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tsuya INOUE\Desktop\"/>
    </mc:Choice>
  </mc:AlternateContent>
  <bookViews>
    <workbookView xWindow="0" yWindow="0" windowWidth="24000" windowHeight="9750"/>
  </bookViews>
  <sheets>
    <sheet name="asahi-pro" sheetId="7" r:id="rId1"/>
    <sheet name="Sohncke groups" sheetId="5" r:id="rId2"/>
    <sheet name="Chiral groups" sheetId="6" r:id="rId3"/>
    <sheet name="Achiral" sheetId="3" r:id="rId4"/>
    <sheet name="Polar" sheetId="1" r:id="rId5"/>
    <sheet name="Table" sheetId="2" r:id="rId6"/>
  </sheets>
  <definedNames>
    <definedName name="_xlnm._FilterDatabase" localSheetId="3" hidden="1">Achiral!$A$1:$P$10814</definedName>
    <definedName name="_xlnm._FilterDatabase" localSheetId="4" hidden="1">Polar!$A$1:$Q$1496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1" i="6" l="1"/>
  <c r="G51" i="6" s="1"/>
  <c r="K51" i="6"/>
  <c r="L51" i="6" s="1"/>
  <c r="O51" i="6"/>
  <c r="F53" i="6"/>
  <c r="G53" i="6" s="1"/>
  <c r="H53" i="6"/>
  <c r="K53" i="6"/>
  <c r="L53" i="6" s="1"/>
  <c r="O53" i="6"/>
  <c r="F55" i="6"/>
  <c r="G55" i="6" s="1"/>
  <c r="K55" i="6"/>
  <c r="L55" i="6" s="1"/>
  <c r="O55" i="6"/>
  <c r="F57" i="6"/>
  <c r="G57" i="6" s="1"/>
  <c r="K57" i="6"/>
  <c r="L57" i="6" s="1"/>
  <c r="O57" i="6"/>
  <c r="F77" i="6"/>
  <c r="G77" i="6" s="1"/>
  <c r="K77" i="6"/>
  <c r="L77" i="6" s="1"/>
  <c r="O77" i="6"/>
  <c r="F81" i="6"/>
  <c r="G81" i="6" s="1"/>
  <c r="K81" i="6"/>
  <c r="L81" i="6" s="1"/>
  <c r="O81" i="6"/>
  <c r="F98" i="6"/>
  <c r="G98" i="6" s="1"/>
  <c r="K98" i="6"/>
  <c r="L98" i="6" s="1"/>
  <c r="O98" i="6"/>
  <c r="F101" i="6"/>
  <c r="G101" i="6" s="1"/>
  <c r="K101" i="6"/>
  <c r="L101" i="6" s="1"/>
  <c r="O101" i="6"/>
  <c r="F151" i="6"/>
  <c r="G151" i="6" s="1"/>
  <c r="K151" i="6"/>
  <c r="L151" i="6" s="1"/>
  <c r="O151" i="6"/>
  <c r="F153" i="6"/>
  <c r="G153" i="6" s="1"/>
  <c r="K153" i="6"/>
  <c r="L153" i="6" s="1"/>
  <c r="O153" i="6"/>
  <c r="F154" i="6"/>
  <c r="G154" i="6" s="1"/>
  <c r="I154" i="6"/>
  <c r="K154" i="6"/>
  <c r="L154" i="6" s="1"/>
  <c r="O154" i="6"/>
  <c r="F155" i="6"/>
  <c r="G155" i="6" s="1"/>
  <c r="K155" i="6"/>
  <c r="L155" i="6" s="1"/>
  <c r="O155" i="6"/>
  <c r="F157" i="6"/>
  <c r="G157" i="6" s="1"/>
  <c r="K157" i="6"/>
  <c r="L157" i="6" s="1"/>
  <c r="N157" i="6"/>
  <c r="O157" i="6"/>
  <c r="F174" i="6"/>
  <c r="G174" i="6" s="1"/>
  <c r="I174" i="6"/>
  <c r="K174" i="6"/>
  <c r="L174" i="6" s="1"/>
  <c r="O174" i="6"/>
  <c r="F175" i="6"/>
  <c r="G175" i="6" s="1"/>
  <c r="K175" i="6"/>
  <c r="L175" i="6" s="1"/>
  <c r="O175" i="6"/>
  <c r="F177" i="6"/>
  <c r="G177" i="6" s="1"/>
  <c r="K177" i="6"/>
  <c r="L177" i="6" s="1"/>
  <c r="O177" i="6"/>
  <c r="F178" i="6"/>
  <c r="G178" i="6" s="1"/>
  <c r="K178" i="6"/>
  <c r="L178" i="6" s="1"/>
  <c r="O178" i="6"/>
  <c r="F181" i="6"/>
  <c r="G181" i="6" s="1"/>
  <c r="I181" i="6"/>
  <c r="K181" i="6"/>
  <c r="L181" i="6" s="1"/>
  <c r="O181" i="6"/>
  <c r="F194" i="6"/>
  <c r="G194" i="6" s="1"/>
  <c r="I194" i="6"/>
  <c r="K194" i="6"/>
  <c r="L194" i="6" s="1"/>
  <c r="O194" i="6"/>
  <c r="F196" i="6"/>
  <c r="G196" i="6" s="1"/>
  <c r="K196" i="6"/>
  <c r="L196" i="6" s="1"/>
  <c r="O196" i="6"/>
  <c r="F228" i="6"/>
  <c r="G228" i="6" s="1"/>
  <c r="K228" i="6"/>
  <c r="L228" i="6" s="1"/>
  <c r="O228" i="6"/>
  <c r="F229" i="6"/>
  <c r="G229" i="6" s="1"/>
  <c r="K229" i="6"/>
  <c r="L229" i="6" s="1"/>
  <c r="O229" i="6"/>
  <c r="F230" i="6"/>
  <c r="G230" i="6" s="1"/>
  <c r="K230" i="6"/>
  <c r="L230" i="6" s="1"/>
  <c r="N230" i="6"/>
  <c r="O230" i="6"/>
  <c r="F231" i="6"/>
  <c r="G231" i="6" s="1"/>
  <c r="K231" i="6"/>
  <c r="L231" i="6" s="1"/>
  <c r="O231" i="6"/>
  <c r="F232" i="6"/>
  <c r="G232" i="6" s="1"/>
  <c r="K232" i="6"/>
  <c r="L232" i="6" s="1"/>
  <c r="O232" i="6"/>
  <c r="F241" i="6"/>
  <c r="G241" i="6" s="1"/>
  <c r="K241" i="6"/>
  <c r="L241" i="6" s="1"/>
  <c r="O241" i="6"/>
  <c r="F244" i="6"/>
  <c r="G244" i="6" s="1"/>
  <c r="K244" i="6"/>
  <c r="L244" i="6" s="1"/>
  <c r="O244" i="6"/>
  <c r="F245" i="6"/>
  <c r="G245" i="6" s="1"/>
  <c r="K245" i="6"/>
  <c r="L245" i="6" s="1"/>
  <c r="O245" i="6"/>
  <c r="F248" i="6"/>
  <c r="G248" i="6" s="1"/>
  <c r="K248" i="6"/>
  <c r="L248" i="6" s="1"/>
  <c r="O248" i="6"/>
  <c r="F250" i="6"/>
  <c r="G250" i="6" s="1"/>
  <c r="K250" i="6"/>
  <c r="L250" i="6" s="1"/>
  <c r="O250" i="6"/>
  <c r="F265" i="6"/>
  <c r="G265" i="6" s="1"/>
  <c r="K265" i="6"/>
  <c r="L265" i="6" s="1"/>
  <c r="O265" i="6"/>
  <c r="F326" i="6"/>
  <c r="G326" i="6" s="1"/>
  <c r="K326" i="6"/>
  <c r="L326" i="6" s="1"/>
  <c r="O326" i="6"/>
  <c r="H229" i="6" l="1"/>
  <c r="N178" i="6"/>
  <c r="N232" i="6"/>
  <c r="H181" i="6"/>
  <c r="H174" i="6"/>
  <c r="H250" i="6"/>
  <c r="N194" i="6"/>
  <c r="N98" i="6"/>
  <c r="N154" i="6"/>
  <c r="N151" i="6"/>
  <c r="H81" i="6"/>
  <c r="I175" i="6"/>
  <c r="I241" i="6"/>
  <c r="I153" i="6"/>
  <c r="N55" i="6"/>
  <c r="I250" i="6"/>
  <c r="N248" i="6"/>
  <c r="H241" i="6"/>
  <c r="I230" i="6"/>
  <c r="I229" i="6"/>
  <c r="N228" i="6"/>
  <c r="N175" i="6"/>
  <c r="H153" i="6"/>
  <c r="I98" i="6"/>
  <c r="I81" i="6"/>
  <c r="N77" i="6"/>
  <c r="I55" i="6"/>
  <c r="I53" i="6"/>
  <c r="N51" i="6"/>
  <c r="M244" i="6"/>
  <c r="H244" i="6"/>
  <c r="N241" i="6"/>
  <c r="M194" i="6"/>
  <c r="H194" i="6"/>
  <c r="N181" i="6"/>
  <c r="M154" i="6"/>
  <c r="H154" i="6"/>
  <c r="N153" i="6"/>
  <c r="M98" i="6"/>
  <c r="H98" i="6"/>
  <c r="N81" i="6"/>
  <c r="M55" i="6"/>
  <c r="H55" i="6"/>
  <c r="N53" i="6"/>
  <c r="N265" i="6"/>
  <c r="I265" i="6"/>
  <c r="N244" i="6"/>
  <c r="I244" i="6"/>
  <c r="M265" i="6"/>
  <c r="H265" i="6"/>
  <c r="N250" i="6"/>
  <c r="M230" i="6"/>
  <c r="H230" i="6"/>
  <c r="N229" i="6"/>
  <c r="M175" i="6"/>
  <c r="H175" i="6"/>
  <c r="N174" i="6"/>
  <c r="M250" i="6"/>
  <c r="I248" i="6"/>
  <c r="M241" i="6"/>
  <c r="I232" i="6"/>
  <c r="M229" i="6"/>
  <c r="I228" i="6"/>
  <c r="M181" i="6"/>
  <c r="I178" i="6"/>
  <c r="M174" i="6"/>
  <c r="I157" i="6"/>
  <c r="M153" i="6"/>
  <c r="I151" i="6"/>
  <c r="M81" i="6"/>
  <c r="I77" i="6"/>
  <c r="M53" i="6"/>
  <c r="I51" i="6"/>
  <c r="N326" i="6"/>
  <c r="I326" i="6"/>
  <c r="M248" i="6"/>
  <c r="H248" i="6"/>
  <c r="N245" i="6"/>
  <c r="I245" i="6"/>
  <c r="M232" i="6"/>
  <c r="H232" i="6"/>
  <c r="N231" i="6"/>
  <c r="I231" i="6"/>
  <c r="M228" i="6"/>
  <c r="H228" i="6"/>
  <c r="N196" i="6"/>
  <c r="I196" i="6"/>
  <c r="M178" i="6"/>
  <c r="H178" i="6"/>
  <c r="N177" i="6"/>
  <c r="I177" i="6"/>
  <c r="M157" i="6"/>
  <c r="H157" i="6"/>
  <c r="N155" i="6"/>
  <c r="I155" i="6"/>
  <c r="M151" i="6"/>
  <c r="H151" i="6"/>
  <c r="N101" i="6"/>
  <c r="I101" i="6"/>
  <c r="M77" i="6"/>
  <c r="H77" i="6"/>
  <c r="N57" i="6"/>
  <c r="I57" i="6"/>
  <c r="M51" i="6"/>
  <c r="H51" i="6"/>
  <c r="M326" i="6"/>
  <c r="H326" i="6"/>
  <c r="M245" i="6"/>
  <c r="H245" i="6"/>
  <c r="M231" i="6"/>
  <c r="H231" i="6"/>
  <c r="M196" i="6"/>
  <c r="H196" i="6"/>
  <c r="M177" i="6"/>
  <c r="H177" i="6"/>
  <c r="M155" i="6"/>
  <c r="H155" i="6"/>
  <c r="M101" i="6"/>
  <c r="H101" i="6"/>
  <c r="M57" i="6"/>
  <c r="H57" i="6"/>
  <c r="O333" i="6"/>
  <c r="K333" i="6"/>
  <c r="N333" i="6" s="1"/>
  <c r="F333" i="6"/>
  <c r="O332" i="6"/>
  <c r="K332" i="6"/>
  <c r="N332" i="6" s="1"/>
  <c r="F332" i="6"/>
  <c r="I332" i="6" s="1"/>
  <c r="O331" i="6"/>
  <c r="K331" i="6"/>
  <c r="F331" i="6"/>
  <c r="O330" i="6"/>
  <c r="K330" i="6"/>
  <c r="N330" i="6" s="1"/>
  <c r="F330" i="6"/>
  <c r="I330" i="6" s="1"/>
  <c r="O329" i="6"/>
  <c r="K329" i="6"/>
  <c r="N329" i="6" s="1"/>
  <c r="F329" i="6"/>
  <c r="I329" i="6" s="1"/>
  <c r="O328" i="6"/>
  <c r="K328" i="6"/>
  <c r="N328" i="6" s="1"/>
  <c r="F328" i="6"/>
  <c r="I328" i="6" s="1"/>
  <c r="O327" i="6"/>
  <c r="K327" i="6"/>
  <c r="F327" i="6"/>
  <c r="O325" i="6"/>
  <c r="K325" i="6"/>
  <c r="N325" i="6" s="1"/>
  <c r="F325" i="6"/>
  <c r="I325" i="6" s="1"/>
  <c r="O324" i="6"/>
  <c r="K324" i="6"/>
  <c r="N324" i="6" s="1"/>
  <c r="F324" i="6"/>
  <c r="I324" i="6" s="1"/>
  <c r="O323" i="6"/>
  <c r="K323" i="6"/>
  <c r="F323" i="6"/>
  <c r="O322" i="6"/>
  <c r="K322" i="6"/>
  <c r="N322" i="6" s="1"/>
  <c r="F322" i="6"/>
  <c r="I322" i="6" s="1"/>
  <c r="O321" i="6"/>
  <c r="K321" i="6"/>
  <c r="N321" i="6" s="1"/>
  <c r="F321" i="6"/>
  <c r="I321" i="6" s="1"/>
  <c r="O320" i="6"/>
  <c r="K320" i="6"/>
  <c r="N320" i="6" s="1"/>
  <c r="F320" i="6"/>
  <c r="I320" i="6" s="1"/>
  <c r="O319" i="6"/>
  <c r="K319" i="6"/>
  <c r="F319" i="6"/>
  <c r="O318" i="6"/>
  <c r="K318" i="6"/>
  <c r="N318" i="6" s="1"/>
  <c r="F318" i="6"/>
  <c r="O317" i="6"/>
  <c r="K317" i="6"/>
  <c r="N317" i="6" s="1"/>
  <c r="F317" i="6"/>
  <c r="I317" i="6" s="1"/>
  <c r="O316" i="6"/>
  <c r="K316" i="6"/>
  <c r="N316" i="6" s="1"/>
  <c r="F316" i="6"/>
  <c r="I316" i="6" s="1"/>
  <c r="O315" i="6"/>
  <c r="K315" i="6"/>
  <c r="F315" i="6"/>
  <c r="O314" i="6"/>
  <c r="K314" i="6"/>
  <c r="N314" i="6" s="1"/>
  <c r="F314" i="6"/>
  <c r="I314" i="6" s="1"/>
  <c r="O313" i="6"/>
  <c r="K313" i="6"/>
  <c r="N313" i="6" s="1"/>
  <c r="F313" i="6"/>
  <c r="I313" i="6" s="1"/>
  <c r="O312" i="6"/>
  <c r="K312" i="6"/>
  <c r="N312" i="6" s="1"/>
  <c r="F312" i="6"/>
  <c r="I312" i="6" s="1"/>
  <c r="O311" i="6"/>
  <c r="K311" i="6"/>
  <c r="F311" i="6"/>
  <c r="O310" i="6"/>
  <c r="K310" i="6"/>
  <c r="N310" i="6" s="1"/>
  <c r="F310" i="6"/>
  <c r="O309" i="6"/>
  <c r="K309" i="6"/>
  <c r="N309" i="6" s="1"/>
  <c r="F309" i="6"/>
  <c r="I309" i="6" s="1"/>
  <c r="O308" i="6"/>
  <c r="K308" i="6"/>
  <c r="N308" i="6" s="1"/>
  <c r="F308" i="6"/>
  <c r="I308" i="6" s="1"/>
  <c r="O307" i="6"/>
  <c r="K307" i="6"/>
  <c r="F307" i="6"/>
  <c r="O306" i="6"/>
  <c r="K306" i="6"/>
  <c r="L306" i="6" s="1"/>
  <c r="F306" i="6"/>
  <c r="O305" i="6"/>
  <c r="K305" i="6"/>
  <c r="N305" i="6" s="1"/>
  <c r="F305" i="6"/>
  <c r="O304" i="6"/>
  <c r="K304" i="6"/>
  <c r="M304" i="6" s="1"/>
  <c r="F304" i="6"/>
  <c r="I304" i="6" s="1"/>
  <c r="O303" i="6"/>
  <c r="K303" i="6"/>
  <c r="F303" i="6"/>
  <c r="O302" i="6"/>
  <c r="K302" i="6"/>
  <c r="F302" i="6"/>
  <c r="G302" i="6" s="1"/>
  <c r="O301" i="6"/>
  <c r="K301" i="6"/>
  <c r="F301" i="6"/>
  <c r="I301" i="6" s="1"/>
  <c r="O300" i="6"/>
  <c r="K300" i="6"/>
  <c r="L300" i="6" s="1"/>
  <c r="F300" i="6"/>
  <c r="G300" i="6" s="1"/>
  <c r="O299" i="6"/>
  <c r="K299" i="6"/>
  <c r="F299" i="6"/>
  <c r="O298" i="6"/>
  <c r="K298" i="6"/>
  <c r="L298" i="6" s="1"/>
  <c r="F298" i="6"/>
  <c r="O297" i="6"/>
  <c r="K297" i="6"/>
  <c r="F297" i="6"/>
  <c r="I297" i="6" s="1"/>
  <c r="O296" i="6"/>
  <c r="K296" i="6"/>
  <c r="L296" i="6" s="1"/>
  <c r="F296" i="6"/>
  <c r="G296" i="6" s="1"/>
  <c r="O295" i="6"/>
  <c r="K295" i="6"/>
  <c r="F295" i="6"/>
  <c r="O294" i="6"/>
  <c r="K294" i="6"/>
  <c r="F294" i="6"/>
  <c r="G294" i="6" s="1"/>
  <c r="O293" i="6"/>
  <c r="K293" i="6"/>
  <c r="N293" i="6" s="1"/>
  <c r="F293" i="6"/>
  <c r="I293" i="6" s="1"/>
  <c r="O292" i="6"/>
  <c r="K292" i="6"/>
  <c r="N292" i="6" s="1"/>
  <c r="F292" i="6"/>
  <c r="I292" i="6" s="1"/>
  <c r="O291" i="6"/>
  <c r="K291" i="6"/>
  <c r="F291" i="6"/>
  <c r="O290" i="6"/>
  <c r="K290" i="6"/>
  <c r="L290" i="6" s="1"/>
  <c r="F290" i="6"/>
  <c r="O289" i="6"/>
  <c r="K289" i="6"/>
  <c r="N289" i="6" s="1"/>
  <c r="F289" i="6"/>
  <c r="I289" i="6" s="1"/>
  <c r="O288" i="6"/>
  <c r="K288" i="6"/>
  <c r="M288" i="6" s="1"/>
  <c r="F288" i="6"/>
  <c r="H288" i="6" s="1"/>
  <c r="O287" i="6"/>
  <c r="K287" i="6"/>
  <c r="F287" i="6"/>
  <c r="I287" i="6" s="1"/>
  <c r="O286" i="6"/>
  <c r="K286" i="6"/>
  <c r="F286" i="6"/>
  <c r="G286" i="6" s="1"/>
  <c r="O285" i="6"/>
  <c r="K285" i="6"/>
  <c r="F285" i="6"/>
  <c r="O284" i="6"/>
  <c r="K284" i="6"/>
  <c r="M284" i="6" s="1"/>
  <c r="F284" i="6"/>
  <c r="H284" i="6" s="1"/>
  <c r="O283" i="6"/>
  <c r="K283" i="6"/>
  <c r="F283" i="6"/>
  <c r="O282" i="6"/>
  <c r="K282" i="6"/>
  <c r="L282" i="6" s="1"/>
  <c r="F282" i="6"/>
  <c r="O281" i="6"/>
  <c r="K281" i="6"/>
  <c r="F281" i="6"/>
  <c r="I281" i="6" s="1"/>
  <c r="O280" i="6"/>
  <c r="K280" i="6"/>
  <c r="N280" i="6" s="1"/>
  <c r="F280" i="6"/>
  <c r="O279" i="6"/>
  <c r="K279" i="6"/>
  <c r="F279" i="6"/>
  <c r="O278" i="6"/>
  <c r="K278" i="6"/>
  <c r="M278" i="6" s="1"/>
  <c r="F278" i="6"/>
  <c r="G278" i="6" s="1"/>
  <c r="O277" i="6"/>
  <c r="K277" i="6"/>
  <c r="F277" i="6"/>
  <c r="O276" i="6"/>
  <c r="K276" i="6"/>
  <c r="L276" i="6" s="1"/>
  <c r="F276" i="6"/>
  <c r="O275" i="6"/>
  <c r="K275" i="6"/>
  <c r="L275" i="6" s="1"/>
  <c r="F275" i="6"/>
  <c r="G275" i="6" s="1"/>
  <c r="O274" i="6"/>
  <c r="K274" i="6"/>
  <c r="L274" i="6" s="1"/>
  <c r="F274" i="6"/>
  <c r="H274" i="6" s="1"/>
  <c r="O273" i="6"/>
  <c r="K273" i="6"/>
  <c r="F273" i="6"/>
  <c r="O272" i="6"/>
  <c r="K272" i="6"/>
  <c r="F272" i="6"/>
  <c r="G272" i="6" s="1"/>
  <c r="O271" i="6"/>
  <c r="K271" i="6"/>
  <c r="L271" i="6" s="1"/>
  <c r="F271" i="6"/>
  <c r="O270" i="6"/>
  <c r="K270" i="6"/>
  <c r="F270" i="6"/>
  <c r="O269" i="6"/>
  <c r="K269" i="6"/>
  <c r="M269" i="6" s="1"/>
  <c r="F269" i="6"/>
  <c r="O268" i="6"/>
  <c r="K268" i="6"/>
  <c r="F268" i="6"/>
  <c r="I268" i="6" s="1"/>
  <c r="O267" i="6"/>
  <c r="K267" i="6"/>
  <c r="N267" i="6" s="1"/>
  <c r="F267" i="6"/>
  <c r="O266" i="6"/>
  <c r="K266" i="6"/>
  <c r="F266" i="6"/>
  <c r="G266" i="6" s="1"/>
  <c r="O264" i="6"/>
  <c r="K264" i="6"/>
  <c r="F264" i="6"/>
  <c r="G264" i="6" s="1"/>
  <c r="O263" i="6"/>
  <c r="K263" i="6"/>
  <c r="N263" i="6" s="1"/>
  <c r="F263" i="6"/>
  <c r="O262" i="6"/>
  <c r="K262" i="6"/>
  <c r="L262" i="6" s="1"/>
  <c r="F262" i="6"/>
  <c r="O261" i="6"/>
  <c r="K261" i="6"/>
  <c r="F261" i="6"/>
  <c r="O260" i="6"/>
  <c r="K260" i="6"/>
  <c r="F260" i="6"/>
  <c r="I260" i="6" s="1"/>
  <c r="O259" i="6"/>
  <c r="K259" i="6"/>
  <c r="L259" i="6" s="1"/>
  <c r="F259" i="6"/>
  <c r="G259" i="6" s="1"/>
  <c r="O258" i="6"/>
  <c r="K258" i="6"/>
  <c r="F258" i="6"/>
  <c r="G258" i="6" s="1"/>
  <c r="O257" i="6"/>
  <c r="K257" i="6"/>
  <c r="M257" i="6" s="1"/>
  <c r="F257" i="6"/>
  <c r="H257" i="6" s="1"/>
  <c r="O256" i="6"/>
  <c r="K256" i="6"/>
  <c r="F256" i="6"/>
  <c r="O255" i="6"/>
  <c r="K255" i="6"/>
  <c r="F255" i="6"/>
  <c r="H255" i="6" s="1"/>
  <c r="O254" i="6"/>
  <c r="K254" i="6"/>
  <c r="N254" i="6" s="1"/>
  <c r="F254" i="6"/>
  <c r="H254" i="6" s="1"/>
  <c r="O253" i="6"/>
  <c r="K253" i="6"/>
  <c r="F253" i="6"/>
  <c r="H253" i="6" s="1"/>
  <c r="O252" i="6"/>
  <c r="K252" i="6"/>
  <c r="F252" i="6"/>
  <c r="I252" i="6" s="1"/>
  <c r="O251" i="6"/>
  <c r="K251" i="6"/>
  <c r="N251" i="6" s="1"/>
  <c r="F251" i="6"/>
  <c r="H251" i="6" s="1"/>
  <c r="O249" i="6"/>
  <c r="K249" i="6"/>
  <c r="N249" i="6" s="1"/>
  <c r="F249" i="6"/>
  <c r="I249" i="6" s="1"/>
  <c r="O247" i="6"/>
  <c r="K247" i="6"/>
  <c r="F247" i="6"/>
  <c r="H247" i="6" s="1"/>
  <c r="O246" i="6"/>
  <c r="K246" i="6"/>
  <c r="N246" i="6" s="1"/>
  <c r="F246" i="6"/>
  <c r="O243" i="6"/>
  <c r="K243" i="6"/>
  <c r="F243" i="6"/>
  <c r="H243" i="6" s="1"/>
  <c r="O242" i="6"/>
  <c r="K242" i="6"/>
  <c r="F242" i="6"/>
  <c r="O240" i="6"/>
  <c r="K240" i="6"/>
  <c r="L240" i="6" s="1"/>
  <c r="F240" i="6"/>
  <c r="O239" i="6"/>
  <c r="K239" i="6"/>
  <c r="F239" i="6"/>
  <c r="H239" i="6" s="1"/>
  <c r="O238" i="6"/>
  <c r="K238" i="6"/>
  <c r="N238" i="6" s="1"/>
  <c r="F238" i="6"/>
  <c r="H238" i="6" s="1"/>
  <c r="O237" i="6"/>
  <c r="K237" i="6"/>
  <c r="M237" i="6" s="1"/>
  <c r="F237" i="6"/>
  <c r="O236" i="6"/>
  <c r="K236" i="6"/>
  <c r="F236" i="6"/>
  <c r="O235" i="6"/>
  <c r="K235" i="6"/>
  <c r="L235" i="6" s="1"/>
  <c r="F235" i="6"/>
  <c r="H235" i="6" s="1"/>
  <c r="O234" i="6"/>
  <c r="K234" i="6"/>
  <c r="F234" i="6"/>
  <c r="O233" i="6"/>
  <c r="K233" i="6"/>
  <c r="N233" i="6" s="1"/>
  <c r="F233" i="6"/>
  <c r="I233" i="6" s="1"/>
  <c r="O227" i="6"/>
  <c r="K227" i="6"/>
  <c r="F227" i="6"/>
  <c r="H227" i="6" s="1"/>
  <c r="O226" i="6"/>
  <c r="K226" i="6"/>
  <c r="F226" i="6"/>
  <c r="O225" i="6"/>
  <c r="K225" i="6"/>
  <c r="F225" i="6"/>
  <c r="I225" i="6" s="1"/>
  <c r="O224" i="6"/>
  <c r="K224" i="6"/>
  <c r="F224" i="6"/>
  <c r="I224" i="6" s="1"/>
  <c r="O223" i="6"/>
  <c r="K223" i="6"/>
  <c r="L223" i="6" s="1"/>
  <c r="F223" i="6"/>
  <c r="I223" i="6" s="1"/>
  <c r="O222" i="6"/>
  <c r="K222" i="6"/>
  <c r="F222" i="6"/>
  <c r="O221" i="6"/>
  <c r="K221" i="6"/>
  <c r="N221" i="6" s="1"/>
  <c r="F221" i="6"/>
  <c r="O220" i="6"/>
  <c r="K220" i="6"/>
  <c r="N220" i="6" s="1"/>
  <c r="F220" i="6"/>
  <c r="I220" i="6" s="1"/>
  <c r="O219" i="6"/>
  <c r="K219" i="6"/>
  <c r="F219" i="6"/>
  <c r="O218" i="6"/>
  <c r="K218" i="6"/>
  <c r="F218" i="6"/>
  <c r="O217" i="6"/>
  <c r="K217" i="6"/>
  <c r="N217" i="6" s="1"/>
  <c r="F217" i="6"/>
  <c r="I217" i="6" s="1"/>
  <c r="O216" i="6"/>
  <c r="K216" i="6"/>
  <c r="N216" i="6" s="1"/>
  <c r="F216" i="6"/>
  <c r="O215" i="6"/>
  <c r="K215" i="6"/>
  <c r="L215" i="6" s="1"/>
  <c r="F215" i="6"/>
  <c r="G215" i="6" s="1"/>
  <c r="O214" i="6"/>
  <c r="K214" i="6"/>
  <c r="F214" i="6"/>
  <c r="O213" i="6"/>
  <c r="K213" i="6"/>
  <c r="F213" i="6"/>
  <c r="I213" i="6" s="1"/>
  <c r="O212" i="6"/>
  <c r="K212" i="6"/>
  <c r="N212" i="6" s="1"/>
  <c r="F212" i="6"/>
  <c r="I212" i="6" s="1"/>
  <c r="O211" i="6"/>
  <c r="K211" i="6"/>
  <c r="F211" i="6"/>
  <c r="G211" i="6" s="1"/>
  <c r="O210" i="6"/>
  <c r="K210" i="6"/>
  <c r="F210" i="6"/>
  <c r="O209" i="6"/>
  <c r="K209" i="6"/>
  <c r="N209" i="6" s="1"/>
  <c r="F209" i="6"/>
  <c r="I209" i="6" s="1"/>
  <c r="O208" i="6"/>
  <c r="K208" i="6"/>
  <c r="N208" i="6" s="1"/>
  <c r="F208" i="6"/>
  <c r="O207" i="6"/>
  <c r="K207" i="6"/>
  <c r="L207" i="6" s="1"/>
  <c r="F207" i="6"/>
  <c r="O206" i="6"/>
  <c r="K206" i="6"/>
  <c r="F206" i="6"/>
  <c r="O205" i="6"/>
  <c r="K205" i="6"/>
  <c r="N205" i="6" s="1"/>
  <c r="F205" i="6"/>
  <c r="I205" i="6" s="1"/>
  <c r="O204" i="6"/>
  <c r="K204" i="6"/>
  <c r="N204" i="6" s="1"/>
  <c r="F204" i="6"/>
  <c r="O203" i="6"/>
  <c r="K203" i="6"/>
  <c r="F203" i="6"/>
  <c r="G203" i="6" s="1"/>
  <c r="O202" i="6"/>
  <c r="K202" i="6"/>
  <c r="N202" i="6" s="1"/>
  <c r="F202" i="6"/>
  <c r="O201" i="6"/>
  <c r="K201" i="6"/>
  <c r="F201" i="6"/>
  <c r="G201" i="6" s="1"/>
  <c r="O200" i="6"/>
  <c r="K200" i="6"/>
  <c r="N200" i="6" s="1"/>
  <c r="F200" i="6"/>
  <c r="I200" i="6" s="1"/>
  <c r="O199" i="6"/>
  <c r="K199" i="6"/>
  <c r="L199" i="6" s="1"/>
  <c r="F199" i="6"/>
  <c r="O198" i="6"/>
  <c r="K198" i="6"/>
  <c r="F198" i="6"/>
  <c r="I198" i="6" s="1"/>
  <c r="O197" i="6"/>
  <c r="K197" i="6"/>
  <c r="L197" i="6" s="1"/>
  <c r="F197" i="6"/>
  <c r="O195" i="6"/>
  <c r="K195" i="6"/>
  <c r="F195" i="6"/>
  <c r="G195" i="6" s="1"/>
  <c r="O193" i="6"/>
  <c r="K193" i="6"/>
  <c r="F193" i="6"/>
  <c r="G193" i="6" s="1"/>
  <c r="O192" i="6"/>
  <c r="K192" i="6"/>
  <c r="F192" i="6"/>
  <c r="I192" i="6" s="1"/>
  <c r="O191" i="6"/>
  <c r="K191" i="6"/>
  <c r="L191" i="6" s="1"/>
  <c r="F191" i="6"/>
  <c r="O190" i="6"/>
  <c r="K190" i="6"/>
  <c r="F190" i="6"/>
  <c r="I190" i="6" s="1"/>
  <c r="O189" i="6"/>
  <c r="K189" i="6"/>
  <c r="F189" i="6"/>
  <c r="I189" i="6" s="1"/>
  <c r="O188" i="6"/>
  <c r="K188" i="6"/>
  <c r="L188" i="6" s="1"/>
  <c r="F188" i="6"/>
  <c r="O187" i="6"/>
  <c r="K187" i="6"/>
  <c r="F187" i="6"/>
  <c r="I187" i="6" s="1"/>
  <c r="O186" i="6"/>
  <c r="K186" i="6"/>
  <c r="L186" i="6" s="1"/>
  <c r="F186" i="6"/>
  <c r="O185" i="6"/>
  <c r="K185" i="6"/>
  <c r="N185" i="6" s="1"/>
  <c r="F185" i="6"/>
  <c r="O184" i="6"/>
  <c r="K184" i="6"/>
  <c r="L184" i="6" s="1"/>
  <c r="F184" i="6"/>
  <c r="H184" i="6" s="1"/>
  <c r="O183" i="6"/>
  <c r="K183" i="6"/>
  <c r="N183" i="6" s="1"/>
  <c r="F183" i="6"/>
  <c r="O182" i="6"/>
  <c r="K182" i="6"/>
  <c r="F182" i="6"/>
  <c r="G182" i="6" s="1"/>
  <c r="O180" i="6"/>
  <c r="K180" i="6"/>
  <c r="F180" i="6"/>
  <c r="O179" i="6"/>
  <c r="K179" i="6"/>
  <c r="F179" i="6"/>
  <c r="O176" i="6"/>
  <c r="K176" i="6"/>
  <c r="F176" i="6"/>
  <c r="G176" i="6" s="1"/>
  <c r="O173" i="6"/>
  <c r="K173" i="6"/>
  <c r="F173" i="6"/>
  <c r="O172" i="6"/>
  <c r="K172" i="6"/>
  <c r="F172" i="6"/>
  <c r="O171" i="6"/>
  <c r="K171" i="6"/>
  <c r="F171" i="6"/>
  <c r="O170" i="6"/>
  <c r="K170" i="6"/>
  <c r="F170" i="6"/>
  <c r="O169" i="6"/>
  <c r="K169" i="6"/>
  <c r="L169" i="6" s="1"/>
  <c r="F169" i="6"/>
  <c r="G169" i="6" s="1"/>
  <c r="O168" i="6"/>
  <c r="K168" i="6"/>
  <c r="F168" i="6"/>
  <c r="G168" i="6" s="1"/>
  <c r="O167" i="6"/>
  <c r="K167" i="6"/>
  <c r="F167" i="6"/>
  <c r="H167" i="6" s="1"/>
  <c r="O166" i="6"/>
  <c r="K166" i="6"/>
  <c r="N166" i="6" s="1"/>
  <c r="F166" i="6"/>
  <c r="I166" i="6" s="1"/>
  <c r="O165" i="6"/>
  <c r="K165" i="6"/>
  <c r="N165" i="6" s="1"/>
  <c r="F165" i="6"/>
  <c r="I165" i="6" s="1"/>
  <c r="O164" i="6"/>
  <c r="K164" i="6"/>
  <c r="F164" i="6"/>
  <c r="O163" i="6"/>
  <c r="K163" i="6"/>
  <c r="M163" i="6" s="1"/>
  <c r="F163" i="6"/>
  <c r="O162" i="6"/>
  <c r="K162" i="6"/>
  <c r="F162" i="6"/>
  <c r="O161" i="6"/>
  <c r="K161" i="6"/>
  <c r="L161" i="6" s="1"/>
  <c r="F161" i="6"/>
  <c r="O160" i="6"/>
  <c r="K160" i="6"/>
  <c r="F160" i="6"/>
  <c r="G160" i="6" s="1"/>
  <c r="O159" i="6"/>
  <c r="K159" i="6"/>
  <c r="F159" i="6"/>
  <c r="H159" i="6" s="1"/>
  <c r="O158" i="6"/>
  <c r="K158" i="6"/>
  <c r="F158" i="6"/>
  <c r="I158" i="6" s="1"/>
  <c r="O156" i="6"/>
  <c r="K156" i="6"/>
  <c r="L156" i="6" s="1"/>
  <c r="F156" i="6"/>
  <c r="O152" i="6"/>
  <c r="K152" i="6"/>
  <c r="F152" i="6"/>
  <c r="O150" i="6"/>
  <c r="K150" i="6"/>
  <c r="F150" i="6"/>
  <c r="I150" i="6" s="1"/>
  <c r="O149" i="6"/>
  <c r="K149" i="6"/>
  <c r="N149" i="6" s="1"/>
  <c r="F149" i="6"/>
  <c r="H149" i="6" s="1"/>
  <c r="O148" i="6"/>
  <c r="K148" i="6"/>
  <c r="L148" i="6" s="1"/>
  <c r="F148" i="6"/>
  <c r="O147" i="6"/>
  <c r="K147" i="6"/>
  <c r="F147" i="6"/>
  <c r="O146" i="6"/>
  <c r="K146" i="6"/>
  <c r="F146" i="6"/>
  <c r="I146" i="6" s="1"/>
  <c r="O145" i="6"/>
  <c r="K145" i="6"/>
  <c r="L145" i="6" s="1"/>
  <c r="F145" i="6"/>
  <c r="O144" i="6"/>
  <c r="K144" i="6"/>
  <c r="F144" i="6"/>
  <c r="G144" i="6" s="1"/>
  <c r="O143" i="6"/>
  <c r="K143" i="6"/>
  <c r="M143" i="6" s="1"/>
  <c r="F143" i="6"/>
  <c r="O142" i="6"/>
  <c r="K142" i="6"/>
  <c r="N142" i="6" s="1"/>
  <c r="F142" i="6"/>
  <c r="O141" i="6"/>
  <c r="K141" i="6"/>
  <c r="M141" i="6" s="1"/>
  <c r="F141" i="6"/>
  <c r="H141" i="6" s="1"/>
  <c r="O140" i="6"/>
  <c r="K140" i="6"/>
  <c r="L140" i="6" s="1"/>
  <c r="F140" i="6"/>
  <c r="G140" i="6" s="1"/>
  <c r="O139" i="6"/>
  <c r="K139" i="6"/>
  <c r="M139" i="6" s="1"/>
  <c r="F139" i="6"/>
  <c r="O138" i="6"/>
  <c r="K138" i="6"/>
  <c r="F138" i="6"/>
  <c r="I138" i="6" s="1"/>
  <c r="O137" i="6"/>
  <c r="K137" i="6"/>
  <c r="M137" i="6" s="1"/>
  <c r="F137" i="6"/>
  <c r="H137" i="6" s="1"/>
  <c r="O136" i="6"/>
  <c r="K136" i="6"/>
  <c r="F136" i="6"/>
  <c r="O135" i="6"/>
  <c r="K135" i="6"/>
  <c r="M135" i="6" s="1"/>
  <c r="F135" i="6"/>
  <c r="H135" i="6" s="1"/>
  <c r="O134" i="6"/>
  <c r="K134" i="6"/>
  <c r="N134" i="6" s="1"/>
  <c r="F134" i="6"/>
  <c r="I134" i="6" s="1"/>
  <c r="O133" i="6"/>
  <c r="K133" i="6"/>
  <c r="F133" i="6"/>
  <c r="O132" i="6"/>
  <c r="K132" i="6"/>
  <c r="L132" i="6" s="1"/>
  <c r="F132" i="6"/>
  <c r="O131" i="6"/>
  <c r="K131" i="6"/>
  <c r="M131" i="6" s="1"/>
  <c r="F131" i="6"/>
  <c r="O130" i="6"/>
  <c r="K130" i="6"/>
  <c r="F130" i="6"/>
  <c r="I130" i="6" s="1"/>
  <c r="O129" i="6"/>
  <c r="K129" i="6"/>
  <c r="M129" i="6" s="1"/>
  <c r="F129" i="6"/>
  <c r="H129" i="6" s="1"/>
  <c r="O128" i="6"/>
  <c r="K128" i="6"/>
  <c r="F128" i="6"/>
  <c r="O127" i="6"/>
  <c r="K127" i="6"/>
  <c r="N127" i="6" s="1"/>
  <c r="F127" i="6"/>
  <c r="O126" i="6"/>
  <c r="K126" i="6"/>
  <c r="M126" i="6" s="1"/>
  <c r="F126" i="6"/>
  <c r="H126" i="6" s="1"/>
  <c r="O125" i="6"/>
  <c r="K125" i="6"/>
  <c r="L125" i="6" s="1"/>
  <c r="F125" i="6"/>
  <c r="G125" i="6" s="1"/>
  <c r="O124" i="6"/>
  <c r="K124" i="6"/>
  <c r="M124" i="6" s="1"/>
  <c r="F124" i="6"/>
  <c r="O123" i="6"/>
  <c r="K123" i="6"/>
  <c r="F123" i="6"/>
  <c r="I123" i="6" s="1"/>
  <c r="O122" i="6"/>
  <c r="K122" i="6"/>
  <c r="N122" i="6" s="1"/>
  <c r="F122" i="6"/>
  <c r="I122" i="6" s="1"/>
  <c r="O121" i="6"/>
  <c r="K121" i="6"/>
  <c r="F121" i="6"/>
  <c r="G121" i="6" s="1"/>
  <c r="O120" i="6"/>
  <c r="K120" i="6"/>
  <c r="M120" i="6" s="1"/>
  <c r="F120" i="6"/>
  <c r="H120" i="6" s="1"/>
  <c r="O119" i="6"/>
  <c r="K119" i="6"/>
  <c r="N119" i="6" s="1"/>
  <c r="F119" i="6"/>
  <c r="I119" i="6" s="1"/>
  <c r="O118" i="6"/>
  <c r="K118" i="6"/>
  <c r="M118" i="6" s="1"/>
  <c r="F118" i="6"/>
  <c r="O117" i="6"/>
  <c r="K117" i="6"/>
  <c r="L117" i="6" s="1"/>
  <c r="F117" i="6"/>
  <c r="O116" i="6"/>
  <c r="K116" i="6"/>
  <c r="M116" i="6" s="1"/>
  <c r="F116" i="6"/>
  <c r="O115" i="6"/>
  <c r="K115" i="6"/>
  <c r="F115" i="6"/>
  <c r="I115" i="6" s="1"/>
  <c r="O114" i="6"/>
  <c r="K114" i="6"/>
  <c r="L114" i="6" s="1"/>
  <c r="F114" i="6"/>
  <c r="G114" i="6" s="1"/>
  <c r="O113" i="6"/>
  <c r="K113" i="6"/>
  <c r="F113" i="6"/>
  <c r="O112" i="6"/>
  <c r="K112" i="6"/>
  <c r="F112" i="6"/>
  <c r="H112" i="6" s="1"/>
  <c r="O111" i="6"/>
  <c r="K111" i="6"/>
  <c r="N111" i="6" s="1"/>
  <c r="F111" i="6"/>
  <c r="O110" i="6"/>
  <c r="K110" i="6"/>
  <c r="M110" i="6" s="1"/>
  <c r="F110" i="6"/>
  <c r="H110" i="6" s="1"/>
  <c r="O109" i="6"/>
  <c r="K109" i="6"/>
  <c r="L109" i="6" s="1"/>
  <c r="F109" i="6"/>
  <c r="G109" i="6" s="1"/>
  <c r="O108" i="6"/>
  <c r="K108" i="6"/>
  <c r="M108" i="6" s="1"/>
  <c r="F108" i="6"/>
  <c r="O107" i="6"/>
  <c r="K107" i="6"/>
  <c r="F107" i="6"/>
  <c r="O106" i="6"/>
  <c r="K106" i="6"/>
  <c r="L106" i="6" s="1"/>
  <c r="F106" i="6"/>
  <c r="O105" i="6"/>
  <c r="K105" i="6"/>
  <c r="L105" i="6" s="1"/>
  <c r="F105" i="6"/>
  <c r="G105" i="6" s="1"/>
  <c r="O104" i="6"/>
  <c r="K104" i="6"/>
  <c r="F104" i="6"/>
  <c r="O103" i="6"/>
  <c r="K103" i="6"/>
  <c r="N103" i="6" s="1"/>
  <c r="F103" i="6"/>
  <c r="I103" i="6" s="1"/>
  <c r="O102" i="6"/>
  <c r="K102" i="6"/>
  <c r="L102" i="6" s="1"/>
  <c r="F102" i="6"/>
  <c r="O100" i="6"/>
  <c r="K100" i="6"/>
  <c r="F100" i="6"/>
  <c r="O99" i="6"/>
  <c r="K99" i="6"/>
  <c r="N99" i="6" s="1"/>
  <c r="F99" i="6"/>
  <c r="I99" i="6" s="1"/>
  <c r="O97" i="6"/>
  <c r="K97" i="6"/>
  <c r="L97" i="6" s="1"/>
  <c r="F97" i="6"/>
  <c r="G97" i="6" s="1"/>
  <c r="O96" i="6"/>
  <c r="K96" i="6"/>
  <c r="F96" i="6"/>
  <c r="O95" i="6"/>
  <c r="K95" i="6"/>
  <c r="N95" i="6" s="1"/>
  <c r="F95" i="6"/>
  <c r="I95" i="6" s="1"/>
  <c r="O94" i="6"/>
  <c r="K94" i="6"/>
  <c r="L94" i="6" s="1"/>
  <c r="F94" i="6"/>
  <c r="G94" i="6" s="1"/>
  <c r="O93" i="6"/>
  <c r="K93" i="6"/>
  <c r="L93" i="6" s="1"/>
  <c r="F93" i="6"/>
  <c r="G93" i="6" s="1"/>
  <c r="O92" i="6"/>
  <c r="K92" i="6"/>
  <c r="F92" i="6"/>
  <c r="O91" i="6"/>
  <c r="K91" i="6"/>
  <c r="N91" i="6" s="1"/>
  <c r="F91" i="6"/>
  <c r="I91" i="6" s="1"/>
  <c r="O90" i="6"/>
  <c r="K90" i="6"/>
  <c r="L90" i="6" s="1"/>
  <c r="F90" i="6"/>
  <c r="H90" i="6" s="1"/>
  <c r="O89" i="6"/>
  <c r="K89" i="6"/>
  <c r="L89" i="6" s="1"/>
  <c r="F89" i="6"/>
  <c r="G89" i="6" s="1"/>
  <c r="O88" i="6"/>
  <c r="K88" i="6"/>
  <c r="F88" i="6"/>
  <c r="O87" i="6"/>
  <c r="K87" i="6"/>
  <c r="N87" i="6" s="1"/>
  <c r="F87" i="6"/>
  <c r="I87" i="6" s="1"/>
  <c r="O86" i="6"/>
  <c r="K86" i="6"/>
  <c r="L86" i="6" s="1"/>
  <c r="F86" i="6"/>
  <c r="O85" i="6"/>
  <c r="K85" i="6"/>
  <c r="L85" i="6" s="1"/>
  <c r="F85" i="6"/>
  <c r="O84" i="6"/>
  <c r="K84" i="6"/>
  <c r="F84" i="6"/>
  <c r="O83" i="6"/>
  <c r="K83" i="6"/>
  <c r="N83" i="6" s="1"/>
  <c r="F83" i="6"/>
  <c r="I83" i="6" s="1"/>
  <c r="O82" i="6"/>
  <c r="K82" i="6"/>
  <c r="L82" i="6" s="1"/>
  <c r="F82" i="6"/>
  <c r="G82" i="6" s="1"/>
  <c r="O80" i="6"/>
  <c r="K80" i="6"/>
  <c r="F80" i="6"/>
  <c r="O79" i="6"/>
  <c r="K79" i="6"/>
  <c r="N79" i="6" s="1"/>
  <c r="F79" i="6"/>
  <c r="I79" i="6" s="1"/>
  <c r="O78" i="6"/>
  <c r="K78" i="6"/>
  <c r="L78" i="6" s="1"/>
  <c r="F78" i="6"/>
  <c r="G78" i="6" s="1"/>
  <c r="O76" i="6"/>
  <c r="K76" i="6"/>
  <c r="F76" i="6"/>
  <c r="O75" i="6"/>
  <c r="K75" i="6"/>
  <c r="N75" i="6" s="1"/>
  <c r="F75" i="6"/>
  <c r="I75" i="6" s="1"/>
  <c r="O74" i="6"/>
  <c r="K74" i="6"/>
  <c r="L74" i="6" s="1"/>
  <c r="F74" i="6"/>
  <c r="H74" i="6" s="1"/>
  <c r="O73" i="6"/>
  <c r="K73" i="6"/>
  <c r="L73" i="6" s="1"/>
  <c r="F73" i="6"/>
  <c r="G73" i="6" s="1"/>
  <c r="O72" i="6"/>
  <c r="K72" i="6"/>
  <c r="F72" i="6"/>
  <c r="O71" i="6"/>
  <c r="K71" i="6"/>
  <c r="N71" i="6" s="1"/>
  <c r="F71" i="6"/>
  <c r="I71" i="6" s="1"/>
  <c r="O70" i="6"/>
  <c r="K70" i="6"/>
  <c r="L70" i="6" s="1"/>
  <c r="F70" i="6"/>
  <c r="O69" i="6"/>
  <c r="K69" i="6"/>
  <c r="L69" i="6" s="1"/>
  <c r="F69" i="6"/>
  <c r="G69" i="6" s="1"/>
  <c r="O68" i="6"/>
  <c r="K68" i="6"/>
  <c r="F68" i="6"/>
  <c r="O67" i="6"/>
  <c r="K67" i="6"/>
  <c r="N67" i="6" s="1"/>
  <c r="F67" i="6"/>
  <c r="I67" i="6" s="1"/>
  <c r="O66" i="6"/>
  <c r="K66" i="6"/>
  <c r="L66" i="6" s="1"/>
  <c r="F66" i="6"/>
  <c r="G66" i="6" s="1"/>
  <c r="O65" i="6"/>
  <c r="K65" i="6"/>
  <c r="L65" i="6" s="1"/>
  <c r="F65" i="6"/>
  <c r="G65" i="6" s="1"/>
  <c r="O64" i="6"/>
  <c r="K64" i="6"/>
  <c r="F64" i="6"/>
  <c r="O63" i="6"/>
  <c r="K63" i="6"/>
  <c r="N63" i="6" s="1"/>
  <c r="F63" i="6"/>
  <c r="I63" i="6" s="1"/>
  <c r="O62" i="6"/>
  <c r="K62" i="6"/>
  <c r="L62" i="6" s="1"/>
  <c r="F62" i="6"/>
  <c r="G62" i="6" s="1"/>
  <c r="O61" i="6"/>
  <c r="K61" i="6"/>
  <c r="L61" i="6" s="1"/>
  <c r="F61" i="6"/>
  <c r="G61" i="6" s="1"/>
  <c r="O60" i="6"/>
  <c r="K60" i="6"/>
  <c r="F60" i="6"/>
  <c r="O59" i="6"/>
  <c r="K59" i="6"/>
  <c r="N59" i="6" s="1"/>
  <c r="F59" i="6"/>
  <c r="I59" i="6" s="1"/>
  <c r="O58" i="6"/>
  <c r="K58" i="6"/>
  <c r="L58" i="6" s="1"/>
  <c r="F58" i="6"/>
  <c r="G58" i="6" s="1"/>
  <c r="O56" i="6"/>
  <c r="K56" i="6"/>
  <c r="F56" i="6"/>
  <c r="O54" i="6"/>
  <c r="K54" i="6"/>
  <c r="L54" i="6" s="1"/>
  <c r="F54" i="6"/>
  <c r="G54" i="6" s="1"/>
  <c r="O52" i="6"/>
  <c r="K52" i="6"/>
  <c r="F52" i="6"/>
  <c r="O50" i="6"/>
  <c r="K50" i="6"/>
  <c r="M50" i="6" s="1"/>
  <c r="F50" i="6"/>
  <c r="H50" i="6" s="1"/>
  <c r="O49" i="6"/>
  <c r="K49" i="6"/>
  <c r="L49" i="6" s="1"/>
  <c r="F49" i="6"/>
  <c r="G49" i="6" s="1"/>
  <c r="O48" i="6"/>
  <c r="K48" i="6"/>
  <c r="F48" i="6"/>
  <c r="O47" i="6"/>
  <c r="K47" i="6"/>
  <c r="N47" i="6" s="1"/>
  <c r="F47" i="6"/>
  <c r="I47" i="6" s="1"/>
  <c r="O46" i="6"/>
  <c r="K46" i="6"/>
  <c r="L46" i="6" s="1"/>
  <c r="F46" i="6"/>
  <c r="G46" i="6" s="1"/>
  <c r="O45" i="6"/>
  <c r="K45" i="6"/>
  <c r="L45" i="6" s="1"/>
  <c r="F45" i="6"/>
  <c r="G45" i="6" s="1"/>
  <c r="O44" i="6"/>
  <c r="K44" i="6"/>
  <c r="F44" i="6"/>
  <c r="I44" i="6" s="1"/>
  <c r="O43" i="6"/>
  <c r="K43" i="6"/>
  <c r="L43" i="6" s="1"/>
  <c r="F43" i="6"/>
  <c r="O42" i="6"/>
  <c r="K42" i="6"/>
  <c r="N42" i="6" s="1"/>
  <c r="F42" i="6"/>
  <c r="I42" i="6" s="1"/>
  <c r="O41" i="6"/>
  <c r="K41" i="6"/>
  <c r="L41" i="6" s="1"/>
  <c r="F41" i="6"/>
  <c r="G41" i="6" s="1"/>
  <c r="O40" i="6"/>
  <c r="K40" i="6"/>
  <c r="N40" i="6" s="1"/>
  <c r="F40" i="6"/>
  <c r="I40" i="6" s="1"/>
  <c r="O39" i="6"/>
  <c r="K39" i="6"/>
  <c r="F39" i="6"/>
  <c r="G39" i="6" s="1"/>
  <c r="O38" i="6"/>
  <c r="K38" i="6"/>
  <c r="L38" i="6" s="1"/>
  <c r="F38" i="6"/>
  <c r="G38" i="6" s="1"/>
  <c r="O37" i="6"/>
  <c r="K37" i="6"/>
  <c r="L37" i="6" s="1"/>
  <c r="F37" i="6"/>
  <c r="G37" i="6" s="1"/>
  <c r="O36" i="6"/>
  <c r="K36" i="6"/>
  <c r="F36" i="6"/>
  <c r="I36" i="6" s="1"/>
  <c r="O35" i="6"/>
  <c r="K35" i="6"/>
  <c r="L35" i="6" s="1"/>
  <c r="F35" i="6"/>
  <c r="O34" i="6"/>
  <c r="K34" i="6"/>
  <c r="N34" i="6" s="1"/>
  <c r="F34" i="6"/>
  <c r="I34" i="6" s="1"/>
  <c r="O33" i="6"/>
  <c r="K33" i="6"/>
  <c r="L33" i="6" s="1"/>
  <c r="F33" i="6"/>
  <c r="G33" i="6" s="1"/>
  <c r="O32" i="6"/>
  <c r="K32" i="6"/>
  <c r="N32" i="6" s="1"/>
  <c r="F32" i="6"/>
  <c r="O31" i="6"/>
  <c r="K31" i="6"/>
  <c r="F31" i="6"/>
  <c r="G31" i="6" s="1"/>
  <c r="O30" i="6"/>
  <c r="K30" i="6"/>
  <c r="L30" i="6" s="1"/>
  <c r="F30" i="6"/>
  <c r="G30" i="6" s="1"/>
  <c r="O29" i="6"/>
  <c r="K29" i="6"/>
  <c r="L29" i="6" s="1"/>
  <c r="F29" i="6"/>
  <c r="G29" i="6" s="1"/>
  <c r="O28" i="6"/>
  <c r="K28" i="6"/>
  <c r="F28" i="6"/>
  <c r="I28" i="6" s="1"/>
  <c r="O27" i="6"/>
  <c r="K27" i="6"/>
  <c r="L27" i="6" s="1"/>
  <c r="F27" i="6"/>
  <c r="O26" i="6"/>
  <c r="K26" i="6"/>
  <c r="N26" i="6" s="1"/>
  <c r="F26" i="6"/>
  <c r="I26" i="6" s="1"/>
  <c r="O25" i="6"/>
  <c r="K25" i="6"/>
  <c r="L25" i="6" s="1"/>
  <c r="F25" i="6"/>
  <c r="G25" i="6" s="1"/>
  <c r="O24" i="6"/>
  <c r="K24" i="6"/>
  <c r="N24" i="6" s="1"/>
  <c r="F24" i="6"/>
  <c r="O23" i="6"/>
  <c r="K23" i="6"/>
  <c r="F23" i="6"/>
  <c r="G23" i="6" s="1"/>
  <c r="O22" i="6"/>
  <c r="K22" i="6"/>
  <c r="L22" i="6" s="1"/>
  <c r="F22" i="6"/>
  <c r="G22" i="6" s="1"/>
  <c r="O21" i="6"/>
  <c r="K21" i="6"/>
  <c r="L21" i="6" s="1"/>
  <c r="F21" i="6"/>
  <c r="G21" i="6" s="1"/>
  <c r="O20" i="6"/>
  <c r="K20" i="6"/>
  <c r="F20" i="6"/>
  <c r="I20" i="6" s="1"/>
  <c r="O19" i="6"/>
  <c r="K19" i="6"/>
  <c r="L19" i="6" s="1"/>
  <c r="F19" i="6"/>
  <c r="O18" i="6"/>
  <c r="K18" i="6"/>
  <c r="N18" i="6" s="1"/>
  <c r="F18" i="6"/>
  <c r="I18" i="6" s="1"/>
  <c r="O17" i="6"/>
  <c r="K17" i="6"/>
  <c r="L17" i="6" s="1"/>
  <c r="F17" i="6"/>
  <c r="G17" i="6" s="1"/>
  <c r="O16" i="6"/>
  <c r="K16" i="6"/>
  <c r="N16" i="6" s="1"/>
  <c r="F16" i="6"/>
  <c r="I16" i="6" s="1"/>
  <c r="O15" i="6"/>
  <c r="K15" i="6"/>
  <c r="F15" i="6"/>
  <c r="G15" i="6" s="1"/>
  <c r="O14" i="6"/>
  <c r="K14" i="6"/>
  <c r="L14" i="6" s="1"/>
  <c r="F14" i="6"/>
  <c r="G14" i="6" s="1"/>
  <c r="O13" i="6"/>
  <c r="K13" i="6"/>
  <c r="L13" i="6" s="1"/>
  <c r="F13" i="6"/>
  <c r="G13" i="6" s="1"/>
  <c r="O12" i="6"/>
  <c r="K12" i="6"/>
  <c r="N12" i="6" s="1"/>
  <c r="F12" i="6"/>
  <c r="I12" i="6" s="1"/>
  <c r="O11" i="6"/>
  <c r="K11" i="6"/>
  <c r="L11" i="6" s="1"/>
  <c r="F11" i="6"/>
  <c r="O10" i="6"/>
  <c r="K10" i="6"/>
  <c r="N10" i="6" s="1"/>
  <c r="F10" i="6"/>
  <c r="I10" i="6" s="1"/>
  <c r="O9" i="6"/>
  <c r="K9" i="6"/>
  <c r="L9" i="6" s="1"/>
  <c r="F9" i="6"/>
  <c r="G9" i="6" s="1"/>
  <c r="O8" i="6"/>
  <c r="K8" i="6"/>
  <c r="N8" i="6" s="1"/>
  <c r="F8" i="6"/>
  <c r="I8" i="6" s="1"/>
  <c r="O7" i="6"/>
  <c r="K7" i="6"/>
  <c r="N7" i="6" s="1"/>
  <c r="F7" i="6"/>
  <c r="I7" i="6" s="1"/>
  <c r="O6" i="6"/>
  <c r="K6" i="6"/>
  <c r="M6" i="6" s="1"/>
  <c r="F6" i="6"/>
  <c r="H6" i="6" s="1"/>
  <c r="O5" i="6"/>
  <c r="K5" i="6"/>
  <c r="N5" i="6" s="1"/>
  <c r="F5" i="6"/>
  <c r="I5" i="6" s="1"/>
  <c r="O4" i="6"/>
  <c r="K4" i="6"/>
  <c r="N4" i="6" s="1"/>
  <c r="F4" i="6"/>
  <c r="I4" i="6" s="1"/>
  <c r="O3" i="6"/>
  <c r="K3" i="6"/>
  <c r="L3" i="6" s="1"/>
  <c r="F3" i="6"/>
  <c r="G3" i="6" s="1"/>
  <c r="O2" i="6"/>
  <c r="K2" i="6"/>
  <c r="M2" i="6" s="1"/>
  <c r="F2" i="6"/>
  <c r="H2" i="6" s="1"/>
  <c r="O722" i="5"/>
  <c r="K722" i="5"/>
  <c r="N722" i="5" s="1"/>
  <c r="F722" i="5"/>
  <c r="I722" i="5" s="1"/>
  <c r="O721" i="5"/>
  <c r="K721" i="5"/>
  <c r="N721" i="5" s="1"/>
  <c r="G721" i="5"/>
  <c r="F721" i="5"/>
  <c r="I721" i="5" s="1"/>
  <c r="O720" i="5"/>
  <c r="M720" i="5"/>
  <c r="K720" i="5"/>
  <c r="L720" i="5" s="1"/>
  <c r="H720" i="5"/>
  <c r="F720" i="5"/>
  <c r="G720" i="5" s="1"/>
  <c r="O719" i="5"/>
  <c r="K719" i="5"/>
  <c r="F719" i="5"/>
  <c r="O718" i="5"/>
  <c r="K718" i="5"/>
  <c r="N718" i="5" s="1"/>
  <c r="F718" i="5"/>
  <c r="I718" i="5" s="1"/>
  <c r="O717" i="5"/>
  <c r="K717" i="5"/>
  <c r="N717" i="5" s="1"/>
  <c r="H717" i="5"/>
  <c r="F717" i="5"/>
  <c r="I717" i="5" s="1"/>
  <c r="O716" i="5"/>
  <c r="N716" i="5"/>
  <c r="K716" i="5"/>
  <c r="L716" i="5" s="1"/>
  <c r="F716" i="5"/>
  <c r="G716" i="5" s="1"/>
  <c r="O715" i="5"/>
  <c r="K715" i="5"/>
  <c r="F715" i="5"/>
  <c r="O714" i="5"/>
  <c r="K714" i="5"/>
  <c r="N714" i="5" s="1"/>
  <c r="F714" i="5"/>
  <c r="I714" i="5" s="1"/>
  <c r="O713" i="5"/>
  <c r="K713" i="5"/>
  <c r="N713" i="5" s="1"/>
  <c r="H713" i="5"/>
  <c r="G713" i="5"/>
  <c r="F713" i="5"/>
  <c r="I713" i="5" s="1"/>
  <c r="O712" i="5"/>
  <c r="N712" i="5"/>
  <c r="M712" i="5"/>
  <c r="K712" i="5"/>
  <c r="L712" i="5" s="1"/>
  <c r="H712" i="5"/>
  <c r="F712" i="5"/>
  <c r="G712" i="5" s="1"/>
  <c r="O711" i="5"/>
  <c r="K711" i="5"/>
  <c r="F711" i="5"/>
  <c r="O710" i="5"/>
  <c r="K710" i="5"/>
  <c r="N710" i="5" s="1"/>
  <c r="F710" i="5"/>
  <c r="I710" i="5" s="1"/>
  <c r="O709" i="5"/>
  <c r="K709" i="5"/>
  <c r="N709" i="5" s="1"/>
  <c r="F709" i="5"/>
  <c r="I709" i="5" s="1"/>
  <c r="O708" i="5"/>
  <c r="K708" i="5"/>
  <c r="L708" i="5" s="1"/>
  <c r="F708" i="5"/>
  <c r="G708" i="5" s="1"/>
  <c r="O707" i="5"/>
  <c r="K707" i="5"/>
  <c r="F707" i="5"/>
  <c r="O706" i="5"/>
  <c r="K706" i="5"/>
  <c r="N706" i="5" s="1"/>
  <c r="F706" i="5"/>
  <c r="I706" i="5" s="1"/>
  <c r="O705" i="5"/>
  <c r="K705" i="5"/>
  <c r="N705" i="5" s="1"/>
  <c r="G705" i="5"/>
  <c r="F705" i="5"/>
  <c r="I705" i="5" s="1"/>
  <c r="O704" i="5"/>
  <c r="K704" i="5"/>
  <c r="M704" i="5" s="1"/>
  <c r="F704" i="5"/>
  <c r="H704" i="5" s="1"/>
  <c r="O703" i="5"/>
  <c r="K703" i="5"/>
  <c r="F703" i="5"/>
  <c r="O702" i="5"/>
  <c r="L702" i="5"/>
  <c r="K702" i="5"/>
  <c r="N702" i="5" s="1"/>
  <c r="F702" i="5"/>
  <c r="O701" i="5"/>
  <c r="K701" i="5"/>
  <c r="F701" i="5"/>
  <c r="I701" i="5" s="1"/>
  <c r="O700" i="5"/>
  <c r="N700" i="5"/>
  <c r="K700" i="5"/>
  <c r="M700" i="5" s="1"/>
  <c r="F700" i="5"/>
  <c r="O699" i="5"/>
  <c r="K699" i="5"/>
  <c r="F699" i="5"/>
  <c r="O698" i="5"/>
  <c r="K698" i="5"/>
  <c r="G698" i="5"/>
  <c r="F698" i="5"/>
  <c r="I698" i="5" s="1"/>
  <c r="O697" i="5"/>
  <c r="K697" i="5"/>
  <c r="N697" i="5" s="1"/>
  <c r="F697" i="5"/>
  <c r="O696" i="5"/>
  <c r="K696" i="5"/>
  <c r="N696" i="5" s="1"/>
  <c r="I696" i="5"/>
  <c r="F696" i="5"/>
  <c r="O695" i="5"/>
  <c r="K695" i="5"/>
  <c r="F695" i="5"/>
  <c r="O694" i="5"/>
  <c r="K694" i="5"/>
  <c r="F694" i="5"/>
  <c r="I694" i="5" s="1"/>
  <c r="O693" i="5"/>
  <c r="L693" i="5"/>
  <c r="K693" i="5"/>
  <c r="N693" i="5" s="1"/>
  <c r="F693" i="5"/>
  <c r="I693" i="5" s="1"/>
  <c r="O692" i="5"/>
  <c r="K692" i="5"/>
  <c r="N692" i="5" s="1"/>
  <c r="F692" i="5"/>
  <c r="I692" i="5" s="1"/>
  <c r="O691" i="5"/>
  <c r="K691" i="5"/>
  <c r="F691" i="5"/>
  <c r="O690" i="5"/>
  <c r="K690" i="5"/>
  <c r="F690" i="5"/>
  <c r="I690" i="5" s="1"/>
  <c r="O689" i="5"/>
  <c r="K689" i="5"/>
  <c r="N689" i="5" s="1"/>
  <c r="F689" i="5"/>
  <c r="I689" i="5" s="1"/>
  <c r="O688" i="5"/>
  <c r="K688" i="5"/>
  <c r="H688" i="5"/>
  <c r="F688" i="5"/>
  <c r="G688" i="5" s="1"/>
  <c r="O687" i="5"/>
  <c r="K687" i="5"/>
  <c r="M687" i="5" s="1"/>
  <c r="F687" i="5"/>
  <c r="H687" i="5" s="1"/>
  <c r="O686" i="5"/>
  <c r="K686" i="5"/>
  <c r="N686" i="5" s="1"/>
  <c r="F686" i="5"/>
  <c r="I686" i="5" s="1"/>
  <c r="O685" i="5"/>
  <c r="M685" i="5"/>
  <c r="K685" i="5"/>
  <c r="L685" i="5" s="1"/>
  <c r="F685" i="5"/>
  <c r="O684" i="5"/>
  <c r="K684" i="5"/>
  <c r="L684" i="5" s="1"/>
  <c r="F684" i="5"/>
  <c r="G684" i="5" s="1"/>
  <c r="O683" i="5"/>
  <c r="K683" i="5"/>
  <c r="M683" i="5" s="1"/>
  <c r="F683" i="5"/>
  <c r="H683" i="5" s="1"/>
  <c r="O682" i="5"/>
  <c r="M682" i="5"/>
  <c r="K682" i="5"/>
  <c r="N682" i="5" s="1"/>
  <c r="F682" i="5"/>
  <c r="I682" i="5" s="1"/>
  <c r="O681" i="5"/>
  <c r="K681" i="5"/>
  <c r="N681" i="5" s="1"/>
  <c r="F681" i="5"/>
  <c r="I681" i="5" s="1"/>
  <c r="O680" i="5"/>
  <c r="K680" i="5"/>
  <c r="L680" i="5" s="1"/>
  <c r="F680" i="5"/>
  <c r="G680" i="5" s="1"/>
  <c r="O679" i="5"/>
  <c r="K679" i="5"/>
  <c r="M679" i="5" s="1"/>
  <c r="F679" i="5"/>
  <c r="O678" i="5"/>
  <c r="K678" i="5"/>
  <c r="F678" i="5"/>
  <c r="I678" i="5" s="1"/>
  <c r="O677" i="5"/>
  <c r="K677" i="5"/>
  <c r="F677" i="5"/>
  <c r="O676" i="5"/>
  <c r="K676" i="5"/>
  <c r="F676" i="5"/>
  <c r="G676" i="5" s="1"/>
  <c r="O675" i="5"/>
  <c r="K675" i="5"/>
  <c r="M675" i="5" s="1"/>
  <c r="F675" i="5"/>
  <c r="H675" i="5" s="1"/>
  <c r="O674" i="5"/>
  <c r="K674" i="5"/>
  <c r="N674" i="5" s="1"/>
  <c r="F674" i="5"/>
  <c r="O673" i="5"/>
  <c r="K673" i="5"/>
  <c r="N673" i="5" s="1"/>
  <c r="F673" i="5"/>
  <c r="I673" i="5" s="1"/>
  <c r="O672" i="5"/>
  <c r="K672" i="5"/>
  <c r="F672" i="5"/>
  <c r="O671" i="5"/>
  <c r="K671" i="5"/>
  <c r="M671" i="5" s="1"/>
  <c r="F671" i="5"/>
  <c r="O670" i="5"/>
  <c r="K670" i="5"/>
  <c r="F670" i="5"/>
  <c r="O669" i="5"/>
  <c r="K669" i="5"/>
  <c r="N669" i="5" s="1"/>
  <c r="F669" i="5"/>
  <c r="O668" i="5"/>
  <c r="K668" i="5"/>
  <c r="F668" i="5"/>
  <c r="G668" i="5" s="1"/>
  <c r="O667" i="5"/>
  <c r="K667" i="5"/>
  <c r="M667" i="5" s="1"/>
  <c r="F667" i="5"/>
  <c r="H667" i="5" s="1"/>
  <c r="O666" i="5"/>
  <c r="K666" i="5"/>
  <c r="N666" i="5" s="1"/>
  <c r="F666" i="5"/>
  <c r="I666" i="5" s="1"/>
  <c r="O665" i="5"/>
  <c r="K665" i="5"/>
  <c r="N665" i="5" s="1"/>
  <c r="F665" i="5"/>
  <c r="G665" i="5" s="1"/>
  <c r="O664" i="5"/>
  <c r="K664" i="5"/>
  <c r="F664" i="5"/>
  <c r="G664" i="5" s="1"/>
  <c r="O663" i="5"/>
  <c r="K663" i="5"/>
  <c r="M663" i="5" s="1"/>
  <c r="F663" i="5"/>
  <c r="O662" i="5"/>
  <c r="K662" i="5"/>
  <c r="F662" i="5"/>
  <c r="I662" i="5" s="1"/>
  <c r="O661" i="5"/>
  <c r="K661" i="5"/>
  <c r="H661" i="5"/>
  <c r="F661" i="5"/>
  <c r="I661" i="5" s="1"/>
  <c r="O660" i="5"/>
  <c r="K660" i="5"/>
  <c r="F660" i="5"/>
  <c r="O659" i="5"/>
  <c r="K659" i="5"/>
  <c r="L659" i="5" s="1"/>
  <c r="F659" i="5"/>
  <c r="G659" i="5" s="1"/>
  <c r="O658" i="5"/>
  <c r="L658" i="5"/>
  <c r="K658" i="5"/>
  <c r="N658" i="5" s="1"/>
  <c r="F658" i="5"/>
  <c r="I658" i="5" s="1"/>
  <c r="O657" i="5"/>
  <c r="M657" i="5"/>
  <c r="K657" i="5"/>
  <c r="N657" i="5" s="1"/>
  <c r="F657" i="5"/>
  <c r="O656" i="5"/>
  <c r="K656" i="5"/>
  <c r="F656" i="5"/>
  <c r="O655" i="5"/>
  <c r="K655" i="5"/>
  <c r="L655" i="5" s="1"/>
  <c r="F655" i="5"/>
  <c r="G655" i="5" s="1"/>
  <c r="O654" i="5"/>
  <c r="K654" i="5"/>
  <c r="F654" i="5"/>
  <c r="I654" i="5" s="1"/>
  <c r="O653" i="5"/>
  <c r="K653" i="5"/>
  <c r="N653" i="5" s="1"/>
  <c r="F653" i="5"/>
  <c r="O652" i="5"/>
  <c r="K652" i="5"/>
  <c r="F652" i="5"/>
  <c r="O651" i="5"/>
  <c r="K651" i="5"/>
  <c r="L651" i="5" s="1"/>
  <c r="F651" i="5"/>
  <c r="G651" i="5" s="1"/>
  <c r="O650" i="5"/>
  <c r="K650" i="5"/>
  <c r="L650" i="5" s="1"/>
  <c r="F650" i="5"/>
  <c r="I650" i="5" s="1"/>
  <c r="O649" i="5"/>
  <c r="K649" i="5"/>
  <c r="N649" i="5" s="1"/>
  <c r="F649" i="5"/>
  <c r="O648" i="5"/>
  <c r="K648" i="5"/>
  <c r="F648" i="5"/>
  <c r="O647" i="5"/>
  <c r="K647" i="5"/>
  <c r="L647" i="5" s="1"/>
  <c r="F647" i="5"/>
  <c r="G647" i="5" s="1"/>
  <c r="O646" i="5"/>
  <c r="K646" i="5"/>
  <c r="F646" i="5"/>
  <c r="I646" i="5" s="1"/>
  <c r="O645" i="5"/>
  <c r="M645" i="5"/>
  <c r="K645" i="5"/>
  <c r="N645" i="5" s="1"/>
  <c r="F645" i="5"/>
  <c r="O644" i="5"/>
  <c r="K644" i="5"/>
  <c r="F644" i="5"/>
  <c r="O643" i="5"/>
  <c r="K643" i="5"/>
  <c r="L643" i="5" s="1"/>
  <c r="F643" i="5"/>
  <c r="G643" i="5" s="1"/>
  <c r="O642" i="5"/>
  <c r="K642" i="5"/>
  <c r="L642" i="5" s="1"/>
  <c r="F642" i="5"/>
  <c r="I642" i="5" s="1"/>
  <c r="O641" i="5"/>
  <c r="K641" i="5"/>
  <c r="N641" i="5" s="1"/>
  <c r="F641" i="5"/>
  <c r="I641" i="5" s="1"/>
  <c r="O640" i="5"/>
  <c r="K640" i="5"/>
  <c r="L640" i="5" s="1"/>
  <c r="F640" i="5"/>
  <c r="G640" i="5" s="1"/>
  <c r="O639" i="5"/>
  <c r="K639" i="5"/>
  <c r="M639" i="5" s="1"/>
  <c r="F639" i="5"/>
  <c r="O638" i="5"/>
  <c r="K638" i="5"/>
  <c r="N638" i="5" s="1"/>
  <c r="F638" i="5"/>
  <c r="O637" i="5"/>
  <c r="K637" i="5"/>
  <c r="L637" i="5" s="1"/>
  <c r="F637" i="5"/>
  <c r="G637" i="5" s="1"/>
  <c r="O636" i="5"/>
  <c r="K636" i="5"/>
  <c r="F636" i="5"/>
  <c r="G636" i="5" s="1"/>
  <c r="O635" i="5"/>
  <c r="K635" i="5"/>
  <c r="I635" i="5"/>
  <c r="F635" i="5"/>
  <c r="H635" i="5" s="1"/>
  <c r="O634" i="5"/>
  <c r="K634" i="5"/>
  <c r="N634" i="5" s="1"/>
  <c r="F634" i="5"/>
  <c r="I634" i="5" s="1"/>
  <c r="O633" i="5"/>
  <c r="K633" i="5"/>
  <c r="N633" i="5" s="1"/>
  <c r="F633" i="5"/>
  <c r="O632" i="5"/>
  <c r="K632" i="5"/>
  <c r="F632" i="5"/>
  <c r="G632" i="5" s="1"/>
  <c r="O631" i="5"/>
  <c r="K631" i="5"/>
  <c r="M631" i="5" s="1"/>
  <c r="F631" i="5"/>
  <c r="O630" i="5"/>
  <c r="K630" i="5"/>
  <c r="F630" i="5"/>
  <c r="O629" i="5"/>
  <c r="K629" i="5"/>
  <c r="I629" i="5"/>
  <c r="F629" i="5"/>
  <c r="G629" i="5" s="1"/>
  <c r="O628" i="5"/>
  <c r="K628" i="5"/>
  <c r="L628" i="5" s="1"/>
  <c r="F628" i="5"/>
  <c r="O627" i="5"/>
  <c r="K627" i="5"/>
  <c r="M627" i="5" s="1"/>
  <c r="F627" i="5"/>
  <c r="O626" i="5"/>
  <c r="K626" i="5"/>
  <c r="L626" i="5" s="1"/>
  <c r="F626" i="5"/>
  <c r="I626" i="5" s="1"/>
  <c r="O625" i="5"/>
  <c r="K625" i="5"/>
  <c r="F625" i="5"/>
  <c r="O624" i="5"/>
  <c r="K624" i="5"/>
  <c r="F624" i="5"/>
  <c r="G624" i="5" s="1"/>
  <c r="O623" i="5"/>
  <c r="K623" i="5"/>
  <c r="M623" i="5" s="1"/>
  <c r="F623" i="5"/>
  <c r="O622" i="5"/>
  <c r="K622" i="5"/>
  <c r="F622" i="5"/>
  <c r="G622" i="5" s="1"/>
  <c r="O621" i="5"/>
  <c r="K621" i="5"/>
  <c r="N621" i="5" s="1"/>
  <c r="F621" i="5"/>
  <c r="I621" i="5" s="1"/>
  <c r="O620" i="5"/>
  <c r="L620" i="5"/>
  <c r="K620" i="5"/>
  <c r="F620" i="5"/>
  <c r="G620" i="5" s="1"/>
  <c r="O619" i="5"/>
  <c r="K619" i="5"/>
  <c r="F619" i="5"/>
  <c r="O618" i="5"/>
  <c r="K618" i="5"/>
  <c r="F618" i="5"/>
  <c r="O617" i="5"/>
  <c r="K617" i="5"/>
  <c r="N617" i="5" s="1"/>
  <c r="F617" i="5"/>
  <c r="I617" i="5" s="1"/>
  <c r="O616" i="5"/>
  <c r="K616" i="5"/>
  <c r="N616" i="5" s="1"/>
  <c r="F616" i="5"/>
  <c r="I616" i="5" s="1"/>
  <c r="O615" i="5"/>
  <c r="K615" i="5"/>
  <c r="F615" i="5"/>
  <c r="O614" i="5"/>
  <c r="K614" i="5"/>
  <c r="F614" i="5"/>
  <c r="H614" i="5" s="1"/>
  <c r="O613" i="5"/>
  <c r="K613" i="5"/>
  <c r="F613" i="5"/>
  <c r="O612" i="5"/>
  <c r="N612" i="5"/>
  <c r="M612" i="5"/>
  <c r="K612" i="5"/>
  <c r="L612" i="5" s="1"/>
  <c r="F612" i="5"/>
  <c r="O611" i="5"/>
  <c r="K611" i="5"/>
  <c r="F611" i="5"/>
  <c r="O610" i="5"/>
  <c r="K610" i="5"/>
  <c r="F610" i="5"/>
  <c r="O609" i="5"/>
  <c r="K609" i="5"/>
  <c r="F609" i="5"/>
  <c r="O608" i="5"/>
  <c r="K608" i="5"/>
  <c r="F608" i="5"/>
  <c r="O607" i="5"/>
  <c r="K607" i="5"/>
  <c r="L607" i="5" s="1"/>
  <c r="F607" i="5"/>
  <c r="O606" i="5"/>
  <c r="K606" i="5"/>
  <c r="G606" i="5"/>
  <c r="F606" i="5"/>
  <c r="O605" i="5"/>
  <c r="K605" i="5"/>
  <c r="F605" i="5"/>
  <c r="O604" i="5"/>
  <c r="K604" i="5"/>
  <c r="L604" i="5" s="1"/>
  <c r="F604" i="5"/>
  <c r="G604" i="5" s="1"/>
  <c r="O603" i="5"/>
  <c r="K603" i="5"/>
  <c r="F603" i="5"/>
  <c r="O602" i="5"/>
  <c r="K602" i="5"/>
  <c r="G602" i="5"/>
  <c r="F602" i="5"/>
  <c r="O601" i="5"/>
  <c r="K601" i="5"/>
  <c r="F601" i="5"/>
  <c r="O600" i="5"/>
  <c r="L600" i="5"/>
  <c r="K600" i="5"/>
  <c r="G600" i="5"/>
  <c r="F600" i="5"/>
  <c r="O599" i="5"/>
  <c r="K599" i="5"/>
  <c r="F599" i="5"/>
  <c r="O598" i="5"/>
  <c r="K598" i="5"/>
  <c r="F598" i="5"/>
  <c r="O597" i="5"/>
  <c r="K597" i="5"/>
  <c r="F597" i="5"/>
  <c r="O596" i="5"/>
  <c r="N596" i="5"/>
  <c r="K596" i="5"/>
  <c r="L596" i="5" s="1"/>
  <c r="I596" i="5"/>
  <c r="F596" i="5"/>
  <c r="G596" i="5" s="1"/>
  <c r="O595" i="5"/>
  <c r="M595" i="5"/>
  <c r="K595" i="5"/>
  <c r="L595" i="5" s="1"/>
  <c r="F595" i="5"/>
  <c r="O594" i="5"/>
  <c r="K594" i="5"/>
  <c r="F594" i="5"/>
  <c r="O593" i="5"/>
  <c r="K593" i="5"/>
  <c r="F593" i="5"/>
  <c r="O592" i="5"/>
  <c r="K592" i="5"/>
  <c r="F592" i="5"/>
  <c r="O591" i="5"/>
  <c r="K591" i="5"/>
  <c r="L591" i="5" s="1"/>
  <c r="F591" i="5"/>
  <c r="O590" i="5"/>
  <c r="K590" i="5"/>
  <c r="N590" i="5" s="1"/>
  <c r="F590" i="5"/>
  <c r="H590" i="5" s="1"/>
  <c r="O589" i="5"/>
  <c r="K589" i="5"/>
  <c r="F589" i="5"/>
  <c r="O588" i="5"/>
  <c r="N588" i="5"/>
  <c r="M588" i="5"/>
  <c r="K588" i="5"/>
  <c r="L588" i="5" s="1"/>
  <c r="F588" i="5"/>
  <c r="G588" i="5" s="1"/>
  <c r="O587" i="5"/>
  <c r="M587" i="5"/>
  <c r="K587" i="5"/>
  <c r="L587" i="5" s="1"/>
  <c r="F587" i="5"/>
  <c r="O586" i="5"/>
  <c r="N586" i="5"/>
  <c r="K586" i="5"/>
  <c r="F586" i="5"/>
  <c r="O585" i="5"/>
  <c r="K585" i="5"/>
  <c r="F585" i="5"/>
  <c r="O584" i="5"/>
  <c r="K584" i="5"/>
  <c r="F584" i="5"/>
  <c r="O583" i="5"/>
  <c r="K583" i="5"/>
  <c r="L583" i="5" s="1"/>
  <c r="F583" i="5"/>
  <c r="O582" i="5"/>
  <c r="K582" i="5"/>
  <c r="N582" i="5" s="1"/>
  <c r="G582" i="5"/>
  <c r="F582" i="5"/>
  <c r="O581" i="5"/>
  <c r="K581" i="5"/>
  <c r="F581" i="5"/>
  <c r="O580" i="5"/>
  <c r="L580" i="5"/>
  <c r="K580" i="5"/>
  <c r="G580" i="5"/>
  <c r="F580" i="5"/>
  <c r="O579" i="5"/>
  <c r="K579" i="5"/>
  <c r="M579" i="5" s="1"/>
  <c r="F579" i="5"/>
  <c r="H579" i="5" s="1"/>
  <c r="O578" i="5"/>
  <c r="K578" i="5"/>
  <c r="N578" i="5" s="1"/>
  <c r="F578" i="5"/>
  <c r="H578" i="5" s="1"/>
  <c r="O577" i="5"/>
  <c r="K577" i="5"/>
  <c r="N577" i="5" s="1"/>
  <c r="F577" i="5"/>
  <c r="I577" i="5" s="1"/>
  <c r="O576" i="5"/>
  <c r="K576" i="5"/>
  <c r="F576" i="5"/>
  <c r="O575" i="5"/>
  <c r="K575" i="5"/>
  <c r="L575" i="5" s="1"/>
  <c r="F575" i="5"/>
  <c r="G575" i="5" s="1"/>
  <c r="O574" i="5"/>
  <c r="K574" i="5"/>
  <c r="M574" i="5" s="1"/>
  <c r="F574" i="5"/>
  <c r="H574" i="5" s="1"/>
  <c r="O573" i="5"/>
  <c r="K573" i="5"/>
  <c r="N573" i="5" s="1"/>
  <c r="H573" i="5"/>
  <c r="F573" i="5"/>
  <c r="I573" i="5" s="1"/>
  <c r="O572" i="5"/>
  <c r="M572" i="5"/>
  <c r="K572" i="5"/>
  <c r="L572" i="5" s="1"/>
  <c r="I572" i="5"/>
  <c r="F572" i="5"/>
  <c r="G572" i="5" s="1"/>
  <c r="O571" i="5"/>
  <c r="K571" i="5"/>
  <c r="L571" i="5" s="1"/>
  <c r="F571" i="5"/>
  <c r="G571" i="5" s="1"/>
  <c r="O570" i="5"/>
  <c r="K570" i="5"/>
  <c r="M570" i="5" s="1"/>
  <c r="F570" i="5"/>
  <c r="H570" i="5" s="1"/>
  <c r="O569" i="5"/>
  <c r="K569" i="5"/>
  <c r="N569" i="5" s="1"/>
  <c r="F569" i="5"/>
  <c r="I569" i="5" s="1"/>
  <c r="O568" i="5"/>
  <c r="K568" i="5"/>
  <c r="F568" i="5"/>
  <c r="G568" i="5" s="1"/>
  <c r="O567" i="5"/>
  <c r="K567" i="5"/>
  <c r="L567" i="5" s="1"/>
  <c r="F567" i="5"/>
  <c r="G567" i="5" s="1"/>
  <c r="O566" i="5"/>
  <c r="K566" i="5"/>
  <c r="M566" i="5" s="1"/>
  <c r="F566" i="5"/>
  <c r="H566" i="5" s="1"/>
  <c r="O565" i="5"/>
  <c r="K565" i="5"/>
  <c r="N565" i="5" s="1"/>
  <c r="F565" i="5"/>
  <c r="O564" i="5"/>
  <c r="K564" i="5"/>
  <c r="L564" i="5" s="1"/>
  <c r="F564" i="5"/>
  <c r="O563" i="5"/>
  <c r="K563" i="5"/>
  <c r="L563" i="5" s="1"/>
  <c r="F563" i="5"/>
  <c r="G563" i="5" s="1"/>
  <c r="O562" i="5"/>
  <c r="N562" i="5"/>
  <c r="K562" i="5"/>
  <c r="M562" i="5" s="1"/>
  <c r="F562" i="5"/>
  <c r="O561" i="5"/>
  <c r="K561" i="5"/>
  <c r="N561" i="5" s="1"/>
  <c r="F561" i="5"/>
  <c r="I561" i="5" s="1"/>
  <c r="O560" i="5"/>
  <c r="K560" i="5"/>
  <c r="F560" i="5"/>
  <c r="H560" i="5" s="1"/>
  <c r="O559" i="5"/>
  <c r="K559" i="5"/>
  <c r="L559" i="5" s="1"/>
  <c r="F559" i="5"/>
  <c r="G559" i="5" s="1"/>
  <c r="O558" i="5"/>
  <c r="K558" i="5"/>
  <c r="M558" i="5" s="1"/>
  <c r="F558" i="5"/>
  <c r="H558" i="5" s="1"/>
  <c r="O557" i="5"/>
  <c r="K557" i="5"/>
  <c r="N557" i="5" s="1"/>
  <c r="H557" i="5"/>
  <c r="F557" i="5"/>
  <c r="I557" i="5" s="1"/>
  <c r="O556" i="5"/>
  <c r="K556" i="5"/>
  <c r="N556" i="5" s="1"/>
  <c r="F556" i="5"/>
  <c r="I556" i="5" s="1"/>
  <c r="O555" i="5"/>
  <c r="K555" i="5"/>
  <c r="L555" i="5" s="1"/>
  <c r="F555" i="5"/>
  <c r="G555" i="5" s="1"/>
  <c r="O554" i="5"/>
  <c r="K554" i="5"/>
  <c r="M554" i="5" s="1"/>
  <c r="F554" i="5"/>
  <c r="H554" i="5" s="1"/>
  <c r="O553" i="5"/>
  <c r="K553" i="5"/>
  <c r="N553" i="5" s="1"/>
  <c r="F553" i="5"/>
  <c r="I553" i="5" s="1"/>
  <c r="O552" i="5"/>
  <c r="N552" i="5"/>
  <c r="K552" i="5"/>
  <c r="I552" i="5"/>
  <c r="F552" i="5"/>
  <c r="O551" i="5"/>
  <c r="K551" i="5"/>
  <c r="H551" i="5"/>
  <c r="F551" i="5"/>
  <c r="G551" i="5" s="1"/>
  <c r="O550" i="5"/>
  <c r="K550" i="5"/>
  <c r="M550" i="5" s="1"/>
  <c r="F550" i="5"/>
  <c r="H550" i="5" s="1"/>
  <c r="O549" i="5"/>
  <c r="K549" i="5"/>
  <c r="N549" i="5" s="1"/>
  <c r="F549" i="5"/>
  <c r="O548" i="5"/>
  <c r="K548" i="5"/>
  <c r="F548" i="5"/>
  <c r="O547" i="5"/>
  <c r="K547" i="5"/>
  <c r="L547" i="5" s="1"/>
  <c r="F547" i="5"/>
  <c r="G547" i="5" s="1"/>
  <c r="O546" i="5"/>
  <c r="K546" i="5"/>
  <c r="M546" i="5" s="1"/>
  <c r="F546" i="5"/>
  <c r="O545" i="5"/>
  <c r="K545" i="5"/>
  <c r="F545" i="5"/>
  <c r="I545" i="5" s="1"/>
  <c r="O544" i="5"/>
  <c r="K544" i="5"/>
  <c r="L544" i="5" s="1"/>
  <c r="F544" i="5"/>
  <c r="G544" i="5" s="1"/>
  <c r="O543" i="5"/>
  <c r="K543" i="5"/>
  <c r="L543" i="5" s="1"/>
  <c r="F543" i="5"/>
  <c r="G543" i="5" s="1"/>
  <c r="O542" i="5"/>
  <c r="K542" i="5"/>
  <c r="M542" i="5" s="1"/>
  <c r="F542" i="5"/>
  <c r="H542" i="5" s="1"/>
  <c r="O541" i="5"/>
  <c r="K541" i="5"/>
  <c r="N541" i="5" s="1"/>
  <c r="F541" i="5"/>
  <c r="I541" i="5" s="1"/>
  <c r="O540" i="5"/>
  <c r="K540" i="5"/>
  <c r="M540" i="5" s="1"/>
  <c r="F540" i="5"/>
  <c r="O539" i="5"/>
  <c r="K539" i="5"/>
  <c r="L539" i="5" s="1"/>
  <c r="F539" i="5"/>
  <c r="O538" i="5"/>
  <c r="K538" i="5"/>
  <c r="G538" i="5"/>
  <c r="F538" i="5"/>
  <c r="H538" i="5" s="1"/>
  <c r="O537" i="5"/>
  <c r="K537" i="5"/>
  <c r="F537" i="5"/>
  <c r="I537" i="5" s="1"/>
  <c r="O536" i="5"/>
  <c r="K536" i="5"/>
  <c r="F536" i="5"/>
  <c r="G536" i="5" s="1"/>
  <c r="O535" i="5"/>
  <c r="N535" i="5"/>
  <c r="K535" i="5"/>
  <c r="L535" i="5" s="1"/>
  <c r="F535" i="5"/>
  <c r="G535" i="5" s="1"/>
  <c r="O534" i="5"/>
  <c r="K534" i="5"/>
  <c r="M534" i="5" s="1"/>
  <c r="F534" i="5"/>
  <c r="H534" i="5" s="1"/>
  <c r="O533" i="5"/>
  <c r="K533" i="5"/>
  <c r="N533" i="5" s="1"/>
  <c r="F533" i="5"/>
  <c r="I533" i="5" s="1"/>
  <c r="O532" i="5"/>
  <c r="K532" i="5"/>
  <c r="M532" i="5" s="1"/>
  <c r="F532" i="5"/>
  <c r="O531" i="5"/>
  <c r="K531" i="5"/>
  <c r="L531" i="5" s="1"/>
  <c r="F531" i="5"/>
  <c r="O530" i="5"/>
  <c r="N530" i="5"/>
  <c r="K530" i="5"/>
  <c r="M530" i="5" s="1"/>
  <c r="F530" i="5"/>
  <c r="O529" i="5"/>
  <c r="K529" i="5"/>
  <c r="F529" i="5"/>
  <c r="I529" i="5" s="1"/>
  <c r="O528" i="5"/>
  <c r="K528" i="5"/>
  <c r="L528" i="5" s="1"/>
  <c r="F528" i="5"/>
  <c r="O527" i="5"/>
  <c r="K527" i="5"/>
  <c r="L527" i="5" s="1"/>
  <c r="F527" i="5"/>
  <c r="G527" i="5" s="1"/>
  <c r="O526" i="5"/>
  <c r="K526" i="5"/>
  <c r="M526" i="5" s="1"/>
  <c r="F526" i="5"/>
  <c r="H526" i="5" s="1"/>
  <c r="O525" i="5"/>
  <c r="K525" i="5"/>
  <c r="N525" i="5" s="1"/>
  <c r="F525" i="5"/>
  <c r="O524" i="5"/>
  <c r="L524" i="5"/>
  <c r="K524" i="5"/>
  <c r="M524" i="5" s="1"/>
  <c r="F524" i="5"/>
  <c r="O523" i="5"/>
  <c r="K523" i="5"/>
  <c r="L523" i="5" s="1"/>
  <c r="F523" i="5"/>
  <c r="O522" i="5"/>
  <c r="K522" i="5"/>
  <c r="H522" i="5"/>
  <c r="F522" i="5"/>
  <c r="G522" i="5" s="1"/>
  <c r="O521" i="5"/>
  <c r="K521" i="5"/>
  <c r="F521" i="5"/>
  <c r="H521" i="5" s="1"/>
  <c r="O520" i="5"/>
  <c r="K520" i="5"/>
  <c r="N520" i="5" s="1"/>
  <c r="F520" i="5"/>
  <c r="I520" i="5" s="1"/>
  <c r="O519" i="5"/>
  <c r="K519" i="5"/>
  <c r="F519" i="5"/>
  <c r="I519" i="5" s="1"/>
  <c r="O518" i="5"/>
  <c r="M518" i="5"/>
  <c r="K518" i="5"/>
  <c r="L518" i="5" s="1"/>
  <c r="F518" i="5"/>
  <c r="O517" i="5"/>
  <c r="K517" i="5"/>
  <c r="M517" i="5" s="1"/>
  <c r="F517" i="5"/>
  <c r="O516" i="5"/>
  <c r="K516" i="5"/>
  <c r="N516" i="5" s="1"/>
  <c r="F516" i="5"/>
  <c r="O515" i="5"/>
  <c r="K515" i="5"/>
  <c r="F515" i="5"/>
  <c r="O514" i="5"/>
  <c r="K514" i="5"/>
  <c r="H514" i="5"/>
  <c r="F514" i="5"/>
  <c r="G514" i="5" s="1"/>
  <c r="O513" i="5"/>
  <c r="K513" i="5"/>
  <c r="F513" i="5"/>
  <c r="O512" i="5"/>
  <c r="K512" i="5"/>
  <c r="F512" i="5"/>
  <c r="O511" i="5"/>
  <c r="K511" i="5"/>
  <c r="F511" i="5"/>
  <c r="O510" i="5"/>
  <c r="K510" i="5"/>
  <c r="M510" i="5" s="1"/>
  <c r="F510" i="5"/>
  <c r="O509" i="5"/>
  <c r="K509" i="5"/>
  <c r="N509" i="5" s="1"/>
  <c r="F509" i="5"/>
  <c r="O508" i="5"/>
  <c r="K508" i="5"/>
  <c r="L508" i="5" s="1"/>
  <c r="F508" i="5"/>
  <c r="O507" i="5"/>
  <c r="K507" i="5"/>
  <c r="G507" i="5"/>
  <c r="F507" i="5"/>
  <c r="I507" i="5" s="1"/>
  <c r="O506" i="5"/>
  <c r="K506" i="5"/>
  <c r="H506" i="5"/>
  <c r="F506" i="5"/>
  <c r="O505" i="5"/>
  <c r="K505" i="5"/>
  <c r="F505" i="5"/>
  <c r="I505" i="5" s="1"/>
  <c r="O504" i="5"/>
  <c r="K504" i="5"/>
  <c r="F504" i="5"/>
  <c r="G504" i="5" s="1"/>
  <c r="O503" i="5"/>
  <c r="K503" i="5"/>
  <c r="F503" i="5"/>
  <c r="I503" i="5" s="1"/>
  <c r="O502" i="5"/>
  <c r="K502" i="5"/>
  <c r="F502" i="5"/>
  <c r="H502" i="5" s="1"/>
  <c r="O501" i="5"/>
  <c r="K501" i="5"/>
  <c r="N501" i="5" s="1"/>
  <c r="F501" i="5"/>
  <c r="O500" i="5"/>
  <c r="K500" i="5"/>
  <c r="L500" i="5" s="1"/>
  <c r="F500" i="5"/>
  <c r="O499" i="5"/>
  <c r="K499" i="5"/>
  <c r="F499" i="5"/>
  <c r="I499" i="5" s="1"/>
  <c r="O498" i="5"/>
  <c r="K498" i="5"/>
  <c r="M498" i="5" s="1"/>
  <c r="F498" i="5"/>
  <c r="O497" i="5"/>
  <c r="K497" i="5"/>
  <c r="F497" i="5"/>
  <c r="I497" i="5" s="1"/>
  <c r="O496" i="5"/>
  <c r="K496" i="5"/>
  <c r="F496" i="5"/>
  <c r="G496" i="5" s="1"/>
  <c r="O495" i="5"/>
  <c r="K495" i="5"/>
  <c r="G495" i="5"/>
  <c r="F495" i="5"/>
  <c r="I495" i="5" s="1"/>
  <c r="O494" i="5"/>
  <c r="K494" i="5"/>
  <c r="M494" i="5" s="1"/>
  <c r="F494" i="5"/>
  <c r="O493" i="5"/>
  <c r="K493" i="5"/>
  <c r="N493" i="5" s="1"/>
  <c r="F493" i="5"/>
  <c r="O492" i="5"/>
  <c r="K492" i="5"/>
  <c r="L492" i="5" s="1"/>
  <c r="F492" i="5"/>
  <c r="O491" i="5"/>
  <c r="K491" i="5"/>
  <c r="M491" i="5" s="1"/>
  <c r="F491" i="5"/>
  <c r="O490" i="5"/>
  <c r="K490" i="5"/>
  <c r="N490" i="5" s="1"/>
  <c r="F490" i="5"/>
  <c r="I490" i="5" s="1"/>
  <c r="O489" i="5"/>
  <c r="K489" i="5"/>
  <c r="F489" i="5"/>
  <c r="I489" i="5" s="1"/>
  <c r="O488" i="5"/>
  <c r="K488" i="5"/>
  <c r="F488" i="5"/>
  <c r="G488" i="5" s="1"/>
  <c r="O487" i="5"/>
  <c r="K487" i="5"/>
  <c r="N487" i="5" s="1"/>
  <c r="F487" i="5"/>
  <c r="G487" i="5" s="1"/>
  <c r="O486" i="5"/>
  <c r="K486" i="5"/>
  <c r="N486" i="5" s="1"/>
  <c r="F486" i="5"/>
  <c r="I486" i="5" s="1"/>
  <c r="O485" i="5"/>
  <c r="K485" i="5"/>
  <c r="N485" i="5" s="1"/>
  <c r="F485" i="5"/>
  <c r="O484" i="5"/>
  <c r="K484" i="5"/>
  <c r="L484" i="5" s="1"/>
  <c r="F484" i="5"/>
  <c r="O483" i="5"/>
  <c r="K483" i="5"/>
  <c r="N483" i="5" s="1"/>
  <c r="F483" i="5"/>
  <c r="G483" i="5" s="1"/>
  <c r="O482" i="5"/>
  <c r="K482" i="5"/>
  <c r="M482" i="5" s="1"/>
  <c r="F482" i="5"/>
  <c r="I482" i="5" s="1"/>
  <c r="O481" i="5"/>
  <c r="K481" i="5"/>
  <c r="F481" i="5"/>
  <c r="I481" i="5" s="1"/>
  <c r="O480" i="5"/>
  <c r="K480" i="5"/>
  <c r="F480" i="5"/>
  <c r="G480" i="5" s="1"/>
  <c r="O479" i="5"/>
  <c r="K479" i="5"/>
  <c r="N479" i="5" s="1"/>
  <c r="F479" i="5"/>
  <c r="O478" i="5"/>
  <c r="K478" i="5"/>
  <c r="N478" i="5" s="1"/>
  <c r="H478" i="5"/>
  <c r="F478" i="5"/>
  <c r="I478" i="5" s="1"/>
  <c r="O477" i="5"/>
  <c r="K477" i="5"/>
  <c r="L477" i="5" s="1"/>
  <c r="F477" i="5"/>
  <c r="O476" i="5"/>
  <c r="K476" i="5"/>
  <c r="F476" i="5"/>
  <c r="H476" i="5" s="1"/>
  <c r="O475" i="5"/>
  <c r="K475" i="5"/>
  <c r="N475" i="5" s="1"/>
  <c r="F475" i="5"/>
  <c r="I475" i="5" s="1"/>
  <c r="O474" i="5"/>
  <c r="K474" i="5"/>
  <c r="N474" i="5" s="1"/>
  <c r="H474" i="5"/>
  <c r="F474" i="5"/>
  <c r="I474" i="5" s="1"/>
  <c r="O473" i="5"/>
  <c r="K473" i="5"/>
  <c r="L473" i="5" s="1"/>
  <c r="F473" i="5"/>
  <c r="G473" i="5" s="1"/>
  <c r="O472" i="5"/>
  <c r="K472" i="5"/>
  <c r="M472" i="5" s="1"/>
  <c r="F472" i="5"/>
  <c r="O471" i="5"/>
  <c r="K471" i="5"/>
  <c r="F471" i="5"/>
  <c r="O470" i="5"/>
  <c r="K470" i="5"/>
  <c r="N470" i="5" s="1"/>
  <c r="F470" i="5"/>
  <c r="I470" i="5" s="1"/>
  <c r="O469" i="5"/>
  <c r="K469" i="5"/>
  <c r="L469" i="5" s="1"/>
  <c r="F469" i="5"/>
  <c r="H469" i="5" s="1"/>
  <c r="O468" i="5"/>
  <c r="K468" i="5"/>
  <c r="F468" i="5"/>
  <c r="H468" i="5" s="1"/>
  <c r="O467" i="5"/>
  <c r="K467" i="5"/>
  <c r="N467" i="5" s="1"/>
  <c r="F467" i="5"/>
  <c r="I467" i="5" s="1"/>
  <c r="O466" i="5"/>
  <c r="K466" i="5"/>
  <c r="N466" i="5" s="1"/>
  <c r="F466" i="5"/>
  <c r="I466" i="5" s="1"/>
  <c r="O465" i="5"/>
  <c r="K465" i="5"/>
  <c r="L465" i="5" s="1"/>
  <c r="F465" i="5"/>
  <c r="G465" i="5" s="1"/>
  <c r="O464" i="5"/>
  <c r="K464" i="5"/>
  <c r="M464" i="5" s="1"/>
  <c r="F464" i="5"/>
  <c r="H464" i="5" s="1"/>
  <c r="O463" i="5"/>
  <c r="K463" i="5"/>
  <c r="N463" i="5" s="1"/>
  <c r="F463" i="5"/>
  <c r="G463" i="5" s="1"/>
  <c r="O462" i="5"/>
  <c r="K462" i="5"/>
  <c r="M462" i="5" s="1"/>
  <c r="F462" i="5"/>
  <c r="I462" i="5" s="1"/>
  <c r="O461" i="5"/>
  <c r="K461" i="5"/>
  <c r="L461" i="5" s="1"/>
  <c r="H461" i="5"/>
  <c r="F461" i="5"/>
  <c r="O460" i="5"/>
  <c r="K460" i="5"/>
  <c r="L460" i="5" s="1"/>
  <c r="F460" i="5"/>
  <c r="H460" i="5" s="1"/>
  <c r="O459" i="5"/>
  <c r="K459" i="5"/>
  <c r="N459" i="5" s="1"/>
  <c r="F459" i="5"/>
  <c r="I459" i="5" s="1"/>
  <c r="O458" i="5"/>
  <c r="K458" i="5"/>
  <c r="F458" i="5"/>
  <c r="I458" i="5" s="1"/>
  <c r="O457" i="5"/>
  <c r="K457" i="5"/>
  <c r="L457" i="5" s="1"/>
  <c r="F457" i="5"/>
  <c r="G457" i="5" s="1"/>
  <c r="O456" i="5"/>
  <c r="K456" i="5"/>
  <c r="M456" i="5" s="1"/>
  <c r="F456" i="5"/>
  <c r="H456" i="5" s="1"/>
  <c r="O455" i="5"/>
  <c r="K455" i="5"/>
  <c r="N455" i="5" s="1"/>
  <c r="F455" i="5"/>
  <c r="G455" i="5" s="1"/>
  <c r="O454" i="5"/>
  <c r="K454" i="5"/>
  <c r="L454" i="5" s="1"/>
  <c r="F454" i="5"/>
  <c r="H454" i="5" s="1"/>
  <c r="O453" i="5"/>
  <c r="K453" i="5"/>
  <c r="F453" i="5"/>
  <c r="O452" i="5"/>
  <c r="K452" i="5"/>
  <c r="L452" i="5" s="1"/>
  <c r="F452" i="5"/>
  <c r="O451" i="5"/>
  <c r="K451" i="5"/>
  <c r="N451" i="5" s="1"/>
  <c r="F451" i="5"/>
  <c r="I451" i="5" s="1"/>
  <c r="O450" i="5"/>
  <c r="K450" i="5"/>
  <c r="L450" i="5" s="1"/>
  <c r="F450" i="5"/>
  <c r="G450" i="5" s="1"/>
  <c r="O449" i="5"/>
  <c r="K449" i="5"/>
  <c r="L449" i="5" s="1"/>
  <c r="F449" i="5"/>
  <c r="G449" i="5" s="1"/>
  <c r="O448" i="5"/>
  <c r="K448" i="5"/>
  <c r="M448" i="5" s="1"/>
  <c r="F448" i="5"/>
  <c r="O447" i="5"/>
  <c r="K447" i="5"/>
  <c r="L447" i="5" s="1"/>
  <c r="F447" i="5"/>
  <c r="O446" i="5"/>
  <c r="K446" i="5"/>
  <c r="M446" i="5" s="1"/>
  <c r="F446" i="5"/>
  <c r="H446" i="5" s="1"/>
  <c r="O445" i="5"/>
  <c r="K445" i="5"/>
  <c r="M445" i="5" s="1"/>
  <c r="F445" i="5"/>
  <c r="O444" i="5"/>
  <c r="K444" i="5"/>
  <c r="F444" i="5"/>
  <c r="O443" i="5"/>
  <c r="K443" i="5"/>
  <c r="N443" i="5" s="1"/>
  <c r="F443" i="5"/>
  <c r="I443" i="5" s="1"/>
  <c r="O442" i="5"/>
  <c r="K442" i="5"/>
  <c r="F442" i="5"/>
  <c r="O441" i="5"/>
  <c r="K441" i="5"/>
  <c r="F441" i="5"/>
  <c r="G441" i="5" s="1"/>
  <c r="O440" i="5"/>
  <c r="K440" i="5"/>
  <c r="M440" i="5" s="1"/>
  <c r="F440" i="5"/>
  <c r="I440" i="5" s="1"/>
  <c r="O439" i="5"/>
  <c r="M439" i="5"/>
  <c r="K439" i="5"/>
  <c r="F439" i="5"/>
  <c r="O438" i="5"/>
  <c r="K438" i="5"/>
  <c r="L438" i="5" s="1"/>
  <c r="F438" i="5"/>
  <c r="G438" i="5" s="1"/>
  <c r="O437" i="5"/>
  <c r="K437" i="5"/>
  <c r="N437" i="5" s="1"/>
  <c r="I437" i="5"/>
  <c r="F437" i="5"/>
  <c r="O436" i="5"/>
  <c r="K436" i="5"/>
  <c r="F436" i="5"/>
  <c r="G436" i="5" s="1"/>
  <c r="O435" i="5"/>
  <c r="K435" i="5"/>
  <c r="N435" i="5" s="1"/>
  <c r="F435" i="5"/>
  <c r="O434" i="5"/>
  <c r="K434" i="5"/>
  <c r="L434" i="5" s="1"/>
  <c r="F434" i="5"/>
  <c r="G434" i="5" s="1"/>
  <c r="O433" i="5"/>
  <c r="K433" i="5"/>
  <c r="F433" i="5"/>
  <c r="H433" i="5" s="1"/>
  <c r="O432" i="5"/>
  <c r="K432" i="5"/>
  <c r="M432" i="5" s="1"/>
  <c r="G432" i="5"/>
  <c r="F432" i="5"/>
  <c r="H432" i="5" s="1"/>
  <c r="O431" i="5"/>
  <c r="K431" i="5"/>
  <c r="I431" i="5"/>
  <c r="F431" i="5"/>
  <c r="O430" i="5"/>
  <c r="K430" i="5"/>
  <c r="L430" i="5" s="1"/>
  <c r="F430" i="5"/>
  <c r="O429" i="5"/>
  <c r="K429" i="5"/>
  <c r="F429" i="5"/>
  <c r="H429" i="5" s="1"/>
  <c r="O428" i="5"/>
  <c r="K428" i="5"/>
  <c r="F428" i="5"/>
  <c r="H428" i="5" s="1"/>
  <c r="O427" i="5"/>
  <c r="K427" i="5"/>
  <c r="N427" i="5" s="1"/>
  <c r="F427" i="5"/>
  <c r="O426" i="5"/>
  <c r="K426" i="5"/>
  <c r="F426" i="5"/>
  <c r="G426" i="5" s="1"/>
  <c r="O425" i="5"/>
  <c r="K425" i="5"/>
  <c r="L425" i="5" s="1"/>
  <c r="F425" i="5"/>
  <c r="O424" i="5"/>
  <c r="K424" i="5"/>
  <c r="M424" i="5" s="1"/>
  <c r="F424" i="5"/>
  <c r="O423" i="5"/>
  <c r="K423" i="5"/>
  <c r="F423" i="5"/>
  <c r="O422" i="5"/>
  <c r="K422" i="5"/>
  <c r="L422" i="5" s="1"/>
  <c r="F422" i="5"/>
  <c r="G422" i="5" s="1"/>
  <c r="O421" i="5"/>
  <c r="K421" i="5"/>
  <c r="L421" i="5" s="1"/>
  <c r="F421" i="5"/>
  <c r="O420" i="5"/>
  <c r="K420" i="5"/>
  <c r="M420" i="5" s="1"/>
  <c r="I420" i="5"/>
  <c r="F420" i="5"/>
  <c r="H420" i="5" s="1"/>
  <c r="O419" i="5"/>
  <c r="K419" i="5"/>
  <c r="N419" i="5" s="1"/>
  <c r="F419" i="5"/>
  <c r="O418" i="5"/>
  <c r="K418" i="5"/>
  <c r="L418" i="5" s="1"/>
  <c r="F418" i="5"/>
  <c r="G418" i="5" s="1"/>
  <c r="O417" i="5"/>
  <c r="K417" i="5"/>
  <c r="H417" i="5"/>
  <c r="F417" i="5"/>
  <c r="O416" i="5"/>
  <c r="K416" i="5"/>
  <c r="G416" i="5"/>
  <c r="F416" i="5"/>
  <c r="H416" i="5" s="1"/>
  <c r="O415" i="5"/>
  <c r="K415" i="5"/>
  <c r="I415" i="5"/>
  <c r="F415" i="5"/>
  <c r="O414" i="5"/>
  <c r="K414" i="5"/>
  <c r="L414" i="5" s="1"/>
  <c r="G414" i="5"/>
  <c r="F414" i="5"/>
  <c r="O413" i="5"/>
  <c r="K413" i="5"/>
  <c r="H413" i="5"/>
  <c r="F413" i="5"/>
  <c r="O412" i="5"/>
  <c r="N412" i="5"/>
  <c r="L412" i="5"/>
  <c r="K412" i="5"/>
  <c r="M412" i="5" s="1"/>
  <c r="F412" i="5"/>
  <c r="O411" i="5"/>
  <c r="K411" i="5"/>
  <c r="N411" i="5" s="1"/>
  <c r="F411" i="5"/>
  <c r="O410" i="5"/>
  <c r="K410" i="5"/>
  <c r="L410" i="5" s="1"/>
  <c r="F410" i="5"/>
  <c r="G410" i="5" s="1"/>
  <c r="O409" i="5"/>
  <c r="K409" i="5"/>
  <c r="L409" i="5" s="1"/>
  <c r="F409" i="5"/>
  <c r="O408" i="5"/>
  <c r="K408" i="5"/>
  <c r="F408" i="5"/>
  <c r="H408" i="5" s="1"/>
  <c r="O407" i="5"/>
  <c r="K407" i="5"/>
  <c r="F407" i="5"/>
  <c r="I407" i="5" s="1"/>
  <c r="O406" i="5"/>
  <c r="K406" i="5"/>
  <c r="L406" i="5" s="1"/>
  <c r="F406" i="5"/>
  <c r="G406" i="5" s="1"/>
  <c r="O405" i="5"/>
  <c r="K405" i="5"/>
  <c r="L405" i="5" s="1"/>
  <c r="F405" i="5"/>
  <c r="O404" i="5"/>
  <c r="K404" i="5"/>
  <c r="I404" i="5"/>
  <c r="F404" i="5"/>
  <c r="H404" i="5" s="1"/>
  <c r="O403" i="5"/>
  <c r="K403" i="5"/>
  <c r="N403" i="5" s="1"/>
  <c r="F403" i="5"/>
  <c r="O402" i="5"/>
  <c r="K402" i="5"/>
  <c r="L402" i="5" s="1"/>
  <c r="F402" i="5"/>
  <c r="G402" i="5" s="1"/>
  <c r="O401" i="5"/>
  <c r="K401" i="5"/>
  <c r="F401" i="5"/>
  <c r="H401" i="5" s="1"/>
  <c r="O400" i="5"/>
  <c r="N400" i="5"/>
  <c r="K400" i="5"/>
  <c r="F400" i="5"/>
  <c r="H400" i="5" s="1"/>
  <c r="O399" i="5"/>
  <c r="K399" i="5"/>
  <c r="F399" i="5"/>
  <c r="I399" i="5" s="1"/>
  <c r="O398" i="5"/>
  <c r="K398" i="5"/>
  <c r="L398" i="5" s="1"/>
  <c r="F398" i="5"/>
  <c r="G398" i="5" s="1"/>
  <c r="O397" i="5"/>
  <c r="K397" i="5"/>
  <c r="F397" i="5"/>
  <c r="H397" i="5" s="1"/>
  <c r="O396" i="5"/>
  <c r="K396" i="5"/>
  <c r="M396" i="5" s="1"/>
  <c r="F396" i="5"/>
  <c r="H396" i="5" s="1"/>
  <c r="O395" i="5"/>
  <c r="K395" i="5"/>
  <c r="N395" i="5" s="1"/>
  <c r="F395" i="5"/>
  <c r="O394" i="5"/>
  <c r="K394" i="5"/>
  <c r="L394" i="5" s="1"/>
  <c r="F394" i="5"/>
  <c r="G394" i="5" s="1"/>
  <c r="O393" i="5"/>
  <c r="K393" i="5"/>
  <c r="L393" i="5" s="1"/>
  <c r="F393" i="5"/>
  <c r="O392" i="5"/>
  <c r="K392" i="5"/>
  <c r="F392" i="5"/>
  <c r="O391" i="5"/>
  <c r="K391" i="5"/>
  <c r="F391" i="5"/>
  <c r="I391" i="5" s="1"/>
  <c r="O390" i="5"/>
  <c r="K390" i="5"/>
  <c r="L390" i="5" s="1"/>
  <c r="F390" i="5"/>
  <c r="G390" i="5" s="1"/>
  <c r="O389" i="5"/>
  <c r="K389" i="5"/>
  <c r="L389" i="5" s="1"/>
  <c r="F389" i="5"/>
  <c r="O388" i="5"/>
  <c r="K388" i="5"/>
  <c r="I388" i="5"/>
  <c r="F388" i="5"/>
  <c r="O387" i="5"/>
  <c r="K387" i="5"/>
  <c r="N387" i="5" s="1"/>
  <c r="F387" i="5"/>
  <c r="O386" i="5"/>
  <c r="K386" i="5"/>
  <c r="L386" i="5" s="1"/>
  <c r="F386" i="5"/>
  <c r="G386" i="5" s="1"/>
  <c r="O385" i="5"/>
  <c r="K385" i="5"/>
  <c r="N385" i="5" s="1"/>
  <c r="G385" i="5"/>
  <c r="F385" i="5"/>
  <c r="I385" i="5" s="1"/>
  <c r="O384" i="5"/>
  <c r="K384" i="5"/>
  <c r="H384" i="5"/>
  <c r="F384" i="5"/>
  <c r="O383" i="5"/>
  <c r="K383" i="5"/>
  <c r="F383" i="5"/>
  <c r="I383" i="5" s="1"/>
  <c r="O382" i="5"/>
  <c r="K382" i="5"/>
  <c r="L382" i="5" s="1"/>
  <c r="F382" i="5"/>
  <c r="G382" i="5" s="1"/>
  <c r="O381" i="5"/>
  <c r="K381" i="5"/>
  <c r="M381" i="5" s="1"/>
  <c r="F381" i="5"/>
  <c r="O380" i="5"/>
  <c r="K380" i="5"/>
  <c r="N380" i="5" s="1"/>
  <c r="F380" i="5"/>
  <c r="I380" i="5" s="1"/>
  <c r="O379" i="5"/>
  <c r="K379" i="5"/>
  <c r="N379" i="5" s="1"/>
  <c r="F379" i="5"/>
  <c r="O378" i="5"/>
  <c r="K378" i="5"/>
  <c r="L378" i="5" s="1"/>
  <c r="F378" i="5"/>
  <c r="O377" i="5"/>
  <c r="K377" i="5"/>
  <c r="F377" i="5"/>
  <c r="G377" i="5" s="1"/>
  <c r="O376" i="5"/>
  <c r="K376" i="5"/>
  <c r="M376" i="5" s="1"/>
  <c r="I376" i="5"/>
  <c r="F376" i="5"/>
  <c r="H376" i="5" s="1"/>
  <c r="O375" i="5"/>
  <c r="K375" i="5"/>
  <c r="F375" i="5"/>
  <c r="I375" i="5" s="1"/>
  <c r="O374" i="5"/>
  <c r="K374" i="5"/>
  <c r="F374" i="5"/>
  <c r="G374" i="5" s="1"/>
  <c r="O373" i="5"/>
  <c r="K373" i="5"/>
  <c r="L373" i="5" s="1"/>
  <c r="F373" i="5"/>
  <c r="I373" i="5" s="1"/>
  <c r="O372" i="5"/>
  <c r="K372" i="5"/>
  <c r="N372" i="5" s="1"/>
  <c r="F372" i="5"/>
  <c r="I372" i="5" s="1"/>
  <c r="O371" i="5"/>
  <c r="K371" i="5"/>
  <c r="N371" i="5" s="1"/>
  <c r="F371" i="5"/>
  <c r="O370" i="5"/>
  <c r="K370" i="5"/>
  <c r="L370" i="5" s="1"/>
  <c r="F370" i="5"/>
  <c r="G370" i="5" s="1"/>
  <c r="O369" i="5"/>
  <c r="K369" i="5"/>
  <c r="F369" i="5"/>
  <c r="O368" i="5"/>
  <c r="N368" i="5"/>
  <c r="K368" i="5"/>
  <c r="L368" i="5" s="1"/>
  <c r="I368" i="5"/>
  <c r="F368" i="5"/>
  <c r="G368" i="5" s="1"/>
  <c r="O367" i="5"/>
  <c r="N367" i="5"/>
  <c r="K367" i="5"/>
  <c r="F367" i="5"/>
  <c r="O366" i="5"/>
  <c r="K366" i="5"/>
  <c r="F366" i="5"/>
  <c r="H366" i="5" s="1"/>
  <c r="O365" i="5"/>
  <c r="K365" i="5"/>
  <c r="N365" i="5" s="1"/>
  <c r="F365" i="5"/>
  <c r="O364" i="5"/>
  <c r="K364" i="5"/>
  <c r="M364" i="5" s="1"/>
  <c r="F364" i="5"/>
  <c r="O363" i="5"/>
  <c r="K363" i="5"/>
  <c r="L363" i="5" s="1"/>
  <c r="F363" i="5"/>
  <c r="G363" i="5" s="1"/>
  <c r="O362" i="5"/>
  <c r="K362" i="5"/>
  <c r="M362" i="5" s="1"/>
  <c r="F362" i="5"/>
  <c r="O361" i="5"/>
  <c r="K361" i="5"/>
  <c r="L361" i="5" s="1"/>
  <c r="F361" i="5"/>
  <c r="O360" i="5"/>
  <c r="K360" i="5"/>
  <c r="F360" i="5"/>
  <c r="I360" i="5" s="1"/>
  <c r="O359" i="5"/>
  <c r="M359" i="5"/>
  <c r="K359" i="5"/>
  <c r="L359" i="5" s="1"/>
  <c r="F359" i="5"/>
  <c r="O358" i="5"/>
  <c r="K358" i="5"/>
  <c r="L358" i="5" s="1"/>
  <c r="F358" i="5"/>
  <c r="O357" i="5"/>
  <c r="K357" i="5"/>
  <c r="H357" i="5"/>
  <c r="F357" i="5"/>
  <c r="O356" i="5"/>
  <c r="K356" i="5"/>
  <c r="M356" i="5" s="1"/>
  <c r="F356" i="5"/>
  <c r="O355" i="5"/>
  <c r="K355" i="5"/>
  <c r="F355" i="5"/>
  <c r="H355" i="5" s="1"/>
  <c r="O354" i="5"/>
  <c r="L354" i="5"/>
  <c r="K354" i="5"/>
  <c r="M354" i="5" s="1"/>
  <c r="F354" i="5"/>
  <c r="G354" i="5" s="1"/>
  <c r="O353" i="5"/>
  <c r="K353" i="5"/>
  <c r="F353" i="5"/>
  <c r="O352" i="5"/>
  <c r="K352" i="5"/>
  <c r="N352" i="5" s="1"/>
  <c r="F352" i="5"/>
  <c r="I352" i="5" s="1"/>
  <c r="O351" i="5"/>
  <c r="K351" i="5"/>
  <c r="L351" i="5" s="1"/>
  <c r="F351" i="5"/>
  <c r="H351" i="5" s="1"/>
  <c r="O350" i="5"/>
  <c r="K350" i="5"/>
  <c r="L350" i="5" s="1"/>
  <c r="F350" i="5"/>
  <c r="O349" i="5"/>
  <c r="K349" i="5"/>
  <c r="F349" i="5"/>
  <c r="G349" i="5" s="1"/>
  <c r="O348" i="5"/>
  <c r="L348" i="5"/>
  <c r="K348" i="5"/>
  <c r="N348" i="5" s="1"/>
  <c r="F348" i="5"/>
  <c r="O347" i="5"/>
  <c r="K347" i="5"/>
  <c r="F347" i="5"/>
  <c r="G347" i="5" s="1"/>
  <c r="O346" i="5"/>
  <c r="K346" i="5"/>
  <c r="M346" i="5" s="1"/>
  <c r="I346" i="5"/>
  <c r="F346" i="5"/>
  <c r="H346" i="5" s="1"/>
  <c r="O345" i="5"/>
  <c r="K345" i="5"/>
  <c r="N345" i="5" s="1"/>
  <c r="F345" i="5"/>
  <c r="G345" i="5" s="1"/>
  <c r="O344" i="5"/>
  <c r="K344" i="5"/>
  <c r="L344" i="5" s="1"/>
  <c r="F344" i="5"/>
  <c r="G344" i="5" s="1"/>
  <c r="O343" i="5"/>
  <c r="K343" i="5"/>
  <c r="L343" i="5" s="1"/>
  <c r="F343" i="5"/>
  <c r="H343" i="5" s="1"/>
  <c r="O342" i="5"/>
  <c r="K342" i="5"/>
  <c r="L342" i="5" s="1"/>
  <c r="F342" i="5"/>
  <c r="I342" i="5" s="1"/>
  <c r="O341" i="5"/>
  <c r="K341" i="5"/>
  <c r="M341" i="5" s="1"/>
  <c r="F341" i="5"/>
  <c r="O340" i="5"/>
  <c r="K340" i="5"/>
  <c r="H340" i="5"/>
  <c r="G340" i="5"/>
  <c r="F340" i="5"/>
  <c r="I340" i="5" s="1"/>
  <c r="O339" i="5"/>
  <c r="K339" i="5"/>
  <c r="N339" i="5" s="1"/>
  <c r="F339" i="5"/>
  <c r="H339" i="5" s="1"/>
  <c r="O338" i="5"/>
  <c r="K338" i="5"/>
  <c r="M338" i="5" s="1"/>
  <c r="F338" i="5"/>
  <c r="H338" i="5" s="1"/>
  <c r="O337" i="5"/>
  <c r="K337" i="5"/>
  <c r="N337" i="5" s="1"/>
  <c r="F337" i="5"/>
  <c r="G337" i="5" s="1"/>
  <c r="O336" i="5"/>
  <c r="N336" i="5"/>
  <c r="K336" i="5"/>
  <c r="L336" i="5" s="1"/>
  <c r="F336" i="5"/>
  <c r="I336" i="5" s="1"/>
  <c r="O335" i="5"/>
  <c r="K335" i="5"/>
  <c r="N335" i="5" s="1"/>
  <c r="G335" i="5"/>
  <c r="F335" i="5"/>
  <c r="O334" i="5"/>
  <c r="K334" i="5"/>
  <c r="M334" i="5" s="1"/>
  <c r="F334" i="5"/>
  <c r="G334" i="5" s="1"/>
  <c r="O333" i="5"/>
  <c r="K333" i="5"/>
  <c r="M333" i="5" s="1"/>
  <c r="F333" i="5"/>
  <c r="H333" i="5" s="1"/>
  <c r="O332" i="5"/>
  <c r="K332" i="5"/>
  <c r="N332" i="5" s="1"/>
  <c r="F332" i="5"/>
  <c r="I332" i="5" s="1"/>
  <c r="O331" i="5"/>
  <c r="K331" i="5"/>
  <c r="M331" i="5" s="1"/>
  <c r="I331" i="5"/>
  <c r="F331" i="5"/>
  <c r="H331" i="5" s="1"/>
  <c r="O330" i="5"/>
  <c r="K330" i="5"/>
  <c r="L330" i="5" s="1"/>
  <c r="F330" i="5"/>
  <c r="G330" i="5" s="1"/>
  <c r="O329" i="5"/>
  <c r="K329" i="5"/>
  <c r="M329" i="5" s="1"/>
  <c r="F329" i="5"/>
  <c r="H329" i="5" s="1"/>
  <c r="O328" i="5"/>
  <c r="M328" i="5"/>
  <c r="K328" i="5"/>
  <c r="N328" i="5" s="1"/>
  <c r="F328" i="5"/>
  <c r="I328" i="5" s="1"/>
  <c r="O327" i="5"/>
  <c r="M327" i="5"/>
  <c r="K327" i="5"/>
  <c r="L327" i="5" s="1"/>
  <c r="F327" i="5"/>
  <c r="G327" i="5" s="1"/>
  <c r="O326" i="5"/>
  <c r="N326" i="5"/>
  <c r="K326" i="5"/>
  <c r="L326" i="5" s="1"/>
  <c r="F326" i="5"/>
  <c r="G326" i="5" s="1"/>
  <c r="O325" i="5"/>
  <c r="K325" i="5"/>
  <c r="M325" i="5" s="1"/>
  <c r="F325" i="5"/>
  <c r="H325" i="5" s="1"/>
  <c r="O324" i="5"/>
  <c r="K324" i="5"/>
  <c r="N324" i="5" s="1"/>
  <c r="F324" i="5"/>
  <c r="I324" i="5" s="1"/>
  <c r="O323" i="5"/>
  <c r="K323" i="5"/>
  <c r="N323" i="5" s="1"/>
  <c r="F323" i="5"/>
  <c r="I323" i="5" s="1"/>
  <c r="O322" i="5"/>
  <c r="K322" i="5"/>
  <c r="L322" i="5" s="1"/>
  <c r="F322" i="5"/>
  <c r="G322" i="5" s="1"/>
  <c r="O321" i="5"/>
  <c r="K321" i="5"/>
  <c r="M321" i="5" s="1"/>
  <c r="F321" i="5"/>
  <c r="H321" i="5" s="1"/>
  <c r="O320" i="5"/>
  <c r="K320" i="5"/>
  <c r="N320" i="5" s="1"/>
  <c r="F320" i="5"/>
  <c r="I320" i="5" s="1"/>
  <c r="O319" i="5"/>
  <c r="K319" i="5"/>
  <c r="M319" i="5" s="1"/>
  <c r="I319" i="5"/>
  <c r="F319" i="5"/>
  <c r="H319" i="5" s="1"/>
  <c r="O318" i="5"/>
  <c r="M318" i="5"/>
  <c r="K318" i="5"/>
  <c r="L318" i="5" s="1"/>
  <c r="F318" i="5"/>
  <c r="G318" i="5" s="1"/>
  <c r="O317" i="5"/>
  <c r="K317" i="5"/>
  <c r="M317" i="5" s="1"/>
  <c r="F317" i="5"/>
  <c r="H317" i="5" s="1"/>
  <c r="O316" i="5"/>
  <c r="K316" i="5"/>
  <c r="N316" i="5" s="1"/>
  <c r="F316" i="5"/>
  <c r="O315" i="5"/>
  <c r="N315" i="5"/>
  <c r="L315" i="5"/>
  <c r="K315" i="5"/>
  <c r="M315" i="5" s="1"/>
  <c r="I315" i="5"/>
  <c r="G315" i="5"/>
  <c r="F315" i="5"/>
  <c r="H315" i="5" s="1"/>
  <c r="O314" i="5"/>
  <c r="K314" i="5"/>
  <c r="L314" i="5" s="1"/>
  <c r="F314" i="5"/>
  <c r="O313" i="5"/>
  <c r="K313" i="5"/>
  <c r="F313" i="5"/>
  <c r="H313" i="5" s="1"/>
  <c r="O312" i="5"/>
  <c r="K312" i="5"/>
  <c r="N312" i="5" s="1"/>
  <c r="G312" i="5"/>
  <c r="F312" i="5"/>
  <c r="I312" i="5" s="1"/>
  <c r="O311" i="5"/>
  <c r="K311" i="5"/>
  <c r="N311" i="5" s="1"/>
  <c r="F311" i="5"/>
  <c r="I311" i="5" s="1"/>
  <c r="O310" i="5"/>
  <c r="K310" i="5"/>
  <c r="F310" i="5"/>
  <c r="O309" i="5"/>
  <c r="K309" i="5"/>
  <c r="N309" i="5" s="1"/>
  <c r="F309" i="5"/>
  <c r="I309" i="5" s="1"/>
  <c r="O308" i="5"/>
  <c r="K308" i="5"/>
  <c r="N308" i="5" s="1"/>
  <c r="F308" i="5"/>
  <c r="I308" i="5" s="1"/>
  <c r="O307" i="5"/>
  <c r="K307" i="5"/>
  <c r="N307" i="5" s="1"/>
  <c r="F307" i="5"/>
  <c r="I307" i="5" s="1"/>
  <c r="O306" i="5"/>
  <c r="K306" i="5"/>
  <c r="F306" i="5"/>
  <c r="O305" i="5"/>
  <c r="K305" i="5"/>
  <c r="N305" i="5" s="1"/>
  <c r="F305" i="5"/>
  <c r="I305" i="5" s="1"/>
  <c r="O304" i="5"/>
  <c r="K304" i="5"/>
  <c r="N304" i="5" s="1"/>
  <c r="F304" i="5"/>
  <c r="I304" i="5" s="1"/>
  <c r="O303" i="5"/>
  <c r="K303" i="5"/>
  <c r="N303" i="5" s="1"/>
  <c r="F303" i="5"/>
  <c r="I303" i="5" s="1"/>
  <c r="O302" i="5"/>
  <c r="K302" i="5"/>
  <c r="F302" i="5"/>
  <c r="O301" i="5"/>
  <c r="K301" i="5"/>
  <c r="N301" i="5" s="1"/>
  <c r="F301" i="5"/>
  <c r="I301" i="5" s="1"/>
  <c r="O300" i="5"/>
  <c r="K300" i="5"/>
  <c r="N300" i="5" s="1"/>
  <c r="F300" i="5"/>
  <c r="I300" i="5" s="1"/>
  <c r="O299" i="5"/>
  <c r="K299" i="5"/>
  <c r="N299" i="5" s="1"/>
  <c r="F299" i="5"/>
  <c r="I299" i="5" s="1"/>
  <c r="O298" i="5"/>
  <c r="K298" i="5"/>
  <c r="F298" i="5"/>
  <c r="O297" i="5"/>
  <c r="K297" i="5"/>
  <c r="N297" i="5" s="1"/>
  <c r="F297" i="5"/>
  <c r="I297" i="5" s="1"/>
  <c r="O296" i="5"/>
  <c r="K296" i="5"/>
  <c r="N296" i="5" s="1"/>
  <c r="G296" i="5"/>
  <c r="F296" i="5"/>
  <c r="I296" i="5" s="1"/>
  <c r="O295" i="5"/>
  <c r="K295" i="5"/>
  <c r="N295" i="5" s="1"/>
  <c r="F295" i="5"/>
  <c r="I295" i="5" s="1"/>
  <c r="O294" i="5"/>
  <c r="K294" i="5"/>
  <c r="F294" i="5"/>
  <c r="O293" i="5"/>
  <c r="K293" i="5"/>
  <c r="N293" i="5" s="1"/>
  <c r="F293" i="5"/>
  <c r="G293" i="5" s="1"/>
  <c r="O292" i="5"/>
  <c r="M292" i="5"/>
  <c r="K292" i="5"/>
  <c r="N292" i="5" s="1"/>
  <c r="F292" i="5"/>
  <c r="I292" i="5" s="1"/>
  <c r="O291" i="5"/>
  <c r="K291" i="5"/>
  <c r="N291" i="5" s="1"/>
  <c r="H291" i="5"/>
  <c r="F291" i="5"/>
  <c r="I291" i="5" s="1"/>
  <c r="O290" i="5"/>
  <c r="K290" i="5"/>
  <c r="N290" i="5" s="1"/>
  <c r="F290" i="5"/>
  <c r="O289" i="5"/>
  <c r="K289" i="5"/>
  <c r="L289" i="5" s="1"/>
  <c r="F289" i="5"/>
  <c r="O288" i="5"/>
  <c r="K288" i="5"/>
  <c r="N288" i="5" s="1"/>
  <c r="G288" i="5"/>
  <c r="F288" i="5"/>
  <c r="I288" i="5" s="1"/>
  <c r="O287" i="5"/>
  <c r="K287" i="5"/>
  <c r="L287" i="5" s="1"/>
  <c r="H287" i="5"/>
  <c r="F287" i="5"/>
  <c r="G287" i="5" s="1"/>
  <c r="O286" i="5"/>
  <c r="K286" i="5"/>
  <c r="F286" i="5"/>
  <c r="I286" i="5" s="1"/>
  <c r="O285" i="5"/>
  <c r="K285" i="5"/>
  <c r="F285" i="5"/>
  <c r="G285" i="5" s="1"/>
  <c r="O284" i="5"/>
  <c r="K284" i="5"/>
  <c r="N284" i="5" s="1"/>
  <c r="F284" i="5"/>
  <c r="I284" i="5" s="1"/>
  <c r="O283" i="5"/>
  <c r="K283" i="5"/>
  <c r="M283" i="5" s="1"/>
  <c r="G283" i="5"/>
  <c r="F283" i="5"/>
  <c r="H283" i="5" s="1"/>
  <c r="O282" i="5"/>
  <c r="K282" i="5"/>
  <c r="N282" i="5" s="1"/>
  <c r="F282" i="5"/>
  <c r="O281" i="5"/>
  <c r="K281" i="5"/>
  <c r="L281" i="5" s="1"/>
  <c r="F281" i="5"/>
  <c r="O280" i="5"/>
  <c r="K280" i="5"/>
  <c r="N280" i="5" s="1"/>
  <c r="F280" i="5"/>
  <c r="I280" i="5" s="1"/>
  <c r="O279" i="5"/>
  <c r="K279" i="5"/>
  <c r="N279" i="5" s="1"/>
  <c r="F279" i="5"/>
  <c r="I279" i="5" s="1"/>
  <c r="O278" i="5"/>
  <c r="K278" i="5"/>
  <c r="F278" i="5"/>
  <c r="I278" i="5" s="1"/>
  <c r="O277" i="5"/>
  <c r="K277" i="5"/>
  <c r="F277" i="5"/>
  <c r="G277" i="5" s="1"/>
  <c r="O276" i="5"/>
  <c r="K276" i="5"/>
  <c r="N276" i="5" s="1"/>
  <c r="H276" i="5"/>
  <c r="F276" i="5"/>
  <c r="I276" i="5" s="1"/>
  <c r="O275" i="5"/>
  <c r="L275" i="5"/>
  <c r="K275" i="5"/>
  <c r="N275" i="5" s="1"/>
  <c r="G275" i="5"/>
  <c r="F275" i="5"/>
  <c r="I275" i="5" s="1"/>
  <c r="O274" i="5"/>
  <c r="K274" i="5"/>
  <c r="N274" i="5" s="1"/>
  <c r="F274" i="5"/>
  <c r="O273" i="5"/>
  <c r="K273" i="5"/>
  <c r="L273" i="5" s="1"/>
  <c r="F273" i="5"/>
  <c r="O272" i="5"/>
  <c r="K272" i="5"/>
  <c r="N272" i="5" s="1"/>
  <c r="G272" i="5"/>
  <c r="F272" i="5"/>
  <c r="I272" i="5" s="1"/>
  <c r="O271" i="5"/>
  <c r="K271" i="5"/>
  <c r="L271" i="5" s="1"/>
  <c r="H271" i="5"/>
  <c r="F271" i="5"/>
  <c r="G271" i="5" s="1"/>
  <c r="O270" i="5"/>
  <c r="K270" i="5"/>
  <c r="F270" i="5"/>
  <c r="I270" i="5" s="1"/>
  <c r="O269" i="5"/>
  <c r="K269" i="5"/>
  <c r="F269" i="5"/>
  <c r="G269" i="5" s="1"/>
  <c r="O268" i="5"/>
  <c r="K268" i="5"/>
  <c r="N268" i="5" s="1"/>
  <c r="G268" i="5"/>
  <c r="F268" i="5"/>
  <c r="I268" i="5" s="1"/>
  <c r="O267" i="5"/>
  <c r="K267" i="5"/>
  <c r="L267" i="5" s="1"/>
  <c r="H267" i="5"/>
  <c r="F267" i="5"/>
  <c r="G267" i="5" s="1"/>
  <c r="O266" i="5"/>
  <c r="K266" i="5"/>
  <c r="N266" i="5" s="1"/>
  <c r="F266" i="5"/>
  <c r="O265" i="5"/>
  <c r="K265" i="5"/>
  <c r="L265" i="5" s="1"/>
  <c r="F265" i="5"/>
  <c r="O264" i="5"/>
  <c r="K264" i="5"/>
  <c r="N264" i="5" s="1"/>
  <c r="G264" i="5"/>
  <c r="F264" i="5"/>
  <c r="I264" i="5" s="1"/>
  <c r="O263" i="5"/>
  <c r="K263" i="5"/>
  <c r="L263" i="5" s="1"/>
  <c r="F263" i="5"/>
  <c r="G263" i="5" s="1"/>
  <c r="O262" i="5"/>
  <c r="K262" i="5"/>
  <c r="F262" i="5"/>
  <c r="I262" i="5" s="1"/>
  <c r="O261" i="5"/>
  <c r="K261" i="5"/>
  <c r="F261" i="5"/>
  <c r="G261" i="5" s="1"/>
  <c r="O260" i="5"/>
  <c r="K260" i="5"/>
  <c r="N260" i="5" s="1"/>
  <c r="F260" i="5"/>
  <c r="O259" i="5"/>
  <c r="K259" i="5"/>
  <c r="M259" i="5" s="1"/>
  <c r="G259" i="5"/>
  <c r="F259" i="5"/>
  <c r="H259" i="5" s="1"/>
  <c r="O258" i="5"/>
  <c r="K258" i="5"/>
  <c r="N258" i="5" s="1"/>
  <c r="F258" i="5"/>
  <c r="O257" i="5"/>
  <c r="K257" i="5"/>
  <c r="L257" i="5" s="1"/>
  <c r="F257" i="5"/>
  <c r="O256" i="5"/>
  <c r="K256" i="5"/>
  <c r="N256" i="5" s="1"/>
  <c r="F256" i="5"/>
  <c r="O255" i="5"/>
  <c r="K255" i="5"/>
  <c r="M255" i="5" s="1"/>
  <c r="F255" i="5"/>
  <c r="H255" i="5" s="1"/>
  <c r="O254" i="5"/>
  <c r="K254" i="5"/>
  <c r="F254" i="5"/>
  <c r="I254" i="5" s="1"/>
  <c r="O253" i="5"/>
  <c r="K253" i="5"/>
  <c r="F253" i="5"/>
  <c r="G253" i="5" s="1"/>
  <c r="O252" i="5"/>
  <c r="L252" i="5"/>
  <c r="K252" i="5"/>
  <c r="N252" i="5" s="1"/>
  <c r="F252" i="5"/>
  <c r="O251" i="5"/>
  <c r="N251" i="5"/>
  <c r="K251" i="5"/>
  <c r="M251" i="5" s="1"/>
  <c r="G251" i="5"/>
  <c r="F251" i="5"/>
  <c r="H251" i="5" s="1"/>
  <c r="O250" i="5"/>
  <c r="K250" i="5"/>
  <c r="N250" i="5" s="1"/>
  <c r="F250" i="5"/>
  <c r="O249" i="5"/>
  <c r="K249" i="5"/>
  <c r="L249" i="5" s="1"/>
  <c r="F249" i="5"/>
  <c r="O248" i="5"/>
  <c r="K248" i="5"/>
  <c r="N248" i="5" s="1"/>
  <c r="F248" i="5"/>
  <c r="I248" i="5" s="1"/>
  <c r="O247" i="5"/>
  <c r="K247" i="5"/>
  <c r="M247" i="5" s="1"/>
  <c r="F247" i="5"/>
  <c r="H247" i="5" s="1"/>
  <c r="O246" i="5"/>
  <c r="K246" i="5"/>
  <c r="L246" i="5" s="1"/>
  <c r="F246" i="5"/>
  <c r="G246" i="5" s="1"/>
  <c r="O245" i="5"/>
  <c r="K245" i="5"/>
  <c r="M245" i="5" s="1"/>
  <c r="F245" i="5"/>
  <c r="H245" i="5" s="1"/>
  <c r="O244" i="5"/>
  <c r="K244" i="5"/>
  <c r="G244" i="5"/>
  <c r="F244" i="5"/>
  <c r="I244" i="5" s="1"/>
  <c r="O243" i="5"/>
  <c r="K243" i="5"/>
  <c r="F243" i="5"/>
  <c r="O242" i="5"/>
  <c r="K242" i="5"/>
  <c r="L242" i="5" s="1"/>
  <c r="F242" i="5"/>
  <c r="G242" i="5" s="1"/>
  <c r="O241" i="5"/>
  <c r="K241" i="5"/>
  <c r="M241" i="5" s="1"/>
  <c r="F241" i="5"/>
  <c r="H241" i="5" s="1"/>
  <c r="O240" i="5"/>
  <c r="K240" i="5"/>
  <c r="N240" i="5" s="1"/>
  <c r="F240" i="5"/>
  <c r="I240" i="5" s="1"/>
  <c r="O239" i="5"/>
  <c r="K239" i="5"/>
  <c r="N239" i="5" s="1"/>
  <c r="F239" i="5"/>
  <c r="I239" i="5" s="1"/>
  <c r="O238" i="5"/>
  <c r="K238" i="5"/>
  <c r="L238" i="5" s="1"/>
  <c r="F238" i="5"/>
  <c r="G238" i="5" s="1"/>
  <c r="O237" i="5"/>
  <c r="K237" i="5"/>
  <c r="M237" i="5" s="1"/>
  <c r="F237" i="5"/>
  <c r="H237" i="5" s="1"/>
  <c r="O236" i="5"/>
  <c r="K236" i="5"/>
  <c r="N236" i="5" s="1"/>
  <c r="F236" i="5"/>
  <c r="I236" i="5" s="1"/>
  <c r="O235" i="5"/>
  <c r="K235" i="5"/>
  <c r="L235" i="5" s="1"/>
  <c r="F235" i="5"/>
  <c r="G235" i="5" s="1"/>
  <c r="O234" i="5"/>
  <c r="N234" i="5"/>
  <c r="K234" i="5"/>
  <c r="L234" i="5" s="1"/>
  <c r="H234" i="5"/>
  <c r="F234" i="5"/>
  <c r="G234" i="5" s="1"/>
  <c r="O233" i="5"/>
  <c r="K233" i="5"/>
  <c r="M233" i="5" s="1"/>
  <c r="F233" i="5"/>
  <c r="H233" i="5" s="1"/>
  <c r="O232" i="5"/>
  <c r="K232" i="5"/>
  <c r="N232" i="5" s="1"/>
  <c r="F232" i="5"/>
  <c r="I232" i="5" s="1"/>
  <c r="O231" i="5"/>
  <c r="K231" i="5"/>
  <c r="L231" i="5" s="1"/>
  <c r="H231" i="5"/>
  <c r="F231" i="5"/>
  <c r="G231" i="5" s="1"/>
  <c r="O230" i="5"/>
  <c r="K230" i="5"/>
  <c r="L230" i="5" s="1"/>
  <c r="F230" i="5"/>
  <c r="G230" i="5" s="1"/>
  <c r="O229" i="5"/>
  <c r="K229" i="5"/>
  <c r="M229" i="5" s="1"/>
  <c r="F229" i="5"/>
  <c r="H229" i="5" s="1"/>
  <c r="O228" i="5"/>
  <c r="K228" i="5"/>
  <c r="N228" i="5" s="1"/>
  <c r="F228" i="5"/>
  <c r="O227" i="5"/>
  <c r="K227" i="5"/>
  <c r="M227" i="5" s="1"/>
  <c r="F227" i="5"/>
  <c r="H227" i="5" s="1"/>
  <c r="O226" i="5"/>
  <c r="K226" i="5"/>
  <c r="L226" i="5" s="1"/>
  <c r="F226" i="5"/>
  <c r="O225" i="5"/>
  <c r="K225" i="5"/>
  <c r="F225" i="5"/>
  <c r="H225" i="5" s="1"/>
  <c r="O224" i="5"/>
  <c r="K224" i="5"/>
  <c r="N224" i="5" s="1"/>
  <c r="F224" i="5"/>
  <c r="I224" i="5" s="1"/>
  <c r="O223" i="5"/>
  <c r="K223" i="5"/>
  <c r="M223" i="5" s="1"/>
  <c r="F223" i="5"/>
  <c r="H223" i="5" s="1"/>
  <c r="O222" i="5"/>
  <c r="K222" i="5"/>
  <c r="L222" i="5" s="1"/>
  <c r="F222" i="5"/>
  <c r="G222" i="5" s="1"/>
  <c r="O221" i="5"/>
  <c r="K221" i="5"/>
  <c r="M221" i="5" s="1"/>
  <c r="F221" i="5"/>
  <c r="H221" i="5" s="1"/>
  <c r="O220" i="5"/>
  <c r="K220" i="5"/>
  <c r="N220" i="5" s="1"/>
  <c r="F220" i="5"/>
  <c r="O219" i="5"/>
  <c r="L219" i="5"/>
  <c r="K219" i="5"/>
  <c r="M219" i="5" s="1"/>
  <c r="F219" i="5"/>
  <c r="H219" i="5" s="1"/>
  <c r="O218" i="5"/>
  <c r="K218" i="5"/>
  <c r="L218" i="5" s="1"/>
  <c r="F218" i="5"/>
  <c r="O217" i="5"/>
  <c r="K217" i="5"/>
  <c r="F217" i="5"/>
  <c r="H217" i="5" s="1"/>
  <c r="O216" i="5"/>
  <c r="K216" i="5"/>
  <c r="N216" i="5" s="1"/>
  <c r="F216" i="5"/>
  <c r="I216" i="5" s="1"/>
  <c r="O215" i="5"/>
  <c r="K215" i="5"/>
  <c r="M215" i="5" s="1"/>
  <c r="F215" i="5"/>
  <c r="H215" i="5" s="1"/>
  <c r="O214" i="5"/>
  <c r="M214" i="5"/>
  <c r="K214" i="5"/>
  <c r="N214" i="5" s="1"/>
  <c r="F214" i="5"/>
  <c r="I214" i="5" s="1"/>
  <c r="O213" i="5"/>
  <c r="K213" i="5"/>
  <c r="N213" i="5" s="1"/>
  <c r="F213" i="5"/>
  <c r="I213" i="5" s="1"/>
  <c r="O212" i="5"/>
  <c r="K212" i="5"/>
  <c r="L212" i="5" s="1"/>
  <c r="F212" i="5"/>
  <c r="O211" i="5"/>
  <c r="K211" i="5"/>
  <c r="M211" i="5" s="1"/>
  <c r="F211" i="5"/>
  <c r="H211" i="5" s="1"/>
  <c r="O210" i="5"/>
  <c r="K210" i="5"/>
  <c r="N210" i="5" s="1"/>
  <c r="F210" i="5"/>
  <c r="H210" i="5" s="1"/>
  <c r="O209" i="5"/>
  <c r="M209" i="5"/>
  <c r="L209" i="5"/>
  <c r="K209" i="5"/>
  <c r="N209" i="5" s="1"/>
  <c r="G209" i="5"/>
  <c r="F209" i="5"/>
  <c r="I209" i="5" s="1"/>
  <c r="O208" i="5"/>
  <c r="K208" i="5"/>
  <c r="F208" i="5"/>
  <c r="O207" i="5"/>
  <c r="K207" i="5"/>
  <c r="M207" i="5" s="1"/>
  <c r="F207" i="5"/>
  <c r="H207" i="5" s="1"/>
  <c r="O206" i="5"/>
  <c r="K206" i="5"/>
  <c r="N206" i="5" s="1"/>
  <c r="F206" i="5"/>
  <c r="O205" i="5"/>
  <c r="M205" i="5"/>
  <c r="K205" i="5"/>
  <c r="N205" i="5" s="1"/>
  <c r="F205" i="5"/>
  <c r="I205" i="5" s="1"/>
  <c r="O204" i="5"/>
  <c r="K204" i="5"/>
  <c r="F204" i="5"/>
  <c r="O203" i="5"/>
  <c r="K203" i="5"/>
  <c r="M203" i="5" s="1"/>
  <c r="F203" i="5"/>
  <c r="H203" i="5" s="1"/>
  <c r="O202" i="5"/>
  <c r="K202" i="5"/>
  <c r="N202" i="5" s="1"/>
  <c r="F202" i="5"/>
  <c r="H202" i="5" s="1"/>
  <c r="O201" i="5"/>
  <c r="K201" i="5"/>
  <c r="F201" i="5"/>
  <c r="O200" i="5"/>
  <c r="K200" i="5"/>
  <c r="F200" i="5"/>
  <c r="O199" i="5"/>
  <c r="K199" i="5"/>
  <c r="M199" i="5" s="1"/>
  <c r="F199" i="5"/>
  <c r="H199" i="5" s="1"/>
  <c r="O198" i="5"/>
  <c r="K198" i="5"/>
  <c r="N198" i="5" s="1"/>
  <c r="F198" i="5"/>
  <c r="H198" i="5" s="1"/>
  <c r="O197" i="5"/>
  <c r="N197" i="5"/>
  <c r="K197" i="5"/>
  <c r="M197" i="5" s="1"/>
  <c r="F197" i="5"/>
  <c r="H197" i="5" s="1"/>
  <c r="O196" i="5"/>
  <c r="K196" i="5"/>
  <c r="F196" i="5"/>
  <c r="O195" i="5"/>
  <c r="K195" i="5"/>
  <c r="F195" i="5"/>
  <c r="O194" i="5"/>
  <c r="L194" i="5"/>
  <c r="K194" i="5"/>
  <c r="N194" i="5" s="1"/>
  <c r="F194" i="5"/>
  <c r="I194" i="5" s="1"/>
  <c r="O193" i="5"/>
  <c r="N193" i="5"/>
  <c r="K193" i="5"/>
  <c r="M193" i="5" s="1"/>
  <c r="I193" i="5"/>
  <c r="F193" i="5"/>
  <c r="H193" i="5" s="1"/>
  <c r="O192" i="5"/>
  <c r="K192" i="5"/>
  <c r="F192" i="5"/>
  <c r="I192" i="5" s="1"/>
  <c r="O191" i="5"/>
  <c r="K191" i="5"/>
  <c r="F191" i="5"/>
  <c r="O190" i="5"/>
  <c r="K190" i="5"/>
  <c r="N190" i="5" s="1"/>
  <c r="G190" i="5"/>
  <c r="F190" i="5"/>
  <c r="O189" i="5"/>
  <c r="K189" i="5"/>
  <c r="N189" i="5" s="1"/>
  <c r="F189" i="5"/>
  <c r="I189" i="5" s="1"/>
  <c r="O188" i="5"/>
  <c r="K188" i="5"/>
  <c r="N188" i="5" s="1"/>
  <c r="F188" i="5"/>
  <c r="O187" i="5"/>
  <c r="K187" i="5"/>
  <c r="F187" i="5"/>
  <c r="O186" i="5"/>
  <c r="K186" i="5"/>
  <c r="L186" i="5" s="1"/>
  <c r="F186" i="5"/>
  <c r="H186" i="5" s="1"/>
  <c r="O185" i="5"/>
  <c r="K185" i="5"/>
  <c r="M185" i="5" s="1"/>
  <c r="F185" i="5"/>
  <c r="H185" i="5" s="1"/>
  <c r="O184" i="5"/>
  <c r="K184" i="5"/>
  <c r="F184" i="5"/>
  <c r="I184" i="5" s="1"/>
  <c r="O183" i="5"/>
  <c r="K183" i="5"/>
  <c r="F183" i="5"/>
  <c r="O182" i="5"/>
  <c r="K182" i="5"/>
  <c r="M182" i="5" s="1"/>
  <c r="F182" i="5"/>
  <c r="I182" i="5" s="1"/>
  <c r="O181" i="5"/>
  <c r="K181" i="5"/>
  <c r="F181" i="5"/>
  <c r="G181" i="5" s="1"/>
  <c r="O180" i="5"/>
  <c r="K180" i="5"/>
  <c r="N180" i="5" s="1"/>
  <c r="F180" i="5"/>
  <c r="O179" i="5"/>
  <c r="K179" i="5"/>
  <c r="F179" i="5"/>
  <c r="O178" i="5"/>
  <c r="K178" i="5"/>
  <c r="H178" i="5"/>
  <c r="F178" i="5"/>
  <c r="I178" i="5" s="1"/>
  <c r="O177" i="5"/>
  <c r="K177" i="5"/>
  <c r="N177" i="5" s="1"/>
  <c r="F177" i="5"/>
  <c r="O176" i="5"/>
  <c r="K176" i="5"/>
  <c r="F176" i="5"/>
  <c r="I176" i="5" s="1"/>
  <c r="O175" i="5"/>
  <c r="K175" i="5"/>
  <c r="F175" i="5"/>
  <c r="G175" i="5" s="1"/>
  <c r="O174" i="5"/>
  <c r="K174" i="5"/>
  <c r="H174" i="5"/>
  <c r="F174" i="5"/>
  <c r="I174" i="5" s="1"/>
  <c r="O173" i="5"/>
  <c r="K173" i="5"/>
  <c r="N173" i="5" s="1"/>
  <c r="F173" i="5"/>
  <c r="I173" i="5" s="1"/>
  <c r="O172" i="5"/>
  <c r="K172" i="5"/>
  <c r="N172" i="5" s="1"/>
  <c r="F172" i="5"/>
  <c r="O171" i="5"/>
  <c r="K171" i="5"/>
  <c r="L171" i="5" s="1"/>
  <c r="F171" i="5"/>
  <c r="O170" i="5"/>
  <c r="K170" i="5"/>
  <c r="F170" i="5"/>
  <c r="I170" i="5" s="1"/>
  <c r="O169" i="5"/>
  <c r="K169" i="5"/>
  <c r="F169" i="5"/>
  <c r="I169" i="5" s="1"/>
  <c r="O168" i="5"/>
  <c r="K168" i="5"/>
  <c r="F168" i="5"/>
  <c r="I168" i="5" s="1"/>
  <c r="O167" i="5"/>
  <c r="K167" i="5"/>
  <c r="F167" i="5"/>
  <c r="G167" i="5" s="1"/>
  <c r="O166" i="5"/>
  <c r="K166" i="5"/>
  <c r="F166" i="5"/>
  <c r="I166" i="5" s="1"/>
  <c r="O165" i="5"/>
  <c r="K165" i="5"/>
  <c r="M165" i="5" s="1"/>
  <c r="G165" i="5"/>
  <c r="F165" i="5"/>
  <c r="H165" i="5" s="1"/>
  <c r="O164" i="5"/>
  <c r="K164" i="5"/>
  <c r="N164" i="5" s="1"/>
  <c r="F164" i="5"/>
  <c r="O163" i="5"/>
  <c r="K163" i="5"/>
  <c r="L163" i="5" s="1"/>
  <c r="F163" i="5"/>
  <c r="O162" i="5"/>
  <c r="K162" i="5"/>
  <c r="H162" i="5"/>
  <c r="F162" i="5"/>
  <c r="O161" i="5"/>
  <c r="N161" i="5"/>
  <c r="L161" i="5"/>
  <c r="K161" i="5"/>
  <c r="M161" i="5" s="1"/>
  <c r="G161" i="5"/>
  <c r="F161" i="5"/>
  <c r="H161" i="5" s="1"/>
  <c r="O160" i="5"/>
  <c r="K160" i="5"/>
  <c r="I160" i="5"/>
  <c r="F160" i="5"/>
  <c r="O159" i="5"/>
  <c r="K159" i="5"/>
  <c r="G159" i="5"/>
  <c r="F159" i="5"/>
  <c r="O158" i="5"/>
  <c r="K158" i="5"/>
  <c r="H158" i="5"/>
  <c r="F158" i="5"/>
  <c r="O157" i="5"/>
  <c r="L157" i="5"/>
  <c r="K157" i="5"/>
  <c r="M157" i="5" s="1"/>
  <c r="G157" i="5"/>
  <c r="F157" i="5"/>
  <c r="H157" i="5" s="1"/>
  <c r="O156" i="5"/>
  <c r="K156" i="5"/>
  <c r="N156" i="5" s="1"/>
  <c r="F156" i="5"/>
  <c r="O155" i="5"/>
  <c r="K155" i="5"/>
  <c r="L155" i="5" s="1"/>
  <c r="F155" i="5"/>
  <c r="O154" i="5"/>
  <c r="K154" i="5"/>
  <c r="L154" i="5" s="1"/>
  <c r="F154" i="5"/>
  <c r="O153" i="5"/>
  <c r="K153" i="5"/>
  <c r="N153" i="5" s="1"/>
  <c r="I153" i="5"/>
  <c r="H153" i="5"/>
  <c r="F153" i="5"/>
  <c r="G153" i="5" s="1"/>
  <c r="O152" i="5"/>
  <c r="K152" i="5"/>
  <c r="F152" i="5"/>
  <c r="I152" i="5" s="1"/>
  <c r="O151" i="5"/>
  <c r="K151" i="5"/>
  <c r="F151" i="5"/>
  <c r="G151" i="5" s="1"/>
  <c r="O150" i="5"/>
  <c r="K150" i="5"/>
  <c r="N150" i="5" s="1"/>
  <c r="H150" i="5"/>
  <c r="G150" i="5"/>
  <c r="F150" i="5"/>
  <c r="I150" i="5" s="1"/>
  <c r="O149" i="5"/>
  <c r="N149" i="5"/>
  <c r="M149" i="5"/>
  <c r="K149" i="5"/>
  <c r="L149" i="5" s="1"/>
  <c r="H149" i="5"/>
  <c r="F149" i="5"/>
  <c r="G149" i="5" s="1"/>
  <c r="O148" i="5"/>
  <c r="K148" i="5"/>
  <c r="N148" i="5" s="1"/>
  <c r="F148" i="5"/>
  <c r="O147" i="5"/>
  <c r="K147" i="5"/>
  <c r="L147" i="5" s="1"/>
  <c r="F147" i="5"/>
  <c r="O146" i="5"/>
  <c r="K146" i="5"/>
  <c r="N146" i="5" s="1"/>
  <c r="F146" i="5"/>
  <c r="I146" i="5" s="1"/>
  <c r="O145" i="5"/>
  <c r="K145" i="5"/>
  <c r="L145" i="5" s="1"/>
  <c r="I145" i="5"/>
  <c r="H145" i="5"/>
  <c r="F145" i="5"/>
  <c r="G145" i="5" s="1"/>
  <c r="O144" i="5"/>
  <c r="K144" i="5"/>
  <c r="F144" i="5"/>
  <c r="I144" i="5" s="1"/>
  <c r="O143" i="5"/>
  <c r="K143" i="5"/>
  <c r="F143" i="5"/>
  <c r="G143" i="5" s="1"/>
  <c r="O142" i="5"/>
  <c r="K142" i="5"/>
  <c r="N142" i="5" s="1"/>
  <c r="H142" i="5"/>
  <c r="G142" i="5"/>
  <c r="F142" i="5"/>
  <c r="I142" i="5" s="1"/>
  <c r="O141" i="5"/>
  <c r="N141" i="5"/>
  <c r="M141" i="5"/>
  <c r="K141" i="5"/>
  <c r="L141" i="5" s="1"/>
  <c r="H141" i="5"/>
  <c r="F141" i="5"/>
  <c r="G141" i="5" s="1"/>
  <c r="O140" i="5"/>
  <c r="K140" i="5"/>
  <c r="N140" i="5" s="1"/>
  <c r="F140" i="5"/>
  <c r="O139" i="5"/>
  <c r="K139" i="5"/>
  <c r="L139" i="5" s="1"/>
  <c r="F139" i="5"/>
  <c r="O138" i="5"/>
  <c r="K138" i="5"/>
  <c r="N138" i="5" s="1"/>
  <c r="F138" i="5"/>
  <c r="I138" i="5" s="1"/>
  <c r="O137" i="5"/>
  <c r="K137" i="5"/>
  <c r="L137" i="5" s="1"/>
  <c r="I137" i="5"/>
  <c r="H137" i="5"/>
  <c r="F137" i="5"/>
  <c r="G137" i="5" s="1"/>
  <c r="O136" i="5"/>
  <c r="K136" i="5"/>
  <c r="F136" i="5"/>
  <c r="I136" i="5" s="1"/>
  <c r="O135" i="5"/>
  <c r="K135" i="5"/>
  <c r="F135" i="5"/>
  <c r="G135" i="5" s="1"/>
  <c r="O134" i="5"/>
  <c r="K134" i="5"/>
  <c r="N134" i="5" s="1"/>
  <c r="H134" i="5"/>
  <c r="G134" i="5"/>
  <c r="F134" i="5"/>
  <c r="I134" i="5" s="1"/>
  <c r="O133" i="5"/>
  <c r="N133" i="5"/>
  <c r="M133" i="5"/>
  <c r="K133" i="5"/>
  <c r="L133" i="5" s="1"/>
  <c r="H133" i="5"/>
  <c r="F133" i="5"/>
  <c r="G133" i="5" s="1"/>
  <c r="O132" i="5"/>
  <c r="K132" i="5"/>
  <c r="N132" i="5" s="1"/>
  <c r="F132" i="5"/>
  <c r="O131" i="5"/>
  <c r="K131" i="5"/>
  <c r="L131" i="5" s="1"/>
  <c r="F131" i="5"/>
  <c r="O130" i="5"/>
  <c r="K130" i="5"/>
  <c r="N130" i="5" s="1"/>
  <c r="F130" i="5"/>
  <c r="O129" i="5"/>
  <c r="K129" i="5"/>
  <c r="I129" i="5"/>
  <c r="H129" i="5"/>
  <c r="F129" i="5"/>
  <c r="G129" i="5" s="1"/>
  <c r="O128" i="5"/>
  <c r="K128" i="5"/>
  <c r="F128" i="5"/>
  <c r="I128" i="5" s="1"/>
  <c r="O127" i="5"/>
  <c r="K127" i="5"/>
  <c r="F127" i="5"/>
  <c r="G127" i="5" s="1"/>
  <c r="O126" i="5"/>
  <c r="K126" i="5"/>
  <c r="H126" i="5"/>
  <c r="G126" i="5"/>
  <c r="F126" i="5"/>
  <c r="I126" i="5" s="1"/>
  <c r="O125" i="5"/>
  <c r="N125" i="5"/>
  <c r="M125" i="5"/>
  <c r="K125" i="5"/>
  <c r="L125" i="5" s="1"/>
  <c r="H125" i="5"/>
  <c r="F125" i="5"/>
  <c r="G125" i="5" s="1"/>
  <c r="O124" i="5"/>
  <c r="K124" i="5"/>
  <c r="N124" i="5" s="1"/>
  <c r="F124" i="5"/>
  <c r="O123" i="5"/>
  <c r="K123" i="5"/>
  <c r="L123" i="5" s="1"/>
  <c r="F123" i="5"/>
  <c r="O122" i="5"/>
  <c r="K122" i="5"/>
  <c r="N122" i="5" s="1"/>
  <c r="F122" i="5"/>
  <c r="O121" i="5"/>
  <c r="N121" i="5"/>
  <c r="K121" i="5"/>
  <c r="I121" i="5"/>
  <c r="H121" i="5"/>
  <c r="F121" i="5"/>
  <c r="G121" i="5" s="1"/>
  <c r="O120" i="5"/>
  <c r="K120" i="5"/>
  <c r="F120" i="5"/>
  <c r="I120" i="5" s="1"/>
  <c r="O119" i="5"/>
  <c r="K119" i="5"/>
  <c r="F119" i="5"/>
  <c r="G119" i="5" s="1"/>
  <c r="O118" i="5"/>
  <c r="K118" i="5"/>
  <c r="H118" i="5"/>
  <c r="G118" i="5"/>
  <c r="F118" i="5"/>
  <c r="I118" i="5" s="1"/>
  <c r="O117" i="5"/>
  <c r="N117" i="5"/>
  <c r="M117" i="5"/>
  <c r="K117" i="5"/>
  <c r="L117" i="5" s="1"/>
  <c r="H117" i="5"/>
  <c r="F117" i="5"/>
  <c r="G117" i="5" s="1"/>
  <c r="O116" i="5"/>
  <c r="K116" i="5"/>
  <c r="N116" i="5" s="1"/>
  <c r="F116" i="5"/>
  <c r="O115" i="5"/>
  <c r="K115" i="5"/>
  <c r="L115" i="5" s="1"/>
  <c r="F115" i="5"/>
  <c r="O114" i="5"/>
  <c r="K114" i="5"/>
  <c r="N114" i="5" s="1"/>
  <c r="F114" i="5"/>
  <c r="O113" i="5"/>
  <c r="K113" i="5"/>
  <c r="I113" i="5"/>
  <c r="H113" i="5"/>
  <c r="F113" i="5"/>
  <c r="G113" i="5" s="1"/>
  <c r="O112" i="5"/>
  <c r="K112" i="5"/>
  <c r="F112" i="5"/>
  <c r="I112" i="5" s="1"/>
  <c r="O111" i="5"/>
  <c r="K111" i="5"/>
  <c r="F111" i="5"/>
  <c r="G111" i="5" s="1"/>
  <c r="O110" i="5"/>
  <c r="K110" i="5"/>
  <c r="H110" i="5"/>
  <c r="G110" i="5"/>
  <c r="F110" i="5"/>
  <c r="I110" i="5" s="1"/>
  <c r="O109" i="5"/>
  <c r="N109" i="5"/>
  <c r="M109" i="5"/>
  <c r="K109" i="5"/>
  <c r="L109" i="5" s="1"/>
  <c r="F109" i="5"/>
  <c r="G109" i="5" s="1"/>
  <c r="O108" i="5"/>
  <c r="K108" i="5"/>
  <c r="N108" i="5" s="1"/>
  <c r="F108" i="5"/>
  <c r="O107" i="5"/>
  <c r="K107" i="5"/>
  <c r="L107" i="5" s="1"/>
  <c r="F107" i="5"/>
  <c r="O106" i="5"/>
  <c r="K106" i="5"/>
  <c r="N106" i="5" s="1"/>
  <c r="F106" i="5"/>
  <c r="H106" i="5" s="1"/>
  <c r="O105" i="5"/>
  <c r="K105" i="5"/>
  <c r="I105" i="5"/>
  <c r="H105" i="5"/>
  <c r="F105" i="5"/>
  <c r="G105" i="5" s="1"/>
  <c r="O104" i="5"/>
  <c r="K104" i="5"/>
  <c r="F104" i="5"/>
  <c r="I104" i="5" s="1"/>
  <c r="O103" i="5"/>
  <c r="K103" i="5"/>
  <c r="F103" i="5"/>
  <c r="G103" i="5" s="1"/>
  <c r="O102" i="5"/>
  <c r="K102" i="5"/>
  <c r="H102" i="5"/>
  <c r="G102" i="5"/>
  <c r="F102" i="5"/>
  <c r="I102" i="5" s="1"/>
  <c r="O101" i="5"/>
  <c r="N101" i="5"/>
  <c r="M101" i="5"/>
  <c r="K101" i="5"/>
  <c r="L101" i="5" s="1"/>
  <c r="F101" i="5"/>
  <c r="G101" i="5" s="1"/>
  <c r="O100" i="5"/>
  <c r="K100" i="5"/>
  <c r="N100" i="5" s="1"/>
  <c r="F100" i="5"/>
  <c r="O99" i="5"/>
  <c r="K99" i="5"/>
  <c r="L99" i="5" s="1"/>
  <c r="F99" i="5"/>
  <c r="O98" i="5"/>
  <c r="K98" i="5"/>
  <c r="N98" i="5" s="1"/>
  <c r="H98" i="5"/>
  <c r="F98" i="5"/>
  <c r="O97" i="5"/>
  <c r="K97" i="5"/>
  <c r="N97" i="5" s="1"/>
  <c r="I97" i="5"/>
  <c r="H97" i="5"/>
  <c r="F97" i="5"/>
  <c r="G97" i="5" s="1"/>
  <c r="O96" i="5"/>
  <c r="K96" i="5"/>
  <c r="F96" i="5"/>
  <c r="I96" i="5" s="1"/>
  <c r="O95" i="5"/>
  <c r="K95" i="5"/>
  <c r="F95" i="5"/>
  <c r="G95" i="5" s="1"/>
  <c r="O94" i="5"/>
  <c r="K94" i="5"/>
  <c r="H94" i="5"/>
  <c r="G94" i="5"/>
  <c r="F94" i="5"/>
  <c r="I94" i="5" s="1"/>
  <c r="O93" i="5"/>
  <c r="N93" i="5"/>
  <c r="M93" i="5"/>
  <c r="K93" i="5"/>
  <c r="L93" i="5" s="1"/>
  <c r="F93" i="5"/>
  <c r="G93" i="5" s="1"/>
  <c r="O92" i="5"/>
  <c r="K92" i="5"/>
  <c r="N92" i="5" s="1"/>
  <c r="F92" i="5"/>
  <c r="O91" i="5"/>
  <c r="K91" i="5"/>
  <c r="L91" i="5" s="1"/>
  <c r="F91" i="5"/>
  <c r="O90" i="5"/>
  <c r="K90" i="5"/>
  <c r="N90" i="5" s="1"/>
  <c r="H90" i="5"/>
  <c r="F90" i="5"/>
  <c r="O89" i="5"/>
  <c r="N89" i="5"/>
  <c r="K89" i="5"/>
  <c r="I89" i="5"/>
  <c r="H89" i="5"/>
  <c r="F89" i="5"/>
  <c r="G89" i="5" s="1"/>
  <c r="O88" i="5"/>
  <c r="K88" i="5"/>
  <c r="F88" i="5"/>
  <c r="I88" i="5" s="1"/>
  <c r="O87" i="5"/>
  <c r="K87" i="5"/>
  <c r="F87" i="5"/>
  <c r="G87" i="5" s="1"/>
  <c r="O86" i="5"/>
  <c r="K86" i="5"/>
  <c r="H86" i="5"/>
  <c r="G86" i="5"/>
  <c r="F86" i="5"/>
  <c r="I86" i="5" s="1"/>
  <c r="O85" i="5"/>
  <c r="N85" i="5"/>
  <c r="M85" i="5"/>
  <c r="K85" i="5"/>
  <c r="L85" i="5" s="1"/>
  <c r="H85" i="5"/>
  <c r="F85" i="5"/>
  <c r="G85" i="5" s="1"/>
  <c r="O84" i="5"/>
  <c r="K84" i="5"/>
  <c r="N84" i="5" s="1"/>
  <c r="F84" i="5"/>
  <c r="O83" i="5"/>
  <c r="K83" i="5"/>
  <c r="L83" i="5" s="1"/>
  <c r="F83" i="5"/>
  <c r="O82" i="5"/>
  <c r="K82" i="5"/>
  <c r="N82" i="5" s="1"/>
  <c r="F82" i="5"/>
  <c r="O81" i="5"/>
  <c r="N81" i="5"/>
  <c r="K81" i="5"/>
  <c r="I81" i="5"/>
  <c r="H81" i="5"/>
  <c r="F81" i="5"/>
  <c r="G81" i="5" s="1"/>
  <c r="O80" i="5"/>
  <c r="K80" i="5"/>
  <c r="F80" i="5"/>
  <c r="I80" i="5" s="1"/>
  <c r="O79" i="5"/>
  <c r="K79" i="5"/>
  <c r="F79" i="5"/>
  <c r="G79" i="5" s="1"/>
  <c r="O78" i="5"/>
  <c r="K78" i="5"/>
  <c r="H78" i="5"/>
  <c r="G78" i="5"/>
  <c r="F78" i="5"/>
  <c r="I78" i="5" s="1"/>
  <c r="O77" i="5"/>
  <c r="N77" i="5"/>
  <c r="M77" i="5"/>
  <c r="K77" i="5"/>
  <c r="L77" i="5" s="1"/>
  <c r="F77" i="5"/>
  <c r="G77" i="5" s="1"/>
  <c r="O76" i="5"/>
  <c r="K76" i="5"/>
  <c r="N76" i="5" s="1"/>
  <c r="F76" i="5"/>
  <c r="O75" i="5"/>
  <c r="K75" i="5"/>
  <c r="L75" i="5" s="1"/>
  <c r="F75" i="5"/>
  <c r="O74" i="5"/>
  <c r="K74" i="5"/>
  <c r="N74" i="5" s="1"/>
  <c r="F74" i="5"/>
  <c r="O73" i="5"/>
  <c r="K73" i="5"/>
  <c r="I73" i="5"/>
  <c r="H73" i="5"/>
  <c r="F73" i="5"/>
  <c r="G73" i="5" s="1"/>
  <c r="O72" i="5"/>
  <c r="K72" i="5"/>
  <c r="F72" i="5"/>
  <c r="I72" i="5" s="1"/>
  <c r="O71" i="5"/>
  <c r="K71" i="5"/>
  <c r="F71" i="5"/>
  <c r="G71" i="5" s="1"/>
  <c r="O70" i="5"/>
  <c r="K70" i="5"/>
  <c r="H70" i="5"/>
  <c r="G70" i="5"/>
  <c r="F70" i="5"/>
  <c r="I70" i="5" s="1"/>
  <c r="O69" i="5"/>
  <c r="N69" i="5"/>
  <c r="M69" i="5"/>
  <c r="K69" i="5"/>
  <c r="L69" i="5" s="1"/>
  <c r="F69" i="5"/>
  <c r="G69" i="5" s="1"/>
  <c r="O68" i="5"/>
  <c r="K68" i="5"/>
  <c r="N68" i="5" s="1"/>
  <c r="F68" i="5"/>
  <c r="O67" i="5"/>
  <c r="K67" i="5"/>
  <c r="L67" i="5" s="1"/>
  <c r="F67" i="5"/>
  <c r="O66" i="5"/>
  <c r="K66" i="5"/>
  <c r="N66" i="5" s="1"/>
  <c r="H66" i="5"/>
  <c r="F66" i="5"/>
  <c r="O65" i="5"/>
  <c r="K65" i="5"/>
  <c r="N65" i="5" s="1"/>
  <c r="I65" i="5"/>
  <c r="H65" i="5"/>
  <c r="F65" i="5"/>
  <c r="G65" i="5" s="1"/>
  <c r="O64" i="5"/>
  <c r="K64" i="5"/>
  <c r="F64" i="5"/>
  <c r="I64" i="5" s="1"/>
  <c r="O63" i="5"/>
  <c r="K63" i="5"/>
  <c r="F63" i="5"/>
  <c r="G63" i="5" s="1"/>
  <c r="O62" i="5"/>
  <c r="K62" i="5"/>
  <c r="H62" i="5"/>
  <c r="G62" i="5"/>
  <c r="F62" i="5"/>
  <c r="I62" i="5" s="1"/>
  <c r="O61" i="5"/>
  <c r="N61" i="5"/>
  <c r="M61" i="5"/>
  <c r="K61" i="5"/>
  <c r="L61" i="5" s="1"/>
  <c r="F61" i="5"/>
  <c r="G61" i="5" s="1"/>
  <c r="O60" i="5"/>
  <c r="K60" i="5"/>
  <c r="N60" i="5" s="1"/>
  <c r="F60" i="5"/>
  <c r="O59" i="5"/>
  <c r="K59" i="5"/>
  <c r="L59" i="5" s="1"/>
  <c r="F59" i="5"/>
  <c r="O58" i="5"/>
  <c r="K58" i="5"/>
  <c r="N58" i="5" s="1"/>
  <c r="H58" i="5"/>
  <c r="F58" i="5"/>
  <c r="O57" i="5"/>
  <c r="N57" i="5"/>
  <c r="M57" i="5"/>
  <c r="K57" i="5"/>
  <c r="L57" i="5" s="1"/>
  <c r="F57" i="5"/>
  <c r="G57" i="5" s="1"/>
  <c r="O56" i="5"/>
  <c r="K56" i="5"/>
  <c r="F56" i="5"/>
  <c r="I56" i="5" s="1"/>
  <c r="O55" i="5"/>
  <c r="K55" i="5"/>
  <c r="F55" i="5"/>
  <c r="G55" i="5" s="1"/>
  <c r="O54" i="5"/>
  <c r="M54" i="5"/>
  <c r="K54" i="5"/>
  <c r="N54" i="5" s="1"/>
  <c r="F54" i="5"/>
  <c r="I54" i="5" s="1"/>
  <c r="O53" i="5"/>
  <c r="K53" i="5"/>
  <c r="L53" i="5" s="1"/>
  <c r="F53" i="5"/>
  <c r="G53" i="5" s="1"/>
  <c r="O52" i="5"/>
  <c r="K52" i="5"/>
  <c r="N52" i="5" s="1"/>
  <c r="F52" i="5"/>
  <c r="O51" i="5"/>
  <c r="K51" i="5"/>
  <c r="L51" i="5" s="1"/>
  <c r="F51" i="5"/>
  <c r="O50" i="5"/>
  <c r="K50" i="5"/>
  <c r="N50" i="5" s="1"/>
  <c r="F50" i="5"/>
  <c r="I50" i="5" s="1"/>
  <c r="O49" i="5"/>
  <c r="K49" i="5"/>
  <c r="N49" i="5" s="1"/>
  <c r="F49" i="5"/>
  <c r="I49" i="5" s="1"/>
  <c r="O48" i="5"/>
  <c r="K48" i="5"/>
  <c r="L48" i="5" s="1"/>
  <c r="F48" i="5"/>
  <c r="G48" i="5" s="1"/>
  <c r="O47" i="5"/>
  <c r="K47" i="5"/>
  <c r="M47" i="5" s="1"/>
  <c r="F47" i="5"/>
  <c r="H47" i="5" s="1"/>
  <c r="O46" i="5"/>
  <c r="K46" i="5"/>
  <c r="N46" i="5" s="1"/>
  <c r="F46" i="5"/>
  <c r="I46" i="5" s="1"/>
  <c r="O45" i="5"/>
  <c r="K45" i="5"/>
  <c r="N45" i="5" s="1"/>
  <c r="F45" i="5"/>
  <c r="I45" i="5" s="1"/>
  <c r="O44" i="5"/>
  <c r="K44" i="5"/>
  <c r="L44" i="5" s="1"/>
  <c r="F44" i="5"/>
  <c r="G44" i="5" s="1"/>
  <c r="O43" i="5"/>
  <c r="K43" i="5"/>
  <c r="M43" i="5" s="1"/>
  <c r="F43" i="5"/>
  <c r="H43" i="5" s="1"/>
  <c r="O42" i="5"/>
  <c r="K42" i="5"/>
  <c r="N42" i="5" s="1"/>
  <c r="F42" i="5"/>
  <c r="I42" i="5" s="1"/>
  <c r="O41" i="5"/>
  <c r="K41" i="5"/>
  <c r="N41" i="5" s="1"/>
  <c r="F41" i="5"/>
  <c r="I41" i="5" s="1"/>
  <c r="O40" i="5"/>
  <c r="K40" i="5"/>
  <c r="L40" i="5" s="1"/>
  <c r="F40" i="5"/>
  <c r="G40" i="5" s="1"/>
  <c r="O39" i="5"/>
  <c r="K39" i="5"/>
  <c r="M39" i="5" s="1"/>
  <c r="F39" i="5"/>
  <c r="H39" i="5" s="1"/>
  <c r="O38" i="5"/>
  <c r="K38" i="5"/>
  <c r="N38" i="5" s="1"/>
  <c r="F38" i="5"/>
  <c r="I38" i="5" s="1"/>
  <c r="O37" i="5"/>
  <c r="K37" i="5"/>
  <c r="N37" i="5" s="1"/>
  <c r="F37" i="5"/>
  <c r="I37" i="5" s="1"/>
  <c r="O36" i="5"/>
  <c r="K36" i="5"/>
  <c r="L36" i="5" s="1"/>
  <c r="F36" i="5"/>
  <c r="G36" i="5" s="1"/>
  <c r="O35" i="5"/>
  <c r="K35" i="5"/>
  <c r="M35" i="5" s="1"/>
  <c r="F35" i="5"/>
  <c r="H35" i="5" s="1"/>
  <c r="O34" i="5"/>
  <c r="K34" i="5"/>
  <c r="N34" i="5" s="1"/>
  <c r="F34" i="5"/>
  <c r="I34" i="5" s="1"/>
  <c r="O33" i="5"/>
  <c r="K33" i="5"/>
  <c r="M33" i="5" s="1"/>
  <c r="I33" i="5"/>
  <c r="F33" i="5"/>
  <c r="H33" i="5" s="1"/>
  <c r="O32" i="5"/>
  <c r="K32" i="5"/>
  <c r="L32" i="5" s="1"/>
  <c r="F32" i="5"/>
  <c r="G32" i="5" s="1"/>
  <c r="O31" i="5"/>
  <c r="K31" i="5"/>
  <c r="M31" i="5" s="1"/>
  <c r="F31" i="5"/>
  <c r="H31" i="5" s="1"/>
  <c r="O30" i="5"/>
  <c r="K30" i="5"/>
  <c r="N30" i="5" s="1"/>
  <c r="F30" i="5"/>
  <c r="I30" i="5" s="1"/>
  <c r="O29" i="5"/>
  <c r="K29" i="5"/>
  <c r="M29" i="5" s="1"/>
  <c r="F29" i="5"/>
  <c r="H29" i="5" s="1"/>
  <c r="O28" i="5"/>
  <c r="K28" i="5"/>
  <c r="L28" i="5" s="1"/>
  <c r="F28" i="5"/>
  <c r="G28" i="5" s="1"/>
  <c r="O27" i="5"/>
  <c r="K27" i="5"/>
  <c r="M27" i="5" s="1"/>
  <c r="F27" i="5"/>
  <c r="H27" i="5" s="1"/>
  <c r="O26" i="5"/>
  <c r="K26" i="5"/>
  <c r="N26" i="5" s="1"/>
  <c r="F26" i="5"/>
  <c r="I26" i="5" s="1"/>
  <c r="O25" i="5"/>
  <c r="K25" i="5"/>
  <c r="N25" i="5" s="1"/>
  <c r="F25" i="5"/>
  <c r="I25" i="5" s="1"/>
  <c r="O24" i="5"/>
  <c r="K24" i="5"/>
  <c r="L24" i="5" s="1"/>
  <c r="F24" i="5"/>
  <c r="G24" i="5" s="1"/>
  <c r="O23" i="5"/>
  <c r="K23" i="5"/>
  <c r="M23" i="5" s="1"/>
  <c r="F23" i="5"/>
  <c r="H23" i="5" s="1"/>
  <c r="O22" i="5"/>
  <c r="K22" i="5"/>
  <c r="N22" i="5" s="1"/>
  <c r="F22" i="5"/>
  <c r="I22" i="5" s="1"/>
  <c r="O21" i="5"/>
  <c r="K21" i="5"/>
  <c r="N21" i="5" s="1"/>
  <c r="F21" i="5"/>
  <c r="I21" i="5" s="1"/>
  <c r="O20" i="5"/>
  <c r="K20" i="5"/>
  <c r="L20" i="5" s="1"/>
  <c r="F20" i="5"/>
  <c r="G20" i="5" s="1"/>
  <c r="O19" i="5"/>
  <c r="K19" i="5"/>
  <c r="M19" i="5" s="1"/>
  <c r="F19" i="5"/>
  <c r="H19" i="5" s="1"/>
  <c r="O18" i="5"/>
  <c r="K18" i="5"/>
  <c r="N18" i="5" s="1"/>
  <c r="F18" i="5"/>
  <c r="I18" i="5" s="1"/>
  <c r="O17" i="5"/>
  <c r="K17" i="5"/>
  <c r="N17" i="5" s="1"/>
  <c r="F17" i="5"/>
  <c r="I17" i="5" s="1"/>
  <c r="O16" i="5"/>
  <c r="K16" i="5"/>
  <c r="L16" i="5" s="1"/>
  <c r="F16" i="5"/>
  <c r="G16" i="5" s="1"/>
  <c r="O15" i="5"/>
  <c r="K15" i="5"/>
  <c r="M15" i="5" s="1"/>
  <c r="F15" i="5"/>
  <c r="H15" i="5" s="1"/>
  <c r="O14" i="5"/>
  <c r="K14" i="5"/>
  <c r="N14" i="5" s="1"/>
  <c r="F14" i="5"/>
  <c r="I14" i="5" s="1"/>
  <c r="O13" i="5"/>
  <c r="K13" i="5"/>
  <c r="N13" i="5" s="1"/>
  <c r="F13" i="5"/>
  <c r="I13" i="5" s="1"/>
  <c r="O12" i="5"/>
  <c r="K12" i="5"/>
  <c r="L12" i="5" s="1"/>
  <c r="F12" i="5"/>
  <c r="G12" i="5" s="1"/>
  <c r="O11" i="5"/>
  <c r="K11" i="5"/>
  <c r="M11" i="5" s="1"/>
  <c r="F11" i="5"/>
  <c r="H11" i="5" s="1"/>
  <c r="O10" i="5"/>
  <c r="K10" i="5"/>
  <c r="N10" i="5" s="1"/>
  <c r="F10" i="5"/>
  <c r="I10" i="5" s="1"/>
  <c r="O9" i="5"/>
  <c r="K9" i="5"/>
  <c r="M9" i="5" s="1"/>
  <c r="F9" i="5"/>
  <c r="H9" i="5" s="1"/>
  <c r="O8" i="5"/>
  <c r="K8" i="5"/>
  <c r="L8" i="5" s="1"/>
  <c r="F8" i="5"/>
  <c r="G8" i="5" s="1"/>
  <c r="O7" i="5"/>
  <c r="K7" i="5"/>
  <c r="M7" i="5" s="1"/>
  <c r="F7" i="5"/>
  <c r="H7" i="5" s="1"/>
  <c r="O6" i="5"/>
  <c r="K6" i="5"/>
  <c r="N6" i="5" s="1"/>
  <c r="F6" i="5"/>
  <c r="I6" i="5" s="1"/>
  <c r="O5" i="5"/>
  <c r="M5" i="5"/>
  <c r="K5" i="5"/>
  <c r="L5" i="5" s="1"/>
  <c r="F5" i="5"/>
  <c r="G5" i="5" s="1"/>
  <c r="O4" i="5"/>
  <c r="N4" i="5"/>
  <c r="K4" i="5"/>
  <c r="L4" i="5" s="1"/>
  <c r="I4" i="5"/>
  <c r="F4" i="5"/>
  <c r="G4" i="5" s="1"/>
  <c r="O3" i="5"/>
  <c r="K3" i="5"/>
  <c r="M3" i="5" s="1"/>
  <c r="F3" i="5"/>
  <c r="H3" i="5" s="1"/>
  <c r="O2" i="5"/>
  <c r="K2" i="5"/>
  <c r="N2" i="5" s="1"/>
  <c r="F2" i="5"/>
  <c r="I2" i="5" s="1"/>
  <c r="I74" i="5" l="1"/>
  <c r="G74" i="5"/>
  <c r="N118" i="5"/>
  <c r="M118" i="5"/>
  <c r="L129" i="5"/>
  <c r="N129" i="5"/>
  <c r="M129" i="5"/>
  <c r="N9" i="5"/>
  <c r="M30" i="5"/>
  <c r="H57" i="5"/>
  <c r="H61" i="5"/>
  <c r="N62" i="5"/>
  <c r="M62" i="5"/>
  <c r="L73" i="5"/>
  <c r="M73" i="5"/>
  <c r="H74" i="5"/>
  <c r="I82" i="5"/>
  <c r="G82" i="5"/>
  <c r="H93" i="5"/>
  <c r="N94" i="5"/>
  <c r="M94" i="5"/>
  <c r="L105" i="5"/>
  <c r="M105" i="5"/>
  <c r="I114" i="5"/>
  <c r="G114" i="5"/>
  <c r="N126" i="5"/>
  <c r="M126" i="5"/>
  <c r="L97" i="5"/>
  <c r="M97" i="5"/>
  <c r="G54" i="5"/>
  <c r="I58" i="5"/>
  <c r="G58" i="5"/>
  <c r="H69" i="5"/>
  <c r="N70" i="5"/>
  <c r="M70" i="5"/>
  <c r="N73" i="5"/>
  <c r="L81" i="5"/>
  <c r="M81" i="5"/>
  <c r="H82" i="5"/>
  <c r="I90" i="5"/>
  <c r="G90" i="5"/>
  <c r="H101" i="5"/>
  <c r="N102" i="5"/>
  <c r="M102" i="5"/>
  <c r="N105" i="5"/>
  <c r="L113" i="5"/>
  <c r="M113" i="5"/>
  <c r="H114" i="5"/>
  <c r="I122" i="5"/>
  <c r="G122" i="5"/>
  <c r="I130" i="5"/>
  <c r="H130" i="5"/>
  <c r="G130" i="5"/>
  <c r="L65" i="5"/>
  <c r="M65" i="5"/>
  <c r="N86" i="5"/>
  <c r="M86" i="5"/>
  <c r="I106" i="5"/>
  <c r="G106" i="5"/>
  <c r="I3" i="5"/>
  <c r="H4" i="5"/>
  <c r="I8" i="5"/>
  <c r="I9" i="5"/>
  <c r="M50" i="5"/>
  <c r="M53" i="5"/>
  <c r="I66" i="5"/>
  <c r="G66" i="5"/>
  <c r="H77" i="5"/>
  <c r="N78" i="5"/>
  <c r="M78" i="5"/>
  <c r="L89" i="5"/>
  <c r="M89" i="5"/>
  <c r="I98" i="5"/>
  <c r="G98" i="5"/>
  <c r="H109" i="5"/>
  <c r="N110" i="5"/>
  <c r="M110" i="5"/>
  <c r="N113" i="5"/>
  <c r="L121" i="5"/>
  <c r="M121" i="5"/>
  <c r="H122" i="5"/>
  <c r="I588" i="5"/>
  <c r="M134" i="5"/>
  <c r="M137" i="5"/>
  <c r="G138" i="5"/>
  <c r="M142" i="5"/>
  <c r="M145" i="5"/>
  <c r="G146" i="5"/>
  <c r="M150" i="5"/>
  <c r="N157" i="5"/>
  <c r="I165" i="5"/>
  <c r="H166" i="5"/>
  <c r="G205" i="5"/>
  <c r="N219" i="5"/>
  <c r="G227" i="5"/>
  <c r="G239" i="5"/>
  <c r="L247" i="5"/>
  <c r="I255" i="5"/>
  <c r="M263" i="5"/>
  <c r="M275" i="5"/>
  <c r="H304" i="5"/>
  <c r="M344" i="5"/>
  <c r="G360" i="5"/>
  <c r="G373" i="5"/>
  <c r="H380" i="5"/>
  <c r="G396" i="5"/>
  <c r="M449" i="5"/>
  <c r="N477" i="5"/>
  <c r="M486" i="5"/>
  <c r="H536" i="5"/>
  <c r="H572" i="5"/>
  <c r="N572" i="5"/>
  <c r="I590" i="5"/>
  <c r="H596" i="5"/>
  <c r="N627" i="5"/>
  <c r="M628" i="5"/>
  <c r="M634" i="5"/>
  <c r="M649" i="5"/>
  <c r="M665" i="5"/>
  <c r="L666" i="5"/>
  <c r="G690" i="5"/>
  <c r="H701" i="5"/>
  <c r="N704" i="5"/>
  <c r="H705" i="5"/>
  <c r="M708" i="5"/>
  <c r="G709" i="5"/>
  <c r="H716" i="5"/>
  <c r="N720" i="5"/>
  <c r="H721" i="5"/>
  <c r="N137" i="5"/>
  <c r="H138" i="5"/>
  <c r="N145" i="5"/>
  <c r="H146" i="5"/>
  <c r="N247" i="5"/>
  <c r="N344" i="5"/>
  <c r="N708" i="5"/>
  <c r="H709" i="5"/>
  <c r="H170" i="5"/>
  <c r="L189" i="5"/>
  <c r="L205" i="5"/>
  <c r="L210" i="5"/>
  <c r="I242" i="5"/>
  <c r="L260" i="5"/>
  <c r="L284" i="5"/>
  <c r="L292" i="5"/>
  <c r="G319" i="5"/>
  <c r="M322" i="5"/>
  <c r="I329" i="5"/>
  <c r="L332" i="5"/>
  <c r="N333" i="5"/>
  <c r="M336" i="5"/>
  <c r="L338" i="5"/>
  <c r="H368" i="5"/>
  <c r="L396" i="5"/>
  <c r="G482" i="5"/>
  <c r="M528" i="5"/>
  <c r="H555" i="5"/>
  <c r="L558" i="5"/>
  <c r="I563" i="5"/>
  <c r="H568" i="5"/>
  <c r="L570" i="5"/>
  <c r="H588" i="5"/>
  <c r="M653" i="5"/>
  <c r="L669" i="5"/>
  <c r="M674" i="5"/>
  <c r="H678" i="5"/>
  <c r="N680" i="5"/>
  <c r="G686" i="5"/>
  <c r="G694" i="5"/>
  <c r="L697" i="5"/>
  <c r="H708" i="5"/>
  <c r="M716" i="5"/>
  <c r="G717" i="5"/>
  <c r="I154" i="5"/>
  <c r="G154" i="5"/>
  <c r="N158" i="5"/>
  <c r="M158" i="5"/>
  <c r="N162" i="5"/>
  <c r="M162" i="5"/>
  <c r="M169" i="5"/>
  <c r="L169" i="5"/>
  <c r="N174" i="5"/>
  <c r="M174" i="5"/>
  <c r="L174" i="5"/>
  <c r="H177" i="5"/>
  <c r="G177" i="5"/>
  <c r="L181" i="5"/>
  <c r="M181" i="5"/>
  <c r="H5" i="5"/>
  <c r="N5" i="5"/>
  <c r="L17" i="5"/>
  <c r="I31" i="5"/>
  <c r="H49" i="5"/>
  <c r="H53" i="5"/>
  <c r="N53" i="5"/>
  <c r="H54" i="5"/>
  <c r="I57" i="5"/>
  <c r="I61" i="5"/>
  <c r="M66" i="5"/>
  <c r="I69" i="5"/>
  <c r="M74" i="5"/>
  <c r="I77" i="5"/>
  <c r="M82" i="5"/>
  <c r="I85" i="5"/>
  <c r="M90" i="5"/>
  <c r="I93" i="5"/>
  <c r="M98" i="5"/>
  <c r="I101" i="5"/>
  <c r="M106" i="5"/>
  <c r="I109" i="5"/>
  <c r="M114" i="5"/>
  <c r="I117" i="5"/>
  <c r="M122" i="5"/>
  <c r="I125" i="5"/>
  <c r="M130" i="5"/>
  <c r="I133" i="5"/>
  <c r="M138" i="5"/>
  <c r="I141" i="5"/>
  <c r="M146" i="5"/>
  <c r="I149" i="5"/>
  <c r="L153" i="5"/>
  <c r="M153" i="5"/>
  <c r="H154" i="5"/>
  <c r="I157" i="5"/>
  <c r="L158" i="5"/>
  <c r="I161" i="5"/>
  <c r="L162" i="5"/>
  <c r="L165" i="5"/>
  <c r="N169" i="5"/>
  <c r="N170" i="5"/>
  <c r="M170" i="5"/>
  <c r="L170" i="5"/>
  <c r="H173" i="5"/>
  <c r="G173" i="5"/>
  <c r="I177" i="5"/>
  <c r="I5" i="5"/>
  <c r="M17" i="5"/>
  <c r="I53" i="5"/>
  <c r="N154" i="5"/>
  <c r="M154" i="5"/>
  <c r="I158" i="5"/>
  <c r="G158" i="5"/>
  <c r="I162" i="5"/>
  <c r="G162" i="5"/>
  <c r="N165" i="5"/>
  <c r="N166" i="5"/>
  <c r="M166" i="5"/>
  <c r="L166" i="5"/>
  <c r="H169" i="5"/>
  <c r="G169" i="5"/>
  <c r="M177" i="5"/>
  <c r="L177" i="5"/>
  <c r="H201" i="5"/>
  <c r="G201" i="5"/>
  <c r="I201" i="5"/>
  <c r="M173" i="5"/>
  <c r="L173" i="5"/>
  <c r="N178" i="5"/>
  <c r="M178" i="5"/>
  <c r="L178" i="5"/>
  <c r="M201" i="5"/>
  <c r="L201" i="5"/>
  <c r="N201" i="5"/>
  <c r="L334" i="5"/>
  <c r="N334" i="5"/>
  <c r="I341" i="5"/>
  <c r="G341" i="5"/>
  <c r="L367" i="5"/>
  <c r="M367" i="5"/>
  <c r="M400" i="5"/>
  <c r="L400" i="5"/>
  <c r="M428" i="5"/>
  <c r="L428" i="5"/>
  <c r="G437" i="5"/>
  <c r="H437" i="5"/>
  <c r="L514" i="5"/>
  <c r="M514" i="5"/>
  <c r="G528" i="5"/>
  <c r="H528" i="5"/>
  <c r="M538" i="5"/>
  <c r="N538" i="5"/>
  <c r="H552" i="5"/>
  <c r="G552" i="5"/>
  <c r="N580" i="5"/>
  <c r="M580" i="5"/>
  <c r="I600" i="5"/>
  <c r="H600" i="5"/>
  <c r="H602" i="5"/>
  <c r="I602" i="5"/>
  <c r="H616" i="5"/>
  <c r="G616" i="5"/>
  <c r="H618" i="5"/>
  <c r="I618" i="5"/>
  <c r="G618" i="5"/>
  <c r="H631" i="5"/>
  <c r="G631" i="5"/>
  <c r="I665" i="5"/>
  <c r="H665" i="5"/>
  <c r="G685" i="5"/>
  <c r="I685" i="5"/>
  <c r="H685" i="5"/>
  <c r="N340" i="5"/>
  <c r="L340" i="5"/>
  <c r="N360" i="5"/>
  <c r="M360" i="5"/>
  <c r="H364" i="5"/>
  <c r="G364" i="5"/>
  <c r="M388" i="5"/>
  <c r="N388" i="5"/>
  <c r="H392" i="5"/>
  <c r="I392" i="5"/>
  <c r="M416" i="5"/>
  <c r="L416" i="5"/>
  <c r="L436" i="5"/>
  <c r="M436" i="5"/>
  <c r="I511" i="5"/>
  <c r="G511" i="5"/>
  <c r="L536" i="5"/>
  <c r="M536" i="5"/>
  <c r="G612" i="5"/>
  <c r="I612" i="5"/>
  <c r="I630" i="5"/>
  <c r="H630" i="5"/>
  <c r="I653" i="5"/>
  <c r="H653" i="5"/>
  <c r="G653" i="5"/>
  <c r="L664" i="5"/>
  <c r="N664" i="5"/>
  <c r="N698" i="5"/>
  <c r="M698" i="5"/>
  <c r="M189" i="5"/>
  <c r="M194" i="5"/>
  <c r="H205" i="5"/>
  <c r="H209" i="5"/>
  <c r="M210" i="5"/>
  <c r="G223" i="5"/>
  <c r="L227" i="5"/>
  <c r="I229" i="5"/>
  <c r="L233" i="5"/>
  <c r="H235" i="5"/>
  <c r="G236" i="5"/>
  <c r="G237" i="5"/>
  <c r="N242" i="5"/>
  <c r="G247" i="5"/>
  <c r="L255" i="5"/>
  <c r="L259" i="5"/>
  <c r="M264" i="5"/>
  <c r="H275" i="5"/>
  <c r="M276" i="5"/>
  <c r="G280" i="5"/>
  <c r="I283" i="5"/>
  <c r="M288" i="5"/>
  <c r="L291" i="5"/>
  <c r="H292" i="5"/>
  <c r="H296" i="5"/>
  <c r="H312" i="5"/>
  <c r="L316" i="5"/>
  <c r="L320" i="5"/>
  <c r="G325" i="5"/>
  <c r="H326" i="5"/>
  <c r="L335" i="5"/>
  <c r="H336" i="5"/>
  <c r="M340" i="5"/>
  <c r="M345" i="5"/>
  <c r="N354" i="5"/>
  <c r="L356" i="5"/>
  <c r="L360" i="5"/>
  <c r="I364" i="5"/>
  <c r="L376" i="5"/>
  <c r="L388" i="5"/>
  <c r="I408" i="5"/>
  <c r="H412" i="5"/>
  <c r="G412" i="5"/>
  <c r="N436" i="5"/>
  <c r="N471" i="5"/>
  <c r="M471" i="5"/>
  <c r="L479" i="5"/>
  <c r="M522" i="5"/>
  <c r="N522" i="5"/>
  <c r="L551" i="5"/>
  <c r="N551" i="5"/>
  <c r="M551" i="5"/>
  <c r="M552" i="5"/>
  <c r="L552" i="5"/>
  <c r="I576" i="5"/>
  <c r="G576" i="5"/>
  <c r="I580" i="5"/>
  <c r="H580" i="5"/>
  <c r="H582" i="5"/>
  <c r="I582" i="5"/>
  <c r="H598" i="5"/>
  <c r="I598" i="5"/>
  <c r="N600" i="5"/>
  <c r="M600" i="5"/>
  <c r="H612" i="5"/>
  <c r="M616" i="5"/>
  <c r="L616" i="5"/>
  <c r="I645" i="5"/>
  <c r="H645" i="5"/>
  <c r="G645" i="5"/>
  <c r="I657" i="5"/>
  <c r="H657" i="5"/>
  <c r="G657" i="5"/>
  <c r="L663" i="5"/>
  <c r="M664" i="5"/>
  <c r="L672" i="5"/>
  <c r="N672" i="5"/>
  <c r="G166" i="5"/>
  <c r="G170" i="5"/>
  <c r="G174" i="5"/>
  <c r="G178" i="5"/>
  <c r="L185" i="5"/>
  <c r="I197" i="5"/>
  <c r="L214" i="5"/>
  <c r="G221" i="5"/>
  <c r="I223" i="5"/>
  <c r="N227" i="5"/>
  <c r="M228" i="5"/>
  <c r="M231" i="5"/>
  <c r="L239" i="5"/>
  <c r="L251" i="5"/>
  <c r="G255" i="5"/>
  <c r="N255" i="5"/>
  <c r="L256" i="5"/>
  <c r="N259" i="5"/>
  <c r="H280" i="5"/>
  <c r="G291" i="5"/>
  <c r="M291" i="5"/>
  <c r="G304" i="5"/>
  <c r="G328" i="5"/>
  <c r="G331" i="5"/>
  <c r="I335" i="5"/>
  <c r="H335" i="5"/>
  <c r="M335" i="5"/>
  <c r="I348" i="5"/>
  <c r="H348" i="5"/>
  <c r="M368" i="5"/>
  <c r="L372" i="5"/>
  <c r="N373" i="5"/>
  <c r="M373" i="5"/>
  <c r="G376" i="5"/>
  <c r="N376" i="5"/>
  <c r="G380" i="5"/>
  <c r="L385" i="5"/>
  <c r="H388" i="5"/>
  <c r="G388" i="5"/>
  <c r="G400" i="5"/>
  <c r="L432" i="5"/>
  <c r="L441" i="5"/>
  <c r="M441" i="5"/>
  <c r="N454" i="5"/>
  <c r="M454" i="5"/>
  <c r="G499" i="5"/>
  <c r="G518" i="5"/>
  <c r="H518" i="5"/>
  <c r="H530" i="5"/>
  <c r="G530" i="5"/>
  <c r="L540" i="5"/>
  <c r="H544" i="5"/>
  <c r="L611" i="5"/>
  <c r="M611" i="5"/>
  <c r="L629" i="5"/>
  <c r="N629" i="5"/>
  <c r="M629" i="5"/>
  <c r="I649" i="5"/>
  <c r="H649" i="5"/>
  <c r="G649" i="5"/>
  <c r="N661" i="5"/>
  <c r="M661" i="5"/>
  <c r="I669" i="5"/>
  <c r="G669" i="5"/>
  <c r="N685" i="5"/>
  <c r="H686" i="5"/>
  <c r="M693" i="5"/>
  <c r="M702" i="5"/>
  <c r="I708" i="5"/>
  <c r="I712" i="5"/>
  <c r="I716" i="5"/>
  <c r="I720" i="5"/>
  <c r="G474" i="5"/>
  <c r="M477" i="5"/>
  <c r="G478" i="5"/>
  <c r="L486" i="5"/>
  <c r="G503" i="5"/>
  <c r="N527" i="5"/>
  <c r="L532" i="5"/>
  <c r="M544" i="5"/>
  <c r="I560" i="5"/>
  <c r="L562" i="5"/>
  <c r="H563" i="5"/>
  <c r="H571" i="5"/>
  <c r="G590" i="5"/>
  <c r="M596" i="5"/>
  <c r="I614" i="5"/>
  <c r="H629" i="5"/>
  <c r="G661" i="5"/>
  <c r="G667" i="5"/>
  <c r="I683" i="5"/>
  <c r="G693" i="5"/>
  <c r="M705" i="5"/>
  <c r="L706" i="5"/>
  <c r="M709" i="5"/>
  <c r="L710" i="5"/>
  <c r="M713" i="5"/>
  <c r="L714" i="5"/>
  <c r="M717" i="5"/>
  <c r="L718" i="5"/>
  <c r="M721" i="5"/>
  <c r="L722" i="5"/>
  <c r="M58" i="5"/>
  <c r="N377" i="5"/>
  <c r="L377" i="5"/>
  <c r="N384" i="5"/>
  <c r="L384" i="5"/>
  <c r="H424" i="5"/>
  <c r="I424" i="5"/>
  <c r="N442" i="5"/>
  <c r="L442" i="5"/>
  <c r="H452" i="5"/>
  <c r="G452" i="5"/>
  <c r="L453" i="5"/>
  <c r="M453" i="5"/>
  <c r="N458" i="5"/>
  <c r="L458" i="5"/>
  <c r="H517" i="5"/>
  <c r="I517" i="5"/>
  <c r="G531" i="5"/>
  <c r="I531" i="5"/>
  <c r="N545" i="5"/>
  <c r="M545" i="5"/>
  <c r="L545" i="5"/>
  <c r="I548" i="5"/>
  <c r="H548" i="5"/>
  <c r="G548" i="5"/>
  <c r="I565" i="5"/>
  <c r="G565" i="5"/>
  <c r="L599" i="5"/>
  <c r="M599" i="5"/>
  <c r="H627" i="5"/>
  <c r="I627" i="5"/>
  <c r="G627" i="5"/>
  <c r="M12" i="5"/>
  <c r="G13" i="5"/>
  <c r="L13" i="5"/>
  <c r="I29" i="5"/>
  <c r="M36" i="5"/>
  <c r="G37" i="5"/>
  <c r="L37" i="5"/>
  <c r="I40" i="5"/>
  <c r="G41" i="5"/>
  <c r="L41" i="5"/>
  <c r="L45" i="5"/>
  <c r="G189" i="5"/>
  <c r="L198" i="5"/>
  <c r="G213" i="5"/>
  <c r="L213" i="5"/>
  <c r="G219" i="5"/>
  <c r="L220" i="5"/>
  <c r="M226" i="5"/>
  <c r="I227" i="5"/>
  <c r="M235" i="5"/>
  <c r="I237" i="5"/>
  <c r="H239" i="5"/>
  <c r="M239" i="5"/>
  <c r="N241" i="5"/>
  <c r="H244" i="5"/>
  <c r="G245" i="5"/>
  <c r="I247" i="5"/>
  <c r="I251" i="5"/>
  <c r="I259" i="5"/>
  <c r="H263" i="5"/>
  <c r="M267" i="5"/>
  <c r="M271" i="5"/>
  <c r="L283" i="5"/>
  <c r="M287" i="5"/>
  <c r="G300" i="5"/>
  <c r="G308" i="5"/>
  <c r="L319" i="5"/>
  <c r="G321" i="5"/>
  <c r="L325" i="5"/>
  <c r="H327" i="5"/>
  <c r="L331" i="5"/>
  <c r="I334" i="5"/>
  <c r="H341" i="5"/>
  <c r="I344" i="5"/>
  <c r="L346" i="5"/>
  <c r="H347" i="5"/>
  <c r="M348" i="5"/>
  <c r="M351" i="5"/>
  <c r="G352" i="5"/>
  <c r="L352" i="5"/>
  <c r="N356" i="5"/>
  <c r="N359" i="5"/>
  <c r="H360" i="5"/>
  <c r="G372" i="5"/>
  <c r="M372" i="5"/>
  <c r="M377" i="5"/>
  <c r="L380" i="5"/>
  <c r="N381" i="5"/>
  <c r="L381" i="5"/>
  <c r="M384" i="5"/>
  <c r="I389" i="5"/>
  <c r="G389" i="5"/>
  <c r="M442" i="5"/>
  <c r="N453" i="5"/>
  <c r="M458" i="5"/>
  <c r="I491" i="5"/>
  <c r="G491" i="5"/>
  <c r="N519" i="5"/>
  <c r="M519" i="5"/>
  <c r="H524" i="5"/>
  <c r="I524" i="5"/>
  <c r="G524" i="5"/>
  <c r="N529" i="5"/>
  <c r="L529" i="5"/>
  <c r="H540" i="5"/>
  <c r="I540" i="5"/>
  <c r="G540" i="5"/>
  <c r="N548" i="5"/>
  <c r="M548" i="5"/>
  <c r="L548" i="5"/>
  <c r="G564" i="5"/>
  <c r="H564" i="5"/>
  <c r="M592" i="5"/>
  <c r="L592" i="5"/>
  <c r="N592" i="5"/>
  <c r="L615" i="5"/>
  <c r="M615" i="5"/>
  <c r="I15" i="5"/>
  <c r="I16" i="5"/>
  <c r="G17" i="5"/>
  <c r="L22" i="5"/>
  <c r="G23" i="5"/>
  <c r="H34" i="5"/>
  <c r="M8" i="5"/>
  <c r="G9" i="5"/>
  <c r="L9" i="5"/>
  <c r="I11" i="5"/>
  <c r="H12" i="5"/>
  <c r="N12" i="5"/>
  <c r="H13" i="5"/>
  <c r="M13" i="5"/>
  <c r="H17" i="5"/>
  <c r="M22" i="5"/>
  <c r="I23" i="5"/>
  <c r="N31" i="5"/>
  <c r="N33" i="5"/>
  <c r="N36" i="5"/>
  <c r="H37" i="5"/>
  <c r="M37" i="5"/>
  <c r="N39" i="5"/>
  <c r="H41" i="5"/>
  <c r="M41" i="5"/>
  <c r="H42" i="5"/>
  <c r="M44" i="5"/>
  <c r="G45" i="5"/>
  <c r="M45" i="5"/>
  <c r="L49" i="5"/>
  <c r="G182" i="5"/>
  <c r="G193" i="5"/>
  <c r="L193" i="5"/>
  <c r="G197" i="5"/>
  <c r="L197" i="5"/>
  <c r="M198" i="5"/>
  <c r="L202" i="5"/>
  <c r="L206" i="5"/>
  <c r="H213" i="5"/>
  <c r="M213" i="5"/>
  <c r="H214" i="5"/>
  <c r="M218" i="5"/>
  <c r="I219" i="5"/>
  <c r="L223" i="5"/>
  <c r="M268" i="5"/>
  <c r="M272" i="5"/>
  <c r="L276" i="5"/>
  <c r="N283" i="5"/>
  <c r="H300" i="5"/>
  <c r="H308" i="5"/>
  <c r="N319" i="5"/>
  <c r="N331" i="5"/>
  <c r="N346" i="5"/>
  <c r="I347" i="5"/>
  <c r="N351" i="5"/>
  <c r="H352" i="5"/>
  <c r="M352" i="5"/>
  <c r="G355" i="5"/>
  <c r="I355" i="5"/>
  <c r="H356" i="5"/>
  <c r="I356" i="5"/>
  <c r="H372" i="5"/>
  <c r="M380" i="5"/>
  <c r="I384" i="5"/>
  <c r="G384" i="5"/>
  <c r="I439" i="5"/>
  <c r="G439" i="5"/>
  <c r="I442" i="5"/>
  <c r="G442" i="5"/>
  <c r="H444" i="5"/>
  <c r="G444" i="5"/>
  <c r="N462" i="5"/>
  <c r="L462" i="5"/>
  <c r="H472" i="5"/>
  <c r="I472" i="5"/>
  <c r="H513" i="5"/>
  <c r="I513" i="5"/>
  <c r="I515" i="5"/>
  <c r="G515" i="5"/>
  <c r="G523" i="5"/>
  <c r="I523" i="5"/>
  <c r="G539" i="5"/>
  <c r="I539" i="5"/>
  <c r="H546" i="5"/>
  <c r="I546" i="5"/>
  <c r="G546" i="5"/>
  <c r="M608" i="5"/>
  <c r="L608" i="5"/>
  <c r="N608" i="5"/>
  <c r="N646" i="5"/>
  <c r="M646" i="5"/>
  <c r="L646" i="5"/>
  <c r="M4" i="5"/>
  <c r="I7" i="5"/>
  <c r="H8" i="5"/>
  <c r="N8" i="5"/>
  <c r="I12" i="5"/>
  <c r="N29" i="5"/>
  <c r="L30" i="5"/>
  <c r="G31" i="5"/>
  <c r="N44" i="5"/>
  <c r="H45" i="5"/>
  <c r="I48" i="5"/>
  <c r="G49" i="5"/>
  <c r="M49" i="5"/>
  <c r="L50" i="5"/>
  <c r="L54" i="5"/>
  <c r="L58" i="5"/>
  <c r="L62" i="5"/>
  <c r="L66" i="5"/>
  <c r="L70" i="5"/>
  <c r="L74" i="5"/>
  <c r="L78" i="5"/>
  <c r="L82" i="5"/>
  <c r="L86" i="5"/>
  <c r="L90" i="5"/>
  <c r="L94" i="5"/>
  <c r="L98" i="5"/>
  <c r="L102" i="5"/>
  <c r="L106" i="5"/>
  <c r="L110" i="5"/>
  <c r="L114" i="5"/>
  <c r="L118" i="5"/>
  <c r="L122" i="5"/>
  <c r="L126" i="5"/>
  <c r="L130" i="5"/>
  <c r="L134" i="5"/>
  <c r="L138" i="5"/>
  <c r="L142" i="5"/>
  <c r="L146" i="5"/>
  <c r="L150" i="5"/>
  <c r="H182" i="5"/>
  <c r="M202" i="5"/>
  <c r="M206" i="5"/>
  <c r="N223" i="5"/>
  <c r="H439" i="5"/>
  <c r="H442" i="5"/>
  <c r="I454" i="5"/>
  <c r="G454" i="5"/>
  <c r="N482" i="5"/>
  <c r="L482" i="5"/>
  <c r="M513" i="5"/>
  <c r="N513" i="5"/>
  <c r="N515" i="5"/>
  <c r="M515" i="5"/>
  <c r="M521" i="5"/>
  <c r="N521" i="5"/>
  <c r="H532" i="5"/>
  <c r="I532" i="5"/>
  <c r="G532" i="5"/>
  <c r="N537" i="5"/>
  <c r="L537" i="5"/>
  <c r="M584" i="5"/>
  <c r="L584" i="5"/>
  <c r="N584" i="5"/>
  <c r="M635" i="5"/>
  <c r="N635" i="5"/>
  <c r="M385" i="5"/>
  <c r="N396" i="5"/>
  <c r="N416" i="5"/>
  <c r="N432" i="5"/>
  <c r="M479" i="5"/>
  <c r="H482" i="5"/>
  <c r="N524" i="5"/>
  <c r="I528" i="5"/>
  <c r="N528" i="5"/>
  <c r="N532" i="5"/>
  <c r="I536" i="5"/>
  <c r="N536" i="5"/>
  <c r="N540" i="5"/>
  <c r="I549" i="5"/>
  <c r="H549" i="5"/>
  <c r="M560" i="5"/>
  <c r="N560" i="5"/>
  <c r="L560" i="5"/>
  <c r="N576" i="5"/>
  <c r="M576" i="5"/>
  <c r="L603" i="5"/>
  <c r="M603" i="5"/>
  <c r="N604" i="5"/>
  <c r="M604" i="5"/>
  <c r="L619" i="5"/>
  <c r="M619" i="5"/>
  <c r="N620" i="5"/>
  <c r="M620" i="5"/>
  <c r="N626" i="5"/>
  <c r="M626" i="5"/>
  <c r="I637" i="5"/>
  <c r="H637" i="5"/>
  <c r="H639" i="5"/>
  <c r="G639" i="5"/>
  <c r="N650" i="5"/>
  <c r="M650" i="5"/>
  <c r="I670" i="5"/>
  <c r="H670" i="5"/>
  <c r="G670" i="5"/>
  <c r="M677" i="5"/>
  <c r="L677" i="5"/>
  <c r="N677" i="5"/>
  <c r="L688" i="5"/>
  <c r="N688" i="5"/>
  <c r="N694" i="5"/>
  <c r="M694" i="5"/>
  <c r="L694" i="5"/>
  <c r="H562" i="5"/>
  <c r="I562" i="5"/>
  <c r="H584" i="5"/>
  <c r="G584" i="5"/>
  <c r="H586" i="5"/>
  <c r="I586" i="5"/>
  <c r="G586" i="5"/>
  <c r="H592" i="5"/>
  <c r="G592" i="5"/>
  <c r="H594" i="5"/>
  <c r="I594" i="5"/>
  <c r="G594" i="5"/>
  <c r="H608" i="5"/>
  <c r="G608" i="5"/>
  <c r="H610" i="5"/>
  <c r="I610" i="5"/>
  <c r="G610" i="5"/>
  <c r="I638" i="5"/>
  <c r="H638" i="5"/>
  <c r="N654" i="5"/>
  <c r="M654" i="5"/>
  <c r="I674" i="5"/>
  <c r="G674" i="5"/>
  <c r="I697" i="5"/>
  <c r="H697" i="5"/>
  <c r="G697" i="5"/>
  <c r="H700" i="5"/>
  <c r="I700" i="5"/>
  <c r="I702" i="5"/>
  <c r="G702" i="5"/>
  <c r="N517" i="5"/>
  <c r="G519" i="5"/>
  <c r="I521" i="5"/>
  <c r="M527" i="5"/>
  <c r="M535" i="5"/>
  <c r="N543" i="5"/>
  <c r="G545" i="5"/>
  <c r="L554" i="5"/>
  <c r="L568" i="5"/>
  <c r="M568" i="5"/>
  <c r="I584" i="5"/>
  <c r="I592" i="5"/>
  <c r="I604" i="5"/>
  <c r="H604" i="5"/>
  <c r="H606" i="5"/>
  <c r="I606" i="5"/>
  <c r="I608" i="5"/>
  <c r="I620" i="5"/>
  <c r="H620" i="5"/>
  <c r="H622" i="5"/>
  <c r="I622" i="5"/>
  <c r="H623" i="5"/>
  <c r="G623" i="5"/>
  <c r="L636" i="5"/>
  <c r="M636" i="5"/>
  <c r="N637" i="5"/>
  <c r="M637" i="5"/>
  <c r="N642" i="5"/>
  <c r="M642" i="5"/>
  <c r="L654" i="5"/>
  <c r="G672" i="5"/>
  <c r="H672" i="5"/>
  <c r="H677" i="5"/>
  <c r="G677" i="5"/>
  <c r="I677" i="5"/>
  <c r="N690" i="5"/>
  <c r="M690" i="5"/>
  <c r="N701" i="5"/>
  <c r="M701" i="5"/>
  <c r="L701" i="5"/>
  <c r="M658" i="5"/>
  <c r="M666" i="5"/>
  <c r="I667" i="5"/>
  <c r="H669" i="5"/>
  <c r="M669" i="5"/>
  <c r="H693" i="5"/>
  <c r="M697" i="5"/>
  <c r="G557" i="5"/>
  <c r="G560" i="5"/>
  <c r="M561" i="5"/>
  <c r="M564" i="5"/>
  <c r="M573" i="5"/>
  <c r="M583" i="5"/>
  <c r="M591" i="5"/>
  <c r="G598" i="5"/>
  <c r="M607" i="5"/>
  <c r="G614" i="5"/>
  <c r="L634" i="5"/>
  <c r="G635" i="5"/>
  <c r="L645" i="5"/>
  <c r="G646" i="5"/>
  <c r="L649" i="5"/>
  <c r="G650" i="5"/>
  <c r="L653" i="5"/>
  <c r="G654" i="5"/>
  <c r="L657" i="5"/>
  <c r="G658" i="5"/>
  <c r="L661" i="5"/>
  <c r="G662" i="5"/>
  <c r="L665" i="5"/>
  <c r="G666" i="5"/>
  <c r="I675" i="5"/>
  <c r="G678" i="5"/>
  <c r="H680" i="5"/>
  <c r="G682" i="5"/>
  <c r="L698" i="5"/>
  <c r="G701" i="5"/>
  <c r="I704" i="5"/>
  <c r="L705" i="5"/>
  <c r="G706" i="5"/>
  <c r="L709" i="5"/>
  <c r="G710" i="5"/>
  <c r="L713" i="5"/>
  <c r="G714" i="5"/>
  <c r="L717" i="5"/>
  <c r="G718" i="5"/>
  <c r="L721" i="5"/>
  <c r="G722" i="5"/>
  <c r="N7" i="5"/>
  <c r="N11" i="5"/>
  <c r="M20" i="5"/>
  <c r="G21" i="5"/>
  <c r="L21" i="5"/>
  <c r="I24" i="5"/>
  <c r="G25" i="5"/>
  <c r="L25" i="5"/>
  <c r="L38" i="5"/>
  <c r="G39" i="5"/>
  <c r="N47" i="5"/>
  <c r="L200" i="5"/>
  <c r="N200" i="5"/>
  <c r="G204" i="5"/>
  <c r="I204" i="5"/>
  <c r="I206" i="5"/>
  <c r="G206" i="5"/>
  <c r="I220" i="5"/>
  <c r="H220" i="5"/>
  <c r="G220" i="5"/>
  <c r="G226" i="5"/>
  <c r="I226" i="5"/>
  <c r="H226" i="5"/>
  <c r="N3" i="5"/>
  <c r="H18" i="5"/>
  <c r="H50" i="5"/>
  <c r="N20" i="5"/>
  <c r="H21" i="5"/>
  <c r="M21" i="5"/>
  <c r="N23" i="5"/>
  <c r="H25" i="5"/>
  <c r="M25" i="5"/>
  <c r="H26" i="5"/>
  <c r="M28" i="5"/>
  <c r="G29" i="5"/>
  <c r="L29" i="5"/>
  <c r="I32" i="5"/>
  <c r="G33" i="5"/>
  <c r="L33" i="5"/>
  <c r="M38" i="5"/>
  <c r="I39" i="5"/>
  <c r="L46" i="5"/>
  <c r="G47" i="5"/>
  <c r="H181" i="5"/>
  <c r="N181" i="5"/>
  <c r="G185" i="5"/>
  <c r="N185" i="5"/>
  <c r="N186" i="5"/>
  <c r="M186" i="5"/>
  <c r="H189" i="5"/>
  <c r="L190" i="5"/>
  <c r="G194" i="5"/>
  <c r="L204" i="5"/>
  <c r="N204" i="5"/>
  <c r="H206" i="5"/>
  <c r="G208" i="5"/>
  <c r="I208" i="5"/>
  <c r="I210" i="5"/>
  <c r="G210" i="5"/>
  <c r="G218" i="5"/>
  <c r="I218" i="5"/>
  <c r="H218" i="5"/>
  <c r="I243" i="5"/>
  <c r="H243" i="5"/>
  <c r="G243" i="5"/>
  <c r="N15" i="5"/>
  <c r="N28" i="5"/>
  <c r="M46" i="5"/>
  <c r="I47" i="5"/>
  <c r="I181" i="5"/>
  <c r="N182" i="5"/>
  <c r="L182" i="5"/>
  <c r="I185" i="5"/>
  <c r="I190" i="5"/>
  <c r="H190" i="5"/>
  <c r="M190" i="5"/>
  <c r="H194" i="5"/>
  <c r="G196" i="5"/>
  <c r="I196" i="5"/>
  <c r="I198" i="5"/>
  <c r="G198" i="5"/>
  <c r="L208" i="5"/>
  <c r="N208" i="5"/>
  <c r="G212" i="5"/>
  <c r="I212" i="5"/>
  <c r="M225" i="5"/>
  <c r="N225" i="5"/>
  <c r="L225" i="5"/>
  <c r="N243" i="5"/>
  <c r="M243" i="5"/>
  <c r="L243" i="5"/>
  <c r="I256" i="5"/>
  <c r="H256" i="5"/>
  <c r="G256" i="5"/>
  <c r="I186" i="5"/>
  <c r="G186" i="5"/>
  <c r="L196" i="5"/>
  <c r="N196" i="5"/>
  <c r="G200" i="5"/>
  <c r="I200" i="5"/>
  <c r="I202" i="5"/>
  <c r="G202" i="5"/>
  <c r="M217" i="5"/>
  <c r="N217" i="5"/>
  <c r="L217" i="5"/>
  <c r="I228" i="5"/>
  <c r="H228" i="5"/>
  <c r="G228" i="5"/>
  <c r="N244" i="5"/>
  <c r="M244" i="5"/>
  <c r="I252" i="5"/>
  <c r="H252" i="5"/>
  <c r="G252" i="5"/>
  <c r="I260" i="5"/>
  <c r="H260" i="5"/>
  <c r="G260" i="5"/>
  <c r="N353" i="5"/>
  <c r="M353" i="5"/>
  <c r="I365" i="5"/>
  <c r="G365" i="5"/>
  <c r="N218" i="5"/>
  <c r="M220" i="5"/>
  <c r="I221" i="5"/>
  <c r="N226" i="5"/>
  <c r="I231" i="5"/>
  <c r="N231" i="5"/>
  <c r="N233" i="5"/>
  <c r="I234" i="5"/>
  <c r="I235" i="5"/>
  <c r="N235" i="5"/>
  <c r="H236" i="5"/>
  <c r="I245" i="5"/>
  <c r="M252" i="5"/>
  <c r="M256" i="5"/>
  <c r="M260" i="5"/>
  <c r="I263" i="5"/>
  <c r="N263" i="5"/>
  <c r="H264" i="5"/>
  <c r="I267" i="5"/>
  <c r="N267" i="5"/>
  <c r="H268" i="5"/>
  <c r="I271" i="5"/>
  <c r="N271" i="5"/>
  <c r="H272" i="5"/>
  <c r="G279" i="5"/>
  <c r="L279" i="5"/>
  <c r="L280" i="5"/>
  <c r="G284" i="5"/>
  <c r="M284" i="5"/>
  <c r="I287" i="5"/>
  <c r="N287" i="5"/>
  <c r="H288" i="5"/>
  <c r="G295" i="5"/>
  <c r="L295" i="5"/>
  <c r="L296" i="5"/>
  <c r="G297" i="5"/>
  <c r="G299" i="5"/>
  <c r="L299" i="5"/>
  <c r="L300" i="5"/>
  <c r="G301" i="5"/>
  <c r="G303" i="5"/>
  <c r="L303" i="5"/>
  <c r="L304" i="5"/>
  <c r="G305" i="5"/>
  <c r="G307" i="5"/>
  <c r="L307" i="5"/>
  <c r="L308" i="5"/>
  <c r="G309" i="5"/>
  <c r="G311" i="5"/>
  <c r="L311" i="5"/>
  <c r="L312" i="5"/>
  <c r="G313" i="5"/>
  <c r="L317" i="5"/>
  <c r="H318" i="5"/>
  <c r="N318" i="5"/>
  <c r="G320" i="5"/>
  <c r="M320" i="5"/>
  <c r="I321" i="5"/>
  <c r="G323" i="5"/>
  <c r="L323" i="5"/>
  <c r="N325" i="5"/>
  <c r="I326" i="5"/>
  <c r="I327" i="5"/>
  <c r="N327" i="5"/>
  <c r="H328" i="5"/>
  <c r="M330" i="5"/>
  <c r="G333" i="5"/>
  <c r="N338" i="5"/>
  <c r="I349" i="5"/>
  <c r="H349" i="5"/>
  <c r="L353" i="5"/>
  <c r="I357" i="5"/>
  <c r="G357" i="5"/>
  <c r="L362" i="5"/>
  <c r="H363" i="5"/>
  <c r="L364" i="5"/>
  <c r="H365" i="5"/>
  <c r="H370" i="5"/>
  <c r="I370" i="5"/>
  <c r="H373" i="5"/>
  <c r="M392" i="5"/>
  <c r="N392" i="5"/>
  <c r="L392" i="5"/>
  <c r="N397" i="5"/>
  <c r="M397" i="5"/>
  <c r="L397" i="5"/>
  <c r="M404" i="5"/>
  <c r="N404" i="5"/>
  <c r="L404" i="5"/>
  <c r="I409" i="5"/>
  <c r="G409" i="5"/>
  <c r="H409" i="5"/>
  <c r="H279" i="5"/>
  <c r="M279" i="5"/>
  <c r="M280" i="5"/>
  <c r="H284" i="5"/>
  <c r="H295" i="5"/>
  <c r="M295" i="5"/>
  <c r="M296" i="5"/>
  <c r="H299" i="5"/>
  <c r="M299" i="5"/>
  <c r="M300" i="5"/>
  <c r="H303" i="5"/>
  <c r="M303" i="5"/>
  <c r="M304" i="5"/>
  <c r="H307" i="5"/>
  <c r="M307" i="5"/>
  <c r="M308" i="5"/>
  <c r="H311" i="5"/>
  <c r="M311" i="5"/>
  <c r="M312" i="5"/>
  <c r="I313" i="5"/>
  <c r="N317" i="5"/>
  <c r="I318" i="5"/>
  <c r="H320" i="5"/>
  <c r="H323" i="5"/>
  <c r="M323" i="5"/>
  <c r="H362" i="5"/>
  <c r="I362" i="5"/>
  <c r="N362" i="5"/>
  <c r="I363" i="5"/>
  <c r="N364" i="5"/>
  <c r="N369" i="5"/>
  <c r="M369" i="5"/>
  <c r="I381" i="5"/>
  <c r="H381" i="5"/>
  <c r="N212" i="5"/>
  <c r="G214" i="5"/>
  <c r="G229" i="5"/>
  <c r="M234" i="5"/>
  <c r="M236" i="5"/>
  <c r="L241" i="5"/>
  <c r="H242" i="5"/>
  <c r="L264" i="5"/>
  <c r="L268" i="5"/>
  <c r="L272" i="5"/>
  <c r="G276" i="5"/>
  <c r="L288" i="5"/>
  <c r="G292" i="5"/>
  <c r="L293" i="5"/>
  <c r="L297" i="5"/>
  <c r="L301" i="5"/>
  <c r="L305" i="5"/>
  <c r="L309" i="5"/>
  <c r="M314" i="5"/>
  <c r="G317" i="5"/>
  <c r="L324" i="5"/>
  <c r="M326" i="5"/>
  <c r="L328" i="5"/>
  <c r="G329" i="5"/>
  <c r="L333" i="5"/>
  <c r="H334" i="5"/>
  <c r="G336" i="5"/>
  <c r="G339" i="5"/>
  <c r="I339" i="5"/>
  <c r="H344" i="5"/>
  <c r="L345" i="5"/>
  <c r="G346" i="5"/>
  <c r="G348" i="5"/>
  <c r="H354" i="5"/>
  <c r="I354" i="5"/>
  <c r="G356" i="5"/>
  <c r="N361" i="5"/>
  <c r="M361" i="5"/>
  <c r="G362" i="5"/>
  <c r="L369" i="5"/>
  <c r="I377" i="5"/>
  <c r="H377" i="5"/>
  <c r="G381" i="5"/>
  <c r="I393" i="5"/>
  <c r="G393" i="5"/>
  <c r="H393" i="5"/>
  <c r="N401" i="5"/>
  <c r="M401" i="5"/>
  <c r="L401" i="5"/>
  <c r="I405" i="5"/>
  <c r="G405" i="5"/>
  <c r="H405" i="5"/>
  <c r="M408" i="5"/>
  <c r="N408" i="5"/>
  <c r="L408" i="5"/>
  <c r="N413" i="5"/>
  <c r="M413" i="5"/>
  <c r="L413" i="5"/>
  <c r="N417" i="5"/>
  <c r="M417" i="5"/>
  <c r="I421" i="5"/>
  <c r="G421" i="5"/>
  <c r="I425" i="5"/>
  <c r="G425" i="5"/>
  <c r="N433" i="5"/>
  <c r="M433" i="5"/>
  <c r="G445" i="5"/>
  <c r="H445" i="5"/>
  <c r="I447" i="5"/>
  <c r="G447" i="5"/>
  <c r="M468" i="5"/>
  <c r="N468" i="5"/>
  <c r="I471" i="5"/>
  <c r="H471" i="5"/>
  <c r="G477" i="5"/>
  <c r="I477" i="5"/>
  <c r="N495" i="5"/>
  <c r="L495" i="5"/>
  <c r="N499" i="5"/>
  <c r="L499" i="5"/>
  <c r="N511" i="5"/>
  <c r="L511" i="5"/>
  <c r="H385" i="5"/>
  <c r="H389" i="5"/>
  <c r="I396" i="5"/>
  <c r="I400" i="5"/>
  <c r="I412" i="5"/>
  <c r="I416" i="5"/>
  <c r="L417" i="5"/>
  <c r="L420" i="5"/>
  <c r="H421" i="5"/>
  <c r="L424" i="5"/>
  <c r="H425" i="5"/>
  <c r="G428" i="5"/>
  <c r="N428" i="5"/>
  <c r="N429" i="5"/>
  <c r="M429" i="5"/>
  <c r="I432" i="5"/>
  <c r="L433" i="5"/>
  <c r="H436" i="5"/>
  <c r="M438" i="5"/>
  <c r="L443" i="5"/>
  <c r="M444" i="5"/>
  <c r="L444" i="5"/>
  <c r="I445" i="5"/>
  <c r="L446" i="5"/>
  <c r="H447" i="5"/>
  <c r="H448" i="5"/>
  <c r="I448" i="5"/>
  <c r="M450" i="5"/>
  <c r="G453" i="5"/>
  <c r="I453" i="5"/>
  <c r="L455" i="5"/>
  <c r="G456" i="5"/>
  <c r="G458" i="5"/>
  <c r="M461" i="5"/>
  <c r="G462" i="5"/>
  <c r="L466" i="5"/>
  <c r="L468" i="5"/>
  <c r="L470" i="5"/>
  <c r="G471" i="5"/>
  <c r="M476" i="5"/>
  <c r="N476" i="5"/>
  <c r="H477" i="5"/>
  <c r="I479" i="5"/>
  <c r="H479" i="5"/>
  <c r="L483" i="5"/>
  <c r="G486" i="5"/>
  <c r="L490" i="5"/>
  <c r="G494" i="5"/>
  <c r="I494" i="5"/>
  <c r="M495" i="5"/>
  <c r="G498" i="5"/>
  <c r="I498" i="5"/>
  <c r="M499" i="5"/>
  <c r="L502" i="5"/>
  <c r="N502" i="5"/>
  <c r="L506" i="5"/>
  <c r="N506" i="5"/>
  <c r="G510" i="5"/>
  <c r="I510" i="5"/>
  <c r="M511" i="5"/>
  <c r="N389" i="5"/>
  <c r="M389" i="5"/>
  <c r="G392" i="5"/>
  <c r="N393" i="5"/>
  <c r="M393" i="5"/>
  <c r="I397" i="5"/>
  <c r="G397" i="5"/>
  <c r="I401" i="5"/>
  <c r="G401" i="5"/>
  <c r="G404" i="5"/>
  <c r="N405" i="5"/>
  <c r="M405" i="5"/>
  <c r="G408" i="5"/>
  <c r="N409" i="5"/>
  <c r="M409" i="5"/>
  <c r="I413" i="5"/>
  <c r="G413" i="5"/>
  <c r="I417" i="5"/>
  <c r="G417" i="5"/>
  <c r="G420" i="5"/>
  <c r="N420" i="5"/>
  <c r="N421" i="5"/>
  <c r="M421" i="5"/>
  <c r="G424" i="5"/>
  <c r="N424" i="5"/>
  <c r="N425" i="5"/>
  <c r="M425" i="5"/>
  <c r="I428" i="5"/>
  <c r="L429" i="5"/>
  <c r="I433" i="5"/>
  <c r="G433" i="5"/>
  <c r="I436" i="5"/>
  <c r="L437" i="5"/>
  <c r="M437" i="5"/>
  <c r="H438" i="5"/>
  <c r="N438" i="5"/>
  <c r="H440" i="5"/>
  <c r="G440" i="5"/>
  <c r="N444" i="5"/>
  <c r="L445" i="5"/>
  <c r="N445" i="5"/>
  <c r="G446" i="5"/>
  <c r="N446" i="5"/>
  <c r="N447" i="5"/>
  <c r="M447" i="5"/>
  <c r="G448" i="5"/>
  <c r="H450" i="5"/>
  <c r="N450" i="5"/>
  <c r="L451" i="5"/>
  <c r="M452" i="5"/>
  <c r="N452" i="5"/>
  <c r="H453" i="5"/>
  <c r="I455" i="5"/>
  <c r="H455" i="5"/>
  <c r="M455" i="5"/>
  <c r="I456" i="5"/>
  <c r="H458" i="5"/>
  <c r="G461" i="5"/>
  <c r="I461" i="5"/>
  <c r="N461" i="5"/>
  <c r="H462" i="5"/>
  <c r="L463" i="5"/>
  <c r="G464" i="5"/>
  <c r="G466" i="5"/>
  <c r="M466" i="5"/>
  <c r="M469" i="5"/>
  <c r="G470" i="5"/>
  <c r="M470" i="5"/>
  <c r="L474" i="5"/>
  <c r="L476" i="5"/>
  <c r="L478" i="5"/>
  <c r="G479" i="5"/>
  <c r="I483" i="5"/>
  <c r="H483" i="5"/>
  <c r="M483" i="5"/>
  <c r="H486" i="5"/>
  <c r="L487" i="5"/>
  <c r="G490" i="5"/>
  <c r="M490" i="5"/>
  <c r="N491" i="5"/>
  <c r="L491" i="5"/>
  <c r="H494" i="5"/>
  <c r="H498" i="5"/>
  <c r="M502" i="5"/>
  <c r="N503" i="5"/>
  <c r="L503" i="5"/>
  <c r="M506" i="5"/>
  <c r="N507" i="5"/>
  <c r="L507" i="5"/>
  <c r="H510" i="5"/>
  <c r="I429" i="5"/>
  <c r="G429" i="5"/>
  <c r="I438" i="5"/>
  <c r="N439" i="5"/>
  <c r="L439" i="5"/>
  <c r="I446" i="5"/>
  <c r="I450" i="5"/>
  <c r="M460" i="5"/>
  <c r="N460" i="5"/>
  <c r="I463" i="5"/>
  <c r="H463" i="5"/>
  <c r="M463" i="5"/>
  <c r="I464" i="5"/>
  <c r="H466" i="5"/>
  <c r="G469" i="5"/>
  <c r="I469" i="5"/>
  <c r="N469" i="5"/>
  <c r="H470" i="5"/>
  <c r="L471" i="5"/>
  <c r="G472" i="5"/>
  <c r="M474" i="5"/>
  <c r="M478" i="5"/>
  <c r="I487" i="5"/>
  <c r="H487" i="5"/>
  <c r="M487" i="5"/>
  <c r="H490" i="5"/>
  <c r="L494" i="5"/>
  <c r="N494" i="5"/>
  <c r="L498" i="5"/>
  <c r="N498" i="5"/>
  <c r="G502" i="5"/>
  <c r="I502" i="5"/>
  <c r="M503" i="5"/>
  <c r="G506" i="5"/>
  <c r="I506" i="5"/>
  <c r="M507" i="5"/>
  <c r="L510" i="5"/>
  <c r="N510" i="5"/>
  <c r="I525" i="5"/>
  <c r="H525" i="5"/>
  <c r="G525" i="5"/>
  <c r="G583" i="5"/>
  <c r="H583" i="5"/>
  <c r="G591" i="5"/>
  <c r="H591" i="5"/>
  <c r="M598" i="5"/>
  <c r="N598" i="5"/>
  <c r="L598" i="5"/>
  <c r="G607" i="5"/>
  <c r="H607" i="5"/>
  <c r="M614" i="5"/>
  <c r="N614" i="5"/>
  <c r="L614" i="5"/>
  <c r="N625" i="5"/>
  <c r="M625" i="5"/>
  <c r="L625" i="5"/>
  <c r="N630" i="5"/>
  <c r="L630" i="5"/>
  <c r="H491" i="5"/>
  <c r="H495" i="5"/>
  <c r="H499" i="5"/>
  <c r="H503" i="5"/>
  <c r="H507" i="5"/>
  <c r="H511" i="5"/>
  <c r="I514" i="5"/>
  <c r="N514" i="5"/>
  <c r="H515" i="5"/>
  <c r="I518" i="5"/>
  <c r="N518" i="5"/>
  <c r="H519" i="5"/>
  <c r="I522" i="5"/>
  <c r="M529" i="5"/>
  <c r="I530" i="5"/>
  <c r="G533" i="5"/>
  <c r="M537" i="5"/>
  <c r="I538" i="5"/>
  <c r="G541" i="5"/>
  <c r="H543" i="5"/>
  <c r="I544" i="5"/>
  <c r="N544" i="5"/>
  <c r="L546" i="5"/>
  <c r="H547" i="5"/>
  <c r="L550" i="5"/>
  <c r="L553" i="5"/>
  <c r="G554" i="5"/>
  <c r="N554" i="5"/>
  <c r="I555" i="5"/>
  <c r="G556" i="5"/>
  <c r="L556" i="5"/>
  <c r="N559" i="5"/>
  <c r="G561" i="5"/>
  <c r="I564" i="5"/>
  <c r="N564" i="5"/>
  <c r="H565" i="5"/>
  <c r="I568" i="5"/>
  <c r="N568" i="5"/>
  <c r="N570" i="5"/>
  <c r="I571" i="5"/>
  <c r="I574" i="5"/>
  <c r="H576" i="5"/>
  <c r="M582" i="5"/>
  <c r="L582" i="5"/>
  <c r="M590" i="5"/>
  <c r="L590" i="5"/>
  <c r="G595" i="5"/>
  <c r="H595" i="5"/>
  <c r="M602" i="5"/>
  <c r="N602" i="5"/>
  <c r="L602" i="5"/>
  <c r="G611" i="5"/>
  <c r="H611" i="5"/>
  <c r="M618" i="5"/>
  <c r="N618" i="5"/>
  <c r="L618" i="5"/>
  <c r="L624" i="5"/>
  <c r="N624" i="5"/>
  <c r="M624" i="5"/>
  <c r="G628" i="5"/>
  <c r="I628" i="5"/>
  <c r="I633" i="5"/>
  <c r="H633" i="5"/>
  <c r="G633" i="5"/>
  <c r="H533" i="5"/>
  <c r="H541" i="5"/>
  <c r="N546" i="5"/>
  <c r="I547" i="5"/>
  <c r="M553" i="5"/>
  <c r="I554" i="5"/>
  <c r="H556" i="5"/>
  <c r="M556" i="5"/>
  <c r="G587" i="5"/>
  <c r="H587" i="5"/>
  <c r="G599" i="5"/>
  <c r="H599" i="5"/>
  <c r="M606" i="5"/>
  <c r="N606" i="5"/>
  <c r="L606" i="5"/>
  <c r="G615" i="5"/>
  <c r="H615" i="5"/>
  <c r="N622" i="5"/>
  <c r="L622" i="5"/>
  <c r="L515" i="5"/>
  <c r="L519" i="5"/>
  <c r="L522" i="5"/>
  <c r="H523" i="5"/>
  <c r="L530" i="5"/>
  <c r="H531" i="5"/>
  <c r="L538" i="5"/>
  <c r="H539" i="5"/>
  <c r="M543" i="5"/>
  <c r="G549" i="5"/>
  <c r="G553" i="5"/>
  <c r="H559" i="5"/>
  <c r="L561" i="5"/>
  <c r="G562" i="5"/>
  <c r="N571" i="5"/>
  <c r="G573" i="5"/>
  <c r="L576" i="5"/>
  <c r="G577" i="5"/>
  <c r="M578" i="5"/>
  <c r="L578" i="5"/>
  <c r="M586" i="5"/>
  <c r="L586" i="5"/>
  <c r="M594" i="5"/>
  <c r="N594" i="5"/>
  <c r="L594" i="5"/>
  <c r="G603" i="5"/>
  <c r="H603" i="5"/>
  <c r="M610" i="5"/>
  <c r="N610" i="5"/>
  <c r="L610" i="5"/>
  <c r="G619" i="5"/>
  <c r="H619" i="5"/>
  <c r="I625" i="5"/>
  <c r="H625" i="5"/>
  <c r="G625" i="5"/>
  <c r="L632" i="5"/>
  <c r="N632" i="5"/>
  <c r="M632" i="5"/>
  <c r="L633" i="5"/>
  <c r="I636" i="5"/>
  <c r="L638" i="5"/>
  <c r="M640" i="5"/>
  <c r="G641" i="5"/>
  <c r="L641" i="5"/>
  <c r="H646" i="5"/>
  <c r="H650" i="5"/>
  <c r="H654" i="5"/>
  <c r="H658" i="5"/>
  <c r="H662" i="5"/>
  <c r="H664" i="5"/>
  <c r="L667" i="5"/>
  <c r="H668" i="5"/>
  <c r="L671" i="5"/>
  <c r="G673" i="5"/>
  <c r="L673" i="5"/>
  <c r="L675" i="5"/>
  <c r="H676" i="5"/>
  <c r="L679" i="5"/>
  <c r="G681" i="5"/>
  <c r="L681" i="5"/>
  <c r="L683" i="5"/>
  <c r="H684" i="5"/>
  <c r="L687" i="5"/>
  <c r="G689" i="5"/>
  <c r="L689" i="5"/>
  <c r="H694" i="5"/>
  <c r="H698" i="5"/>
  <c r="H702" i="5"/>
  <c r="M633" i="5"/>
  <c r="N640" i="5"/>
  <c r="H641" i="5"/>
  <c r="M641" i="5"/>
  <c r="N667" i="5"/>
  <c r="I668" i="5"/>
  <c r="H673" i="5"/>
  <c r="M673" i="5"/>
  <c r="N675" i="5"/>
  <c r="I676" i="5"/>
  <c r="H681" i="5"/>
  <c r="M681" i="5"/>
  <c r="N683" i="5"/>
  <c r="I684" i="5"/>
  <c r="H689" i="5"/>
  <c r="M689" i="5"/>
  <c r="I94" i="6"/>
  <c r="H93" i="6"/>
  <c r="H94" i="6"/>
  <c r="H73" i="6"/>
  <c r="H130" i="6"/>
  <c r="M145" i="6"/>
  <c r="G158" i="6"/>
  <c r="N143" i="6"/>
  <c r="I82" i="6"/>
  <c r="L122" i="6"/>
  <c r="G213" i="6"/>
  <c r="N215" i="6"/>
  <c r="M216" i="6"/>
  <c r="N188" i="6"/>
  <c r="H61" i="6"/>
  <c r="H62" i="6"/>
  <c r="I121" i="6"/>
  <c r="G122" i="6"/>
  <c r="M122" i="6"/>
  <c r="M165" i="6"/>
  <c r="M166" i="6"/>
  <c r="M204" i="6"/>
  <c r="G284" i="6"/>
  <c r="H122" i="6"/>
  <c r="N288" i="6"/>
  <c r="G312" i="6"/>
  <c r="I49" i="6"/>
  <c r="I62" i="6"/>
  <c r="H89" i="6"/>
  <c r="I114" i="6"/>
  <c r="H115" i="6"/>
  <c r="G134" i="6"/>
  <c r="G135" i="6"/>
  <c r="H140" i="6"/>
  <c r="M185" i="6"/>
  <c r="N191" i="6"/>
  <c r="M208" i="6"/>
  <c r="L237" i="6"/>
  <c r="M263" i="6"/>
  <c r="G316" i="6"/>
  <c r="L50" i="6"/>
  <c r="I66" i="6"/>
  <c r="H82" i="6"/>
  <c r="N199" i="6"/>
  <c r="M249" i="6"/>
  <c r="G314" i="6"/>
  <c r="G320" i="6"/>
  <c r="N50" i="6"/>
  <c r="M300" i="6"/>
  <c r="G199" i="6"/>
  <c r="I199" i="6"/>
  <c r="G270" i="6"/>
  <c r="I270" i="6"/>
  <c r="I305" i="6"/>
  <c r="H305" i="6"/>
  <c r="G70" i="6"/>
  <c r="H70" i="6"/>
  <c r="G106" i="6"/>
  <c r="I106" i="6"/>
  <c r="M14" i="6"/>
  <c r="M22" i="6"/>
  <c r="M30" i="6"/>
  <c r="M38" i="6"/>
  <c r="M46" i="6"/>
  <c r="I54" i="6"/>
  <c r="H65" i="6"/>
  <c r="H66" i="6"/>
  <c r="G74" i="6"/>
  <c r="I74" i="6"/>
  <c r="I78" i="6"/>
  <c r="G85" i="6"/>
  <c r="H85" i="6"/>
  <c r="G90" i="6"/>
  <c r="I90" i="6"/>
  <c r="H109" i="6"/>
  <c r="I110" i="6"/>
  <c r="N126" i="6"/>
  <c r="G148" i="6"/>
  <c r="H148" i="6"/>
  <c r="N158" i="6"/>
  <c r="L158" i="6"/>
  <c r="G188" i="6"/>
  <c r="H188" i="6"/>
  <c r="L211" i="6"/>
  <c r="N211" i="6"/>
  <c r="G249" i="6"/>
  <c r="N264" i="6"/>
  <c r="M264" i="6"/>
  <c r="I310" i="6"/>
  <c r="G310" i="6"/>
  <c r="G207" i="6"/>
  <c r="I207" i="6"/>
  <c r="I208" i="6"/>
  <c r="H208" i="6"/>
  <c r="H22" i="6"/>
  <c r="H46" i="6"/>
  <c r="G50" i="6"/>
  <c r="G107" i="6"/>
  <c r="H107" i="6"/>
  <c r="G119" i="6"/>
  <c r="G145" i="6"/>
  <c r="H145" i="6"/>
  <c r="H165" i="6"/>
  <c r="N173" i="6"/>
  <c r="L173" i="6"/>
  <c r="I185" i="6"/>
  <c r="G185" i="6"/>
  <c r="L195" i="6"/>
  <c r="N195" i="6"/>
  <c r="H207" i="6"/>
  <c r="G219" i="6"/>
  <c r="I219" i="6"/>
  <c r="H219" i="6"/>
  <c r="N223" i="6"/>
  <c r="M253" i="6"/>
  <c r="N253" i="6"/>
  <c r="I256" i="6"/>
  <c r="H256" i="6"/>
  <c r="G256" i="6"/>
  <c r="N301" i="6"/>
  <c r="M301" i="6"/>
  <c r="I333" i="6"/>
  <c r="H333" i="6"/>
  <c r="G333" i="6"/>
  <c r="G102" i="6"/>
  <c r="I102" i="6"/>
  <c r="H102" i="6"/>
  <c r="M243" i="6"/>
  <c r="N243" i="6"/>
  <c r="L243" i="6"/>
  <c r="L283" i="6"/>
  <c r="M283" i="6"/>
  <c r="N297" i="6"/>
  <c r="M297" i="6"/>
  <c r="L297" i="6"/>
  <c r="H14" i="6"/>
  <c r="H30" i="6"/>
  <c r="H38" i="6"/>
  <c r="H58" i="6"/>
  <c r="L2" i="6"/>
  <c r="G6" i="6"/>
  <c r="N13" i="6"/>
  <c r="N21" i="6"/>
  <c r="N29" i="6"/>
  <c r="N37" i="6"/>
  <c r="N45" i="6"/>
  <c r="M49" i="6"/>
  <c r="I50" i="6"/>
  <c r="H54" i="6"/>
  <c r="I58" i="6"/>
  <c r="H69" i="6"/>
  <c r="I70" i="6"/>
  <c r="H78" i="6"/>
  <c r="G86" i="6"/>
  <c r="I86" i="6"/>
  <c r="H86" i="6"/>
  <c r="H105" i="6"/>
  <c r="H106" i="6"/>
  <c r="M112" i="6"/>
  <c r="N112" i="6"/>
  <c r="H138" i="6"/>
  <c r="H143" i="6"/>
  <c r="G143" i="6"/>
  <c r="N150" i="6"/>
  <c r="L150" i="6"/>
  <c r="G159" i="6"/>
  <c r="L164" i="6"/>
  <c r="N164" i="6"/>
  <c r="L203" i="6"/>
  <c r="N203" i="6"/>
  <c r="I204" i="6"/>
  <c r="H204" i="6"/>
  <c r="M220" i="6"/>
  <c r="L221" i="6"/>
  <c r="L253" i="6"/>
  <c r="I263" i="6"/>
  <c r="H263" i="6"/>
  <c r="I318" i="6"/>
  <c r="G318" i="6"/>
  <c r="N262" i="6"/>
  <c r="N269" i="6"/>
  <c r="L284" i="6"/>
  <c r="I288" i="6"/>
  <c r="H97" i="6"/>
  <c r="N110" i="6"/>
  <c r="H125" i="6"/>
  <c r="I126" i="6"/>
  <c r="N135" i="6"/>
  <c r="H146" i="6"/>
  <c r="N156" i="6"/>
  <c r="L165" i="6"/>
  <c r="I167" i="6"/>
  <c r="I168" i="6"/>
  <c r="M184" i="6"/>
  <c r="G217" i="6"/>
  <c r="H220" i="6"/>
  <c r="G235" i="6"/>
  <c r="M240" i="6"/>
  <c r="L263" i="6"/>
  <c r="H278" i="6"/>
  <c r="H289" i="6"/>
  <c r="G301" i="6"/>
  <c r="L5" i="6"/>
  <c r="M9" i="6"/>
  <c r="G10" i="6"/>
  <c r="L10" i="6"/>
  <c r="I13" i="6"/>
  <c r="I14" i="6"/>
  <c r="N14" i="6"/>
  <c r="M17" i="6"/>
  <c r="G18" i="6"/>
  <c r="L18" i="6"/>
  <c r="I21" i="6"/>
  <c r="I22" i="6"/>
  <c r="N22" i="6"/>
  <c r="M25" i="6"/>
  <c r="G26" i="6"/>
  <c r="L26" i="6"/>
  <c r="I29" i="6"/>
  <c r="I30" i="6"/>
  <c r="N30" i="6"/>
  <c r="M33" i="6"/>
  <c r="G34" i="6"/>
  <c r="L34" i="6"/>
  <c r="I37" i="6"/>
  <c r="I38" i="6"/>
  <c r="N38" i="6"/>
  <c r="M41" i="6"/>
  <c r="G42" i="6"/>
  <c r="L42" i="6"/>
  <c r="I45" i="6"/>
  <c r="I46" i="6"/>
  <c r="N46" i="6"/>
  <c r="N49" i="6"/>
  <c r="M54" i="6"/>
  <c r="M58" i="6"/>
  <c r="G59" i="6"/>
  <c r="I61" i="6"/>
  <c r="M62" i="6"/>
  <c r="G63" i="6"/>
  <c r="I65" i="6"/>
  <c r="M66" i="6"/>
  <c r="G67" i="6"/>
  <c r="I69" i="6"/>
  <c r="M70" i="6"/>
  <c r="G71" i="6"/>
  <c r="I73" i="6"/>
  <c r="M74" i="6"/>
  <c r="G75" i="6"/>
  <c r="M78" i="6"/>
  <c r="G79" i="6"/>
  <c r="M82" i="6"/>
  <c r="G83" i="6"/>
  <c r="I85" i="6"/>
  <c r="M86" i="6"/>
  <c r="G87" i="6"/>
  <c r="I89" i="6"/>
  <c r="M90" i="6"/>
  <c r="G91" i="6"/>
  <c r="I93" i="6"/>
  <c r="M94" i="6"/>
  <c r="G95" i="6"/>
  <c r="I97" i="6"/>
  <c r="G99" i="6"/>
  <c r="M102" i="6"/>
  <c r="G103" i="6"/>
  <c r="I105" i="6"/>
  <c r="N106" i="6"/>
  <c r="I107" i="6"/>
  <c r="N118" i="6"/>
  <c r="N120" i="6"/>
  <c r="H123" i="6"/>
  <c r="H133" i="6"/>
  <c r="I133" i="6"/>
  <c r="G136" i="6"/>
  <c r="I136" i="6"/>
  <c r="G152" i="6"/>
  <c r="I152" i="6"/>
  <c r="I173" i="6"/>
  <c r="H173" i="6"/>
  <c r="G173" i="6"/>
  <c r="L180" i="6"/>
  <c r="N180" i="6"/>
  <c r="M180" i="6"/>
  <c r="N9" i="6"/>
  <c r="H10" i="6"/>
  <c r="M10" i="6"/>
  <c r="N17" i="6"/>
  <c r="H18" i="6"/>
  <c r="M18" i="6"/>
  <c r="N33" i="6"/>
  <c r="H34" i="6"/>
  <c r="M34" i="6"/>
  <c r="N41" i="6"/>
  <c r="H42" i="6"/>
  <c r="M42" i="6"/>
  <c r="N54" i="6"/>
  <c r="N58" i="6"/>
  <c r="N62" i="6"/>
  <c r="N66" i="6"/>
  <c r="N70" i="6"/>
  <c r="N74" i="6"/>
  <c r="N78" i="6"/>
  <c r="N82" i="6"/>
  <c r="N86" i="6"/>
  <c r="N90" i="6"/>
  <c r="N94" i="6"/>
  <c r="N102" i="6"/>
  <c r="L107" i="6"/>
  <c r="N107" i="6"/>
  <c r="M114" i="6"/>
  <c r="G129" i="6"/>
  <c r="I129" i="6"/>
  <c r="G132" i="6"/>
  <c r="H132" i="6"/>
  <c r="M133" i="6"/>
  <c r="N133" i="6"/>
  <c r="N137" i="6"/>
  <c r="L137" i="6"/>
  <c r="M179" i="6"/>
  <c r="L179" i="6"/>
  <c r="N25" i="6"/>
  <c r="H26" i="6"/>
  <c r="M26" i="6"/>
  <c r="G5" i="6"/>
  <c r="I9" i="6"/>
  <c r="M13" i="6"/>
  <c r="I17" i="6"/>
  <c r="M21" i="6"/>
  <c r="I25" i="6"/>
  <c r="M29" i="6"/>
  <c r="I33" i="6"/>
  <c r="M37" i="6"/>
  <c r="I41" i="6"/>
  <c r="M45" i="6"/>
  <c r="N61" i="6"/>
  <c r="N65" i="6"/>
  <c r="N69" i="6"/>
  <c r="N73" i="6"/>
  <c r="N85" i="6"/>
  <c r="N89" i="6"/>
  <c r="N93" i="6"/>
  <c r="N97" i="6"/>
  <c r="N105" i="6"/>
  <c r="M107" i="6"/>
  <c r="G113" i="6"/>
  <c r="I113" i="6"/>
  <c r="H114" i="6"/>
  <c r="N114" i="6"/>
  <c r="H118" i="6"/>
  <c r="I118" i="6"/>
  <c r="G128" i="6"/>
  <c r="I128" i="6"/>
  <c r="I142" i="6"/>
  <c r="G142" i="6"/>
  <c r="L172" i="6"/>
  <c r="N172" i="6"/>
  <c r="M172" i="6"/>
  <c r="G191" i="6"/>
  <c r="I191" i="6"/>
  <c r="H191" i="6"/>
  <c r="I111" i="6"/>
  <c r="G111" i="6"/>
  <c r="G117" i="6"/>
  <c r="H117" i="6"/>
  <c r="I127" i="6"/>
  <c r="G127" i="6"/>
  <c r="L129" i="6"/>
  <c r="N129" i="6"/>
  <c r="I137" i="6"/>
  <c r="G137" i="6"/>
  <c r="M147" i="6"/>
  <c r="L147" i="6"/>
  <c r="M171" i="6"/>
  <c r="L171" i="6"/>
  <c r="N189" i="6"/>
  <c r="M189" i="6"/>
  <c r="N192" i="6"/>
  <c r="M192" i="6"/>
  <c r="I145" i="6"/>
  <c r="N145" i="6"/>
  <c r="M150" i="6"/>
  <c r="M158" i="6"/>
  <c r="I159" i="6"/>
  <c r="M173" i="6"/>
  <c r="N184" i="6"/>
  <c r="H185" i="6"/>
  <c r="H199" i="6"/>
  <c r="M200" i="6"/>
  <c r="N207" i="6"/>
  <c r="G209" i="6"/>
  <c r="H211" i="6"/>
  <c r="M212" i="6"/>
  <c r="N213" i="6"/>
  <c r="L213" i="6"/>
  <c r="G223" i="6"/>
  <c r="H223" i="6"/>
  <c r="M238" i="6"/>
  <c r="I247" i="6"/>
  <c r="H249" i="6"/>
  <c r="M251" i="6"/>
  <c r="L251" i="6"/>
  <c r="I211" i="6"/>
  <c r="I221" i="6"/>
  <c r="G221" i="6"/>
  <c r="M227" i="6"/>
  <c r="N227" i="6"/>
  <c r="G236" i="6"/>
  <c r="I236" i="6"/>
  <c r="H237" i="6"/>
  <c r="I237" i="6"/>
  <c r="L139" i="6"/>
  <c r="L142" i="6"/>
  <c r="I144" i="6"/>
  <c r="M156" i="6"/>
  <c r="L163" i="6"/>
  <c r="M164" i="6"/>
  <c r="G165" i="6"/>
  <c r="L166" i="6"/>
  <c r="G167" i="6"/>
  <c r="L185" i="6"/>
  <c r="H189" i="6"/>
  <c r="H192" i="6"/>
  <c r="H195" i="6"/>
  <c r="H200" i="6"/>
  <c r="H203" i="6"/>
  <c r="G205" i="6"/>
  <c r="L209" i="6"/>
  <c r="H212" i="6"/>
  <c r="H215" i="6"/>
  <c r="L217" i="6"/>
  <c r="L219" i="6"/>
  <c r="N219" i="6"/>
  <c r="H224" i="6"/>
  <c r="G225" i="6"/>
  <c r="L227" i="6"/>
  <c r="G233" i="6"/>
  <c r="M235" i="6"/>
  <c r="N235" i="6"/>
  <c r="H236" i="6"/>
  <c r="I195" i="6"/>
  <c r="I203" i="6"/>
  <c r="I215" i="6"/>
  <c r="I216" i="6"/>
  <c r="H216" i="6"/>
  <c r="N224" i="6"/>
  <c r="M224" i="6"/>
  <c r="G252" i="6"/>
  <c r="H252" i="6"/>
  <c r="N274" i="6"/>
  <c r="H275" i="6"/>
  <c r="M275" i="6"/>
  <c r="I284" i="6"/>
  <c r="N284" i="6"/>
  <c r="H296" i="6"/>
  <c r="M296" i="6"/>
  <c r="I300" i="6"/>
  <c r="G263" i="6"/>
  <c r="I275" i="6"/>
  <c r="N275" i="6"/>
  <c r="I296" i="6"/>
  <c r="N296" i="6"/>
  <c r="G324" i="6"/>
  <c r="G329" i="6"/>
  <c r="G322" i="6"/>
  <c r="H329" i="6"/>
  <c r="M274" i="6"/>
  <c r="I278" i="6"/>
  <c r="N283" i="6"/>
  <c r="H300" i="6"/>
  <c r="N300" i="6"/>
  <c r="H301" i="6"/>
  <c r="N304" i="6"/>
  <c r="L312" i="6"/>
  <c r="L313" i="6"/>
  <c r="L316" i="6"/>
  <c r="L317" i="6"/>
  <c r="L320" i="6"/>
  <c r="L321" i="6"/>
  <c r="L324" i="6"/>
  <c r="L325" i="6"/>
  <c r="L330" i="6"/>
  <c r="I141" i="6"/>
  <c r="N141" i="6"/>
  <c r="I149" i="6"/>
  <c r="H169" i="6"/>
  <c r="I169" i="6"/>
  <c r="G172" i="6"/>
  <c r="H172" i="6"/>
  <c r="I176" i="6"/>
  <c r="M3" i="6"/>
  <c r="G4" i="6"/>
  <c r="L4" i="6"/>
  <c r="M5" i="6"/>
  <c r="I6" i="6"/>
  <c r="L47" i="6"/>
  <c r="L59" i="6"/>
  <c r="L63" i="6"/>
  <c r="L67" i="6"/>
  <c r="L71" i="6"/>
  <c r="L75" i="6"/>
  <c r="L79" i="6"/>
  <c r="L83" i="6"/>
  <c r="L87" i="6"/>
  <c r="L91" i="6"/>
  <c r="L95" i="6"/>
  <c r="L99" i="6"/>
  <c r="L103" i="6"/>
  <c r="L108" i="6"/>
  <c r="L111" i="6"/>
  <c r="G112" i="6"/>
  <c r="L116" i="6"/>
  <c r="L119" i="6"/>
  <c r="G120" i="6"/>
  <c r="L124" i="6"/>
  <c r="L127" i="6"/>
  <c r="L131" i="6"/>
  <c r="L134" i="6"/>
  <c r="H161" i="6"/>
  <c r="I161" i="6"/>
  <c r="G164" i="6"/>
  <c r="H164" i="6"/>
  <c r="I170" i="6"/>
  <c r="H170" i="6"/>
  <c r="N3" i="6"/>
  <c r="M4" i="6"/>
  <c r="M61" i="6"/>
  <c r="M65" i="6"/>
  <c r="M69" i="6"/>
  <c r="M73" i="6"/>
  <c r="M85" i="6"/>
  <c r="M89" i="6"/>
  <c r="M93" i="6"/>
  <c r="M97" i="6"/>
  <c r="M105" i="6"/>
  <c r="M106" i="6"/>
  <c r="M109" i="6"/>
  <c r="G110" i="6"/>
  <c r="L110" i="6"/>
  <c r="M111" i="6"/>
  <c r="I112" i="6"/>
  <c r="M117" i="6"/>
  <c r="G118" i="6"/>
  <c r="L118" i="6"/>
  <c r="M119" i="6"/>
  <c r="I120" i="6"/>
  <c r="M125" i="6"/>
  <c r="G126" i="6"/>
  <c r="L126" i="6"/>
  <c r="M127" i="6"/>
  <c r="M132" i="6"/>
  <c r="G133" i="6"/>
  <c r="L133" i="6"/>
  <c r="M134" i="6"/>
  <c r="I135" i="6"/>
  <c r="M140" i="6"/>
  <c r="G141" i="6"/>
  <c r="L141" i="6"/>
  <c r="M142" i="6"/>
  <c r="I143" i="6"/>
  <c r="M148" i="6"/>
  <c r="G149" i="6"/>
  <c r="L149" i="6"/>
  <c r="G150" i="6"/>
  <c r="G156" i="6"/>
  <c r="H156" i="6"/>
  <c r="I160" i="6"/>
  <c r="G161" i="6"/>
  <c r="I162" i="6"/>
  <c r="H162" i="6"/>
  <c r="G166" i="6"/>
  <c r="M167" i="6"/>
  <c r="N167" i="6"/>
  <c r="M169" i="6"/>
  <c r="N169" i="6"/>
  <c r="G184" i="6"/>
  <c r="I184" i="6"/>
  <c r="H4" i="6"/>
  <c r="H3" i="6"/>
  <c r="N6" i="6"/>
  <c r="H7" i="6"/>
  <c r="H9" i="6"/>
  <c r="H13" i="6"/>
  <c r="H17" i="6"/>
  <c r="H21" i="6"/>
  <c r="H25" i="6"/>
  <c r="H29" i="6"/>
  <c r="H33" i="6"/>
  <c r="H37" i="6"/>
  <c r="H41" i="6"/>
  <c r="H45" i="6"/>
  <c r="G47" i="6"/>
  <c r="H49" i="6"/>
  <c r="N109" i="6"/>
  <c r="N117" i="6"/>
  <c r="N125" i="6"/>
  <c r="N132" i="6"/>
  <c r="N140" i="6"/>
  <c r="N148" i="6"/>
  <c r="M149" i="6"/>
  <c r="M159" i="6"/>
  <c r="N159" i="6"/>
  <c r="M161" i="6"/>
  <c r="N161" i="6"/>
  <c r="G180" i="6"/>
  <c r="H180" i="6"/>
  <c r="L205" i="6"/>
  <c r="M233" i="6"/>
  <c r="N242" i="6"/>
  <c r="L242" i="6"/>
  <c r="I246" i="6"/>
  <c r="G246" i="6"/>
  <c r="G251" i="6"/>
  <c r="L252" i="6"/>
  <c r="N252" i="6"/>
  <c r="I253" i="6"/>
  <c r="M254" i="6"/>
  <c r="M188" i="6"/>
  <c r="G189" i="6"/>
  <c r="L189" i="6"/>
  <c r="M191" i="6"/>
  <c r="G192" i="6"/>
  <c r="L192" i="6"/>
  <c r="M195" i="6"/>
  <c r="M199" i="6"/>
  <c r="G200" i="6"/>
  <c r="L200" i="6"/>
  <c r="M203" i="6"/>
  <c r="G204" i="6"/>
  <c r="L204" i="6"/>
  <c r="M207" i="6"/>
  <c r="G208" i="6"/>
  <c r="L208" i="6"/>
  <c r="M211" i="6"/>
  <c r="G212" i="6"/>
  <c r="L212" i="6"/>
  <c r="M215" i="6"/>
  <c r="G216" i="6"/>
  <c r="L216" i="6"/>
  <c r="M219" i="6"/>
  <c r="G220" i="6"/>
  <c r="L220" i="6"/>
  <c r="M223" i="6"/>
  <c r="G224" i="6"/>
  <c r="L224" i="6"/>
  <c r="G227" i="6"/>
  <c r="H233" i="6"/>
  <c r="G237" i="6"/>
  <c r="N237" i="6"/>
  <c r="I239" i="6"/>
  <c r="H246" i="6"/>
  <c r="L249" i="6"/>
  <c r="I254" i="6"/>
  <c r="G254" i="6"/>
  <c r="N226" i="6"/>
  <c r="L226" i="6"/>
  <c r="L236" i="6"/>
  <c r="N236" i="6"/>
  <c r="I188" i="6"/>
  <c r="N225" i="6"/>
  <c r="L225" i="6"/>
  <c r="L233" i="6"/>
  <c r="N234" i="6"/>
  <c r="L234" i="6"/>
  <c r="I238" i="6"/>
  <c r="G238" i="6"/>
  <c r="G243" i="6"/>
  <c r="M246" i="6"/>
  <c r="G253" i="6"/>
  <c r="I255" i="6"/>
  <c r="N256" i="6"/>
  <c r="M256" i="6"/>
  <c r="G262" i="6"/>
  <c r="I262" i="6"/>
  <c r="H262" i="6"/>
  <c r="H267" i="6"/>
  <c r="G267" i="6"/>
  <c r="I271" i="6"/>
  <c r="H271" i="6"/>
  <c r="H280" i="6"/>
  <c r="G280" i="6"/>
  <c r="I259" i="6"/>
  <c r="H259" i="6"/>
  <c r="I264" i="6"/>
  <c r="H264" i="6"/>
  <c r="I267" i="6"/>
  <c r="G271" i="6"/>
  <c r="G279" i="6"/>
  <c r="I279" i="6"/>
  <c r="I280" i="6"/>
  <c r="M261" i="6"/>
  <c r="N261" i="6"/>
  <c r="L261" i="6"/>
  <c r="M267" i="6"/>
  <c r="L267" i="6"/>
  <c r="L270" i="6"/>
  <c r="N270" i="6"/>
  <c r="N271" i="6"/>
  <c r="M271" i="6"/>
  <c r="M280" i="6"/>
  <c r="L280" i="6"/>
  <c r="I257" i="6"/>
  <c r="N259" i="6"/>
  <c r="M259" i="6"/>
  <c r="G274" i="6"/>
  <c r="I274" i="6"/>
  <c r="N285" i="6"/>
  <c r="M285" i="6"/>
  <c r="L285" i="6"/>
  <c r="G292" i="6"/>
  <c r="L292" i="6"/>
  <c r="L293" i="6"/>
  <c r="G297" i="6"/>
  <c r="G308" i="6"/>
  <c r="L308" i="6"/>
  <c r="L309" i="6"/>
  <c r="G328" i="6"/>
  <c r="L328" i="6"/>
  <c r="L329" i="6"/>
  <c r="G330" i="6"/>
  <c r="G332" i="6"/>
  <c r="L332" i="6"/>
  <c r="L333" i="6"/>
  <c r="G288" i="6"/>
  <c r="L288" i="6"/>
  <c r="L289" i="6"/>
  <c r="H292" i="6"/>
  <c r="M292" i="6"/>
  <c r="G293" i="6"/>
  <c r="M293" i="6"/>
  <c r="H297" i="6"/>
  <c r="G304" i="6"/>
  <c r="L304" i="6"/>
  <c r="L305" i="6"/>
  <c r="H308" i="6"/>
  <c r="M308" i="6"/>
  <c r="G309" i="6"/>
  <c r="M309" i="6"/>
  <c r="H312" i="6"/>
  <c r="M312" i="6"/>
  <c r="G313" i="6"/>
  <c r="M313" i="6"/>
  <c r="H316" i="6"/>
  <c r="M316" i="6"/>
  <c r="G317" i="6"/>
  <c r="M317" i="6"/>
  <c r="H320" i="6"/>
  <c r="M320" i="6"/>
  <c r="G321" i="6"/>
  <c r="M321" i="6"/>
  <c r="H324" i="6"/>
  <c r="M324" i="6"/>
  <c r="G325" i="6"/>
  <c r="M325" i="6"/>
  <c r="H328" i="6"/>
  <c r="M328" i="6"/>
  <c r="M329" i="6"/>
  <c r="H332" i="6"/>
  <c r="M332" i="6"/>
  <c r="M333" i="6"/>
  <c r="L269" i="6"/>
  <c r="H270" i="6"/>
  <c r="N278" i="6"/>
  <c r="H281" i="6"/>
  <c r="G289" i="6"/>
  <c r="M289" i="6"/>
  <c r="H293" i="6"/>
  <c r="L301" i="6"/>
  <c r="H304" i="6"/>
  <c r="G305" i="6"/>
  <c r="M305" i="6"/>
  <c r="H309" i="6"/>
  <c r="L310" i="6"/>
  <c r="H313" i="6"/>
  <c r="L314" i="6"/>
  <c r="H317" i="6"/>
  <c r="L318" i="6"/>
  <c r="H321" i="6"/>
  <c r="L322" i="6"/>
  <c r="H325" i="6"/>
  <c r="M20" i="6"/>
  <c r="L20" i="6"/>
  <c r="H32" i="6"/>
  <c r="G32" i="6"/>
  <c r="M36" i="6"/>
  <c r="L36" i="6"/>
  <c r="I92" i="6"/>
  <c r="H92" i="6"/>
  <c r="G92" i="6"/>
  <c r="I96" i="6"/>
  <c r="H96" i="6"/>
  <c r="G96" i="6"/>
  <c r="I104" i="6"/>
  <c r="H104" i="6"/>
  <c r="G104" i="6"/>
  <c r="H163" i="6"/>
  <c r="I163" i="6"/>
  <c r="G163" i="6"/>
  <c r="I206" i="6"/>
  <c r="H206" i="6"/>
  <c r="G206" i="6"/>
  <c r="I214" i="6"/>
  <c r="H214" i="6"/>
  <c r="G214" i="6"/>
  <c r="I226" i="6"/>
  <c r="H226" i="6"/>
  <c r="G226" i="6"/>
  <c r="I234" i="6"/>
  <c r="H234" i="6"/>
  <c r="G234" i="6"/>
  <c r="I242" i="6"/>
  <c r="H242" i="6"/>
  <c r="G242" i="6"/>
  <c r="H24" i="6"/>
  <c r="G24" i="6"/>
  <c r="M28" i="6"/>
  <c r="L28" i="6"/>
  <c r="M44" i="6"/>
  <c r="L44" i="6"/>
  <c r="I52" i="6"/>
  <c r="H52" i="6"/>
  <c r="G52" i="6"/>
  <c r="I60" i="6"/>
  <c r="H60" i="6"/>
  <c r="G60" i="6"/>
  <c r="I68" i="6"/>
  <c r="H68" i="6"/>
  <c r="G68" i="6"/>
  <c r="I76" i="6"/>
  <c r="H76" i="6"/>
  <c r="G76" i="6"/>
  <c r="I80" i="6"/>
  <c r="H80" i="6"/>
  <c r="G80" i="6"/>
  <c r="H108" i="6"/>
  <c r="I108" i="6"/>
  <c r="G108" i="6"/>
  <c r="H124" i="6"/>
  <c r="I124" i="6"/>
  <c r="G124" i="6"/>
  <c r="H139" i="6"/>
  <c r="I139" i="6"/>
  <c r="G139" i="6"/>
  <c r="H171" i="6"/>
  <c r="I171" i="6"/>
  <c r="G171" i="6"/>
  <c r="I210" i="6"/>
  <c r="H210" i="6"/>
  <c r="G210" i="6"/>
  <c r="H269" i="6"/>
  <c r="I269" i="6"/>
  <c r="G269" i="6"/>
  <c r="H273" i="6"/>
  <c r="G273" i="6"/>
  <c r="I273" i="6"/>
  <c r="M277" i="6"/>
  <c r="L277" i="6"/>
  <c r="N277" i="6"/>
  <c r="I311" i="6"/>
  <c r="H311" i="6"/>
  <c r="G311" i="6"/>
  <c r="I315" i="6"/>
  <c r="H315" i="6"/>
  <c r="G315" i="6"/>
  <c r="I319" i="6"/>
  <c r="H319" i="6"/>
  <c r="G319" i="6"/>
  <c r="I323" i="6"/>
  <c r="H323" i="6"/>
  <c r="G323" i="6"/>
  <c r="I327" i="6"/>
  <c r="H327" i="6"/>
  <c r="G327" i="6"/>
  <c r="I331" i="6"/>
  <c r="H331" i="6"/>
  <c r="G331" i="6"/>
  <c r="G2" i="6"/>
  <c r="N2" i="6"/>
  <c r="I3" i="6"/>
  <c r="H5" i="6"/>
  <c r="L7" i="6"/>
  <c r="I11" i="6"/>
  <c r="H11" i="6"/>
  <c r="N15" i="6"/>
  <c r="M15" i="6"/>
  <c r="I19" i="6"/>
  <c r="H19" i="6"/>
  <c r="N20" i="6"/>
  <c r="N23" i="6"/>
  <c r="M23" i="6"/>
  <c r="I24" i="6"/>
  <c r="I27" i="6"/>
  <c r="H27" i="6"/>
  <c r="N28" i="6"/>
  <c r="N31" i="6"/>
  <c r="M31" i="6"/>
  <c r="I32" i="6"/>
  <c r="I35" i="6"/>
  <c r="H35" i="6"/>
  <c r="N36" i="6"/>
  <c r="N39" i="6"/>
  <c r="M39" i="6"/>
  <c r="I43" i="6"/>
  <c r="H43" i="6"/>
  <c r="N44" i="6"/>
  <c r="N48" i="6"/>
  <c r="M48" i="6"/>
  <c r="L48" i="6"/>
  <c r="N52" i="6"/>
  <c r="M52" i="6"/>
  <c r="L52" i="6"/>
  <c r="N56" i="6"/>
  <c r="M56" i="6"/>
  <c r="L56" i="6"/>
  <c r="N60" i="6"/>
  <c r="M60" i="6"/>
  <c r="L60" i="6"/>
  <c r="N64" i="6"/>
  <c r="M64" i="6"/>
  <c r="L64" i="6"/>
  <c r="N68" i="6"/>
  <c r="M68" i="6"/>
  <c r="L68" i="6"/>
  <c r="N72" i="6"/>
  <c r="M72" i="6"/>
  <c r="L72" i="6"/>
  <c r="N76" i="6"/>
  <c r="M76" i="6"/>
  <c r="L76" i="6"/>
  <c r="N80" i="6"/>
  <c r="M80" i="6"/>
  <c r="L80" i="6"/>
  <c r="N84" i="6"/>
  <c r="M84" i="6"/>
  <c r="L84" i="6"/>
  <c r="N88" i="6"/>
  <c r="M88" i="6"/>
  <c r="L88" i="6"/>
  <c r="N92" i="6"/>
  <c r="M92" i="6"/>
  <c r="L92" i="6"/>
  <c r="N96" i="6"/>
  <c r="M96" i="6"/>
  <c r="L96" i="6"/>
  <c r="N100" i="6"/>
  <c r="M100" i="6"/>
  <c r="L100" i="6"/>
  <c r="N104" i="6"/>
  <c r="M104" i="6"/>
  <c r="L104" i="6"/>
  <c r="L113" i="6"/>
  <c r="N113" i="6"/>
  <c r="M113" i="6"/>
  <c r="L121" i="6"/>
  <c r="N121" i="6"/>
  <c r="M121" i="6"/>
  <c r="L128" i="6"/>
  <c r="N128" i="6"/>
  <c r="M128" i="6"/>
  <c r="L136" i="6"/>
  <c r="N136" i="6"/>
  <c r="M136" i="6"/>
  <c r="L144" i="6"/>
  <c r="N144" i="6"/>
  <c r="M144" i="6"/>
  <c r="L152" i="6"/>
  <c r="N152" i="6"/>
  <c r="M152" i="6"/>
  <c r="L160" i="6"/>
  <c r="N160" i="6"/>
  <c r="M160" i="6"/>
  <c r="L168" i="6"/>
  <c r="N168" i="6"/>
  <c r="M168" i="6"/>
  <c r="L176" i="6"/>
  <c r="N176" i="6"/>
  <c r="M176" i="6"/>
  <c r="M187" i="6"/>
  <c r="L187" i="6"/>
  <c r="N187" i="6"/>
  <c r="M190" i="6"/>
  <c r="L190" i="6"/>
  <c r="N190" i="6"/>
  <c r="M198" i="6"/>
  <c r="L198" i="6"/>
  <c r="N198" i="6"/>
  <c r="H8" i="6"/>
  <c r="G8" i="6"/>
  <c r="M12" i="6"/>
  <c r="L12" i="6"/>
  <c r="H16" i="6"/>
  <c r="G16" i="6"/>
  <c r="H40" i="6"/>
  <c r="G40" i="6"/>
  <c r="I48" i="6"/>
  <c r="H48" i="6"/>
  <c r="G48" i="6"/>
  <c r="I56" i="6"/>
  <c r="H56" i="6"/>
  <c r="G56" i="6"/>
  <c r="I64" i="6"/>
  <c r="H64" i="6"/>
  <c r="G64" i="6"/>
  <c r="I72" i="6"/>
  <c r="H72" i="6"/>
  <c r="G72" i="6"/>
  <c r="I84" i="6"/>
  <c r="H84" i="6"/>
  <c r="G84" i="6"/>
  <c r="I88" i="6"/>
  <c r="H88" i="6"/>
  <c r="G88" i="6"/>
  <c r="I100" i="6"/>
  <c r="H100" i="6"/>
  <c r="G100" i="6"/>
  <c r="H116" i="6"/>
  <c r="I116" i="6"/>
  <c r="G116" i="6"/>
  <c r="H131" i="6"/>
  <c r="I131" i="6"/>
  <c r="G131" i="6"/>
  <c r="H147" i="6"/>
  <c r="I147" i="6"/>
  <c r="G147" i="6"/>
  <c r="H179" i="6"/>
  <c r="I179" i="6"/>
  <c r="G179" i="6"/>
  <c r="I218" i="6"/>
  <c r="H218" i="6"/>
  <c r="G218" i="6"/>
  <c r="I222" i="6"/>
  <c r="H222" i="6"/>
  <c r="G222" i="6"/>
  <c r="I2" i="6"/>
  <c r="L6" i="6"/>
  <c r="G7" i="6"/>
  <c r="M7" i="6"/>
  <c r="M8" i="6"/>
  <c r="L8" i="6"/>
  <c r="G11" i="6"/>
  <c r="H12" i="6"/>
  <c r="G12" i="6"/>
  <c r="L15" i="6"/>
  <c r="M16" i="6"/>
  <c r="L16" i="6"/>
  <c r="G19" i="6"/>
  <c r="H20" i="6"/>
  <c r="G20" i="6"/>
  <c r="L23" i="6"/>
  <c r="M24" i="6"/>
  <c r="L24" i="6"/>
  <c r="G27" i="6"/>
  <c r="H28" i="6"/>
  <c r="G28" i="6"/>
  <c r="L31" i="6"/>
  <c r="M32" i="6"/>
  <c r="L32" i="6"/>
  <c r="G35" i="6"/>
  <c r="H36" i="6"/>
  <c r="G36" i="6"/>
  <c r="L39" i="6"/>
  <c r="M40" i="6"/>
  <c r="L40" i="6"/>
  <c r="G43" i="6"/>
  <c r="H44" i="6"/>
  <c r="G44" i="6"/>
  <c r="N115" i="6"/>
  <c r="M115" i="6"/>
  <c r="L115" i="6"/>
  <c r="N123" i="6"/>
  <c r="M123" i="6"/>
  <c r="L123" i="6"/>
  <c r="N130" i="6"/>
  <c r="M130" i="6"/>
  <c r="L130" i="6"/>
  <c r="N138" i="6"/>
  <c r="M138" i="6"/>
  <c r="L138" i="6"/>
  <c r="N146" i="6"/>
  <c r="M146" i="6"/>
  <c r="L146" i="6"/>
  <c r="N162" i="6"/>
  <c r="M162" i="6"/>
  <c r="L162" i="6"/>
  <c r="N170" i="6"/>
  <c r="M170" i="6"/>
  <c r="L170" i="6"/>
  <c r="N11" i="6"/>
  <c r="M11" i="6"/>
  <c r="I15" i="6"/>
  <c r="H15" i="6"/>
  <c r="N19" i="6"/>
  <c r="M19" i="6"/>
  <c r="I23" i="6"/>
  <c r="H23" i="6"/>
  <c r="N27" i="6"/>
  <c r="M27" i="6"/>
  <c r="I31" i="6"/>
  <c r="H31" i="6"/>
  <c r="N35" i="6"/>
  <c r="M35" i="6"/>
  <c r="I39" i="6"/>
  <c r="H39" i="6"/>
  <c r="N43" i="6"/>
  <c r="M43" i="6"/>
  <c r="H183" i="6"/>
  <c r="G183" i="6"/>
  <c r="I183" i="6"/>
  <c r="H202" i="6"/>
  <c r="G202" i="6"/>
  <c r="I202" i="6"/>
  <c r="H59" i="6"/>
  <c r="M59" i="6"/>
  <c r="H63" i="6"/>
  <c r="M63" i="6"/>
  <c r="H67" i="6"/>
  <c r="M67" i="6"/>
  <c r="H83" i="6"/>
  <c r="M83" i="6"/>
  <c r="H87" i="6"/>
  <c r="M87" i="6"/>
  <c r="H91" i="6"/>
  <c r="M91" i="6"/>
  <c r="H95" i="6"/>
  <c r="M95" i="6"/>
  <c r="H99" i="6"/>
  <c r="M99" i="6"/>
  <c r="H103" i="6"/>
  <c r="M103" i="6"/>
  <c r="N108" i="6"/>
  <c r="I109" i="6"/>
  <c r="H111" i="6"/>
  <c r="N116" i="6"/>
  <c r="I117" i="6"/>
  <c r="H119" i="6"/>
  <c r="N124" i="6"/>
  <c r="I125" i="6"/>
  <c r="H127" i="6"/>
  <c r="N131" i="6"/>
  <c r="I132" i="6"/>
  <c r="H134" i="6"/>
  <c r="N139" i="6"/>
  <c r="I140" i="6"/>
  <c r="H142" i="6"/>
  <c r="N147" i="6"/>
  <c r="I148" i="6"/>
  <c r="H150" i="6"/>
  <c r="I156" i="6"/>
  <c r="H158" i="6"/>
  <c r="N163" i="6"/>
  <c r="I164" i="6"/>
  <c r="H166" i="6"/>
  <c r="N171" i="6"/>
  <c r="I172" i="6"/>
  <c r="N179" i="6"/>
  <c r="I180" i="6"/>
  <c r="N182" i="6"/>
  <c r="M182" i="6"/>
  <c r="I186" i="6"/>
  <c r="H186" i="6"/>
  <c r="N193" i="6"/>
  <c r="M193" i="6"/>
  <c r="I197" i="6"/>
  <c r="H197" i="6"/>
  <c r="N201" i="6"/>
  <c r="M201" i="6"/>
  <c r="N206" i="6"/>
  <c r="M206" i="6"/>
  <c r="L206" i="6"/>
  <c r="N210" i="6"/>
  <c r="M210" i="6"/>
  <c r="L210" i="6"/>
  <c r="N214" i="6"/>
  <c r="M214" i="6"/>
  <c r="L214" i="6"/>
  <c r="N218" i="6"/>
  <c r="M218" i="6"/>
  <c r="L218" i="6"/>
  <c r="N222" i="6"/>
  <c r="M222" i="6"/>
  <c r="L222" i="6"/>
  <c r="M239" i="6"/>
  <c r="N239" i="6"/>
  <c r="L239" i="6"/>
  <c r="M247" i="6"/>
  <c r="N247" i="6"/>
  <c r="L247" i="6"/>
  <c r="M255" i="6"/>
  <c r="N255" i="6"/>
  <c r="L255" i="6"/>
  <c r="H47" i="6"/>
  <c r="M47" i="6"/>
  <c r="H71" i="6"/>
  <c r="M71" i="6"/>
  <c r="H75" i="6"/>
  <c r="M75" i="6"/>
  <c r="H79" i="6"/>
  <c r="M79" i="6"/>
  <c r="L112" i="6"/>
  <c r="H113" i="6"/>
  <c r="G115" i="6"/>
  <c r="L120" i="6"/>
  <c r="H121" i="6"/>
  <c r="G123" i="6"/>
  <c r="H128" i="6"/>
  <c r="G130" i="6"/>
  <c r="L135" i="6"/>
  <c r="H136" i="6"/>
  <c r="G138" i="6"/>
  <c r="L143" i="6"/>
  <c r="H144" i="6"/>
  <c r="G146" i="6"/>
  <c r="H152" i="6"/>
  <c r="L159" i="6"/>
  <c r="H160" i="6"/>
  <c r="G162" i="6"/>
  <c r="L167" i="6"/>
  <c r="H168" i="6"/>
  <c r="G170" i="6"/>
  <c r="H176" i="6"/>
  <c r="L182" i="6"/>
  <c r="M183" i="6"/>
  <c r="L183" i="6"/>
  <c r="G186" i="6"/>
  <c r="H187" i="6"/>
  <c r="G187" i="6"/>
  <c r="H190" i="6"/>
  <c r="G190" i="6"/>
  <c r="L193" i="6"/>
  <c r="G197" i="6"/>
  <c r="H198" i="6"/>
  <c r="G198" i="6"/>
  <c r="L201" i="6"/>
  <c r="M202" i="6"/>
  <c r="L202" i="6"/>
  <c r="I182" i="6"/>
  <c r="H182" i="6"/>
  <c r="N186" i="6"/>
  <c r="M186" i="6"/>
  <c r="I193" i="6"/>
  <c r="H193" i="6"/>
  <c r="N197" i="6"/>
  <c r="M197" i="6"/>
  <c r="I201" i="6"/>
  <c r="H201" i="6"/>
  <c r="G240" i="6"/>
  <c r="I240" i="6"/>
  <c r="H240" i="6"/>
  <c r="H205" i="6"/>
  <c r="M205" i="6"/>
  <c r="H209" i="6"/>
  <c r="M209" i="6"/>
  <c r="H213" i="6"/>
  <c r="M213" i="6"/>
  <c r="H217" i="6"/>
  <c r="M217" i="6"/>
  <c r="H221" i="6"/>
  <c r="M221" i="6"/>
  <c r="H225" i="6"/>
  <c r="M225" i="6"/>
  <c r="M226" i="6"/>
  <c r="I227" i="6"/>
  <c r="M234" i="6"/>
  <c r="I235" i="6"/>
  <c r="N240" i="6"/>
  <c r="M242" i="6"/>
  <c r="I243" i="6"/>
  <c r="I251" i="6"/>
  <c r="M236" i="6"/>
  <c r="L238" i="6"/>
  <c r="G239" i="6"/>
  <c r="L246" i="6"/>
  <c r="G247" i="6"/>
  <c r="M252" i="6"/>
  <c r="L254" i="6"/>
  <c r="G255" i="6"/>
  <c r="L258" i="6"/>
  <c r="N258" i="6"/>
  <c r="M258" i="6"/>
  <c r="N260" i="6"/>
  <c r="M260" i="6"/>
  <c r="L260" i="6"/>
  <c r="M291" i="6"/>
  <c r="L291" i="6"/>
  <c r="N291" i="6"/>
  <c r="L266" i="6"/>
  <c r="N266" i="6"/>
  <c r="M266" i="6"/>
  <c r="N268" i="6"/>
  <c r="M268" i="6"/>
  <c r="L268" i="6"/>
  <c r="H261" i="6"/>
  <c r="I261" i="6"/>
  <c r="G261" i="6"/>
  <c r="N281" i="6"/>
  <c r="M281" i="6"/>
  <c r="L281" i="6"/>
  <c r="N272" i="6"/>
  <c r="M272" i="6"/>
  <c r="I276" i="6"/>
  <c r="H276" i="6"/>
  <c r="I285" i="6"/>
  <c r="H285" i="6"/>
  <c r="N286" i="6"/>
  <c r="M286" i="6"/>
  <c r="L286" i="6"/>
  <c r="H303" i="6"/>
  <c r="G303" i="6"/>
  <c r="I303" i="6"/>
  <c r="M307" i="6"/>
  <c r="L307" i="6"/>
  <c r="N307" i="6"/>
  <c r="L257" i="6"/>
  <c r="H258" i="6"/>
  <c r="G260" i="6"/>
  <c r="H266" i="6"/>
  <c r="G268" i="6"/>
  <c r="L272" i="6"/>
  <c r="M273" i="6"/>
  <c r="L273" i="6"/>
  <c r="G276" i="6"/>
  <c r="H277" i="6"/>
  <c r="G277" i="6"/>
  <c r="H282" i="6"/>
  <c r="I282" i="6"/>
  <c r="G282" i="6"/>
  <c r="G283" i="6"/>
  <c r="I283" i="6"/>
  <c r="G285" i="6"/>
  <c r="L256" i="6"/>
  <c r="G257" i="6"/>
  <c r="N257" i="6"/>
  <c r="I258" i="6"/>
  <c r="H260" i="6"/>
  <c r="M262" i="6"/>
  <c r="L264" i="6"/>
  <c r="I266" i="6"/>
  <c r="H268" i="6"/>
  <c r="M270" i="6"/>
  <c r="I272" i="6"/>
  <c r="H272" i="6"/>
  <c r="N273" i="6"/>
  <c r="N276" i="6"/>
  <c r="M276" i="6"/>
  <c r="I277" i="6"/>
  <c r="L279" i="6"/>
  <c r="N279" i="6"/>
  <c r="M279" i="6"/>
  <c r="M282" i="6"/>
  <c r="N282" i="6"/>
  <c r="H283" i="6"/>
  <c r="H287" i="6"/>
  <c r="G287" i="6"/>
  <c r="I290" i="6"/>
  <c r="H290" i="6"/>
  <c r="G290" i="6"/>
  <c r="H295" i="6"/>
  <c r="G295" i="6"/>
  <c r="I295" i="6"/>
  <c r="M299" i="6"/>
  <c r="L299" i="6"/>
  <c r="N299" i="6"/>
  <c r="N294" i="6"/>
  <c r="M294" i="6"/>
  <c r="I298" i="6"/>
  <c r="H298" i="6"/>
  <c r="N302" i="6"/>
  <c r="M302" i="6"/>
  <c r="I306" i="6"/>
  <c r="H306" i="6"/>
  <c r="N311" i="6"/>
  <c r="M311" i="6"/>
  <c r="L311" i="6"/>
  <c r="N315" i="6"/>
  <c r="M315" i="6"/>
  <c r="L315" i="6"/>
  <c r="N319" i="6"/>
  <c r="M319" i="6"/>
  <c r="L319" i="6"/>
  <c r="N323" i="6"/>
  <c r="M323" i="6"/>
  <c r="L323" i="6"/>
  <c r="N327" i="6"/>
  <c r="M327" i="6"/>
  <c r="L327" i="6"/>
  <c r="N331" i="6"/>
  <c r="M331" i="6"/>
  <c r="L331" i="6"/>
  <c r="M287" i="6"/>
  <c r="L287" i="6"/>
  <c r="H291" i="6"/>
  <c r="G291" i="6"/>
  <c r="L294" i="6"/>
  <c r="M295" i="6"/>
  <c r="L295" i="6"/>
  <c r="G298" i="6"/>
  <c r="H299" i="6"/>
  <c r="G299" i="6"/>
  <c r="L302" i="6"/>
  <c r="M303" i="6"/>
  <c r="L303" i="6"/>
  <c r="G306" i="6"/>
  <c r="H307" i="6"/>
  <c r="G307" i="6"/>
  <c r="L278" i="6"/>
  <c r="H279" i="6"/>
  <c r="G281" i="6"/>
  <c r="I286" i="6"/>
  <c r="H286" i="6"/>
  <c r="N287" i="6"/>
  <c r="N290" i="6"/>
  <c r="M290" i="6"/>
  <c r="I291" i="6"/>
  <c r="I294" i="6"/>
  <c r="H294" i="6"/>
  <c r="N295" i="6"/>
  <c r="N298" i="6"/>
  <c r="M298" i="6"/>
  <c r="I299" i="6"/>
  <c r="I302" i="6"/>
  <c r="H302" i="6"/>
  <c r="N303" i="6"/>
  <c r="N306" i="6"/>
  <c r="M306" i="6"/>
  <c r="I307" i="6"/>
  <c r="H310" i="6"/>
  <c r="M310" i="6"/>
  <c r="H314" i="6"/>
  <c r="M314" i="6"/>
  <c r="H318" i="6"/>
  <c r="M318" i="6"/>
  <c r="H322" i="6"/>
  <c r="M322" i="6"/>
  <c r="H330" i="6"/>
  <c r="M330" i="6"/>
  <c r="L2" i="5"/>
  <c r="G10" i="5"/>
  <c r="L10" i="5"/>
  <c r="G22" i="5"/>
  <c r="G30" i="5"/>
  <c r="L35" i="5"/>
  <c r="H59" i="5"/>
  <c r="I59" i="5"/>
  <c r="M63" i="5"/>
  <c r="N63" i="5"/>
  <c r="H67" i="5"/>
  <c r="I67" i="5"/>
  <c r="M71" i="5"/>
  <c r="N71" i="5"/>
  <c r="H75" i="5"/>
  <c r="I75" i="5"/>
  <c r="M79" i="5"/>
  <c r="N79" i="5"/>
  <c r="H83" i="5"/>
  <c r="I83" i="5"/>
  <c r="M87" i="5"/>
  <c r="N87" i="5"/>
  <c r="H91" i="5"/>
  <c r="I91" i="5"/>
  <c r="M95" i="5"/>
  <c r="N95" i="5"/>
  <c r="H99" i="5"/>
  <c r="I99" i="5"/>
  <c r="M103" i="5"/>
  <c r="N103" i="5"/>
  <c r="H107" i="5"/>
  <c r="I107" i="5"/>
  <c r="M111" i="5"/>
  <c r="N111" i="5"/>
  <c r="H115" i="5"/>
  <c r="I115" i="5"/>
  <c r="M119" i="5"/>
  <c r="N119" i="5"/>
  <c r="H123" i="5"/>
  <c r="I123" i="5"/>
  <c r="M127" i="5"/>
  <c r="N127" i="5"/>
  <c r="H131" i="5"/>
  <c r="I131" i="5"/>
  <c r="M135" i="5"/>
  <c r="N135" i="5"/>
  <c r="H139" i="5"/>
  <c r="I139" i="5"/>
  <c r="M143" i="5"/>
  <c r="N143" i="5"/>
  <c r="H147" i="5"/>
  <c r="I147" i="5"/>
  <c r="M151" i="5"/>
  <c r="N151" i="5"/>
  <c r="H155" i="5"/>
  <c r="I155" i="5"/>
  <c r="M159" i="5"/>
  <c r="N159" i="5"/>
  <c r="H163" i="5"/>
  <c r="I163" i="5"/>
  <c r="M167" i="5"/>
  <c r="N167" i="5"/>
  <c r="H171" i="5"/>
  <c r="I171" i="5"/>
  <c r="M175" i="5"/>
  <c r="N175" i="5"/>
  <c r="H179" i="5"/>
  <c r="I179" i="5"/>
  <c r="M183" i="5"/>
  <c r="N183" i="5"/>
  <c r="H187" i="5"/>
  <c r="I187" i="5"/>
  <c r="M191" i="5"/>
  <c r="N191" i="5"/>
  <c r="H195" i="5"/>
  <c r="G195" i="5"/>
  <c r="I195" i="5"/>
  <c r="G2" i="5"/>
  <c r="G14" i="5"/>
  <c r="L27" i="5"/>
  <c r="H28" i="5"/>
  <c r="G38" i="5"/>
  <c r="G46" i="5"/>
  <c r="M55" i="5"/>
  <c r="N55" i="5"/>
  <c r="H6" i="5"/>
  <c r="M6" i="5"/>
  <c r="G7" i="5"/>
  <c r="L7" i="5"/>
  <c r="H10" i="5"/>
  <c r="M10" i="5"/>
  <c r="G11" i="5"/>
  <c r="L11" i="5"/>
  <c r="H14" i="5"/>
  <c r="M14" i="5"/>
  <c r="G15" i="5"/>
  <c r="L15" i="5"/>
  <c r="L18" i="5"/>
  <c r="G19" i="5"/>
  <c r="N19" i="5"/>
  <c r="I20" i="5"/>
  <c r="H22" i="5"/>
  <c r="L26" i="5"/>
  <c r="G27" i="5"/>
  <c r="N27" i="5"/>
  <c r="I28" i="5"/>
  <c r="M32" i="5"/>
  <c r="H38" i="5"/>
  <c r="M48" i="5"/>
  <c r="G52" i="5"/>
  <c r="H52" i="5"/>
  <c r="L55" i="5"/>
  <c r="L56" i="5"/>
  <c r="M56" i="5"/>
  <c r="G59" i="5"/>
  <c r="G60" i="5"/>
  <c r="H60" i="5"/>
  <c r="L63" i="5"/>
  <c r="L64" i="5"/>
  <c r="M64" i="5"/>
  <c r="G67" i="5"/>
  <c r="G68" i="5"/>
  <c r="H68" i="5"/>
  <c r="L71" i="5"/>
  <c r="L72" i="5"/>
  <c r="M72" i="5"/>
  <c r="G75" i="5"/>
  <c r="G76" i="5"/>
  <c r="H76" i="5"/>
  <c r="L79" i="5"/>
  <c r="L80" i="5"/>
  <c r="M80" i="5"/>
  <c r="G83" i="5"/>
  <c r="G84" i="5"/>
  <c r="H84" i="5"/>
  <c r="L87" i="5"/>
  <c r="L88" i="5"/>
  <c r="M88" i="5"/>
  <c r="G91" i="5"/>
  <c r="G92" i="5"/>
  <c r="H92" i="5"/>
  <c r="L95" i="5"/>
  <c r="L96" i="5"/>
  <c r="M96" i="5"/>
  <c r="G99" i="5"/>
  <c r="G100" i="5"/>
  <c r="H100" i="5"/>
  <c r="L103" i="5"/>
  <c r="L104" i="5"/>
  <c r="M104" i="5"/>
  <c r="G107" i="5"/>
  <c r="G108" i="5"/>
  <c r="H108" i="5"/>
  <c r="L111" i="5"/>
  <c r="L112" i="5"/>
  <c r="M112" i="5"/>
  <c r="G115" i="5"/>
  <c r="G116" i="5"/>
  <c r="H116" i="5"/>
  <c r="L119" i="5"/>
  <c r="L120" i="5"/>
  <c r="M120" i="5"/>
  <c r="G123" i="5"/>
  <c r="G124" i="5"/>
  <c r="H124" i="5"/>
  <c r="L127" i="5"/>
  <c r="L128" i="5"/>
  <c r="M128" i="5"/>
  <c r="G131" i="5"/>
  <c r="G132" i="5"/>
  <c r="H132" i="5"/>
  <c r="L135" i="5"/>
  <c r="L136" i="5"/>
  <c r="M136" i="5"/>
  <c r="G139" i="5"/>
  <c r="G140" i="5"/>
  <c r="H140" i="5"/>
  <c r="L143" i="5"/>
  <c r="L144" i="5"/>
  <c r="M144" i="5"/>
  <c r="G147" i="5"/>
  <c r="G148" i="5"/>
  <c r="H148" i="5"/>
  <c r="L151" i="5"/>
  <c r="L152" i="5"/>
  <c r="M152" i="5"/>
  <c r="G155" i="5"/>
  <c r="G156" i="5"/>
  <c r="H156" i="5"/>
  <c r="L159" i="5"/>
  <c r="L160" i="5"/>
  <c r="M160" i="5"/>
  <c r="G163" i="5"/>
  <c r="G164" i="5"/>
  <c r="H164" i="5"/>
  <c r="L167" i="5"/>
  <c r="L168" i="5"/>
  <c r="M168" i="5"/>
  <c r="G171" i="5"/>
  <c r="G172" i="5"/>
  <c r="H172" i="5"/>
  <c r="L175" i="5"/>
  <c r="L176" i="5"/>
  <c r="M176" i="5"/>
  <c r="G179" i="5"/>
  <c r="G180" i="5"/>
  <c r="H180" i="5"/>
  <c r="L183" i="5"/>
  <c r="L184" i="5"/>
  <c r="M184" i="5"/>
  <c r="G187" i="5"/>
  <c r="G188" i="5"/>
  <c r="H188" i="5"/>
  <c r="L191" i="5"/>
  <c r="L192" i="5"/>
  <c r="M192" i="5"/>
  <c r="M195" i="5"/>
  <c r="L195" i="5"/>
  <c r="N195" i="5"/>
  <c r="G6" i="5"/>
  <c r="L6" i="5"/>
  <c r="L14" i="5"/>
  <c r="L19" i="5"/>
  <c r="H20" i="5"/>
  <c r="H36" i="5"/>
  <c r="L43" i="5"/>
  <c r="H44" i="5"/>
  <c r="H51" i="5"/>
  <c r="I51" i="5"/>
  <c r="H2" i="5"/>
  <c r="M2" i="5"/>
  <c r="G3" i="5"/>
  <c r="L3" i="5"/>
  <c r="M16" i="5"/>
  <c r="M24" i="5"/>
  <c r="H30" i="5"/>
  <c r="L34" i="5"/>
  <c r="G35" i="5"/>
  <c r="N35" i="5"/>
  <c r="I36" i="5"/>
  <c r="M40" i="5"/>
  <c r="L42" i="5"/>
  <c r="G43" i="5"/>
  <c r="N43" i="5"/>
  <c r="I44" i="5"/>
  <c r="H46" i="5"/>
  <c r="G51" i="5"/>
  <c r="H16" i="5"/>
  <c r="N16" i="5"/>
  <c r="G18" i="5"/>
  <c r="M18" i="5"/>
  <c r="I19" i="5"/>
  <c r="L23" i="5"/>
  <c r="H24" i="5"/>
  <c r="N24" i="5"/>
  <c r="G26" i="5"/>
  <c r="M26" i="5"/>
  <c r="I27" i="5"/>
  <c r="L31" i="5"/>
  <c r="H32" i="5"/>
  <c r="N32" i="5"/>
  <c r="G34" i="5"/>
  <c r="M34" i="5"/>
  <c r="I35" i="5"/>
  <c r="L39" i="5"/>
  <c r="H40" i="5"/>
  <c r="N40" i="5"/>
  <c r="G42" i="5"/>
  <c r="M42" i="5"/>
  <c r="I43" i="5"/>
  <c r="L47" i="5"/>
  <c r="H48" i="5"/>
  <c r="N48" i="5"/>
  <c r="G50" i="5"/>
  <c r="M51" i="5"/>
  <c r="N51" i="5"/>
  <c r="I52" i="5"/>
  <c r="H55" i="5"/>
  <c r="I55" i="5"/>
  <c r="N56" i="5"/>
  <c r="M59" i="5"/>
  <c r="N59" i="5"/>
  <c r="I60" i="5"/>
  <c r="H63" i="5"/>
  <c r="I63" i="5"/>
  <c r="N64" i="5"/>
  <c r="M67" i="5"/>
  <c r="N67" i="5"/>
  <c r="I68" i="5"/>
  <c r="H71" i="5"/>
  <c r="I71" i="5"/>
  <c r="N72" i="5"/>
  <c r="M75" i="5"/>
  <c r="N75" i="5"/>
  <c r="I76" i="5"/>
  <c r="H79" i="5"/>
  <c r="I79" i="5"/>
  <c r="N80" i="5"/>
  <c r="M83" i="5"/>
  <c r="N83" i="5"/>
  <c r="I84" i="5"/>
  <c r="H87" i="5"/>
  <c r="I87" i="5"/>
  <c r="N88" i="5"/>
  <c r="M91" i="5"/>
  <c r="N91" i="5"/>
  <c r="I92" i="5"/>
  <c r="H95" i="5"/>
  <c r="I95" i="5"/>
  <c r="N96" i="5"/>
  <c r="M99" i="5"/>
  <c r="N99" i="5"/>
  <c r="I100" i="5"/>
  <c r="H103" i="5"/>
  <c r="I103" i="5"/>
  <c r="N104" i="5"/>
  <c r="M107" i="5"/>
  <c r="N107" i="5"/>
  <c r="I108" i="5"/>
  <c r="H111" i="5"/>
  <c r="I111" i="5"/>
  <c r="N112" i="5"/>
  <c r="M115" i="5"/>
  <c r="N115" i="5"/>
  <c r="I116" i="5"/>
  <c r="H119" i="5"/>
  <c r="I119" i="5"/>
  <c r="N120" i="5"/>
  <c r="M123" i="5"/>
  <c r="N123" i="5"/>
  <c r="I124" i="5"/>
  <c r="H127" i="5"/>
  <c r="I127" i="5"/>
  <c r="N128" i="5"/>
  <c r="M131" i="5"/>
  <c r="N131" i="5"/>
  <c r="I132" i="5"/>
  <c r="H135" i="5"/>
  <c r="I135" i="5"/>
  <c r="N136" i="5"/>
  <c r="M139" i="5"/>
  <c r="N139" i="5"/>
  <c r="I140" i="5"/>
  <c r="H143" i="5"/>
  <c r="I143" i="5"/>
  <c r="N144" i="5"/>
  <c r="M147" i="5"/>
  <c r="N147" i="5"/>
  <c r="I148" i="5"/>
  <c r="H151" i="5"/>
  <c r="I151" i="5"/>
  <c r="N152" i="5"/>
  <c r="M155" i="5"/>
  <c r="N155" i="5"/>
  <c r="I156" i="5"/>
  <c r="H159" i="5"/>
  <c r="I159" i="5"/>
  <c r="N160" i="5"/>
  <c r="M163" i="5"/>
  <c r="N163" i="5"/>
  <c r="I164" i="5"/>
  <c r="H167" i="5"/>
  <c r="I167" i="5"/>
  <c r="N168" i="5"/>
  <c r="M171" i="5"/>
  <c r="N171" i="5"/>
  <c r="I172" i="5"/>
  <c r="H175" i="5"/>
  <c r="I175" i="5"/>
  <c r="N176" i="5"/>
  <c r="M179" i="5"/>
  <c r="N179" i="5"/>
  <c r="I180" i="5"/>
  <c r="H183" i="5"/>
  <c r="I183" i="5"/>
  <c r="N184" i="5"/>
  <c r="M187" i="5"/>
  <c r="N187" i="5"/>
  <c r="I188" i="5"/>
  <c r="H191" i="5"/>
  <c r="I191" i="5"/>
  <c r="N192" i="5"/>
  <c r="L52" i="5"/>
  <c r="M52" i="5"/>
  <c r="G56" i="5"/>
  <c r="H56" i="5"/>
  <c r="L60" i="5"/>
  <c r="M60" i="5"/>
  <c r="G64" i="5"/>
  <c r="H64" i="5"/>
  <c r="L68" i="5"/>
  <c r="M68" i="5"/>
  <c r="G72" i="5"/>
  <c r="H72" i="5"/>
  <c r="L76" i="5"/>
  <c r="M76" i="5"/>
  <c r="G80" i="5"/>
  <c r="H80" i="5"/>
  <c r="L84" i="5"/>
  <c r="M84" i="5"/>
  <c r="G88" i="5"/>
  <c r="H88" i="5"/>
  <c r="L92" i="5"/>
  <c r="M92" i="5"/>
  <c r="G96" i="5"/>
  <c r="H96" i="5"/>
  <c r="L100" i="5"/>
  <c r="M100" i="5"/>
  <c r="G104" i="5"/>
  <c r="H104" i="5"/>
  <c r="L108" i="5"/>
  <c r="M108" i="5"/>
  <c r="G112" i="5"/>
  <c r="H112" i="5"/>
  <c r="L116" i="5"/>
  <c r="M116" i="5"/>
  <c r="G120" i="5"/>
  <c r="H120" i="5"/>
  <c r="L124" i="5"/>
  <c r="M124" i="5"/>
  <c r="G128" i="5"/>
  <c r="H128" i="5"/>
  <c r="L132" i="5"/>
  <c r="M132" i="5"/>
  <c r="G136" i="5"/>
  <c r="H136" i="5"/>
  <c r="L140" i="5"/>
  <c r="M140" i="5"/>
  <c r="G144" i="5"/>
  <c r="H144" i="5"/>
  <c r="L148" i="5"/>
  <c r="M148" i="5"/>
  <c r="G152" i="5"/>
  <c r="H152" i="5"/>
  <c r="L156" i="5"/>
  <c r="M156" i="5"/>
  <c r="G160" i="5"/>
  <c r="H160" i="5"/>
  <c r="L164" i="5"/>
  <c r="M164" i="5"/>
  <c r="G168" i="5"/>
  <c r="H168" i="5"/>
  <c r="L172" i="5"/>
  <c r="M172" i="5"/>
  <c r="G176" i="5"/>
  <c r="H176" i="5"/>
  <c r="L179" i="5"/>
  <c r="L180" i="5"/>
  <c r="M180" i="5"/>
  <c r="G183" i="5"/>
  <c r="G184" i="5"/>
  <c r="H184" i="5"/>
  <c r="L187" i="5"/>
  <c r="L188" i="5"/>
  <c r="M188" i="5"/>
  <c r="G191" i="5"/>
  <c r="G192" i="5"/>
  <c r="H192" i="5"/>
  <c r="H196" i="5"/>
  <c r="M196" i="5"/>
  <c r="I199" i="5"/>
  <c r="N199" i="5"/>
  <c r="H200" i="5"/>
  <c r="M200" i="5"/>
  <c r="I203" i="5"/>
  <c r="N203" i="5"/>
  <c r="H204" i="5"/>
  <c r="M204" i="5"/>
  <c r="I207" i="5"/>
  <c r="N207" i="5"/>
  <c r="H208" i="5"/>
  <c r="M208" i="5"/>
  <c r="I211" i="5"/>
  <c r="N211" i="5"/>
  <c r="H212" i="5"/>
  <c r="M212" i="5"/>
  <c r="I215" i="5"/>
  <c r="N215" i="5"/>
  <c r="H216" i="5"/>
  <c r="N221" i="5"/>
  <c r="I222" i="5"/>
  <c r="H224" i="5"/>
  <c r="L228" i="5"/>
  <c r="N229" i="5"/>
  <c r="I230" i="5"/>
  <c r="H232" i="5"/>
  <c r="L236" i="5"/>
  <c r="N237" i="5"/>
  <c r="I238" i="5"/>
  <c r="H240" i="5"/>
  <c r="M242" i="5"/>
  <c r="L244" i="5"/>
  <c r="N245" i="5"/>
  <c r="I246" i="5"/>
  <c r="H248" i="5"/>
  <c r="M250" i="5"/>
  <c r="L250" i="5"/>
  <c r="H254" i="5"/>
  <c r="G254" i="5"/>
  <c r="M258" i="5"/>
  <c r="L258" i="5"/>
  <c r="H262" i="5"/>
  <c r="G262" i="5"/>
  <c r="M266" i="5"/>
  <c r="L266" i="5"/>
  <c r="H270" i="5"/>
  <c r="G270" i="5"/>
  <c r="M274" i="5"/>
  <c r="L274" i="5"/>
  <c r="H278" i="5"/>
  <c r="G278" i="5"/>
  <c r="M282" i="5"/>
  <c r="L282" i="5"/>
  <c r="H286" i="5"/>
  <c r="G286" i="5"/>
  <c r="M290" i="5"/>
  <c r="L290" i="5"/>
  <c r="I294" i="5"/>
  <c r="H294" i="5"/>
  <c r="G294" i="5"/>
  <c r="I298" i="5"/>
  <c r="H298" i="5"/>
  <c r="G298" i="5"/>
  <c r="I302" i="5"/>
  <c r="H302" i="5"/>
  <c r="G302" i="5"/>
  <c r="I306" i="5"/>
  <c r="H306" i="5"/>
  <c r="G306" i="5"/>
  <c r="I310" i="5"/>
  <c r="H310" i="5"/>
  <c r="G310" i="5"/>
  <c r="G314" i="5"/>
  <c r="I314" i="5"/>
  <c r="H314" i="5"/>
  <c r="I249" i="5"/>
  <c r="H249" i="5"/>
  <c r="N253" i="5"/>
  <c r="M253" i="5"/>
  <c r="I257" i="5"/>
  <c r="H257" i="5"/>
  <c r="N261" i="5"/>
  <c r="M261" i="5"/>
  <c r="I265" i="5"/>
  <c r="H265" i="5"/>
  <c r="N269" i="5"/>
  <c r="M269" i="5"/>
  <c r="I273" i="5"/>
  <c r="H273" i="5"/>
  <c r="N277" i="5"/>
  <c r="M277" i="5"/>
  <c r="I281" i="5"/>
  <c r="H281" i="5"/>
  <c r="N285" i="5"/>
  <c r="M285" i="5"/>
  <c r="I289" i="5"/>
  <c r="H289" i="5"/>
  <c r="N294" i="5"/>
  <c r="M294" i="5"/>
  <c r="L294" i="5"/>
  <c r="N298" i="5"/>
  <c r="M298" i="5"/>
  <c r="L298" i="5"/>
  <c r="N302" i="5"/>
  <c r="M302" i="5"/>
  <c r="L302" i="5"/>
  <c r="N306" i="5"/>
  <c r="M306" i="5"/>
  <c r="L306" i="5"/>
  <c r="N310" i="5"/>
  <c r="M310" i="5"/>
  <c r="L310" i="5"/>
  <c r="I316" i="5"/>
  <c r="H316" i="5"/>
  <c r="G316" i="5"/>
  <c r="G199" i="5"/>
  <c r="L199" i="5"/>
  <c r="G203" i="5"/>
  <c r="L203" i="5"/>
  <c r="G207" i="5"/>
  <c r="L207" i="5"/>
  <c r="G211" i="5"/>
  <c r="L211" i="5"/>
  <c r="G215" i="5"/>
  <c r="L215" i="5"/>
  <c r="L216" i="5"/>
  <c r="G217" i="5"/>
  <c r="M222" i="5"/>
  <c r="L224" i="5"/>
  <c r="G225" i="5"/>
  <c r="M230" i="5"/>
  <c r="L232" i="5"/>
  <c r="G233" i="5"/>
  <c r="M238" i="5"/>
  <c r="L240" i="5"/>
  <c r="G241" i="5"/>
  <c r="M246" i="5"/>
  <c r="L248" i="5"/>
  <c r="G249" i="5"/>
  <c r="H250" i="5"/>
  <c r="G250" i="5"/>
  <c r="L253" i="5"/>
  <c r="M254" i="5"/>
  <c r="L254" i="5"/>
  <c r="G257" i="5"/>
  <c r="H258" i="5"/>
  <c r="G258" i="5"/>
  <c r="L261" i="5"/>
  <c r="M262" i="5"/>
  <c r="L262" i="5"/>
  <c r="G265" i="5"/>
  <c r="H266" i="5"/>
  <c r="G266" i="5"/>
  <c r="L269" i="5"/>
  <c r="M270" i="5"/>
  <c r="L270" i="5"/>
  <c r="G273" i="5"/>
  <c r="H274" i="5"/>
  <c r="G274" i="5"/>
  <c r="L277" i="5"/>
  <c r="M278" i="5"/>
  <c r="L278" i="5"/>
  <c r="G281" i="5"/>
  <c r="H282" i="5"/>
  <c r="G282" i="5"/>
  <c r="L285" i="5"/>
  <c r="M286" i="5"/>
  <c r="L286" i="5"/>
  <c r="G289" i="5"/>
  <c r="H290" i="5"/>
  <c r="G290" i="5"/>
  <c r="M313" i="5"/>
  <c r="N313" i="5"/>
  <c r="L313" i="5"/>
  <c r="G216" i="5"/>
  <c r="M216" i="5"/>
  <c r="I217" i="5"/>
  <c r="L221" i="5"/>
  <c r="H222" i="5"/>
  <c r="N222" i="5"/>
  <c r="G224" i="5"/>
  <c r="M224" i="5"/>
  <c r="I225" i="5"/>
  <c r="L229" i="5"/>
  <c r="H230" i="5"/>
  <c r="N230" i="5"/>
  <c r="G232" i="5"/>
  <c r="M232" i="5"/>
  <c r="I233" i="5"/>
  <c r="L237" i="5"/>
  <c r="H238" i="5"/>
  <c r="N238" i="5"/>
  <c r="G240" i="5"/>
  <c r="M240" i="5"/>
  <c r="I241" i="5"/>
  <c r="L245" i="5"/>
  <c r="H246" i="5"/>
  <c r="N246" i="5"/>
  <c r="G248" i="5"/>
  <c r="M248" i="5"/>
  <c r="N249" i="5"/>
  <c r="M249" i="5"/>
  <c r="I250" i="5"/>
  <c r="I253" i="5"/>
  <c r="H253" i="5"/>
  <c r="N254" i="5"/>
  <c r="N257" i="5"/>
  <c r="M257" i="5"/>
  <c r="I258" i="5"/>
  <c r="I261" i="5"/>
  <c r="H261" i="5"/>
  <c r="N262" i="5"/>
  <c r="N265" i="5"/>
  <c r="M265" i="5"/>
  <c r="I266" i="5"/>
  <c r="I269" i="5"/>
  <c r="H269" i="5"/>
  <c r="N270" i="5"/>
  <c r="N273" i="5"/>
  <c r="M273" i="5"/>
  <c r="I274" i="5"/>
  <c r="I277" i="5"/>
  <c r="H277" i="5"/>
  <c r="N278" i="5"/>
  <c r="N281" i="5"/>
  <c r="M281" i="5"/>
  <c r="I282" i="5"/>
  <c r="I285" i="5"/>
  <c r="H285" i="5"/>
  <c r="N286" i="5"/>
  <c r="N289" i="5"/>
  <c r="M289" i="5"/>
  <c r="I290" i="5"/>
  <c r="I293" i="5"/>
  <c r="H293" i="5"/>
  <c r="M293" i="5"/>
  <c r="H297" i="5"/>
  <c r="M297" i="5"/>
  <c r="H301" i="5"/>
  <c r="M301" i="5"/>
  <c r="H305" i="5"/>
  <c r="M305" i="5"/>
  <c r="H309" i="5"/>
  <c r="M309" i="5"/>
  <c r="N314" i="5"/>
  <c r="M316" i="5"/>
  <c r="I317" i="5"/>
  <c r="L321" i="5"/>
  <c r="H322" i="5"/>
  <c r="N322" i="5"/>
  <c r="G324" i="5"/>
  <c r="M324" i="5"/>
  <c r="I325" i="5"/>
  <c r="L329" i="5"/>
  <c r="H330" i="5"/>
  <c r="N330" i="5"/>
  <c r="G332" i="5"/>
  <c r="M332" i="5"/>
  <c r="I333" i="5"/>
  <c r="L337" i="5"/>
  <c r="G338" i="5"/>
  <c r="N341" i="5"/>
  <c r="L341" i="5"/>
  <c r="G343" i="5"/>
  <c r="I343" i="5"/>
  <c r="N343" i="5"/>
  <c r="M350" i="5"/>
  <c r="N350" i="5"/>
  <c r="N357" i="5"/>
  <c r="M357" i="5"/>
  <c r="L357" i="5"/>
  <c r="H378" i="5"/>
  <c r="I378" i="5"/>
  <c r="G378" i="5"/>
  <c r="N321" i="5"/>
  <c r="I322" i="5"/>
  <c r="H324" i="5"/>
  <c r="N329" i="5"/>
  <c r="I330" i="5"/>
  <c r="H332" i="5"/>
  <c r="I337" i="5"/>
  <c r="H337" i="5"/>
  <c r="M337" i="5"/>
  <c r="I338" i="5"/>
  <c r="L339" i="5"/>
  <c r="M339" i="5"/>
  <c r="M342" i="5"/>
  <c r="N342" i="5"/>
  <c r="N349" i="5"/>
  <c r="M349" i="5"/>
  <c r="L349" i="5"/>
  <c r="I361" i="5"/>
  <c r="H361" i="5"/>
  <c r="G361" i="5"/>
  <c r="M366" i="5"/>
  <c r="N366" i="5"/>
  <c r="L366" i="5"/>
  <c r="I369" i="5"/>
  <c r="H369" i="5"/>
  <c r="G369" i="5"/>
  <c r="I353" i="5"/>
  <c r="H353" i="5"/>
  <c r="L355" i="5"/>
  <c r="N355" i="5"/>
  <c r="M355" i="5"/>
  <c r="H358" i="5"/>
  <c r="I358" i="5"/>
  <c r="G358" i="5"/>
  <c r="G359" i="5"/>
  <c r="I359" i="5"/>
  <c r="M374" i="5"/>
  <c r="N374" i="5"/>
  <c r="L374" i="5"/>
  <c r="H342" i="5"/>
  <c r="G342" i="5"/>
  <c r="M343" i="5"/>
  <c r="I345" i="5"/>
  <c r="H345" i="5"/>
  <c r="L347" i="5"/>
  <c r="N347" i="5"/>
  <c r="M347" i="5"/>
  <c r="H350" i="5"/>
  <c r="I350" i="5"/>
  <c r="G350" i="5"/>
  <c r="G351" i="5"/>
  <c r="I351" i="5"/>
  <c r="G353" i="5"/>
  <c r="M358" i="5"/>
  <c r="N358" i="5"/>
  <c r="H359" i="5"/>
  <c r="G367" i="5"/>
  <c r="I367" i="5"/>
  <c r="H367" i="5"/>
  <c r="G371" i="5"/>
  <c r="H371" i="5"/>
  <c r="L375" i="5"/>
  <c r="M375" i="5"/>
  <c r="G379" i="5"/>
  <c r="H379" i="5"/>
  <c r="L383" i="5"/>
  <c r="M383" i="5"/>
  <c r="G387" i="5"/>
  <c r="H387" i="5"/>
  <c r="L391" i="5"/>
  <c r="M391" i="5"/>
  <c r="G395" i="5"/>
  <c r="H395" i="5"/>
  <c r="L399" i="5"/>
  <c r="M399" i="5"/>
  <c r="G403" i="5"/>
  <c r="H403" i="5"/>
  <c r="L407" i="5"/>
  <c r="M407" i="5"/>
  <c r="G411" i="5"/>
  <c r="H411" i="5"/>
  <c r="L415" i="5"/>
  <c r="M415" i="5"/>
  <c r="G419" i="5"/>
  <c r="H419" i="5"/>
  <c r="L423" i="5"/>
  <c r="M423" i="5"/>
  <c r="G427" i="5"/>
  <c r="H427" i="5"/>
  <c r="L431" i="5"/>
  <c r="M431" i="5"/>
  <c r="G435" i="5"/>
  <c r="H435" i="5"/>
  <c r="M363" i="5"/>
  <c r="L365" i="5"/>
  <c r="G366" i="5"/>
  <c r="M370" i="5"/>
  <c r="N370" i="5"/>
  <c r="I371" i="5"/>
  <c r="H374" i="5"/>
  <c r="I374" i="5"/>
  <c r="N375" i="5"/>
  <c r="M378" i="5"/>
  <c r="N378" i="5"/>
  <c r="I379" i="5"/>
  <c r="H382" i="5"/>
  <c r="I382" i="5"/>
  <c r="N383" i="5"/>
  <c r="M386" i="5"/>
  <c r="N386" i="5"/>
  <c r="I387" i="5"/>
  <c r="H390" i="5"/>
  <c r="I390" i="5"/>
  <c r="N391" i="5"/>
  <c r="M394" i="5"/>
  <c r="N394" i="5"/>
  <c r="I395" i="5"/>
  <c r="H398" i="5"/>
  <c r="I398" i="5"/>
  <c r="N399" i="5"/>
  <c r="M402" i="5"/>
  <c r="N402" i="5"/>
  <c r="I403" i="5"/>
  <c r="H406" i="5"/>
  <c r="I406" i="5"/>
  <c r="N407" i="5"/>
  <c r="M410" i="5"/>
  <c r="N410" i="5"/>
  <c r="I411" i="5"/>
  <c r="H414" i="5"/>
  <c r="I414" i="5"/>
  <c r="N415" i="5"/>
  <c r="M418" i="5"/>
  <c r="N418" i="5"/>
  <c r="I419" i="5"/>
  <c r="H422" i="5"/>
  <c r="I422" i="5"/>
  <c r="N423" i="5"/>
  <c r="M426" i="5"/>
  <c r="N426" i="5"/>
  <c r="I427" i="5"/>
  <c r="H430" i="5"/>
  <c r="I430" i="5"/>
  <c r="N431" i="5"/>
  <c r="M434" i="5"/>
  <c r="N434" i="5"/>
  <c r="I435" i="5"/>
  <c r="N363" i="5"/>
  <c r="M365" i="5"/>
  <c r="I366" i="5"/>
  <c r="L371" i="5"/>
  <c r="M371" i="5"/>
  <c r="G375" i="5"/>
  <c r="H375" i="5"/>
  <c r="L379" i="5"/>
  <c r="M379" i="5"/>
  <c r="G383" i="5"/>
  <c r="H383" i="5"/>
  <c r="L387" i="5"/>
  <c r="M387" i="5"/>
  <c r="G391" i="5"/>
  <c r="H391" i="5"/>
  <c r="L395" i="5"/>
  <c r="M395" i="5"/>
  <c r="G399" i="5"/>
  <c r="H399" i="5"/>
  <c r="L403" i="5"/>
  <c r="M403" i="5"/>
  <c r="G407" i="5"/>
  <c r="H407" i="5"/>
  <c r="L411" i="5"/>
  <c r="M411" i="5"/>
  <c r="G415" i="5"/>
  <c r="H415" i="5"/>
  <c r="L419" i="5"/>
  <c r="M419" i="5"/>
  <c r="G423" i="5"/>
  <c r="H423" i="5"/>
  <c r="L426" i="5"/>
  <c r="L427" i="5"/>
  <c r="M427" i="5"/>
  <c r="G430" i="5"/>
  <c r="G431" i="5"/>
  <c r="H431" i="5"/>
  <c r="L435" i="5"/>
  <c r="M435" i="5"/>
  <c r="M382" i="5"/>
  <c r="N382" i="5"/>
  <c r="H386" i="5"/>
  <c r="I386" i="5"/>
  <c r="M390" i="5"/>
  <c r="N390" i="5"/>
  <c r="H394" i="5"/>
  <c r="I394" i="5"/>
  <c r="M398" i="5"/>
  <c r="N398" i="5"/>
  <c r="H402" i="5"/>
  <c r="I402" i="5"/>
  <c r="M406" i="5"/>
  <c r="N406" i="5"/>
  <c r="H410" i="5"/>
  <c r="I410" i="5"/>
  <c r="M414" i="5"/>
  <c r="N414" i="5"/>
  <c r="H418" i="5"/>
  <c r="I418" i="5"/>
  <c r="M422" i="5"/>
  <c r="N422" i="5"/>
  <c r="I423" i="5"/>
  <c r="H426" i="5"/>
  <c r="I426" i="5"/>
  <c r="M430" i="5"/>
  <c r="N430" i="5"/>
  <c r="H434" i="5"/>
  <c r="I434" i="5"/>
  <c r="N440" i="5"/>
  <c r="I441" i="5"/>
  <c r="H443" i="5"/>
  <c r="N448" i="5"/>
  <c r="I449" i="5"/>
  <c r="H451" i="5"/>
  <c r="N456" i="5"/>
  <c r="I457" i="5"/>
  <c r="H459" i="5"/>
  <c r="N464" i="5"/>
  <c r="I465" i="5"/>
  <c r="H467" i="5"/>
  <c r="N472" i="5"/>
  <c r="I473" i="5"/>
  <c r="H475" i="5"/>
  <c r="H481" i="5"/>
  <c r="G481" i="5"/>
  <c r="M485" i="5"/>
  <c r="L485" i="5"/>
  <c r="H489" i="5"/>
  <c r="G489" i="5"/>
  <c r="M493" i="5"/>
  <c r="L493" i="5"/>
  <c r="H497" i="5"/>
  <c r="G497" i="5"/>
  <c r="M501" i="5"/>
  <c r="L501" i="5"/>
  <c r="H505" i="5"/>
  <c r="G505" i="5"/>
  <c r="M509" i="5"/>
  <c r="L509" i="5"/>
  <c r="N512" i="5"/>
  <c r="M512" i="5"/>
  <c r="L512" i="5"/>
  <c r="N480" i="5"/>
  <c r="M480" i="5"/>
  <c r="I484" i="5"/>
  <c r="H484" i="5"/>
  <c r="N488" i="5"/>
  <c r="M488" i="5"/>
  <c r="I492" i="5"/>
  <c r="H492" i="5"/>
  <c r="N496" i="5"/>
  <c r="M496" i="5"/>
  <c r="I500" i="5"/>
  <c r="H500" i="5"/>
  <c r="N504" i="5"/>
  <c r="M504" i="5"/>
  <c r="I508" i="5"/>
  <c r="H508" i="5"/>
  <c r="M457" i="5"/>
  <c r="L459" i="5"/>
  <c r="G460" i="5"/>
  <c r="M465" i="5"/>
  <c r="L467" i="5"/>
  <c r="G468" i="5"/>
  <c r="M473" i="5"/>
  <c r="L475" i="5"/>
  <c r="G476" i="5"/>
  <c r="L480" i="5"/>
  <c r="M481" i="5"/>
  <c r="L481" i="5"/>
  <c r="G484" i="5"/>
  <c r="H485" i="5"/>
  <c r="G485" i="5"/>
  <c r="L488" i="5"/>
  <c r="M489" i="5"/>
  <c r="L489" i="5"/>
  <c r="G492" i="5"/>
  <c r="H493" i="5"/>
  <c r="G493" i="5"/>
  <c r="L496" i="5"/>
  <c r="M497" i="5"/>
  <c r="L497" i="5"/>
  <c r="G500" i="5"/>
  <c r="H501" i="5"/>
  <c r="G501" i="5"/>
  <c r="L504" i="5"/>
  <c r="M505" i="5"/>
  <c r="L505" i="5"/>
  <c r="G508" i="5"/>
  <c r="H509" i="5"/>
  <c r="G509" i="5"/>
  <c r="L440" i="5"/>
  <c r="H441" i="5"/>
  <c r="N441" i="5"/>
  <c r="G443" i="5"/>
  <c r="M443" i="5"/>
  <c r="I444" i="5"/>
  <c r="L448" i="5"/>
  <c r="H449" i="5"/>
  <c r="N449" i="5"/>
  <c r="G451" i="5"/>
  <c r="M451" i="5"/>
  <c r="I452" i="5"/>
  <c r="L456" i="5"/>
  <c r="H457" i="5"/>
  <c r="N457" i="5"/>
  <c r="G459" i="5"/>
  <c r="M459" i="5"/>
  <c r="I460" i="5"/>
  <c r="L464" i="5"/>
  <c r="H465" i="5"/>
  <c r="N465" i="5"/>
  <c r="G467" i="5"/>
  <c r="M467" i="5"/>
  <c r="I468" i="5"/>
  <c r="L472" i="5"/>
  <c r="H473" i="5"/>
  <c r="N473" i="5"/>
  <c r="G475" i="5"/>
  <c r="M475" i="5"/>
  <c r="I476" i="5"/>
  <c r="I480" i="5"/>
  <c r="H480" i="5"/>
  <c r="N481" i="5"/>
  <c r="N484" i="5"/>
  <c r="M484" i="5"/>
  <c r="I485" i="5"/>
  <c r="I488" i="5"/>
  <c r="H488" i="5"/>
  <c r="N489" i="5"/>
  <c r="N492" i="5"/>
  <c r="M492" i="5"/>
  <c r="I493" i="5"/>
  <c r="I496" i="5"/>
  <c r="H496" i="5"/>
  <c r="N497" i="5"/>
  <c r="N500" i="5"/>
  <c r="M500" i="5"/>
  <c r="I501" i="5"/>
  <c r="I504" i="5"/>
  <c r="H504" i="5"/>
  <c r="N505" i="5"/>
  <c r="N508" i="5"/>
  <c r="M508" i="5"/>
  <c r="I509" i="5"/>
  <c r="I512" i="5"/>
  <c r="H512" i="5"/>
  <c r="G512" i="5"/>
  <c r="I516" i="5"/>
  <c r="H516" i="5"/>
  <c r="G516" i="5"/>
  <c r="M559" i="5"/>
  <c r="M567" i="5"/>
  <c r="L569" i="5"/>
  <c r="G570" i="5"/>
  <c r="M575" i="5"/>
  <c r="L577" i="5"/>
  <c r="G578" i="5"/>
  <c r="L579" i="5"/>
  <c r="N579" i="5"/>
  <c r="I581" i="5"/>
  <c r="H581" i="5"/>
  <c r="G581" i="5"/>
  <c r="I585" i="5"/>
  <c r="H585" i="5"/>
  <c r="G585" i="5"/>
  <c r="I589" i="5"/>
  <c r="H589" i="5"/>
  <c r="G589" i="5"/>
  <c r="I593" i="5"/>
  <c r="H593" i="5"/>
  <c r="G593" i="5"/>
  <c r="I597" i="5"/>
  <c r="H597" i="5"/>
  <c r="G597" i="5"/>
  <c r="I601" i="5"/>
  <c r="H601" i="5"/>
  <c r="G601" i="5"/>
  <c r="I605" i="5"/>
  <c r="H605" i="5"/>
  <c r="G605" i="5"/>
  <c r="I609" i="5"/>
  <c r="H609" i="5"/>
  <c r="G609" i="5"/>
  <c r="I613" i="5"/>
  <c r="H613" i="5"/>
  <c r="G613" i="5"/>
  <c r="L516" i="5"/>
  <c r="G520" i="5"/>
  <c r="L520" i="5"/>
  <c r="L526" i="5"/>
  <c r="H527" i="5"/>
  <c r="G529" i="5"/>
  <c r="L534" i="5"/>
  <c r="H535" i="5"/>
  <c r="G537" i="5"/>
  <c r="L542" i="5"/>
  <c r="L566" i="5"/>
  <c r="H567" i="5"/>
  <c r="N567" i="5"/>
  <c r="G569" i="5"/>
  <c r="M569" i="5"/>
  <c r="I570" i="5"/>
  <c r="L574" i="5"/>
  <c r="H575" i="5"/>
  <c r="N575" i="5"/>
  <c r="M577" i="5"/>
  <c r="I578" i="5"/>
  <c r="N581" i="5"/>
  <c r="M581" i="5"/>
  <c r="L581" i="5"/>
  <c r="N585" i="5"/>
  <c r="M585" i="5"/>
  <c r="L585" i="5"/>
  <c r="N589" i="5"/>
  <c r="M589" i="5"/>
  <c r="L589" i="5"/>
  <c r="N593" i="5"/>
  <c r="M593" i="5"/>
  <c r="L593" i="5"/>
  <c r="N597" i="5"/>
  <c r="M597" i="5"/>
  <c r="L597" i="5"/>
  <c r="N601" i="5"/>
  <c r="M601" i="5"/>
  <c r="L601" i="5"/>
  <c r="N605" i="5"/>
  <c r="M605" i="5"/>
  <c r="L605" i="5"/>
  <c r="N609" i="5"/>
  <c r="M609" i="5"/>
  <c r="L609" i="5"/>
  <c r="N613" i="5"/>
  <c r="M613" i="5"/>
  <c r="L613" i="5"/>
  <c r="G513" i="5"/>
  <c r="L513" i="5"/>
  <c r="M516" i="5"/>
  <c r="G517" i="5"/>
  <c r="L517" i="5"/>
  <c r="H520" i="5"/>
  <c r="M520" i="5"/>
  <c r="G521" i="5"/>
  <c r="L521" i="5"/>
  <c r="M523" i="5"/>
  <c r="L525" i="5"/>
  <c r="G526" i="5"/>
  <c r="N526" i="5"/>
  <c r="I527" i="5"/>
  <c r="H529" i="5"/>
  <c r="M531" i="5"/>
  <c r="L533" i="5"/>
  <c r="G534" i="5"/>
  <c r="N534" i="5"/>
  <c r="I535" i="5"/>
  <c r="H537" i="5"/>
  <c r="M539" i="5"/>
  <c r="L541" i="5"/>
  <c r="G542" i="5"/>
  <c r="N542" i="5"/>
  <c r="I543" i="5"/>
  <c r="H545" i="5"/>
  <c r="M547" i="5"/>
  <c r="L549" i="5"/>
  <c r="G550" i="5"/>
  <c r="N550" i="5"/>
  <c r="I551" i="5"/>
  <c r="H553" i="5"/>
  <c r="M555" i="5"/>
  <c r="L557" i="5"/>
  <c r="G558" i="5"/>
  <c r="N558" i="5"/>
  <c r="I559" i="5"/>
  <c r="H561" i="5"/>
  <c r="M563" i="5"/>
  <c r="L565" i="5"/>
  <c r="G566" i="5"/>
  <c r="N566" i="5"/>
  <c r="I567" i="5"/>
  <c r="H569" i="5"/>
  <c r="M571" i="5"/>
  <c r="L573" i="5"/>
  <c r="G574" i="5"/>
  <c r="N574" i="5"/>
  <c r="I575" i="5"/>
  <c r="H577" i="5"/>
  <c r="G579" i="5"/>
  <c r="I579" i="5"/>
  <c r="N523" i="5"/>
  <c r="M525" i="5"/>
  <c r="I526" i="5"/>
  <c r="N531" i="5"/>
  <c r="M533" i="5"/>
  <c r="I534" i="5"/>
  <c r="N539" i="5"/>
  <c r="M541" i="5"/>
  <c r="I542" i="5"/>
  <c r="N547" i="5"/>
  <c r="M549" i="5"/>
  <c r="I550" i="5"/>
  <c r="N555" i="5"/>
  <c r="M557" i="5"/>
  <c r="I558" i="5"/>
  <c r="N563" i="5"/>
  <c r="M565" i="5"/>
  <c r="I566" i="5"/>
  <c r="G644" i="5"/>
  <c r="H644" i="5"/>
  <c r="L648" i="5"/>
  <c r="M648" i="5"/>
  <c r="G652" i="5"/>
  <c r="H652" i="5"/>
  <c r="L656" i="5"/>
  <c r="M656" i="5"/>
  <c r="G660" i="5"/>
  <c r="H660" i="5"/>
  <c r="N662" i="5"/>
  <c r="L662" i="5"/>
  <c r="M662" i="5"/>
  <c r="I583" i="5"/>
  <c r="N583" i="5"/>
  <c r="I587" i="5"/>
  <c r="N587" i="5"/>
  <c r="I591" i="5"/>
  <c r="N591" i="5"/>
  <c r="I595" i="5"/>
  <c r="N595" i="5"/>
  <c r="I599" i="5"/>
  <c r="N599" i="5"/>
  <c r="I603" i="5"/>
  <c r="N603" i="5"/>
  <c r="I607" i="5"/>
  <c r="N607" i="5"/>
  <c r="I611" i="5"/>
  <c r="N611" i="5"/>
  <c r="I615" i="5"/>
  <c r="N615" i="5"/>
  <c r="G617" i="5"/>
  <c r="L617" i="5"/>
  <c r="I619" i="5"/>
  <c r="N619" i="5"/>
  <c r="G621" i="5"/>
  <c r="L621" i="5"/>
  <c r="L623" i="5"/>
  <c r="H624" i="5"/>
  <c r="G626" i="5"/>
  <c r="L631" i="5"/>
  <c r="H632" i="5"/>
  <c r="G634" i="5"/>
  <c r="L639" i="5"/>
  <c r="H640" i="5"/>
  <c r="G642" i="5"/>
  <c r="M643" i="5"/>
  <c r="N643" i="5"/>
  <c r="I644" i="5"/>
  <c r="H647" i="5"/>
  <c r="I647" i="5"/>
  <c r="N648" i="5"/>
  <c r="M651" i="5"/>
  <c r="N651" i="5"/>
  <c r="I652" i="5"/>
  <c r="H655" i="5"/>
  <c r="I655" i="5"/>
  <c r="N656" i="5"/>
  <c r="M659" i="5"/>
  <c r="N659" i="5"/>
  <c r="I660" i="5"/>
  <c r="L668" i="5"/>
  <c r="M668" i="5"/>
  <c r="N668" i="5"/>
  <c r="H671" i="5"/>
  <c r="G671" i="5"/>
  <c r="I671" i="5"/>
  <c r="L676" i="5"/>
  <c r="M676" i="5"/>
  <c r="N676" i="5"/>
  <c r="H679" i="5"/>
  <c r="G679" i="5"/>
  <c r="I679" i="5"/>
  <c r="H617" i="5"/>
  <c r="M617" i="5"/>
  <c r="H621" i="5"/>
  <c r="M621" i="5"/>
  <c r="N623" i="5"/>
  <c r="I624" i="5"/>
  <c r="H626" i="5"/>
  <c r="N631" i="5"/>
  <c r="I632" i="5"/>
  <c r="H634" i="5"/>
  <c r="N639" i="5"/>
  <c r="I640" i="5"/>
  <c r="H642" i="5"/>
  <c r="L644" i="5"/>
  <c r="M644" i="5"/>
  <c r="G648" i="5"/>
  <c r="H648" i="5"/>
  <c r="L652" i="5"/>
  <c r="M652" i="5"/>
  <c r="G656" i="5"/>
  <c r="H656" i="5"/>
  <c r="L660" i="5"/>
  <c r="M660" i="5"/>
  <c r="N660" i="5"/>
  <c r="H663" i="5"/>
  <c r="G663" i="5"/>
  <c r="I663" i="5"/>
  <c r="M622" i="5"/>
  <c r="I623" i="5"/>
  <c r="L627" i="5"/>
  <c r="H628" i="5"/>
  <c r="N628" i="5"/>
  <c r="G630" i="5"/>
  <c r="M630" i="5"/>
  <c r="I631" i="5"/>
  <c r="L635" i="5"/>
  <c r="H636" i="5"/>
  <c r="N636" i="5"/>
  <c r="G638" i="5"/>
  <c r="M638" i="5"/>
  <c r="I639" i="5"/>
  <c r="H643" i="5"/>
  <c r="I643" i="5"/>
  <c r="N644" i="5"/>
  <c r="M647" i="5"/>
  <c r="N647" i="5"/>
  <c r="I648" i="5"/>
  <c r="H651" i="5"/>
  <c r="I651" i="5"/>
  <c r="N652" i="5"/>
  <c r="M655" i="5"/>
  <c r="N655" i="5"/>
  <c r="I656" i="5"/>
  <c r="H659" i="5"/>
  <c r="I659" i="5"/>
  <c r="N670" i="5"/>
  <c r="L670" i="5"/>
  <c r="M670" i="5"/>
  <c r="N678" i="5"/>
  <c r="L678" i="5"/>
  <c r="M678" i="5"/>
  <c r="N684" i="5"/>
  <c r="M686" i="5"/>
  <c r="I687" i="5"/>
  <c r="I691" i="5"/>
  <c r="H691" i="5"/>
  <c r="N695" i="5"/>
  <c r="M695" i="5"/>
  <c r="I699" i="5"/>
  <c r="H699" i="5"/>
  <c r="G699" i="5"/>
  <c r="I703" i="5"/>
  <c r="H703" i="5"/>
  <c r="G703" i="5"/>
  <c r="I707" i="5"/>
  <c r="H707" i="5"/>
  <c r="G707" i="5"/>
  <c r="I711" i="5"/>
  <c r="H711" i="5"/>
  <c r="G711" i="5"/>
  <c r="I715" i="5"/>
  <c r="H715" i="5"/>
  <c r="G715" i="5"/>
  <c r="I719" i="5"/>
  <c r="H719" i="5"/>
  <c r="G719" i="5"/>
  <c r="M672" i="5"/>
  <c r="L674" i="5"/>
  <c r="G675" i="5"/>
  <c r="M680" i="5"/>
  <c r="L682" i="5"/>
  <c r="G683" i="5"/>
  <c r="M688" i="5"/>
  <c r="L690" i="5"/>
  <c r="G691" i="5"/>
  <c r="H692" i="5"/>
  <c r="G692" i="5"/>
  <c r="L695" i="5"/>
  <c r="M696" i="5"/>
  <c r="L696" i="5"/>
  <c r="N699" i="5"/>
  <c r="M699" i="5"/>
  <c r="L699" i="5"/>
  <c r="N703" i="5"/>
  <c r="M703" i="5"/>
  <c r="L703" i="5"/>
  <c r="N707" i="5"/>
  <c r="M707" i="5"/>
  <c r="L707" i="5"/>
  <c r="N711" i="5"/>
  <c r="M711" i="5"/>
  <c r="L711" i="5"/>
  <c r="N715" i="5"/>
  <c r="M715" i="5"/>
  <c r="L715" i="5"/>
  <c r="N719" i="5"/>
  <c r="M719" i="5"/>
  <c r="L719" i="5"/>
  <c r="N691" i="5"/>
  <c r="M691" i="5"/>
  <c r="I695" i="5"/>
  <c r="H695" i="5"/>
  <c r="N663" i="5"/>
  <c r="I664" i="5"/>
  <c r="H666" i="5"/>
  <c r="N671" i="5"/>
  <c r="I672" i="5"/>
  <c r="H674" i="5"/>
  <c r="N679" i="5"/>
  <c r="I680" i="5"/>
  <c r="H682" i="5"/>
  <c r="M684" i="5"/>
  <c r="L686" i="5"/>
  <c r="G687" i="5"/>
  <c r="N687" i="5"/>
  <c r="I688" i="5"/>
  <c r="H690" i="5"/>
  <c r="L691" i="5"/>
  <c r="M692" i="5"/>
  <c r="L692" i="5"/>
  <c r="G695" i="5"/>
  <c r="H696" i="5"/>
  <c r="G696" i="5"/>
  <c r="H706" i="5"/>
  <c r="M706" i="5"/>
  <c r="H710" i="5"/>
  <c r="M710" i="5"/>
  <c r="H714" i="5"/>
  <c r="M714" i="5"/>
  <c r="H718" i="5"/>
  <c r="M718" i="5"/>
  <c r="H722" i="5"/>
  <c r="M722" i="5"/>
  <c r="G700" i="5"/>
  <c r="L700" i="5"/>
  <c r="G704" i="5"/>
  <c r="L704" i="5"/>
  <c r="F925" i="1" l="1"/>
  <c r="G925" i="1" s="1"/>
  <c r="K925" i="1"/>
  <c r="L925" i="1" s="1"/>
  <c r="O925" i="1"/>
  <c r="F926" i="1"/>
  <c r="H926" i="1" s="1"/>
  <c r="K926" i="1"/>
  <c r="M926" i="1" s="1"/>
  <c r="O926" i="1"/>
  <c r="F927" i="1"/>
  <c r="G927" i="1" s="1"/>
  <c r="K927" i="1"/>
  <c r="L927" i="1" s="1"/>
  <c r="O927" i="1"/>
  <c r="F928" i="1"/>
  <c r="I928" i="1" s="1"/>
  <c r="K928" i="1"/>
  <c r="O928" i="1"/>
  <c r="F929" i="1"/>
  <c r="G929" i="1" s="1"/>
  <c r="K929" i="1"/>
  <c r="L929" i="1" s="1"/>
  <c r="O929" i="1"/>
  <c r="F930" i="1"/>
  <c r="G930" i="1" s="1"/>
  <c r="K930" i="1"/>
  <c r="L930" i="1" s="1"/>
  <c r="O930" i="1"/>
  <c r="F931" i="1"/>
  <c r="G931" i="1" s="1"/>
  <c r="K931" i="1"/>
  <c r="L931" i="1" s="1"/>
  <c r="O931" i="1"/>
  <c r="F932" i="1"/>
  <c r="K932" i="1"/>
  <c r="N932" i="1" s="1"/>
  <c r="O932" i="1"/>
  <c r="F933" i="1"/>
  <c r="G933" i="1" s="1"/>
  <c r="K933" i="1"/>
  <c r="L933" i="1" s="1"/>
  <c r="O933" i="1"/>
  <c r="F934" i="1"/>
  <c r="G934" i="1" s="1"/>
  <c r="K934" i="1"/>
  <c r="L934" i="1" s="1"/>
  <c r="O934" i="1"/>
  <c r="F935" i="1"/>
  <c r="G935" i="1" s="1"/>
  <c r="K935" i="1"/>
  <c r="L935" i="1" s="1"/>
  <c r="O935" i="1"/>
  <c r="F936" i="1"/>
  <c r="I936" i="1" s="1"/>
  <c r="K936" i="1"/>
  <c r="O936" i="1"/>
  <c r="F937" i="1"/>
  <c r="G937" i="1" s="1"/>
  <c r="K937" i="1"/>
  <c r="L937" i="1" s="1"/>
  <c r="O937" i="1"/>
  <c r="F938" i="1"/>
  <c r="H938" i="1" s="1"/>
  <c r="K938" i="1"/>
  <c r="M938" i="1" s="1"/>
  <c r="O938" i="1"/>
  <c r="F939" i="1"/>
  <c r="G939" i="1" s="1"/>
  <c r="K939" i="1"/>
  <c r="L939" i="1" s="1"/>
  <c r="O939" i="1"/>
  <c r="F940" i="1"/>
  <c r="K940" i="1"/>
  <c r="N940" i="1" s="1"/>
  <c r="O940" i="1"/>
  <c r="F941" i="1"/>
  <c r="G941" i="1" s="1"/>
  <c r="K941" i="1"/>
  <c r="L941" i="1" s="1"/>
  <c r="O941" i="1"/>
  <c r="F942" i="1"/>
  <c r="H942" i="1" s="1"/>
  <c r="K942" i="1"/>
  <c r="M942" i="1" s="1"/>
  <c r="O942" i="1"/>
  <c r="F943" i="1"/>
  <c r="G943" i="1" s="1"/>
  <c r="K943" i="1"/>
  <c r="L943" i="1" s="1"/>
  <c r="O943" i="1"/>
  <c r="F944" i="1"/>
  <c r="I944" i="1" s="1"/>
  <c r="K944" i="1"/>
  <c r="O944" i="1"/>
  <c r="F945" i="1"/>
  <c r="G945" i="1" s="1"/>
  <c r="K945" i="1"/>
  <c r="L945" i="1" s="1"/>
  <c r="O945" i="1"/>
  <c r="F946" i="1"/>
  <c r="G946" i="1" s="1"/>
  <c r="K946" i="1"/>
  <c r="L946" i="1" s="1"/>
  <c r="O946" i="1"/>
  <c r="F947" i="1"/>
  <c r="G947" i="1" s="1"/>
  <c r="K947" i="1"/>
  <c r="L947" i="1" s="1"/>
  <c r="O947" i="1"/>
  <c r="F948" i="1"/>
  <c r="K948" i="1"/>
  <c r="N948" i="1" s="1"/>
  <c r="O948" i="1"/>
  <c r="F949" i="1"/>
  <c r="G949" i="1" s="1"/>
  <c r="K949" i="1"/>
  <c r="L949" i="1" s="1"/>
  <c r="O949" i="1"/>
  <c r="F950" i="1"/>
  <c r="G950" i="1" s="1"/>
  <c r="K950" i="1"/>
  <c r="L950" i="1" s="1"/>
  <c r="O950" i="1"/>
  <c r="F951" i="1"/>
  <c r="G951" i="1" s="1"/>
  <c r="K951" i="1"/>
  <c r="L951" i="1" s="1"/>
  <c r="O951" i="1"/>
  <c r="F952" i="1"/>
  <c r="I952" i="1" s="1"/>
  <c r="K952" i="1"/>
  <c r="O952" i="1"/>
  <c r="F953" i="1"/>
  <c r="G953" i="1" s="1"/>
  <c r="K953" i="1"/>
  <c r="L953" i="1" s="1"/>
  <c r="O953" i="1"/>
  <c r="F954" i="1"/>
  <c r="H954" i="1" s="1"/>
  <c r="K954" i="1"/>
  <c r="M954" i="1" s="1"/>
  <c r="O954" i="1"/>
  <c r="F955" i="1"/>
  <c r="G955" i="1" s="1"/>
  <c r="K955" i="1"/>
  <c r="L955" i="1" s="1"/>
  <c r="O955" i="1"/>
  <c r="F956" i="1"/>
  <c r="K956" i="1"/>
  <c r="N956" i="1" s="1"/>
  <c r="O956" i="1"/>
  <c r="F957" i="1"/>
  <c r="G957" i="1" s="1"/>
  <c r="K957" i="1"/>
  <c r="L957" i="1" s="1"/>
  <c r="O957" i="1"/>
  <c r="F958" i="1"/>
  <c r="H958" i="1" s="1"/>
  <c r="K958" i="1"/>
  <c r="M958" i="1" s="1"/>
  <c r="O958" i="1"/>
  <c r="F959" i="1"/>
  <c r="G959" i="1" s="1"/>
  <c r="K959" i="1"/>
  <c r="L959" i="1" s="1"/>
  <c r="O959" i="1"/>
  <c r="F960" i="1"/>
  <c r="I960" i="1" s="1"/>
  <c r="K960" i="1"/>
  <c r="O960" i="1"/>
  <c r="F961" i="1"/>
  <c r="G961" i="1" s="1"/>
  <c r="K961" i="1"/>
  <c r="L961" i="1" s="1"/>
  <c r="O961" i="1"/>
  <c r="F962" i="1"/>
  <c r="G962" i="1" s="1"/>
  <c r="K962" i="1"/>
  <c r="L962" i="1" s="1"/>
  <c r="O962" i="1"/>
  <c r="F963" i="1"/>
  <c r="G963" i="1" s="1"/>
  <c r="K963" i="1"/>
  <c r="L963" i="1" s="1"/>
  <c r="O963" i="1"/>
  <c r="F964" i="1"/>
  <c r="K964" i="1"/>
  <c r="N964" i="1" s="1"/>
  <c r="O964" i="1"/>
  <c r="F965" i="1"/>
  <c r="G965" i="1" s="1"/>
  <c r="K965" i="1"/>
  <c r="L965" i="1" s="1"/>
  <c r="O965" i="1"/>
  <c r="F966" i="1"/>
  <c r="G966" i="1" s="1"/>
  <c r="K966" i="1"/>
  <c r="L966" i="1" s="1"/>
  <c r="O966" i="1"/>
  <c r="F967" i="1"/>
  <c r="G967" i="1" s="1"/>
  <c r="K967" i="1"/>
  <c r="L967" i="1" s="1"/>
  <c r="O967" i="1"/>
  <c r="F968" i="1"/>
  <c r="I968" i="1" s="1"/>
  <c r="K968" i="1"/>
  <c r="O968" i="1"/>
  <c r="F969" i="1"/>
  <c r="G969" i="1" s="1"/>
  <c r="K969" i="1"/>
  <c r="L969" i="1" s="1"/>
  <c r="O969" i="1"/>
  <c r="F970" i="1"/>
  <c r="K970" i="1"/>
  <c r="O970" i="1"/>
  <c r="F971" i="1"/>
  <c r="G971" i="1" s="1"/>
  <c r="K971" i="1"/>
  <c r="L971" i="1" s="1"/>
  <c r="O971" i="1"/>
  <c r="F972" i="1"/>
  <c r="K972" i="1"/>
  <c r="N972" i="1" s="1"/>
  <c r="O972" i="1"/>
  <c r="F973" i="1"/>
  <c r="G973" i="1" s="1"/>
  <c r="K973" i="1"/>
  <c r="L973" i="1" s="1"/>
  <c r="O973" i="1"/>
  <c r="F974" i="1"/>
  <c r="H974" i="1" s="1"/>
  <c r="K974" i="1"/>
  <c r="M974" i="1" s="1"/>
  <c r="O974" i="1"/>
  <c r="F975" i="1"/>
  <c r="G975" i="1" s="1"/>
  <c r="K975" i="1"/>
  <c r="L975" i="1" s="1"/>
  <c r="O975" i="1"/>
  <c r="F976" i="1"/>
  <c r="I976" i="1" s="1"/>
  <c r="K976" i="1"/>
  <c r="O976" i="1"/>
  <c r="F977" i="1"/>
  <c r="G977" i="1" s="1"/>
  <c r="K977" i="1"/>
  <c r="L977" i="1" s="1"/>
  <c r="O977" i="1"/>
  <c r="F978" i="1"/>
  <c r="I978" i="1" s="1"/>
  <c r="K978" i="1"/>
  <c r="N978" i="1" s="1"/>
  <c r="O978" i="1"/>
  <c r="F979" i="1"/>
  <c r="H979" i="1" s="1"/>
  <c r="K979" i="1"/>
  <c r="M979" i="1" s="1"/>
  <c r="O979" i="1"/>
  <c r="F980" i="1"/>
  <c r="G980" i="1" s="1"/>
  <c r="K980" i="1"/>
  <c r="O980" i="1"/>
  <c r="F981" i="1"/>
  <c r="H981" i="1" s="1"/>
  <c r="K981" i="1"/>
  <c r="M981" i="1" s="1"/>
  <c r="O981" i="1"/>
  <c r="F982" i="1"/>
  <c r="I982" i="1" s="1"/>
  <c r="K982" i="1"/>
  <c r="O982" i="1"/>
  <c r="F983" i="1"/>
  <c r="K983" i="1"/>
  <c r="M983" i="1" s="1"/>
  <c r="O983" i="1"/>
  <c r="F984" i="1"/>
  <c r="K984" i="1"/>
  <c r="N984" i="1" s="1"/>
  <c r="O984" i="1"/>
  <c r="F985" i="1"/>
  <c r="H985" i="1" s="1"/>
  <c r="K985" i="1"/>
  <c r="M985" i="1" s="1"/>
  <c r="O985" i="1"/>
  <c r="F986" i="1"/>
  <c r="I986" i="1" s="1"/>
  <c r="K986" i="1"/>
  <c r="N986" i="1" s="1"/>
  <c r="O986" i="1"/>
  <c r="F987" i="1"/>
  <c r="H987" i="1" s="1"/>
  <c r="K987" i="1"/>
  <c r="N987" i="1" s="1"/>
  <c r="O987" i="1"/>
  <c r="F988" i="1"/>
  <c r="I988" i="1" s="1"/>
  <c r="K988" i="1"/>
  <c r="O988" i="1"/>
  <c r="F989" i="1"/>
  <c r="H989" i="1" s="1"/>
  <c r="K989" i="1"/>
  <c r="M989" i="1" s="1"/>
  <c r="O989" i="1"/>
  <c r="F990" i="1"/>
  <c r="H990" i="1" s="1"/>
  <c r="K990" i="1"/>
  <c r="O990" i="1"/>
  <c r="F991" i="1"/>
  <c r="K991" i="1"/>
  <c r="O991" i="1"/>
  <c r="F992" i="1"/>
  <c r="G992" i="1" s="1"/>
  <c r="K992" i="1"/>
  <c r="L992" i="1" s="1"/>
  <c r="O992" i="1"/>
  <c r="F993" i="1"/>
  <c r="H993" i="1" s="1"/>
  <c r="K993" i="1"/>
  <c r="M993" i="1" s="1"/>
  <c r="O993" i="1"/>
  <c r="F994" i="1"/>
  <c r="K994" i="1"/>
  <c r="M994" i="1" s="1"/>
  <c r="O994" i="1"/>
  <c r="F995" i="1"/>
  <c r="I995" i="1" s="1"/>
  <c r="K995" i="1"/>
  <c r="M995" i="1" s="1"/>
  <c r="O995" i="1"/>
  <c r="F996" i="1"/>
  <c r="G996" i="1" s="1"/>
  <c r="K996" i="1"/>
  <c r="O996" i="1"/>
  <c r="F997" i="1"/>
  <c r="H997" i="1" s="1"/>
  <c r="K997" i="1"/>
  <c r="M997" i="1" s="1"/>
  <c r="O997" i="1"/>
  <c r="F998" i="1"/>
  <c r="I998" i="1" s="1"/>
  <c r="K998" i="1"/>
  <c r="O998" i="1"/>
  <c r="F999" i="1"/>
  <c r="K999" i="1"/>
  <c r="M999" i="1" s="1"/>
  <c r="O999" i="1"/>
  <c r="F1000" i="1"/>
  <c r="I1000" i="1" s="1"/>
  <c r="K1000" i="1"/>
  <c r="N1000" i="1" s="1"/>
  <c r="O1000" i="1"/>
  <c r="F1001" i="1"/>
  <c r="G1001" i="1" s="1"/>
  <c r="K1001" i="1"/>
  <c r="L1001" i="1" s="1"/>
  <c r="O1001" i="1"/>
  <c r="F1002" i="1"/>
  <c r="I1002" i="1" s="1"/>
  <c r="K1002" i="1"/>
  <c r="M1002" i="1" s="1"/>
  <c r="O1002" i="1"/>
  <c r="F1003" i="1"/>
  <c r="G1003" i="1" s="1"/>
  <c r="K1003" i="1"/>
  <c r="O1003" i="1"/>
  <c r="F1004" i="1"/>
  <c r="I1004" i="1" s="1"/>
  <c r="K1004" i="1"/>
  <c r="N1004" i="1" s="1"/>
  <c r="O1004" i="1"/>
  <c r="F1005" i="1"/>
  <c r="G1005" i="1" s="1"/>
  <c r="K1005" i="1"/>
  <c r="L1005" i="1" s="1"/>
  <c r="O1005" i="1"/>
  <c r="F1006" i="1"/>
  <c r="I1006" i="1" s="1"/>
  <c r="K1006" i="1"/>
  <c r="M1006" i="1" s="1"/>
  <c r="O1006" i="1"/>
  <c r="F1007" i="1"/>
  <c r="K1007" i="1"/>
  <c r="L1007" i="1" s="1"/>
  <c r="O1007" i="1"/>
  <c r="F1008" i="1"/>
  <c r="I1008" i="1" s="1"/>
  <c r="K1008" i="1"/>
  <c r="N1008" i="1" s="1"/>
  <c r="O1008" i="1"/>
  <c r="F1009" i="1"/>
  <c r="G1009" i="1" s="1"/>
  <c r="K1009" i="1"/>
  <c r="L1009" i="1" s="1"/>
  <c r="O1009" i="1"/>
  <c r="F1010" i="1"/>
  <c r="I1010" i="1" s="1"/>
  <c r="K1010" i="1"/>
  <c r="M1010" i="1" s="1"/>
  <c r="O1010" i="1"/>
  <c r="F1011" i="1"/>
  <c r="G1011" i="1" s="1"/>
  <c r="K1011" i="1"/>
  <c r="O1011" i="1"/>
  <c r="F1012" i="1"/>
  <c r="I1012" i="1" s="1"/>
  <c r="K1012" i="1"/>
  <c r="N1012" i="1" s="1"/>
  <c r="O1012" i="1"/>
  <c r="F1013" i="1"/>
  <c r="G1013" i="1" s="1"/>
  <c r="K1013" i="1"/>
  <c r="L1013" i="1" s="1"/>
  <c r="O1013" i="1"/>
  <c r="F1014" i="1"/>
  <c r="I1014" i="1" s="1"/>
  <c r="K1014" i="1"/>
  <c r="M1014" i="1" s="1"/>
  <c r="O1014" i="1"/>
  <c r="F1015" i="1"/>
  <c r="K1015" i="1"/>
  <c r="L1015" i="1" s="1"/>
  <c r="O1015" i="1"/>
  <c r="F1016" i="1"/>
  <c r="I1016" i="1" s="1"/>
  <c r="K1016" i="1"/>
  <c r="N1016" i="1" s="1"/>
  <c r="O1016" i="1"/>
  <c r="F1017" i="1"/>
  <c r="G1017" i="1" s="1"/>
  <c r="K1017" i="1"/>
  <c r="L1017" i="1" s="1"/>
  <c r="O1017" i="1"/>
  <c r="F1018" i="1"/>
  <c r="I1018" i="1" s="1"/>
  <c r="K1018" i="1"/>
  <c r="M1018" i="1" s="1"/>
  <c r="O1018" i="1"/>
  <c r="F1019" i="1"/>
  <c r="G1019" i="1" s="1"/>
  <c r="K1019" i="1"/>
  <c r="O1019" i="1"/>
  <c r="F1020" i="1"/>
  <c r="I1020" i="1" s="1"/>
  <c r="K1020" i="1"/>
  <c r="N1020" i="1" s="1"/>
  <c r="O1020" i="1"/>
  <c r="F1021" i="1"/>
  <c r="G1021" i="1" s="1"/>
  <c r="K1021" i="1"/>
  <c r="L1021" i="1" s="1"/>
  <c r="O1021" i="1"/>
  <c r="F1022" i="1"/>
  <c r="I1022" i="1" s="1"/>
  <c r="K1022" i="1"/>
  <c r="N1022" i="1" s="1"/>
  <c r="O1022" i="1"/>
  <c r="F1023" i="1"/>
  <c r="K1023" i="1"/>
  <c r="L1023" i="1" s="1"/>
  <c r="O1023" i="1"/>
  <c r="F1024" i="1"/>
  <c r="I1024" i="1" s="1"/>
  <c r="K1024" i="1"/>
  <c r="N1024" i="1" s="1"/>
  <c r="O1024" i="1"/>
  <c r="F1025" i="1"/>
  <c r="G1025" i="1" s="1"/>
  <c r="K1025" i="1"/>
  <c r="L1025" i="1" s="1"/>
  <c r="O1025" i="1"/>
  <c r="F1026" i="1"/>
  <c r="I1026" i="1" s="1"/>
  <c r="K1026" i="1"/>
  <c r="N1026" i="1" s="1"/>
  <c r="O1026" i="1"/>
  <c r="F1027" i="1"/>
  <c r="G1027" i="1" s="1"/>
  <c r="K1027" i="1"/>
  <c r="O1027" i="1"/>
  <c r="F1028" i="1"/>
  <c r="I1028" i="1" s="1"/>
  <c r="K1028" i="1"/>
  <c r="N1028" i="1" s="1"/>
  <c r="O1028" i="1"/>
  <c r="F1029" i="1"/>
  <c r="G1029" i="1" s="1"/>
  <c r="K1029" i="1"/>
  <c r="L1029" i="1" s="1"/>
  <c r="O1029" i="1"/>
  <c r="F1030" i="1"/>
  <c r="I1030" i="1" s="1"/>
  <c r="K1030" i="1"/>
  <c r="N1030" i="1" s="1"/>
  <c r="O1030" i="1"/>
  <c r="F1031" i="1"/>
  <c r="K1031" i="1"/>
  <c r="L1031" i="1" s="1"/>
  <c r="O1031" i="1"/>
  <c r="F1032" i="1"/>
  <c r="I1032" i="1" s="1"/>
  <c r="K1032" i="1"/>
  <c r="N1032" i="1" s="1"/>
  <c r="O1032" i="1"/>
  <c r="F1033" i="1"/>
  <c r="G1033" i="1" s="1"/>
  <c r="K1033" i="1"/>
  <c r="L1033" i="1" s="1"/>
  <c r="O1033" i="1"/>
  <c r="F1034" i="1"/>
  <c r="I1034" i="1" s="1"/>
  <c r="K1034" i="1"/>
  <c r="N1034" i="1" s="1"/>
  <c r="O1034" i="1"/>
  <c r="F1035" i="1"/>
  <c r="G1035" i="1" s="1"/>
  <c r="K1035" i="1"/>
  <c r="O1035" i="1"/>
  <c r="F1036" i="1"/>
  <c r="I1036" i="1" s="1"/>
  <c r="K1036" i="1"/>
  <c r="N1036" i="1" s="1"/>
  <c r="O1036" i="1"/>
  <c r="F1037" i="1"/>
  <c r="G1037" i="1" s="1"/>
  <c r="K1037" i="1"/>
  <c r="L1037" i="1" s="1"/>
  <c r="O1037" i="1"/>
  <c r="F1038" i="1"/>
  <c r="I1038" i="1" s="1"/>
  <c r="K1038" i="1"/>
  <c r="N1038" i="1" s="1"/>
  <c r="O1038" i="1"/>
  <c r="F1039" i="1"/>
  <c r="K1039" i="1"/>
  <c r="L1039" i="1" s="1"/>
  <c r="O1039" i="1"/>
  <c r="F1040" i="1"/>
  <c r="I1040" i="1" s="1"/>
  <c r="K1040" i="1"/>
  <c r="N1040" i="1" s="1"/>
  <c r="O1040" i="1"/>
  <c r="F1041" i="1"/>
  <c r="G1041" i="1" s="1"/>
  <c r="K1041" i="1"/>
  <c r="L1041" i="1" s="1"/>
  <c r="O1041" i="1"/>
  <c r="F1042" i="1"/>
  <c r="I1042" i="1" s="1"/>
  <c r="K1042" i="1"/>
  <c r="N1042" i="1" s="1"/>
  <c r="O1042" i="1"/>
  <c r="F1043" i="1"/>
  <c r="G1043" i="1" s="1"/>
  <c r="K1043" i="1"/>
  <c r="O1043" i="1"/>
  <c r="F1044" i="1"/>
  <c r="I1044" i="1" s="1"/>
  <c r="K1044" i="1"/>
  <c r="N1044" i="1" s="1"/>
  <c r="O1044" i="1"/>
  <c r="F1045" i="1"/>
  <c r="K1045" i="1"/>
  <c r="O1045" i="1"/>
  <c r="F1046" i="1"/>
  <c r="I1046" i="1" s="1"/>
  <c r="K1046" i="1"/>
  <c r="O1046" i="1"/>
  <c r="F1047" i="1"/>
  <c r="K1047" i="1"/>
  <c r="L1047" i="1" s="1"/>
  <c r="O1047" i="1"/>
  <c r="F1048" i="1"/>
  <c r="I1048" i="1" s="1"/>
  <c r="K1048" i="1"/>
  <c r="N1048" i="1" s="1"/>
  <c r="O1048" i="1"/>
  <c r="F1049" i="1"/>
  <c r="K1049" i="1"/>
  <c r="O1049" i="1"/>
  <c r="F1050" i="1"/>
  <c r="I1050" i="1" s="1"/>
  <c r="K1050" i="1"/>
  <c r="O1050" i="1"/>
  <c r="F1051" i="1"/>
  <c r="G1051" i="1" s="1"/>
  <c r="K1051" i="1"/>
  <c r="O1051" i="1"/>
  <c r="F1052" i="1"/>
  <c r="I1052" i="1" s="1"/>
  <c r="K1052" i="1"/>
  <c r="N1052" i="1" s="1"/>
  <c r="O1052" i="1"/>
  <c r="F1053" i="1"/>
  <c r="K1053" i="1"/>
  <c r="O1053" i="1"/>
  <c r="F1054" i="1"/>
  <c r="I1054" i="1" s="1"/>
  <c r="K1054" i="1"/>
  <c r="O1054" i="1"/>
  <c r="F1055" i="1"/>
  <c r="K1055" i="1"/>
  <c r="M1055" i="1" s="1"/>
  <c r="O1055" i="1"/>
  <c r="F1056" i="1"/>
  <c r="K1056" i="1"/>
  <c r="L1056" i="1" s="1"/>
  <c r="O1056" i="1"/>
  <c r="F1057" i="1"/>
  <c r="G1057" i="1" s="1"/>
  <c r="K1057" i="1"/>
  <c r="L1057" i="1" s="1"/>
  <c r="O1057" i="1"/>
  <c r="F1058" i="1"/>
  <c r="I1058" i="1" s="1"/>
  <c r="K1058" i="1"/>
  <c r="N1058" i="1" s="1"/>
  <c r="O1058" i="1"/>
  <c r="F1059" i="1"/>
  <c r="H1059" i="1" s="1"/>
  <c r="K1059" i="1"/>
  <c r="O1059" i="1"/>
  <c r="F1060" i="1"/>
  <c r="G1060" i="1" s="1"/>
  <c r="K1060" i="1"/>
  <c r="O1060" i="1"/>
  <c r="F1061" i="1"/>
  <c r="I1061" i="1" s="1"/>
  <c r="K1061" i="1"/>
  <c r="N1061" i="1" s="1"/>
  <c r="O1061" i="1"/>
  <c r="F1062" i="1"/>
  <c r="I1062" i="1" s="1"/>
  <c r="K1062" i="1"/>
  <c r="O1062" i="1"/>
  <c r="F1063" i="1"/>
  <c r="K1063" i="1"/>
  <c r="O1063" i="1"/>
  <c r="F1064" i="1"/>
  <c r="G1064" i="1" s="1"/>
  <c r="K1064" i="1"/>
  <c r="L1064" i="1" s="1"/>
  <c r="O1064" i="1"/>
  <c r="F1065" i="1"/>
  <c r="G1065" i="1" s="1"/>
  <c r="K1065" i="1"/>
  <c r="L1065" i="1" s="1"/>
  <c r="O1065" i="1"/>
  <c r="F1066" i="1"/>
  <c r="I1066" i="1" s="1"/>
  <c r="K1066" i="1"/>
  <c r="O1066" i="1"/>
  <c r="F1067" i="1"/>
  <c r="K1067" i="1"/>
  <c r="M1067" i="1" s="1"/>
  <c r="O1067" i="1"/>
  <c r="F1068" i="1"/>
  <c r="G1068" i="1" s="1"/>
  <c r="K1068" i="1"/>
  <c r="O1068" i="1"/>
  <c r="F1069" i="1"/>
  <c r="G1069" i="1" s="1"/>
  <c r="K1069" i="1"/>
  <c r="L1069" i="1" s="1"/>
  <c r="O1069" i="1"/>
  <c r="F1070" i="1"/>
  <c r="I1070" i="1" s="1"/>
  <c r="K1070" i="1"/>
  <c r="O1070" i="1"/>
  <c r="F1071" i="1"/>
  <c r="K1071" i="1"/>
  <c r="O1071" i="1"/>
  <c r="F1072" i="1"/>
  <c r="G1072" i="1" s="1"/>
  <c r="K1072" i="1"/>
  <c r="L1072" i="1" s="1"/>
  <c r="O1072" i="1"/>
  <c r="F1073" i="1"/>
  <c r="G1073" i="1" s="1"/>
  <c r="K1073" i="1"/>
  <c r="L1073" i="1" s="1"/>
  <c r="O1073" i="1"/>
  <c r="F1074" i="1"/>
  <c r="I1074" i="1" s="1"/>
  <c r="K1074" i="1"/>
  <c r="O1074" i="1"/>
  <c r="F1075" i="1"/>
  <c r="K1075" i="1"/>
  <c r="M1075" i="1" s="1"/>
  <c r="O1075" i="1"/>
  <c r="F1076" i="1"/>
  <c r="G1076" i="1" s="1"/>
  <c r="K1076" i="1"/>
  <c r="O1076" i="1"/>
  <c r="F1077" i="1"/>
  <c r="H1077" i="1" s="1"/>
  <c r="K1077" i="1"/>
  <c r="M1077" i="1" s="1"/>
  <c r="O1077" i="1"/>
  <c r="F1078" i="1"/>
  <c r="I1078" i="1" s="1"/>
  <c r="K1078" i="1"/>
  <c r="O1078" i="1"/>
  <c r="F1079" i="1"/>
  <c r="K1079" i="1"/>
  <c r="M1079" i="1" s="1"/>
  <c r="O1079" i="1"/>
  <c r="F1080" i="1"/>
  <c r="G1080" i="1" s="1"/>
  <c r="K1080" i="1"/>
  <c r="N1080" i="1" s="1"/>
  <c r="O1080" i="1"/>
  <c r="F1081" i="1"/>
  <c r="G1081" i="1" s="1"/>
  <c r="K1081" i="1"/>
  <c r="L1081" i="1" s="1"/>
  <c r="O1081" i="1"/>
  <c r="F1082" i="1"/>
  <c r="K1082" i="1"/>
  <c r="L1082" i="1" s="1"/>
  <c r="O1082" i="1"/>
  <c r="F1083" i="1"/>
  <c r="K1083" i="1"/>
  <c r="M1083" i="1" s="1"/>
  <c r="O1083" i="1"/>
  <c r="F1084" i="1"/>
  <c r="K1084" i="1"/>
  <c r="O1084" i="1"/>
  <c r="F1085" i="1"/>
  <c r="K1085" i="1"/>
  <c r="O1085" i="1"/>
  <c r="F1086" i="1"/>
  <c r="I1086" i="1" s="1"/>
  <c r="K1086" i="1"/>
  <c r="O1086" i="1"/>
  <c r="F1087" i="1"/>
  <c r="K1087" i="1"/>
  <c r="L1087" i="1" s="1"/>
  <c r="O1087" i="1"/>
  <c r="F1088" i="1"/>
  <c r="K1088" i="1"/>
  <c r="L1088" i="1" s="1"/>
  <c r="N1088" i="1"/>
  <c r="O1088" i="1"/>
  <c r="F1089" i="1"/>
  <c r="I1089" i="1" s="1"/>
  <c r="K1089" i="1"/>
  <c r="O1089" i="1"/>
  <c r="F1090" i="1"/>
  <c r="G1090" i="1" s="1"/>
  <c r="K1090" i="1"/>
  <c r="N1090" i="1" s="1"/>
  <c r="O1090" i="1"/>
  <c r="F1091" i="1"/>
  <c r="H1091" i="1" s="1"/>
  <c r="K1091" i="1"/>
  <c r="N1091" i="1" s="1"/>
  <c r="O1091" i="1"/>
  <c r="F1092" i="1"/>
  <c r="K1092" i="1"/>
  <c r="L1092" i="1" s="1"/>
  <c r="O1092" i="1"/>
  <c r="F1093" i="1"/>
  <c r="K1093" i="1"/>
  <c r="O1093" i="1"/>
  <c r="F1094" i="1"/>
  <c r="K1094" i="1"/>
  <c r="M1094" i="1" s="1"/>
  <c r="O1094" i="1"/>
  <c r="F1095" i="1"/>
  <c r="G1095" i="1" s="1"/>
  <c r="K1095" i="1"/>
  <c r="M1095" i="1" s="1"/>
  <c r="O1095" i="1"/>
  <c r="F1096" i="1"/>
  <c r="K1096" i="1"/>
  <c r="M1096" i="1" s="1"/>
  <c r="O1096" i="1"/>
  <c r="F1097" i="1"/>
  <c r="K1097" i="1"/>
  <c r="N1097" i="1" s="1"/>
  <c r="O1097" i="1"/>
  <c r="F1098" i="1"/>
  <c r="K1098" i="1"/>
  <c r="M1098" i="1" s="1"/>
  <c r="O1098" i="1"/>
  <c r="F1099" i="1"/>
  <c r="K1099" i="1"/>
  <c r="O1099" i="1"/>
  <c r="F1100" i="1"/>
  <c r="K1100" i="1"/>
  <c r="L1100" i="1" s="1"/>
  <c r="O1100" i="1"/>
  <c r="F1101" i="1"/>
  <c r="I1101" i="1" s="1"/>
  <c r="K1101" i="1"/>
  <c r="O1101" i="1"/>
  <c r="F1102" i="1"/>
  <c r="K1102" i="1"/>
  <c r="M1102" i="1" s="1"/>
  <c r="O1102" i="1"/>
  <c r="F1103" i="1"/>
  <c r="G1103" i="1" s="1"/>
  <c r="K1103" i="1"/>
  <c r="L1103" i="1" s="1"/>
  <c r="O1103" i="1"/>
  <c r="F1104" i="1"/>
  <c r="G1104" i="1" s="1"/>
  <c r="K1104" i="1"/>
  <c r="O1104" i="1"/>
  <c r="F1105" i="1"/>
  <c r="I1105" i="1" s="1"/>
  <c r="K1105" i="1"/>
  <c r="N1105" i="1" s="1"/>
  <c r="O1105" i="1"/>
  <c r="F1106" i="1"/>
  <c r="H1106" i="1" s="1"/>
  <c r="K1106" i="1"/>
  <c r="M1106" i="1" s="1"/>
  <c r="O1106" i="1"/>
  <c r="F1107" i="1"/>
  <c r="G1107" i="1" s="1"/>
  <c r="K1107" i="1"/>
  <c r="O1107" i="1"/>
  <c r="F1108" i="1"/>
  <c r="G1108" i="1" s="1"/>
  <c r="K1108" i="1"/>
  <c r="O1108" i="1"/>
  <c r="F1109" i="1"/>
  <c r="K1109" i="1"/>
  <c r="O1109" i="1"/>
  <c r="F1110" i="1"/>
  <c r="K1110" i="1"/>
  <c r="O1110" i="1"/>
  <c r="F1111" i="1"/>
  <c r="H1111" i="1" s="1"/>
  <c r="K1111" i="1"/>
  <c r="O1111" i="1"/>
  <c r="F1112" i="1"/>
  <c r="K1112" i="1"/>
  <c r="O1112" i="1"/>
  <c r="F1113" i="1"/>
  <c r="G1113" i="1" s="1"/>
  <c r="K1113" i="1"/>
  <c r="N1113" i="1" s="1"/>
  <c r="O1113" i="1"/>
  <c r="F1114" i="1"/>
  <c r="H1114" i="1" s="1"/>
  <c r="K1114" i="1"/>
  <c r="M1114" i="1" s="1"/>
  <c r="O1114" i="1"/>
  <c r="F1115" i="1"/>
  <c r="G1115" i="1" s="1"/>
  <c r="K1115" i="1"/>
  <c r="O1115" i="1"/>
  <c r="F1116" i="1"/>
  <c r="G1116" i="1" s="1"/>
  <c r="K1116" i="1"/>
  <c r="O1116" i="1"/>
  <c r="F1117" i="1"/>
  <c r="I1117" i="1" s="1"/>
  <c r="K1117" i="1"/>
  <c r="O1117" i="1"/>
  <c r="F1118" i="1"/>
  <c r="K1118" i="1"/>
  <c r="O1118" i="1"/>
  <c r="F1119" i="1"/>
  <c r="I1119" i="1" s="1"/>
  <c r="K1119" i="1"/>
  <c r="N1119" i="1" s="1"/>
  <c r="O1119" i="1"/>
  <c r="F1120" i="1"/>
  <c r="G1120" i="1" s="1"/>
  <c r="K1120" i="1"/>
  <c r="L1120" i="1" s="1"/>
  <c r="O1120" i="1"/>
  <c r="F1121" i="1"/>
  <c r="G1121" i="1" s="1"/>
  <c r="K1121" i="1"/>
  <c r="L1121" i="1" s="1"/>
  <c r="O1121" i="1"/>
  <c r="F1122" i="1"/>
  <c r="K1122" i="1"/>
  <c r="L1122" i="1" s="1"/>
  <c r="O1122" i="1"/>
  <c r="F1123" i="1"/>
  <c r="I1123" i="1" s="1"/>
  <c r="K1123" i="1"/>
  <c r="N1123" i="1" s="1"/>
  <c r="O1123" i="1"/>
  <c r="F1124" i="1"/>
  <c r="G1124" i="1" s="1"/>
  <c r="K1124" i="1"/>
  <c r="L1124" i="1" s="1"/>
  <c r="O1124" i="1"/>
  <c r="F1125" i="1"/>
  <c r="G1125" i="1" s="1"/>
  <c r="K1125" i="1"/>
  <c r="L1125" i="1" s="1"/>
  <c r="O1125" i="1"/>
  <c r="F1126" i="1"/>
  <c r="G1126" i="1" s="1"/>
  <c r="K1126" i="1"/>
  <c r="O1126" i="1"/>
  <c r="F1127" i="1"/>
  <c r="I1127" i="1" s="1"/>
  <c r="K1127" i="1"/>
  <c r="N1127" i="1" s="1"/>
  <c r="O1127" i="1"/>
  <c r="F1128" i="1"/>
  <c r="G1128" i="1" s="1"/>
  <c r="K1128" i="1"/>
  <c r="L1128" i="1" s="1"/>
  <c r="O1128" i="1"/>
  <c r="F1129" i="1"/>
  <c r="K1129" i="1"/>
  <c r="L1129" i="1" s="1"/>
  <c r="O1129" i="1"/>
  <c r="F1130" i="1"/>
  <c r="K1130" i="1"/>
  <c r="L1130" i="1" s="1"/>
  <c r="O1130" i="1"/>
  <c r="F1131" i="1"/>
  <c r="I1131" i="1" s="1"/>
  <c r="K1131" i="1"/>
  <c r="N1131" i="1" s="1"/>
  <c r="O1131" i="1"/>
  <c r="F1132" i="1"/>
  <c r="K1132" i="1"/>
  <c r="L1132" i="1" s="1"/>
  <c r="O1132" i="1"/>
  <c r="F1133" i="1"/>
  <c r="I1133" i="1" s="1"/>
  <c r="K1133" i="1"/>
  <c r="N1133" i="1" s="1"/>
  <c r="O1133" i="1"/>
  <c r="F1134" i="1"/>
  <c r="G1134" i="1" s="1"/>
  <c r="K1134" i="1"/>
  <c r="O1134" i="1"/>
  <c r="F1135" i="1"/>
  <c r="I1135" i="1" s="1"/>
  <c r="K1135" i="1"/>
  <c r="N1135" i="1" s="1"/>
  <c r="O1135" i="1"/>
  <c r="F1136" i="1"/>
  <c r="K1136" i="1"/>
  <c r="O1136" i="1"/>
  <c r="F1137" i="1"/>
  <c r="I1137" i="1" s="1"/>
  <c r="K1137" i="1"/>
  <c r="N1137" i="1" s="1"/>
  <c r="O1137" i="1"/>
  <c r="F1138" i="1"/>
  <c r="K1138" i="1"/>
  <c r="L1138" i="1" s="1"/>
  <c r="O1138" i="1"/>
  <c r="F1139" i="1"/>
  <c r="I1139" i="1" s="1"/>
  <c r="K1139" i="1"/>
  <c r="N1139" i="1" s="1"/>
  <c r="O1139" i="1"/>
  <c r="F1140" i="1"/>
  <c r="K1140" i="1"/>
  <c r="O1140" i="1"/>
  <c r="F1141" i="1"/>
  <c r="I1141" i="1" s="1"/>
  <c r="K1141" i="1"/>
  <c r="N1141" i="1" s="1"/>
  <c r="O1141" i="1"/>
  <c r="F1142" i="1"/>
  <c r="G1142" i="1" s="1"/>
  <c r="K1142" i="1"/>
  <c r="O1142" i="1"/>
  <c r="F1143" i="1"/>
  <c r="I1143" i="1" s="1"/>
  <c r="K1143" i="1"/>
  <c r="N1143" i="1" s="1"/>
  <c r="O1143" i="1"/>
  <c r="F1144" i="1"/>
  <c r="K1144" i="1"/>
  <c r="O1144" i="1"/>
  <c r="F1145" i="1"/>
  <c r="I1145" i="1" s="1"/>
  <c r="K1145" i="1"/>
  <c r="N1145" i="1" s="1"/>
  <c r="O1145" i="1"/>
  <c r="F1146" i="1"/>
  <c r="K1146" i="1"/>
  <c r="L1146" i="1" s="1"/>
  <c r="O1146" i="1"/>
  <c r="F1147" i="1"/>
  <c r="I1147" i="1" s="1"/>
  <c r="K1147" i="1"/>
  <c r="N1147" i="1" s="1"/>
  <c r="O1147" i="1"/>
  <c r="F1148" i="1"/>
  <c r="K1148" i="1"/>
  <c r="O1148" i="1"/>
  <c r="F1149" i="1"/>
  <c r="I1149" i="1" s="1"/>
  <c r="K1149" i="1"/>
  <c r="N1149" i="1" s="1"/>
  <c r="O1149" i="1"/>
  <c r="F1150" i="1"/>
  <c r="G1150" i="1" s="1"/>
  <c r="K1150" i="1"/>
  <c r="O1150" i="1"/>
  <c r="F1151" i="1"/>
  <c r="I1151" i="1" s="1"/>
  <c r="K1151" i="1"/>
  <c r="N1151" i="1" s="1"/>
  <c r="O1151" i="1"/>
  <c r="F1152" i="1"/>
  <c r="G1152" i="1" s="1"/>
  <c r="K1152" i="1"/>
  <c r="O1152" i="1"/>
  <c r="F1153" i="1"/>
  <c r="I1153" i="1" s="1"/>
  <c r="K1153" i="1"/>
  <c r="N1153" i="1" s="1"/>
  <c r="O1153" i="1"/>
  <c r="F1154" i="1"/>
  <c r="K1154" i="1"/>
  <c r="N1154" i="1" s="1"/>
  <c r="O1154" i="1"/>
  <c r="F1155" i="1"/>
  <c r="H1155" i="1" s="1"/>
  <c r="K1155" i="1"/>
  <c r="M1155" i="1" s="1"/>
  <c r="O1155" i="1"/>
  <c r="F1156" i="1"/>
  <c r="G1156" i="1" s="1"/>
  <c r="K1156" i="1"/>
  <c r="O1156" i="1"/>
  <c r="F1157" i="1"/>
  <c r="I1157" i="1" s="1"/>
  <c r="K1157" i="1"/>
  <c r="O1157" i="1"/>
  <c r="F1158" i="1"/>
  <c r="I1158" i="1" s="1"/>
  <c r="K1158" i="1"/>
  <c r="O1158" i="1"/>
  <c r="F1159" i="1"/>
  <c r="G1159" i="1" s="1"/>
  <c r="K1159" i="1"/>
  <c r="O1159" i="1"/>
  <c r="F1160" i="1"/>
  <c r="K1160" i="1"/>
  <c r="L1160" i="1" s="1"/>
  <c r="O1160" i="1"/>
  <c r="F1161" i="1"/>
  <c r="I1161" i="1" s="1"/>
  <c r="K1161" i="1"/>
  <c r="O1161" i="1"/>
  <c r="F1162" i="1"/>
  <c r="K1162" i="1"/>
  <c r="N1162" i="1" s="1"/>
  <c r="O1162" i="1"/>
  <c r="F1163" i="1"/>
  <c r="H1163" i="1" s="1"/>
  <c r="K1163" i="1"/>
  <c r="M1163" i="1" s="1"/>
  <c r="O1163" i="1"/>
  <c r="F1164" i="1"/>
  <c r="G1164" i="1" s="1"/>
  <c r="K1164" i="1"/>
  <c r="O1164" i="1"/>
  <c r="F1165" i="1"/>
  <c r="I1165" i="1" s="1"/>
  <c r="K1165" i="1"/>
  <c r="N1165" i="1" s="1"/>
  <c r="O1165" i="1"/>
  <c r="F1166" i="1"/>
  <c r="I1166" i="1" s="1"/>
  <c r="K1166" i="1"/>
  <c r="L1166" i="1" s="1"/>
  <c r="O1166" i="1"/>
  <c r="F1167" i="1"/>
  <c r="K1167" i="1"/>
  <c r="O1167" i="1"/>
  <c r="F1168" i="1"/>
  <c r="K1168" i="1"/>
  <c r="L1168" i="1" s="1"/>
  <c r="O1168" i="1"/>
  <c r="F1169" i="1"/>
  <c r="I1169" i="1" s="1"/>
  <c r="K1169" i="1"/>
  <c r="N1169" i="1" s="1"/>
  <c r="O1169" i="1"/>
  <c r="F1170" i="1"/>
  <c r="K1170" i="1"/>
  <c r="N1170" i="1" s="1"/>
  <c r="O1170" i="1"/>
  <c r="F1171" i="1"/>
  <c r="H1171" i="1" s="1"/>
  <c r="K1171" i="1"/>
  <c r="M1171" i="1" s="1"/>
  <c r="O1171" i="1"/>
  <c r="F1172" i="1"/>
  <c r="G1172" i="1" s="1"/>
  <c r="K1172" i="1"/>
  <c r="O1172" i="1"/>
  <c r="F1173" i="1"/>
  <c r="K1173" i="1"/>
  <c r="N1173" i="1" s="1"/>
  <c r="O1173" i="1"/>
  <c r="F1174" i="1"/>
  <c r="I1174" i="1" s="1"/>
  <c r="K1174" i="1"/>
  <c r="L1174" i="1" s="1"/>
  <c r="O1174" i="1"/>
  <c r="F1175" i="1"/>
  <c r="G1175" i="1" s="1"/>
  <c r="K1175" i="1"/>
  <c r="O1175" i="1"/>
  <c r="F1176" i="1"/>
  <c r="K1176" i="1"/>
  <c r="L1176" i="1" s="1"/>
  <c r="O1176" i="1"/>
  <c r="F1177" i="1"/>
  <c r="K1177" i="1"/>
  <c r="N1177" i="1" s="1"/>
  <c r="O1177" i="1"/>
  <c r="F1178" i="1"/>
  <c r="K1178" i="1"/>
  <c r="N1178" i="1" s="1"/>
  <c r="O1178" i="1"/>
  <c r="F1179" i="1"/>
  <c r="H1179" i="1" s="1"/>
  <c r="K1179" i="1"/>
  <c r="M1179" i="1" s="1"/>
  <c r="O1179" i="1"/>
  <c r="F1180" i="1"/>
  <c r="G1180" i="1" s="1"/>
  <c r="K1180" i="1"/>
  <c r="O1180" i="1"/>
  <c r="F1181" i="1"/>
  <c r="I1181" i="1" s="1"/>
  <c r="K1181" i="1"/>
  <c r="N1181" i="1" s="1"/>
  <c r="O1181" i="1"/>
  <c r="F1182" i="1"/>
  <c r="I1182" i="1" s="1"/>
  <c r="K1182" i="1"/>
  <c r="L1182" i="1" s="1"/>
  <c r="O1182" i="1"/>
  <c r="F1183" i="1"/>
  <c r="G1183" i="1" s="1"/>
  <c r="K1183" i="1"/>
  <c r="O1183" i="1"/>
  <c r="F1184" i="1"/>
  <c r="K1184" i="1"/>
  <c r="L1184" i="1" s="1"/>
  <c r="O1184" i="1"/>
  <c r="F1185" i="1"/>
  <c r="I1185" i="1" s="1"/>
  <c r="K1185" i="1"/>
  <c r="N1185" i="1" s="1"/>
  <c r="O1185" i="1"/>
  <c r="F1186" i="1"/>
  <c r="K1186" i="1"/>
  <c r="N1186" i="1" s="1"/>
  <c r="O1186" i="1"/>
  <c r="F1187" i="1"/>
  <c r="H1187" i="1" s="1"/>
  <c r="K1187" i="1"/>
  <c r="M1187" i="1" s="1"/>
  <c r="O1187" i="1"/>
  <c r="F1188" i="1"/>
  <c r="G1188" i="1" s="1"/>
  <c r="K1188" i="1"/>
  <c r="O1188" i="1"/>
  <c r="F1189" i="1"/>
  <c r="H1189" i="1" s="1"/>
  <c r="K1189" i="1"/>
  <c r="M1189" i="1" s="1"/>
  <c r="O1189" i="1"/>
  <c r="F1190" i="1"/>
  <c r="K1190" i="1"/>
  <c r="N1190" i="1" s="1"/>
  <c r="O1190" i="1"/>
  <c r="F1191" i="1"/>
  <c r="H1191" i="1" s="1"/>
  <c r="K1191" i="1"/>
  <c r="O1191" i="1"/>
  <c r="F1192" i="1"/>
  <c r="K1192" i="1"/>
  <c r="O1192" i="1"/>
  <c r="F1193" i="1"/>
  <c r="H1193" i="1" s="1"/>
  <c r="K1193" i="1"/>
  <c r="M1193" i="1" s="1"/>
  <c r="O1193" i="1"/>
  <c r="F1194" i="1"/>
  <c r="K1194" i="1"/>
  <c r="N1194" i="1" s="1"/>
  <c r="O1194" i="1"/>
  <c r="F1195" i="1"/>
  <c r="K1195" i="1"/>
  <c r="M1195" i="1" s="1"/>
  <c r="O1195" i="1"/>
  <c r="F1196" i="1"/>
  <c r="G1196" i="1" s="1"/>
  <c r="K1196" i="1"/>
  <c r="M1196" i="1" s="1"/>
  <c r="O1196" i="1"/>
  <c r="F1197" i="1"/>
  <c r="H1197" i="1" s="1"/>
  <c r="K1197" i="1"/>
  <c r="M1197" i="1" s="1"/>
  <c r="O1197" i="1"/>
  <c r="F1198" i="1"/>
  <c r="K1198" i="1"/>
  <c r="N1198" i="1" s="1"/>
  <c r="O1198" i="1"/>
  <c r="F1199" i="1"/>
  <c r="H1199" i="1" s="1"/>
  <c r="K1199" i="1"/>
  <c r="O1199" i="1"/>
  <c r="F1200" i="1"/>
  <c r="K1200" i="1"/>
  <c r="O1200" i="1"/>
  <c r="F1201" i="1"/>
  <c r="H1201" i="1" s="1"/>
  <c r="K1201" i="1"/>
  <c r="M1201" i="1" s="1"/>
  <c r="O1201" i="1"/>
  <c r="F1202" i="1"/>
  <c r="K1202" i="1"/>
  <c r="N1202" i="1" s="1"/>
  <c r="O1202" i="1"/>
  <c r="F1203" i="1"/>
  <c r="K1203" i="1"/>
  <c r="M1203" i="1" s="1"/>
  <c r="O1203" i="1"/>
  <c r="F1204" i="1"/>
  <c r="G1204" i="1" s="1"/>
  <c r="K1204" i="1"/>
  <c r="O1204" i="1"/>
  <c r="F1205" i="1"/>
  <c r="G1205" i="1" s="1"/>
  <c r="K1205" i="1"/>
  <c r="L1205" i="1" s="1"/>
  <c r="O1205" i="1"/>
  <c r="F1206" i="1"/>
  <c r="I1206" i="1" s="1"/>
  <c r="K1206" i="1"/>
  <c r="M1206" i="1" s="1"/>
  <c r="O1206" i="1"/>
  <c r="F1207" i="1"/>
  <c r="K1207" i="1"/>
  <c r="O1207" i="1"/>
  <c r="F1208" i="1"/>
  <c r="K1208" i="1"/>
  <c r="L1208" i="1" s="1"/>
  <c r="O1208" i="1"/>
  <c r="F1209" i="1"/>
  <c r="I1209" i="1" s="1"/>
  <c r="K1209" i="1"/>
  <c r="N1209" i="1" s="1"/>
  <c r="O1209" i="1"/>
  <c r="F1210" i="1"/>
  <c r="K1210" i="1"/>
  <c r="N1210" i="1" s="1"/>
  <c r="O1210" i="1"/>
  <c r="F1211" i="1"/>
  <c r="H1211" i="1" s="1"/>
  <c r="K1211" i="1"/>
  <c r="N1211" i="1" s="1"/>
  <c r="O1211" i="1"/>
  <c r="F1212" i="1"/>
  <c r="I1212" i="1" s="1"/>
  <c r="K1212" i="1"/>
  <c r="O1212" i="1"/>
  <c r="F1213" i="1"/>
  <c r="H1213" i="1" s="1"/>
  <c r="K1213" i="1"/>
  <c r="M1213" i="1" s="1"/>
  <c r="O1213" i="1"/>
  <c r="F1214" i="1"/>
  <c r="H1214" i="1" s="1"/>
  <c r="K1214" i="1"/>
  <c r="O1214" i="1"/>
  <c r="F1215" i="1"/>
  <c r="G1215" i="1" s="1"/>
  <c r="K1215" i="1"/>
  <c r="O1215" i="1"/>
  <c r="F1216" i="1"/>
  <c r="K1216" i="1"/>
  <c r="O1216" i="1"/>
  <c r="F1217" i="1"/>
  <c r="H1217" i="1" s="1"/>
  <c r="K1217" i="1"/>
  <c r="M1217" i="1" s="1"/>
  <c r="O1217" i="1"/>
  <c r="F1218" i="1"/>
  <c r="H1218" i="1" s="1"/>
  <c r="K1218" i="1"/>
  <c r="L1218" i="1" s="1"/>
  <c r="O1218" i="1"/>
  <c r="F1219" i="1"/>
  <c r="H1219" i="1" s="1"/>
  <c r="K1219" i="1"/>
  <c r="M1219" i="1" s="1"/>
  <c r="O1219" i="1"/>
  <c r="F1220" i="1"/>
  <c r="K1220" i="1"/>
  <c r="O1220" i="1"/>
  <c r="F1221" i="1"/>
  <c r="H1221" i="1" s="1"/>
  <c r="K1221" i="1"/>
  <c r="M1221" i="1" s="1"/>
  <c r="O1221" i="1"/>
  <c r="F1222" i="1"/>
  <c r="H1222" i="1" s="1"/>
  <c r="K1222" i="1"/>
  <c r="L1222" i="1" s="1"/>
  <c r="O1222" i="1"/>
  <c r="F1223" i="1"/>
  <c r="H1223" i="1" s="1"/>
  <c r="K1223" i="1"/>
  <c r="M1223" i="1" s="1"/>
  <c r="O1223" i="1"/>
  <c r="F1224" i="1"/>
  <c r="K1224" i="1"/>
  <c r="O1224" i="1"/>
  <c r="F1225" i="1"/>
  <c r="I1225" i="1" s="1"/>
  <c r="K1225" i="1"/>
  <c r="N1225" i="1" s="1"/>
  <c r="O1225" i="1"/>
  <c r="F1226" i="1"/>
  <c r="I1226" i="1" s="1"/>
  <c r="K1226" i="1"/>
  <c r="N1226" i="1" s="1"/>
  <c r="O1226" i="1"/>
  <c r="F1227" i="1"/>
  <c r="H1227" i="1" s="1"/>
  <c r="K1227" i="1"/>
  <c r="O1227" i="1"/>
  <c r="F1228" i="1"/>
  <c r="K1228" i="1"/>
  <c r="O1228" i="1"/>
  <c r="F1229" i="1"/>
  <c r="I1229" i="1" s="1"/>
  <c r="K1229" i="1"/>
  <c r="N1229" i="1" s="1"/>
  <c r="M1229" i="1"/>
  <c r="O1229" i="1"/>
  <c r="F1230" i="1"/>
  <c r="I1230" i="1" s="1"/>
  <c r="K1230" i="1"/>
  <c r="N1230" i="1" s="1"/>
  <c r="O1230" i="1"/>
  <c r="F1231" i="1"/>
  <c r="H1231" i="1" s="1"/>
  <c r="K1231" i="1"/>
  <c r="O1231" i="1"/>
  <c r="F1232" i="1"/>
  <c r="K1232" i="1"/>
  <c r="O1232" i="1"/>
  <c r="F1233" i="1"/>
  <c r="I1233" i="1" s="1"/>
  <c r="H1233" i="1"/>
  <c r="K1233" i="1"/>
  <c r="N1233" i="1" s="1"/>
  <c r="O1233" i="1"/>
  <c r="F1234" i="1"/>
  <c r="I1234" i="1" s="1"/>
  <c r="K1234" i="1"/>
  <c r="N1234" i="1" s="1"/>
  <c r="O1234" i="1"/>
  <c r="F1235" i="1"/>
  <c r="H1235" i="1" s="1"/>
  <c r="K1235" i="1"/>
  <c r="O1235" i="1"/>
  <c r="F1236" i="1"/>
  <c r="K1236" i="1"/>
  <c r="O1236" i="1"/>
  <c r="F1237" i="1"/>
  <c r="I1237" i="1" s="1"/>
  <c r="K1237" i="1"/>
  <c r="N1237" i="1" s="1"/>
  <c r="O1237" i="1"/>
  <c r="F1238" i="1"/>
  <c r="I1238" i="1" s="1"/>
  <c r="K1238" i="1"/>
  <c r="N1238" i="1" s="1"/>
  <c r="O1238" i="1"/>
  <c r="F1239" i="1"/>
  <c r="H1239" i="1" s="1"/>
  <c r="K1239" i="1"/>
  <c r="O1239" i="1"/>
  <c r="F1240" i="1"/>
  <c r="K1240" i="1"/>
  <c r="O1240" i="1"/>
  <c r="F1241" i="1"/>
  <c r="I1241" i="1" s="1"/>
  <c r="K1241" i="1"/>
  <c r="N1241" i="1" s="1"/>
  <c r="O1241" i="1"/>
  <c r="F1242" i="1"/>
  <c r="I1242" i="1" s="1"/>
  <c r="K1242" i="1"/>
  <c r="N1242" i="1" s="1"/>
  <c r="O1242" i="1"/>
  <c r="F1243" i="1"/>
  <c r="H1243" i="1" s="1"/>
  <c r="K1243" i="1"/>
  <c r="O1243" i="1"/>
  <c r="F1244" i="1"/>
  <c r="K1244" i="1"/>
  <c r="O1244" i="1"/>
  <c r="F1245" i="1"/>
  <c r="I1245" i="1" s="1"/>
  <c r="K1245" i="1"/>
  <c r="N1245" i="1" s="1"/>
  <c r="O1245" i="1"/>
  <c r="F1246" i="1"/>
  <c r="I1246" i="1" s="1"/>
  <c r="K1246" i="1"/>
  <c r="N1246" i="1" s="1"/>
  <c r="O1246" i="1"/>
  <c r="F1247" i="1"/>
  <c r="H1247" i="1" s="1"/>
  <c r="K1247" i="1"/>
  <c r="O1247" i="1"/>
  <c r="F1248" i="1"/>
  <c r="K1248" i="1"/>
  <c r="O1248" i="1"/>
  <c r="F1249" i="1"/>
  <c r="I1249" i="1" s="1"/>
  <c r="K1249" i="1"/>
  <c r="N1249" i="1" s="1"/>
  <c r="O1249" i="1"/>
  <c r="F1250" i="1"/>
  <c r="I1250" i="1" s="1"/>
  <c r="K1250" i="1"/>
  <c r="N1250" i="1" s="1"/>
  <c r="O1250" i="1"/>
  <c r="F1251" i="1"/>
  <c r="H1251" i="1" s="1"/>
  <c r="K1251" i="1"/>
  <c r="O1251" i="1"/>
  <c r="F1252" i="1"/>
  <c r="K1252" i="1"/>
  <c r="O1252" i="1"/>
  <c r="F1253" i="1"/>
  <c r="I1253" i="1" s="1"/>
  <c r="K1253" i="1"/>
  <c r="N1253" i="1" s="1"/>
  <c r="O1253" i="1"/>
  <c r="F1254" i="1"/>
  <c r="I1254" i="1" s="1"/>
  <c r="K1254" i="1"/>
  <c r="N1254" i="1" s="1"/>
  <c r="O1254" i="1"/>
  <c r="F1255" i="1"/>
  <c r="H1255" i="1" s="1"/>
  <c r="K1255" i="1"/>
  <c r="O1255" i="1"/>
  <c r="F1256" i="1"/>
  <c r="K1256" i="1"/>
  <c r="O1256" i="1"/>
  <c r="F1257" i="1"/>
  <c r="I1257" i="1" s="1"/>
  <c r="K1257" i="1"/>
  <c r="N1257" i="1" s="1"/>
  <c r="O1257" i="1"/>
  <c r="F1258" i="1"/>
  <c r="I1258" i="1" s="1"/>
  <c r="K1258" i="1"/>
  <c r="N1258" i="1" s="1"/>
  <c r="O1258" i="1"/>
  <c r="F1259" i="1"/>
  <c r="H1259" i="1" s="1"/>
  <c r="K1259" i="1"/>
  <c r="O1259" i="1"/>
  <c r="F1260" i="1"/>
  <c r="K1260" i="1"/>
  <c r="O1260" i="1"/>
  <c r="F1261" i="1"/>
  <c r="I1261" i="1" s="1"/>
  <c r="K1261" i="1"/>
  <c r="N1261" i="1" s="1"/>
  <c r="O1261" i="1"/>
  <c r="F1262" i="1"/>
  <c r="I1262" i="1" s="1"/>
  <c r="K1262" i="1"/>
  <c r="N1262" i="1" s="1"/>
  <c r="O1262" i="1"/>
  <c r="F1263" i="1"/>
  <c r="G1263" i="1" s="1"/>
  <c r="K1263" i="1"/>
  <c r="L1263" i="1" s="1"/>
  <c r="O1263" i="1"/>
  <c r="F1264" i="1"/>
  <c r="I1264" i="1" s="1"/>
  <c r="K1264" i="1"/>
  <c r="O1264" i="1"/>
  <c r="F1265" i="1"/>
  <c r="I1265" i="1" s="1"/>
  <c r="K1265" i="1"/>
  <c r="N1265" i="1" s="1"/>
  <c r="O1265" i="1"/>
  <c r="F1266" i="1"/>
  <c r="I1266" i="1" s="1"/>
  <c r="K1266" i="1"/>
  <c r="N1266" i="1" s="1"/>
  <c r="O1266" i="1"/>
  <c r="F1267" i="1"/>
  <c r="G1267" i="1" s="1"/>
  <c r="K1267" i="1"/>
  <c r="L1267" i="1" s="1"/>
  <c r="O1267" i="1"/>
  <c r="F1268" i="1"/>
  <c r="K1268" i="1"/>
  <c r="N1268" i="1" s="1"/>
  <c r="O1268" i="1"/>
  <c r="F1269" i="1"/>
  <c r="I1269" i="1" s="1"/>
  <c r="K1269" i="1"/>
  <c r="N1269" i="1" s="1"/>
  <c r="O1269" i="1"/>
  <c r="F1270" i="1"/>
  <c r="I1270" i="1" s="1"/>
  <c r="K1270" i="1"/>
  <c r="N1270" i="1" s="1"/>
  <c r="O1270" i="1"/>
  <c r="F1271" i="1"/>
  <c r="G1271" i="1" s="1"/>
  <c r="K1271" i="1"/>
  <c r="L1271" i="1" s="1"/>
  <c r="O1271" i="1"/>
  <c r="F1272" i="1"/>
  <c r="I1272" i="1" s="1"/>
  <c r="K1272" i="1"/>
  <c r="O1272" i="1"/>
  <c r="F1273" i="1"/>
  <c r="I1273" i="1" s="1"/>
  <c r="K1273" i="1"/>
  <c r="N1273" i="1" s="1"/>
  <c r="O1273" i="1"/>
  <c r="F1274" i="1"/>
  <c r="I1274" i="1" s="1"/>
  <c r="K1274" i="1"/>
  <c r="N1274" i="1" s="1"/>
  <c r="O1274" i="1"/>
  <c r="F1275" i="1"/>
  <c r="G1275" i="1" s="1"/>
  <c r="K1275" i="1"/>
  <c r="L1275" i="1" s="1"/>
  <c r="O1275" i="1"/>
  <c r="F1276" i="1"/>
  <c r="K1276" i="1"/>
  <c r="N1276" i="1" s="1"/>
  <c r="O1276" i="1"/>
  <c r="F1277" i="1"/>
  <c r="I1277" i="1" s="1"/>
  <c r="K1277" i="1"/>
  <c r="N1277" i="1" s="1"/>
  <c r="O1277" i="1"/>
  <c r="F1278" i="1"/>
  <c r="I1278" i="1" s="1"/>
  <c r="K1278" i="1"/>
  <c r="M1278" i="1" s="1"/>
  <c r="O1278" i="1"/>
  <c r="F1279" i="1"/>
  <c r="G1279" i="1" s="1"/>
  <c r="K1279" i="1"/>
  <c r="L1279" i="1" s="1"/>
  <c r="O1279" i="1"/>
  <c r="F1280" i="1"/>
  <c r="I1280" i="1" s="1"/>
  <c r="K1280" i="1"/>
  <c r="O1280" i="1"/>
  <c r="F1281" i="1"/>
  <c r="H1281" i="1" s="1"/>
  <c r="K1281" i="1"/>
  <c r="M1281" i="1" s="1"/>
  <c r="O1281" i="1"/>
  <c r="F1282" i="1"/>
  <c r="I1282" i="1" s="1"/>
  <c r="K1282" i="1"/>
  <c r="M1282" i="1" s="1"/>
  <c r="O1282" i="1"/>
  <c r="F1283" i="1"/>
  <c r="G1283" i="1" s="1"/>
  <c r="K1283" i="1"/>
  <c r="L1283" i="1" s="1"/>
  <c r="O1283" i="1"/>
  <c r="F1284" i="1"/>
  <c r="K1284" i="1"/>
  <c r="N1284" i="1" s="1"/>
  <c r="O1284" i="1"/>
  <c r="F1285" i="1"/>
  <c r="K1285" i="1"/>
  <c r="M1285" i="1" s="1"/>
  <c r="O1285" i="1"/>
  <c r="F1286" i="1"/>
  <c r="I1286" i="1" s="1"/>
  <c r="K1286" i="1"/>
  <c r="M1286" i="1" s="1"/>
  <c r="O1286" i="1"/>
  <c r="F1287" i="1"/>
  <c r="G1287" i="1" s="1"/>
  <c r="K1287" i="1"/>
  <c r="L1287" i="1" s="1"/>
  <c r="O1287" i="1"/>
  <c r="F1288" i="1"/>
  <c r="I1288" i="1" s="1"/>
  <c r="K1288" i="1"/>
  <c r="O1288" i="1"/>
  <c r="F1289" i="1"/>
  <c r="H1289" i="1" s="1"/>
  <c r="K1289" i="1"/>
  <c r="M1289" i="1" s="1"/>
  <c r="O1289" i="1"/>
  <c r="F1290" i="1"/>
  <c r="I1290" i="1" s="1"/>
  <c r="K1290" i="1"/>
  <c r="O1290" i="1"/>
  <c r="F1291" i="1"/>
  <c r="G1291" i="1" s="1"/>
  <c r="K1291" i="1"/>
  <c r="L1291" i="1" s="1"/>
  <c r="O1291" i="1"/>
  <c r="F1292" i="1"/>
  <c r="K1292" i="1"/>
  <c r="N1292" i="1" s="1"/>
  <c r="O1292" i="1"/>
  <c r="F1293" i="1"/>
  <c r="H1293" i="1" s="1"/>
  <c r="K1293" i="1"/>
  <c r="O1293" i="1"/>
  <c r="F1294" i="1"/>
  <c r="I1294" i="1" s="1"/>
  <c r="K1294" i="1"/>
  <c r="M1294" i="1" s="1"/>
  <c r="O1294" i="1"/>
  <c r="F1295" i="1"/>
  <c r="G1295" i="1" s="1"/>
  <c r="K1295" i="1"/>
  <c r="L1295" i="1" s="1"/>
  <c r="O1295" i="1"/>
  <c r="F1296" i="1"/>
  <c r="I1296" i="1" s="1"/>
  <c r="K1296" i="1"/>
  <c r="O1296" i="1"/>
  <c r="F1297" i="1"/>
  <c r="H1297" i="1" s="1"/>
  <c r="K1297" i="1"/>
  <c r="M1297" i="1" s="1"/>
  <c r="O1297" i="1"/>
  <c r="F1298" i="1"/>
  <c r="I1298" i="1" s="1"/>
  <c r="K1298" i="1"/>
  <c r="M1298" i="1" s="1"/>
  <c r="O1298" i="1"/>
  <c r="F1299" i="1"/>
  <c r="G1299" i="1" s="1"/>
  <c r="K1299" i="1"/>
  <c r="L1299" i="1" s="1"/>
  <c r="O1299" i="1"/>
  <c r="F1300" i="1"/>
  <c r="K1300" i="1"/>
  <c r="N1300" i="1" s="1"/>
  <c r="O1300" i="1"/>
  <c r="F1301" i="1"/>
  <c r="K1301" i="1"/>
  <c r="M1301" i="1" s="1"/>
  <c r="O1301" i="1"/>
  <c r="F1302" i="1"/>
  <c r="I1302" i="1" s="1"/>
  <c r="K1302" i="1"/>
  <c r="M1302" i="1" s="1"/>
  <c r="O1302" i="1"/>
  <c r="F1303" i="1"/>
  <c r="G1303" i="1" s="1"/>
  <c r="K1303" i="1"/>
  <c r="L1303" i="1" s="1"/>
  <c r="O1303" i="1"/>
  <c r="F1304" i="1"/>
  <c r="I1304" i="1" s="1"/>
  <c r="K1304" i="1"/>
  <c r="O1304" i="1"/>
  <c r="F1305" i="1"/>
  <c r="H1305" i="1" s="1"/>
  <c r="K1305" i="1"/>
  <c r="M1305" i="1" s="1"/>
  <c r="O1305" i="1"/>
  <c r="F1306" i="1"/>
  <c r="K1306" i="1"/>
  <c r="N1306" i="1" s="1"/>
  <c r="O1306" i="1"/>
  <c r="F1307" i="1"/>
  <c r="G1307" i="1" s="1"/>
  <c r="K1307" i="1"/>
  <c r="L1307" i="1" s="1"/>
  <c r="O1307" i="1"/>
  <c r="F1308" i="1"/>
  <c r="K1308" i="1"/>
  <c r="N1308" i="1" s="1"/>
  <c r="O1308" i="1"/>
  <c r="F1309" i="1"/>
  <c r="H1309" i="1" s="1"/>
  <c r="K1309" i="1"/>
  <c r="O1309" i="1"/>
  <c r="F1310" i="1"/>
  <c r="I1310" i="1" s="1"/>
  <c r="K1310" i="1"/>
  <c r="M1310" i="1" s="1"/>
  <c r="O1310" i="1"/>
  <c r="F1311" i="1"/>
  <c r="G1311" i="1" s="1"/>
  <c r="K1311" i="1"/>
  <c r="L1311" i="1" s="1"/>
  <c r="O1311" i="1"/>
  <c r="F1312" i="1"/>
  <c r="I1312" i="1" s="1"/>
  <c r="K1312" i="1"/>
  <c r="O1312" i="1"/>
  <c r="F1313" i="1"/>
  <c r="G1313" i="1" s="1"/>
  <c r="K1313" i="1"/>
  <c r="L1313" i="1" s="1"/>
  <c r="O1313" i="1"/>
  <c r="F1314" i="1"/>
  <c r="H1314" i="1" s="1"/>
  <c r="K1314" i="1"/>
  <c r="N1314" i="1" s="1"/>
  <c r="O1314" i="1"/>
  <c r="F1315" i="1"/>
  <c r="G1315" i="1" s="1"/>
  <c r="K1315" i="1"/>
  <c r="L1315" i="1" s="1"/>
  <c r="O1315" i="1"/>
  <c r="F1316" i="1"/>
  <c r="K1316" i="1"/>
  <c r="N1316" i="1" s="1"/>
  <c r="O1316" i="1"/>
  <c r="F1317" i="1"/>
  <c r="K1317" i="1"/>
  <c r="M1317" i="1" s="1"/>
  <c r="O1317" i="1"/>
  <c r="F1318" i="1"/>
  <c r="I1318" i="1" s="1"/>
  <c r="K1318" i="1"/>
  <c r="M1318" i="1" s="1"/>
  <c r="O1318" i="1"/>
  <c r="F1319" i="1"/>
  <c r="G1319" i="1" s="1"/>
  <c r="K1319" i="1"/>
  <c r="L1319" i="1" s="1"/>
  <c r="O1319" i="1"/>
  <c r="F1320" i="1"/>
  <c r="I1320" i="1" s="1"/>
  <c r="K1320" i="1"/>
  <c r="O1320" i="1"/>
  <c r="F1321" i="1"/>
  <c r="H1321" i="1" s="1"/>
  <c r="K1321" i="1"/>
  <c r="M1321" i="1" s="1"/>
  <c r="O1321" i="1"/>
  <c r="F1322" i="1"/>
  <c r="K1322" i="1"/>
  <c r="N1322" i="1" s="1"/>
  <c r="O1322" i="1"/>
  <c r="F1323" i="1"/>
  <c r="G1323" i="1" s="1"/>
  <c r="K1323" i="1"/>
  <c r="L1323" i="1" s="1"/>
  <c r="O1323" i="1"/>
  <c r="F1324" i="1"/>
  <c r="K1324" i="1"/>
  <c r="N1324" i="1" s="1"/>
  <c r="O1324" i="1"/>
  <c r="F1325" i="1"/>
  <c r="H1325" i="1" s="1"/>
  <c r="K1325" i="1"/>
  <c r="O1325" i="1"/>
  <c r="F1326" i="1"/>
  <c r="I1326" i="1" s="1"/>
  <c r="K1326" i="1"/>
  <c r="M1326" i="1" s="1"/>
  <c r="O1326" i="1"/>
  <c r="F1327" i="1"/>
  <c r="G1327" i="1" s="1"/>
  <c r="K1327" i="1"/>
  <c r="L1327" i="1" s="1"/>
  <c r="O1327" i="1"/>
  <c r="F1328" i="1"/>
  <c r="I1328" i="1" s="1"/>
  <c r="K1328" i="1"/>
  <c r="L1328" i="1" s="1"/>
  <c r="O1328" i="1"/>
  <c r="F1329" i="1"/>
  <c r="I1329" i="1" s="1"/>
  <c r="K1329" i="1"/>
  <c r="N1329" i="1" s="1"/>
  <c r="O1329" i="1"/>
  <c r="F1330" i="1"/>
  <c r="H1330" i="1" s="1"/>
  <c r="K1330" i="1"/>
  <c r="N1330" i="1" s="1"/>
  <c r="O1330" i="1"/>
  <c r="F1331" i="1"/>
  <c r="H1331" i="1" s="1"/>
  <c r="K1331" i="1"/>
  <c r="O1331" i="1"/>
  <c r="F1332" i="1"/>
  <c r="G1332" i="1" s="1"/>
  <c r="K1332" i="1"/>
  <c r="L1332" i="1" s="1"/>
  <c r="O1332" i="1"/>
  <c r="F1333" i="1"/>
  <c r="G1333" i="1" s="1"/>
  <c r="K1333" i="1"/>
  <c r="L1333" i="1" s="1"/>
  <c r="O1333" i="1"/>
  <c r="F1334" i="1"/>
  <c r="K1334" i="1"/>
  <c r="O1334" i="1"/>
  <c r="F1335" i="1"/>
  <c r="I1335" i="1" s="1"/>
  <c r="K1335" i="1"/>
  <c r="M1335" i="1" s="1"/>
  <c r="O1335" i="1"/>
  <c r="F1336" i="1"/>
  <c r="G1336" i="1" s="1"/>
  <c r="K1336" i="1"/>
  <c r="L1336" i="1" s="1"/>
  <c r="O1336" i="1"/>
  <c r="F1337" i="1"/>
  <c r="K1337" i="1"/>
  <c r="M1337" i="1" s="1"/>
  <c r="O1337" i="1"/>
  <c r="F1338" i="1"/>
  <c r="I1338" i="1" s="1"/>
  <c r="K1338" i="1"/>
  <c r="N1338" i="1" s="1"/>
  <c r="O1338" i="1"/>
  <c r="F1339" i="1"/>
  <c r="H1339" i="1" s="1"/>
  <c r="K1339" i="1"/>
  <c r="M1339" i="1" s="1"/>
  <c r="O1339" i="1"/>
  <c r="F1340" i="1"/>
  <c r="K1340" i="1"/>
  <c r="N1340" i="1" s="1"/>
  <c r="O1340" i="1"/>
  <c r="F1341" i="1"/>
  <c r="H1341" i="1" s="1"/>
  <c r="K1341" i="1"/>
  <c r="O1341" i="1"/>
  <c r="F1342" i="1"/>
  <c r="I1342" i="1" s="1"/>
  <c r="K1342" i="1"/>
  <c r="N1342" i="1" s="1"/>
  <c r="O1342" i="1"/>
  <c r="F1343" i="1"/>
  <c r="H1343" i="1" s="1"/>
  <c r="K1343" i="1"/>
  <c r="N1343" i="1" s="1"/>
  <c r="O1343" i="1"/>
  <c r="F1344" i="1"/>
  <c r="I1344" i="1" s="1"/>
  <c r="K1344" i="1"/>
  <c r="L1344" i="1" s="1"/>
  <c r="O1344" i="1"/>
  <c r="F1345" i="1"/>
  <c r="H1345" i="1" s="1"/>
  <c r="K1345" i="1"/>
  <c r="M1345" i="1" s="1"/>
  <c r="O1345" i="1"/>
  <c r="F1346" i="1"/>
  <c r="K1346" i="1"/>
  <c r="N1346" i="1" s="1"/>
  <c r="O1346" i="1"/>
  <c r="F1347" i="1"/>
  <c r="H1347" i="1" s="1"/>
  <c r="K1347" i="1"/>
  <c r="M1347" i="1" s="1"/>
  <c r="O1347" i="1"/>
  <c r="F1348" i="1"/>
  <c r="G1348" i="1" s="1"/>
  <c r="K1348" i="1"/>
  <c r="M1348" i="1" s="1"/>
  <c r="O1348" i="1"/>
  <c r="F1349" i="1"/>
  <c r="H1349" i="1" s="1"/>
  <c r="K1349" i="1"/>
  <c r="O1349" i="1"/>
  <c r="F1350" i="1"/>
  <c r="K1350" i="1"/>
  <c r="O1350" i="1"/>
  <c r="F1351" i="1"/>
  <c r="H1351" i="1" s="1"/>
  <c r="K1351" i="1"/>
  <c r="M1351" i="1" s="1"/>
  <c r="O1351" i="1"/>
  <c r="F1352" i="1"/>
  <c r="G1352" i="1" s="1"/>
  <c r="K1352" i="1"/>
  <c r="L1352" i="1" s="1"/>
  <c r="O1352" i="1"/>
  <c r="F1353" i="1"/>
  <c r="I1353" i="1" s="1"/>
  <c r="K1353" i="1"/>
  <c r="N1353" i="1" s="1"/>
  <c r="O1353" i="1"/>
  <c r="F1354" i="1"/>
  <c r="K1354" i="1"/>
  <c r="N1354" i="1" s="1"/>
  <c r="O1354" i="1"/>
  <c r="F1355" i="1"/>
  <c r="H1355" i="1" s="1"/>
  <c r="K1355" i="1"/>
  <c r="M1355" i="1" s="1"/>
  <c r="O1355" i="1"/>
  <c r="F1356" i="1"/>
  <c r="K1356" i="1"/>
  <c r="L1356" i="1" s="1"/>
  <c r="O1356" i="1"/>
  <c r="F1357" i="1"/>
  <c r="I1357" i="1" s="1"/>
  <c r="K1357" i="1"/>
  <c r="N1357" i="1" s="1"/>
  <c r="O1357" i="1"/>
  <c r="F1358" i="1"/>
  <c r="I1358" i="1" s="1"/>
  <c r="K1358" i="1"/>
  <c r="N1358" i="1" s="1"/>
  <c r="O1358" i="1"/>
  <c r="F1359" i="1"/>
  <c r="H1359" i="1" s="1"/>
  <c r="K1359" i="1"/>
  <c r="N1359" i="1" s="1"/>
  <c r="O1359" i="1"/>
  <c r="F1360" i="1"/>
  <c r="K1360" i="1"/>
  <c r="L1360" i="1" s="1"/>
  <c r="O1360" i="1"/>
  <c r="F1361" i="1"/>
  <c r="K1361" i="1"/>
  <c r="O1361" i="1"/>
  <c r="F1362" i="1"/>
  <c r="K1362" i="1"/>
  <c r="N1362" i="1" s="1"/>
  <c r="O1362" i="1"/>
  <c r="F1363" i="1"/>
  <c r="H1363" i="1" s="1"/>
  <c r="K1363" i="1"/>
  <c r="O1363" i="1"/>
  <c r="F1364" i="1"/>
  <c r="K1364" i="1"/>
  <c r="O1364" i="1"/>
  <c r="F1365" i="1"/>
  <c r="G1365" i="1" s="1"/>
  <c r="K1365" i="1"/>
  <c r="L1365" i="1" s="1"/>
  <c r="O1365" i="1"/>
  <c r="F1366" i="1"/>
  <c r="I1366" i="1" s="1"/>
  <c r="K1366" i="1"/>
  <c r="M1366" i="1" s="1"/>
  <c r="O1366" i="1"/>
  <c r="F1367" i="1"/>
  <c r="I1367" i="1" s="1"/>
  <c r="K1367" i="1"/>
  <c r="L1367" i="1" s="1"/>
  <c r="O1367" i="1"/>
  <c r="F1368" i="1"/>
  <c r="H1368" i="1" s="1"/>
  <c r="K1368" i="1"/>
  <c r="L1368" i="1" s="1"/>
  <c r="O1368" i="1"/>
  <c r="F1369" i="1"/>
  <c r="G1369" i="1" s="1"/>
  <c r="K1369" i="1"/>
  <c r="L1369" i="1" s="1"/>
  <c r="O1369" i="1"/>
  <c r="F1370" i="1"/>
  <c r="I1370" i="1" s="1"/>
  <c r="K1370" i="1"/>
  <c r="N1370" i="1" s="1"/>
  <c r="O1370" i="1"/>
  <c r="F1371" i="1"/>
  <c r="H1371" i="1" s="1"/>
  <c r="K1371" i="1"/>
  <c r="O1371" i="1"/>
  <c r="F1372" i="1"/>
  <c r="G1372" i="1" s="1"/>
  <c r="K1372" i="1"/>
  <c r="O1372" i="1"/>
  <c r="F1373" i="1"/>
  <c r="G1373" i="1" s="1"/>
  <c r="K1373" i="1"/>
  <c r="L1373" i="1" s="1"/>
  <c r="O1373" i="1"/>
  <c r="F1374" i="1"/>
  <c r="I1374" i="1" s="1"/>
  <c r="K1374" i="1"/>
  <c r="O1374" i="1"/>
  <c r="F1375" i="1"/>
  <c r="G1375" i="1" s="1"/>
  <c r="K1375" i="1"/>
  <c r="M1375" i="1" s="1"/>
  <c r="O1375" i="1"/>
  <c r="F1376" i="1"/>
  <c r="K1376" i="1"/>
  <c r="L1376" i="1" s="1"/>
  <c r="O1376" i="1"/>
  <c r="F1377" i="1"/>
  <c r="H1377" i="1" s="1"/>
  <c r="K1377" i="1"/>
  <c r="O1377" i="1"/>
  <c r="F1378" i="1"/>
  <c r="H1378" i="1" s="1"/>
  <c r="K1378" i="1"/>
  <c r="N1378" i="1" s="1"/>
  <c r="O1378" i="1"/>
  <c r="F1379" i="1"/>
  <c r="H1379" i="1" s="1"/>
  <c r="K1379" i="1"/>
  <c r="M1379" i="1" s="1"/>
  <c r="O1379" i="1"/>
  <c r="F1380" i="1"/>
  <c r="G1380" i="1" s="1"/>
  <c r="K1380" i="1"/>
  <c r="M1380" i="1" s="1"/>
  <c r="O1380" i="1"/>
  <c r="F1381" i="1"/>
  <c r="H1381" i="1" s="1"/>
  <c r="K1381" i="1"/>
  <c r="M1381" i="1" s="1"/>
  <c r="O1381" i="1"/>
  <c r="F1382" i="1"/>
  <c r="K1382" i="1"/>
  <c r="N1382" i="1" s="1"/>
  <c r="O1382" i="1"/>
  <c r="F1383" i="1"/>
  <c r="H1383" i="1" s="1"/>
  <c r="K1383" i="1"/>
  <c r="O1383" i="1"/>
  <c r="F1384" i="1"/>
  <c r="I1384" i="1" s="1"/>
  <c r="K1384" i="1"/>
  <c r="L1384" i="1" s="1"/>
  <c r="O1384" i="1"/>
  <c r="F1385" i="1"/>
  <c r="I1385" i="1" s="1"/>
  <c r="K1385" i="1"/>
  <c r="O1385" i="1"/>
  <c r="F1386" i="1"/>
  <c r="G1386" i="1" s="1"/>
  <c r="K1386" i="1"/>
  <c r="N1386" i="1" s="1"/>
  <c r="O1386" i="1"/>
  <c r="F1387" i="1"/>
  <c r="H1387" i="1" s="1"/>
  <c r="K1387" i="1"/>
  <c r="O1387" i="1"/>
  <c r="F1388" i="1"/>
  <c r="K1388" i="1"/>
  <c r="L1388" i="1" s="1"/>
  <c r="O1388" i="1"/>
  <c r="F1389" i="1"/>
  <c r="I1389" i="1" s="1"/>
  <c r="K1389" i="1"/>
  <c r="N1389" i="1" s="1"/>
  <c r="O1389" i="1"/>
  <c r="F1390" i="1"/>
  <c r="K1390" i="1"/>
  <c r="M1390" i="1" s="1"/>
  <c r="O1390" i="1"/>
  <c r="F1391" i="1"/>
  <c r="I1391" i="1" s="1"/>
  <c r="K1391" i="1"/>
  <c r="N1391" i="1" s="1"/>
  <c r="O1391" i="1"/>
  <c r="F1392" i="1"/>
  <c r="I1392" i="1" s="1"/>
  <c r="K1392" i="1"/>
  <c r="L1392" i="1" s="1"/>
  <c r="O1392" i="1"/>
  <c r="F1393" i="1"/>
  <c r="K1393" i="1"/>
  <c r="N1393" i="1" s="1"/>
  <c r="O1393" i="1"/>
  <c r="F1394" i="1"/>
  <c r="I1394" i="1" s="1"/>
  <c r="K1394" i="1"/>
  <c r="N1394" i="1" s="1"/>
  <c r="O1394" i="1"/>
  <c r="F1395" i="1"/>
  <c r="H1395" i="1" s="1"/>
  <c r="K1395" i="1"/>
  <c r="O1395" i="1"/>
  <c r="F1396" i="1"/>
  <c r="G1396" i="1" s="1"/>
  <c r="K1396" i="1"/>
  <c r="O1396" i="1"/>
  <c r="F1397" i="1"/>
  <c r="I1397" i="1" s="1"/>
  <c r="K1397" i="1"/>
  <c r="O1397" i="1"/>
  <c r="F1398" i="1"/>
  <c r="I1398" i="1" s="1"/>
  <c r="K1398" i="1"/>
  <c r="M1398" i="1" s="1"/>
  <c r="O1398" i="1"/>
  <c r="F1399" i="1"/>
  <c r="I1399" i="1" s="1"/>
  <c r="K1399" i="1"/>
  <c r="L1399" i="1" s="1"/>
  <c r="O1399" i="1"/>
  <c r="F1400" i="1"/>
  <c r="H1400" i="1" s="1"/>
  <c r="K1400" i="1"/>
  <c r="L1400" i="1" s="1"/>
  <c r="O1400" i="1"/>
  <c r="F1401" i="1"/>
  <c r="H1401" i="1" s="1"/>
  <c r="K1401" i="1"/>
  <c r="L1401" i="1" s="1"/>
  <c r="O1401" i="1"/>
  <c r="F1402" i="1"/>
  <c r="I1402" i="1" s="1"/>
  <c r="K1402" i="1"/>
  <c r="N1402" i="1" s="1"/>
  <c r="O1402" i="1"/>
  <c r="F1403" i="1"/>
  <c r="H1403" i="1" s="1"/>
  <c r="K1403" i="1"/>
  <c r="O1403" i="1"/>
  <c r="F1404" i="1"/>
  <c r="G1404" i="1" s="1"/>
  <c r="K1404" i="1"/>
  <c r="L1404" i="1" s="1"/>
  <c r="O1404" i="1"/>
  <c r="F1405" i="1"/>
  <c r="I1405" i="1" s="1"/>
  <c r="K1405" i="1"/>
  <c r="N1405" i="1" s="1"/>
  <c r="O1405" i="1"/>
  <c r="F1406" i="1"/>
  <c r="K1406" i="1"/>
  <c r="N1406" i="1" s="1"/>
  <c r="O1406" i="1"/>
  <c r="F1407" i="1"/>
  <c r="H1407" i="1" s="1"/>
  <c r="K1407" i="1"/>
  <c r="M1407" i="1" s="1"/>
  <c r="O1407" i="1"/>
  <c r="F1408" i="1"/>
  <c r="G1408" i="1" s="1"/>
  <c r="K1408" i="1"/>
  <c r="L1408" i="1" s="1"/>
  <c r="O1408" i="1"/>
  <c r="F1409" i="1"/>
  <c r="I1409" i="1" s="1"/>
  <c r="K1409" i="1"/>
  <c r="N1409" i="1" s="1"/>
  <c r="O1409" i="1"/>
  <c r="F1410" i="1"/>
  <c r="H1410" i="1" s="1"/>
  <c r="K1410" i="1"/>
  <c r="N1410" i="1" s="1"/>
  <c r="O1410" i="1"/>
  <c r="F1411" i="1"/>
  <c r="H1411" i="1" s="1"/>
  <c r="K1411" i="1"/>
  <c r="M1411" i="1" s="1"/>
  <c r="O1411" i="1"/>
  <c r="F1412" i="1"/>
  <c r="G1412" i="1" s="1"/>
  <c r="K1412" i="1"/>
  <c r="L1412" i="1" s="1"/>
  <c r="O1412" i="1"/>
  <c r="F1413" i="1"/>
  <c r="I1413" i="1" s="1"/>
  <c r="K1413" i="1"/>
  <c r="N1413" i="1" s="1"/>
  <c r="O1413" i="1"/>
  <c r="F1414" i="1"/>
  <c r="G1414" i="1" s="1"/>
  <c r="K1414" i="1"/>
  <c r="N1414" i="1" s="1"/>
  <c r="O1414" i="1"/>
  <c r="F1415" i="1"/>
  <c r="K1415" i="1"/>
  <c r="O1415" i="1"/>
  <c r="F1416" i="1"/>
  <c r="G1416" i="1" s="1"/>
  <c r="K1416" i="1"/>
  <c r="L1416" i="1" s="1"/>
  <c r="O1416" i="1"/>
  <c r="F1417" i="1"/>
  <c r="K1417" i="1"/>
  <c r="O1417" i="1"/>
  <c r="F1418" i="1"/>
  <c r="I1418" i="1" s="1"/>
  <c r="K1418" i="1"/>
  <c r="O1418" i="1"/>
  <c r="F1419" i="1"/>
  <c r="K1419" i="1"/>
  <c r="O1419" i="1"/>
  <c r="F1420" i="1"/>
  <c r="G1420" i="1" s="1"/>
  <c r="K1420" i="1"/>
  <c r="L1420" i="1" s="1"/>
  <c r="O1420" i="1"/>
  <c r="F1421" i="1"/>
  <c r="K1421" i="1"/>
  <c r="O1421" i="1"/>
  <c r="F1422" i="1"/>
  <c r="I1422" i="1" s="1"/>
  <c r="K1422" i="1"/>
  <c r="O1422" i="1"/>
  <c r="F1423" i="1"/>
  <c r="K1423" i="1"/>
  <c r="M1423" i="1" s="1"/>
  <c r="O1423" i="1"/>
  <c r="F1424" i="1"/>
  <c r="G1424" i="1" s="1"/>
  <c r="K1424" i="1"/>
  <c r="L1424" i="1" s="1"/>
  <c r="O1424" i="1"/>
  <c r="F1425" i="1"/>
  <c r="K1425" i="1"/>
  <c r="O1425" i="1"/>
  <c r="F1426" i="1"/>
  <c r="I1426" i="1" s="1"/>
  <c r="G1426" i="1"/>
  <c r="K1426" i="1"/>
  <c r="O1426" i="1"/>
  <c r="F1427" i="1"/>
  <c r="K1427" i="1"/>
  <c r="M1427" i="1" s="1"/>
  <c r="O1427" i="1"/>
  <c r="F1428" i="1"/>
  <c r="G1428" i="1" s="1"/>
  <c r="K1428" i="1"/>
  <c r="L1428" i="1" s="1"/>
  <c r="O1428" i="1"/>
  <c r="F1429" i="1"/>
  <c r="K1429" i="1"/>
  <c r="O1429" i="1"/>
  <c r="F1430" i="1"/>
  <c r="K1430" i="1"/>
  <c r="O1430" i="1"/>
  <c r="F1431" i="1"/>
  <c r="K1431" i="1"/>
  <c r="M1431" i="1" s="1"/>
  <c r="O1431" i="1"/>
  <c r="F1432" i="1"/>
  <c r="G1432" i="1" s="1"/>
  <c r="K1432" i="1"/>
  <c r="L1432" i="1" s="1"/>
  <c r="O1432" i="1"/>
  <c r="F1433" i="1"/>
  <c r="K1433" i="1"/>
  <c r="O1433" i="1"/>
  <c r="F1434" i="1"/>
  <c r="I1434" i="1" s="1"/>
  <c r="K1434" i="1"/>
  <c r="O1434" i="1"/>
  <c r="F1435" i="1"/>
  <c r="K1435" i="1"/>
  <c r="M1435" i="1" s="1"/>
  <c r="O1435" i="1"/>
  <c r="F1436" i="1"/>
  <c r="G1436" i="1" s="1"/>
  <c r="K1436" i="1"/>
  <c r="L1436" i="1" s="1"/>
  <c r="O1436" i="1"/>
  <c r="F1437" i="1"/>
  <c r="K1437" i="1"/>
  <c r="O1437" i="1"/>
  <c r="F1438" i="1"/>
  <c r="I1438" i="1" s="1"/>
  <c r="K1438" i="1"/>
  <c r="O1438" i="1"/>
  <c r="F1439" i="1"/>
  <c r="K1439" i="1"/>
  <c r="M1439" i="1" s="1"/>
  <c r="O1439" i="1"/>
  <c r="F1440" i="1"/>
  <c r="G1440" i="1" s="1"/>
  <c r="K1440" i="1"/>
  <c r="L1440" i="1" s="1"/>
  <c r="O1440" i="1"/>
  <c r="F1441" i="1"/>
  <c r="K1441" i="1"/>
  <c r="O1441" i="1"/>
  <c r="F1442" i="1"/>
  <c r="H1442" i="1" s="1"/>
  <c r="K1442" i="1"/>
  <c r="O1442" i="1"/>
  <c r="F1443" i="1"/>
  <c r="K1443" i="1"/>
  <c r="M1443" i="1" s="1"/>
  <c r="O1443" i="1"/>
  <c r="F1444" i="1"/>
  <c r="G1444" i="1" s="1"/>
  <c r="K1444" i="1"/>
  <c r="L1444" i="1" s="1"/>
  <c r="O1444" i="1"/>
  <c r="F1445" i="1"/>
  <c r="K1445" i="1"/>
  <c r="O1445" i="1"/>
  <c r="F1446" i="1"/>
  <c r="I1446" i="1" s="1"/>
  <c r="K1446" i="1"/>
  <c r="O1446" i="1"/>
  <c r="F1447" i="1"/>
  <c r="K1447" i="1"/>
  <c r="M1447" i="1" s="1"/>
  <c r="O1447" i="1"/>
  <c r="F1448" i="1"/>
  <c r="G1448" i="1" s="1"/>
  <c r="K1448" i="1"/>
  <c r="L1448" i="1" s="1"/>
  <c r="O1448" i="1"/>
  <c r="F1449" i="1"/>
  <c r="K1449" i="1"/>
  <c r="O1449" i="1"/>
  <c r="F1450" i="1"/>
  <c r="I1450" i="1" s="1"/>
  <c r="K1450" i="1"/>
  <c r="O1450" i="1"/>
  <c r="F1451" i="1"/>
  <c r="K1451" i="1"/>
  <c r="O1451" i="1"/>
  <c r="F1452" i="1"/>
  <c r="G1452" i="1" s="1"/>
  <c r="K1452" i="1"/>
  <c r="L1452" i="1" s="1"/>
  <c r="O1452" i="1"/>
  <c r="F1453" i="1"/>
  <c r="K1453" i="1"/>
  <c r="O1453" i="1"/>
  <c r="F1454" i="1"/>
  <c r="I1454" i="1" s="1"/>
  <c r="K1454" i="1"/>
  <c r="O1454" i="1"/>
  <c r="F1455" i="1"/>
  <c r="K1455" i="1"/>
  <c r="M1455" i="1" s="1"/>
  <c r="O1455" i="1"/>
  <c r="F1456" i="1"/>
  <c r="G1456" i="1" s="1"/>
  <c r="K1456" i="1"/>
  <c r="L1456" i="1" s="1"/>
  <c r="O1456" i="1"/>
  <c r="F1457" i="1"/>
  <c r="K1457" i="1"/>
  <c r="O1457" i="1"/>
  <c r="F1458" i="1"/>
  <c r="I1458" i="1" s="1"/>
  <c r="K1458" i="1"/>
  <c r="O1458" i="1"/>
  <c r="F1459" i="1"/>
  <c r="K1459" i="1"/>
  <c r="M1459" i="1" s="1"/>
  <c r="O1459" i="1"/>
  <c r="F1460" i="1"/>
  <c r="G1460" i="1" s="1"/>
  <c r="K1460" i="1"/>
  <c r="L1460" i="1" s="1"/>
  <c r="O1460" i="1"/>
  <c r="F1461" i="1"/>
  <c r="K1461" i="1"/>
  <c r="O1461" i="1"/>
  <c r="F1462" i="1"/>
  <c r="K1462" i="1"/>
  <c r="O1462" i="1"/>
  <c r="F1463" i="1"/>
  <c r="K1463" i="1"/>
  <c r="M1463" i="1" s="1"/>
  <c r="O1463" i="1"/>
  <c r="F1464" i="1"/>
  <c r="G1464" i="1" s="1"/>
  <c r="K1464" i="1"/>
  <c r="L1464" i="1" s="1"/>
  <c r="O1464" i="1"/>
  <c r="F1465" i="1"/>
  <c r="K1465" i="1"/>
  <c r="O1465" i="1"/>
  <c r="F1466" i="1"/>
  <c r="I1466" i="1" s="1"/>
  <c r="K1466" i="1"/>
  <c r="O1466" i="1"/>
  <c r="F1467" i="1"/>
  <c r="K1467" i="1"/>
  <c r="M1467" i="1" s="1"/>
  <c r="O1467" i="1"/>
  <c r="F1468" i="1"/>
  <c r="G1468" i="1" s="1"/>
  <c r="K1468" i="1"/>
  <c r="L1468" i="1" s="1"/>
  <c r="O1468" i="1"/>
  <c r="F1469" i="1"/>
  <c r="K1469" i="1"/>
  <c r="O1469" i="1"/>
  <c r="F1470" i="1"/>
  <c r="I1470" i="1" s="1"/>
  <c r="K1470" i="1"/>
  <c r="O1470" i="1"/>
  <c r="F1471" i="1"/>
  <c r="K1471" i="1"/>
  <c r="M1471" i="1" s="1"/>
  <c r="O1471" i="1"/>
  <c r="F1472" i="1"/>
  <c r="G1472" i="1" s="1"/>
  <c r="K1472" i="1"/>
  <c r="L1472" i="1" s="1"/>
  <c r="O1472" i="1"/>
  <c r="F1473" i="1"/>
  <c r="K1473" i="1"/>
  <c r="O1473" i="1"/>
  <c r="F1474" i="1"/>
  <c r="K1474" i="1"/>
  <c r="O1474" i="1"/>
  <c r="F1475" i="1"/>
  <c r="K1475" i="1"/>
  <c r="M1475" i="1" s="1"/>
  <c r="O1475" i="1"/>
  <c r="F1476" i="1"/>
  <c r="G1476" i="1" s="1"/>
  <c r="K1476" i="1"/>
  <c r="L1476" i="1" s="1"/>
  <c r="O1476" i="1"/>
  <c r="F1477" i="1"/>
  <c r="K1477" i="1"/>
  <c r="O1477" i="1"/>
  <c r="F1478" i="1"/>
  <c r="I1478" i="1" s="1"/>
  <c r="K1478" i="1"/>
  <c r="O1478" i="1"/>
  <c r="F1479" i="1"/>
  <c r="K1479" i="1"/>
  <c r="M1479" i="1" s="1"/>
  <c r="O1479" i="1"/>
  <c r="F1480" i="1"/>
  <c r="G1480" i="1" s="1"/>
  <c r="K1480" i="1"/>
  <c r="L1480" i="1" s="1"/>
  <c r="O1480" i="1"/>
  <c r="F1481" i="1"/>
  <c r="K1481" i="1"/>
  <c r="N1481" i="1" s="1"/>
  <c r="O1481" i="1"/>
  <c r="F1482" i="1"/>
  <c r="I1482" i="1" s="1"/>
  <c r="K1482" i="1"/>
  <c r="O1482" i="1"/>
  <c r="F1483" i="1"/>
  <c r="K1483" i="1"/>
  <c r="O1483" i="1"/>
  <c r="F1484" i="1"/>
  <c r="G1484" i="1" s="1"/>
  <c r="K1484" i="1"/>
  <c r="L1484" i="1" s="1"/>
  <c r="O1484" i="1"/>
  <c r="F1485" i="1"/>
  <c r="I1485" i="1" s="1"/>
  <c r="K1485" i="1"/>
  <c r="N1485" i="1" s="1"/>
  <c r="O1485" i="1"/>
  <c r="F1486" i="1"/>
  <c r="I1486" i="1" s="1"/>
  <c r="K1486" i="1"/>
  <c r="O1486" i="1"/>
  <c r="F1487" i="1"/>
  <c r="K1487" i="1"/>
  <c r="M1487" i="1" s="1"/>
  <c r="O1487" i="1"/>
  <c r="F1488" i="1"/>
  <c r="G1488" i="1" s="1"/>
  <c r="K1488" i="1"/>
  <c r="L1488" i="1" s="1"/>
  <c r="O1488" i="1"/>
  <c r="F1489" i="1"/>
  <c r="I1489" i="1" s="1"/>
  <c r="K1489" i="1"/>
  <c r="O1489" i="1"/>
  <c r="F1490" i="1"/>
  <c r="I1490" i="1" s="1"/>
  <c r="K1490" i="1"/>
  <c r="O1490" i="1"/>
  <c r="F1491" i="1"/>
  <c r="K1491" i="1"/>
  <c r="O1491" i="1"/>
  <c r="F1492" i="1"/>
  <c r="G1492" i="1" s="1"/>
  <c r="K1492" i="1"/>
  <c r="L1492" i="1" s="1"/>
  <c r="O1492" i="1"/>
  <c r="F1493" i="1"/>
  <c r="G1493" i="1" s="1"/>
  <c r="K1493" i="1"/>
  <c r="L1493" i="1" s="1"/>
  <c r="O1493" i="1"/>
  <c r="F1494" i="1"/>
  <c r="I1494" i="1" s="1"/>
  <c r="K1494" i="1"/>
  <c r="M1494" i="1" s="1"/>
  <c r="O1494" i="1"/>
  <c r="F1495" i="1"/>
  <c r="K1495" i="1"/>
  <c r="M1495" i="1" s="1"/>
  <c r="O1495" i="1"/>
  <c r="F1496" i="1"/>
  <c r="G1496" i="1" s="1"/>
  <c r="K1496" i="1"/>
  <c r="L1496" i="1" s="1"/>
  <c r="O1496" i="1"/>
  <c r="O924" i="1"/>
  <c r="K924" i="1"/>
  <c r="N924" i="1" s="1"/>
  <c r="F924" i="1"/>
  <c r="I924" i="1" s="1"/>
  <c r="O923" i="1"/>
  <c r="K923" i="1"/>
  <c r="N923" i="1" s="1"/>
  <c r="F923" i="1"/>
  <c r="I923" i="1" s="1"/>
  <c r="O922" i="1"/>
  <c r="K922" i="1"/>
  <c r="N922" i="1" s="1"/>
  <c r="F922" i="1"/>
  <c r="I922" i="1" s="1"/>
  <c r="O921" i="1"/>
  <c r="K921" i="1"/>
  <c r="F921" i="1"/>
  <c r="O920" i="1"/>
  <c r="K920" i="1"/>
  <c r="N920" i="1" s="1"/>
  <c r="F920" i="1"/>
  <c r="I920" i="1" s="1"/>
  <c r="O919" i="1"/>
  <c r="K919" i="1"/>
  <c r="N919" i="1" s="1"/>
  <c r="F919" i="1"/>
  <c r="I919" i="1" s="1"/>
  <c r="O918" i="1"/>
  <c r="K918" i="1"/>
  <c r="N918" i="1" s="1"/>
  <c r="F918" i="1"/>
  <c r="I918" i="1" s="1"/>
  <c r="O917" i="1"/>
  <c r="K917" i="1"/>
  <c r="F917" i="1"/>
  <c r="O916" i="1"/>
  <c r="K916" i="1"/>
  <c r="N916" i="1" s="1"/>
  <c r="F916" i="1"/>
  <c r="I916" i="1" s="1"/>
  <c r="O915" i="1"/>
  <c r="K915" i="1"/>
  <c r="N915" i="1" s="1"/>
  <c r="F915" i="1"/>
  <c r="I915" i="1" s="1"/>
  <c r="O914" i="1"/>
  <c r="K914" i="1"/>
  <c r="L914" i="1" s="1"/>
  <c r="F914" i="1"/>
  <c r="G914" i="1" s="1"/>
  <c r="O913" i="1"/>
  <c r="K913" i="1"/>
  <c r="F913" i="1"/>
  <c r="O912" i="1"/>
  <c r="K912" i="1"/>
  <c r="N912" i="1" s="1"/>
  <c r="F912" i="1"/>
  <c r="I912" i="1" s="1"/>
  <c r="O911" i="1"/>
  <c r="K911" i="1"/>
  <c r="N911" i="1" s="1"/>
  <c r="F911" i="1"/>
  <c r="I911" i="1" s="1"/>
  <c r="O910" i="1"/>
  <c r="K910" i="1"/>
  <c r="M910" i="1" s="1"/>
  <c r="F910" i="1"/>
  <c r="H910" i="1" s="1"/>
  <c r="O909" i="1"/>
  <c r="K909" i="1"/>
  <c r="F909" i="1"/>
  <c r="O908" i="1"/>
  <c r="K908" i="1"/>
  <c r="N908" i="1" s="1"/>
  <c r="F908" i="1"/>
  <c r="I908" i="1" s="1"/>
  <c r="O907" i="1"/>
  <c r="K907" i="1"/>
  <c r="N907" i="1" s="1"/>
  <c r="F907" i="1"/>
  <c r="I907" i="1" s="1"/>
  <c r="O906" i="1"/>
  <c r="K906" i="1"/>
  <c r="N906" i="1" s="1"/>
  <c r="F906" i="1"/>
  <c r="I906" i="1" s="1"/>
  <c r="O905" i="1"/>
  <c r="K905" i="1"/>
  <c r="F905" i="1"/>
  <c r="O904" i="1"/>
  <c r="K904" i="1"/>
  <c r="N904" i="1" s="1"/>
  <c r="F904" i="1"/>
  <c r="I904" i="1" s="1"/>
  <c r="O903" i="1"/>
  <c r="K903" i="1"/>
  <c r="N903" i="1" s="1"/>
  <c r="F903" i="1"/>
  <c r="I903" i="1" s="1"/>
  <c r="O902" i="1"/>
  <c r="K902" i="1"/>
  <c r="N902" i="1" s="1"/>
  <c r="F902" i="1"/>
  <c r="I902" i="1" s="1"/>
  <c r="O901" i="1"/>
  <c r="K901" i="1"/>
  <c r="F901" i="1"/>
  <c r="O900" i="1"/>
  <c r="K900" i="1"/>
  <c r="L900" i="1" s="1"/>
  <c r="F900" i="1"/>
  <c r="G900" i="1" s="1"/>
  <c r="O899" i="1"/>
  <c r="K899" i="1"/>
  <c r="N899" i="1" s="1"/>
  <c r="F899" i="1"/>
  <c r="I899" i="1" s="1"/>
  <c r="O898" i="1"/>
  <c r="K898" i="1"/>
  <c r="L898" i="1" s="1"/>
  <c r="F898" i="1"/>
  <c r="G898" i="1" s="1"/>
  <c r="O897" i="1"/>
  <c r="K897" i="1"/>
  <c r="F897" i="1"/>
  <c r="O896" i="1"/>
  <c r="K896" i="1"/>
  <c r="L896" i="1" s="1"/>
  <c r="F896" i="1"/>
  <c r="G896" i="1" s="1"/>
  <c r="O895" i="1"/>
  <c r="K895" i="1"/>
  <c r="N895" i="1" s="1"/>
  <c r="F895" i="1"/>
  <c r="I895" i="1" s="1"/>
  <c r="O894" i="1"/>
  <c r="K894" i="1"/>
  <c r="M894" i="1" s="1"/>
  <c r="F894" i="1"/>
  <c r="H894" i="1" s="1"/>
  <c r="O893" i="1"/>
  <c r="K893" i="1"/>
  <c r="F893" i="1"/>
  <c r="O892" i="1"/>
  <c r="K892" i="1"/>
  <c r="L892" i="1" s="1"/>
  <c r="F892" i="1"/>
  <c r="G892" i="1" s="1"/>
  <c r="O891" i="1"/>
  <c r="K891" i="1"/>
  <c r="N891" i="1" s="1"/>
  <c r="F891" i="1"/>
  <c r="I891" i="1" s="1"/>
  <c r="O890" i="1"/>
  <c r="K890" i="1"/>
  <c r="N890" i="1" s="1"/>
  <c r="F890" i="1"/>
  <c r="I890" i="1" s="1"/>
  <c r="O889" i="1"/>
  <c r="K889" i="1"/>
  <c r="F889" i="1"/>
  <c r="O888" i="1"/>
  <c r="K888" i="1"/>
  <c r="L888" i="1" s="1"/>
  <c r="F888" i="1"/>
  <c r="G888" i="1" s="1"/>
  <c r="O887" i="1"/>
  <c r="K887" i="1"/>
  <c r="N887" i="1" s="1"/>
  <c r="F887" i="1"/>
  <c r="I887" i="1" s="1"/>
  <c r="O886" i="1"/>
  <c r="K886" i="1"/>
  <c r="N886" i="1" s="1"/>
  <c r="F886" i="1"/>
  <c r="I886" i="1" s="1"/>
  <c r="O885" i="1"/>
  <c r="K885" i="1"/>
  <c r="F885" i="1"/>
  <c r="O884" i="1"/>
  <c r="K884" i="1"/>
  <c r="L884" i="1" s="1"/>
  <c r="F884" i="1"/>
  <c r="G884" i="1" s="1"/>
  <c r="O883" i="1"/>
  <c r="K883" i="1"/>
  <c r="N883" i="1" s="1"/>
  <c r="F883" i="1"/>
  <c r="I883" i="1" s="1"/>
  <c r="O882" i="1"/>
  <c r="K882" i="1"/>
  <c r="L882" i="1" s="1"/>
  <c r="F882" i="1"/>
  <c r="G882" i="1" s="1"/>
  <c r="O881" i="1"/>
  <c r="K881" i="1"/>
  <c r="F881" i="1"/>
  <c r="O880" i="1"/>
  <c r="K880" i="1"/>
  <c r="L880" i="1" s="1"/>
  <c r="F880" i="1"/>
  <c r="G880" i="1" s="1"/>
  <c r="O879" i="1"/>
  <c r="K879" i="1"/>
  <c r="N879" i="1" s="1"/>
  <c r="F879" i="1"/>
  <c r="I879" i="1" s="1"/>
  <c r="O878" i="1"/>
  <c r="K878" i="1"/>
  <c r="N878" i="1" s="1"/>
  <c r="F878" i="1"/>
  <c r="I878" i="1" s="1"/>
  <c r="O877" i="1"/>
  <c r="K877" i="1"/>
  <c r="F877" i="1"/>
  <c r="O876" i="1"/>
  <c r="K876" i="1"/>
  <c r="L876" i="1" s="1"/>
  <c r="F876" i="1"/>
  <c r="G876" i="1" s="1"/>
  <c r="O875" i="1"/>
  <c r="K875" i="1"/>
  <c r="N875" i="1" s="1"/>
  <c r="F875" i="1"/>
  <c r="I875" i="1" s="1"/>
  <c r="O874" i="1"/>
  <c r="K874" i="1"/>
  <c r="N874" i="1" s="1"/>
  <c r="F874" i="1"/>
  <c r="I874" i="1" s="1"/>
  <c r="O873" i="1"/>
  <c r="K873" i="1"/>
  <c r="L873" i="1" s="1"/>
  <c r="F873" i="1"/>
  <c r="G873" i="1" s="1"/>
  <c r="O872" i="1"/>
  <c r="K872" i="1"/>
  <c r="M872" i="1" s="1"/>
  <c r="F872" i="1"/>
  <c r="H872" i="1" s="1"/>
  <c r="O871" i="1"/>
  <c r="K871" i="1"/>
  <c r="N871" i="1" s="1"/>
  <c r="F871" i="1"/>
  <c r="O870" i="1"/>
  <c r="K870" i="1"/>
  <c r="N870" i="1" s="1"/>
  <c r="F870" i="1"/>
  <c r="I870" i="1" s="1"/>
  <c r="O869" i="1"/>
  <c r="K869" i="1"/>
  <c r="L869" i="1" s="1"/>
  <c r="F869" i="1"/>
  <c r="O868" i="1"/>
  <c r="K868" i="1"/>
  <c r="F868" i="1"/>
  <c r="O867" i="1"/>
  <c r="K867" i="1"/>
  <c r="M867" i="1" s="1"/>
  <c r="F867" i="1"/>
  <c r="H867" i="1" s="1"/>
  <c r="O866" i="1"/>
  <c r="K866" i="1"/>
  <c r="L866" i="1" s="1"/>
  <c r="F866" i="1"/>
  <c r="G866" i="1" s="1"/>
  <c r="O865" i="1"/>
  <c r="K865" i="1"/>
  <c r="N865" i="1" s="1"/>
  <c r="F865" i="1"/>
  <c r="I865" i="1" s="1"/>
  <c r="O864" i="1"/>
  <c r="K864" i="1"/>
  <c r="F864" i="1"/>
  <c r="O863" i="1"/>
  <c r="K863" i="1"/>
  <c r="M863" i="1" s="1"/>
  <c r="F863" i="1"/>
  <c r="H863" i="1" s="1"/>
  <c r="O862" i="1"/>
  <c r="K862" i="1"/>
  <c r="L862" i="1" s="1"/>
  <c r="F862" i="1"/>
  <c r="G862" i="1" s="1"/>
  <c r="O861" i="1"/>
  <c r="K861" i="1"/>
  <c r="N861" i="1" s="1"/>
  <c r="F861" i="1"/>
  <c r="I861" i="1" s="1"/>
  <c r="O860" i="1"/>
  <c r="K860" i="1"/>
  <c r="F860" i="1"/>
  <c r="O859" i="1"/>
  <c r="K859" i="1"/>
  <c r="M859" i="1" s="1"/>
  <c r="F859" i="1"/>
  <c r="H859" i="1" s="1"/>
  <c r="O858" i="1"/>
  <c r="K858" i="1"/>
  <c r="L858" i="1" s="1"/>
  <c r="F858" i="1"/>
  <c r="G858" i="1" s="1"/>
  <c r="O857" i="1"/>
  <c r="K857" i="1"/>
  <c r="N857" i="1" s="1"/>
  <c r="F857" i="1"/>
  <c r="I857" i="1" s="1"/>
  <c r="O856" i="1"/>
  <c r="K856" i="1"/>
  <c r="F856" i="1"/>
  <c r="O855" i="1"/>
  <c r="K855" i="1"/>
  <c r="M855" i="1" s="1"/>
  <c r="F855" i="1"/>
  <c r="H855" i="1" s="1"/>
  <c r="O854" i="1"/>
  <c r="K854" i="1"/>
  <c r="L854" i="1" s="1"/>
  <c r="F854" i="1"/>
  <c r="G854" i="1" s="1"/>
  <c r="O853" i="1"/>
  <c r="K853" i="1"/>
  <c r="N853" i="1" s="1"/>
  <c r="F853" i="1"/>
  <c r="I853" i="1" s="1"/>
  <c r="O852" i="1"/>
  <c r="K852" i="1"/>
  <c r="F852" i="1"/>
  <c r="O851" i="1"/>
  <c r="K851" i="1"/>
  <c r="M851" i="1" s="1"/>
  <c r="F851" i="1"/>
  <c r="H851" i="1" s="1"/>
  <c r="O850" i="1"/>
  <c r="K850" i="1"/>
  <c r="L850" i="1" s="1"/>
  <c r="F850" i="1"/>
  <c r="G850" i="1" s="1"/>
  <c r="O849" i="1"/>
  <c r="K849" i="1"/>
  <c r="N849" i="1" s="1"/>
  <c r="F849" i="1"/>
  <c r="I849" i="1" s="1"/>
  <c r="O848" i="1"/>
  <c r="K848" i="1"/>
  <c r="F848" i="1"/>
  <c r="O847" i="1"/>
  <c r="K847" i="1"/>
  <c r="M847" i="1" s="1"/>
  <c r="F847" i="1"/>
  <c r="H847" i="1" s="1"/>
  <c r="O846" i="1"/>
  <c r="K846" i="1"/>
  <c r="L846" i="1" s="1"/>
  <c r="F846" i="1"/>
  <c r="G846" i="1" s="1"/>
  <c r="O845" i="1"/>
  <c r="K845" i="1"/>
  <c r="N845" i="1" s="1"/>
  <c r="F845" i="1"/>
  <c r="I845" i="1" s="1"/>
  <c r="O844" i="1"/>
  <c r="K844" i="1"/>
  <c r="F844" i="1"/>
  <c r="O843" i="1"/>
  <c r="K843" i="1"/>
  <c r="M843" i="1" s="1"/>
  <c r="F843" i="1"/>
  <c r="H843" i="1" s="1"/>
  <c r="O842" i="1"/>
  <c r="K842" i="1"/>
  <c r="L842" i="1" s="1"/>
  <c r="F842" i="1"/>
  <c r="G842" i="1" s="1"/>
  <c r="O841" i="1"/>
  <c r="K841" i="1"/>
  <c r="N841" i="1" s="1"/>
  <c r="F841" i="1"/>
  <c r="I841" i="1" s="1"/>
  <c r="O840" i="1"/>
  <c r="K840" i="1"/>
  <c r="F840" i="1"/>
  <c r="O839" i="1"/>
  <c r="K839" i="1"/>
  <c r="M839" i="1" s="1"/>
  <c r="F839" i="1"/>
  <c r="H839" i="1" s="1"/>
  <c r="O838" i="1"/>
  <c r="K838" i="1"/>
  <c r="L838" i="1" s="1"/>
  <c r="F838" i="1"/>
  <c r="G838" i="1" s="1"/>
  <c r="O837" i="1"/>
  <c r="K837" i="1"/>
  <c r="N837" i="1" s="1"/>
  <c r="F837" i="1"/>
  <c r="I837" i="1" s="1"/>
  <c r="O836" i="1"/>
  <c r="K836" i="1"/>
  <c r="F836" i="1"/>
  <c r="O835" i="1"/>
  <c r="K835" i="1"/>
  <c r="M835" i="1" s="1"/>
  <c r="F835" i="1"/>
  <c r="H835" i="1" s="1"/>
  <c r="O834" i="1"/>
  <c r="K834" i="1"/>
  <c r="L834" i="1" s="1"/>
  <c r="F834" i="1"/>
  <c r="G834" i="1" s="1"/>
  <c r="O833" i="1"/>
  <c r="K833" i="1"/>
  <c r="N833" i="1" s="1"/>
  <c r="F833" i="1"/>
  <c r="I833" i="1" s="1"/>
  <c r="O832" i="1"/>
  <c r="K832" i="1"/>
  <c r="F832" i="1"/>
  <c r="O831" i="1"/>
  <c r="K831" i="1"/>
  <c r="M831" i="1" s="1"/>
  <c r="F831" i="1"/>
  <c r="H831" i="1" s="1"/>
  <c r="O830" i="1"/>
  <c r="K830" i="1"/>
  <c r="L830" i="1" s="1"/>
  <c r="F830" i="1"/>
  <c r="G830" i="1" s="1"/>
  <c r="O829" i="1"/>
  <c r="K829" i="1"/>
  <c r="N829" i="1" s="1"/>
  <c r="F829" i="1"/>
  <c r="I829" i="1" s="1"/>
  <c r="O828" i="1"/>
  <c r="K828" i="1"/>
  <c r="F828" i="1"/>
  <c r="O827" i="1"/>
  <c r="K827" i="1"/>
  <c r="M827" i="1" s="1"/>
  <c r="F827" i="1"/>
  <c r="H827" i="1" s="1"/>
  <c r="O826" i="1"/>
  <c r="K826" i="1"/>
  <c r="L826" i="1" s="1"/>
  <c r="F826" i="1"/>
  <c r="G826" i="1" s="1"/>
  <c r="O825" i="1"/>
  <c r="K825" i="1"/>
  <c r="N825" i="1" s="1"/>
  <c r="F825" i="1"/>
  <c r="I825" i="1" s="1"/>
  <c r="O824" i="1"/>
  <c r="K824" i="1"/>
  <c r="F824" i="1"/>
  <c r="O823" i="1"/>
  <c r="K823" i="1"/>
  <c r="M823" i="1" s="1"/>
  <c r="F823" i="1"/>
  <c r="H823" i="1" s="1"/>
  <c r="O822" i="1"/>
  <c r="K822" i="1"/>
  <c r="L822" i="1" s="1"/>
  <c r="F822" i="1"/>
  <c r="G822" i="1" s="1"/>
  <c r="O821" i="1"/>
  <c r="K821" i="1"/>
  <c r="N821" i="1" s="1"/>
  <c r="F821" i="1"/>
  <c r="I821" i="1" s="1"/>
  <c r="O820" i="1"/>
  <c r="K820" i="1"/>
  <c r="F820" i="1"/>
  <c r="O819" i="1"/>
  <c r="K819" i="1"/>
  <c r="M819" i="1" s="1"/>
  <c r="F819" i="1"/>
  <c r="H819" i="1" s="1"/>
  <c r="O818" i="1"/>
  <c r="K818" i="1"/>
  <c r="L818" i="1" s="1"/>
  <c r="F818" i="1"/>
  <c r="G818" i="1" s="1"/>
  <c r="O817" i="1"/>
  <c r="K817" i="1"/>
  <c r="N817" i="1" s="1"/>
  <c r="F817" i="1"/>
  <c r="I817" i="1" s="1"/>
  <c r="O816" i="1"/>
  <c r="K816" i="1"/>
  <c r="F816" i="1"/>
  <c r="O815" i="1"/>
  <c r="K815" i="1"/>
  <c r="M815" i="1" s="1"/>
  <c r="F815" i="1"/>
  <c r="H815" i="1" s="1"/>
  <c r="O814" i="1"/>
  <c r="K814" i="1"/>
  <c r="L814" i="1" s="1"/>
  <c r="F814" i="1"/>
  <c r="G814" i="1" s="1"/>
  <c r="O813" i="1"/>
  <c r="K813" i="1"/>
  <c r="N813" i="1" s="1"/>
  <c r="F813" i="1"/>
  <c r="I813" i="1" s="1"/>
  <c r="O812" i="1"/>
  <c r="K812" i="1"/>
  <c r="F812" i="1"/>
  <c r="O811" i="1"/>
  <c r="K811" i="1"/>
  <c r="M811" i="1" s="1"/>
  <c r="F811" i="1"/>
  <c r="H811" i="1" s="1"/>
  <c r="O810" i="1"/>
  <c r="K810" i="1"/>
  <c r="M810" i="1" s="1"/>
  <c r="F810" i="1"/>
  <c r="H810" i="1" s="1"/>
  <c r="O809" i="1"/>
  <c r="K809" i="1"/>
  <c r="M809" i="1" s="1"/>
  <c r="F809" i="1"/>
  <c r="H809" i="1" s="1"/>
  <c r="O808" i="1"/>
  <c r="K808" i="1"/>
  <c r="M808" i="1" s="1"/>
  <c r="F808" i="1"/>
  <c r="H808" i="1" s="1"/>
  <c r="O807" i="1"/>
  <c r="K807" i="1"/>
  <c r="M807" i="1" s="1"/>
  <c r="F807" i="1"/>
  <c r="H807" i="1" s="1"/>
  <c r="O806" i="1"/>
  <c r="K806" i="1"/>
  <c r="M806" i="1" s="1"/>
  <c r="F806" i="1"/>
  <c r="H806" i="1" s="1"/>
  <c r="O805" i="1"/>
  <c r="K805" i="1"/>
  <c r="M805" i="1" s="1"/>
  <c r="F805" i="1"/>
  <c r="H805" i="1" s="1"/>
  <c r="O804" i="1"/>
  <c r="K804" i="1"/>
  <c r="M804" i="1" s="1"/>
  <c r="F804" i="1"/>
  <c r="H804" i="1" s="1"/>
  <c r="O803" i="1"/>
  <c r="K803" i="1"/>
  <c r="M803" i="1" s="1"/>
  <c r="F803" i="1"/>
  <c r="H803" i="1" s="1"/>
  <c r="O802" i="1"/>
  <c r="K802" i="1"/>
  <c r="M802" i="1" s="1"/>
  <c r="F802" i="1"/>
  <c r="H802" i="1" s="1"/>
  <c r="O801" i="1"/>
  <c r="K801" i="1"/>
  <c r="M801" i="1" s="1"/>
  <c r="F801" i="1"/>
  <c r="H801" i="1" s="1"/>
  <c r="O800" i="1"/>
  <c r="K800" i="1"/>
  <c r="M800" i="1" s="1"/>
  <c r="F800" i="1"/>
  <c r="H800" i="1" s="1"/>
  <c r="O799" i="1"/>
  <c r="K799" i="1"/>
  <c r="M799" i="1" s="1"/>
  <c r="F799" i="1"/>
  <c r="H799" i="1" s="1"/>
  <c r="O798" i="1"/>
  <c r="K798" i="1"/>
  <c r="M798" i="1" s="1"/>
  <c r="F798" i="1"/>
  <c r="H798" i="1" s="1"/>
  <c r="O797" i="1"/>
  <c r="K797" i="1"/>
  <c r="M797" i="1" s="1"/>
  <c r="F797" i="1"/>
  <c r="H797" i="1" s="1"/>
  <c r="O796" i="1"/>
  <c r="K796" i="1"/>
  <c r="M796" i="1" s="1"/>
  <c r="F796" i="1"/>
  <c r="H796" i="1" s="1"/>
  <c r="F612" i="1"/>
  <c r="G612" i="1" s="1"/>
  <c r="K612" i="1"/>
  <c r="L612" i="1" s="1"/>
  <c r="O612" i="1"/>
  <c r="F613" i="1"/>
  <c r="G613" i="1" s="1"/>
  <c r="K613" i="1"/>
  <c r="L613" i="1" s="1"/>
  <c r="O613" i="1"/>
  <c r="F614" i="1"/>
  <c r="I614" i="1" s="1"/>
  <c r="K614" i="1"/>
  <c r="M614" i="1" s="1"/>
  <c r="O614" i="1"/>
  <c r="F615" i="1"/>
  <c r="K615" i="1"/>
  <c r="O615" i="1"/>
  <c r="F616" i="1"/>
  <c r="G616" i="1" s="1"/>
  <c r="K616" i="1"/>
  <c r="L616" i="1" s="1"/>
  <c r="O616" i="1"/>
  <c r="F617" i="1"/>
  <c r="G617" i="1" s="1"/>
  <c r="K617" i="1"/>
  <c r="L617" i="1" s="1"/>
  <c r="O617" i="1"/>
  <c r="F618" i="1"/>
  <c r="I618" i="1" s="1"/>
  <c r="K618" i="1"/>
  <c r="M618" i="1" s="1"/>
  <c r="O618" i="1"/>
  <c r="F619" i="1"/>
  <c r="K619" i="1"/>
  <c r="O619" i="1"/>
  <c r="F620" i="1"/>
  <c r="G620" i="1" s="1"/>
  <c r="K620" i="1"/>
  <c r="L620" i="1" s="1"/>
  <c r="O620" i="1"/>
  <c r="F621" i="1"/>
  <c r="G621" i="1" s="1"/>
  <c r="K621" i="1"/>
  <c r="L621" i="1" s="1"/>
  <c r="O621" i="1"/>
  <c r="F622" i="1"/>
  <c r="I622" i="1" s="1"/>
  <c r="K622" i="1"/>
  <c r="M622" i="1" s="1"/>
  <c r="O622" i="1"/>
  <c r="O516" i="1"/>
  <c r="K516" i="1"/>
  <c r="F516" i="1"/>
  <c r="O515" i="1"/>
  <c r="K515" i="1"/>
  <c r="F515" i="1"/>
  <c r="I515" i="1" s="1"/>
  <c r="O514" i="1"/>
  <c r="K514" i="1"/>
  <c r="F514" i="1"/>
  <c r="O513" i="1"/>
  <c r="K513" i="1"/>
  <c r="F513" i="1"/>
  <c r="O512" i="1"/>
  <c r="K512" i="1"/>
  <c r="N512" i="1" s="1"/>
  <c r="F512" i="1"/>
  <c r="O511" i="1"/>
  <c r="K511" i="1"/>
  <c r="F511" i="1"/>
  <c r="I511" i="1" s="1"/>
  <c r="O510" i="1"/>
  <c r="K510" i="1"/>
  <c r="F510" i="1"/>
  <c r="O509" i="1"/>
  <c r="K509" i="1"/>
  <c r="F509" i="1"/>
  <c r="O508" i="1"/>
  <c r="K508" i="1"/>
  <c r="N508" i="1" s="1"/>
  <c r="F508" i="1"/>
  <c r="O507" i="1"/>
  <c r="K507" i="1"/>
  <c r="F507" i="1"/>
  <c r="I507" i="1" s="1"/>
  <c r="O506" i="1"/>
  <c r="K506" i="1"/>
  <c r="F506" i="1"/>
  <c r="O505" i="1"/>
  <c r="K505" i="1"/>
  <c r="F505" i="1"/>
  <c r="O504" i="1"/>
  <c r="K504" i="1"/>
  <c r="N504" i="1" s="1"/>
  <c r="F504" i="1"/>
  <c r="O503" i="1"/>
  <c r="K503" i="1"/>
  <c r="F503" i="1"/>
  <c r="I503" i="1" s="1"/>
  <c r="O502" i="1"/>
  <c r="K502" i="1"/>
  <c r="F502" i="1"/>
  <c r="O501" i="1"/>
  <c r="K501" i="1"/>
  <c r="F501" i="1"/>
  <c r="O500" i="1"/>
  <c r="K500" i="1"/>
  <c r="N500" i="1" s="1"/>
  <c r="F500" i="1"/>
  <c r="O499" i="1"/>
  <c r="K499" i="1"/>
  <c r="F499" i="1"/>
  <c r="I499" i="1" s="1"/>
  <c r="O498" i="1"/>
  <c r="K498" i="1"/>
  <c r="F498" i="1"/>
  <c r="O497" i="1"/>
  <c r="K497" i="1"/>
  <c r="F497" i="1"/>
  <c r="O496" i="1"/>
  <c r="K496" i="1"/>
  <c r="N496" i="1" s="1"/>
  <c r="F496" i="1"/>
  <c r="O495" i="1"/>
  <c r="K495" i="1"/>
  <c r="F495" i="1"/>
  <c r="I495" i="1" s="1"/>
  <c r="O494" i="1"/>
  <c r="K494" i="1"/>
  <c r="F494" i="1"/>
  <c r="O493" i="1"/>
  <c r="K493" i="1"/>
  <c r="F493" i="1"/>
  <c r="O492" i="1"/>
  <c r="K492" i="1"/>
  <c r="L492" i="1" s="1"/>
  <c r="F492" i="1"/>
  <c r="G492" i="1" s="1"/>
  <c r="O491" i="1"/>
  <c r="K491" i="1"/>
  <c r="F491" i="1"/>
  <c r="I491" i="1" s="1"/>
  <c r="O490" i="1"/>
  <c r="K490" i="1"/>
  <c r="F490" i="1"/>
  <c r="O489" i="1"/>
  <c r="K489" i="1"/>
  <c r="F489" i="1"/>
  <c r="O488" i="1"/>
  <c r="K488" i="1"/>
  <c r="L488" i="1" s="1"/>
  <c r="F488" i="1"/>
  <c r="G488" i="1" s="1"/>
  <c r="O487" i="1"/>
  <c r="K487" i="1"/>
  <c r="F487" i="1"/>
  <c r="I487" i="1" s="1"/>
  <c r="O486" i="1"/>
  <c r="K486" i="1"/>
  <c r="F486" i="1"/>
  <c r="O485" i="1"/>
  <c r="K485" i="1"/>
  <c r="F485" i="1"/>
  <c r="O484" i="1"/>
  <c r="K484" i="1"/>
  <c r="L484" i="1" s="1"/>
  <c r="F484" i="1"/>
  <c r="G484" i="1" s="1"/>
  <c r="O483" i="1"/>
  <c r="K483" i="1"/>
  <c r="F483" i="1"/>
  <c r="I483" i="1" s="1"/>
  <c r="O482" i="1"/>
  <c r="K482" i="1"/>
  <c r="F482" i="1"/>
  <c r="O481" i="1"/>
  <c r="K481" i="1"/>
  <c r="F481" i="1"/>
  <c r="O480" i="1"/>
  <c r="K480" i="1"/>
  <c r="L480" i="1" s="1"/>
  <c r="F480" i="1"/>
  <c r="G480" i="1" s="1"/>
  <c r="O479" i="1"/>
  <c r="K479" i="1"/>
  <c r="F479" i="1"/>
  <c r="I479" i="1" s="1"/>
  <c r="O478" i="1"/>
  <c r="K478" i="1"/>
  <c r="F478" i="1"/>
  <c r="O477" i="1"/>
  <c r="K477" i="1"/>
  <c r="F477" i="1"/>
  <c r="O476" i="1"/>
  <c r="K476" i="1"/>
  <c r="L476" i="1" s="1"/>
  <c r="F476" i="1"/>
  <c r="G476" i="1" s="1"/>
  <c r="O475" i="1"/>
  <c r="K475" i="1"/>
  <c r="F475" i="1"/>
  <c r="I475" i="1" s="1"/>
  <c r="O474" i="1"/>
  <c r="K474" i="1"/>
  <c r="F474" i="1"/>
  <c r="O473" i="1"/>
  <c r="K473" i="1"/>
  <c r="F473" i="1"/>
  <c r="O472" i="1"/>
  <c r="K472" i="1"/>
  <c r="L472" i="1" s="1"/>
  <c r="F472" i="1"/>
  <c r="G472" i="1" s="1"/>
  <c r="O471" i="1"/>
  <c r="K471" i="1"/>
  <c r="N471" i="1" s="1"/>
  <c r="F471" i="1"/>
  <c r="I471" i="1" s="1"/>
  <c r="O470" i="1"/>
  <c r="K470" i="1"/>
  <c r="N470" i="1" s="1"/>
  <c r="F470" i="1"/>
  <c r="I470" i="1" s="1"/>
  <c r="O469" i="1"/>
  <c r="K469" i="1"/>
  <c r="L469" i="1" s="1"/>
  <c r="F469" i="1"/>
  <c r="G469" i="1" s="1"/>
  <c r="O468" i="1"/>
  <c r="K468" i="1"/>
  <c r="M468" i="1" s="1"/>
  <c r="F468" i="1"/>
  <c r="H468" i="1" s="1"/>
  <c r="O467" i="1"/>
  <c r="K467" i="1"/>
  <c r="N467" i="1" s="1"/>
  <c r="F467" i="1"/>
  <c r="O466" i="1"/>
  <c r="K466" i="1"/>
  <c r="L466" i="1" s="1"/>
  <c r="F466" i="1"/>
  <c r="G466" i="1" s="1"/>
  <c r="O465" i="1"/>
  <c r="K465" i="1"/>
  <c r="L465" i="1" s="1"/>
  <c r="F465" i="1"/>
  <c r="O464" i="1"/>
  <c r="K464" i="1"/>
  <c r="F464" i="1"/>
  <c r="O463" i="1"/>
  <c r="K463" i="1"/>
  <c r="N463" i="1" s="1"/>
  <c r="F463" i="1"/>
  <c r="I463" i="1" s="1"/>
  <c r="O462" i="1"/>
  <c r="K462" i="1"/>
  <c r="N462" i="1" s="1"/>
  <c r="F462" i="1"/>
  <c r="I462" i="1" s="1"/>
  <c r="O461" i="1"/>
  <c r="K461" i="1"/>
  <c r="L461" i="1" s="1"/>
  <c r="F461" i="1"/>
  <c r="G461" i="1" s="1"/>
  <c r="O460" i="1"/>
  <c r="K460" i="1"/>
  <c r="M460" i="1" s="1"/>
  <c r="F460" i="1"/>
  <c r="O459" i="1"/>
  <c r="K459" i="1"/>
  <c r="F459" i="1"/>
  <c r="H459" i="1" s="1"/>
  <c r="O458" i="1"/>
  <c r="K458" i="1"/>
  <c r="F458" i="1"/>
  <c r="O457" i="1"/>
  <c r="K457" i="1"/>
  <c r="M457" i="1" s="1"/>
  <c r="F457" i="1"/>
  <c r="H457" i="1" s="1"/>
  <c r="O456" i="1"/>
  <c r="K456" i="1"/>
  <c r="M456" i="1" s="1"/>
  <c r="F456" i="1"/>
  <c r="H456" i="1" s="1"/>
  <c r="O455" i="1"/>
  <c r="K455" i="1"/>
  <c r="F455" i="1"/>
  <c r="H455" i="1" s="1"/>
  <c r="O454" i="1"/>
  <c r="K454" i="1"/>
  <c r="M454" i="1" s="1"/>
  <c r="F454" i="1"/>
  <c r="H454" i="1" s="1"/>
  <c r="O453" i="1"/>
  <c r="K453" i="1"/>
  <c r="F453" i="1"/>
  <c r="G453" i="1" s="1"/>
  <c r="O452" i="1"/>
  <c r="K452" i="1"/>
  <c r="M452" i="1" s="1"/>
  <c r="F452" i="1"/>
  <c r="H452" i="1" s="1"/>
  <c r="O451" i="1"/>
  <c r="K451" i="1"/>
  <c r="M451" i="1" s="1"/>
  <c r="F451" i="1"/>
  <c r="O450" i="1"/>
  <c r="K450" i="1"/>
  <c r="M450" i="1" s="1"/>
  <c r="F450" i="1"/>
  <c r="H450" i="1" s="1"/>
  <c r="O449" i="1"/>
  <c r="K449" i="1"/>
  <c r="L449" i="1" s="1"/>
  <c r="F449" i="1"/>
  <c r="G449" i="1" s="1"/>
  <c r="O448" i="1"/>
  <c r="K448" i="1"/>
  <c r="L448" i="1" s="1"/>
  <c r="F448" i="1"/>
  <c r="G448" i="1" s="1"/>
  <c r="O447" i="1"/>
  <c r="K447" i="1"/>
  <c r="M447" i="1" s="1"/>
  <c r="F447" i="1"/>
  <c r="O446" i="1"/>
  <c r="K446" i="1"/>
  <c r="N446" i="1" s="1"/>
  <c r="F446" i="1"/>
  <c r="I446" i="1" s="1"/>
  <c r="O445" i="1"/>
  <c r="K445" i="1"/>
  <c r="L445" i="1" s="1"/>
  <c r="F445" i="1"/>
  <c r="G445" i="1" s="1"/>
  <c r="O444" i="1"/>
  <c r="K444" i="1"/>
  <c r="L444" i="1" s="1"/>
  <c r="F444" i="1"/>
  <c r="H444" i="1" s="1"/>
  <c r="O443" i="1"/>
  <c r="K443" i="1"/>
  <c r="L443" i="1" s="1"/>
  <c r="F443" i="1"/>
  <c r="H443" i="1" s="1"/>
  <c r="O442" i="1"/>
  <c r="K442" i="1"/>
  <c r="N442" i="1" s="1"/>
  <c r="F442" i="1"/>
  <c r="I442" i="1" s="1"/>
  <c r="O441" i="1"/>
  <c r="K441" i="1"/>
  <c r="N441" i="1" s="1"/>
  <c r="F441" i="1"/>
  <c r="I441" i="1" s="1"/>
  <c r="O440" i="1"/>
  <c r="K440" i="1"/>
  <c r="L440" i="1" s="1"/>
  <c r="F440" i="1"/>
  <c r="G440" i="1" s="1"/>
  <c r="O439" i="1"/>
  <c r="K439" i="1"/>
  <c r="M439" i="1" s="1"/>
  <c r="F439" i="1"/>
  <c r="H439" i="1" s="1"/>
  <c r="O438" i="1"/>
  <c r="K438" i="1"/>
  <c r="N438" i="1" s="1"/>
  <c r="F438" i="1"/>
  <c r="H438" i="1" s="1"/>
  <c r="O437" i="1"/>
  <c r="K437" i="1"/>
  <c r="M437" i="1" s="1"/>
  <c r="F437" i="1"/>
  <c r="H437" i="1" s="1"/>
  <c r="O436" i="1"/>
  <c r="K436" i="1"/>
  <c r="F436" i="1"/>
  <c r="G436" i="1" s="1"/>
  <c r="O435" i="1"/>
  <c r="K435" i="1"/>
  <c r="M435" i="1" s="1"/>
  <c r="F435" i="1"/>
  <c r="H435" i="1" s="1"/>
  <c r="O434" i="1"/>
  <c r="K434" i="1"/>
  <c r="N434" i="1" s="1"/>
  <c r="F434" i="1"/>
  <c r="I434" i="1" s="1"/>
  <c r="O433" i="1"/>
  <c r="K433" i="1"/>
  <c r="L433" i="1" s="1"/>
  <c r="F433" i="1"/>
  <c r="G433" i="1" s="1"/>
  <c r="O432" i="1"/>
  <c r="K432" i="1"/>
  <c r="L432" i="1" s="1"/>
  <c r="F432" i="1"/>
  <c r="G432" i="1" s="1"/>
  <c r="O431" i="1"/>
  <c r="K431" i="1"/>
  <c r="M431" i="1" s="1"/>
  <c r="F431" i="1"/>
  <c r="H431" i="1" s="1"/>
  <c r="O430" i="1"/>
  <c r="K430" i="1"/>
  <c r="N430" i="1" s="1"/>
  <c r="F430" i="1"/>
  <c r="I430" i="1" s="1"/>
  <c r="O429" i="1"/>
  <c r="K429" i="1"/>
  <c r="N429" i="1" s="1"/>
  <c r="F429" i="1"/>
  <c r="I429" i="1" s="1"/>
  <c r="O428" i="1"/>
  <c r="K428" i="1"/>
  <c r="L428" i="1" s="1"/>
  <c r="F428" i="1"/>
  <c r="G428" i="1" s="1"/>
  <c r="O427" i="1"/>
  <c r="K427" i="1"/>
  <c r="M427" i="1" s="1"/>
  <c r="F427" i="1"/>
  <c r="H427" i="1" s="1"/>
  <c r="O426" i="1"/>
  <c r="K426" i="1"/>
  <c r="N426" i="1" s="1"/>
  <c r="F426" i="1"/>
  <c r="I426" i="1" s="1"/>
  <c r="O425" i="1"/>
  <c r="K425" i="1"/>
  <c r="M425" i="1" s="1"/>
  <c r="F425" i="1"/>
  <c r="H425" i="1" s="1"/>
  <c r="O424" i="1"/>
  <c r="K424" i="1"/>
  <c r="L424" i="1" s="1"/>
  <c r="F424" i="1"/>
  <c r="G424" i="1" s="1"/>
  <c r="O423" i="1"/>
  <c r="K423" i="1"/>
  <c r="M423" i="1" s="1"/>
  <c r="F423" i="1"/>
  <c r="H423" i="1" s="1"/>
  <c r="O422" i="1"/>
  <c r="K422" i="1"/>
  <c r="N422" i="1" s="1"/>
  <c r="F422" i="1"/>
  <c r="I422" i="1" s="1"/>
  <c r="O421" i="1"/>
  <c r="K421" i="1"/>
  <c r="N421" i="1" s="1"/>
  <c r="F421" i="1"/>
  <c r="I421" i="1" s="1"/>
  <c r="O420" i="1"/>
  <c r="K420" i="1"/>
  <c r="L420" i="1" s="1"/>
  <c r="F420" i="1"/>
  <c r="G420" i="1" s="1"/>
  <c r="O419" i="1"/>
  <c r="K419" i="1"/>
  <c r="M419" i="1" s="1"/>
  <c r="F419" i="1"/>
  <c r="H419" i="1" s="1"/>
  <c r="O418" i="1"/>
  <c r="K418" i="1"/>
  <c r="N418" i="1" s="1"/>
  <c r="F418" i="1"/>
  <c r="I418" i="1" s="1"/>
  <c r="O417" i="1"/>
  <c r="K417" i="1"/>
  <c r="N417" i="1" s="1"/>
  <c r="F417" i="1"/>
  <c r="I417" i="1" s="1"/>
  <c r="O416" i="1"/>
  <c r="K416" i="1"/>
  <c r="L416" i="1" s="1"/>
  <c r="F416" i="1"/>
  <c r="G416" i="1" s="1"/>
  <c r="O371" i="1"/>
  <c r="K371" i="1"/>
  <c r="N371" i="1" s="1"/>
  <c r="F371" i="1"/>
  <c r="I371" i="1" s="1"/>
  <c r="O370" i="1"/>
  <c r="K370" i="1"/>
  <c r="N370" i="1" s="1"/>
  <c r="F370" i="1"/>
  <c r="I370" i="1" s="1"/>
  <c r="O369" i="1"/>
  <c r="K369" i="1"/>
  <c r="N369" i="1" s="1"/>
  <c r="F369" i="1"/>
  <c r="I369" i="1" s="1"/>
  <c r="O368" i="1"/>
  <c r="K368" i="1"/>
  <c r="L368" i="1" s="1"/>
  <c r="F368" i="1"/>
  <c r="G368" i="1" s="1"/>
  <c r="O367" i="1"/>
  <c r="K367" i="1"/>
  <c r="M367" i="1" s="1"/>
  <c r="F367" i="1"/>
  <c r="H367" i="1" s="1"/>
  <c r="O366" i="1"/>
  <c r="K366" i="1"/>
  <c r="L366" i="1" s="1"/>
  <c r="F366" i="1"/>
  <c r="I366" i="1" s="1"/>
  <c r="O365" i="1"/>
  <c r="K365" i="1"/>
  <c r="N365" i="1" s="1"/>
  <c r="F365" i="1"/>
  <c r="I365" i="1" s="1"/>
  <c r="O364" i="1"/>
  <c r="K364" i="1"/>
  <c r="L364" i="1" s="1"/>
  <c r="F364" i="1"/>
  <c r="G364" i="1" s="1"/>
  <c r="O363" i="1"/>
  <c r="K363" i="1"/>
  <c r="M363" i="1" s="1"/>
  <c r="F363" i="1"/>
  <c r="H363" i="1" s="1"/>
  <c r="O362" i="1"/>
  <c r="K362" i="1"/>
  <c r="L362" i="1" s="1"/>
  <c r="F362" i="1"/>
  <c r="G362" i="1" s="1"/>
  <c r="O361" i="1"/>
  <c r="K361" i="1"/>
  <c r="N361" i="1" s="1"/>
  <c r="F361" i="1"/>
  <c r="I361" i="1" s="1"/>
  <c r="O360" i="1"/>
  <c r="K360" i="1"/>
  <c r="L360" i="1" s="1"/>
  <c r="F360" i="1"/>
  <c r="G360" i="1" s="1"/>
  <c r="O359" i="1"/>
  <c r="K359" i="1"/>
  <c r="M359" i="1" s="1"/>
  <c r="F359" i="1"/>
  <c r="H359" i="1" s="1"/>
  <c r="O358" i="1"/>
  <c r="K358" i="1"/>
  <c r="N358" i="1" s="1"/>
  <c r="F358" i="1"/>
  <c r="I358" i="1" s="1"/>
  <c r="O357" i="1"/>
  <c r="K357" i="1"/>
  <c r="N357" i="1" s="1"/>
  <c r="F357" i="1"/>
  <c r="I357" i="1" s="1"/>
  <c r="O356" i="1"/>
  <c r="K356" i="1"/>
  <c r="M356" i="1" s="1"/>
  <c r="F356" i="1"/>
  <c r="H356" i="1" s="1"/>
  <c r="O355" i="1"/>
  <c r="K355" i="1"/>
  <c r="M355" i="1" s="1"/>
  <c r="F355" i="1"/>
  <c r="H355" i="1" s="1"/>
  <c r="O354" i="1"/>
  <c r="K354" i="1"/>
  <c r="N354" i="1" s="1"/>
  <c r="F354" i="1"/>
  <c r="I354" i="1" s="1"/>
  <c r="O353" i="1"/>
  <c r="K353" i="1"/>
  <c r="N353" i="1" s="1"/>
  <c r="F353" i="1"/>
  <c r="I353" i="1" s="1"/>
  <c r="O352" i="1"/>
  <c r="K352" i="1"/>
  <c r="N352" i="1" s="1"/>
  <c r="F352" i="1"/>
  <c r="I352" i="1" s="1"/>
  <c r="O351" i="1"/>
  <c r="K351" i="1"/>
  <c r="M351" i="1" s="1"/>
  <c r="F351" i="1"/>
  <c r="H351" i="1" s="1"/>
  <c r="O350" i="1"/>
  <c r="K350" i="1"/>
  <c r="N350" i="1" s="1"/>
  <c r="F350" i="1"/>
  <c r="I350" i="1" s="1"/>
  <c r="O349" i="1"/>
  <c r="K349" i="1"/>
  <c r="N349" i="1" s="1"/>
  <c r="F349" i="1"/>
  <c r="I349" i="1" s="1"/>
  <c r="O348" i="1"/>
  <c r="K348" i="1"/>
  <c r="M348" i="1" s="1"/>
  <c r="F348" i="1"/>
  <c r="H348" i="1" s="1"/>
  <c r="O347" i="1"/>
  <c r="K347" i="1"/>
  <c r="M347" i="1" s="1"/>
  <c r="F347" i="1"/>
  <c r="H347" i="1" s="1"/>
  <c r="G1458" i="1" l="1"/>
  <c r="L1381" i="1"/>
  <c r="H1313" i="1"/>
  <c r="I929" i="1"/>
  <c r="M1358" i="1"/>
  <c r="N910" i="1"/>
  <c r="G1422" i="1"/>
  <c r="G1349" i="1"/>
  <c r="H1348" i="1"/>
  <c r="G1454" i="1"/>
  <c r="G1374" i="1"/>
  <c r="I1373" i="1"/>
  <c r="M1369" i="1"/>
  <c r="M1261" i="1"/>
  <c r="H1010" i="1"/>
  <c r="M814" i="1"/>
  <c r="I910" i="1"/>
  <c r="G1438" i="1"/>
  <c r="G1266" i="1"/>
  <c r="G1077" i="1"/>
  <c r="I1076" i="1"/>
  <c r="M846" i="1"/>
  <c r="L894" i="1"/>
  <c r="H918" i="1"/>
  <c r="M879" i="1"/>
  <c r="M906" i="1"/>
  <c r="G910" i="1"/>
  <c r="L910" i="1"/>
  <c r="G912" i="1"/>
  <c r="H922" i="1"/>
  <c r="I1108" i="1"/>
  <c r="M1100" i="1"/>
  <c r="L986" i="1"/>
  <c r="L983" i="1"/>
  <c r="M962" i="1"/>
  <c r="L879" i="1"/>
  <c r="H1478" i="1"/>
  <c r="L1435" i="1"/>
  <c r="G1286" i="1"/>
  <c r="M1277" i="1"/>
  <c r="H1249" i="1"/>
  <c r="M1245" i="1"/>
  <c r="L1194" i="1"/>
  <c r="L993" i="1"/>
  <c r="I803" i="1"/>
  <c r="M830" i="1"/>
  <c r="N894" i="1"/>
  <c r="L903" i="1"/>
  <c r="H1494" i="1"/>
  <c r="M1198" i="1"/>
  <c r="N1197" i="1"/>
  <c r="G1189" i="1"/>
  <c r="I1188" i="1"/>
  <c r="I1091" i="1"/>
  <c r="M1090" i="1"/>
  <c r="N1069" i="1"/>
  <c r="G1010" i="1"/>
  <c r="N993" i="1"/>
  <c r="H945" i="1"/>
  <c r="H929" i="1"/>
  <c r="I797" i="1"/>
  <c r="M834" i="1"/>
  <c r="H890" i="1"/>
  <c r="G918" i="1"/>
  <c r="G1494" i="1"/>
  <c r="G1470" i="1"/>
  <c r="L1447" i="1"/>
  <c r="L1431" i="1"/>
  <c r="L1411" i="1"/>
  <c r="I1359" i="1"/>
  <c r="G1357" i="1"/>
  <c r="M1353" i="1"/>
  <c r="I1345" i="1"/>
  <c r="H1336" i="1"/>
  <c r="I1305" i="1"/>
  <c r="G1298" i="1"/>
  <c r="M1269" i="1"/>
  <c r="H1257" i="1"/>
  <c r="M1253" i="1"/>
  <c r="H1241" i="1"/>
  <c r="M1237" i="1"/>
  <c r="H1225" i="1"/>
  <c r="G1091" i="1"/>
  <c r="L1090" i="1"/>
  <c r="M1069" i="1"/>
  <c r="H1026" i="1"/>
  <c r="H1006" i="1"/>
  <c r="L1487" i="1"/>
  <c r="L1463" i="1"/>
  <c r="H1426" i="1"/>
  <c r="H1365" i="1"/>
  <c r="G1345" i="1"/>
  <c r="G1343" i="1"/>
  <c r="H1338" i="1"/>
  <c r="M1333" i="1"/>
  <c r="G1274" i="1"/>
  <c r="N1217" i="1"/>
  <c r="I1180" i="1"/>
  <c r="N1065" i="1"/>
  <c r="H1014" i="1"/>
  <c r="I1474" i="1"/>
  <c r="G1474" i="1"/>
  <c r="I1430" i="1"/>
  <c r="H1430" i="1"/>
  <c r="L1397" i="1"/>
  <c r="M1397" i="1"/>
  <c r="L1396" i="1"/>
  <c r="M1396" i="1"/>
  <c r="N1396" i="1"/>
  <c r="G1393" i="1"/>
  <c r="H1393" i="1"/>
  <c r="N1350" i="1"/>
  <c r="L1350" i="1"/>
  <c r="I801" i="1"/>
  <c r="I807" i="1"/>
  <c r="M818" i="1"/>
  <c r="M850" i="1"/>
  <c r="M875" i="1"/>
  <c r="G886" i="1"/>
  <c r="L886" i="1"/>
  <c r="M915" i="1"/>
  <c r="L918" i="1"/>
  <c r="M1483" i="1"/>
  <c r="L1483" i="1"/>
  <c r="L1479" i="1"/>
  <c r="L1467" i="1"/>
  <c r="I1442" i="1"/>
  <c r="G1442" i="1"/>
  <c r="I1406" i="1"/>
  <c r="G1406" i="1"/>
  <c r="H1406" i="1"/>
  <c r="I1362" i="1"/>
  <c r="G1362" i="1"/>
  <c r="H886" i="1"/>
  <c r="M886" i="1"/>
  <c r="M918" i="1"/>
  <c r="M1491" i="1"/>
  <c r="L1491" i="1"/>
  <c r="M1451" i="1"/>
  <c r="L1451" i="1"/>
  <c r="G1397" i="1"/>
  <c r="H1397" i="1"/>
  <c r="L1393" i="1"/>
  <c r="M1393" i="1"/>
  <c r="M1377" i="1"/>
  <c r="L1377" i="1"/>
  <c r="L1364" i="1"/>
  <c r="N1364" i="1"/>
  <c r="M899" i="1"/>
  <c r="N1493" i="1"/>
  <c r="H1486" i="1"/>
  <c r="H1474" i="1"/>
  <c r="I1462" i="1"/>
  <c r="H1462" i="1"/>
  <c r="H1458" i="1"/>
  <c r="H1446" i="1"/>
  <c r="M1415" i="1"/>
  <c r="L1415" i="1"/>
  <c r="N1397" i="1"/>
  <c r="I1393" i="1"/>
  <c r="M1349" i="1"/>
  <c r="N1349" i="1"/>
  <c r="H1418" i="1"/>
  <c r="G1398" i="1"/>
  <c r="L1389" i="1"/>
  <c r="H1380" i="1"/>
  <c r="L1375" i="1"/>
  <c r="H1370" i="1"/>
  <c r="M1365" i="1"/>
  <c r="G1359" i="1"/>
  <c r="L1358" i="1"/>
  <c r="M1357" i="1"/>
  <c r="G1353" i="1"/>
  <c r="N1345" i="1"/>
  <c r="N1332" i="1"/>
  <c r="L1322" i="1"/>
  <c r="L1314" i="1"/>
  <c r="G1305" i="1"/>
  <c r="G1302" i="1"/>
  <c r="H1277" i="1"/>
  <c r="H1269" i="1"/>
  <c r="H1261" i="1"/>
  <c r="M1257" i="1"/>
  <c r="H1253" i="1"/>
  <c r="M1249" i="1"/>
  <c r="H1245" i="1"/>
  <c r="M1241" i="1"/>
  <c r="H1237" i="1"/>
  <c r="M1233" i="1"/>
  <c r="H1229" i="1"/>
  <c r="M1225" i="1"/>
  <c r="L1223" i="1"/>
  <c r="M1208" i="1"/>
  <c r="G1206" i="1"/>
  <c r="I1196" i="1"/>
  <c r="L1190" i="1"/>
  <c r="N1189" i="1"/>
  <c r="I1114" i="1"/>
  <c r="M1113" i="1"/>
  <c r="N1106" i="1"/>
  <c r="I1104" i="1"/>
  <c r="H1103" i="1"/>
  <c r="H1095" i="1"/>
  <c r="L1077" i="1"/>
  <c r="I1073" i="1"/>
  <c r="I1069" i="1"/>
  <c r="H1062" i="1"/>
  <c r="M1061" i="1"/>
  <c r="H1061" i="1"/>
  <c r="I1059" i="1"/>
  <c r="G1058" i="1"/>
  <c r="H1042" i="1"/>
  <c r="G1018" i="1"/>
  <c r="I1001" i="1"/>
  <c r="G998" i="1"/>
  <c r="I979" i="1"/>
  <c r="H977" i="1"/>
  <c r="I961" i="1"/>
  <c r="M946" i="1"/>
  <c r="H1333" i="1"/>
  <c r="G1321" i="1"/>
  <c r="G1318" i="1"/>
  <c r="M1313" i="1"/>
  <c r="H1310" i="1"/>
  <c r="L1306" i="1"/>
  <c r="N1305" i="1"/>
  <c r="G1282" i="1"/>
  <c r="M1274" i="1"/>
  <c r="M1266" i="1"/>
  <c r="L1221" i="1"/>
  <c r="L1219" i="1"/>
  <c r="I1217" i="1"/>
  <c r="I1201" i="1"/>
  <c r="I1191" i="1"/>
  <c r="I1116" i="1"/>
  <c r="G1114" i="1"/>
  <c r="L1113" i="1"/>
  <c r="N1098" i="1"/>
  <c r="H1069" i="1"/>
  <c r="H1065" i="1"/>
  <c r="H1064" i="1"/>
  <c r="L1061" i="1"/>
  <c r="G1061" i="1"/>
  <c r="I1057" i="1"/>
  <c r="H1030" i="1"/>
  <c r="H961" i="1"/>
  <c r="I945" i="1"/>
  <c r="M930" i="1"/>
  <c r="N926" i="1"/>
  <c r="L926" i="1"/>
  <c r="I1221" i="1"/>
  <c r="L1217" i="1"/>
  <c r="L1201" i="1"/>
  <c r="N1171" i="1"/>
  <c r="L1170" i="1"/>
  <c r="I1156" i="1"/>
  <c r="H1101" i="1"/>
  <c r="H1089" i="1"/>
  <c r="N1072" i="1"/>
  <c r="G1066" i="1"/>
  <c r="M1065" i="1"/>
  <c r="N1057" i="1"/>
  <c r="H1046" i="1"/>
  <c r="H1018" i="1"/>
  <c r="N1017" i="1"/>
  <c r="G1014" i="1"/>
  <c r="I1013" i="1"/>
  <c r="G1006" i="1"/>
  <c r="I1005" i="1"/>
  <c r="L999" i="1"/>
  <c r="H992" i="1"/>
  <c r="G987" i="1"/>
  <c r="I977" i="1"/>
  <c r="N801" i="1"/>
  <c r="M822" i="1"/>
  <c r="M838" i="1"/>
  <c r="M854" i="1"/>
  <c r="I859" i="1"/>
  <c r="G878" i="1"/>
  <c r="L887" i="1"/>
  <c r="M890" i="1"/>
  <c r="G894" i="1"/>
  <c r="L895" i="1"/>
  <c r="G902" i="1"/>
  <c r="L902" i="1"/>
  <c r="H906" i="1"/>
  <c r="L911" i="1"/>
  <c r="G920" i="1"/>
  <c r="M1419" i="1"/>
  <c r="L1419" i="1"/>
  <c r="I1414" i="1"/>
  <c r="H1414" i="1"/>
  <c r="N1390" i="1"/>
  <c r="L1390" i="1"/>
  <c r="M1383" i="1"/>
  <c r="L1383" i="1"/>
  <c r="N1383" i="1"/>
  <c r="M1371" i="1"/>
  <c r="L1371" i="1"/>
  <c r="N1361" i="1"/>
  <c r="L1361" i="1"/>
  <c r="M1361" i="1"/>
  <c r="I449" i="1"/>
  <c r="M466" i="1"/>
  <c r="N797" i="1"/>
  <c r="M826" i="1"/>
  <c r="M842" i="1"/>
  <c r="M858" i="1"/>
  <c r="G863" i="1"/>
  <c r="M866" i="1"/>
  <c r="L871" i="1"/>
  <c r="N872" i="1"/>
  <c r="H878" i="1"/>
  <c r="M883" i="1"/>
  <c r="I894" i="1"/>
  <c r="M895" i="1"/>
  <c r="H902" i="1"/>
  <c r="M902" i="1"/>
  <c r="G904" i="1"/>
  <c r="L919" i="1"/>
  <c r="M922" i="1"/>
  <c r="L1495" i="1"/>
  <c r="I1493" i="1"/>
  <c r="H1490" i="1"/>
  <c r="G1486" i="1"/>
  <c r="H1482" i="1"/>
  <c r="G1478" i="1"/>
  <c r="L1471" i="1"/>
  <c r="H1466" i="1"/>
  <c r="G1462" i="1"/>
  <c r="L1455" i="1"/>
  <c r="H1450" i="1"/>
  <c r="G1446" i="1"/>
  <c r="L1439" i="1"/>
  <c r="H1434" i="1"/>
  <c r="G1430" i="1"/>
  <c r="L1423" i="1"/>
  <c r="G1418" i="1"/>
  <c r="M1403" i="1"/>
  <c r="L1403" i="1"/>
  <c r="G1401" i="1"/>
  <c r="I1401" i="1"/>
  <c r="H1391" i="1"/>
  <c r="G1391" i="1"/>
  <c r="I1390" i="1"/>
  <c r="G1390" i="1"/>
  <c r="N1385" i="1"/>
  <c r="L1385" i="1"/>
  <c r="I1361" i="1"/>
  <c r="G1361" i="1"/>
  <c r="H1361" i="1"/>
  <c r="I863" i="1"/>
  <c r="H1493" i="1"/>
  <c r="G1490" i="1"/>
  <c r="G1482" i="1"/>
  <c r="L1475" i="1"/>
  <c r="H1470" i="1"/>
  <c r="G1466" i="1"/>
  <c r="L1459" i="1"/>
  <c r="H1454" i="1"/>
  <c r="G1450" i="1"/>
  <c r="L1443" i="1"/>
  <c r="H1438" i="1"/>
  <c r="G1434" i="1"/>
  <c r="L1427" i="1"/>
  <c r="H1422" i="1"/>
  <c r="I1410" i="1"/>
  <c r="G1410" i="1"/>
  <c r="L1407" i="1"/>
  <c r="M1387" i="1"/>
  <c r="L1387" i="1"/>
  <c r="G1384" i="1"/>
  <c r="H1384" i="1"/>
  <c r="G1376" i="1"/>
  <c r="H1376" i="1"/>
  <c r="G1364" i="1"/>
  <c r="H1364" i="1"/>
  <c r="I1352" i="1"/>
  <c r="N1351" i="1"/>
  <c r="M1329" i="1"/>
  <c r="H1329" i="1"/>
  <c r="H1326" i="1"/>
  <c r="N1321" i="1"/>
  <c r="M1209" i="1"/>
  <c r="H1209" i="1"/>
  <c r="N1193" i="1"/>
  <c r="G1144" i="1"/>
  <c r="I1144" i="1"/>
  <c r="G1136" i="1"/>
  <c r="I1136" i="1"/>
  <c r="L1116" i="1"/>
  <c r="N1116" i="1"/>
  <c r="G1100" i="1"/>
  <c r="H1100" i="1"/>
  <c r="I1100" i="1"/>
  <c r="L1085" i="1"/>
  <c r="M1085" i="1"/>
  <c r="N1085" i="1"/>
  <c r="G1084" i="1"/>
  <c r="I1084" i="1"/>
  <c r="N1365" i="1"/>
  <c r="I1365" i="1"/>
  <c r="H1352" i="1"/>
  <c r="L1351" i="1"/>
  <c r="L1342" i="1"/>
  <c r="L1339" i="1"/>
  <c r="L1335" i="1"/>
  <c r="N1333" i="1"/>
  <c r="I1333" i="1"/>
  <c r="H1332" i="1"/>
  <c r="L1329" i="1"/>
  <c r="G1329" i="1"/>
  <c r="G1326" i="1"/>
  <c r="L1321" i="1"/>
  <c r="N1313" i="1"/>
  <c r="I1313" i="1"/>
  <c r="G1294" i="1"/>
  <c r="G1278" i="1"/>
  <c r="M1273" i="1"/>
  <c r="M1270" i="1"/>
  <c r="H1265" i="1"/>
  <c r="G1262" i="1"/>
  <c r="G1258" i="1"/>
  <c r="G1254" i="1"/>
  <c r="G1250" i="1"/>
  <c r="G1246" i="1"/>
  <c r="G1242" i="1"/>
  <c r="G1238" i="1"/>
  <c r="G1234" i="1"/>
  <c r="G1230" i="1"/>
  <c r="G1226" i="1"/>
  <c r="N1221" i="1"/>
  <c r="G1213" i="1"/>
  <c r="G1211" i="1"/>
  <c r="L1209" i="1"/>
  <c r="G1209" i="1"/>
  <c r="H1206" i="1"/>
  <c r="N1205" i="1"/>
  <c r="N1203" i="1"/>
  <c r="L1202" i="1"/>
  <c r="N1201" i="1"/>
  <c r="I1197" i="1"/>
  <c r="L1193" i="1"/>
  <c r="M1190" i="1"/>
  <c r="I1189" i="1"/>
  <c r="N1187" i="1"/>
  <c r="L1186" i="1"/>
  <c r="N1179" i="1"/>
  <c r="L1178" i="1"/>
  <c r="I1172" i="1"/>
  <c r="I1164" i="1"/>
  <c r="N1155" i="1"/>
  <c r="L1154" i="1"/>
  <c r="G1129" i="1"/>
  <c r="I1129" i="1"/>
  <c r="N1125" i="1"/>
  <c r="L1108" i="1"/>
  <c r="M1108" i="1"/>
  <c r="N1108" i="1"/>
  <c r="H1096" i="1"/>
  <c r="I1096" i="1"/>
  <c r="G1085" i="1"/>
  <c r="H1085" i="1"/>
  <c r="I1085" i="1"/>
  <c r="G1148" i="1"/>
  <c r="I1148" i="1"/>
  <c r="G1140" i="1"/>
  <c r="I1140" i="1"/>
  <c r="G1132" i="1"/>
  <c r="I1132" i="1"/>
  <c r="G1092" i="1"/>
  <c r="I1092" i="1"/>
  <c r="N1089" i="1"/>
  <c r="L1089" i="1"/>
  <c r="M1089" i="1"/>
  <c r="I1082" i="1"/>
  <c r="G1082" i="1"/>
  <c r="H1373" i="1"/>
  <c r="G1370" i="1"/>
  <c r="M1364" i="1"/>
  <c r="M1356" i="1"/>
  <c r="L1355" i="1"/>
  <c r="G1351" i="1"/>
  <c r="L1347" i="1"/>
  <c r="L1345" i="1"/>
  <c r="G1342" i="1"/>
  <c r="G1338" i="1"/>
  <c r="M1332" i="1"/>
  <c r="I1321" i="1"/>
  <c r="M1314" i="1"/>
  <c r="G1310" i="1"/>
  <c r="L1305" i="1"/>
  <c r="G1290" i="1"/>
  <c r="H1273" i="1"/>
  <c r="G1270" i="1"/>
  <c r="M1265" i="1"/>
  <c r="M1262" i="1"/>
  <c r="M1258" i="1"/>
  <c r="M1254" i="1"/>
  <c r="M1250" i="1"/>
  <c r="M1246" i="1"/>
  <c r="M1242" i="1"/>
  <c r="M1238" i="1"/>
  <c r="M1234" i="1"/>
  <c r="M1230" i="1"/>
  <c r="M1226" i="1"/>
  <c r="N1213" i="1"/>
  <c r="H1205" i="1"/>
  <c r="I1199" i="1"/>
  <c r="L1197" i="1"/>
  <c r="I1193" i="1"/>
  <c r="L1189" i="1"/>
  <c r="L1162" i="1"/>
  <c r="I1152" i="1"/>
  <c r="N1129" i="1"/>
  <c r="N1121" i="1"/>
  <c r="I1109" i="1"/>
  <c r="H1109" i="1"/>
  <c r="L1104" i="1"/>
  <c r="N1104" i="1"/>
  <c r="H1098" i="1"/>
  <c r="I1098" i="1"/>
  <c r="I1093" i="1"/>
  <c r="H1093" i="1"/>
  <c r="M1057" i="1"/>
  <c r="H1057" i="1"/>
  <c r="N1056" i="1"/>
  <c r="I1009" i="1"/>
  <c r="H1001" i="1"/>
  <c r="I996" i="1"/>
  <c r="N995" i="1"/>
  <c r="I989" i="1"/>
  <c r="H978" i="1"/>
  <c r="M977" i="1"/>
  <c r="I974" i="1"/>
  <c r="M973" i="1"/>
  <c r="N966" i="1"/>
  <c r="I966" i="1"/>
  <c r="N961" i="1"/>
  <c r="I958" i="1"/>
  <c r="M957" i="1"/>
  <c r="N950" i="1"/>
  <c r="I950" i="1"/>
  <c r="N945" i="1"/>
  <c r="I942" i="1"/>
  <c r="M941" i="1"/>
  <c r="N934" i="1"/>
  <c r="I934" i="1"/>
  <c r="N929" i="1"/>
  <c r="I926" i="1"/>
  <c r="M925" i="1"/>
  <c r="I1128" i="1"/>
  <c r="I1125" i="1"/>
  <c r="I1124" i="1"/>
  <c r="I1121" i="1"/>
  <c r="I1120" i="1"/>
  <c r="H1108" i="1"/>
  <c r="M1097" i="1"/>
  <c r="G1089" i="1"/>
  <c r="M1088" i="1"/>
  <c r="H1086" i="1"/>
  <c r="N1083" i="1"/>
  <c r="N1077" i="1"/>
  <c r="I1077" i="1"/>
  <c r="N1073" i="1"/>
  <c r="H1073" i="1"/>
  <c r="I1068" i="1"/>
  <c r="M1056" i="1"/>
  <c r="H1054" i="1"/>
  <c r="H1038" i="1"/>
  <c r="H1022" i="1"/>
  <c r="I1021" i="1"/>
  <c r="I1017" i="1"/>
  <c r="H1009" i="1"/>
  <c r="H1002" i="1"/>
  <c r="N1001" i="1"/>
  <c r="H996" i="1"/>
  <c r="L995" i="1"/>
  <c r="I993" i="1"/>
  <c r="M992" i="1"/>
  <c r="N989" i="1"/>
  <c r="G989" i="1"/>
  <c r="G986" i="1"/>
  <c r="H982" i="1"/>
  <c r="L979" i="1"/>
  <c r="G978" i="1"/>
  <c r="N974" i="1"/>
  <c r="G974" i="1"/>
  <c r="M966" i="1"/>
  <c r="H966" i="1"/>
  <c r="N965" i="1"/>
  <c r="H962" i="1"/>
  <c r="N958" i="1"/>
  <c r="G958" i="1"/>
  <c r="M950" i="1"/>
  <c r="H950" i="1"/>
  <c r="N949" i="1"/>
  <c r="H946" i="1"/>
  <c r="N942" i="1"/>
  <c r="G942" i="1"/>
  <c r="M934" i="1"/>
  <c r="H934" i="1"/>
  <c r="N933" i="1"/>
  <c r="H930" i="1"/>
  <c r="G926" i="1"/>
  <c r="N1100" i="1"/>
  <c r="G1074" i="1"/>
  <c r="M1073" i="1"/>
  <c r="H1072" i="1"/>
  <c r="I1065" i="1"/>
  <c r="N1064" i="1"/>
  <c r="M1058" i="1"/>
  <c r="H1050" i="1"/>
  <c r="H1034" i="1"/>
  <c r="H1017" i="1"/>
  <c r="N1009" i="1"/>
  <c r="G1002" i="1"/>
  <c r="G993" i="1"/>
  <c r="L989" i="1"/>
  <c r="G982" i="1"/>
  <c r="H980" i="1"/>
  <c r="M978" i="1"/>
  <c r="L974" i="1"/>
  <c r="I973" i="1"/>
  <c r="H969" i="1"/>
  <c r="M965" i="1"/>
  <c r="L958" i="1"/>
  <c r="I957" i="1"/>
  <c r="H953" i="1"/>
  <c r="M949" i="1"/>
  <c r="L942" i="1"/>
  <c r="I941" i="1"/>
  <c r="H937" i="1"/>
  <c r="M933" i="1"/>
  <c r="I867" i="1"/>
  <c r="M878" i="1"/>
  <c r="H882" i="1"/>
  <c r="M882" i="1"/>
  <c r="M891" i="1"/>
  <c r="H898" i="1"/>
  <c r="M898" i="1"/>
  <c r="M907" i="1"/>
  <c r="H914" i="1"/>
  <c r="M914" i="1"/>
  <c r="M923" i="1"/>
  <c r="H1495" i="1"/>
  <c r="G1495" i="1"/>
  <c r="H1491" i="1"/>
  <c r="G1491" i="1"/>
  <c r="L1489" i="1"/>
  <c r="M1489" i="1"/>
  <c r="N1482" i="1"/>
  <c r="L1482" i="1"/>
  <c r="M1482" i="1"/>
  <c r="G1481" i="1"/>
  <c r="H1481" i="1"/>
  <c r="N1474" i="1"/>
  <c r="L1474" i="1"/>
  <c r="M1474" i="1"/>
  <c r="N1469" i="1"/>
  <c r="L1469" i="1"/>
  <c r="M1469" i="1"/>
  <c r="H1467" i="1"/>
  <c r="G1467" i="1"/>
  <c r="I1465" i="1"/>
  <c r="G1465" i="1"/>
  <c r="H1465" i="1"/>
  <c r="N1458" i="1"/>
  <c r="L1458" i="1"/>
  <c r="M1458" i="1"/>
  <c r="N1453" i="1"/>
  <c r="L1453" i="1"/>
  <c r="M1453" i="1"/>
  <c r="H1451" i="1"/>
  <c r="G1451" i="1"/>
  <c r="I1449" i="1"/>
  <c r="G1449" i="1"/>
  <c r="H1449" i="1"/>
  <c r="N1442" i="1"/>
  <c r="L1442" i="1"/>
  <c r="M1442" i="1"/>
  <c r="N1437" i="1"/>
  <c r="L1437" i="1"/>
  <c r="M1437" i="1"/>
  <c r="H1435" i="1"/>
  <c r="G1435" i="1"/>
  <c r="I1433" i="1"/>
  <c r="G1433" i="1"/>
  <c r="H1433" i="1"/>
  <c r="N1426" i="1"/>
  <c r="L1426" i="1"/>
  <c r="M1426" i="1"/>
  <c r="N1421" i="1"/>
  <c r="L1421" i="1"/>
  <c r="M1421" i="1"/>
  <c r="H1419" i="1"/>
  <c r="G1419" i="1"/>
  <c r="I1417" i="1"/>
  <c r="G1417" i="1"/>
  <c r="H1417" i="1"/>
  <c r="H479" i="1"/>
  <c r="I805" i="1"/>
  <c r="I809" i="1"/>
  <c r="I811" i="1"/>
  <c r="I819" i="1"/>
  <c r="I827" i="1"/>
  <c r="I835" i="1"/>
  <c r="I843" i="1"/>
  <c r="I851" i="1"/>
  <c r="G859" i="1"/>
  <c r="M862" i="1"/>
  <c r="I873" i="1"/>
  <c r="L875" i="1"/>
  <c r="I882" i="1"/>
  <c r="N882" i="1"/>
  <c r="L883" i="1"/>
  <c r="G890" i="1"/>
  <c r="L890" i="1"/>
  <c r="I898" i="1"/>
  <c r="N898" i="1"/>
  <c r="L899" i="1"/>
  <c r="G906" i="1"/>
  <c r="L906" i="1"/>
  <c r="M911" i="1"/>
  <c r="I914" i="1"/>
  <c r="N914" i="1"/>
  <c r="L915" i="1"/>
  <c r="G916" i="1"/>
  <c r="G922" i="1"/>
  <c r="L922" i="1"/>
  <c r="M1493" i="1"/>
  <c r="H1487" i="1"/>
  <c r="G1487" i="1"/>
  <c r="L1485" i="1"/>
  <c r="M1485" i="1"/>
  <c r="N1478" i="1"/>
  <c r="L1478" i="1"/>
  <c r="M1478" i="1"/>
  <c r="N1473" i="1"/>
  <c r="L1473" i="1"/>
  <c r="M1473" i="1"/>
  <c r="H1471" i="1"/>
  <c r="G1471" i="1"/>
  <c r="I1469" i="1"/>
  <c r="G1469" i="1"/>
  <c r="H1469" i="1"/>
  <c r="N1462" i="1"/>
  <c r="L1462" i="1"/>
  <c r="M1462" i="1"/>
  <c r="N1457" i="1"/>
  <c r="L1457" i="1"/>
  <c r="M1457" i="1"/>
  <c r="H1455" i="1"/>
  <c r="G1455" i="1"/>
  <c r="I1453" i="1"/>
  <c r="G1453" i="1"/>
  <c r="H1453" i="1"/>
  <c r="N1446" i="1"/>
  <c r="L1446" i="1"/>
  <c r="M1446" i="1"/>
  <c r="N1441" i="1"/>
  <c r="L1441" i="1"/>
  <c r="M1441" i="1"/>
  <c r="H1439" i="1"/>
  <c r="G1439" i="1"/>
  <c r="I1437" i="1"/>
  <c r="G1437" i="1"/>
  <c r="H1437" i="1"/>
  <c r="N1430" i="1"/>
  <c r="L1430" i="1"/>
  <c r="M1430" i="1"/>
  <c r="N1425" i="1"/>
  <c r="L1425" i="1"/>
  <c r="M1425" i="1"/>
  <c r="H1423" i="1"/>
  <c r="G1423" i="1"/>
  <c r="I1421" i="1"/>
  <c r="G1421" i="1"/>
  <c r="H1421" i="1"/>
  <c r="N1490" i="1"/>
  <c r="L1490" i="1"/>
  <c r="M1490" i="1"/>
  <c r="G1489" i="1"/>
  <c r="H1489" i="1"/>
  <c r="H1483" i="1"/>
  <c r="G1483" i="1"/>
  <c r="L1481" i="1"/>
  <c r="M1481" i="1"/>
  <c r="N1477" i="1"/>
  <c r="L1477" i="1"/>
  <c r="M1477" i="1"/>
  <c r="H1475" i="1"/>
  <c r="G1475" i="1"/>
  <c r="I1473" i="1"/>
  <c r="G1473" i="1"/>
  <c r="H1473" i="1"/>
  <c r="N1466" i="1"/>
  <c r="L1466" i="1"/>
  <c r="M1466" i="1"/>
  <c r="N1461" i="1"/>
  <c r="L1461" i="1"/>
  <c r="M1461" i="1"/>
  <c r="H1459" i="1"/>
  <c r="G1459" i="1"/>
  <c r="I1457" i="1"/>
  <c r="G1457" i="1"/>
  <c r="H1457" i="1"/>
  <c r="N1450" i="1"/>
  <c r="L1450" i="1"/>
  <c r="M1450" i="1"/>
  <c r="N1445" i="1"/>
  <c r="L1445" i="1"/>
  <c r="M1445" i="1"/>
  <c r="H1443" i="1"/>
  <c r="G1443" i="1"/>
  <c r="I1441" i="1"/>
  <c r="G1441" i="1"/>
  <c r="H1441" i="1"/>
  <c r="N1434" i="1"/>
  <c r="L1434" i="1"/>
  <c r="M1434" i="1"/>
  <c r="N1429" i="1"/>
  <c r="L1429" i="1"/>
  <c r="M1429" i="1"/>
  <c r="H1427" i="1"/>
  <c r="G1427" i="1"/>
  <c r="I1425" i="1"/>
  <c r="G1425" i="1"/>
  <c r="H1425" i="1"/>
  <c r="N1418" i="1"/>
  <c r="L1418" i="1"/>
  <c r="M1418" i="1"/>
  <c r="N460" i="1"/>
  <c r="I799" i="1"/>
  <c r="N805" i="1"/>
  <c r="N809" i="1"/>
  <c r="I815" i="1"/>
  <c r="I823" i="1"/>
  <c r="I831" i="1"/>
  <c r="I839" i="1"/>
  <c r="I847" i="1"/>
  <c r="I855" i="1"/>
  <c r="G867" i="1"/>
  <c r="L878" i="1"/>
  <c r="M887" i="1"/>
  <c r="L891" i="1"/>
  <c r="M903" i="1"/>
  <c r="L907" i="1"/>
  <c r="G908" i="1"/>
  <c r="M919" i="1"/>
  <c r="L923" i="1"/>
  <c r="G924" i="1"/>
  <c r="N1494" i="1"/>
  <c r="L1494" i="1"/>
  <c r="N1489" i="1"/>
  <c r="N1486" i="1"/>
  <c r="L1486" i="1"/>
  <c r="M1486" i="1"/>
  <c r="G1485" i="1"/>
  <c r="H1485" i="1"/>
  <c r="I1481" i="1"/>
  <c r="H1479" i="1"/>
  <c r="G1479" i="1"/>
  <c r="I1477" i="1"/>
  <c r="G1477" i="1"/>
  <c r="H1477" i="1"/>
  <c r="N1470" i="1"/>
  <c r="L1470" i="1"/>
  <c r="M1470" i="1"/>
  <c r="N1465" i="1"/>
  <c r="L1465" i="1"/>
  <c r="M1465" i="1"/>
  <c r="H1463" i="1"/>
  <c r="G1463" i="1"/>
  <c r="I1461" i="1"/>
  <c r="G1461" i="1"/>
  <c r="H1461" i="1"/>
  <c r="N1454" i="1"/>
  <c r="L1454" i="1"/>
  <c r="M1454" i="1"/>
  <c r="N1449" i="1"/>
  <c r="L1449" i="1"/>
  <c r="M1449" i="1"/>
  <c r="H1447" i="1"/>
  <c r="G1447" i="1"/>
  <c r="I1445" i="1"/>
  <c r="G1445" i="1"/>
  <c r="H1445" i="1"/>
  <c r="N1438" i="1"/>
  <c r="L1438" i="1"/>
  <c r="M1438" i="1"/>
  <c r="N1433" i="1"/>
  <c r="L1433" i="1"/>
  <c r="M1433" i="1"/>
  <c r="H1431" i="1"/>
  <c r="G1431" i="1"/>
  <c r="I1429" i="1"/>
  <c r="G1429" i="1"/>
  <c r="H1429" i="1"/>
  <c r="N1422" i="1"/>
  <c r="L1422" i="1"/>
  <c r="M1422" i="1"/>
  <c r="N1417" i="1"/>
  <c r="L1417" i="1"/>
  <c r="M1417" i="1"/>
  <c r="H1415" i="1"/>
  <c r="G1415" i="1"/>
  <c r="M1414" i="1"/>
  <c r="M1413" i="1"/>
  <c r="H1413" i="1"/>
  <c r="M1410" i="1"/>
  <c r="M1409" i="1"/>
  <c r="H1409" i="1"/>
  <c r="M1406" i="1"/>
  <c r="M1405" i="1"/>
  <c r="H1405" i="1"/>
  <c r="H1402" i="1"/>
  <c r="N1401" i="1"/>
  <c r="M1399" i="1"/>
  <c r="N1399" i="1"/>
  <c r="M1395" i="1"/>
  <c r="L1395" i="1"/>
  <c r="H1394" i="1"/>
  <c r="H1389" i="1"/>
  <c r="N1388" i="1"/>
  <c r="H1385" i="1"/>
  <c r="I1383" i="1"/>
  <c r="M1382" i="1"/>
  <c r="I1381" i="1"/>
  <c r="I1377" i="1"/>
  <c r="N1374" i="1"/>
  <c r="M1374" i="1"/>
  <c r="N1373" i="1"/>
  <c r="L1372" i="1"/>
  <c r="M1372" i="1"/>
  <c r="I1369" i="1"/>
  <c r="G1360" i="1"/>
  <c r="H1360" i="1"/>
  <c r="G1356" i="1"/>
  <c r="H1356" i="1"/>
  <c r="I1354" i="1"/>
  <c r="H1354" i="1"/>
  <c r="I1350" i="1"/>
  <c r="G1350" i="1"/>
  <c r="I1346" i="1"/>
  <c r="G1346" i="1"/>
  <c r="L1341" i="1"/>
  <c r="N1341" i="1"/>
  <c r="G1337" i="1"/>
  <c r="I1337" i="1"/>
  <c r="N1334" i="1"/>
  <c r="L1334" i="1"/>
  <c r="L1325" i="1"/>
  <c r="N1325" i="1"/>
  <c r="I1322" i="1"/>
  <c r="G1322" i="1"/>
  <c r="I1317" i="1"/>
  <c r="G1317" i="1"/>
  <c r="L1309" i="1"/>
  <c r="N1309" i="1"/>
  <c r="I1306" i="1"/>
  <c r="G1306" i="1"/>
  <c r="I1301" i="1"/>
  <c r="G1301" i="1"/>
  <c r="N1293" i="1"/>
  <c r="L1293" i="1"/>
  <c r="N1290" i="1"/>
  <c r="L1290" i="1"/>
  <c r="I1285" i="1"/>
  <c r="G1285" i="1"/>
  <c r="H1207" i="1"/>
  <c r="G1207" i="1"/>
  <c r="I1207" i="1"/>
  <c r="L1414" i="1"/>
  <c r="L1413" i="1"/>
  <c r="G1413" i="1"/>
  <c r="G1411" i="1"/>
  <c r="L1410" i="1"/>
  <c r="L1409" i="1"/>
  <c r="G1409" i="1"/>
  <c r="G1407" i="1"/>
  <c r="L1406" i="1"/>
  <c r="L1405" i="1"/>
  <c r="G1405" i="1"/>
  <c r="G1402" i="1"/>
  <c r="M1401" i="1"/>
  <c r="G1400" i="1"/>
  <c r="I1400" i="1"/>
  <c r="N1398" i="1"/>
  <c r="L1398" i="1"/>
  <c r="H1396" i="1"/>
  <c r="G1394" i="1"/>
  <c r="M1389" i="1"/>
  <c r="G1389" i="1"/>
  <c r="M1388" i="1"/>
  <c r="M1385" i="1"/>
  <c r="G1385" i="1"/>
  <c r="G1383" i="1"/>
  <c r="L1382" i="1"/>
  <c r="N1381" i="1"/>
  <c r="G1381" i="1"/>
  <c r="L1380" i="1"/>
  <c r="N1380" i="1"/>
  <c r="L1379" i="1"/>
  <c r="N1377" i="1"/>
  <c r="G1377" i="1"/>
  <c r="I1376" i="1"/>
  <c r="N1375" i="1"/>
  <c r="H1375" i="1"/>
  <c r="I1375" i="1"/>
  <c r="M1373" i="1"/>
  <c r="H1372" i="1"/>
  <c r="N1369" i="1"/>
  <c r="H1369" i="1"/>
  <c r="M1367" i="1"/>
  <c r="N1367" i="1"/>
  <c r="M1363" i="1"/>
  <c r="L1363" i="1"/>
  <c r="H1362" i="1"/>
  <c r="H1357" i="1"/>
  <c r="N1356" i="1"/>
  <c r="H1353" i="1"/>
  <c r="I1351" i="1"/>
  <c r="M1350" i="1"/>
  <c r="I1349" i="1"/>
  <c r="L1340" i="1"/>
  <c r="M1340" i="1"/>
  <c r="H1335" i="1"/>
  <c r="G1335" i="1"/>
  <c r="I1334" i="1"/>
  <c r="G1334" i="1"/>
  <c r="N1318" i="1"/>
  <c r="L1318" i="1"/>
  <c r="N1302" i="1"/>
  <c r="L1302" i="1"/>
  <c r="I1297" i="1"/>
  <c r="G1297" i="1"/>
  <c r="N1289" i="1"/>
  <c r="L1289" i="1"/>
  <c r="N1286" i="1"/>
  <c r="L1286" i="1"/>
  <c r="I1281" i="1"/>
  <c r="G1281" i="1"/>
  <c r="H1399" i="1"/>
  <c r="G1399" i="1"/>
  <c r="M1391" i="1"/>
  <c r="L1391" i="1"/>
  <c r="G1368" i="1"/>
  <c r="I1368" i="1"/>
  <c r="N1366" i="1"/>
  <c r="L1366" i="1"/>
  <c r="L1348" i="1"/>
  <c r="N1348" i="1"/>
  <c r="M1343" i="1"/>
  <c r="L1343" i="1"/>
  <c r="G1341" i="1"/>
  <c r="I1341" i="1"/>
  <c r="G1340" i="1"/>
  <c r="H1340" i="1"/>
  <c r="L1337" i="1"/>
  <c r="N1337" i="1"/>
  <c r="M1331" i="1"/>
  <c r="L1331" i="1"/>
  <c r="N1326" i="1"/>
  <c r="L1326" i="1"/>
  <c r="G1325" i="1"/>
  <c r="I1325" i="1"/>
  <c r="N1317" i="1"/>
  <c r="L1317" i="1"/>
  <c r="N1310" i="1"/>
  <c r="L1310" i="1"/>
  <c r="G1309" i="1"/>
  <c r="I1309" i="1"/>
  <c r="N1301" i="1"/>
  <c r="L1301" i="1"/>
  <c r="N1298" i="1"/>
  <c r="L1298" i="1"/>
  <c r="I1293" i="1"/>
  <c r="G1293" i="1"/>
  <c r="N1285" i="1"/>
  <c r="L1285" i="1"/>
  <c r="N1282" i="1"/>
  <c r="L1282" i="1"/>
  <c r="G1392" i="1"/>
  <c r="H1392" i="1"/>
  <c r="G1388" i="1"/>
  <c r="H1388" i="1"/>
  <c r="I1386" i="1"/>
  <c r="H1386" i="1"/>
  <c r="I1382" i="1"/>
  <c r="G1382" i="1"/>
  <c r="I1378" i="1"/>
  <c r="G1378" i="1"/>
  <c r="L1374" i="1"/>
  <c r="N1372" i="1"/>
  <c r="H1367" i="1"/>
  <c r="G1367" i="1"/>
  <c r="G1366" i="1"/>
  <c r="I1360" i="1"/>
  <c r="M1359" i="1"/>
  <c r="L1359" i="1"/>
  <c r="G1358" i="1"/>
  <c r="L1357" i="1"/>
  <c r="G1354" i="1"/>
  <c r="L1353" i="1"/>
  <c r="L1349" i="1"/>
  <c r="H1346" i="1"/>
  <c r="G1344" i="1"/>
  <c r="H1344" i="1"/>
  <c r="M1341" i="1"/>
  <c r="H1337" i="1"/>
  <c r="M1334" i="1"/>
  <c r="I1330" i="1"/>
  <c r="G1330" i="1"/>
  <c r="M1325" i="1"/>
  <c r="H1322" i="1"/>
  <c r="H1317" i="1"/>
  <c r="I1314" i="1"/>
  <c r="G1314" i="1"/>
  <c r="M1309" i="1"/>
  <c r="H1306" i="1"/>
  <c r="H1301" i="1"/>
  <c r="N1297" i="1"/>
  <c r="L1297" i="1"/>
  <c r="N1294" i="1"/>
  <c r="L1294" i="1"/>
  <c r="M1293" i="1"/>
  <c r="M1290" i="1"/>
  <c r="I1289" i="1"/>
  <c r="G1289" i="1"/>
  <c r="H1285" i="1"/>
  <c r="N1281" i="1"/>
  <c r="L1281" i="1"/>
  <c r="N1278" i="1"/>
  <c r="L1278" i="1"/>
  <c r="M1259" i="1"/>
  <c r="L1259" i="1"/>
  <c r="M1255" i="1"/>
  <c r="L1255" i="1"/>
  <c r="M1251" i="1"/>
  <c r="L1251" i="1"/>
  <c r="M1247" i="1"/>
  <c r="L1247" i="1"/>
  <c r="M1243" i="1"/>
  <c r="L1243" i="1"/>
  <c r="M1239" i="1"/>
  <c r="L1239" i="1"/>
  <c r="M1235" i="1"/>
  <c r="L1235" i="1"/>
  <c r="M1231" i="1"/>
  <c r="L1231" i="1"/>
  <c r="M1227" i="1"/>
  <c r="L1227" i="1"/>
  <c r="N1214" i="1"/>
  <c r="M1214" i="1"/>
  <c r="L1214" i="1"/>
  <c r="L1212" i="1"/>
  <c r="N1212" i="1"/>
  <c r="M1212" i="1"/>
  <c r="L1204" i="1"/>
  <c r="M1204" i="1"/>
  <c r="L1200" i="1"/>
  <c r="M1200" i="1"/>
  <c r="L1192" i="1"/>
  <c r="M1192" i="1"/>
  <c r="L1188" i="1"/>
  <c r="M1188" i="1"/>
  <c r="N1188" i="1"/>
  <c r="G1177" i="1"/>
  <c r="H1177" i="1"/>
  <c r="G1173" i="1"/>
  <c r="H1173" i="1"/>
  <c r="H1167" i="1"/>
  <c r="I1167" i="1"/>
  <c r="L1161" i="1"/>
  <c r="M1161" i="1"/>
  <c r="N1158" i="1"/>
  <c r="M1158" i="1"/>
  <c r="L1157" i="1"/>
  <c r="M1157" i="1"/>
  <c r="L1156" i="1"/>
  <c r="M1156" i="1"/>
  <c r="N1156" i="1"/>
  <c r="L1111" i="1"/>
  <c r="N1111" i="1"/>
  <c r="M1111" i="1"/>
  <c r="L1277" i="1"/>
  <c r="G1277" i="1"/>
  <c r="L1274" i="1"/>
  <c r="L1273" i="1"/>
  <c r="G1273" i="1"/>
  <c r="L1270" i="1"/>
  <c r="L1269" i="1"/>
  <c r="G1269" i="1"/>
  <c r="L1266" i="1"/>
  <c r="L1265" i="1"/>
  <c r="G1265" i="1"/>
  <c r="L1262" i="1"/>
  <c r="L1261" i="1"/>
  <c r="G1261" i="1"/>
  <c r="G1259" i="1"/>
  <c r="L1258" i="1"/>
  <c r="L1257" i="1"/>
  <c r="G1257" i="1"/>
  <c r="G1255" i="1"/>
  <c r="L1254" i="1"/>
  <c r="L1253" i="1"/>
  <c r="G1253" i="1"/>
  <c r="G1251" i="1"/>
  <c r="L1250" i="1"/>
  <c r="L1249" i="1"/>
  <c r="G1249" i="1"/>
  <c r="G1247" i="1"/>
  <c r="L1246" i="1"/>
  <c r="L1245" i="1"/>
  <c r="G1245" i="1"/>
  <c r="G1243" i="1"/>
  <c r="L1242" i="1"/>
  <c r="L1241" i="1"/>
  <c r="G1241" i="1"/>
  <c r="G1239" i="1"/>
  <c r="L1238" i="1"/>
  <c r="L1237" i="1"/>
  <c r="G1237" i="1"/>
  <c r="G1235" i="1"/>
  <c r="L1234" i="1"/>
  <c r="L1233" i="1"/>
  <c r="G1233" i="1"/>
  <c r="G1231" i="1"/>
  <c r="L1230" i="1"/>
  <c r="L1229" i="1"/>
  <c r="G1229" i="1"/>
  <c r="G1227" i="1"/>
  <c r="L1226" i="1"/>
  <c r="L1225" i="1"/>
  <c r="G1225" i="1"/>
  <c r="G1223" i="1"/>
  <c r="N1222" i="1"/>
  <c r="M1222" i="1"/>
  <c r="G1221" i="1"/>
  <c r="G1219" i="1"/>
  <c r="N1218" i="1"/>
  <c r="M1218" i="1"/>
  <c r="G1217" i="1"/>
  <c r="H1215" i="1"/>
  <c r="I1215" i="1"/>
  <c r="L1213" i="1"/>
  <c r="M1211" i="1"/>
  <c r="L1211" i="1"/>
  <c r="L1210" i="1"/>
  <c r="M1205" i="1"/>
  <c r="I1204" i="1"/>
  <c r="L1203" i="1"/>
  <c r="G1201" i="1"/>
  <c r="G1199" i="1"/>
  <c r="L1198" i="1"/>
  <c r="G1197" i="1"/>
  <c r="L1196" i="1"/>
  <c r="N1196" i="1"/>
  <c r="N1195" i="1"/>
  <c r="G1193" i="1"/>
  <c r="G1191" i="1"/>
  <c r="L1185" i="1"/>
  <c r="M1185" i="1"/>
  <c r="N1182" i="1"/>
  <c r="M1182" i="1"/>
  <c r="L1181" i="1"/>
  <c r="M1181" i="1"/>
  <c r="L1180" i="1"/>
  <c r="M1180" i="1"/>
  <c r="N1180" i="1"/>
  <c r="G1169" i="1"/>
  <c r="H1169" i="1"/>
  <c r="G1165" i="1"/>
  <c r="H1165" i="1"/>
  <c r="H1159" i="1"/>
  <c r="I1159" i="1"/>
  <c r="L1153" i="1"/>
  <c r="M1153" i="1"/>
  <c r="L1152" i="1"/>
  <c r="M1152" i="1"/>
  <c r="N1152" i="1"/>
  <c r="L1149" i="1"/>
  <c r="M1149" i="1"/>
  <c r="L1148" i="1"/>
  <c r="M1148" i="1"/>
  <c r="N1148" i="1"/>
  <c r="L1145" i="1"/>
  <c r="M1145" i="1"/>
  <c r="L1144" i="1"/>
  <c r="M1144" i="1"/>
  <c r="N1144" i="1"/>
  <c r="L1141" i="1"/>
  <c r="M1141" i="1"/>
  <c r="L1140" i="1"/>
  <c r="M1140" i="1"/>
  <c r="N1140" i="1"/>
  <c r="L1137" i="1"/>
  <c r="M1137" i="1"/>
  <c r="L1136" i="1"/>
  <c r="M1136" i="1"/>
  <c r="N1136" i="1"/>
  <c r="L1133" i="1"/>
  <c r="M1133" i="1"/>
  <c r="M1112" i="1"/>
  <c r="N1112" i="1"/>
  <c r="L1112" i="1"/>
  <c r="I1214" i="1"/>
  <c r="G1214" i="1"/>
  <c r="G1212" i="1"/>
  <c r="H1212" i="1"/>
  <c r="H1183" i="1"/>
  <c r="I1183" i="1"/>
  <c r="L1177" i="1"/>
  <c r="M1177" i="1"/>
  <c r="N1174" i="1"/>
  <c r="M1174" i="1"/>
  <c r="L1173" i="1"/>
  <c r="M1173" i="1"/>
  <c r="L1172" i="1"/>
  <c r="M1172" i="1"/>
  <c r="N1172" i="1"/>
  <c r="G1161" i="1"/>
  <c r="H1161" i="1"/>
  <c r="G1157" i="1"/>
  <c r="H1157" i="1"/>
  <c r="H1112" i="1"/>
  <c r="I1112" i="1"/>
  <c r="G1112" i="1"/>
  <c r="I1343" i="1"/>
  <c r="M1342" i="1"/>
  <c r="I1336" i="1"/>
  <c r="N1335" i="1"/>
  <c r="M1322" i="1"/>
  <c r="H1318" i="1"/>
  <c r="M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I1222" i="1"/>
  <c r="G1222" i="1"/>
  <c r="I1218" i="1"/>
  <c r="G1218" i="1"/>
  <c r="I1213" i="1"/>
  <c r="N1206" i="1"/>
  <c r="L1206" i="1"/>
  <c r="I1205" i="1"/>
  <c r="N1204" i="1"/>
  <c r="H1203" i="1"/>
  <c r="G1203" i="1"/>
  <c r="I1198" i="1"/>
  <c r="H1198" i="1"/>
  <c r="H1195" i="1"/>
  <c r="G1195" i="1"/>
  <c r="I1190" i="1"/>
  <c r="H1190" i="1"/>
  <c r="G1185" i="1"/>
  <c r="H1185" i="1"/>
  <c r="G1181" i="1"/>
  <c r="H1181" i="1"/>
  <c r="I1177" i="1"/>
  <c r="H1175" i="1"/>
  <c r="I1175" i="1"/>
  <c r="I1173" i="1"/>
  <c r="L1169" i="1"/>
  <c r="M1169" i="1"/>
  <c r="G1167" i="1"/>
  <c r="N1166" i="1"/>
  <c r="M1166" i="1"/>
  <c r="L1165" i="1"/>
  <c r="M1165" i="1"/>
  <c r="L1164" i="1"/>
  <c r="M1164" i="1"/>
  <c r="N1164" i="1"/>
  <c r="N1163" i="1"/>
  <c r="N1161" i="1"/>
  <c r="L1158" i="1"/>
  <c r="N1157" i="1"/>
  <c r="G1153" i="1"/>
  <c r="H1153" i="1"/>
  <c r="G1149" i="1"/>
  <c r="H1149" i="1"/>
  <c r="G1145" i="1"/>
  <c r="H1145" i="1"/>
  <c r="G1141" i="1"/>
  <c r="H1141" i="1"/>
  <c r="G1137" i="1"/>
  <c r="H1137" i="1"/>
  <c r="G1133" i="1"/>
  <c r="H1133" i="1"/>
  <c r="G1106" i="1"/>
  <c r="L1105" i="1"/>
  <c r="L1102" i="1"/>
  <c r="I1097" i="1"/>
  <c r="G1097" i="1"/>
  <c r="H1083" i="1"/>
  <c r="I1083" i="1"/>
  <c r="M1081" i="1"/>
  <c r="H1080" i="1"/>
  <c r="H1078" i="1"/>
  <c r="N1075" i="1"/>
  <c r="N1074" i="1"/>
  <c r="L1074" i="1"/>
  <c r="M1074" i="1"/>
  <c r="M1071" i="1"/>
  <c r="L1071" i="1"/>
  <c r="H1070" i="1"/>
  <c r="N1067" i="1"/>
  <c r="N1066" i="1"/>
  <c r="L1066" i="1"/>
  <c r="M1066" i="1"/>
  <c r="M1063" i="1"/>
  <c r="L1063" i="1"/>
  <c r="G1056" i="1"/>
  <c r="H1056" i="1"/>
  <c r="G1045" i="1"/>
  <c r="H1045" i="1"/>
  <c r="I1045" i="1"/>
  <c r="G1099" i="1"/>
  <c r="I1099" i="1"/>
  <c r="N1054" i="1"/>
  <c r="L1054" i="1"/>
  <c r="M1054" i="1"/>
  <c r="L1053" i="1"/>
  <c r="M1053" i="1"/>
  <c r="N1053" i="1"/>
  <c r="G1187" i="1"/>
  <c r="M1184" i="1"/>
  <c r="H1182" i="1"/>
  <c r="G1179" i="1"/>
  <c r="M1176" i="1"/>
  <c r="H1174" i="1"/>
  <c r="G1171" i="1"/>
  <c r="M1168" i="1"/>
  <c r="H1166" i="1"/>
  <c r="G1163" i="1"/>
  <c r="M1160" i="1"/>
  <c r="H1158" i="1"/>
  <c r="G1155" i="1"/>
  <c r="H1152" i="1"/>
  <c r="H1148" i="1"/>
  <c r="H1144" i="1"/>
  <c r="H1140" i="1"/>
  <c r="H1136" i="1"/>
  <c r="N1132" i="1"/>
  <c r="H1132" i="1"/>
  <c r="M1129" i="1"/>
  <c r="H1129" i="1"/>
  <c r="N1128" i="1"/>
  <c r="H1128" i="1"/>
  <c r="M1125" i="1"/>
  <c r="H1125" i="1"/>
  <c r="N1124" i="1"/>
  <c r="H1124" i="1"/>
  <c r="M1121" i="1"/>
  <c r="H1121" i="1"/>
  <c r="N1120" i="1"/>
  <c r="H1120" i="1"/>
  <c r="H1117" i="1"/>
  <c r="M1116" i="1"/>
  <c r="H1116" i="1"/>
  <c r="N1114" i="1"/>
  <c r="I1107" i="1"/>
  <c r="G1105" i="1"/>
  <c r="M1104" i="1"/>
  <c r="H1104" i="1"/>
  <c r="N1103" i="1"/>
  <c r="G1098" i="1"/>
  <c r="L1097" i="1"/>
  <c r="N1096" i="1"/>
  <c r="G1096" i="1"/>
  <c r="L1095" i="1"/>
  <c r="N1095" i="1"/>
  <c r="L1094" i="1"/>
  <c r="N1092" i="1"/>
  <c r="H1092" i="1"/>
  <c r="L1091" i="1"/>
  <c r="M1091" i="1"/>
  <c r="I1081" i="1"/>
  <c r="H1075" i="1"/>
  <c r="G1075" i="1"/>
  <c r="I1075" i="1"/>
  <c r="H1067" i="1"/>
  <c r="G1067" i="1"/>
  <c r="I1067" i="1"/>
  <c r="G1053" i="1"/>
  <c r="H1053" i="1"/>
  <c r="I1053" i="1"/>
  <c r="N1050" i="1"/>
  <c r="L1050" i="1"/>
  <c r="M1050" i="1"/>
  <c r="L1049" i="1"/>
  <c r="M1049" i="1"/>
  <c r="N1049" i="1"/>
  <c r="M1132" i="1"/>
  <c r="M1128" i="1"/>
  <c r="M1124" i="1"/>
  <c r="M1120" i="1"/>
  <c r="I1115" i="1"/>
  <c r="I1106" i="1"/>
  <c r="M1105" i="1"/>
  <c r="M1103" i="1"/>
  <c r="L1096" i="1"/>
  <c r="M1092" i="1"/>
  <c r="G1083" i="1"/>
  <c r="N1082" i="1"/>
  <c r="M1082" i="1"/>
  <c r="N1081" i="1"/>
  <c r="H1081" i="1"/>
  <c r="L1080" i="1"/>
  <c r="M1080" i="1"/>
  <c r="L1079" i="1"/>
  <c r="M1059" i="1"/>
  <c r="N1059" i="1"/>
  <c r="G1049" i="1"/>
  <c r="H1049" i="1"/>
  <c r="I1049" i="1"/>
  <c r="N1046" i="1"/>
  <c r="L1046" i="1"/>
  <c r="M1046" i="1"/>
  <c r="L1045" i="1"/>
  <c r="M1045" i="1"/>
  <c r="N1045" i="1"/>
  <c r="N1041" i="1"/>
  <c r="I1041" i="1"/>
  <c r="N1037" i="1"/>
  <c r="I1037" i="1"/>
  <c r="N1033" i="1"/>
  <c r="I1033" i="1"/>
  <c r="N1029" i="1"/>
  <c r="I1029" i="1"/>
  <c r="N1025" i="1"/>
  <c r="I1025" i="1"/>
  <c r="N1021" i="1"/>
  <c r="N1014" i="1"/>
  <c r="L1014" i="1"/>
  <c r="N1006" i="1"/>
  <c r="L1006" i="1"/>
  <c r="N997" i="1"/>
  <c r="L997" i="1"/>
  <c r="N994" i="1"/>
  <c r="L994" i="1"/>
  <c r="I990" i="1"/>
  <c r="G990" i="1"/>
  <c r="L985" i="1"/>
  <c r="N985" i="1"/>
  <c r="G981" i="1"/>
  <c r="I981" i="1"/>
  <c r="H970" i="1"/>
  <c r="I970" i="1"/>
  <c r="G970" i="1"/>
  <c r="M1072" i="1"/>
  <c r="M1064" i="1"/>
  <c r="G1059" i="1"/>
  <c r="L1058" i="1"/>
  <c r="L1055" i="1"/>
  <c r="G1054" i="1"/>
  <c r="G1050" i="1"/>
  <c r="G1046" i="1"/>
  <c r="M1042" i="1"/>
  <c r="G1042" i="1"/>
  <c r="M1041" i="1"/>
  <c r="H1041" i="1"/>
  <c r="M1038" i="1"/>
  <c r="G1038" i="1"/>
  <c r="M1037" i="1"/>
  <c r="H1037" i="1"/>
  <c r="M1034" i="1"/>
  <c r="G1034" i="1"/>
  <c r="M1033" i="1"/>
  <c r="H1033" i="1"/>
  <c r="M1030" i="1"/>
  <c r="G1030" i="1"/>
  <c r="M1029" i="1"/>
  <c r="H1029" i="1"/>
  <c r="M1026" i="1"/>
  <c r="G1026" i="1"/>
  <c r="M1025" i="1"/>
  <c r="H1025" i="1"/>
  <c r="M1022" i="1"/>
  <c r="G1022" i="1"/>
  <c r="M1021" i="1"/>
  <c r="H1021" i="1"/>
  <c r="M1017" i="1"/>
  <c r="N1013" i="1"/>
  <c r="H1013" i="1"/>
  <c r="M1009" i="1"/>
  <c r="N1005" i="1"/>
  <c r="H1005" i="1"/>
  <c r="M1001" i="1"/>
  <c r="H995" i="1"/>
  <c r="G995" i="1"/>
  <c r="I994" i="1"/>
  <c r="G994" i="1"/>
  <c r="L984" i="1"/>
  <c r="M984" i="1"/>
  <c r="L1042" i="1"/>
  <c r="L1038" i="1"/>
  <c r="L1034" i="1"/>
  <c r="L1030" i="1"/>
  <c r="L1026" i="1"/>
  <c r="L1022" i="1"/>
  <c r="M1013" i="1"/>
  <c r="M1005" i="1"/>
  <c r="I997" i="1"/>
  <c r="G997" i="1"/>
  <c r="M987" i="1"/>
  <c r="L987" i="1"/>
  <c r="G985" i="1"/>
  <c r="I985" i="1"/>
  <c r="G984" i="1"/>
  <c r="H984" i="1"/>
  <c r="L981" i="1"/>
  <c r="N981" i="1"/>
  <c r="N1018" i="1"/>
  <c r="L1018" i="1"/>
  <c r="N1010" i="1"/>
  <c r="L1010" i="1"/>
  <c r="N1002" i="1"/>
  <c r="L1002" i="1"/>
  <c r="M991" i="1"/>
  <c r="L991" i="1"/>
  <c r="G988" i="1"/>
  <c r="H988" i="1"/>
  <c r="M970" i="1"/>
  <c r="N970" i="1"/>
  <c r="L970" i="1"/>
  <c r="N977" i="1"/>
  <c r="M969" i="1"/>
  <c r="H965" i="1"/>
  <c r="N962" i="1"/>
  <c r="I962" i="1"/>
  <c r="L954" i="1"/>
  <c r="G954" i="1"/>
  <c r="M953" i="1"/>
  <c r="H949" i="1"/>
  <c r="N946" i="1"/>
  <c r="I946" i="1"/>
  <c r="L938" i="1"/>
  <c r="G938" i="1"/>
  <c r="M937" i="1"/>
  <c r="H933" i="1"/>
  <c r="N930" i="1"/>
  <c r="I930" i="1"/>
  <c r="I925" i="1"/>
  <c r="H998" i="1"/>
  <c r="N992" i="1"/>
  <c r="I987" i="1"/>
  <c r="M986" i="1"/>
  <c r="I980" i="1"/>
  <c r="N979" i="1"/>
  <c r="G979" i="1"/>
  <c r="L978" i="1"/>
  <c r="N973" i="1"/>
  <c r="H973" i="1"/>
  <c r="I969" i="1"/>
  <c r="M961" i="1"/>
  <c r="N957" i="1"/>
  <c r="H957" i="1"/>
  <c r="N954" i="1"/>
  <c r="I954" i="1"/>
  <c r="I953" i="1"/>
  <c r="M945" i="1"/>
  <c r="N941" i="1"/>
  <c r="H941" i="1"/>
  <c r="N938" i="1"/>
  <c r="I938" i="1"/>
  <c r="I937" i="1"/>
  <c r="M929" i="1"/>
  <c r="N925" i="1"/>
  <c r="H925" i="1"/>
  <c r="N969" i="1"/>
  <c r="I965" i="1"/>
  <c r="N953" i="1"/>
  <c r="I949" i="1"/>
  <c r="N937" i="1"/>
  <c r="I933" i="1"/>
  <c r="N1428" i="1"/>
  <c r="I1428" i="1"/>
  <c r="N1424" i="1"/>
  <c r="I1424" i="1"/>
  <c r="N1420" i="1"/>
  <c r="I1420" i="1"/>
  <c r="N1416" i="1"/>
  <c r="I1416" i="1"/>
  <c r="N1412" i="1"/>
  <c r="I1412" i="1"/>
  <c r="N1408" i="1"/>
  <c r="I1408" i="1"/>
  <c r="N1404" i="1"/>
  <c r="I1404" i="1"/>
  <c r="M1327" i="1"/>
  <c r="N1327" i="1"/>
  <c r="H1323" i="1"/>
  <c r="I1323" i="1"/>
  <c r="M1319" i="1"/>
  <c r="N1319" i="1"/>
  <c r="H1315" i="1"/>
  <c r="I1315" i="1"/>
  <c r="M1311" i="1"/>
  <c r="N1311" i="1"/>
  <c r="H1307" i="1"/>
  <c r="I1307" i="1"/>
  <c r="M1303" i="1"/>
  <c r="N1303" i="1"/>
  <c r="H1299" i="1"/>
  <c r="I1299" i="1"/>
  <c r="M1295" i="1"/>
  <c r="N1295" i="1"/>
  <c r="H1291" i="1"/>
  <c r="I1291" i="1"/>
  <c r="M1287" i="1"/>
  <c r="N1287" i="1"/>
  <c r="H1283" i="1"/>
  <c r="I1283" i="1"/>
  <c r="M1279" i="1"/>
  <c r="N1279" i="1"/>
  <c r="H1275" i="1"/>
  <c r="I1275" i="1"/>
  <c r="M1271" i="1"/>
  <c r="N1271" i="1"/>
  <c r="H1267" i="1"/>
  <c r="I1267" i="1"/>
  <c r="M1263" i="1"/>
  <c r="N1263" i="1"/>
  <c r="L1260" i="1"/>
  <c r="M1260" i="1"/>
  <c r="N1260" i="1"/>
  <c r="L1256" i="1"/>
  <c r="M1256" i="1"/>
  <c r="N1256" i="1"/>
  <c r="L1252" i="1"/>
  <c r="M1252" i="1"/>
  <c r="N1252" i="1"/>
  <c r="L1248" i="1"/>
  <c r="M1248" i="1"/>
  <c r="N1248" i="1"/>
  <c r="L1244" i="1"/>
  <c r="M1244" i="1"/>
  <c r="N1244" i="1"/>
  <c r="L1240" i="1"/>
  <c r="M1240" i="1"/>
  <c r="N1240" i="1"/>
  <c r="L1236" i="1"/>
  <c r="M1236" i="1"/>
  <c r="N1236" i="1"/>
  <c r="L1232" i="1"/>
  <c r="M1232" i="1"/>
  <c r="N1232" i="1"/>
  <c r="L1228" i="1"/>
  <c r="M1228" i="1"/>
  <c r="N1228" i="1"/>
  <c r="L1224" i="1"/>
  <c r="M1224" i="1"/>
  <c r="N1224" i="1"/>
  <c r="L1220" i="1"/>
  <c r="M1220" i="1"/>
  <c r="N1220" i="1"/>
  <c r="L1216" i="1"/>
  <c r="M1216" i="1"/>
  <c r="N1216" i="1"/>
  <c r="G1208" i="1"/>
  <c r="H1208" i="1"/>
  <c r="I1208" i="1"/>
  <c r="M1199" i="1"/>
  <c r="L1199" i="1"/>
  <c r="N1199" i="1"/>
  <c r="M1191" i="1"/>
  <c r="L1191" i="1"/>
  <c r="N1191" i="1"/>
  <c r="M1183" i="1"/>
  <c r="L1183" i="1"/>
  <c r="N1183" i="1"/>
  <c r="M1175" i="1"/>
  <c r="L1175" i="1"/>
  <c r="N1175" i="1"/>
  <c r="M1167" i="1"/>
  <c r="L1167" i="1"/>
  <c r="N1167" i="1"/>
  <c r="M1159" i="1"/>
  <c r="L1159" i="1"/>
  <c r="N1159" i="1"/>
  <c r="M1150" i="1"/>
  <c r="N1150" i="1"/>
  <c r="L1150" i="1"/>
  <c r="M1142" i="1"/>
  <c r="N1142" i="1"/>
  <c r="L1142" i="1"/>
  <c r="M1134" i="1"/>
  <c r="N1134" i="1"/>
  <c r="L1134" i="1"/>
  <c r="M1126" i="1"/>
  <c r="N1126" i="1"/>
  <c r="L1126" i="1"/>
  <c r="M1118" i="1"/>
  <c r="N1118" i="1"/>
  <c r="L1118" i="1"/>
  <c r="L1115" i="1"/>
  <c r="M1115" i="1"/>
  <c r="N1115" i="1"/>
  <c r="L1320" i="1"/>
  <c r="M1320" i="1"/>
  <c r="G1316" i="1"/>
  <c r="H1316" i="1"/>
  <c r="L1312" i="1"/>
  <c r="M1312" i="1"/>
  <c r="G1308" i="1"/>
  <c r="H1308" i="1"/>
  <c r="G1300" i="1"/>
  <c r="H1300" i="1"/>
  <c r="L1296" i="1"/>
  <c r="M1296" i="1"/>
  <c r="G1292" i="1"/>
  <c r="H1292" i="1"/>
  <c r="G1284" i="1"/>
  <c r="H1284" i="1"/>
  <c r="L1280" i="1"/>
  <c r="M1280" i="1"/>
  <c r="G1268" i="1"/>
  <c r="H1268" i="1"/>
  <c r="L1264" i="1"/>
  <c r="M1264" i="1"/>
  <c r="M1215" i="1"/>
  <c r="L1215" i="1"/>
  <c r="N1215" i="1"/>
  <c r="H1071" i="1"/>
  <c r="G1071" i="1"/>
  <c r="I1071" i="1"/>
  <c r="H1063" i="1"/>
  <c r="G1063" i="1"/>
  <c r="I1063" i="1"/>
  <c r="L944" i="1"/>
  <c r="M944" i="1"/>
  <c r="N944" i="1"/>
  <c r="L928" i="1"/>
  <c r="M928" i="1"/>
  <c r="N928" i="1"/>
  <c r="G369" i="1"/>
  <c r="L817" i="1"/>
  <c r="G821" i="1"/>
  <c r="L821" i="1"/>
  <c r="L825" i="1"/>
  <c r="G833" i="1"/>
  <c r="L833" i="1"/>
  <c r="G841" i="1"/>
  <c r="L841" i="1"/>
  <c r="G845" i="1"/>
  <c r="L845" i="1"/>
  <c r="G857" i="1"/>
  <c r="L857" i="1"/>
  <c r="G861" i="1"/>
  <c r="L861" i="1"/>
  <c r="G865" i="1"/>
  <c r="L865" i="1"/>
  <c r="G870" i="1"/>
  <c r="L870" i="1"/>
  <c r="M873" i="1"/>
  <c r="G874" i="1"/>
  <c r="L874" i="1"/>
  <c r="G879" i="1"/>
  <c r="G883" i="1"/>
  <c r="G887" i="1"/>
  <c r="G891" i="1"/>
  <c r="G903" i="1"/>
  <c r="G907" i="1"/>
  <c r="G911" i="1"/>
  <c r="G915" i="1"/>
  <c r="N1492" i="1"/>
  <c r="I1492" i="1"/>
  <c r="N1484" i="1"/>
  <c r="I1484" i="1"/>
  <c r="N1480" i="1"/>
  <c r="I1480" i="1"/>
  <c r="N1468" i="1"/>
  <c r="I1468" i="1"/>
  <c r="N1464" i="1"/>
  <c r="I1460" i="1"/>
  <c r="N1452" i="1"/>
  <c r="I1452" i="1"/>
  <c r="N1448" i="1"/>
  <c r="I1448" i="1"/>
  <c r="I1444" i="1"/>
  <c r="N1440" i="1"/>
  <c r="I1440" i="1"/>
  <c r="N1436" i="1"/>
  <c r="I1436" i="1"/>
  <c r="N1432" i="1"/>
  <c r="I1432" i="1"/>
  <c r="I356" i="1"/>
  <c r="N368" i="1"/>
  <c r="H369" i="1"/>
  <c r="N449" i="1"/>
  <c r="L463" i="1"/>
  <c r="G468" i="1"/>
  <c r="H511" i="1"/>
  <c r="G797" i="1"/>
  <c r="L797" i="1"/>
  <c r="L799" i="1"/>
  <c r="G801" i="1"/>
  <c r="L801" i="1"/>
  <c r="L803" i="1"/>
  <c r="G805" i="1"/>
  <c r="L805" i="1"/>
  <c r="L807" i="1"/>
  <c r="G809" i="1"/>
  <c r="L809" i="1"/>
  <c r="L811" i="1"/>
  <c r="H813" i="1"/>
  <c r="M813" i="1"/>
  <c r="H814" i="1"/>
  <c r="L815" i="1"/>
  <c r="H817" i="1"/>
  <c r="M817" i="1"/>
  <c r="H818" i="1"/>
  <c r="L819" i="1"/>
  <c r="H821" i="1"/>
  <c r="M821" i="1"/>
  <c r="H822" i="1"/>
  <c r="L823" i="1"/>
  <c r="H825" i="1"/>
  <c r="M825" i="1"/>
  <c r="H826" i="1"/>
  <c r="L827" i="1"/>
  <c r="H829" i="1"/>
  <c r="M829" i="1"/>
  <c r="H830" i="1"/>
  <c r="L831" i="1"/>
  <c r="H833" i="1"/>
  <c r="M833" i="1"/>
  <c r="H834" i="1"/>
  <c r="L835" i="1"/>
  <c r="H837" i="1"/>
  <c r="M837" i="1"/>
  <c r="H838" i="1"/>
  <c r="L839" i="1"/>
  <c r="H841" i="1"/>
  <c r="M841" i="1"/>
  <c r="H842" i="1"/>
  <c r="L843" i="1"/>
  <c r="H845" i="1"/>
  <c r="M845" i="1"/>
  <c r="H846" i="1"/>
  <c r="L847" i="1"/>
  <c r="H849" i="1"/>
  <c r="M849" i="1"/>
  <c r="H850" i="1"/>
  <c r="L851" i="1"/>
  <c r="H853" i="1"/>
  <c r="M853" i="1"/>
  <c r="H854" i="1"/>
  <c r="L855" i="1"/>
  <c r="H857" i="1"/>
  <c r="M857" i="1"/>
  <c r="H858" i="1"/>
  <c r="L859" i="1"/>
  <c r="H861" i="1"/>
  <c r="M861" i="1"/>
  <c r="H862" i="1"/>
  <c r="L863" i="1"/>
  <c r="H865" i="1"/>
  <c r="M865" i="1"/>
  <c r="H866" i="1"/>
  <c r="L867" i="1"/>
  <c r="M869" i="1"/>
  <c r="H870" i="1"/>
  <c r="M870" i="1"/>
  <c r="G872" i="1"/>
  <c r="N873" i="1"/>
  <c r="H874" i="1"/>
  <c r="M874" i="1"/>
  <c r="H875" i="1"/>
  <c r="H879" i="1"/>
  <c r="H883" i="1"/>
  <c r="H887" i="1"/>
  <c r="H891" i="1"/>
  <c r="H895" i="1"/>
  <c r="H899" i="1"/>
  <c r="H903" i="1"/>
  <c r="L904" i="1"/>
  <c r="H907" i="1"/>
  <c r="L908" i="1"/>
  <c r="H911" i="1"/>
  <c r="L912" i="1"/>
  <c r="H915" i="1"/>
  <c r="L916" i="1"/>
  <c r="H919" i="1"/>
  <c r="L920" i="1"/>
  <c r="H923" i="1"/>
  <c r="L924" i="1"/>
  <c r="M1496" i="1"/>
  <c r="H1496" i="1"/>
  <c r="N1495" i="1"/>
  <c r="I1495" i="1"/>
  <c r="M1492" i="1"/>
  <c r="H1492" i="1"/>
  <c r="N1491" i="1"/>
  <c r="I1491" i="1"/>
  <c r="M1488" i="1"/>
  <c r="H1488" i="1"/>
  <c r="N1487" i="1"/>
  <c r="I1487" i="1"/>
  <c r="M1484" i="1"/>
  <c r="H1484" i="1"/>
  <c r="N1483" i="1"/>
  <c r="I1483" i="1"/>
  <c r="M1480" i="1"/>
  <c r="H1480" i="1"/>
  <c r="N1479" i="1"/>
  <c r="I1479" i="1"/>
  <c r="M1476" i="1"/>
  <c r="H1476" i="1"/>
  <c r="N1475" i="1"/>
  <c r="I1475" i="1"/>
  <c r="M1472" i="1"/>
  <c r="H1472" i="1"/>
  <c r="N1471" i="1"/>
  <c r="I1471" i="1"/>
  <c r="M1468" i="1"/>
  <c r="H1468" i="1"/>
  <c r="N1467" i="1"/>
  <c r="I1467" i="1"/>
  <c r="M1464" i="1"/>
  <c r="H1464" i="1"/>
  <c r="N1463" i="1"/>
  <c r="I1463" i="1"/>
  <c r="M1460" i="1"/>
  <c r="H1460" i="1"/>
  <c r="N1459" i="1"/>
  <c r="I1459" i="1"/>
  <c r="M1456" i="1"/>
  <c r="H1456" i="1"/>
  <c r="N1455" i="1"/>
  <c r="I1455" i="1"/>
  <c r="M1452" i="1"/>
  <c r="H1452" i="1"/>
  <c r="N1451" i="1"/>
  <c r="I1451" i="1"/>
  <c r="M1448" i="1"/>
  <c r="H1448" i="1"/>
  <c r="N1447" i="1"/>
  <c r="I1447" i="1"/>
  <c r="M1444" i="1"/>
  <c r="H1444" i="1"/>
  <c r="N1443" i="1"/>
  <c r="I1443" i="1"/>
  <c r="M1440" i="1"/>
  <c r="H1440" i="1"/>
  <c r="N1439" i="1"/>
  <c r="I1439" i="1"/>
  <c r="M1436" i="1"/>
  <c r="H1436" i="1"/>
  <c r="N1435" i="1"/>
  <c r="I1435" i="1"/>
  <c r="M1432" i="1"/>
  <c r="H1432" i="1"/>
  <c r="N1431" i="1"/>
  <c r="I1431" i="1"/>
  <c r="M1428" i="1"/>
  <c r="H1428" i="1"/>
  <c r="N1427" i="1"/>
  <c r="I1427" i="1"/>
  <c r="M1424" i="1"/>
  <c r="H1424" i="1"/>
  <c r="N1423" i="1"/>
  <c r="I1423" i="1"/>
  <c r="M1420" i="1"/>
  <c r="H1420" i="1"/>
  <c r="N1419" i="1"/>
  <c r="I1419" i="1"/>
  <c r="M1416" i="1"/>
  <c r="H1416" i="1"/>
  <c r="N1415" i="1"/>
  <c r="I1415" i="1"/>
  <c r="M1412" i="1"/>
  <c r="H1412" i="1"/>
  <c r="N1411" i="1"/>
  <c r="I1411" i="1"/>
  <c r="M1408" i="1"/>
  <c r="H1408" i="1"/>
  <c r="N1407" i="1"/>
  <c r="I1407" i="1"/>
  <c r="M1404" i="1"/>
  <c r="H1404" i="1"/>
  <c r="N1403" i="1"/>
  <c r="I1403" i="1"/>
  <c r="M1402" i="1"/>
  <c r="N1400" i="1"/>
  <c r="I1395" i="1"/>
  <c r="M1394" i="1"/>
  <c r="N1392" i="1"/>
  <c r="I1387" i="1"/>
  <c r="M1386" i="1"/>
  <c r="N1384" i="1"/>
  <c r="I1379" i="1"/>
  <c r="M1378" i="1"/>
  <c r="N1376" i="1"/>
  <c r="I1371" i="1"/>
  <c r="M1370" i="1"/>
  <c r="N1368" i="1"/>
  <c r="I1363" i="1"/>
  <c r="M1362" i="1"/>
  <c r="N1360" i="1"/>
  <c r="I1355" i="1"/>
  <c r="M1354" i="1"/>
  <c r="N1352" i="1"/>
  <c r="I1347" i="1"/>
  <c r="M1346" i="1"/>
  <c r="N1344" i="1"/>
  <c r="I1339" i="1"/>
  <c r="M1338" i="1"/>
  <c r="N1336" i="1"/>
  <c r="I1331" i="1"/>
  <c r="M1330" i="1"/>
  <c r="N1328" i="1"/>
  <c r="G1328" i="1"/>
  <c r="H1328" i="1"/>
  <c r="L1324" i="1"/>
  <c r="M1324" i="1"/>
  <c r="G1320" i="1"/>
  <c r="H1320" i="1"/>
  <c r="L1316" i="1"/>
  <c r="M1316" i="1"/>
  <c r="G1312" i="1"/>
  <c r="H1312" i="1"/>
  <c r="L1308" i="1"/>
  <c r="M1308" i="1"/>
  <c r="G1304" i="1"/>
  <c r="H1304" i="1"/>
  <c r="L1300" i="1"/>
  <c r="M1300" i="1"/>
  <c r="G1296" i="1"/>
  <c r="H1296" i="1"/>
  <c r="L1292" i="1"/>
  <c r="M1292" i="1"/>
  <c r="G1288" i="1"/>
  <c r="H1288" i="1"/>
  <c r="L1284" i="1"/>
  <c r="M1284" i="1"/>
  <c r="G1280" i="1"/>
  <c r="H1280" i="1"/>
  <c r="L1276" i="1"/>
  <c r="M1276" i="1"/>
  <c r="G1272" i="1"/>
  <c r="H1272" i="1"/>
  <c r="L1268" i="1"/>
  <c r="M1268" i="1"/>
  <c r="G1264" i="1"/>
  <c r="H1264" i="1"/>
  <c r="G1260" i="1"/>
  <c r="H1260" i="1"/>
  <c r="I1260" i="1"/>
  <c r="G1256" i="1"/>
  <c r="H1256" i="1"/>
  <c r="I1256" i="1"/>
  <c r="G1252" i="1"/>
  <c r="H1252" i="1"/>
  <c r="I1252" i="1"/>
  <c r="G1248" i="1"/>
  <c r="H1248" i="1"/>
  <c r="I1248" i="1"/>
  <c r="G1244" i="1"/>
  <c r="H1244" i="1"/>
  <c r="I1244" i="1"/>
  <c r="G1240" i="1"/>
  <c r="H1240" i="1"/>
  <c r="I1240" i="1"/>
  <c r="G1236" i="1"/>
  <c r="H1236" i="1"/>
  <c r="I1236" i="1"/>
  <c r="G1232" i="1"/>
  <c r="H1232" i="1"/>
  <c r="I1232" i="1"/>
  <c r="G1228" i="1"/>
  <c r="H1228" i="1"/>
  <c r="I1228" i="1"/>
  <c r="G1224" i="1"/>
  <c r="H1224" i="1"/>
  <c r="I1224" i="1"/>
  <c r="G1220" i="1"/>
  <c r="H1220" i="1"/>
  <c r="I1220" i="1"/>
  <c r="G1216" i="1"/>
  <c r="H1216" i="1"/>
  <c r="I1216" i="1"/>
  <c r="I1202" i="1"/>
  <c r="G1202" i="1"/>
  <c r="H1202" i="1"/>
  <c r="I1194" i="1"/>
  <c r="G1194" i="1"/>
  <c r="H1194" i="1"/>
  <c r="I1186" i="1"/>
  <c r="G1186" i="1"/>
  <c r="H1186" i="1"/>
  <c r="I1178" i="1"/>
  <c r="G1178" i="1"/>
  <c r="H1178" i="1"/>
  <c r="I1170" i="1"/>
  <c r="G1170" i="1"/>
  <c r="H1170" i="1"/>
  <c r="I1162" i="1"/>
  <c r="G1162" i="1"/>
  <c r="H1162" i="1"/>
  <c r="I1154" i="1"/>
  <c r="G1154" i="1"/>
  <c r="H1154" i="1"/>
  <c r="H1146" i="1"/>
  <c r="I1146" i="1"/>
  <c r="G1146" i="1"/>
  <c r="H1138" i="1"/>
  <c r="I1138" i="1"/>
  <c r="G1138" i="1"/>
  <c r="H1130" i="1"/>
  <c r="I1130" i="1"/>
  <c r="G1130" i="1"/>
  <c r="H1122" i="1"/>
  <c r="I1122" i="1"/>
  <c r="G1122" i="1"/>
  <c r="G1324" i="1"/>
  <c r="H1324" i="1"/>
  <c r="L1304" i="1"/>
  <c r="M1304" i="1"/>
  <c r="L1288" i="1"/>
  <c r="M1288" i="1"/>
  <c r="G1276" i="1"/>
  <c r="H1276" i="1"/>
  <c r="L1272" i="1"/>
  <c r="M1272" i="1"/>
  <c r="I1210" i="1"/>
  <c r="G1210" i="1"/>
  <c r="H1210" i="1"/>
  <c r="M1110" i="1"/>
  <c r="N1110" i="1"/>
  <c r="L1110" i="1"/>
  <c r="L1107" i="1"/>
  <c r="M1107" i="1"/>
  <c r="N1107" i="1"/>
  <c r="L1099" i="1"/>
  <c r="M1099" i="1"/>
  <c r="N1099" i="1"/>
  <c r="H1087" i="1"/>
  <c r="G1087" i="1"/>
  <c r="I1087" i="1"/>
  <c r="H1079" i="1"/>
  <c r="G1079" i="1"/>
  <c r="I1079" i="1"/>
  <c r="N990" i="1"/>
  <c r="L990" i="1"/>
  <c r="M990" i="1"/>
  <c r="L976" i="1"/>
  <c r="M976" i="1"/>
  <c r="N976" i="1"/>
  <c r="L960" i="1"/>
  <c r="M960" i="1"/>
  <c r="N960" i="1"/>
  <c r="M368" i="1"/>
  <c r="H495" i="1"/>
  <c r="G813" i="1"/>
  <c r="L813" i="1"/>
  <c r="G817" i="1"/>
  <c r="G825" i="1"/>
  <c r="G829" i="1"/>
  <c r="L829" i="1"/>
  <c r="G837" i="1"/>
  <c r="L837" i="1"/>
  <c r="G849" i="1"/>
  <c r="L849" i="1"/>
  <c r="G853" i="1"/>
  <c r="L853" i="1"/>
  <c r="G895" i="1"/>
  <c r="G899" i="1"/>
  <c r="G919" i="1"/>
  <c r="G923" i="1"/>
  <c r="N1496" i="1"/>
  <c r="I1496" i="1"/>
  <c r="N1488" i="1"/>
  <c r="I1488" i="1"/>
  <c r="N1476" i="1"/>
  <c r="I1476" i="1"/>
  <c r="N1472" i="1"/>
  <c r="I1472" i="1"/>
  <c r="I1464" i="1"/>
  <c r="N1460" i="1"/>
  <c r="N1456" i="1"/>
  <c r="I1456" i="1"/>
  <c r="N1444" i="1"/>
  <c r="M357" i="1"/>
  <c r="H449" i="1"/>
  <c r="H613" i="1"/>
  <c r="I612" i="1"/>
  <c r="G799" i="1"/>
  <c r="N799" i="1"/>
  <c r="G803" i="1"/>
  <c r="N803" i="1"/>
  <c r="G807" i="1"/>
  <c r="N807" i="1"/>
  <c r="G811" i="1"/>
  <c r="N811" i="1"/>
  <c r="G815" i="1"/>
  <c r="N815" i="1"/>
  <c r="G819" i="1"/>
  <c r="N819" i="1"/>
  <c r="G823" i="1"/>
  <c r="N823" i="1"/>
  <c r="G827" i="1"/>
  <c r="N827" i="1"/>
  <c r="G831" i="1"/>
  <c r="N831" i="1"/>
  <c r="G835" i="1"/>
  <c r="N835" i="1"/>
  <c r="G839" i="1"/>
  <c r="N839" i="1"/>
  <c r="G843" i="1"/>
  <c r="N843" i="1"/>
  <c r="G847" i="1"/>
  <c r="N847" i="1"/>
  <c r="G851" i="1"/>
  <c r="N851" i="1"/>
  <c r="G855" i="1"/>
  <c r="N855" i="1"/>
  <c r="N859" i="1"/>
  <c r="N863" i="1"/>
  <c r="N867" i="1"/>
  <c r="G1403" i="1"/>
  <c r="L1402" i="1"/>
  <c r="M1400" i="1"/>
  <c r="H1398" i="1"/>
  <c r="I1396" i="1"/>
  <c r="N1395" i="1"/>
  <c r="G1395" i="1"/>
  <c r="L1394" i="1"/>
  <c r="M1392" i="1"/>
  <c r="H1390" i="1"/>
  <c r="I1388" i="1"/>
  <c r="N1387" i="1"/>
  <c r="G1387" i="1"/>
  <c r="L1386" i="1"/>
  <c r="M1384" i="1"/>
  <c r="H1382" i="1"/>
  <c r="I1380" i="1"/>
  <c r="N1379" i="1"/>
  <c r="G1379" i="1"/>
  <c r="L1378" i="1"/>
  <c r="M1376" i="1"/>
  <c r="H1374" i="1"/>
  <c r="I1372" i="1"/>
  <c r="N1371" i="1"/>
  <c r="G1371" i="1"/>
  <c r="L1370" i="1"/>
  <c r="M1368" i="1"/>
  <c r="H1366" i="1"/>
  <c r="I1364" i="1"/>
  <c r="N1363" i="1"/>
  <c r="G1363" i="1"/>
  <c r="L1362" i="1"/>
  <c r="M1360" i="1"/>
  <c r="H1358" i="1"/>
  <c r="I1356" i="1"/>
  <c r="N1355" i="1"/>
  <c r="G1355" i="1"/>
  <c r="L1354" i="1"/>
  <c r="M1352" i="1"/>
  <c r="H1350" i="1"/>
  <c r="I1348" i="1"/>
  <c r="N1347" i="1"/>
  <c r="G1347" i="1"/>
  <c r="L1346" i="1"/>
  <c r="M1344" i="1"/>
  <c r="H1342" i="1"/>
  <c r="I1340" i="1"/>
  <c r="N1339" i="1"/>
  <c r="G1339" i="1"/>
  <c r="L1338" i="1"/>
  <c r="M1336" i="1"/>
  <c r="H1334" i="1"/>
  <c r="I1332" i="1"/>
  <c r="N1331" i="1"/>
  <c r="G1331" i="1"/>
  <c r="L1330" i="1"/>
  <c r="M1328" i="1"/>
  <c r="H1327" i="1"/>
  <c r="I1327" i="1"/>
  <c r="I1324" i="1"/>
  <c r="M1323" i="1"/>
  <c r="N1323" i="1"/>
  <c r="N1320" i="1"/>
  <c r="H1319" i="1"/>
  <c r="I1319" i="1"/>
  <c r="I1316" i="1"/>
  <c r="M1315" i="1"/>
  <c r="N1315" i="1"/>
  <c r="N1312" i="1"/>
  <c r="H1311" i="1"/>
  <c r="I1311" i="1"/>
  <c r="I1308" i="1"/>
  <c r="M1307" i="1"/>
  <c r="N1307" i="1"/>
  <c r="N1304" i="1"/>
  <c r="H1303" i="1"/>
  <c r="I1303" i="1"/>
  <c r="I1300" i="1"/>
  <c r="M1299" i="1"/>
  <c r="N1299" i="1"/>
  <c r="N1296" i="1"/>
  <c r="H1295" i="1"/>
  <c r="I1295" i="1"/>
  <c r="I1292" i="1"/>
  <c r="M1291" i="1"/>
  <c r="N1291" i="1"/>
  <c r="N1288" i="1"/>
  <c r="H1287" i="1"/>
  <c r="I1287" i="1"/>
  <c r="I1284" i="1"/>
  <c r="M1283" i="1"/>
  <c r="N1283" i="1"/>
  <c r="N1280" i="1"/>
  <c r="H1279" i="1"/>
  <c r="I1279" i="1"/>
  <c r="I1276" i="1"/>
  <c r="M1275" i="1"/>
  <c r="N1275" i="1"/>
  <c r="N1272" i="1"/>
  <c r="H1271" i="1"/>
  <c r="I1271" i="1"/>
  <c r="I1268" i="1"/>
  <c r="M1267" i="1"/>
  <c r="N1267" i="1"/>
  <c r="N1264" i="1"/>
  <c r="H1263" i="1"/>
  <c r="I1263" i="1"/>
  <c r="M1207" i="1"/>
  <c r="L1207" i="1"/>
  <c r="N1207" i="1"/>
  <c r="G1200" i="1"/>
  <c r="H1200" i="1"/>
  <c r="I1200" i="1"/>
  <c r="G1192" i="1"/>
  <c r="H1192" i="1"/>
  <c r="I1192" i="1"/>
  <c r="G1184" i="1"/>
  <c r="H1184" i="1"/>
  <c r="I1184" i="1"/>
  <c r="G1176" i="1"/>
  <c r="H1176" i="1"/>
  <c r="I1176" i="1"/>
  <c r="G1168" i="1"/>
  <c r="H1168" i="1"/>
  <c r="I1168" i="1"/>
  <c r="G1160" i="1"/>
  <c r="H1160" i="1"/>
  <c r="I1160" i="1"/>
  <c r="H1204" i="1"/>
  <c r="G1198" i="1"/>
  <c r="H1196" i="1"/>
  <c r="L1195" i="1"/>
  <c r="G1190" i="1"/>
  <c r="H1188" i="1"/>
  <c r="L1187" i="1"/>
  <c r="G1182" i="1"/>
  <c r="H1180" i="1"/>
  <c r="L1179" i="1"/>
  <c r="G1174" i="1"/>
  <c r="H1172" i="1"/>
  <c r="L1171" i="1"/>
  <c r="G1166" i="1"/>
  <c r="H1164" i="1"/>
  <c r="L1163" i="1"/>
  <c r="G1158" i="1"/>
  <c r="H1156" i="1"/>
  <c r="L1155" i="1"/>
  <c r="G1151" i="1"/>
  <c r="H1151" i="1"/>
  <c r="L1147" i="1"/>
  <c r="M1147" i="1"/>
  <c r="G1143" i="1"/>
  <c r="H1143" i="1"/>
  <c r="L1139" i="1"/>
  <c r="M1139" i="1"/>
  <c r="G1135" i="1"/>
  <c r="H1135" i="1"/>
  <c r="L1131" i="1"/>
  <c r="M1131" i="1"/>
  <c r="G1127" i="1"/>
  <c r="H1127" i="1"/>
  <c r="L1123" i="1"/>
  <c r="M1123" i="1"/>
  <c r="G1119" i="1"/>
  <c r="H1119" i="1"/>
  <c r="H1118" i="1"/>
  <c r="G1118" i="1"/>
  <c r="I1118" i="1"/>
  <c r="G1111" i="1"/>
  <c r="I1111" i="1"/>
  <c r="H1110" i="1"/>
  <c r="G1110" i="1"/>
  <c r="I1110" i="1"/>
  <c r="H1102" i="1"/>
  <c r="G1102" i="1"/>
  <c r="I1102" i="1"/>
  <c r="H1094" i="1"/>
  <c r="G1094" i="1"/>
  <c r="I1094" i="1"/>
  <c r="G1088" i="1"/>
  <c r="I1088" i="1"/>
  <c r="H1088" i="1"/>
  <c r="N1259" i="1"/>
  <c r="I1259" i="1"/>
  <c r="N1255" i="1"/>
  <c r="I1255" i="1"/>
  <c r="N1251" i="1"/>
  <c r="I1251" i="1"/>
  <c r="N1247" i="1"/>
  <c r="I1247" i="1"/>
  <c r="N1243" i="1"/>
  <c r="I1243" i="1"/>
  <c r="N1239" i="1"/>
  <c r="I1239" i="1"/>
  <c r="N1235" i="1"/>
  <c r="I1235" i="1"/>
  <c r="N1231" i="1"/>
  <c r="I1231" i="1"/>
  <c r="N1227" i="1"/>
  <c r="I1227" i="1"/>
  <c r="N1223" i="1"/>
  <c r="I1223" i="1"/>
  <c r="N1219" i="1"/>
  <c r="I1219" i="1"/>
  <c r="H1150" i="1"/>
  <c r="I1150" i="1"/>
  <c r="M1146" i="1"/>
  <c r="N1146" i="1"/>
  <c r="H1142" i="1"/>
  <c r="I1142" i="1"/>
  <c r="M1138" i="1"/>
  <c r="N1138" i="1"/>
  <c r="H1134" i="1"/>
  <c r="I1134" i="1"/>
  <c r="M1130" i="1"/>
  <c r="N1130" i="1"/>
  <c r="H1126" i="1"/>
  <c r="I1126" i="1"/>
  <c r="M1122" i="1"/>
  <c r="N1122" i="1"/>
  <c r="I1113" i="1"/>
  <c r="H1113" i="1"/>
  <c r="I1211" i="1"/>
  <c r="M1210" i="1"/>
  <c r="N1208" i="1"/>
  <c r="I1203" i="1"/>
  <c r="M1202" i="1"/>
  <c r="N1200" i="1"/>
  <c r="I1195" i="1"/>
  <c r="M1194" i="1"/>
  <c r="N1192" i="1"/>
  <c r="I1187" i="1"/>
  <c r="M1186" i="1"/>
  <c r="N1184" i="1"/>
  <c r="I1179" i="1"/>
  <c r="M1178" i="1"/>
  <c r="N1176" i="1"/>
  <c r="I1171" i="1"/>
  <c r="M1170" i="1"/>
  <c r="N1168" i="1"/>
  <c r="I1163" i="1"/>
  <c r="M1162" i="1"/>
  <c r="N1160" i="1"/>
  <c r="I1155" i="1"/>
  <c r="M1154" i="1"/>
  <c r="L1151" i="1"/>
  <c r="M1151" i="1"/>
  <c r="G1147" i="1"/>
  <c r="H1147" i="1"/>
  <c r="L1143" i="1"/>
  <c r="M1143" i="1"/>
  <c r="G1139" i="1"/>
  <c r="H1139" i="1"/>
  <c r="L1135" i="1"/>
  <c r="M1135" i="1"/>
  <c r="G1131" i="1"/>
  <c r="H1131" i="1"/>
  <c r="L1127" i="1"/>
  <c r="M1127" i="1"/>
  <c r="G1123" i="1"/>
  <c r="H1123" i="1"/>
  <c r="L1119" i="1"/>
  <c r="M1119" i="1"/>
  <c r="N1117" i="1"/>
  <c r="L1117" i="1"/>
  <c r="M1117" i="1"/>
  <c r="N1109" i="1"/>
  <c r="L1109" i="1"/>
  <c r="M1109" i="1"/>
  <c r="N1101" i="1"/>
  <c r="L1101" i="1"/>
  <c r="M1101" i="1"/>
  <c r="N1093" i="1"/>
  <c r="L1093" i="1"/>
  <c r="M1093" i="1"/>
  <c r="I1090" i="1"/>
  <c r="H1090" i="1"/>
  <c r="M1051" i="1"/>
  <c r="N1051" i="1"/>
  <c r="L1051" i="1"/>
  <c r="M1043" i="1"/>
  <c r="N1043" i="1"/>
  <c r="L1043" i="1"/>
  <c r="M1035" i="1"/>
  <c r="N1035" i="1"/>
  <c r="L1035" i="1"/>
  <c r="M1027" i="1"/>
  <c r="N1027" i="1"/>
  <c r="L1027" i="1"/>
  <c r="M1019" i="1"/>
  <c r="N1019" i="1"/>
  <c r="L1019" i="1"/>
  <c r="M1011" i="1"/>
  <c r="N1011" i="1"/>
  <c r="L1011" i="1"/>
  <c r="M1003" i="1"/>
  <c r="N1003" i="1"/>
  <c r="L1003" i="1"/>
  <c r="G1117" i="1"/>
  <c r="H1115" i="1"/>
  <c r="L1114" i="1"/>
  <c r="G1109" i="1"/>
  <c r="H1107" i="1"/>
  <c r="L1106" i="1"/>
  <c r="G1101" i="1"/>
  <c r="H1099" i="1"/>
  <c r="L1098" i="1"/>
  <c r="G1093" i="1"/>
  <c r="N1086" i="1"/>
  <c r="L1086" i="1"/>
  <c r="M1086" i="1"/>
  <c r="N1078" i="1"/>
  <c r="L1078" i="1"/>
  <c r="M1078" i="1"/>
  <c r="N1070" i="1"/>
  <c r="L1070" i="1"/>
  <c r="M1070" i="1"/>
  <c r="N1062" i="1"/>
  <c r="L1062" i="1"/>
  <c r="M1062" i="1"/>
  <c r="H1105" i="1"/>
  <c r="I1103" i="1"/>
  <c r="N1102" i="1"/>
  <c r="H1097" i="1"/>
  <c r="I1095" i="1"/>
  <c r="N1094" i="1"/>
  <c r="M1087" i="1"/>
  <c r="N1087" i="1"/>
  <c r="L1084" i="1"/>
  <c r="M1084" i="1"/>
  <c r="N1084" i="1"/>
  <c r="L1076" i="1"/>
  <c r="M1076" i="1"/>
  <c r="N1076" i="1"/>
  <c r="L1068" i="1"/>
  <c r="M1068" i="1"/>
  <c r="N1068" i="1"/>
  <c r="L1060" i="1"/>
  <c r="M1060" i="1"/>
  <c r="N1060" i="1"/>
  <c r="H1055" i="1"/>
  <c r="G1055" i="1"/>
  <c r="I1055" i="1"/>
  <c r="H1047" i="1"/>
  <c r="I1047" i="1"/>
  <c r="G1047" i="1"/>
  <c r="H1039" i="1"/>
  <c r="I1039" i="1"/>
  <c r="G1039" i="1"/>
  <c r="H1031" i="1"/>
  <c r="I1031" i="1"/>
  <c r="G1031" i="1"/>
  <c r="H1023" i="1"/>
  <c r="I1023" i="1"/>
  <c r="G1023" i="1"/>
  <c r="H1015" i="1"/>
  <c r="I1015" i="1"/>
  <c r="G1015" i="1"/>
  <c r="H1007" i="1"/>
  <c r="I1007" i="1"/>
  <c r="G1007" i="1"/>
  <c r="I1060" i="1"/>
  <c r="G1052" i="1"/>
  <c r="H1052" i="1"/>
  <c r="L1048" i="1"/>
  <c r="M1048" i="1"/>
  <c r="G1044" i="1"/>
  <c r="H1044" i="1"/>
  <c r="L1040" i="1"/>
  <c r="M1040" i="1"/>
  <c r="G1036" i="1"/>
  <c r="H1036" i="1"/>
  <c r="L1032" i="1"/>
  <c r="M1032" i="1"/>
  <c r="G1028" i="1"/>
  <c r="H1028" i="1"/>
  <c r="L1024" i="1"/>
  <c r="M1024" i="1"/>
  <c r="G1020" i="1"/>
  <c r="H1020" i="1"/>
  <c r="L1016" i="1"/>
  <c r="M1016" i="1"/>
  <c r="G1012" i="1"/>
  <c r="H1012" i="1"/>
  <c r="L1008" i="1"/>
  <c r="M1008" i="1"/>
  <c r="G1004" i="1"/>
  <c r="H1004" i="1"/>
  <c r="L1000" i="1"/>
  <c r="M1000" i="1"/>
  <c r="N998" i="1"/>
  <c r="L998" i="1"/>
  <c r="M998" i="1"/>
  <c r="H983" i="1"/>
  <c r="G983" i="1"/>
  <c r="I983" i="1"/>
  <c r="L980" i="1"/>
  <c r="M980" i="1"/>
  <c r="N980" i="1"/>
  <c r="G964" i="1"/>
  <c r="H964" i="1"/>
  <c r="I964" i="1"/>
  <c r="G948" i="1"/>
  <c r="H948" i="1"/>
  <c r="I948" i="1"/>
  <c r="G932" i="1"/>
  <c r="H932" i="1"/>
  <c r="I932" i="1"/>
  <c r="G1086" i="1"/>
  <c r="H1084" i="1"/>
  <c r="L1083" i="1"/>
  <c r="G1078" i="1"/>
  <c r="H1076" i="1"/>
  <c r="L1075" i="1"/>
  <c r="G1070" i="1"/>
  <c r="H1068" i="1"/>
  <c r="L1067" i="1"/>
  <c r="G1062" i="1"/>
  <c r="H1060" i="1"/>
  <c r="L1059" i="1"/>
  <c r="H1051" i="1"/>
  <c r="I1051" i="1"/>
  <c r="M1047" i="1"/>
  <c r="N1047" i="1"/>
  <c r="H1043" i="1"/>
  <c r="I1043" i="1"/>
  <c r="M1039" i="1"/>
  <c r="N1039" i="1"/>
  <c r="H1035" i="1"/>
  <c r="I1035" i="1"/>
  <c r="M1031" i="1"/>
  <c r="N1031" i="1"/>
  <c r="H1027" i="1"/>
  <c r="I1027" i="1"/>
  <c r="M1023" i="1"/>
  <c r="N1023" i="1"/>
  <c r="H1019" i="1"/>
  <c r="I1019" i="1"/>
  <c r="M1015" i="1"/>
  <c r="N1015" i="1"/>
  <c r="H1011" i="1"/>
  <c r="I1011" i="1"/>
  <c r="M1007" i="1"/>
  <c r="N1007" i="1"/>
  <c r="H1003" i="1"/>
  <c r="I1003" i="1"/>
  <c r="H991" i="1"/>
  <c r="G991" i="1"/>
  <c r="I991" i="1"/>
  <c r="L988" i="1"/>
  <c r="M988" i="1"/>
  <c r="N988" i="1"/>
  <c r="L968" i="1"/>
  <c r="M968" i="1"/>
  <c r="N968" i="1"/>
  <c r="L952" i="1"/>
  <c r="M952" i="1"/>
  <c r="N952" i="1"/>
  <c r="L936" i="1"/>
  <c r="M936" i="1"/>
  <c r="N936" i="1"/>
  <c r="H1082" i="1"/>
  <c r="I1080" i="1"/>
  <c r="N1079" i="1"/>
  <c r="H1074" i="1"/>
  <c r="I1072" i="1"/>
  <c r="N1071" i="1"/>
  <c r="H1066" i="1"/>
  <c r="I1064" i="1"/>
  <c r="N1063" i="1"/>
  <c r="H1058" i="1"/>
  <c r="I1056" i="1"/>
  <c r="N1055" i="1"/>
  <c r="L1052" i="1"/>
  <c r="M1052" i="1"/>
  <c r="G1048" i="1"/>
  <c r="H1048" i="1"/>
  <c r="L1044" i="1"/>
  <c r="M1044" i="1"/>
  <c r="G1040" i="1"/>
  <c r="H1040" i="1"/>
  <c r="L1036" i="1"/>
  <c r="M1036" i="1"/>
  <c r="G1032" i="1"/>
  <c r="H1032" i="1"/>
  <c r="L1028" i="1"/>
  <c r="M1028" i="1"/>
  <c r="G1024" i="1"/>
  <c r="H1024" i="1"/>
  <c r="L1020" i="1"/>
  <c r="M1020" i="1"/>
  <c r="G1016" i="1"/>
  <c r="H1016" i="1"/>
  <c r="L1012" i="1"/>
  <c r="M1012" i="1"/>
  <c r="G1008" i="1"/>
  <c r="H1008" i="1"/>
  <c r="L1004" i="1"/>
  <c r="M1004" i="1"/>
  <c r="G1000" i="1"/>
  <c r="H1000" i="1"/>
  <c r="H999" i="1"/>
  <c r="G999" i="1"/>
  <c r="I999" i="1"/>
  <c r="L996" i="1"/>
  <c r="M996" i="1"/>
  <c r="N996" i="1"/>
  <c r="N982" i="1"/>
  <c r="L982" i="1"/>
  <c r="M982" i="1"/>
  <c r="G972" i="1"/>
  <c r="H972" i="1"/>
  <c r="I972" i="1"/>
  <c r="G956" i="1"/>
  <c r="H956" i="1"/>
  <c r="I956" i="1"/>
  <c r="G940" i="1"/>
  <c r="H940" i="1"/>
  <c r="I940" i="1"/>
  <c r="M975" i="1"/>
  <c r="N975" i="1"/>
  <c r="H971" i="1"/>
  <c r="I971" i="1"/>
  <c r="M967" i="1"/>
  <c r="N967" i="1"/>
  <c r="H963" i="1"/>
  <c r="I963" i="1"/>
  <c r="M959" i="1"/>
  <c r="N959" i="1"/>
  <c r="H955" i="1"/>
  <c r="I955" i="1"/>
  <c r="M951" i="1"/>
  <c r="N951" i="1"/>
  <c r="H947" i="1"/>
  <c r="I947" i="1"/>
  <c r="M943" i="1"/>
  <c r="N943" i="1"/>
  <c r="H939" i="1"/>
  <c r="I939" i="1"/>
  <c r="M935" i="1"/>
  <c r="N935" i="1"/>
  <c r="H931" i="1"/>
  <c r="I931" i="1"/>
  <c r="M927" i="1"/>
  <c r="N927" i="1"/>
  <c r="N999" i="1"/>
  <c r="G976" i="1"/>
  <c r="H976" i="1"/>
  <c r="L972" i="1"/>
  <c r="M972" i="1"/>
  <c r="G968" i="1"/>
  <c r="H968" i="1"/>
  <c r="L964" i="1"/>
  <c r="M964" i="1"/>
  <c r="G960" i="1"/>
  <c r="H960" i="1"/>
  <c r="L956" i="1"/>
  <c r="M956" i="1"/>
  <c r="G952" i="1"/>
  <c r="H952" i="1"/>
  <c r="L948" i="1"/>
  <c r="M948" i="1"/>
  <c r="G944" i="1"/>
  <c r="H944" i="1"/>
  <c r="L940" i="1"/>
  <c r="M940" i="1"/>
  <c r="G936" i="1"/>
  <c r="H936" i="1"/>
  <c r="L932" i="1"/>
  <c r="M932" i="1"/>
  <c r="G928" i="1"/>
  <c r="H928" i="1"/>
  <c r="H994" i="1"/>
  <c r="I992" i="1"/>
  <c r="N991" i="1"/>
  <c r="H986" i="1"/>
  <c r="I984" i="1"/>
  <c r="N983" i="1"/>
  <c r="H975" i="1"/>
  <c r="I975" i="1"/>
  <c r="M971" i="1"/>
  <c r="N971" i="1"/>
  <c r="H967" i="1"/>
  <c r="I967" i="1"/>
  <c r="M963" i="1"/>
  <c r="N963" i="1"/>
  <c r="H959" i="1"/>
  <c r="I959" i="1"/>
  <c r="M955" i="1"/>
  <c r="N955" i="1"/>
  <c r="H951" i="1"/>
  <c r="I951" i="1"/>
  <c r="M947" i="1"/>
  <c r="N947" i="1"/>
  <c r="H943" i="1"/>
  <c r="I943" i="1"/>
  <c r="M939" i="1"/>
  <c r="N939" i="1"/>
  <c r="H935" i="1"/>
  <c r="I935" i="1"/>
  <c r="M931" i="1"/>
  <c r="N931" i="1"/>
  <c r="H927" i="1"/>
  <c r="I927" i="1"/>
  <c r="H349" i="1"/>
  <c r="N356" i="1"/>
  <c r="L357" i="1"/>
  <c r="N359" i="1"/>
  <c r="L421" i="1"/>
  <c r="M422" i="1"/>
  <c r="H430" i="1"/>
  <c r="I431" i="1"/>
  <c r="H445" i="1"/>
  <c r="M445" i="1"/>
  <c r="L500" i="1"/>
  <c r="N618" i="1"/>
  <c r="L618" i="1"/>
  <c r="H617" i="1"/>
  <c r="I616" i="1"/>
  <c r="G869" i="1"/>
  <c r="I869" i="1"/>
  <c r="H869" i="1"/>
  <c r="H881" i="1"/>
  <c r="G881" i="1"/>
  <c r="I881" i="1"/>
  <c r="H889" i="1"/>
  <c r="G889" i="1"/>
  <c r="I889" i="1"/>
  <c r="H897" i="1"/>
  <c r="G897" i="1"/>
  <c r="I897" i="1"/>
  <c r="I445" i="1"/>
  <c r="N445" i="1"/>
  <c r="N516" i="1"/>
  <c r="L516" i="1"/>
  <c r="N622" i="1"/>
  <c r="L622" i="1"/>
  <c r="H621" i="1"/>
  <c r="I620" i="1"/>
  <c r="I796" i="1"/>
  <c r="G796" i="1"/>
  <c r="L798" i="1"/>
  <c r="N798" i="1"/>
  <c r="N800" i="1"/>
  <c r="L800" i="1"/>
  <c r="G802" i="1"/>
  <c r="I802" i="1"/>
  <c r="I804" i="1"/>
  <c r="G804" i="1"/>
  <c r="L806" i="1"/>
  <c r="N806" i="1"/>
  <c r="N808" i="1"/>
  <c r="L808" i="1"/>
  <c r="G810" i="1"/>
  <c r="I810" i="1"/>
  <c r="I812" i="1"/>
  <c r="H812" i="1"/>
  <c r="G812" i="1"/>
  <c r="I816" i="1"/>
  <c r="H816" i="1"/>
  <c r="G816" i="1"/>
  <c r="I820" i="1"/>
  <c r="H820" i="1"/>
  <c r="G820" i="1"/>
  <c r="I824" i="1"/>
  <c r="H824" i="1"/>
  <c r="G824" i="1"/>
  <c r="I828" i="1"/>
  <c r="H828" i="1"/>
  <c r="G828" i="1"/>
  <c r="I832" i="1"/>
  <c r="H832" i="1"/>
  <c r="G832" i="1"/>
  <c r="I836" i="1"/>
  <c r="H836" i="1"/>
  <c r="G836" i="1"/>
  <c r="I840" i="1"/>
  <c r="H840" i="1"/>
  <c r="G840" i="1"/>
  <c r="I844" i="1"/>
  <c r="H844" i="1"/>
  <c r="G844" i="1"/>
  <c r="I848" i="1"/>
  <c r="H848" i="1"/>
  <c r="G848" i="1"/>
  <c r="I852" i="1"/>
  <c r="H852" i="1"/>
  <c r="G852" i="1"/>
  <c r="I856" i="1"/>
  <c r="H856" i="1"/>
  <c r="G856" i="1"/>
  <c r="I860" i="1"/>
  <c r="H860" i="1"/>
  <c r="G860" i="1"/>
  <c r="I864" i="1"/>
  <c r="H864" i="1"/>
  <c r="G864" i="1"/>
  <c r="I868" i="1"/>
  <c r="H868" i="1"/>
  <c r="G868" i="1"/>
  <c r="I871" i="1"/>
  <c r="H871" i="1"/>
  <c r="G871" i="1"/>
  <c r="M877" i="1"/>
  <c r="L877" i="1"/>
  <c r="N877" i="1"/>
  <c r="M885" i="1"/>
  <c r="L885" i="1"/>
  <c r="N885" i="1"/>
  <c r="M893" i="1"/>
  <c r="L893" i="1"/>
  <c r="N893" i="1"/>
  <c r="M901" i="1"/>
  <c r="L901" i="1"/>
  <c r="N901" i="1"/>
  <c r="N812" i="1"/>
  <c r="M812" i="1"/>
  <c r="L812" i="1"/>
  <c r="N816" i="1"/>
  <c r="M816" i="1"/>
  <c r="L816" i="1"/>
  <c r="N820" i="1"/>
  <c r="M820" i="1"/>
  <c r="L820" i="1"/>
  <c r="N824" i="1"/>
  <c r="M824" i="1"/>
  <c r="L824" i="1"/>
  <c r="N828" i="1"/>
  <c r="M828" i="1"/>
  <c r="L828" i="1"/>
  <c r="N832" i="1"/>
  <c r="M832" i="1"/>
  <c r="L832" i="1"/>
  <c r="N836" i="1"/>
  <c r="M836" i="1"/>
  <c r="L836" i="1"/>
  <c r="N840" i="1"/>
  <c r="M840" i="1"/>
  <c r="L840" i="1"/>
  <c r="N844" i="1"/>
  <c r="M844" i="1"/>
  <c r="L844" i="1"/>
  <c r="N848" i="1"/>
  <c r="M848" i="1"/>
  <c r="L848" i="1"/>
  <c r="N852" i="1"/>
  <c r="M852" i="1"/>
  <c r="L852" i="1"/>
  <c r="N856" i="1"/>
  <c r="M856" i="1"/>
  <c r="L856" i="1"/>
  <c r="N860" i="1"/>
  <c r="M860" i="1"/>
  <c r="L860" i="1"/>
  <c r="N864" i="1"/>
  <c r="M864" i="1"/>
  <c r="L864" i="1"/>
  <c r="M868" i="1"/>
  <c r="N868" i="1"/>
  <c r="L868" i="1"/>
  <c r="I360" i="1"/>
  <c r="N614" i="1"/>
  <c r="L614" i="1"/>
  <c r="N796" i="1"/>
  <c r="L796" i="1"/>
  <c r="G798" i="1"/>
  <c r="I798" i="1"/>
  <c r="I800" i="1"/>
  <c r="G800" i="1"/>
  <c r="L802" i="1"/>
  <c r="N802" i="1"/>
  <c r="N804" i="1"/>
  <c r="L804" i="1"/>
  <c r="G806" i="1"/>
  <c r="I806" i="1"/>
  <c r="I808" i="1"/>
  <c r="G808" i="1"/>
  <c r="L810" i="1"/>
  <c r="N810" i="1"/>
  <c r="I905" i="1"/>
  <c r="H905" i="1"/>
  <c r="G905" i="1"/>
  <c r="I909" i="1"/>
  <c r="H909" i="1"/>
  <c r="G909" i="1"/>
  <c r="I913" i="1"/>
  <c r="H913" i="1"/>
  <c r="G913" i="1"/>
  <c r="I917" i="1"/>
  <c r="H917" i="1"/>
  <c r="G917" i="1"/>
  <c r="I921" i="1"/>
  <c r="H921" i="1"/>
  <c r="G921" i="1"/>
  <c r="I814" i="1"/>
  <c r="N814" i="1"/>
  <c r="I818" i="1"/>
  <c r="N818" i="1"/>
  <c r="I822" i="1"/>
  <c r="N822" i="1"/>
  <c r="I826" i="1"/>
  <c r="N826" i="1"/>
  <c r="I830" i="1"/>
  <c r="N830" i="1"/>
  <c r="I834" i="1"/>
  <c r="N834" i="1"/>
  <c r="I838" i="1"/>
  <c r="N838" i="1"/>
  <c r="I842" i="1"/>
  <c r="N842" i="1"/>
  <c r="I846" i="1"/>
  <c r="N846" i="1"/>
  <c r="I850" i="1"/>
  <c r="N850" i="1"/>
  <c r="I854" i="1"/>
  <c r="N854" i="1"/>
  <c r="I858" i="1"/>
  <c r="N858" i="1"/>
  <c r="I862" i="1"/>
  <c r="N862" i="1"/>
  <c r="I866" i="1"/>
  <c r="N866" i="1"/>
  <c r="N869" i="1"/>
  <c r="M871" i="1"/>
  <c r="I872" i="1"/>
  <c r="I876" i="1"/>
  <c r="H876" i="1"/>
  <c r="N880" i="1"/>
  <c r="M880" i="1"/>
  <c r="I884" i="1"/>
  <c r="H884" i="1"/>
  <c r="N888" i="1"/>
  <c r="M888" i="1"/>
  <c r="I892" i="1"/>
  <c r="H892" i="1"/>
  <c r="N896" i="1"/>
  <c r="M896" i="1"/>
  <c r="I900" i="1"/>
  <c r="H900" i="1"/>
  <c r="N905" i="1"/>
  <c r="M905" i="1"/>
  <c r="L905" i="1"/>
  <c r="N909" i="1"/>
  <c r="M909" i="1"/>
  <c r="L909" i="1"/>
  <c r="N913" i="1"/>
  <c r="M913" i="1"/>
  <c r="L913" i="1"/>
  <c r="N917" i="1"/>
  <c r="M917" i="1"/>
  <c r="L917" i="1"/>
  <c r="N921" i="1"/>
  <c r="M921" i="1"/>
  <c r="L921" i="1"/>
  <c r="H877" i="1"/>
  <c r="G877" i="1"/>
  <c r="M881" i="1"/>
  <c r="L881" i="1"/>
  <c r="H885" i="1"/>
  <c r="G885" i="1"/>
  <c r="M889" i="1"/>
  <c r="L889" i="1"/>
  <c r="H893" i="1"/>
  <c r="G893" i="1"/>
  <c r="M897" i="1"/>
  <c r="L897" i="1"/>
  <c r="H901" i="1"/>
  <c r="G901" i="1"/>
  <c r="L872" i="1"/>
  <c r="H873" i="1"/>
  <c r="G875" i="1"/>
  <c r="N876" i="1"/>
  <c r="M876" i="1"/>
  <c r="I877" i="1"/>
  <c r="I880" i="1"/>
  <c r="H880" i="1"/>
  <c r="N881" i="1"/>
  <c r="N884" i="1"/>
  <c r="M884" i="1"/>
  <c r="I885" i="1"/>
  <c r="I888" i="1"/>
  <c r="H888" i="1"/>
  <c r="N889" i="1"/>
  <c r="N892" i="1"/>
  <c r="M892" i="1"/>
  <c r="I893" i="1"/>
  <c r="I896" i="1"/>
  <c r="H896" i="1"/>
  <c r="N897" i="1"/>
  <c r="N900" i="1"/>
  <c r="M900" i="1"/>
  <c r="I901" i="1"/>
  <c r="H904" i="1"/>
  <c r="M904" i="1"/>
  <c r="H908" i="1"/>
  <c r="M908" i="1"/>
  <c r="H912" i="1"/>
  <c r="M912" i="1"/>
  <c r="H916" i="1"/>
  <c r="M916" i="1"/>
  <c r="H920" i="1"/>
  <c r="M920" i="1"/>
  <c r="H924" i="1"/>
  <c r="M924" i="1"/>
  <c r="I425" i="1"/>
  <c r="H368" i="1"/>
  <c r="I428" i="1"/>
  <c r="I457" i="1"/>
  <c r="N367" i="1"/>
  <c r="I368" i="1"/>
  <c r="N427" i="1"/>
  <c r="L435" i="1"/>
  <c r="H436" i="1"/>
  <c r="M446" i="1"/>
  <c r="L447" i="1"/>
  <c r="H466" i="1"/>
  <c r="N466" i="1"/>
  <c r="G475" i="1"/>
  <c r="G491" i="1"/>
  <c r="G507" i="1"/>
  <c r="N348" i="1"/>
  <c r="M361" i="1"/>
  <c r="G356" i="1"/>
  <c r="L356" i="1"/>
  <c r="M360" i="1"/>
  <c r="G361" i="1"/>
  <c r="L365" i="1"/>
  <c r="I348" i="1"/>
  <c r="H360" i="1"/>
  <c r="N360" i="1"/>
  <c r="H361" i="1"/>
  <c r="M365" i="1"/>
  <c r="M369" i="1"/>
  <c r="N425" i="1"/>
  <c r="N435" i="1"/>
  <c r="I436" i="1"/>
  <c r="M438" i="1"/>
  <c r="M449" i="1"/>
  <c r="N457" i="1"/>
  <c r="H462" i="1"/>
  <c r="N465" i="1"/>
  <c r="I466" i="1"/>
  <c r="H475" i="1"/>
  <c r="H491" i="1"/>
  <c r="H507" i="1"/>
  <c r="H622" i="1"/>
  <c r="N621" i="1"/>
  <c r="H618" i="1"/>
  <c r="N617" i="1"/>
  <c r="H614" i="1"/>
  <c r="N613" i="1"/>
  <c r="G622" i="1"/>
  <c r="M621" i="1"/>
  <c r="G618" i="1"/>
  <c r="M617" i="1"/>
  <c r="G614" i="1"/>
  <c r="M613" i="1"/>
  <c r="N355" i="1"/>
  <c r="G357" i="1"/>
  <c r="M364" i="1"/>
  <c r="G365" i="1"/>
  <c r="L419" i="1"/>
  <c r="G446" i="1"/>
  <c r="G455" i="1"/>
  <c r="L496" i="1"/>
  <c r="L512" i="1"/>
  <c r="L353" i="1"/>
  <c r="L370" i="1"/>
  <c r="L470" i="1"/>
  <c r="H471" i="1"/>
  <c r="G503" i="1"/>
  <c r="G348" i="1"/>
  <c r="L349" i="1"/>
  <c r="H352" i="1"/>
  <c r="G353" i="1"/>
  <c r="M353" i="1"/>
  <c r="H357" i="1"/>
  <c r="H364" i="1"/>
  <c r="N364" i="1"/>
  <c r="H365" i="1"/>
  <c r="N419" i="1"/>
  <c r="I420" i="1"/>
  <c r="G421" i="1"/>
  <c r="G425" i="1"/>
  <c r="L425" i="1"/>
  <c r="L437" i="1"/>
  <c r="H441" i="1"/>
  <c r="M441" i="1"/>
  <c r="H446" i="1"/>
  <c r="N451" i="1"/>
  <c r="I455" i="1"/>
  <c r="G457" i="1"/>
  <c r="L457" i="1"/>
  <c r="G459" i="1"/>
  <c r="L462" i="1"/>
  <c r="H463" i="1"/>
  <c r="N468" i="1"/>
  <c r="G470" i="1"/>
  <c r="M470" i="1"/>
  <c r="G483" i="1"/>
  <c r="H487" i="1"/>
  <c r="G499" i="1"/>
  <c r="H503" i="1"/>
  <c r="L508" i="1"/>
  <c r="G515" i="1"/>
  <c r="G352" i="1"/>
  <c r="L352" i="1"/>
  <c r="H420" i="1"/>
  <c r="M433" i="1"/>
  <c r="G441" i="1"/>
  <c r="L441" i="1"/>
  <c r="L451" i="1"/>
  <c r="L467" i="1"/>
  <c r="I469" i="1"/>
  <c r="G487" i="1"/>
  <c r="L348" i="1"/>
  <c r="N351" i="1"/>
  <c r="M352" i="1"/>
  <c r="N347" i="1"/>
  <c r="G349" i="1"/>
  <c r="M349" i="1"/>
  <c r="H353" i="1"/>
  <c r="L361" i="1"/>
  <c r="N363" i="1"/>
  <c r="I364" i="1"/>
  <c r="L369" i="1"/>
  <c r="G370" i="1"/>
  <c r="I423" i="1"/>
  <c r="L427" i="1"/>
  <c r="H428" i="1"/>
  <c r="G430" i="1"/>
  <c r="H433" i="1"/>
  <c r="N437" i="1"/>
  <c r="H448" i="1"/>
  <c r="I459" i="1"/>
  <c r="I461" i="1"/>
  <c r="G462" i="1"/>
  <c r="M462" i="1"/>
  <c r="M465" i="1"/>
  <c r="M469" i="1"/>
  <c r="H470" i="1"/>
  <c r="L471" i="1"/>
  <c r="G479" i="1"/>
  <c r="H483" i="1"/>
  <c r="G495" i="1"/>
  <c r="H499" i="1"/>
  <c r="L504" i="1"/>
  <c r="G511" i="1"/>
  <c r="H515" i="1"/>
  <c r="I621" i="1"/>
  <c r="N620" i="1"/>
  <c r="I617" i="1"/>
  <c r="N616" i="1"/>
  <c r="I613" i="1"/>
  <c r="N612" i="1"/>
  <c r="M459" i="1"/>
  <c r="N459" i="1"/>
  <c r="L459" i="1"/>
  <c r="N487" i="1"/>
  <c r="M487" i="1"/>
  <c r="L487" i="1"/>
  <c r="I496" i="1"/>
  <c r="G496" i="1"/>
  <c r="N503" i="1"/>
  <c r="M503" i="1"/>
  <c r="L503" i="1"/>
  <c r="I510" i="1"/>
  <c r="H510" i="1"/>
  <c r="G510" i="1"/>
  <c r="N514" i="1"/>
  <c r="M514" i="1"/>
  <c r="L514" i="1"/>
  <c r="I347" i="1"/>
  <c r="I351" i="1"/>
  <c r="I355" i="1"/>
  <c r="I359" i="1"/>
  <c r="I363" i="1"/>
  <c r="I367" i="1"/>
  <c r="G417" i="1"/>
  <c r="L417" i="1"/>
  <c r="N420" i="1"/>
  <c r="H421" i="1"/>
  <c r="M421" i="1"/>
  <c r="G422" i="1"/>
  <c r="G429" i="1"/>
  <c r="L429" i="1"/>
  <c r="M430" i="1"/>
  <c r="I433" i="1"/>
  <c r="N433" i="1"/>
  <c r="G437" i="1"/>
  <c r="I439" i="1"/>
  <c r="G442" i="1"/>
  <c r="M443" i="1"/>
  <c r="N443" i="1"/>
  <c r="H451" i="1"/>
  <c r="I451" i="1"/>
  <c r="N453" i="1"/>
  <c r="M453" i="1"/>
  <c r="M461" i="1"/>
  <c r="I474" i="1"/>
  <c r="H474" i="1"/>
  <c r="G474" i="1"/>
  <c r="N478" i="1"/>
  <c r="M478" i="1"/>
  <c r="L478" i="1"/>
  <c r="N483" i="1"/>
  <c r="M483" i="1"/>
  <c r="L483" i="1"/>
  <c r="I490" i="1"/>
  <c r="H490" i="1"/>
  <c r="G490" i="1"/>
  <c r="N494" i="1"/>
  <c r="M494" i="1"/>
  <c r="L494" i="1"/>
  <c r="N499" i="1"/>
  <c r="M499" i="1"/>
  <c r="L499" i="1"/>
  <c r="I506" i="1"/>
  <c r="H506" i="1"/>
  <c r="G506" i="1"/>
  <c r="I508" i="1"/>
  <c r="G508" i="1"/>
  <c r="N510" i="1"/>
  <c r="M510" i="1"/>
  <c r="L510" i="1"/>
  <c r="N515" i="1"/>
  <c r="M515" i="1"/>
  <c r="L515" i="1"/>
  <c r="L619" i="1"/>
  <c r="M619" i="1"/>
  <c r="N619" i="1"/>
  <c r="L615" i="1"/>
  <c r="M615" i="1"/>
  <c r="N615" i="1"/>
  <c r="G444" i="1"/>
  <c r="I444" i="1"/>
  <c r="H447" i="1"/>
  <c r="I447" i="1"/>
  <c r="I478" i="1"/>
  <c r="H478" i="1"/>
  <c r="G478" i="1"/>
  <c r="N482" i="1"/>
  <c r="M482" i="1"/>
  <c r="L482" i="1"/>
  <c r="I494" i="1"/>
  <c r="H494" i="1"/>
  <c r="G494" i="1"/>
  <c r="N498" i="1"/>
  <c r="M498" i="1"/>
  <c r="L498" i="1"/>
  <c r="I512" i="1"/>
  <c r="G512" i="1"/>
  <c r="H417" i="1"/>
  <c r="M417" i="1"/>
  <c r="H422" i="1"/>
  <c r="N428" i="1"/>
  <c r="H429" i="1"/>
  <c r="M429" i="1"/>
  <c r="L436" i="1"/>
  <c r="N436" i="1"/>
  <c r="I437" i="1"/>
  <c r="G451" i="1"/>
  <c r="L453" i="1"/>
  <c r="G460" i="1"/>
  <c r="H460" i="1"/>
  <c r="N474" i="1"/>
  <c r="M474" i="1"/>
  <c r="L474" i="1"/>
  <c r="N479" i="1"/>
  <c r="M479" i="1"/>
  <c r="L479" i="1"/>
  <c r="I486" i="1"/>
  <c r="H486" i="1"/>
  <c r="G486" i="1"/>
  <c r="N490" i="1"/>
  <c r="M490" i="1"/>
  <c r="L490" i="1"/>
  <c r="N495" i="1"/>
  <c r="M495" i="1"/>
  <c r="L495" i="1"/>
  <c r="I502" i="1"/>
  <c r="H502" i="1"/>
  <c r="G502" i="1"/>
  <c r="I504" i="1"/>
  <c r="G504" i="1"/>
  <c r="N506" i="1"/>
  <c r="M506" i="1"/>
  <c r="L506" i="1"/>
  <c r="N511" i="1"/>
  <c r="M511" i="1"/>
  <c r="L511" i="1"/>
  <c r="G619" i="1"/>
  <c r="H619" i="1"/>
  <c r="I619" i="1"/>
  <c r="G615" i="1"/>
  <c r="H615" i="1"/>
  <c r="I615" i="1"/>
  <c r="I438" i="1"/>
  <c r="G438" i="1"/>
  <c r="N444" i="1"/>
  <c r="I453" i="1"/>
  <c r="H453" i="1"/>
  <c r="M455" i="1"/>
  <c r="N455" i="1"/>
  <c r="L455" i="1"/>
  <c r="H464" i="1"/>
  <c r="G464" i="1"/>
  <c r="N475" i="1"/>
  <c r="M475" i="1"/>
  <c r="L475" i="1"/>
  <c r="I482" i="1"/>
  <c r="H482" i="1"/>
  <c r="G482" i="1"/>
  <c r="N486" i="1"/>
  <c r="M486" i="1"/>
  <c r="L486" i="1"/>
  <c r="N491" i="1"/>
  <c r="M491" i="1"/>
  <c r="L491" i="1"/>
  <c r="I498" i="1"/>
  <c r="H498" i="1"/>
  <c r="G498" i="1"/>
  <c r="I500" i="1"/>
  <c r="G500" i="1"/>
  <c r="N502" i="1"/>
  <c r="M502" i="1"/>
  <c r="L502" i="1"/>
  <c r="N507" i="1"/>
  <c r="M507" i="1"/>
  <c r="L507" i="1"/>
  <c r="I514" i="1"/>
  <c r="H514" i="1"/>
  <c r="G514" i="1"/>
  <c r="I516" i="1"/>
  <c r="G516" i="1"/>
  <c r="M467" i="1"/>
  <c r="I468" i="1"/>
  <c r="M620" i="1"/>
  <c r="H620" i="1"/>
  <c r="M616" i="1"/>
  <c r="H616" i="1"/>
  <c r="M612" i="1"/>
  <c r="H612" i="1"/>
  <c r="H477" i="1"/>
  <c r="G477" i="1"/>
  <c r="I477" i="1"/>
  <c r="H485" i="1"/>
  <c r="G485" i="1"/>
  <c r="I485" i="1"/>
  <c r="I493" i="1"/>
  <c r="H493" i="1"/>
  <c r="G493" i="1"/>
  <c r="I497" i="1"/>
  <c r="H497" i="1"/>
  <c r="G497" i="1"/>
  <c r="L418" i="1"/>
  <c r="G419" i="1"/>
  <c r="L426" i="1"/>
  <c r="G427" i="1"/>
  <c r="M432" i="1"/>
  <c r="L434" i="1"/>
  <c r="G435" i="1"/>
  <c r="M440" i="1"/>
  <c r="L442" i="1"/>
  <c r="G443" i="1"/>
  <c r="M448" i="1"/>
  <c r="I450" i="1"/>
  <c r="G450" i="1"/>
  <c r="G452" i="1"/>
  <c r="I452" i="1"/>
  <c r="N454" i="1"/>
  <c r="L454" i="1"/>
  <c r="L456" i="1"/>
  <c r="N456" i="1"/>
  <c r="I458" i="1"/>
  <c r="H458" i="1"/>
  <c r="G458" i="1"/>
  <c r="M464" i="1"/>
  <c r="N464" i="1"/>
  <c r="L464" i="1"/>
  <c r="I467" i="1"/>
  <c r="H467" i="1"/>
  <c r="G467" i="1"/>
  <c r="M473" i="1"/>
  <c r="L473" i="1"/>
  <c r="N473" i="1"/>
  <c r="M481" i="1"/>
  <c r="L481" i="1"/>
  <c r="N481" i="1"/>
  <c r="M489" i="1"/>
  <c r="L489" i="1"/>
  <c r="N489" i="1"/>
  <c r="I501" i="1"/>
  <c r="H501" i="1"/>
  <c r="G501" i="1"/>
  <c r="I509" i="1"/>
  <c r="H509" i="1"/>
  <c r="G509" i="1"/>
  <c r="I513" i="1"/>
  <c r="H513" i="1"/>
  <c r="G513" i="1"/>
  <c r="M416" i="1"/>
  <c r="M424" i="1"/>
  <c r="H416" i="1"/>
  <c r="N416" i="1"/>
  <c r="G418" i="1"/>
  <c r="M418" i="1"/>
  <c r="I419" i="1"/>
  <c r="L423" i="1"/>
  <c r="H424" i="1"/>
  <c r="N424" i="1"/>
  <c r="G426" i="1"/>
  <c r="M426" i="1"/>
  <c r="I427" i="1"/>
  <c r="L431" i="1"/>
  <c r="H432" i="1"/>
  <c r="N432" i="1"/>
  <c r="G434" i="1"/>
  <c r="M434" i="1"/>
  <c r="I435" i="1"/>
  <c r="L439" i="1"/>
  <c r="H440" i="1"/>
  <c r="N440" i="1"/>
  <c r="M442" i="1"/>
  <c r="I443" i="1"/>
  <c r="N448" i="1"/>
  <c r="N458" i="1"/>
  <c r="M458" i="1"/>
  <c r="L458" i="1"/>
  <c r="I505" i="1"/>
  <c r="H505" i="1"/>
  <c r="G505" i="1"/>
  <c r="I416" i="1"/>
  <c r="H418" i="1"/>
  <c r="M420" i="1"/>
  <c r="L422" i="1"/>
  <c r="G423" i="1"/>
  <c r="N423" i="1"/>
  <c r="I424" i="1"/>
  <c r="H426" i="1"/>
  <c r="M428" i="1"/>
  <c r="L430" i="1"/>
  <c r="G431" i="1"/>
  <c r="N431" i="1"/>
  <c r="I432" i="1"/>
  <c r="H434" i="1"/>
  <c r="M436" i="1"/>
  <c r="L438" i="1"/>
  <c r="G439" i="1"/>
  <c r="N439" i="1"/>
  <c r="I440" i="1"/>
  <c r="H442" i="1"/>
  <c r="M444" i="1"/>
  <c r="L446" i="1"/>
  <c r="G447" i="1"/>
  <c r="N447" i="1"/>
  <c r="I448" i="1"/>
  <c r="N450" i="1"/>
  <c r="L450" i="1"/>
  <c r="L452" i="1"/>
  <c r="N452" i="1"/>
  <c r="I454" i="1"/>
  <c r="G454" i="1"/>
  <c r="G456" i="1"/>
  <c r="I456" i="1"/>
  <c r="G465" i="1"/>
  <c r="I465" i="1"/>
  <c r="H465" i="1"/>
  <c r="I460" i="1"/>
  <c r="I472" i="1"/>
  <c r="H472" i="1"/>
  <c r="N476" i="1"/>
  <c r="M476" i="1"/>
  <c r="I480" i="1"/>
  <c r="H480" i="1"/>
  <c r="N484" i="1"/>
  <c r="M484" i="1"/>
  <c r="I488" i="1"/>
  <c r="H488" i="1"/>
  <c r="N492" i="1"/>
  <c r="M492" i="1"/>
  <c r="N493" i="1"/>
  <c r="M493" i="1"/>
  <c r="L493" i="1"/>
  <c r="N497" i="1"/>
  <c r="M497" i="1"/>
  <c r="L497" i="1"/>
  <c r="N501" i="1"/>
  <c r="M501" i="1"/>
  <c r="L501" i="1"/>
  <c r="N505" i="1"/>
  <c r="M505" i="1"/>
  <c r="L505" i="1"/>
  <c r="N509" i="1"/>
  <c r="M509" i="1"/>
  <c r="L509" i="1"/>
  <c r="N513" i="1"/>
  <c r="M513" i="1"/>
  <c r="L513" i="1"/>
  <c r="H473" i="1"/>
  <c r="G473" i="1"/>
  <c r="M477" i="1"/>
  <c r="L477" i="1"/>
  <c r="H481" i="1"/>
  <c r="G481" i="1"/>
  <c r="M485" i="1"/>
  <c r="L485" i="1"/>
  <c r="H489" i="1"/>
  <c r="G489" i="1"/>
  <c r="L460" i="1"/>
  <c r="H461" i="1"/>
  <c r="N461" i="1"/>
  <c r="G463" i="1"/>
  <c r="M463" i="1"/>
  <c r="I464" i="1"/>
  <c r="L468" i="1"/>
  <c r="H469" i="1"/>
  <c r="N469" i="1"/>
  <c r="G471" i="1"/>
  <c r="M471" i="1"/>
  <c r="N472" i="1"/>
  <c r="M472" i="1"/>
  <c r="I473" i="1"/>
  <c r="I476" i="1"/>
  <c r="H476" i="1"/>
  <c r="N477" i="1"/>
  <c r="N480" i="1"/>
  <c r="M480" i="1"/>
  <c r="I481" i="1"/>
  <c r="I484" i="1"/>
  <c r="H484" i="1"/>
  <c r="N485" i="1"/>
  <c r="N488" i="1"/>
  <c r="M488" i="1"/>
  <c r="I489" i="1"/>
  <c r="I492" i="1"/>
  <c r="H492" i="1"/>
  <c r="H496" i="1"/>
  <c r="M496" i="1"/>
  <c r="H500" i="1"/>
  <c r="M500" i="1"/>
  <c r="H504" i="1"/>
  <c r="M504" i="1"/>
  <c r="H508" i="1"/>
  <c r="M508" i="1"/>
  <c r="H512" i="1"/>
  <c r="M512" i="1"/>
  <c r="H516" i="1"/>
  <c r="M516" i="1"/>
  <c r="G350" i="1"/>
  <c r="L350" i="1"/>
  <c r="G358" i="1"/>
  <c r="L358" i="1"/>
  <c r="G366" i="1"/>
  <c r="G347" i="1"/>
  <c r="L347" i="1"/>
  <c r="H350" i="1"/>
  <c r="M350" i="1"/>
  <c r="G351" i="1"/>
  <c r="L351" i="1"/>
  <c r="H354" i="1"/>
  <c r="M354" i="1"/>
  <c r="G355" i="1"/>
  <c r="L355" i="1"/>
  <c r="H358" i="1"/>
  <c r="M358" i="1"/>
  <c r="G359" i="1"/>
  <c r="L359" i="1"/>
  <c r="H362" i="1"/>
  <c r="M362" i="1"/>
  <c r="G363" i="1"/>
  <c r="L363" i="1"/>
  <c r="H366" i="1"/>
  <c r="M366" i="1"/>
  <c r="G367" i="1"/>
  <c r="L367" i="1"/>
  <c r="H370" i="1"/>
  <c r="M370" i="1"/>
  <c r="G371" i="1"/>
  <c r="L371" i="1"/>
  <c r="G354" i="1"/>
  <c r="L354" i="1"/>
  <c r="I362" i="1"/>
  <c r="N362" i="1"/>
  <c r="N366" i="1"/>
  <c r="H371" i="1"/>
  <c r="M371" i="1"/>
  <c r="O17" i="1" l="1"/>
  <c r="O2" i="3" l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F2" i="3" l="1"/>
  <c r="K795" i="1" l="1"/>
  <c r="F795" i="1"/>
  <c r="K794" i="1"/>
  <c r="F794" i="1"/>
  <c r="G794" i="1" s="1"/>
  <c r="K793" i="1"/>
  <c r="F793" i="1"/>
  <c r="G793" i="1" s="1"/>
  <c r="K792" i="1"/>
  <c r="F792" i="1"/>
  <c r="K791" i="1"/>
  <c r="F791" i="1"/>
  <c r="G791" i="1" s="1"/>
  <c r="K790" i="1"/>
  <c r="L790" i="1" s="1"/>
  <c r="F790" i="1"/>
  <c r="G790" i="1" s="1"/>
  <c r="K789" i="1"/>
  <c r="F789" i="1"/>
  <c r="G789" i="1" s="1"/>
  <c r="K788" i="1"/>
  <c r="N788" i="1" s="1"/>
  <c r="F788" i="1"/>
  <c r="G788" i="1" s="1"/>
  <c r="K787" i="1"/>
  <c r="F787" i="1"/>
  <c r="G787" i="1" s="1"/>
  <c r="K786" i="1"/>
  <c r="F786" i="1"/>
  <c r="K785" i="1"/>
  <c r="L785" i="1" s="1"/>
  <c r="F785" i="1"/>
  <c r="G785" i="1" s="1"/>
  <c r="K784" i="1"/>
  <c r="F784" i="1"/>
  <c r="G784" i="1" s="1"/>
  <c r="K783" i="1"/>
  <c r="F783" i="1"/>
  <c r="G783" i="1" s="1"/>
  <c r="K782" i="1"/>
  <c r="F782" i="1"/>
  <c r="K781" i="1"/>
  <c r="F781" i="1"/>
  <c r="K780" i="1"/>
  <c r="F780" i="1"/>
  <c r="K779" i="1"/>
  <c r="L779" i="1" s="1"/>
  <c r="F779" i="1"/>
  <c r="K778" i="1"/>
  <c r="L778" i="1" s="1"/>
  <c r="F778" i="1"/>
  <c r="K777" i="1"/>
  <c r="L777" i="1" s="1"/>
  <c r="F777" i="1"/>
  <c r="G777" i="1" s="1"/>
  <c r="K776" i="1"/>
  <c r="F776" i="1"/>
  <c r="G776" i="1" s="1"/>
  <c r="K775" i="1"/>
  <c r="L775" i="1" s="1"/>
  <c r="F775" i="1"/>
  <c r="G775" i="1" s="1"/>
  <c r="K774" i="1"/>
  <c r="F774" i="1"/>
  <c r="G774" i="1" s="1"/>
  <c r="K773" i="1"/>
  <c r="F773" i="1"/>
  <c r="G773" i="1" s="1"/>
  <c r="K772" i="1"/>
  <c r="F772" i="1"/>
  <c r="K771" i="1"/>
  <c r="F771" i="1"/>
  <c r="K770" i="1"/>
  <c r="L770" i="1" s="1"/>
  <c r="F770" i="1"/>
  <c r="K769" i="1"/>
  <c r="L769" i="1" s="1"/>
  <c r="F769" i="1"/>
  <c r="H769" i="1" s="1"/>
  <c r="K768" i="1"/>
  <c r="F768" i="1"/>
  <c r="G768" i="1" s="1"/>
  <c r="K767" i="1"/>
  <c r="F767" i="1"/>
  <c r="K766" i="1"/>
  <c r="L766" i="1" s="1"/>
  <c r="F766" i="1"/>
  <c r="K765" i="1"/>
  <c r="N765" i="1" s="1"/>
  <c r="F765" i="1"/>
  <c r="K764" i="1"/>
  <c r="F764" i="1"/>
  <c r="K763" i="1"/>
  <c r="N763" i="1" s="1"/>
  <c r="F763" i="1"/>
  <c r="G763" i="1" s="1"/>
  <c r="K762" i="1"/>
  <c r="F762" i="1"/>
  <c r="G762" i="1" s="1"/>
  <c r="K761" i="1"/>
  <c r="F761" i="1"/>
  <c r="H761" i="1" s="1"/>
  <c r="K760" i="1"/>
  <c r="L760" i="1" s="1"/>
  <c r="F760" i="1"/>
  <c r="K759" i="1"/>
  <c r="N759" i="1" s="1"/>
  <c r="F759" i="1"/>
  <c r="K758" i="1"/>
  <c r="F758" i="1"/>
  <c r="H758" i="1" s="1"/>
  <c r="K757" i="1"/>
  <c r="L757" i="1" s="1"/>
  <c r="F757" i="1"/>
  <c r="G757" i="1" s="1"/>
  <c r="K756" i="1"/>
  <c r="F756" i="1"/>
  <c r="G756" i="1" s="1"/>
  <c r="K755" i="1"/>
  <c r="F755" i="1"/>
  <c r="G755" i="1" s="1"/>
  <c r="K754" i="1"/>
  <c r="F754" i="1"/>
  <c r="G754" i="1" s="1"/>
  <c r="K753" i="1"/>
  <c r="F753" i="1"/>
  <c r="K752" i="1"/>
  <c r="F752" i="1"/>
  <c r="G752" i="1" s="1"/>
  <c r="K751" i="1"/>
  <c r="F751" i="1"/>
  <c r="G751" i="1" s="1"/>
  <c r="K750" i="1"/>
  <c r="F750" i="1"/>
  <c r="G750" i="1" s="1"/>
  <c r="K749" i="1"/>
  <c r="F749" i="1"/>
  <c r="K748" i="1"/>
  <c r="F748" i="1"/>
  <c r="K747" i="1"/>
  <c r="F747" i="1"/>
  <c r="H747" i="1" s="1"/>
  <c r="K746" i="1"/>
  <c r="F746" i="1"/>
  <c r="K745" i="1"/>
  <c r="L745" i="1" s="1"/>
  <c r="F745" i="1"/>
  <c r="G745" i="1" s="1"/>
  <c r="K744" i="1"/>
  <c r="L744" i="1" s="1"/>
  <c r="F744" i="1"/>
  <c r="G744" i="1" s="1"/>
  <c r="K743" i="1"/>
  <c r="F743" i="1"/>
  <c r="G743" i="1" s="1"/>
  <c r="K742" i="1"/>
  <c r="F742" i="1"/>
  <c r="G742" i="1" s="1"/>
  <c r="K741" i="1"/>
  <c r="N741" i="1" s="1"/>
  <c r="F741" i="1"/>
  <c r="K740" i="1"/>
  <c r="F740" i="1"/>
  <c r="G740" i="1" s="1"/>
  <c r="K739" i="1"/>
  <c r="F739" i="1"/>
  <c r="G739" i="1" s="1"/>
  <c r="K738" i="1"/>
  <c r="F738" i="1"/>
  <c r="G738" i="1" s="1"/>
  <c r="K737" i="1"/>
  <c r="F737" i="1"/>
  <c r="K736" i="1"/>
  <c r="F736" i="1"/>
  <c r="K735" i="1"/>
  <c r="F735" i="1"/>
  <c r="K734" i="1"/>
  <c r="L734" i="1" s="1"/>
  <c r="F734" i="1"/>
  <c r="K733" i="1"/>
  <c r="L733" i="1" s="1"/>
  <c r="F733" i="1"/>
  <c r="K732" i="1"/>
  <c r="L732" i="1" s="1"/>
  <c r="F732" i="1"/>
  <c r="K731" i="1"/>
  <c r="L731" i="1" s="1"/>
  <c r="F731" i="1"/>
  <c r="K730" i="1"/>
  <c r="F730" i="1"/>
  <c r="K729" i="1"/>
  <c r="F729" i="1"/>
  <c r="K728" i="1"/>
  <c r="F728" i="1"/>
  <c r="K727" i="1"/>
  <c r="F727" i="1"/>
  <c r="G727" i="1" s="1"/>
  <c r="K726" i="1"/>
  <c r="L726" i="1" s="1"/>
  <c r="F726" i="1"/>
  <c r="G726" i="1" s="1"/>
  <c r="K725" i="1"/>
  <c r="L725" i="1" s="1"/>
  <c r="F725" i="1"/>
  <c r="K724" i="1"/>
  <c r="F724" i="1"/>
  <c r="G724" i="1" s="1"/>
  <c r="K723" i="1"/>
  <c r="L723" i="1" s="1"/>
  <c r="F723" i="1"/>
  <c r="K722" i="1"/>
  <c r="F722" i="1"/>
  <c r="K721" i="1"/>
  <c r="L721" i="1" s="1"/>
  <c r="F721" i="1"/>
  <c r="K720" i="1"/>
  <c r="L720" i="1" s="1"/>
  <c r="F720" i="1"/>
  <c r="K719" i="1"/>
  <c r="L719" i="1" s="1"/>
  <c r="F719" i="1"/>
  <c r="G719" i="1" s="1"/>
  <c r="K718" i="1"/>
  <c r="F718" i="1"/>
  <c r="K717" i="1"/>
  <c r="L717" i="1" s="1"/>
  <c r="F717" i="1"/>
  <c r="K716" i="1"/>
  <c r="F716" i="1"/>
  <c r="G716" i="1" s="1"/>
  <c r="K715" i="1"/>
  <c r="F715" i="1"/>
  <c r="G715" i="1" s="1"/>
  <c r="K714" i="1"/>
  <c r="F714" i="1"/>
  <c r="G714" i="1" s="1"/>
  <c r="K713" i="1"/>
  <c r="L713" i="1" s="1"/>
  <c r="F713" i="1"/>
  <c r="K712" i="1"/>
  <c r="L712" i="1" s="1"/>
  <c r="F712" i="1"/>
  <c r="G712" i="1" s="1"/>
  <c r="K711" i="1"/>
  <c r="F711" i="1"/>
  <c r="G711" i="1" s="1"/>
  <c r="K710" i="1"/>
  <c r="L710" i="1" s="1"/>
  <c r="F710" i="1"/>
  <c r="K709" i="1"/>
  <c r="L709" i="1" s="1"/>
  <c r="F709" i="1"/>
  <c r="G709" i="1" s="1"/>
  <c r="K708" i="1"/>
  <c r="L708" i="1" s="1"/>
  <c r="F708" i="1"/>
  <c r="K707" i="1"/>
  <c r="L707" i="1" s="1"/>
  <c r="F707" i="1"/>
  <c r="G707" i="1" s="1"/>
  <c r="K706" i="1"/>
  <c r="F706" i="1"/>
  <c r="G706" i="1" s="1"/>
  <c r="K705" i="1"/>
  <c r="L705" i="1" s="1"/>
  <c r="F705" i="1"/>
  <c r="G705" i="1" s="1"/>
  <c r="K704" i="1"/>
  <c r="F704" i="1"/>
  <c r="G704" i="1" s="1"/>
  <c r="K703" i="1"/>
  <c r="L703" i="1" s="1"/>
  <c r="F703" i="1"/>
  <c r="K702" i="1"/>
  <c r="F702" i="1"/>
  <c r="G702" i="1" s="1"/>
  <c r="K701" i="1"/>
  <c r="L701" i="1" s="1"/>
  <c r="F701" i="1"/>
  <c r="K700" i="1"/>
  <c r="F700" i="1"/>
  <c r="G700" i="1" s="1"/>
  <c r="K699" i="1"/>
  <c r="L699" i="1" s="1"/>
  <c r="F699" i="1"/>
  <c r="K698" i="1"/>
  <c r="F698" i="1"/>
  <c r="G698" i="1" s="1"/>
  <c r="K697" i="1"/>
  <c r="L697" i="1" s="1"/>
  <c r="F697" i="1"/>
  <c r="G697" i="1" s="1"/>
  <c r="K696" i="1"/>
  <c r="L696" i="1" s="1"/>
  <c r="F696" i="1"/>
  <c r="K695" i="1"/>
  <c r="L695" i="1" s="1"/>
  <c r="F695" i="1"/>
  <c r="K694" i="1"/>
  <c r="L694" i="1" s="1"/>
  <c r="F694" i="1"/>
  <c r="G694" i="1" s="1"/>
  <c r="K693" i="1"/>
  <c r="L693" i="1" s="1"/>
  <c r="F693" i="1"/>
  <c r="G693" i="1" s="1"/>
  <c r="K692" i="1"/>
  <c r="L692" i="1" s="1"/>
  <c r="F692" i="1"/>
  <c r="G692" i="1" s="1"/>
  <c r="K691" i="1"/>
  <c r="L691" i="1" s="1"/>
  <c r="F691" i="1"/>
  <c r="G691" i="1" s="1"/>
  <c r="K690" i="1"/>
  <c r="L690" i="1" s="1"/>
  <c r="F690" i="1"/>
  <c r="K689" i="1"/>
  <c r="F689" i="1"/>
  <c r="G689" i="1" s="1"/>
  <c r="K688" i="1"/>
  <c r="L688" i="1" s="1"/>
  <c r="F688" i="1"/>
  <c r="K687" i="1"/>
  <c r="L687" i="1" s="1"/>
  <c r="F687" i="1"/>
  <c r="G687" i="1" s="1"/>
  <c r="K686" i="1"/>
  <c r="L686" i="1" s="1"/>
  <c r="F686" i="1"/>
  <c r="I686" i="1" s="1"/>
  <c r="K685" i="1"/>
  <c r="F685" i="1"/>
  <c r="G685" i="1" s="1"/>
  <c r="K684" i="1"/>
  <c r="F684" i="1"/>
  <c r="G684" i="1" s="1"/>
  <c r="K683" i="1"/>
  <c r="L683" i="1" s="1"/>
  <c r="F683" i="1"/>
  <c r="G683" i="1" s="1"/>
  <c r="K682" i="1"/>
  <c r="M682" i="1" s="1"/>
  <c r="F682" i="1"/>
  <c r="G682" i="1" s="1"/>
  <c r="K681" i="1"/>
  <c r="F681" i="1"/>
  <c r="K680" i="1"/>
  <c r="L680" i="1" s="1"/>
  <c r="F680" i="1"/>
  <c r="G680" i="1" s="1"/>
  <c r="K679" i="1"/>
  <c r="F679" i="1"/>
  <c r="K678" i="1"/>
  <c r="F678" i="1"/>
  <c r="K677" i="1"/>
  <c r="F677" i="1"/>
  <c r="K676" i="1"/>
  <c r="L676" i="1" s="1"/>
  <c r="F676" i="1"/>
  <c r="K675" i="1"/>
  <c r="F675" i="1"/>
  <c r="K674" i="1"/>
  <c r="F674" i="1"/>
  <c r="G674" i="1" s="1"/>
  <c r="K673" i="1"/>
  <c r="F673" i="1"/>
  <c r="K672" i="1"/>
  <c r="F672" i="1"/>
  <c r="K671" i="1"/>
  <c r="F671" i="1"/>
  <c r="K670" i="1"/>
  <c r="F670" i="1"/>
  <c r="K669" i="1"/>
  <c r="F669" i="1"/>
  <c r="K668" i="1"/>
  <c r="F668" i="1"/>
  <c r="K667" i="1"/>
  <c r="F667" i="1"/>
  <c r="K666" i="1"/>
  <c r="F666" i="1"/>
  <c r="K665" i="1"/>
  <c r="F665" i="1"/>
  <c r="K664" i="1"/>
  <c r="F664" i="1"/>
  <c r="K663" i="1"/>
  <c r="F663" i="1"/>
  <c r="K662" i="1"/>
  <c r="F662" i="1"/>
  <c r="K661" i="1"/>
  <c r="F661" i="1"/>
  <c r="K660" i="1"/>
  <c r="F660" i="1"/>
  <c r="K659" i="1"/>
  <c r="F659" i="1"/>
  <c r="K658" i="1"/>
  <c r="F658" i="1"/>
  <c r="K657" i="1"/>
  <c r="L657" i="1" s="1"/>
  <c r="F657" i="1"/>
  <c r="K656" i="1"/>
  <c r="F656" i="1"/>
  <c r="K655" i="1"/>
  <c r="F655" i="1"/>
  <c r="K654" i="1"/>
  <c r="F654" i="1"/>
  <c r="K653" i="1"/>
  <c r="F653" i="1"/>
  <c r="K652" i="1"/>
  <c r="F652" i="1"/>
  <c r="K651" i="1"/>
  <c r="M651" i="1" s="1"/>
  <c r="F651" i="1"/>
  <c r="K650" i="1"/>
  <c r="L650" i="1" s="1"/>
  <c r="F650" i="1"/>
  <c r="K649" i="1"/>
  <c r="F649" i="1"/>
  <c r="K648" i="1"/>
  <c r="F648" i="1"/>
  <c r="K647" i="1"/>
  <c r="F647" i="1"/>
  <c r="K646" i="1"/>
  <c r="F646" i="1"/>
  <c r="K645" i="1"/>
  <c r="L645" i="1" s="1"/>
  <c r="F645" i="1"/>
  <c r="K644" i="1"/>
  <c r="F644" i="1"/>
  <c r="K643" i="1"/>
  <c r="F643" i="1"/>
  <c r="K642" i="1"/>
  <c r="F642" i="1"/>
  <c r="K641" i="1"/>
  <c r="F641" i="1"/>
  <c r="K640" i="1"/>
  <c r="F640" i="1"/>
  <c r="K639" i="1"/>
  <c r="F639" i="1"/>
  <c r="K638" i="1"/>
  <c r="F638" i="1"/>
  <c r="K637" i="1"/>
  <c r="M637" i="1" s="1"/>
  <c r="F637" i="1"/>
  <c r="K636" i="1"/>
  <c r="F636" i="1"/>
  <c r="K635" i="1"/>
  <c r="L635" i="1" s="1"/>
  <c r="F635" i="1"/>
  <c r="K634" i="1"/>
  <c r="F634" i="1"/>
  <c r="G634" i="1" s="1"/>
  <c r="K633" i="1"/>
  <c r="F633" i="1"/>
  <c r="K632" i="1"/>
  <c r="F632" i="1"/>
  <c r="K631" i="1"/>
  <c r="F631" i="1"/>
  <c r="K630" i="1"/>
  <c r="F630" i="1"/>
  <c r="G630" i="1" s="1"/>
  <c r="K629" i="1"/>
  <c r="F629" i="1"/>
  <c r="K628" i="1"/>
  <c r="L628" i="1" s="1"/>
  <c r="F628" i="1"/>
  <c r="K627" i="1"/>
  <c r="F627" i="1"/>
  <c r="G627" i="1" s="1"/>
  <c r="K626" i="1"/>
  <c r="F626" i="1"/>
  <c r="G626" i="1" s="1"/>
  <c r="K625" i="1"/>
  <c r="F625" i="1"/>
  <c r="K624" i="1"/>
  <c r="L624" i="1" s="1"/>
  <c r="F624" i="1"/>
  <c r="K623" i="1"/>
  <c r="F623" i="1"/>
  <c r="G623" i="1" s="1"/>
  <c r="K611" i="1"/>
  <c r="F611" i="1"/>
  <c r="K610" i="1"/>
  <c r="F610" i="1"/>
  <c r="K609" i="1"/>
  <c r="N609" i="1" s="1"/>
  <c r="F609" i="1"/>
  <c r="K608" i="1"/>
  <c r="L608" i="1" s="1"/>
  <c r="F608" i="1"/>
  <c r="K607" i="1"/>
  <c r="F607" i="1"/>
  <c r="G607" i="1" s="1"/>
  <c r="K606" i="1"/>
  <c r="F606" i="1"/>
  <c r="K605" i="1"/>
  <c r="L605" i="1" s="1"/>
  <c r="F605" i="1"/>
  <c r="K604" i="1"/>
  <c r="L604" i="1" s="1"/>
  <c r="F604" i="1"/>
  <c r="K603" i="1"/>
  <c r="L603" i="1" s="1"/>
  <c r="F603" i="1"/>
  <c r="K602" i="1"/>
  <c r="L602" i="1" s="1"/>
  <c r="F602" i="1"/>
  <c r="K601" i="1"/>
  <c r="F601" i="1"/>
  <c r="K600" i="1"/>
  <c r="F600" i="1"/>
  <c r="K599" i="1"/>
  <c r="F599" i="1"/>
  <c r="K598" i="1"/>
  <c r="F598" i="1"/>
  <c r="G598" i="1" s="1"/>
  <c r="K597" i="1"/>
  <c r="F597" i="1"/>
  <c r="K596" i="1"/>
  <c r="L596" i="1" s="1"/>
  <c r="F596" i="1"/>
  <c r="K595" i="1"/>
  <c r="F595" i="1"/>
  <c r="K594" i="1"/>
  <c r="F594" i="1"/>
  <c r="G594" i="1" s="1"/>
  <c r="K593" i="1"/>
  <c r="F593" i="1"/>
  <c r="K592" i="1"/>
  <c r="F592" i="1"/>
  <c r="K591" i="1"/>
  <c r="F591" i="1"/>
  <c r="K590" i="1"/>
  <c r="F590" i="1"/>
  <c r="K589" i="1"/>
  <c r="F589" i="1"/>
  <c r="K588" i="1"/>
  <c r="F588" i="1"/>
  <c r="K587" i="1"/>
  <c r="L587" i="1" s="1"/>
  <c r="F587" i="1"/>
  <c r="K586" i="1"/>
  <c r="F586" i="1"/>
  <c r="K585" i="1"/>
  <c r="F585" i="1"/>
  <c r="K584" i="1"/>
  <c r="F584" i="1"/>
  <c r="H584" i="1" s="1"/>
  <c r="K583" i="1"/>
  <c r="F583" i="1"/>
  <c r="K582" i="1"/>
  <c r="F582" i="1"/>
  <c r="K581" i="1"/>
  <c r="F581" i="1"/>
  <c r="K580" i="1"/>
  <c r="L580" i="1" s="1"/>
  <c r="F580" i="1"/>
  <c r="K579" i="1"/>
  <c r="F579" i="1"/>
  <c r="G579" i="1" s="1"/>
  <c r="K578" i="1"/>
  <c r="F578" i="1"/>
  <c r="K577" i="1"/>
  <c r="F577" i="1"/>
  <c r="K576" i="1"/>
  <c r="F576" i="1"/>
  <c r="G576" i="1" s="1"/>
  <c r="K575" i="1"/>
  <c r="F575" i="1"/>
  <c r="K574" i="1"/>
  <c r="L574" i="1" s="1"/>
  <c r="F574" i="1"/>
  <c r="K573" i="1"/>
  <c r="F573" i="1"/>
  <c r="K572" i="1"/>
  <c r="F572" i="1"/>
  <c r="K571" i="1"/>
  <c r="L571" i="1" s="1"/>
  <c r="F571" i="1"/>
  <c r="I571" i="1" s="1"/>
  <c r="K570" i="1"/>
  <c r="F570" i="1"/>
  <c r="K569" i="1"/>
  <c r="F569" i="1"/>
  <c r="G569" i="1" s="1"/>
  <c r="K568" i="1"/>
  <c r="F568" i="1"/>
  <c r="G568" i="1" s="1"/>
  <c r="K567" i="1"/>
  <c r="F567" i="1"/>
  <c r="K566" i="1"/>
  <c r="L566" i="1" s="1"/>
  <c r="F566" i="1"/>
  <c r="K565" i="1"/>
  <c r="F565" i="1"/>
  <c r="K564" i="1"/>
  <c r="L564" i="1" s="1"/>
  <c r="F564" i="1"/>
  <c r="K563" i="1"/>
  <c r="F563" i="1"/>
  <c r="K562" i="1"/>
  <c r="F562" i="1"/>
  <c r="G562" i="1" s="1"/>
  <c r="K561" i="1"/>
  <c r="F561" i="1"/>
  <c r="K560" i="1"/>
  <c r="L560" i="1" s="1"/>
  <c r="F560" i="1"/>
  <c r="K559" i="1"/>
  <c r="F559" i="1"/>
  <c r="G559" i="1" s="1"/>
  <c r="K558" i="1"/>
  <c r="F558" i="1"/>
  <c r="K557" i="1"/>
  <c r="F557" i="1"/>
  <c r="K556" i="1"/>
  <c r="F556" i="1"/>
  <c r="G556" i="1" s="1"/>
  <c r="K555" i="1"/>
  <c r="F555" i="1"/>
  <c r="K554" i="1"/>
  <c r="L554" i="1" s="1"/>
  <c r="F554" i="1"/>
  <c r="K553" i="1"/>
  <c r="F553" i="1"/>
  <c r="K552" i="1"/>
  <c r="F552" i="1"/>
  <c r="G552" i="1" s="1"/>
  <c r="K551" i="1"/>
  <c r="F551" i="1"/>
  <c r="G551" i="1" s="1"/>
  <c r="K550" i="1"/>
  <c r="F550" i="1"/>
  <c r="K549" i="1"/>
  <c r="F549" i="1"/>
  <c r="G549" i="1" s="1"/>
  <c r="K548" i="1"/>
  <c r="L548" i="1" s="1"/>
  <c r="F548" i="1"/>
  <c r="K547" i="1"/>
  <c r="F547" i="1"/>
  <c r="K546" i="1"/>
  <c r="F546" i="1"/>
  <c r="G546" i="1" s="1"/>
  <c r="K545" i="1"/>
  <c r="F545" i="1"/>
  <c r="K544" i="1"/>
  <c r="L544" i="1" s="1"/>
  <c r="F544" i="1"/>
  <c r="K543" i="1"/>
  <c r="F543" i="1"/>
  <c r="K542" i="1"/>
  <c r="F542" i="1"/>
  <c r="G542" i="1" s="1"/>
  <c r="K541" i="1"/>
  <c r="F541" i="1"/>
  <c r="K540" i="1"/>
  <c r="L540" i="1" s="1"/>
  <c r="F540" i="1"/>
  <c r="K539" i="1"/>
  <c r="F539" i="1"/>
  <c r="K538" i="1"/>
  <c r="F538" i="1"/>
  <c r="G538" i="1" s="1"/>
  <c r="K537" i="1"/>
  <c r="L537" i="1" s="1"/>
  <c r="F537" i="1"/>
  <c r="K536" i="1"/>
  <c r="F536" i="1"/>
  <c r="K535" i="1"/>
  <c r="F535" i="1"/>
  <c r="G535" i="1" s="1"/>
  <c r="K534" i="1"/>
  <c r="F534" i="1"/>
  <c r="K533" i="1"/>
  <c r="L533" i="1" s="1"/>
  <c r="F533" i="1"/>
  <c r="K532" i="1"/>
  <c r="F532" i="1"/>
  <c r="G532" i="1" s="1"/>
  <c r="K531" i="1"/>
  <c r="L531" i="1" s="1"/>
  <c r="F531" i="1"/>
  <c r="K530" i="1"/>
  <c r="L530" i="1" s="1"/>
  <c r="F530" i="1"/>
  <c r="K529" i="1"/>
  <c r="F529" i="1"/>
  <c r="K528" i="1"/>
  <c r="L528" i="1" s="1"/>
  <c r="F528" i="1"/>
  <c r="K527" i="1"/>
  <c r="L527" i="1" s="1"/>
  <c r="F527" i="1"/>
  <c r="G527" i="1" s="1"/>
  <c r="K526" i="1"/>
  <c r="L526" i="1" s="1"/>
  <c r="F526" i="1"/>
  <c r="K525" i="1"/>
  <c r="L525" i="1" s="1"/>
  <c r="F525" i="1"/>
  <c r="K524" i="1"/>
  <c r="L524" i="1" s="1"/>
  <c r="F524" i="1"/>
  <c r="K523" i="1"/>
  <c r="L523" i="1" s="1"/>
  <c r="F523" i="1"/>
  <c r="K522" i="1"/>
  <c r="L522" i="1" s="1"/>
  <c r="F522" i="1"/>
  <c r="G522" i="1" s="1"/>
  <c r="K521" i="1"/>
  <c r="L521" i="1" s="1"/>
  <c r="F521" i="1"/>
  <c r="K520" i="1"/>
  <c r="F520" i="1"/>
  <c r="K519" i="1"/>
  <c r="L519" i="1" s="1"/>
  <c r="F519" i="1"/>
  <c r="G519" i="1" s="1"/>
  <c r="K518" i="1"/>
  <c r="L518" i="1" s="1"/>
  <c r="F518" i="1"/>
  <c r="K517" i="1"/>
  <c r="L517" i="1" s="1"/>
  <c r="F517" i="1"/>
  <c r="G517" i="1" s="1"/>
  <c r="K415" i="1"/>
  <c r="L415" i="1" s="1"/>
  <c r="F415" i="1"/>
  <c r="K414" i="1"/>
  <c r="F414" i="1"/>
  <c r="K413" i="1"/>
  <c r="F413" i="1"/>
  <c r="K412" i="1"/>
  <c r="L412" i="1" s="1"/>
  <c r="F412" i="1"/>
  <c r="K411" i="1"/>
  <c r="F411" i="1"/>
  <c r="K410" i="1"/>
  <c r="L410" i="1" s="1"/>
  <c r="F410" i="1"/>
  <c r="K409" i="1"/>
  <c r="F409" i="1"/>
  <c r="G409" i="1" s="1"/>
  <c r="K408" i="1"/>
  <c r="L408" i="1" s="1"/>
  <c r="F408" i="1"/>
  <c r="K407" i="1"/>
  <c r="F407" i="1"/>
  <c r="G407" i="1" s="1"/>
  <c r="K406" i="1"/>
  <c r="F406" i="1"/>
  <c r="I406" i="1" s="1"/>
  <c r="K405" i="1"/>
  <c r="F405" i="1"/>
  <c r="K404" i="1"/>
  <c r="L404" i="1" s="1"/>
  <c r="F404" i="1"/>
  <c r="G404" i="1" s="1"/>
  <c r="K403" i="1"/>
  <c r="F403" i="1"/>
  <c r="G403" i="1" s="1"/>
  <c r="K402" i="1"/>
  <c r="F402" i="1"/>
  <c r="K401" i="1"/>
  <c r="L401" i="1" s="1"/>
  <c r="F401" i="1"/>
  <c r="K400" i="1"/>
  <c r="F400" i="1"/>
  <c r="G400" i="1" s="1"/>
  <c r="K399" i="1"/>
  <c r="F399" i="1"/>
  <c r="K398" i="1"/>
  <c r="L398" i="1" s="1"/>
  <c r="F398" i="1"/>
  <c r="K397" i="1"/>
  <c r="F397" i="1"/>
  <c r="G397" i="1" s="1"/>
  <c r="K396" i="1"/>
  <c r="F396" i="1"/>
  <c r="K395" i="1"/>
  <c r="F395" i="1"/>
  <c r="H395" i="1" s="1"/>
  <c r="K394" i="1"/>
  <c r="L394" i="1" s="1"/>
  <c r="F394" i="1"/>
  <c r="G394" i="1" s="1"/>
  <c r="K393" i="1"/>
  <c r="F393" i="1"/>
  <c r="G393" i="1" s="1"/>
  <c r="K392" i="1"/>
  <c r="F392" i="1"/>
  <c r="K391" i="1"/>
  <c r="F391" i="1"/>
  <c r="K390" i="1"/>
  <c r="L390" i="1" s="1"/>
  <c r="F390" i="1"/>
  <c r="K389" i="1"/>
  <c r="F389" i="1"/>
  <c r="G389" i="1" s="1"/>
  <c r="K388" i="1"/>
  <c r="F388" i="1"/>
  <c r="K387" i="1"/>
  <c r="F387" i="1"/>
  <c r="G387" i="1" s="1"/>
  <c r="K386" i="1"/>
  <c r="F386" i="1"/>
  <c r="K385" i="1"/>
  <c r="F385" i="1"/>
  <c r="I385" i="1" s="1"/>
  <c r="K384" i="1"/>
  <c r="F384" i="1"/>
  <c r="K383" i="1"/>
  <c r="L383" i="1" s="1"/>
  <c r="F383" i="1"/>
  <c r="G383" i="1" s="1"/>
  <c r="K382" i="1"/>
  <c r="F382" i="1"/>
  <c r="G382" i="1" s="1"/>
  <c r="K381" i="1"/>
  <c r="F381" i="1"/>
  <c r="K380" i="1"/>
  <c r="N380" i="1" s="1"/>
  <c r="F380" i="1"/>
  <c r="K379" i="1"/>
  <c r="L379" i="1" s="1"/>
  <c r="F379" i="1"/>
  <c r="I379" i="1" s="1"/>
  <c r="K378" i="1"/>
  <c r="F378" i="1"/>
  <c r="G378" i="1" s="1"/>
  <c r="K377" i="1"/>
  <c r="F377" i="1"/>
  <c r="K376" i="1"/>
  <c r="F376" i="1"/>
  <c r="K375" i="1"/>
  <c r="F375" i="1"/>
  <c r="I375" i="1" s="1"/>
  <c r="K374" i="1"/>
  <c r="F374" i="1"/>
  <c r="K373" i="1"/>
  <c r="F373" i="1"/>
  <c r="K372" i="1"/>
  <c r="F372" i="1"/>
  <c r="K346" i="1"/>
  <c r="L346" i="1" s="1"/>
  <c r="F346" i="1"/>
  <c r="K345" i="1"/>
  <c r="F345" i="1"/>
  <c r="K344" i="1"/>
  <c r="F344" i="1"/>
  <c r="I344" i="1" s="1"/>
  <c r="K343" i="1"/>
  <c r="F343" i="1"/>
  <c r="K342" i="1"/>
  <c r="F342" i="1"/>
  <c r="K341" i="1"/>
  <c r="F341" i="1"/>
  <c r="K340" i="1"/>
  <c r="N340" i="1" s="1"/>
  <c r="F340" i="1"/>
  <c r="K339" i="1"/>
  <c r="F339" i="1"/>
  <c r="K338" i="1"/>
  <c r="F338" i="1"/>
  <c r="K337" i="1"/>
  <c r="F337" i="1"/>
  <c r="K336" i="1"/>
  <c r="F336" i="1"/>
  <c r="G336" i="1" s="1"/>
  <c r="K335" i="1"/>
  <c r="F335" i="1"/>
  <c r="K334" i="1"/>
  <c r="L334" i="1" s="1"/>
  <c r="F334" i="1"/>
  <c r="K333" i="1"/>
  <c r="F333" i="1"/>
  <c r="K332" i="1"/>
  <c r="F332" i="1"/>
  <c r="K331" i="1"/>
  <c r="F331" i="1"/>
  <c r="K330" i="1"/>
  <c r="F330" i="1"/>
  <c r="K329" i="1"/>
  <c r="F329" i="1"/>
  <c r="K328" i="1"/>
  <c r="F328" i="1"/>
  <c r="K327" i="1"/>
  <c r="F327" i="1"/>
  <c r="K326" i="1"/>
  <c r="F326" i="1"/>
  <c r="K325" i="1"/>
  <c r="F325" i="1"/>
  <c r="K324" i="1"/>
  <c r="M324" i="1" s="1"/>
  <c r="F324" i="1"/>
  <c r="K323" i="1"/>
  <c r="F323" i="1"/>
  <c r="K322" i="1"/>
  <c r="F322" i="1"/>
  <c r="G322" i="1" s="1"/>
  <c r="K321" i="1"/>
  <c r="F321" i="1"/>
  <c r="K320" i="1"/>
  <c r="F320" i="1"/>
  <c r="K319" i="1"/>
  <c r="F319" i="1"/>
  <c r="K318" i="1"/>
  <c r="F318" i="1"/>
  <c r="K317" i="1"/>
  <c r="F317" i="1"/>
  <c r="K316" i="1"/>
  <c r="F316" i="1"/>
  <c r="K315" i="1"/>
  <c r="F315" i="1"/>
  <c r="K314" i="1"/>
  <c r="F314" i="1"/>
  <c r="K313" i="1"/>
  <c r="L313" i="1" s="1"/>
  <c r="F313" i="1"/>
  <c r="K312" i="1"/>
  <c r="F312" i="1"/>
  <c r="K311" i="1"/>
  <c r="F311" i="1"/>
  <c r="K310" i="1"/>
  <c r="F310" i="1"/>
  <c r="K309" i="1"/>
  <c r="F309" i="1"/>
  <c r="K308" i="1"/>
  <c r="F308" i="1"/>
  <c r="K307" i="1"/>
  <c r="F307" i="1"/>
  <c r="K306" i="1"/>
  <c r="F306" i="1"/>
  <c r="K305" i="1"/>
  <c r="F305" i="1"/>
  <c r="K304" i="1"/>
  <c r="F304" i="1"/>
  <c r="K303" i="1"/>
  <c r="F303" i="1"/>
  <c r="K302" i="1"/>
  <c r="L302" i="1" s="1"/>
  <c r="F302" i="1"/>
  <c r="K301" i="1"/>
  <c r="F301" i="1"/>
  <c r="K300" i="1"/>
  <c r="F300" i="1"/>
  <c r="K299" i="1"/>
  <c r="F299" i="1"/>
  <c r="K298" i="1"/>
  <c r="F298" i="1"/>
  <c r="K297" i="1"/>
  <c r="F297" i="1"/>
  <c r="K296" i="1"/>
  <c r="M296" i="1" s="1"/>
  <c r="F296" i="1"/>
  <c r="K295" i="1"/>
  <c r="F295" i="1"/>
  <c r="K294" i="1"/>
  <c r="L294" i="1" s="1"/>
  <c r="F294" i="1"/>
  <c r="K293" i="1"/>
  <c r="F293" i="1"/>
  <c r="K292" i="1"/>
  <c r="F292" i="1"/>
  <c r="K291" i="1"/>
  <c r="F291" i="1"/>
  <c r="K290" i="1"/>
  <c r="F290" i="1"/>
  <c r="K289" i="1"/>
  <c r="F289" i="1"/>
  <c r="K288" i="1"/>
  <c r="L288" i="1" s="1"/>
  <c r="F288" i="1"/>
  <c r="K287" i="1"/>
  <c r="F287" i="1"/>
  <c r="K286" i="1"/>
  <c r="F286" i="1"/>
  <c r="G286" i="1" s="1"/>
  <c r="K285" i="1"/>
  <c r="F285" i="1"/>
  <c r="K284" i="1"/>
  <c r="F284" i="1"/>
  <c r="K283" i="1"/>
  <c r="L283" i="1" s="1"/>
  <c r="F283" i="1"/>
  <c r="K282" i="1"/>
  <c r="F282" i="1"/>
  <c r="K281" i="1"/>
  <c r="F281" i="1"/>
  <c r="K280" i="1"/>
  <c r="L280" i="1" s="1"/>
  <c r="F280" i="1"/>
  <c r="K279" i="1"/>
  <c r="F279" i="1"/>
  <c r="K278" i="1"/>
  <c r="F278" i="1"/>
  <c r="K277" i="1"/>
  <c r="F277" i="1"/>
  <c r="K276" i="1"/>
  <c r="F276" i="1"/>
  <c r="K275" i="1"/>
  <c r="F275" i="1"/>
  <c r="K274" i="1"/>
  <c r="L274" i="1" s="1"/>
  <c r="F274" i="1"/>
  <c r="K273" i="1"/>
  <c r="F273" i="1"/>
  <c r="K272" i="1"/>
  <c r="L272" i="1" s="1"/>
  <c r="F272" i="1"/>
  <c r="K271" i="1"/>
  <c r="F271" i="1"/>
  <c r="K270" i="1"/>
  <c r="F270" i="1"/>
  <c r="K269" i="1"/>
  <c r="F269" i="1"/>
  <c r="K268" i="1"/>
  <c r="F268" i="1"/>
  <c r="K267" i="1"/>
  <c r="F267" i="1"/>
  <c r="K266" i="1"/>
  <c r="F266" i="1"/>
  <c r="K265" i="1"/>
  <c r="F265" i="1"/>
  <c r="K264" i="1"/>
  <c r="L264" i="1" s="1"/>
  <c r="F264" i="1"/>
  <c r="G264" i="1" s="1"/>
  <c r="K263" i="1"/>
  <c r="L263" i="1" s="1"/>
  <c r="F263" i="1"/>
  <c r="K262" i="1"/>
  <c r="F262" i="1"/>
  <c r="G262" i="1" s="1"/>
  <c r="K261" i="1"/>
  <c r="F261" i="1"/>
  <c r="G261" i="1" s="1"/>
  <c r="K260" i="1"/>
  <c r="L260" i="1" s="1"/>
  <c r="F260" i="1"/>
  <c r="K259" i="1"/>
  <c r="L259" i="1" s="1"/>
  <c r="F259" i="1"/>
  <c r="K258" i="1"/>
  <c r="M258" i="1" s="1"/>
  <c r="F258" i="1"/>
  <c r="G258" i="1" s="1"/>
  <c r="K257" i="1"/>
  <c r="F257" i="1"/>
  <c r="G257" i="1" s="1"/>
  <c r="K256" i="1"/>
  <c r="F256" i="1"/>
  <c r="G256" i="1" s="1"/>
  <c r="K255" i="1"/>
  <c r="L255" i="1" s="1"/>
  <c r="F255" i="1"/>
  <c r="G255" i="1" s="1"/>
  <c r="K254" i="1"/>
  <c r="F254" i="1"/>
  <c r="G254" i="1" s="1"/>
  <c r="K253" i="1"/>
  <c r="F253" i="1"/>
  <c r="K252" i="1"/>
  <c r="F252" i="1"/>
  <c r="G252" i="1" s="1"/>
  <c r="K251" i="1"/>
  <c r="F251" i="1"/>
  <c r="G251" i="1" s="1"/>
  <c r="K250" i="1"/>
  <c r="L250" i="1" s="1"/>
  <c r="F250" i="1"/>
  <c r="I250" i="1" s="1"/>
  <c r="K249" i="1"/>
  <c r="F249" i="1"/>
  <c r="G249" i="1" s="1"/>
  <c r="K248" i="1"/>
  <c r="F248" i="1"/>
  <c r="G248" i="1" s="1"/>
  <c r="K247" i="1"/>
  <c r="F247" i="1"/>
  <c r="G247" i="1" s="1"/>
  <c r="K246" i="1"/>
  <c r="L246" i="1" s="1"/>
  <c r="F246" i="1"/>
  <c r="K245" i="1"/>
  <c r="L245" i="1" s="1"/>
  <c r="F245" i="1"/>
  <c r="K244" i="1"/>
  <c r="F244" i="1"/>
  <c r="G244" i="1" s="1"/>
  <c r="K243" i="1"/>
  <c r="L243" i="1" s="1"/>
  <c r="F243" i="1"/>
  <c r="K242" i="1"/>
  <c r="F242" i="1"/>
  <c r="G242" i="1" s="1"/>
  <c r="K241" i="1"/>
  <c r="L241" i="1" s="1"/>
  <c r="F241" i="1"/>
  <c r="K240" i="1"/>
  <c r="L240" i="1" s="1"/>
  <c r="F240" i="1"/>
  <c r="G240" i="1" s="1"/>
  <c r="K239" i="1"/>
  <c r="F239" i="1"/>
  <c r="G239" i="1" s="1"/>
  <c r="K238" i="1"/>
  <c r="L238" i="1" s="1"/>
  <c r="F238" i="1"/>
  <c r="G238" i="1" s="1"/>
  <c r="K237" i="1"/>
  <c r="L237" i="1" s="1"/>
  <c r="F237" i="1"/>
  <c r="K236" i="1"/>
  <c r="L236" i="1" s="1"/>
  <c r="F236" i="1"/>
  <c r="G236" i="1" s="1"/>
  <c r="K235" i="1"/>
  <c r="F235" i="1"/>
  <c r="G235" i="1" s="1"/>
  <c r="K234" i="1"/>
  <c r="L234" i="1" s="1"/>
  <c r="F234" i="1"/>
  <c r="G234" i="1" s="1"/>
  <c r="K233" i="1"/>
  <c r="L233" i="1" s="1"/>
  <c r="F233" i="1"/>
  <c r="G233" i="1" s="1"/>
  <c r="K232" i="1"/>
  <c r="F232" i="1"/>
  <c r="G232" i="1" s="1"/>
  <c r="K231" i="1"/>
  <c r="L231" i="1" s="1"/>
  <c r="F231" i="1"/>
  <c r="G231" i="1" s="1"/>
  <c r="K230" i="1"/>
  <c r="L230" i="1" s="1"/>
  <c r="F230" i="1"/>
  <c r="G230" i="1" s="1"/>
  <c r="K229" i="1"/>
  <c r="L229" i="1" s="1"/>
  <c r="F229" i="1"/>
  <c r="G229" i="1" s="1"/>
  <c r="K228" i="1"/>
  <c r="L228" i="1" s="1"/>
  <c r="F228" i="1"/>
  <c r="G228" i="1" s="1"/>
  <c r="K227" i="1"/>
  <c r="L227" i="1" s="1"/>
  <c r="F227" i="1"/>
  <c r="G227" i="1" s="1"/>
  <c r="K226" i="1"/>
  <c r="L226" i="1" s="1"/>
  <c r="F226" i="1"/>
  <c r="K225" i="1"/>
  <c r="L225" i="1" s="1"/>
  <c r="F225" i="1"/>
  <c r="K224" i="1"/>
  <c r="L224" i="1" s="1"/>
  <c r="F224" i="1"/>
  <c r="G224" i="1" s="1"/>
  <c r="K223" i="1"/>
  <c r="F223" i="1"/>
  <c r="K222" i="1"/>
  <c r="F222" i="1"/>
  <c r="G222" i="1" s="1"/>
  <c r="K221" i="1"/>
  <c r="F221" i="1"/>
  <c r="K220" i="1"/>
  <c r="N220" i="1" s="1"/>
  <c r="F220" i="1"/>
  <c r="G220" i="1" s="1"/>
  <c r="K219" i="1"/>
  <c r="L219" i="1" s="1"/>
  <c r="F219" i="1"/>
  <c r="I219" i="1" s="1"/>
  <c r="K218" i="1"/>
  <c r="F218" i="1"/>
  <c r="G218" i="1" s="1"/>
  <c r="K217" i="1"/>
  <c r="M217" i="1" s="1"/>
  <c r="F217" i="1"/>
  <c r="G217" i="1" s="1"/>
  <c r="K216" i="1"/>
  <c r="F216" i="1"/>
  <c r="G216" i="1" s="1"/>
  <c r="K215" i="1"/>
  <c r="F215" i="1"/>
  <c r="I215" i="1" s="1"/>
  <c r="K214" i="1"/>
  <c r="F214" i="1"/>
  <c r="G214" i="1" s="1"/>
  <c r="K213" i="1"/>
  <c r="M213" i="1" s="1"/>
  <c r="F213" i="1"/>
  <c r="K212" i="1"/>
  <c r="F212" i="1"/>
  <c r="G212" i="1" s="1"/>
  <c r="K211" i="1"/>
  <c r="F211" i="1"/>
  <c r="G211" i="1" s="1"/>
  <c r="K210" i="1"/>
  <c r="F210" i="1"/>
  <c r="G210" i="1" s="1"/>
  <c r="K209" i="1"/>
  <c r="F209" i="1"/>
  <c r="G209" i="1" s="1"/>
  <c r="K208" i="1"/>
  <c r="F208" i="1"/>
  <c r="G208" i="1" s="1"/>
  <c r="K207" i="1"/>
  <c r="L207" i="1" s="1"/>
  <c r="F207" i="1"/>
  <c r="K206" i="1"/>
  <c r="F206" i="1"/>
  <c r="G206" i="1" s="1"/>
  <c r="K205" i="1"/>
  <c r="L205" i="1" s="1"/>
  <c r="F205" i="1"/>
  <c r="G205" i="1" s="1"/>
  <c r="K204" i="1"/>
  <c r="L204" i="1" s="1"/>
  <c r="F204" i="1"/>
  <c r="K203" i="1"/>
  <c r="F203" i="1"/>
  <c r="G203" i="1" s="1"/>
  <c r="K202" i="1"/>
  <c r="L202" i="1" s="1"/>
  <c r="F202" i="1"/>
  <c r="G202" i="1" s="1"/>
  <c r="K201" i="1"/>
  <c r="L201" i="1" s="1"/>
  <c r="F201" i="1"/>
  <c r="G201" i="1" s="1"/>
  <c r="K200" i="1"/>
  <c r="L200" i="1" s="1"/>
  <c r="F200" i="1"/>
  <c r="K199" i="1"/>
  <c r="L199" i="1" s="1"/>
  <c r="F199" i="1"/>
  <c r="G199" i="1" s="1"/>
  <c r="K198" i="1"/>
  <c r="F198" i="1"/>
  <c r="K197" i="1"/>
  <c r="L197" i="1" s="1"/>
  <c r="F197" i="1"/>
  <c r="K196" i="1"/>
  <c r="F196" i="1"/>
  <c r="K195" i="1"/>
  <c r="L195" i="1" s="1"/>
  <c r="F195" i="1"/>
  <c r="K194" i="1"/>
  <c r="F194" i="1"/>
  <c r="G194" i="1" s="1"/>
  <c r="K193" i="1"/>
  <c r="L193" i="1" s="1"/>
  <c r="F193" i="1"/>
  <c r="G193" i="1" s="1"/>
  <c r="K192" i="1"/>
  <c r="L192" i="1" s="1"/>
  <c r="F192" i="1"/>
  <c r="K191" i="1"/>
  <c r="L191" i="1" s="1"/>
  <c r="F191" i="1"/>
  <c r="K190" i="1"/>
  <c r="F190" i="1"/>
  <c r="K189" i="1"/>
  <c r="L189" i="1" s="1"/>
  <c r="F189" i="1"/>
  <c r="K188" i="1"/>
  <c r="L188" i="1" s="1"/>
  <c r="F188" i="1"/>
  <c r="K187" i="1"/>
  <c r="F187" i="1"/>
  <c r="K186" i="1"/>
  <c r="L186" i="1" s="1"/>
  <c r="F186" i="1"/>
  <c r="G186" i="1" s="1"/>
  <c r="K185" i="1"/>
  <c r="F185" i="1"/>
  <c r="K184" i="1"/>
  <c r="L184" i="1" s="1"/>
  <c r="F184" i="1"/>
  <c r="K183" i="1"/>
  <c r="F183" i="1"/>
  <c r="K182" i="1"/>
  <c r="L182" i="1" s="1"/>
  <c r="F182" i="1"/>
  <c r="K181" i="1"/>
  <c r="L181" i="1" s="1"/>
  <c r="F181" i="1"/>
  <c r="K180" i="1"/>
  <c r="F180" i="1"/>
  <c r="K179" i="1"/>
  <c r="F179" i="1"/>
  <c r="K178" i="1"/>
  <c r="L178" i="1" s="1"/>
  <c r="F178" i="1"/>
  <c r="K177" i="1"/>
  <c r="L177" i="1" s="1"/>
  <c r="F177" i="1"/>
  <c r="K176" i="1"/>
  <c r="F176" i="1"/>
  <c r="K175" i="1"/>
  <c r="L175" i="1" s="1"/>
  <c r="F175" i="1"/>
  <c r="K174" i="1"/>
  <c r="L174" i="1" s="1"/>
  <c r="F174" i="1"/>
  <c r="K173" i="1"/>
  <c r="L173" i="1" s="1"/>
  <c r="F173" i="1"/>
  <c r="K172" i="1"/>
  <c r="F172" i="1"/>
  <c r="K171" i="1"/>
  <c r="L171" i="1" s="1"/>
  <c r="F171" i="1"/>
  <c r="G171" i="1" s="1"/>
  <c r="K170" i="1"/>
  <c r="F170" i="1"/>
  <c r="K169" i="1"/>
  <c r="L169" i="1" s="1"/>
  <c r="F169" i="1"/>
  <c r="K168" i="1"/>
  <c r="L168" i="1" s="1"/>
  <c r="F168" i="1"/>
  <c r="K167" i="1"/>
  <c r="F167" i="1"/>
  <c r="K166" i="1"/>
  <c r="L166" i="1" s="1"/>
  <c r="F166" i="1"/>
  <c r="G166" i="1" s="1"/>
  <c r="K165" i="1"/>
  <c r="F165" i="1"/>
  <c r="K164" i="1"/>
  <c r="L164" i="1" s="1"/>
  <c r="F164" i="1"/>
  <c r="K163" i="1"/>
  <c r="F163" i="1"/>
  <c r="K162" i="1"/>
  <c r="L162" i="1" s="1"/>
  <c r="F162" i="1"/>
  <c r="K161" i="1"/>
  <c r="L161" i="1" s="1"/>
  <c r="F161" i="1"/>
  <c r="K160" i="1"/>
  <c r="L160" i="1" s="1"/>
  <c r="F160" i="1"/>
  <c r="K159" i="1"/>
  <c r="F159" i="1"/>
  <c r="K158" i="1"/>
  <c r="L158" i="1" s="1"/>
  <c r="F158" i="1"/>
  <c r="G158" i="1" s="1"/>
  <c r="K157" i="1"/>
  <c r="F157" i="1"/>
  <c r="K156" i="1"/>
  <c r="L156" i="1" s="1"/>
  <c r="F156" i="1"/>
  <c r="K155" i="1"/>
  <c r="F155" i="1"/>
  <c r="K154" i="1"/>
  <c r="L154" i="1" s="1"/>
  <c r="F154" i="1"/>
  <c r="K153" i="1"/>
  <c r="L153" i="1" s="1"/>
  <c r="F153" i="1"/>
  <c r="K152" i="1"/>
  <c r="L152" i="1" s="1"/>
  <c r="F152" i="1"/>
  <c r="K151" i="1"/>
  <c r="F151" i="1"/>
  <c r="K150" i="1"/>
  <c r="L150" i="1" s="1"/>
  <c r="F150" i="1"/>
  <c r="G150" i="1" s="1"/>
  <c r="K149" i="1"/>
  <c r="L149" i="1" s="1"/>
  <c r="F149" i="1"/>
  <c r="K148" i="1"/>
  <c r="F148" i="1"/>
  <c r="K147" i="1"/>
  <c r="L147" i="1" s="1"/>
  <c r="F147" i="1"/>
  <c r="K146" i="1"/>
  <c r="L146" i="1" s="1"/>
  <c r="F146" i="1"/>
  <c r="K145" i="1"/>
  <c r="L145" i="1" s="1"/>
  <c r="F145" i="1"/>
  <c r="K144" i="1"/>
  <c r="F144" i="1"/>
  <c r="K143" i="1"/>
  <c r="F143" i="1"/>
  <c r="K142" i="1"/>
  <c r="L142" i="1" s="1"/>
  <c r="F142" i="1"/>
  <c r="K141" i="1"/>
  <c r="L141" i="1" s="1"/>
  <c r="F141" i="1"/>
  <c r="K140" i="1"/>
  <c r="F140" i="1"/>
  <c r="K139" i="1"/>
  <c r="L139" i="1" s="1"/>
  <c r="F139" i="1"/>
  <c r="G139" i="1" s="1"/>
  <c r="K138" i="1"/>
  <c r="L138" i="1" s="1"/>
  <c r="F138" i="1"/>
  <c r="K137" i="1"/>
  <c r="F137" i="1"/>
  <c r="K136" i="1"/>
  <c r="L136" i="1" s="1"/>
  <c r="F136" i="1"/>
  <c r="K135" i="1"/>
  <c r="L135" i="1" s="1"/>
  <c r="F135" i="1"/>
  <c r="K134" i="1"/>
  <c r="L134" i="1" s="1"/>
  <c r="F134" i="1"/>
  <c r="K133" i="1"/>
  <c r="F133" i="1"/>
  <c r="K132" i="1"/>
  <c r="L132" i="1" s="1"/>
  <c r="F132" i="1"/>
  <c r="G132" i="1" s="1"/>
  <c r="K131" i="1"/>
  <c r="L131" i="1" s="1"/>
  <c r="F131" i="1"/>
  <c r="K130" i="1"/>
  <c r="L130" i="1" s="1"/>
  <c r="F130" i="1"/>
  <c r="K129" i="1"/>
  <c r="F129" i="1"/>
  <c r="K128" i="1"/>
  <c r="L128" i="1" s="1"/>
  <c r="F128" i="1"/>
  <c r="K127" i="1"/>
  <c r="L127" i="1" s="1"/>
  <c r="F127" i="1"/>
  <c r="K126" i="1"/>
  <c r="F126" i="1"/>
  <c r="K125" i="1"/>
  <c r="L125" i="1" s="1"/>
  <c r="F125" i="1"/>
  <c r="K124" i="1"/>
  <c r="L124" i="1" s="1"/>
  <c r="F124" i="1"/>
  <c r="K123" i="1"/>
  <c r="L123" i="1" s="1"/>
  <c r="F123" i="1"/>
  <c r="K122" i="1"/>
  <c r="L122" i="1" s="1"/>
  <c r="F122" i="1"/>
  <c r="G122" i="1" s="1"/>
  <c r="K121" i="1"/>
  <c r="F121" i="1"/>
  <c r="K120" i="1"/>
  <c r="F120" i="1"/>
  <c r="K119" i="1"/>
  <c r="L119" i="1" s="1"/>
  <c r="F119" i="1"/>
  <c r="K118" i="1"/>
  <c r="L118" i="1" s="1"/>
  <c r="F118" i="1"/>
  <c r="K117" i="1"/>
  <c r="L117" i="1" s="1"/>
  <c r="F117" i="1"/>
  <c r="K116" i="1"/>
  <c r="F116" i="1"/>
  <c r="K115" i="1"/>
  <c r="L115" i="1" s="1"/>
  <c r="F115" i="1"/>
  <c r="G115" i="1" s="1"/>
  <c r="K114" i="1"/>
  <c r="F114" i="1"/>
  <c r="K113" i="1"/>
  <c r="L113" i="1" s="1"/>
  <c r="F113" i="1"/>
  <c r="K112" i="1"/>
  <c r="F112" i="1"/>
  <c r="K111" i="1"/>
  <c r="L111" i="1" s="1"/>
  <c r="F111" i="1"/>
  <c r="K110" i="1"/>
  <c r="L110" i="1" s="1"/>
  <c r="F110" i="1"/>
  <c r="K109" i="1"/>
  <c r="L109" i="1" s="1"/>
  <c r="F109" i="1"/>
  <c r="K108" i="1"/>
  <c r="F108" i="1"/>
  <c r="K107" i="1"/>
  <c r="L107" i="1" s="1"/>
  <c r="F107" i="1"/>
  <c r="G107" i="1" s="1"/>
  <c r="K106" i="1"/>
  <c r="F106" i="1"/>
  <c r="K105" i="1"/>
  <c r="F105" i="1"/>
  <c r="K104" i="1"/>
  <c r="L104" i="1" s="1"/>
  <c r="F104" i="1"/>
  <c r="K103" i="1"/>
  <c r="F103" i="1"/>
  <c r="K102" i="1"/>
  <c r="L102" i="1" s="1"/>
  <c r="F102" i="1"/>
  <c r="G102" i="1" s="1"/>
  <c r="K101" i="1"/>
  <c r="L101" i="1" s="1"/>
  <c r="F101" i="1"/>
  <c r="K100" i="1"/>
  <c r="F100" i="1"/>
  <c r="K99" i="1"/>
  <c r="F99" i="1"/>
  <c r="K98" i="1"/>
  <c r="F98" i="1"/>
  <c r="K97" i="1"/>
  <c r="L97" i="1" s="1"/>
  <c r="F97" i="1"/>
  <c r="K96" i="1"/>
  <c r="L96" i="1" s="1"/>
  <c r="F96" i="1"/>
  <c r="K95" i="1"/>
  <c r="F95" i="1"/>
  <c r="K94" i="1"/>
  <c r="L94" i="1" s="1"/>
  <c r="F94" i="1"/>
  <c r="G94" i="1" s="1"/>
  <c r="K93" i="1"/>
  <c r="F93" i="1"/>
  <c r="K92" i="1"/>
  <c r="L92" i="1" s="1"/>
  <c r="F92" i="1"/>
  <c r="K91" i="1"/>
  <c r="F91" i="1"/>
  <c r="K90" i="1"/>
  <c r="L90" i="1" s="1"/>
  <c r="F90" i="1"/>
  <c r="K89" i="1"/>
  <c r="L89" i="1" s="1"/>
  <c r="F89" i="1"/>
  <c r="K88" i="1"/>
  <c r="F88" i="1"/>
  <c r="K87" i="1"/>
  <c r="L87" i="1" s="1"/>
  <c r="F87" i="1"/>
  <c r="G87" i="1" s="1"/>
  <c r="K86" i="1"/>
  <c r="F86" i="1"/>
  <c r="K85" i="1"/>
  <c r="L85" i="1" s="1"/>
  <c r="F85" i="1"/>
  <c r="K84" i="1"/>
  <c r="F84" i="1"/>
  <c r="K83" i="1"/>
  <c r="L83" i="1" s="1"/>
  <c r="F83" i="1"/>
  <c r="K82" i="1"/>
  <c r="L82" i="1" s="1"/>
  <c r="F82" i="1"/>
  <c r="G82" i="1" s="1"/>
  <c r="K81" i="1"/>
  <c r="F81" i="1"/>
  <c r="K80" i="1"/>
  <c r="L80" i="1" s="1"/>
  <c r="F80" i="1"/>
  <c r="K79" i="1"/>
  <c r="L79" i="1" s="1"/>
  <c r="F79" i="1"/>
  <c r="K78" i="1"/>
  <c r="L78" i="1" s="1"/>
  <c r="F78" i="1"/>
  <c r="K77" i="1"/>
  <c r="L77" i="1" s="1"/>
  <c r="F77" i="1"/>
  <c r="K76" i="1"/>
  <c r="L76" i="1" s="1"/>
  <c r="F76" i="1"/>
  <c r="G76" i="1" s="1"/>
  <c r="K75" i="1"/>
  <c r="F75" i="1"/>
  <c r="K74" i="1"/>
  <c r="L74" i="1" s="1"/>
  <c r="F74" i="1"/>
  <c r="K73" i="1"/>
  <c r="L73" i="1" s="1"/>
  <c r="F73" i="1"/>
  <c r="K72" i="1"/>
  <c r="L72" i="1" s="1"/>
  <c r="F72" i="1"/>
  <c r="K71" i="1"/>
  <c r="F71" i="1"/>
  <c r="K70" i="1"/>
  <c r="L70" i="1" s="1"/>
  <c r="F70" i="1"/>
  <c r="K69" i="1"/>
  <c r="L69" i="1" s="1"/>
  <c r="F69" i="1"/>
  <c r="K68" i="1"/>
  <c r="F68" i="1"/>
  <c r="K67" i="1"/>
  <c r="L67" i="1" s="1"/>
  <c r="F67" i="1"/>
  <c r="G67" i="1" s="1"/>
  <c r="K66" i="1"/>
  <c r="F66" i="1"/>
  <c r="K65" i="1"/>
  <c r="L65" i="1" s="1"/>
  <c r="F65" i="1"/>
  <c r="K64" i="1"/>
  <c r="L64" i="1" s="1"/>
  <c r="F64" i="1"/>
  <c r="K63" i="1"/>
  <c r="L63" i="1" s="1"/>
  <c r="F63" i="1"/>
  <c r="K62" i="1"/>
  <c r="L62" i="1" s="1"/>
  <c r="F62" i="1"/>
  <c r="K61" i="1"/>
  <c r="L61" i="1" s="1"/>
  <c r="F61" i="1"/>
  <c r="G61" i="1" s="1"/>
  <c r="K60" i="1"/>
  <c r="L60" i="1" s="1"/>
  <c r="F60" i="1"/>
  <c r="K59" i="1"/>
  <c r="L59" i="1" s="1"/>
  <c r="F59" i="1"/>
  <c r="K58" i="1"/>
  <c r="F58" i="1"/>
  <c r="K57" i="1"/>
  <c r="L57" i="1" s="1"/>
  <c r="F57" i="1"/>
  <c r="I57" i="1" s="1"/>
  <c r="K56" i="1"/>
  <c r="F56" i="1"/>
  <c r="K55" i="1"/>
  <c r="L55" i="1" s="1"/>
  <c r="F55" i="1"/>
  <c r="K54" i="1"/>
  <c r="M54" i="1" s="1"/>
  <c r="F54" i="1"/>
  <c r="K53" i="1"/>
  <c r="F53" i="1"/>
  <c r="K52" i="1"/>
  <c r="F52" i="1"/>
  <c r="K51" i="1"/>
  <c r="L51" i="1" s="1"/>
  <c r="F51" i="1"/>
  <c r="K50" i="1"/>
  <c r="F50" i="1"/>
  <c r="K49" i="1"/>
  <c r="F49" i="1"/>
  <c r="K48" i="1"/>
  <c r="F48" i="1"/>
  <c r="K47" i="1"/>
  <c r="F47" i="1"/>
  <c r="K46" i="1"/>
  <c r="F46" i="1"/>
  <c r="K45" i="1"/>
  <c r="F45" i="1"/>
  <c r="K44" i="1"/>
  <c r="F44" i="1"/>
  <c r="K43" i="1"/>
  <c r="F43" i="1"/>
  <c r="K42" i="1"/>
  <c r="F42" i="1"/>
  <c r="K41" i="1"/>
  <c r="F41" i="1"/>
  <c r="K40" i="1"/>
  <c r="F40" i="1"/>
  <c r="K39" i="1"/>
  <c r="F39" i="1"/>
  <c r="K38" i="1"/>
  <c r="F38" i="1"/>
  <c r="K37" i="1"/>
  <c r="F37" i="1"/>
  <c r="K36" i="1"/>
  <c r="F36" i="1"/>
  <c r="K35" i="1"/>
  <c r="F35" i="1"/>
  <c r="K34" i="1"/>
  <c r="F34" i="1"/>
  <c r="K33" i="1"/>
  <c r="F33" i="1"/>
  <c r="K32" i="1"/>
  <c r="F32" i="1"/>
  <c r="K31" i="1"/>
  <c r="M31" i="1" s="1"/>
  <c r="F31" i="1"/>
  <c r="K30" i="1"/>
  <c r="F30" i="1"/>
  <c r="K29" i="1"/>
  <c r="F29" i="1"/>
  <c r="K28" i="1"/>
  <c r="F28" i="1"/>
  <c r="K27" i="1"/>
  <c r="F27" i="1"/>
  <c r="K26" i="1"/>
  <c r="F26" i="1"/>
  <c r="K25" i="1"/>
  <c r="F25" i="1"/>
  <c r="K24" i="1"/>
  <c r="F24" i="1"/>
  <c r="K23" i="1"/>
  <c r="F23" i="1"/>
  <c r="K22" i="1"/>
  <c r="F22" i="1"/>
  <c r="K21" i="1"/>
  <c r="F21" i="1"/>
  <c r="K20" i="1"/>
  <c r="F20" i="1"/>
  <c r="K19" i="1"/>
  <c r="F19" i="1"/>
  <c r="K18" i="1"/>
  <c r="F18" i="1"/>
  <c r="K17" i="1"/>
  <c r="F17" i="1"/>
  <c r="K16" i="1"/>
  <c r="F16" i="1"/>
  <c r="K15" i="1"/>
  <c r="F15" i="1"/>
  <c r="K14" i="1"/>
  <c r="F14" i="1"/>
  <c r="K13" i="1"/>
  <c r="F13" i="1"/>
  <c r="K12" i="1"/>
  <c r="F12" i="1"/>
  <c r="K11" i="1"/>
  <c r="F11" i="1"/>
  <c r="K10" i="1"/>
  <c r="F10" i="1"/>
  <c r="K9" i="1"/>
  <c r="F9" i="1"/>
  <c r="K8" i="1"/>
  <c r="F8" i="1"/>
  <c r="K7" i="1"/>
  <c r="F7" i="1"/>
  <c r="K6" i="1"/>
  <c r="F6" i="1"/>
  <c r="K5" i="1"/>
  <c r="F5" i="1"/>
  <c r="K4" i="1"/>
  <c r="F4" i="1"/>
  <c r="K3" i="1"/>
  <c r="F3" i="1"/>
  <c r="K2" i="1"/>
  <c r="F2" i="1"/>
  <c r="K10812" i="3"/>
  <c r="N10812" i="3" s="1"/>
  <c r="F10812" i="3"/>
  <c r="K10811" i="3"/>
  <c r="F10811" i="3"/>
  <c r="G10811" i="3" s="1"/>
  <c r="K10810" i="3"/>
  <c r="L10810" i="3" s="1"/>
  <c r="F10810" i="3"/>
  <c r="G10810" i="3" s="1"/>
  <c r="K10809" i="3"/>
  <c r="F10809" i="3"/>
  <c r="H10809" i="3" s="1"/>
  <c r="K10808" i="3"/>
  <c r="L10808" i="3" s="1"/>
  <c r="F10808" i="3"/>
  <c r="K10807" i="3"/>
  <c r="N10807" i="3" s="1"/>
  <c r="F10807" i="3"/>
  <c r="K10806" i="3"/>
  <c r="M10806" i="3" s="1"/>
  <c r="F10806" i="3"/>
  <c r="G10806" i="3" s="1"/>
  <c r="K10805" i="3"/>
  <c r="F10805" i="3"/>
  <c r="H10805" i="3" s="1"/>
  <c r="K10804" i="3"/>
  <c r="F10804" i="3"/>
  <c r="H10804" i="3" s="1"/>
  <c r="K10803" i="3"/>
  <c r="F10803" i="3"/>
  <c r="G10803" i="3" s="1"/>
  <c r="K10802" i="3"/>
  <c r="L10802" i="3" s="1"/>
  <c r="F10802" i="3"/>
  <c r="K10801" i="3"/>
  <c r="F10801" i="3"/>
  <c r="K10800" i="3"/>
  <c r="F10800" i="3"/>
  <c r="G10800" i="3" s="1"/>
  <c r="K10799" i="3"/>
  <c r="F10799" i="3"/>
  <c r="H10799" i="3" s="1"/>
  <c r="K10798" i="3"/>
  <c r="F10798" i="3"/>
  <c r="G10798" i="3" s="1"/>
  <c r="K10797" i="3"/>
  <c r="N10797" i="3" s="1"/>
  <c r="F10797" i="3"/>
  <c r="G10797" i="3" s="1"/>
  <c r="K10796" i="3"/>
  <c r="L10796" i="3" s="1"/>
  <c r="F10796" i="3"/>
  <c r="K10795" i="3"/>
  <c r="F10795" i="3"/>
  <c r="K10794" i="3"/>
  <c r="F10794" i="3"/>
  <c r="G10794" i="3" s="1"/>
  <c r="K10793" i="3"/>
  <c r="F10793" i="3"/>
  <c r="K10792" i="3"/>
  <c r="F10792" i="3"/>
  <c r="G10792" i="3" s="1"/>
  <c r="K10791" i="3"/>
  <c r="F10791" i="3"/>
  <c r="G10791" i="3" s="1"/>
  <c r="K10790" i="3"/>
  <c r="F10790" i="3"/>
  <c r="G10790" i="3" s="1"/>
  <c r="K10789" i="3"/>
  <c r="F10789" i="3"/>
  <c r="G10789" i="3" s="1"/>
  <c r="K10788" i="3"/>
  <c r="N10788" i="3" s="1"/>
  <c r="F10788" i="3"/>
  <c r="G10788" i="3" s="1"/>
  <c r="K10787" i="3"/>
  <c r="F10787" i="3"/>
  <c r="G10787" i="3" s="1"/>
  <c r="K10786" i="3"/>
  <c r="L10786" i="3" s="1"/>
  <c r="F10786" i="3"/>
  <c r="G10786" i="3" s="1"/>
  <c r="K10785" i="3"/>
  <c r="F10785" i="3"/>
  <c r="G10785" i="3" s="1"/>
  <c r="K10784" i="3"/>
  <c r="L10784" i="3" s="1"/>
  <c r="F10784" i="3"/>
  <c r="K10783" i="3"/>
  <c r="F10783" i="3"/>
  <c r="G10783" i="3" s="1"/>
  <c r="K10782" i="3"/>
  <c r="F10782" i="3"/>
  <c r="H10782" i="3" s="1"/>
  <c r="K10781" i="3"/>
  <c r="L10781" i="3" s="1"/>
  <c r="F10781" i="3"/>
  <c r="G10781" i="3" s="1"/>
  <c r="K10780" i="3"/>
  <c r="N10780" i="3" s="1"/>
  <c r="F10780" i="3"/>
  <c r="G10780" i="3" s="1"/>
  <c r="K10779" i="3"/>
  <c r="L10779" i="3" s="1"/>
  <c r="F10779" i="3"/>
  <c r="G10779" i="3" s="1"/>
  <c r="K10778" i="3"/>
  <c r="L10778" i="3" s="1"/>
  <c r="F10778" i="3"/>
  <c r="G10778" i="3" s="1"/>
  <c r="K10777" i="3"/>
  <c r="L10777" i="3" s="1"/>
  <c r="F10777" i="3"/>
  <c r="G10777" i="3" s="1"/>
  <c r="K10776" i="3"/>
  <c r="L10776" i="3" s="1"/>
  <c r="F10776" i="3"/>
  <c r="K10775" i="3"/>
  <c r="L10775" i="3" s="1"/>
  <c r="F10775" i="3"/>
  <c r="G10775" i="3" s="1"/>
  <c r="K10774" i="3"/>
  <c r="F10774" i="3"/>
  <c r="K10773" i="3"/>
  <c r="L10773" i="3" s="1"/>
  <c r="F10773" i="3"/>
  <c r="G10773" i="3" s="1"/>
  <c r="K10772" i="3"/>
  <c r="F10772" i="3"/>
  <c r="G10772" i="3" s="1"/>
  <c r="K10771" i="3"/>
  <c r="L10771" i="3" s="1"/>
  <c r="F10771" i="3"/>
  <c r="G10771" i="3" s="1"/>
  <c r="K10770" i="3"/>
  <c r="L10770" i="3" s="1"/>
  <c r="F10770" i="3"/>
  <c r="G10770" i="3" s="1"/>
  <c r="K10769" i="3"/>
  <c r="M10769" i="3" s="1"/>
  <c r="F10769" i="3"/>
  <c r="G10769" i="3" s="1"/>
  <c r="K10768" i="3"/>
  <c r="M10768" i="3" s="1"/>
  <c r="F10768" i="3"/>
  <c r="K10767" i="3"/>
  <c r="L10767" i="3" s="1"/>
  <c r="F10767" i="3"/>
  <c r="K10766" i="3"/>
  <c r="L10766" i="3" s="1"/>
  <c r="F10766" i="3"/>
  <c r="G10766" i="3" s="1"/>
  <c r="K10765" i="3"/>
  <c r="F10765" i="3"/>
  <c r="K10764" i="3"/>
  <c r="M10764" i="3" s="1"/>
  <c r="F10764" i="3"/>
  <c r="K10763" i="3"/>
  <c r="L10763" i="3" s="1"/>
  <c r="F10763" i="3"/>
  <c r="G10763" i="3" s="1"/>
  <c r="K10762" i="3"/>
  <c r="F10762" i="3"/>
  <c r="K10761" i="3"/>
  <c r="F10761" i="3"/>
  <c r="K10760" i="3"/>
  <c r="L10760" i="3" s="1"/>
  <c r="F10760" i="3"/>
  <c r="K10759" i="3"/>
  <c r="L10759" i="3" s="1"/>
  <c r="F10759" i="3"/>
  <c r="G10759" i="3" s="1"/>
  <c r="K10758" i="3"/>
  <c r="L10758" i="3" s="1"/>
  <c r="F10758" i="3"/>
  <c r="K10757" i="3"/>
  <c r="F10757" i="3"/>
  <c r="G10757" i="3" s="1"/>
  <c r="K10756" i="3"/>
  <c r="L10756" i="3" s="1"/>
  <c r="F10756" i="3"/>
  <c r="G10756" i="3" s="1"/>
  <c r="K10755" i="3"/>
  <c r="L10755" i="3" s="1"/>
  <c r="F10755" i="3"/>
  <c r="G10755" i="3" s="1"/>
  <c r="K10754" i="3"/>
  <c r="L10754" i="3" s="1"/>
  <c r="F10754" i="3"/>
  <c r="K10753" i="3"/>
  <c r="F10753" i="3"/>
  <c r="G10753" i="3" s="1"/>
  <c r="K10752" i="3"/>
  <c r="L10752" i="3" s="1"/>
  <c r="F10752" i="3"/>
  <c r="G10752" i="3" s="1"/>
  <c r="K10751" i="3"/>
  <c r="L10751" i="3" s="1"/>
  <c r="F10751" i="3"/>
  <c r="K10750" i="3"/>
  <c r="L10750" i="3" s="1"/>
  <c r="F10750" i="3"/>
  <c r="K10749" i="3"/>
  <c r="L10749" i="3" s="1"/>
  <c r="F10749" i="3"/>
  <c r="G10749" i="3" s="1"/>
  <c r="K10748" i="3"/>
  <c r="F10748" i="3"/>
  <c r="G10748" i="3" s="1"/>
  <c r="K10747" i="3"/>
  <c r="F10747" i="3"/>
  <c r="K10746" i="3"/>
  <c r="L10746" i="3" s="1"/>
  <c r="F10746" i="3"/>
  <c r="K10745" i="3"/>
  <c r="L10745" i="3" s="1"/>
  <c r="F10745" i="3"/>
  <c r="K10744" i="3"/>
  <c r="M10744" i="3" s="1"/>
  <c r="F10744" i="3"/>
  <c r="K10743" i="3"/>
  <c r="L10743" i="3" s="1"/>
  <c r="F10743" i="3"/>
  <c r="G10743" i="3" s="1"/>
  <c r="K10742" i="3"/>
  <c r="N10742" i="3" s="1"/>
  <c r="F10742" i="3"/>
  <c r="K10741" i="3"/>
  <c r="L10741" i="3" s="1"/>
  <c r="F10741" i="3"/>
  <c r="G10741" i="3" s="1"/>
  <c r="K10740" i="3"/>
  <c r="L10740" i="3" s="1"/>
  <c r="F10740" i="3"/>
  <c r="K10739" i="3"/>
  <c r="L10739" i="3" s="1"/>
  <c r="F10739" i="3"/>
  <c r="G10739" i="3" s="1"/>
  <c r="K10738" i="3"/>
  <c r="L10738" i="3" s="1"/>
  <c r="F10738" i="3"/>
  <c r="G10738" i="3" s="1"/>
  <c r="K10737" i="3"/>
  <c r="L10737" i="3" s="1"/>
  <c r="F10737" i="3"/>
  <c r="K10736" i="3"/>
  <c r="L10736" i="3" s="1"/>
  <c r="F10736" i="3"/>
  <c r="K10735" i="3"/>
  <c r="F10735" i="3"/>
  <c r="G10735" i="3" s="1"/>
  <c r="K10734" i="3"/>
  <c r="M10734" i="3" s="1"/>
  <c r="F10734" i="3"/>
  <c r="G10734" i="3" s="1"/>
  <c r="K10733" i="3"/>
  <c r="L10733" i="3" s="1"/>
  <c r="F10733" i="3"/>
  <c r="K10732" i="3"/>
  <c r="M10732" i="3" s="1"/>
  <c r="F10732" i="3"/>
  <c r="G10732" i="3" s="1"/>
  <c r="K10731" i="3"/>
  <c r="M10731" i="3" s="1"/>
  <c r="F10731" i="3"/>
  <c r="G10731" i="3" s="1"/>
  <c r="K10730" i="3"/>
  <c r="F10730" i="3"/>
  <c r="K10729" i="3"/>
  <c r="L10729" i="3" s="1"/>
  <c r="F10729" i="3"/>
  <c r="K10728" i="3"/>
  <c r="L10728" i="3" s="1"/>
  <c r="F10728" i="3"/>
  <c r="K10727" i="3"/>
  <c r="F10727" i="3"/>
  <c r="G10727" i="3" s="1"/>
  <c r="K10726" i="3"/>
  <c r="L10726" i="3" s="1"/>
  <c r="F10726" i="3"/>
  <c r="H10726" i="3" s="1"/>
  <c r="K10725" i="3"/>
  <c r="L10725" i="3" s="1"/>
  <c r="F10725" i="3"/>
  <c r="K10724" i="3"/>
  <c r="F10724" i="3"/>
  <c r="K10723" i="3"/>
  <c r="L10723" i="3" s="1"/>
  <c r="F10723" i="3"/>
  <c r="G10723" i="3" s="1"/>
  <c r="K10722" i="3"/>
  <c r="L10722" i="3" s="1"/>
  <c r="F10722" i="3"/>
  <c r="K10721" i="3"/>
  <c r="L10721" i="3" s="1"/>
  <c r="F10721" i="3"/>
  <c r="K10720" i="3"/>
  <c r="L10720" i="3" s="1"/>
  <c r="F10720" i="3"/>
  <c r="K10719" i="3"/>
  <c r="L10719" i="3" s="1"/>
  <c r="F10719" i="3"/>
  <c r="K10718" i="3"/>
  <c r="L10718" i="3" s="1"/>
  <c r="F10718" i="3"/>
  <c r="G10718" i="3" s="1"/>
  <c r="K10717" i="3"/>
  <c r="F10717" i="3"/>
  <c r="K10716" i="3"/>
  <c r="F10716" i="3"/>
  <c r="G10716" i="3" s="1"/>
  <c r="K10715" i="3"/>
  <c r="F10715" i="3"/>
  <c r="G10715" i="3" s="1"/>
  <c r="K10714" i="3"/>
  <c r="L10714" i="3" s="1"/>
  <c r="F10714" i="3"/>
  <c r="K10713" i="3"/>
  <c r="F10713" i="3"/>
  <c r="K10712" i="3"/>
  <c r="L10712" i="3" s="1"/>
  <c r="F10712" i="3"/>
  <c r="G10712" i="3" s="1"/>
  <c r="K10711" i="3"/>
  <c r="L10711" i="3" s="1"/>
  <c r="F10711" i="3"/>
  <c r="K10710" i="3"/>
  <c r="N10710" i="3" s="1"/>
  <c r="F10710" i="3"/>
  <c r="K10709" i="3"/>
  <c r="F10709" i="3"/>
  <c r="K10708" i="3"/>
  <c r="L10708" i="3" s="1"/>
  <c r="F10708" i="3"/>
  <c r="K10707" i="3"/>
  <c r="L10707" i="3" s="1"/>
  <c r="F10707" i="3"/>
  <c r="K10706" i="3"/>
  <c r="F10706" i="3"/>
  <c r="K10705" i="3"/>
  <c r="L10705" i="3" s="1"/>
  <c r="F10705" i="3"/>
  <c r="G10705" i="3" s="1"/>
  <c r="K10704" i="3"/>
  <c r="F10704" i="3"/>
  <c r="G10704" i="3" s="1"/>
  <c r="K10703" i="3"/>
  <c r="F10703" i="3"/>
  <c r="G10703" i="3" s="1"/>
  <c r="K10702" i="3"/>
  <c r="L10702" i="3" s="1"/>
  <c r="F10702" i="3"/>
  <c r="K10701" i="3"/>
  <c r="L10701" i="3" s="1"/>
  <c r="F10701" i="3"/>
  <c r="K10700" i="3"/>
  <c r="F10700" i="3"/>
  <c r="G10700" i="3" s="1"/>
  <c r="K10699" i="3"/>
  <c r="F10699" i="3"/>
  <c r="G10699" i="3" s="1"/>
  <c r="K10698" i="3"/>
  <c r="L10698" i="3" s="1"/>
  <c r="F10698" i="3"/>
  <c r="K10697" i="3"/>
  <c r="L10697" i="3" s="1"/>
  <c r="F10697" i="3"/>
  <c r="K10696" i="3"/>
  <c r="L10696" i="3" s="1"/>
  <c r="F10696" i="3"/>
  <c r="G10696" i="3" s="1"/>
  <c r="K10695" i="3"/>
  <c r="F10695" i="3"/>
  <c r="G10695" i="3" s="1"/>
  <c r="K10694" i="3"/>
  <c r="L10694" i="3" s="1"/>
  <c r="F10694" i="3"/>
  <c r="G10694" i="3" s="1"/>
  <c r="K10693" i="3"/>
  <c r="F10693" i="3"/>
  <c r="K10692" i="3"/>
  <c r="L10692" i="3" s="1"/>
  <c r="F10692" i="3"/>
  <c r="G10692" i="3" s="1"/>
  <c r="K10691" i="3"/>
  <c r="L10691" i="3" s="1"/>
  <c r="F10691" i="3"/>
  <c r="K10690" i="3"/>
  <c r="L10690" i="3" s="1"/>
  <c r="F10690" i="3"/>
  <c r="K10689" i="3"/>
  <c r="L10689" i="3" s="1"/>
  <c r="F10689" i="3"/>
  <c r="K10688" i="3"/>
  <c r="L10688" i="3" s="1"/>
  <c r="F10688" i="3"/>
  <c r="G10688" i="3" s="1"/>
  <c r="K10687" i="3"/>
  <c r="L10687" i="3" s="1"/>
  <c r="F10687" i="3"/>
  <c r="K10686" i="3"/>
  <c r="L10686" i="3" s="1"/>
  <c r="F10686" i="3"/>
  <c r="K10685" i="3"/>
  <c r="L10685" i="3" s="1"/>
  <c r="F10685" i="3"/>
  <c r="K10684" i="3"/>
  <c r="L10684" i="3" s="1"/>
  <c r="F10684" i="3"/>
  <c r="G10684" i="3" s="1"/>
  <c r="K10683" i="3"/>
  <c r="L10683" i="3" s="1"/>
  <c r="F10683" i="3"/>
  <c r="I10683" i="3" s="1"/>
  <c r="K10682" i="3"/>
  <c r="L10682" i="3" s="1"/>
  <c r="F10682" i="3"/>
  <c r="K10681" i="3"/>
  <c r="L10681" i="3" s="1"/>
  <c r="F10681" i="3"/>
  <c r="K10680" i="3"/>
  <c r="L10680" i="3" s="1"/>
  <c r="F10680" i="3"/>
  <c r="G10680" i="3" s="1"/>
  <c r="K10679" i="3"/>
  <c r="F10679" i="3"/>
  <c r="G10679" i="3" s="1"/>
  <c r="K10678" i="3"/>
  <c r="L10678" i="3" s="1"/>
  <c r="F10678" i="3"/>
  <c r="K10677" i="3"/>
  <c r="F10677" i="3"/>
  <c r="K10676" i="3"/>
  <c r="M10676" i="3" s="1"/>
  <c r="F10676" i="3"/>
  <c r="K10675" i="3"/>
  <c r="M10675" i="3" s="1"/>
  <c r="F10675" i="3"/>
  <c r="K10674" i="3"/>
  <c r="L10674" i="3" s="1"/>
  <c r="F10674" i="3"/>
  <c r="K10673" i="3"/>
  <c r="M10673" i="3" s="1"/>
  <c r="F10673" i="3"/>
  <c r="K10672" i="3"/>
  <c r="L10672" i="3" s="1"/>
  <c r="F10672" i="3"/>
  <c r="I10672" i="3" s="1"/>
  <c r="K10671" i="3"/>
  <c r="L10671" i="3" s="1"/>
  <c r="F10671" i="3"/>
  <c r="K10670" i="3"/>
  <c r="L10670" i="3" s="1"/>
  <c r="F10670" i="3"/>
  <c r="K10669" i="3"/>
  <c r="F10669" i="3"/>
  <c r="I10669" i="3" s="1"/>
  <c r="K10668" i="3"/>
  <c r="F10668" i="3"/>
  <c r="G10668" i="3" s="1"/>
  <c r="K10667" i="3"/>
  <c r="F10667" i="3"/>
  <c r="K10666" i="3"/>
  <c r="L10666" i="3" s="1"/>
  <c r="F10666" i="3"/>
  <c r="G10666" i="3" s="1"/>
  <c r="K10665" i="3"/>
  <c r="L10665" i="3" s="1"/>
  <c r="F10665" i="3"/>
  <c r="K10664" i="3"/>
  <c r="L10664" i="3" s="1"/>
  <c r="F10664" i="3"/>
  <c r="G10664" i="3" s="1"/>
  <c r="K10663" i="3"/>
  <c r="F10663" i="3"/>
  <c r="G10663" i="3" s="1"/>
  <c r="K10662" i="3"/>
  <c r="L10662" i="3" s="1"/>
  <c r="F10662" i="3"/>
  <c r="I10662" i="3" s="1"/>
  <c r="K10661" i="3"/>
  <c r="L10661" i="3" s="1"/>
  <c r="F10661" i="3"/>
  <c r="G10661" i="3" s="1"/>
  <c r="K10660" i="3"/>
  <c r="L10660" i="3" s="1"/>
  <c r="F10660" i="3"/>
  <c r="G10660" i="3" s="1"/>
  <c r="K10659" i="3"/>
  <c r="F10659" i="3"/>
  <c r="K10658" i="3"/>
  <c r="L10658" i="3" s="1"/>
  <c r="F10658" i="3"/>
  <c r="G10658" i="3" s="1"/>
  <c r="K10657" i="3"/>
  <c r="F10657" i="3"/>
  <c r="I10657" i="3" s="1"/>
  <c r="K10656" i="3"/>
  <c r="L10656" i="3" s="1"/>
  <c r="F10656" i="3"/>
  <c r="G10656" i="3" s="1"/>
  <c r="K10655" i="3"/>
  <c r="L10655" i="3" s="1"/>
  <c r="F10655" i="3"/>
  <c r="G10655" i="3" s="1"/>
  <c r="K10654" i="3"/>
  <c r="L10654" i="3" s="1"/>
  <c r="F10654" i="3"/>
  <c r="G10654" i="3" s="1"/>
  <c r="K10653" i="3"/>
  <c r="L10653" i="3" s="1"/>
  <c r="F10653" i="3"/>
  <c r="K10652" i="3"/>
  <c r="L10652" i="3" s="1"/>
  <c r="F10652" i="3"/>
  <c r="G10652" i="3" s="1"/>
  <c r="K10651" i="3"/>
  <c r="F10651" i="3"/>
  <c r="K10650" i="3"/>
  <c r="L10650" i="3" s="1"/>
  <c r="F10650" i="3"/>
  <c r="K10649" i="3"/>
  <c r="L10649" i="3" s="1"/>
  <c r="F10649" i="3"/>
  <c r="G10649" i="3" s="1"/>
  <c r="K10648" i="3"/>
  <c r="F10648" i="3"/>
  <c r="G10648" i="3" s="1"/>
  <c r="K10647" i="3"/>
  <c r="L10647" i="3" s="1"/>
  <c r="F10647" i="3"/>
  <c r="G10647" i="3" s="1"/>
  <c r="K10646" i="3"/>
  <c r="M10646" i="3" s="1"/>
  <c r="F10646" i="3"/>
  <c r="K10645" i="3"/>
  <c r="F10645" i="3"/>
  <c r="K10644" i="3"/>
  <c r="L10644" i="3" s="1"/>
  <c r="F10644" i="3"/>
  <c r="K10643" i="3"/>
  <c r="L10643" i="3" s="1"/>
  <c r="F10643" i="3"/>
  <c r="G10643" i="3" s="1"/>
  <c r="K10642" i="3"/>
  <c r="L10642" i="3" s="1"/>
  <c r="F10642" i="3"/>
  <c r="K10641" i="3"/>
  <c r="F10641" i="3"/>
  <c r="I10641" i="3" s="1"/>
  <c r="K10640" i="3"/>
  <c r="L10640" i="3" s="1"/>
  <c r="F10640" i="3"/>
  <c r="K10639" i="3"/>
  <c r="L10639" i="3" s="1"/>
  <c r="F10639" i="3"/>
  <c r="G10639" i="3" s="1"/>
  <c r="K10638" i="3"/>
  <c r="L10638" i="3" s="1"/>
  <c r="F10638" i="3"/>
  <c r="G10638" i="3" s="1"/>
  <c r="K10637" i="3"/>
  <c r="L10637" i="3" s="1"/>
  <c r="F10637" i="3"/>
  <c r="G10637" i="3" s="1"/>
  <c r="K10636" i="3"/>
  <c r="F10636" i="3"/>
  <c r="K10635" i="3"/>
  <c r="L10635" i="3" s="1"/>
  <c r="F10635" i="3"/>
  <c r="G10635" i="3" s="1"/>
  <c r="K10634" i="3"/>
  <c r="L10634" i="3" s="1"/>
  <c r="F10634" i="3"/>
  <c r="K10633" i="3"/>
  <c r="L10633" i="3" s="1"/>
  <c r="F10633" i="3"/>
  <c r="G10633" i="3" s="1"/>
  <c r="K10632" i="3"/>
  <c r="M10632" i="3" s="1"/>
  <c r="F10632" i="3"/>
  <c r="K10631" i="3"/>
  <c r="L10631" i="3" s="1"/>
  <c r="F10631" i="3"/>
  <c r="G10631" i="3" s="1"/>
  <c r="K10630" i="3"/>
  <c r="F10630" i="3"/>
  <c r="I10630" i="3" s="1"/>
  <c r="K10629" i="3"/>
  <c r="L10629" i="3" s="1"/>
  <c r="F10629" i="3"/>
  <c r="K10628" i="3"/>
  <c r="F10628" i="3"/>
  <c r="G10628" i="3" s="1"/>
  <c r="K10627" i="3"/>
  <c r="L10627" i="3" s="1"/>
  <c r="F10627" i="3"/>
  <c r="K10626" i="3"/>
  <c r="L10626" i="3" s="1"/>
  <c r="F10626" i="3"/>
  <c r="G10626" i="3" s="1"/>
  <c r="K10625" i="3"/>
  <c r="L10625" i="3" s="1"/>
  <c r="F10625" i="3"/>
  <c r="K10624" i="3"/>
  <c r="L10624" i="3" s="1"/>
  <c r="F10624" i="3"/>
  <c r="K10623" i="3"/>
  <c r="L10623" i="3" s="1"/>
  <c r="F10623" i="3"/>
  <c r="K10622" i="3"/>
  <c r="L10622" i="3" s="1"/>
  <c r="F10622" i="3"/>
  <c r="K10621" i="3"/>
  <c r="F10621" i="3"/>
  <c r="K10620" i="3"/>
  <c r="L10620" i="3" s="1"/>
  <c r="F10620" i="3"/>
  <c r="K10619" i="3"/>
  <c r="L10619" i="3" s="1"/>
  <c r="F10619" i="3"/>
  <c r="K10618" i="3"/>
  <c r="L10618" i="3" s="1"/>
  <c r="F10618" i="3"/>
  <c r="G10618" i="3" s="1"/>
  <c r="K10617" i="3"/>
  <c r="L10617" i="3" s="1"/>
  <c r="F10617" i="3"/>
  <c r="K10616" i="3"/>
  <c r="L10616" i="3" s="1"/>
  <c r="F10616" i="3"/>
  <c r="K10615" i="3"/>
  <c r="L10615" i="3" s="1"/>
  <c r="F10615" i="3"/>
  <c r="K10614" i="3"/>
  <c r="L10614" i="3" s="1"/>
  <c r="F10614" i="3"/>
  <c r="K10613" i="3"/>
  <c r="L10613" i="3" s="1"/>
  <c r="F10613" i="3"/>
  <c r="K10612" i="3"/>
  <c r="L10612" i="3" s="1"/>
  <c r="F10612" i="3"/>
  <c r="G10612" i="3" s="1"/>
  <c r="K10611" i="3"/>
  <c r="F10611" i="3"/>
  <c r="K10610" i="3"/>
  <c r="L10610" i="3" s="1"/>
  <c r="F10610" i="3"/>
  <c r="K10609" i="3"/>
  <c r="F10609" i="3"/>
  <c r="K10608" i="3"/>
  <c r="L10608" i="3" s="1"/>
  <c r="F10608" i="3"/>
  <c r="K10607" i="3"/>
  <c r="L10607" i="3" s="1"/>
  <c r="F10607" i="3"/>
  <c r="K10606" i="3"/>
  <c r="L10606" i="3" s="1"/>
  <c r="F10606" i="3"/>
  <c r="G10606" i="3" s="1"/>
  <c r="K10605" i="3"/>
  <c r="L10605" i="3" s="1"/>
  <c r="F10605" i="3"/>
  <c r="K10604" i="3"/>
  <c r="L10604" i="3" s="1"/>
  <c r="F10604" i="3"/>
  <c r="K10603" i="3"/>
  <c r="M10603" i="3" s="1"/>
  <c r="F10603" i="3"/>
  <c r="K10602" i="3"/>
  <c r="L10602" i="3" s="1"/>
  <c r="F10602" i="3"/>
  <c r="I10602" i="3" s="1"/>
  <c r="K10601" i="3"/>
  <c r="L10601" i="3" s="1"/>
  <c r="F10601" i="3"/>
  <c r="K10600" i="3"/>
  <c r="L10600" i="3" s="1"/>
  <c r="F10600" i="3"/>
  <c r="G10600" i="3" s="1"/>
  <c r="K10599" i="3"/>
  <c r="L10599" i="3" s="1"/>
  <c r="F10599" i="3"/>
  <c r="K10598" i="3"/>
  <c r="L10598" i="3" s="1"/>
  <c r="F10598" i="3"/>
  <c r="G10598" i="3" s="1"/>
  <c r="K10597" i="3"/>
  <c r="L10597" i="3" s="1"/>
  <c r="F10597" i="3"/>
  <c r="K10596" i="3"/>
  <c r="L10596" i="3" s="1"/>
  <c r="F10596" i="3"/>
  <c r="K10595" i="3"/>
  <c r="L10595" i="3" s="1"/>
  <c r="F10595" i="3"/>
  <c r="K10594" i="3"/>
  <c r="F10594" i="3"/>
  <c r="K10593" i="3"/>
  <c r="L10593" i="3" s="1"/>
  <c r="F10593" i="3"/>
  <c r="K10592" i="3"/>
  <c r="L10592" i="3" s="1"/>
  <c r="F10592" i="3"/>
  <c r="K10591" i="3"/>
  <c r="L10591" i="3" s="1"/>
  <c r="F10591" i="3"/>
  <c r="K10590" i="3"/>
  <c r="L10590" i="3" s="1"/>
  <c r="F10590" i="3"/>
  <c r="G10590" i="3" s="1"/>
  <c r="K10589" i="3"/>
  <c r="L10589" i="3" s="1"/>
  <c r="F10589" i="3"/>
  <c r="I10589" i="3" s="1"/>
  <c r="K10588" i="3"/>
  <c r="L10588" i="3" s="1"/>
  <c r="F10588" i="3"/>
  <c r="I10588" i="3" s="1"/>
  <c r="K10587" i="3"/>
  <c r="F10587" i="3"/>
  <c r="G10587" i="3" s="1"/>
  <c r="K10586" i="3"/>
  <c r="L10586" i="3" s="1"/>
  <c r="F10586" i="3"/>
  <c r="K10585" i="3"/>
  <c r="L10585" i="3" s="1"/>
  <c r="F10585" i="3"/>
  <c r="G10585" i="3" s="1"/>
  <c r="K10584" i="3"/>
  <c r="L10584" i="3" s="1"/>
  <c r="F10584" i="3"/>
  <c r="G10584" i="3" s="1"/>
  <c r="K10583" i="3"/>
  <c r="F10583" i="3"/>
  <c r="G10583" i="3" s="1"/>
  <c r="K10582" i="3"/>
  <c r="L10582" i="3" s="1"/>
  <c r="F10582" i="3"/>
  <c r="G10582" i="3" s="1"/>
  <c r="K10581" i="3"/>
  <c r="L10581" i="3" s="1"/>
  <c r="F10581" i="3"/>
  <c r="I10581" i="3" s="1"/>
  <c r="K10580" i="3"/>
  <c r="F10580" i="3"/>
  <c r="G10580" i="3" s="1"/>
  <c r="K10579" i="3"/>
  <c r="L10579" i="3" s="1"/>
  <c r="F10579" i="3"/>
  <c r="K10578" i="3"/>
  <c r="L10578" i="3" s="1"/>
  <c r="F10578" i="3"/>
  <c r="G10578" i="3" s="1"/>
  <c r="K10577" i="3"/>
  <c r="F10577" i="3"/>
  <c r="G10577" i="3" s="1"/>
  <c r="K10576" i="3"/>
  <c r="L10576" i="3" s="1"/>
  <c r="F10576" i="3"/>
  <c r="K10575" i="3"/>
  <c r="F10575" i="3"/>
  <c r="K10574" i="3"/>
  <c r="L10574" i="3" s="1"/>
  <c r="F10574" i="3"/>
  <c r="K10573" i="3"/>
  <c r="L10573" i="3" s="1"/>
  <c r="F10573" i="3"/>
  <c r="K10572" i="3"/>
  <c r="N10572" i="3" s="1"/>
  <c r="F10572" i="3"/>
  <c r="K10571" i="3"/>
  <c r="L10571" i="3" s="1"/>
  <c r="F10571" i="3"/>
  <c r="K10570" i="3"/>
  <c r="F10570" i="3"/>
  <c r="K10569" i="3"/>
  <c r="L10569" i="3" s="1"/>
  <c r="F10569" i="3"/>
  <c r="K10568" i="3"/>
  <c r="F10568" i="3"/>
  <c r="K10567" i="3"/>
  <c r="F10567" i="3"/>
  <c r="G10567" i="3" s="1"/>
  <c r="K10566" i="3"/>
  <c r="L10566" i="3" s="1"/>
  <c r="F10566" i="3"/>
  <c r="K10565" i="3"/>
  <c r="N10565" i="3" s="1"/>
  <c r="F10565" i="3"/>
  <c r="K10564" i="3"/>
  <c r="F10564" i="3"/>
  <c r="G10564" i="3" s="1"/>
  <c r="K10563" i="3"/>
  <c r="F10563" i="3"/>
  <c r="G10563" i="3" s="1"/>
  <c r="K10562" i="3"/>
  <c r="N10562" i="3" s="1"/>
  <c r="F10562" i="3"/>
  <c r="K10561" i="3"/>
  <c r="F10561" i="3"/>
  <c r="G10561" i="3" s="1"/>
  <c r="K10560" i="3"/>
  <c r="F10560" i="3"/>
  <c r="K10559" i="3"/>
  <c r="F10559" i="3"/>
  <c r="G10559" i="3" s="1"/>
  <c r="K10558" i="3"/>
  <c r="F10558" i="3"/>
  <c r="H10558" i="3" s="1"/>
  <c r="K10557" i="3"/>
  <c r="F10557" i="3"/>
  <c r="G10557" i="3" s="1"/>
  <c r="K10556" i="3"/>
  <c r="F10556" i="3"/>
  <c r="K10555" i="3"/>
  <c r="F10555" i="3"/>
  <c r="K10554" i="3"/>
  <c r="F10554" i="3"/>
  <c r="K10553" i="3"/>
  <c r="F10553" i="3"/>
  <c r="K10552" i="3"/>
  <c r="N10552" i="3" s="1"/>
  <c r="F10552" i="3"/>
  <c r="K10551" i="3"/>
  <c r="F10551" i="3"/>
  <c r="K10550" i="3"/>
  <c r="F10550" i="3"/>
  <c r="K10549" i="3"/>
  <c r="F10549" i="3"/>
  <c r="K10548" i="3"/>
  <c r="F10548" i="3"/>
  <c r="G10548" i="3" s="1"/>
  <c r="K10547" i="3"/>
  <c r="F10547" i="3"/>
  <c r="K10546" i="3"/>
  <c r="F10546" i="3"/>
  <c r="G10546" i="3" s="1"/>
  <c r="K10545" i="3"/>
  <c r="F10545" i="3"/>
  <c r="K10544" i="3"/>
  <c r="F10544" i="3"/>
  <c r="K10543" i="3"/>
  <c r="F10543" i="3"/>
  <c r="G10543" i="3" s="1"/>
  <c r="K10542" i="3"/>
  <c r="M10542" i="3" s="1"/>
  <c r="F10542" i="3"/>
  <c r="K10541" i="3"/>
  <c r="F10541" i="3"/>
  <c r="K10540" i="3"/>
  <c r="F10540" i="3"/>
  <c r="K10539" i="3"/>
  <c r="F10539" i="3"/>
  <c r="G10539" i="3" s="1"/>
  <c r="K10538" i="3"/>
  <c r="F10538" i="3"/>
  <c r="K10537" i="3"/>
  <c r="F10537" i="3"/>
  <c r="K10536" i="3"/>
  <c r="F10536" i="3"/>
  <c r="G10536" i="3" s="1"/>
  <c r="K10535" i="3"/>
  <c r="F10535" i="3"/>
  <c r="K10534" i="3"/>
  <c r="F10534" i="3"/>
  <c r="K10533" i="3"/>
  <c r="N10533" i="3" s="1"/>
  <c r="F10533" i="3"/>
  <c r="K10532" i="3"/>
  <c r="F10532" i="3"/>
  <c r="K10531" i="3"/>
  <c r="F10531" i="3"/>
  <c r="I10531" i="3" s="1"/>
  <c r="K10530" i="3"/>
  <c r="F10530" i="3"/>
  <c r="K10529" i="3"/>
  <c r="F10529" i="3"/>
  <c r="K10528" i="3"/>
  <c r="F10528" i="3"/>
  <c r="I10528" i="3" s="1"/>
  <c r="K10527" i="3"/>
  <c r="F10527" i="3"/>
  <c r="K10526" i="3"/>
  <c r="F10526" i="3"/>
  <c r="K10525" i="3"/>
  <c r="N10525" i="3" s="1"/>
  <c r="F10525" i="3"/>
  <c r="K10524" i="3"/>
  <c r="F10524" i="3"/>
  <c r="K10523" i="3"/>
  <c r="F10523" i="3"/>
  <c r="K10522" i="3"/>
  <c r="F10522" i="3"/>
  <c r="K10521" i="3"/>
  <c r="F10521" i="3"/>
  <c r="K10520" i="3"/>
  <c r="N10520" i="3" s="1"/>
  <c r="F10520" i="3"/>
  <c r="K10519" i="3"/>
  <c r="F10519" i="3"/>
  <c r="K10518" i="3"/>
  <c r="F10518" i="3"/>
  <c r="K10517" i="3"/>
  <c r="F10517" i="3"/>
  <c r="G10517" i="3" s="1"/>
  <c r="K10516" i="3"/>
  <c r="L10516" i="3" s="1"/>
  <c r="F10516" i="3"/>
  <c r="K10515" i="3"/>
  <c r="L10515" i="3" s="1"/>
  <c r="F10515" i="3"/>
  <c r="K10514" i="3"/>
  <c r="N10514" i="3" s="1"/>
  <c r="F10514" i="3"/>
  <c r="G10514" i="3" s="1"/>
  <c r="K10513" i="3"/>
  <c r="F10513" i="3"/>
  <c r="K10512" i="3"/>
  <c r="F10512" i="3"/>
  <c r="K10511" i="3"/>
  <c r="F10511" i="3"/>
  <c r="K10510" i="3"/>
  <c r="L10510" i="3" s="1"/>
  <c r="F10510" i="3"/>
  <c r="K10509" i="3"/>
  <c r="L10509" i="3" s="1"/>
  <c r="F10509" i="3"/>
  <c r="G10509" i="3" s="1"/>
  <c r="K10508" i="3"/>
  <c r="L10508" i="3" s="1"/>
  <c r="F10508" i="3"/>
  <c r="I10508" i="3" s="1"/>
  <c r="K10507" i="3"/>
  <c r="L10507" i="3" s="1"/>
  <c r="F10507" i="3"/>
  <c r="G10507" i="3" s="1"/>
  <c r="K10506" i="3"/>
  <c r="L10506" i="3" s="1"/>
  <c r="F10506" i="3"/>
  <c r="H10506" i="3" s="1"/>
  <c r="K10505" i="3"/>
  <c r="L10505" i="3" s="1"/>
  <c r="F10505" i="3"/>
  <c r="G10505" i="3" s="1"/>
  <c r="K10504" i="3"/>
  <c r="L10504" i="3" s="1"/>
  <c r="F10504" i="3"/>
  <c r="K10503" i="3"/>
  <c r="F10503" i="3"/>
  <c r="G10503" i="3" s="1"/>
  <c r="K10502" i="3"/>
  <c r="F10502" i="3"/>
  <c r="G10502" i="3" s="1"/>
  <c r="K10501" i="3"/>
  <c r="L10501" i="3" s="1"/>
  <c r="F10501" i="3"/>
  <c r="K10500" i="3"/>
  <c r="L10500" i="3" s="1"/>
  <c r="F10500" i="3"/>
  <c r="G10500" i="3" s="1"/>
  <c r="K10499" i="3"/>
  <c r="L10499" i="3" s="1"/>
  <c r="F10499" i="3"/>
  <c r="H10499" i="3" s="1"/>
  <c r="K10498" i="3"/>
  <c r="F10498" i="3"/>
  <c r="G10498" i="3" s="1"/>
  <c r="K10497" i="3"/>
  <c r="F10497" i="3"/>
  <c r="G10497" i="3" s="1"/>
  <c r="K10496" i="3"/>
  <c r="L10496" i="3" s="1"/>
  <c r="F10496" i="3"/>
  <c r="G10496" i="3" s="1"/>
  <c r="K10495" i="3"/>
  <c r="L10495" i="3" s="1"/>
  <c r="F10495" i="3"/>
  <c r="I10495" i="3" s="1"/>
  <c r="K10494" i="3"/>
  <c r="F10494" i="3"/>
  <c r="G10494" i="3" s="1"/>
  <c r="K10493" i="3"/>
  <c r="L10493" i="3" s="1"/>
  <c r="F10493" i="3"/>
  <c r="K10492" i="3"/>
  <c r="L10492" i="3" s="1"/>
  <c r="F10492" i="3"/>
  <c r="G10492" i="3" s="1"/>
  <c r="K10491" i="3"/>
  <c r="F10491" i="3"/>
  <c r="G10491" i="3" s="1"/>
  <c r="K10490" i="3"/>
  <c r="L10490" i="3" s="1"/>
  <c r="F10490" i="3"/>
  <c r="G10490" i="3" s="1"/>
  <c r="K10489" i="3"/>
  <c r="F10489" i="3"/>
  <c r="G10489" i="3" s="1"/>
  <c r="K10488" i="3"/>
  <c r="F10488" i="3"/>
  <c r="G10488" i="3" s="1"/>
  <c r="K10487" i="3"/>
  <c r="L10487" i="3" s="1"/>
  <c r="F10487" i="3"/>
  <c r="K10486" i="3"/>
  <c r="F10486" i="3"/>
  <c r="G10486" i="3" s="1"/>
  <c r="K10485" i="3"/>
  <c r="F10485" i="3"/>
  <c r="G10485" i="3" s="1"/>
  <c r="K10484" i="3"/>
  <c r="L10484" i="3" s="1"/>
  <c r="F10484" i="3"/>
  <c r="G10484" i="3" s="1"/>
  <c r="K10483" i="3"/>
  <c r="F10483" i="3"/>
  <c r="K10482" i="3"/>
  <c r="F10482" i="3"/>
  <c r="I10482" i="3" s="1"/>
  <c r="K10481" i="3"/>
  <c r="F10481" i="3"/>
  <c r="K10480" i="3"/>
  <c r="F10480" i="3"/>
  <c r="G10480" i="3" s="1"/>
  <c r="K10479" i="3"/>
  <c r="F10479" i="3"/>
  <c r="K10478" i="3"/>
  <c r="M10478" i="3" s="1"/>
  <c r="F10478" i="3"/>
  <c r="I10478" i="3" s="1"/>
  <c r="K10477" i="3"/>
  <c r="M10477" i="3" s="1"/>
  <c r="F10477" i="3"/>
  <c r="I10477" i="3" s="1"/>
  <c r="K10476" i="3"/>
  <c r="L10476" i="3" s="1"/>
  <c r="F10476" i="3"/>
  <c r="G10476" i="3" s="1"/>
  <c r="K10475" i="3"/>
  <c r="M10475" i="3" s="1"/>
  <c r="F10475" i="3"/>
  <c r="I10475" i="3" s="1"/>
  <c r="K10474" i="3"/>
  <c r="L10474" i="3" s="1"/>
  <c r="F10474" i="3"/>
  <c r="G10474" i="3" s="1"/>
  <c r="K10473" i="3"/>
  <c r="M10473" i="3" s="1"/>
  <c r="F10473" i="3"/>
  <c r="I10473" i="3" s="1"/>
  <c r="K10472" i="3"/>
  <c r="L10472" i="3" s="1"/>
  <c r="F10472" i="3"/>
  <c r="G10472" i="3" s="1"/>
  <c r="K10471" i="3"/>
  <c r="M10471" i="3" s="1"/>
  <c r="F10471" i="3"/>
  <c r="I10471" i="3" s="1"/>
  <c r="K10470" i="3"/>
  <c r="L10470" i="3" s="1"/>
  <c r="F10470" i="3"/>
  <c r="G10470" i="3" s="1"/>
  <c r="K10469" i="3"/>
  <c r="L10469" i="3" s="1"/>
  <c r="F10469" i="3"/>
  <c r="G10469" i="3" s="1"/>
  <c r="K10468" i="3"/>
  <c r="M10468" i="3" s="1"/>
  <c r="F10468" i="3"/>
  <c r="I10468" i="3" s="1"/>
  <c r="K10467" i="3"/>
  <c r="M10467" i="3" s="1"/>
  <c r="F10467" i="3"/>
  <c r="I10467" i="3" s="1"/>
  <c r="K10466" i="3"/>
  <c r="L10466" i="3" s="1"/>
  <c r="F10466" i="3"/>
  <c r="G10466" i="3" s="1"/>
  <c r="K10465" i="3"/>
  <c r="L10465" i="3" s="1"/>
  <c r="F10465" i="3"/>
  <c r="K10464" i="3"/>
  <c r="F10464" i="3"/>
  <c r="K10463" i="3"/>
  <c r="L10463" i="3" s="1"/>
  <c r="F10463" i="3"/>
  <c r="G10463" i="3" s="1"/>
  <c r="K10462" i="3"/>
  <c r="F10462" i="3"/>
  <c r="K10461" i="3"/>
  <c r="N10461" i="3" s="1"/>
  <c r="F10461" i="3"/>
  <c r="K10460" i="3"/>
  <c r="L10460" i="3" s="1"/>
  <c r="F10460" i="3"/>
  <c r="G10460" i="3" s="1"/>
  <c r="K10459" i="3"/>
  <c r="L10459" i="3" s="1"/>
  <c r="F10459" i="3"/>
  <c r="G10459" i="3" s="1"/>
  <c r="K10458" i="3"/>
  <c r="L10458" i="3" s="1"/>
  <c r="F10458" i="3"/>
  <c r="G10458" i="3" s="1"/>
  <c r="K10457" i="3"/>
  <c r="L10457" i="3" s="1"/>
  <c r="F10457" i="3"/>
  <c r="G10457" i="3" s="1"/>
  <c r="K10456" i="3"/>
  <c r="L10456" i="3" s="1"/>
  <c r="F10456" i="3"/>
  <c r="K10455" i="3"/>
  <c r="L10455" i="3" s="1"/>
  <c r="F10455" i="3"/>
  <c r="G10455" i="3" s="1"/>
  <c r="K10454" i="3"/>
  <c r="F10454" i="3"/>
  <c r="K10453" i="3"/>
  <c r="L10453" i="3" s="1"/>
  <c r="F10453" i="3"/>
  <c r="G10453" i="3" s="1"/>
  <c r="K10452" i="3"/>
  <c r="L10452" i="3" s="1"/>
  <c r="F10452" i="3"/>
  <c r="G10452" i="3" s="1"/>
  <c r="K10451" i="3"/>
  <c r="F10451" i="3"/>
  <c r="K10450" i="3"/>
  <c r="L10450" i="3" s="1"/>
  <c r="F10450" i="3"/>
  <c r="G10450" i="3" s="1"/>
  <c r="K10449" i="3"/>
  <c r="F10449" i="3"/>
  <c r="K10448" i="3"/>
  <c r="F10448" i="3"/>
  <c r="K10447" i="3"/>
  <c r="F10447" i="3"/>
  <c r="K10446" i="3"/>
  <c r="F10446" i="3"/>
  <c r="K10445" i="3"/>
  <c r="M10445" i="3" s="1"/>
  <c r="F10445" i="3"/>
  <c r="K10444" i="3"/>
  <c r="F10444" i="3"/>
  <c r="K10443" i="3"/>
  <c r="F10443" i="3"/>
  <c r="K10442" i="3"/>
  <c r="L10442" i="3" s="1"/>
  <c r="F10442" i="3"/>
  <c r="K10441" i="3"/>
  <c r="F10441" i="3"/>
  <c r="K10440" i="3"/>
  <c r="F10440" i="3"/>
  <c r="K10439" i="3"/>
  <c r="F10439" i="3"/>
  <c r="K10438" i="3"/>
  <c r="F10438" i="3"/>
  <c r="K10437" i="3"/>
  <c r="F10437" i="3"/>
  <c r="K10436" i="3"/>
  <c r="F10436" i="3"/>
  <c r="K10435" i="3"/>
  <c r="F10435" i="3"/>
  <c r="K10434" i="3"/>
  <c r="F10434" i="3"/>
  <c r="K10433" i="3"/>
  <c r="F10433" i="3"/>
  <c r="K10432" i="3"/>
  <c r="F10432" i="3"/>
  <c r="K10431" i="3"/>
  <c r="L10431" i="3" s="1"/>
  <c r="F10431" i="3"/>
  <c r="K10430" i="3"/>
  <c r="F10430" i="3"/>
  <c r="K10429" i="3"/>
  <c r="F10429" i="3"/>
  <c r="K10428" i="3"/>
  <c r="L10428" i="3" s="1"/>
  <c r="F10428" i="3"/>
  <c r="K10427" i="3"/>
  <c r="F10427" i="3"/>
  <c r="K10426" i="3"/>
  <c r="L10426" i="3" s="1"/>
  <c r="F10426" i="3"/>
  <c r="K10425" i="3"/>
  <c r="F10425" i="3"/>
  <c r="K10424" i="3"/>
  <c r="F10424" i="3"/>
  <c r="K10423" i="3"/>
  <c r="F10423" i="3"/>
  <c r="K10422" i="3"/>
  <c r="F10422" i="3"/>
  <c r="K10421" i="3"/>
  <c r="M10421" i="3" s="1"/>
  <c r="F10421" i="3"/>
  <c r="K10420" i="3"/>
  <c r="F10420" i="3"/>
  <c r="K10419" i="3"/>
  <c r="F10419" i="3"/>
  <c r="I10419" i="3" s="1"/>
  <c r="K10418" i="3"/>
  <c r="F10418" i="3"/>
  <c r="K10417" i="3"/>
  <c r="L10417" i="3" s="1"/>
  <c r="F10417" i="3"/>
  <c r="K10416" i="3"/>
  <c r="F10416" i="3"/>
  <c r="K10415" i="3"/>
  <c r="L10415" i="3" s="1"/>
  <c r="F10415" i="3"/>
  <c r="K10414" i="3"/>
  <c r="F10414" i="3"/>
  <c r="K10413" i="3"/>
  <c r="F10413" i="3"/>
  <c r="K10412" i="3"/>
  <c r="L10412" i="3" s="1"/>
  <c r="F10412" i="3"/>
  <c r="K10411" i="3"/>
  <c r="L10411" i="3" s="1"/>
  <c r="F10411" i="3"/>
  <c r="G10411" i="3" s="1"/>
  <c r="K10410" i="3"/>
  <c r="L10410" i="3" s="1"/>
  <c r="F10410" i="3"/>
  <c r="K10409" i="3"/>
  <c r="F10409" i="3"/>
  <c r="G10409" i="3" s="1"/>
  <c r="K10408" i="3"/>
  <c r="F10408" i="3"/>
  <c r="K10407" i="3"/>
  <c r="L10407" i="3" s="1"/>
  <c r="F10407" i="3"/>
  <c r="K10406" i="3"/>
  <c r="F10406" i="3"/>
  <c r="G10406" i="3" s="1"/>
  <c r="K10405" i="3"/>
  <c r="L10405" i="3" s="1"/>
  <c r="F10405" i="3"/>
  <c r="K10404" i="3"/>
  <c r="M10404" i="3" s="1"/>
  <c r="F10404" i="3"/>
  <c r="G10404" i="3" s="1"/>
  <c r="K10403" i="3"/>
  <c r="F10403" i="3"/>
  <c r="G10403" i="3" s="1"/>
  <c r="K10402" i="3"/>
  <c r="F10402" i="3"/>
  <c r="I10402" i="3" s="1"/>
  <c r="K10401" i="3"/>
  <c r="L10401" i="3" s="1"/>
  <c r="F10401" i="3"/>
  <c r="K10400" i="3"/>
  <c r="L10400" i="3" s="1"/>
  <c r="F10400" i="3"/>
  <c r="G10400" i="3" s="1"/>
  <c r="K10399" i="3"/>
  <c r="F10399" i="3"/>
  <c r="G10399" i="3" s="1"/>
  <c r="K10398" i="3"/>
  <c r="L10398" i="3" s="1"/>
  <c r="F10398" i="3"/>
  <c r="K10397" i="3"/>
  <c r="L10397" i="3" s="1"/>
  <c r="F10397" i="3"/>
  <c r="G10397" i="3" s="1"/>
  <c r="K10396" i="3"/>
  <c r="F10396" i="3"/>
  <c r="G10396" i="3" s="1"/>
  <c r="K10395" i="3"/>
  <c r="F10395" i="3"/>
  <c r="K10394" i="3"/>
  <c r="L10394" i="3" s="1"/>
  <c r="F10394" i="3"/>
  <c r="K10393" i="3"/>
  <c r="F10393" i="3"/>
  <c r="G10393" i="3" s="1"/>
  <c r="K10392" i="3"/>
  <c r="F10392" i="3"/>
  <c r="G10392" i="3" s="1"/>
  <c r="K10391" i="3"/>
  <c r="L10391" i="3" s="1"/>
  <c r="F10391" i="3"/>
  <c r="K10390" i="3"/>
  <c r="F10390" i="3"/>
  <c r="G10390" i="3" s="1"/>
  <c r="K10389" i="3"/>
  <c r="L10389" i="3" s="1"/>
  <c r="F10389" i="3"/>
  <c r="K10388" i="3"/>
  <c r="L10388" i="3" s="1"/>
  <c r="F10388" i="3"/>
  <c r="K10387" i="3"/>
  <c r="L10387" i="3" s="1"/>
  <c r="F10387" i="3"/>
  <c r="G10387" i="3" s="1"/>
  <c r="K10386" i="3"/>
  <c r="L10386" i="3" s="1"/>
  <c r="F10386" i="3"/>
  <c r="K10385" i="3"/>
  <c r="L10385" i="3" s="1"/>
  <c r="F10385" i="3"/>
  <c r="K10384" i="3"/>
  <c r="F10384" i="3"/>
  <c r="G10384" i="3" s="1"/>
  <c r="K10383" i="3"/>
  <c r="F10383" i="3"/>
  <c r="G10383" i="3" s="1"/>
  <c r="K10382" i="3"/>
  <c r="L10382" i="3" s="1"/>
  <c r="F10382" i="3"/>
  <c r="I10382" i="3" s="1"/>
  <c r="K10381" i="3"/>
  <c r="L10381" i="3" s="1"/>
  <c r="F10381" i="3"/>
  <c r="G10381" i="3" s="1"/>
  <c r="K10380" i="3"/>
  <c r="F10380" i="3"/>
  <c r="G10380" i="3" s="1"/>
  <c r="K10379" i="3"/>
  <c r="L10379" i="3" s="1"/>
  <c r="F10379" i="3"/>
  <c r="G10379" i="3" s="1"/>
  <c r="K10378" i="3"/>
  <c r="L10378" i="3" s="1"/>
  <c r="F10378" i="3"/>
  <c r="G10378" i="3" s="1"/>
  <c r="K10377" i="3"/>
  <c r="L10377" i="3" s="1"/>
  <c r="F10377" i="3"/>
  <c r="G10377" i="3" s="1"/>
  <c r="K10376" i="3"/>
  <c r="L10376" i="3" s="1"/>
  <c r="F10376" i="3"/>
  <c r="K10375" i="3"/>
  <c r="L10375" i="3" s="1"/>
  <c r="F10375" i="3"/>
  <c r="G10375" i="3" s="1"/>
  <c r="K10374" i="3"/>
  <c r="L10374" i="3" s="1"/>
  <c r="F10374" i="3"/>
  <c r="K10373" i="3"/>
  <c r="L10373" i="3" s="1"/>
  <c r="F10373" i="3"/>
  <c r="G10373" i="3" s="1"/>
  <c r="K10372" i="3"/>
  <c r="L10372" i="3" s="1"/>
  <c r="F10372" i="3"/>
  <c r="K10371" i="3"/>
  <c r="L10371" i="3" s="1"/>
  <c r="F10371" i="3"/>
  <c r="G10371" i="3" s="1"/>
  <c r="K10370" i="3"/>
  <c r="M10370" i="3" s="1"/>
  <c r="F10370" i="3"/>
  <c r="G10370" i="3" s="1"/>
  <c r="K10369" i="3"/>
  <c r="L10369" i="3" s="1"/>
  <c r="F10369" i="3"/>
  <c r="K10368" i="3"/>
  <c r="L10368" i="3" s="1"/>
  <c r="F10368" i="3"/>
  <c r="G10368" i="3" s="1"/>
  <c r="K10367" i="3"/>
  <c r="F10367" i="3"/>
  <c r="K10366" i="3"/>
  <c r="L10366" i="3" s="1"/>
  <c r="F10366" i="3"/>
  <c r="K10365" i="3"/>
  <c r="L10365" i="3" s="1"/>
  <c r="F10365" i="3"/>
  <c r="G10365" i="3" s="1"/>
  <c r="K10364" i="3"/>
  <c r="F10364" i="3"/>
  <c r="K10363" i="3"/>
  <c r="L10363" i="3" s="1"/>
  <c r="F10363" i="3"/>
  <c r="G10363" i="3" s="1"/>
  <c r="K10362" i="3"/>
  <c r="F10362" i="3"/>
  <c r="K10361" i="3"/>
  <c r="L10361" i="3" s="1"/>
  <c r="F10361" i="3"/>
  <c r="G10361" i="3" s="1"/>
  <c r="K10360" i="3"/>
  <c r="L10360" i="3" s="1"/>
  <c r="F10360" i="3"/>
  <c r="K10359" i="3"/>
  <c r="L10359" i="3" s="1"/>
  <c r="F10359" i="3"/>
  <c r="G10359" i="3" s="1"/>
  <c r="K10358" i="3"/>
  <c r="L10358" i="3" s="1"/>
  <c r="F10358" i="3"/>
  <c r="G10358" i="3" s="1"/>
  <c r="K10357" i="3"/>
  <c r="N10357" i="3" s="1"/>
  <c r="F10357" i="3"/>
  <c r="K10356" i="3"/>
  <c r="F10356" i="3"/>
  <c r="G10356" i="3" s="1"/>
  <c r="K10355" i="3"/>
  <c r="L10355" i="3" s="1"/>
  <c r="F10355" i="3"/>
  <c r="G10355" i="3" s="1"/>
  <c r="K10354" i="3"/>
  <c r="L10354" i="3" s="1"/>
  <c r="F10354" i="3"/>
  <c r="G10354" i="3" s="1"/>
  <c r="K10353" i="3"/>
  <c r="L10353" i="3" s="1"/>
  <c r="F10353" i="3"/>
  <c r="G10353" i="3" s="1"/>
  <c r="K10352" i="3"/>
  <c r="F10352" i="3"/>
  <c r="K10351" i="3"/>
  <c r="F10351" i="3"/>
  <c r="K10350" i="3"/>
  <c r="L10350" i="3" s="1"/>
  <c r="F10350" i="3"/>
  <c r="G10350" i="3" s="1"/>
  <c r="K10349" i="3"/>
  <c r="L10349" i="3" s="1"/>
  <c r="F10349" i="3"/>
  <c r="G10349" i="3" s="1"/>
  <c r="K10348" i="3"/>
  <c r="F10348" i="3"/>
  <c r="K10347" i="3"/>
  <c r="F10347" i="3"/>
  <c r="K10346" i="3"/>
  <c r="L10346" i="3" s="1"/>
  <c r="F10346" i="3"/>
  <c r="G10346" i="3" s="1"/>
  <c r="K10345" i="3"/>
  <c r="F10345" i="3"/>
  <c r="G10345" i="3" s="1"/>
  <c r="K10344" i="3"/>
  <c r="F10344" i="3"/>
  <c r="K10343" i="3"/>
  <c r="M10343" i="3" s="1"/>
  <c r="F10343" i="3"/>
  <c r="K10342" i="3"/>
  <c r="L10342" i="3" s="1"/>
  <c r="F10342" i="3"/>
  <c r="G10342" i="3" s="1"/>
  <c r="K10341" i="3"/>
  <c r="L10341" i="3" s="1"/>
  <c r="F10341" i="3"/>
  <c r="G10341" i="3" s="1"/>
  <c r="K10340" i="3"/>
  <c r="L10340" i="3" s="1"/>
  <c r="F10340" i="3"/>
  <c r="G10340" i="3" s="1"/>
  <c r="K10339" i="3"/>
  <c r="L10339" i="3" s="1"/>
  <c r="F10339" i="3"/>
  <c r="G10339" i="3" s="1"/>
  <c r="K10338" i="3"/>
  <c r="L10338" i="3" s="1"/>
  <c r="F10338" i="3"/>
  <c r="G10338" i="3" s="1"/>
  <c r="K10337" i="3"/>
  <c r="L10337" i="3" s="1"/>
  <c r="F10337" i="3"/>
  <c r="G10337" i="3" s="1"/>
  <c r="K10336" i="3"/>
  <c r="L10336" i="3" s="1"/>
  <c r="F10336" i="3"/>
  <c r="G10336" i="3" s="1"/>
  <c r="K10335" i="3"/>
  <c r="F10335" i="3"/>
  <c r="K10334" i="3"/>
  <c r="L10334" i="3" s="1"/>
  <c r="F10334" i="3"/>
  <c r="G10334" i="3" s="1"/>
  <c r="K10333" i="3"/>
  <c r="L10333" i="3" s="1"/>
  <c r="F10333" i="3"/>
  <c r="K10332" i="3"/>
  <c r="F10332" i="3"/>
  <c r="K10331" i="3"/>
  <c r="F10331" i="3"/>
  <c r="K10330" i="3"/>
  <c r="L10330" i="3" s="1"/>
  <c r="F10330" i="3"/>
  <c r="G10330" i="3" s="1"/>
  <c r="K10329" i="3"/>
  <c r="F10329" i="3"/>
  <c r="K10328" i="3"/>
  <c r="L10328" i="3" s="1"/>
  <c r="F10328" i="3"/>
  <c r="G10328" i="3" s="1"/>
  <c r="K10327" i="3"/>
  <c r="F10327" i="3"/>
  <c r="G10327" i="3" s="1"/>
  <c r="K10326" i="3"/>
  <c r="F10326" i="3"/>
  <c r="K10325" i="3"/>
  <c r="L10325" i="3" s="1"/>
  <c r="F10325" i="3"/>
  <c r="G10325" i="3" s="1"/>
  <c r="K10324" i="3"/>
  <c r="N10324" i="3" s="1"/>
  <c r="F10324" i="3"/>
  <c r="I10324" i="3" s="1"/>
  <c r="K10323" i="3"/>
  <c r="L10323" i="3" s="1"/>
  <c r="F10323" i="3"/>
  <c r="G10323" i="3" s="1"/>
  <c r="K10322" i="3"/>
  <c r="L10322" i="3" s="1"/>
  <c r="F10322" i="3"/>
  <c r="G10322" i="3" s="1"/>
  <c r="K10321" i="3"/>
  <c r="F10321" i="3"/>
  <c r="G10321" i="3" s="1"/>
  <c r="K10320" i="3"/>
  <c r="M10320" i="3" s="1"/>
  <c r="F10320" i="3"/>
  <c r="K10319" i="3"/>
  <c r="F10319" i="3"/>
  <c r="G10319" i="3" s="1"/>
  <c r="K10318" i="3"/>
  <c r="L10318" i="3" s="1"/>
  <c r="F10318" i="3"/>
  <c r="G10318" i="3" s="1"/>
  <c r="K10317" i="3"/>
  <c r="L10317" i="3" s="1"/>
  <c r="F10317" i="3"/>
  <c r="G10317" i="3" s="1"/>
  <c r="K10316" i="3"/>
  <c r="L10316" i="3" s="1"/>
  <c r="F10316" i="3"/>
  <c r="G10316" i="3" s="1"/>
  <c r="K10315" i="3"/>
  <c r="L10315" i="3" s="1"/>
  <c r="F10315" i="3"/>
  <c r="G10315" i="3" s="1"/>
  <c r="K10314" i="3"/>
  <c r="F10314" i="3"/>
  <c r="K10313" i="3"/>
  <c r="L10313" i="3" s="1"/>
  <c r="F10313" i="3"/>
  <c r="K10312" i="3"/>
  <c r="F10312" i="3"/>
  <c r="K10311" i="3"/>
  <c r="L10311" i="3" s="1"/>
  <c r="F10311" i="3"/>
  <c r="K10310" i="3"/>
  <c r="L10310" i="3" s="1"/>
  <c r="F10310" i="3"/>
  <c r="G10310" i="3" s="1"/>
  <c r="K10309" i="3"/>
  <c r="F10309" i="3"/>
  <c r="G10309" i="3" s="1"/>
  <c r="K10308" i="3"/>
  <c r="L10308" i="3" s="1"/>
  <c r="F10308" i="3"/>
  <c r="G10308" i="3" s="1"/>
  <c r="K10307" i="3"/>
  <c r="F10307" i="3"/>
  <c r="K10306" i="3"/>
  <c r="L10306" i="3" s="1"/>
  <c r="F10306" i="3"/>
  <c r="G10306" i="3" s="1"/>
  <c r="K10305" i="3"/>
  <c r="F10305" i="3"/>
  <c r="K10304" i="3"/>
  <c r="L10304" i="3" s="1"/>
  <c r="F10304" i="3"/>
  <c r="G10304" i="3" s="1"/>
  <c r="K10303" i="3"/>
  <c r="L10303" i="3" s="1"/>
  <c r="F10303" i="3"/>
  <c r="G10303" i="3" s="1"/>
  <c r="K10302" i="3"/>
  <c r="L10302" i="3" s="1"/>
  <c r="F10302" i="3"/>
  <c r="G10302" i="3" s="1"/>
  <c r="K10301" i="3"/>
  <c r="F10301" i="3"/>
  <c r="K10300" i="3"/>
  <c r="L10300" i="3" s="1"/>
  <c r="F10300" i="3"/>
  <c r="K10299" i="3"/>
  <c r="L10299" i="3" s="1"/>
  <c r="F10299" i="3"/>
  <c r="G10299" i="3" s="1"/>
  <c r="K10298" i="3"/>
  <c r="F10298" i="3"/>
  <c r="K10297" i="3"/>
  <c r="F10297" i="3"/>
  <c r="K10296" i="3"/>
  <c r="L10296" i="3" s="1"/>
  <c r="F10296" i="3"/>
  <c r="G10296" i="3" s="1"/>
  <c r="K10295" i="3"/>
  <c r="M10295" i="3" s="1"/>
  <c r="F10295" i="3"/>
  <c r="G10295" i="3" s="1"/>
  <c r="K10294" i="3"/>
  <c r="L10294" i="3" s="1"/>
  <c r="F10294" i="3"/>
  <c r="G10294" i="3" s="1"/>
  <c r="K10293" i="3"/>
  <c r="L10293" i="3" s="1"/>
  <c r="F10293" i="3"/>
  <c r="G10293" i="3" s="1"/>
  <c r="K10292" i="3"/>
  <c r="L10292" i="3" s="1"/>
  <c r="F10292" i="3"/>
  <c r="G10292" i="3" s="1"/>
  <c r="K10291" i="3"/>
  <c r="L10291" i="3" s="1"/>
  <c r="F10291" i="3"/>
  <c r="G10291" i="3" s="1"/>
  <c r="K10290" i="3"/>
  <c r="L10290" i="3" s="1"/>
  <c r="F10290" i="3"/>
  <c r="G10290" i="3" s="1"/>
  <c r="K10289" i="3"/>
  <c r="L10289" i="3" s="1"/>
  <c r="F10289" i="3"/>
  <c r="K10288" i="3"/>
  <c r="F10288" i="3"/>
  <c r="H10288" i="3" s="1"/>
  <c r="K10287" i="3"/>
  <c r="F10287" i="3"/>
  <c r="K10286" i="3"/>
  <c r="F10286" i="3"/>
  <c r="K10285" i="3"/>
  <c r="F10285" i="3"/>
  <c r="K10284" i="3"/>
  <c r="L10284" i="3" s="1"/>
  <c r="F10284" i="3"/>
  <c r="K10283" i="3"/>
  <c r="L10283" i="3" s="1"/>
  <c r="F10283" i="3"/>
  <c r="I10283" i="3" s="1"/>
  <c r="K10282" i="3"/>
  <c r="F10282" i="3"/>
  <c r="K10281" i="3"/>
  <c r="F10281" i="3"/>
  <c r="K10280" i="3"/>
  <c r="N10280" i="3" s="1"/>
  <c r="F10280" i="3"/>
  <c r="H10280" i="3" s="1"/>
  <c r="K10279" i="3"/>
  <c r="F10279" i="3"/>
  <c r="G10279" i="3" s="1"/>
  <c r="K10278" i="3"/>
  <c r="F10278" i="3"/>
  <c r="K10277" i="3"/>
  <c r="F10277" i="3"/>
  <c r="K10276" i="3"/>
  <c r="F10276" i="3"/>
  <c r="G10276" i="3" s="1"/>
  <c r="K10275" i="3"/>
  <c r="F10275" i="3"/>
  <c r="K10274" i="3"/>
  <c r="F10274" i="3"/>
  <c r="G10274" i="3" s="1"/>
  <c r="K10273" i="3"/>
  <c r="F10273" i="3"/>
  <c r="G10273" i="3" s="1"/>
  <c r="K10272" i="3"/>
  <c r="F10272" i="3"/>
  <c r="K10271" i="3"/>
  <c r="F10271" i="3"/>
  <c r="K10270" i="3"/>
  <c r="F10270" i="3"/>
  <c r="K10269" i="3"/>
  <c r="F10269" i="3"/>
  <c r="K10268" i="3"/>
  <c r="F10268" i="3"/>
  <c r="I10268" i="3" s="1"/>
  <c r="K10267" i="3"/>
  <c r="N10267" i="3" s="1"/>
  <c r="F10267" i="3"/>
  <c r="H10267" i="3" s="1"/>
  <c r="K10266" i="3"/>
  <c r="N10266" i="3" s="1"/>
  <c r="F10266" i="3"/>
  <c r="I10266" i="3" s="1"/>
  <c r="K10265" i="3"/>
  <c r="F10265" i="3"/>
  <c r="K10264" i="3"/>
  <c r="F10264" i="3"/>
  <c r="H10264" i="3" s="1"/>
  <c r="K10263" i="3"/>
  <c r="F10263" i="3"/>
  <c r="K10262" i="3"/>
  <c r="F10262" i="3"/>
  <c r="K10261" i="3"/>
  <c r="F10261" i="3"/>
  <c r="K10260" i="3"/>
  <c r="F10260" i="3"/>
  <c r="H10260" i="3" s="1"/>
  <c r="K10259" i="3"/>
  <c r="F10259" i="3"/>
  <c r="K10258" i="3"/>
  <c r="F10258" i="3"/>
  <c r="K10257" i="3"/>
  <c r="F10257" i="3"/>
  <c r="K10256" i="3"/>
  <c r="F10256" i="3"/>
  <c r="H10256" i="3" s="1"/>
  <c r="K10255" i="3"/>
  <c r="F10255" i="3"/>
  <c r="K10254" i="3"/>
  <c r="F10254" i="3"/>
  <c r="K10253" i="3"/>
  <c r="F10253" i="3"/>
  <c r="K10252" i="3"/>
  <c r="F10252" i="3"/>
  <c r="K10251" i="3"/>
  <c r="F10251" i="3"/>
  <c r="K10250" i="3"/>
  <c r="F10250" i="3"/>
  <c r="H10250" i="3" s="1"/>
  <c r="K10249" i="3"/>
  <c r="F10249" i="3"/>
  <c r="K10248" i="3"/>
  <c r="F10248" i="3"/>
  <c r="K10247" i="3"/>
  <c r="F10247" i="3"/>
  <c r="K10246" i="3"/>
  <c r="F10246" i="3"/>
  <c r="K10245" i="3"/>
  <c r="F10245" i="3"/>
  <c r="K10244" i="3"/>
  <c r="F10244" i="3"/>
  <c r="K10243" i="3"/>
  <c r="F10243" i="3"/>
  <c r="G10243" i="3" s="1"/>
  <c r="K10242" i="3"/>
  <c r="F10242" i="3"/>
  <c r="K10241" i="3"/>
  <c r="F10241" i="3"/>
  <c r="K10240" i="3"/>
  <c r="F10240" i="3"/>
  <c r="H10240" i="3" s="1"/>
  <c r="K10239" i="3"/>
  <c r="F10239" i="3"/>
  <c r="K10238" i="3"/>
  <c r="N10238" i="3" s="1"/>
  <c r="F10238" i="3"/>
  <c r="H10238" i="3" s="1"/>
  <c r="K10237" i="3"/>
  <c r="N10237" i="3" s="1"/>
  <c r="F10237" i="3"/>
  <c r="I10237" i="3" s="1"/>
  <c r="K10236" i="3"/>
  <c r="F10236" i="3"/>
  <c r="K10235" i="3"/>
  <c r="F10235" i="3"/>
  <c r="K10234" i="3"/>
  <c r="F10234" i="3"/>
  <c r="K10233" i="3"/>
  <c r="F10233" i="3"/>
  <c r="K10232" i="3"/>
  <c r="F10232" i="3"/>
  <c r="K10231" i="3"/>
  <c r="F10231" i="3"/>
  <c r="K10230" i="3"/>
  <c r="F10230" i="3"/>
  <c r="I10230" i="3" s="1"/>
  <c r="K10229" i="3"/>
  <c r="F10229" i="3"/>
  <c r="K10228" i="3"/>
  <c r="F10228" i="3"/>
  <c r="K10227" i="3"/>
  <c r="F10227" i="3"/>
  <c r="K10226" i="3"/>
  <c r="F10226" i="3"/>
  <c r="G10226" i="3" s="1"/>
  <c r="K10225" i="3"/>
  <c r="F10225" i="3"/>
  <c r="K10224" i="3"/>
  <c r="F10224" i="3"/>
  <c r="K10223" i="3"/>
  <c r="F10223" i="3"/>
  <c r="K10222" i="3"/>
  <c r="F10222" i="3"/>
  <c r="K10221" i="3"/>
  <c r="F10221" i="3"/>
  <c r="K10220" i="3"/>
  <c r="F10220" i="3"/>
  <c r="K10219" i="3"/>
  <c r="F10219" i="3"/>
  <c r="I10219" i="3" s="1"/>
  <c r="K10218" i="3"/>
  <c r="F10218" i="3"/>
  <c r="K10217" i="3"/>
  <c r="F10217" i="3"/>
  <c r="G10217" i="3" s="1"/>
  <c r="K10216" i="3"/>
  <c r="F10216" i="3"/>
  <c r="K10215" i="3"/>
  <c r="F10215" i="3"/>
  <c r="K10214" i="3"/>
  <c r="F10214" i="3"/>
  <c r="H10214" i="3" s="1"/>
  <c r="K10213" i="3"/>
  <c r="F10213" i="3"/>
  <c r="I10213" i="3" s="1"/>
  <c r="K10212" i="3"/>
  <c r="N10212" i="3" s="1"/>
  <c r="F10212" i="3"/>
  <c r="H10212" i="3" s="1"/>
  <c r="K10211" i="3"/>
  <c r="N10211" i="3" s="1"/>
  <c r="F10211" i="3"/>
  <c r="I10211" i="3" s="1"/>
  <c r="K10210" i="3"/>
  <c r="F10210" i="3"/>
  <c r="K10209" i="3"/>
  <c r="F10209" i="3"/>
  <c r="K10208" i="3"/>
  <c r="F10208" i="3"/>
  <c r="K10207" i="3"/>
  <c r="F10207" i="3"/>
  <c r="H10207" i="3" s="1"/>
  <c r="K10206" i="3"/>
  <c r="F10206" i="3"/>
  <c r="K10205" i="3"/>
  <c r="F10205" i="3"/>
  <c r="K10204" i="3"/>
  <c r="F10204" i="3"/>
  <c r="K10203" i="3"/>
  <c r="F10203" i="3"/>
  <c r="H10203" i="3" s="1"/>
  <c r="K10202" i="3"/>
  <c r="F10202" i="3"/>
  <c r="G10202" i="3" s="1"/>
  <c r="K10201" i="3"/>
  <c r="F10201" i="3"/>
  <c r="K10200" i="3"/>
  <c r="F10200" i="3"/>
  <c r="K10199" i="3"/>
  <c r="F10199" i="3"/>
  <c r="K10198" i="3"/>
  <c r="F10198" i="3"/>
  <c r="K10197" i="3"/>
  <c r="F10197" i="3"/>
  <c r="K10196" i="3"/>
  <c r="F10196" i="3"/>
  <c r="K10195" i="3"/>
  <c r="F10195" i="3"/>
  <c r="H10195" i="3" s="1"/>
  <c r="K10194" i="3"/>
  <c r="F10194" i="3"/>
  <c r="K10193" i="3"/>
  <c r="F10193" i="3"/>
  <c r="K10192" i="3"/>
  <c r="F10192" i="3"/>
  <c r="K10191" i="3"/>
  <c r="F10191" i="3"/>
  <c r="K10190" i="3"/>
  <c r="F10190" i="3"/>
  <c r="K10189" i="3"/>
  <c r="F10189" i="3"/>
  <c r="K10188" i="3"/>
  <c r="F10188" i="3"/>
  <c r="H10188" i="3" s="1"/>
  <c r="K10187" i="3"/>
  <c r="F10187" i="3"/>
  <c r="K10186" i="3"/>
  <c r="F10186" i="3"/>
  <c r="K10185" i="3"/>
  <c r="F10185" i="3"/>
  <c r="K10184" i="3"/>
  <c r="N10184" i="3" s="1"/>
  <c r="F10184" i="3"/>
  <c r="H10184" i="3" s="1"/>
  <c r="K10183" i="3"/>
  <c r="N10183" i="3" s="1"/>
  <c r="F10183" i="3"/>
  <c r="I10183" i="3" s="1"/>
  <c r="K10182" i="3"/>
  <c r="F10182" i="3"/>
  <c r="K10181" i="3"/>
  <c r="F10181" i="3"/>
  <c r="K10180" i="3"/>
  <c r="F10180" i="3"/>
  <c r="H10180" i="3" s="1"/>
  <c r="K10179" i="3"/>
  <c r="F10179" i="3"/>
  <c r="K10178" i="3"/>
  <c r="F10178" i="3"/>
  <c r="K10177" i="3"/>
  <c r="F10177" i="3"/>
  <c r="K10176" i="3"/>
  <c r="F10176" i="3"/>
  <c r="H10176" i="3" s="1"/>
  <c r="K10175" i="3"/>
  <c r="F10175" i="3"/>
  <c r="K10174" i="3"/>
  <c r="F10174" i="3"/>
  <c r="K10173" i="3"/>
  <c r="F10173" i="3"/>
  <c r="G10173" i="3" s="1"/>
  <c r="K10172" i="3"/>
  <c r="F10172" i="3"/>
  <c r="K10171" i="3"/>
  <c r="F10171" i="3"/>
  <c r="K10170" i="3"/>
  <c r="F10170" i="3"/>
  <c r="K10169" i="3"/>
  <c r="F10169" i="3"/>
  <c r="K10168" i="3"/>
  <c r="M10168" i="3" s="1"/>
  <c r="F10168" i="3"/>
  <c r="K10167" i="3"/>
  <c r="F10167" i="3"/>
  <c r="K10166" i="3"/>
  <c r="L10166" i="3" s="1"/>
  <c r="F10166" i="3"/>
  <c r="K10165" i="3"/>
  <c r="F10165" i="3"/>
  <c r="G10165" i="3" s="1"/>
  <c r="K10164" i="3"/>
  <c r="F10164" i="3"/>
  <c r="K10163" i="3"/>
  <c r="F10163" i="3"/>
  <c r="K10162" i="3"/>
  <c r="M10162" i="3" s="1"/>
  <c r="F10162" i="3"/>
  <c r="H10162" i="3" s="1"/>
  <c r="K10161" i="3"/>
  <c r="N10161" i="3" s="1"/>
  <c r="F10161" i="3"/>
  <c r="K10160" i="3"/>
  <c r="F10160" i="3"/>
  <c r="K10159" i="3"/>
  <c r="F10159" i="3"/>
  <c r="K10158" i="3"/>
  <c r="F10158" i="3"/>
  <c r="K10157" i="3"/>
  <c r="N10157" i="3" s="1"/>
  <c r="F10157" i="3"/>
  <c r="K10156" i="3"/>
  <c r="F10156" i="3"/>
  <c r="K10155" i="3"/>
  <c r="F10155" i="3"/>
  <c r="K10154" i="3"/>
  <c r="F10154" i="3"/>
  <c r="K10153" i="3"/>
  <c r="F10153" i="3"/>
  <c r="H10153" i="3" s="1"/>
  <c r="K10152" i="3"/>
  <c r="F10152" i="3"/>
  <c r="K10151" i="3"/>
  <c r="F10151" i="3"/>
  <c r="K10150" i="3"/>
  <c r="F10150" i="3"/>
  <c r="K10149" i="3"/>
  <c r="F10149" i="3"/>
  <c r="K10148" i="3"/>
  <c r="F10148" i="3"/>
  <c r="H10148" i="3" s="1"/>
  <c r="K10147" i="3"/>
  <c r="M10147" i="3" s="1"/>
  <c r="F10147" i="3"/>
  <c r="H10147" i="3" s="1"/>
  <c r="K10146" i="3"/>
  <c r="F10146" i="3"/>
  <c r="K10145" i="3"/>
  <c r="N10145" i="3" s="1"/>
  <c r="F10145" i="3"/>
  <c r="K10144" i="3"/>
  <c r="F10144" i="3"/>
  <c r="K10143" i="3"/>
  <c r="F10143" i="3"/>
  <c r="K10142" i="3"/>
  <c r="F10142" i="3"/>
  <c r="K10141" i="3"/>
  <c r="F10141" i="3"/>
  <c r="K10140" i="3"/>
  <c r="F10140" i="3"/>
  <c r="K10139" i="3"/>
  <c r="M10139" i="3" s="1"/>
  <c r="F10139" i="3"/>
  <c r="H10139" i="3" s="1"/>
  <c r="K10138" i="3"/>
  <c r="F10138" i="3"/>
  <c r="I10138" i="3" s="1"/>
  <c r="K10137" i="3"/>
  <c r="F10137" i="3"/>
  <c r="K10136" i="3"/>
  <c r="F10136" i="3"/>
  <c r="K10135" i="3"/>
  <c r="F10135" i="3"/>
  <c r="K10134" i="3"/>
  <c r="F10134" i="3"/>
  <c r="K10133" i="3"/>
  <c r="F10133" i="3"/>
  <c r="K10132" i="3"/>
  <c r="F10132" i="3"/>
  <c r="H10132" i="3" s="1"/>
  <c r="K10131" i="3"/>
  <c r="M10131" i="3" s="1"/>
  <c r="F10131" i="3"/>
  <c r="H10131" i="3" s="1"/>
  <c r="K10130" i="3"/>
  <c r="N10130" i="3" s="1"/>
  <c r="F10130" i="3"/>
  <c r="K10129" i="3"/>
  <c r="F10129" i="3"/>
  <c r="K10128" i="3"/>
  <c r="F10128" i="3"/>
  <c r="K10127" i="3"/>
  <c r="F10127" i="3"/>
  <c r="K10126" i="3"/>
  <c r="N10126" i="3" s="1"/>
  <c r="F10126" i="3"/>
  <c r="K10125" i="3"/>
  <c r="F10125" i="3"/>
  <c r="K10124" i="3"/>
  <c r="F10124" i="3"/>
  <c r="H10124" i="3" s="1"/>
  <c r="K10123" i="3"/>
  <c r="F10123" i="3"/>
  <c r="I10123" i="3" s="1"/>
  <c r="K10122" i="3"/>
  <c r="F10122" i="3"/>
  <c r="K10121" i="3"/>
  <c r="F10121" i="3"/>
  <c r="K10120" i="3"/>
  <c r="F10120" i="3"/>
  <c r="K10119" i="3"/>
  <c r="F10119" i="3"/>
  <c r="K10118" i="3"/>
  <c r="F10118" i="3"/>
  <c r="K10117" i="3"/>
  <c r="F10117" i="3"/>
  <c r="K10116" i="3"/>
  <c r="F10116" i="3"/>
  <c r="K10115" i="3"/>
  <c r="F10115" i="3"/>
  <c r="K10114" i="3"/>
  <c r="F10114" i="3"/>
  <c r="K10113" i="3"/>
  <c r="F10113" i="3"/>
  <c r="K10112" i="3"/>
  <c r="F10112" i="3"/>
  <c r="K10111" i="3"/>
  <c r="F10111" i="3"/>
  <c r="K10110" i="3"/>
  <c r="F10110" i="3"/>
  <c r="K10109" i="3"/>
  <c r="F10109" i="3"/>
  <c r="K10108" i="3"/>
  <c r="F10108" i="3"/>
  <c r="K10107" i="3"/>
  <c r="F10107" i="3"/>
  <c r="I10107" i="3" s="1"/>
  <c r="K10106" i="3"/>
  <c r="F10106" i="3"/>
  <c r="K10105" i="3"/>
  <c r="F10105" i="3"/>
  <c r="K10104" i="3"/>
  <c r="F10104" i="3"/>
  <c r="K10103" i="3"/>
  <c r="L10103" i="3" s="1"/>
  <c r="F10103" i="3"/>
  <c r="K10102" i="3"/>
  <c r="F10102" i="3"/>
  <c r="K10101" i="3"/>
  <c r="F10101" i="3"/>
  <c r="K10100" i="3"/>
  <c r="F10100" i="3"/>
  <c r="G10100" i="3" s="1"/>
  <c r="K10099" i="3"/>
  <c r="F10099" i="3"/>
  <c r="I10099" i="3" s="1"/>
  <c r="K10098" i="3"/>
  <c r="F10098" i="3"/>
  <c r="G10098" i="3" s="1"/>
  <c r="K10097" i="3"/>
  <c r="F10097" i="3"/>
  <c r="G10097" i="3" s="1"/>
  <c r="K10096" i="3"/>
  <c r="F10096" i="3"/>
  <c r="K10095" i="3"/>
  <c r="L10095" i="3" s="1"/>
  <c r="F10095" i="3"/>
  <c r="G10095" i="3" s="1"/>
  <c r="K10094" i="3"/>
  <c r="L10094" i="3" s="1"/>
  <c r="F10094" i="3"/>
  <c r="G10094" i="3" s="1"/>
  <c r="K10093" i="3"/>
  <c r="F10093" i="3"/>
  <c r="K10092" i="3"/>
  <c r="F10092" i="3"/>
  <c r="G10092" i="3" s="1"/>
  <c r="K10091" i="3"/>
  <c r="F10091" i="3"/>
  <c r="K10090" i="3"/>
  <c r="L10090" i="3" s="1"/>
  <c r="F10090" i="3"/>
  <c r="G10090" i="3" s="1"/>
  <c r="K10089" i="3"/>
  <c r="L10089" i="3" s="1"/>
  <c r="F10089" i="3"/>
  <c r="K10088" i="3"/>
  <c r="F10088" i="3"/>
  <c r="K10087" i="3"/>
  <c r="L10087" i="3" s="1"/>
  <c r="F10087" i="3"/>
  <c r="G10087" i="3" s="1"/>
  <c r="K10086" i="3"/>
  <c r="L10086" i="3" s="1"/>
  <c r="F10086" i="3"/>
  <c r="G10086" i="3" s="1"/>
  <c r="K10085" i="3"/>
  <c r="F10085" i="3"/>
  <c r="K10084" i="3"/>
  <c r="F10084" i="3"/>
  <c r="G10084" i="3" s="1"/>
  <c r="K10083" i="3"/>
  <c r="F10083" i="3"/>
  <c r="K10082" i="3"/>
  <c r="F10082" i="3"/>
  <c r="I10082" i="3" s="1"/>
  <c r="K10081" i="3"/>
  <c r="F10081" i="3"/>
  <c r="K10080" i="3"/>
  <c r="F10080" i="3"/>
  <c r="K10079" i="3"/>
  <c r="F10079" i="3"/>
  <c r="K10078" i="3"/>
  <c r="F10078" i="3"/>
  <c r="K10077" i="3"/>
  <c r="F10077" i="3"/>
  <c r="K10076" i="3"/>
  <c r="F10076" i="3"/>
  <c r="K10075" i="3"/>
  <c r="F10075" i="3"/>
  <c r="I10075" i="3" s="1"/>
  <c r="K10074" i="3"/>
  <c r="M10074" i="3" s="1"/>
  <c r="F10074" i="3"/>
  <c r="K10073" i="3"/>
  <c r="F10073" i="3"/>
  <c r="K10072" i="3"/>
  <c r="F10072" i="3"/>
  <c r="K10071" i="3"/>
  <c r="F10071" i="3"/>
  <c r="I10071" i="3" s="1"/>
  <c r="K10070" i="3"/>
  <c r="M10070" i="3" s="1"/>
  <c r="F10070" i="3"/>
  <c r="K10069" i="3"/>
  <c r="L10069" i="3" s="1"/>
  <c r="F10069" i="3"/>
  <c r="I10069" i="3" s="1"/>
  <c r="K10068" i="3"/>
  <c r="F10068" i="3"/>
  <c r="K10067" i="3"/>
  <c r="F10067" i="3"/>
  <c r="K10066" i="3"/>
  <c r="F10066" i="3"/>
  <c r="K10065" i="3"/>
  <c r="L10065" i="3" s="1"/>
  <c r="F10065" i="3"/>
  <c r="K10064" i="3"/>
  <c r="F10064" i="3"/>
  <c r="K10063" i="3"/>
  <c r="F10063" i="3"/>
  <c r="K10062" i="3"/>
  <c r="F10062" i="3"/>
  <c r="I10062" i="3" s="1"/>
  <c r="K10061" i="3"/>
  <c r="L10061" i="3" s="1"/>
  <c r="F10061" i="3"/>
  <c r="K10060" i="3"/>
  <c r="F10060" i="3"/>
  <c r="K10059" i="3"/>
  <c r="F10059" i="3"/>
  <c r="I10059" i="3" s="1"/>
  <c r="K10058" i="3"/>
  <c r="M10058" i="3" s="1"/>
  <c r="F10058" i="3"/>
  <c r="K10057" i="3"/>
  <c r="L10057" i="3" s="1"/>
  <c r="F10057" i="3"/>
  <c r="I10057" i="3" s="1"/>
  <c r="K10056" i="3"/>
  <c r="F10056" i="3"/>
  <c r="K10055" i="3"/>
  <c r="F10055" i="3"/>
  <c r="K10054" i="3"/>
  <c r="F10054" i="3"/>
  <c r="K10053" i="3"/>
  <c r="F10053" i="3"/>
  <c r="I10053" i="3" s="1"/>
  <c r="K10052" i="3"/>
  <c r="M10052" i="3" s="1"/>
  <c r="F10052" i="3"/>
  <c r="K10051" i="3"/>
  <c r="L10051" i="3" s="1"/>
  <c r="F10051" i="3"/>
  <c r="K10050" i="3"/>
  <c r="F10050" i="3"/>
  <c r="K10049" i="3"/>
  <c r="F10049" i="3"/>
  <c r="I10049" i="3" s="1"/>
  <c r="K10048" i="3"/>
  <c r="M10048" i="3" s="1"/>
  <c r="F10048" i="3"/>
  <c r="K10047" i="3"/>
  <c r="L10047" i="3" s="1"/>
  <c r="F10047" i="3"/>
  <c r="I10047" i="3" s="1"/>
  <c r="K10046" i="3"/>
  <c r="F10046" i="3"/>
  <c r="G10046" i="3" s="1"/>
  <c r="K10045" i="3"/>
  <c r="F10045" i="3"/>
  <c r="K10044" i="3"/>
  <c r="L10044" i="3" s="1"/>
  <c r="F10044" i="3"/>
  <c r="K10043" i="3"/>
  <c r="M10043" i="3" s="1"/>
  <c r="F10043" i="3"/>
  <c r="K10042" i="3"/>
  <c r="L10042" i="3" s="1"/>
  <c r="F10042" i="3"/>
  <c r="I10042" i="3" s="1"/>
  <c r="K10041" i="3"/>
  <c r="F10041" i="3"/>
  <c r="G10041" i="3" s="1"/>
  <c r="K10040" i="3"/>
  <c r="L10040" i="3" s="1"/>
  <c r="F10040" i="3"/>
  <c r="K10039" i="3"/>
  <c r="M10039" i="3" s="1"/>
  <c r="F10039" i="3"/>
  <c r="K10038" i="3"/>
  <c r="L10038" i="3" s="1"/>
  <c r="F10038" i="3"/>
  <c r="K10037" i="3"/>
  <c r="L10037" i="3" s="1"/>
  <c r="F10037" i="3"/>
  <c r="G10037" i="3" s="1"/>
  <c r="K10036" i="3"/>
  <c r="L10036" i="3" s="1"/>
  <c r="F10036" i="3"/>
  <c r="G10036" i="3" s="1"/>
  <c r="K10035" i="3"/>
  <c r="M10035" i="3" s="1"/>
  <c r="F10035" i="3"/>
  <c r="G10035" i="3" s="1"/>
  <c r="K10034" i="3"/>
  <c r="L10034" i="3" s="1"/>
  <c r="F10034" i="3"/>
  <c r="G10034" i="3" s="1"/>
  <c r="K10033" i="3"/>
  <c r="L10033" i="3" s="1"/>
  <c r="F10033" i="3"/>
  <c r="G10033" i="3" s="1"/>
  <c r="K10032" i="3"/>
  <c r="L10032" i="3" s="1"/>
  <c r="F10032" i="3"/>
  <c r="G10032" i="3" s="1"/>
  <c r="K10031" i="3"/>
  <c r="F10031" i="3"/>
  <c r="K10030" i="3"/>
  <c r="F10030" i="3"/>
  <c r="G10030" i="3" s="1"/>
  <c r="K10029" i="3"/>
  <c r="L10029" i="3" s="1"/>
  <c r="F10029" i="3"/>
  <c r="G10029" i="3" s="1"/>
  <c r="K10028" i="3"/>
  <c r="F10028" i="3"/>
  <c r="K10027" i="3"/>
  <c r="F10027" i="3"/>
  <c r="K10026" i="3"/>
  <c r="F10026" i="3"/>
  <c r="K10025" i="3"/>
  <c r="M10025" i="3" s="1"/>
  <c r="F10025" i="3"/>
  <c r="K10024" i="3"/>
  <c r="F10024" i="3"/>
  <c r="K10023" i="3"/>
  <c r="F10023" i="3"/>
  <c r="K10022" i="3"/>
  <c r="F10022" i="3"/>
  <c r="K10021" i="3"/>
  <c r="F10021" i="3"/>
  <c r="K10020" i="3"/>
  <c r="F10020" i="3"/>
  <c r="K10019" i="3"/>
  <c r="F10019" i="3"/>
  <c r="K10018" i="3"/>
  <c r="F10018" i="3"/>
  <c r="K10017" i="3"/>
  <c r="F10017" i="3"/>
  <c r="K10016" i="3"/>
  <c r="N10016" i="3" s="1"/>
  <c r="F10016" i="3"/>
  <c r="K10015" i="3"/>
  <c r="F10015" i="3"/>
  <c r="K10014" i="3"/>
  <c r="F10014" i="3"/>
  <c r="K10013" i="3"/>
  <c r="F10013" i="3"/>
  <c r="K10012" i="3"/>
  <c r="F10012" i="3"/>
  <c r="K10011" i="3"/>
  <c r="F10011" i="3"/>
  <c r="K10010" i="3"/>
  <c r="F10010" i="3"/>
  <c r="K10009" i="3"/>
  <c r="F10009" i="3"/>
  <c r="G10009" i="3" s="1"/>
  <c r="K10008" i="3"/>
  <c r="F10008" i="3"/>
  <c r="K10007" i="3"/>
  <c r="F10007" i="3"/>
  <c r="G10007" i="3" s="1"/>
  <c r="K10006" i="3"/>
  <c r="L10006" i="3" s="1"/>
  <c r="F10006" i="3"/>
  <c r="G10006" i="3" s="1"/>
  <c r="K10005" i="3"/>
  <c r="L10005" i="3" s="1"/>
  <c r="F10005" i="3"/>
  <c r="K10004" i="3"/>
  <c r="F10004" i="3"/>
  <c r="K10003" i="3"/>
  <c r="F10003" i="3"/>
  <c r="K10002" i="3"/>
  <c r="F10002" i="3"/>
  <c r="K10001" i="3"/>
  <c r="F10001" i="3"/>
  <c r="K10000" i="3"/>
  <c r="F10000" i="3"/>
  <c r="G10000" i="3" s="1"/>
  <c r="K9999" i="3"/>
  <c r="F9999" i="3"/>
  <c r="K9998" i="3"/>
  <c r="F9998" i="3"/>
  <c r="G9998" i="3" s="1"/>
  <c r="K9997" i="3"/>
  <c r="F9997" i="3"/>
  <c r="G9997" i="3" s="1"/>
  <c r="K9996" i="3"/>
  <c r="N9996" i="3" s="1"/>
  <c r="F9996" i="3"/>
  <c r="H9996" i="3" s="1"/>
  <c r="K9995" i="3"/>
  <c r="F9995" i="3"/>
  <c r="G9995" i="3" s="1"/>
  <c r="K9994" i="3"/>
  <c r="F9994" i="3"/>
  <c r="G9994" i="3" s="1"/>
  <c r="K9993" i="3"/>
  <c r="F9993" i="3"/>
  <c r="K9992" i="3"/>
  <c r="F9992" i="3"/>
  <c r="G9992" i="3" s="1"/>
  <c r="K9991" i="3"/>
  <c r="F9991" i="3"/>
  <c r="G9991" i="3" s="1"/>
  <c r="K9990" i="3"/>
  <c r="F9990" i="3"/>
  <c r="G9990" i="3" s="1"/>
  <c r="K9989" i="3"/>
  <c r="F9989" i="3"/>
  <c r="K9988" i="3"/>
  <c r="F9988" i="3"/>
  <c r="G9988" i="3" s="1"/>
  <c r="K9987" i="3"/>
  <c r="F9987" i="3"/>
  <c r="G9987" i="3" s="1"/>
  <c r="K9986" i="3"/>
  <c r="F9986" i="3"/>
  <c r="G9986" i="3" s="1"/>
  <c r="K9985" i="3"/>
  <c r="F9985" i="3"/>
  <c r="G9985" i="3" s="1"/>
  <c r="K9984" i="3"/>
  <c r="F9984" i="3"/>
  <c r="G9984" i="3" s="1"/>
  <c r="K9983" i="3"/>
  <c r="F9983" i="3"/>
  <c r="G9983" i="3" s="1"/>
  <c r="K9982" i="3"/>
  <c r="F9982" i="3"/>
  <c r="G9982" i="3" s="1"/>
  <c r="K9981" i="3"/>
  <c r="N9981" i="3" s="1"/>
  <c r="F9981" i="3"/>
  <c r="H9981" i="3" s="1"/>
  <c r="K9980" i="3"/>
  <c r="F9980" i="3"/>
  <c r="K9979" i="3"/>
  <c r="F9979" i="3"/>
  <c r="G9979" i="3" s="1"/>
  <c r="K9978" i="3"/>
  <c r="N9978" i="3" s="1"/>
  <c r="F9978" i="3"/>
  <c r="H9978" i="3" s="1"/>
  <c r="K9977" i="3"/>
  <c r="M9977" i="3" s="1"/>
  <c r="F9977" i="3"/>
  <c r="H9977" i="3" s="1"/>
  <c r="K9976" i="3"/>
  <c r="F9976" i="3"/>
  <c r="K9975" i="3"/>
  <c r="F9975" i="3"/>
  <c r="K9974" i="3"/>
  <c r="F9974" i="3"/>
  <c r="K9973" i="3"/>
  <c r="F9973" i="3"/>
  <c r="K9972" i="3"/>
  <c r="L9972" i="3" s="1"/>
  <c r="F9972" i="3"/>
  <c r="K9971" i="3"/>
  <c r="F9971" i="3"/>
  <c r="K9970" i="3"/>
  <c r="F9970" i="3"/>
  <c r="K9969" i="3"/>
  <c r="L9969" i="3" s="1"/>
  <c r="F9969" i="3"/>
  <c r="K9968" i="3"/>
  <c r="F9968" i="3"/>
  <c r="K9967" i="3"/>
  <c r="L9967" i="3" s="1"/>
  <c r="F9967" i="3"/>
  <c r="K9966" i="3"/>
  <c r="L9966" i="3" s="1"/>
  <c r="F9966" i="3"/>
  <c r="K9965" i="3"/>
  <c r="F9965" i="3"/>
  <c r="G9965" i="3" s="1"/>
  <c r="K9964" i="3"/>
  <c r="F9964" i="3"/>
  <c r="K9963" i="3"/>
  <c r="N9963" i="3" s="1"/>
  <c r="F9963" i="3"/>
  <c r="H9963" i="3" s="1"/>
  <c r="K9962" i="3"/>
  <c r="M9962" i="3" s="1"/>
  <c r="F9962" i="3"/>
  <c r="H9962" i="3" s="1"/>
  <c r="K9961" i="3"/>
  <c r="N9961" i="3" s="1"/>
  <c r="F9961" i="3"/>
  <c r="I9961" i="3" s="1"/>
  <c r="K9960" i="3"/>
  <c r="M9960" i="3" s="1"/>
  <c r="F9960" i="3"/>
  <c r="G9960" i="3" s="1"/>
  <c r="K9959" i="3"/>
  <c r="F9959" i="3"/>
  <c r="K9958" i="3"/>
  <c r="F9958" i="3"/>
  <c r="K9957" i="3"/>
  <c r="L9957" i="3" s="1"/>
  <c r="F9957" i="3"/>
  <c r="I9957" i="3" s="1"/>
  <c r="K9956" i="3"/>
  <c r="F9956" i="3"/>
  <c r="K9955" i="3"/>
  <c r="F9955" i="3"/>
  <c r="K9954" i="3"/>
  <c r="F9954" i="3"/>
  <c r="K9953" i="3"/>
  <c r="F9953" i="3"/>
  <c r="K9952" i="3"/>
  <c r="L9952" i="3" s="1"/>
  <c r="F9952" i="3"/>
  <c r="K9951" i="3"/>
  <c r="L9951" i="3" s="1"/>
  <c r="F9951" i="3"/>
  <c r="K9950" i="3"/>
  <c r="F9950" i="3"/>
  <c r="G9950" i="3" s="1"/>
  <c r="K9949" i="3"/>
  <c r="F9949" i="3"/>
  <c r="K9948" i="3"/>
  <c r="F9948" i="3"/>
  <c r="K9947" i="3"/>
  <c r="F9947" i="3"/>
  <c r="K9946" i="3"/>
  <c r="F9946" i="3"/>
  <c r="K9945" i="3"/>
  <c r="F9945" i="3"/>
  <c r="K9944" i="3"/>
  <c r="F9944" i="3"/>
  <c r="G9944" i="3" s="1"/>
  <c r="K9943" i="3"/>
  <c r="F9943" i="3"/>
  <c r="K9942" i="3"/>
  <c r="F9942" i="3"/>
  <c r="K9941" i="3"/>
  <c r="L9941" i="3" s="1"/>
  <c r="F9941" i="3"/>
  <c r="G9941" i="3" s="1"/>
  <c r="K9940" i="3"/>
  <c r="F9940" i="3"/>
  <c r="K9939" i="3"/>
  <c r="F9939" i="3"/>
  <c r="K9938" i="3"/>
  <c r="N9938" i="3" s="1"/>
  <c r="F9938" i="3"/>
  <c r="H9938" i="3" s="1"/>
  <c r="K9937" i="3"/>
  <c r="F9937" i="3"/>
  <c r="G9937" i="3" s="1"/>
  <c r="K9936" i="3"/>
  <c r="F9936" i="3"/>
  <c r="K9935" i="3"/>
  <c r="F9935" i="3"/>
  <c r="K9934" i="3"/>
  <c r="F9934" i="3"/>
  <c r="K9933" i="3"/>
  <c r="F9933" i="3"/>
  <c r="K9932" i="3"/>
  <c r="F9932" i="3"/>
  <c r="G9932" i="3" s="1"/>
  <c r="K9931" i="3"/>
  <c r="F9931" i="3"/>
  <c r="K9930" i="3"/>
  <c r="F9930" i="3"/>
  <c r="K9929" i="3"/>
  <c r="L9929" i="3" s="1"/>
  <c r="F9929" i="3"/>
  <c r="K9928" i="3"/>
  <c r="F9928" i="3"/>
  <c r="K9927" i="3"/>
  <c r="F9927" i="3"/>
  <c r="K9926" i="3"/>
  <c r="F9926" i="3"/>
  <c r="K9925" i="3"/>
  <c r="F9925" i="3"/>
  <c r="K9924" i="3"/>
  <c r="L9924" i="3" s="1"/>
  <c r="F9924" i="3"/>
  <c r="K9923" i="3"/>
  <c r="L9923" i="3" s="1"/>
  <c r="F9923" i="3"/>
  <c r="I9923" i="3" s="1"/>
  <c r="K9922" i="3"/>
  <c r="F9922" i="3"/>
  <c r="G9922" i="3" s="1"/>
  <c r="K9921" i="3"/>
  <c r="F9921" i="3"/>
  <c r="K9920" i="3"/>
  <c r="F9920" i="3"/>
  <c r="K9919" i="3"/>
  <c r="F9919" i="3"/>
  <c r="K9918" i="3"/>
  <c r="F9918" i="3"/>
  <c r="K9917" i="3"/>
  <c r="F9917" i="3"/>
  <c r="K9916" i="3"/>
  <c r="F9916" i="3"/>
  <c r="G9916" i="3" s="1"/>
  <c r="K9915" i="3"/>
  <c r="F9915" i="3"/>
  <c r="K9914" i="3"/>
  <c r="L9914" i="3" s="1"/>
  <c r="F9914" i="3"/>
  <c r="G9914" i="3" s="1"/>
  <c r="K9913" i="3"/>
  <c r="F9913" i="3"/>
  <c r="K9912" i="3"/>
  <c r="F9912" i="3"/>
  <c r="K9911" i="3"/>
  <c r="F9911" i="3"/>
  <c r="K9910" i="3"/>
  <c r="L9910" i="3" s="1"/>
  <c r="F9910" i="3"/>
  <c r="K9909" i="3"/>
  <c r="L9909" i="3" s="1"/>
  <c r="F9909" i="3"/>
  <c r="I9909" i="3" s="1"/>
  <c r="K9908" i="3"/>
  <c r="F9908" i="3"/>
  <c r="G9908" i="3" s="1"/>
  <c r="K9907" i="3"/>
  <c r="M9907" i="3" s="1"/>
  <c r="F9907" i="3"/>
  <c r="K9906" i="3"/>
  <c r="F9906" i="3"/>
  <c r="K9905" i="3"/>
  <c r="F9905" i="3"/>
  <c r="K9904" i="3"/>
  <c r="F9904" i="3"/>
  <c r="K9903" i="3"/>
  <c r="L9903" i="3" s="1"/>
  <c r="F9903" i="3"/>
  <c r="K9902" i="3"/>
  <c r="F9902" i="3"/>
  <c r="H9902" i="3" s="1"/>
  <c r="K9901" i="3"/>
  <c r="F9901" i="3"/>
  <c r="K9900" i="3"/>
  <c r="N9900" i="3" s="1"/>
  <c r="F9900" i="3"/>
  <c r="K9899" i="3"/>
  <c r="F9899" i="3"/>
  <c r="K9898" i="3"/>
  <c r="L9898" i="3" s="1"/>
  <c r="F9898" i="3"/>
  <c r="K9897" i="3"/>
  <c r="L9897" i="3" s="1"/>
  <c r="F9897" i="3"/>
  <c r="I9897" i="3" s="1"/>
  <c r="K9896" i="3"/>
  <c r="F9896" i="3"/>
  <c r="G9896" i="3" s="1"/>
  <c r="K9895" i="3"/>
  <c r="N9895" i="3" s="1"/>
  <c r="F9895" i="3"/>
  <c r="H9895" i="3" s="1"/>
  <c r="K9894" i="3"/>
  <c r="M9894" i="3" s="1"/>
  <c r="F9894" i="3"/>
  <c r="H9894" i="3" s="1"/>
  <c r="K9893" i="3"/>
  <c r="N9893" i="3" s="1"/>
  <c r="F9893" i="3"/>
  <c r="K9892" i="3"/>
  <c r="F9892" i="3"/>
  <c r="H9892" i="3" s="1"/>
  <c r="K9891" i="3"/>
  <c r="F9891" i="3"/>
  <c r="K9890" i="3"/>
  <c r="F9890" i="3"/>
  <c r="G9890" i="3" s="1"/>
  <c r="K9889" i="3"/>
  <c r="N9889" i="3" s="1"/>
  <c r="F9889" i="3"/>
  <c r="H9889" i="3" s="1"/>
  <c r="K9888" i="3"/>
  <c r="N9888" i="3" s="1"/>
  <c r="F9888" i="3"/>
  <c r="H9888" i="3" s="1"/>
  <c r="K9887" i="3"/>
  <c r="L9887" i="3" s="1"/>
  <c r="F9887" i="3"/>
  <c r="G9887" i="3" s="1"/>
  <c r="K9886" i="3"/>
  <c r="M9886" i="3" s="1"/>
  <c r="F9886" i="3"/>
  <c r="H9886" i="3" s="1"/>
  <c r="K9885" i="3"/>
  <c r="N9885" i="3" s="1"/>
  <c r="F9885" i="3"/>
  <c r="I9885" i="3" s="1"/>
  <c r="K9884" i="3"/>
  <c r="F9884" i="3"/>
  <c r="K9883" i="3"/>
  <c r="L9883" i="3" s="1"/>
  <c r="F9883" i="3"/>
  <c r="K9882" i="3"/>
  <c r="L9882" i="3" s="1"/>
  <c r="F9882" i="3"/>
  <c r="H9882" i="3" s="1"/>
  <c r="K9881" i="3"/>
  <c r="F9881" i="3"/>
  <c r="G9881" i="3" s="1"/>
  <c r="K9880" i="3"/>
  <c r="F9880" i="3"/>
  <c r="K9879" i="3"/>
  <c r="M9879" i="3" s="1"/>
  <c r="F9879" i="3"/>
  <c r="K9878" i="3"/>
  <c r="F9878" i="3"/>
  <c r="K9877" i="3"/>
  <c r="F9877" i="3"/>
  <c r="K9876" i="3"/>
  <c r="F9876" i="3"/>
  <c r="K9875" i="3"/>
  <c r="F9875" i="3"/>
  <c r="G9875" i="3" s="1"/>
  <c r="K9874" i="3"/>
  <c r="F9874" i="3"/>
  <c r="K9873" i="3"/>
  <c r="F9873" i="3"/>
  <c r="K9872" i="3"/>
  <c r="L9872" i="3" s="1"/>
  <c r="F9872" i="3"/>
  <c r="H9872" i="3" s="1"/>
  <c r="K9871" i="3"/>
  <c r="F9871" i="3"/>
  <c r="K9870" i="3"/>
  <c r="F9870" i="3"/>
  <c r="K9869" i="3"/>
  <c r="M9869" i="3" s="1"/>
  <c r="F9869" i="3"/>
  <c r="H9869" i="3" s="1"/>
  <c r="K9868" i="3"/>
  <c r="N9868" i="3" s="1"/>
  <c r="F9868" i="3"/>
  <c r="K9867" i="3"/>
  <c r="L9867" i="3" s="1"/>
  <c r="F9867" i="3"/>
  <c r="H9867" i="3" s="1"/>
  <c r="K9866" i="3"/>
  <c r="L9866" i="3" s="1"/>
  <c r="F9866" i="3"/>
  <c r="K9865" i="3"/>
  <c r="F9865" i="3"/>
  <c r="G9865" i="3" s="1"/>
  <c r="K9864" i="3"/>
  <c r="F9864" i="3"/>
  <c r="K9863" i="3"/>
  <c r="F9863" i="3"/>
  <c r="K9862" i="3"/>
  <c r="F9862" i="3"/>
  <c r="K9861" i="3"/>
  <c r="F9861" i="3"/>
  <c r="K9860" i="3"/>
  <c r="F9860" i="3"/>
  <c r="K9859" i="3"/>
  <c r="F9859" i="3"/>
  <c r="G9859" i="3" s="1"/>
  <c r="K9858" i="3"/>
  <c r="F9858" i="3"/>
  <c r="K9857" i="3"/>
  <c r="F9857" i="3"/>
  <c r="K9856" i="3"/>
  <c r="F9856" i="3"/>
  <c r="K9855" i="3"/>
  <c r="F9855" i="3"/>
  <c r="G9855" i="3" s="1"/>
  <c r="K9854" i="3"/>
  <c r="F9854" i="3"/>
  <c r="K9853" i="3"/>
  <c r="F9853" i="3"/>
  <c r="K9852" i="3"/>
  <c r="F9852" i="3"/>
  <c r="K9851" i="3"/>
  <c r="F9851" i="3"/>
  <c r="G9851" i="3" s="1"/>
  <c r="K9850" i="3"/>
  <c r="F9850" i="3"/>
  <c r="K9849" i="3"/>
  <c r="L9849" i="3" s="1"/>
  <c r="F9849" i="3"/>
  <c r="G9849" i="3" s="1"/>
  <c r="K9848" i="3"/>
  <c r="F9848" i="3"/>
  <c r="K9847" i="3"/>
  <c r="F9847" i="3"/>
  <c r="K9846" i="3"/>
  <c r="F9846" i="3"/>
  <c r="K9845" i="3"/>
  <c r="L9845" i="3" s="1"/>
  <c r="F9845" i="3"/>
  <c r="K9844" i="3"/>
  <c r="F9844" i="3"/>
  <c r="K9843" i="3"/>
  <c r="L9843" i="3" s="1"/>
  <c r="F9843" i="3"/>
  <c r="K9842" i="3"/>
  <c r="L9842" i="3" s="1"/>
  <c r="F9842" i="3"/>
  <c r="G9842" i="3" s="1"/>
  <c r="K9841" i="3"/>
  <c r="L9841" i="3" s="1"/>
  <c r="F9841" i="3"/>
  <c r="G9841" i="3" s="1"/>
  <c r="K9840" i="3"/>
  <c r="F9840" i="3"/>
  <c r="K9839" i="3"/>
  <c r="M9839" i="3" s="1"/>
  <c r="F9839" i="3"/>
  <c r="H9839" i="3" s="1"/>
  <c r="K9838" i="3"/>
  <c r="F9838" i="3"/>
  <c r="K9837" i="3"/>
  <c r="F9837" i="3"/>
  <c r="K9836" i="3"/>
  <c r="F9836" i="3"/>
  <c r="I9836" i="3" s="1"/>
  <c r="K9835" i="3"/>
  <c r="M9835" i="3" s="1"/>
  <c r="F9835" i="3"/>
  <c r="K9834" i="3"/>
  <c r="F9834" i="3"/>
  <c r="K9833" i="3"/>
  <c r="F9833" i="3"/>
  <c r="K9832" i="3"/>
  <c r="F9832" i="3"/>
  <c r="K9831" i="3"/>
  <c r="F9831" i="3"/>
  <c r="K9830" i="3"/>
  <c r="F9830" i="3"/>
  <c r="K9829" i="3"/>
  <c r="F9829" i="3"/>
  <c r="K9828" i="3"/>
  <c r="F9828" i="3"/>
  <c r="K9827" i="3"/>
  <c r="F9827" i="3"/>
  <c r="G9827" i="3" s="1"/>
  <c r="K9826" i="3"/>
  <c r="F9826" i="3"/>
  <c r="K9825" i="3"/>
  <c r="M9825" i="3" s="1"/>
  <c r="F9825" i="3"/>
  <c r="H9825" i="3" s="1"/>
  <c r="K9824" i="3"/>
  <c r="N9824" i="3" s="1"/>
  <c r="F9824" i="3"/>
  <c r="K9823" i="3"/>
  <c r="F9823" i="3"/>
  <c r="K9822" i="3"/>
  <c r="F9822" i="3"/>
  <c r="K9821" i="3"/>
  <c r="F9821" i="3"/>
  <c r="K9820" i="3"/>
  <c r="F9820" i="3"/>
  <c r="K9819" i="3"/>
  <c r="F9819" i="3"/>
  <c r="K9818" i="3"/>
  <c r="L9818" i="3" s="1"/>
  <c r="F9818" i="3"/>
  <c r="K9817" i="3"/>
  <c r="F9817" i="3"/>
  <c r="K9816" i="3"/>
  <c r="F9816" i="3"/>
  <c r="K9815" i="3"/>
  <c r="F9815" i="3"/>
  <c r="K9814" i="3"/>
  <c r="F9814" i="3"/>
  <c r="K9813" i="3"/>
  <c r="F9813" i="3"/>
  <c r="K9812" i="3"/>
  <c r="F9812" i="3"/>
  <c r="K9811" i="3"/>
  <c r="F9811" i="3"/>
  <c r="K9810" i="3"/>
  <c r="F9810" i="3"/>
  <c r="K9809" i="3"/>
  <c r="F9809" i="3"/>
  <c r="K9808" i="3"/>
  <c r="L9808" i="3" s="1"/>
  <c r="F9808" i="3"/>
  <c r="K9807" i="3"/>
  <c r="F9807" i="3"/>
  <c r="I9807" i="3" s="1"/>
  <c r="K9806" i="3"/>
  <c r="F9806" i="3"/>
  <c r="H9806" i="3" s="1"/>
  <c r="K9805" i="3"/>
  <c r="F9805" i="3"/>
  <c r="K9804" i="3"/>
  <c r="F9804" i="3"/>
  <c r="K9803" i="3"/>
  <c r="L9803" i="3" s="1"/>
  <c r="F9803" i="3"/>
  <c r="K9802" i="3"/>
  <c r="F9802" i="3"/>
  <c r="G9802" i="3" s="1"/>
  <c r="K9801" i="3"/>
  <c r="F9801" i="3"/>
  <c r="K9800" i="3"/>
  <c r="F9800" i="3"/>
  <c r="H9800" i="3" s="1"/>
  <c r="K9799" i="3"/>
  <c r="F9799" i="3"/>
  <c r="K9798" i="3"/>
  <c r="F9798" i="3"/>
  <c r="K9797" i="3"/>
  <c r="F9797" i="3"/>
  <c r="K9796" i="3"/>
  <c r="F9796" i="3"/>
  <c r="K9795" i="3"/>
  <c r="L9795" i="3" s="1"/>
  <c r="F9795" i="3"/>
  <c r="K9794" i="3"/>
  <c r="F9794" i="3"/>
  <c r="K9793" i="3"/>
  <c r="F9793" i="3"/>
  <c r="K9792" i="3"/>
  <c r="L9792" i="3" s="1"/>
  <c r="F9792" i="3"/>
  <c r="K9791" i="3"/>
  <c r="F9791" i="3"/>
  <c r="K9790" i="3"/>
  <c r="F9790" i="3"/>
  <c r="K9789" i="3"/>
  <c r="F9789" i="3"/>
  <c r="K9788" i="3"/>
  <c r="F9788" i="3"/>
  <c r="K9787" i="3"/>
  <c r="F9787" i="3"/>
  <c r="K9786" i="3"/>
  <c r="F9786" i="3"/>
  <c r="K9785" i="3"/>
  <c r="F9785" i="3"/>
  <c r="K9784" i="3"/>
  <c r="F9784" i="3"/>
  <c r="H9784" i="3" s="1"/>
  <c r="K9783" i="3"/>
  <c r="N9783" i="3" s="1"/>
  <c r="F9783" i="3"/>
  <c r="K9782" i="3"/>
  <c r="F9782" i="3"/>
  <c r="K9781" i="3"/>
  <c r="F9781" i="3"/>
  <c r="G9781" i="3" s="1"/>
  <c r="K9780" i="3"/>
  <c r="F9780" i="3"/>
  <c r="K9779" i="3"/>
  <c r="N9779" i="3" s="1"/>
  <c r="F9779" i="3"/>
  <c r="K9778" i="3"/>
  <c r="F9778" i="3"/>
  <c r="K9777" i="3"/>
  <c r="L9777" i="3" s="1"/>
  <c r="F9777" i="3"/>
  <c r="K9776" i="3"/>
  <c r="F9776" i="3"/>
  <c r="K9775" i="3"/>
  <c r="L9775" i="3" s="1"/>
  <c r="F9775" i="3"/>
  <c r="K9774" i="3"/>
  <c r="F9774" i="3"/>
  <c r="K9773" i="3"/>
  <c r="L9773" i="3" s="1"/>
  <c r="F9773" i="3"/>
  <c r="K9772" i="3"/>
  <c r="F9772" i="3"/>
  <c r="K9771" i="3"/>
  <c r="F9771" i="3"/>
  <c r="K9770" i="3"/>
  <c r="F9770" i="3"/>
  <c r="K9769" i="3"/>
  <c r="L9769" i="3" s="1"/>
  <c r="F9769" i="3"/>
  <c r="K9768" i="3"/>
  <c r="F9768" i="3"/>
  <c r="G9768" i="3" s="1"/>
  <c r="K9767" i="3"/>
  <c r="F9767" i="3"/>
  <c r="K9766" i="3"/>
  <c r="L9766" i="3" s="1"/>
  <c r="F9766" i="3"/>
  <c r="K9765" i="3"/>
  <c r="F9765" i="3"/>
  <c r="G9765" i="3" s="1"/>
  <c r="K9764" i="3"/>
  <c r="F9764" i="3"/>
  <c r="K9763" i="3"/>
  <c r="F9763" i="3"/>
  <c r="K9762" i="3"/>
  <c r="L9762" i="3" s="1"/>
  <c r="F9762" i="3"/>
  <c r="K9761" i="3"/>
  <c r="F9761" i="3"/>
  <c r="G9761" i="3" s="1"/>
  <c r="K9760" i="3"/>
  <c r="F9760" i="3"/>
  <c r="I9760" i="3" s="1"/>
  <c r="K9759" i="3"/>
  <c r="F9759" i="3"/>
  <c r="K9758" i="3"/>
  <c r="F9758" i="3"/>
  <c r="K9757" i="3"/>
  <c r="F9757" i="3"/>
  <c r="K9756" i="3"/>
  <c r="F9756" i="3"/>
  <c r="K9755" i="3"/>
  <c r="L9755" i="3" s="1"/>
  <c r="F9755" i="3"/>
  <c r="K9754" i="3"/>
  <c r="F9754" i="3"/>
  <c r="H9754" i="3" s="1"/>
  <c r="K9753" i="3"/>
  <c r="F9753" i="3"/>
  <c r="K9752" i="3"/>
  <c r="L9752" i="3" s="1"/>
  <c r="F9752" i="3"/>
  <c r="K9751" i="3"/>
  <c r="F9751" i="3"/>
  <c r="K9750" i="3"/>
  <c r="F9750" i="3"/>
  <c r="K9749" i="3"/>
  <c r="F9749" i="3"/>
  <c r="K9748" i="3"/>
  <c r="L9748" i="3" s="1"/>
  <c r="F9748" i="3"/>
  <c r="K9747" i="3"/>
  <c r="F9747" i="3"/>
  <c r="K9746" i="3"/>
  <c r="F9746" i="3"/>
  <c r="K9745" i="3"/>
  <c r="F9745" i="3"/>
  <c r="K9744" i="3"/>
  <c r="L9744" i="3" s="1"/>
  <c r="F9744" i="3"/>
  <c r="K9743" i="3"/>
  <c r="F9743" i="3"/>
  <c r="G9743" i="3" s="1"/>
  <c r="K9742" i="3"/>
  <c r="F9742" i="3"/>
  <c r="K9741" i="3"/>
  <c r="F9741" i="3"/>
  <c r="H9741" i="3" s="1"/>
  <c r="K9740" i="3"/>
  <c r="F9740" i="3"/>
  <c r="K9739" i="3"/>
  <c r="F9739" i="3"/>
  <c r="K9738" i="3"/>
  <c r="F9738" i="3"/>
  <c r="K9737" i="3"/>
  <c r="F9737" i="3"/>
  <c r="K9736" i="3"/>
  <c r="L9736" i="3" s="1"/>
  <c r="F9736" i="3"/>
  <c r="G9736" i="3" s="1"/>
  <c r="K9735" i="3"/>
  <c r="L9735" i="3" s="1"/>
  <c r="F9735" i="3"/>
  <c r="K9734" i="3"/>
  <c r="F9734" i="3"/>
  <c r="K9733" i="3"/>
  <c r="L9733" i="3" s="1"/>
  <c r="F9733" i="3"/>
  <c r="K9732" i="3"/>
  <c r="L9732" i="3" s="1"/>
  <c r="F9732" i="3"/>
  <c r="K9731" i="3"/>
  <c r="F9731" i="3"/>
  <c r="G9731" i="3" s="1"/>
  <c r="K9730" i="3"/>
  <c r="L9730" i="3" s="1"/>
  <c r="F9730" i="3"/>
  <c r="K9729" i="3"/>
  <c r="F9729" i="3"/>
  <c r="G9729" i="3" s="1"/>
  <c r="K9728" i="3"/>
  <c r="F9728" i="3"/>
  <c r="G9728" i="3" s="1"/>
  <c r="K9727" i="3"/>
  <c r="L9727" i="3" s="1"/>
  <c r="F9727" i="3"/>
  <c r="I9727" i="3" s="1"/>
  <c r="K9726" i="3"/>
  <c r="F9726" i="3"/>
  <c r="G9726" i="3" s="1"/>
  <c r="K9725" i="3"/>
  <c r="N9725" i="3" s="1"/>
  <c r="F9725" i="3"/>
  <c r="G9725" i="3" s="1"/>
  <c r="K9724" i="3"/>
  <c r="F9724" i="3"/>
  <c r="G9724" i="3" s="1"/>
  <c r="K9723" i="3"/>
  <c r="F9723" i="3"/>
  <c r="G9723" i="3" s="1"/>
  <c r="K9722" i="3"/>
  <c r="L9722" i="3" s="1"/>
  <c r="F9722" i="3"/>
  <c r="K9721" i="3"/>
  <c r="L9721" i="3" s="1"/>
  <c r="F9721" i="3"/>
  <c r="K9720" i="3"/>
  <c r="L9720" i="3" s="1"/>
  <c r="F9720" i="3"/>
  <c r="K9719" i="3"/>
  <c r="L9719" i="3" s="1"/>
  <c r="F9719" i="3"/>
  <c r="K9718" i="3"/>
  <c r="F9718" i="3"/>
  <c r="G9718" i="3" s="1"/>
  <c r="K9717" i="3"/>
  <c r="F9717" i="3"/>
  <c r="G9717" i="3" s="1"/>
  <c r="K9716" i="3"/>
  <c r="L9716" i="3" s="1"/>
  <c r="F9716" i="3"/>
  <c r="K9715" i="3"/>
  <c r="L9715" i="3" s="1"/>
  <c r="F9715" i="3"/>
  <c r="G9715" i="3" s="1"/>
  <c r="K9714" i="3"/>
  <c r="L9714" i="3" s="1"/>
  <c r="F9714" i="3"/>
  <c r="K9713" i="3"/>
  <c r="F9713" i="3"/>
  <c r="G9713" i="3" s="1"/>
  <c r="K9712" i="3"/>
  <c r="L9712" i="3" s="1"/>
  <c r="F9712" i="3"/>
  <c r="G9712" i="3" s="1"/>
  <c r="K9711" i="3"/>
  <c r="L9711" i="3" s="1"/>
  <c r="F9711" i="3"/>
  <c r="K9710" i="3"/>
  <c r="F9710" i="3"/>
  <c r="G9710" i="3" s="1"/>
  <c r="K9709" i="3"/>
  <c r="N9709" i="3" s="1"/>
  <c r="F9709" i="3"/>
  <c r="G9709" i="3" s="1"/>
  <c r="K9708" i="3"/>
  <c r="L9708" i="3" s="1"/>
  <c r="F9708" i="3"/>
  <c r="I9708" i="3" s="1"/>
  <c r="K9707" i="3"/>
  <c r="F9707" i="3"/>
  <c r="G9707" i="3" s="1"/>
  <c r="K9706" i="3"/>
  <c r="L9706" i="3" s="1"/>
  <c r="F9706" i="3"/>
  <c r="K9705" i="3"/>
  <c r="N9705" i="3" s="1"/>
  <c r="F9705" i="3"/>
  <c r="G9705" i="3" s="1"/>
  <c r="K9704" i="3"/>
  <c r="L9704" i="3" s="1"/>
  <c r="F9704" i="3"/>
  <c r="I9704" i="3" s="1"/>
  <c r="K9703" i="3"/>
  <c r="F9703" i="3"/>
  <c r="G9703" i="3" s="1"/>
  <c r="K9702" i="3"/>
  <c r="L9702" i="3" s="1"/>
  <c r="F9702" i="3"/>
  <c r="H9702" i="3" s="1"/>
  <c r="K9701" i="3"/>
  <c r="F9701" i="3"/>
  <c r="K9700" i="3"/>
  <c r="L9700" i="3" s="1"/>
  <c r="F9700" i="3"/>
  <c r="K9699" i="3"/>
  <c r="F9699" i="3"/>
  <c r="K9698" i="3"/>
  <c r="F9698" i="3"/>
  <c r="K9697" i="3"/>
  <c r="F9697" i="3"/>
  <c r="K9696" i="3"/>
  <c r="L9696" i="3" s="1"/>
  <c r="F9696" i="3"/>
  <c r="K9695" i="3"/>
  <c r="L9695" i="3" s="1"/>
  <c r="F9695" i="3"/>
  <c r="K9694" i="3"/>
  <c r="F9694" i="3"/>
  <c r="K9693" i="3"/>
  <c r="L9693" i="3" s="1"/>
  <c r="F9693" i="3"/>
  <c r="K9692" i="3"/>
  <c r="L9692" i="3" s="1"/>
  <c r="F9692" i="3"/>
  <c r="K9691" i="3"/>
  <c r="F9691" i="3"/>
  <c r="H9691" i="3" s="1"/>
  <c r="K9690" i="3"/>
  <c r="L9690" i="3" s="1"/>
  <c r="F9690" i="3"/>
  <c r="K9689" i="3"/>
  <c r="L9689" i="3" s="1"/>
  <c r="F9689" i="3"/>
  <c r="K9688" i="3"/>
  <c r="F9688" i="3"/>
  <c r="K9687" i="3"/>
  <c r="F9687" i="3"/>
  <c r="K9686" i="3"/>
  <c r="F9686" i="3"/>
  <c r="K9685" i="3"/>
  <c r="L9685" i="3" s="1"/>
  <c r="F9685" i="3"/>
  <c r="K9684" i="3"/>
  <c r="F9684" i="3"/>
  <c r="G9684" i="3" s="1"/>
  <c r="K9683" i="3"/>
  <c r="F9683" i="3"/>
  <c r="K9682" i="3"/>
  <c r="F9682" i="3"/>
  <c r="K9681" i="3"/>
  <c r="F9681" i="3"/>
  <c r="H9681" i="3" s="1"/>
  <c r="K9680" i="3"/>
  <c r="F9680" i="3"/>
  <c r="K9679" i="3"/>
  <c r="F9679" i="3"/>
  <c r="K9678" i="3"/>
  <c r="F9678" i="3"/>
  <c r="G9678" i="3" s="1"/>
  <c r="K9677" i="3"/>
  <c r="F9677" i="3"/>
  <c r="K9676" i="3"/>
  <c r="F9676" i="3"/>
  <c r="K9675" i="3"/>
  <c r="F9675" i="3"/>
  <c r="K9674" i="3"/>
  <c r="F9674" i="3"/>
  <c r="I9674" i="3" s="1"/>
  <c r="K9673" i="3"/>
  <c r="F9673" i="3"/>
  <c r="K9672" i="3"/>
  <c r="F9672" i="3"/>
  <c r="K9671" i="3"/>
  <c r="F9671" i="3"/>
  <c r="K9670" i="3"/>
  <c r="F9670" i="3"/>
  <c r="K9669" i="3"/>
  <c r="F9669" i="3"/>
  <c r="K9668" i="3"/>
  <c r="F9668" i="3"/>
  <c r="K9667" i="3"/>
  <c r="F9667" i="3"/>
  <c r="K9666" i="3"/>
  <c r="F9666" i="3"/>
  <c r="G9666" i="3" s="1"/>
  <c r="K9665" i="3"/>
  <c r="F9665" i="3"/>
  <c r="K9664" i="3"/>
  <c r="F9664" i="3"/>
  <c r="K9663" i="3"/>
  <c r="F9663" i="3"/>
  <c r="K9662" i="3"/>
  <c r="F9662" i="3"/>
  <c r="H9662" i="3" s="1"/>
  <c r="K9661" i="3"/>
  <c r="F9661" i="3"/>
  <c r="K9660" i="3"/>
  <c r="F9660" i="3"/>
  <c r="K9659" i="3"/>
  <c r="F9659" i="3"/>
  <c r="K9658" i="3"/>
  <c r="F9658" i="3"/>
  <c r="K9657" i="3"/>
  <c r="F9657" i="3"/>
  <c r="G9657" i="3" s="1"/>
  <c r="K9656" i="3"/>
  <c r="F9656" i="3"/>
  <c r="K9655" i="3"/>
  <c r="F9655" i="3"/>
  <c r="K9654" i="3"/>
  <c r="F9654" i="3"/>
  <c r="K9653" i="3"/>
  <c r="F9653" i="3"/>
  <c r="K9652" i="3"/>
  <c r="F9652" i="3"/>
  <c r="K9651" i="3"/>
  <c r="F9651" i="3"/>
  <c r="K9650" i="3"/>
  <c r="F9650" i="3"/>
  <c r="I9650" i="3" s="1"/>
  <c r="K9649" i="3"/>
  <c r="F9649" i="3"/>
  <c r="K9648" i="3"/>
  <c r="F9648" i="3"/>
  <c r="K9647" i="3"/>
  <c r="F9647" i="3"/>
  <c r="K9646" i="3"/>
  <c r="F9646" i="3"/>
  <c r="K9645" i="3"/>
  <c r="F9645" i="3"/>
  <c r="K9644" i="3"/>
  <c r="F9644" i="3"/>
  <c r="G9644" i="3" s="1"/>
  <c r="K9643" i="3"/>
  <c r="F9643" i="3"/>
  <c r="K9642" i="3"/>
  <c r="F9642" i="3"/>
  <c r="K9641" i="3"/>
  <c r="F9641" i="3"/>
  <c r="K9640" i="3"/>
  <c r="F9640" i="3"/>
  <c r="K9639" i="3"/>
  <c r="F9639" i="3"/>
  <c r="K9638" i="3"/>
  <c r="F9638" i="3"/>
  <c r="K9637" i="3"/>
  <c r="F9637" i="3"/>
  <c r="K9636" i="3"/>
  <c r="F9636" i="3"/>
  <c r="G9636" i="3" s="1"/>
  <c r="K9635" i="3"/>
  <c r="F9635" i="3"/>
  <c r="K9634" i="3"/>
  <c r="F9634" i="3"/>
  <c r="K9633" i="3"/>
  <c r="F9633" i="3"/>
  <c r="K9632" i="3"/>
  <c r="F9632" i="3"/>
  <c r="H9632" i="3" s="1"/>
  <c r="K9631" i="3"/>
  <c r="F9631" i="3"/>
  <c r="K9630" i="3"/>
  <c r="F9630" i="3"/>
  <c r="K9629" i="3"/>
  <c r="F9629" i="3"/>
  <c r="K9628" i="3"/>
  <c r="F9628" i="3"/>
  <c r="K9627" i="3"/>
  <c r="F9627" i="3"/>
  <c r="K9626" i="3"/>
  <c r="F9626" i="3"/>
  <c r="I9626" i="3" s="1"/>
  <c r="K9625" i="3"/>
  <c r="F9625" i="3"/>
  <c r="K9624" i="3"/>
  <c r="F9624" i="3"/>
  <c r="K9623" i="3"/>
  <c r="F9623" i="3"/>
  <c r="K9622" i="3"/>
  <c r="F9622" i="3"/>
  <c r="K9621" i="3"/>
  <c r="F9621" i="3"/>
  <c r="K9620" i="3"/>
  <c r="F9620" i="3"/>
  <c r="K9619" i="3"/>
  <c r="F9619" i="3"/>
  <c r="K9618" i="3"/>
  <c r="F9618" i="3"/>
  <c r="K9617" i="3"/>
  <c r="F9617" i="3"/>
  <c r="K9616" i="3"/>
  <c r="F9616" i="3"/>
  <c r="K9615" i="3"/>
  <c r="F9615" i="3"/>
  <c r="K9614" i="3"/>
  <c r="F9614" i="3"/>
  <c r="K9613" i="3"/>
  <c r="F9613" i="3"/>
  <c r="K9612" i="3"/>
  <c r="F9612" i="3"/>
  <c r="I9612" i="3" s="1"/>
  <c r="K9611" i="3"/>
  <c r="F9611" i="3"/>
  <c r="K9610" i="3"/>
  <c r="F9610" i="3"/>
  <c r="K9609" i="3"/>
  <c r="F9609" i="3"/>
  <c r="K9608" i="3"/>
  <c r="F9608" i="3"/>
  <c r="K9607" i="3"/>
  <c r="F9607" i="3"/>
  <c r="K9606" i="3"/>
  <c r="F9606" i="3"/>
  <c r="K9605" i="3"/>
  <c r="F9605" i="3"/>
  <c r="K9604" i="3"/>
  <c r="F9604" i="3"/>
  <c r="H9604" i="3" s="1"/>
  <c r="K9603" i="3"/>
  <c r="F9603" i="3"/>
  <c r="K9602" i="3"/>
  <c r="F9602" i="3"/>
  <c r="K9601" i="3"/>
  <c r="F9601" i="3"/>
  <c r="K9600" i="3"/>
  <c r="F9600" i="3"/>
  <c r="I9600" i="3" s="1"/>
  <c r="K9599" i="3"/>
  <c r="F9599" i="3"/>
  <c r="K9598" i="3"/>
  <c r="F9598" i="3"/>
  <c r="K9597" i="3"/>
  <c r="F9597" i="3"/>
  <c r="K9596" i="3"/>
  <c r="F9596" i="3"/>
  <c r="K9595" i="3"/>
  <c r="F9595" i="3"/>
  <c r="K9594" i="3"/>
  <c r="F9594" i="3"/>
  <c r="H9594" i="3" s="1"/>
  <c r="K9593" i="3"/>
  <c r="F9593" i="3"/>
  <c r="K9592" i="3"/>
  <c r="F9592" i="3"/>
  <c r="K9591" i="3"/>
  <c r="F9591" i="3"/>
  <c r="K9590" i="3"/>
  <c r="F9590" i="3"/>
  <c r="I9590" i="3" s="1"/>
  <c r="K9589" i="3"/>
  <c r="F9589" i="3"/>
  <c r="K9588" i="3"/>
  <c r="F9588" i="3"/>
  <c r="K9587" i="3"/>
  <c r="F9587" i="3"/>
  <c r="K9586" i="3"/>
  <c r="F9586" i="3"/>
  <c r="K9585" i="3"/>
  <c r="F9585" i="3"/>
  <c r="G9585" i="3" s="1"/>
  <c r="K9584" i="3"/>
  <c r="F9584" i="3"/>
  <c r="K9583" i="3"/>
  <c r="F9583" i="3"/>
  <c r="K9582" i="3"/>
  <c r="F9582" i="3"/>
  <c r="K9581" i="3"/>
  <c r="F9581" i="3"/>
  <c r="G9581" i="3" s="1"/>
  <c r="K9580" i="3"/>
  <c r="F9580" i="3"/>
  <c r="K9579" i="3"/>
  <c r="F9579" i="3"/>
  <c r="K9578" i="3"/>
  <c r="F9578" i="3"/>
  <c r="H9578" i="3" s="1"/>
  <c r="K9577" i="3"/>
  <c r="F9577" i="3"/>
  <c r="K9576" i="3"/>
  <c r="F9576" i="3"/>
  <c r="K9575" i="3"/>
  <c r="F9575" i="3"/>
  <c r="I9575" i="3" s="1"/>
  <c r="K9574" i="3"/>
  <c r="F9574" i="3"/>
  <c r="K9573" i="3"/>
  <c r="F9573" i="3"/>
  <c r="K9572" i="3"/>
  <c r="F9572" i="3"/>
  <c r="K9571" i="3"/>
  <c r="F9571" i="3"/>
  <c r="K9570" i="3"/>
  <c r="F9570" i="3"/>
  <c r="K9569" i="3"/>
  <c r="F9569" i="3"/>
  <c r="K9568" i="3"/>
  <c r="F9568" i="3"/>
  <c r="K9567" i="3"/>
  <c r="F9567" i="3"/>
  <c r="K9566" i="3"/>
  <c r="F9566" i="3"/>
  <c r="K9565" i="3"/>
  <c r="F9565" i="3"/>
  <c r="H9565" i="3" s="1"/>
  <c r="K9564" i="3"/>
  <c r="F9564" i="3"/>
  <c r="K9563" i="3"/>
  <c r="F9563" i="3"/>
  <c r="K9562" i="3"/>
  <c r="F9562" i="3"/>
  <c r="K9561" i="3"/>
  <c r="F9561" i="3"/>
  <c r="K9560" i="3"/>
  <c r="F9560" i="3"/>
  <c r="K9559" i="3"/>
  <c r="F9559" i="3"/>
  <c r="I9559" i="3" s="1"/>
  <c r="K9558" i="3"/>
  <c r="F9558" i="3"/>
  <c r="K9557" i="3"/>
  <c r="F9557" i="3"/>
  <c r="K9556" i="3"/>
  <c r="F9556" i="3"/>
  <c r="K9555" i="3"/>
  <c r="F9555" i="3"/>
  <c r="K9554" i="3"/>
  <c r="F9554" i="3"/>
  <c r="K9553" i="3"/>
  <c r="F9553" i="3"/>
  <c r="G9553" i="3" s="1"/>
  <c r="K9552" i="3"/>
  <c r="F9552" i="3"/>
  <c r="K9551" i="3"/>
  <c r="F9551" i="3"/>
  <c r="K9550" i="3"/>
  <c r="F9550" i="3"/>
  <c r="K9549" i="3"/>
  <c r="F9549" i="3"/>
  <c r="H9549" i="3" s="1"/>
  <c r="K9548" i="3"/>
  <c r="F9548" i="3"/>
  <c r="K9547" i="3"/>
  <c r="F9547" i="3"/>
  <c r="K9546" i="3"/>
  <c r="F9546" i="3"/>
  <c r="K9545" i="3"/>
  <c r="F9545" i="3"/>
  <c r="K9544" i="3"/>
  <c r="F9544" i="3"/>
  <c r="K9543" i="3"/>
  <c r="F9543" i="3"/>
  <c r="I9543" i="3" s="1"/>
  <c r="K9542" i="3"/>
  <c r="F9542" i="3"/>
  <c r="K9541" i="3"/>
  <c r="F9541" i="3"/>
  <c r="K9540" i="3"/>
  <c r="F9540" i="3"/>
  <c r="K9539" i="3"/>
  <c r="F9539" i="3"/>
  <c r="K9538" i="3"/>
  <c r="F9538" i="3"/>
  <c r="K9537" i="3"/>
  <c r="F9537" i="3"/>
  <c r="K9536" i="3"/>
  <c r="F9536" i="3"/>
  <c r="K9535" i="3"/>
  <c r="F9535" i="3"/>
  <c r="K9534" i="3"/>
  <c r="F9534" i="3"/>
  <c r="H9534" i="3" s="1"/>
  <c r="K9533" i="3"/>
  <c r="F9533" i="3"/>
  <c r="K9532" i="3"/>
  <c r="F9532" i="3"/>
  <c r="K9531" i="3"/>
  <c r="F9531" i="3"/>
  <c r="K9530" i="3"/>
  <c r="F9530" i="3"/>
  <c r="K9529" i="3"/>
  <c r="F9529" i="3"/>
  <c r="I9529" i="3" s="1"/>
  <c r="K9528" i="3"/>
  <c r="F9528" i="3"/>
  <c r="K9527" i="3"/>
  <c r="F9527" i="3"/>
  <c r="K9526" i="3"/>
  <c r="F9526" i="3"/>
  <c r="K9525" i="3"/>
  <c r="F9525" i="3"/>
  <c r="K9524" i="3"/>
  <c r="F9524" i="3"/>
  <c r="K9523" i="3"/>
  <c r="F9523" i="3"/>
  <c r="G9523" i="3" s="1"/>
  <c r="K9522" i="3"/>
  <c r="F9522" i="3"/>
  <c r="K9521" i="3"/>
  <c r="F9521" i="3"/>
  <c r="K9520" i="3"/>
  <c r="F9520" i="3"/>
  <c r="K9519" i="3"/>
  <c r="F9519" i="3"/>
  <c r="K9518" i="3"/>
  <c r="F9518" i="3"/>
  <c r="K9517" i="3"/>
  <c r="F9517" i="3"/>
  <c r="K9516" i="3"/>
  <c r="F9516" i="3"/>
  <c r="K9515" i="3"/>
  <c r="F9515" i="3"/>
  <c r="K9514" i="3"/>
  <c r="F9514" i="3"/>
  <c r="G9514" i="3" s="1"/>
  <c r="K9513" i="3"/>
  <c r="F9513" i="3"/>
  <c r="K9512" i="3"/>
  <c r="F9512" i="3"/>
  <c r="K9511" i="3"/>
  <c r="F9511" i="3"/>
  <c r="K9510" i="3"/>
  <c r="F9510" i="3"/>
  <c r="I9510" i="3" s="1"/>
  <c r="K9509" i="3"/>
  <c r="F9509" i="3"/>
  <c r="K9508" i="3"/>
  <c r="F9508" i="3"/>
  <c r="K9507" i="3"/>
  <c r="F9507" i="3"/>
  <c r="K9506" i="3"/>
  <c r="F9506" i="3"/>
  <c r="K9505" i="3"/>
  <c r="F9505" i="3"/>
  <c r="K9504" i="3"/>
  <c r="F9504" i="3"/>
  <c r="K9503" i="3"/>
  <c r="F9503" i="3"/>
  <c r="K9502" i="3"/>
  <c r="F9502" i="3"/>
  <c r="G9502" i="3" s="1"/>
  <c r="K9501" i="3"/>
  <c r="F9501" i="3"/>
  <c r="K9500" i="3"/>
  <c r="F9500" i="3"/>
  <c r="K9499" i="3"/>
  <c r="F9499" i="3"/>
  <c r="K9498" i="3"/>
  <c r="F9498" i="3"/>
  <c r="H9498" i="3" s="1"/>
  <c r="K9497" i="3"/>
  <c r="F9497" i="3"/>
  <c r="K9496" i="3"/>
  <c r="F9496" i="3"/>
  <c r="K9495" i="3"/>
  <c r="F9495" i="3"/>
  <c r="K9494" i="3"/>
  <c r="F9494" i="3"/>
  <c r="I9494" i="3" s="1"/>
  <c r="K9493" i="3"/>
  <c r="F9493" i="3"/>
  <c r="K9492" i="3"/>
  <c r="F9492" i="3"/>
  <c r="K9491" i="3"/>
  <c r="F9491" i="3"/>
  <c r="K9490" i="3"/>
  <c r="F9490" i="3"/>
  <c r="G9490" i="3" s="1"/>
  <c r="K9489" i="3"/>
  <c r="F9489" i="3"/>
  <c r="K9488" i="3"/>
  <c r="F9488" i="3"/>
  <c r="K9487" i="3"/>
  <c r="F9487" i="3"/>
  <c r="H9487" i="3" s="1"/>
  <c r="K9486" i="3"/>
  <c r="F9486" i="3"/>
  <c r="K9485" i="3"/>
  <c r="F9485" i="3"/>
  <c r="K9484" i="3"/>
  <c r="F9484" i="3"/>
  <c r="K9483" i="3"/>
  <c r="F9483" i="3"/>
  <c r="I9483" i="3" s="1"/>
  <c r="K9482" i="3"/>
  <c r="F9482" i="3"/>
  <c r="K9481" i="3"/>
  <c r="F9481" i="3"/>
  <c r="K9480" i="3"/>
  <c r="F9480" i="3"/>
  <c r="K9479" i="3"/>
  <c r="F9479" i="3"/>
  <c r="K9478" i="3"/>
  <c r="F9478" i="3"/>
  <c r="H9478" i="3" s="1"/>
  <c r="K9477" i="3"/>
  <c r="F9477" i="3"/>
  <c r="K9476" i="3"/>
  <c r="F9476" i="3"/>
  <c r="K9475" i="3"/>
  <c r="F9475" i="3"/>
  <c r="K9474" i="3"/>
  <c r="F9474" i="3"/>
  <c r="K9473" i="3"/>
  <c r="F9473" i="3"/>
  <c r="I9473" i="3" s="1"/>
  <c r="K9472" i="3"/>
  <c r="F9472" i="3"/>
  <c r="K9471" i="3"/>
  <c r="F9471" i="3"/>
  <c r="K9470" i="3"/>
  <c r="F9470" i="3"/>
  <c r="G9470" i="3" s="1"/>
  <c r="K9469" i="3"/>
  <c r="F9469" i="3"/>
  <c r="K9468" i="3"/>
  <c r="F9468" i="3"/>
  <c r="K9467" i="3"/>
  <c r="F9467" i="3"/>
  <c r="H9467" i="3" s="1"/>
  <c r="K9466" i="3"/>
  <c r="F9466" i="3"/>
  <c r="K9465" i="3"/>
  <c r="F9465" i="3"/>
  <c r="K9464" i="3"/>
  <c r="F9464" i="3"/>
  <c r="K9463" i="3"/>
  <c r="F9463" i="3"/>
  <c r="K9462" i="3"/>
  <c r="F9462" i="3"/>
  <c r="K9461" i="3"/>
  <c r="F9461" i="3"/>
  <c r="K9460" i="3"/>
  <c r="F9460" i="3"/>
  <c r="K9459" i="3"/>
  <c r="F9459" i="3"/>
  <c r="K9458" i="3"/>
  <c r="F9458" i="3"/>
  <c r="K9457" i="3"/>
  <c r="F9457" i="3"/>
  <c r="H9457" i="3" s="1"/>
  <c r="K9456" i="3"/>
  <c r="F9456" i="3"/>
  <c r="K9455" i="3"/>
  <c r="F9455" i="3"/>
  <c r="K9454" i="3"/>
  <c r="F9454" i="3"/>
  <c r="K9453" i="3"/>
  <c r="F9453" i="3"/>
  <c r="K9452" i="3"/>
  <c r="F9452" i="3"/>
  <c r="K9451" i="3"/>
  <c r="F9451" i="3"/>
  <c r="K9450" i="3"/>
  <c r="F9450" i="3"/>
  <c r="K9449" i="3"/>
  <c r="F9449" i="3"/>
  <c r="G9449" i="3" s="1"/>
  <c r="K9448" i="3"/>
  <c r="F9448" i="3"/>
  <c r="K9447" i="3"/>
  <c r="F9447" i="3"/>
  <c r="H9447" i="3" s="1"/>
  <c r="K9446" i="3"/>
  <c r="F9446" i="3"/>
  <c r="K9445" i="3"/>
  <c r="F9445" i="3"/>
  <c r="K9444" i="3"/>
  <c r="F9444" i="3"/>
  <c r="I9444" i="3" s="1"/>
  <c r="K9443" i="3"/>
  <c r="F9443" i="3"/>
  <c r="K9442" i="3"/>
  <c r="F9442" i="3"/>
  <c r="K9441" i="3"/>
  <c r="F9441" i="3"/>
  <c r="K9440" i="3"/>
  <c r="F9440" i="3"/>
  <c r="K9439" i="3"/>
  <c r="F9439" i="3"/>
  <c r="H9439" i="3" s="1"/>
  <c r="K9438" i="3"/>
  <c r="F9438" i="3"/>
  <c r="K9437" i="3"/>
  <c r="F9437" i="3"/>
  <c r="K9436" i="3"/>
  <c r="F9436" i="3"/>
  <c r="K9435" i="3"/>
  <c r="F9435" i="3"/>
  <c r="K9434" i="3"/>
  <c r="F9434" i="3"/>
  <c r="K9433" i="3"/>
  <c r="F9433" i="3"/>
  <c r="K9432" i="3"/>
  <c r="F9432" i="3"/>
  <c r="K9431" i="3"/>
  <c r="F9431" i="3"/>
  <c r="K9430" i="3"/>
  <c r="F9430" i="3"/>
  <c r="K9429" i="3"/>
  <c r="F9429" i="3"/>
  <c r="G9429" i="3" s="1"/>
  <c r="K9428" i="3"/>
  <c r="F9428" i="3"/>
  <c r="K9427" i="3"/>
  <c r="F9427" i="3"/>
  <c r="K9426" i="3"/>
  <c r="F9426" i="3"/>
  <c r="K9425" i="3"/>
  <c r="F9425" i="3"/>
  <c r="K9424" i="3"/>
  <c r="F9424" i="3"/>
  <c r="K9423" i="3"/>
  <c r="F9423" i="3"/>
  <c r="G9423" i="3" s="1"/>
  <c r="K9422" i="3"/>
  <c r="F9422" i="3"/>
  <c r="K9421" i="3"/>
  <c r="F9421" i="3"/>
  <c r="K9420" i="3"/>
  <c r="F9420" i="3"/>
  <c r="H9420" i="3" s="1"/>
  <c r="K9419" i="3"/>
  <c r="F9419" i="3"/>
  <c r="K9418" i="3"/>
  <c r="F9418" i="3"/>
  <c r="K9417" i="3"/>
  <c r="N9417" i="3" s="1"/>
  <c r="F9417" i="3"/>
  <c r="K9416" i="3"/>
  <c r="F9416" i="3"/>
  <c r="I9416" i="3" s="1"/>
  <c r="K9415" i="3"/>
  <c r="F9415" i="3"/>
  <c r="K9414" i="3"/>
  <c r="F9414" i="3"/>
  <c r="K9413" i="3"/>
  <c r="F9413" i="3"/>
  <c r="K9412" i="3"/>
  <c r="F9412" i="3"/>
  <c r="K9411" i="3"/>
  <c r="F9411" i="3"/>
  <c r="K9410" i="3"/>
  <c r="F9410" i="3"/>
  <c r="K9409" i="3"/>
  <c r="F9409" i="3"/>
  <c r="K9408" i="3"/>
  <c r="F9408" i="3"/>
  <c r="K9407" i="3"/>
  <c r="F9407" i="3"/>
  <c r="K9406" i="3"/>
  <c r="F9406" i="3"/>
  <c r="K9405" i="3"/>
  <c r="F9405" i="3"/>
  <c r="K9404" i="3"/>
  <c r="F9404" i="3"/>
  <c r="K9403" i="3"/>
  <c r="F9403" i="3"/>
  <c r="K9402" i="3"/>
  <c r="F9402" i="3"/>
  <c r="K9401" i="3"/>
  <c r="F9401" i="3"/>
  <c r="K9400" i="3"/>
  <c r="F9400" i="3"/>
  <c r="K9399" i="3"/>
  <c r="F9399" i="3"/>
  <c r="K9398" i="3"/>
  <c r="F9398" i="3"/>
  <c r="K9397" i="3"/>
  <c r="N9397" i="3" s="1"/>
  <c r="F9397" i="3"/>
  <c r="K9396" i="3"/>
  <c r="F9396" i="3"/>
  <c r="I9396" i="3" s="1"/>
  <c r="K9395" i="3"/>
  <c r="F9395" i="3"/>
  <c r="K9394" i="3"/>
  <c r="F9394" i="3"/>
  <c r="K9393" i="3"/>
  <c r="F9393" i="3"/>
  <c r="K9392" i="3"/>
  <c r="F9392" i="3"/>
  <c r="G9392" i="3" s="1"/>
  <c r="K9391" i="3"/>
  <c r="F9391" i="3"/>
  <c r="K9390" i="3"/>
  <c r="F9390" i="3"/>
  <c r="K9389" i="3"/>
  <c r="F9389" i="3"/>
  <c r="K9388" i="3"/>
  <c r="F9388" i="3"/>
  <c r="K9387" i="3"/>
  <c r="F9387" i="3"/>
  <c r="G9387" i="3" s="1"/>
  <c r="K9386" i="3"/>
  <c r="F9386" i="3"/>
  <c r="K9385" i="3"/>
  <c r="F9385" i="3"/>
  <c r="H9385" i="3" s="1"/>
  <c r="K9384" i="3"/>
  <c r="F9384" i="3"/>
  <c r="K9383" i="3"/>
  <c r="N9383" i="3" s="1"/>
  <c r="F9383" i="3"/>
  <c r="K9382" i="3"/>
  <c r="F9382" i="3"/>
  <c r="K9381" i="3"/>
  <c r="F9381" i="3"/>
  <c r="G9381" i="3" s="1"/>
  <c r="K9380" i="3"/>
  <c r="F9380" i="3"/>
  <c r="K9379" i="3"/>
  <c r="F9379" i="3"/>
  <c r="K9378" i="3"/>
  <c r="F9378" i="3"/>
  <c r="K9377" i="3"/>
  <c r="F9377" i="3"/>
  <c r="K9376" i="3"/>
  <c r="F9376" i="3"/>
  <c r="G9376" i="3" s="1"/>
  <c r="K9375" i="3"/>
  <c r="F9375" i="3"/>
  <c r="K9374" i="3"/>
  <c r="F9374" i="3"/>
  <c r="G9374" i="3" s="1"/>
  <c r="K9373" i="3"/>
  <c r="F9373" i="3"/>
  <c r="G9373" i="3" s="1"/>
  <c r="K9372" i="3"/>
  <c r="F9372" i="3"/>
  <c r="K9371" i="3"/>
  <c r="F9371" i="3"/>
  <c r="K9370" i="3"/>
  <c r="F9370" i="3"/>
  <c r="G9370" i="3" s="1"/>
  <c r="K9369" i="3"/>
  <c r="F9369" i="3"/>
  <c r="K9368" i="3"/>
  <c r="F9368" i="3"/>
  <c r="K9367" i="3"/>
  <c r="F9367" i="3"/>
  <c r="K9366" i="3"/>
  <c r="F9366" i="3"/>
  <c r="K9365" i="3"/>
  <c r="F9365" i="3"/>
  <c r="K9364" i="3"/>
  <c r="F9364" i="3"/>
  <c r="K9363" i="3"/>
  <c r="L9363" i="3" s="1"/>
  <c r="F9363" i="3"/>
  <c r="K9362" i="3"/>
  <c r="F9362" i="3"/>
  <c r="K9361" i="3"/>
  <c r="F9361" i="3"/>
  <c r="G9361" i="3" s="1"/>
  <c r="K9360" i="3"/>
  <c r="F9360" i="3"/>
  <c r="K9359" i="3"/>
  <c r="F9359" i="3"/>
  <c r="K9358" i="3"/>
  <c r="L9358" i="3" s="1"/>
  <c r="F9358" i="3"/>
  <c r="K9357" i="3"/>
  <c r="F9357" i="3"/>
  <c r="H9357" i="3" s="1"/>
  <c r="K9356" i="3"/>
  <c r="F9356" i="3"/>
  <c r="I9356" i="3" s="1"/>
  <c r="K9355" i="3"/>
  <c r="F9355" i="3"/>
  <c r="K9354" i="3"/>
  <c r="F9354" i="3"/>
  <c r="G9354" i="3" s="1"/>
  <c r="K9353" i="3"/>
  <c r="F9353" i="3"/>
  <c r="K9352" i="3"/>
  <c r="F9352" i="3"/>
  <c r="K9351" i="3"/>
  <c r="F9351" i="3"/>
  <c r="G9351" i="3" s="1"/>
  <c r="K9350" i="3"/>
  <c r="F9350" i="3"/>
  <c r="K9349" i="3"/>
  <c r="L9349" i="3" s="1"/>
  <c r="F9349" i="3"/>
  <c r="K9348" i="3"/>
  <c r="F9348" i="3"/>
  <c r="K9347" i="3"/>
  <c r="F9347" i="3"/>
  <c r="K9346" i="3"/>
  <c r="F9346" i="3"/>
  <c r="K9345" i="3"/>
  <c r="F9345" i="3"/>
  <c r="K9344" i="3"/>
  <c r="F9344" i="3"/>
  <c r="K9343" i="3"/>
  <c r="F9343" i="3"/>
  <c r="K9342" i="3"/>
  <c r="N9342" i="3" s="1"/>
  <c r="F9342" i="3"/>
  <c r="K9341" i="3"/>
  <c r="F9341" i="3"/>
  <c r="K9340" i="3"/>
  <c r="F9340" i="3"/>
  <c r="K9339" i="3"/>
  <c r="F9339" i="3"/>
  <c r="K9338" i="3"/>
  <c r="F9338" i="3"/>
  <c r="H9338" i="3" s="1"/>
  <c r="K9337" i="3"/>
  <c r="F9337" i="3"/>
  <c r="K9336" i="3"/>
  <c r="F9336" i="3"/>
  <c r="K9335" i="3"/>
  <c r="F9335" i="3"/>
  <c r="K9334" i="3"/>
  <c r="F9334" i="3"/>
  <c r="K9333" i="3"/>
  <c r="F9333" i="3"/>
  <c r="K9332" i="3"/>
  <c r="F9332" i="3"/>
  <c r="I9332" i="3" s="1"/>
  <c r="K9331" i="3"/>
  <c r="L9331" i="3" s="1"/>
  <c r="F9331" i="3"/>
  <c r="K9330" i="3"/>
  <c r="F9330" i="3"/>
  <c r="K9329" i="3"/>
  <c r="L9329" i="3" s="1"/>
  <c r="F9329" i="3"/>
  <c r="K9328" i="3"/>
  <c r="L9328" i="3" s="1"/>
  <c r="F9328" i="3"/>
  <c r="K9327" i="3"/>
  <c r="F9327" i="3"/>
  <c r="G9327" i="3" s="1"/>
  <c r="K9326" i="3"/>
  <c r="F9326" i="3"/>
  <c r="K9325" i="3"/>
  <c r="L9325" i="3" s="1"/>
  <c r="F9325" i="3"/>
  <c r="K9324" i="3"/>
  <c r="L9324" i="3" s="1"/>
  <c r="F9324" i="3"/>
  <c r="G9324" i="3" s="1"/>
  <c r="K9323" i="3"/>
  <c r="L9323" i="3" s="1"/>
  <c r="F9323" i="3"/>
  <c r="K9322" i="3"/>
  <c r="L9322" i="3" s="1"/>
  <c r="F9322" i="3"/>
  <c r="H9322" i="3" s="1"/>
  <c r="K9321" i="3"/>
  <c r="F9321" i="3"/>
  <c r="K9320" i="3"/>
  <c r="L9320" i="3" s="1"/>
  <c r="F9320" i="3"/>
  <c r="K9319" i="3"/>
  <c r="L9319" i="3" s="1"/>
  <c r="F9319" i="3"/>
  <c r="G9319" i="3" s="1"/>
  <c r="K9318" i="3"/>
  <c r="F9318" i="3"/>
  <c r="G9318" i="3" s="1"/>
  <c r="K9317" i="3"/>
  <c r="L9317" i="3" s="1"/>
  <c r="F9317" i="3"/>
  <c r="K9316" i="3"/>
  <c r="N9316" i="3" s="1"/>
  <c r="F9316" i="3"/>
  <c r="G9316" i="3" s="1"/>
  <c r="K9315" i="3"/>
  <c r="L9315" i="3" s="1"/>
  <c r="F9315" i="3"/>
  <c r="K9314" i="3"/>
  <c r="L9314" i="3" s="1"/>
  <c r="F9314" i="3"/>
  <c r="G9314" i="3" s="1"/>
  <c r="K9313" i="3"/>
  <c r="L9313" i="3" s="1"/>
  <c r="F9313" i="3"/>
  <c r="K9312" i="3"/>
  <c r="L9312" i="3" s="1"/>
  <c r="F9312" i="3"/>
  <c r="I9312" i="3" s="1"/>
  <c r="K9311" i="3"/>
  <c r="L9311" i="3" s="1"/>
  <c r="F9311" i="3"/>
  <c r="G9311" i="3" s="1"/>
  <c r="K9310" i="3"/>
  <c r="L9310" i="3" s="1"/>
  <c r="F9310" i="3"/>
  <c r="K9309" i="3"/>
  <c r="L9309" i="3" s="1"/>
  <c r="F9309" i="3"/>
  <c r="K9308" i="3"/>
  <c r="F9308" i="3"/>
  <c r="K9307" i="3"/>
  <c r="L9307" i="3" s="1"/>
  <c r="F9307" i="3"/>
  <c r="G9307" i="3" s="1"/>
  <c r="K9306" i="3"/>
  <c r="F9306" i="3"/>
  <c r="G9306" i="3" s="1"/>
  <c r="K9305" i="3"/>
  <c r="L9305" i="3" s="1"/>
  <c r="F9305" i="3"/>
  <c r="K9304" i="3"/>
  <c r="F9304" i="3"/>
  <c r="G9304" i="3" s="1"/>
  <c r="K9303" i="3"/>
  <c r="L9303" i="3" s="1"/>
  <c r="F9303" i="3"/>
  <c r="K9302" i="3"/>
  <c r="L9302" i="3" s="1"/>
  <c r="F9302" i="3"/>
  <c r="G9302" i="3" s="1"/>
  <c r="K9301" i="3"/>
  <c r="L9301" i="3" s="1"/>
  <c r="F9301" i="3"/>
  <c r="K9300" i="3"/>
  <c r="F9300" i="3"/>
  <c r="G9300" i="3" s="1"/>
  <c r="K9299" i="3"/>
  <c r="L9299" i="3" s="1"/>
  <c r="F9299" i="3"/>
  <c r="G9299" i="3" s="1"/>
  <c r="K9298" i="3"/>
  <c r="L9298" i="3" s="1"/>
  <c r="F9298" i="3"/>
  <c r="H9298" i="3" s="1"/>
  <c r="K9297" i="3"/>
  <c r="F9297" i="3"/>
  <c r="G9297" i="3" s="1"/>
  <c r="K9296" i="3"/>
  <c r="F9296" i="3"/>
  <c r="G9296" i="3" s="1"/>
  <c r="K9295" i="3"/>
  <c r="L9295" i="3" s="1"/>
  <c r="F9295" i="3"/>
  <c r="K9294" i="3"/>
  <c r="F9294" i="3"/>
  <c r="G9294" i="3" s="1"/>
  <c r="K9293" i="3"/>
  <c r="L9293" i="3" s="1"/>
  <c r="F9293" i="3"/>
  <c r="G9293" i="3" s="1"/>
  <c r="K9292" i="3"/>
  <c r="L9292" i="3" s="1"/>
  <c r="F9292" i="3"/>
  <c r="G9292" i="3" s="1"/>
  <c r="K9291" i="3"/>
  <c r="L9291" i="3" s="1"/>
  <c r="F9291" i="3"/>
  <c r="K9290" i="3"/>
  <c r="F9290" i="3"/>
  <c r="G9290" i="3" s="1"/>
  <c r="K9289" i="3"/>
  <c r="F9289" i="3"/>
  <c r="G9289" i="3" s="1"/>
  <c r="K9288" i="3"/>
  <c r="L9288" i="3" s="1"/>
  <c r="F9288" i="3"/>
  <c r="G9288" i="3" s="1"/>
  <c r="K9287" i="3"/>
  <c r="F9287" i="3"/>
  <c r="G9287" i="3" s="1"/>
  <c r="K9286" i="3"/>
  <c r="L9286" i="3" s="1"/>
  <c r="F9286" i="3"/>
  <c r="G9286" i="3" s="1"/>
  <c r="K9285" i="3"/>
  <c r="L9285" i="3" s="1"/>
  <c r="F9285" i="3"/>
  <c r="G9285" i="3" s="1"/>
  <c r="K9284" i="3"/>
  <c r="L9284" i="3" s="1"/>
  <c r="F9284" i="3"/>
  <c r="G9284" i="3" s="1"/>
  <c r="K9283" i="3"/>
  <c r="F9283" i="3"/>
  <c r="G9283" i="3" s="1"/>
  <c r="K9282" i="3"/>
  <c r="L9282" i="3" s="1"/>
  <c r="F9282" i="3"/>
  <c r="K9281" i="3"/>
  <c r="F9281" i="3"/>
  <c r="G9281" i="3" s="1"/>
  <c r="K9280" i="3"/>
  <c r="L9280" i="3" s="1"/>
  <c r="F9280" i="3"/>
  <c r="K9279" i="3"/>
  <c r="L9279" i="3" s="1"/>
  <c r="F9279" i="3"/>
  <c r="I9279" i="3" s="1"/>
  <c r="K9278" i="3"/>
  <c r="F9278" i="3"/>
  <c r="G9278" i="3" s="1"/>
  <c r="K9277" i="3"/>
  <c r="L9277" i="3" s="1"/>
  <c r="F9277" i="3"/>
  <c r="G9277" i="3" s="1"/>
  <c r="K9276" i="3"/>
  <c r="F9276" i="3"/>
  <c r="G9276" i="3" s="1"/>
  <c r="K9275" i="3"/>
  <c r="L9275" i="3" s="1"/>
  <c r="F9275" i="3"/>
  <c r="G9275" i="3" s="1"/>
  <c r="K9274" i="3"/>
  <c r="F9274" i="3"/>
  <c r="G9274" i="3" s="1"/>
  <c r="K9273" i="3"/>
  <c r="L9273" i="3" s="1"/>
  <c r="F9273" i="3"/>
  <c r="K9272" i="3"/>
  <c r="N9272" i="3" s="1"/>
  <c r="F9272" i="3"/>
  <c r="G9272" i="3" s="1"/>
  <c r="K9271" i="3"/>
  <c r="L9271" i="3" s="1"/>
  <c r="F9271" i="3"/>
  <c r="K9270" i="3"/>
  <c r="F9270" i="3"/>
  <c r="G9270" i="3" s="1"/>
  <c r="K9269" i="3"/>
  <c r="F9269" i="3"/>
  <c r="G9269" i="3" s="1"/>
  <c r="K9268" i="3"/>
  <c r="L9268" i="3" s="1"/>
  <c r="F9268" i="3"/>
  <c r="K9267" i="3"/>
  <c r="L9267" i="3" s="1"/>
  <c r="F9267" i="3"/>
  <c r="G9267" i="3" s="1"/>
  <c r="K9266" i="3"/>
  <c r="L9266" i="3" s="1"/>
  <c r="F9266" i="3"/>
  <c r="G9266" i="3" s="1"/>
  <c r="K9265" i="3"/>
  <c r="L9265" i="3" s="1"/>
  <c r="F9265" i="3"/>
  <c r="K9264" i="3"/>
  <c r="F9264" i="3"/>
  <c r="G9264" i="3" s="1"/>
  <c r="K9263" i="3"/>
  <c r="L9263" i="3" s="1"/>
  <c r="F9263" i="3"/>
  <c r="K9262" i="3"/>
  <c r="F9262" i="3"/>
  <c r="G9262" i="3" s="1"/>
  <c r="K9261" i="3"/>
  <c r="L9261" i="3" s="1"/>
  <c r="F9261" i="3"/>
  <c r="K9260" i="3"/>
  <c r="L9260" i="3" s="1"/>
  <c r="F9260" i="3"/>
  <c r="G9260" i="3" s="1"/>
  <c r="K9259" i="3"/>
  <c r="L9259" i="3" s="1"/>
  <c r="F9259" i="3"/>
  <c r="K9258" i="3"/>
  <c r="F9258" i="3"/>
  <c r="G9258" i="3" s="1"/>
  <c r="K9257" i="3"/>
  <c r="L9257" i="3" s="1"/>
  <c r="F9257" i="3"/>
  <c r="K9256" i="3"/>
  <c r="F9256" i="3"/>
  <c r="G9256" i="3" s="1"/>
  <c r="K9255" i="3"/>
  <c r="L9255" i="3" s="1"/>
  <c r="F9255" i="3"/>
  <c r="K9254" i="3"/>
  <c r="F9254" i="3"/>
  <c r="G9254" i="3" s="1"/>
  <c r="K9253" i="3"/>
  <c r="L9253" i="3" s="1"/>
  <c r="F9253" i="3"/>
  <c r="K9252" i="3"/>
  <c r="L9252" i="3" s="1"/>
  <c r="F9252" i="3"/>
  <c r="G9252" i="3" s="1"/>
  <c r="K9251" i="3"/>
  <c r="L9251" i="3" s="1"/>
  <c r="F9251" i="3"/>
  <c r="I9251" i="3" s="1"/>
  <c r="K9250" i="3"/>
  <c r="L9250" i="3" s="1"/>
  <c r="F9250" i="3"/>
  <c r="I9250" i="3" s="1"/>
  <c r="K9249" i="3"/>
  <c r="F9249" i="3"/>
  <c r="G9249" i="3" s="1"/>
  <c r="K9248" i="3"/>
  <c r="L9248" i="3" s="1"/>
  <c r="F9248" i="3"/>
  <c r="K9247" i="3"/>
  <c r="L9247" i="3" s="1"/>
  <c r="F9247" i="3"/>
  <c r="G9247" i="3" s="1"/>
  <c r="K9246" i="3"/>
  <c r="L9246" i="3" s="1"/>
  <c r="F9246" i="3"/>
  <c r="K9245" i="3"/>
  <c r="F9245" i="3"/>
  <c r="G9245" i="3" s="1"/>
  <c r="K9244" i="3"/>
  <c r="L9244" i="3" s="1"/>
  <c r="F9244" i="3"/>
  <c r="K9243" i="3"/>
  <c r="F9243" i="3"/>
  <c r="G9243" i="3" s="1"/>
  <c r="K9242" i="3"/>
  <c r="L9242" i="3" s="1"/>
  <c r="F9242" i="3"/>
  <c r="K9241" i="3"/>
  <c r="F9241" i="3"/>
  <c r="G9241" i="3" s="1"/>
  <c r="K9240" i="3"/>
  <c r="L9240" i="3" s="1"/>
  <c r="F9240" i="3"/>
  <c r="K9239" i="3"/>
  <c r="F9239" i="3"/>
  <c r="G9239" i="3" s="1"/>
  <c r="K9238" i="3"/>
  <c r="L9238" i="3" s="1"/>
  <c r="F9238" i="3"/>
  <c r="I9238" i="3" s="1"/>
  <c r="K9237" i="3"/>
  <c r="L9237" i="3" s="1"/>
  <c r="F9237" i="3"/>
  <c r="G9237" i="3" s="1"/>
  <c r="K9236" i="3"/>
  <c r="L9236" i="3" s="1"/>
  <c r="F9236" i="3"/>
  <c r="K9235" i="3"/>
  <c r="F9235" i="3"/>
  <c r="G9235" i="3" s="1"/>
  <c r="K9234" i="3"/>
  <c r="L9234" i="3" s="1"/>
  <c r="F9234" i="3"/>
  <c r="K9233" i="3"/>
  <c r="L9233" i="3" s="1"/>
  <c r="F9233" i="3"/>
  <c r="K9232" i="3"/>
  <c r="L9232" i="3" s="1"/>
  <c r="F9232" i="3"/>
  <c r="K9231" i="3"/>
  <c r="F9231" i="3"/>
  <c r="G9231" i="3" s="1"/>
  <c r="K9230" i="3"/>
  <c r="F9230" i="3"/>
  <c r="G9230" i="3" s="1"/>
  <c r="K9229" i="3"/>
  <c r="L9229" i="3" s="1"/>
  <c r="F9229" i="3"/>
  <c r="K9228" i="3"/>
  <c r="L9228" i="3" s="1"/>
  <c r="F9228" i="3"/>
  <c r="G9228" i="3" s="1"/>
  <c r="K9227" i="3"/>
  <c r="L9227" i="3" s="1"/>
  <c r="F9227" i="3"/>
  <c r="K9226" i="3"/>
  <c r="L9226" i="3" s="1"/>
  <c r="F9226" i="3"/>
  <c r="G9226" i="3" s="1"/>
  <c r="K9225" i="3"/>
  <c r="L9225" i="3" s="1"/>
  <c r="F9225" i="3"/>
  <c r="K9224" i="3"/>
  <c r="L9224" i="3" s="1"/>
  <c r="F9224" i="3"/>
  <c r="K9223" i="3"/>
  <c r="F9223" i="3"/>
  <c r="G9223" i="3" s="1"/>
  <c r="K9222" i="3"/>
  <c r="F9222" i="3"/>
  <c r="G9222" i="3" s="1"/>
  <c r="K9221" i="3"/>
  <c r="L9221" i="3" s="1"/>
  <c r="F9221" i="3"/>
  <c r="G9221" i="3" s="1"/>
  <c r="K9220" i="3"/>
  <c r="F9220" i="3"/>
  <c r="G9220" i="3" s="1"/>
  <c r="K9219" i="3"/>
  <c r="L9219" i="3" s="1"/>
  <c r="F9219" i="3"/>
  <c r="K9218" i="3"/>
  <c r="L9218" i="3" s="1"/>
  <c r="F9218" i="3"/>
  <c r="G9218" i="3" s="1"/>
  <c r="K9217" i="3"/>
  <c r="L9217" i="3" s="1"/>
  <c r="F9217" i="3"/>
  <c r="H9217" i="3" s="1"/>
  <c r="K9216" i="3"/>
  <c r="L9216" i="3" s="1"/>
  <c r="F9216" i="3"/>
  <c r="K9215" i="3"/>
  <c r="F9215" i="3"/>
  <c r="G9215" i="3" s="1"/>
  <c r="K9214" i="3"/>
  <c r="L9214" i="3" s="1"/>
  <c r="F9214" i="3"/>
  <c r="G9214" i="3" s="1"/>
  <c r="K9213" i="3"/>
  <c r="F9213" i="3"/>
  <c r="G9213" i="3" s="1"/>
  <c r="K9212" i="3"/>
  <c r="L9212" i="3" s="1"/>
  <c r="F9212" i="3"/>
  <c r="K9211" i="3"/>
  <c r="L9211" i="3" s="1"/>
  <c r="F9211" i="3"/>
  <c r="G9211" i="3" s="1"/>
  <c r="K9210" i="3"/>
  <c r="F9210" i="3"/>
  <c r="G9210" i="3" s="1"/>
  <c r="K9209" i="3"/>
  <c r="L9209" i="3" s="1"/>
  <c r="F9209" i="3"/>
  <c r="K9208" i="3"/>
  <c r="F9208" i="3"/>
  <c r="G9208" i="3" s="1"/>
  <c r="K9207" i="3"/>
  <c r="F9207" i="3"/>
  <c r="G9207" i="3" s="1"/>
  <c r="K9206" i="3"/>
  <c r="L9206" i="3" s="1"/>
  <c r="F9206" i="3"/>
  <c r="G9206" i="3" s="1"/>
  <c r="K9205" i="3"/>
  <c r="F9205" i="3"/>
  <c r="G9205" i="3" s="1"/>
  <c r="K9204" i="3"/>
  <c r="L9204" i="3" s="1"/>
  <c r="F9204" i="3"/>
  <c r="G9204" i="3" s="1"/>
  <c r="K9203" i="3"/>
  <c r="L9203" i="3" s="1"/>
  <c r="F9203" i="3"/>
  <c r="K9202" i="3"/>
  <c r="F9202" i="3"/>
  <c r="G9202" i="3" s="1"/>
  <c r="K9201" i="3"/>
  <c r="L9201" i="3" s="1"/>
  <c r="F9201" i="3"/>
  <c r="K9200" i="3"/>
  <c r="F9200" i="3"/>
  <c r="G9200" i="3" s="1"/>
  <c r="K9199" i="3"/>
  <c r="L9199" i="3" s="1"/>
  <c r="F9199" i="3"/>
  <c r="G9199" i="3" s="1"/>
  <c r="K9198" i="3"/>
  <c r="L9198" i="3" s="1"/>
  <c r="F9198" i="3"/>
  <c r="K9197" i="3"/>
  <c r="L9197" i="3" s="1"/>
  <c r="F9197" i="3"/>
  <c r="G9197" i="3" s="1"/>
  <c r="K9196" i="3"/>
  <c r="F9196" i="3"/>
  <c r="G9196" i="3" s="1"/>
  <c r="K9195" i="3"/>
  <c r="L9195" i="3" s="1"/>
  <c r="F9195" i="3"/>
  <c r="K9194" i="3"/>
  <c r="F9194" i="3"/>
  <c r="G9194" i="3" s="1"/>
  <c r="K9193" i="3"/>
  <c r="F9193" i="3"/>
  <c r="G9193" i="3" s="1"/>
  <c r="K9192" i="3"/>
  <c r="L9192" i="3" s="1"/>
  <c r="F9192" i="3"/>
  <c r="K9191" i="3"/>
  <c r="L9191" i="3" s="1"/>
  <c r="F9191" i="3"/>
  <c r="K9190" i="3"/>
  <c r="F9190" i="3"/>
  <c r="G9190" i="3" s="1"/>
  <c r="K9189" i="3"/>
  <c r="L9189" i="3" s="1"/>
  <c r="F9189" i="3"/>
  <c r="K9188" i="3"/>
  <c r="F9188" i="3"/>
  <c r="G9188" i="3" s="1"/>
  <c r="K9187" i="3"/>
  <c r="L9187" i="3" s="1"/>
  <c r="F9187" i="3"/>
  <c r="H9187" i="3" s="1"/>
  <c r="K9186" i="3"/>
  <c r="L9186" i="3" s="1"/>
  <c r="F9186" i="3"/>
  <c r="G9186" i="3" s="1"/>
  <c r="K9185" i="3"/>
  <c r="L9185" i="3" s="1"/>
  <c r="F9185" i="3"/>
  <c r="K9184" i="3"/>
  <c r="L9184" i="3" s="1"/>
  <c r="F9184" i="3"/>
  <c r="K9183" i="3"/>
  <c r="L9183" i="3" s="1"/>
  <c r="F9183" i="3"/>
  <c r="K9182" i="3"/>
  <c r="L9182" i="3" s="1"/>
  <c r="F9182" i="3"/>
  <c r="G9182" i="3" s="1"/>
  <c r="K9181" i="3"/>
  <c r="L9181" i="3" s="1"/>
  <c r="F9181" i="3"/>
  <c r="K9180" i="3"/>
  <c r="F9180" i="3"/>
  <c r="G9180" i="3" s="1"/>
  <c r="K9179" i="3"/>
  <c r="L9179" i="3" s="1"/>
  <c r="F9179" i="3"/>
  <c r="K9178" i="3"/>
  <c r="L9178" i="3" s="1"/>
  <c r="F9178" i="3"/>
  <c r="K9177" i="3"/>
  <c r="F9177" i="3"/>
  <c r="G9177" i="3" s="1"/>
  <c r="K9176" i="3"/>
  <c r="L9176" i="3" s="1"/>
  <c r="F9176" i="3"/>
  <c r="K9175" i="3"/>
  <c r="L9175" i="3" s="1"/>
  <c r="F9175" i="3"/>
  <c r="G9175" i="3" s="1"/>
  <c r="K9174" i="3"/>
  <c r="F9174" i="3"/>
  <c r="G9174" i="3" s="1"/>
  <c r="K9173" i="3"/>
  <c r="F9173" i="3"/>
  <c r="G9173" i="3" s="1"/>
  <c r="K9172" i="3"/>
  <c r="L9172" i="3" s="1"/>
  <c r="F9172" i="3"/>
  <c r="G9172" i="3" s="1"/>
  <c r="K9171" i="3"/>
  <c r="F9171" i="3"/>
  <c r="G9171" i="3" s="1"/>
  <c r="K9170" i="3"/>
  <c r="L9170" i="3" s="1"/>
  <c r="F9170" i="3"/>
  <c r="G9170" i="3" s="1"/>
  <c r="K9169" i="3"/>
  <c r="L9169" i="3" s="1"/>
  <c r="F9169" i="3"/>
  <c r="H9169" i="3" s="1"/>
  <c r="K9168" i="3"/>
  <c r="L9168" i="3" s="1"/>
  <c r="F9168" i="3"/>
  <c r="G9168" i="3" s="1"/>
  <c r="K9167" i="3"/>
  <c r="L9167" i="3" s="1"/>
  <c r="F9167" i="3"/>
  <c r="G9167" i="3" s="1"/>
  <c r="K9166" i="3"/>
  <c r="L9166" i="3" s="1"/>
  <c r="F9166" i="3"/>
  <c r="G9166" i="3" s="1"/>
  <c r="K9165" i="3"/>
  <c r="L9165" i="3" s="1"/>
  <c r="F9165" i="3"/>
  <c r="K9164" i="3"/>
  <c r="F9164" i="3"/>
  <c r="G9164" i="3" s="1"/>
  <c r="K9163" i="3"/>
  <c r="L9163" i="3" s="1"/>
  <c r="F9163" i="3"/>
  <c r="I9163" i="3" s="1"/>
  <c r="K9162" i="3"/>
  <c r="F9162" i="3"/>
  <c r="G9162" i="3" s="1"/>
  <c r="K9161" i="3"/>
  <c r="L9161" i="3" s="1"/>
  <c r="F9161" i="3"/>
  <c r="K9160" i="3"/>
  <c r="L9160" i="3" s="1"/>
  <c r="F9160" i="3"/>
  <c r="G9160" i="3" s="1"/>
  <c r="K9159" i="3"/>
  <c r="F9159" i="3"/>
  <c r="G9159" i="3" s="1"/>
  <c r="K9158" i="3"/>
  <c r="L9158" i="3" s="1"/>
  <c r="F9158" i="3"/>
  <c r="K9157" i="3"/>
  <c r="L9157" i="3" s="1"/>
  <c r="F9157" i="3"/>
  <c r="G9157" i="3" s="1"/>
  <c r="K9156" i="3"/>
  <c r="L9156" i="3" s="1"/>
  <c r="F9156" i="3"/>
  <c r="K9155" i="3"/>
  <c r="F9155" i="3"/>
  <c r="G9155" i="3" s="1"/>
  <c r="K9154" i="3"/>
  <c r="L9154" i="3" s="1"/>
  <c r="F9154" i="3"/>
  <c r="K9153" i="3"/>
  <c r="F9153" i="3"/>
  <c r="G9153" i="3" s="1"/>
  <c r="K9152" i="3"/>
  <c r="F9152" i="3"/>
  <c r="G9152" i="3" s="1"/>
  <c r="K9151" i="3"/>
  <c r="F9151" i="3"/>
  <c r="G9151" i="3" s="1"/>
  <c r="K9150" i="3"/>
  <c r="L9150" i="3" s="1"/>
  <c r="F9150" i="3"/>
  <c r="K9149" i="3"/>
  <c r="F9149" i="3"/>
  <c r="G9149" i="3" s="1"/>
  <c r="K9148" i="3"/>
  <c r="L9148" i="3" s="1"/>
  <c r="F9148" i="3"/>
  <c r="G9148" i="3" s="1"/>
  <c r="K9147" i="3"/>
  <c r="F9147" i="3"/>
  <c r="G9147" i="3" s="1"/>
  <c r="K9146" i="3"/>
  <c r="F9146" i="3"/>
  <c r="G9146" i="3" s="1"/>
  <c r="K9145" i="3"/>
  <c r="L9145" i="3" s="1"/>
  <c r="F9145" i="3"/>
  <c r="K9144" i="3"/>
  <c r="F9144" i="3"/>
  <c r="G9144" i="3" s="1"/>
  <c r="K9143" i="3"/>
  <c r="L9143" i="3" s="1"/>
  <c r="F9143" i="3"/>
  <c r="K9142" i="3"/>
  <c r="F9142" i="3"/>
  <c r="G9142" i="3" s="1"/>
  <c r="K9141" i="3"/>
  <c r="L9141" i="3" s="1"/>
  <c r="F9141" i="3"/>
  <c r="K9140" i="3"/>
  <c r="F9140" i="3"/>
  <c r="G9140" i="3" s="1"/>
  <c r="K9139" i="3"/>
  <c r="F9139" i="3"/>
  <c r="G9139" i="3" s="1"/>
  <c r="K9138" i="3"/>
  <c r="L9138" i="3" s="1"/>
  <c r="F9138" i="3"/>
  <c r="G9138" i="3" s="1"/>
  <c r="K9137" i="3"/>
  <c r="F9137" i="3"/>
  <c r="G9137" i="3" s="1"/>
  <c r="K9136" i="3"/>
  <c r="L9136" i="3" s="1"/>
  <c r="F9136" i="3"/>
  <c r="H9136" i="3" s="1"/>
  <c r="K9135" i="3"/>
  <c r="F9135" i="3"/>
  <c r="G9135" i="3" s="1"/>
  <c r="K9134" i="3"/>
  <c r="L9134" i="3" s="1"/>
  <c r="F9134" i="3"/>
  <c r="G9134" i="3" s="1"/>
  <c r="K9133" i="3"/>
  <c r="L9133" i="3" s="1"/>
  <c r="F9133" i="3"/>
  <c r="G9133" i="3" s="1"/>
  <c r="K9132" i="3"/>
  <c r="F9132" i="3"/>
  <c r="G9132" i="3" s="1"/>
  <c r="K9131" i="3"/>
  <c r="F9131" i="3"/>
  <c r="G9131" i="3" s="1"/>
  <c r="K9130" i="3"/>
  <c r="L9130" i="3" s="1"/>
  <c r="F9130" i="3"/>
  <c r="K9129" i="3"/>
  <c r="L9129" i="3" s="1"/>
  <c r="F9129" i="3"/>
  <c r="G9129" i="3" s="1"/>
  <c r="K9128" i="3"/>
  <c r="L9128" i="3" s="1"/>
  <c r="F9128" i="3"/>
  <c r="G9128" i="3" s="1"/>
  <c r="K9127" i="3"/>
  <c r="F9127" i="3"/>
  <c r="G9127" i="3" s="1"/>
  <c r="K9126" i="3"/>
  <c r="L9126" i="3" s="1"/>
  <c r="F9126" i="3"/>
  <c r="K9125" i="3"/>
  <c r="L9125" i="3" s="1"/>
  <c r="F9125" i="3"/>
  <c r="G9125" i="3" s="1"/>
  <c r="K9124" i="3"/>
  <c r="L9124" i="3" s="1"/>
  <c r="F9124" i="3"/>
  <c r="G9124" i="3" s="1"/>
  <c r="K9123" i="3"/>
  <c r="L9123" i="3" s="1"/>
  <c r="F9123" i="3"/>
  <c r="I9123" i="3" s="1"/>
  <c r="K9122" i="3"/>
  <c r="F9122" i="3"/>
  <c r="G9122" i="3" s="1"/>
  <c r="K9121" i="3"/>
  <c r="L9121" i="3" s="1"/>
  <c r="F9121" i="3"/>
  <c r="K9120" i="3"/>
  <c r="L9120" i="3" s="1"/>
  <c r="F9120" i="3"/>
  <c r="G9120" i="3" s="1"/>
  <c r="K9119" i="3"/>
  <c r="L9119" i="3" s="1"/>
  <c r="F9119" i="3"/>
  <c r="K9118" i="3"/>
  <c r="F9118" i="3"/>
  <c r="G9118" i="3" s="1"/>
  <c r="K9117" i="3"/>
  <c r="L9117" i="3" s="1"/>
  <c r="F9117" i="3"/>
  <c r="K9116" i="3"/>
  <c r="F9116" i="3"/>
  <c r="G9116" i="3" s="1"/>
  <c r="K9115" i="3"/>
  <c r="L9115" i="3" s="1"/>
  <c r="F9115" i="3"/>
  <c r="K9114" i="3"/>
  <c r="F9114" i="3"/>
  <c r="G9114" i="3" s="1"/>
  <c r="K9113" i="3"/>
  <c r="L9113" i="3" s="1"/>
  <c r="F9113" i="3"/>
  <c r="K9112" i="3"/>
  <c r="L9112" i="3" s="1"/>
  <c r="F9112" i="3"/>
  <c r="G9112" i="3" s="1"/>
  <c r="K9111" i="3"/>
  <c r="L9111" i="3" s="1"/>
  <c r="F9111" i="3"/>
  <c r="H9111" i="3" s="1"/>
  <c r="K9110" i="3"/>
  <c r="L9110" i="3" s="1"/>
  <c r="F9110" i="3"/>
  <c r="G9110" i="3" s="1"/>
  <c r="K9109" i="3"/>
  <c r="L9109" i="3" s="1"/>
  <c r="F9109" i="3"/>
  <c r="K9108" i="3"/>
  <c r="F9108" i="3"/>
  <c r="G9108" i="3" s="1"/>
  <c r="K9107" i="3"/>
  <c r="L9107" i="3" s="1"/>
  <c r="F9107" i="3"/>
  <c r="G9107" i="3" s="1"/>
  <c r="K9106" i="3"/>
  <c r="F9106" i="3"/>
  <c r="G9106" i="3" s="1"/>
  <c r="K9105" i="3"/>
  <c r="L9105" i="3" s="1"/>
  <c r="F9105" i="3"/>
  <c r="K9104" i="3"/>
  <c r="L9104" i="3" s="1"/>
  <c r="F9104" i="3"/>
  <c r="G9104" i="3" s="1"/>
  <c r="K9103" i="3"/>
  <c r="L9103" i="3" s="1"/>
  <c r="F9103" i="3"/>
  <c r="K9102" i="3"/>
  <c r="F9102" i="3"/>
  <c r="G9102" i="3" s="1"/>
  <c r="K9101" i="3"/>
  <c r="L9101" i="3" s="1"/>
  <c r="F9101" i="3"/>
  <c r="K9100" i="3"/>
  <c r="F9100" i="3"/>
  <c r="G9100" i="3" s="1"/>
  <c r="K9099" i="3"/>
  <c r="L9099" i="3" s="1"/>
  <c r="F9099" i="3"/>
  <c r="K9098" i="3"/>
  <c r="F9098" i="3"/>
  <c r="G9098" i="3" s="1"/>
  <c r="K9097" i="3"/>
  <c r="L9097" i="3" s="1"/>
  <c r="F9097" i="3"/>
  <c r="K9096" i="3"/>
  <c r="L9096" i="3" s="1"/>
  <c r="F9096" i="3"/>
  <c r="G9096" i="3" s="1"/>
  <c r="K9095" i="3"/>
  <c r="L9095" i="3" s="1"/>
  <c r="F9095" i="3"/>
  <c r="H9095" i="3" s="1"/>
  <c r="K9094" i="3"/>
  <c r="L9094" i="3" s="1"/>
  <c r="F9094" i="3"/>
  <c r="G9094" i="3" s="1"/>
  <c r="K9093" i="3"/>
  <c r="F9093" i="3"/>
  <c r="G9093" i="3" s="1"/>
  <c r="K9092" i="3"/>
  <c r="F9092" i="3"/>
  <c r="G9092" i="3" s="1"/>
  <c r="K9091" i="3"/>
  <c r="L9091" i="3" s="1"/>
  <c r="F9091" i="3"/>
  <c r="G9091" i="3" s="1"/>
  <c r="K9090" i="3"/>
  <c r="L9090" i="3" s="1"/>
  <c r="F9090" i="3"/>
  <c r="G9090" i="3" s="1"/>
  <c r="K9089" i="3"/>
  <c r="F9089" i="3"/>
  <c r="G9089" i="3" s="1"/>
  <c r="K9088" i="3"/>
  <c r="L9088" i="3" s="1"/>
  <c r="F9088" i="3"/>
  <c r="G9088" i="3" s="1"/>
  <c r="K9087" i="3"/>
  <c r="L9087" i="3" s="1"/>
  <c r="F9087" i="3"/>
  <c r="H9087" i="3" s="1"/>
  <c r="K9086" i="3"/>
  <c r="L9086" i="3" s="1"/>
  <c r="F9086" i="3"/>
  <c r="G9086" i="3" s="1"/>
  <c r="K9085" i="3"/>
  <c r="L9085" i="3" s="1"/>
  <c r="F9085" i="3"/>
  <c r="G9085" i="3" s="1"/>
  <c r="K9084" i="3"/>
  <c r="F9084" i="3"/>
  <c r="G9084" i="3" s="1"/>
  <c r="K9083" i="3"/>
  <c r="L9083" i="3" s="1"/>
  <c r="F9083" i="3"/>
  <c r="K9082" i="3"/>
  <c r="L9082" i="3" s="1"/>
  <c r="F9082" i="3"/>
  <c r="K9081" i="3"/>
  <c r="L9081" i="3" s="1"/>
  <c r="F9081" i="3"/>
  <c r="G9081" i="3" s="1"/>
  <c r="K9080" i="3"/>
  <c r="L9080" i="3" s="1"/>
  <c r="F9080" i="3"/>
  <c r="G9080" i="3" s="1"/>
  <c r="K9079" i="3"/>
  <c r="L9079" i="3" s="1"/>
  <c r="F9079" i="3"/>
  <c r="G9079" i="3" s="1"/>
  <c r="K9078" i="3"/>
  <c r="L9078" i="3" s="1"/>
  <c r="F9078" i="3"/>
  <c r="G9078" i="3" s="1"/>
  <c r="K9077" i="3"/>
  <c r="L9077" i="3" s="1"/>
  <c r="F9077" i="3"/>
  <c r="G9077" i="3" s="1"/>
  <c r="K9076" i="3"/>
  <c r="L9076" i="3" s="1"/>
  <c r="F9076" i="3"/>
  <c r="K9075" i="3"/>
  <c r="F9075" i="3"/>
  <c r="G9075" i="3" s="1"/>
  <c r="K9074" i="3"/>
  <c r="L9074" i="3" s="1"/>
  <c r="F9074" i="3"/>
  <c r="K9073" i="3"/>
  <c r="L9073" i="3" s="1"/>
  <c r="F9073" i="3"/>
  <c r="I9073" i="3" s="1"/>
  <c r="K9072" i="3"/>
  <c r="L9072" i="3" s="1"/>
  <c r="F9072" i="3"/>
  <c r="K9071" i="3"/>
  <c r="F9071" i="3"/>
  <c r="G9071" i="3" s="1"/>
  <c r="K9070" i="3"/>
  <c r="L9070" i="3" s="1"/>
  <c r="F9070" i="3"/>
  <c r="K9069" i="3"/>
  <c r="L9069" i="3" s="1"/>
  <c r="F9069" i="3"/>
  <c r="K9068" i="3"/>
  <c r="L9068" i="3" s="1"/>
  <c r="F9068" i="3"/>
  <c r="G9068" i="3" s="1"/>
  <c r="K9067" i="3"/>
  <c r="F9067" i="3"/>
  <c r="G9067" i="3" s="1"/>
  <c r="K9066" i="3"/>
  <c r="L9066" i="3" s="1"/>
  <c r="F9066" i="3"/>
  <c r="G9066" i="3" s="1"/>
  <c r="K9065" i="3"/>
  <c r="L9065" i="3" s="1"/>
  <c r="F9065" i="3"/>
  <c r="K9064" i="3"/>
  <c r="L9064" i="3" s="1"/>
  <c r="F9064" i="3"/>
  <c r="I9064" i="3" s="1"/>
  <c r="K9063" i="3"/>
  <c r="F9063" i="3"/>
  <c r="G9063" i="3" s="1"/>
  <c r="K9062" i="3"/>
  <c r="L9062" i="3" s="1"/>
  <c r="F9062" i="3"/>
  <c r="K9061" i="3"/>
  <c r="F9061" i="3"/>
  <c r="G9061" i="3" s="1"/>
  <c r="K9060" i="3"/>
  <c r="L9060" i="3" s="1"/>
  <c r="F9060" i="3"/>
  <c r="K9059" i="3"/>
  <c r="L9059" i="3" s="1"/>
  <c r="F9059" i="3"/>
  <c r="K9058" i="3"/>
  <c r="F9058" i="3"/>
  <c r="G9058" i="3" s="1"/>
  <c r="K9057" i="3"/>
  <c r="L9057" i="3" s="1"/>
  <c r="F9057" i="3"/>
  <c r="G9057" i="3" s="1"/>
  <c r="K9056" i="3"/>
  <c r="L9056" i="3" s="1"/>
  <c r="F9056" i="3"/>
  <c r="G9056" i="3" s="1"/>
  <c r="K9055" i="3"/>
  <c r="L9055" i="3" s="1"/>
  <c r="F9055" i="3"/>
  <c r="K9054" i="3"/>
  <c r="F9054" i="3"/>
  <c r="G9054" i="3" s="1"/>
  <c r="K9053" i="3"/>
  <c r="L9053" i="3" s="1"/>
  <c r="F9053" i="3"/>
  <c r="I9053" i="3" s="1"/>
  <c r="K9052" i="3"/>
  <c r="L9052" i="3" s="1"/>
  <c r="F9052" i="3"/>
  <c r="G9052" i="3" s="1"/>
  <c r="K9051" i="3"/>
  <c r="L9051" i="3" s="1"/>
  <c r="F9051" i="3"/>
  <c r="K9050" i="3"/>
  <c r="F9050" i="3"/>
  <c r="G9050" i="3" s="1"/>
  <c r="K9049" i="3"/>
  <c r="F9049" i="3"/>
  <c r="G9049" i="3" s="1"/>
  <c r="K9048" i="3"/>
  <c r="L9048" i="3" s="1"/>
  <c r="F9048" i="3"/>
  <c r="K9047" i="3"/>
  <c r="F9047" i="3"/>
  <c r="G9047" i="3" s="1"/>
  <c r="K9046" i="3"/>
  <c r="L9046" i="3" s="1"/>
  <c r="F9046" i="3"/>
  <c r="K9045" i="3"/>
  <c r="L9045" i="3" s="1"/>
  <c r="F9045" i="3"/>
  <c r="G9045" i="3" s="1"/>
  <c r="K9044" i="3"/>
  <c r="L9044" i="3" s="1"/>
  <c r="F9044" i="3"/>
  <c r="G9044" i="3" s="1"/>
  <c r="K9043" i="3"/>
  <c r="F9043" i="3"/>
  <c r="G9043" i="3" s="1"/>
  <c r="K9042" i="3"/>
  <c r="L9042" i="3" s="1"/>
  <c r="F9042" i="3"/>
  <c r="K9041" i="3"/>
  <c r="F9041" i="3"/>
  <c r="G9041" i="3" s="1"/>
  <c r="K9040" i="3"/>
  <c r="L9040" i="3" s="1"/>
  <c r="F9040" i="3"/>
  <c r="G9040" i="3" s="1"/>
  <c r="K9039" i="3"/>
  <c r="F9039" i="3"/>
  <c r="G9039" i="3" s="1"/>
  <c r="K9038" i="3"/>
  <c r="L9038" i="3" s="1"/>
  <c r="F9038" i="3"/>
  <c r="K9037" i="3"/>
  <c r="F9037" i="3"/>
  <c r="G9037" i="3" s="1"/>
  <c r="K9036" i="3"/>
  <c r="L9036" i="3" s="1"/>
  <c r="F9036" i="3"/>
  <c r="I9036" i="3" s="1"/>
  <c r="K9035" i="3"/>
  <c r="F9035" i="3"/>
  <c r="G9035" i="3" s="1"/>
  <c r="K9034" i="3"/>
  <c r="L9034" i="3" s="1"/>
  <c r="F9034" i="3"/>
  <c r="K9033" i="3"/>
  <c r="L9033" i="3" s="1"/>
  <c r="F9033" i="3"/>
  <c r="G9033" i="3" s="1"/>
  <c r="K9032" i="3"/>
  <c r="L9032" i="3" s="1"/>
  <c r="F9032" i="3"/>
  <c r="K9031" i="3"/>
  <c r="F9031" i="3"/>
  <c r="G9031" i="3" s="1"/>
  <c r="K9030" i="3"/>
  <c r="L9030" i="3" s="1"/>
  <c r="F9030" i="3"/>
  <c r="K9029" i="3"/>
  <c r="F9029" i="3"/>
  <c r="G9029" i="3" s="1"/>
  <c r="K9028" i="3"/>
  <c r="L9028" i="3" s="1"/>
  <c r="F9028" i="3"/>
  <c r="K9027" i="3"/>
  <c r="F9027" i="3"/>
  <c r="G9027" i="3" s="1"/>
  <c r="K9026" i="3"/>
  <c r="L9026" i="3" s="1"/>
  <c r="F9026" i="3"/>
  <c r="K9025" i="3"/>
  <c r="L9025" i="3" s="1"/>
  <c r="F9025" i="3"/>
  <c r="K9024" i="3"/>
  <c r="L9024" i="3" s="1"/>
  <c r="F9024" i="3"/>
  <c r="K9023" i="3"/>
  <c r="L9023" i="3" s="1"/>
  <c r="F9023" i="3"/>
  <c r="K9022" i="3"/>
  <c r="L9022" i="3" s="1"/>
  <c r="F9022" i="3"/>
  <c r="G9022" i="3" s="1"/>
  <c r="K9021" i="3"/>
  <c r="L9021" i="3" s="1"/>
  <c r="F9021" i="3"/>
  <c r="I9021" i="3" s="1"/>
  <c r="K9020" i="3"/>
  <c r="N9020" i="3" s="1"/>
  <c r="F9020" i="3"/>
  <c r="G9020" i="3" s="1"/>
  <c r="K9019" i="3"/>
  <c r="L9019" i="3" s="1"/>
  <c r="F9019" i="3"/>
  <c r="I9019" i="3" s="1"/>
  <c r="K9018" i="3"/>
  <c r="L9018" i="3" s="1"/>
  <c r="F9018" i="3"/>
  <c r="K9017" i="3"/>
  <c r="F9017" i="3"/>
  <c r="G9017" i="3" s="1"/>
  <c r="K9016" i="3"/>
  <c r="L9016" i="3" s="1"/>
  <c r="F9016" i="3"/>
  <c r="K9015" i="3"/>
  <c r="L9015" i="3" s="1"/>
  <c r="F9015" i="3"/>
  <c r="G9015" i="3" s="1"/>
  <c r="K9014" i="3"/>
  <c r="L9014" i="3" s="1"/>
  <c r="F9014" i="3"/>
  <c r="K9013" i="3"/>
  <c r="F9013" i="3"/>
  <c r="G9013" i="3" s="1"/>
  <c r="K9012" i="3"/>
  <c r="L9012" i="3" s="1"/>
  <c r="F9012" i="3"/>
  <c r="K9011" i="3"/>
  <c r="F9011" i="3"/>
  <c r="G9011" i="3" s="1"/>
  <c r="K9010" i="3"/>
  <c r="L9010" i="3" s="1"/>
  <c r="F9010" i="3"/>
  <c r="K9009" i="3"/>
  <c r="L9009" i="3" s="1"/>
  <c r="F9009" i="3"/>
  <c r="K9008" i="3"/>
  <c r="L9008" i="3" s="1"/>
  <c r="F9008" i="3"/>
  <c r="G9008" i="3" s="1"/>
  <c r="K9007" i="3"/>
  <c r="L9007" i="3" s="1"/>
  <c r="F9007" i="3"/>
  <c r="G9007" i="3" s="1"/>
  <c r="K9006" i="3"/>
  <c r="F9006" i="3"/>
  <c r="G9006" i="3" s="1"/>
  <c r="K9005" i="3"/>
  <c r="L9005" i="3" s="1"/>
  <c r="F9005" i="3"/>
  <c r="K9004" i="3"/>
  <c r="L9004" i="3" s="1"/>
  <c r="F9004" i="3"/>
  <c r="G9004" i="3" s="1"/>
  <c r="K9003" i="3"/>
  <c r="F9003" i="3"/>
  <c r="G9003" i="3" s="1"/>
  <c r="K9002" i="3"/>
  <c r="L9002" i="3" s="1"/>
  <c r="F9002" i="3"/>
  <c r="K9001" i="3"/>
  <c r="L9001" i="3" s="1"/>
  <c r="F9001" i="3"/>
  <c r="G9001" i="3" s="1"/>
  <c r="K9000" i="3"/>
  <c r="L9000" i="3" s="1"/>
  <c r="F9000" i="3"/>
  <c r="K8999" i="3"/>
  <c r="F8999" i="3"/>
  <c r="G8999" i="3" s="1"/>
  <c r="K8998" i="3"/>
  <c r="L8998" i="3" s="1"/>
  <c r="F8998" i="3"/>
  <c r="K8997" i="3"/>
  <c r="F8997" i="3"/>
  <c r="G8997" i="3" s="1"/>
  <c r="K8996" i="3"/>
  <c r="L8996" i="3" s="1"/>
  <c r="F8996" i="3"/>
  <c r="K8995" i="3"/>
  <c r="L8995" i="3" s="1"/>
  <c r="F8995" i="3"/>
  <c r="G8995" i="3" s="1"/>
  <c r="K8994" i="3"/>
  <c r="L8994" i="3" s="1"/>
  <c r="F8994" i="3"/>
  <c r="K8993" i="3"/>
  <c r="F8993" i="3"/>
  <c r="G8993" i="3" s="1"/>
  <c r="K8992" i="3"/>
  <c r="L8992" i="3" s="1"/>
  <c r="F8992" i="3"/>
  <c r="K8991" i="3"/>
  <c r="F8991" i="3"/>
  <c r="G8991" i="3" s="1"/>
  <c r="K8990" i="3"/>
  <c r="L8990" i="3" s="1"/>
  <c r="F8990" i="3"/>
  <c r="K8989" i="3"/>
  <c r="L8989" i="3" s="1"/>
  <c r="F8989" i="3"/>
  <c r="G8989" i="3" s="1"/>
  <c r="K8988" i="3"/>
  <c r="L8988" i="3" s="1"/>
  <c r="F8988" i="3"/>
  <c r="H8988" i="3" s="1"/>
  <c r="K8987" i="3"/>
  <c r="L8987" i="3" s="1"/>
  <c r="F8987" i="3"/>
  <c r="G8987" i="3" s="1"/>
  <c r="K8986" i="3"/>
  <c r="L8986" i="3" s="1"/>
  <c r="F8986" i="3"/>
  <c r="G8986" i="3" s="1"/>
  <c r="K8985" i="3"/>
  <c r="L8985" i="3" s="1"/>
  <c r="F8985" i="3"/>
  <c r="G8985" i="3" s="1"/>
  <c r="K8984" i="3"/>
  <c r="L8984" i="3" s="1"/>
  <c r="F8984" i="3"/>
  <c r="K8983" i="3"/>
  <c r="L8983" i="3" s="1"/>
  <c r="F8983" i="3"/>
  <c r="K8982" i="3"/>
  <c r="L8982" i="3" s="1"/>
  <c r="F8982" i="3"/>
  <c r="G8982" i="3" s="1"/>
  <c r="K8981" i="3"/>
  <c r="L8981" i="3" s="1"/>
  <c r="F8981" i="3"/>
  <c r="G8981" i="3" s="1"/>
  <c r="K8980" i="3"/>
  <c r="L8980" i="3" s="1"/>
  <c r="F8980" i="3"/>
  <c r="G8980" i="3" s="1"/>
  <c r="K8979" i="3"/>
  <c r="L8979" i="3" s="1"/>
  <c r="F8979" i="3"/>
  <c r="K8978" i="3"/>
  <c r="F8978" i="3"/>
  <c r="G8978" i="3" s="1"/>
  <c r="K8977" i="3"/>
  <c r="L8977" i="3" s="1"/>
  <c r="F8977" i="3"/>
  <c r="K8976" i="3"/>
  <c r="F8976" i="3"/>
  <c r="G8976" i="3" s="1"/>
  <c r="K8975" i="3"/>
  <c r="L8975" i="3" s="1"/>
  <c r="F8975" i="3"/>
  <c r="G8975" i="3" s="1"/>
  <c r="K8974" i="3"/>
  <c r="L8974" i="3" s="1"/>
  <c r="F8974" i="3"/>
  <c r="K8973" i="3"/>
  <c r="F8973" i="3"/>
  <c r="G8973" i="3" s="1"/>
  <c r="K8972" i="3"/>
  <c r="L8972" i="3" s="1"/>
  <c r="F8972" i="3"/>
  <c r="K8971" i="3"/>
  <c r="F8971" i="3"/>
  <c r="G8971" i="3" s="1"/>
  <c r="K8970" i="3"/>
  <c r="L8970" i="3" s="1"/>
  <c r="F8970" i="3"/>
  <c r="K8969" i="3"/>
  <c r="F8969" i="3"/>
  <c r="G8969" i="3" s="1"/>
  <c r="K8968" i="3"/>
  <c r="L8968" i="3" s="1"/>
  <c r="F8968" i="3"/>
  <c r="G8968" i="3" s="1"/>
  <c r="K8967" i="3"/>
  <c r="L8967" i="3" s="1"/>
  <c r="F8967" i="3"/>
  <c r="G8967" i="3" s="1"/>
  <c r="K8966" i="3"/>
  <c r="L8966" i="3" s="1"/>
  <c r="F8966" i="3"/>
  <c r="K8965" i="3"/>
  <c r="L8965" i="3" s="1"/>
  <c r="F8965" i="3"/>
  <c r="G8965" i="3" s="1"/>
  <c r="K8964" i="3"/>
  <c r="L8964" i="3" s="1"/>
  <c r="F8964" i="3"/>
  <c r="G8964" i="3" s="1"/>
  <c r="K8963" i="3"/>
  <c r="F8963" i="3"/>
  <c r="G8963" i="3" s="1"/>
  <c r="K8962" i="3"/>
  <c r="L8962" i="3" s="1"/>
  <c r="F8962" i="3"/>
  <c r="K8961" i="3"/>
  <c r="L8961" i="3" s="1"/>
  <c r="F8961" i="3"/>
  <c r="G8961" i="3" s="1"/>
  <c r="K8960" i="3"/>
  <c r="L8960" i="3" s="1"/>
  <c r="F8960" i="3"/>
  <c r="I8960" i="3" s="1"/>
  <c r="K8959" i="3"/>
  <c r="L8959" i="3" s="1"/>
  <c r="F8959" i="3"/>
  <c r="G8959" i="3" s="1"/>
  <c r="K8958" i="3"/>
  <c r="L8958" i="3" s="1"/>
  <c r="F8958" i="3"/>
  <c r="K8957" i="3"/>
  <c r="L8957" i="3" s="1"/>
  <c r="F8957" i="3"/>
  <c r="G8957" i="3" s="1"/>
  <c r="K8956" i="3"/>
  <c r="L8956" i="3" s="1"/>
  <c r="F8956" i="3"/>
  <c r="G8956" i="3" s="1"/>
  <c r="K8955" i="3"/>
  <c r="F8955" i="3"/>
  <c r="G8955" i="3" s="1"/>
  <c r="K8954" i="3"/>
  <c r="L8954" i="3" s="1"/>
  <c r="F8954" i="3"/>
  <c r="K8953" i="3"/>
  <c r="L8953" i="3" s="1"/>
  <c r="F8953" i="3"/>
  <c r="G8953" i="3" s="1"/>
  <c r="K8952" i="3"/>
  <c r="L8952" i="3" s="1"/>
  <c r="F8952" i="3"/>
  <c r="K8951" i="3"/>
  <c r="L8951" i="3" s="1"/>
  <c r="F8951" i="3"/>
  <c r="G8951" i="3" s="1"/>
  <c r="K8950" i="3"/>
  <c r="L8950" i="3" s="1"/>
  <c r="F8950" i="3"/>
  <c r="G8950" i="3" s="1"/>
  <c r="K8949" i="3"/>
  <c r="F8949" i="3"/>
  <c r="G8949" i="3" s="1"/>
  <c r="K8948" i="3"/>
  <c r="N8948" i="3" s="1"/>
  <c r="F8948" i="3"/>
  <c r="G8948" i="3" s="1"/>
  <c r="K8947" i="3"/>
  <c r="L8947" i="3" s="1"/>
  <c r="F8947" i="3"/>
  <c r="G8947" i="3" s="1"/>
  <c r="K8946" i="3"/>
  <c r="F8946" i="3"/>
  <c r="G8946" i="3" s="1"/>
  <c r="K8945" i="3"/>
  <c r="L8945" i="3" s="1"/>
  <c r="F8945" i="3"/>
  <c r="K8944" i="3"/>
  <c r="L8944" i="3" s="1"/>
  <c r="F8944" i="3"/>
  <c r="G8944" i="3" s="1"/>
  <c r="K8943" i="3"/>
  <c r="F8943" i="3"/>
  <c r="G8943" i="3" s="1"/>
  <c r="K8942" i="3"/>
  <c r="F8942" i="3"/>
  <c r="G8942" i="3" s="1"/>
  <c r="K8941" i="3"/>
  <c r="F8941" i="3"/>
  <c r="G8941" i="3" s="1"/>
  <c r="K8940" i="3"/>
  <c r="L8940" i="3" s="1"/>
  <c r="F8940" i="3"/>
  <c r="K8939" i="3"/>
  <c r="L8939" i="3" s="1"/>
  <c r="F8939" i="3"/>
  <c r="G8939" i="3" s="1"/>
  <c r="K8938" i="3"/>
  <c r="L8938" i="3" s="1"/>
  <c r="F8938" i="3"/>
  <c r="H8938" i="3" s="1"/>
  <c r="K8937" i="3"/>
  <c r="F8937" i="3"/>
  <c r="G8937" i="3" s="1"/>
  <c r="K8936" i="3"/>
  <c r="L8936" i="3" s="1"/>
  <c r="F8936" i="3"/>
  <c r="K8935" i="3"/>
  <c r="L8935" i="3" s="1"/>
  <c r="F8935" i="3"/>
  <c r="G8935" i="3" s="1"/>
  <c r="K8934" i="3"/>
  <c r="L8934" i="3" s="1"/>
  <c r="F8934" i="3"/>
  <c r="G8934" i="3" s="1"/>
  <c r="K8933" i="3"/>
  <c r="F8933" i="3"/>
  <c r="G8933" i="3" s="1"/>
  <c r="K8932" i="3"/>
  <c r="L8932" i="3" s="1"/>
  <c r="F8932" i="3"/>
  <c r="K8931" i="3"/>
  <c r="L8931" i="3" s="1"/>
  <c r="F8931" i="3"/>
  <c r="G8931" i="3" s="1"/>
  <c r="K8930" i="3"/>
  <c r="L8930" i="3" s="1"/>
  <c r="F8930" i="3"/>
  <c r="K8929" i="3"/>
  <c r="L8929" i="3" s="1"/>
  <c r="F8929" i="3"/>
  <c r="G8929" i="3" s="1"/>
  <c r="K8928" i="3"/>
  <c r="L8928" i="3" s="1"/>
  <c r="F8928" i="3"/>
  <c r="K8927" i="3"/>
  <c r="L8927" i="3" s="1"/>
  <c r="F8927" i="3"/>
  <c r="G8927" i="3" s="1"/>
  <c r="K8926" i="3"/>
  <c r="L8926" i="3" s="1"/>
  <c r="F8926" i="3"/>
  <c r="K8925" i="3"/>
  <c r="L8925" i="3" s="1"/>
  <c r="F8925" i="3"/>
  <c r="G8925" i="3" s="1"/>
  <c r="K8924" i="3"/>
  <c r="L8924" i="3" s="1"/>
  <c r="F8924" i="3"/>
  <c r="G8924" i="3" s="1"/>
  <c r="K8923" i="3"/>
  <c r="F8923" i="3"/>
  <c r="G8923" i="3" s="1"/>
  <c r="K8922" i="3"/>
  <c r="L8922" i="3" s="1"/>
  <c r="F8922" i="3"/>
  <c r="K8921" i="3"/>
  <c r="L8921" i="3" s="1"/>
  <c r="F8921" i="3"/>
  <c r="G8921" i="3" s="1"/>
  <c r="K8920" i="3"/>
  <c r="L8920" i="3" s="1"/>
  <c r="F8920" i="3"/>
  <c r="K8919" i="3"/>
  <c r="F8919" i="3"/>
  <c r="G8919" i="3" s="1"/>
  <c r="K8918" i="3"/>
  <c r="L8918" i="3" s="1"/>
  <c r="F8918" i="3"/>
  <c r="K8917" i="3"/>
  <c r="L8917" i="3" s="1"/>
  <c r="F8917" i="3"/>
  <c r="G8917" i="3" s="1"/>
  <c r="K8916" i="3"/>
  <c r="F8916" i="3"/>
  <c r="G8916" i="3" s="1"/>
  <c r="K8915" i="3"/>
  <c r="L8915" i="3" s="1"/>
  <c r="F8915" i="3"/>
  <c r="K8914" i="3"/>
  <c r="F8914" i="3"/>
  <c r="G8914" i="3" s="1"/>
  <c r="K8913" i="3"/>
  <c r="F8913" i="3"/>
  <c r="G8913" i="3" s="1"/>
  <c r="K8912" i="3"/>
  <c r="L8912" i="3" s="1"/>
  <c r="F8912" i="3"/>
  <c r="I8912" i="3" s="1"/>
  <c r="K8911" i="3"/>
  <c r="F8911" i="3"/>
  <c r="G8911" i="3" s="1"/>
  <c r="K8910" i="3"/>
  <c r="F8910" i="3"/>
  <c r="G8910" i="3" s="1"/>
  <c r="K8909" i="3"/>
  <c r="L8909" i="3" s="1"/>
  <c r="F8909" i="3"/>
  <c r="K8908" i="3"/>
  <c r="L8908" i="3" s="1"/>
  <c r="F8908" i="3"/>
  <c r="K8907" i="3"/>
  <c r="L8907" i="3" s="1"/>
  <c r="F8907" i="3"/>
  <c r="K8906" i="3"/>
  <c r="L8906" i="3" s="1"/>
  <c r="F8906" i="3"/>
  <c r="K8905" i="3"/>
  <c r="L8905" i="3" s="1"/>
  <c r="F8905" i="3"/>
  <c r="K8904" i="3"/>
  <c r="L8904" i="3" s="1"/>
  <c r="F8904" i="3"/>
  <c r="K8903" i="3"/>
  <c r="F8903" i="3"/>
  <c r="G8903" i="3" s="1"/>
  <c r="K8902" i="3"/>
  <c r="F8902" i="3"/>
  <c r="G8902" i="3" s="1"/>
  <c r="K8901" i="3"/>
  <c r="L8901" i="3" s="1"/>
  <c r="F8901" i="3"/>
  <c r="K8900" i="3"/>
  <c r="L8900" i="3" s="1"/>
  <c r="F8900" i="3"/>
  <c r="G8900" i="3" s="1"/>
  <c r="K8899" i="3"/>
  <c r="L8899" i="3" s="1"/>
  <c r="F8899" i="3"/>
  <c r="K8898" i="3"/>
  <c r="F8898" i="3"/>
  <c r="G8898" i="3" s="1"/>
  <c r="K8897" i="3"/>
  <c r="L8897" i="3" s="1"/>
  <c r="F8897" i="3"/>
  <c r="K8896" i="3"/>
  <c r="F8896" i="3"/>
  <c r="G8896" i="3" s="1"/>
  <c r="K8895" i="3"/>
  <c r="L8895" i="3" s="1"/>
  <c r="F8895" i="3"/>
  <c r="K8894" i="3"/>
  <c r="L8894" i="3" s="1"/>
  <c r="F8894" i="3"/>
  <c r="G8894" i="3" s="1"/>
  <c r="K8893" i="3"/>
  <c r="L8893" i="3" s="1"/>
  <c r="F8893" i="3"/>
  <c r="K8892" i="3"/>
  <c r="F8892" i="3"/>
  <c r="G8892" i="3" s="1"/>
  <c r="K8891" i="3"/>
  <c r="N8891" i="3" s="1"/>
  <c r="F8891" i="3"/>
  <c r="G8891" i="3" s="1"/>
  <c r="K8890" i="3"/>
  <c r="F8890" i="3"/>
  <c r="G8890" i="3" s="1"/>
  <c r="K8889" i="3"/>
  <c r="L8889" i="3" s="1"/>
  <c r="F8889" i="3"/>
  <c r="K8888" i="3"/>
  <c r="L8888" i="3" s="1"/>
  <c r="F8888" i="3"/>
  <c r="K8887" i="3"/>
  <c r="L8887" i="3" s="1"/>
  <c r="F8887" i="3"/>
  <c r="K8886" i="3"/>
  <c r="L8886" i="3" s="1"/>
  <c r="F8886" i="3"/>
  <c r="K8885" i="3"/>
  <c r="F8885" i="3"/>
  <c r="G8885" i="3" s="1"/>
  <c r="K8884" i="3"/>
  <c r="L8884" i="3" s="1"/>
  <c r="F8884" i="3"/>
  <c r="K8883" i="3"/>
  <c r="L8883" i="3" s="1"/>
  <c r="F8883" i="3"/>
  <c r="G8883" i="3" s="1"/>
  <c r="K8882" i="3"/>
  <c r="L8882" i="3" s="1"/>
  <c r="F8882" i="3"/>
  <c r="I8882" i="3" s="1"/>
  <c r="K8881" i="3"/>
  <c r="F8881" i="3"/>
  <c r="G8881" i="3" s="1"/>
  <c r="K8880" i="3"/>
  <c r="L8880" i="3" s="1"/>
  <c r="F8880" i="3"/>
  <c r="K8879" i="3"/>
  <c r="L8879" i="3" s="1"/>
  <c r="F8879" i="3"/>
  <c r="K8878" i="3"/>
  <c r="F8878" i="3"/>
  <c r="G8878" i="3" s="1"/>
  <c r="K8877" i="3"/>
  <c r="L8877" i="3" s="1"/>
  <c r="F8877" i="3"/>
  <c r="G8877" i="3" s="1"/>
  <c r="K8876" i="3"/>
  <c r="F8876" i="3"/>
  <c r="G8876" i="3" s="1"/>
  <c r="K8875" i="3"/>
  <c r="F8875" i="3"/>
  <c r="G8875" i="3" s="1"/>
  <c r="K8874" i="3"/>
  <c r="L8874" i="3" s="1"/>
  <c r="F8874" i="3"/>
  <c r="K8873" i="3"/>
  <c r="F8873" i="3"/>
  <c r="G8873" i="3" s="1"/>
  <c r="K8872" i="3"/>
  <c r="L8872" i="3" s="1"/>
  <c r="F8872" i="3"/>
  <c r="K8871" i="3"/>
  <c r="L8871" i="3" s="1"/>
  <c r="F8871" i="3"/>
  <c r="K8870" i="3"/>
  <c r="L8870" i="3" s="1"/>
  <c r="F8870" i="3"/>
  <c r="H8870" i="3" s="1"/>
  <c r="K8869" i="3"/>
  <c r="L8869" i="3" s="1"/>
  <c r="F8869" i="3"/>
  <c r="I8869" i="3" s="1"/>
  <c r="K8868" i="3"/>
  <c r="L8868" i="3" s="1"/>
  <c r="F8868" i="3"/>
  <c r="K8867" i="3"/>
  <c r="L8867" i="3" s="1"/>
  <c r="F8867" i="3"/>
  <c r="G8867" i="3" s="1"/>
  <c r="K8866" i="3"/>
  <c r="L8866" i="3" s="1"/>
  <c r="F8866" i="3"/>
  <c r="K8865" i="3"/>
  <c r="F8865" i="3"/>
  <c r="G8865" i="3" s="1"/>
  <c r="K8864" i="3"/>
  <c r="L8864" i="3" s="1"/>
  <c r="F8864" i="3"/>
  <c r="K8863" i="3"/>
  <c r="F8863" i="3"/>
  <c r="G8863" i="3" s="1"/>
  <c r="K8862" i="3"/>
  <c r="F8862" i="3"/>
  <c r="G8862" i="3" s="1"/>
  <c r="K8861" i="3"/>
  <c r="L8861" i="3" s="1"/>
  <c r="F8861" i="3"/>
  <c r="K8860" i="3"/>
  <c r="L8860" i="3" s="1"/>
  <c r="F8860" i="3"/>
  <c r="G8860" i="3" s="1"/>
  <c r="K8859" i="3"/>
  <c r="L8859" i="3" s="1"/>
  <c r="F8859" i="3"/>
  <c r="I8859" i="3" s="1"/>
  <c r="K8858" i="3"/>
  <c r="F8858" i="3"/>
  <c r="G8858" i="3" s="1"/>
  <c r="K8857" i="3"/>
  <c r="F8857" i="3"/>
  <c r="G8857" i="3" s="1"/>
  <c r="K8856" i="3"/>
  <c r="F8856" i="3"/>
  <c r="G8856" i="3" s="1"/>
  <c r="K8855" i="3"/>
  <c r="L8855" i="3" s="1"/>
  <c r="F8855" i="3"/>
  <c r="K8854" i="3"/>
  <c r="L8854" i="3" s="1"/>
  <c r="F8854" i="3"/>
  <c r="K8853" i="3"/>
  <c r="L8853" i="3" s="1"/>
  <c r="F8853" i="3"/>
  <c r="K8852" i="3"/>
  <c r="F8852" i="3"/>
  <c r="G8852" i="3" s="1"/>
  <c r="K8851" i="3"/>
  <c r="L8851" i="3" s="1"/>
  <c r="F8851" i="3"/>
  <c r="K8850" i="3"/>
  <c r="L8850" i="3" s="1"/>
  <c r="F8850" i="3"/>
  <c r="G8850" i="3" s="1"/>
  <c r="K8849" i="3"/>
  <c r="L8849" i="3" s="1"/>
  <c r="F8849" i="3"/>
  <c r="K8848" i="3"/>
  <c r="F8848" i="3"/>
  <c r="G8848" i="3" s="1"/>
  <c r="K8847" i="3"/>
  <c r="L8847" i="3" s="1"/>
  <c r="F8847" i="3"/>
  <c r="K8846" i="3"/>
  <c r="F8846" i="3"/>
  <c r="G8846" i="3" s="1"/>
  <c r="K8845" i="3"/>
  <c r="F8845" i="3"/>
  <c r="G8845" i="3" s="1"/>
  <c r="K8844" i="3"/>
  <c r="L8844" i="3" s="1"/>
  <c r="F8844" i="3"/>
  <c r="G8844" i="3" s="1"/>
  <c r="K8843" i="3"/>
  <c r="L8843" i="3" s="1"/>
  <c r="F8843" i="3"/>
  <c r="H8843" i="3" s="1"/>
  <c r="K8842" i="3"/>
  <c r="L8842" i="3" s="1"/>
  <c r="F8842" i="3"/>
  <c r="K8841" i="3"/>
  <c r="F8841" i="3"/>
  <c r="G8841" i="3" s="1"/>
  <c r="K8840" i="3"/>
  <c r="F8840" i="3"/>
  <c r="G8840" i="3" s="1"/>
  <c r="K8839" i="3"/>
  <c r="L8839" i="3" s="1"/>
  <c r="F8839" i="3"/>
  <c r="K8838" i="3"/>
  <c r="F8838" i="3"/>
  <c r="G8838" i="3" s="1"/>
  <c r="K8837" i="3"/>
  <c r="L8837" i="3" s="1"/>
  <c r="F8837" i="3"/>
  <c r="K8836" i="3"/>
  <c r="F8836" i="3"/>
  <c r="G8836" i="3" s="1"/>
  <c r="K8835" i="3"/>
  <c r="L8835" i="3" s="1"/>
  <c r="F8835" i="3"/>
  <c r="K8834" i="3"/>
  <c r="N8834" i="3" s="1"/>
  <c r="F8834" i="3"/>
  <c r="G8834" i="3" s="1"/>
  <c r="K8833" i="3"/>
  <c r="L8833" i="3" s="1"/>
  <c r="F8833" i="3"/>
  <c r="I8833" i="3" s="1"/>
  <c r="K8832" i="3"/>
  <c r="F8832" i="3"/>
  <c r="G8832" i="3" s="1"/>
  <c r="K8831" i="3"/>
  <c r="F8831" i="3"/>
  <c r="G8831" i="3" s="1"/>
  <c r="K8830" i="3"/>
  <c r="L8830" i="3" s="1"/>
  <c r="F8830" i="3"/>
  <c r="K8829" i="3"/>
  <c r="L8829" i="3" s="1"/>
  <c r="F8829" i="3"/>
  <c r="K8828" i="3"/>
  <c r="F8828" i="3"/>
  <c r="G8828" i="3" s="1"/>
  <c r="K8827" i="3"/>
  <c r="L8827" i="3" s="1"/>
  <c r="F8827" i="3"/>
  <c r="K8826" i="3"/>
  <c r="F8826" i="3"/>
  <c r="G8826" i="3" s="1"/>
  <c r="K8825" i="3"/>
  <c r="L8825" i="3" s="1"/>
  <c r="F8825" i="3"/>
  <c r="K8824" i="3"/>
  <c r="F8824" i="3"/>
  <c r="G8824" i="3" s="1"/>
  <c r="K8823" i="3"/>
  <c r="L8823" i="3" s="1"/>
  <c r="F8823" i="3"/>
  <c r="H8823" i="3" s="1"/>
  <c r="K8822" i="3"/>
  <c r="L8822" i="3" s="1"/>
  <c r="F8822" i="3"/>
  <c r="K8821" i="3"/>
  <c r="L8821" i="3" s="1"/>
  <c r="F8821" i="3"/>
  <c r="K8820" i="3"/>
  <c r="L8820" i="3" s="1"/>
  <c r="F8820" i="3"/>
  <c r="G8820" i="3" s="1"/>
  <c r="K8819" i="3"/>
  <c r="L8819" i="3" s="1"/>
  <c r="F8819" i="3"/>
  <c r="K8818" i="3"/>
  <c r="F8818" i="3"/>
  <c r="G8818" i="3" s="1"/>
  <c r="K8817" i="3"/>
  <c r="L8817" i="3" s="1"/>
  <c r="F8817" i="3"/>
  <c r="K8816" i="3"/>
  <c r="F8816" i="3"/>
  <c r="G8816" i="3" s="1"/>
  <c r="K8815" i="3"/>
  <c r="L8815" i="3" s="1"/>
  <c r="F8815" i="3"/>
  <c r="K8814" i="3"/>
  <c r="F8814" i="3"/>
  <c r="G8814" i="3" s="1"/>
  <c r="K8813" i="3"/>
  <c r="L8813" i="3" s="1"/>
  <c r="F8813" i="3"/>
  <c r="H8813" i="3" s="1"/>
  <c r="K8812" i="3"/>
  <c r="F8812" i="3"/>
  <c r="G8812" i="3" s="1"/>
  <c r="K8811" i="3"/>
  <c r="F8811" i="3"/>
  <c r="G8811" i="3" s="1"/>
  <c r="K8810" i="3"/>
  <c r="L8810" i="3" s="1"/>
  <c r="F8810" i="3"/>
  <c r="K8809" i="3"/>
  <c r="L8809" i="3" s="1"/>
  <c r="F8809" i="3"/>
  <c r="K8808" i="3"/>
  <c r="F8808" i="3"/>
  <c r="G8808" i="3" s="1"/>
  <c r="K8807" i="3"/>
  <c r="L8807" i="3" s="1"/>
  <c r="F8807" i="3"/>
  <c r="H8807" i="3" s="1"/>
  <c r="K8806" i="3"/>
  <c r="N8806" i="3" s="1"/>
  <c r="F8806" i="3"/>
  <c r="G8806" i="3" s="1"/>
  <c r="K8805" i="3"/>
  <c r="L8805" i="3" s="1"/>
  <c r="F8805" i="3"/>
  <c r="I8805" i="3" s="1"/>
  <c r="K8804" i="3"/>
  <c r="F8804" i="3"/>
  <c r="G8804" i="3" s="1"/>
  <c r="K8803" i="3"/>
  <c r="L8803" i="3" s="1"/>
  <c r="F8803" i="3"/>
  <c r="G8803" i="3" s="1"/>
  <c r="K8802" i="3"/>
  <c r="N8802" i="3" s="1"/>
  <c r="F8802" i="3"/>
  <c r="G8802" i="3" s="1"/>
  <c r="K8801" i="3"/>
  <c r="L8801" i="3" s="1"/>
  <c r="F8801" i="3"/>
  <c r="K8800" i="3"/>
  <c r="L8800" i="3" s="1"/>
  <c r="F8800" i="3"/>
  <c r="G8800" i="3" s="1"/>
  <c r="K8799" i="3"/>
  <c r="F8799" i="3"/>
  <c r="G8799" i="3" s="1"/>
  <c r="K8798" i="3"/>
  <c r="L8798" i="3" s="1"/>
  <c r="F8798" i="3"/>
  <c r="K8797" i="3"/>
  <c r="F8797" i="3"/>
  <c r="G8797" i="3" s="1"/>
  <c r="K8796" i="3"/>
  <c r="L8796" i="3" s="1"/>
  <c r="F8796" i="3"/>
  <c r="G8796" i="3" s="1"/>
  <c r="K8795" i="3"/>
  <c r="L8795" i="3" s="1"/>
  <c r="F8795" i="3"/>
  <c r="G8795" i="3" s="1"/>
  <c r="K8794" i="3"/>
  <c r="M8794" i="3" s="1"/>
  <c r="F8794" i="3"/>
  <c r="K8793" i="3"/>
  <c r="F8793" i="3"/>
  <c r="G8793" i="3" s="1"/>
  <c r="K8792" i="3"/>
  <c r="L8792" i="3" s="1"/>
  <c r="F8792" i="3"/>
  <c r="K8791" i="3"/>
  <c r="F8791" i="3"/>
  <c r="K8790" i="3"/>
  <c r="L8790" i="3" s="1"/>
  <c r="F8790" i="3"/>
  <c r="K8789" i="3"/>
  <c r="M8789" i="3" s="1"/>
  <c r="F8789" i="3"/>
  <c r="K8788" i="3"/>
  <c r="F8788" i="3"/>
  <c r="G8788" i="3" s="1"/>
  <c r="K8787" i="3"/>
  <c r="F8787" i="3"/>
  <c r="K8786" i="3"/>
  <c r="F8786" i="3"/>
  <c r="K8785" i="3"/>
  <c r="F8785" i="3"/>
  <c r="K8784" i="3"/>
  <c r="M8784" i="3" s="1"/>
  <c r="F8784" i="3"/>
  <c r="K8783" i="3"/>
  <c r="F8783" i="3"/>
  <c r="K8782" i="3"/>
  <c r="F8782" i="3"/>
  <c r="K8781" i="3"/>
  <c r="F8781" i="3"/>
  <c r="K8780" i="3"/>
  <c r="F8780" i="3"/>
  <c r="K8779" i="3"/>
  <c r="F8779" i="3"/>
  <c r="K8778" i="3"/>
  <c r="F8778" i="3"/>
  <c r="K8777" i="3"/>
  <c r="F8777" i="3"/>
  <c r="K8776" i="3"/>
  <c r="L8776" i="3" s="1"/>
  <c r="F8776" i="3"/>
  <c r="K8775" i="3"/>
  <c r="L8775" i="3" s="1"/>
  <c r="F8775" i="3"/>
  <c r="G8775" i="3" s="1"/>
  <c r="K8774" i="3"/>
  <c r="F8774" i="3"/>
  <c r="G8774" i="3" s="1"/>
  <c r="K8773" i="3"/>
  <c r="F8773" i="3"/>
  <c r="G8773" i="3" s="1"/>
  <c r="K8772" i="3"/>
  <c r="F8772" i="3"/>
  <c r="G8772" i="3" s="1"/>
  <c r="K8771" i="3"/>
  <c r="F8771" i="3"/>
  <c r="K8770" i="3"/>
  <c r="F8770" i="3"/>
  <c r="G8770" i="3" s="1"/>
  <c r="K8769" i="3"/>
  <c r="F8769" i="3"/>
  <c r="G8769" i="3" s="1"/>
  <c r="K8768" i="3"/>
  <c r="F8768" i="3"/>
  <c r="K8767" i="3"/>
  <c r="L8767" i="3" s="1"/>
  <c r="F8767" i="3"/>
  <c r="K8766" i="3"/>
  <c r="L8766" i="3" s="1"/>
  <c r="F8766" i="3"/>
  <c r="G8766" i="3" s="1"/>
  <c r="K8765" i="3"/>
  <c r="L8765" i="3" s="1"/>
  <c r="F8765" i="3"/>
  <c r="K8764" i="3"/>
  <c r="L8764" i="3" s="1"/>
  <c r="F8764" i="3"/>
  <c r="G8764" i="3" s="1"/>
  <c r="K8763" i="3"/>
  <c r="L8763" i="3" s="1"/>
  <c r="F8763" i="3"/>
  <c r="K8762" i="3"/>
  <c r="F8762" i="3"/>
  <c r="G8762" i="3" s="1"/>
  <c r="K8761" i="3"/>
  <c r="F8761" i="3"/>
  <c r="K8760" i="3"/>
  <c r="F8760" i="3"/>
  <c r="H8760" i="3" s="1"/>
  <c r="K8759" i="3"/>
  <c r="F8759" i="3"/>
  <c r="G8759" i="3" s="1"/>
  <c r="K8758" i="3"/>
  <c r="F8758" i="3"/>
  <c r="K8757" i="3"/>
  <c r="F8757" i="3"/>
  <c r="K8756" i="3"/>
  <c r="F8756" i="3"/>
  <c r="G8756" i="3" s="1"/>
  <c r="K8755" i="3"/>
  <c r="F8755" i="3"/>
  <c r="I8755" i="3" s="1"/>
  <c r="K8754" i="3"/>
  <c r="F8754" i="3"/>
  <c r="G8754" i="3" s="1"/>
  <c r="K8753" i="3"/>
  <c r="F8753" i="3"/>
  <c r="I8753" i="3" s="1"/>
  <c r="K8752" i="3"/>
  <c r="F8752" i="3"/>
  <c r="K8751" i="3"/>
  <c r="F8751" i="3"/>
  <c r="I8751" i="3" s="1"/>
  <c r="K8750" i="3"/>
  <c r="L8750" i="3" s="1"/>
  <c r="F8750" i="3"/>
  <c r="G8750" i="3" s="1"/>
  <c r="K8749" i="3"/>
  <c r="L8749" i="3" s="1"/>
  <c r="F8749" i="3"/>
  <c r="K8748" i="3"/>
  <c r="F8748" i="3"/>
  <c r="K8747" i="3"/>
  <c r="F8747" i="3"/>
  <c r="K8746" i="3"/>
  <c r="L8746" i="3" s="1"/>
  <c r="F8746" i="3"/>
  <c r="K8745" i="3"/>
  <c r="F8745" i="3"/>
  <c r="K8744" i="3"/>
  <c r="F8744" i="3"/>
  <c r="K8743" i="3"/>
  <c r="L8743" i="3" s="1"/>
  <c r="F8743" i="3"/>
  <c r="K8742" i="3"/>
  <c r="L8742" i="3" s="1"/>
  <c r="F8742" i="3"/>
  <c r="K8741" i="3"/>
  <c r="L8741" i="3" s="1"/>
  <c r="F8741" i="3"/>
  <c r="G8741" i="3" s="1"/>
  <c r="K8740" i="3"/>
  <c r="F8740" i="3"/>
  <c r="K8739" i="3"/>
  <c r="F8739" i="3"/>
  <c r="I8739" i="3" s="1"/>
  <c r="K8738" i="3"/>
  <c r="L8738" i="3" s="1"/>
  <c r="F8738" i="3"/>
  <c r="K8737" i="3"/>
  <c r="L8737" i="3" s="1"/>
  <c r="F8737" i="3"/>
  <c r="K8736" i="3"/>
  <c r="F8736" i="3"/>
  <c r="K8735" i="3"/>
  <c r="F8735" i="3"/>
  <c r="K8734" i="3"/>
  <c r="F8734" i="3"/>
  <c r="I8734" i="3" s="1"/>
  <c r="K8733" i="3"/>
  <c r="L8733" i="3" s="1"/>
  <c r="F8733" i="3"/>
  <c r="K8732" i="3"/>
  <c r="L8732" i="3" s="1"/>
  <c r="F8732" i="3"/>
  <c r="K8731" i="3"/>
  <c r="F8731" i="3"/>
  <c r="K8730" i="3"/>
  <c r="L8730" i="3" s="1"/>
  <c r="F8730" i="3"/>
  <c r="G8730" i="3" s="1"/>
  <c r="K8729" i="3"/>
  <c r="L8729" i="3" s="1"/>
  <c r="F8729" i="3"/>
  <c r="G8729" i="3" s="1"/>
  <c r="K8728" i="3"/>
  <c r="F8728" i="3"/>
  <c r="K8727" i="3"/>
  <c r="F8727" i="3"/>
  <c r="K8726" i="3"/>
  <c r="L8726" i="3" s="1"/>
  <c r="F8726" i="3"/>
  <c r="K8725" i="3"/>
  <c r="F8725" i="3"/>
  <c r="H8725" i="3" s="1"/>
  <c r="K8724" i="3"/>
  <c r="F8724" i="3"/>
  <c r="K8723" i="3"/>
  <c r="L8723" i="3" s="1"/>
  <c r="F8723" i="3"/>
  <c r="K8722" i="3"/>
  <c r="L8722" i="3" s="1"/>
  <c r="F8722" i="3"/>
  <c r="K8721" i="3"/>
  <c r="F8721" i="3"/>
  <c r="G8721" i="3" s="1"/>
  <c r="K8720" i="3"/>
  <c r="L8720" i="3" s="1"/>
  <c r="F8720" i="3"/>
  <c r="K8719" i="3"/>
  <c r="F8719" i="3"/>
  <c r="H8719" i="3" s="1"/>
  <c r="K8718" i="3"/>
  <c r="F8718" i="3"/>
  <c r="K8717" i="3"/>
  <c r="L8717" i="3" s="1"/>
  <c r="F8717" i="3"/>
  <c r="K8716" i="3"/>
  <c r="L8716" i="3" s="1"/>
  <c r="F8716" i="3"/>
  <c r="K8715" i="3"/>
  <c r="F8715" i="3"/>
  <c r="G8715" i="3" s="1"/>
  <c r="K8714" i="3"/>
  <c r="L8714" i="3" s="1"/>
  <c r="F8714" i="3"/>
  <c r="K8713" i="3"/>
  <c r="L8713" i="3" s="1"/>
  <c r="F8713" i="3"/>
  <c r="K8712" i="3"/>
  <c r="F8712" i="3"/>
  <c r="K8711" i="3"/>
  <c r="L8711" i="3" s="1"/>
  <c r="F8711" i="3"/>
  <c r="K8710" i="3"/>
  <c r="F8710" i="3"/>
  <c r="G8710" i="3" s="1"/>
  <c r="K8709" i="3"/>
  <c r="F8709" i="3"/>
  <c r="I8709" i="3" s="1"/>
  <c r="K8708" i="3"/>
  <c r="F8708" i="3"/>
  <c r="K8707" i="3"/>
  <c r="F8707" i="3"/>
  <c r="K8706" i="3"/>
  <c r="F8706" i="3"/>
  <c r="K8705" i="3"/>
  <c r="L8705" i="3" s="1"/>
  <c r="F8705" i="3"/>
  <c r="K8704" i="3"/>
  <c r="L8704" i="3" s="1"/>
  <c r="F8704" i="3"/>
  <c r="K8703" i="3"/>
  <c r="F8703" i="3"/>
  <c r="G8703" i="3" s="1"/>
  <c r="K8702" i="3"/>
  <c r="L8702" i="3" s="1"/>
  <c r="F8702" i="3"/>
  <c r="K8701" i="3"/>
  <c r="F8701" i="3"/>
  <c r="K8700" i="3"/>
  <c r="F8700" i="3"/>
  <c r="K8699" i="3"/>
  <c r="F8699" i="3"/>
  <c r="K8698" i="3"/>
  <c r="L8698" i="3" s="1"/>
  <c r="F8698" i="3"/>
  <c r="K8697" i="3"/>
  <c r="F8697" i="3"/>
  <c r="K8696" i="3"/>
  <c r="N8696" i="3" s="1"/>
  <c r="F8696" i="3"/>
  <c r="K8695" i="3"/>
  <c r="F8695" i="3"/>
  <c r="K8694" i="3"/>
  <c r="L8694" i="3" s="1"/>
  <c r="F8694" i="3"/>
  <c r="K8693" i="3"/>
  <c r="F8693" i="3"/>
  <c r="K8692" i="3"/>
  <c r="F8692" i="3"/>
  <c r="K8691" i="3"/>
  <c r="F8691" i="3"/>
  <c r="K8690" i="3"/>
  <c r="F8690" i="3"/>
  <c r="I8690" i="3" s="1"/>
  <c r="K8689" i="3"/>
  <c r="F8689" i="3"/>
  <c r="K8688" i="3"/>
  <c r="F8688" i="3"/>
  <c r="K8687" i="3"/>
  <c r="F8687" i="3"/>
  <c r="K8686" i="3"/>
  <c r="F8686" i="3"/>
  <c r="K8685" i="3"/>
  <c r="N8685" i="3" s="1"/>
  <c r="F8685" i="3"/>
  <c r="K8684" i="3"/>
  <c r="F8684" i="3"/>
  <c r="K8683" i="3"/>
  <c r="F8683" i="3"/>
  <c r="K8682" i="3"/>
  <c r="F8682" i="3"/>
  <c r="K8681" i="3"/>
  <c r="F8681" i="3"/>
  <c r="K8680" i="3"/>
  <c r="F8680" i="3"/>
  <c r="K8679" i="3"/>
  <c r="L8679" i="3" s="1"/>
  <c r="F8679" i="3"/>
  <c r="K8678" i="3"/>
  <c r="F8678" i="3"/>
  <c r="G8678" i="3" s="1"/>
  <c r="K8677" i="3"/>
  <c r="F8677" i="3"/>
  <c r="K8676" i="3"/>
  <c r="F8676" i="3"/>
  <c r="K8675" i="3"/>
  <c r="F8675" i="3"/>
  <c r="K8674" i="3"/>
  <c r="F8674" i="3"/>
  <c r="K8673" i="3"/>
  <c r="F8673" i="3"/>
  <c r="K8672" i="3"/>
  <c r="F8672" i="3"/>
  <c r="K8671" i="3"/>
  <c r="F8671" i="3"/>
  <c r="K8670" i="3"/>
  <c r="F8670" i="3"/>
  <c r="K8669" i="3"/>
  <c r="M8669" i="3" s="1"/>
  <c r="F8669" i="3"/>
  <c r="K8668" i="3"/>
  <c r="L8668" i="3" s="1"/>
  <c r="F8668" i="3"/>
  <c r="K8667" i="3"/>
  <c r="F8667" i="3"/>
  <c r="K8666" i="3"/>
  <c r="F8666" i="3"/>
  <c r="K8665" i="3"/>
  <c r="F8665" i="3"/>
  <c r="K8664" i="3"/>
  <c r="F8664" i="3"/>
  <c r="K8663" i="3"/>
  <c r="F8663" i="3"/>
  <c r="K8662" i="3"/>
  <c r="F8662" i="3"/>
  <c r="K8661" i="3"/>
  <c r="L8661" i="3" s="1"/>
  <c r="F8661" i="3"/>
  <c r="K8660" i="3"/>
  <c r="F8660" i="3"/>
  <c r="K8659" i="3"/>
  <c r="L8659" i="3" s="1"/>
  <c r="F8659" i="3"/>
  <c r="K8658" i="3"/>
  <c r="L8658" i="3" s="1"/>
  <c r="F8658" i="3"/>
  <c r="K8657" i="3"/>
  <c r="L8657" i="3" s="1"/>
  <c r="F8657" i="3"/>
  <c r="K8656" i="3"/>
  <c r="L8656" i="3" s="1"/>
  <c r="F8656" i="3"/>
  <c r="I8656" i="3" s="1"/>
  <c r="K8655" i="3"/>
  <c r="L8655" i="3" s="1"/>
  <c r="F8655" i="3"/>
  <c r="I8655" i="3" s="1"/>
  <c r="K8654" i="3"/>
  <c r="L8654" i="3" s="1"/>
  <c r="F8654" i="3"/>
  <c r="K8653" i="3"/>
  <c r="F8653" i="3"/>
  <c r="K8652" i="3"/>
  <c r="L8652" i="3" s="1"/>
  <c r="F8652" i="3"/>
  <c r="K8651" i="3"/>
  <c r="L8651" i="3" s="1"/>
  <c r="F8651" i="3"/>
  <c r="K8650" i="3"/>
  <c r="F8650" i="3"/>
  <c r="G8650" i="3" s="1"/>
  <c r="K8649" i="3"/>
  <c r="L8649" i="3" s="1"/>
  <c r="F8649" i="3"/>
  <c r="G8649" i="3" s="1"/>
  <c r="K8648" i="3"/>
  <c r="F8648" i="3"/>
  <c r="G8648" i="3" s="1"/>
  <c r="K8647" i="3"/>
  <c r="F8647" i="3"/>
  <c r="K8646" i="3"/>
  <c r="L8646" i="3" s="1"/>
  <c r="F8646" i="3"/>
  <c r="K8645" i="3"/>
  <c r="F8645" i="3"/>
  <c r="K8644" i="3"/>
  <c r="L8644" i="3" s="1"/>
  <c r="F8644" i="3"/>
  <c r="K8643" i="3"/>
  <c r="L8643" i="3" s="1"/>
  <c r="F8643" i="3"/>
  <c r="K8642" i="3"/>
  <c r="F8642" i="3"/>
  <c r="K8641" i="3"/>
  <c r="F8641" i="3"/>
  <c r="K8640" i="3"/>
  <c r="L8640" i="3" s="1"/>
  <c r="F8640" i="3"/>
  <c r="K8639" i="3"/>
  <c r="F8639" i="3"/>
  <c r="K8638" i="3"/>
  <c r="L8638" i="3" s="1"/>
  <c r="F8638" i="3"/>
  <c r="K8637" i="3"/>
  <c r="L8637" i="3" s="1"/>
  <c r="F8637" i="3"/>
  <c r="K8636" i="3"/>
  <c r="L8636" i="3" s="1"/>
  <c r="F8636" i="3"/>
  <c r="K8635" i="3"/>
  <c r="L8635" i="3" s="1"/>
  <c r="F8635" i="3"/>
  <c r="K8634" i="3"/>
  <c r="L8634" i="3" s="1"/>
  <c r="F8634" i="3"/>
  <c r="K8633" i="3"/>
  <c r="L8633" i="3" s="1"/>
  <c r="F8633" i="3"/>
  <c r="G8633" i="3" s="1"/>
  <c r="K8632" i="3"/>
  <c r="L8632" i="3" s="1"/>
  <c r="F8632" i="3"/>
  <c r="G8632" i="3" s="1"/>
  <c r="K8631" i="3"/>
  <c r="L8631" i="3" s="1"/>
  <c r="F8631" i="3"/>
  <c r="K8630" i="3"/>
  <c r="L8630" i="3" s="1"/>
  <c r="F8630" i="3"/>
  <c r="H8630" i="3" s="1"/>
  <c r="K8629" i="3"/>
  <c r="M8629" i="3" s="1"/>
  <c r="F8629" i="3"/>
  <c r="K8628" i="3"/>
  <c r="F8628" i="3"/>
  <c r="K8627" i="3"/>
  <c r="F8627" i="3"/>
  <c r="G8627" i="3" s="1"/>
  <c r="K8626" i="3"/>
  <c r="F8626" i="3"/>
  <c r="K8625" i="3"/>
  <c r="N8625" i="3" s="1"/>
  <c r="F8625" i="3"/>
  <c r="H8625" i="3" s="1"/>
  <c r="K8624" i="3"/>
  <c r="L8624" i="3" s="1"/>
  <c r="F8624" i="3"/>
  <c r="K8623" i="3"/>
  <c r="L8623" i="3" s="1"/>
  <c r="F8623" i="3"/>
  <c r="K8622" i="3"/>
  <c r="L8622" i="3" s="1"/>
  <c r="F8622" i="3"/>
  <c r="K8621" i="3"/>
  <c r="F8621" i="3"/>
  <c r="K8620" i="3"/>
  <c r="F8620" i="3"/>
  <c r="K8619" i="3"/>
  <c r="M8619" i="3" s="1"/>
  <c r="F8619" i="3"/>
  <c r="H8619" i="3" s="1"/>
  <c r="K8618" i="3"/>
  <c r="N8618" i="3" s="1"/>
  <c r="F8618" i="3"/>
  <c r="H8618" i="3" s="1"/>
  <c r="K8617" i="3"/>
  <c r="M8617" i="3" s="1"/>
  <c r="F8617" i="3"/>
  <c r="I8617" i="3" s="1"/>
  <c r="K8616" i="3"/>
  <c r="F8616" i="3"/>
  <c r="K8615" i="3"/>
  <c r="F8615" i="3"/>
  <c r="K8614" i="3"/>
  <c r="F8614" i="3"/>
  <c r="K8613" i="3"/>
  <c r="F8613" i="3"/>
  <c r="K8612" i="3"/>
  <c r="F8612" i="3"/>
  <c r="K8611" i="3"/>
  <c r="F8611" i="3"/>
  <c r="K8610" i="3"/>
  <c r="F8610" i="3"/>
  <c r="K8609" i="3"/>
  <c r="N8609" i="3" s="1"/>
  <c r="F8609" i="3"/>
  <c r="K8608" i="3"/>
  <c r="F8608" i="3"/>
  <c r="K8607" i="3"/>
  <c r="N8607" i="3" s="1"/>
  <c r="F8607" i="3"/>
  <c r="H8607" i="3" s="1"/>
  <c r="K8606" i="3"/>
  <c r="M8606" i="3" s="1"/>
  <c r="F8606" i="3"/>
  <c r="I8606" i="3" s="1"/>
  <c r="K8605" i="3"/>
  <c r="F8605" i="3"/>
  <c r="K8604" i="3"/>
  <c r="F8604" i="3"/>
  <c r="K8603" i="3"/>
  <c r="M8603" i="3" s="1"/>
  <c r="F8603" i="3"/>
  <c r="K8602" i="3"/>
  <c r="F8602" i="3"/>
  <c r="K8601" i="3"/>
  <c r="L8601" i="3" s="1"/>
  <c r="F8601" i="3"/>
  <c r="H8601" i="3" s="1"/>
  <c r="K8600" i="3"/>
  <c r="M8600" i="3" s="1"/>
  <c r="F8600" i="3"/>
  <c r="I8600" i="3" s="1"/>
  <c r="K8599" i="3"/>
  <c r="F8599" i="3"/>
  <c r="K8598" i="3"/>
  <c r="F8598" i="3"/>
  <c r="K8597" i="3"/>
  <c r="M8597" i="3" s="1"/>
  <c r="F8597" i="3"/>
  <c r="I8597" i="3" s="1"/>
  <c r="K8596" i="3"/>
  <c r="M8596" i="3" s="1"/>
  <c r="F8596" i="3"/>
  <c r="K8595" i="3"/>
  <c r="F8595" i="3"/>
  <c r="K8594" i="3"/>
  <c r="F8594" i="3"/>
  <c r="K8593" i="3"/>
  <c r="F8593" i="3"/>
  <c r="K8592" i="3"/>
  <c r="L8592" i="3" s="1"/>
  <c r="F8592" i="3"/>
  <c r="K8591" i="3"/>
  <c r="F8591" i="3"/>
  <c r="K8590" i="3"/>
  <c r="F8590" i="3"/>
  <c r="K8589" i="3"/>
  <c r="F8589" i="3"/>
  <c r="K8588" i="3"/>
  <c r="F8588" i="3"/>
  <c r="K8587" i="3"/>
  <c r="F8587" i="3"/>
  <c r="K8586" i="3"/>
  <c r="F8586" i="3"/>
  <c r="K8585" i="3"/>
  <c r="F8585" i="3"/>
  <c r="K8584" i="3"/>
  <c r="F8584" i="3"/>
  <c r="K8583" i="3"/>
  <c r="F8583" i="3"/>
  <c r="K8582" i="3"/>
  <c r="F8582" i="3"/>
  <c r="H8582" i="3" s="1"/>
  <c r="K8581" i="3"/>
  <c r="N8581" i="3" s="1"/>
  <c r="F8581" i="3"/>
  <c r="K8580" i="3"/>
  <c r="F8580" i="3"/>
  <c r="K8579" i="3"/>
  <c r="F8579" i="3"/>
  <c r="K8578" i="3"/>
  <c r="F8578" i="3"/>
  <c r="K8577" i="3"/>
  <c r="F8577" i="3"/>
  <c r="K8576" i="3"/>
  <c r="F8576" i="3"/>
  <c r="K8575" i="3"/>
  <c r="F8575" i="3"/>
  <c r="K8574" i="3"/>
  <c r="F8574" i="3"/>
  <c r="K8573" i="3"/>
  <c r="M8573" i="3" s="1"/>
  <c r="F8573" i="3"/>
  <c r="H8573" i="3" s="1"/>
  <c r="K8572" i="3"/>
  <c r="M8572" i="3" s="1"/>
  <c r="F8572" i="3"/>
  <c r="I8572" i="3" s="1"/>
  <c r="K8571" i="3"/>
  <c r="F8571" i="3"/>
  <c r="G8571" i="3" s="1"/>
  <c r="K8570" i="3"/>
  <c r="M8570" i="3" s="1"/>
  <c r="F8570" i="3"/>
  <c r="I8570" i="3" s="1"/>
  <c r="K8569" i="3"/>
  <c r="F8569" i="3"/>
  <c r="K8568" i="3"/>
  <c r="L8568" i="3" s="1"/>
  <c r="F8568" i="3"/>
  <c r="I8568" i="3" s="1"/>
  <c r="K8567" i="3"/>
  <c r="M8567" i="3" s="1"/>
  <c r="F8567" i="3"/>
  <c r="H8567" i="3" s="1"/>
  <c r="K8566" i="3"/>
  <c r="M8566" i="3" s="1"/>
  <c r="F8566" i="3"/>
  <c r="I8566" i="3" s="1"/>
  <c r="K8565" i="3"/>
  <c r="N8565" i="3" s="1"/>
  <c r="F8565" i="3"/>
  <c r="H8565" i="3" s="1"/>
  <c r="K8564" i="3"/>
  <c r="M8564" i="3" s="1"/>
  <c r="F8564" i="3"/>
  <c r="I8564" i="3" s="1"/>
  <c r="K8563" i="3"/>
  <c r="F8563" i="3"/>
  <c r="K8562" i="3"/>
  <c r="M8562" i="3" s="1"/>
  <c r="F8562" i="3"/>
  <c r="K8561" i="3"/>
  <c r="F8561" i="3"/>
  <c r="K8560" i="3"/>
  <c r="M8560" i="3" s="1"/>
  <c r="F8560" i="3"/>
  <c r="I8560" i="3" s="1"/>
  <c r="K8559" i="3"/>
  <c r="F8559" i="3"/>
  <c r="K8558" i="3"/>
  <c r="F8558" i="3"/>
  <c r="K8557" i="3"/>
  <c r="M8557" i="3" s="1"/>
  <c r="F8557" i="3"/>
  <c r="I8557" i="3" s="1"/>
  <c r="K8556" i="3"/>
  <c r="M8556" i="3" s="1"/>
  <c r="F8556" i="3"/>
  <c r="H8556" i="3" s="1"/>
  <c r="K8555" i="3"/>
  <c r="N8555" i="3" s="1"/>
  <c r="F8555" i="3"/>
  <c r="H8555" i="3" s="1"/>
  <c r="K8554" i="3"/>
  <c r="F8554" i="3"/>
  <c r="K8553" i="3"/>
  <c r="M8553" i="3" s="1"/>
  <c r="F8553" i="3"/>
  <c r="K8552" i="3"/>
  <c r="F8552" i="3"/>
  <c r="K8551" i="3"/>
  <c r="F8551" i="3"/>
  <c r="K8550" i="3"/>
  <c r="F8550" i="3"/>
  <c r="K8549" i="3"/>
  <c r="F8549" i="3"/>
  <c r="K8548" i="3"/>
  <c r="L8548" i="3" s="1"/>
  <c r="F8548" i="3"/>
  <c r="K8547" i="3"/>
  <c r="F8547" i="3"/>
  <c r="K8546" i="3"/>
  <c r="F8546" i="3"/>
  <c r="K8545" i="3"/>
  <c r="F8545" i="3"/>
  <c r="K8544" i="3"/>
  <c r="F8544" i="3"/>
  <c r="K8543" i="3"/>
  <c r="F8543" i="3"/>
  <c r="K8542" i="3"/>
  <c r="F8542" i="3"/>
  <c r="K8541" i="3"/>
  <c r="F8541" i="3"/>
  <c r="K8540" i="3"/>
  <c r="L8540" i="3" s="1"/>
  <c r="F8540" i="3"/>
  <c r="K8539" i="3"/>
  <c r="F8539" i="3"/>
  <c r="H8539" i="3" s="1"/>
  <c r="K8538" i="3"/>
  <c r="M8538" i="3" s="1"/>
  <c r="F8538" i="3"/>
  <c r="I8538" i="3" s="1"/>
  <c r="K8537" i="3"/>
  <c r="N8537" i="3" s="1"/>
  <c r="F8537" i="3"/>
  <c r="K8536" i="3"/>
  <c r="F8536" i="3"/>
  <c r="K8535" i="3"/>
  <c r="F8535" i="3"/>
  <c r="K8534" i="3"/>
  <c r="F8534" i="3"/>
  <c r="K8533" i="3"/>
  <c r="F8533" i="3"/>
  <c r="K8532" i="3"/>
  <c r="F8532" i="3"/>
  <c r="K8531" i="3"/>
  <c r="F8531" i="3"/>
  <c r="K8530" i="3"/>
  <c r="F8530" i="3"/>
  <c r="K8529" i="3"/>
  <c r="M8529" i="3" s="1"/>
  <c r="F8529" i="3"/>
  <c r="H8529" i="3" s="1"/>
  <c r="K8528" i="3"/>
  <c r="F8528" i="3"/>
  <c r="K8527" i="3"/>
  <c r="F8527" i="3"/>
  <c r="K8526" i="3"/>
  <c r="F8526" i="3"/>
  <c r="K8525" i="3"/>
  <c r="F8525" i="3"/>
  <c r="I8525" i="3" s="1"/>
  <c r="K8524" i="3"/>
  <c r="F8524" i="3"/>
  <c r="K8523" i="3"/>
  <c r="F8523" i="3"/>
  <c r="K8522" i="3"/>
  <c r="F8522" i="3"/>
  <c r="K8521" i="3"/>
  <c r="F8521" i="3"/>
  <c r="K8520" i="3"/>
  <c r="F8520" i="3"/>
  <c r="K8519" i="3"/>
  <c r="F8519" i="3"/>
  <c r="K8518" i="3"/>
  <c r="F8518" i="3"/>
  <c r="K8517" i="3"/>
  <c r="M8517" i="3" s="1"/>
  <c r="F8517" i="3"/>
  <c r="K8516" i="3"/>
  <c r="F8516" i="3"/>
  <c r="K8515" i="3"/>
  <c r="F8515" i="3"/>
  <c r="K8514" i="3"/>
  <c r="F8514" i="3"/>
  <c r="K8513" i="3"/>
  <c r="F8513" i="3"/>
  <c r="K8512" i="3"/>
  <c r="F8512" i="3"/>
  <c r="K8511" i="3"/>
  <c r="F8511" i="3"/>
  <c r="K8510" i="3"/>
  <c r="F8510" i="3"/>
  <c r="K8509" i="3"/>
  <c r="F8509" i="3"/>
  <c r="K8508" i="3"/>
  <c r="M8508" i="3" s="1"/>
  <c r="F8508" i="3"/>
  <c r="K8507" i="3"/>
  <c r="F8507" i="3"/>
  <c r="I8507" i="3" s="1"/>
  <c r="K8506" i="3"/>
  <c r="F8506" i="3"/>
  <c r="K8505" i="3"/>
  <c r="F8505" i="3"/>
  <c r="K8504" i="3"/>
  <c r="F8504" i="3"/>
  <c r="K8503" i="3"/>
  <c r="F8503" i="3"/>
  <c r="K8502" i="3"/>
  <c r="F8502" i="3"/>
  <c r="K8501" i="3"/>
  <c r="F8501" i="3"/>
  <c r="K8500" i="3"/>
  <c r="F8500" i="3"/>
  <c r="K8499" i="3"/>
  <c r="F8499" i="3"/>
  <c r="K8498" i="3"/>
  <c r="F8498" i="3"/>
  <c r="K8497" i="3"/>
  <c r="F8497" i="3"/>
  <c r="K8496" i="3"/>
  <c r="F8496" i="3"/>
  <c r="K8495" i="3"/>
  <c r="F8495" i="3"/>
  <c r="K8494" i="3"/>
  <c r="F8494" i="3"/>
  <c r="K8493" i="3"/>
  <c r="F8493" i="3"/>
  <c r="K8492" i="3"/>
  <c r="F8492" i="3"/>
  <c r="K8491" i="3"/>
  <c r="F8491" i="3"/>
  <c r="K8490" i="3"/>
  <c r="F8490" i="3"/>
  <c r="K8489" i="3"/>
  <c r="F8489" i="3"/>
  <c r="K8488" i="3"/>
  <c r="F8488" i="3"/>
  <c r="K8487" i="3"/>
  <c r="F8487" i="3"/>
  <c r="G8487" i="3" s="1"/>
  <c r="K8486" i="3"/>
  <c r="M8486" i="3" s="1"/>
  <c r="F8486" i="3"/>
  <c r="K8485" i="3"/>
  <c r="F8485" i="3"/>
  <c r="K8484" i="3"/>
  <c r="F8484" i="3"/>
  <c r="I8484" i="3" s="1"/>
  <c r="K8483" i="3"/>
  <c r="F8483" i="3"/>
  <c r="K8482" i="3"/>
  <c r="F8482" i="3"/>
  <c r="K8481" i="3"/>
  <c r="F8481" i="3"/>
  <c r="K8480" i="3"/>
  <c r="F8480" i="3"/>
  <c r="K8479" i="3"/>
  <c r="F8479" i="3"/>
  <c r="K8478" i="3"/>
  <c r="F8478" i="3"/>
  <c r="K8477" i="3"/>
  <c r="F8477" i="3"/>
  <c r="K8476" i="3"/>
  <c r="F8476" i="3"/>
  <c r="K8475" i="3"/>
  <c r="F8475" i="3"/>
  <c r="K8474" i="3"/>
  <c r="F8474" i="3"/>
  <c r="G8474" i="3" s="1"/>
  <c r="K8473" i="3"/>
  <c r="F8473" i="3"/>
  <c r="K8472" i="3"/>
  <c r="M8472" i="3" s="1"/>
  <c r="F8472" i="3"/>
  <c r="K8471" i="3"/>
  <c r="F8471" i="3"/>
  <c r="K8470" i="3"/>
  <c r="F8470" i="3"/>
  <c r="K8469" i="3"/>
  <c r="F8469" i="3"/>
  <c r="K8468" i="3"/>
  <c r="F8468" i="3"/>
  <c r="K8467" i="3"/>
  <c r="F8467" i="3"/>
  <c r="K8466" i="3"/>
  <c r="F8466" i="3"/>
  <c r="K8465" i="3"/>
  <c r="F8465" i="3"/>
  <c r="K8464" i="3"/>
  <c r="F8464" i="3"/>
  <c r="K8463" i="3"/>
  <c r="F8463" i="3"/>
  <c r="K8462" i="3"/>
  <c r="F8462" i="3"/>
  <c r="G8462" i="3" s="1"/>
  <c r="K8461" i="3"/>
  <c r="F8461" i="3"/>
  <c r="K8460" i="3"/>
  <c r="F8460" i="3"/>
  <c r="K8459" i="3"/>
  <c r="F8459" i="3"/>
  <c r="I8459" i="3" s="1"/>
  <c r="K8458" i="3"/>
  <c r="F8458" i="3"/>
  <c r="K8457" i="3"/>
  <c r="F8457" i="3"/>
  <c r="K8456" i="3"/>
  <c r="F8456" i="3"/>
  <c r="K8455" i="3"/>
  <c r="F8455" i="3"/>
  <c r="K8454" i="3"/>
  <c r="F8454" i="3"/>
  <c r="K8453" i="3"/>
  <c r="F8453" i="3"/>
  <c r="K8452" i="3"/>
  <c r="F8452" i="3"/>
  <c r="K8451" i="3"/>
  <c r="F8451" i="3"/>
  <c r="G8451" i="3" s="1"/>
  <c r="K8450" i="3"/>
  <c r="F8450" i="3"/>
  <c r="K8449" i="3"/>
  <c r="M8449" i="3" s="1"/>
  <c r="F8449" i="3"/>
  <c r="K8448" i="3"/>
  <c r="F8448" i="3"/>
  <c r="I8448" i="3" s="1"/>
  <c r="K8447" i="3"/>
  <c r="F8447" i="3"/>
  <c r="K8446" i="3"/>
  <c r="F8446" i="3"/>
  <c r="K8445" i="3"/>
  <c r="F8445" i="3"/>
  <c r="K8444" i="3"/>
  <c r="F8444" i="3"/>
  <c r="K8443" i="3"/>
  <c r="F8443" i="3"/>
  <c r="K8442" i="3"/>
  <c r="F8442" i="3"/>
  <c r="K8441" i="3"/>
  <c r="F8441" i="3"/>
  <c r="K8440" i="3"/>
  <c r="F8440" i="3"/>
  <c r="K8439" i="3"/>
  <c r="F8439" i="3"/>
  <c r="K8438" i="3"/>
  <c r="F8438" i="3"/>
  <c r="G8438" i="3" s="1"/>
  <c r="K8437" i="3"/>
  <c r="F8437" i="3"/>
  <c r="K8436" i="3"/>
  <c r="F8436" i="3"/>
  <c r="K8435" i="3"/>
  <c r="F8435" i="3"/>
  <c r="I8435" i="3" s="1"/>
  <c r="K8434" i="3"/>
  <c r="F8434" i="3"/>
  <c r="K8433" i="3"/>
  <c r="F8433" i="3"/>
  <c r="K8432" i="3"/>
  <c r="F8432" i="3"/>
  <c r="K8431" i="3"/>
  <c r="F8431" i="3"/>
  <c r="K8430" i="3"/>
  <c r="F8430" i="3"/>
  <c r="K8429" i="3"/>
  <c r="F8429" i="3"/>
  <c r="K8428" i="3"/>
  <c r="F8428" i="3"/>
  <c r="K8427" i="3"/>
  <c r="F8427" i="3"/>
  <c r="K8426" i="3"/>
  <c r="F8426" i="3"/>
  <c r="K8425" i="3"/>
  <c r="M8425" i="3" s="1"/>
  <c r="F8425" i="3"/>
  <c r="K8424" i="3"/>
  <c r="F8424" i="3"/>
  <c r="K8423" i="3"/>
  <c r="F8423" i="3"/>
  <c r="I8423" i="3" s="1"/>
  <c r="K8422" i="3"/>
  <c r="F8422" i="3"/>
  <c r="K8421" i="3"/>
  <c r="F8421" i="3"/>
  <c r="K8420" i="3"/>
  <c r="F8420" i="3"/>
  <c r="K8419" i="3"/>
  <c r="F8419" i="3"/>
  <c r="K8418" i="3"/>
  <c r="F8418" i="3"/>
  <c r="K8417" i="3"/>
  <c r="F8417" i="3"/>
  <c r="K8416" i="3"/>
  <c r="F8416" i="3"/>
  <c r="K8415" i="3"/>
  <c r="F8415" i="3"/>
  <c r="K8414" i="3"/>
  <c r="F8414" i="3"/>
  <c r="K8413" i="3"/>
  <c r="F8413" i="3"/>
  <c r="K8412" i="3"/>
  <c r="F8412" i="3"/>
  <c r="K8411" i="3"/>
  <c r="F8411" i="3"/>
  <c r="K8410" i="3"/>
  <c r="F8410" i="3"/>
  <c r="K8409" i="3"/>
  <c r="F8409" i="3"/>
  <c r="K8408" i="3"/>
  <c r="F8408" i="3"/>
  <c r="K8407" i="3"/>
  <c r="F8407" i="3"/>
  <c r="K8406" i="3"/>
  <c r="F8406" i="3"/>
  <c r="K8405" i="3"/>
  <c r="F8405" i="3"/>
  <c r="K8404" i="3"/>
  <c r="F8404" i="3"/>
  <c r="K8403" i="3"/>
  <c r="F8403" i="3"/>
  <c r="G8403" i="3" s="1"/>
  <c r="K8402" i="3"/>
  <c r="F8402" i="3"/>
  <c r="K8401" i="3"/>
  <c r="M8401" i="3" s="1"/>
  <c r="F8401" i="3"/>
  <c r="K8400" i="3"/>
  <c r="F8400" i="3"/>
  <c r="K8399" i="3"/>
  <c r="F8399" i="3"/>
  <c r="I8399" i="3" s="1"/>
  <c r="K8398" i="3"/>
  <c r="F8398" i="3"/>
  <c r="K8397" i="3"/>
  <c r="F8397" i="3"/>
  <c r="K8396" i="3"/>
  <c r="F8396" i="3"/>
  <c r="K8395" i="3"/>
  <c r="F8395" i="3"/>
  <c r="K8394" i="3"/>
  <c r="F8394" i="3"/>
  <c r="K8393" i="3"/>
  <c r="F8393" i="3"/>
  <c r="K8392" i="3"/>
  <c r="F8392" i="3"/>
  <c r="K8391" i="3"/>
  <c r="F8391" i="3"/>
  <c r="K8390" i="3"/>
  <c r="F8390" i="3"/>
  <c r="K8389" i="3"/>
  <c r="F8389" i="3"/>
  <c r="G8389" i="3" s="1"/>
  <c r="K8388" i="3"/>
  <c r="F8388" i="3"/>
  <c r="K8387" i="3"/>
  <c r="M8387" i="3" s="1"/>
  <c r="F8387" i="3"/>
  <c r="K8386" i="3"/>
  <c r="F8386" i="3"/>
  <c r="K8385" i="3"/>
  <c r="F8385" i="3"/>
  <c r="I8385" i="3" s="1"/>
  <c r="K8384" i="3"/>
  <c r="F8384" i="3"/>
  <c r="K8383" i="3"/>
  <c r="F8383" i="3"/>
  <c r="K8382" i="3"/>
  <c r="F8382" i="3"/>
  <c r="K8381" i="3"/>
  <c r="F8381" i="3"/>
  <c r="K8380" i="3"/>
  <c r="F8380" i="3"/>
  <c r="K8379" i="3"/>
  <c r="F8379" i="3"/>
  <c r="K8378" i="3"/>
  <c r="F8378" i="3"/>
  <c r="K8377" i="3"/>
  <c r="F8377" i="3"/>
  <c r="K8376" i="3"/>
  <c r="F8376" i="3"/>
  <c r="G8376" i="3" s="1"/>
  <c r="K8375" i="3"/>
  <c r="M8375" i="3" s="1"/>
  <c r="F8375" i="3"/>
  <c r="K8374" i="3"/>
  <c r="F8374" i="3"/>
  <c r="K8373" i="3"/>
  <c r="F8373" i="3"/>
  <c r="I8373" i="3" s="1"/>
  <c r="K8372" i="3"/>
  <c r="F8372" i="3"/>
  <c r="K8371" i="3"/>
  <c r="F8371" i="3"/>
  <c r="K8370" i="3"/>
  <c r="F8370" i="3"/>
  <c r="K8369" i="3"/>
  <c r="F8369" i="3"/>
  <c r="K8368" i="3"/>
  <c r="F8368" i="3"/>
  <c r="K8367" i="3"/>
  <c r="F8367" i="3"/>
  <c r="K8366" i="3"/>
  <c r="F8366" i="3"/>
  <c r="K8365" i="3"/>
  <c r="F8365" i="3"/>
  <c r="G8365" i="3" s="1"/>
  <c r="K8364" i="3"/>
  <c r="F8364" i="3"/>
  <c r="K8363" i="3"/>
  <c r="F8363" i="3"/>
  <c r="K8362" i="3"/>
  <c r="F8362" i="3"/>
  <c r="K8361" i="3"/>
  <c r="F8361" i="3"/>
  <c r="K8360" i="3"/>
  <c r="F8360" i="3"/>
  <c r="K8359" i="3"/>
  <c r="F8359" i="3"/>
  <c r="K8358" i="3"/>
  <c r="F8358" i="3"/>
  <c r="K8357" i="3"/>
  <c r="F8357" i="3"/>
  <c r="K8356" i="3"/>
  <c r="F8356" i="3"/>
  <c r="K8355" i="3"/>
  <c r="F8355" i="3"/>
  <c r="K8354" i="3"/>
  <c r="F8354" i="3"/>
  <c r="K8353" i="3"/>
  <c r="F8353" i="3"/>
  <c r="K8352" i="3"/>
  <c r="F8352" i="3"/>
  <c r="G8352" i="3" s="1"/>
  <c r="K8351" i="3"/>
  <c r="M8351" i="3" s="1"/>
  <c r="F8351" i="3"/>
  <c r="K8350" i="3"/>
  <c r="F8350" i="3"/>
  <c r="I8350" i="3" s="1"/>
  <c r="K8349" i="3"/>
  <c r="F8349" i="3"/>
  <c r="K8348" i="3"/>
  <c r="F8348" i="3"/>
  <c r="K8347" i="3"/>
  <c r="F8347" i="3"/>
  <c r="K8346" i="3"/>
  <c r="F8346" i="3"/>
  <c r="K8345" i="3"/>
  <c r="F8345" i="3"/>
  <c r="K8344" i="3"/>
  <c r="F8344" i="3"/>
  <c r="G8344" i="3" s="1"/>
  <c r="K8343" i="3"/>
  <c r="F8343" i="3"/>
  <c r="K8342" i="3"/>
  <c r="F8342" i="3"/>
  <c r="K8341" i="3"/>
  <c r="M8341" i="3" s="1"/>
  <c r="F8341" i="3"/>
  <c r="K8340" i="3"/>
  <c r="F8340" i="3"/>
  <c r="K8339" i="3"/>
  <c r="F8339" i="3"/>
  <c r="K8338" i="3"/>
  <c r="F8338" i="3"/>
  <c r="K8337" i="3"/>
  <c r="L8337" i="3" s="1"/>
  <c r="F8337" i="3"/>
  <c r="K8336" i="3"/>
  <c r="F8336" i="3"/>
  <c r="K8335" i="3"/>
  <c r="F8335" i="3"/>
  <c r="K8334" i="3"/>
  <c r="L8334" i="3" s="1"/>
  <c r="F8334" i="3"/>
  <c r="K8333" i="3"/>
  <c r="L8333" i="3" s="1"/>
  <c r="F8333" i="3"/>
  <c r="K8332" i="3"/>
  <c r="F8332" i="3"/>
  <c r="K8331" i="3"/>
  <c r="F8331" i="3"/>
  <c r="G8331" i="3" s="1"/>
  <c r="K8330" i="3"/>
  <c r="M8330" i="3" s="1"/>
  <c r="F8330" i="3"/>
  <c r="K8329" i="3"/>
  <c r="F8329" i="3"/>
  <c r="G8329" i="3" s="1"/>
  <c r="K8328" i="3"/>
  <c r="F8328" i="3"/>
  <c r="K8327" i="3"/>
  <c r="F8327" i="3"/>
  <c r="G8327" i="3" s="1"/>
  <c r="K8326" i="3"/>
  <c r="F8326" i="3"/>
  <c r="K8325" i="3"/>
  <c r="F8325" i="3"/>
  <c r="K8324" i="3"/>
  <c r="L8324" i="3" s="1"/>
  <c r="F8324" i="3"/>
  <c r="K8323" i="3"/>
  <c r="L8323" i="3" s="1"/>
  <c r="F8323" i="3"/>
  <c r="K8322" i="3"/>
  <c r="L8322" i="3" s="1"/>
  <c r="F8322" i="3"/>
  <c r="K8321" i="3"/>
  <c r="F8321" i="3"/>
  <c r="G8321" i="3" s="1"/>
  <c r="K8320" i="3"/>
  <c r="M8320" i="3" s="1"/>
  <c r="F8320" i="3"/>
  <c r="K8319" i="3"/>
  <c r="F8319" i="3"/>
  <c r="G8319" i="3" s="1"/>
  <c r="K8318" i="3"/>
  <c r="F8318" i="3"/>
  <c r="K8317" i="3"/>
  <c r="F8317" i="3"/>
  <c r="K8316" i="3"/>
  <c r="L8316" i="3" s="1"/>
  <c r="F8316" i="3"/>
  <c r="K8315" i="3"/>
  <c r="F8315" i="3"/>
  <c r="K8314" i="3"/>
  <c r="L8314" i="3" s="1"/>
  <c r="F8314" i="3"/>
  <c r="K8313" i="3"/>
  <c r="L8313" i="3" s="1"/>
  <c r="F8313" i="3"/>
  <c r="K8312" i="3"/>
  <c r="F8312" i="3"/>
  <c r="G8312" i="3" s="1"/>
  <c r="K8311" i="3"/>
  <c r="F8311" i="3"/>
  <c r="K8310" i="3"/>
  <c r="F8310" i="3"/>
  <c r="K8309" i="3"/>
  <c r="F8309" i="3"/>
  <c r="G8309" i="3" s="1"/>
  <c r="K8308" i="3"/>
  <c r="F8308" i="3"/>
  <c r="K8307" i="3"/>
  <c r="F8307" i="3"/>
  <c r="K8306" i="3"/>
  <c r="L8306" i="3" s="1"/>
  <c r="F8306" i="3"/>
  <c r="K8305" i="3"/>
  <c r="F8305" i="3"/>
  <c r="K8304" i="3"/>
  <c r="L8304" i="3" s="1"/>
  <c r="F8304" i="3"/>
  <c r="K8303" i="3"/>
  <c r="L8303" i="3" s="1"/>
  <c r="F8303" i="3"/>
  <c r="K8302" i="3"/>
  <c r="L8302" i="3" s="1"/>
  <c r="F8302" i="3"/>
  <c r="K8301" i="3"/>
  <c r="F8301" i="3"/>
  <c r="K8300" i="3"/>
  <c r="M8300" i="3" s="1"/>
  <c r="F8300" i="3"/>
  <c r="K8299" i="3"/>
  <c r="F8299" i="3"/>
  <c r="K8298" i="3"/>
  <c r="F8298" i="3"/>
  <c r="G8298" i="3" s="1"/>
  <c r="K8297" i="3"/>
  <c r="F8297" i="3"/>
  <c r="K8296" i="3"/>
  <c r="F8296" i="3"/>
  <c r="G8296" i="3" s="1"/>
  <c r="K8295" i="3"/>
  <c r="F8295" i="3"/>
  <c r="K8294" i="3"/>
  <c r="L8294" i="3" s="1"/>
  <c r="F8294" i="3"/>
  <c r="K8293" i="3"/>
  <c r="F8293" i="3"/>
  <c r="K8292" i="3"/>
  <c r="L8292" i="3" s="1"/>
  <c r="F8292" i="3"/>
  <c r="K8291" i="3"/>
  <c r="L8291" i="3" s="1"/>
  <c r="F8291" i="3"/>
  <c r="K8290" i="3"/>
  <c r="F8290" i="3"/>
  <c r="K8289" i="3"/>
  <c r="L8289" i="3" s="1"/>
  <c r="F8289" i="3"/>
  <c r="K8288" i="3"/>
  <c r="F8288" i="3"/>
  <c r="K8287" i="3"/>
  <c r="F8287" i="3"/>
  <c r="K8286" i="3"/>
  <c r="L8286" i="3" s="1"/>
  <c r="F8286" i="3"/>
  <c r="G8286" i="3" s="1"/>
  <c r="K8285" i="3"/>
  <c r="L8285" i="3" s="1"/>
  <c r="F8285" i="3"/>
  <c r="K8284" i="3"/>
  <c r="F8284" i="3"/>
  <c r="G8284" i="3" s="1"/>
  <c r="K8283" i="3"/>
  <c r="F8283" i="3"/>
  <c r="K8282" i="3"/>
  <c r="F8282" i="3"/>
  <c r="K8281" i="3"/>
  <c r="L8281" i="3" s="1"/>
  <c r="F8281" i="3"/>
  <c r="K8280" i="3"/>
  <c r="L8280" i="3" s="1"/>
  <c r="F8280" i="3"/>
  <c r="G8280" i="3" s="1"/>
  <c r="K8279" i="3"/>
  <c r="N8279" i="3" s="1"/>
  <c r="F8279" i="3"/>
  <c r="G8279" i="3" s="1"/>
  <c r="K8278" i="3"/>
  <c r="F8278" i="3"/>
  <c r="K8277" i="3"/>
  <c r="F8277" i="3"/>
  <c r="K8276" i="3"/>
  <c r="F8276" i="3"/>
  <c r="K8275" i="3"/>
  <c r="L8275" i="3" s="1"/>
  <c r="F8275" i="3"/>
  <c r="G8275" i="3" s="1"/>
  <c r="K8274" i="3"/>
  <c r="N8274" i="3" s="1"/>
  <c r="F8274" i="3"/>
  <c r="G8274" i="3" s="1"/>
  <c r="K8273" i="3"/>
  <c r="F8273" i="3"/>
  <c r="K8272" i="3"/>
  <c r="F8272" i="3"/>
  <c r="K8271" i="3"/>
  <c r="F8271" i="3"/>
  <c r="K8270" i="3"/>
  <c r="F8270" i="3"/>
  <c r="K8269" i="3"/>
  <c r="L8269" i="3" s="1"/>
  <c r="F8269" i="3"/>
  <c r="G8269" i="3" s="1"/>
  <c r="K8268" i="3"/>
  <c r="L8268" i="3" s="1"/>
  <c r="F8268" i="3"/>
  <c r="K8267" i="3"/>
  <c r="F8267" i="3"/>
  <c r="G8267" i="3" s="1"/>
  <c r="K8266" i="3"/>
  <c r="F8266" i="3"/>
  <c r="K8265" i="3"/>
  <c r="L8265" i="3" s="1"/>
  <c r="F8265" i="3"/>
  <c r="K8264" i="3"/>
  <c r="F8264" i="3"/>
  <c r="K8263" i="3"/>
  <c r="F8263" i="3"/>
  <c r="K8262" i="3"/>
  <c r="L8262" i="3" s="1"/>
  <c r="F8262" i="3"/>
  <c r="G8262" i="3" s="1"/>
  <c r="K8261" i="3"/>
  <c r="L8261" i="3" s="1"/>
  <c r="F8261" i="3"/>
  <c r="K8260" i="3"/>
  <c r="F8260" i="3"/>
  <c r="G8260" i="3" s="1"/>
  <c r="K8259" i="3"/>
  <c r="F8259" i="3"/>
  <c r="K8258" i="3"/>
  <c r="L8258" i="3" s="1"/>
  <c r="F8258" i="3"/>
  <c r="K8257" i="3"/>
  <c r="F8257" i="3"/>
  <c r="K8256" i="3"/>
  <c r="F8256" i="3"/>
  <c r="K8255" i="3"/>
  <c r="L8255" i="3" s="1"/>
  <c r="F8255" i="3"/>
  <c r="G8255" i="3" s="1"/>
  <c r="K8254" i="3"/>
  <c r="L8254" i="3" s="1"/>
  <c r="F8254" i="3"/>
  <c r="K8253" i="3"/>
  <c r="N8253" i="3" s="1"/>
  <c r="F8253" i="3"/>
  <c r="G8253" i="3" s="1"/>
  <c r="K8252" i="3"/>
  <c r="F8252" i="3"/>
  <c r="K8251" i="3"/>
  <c r="L8251" i="3" s="1"/>
  <c r="F8251" i="3"/>
  <c r="K8250" i="3"/>
  <c r="F8250" i="3"/>
  <c r="K8249" i="3"/>
  <c r="F8249" i="3"/>
  <c r="K8248" i="3"/>
  <c r="L8248" i="3" s="1"/>
  <c r="F8248" i="3"/>
  <c r="G8248" i="3" s="1"/>
  <c r="K8247" i="3"/>
  <c r="L8247" i="3" s="1"/>
  <c r="F8247" i="3"/>
  <c r="K8246" i="3"/>
  <c r="N8246" i="3" s="1"/>
  <c r="F8246" i="3"/>
  <c r="G8246" i="3" s="1"/>
  <c r="K8245" i="3"/>
  <c r="F8245" i="3"/>
  <c r="K8244" i="3"/>
  <c r="F8244" i="3"/>
  <c r="K8243" i="3"/>
  <c r="L8243" i="3" s="1"/>
  <c r="F8243" i="3"/>
  <c r="K8242" i="3"/>
  <c r="F8242" i="3"/>
  <c r="K8241" i="3"/>
  <c r="F8241" i="3"/>
  <c r="K8240" i="3"/>
  <c r="L8240" i="3" s="1"/>
  <c r="F8240" i="3"/>
  <c r="G8240" i="3" s="1"/>
  <c r="K8239" i="3"/>
  <c r="L8239" i="3" s="1"/>
  <c r="F8239" i="3"/>
  <c r="K8238" i="3"/>
  <c r="F8238" i="3"/>
  <c r="G8238" i="3" s="1"/>
  <c r="K8237" i="3"/>
  <c r="F8237" i="3"/>
  <c r="K8236" i="3"/>
  <c r="F8236" i="3"/>
  <c r="K8235" i="3"/>
  <c r="L8235" i="3" s="1"/>
  <c r="F8235" i="3"/>
  <c r="K8234" i="3"/>
  <c r="F8234" i="3"/>
  <c r="K8233" i="3"/>
  <c r="F8233" i="3"/>
  <c r="K8232" i="3"/>
  <c r="L8232" i="3" s="1"/>
  <c r="F8232" i="3"/>
  <c r="G8232" i="3" s="1"/>
  <c r="K8231" i="3"/>
  <c r="L8231" i="3" s="1"/>
  <c r="F8231" i="3"/>
  <c r="K8230" i="3"/>
  <c r="F8230" i="3"/>
  <c r="G8230" i="3" s="1"/>
  <c r="K8229" i="3"/>
  <c r="F8229" i="3"/>
  <c r="K8228" i="3"/>
  <c r="F8228" i="3"/>
  <c r="K8227" i="3"/>
  <c r="L8227" i="3" s="1"/>
  <c r="F8227" i="3"/>
  <c r="K8226" i="3"/>
  <c r="F8226" i="3"/>
  <c r="K8225" i="3"/>
  <c r="F8225" i="3"/>
  <c r="K8224" i="3"/>
  <c r="L8224" i="3" s="1"/>
  <c r="F8224" i="3"/>
  <c r="G8224" i="3" s="1"/>
  <c r="K8223" i="3"/>
  <c r="L8223" i="3" s="1"/>
  <c r="F8223" i="3"/>
  <c r="K8222" i="3"/>
  <c r="N8222" i="3" s="1"/>
  <c r="F8222" i="3"/>
  <c r="G8222" i="3" s="1"/>
  <c r="K8221" i="3"/>
  <c r="F8221" i="3"/>
  <c r="K8220" i="3"/>
  <c r="F8220" i="3"/>
  <c r="K8219" i="3"/>
  <c r="L8219" i="3" s="1"/>
  <c r="F8219" i="3"/>
  <c r="K8218" i="3"/>
  <c r="F8218" i="3"/>
  <c r="K8217" i="3"/>
  <c r="F8217" i="3"/>
  <c r="K8216" i="3"/>
  <c r="L8216" i="3" s="1"/>
  <c r="F8216" i="3"/>
  <c r="G8216" i="3" s="1"/>
  <c r="K8215" i="3"/>
  <c r="L8215" i="3" s="1"/>
  <c r="F8215" i="3"/>
  <c r="K8214" i="3"/>
  <c r="N8214" i="3" s="1"/>
  <c r="F8214" i="3"/>
  <c r="G8214" i="3" s="1"/>
  <c r="K8213" i="3"/>
  <c r="F8213" i="3"/>
  <c r="K8212" i="3"/>
  <c r="F8212" i="3"/>
  <c r="K8211" i="3"/>
  <c r="L8211" i="3" s="1"/>
  <c r="F8211" i="3"/>
  <c r="K8210" i="3"/>
  <c r="F8210" i="3"/>
  <c r="K8209" i="3"/>
  <c r="F8209" i="3"/>
  <c r="K8208" i="3"/>
  <c r="L8208" i="3" s="1"/>
  <c r="F8208" i="3"/>
  <c r="G8208" i="3" s="1"/>
  <c r="K8207" i="3"/>
  <c r="L8207" i="3" s="1"/>
  <c r="F8207" i="3"/>
  <c r="K8206" i="3"/>
  <c r="F8206" i="3"/>
  <c r="G8206" i="3" s="1"/>
  <c r="K8205" i="3"/>
  <c r="F8205" i="3"/>
  <c r="K8204" i="3"/>
  <c r="F8204" i="3"/>
  <c r="K8203" i="3"/>
  <c r="L8203" i="3" s="1"/>
  <c r="F8203" i="3"/>
  <c r="K8202" i="3"/>
  <c r="F8202" i="3"/>
  <c r="K8201" i="3"/>
  <c r="F8201" i="3"/>
  <c r="K8200" i="3"/>
  <c r="L8200" i="3" s="1"/>
  <c r="F8200" i="3"/>
  <c r="G8200" i="3" s="1"/>
  <c r="K8199" i="3"/>
  <c r="L8199" i="3" s="1"/>
  <c r="F8199" i="3"/>
  <c r="K8198" i="3"/>
  <c r="F8198" i="3"/>
  <c r="G8198" i="3" s="1"/>
  <c r="K8197" i="3"/>
  <c r="F8197" i="3"/>
  <c r="K8196" i="3"/>
  <c r="F8196" i="3"/>
  <c r="K8195" i="3"/>
  <c r="L8195" i="3" s="1"/>
  <c r="F8195" i="3"/>
  <c r="K8194" i="3"/>
  <c r="F8194" i="3"/>
  <c r="K8193" i="3"/>
  <c r="F8193" i="3"/>
  <c r="K8192" i="3"/>
  <c r="L8192" i="3" s="1"/>
  <c r="F8192" i="3"/>
  <c r="G8192" i="3" s="1"/>
  <c r="K8191" i="3"/>
  <c r="L8191" i="3" s="1"/>
  <c r="F8191" i="3"/>
  <c r="K8190" i="3"/>
  <c r="N8190" i="3" s="1"/>
  <c r="F8190" i="3"/>
  <c r="G8190" i="3" s="1"/>
  <c r="K8189" i="3"/>
  <c r="F8189" i="3"/>
  <c r="K8188" i="3"/>
  <c r="F8188" i="3"/>
  <c r="K8187" i="3"/>
  <c r="L8187" i="3" s="1"/>
  <c r="F8187" i="3"/>
  <c r="K8186" i="3"/>
  <c r="F8186" i="3"/>
  <c r="K8185" i="3"/>
  <c r="L8185" i="3" s="1"/>
  <c r="F8185" i="3"/>
  <c r="G8185" i="3" s="1"/>
  <c r="K8184" i="3"/>
  <c r="L8184" i="3" s="1"/>
  <c r="F8184" i="3"/>
  <c r="K8183" i="3"/>
  <c r="N8183" i="3" s="1"/>
  <c r="F8183" i="3"/>
  <c r="G8183" i="3" s="1"/>
  <c r="K8182" i="3"/>
  <c r="F8182" i="3"/>
  <c r="K8181" i="3"/>
  <c r="L8181" i="3" s="1"/>
  <c r="F8181" i="3"/>
  <c r="K8180" i="3"/>
  <c r="F8180" i="3"/>
  <c r="K8179" i="3"/>
  <c r="F8179" i="3"/>
  <c r="K8178" i="3"/>
  <c r="L8178" i="3" s="1"/>
  <c r="F8178" i="3"/>
  <c r="G8178" i="3" s="1"/>
  <c r="K8177" i="3"/>
  <c r="L8177" i="3" s="1"/>
  <c r="F8177" i="3"/>
  <c r="K8176" i="3"/>
  <c r="F8176" i="3"/>
  <c r="G8176" i="3" s="1"/>
  <c r="K8175" i="3"/>
  <c r="F8175" i="3"/>
  <c r="K8174" i="3"/>
  <c r="F8174" i="3"/>
  <c r="K8173" i="3"/>
  <c r="L8173" i="3" s="1"/>
  <c r="F8173" i="3"/>
  <c r="K8172" i="3"/>
  <c r="F8172" i="3"/>
  <c r="K8171" i="3"/>
  <c r="F8171" i="3"/>
  <c r="K8170" i="3"/>
  <c r="L8170" i="3" s="1"/>
  <c r="F8170" i="3"/>
  <c r="G8170" i="3" s="1"/>
  <c r="K8169" i="3"/>
  <c r="L8169" i="3" s="1"/>
  <c r="F8169" i="3"/>
  <c r="K8168" i="3"/>
  <c r="F8168" i="3"/>
  <c r="G8168" i="3" s="1"/>
  <c r="K8167" i="3"/>
  <c r="F8167" i="3"/>
  <c r="K8166" i="3"/>
  <c r="F8166" i="3"/>
  <c r="K8165" i="3"/>
  <c r="L8165" i="3" s="1"/>
  <c r="F8165" i="3"/>
  <c r="K8164" i="3"/>
  <c r="L8164" i="3" s="1"/>
  <c r="F8164" i="3"/>
  <c r="G8164" i="3" s="1"/>
  <c r="K8163" i="3"/>
  <c r="N8163" i="3" s="1"/>
  <c r="F8163" i="3"/>
  <c r="G8163" i="3" s="1"/>
  <c r="K8162" i="3"/>
  <c r="F8162" i="3"/>
  <c r="G8162" i="3" s="1"/>
  <c r="K8161" i="3"/>
  <c r="F8161" i="3"/>
  <c r="K8160" i="3"/>
  <c r="L8160" i="3" s="1"/>
  <c r="F8160" i="3"/>
  <c r="G8160" i="3" s="1"/>
  <c r="K8159" i="3"/>
  <c r="F8159" i="3"/>
  <c r="K8158" i="3"/>
  <c r="F8158" i="3"/>
  <c r="G8158" i="3" s="1"/>
  <c r="K8157" i="3"/>
  <c r="L8157" i="3" s="1"/>
  <c r="F8157" i="3"/>
  <c r="G8157" i="3" s="1"/>
  <c r="K8156" i="3"/>
  <c r="L8156" i="3" s="1"/>
  <c r="F8156" i="3"/>
  <c r="G8156" i="3" s="1"/>
  <c r="K8155" i="3"/>
  <c r="N8155" i="3" s="1"/>
  <c r="F8155" i="3"/>
  <c r="G8155" i="3" s="1"/>
  <c r="K8154" i="3"/>
  <c r="F8154" i="3"/>
  <c r="G8154" i="3" s="1"/>
  <c r="K8153" i="3"/>
  <c r="F8153" i="3"/>
  <c r="K8152" i="3"/>
  <c r="L8152" i="3" s="1"/>
  <c r="F8152" i="3"/>
  <c r="G8152" i="3" s="1"/>
  <c r="K8151" i="3"/>
  <c r="F8151" i="3"/>
  <c r="K8150" i="3"/>
  <c r="L8150" i="3" s="1"/>
  <c r="F8150" i="3"/>
  <c r="G8150" i="3" s="1"/>
  <c r="K8149" i="3"/>
  <c r="L8149" i="3" s="1"/>
  <c r="F8149" i="3"/>
  <c r="G8149" i="3" s="1"/>
  <c r="K8148" i="3"/>
  <c r="F8148" i="3"/>
  <c r="K8147" i="3"/>
  <c r="F8147" i="3"/>
  <c r="G8147" i="3" s="1"/>
  <c r="K8146" i="3"/>
  <c r="F8146" i="3"/>
  <c r="K8145" i="3"/>
  <c r="F8145" i="3"/>
  <c r="G8145" i="3" s="1"/>
  <c r="K8144" i="3"/>
  <c r="F8144" i="3"/>
  <c r="K8143" i="3"/>
  <c r="F8143" i="3"/>
  <c r="G8143" i="3" s="1"/>
  <c r="K8142" i="3"/>
  <c r="N8142" i="3" s="1"/>
  <c r="F8142" i="3"/>
  <c r="G8142" i="3" s="1"/>
  <c r="K8141" i="3"/>
  <c r="F8141" i="3"/>
  <c r="G8141" i="3" s="1"/>
  <c r="K8140" i="3"/>
  <c r="F8140" i="3"/>
  <c r="G8140" i="3" s="1"/>
  <c r="K8139" i="3"/>
  <c r="F8139" i="3"/>
  <c r="I8139" i="3" s="1"/>
  <c r="K8138" i="3"/>
  <c r="L8138" i="3" s="1"/>
  <c r="F8138" i="3"/>
  <c r="G8138" i="3" s="1"/>
  <c r="K8137" i="3"/>
  <c r="M8137" i="3" s="1"/>
  <c r="F8137" i="3"/>
  <c r="K8136" i="3"/>
  <c r="F8136" i="3"/>
  <c r="G8136" i="3" s="1"/>
  <c r="K8135" i="3"/>
  <c r="F8135" i="3"/>
  <c r="G8135" i="3" s="1"/>
  <c r="K8134" i="3"/>
  <c r="F8134" i="3"/>
  <c r="G8134" i="3" s="1"/>
  <c r="K8133" i="3"/>
  <c r="F8133" i="3"/>
  <c r="G8133" i="3" s="1"/>
  <c r="K8132" i="3"/>
  <c r="F8132" i="3"/>
  <c r="K8131" i="3"/>
  <c r="L8131" i="3" s="1"/>
  <c r="F8131" i="3"/>
  <c r="G8131" i="3" s="1"/>
  <c r="K8130" i="3"/>
  <c r="M8130" i="3" s="1"/>
  <c r="F8130" i="3"/>
  <c r="K8129" i="3"/>
  <c r="F8129" i="3"/>
  <c r="G8129" i="3" s="1"/>
  <c r="K8128" i="3"/>
  <c r="L8128" i="3" s="1"/>
  <c r="F8128" i="3"/>
  <c r="H8128" i="3" s="1"/>
  <c r="K8127" i="3"/>
  <c r="L8127" i="3" s="1"/>
  <c r="F8127" i="3"/>
  <c r="G8127" i="3" s="1"/>
  <c r="K8126" i="3"/>
  <c r="N8126" i="3" s="1"/>
  <c r="F8126" i="3"/>
  <c r="K8125" i="3"/>
  <c r="F8125" i="3"/>
  <c r="G8125" i="3" s="1"/>
  <c r="K8124" i="3"/>
  <c r="F8124" i="3"/>
  <c r="I8124" i="3" s="1"/>
  <c r="K8123" i="3"/>
  <c r="F8123" i="3"/>
  <c r="G8123" i="3" s="1"/>
  <c r="K8122" i="3"/>
  <c r="M8122" i="3" s="1"/>
  <c r="F8122" i="3"/>
  <c r="K8121" i="3"/>
  <c r="F8121" i="3"/>
  <c r="G8121" i="3" s="1"/>
  <c r="K8120" i="3"/>
  <c r="F8120" i="3"/>
  <c r="G8120" i="3" s="1"/>
  <c r="K8119" i="3"/>
  <c r="F8119" i="3"/>
  <c r="G8119" i="3" s="1"/>
  <c r="K8118" i="3"/>
  <c r="L8118" i="3" s="1"/>
  <c r="F8118" i="3"/>
  <c r="G8118" i="3" s="1"/>
  <c r="K8117" i="3"/>
  <c r="L8117" i="3" s="1"/>
  <c r="F8117" i="3"/>
  <c r="G8117" i="3" s="1"/>
  <c r="K8116" i="3"/>
  <c r="L8116" i="3" s="1"/>
  <c r="F8116" i="3"/>
  <c r="K8115" i="3"/>
  <c r="L8115" i="3" s="1"/>
  <c r="F8115" i="3"/>
  <c r="G8115" i="3" s="1"/>
  <c r="K8114" i="3"/>
  <c r="L8114" i="3" s="1"/>
  <c r="F8114" i="3"/>
  <c r="G8114" i="3" s="1"/>
  <c r="K8113" i="3"/>
  <c r="L8113" i="3" s="1"/>
  <c r="F8113" i="3"/>
  <c r="G8113" i="3" s="1"/>
  <c r="K8112" i="3"/>
  <c r="L8112" i="3" s="1"/>
  <c r="F8112" i="3"/>
  <c r="I8112" i="3" s="1"/>
  <c r="K8111" i="3"/>
  <c r="F8111" i="3"/>
  <c r="G8111" i="3" s="1"/>
  <c r="K8110" i="3"/>
  <c r="F8110" i="3"/>
  <c r="G8110" i="3" s="1"/>
  <c r="K8109" i="3"/>
  <c r="F8109" i="3"/>
  <c r="G8109" i="3" s="1"/>
  <c r="K8108" i="3"/>
  <c r="F8108" i="3"/>
  <c r="G8108" i="3" s="1"/>
  <c r="K8107" i="3"/>
  <c r="L8107" i="3" s="1"/>
  <c r="F8107" i="3"/>
  <c r="G8107" i="3" s="1"/>
  <c r="K8106" i="3"/>
  <c r="L8106" i="3" s="1"/>
  <c r="F8106" i="3"/>
  <c r="G8106" i="3" s="1"/>
  <c r="K8105" i="3"/>
  <c r="L8105" i="3" s="1"/>
  <c r="F8105" i="3"/>
  <c r="G8105" i="3" s="1"/>
  <c r="K8104" i="3"/>
  <c r="F8104" i="3"/>
  <c r="G8104" i="3" s="1"/>
  <c r="K8103" i="3"/>
  <c r="F8103" i="3"/>
  <c r="G8103" i="3" s="1"/>
  <c r="K8102" i="3"/>
  <c r="L8102" i="3" s="1"/>
  <c r="F8102" i="3"/>
  <c r="K8101" i="3"/>
  <c r="M8101" i="3" s="1"/>
  <c r="F8101" i="3"/>
  <c r="G8101" i="3" s="1"/>
  <c r="K8100" i="3"/>
  <c r="F8100" i="3"/>
  <c r="G8100" i="3" s="1"/>
  <c r="K8099" i="3"/>
  <c r="L8099" i="3" s="1"/>
  <c r="F8099" i="3"/>
  <c r="G8099" i="3" s="1"/>
  <c r="K8098" i="3"/>
  <c r="L8098" i="3" s="1"/>
  <c r="F8098" i="3"/>
  <c r="G8098" i="3" s="1"/>
  <c r="K8097" i="3"/>
  <c r="F8097" i="3"/>
  <c r="G8097" i="3" s="1"/>
  <c r="K8096" i="3"/>
  <c r="F8096" i="3"/>
  <c r="G8096" i="3" s="1"/>
  <c r="K8095" i="3"/>
  <c r="F8095" i="3"/>
  <c r="G8095" i="3" s="1"/>
  <c r="K8094" i="3"/>
  <c r="F8094" i="3"/>
  <c r="H8094" i="3" s="1"/>
  <c r="K8093" i="3"/>
  <c r="F8093" i="3"/>
  <c r="G8093" i="3" s="1"/>
  <c r="K8092" i="3"/>
  <c r="F8092" i="3"/>
  <c r="K8091" i="3"/>
  <c r="F8091" i="3"/>
  <c r="K8090" i="3"/>
  <c r="L8090" i="3" s="1"/>
  <c r="F8090" i="3"/>
  <c r="G8090" i="3" s="1"/>
  <c r="K8089" i="3"/>
  <c r="L8089" i="3" s="1"/>
  <c r="F8089" i="3"/>
  <c r="I8089" i="3" s="1"/>
  <c r="K8088" i="3"/>
  <c r="F8088" i="3"/>
  <c r="G8088" i="3" s="1"/>
  <c r="K8087" i="3"/>
  <c r="L8087" i="3" s="1"/>
  <c r="F8087" i="3"/>
  <c r="K8086" i="3"/>
  <c r="F8086" i="3"/>
  <c r="G8086" i="3" s="1"/>
  <c r="K8085" i="3"/>
  <c r="F8085" i="3"/>
  <c r="G8085" i="3" s="1"/>
  <c r="K8084" i="3"/>
  <c r="F8084" i="3"/>
  <c r="G8084" i="3" s="1"/>
  <c r="K8083" i="3"/>
  <c r="F8083" i="3"/>
  <c r="G8083" i="3" s="1"/>
  <c r="K8082" i="3"/>
  <c r="F8082" i="3"/>
  <c r="G8082" i="3" s="1"/>
  <c r="K8081" i="3"/>
  <c r="F8081" i="3"/>
  <c r="K8080" i="3"/>
  <c r="F8080" i="3"/>
  <c r="G8080" i="3" s="1"/>
  <c r="K8079" i="3"/>
  <c r="F8079" i="3"/>
  <c r="K8078" i="3"/>
  <c r="M8078" i="3" s="1"/>
  <c r="F8078" i="3"/>
  <c r="G8078" i="3" s="1"/>
  <c r="K8077" i="3"/>
  <c r="L8077" i="3" s="1"/>
  <c r="F8077" i="3"/>
  <c r="K8076" i="3"/>
  <c r="L8076" i="3" s="1"/>
  <c r="F8076" i="3"/>
  <c r="I8076" i="3" s="1"/>
  <c r="K8075" i="3"/>
  <c r="M8075" i="3" s="1"/>
  <c r="F8075" i="3"/>
  <c r="G8075" i="3" s="1"/>
  <c r="K8074" i="3"/>
  <c r="F8074" i="3"/>
  <c r="G8074" i="3" s="1"/>
  <c r="K8073" i="3"/>
  <c r="F8073" i="3"/>
  <c r="G8073" i="3" s="1"/>
  <c r="K8072" i="3"/>
  <c r="F8072" i="3"/>
  <c r="G8072" i="3" s="1"/>
  <c r="K8071" i="3"/>
  <c r="F8071" i="3"/>
  <c r="G8071" i="3" s="1"/>
  <c r="K8070" i="3"/>
  <c r="F8070" i="3"/>
  <c r="H8070" i="3" s="1"/>
  <c r="K8069" i="3"/>
  <c r="F8069" i="3"/>
  <c r="G8069" i="3" s="1"/>
  <c r="K8068" i="3"/>
  <c r="F8068" i="3"/>
  <c r="K8067" i="3"/>
  <c r="F8067" i="3"/>
  <c r="G8067" i="3" s="1"/>
  <c r="K8066" i="3"/>
  <c r="F8066" i="3"/>
  <c r="K8065" i="3"/>
  <c r="L8065" i="3" s="1"/>
  <c r="F8065" i="3"/>
  <c r="I8065" i="3" s="1"/>
  <c r="K8064" i="3"/>
  <c r="F8064" i="3"/>
  <c r="G8064" i="3" s="1"/>
  <c r="K8063" i="3"/>
  <c r="L8063" i="3" s="1"/>
  <c r="F8063" i="3"/>
  <c r="K8062" i="3"/>
  <c r="F8062" i="3"/>
  <c r="G8062" i="3" s="1"/>
  <c r="K8061" i="3"/>
  <c r="F8061" i="3"/>
  <c r="G8061" i="3" s="1"/>
  <c r="K8060" i="3"/>
  <c r="F8060" i="3"/>
  <c r="G8060" i="3" s="1"/>
  <c r="K8059" i="3"/>
  <c r="F8059" i="3"/>
  <c r="K8058" i="3"/>
  <c r="M8058" i="3" s="1"/>
  <c r="F8058" i="3"/>
  <c r="G8058" i="3" s="1"/>
  <c r="K8057" i="3"/>
  <c r="F8057" i="3"/>
  <c r="K8056" i="3"/>
  <c r="F8056" i="3"/>
  <c r="G8056" i="3" s="1"/>
  <c r="K8055" i="3"/>
  <c r="L8055" i="3" s="1"/>
  <c r="F8055" i="3"/>
  <c r="G8055" i="3" s="1"/>
  <c r="K8054" i="3"/>
  <c r="L8054" i="3" s="1"/>
  <c r="F8054" i="3"/>
  <c r="K8053" i="3"/>
  <c r="F8053" i="3"/>
  <c r="G8053" i="3" s="1"/>
  <c r="K8052" i="3"/>
  <c r="F8052" i="3"/>
  <c r="G8052" i="3" s="1"/>
  <c r="K8051" i="3"/>
  <c r="F8051" i="3"/>
  <c r="G8051" i="3" s="1"/>
  <c r="K8050" i="3"/>
  <c r="N8050" i="3" s="1"/>
  <c r="F8050" i="3"/>
  <c r="K8049" i="3"/>
  <c r="F8049" i="3"/>
  <c r="H8049" i="3" s="1"/>
  <c r="K8048" i="3"/>
  <c r="F8048" i="3"/>
  <c r="G8048" i="3" s="1"/>
  <c r="K8047" i="3"/>
  <c r="F8047" i="3"/>
  <c r="K8046" i="3"/>
  <c r="L8046" i="3" s="1"/>
  <c r="F8046" i="3"/>
  <c r="I8046" i="3" s="1"/>
  <c r="K8045" i="3"/>
  <c r="F8045" i="3"/>
  <c r="G8045" i="3" s="1"/>
  <c r="K8044" i="3"/>
  <c r="L8044" i="3" s="1"/>
  <c r="F8044" i="3"/>
  <c r="K8043" i="3"/>
  <c r="F8043" i="3"/>
  <c r="G8043" i="3" s="1"/>
  <c r="K8042" i="3"/>
  <c r="F8042" i="3"/>
  <c r="G8042" i="3" s="1"/>
  <c r="K8041" i="3"/>
  <c r="F8041" i="3"/>
  <c r="G8041" i="3" s="1"/>
  <c r="K8040" i="3"/>
  <c r="F8040" i="3"/>
  <c r="G8040" i="3" s="1"/>
  <c r="K8039" i="3"/>
  <c r="F8039" i="3"/>
  <c r="G8039" i="3" s="1"/>
  <c r="K8038" i="3"/>
  <c r="F8038" i="3"/>
  <c r="K8037" i="3"/>
  <c r="F8037" i="3"/>
  <c r="G8037" i="3" s="1"/>
  <c r="K8036" i="3"/>
  <c r="M8036" i="3" s="1"/>
  <c r="F8036" i="3"/>
  <c r="G8036" i="3" s="1"/>
  <c r="K8035" i="3"/>
  <c r="L8035" i="3" s="1"/>
  <c r="F8035" i="3"/>
  <c r="K8034" i="3"/>
  <c r="F8034" i="3"/>
  <c r="G8034" i="3" s="1"/>
  <c r="K8033" i="3"/>
  <c r="F8033" i="3"/>
  <c r="K8032" i="3"/>
  <c r="L8032" i="3" s="1"/>
  <c r="F8032" i="3"/>
  <c r="H8032" i="3" s="1"/>
  <c r="K8031" i="3"/>
  <c r="F8031" i="3"/>
  <c r="G8031" i="3" s="1"/>
  <c r="K8030" i="3"/>
  <c r="L8030" i="3" s="1"/>
  <c r="F8030" i="3"/>
  <c r="K8029" i="3"/>
  <c r="M8029" i="3" s="1"/>
  <c r="F8029" i="3"/>
  <c r="G8029" i="3" s="1"/>
  <c r="K8028" i="3"/>
  <c r="F8028" i="3"/>
  <c r="G8028" i="3" s="1"/>
  <c r="K8027" i="3"/>
  <c r="F8027" i="3"/>
  <c r="G8027" i="3" s="1"/>
  <c r="K8026" i="3"/>
  <c r="F8026" i="3"/>
  <c r="G8026" i="3" s="1"/>
  <c r="K8025" i="3"/>
  <c r="F8025" i="3"/>
  <c r="G8025" i="3" s="1"/>
  <c r="K8024" i="3"/>
  <c r="N8024" i="3" s="1"/>
  <c r="F8024" i="3"/>
  <c r="K8023" i="3"/>
  <c r="F8023" i="3"/>
  <c r="G8023" i="3" s="1"/>
  <c r="K8022" i="3"/>
  <c r="F8022" i="3"/>
  <c r="H8022" i="3" s="1"/>
  <c r="K8021" i="3"/>
  <c r="F8021" i="3"/>
  <c r="G8021" i="3" s="1"/>
  <c r="K8020" i="3"/>
  <c r="L8020" i="3" s="1"/>
  <c r="F8020" i="3"/>
  <c r="G8020" i="3" s="1"/>
  <c r="K8019" i="3"/>
  <c r="F8019" i="3"/>
  <c r="I8019" i="3" s="1"/>
  <c r="K8018" i="3"/>
  <c r="F8018" i="3"/>
  <c r="K8017" i="3"/>
  <c r="F8017" i="3"/>
  <c r="K8016" i="3"/>
  <c r="F8016" i="3"/>
  <c r="G8016" i="3" s="1"/>
  <c r="K8015" i="3"/>
  <c r="F8015" i="3"/>
  <c r="K8014" i="3"/>
  <c r="F8014" i="3"/>
  <c r="K8013" i="3"/>
  <c r="F8013" i="3"/>
  <c r="K8012" i="3"/>
  <c r="F8012" i="3"/>
  <c r="K8011" i="3"/>
  <c r="F8011" i="3"/>
  <c r="K8010" i="3"/>
  <c r="F8010" i="3"/>
  <c r="K8009" i="3"/>
  <c r="F8009" i="3"/>
  <c r="K8008" i="3"/>
  <c r="F8008" i="3"/>
  <c r="K8007" i="3"/>
  <c r="F8007" i="3"/>
  <c r="G8007" i="3" s="1"/>
  <c r="K8006" i="3"/>
  <c r="F8006" i="3"/>
  <c r="K8005" i="3"/>
  <c r="N8005" i="3" s="1"/>
  <c r="F8005" i="3"/>
  <c r="K8004" i="3"/>
  <c r="F8004" i="3"/>
  <c r="K8003" i="3"/>
  <c r="F8003" i="3"/>
  <c r="K8002" i="3"/>
  <c r="N8002" i="3" s="1"/>
  <c r="F8002" i="3"/>
  <c r="K8001" i="3"/>
  <c r="F8001" i="3"/>
  <c r="K8000" i="3"/>
  <c r="F8000" i="3"/>
  <c r="K7999" i="3"/>
  <c r="F7999" i="3"/>
  <c r="K7998" i="3"/>
  <c r="F7998" i="3"/>
  <c r="K7997" i="3"/>
  <c r="F7997" i="3"/>
  <c r="K7996" i="3"/>
  <c r="F7996" i="3"/>
  <c r="K7995" i="3"/>
  <c r="M7995" i="3" s="1"/>
  <c r="F7995" i="3"/>
  <c r="K7994" i="3"/>
  <c r="F7994" i="3"/>
  <c r="K7993" i="3"/>
  <c r="F7993" i="3"/>
  <c r="K7992" i="3"/>
  <c r="F7992" i="3"/>
  <c r="K7991" i="3"/>
  <c r="F7991" i="3"/>
  <c r="K7990" i="3"/>
  <c r="F7990" i="3"/>
  <c r="I7990" i="3" s="1"/>
  <c r="K7989" i="3"/>
  <c r="L7989" i="3" s="1"/>
  <c r="F7989" i="3"/>
  <c r="K7988" i="3"/>
  <c r="F7988" i="3"/>
  <c r="K7987" i="3"/>
  <c r="F7987" i="3"/>
  <c r="K7986" i="3"/>
  <c r="F7986" i="3"/>
  <c r="K7985" i="3"/>
  <c r="F7985" i="3"/>
  <c r="K7984" i="3"/>
  <c r="F7984" i="3"/>
  <c r="K7983" i="3"/>
  <c r="F7983" i="3"/>
  <c r="K7982" i="3"/>
  <c r="F7982" i="3"/>
  <c r="K7981" i="3"/>
  <c r="F7981" i="3"/>
  <c r="K7980" i="3"/>
  <c r="F7980" i="3"/>
  <c r="K7979" i="3"/>
  <c r="F7979" i="3"/>
  <c r="K7978" i="3"/>
  <c r="F7978" i="3"/>
  <c r="K7977" i="3"/>
  <c r="F7977" i="3"/>
  <c r="K7976" i="3"/>
  <c r="F7976" i="3"/>
  <c r="K7975" i="3"/>
  <c r="F7975" i="3"/>
  <c r="K7974" i="3"/>
  <c r="N7974" i="3" s="1"/>
  <c r="F7974" i="3"/>
  <c r="K7973" i="3"/>
  <c r="F7973" i="3"/>
  <c r="K7972" i="3"/>
  <c r="F7972" i="3"/>
  <c r="K7971" i="3"/>
  <c r="L7971" i="3" s="1"/>
  <c r="F7971" i="3"/>
  <c r="K7970" i="3"/>
  <c r="F7970" i="3"/>
  <c r="K7969" i="3"/>
  <c r="F7969" i="3"/>
  <c r="K7968" i="3"/>
  <c r="F7968" i="3"/>
  <c r="K7967" i="3"/>
  <c r="F7967" i="3"/>
  <c r="K7966" i="3"/>
  <c r="N7966" i="3" s="1"/>
  <c r="F7966" i="3"/>
  <c r="K7965" i="3"/>
  <c r="F7965" i="3"/>
  <c r="K7964" i="3"/>
  <c r="F7964" i="3"/>
  <c r="G7964" i="3" s="1"/>
  <c r="K7963" i="3"/>
  <c r="F7963" i="3"/>
  <c r="K7962" i="3"/>
  <c r="F7962" i="3"/>
  <c r="K7961" i="3"/>
  <c r="F7961" i="3"/>
  <c r="K7960" i="3"/>
  <c r="N7960" i="3" s="1"/>
  <c r="F7960" i="3"/>
  <c r="K7959" i="3"/>
  <c r="F7959" i="3"/>
  <c r="K7958" i="3"/>
  <c r="F7958" i="3"/>
  <c r="K7957" i="3"/>
  <c r="F7957" i="3"/>
  <c r="K7956" i="3"/>
  <c r="F7956" i="3"/>
  <c r="K7955" i="3"/>
  <c r="F7955" i="3"/>
  <c r="K7954" i="3"/>
  <c r="F7954" i="3"/>
  <c r="G7954" i="3" s="1"/>
  <c r="K7953" i="3"/>
  <c r="F7953" i="3"/>
  <c r="K7952" i="3"/>
  <c r="F7952" i="3"/>
  <c r="K7951" i="3"/>
  <c r="F7951" i="3"/>
  <c r="K7950" i="3"/>
  <c r="F7950" i="3"/>
  <c r="K7949" i="3"/>
  <c r="F7949" i="3"/>
  <c r="K7948" i="3"/>
  <c r="F7948" i="3"/>
  <c r="K7947" i="3"/>
  <c r="F7947" i="3"/>
  <c r="K7946" i="3"/>
  <c r="L7946" i="3" s="1"/>
  <c r="F7946" i="3"/>
  <c r="K7945" i="3"/>
  <c r="F7945" i="3"/>
  <c r="K7944" i="3"/>
  <c r="F7944" i="3"/>
  <c r="K7943" i="3"/>
  <c r="F7943" i="3"/>
  <c r="K7942" i="3"/>
  <c r="F7942" i="3"/>
  <c r="K7941" i="3"/>
  <c r="F7941" i="3"/>
  <c r="G7941" i="3" s="1"/>
  <c r="K7940" i="3"/>
  <c r="F7940" i="3"/>
  <c r="K7939" i="3"/>
  <c r="F7939" i="3"/>
  <c r="K7938" i="3"/>
  <c r="L7938" i="3" s="1"/>
  <c r="F7938" i="3"/>
  <c r="K7937" i="3"/>
  <c r="F7937" i="3"/>
  <c r="G7937" i="3" s="1"/>
  <c r="K7936" i="3"/>
  <c r="F7936" i="3"/>
  <c r="G7936" i="3" s="1"/>
  <c r="K7935" i="3"/>
  <c r="L7935" i="3" s="1"/>
  <c r="F7935" i="3"/>
  <c r="K7934" i="3"/>
  <c r="N7934" i="3" s="1"/>
  <c r="F7934" i="3"/>
  <c r="G7934" i="3" s="1"/>
  <c r="K7933" i="3"/>
  <c r="F7933" i="3"/>
  <c r="G7933" i="3" s="1"/>
  <c r="K7932" i="3"/>
  <c r="L7932" i="3" s="1"/>
  <c r="F7932" i="3"/>
  <c r="K7931" i="3"/>
  <c r="N7931" i="3" s="1"/>
  <c r="F7931" i="3"/>
  <c r="G7931" i="3" s="1"/>
  <c r="K7930" i="3"/>
  <c r="F7930" i="3"/>
  <c r="K7929" i="3"/>
  <c r="L7929" i="3" s="1"/>
  <c r="F7929" i="3"/>
  <c r="K7928" i="3"/>
  <c r="F7928" i="3"/>
  <c r="G7928" i="3" s="1"/>
  <c r="K7927" i="3"/>
  <c r="M7927" i="3" s="1"/>
  <c r="F7927" i="3"/>
  <c r="K7926" i="3"/>
  <c r="F7926" i="3"/>
  <c r="G7926" i="3" s="1"/>
  <c r="K7925" i="3"/>
  <c r="F7925" i="3"/>
  <c r="G7925" i="3" s="1"/>
  <c r="K7924" i="3"/>
  <c r="L7924" i="3" s="1"/>
  <c r="F7924" i="3"/>
  <c r="K7923" i="3"/>
  <c r="F7923" i="3"/>
  <c r="G7923" i="3" s="1"/>
  <c r="K7922" i="3"/>
  <c r="F7922" i="3"/>
  <c r="G7922" i="3" s="1"/>
  <c r="K7921" i="3"/>
  <c r="F7921" i="3"/>
  <c r="K7920" i="3"/>
  <c r="L7920" i="3" s="1"/>
  <c r="F7920" i="3"/>
  <c r="K7919" i="3"/>
  <c r="L7919" i="3" s="1"/>
  <c r="F7919" i="3"/>
  <c r="K7918" i="3"/>
  <c r="F7918" i="3"/>
  <c r="G7918" i="3" s="1"/>
  <c r="K7917" i="3"/>
  <c r="F7917" i="3"/>
  <c r="K7916" i="3"/>
  <c r="L7916" i="3" s="1"/>
  <c r="F7916" i="3"/>
  <c r="K7915" i="3"/>
  <c r="F7915" i="3"/>
  <c r="G7915" i="3" s="1"/>
  <c r="K7914" i="3"/>
  <c r="F7914" i="3"/>
  <c r="G7914" i="3" s="1"/>
  <c r="K7913" i="3"/>
  <c r="N7913" i="3" s="1"/>
  <c r="F7913" i="3"/>
  <c r="I7913" i="3" s="1"/>
  <c r="K7912" i="3"/>
  <c r="F7912" i="3"/>
  <c r="G7912" i="3" s="1"/>
  <c r="K7911" i="3"/>
  <c r="F7911" i="3"/>
  <c r="K7910" i="3"/>
  <c r="F7910" i="3"/>
  <c r="K7909" i="3"/>
  <c r="F7909" i="3"/>
  <c r="G7909" i="3" s="1"/>
  <c r="K7908" i="3"/>
  <c r="F7908" i="3"/>
  <c r="G7908" i="3" s="1"/>
  <c r="K7907" i="3"/>
  <c r="L7907" i="3" s="1"/>
  <c r="F7907" i="3"/>
  <c r="K7906" i="3"/>
  <c r="F7906" i="3"/>
  <c r="G7906" i="3" s="1"/>
  <c r="K7905" i="3"/>
  <c r="F7905" i="3"/>
  <c r="G7905" i="3" s="1"/>
  <c r="K7904" i="3"/>
  <c r="F7904" i="3"/>
  <c r="G7904" i="3" s="1"/>
  <c r="K7903" i="3"/>
  <c r="F7903" i="3"/>
  <c r="G7903" i="3" s="1"/>
  <c r="K7902" i="3"/>
  <c r="N7902" i="3" s="1"/>
  <c r="F7902" i="3"/>
  <c r="G7902" i="3" s="1"/>
  <c r="K7901" i="3"/>
  <c r="F7901" i="3"/>
  <c r="G7901" i="3" s="1"/>
  <c r="K7900" i="3"/>
  <c r="F7900" i="3"/>
  <c r="K7899" i="3"/>
  <c r="L7899" i="3" s="1"/>
  <c r="F7899" i="3"/>
  <c r="K7898" i="3"/>
  <c r="F7898" i="3"/>
  <c r="K7897" i="3"/>
  <c r="M7897" i="3" s="1"/>
  <c r="F7897" i="3"/>
  <c r="K7896" i="3"/>
  <c r="F7896" i="3"/>
  <c r="G7896" i="3" s="1"/>
  <c r="K7895" i="3"/>
  <c r="L7895" i="3" s="1"/>
  <c r="F7895" i="3"/>
  <c r="K7894" i="3"/>
  <c r="F7894" i="3"/>
  <c r="G7894" i="3" s="1"/>
  <c r="K7893" i="3"/>
  <c r="F7893" i="3"/>
  <c r="G7893" i="3" s="1"/>
  <c r="K7892" i="3"/>
  <c r="L7892" i="3" s="1"/>
  <c r="F7892" i="3"/>
  <c r="K7891" i="3"/>
  <c r="N7891" i="3" s="1"/>
  <c r="F7891" i="3"/>
  <c r="G7891" i="3" s="1"/>
  <c r="K7890" i="3"/>
  <c r="F7890" i="3"/>
  <c r="G7890" i="3" s="1"/>
  <c r="K7889" i="3"/>
  <c r="F7889" i="3"/>
  <c r="K7888" i="3"/>
  <c r="F7888" i="3"/>
  <c r="G7888" i="3" s="1"/>
  <c r="K7887" i="3"/>
  <c r="F7887" i="3"/>
  <c r="G7887" i="3" s="1"/>
  <c r="K7886" i="3"/>
  <c r="L7886" i="3" s="1"/>
  <c r="F7886" i="3"/>
  <c r="K7885" i="3"/>
  <c r="F7885" i="3"/>
  <c r="G7885" i="3" s="1"/>
  <c r="K7884" i="3"/>
  <c r="F7884" i="3"/>
  <c r="G7884" i="3" s="1"/>
  <c r="K7883" i="3"/>
  <c r="L7883" i="3" s="1"/>
  <c r="F7883" i="3"/>
  <c r="K7882" i="3"/>
  <c r="F7882" i="3"/>
  <c r="G7882" i="3" s="1"/>
  <c r="K7881" i="3"/>
  <c r="F7881" i="3"/>
  <c r="G7881" i="3" s="1"/>
  <c r="K7880" i="3"/>
  <c r="M7880" i="3" s="1"/>
  <c r="F7880" i="3"/>
  <c r="K7879" i="3"/>
  <c r="L7879" i="3" s="1"/>
  <c r="F7879" i="3"/>
  <c r="K7878" i="3"/>
  <c r="F7878" i="3"/>
  <c r="G7878" i="3" s="1"/>
  <c r="K7877" i="3"/>
  <c r="F7877" i="3"/>
  <c r="K7876" i="3"/>
  <c r="L7876" i="3" s="1"/>
  <c r="F7876" i="3"/>
  <c r="K7875" i="3"/>
  <c r="F7875" i="3"/>
  <c r="G7875" i="3" s="1"/>
  <c r="K7874" i="3"/>
  <c r="F7874" i="3"/>
  <c r="G7874" i="3" s="1"/>
  <c r="K7873" i="3"/>
  <c r="M7873" i="3" s="1"/>
  <c r="F7873" i="3"/>
  <c r="K7872" i="3"/>
  <c r="F7872" i="3"/>
  <c r="G7872" i="3" s="1"/>
  <c r="K7871" i="3"/>
  <c r="F7871" i="3"/>
  <c r="G7871" i="3" s="1"/>
  <c r="K7870" i="3"/>
  <c r="F7870" i="3"/>
  <c r="K7869" i="3"/>
  <c r="L7869" i="3" s="1"/>
  <c r="F7869" i="3"/>
  <c r="K7868" i="3"/>
  <c r="F7868" i="3"/>
  <c r="G7868" i="3" s="1"/>
  <c r="K7867" i="3"/>
  <c r="F7867" i="3"/>
  <c r="G7867" i="3" s="1"/>
  <c r="K7866" i="3"/>
  <c r="N7866" i="3" s="1"/>
  <c r="F7866" i="3"/>
  <c r="I7866" i="3" s="1"/>
  <c r="K7865" i="3"/>
  <c r="L7865" i="3" s="1"/>
  <c r="F7865" i="3"/>
  <c r="K7864" i="3"/>
  <c r="N7864" i="3" s="1"/>
  <c r="F7864" i="3"/>
  <c r="G7864" i="3" s="1"/>
  <c r="K7863" i="3"/>
  <c r="F7863" i="3"/>
  <c r="G7863" i="3" s="1"/>
  <c r="K7862" i="3"/>
  <c r="F7862" i="3"/>
  <c r="K7861" i="3"/>
  <c r="L7861" i="3" s="1"/>
  <c r="F7861" i="3"/>
  <c r="K7860" i="3"/>
  <c r="L7860" i="3" s="1"/>
  <c r="F7860" i="3"/>
  <c r="G7860" i="3" s="1"/>
  <c r="K7859" i="3"/>
  <c r="F7859" i="3"/>
  <c r="I7859" i="3" s="1"/>
  <c r="K7858" i="3"/>
  <c r="L7858" i="3" s="1"/>
  <c r="F7858" i="3"/>
  <c r="G7858" i="3" s="1"/>
  <c r="K7857" i="3"/>
  <c r="N7857" i="3" s="1"/>
  <c r="F7857" i="3"/>
  <c r="K7856" i="3"/>
  <c r="L7856" i="3" s="1"/>
  <c r="F7856" i="3"/>
  <c r="G7856" i="3" s="1"/>
  <c r="K7855" i="3"/>
  <c r="L7855" i="3" s="1"/>
  <c r="F7855" i="3"/>
  <c r="G7855" i="3" s="1"/>
  <c r="K7854" i="3"/>
  <c r="L7854" i="3" s="1"/>
  <c r="F7854" i="3"/>
  <c r="G7854" i="3" s="1"/>
  <c r="K7853" i="3"/>
  <c r="F7853" i="3"/>
  <c r="K7852" i="3"/>
  <c r="F7852" i="3"/>
  <c r="I7852" i="3" s="1"/>
  <c r="K7851" i="3"/>
  <c r="F7851" i="3"/>
  <c r="K7850" i="3"/>
  <c r="L7850" i="3" s="1"/>
  <c r="F7850" i="3"/>
  <c r="K7849" i="3"/>
  <c r="L7849" i="3" s="1"/>
  <c r="F7849" i="3"/>
  <c r="G7849" i="3" s="1"/>
  <c r="K7848" i="3"/>
  <c r="F7848" i="3"/>
  <c r="K7847" i="3"/>
  <c r="L7847" i="3" s="1"/>
  <c r="F7847" i="3"/>
  <c r="G7847" i="3" s="1"/>
  <c r="K7846" i="3"/>
  <c r="F7846" i="3"/>
  <c r="K7845" i="3"/>
  <c r="L7845" i="3" s="1"/>
  <c r="F7845" i="3"/>
  <c r="G7845" i="3" s="1"/>
  <c r="K7844" i="3"/>
  <c r="L7844" i="3" s="1"/>
  <c r="F7844" i="3"/>
  <c r="K7843" i="3"/>
  <c r="L7843" i="3" s="1"/>
  <c r="F7843" i="3"/>
  <c r="G7843" i="3" s="1"/>
  <c r="K7842" i="3"/>
  <c r="M7842" i="3" s="1"/>
  <c r="F7842" i="3"/>
  <c r="K7841" i="3"/>
  <c r="L7841" i="3" s="1"/>
  <c r="F7841" i="3"/>
  <c r="G7841" i="3" s="1"/>
  <c r="K7840" i="3"/>
  <c r="L7840" i="3" s="1"/>
  <c r="F7840" i="3"/>
  <c r="G7840" i="3" s="1"/>
  <c r="K7839" i="3"/>
  <c r="L7839" i="3" s="1"/>
  <c r="F7839" i="3"/>
  <c r="G7839" i="3" s="1"/>
  <c r="K7838" i="3"/>
  <c r="L7838" i="3" s="1"/>
  <c r="F7838" i="3"/>
  <c r="K7837" i="3"/>
  <c r="L7837" i="3" s="1"/>
  <c r="F7837" i="3"/>
  <c r="G7837" i="3" s="1"/>
  <c r="K7836" i="3"/>
  <c r="L7836" i="3" s="1"/>
  <c r="F7836" i="3"/>
  <c r="G7836" i="3" s="1"/>
  <c r="K7835" i="3"/>
  <c r="L7835" i="3" s="1"/>
  <c r="F7835" i="3"/>
  <c r="K7834" i="3"/>
  <c r="F7834" i="3"/>
  <c r="I7834" i="3" s="1"/>
  <c r="K7833" i="3"/>
  <c r="L7833" i="3" s="1"/>
  <c r="F7833" i="3"/>
  <c r="G7833" i="3" s="1"/>
  <c r="K7832" i="3"/>
  <c r="L7832" i="3" s="1"/>
  <c r="F7832" i="3"/>
  <c r="G7832" i="3" s="1"/>
  <c r="K7831" i="3"/>
  <c r="F7831" i="3"/>
  <c r="K7830" i="3"/>
  <c r="L7830" i="3" s="1"/>
  <c r="F7830" i="3"/>
  <c r="G7830" i="3" s="1"/>
  <c r="K7829" i="3"/>
  <c r="L7829" i="3" s="1"/>
  <c r="F7829" i="3"/>
  <c r="G7829" i="3" s="1"/>
  <c r="K7828" i="3"/>
  <c r="L7828" i="3" s="1"/>
  <c r="F7828" i="3"/>
  <c r="K7827" i="3"/>
  <c r="L7827" i="3" s="1"/>
  <c r="F7827" i="3"/>
  <c r="G7827" i="3" s="1"/>
  <c r="K7826" i="3"/>
  <c r="M7826" i="3" s="1"/>
  <c r="F7826" i="3"/>
  <c r="K7825" i="3"/>
  <c r="L7825" i="3" s="1"/>
  <c r="F7825" i="3"/>
  <c r="G7825" i="3" s="1"/>
  <c r="K7824" i="3"/>
  <c r="L7824" i="3" s="1"/>
  <c r="F7824" i="3"/>
  <c r="G7824" i="3" s="1"/>
  <c r="K7823" i="3"/>
  <c r="F7823" i="3"/>
  <c r="K7822" i="3"/>
  <c r="L7822" i="3" s="1"/>
  <c r="F7822" i="3"/>
  <c r="G7822" i="3" s="1"/>
  <c r="K7821" i="3"/>
  <c r="L7821" i="3" s="1"/>
  <c r="F7821" i="3"/>
  <c r="K7820" i="3"/>
  <c r="F7820" i="3"/>
  <c r="I7820" i="3" s="1"/>
  <c r="K7819" i="3"/>
  <c r="L7819" i="3" s="1"/>
  <c r="F7819" i="3"/>
  <c r="G7819" i="3" s="1"/>
  <c r="K7818" i="3"/>
  <c r="F7818" i="3"/>
  <c r="K7817" i="3"/>
  <c r="L7817" i="3" s="1"/>
  <c r="F7817" i="3"/>
  <c r="G7817" i="3" s="1"/>
  <c r="K7816" i="3"/>
  <c r="L7816" i="3" s="1"/>
  <c r="F7816" i="3"/>
  <c r="K7815" i="3"/>
  <c r="L7815" i="3" s="1"/>
  <c r="F7815" i="3"/>
  <c r="G7815" i="3" s="1"/>
  <c r="K7814" i="3"/>
  <c r="L7814" i="3" s="1"/>
  <c r="F7814" i="3"/>
  <c r="G7814" i="3" s="1"/>
  <c r="K7813" i="3"/>
  <c r="L7813" i="3" s="1"/>
  <c r="F7813" i="3"/>
  <c r="G7813" i="3" s="1"/>
  <c r="K7812" i="3"/>
  <c r="L7812" i="3" s="1"/>
  <c r="F7812" i="3"/>
  <c r="G7812" i="3" s="1"/>
  <c r="K7811" i="3"/>
  <c r="L7811" i="3" s="1"/>
  <c r="F7811" i="3"/>
  <c r="G7811" i="3" s="1"/>
  <c r="K7810" i="3"/>
  <c r="L7810" i="3" s="1"/>
  <c r="F7810" i="3"/>
  <c r="K7809" i="3"/>
  <c r="L7809" i="3" s="1"/>
  <c r="F7809" i="3"/>
  <c r="G7809" i="3" s="1"/>
  <c r="K7808" i="3"/>
  <c r="L7808" i="3" s="1"/>
  <c r="F7808" i="3"/>
  <c r="G7808" i="3" s="1"/>
  <c r="K7807" i="3"/>
  <c r="L7807" i="3" s="1"/>
  <c r="F7807" i="3"/>
  <c r="G7807" i="3" s="1"/>
  <c r="K7806" i="3"/>
  <c r="L7806" i="3" s="1"/>
  <c r="F7806" i="3"/>
  <c r="K7805" i="3"/>
  <c r="L7805" i="3" s="1"/>
  <c r="F7805" i="3"/>
  <c r="G7805" i="3" s="1"/>
  <c r="K7804" i="3"/>
  <c r="F7804" i="3"/>
  <c r="K7803" i="3"/>
  <c r="L7803" i="3" s="1"/>
  <c r="F7803" i="3"/>
  <c r="G7803" i="3" s="1"/>
  <c r="K7802" i="3"/>
  <c r="L7802" i="3" s="1"/>
  <c r="F7802" i="3"/>
  <c r="K7801" i="3"/>
  <c r="L7801" i="3" s="1"/>
  <c r="F7801" i="3"/>
  <c r="G7801" i="3" s="1"/>
  <c r="K7800" i="3"/>
  <c r="F7800" i="3"/>
  <c r="I7800" i="3" s="1"/>
  <c r="K7799" i="3"/>
  <c r="L7799" i="3" s="1"/>
  <c r="F7799" i="3"/>
  <c r="G7799" i="3" s="1"/>
  <c r="K7798" i="3"/>
  <c r="F7798" i="3"/>
  <c r="K7797" i="3"/>
  <c r="L7797" i="3" s="1"/>
  <c r="F7797" i="3"/>
  <c r="G7797" i="3" s="1"/>
  <c r="K7796" i="3"/>
  <c r="N7796" i="3" s="1"/>
  <c r="F7796" i="3"/>
  <c r="K7795" i="3"/>
  <c r="L7795" i="3" s="1"/>
  <c r="F7795" i="3"/>
  <c r="G7795" i="3" s="1"/>
  <c r="K7794" i="3"/>
  <c r="F7794" i="3"/>
  <c r="K7793" i="3"/>
  <c r="L7793" i="3" s="1"/>
  <c r="F7793" i="3"/>
  <c r="G7793" i="3" s="1"/>
  <c r="K7792" i="3"/>
  <c r="L7792" i="3" s="1"/>
  <c r="F7792" i="3"/>
  <c r="K7791" i="3"/>
  <c r="L7791" i="3" s="1"/>
  <c r="F7791" i="3"/>
  <c r="G7791" i="3" s="1"/>
  <c r="K7790" i="3"/>
  <c r="F7790" i="3"/>
  <c r="K7789" i="3"/>
  <c r="L7789" i="3" s="1"/>
  <c r="F7789" i="3"/>
  <c r="G7789" i="3" s="1"/>
  <c r="K7788" i="3"/>
  <c r="F7788" i="3"/>
  <c r="K7787" i="3"/>
  <c r="L7787" i="3" s="1"/>
  <c r="F7787" i="3"/>
  <c r="G7787" i="3" s="1"/>
  <c r="K7786" i="3"/>
  <c r="L7786" i="3" s="1"/>
  <c r="F7786" i="3"/>
  <c r="K7785" i="3"/>
  <c r="L7785" i="3" s="1"/>
  <c r="F7785" i="3"/>
  <c r="G7785" i="3" s="1"/>
  <c r="K7784" i="3"/>
  <c r="M7784" i="3" s="1"/>
  <c r="F7784" i="3"/>
  <c r="K7783" i="3"/>
  <c r="L7783" i="3" s="1"/>
  <c r="F7783" i="3"/>
  <c r="G7783" i="3" s="1"/>
  <c r="K7782" i="3"/>
  <c r="F7782" i="3"/>
  <c r="K7781" i="3"/>
  <c r="L7781" i="3" s="1"/>
  <c r="F7781" i="3"/>
  <c r="G7781" i="3" s="1"/>
  <c r="K7780" i="3"/>
  <c r="F7780" i="3"/>
  <c r="K7779" i="3"/>
  <c r="L7779" i="3" s="1"/>
  <c r="F7779" i="3"/>
  <c r="G7779" i="3" s="1"/>
  <c r="K7778" i="3"/>
  <c r="L7778" i="3" s="1"/>
  <c r="F7778" i="3"/>
  <c r="K7777" i="3"/>
  <c r="L7777" i="3" s="1"/>
  <c r="F7777" i="3"/>
  <c r="G7777" i="3" s="1"/>
  <c r="K7776" i="3"/>
  <c r="L7776" i="3" s="1"/>
  <c r="F7776" i="3"/>
  <c r="G7776" i="3" s="1"/>
  <c r="K7775" i="3"/>
  <c r="L7775" i="3" s="1"/>
  <c r="F7775" i="3"/>
  <c r="K7774" i="3"/>
  <c r="L7774" i="3" s="1"/>
  <c r="F7774" i="3"/>
  <c r="G7774" i="3" s="1"/>
  <c r="K7773" i="3"/>
  <c r="L7773" i="3" s="1"/>
  <c r="F7773" i="3"/>
  <c r="K7772" i="3"/>
  <c r="F7772" i="3"/>
  <c r="I7772" i="3" s="1"/>
  <c r="K7771" i="3"/>
  <c r="L7771" i="3" s="1"/>
  <c r="F7771" i="3"/>
  <c r="G7771" i="3" s="1"/>
  <c r="K7770" i="3"/>
  <c r="L7770" i="3" s="1"/>
  <c r="F7770" i="3"/>
  <c r="G7770" i="3" s="1"/>
  <c r="K7769" i="3"/>
  <c r="N7769" i="3" s="1"/>
  <c r="F7769" i="3"/>
  <c r="K7768" i="3"/>
  <c r="L7768" i="3" s="1"/>
  <c r="F7768" i="3"/>
  <c r="G7768" i="3" s="1"/>
  <c r="K7767" i="3"/>
  <c r="F7767" i="3"/>
  <c r="K7766" i="3"/>
  <c r="L7766" i="3" s="1"/>
  <c r="F7766" i="3"/>
  <c r="G7766" i="3" s="1"/>
  <c r="K7765" i="3"/>
  <c r="F7765" i="3"/>
  <c r="K7764" i="3"/>
  <c r="L7764" i="3" s="1"/>
  <c r="F7764" i="3"/>
  <c r="G7764" i="3" s="1"/>
  <c r="K7763" i="3"/>
  <c r="F7763" i="3"/>
  <c r="K7762" i="3"/>
  <c r="L7762" i="3" s="1"/>
  <c r="F7762" i="3"/>
  <c r="G7762" i="3" s="1"/>
  <c r="K7761" i="3"/>
  <c r="L7761" i="3" s="1"/>
  <c r="F7761" i="3"/>
  <c r="K7760" i="3"/>
  <c r="L7760" i="3" s="1"/>
  <c r="F7760" i="3"/>
  <c r="G7760" i="3" s="1"/>
  <c r="K7759" i="3"/>
  <c r="L7759" i="3" s="1"/>
  <c r="F7759" i="3"/>
  <c r="K7758" i="3"/>
  <c r="L7758" i="3" s="1"/>
  <c r="F7758" i="3"/>
  <c r="K7757" i="3"/>
  <c r="F7757" i="3"/>
  <c r="I7757" i="3" s="1"/>
  <c r="K7756" i="3"/>
  <c r="L7756" i="3" s="1"/>
  <c r="F7756" i="3"/>
  <c r="G7756" i="3" s="1"/>
  <c r="K7755" i="3"/>
  <c r="F7755" i="3"/>
  <c r="K7754" i="3"/>
  <c r="L7754" i="3" s="1"/>
  <c r="F7754" i="3"/>
  <c r="G7754" i="3" s="1"/>
  <c r="K7753" i="3"/>
  <c r="N7753" i="3" s="1"/>
  <c r="F7753" i="3"/>
  <c r="K7752" i="3"/>
  <c r="L7752" i="3" s="1"/>
  <c r="F7752" i="3"/>
  <c r="G7752" i="3" s="1"/>
  <c r="K7751" i="3"/>
  <c r="L7751" i="3" s="1"/>
  <c r="F7751" i="3"/>
  <c r="G7751" i="3" s="1"/>
  <c r="K7750" i="3"/>
  <c r="L7750" i="3" s="1"/>
  <c r="F7750" i="3"/>
  <c r="K7749" i="3"/>
  <c r="L7749" i="3" s="1"/>
  <c r="F7749" i="3"/>
  <c r="G7749" i="3" s="1"/>
  <c r="K7748" i="3"/>
  <c r="L7748" i="3" s="1"/>
  <c r="F7748" i="3"/>
  <c r="G7748" i="3" s="1"/>
  <c r="K7747" i="3"/>
  <c r="L7747" i="3" s="1"/>
  <c r="F7747" i="3"/>
  <c r="G7747" i="3" s="1"/>
  <c r="K7746" i="3"/>
  <c r="L7746" i="3" s="1"/>
  <c r="F7746" i="3"/>
  <c r="G7746" i="3" s="1"/>
  <c r="K7745" i="3"/>
  <c r="L7745" i="3" s="1"/>
  <c r="F7745" i="3"/>
  <c r="K7744" i="3"/>
  <c r="L7744" i="3" s="1"/>
  <c r="F7744" i="3"/>
  <c r="G7744" i="3" s="1"/>
  <c r="K7743" i="3"/>
  <c r="L7743" i="3" s="1"/>
  <c r="F7743" i="3"/>
  <c r="K7742" i="3"/>
  <c r="F7742" i="3"/>
  <c r="K7741" i="3"/>
  <c r="L7741" i="3" s="1"/>
  <c r="F7741" i="3"/>
  <c r="G7741" i="3" s="1"/>
  <c r="K7740" i="3"/>
  <c r="N7740" i="3" s="1"/>
  <c r="F7740" i="3"/>
  <c r="K7739" i="3"/>
  <c r="F7739" i="3"/>
  <c r="G7739" i="3" s="1"/>
  <c r="K7738" i="3"/>
  <c r="F7738" i="3"/>
  <c r="K7737" i="3"/>
  <c r="F7737" i="3"/>
  <c r="K7736" i="3"/>
  <c r="F7736" i="3"/>
  <c r="K7735" i="3"/>
  <c r="L7735" i="3" s="1"/>
  <c r="F7735" i="3"/>
  <c r="G7735" i="3" s="1"/>
  <c r="K7734" i="3"/>
  <c r="F7734" i="3"/>
  <c r="K7733" i="3"/>
  <c r="L7733" i="3" s="1"/>
  <c r="F7733" i="3"/>
  <c r="G7733" i="3" s="1"/>
  <c r="K7732" i="3"/>
  <c r="N7732" i="3" s="1"/>
  <c r="F7732" i="3"/>
  <c r="K7731" i="3"/>
  <c r="L7731" i="3" s="1"/>
  <c r="F7731" i="3"/>
  <c r="K7730" i="3"/>
  <c r="L7730" i="3" s="1"/>
  <c r="F7730" i="3"/>
  <c r="G7730" i="3" s="1"/>
  <c r="K7729" i="3"/>
  <c r="M7729" i="3" s="1"/>
  <c r="F7729" i="3"/>
  <c r="K7728" i="3"/>
  <c r="F7728" i="3"/>
  <c r="K7727" i="3"/>
  <c r="L7727" i="3" s="1"/>
  <c r="F7727" i="3"/>
  <c r="G7727" i="3" s="1"/>
  <c r="K7726" i="3"/>
  <c r="F7726" i="3"/>
  <c r="K7725" i="3"/>
  <c r="L7725" i="3" s="1"/>
  <c r="F7725" i="3"/>
  <c r="G7725" i="3" s="1"/>
  <c r="K7724" i="3"/>
  <c r="L7724" i="3" s="1"/>
  <c r="F7724" i="3"/>
  <c r="G7724" i="3" s="1"/>
  <c r="K7723" i="3"/>
  <c r="L7723" i="3" s="1"/>
  <c r="F7723" i="3"/>
  <c r="G7723" i="3" s="1"/>
  <c r="K7722" i="3"/>
  <c r="F7722" i="3"/>
  <c r="K7721" i="3"/>
  <c r="F7721" i="3"/>
  <c r="K7720" i="3"/>
  <c r="L7720" i="3" s="1"/>
  <c r="F7720" i="3"/>
  <c r="G7720" i="3" s="1"/>
  <c r="K7719" i="3"/>
  <c r="F7719" i="3"/>
  <c r="K7718" i="3"/>
  <c r="L7718" i="3" s="1"/>
  <c r="F7718" i="3"/>
  <c r="G7718" i="3" s="1"/>
  <c r="K7717" i="3"/>
  <c r="L7717" i="3" s="1"/>
  <c r="F7717" i="3"/>
  <c r="G7717" i="3" s="1"/>
  <c r="K7716" i="3"/>
  <c r="F7716" i="3"/>
  <c r="K7715" i="3"/>
  <c r="L7715" i="3" s="1"/>
  <c r="F7715" i="3"/>
  <c r="G7715" i="3" s="1"/>
  <c r="K7714" i="3"/>
  <c r="N7714" i="3" s="1"/>
  <c r="F7714" i="3"/>
  <c r="K7713" i="3"/>
  <c r="L7713" i="3" s="1"/>
  <c r="F7713" i="3"/>
  <c r="G7713" i="3" s="1"/>
  <c r="K7712" i="3"/>
  <c r="F7712" i="3"/>
  <c r="K7711" i="3"/>
  <c r="F7711" i="3"/>
  <c r="K7710" i="3"/>
  <c r="F7710" i="3"/>
  <c r="G7710" i="3" s="1"/>
  <c r="K7709" i="3"/>
  <c r="F7709" i="3"/>
  <c r="K7708" i="3"/>
  <c r="M7708" i="3" s="1"/>
  <c r="F7708" i="3"/>
  <c r="K7707" i="3"/>
  <c r="L7707" i="3" s="1"/>
  <c r="F7707" i="3"/>
  <c r="I7707" i="3" s="1"/>
  <c r="K7706" i="3"/>
  <c r="L7706" i="3" s="1"/>
  <c r="F7706" i="3"/>
  <c r="K7705" i="3"/>
  <c r="L7705" i="3" s="1"/>
  <c r="F7705" i="3"/>
  <c r="I7705" i="3" s="1"/>
  <c r="K7704" i="3"/>
  <c r="F7704" i="3"/>
  <c r="K7703" i="3"/>
  <c r="M7703" i="3" s="1"/>
  <c r="F7703" i="3"/>
  <c r="K7702" i="3"/>
  <c r="L7702" i="3" s="1"/>
  <c r="F7702" i="3"/>
  <c r="G7702" i="3" s="1"/>
  <c r="K7701" i="3"/>
  <c r="F7701" i="3"/>
  <c r="G7701" i="3" s="1"/>
  <c r="K7700" i="3"/>
  <c r="F7700" i="3"/>
  <c r="K7699" i="3"/>
  <c r="L7699" i="3" s="1"/>
  <c r="F7699" i="3"/>
  <c r="K7698" i="3"/>
  <c r="N7698" i="3" s="1"/>
  <c r="F7698" i="3"/>
  <c r="I7698" i="3" s="1"/>
  <c r="K7697" i="3"/>
  <c r="L7697" i="3" s="1"/>
  <c r="F7697" i="3"/>
  <c r="K7696" i="3"/>
  <c r="F7696" i="3"/>
  <c r="K7695" i="3"/>
  <c r="F7695" i="3"/>
  <c r="K7694" i="3"/>
  <c r="F7694" i="3"/>
  <c r="G7694" i="3" s="1"/>
  <c r="K7693" i="3"/>
  <c r="M7693" i="3" s="1"/>
  <c r="F7693" i="3"/>
  <c r="G7693" i="3" s="1"/>
  <c r="K7692" i="3"/>
  <c r="F7692" i="3"/>
  <c r="K7691" i="3"/>
  <c r="L7691" i="3" s="1"/>
  <c r="F7691" i="3"/>
  <c r="K7690" i="3"/>
  <c r="F7690" i="3"/>
  <c r="K7689" i="3"/>
  <c r="F7689" i="3"/>
  <c r="G7689" i="3" s="1"/>
  <c r="K7688" i="3"/>
  <c r="L7688" i="3" s="1"/>
  <c r="F7688" i="3"/>
  <c r="K7687" i="3"/>
  <c r="F7687" i="3"/>
  <c r="K7686" i="3"/>
  <c r="L7686" i="3" s="1"/>
  <c r="F7686" i="3"/>
  <c r="K7685" i="3"/>
  <c r="F7685" i="3"/>
  <c r="K7684" i="3"/>
  <c r="F7684" i="3"/>
  <c r="G7684" i="3" s="1"/>
  <c r="K7683" i="3"/>
  <c r="M7683" i="3" s="1"/>
  <c r="F7683" i="3"/>
  <c r="G7683" i="3" s="1"/>
  <c r="K7682" i="3"/>
  <c r="F7682" i="3"/>
  <c r="K7681" i="3"/>
  <c r="F7681" i="3"/>
  <c r="K7680" i="3"/>
  <c r="F7680" i="3"/>
  <c r="K7679" i="3"/>
  <c r="F7679" i="3"/>
  <c r="K7678" i="3"/>
  <c r="F7678" i="3"/>
  <c r="G7678" i="3" s="1"/>
  <c r="K7677" i="3"/>
  <c r="L7677" i="3" s="1"/>
  <c r="F7677" i="3"/>
  <c r="K7676" i="3"/>
  <c r="F7676" i="3"/>
  <c r="K7675" i="3"/>
  <c r="L7675" i="3" s="1"/>
  <c r="F7675" i="3"/>
  <c r="I7675" i="3" s="1"/>
  <c r="K7674" i="3"/>
  <c r="F7674" i="3"/>
  <c r="K7673" i="3"/>
  <c r="L7673" i="3" s="1"/>
  <c r="F7673" i="3"/>
  <c r="K7672" i="3"/>
  <c r="F7672" i="3"/>
  <c r="K7671" i="3"/>
  <c r="F7671" i="3"/>
  <c r="K7670" i="3"/>
  <c r="F7670" i="3"/>
  <c r="G7670" i="3" s="1"/>
  <c r="K7669" i="3"/>
  <c r="M7669" i="3" s="1"/>
  <c r="F7669" i="3"/>
  <c r="G7669" i="3" s="1"/>
  <c r="K7668" i="3"/>
  <c r="F7668" i="3"/>
  <c r="K7667" i="3"/>
  <c r="F7667" i="3"/>
  <c r="K7666" i="3"/>
  <c r="F7666" i="3"/>
  <c r="K7665" i="3"/>
  <c r="F7665" i="3"/>
  <c r="K7664" i="3"/>
  <c r="M7664" i="3" s="1"/>
  <c r="F7664" i="3"/>
  <c r="K7663" i="3"/>
  <c r="L7663" i="3" s="1"/>
  <c r="F7663" i="3"/>
  <c r="G7663" i="3" s="1"/>
  <c r="K7662" i="3"/>
  <c r="L7662" i="3" s="1"/>
  <c r="F7662" i="3"/>
  <c r="K7661" i="3"/>
  <c r="L7661" i="3" s="1"/>
  <c r="F7661" i="3"/>
  <c r="K7660" i="3"/>
  <c r="F7660" i="3"/>
  <c r="K7659" i="3"/>
  <c r="F7659" i="3"/>
  <c r="K7658" i="3"/>
  <c r="M7658" i="3" s="1"/>
  <c r="F7658" i="3"/>
  <c r="K7657" i="3"/>
  <c r="F7657" i="3"/>
  <c r="G7657" i="3" s="1"/>
  <c r="K7656" i="3"/>
  <c r="F7656" i="3"/>
  <c r="G7656" i="3" s="1"/>
  <c r="K7655" i="3"/>
  <c r="F7655" i="3"/>
  <c r="K7654" i="3"/>
  <c r="L7654" i="3" s="1"/>
  <c r="F7654" i="3"/>
  <c r="K7653" i="3"/>
  <c r="F7653" i="3"/>
  <c r="K7652" i="3"/>
  <c r="F7652" i="3"/>
  <c r="G7652" i="3" s="1"/>
  <c r="K7651" i="3"/>
  <c r="M7651" i="3" s="1"/>
  <c r="F7651" i="3"/>
  <c r="G7651" i="3" s="1"/>
  <c r="K7650" i="3"/>
  <c r="L7650" i="3" s="1"/>
  <c r="F7650" i="3"/>
  <c r="K7649" i="3"/>
  <c r="L7649" i="3" s="1"/>
  <c r="F7649" i="3"/>
  <c r="G7649" i="3" s="1"/>
  <c r="K7648" i="3"/>
  <c r="F7648" i="3"/>
  <c r="G7648" i="3" s="1"/>
  <c r="K7647" i="3"/>
  <c r="F7647" i="3"/>
  <c r="K7646" i="3"/>
  <c r="L7646" i="3" s="1"/>
  <c r="F7646" i="3"/>
  <c r="K7645" i="3"/>
  <c r="F7645" i="3"/>
  <c r="K7644" i="3"/>
  <c r="F7644" i="3"/>
  <c r="K7643" i="3"/>
  <c r="L7643" i="3" s="1"/>
  <c r="F7643" i="3"/>
  <c r="K7642" i="3"/>
  <c r="F7642" i="3"/>
  <c r="K7641" i="3"/>
  <c r="F7641" i="3"/>
  <c r="K7640" i="3"/>
  <c r="F7640" i="3"/>
  <c r="G7640" i="3" s="1"/>
  <c r="K7639" i="3"/>
  <c r="F7639" i="3"/>
  <c r="G7639" i="3" s="1"/>
  <c r="K7638" i="3"/>
  <c r="F7638" i="3"/>
  <c r="K7637" i="3"/>
  <c r="L7637" i="3" s="1"/>
  <c r="F7637" i="3"/>
  <c r="K7636" i="3"/>
  <c r="N7636" i="3" s="1"/>
  <c r="F7636" i="3"/>
  <c r="I7636" i="3" s="1"/>
  <c r="K7635" i="3"/>
  <c r="L7635" i="3" s="1"/>
  <c r="F7635" i="3"/>
  <c r="K7634" i="3"/>
  <c r="F7634" i="3"/>
  <c r="K7633" i="3"/>
  <c r="F7633" i="3"/>
  <c r="K7632" i="3"/>
  <c r="F7632" i="3"/>
  <c r="G7632" i="3" s="1"/>
  <c r="K7631" i="3"/>
  <c r="M7631" i="3" s="1"/>
  <c r="F7631" i="3"/>
  <c r="G7631" i="3" s="1"/>
  <c r="K7630" i="3"/>
  <c r="F7630" i="3"/>
  <c r="K7629" i="3"/>
  <c r="L7629" i="3" s="1"/>
  <c r="F7629" i="3"/>
  <c r="K7628" i="3"/>
  <c r="F7628" i="3"/>
  <c r="K7627" i="3"/>
  <c r="L7627" i="3" s="1"/>
  <c r="F7627" i="3"/>
  <c r="I7627" i="3" s="1"/>
  <c r="K7626" i="3"/>
  <c r="F7626" i="3"/>
  <c r="K7625" i="3"/>
  <c r="F7625" i="3"/>
  <c r="K7624" i="3"/>
  <c r="L7624" i="3" s="1"/>
  <c r="F7624" i="3"/>
  <c r="K7623" i="3"/>
  <c r="F7623" i="3"/>
  <c r="K7622" i="3"/>
  <c r="F7622" i="3"/>
  <c r="K7621" i="3"/>
  <c r="F7621" i="3"/>
  <c r="G7621" i="3" s="1"/>
  <c r="K7620" i="3"/>
  <c r="M7620" i="3" s="1"/>
  <c r="F7620" i="3"/>
  <c r="G7620" i="3" s="1"/>
  <c r="K7619" i="3"/>
  <c r="F7619" i="3"/>
  <c r="K7618" i="3"/>
  <c r="F7618" i="3"/>
  <c r="K7617" i="3"/>
  <c r="L7617" i="3" s="1"/>
  <c r="F7617" i="3"/>
  <c r="I7617" i="3" s="1"/>
  <c r="K7616" i="3"/>
  <c r="F7616" i="3"/>
  <c r="K7615" i="3"/>
  <c r="M7615" i="3" s="1"/>
  <c r="F7615" i="3"/>
  <c r="K7614" i="3"/>
  <c r="F7614" i="3"/>
  <c r="G7614" i="3" s="1"/>
  <c r="K7613" i="3"/>
  <c r="L7613" i="3" s="1"/>
  <c r="F7613" i="3"/>
  <c r="K7612" i="3"/>
  <c r="N7612" i="3" s="1"/>
  <c r="F7612" i="3"/>
  <c r="I7612" i="3" s="1"/>
  <c r="K7611" i="3"/>
  <c r="L7611" i="3" s="1"/>
  <c r="F7611" i="3"/>
  <c r="K7610" i="3"/>
  <c r="F7610" i="3"/>
  <c r="K7609" i="3"/>
  <c r="F7609" i="3"/>
  <c r="K7608" i="3"/>
  <c r="F7608" i="3"/>
  <c r="K7607" i="3"/>
  <c r="L7607" i="3" s="1"/>
  <c r="F7607" i="3"/>
  <c r="I7607" i="3" s="1"/>
  <c r="K7606" i="3"/>
  <c r="F7606" i="3"/>
  <c r="K7605" i="3"/>
  <c r="F7605" i="3"/>
  <c r="K7604" i="3"/>
  <c r="F7604" i="3"/>
  <c r="K7603" i="3"/>
  <c r="F7603" i="3"/>
  <c r="G7603" i="3" s="1"/>
  <c r="K7602" i="3"/>
  <c r="M7602" i="3" s="1"/>
  <c r="F7602" i="3"/>
  <c r="G7602" i="3" s="1"/>
  <c r="K7601" i="3"/>
  <c r="F7601" i="3"/>
  <c r="K7600" i="3"/>
  <c r="L7600" i="3" s="1"/>
  <c r="F7600" i="3"/>
  <c r="K7599" i="3"/>
  <c r="F7599" i="3"/>
  <c r="K7598" i="3"/>
  <c r="L7598" i="3" s="1"/>
  <c r="F7598" i="3"/>
  <c r="I7598" i="3" s="1"/>
  <c r="K7597" i="3"/>
  <c r="F7597" i="3"/>
  <c r="K7596" i="3"/>
  <c r="M7596" i="3" s="1"/>
  <c r="F7596" i="3"/>
  <c r="K7595" i="3"/>
  <c r="F7595" i="3"/>
  <c r="G7595" i="3" s="1"/>
  <c r="K7594" i="3"/>
  <c r="F7594" i="3"/>
  <c r="G7594" i="3" s="1"/>
  <c r="K7593" i="3"/>
  <c r="F7593" i="3"/>
  <c r="K7592" i="3"/>
  <c r="N7592" i="3" s="1"/>
  <c r="F7592" i="3"/>
  <c r="I7592" i="3" s="1"/>
  <c r="K7591" i="3"/>
  <c r="L7591" i="3" s="1"/>
  <c r="F7591" i="3"/>
  <c r="K7590" i="3"/>
  <c r="F7590" i="3"/>
  <c r="G7590" i="3" s="1"/>
  <c r="K7589" i="3"/>
  <c r="F7589" i="3"/>
  <c r="K7588" i="3"/>
  <c r="F7588" i="3"/>
  <c r="K7587" i="3"/>
  <c r="F7587" i="3"/>
  <c r="K7586" i="3"/>
  <c r="M7586" i="3" s="1"/>
  <c r="F7586" i="3"/>
  <c r="K7585" i="3"/>
  <c r="F7585" i="3"/>
  <c r="K7584" i="3"/>
  <c r="L7584" i="3" s="1"/>
  <c r="F7584" i="3"/>
  <c r="K7583" i="3"/>
  <c r="N7583" i="3" s="1"/>
  <c r="F7583" i="3"/>
  <c r="I7583" i="3" s="1"/>
  <c r="K7582" i="3"/>
  <c r="F7582" i="3"/>
  <c r="K7581" i="3"/>
  <c r="L7581" i="3" s="1"/>
  <c r="F7581" i="3"/>
  <c r="K7580" i="3"/>
  <c r="L7580" i="3" s="1"/>
  <c r="F7580" i="3"/>
  <c r="I7580" i="3" s="1"/>
  <c r="K7579" i="3"/>
  <c r="F7579" i="3"/>
  <c r="G7579" i="3" s="1"/>
  <c r="K7578" i="3"/>
  <c r="F7578" i="3"/>
  <c r="K7577" i="3"/>
  <c r="F7577" i="3"/>
  <c r="K7576" i="3"/>
  <c r="F7576" i="3"/>
  <c r="K7575" i="3"/>
  <c r="F7575" i="3"/>
  <c r="K7574" i="3"/>
  <c r="F7574" i="3"/>
  <c r="K7573" i="3"/>
  <c r="L7573" i="3" s="1"/>
  <c r="F7573" i="3"/>
  <c r="K7572" i="3"/>
  <c r="F7572" i="3"/>
  <c r="K7571" i="3"/>
  <c r="M7571" i="3" s="1"/>
  <c r="F7571" i="3"/>
  <c r="G7571" i="3" s="1"/>
  <c r="K7570" i="3"/>
  <c r="F7570" i="3"/>
  <c r="K7569" i="3"/>
  <c r="F7569" i="3"/>
  <c r="G7569" i="3" s="1"/>
  <c r="K7568" i="3"/>
  <c r="F7568" i="3"/>
  <c r="K7567" i="3"/>
  <c r="L7567" i="3" s="1"/>
  <c r="F7567" i="3"/>
  <c r="K7566" i="3"/>
  <c r="L7566" i="3" s="1"/>
  <c r="F7566" i="3"/>
  <c r="K7565" i="3"/>
  <c r="L7565" i="3" s="1"/>
  <c r="F7565" i="3"/>
  <c r="K7564" i="3"/>
  <c r="F7564" i="3"/>
  <c r="K7563" i="3"/>
  <c r="F7563" i="3"/>
  <c r="G7563" i="3" s="1"/>
  <c r="K7562" i="3"/>
  <c r="F7562" i="3"/>
  <c r="G7562" i="3" s="1"/>
  <c r="K7561" i="3"/>
  <c r="F7561" i="3"/>
  <c r="K7560" i="3"/>
  <c r="L7560" i="3" s="1"/>
  <c r="F7560" i="3"/>
  <c r="K7559" i="3"/>
  <c r="L7559" i="3" s="1"/>
  <c r="F7559" i="3"/>
  <c r="K7558" i="3"/>
  <c r="F7558" i="3"/>
  <c r="K7557" i="3"/>
  <c r="F7557" i="3"/>
  <c r="K7556" i="3"/>
  <c r="L7556" i="3" s="1"/>
  <c r="F7556" i="3"/>
  <c r="K7555" i="3"/>
  <c r="L7555" i="3" s="1"/>
  <c r="F7555" i="3"/>
  <c r="K7554" i="3"/>
  <c r="F7554" i="3"/>
  <c r="K7553" i="3"/>
  <c r="F7553" i="3"/>
  <c r="G7553" i="3" s="1"/>
  <c r="K7552" i="3"/>
  <c r="F7552" i="3"/>
  <c r="G7552" i="3" s="1"/>
  <c r="K7551" i="3"/>
  <c r="F7551" i="3"/>
  <c r="K7550" i="3"/>
  <c r="L7550" i="3" s="1"/>
  <c r="F7550" i="3"/>
  <c r="G7550" i="3" s="1"/>
  <c r="K7549" i="3"/>
  <c r="L7549" i="3" s="1"/>
  <c r="F7549" i="3"/>
  <c r="K7548" i="3"/>
  <c r="N7548" i="3" s="1"/>
  <c r="F7548" i="3"/>
  <c r="G7548" i="3" s="1"/>
  <c r="K7547" i="3"/>
  <c r="L7547" i="3" s="1"/>
  <c r="F7547" i="3"/>
  <c r="G7547" i="3" s="1"/>
  <c r="K7546" i="3"/>
  <c r="F7546" i="3"/>
  <c r="K7545" i="3"/>
  <c r="F7545" i="3"/>
  <c r="G7545" i="3" s="1"/>
  <c r="K7544" i="3"/>
  <c r="F7544" i="3"/>
  <c r="K7543" i="3"/>
  <c r="L7543" i="3" s="1"/>
  <c r="F7543" i="3"/>
  <c r="G7543" i="3" s="1"/>
  <c r="K7542" i="3"/>
  <c r="F7542" i="3"/>
  <c r="K7541" i="3"/>
  <c r="F7541" i="3"/>
  <c r="G7541" i="3" s="1"/>
  <c r="K7540" i="3"/>
  <c r="L7540" i="3" s="1"/>
  <c r="F7540" i="3"/>
  <c r="K7539" i="3"/>
  <c r="F7539" i="3"/>
  <c r="G7539" i="3" s="1"/>
  <c r="K7538" i="3"/>
  <c r="L7538" i="3" s="1"/>
  <c r="F7538" i="3"/>
  <c r="G7538" i="3" s="1"/>
  <c r="K7537" i="3"/>
  <c r="F7537" i="3"/>
  <c r="G7537" i="3" s="1"/>
  <c r="K7536" i="3"/>
  <c r="L7536" i="3" s="1"/>
  <c r="F7536" i="3"/>
  <c r="G7536" i="3" s="1"/>
  <c r="K7535" i="3"/>
  <c r="L7535" i="3" s="1"/>
  <c r="F7535" i="3"/>
  <c r="K7534" i="3"/>
  <c r="L7534" i="3" s="1"/>
  <c r="F7534" i="3"/>
  <c r="G7534" i="3" s="1"/>
  <c r="K7533" i="3"/>
  <c r="L7533" i="3" s="1"/>
  <c r="F7533" i="3"/>
  <c r="G7533" i="3" s="1"/>
  <c r="K7532" i="3"/>
  <c r="L7532" i="3" s="1"/>
  <c r="F7532" i="3"/>
  <c r="K7531" i="3"/>
  <c r="N7531" i="3" s="1"/>
  <c r="F7531" i="3"/>
  <c r="G7531" i="3" s="1"/>
  <c r="K7530" i="3"/>
  <c r="L7530" i="3" s="1"/>
  <c r="F7530" i="3"/>
  <c r="G7530" i="3" s="1"/>
  <c r="K7529" i="3"/>
  <c r="L7529" i="3" s="1"/>
  <c r="F7529" i="3"/>
  <c r="K7528" i="3"/>
  <c r="L7528" i="3" s="1"/>
  <c r="F7528" i="3"/>
  <c r="K7527" i="3"/>
  <c r="L7527" i="3" s="1"/>
  <c r="F7527" i="3"/>
  <c r="G7527" i="3" s="1"/>
  <c r="K7526" i="3"/>
  <c r="L7526" i="3" s="1"/>
  <c r="F7526" i="3"/>
  <c r="K7525" i="3"/>
  <c r="L7525" i="3" s="1"/>
  <c r="F7525" i="3"/>
  <c r="K7524" i="3"/>
  <c r="F7524" i="3"/>
  <c r="G7524" i="3" s="1"/>
  <c r="K7523" i="3"/>
  <c r="L7523" i="3" s="1"/>
  <c r="F7523" i="3"/>
  <c r="G7523" i="3" s="1"/>
  <c r="K7522" i="3"/>
  <c r="L7522" i="3" s="1"/>
  <c r="F7522" i="3"/>
  <c r="K7521" i="3"/>
  <c r="L7521" i="3" s="1"/>
  <c r="F7521" i="3"/>
  <c r="G7521" i="3" s="1"/>
  <c r="K7520" i="3"/>
  <c r="L7520" i="3" s="1"/>
  <c r="F7520" i="3"/>
  <c r="K7519" i="3"/>
  <c r="L7519" i="3" s="1"/>
  <c r="F7519" i="3"/>
  <c r="G7519" i="3" s="1"/>
  <c r="K7518" i="3"/>
  <c r="L7518" i="3" s="1"/>
  <c r="F7518" i="3"/>
  <c r="K7517" i="3"/>
  <c r="F7517" i="3"/>
  <c r="G7517" i="3" s="1"/>
  <c r="K7516" i="3"/>
  <c r="L7516" i="3" s="1"/>
  <c r="F7516" i="3"/>
  <c r="K7515" i="3"/>
  <c r="L7515" i="3" s="1"/>
  <c r="F7515" i="3"/>
  <c r="K7514" i="3"/>
  <c r="F7514" i="3"/>
  <c r="G7514" i="3" s="1"/>
  <c r="K7513" i="3"/>
  <c r="L7513" i="3" s="1"/>
  <c r="F7513" i="3"/>
  <c r="G7513" i="3" s="1"/>
  <c r="K7512" i="3"/>
  <c r="L7512" i="3" s="1"/>
  <c r="F7512" i="3"/>
  <c r="K7511" i="3"/>
  <c r="L7511" i="3" s="1"/>
  <c r="F7511" i="3"/>
  <c r="G7511" i="3" s="1"/>
  <c r="K7510" i="3"/>
  <c r="L7510" i="3" s="1"/>
  <c r="F7510" i="3"/>
  <c r="K7509" i="3"/>
  <c r="L7509" i="3" s="1"/>
  <c r="F7509" i="3"/>
  <c r="K7508" i="3"/>
  <c r="F7508" i="3"/>
  <c r="G7508" i="3" s="1"/>
  <c r="K7507" i="3"/>
  <c r="L7507" i="3" s="1"/>
  <c r="F7507" i="3"/>
  <c r="K7506" i="3"/>
  <c r="L7506" i="3" s="1"/>
  <c r="F7506" i="3"/>
  <c r="K7505" i="3"/>
  <c r="L7505" i="3" s="1"/>
  <c r="F7505" i="3"/>
  <c r="K7504" i="3"/>
  <c r="L7504" i="3" s="1"/>
  <c r="F7504" i="3"/>
  <c r="G7504" i="3" s="1"/>
  <c r="K7503" i="3"/>
  <c r="L7503" i="3" s="1"/>
  <c r="F7503" i="3"/>
  <c r="K7502" i="3"/>
  <c r="N7502" i="3" s="1"/>
  <c r="F7502" i="3"/>
  <c r="G7502" i="3" s="1"/>
  <c r="K7501" i="3"/>
  <c r="L7501" i="3" s="1"/>
  <c r="F7501" i="3"/>
  <c r="K7500" i="3"/>
  <c r="L7500" i="3" s="1"/>
  <c r="F7500" i="3"/>
  <c r="K7499" i="3"/>
  <c r="F7499" i="3"/>
  <c r="G7499" i="3" s="1"/>
  <c r="K7498" i="3"/>
  <c r="L7498" i="3" s="1"/>
  <c r="F7498" i="3"/>
  <c r="K7497" i="3"/>
  <c r="L7497" i="3" s="1"/>
  <c r="F7497" i="3"/>
  <c r="K7496" i="3"/>
  <c r="F7496" i="3"/>
  <c r="G7496" i="3" s="1"/>
  <c r="K7495" i="3"/>
  <c r="L7495" i="3" s="1"/>
  <c r="F7495" i="3"/>
  <c r="G7495" i="3" s="1"/>
  <c r="K7494" i="3"/>
  <c r="L7494" i="3" s="1"/>
  <c r="F7494" i="3"/>
  <c r="K7493" i="3"/>
  <c r="L7493" i="3" s="1"/>
  <c r="F7493" i="3"/>
  <c r="K7492" i="3"/>
  <c r="F7492" i="3"/>
  <c r="G7492" i="3" s="1"/>
  <c r="K7491" i="3"/>
  <c r="L7491" i="3" s="1"/>
  <c r="F7491" i="3"/>
  <c r="K7490" i="3"/>
  <c r="L7490" i="3" s="1"/>
  <c r="F7490" i="3"/>
  <c r="K7489" i="3"/>
  <c r="N7489" i="3" s="1"/>
  <c r="F7489" i="3"/>
  <c r="G7489" i="3" s="1"/>
  <c r="K7488" i="3"/>
  <c r="L7488" i="3" s="1"/>
  <c r="F7488" i="3"/>
  <c r="G7488" i="3" s="1"/>
  <c r="K7487" i="3"/>
  <c r="L7487" i="3" s="1"/>
  <c r="F7487" i="3"/>
  <c r="K7486" i="3"/>
  <c r="L7486" i="3" s="1"/>
  <c r="F7486" i="3"/>
  <c r="G7486" i="3" s="1"/>
  <c r="K7485" i="3"/>
  <c r="L7485" i="3" s="1"/>
  <c r="F7485" i="3"/>
  <c r="K7484" i="3"/>
  <c r="F7484" i="3"/>
  <c r="G7484" i="3" s="1"/>
  <c r="K7483" i="3"/>
  <c r="L7483" i="3" s="1"/>
  <c r="F7483" i="3"/>
  <c r="G7483" i="3" s="1"/>
  <c r="K7482" i="3"/>
  <c r="L7482" i="3" s="1"/>
  <c r="F7482" i="3"/>
  <c r="K7481" i="3"/>
  <c r="L7481" i="3" s="1"/>
  <c r="F7481" i="3"/>
  <c r="G7481" i="3" s="1"/>
  <c r="K7480" i="3"/>
  <c r="F7480" i="3"/>
  <c r="G7480" i="3" s="1"/>
  <c r="K7479" i="3"/>
  <c r="L7479" i="3" s="1"/>
  <c r="F7479" i="3"/>
  <c r="G7479" i="3" s="1"/>
  <c r="K7478" i="3"/>
  <c r="N7478" i="3" s="1"/>
  <c r="F7478" i="3"/>
  <c r="G7478" i="3" s="1"/>
  <c r="K7477" i="3"/>
  <c r="L7477" i="3" s="1"/>
  <c r="F7477" i="3"/>
  <c r="G7477" i="3" s="1"/>
  <c r="K7476" i="3"/>
  <c r="L7476" i="3" s="1"/>
  <c r="F7476" i="3"/>
  <c r="K7475" i="3"/>
  <c r="L7475" i="3" s="1"/>
  <c r="F7475" i="3"/>
  <c r="K7474" i="3"/>
  <c r="L7474" i="3" s="1"/>
  <c r="F7474" i="3"/>
  <c r="G7474" i="3" s="1"/>
  <c r="K7473" i="3"/>
  <c r="L7473" i="3" s="1"/>
  <c r="F7473" i="3"/>
  <c r="K7472" i="3"/>
  <c r="L7472" i="3" s="1"/>
  <c r="F7472" i="3"/>
  <c r="K7471" i="3"/>
  <c r="L7471" i="3" s="1"/>
  <c r="F7471" i="3"/>
  <c r="K7470" i="3"/>
  <c r="F7470" i="3"/>
  <c r="G7470" i="3" s="1"/>
  <c r="K7469" i="3"/>
  <c r="L7469" i="3" s="1"/>
  <c r="F7469" i="3"/>
  <c r="K7468" i="3"/>
  <c r="L7468" i="3" s="1"/>
  <c r="F7468" i="3"/>
  <c r="G7468" i="3" s="1"/>
  <c r="K7467" i="3"/>
  <c r="L7467" i="3" s="1"/>
  <c r="F7467" i="3"/>
  <c r="K7466" i="3"/>
  <c r="L7466" i="3" s="1"/>
  <c r="F7466" i="3"/>
  <c r="K7465" i="3"/>
  <c r="F7465" i="3"/>
  <c r="G7465" i="3" s="1"/>
  <c r="K7464" i="3"/>
  <c r="L7464" i="3" s="1"/>
  <c r="F7464" i="3"/>
  <c r="K7463" i="3"/>
  <c r="F7463" i="3"/>
  <c r="G7463" i="3" s="1"/>
  <c r="K7462" i="3"/>
  <c r="L7462" i="3" s="1"/>
  <c r="F7462" i="3"/>
  <c r="K7461" i="3"/>
  <c r="L7461" i="3" s="1"/>
  <c r="F7461" i="3"/>
  <c r="K7460" i="3"/>
  <c r="F7460" i="3"/>
  <c r="G7460" i="3" s="1"/>
  <c r="K7459" i="3"/>
  <c r="L7459" i="3" s="1"/>
  <c r="F7459" i="3"/>
  <c r="G7459" i="3" s="1"/>
  <c r="K7458" i="3"/>
  <c r="L7458" i="3" s="1"/>
  <c r="F7458" i="3"/>
  <c r="K7457" i="3"/>
  <c r="L7457" i="3" s="1"/>
  <c r="F7457" i="3"/>
  <c r="K7456" i="3"/>
  <c r="L7456" i="3" s="1"/>
  <c r="F7456" i="3"/>
  <c r="G7456" i="3" s="1"/>
  <c r="K7455" i="3"/>
  <c r="L7455" i="3" s="1"/>
  <c r="F7455" i="3"/>
  <c r="K7454" i="3"/>
  <c r="L7454" i="3" s="1"/>
  <c r="F7454" i="3"/>
  <c r="K7453" i="3"/>
  <c r="N7453" i="3" s="1"/>
  <c r="F7453" i="3"/>
  <c r="G7453" i="3" s="1"/>
  <c r="K7452" i="3"/>
  <c r="L7452" i="3" s="1"/>
  <c r="F7452" i="3"/>
  <c r="K7451" i="3"/>
  <c r="L7451" i="3" s="1"/>
  <c r="F7451" i="3"/>
  <c r="K7450" i="3"/>
  <c r="M7450" i="3" s="1"/>
  <c r="F7450" i="3"/>
  <c r="G7450" i="3" s="1"/>
  <c r="K7449" i="3"/>
  <c r="L7449" i="3" s="1"/>
  <c r="F7449" i="3"/>
  <c r="K7448" i="3"/>
  <c r="F7448" i="3"/>
  <c r="K7447" i="3"/>
  <c r="F7447" i="3"/>
  <c r="G7447" i="3" s="1"/>
  <c r="K7446" i="3"/>
  <c r="L7446" i="3" s="1"/>
  <c r="F7446" i="3"/>
  <c r="K7445" i="3"/>
  <c r="L7445" i="3" s="1"/>
  <c r="F7445" i="3"/>
  <c r="K7444" i="3"/>
  <c r="L7444" i="3" s="1"/>
  <c r="F7444" i="3"/>
  <c r="K7443" i="3"/>
  <c r="L7443" i="3" s="1"/>
  <c r="F7443" i="3"/>
  <c r="K7442" i="3"/>
  <c r="L7442" i="3" s="1"/>
  <c r="F7442" i="3"/>
  <c r="K7441" i="3"/>
  <c r="L7441" i="3" s="1"/>
  <c r="F7441" i="3"/>
  <c r="G7441" i="3" s="1"/>
  <c r="K7440" i="3"/>
  <c r="F7440" i="3"/>
  <c r="G7440" i="3" s="1"/>
  <c r="K7439" i="3"/>
  <c r="L7439" i="3" s="1"/>
  <c r="F7439" i="3"/>
  <c r="K7438" i="3"/>
  <c r="L7438" i="3" s="1"/>
  <c r="F7438" i="3"/>
  <c r="K7437" i="3"/>
  <c r="F7437" i="3"/>
  <c r="K7436" i="3"/>
  <c r="F7436" i="3"/>
  <c r="G7436" i="3" s="1"/>
  <c r="K7435" i="3"/>
  <c r="L7435" i="3" s="1"/>
  <c r="F7435" i="3"/>
  <c r="K7434" i="3"/>
  <c r="L7434" i="3" s="1"/>
  <c r="F7434" i="3"/>
  <c r="K7433" i="3"/>
  <c r="F7433" i="3"/>
  <c r="K7432" i="3"/>
  <c r="L7432" i="3" s="1"/>
  <c r="F7432" i="3"/>
  <c r="I7432" i="3" s="1"/>
  <c r="K7431" i="3"/>
  <c r="L7431" i="3" s="1"/>
  <c r="F7431" i="3"/>
  <c r="K7430" i="3"/>
  <c r="F7430" i="3"/>
  <c r="K7429" i="3"/>
  <c r="N7429" i="3" s="1"/>
  <c r="F7429" i="3"/>
  <c r="K7428" i="3"/>
  <c r="F7428" i="3"/>
  <c r="K7427" i="3"/>
  <c r="F7427" i="3"/>
  <c r="K7426" i="3"/>
  <c r="L7426" i="3" s="1"/>
  <c r="F7426" i="3"/>
  <c r="K7425" i="3"/>
  <c r="F7425" i="3"/>
  <c r="K7424" i="3"/>
  <c r="F7424" i="3"/>
  <c r="K7423" i="3"/>
  <c r="F7423" i="3"/>
  <c r="K7422" i="3"/>
  <c r="F7422" i="3"/>
  <c r="K7421" i="3"/>
  <c r="L7421" i="3" s="1"/>
  <c r="F7421" i="3"/>
  <c r="K7420" i="3"/>
  <c r="F7420" i="3"/>
  <c r="K7419" i="3"/>
  <c r="F7419" i="3"/>
  <c r="K7418" i="3"/>
  <c r="L7418" i="3" s="1"/>
  <c r="F7418" i="3"/>
  <c r="K7417" i="3"/>
  <c r="F7417" i="3"/>
  <c r="K7416" i="3"/>
  <c r="F7416" i="3"/>
  <c r="K7415" i="3"/>
  <c r="L7415" i="3" s="1"/>
  <c r="F7415" i="3"/>
  <c r="K7414" i="3"/>
  <c r="F7414" i="3"/>
  <c r="K7413" i="3"/>
  <c r="F7413" i="3"/>
  <c r="K7412" i="3"/>
  <c r="L7412" i="3" s="1"/>
  <c r="F7412" i="3"/>
  <c r="K7411" i="3"/>
  <c r="F7411" i="3"/>
  <c r="K7410" i="3"/>
  <c r="N7410" i="3" s="1"/>
  <c r="F7410" i="3"/>
  <c r="K7409" i="3"/>
  <c r="F7409" i="3"/>
  <c r="K7408" i="3"/>
  <c r="L7408" i="3" s="1"/>
  <c r="F7408" i="3"/>
  <c r="K7407" i="3"/>
  <c r="F7407" i="3"/>
  <c r="K7406" i="3"/>
  <c r="F7406" i="3"/>
  <c r="K7405" i="3"/>
  <c r="F7405" i="3"/>
  <c r="K7404" i="3"/>
  <c r="F7404" i="3"/>
  <c r="K7403" i="3"/>
  <c r="F7403" i="3"/>
  <c r="K7402" i="3"/>
  <c r="F7402" i="3"/>
  <c r="K7401" i="3"/>
  <c r="L7401" i="3" s="1"/>
  <c r="F7401" i="3"/>
  <c r="K7400" i="3"/>
  <c r="L7400" i="3" s="1"/>
  <c r="F7400" i="3"/>
  <c r="K7399" i="3"/>
  <c r="F7399" i="3"/>
  <c r="K7398" i="3"/>
  <c r="L7398" i="3" s="1"/>
  <c r="F7398" i="3"/>
  <c r="K7397" i="3"/>
  <c r="F7397" i="3"/>
  <c r="K7396" i="3"/>
  <c r="L7396" i="3" s="1"/>
  <c r="F7396" i="3"/>
  <c r="K7395" i="3"/>
  <c r="F7395" i="3"/>
  <c r="K7394" i="3"/>
  <c r="F7394" i="3"/>
  <c r="K7393" i="3"/>
  <c r="L7393" i="3" s="1"/>
  <c r="F7393" i="3"/>
  <c r="K7392" i="3"/>
  <c r="F7392" i="3"/>
  <c r="K7391" i="3"/>
  <c r="N7391" i="3" s="1"/>
  <c r="F7391" i="3"/>
  <c r="K7390" i="3"/>
  <c r="F7390" i="3"/>
  <c r="K7389" i="3"/>
  <c r="L7389" i="3" s="1"/>
  <c r="F7389" i="3"/>
  <c r="K7388" i="3"/>
  <c r="F7388" i="3"/>
  <c r="K7387" i="3"/>
  <c r="F7387" i="3"/>
  <c r="K7386" i="3"/>
  <c r="L7386" i="3" s="1"/>
  <c r="F7386" i="3"/>
  <c r="K7385" i="3"/>
  <c r="F7385" i="3"/>
  <c r="K7384" i="3"/>
  <c r="F7384" i="3"/>
  <c r="K7383" i="3"/>
  <c r="F7383" i="3"/>
  <c r="K7382" i="3"/>
  <c r="F7382" i="3"/>
  <c r="K7381" i="3"/>
  <c r="F7381" i="3"/>
  <c r="K7380" i="3"/>
  <c r="L7380" i="3" s="1"/>
  <c r="F7380" i="3"/>
  <c r="K7379" i="3"/>
  <c r="N7379" i="3" s="1"/>
  <c r="F7379" i="3"/>
  <c r="K7378" i="3"/>
  <c r="F7378" i="3"/>
  <c r="K7377" i="3"/>
  <c r="F7377" i="3"/>
  <c r="K7376" i="3"/>
  <c r="L7376" i="3" s="1"/>
  <c r="F7376" i="3"/>
  <c r="K7375" i="3"/>
  <c r="F7375" i="3"/>
  <c r="K7374" i="3"/>
  <c r="F7374" i="3"/>
  <c r="K7373" i="3"/>
  <c r="F7373" i="3"/>
  <c r="K7372" i="3"/>
  <c r="L7372" i="3" s="1"/>
  <c r="F7372" i="3"/>
  <c r="K7371" i="3"/>
  <c r="F7371" i="3"/>
  <c r="K7370" i="3"/>
  <c r="F7370" i="3"/>
  <c r="K7369" i="3"/>
  <c r="L7369" i="3" s="1"/>
  <c r="F7369" i="3"/>
  <c r="K7368" i="3"/>
  <c r="F7368" i="3"/>
  <c r="K7367" i="3"/>
  <c r="F7367" i="3"/>
  <c r="K7366" i="3"/>
  <c r="F7366" i="3"/>
  <c r="K7365" i="3"/>
  <c r="L7365" i="3" s="1"/>
  <c r="F7365" i="3"/>
  <c r="K7364" i="3"/>
  <c r="F7364" i="3"/>
  <c r="K7363" i="3"/>
  <c r="L7363" i="3" s="1"/>
  <c r="F7363" i="3"/>
  <c r="K7362" i="3"/>
  <c r="L7362" i="3" s="1"/>
  <c r="F7362" i="3"/>
  <c r="K7361" i="3"/>
  <c r="F7361" i="3"/>
  <c r="K7360" i="3"/>
  <c r="F7360" i="3"/>
  <c r="K7359" i="3"/>
  <c r="F7359" i="3"/>
  <c r="K7358" i="3"/>
  <c r="L7358" i="3" s="1"/>
  <c r="F7358" i="3"/>
  <c r="K7357" i="3"/>
  <c r="F7357" i="3"/>
  <c r="K7356" i="3"/>
  <c r="F7356" i="3"/>
  <c r="K7355" i="3"/>
  <c r="F7355" i="3"/>
  <c r="K7354" i="3"/>
  <c r="L7354" i="3" s="1"/>
  <c r="F7354" i="3"/>
  <c r="K7353" i="3"/>
  <c r="F7353" i="3"/>
  <c r="K7352" i="3"/>
  <c r="N7352" i="3" s="1"/>
  <c r="F7352" i="3"/>
  <c r="K7351" i="3"/>
  <c r="L7351" i="3" s="1"/>
  <c r="F7351" i="3"/>
  <c r="K7350" i="3"/>
  <c r="F7350" i="3"/>
  <c r="K7349" i="3"/>
  <c r="F7349" i="3"/>
  <c r="K7348" i="3"/>
  <c r="F7348" i="3"/>
  <c r="K7347" i="3"/>
  <c r="L7347" i="3" s="1"/>
  <c r="F7347" i="3"/>
  <c r="K7346" i="3"/>
  <c r="N7346" i="3" s="1"/>
  <c r="F7346" i="3"/>
  <c r="K7345" i="3"/>
  <c r="F7345" i="3"/>
  <c r="K7344" i="3"/>
  <c r="L7344" i="3" s="1"/>
  <c r="F7344" i="3"/>
  <c r="K7343" i="3"/>
  <c r="L7343" i="3" s="1"/>
  <c r="F7343" i="3"/>
  <c r="K7342" i="3"/>
  <c r="F7342" i="3"/>
  <c r="K7341" i="3"/>
  <c r="F7341" i="3"/>
  <c r="K7340" i="3"/>
  <c r="M7340" i="3" s="1"/>
  <c r="F7340" i="3"/>
  <c r="K7339" i="3"/>
  <c r="N7339" i="3" s="1"/>
  <c r="F7339" i="3"/>
  <c r="K7338" i="3"/>
  <c r="F7338" i="3"/>
  <c r="K7337" i="3"/>
  <c r="F7337" i="3"/>
  <c r="K7336" i="3"/>
  <c r="N7336" i="3" s="1"/>
  <c r="F7336" i="3"/>
  <c r="K7335" i="3"/>
  <c r="F7335" i="3"/>
  <c r="K7334" i="3"/>
  <c r="F7334" i="3"/>
  <c r="K7333" i="3"/>
  <c r="F7333" i="3"/>
  <c r="K7332" i="3"/>
  <c r="F7332" i="3"/>
  <c r="K7331" i="3"/>
  <c r="L7331" i="3" s="1"/>
  <c r="F7331" i="3"/>
  <c r="K7330" i="3"/>
  <c r="F7330" i="3"/>
  <c r="K7329" i="3"/>
  <c r="M7329" i="3" s="1"/>
  <c r="F7329" i="3"/>
  <c r="I7329" i="3" s="1"/>
  <c r="K7328" i="3"/>
  <c r="M7328" i="3" s="1"/>
  <c r="F7328" i="3"/>
  <c r="K7327" i="3"/>
  <c r="F7327" i="3"/>
  <c r="K7326" i="3"/>
  <c r="M7326" i="3" s="1"/>
  <c r="F7326" i="3"/>
  <c r="K7325" i="3"/>
  <c r="M7325" i="3" s="1"/>
  <c r="F7325" i="3"/>
  <c r="K7324" i="3"/>
  <c r="F7324" i="3"/>
  <c r="K7323" i="3"/>
  <c r="F7323" i="3"/>
  <c r="K7322" i="3"/>
  <c r="F7322" i="3"/>
  <c r="K7321" i="3"/>
  <c r="F7321" i="3"/>
  <c r="K7320" i="3"/>
  <c r="M7320" i="3" s="1"/>
  <c r="F7320" i="3"/>
  <c r="K7319" i="3"/>
  <c r="F7319" i="3"/>
  <c r="K7318" i="3"/>
  <c r="F7318" i="3"/>
  <c r="K7317" i="3"/>
  <c r="F7317" i="3"/>
  <c r="K7316" i="3"/>
  <c r="F7316" i="3"/>
  <c r="K7315" i="3"/>
  <c r="F7315" i="3"/>
  <c r="K7314" i="3"/>
  <c r="N7314" i="3" s="1"/>
  <c r="F7314" i="3"/>
  <c r="K7313" i="3"/>
  <c r="F7313" i="3"/>
  <c r="K7312" i="3"/>
  <c r="M7312" i="3" s="1"/>
  <c r="F7312" i="3"/>
  <c r="K7311" i="3"/>
  <c r="M7311" i="3" s="1"/>
  <c r="F7311" i="3"/>
  <c r="K7310" i="3"/>
  <c r="M7310" i="3" s="1"/>
  <c r="F7310" i="3"/>
  <c r="K7309" i="3"/>
  <c r="M7309" i="3" s="1"/>
  <c r="F7309" i="3"/>
  <c r="K7308" i="3"/>
  <c r="F7308" i="3"/>
  <c r="K7307" i="3"/>
  <c r="F7307" i="3"/>
  <c r="K7306" i="3"/>
  <c r="F7306" i="3"/>
  <c r="K7305" i="3"/>
  <c r="F7305" i="3"/>
  <c r="K7304" i="3"/>
  <c r="F7304" i="3"/>
  <c r="K7303" i="3"/>
  <c r="M7303" i="3" s="1"/>
  <c r="F7303" i="3"/>
  <c r="I7303" i="3" s="1"/>
  <c r="K7302" i="3"/>
  <c r="N7302" i="3" s="1"/>
  <c r="F7302" i="3"/>
  <c r="K7301" i="3"/>
  <c r="M7301" i="3" s="1"/>
  <c r="F7301" i="3"/>
  <c r="K7300" i="3"/>
  <c r="F7300" i="3"/>
  <c r="K7299" i="3"/>
  <c r="F7299" i="3"/>
  <c r="K7298" i="3"/>
  <c r="F7298" i="3"/>
  <c r="K7297" i="3"/>
  <c r="F7297" i="3"/>
  <c r="K7296" i="3"/>
  <c r="M7296" i="3" s="1"/>
  <c r="F7296" i="3"/>
  <c r="K7295" i="3"/>
  <c r="F7295" i="3"/>
  <c r="K7294" i="3"/>
  <c r="F7294" i="3"/>
  <c r="K7293" i="3"/>
  <c r="F7293" i="3"/>
  <c r="K7292" i="3"/>
  <c r="F7292" i="3"/>
  <c r="K7291" i="3"/>
  <c r="F7291" i="3"/>
  <c r="K7290" i="3"/>
  <c r="N7290" i="3" s="1"/>
  <c r="F7290" i="3"/>
  <c r="K7289" i="3"/>
  <c r="F7289" i="3"/>
  <c r="K7288" i="3"/>
  <c r="F7288" i="3"/>
  <c r="K7287" i="3"/>
  <c r="F7287" i="3"/>
  <c r="K7286" i="3"/>
  <c r="F7286" i="3"/>
  <c r="K7285" i="3"/>
  <c r="F7285" i="3"/>
  <c r="K7284" i="3"/>
  <c r="F7284" i="3"/>
  <c r="K7283" i="3"/>
  <c r="F7283" i="3"/>
  <c r="K7282" i="3"/>
  <c r="F7282" i="3"/>
  <c r="K7281" i="3"/>
  <c r="M7281" i="3" s="1"/>
  <c r="F7281" i="3"/>
  <c r="K7280" i="3"/>
  <c r="F7280" i="3"/>
  <c r="I7280" i="3" s="1"/>
  <c r="K7279" i="3"/>
  <c r="F7279" i="3"/>
  <c r="K7278" i="3"/>
  <c r="F7278" i="3"/>
  <c r="K7277" i="3"/>
  <c r="F7277" i="3"/>
  <c r="K7276" i="3"/>
  <c r="F7276" i="3"/>
  <c r="K7275" i="3"/>
  <c r="L7275" i="3" s="1"/>
  <c r="F7275" i="3"/>
  <c r="I7275" i="3" s="1"/>
  <c r="K7274" i="3"/>
  <c r="F7274" i="3"/>
  <c r="K7273" i="3"/>
  <c r="F7273" i="3"/>
  <c r="K7272" i="3"/>
  <c r="F7272" i="3"/>
  <c r="K7271" i="3"/>
  <c r="N7271" i="3" s="1"/>
  <c r="F7271" i="3"/>
  <c r="K7270" i="3"/>
  <c r="F7270" i="3"/>
  <c r="K7269" i="3"/>
  <c r="M7269" i="3" s="1"/>
  <c r="F7269" i="3"/>
  <c r="K7268" i="3"/>
  <c r="F7268" i="3"/>
  <c r="K7267" i="3"/>
  <c r="M7267" i="3" s="1"/>
  <c r="F7267" i="3"/>
  <c r="K7266" i="3"/>
  <c r="M7266" i="3" s="1"/>
  <c r="F7266" i="3"/>
  <c r="K7265" i="3"/>
  <c r="F7265" i="3"/>
  <c r="K7264" i="3"/>
  <c r="F7264" i="3"/>
  <c r="I7264" i="3" s="1"/>
  <c r="K7263" i="3"/>
  <c r="F7263" i="3"/>
  <c r="K7262" i="3"/>
  <c r="F7262" i="3"/>
  <c r="K7261" i="3"/>
  <c r="F7261" i="3"/>
  <c r="K7260" i="3"/>
  <c r="F7260" i="3"/>
  <c r="K7259" i="3"/>
  <c r="M7259" i="3" s="1"/>
  <c r="F7259" i="3"/>
  <c r="K7258" i="3"/>
  <c r="F7258" i="3"/>
  <c r="K7257" i="3"/>
  <c r="M7257" i="3" s="1"/>
  <c r="F7257" i="3"/>
  <c r="K7256" i="3"/>
  <c r="F7256" i="3"/>
  <c r="K7255" i="3"/>
  <c r="F7255" i="3"/>
  <c r="K7254" i="3"/>
  <c r="F7254" i="3"/>
  <c r="K7253" i="3"/>
  <c r="N7253" i="3" s="1"/>
  <c r="F7253" i="3"/>
  <c r="K7252" i="3"/>
  <c r="F7252" i="3"/>
  <c r="K7251" i="3"/>
  <c r="F7251" i="3"/>
  <c r="K7250" i="3"/>
  <c r="F7250" i="3"/>
  <c r="K7249" i="3"/>
  <c r="N7249" i="3" s="1"/>
  <c r="F7249" i="3"/>
  <c r="K7248" i="3"/>
  <c r="M7248" i="3" s="1"/>
  <c r="F7248" i="3"/>
  <c r="K7247" i="3"/>
  <c r="F7247" i="3"/>
  <c r="K7246" i="3"/>
  <c r="F7246" i="3"/>
  <c r="K7245" i="3"/>
  <c r="M7245" i="3" s="1"/>
  <c r="F7245" i="3"/>
  <c r="K7244" i="3"/>
  <c r="M7244" i="3" s="1"/>
  <c r="F7244" i="3"/>
  <c r="I7244" i="3" s="1"/>
  <c r="K7243" i="3"/>
  <c r="M7243" i="3" s="1"/>
  <c r="F7243" i="3"/>
  <c r="I7243" i="3" s="1"/>
  <c r="K7242" i="3"/>
  <c r="N7242" i="3" s="1"/>
  <c r="F7242" i="3"/>
  <c r="K7241" i="3"/>
  <c r="F7241" i="3"/>
  <c r="K7240" i="3"/>
  <c r="N7240" i="3" s="1"/>
  <c r="F7240" i="3"/>
  <c r="K7239" i="3"/>
  <c r="M7239" i="3" s="1"/>
  <c r="F7239" i="3"/>
  <c r="K7238" i="3"/>
  <c r="F7238" i="3"/>
  <c r="K7237" i="3"/>
  <c r="F7237" i="3"/>
  <c r="K7236" i="3"/>
  <c r="F7236" i="3"/>
  <c r="K7235" i="3"/>
  <c r="F7235" i="3"/>
  <c r="K7234" i="3"/>
  <c r="F7234" i="3"/>
  <c r="K7233" i="3"/>
  <c r="F7233" i="3"/>
  <c r="K7232" i="3"/>
  <c r="F7232" i="3"/>
  <c r="K7231" i="3"/>
  <c r="F7231" i="3"/>
  <c r="K7230" i="3"/>
  <c r="N7230" i="3" s="1"/>
  <c r="F7230" i="3"/>
  <c r="K7229" i="3"/>
  <c r="F7229" i="3"/>
  <c r="K7228" i="3"/>
  <c r="F7228" i="3"/>
  <c r="K7227" i="3"/>
  <c r="F7227" i="3"/>
  <c r="K7226" i="3"/>
  <c r="F7226" i="3"/>
  <c r="K7225" i="3"/>
  <c r="N7225" i="3" s="1"/>
  <c r="F7225" i="3"/>
  <c r="K7224" i="3"/>
  <c r="F7224" i="3"/>
  <c r="K7223" i="3"/>
  <c r="M7223" i="3" s="1"/>
  <c r="F7223" i="3"/>
  <c r="K7222" i="3"/>
  <c r="F7222" i="3"/>
  <c r="K7221" i="3"/>
  <c r="F7221" i="3"/>
  <c r="K7220" i="3"/>
  <c r="F7220" i="3"/>
  <c r="K7219" i="3"/>
  <c r="F7219" i="3"/>
  <c r="K7218" i="3"/>
  <c r="F7218" i="3"/>
  <c r="K7217" i="3"/>
  <c r="F7217" i="3"/>
  <c r="K7216" i="3"/>
  <c r="F7216" i="3"/>
  <c r="K7215" i="3"/>
  <c r="F7215" i="3"/>
  <c r="K7214" i="3"/>
  <c r="F7214" i="3"/>
  <c r="K7213" i="3"/>
  <c r="M7213" i="3" s="1"/>
  <c r="F7213" i="3"/>
  <c r="K7212" i="3"/>
  <c r="F7212" i="3"/>
  <c r="K7211" i="3"/>
  <c r="F7211" i="3"/>
  <c r="K7210" i="3"/>
  <c r="N7210" i="3" s="1"/>
  <c r="F7210" i="3"/>
  <c r="K7209" i="3"/>
  <c r="F7209" i="3"/>
  <c r="K7208" i="3"/>
  <c r="F7208" i="3"/>
  <c r="K7207" i="3"/>
  <c r="L7207" i="3" s="1"/>
  <c r="F7207" i="3"/>
  <c r="K7206" i="3"/>
  <c r="M7206" i="3" s="1"/>
  <c r="F7206" i="3"/>
  <c r="K7205" i="3"/>
  <c r="N7205" i="3" s="1"/>
  <c r="F7205" i="3"/>
  <c r="K7204" i="3"/>
  <c r="F7204" i="3"/>
  <c r="K7203" i="3"/>
  <c r="F7203" i="3"/>
  <c r="K7202" i="3"/>
  <c r="F7202" i="3"/>
  <c r="K7201" i="3"/>
  <c r="F7201" i="3"/>
  <c r="K7200" i="3"/>
  <c r="F7200" i="3"/>
  <c r="K7199" i="3"/>
  <c r="M7199" i="3" s="1"/>
  <c r="F7199" i="3"/>
  <c r="K7198" i="3"/>
  <c r="M7198" i="3" s="1"/>
  <c r="F7198" i="3"/>
  <c r="K7197" i="3"/>
  <c r="F7197" i="3"/>
  <c r="K7196" i="3"/>
  <c r="F7196" i="3"/>
  <c r="K7195" i="3"/>
  <c r="F7195" i="3"/>
  <c r="K7194" i="3"/>
  <c r="F7194" i="3"/>
  <c r="K7193" i="3"/>
  <c r="F7193" i="3"/>
  <c r="K7192" i="3"/>
  <c r="F7192" i="3"/>
  <c r="K7191" i="3"/>
  <c r="L7191" i="3" s="1"/>
  <c r="F7191" i="3"/>
  <c r="K7190" i="3"/>
  <c r="F7190" i="3"/>
  <c r="K7189" i="3"/>
  <c r="F7189" i="3"/>
  <c r="K7188" i="3"/>
  <c r="N7188" i="3" s="1"/>
  <c r="F7188" i="3"/>
  <c r="K7187" i="3"/>
  <c r="F7187" i="3"/>
  <c r="K7186" i="3"/>
  <c r="F7186" i="3"/>
  <c r="K7185" i="3"/>
  <c r="M7185" i="3" s="1"/>
  <c r="F7185" i="3"/>
  <c r="K7184" i="3"/>
  <c r="F7184" i="3"/>
  <c r="K7183" i="3"/>
  <c r="F7183" i="3"/>
  <c r="K7182" i="3"/>
  <c r="F7182" i="3"/>
  <c r="K7181" i="3"/>
  <c r="F7181" i="3"/>
  <c r="K7180" i="3"/>
  <c r="M7180" i="3" s="1"/>
  <c r="F7180" i="3"/>
  <c r="G7180" i="3" s="1"/>
  <c r="K7179" i="3"/>
  <c r="F7179" i="3"/>
  <c r="G7179" i="3" s="1"/>
  <c r="K7178" i="3"/>
  <c r="F7178" i="3"/>
  <c r="K7177" i="3"/>
  <c r="F7177" i="3"/>
  <c r="I7177" i="3" s="1"/>
  <c r="K7176" i="3"/>
  <c r="F7176" i="3"/>
  <c r="I7176" i="3" s="1"/>
  <c r="K7175" i="3"/>
  <c r="F7175" i="3"/>
  <c r="K7174" i="3"/>
  <c r="F7174" i="3"/>
  <c r="G7174" i="3" s="1"/>
  <c r="K7173" i="3"/>
  <c r="F7173" i="3"/>
  <c r="K7172" i="3"/>
  <c r="F7172" i="3"/>
  <c r="K7171" i="3"/>
  <c r="F7171" i="3"/>
  <c r="G7171" i="3" s="1"/>
  <c r="K7170" i="3"/>
  <c r="F7170" i="3"/>
  <c r="G7170" i="3" s="1"/>
  <c r="K7169" i="3"/>
  <c r="L7169" i="3" s="1"/>
  <c r="F7169" i="3"/>
  <c r="K7168" i="3"/>
  <c r="M7168" i="3" s="1"/>
  <c r="F7168" i="3"/>
  <c r="K7167" i="3"/>
  <c r="L7167" i="3" s="1"/>
  <c r="F7167" i="3"/>
  <c r="I7167" i="3" s="1"/>
  <c r="K7166" i="3"/>
  <c r="F7166" i="3"/>
  <c r="K7165" i="3"/>
  <c r="M7165" i="3" s="1"/>
  <c r="F7165" i="3"/>
  <c r="G7165" i="3" s="1"/>
  <c r="K7164" i="3"/>
  <c r="L7164" i="3" s="1"/>
  <c r="F7164" i="3"/>
  <c r="K7163" i="3"/>
  <c r="N7163" i="3" s="1"/>
  <c r="F7163" i="3"/>
  <c r="K7162" i="3"/>
  <c r="F7162" i="3"/>
  <c r="K7161" i="3"/>
  <c r="F7161" i="3"/>
  <c r="K7160" i="3"/>
  <c r="F7160" i="3"/>
  <c r="G7160" i="3" s="1"/>
  <c r="K7159" i="3"/>
  <c r="F7159" i="3"/>
  <c r="K7158" i="3"/>
  <c r="M7158" i="3" s="1"/>
  <c r="F7158" i="3"/>
  <c r="K7157" i="3"/>
  <c r="N7157" i="3" s="1"/>
  <c r="F7157" i="3"/>
  <c r="K7156" i="3"/>
  <c r="F7156" i="3"/>
  <c r="K7155" i="3"/>
  <c r="F7155" i="3"/>
  <c r="K7154" i="3"/>
  <c r="F7154" i="3"/>
  <c r="K7153" i="3"/>
  <c r="M7153" i="3" s="1"/>
  <c r="F7153" i="3"/>
  <c r="K7152" i="3"/>
  <c r="F7152" i="3"/>
  <c r="I7152" i="3" s="1"/>
  <c r="K7151" i="3"/>
  <c r="M7151" i="3" s="1"/>
  <c r="F7151" i="3"/>
  <c r="K7150" i="3"/>
  <c r="M7150" i="3" s="1"/>
  <c r="F7150" i="3"/>
  <c r="K7149" i="3"/>
  <c r="F7149" i="3"/>
  <c r="K7148" i="3"/>
  <c r="F7148" i="3"/>
  <c r="K7147" i="3"/>
  <c r="F7147" i="3"/>
  <c r="K7146" i="3"/>
  <c r="F7146" i="3"/>
  <c r="K7145" i="3"/>
  <c r="N7145" i="3" s="1"/>
  <c r="F7145" i="3"/>
  <c r="K7144" i="3"/>
  <c r="F7144" i="3"/>
  <c r="K7143" i="3"/>
  <c r="F7143" i="3"/>
  <c r="K7142" i="3"/>
  <c r="M7142" i="3" s="1"/>
  <c r="F7142" i="3"/>
  <c r="I7142" i="3" s="1"/>
  <c r="K7141" i="3"/>
  <c r="M7141" i="3" s="1"/>
  <c r="F7141" i="3"/>
  <c r="I7141" i="3" s="1"/>
  <c r="K7140" i="3"/>
  <c r="F7140" i="3"/>
  <c r="K7139" i="3"/>
  <c r="M7139" i="3" s="1"/>
  <c r="F7139" i="3"/>
  <c r="K7138" i="3"/>
  <c r="F7138" i="3"/>
  <c r="I7138" i="3" s="1"/>
  <c r="K7137" i="3"/>
  <c r="F7137" i="3"/>
  <c r="I7137" i="3" s="1"/>
  <c r="K7136" i="3"/>
  <c r="F7136" i="3"/>
  <c r="K7135" i="3"/>
  <c r="M7135" i="3" s="1"/>
  <c r="F7135" i="3"/>
  <c r="K7134" i="3"/>
  <c r="M7134" i="3" s="1"/>
  <c r="F7134" i="3"/>
  <c r="K7133" i="3"/>
  <c r="F7133" i="3"/>
  <c r="K7132" i="3"/>
  <c r="N7132" i="3" s="1"/>
  <c r="F7132" i="3"/>
  <c r="K7131" i="3"/>
  <c r="F7131" i="3"/>
  <c r="K7130" i="3"/>
  <c r="F7130" i="3"/>
  <c r="K7129" i="3"/>
  <c r="F7129" i="3"/>
  <c r="K7128" i="3"/>
  <c r="F7128" i="3"/>
  <c r="K7127" i="3"/>
  <c r="M7127" i="3" s="1"/>
  <c r="F7127" i="3"/>
  <c r="K7126" i="3"/>
  <c r="M7126" i="3" s="1"/>
  <c r="F7126" i="3"/>
  <c r="I7126" i="3" s="1"/>
  <c r="K7125" i="3"/>
  <c r="M7125" i="3" s="1"/>
  <c r="F7125" i="3"/>
  <c r="I7125" i="3" s="1"/>
  <c r="K7124" i="3"/>
  <c r="F7124" i="3"/>
  <c r="K7123" i="3"/>
  <c r="M7123" i="3" s="1"/>
  <c r="F7123" i="3"/>
  <c r="K7122" i="3"/>
  <c r="M7122" i="3" s="1"/>
  <c r="F7122" i="3"/>
  <c r="K7121" i="3"/>
  <c r="M7121" i="3" s="1"/>
  <c r="F7121" i="3"/>
  <c r="K7120" i="3"/>
  <c r="F7120" i="3"/>
  <c r="K7119" i="3"/>
  <c r="F7119" i="3"/>
  <c r="K7118" i="3"/>
  <c r="F7118" i="3"/>
  <c r="I7118" i="3" s="1"/>
  <c r="K7117" i="3"/>
  <c r="F7117" i="3"/>
  <c r="I7117" i="3" s="1"/>
  <c r="K7116" i="3"/>
  <c r="F7116" i="3"/>
  <c r="K7115" i="3"/>
  <c r="F7115" i="3"/>
  <c r="K7114" i="3"/>
  <c r="N7114" i="3" s="1"/>
  <c r="F7114" i="3"/>
  <c r="K7113" i="3"/>
  <c r="F7113" i="3"/>
  <c r="K7112" i="3"/>
  <c r="F7112" i="3"/>
  <c r="K7111" i="3"/>
  <c r="F7111" i="3"/>
  <c r="K7110" i="3"/>
  <c r="M7110" i="3" s="1"/>
  <c r="F7110" i="3"/>
  <c r="I7110" i="3" s="1"/>
  <c r="K7109" i="3"/>
  <c r="M7109" i="3" s="1"/>
  <c r="F7109" i="3"/>
  <c r="I7109" i="3" s="1"/>
  <c r="K7108" i="3"/>
  <c r="F7108" i="3"/>
  <c r="K7107" i="3"/>
  <c r="M7107" i="3" s="1"/>
  <c r="F7107" i="3"/>
  <c r="I7107" i="3" s="1"/>
  <c r="K7106" i="3"/>
  <c r="M7106" i="3" s="1"/>
  <c r="F7106" i="3"/>
  <c r="I7106" i="3" s="1"/>
  <c r="K7105" i="3"/>
  <c r="F7105" i="3"/>
  <c r="K7104" i="3"/>
  <c r="M7104" i="3" s="1"/>
  <c r="F7104" i="3"/>
  <c r="K7103" i="3"/>
  <c r="M7103" i="3" s="1"/>
  <c r="F7103" i="3"/>
  <c r="K7102" i="3"/>
  <c r="F7102" i="3"/>
  <c r="K7101" i="3"/>
  <c r="F7101" i="3"/>
  <c r="K7100" i="3"/>
  <c r="F7100" i="3"/>
  <c r="K7099" i="3"/>
  <c r="F7099" i="3"/>
  <c r="K7098" i="3"/>
  <c r="F7098" i="3"/>
  <c r="K7097" i="3"/>
  <c r="M7097" i="3" s="1"/>
  <c r="F7097" i="3"/>
  <c r="I7097" i="3" s="1"/>
  <c r="K7096" i="3"/>
  <c r="M7096" i="3" s="1"/>
  <c r="F7096" i="3"/>
  <c r="I7096" i="3" s="1"/>
  <c r="K7095" i="3"/>
  <c r="F7095" i="3"/>
  <c r="K7094" i="3"/>
  <c r="M7094" i="3" s="1"/>
  <c r="F7094" i="3"/>
  <c r="K7093" i="3"/>
  <c r="M7093" i="3" s="1"/>
  <c r="F7093" i="3"/>
  <c r="K7092" i="3"/>
  <c r="M7092" i="3" s="1"/>
  <c r="F7092" i="3"/>
  <c r="K7091" i="3"/>
  <c r="F7091" i="3"/>
  <c r="K7090" i="3"/>
  <c r="N7090" i="3" s="1"/>
  <c r="F7090" i="3"/>
  <c r="I7090" i="3" s="1"/>
  <c r="K7089" i="3"/>
  <c r="F7089" i="3"/>
  <c r="I7089" i="3" s="1"/>
  <c r="K7088" i="3"/>
  <c r="F7088" i="3"/>
  <c r="K7087" i="3"/>
  <c r="F7087" i="3"/>
  <c r="G7087" i="3" s="1"/>
  <c r="K7086" i="3"/>
  <c r="L7086" i="3" s="1"/>
  <c r="F7086" i="3"/>
  <c r="G7086" i="3" s="1"/>
  <c r="K7085" i="3"/>
  <c r="M7085" i="3" s="1"/>
  <c r="F7085" i="3"/>
  <c r="K7084" i="3"/>
  <c r="L7084" i="3" s="1"/>
  <c r="F7084" i="3"/>
  <c r="G7084" i="3" s="1"/>
  <c r="K7083" i="3"/>
  <c r="F7083" i="3"/>
  <c r="K7082" i="3"/>
  <c r="F7082" i="3"/>
  <c r="K7081" i="3"/>
  <c r="F7081" i="3"/>
  <c r="K7080" i="3"/>
  <c r="F7080" i="3"/>
  <c r="K7079" i="3"/>
  <c r="F7079" i="3"/>
  <c r="G7079" i="3" s="1"/>
  <c r="K7078" i="3"/>
  <c r="L7078" i="3" s="1"/>
  <c r="F7078" i="3"/>
  <c r="G7078" i="3" s="1"/>
  <c r="K7077" i="3"/>
  <c r="M7077" i="3" s="1"/>
  <c r="F7077" i="3"/>
  <c r="K7076" i="3"/>
  <c r="L7076" i="3" s="1"/>
  <c r="F7076" i="3"/>
  <c r="G7076" i="3" s="1"/>
  <c r="K7075" i="3"/>
  <c r="F7075" i="3"/>
  <c r="K7074" i="3"/>
  <c r="F7074" i="3"/>
  <c r="K7073" i="3"/>
  <c r="F7073" i="3"/>
  <c r="I7073" i="3" s="1"/>
  <c r="K7072" i="3"/>
  <c r="F7072" i="3"/>
  <c r="K7071" i="3"/>
  <c r="F7071" i="3"/>
  <c r="G7071" i="3" s="1"/>
  <c r="K7070" i="3"/>
  <c r="L7070" i="3" s="1"/>
  <c r="F7070" i="3"/>
  <c r="G7070" i="3" s="1"/>
  <c r="K7069" i="3"/>
  <c r="M7069" i="3" s="1"/>
  <c r="F7069" i="3"/>
  <c r="K7068" i="3"/>
  <c r="L7068" i="3" s="1"/>
  <c r="F7068" i="3"/>
  <c r="G7068" i="3" s="1"/>
  <c r="K7067" i="3"/>
  <c r="F7067" i="3"/>
  <c r="K7066" i="3"/>
  <c r="F7066" i="3"/>
  <c r="K7065" i="3"/>
  <c r="F7065" i="3"/>
  <c r="H7065" i="3" s="1"/>
  <c r="K7064" i="3"/>
  <c r="M7064" i="3" s="1"/>
  <c r="F7064" i="3"/>
  <c r="I7064" i="3" s="1"/>
  <c r="K7063" i="3"/>
  <c r="F7063" i="3"/>
  <c r="G7063" i="3" s="1"/>
  <c r="K7062" i="3"/>
  <c r="L7062" i="3" s="1"/>
  <c r="F7062" i="3"/>
  <c r="G7062" i="3" s="1"/>
  <c r="K7061" i="3"/>
  <c r="M7061" i="3" s="1"/>
  <c r="F7061" i="3"/>
  <c r="K7060" i="3"/>
  <c r="L7060" i="3" s="1"/>
  <c r="F7060" i="3"/>
  <c r="G7060" i="3" s="1"/>
  <c r="K7059" i="3"/>
  <c r="F7059" i="3"/>
  <c r="K7058" i="3"/>
  <c r="M7058" i="3" s="1"/>
  <c r="F7058" i="3"/>
  <c r="K7057" i="3"/>
  <c r="F7057" i="3"/>
  <c r="G7057" i="3" s="1"/>
  <c r="K7056" i="3"/>
  <c r="L7056" i="3" s="1"/>
  <c r="F7056" i="3"/>
  <c r="G7056" i="3" s="1"/>
  <c r="K7055" i="3"/>
  <c r="M7055" i="3" s="1"/>
  <c r="F7055" i="3"/>
  <c r="I7055" i="3" s="1"/>
  <c r="K7054" i="3"/>
  <c r="L7054" i="3" s="1"/>
  <c r="F7054" i="3"/>
  <c r="G7054" i="3" s="1"/>
  <c r="K7053" i="3"/>
  <c r="M7053" i="3" s="1"/>
  <c r="F7053" i="3"/>
  <c r="H7053" i="3" s="1"/>
  <c r="K7052" i="3"/>
  <c r="N7052" i="3" s="1"/>
  <c r="F7052" i="3"/>
  <c r="H7052" i="3" s="1"/>
  <c r="K7051" i="3"/>
  <c r="M7051" i="3" s="1"/>
  <c r="F7051" i="3"/>
  <c r="I7051" i="3" s="1"/>
  <c r="K7050" i="3"/>
  <c r="N7050" i="3" s="1"/>
  <c r="F7050" i="3"/>
  <c r="G7050" i="3" s="1"/>
  <c r="K7049" i="3"/>
  <c r="L7049" i="3" s="1"/>
  <c r="F7049" i="3"/>
  <c r="G7049" i="3" s="1"/>
  <c r="K7048" i="3"/>
  <c r="F7048" i="3"/>
  <c r="K7047" i="3"/>
  <c r="L7047" i="3" s="1"/>
  <c r="F7047" i="3"/>
  <c r="G7047" i="3" s="1"/>
  <c r="K7046" i="3"/>
  <c r="F7046" i="3"/>
  <c r="K7045" i="3"/>
  <c r="F7045" i="3"/>
  <c r="K7044" i="3"/>
  <c r="F7044" i="3"/>
  <c r="K7043" i="3"/>
  <c r="M7043" i="3" s="1"/>
  <c r="F7043" i="3"/>
  <c r="K7042" i="3"/>
  <c r="N7042" i="3" s="1"/>
  <c r="F7042" i="3"/>
  <c r="G7042" i="3" s="1"/>
  <c r="K7041" i="3"/>
  <c r="L7041" i="3" s="1"/>
  <c r="F7041" i="3"/>
  <c r="G7041" i="3" s="1"/>
  <c r="K7040" i="3"/>
  <c r="M7040" i="3" s="1"/>
  <c r="F7040" i="3"/>
  <c r="I7040" i="3" s="1"/>
  <c r="K7039" i="3"/>
  <c r="L7039" i="3" s="1"/>
  <c r="F7039" i="3"/>
  <c r="G7039" i="3" s="1"/>
  <c r="K7038" i="3"/>
  <c r="M7038" i="3" s="1"/>
  <c r="F7038" i="3"/>
  <c r="H7038" i="3" s="1"/>
  <c r="K7037" i="3"/>
  <c r="M7037" i="3" s="1"/>
  <c r="F7037" i="3"/>
  <c r="I7037" i="3" s="1"/>
  <c r="K7036" i="3"/>
  <c r="N7036" i="3" s="1"/>
  <c r="F7036" i="3"/>
  <c r="H7036" i="3" s="1"/>
  <c r="K7035" i="3"/>
  <c r="M7035" i="3" s="1"/>
  <c r="F7035" i="3"/>
  <c r="I7035" i="3" s="1"/>
  <c r="K7034" i="3"/>
  <c r="N7034" i="3" s="1"/>
  <c r="F7034" i="3"/>
  <c r="G7034" i="3" s="1"/>
  <c r="K7033" i="3"/>
  <c r="L7033" i="3" s="1"/>
  <c r="F7033" i="3"/>
  <c r="G7033" i="3" s="1"/>
  <c r="K7032" i="3"/>
  <c r="F7032" i="3"/>
  <c r="K7031" i="3"/>
  <c r="L7031" i="3" s="1"/>
  <c r="F7031" i="3"/>
  <c r="G7031" i="3" s="1"/>
  <c r="K7030" i="3"/>
  <c r="L7030" i="3" s="1"/>
  <c r="F7030" i="3"/>
  <c r="H7030" i="3" s="1"/>
  <c r="K7029" i="3"/>
  <c r="M7029" i="3" s="1"/>
  <c r="F7029" i="3"/>
  <c r="I7029" i="3" s="1"/>
  <c r="K7028" i="3"/>
  <c r="N7028" i="3" s="1"/>
  <c r="F7028" i="3"/>
  <c r="I7028" i="3" s="1"/>
  <c r="K7027" i="3"/>
  <c r="F7027" i="3"/>
  <c r="K7026" i="3"/>
  <c r="L7026" i="3" s="1"/>
  <c r="F7026" i="3"/>
  <c r="G7026" i="3" s="1"/>
  <c r="K7025" i="3"/>
  <c r="L7025" i="3" s="1"/>
  <c r="F7025" i="3"/>
  <c r="G7025" i="3" s="1"/>
  <c r="K7024" i="3"/>
  <c r="F7024" i="3"/>
  <c r="K7023" i="3"/>
  <c r="F7023" i="3"/>
  <c r="K7022" i="3"/>
  <c r="F7022" i="3"/>
  <c r="H7022" i="3" s="1"/>
  <c r="K7021" i="3"/>
  <c r="M7021" i="3" s="1"/>
  <c r="F7021" i="3"/>
  <c r="I7021" i="3" s="1"/>
  <c r="K7020" i="3"/>
  <c r="F7020" i="3"/>
  <c r="G7020" i="3" s="1"/>
  <c r="K7019" i="3"/>
  <c r="L7019" i="3" s="1"/>
  <c r="F7019" i="3"/>
  <c r="G7019" i="3" s="1"/>
  <c r="K7018" i="3"/>
  <c r="L7018" i="3" s="1"/>
  <c r="F7018" i="3"/>
  <c r="G7018" i="3" s="1"/>
  <c r="K7017" i="3"/>
  <c r="F7017" i="3"/>
  <c r="K7016" i="3"/>
  <c r="F7016" i="3"/>
  <c r="K7015" i="3"/>
  <c r="F7015" i="3"/>
  <c r="K7014" i="3"/>
  <c r="F7014" i="3"/>
  <c r="G7014" i="3" s="1"/>
  <c r="K7013" i="3"/>
  <c r="L7013" i="3" s="1"/>
  <c r="F7013" i="3"/>
  <c r="G7013" i="3" s="1"/>
  <c r="K7012" i="3"/>
  <c r="F7012" i="3"/>
  <c r="K7011" i="3"/>
  <c r="L7011" i="3" s="1"/>
  <c r="F7011" i="3"/>
  <c r="G7011" i="3" s="1"/>
  <c r="K7010" i="3"/>
  <c r="F7010" i="3"/>
  <c r="K7009" i="3"/>
  <c r="F7009" i="3"/>
  <c r="K7008" i="3"/>
  <c r="F7008" i="3"/>
  <c r="K7007" i="3"/>
  <c r="F7007" i="3"/>
  <c r="I7007" i="3" s="1"/>
  <c r="K7006" i="3"/>
  <c r="F7006" i="3"/>
  <c r="G7006" i="3" s="1"/>
  <c r="K7005" i="3"/>
  <c r="L7005" i="3" s="1"/>
  <c r="F7005" i="3"/>
  <c r="G7005" i="3" s="1"/>
  <c r="K7004" i="3"/>
  <c r="F7004" i="3"/>
  <c r="K7003" i="3"/>
  <c r="L7003" i="3" s="1"/>
  <c r="F7003" i="3"/>
  <c r="G7003" i="3" s="1"/>
  <c r="K7002" i="3"/>
  <c r="F7002" i="3"/>
  <c r="K7001" i="3"/>
  <c r="L7001" i="3" s="1"/>
  <c r="F7001" i="3"/>
  <c r="G7001" i="3" s="1"/>
  <c r="K7000" i="3"/>
  <c r="F7000" i="3"/>
  <c r="H7000" i="3" s="1"/>
  <c r="K6999" i="3"/>
  <c r="F6999" i="3"/>
  <c r="I6999" i="3" s="1"/>
  <c r="K6998" i="3"/>
  <c r="N6998" i="3" s="1"/>
  <c r="F6998" i="3"/>
  <c r="H6998" i="3" s="1"/>
  <c r="K6997" i="3"/>
  <c r="M6997" i="3" s="1"/>
  <c r="F6997" i="3"/>
  <c r="I6997" i="3" s="1"/>
  <c r="K6996" i="3"/>
  <c r="N6996" i="3" s="1"/>
  <c r="F6996" i="3"/>
  <c r="G6996" i="3" s="1"/>
  <c r="K6995" i="3"/>
  <c r="L6995" i="3" s="1"/>
  <c r="F6995" i="3"/>
  <c r="G6995" i="3" s="1"/>
  <c r="K6994" i="3"/>
  <c r="F6994" i="3"/>
  <c r="K6993" i="3"/>
  <c r="L6993" i="3" s="1"/>
  <c r="F6993" i="3"/>
  <c r="G6993" i="3" s="1"/>
  <c r="K6992" i="3"/>
  <c r="F6992" i="3"/>
  <c r="K6991" i="3"/>
  <c r="M6991" i="3" s="1"/>
  <c r="F6991" i="3"/>
  <c r="K6990" i="3"/>
  <c r="F6990" i="3"/>
  <c r="G6990" i="3" s="1"/>
  <c r="K6989" i="3"/>
  <c r="M6989" i="3" s="1"/>
  <c r="F6989" i="3"/>
  <c r="K6988" i="3"/>
  <c r="F6988" i="3"/>
  <c r="G6988" i="3" s="1"/>
  <c r="K6987" i="3"/>
  <c r="F6987" i="3"/>
  <c r="G6987" i="3" s="1"/>
  <c r="K6986" i="3"/>
  <c r="L6986" i="3" s="1"/>
  <c r="F6986" i="3"/>
  <c r="I6986" i="3" s="1"/>
  <c r="K6985" i="3"/>
  <c r="L6985" i="3" s="1"/>
  <c r="F6985" i="3"/>
  <c r="K6984" i="3"/>
  <c r="F6984" i="3"/>
  <c r="K6983" i="3"/>
  <c r="F6983" i="3"/>
  <c r="K6982" i="3"/>
  <c r="F6982" i="3"/>
  <c r="H6982" i="3" s="1"/>
  <c r="K6981" i="3"/>
  <c r="M6981" i="3" s="1"/>
  <c r="F6981" i="3"/>
  <c r="I6981" i="3" s="1"/>
  <c r="K6980" i="3"/>
  <c r="F6980" i="3"/>
  <c r="K6979" i="3"/>
  <c r="L6979" i="3" s="1"/>
  <c r="F6979" i="3"/>
  <c r="K6978" i="3"/>
  <c r="F6978" i="3"/>
  <c r="K6977" i="3"/>
  <c r="M6977" i="3" s="1"/>
  <c r="F6977" i="3"/>
  <c r="G6977" i="3" s="1"/>
  <c r="K6976" i="3"/>
  <c r="M6976" i="3" s="1"/>
  <c r="F6976" i="3"/>
  <c r="K6975" i="3"/>
  <c r="F6975" i="3"/>
  <c r="K6974" i="3"/>
  <c r="N6974" i="3" s="1"/>
  <c r="F6974" i="3"/>
  <c r="I6974" i="3" s="1"/>
  <c r="K6973" i="3"/>
  <c r="F6973" i="3"/>
  <c r="G6973" i="3" s="1"/>
  <c r="K6972" i="3"/>
  <c r="F6972" i="3"/>
  <c r="G6972" i="3" s="1"/>
  <c r="K6971" i="3"/>
  <c r="F6971" i="3"/>
  <c r="G6971" i="3" s="1"/>
  <c r="K6970" i="3"/>
  <c r="L6970" i="3" s="1"/>
  <c r="F6970" i="3"/>
  <c r="K6969" i="3"/>
  <c r="F6969" i="3"/>
  <c r="H6969" i="3" s="1"/>
  <c r="K6968" i="3"/>
  <c r="F6968" i="3"/>
  <c r="K6967" i="3"/>
  <c r="F6967" i="3"/>
  <c r="H6967" i="3" s="1"/>
  <c r="K6966" i="3"/>
  <c r="F6966" i="3"/>
  <c r="I6966" i="3" s="1"/>
  <c r="K6965" i="3"/>
  <c r="F6965" i="3"/>
  <c r="K6964" i="3"/>
  <c r="L6964" i="3" s="1"/>
  <c r="F6964" i="3"/>
  <c r="I6964" i="3" s="1"/>
  <c r="K6963" i="3"/>
  <c r="F6963" i="3"/>
  <c r="K6962" i="3"/>
  <c r="F6962" i="3"/>
  <c r="G6962" i="3" s="1"/>
  <c r="K6961" i="3"/>
  <c r="M6961" i="3" s="1"/>
  <c r="F6961" i="3"/>
  <c r="H6961" i="3" s="1"/>
  <c r="K6960" i="3"/>
  <c r="M6960" i="3" s="1"/>
  <c r="F6960" i="3"/>
  <c r="I6960" i="3" s="1"/>
  <c r="K6959" i="3"/>
  <c r="F6959" i="3"/>
  <c r="G6959" i="3" s="1"/>
  <c r="K6958" i="3"/>
  <c r="F6958" i="3"/>
  <c r="K6957" i="3"/>
  <c r="F6957" i="3"/>
  <c r="G6957" i="3" s="1"/>
  <c r="K6956" i="3"/>
  <c r="F6956" i="3"/>
  <c r="G6956" i="3" s="1"/>
  <c r="K6955" i="3"/>
  <c r="N6955" i="3" s="1"/>
  <c r="F6955" i="3"/>
  <c r="K6954" i="3"/>
  <c r="L6954" i="3" s="1"/>
  <c r="F6954" i="3"/>
  <c r="I6954" i="3" s="1"/>
  <c r="K6953" i="3"/>
  <c r="F6953" i="3"/>
  <c r="K6952" i="3"/>
  <c r="F6952" i="3"/>
  <c r="K6951" i="3"/>
  <c r="M6951" i="3" s="1"/>
  <c r="F6951" i="3"/>
  <c r="K6950" i="3"/>
  <c r="F6950" i="3"/>
  <c r="K6949" i="3"/>
  <c r="N6949" i="3" s="1"/>
  <c r="F6949" i="3"/>
  <c r="K6948" i="3"/>
  <c r="L6948" i="3" s="1"/>
  <c r="F6948" i="3"/>
  <c r="I6948" i="3" s="1"/>
  <c r="K6947" i="3"/>
  <c r="F6947" i="3"/>
  <c r="K6946" i="3"/>
  <c r="F6946" i="3"/>
  <c r="G6946" i="3" s="1"/>
  <c r="K6945" i="3"/>
  <c r="M6945" i="3" s="1"/>
  <c r="F6945" i="3"/>
  <c r="H6945" i="3" s="1"/>
  <c r="K6944" i="3"/>
  <c r="M6944" i="3" s="1"/>
  <c r="F6944" i="3"/>
  <c r="I6944" i="3" s="1"/>
  <c r="K6943" i="3"/>
  <c r="F6943" i="3"/>
  <c r="G6943" i="3" s="1"/>
  <c r="K6942" i="3"/>
  <c r="M6942" i="3" s="1"/>
  <c r="F6942" i="3"/>
  <c r="I6942" i="3" s="1"/>
  <c r="K6941" i="3"/>
  <c r="N6941" i="3" s="1"/>
  <c r="F6941" i="3"/>
  <c r="G6941" i="3" s="1"/>
  <c r="K6940" i="3"/>
  <c r="F6940" i="3"/>
  <c r="G6940" i="3" s="1"/>
  <c r="K6939" i="3"/>
  <c r="M6939" i="3" s="1"/>
  <c r="F6939" i="3"/>
  <c r="K6938" i="3"/>
  <c r="F6938" i="3"/>
  <c r="K6937" i="3"/>
  <c r="F6937" i="3"/>
  <c r="K6936" i="3"/>
  <c r="L6936" i="3" s="1"/>
  <c r="F6936" i="3"/>
  <c r="K6935" i="3"/>
  <c r="N6935" i="3" s="1"/>
  <c r="F6935" i="3"/>
  <c r="I6935" i="3" s="1"/>
  <c r="K6934" i="3"/>
  <c r="F6934" i="3"/>
  <c r="K6933" i="3"/>
  <c r="F6933" i="3"/>
  <c r="G6933" i="3" s="1"/>
  <c r="K6932" i="3"/>
  <c r="M6932" i="3" s="1"/>
  <c r="F6932" i="3"/>
  <c r="G6932" i="3" s="1"/>
  <c r="K6931" i="3"/>
  <c r="L6931" i="3" s="1"/>
  <c r="F6931" i="3"/>
  <c r="H6931" i="3" s="1"/>
  <c r="K6930" i="3"/>
  <c r="L6930" i="3" s="1"/>
  <c r="F6930" i="3"/>
  <c r="K6929" i="3"/>
  <c r="M6929" i="3" s="1"/>
  <c r="F6929" i="3"/>
  <c r="H6929" i="3" s="1"/>
  <c r="K6928" i="3"/>
  <c r="M6928" i="3" s="1"/>
  <c r="F6928" i="3"/>
  <c r="I6928" i="3" s="1"/>
  <c r="K6927" i="3"/>
  <c r="F6927" i="3"/>
  <c r="K6926" i="3"/>
  <c r="F6926" i="3"/>
  <c r="K6925" i="3"/>
  <c r="F6925" i="3"/>
  <c r="K6924" i="3"/>
  <c r="F6924" i="3"/>
  <c r="K6923" i="3"/>
  <c r="F6923" i="3"/>
  <c r="G6923" i="3" s="1"/>
  <c r="K6922" i="3"/>
  <c r="L6922" i="3" s="1"/>
  <c r="F6922" i="3"/>
  <c r="I6922" i="3" s="1"/>
  <c r="K6921" i="3"/>
  <c r="F6921" i="3"/>
  <c r="I6921" i="3" s="1"/>
  <c r="K6920" i="3"/>
  <c r="F6920" i="3"/>
  <c r="K6919" i="3"/>
  <c r="F6919" i="3"/>
  <c r="K6918" i="3"/>
  <c r="N6918" i="3" s="1"/>
  <c r="F6918" i="3"/>
  <c r="K6917" i="3"/>
  <c r="F6917" i="3"/>
  <c r="K6916" i="3"/>
  <c r="F6916" i="3"/>
  <c r="G6916" i="3" s="1"/>
  <c r="K6915" i="3"/>
  <c r="M6915" i="3" s="1"/>
  <c r="F6915" i="3"/>
  <c r="H6915" i="3" s="1"/>
  <c r="K6914" i="3"/>
  <c r="M6914" i="3" s="1"/>
  <c r="F6914" i="3"/>
  <c r="I6914" i="3" s="1"/>
  <c r="K6913" i="3"/>
  <c r="F6913" i="3"/>
  <c r="G6913" i="3" s="1"/>
  <c r="K6912" i="3"/>
  <c r="M6912" i="3" s="1"/>
  <c r="F6912" i="3"/>
  <c r="I6912" i="3" s="1"/>
  <c r="K6911" i="3"/>
  <c r="M6911" i="3" s="1"/>
  <c r="F6911" i="3"/>
  <c r="K6910" i="3"/>
  <c r="F6910" i="3"/>
  <c r="K6909" i="3"/>
  <c r="F6909" i="3"/>
  <c r="K6908" i="3"/>
  <c r="L6908" i="3" s="1"/>
  <c r="F6908" i="3"/>
  <c r="K6907" i="3"/>
  <c r="L6907" i="3" s="1"/>
  <c r="F6907" i="3"/>
  <c r="K6906" i="3"/>
  <c r="F6906" i="3"/>
  <c r="K6905" i="3"/>
  <c r="M6905" i="3" s="1"/>
  <c r="F6905" i="3"/>
  <c r="G6905" i="3" s="1"/>
  <c r="K6904" i="3"/>
  <c r="F6904" i="3"/>
  <c r="K6903" i="3"/>
  <c r="N6903" i="3" s="1"/>
  <c r="F6903" i="3"/>
  <c r="I6903" i="3" s="1"/>
  <c r="K6902" i="3"/>
  <c r="F6902" i="3"/>
  <c r="K6901" i="3"/>
  <c r="M6901" i="3" s="1"/>
  <c r="F6901" i="3"/>
  <c r="G6901" i="3" s="1"/>
  <c r="K6900" i="3"/>
  <c r="L6900" i="3" s="1"/>
  <c r="F6900" i="3"/>
  <c r="K6899" i="3"/>
  <c r="M6899" i="3" s="1"/>
  <c r="F6899" i="3"/>
  <c r="H6899" i="3" s="1"/>
  <c r="K6898" i="3"/>
  <c r="M6898" i="3" s="1"/>
  <c r="F6898" i="3"/>
  <c r="I6898" i="3" s="1"/>
  <c r="K6897" i="3"/>
  <c r="N6897" i="3" s="1"/>
  <c r="F6897" i="3"/>
  <c r="H6897" i="3" s="1"/>
  <c r="K6896" i="3"/>
  <c r="F6896" i="3"/>
  <c r="K6895" i="3"/>
  <c r="L6895" i="3" s="1"/>
  <c r="F6895" i="3"/>
  <c r="K6894" i="3"/>
  <c r="F6894" i="3"/>
  <c r="K6893" i="3"/>
  <c r="F6893" i="3"/>
  <c r="K6892" i="3"/>
  <c r="F6892" i="3"/>
  <c r="G6892" i="3" s="1"/>
  <c r="K6891" i="3"/>
  <c r="F6891" i="3"/>
  <c r="G6891" i="3" s="1"/>
  <c r="K6890" i="3"/>
  <c r="F6890" i="3"/>
  <c r="G6890" i="3" s="1"/>
  <c r="K6889" i="3"/>
  <c r="L6889" i="3" s="1"/>
  <c r="F6889" i="3"/>
  <c r="K6888" i="3"/>
  <c r="F6888" i="3"/>
  <c r="H6888" i="3" s="1"/>
  <c r="K6887" i="3"/>
  <c r="F6887" i="3"/>
  <c r="K6886" i="3"/>
  <c r="F6886" i="3"/>
  <c r="K6885" i="3"/>
  <c r="F6885" i="3"/>
  <c r="K6884" i="3"/>
  <c r="F6884" i="3"/>
  <c r="G6884" i="3" s="1"/>
  <c r="K6883" i="3"/>
  <c r="M6883" i="3" s="1"/>
  <c r="F6883" i="3"/>
  <c r="H6883" i="3" s="1"/>
  <c r="K6882" i="3"/>
  <c r="F6882" i="3"/>
  <c r="G6882" i="3" s="1"/>
  <c r="K6881" i="3"/>
  <c r="L6881" i="3" s="1"/>
  <c r="F6881" i="3"/>
  <c r="I6881" i="3" s="1"/>
  <c r="K6880" i="3"/>
  <c r="F6880" i="3"/>
  <c r="K6879" i="3"/>
  <c r="F6879" i="3"/>
  <c r="K6878" i="3"/>
  <c r="M6878" i="3" s="1"/>
  <c r="F6878" i="3"/>
  <c r="K6877" i="3"/>
  <c r="F6877" i="3"/>
  <c r="K6876" i="3"/>
  <c r="N6876" i="3" s="1"/>
  <c r="F6876" i="3"/>
  <c r="K6875" i="3"/>
  <c r="F6875" i="3"/>
  <c r="K6874" i="3"/>
  <c r="F6874" i="3"/>
  <c r="G6874" i="3" s="1"/>
  <c r="K6873" i="3"/>
  <c r="M6873" i="3" s="1"/>
  <c r="F6873" i="3"/>
  <c r="H6873" i="3" s="1"/>
  <c r="K6872" i="3"/>
  <c r="M6872" i="3" s="1"/>
  <c r="F6872" i="3"/>
  <c r="I6872" i="3" s="1"/>
  <c r="K6871" i="3"/>
  <c r="M6871" i="3" s="1"/>
  <c r="F6871" i="3"/>
  <c r="I6871" i="3" s="1"/>
  <c r="K6870" i="3"/>
  <c r="N6870" i="3" s="1"/>
  <c r="F6870" i="3"/>
  <c r="G6870" i="3" s="1"/>
  <c r="K6869" i="3"/>
  <c r="F6869" i="3"/>
  <c r="G6869" i="3" s="1"/>
  <c r="K6868" i="3"/>
  <c r="M6868" i="3" s="1"/>
  <c r="F6868" i="3"/>
  <c r="K6867" i="3"/>
  <c r="L6867" i="3" s="1"/>
  <c r="F6867" i="3"/>
  <c r="K6866" i="3"/>
  <c r="F6866" i="3"/>
  <c r="K6865" i="3"/>
  <c r="L6865" i="3" s="1"/>
  <c r="F6865" i="3"/>
  <c r="K6864" i="3"/>
  <c r="F6864" i="3"/>
  <c r="K6863" i="3"/>
  <c r="M6863" i="3" s="1"/>
  <c r="F6863" i="3"/>
  <c r="G6863" i="3" s="1"/>
  <c r="K6862" i="3"/>
  <c r="F6862" i="3"/>
  <c r="K6861" i="3"/>
  <c r="F6861" i="3"/>
  <c r="K6860" i="3"/>
  <c r="N6860" i="3" s="1"/>
  <c r="F6860" i="3"/>
  <c r="I6860" i="3" s="1"/>
  <c r="K6859" i="3"/>
  <c r="F6859" i="3"/>
  <c r="G6859" i="3" s="1"/>
  <c r="K6858" i="3"/>
  <c r="M6858" i="3" s="1"/>
  <c r="F6858" i="3"/>
  <c r="G6858" i="3" s="1"/>
  <c r="K6857" i="3"/>
  <c r="L6857" i="3" s="1"/>
  <c r="F6857" i="3"/>
  <c r="H6857" i="3" s="1"/>
  <c r="K6856" i="3"/>
  <c r="L6856" i="3" s="1"/>
  <c r="F6856" i="3"/>
  <c r="K6855" i="3"/>
  <c r="M6855" i="3" s="1"/>
  <c r="F6855" i="3"/>
  <c r="H6855" i="3" s="1"/>
  <c r="K6854" i="3"/>
  <c r="M6854" i="3" s="1"/>
  <c r="F6854" i="3"/>
  <c r="I6854" i="3" s="1"/>
  <c r="K6853" i="3"/>
  <c r="F6853" i="3"/>
  <c r="K6852" i="3"/>
  <c r="F6852" i="3"/>
  <c r="K6851" i="3"/>
  <c r="F6851" i="3"/>
  <c r="K6850" i="3"/>
  <c r="F6850" i="3"/>
  <c r="K6849" i="3"/>
  <c r="N6849" i="3" s="1"/>
  <c r="F6849" i="3"/>
  <c r="I6849" i="3" s="1"/>
  <c r="K6848" i="3"/>
  <c r="F6848" i="3"/>
  <c r="I6848" i="3" s="1"/>
  <c r="K6847" i="3"/>
  <c r="F6847" i="3"/>
  <c r="G6847" i="3" s="1"/>
  <c r="K6846" i="3"/>
  <c r="L6846" i="3" s="1"/>
  <c r="F6846" i="3"/>
  <c r="K6845" i="3"/>
  <c r="F6845" i="3"/>
  <c r="H6845" i="3" s="1"/>
  <c r="K6844" i="3"/>
  <c r="F6844" i="3"/>
  <c r="K6843" i="3"/>
  <c r="F6843" i="3"/>
  <c r="K6842" i="3"/>
  <c r="F6842" i="3"/>
  <c r="K6841" i="3"/>
  <c r="F6841" i="3"/>
  <c r="I6841" i="3" s="1"/>
  <c r="K6840" i="3"/>
  <c r="F6840" i="3"/>
  <c r="K6839" i="3"/>
  <c r="F6839" i="3"/>
  <c r="I6839" i="3" s="1"/>
  <c r="K6838" i="3"/>
  <c r="F6838" i="3"/>
  <c r="K6837" i="3"/>
  <c r="N6837" i="3" s="1"/>
  <c r="F6837" i="3"/>
  <c r="I6837" i="3" s="1"/>
  <c r="K6836" i="3"/>
  <c r="F6836" i="3"/>
  <c r="K6835" i="3"/>
  <c r="N6835" i="3" s="1"/>
  <c r="F6835" i="3"/>
  <c r="K6834" i="3"/>
  <c r="F6834" i="3"/>
  <c r="I6834" i="3" s="1"/>
  <c r="K6833" i="3"/>
  <c r="F6833" i="3"/>
  <c r="K6832" i="3"/>
  <c r="F6832" i="3"/>
  <c r="K6831" i="3"/>
  <c r="M6831" i="3" s="1"/>
  <c r="F6831" i="3"/>
  <c r="K6830" i="3"/>
  <c r="F6830" i="3"/>
  <c r="K6829" i="3"/>
  <c r="F6829" i="3"/>
  <c r="I6829" i="3" s="1"/>
  <c r="K6828" i="3"/>
  <c r="F6828" i="3"/>
  <c r="K6827" i="3"/>
  <c r="L6827" i="3" s="1"/>
  <c r="F6827" i="3"/>
  <c r="K6826" i="3"/>
  <c r="F6826" i="3"/>
  <c r="K6825" i="3"/>
  <c r="N6825" i="3" s="1"/>
  <c r="F6825" i="3"/>
  <c r="K6824" i="3"/>
  <c r="F6824" i="3"/>
  <c r="I6824" i="3" s="1"/>
  <c r="K6823" i="3"/>
  <c r="F6823" i="3"/>
  <c r="K6822" i="3"/>
  <c r="F6822" i="3"/>
  <c r="I6822" i="3" s="1"/>
  <c r="K6821" i="3"/>
  <c r="F6821" i="3"/>
  <c r="K6820" i="3"/>
  <c r="F6820" i="3"/>
  <c r="K6819" i="3"/>
  <c r="M6819" i="3" s="1"/>
  <c r="F6819" i="3"/>
  <c r="K6818" i="3"/>
  <c r="F6818" i="3"/>
  <c r="K6817" i="3"/>
  <c r="F6817" i="3"/>
  <c r="I6817" i="3" s="1"/>
  <c r="K6816" i="3"/>
  <c r="M6816" i="3" s="1"/>
  <c r="F6816" i="3"/>
  <c r="K6815" i="3"/>
  <c r="F6815" i="3"/>
  <c r="K6814" i="3"/>
  <c r="F6814" i="3"/>
  <c r="K6813" i="3"/>
  <c r="F6813" i="3"/>
  <c r="K6812" i="3"/>
  <c r="F6812" i="3"/>
  <c r="I6812" i="3" s="1"/>
  <c r="K6811" i="3"/>
  <c r="M6811" i="3" s="1"/>
  <c r="F6811" i="3"/>
  <c r="K6810" i="3"/>
  <c r="F6810" i="3"/>
  <c r="H6810" i="3" s="1"/>
  <c r="K6809" i="3"/>
  <c r="F6809" i="3"/>
  <c r="K6808" i="3"/>
  <c r="F6808" i="3"/>
  <c r="I6808" i="3" s="1"/>
  <c r="K6807" i="3"/>
  <c r="F6807" i="3"/>
  <c r="K6806" i="3"/>
  <c r="F6806" i="3"/>
  <c r="K6805" i="3"/>
  <c r="F6805" i="3"/>
  <c r="I6805" i="3" s="1"/>
  <c r="K6804" i="3"/>
  <c r="M6804" i="3" s="1"/>
  <c r="F6804" i="3"/>
  <c r="K6803" i="3"/>
  <c r="F6803" i="3"/>
  <c r="K6802" i="3"/>
  <c r="F6802" i="3"/>
  <c r="H6802" i="3" s="1"/>
  <c r="K6801" i="3"/>
  <c r="F6801" i="3"/>
  <c r="K6800" i="3"/>
  <c r="F6800" i="3"/>
  <c r="I6800" i="3" s="1"/>
  <c r="K6799" i="3"/>
  <c r="M6799" i="3" s="1"/>
  <c r="F6799" i="3"/>
  <c r="K6798" i="3"/>
  <c r="F6798" i="3"/>
  <c r="K6797" i="3"/>
  <c r="F6797" i="3"/>
  <c r="K6796" i="3"/>
  <c r="N6796" i="3" s="1"/>
  <c r="F6796" i="3"/>
  <c r="I6796" i="3" s="1"/>
  <c r="K6795" i="3"/>
  <c r="F6795" i="3"/>
  <c r="I6795" i="3" s="1"/>
  <c r="K6794" i="3"/>
  <c r="F6794" i="3"/>
  <c r="K6793" i="3"/>
  <c r="F6793" i="3"/>
  <c r="K6792" i="3"/>
  <c r="N6792" i="3" s="1"/>
  <c r="F6792" i="3"/>
  <c r="K6791" i="3"/>
  <c r="F6791" i="3"/>
  <c r="I6791" i="3" s="1"/>
  <c r="K6790" i="3"/>
  <c r="F6790" i="3"/>
  <c r="K6789" i="3"/>
  <c r="F6789" i="3"/>
  <c r="I6789" i="3" s="1"/>
  <c r="K6788" i="3"/>
  <c r="F6788" i="3"/>
  <c r="K6787" i="3"/>
  <c r="F6787" i="3"/>
  <c r="K6786" i="3"/>
  <c r="N6786" i="3" s="1"/>
  <c r="F6786" i="3"/>
  <c r="H6786" i="3" s="1"/>
  <c r="K6785" i="3"/>
  <c r="F6785" i="3"/>
  <c r="K6784" i="3"/>
  <c r="M6784" i="3" s="1"/>
  <c r="F6784" i="3"/>
  <c r="K6783" i="3"/>
  <c r="L6783" i="3" s="1"/>
  <c r="F6783" i="3"/>
  <c r="K6782" i="3"/>
  <c r="F6782" i="3"/>
  <c r="K6781" i="3"/>
  <c r="N6781" i="3" s="1"/>
  <c r="F6781" i="3"/>
  <c r="K6780" i="3"/>
  <c r="F6780" i="3"/>
  <c r="I6780" i="3" s="1"/>
  <c r="K6779" i="3"/>
  <c r="M6779" i="3" s="1"/>
  <c r="F6779" i="3"/>
  <c r="K6778" i="3"/>
  <c r="F6778" i="3"/>
  <c r="K6777" i="3"/>
  <c r="F6777" i="3"/>
  <c r="K6776" i="3"/>
  <c r="F6776" i="3"/>
  <c r="I6776" i="3" s="1"/>
  <c r="K6775" i="3"/>
  <c r="F6775" i="3"/>
  <c r="K6774" i="3"/>
  <c r="F6774" i="3"/>
  <c r="I6774" i="3" s="1"/>
  <c r="K6773" i="3"/>
  <c r="N6773" i="3" s="1"/>
  <c r="F6773" i="3"/>
  <c r="H6773" i="3" s="1"/>
  <c r="K6772" i="3"/>
  <c r="F6772" i="3"/>
  <c r="K6771" i="3"/>
  <c r="F6771" i="3"/>
  <c r="K6770" i="3"/>
  <c r="M6770" i="3" s="1"/>
  <c r="F6770" i="3"/>
  <c r="K6769" i="3"/>
  <c r="M6769" i="3" s="1"/>
  <c r="F6769" i="3"/>
  <c r="K6768" i="3"/>
  <c r="F6768" i="3"/>
  <c r="K6767" i="3"/>
  <c r="N6767" i="3" s="1"/>
  <c r="F6767" i="3"/>
  <c r="K6766" i="3"/>
  <c r="F6766" i="3"/>
  <c r="I6766" i="3" s="1"/>
  <c r="K6765" i="3"/>
  <c r="M6765" i="3" s="1"/>
  <c r="F6765" i="3"/>
  <c r="K6764" i="3"/>
  <c r="F6764" i="3"/>
  <c r="K6763" i="3"/>
  <c r="N6763" i="3" s="1"/>
  <c r="F6763" i="3"/>
  <c r="K6762" i="3"/>
  <c r="F6762" i="3"/>
  <c r="I6762" i="3" s="1"/>
  <c r="K6761" i="3"/>
  <c r="F6761" i="3"/>
  <c r="I6761" i="3" s="1"/>
  <c r="K6760" i="3"/>
  <c r="F6760" i="3"/>
  <c r="K6759" i="3"/>
  <c r="N6759" i="3" s="1"/>
  <c r="F6759" i="3"/>
  <c r="K6758" i="3"/>
  <c r="F6758" i="3"/>
  <c r="K6757" i="3"/>
  <c r="F6757" i="3"/>
  <c r="I6757" i="3" s="1"/>
  <c r="K6756" i="3"/>
  <c r="M6756" i="3" s="1"/>
  <c r="F6756" i="3"/>
  <c r="K6755" i="3"/>
  <c r="L6755" i="3" s="1"/>
  <c r="F6755" i="3"/>
  <c r="K6754" i="3"/>
  <c r="F6754" i="3"/>
  <c r="K6753" i="3"/>
  <c r="F6753" i="3"/>
  <c r="K6752" i="3"/>
  <c r="F6752" i="3"/>
  <c r="K6751" i="3"/>
  <c r="M6751" i="3" s="1"/>
  <c r="F6751" i="3"/>
  <c r="K6750" i="3"/>
  <c r="F6750" i="3"/>
  <c r="K6749" i="3"/>
  <c r="F6749" i="3"/>
  <c r="K6748" i="3"/>
  <c r="F6748" i="3"/>
  <c r="I6748" i="3" s="1"/>
  <c r="K6747" i="3"/>
  <c r="F6747" i="3"/>
  <c r="K6746" i="3"/>
  <c r="F6746" i="3"/>
  <c r="I6746" i="3" s="1"/>
  <c r="K6745" i="3"/>
  <c r="F6745" i="3"/>
  <c r="K6744" i="3"/>
  <c r="F6744" i="3"/>
  <c r="I6744" i="3" s="1"/>
  <c r="K6743" i="3"/>
  <c r="M6743" i="3" s="1"/>
  <c r="F6743" i="3"/>
  <c r="K6742" i="3"/>
  <c r="F6742" i="3"/>
  <c r="K6741" i="3"/>
  <c r="N6741" i="3" s="1"/>
  <c r="F6741" i="3"/>
  <c r="I6741" i="3" s="1"/>
  <c r="K6740" i="3"/>
  <c r="F6740" i="3"/>
  <c r="K6739" i="3"/>
  <c r="M6739" i="3" s="1"/>
  <c r="F6739" i="3"/>
  <c r="K6738" i="3"/>
  <c r="F6738" i="3"/>
  <c r="K6737" i="3"/>
  <c r="N6737" i="3" s="1"/>
  <c r="F6737" i="3"/>
  <c r="K6736" i="3"/>
  <c r="F6736" i="3"/>
  <c r="K6735" i="3"/>
  <c r="F6735" i="3"/>
  <c r="K6734" i="3"/>
  <c r="M6734" i="3" s="1"/>
  <c r="F6734" i="3"/>
  <c r="K6733" i="3"/>
  <c r="F6733" i="3"/>
  <c r="K6732" i="3"/>
  <c r="N6732" i="3" s="1"/>
  <c r="F6732" i="3"/>
  <c r="H6732" i="3" s="1"/>
  <c r="K6731" i="3"/>
  <c r="F6731" i="3"/>
  <c r="K6730" i="3"/>
  <c r="F6730" i="3"/>
  <c r="I6730" i="3" s="1"/>
  <c r="K6729" i="3"/>
  <c r="F6729" i="3"/>
  <c r="K6728" i="3"/>
  <c r="L6728" i="3" s="1"/>
  <c r="F6728" i="3"/>
  <c r="K6727" i="3"/>
  <c r="F6727" i="3"/>
  <c r="K6726" i="3"/>
  <c r="F6726" i="3"/>
  <c r="I6726" i="3" s="1"/>
  <c r="K6725" i="3"/>
  <c r="F6725" i="3"/>
  <c r="K6724" i="3"/>
  <c r="M6724" i="3" s="1"/>
  <c r="F6724" i="3"/>
  <c r="K6723" i="3"/>
  <c r="L6723" i="3" s="1"/>
  <c r="F6723" i="3"/>
  <c r="K6722" i="3"/>
  <c r="N6722" i="3" s="1"/>
  <c r="F6722" i="3"/>
  <c r="K6721" i="3"/>
  <c r="N6721" i="3" s="1"/>
  <c r="F6721" i="3"/>
  <c r="I6721" i="3" s="1"/>
  <c r="K6720" i="3"/>
  <c r="F6720" i="3"/>
  <c r="I6720" i="3" s="1"/>
  <c r="K6719" i="3"/>
  <c r="F6719" i="3"/>
  <c r="I6719" i="3" s="1"/>
  <c r="K6718" i="3"/>
  <c r="F6718" i="3"/>
  <c r="K6717" i="3"/>
  <c r="F6717" i="3"/>
  <c r="K6716" i="3"/>
  <c r="M6716" i="3" s="1"/>
  <c r="F6716" i="3"/>
  <c r="K6715" i="3"/>
  <c r="F6715" i="3"/>
  <c r="K6714" i="3"/>
  <c r="M6714" i="3" s="1"/>
  <c r="F6714" i="3"/>
  <c r="K6713" i="3"/>
  <c r="F6713" i="3"/>
  <c r="K6712" i="3"/>
  <c r="F6712" i="3"/>
  <c r="I6712" i="3" s="1"/>
  <c r="K6711" i="3"/>
  <c r="F6711" i="3"/>
  <c r="K6710" i="3"/>
  <c r="F6710" i="3"/>
  <c r="I6710" i="3" s="1"/>
  <c r="K6709" i="3"/>
  <c r="F6709" i="3"/>
  <c r="K6708" i="3"/>
  <c r="N6708" i="3" s="1"/>
  <c r="F6708" i="3"/>
  <c r="K6707" i="3"/>
  <c r="F6707" i="3"/>
  <c r="K6706" i="3"/>
  <c r="F6706" i="3"/>
  <c r="I6706" i="3" s="1"/>
  <c r="K6705" i="3"/>
  <c r="M6705" i="3" s="1"/>
  <c r="F6705" i="3"/>
  <c r="K6704" i="3"/>
  <c r="F6704" i="3"/>
  <c r="K6703" i="3"/>
  <c r="F6703" i="3"/>
  <c r="K6702" i="3"/>
  <c r="F6702" i="3"/>
  <c r="I6702" i="3" s="1"/>
  <c r="K6701" i="3"/>
  <c r="F6701" i="3"/>
  <c r="I6701" i="3" s="1"/>
  <c r="K6700" i="3"/>
  <c r="M6700" i="3" s="1"/>
  <c r="F6700" i="3"/>
  <c r="K6699" i="3"/>
  <c r="F6699" i="3"/>
  <c r="K6698" i="3"/>
  <c r="F6698" i="3"/>
  <c r="K6697" i="3"/>
  <c r="F6697" i="3"/>
  <c r="I6697" i="3" s="1"/>
  <c r="K6696" i="3"/>
  <c r="N6696" i="3" s="1"/>
  <c r="F6696" i="3"/>
  <c r="K6695" i="3"/>
  <c r="F6695" i="3"/>
  <c r="I6695" i="3" s="1"/>
  <c r="K6694" i="3"/>
  <c r="M6694" i="3" s="1"/>
  <c r="F6694" i="3"/>
  <c r="K6693" i="3"/>
  <c r="F6693" i="3"/>
  <c r="K6692" i="3"/>
  <c r="F6692" i="3"/>
  <c r="K6691" i="3"/>
  <c r="F6691" i="3"/>
  <c r="I6691" i="3" s="1"/>
  <c r="K6690" i="3"/>
  <c r="F6690" i="3"/>
  <c r="K6689" i="3"/>
  <c r="F6689" i="3"/>
  <c r="K6688" i="3"/>
  <c r="F6688" i="3"/>
  <c r="K6687" i="3"/>
  <c r="F6687" i="3"/>
  <c r="K6686" i="3"/>
  <c r="F6686" i="3"/>
  <c r="I6686" i="3" s="1"/>
  <c r="K6685" i="3"/>
  <c r="F6685" i="3"/>
  <c r="K6684" i="3"/>
  <c r="M6684" i="3" s="1"/>
  <c r="F6684" i="3"/>
  <c r="K6683" i="3"/>
  <c r="F6683" i="3"/>
  <c r="K6682" i="3"/>
  <c r="F6682" i="3"/>
  <c r="I6682" i="3" s="1"/>
  <c r="K6681" i="3"/>
  <c r="F6681" i="3"/>
  <c r="I6681" i="3" s="1"/>
  <c r="K6680" i="3"/>
  <c r="F6680" i="3"/>
  <c r="K6679" i="3"/>
  <c r="F6679" i="3"/>
  <c r="K6678" i="3"/>
  <c r="F6678" i="3"/>
  <c r="K6677" i="3"/>
  <c r="M6677" i="3" s="1"/>
  <c r="F6677" i="3"/>
  <c r="K6676" i="3"/>
  <c r="F6676" i="3"/>
  <c r="K6675" i="3"/>
  <c r="M6675" i="3" s="1"/>
  <c r="F6675" i="3"/>
  <c r="K6674" i="3"/>
  <c r="F6674" i="3"/>
  <c r="K6673" i="3"/>
  <c r="F6673" i="3"/>
  <c r="K6672" i="3"/>
  <c r="F6672" i="3"/>
  <c r="K6671" i="3"/>
  <c r="M6671" i="3" s="1"/>
  <c r="F6671" i="3"/>
  <c r="K6670" i="3"/>
  <c r="F6670" i="3"/>
  <c r="K6669" i="3"/>
  <c r="F6669" i="3"/>
  <c r="K6668" i="3"/>
  <c r="M6668" i="3" s="1"/>
  <c r="F6668" i="3"/>
  <c r="K6667" i="3"/>
  <c r="F6667" i="3"/>
  <c r="K6666" i="3"/>
  <c r="F6666" i="3"/>
  <c r="K6665" i="3"/>
  <c r="N6665" i="3" s="1"/>
  <c r="F6665" i="3"/>
  <c r="I6665" i="3" s="1"/>
  <c r="K6664" i="3"/>
  <c r="L6664" i="3" s="1"/>
  <c r="F6664" i="3"/>
  <c r="I6664" i="3" s="1"/>
  <c r="K6663" i="3"/>
  <c r="F6663" i="3"/>
  <c r="K6662" i="3"/>
  <c r="F6662" i="3"/>
  <c r="K6661" i="3"/>
  <c r="N6661" i="3" s="1"/>
  <c r="F6661" i="3"/>
  <c r="K6660" i="3"/>
  <c r="F6660" i="3"/>
  <c r="I6660" i="3" s="1"/>
  <c r="K6659" i="3"/>
  <c r="L6659" i="3" s="1"/>
  <c r="F6659" i="3"/>
  <c r="K6658" i="3"/>
  <c r="L6658" i="3" s="1"/>
  <c r="F6658" i="3"/>
  <c r="I6658" i="3" s="1"/>
  <c r="K6657" i="3"/>
  <c r="F6657" i="3"/>
  <c r="G6657" i="3" s="1"/>
  <c r="K6656" i="3"/>
  <c r="F6656" i="3"/>
  <c r="G6656" i="3" s="1"/>
  <c r="K6655" i="3"/>
  <c r="N6655" i="3" s="1"/>
  <c r="F6655" i="3"/>
  <c r="H6655" i="3" s="1"/>
  <c r="K6654" i="3"/>
  <c r="F6654" i="3"/>
  <c r="G6654" i="3" s="1"/>
  <c r="K6653" i="3"/>
  <c r="F6653" i="3"/>
  <c r="K6652" i="3"/>
  <c r="F6652" i="3"/>
  <c r="K6651" i="3"/>
  <c r="F6651" i="3"/>
  <c r="K6650" i="3"/>
  <c r="F6650" i="3"/>
  <c r="K6649" i="3"/>
  <c r="L6649" i="3" s="1"/>
  <c r="F6649" i="3"/>
  <c r="H6649" i="3" s="1"/>
  <c r="K6648" i="3"/>
  <c r="F6648" i="3"/>
  <c r="G6648" i="3" s="1"/>
  <c r="K6647" i="3"/>
  <c r="F6647" i="3"/>
  <c r="G6647" i="3" s="1"/>
  <c r="K6646" i="3"/>
  <c r="F6646" i="3"/>
  <c r="G6646" i="3" s="1"/>
  <c r="K6645" i="3"/>
  <c r="L6645" i="3" s="1"/>
  <c r="F6645" i="3"/>
  <c r="I6645" i="3" s="1"/>
  <c r="K6644" i="3"/>
  <c r="L6644" i="3" s="1"/>
  <c r="F6644" i="3"/>
  <c r="K6643" i="3"/>
  <c r="F6643" i="3"/>
  <c r="K6642" i="3"/>
  <c r="F6642" i="3"/>
  <c r="K6641" i="3"/>
  <c r="L6641" i="3" s="1"/>
  <c r="F6641" i="3"/>
  <c r="K6640" i="3"/>
  <c r="F6640" i="3"/>
  <c r="G6640" i="3" s="1"/>
  <c r="K6639" i="3"/>
  <c r="N6639" i="3" s="1"/>
  <c r="F6639" i="3"/>
  <c r="K6638" i="3"/>
  <c r="F6638" i="3"/>
  <c r="G6638" i="3" s="1"/>
  <c r="K6637" i="3"/>
  <c r="F6637" i="3"/>
  <c r="G6637" i="3" s="1"/>
  <c r="K6636" i="3"/>
  <c r="M6636" i="3" s="1"/>
  <c r="F6636" i="3"/>
  <c r="G6636" i="3" s="1"/>
  <c r="K6635" i="3"/>
  <c r="F6635" i="3"/>
  <c r="K6634" i="3"/>
  <c r="L6634" i="3" s="1"/>
  <c r="F6634" i="3"/>
  <c r="I6634" i="3" s="1"/>
  <c r="K6633" i="3"/>
  <c r="F6633" i="3"/>
  <c r="K6632" i="3"/>
  <c r="N6632" i="3" s="1"/>
  <c r="F6632" i="3"/>
  <c r="K6631" i="3"/>
  <c r="L6631" i="3" s="1"/>
  <c r="F6631" i="3"/>
  <c r="K6630" i="3"/>
  <c r="L6630" i="3" s="1"/>
  <c r="F6630" i="3"/>
  <c r="K6629" i="3"/>
  <c r="L6629" i="3" s="1"/>
  <c r="F6629" i="3"/>
  <c r="G6629" i="3" s="1"/>
  <c r="K6628" i="3"/>
  <c r="F6628" i="3"/>
  <c r="G6628" i="3" s="1"/>
  <c r="K6627" i="3"/>
  <c r="L6627" i="3" s="1"/>
  <c r="F6627" i="3"/>
  <c r="K6626" i="3"/>
  <c r="F6626" i="3"/>
  <c r="K6625" i="3"/>
  <c r="F6625" i="3"/>
  <c r="H6625" i="3" s="1"/>
  <c r="K6624" i="3"/>
  <c r="L6624" i="3" s="1"/>
  <c r="F6624" i="3"/>
  <c r="I6624" i="3" s="1"/>
  <c r="K6623" i="3"/>
  <c r="F6623" i="3"/>
  <c r="K6622" i="3"/>
  <c r="F6622" i="3"/>
  <c r="K6621" i="3"/>
  <c r="F6621" i="3"/>
  <c r="G6621" i="3" s="1"/>
  <c r="K6620" i="3"/>
  <c r="M6620" i="3" s="1"/>
  <c r="F6620" i="3"/>
  <c r="G6620" i="3" s="1"/>
  <c r="K6619" i="3"/>
  <c r="F6619" i="3"/>
  <c r="H6619" i="3" s="1"/>
  <c r="K6618" i="3"/>
  <c r="F6618" i="3"/>
  <c r="K6617" i="3"/>
  <c r="L6617" i="3" s="1"/>
  <c r="F6617" i="3"/>
  <c r="K6616" i="3"/>
  <c r="F6616" i="3"/>
  <c r="G6616" i="3" s="1"/>
  <c r="K6615" i="3"/>
  <c r="F6615" i="3"/>
  <c r="K6614" i="3"/>
  <c r="F6614" i="3"/>
  <c r="G6614" i="3" s="1"/>
  <c r="K6613" i="3"/>
  <c r="N6613" i="3" s="1"/>
  <c r="F6613" i="3"/>
  <c r="I6613" i="3" s="1"/>
  <c r="K6612" i="3"/>
  <c r="L6612" i="3" s="1"/>
  <c r="F6612" i="3"/>
  <c r="K6611" i="3"/>
  <c r="F6611" i="3"/>
  <c r="K6610" i="3"/>
  <c r="L6610" i="3" s="1"/>
  <c r="F6610" i="3"/>
  <c r="K6609" i="3"/>
  <c r="M6609" i="3" s="1"/>
  <c r="F6609" i="3"/>
  <c r="G6609" i="3" s="1"/>
  <c r="K6608" i="3"/>
  <c r="F6608" i="3"/>
  <c r="K6607" i="3"/>
  <c r="F6607" i="3"/>
  <c r="K6606" i="3"/>
  <c r="L6606" i="3" s="1"/>
  <c r="F6606" i="3"/>
  <c r="H6606" i="3" s="1"/>
  <c r="K6605" i="3"/>
  <c r="F6605" i="3"/>
  <c r="G6605" i="3" s="1"/>
  <c r="K6604" i="3"/>
  <c r="F6604" i="3"/>
  <c r="G6604" i="3" s="1"/>
  <c r="K6603" i="3"/>
  <c r="N6603" i="3" s="1"/>
  <c r="F6603" i="3"/>
  <c r="K6602" i="3"/>
  <c r="F6602" i="3"/>
  <c r="I6602" i="3" s="1"/>
  <c r="K6601" i="3"/>
  <c r="F6601" i="3"/>
  <c r="G6601" i="3" s="1"/>
  <c r="K6600" i="3"/>
  <c r="N6600" i="3" s="1"/>
  <c r="F6600" i="3"/>
  <c r="K6599" i="3"/>
  <c r="L6599" i="3" s="1"/>
  <c r="F6599" i="3"/>
  <c r="I6599" i="3" s="1"/>
  <c r="K6598" i="3"/>
  <c r="F6598" i="3"/>
  <c r="K6597" i="3"/>
  <c r="M6597" i="3" s="1"/>
  <c r="F6597" i="3"/>
  <c r="K6596" i="3"/>
  <c r="F6596" i="3"/>
  <c r="K6595" i="3"/>
  <c r="L6595" i="3" s="1"/>
  <c r="F6595" i="3"/>
  <c r="K6594" i="3"/>
  <c r="L6594" i="3" s="1"/>
  <c r="F6594" i="3"/>
  <c r="I6594" i="3" s="1"/>
  <c r="K6593" i="3"/>
  <c r="F6593" i="3"/>
  <c r="G6593" i="3" s="1"/>
  <c r="K6592" i="3"/>
  <c r="M6592" i="3" s="1"/>
  <c r="F6592" i="3"/>
  <c r="G6592" i="3" s="1"/>
  <c r="K6591" i="3"/>
  <c r="F6591" i="3"/>
  <c r="K6590" i="3"/>
  <c r="F6590" i="3"/>
  <c r="H6590" i="3" s="1"/>
  <c r="K6589" i="3"/>
  <c r="F6589" i="3"/>
  <c r="K6588" i="3"/>
  <c r="F6588" i="3"/>
  <c r="K6587" i="3"/>
  <c r="F6587" i="3"/>
  <c r="I6587" i="3" s="1"/>
  <c r="K6586" i="3"/>
  <c r="L6586" i="3" s="1"/>
  <c r="F6586" i="3"/>
  <c r="K6585" i="3"/>
  <c r="F6585" i="3"/>
  <c r="K6584" i="3"/>
  <c r="F6584" i="3"/>
  <c r="G6584" i="3" s="1"/>
  <c r="K6583" i="3"/>
  <c r="L6583" i="3" s="1"/>
  <c r="F6583" i="3"/>
  <c r="I6583" i="3" s="1"/>
  <c r="K6582" i="3"/>
  <c r="F6582" i="3"/>
  <c r="G6582" i="3" s="1"/>
  <c r="K6581" i="3"/>
  <c r="F6581" i="3"/>
  <c r="K6580" i="3"/>
  <c r="L6580" i="3" s="1"/>
  <c r="F6580" i="3"/>
  <c r="I6580" i="3" s="1"/>
  <c r="K6579" i="3"/>
  <c r="F6579" i="3"/>
  <c r="K6578" i="3"/>
  <c r="M6578" i="3" s="1"/>
  <c r="F6578" i="3"/>
  <c r="G6578" i="3" s="1"/>
  <c r="K6577" i="3"/>
  <c r="F6577" i="3"/>
  <c r="K6576" i="3"/>
  <c r="N6576" i="3" s="1"/>
  <c r="F6576" i="3"/>
  <c r="G6576" i="3" s="1"/>
  <c r="K6575" i="3"/>
  <c r="F6575" i="3"/>
  <c r="K6574" i="3"/>
  <c r="L6574" i="3" s="1"/>
  <c r="F6574" i="3"/>
  <c r="K6573" i="3"/>
  <c r="L6573" i="3" s="1"/>
  <c r="F6573" i="3"/>
  <c r="G6573" i="3" s="1"/>
  <c r="K6572" i="3"/>
  <c r="F6572" i="3"/>
  <c r="G6572" i="3" s="1"/>
  <c r="K6571" i="3"/>
  <c r="F6571" i="3"/>
  <c r="K6570" i="3"/>
  <c r="L6570" i="3" s="1"/>
  <c r="F6570" i="3"/>
  <c r="K6569" i="3"/>
  <c r="L6569" i="3" s="1"/>
  <c r="F6569" i="3"/>
  <c r="I6569" i="3" s="1"/>
  <c r="K6568" i="3"/>
  <c r="F6568" i="3"/>
  <c r="G6568" i="3" s="1"/>
  <c r="K6567" i="3"/>
  <c r="M6567" i="3" s="1"/>
  <c r="F6567" i="3"/>
  <c r="G6567" i="3" s="1"/>
  <c r="K6566" i="3"/>
  <c r="L6566" i="3" s="1"/>
  <c r="F6566" i="3"/>
  <c r="K6565" i="3"/>
  <c r="F6565" i="3"/>
  <c r="G6565" i="3" s="1"/>
  <c r="K6564" i="3"/>
  <c r="L6564" i="3" s="1"/>
  <c r="F6564" i="3"/>
  <c r="I6564" i="3" s="1"/>
  <c r="K6563" i="3"/>
  <c r="F6563" i="3"/>
  <c r="K6562" i="3"/>
  <c r="L6562" i="3" s="1"/>
  <c r="F6562" i="3"/>
  <c r="G6562" i="3" s="1"/>
  <c r="K6561" i="3"/>
  <c r="M6561" i="3" s="1"/>
  <c r="F6561" i="3"/>
  <c r="G6561" i="3" s="1"/>
  <c r="K6560" i="3"/>
  <c r="F6560" i="3"/>
  <c r="H6560" i="3" s="1"/>
  <c r="K6559" i="3"/>
  <c r="L6559" i="3" s="1"/>
  <c r="F6559" i="3"/>
  <c r="G6559" i="3" s="1"/>
  <c r="K6558" i="3"/>
  <c r="F6558" i="3"/>
  <c r="K6557" i="3"/>
  <c r="L6557" i="3" s="1"/>
  <c r="F6557" i="3"/>
  <c r="K6556" i="3"/>
  <c r="L6556" i="3" s="1"/>
  <c r="F6556" i="3"/>
  <c r="K6555" i="3"/>
  <c r="L6555" i="3" s="1"/>
  <c r="F6555" i="3"/>
  <c r="K6554" i="3"/>
  <c r="L6554" i="3" s="1"/>
  <c r="F6554" i="3"/>
  <c r="K6553" i="3"/>
  <c r="F6553" i="3"/>
  <c r="G6553" i="3" s="1"/>
  <c r="K6552" i="3"/>
  <c r="F6552" i="3"/>
  <c r="G6552" i="3" s="1"/>
  <c r="K6551" i="3"/>
  <c r="F6551" i="3"/>
  <c r="K6550" i="3"/>
  <c r="F6550" i="3"/>
  <c r="K6549" i="3"/>
  <c r="L6549" i="3" s="1"/>
  <c r="F6549" i="3"/>
  <c r="G6549" i="3" s="1"/>
  <c r="K6548" i="3"/>
  <c r="F6548" i="3"/>
  <c r="K6547" i="3"/>
  <c r="M6547" i="3" s="1"/>
  <c r="F6547" i="3"/>
  <c r="G6547" i="3" s="1"/>
  <c r="K6546" i="3"/>
  <c r="L6546" i="3" s="1"/>
  <c r="F6546" i="3"/>
  <c r="K6545" i="3"/>
  <c r="F6545" i="3"/>
  <c r="K6544" i="3"/>
  <c r="F6544" i="3"/>
  <c r="K6543" i="3"/>
  <c r="M6543" i="3" s="1"/>
  <c r="F6543" i="3"/>
  <c r="H6543" i="3" s="1"/>
  <c r="K6542" i="3"/>
  <c r="F6542" i="3"/>
  <c r="K6541" i="3"/>
  <c r="L6541" i="3" s="1"/>
  <c r="F6541" i="3"/>
  <c r="G6541" i="3" s="1"/>
  <c r="K6540" i="3"/>
  <c r="F6540" i="3"/>
  <c r="G6540" i="3" s="1"/>
  <c r="K6539" i="3"/>
  <c r="F6539" i="3"/>
  <c r="K6538" i="3"/>
  <c r="F6538" i="3"/>
  <c r="K6537" i="3"/>
  <c r="L6537" i="3" s="1"/>
  <c r="F6537" i="3"/>
  <c r="K6536" i="3"/>
  <c r="F6536" i="3"/>
  <c r="K6535" i="3"/>
  <c r="F6535" i="3"/>
  <c r="G6535" i="3" s="1"/>
  <c r="K6534" i="3"/>
  <c r="M6534" i="3" s="1"/>
  <c r="F6534" i="3"/>
  <c r="G6534" i="3" s="1"/>
  <c r="K6533" i="3"/>
  <c r="L6533" i="3" s="1"/>
  <c r="F6533" i="3"/>
  <c r="K6532" i="3"/>
  <c r="L6532" i="3" s="1"/>
  <c r="F6532" i="3"/>
  <c r="K6531" i="3"/>
  <c r="F6531" i="3"/>
  <c r="K6530" i="3"/>
  <c r="L6530" i="3" s="1"/>
  <c r="F6530" i="3"/>
  <c r="K6529" i="3"/>
  <c r="F6529" i="3"/>
  <c r="G6529" i="3" s="1"/>
  <c r="K6528" i="3"/>
  <c r="F6528" i="3"/>
  <c r="K6527" i="3"/>
  <c r="L6527" i="3" s="1"/>
  <c r="F6527" i="3"/>
  <c r="H6527" i="3" s="1"/>
  <c r="K6526" i="3"/>
  <c r="F6526" i="3"/>
  <c r="G6526" i="3" s="1"/>
  <c r="K6525" i="3"/>
  <c r="L6525" i="3" s="1"/>
  <c r="F6525" i="3"/>
  <c r="G6525" i="3" s="1"/>
  <c r="K6524" i="3"/>
  <c r="N6524" i="3" s="1"/>
  <c r="F6524" i="3"/>
  <c r="K6523" i="3"/>
  <c r="F6523" i="3"/>
  <c r="I6523" i="3" s="1"/>
  <c r="K6522" i="3"/>
  <c r="L6522" i="3" s="1"/>
  <c r="F6522" i="3"/>
  <c r="G6522" i="3" s="1"/>
  <c r="K6521" i="3"/>
  <c r="F6521" i="3"/>
  <c r="K6520" i="3"/>
  <c r="F6520" i="3"/>
  <c r="G6520" i="3" s="1"/>
  <c r="K6519" i="3"/>
  <c r="L6519" i="3" s="1"/>
  <c r="F6519" i="3"/>
  <c r="G6519" i="3" s="1"/>
  <c r="K6518" i="3"/>
  <c r="N6518" i="3" s="1"/>
  <c r="F6518" i="3"/>
  <c r="K6517" i="3"/>
  <c r="L6517" i="3" s="1"/>
  <c r="F6517" i="3"/>
  <c r="I6517" i="3" s="1"/>
  <c r="K6516" i="3"/>
  <c r="F6516" i="3"/>
  <c r="K6515" i="3"/>
  <c r="M6515" i="3" s="1"/>
  <c r="F6515" i="3"/>
  <c r="K6514" i="3"/>
  <c r="L6514" i="3" s="1"/>
  <c r="F6514" i="3"/>
  <c r="G6514" i="3" s="1"/>
  <c r="K6513" i="3"/>
  <c r="L6513" i="3" s="1"/>
  <c r="F6513" i="3"/>
  <c r="K6512" i="3"/>
  <c r="F6512" i="3"/>
  <c r="G6512" i="3" s="1"/>
  <c r="K6511" i="3"/>
  <c r="F6511" i="3"/>
  <c r="G6511" i="3" s="1"/>
  <c r="K6510" i="3"/>
  <c r="F6510" i="3"/>
  <c r="G6510" i="3" s="1"/>
  <c r="K6509" i="3"/>
  <c r="L6509" i="3" s="1"/>
  <c r="F6509" i="3"/>
  <c r="K6508" i="3"/>
  <c r="F6508" i="3"/>
  <c r="K6507" i="3"/>
  <c r="F6507" i="3"/>
  <c r="G6507" i="3" s="1"/>
  <c r="K6506" i="3"/>
  <c r="M6506" i="3" s="1"/>
  <c r="F6506" i="3"/>
  <c r="G6506" i="3" s="1"/>
  <c r="K6505" i="3"/>
  <c r="L6505" i="3" s="1"/>
  <c r="F6505" i="3"/>
  <c r="G6505" i="3" s="1"/>
  <c r="K6504" i="3"/>
  <c r="F6504" i="3"/>
  <c r="K6503" i="3"/>
  <c r="L6503" i="3" s="1"/>
  <c r="F6503" i="3"/>
  <c r="G6503" i="3" s="1"/>
  <c r="K6502" i="3"/>
  <c r="F6502" i="3"/>
  <c r="K6501" i="3"/>
  <c r="L6501" i="3" s="1"/>
  <c r="F6501" i="3"/>
  <c r="G6501" i="3" s="1"/>
  <c r="K6500" i="3"/>
  <c r="F6500" i="3"/>
  <c r="K6499" i="3"/>
  <c r="M6499" i="3" s="1"/>
  <c r="F6499" i="3"/>
  <c r="G6499" i="3" s="1"/>
  <c r="K6498" i="3"/>
  <c r="N6498" i="3" s="1"/>
  <c r="F6498" i="3"/>
  <c r="I6498" i="3" s="1"/>
  <c r="K6497" i="3"/>
  <c r="L6497" i="3" s="1"/>
  <c r="F6497" i="3"/>
  <c r="K6496" i="3"/>
  <c r="F6496" i="3"/>
  <c r="K6495" i="3"/>
  <c r="F6495" i="3"/>
  <c r="K6494" i="3"/>
  <c r="M6494" i="3" s="1"/>
  <c r="F6494" i="3"/>
  <c r="H6494" i="3" s="1"/>
  <c r="K6493" i="3"/>
  <c r="F6493" i="3"/>
  <c r="K6492" i="3"/>
  <c r="F6492" i="3"/>
  <c r="G6492" i="3" s="1"/>
  <c r="K6491" i="3"/>
  <c r="F6491" i="3"/>
  <c r="G6491" i="3" s="1"/>
  <c r="K6490" i="3"/>
  <c r="L6490" i="3" s="1"/>
  <c r="F6490" i="3"/>
  <c r="K6489" i="3"/>
  <c r="F6489" i="3"/>
  <c r="G6489" i="3" s="1"/>
  <c r="K6488" i="3"/>
  <c r="L6488" i="3" s="1"/>
  <c r="F6488" i="3"/>
  <c r="K6487" i="3"/>
  <c r="F6487" i="3"/>
  <c r="K6486" i="3"/>
  <c r="F6486" i="3"/>
  <c r="G6486" i="3" s="1"/>
  <c r="K6485" i="3"/>
  <c r="M6485" i="3" s="1"/>
  <c r="F6485" i="3"/>
  <c r="G6485" i="3" s="1"/>
  <c r="K6484" i="3"/>
  <c r="L6484" i="3" s="1"/>
  <c r="F6484" i="3"/>
  <c r="I6484" i="3" s="1"/>
  <c r="K6483" i="3"/>
  <c r="L6483" i="3" s="1"/>
  <c r="F6483" i="3"/>
  <c r="G6483" i="3" s="1"/>
  <c r="K6482" i="3"/>
  <c r="L6482" i="3" s="1"/>
  <c r="F6482" i="3"/>
  <c r="K6481" i="3"/>
  <c r="L6481" i="3" s="1"/>
  <c r="F6481" i="3"/>
  <c r="G6481" i="3" s="1"/>
  <c r="K6480" i="3"/>
  <c r="F6480" i="3"/>
  <c r="K6479" i="3"/>
  <c r="F6479" i="3"/>
  <c r="K6478" i="3"/>
  <c r="L6478" i="3" s="1"/>
  <c r="F6478" i="3"/>
  <c r="K6477" i="3"/>
  <c r="L6477" i="3" s="1"/>
  <c r="F6477" i="3"/>
  <c r="K6476" i="3"/>
  <c r="F6476" i="3"/>
  <c r="G6476" i="3" s="1"/>
  <c r="K6475" i="3"/>
  <c r="F6475" i="3"/>
  <c r="G6475" i="3" s="1"/>
  <c r="K6474" i="3"/>
  <c r="M6474" i="3" s="1"/>
  <c r="F6474" i="3"/>
  <c r="G6474" i="3" s="1"/>
  <c r="K6473" i="3"/>
  <c r="L6473" i="3" s="1"/>
  <c r="F6473" i="3"/>
  <c r="H6473" i="3" s="1"/>
  <c r="K6472" i="3"/>
  <c r="L6472" i="3" s="1"/>
  <c r="F6472" i="3"/>
  <c r="G6472" i="3" s="1"/>
  <c r="K6471" i="3"/>
  <c r="N6471" i="3" s="1"/>
  <c r="F6471" i="3"/>
  <c r="K6470" i="3"/>
  <c r="L6470" i="3" s="1"/>
  <c r="F6470" i="3"/>
  <c r="G6470" i="3" s="1"/>
  <c r="K6469" i="3"/>
  <c r="F6469" i="3"/>
  <c r="K6468" i="3"/>
  <c r="F6468" i="3"/>
  <c r="K6467" i="3"/>
  <c r="L6467" i="3" s="1"/>
  <c r="F6467" i="3"/>
  <c r="G6467" i="3" s="1"/>
  <c r="K6466" i="3"/>
  <c r="L6466" i="3" s="1"/>
  <c r="F6466" i="3"/>
  <c r="K6465" i="3"/>
  <c r="L6465" i="3" s="1"/>
  <c r="F6465" i="3"/>
  <c r="K6464" i="3"/>
  <c r="F6464" i="3"/>
  <c r="G6464" i="3" s="1"/>
  <c r="K6463" i="3"/>
  <c r="L6463" i="3" s="1"/>
  <c r="F6463" i="3"/>
  <c r="K6462" i="3"/>
  <c r="F6462" i="3"/>
  <c r="K6461" i="3"/>
  <c r="F6461" i="3"/>
  <c r="G6461" i="3" s="1"/>
  <c r="K6460" i="3"/>
  <c r="M6460" i="3" s="1"/>
  <c r="F6460" i="3"/>
  <c r="G6460" i="3" s="1"/>
  <c r="K6459" i="3"/>
  <c r="L6459" i="3" s="1"/>
  <c r="F6459" i="3"/>
  <c r="G6459" i="3" s="1"/>
  <c r="K6458" i="3"/>
  <c r="F6458" i="3"/>
  <c r="K6457" i="3"/>
  <c r="L6457" i="3" s="1"/>
  <c r="F6457" i="3"/>
  <c r="K6456" i="3"/>
  <c r="F6456" i="3"/>
  <c r="K6455" i="3"/>
  <c r="L6455" i="3" s="1"/>
  <c r="F6455" i="3"/>
  <c r="H6455" i="3" s="1"/>
  <c r="K6454" i="3"/>
  <c r="L6454" i="3" s="1"/>
  <c r="F6454" i="3"/>
  <c r="G6454" i="3" s="1"/>
  <c r="K6453" i="3"/>
  <c r="F6453" i="3"/>
  <c r="K6452" i="3"/>
  <c r="L6452" i="3" s="1"/>
  <c r="F6452" i="3"/>
  <c r="G6452" i="3" s="1"/>
  <c r="K6451" i="3"/>
  <c r="F6451" i="3"/>
  <c r="G6451" i="3" s="1"/>
  <c r="K6450" i="3"/>
  <c r="L6450" i="3" s="1"/>
  <c r="F6450" i="3"/>
  <c r="K6449" i="3"/>
  <c r="F6449" i="3"/>
  <c r="G6449" i="3" s="1"/>
  <c r="K6448" i="3"/>
  <c r="L6448" i="3" s="1"/>
  <c r="F6448" i="3"/>
  <c r="K6447" i="3"/>
  <c r="F6447" i="3"/>
  <c r="K6446" i="3"/>
  <c r="F6446" i="3"/>
  <c r="G6446" i="3" s="1"/>
  <c r="K6445" i="3"/>
  <c r="M6445" i="3" s="1"/>
  <c r="F6445" i="3"/>
  <c r="G6445" i="3" s="1"/>
  <c r="K6444" i="3"/>
  <c r="L6444" i="3" s="1"/>
  <c r="F6444" i="3"/>
  <c r="H6444" i="3" s="1"/>
  <c r="K6443" i="3"/>
  <c r="L6443" i="3" s="1"/>
  <c r="F6443" i="3"/>
  <c r="K6442" i="3"/>
  <c r="F6442" i="3"/>
  <c r="G6442" i="3" s="1"/>
  <c r="K6441" i="3"/>
  <c r="F6441" i="3"/>
  <c r="K6440" i="3"/>
  <c r="L6440" i="3" s="1"/>
  <c r="F6440" i="3"/>
  <c r="K6439" i="3"/>
  <c r="F6439" i="3"/>
  <c r="G6439" i="3" s="1"/>
  <c r="K6438" i="3"/>
  <c r="L6438" i="3" s="1"/>
  <c r="F6438" i="3"/>
  <c r="G6438" i="3" s="1"/>
  <c r="K6437" i="3"/>
  <c r="L6437" i="3" s="1"/>
  <c r="F6437" i="3"/>
  <c r="G6437" i="3" s="1"/>
  <c r="K6436" i="3"/>
  <c r="F6436" i="3"/>
  <c r="K6435" i="3"/>
  <c r="F6435" i="3"/>
  <c r="G6435" i="3" s="1"/>
  <c r="K6434" i="3"/>
  <c r="F6434" i="3"/>
  <c r="K6433" i="3"/>
  <c r="F6433" i="3"/>
  <c r="G6433" i="3" s="1"/>
  <c r="K6432" i="3"/>
  <c r="M6432" i="3" s="1"/>
  <c r="F6432" i="3"/>
  <c r="G6432" i="3" s="1"/>
  <c r="K6431" i="3"/>
  <c r="L6431" i="3" s="1"/>
  <c r="F6431" i="3"/>
  <c r="K6430" i="3"/>
  <c r="L6430" i="3" s="1"/>
  <c r="F6430" i="3"/>
  <c r="G6430" i="3" s="1"/>
  <c r="K6429" i="3"/>
  <c r="F6429" i="3"/>
  <c r="K6428" i="3"/>
  <c r="L6428" i="3" s="1"/>
  <c r="F6428" i="3"/>
  <c r="K6427" i="3"/>
  <c r="F6427" i="3"/>
  <c r="K6426" i="3"/>
  <c r="L6426" i="3" s="1"/>
  <c r="F6426" i="3"/>
  <c r="I6426" i="3" s="1"/>
  <c r="K6425" i="3"/>
  <c r="M6425" i="3" s="1"/>
  <c r="F6425" i="3"/>
  <c r="G6425" i="3" s="1"/>
  <c r="K6424" i="3"/>
  <c r="F6424" i="3"/>
  <c r="G6424" i="3" s="1"/>
  <c r="K6423" i="3"/>
  <c r="F6423" i="3"/>
  <c r="G6423" i="3" s="1"/>
  <c r="K6422" i="3"/>
  <c r="F6422" i="3"/>
  <c r="K6421" i="3"/>
  <c r="L6421" i="3" s="1"/>
  <c r="F6421" i="3"/>
  <c r="K6420" i="3"/>
  <c r="F6420" i="3"/>
  <c r="G6420" i="3" s="1"/>
  <c r="K6419" i="3"/>
  <c r="L6419" i="3" s="1"/>
  <c r="F6419" i="3"/>
  <c r="G6419" i="3" s="1"/>
  <c r="K6418" i="3"/>
  <c r="L6418" i="3" s="1"/>
  <c r="F6418" i="3"/>
  <c r="G6418" i="3" s="1"/>
  <c r="K6417" i="3"/>
  <c r="L6417" i="3" s="1"/>
  <c r="F6417" i="3"/>
  <c r="G6417" i="3" s="1"/>
  <c r="K6416" i="3"/>
  <c r="F6416" i="3"/>
  <c r="K6415" i="3"/>
  <c r="L6415" i="3" s="1"/>
  <c r="F6415" i="3"/>
  <c r="K6414" i="3"/>
  <c r="F6414" i="3"/>
  <c r="K6413" i="3"/>
  <c r="L6413" i="3" s="1"/>
  <c r="F6413" i="3"/>
  <c r="G6413" i="3" s="1"/>
  <c r="K6412" i="3"/>
  <c r="L6412" i="3" s="1"/>
  <c r="F6412" i="3"/>
  <c r="G6412" i="3" s="1"/>
  <c r="K6411" i="3"/>
  <c r="L6411" i="3" s="1"/>
  <c r="F6411" i="3"/>
  <c r="G6411" i="3" s="1"/>
  <c r="K6410" i="3"/>
  <c r="N6410" i="3" s="1"/>
  <c r="F6410" i="3"/>
  <c r="G6410" i="3" s="1"/>
  <c r="K6409" i="3"/>
  <c r="L6409" i="3" s="1"/>
  <c r="F6409" i="3"/>
  <c r="G6409" i="3" s="1"/>
  <c r="K6408" i="3"/>
  <c r="L6408" i="3" s="1"/>
  <c r="F6408" i="3"/>
  <c r="K6407" i="3"/>
  <c r="F6407" i="3"/>
  <c r="G6407" i="3" s="1"/>
  <c r="K6406" i="3"/>
  <c r="L6406" i="3" s="1"/>
  <c r="F6406" i="3"/>
  <c r="G6406" i="3" s="1"/>
  <c r="K6405" i="3"/>
  <c r="F6405" i="3"/>
  <c r="G6405" i="3" s="1"/>
  <c r="K6404" i="3"/>
  <c r="F6404" i="3"/>
  <c r="K6403" i="3"/>
  <c r="F6403" i="3"/>
  <c r="K6402" i="3"/>
  <c r="M6402" i="3" s="1"/>
  <c r="F6402" i="3"/>
  <c r="H6402" i="3" s="1"/>
  <c r="K6401" i="3"/>
  <c r="M6401" i="3" s="1"/>
  <c r="F6401" i="3"/>
  <c r="I6401" i="3" s="1"/>
  <c r="K6400" i="3"/>
  <c r="N6400" i="3" s="1"/>
  <c r="F6400" i="3"/>
  <c r="H6400" i="3" s="1"/>
  <c r="K6399" i="3"/>
  <c r="M6399" i="3" s="1"/>
  <c r="F6399" i="3"/>
  <c r="I6399" i="3" s="1"/>
  <c r="K6398" i="3"/>
  <c r="F6398" i="3"/>
  <c r="K6397" i="3"/>
  <c r="M6397" i="3" s="1"/>
  <c r="F6397" i="3"/>
  <c r="K6396" i="3"/>
  <c r="F6396" i="3"/>
  <c r="I6396" i="3" s="1"/>
  <c r="K6395" i="3"/>
  <c r="F6395" i="3"/>
  <c r="K6394" i="3"/>
  <c r="L6394" i="3" s="1"/>
  <c r="F6394" i="3"/>
  <c r="K6393" i="3"/>
  <c r="F6393" i="3"/>
  <c r="K6392" i="3"/>
  <c r="F6392" i="3"/>
  <c r="I6392" i="3" s="1"/>
  <c r="K6391" i="3"/>
  <c r="F6391" i="3"/>
  <c r="K6390" i="3"/>
  <c r="L6390" i="3" s="1"/>
  <c r="F6390" i="3"/>
  <c r="K6389" i="3"/>
  <c r="F6389" i="3"/>
  <c r="H6389" i="3" s="1"/>
  <c r="K6388" i="3"/>
  <c r="F6388" i="3"/>
  <c r="K6387" i="3"/>
  <c r="F6387" i="3"/>
  <c r="K6386" i="3"/>
  <c r="N6386" i="3" s="1"/>
  <c r="F6386" i="3"/>
  <c r="H6386" i="3" s="1"/>
  <c r="K6385" i="3"/>
  <c r="F6385" i="3"/>
  <c r="K6384" i="3"/>
  <c r="L6384" i="3" s="1"/>
  <c r="F6384" i="3"/>
  <c r="K6383" i="3"/>
  <c r="F6383" i="3"/>
  <c r="G6383" i="3" s="1"/>
  <c r="K6382" i="3"/>
  <c r="M6382" i="3" s="1"/>
  <c r="F6382" i="3"/>
  <c r="I6382" i="3" s="1"/>
  <c r="K6381" i="3"/>
  <c r="F6381" i="3"/>
  <c r="K6380" i="3"/>
  <c r="F6380" i="3"/>
  <c r="K6379" i="3"/>
  <c r="F6379" i="3"/>
  <c r="K6378" i="3"/>
  <c r="F6378" i="3"/>
  <c r="K6377" i="3"/>
  <c r="F6377" i="3"/>
  <c r="K6376" i="3"/>
  <c r="F6376" i="3"/>
  <c r="G6376" i="3" s="1"/>
  <c r="K6375" i="3"/>
  <c r="M6375" i="3" s="1"/>
  <c r="F6375" i="3"/>
  <c r="K6374" i="3"/>
  <c r="F6374" i="3"/>
  <c r="K6373" i="3"/>
  <c r="L6373" i="3" s="1"/>
  <c r="F6373" i="3"/>
  <c r="K6372" i="3"/>
  <c r="F6372" i="3"/>
  <c r="K6371" i="3"/>
  <c r="F6371" i="3"/>
  <c r="K6370" i="3"/>
  <c r="F6370" i="3"/>
  <c r="K6369" i="3"/>
  <c r="F6369" i="3"/>
  <c r="K6368" i="3"/>
  <c r="F6368" i="3"/>
  <c r="K6367" i="3"/>
  <c r="F6367" i="3"/>
  <c r="K6366" i="3"/>
  <c r="N6366" i="3" s="1"/>
  <c r="F6366" i="3"/>
  <c r="G6366" i="3" s="1"/>
  <c r="K6365" i="3"/>
  <c r="F6365" i="3"/>
  <c r="K6364" i="3"/>
  <c r="F6364" i="3"/>
  <c r="K6363" i="3"/>
  <c r="F6363" i="3"/>
  <c r="H6363" i="3" s="1"/>
  <c r="K6362" i="3"/>
  <c r="N6362" i="3" s="1"/>
  <c r="F6362" i="3"/>
  <c r="G6362" i="3" s="1"/>
  <c r="K6361" i="3"/>
  <c r="F6361" i="3"/>
  <c r="K6360" i="3"/>
  <c r="N6360" i="3" s="1"/>
  <c r="F6360" i="3"/>
  <c r="G6360" i="3" s="1"/>
  <c r="K6359" i="3"/>
  <c r="F6359" i="3"/>
  <c r="K6358" i="3"/>
  <c r="F6358" i="3"/>
  <c r="K6357" i="3"/>
  <c r="F6357" i="3"/>
  <c r="K6356" i="3"/>
  <c r="F6356" i="3"/>
  <c r="H6356" i="3" s="1"/>
  <c r="K6355" i="3"/>
  <c r="F6355" i="3"/>
  <c r="K6354" i="3"/>
  <c r="F6354" i="3"/>
  <c r="H6354" i="3" s="1"/>
  <c r="K6353" i="3"/>
  <c r="F6353" i="3"/>
  <c r="K6352" i="3"/>
  <c r="F6352" i="3"/>
  <c r="K6351" i="3"/>
  <c r="F6351" i="3"/>
  <c r="K6350" i="3"/>
  <c r="N6350" i="3" s="1"/>
  <c r="F6350" i="3"/>
  <c r="G6350" i="3" s="1"/>
  <c r="K6349" i="3"/>
  <c r="F6349" i="3"/>
  <c r="K6348" i="3"/>
  <c r="N6348" i="3" s="1"/>
  <c r="F6348" i="3"/>
  <c r="G6348" i="3" s="1"/>
  <c r="K6347" i="3"/>
  <c r="F6347" i="3"/>
  <c r="K6346" i="3"/>
  <c r="F6346" i="3"/>
  <c r="K6345" i="3"/>
  <c r="F6345" i="3"/>
  <c r="K6344" i="3"/>
  <c r="F6344" i="3"/>
  <c r="H6344" i="3" s="1"/>
  <c r="K6343" i="3"/>
  <c r="F6343" i="3"/>
  <c r="K6342" i="3"/>
  <c r="N6342" i="3" s="1"/>
  <c r="F6342" i="3"/>
  <c r="G6342" i="3" s="1"/>
  <c r="K6341" i="3"/>
  <c r="F6341" i="3"/>
  <c r="K6340" i="3"/>
  <c r="F6340" i="3"/>
  <c r="K6339" i="3"/>
  <c r="F6339" i="3"/>
  <c r="K6338" i="3"/>
  <c r="F6338" i="3"/>
  <c r="H6338" i="3" s="1"/>
  <c r="K6337" i="3"/>
  <c r="F6337" i="3"/>
  <c r="K6336" i="3"/>
  <c r="F6336" i="3"/>
  <c r="K6335" i="3"/>
  <c r="F6335" i="3"/>
  <c r="K6334" i="3"/>
  <c r="F6334" i="3"/>
  <c r="K6333" i="3"/>
  <c r="F6333" i="3"/>
  <c r="H6333" i="3" s="1"/>
  <c r="K6332" i="3"/>
  <c r="F6332" i="3"/>
  <c r="K6331" i="3"/>
  <c r="N6331" i="3" s="1"/>
  <c r="F6331" i="3"/>
  <c r="G6331" i="3" s="1"/>
  <c r="K6330" i="3"/>
  <c r="F6330" i="3"/>
  <c r="K6329" i="3"/>
  <c r="F6329" i="3"/>
  <c r="K6328" i="3"/>
  <c r="F6328" i="3"/>
  <c r="H6328" i="3" s="1"/>
  <c r="K6327" i="3"/>
  <c r="F6327" i="3"/>
  <c r="K6326" i="3"/>
  <c r="F6326" i="3"/>
  <c r="K6325" i="3"/>
  <c r="N6325" i="3" s="1"/>
  <c r="F6325" i="3"/>
  <c r="G6325" i="3" s="1"/>
  <c r="K6324" i="3"/>
  <c r="F6324" i="3"/>
  <c r="K6323" i="3"/>
  <c r="F6323" i="3"/>
  <c r="K6322" i="3"/>
  <c r="F6322" i="3"/>
  <c r="H6322" i="3" s="1"/>
  <c r="K6321" i="3"/>
  <c r="F6321" i="3"/>
  <c r="K6320" i="3"/>
  <c r="N6320" i="3" s="1"/>
  <c r="F6320" i="3"/>
  <c r="G6320" i="3" s="1"/>
  <c r="K6319" i="3"/>
  <c r="F6319" i="3"/>
  <c r="K6318" i="3"/>
  <c r="F6318" i="3"/>
  <c r="K6317" i="3"/>
  <c r="F6317" i="3"/>
  <c r="K6316" i="3"/>
  <c r="N6316" i="3" s="1"/>
  <c r="F6316" i="3"/>
  <c r="G6316" i="3" s="1"/>
  <c r="K6315" i="3"/>
  <c r="F6315" i="3"/>
  <c r="K6314" i="3"/>
  <c r="F6314" i="3"/>
  <c r="K6313" i="3"/>
  <c r="F6313" i="3"/>
  <c r="H6313" i="3" s="1"/>
  <c r="K6312" i="3"/>
  <c r="F6312" i="3"/>
  <c r="K6311" i="3"/>
  <c r="F6311" i="3"/>
  <c r="K6310" i="3"/>
  <c r="F6310" i="3"/>
  <c r="K6309" i="3"/>
  <c r="N6309" i="3" s="1"/>
  <c r="F6309" i="3"/>
  <c r="G6309" i="3" s="1"/>
  <c r="K6308" i="3"/>
  <c r="F6308" i="3"/>
  <c r="K6307" i="3"/>
  <c r="F6307" i="3"/>
  <c r="K6306" i="3"/>
  <c r="F6306" i="3"/>
  <c r="H6306" i="3" s="1"/>
  <c r="K6305" i="3"/>
  <c r="F6305" i="3"/>
  <c r="K6304" i="3"/>
  <c r="N6304" i="3" s="1"/>
  <c r="F6304" i="3"/>
  <c r="G6304" i="3" s="1"/>
  <c r="K6303" i="3"/>
  <c r="F6303" i="3"/>
  <c r="K6302" i="3"/>
  <c r="F6302" i="3"/>
  <c r="K6301" i="3"/>
  <c r="F6301" i="3"/>
  <c r="K6300" i="3"/>
  <c r="F6300" i="3"/>
  <c r="K6299" i="3"/>
  <c r="F6299" i="3"/>
  <c r="K6298" i="3"/>
  <c r="F6298" i="3"/>
  <c r="K6297" i="3"/>
  <c r="F6297" i="3"/>
  <c r="K6296" i="3"/>
  <c r="F6296" i="3"/>
  <c r="K6295" i="3"/>
  <c r="F6295" i="3"/>
  <c r="K6294" i="3"/>
  <c r="F6294" i="3"/>
  <c r="K6293" i="3"/>
  <c r="F6293" i="3"/>
  <c r="H6293" i="3" s="1"/>
  <c r="K6292" i="3"/>
  <c r="F6292" i="3"/>
  <c r="K6291" i="3"/>
  <c r="N6291" i="3" s="1"/>
  <c r="F6291" i="3"/>
  <c r="G6291" i="3" s="1"/>
  <c r="K6290" i="3"/>
  <c r="F6290" i="3"/>
  <c r="K6289" i="3"/>
  <c r="F6289" i="3"/>
  <c r="K6288" i="3"/>
  <c r="F6288" i="3"/>
  <c r="K6287" i="3"/>
  <c r="F6287" i="3"/>
  <c r="H6287" i="3" s="1"/>
  <c r="K6286" i="3"/>
  <c r="F6286" i="3"/>
  <c r="K6285" i="3"/>
  <c r="F6285" i="3"/>
  <c r="K6284" i="3"/>
  <c r="F6284" i="3"/>
  <c r="K6283" i="3"/>
  <c r="F6283" i="3"/>
  <c r="K6282" i="3"/>
  <c r="F6282" i="3"/>
  <c r="H6282" i="3" s="1"/>
  <c r="K6281" i="3"/>
  <c r="F6281" i="3"/>
  <c r="K6280" i="3"/>
  <c r="F6280" i="3"/>
  <c r="K6279" i="3"/>
  <c r="F6279" i="3"/>
  <c r="K6278" i="3"/>
  <c r="F6278" i="3"/>
  <c r="K6277" i="3"/>
  <c r="F6277" i="3"/>
  <c r="K6276" i="3"/>
  <c r="N6276" i="3" s="1"/>
  <c r="F6276" i="3"/>
  <c r="G6276" i="3" s="1"/>
  <c r="K6275" i="3"/>
  <c r="F6275" i="3"/>
  <c r="K6274" i="3"/>
  <c r="F6274" i="3"/>
  <c r="K6273" i="3"/>
  <c r="F6273" i="3"/>
  <c r="H6273" i="3" s="1"/>
  <c r="K6272" i="3"/>
  <c r="F6272" i="3"/>
  <c r="K6271" i="3"/>
  <c r="F6271" i="3"/>
  <c r="K6270" i="3"/>
  <c r="N6270" i="3" s="1"/>
  <c r="F6270" i="3"/>
  <c r="G6270" i="3" s="1"/>
  <c r="K6269" i="3"/>
  <c r="F6269" i="3"/>
  <c r="K6268" i="3"/>
  <c r="F6268" i="3"/>
  <c r="H6268" i="3" s="1"/>
  <c r="K6267" i="3"/>
  <c r="F6267" i="3"/>
  <c r="K6266" i="3"/>
  <c r="F6266" i="3"/>
  <c r="K6265" i="3"/>
  <c r="N6265" i="3" s="1"/>
  <c r="F6265" i="3"/>
  <c r="G6265" i="3" s="1"/>
  <c r="K6264" i="3"/>
  <c r="F6264" i="3"/>
  <c r="K6263" i="3"/>
  <c r="F6263" i="3"/>
  <c r="K6262" i="3"/>
  <c r="F6262" i="3"/>
  <c r="K6261" i="3"/>
  <c r="F6261" i="3"/>
  <c r="K6260" i="3"/>
  <c r="N6260" i="3" s="1"/>
  <c r="F6260" i="3"/>
  <c r="G6260" i="3" s="1"/>
  <c r="K6259" i="3"/>
  <c r="F6259" i="3"/>
  <c r="K6258" i="3"/>
  <c r="F6258" i="3"/>
  <c r="K6257" i="3"/>
  <c r="F6257" i="3"/>
  <c r="H6257" i="3" s="1"/>
  <c r="K6256" i="3"/>
  <c r="F6256" i="3"/>
  <c r="K6255" i="3"/>
  <c r="N6255" i="3" s="1"/>
  <c r="F6255" i="3"/>
  <c r="G6255" i="3" s="1"/>
  <c r="K6254" i="3"/>
  <c r="F6254" i="3"/>
  <c r="K6253" i="3"/>
  <c r="F6253" i="3"/>
  <c r="K6252" i="3"/>
  <c r="F6252" i="3"/>
  <c r="H6252" i="3" s="1"/>
  <c r="K6251" i="3"/>
  <c r="F6251" i="3"/>
  <c r="K6250" i="3"/>
  <c r="F6250" i="3"/>
  <c r="K6249" i="3"/>
  <c r="N6249" i="3" s="1"/>
  <c r="F6249" i="3"/>
  <c r="G6249" i="3" s="1"/>
  <c r="K6248" i="3"/>
  <c r="F6248" i="3"/>
  <c r="K6247" i="3"/>
  <c r="F6247" i="3"/>
  <c r="K6246" i="3"/>
  <c r="F6246" i="3"/>
  <c r="K6245" i="3"/>
  <c r="F6245" i="3"/>
  <c r="H6245" i="3" s="1"/>
  <c r="K6244" i="3"/>
  <c r="F6244" i="3"/>
  <c r="K6243" i="3"/>
  <c r="N6243" i="3" s="1"/>
  <c r="F6243" i="3"/>
  <c r="G6243" i="3" s="1"/>
  <c r="K6242" i="3"/>
  <c r="F6242" i="3"/>
  <c r="K6241" i="3"/>
  <c r="F6241" i="3"/>
  <c r="K6240" i="3"/>
  <c r="F6240" i="3"/>
  <c r="H6240" i="3" s="1"/>
  <c r="K6239" i="3"/>
  <c r="F6239" i="3"/>
  <c r="K6238" i="3"/>
  <c r="N6238" i="3" s="1"/>
  <c r="F6238" i="3"/>
  <c r="G6238" i="3" s="1"/>
  <c r="K6237" i="3"/>
  <c r="F6237" i="3"/>
  <c r="K6236" i="3"/>
  <c r="F6236" i="3"/>
  <c r="K6235" i="3"/>
  <c r="F6235" i="3"/>
  <c r="H6235" i="3" s="1"/>
  <c r="K6234" i="3"/>
  <c r="F6234" i="3"/>
  <c r="K6233" i="3"/>
  <c r="F6233" i="3"/>
  <c r="K6232" i="3"/>
  <c r="N6232" i="3" s="1"/>
  <c r="F6232" i="3"/>
  <c r="G6232" i="3" s="1"/>
  <c r="K6231" i="3"/>
  <c r="F6231" i="3"/>
  <c r="K6230" i="3"/>
  <c r="F6230" i="3"/>
  <c r="K6229" i="3"/>
  <c r="F6229" i="3"/>
  <c r="H6229" i="3" s="1"/>
  <c r="K6228" i="3"/>
  <c r="F6228" i="3"/>
  <c r="K6227" i="3"/>
  <c r="F6227" i="3"/>
  <c r="K6226" i="3"/>
  <c r="F6226" i="3"/>
  <c r="K6225" i="3"/>
  <c r="N6225" i="3" s="1"/>
  <c r="F6225" i="3"/>
  <c r="G6225" i="3" s="1"/>
  <c r="K6224" i="3"/>
  <c r="F6224" i="3"/>
  <c r="K6223" i="3"/>
  <c r="F6223" i="3"/>
  <c r="K6222" i="3"/>
  <c r="F6222" i="3"/>
  <c r="K6221" i="3"/>
  <c r="F6221" i="3"/>
  <c r="H6221" i="3" s="1"/>
  <c r="K6220" i="3"/>
  <c r="F6220" i="3"/>
  <c r="K6219" i="3"/>
  <c r="F6219" i="3"/>
  <c r="K6218" i="3"/>
  <c r="N6218" i="3" s="1"/>
  <c r="F6218" i="3"/>
  <c r="G6218" i="3" s="1"/>
  <c r="K6217" i="3"/>
  <c r="F6217" i="3"/>
  <c r="K6216" i="3"/>
  <c r="F6216" i="3"/>
  <c r="K6215" i="3"/>
  <c r="F6215" i="3"/>
  <c r="K6214" i="3"/>
  <c r="F6214" i="3"/>
  <c r="H6214" i="3" s="1"/>
  <c r="K6213" i="3"/>
  <c r="F6213" i="3"/>
  <c r="K6212" i="3"/>
  <c r="F6212" i="3"/>
  <c r="K6211" i="3"/>
  <c r="F6211" i="3"/>
  <c r="K6210" i="3"/>
  <c r="N6210" i="3" s="1"/>
  <c r="F6210" i="3"/>
  <c r="G6210" i="3" s="1"/>
  <c r="K6209" i="3"/>
  <c r="F6209" i="3"/>
  <c r="K6208" i="3"/>
  <c r="F6208" i="3"/>
  <c r="K6207" i="3"/>
  <c r="F6207" i="3"/>
  <c r="K6206" i="3"/>
  <c r="F6206" i="3"/>
  <c r="G6206" i="3" s="1"/>
  <c r="K6205" i="3"/>
  <c r="F6205" i="3"/>
  <c r="K6204" i="3"/>
  <c r="F6204" i="3"/>
  <c r="K6203" i="3"/>
  <c r="F6203" i="3"/>
  <c r="K6202" i="3"/>
  <c r="F6202" i="3"/>
  <c r="G6202" i="3" s="1"/>
  <c r="K6201" i="3"/>
  <c r="F6201" i="3"/>
  <c r="K6200" i="3"/>
  <c r="F6200" i="3"/>
  <c r="K6199" i="3"/>
  <c r="F6199" i="3"/>
  <c r="G6199" i="3" s="1"/>
  <c r="K6198" i="3"/>
  <c r="F6198" i="3"/>
  <c r="K6197" i="3"/>
  <c r="F6197" i="3"/>
  <c r="K6196" i="3"/>
  <c r="F6196" i="3"/>
  <c r="K6195" i="3"/>
  <c r="F6195" i="3"/>
  <c r="K6194" i="3"/>
  <c r="F6194" i="3"/>
  <c r="G6194" i="3" s="1"/>
  <c r="K6193" i="3"/>
  <c r="F6193" i="3"/>
  <c r="K6192" i="3"/>
  <c r="F6192" i="3"/>
  <c r="K6191" i="3"/>
  <c r="F6191" i="3"/>
  <c r="K6190" i="3"/>
  <c r="F6190" i="3"/>
  <c r="G6190" i="3" s="1"/>
  <c r="K6189" i="3"/>
  <c r="F6189" i="3"/>
  <c r="K6188" i="3"/>
  <c r="F6188" i="3"/>
  <c r="K6187" i="3"/>
  <c r="F6187" i="3"/>
  <c r="K6186" i="3"/>
  <c r="F6186" i="3"/>
  <c r="G6186" i="3" s="1"/>
  <c r="K6185" i="3"/>
  <c r="F6185" i="3"/>
  <c r="K6184" i="3"/>
  <c r="F6184" i="3"/>
  <c r="K6183" i="3"/>
  <c r="F6183" i="3"/>
  <c r="G6183" i="3" s="1"/>
  <c r="K6182" i="3"/>
  <c r="F6182" i="3"/>
  <c r="K6181" i="3"/>
  <c r="F6181" i="3"/>
  <c r="K6180" i="3"/>
  <c r="F6180" i="3"/>
  <c r="K6179" i="3"/>
  <c r="F6179" i="3"/>
  <c r="G6179" i="3" s="1"/>
  <c r="K6178" i="3"/>
  <c r="F6178" i="3"/>
  <c r="K6177" i="3"/>
  <c r="F6177" i="3"/>
  <c r="K6176" i="3"/>
  <c r="F6176" i="3"/>
  <c r="K6175" i="3"/>
  <c r="F6175" i="3"/>
  <c r="K6174" i="3"/>
  <c r="F6174" i="3"/>
  <c r="K6173" i="3"/>
  <c r="F6173" i="3"/>
  <c r="G6173" i="3" s="1"/>
  <c r="K6172" i="3"/>
  <c r="F6172" i="3"/>
  <c r="K6171" i="3"/>
  <c r="F6171" i="3"/>
  <c r="K6170" i="3"/>
  <c r="F6170" i="3"/>
  <c r="K6169" i="3"/>
  <c r="F6169" i="3"/>
  <c r="K6168" i="3"/>
  <c r="F6168" i="3"/>
  <c r="G6168" i="3" s="1"/>
  <c r="K6167" i="3"/>
  <c r="F6167" i="3"/>
  <c r="K6166" i="3"/>
  <c r="F6166" i="3"/>
  <c r="K6165" i="3"/>
  <c r="F6165" i="3"/>
  <c r="K6164" i="3"/>
  <c r="F6164" i="3"/>
  <c r="G6164" i="3" s="1"/>
  <c r="K6163" i="3"/>
  <c r="F6163" i="3"/>
  <c r="K6162" i="3"/>
  <c r="F6162" i="3"/>
  <c r="K6161" i="3"/>
  <c r="F6161" i="3"/>
  <c r="K6160" i="3"/>
  <c r="F6160" i="3"/>
  <c r="K6159" i="3"/>
  <c r="F6159" i="3"/>
  <c r="K6158" i="3"/>
  <c r="F6158" i="3"/>
  <c r="G6158" i="3" s="1"/>
  <c r="K6157" i="3"/>
  <c r="F6157" i="3"/>
  <c r="K6156" i="3"/>
  <c r="F6156" i="3"/>
  <c r="K6155" i="3"/>
  <c r="F6155" i="3"/>
  <c r="K6154" i="3"/>
  <c r="F6154" i="3"/>
  <c r="K6153" i="3"/>
  <c r="F6153" i="3"/>
  <c r="K6152" i="3"/>
  <c r="F6152" i="3"/>
  <c r="K6151" i="3"/>
  <c r="F6151" i="3"/>
  <c r="G6151" i="3" s="1"/>
  <c r="K6150" i="3"/>
  <c r="F6150" i="3"/>
  <c r="K6149" i="3"/>
  <c r="F6149" i="3"/>
  <c r="G6149" i="3" s="1"/>
  <c r="K6148" i="3"/>
  <c r="F6148" i="3"/>
  <c r="K6147" i="3"/>
  <c r="F6147" i="3"/>
  <c r="K6146" i="3"/>
  <c r="F6146" i="3"/>
  <c r="K6145" i="3"/>
  <c r="F6145" i="3"/>
  <c r="K6144" i="3"/>
  <c r="F6144" i="3"/>
  <c r="K6143" i="3"/>
  <c r="F6143" i="3"/>
  <c r="G6143" i="3" s="1"/>
  <c r="K6142" i="3"/>
  <c r="F6142" i="3"/>
  <c r="K6141" i="3"/>
  <c r="F6141" i="3"/>
  <c r="K6140" i="3"/>
  <c r="F6140" i="3"/>
  <c r="K6139" i="3"/>
  <c r="F6139" i="3"/>
  <c r="G6139" i="3" s="1"/>
  <c r="K6138" i="3"/>
  <c r="F6138" i="3"/>
  <c r="K6137" i="3"/>
  <c r="F6137" i="3"/>
  <c r="K6136" i="3"/>
  <c r="F6136" i="3"/>
  <c r="G6136" i="3" s="1"/>
  <c r="K6135" i="3"/>
  <c r="F6135" i="3"/>
  <c r="K6134" i="3"/>
  <c r="F6134" i="3"/>
  <c r="K6133" i="3"/>
  <c r="F6133" i="3"/>
  <c r="K6132" i="3"/>
  <c r="F6132" i="3"/>
  <c r="K6131" i="3"/>
  <c r="F6131" i="3"/>
  <c r="K6130" i="3"/>
  <c r="F6130" i="3"/>
  <c r="K6129" i="3"/>
  <c r="F6129" i="3"/>
  <c r="K6128" i="3"/>
  <c r="F6128" i="3"/>
  <c r="G6128" i="3" s="1"/>
  <c r="K6127" i="3"/>
  <c r="F6127" i="3"/>
  <c r="K6126" i="3"/>
  <c r="F6126" i="3"/>
  <c r="K6125" i="3"/>
  <c r="F6125" i="3"/>
  <c r="K6124" i="3"/>
  <c r="F6124" i="3"/>
  <c r="K6123" i="3"/>
  <c r="F6123" i="3"/>
  <c r="K6122" i="3"/>
  <c r="F6122" i="3"/>
  <c r="K6121" i="3"/>
  <c r="F6121" i="3"/>
  <c r="K6120" i="3"/>
  <c r="F6120" i="3"/>
  <c r="G6120" i="3" s="1"/>
  <c r="K6119" i="3"/>
  <c r="F6119" i="3"/>
  <c r="K6118" i="3"/>
  <c r="F6118" i="3"/>
  <c r="K6117" i="3"/>
  <c r="F6117" i="3"/>
  <c r="K6116" i="3"/>
  <c r="F6116" i="3"/>
  <c r="I6116" i="3" s="1"/>
  <c r="K6115" i="3"/>
  <c r="F6115" i="3"/>
  <c r="K6114" i="3"/>
  <c r="L6114" i="3" s="1"/>
  <c r="F6114" i="3"/>
  <c r="K6113" i="3"/>
  <c r="F6113" i="3"/>
  <c r="K6112" i="3"/>
  <c r="F6112" i="3"/>
  <c r="G6112" i="3" s="1"/>
  <c r="K6111" i="3"/>
  <c r="F6111" i="3"/>
  <c r="K6110" i="3"/>
  <c r="L6110" i="3" s="1"/>
  <c r="F6110" i="3"/>
  <c r="K6109" i="3"/>
  <c r="F6109" i="3"/>
  <c r="K6108" i="3"/>
  <c r="F6108" i="3"/>
  <c r="K6107" i="3"/>
  <c r="F6107" i="3"/>
  <c r="K6106" i="3"/>
  <c r="F6106" i="3"/>
  <c r="K6105" i="3"/>
  <c r="F6105" i="3"/>
  <c r="H6105" i="3" s="1"/>
  <c r="K6104" i="3"/>
  <c r="F6104" i="3"/>
  <c r="K6103" i="3"/>
  <c r="L6103" i="3" s="1"/>
  <c r="F6103" i="3"/>
  <c r="K6102" i="3"/>
  <c r="N6102" i="3" s="1"/>
  <c r="F6102" i="3"/>
  <c r="K6101" i="3"/>
  <c r="L6101" i="3" s="1"/>
  <c r="F6101" i="3"/>
  <c r="K6100" i="3"/>
  <c r="L6100" i="3" s="1"/>
  <c r="F6100" i="3"/>
  <c r="K6099" i="3"/>
  <c r="F6099" i="3"/>
  <c r="K6098" i="3"/>
  <c r="F6098" i="3"/>
  <c r="I6098" i="3" s="1"/>
  <c r="K6097" i="3"/>
  <c r="L6097" i="3" s="1"/>
  <c r="F6097" i="3"/>
  <c r="K6096" i="3"/>
  <c r="L6096" i="3" s="1"/>
  <c r="F6096" i="3"/>
  <c r="K6095" i="3"/>
  <c r="L6095" i="3" s="1"/>
  <c r="F6095" i="3"/>
  <c r="K6094" i="3"/>
  <c r="F6094" i="3"/>
  <c r="K6093" i="3"/>
  <c r="F6093" i="3"/>
  <c r="K6092" i="3"/>
  <c r="L6092" i="3" s="1"/>
  <c r="F6092" i="3"/>
  <c r="K6091" i="3"/>
  <c r="F6091" i="3"/>
  <c r="K6090" i="3"/>
  <c r="N6090" i="3" s="1"/>
  <c r="F6090" i="3"/>
  <c r="K6089" i="3"/>
  <c r="F6089" i="3"/>
  <c r="K6088" i="3"/>
  <c r="F6088" i="3"/>
  <c r="K6087" i="3"/>
  <c r="F6087" i="3"/>
  <c r="K6086" i="3"/>
  <c r="F6086" i="3"/>
  <c r="K6085" i="3"/>
  <c r="F6085" i="3"/>
  <c r="K6084" i="3"/>
  <c r="F6084" i="3"/>
  <c r="K6083" i="3"/>
  <c r="L6083" i="3" s="1"/>
  <c r="F6083" i="3"/>
  <c r="K6082" i="3"/>
  <c r="F6082" i="3"/>
  <c r="K6081" i="3"/>
  <c r="F6081" i="3"/>
  <c r="I6081" i="3" s="1"/>
  <c r="K6080" i="3"/>
  <c r="L6080" i="3" s="1"/>
  <c r="F6080" i="3"/>
  <c r="K6079" i="3"/>
  <c r="F6079" i="3"/>
  <c r="K6078" i="3"/>
  <c r="F6078" i="3"/>
  <c r="K6077" i="3"/>
  <c r="F6077" i="3"/>
  <c r="K6076" i="3"/>
  <c r="F6076" i="3"/>
  <c r="K6075" i="3"/>
  <c r="F6075" i="3"/>
  <c r="K6074" i="3"/>
  <c r="L6074" i="3" s="1"/>
  <c r="F6074" i="3"/>
  <c r="K6073" i="3"/>
  <c r="F6073" i="3"/>
  <c r="K6072" i="3"/>
  <c r="F6072" i="3"/>
  <c r="K6071" i="3"/>
  <c r="N6071" i="3" s="1"/>
  <c r="F6071" i="3"/>
  <c r="K6070" i="3"/>
  <c r="F6070" i="3"/>
  <c r="G6070" i="3" s="1"/>
  <c r="K6069" i="3"/>
  <c r="F6069" i="3"/>
  <c r="K6068" i="3"/>
  <c r="L6068" i="3" s="1"/>
  <c r="F6068" i="3"/>
  <c r="K6067" i="3"/>
  <c r="F6067" i="3"/>
  <c r="K6066" i="3"/>
  <c r="L6066" i="3" s="1"/>
  <c r="F6066" i="3"/>
  <c r="K6065" i="3"/>
  <c r="F6065" i="3"/>
  <c r="K6064" i="3"/>
  <c r="F6064" i="3"/>
  <c r="K6063" i="3"/>
  <c r="F6063" i="3"/>
  <c r="K6062" i="3"/>
  <c r="L6062" i="3" s="1"/>
  <c r="F6062" i="3"/>
  <c r="K6061" i="3"/>
  <c r="F6061" i="3"/>
  <c r="K6060" i="3"/>
  <c r="N6060" i="3" s="1"/>
  <c r="F6060" i="3"/>
  <c r="K6059" i="3"/>
  <c r="L6059" i="3" s="1"/>
  <c r="F6059" i="3"/>
  <c r="K6058" i="3"/>
  <c r="F6058" i="3"/>
  <c r="K6057" i="3"/>
  <c r="F6057" i="3"/>
  <c r="K6056" i="3"/>
  <c r="F6056" i="3"/>
  <c r="K6055" i="3"/>
  <c r="L6055" i="3" s="1"/>
  <c r="F6055" i="3"/>
  <c r="K6054" i="3"/>
  <c r="F6054" i="3"/>
  <c r="K6053" i="3"/>
  <c r="F6053" i="3"/>
  <c r="G6053" i="3" s="1"/>
  <c r="K6052" i="3"/>
  <c r="L6052" i="3" s="1"/>
  <c r="F6052" i="3"/>
  <c r="K6051" i="3"/>
  <c r="F6051" i="3"/>
  <c r="K6050" i="3"/>
  <c r="F6050" i="3"/>
  <c r="K6049" i="3"/>
  <c r="L6049" i="3" s="1"/>
  <c r="F6049" i="3"/>
  <c r="K6048" i="3"/>
  <c r="F6048" i="3"/>
  <c r="K6047" i="3"/>
  <c r="F6047" i="3"/>
  <c r="H6047" i="3" s="1"/>
  <c r="K6046" i="3"/>
  <c r="L6046" i="3" s="1"/>
  <c r="F6046" i="3"/>
  <c r="K6045" i="3"/>
  <c r="F6045" i="3"/>
  <c r="K6044" i="3"/>
  <c r="N6044" i="3" s="1"/>
  <c r="F6044" i="3"/>
  <c r="K6043" i="3"/>
  <c r="F6043" i="3"/>
  <c r="K6042" i="3"/>
  <c r="L6042" i="3" s="1"/>
  <c r="F6042" i="3"/>
  <c r="K6041" i="3"/>
  <c r="F6041" i="3"/>
  <c r="K6040" i="3"/>
  <c r="F6040" i="3"/>
  <c r="G6040" i="3" s="1"/>
  <c r="K6039" i="3"/>
  <c r="F6039" i="3"/>
  <c r="K6038" i="3"/>
  <c r="L6038" i="3" s="1"/>
  <c r="F6038" i="3"/>
  <c r="K6037" i="3"/>
  <c r="F6037" i="3"/>
  <c r="K6036" i="3"/>
  <c r="N6036" i="3" s="1"/>
  <c r="F6036" i="3"/>
  <c r="K6035" i="3"/>
  <c r="F6035" i="3"/>
  <c r="K6034" i="3"/>
  <c r="L6034" i="3" s="1"/>
  <c r="F6034" i="3"/>
  <c r="K6033" i="3"/>
  <c r="F6033" i="3"/>
  <c r="K6032" i="3"/>
  <c r="F6032" i="3"/>
  <c r="K6031" i="3"/>
  <c r="F6031" i="3"/>
  <c r="I6031" i="3" s="1"/>
  <c r="K6030" i="3"/>
  <c r="F6030" i="3"/>
  <c r="K6029" i="3"/>
  <c r="L6029" i="3" s="1"/>
  <c r="F6029" i="3"/>
  <c r="K6028" i="3"/>
  <c r="F6028" i="3"/>
  <c r="K6027" i="3"/>
  <c r="L6027" i="3" s="1"/>
  <c r="F6027" i="3"/>
  <c r="K6026" i="3"/>
  <c r="F6026" i="3"/>
  <c r="K6025" i="3"/>
  <c r="F6025" i="3"/>
  <c r="K6024" i="3"/>
  <c r="F6024" i="3"/>
  <c r="K6023" i="3"/>
  <c r="F6023" i="3"/>
  <c r="H6023" i="3" s="1"/>
  <c r="K6022" i="3"/>
  <c r="F6022" i="3"/>
  <c r="K6021" i="3"/>
  <c r="L6021" i="3" s="1"/>
  <c r="F6021" i="3"/>
  <c r="K6020" i="3"/>
  <c r="N6020" i="3" s="1"/>
  <c r="F6020" i="3"/>
  <c r="K6019" i="3"/>
  <c r="F6019" i="3"/>
  <c r="K6018" i="3"/>
  <c r="L6018" i="3" s="1"/>
  <c r="F6018" i="3"/>
  <c r="K6017" i="3"/>
  <c r="F6017" i="3"/>
  <c r="K6016" i="3"/>
  <c r="F6016" i="3"/>
  <c r="G6016" i="3" s="1"/>
  <c r="K6015" i="3"/>
  <c r="F6015" i="3"/>
  <c r="K6014" i="3"/>
  <c r="L6014" i="3" s="1"/>
  <c r="F6014" i="3"/>
  <c r="K6013" i="3"/>
  <c r="F6013" i="3"/>
  <c r="K6012" i="3"/>
  <c r="N6012" i="3" s="1"/>
  <c r="F6012" i="3"/>
  <c r="K6011" i="3"/>
  <c r="F6011" i="3"/>
  <c r="K6010" i="3"/>
  <c r="F6010" i="3"/>
  <c r="K6009" i="3"/>
  <c r="F6009" i="3"/>
  <c r="K6008" i="3"/>
  <c r="F6008" i="3"/>
  <c r="K6007" i="3"/>
  <c r="F6007" i="3"/>
  <c r="I6007" i="3" s="1"/>
  <c r="K6006" i="3"/>
  <c r="F6006" i="3"/>
  <c r="K6005" i="3"/>
  <c r="F6005" i="3"/>
  <c r="K6004" i="3"/>
  <c r="F6004" i="3"/>
  <c r="K6003" i="3"/>
  <c r="L6003" i="3" s="1"/>
  <c r="F6003" i="3"/>
  <c r="K6002" i="3"/>
  <c r="F6002" i="3"/>
  <c r="K6001" i="3"/>
  <c r="F6001" i="3"/>
  <c r="K6000" i="3"/>
  <c r="F6000" i="3"/>
  <c r="H6000" i="3" s="1"/>
  <c r="K5999" i="3"/>
  <c r="L5999" i="3" s="1"/>
  <c r="F5999" i="3"/>
  <c r="K5998" i="3"/>
  <c r="N5998" i="3" s="1"/>
  <c r="F5998" i="3"/>
  <c r="K5997" i="3"/>
  <c r="L5997" i="3" s="1"/>
  <c r="F5997" i="3"/>
  <c r="K5996" i="3"/>
  <c r="F5996" i="3"/>
  <c r="G5996" i="3" s="1"/>
  <c r="K5995" i="3"/>
  <c r="L5995" i="3" s="1"/>
  <c r="F5995" i="3"/>
  <c r="K5994" i="3"/>
  <c r="N5994" i="3" s="1"/>
  <c r="F5994" i="3"/>
  <c r="K5993" i="3"/>
  <c r="F5993" i="3"/>
  <c r="K5992" i="3"/>
  <c r="F5992" i="3"/>
  <c r="K5991" i="3"/>
  <c r="L5991" i="3" s="1"/>
  <c r="F5991" i="3"/>
  <c r="K5990" i="3"/>
  <c r="F5990" i="3"/>
  <c r="K5989" i="3"/>
  <c r="F5989" i="3"/>
  <c r="I5989" i="3" s="1"/>
  <c r="K5988" i="3"/>
  <c r="F5988" i="3"/>
  <c r="K5987" i="3"/>
  <c r="L5987" i="3" s="1"/>
  <c r="F5987" i="3"/>
  <c r="K5986" i="3"/>
  <c r="F5986" i="3"/>
  <c r="K5985" i="3"/>
  <c r="F5985" i="3"/>
  <c r="K5984" i="3"/>
  <c r="L5984" i="3" s="1"/>
  <c r="F5984" i="3"/>
  <c r="K5983" i="3"/>
  <c r="F5983" i="3"/>
  <c r="K5982" i="3"/>
  <c r="N5982" i="3" s="1"/>
  <c r="F5982" i="3"/>
  <c r="K5981" i="3"/>
  <c r="F5981" i="3"/>
  <c r="K5980" i="3"/>
  <c r="F5980" i="3"/>
  <c r="I5980" i="3" s="1"/>
  <c r="K5979" i="3"/>
  <c r="F5979" i="3"/>
  <c r="K5978" i="3"/>
  <c r="F5978" i="3"/>
  <c r="G5978" i="3" s="1"/>
  <c r="K5977" i="3"/>
  <c r="F5977" i="3"/>
  <c r="K5976" i="3"/>
  <c r="F5976" i="3"/>
  <c r="I5976" i="3" s="1"/>
  <c r="K5975" i="3"/>
  <c r="F5975" i="3"/>
  <c r="K5974" i="3"/>
  <c r="F5974" i="3"/>
  <c r="K5973" i="3"/>
  <c r="F5973" i="3"/>
  <c r="G5973" i="3" s="1"/>
  <c r="K5972" i="3"/>
  <c r="L5972" i="3" s="1"/>
  <c r="F5972" i="3"/>
  <c r="K5971" i="3"/>
  <c r="L5971" i="3" s="1"/>
  <c r="F5971" i="3"/>
  <c r="K5970" i="3"/>
  <c r="F5970" i="3"/>
  <c r="K5969" i="3"/>
  <c r="F5969" i="3"/>
  <c r="G5969" i="3" s="1"/>
  <c r="K5968" i="3"/>
  <c r="L5968" i="3" s="1"/>
  <c r="F5968" i="3"/>
  <c r="K5967" i="3"/>
  <c r="F5967" i="3"/>
  <c r="K5966" i="3"/>
  <c r="F5966" i="3"/>
  <c r="K5965" i="3"/>
  <c r="F5965" i="3"/>
  <c r="G5965" i="3" s="1"/>
  <c r="K5964" i="3"/>
  <c r="L5964" i="3" s="1"/>
  <c r="F5964" i="3"/>
  <c r="K5963" i="3"/>
  <c r="F5963" i="3"/>
  <c r="K5962" i="3"/>
  <c r="L5962" i="3" s="1"/>
  <c r="F5962" i="3"/>
  <c r="K5961" i="3"/>
  <c r="F5961" i="3"/>
  <c r="K5960" i="3"/>
  <c r="F5960" i="3"/>
  <c r="G5960" i="3" s="1"/>
  <c r="K5959" i="3"/>
  <c r="L5959" i="3" s="1"/>
  <c r="F5959" i="3"/>
  <c r="K5958" i="3"/>
  <c r="F5958" i="3"/>
  <c r="G5958" i="3" s="1"/>
  <c r="K5957" i="3"/>
  <c r="L5957" i="3" s="1"/>
  <c r="F5957" i="3"/>
  <c r="K5956" i="3"/>
  <c r="L5956" i="3" s="1"/>
  <c r="F5956" i="3"/>
  <c r="K5955" i="3"/>
  <c r="F5955" i="3"/>
  <c r="G5955" i="3" s="1"/>
  <c r="K5954" i="3"/>
  <c r="L5954" i="3" s="1"/>
  <c r="F5954" i="3"/>
  <c r="K5953" i="3"/>
  <c r="L5953" i="3" s="1"/>
  <c r="F5953" i="3"/>
  <c r="K5952" i="3"/>
  <c r="F5952" i="3"/>
  <c r="K5951" i="3"/>
  <c r="L5951" i="3" s="1"/>
  <c r="F5951" i="3"/>
  <c r="K5950" i="3"/>
  <c r="F5950" i="3"/>
  <c r="K5949" i="3"/>
  <c r="F5949" i="3"/>
  <c r="G5949" i="3" s="1"/>
  <c r="K5948" i="3"/>
  <c r="M5948" i="3" s="1"/>
  <c r="F5948" i="3"/>
  <c r="K5947" i="3"/>
  <c r="F5947" i="3"/>
  <c r="K5946" i="3"/>
  <c r="F5946" i="3"/>
  <c r="G5946" i="3" s="1"/>
  <c r="K5945" i="3"/>
  <c r="F5945" i="3"/>
  <c r="K5944" i="3"/>
  <c r="F5944" i="3"/>
  <c r="K5943" i="3"/>
  <c r="F5943" i="3"/>
  <c r="K5942" i="3"/>
  <c r="F5942" i="3"/>
  <c r="K5941" i="3"/>
  <c r="F5941" i="3"/>
  <c r="G5941" i="3" s="1"/>
  <c r="K5940" i="3"/>
  <c r="L5940" i="3" s="1"/>
  <c r="F5940" i="3"/>
  <c r="K5939" i="3"/>
  <c r="F5939" i="3"/>
  <c r="K5938" i="3"/>
  <c r="F5938" i="3"/>
  <c r="K5937" i="3"/>
  <c r="F5937" i="3"/>
  <c r="K5936" i="3"/>
  <c r="F5936" i="3"/>
  <c r="K5935" i="3"/>
  <c r="F5935" i="3"/>
  <c r="K5934" i="3"/>
  <c r="F5934" i="3"/>
  <c r="G5934" i="3" s="1"/>
  <c r="K5933" i="3"/>
  <c r="F5933" i="3"/>
  <c r="K5932" i="3"/>
  <c r="L5932" i="3" s="1"/>
  <c r="F5932" i="3"/>
  <c r="K5931" i="3"/>
  <c r="L5931" i="3" s="1"/>
  <c r="F5931" i="3"/>
  <c r="I5931" i="3" s="1"/>
  <c r="K5930" i="3"/>
  <c r="L5930" i="3" s="1"/>
  <c r="F5930" i="3"/>
  <c r="K5929" i="3"/>
  <c r="M5929" i="3" s="1"/>
  <c r="F5929" i="3"/>
  <c r="K5928" i="3"/>
  <c r="L5928" i="3" s="1"/>
  <c r="F5928" i="3"/>
  <c r="K5927" i="3"/>
  <c r="F5927" i="3"/>
  <c r="H5927" i="3" s="1"/>
  <c r="K5926" i="3"/>
  <c r="M5926" i="3" s="1"/>
  <c r="F5926" i="3"/>
  <c r="K5925" i="3"/>
  <c r="F5925" i="3"/>
  <c r="K5924" i="3"/>
  <c r="F5924" i="3"/>
  <c r="K5923" i="3"/>
  <c r="F5923" i="3"/>
  <c r="K5922" i="3"/>
  <c r="L5922" i="3" s="1"/>
  <c r="F5922" i="3"/>
  <c r="K5921" i="3"/>
  <c r="N5921" i="3" s="1"/>
  <c r="F5921" i="3"/>
  <c r="I5921" i="3" s="1"/>
  <c r="K5920" i="3"/>
  <c r="F5920" i="3"/>
  <c r="K5919" i="3"/>
  <c r="F5919" i="3"/>
  <c r="K5918" i="3"/>
  <c r="F5918" i="3"/>
  <c r="K5917" i="3"/>
  <c r="F5917" i="3"/>
  <c r="K5916" i="3"/>
  <c r="M5916" i="3" s="1"/>
  <c r="F5916" i="3"/>
  <c r="H5916" i="3" s="1"/>
  <c r="K5915" i="3"/>
  <c r="M5915" i="3" s="1"/>
  <c r="F5915" i="3"/>
  <c r="K5914" i="3"/>
  <c r="M5914" i="3" s="1"/>
  <c r="F5914" i="3"/>
  <c r="K5913" i="3"/>
  <c r="L5913" i="3" s="1"/>
  <c r="F5913" i="3"/>
  <c r="K5912" i="3"/>
  <c r="F5912" i="3"/>
  <c r="H5912" i="3" s="1"/>
  <c r="K5911" i="3"/>
  <c r="M5911" i="3" s="1"/>
  <c r="F5911" i="3"/>
  <c r="K5910" i="3"/>
  <c r="F5910" i="3"/>
  <c r="K5909" i="3"/>
  <c r="F5909" i="3"/>
  <c r="K5908" i="3"/>
  <c r="F5908" i="3"/>
  <c r="K5907" i="3"/>
  <c r="F5907" i="3"/>
  <c r="K5906" i="3"/>
  <c r="M5906" i="3" s="1"/>
  <c r="F5906" i="3"/>
  <c r="H5906" i="3" s="1"/>
  <c r="K5905" i="3"/>
  <c r="L5905" i="3" s="1"/>
  <c r="F5905" i="3"/>
  <c r="K5904" i="3"/>
  <c r="F5904" i="3"/>
  <c r="K5903" i="3"/>
  <c r="F5903" i="3"/>
  <c r="K5902" i="3"/>
  <c r="F5902" i="3"/>
  <c r="K5901" i="3"/>
  <c r="M5901" i="3" s="1"/>
  <c r="F5901" i="3"/>
  <c r="K5900" i="3"/>
  <c r="M5900" i="3" s="1"/>
  <c r="F5900" i="3"/>
  <c r="K5899" i="3"/>
  <c r="L5899" i="3" s="1"/>
  <c r="F5899" i="3"/>
  <c r="K5898" i="3"/>
  <c r="F5898" i="3"/>
  <c r="K5897" i="3"/>
  <c r="F5897" i="3"/>
  <c r="K5896" i="3"/>
  <c r="F5896" i="3"/>
  <c r="K5895" i="3"/>
  <c r="F5895" i="3"/>
  <c r="K5894" i="3"/>
  <c r="L5894" i="3" s="1"/>
  <c r="F5894" i="3"/>
  <c r="K5893" i="3"/>
  <c r="F5893" i="3"/>
  <c r="K5892" i="3"/>
  <c r="F5892" i="3"/>
  <c r="K5891" i="3"/>
  <c r="F5891" i="3"/>
  <c r="I5891" i="3" s="1"/>
  <c r="K5890" i="3"/>
  <c r="F5890" i="3"/>
  <c r="K5889" i="3"/>
  <c r="F5889" i="3"/>
  <c r="K5888" i="3"/>
  <c r="F5888" i="3"/>
  <c r="K5887" i="3"/>
  <c r="F5887" i="3"/>
  <c r="K5886" i="3"/>
  <c r="F5886" i="3"/>
  <c r="K5885" i="3"/>
  <c r="M5885" i="3" s="1"/>
  <c r="F5885" i="3"/>
  <c r="K5884" i="3"/>
  <c r="L5884" i="3" s="1"/>
  <c r="F5884" i="3"/>
  <c r="I5884" i="3" s="1"/>
  <c r="K5883" i="3"/>
  <c r="L5883" i="3" s="1"/>
  <c r="F5883" i="3"/>
  <c r="K5882" i="3"/>
  <c r="F5882" i="3"/>
  <c r="K5881" i="3"/>
  <c r="F5881" i="3"/>
  <c r="H5881" i="3" s="1"/>
  <c r="K5880" i="3"/>
  <c r="M5880" i="3" s="1"/>
  <c r="F5880" i="3"/>
  <c r="K5879" i="3"/>
  <c r="F5879" i="3"/>
  <c r="K5878" i="3"/>
  <c r="F5878" i="3"/>
  <c r="K5877" i="3"/>
  <c r="M5877" i="3" s="1"/>
  <c r="F5877" i="3"/>
  <c r="H5877" i="3" s="1"/>
  <c r="K5876" i="3"/>
  <c r="L5876" i="3" s="1"/>
  <c r="F5876" i="3"/>
  <c r="K5875" i="3"/>
  <c r="N5875" i="3" s="1"/>
  <c r="F5875" i="3"/>
  <c r="I5875" i="3" s="1"/>
  <c r="K5874" i="3"/>
  <c r="F5874" i="3"/>
  <c r="K5873" i="3"/>
  <c r="F5873" i="3"/>
  <c r="K5872" i="3"/>
  <c r="F5872" i="3"/>
  <c r="K5871" i="3"/>
  <c r="M5871" i="3" s="1"/>
  <c r="F5871" i="3"/>
  <c r="K5870" i="3"/>
  <c r="F5870" i="3"/>
  <c r="K5869" i="3"/>
  <c r="F5869" i="3"/>
  <c r="I5869" i="3" s="1"/>
  <c r="K5868" i="3"/>
  <c r="N5868" i="3" s="1"/>
  <c r="F5868" i="3"/>
  <c r="I5868" i="3" s="1"/>
  <c r="K5867" i="3"/>
  <c r="F5867" i="3"/>
  <c r="K5866" i="3"/>
  <c r="F5866" i="3"/>
  <c r="K5865" i="3"/>
  <c r="L5865" i="3" s="1"/>
  <c r="F5865" i="3"/>
  <c r="K5864" i="3"/>
  <c r="F5864" i="3"/>
  <c r="K5863" i="3"/>
  <c r="M5863" i="3" s="1"/>
  <c r="F5863" i="3"/>
  <c r="H5863" i="3" s="1"/>
  <c r="K5862" i="3"/>
  <c r="F5862" i="3"/>
  <c r="H5862" i="3" s="1"/>
  <c r="K5861" i="3"/>
  <c r="M5861" i="3" s="1"/>
  <c r="F5861" i="3"/>
  <c r="K5860" i="3"/>
  <c r="F5860" i="3"/>
  <c r="K5859" i="3"/>
  <c r="F5859" i="3"/>
  <c r="K5858" i="3"/>
  <c r="M5858" i="3" s="1"/>
  <c r="F5858" i="3"/>
  <c r="H5858" i="3" s="1"/>
  <c r="K5857" i="3"/>
  <c r="N5857" i="3" s="1"/>
  <c r="F5857" i="3"/>
  <c r="I5857" i="3" s="1"/>
  <c r="K5856" i="3"/>
  <c r="F5856" i="3"/>
  <c r="K5855" i="3"/>
  <c r="M5855" i="3" s="1"/>
  <c r="F5855" i="3"/>
  <c r="H5855" i="3" s="1"/>
  <c r="K5854" i="3"/>
  <c r="M5854" i="3" s="1"/>
  <c r="F5854" i="3"/>
  <c r="K5853" i="3"/>
  <c r="M5853" i="3" s="1"/>
  <c r="F5853" i="3"/>
  <c r="K5852" i="3"/>
  <c r="F5852" i="3"/>
  <c r="I5852" i="3" s="1"/>
  <c r="K5851" i="3"/>
  <c r="L5851" i="3" s="1"/>
  <c r="F5851" i="3"/>
  <c r="K5850" i="3"/>
  <c r="M5850" i="3" s="1"/>
  <c r="F5850" i="3"/>
  <c r="H5850" i="3" s="1"/>
  <c r="K5849" i="3"/>
  <c r="M5849" i="3" s="1"/>
  <c r="F5849" i="3"/>
  <c r="K5848" i="3"/>
  <c r="M5848" i="3" s="1"/>
  <c r="F5848" i="3"/>
  <c r="K5847" i="3"/>
  <c r="F5847" i="3"/>
  <c r="H5847" i="3" s="1"/>
  <c r="K5846" i="3"/>
  <c r="N5846" i="3" s="1"/>
  <c r="F5846" i="3"/>
  <c r="I5846" i="3" s="1"/>
  <c r="K5845" i="3"/>
  <c r="F5845" i="3"/>
  <c r="K5844" i="3"/>
  <c r="F5844" i="3"/>
  <c r="K5843" i="3"/>
  <c r="F5843" i="3"/>
  <c r="K5842" i="3"/>
  <c r="F5842" i="3"/>
  <c r="K5841" i="3"/>
  <c r="M5841" i="3" s="1"/>
  <c r="F5841" i="3"/>
  <c r="H5841" i="3" s="1"/>
  <c r="K5840" i="3"/>
  <c r="M5840" i="3" s="1"/>
  <c r="F5840" i="3"/>
  <c r="K5839" i="3"/>
  <c r="L5839" i="3" s="1"/>
  <c r="F5839" i="3"/>
  <c r="K5838" i="3"/>
  <c r="F5838" i="3"/>
  <c r="K5837" i="3"/>
  <c r="F5837" i="3"/>
  <c r="K5836" i="3"/>
  <c r="F5836" i="3"/>
  <c r="K5835" i="3"/>
  <c r="M5835" i="3" s="1"/>
  <c r="F5835" i="3"/>
  <c r="K5834" i="3"/>
  <c r="F5834" i="3"/>
  <c r="K5833" i="3"/>
  <c r="F5833" i="3"/>
  <c r="K5832" i="3"/>
  <c r="L5832" i="3" s="1"/>
  <c r="F5832" i="3"/>
  <c r="K5831" i="3"/>
  <c r="F5831" i="3"/>
  <c r="K5830" i="3"/>
  <c r="F5830" i="3"/>
  <c r="K5829" i="3"/>
  <c r="F5829" i="3"/>
  <c r="K5828" i="3"/>
  <c r="F5828" i="3"/>
  <c r="K5827" i="3"/>
  <c r="N5827" i="3" s="1"/>
  <c r="F5827" i="3"/>
  <c r="I5827" i="3" s="1"/>
  <c r="K5826" i="3"/>
  <c r="F5826" i="3"/>
  <c r="K5825" i="3"/>
  <c r="F5825" i="3"/>
  <c r="K5824" i="3"/>
  <c r="M5824" i="3" s="1"/>
  <c r="F5824" i="3"/>
  <c r="H5824" i="3" s="1"/>
  <c r="K5823" i="3"/>
  <c r="L5823" i="3" s="1"/>
  <c r="F5823" i="3"/>
  <c r="I5823" i="3" s="1"/>
  <c r="K5822" i="3"/>
  <c r="F5822" i="3"/>
  <c r="K5821" i="3"/>
  <c r="F5821" i="3"/>
  <c r="K5820" i="3"/>
  <c r="M5820" i="3" s="1"/>
  <c r="F5820" i="3"/>
  <c r="H5820" i="3" s="1"/>
  <c r="K5819" i="3"/>
  <c r="N5819" i="3" s="1"/>
  <c r="F5819" i="3"/>
  <c r="I5819" i="3" s="1"/>
  <c r="K5818" i="3"/>
  <c r="F5818" i="3"/>
  <c r="K5817" i="3"/>
  <c r="F5817" i="3"/>
  <c r="K5816" i="3"/>
  <c r="M5816" i="3" s="1"/>
  <c r="F5816" i="3"/>
  <c r="H5816" i="3" s="1"/>
  <c r="K5815" i="3"/>
  <c r="M5815" i="3" s="1"/>
  <c r="F5815" i="3"/>
  <c r="K5814" i="3"/>
  <c r="M5814" i="3" s="1"/>
  <c r="F5814" i="3"/>
  <c r="K5813" i="3"/>
  <c r="F5813" i="3"/>
  <c r="K5812" i="3"/>
  <c r="F5812" i="3"/>
  <c r="K5811" i="3"/>
  <c r="L5811" i="3" s="1"/>
  <c r="F5811" i="3"/>
  <c r="K5810" i="3"/>
  <c r="F5810" i="3"/>
  <c r="K5809" i="3"/>
  <c r="M5809" i="3" s="1"/>
  <c r="F5809" i="3"/>
  <c r="H5809" i="3" s="1"/>
  <c r="K5808" i="3"/>
  <c r="M5808" i="3" s="1"/>
  <c r="F5808" i="3"/>
  <c r="K5807" i="3"/>
  <c r="F5807" i="3"/>
  <c r="K5806" i="3"/>
  <c r="L5806" i="3" s="1"/>
  <c r="F5806" i="3"/>
  <c r="K5805" i="3"/>
  <c r="F5805" i="3"/>
  <c r="K5804" i="3"/>
  <c r="F5804" i="3"/>
  <c r="K5803" i="3"/>
  <c r="M5803" i="3" s="1"/>
  <c r="F5803" i="3"/>
  <c r="K5802" i="3"/>
  <c r="M5802" i="3" s="1"/>
  <c r="F5802" i="3"/>
  <c r="K5801" i="3"/>
  <c r="L5801" i="3" s="1"/>
  <c r="F5801" i="3"/>
  <c r="K5800" i="3"/>
  <c r="F5800" i="3"/>
  <c r="K5799" i="3"/>
  <c r="F5799" i="3"/>
  <c r="K5798" i="3"/>
  <c r="M5798" i="3" s="1"/>
  <c r="F5798" i="3"/>
  <c r="K5797" i="3"/>
  <c r="F5797" i="3"/>
  <c r="I5797" i="3" s="1"/>
  <c r="K5796" i="3"/>
  <c r="F5796" i="3"/>
  <c r="I5796" i="3" s="1"/>
  <c r="K5795" i="3"/>
  <c r="F5795" i="3"/>
  <c r="K5794" i="3"/>
  <c r="M5794" i="3" s="1"/>
  <c r="F5794" i="3"/>
  <c r="H5794" i="3" s="1"/>
  <c r="K5793" i="3"/>
  <c r="M5793" i="3" s="1"/>
  <c r="F5793" i="3"/>
  <c r="K5792" i="3"/>
  <c r="F5792" i="3"/>
  <c r="H5792" i="3" s="1"/>
  <c r="K5791" i="3"/>
  <c r="F5791" i="3"/>
  <c r="K5790" i="3"/>
  <c r="L5790" i="3" s="1"/>
  <c r="F5790" i="3"/>
  <c r="K5789" i="3"/>
  <c r="F5789" i="3"/>
  <c r="K5788" i="3"/>
  <c r="M5788" i="3" s="1"/>
  <c r="F5788" i="3"/>
  <c r="H5788" i="3" s="1"/>
  <c r="K5787" i="3"/>
  <c r="M5787" i="3" s="1"/>
  <c r="F5787" i="3"/>
  <c r="K5786" i="3"/>
  <c r="M5786" i="3" s="1"/>
  <c r="F5786" i="3"/>
  <c r="K5785" i="3"/>
  <c r="L5785" i="3" s="1"/>
  <c r="F5785" i="3"/>
  <c r="K5784" i="3"/>
  <c r="F5784" i="3"/>
  <c r="K5783" i="3"/>
  <c r="F5783" i="3"/>
  <c r="K5782" i="3"/>
  <c r="F5782" i="3"/>
  <c r="K5781" i="3"/>
  <c r="F5781" i="3"/>
  <c r="K5780" i="3"/>
  <c r="M5780" i="3" s="1"/>
  <c r="F5780" i="3"/>
  <c r="H5780" i="3" s="1"/>
  <c r="K5779" i="3"/>
  <c r="M5779" i="3" s="1"/>
  <c r="F5779" i="3"/>
  <c r="K5778" i="3"/>
  <c r="M5778" i="3" s="1"/>
  <c r="F5778" i="3"/>
  <c r="K5777" i="3"/>
  <c r="L5777" i="3" s="1"/>
  <c r="F5777" i="3"/>
  <c r="K5776" i="3"/>
  <c r="N5776" i="3" s="1"/>
  <c r="F5776" i="3"/>
  <c r="I5776" i="3" s="1"/>
  <c r="K5775" i="3"/>
  <c r="F5775" i="3"/>
  <c r="K5774" i="3"/>
  <c r="F5774" i="3"/>
  <c r="K5773" i="3"/>
  <c r="F5773" i="3"/>
  <c r="K5772" i="3"/>
  <c r="M5772" i="3" s="1"/>
  <c r="F5772" i="3"/>
  <c r="K5771" i="3"/>
  <c r="L5771" i="3" s="1"/>
  <c r="F5771" i="3"/>
  <c r="K5770" i="3"/>
  <c r="F5770" i="3"/>
  <c r="K5769" i="3"/>
  <c r="F5769" i="3"/>
  <c r="K5768" i="3"/>
  <c r="M5768" i="3" s="1"/>
  <c r="F5768" i="3"/>
  <c r="H5768" i="3" s="1"/>
  <c r="K5767" i="3"/>
  <c r="F5767" i="3"/>
  <c r="K5766" i="3"/>
  <c r="F5766" i="3"/>
  <c r="K5765" i="3"/>
  <c r="M5765" i="3" s="1"/>
  <c r="F5765" i="3"/>
  <c r="H5765" i="3" s="1"/>
  <c r="K5764" i="3"/>
  <c r="N5764" i="3" s="1"/>
  <c r="F5764" i="3"/>
  <c r="I5764" i="3" s="1"/>
  <c r="K5763" i="3"/>
  <c r="F5763" i="3"/>
  <c r="K5762" i="3"/>
  <c r="M5762" i="3" s="1"/>
  <c r="F5762" i="3"/>
  <c r="H5762" i="3" s="1"/>
  <c r="K5761" i="3"/>
  <c r="M5761" i="3" s="1"/>
  <c r="F5761" i="3"/>
  <c r="K5760" i="3"/>
  <c r="F5760" i="3"/>
  <c r="K5759" i="3"/>
  <c r="F5759" i="3"/>
  <c r="K5758" i="3"/>
  <c r="F5758" i="3"/>
  <c r="K5757" i="3"/>
  <c r="M5757" i="3" s="1"/>
  <c r="F5757" i="3"/>
  <c r="K5756" i="3"/>
  <c r="F5756" i="3"/>
  <c r="H5756" i="3" s="1"/>
  <c r="K5755" i="3"/>
  <c r="F5755" i="3"/>
  <c r="K5754" i="3"/>
  <c r="F5754" i="3"/>
  <c r="K5753" i="3"/>
  <c r="F5753" i="3"/>
  <c r="K5752" i="3"/>
  <c r="M5752" i="3" s="1"/>
  <c r="F5752" i="3"/>
  <c r="H5752" i="3" s="1"/>
  <c r="K5751" i="3"/>
  <c r="L5751" i="3" s="1"/>
  <c r="F5751" i="3"/>
  <c r="K5750" i="3"/>
  <c r="F5750" i="3"/>
  <c r="K5749" i="3"/>
  <c r="L5749" i="3" s="1"/>
  <c r="F5749" i="3"/>
  <c r="I5749" i="3" s="1"/>
  <c r="K5748" i="3"/>
  <c r="L5748" i="3" s="1"/>
  <c r="F5748" i="3"/>
  <c r="K5747" i="3"/>
  <c r="M5747" i="3" s="1"/>
  <c r="F5747" i="3"/>
  <c r="H5747" i="3" s="1"/>
  <c r="K5746" i="3"/>
  <c r="M5746" i="3" s="1"/>
  <c r="F5746" i="3"/>
  <c r="K5745" i="3"/>
  <c r="M5745" i="3" s="1"/>
  <c r="F5745" i="3"/>
  <c r="K5744" i="3"/>
  <c r="F5744" i="3"/>
  <c r="K5743" i="3"/>
  <c r="M5743" i="3" s="1"/>
  <c r="F5743" i="3"/>
  <c r="H5743" i="3" s="1"/>
  <c r="K5742" i="3"/>
  <c r="L5742" i="3" s="1"/>
  <c r="F5742" i="3"/>
  <c r="K5741" i="3"/>
  <c r="L5741" i="3" s="1"/>
  <c r="F5741" i="3"/>
  <c r="I5741" i="3" s="1"/>
  <c r="K5740" i="3"/>
  <c r="F5740" i="3"/>
  <c r="K5739" i="3"/>
  <c r="F5739" i="3"/>
  <c r="K5738" i="3"/>
  <c r="F5738" i="3"/>
  <c r="I5738" i="3" s="1"/>
  <c r="K5737" i="3"/>
  <c r="M5737" i="3" s="1"/>
  <c r="F5737" i="3"/>
  <c r="H5737" i="3" s="1"/>
  <c r="K5736" i="3"/>
  <c r="M5736" i="3" s="1"/>
  <c r="F5736" i="3"/>
  <c r="K5735" i="3"/>
  <c r="M5735" i="3" s="1"/>
  <c r="F5735" i="3"/>
  <c r="K5734" i="3"/>
  <c r="F5734" i="3"/>
  <c r="H5734" i="3" s="1"/>
  <c r="K5733" i="3"/>
  <c r="F5733" i="3"/>
  <c r="K5732" i="3"/>
  <c r="F5732" i="3"/>
  <c r="K5731" i="3"/>
  <c r="F5731" i="3"/>
  <c r="K5730" i="3"/>
  <c r="F5730" i="3"/>
  <c r="K5729" i="3"/>
  <c r="M5729" i="3" s="1"/>
  <c r="F5729" i="3"/>
  <c r="K5728" i="3"/>
  <c r="L5728" i="3" s="1"/>
  <c r="F5728" i="3"/>
  <c r="K5727" i="3"/>
  <c r="F5727" i="3"/>
  <c r="K5726" i="3"/>
  <c r="F5726" i="3"/>
  <c r="K5725" i="3"/>
  <c r="F5725" i="3"/>
  <c r="K5724" i="3"/>
  <c r="M5724" i="3" s="1"/>
  <c r="F5724" i="3"/>
  <c r="K5723" i="3"/>
  <c r="M5723" i="3" s="1"/>
  <c r="F5723" i="3"/>
  <c r="H5723" i="3" s="1"/>
  <c r="K5722" i="3"/>
  <c r="F5722" i="3"/>
  <c r="K5721" i="3"/>
  <c r="F5721" i="3"/>
  <c r="K5720" i="3"/>
  <c r="F5720" i="3"/>
  <c r="K5719" i="3"/>
  <c r="M5719" i="3" s="1"/>
  <c r="F5719" i="3"/>
  <c r="K5718" i="3"/>
  <c r="F5718" i="3"/>
  <c r="K5717" i="3"/>
  <c r="F5717" i="3"/>
  <c r="K5716" i="3"/>
  <c r="M5716" i="3" s="1"/>
  <c r="F5716" i="3"/>
  <c r="K5715" i="3"/>
  <c r="F5715" i="3"/>
  <c r="H5715" i="3" s="1"/>
  <c r="K5714" i="3"/>
  <c r="M5714" i="3" s="1"/>
  <c r="F5714" i="3"/>
  <c r="K5713" i="3"/>
  <c r="F5713" i="3"/>
  <c r="K5712" i="3"/>
  <c r="F5712" i="3"/>
  <c r="K5711" i="3"/>
  <c r="F5711" i="3"/>
  <c r="K5710" i="3"/>
  <c r="F5710" i="3"/>
  <c r="K5709" i="3"/>
  <c r="M5709" i="3" s="1"/>
  <c r="F5709" i="3"/>
  <c r="H5709" i="3" s="1"/>
  <c r="K5708" i="3"/>
  <c r="M5708" i="3" s="1"/>
  <c r="F5708" i="3"/>
  <c r="K5707" i="3"/>
  <c r="F5707" i="3"/>
  <c r="K5706" i="3"/>
  <c r="F5706" i="3"/>
  <c r="K5705" i="3"/>
  <c r="M5705" i="3" s="1"/>
  <c r="F5705" i="3"/>
  <c r="K5704" i="3"/>
  <c r="M5704" i="3" s="1"/>
  <c r="F5704" i="3"/>
  <c r="K5703" i="3"/>
  <c r="L5703" i="3" s="1"/>
  <c r="F5703" i="3"/>
  <c r="K5702" i="3"/>
  <c r="M5702" i="3" s="1"/>
  <c r="F5702" i="3"/>
  <c r="K5701" i="3"/>
  <c r="F5701" i="3"/>
  <c r="K5700" i="3"/>
  <c r="F5700" i="3"/>
  <c r="K5699" i="3"/>
  <c r="F5699" i="3"/>
  <c r="K5698" i="3"/>
  <c r="M5698" i="3" s="1"/>
  <c r="F5698" i="3"/>
  <c r="H5698" i="3" s="1"/>
  <c r="K5697" i="3"/>
  <c r="F5697" i="3"/>
  <c r="K5696" i="3"/>
  <c r="F5696" i="3"/>
  <c r="G5696" i="3" s="1"/>
  <c r="K5695" i="3"/>
  <c r="M5695" i="3" s="1"/>
  <c r="F5695" i="3"/>
  <c r="G5695" i="3" s="1"/>
  <c r="K5694" i="3"/>
  <c r="F5694" i="3"/>
  <c r="G5694" i="3" s="1"/>
  <c r="K5693" i="3"/>
  <c r="N5693" i="3" s="1"/>
  <c r="F5693" i="3"/>
  <c r="K5692" i="3"/>
  <c r="M5692" i="3" s="1"/>
  <c r="F5692" i="3"/>
  <c r="I5692" i="3" s="1"/>
  <c r="K5691" i="3"/>
  <c r="M5691" i="3" s="1"/>
  <c r="F5691" i="3"/>
  <c r="G5691" i="3" s="1"/>
  <c r="K5690" i="3"/>
  <c r="F5690" i="3"/>
  <c r="G5690" i="3" s="1"/>
  <c r="K5689" i="3"/>
  <c r="L5689" i="3" s="1"/>
  <c r="F5689" i="3"/>
  <c r="I5689" i="3" s="1"/>
  <c r="K5688" i="3"/>
  <c r="F5688" i="3"/>
  <c r="G5688" i="3" s="1"/>
  <c r="K5687" i="3"/>
  <c r="M5687" i="3" s="1"/>
  <c r="F5687" i="3"/>
  <c r="G5687" i="3" s="1"/>
  <c r="K5686" i="3"/>
  <c r="F5686" i="3"/>
  <c r="G5686" i="3" s="1"/>
  <c r="K5685" i="3"/>
  <c r="M5685" i="3" s="1"/>
  <c r="F5685" i="3"/>
  <c r="G5685" i="3" s="1"/>
  <c r="K5684" i="3"/>
  <c r="M5684" i="3" s="1"/>
  <c r="F5684" i="3"/>
  <c r="I5684" i="3" s="1"/>
  <c r="K5683" i="3"/>
  <c r="F5683" i="3"/>
  <c r="K5682" i="3"/>
  <c r="M5682" i="3" s="1"/>
  <c r="F5682" i="3"/>
  <c r="G5682" i="3" s="1"/>
  <c r="K5681" i="3"/>
  <c r="F5681" i="3"/>
  <c r="K5680" i="3"/>
  <c r="N5680" i="3" s="1"/>
  <c r="F5680" i="3"/>
  <c r="H5680" i="3" s="1"/>
  <c r="K5679" i="3"/>
  <c r="F5679" i="3"/>
  <c r="K5678" i="3"/>
  <c r="M5678" i="3" s="1"/>
  <c r="F5678" i="3"/>
  <c r="G5678" i="3" s="1"/>
  <c r="K5677" i="3"/>
  <c r="M5677" i="3" s="1"/>
  <c r="F5677" i="3"/>
  <c r="I5677" i="3" s="1"/>
  <c r="K5676" i="3"/>
  <c r="L5676" i="3" s="1"/>
  <c r="F5676" i="3"/>
  <c r="I5676" i="3" s="1"/>
  <c r="K5675" i="3"/>
  <c r="F5675" i="3"/>
  <c r="G5675" i="3" s="1"/>
  <c r="K5674" i="3"/>
  <c r="M5674" i="3" s="1"/>
  <c r="F5674" i="3"/>
  <c r="G5674" i="3" s="1"/>
  <c r="K5673" i="3"/>
  <c r="N5673" i="3" s="1"/>
  <c r="F5673" i="3"/>
  <c r="K5672" i="3"/>
  <c r="M5672" i="3" s="1"/>
  <c r="F5672" i="3"/>
  <c r="I5672" i="3" s="1"/>
  <c r="K5671" i="3"/>
  <c r="F5671" i="3"/>
  <c r="G5671" i="3" s="1"/>
  <c r="K5670" i="3"/>
  <c r="F5670" i="3"/>
  <c r="K5669" i="3"/>
  <c r="M5669" i="3" s="1"/>
  <c r="F5669" i="3"/>
  <c r="G5669" i="3" s="1"/>
  <c r="K5668" i="3"/>
  <c r="F5668" i="3"/>
  <c r="K5667" i="3"/>
  <c r="F5667" i="3"/>
  <c r="G5667" i="3" s="1"/>
  <c r="K5666" i="3"/>
  <c r="N5666" i="3" s="1"/>
  <c r="F5666" i="3"/>
  <c r="H5666" i="3" s="1"/>
  <c r="K5665" i="3"/>
  <c r="M5665" i="3" s="1"/>
  <c r="F5665" i="3"/>
  <c r="G5665" i="3" s="1"/>
  <c r="K5664" i="3"/>
  <c r="L5664" i="3" s="1"/>
  <c r="F5664" i="3"/>
  <c r="I5664" i="3" s="1"/>
  <c r="K5663" i="3"/>
  <c r="M5663" i="3" s="1"/>
  <c r="F5663" i="3"/>
  <c r="G5663" i="3" s="1"/>
  <c r="K5662" i="3"/>
  <c r="N5662" i="3" s="1"/>
  <c r="F5662" i="3"/>
  <c r="K5661" i="3"/>
  <c r="M5661" i="3" s="1"/>
  <c r="F5661" i="3"/>
  <c r="G5661" i="3" s="1"/>
  <c r="K5660" i="3"/>
  <c r="M5660" i="3" s="1"/>
  <c r="F5660" i="3"/>
  <c r="I5660" i="3" s="1"/>
  <c r="K5659" i="3"/>
  <c r="F5659" i="3"/>
  <c r="K5658" i="3"/>
  <c r="F5658" i="3"/>
  <c r="K5657" i="3"/>
  <c r="M5657" i="3" s="1"/>
  <c r="F5657" i="3"/>
  <c r="G5657" i="3" s="1"/>
  <c r="K5656" i="3"/>
  <c r="F5656" i="3"/>
  <c r="I5656" i="3" s="1"/>
  <c r="K5655" i="3"/>
  <c r="M5655" i="3" s="1"/>
  <c r="F5655" i="3"/>
  <c r="G5655" i="3" s="1"/>
  <c r="K5654" i="3"/>
  <c r="F5654" i="3"/>
  <c r="G5654" i="3" s="1"/>
  <c r="K5653" i="3"/>
  <c r="N5653" i="3" s="1"/>
  <c r="F5653" i="3"/>
  <c r="K5652" i="3"/>
  <c r="M5652" i="3" s="1"/>
  <c r="F5652" i="3"/>
  <c r="G5652" i="3" s="1"/>
  <c r="K5651" i="3"/>
  <c r="M5651" i="3" s="1"/>
  <c r="F5651" i="3"/>
  <c r="I5651" i="3" s="1"/>
  <c r="K5650" i="3"/>
  <c r="M5650" i="3" s="1"/>
  <c r="F5650" i="3"/>
  <c r="G5650" i="3" s="1"/>
  <c r="K5649" i="3"/>
  <c r="F5649" i="3"/>
  <c r="G5649" i="3" s="1"/>
  <c r="K5648" i="3"/>
  <c r="F5648" i="3"/>
  <c r="G5648" i="3" s="1"/>
  <c r="K5647" i="3"/>
  <c r="M5647" i="3" s="1"/>
  <c r="F5647" i="3"/>
  <c r="G5647" i="3" s="1"/>
  <c r="K5646" i="3"/>
  <c r="L5646" i="3" s="1"/>
  <c r="F5646" i="3"/>
  <c r="I5646" i="3" s="1"/>
  <c r="K5645" i="3"/>
  <c r="F5645" i="3"/>
  <c r="G5645" i="3" s="1"/>
  <c r="K5644" i="3"/>
  <c r="N5644" i="3" s="1"/>
  <c r="F5644" i="3"/>
  <c r="K5643" i="3"/>
  <c r="M5643" i="3" s="1"/>
  <c r="F5643" i="3"/>
  <c r="G5643" i="3" s="1"/>
  <c r="K5642" i="3"/>
  <c r="M5642" i="3" s="1"/>
  <c r="F5642" i="3"/>
  <c r="I5642" i="3" s="1"/>
  <c r="K5641" i="3"/>
  <c r="L5641" i="3" s="1"/>
  <c r="F5641" i="3"/>
  <c r="G5641" i="3" s="1"/>
  <c r="K5640" i="3"/>
  <c r="L5640" i="3" s="1"/>
  <c r="F5640" i="3"/>
  <c r="K5639" i="3"/>
  <c r="F5639" i="3"/>
  <c r="G5639" i="3" s="1"/>
  <c r="K5638" i="3"/>
  <c r="F5638" i="3"/>
  <c r="G5638" i="3" s="1"/>
  <c r="K5637" i="3"/>
  <c r="N5637" i="3" s="1"/>
  <c r="F5637" i="3"/>
  <c r="H5637" i="3" s="1"/>
  <c r="K5636" i="3"/>
  <c r="M5636" i="3" s="1"/>
  <c r="F5636" i="3"/>
  <c r="G5636" i="3" s="1"/>
  <c r="K5635" i="3"/>
  <c r="L5635" i="3" s="1"/>
  <c r="F5635" i="3"/>
  <c r="I5635" i="3" s="1"/>
  <c r="K5634" i="3"/>
  <c r="L5634" i="3" s="1"/>
  <c r="F5634" i="3"/>
  <c r="G5634" i="3" s="1"/>
  <c r="K5633" i="3"/>
  <c r="L5633" i="3" s="1"/>
  <c r="F5633" i="3"/>
  <c r="G5633" i="3" s="1"/>
  <c r="K5632" i="3"/>
  <c r="M5632" i="3" s="1"/>
  <c r="F5632" i="3"/>
  <c r="G5632" i="3" s="1"/>
  <c r="K5631" i="3"/>
  <c r="F5631" i="3"/>
  <c r="G5631" i="3" s="1"/>
  <c r="K5630" i="3"/>
  <c r="F5630" i="3"/>
  <c r="G5630" i="3" s="1"/>
  <c r="K5629" i="3"/>
  <c r="N5629" i="3" s="1"/>
  <c r="F5629" i="3"/>
  <c r="K5628" i="3"/>
  <c r="M5628" i="3" s="1"/>
  <c r="F5628" i="3"/>
  <c r="G5628" i="3" s="1"/>
  <c r="K5627" i="3"/>
  <c r="M5627" i="3" s="1"/>
  <c r="F5627" i="3"/>
  <c r="I5627" i="3" s="1"/>
  <c r="K5626" i="3"/>
  <c r="L5626" i="3" s="1"/>
  <c r="F5626" i="3"/>
  <c r="G5626" i="3" s="1"/>
  <c r="K5625" i="3"/>
  <c r="L5625" i="3" s="1"/>
  <c r="F5625" i="3"/>
  <c r="K5624" i="3"/>
  <c r="M5624" i="3" s="1"/>
  <c r="F5624" i="3"/>
  <c r="G5624" i="3" s="1"/>
  <c r="K5623" i="3"/>
  <c r="F5623" i="3"/>
  <c r="G5623" i="3" s="1"/>
  <c r="K5622" i="3"/>
  <c r="F5622" i="3"/>
  <c r="G5622" i="3" s="1"/>
  <c r="K5621" i="3"/>
  <c r="N5621" i="3" s="1"/>
  <c r="F5621" i="3"/>
  <c r="H5621" i="3" s="1"/>
  <c r="K5620" i="3"/>
  <c r="M5620" i="3" s="1"/>
  <c r="F5620" i="3"/>
  <c r="G5620" i="3" s="1"/>
  <c r="K5619" i="3"/>
  <c r="L5619" i="3" s="1"/>
  <c r="F5619" i="3"/>
  <c r="G5619" i="3" s="1"/>
  <c r="K5618" i="3"/>
  <c r="L5618" i="3" s="1"/>
  <c r="F5618" i="3"/>
  <c r="G5618" i="3" s="1"/>
  <c r="K5617" i="3"/>
  <c r="M5617" i="3" s="1"/>
  <c r="F5617" i="3"/>
  <c r="G5617" i="3" s="1"/>
  <c r="K5616" i="3"/>
  <c r="F5616" i="3"/>
  <c r="G5616" i="3" s="1"/>
  <c r="K5615" i="3"/>
  <c r="F5615" i="3"/>
  <c r="G5615" i="3" s="1"/>
  <c r="K5614" i="3"/>
  <c r="N5614" i="3" s="1"/>
  <c r="F5614" i="3"/>
  <c r="K5613" i="3"/>
  <c r="M5613" i="3" s="1"/>
  <c r="F5613" i="3"/>
  <c r="G5613" i="3" s="1"/>
  <c r="K5612" i="3"/>
  <c r="M5612" i="3" s="1"/>
  <c r="F5612" i="3"/>
  <c r="I5612" i="3" s="1"/>
  <c r="K5611" i="3"/>
  <c r="L5611" i="3" s="1"/>
  <c r="F5611" i="3"/>
  <c r="K5610" i="3"/>
  <c r="M5610" i="3" s="1"/>
  <c r="F5610" i="3"/>
  <c r="G5610" i="3" s="1"/>
  <c r="K5609" i="3"/>
  <c r="F5609" i="3"/>
  <c r="G5609" i="3" s="1"/>
  <c r="K5608" i="3"/>
  <c r="F5608" i="3"/>
  <c r="G5608" i="3" s="1"/>
  <c r="K5607" i="3"/>
  <c r="N5607" i="3" s="1"/>
  <c r="F5607" i="3"/>
  <c r="H5607" i="3" s="1"/>
  <c r="K5606" i="3"/>
  <c r="M5606" i="3" s="1"/>
  <c r="F5606" i="3"/>
  <c r="G5606" i="3" s="1"/>
  <c r="K5605" i="3"/>
  <c r="L5605" i="3" s="1"/>
  <c r="F5605" i="3"/>
  <c r="I5605" i="3" s="1"/>
  <c r="K5604" i="3"/>
  <c r="L5604" i="3" s="1"/>
  <c r="F5604" i="3"/>
  <c r="G5604" i="3" s="1"/>
  <c r="K5603" i="3"/>
  <c r="L5603" i="3" s="1"/>
  <c r="F5603" i="3"/>
  <c r="G5603" i="3" s="1"/>
  <c r="K5602" i="3"/>
  <c r="F5602" i="3"/>
  <c r="G5602" i="3" s="1"/>
  <c r="K5601" i="3"/>
  <c r="M5601" i="3" s="1"/>
  <c r="F5601" i="3"/>
  <c r="G5601" i="3" s="1"/>
  <c r="K5600" i="3"/>
  <c r="M5600" i="3" s="1"/>
  <c r="F5600" i="3"/>
  <c r="I5600" i="3" s="1"/>
  <c r="K5599" i="3"/>
  <c r="L5599" i="3" s="1"/>
  <c r="F5599" i="3"/>
  <c r="G5599" i="3" s="1"/>
  <c r="K5598" i="3"/>
  <c r="L5598" i="3" s="1"/>
  <c r="F5598" i="3"/>
  <c r="K5597" i="3"/>
  <c r="M5597" i="3" s="1"/>
  <c r="F5597" i="3"/>
  <c r="G5597" i="3" s="1"/>
  <c r="K5596" i="3"/>
  <c r="F5596" i="3"/>
  <c r="G5596" i="3" s="1"/>
  <c r="K5595" i="3"/>
  <c r="F5595" i="3"/>
  <c r="G5595" i="3" s="1"/>
  <c r="K5594" i="3"/>
  <c r="N5594" i="3" s="1"/>
  <c r="F5594" i="3"/>
  <c r="H5594" i="3" s="1"/>
  <c r="K5593" i="3"/>
  <c r="M5593" i="3" s="1"/>
  <c r="F5593" i="3"/>
  <c r="G5593" i="3" s="1"/>
  <c r="K5592" i="3"/>
  <c r="L5592" i="3" s="1"/>
  <c r="F5592" i="3"/>
  <c r="I5592" i="3" s="1"/>
  <c r="K5591" i="3"/>
  <c r="L5591" i="3" s="1"/>
  <c r="F5591" i="3"/>
  <c r="G5591" i="3" s="1"/>
  <c r="K5590" i="3"/>
  <c r="F5590" i="3"/>
  <c r="G5590" i="3" s="1"/>
  <c r="K5589" i="3"/>
  <c r="F5589" i="3"/>
  <c r="G5589" i="3" s="1"/>
  <c r="K5588" i="3"/>
  <c r="N5588" i="3" s="1"/>
  <c r="F5588" i="3"/>
  <c r="K5587" i="3"/>
  <c r="L5587" i="3" s="1"/>
  <c r="F5587" i="3"/>
  <c r="G5587" i="3" s="1"/>
  <c r="K5586" i="3"/>
  <c r="L5586" i="3" s="1"/>
  <c r="F5586" i="3"/>
  <c r="K5585" i="3"/>
  <c r="M5585" i="3" s="1"/>
  <c r="F5585" i="3"/>
  <c r="G5585" i="3" s="1"/>
  <c r="K5584" i="3"/>
  <c r="F5584" i="3"/>
  <c r="G5584" i="3" s="1"/>
  <c r="K5583" i="3"/>
  <c r="F5583" i="3"/>
  <c r="G5583" i="3" s="1"/>
  <c r="K5582" i="3"/>
  <c r="N5582" i="3" s="1"/>
  <c r="F5582" i="3"/>
  <c r="H5582" i="3" s="1"/>
  <c r="K5581" i="3"/>
  <c r="L5581" i="3" s="1"/>
  <c r="F5581" i="3"/>
  <c r="I5581" i="3" s="1"/>
  <c r="K5580" i="3"/>
  <c r="L5580" i="3" s="1"/>
  <c r="F5580" i="3"/>
  <c r="G5580" i="3" s="1"/>
  <c r="K5579" i="3"/>
  <c r="L5579" i="3" s="1"/>
  <c r="F5579" i="3"/>
  <c r="G5579" i="3" s="1"/>
  <c r="K5578" i="3"/>
  <c r="F5578" i="3"/>
  <c r="G5578" i="3" s="1"/>
  <c r="K5577" i="3"/>
  <c r="F5577" i="3"/>
  <c r="G5577" i="3" s="1"/>
  <c r="K5576" i="3"/>
  <c r="M5576" i="3" s="1"/>
  <c r="F5576" i="3"/>
  <c r="G5576" i="3" s="1"/>
  <c r="K5575" i="3"/>
  <c r="L5575" i="3" s="1"/>
  <c r="F5575" i="3"/>
  <c r="G5575" i="3" s="1"/>
  <c r="K5574" i="3"/>
  <c r="F5574" i="3"/>
  <c r="G5574" i="3" s="1"/>
  <c r="K5573" i="3"/>
  <c r="F5573" i="3"/>
  <c r="G5573" i="3" s="1"/>
  <c r="K5572" i="3"/>
  <c r="L5572" i="3" s="1"/>
  <c r="F5572" i="3"/>
  <c r="G5572" i="3" s="1"/>
  <c r="K5571" i="3"/>
  <c r="L5571" i="3" s="1"/>
  <c r="F5571" i="3"/>
  <c r="K5570" i="3"/>
  <c r="F5570" i="3"/>
  <c r="G5570" i="3" s="1"/>
  <c r="K5569" i="3"/>
  <c r="F5569" i="3"/>
  <c r="G5569" i="3" s="1"/>
  <c r="K5568" i="3"/>
  <c r="L5568" i="3" s="1"/>
  <c r="F5568" i="3"/>
  <c r="G5568" i="3" s="1"/>
  <c r="K5567" i="3"/>
  <c r="M5567" i="3" s="1"/>
  <c r="F5567" i="3"/>
  <c r="G5567" i="3" s="1"/>
  <c r="K5566" i="3"/>
  <c r="F5566" i="3"/>
  <c r="G5566" i="3" s="1"/>
  <c r="K5565" i="3"/>
  <c r="L5565" i="3" s="1"/>
  <c r="F5565" i="3"/>
  <c r="G5565" i="3" s="1"/>
  <c r="K5564" i="3"/>
  <c r="L5564" i="3" s="1"/>
  <c r="F5564" i="3"/>
  <c r="K5563" i="3"/>
  <c r="M5563" i="3" s="1"/>
  <c r="F5563" i="3"/>
  <c r="G5563" i="3" s="1"/>
  <c r="K5562" i="3"/>
  <c r="F5562" i="3"/>
  <c r="G5562" i="3" s="1"/>
  <c r="K5561" i="3"/>
  <c r="N5561" i="3" s="1"/>
  <c r="F5561" i="3"/>
  <c r="H5561" i="3" s="1"/>
  <c r="K5560" i="3"/>
  <c r="M5560" i="3" s="1"/>
  <c r="F5560" i="3"/>
  <c r="G5560" i="3" s="1"/>
  <c r="K5559" i="3"/>
  <c r="F5559" i="3"/>
  <c r="G5559" i="3" s="1"/>
  <c r="K5558" i="3"/>
  <c r="M5558" i="3" s="1"/>
  <c r="F5558" i="3"/>
  <c r="G5558" i="3" s="1"/>
  <c r="K5557" i="3"/>
  <c r="M5557" i="3" s="1"/>
  <c r="F5557" i="3"/>
  <c r="I5557" i="3" s="1"/>
  <c r="K5556" i="3"/>
  <c r="L5556" i="3" s="1"/>
  <c r="F5556" i="3"/>
  <c r="G5556" i="3" s="1"/>
  <c r="K5555" i="3"/>
  <c r="L5555" i="3" s="1"/>
  <c r="F5555" i="3"/>
  <c r="K5554" i="3"/>
  <c r="M5554" i="3" s="1"/>
  <c r="F5554" i="3"/>
  <c r="G5554" i="3" s="1"/>
  <c r="K5553" i="3"/>
  <c r="F5553" i="3"/>
  <c r="G5553" i="3" s="1"/>
  <c r="K5552" i="3"/>
  <c r="F5552" i="3"/>
  <c r="G5552" i="3" s="1"/>
  <c r="K5551" i="3"/>
  <c r="L5551" i="3" s="1"/>
  <c r="F5551" i="3"/>
  <c r="G5551" i="3" s="1"/>
  <c r="K5550" i="3"/>
  <c r="L5550" i="3" s="1"/>
  <c r="F5550" i="3"/>
  <c r="G5550" i="3" s="1"/>
  <c r="K5549" i="3"/>
  <c r="M5549" i="3" s="1"/>
  <c r="F5549" i="3"/>
  <c r="G5549" i="3" s="1"/>
  <c r="K5548" i="3"/>
  <c r="F5548" i="3"/>
  <c r="G5548" i="3" s="1"/>
  <c r="K5547" i="3"/>
  <c r="F5547" i="3"/>
  <c r="G5547" i="3" s="1"/>
  <c r="K5546" i="3"/>
  <c r="N5546" i="3" s="1"/>
  <c r="F5546" i="3"/>
  <c r="K5545" i="3"/>
  <c r="M5545" i="3" s="1"/>
  <c r="F5545" i="3"/>
  <c r="G5545" i="3" s="1"/>
  <c r="K5544" i="3"/>
  <c r="L5544" i="3" s="1"/>
  <c r="F5544" i="3"/>
  <c r="K5543" i="3"/>
  <c r="M5543" i="3" s="1"/>
  <c r="F5543" i="3"/>
  <c r="G5543" i="3" s="1"/>
  <c r="K5542" i="3"/>
  <c r="F5542" i="3"/>
  <c r="G5542" i="3" s="1"/>
  <c r="K5541" i="3"/>
  <c r="F5541" i="3"/>
  <c r="G5541" i="3" s="1"/>
  <c r="K5540" i="3"/>
  <c r="M5540" i="3" s="1"/>
  <c r="F5540" i="3"/>
  <c r="G5540" i="3" s="1"/>
  <c r="K5539" i="3"/>
  <c r="L5539" i="3" s="1"/>
  <c r="F5539" i="3"/>
  <c r="I5539" i="3" s="1"/>
  <c r="K5538" i="3"/>
  <c r="L5538" i="3" s="1"/>
  <c r="F5538" i="3"/>
  <c r="G5538" i="3" s="1"/>
  <c r="K5537" i="3"/>
  <c r="L5537" i="3" s="1"/>
  <c r="F5537" i="3"/>
  <c r="G5537" i="3" s="1"/>
  <c r="K5536" i="3"/>
  <c r="M5536" i="3" s="1"/>
  <c r="F5536" i="3"/>
  <c r="G5536" i="3" s="1"/>
  <c r="K5535" i="3"/>
  <c r="N5535" i="3" s="1"/>
  <c r="F5535" i="3"/>
  <c r="H5535" i="3" s="1"/>
  <c r="K5534" i="3"/>
  <c r="M5534" i="3" s="1"/>
  <c r="F5534" i="3"/>
  <c r="G5534" i="3" s="1"/>
  <c r="K5533" i="3"/>
  <c r="L5533" i="3" s="1"/>
  <c r="F5533" i="3"/>
  <c r="G5533" i="3" s="1"/>
  <c r="K5532" i="3"/>
  <c r="M5532" i="3" s="1"/>
  <c r="F5532" i="3"/>
  <c r="G5532" i="3" s="1"/>
  <c r="K5531" i="3"/>
  <c r="F5531" i="3"/>
  <c r="G5531" i="3" s="1"/>
  <c r="K5530" i="3"/>
  <c r="F5530" i="3"/>
  <c r="G5530" i="3" s="1"/>
  <c r="K5529" i="3"/>
  <c r="N5529" i="3" s="1"/>
  <c r="F5529" i="3"/>
  <c r="K5528" i="3"/>
  <c r="M5528" i="3" s="1"/>
  <c r="F5528" i="3"/>
  <c r="G5528" i="3" s="1"/>
  <c r="K5527" i="3"/>
  <c r="M5527" i="3" s="1"/>
  <c r="F5527" i="3"/>
  <c r="I5527" i="3" s="1"/>
  <c r="K5526" i="3"/>
  <c r="L5526" i="3" s="1"/>
  <c r="F5526" i="3"/>
  <c r="K5525" i="3"/>
  <c r="M5525" i="3" s="1"/>
  <c r="F5525" i="3"/>
  <c r="G5525" i="3" s="1"/>
  <c r="K5524" i="3"/>
  <c r="F5524" i="3"/>
  <c r="G5524" i="3" s="1"/>
  <c r="K5523" i="3"/>
  <c r="F5523" i="3"/>
  <c r="G5523" i="3" s="1"/>
  <c r="K5522" i="3"/>
  <c r="N5522" i="3" s="1"/>
  <c r="F5522" i="3"/>
  <c r="H5522" i="3" s="1"/>
  <c r="K5521" i="3"/>
  <c r="M5521" i="3" s="1"/>
  <c r="F5521" i="3"/>
  <c r="G5521" i="3" s="1"/>
  <c r="K5520" i="3"/>
  <c r="L5520" i="3" s="1"/>
  <c r="F5520" i="3"/>
  <c r="I5520" i="3" s="1"/>
  <c r="K5519" i="3"/>
  <c r="L5519" i="3" s="1"/>
  <c r="F5519" i="3"/>
  <c r="G5519" i="3" s="1"/>
  <c r="K5518" i="3"/>
  <c r="L5518" i="3" s="1"/>
  <c r="F5518" i="3"/>
  <c r="G5518" i="3" s="1"/>
  <c r="K5517" i="3"/>
  <c r="F5517" i="3"/>
  <c r="G5517" i="3" s="1"/>
  <c r="K5516" i="3"/>
  <c r="F5516" i="3"/>
  <c r="G5516" i="3" s="1"/>
  <c r="K5515" i="3"/>
  <c r="N5515" i="3" s="1"/>
  <c r="F5515" i="3"/>
  <c r="K5514" i="3"/>
  <c r="M5514" i="3" s="1"/>
  <c r="F5514" i="3"/>
  <c r="G5514" i="3" s="1"/>
  <c r="K5513" i="3"/>
  <c r="M5513" i="3" s="1"/>
  <c r="F5513" i="3"/>
  <c r="I5513" i="3" s="1"/>
  <c r="K5512" i="3"/>
  <c r="L5512" i="3" s="1"/>
  <c r="F5512" i="3"/>
  <c r="G5512" i="3" s="1"/>
  <c r="K5511" i="3"/>
  <c r="L5511" i="3" s="1"/>
  <c r="F5511" i="3"/>
  <c r="K5510" i="3"/>
  <c r="F5510" i="3"/>
  <c r="G5510" i="3" s="1"/>
  <c r="K5509" i="3"/>
  <c r="F5509" i="3"/>
  <c r="G5509" i="3" s="1"/>
  <c r="K5508" i="3"/>
  <c r="M5508" i="3" s="1"/>
  <c r="F5508" i="3"/>
  <c r="G5508" i="3" s="1"/>
  <c r="K5507" i="3"/>
  <c r="L5507" i="3" s="1"/>
  <c r="F5507" i="3"/>
  <c r="I5507" i="3" s="1"/>
  <c r="K5506" i="3"/>
  <c r="L5506" i="3" s="1"/>
  <c r="F5506" i="3"/>
  <c r="G5506" i="3" s="1"/>
  <c r="K5505" i="3"/>
  <c r="F5505" i="3"/>
  <c r="G5505" i="3" s="1"/>
  <c r="K5504" i="3"/>
  <c r="F5504" i="3"/>
  <c r="G5504" i="3" s="1"/>
  <c r="K5503" i="3"/>
  <c r="N5503" i="3" s="1"/>
  <c r="F5503" i="3"/>
  <c r="K5502" i="3"/>
  <c r="M5502" i="3" s="1"/>
  <c r="F5502" i="3"/>
  <c r="G5502" i="3" s="1"/>
  <c r="K5501" i="3"/>
  <c r="M5501" i="3" s="1"/>
  <c r="F5501" i="3"/>
  <c r="I5501" i="3" s="1"/>
  <c r="K5500" i="3"/>
  <c r="L5500" i="3" s="1"/>
  <c r="F5500" i="3"/>
  <c r="G5500" i="3" s="1"/>
  <c r="K5499" i="3"/>
  <c r="M5499" i="3" s="1"/>
  <c r="F5499" i="3"/>
  <c r="G5499" i="3" s="1"/>
  <c r="K5498" i="3"/>
  <c r="F5498" i="3"/>
  <c r="G5498" i="3" s="1"/>
  <c r="K5497" i="3"/>
  <c r="F5497" i="3"/>
  <c r="G5497" i="3" s="1"/>
  <c r="K5496" i="3"/>
  <c r="N5496" i="3" s="1"/>
  <c r="F5496" i="3"/>
  <c r="H5496" i="3" s="1"/>
  <c r="K5495" i="3"/>
  <c r="L5495" i="3" s="1"/>
  <c r="F5495" i="3"/>
  <c r="G5495" i="3" s="1"/>
  <c r="K5494" i="3"/>
  <c r="L5494" i="3" s="1"/>
  <c r="F5494" i="3"/>
  <c r="G5494" i="3" s="1"/>
  <c r="K5493" i="3"/>
  <c r="M5493" i="3" s="1"/>
  <c r="F5493" i="3"/>
  <c r="G5493" i="3" s="1"/>
  <c r="K5492" i="3"/>
  <c r="F5492" i="3"/>
  <c r="G5492" i="3" s="1"/>
  <c r="K5491" i="3"/>
  <c r="N5491" i="3" s="1"/>
  <c r="F5491" i="3"/>
  <c r="K5490" i="3"/>
  <c r="M5490" i="3" s="1"/>
  <c r="F5490" i="3"/>
  <c r="G5490" i="3" s="1"/>
  <c r="K5489" i="3"/>
  <c r="M5489" i="3" s="1"/>
  <c r="F5489" i="3"/>
  <c r="I5489" i="3" s="1"/>
  <c r="K5488" i="3"/>
  <c r="L5488" i="3" s="1"/>
  <c r="F5488" i="3"/>
  <c r="G5488" i="3" s="1"/>
  <c r="K5487" i="3"/>
  <c r="L5487" i="3" s="1"/>
  <c r="F5487" i="3"/>
  <c r="K5486" i="3"/>
  <c r="M5486" i="3" s="1"/>
  <c r="F5486" i="3"/>
  <c r="G5486" i="3" s="1"/>
  <c r="K5485" i="3"/>
  <c r="F5485" i="3"/>
  <c r="G5485" i="3" s="1"/>
  <c r="K5484" i="3"/>
  <c r="F5484" i="3"/>
  <c r="G5484" i="3" s="1"/>
  <c r="K5483" i="3"/>
  <c r="N5483" i="3" s="1"/>
  <c r="F5483" i="3"/>
  <c r="H5483" i="3" s="1"/>
  <c r="K5482" i="3"/>
  <c r="M5482" i="3" s="1"/>
  <c r="F5482" i="3"/>
  <c r="G5482" i="3" s="1"/>
  <c r="K5481" i="3"/>
  <c r="L5481" i="3" s="1"/>
  <c r="F5481" i="3"/>
  <c r="I5481" i="3" s="1"/>
  <c r="K5480" i="3"/>
  <c r="L5480" i="3" s="1"/>
  <c r="F5480" i="3"/>
  <c r="G5480" i="3" s="1"/>
  <c r="K5479" i="3"/>
  <c r="L5479" i="3" s="1"/>
  <c r="F5479" i="3"/>
  <c r="G5479" i="3" s="1"/>
  <c r="K5478" i="3"/>
  <c r="M5478" i="3" s="1"/>
  <c r="F5478" i="3"/>
  <c r="G5478" i="3" s="1"/>
  <c r="K5477" i="3"/>
  <c r="F5477" i="3"/>
  <c r="G5477" i="3" s="1"/>
  <c r="K5476" i="3"/>
  <c r="F5476" i="3"/>
  <c r="G5476" i="3" s="1"/>
  <c r="K5475" i="3"/>
  <c r="N5475" i="3" s="1"/>
  <c r="F5475" i="3"/>
  <c r="K5474" i="3"/>
  <c r="M5474" i="3" s="1"/>
  <c r="F5474" i="3"/>
  <c r="G5474" i="3" s="1"/>
  <c r="K5473" i="3"/>
  <c r="L5473" i="3" s="1"/>
  <c r="F5473" i="3"/>
  <c r="G5473" i="3" s="1"/>
  <c r="K5472" i="3"/>
  <c r="M5472" i="3" s="1"/>
  <c r="F5472" i="3"/>
  <c r="G5472" i="3" s="1"/>
  <c r="K5471" i="3"/>
  <c r="F5471" i="3"/>
  <c r="G5471" i="3" s="1"/>
  <c r="K5470" i="3"/>
  <c r="F5470" i="3"/>
  <c r="G5470" i="3" s="1"/>
  <c r="K5469" i="3"/>
  <c r="N5469" i="3" s="1"/>
  <c r="F5469" i="3"/>
  <c r="H5469" i="3" s="1"/>
  <c r="K5468" i="3"/>
  <c r="M5468" i="3" s="1"/>
  <c r="F5468" i="3"/>
  <c r="G5468" i="3" s="1"/>
  <c r="K5467" i="3"/>
  <c r="L5467" i="3" s="1"/>
  <c r="F5467" i="3"/>
  <c r="I5467" i="3" s="1"/>
  <c r="K5466" i="3"/>
  <c r="L5466" i="3" s="1"/>
  <c r="F5466" i="3"/>
  <c r="G5466" i="3" s="1"/>
  <c r="K5465" i="3"/>
  <c r="L5465" i="3" s="1"/>
  <c r="F5465" i="3"/>
  <c r="G5465" i="3" s="1"/>
  <c r="K5464" i="3"/>
  <c r="M5464" i="3" s="1"/>
  <c r="F5464" i="3"/>
  <c r="G5464" i="3" s="1"/>
  <c r="K5463" i="3"/>
  <c r="F5463" i="3"/>
  <c r="G5463" i="3" s="1"/>
  <c r="K5462" i="3"/>
  <c r="F5462" i="3"/>
  <c r="G5462" i="3" s="1"/>
  <c r="K5461" i="3"/>
  <c r="N5461" i="3" s="1"/>
  <c r="F5461" i="3"/>
  <c r="K5460" i="3"/>
  <c r="M5460" i="3" s="1"/>
  <c r="F5460" i="3"/>
  <c r="G5460" i="3" s="1"/>
  <c r="K5459" i="3"/>
  <c r="M5459" i="3" s="1"/>
  <c r="F5459" i="3"/>
  <c r="I5459" i="3" s="1"/>
  <c r="K5458" i="3"/>
  <c r="L5458" i="3" s="1"/>
  <c r="F5458" i="3"/>
  <c r="G5458" i="3" s="1"/>
  <c r="K5457" i="3"/>
  <c r="L5457" i="3" s="1"/>
  <c r="F5457" i="3"/>
  <c r="K5456" i="3"/>
  <c r="M5456" i="3" s="1"/>
  <c r="F5456" i="3"/>
  <c r="G5456" i="3" s="1"/>
  <c r="K5455" i="3"/>
  <c r="N5455" i="3" s="1"/>
  <c r="F5455" i="3"/>
  <c r="H5455" i="3" s="1"/>
  <c r="K5454" i="3"/>
  <c r="M5454" i="3" s="1"/>
  <c r="F5454" i="3"/>
  <c r="G5454" i="3" s="1"/>
  <c r="K5453" i="3"/>
  <c r="L5453" i="3" s="1"/>
  <c r="F5453" i="3"/>
  <c r="I5453" i="3" s="1"/>
  <c r="K5452" i="3"/>
  <c r="L5452" i="3" s="1"/>
  <c r="F5452" i="3"/>
  <c r="G5452" i="3" s="1"/>
  <c r="K5451" i="3"/>
  <c r="L5451" i="3" s="1"/>
  <c r="F5451" i="3"/>
  <c r="G5451" i="3" s="1"/>
  <c r="K5450" i="3"/>
  <c r="M5450" i="3" s="1"/>
  <c r="F5450" i="3"/>
  <c r="G5450" i="3" s="1"/>
  <c r="K5449" i="3"/>
  <c r="F5449" i="3"/>
  <c r="G5449" i="3" s="1"/>
  <c r="K5448" i="3"/>
  <c r="F5448" i="3"/>
  <c r="G5448" i="3" s="1"/>
  <c r="K5447" i="3"/>
  <c r="N5447" i="3" s="1"/>
  <c r="F5447" i="3"/>
  <c r="K5446" i="3"/>
  <c r="M5446" i="3" s="1"/>
  <c r="F5446" i="3"/>
  <c r="G5446" i="3" s="1"/>
  <c r="K5445" i="3"/>
  <c r="M5445" i="3" s="1"/>
  <c r="F5445" i="3"/>
  <c r="I5445" i="3" s="1"/>
  <c r="K5444" i="3"/>
  <c r="L5444" i="3" s="1"/>
  <c r="F5444" i="3"/>
  <c r="G5444" i="3" s="1"/>
  <c r="K5443" i="3"/>
  <c r="L5443" i="3" s="1"/>
  <c r="F5443" i="3"/>
  <c r="K5442" i="3"/>
  <c r="M5442" i="3" s="1"/>
  <c r="F5442" i="3"/>
  <c r="G5442" i="3" s="1"/>
  <c r="K5441" i="3"/>
  <c r="F5441" i="3"/>
  <c r="G5441" i="3" s="1"/>
  <c r="K5440" i="3"/>
  <c r="F5440" i="3"/>
  <c r="G5440" i="3" s="1"/>
  <c r="K5439" i="3"/>
  <c r="N5439" i="3" s="1"/>
  <c r="F5439" i="3"/>
  <c r="H5439" i="3" s="1"/>
  <c r="K5438" i="3"/>
  <c r="M5438" i="3" s="1"/>
  <c r="F5438" i="3"/>
  <c r="G5438" i="3" s="1"/>
  <c r="K5437" i="3"/>
  <c r="L5437" i="3" s="1"/>
  <c r="F5437" i="3"/>
  <c r="I5437" i="3" s="1"/>
  <c r="K5436" i="3"/>
  <c r="L5436" i="3" s="1"/>
  <c r="F5436" i="3"/>
  <c r="G5436" i="3" s="1"/>
  <c r="K5435" i="3"/>
  <c r="L5435" i="3" s="1"/>
  <c r="F5435" i="3"/>
  <c r="G5435" i="3" s="1"/>
  <c r="K5434" i="3"/>
  <c r="F5434" i="3"/>
  <c r="G5434" i="3" s="1"/>
  <c r="K5433" i="3"/>
  <c r="F5433" i="3"/>
  <c r="G5433" i="3" s="1"/>
  <c r="K5432" i="3"/>
  <c r="N5432" i="3" s="1"/>
  <c r="F5432" i="3"/>
  <c r="K5431" i="3"/>
  <c r="M5431" i="3" s="1"/>
  <c r="F5431" i="3"/>
  <c r="G5431" i="3" s="1"/>
  <c r="K5430" i="3"/>
  <c r="M5430" i="3" s="1"/>
  <c r="F5430" i="3"/>
  <c r="I5430" i="3" s="1"/>
  <c r="K5429" i="3"/>
  <c r="L5429" i="3" s="1"/>
  <c r="F5429" i="3"/>
  <c r="G5429" i="3" s="1"/>
  <c r="K5428" i="3"/>
  <c r="L5428" i="3" s="1"/>
  <c r="F5428" i="3"/>
  <c r="K5427" i="3"/>
  <c r="M5427" i="3" s="1"/>
  <c r="F5427" i="3"/>
  <c r="G5427" i="3" s="1"/>
  <c r="K5426" i="3"/>
  <c r="F5426" i="3"/>
  <c r="G5426" i="3" s="1"/>
  <c r="K5425" i="3"/>
  <c r="F5425" i="3"/>
  <c r="G5425" i="3" s="1"/>
  <c r="K5424" i="3"/>
  <c r="L5424" i="3" s="1"/>
  <c r="F5424" i="3"/>
  <c r="I5424" i="3" s="1"/>
  <c r="K5423" i="3"/>
  <c r="L5423" i="3" s="1"/>
  <c r="F5423" i="3"/>
  <c r="G5423" i="3" s="1"/>
  <c r="K5422" i="3"/>
  <c r="M5422" i="3" s="1"/>
  <c r="F5422" i="3"/>
  <c r="G5422" i="3" s="1"/>
  <c r="K5421" i="3"/>
  <c r="F5421" i="3"/>
  <c r="G5421" i="3" s="1"/>
  <c r="K5420" i="3"/>
  <c r="M5420" i="3" s="1"/>
  <c r="F5420" i="3"/>
  <c r="G5420" i="3" s="1"/>
  <c r="K5419" i="3"/>
  <c r="F5419" i="3"/>
  <c r="G5419" i="3" s="1"/>
  <c r="K5418" i="3"/>
  <c r="N5418" i="3" s="1"/>
  <c r="F5418" i="3"/>
  <c r="H5418" i="3" s="1"/>
  <c r="K5417" i="3"/>
  <c r="M5417" i="3" s="1"/>
  <c r="F5417" i="3"/>
  <c r="G5417" i="3" s="1"/>
  <c r="K5416" i="3"/>
  <c r="L5416" i="3" s="1"/>
  <c r="F5416" i="3"/>
  <c r="I5416" i="3" s="1"/>
  <c r="K5415" i="3"/>
  <c r="L5415" i="3" s="1"/>
  <c r="F5415" i="3"/>
  <c r="G5415" i="3" s="1"/>
  <c r="K5414" i="3"/>
  <c r="L5414" i="3" s="1"/>
  <c r="F5414" i="3"/>
  <c r="G5414" i="3" s="1"/>
  <c r="K5413" i="3"/>
  <c r="M5413" i="3" s="1"/>
  <c r="F5413" i="3"/>
  <c r="G5413" i="3" s="1"/>
  <c r="K5412" i="3"/>
  <c r="F5412" i="3"/>
  <c r="G5412" i="3" s="1"/>
  <c r="K5411" i="3"/>
  <c r="F5411" i="3"/>
  <c r="G5411" i="3" s="1"/>
  <c r="K5410" i="3"/>
  <c r="M5410" i="3" s="1"/>
  <c r="F5410" i="3"/>
  <c r="G5410" i="3" s="1"/>
  <c r="K5409" i="3"/>
  <c r="M5409" i="3" s="1"/>
  <c r="F5409" i="3"/>
  <c r="I5409" i="3" s="1"/>
  <c r="K5408" i="3"/>
  <c r="M5408" i="3" s="1"/>
  <c r="F5408" i="3"/>
  <c r="G5408" i="3" s="1"/>
  <c r="K5407" i="3"/>
  <c r="F5407" i="3"/>
  <c r="G5407" i="3" s="1"/>
  <c r="K5406" i="3"/>
  <c r="N5406" i="3" s="1"/>
  <c r="F5406" i="3"/>
  <c r="H5406" i="3" s="1"/>
  <c r="K5405" i="3"/>
  <c r="F5405" i="3"/>
  <c r="G5405" i="3" s="1"/>
  <c r="K5404" i="3"/>
  <c r="M5404" i="3" s="1"/>
  <c r="F5404" i="3"/>
  <c r="G5404" i="3" s="1"/>
  <c r="K5403" i="3"/>
  <c r="F5403" i="3"/>
  <c r="G5403" i="3" s="1"/>
  <c r="K5402" i="3"/>
  <c r="F5402" i="3"/>
  <c r="G5402" i="3" s="1"/>
  <c r="K5401" i="3"/>
  <c r="F5401" i="3"/>
  <c r="G5401" i="3" s="1"/>
  <c r="K5400" i="3"/>
  <c r="F5400" i="3"/>
  <c r="K5399" i="3"/>
  <c r="F5399" i="3"/>
  <c r="G5399" i="3" s="1"/>
  <c r="K5398" i="3"/>
  <c r="M5398" i="3" s="1"/>
  <c r="F5398" i="3"/>
  <c r="G5398" i="3" s="1"/>
  <c r="K5397" i="3"/>
  <c r="F5397" i="3"/>
  <c r="G5397" i="3" s="1"/>
  <c r="K5396" i="3"/>
  <c r="F5396" i="3"/>
  <c r="K5395" i="3"/>
  <c r="M5395" i="3" s="1"/>
  <c r="F5395" i="3"/>
  <c r="G5395" i="3" s="1"/>
  <c r="K5394" i="3"/>
  <c r="F5394" i="3"/>
  <c r="K5393" i="3"/>
  <c r="L5393" i="3" s="1"/>
  <c r="F5393" i="3"/>
  <c r="G5393" i="3" s="1"/>
  <c r="K5392" i="3"/>
  <c r="F5392" i="3"/>
  <c r="K5391" i="3"/>
  <c r="F5391" i="3"/>
  <c r="G5391" i="3" s="1"/>
  <c r="K5390" i="3"/>
  <c r="F5390" i="3"/>
  <c r="H5390" i="3" s="1"/>
  <c r="K5389" i="3"/>
  <c r="F5389" i="3"/>
  <c r="G5389" i="3" s="1"/>
  <c r="K5388" i="3"/>
  <c r="N5388" i="3" s="1"/>
  <c r="F5388" i="3"/>
  <c r="K5387" i="3"/>
  <c r="M5387" i="3" s="1"/>
  <c r="F5387" i="3"/>
  <c r="G5387" i="3" s="1"/>
  <c r="K5386" i="3"/>
  <c r="L5386" i="3" s="1"/>
  <c r="F5386" i="3"/>
  <c r="K5385" i="3"/>
  <c r="F5385" i="3"/>
  <c r="K5384" i="3"/>
  <c r="F5384" i="3"/>
  <c r="G5384" i="3" s="1"/>
  <c r="K5383" i="3"/>
  <c r="F5383" i="3"/>
  <c r="G5383" i="3" s="1"/>
  <c r="K5382" i="3"/>
  <c r="F5382" i="3"/>
  <c r="G5382" i="3" s="1"/>
  <c r="K5381" i="3"/>
  <c r="N5381" i="3" s="1"/>
  <c r="F5381" i="3"/>
  <c r="K5380" i="3"/>
  <c r="L5380" i="3" s="1"/>
  <c r="F5380" i="3"/>
  <c r="K5379" i="3"/>
  <c r="L5379" i="3" s="1"/>
  <c r="F5379" i="3"/>
  <c r="G5379" i="3" s="1"/>
  <c r="K5378" i="3"/>
  <c r="F5378" i="3"/>
  <c r="K5377" i="3"/>
  <c r="F5377" i="3"/>
  <c r="G5377" i="3" s="1"/>
  <c r="K5376" i="3"/>
  <c r="F5376" i="3"/>
  <c r="K5375" i="3"/>
  <c r="F5375" i="3"/>
  <c r="G5375" i="3" s="1"/>
  <c r="K5374" i="3"/>
  <c r="F5374" i="3"/>
  <c r="G5374" i="3" s="1"/>
  <c r="K5373" i="3"/>
  <c r="M5373" i="3" s="1"/>
  <c r="F5373" i="3"/>
  <c r="G5373" i="3" s="1"/>
  <c r="K5372" i="3"/>
  <c r="L5372" i="3" s="1"/>
  <c r="F5372" i="3"/>
  <c r="K5371" i="3"/>
  <c r="F5371" i="3"/>
  <c r="G5371" i="3" s="1"/>
  <c r="K5370" i="3"/>
  <c r="F5370" i="3"/>
  <c r="G5370" i="3" s="1"/>
  <c r="K5369" i="3"/>
  <c r="F5369" i="3"/>
  <c r="K5368" i="3"/>
  <c r="F5368" i="3"/>
  <c r="G5368" i="3" s="1"/>
  <c r="K5367" i="3"/>
  <c r="F5367" i="3"/>
  <c r="G5367" i="3" s="1"/>
  <c r="K5366" i="3"/>
  <c r="N5366" i="3" s="1"/>
  <c r="F5366" i="3"/>
  <c r="K5365" i="3"/>
  <c r="L5365" i="3" s="1"/>
  <c r="F5365" i="3"/>
  <c r="K5364" i="3"/>
  <c r="F5364" i="3"/>
  <c r="G5364" i="3" s="1"/>
  <c r="K5363" i="3"/>
  <c r="F5363" i="3"/>
  <c r="K5362" i="3"/>
  <c r="L5362" i="3" s="1"/>
  <c r="F5362" i="3"/>
  <c r="G5362" i="3" s="1"/>
  <c r="K5361" i="3"/>
  <c r="F5361" i="3"/>
  <c r="K5360" i="3"/>
  <c r="L5360" i="3" s="1"/>
  <c r="F5360" i="3"/>
  <c r="K5359" i="3"/>
  <c r="L5359" i="3" s="1"/>
  <c r="F5359" i="3"/>
  <c r="G5359" i="3" s="1"/>
  <c r="K5358" i="3"/>
  <c r="F5358" i="3"/>
  <c r="K5357" i="3"/>
  <c r="F5357" i="3"/>
  <c r="G5357" i="3" s="1"/>
  <c r="K5356" i="3"/>
  <c r="L5356" i="3" s="1"/>
  <c r="F5356" i="3"/>
  <c r="G5356" i="3" s="1"/>
  <c r="K5355" i="3"/>
  <c r="L5355" i="3" s="1"/>
  <c r="F5355" i="3"/>
  <c r="G5355" i="3" s="1"/>
  <c r="K5354" i="3"/>
  <c r="F5354" i="3"/>
  <c r="K5353" i="3"/>
  <c r="L5353" i="3" s="1"/>
  <c r="F5353" i="3"/>
  <c r="K5352" i="3"/>
  <c r="F5352" i="3"/>
  <c r="K5351" i="3"/>
  <c r="N5351" i="3" s="1"/>
  <c r="F5351" i="3"/>
  <c r="K5350" i="3"/>
  <c r="F5350" i="3"/>
  <c r="K5349" i="3"/>
  <c r="F5349" i="3"/>
  <c r="G5349" i="3" s="1"/>
  <c r="K5348" i="3"/>
  <c r="F5348" i="3"/>
  <c r="K5347" i="3"/>
  <c r="F5347" i="3"/>
  <c r="G5347" i="3" s="1"/>
  <c r="K5346" i="3"/>
  <c r="F5346" i="3"/>
  <c r="G5346" i="3" s="1"/>
  <c r="K5345" i="3"/>
  <c r="F5345" i="3"/>
  <c r="K5344" i="3"/>
  <c r="M5344" i="3" s="1"/>
  <c r="F5344" i="3"/>
  <c r="G5344" i="3" s="1"/>
  <c r="K5343" i="3"/>
  <c r="L5343" i="3" s="1"/>
  <c r="F5343" i="3"/>
  <c r="K5342" i="3"/>
  <c r="L5342" i="3" s="1"/>
  <c r="F5342" i="3"/>
  <c r="G5342" i="3" s="1"/>
  <c r="K5341" i="3"/>
  <c r="F5341" i="3"/>
  <c r="K5340" i="3"/>
  <c r="F5340" i="3"/>
  <c r="G5340" i="3" s="1"/>
  <c r="K5339" i="3"/>
  <c r="F5339" i="3"/>
  <c r="K5338" i="3"/>
  <c r="F5338" i="3"/>
  <c r="G5338" i="3" s="1"/>
  <c r="K5337" i="3"/>
  <c r="F5337" i="3"/>
  <c r="H5337" i="3" s="1"/>
  <c r="K5336" i="3"/>
  <c r="N5336" i="3" s="1"/>
  <c r="F5336" i="3"/>
  <c r="K5335" i="3"/>
  <c r="M5335" i="3" s="1"/>
  <c r="F5335" i="3"/>
  <c r="G5335" i="3" s="1"/>
  <c r="K5334" i="3"/>
  <c r="L5334" i="3" s="1"/>
  <c r="F5334" i="3"/>
  <c r="K5333" i="3"/>
  <c r="F5333" i="3"/>
  <c r="K5332" i="3"/>
  <c r="F5332" i="3"/>
  <c r="H5332" i="3" s="1"/>
  <c r="K5331" i="3"/>
  <c r="F5331" i="3"/>
  <c r="G5331" i="3" s="1"/>
  <c r="K5330" i="3"/>
  <c r="F5330" i="3"/>
  <c r="G5330" i="3" s="1"/>
  <c r="K5329" i="3"/>
  <c r="M5329" i="3" s="1"/>
  <c r="F5329" i="3"/>
  <c r="K5328" i="3"/>
  <c r="L5328" i="3" s="1"/>
  <c r="F5328" i="3"/>
  <c r="G5328" i="3" s="1"/>
  <c r="K5327" i="3"/>
  <c r="F5327" i="3"/>
  <c r="K5326" i="3"/>
  <c r="F5326" i="3"/>
  <c r="G5326" i="3" s="1"/>
  <c r="K5325" i="3"/>
  <c r="F5325" i="3"/>
  <c r="H5325" i="3" s="1"/>
  <c r="K5324" i="3"/>
  <c r="F5324" i="3"/>
  <c r="K5323" i="3"/>
  <c r="F5323" i="3"/>
  <c r="G5323" i="3" s="1"/>
  <c r="K5322" i="3"/>
  <c r="F5322" i="3"/>
  <c r="K5321" i="3"/>
  <c r="F5321" i="3"/>
  <c r="H5321" i="3" s="1"/>
  <c r="K5320" i="3"/>
  <c r="F5320" i="3"/>
  <c r="G5320" i="3" s="1"/>
  <c r="K5319" i="3"/>
  <c r="N5319" i="3" s="1"/>
  <c r="F5319" i="3"/>
  <c r="K5318" i="3"/>
  <c r="F5318" i="3"/>
  <c r="G5318" i="3" s="1"/>
  <c r="K5317" i="3"/>
  <c r="M5317" i="3" s="1"/>
  <c r="F5317" i="3"/>
  <c r="I5317" i="3" s="1"/>
  <c r="K5316" i="3"/>
  <c r="L5316" i="3" s="1"/>
  <c r="F5316" i="3"/>
  <c r="G5316" i="3" s="1"/>
  <c r="K5315" i="3"/>
  <c r="F5315" i="3"/>
  <c r="G5315" i="3" s="1"/>
  <c r="K5314" i="3"/>
  <c r="F5314" i="3"/>
  <c r="K5313" i="3"/>
  <c r="F5313" i="3"/>
  <c r="K5312" i="3"/>
  <c r="L5312" i="3" s="1"/>
  <c r="F5312" i="3"/>
  <c r="G5312" i="3" s="1"/>
  <c r="K5311" i="3"/>
  <c r="F5311" i="3"/>
  <c r="G5311" i="3" s="1"/>
  <c r="K5310" i="3"/>
  <c r="F5310" i="3"/>
  <c r="G5310" i="3" s="1"/>
  <c r="K5309" i="3"/>
  <c r="N5309" i="3" s="1"/>
  <c r="F5309" i="3"/>
  <c r="I5309" i="3" s="1"/>
  <c r="K5308" i="3"/>
  <c r="F5308" i="3"/>
  <c r="G5308" i="3" s="1"/>
  <c r="K5307" i="3"/>
  <c r="F5307" i="3"/>
  <c r="G5307" i="3" s="1"/>
  <c r="K5306" i="3"/>
  <c r="F5306" i="3"/>
  <c r="K5305" i="3"/>
  <c r="L5305" i="3" s="1"/>
  <c r="F5305" i="3"/>
  <c r="G5305" i="3" s="1"/>
  <c r="K5304" i="3"/>
  <c r="F5304" i="3"/>
  <c r="H5304" i="3" s="1"/>
  <c r="K5303" i="3"/>
  <c r="F5303" i="3"/>
  <c r="G5303" i="3" s="1"/>
  <c r="K5302" i="3"/>
  <c r="F5302" i="3"/>
  <c r="K5301" i="3"/>
  <c r="F5301" i="3"/>
  <c r="G5301" i="3" s="1"/>
  <c r="K5300" i="3"/>
  <c r="L5300" i="3" s="1"/>
  <c r="F5300" i="3"/>
  <c r="G5300" i="3" s="1"/>
  <c r="K5299" i="3"/>
  <c r="F5299" i="3"/>
  <c r="G5299" i="3" s="1"/>
  <c r="K5298" i="3"/>
  <c r="F5298" i="3"/>
  <c r="G5298" i="3" s="1"/>
  <c r="K5297" i="3"/>
  <c r="F5297" i="3"/>
  <c r="I5297" i="3" s="1"/>
  <c r="K5296" i="3"/>
  <c r="F5296" i="3"/>
  <c r="G5296" i="3" s="1"/>
  <c r="K5295" i="3"/>
  <c r="M5295" i="3" s="1"/>
  <c r="F5295" i="3"/>
  <c r="K5294" i="3"/>
  <c r="L5294" i="3" s="1"/>
  <c r="F5294" i="3"/>
  <c r="G5294" i="3" s="1"/>
  <c r="K5293" i="3"/>
  <c r="F5293" i="3"/>
  <c r="K5292" i="3"/>
  <c r="F5292" i="3"/>
  <c r="G5292" i="3" s="1"/>
  <c r="K5291" i="3"/>
  <c r="F5291" i="3"/>
  <c r="G5291" i="3" s="1"/>
  <c r="K5290" i="3"/>
  <c r="N5290" i="3" s="1"/>
  <c r="F5290" i="3"/>
  <c r="I5290" i="3" s="1"/>
  <c r="K5289" i="3"/>
  <c r="F5289" i="3"/>
  <c r="G5289" i="3" s="1"/>
  <c r="K5288" i="3"/>
  <c r="F5288" i="3"/>
  <c r="K5287" i="3"/>
  <c r="F5287" i="3"/>
  <c r="G5287" i="3" s="1"/>
  <c r="K5286" i="3"/>
  <c r="M5286" i="3" s="1"/>
  <c r="F5286" i="3"/>
  <c r="I5286" i="3" s="1"/>
  <c r="K5285" i="3"/>
  <c r="L5285" i="3" s="1"/>
  <c r="F5285" i="3"/>
  <c r="G5285" i="3" s="1"/>
  <c r="K5284" i="3"/>
  <c r="N5284" i="3" s="1"/>
  <c r="F5284" i="3"/>
  <c r="H5284" i="3" s="1"/>
  <c r="K5283" i="3"/>
  <c r="F5283" i="3"/>
  <c r="G5283" i="3" s="1"/>
  <c r="K5282" i="3"/>
  <c r="F5282" i="3"/>
  <c r="K5281" i="3"/>
  <c r="F5281" i="3"/>
  <c r="K5280" i="3"/>
  <c r="F5280" i="3"/>
  <c r="G5280" i="3" s="1"/>
  <c r="K5279" i="3"/>
  <c r="N5279" i="3" s="1"/>
  <c r="F5279" i="3"/>
  <c r="K5278" i="3"/>
  <c r="L5278" i="3" s="1"/>
  <c r="F5278" i="3"/>
  <c r="G5278" i="3" s="1"/>
  <c r="K5277" i="3"/>
  <c r="F5277" i="3"/>
  <c r="H5277" i="3" s="1"/>
  <c r="K5276" i="3"/>
  <c r="N5276" i="3" s="1"/>
  <c r="F5276" i="3"/>
  <c r="K5275" i="3"/>
  <c r="M5275" i="3" s="1"/>
  <c r="F5275" i="3"/>
  <c r="G5275" i="3" s="1"/>
  <c r="K5274" i="3"/>
  <c r="L5274" i="3" s="1"/>
  <c r="F5274" i="3"/>
  <c r="G5274" i="3" s="1"/>
  <c r="K5273" i="3"/>
  <c r="F5273" i="3"/>
  <c r="K5272" i="3"/>
  <c r="F5272" i="3"/>
  <c r="G5272" i="3" s="1"/>
  <c r="K5271" i="3"/>
  <c r="F5271" i="3"/>
  <c r="H5271" i="3" s="1"/>
  <c r="K5270" i="3"/>
  <c r="F5270" i="3"/>
  <c r="G5270" i="3" s="1"/>
  <c r="K5269" i="3"/>
  <c r="L5269" i="3" s="1"/>
  <c r="F5269" i="3"/>
  <c r="G5269" i="3" s="1"/>
  <c r="K5268" i="3"/>
  <c r="F5268" i="3"/>
  <c r="G5268" i="3" s="1"/>
  <c r="K5267" i="3"/>
  <c r="F5267" i="3"/>
  <c r="G5267" i="3" s="1"/>
  <c r="K5266" i="3"/>
  <c r="F5266" i="3"/>
  <c r="G5266" i="3" s="1"/>
  <c r="K5265" i="3"/>
  <c r="F5265" i="3"/>
  <c r="K5264" i="3"/>
  <c r="L5264" i="3" s="1"/>
  <c r="F5264" i="3"/>
  <c r="G5264" i="3" s="1"/>
  <c r="K5263" i="3"/>
  <c r="F5263" i="3"/>
  <c r="K5262" i="3"/>
  <c r="F5262" i="3"/>
  <c r="G5262" i="3" s="1"/>
  <c r="K5261" i="3"/>
  <c r="F5261" i="3"/>
  <c r="K5260" i="3"/>
  <c r="F5260" i="3"/>
  <c r="G5260" i="3" s="1"/>
  <c r="K5259" i="3"/>
  <c r="F5259" i="3"/>
  <c r="H5259" i="3" s="1"/>
  <c r="K5258" i="3"/>
  <c r="F5258" i="3"/>
  <c r="G5258" i="3" s="1"/>
  <c r="K5257" i="3"/>
  <c r="L5257" i="3" s="1"/>
  <c r="F5257" i="3"/>
  <c r="K5256" i="3"/>
  <c r="L5256" i="3" s="1"/>
  <c r="F5256" i="3"/>
  <c r="G5256" i="3" s="1"/>
  <c r="K5255" i="3"/>
  <c r="F5255" i="3"/>
  <c r="I5255" i="3" s="1"/>
  <c r="K5254" i="3"/>
  <c r="F5254" i="3"/>
  <c r="G5254" i="3" s="1"/>
  <c r="K5253" i="3"/>
  <c r="F5253" i="3"/>
  <c r="H5253" i="3" s="1"/>
  <c r="K5252" i="3"/>
  <c r="N5252" i="3" s="1"/>
  <c r="F5252" i="3"/>
  <c r="K5251" i="3"/>
  <c r="F5251" i="3"/>
  <c r="G5251" i="3" s="1"/>
  <c r="K5250" i="3"/>
  <c r="F5250" i="3"/>
  <c r="K5249" i="3"/>
  <c r="F5249" i="3"/>
  <c r="H5249" i="3" s="1"/>
  <c r="K5248" i="3"/>
  <c r="F5248" i="3"/>
  <c r="G5248" i="3" s="1"/>
  <c r="K5247" i="3"/>
  <c r="N5247" i="3" s="1"/>
  <c r="F5247" i="3"/>
  <c r="K5246" i="3"/>
  <c r="F5246" i="3"/>
  <c r="K5245" i="3"/>
  <c r="F5245" i="3"/>
  <c r="G5245" i="3" s="1"/>
  <c r="K5244" i="3"/>
  <c r="F5244" i="3"/>
  <c r="H5244" i="3" s="1"/>
  <c r="K5243" i="3"/>
  <c r="F5243" i="3"/>
  <c r="G5243" i="3" s="1"/>
  <c r="K5242" i="3"/>
  <c r="N5242" i="3" s="1"/>
  <c r="F5242" i="3"/>
  <c r="K5241" i="3"/>
  <c r="F5241" i="3"/>
  <c r="G5241" i="3" s="1"/>
  <c r="K5240" i="3"/>
  <c r="N5240" i="3" s="1"/>
  <c r="F5240" i="3"/>
  <c r="H5240" i="3" s="1"/>
  <c r="K5239" i="3"/>
  <c r="F5239" i="3"/>
  <c r="G5239" i="3" s="1"/>
  <c r="K5238" i="3"/>
  <c r="L5238" i="3" s="1"/>
  <c r="F5238" i="3"/>
  <c r="G5238" i="3" s="1"/>
  <c r="K5237" i="3"/>
  <c r="L5237" i="3" s="1"/>
  <c r="F5237" i="3"/>
  <c r="K5236" i="3"/>
  <c r="L5236" i="3" s="1"/>
  <c r="F5236" i="3"/>
  <c r="G5236" i="3" s="1"/>
  <c r="K5235" i="3"/>
  <c r="F5235" i="3"/>
  <c r="G5235" i="3" s="1"/>
  <c r="K5234" i="3"/>
  <c r="F5234" i="3"/>
  <c r="G5234" i="3" s="1"/>
  <c r="K5233" i="3"/>
  <c r="N5233" i="3" s="1"/>
  <c r="F5233" i="3"/>
  <c r="I5233" i="3" s="1"/>
  <c r="K5232" i="3"/>
  <c r="F5232" i="3"/>
  <c r="G5232" i="3" s="1"/>
  <c r="K5231" i="3"/>
  <c r="F5231" i="3"/>
  <c r="H5231" i="3" s="1"/>
  <c r="K5230" i="3"/>
  <c r="F5230" i="3"/>
  <c r="G5230" i="3" s="1"/>
  <c r="K5229" i="3"/>
  <c r="M5229" i="3" s="1"/>
  <c r="F5229" i="3"/>
  <c r="I5229" i="3" s="1"/>
  <c r="K5228" i="3"/>
  <c r="L5228" i="3" s="1"/>
  <c r="F5228" i="3"/>
  <c r="G5228" i="3" s="1"/>
  <c r="K5227" i="3"/>
  <c r="F5227" i="3"/>
  <c r="G5227" i="3" s="1"/>
  <c r="K5226" i="3"/>
  <c r="N5226" i="3" s="1"/>
  <c r="F5226" i="3"/>
  <c r="K5225" i="3"/>
  <c r="L5225" i="3" s="1"/>
  <c r="F5225" i="3"/>
  <c r="G5225" i="3" s="1"/>
  <c r="K5224" i="3"/>
  <c r="L5224" i="3" s="1"/>
  <c r="F5224" i="3"/>
  <c r="G5224" i="3" s="1"/>
  <c r="K5223" i="3"/>
  <c r="N5223" i="3" s="1"/>
  <c r="F5223" i="3"/>
  <c r="I5223" i="3" s="1"/>
  <c r="K5222" i="3"/>
  <c r="F5222" i="3"/>
  <c r="G5222" i="3" s="1"/>
  <c r="K5221" i="3"/>
  <c r="F5221" i="3"/>
  <c r="G5221" i="3" s="1"/>
  <c r="K5220" i="3"/>
  <c r="L5220" i="3" s="1"/>
  <c r="F5220" i="3"/>
  <c r="G5220" i="3" s="1"/>
  <c r="K5219" i="3"/>
  <c r="F5219" i="3"/>
  <c r="G5219" i="3" s="1"/>
  <c r="K5218" i="3"/>
  <c r="F5218" i="3"/>
  <c r="K5217" i="3"/>
  <c r="F5217" i="3"/>
  <c r="G5217" i="3" s="1"/>
  <c r="K5216" i="3"/>
  <c r="F5216" i="3"/>
  <c r="G5216" i="3" s="1"/>
  <c r="K5215" i="3"/>
  <c r="F5215" i="3"/>
  <c r="G5215" i="3" s="1"/>
  <c r="K5214" i="3"/>
  <c r="N5214" i="3" s="1"/>
  <c r="F5214" i="3"/>
  <c r="K5213" i="3"/>
  <c r="L5213" i="3" s="1"/>
  <c r="F5213" i="3"/>
  <c r="G5213" i="3" s="1"/>
  <c r="K5212" i="3"/>
  <c r="F5212" i="3"/>
  <c r="H5212" i="3" s="1"/>
  <c r="K5211" i="3"/>
  <c r="F5211" i="3"/>
  <c r="G5211" i="3" s="1"/>
  <c r="K5210" i="3"/>
  <c r="N5210" i="3" s="1"/>
  <c r="F5210" i="3"/>
  <c r="G5210" i="3" s="1"/>
  <c r="K5209" i="3"/>
  <c r="F5209" i="3"/>
  <c r="G5209" i="3" s="1"/>
  <c r="K5208" i="3"/>
  <c r="F5208" i="3"/>
  <c r="G5208" i="3" s="1"/>
  <c r="K5207" i="3"/>
  <c r="L5207" i="3" s="1"/>
  <c r="F5207" i="3"/>
  <c r="G5207" i="3" s="1"/>
  <c r="K5206" i="3"/>
  <c r="F5206" i="3"/>
  <c r="G5206" i="3" s="1"/>
  <c r="K5205" i="3"/>
  <c r="F5205" i="3"/>
  <c r="K5204" i="3"/>
  <c r="M5204" i="3" s="1"/>
  <c r="F5204" i="3"/>
  <c r="G5204" i="3" s="1"/>
  <c r="K5203" i="3"/>
  <c r="L5203" i="3" s="1"/>
  <c r="F5203" i="3"/>
  <c r="K5202" i="3"/>
  <c r="L5202" i="3" s="1"/>
  <c r="F5202" i="3"/>
  <c r="G5202" i="3" s="1"/>
  <c r="K5201" i="3"/>
  <c r="F5201" i="3"/>
  <c r="G5201" i="3" s="1"/>
  <c r="K5200" i="3"/>
  <c r="F5200" i="3"/>
  <c r="G5200" i="3" s="1"/>
  <c r="K5199" i="3"/>
  <c r="L5199" i="3" s="1"/>
  <c r="F5199" i="3"/>
  <c r="G5199" i="3" s="1"/>
  <c r="K5198" i="3"/>
  <c r="F5198" i="3"/>
  <c r="G5198" i="3" s="1"/>
  <c r="K5197" i="3"/>
  <c r="F5197" i="3"/>
  <c r="K5196" i="3"/>
  <c r="M5196" i="3" s="1"/>
  <c r="F5196" i="3"/>
  <c r="G5196" i="3" s="1"/>
  <c r="K5195" i="3"/>
  <c r="L5195" i="3" s="1"/>
  <c r="F5195" i="3"/>
  <c r="G5195" i="3" s="1"/>
  <c r="K5194" i="3"/>
  <c r="L5194" i="3" s="1"/>
  <c r="F5194" i="3"/>
  <c r="G5194" i="3" s="1"/>
  <c r="K5193" i="3"/>
  <c r="F5193" i="3"/>
  <c r="G5193" i="3" s="1"/>
  <c r="K5192" i="3"/>
  <c r="F5192" i="3"/>
  <c r="H5192" i="3" s="1"/>
  <c r="K5191" i="3"/>
  <c r="F5191" i="3"/>
  <c r="G5191" i="3" s="1"/>
  <c r="K5190" i="3"/>
  <c r="N5190" i="3" s="1"/>
  <c r="F5190" i="3"/>
  <c r="K5189" i="3"/>
  <c r="L5189" i="3" s="1"/>
  <c r="F5189" i="3"/>
  <c r="K5188" i="3"/>
  <c r="L5188" i="3" s="1"/>
  <c r="F5188" i="3"/>
  <c r="G5188" i="3" s="1"/>
  <c r="K5187" i="3"/>
  <c r="F5187" i="3"/>
  <c r="G5187" i="3" s="1"/>
  <c r="K5186" i="3"/>
  <c r="L5186" i="3" s="1"/>
  <c r="F5186" i="3"/>
  <c r="H5186" i="3" s="1"/>
  <c r="K5185" i="3"/>
  <c r="F5185" i="3"/>
  <c r="G5185" i="3" s="1"/>
  <c r="K5184" i="3"/>
  <c r="N5184" i="3" s="1"/>
  <c r="F5184" i="3"/>
  <c r="K5183" i="3"/>
  <c r="L5183" i="3" s="1"/>
  <c r="F5183" i="3"/>
  <c r="G5183" i="3" s="1"/>
  <c r="K5182" i="3"/>
  <c r="M5182" i="3" s="1"/>
  <c r="F5182" i="3"/>
  <c r="K5181" i="3"/>
  <c r="L5181" i="3" s="1"/>
  <c r="F5181" i="3"/>
  <c r="G5181" i="3" s="1"/>
  <c r="K5180" i="3"/>
  <c r="F5180" i="3"/>
  <c r="K5179" i="3"/>
  <c r="F5179" i="3"/>
  <c r="G5179" i="3" s="1"/>
  <c r="K5178" i="3"/>
  <c r="F5178" i="3"/>
  <c r="H5178" i="3" s="1"/>
  <c r="K5177" i="3"/>
  <c r="F5177" i="3"/>
  <c r="G5177" i="3" s="1"/>
  <c r="K5176" i="3"/>
  <c r="L5176" i="3" s="1"/>
  <c r="F5176" i="3"/>
  <c r="G5176" i="3" s="1"/>
  <c r="K5175" i="3"/>
  <c r="F5175" i="3"/>
  <c r="G5175" i="3" s="1"/>
  <c r="K5174" i="3"/>
  <c r="L5174" i="3" s="1"/>
  <c r="F5174" i="3"/>
  <c r="H5174" i="3" s="1"/>
  <c r="K5173" i="3"/>
  <c r="F5173" i="3"/>
  <c r="G5173" i="3" s="1"/>
  <c r="K5172" i="3"/>
  <c r="N5172" i="3" s="1"/>
  <c r="F5172" i="3"/>
  <c r="K5171" i="3"/>
  <c r="M5171" i="3" s="1"/>
  <c r="F5171" i="3"/>
  <c r="I5171" i="3" s="1"/>
  <c r="K5170" i="3"/>
  <c r="L5170" i="3" s="1"/>
  <c r="F5170" i="3"/>
  <c r="G5170" i="3" s="1"/>
  <c r="K5169" i="3"/>
  <c r="F5169" i="3"/>
  <c r="G5169" i="3" s="1"/>
  <c r="K5168" i="3"/>
  <c r="F5168" i="3"/>
  <c r="G5168" i="3" s="1"/>
  <c r="K5167" i="3"/>
  <c r="L5167" i="3" s="1"/>
  <c r="F5167" i="3"/>
  <c r="G5167" i="3" s="1"/>
  <c r="K5166" i="3"/>
  <c r="F5166" i="3"/>
  <c r="G5166" i="3" s="1"/>
  <c r="K5165" i="3"/>
  <c r="L5165" i="3" s="1"/>
  <c r="F5165" i="3"/>
  <c r="H5165" i="3" s="1"/>
  <c r="K5164" i="3"/>
  <c r="F5164" i="3"/>
  <c r="G5164" i="3" s="1"/>
  <c r="K5163" i="3"/>
  <c r="L5163" i="3" s="1"/>
  <c r="F5163" i="3"/>
  <c r="K5162" i="3"/>
  <c r="L5162" i="3" s="1"/>
  <c r="F5162" i="3"/>
  <c r="G5162" i="3" s="1"/>
  <c r="K5161" i="3"/>
  <c r="F5161" i="3"/>
  <c r="G5161" i="3" s="1"/>
  <c r="K5160" i="3"/>
  <c r="F5160" i="3"/>
  <c r="K5159" i="3"/>
  <c r="M5159" i="3" s="1"/>
  <c r="F5159" i="3"/>
  <c r="G5159" i="3" s="1"/>
  <c r="K5158" i="3"/>
  <c r="M5158" i="3" s="1"/>
  <c r="F5158" i="3"/>
  <c r="I5158" i="3" s="1"/>
  <c r="K5157" i="3"/>
  <c r="N5157" i="3" s="1"/>
  <c r="F5157" i="3"/>
  <c r="K5156" i="3"/>
  <c r="F5156" i="3"/>
  <c r="G5156" i="3" s="1"/>
  <c r="K5155" i="3"/>
  <c r="L5155" i="3" s="1"/>
  <c r="F5155" i="3"/>
  <c r="H5155" i="3" s="1"/>
  <c r="K5154" i="3"/>
  <c r="F5154" i="3"/>
  <c r="G5154" i="3" s="1"/>
  <c r="K5153" i="3"/>
  <c r="M5153" i="3" s="1"/>
  <c r="F5153" i="3"/>
  <c r="G5153" i="3" s="1"/>
  <c r="K5152" i="3"/>
  <c r="L5152" i="3" s="1"/>
  <c r="F5152" i="3"/>
  <c r="G5152" i="3" s="1"/>
  <c r="K5151" i="3"/>
  <c r="L5151" i="3" s="1"/>
  <c r="F5151" i="3"/>
  <c r="G5151" i="3" s="1"/>
  <c r="K5150" i="3"/>
  <c r="L5150" i="3" s="1"/>
  <c r="F5150" i="3"/>
  <c r="G5150" i="3" s="1"/>
  <c r="K5149" i="3"/>
  <c r="F5149" i="3"/>
  <c r="G5149" i="3" s="1"/>
  <c r="K5148" i="3"/>
  <c r="F5148" i="3"/>
  <c r="H5148" i="3" s="1"/>
  <c r="K5147" i="3"/>
  <c r="F5147" i="3"/>
  <c r="K5146" i="3"/>
  <c r="F5146" i="3"/>
  <c r="K5145" i="3"/>
  <c r="F5145" i="3"/>
  <c r="G5145" i="3" s="1"/>
  <c r="K5144" i="3"/>
  <c r="L5144" i="3" s="1"/>
  <c r="F5144" i="3"/>
  <c r="G5144" i="3" s="1"/>
  <c r="K5143" i="3"/>
  <c r="F5143" i="3"/>
  <c r="G5143" i="3" s="1"/>
  <c r="K5142" i="3"/>
  <c r="N5142" i="3" s="1"/>
  <c r="F5142" i="3"/>
  <c r="K5141" i="3"/>
  <c r="L5141" i="3" s="1"/>
  <c r="F5141" i="3"/>
  <c r="G5141" i="3" s="1"/>
  <c r="K5140" i="3"/>
  <c r="F5140" i="3"/>
  <c r="K5139" i="3"/>
  <c r="L5139" i="3" s="1"/>
  <c r="F5139" i="3"/>
  <c r="G5139" i="3" s="1"/>
  <c r="K5138" i="3"/>
  <c r="F5138" i="3"/>
  <c r="H5138" i="3" s="1"/>
  <c r="K5137" i="3"/>
  <c r="F5137" i="3"/>
  <c r="G5137" i="3" s="1"/>
  <c r="K5136" i="3"/>
  <c r="N5136" i="3" s="1"/>
  <c r="F5136" i="3"/>
  <c r="K5135" i="3"/>
  <c r="F5135" i="3"/>
  <c r="G5135" i="3" s="1"/>
  <c r="K5134" i="3"/>
  <c r="F5134" i="3"/>
  <c r="G5134" i="3" s="1"/>
  <c r="K5133" i="3"/>
  <c r="L5133" i="3" s="1"/>
  <c r="F5133" i="3"/>
  <c r="G5133" i="3" s="1"/>
  <c r="K5132" i="3"/>
  <c r="F5132" i="3"/>
  <c r="G5132" i="3" s="1"/>
  <c r="K5131" i="3"/>
  <c r="L5131" i="3" s="1"/>
  <c r="F5131" i="3"/>
  <c r="G5131" i="3" s="1"/>
  <c r="K5130" i="3"/>
  <c r="F5130" i="3"/>
  <c r="G5130" i="3" s="1"/>
  <c r="K5129" i="3"/>
  <c r="N5129" i="3" s="1"/>
  <c r="F5129" i="3"/>
  <c r="K5128" i="3"/>
  <c r="F5128" i="3"/>
  <c r="G5128" i="3" s="1"/>
  <c r="K5127" i="3"/>
  <c r="L5127" i="3" s="1"/>
  <c r="F5127" i="3"/>
  <c r="G5127" i="3" s="1"/>
  <c r="K5126" i="3"/>
  <c r="F5126" i="3"/>
  <c r="G5126" i="3" s="1"/>
  <c r="K5125" i="3"/>
  <c r="F5125" i="3"/>
  <c r="G5125" i="3" s="1"/>
  <c r="K5124" i="3"/>
  <c r="N5124" i="3" s="1"/>
  <c r="F5124" i="3"/>
  <c r="G5124" i="3" s="1"/>
  <c r="K5123" i="3"/>
  <c r="L5123" i="3" s="1"/>
  <c r="F5123" i="3"/>
  <c r="G5123" i="3" s="1"/>
  <c r="K5122" i="3"/>
  <c r="L5122" i="3" s="1"/>
  <c r="F5122" i="3"/>
  <c r="G5122" i="3" s="1"/>
  <c r="K5121" i="3"/>
  <c r="F5121" i="3"/>
  <c r="G5121" i="3" s="1"/>
  <c r="K5120" i="3"/>
  <c r="F5120" i="3"/>
  <c r="H5120" i="3" s="1"/>
  <c r="K5119" i="3"/>
  <c r="N5119" i="3" s="1"/>
  <c r="F5119" i="3"/>
  <c r="K5118" i="3"/>
  <c r="F5118" i="3"/>
  <c r="G5118" i="3" s="1"/>
  <c r="K5117" i="3"/>
  <c r="L5117" i="3" s="1"/>
  <c r="F5117" i="3"/>
  <c r="G5117" i="3" s="1"/>
  <c r="K5116" i="3"/>
  <c r="L5116" i="3" s="1"/>
  <c r="F5116" i="3"/>
  <c r="G5116" i="3" s="1"/>
  <c r="K5115" i="3"/>
  <c r="F5115" i="3"/>
  <c r="G5115" i="3" s="1"/>
  <c r="K5114" i="3"/>
  <c r="F5114" i="3"/>
  <c r="G5114" i="3" s="1"/>
  <c r="K5113" i="3"/>
  <c r="F5113" i="3"/>
  <c r="G5113" i="3" s="1"/>
  <c r="K5112" i="3"/>
  <c r="F5112" i="3"/>
  <c r="G5112" i="3" s="1"/>
  <c r="K5111" i="3"/>
  <c r="N5111" i="3" s="1"/>
  <c r="F5111" i="3"/>
  <c r="K5110" i="3"/>
  <c r="F5110" i="3"/>
  <c r="G5110" i="3" s="1"/>
  <c r="K5109" i="3"/>
  <c r="L5109" i="3" s="1"/>
  <c r="F5109" i="3"/>
  <c r="H5109" i="3" s="1"/>
  <c r="K5108" i="3"/>
  <c r="M5108" i="3" s="1"/>
  <c r="F5108" i="3"/>
  <c r="G5108" i="3" s="1"/>
  <c r="K5107" i="3"/>
  <c r="L5107" i="3" s="1"/>
  <c r="F5107" i="3"/>
  <c r="K5106" i="3"/>
  <c r="M5106" i="3" s="1"/>
  <c r="F5106" i="3"/>
  <c r="G5106" i="3" s="1"/>
  <c r="K5105" i="3"/>
  <c r="M5105" i="3" s="1"/>
  <c r="F5105" i="3"/>
  <c r="K5104" i="3"/>
  <c r="F5104" i="3"/>
  <c r="G5104" i="3" s="1"/>
  <c r="K5103" i="3"/>
  <c r="L5103" i="3" s="1"/>
  <c r="F5103" i="3"/>
  <c r="G5103" i="3" s="1"/>
  <c r="K5102" i="3"/>
  <c r="F5102" i="3"/>
  <c r="G5102" i="3" s="1"/>
  <c r="K5101" i="3"/>
  <c r="F5101" i="3"/>
  <c r="H5101" i="3" s="1"/>
  <c r="K5100" i="3"/>
  <c r="L5100" i="3" s="1"/>
  <c r="F5100" i="3"/>
  <c r="G5100" i="3" s="1"/>
  <c r="K5099" i="3"/>
  <c r="L5099" i="3" s="1"/>
  <c r="F5099" i="3"/>
  <c r="K5098" i="3"/>
  <c r="F5098" i="3"/>
  <c r="K5097" i="3"/>
  <c r="F5097" i="3"/>
  <c r="G5097" i="3" s="1"/>
  <c r="K5096" i="3"/>
  <c r="L5096" i="3" s="1"/>
  <c r="F5096" i="3"/>
  <c r="G5096" i="3" s="1"/>
  <c r="K5095" i="3"/>
  <c r="M5095" i="3" s="1"/>
  <c r="F5095" i="3"/>
  <c r="G5095" i="3" s="1"/>
  <c r="K5094" i="3"/>
  <c r="L5094" i="3" s="1"/>
  <c r="F5094" i="3"/>
  <c r="G5094" i="3" s="1"/>
  <c r="K5093" i="3"/>
  <c r="L5093" i="3" s="1"/>
  <c r="F5093" i="3"/>
  <c r="G5093" i="3" s="1"/>
  <c r="K5092" i="3"/>
  <c r="F5092" i="3"/>
  <c r="H5092" i="3" s="1"/>
  <c r="K5091" i="3"/>
  <c r="F5091" i="3"/>
  <c r="G5091" i="3" s="1"/>
  <c r="K5090" i="3"/>
  <c r="F5090" i="3"/>
  <c r="G5090" i="3" s="1"/>
  <c r="K5089" i="3"/>
  <c r="F5089" i="3"/>
  <c r="G5089" i="3" s="1"/>
  <c r="K5088" i="3"/>
  <c r="N5088" i="3" s="1"/>
  <c r="F5088" i="3"/>
  <c r="I5088" i="3" s="1"/>
  <c r="K5087" i="3"/>
  <c r="F5087" i="3"/>
  <c r="G5087" i="3" s="1"/>
  <c r="K5086" i="3"/>
  <c r="F5086" i="3"/>
  <c r="K5085" i="3"/>
  <c r="L5085" i="3" s="1"/>
  <c r="F5085" i="3"/>
  <c r="G5085" i="3" s="1"/>
  <c r="K5084" i="3"/>
  <c r="F5084" i="3"/>
  <c r="G5084" i="3" s="1"/>
  <c r="K5083" i="3"/>
  <c r="F5083" i="3"/>
  <c r="G5083" i="3" s="1"/>
  <c r="K5082" i="3"/>
  <c r="F5082" i="3"/>
  <c r="K5081" i="3"/>
  <c r="F5081" i="3"/>
  <c r="G5081" i="3" s="1"/>
  <c r="K5080" i="3"/>
  <c r="F5080" i="3"/>
  <c r="G5080" i="3" s="1"/>
  <c r="K5079" i="3"/>
  <c r="F5079" i="3"/>
  <c r="G5079" i="3" s="1"/>
  <c r="K5078" i="3"/>
  <c r="M5078" i="3" s="1"/>
  <c r="F5078" i="3"/>
  <c r="K5077" i="3"/>
  <c r="L5077" i="3" s="1"/>
  <c r="F5077" i="3"/>
  <c r="G5077" i="3" s="1"/>
  <c r="K5076" i="3"/>
  <c r="L5076" i="3" s="1"/>
  <c r="F5076" i="3"/>
  <c r="G5076" i="3" s="1"/>
  <c r="K5075" i="3"/>
  <c r="F5075" i="3"/>
  <c r="G5075" i="3" s="1"/>
  <c r="K5074" i="3"/>
  <c r="F5074" i="3"/>
  <c r="G5074" i="3" s="1"/>
  <c r="K5073" i="3"/>
  <c r="F5073" i="3"/>
  <c r="G5073" i="3" s="1"/>
  <c r="K5072" i="3"/>
  <c r="N5072" i="3" s="1"/>
  <c r="F5072" i="3"/>
  <c r="K5071" i="3"/>
  <c r="F5071" i="3"/>
  <c r="G5071" i="3" s="1"/>
  <c r="K5070" i="3"/>
  <c r="L5070" i="3" s="1"/>
  <c r="F5070" i="3"/>
  <c r="G5070" i="3" s="1"/>
  <c r="K5069" i="3"/>
  <c r="L5069" i="3" s="1"/>
  <c r="F5069" i="3"/>
  <c r="G5069" i="3" s="1"/>
  <c r="K5068" i="3"/>
  <c r="F5068" i="3"/>
  <c r="G5068" i="3" s="1"/>
  <c r="K5067" i="3"/>
  <c r="F5067" i="3"/>
  <c r="G5067" i="3" s="1"/>
  <c r="K5066" i="3"/>
  <c r="L5066" i="3" s="1"/>
  <c r="F5066" i="3"/>
  <c r="G5066" i="3" s="1"/>
  <c r="K5065" i="3"/>
  <c r="N5065" i="3" s="1"/>
  <c r="F5065" i="3"/>
  <c r="K5064" i="3"/>
  <c r="L5064" i="3" s="1"/>
  <c r="F5064" i="3"/>
  <c r="G5064" i="3" s="1"/>
  <c r="K5063" i="3"/>
  <c r="F5063" i="3"/>
  <c r="K5062" i="3"/>
  <c r="F5062" i="3"/>
  <c r="G5062" i="3" s="1"/>
  <c r="K5061" i="3"/>
  <c r="F5061" i="3"/>
  <c r="I5061" i="3" s="1"/>
  <c r="K5060" i="3"/>
  <c r="F5060" i="3"/>
  <c r="G5060" i="3" s="1"/>
  <c r="K5059" i="3"/>
  <c r="L5059" i="3" s="1"/>
  <c r="F5059" i="3"/>
  <c r="G5059" i="3" s="1"/>
  <c r="K5058" i="3"/>
  <c r="M5058" i="3" s="1"/>
  <c r="F5058" i="3"/>
  <c r="G5058" i="3" s="1"/>
  <c r="K5057" i="3"/>
  <c r="L5057" i="3" s="1"/>
  <c r="F5057" i="3"/>
  <c r="K5056" i="3"/>
  <c r="M5056" i="3" s="1"/>
  <c r="F5056" i="3"/>
  <c r="G5056" i="3" s="1"/>
  <c r="K5055" i="3"/>
  <c r="L5055" i="3" s="1"/>
  <c r="F5055" i="3"/>
  <c r="G5055" i="3" s="1"/>
  <c r="K5054" i="3"/>
  <c r="F5054" i="3"/>
  <c r="G5054" i="3" s="1"/>
  <c r="K5053" i="3"/>
  <c r="N5053" i="3" s="1"/>
  <c r="F5053" i="3"/>
  <c r="K5052" i="3"/>
  <c r="F5052" i="3"/>
  <c r="G5052" i="3" s="1"/>
  <c r="K5051" i="3"/>
  <c r="L5051" i="3" s="1"/>
  <c r="F5051" i="3"/>
  <c r="G5051" i="3" s="1"/>
  <c r="K5050" i="3"/>
  <c r="M5050" i="3" s="1"/>
  <c r="F5050" i="3"/>
  <c r="K5049" i="3"/>
  <c r="F5049" i="3"/>
  <c r="G5049" i="3" s="1"/>
  <c r="K5048" i="3"/>
  <c r="F5048" i="3"/>
  <c r="G5048" i="3" s="1"/>
  <c r="K5047" i="3"/>
  <c r="F5047" i="3"/>
  <c r="G5047" i="3" s="1"/>
  <c r="K5046" i="3"/>
  <c r="F5046" i="3"/>
  <c r="G5046" i="3" s="1"/>
  <c r="K5045" i="3"/>
  <c r="L5045" i="3" s="1"/>
  <c r="F5045" i="3"/>
  <c r="G5045" i="3" s="1"/>
  <c r="K5044" i="3"/>
  <c r="F5044" i="3"/>
  <c r="H5044" i="3" s="1"/>
  <c r="K5043" i="3"/>
  <c r="L5043" i="3" s="1"/>
  <c r="F5043" i="3"/>
  <c r="G5043" i="3" s="1"/>
  <c r="K5042" i="3"/>
  <c r="N5042" i="3" s="1"/>
  <c r="F5042" i="3"/>
  <c r="G5042" i="3" s="1"/>
  <c r="K5041" i="3"/>
  <c r="L5041" i="3" s="1"/>
  <c r="F5041" i="3"/>
  <c r="G5041" i="3" s="1"/>
  <c r="K5040" i="3"/>
  <c r="F5040" i="3"/>
  <c r="H5040" i="3" s="1"/>
  <c r="K5039" i="3"/>
  <c r="F5039" i="3"/>
  <c r="G5039" i="3" s="1"/>
  <c r="K5038" i="3"/>
  <c r="N5038" i="3" s="1"/>
  <c r="F5038" i="3"/>
  <c r="I5038" i="3" s="1"/>
  <c r="K5037" i="3"/>
  <c r="L5037" i="3" s="1"/>
  <c r="F5037" i="3"/>
  <c r="G5037" i="3" s="1"/>
  <c r="K5036" i="3"/>
  <c r="L5036" i="3" s="1"/>
  <c r="F5036" i="3"/>
  <c r="G5036" i="3" s="1"/>
  <c r="K5035" i="3"/>
  <c r="N5035" i="3" s="1"/>
  <c r="F5035" i="3"/>
  <c r="G5035" i="3" s="1"/>
  <c r="K5034" i="3"/>
  <c r="F5034" i="3"/>
  <c r="G5034" i="3" s="1"/>
  <c r="K5033" i="3"/>
  <c r="L5033" i="3" s="1"/>
  <c r="F5033" i="3"/>
  <c r="K5032" i="3"/>
  <c r="F5032" i="3"/>
  <c r="G5032" i="3" s="1"/>
  <c r="K5031" i="3"/>
  <c r="L5031" i="3" s="1"/>
  <c r="F5031" i="3"/>
  <c r="G5031" i="3" s="1"/>
  <c r="K5030" i="3"/>
  <c r="L5030" i="3" s="1"/>
  <c r="F5030" i="3"/>
  <c r="G5030" i="3" s="1"/>
  <c r="K5029" i="3"/>
  <c r="L5029" i="3" s="1"/>
  <c r="F5029" i="3"/>
  <c r="G5029" i="3" s="1"/>
  <c r="K5028" i="3"/>
  <c r="F5028" i="3"/>
  <c r="G5028" i="3" s="1"/>
  <c r="K5027" i="3"/>
  <c r="F5027" i="3"/>
  <c r="G5027" i="3" s="1"/>
  <c r="K5026" i="3"/>
  <c r="N5026" i="3" s="1"/>
  <c r="F5026" i="3"/>
  <c r="K5025" i="3"/>
  <c r="F5025" i="3"/>
  <c r="G5025" i="3" s="1"/>
  <c r="K5024" i="3"/>
  <c r="L5024" i="3" s="1"/>
  <c r="F5024" i="3"/>
  <c r="H5024" i="3" s="1"/>
  <c r="K5023" i="3"/>
  <c r="L5023" i="3" s="1"/>
  <c r="F5023" i="3"/>
  <c r="K5022" i="3"/>
  <c r="F5022" i="3"/>
  <c r="G5022" i="3" s="1"/>
  <c r="K5021" i="3"/>
  <c r="F5021" i="3"/>
  <c r="G5021" i="3" s="1"/>
  <c r="K5020" i="3"/>
  <c r="F5020" i="3"/>
  <c r="G5020" i="3" s="1"/>
  <c r="K5019" i="3"/>
  <c r="M5019" i="3" s="1"/>
  <c r="F5019" i="3"/>
  <c r="G5019" i="3" s="1"/>
  <c r="K5018" i="3"/>
  <c r="L5018" i="3" s="1"/>
  <c r="F5018" i="3"/>
  <c r="K5017" i="3"/>
  <c r="L5017" i="3" s="1"/>
  <c r="F5017" i="3"/>
  <c r="H5017" i="3" s="1"/>
  <c r="K5016" i="3"/>
  <c r="F5016" i="3"/>
  <c r="G5016" i="3" s="1"/>
  <c r="K5015" i="3"/>
  <c r="F5015" i="3"/>
  <c r="G5015" i="3" s="1"/>
  <c r="K5014" i="3"/>
  <c r="L5014" i="3" s="1"/>
  <c r="F5014" i="3"/>
  <c r="G5014" i="3" s="1"/>
  <c r="K5013" i="3"/>
  <c r="M5013" i="3" s="1"/>
  <c r="F5013" i="3"/>
  <c r="G5013" i="3" s="1"/>
  <c r="K5012" i="3"/>
  <c r="L5012" i="3" s="1"/>
  <c r="F5012" i="3"/>
  <c r="G5012" i="3" s="1"/>
  <c r="K5011" i="3"/>
  <c r="M5011" i="3" s="1"/>
  <c r="F5011" i="3"/>
  <c r="K5010" i="3"/>
  <c r="F5010" i="3"/>
  <c r="G5010" i="3" s="1"/>
  <c r="K5009" i="3"/>
  <c r="F5009" i="3"/>
  <c r="G5009" i="3" s="1"/>
  <c r="K5008" i="3"/>
  <c r="F5008" i="3"/>
  <c r="G5008" i="3" s="1"/>
  <c r="K5007" i="3"/>
  <c r="L5007" i="3" s="1"/>
  <c r="F5007" i="3"/>
  <c r="H5007" i="3" s="1"/>
  <c r="K5006" i="3"/>
  <c r="M5006" i="3" s="1"/>
  <c r="F5006" i="3"/>
  <c r="G5006" i="3" s="1"/>
  <c r="K5005" i="3"/>
  <c r="L5005" i="3" s="1"/>
  <c r="F5005" i="3"/>
  <c r="I5005" i="3" s="1"/>
  <c r="K5004" i="3"/>
  <c r="L5004" i="3" s="1"/>
  <c r="F5004" i="3"/>
  <c r="G5004" i="3" s="1"/>
  <c r="K5003" i="3"/>
  <c r="L5003" i="3" s="1"/>
  <c r="F5003" i="3"/>
  <c r="K5002" i="3"/>
  <c r="F5002" i="3"/>
  <c r="G5002" i="3" s="1"/>
  <c r="K5001" i="3"/>
  <c r="F5001" i="3"/>
  <c r="K5000" i="3"/>
  <c r="F5000" i="3"/>
  <c r="G5000" i="3" s="1"/>
  <c r="K4999" i="3"/>
  <c r="F4999" i="3"/>
  <c r="I4999" i="3" s="1"/>
  <c r="K4998" i="3"/>
  <c r="L4998" i="3" s="1"/>
  <c r="F4998" i="3"/>
  <c r="G4998" i="3" s="1"/>
  <c r="K4997" i="3"/>
  <c r="F4997" i="3"/>
  <c r="G4997" i="3" s="1"/>
  <c r="K4996" i="3"/>
  <c r="F4996" i="3"/>
  <c r="G4996" i="3" s="1"/>
  <c r="K4995" i="3"/>
  <c r="F4995" i="3"/>
  <c r="H4995" i="3" s="1"/>
  <c r="K4994" i="3"/>
  <c r="F4994" i="3"/>
  <c r="G4994" i="3" s="1"/>
  <c r="K4993" i="3"/>
  <c r="F4993" i="3"/>
  <c r="G4993" i="3" s="1"/>
  <c r="K4992" i="3"/>
  <c r="F4992" i="3"/>
  <c r="G4992" i="3" s="1"/>
  <c r="K4991" i="3"/>
  <c r="L4991" i="3" s="1"/>
  <c r="F4991" i="3"/>
  <c r="H4991" i="3" s="1"/>
  <c r="K4990" i="3"/>
  <c r="F4990" i="3"/>
  <c r="G4990" i="3" s="1"/>
  <c r="K4989" i="3"/>
  <c r="F4989" i="3"/>
  <c r="G4989" i="3" s="1"/>
  <c r="K4988" i="3"/>
  <c r="F4988" i="3"/>
  <c r="G4988" i="3" s="1"/>
  <c r="K4987" i="3"/>
  <c r="F4987" i="3"/>
  <c r="G4987" i="3" s="1"/>
  <c r="K4986" i="3"/>
  <c r="L4986" i="3" s="1"/>
  <c r="F4986" i="3"/>
  <c r="G4986" i="3" s="1"/>
  <c r="K4985" i="3"/>
  <c r="L4985" i="3" s="1"/>
  <c r="F4985" i="3"/>
  <c r="G4985" i="3" s="1"/>
  <c r="K4984" i="3"/>
  <c r="F4984" i="3"/>
  <c r="G4984" i="3" s="1"/>
  <c r="K4983" i="3"/>
  <c r="F4983" i="3"/>
  <c r="G4983" i="3" s="1"/>
  <c r="K4982" i="3"/>
  <c r="F4982" i="3"/>
  <c r="K4981" i="3"/>
  <c r="F4981" i="3"/>
  <c r="G4981" i="3" s="1"/>
  <c r="K4980" i="3"/>
  <c r="L4980" i="3" s="1"/>
  <c r="F4980" i="3"/>
  <c r="G4980" i="3" s="1"/>
  <c r="K4979" i="3"/>
  <c r="L4979" i="3" s="1"/>
  <c r="F4979" i="3"/>
  <c r="G4979" i="3" s="1"/>
  <c r="K4978" i="3"/>
  <c r="F4978" i="3"/>
  <c r="K4977" i="3"/>
  <c r="L4977" i="3" s="1"/>
  <c r="F4977" i="3"/>
  <c r="G4977" i="3" s="1"/>
  <c r="K4976" i="3"/>
  <c r="F4976" i="3"/>
  <c r="H4976" i="3" s="1"/>
  <c r="K4975" i="3"/>
  <c r="F4975" i="3"/>
  <c r="G4975" i="3" s="1"/>
  <c r="K4974" i="3"/>
  <c r="N4974" i="3" s="1"/>
  <c r="F4974" i="3"/>
  <c r="K4973" i="3"/>
  <c r="F4973" i="3"/>
  <c r="G4973" i="3" s="1"/>
  <c r="K4972" i="3"/>
  <c r="M4972" i="3" s="1"/>
  <c r="F4972" i="3"/>
  <c r="G4972" i="3" s="1"/>
  <c r="K4971" i="3"/>
  <c r="L4971" i="3" s="1"/>
  <c r="F4971" i="3"/>
  <c r="K4970" i="3"/>
  <c r="F4970" i="3"/>
  <c r="G4970" i="3" s="1"/>
  <c r="K4969" i="3"/>
  <c r="L4969" i="3" s="1"/>
  <c r="F4969" i="3"/>
  <c r="K4968" i="3"/>
  <c r="F4968" i="3"/>
  <c r="H4968" i="3" s="1"/>
  <c r="K4967" i="3"/>
  <c r="F4967" i="3"/>
  <c r="G4967" i="3" s="1"/>
  <c r="K4966" i="3"/>
  <c r="M4966" i="3" s="1"/>
  <c r="F4966" i="3"/>
  <c r="K4965" i="3"/>
  <c r="L4965" i="3" s="1"/>
  <c r="F4965" i="3"/>
  <c r="G4965" i="3" s="1"/>
  <c r="K4964" i="3"/>
  <c r="L4964" i="3" s="1"/>
  <c r="F4964" i="3"/>
  <c r="G4964" i="3" s="1"/>
  <c r="K4963" i="3"/>
  <c r="F4963" i="3"/>
  <c r="G4963" i="3" s="1"/>
  <c r="K4962" i="3"/>
  <c r="N4962" i="3" s="1"/>
  <c r="F4962" i="3"/>
  <c r="K4961" i="3"/>
  <c r="F4961" i="3"/>
  <c r="G4961" i="3" s="1"/>
  <c r="K4960" i="3"/>
  <c r="L4960" i="3" s="1"/>
  <c r="F4960" i="3"/>
  <c r="K4959" i="3"/>
  <c r="M4959" i="3" s="1"/>
  <c r="F4959" i="3"/>
  <c r="G4959" i="3" s="1"/>
  <c r="K4958" i="3"/>
  <c r="L4958" i="3" s="1"/>
  <c r="F4958" i="3"/>
  <c r="G4958" i="3" s="1"/>
  <c r="K4957" i="3"/>
  <c r="L4957" i="3" s="1"/>
  <c r="F4957" i="3"/>
  <c r="G4957" i="3" s="1"/>
  <c r="K4956" i="3"/>
  <c r="M4956" i="3" s="1"/>
  <c r="F4956" i="3"/>
  <c r="H4956" i="3" s="1"/>
  <c r="K4955" i="3"/>
  <c r="F4955" i="3"/>
  <c r="G4955" i="3" s="1"/>
  <c r="K4954" i="3"/>
  <c r="F4954" i="3"/>
  <c r="G4954" i="3" s="1"/>
  <c r="K4953" i="3"/>
  <c r="F4953" i="3"/>
  <c r="G4953" i="3" s="1"/>
  <c r="K4952" i="3"/>
  <c r="M4952" i="3" s="1"/>
  <c r="F4952" i="3"/>
  <c r="H4952" i="3" s="1"/>
  <c r="K4951" i="3"/>
  <c r="M4951" i="3" s="1"/>
  <c r="F4951" i="3"/>
  <c r="G4951" i="3" s="1"/>
  <c r="K4950" i="3"/>
  <c r="M4950" i="3" s="1"/>
  <c r="F4950" i="3"/>
  <c r="K4949" i="3"/>
  <c r="L4949" i="3" s="1"/>
  <c r="F4949" i="3"/>
  <c r="G4949" i="3" s="1"/>
  <c r="K4948" i="3"/>
  <c r="F4948" i="3"/>
  <c r="G4948" i="3" s="1"/>
  <c r="K4947" i="3"/>
  <c r="N4947" i="3" s="1"/>
  <c r="F4947" i="3"/>
  <c r="K4946" i="3"/>
  <c r="F4946" i="3"/>
  <c r="G4946" i="3" s="1"/>
  <c r="K4945" i="3"/>
  <c r="F4945" i="3"/>
  <c r="K4944" i="3"/>
  <c r="L4944" i="3" s="1"/>
  <c r="F4944" i="3"/>
  <c r="G4944" i="3" s="1"/>
  <c r="K4943" i="3"/>
  <c r="F4943" i="3"/>
  <c r="G4943" i="3" s="1"/>
  <c r="K4942" i="3"/>
  <c r="F4942" i="3"/>
  <c r="G4942" i="3" s="1"/>
  <c r="K4941" i="3"/>
  <c r="L4941" i="3" s="1"/>
  <c r="F4941" i="3"/>
  <c r="G4941" i="3" s="1"/>
  <c r="K4940" i="3"/>
  <c r="L4940" i="3" s="1"/>
  <c r="F4940" i="3"/>
  <c r="G4940" i="3" s="1"/>
  <c r="K4939" i="3"/>
  <c r="F4939" i="3"/>
  <c r="G4939" i="3" s="1"/>
  <c r="K4938" i="3"/>
  <c r="F4938" i="3"/>
  <c r="H4938" i="3" s="1"/>
  <c r="K4937" i="3"/>
  <c r="F4937" i="3"/>
  <c r="G4937" i="3" s="1"/>
  <c r="K4936" i="3"/>
  <c r="F4936" i="3"/>
  <c r="G4936" i="3" s="1"/>
  <c r="K4935" i="3"/>
  <c r="L4935" i="3" s="1"/>
  <c r="F4935" i="3"/>
  <c r="G4935" i="3" s="1"/>
  <c r="K4934" i="3"/>
  <c r="L4934" i="3" s="1"/>
  <c r="F4934" i="3"/>
  <c r="G4934" i="3" s="1"/>
  <c r="K4933" i="3"/>
  <c r="F4933" i="3"/>
  <c r="G4933" i="3" s="1"/>
  <c r="K4932" i="3"/>
  <c r="F4932" i="3"/>
  <c r="G4932" i="3" s="1"/>
  <c r="K4931" i="3"/>
  <c r="L4931" i="3" s="1"/>
  <c r="F4931" i="3"/>
  <c r="K4930" i="3"/>
  <c r="L4930" i="3" s="1"/>
  <c r="F4930" i="3"/>
  <c r="G4930" i="3" s="1"/>
  <c r="K4929" i="3"/>
  <c r="F4929" i="3"/>
  <c r="G4929" i="3" s="1"/>
  <c r="K4928" i="3"/>
  <c r="F4928" i="3"/>
  <c r="G4928" i="3" s="1"/>
  <c r="K4927" i="3"/>
  <c r="N4927" i="3" s="1"/>
  <c r="F4927" i="3"/>
  <c r="K4926" i="3"/>
  <c r="F4926" i="3"/>
  <c r="G4926" i="3" s="1"/>
  <c r="K4925" i="3"/>
  <c r="F4925" i="3"/>
  <c r="G4925" i="3" s="1"/>
  <c r="K4924" i="3"/>
  <c r="F4924" i="3"/>
  <c r="K4923" i="3"/>
  <c r="F4923" i="3"/>
  <c r="G4923" i="3" s="1"/>
  <c r="K4922" i="3"/>
  <c r="L4922" i="3" s="1"/>
  <c r="F4922" i="3"/>
  <c r="G4922" i="3" s="1"/>
  <c r="K4921" i="3"/>
  <c r="L4921" i="3" s="1"/>
  <c r="F4921" i="3"/>
  <c r="G4921" i="3" s="1"/>
  <c r="K4920" i="3"/>
  <c r="L4920" i="3" s="1"/>
  <c r="F4920" i="3"/>
  <c r="H4920" i="3" s="1"/>
  <c r="K4919" i="3"/>
  <c r="L4919" i="3" s="1"/>
  <c r="F4919" i="3"/>
  <c r="K4918" i="3"/>
  <c r="L4918" i="3" s="1"/>
  <c r="F4918" i="3"/>
  <c r="G4918" i="3" s="1"/>
  <c r="K4917" i="3"/>
  <c r="F4917" i="3"/>
  <c r="G4917" i="3" s="1"/>
  <c r="K4916" i="3"/>
  <c r="F4916" i="3"/>
  <c r="K4915" i="3"/>
  <c r="F4915" i="3"/>
  <c r="G4915" i="3" s="1"/>
  <c r="K4914" i="3"/>
  <c r="F4914" i="3"/>
  <c r="G4914" i="3" s="1"/>
  <c r="K4913" i="3"/>
  <c r="L4913" i="3" s="1"/>
  <c r="F4913" i="3"/>
  <c r="G4913" i="3" s="1"/>
  <c r="K4912" i="3"/>
  <c r="F4912" i="3"/>
  <c r="G4912" i="3" s="1"/>
  <c r="K4911" i="3"/>
  <c r="L4911" i="3" s="1"/>
  <c r="F4911" i="3"/>
  <c r="G4911" i="3" s="1"/>
  <c r="K4910" i="3"/>
  <c r="F4910" i="3"/>
  <c r="K4909" i="3"/>
  <c r="F4909" i="3"/>
  <c r="G4909" i="3" s="1"/>
  <c r="K4908" i="3"/>
  <c r="F4908" i="3"/>
  <c r="I4908" i="3" s="1"/>
  <c r="K4907" i="3"/>
  <c r="M4907" i="3" s="1"/>
  <c r="F4907" i="3"/>
  <c r="G4907" i="3" s="1"/>
  <c r="K4906" i="3"/>
  <c r="L4906" i="3" s="1"/>
  <c r="F4906" i="3"/>
  <c r="K4905" i="3"/>
  <c r="L4905" i="3" s="1"/>
  <c r="F4905" i="3"/>
  <c r="K4904" i="3"/>
  <c r="F4904" i="3"/>
  <c r="G4904" i="3" s="1"/>
  <c r="K4903" i="3"/>
  <c r="L4903" i="3" s="1"/>
  <c r="F4903" i="3"/>
  <c r="G4903" i="3" s="1"/>
  <c r="K4902" i="3"/>
  <c r="F4902" i="3"/>
  <c r="H4902" i="3" s="1"/>
  <c r="K4901" i="3"/>
  <c r="F4901" i="3"/>
  <c r="G4901" i="3" s="1"/>
  <c r="K4900" i="3"/>
  <c r="N4900" i="3" s="1"/>
  <c r="F4900" i="3"/>
  <c r="K4899" i="3"/>
  <c r="F4899" i="3"/>
  <c r="G4899" i="3" s="1"/>
  <c r="K4898" i="3"/>
  <c r="F4898" i="3"/>
  <c r="G4898" i="3" s="1"/>
  <c r="K4897" i="3"/>
  <c r="F4897" i="3"/>
  <c r="G4897" i="3" s="1"/>
  <c r="K4896" i="3"/>
  <c r="F4896" i="3"/>
  <c r="G4896" i="3" s="1"/>
  <c r="K4895" i="3"/>
  <c r="L4895" i="3" s="1"/>
  <c r="F4895" i="3"/>
  <c r="G4895" i="3" s="1"/>
  <c r="K4894" i="3"/>
  <c r="L4894" i="3" s="1"/>
  <c r="F4894" i="3"/>
  <c r="G4894" i="3" s="1"/>
  <c r="K4893" i="3"/>
  <c r="F4893" i="3"/>
  <c r="K4892" i="3"/>
  <c r="F4892" i="3"/>
  <c r="G4892" i="3" s="1"/>
  <c r="K4891" i="3"/>
  <c r="F4891" i="3"/>
  <c r="G4891" i="3" s="1"/>
  <c r="K4890" i="3"/>
  <c r="F4890" i="3"/>
  <c r="G4890" i="3" s="1"/>
  <c r="K4889" i="3"/>
  <c r="L4889" i="3" s="1"/>
  <c r="F4889" i="3"/>
  <c r="G4889" i="3" s="1"/>
  <c r="K4888" i="3"/>
  <c r="L4888" i="3" s="1"/>
  <c r="F4888" i="3"/>
  <c r="G4888" i="3" s="1"/>
  <c r="K4887" i="3"/>
  <c r="L4887" i="3" s="1"/>
  <c r="F4887" i="3"/>
  <c r="K4886" i="3"/>
  <c r="F4886" i="3"/>
  <c r="G4886" i="3" s="1"/>
  <c r="K4885" i="3"/>
  <c r="N4885" i="3" s="1"/>
  <c r="F4885" i="3"/>
  <c r="K4884" i="3"/>
  <c r="M4884" i="3" s="1"/>
  <c r="F4884" i="3"/>
  <c r="G4884" i="3" s="1"/>
  <c r="K4883" i="3"/>
  <c r="L4883" i="3" s="1"/>
  <c r="F4883" i="3"/>
  <c r="K4882" i="3"/>
  <c r="F4882" i="3"/>
  <c r="G4882" i="3" s="1"/>
  <c r="K4881" i="3"/>
  <c r="F4881" i="3"/>
  <c r="G4881" i="3" s="1"/>
  <c r="K4880" i="3"/>
  <c r="L4880" i="3" s="1"/>
  <c r="F4880" i="3"/>
  <c r="G4880" i="3" s="1"/>
  <c r="K4879" i="3"/>
  <c r="L4879" i="3" s="1"/>
  <c r="F4879" i="3"/>
  <c r="G4879" i="3" s="1"/>
  <c r="K4878" i="3"/>
  <c r="L4878" i="3" s="1"/>
  <c r="F4878" i="3"/>
  <c r="K4877" i="3"/>
  <c r="L4877" i="3" s="1"/>
  <c r="F4877" i="3"/>
  <c r="G4877" i="3" s="1"/>
  <c r="K4876" i="3"/>
  <c r="L4876" i="3" s="1"/>
  <c r="F4876" i="3"/>
  <c r="H4876" i="3" s="1"/>
  <c r="K4875" i="3"/>
  <c r="L4875" i="3" s="1"/>
  <c r="F4875" i="3"/>
  <c r="G4875" i="3" s="1"/>
  <c r="K4874" i="3"/>
  <c r="L4874" i="3" s="1"/>
  <c r="F4874" i="3"/>
  <c r="G4874" i="3" s="1"/>
  <c r="K4873" i="3"/>
  <c r="M4873" i="3" s="1"/>
  <c r="F4873" i="3"/>
  <c r="G4873" i="3" s="1"/>
  <c r="K4872" i="3"/>
  <c r="L4872" i="3" s="1"/>
  <c r="F4872" i="3"/>
  <c r="G4872" i="3" s="1"/>
  <c r="K4871" i="3"/>
  <c r="L4871" i="3" s="1"/>
  <c r="F4871" i="3"/>
  <c r="G4871" i="3" s="1"/>
  <c r="K4870" i="3"/>
  <c r="M4870" i="3" s="1"/>
  <c r="F4870" i="3"/>
  <c r="K4869" i="3"/>
  <c r="F4869" i="3"/>
  <c r="G4869" i="3" s="1"/>
  <c r="K4868" i="3"/>
  <c r="F4868" i="3"/>
  <c r="G4868" i="3" s="1"/>
  <c r="K4867" i="3"/>
  <c r="L4867" i="3" s="1"/>
  <c r="F4867" i="3"/>
  <c r="G4867" i="3" s="1"/>
  <c r="K4866" i="3"/>
  <c r="L4866" i="3" s="1"/>
  <c r="F4866" i="3"/>
  <c r="H4866" i="3" s="1"/>
  <c r="K4865" i="3"/>
  <c r="M4865" i="3" s="1"/>
  <c r="F4865" i="3"/>
  <c r="G4865" i="3" s="1"/>
  <c r="K4864" i="3"/>
  <c r="L4864" i="3" s="1"/>
  <c r="F4864" i="3"/>
  <c r="I4864" i="3" s="1"/>
  <c r="K4863" i="3"/>
  <c r="L4863" i="3" s="1"/>
  <c r="F4863" i="3"/>
  <c r="G4863" i="3" s="1"/>
  <c r="K4862" i="3"/>
  <c r="L4862" i="3" s="1"/>
  <c r="F4862" i="3"/>
  <c r="K4861" i="3"/>
  <c r="F4861" i="3"/>
  <c r="K4860" i="3"/>
  <c r="L4860" i="3" s="1"/>
  <c r="F4860" i="3"/>
  <c r="G4860" i="3" s="1"/>
  <c r="K4859" i="3"/>
  <c r="F4859" i="3"/>
  <c r="G4859" i="3" s="1"/>
  <c r="K4858" i="3"/>
  <c r="F4858" i="3"/>
  <c r="G4858" i="3" s="1"/>
  <c r="K4857" i="3"/>
  <c r="F4857" i="3"/>
  <c r="H4857" i="3" s="1"/>
  <c r="K4856" i="3"/>
  <c r="L4856" i="3" s="1"/>
  <c r="F4856" i="3"/>
  <c r="G4856" i="3" s="1"/>
  <c r="K4855" i="3"/>
  <c r="F4855" i="3"/>
  <c r="G4855" i="3" s="1"/>
  <c r="K4854" i="3"/>
  <c r="L4854" i="3" s="1"/>
  <c r="F4854" i="3"/>
  <c r="G4854" i="3" s="1"/>
  <c r="K4853" i="3"/>
  <c r="L4853" i="3" s="1"/>
  <c r="F4853" i="3"/>
  <c r="G4853" i="3" s="1"/>
  <c r="K4852" i="3"/>
  <c r="L4852" i="3" s="1"/>
  <c r="F4852" i="3"/>
  <c r="G4852" i="3" s="1"/>
  <c r="K4851" i="3"/>
  <c r="L4851" i="3" s="1"/>
  <c r="F4851" i="3"/>
  <c r="G4851" i="3" s="1"/>
  <c r="K4850" i="3"/>
  <c r="M4850" i="3" s="1"/>
  <c r="F4850" i="3"/>
  <c r="G4850" i="3" s="1"/>
  <c r="K4849" i="3"/>
  <c r="L4849" i="3" s="1"/>
  <c r="F4849" i="3"/>
  <c r="K4848" i="3"/>
  <c r="L4848" i="3" s="1"/>
  <c r="F4848" i="3"/>
  <c r="K4847" i="3"/>
  <c r="F4847" i="3"/>
  <c r="G4847" i="3" s="1"/>
  <c r="K4846" i="3"/>
  <c r="L4846" i="3" s="1"/>
  <c r="F4846" i="3"/>
  <c r="G4846" i="3" s="1"/>
  <c r="K4845" i="3"/>
  <c r="L4845" i="3" s="1"/>
  <c r="F4845" i="3"/>
  <c r="G4845" i="3" s="1"/>
  <c r="K4844" i="3"/>
  <c r="F4844" i="3"/>
  <c r="G4844" i="3" s="1"/>
  <c r="K4843" i="3"/>
  <c r="M4843" i="3" s="1"/>
  <c r="F4843" i="3"/>
  <c r="K4842" i="3"/>
  <c r="L4842" i="3" s="1"/>
  <c r="F4842" i="3"/>
  <c r="G4842" i="3" s="1"/>
  <c r="K4841" i="3"/>
  <c r="F4841" i="3"/>
  <c r="G4841" i="3" s="1"/>
  <c r="K4840" i="3"/>
  <c r="M4840" i="3" s="1"/>
  <c r="F4840" i="3"/>
  <c r="G4840" i="3" s="1"/>
  <c r="K4839" i="3"/>
  <c r="L4839" i="3" s="1"/>
  <c r="F4839" i="3"/>
  <c r="G4839" i="3" s="1"/>
  <c r="K4838" i="3"/>
  <c r="L4838" i="3" s="1"/>
  <c r="F4838" i="3"/>
  <c r="G4838" i="3" s="1"/>
  <c r="K4837" i="3"/>
  <c r="F4837" i="3"/>
  <c r="G4837" i="3" s="1"/>
  <c r="K4836" i="3"/>
  <c r="N4836" i="3" s="1"/>
  <c r="F4836" i="3"/>
  <c r="K4835" i="3"/>
  <c r="L4835" i="3" s="1"/>
  <c r="F4835" i="3"/>
  <c r="G4835" i="3" s="1"/>
  <c r="K4834" i="3"/>
  <c r="F4834" i="3"/>
  <c r="K4833" i="3"/>
  <c r="F4833" i="3"/>
  <c r="G4833" i="3" s="1"/>
  <c r="K4832" i="3"/>
  <c r="F4832" i="3"/>
  <c r="G4832" i="3" s="1"/>
  <c r="K4831" i="3"/>
  <c r="L4831" i="3" s="1"/>
  <c r="F4831" i="3"/>
  <c r="G4831" i="3" s="1"/>
  <c r="K4830" i="3"/>
  <c r="L4830" i="3" s="1"/>
  <c r="F4830" i="3"/>
  <c r="G4830" i="3" s="1"/>
  <c r="K4829" i="3"/>
  <c r="F4829" i="3"/>
  <c r="G4829" i="3" s="1"/>
  <c r="K4828" i="3"/>
  <c r="F4828" i="3"/>
  <c r="H4828" i="3" s="1"/>
  <c r="K4827" i="3"/>
  <c r="L4827" i="3" s="1"/>
  <c r="F4827" i="3"/>
  <c r="G4827" i="3" s="1"/>
  <c r="K4826" i="3"/>
  <c r="N4826" i="3" s="1"/>
  <c r="F4826" i="3"/>
  <c r="K4825" i="3"/>
  <c r="F4825" i="3"/>
  <c r="G4825" i="3" s="1"/>
  <c r="K4824" i="3"/>
  <c r="L4824" i="3" s="1"/>
  <c r="F4824" i="3"/>
  <c r="G4824" i="3" s="1"/>
  <c r="K4823" i="3"/>
  <c r="F4823" i="3"/>
  <c r="G4823" i="3" s="1"/>
  <c r="K4822" i="3"/>
  <c r="F4822" i="3"/>
  <c r="G4822" i="3" s="1"/>
  <c r="K4821" i="3"/>
  <c r="L4821" i="3" s="1"/>
  <c r="F4821" i="3"/>
  <c r="K4820" i="3"/>
  <c r="L4820" i="3" s="1"/>
  <c r="F4820" i="3"/>
  <c r="G4820" i="3" s="1"/>
  <c r="K4819" i="3"/>
  <c r="F4819" i="3"/>
  <c r="G4819" i="3" s="1"/>
  <c r="K4818" i="3"/>
  <c r="F4818" i="3"/>
  <c r="G4818" i="3" s="1"/>
  <c r="K4817" i="3"/>
  <c r="N4817" i="3" s="1"/>
  <c r="F4817" i="3"/>
  <c r="K4816" i="3"/>
  <c r="L4816" i="3" s="1"/>
  <c r="F4816" i="3"/>
  <c r="H4816" i="3" s="1"/>
  <c r="K4815" i="3"/>
  <c r="M4815" i="3" s="1"/>
  <c r="F4815" i="3"/>
  <c r="G4815" i="3" s="1"/>
  <c r="K4814" i="3"/>
  <c r="F4814" i="3"/>
  <c r="G4814" i="3" s="1"/>
  <c r="K4813" i="3"/>
  <c r="M4813" i="3" s="1"/>
  <c r="F4813" i="3"/>
  <c r="G4813" i="3" s="1"/>
  <c r="K4812" i="3"/>
  <c r="L4812" i="3" s="1"/>
  <c r="F4812" i="3"/>
  <c r="I4812" i="3" s="1"/>
  <c r="K4811" i="3"/>
  <c r="L4811" i="3" s="1"/>
  <c r="F4811" i="3"/>
  <c r="G4811" i="3" s="1"/>
  <c r="K4810" i="3"/>
  <c r="M4810" i="3" s="1"/>
  <c r="F4810" i="3"/>
  <c r="G4810" i="3" s="1"/>
  <c r="K4809" i="3"/>
  <c r="L4809" i="3" s="1"/>
  <c r="F4809" i="3"/>
  <c r="G4809" i="3" s="1"/>
  <c r="K4808" i="3"/>
  <c r="F4808" i="3"/>
  <c r="H4808" i="3" s="1"/>
  <c r="K4807" i="3"/>
  <c r="F4807" i="3"/>
  <c r="G4807" i="3" s="1"/>
  <c r="K4806" i="3"/>
  <c r="L4806" i="3" s="1"/>
  <c r="F4806" i="3"/>
  <c r="H4806" i="3" s="1"/>
  <c r="K4805" i="3"/>
  <c r="N4805" i="3" s="1"/>
  <c r="F4805" i="3"/>
  <c r="I4805" i="3" s="1"/>
  <c r="K4804" i="3"/>
  <c r="L4804" i="3" s="1"/>
  <c r="F4804" i="3"/>
  <c r="G4804" i="3" s="1"/>
  <c r="K4803" i="3"/>
  <c r="F4803" i="3"/>
  <c r="K4802" i="3"/>
  <c r="F4802" i="3"/>
  <c r="G4802" i="3" s="1"/>
  <c r="K4801" i="3"/>
  <c r="F4801" i="3"/>
  <c r="K4800" i="3"/>
  <c r="L4800" i="3" s="1"/>
  <c r="F4800" i="3"/>
  <c r="G4800" i="3" s="1"/>
  <c r="K4799" i="3"/>
  <c r="N4799" i="3" s="1"/>
  <c r="F4799" i="3"/>
  <c r="G4799" i="3" s="1"/>
  <c r="K4798" i="3"/>
  <c r="L4798" i="3" s="1"/>
  <c r="F4798" i="3"/>
  <c r="G4798" i="3" s="1"/>
  <c r="K4797" i="3"/>
  <c r="L4797" i="3" s="1"/>
  <c r="F4797" i="3"/>
  <c r="K4796" i="3"/>
  <c r="F4796" i="3"/>
  <c r="G4796" i="3" s="1"/>
  <c r="K4795" i="3"/>
  <c r="F4795" i="3"/>
  <c r="G4795" i="3" s="1"/>
  <c r="K4794" i="3"/>
  <c r="N4794" i="3" s="1"/>
  <c r="F4794" i="3"/>
  <c r="K4793" i="3"/>
  <c r="F4793" i="3"/>
  <c r="G4793" i="3" s="1"/>
  <c r="K4792" i="3"/>
  <c r="F4792" i="3"/>
  <c r="G4792" i="3" s="1"/>
  <c r="K4791" i="3"/>
  <c r="F4791" i="3"/>
  <c r="G4791" i="3" s="1"/>
  <c r="K4790" i="3"/>
  <c r="L4790" i="3" s="1"/>
  <c r="F4790" i="3"/>
  <c r="G4790" i="3" s="1"/>
  <c r="K4789" i="3"/>
  <c r="L4789" i="3" s="1"/>
  <c r="F4789" i="3"/>
  <c r="G4789" i="3" s="1"/>
  <c r="K4788" i="3"/>
  <c r="F4788" i="3"/>
  <c r="G4788" i="3" s="1"/>
  <c r="K4787" i="3"/>
  <c r="F4787" i="3"/>
  <c r="I4787" i="3" s="1"/>
  <c r="K4786" i="3"/>
  <c r="L4786" i="3" s="1"/>
  <c r="F4786" i="3"/>
  <c r="G4786" i="3" s="1"/>
  <c r="K4785" i="3"/>
  <c r="L4785" i="3" s="1"/>
  <c r="F4785" i="3"/>
  <c r="G4785" i="3" s="1"/>
  <c r="K4784" i="3"/>
  <c r="L4784" i="3" s="1"/>
  <c r="F4784" i="3"/>
  <c r="K4783" i="3"/>
  <c r="L4783" i="3" s="1"/>
  <c r="F4783" i="3"/>
  <c r="G4783" i="3" s="1"/>
  <c r="K4782" i="3"/>
  <c r="F4782" i="3"/>
  <c r="H4782" i="3" s="1"/>
  <c r="K4781" i="3"/>
  <c r="M4781" i="3" s="1"/>
  <c r="F4781" i="3"/>
  <c r="G4781" i="3" s="1"/>
  <c r="K4780" i="3"/>
  <c r="L4780" i="3" s="1"/>
  <c r="F4780" i="3"/>
  <c r="G4780" i="3" s="1"/>
  <c r="K4779" i="3"/>
  <c r="F4779" i="3"/>
  <c r="G4779" i="3" s="1"/>
  <c r="K4778" i="3"/>
  <c r="N4778" i="3" s="1"/>
  <c r="F4778" i="3"/>
  <c r="K4777" i="3"/>
  <c r="L4777" i="3" s="1"/>
  <c r="F4777" i="3"/>
  <c r="G4777" i="3" s="1"/>
  <c r="K4776" i="3"/>
  <c r="M4776" i="3" s="1"/>
  <c r="F4776" i="3"/>
  <c r="K4775" i="3"/>
  <c r="F4775" i="3"/>
  <c r="G4775" i="3" s="1"/>
  <c r="K4774" i="3"/>
  <c r="F4774" i="3"/>
  <c r="G4774" i="3" s="1"/>
  <c r="K4773" i="3"/>
  <c r="L4773" i="3" s="1"/>
  <c r="F4773" i="3"/>
  <c r="G4773" i="3" s="1"/>
  <c r="K4772" i="3"/>
  <c r="L4772" i="3" s="1"/>
  <c r="F4772" i="3"/>
  <c r="G4772" i="3" s="1"/>
  <c r="K4771" i="3"/>
  <c r="F4771" i="3"/>
  <c r="G4771" i="3" s="1"/>
  <c r="K4770" i="3"/>
  <c r="N4770" i="3" s="1"/>
  <c r="F4770" i="3"/>
  <c r="K4769" i="3"/>
  <c r="L4769" i="3" s="1"/>
  <c r="F4769" i="3"/>
  <c r="G4769" i="3" s="1"/>
  <c r="K4768" i="3"/>
  <c r="F4768" i="3"/>
  <c r="K4767" i="3"/>
  <c r="L4767" i="3" s="1"/>
  <c r="F4767" i="3"/>
  <c r="G4767" i="3" s="1"/>
  <c r="K4766" i="3"/>
  <c r="F4766" i="3"/>
  <c r="G4766" i="3" s="1"/>
  <c r="K4765" i="3"/>
  <c r="F4765" i="3"/>
  <c r="G4765" i="3" s="1"/>
  <c r="K4764" i="3"/>
  <c r="F4764" i="3"/>
  <c r="H4764" i="3" s="1"/>
  <c r="K4763" i="3"/>
  <c r="F4763" i="3"/>
  <c r="G4763" i="3" s="1"/>
  <c r="K4762" i="3"/>
  <c r="F4762" i="3"/>
  <c r="G4762" i="3" s="1"/>
  <c r="K4761" i="3"/>
  <c r="N4761" i="3" s="1"/>
  <c r="F4761" i="3"/>
  <c r="G4761" i="3" s="1"/>
  <c r="K4760" i="3"/>
  <c r="L4760" i="3" s="1"/>
  <c r="F4760" i="3"/>
  <c r="G4760" i="3" s="1"/>
  <c r="K4759" i="3"/>
  <c r="L4759" i="3" s="1"/>
  <c r="F4759" i="3"/>
  <c r="G4759" i="3" s="1"/>
  <c r="K4758" i="3"/>
  <c r="L4758" i="3" s="1"/>
  <c r="F4758" i="3"/>
  <c r="G4758" i="3" s="1"/>
  <c r="K4757" i="3"/>
  <c r="L4757" i="3" s="1"/>
  <c r="F4757" i="3"/>
  <c r="K4756" i="3"/>
  <c r="F4756" i="3"/>
  <c r="G4756" i="3" s="1"/>
  <c r="K4755" i="3"/>
  <c r="F4755" i="3"/>
  <c r="I4755" i="3" s="1"/>
  <c r="K4754" i="3"/>
  <c r="M4754" i="3" s="1"/>
  <c r="F4754" i="3"/>
  <c r="I4754" i="3" s="1"/>
  <c r="K4753" i="3"/>
  <c r="L4753" i="3" s="1"/>
  <c r="F4753" i="3"/>
  <c r="G4753" i="3" s="1"/>
  <c r="K4752" i="3"/>
  <c r="F4752" i="3"/>
  <c r="I4752" i="3" s="1"/>
  <c r="K4751" i="3"/>
  <c r="M4751" i="3" s="1"/>
  <c r="F4751" i="3"/>
  <c r="I4751" i="3" s="1"/>
  <c r="K4750" i="3"/>
  <c r="M4750" i="3" s="1"/>
  <c r="F4750" i="3"/>
  <c r="K4749" i="3"/>
  <c r="F4749" i="3"/>
  <c r="H4749" i="3" s="1"/>
  <c r="K4748" i="3"/>
  <c r="F4748" i="3"/>
  <c r="G4748" i="3" s="1"/>
  <c r="K4747" i="3"/>
  <c r="L4747" i="3" s="1"/>
  <c r="F4747" i="3"/>
  <c r="G4747" i="3" s="1"/>
  <c r="K4746" i="3"/>
  <c r="L4746" i="3" s="1"/>
  <c r="F4746" i="3"/>
  <c r="K4745" i="3"/>
  <c r="L4745" i="3" s="1"/>
  <c r="F4745" i="3"/>
  <c r="G4745" i="3" s="1"/>
  <c r="K4744" i="3"/>
  <c r="M4744" i="3" s="1"/>
  <c r="F4744" i="3"/>
  <c r="K4743" i="3"/>
  <c r="M4743" i="3" s="1"/>
  <c r="F4743" i="3"/>
  <c r="K4742" i="3"/>
  <c r="L4742" i="3" s="1"/>
  <c r="F4742" i="3"/>
  <c r="K4741" i="3"/>
  <c r="F4741" i="3"/>
  <c r="G4741" i="3" s="1"/>
  <c r="K4740" i="3"/>
  <c r="F4740" i="3"/>
  <c r="G4740" i="3" s="1"/>
  <c r="K4739" i="3"/>
  <c r="F4739" i="3"/>
  <c r="I4739" i="3" s="1"/>
  <c r="K4738" i="3"/>
  <c r="L4738" i="3" s="1"/>
  <c r="F4738" i="3"/>
  <c r="G4738" i="3" s="1"/>
  <c r="K4737" i="3"/>
  <c r="L4737" i="3" s="1"/>
  <c r="F4737" i="3"/>
  <c r="K4736" i="3"/>
  <c r="F4736" i="3"/>
  <c r="I4736" i="3" s="1"/>
  <c r="K4735" i="3"/>
  <c r="F4735" i="3"/>
  <c r="I4735" i="3" s="1"/>
  <c r="K4734" i="3"/>
  <c r="F4734" i="3"/>
  <c r="G4734" i="3" s="1"/>
  <c r="K4733" i="3"/>
  <c r="M4733" i="3" s="1"/>
  <c r="F4733" i="3"/>
  <c r="I4733" i="3" s="1"/>
  <c r="K4732" i="3"/>
  <c r="M4732" i="3" s="1"/>
  <c r="F4732" i="3"/>
  <c r="I4732" i="3" s="1"/>
  <c r="K4731" i="3"/>
  <c r="M4731" i="3" s="1"/>
  <c r="F4731" i="3"/>
  <c r="K4730" i="3"/>
  <c r="M4730" i="3" s="1"/>
  <c r="F4730" i="3"/>
  <c r="H4730" i="3" s="1"/>
  <c r="K4729" i="3"/>
  <c r="F4729" i="3"/>
  <c r="G4729" i="3" s="1"/>
  <c r="K4728" i="3"/>
  <c r="F4728" i="3"/>
  <c r="G4728" i="3" s="1"/>
  <c r="K4727" i="3"/>
  <c r="L4727" i="3" s="1"/>
  <c r="F4727" i="3"/>
  <c r="G4727" i="3" s="1"/>
  <c r="K4726" i="3"/>
  <c r="L4726" i="3" s="1"/>
  <c r="F4726" i="3"/>
  <c r="K4725" i="3"/>
  <c r="L4725" i="3" s="1"/>
  <c r="F4725" i="3"/>
  <c r="K4724" i="3"/>
  <c r="F4724" i="3"/>
  <c r="G4724" i="3" s="1"/>
  <c r="K4723" i="3"/>
  <c r="F4723" i="3"/>
  <c r="I4723" i="3" s="1"/>
  <c r="K4722" i="3"/>
  <c r="M4722" i="3" s="1"/>
  <c r="F4722" i="3"/>
  <c r="K4721" i="3"/>
  <c r="F4721" i="3"/>
  <c r="I4721" i="3" s="1"/>
  <c r="K4720" i="3"/>
  <c r="M4720" i="3" s="1"/>
  <c r="F4720" i="3"/>
  <c r="I4720" i="3" s="1"/>
  <c r="K4719" i="3"/>
  <c r="L4719" i="3" s="1"/>
  <c r="F4719" i="3"/>
  <c r="G4719" i="3" s="1"/>
  <c r="K4718" i="3"/>
  <c r="F4718" i="3"/>
  <c r="I4718" i="3" s="1"/>
  <c r="K4717" i="3"/>
  <c r="M4717" i="3" s="1"/>
  <c r="F4717" i="3"/>
  <c r="I4717" i="3" s="1"/>
  <c r="K4716" i="3"/>
  <c r="F4716" i="3"/>
  <c r="I4716" i="3" s="1"/>
  <c r="K4715" i="3"/>
  <c r="L4715" i="3" s="1"/>
  <c r="F4715" i="3"/>
  <c r="G4715" i="3" s="1"/>
  <c r="K4714" i="3"/>
  <c r="F4714" i="3"/>
  <c r="I4714" i="3" s="1"/>
  <c r="K4713" i="3"/>
  <c r="M4713" i="3" s="1"/>
  <c r="F4713" i="3"/>
  <c r="I4713" i="3" s="1"/>
  <c r="K4712" i="3"/>
  <c r="F4712" i="3"/>
  <c r="I4712" i="3" s="1"/>
  <c r="K4711" i="3"/>
  <c r="L4711" i="3" s="1"/>
  <c r="F4711" i="3"/>
  <c r="G4711" i="3" s="1"/>
  <c r="K4710" i="3"/>
  <c r="M4710" i="3" s="1"/>
  <c r="F4710" i="3"/>
  <c r="K4709" i="3"/>
  <c r="M4709" i="3" s="1"/>
  <c r="F4709" i="3"/>
  <c r="K4708" i="3"/>
  <c r="M4708" i="3" s="1"/>
  <c r="F4708" i="3"/>
  <c r="I4708" i="3" s="1"/>
  <c r="K4707" i="3"/>
  <c r="F4707" i="3"/>
  <c r="I4707" i="3" s="1"/>
  <c r="K4706" i="3"/>
  <c r="L4706" i="3" s="1"/>
  <c r="F4706" i="3"/>
  <c r="K4705" i="3"/>
  <c r="M4705" i="3" s="1"/>
  <c r="F4705" i="3"/>
  <c r="K4704" i="3"/>
  <c r="F4704" i="3"/>
  <c r="K4703" i="3"/>
  <c r="M4703" i="3" s="1"/>
  <c r="F4703" i="3"/>
  <c r="I4703" i="3" s="1"/>
  <c r="K4702" i="3"/>
  <c r="M4702" i="3" s="1"/>
  <c r="F4702" i="3"/>
  <c r="K4701" i="3"/>
  <c r="L4701" i="3" s="1"/>
  <c r="F4701" i="3"/>
  <c r="K4700" i="3"/>
  <c r="F4700" i="3"/>
  <c r="K4699" i="3"/>
  <c r="F4699" i="3"/>
  <c r="K4698" i="3"/>
  <c r="M4698" i="3" s="1"/>
  <c r="F4698" i="3"/>
  <c r="I4698" i="3" s="1"/>
  <c r="K4697" i="3"/>
  <c r="M4697" i="3" s="1"/>
  <c r="F4697" i="3"/>
  <c r="K4696" i="3"/>
  <c r="L4696" i="3" s="1"/>
  <c r="F4696" i="3"/>
  <c r="K4695" i="3"/>
  <c r="F4695" i="3"/>
  <c r="K4694" i="3"/>
  <c r="F4694" i="3"/>
  <c r="G4694" i="3" s="1"/>
  <c r="K4693" i="3"/>
  <c r="L4693" i="3" s="1"/>
  <c r="F4693" i="3"/>
  <c r="K4692" i="3"/>
  <c r="F4692" i="3"/>
  <c r="K4691" i="3"/>
  <c r="M4691" i="3" s="1"/>
  <c r="F4691" i="3"/>
  <c r="K4690" i="3"/>
  <c r="F4690" i="3"/>
  <c r="K4689" i="3"/>
  <c r="F4689" i="3"/>
  <c r="K4688" i="3"/>
  <c r="F4688" i="3"/>
  <c r="G4688" i="3" s="1"/>
  <c r="K4687" i="3"/>
  <c r="F4687" i="3"/>
  <c r="K4686" i="3"/>
  <c r="F4686" i="3"/>
  <c r="K4685" i="3"/>
  <c r="M4685" i="3" s="1"/>
  <c r="F4685" i="3"/>
  <c r="K4684" i="3"/>
  <c r="L4684" i="3" s="1"/>
  <c r="F4684" i="3"/>
  <c r="K4683" i="3"/>
  <c r="F4683" i="3"/>
  <c r="K4682" i="3"/>
  <c r="F4682" i="3"/>
  <c r="G4682" i="3" s="1"/>
  <c r="K4681" i="3"/>
  <c r="L4681" i="3" s="1"/>
  <c r="F4681" i="3"/>
  <c r="K4680" i="3"/>
  <c r="F4680" i="3"/>
  <c r="K4679" i="3"/>
  <c r="F4679" i="3"/>
  <c r="K4678" i="3"/>
  <c r="F4678" i="3"/>
  <c r="G4678" i="3" s="1"/>
  <c r="K4677" i="3"/>
  <c r="L4677" i="3" s="1"/>
  <c r="F4677" i="3"/>
  <c r="K4676" i="3"/>
  <c r="F4676" i="3"/>
  <c r="K4675" i="3"/>
  <c r="F4675" i="3"/>
  <c r="K4674" i="3"/>
  <c r="M4674" i="3" s="1"/>
  <c r="F4674" i="3"/>
  <c r="I4674" i="3" s="1"/>
  <c r="K4673" i="3"/>
  <c r="M4673" i="3" s="1"/>
  <c r="F4673" i="3"/>
  <c r="K4672" i="3"/>
  <c r="L4672" i="3" s="1"/>
  <c r="F4672" i="3"/>
  <c r="K4671" i="3"/>
  <c r="F4671" i="3"/>
  <c r="G4671" i="3" s="1"/>
  <c r="K4670" i="3"/>
  <c r="L4670" i="3" s="1"/>
  <c r="F4670" i="3"/>
  <c r="K4669" i="3"/>
  <c r="F4669" i="3"/>
  <c r="K4668" i="3"/>
  <c r="L4668" i="3" s="1"/>
  <c r="F4668" i="3"/>
  <c r="K4667" i="3"/>
  <c r="F4667" i="3"/>
  <c r="K4666" i="3"/>
  <c r="L4666" i="3" s="1"/>
  <c r="F4666" i="3"/>
  <c r="K4665" i="3"/>
  <c r="F4665" i="3"/>
  <c r="G4665" i="3" s="1"/>
  <c r="K4664" i="3"/>
  <c r="L4664" i="3" s="1"/>
  <c r="F4664" i="3"/>
  <c r="K4663" i="3"/>
  <c r="L4663" i="3" s="1"/>
  <c r="F4663" i="3"/>
  <c r="K4662" i="3"/>
  <c r="F4662" i="3"/>
  <c r="K4661" i="3"/>
  <c r="F4661" i="3"/>
  <c r="K4660" i="3"/>
  <c r="M4660" i="3" s="1"/>
  <c r="F4660" i="3"/>
  <c r="I4660" i="3" s="1"/>
  <c r="K4659" i="3"/>
  <c r="M4659" i="3" s="1"/>
  <c r="F4659" i="3"/>
  <c r="K4658" i="3"/>
  <c r="L4658" i="3" s="1"/>
  <c r="F4658" i="3"/>
  <c r="K4657" i="3"/>
  <c r="F4657" i="3"/>
  <c r="K4656" i="3"/>
  <c r="F4656" i="3"/>
  <c r="G4656" i="3" s="1"/>
  <c r="K4655" i="3"/>
  <c r="F4655" i="3"/>
  <c r="K4654" i="3"/>
  <c r="M4654" i="3" s="1"/>
  <c r="F4654" i="3"/>
  <c r="K4653" i="3"/>
  <c r="F4653" i="3"/>
  <c r="K4652" i="3"/>
  <c r="L4652" i="3" s="1"/>
  <c r="F4652" i="3"/>
  <c r="K4651" i="3"/>
  <c r="F4651" i="3"/>
  <c r="K4650" i="3"/>
  <c r="F4650" i="3"/>
  <c r="K4649" i="3"/>
  <c r="F4649" i="3"/>
  <c r="K4648" i="3"/>
  <c r="F4648" i="3"/>
  <c r="K4647" i="3"/>
  <c r="F4647" i="3"/>
  <c r="K4646" i="3"/>
  <c r="M4646" i="3" s="1"/>
  <c r="F4646" i="3"/>
  <c r="K4645" i="3"/>
  <c r="M4645" i="3" s="1"/>
  <c r="F4645" i="3"/>
  <c r="K4644" i="3"/>
  <c r="N4644" i="3" s="1"/>
  <c r="F4644" i="3"/>
  <c r="K4643" i="3"/>
  <c r="F4643" i="3"/>
  <c r="G4643" i="3" s="1"/>
  <c r="K4642" i="3"/>
  <c r="M4642" i="3" s="1"/>
  <c r="F4642" i="3"/>
  <c r="G4642" i="3" s="1"/>
  <c r="K4641" i="3"/>
  <c r="L4641" i="3" s="1"/>
  <c r="F4641" i="3"/>
  <c r="K4640" i="3"/>
  <c r="F4640" i="3"/>
  <c r="K4639" i="3"/>
  <c r="F4639" i="3"/>
  <c r="K4638" i="3"/>
  <c r="M4638" i="3" s="1"/>
  <c r="F4638" i="3"/>
  <c r="K4637" i="3"/>
  <c r="L4637" i="3" s="1"/>
  <c r="F4637" i="3"/>
  <c r="I4637" i="3" s="1"/>
  <c r="K4636" i="3"/>
  <c r="L4636" i="3" s="1"/>
  <c r="F4636" i="3"/>
  <c r="K4635" i="3"/>
  <c r="L4635" i="3" s="1"/>
  <c r="F4635" i="3"/>
  <c r="K4634" i="3"/>
  <c r="F4634" i="3"/>
  <c r="G4634" i="3" s="1"/>
  <c r="K4633" i="3"/>
  <c r="F4633" i="3"/>
  <c r="G4633" i="3" s="1"/>
  <c r="K4632" i="3"/>
  <c r="L4632" i="3" s="1"/>
  <c r="F4632" i="3"/>
  <c r="I4632" i="3" s="1"/>
  <c r="K4631" i="3"/>
  <c r="M4631" i="3" s="1"/>
  <c r="F4631" i="3"/>
  <c r="G4631" i="3" s="1"/>
  <c r="K4630" i="3"/>
  <c r="L4630" i="3" s="1"/>
  <c r="F4630" i="3"/>
  <c r="K4629" i="3"/>
  <c r="L4629" i="3" s="1"/>
  <c r="F4629" i="3"/>
  <c r="K4628" i="3"/>
  <c r="N4628" i="3" s="1"/>
  <c r="F4628" i="3"/>
  <c r="K4627" i="3"/>
  <c r="F4627" i="3"/>
  <c r="G4627" i="3" s="1"/>
  <c r="K4626" i="3"/>
  <c r="F4626" i="3"/>
  <c r="K4625" i="3"/>
  <c r="L4625" i="3" s="1"/>
  <c r="F4625" i="3"/>
  <c r="K4624" i="3"/>
  <c r="F4624" i="3"/>
  <c r="K4623" i="3"/>
  <c r="L4623" i="3" s="1"/>
  <c r="F4623" i="3"/>
  <c r="I4623" i="3" s="1"/>
  <c r="K4622" i="3"/>
  <c r="F4622" i="3"/>
  <c r="K4621" i="3"/>
  <c r="M4621" i="3" s="1"/>
  <c r="F4621" i="3"/>
  <c r="G4621" i="3" s="1"/>
  <c r="K4620" i="3"/>
  <c r="L4620" i="3" s="1"/>
  <c r="F4620" i="3"/>
  <c r="K4619" i="3"/>
  <c r="F4619" i="3"/>
  <c r="G4619" i="3" s="1"/>
  <c r="K4618" i="3"/>
  <c r="F4618" i="3"/>
  <c r="K4617" i="3"/>
  <c r="L4617" i="3" s="1"/>
  <c r="F4617" i="3"/>
  <c r="K4616" i="3"/>
  <c r="F4616" i="3"/>
  <c r="K4615" i="3"/>
  <c r="F4615" i="3"/>
  <c r="G4615" i="3" s="1"/>
  <c r="K4614" i="3"/>
  <c r="L4614" i="3" s="1"/>
  <c r="F4614" i="3"/>
  <c r="I4614" i="3" s="1"/>
  <c r="K4613" i="3"/>
  <c r="L4613" i="3" s="1"/>
  <c r="F4613" i="3"/>
  <c r="I4613" i="3" s="1"/>
  <c r="K4612" i="3"/>
  <c r="F4612" i="3"/>
  <c r="K4611" i="3"/>
  <c r="F4611" i="3"/>
  <c r="K4610" i="3"/>
  <c r="M4610" i="3" s="1"/>
  <c r="F4610" i="3"/>
  <c r="G4610" i="3" s="1"/>
  <c r="K4609" i="3"/>
  <c r="L4609" i="3" s="1"/>
  <c r="F4609" i="3"/>
  <c r="K4608" i="3"/>
  <c r="N4608" i="3" s="1"/>
  <c r="F4608" i="3"/>
  <c r="K4607" i="3"/>
  <c r="F4607" i="3"/>
  <c r="G4607" i="3" s="1"/>
  <c r="K4606" i="3"/>
  <c r="M4606" i="3" s="1"/>
  <c r="F4606" i="3"/>
  <c r="K4605" i="3"/>
  <c r="L4605" i="3" s="1"/>
  <c r="F4605" i="3"/>
  <c r="I4605" i="3" s="1"/>
  <c r="K4604" i="3"/>
  <c r="F4604" i="3"/>
  <c r="K4603" i="3"/>
  <c r="F4603" i="3"/>
  <c r="G4603" i="3" s="1"/>
  <c r="K4602" i="3"/>
  <c r="M4602" i="3" s="1"/>
  <c r="F4602" i="3"/>
  <c r="K4601" i="3"/>
  <c r="L4601" i="3" s="1"/>
  <c r="F4601" i="3"/>
  <c r="I4601" i="3" s="1"/>
  <c r="K4600" i="3"/>
  <c r="F4600" i="3"/>
  <c r="K4599" i="3"/>
  <c r="M4599" i="3" s="1"/>
  <c r="F4599" i="3"/>
  <c r="G4599" i="3" s="1"/>
  <c r="K4598" i="3"/>
  <c r="L4598" i="3" s="1"/>
  <c r="F4598" i="3"/>
  <c r="K4597" i="3"/>
  <c r="L4597" i="3" s="1"/>
  <c r="F4597" i="3"/>
  <c r="K4596" i="3"/>
  <c r="L4596" i="3" s="1"/>
  <c r="F4596" i="3"/>
  <c r="K4595" i="3"/>
  <c r="F4595" i="3"/>
  <c r="G4595" i="3" s="1"/>
  <c r="K4594" i="3"/>
  <c r="F4594" i="3"/>
  <c r="G4594" i="3" s="1"/>
  <c r="K4593" i="3"/>
  <c r="F4593" i="3"/>
  <c r="G4593" i="3" s="1"/>
  <c r="K4592" i="3"/>
  <c r="F4592" i="3"/>
  <c r="K4591" i="3"/>
  <c r="L4591" i="3" s="1"/>
  <c r="F4591" i="3"/>
  <c r="I4591" i="3" s="1"/>
  <c r="K4590" i="3"/>
  <c r="F4590" i="3"/>
  <c r="K4589" i="3"/>
  <c r="F4589" i="3"/>
  <c r="G4589" i="3" s="1"/>
  <c r="K4588" i="3"/>
  <c r="L4588" i="3" s="1"/>
  <c r="F4588" i="3"/>
  <c r="K4587" i="3"/>
  <c r="L4587" i="3" s="1"/>
  <c r="F4587" i="3"/>
  <c r="I4587" i="3" s="1"/>
  <c r="K4586" i="3"/>
  <c r="F4586" i="3"/>
  <c r="K4585" i="3"/>
  <c r="L4585" i="3" s="1"/>
  <c r="F4585" i="3"/>
  <c r="K4584" i="3"/>
  <c r="M4584" i="3" s="1"/>
  <c r="F4584" i="3"/>
  <c r="K4583" i="3"/>
  <c r="F4583" i="3"/>
  <c r="G4583" i="3" s="1"/>
  <c r="K4582" i="3"/>
  <c r="L4582" i="3" s="1"/>
  <c r="F4582" i="3"/>
  <c r="K4581" i="3"/>
  <c r="N4581" i="3" s="1"/>
  <c r="F4581" i="3"/>
  <c r="K4580" i="3"/>
  <c r="F4580" i="3"/>
  <c r="G4580" i="3" s="1"/>
  <c r="K4579" i="3"/>
  <c r="F4579" i="3"/>
  <c r="K4578" i="3"/>
  <c r="L4578" i="3" s="1"/>
  <c r="F4578" i="3"/>
  <c r="K4577" i="3"/>
  <c r="F4577" i="3"/>
  <c r="K4576" i="3"/>
  <c r="F4576" i="3"/>
  <c r="G4576" i="3" s="1"/>
  <c r="K4575" i="3"/>
  <c r="M4575" i="3" s="1"/>
  <c r="F4575" i="3"/>
  <c r="K4574" i="3"/>
  <c r="L4574" i="3" s="1"/>
  <c r="F4574" i="3"/>
  <c r="I4574" i="3" s="1"/>
  <c r="K4573" i="3"/>
  <c r="F4573" i="3"/>
  <c r="K4572" i="3"/>
  <c r="M4572" i="3" s="1"/>
  <c r="F4572" i="3"/>
  <c r="G4572" i="3" s="1"/>
  <c r="K4571" i="3"/>
  <c r="F4571" i="3"/>
  <c r="K4570" i="3"/>
  <c r="L4570" i="3" s="1"/>
  <c r="F4570" i="3"/>
  <c r="K4569" i="3"/>
  <c r="M4569" i="3" s="1"/>
  <c r="F4569" i="3"/>
  <c r="K4568" i="3"/>
  <c r="F4568" i="3"/>
  <c r="K4567" i="3"/>
  <c r="F4567" i="3"/>
  <c r="G4567" i="3" s="1"/>
  <c r="K4566" i="3"/>
  <c r="L4566" i="3" s="1"/>
  <c r="F4566" i="3"/>
  <c r="K4565" i="3"/>
  <c r="M4565" i="3" s="1"/>
  <c r="F4565" i="3"/>
  <c r="K4564" i="3"/>
  <c r="F4564" i="3"/>
  <c r="K4563" i="3"/>
  <c r="M4563" i="3" s="1"/>
  <c r="F4563" i="3"/>
  <c r="G4563" i="3" s="1"/>
  <c r="K4562" i="3"/>
  <c r="L4562" i="3" s="1"/>
  <c r="F4562" i="3"/>
  <c r="I4562" i="3" s="1"/>
  <c r="K4561" i="3"/>
  <c r="F4561" i="3"/>
  <c r="G4561" i="3" s="1"/>
  <c r="K4560" i="3"/>
  <c r="L4560" i="3" s="1"/>
  <c r="F4560" i="3"/>
  <c r="I4560" i="3" s="1"/>
  <c r="K4559" i="3"/>
  <c r="M4559" i="3" s="1"/>
  <c r="F4559" i="3"/>
  <c r="G4559" i="3" s="1"/>
  <c r="K4558" i="3"/>
  <c r="L4558" i="3" s="1"/>
  <c r="F4558" i="3"/>
  <c r="K4557" i="3"/>
  <c r="L4557" i="3" s="1"/>
  <c r="F4557" i="3"/>
  <c r="K4556" i="3"/>
  <c r="F4556" i="3"/>
  <c r="G4556" i="3" s="1"/>
  <c r="K4555" i="3"/>
  <c r="L4555" i="3" s="1"/>
  <c r="F4555" i="3"/>
  <c r="K4554" i="3"/>
  <c r="F4554" i="3"/>
  <c r="G4554" i="3" s="1"/>
  <c r="K4553" i="3"/>
  <c r="L4553" i="3" s="1"/>
  <c r="F4553" i="3"/>
  <c r="I4553" i="3" s="1"/>
  <c r="K4552" i="3"/>
  <c r="F4552" i="3"/>
  <c r="K4551" i="3"/>
  <c r="F4551" i="3"/>
  <c r="G4551" i="3" s="1"/>
  <c r="K4550" i="3"/>
  <c r="L4550" i="3" s="1"/>
  <c r="F4550" i="3"/>
  <c r="K4549" i="3"/>
  <c r="F4549" i="3"/>
  <c r="K4548" i="3"/>
  <c r="M4548" i="3" s="1"/>
  <c r="F4548" i="3"/>
  <c r="G4548" i="3" s="1"/>
  <c r="K4547" i="3"/>
  <c r="L4547" i="3" s="1"/>
  <c r="F4547" i="3"/>
  <c r="K4546" i="3"/>
  <c r="L4546" i="3" s="1"/>
  <c r="F4546" i="3"/>
  <c r="K4545" i="3"/>
  <c r="L4545" i="3" s="1"/>
  <c r="F4545" i="3"/>
  <c r="K4544" i="3"/>
  <c r="F4544" i="3"/>
  <c r="G4544" i="3" s="1"/>
  <c r="K4543" i="3"/>
  <c r="M4543" i="3" s="1"/>
  <c r="F4543" i="3"/>
  <c r="H4543" i="3" s="1"/>
  <c r="K4542" i="3"/>
  <c r="L4542" i="3" s="1"/>
  <c r="F4542" i="3"/>
  <c r="K4541" i="3"/>
  <c r="N4541" i="3" s="1"/>
  <c r="F4541" i="3"/>
  <c r="K4540" i="3"/>
  <c r="F4540" i="3"/>
  <c r="K4539" i="3"/>
  <c r="L4539" i="3" s="1"/>
  <c r="F4539" i="3"/>
  <c r="K4538" i="3"/>
  <c r="M4538" i="3" s="1"/>
  <c r="F4538" i="3"/>
  <c r="K4537" i="3"/>
  <c r="L4537" i="3" s="1"/>
  <c r="F4537" i="3"/>
  <c r="I4537" i="3" s="1"/>
  <c r="K4536" i="3"/>
  <c r="F4536" i="3"/>
  <c r="K4535" i="3"/>
  <c r="M4535" i="3" s="1"/>
  <c r="F4535" i="3"/>
  <c r="K4534" i="3"/>
  <c r="F4534" i="3"/>
  <c r="K4533" i="3"/>
  <c r="F4533" i="3"/>
  <c r="G4533" i="3" s="1"/>
  <c r="K4532" i="3"/>
  <c r="N4532" i="3" s="1"/>
  <c r="F4532" i="3"/>
  <c r="K4531" i="3"/>
  <c r="F4531" i="3"/>
  <c r="G4531" i="3" s="1"/>
  <c r="K4530" i="3"/>
  <c r="M4530" i="3" s="1"/>
  <c r="F4530" i="3"/>
  <c r="K4529" i="3"/>
  <c r="L4529" i="3" s="1"/>
  <c r="F4529" i="3"/>
  <c r="K4528" i="3"/>
  <c r="F4528" i="3"/>
  <c r="K4527" i="3"/>
  <c r="L4527" i="3" s="1"/>
  <c r="F4527" i="3"/>
  <c r="K4526" i="3"/>
  <c r="L4526" i="3" s="1"/>
  <c r="F4526" i="3"/>
  <c r="K4525" i="3"/>
  <c r="F4525" i="3"/>
  <c r="K4524" i="3"/>
  <c r="F4524" i="3"/>
  <c r="G4524" i="3" s="1"/>
  <c r="K4523" i="3"/>
  <c r="M4523" i="3" s="1"/>
  <c r="F4523" i="3"/>
  <c r="K4522" i="3"/>
  <c r="L4522" i="3" s="1"/>
  <c r="F4522" i="3"/>
  <c r="I4522" i="3" s="1"/>
  <c r="K4521" i="3"/>
  <c r="F4521" i="3"/>
  <c r="G4521" i="3" s="1"/>
  <c r="K4520" i="3"/>
  <c r="F4520" i="3"/>
  <c r="K4519" i="3"/>
  <c r="L4519" i="3" s="1"/>
  <c r="F4519" i="3"/>
  <c r="K4518" i="3"/>
  <c r="F4518" i="3"/>
  <c r="K4517" i="3"/>
  <c r="F4517" i="3"/>
  <c r="G4517" i="3" s="1"/>
  <c r="K4516" i="3"/>
  <c r="L4516" i="3" s="1"/>
  <c r="F4516" i="3"/>
  <c r="K4515" i="3"/>
  <c r="L4515" i="3" s="1"/>
  <c r="F4515" i="3"/>
  <c r="K4514" i="3"/>
  <c r="L4514" i="3" s="1"/>
  <c r="F4514" i="3"/>
  <c r="K4513" i="3"/>
  <c r="F4513" i="3"/>
  <c r="G4513" i="3" s="1"/>
  <c r="K4512" i="3"/>
  <c r="F4512" i="3"/>
  <c r="G4512" i="3" s="1"/>
  <c r="K4511" i="3"/>
  <c r="F4511" i="3"/>
  <c r="G4511" i="3" s="1"/>
  <c r="K4510" i="3"/>
  <c r="F4510" i="3"/>
  <c r="K4509" i="3"/>
  <c r="L4509" i="3" s="1"/>
  <c r="F4509" i="3"/>
  <c r="I4509" i="3" s="1"/>
  <c r="K4508" i="3"/>
  <c r="F4508" i="3"/>
  <c r="K4507" i="3"/>
  <c r="L4507" i="3" s="1"/>
  <c r="F4507" i="3"/>
  <c r="K4506" i="3"/>
  <c r="L4506" i="3" s="1"/>
  <c r="F4506" i="3"/>
  <c r="I4506" i="3" s="1"/>
  <c r="K4505" i="3"/>
  <c r="N4505" i="3" s="1"/>
  <c r="F4505" i="3"/>
  <c r="K4504" i="3"/>
  <c r="L4504" i="3" s="1"/>
  <c r="F4504" i="3"/>
  <c r="K4503" i="3"/>
  <c r="F4503" i="3"/>
  <c r="K4502" i="3"/>
  <c r="F4502" i="3"/>
  <c r="G4502" i="3" s="1"/>
  <c r="K4501" i="3"/>
  <c r="M4501" i="3" s="1"/>
  <c r="F4501" i="3"/>
  <c r="K4500" i="3"/>
  <c r="L4500" i="3" s="1"/>
  <c r="F4500" i="3"/>
  <c r="I4500" i="3" s="1"/>
  <c r="K4499" i="3"/>
  <c r="F4499" i="3"/>
  <c r="K4498" i="3"/>
  <c r="F4498" i="3"/>
  <c r="K4497" i="3"/>
  <c r="L4497" i="3" s="1"/>
  <c r="F4497" i="3"/>
  <c r="K4496" i="3"/>
  <c r="F4496" i="3"/>
  <c r="K4495" i="3"/>
  <c r="F4495" i="3"/>
  <c r="G4495" i="3" s="1"/>
  <c r="K4494" i="3"/>
  <c r="L4494" i="3" s="1"/>
  <c r="F4494" i="3"/>
  <c r="K4493" i="3"/>
  <c r="F4493" i="3"/>
  <c r="G4493" i="3" s="1"/>
  <c r="K4492" i="3"/>
  <c r="L4492" i="3" s="1"/>
  <c r="F4492" i="3"/>
  <c r="G4492" i="3" s="1"/>
  <c r="K4491" i="3"/>
  <c r="L4491" i="3" s="1"/>
  <c r="F4491" i="3"/>
  <c r="K4490" i="3"/>
  <c r="F4490" i="3"/>
  <c r="K4489" i="3"/>
  <c r="L4489" i="3" s="1"/>
  <c r="F4489" i="3"/>
  <c r="K4488" i="3"/>
  <c r="M4488" i="3" s="1"/>
  <c r="F4488" i="3"/>
  <c r="G4488" i="3" s="1"/>
  <c r="K4487" i="3"/>
  <c r="M4487" i="3" s="1"/>
  <c r="F4487" i="3"/>
  <c r="G4487" i="3" s="1"/>
  <c r="K4486" i="3"/>
  <c r="L4486" i="3" s="1"/>
  <c r="F4486" i="3"/>
  <c r="K4485" i="3"/>
  <c r="M4485" i="3" s="1"/>
  <c r="F4485" i="3"/>
  <c r="K4484" i="3"/>
  <c r="F4484" i="3"/>
  <c r="G4484" i="3" s="1"/>
  <c r="K4483" i="3"/>
  <c r="F4483" i="3"/>
  <c r="G4483" i="3" s="1"/>
  <c r="K4482" i="3"/>
  <c r="F4482" i="3"/>
  <c r="K4481" i="3"/>
  <c r="F4481" i="3"/>
  <c r="G4481" i="3" s="1"/>
  <c r="K4480" i="3"/>
  <c r="L4480" i="3" s="1"/>
  <c r="F4480" i="3"/>
  <c r="K4479" i="3"/>
  <c r="N4479" i="3" s="1"/>
  <c r="F4479" i="3"/>
  <c r="G4479" i="3" s="1"/>
  <c r="K4478" i="3"/>
  <c r="L4478" i="3" s="1"/>
  <c r="F4478" i="3"/>
  <c r="K4477" i="3"/>
  <c r="F4477" i="3"/>
  <c r="K4476" i="3"/>
  <c r="L4476" i="3" s="1"/>
  <c r="F4476" i="3"/>
  <c r="I4476" i="3" s="1"/>
  <c r="K4475" i="3"/>
  <c r="M4475" i="3" s="1"/>
  <c r="F4475" i="3"/>
  <c r="G4475" i="3" s="1"/>
  <c r="K4474" i="3"/>
  <c r="F4474" i="3"/>
  <c r="K4473" i="3"/>
  <c r="F4473" i="3"/>
  <c r="G4473" i="3" s="1"/>
  <c r="K4472" i="3"/>
  <c r="L4472" i="3" s="1"/>
  <c r="F4472" i="3"/>
  <c r="K4471" i="3"/>
  <c r="F4471" i="3"/>
  <c r="G4471" i="3" s="1"/>
  <c r="K4470" i="3"/>
  <c r="L4470" i="3" s="1"/>
  <c r="F4470" i="3"/>
  <c r="I4470" i="3" s="1"/>
  <c r="K4469" i="3"/>
  <c r="M4469" i="3" s="1"/>
  <c r="F4469" i="3"/>
  <c r="K4468" i="3"/>
  <c r="L4468" i="3" s="1"/>
  <c r="F4468" i="3"/>
  <c r="K4467" i="3"/>
  <c r="F4467" i="3"/>
  <c r="K4466" i="3"/>
  <c r="L4466" i="3" s="1"/>
  <c r="F4466" i="3"/>
  <c r="G4466" i="3" s="1"/>
  <c r="K4465" i="3"/>
  <c r="N4465" i="3" s="1"/>
  <c r="F4465" i="3"/>
  <c r="K4464" i="3"/>
  <c r="L4464" i="3" s="1"/>
  <c r="F4464" i="3"/>
  <c r="K4463" i="3"/>
  <c r="F4463" i="3"/>
  <c r="K4462" i="3"/>
  <c r="F4462" i="3"/>
  <c r="G4462" i="3" s="1"/>
  <c r="K4461" i="3"/>
  <c r="F4461" i="3"/>
  <c r="H4461" i="3" s="1"/>
  <c r="K4460" i="3"/>
  <c r="M4460" i="3" s="1"/>
  <c r="F4460" i="3"/>
  <c r="G4460" i="3" s="1"/>
  <c r="K4459" i="3"/>
  <c r="F4459" i="3"/>
  <c r="G4459" i="3" s="1"/>
  <c r="K4458" i="3"/>
  <c r="F4458" i="3"/>
  <c r="I4458" i="3" s="1"/>
  <c r="K4457" i="3"/>
  <c r="L4457" i="3" s="1"/>
  <c r="F4457" i="3"/>
  <c r="G4457" i="3" s="1"/>
  <c r="K4456" i="3"/>
  <c r="F4456" i="3"/>
  <c r="K4455" i="3"/>
  <c r="L4455" i="3" s="1"/>
  <c r="F4455" i="3"/>
  <c r="K4454" i="3"/>
  <c r="F4454" i="3"/>
  <c r="K4453" i="3"/>
  <c r="F4453" i="3"/>
  <c r="G4453" i="3" s="1"/>
  <c r="K4452" i="3"/>
  <c r="F4452" i="3"/>
  <c r="H4452" i="3" s="1"/>
  <c r="K4451" i="3"/>
  <c r="F4451" i="3"/>
  <c r="G4451" i="3" s="1"/>
  <c r="K4450" i="3"/>
  <c r="F4450" i="3"/>
  <c r="G4450" i="3" s="1"/>
  <c r="K4449" i="3"/>
  <c r="F4449" i="3"/>
  <c r="K4448" i="3"/>
  <c r="L4448" i="3" s="1"/>
  <c r="F4448" i="3"/>
  <c r="K4447" i="3"/>
  <c r="L4447" i="3" s="1"/>
  <c r="F4447" i="3"/>
  <c r="I4447" i="3" s="1"/>
  <c r="K4446" i="3"/>
  <c r="F4446" i="3"/>
  <c r="G4446" i="3" s="1"/>
  <c r="K4445" i="3"/>
  <c r="M4445" i="3" s="1"/>
  <c r="F4445" i="3"/>
  <c r="K4444" i="3"/>
  <c r="F4444" i="3"/>
  <c r="G4444" i="3" s="1"/>
  <c r="K4443" i="3"/>
  <c r="L4443" i="3" s="1"/>
  <c r="F4443" i="3"/>
  <c r="I4443" i="3" s="1"/>
  <c r="K4442" i="3"/>
  <c r="F4442" i="3"/>
  <c r="K4441" i="3"/>
  <c r="M4441" i="3" s="1"/>
  <c r="F4441" i="3"/>
  <c r="G4441" i="3" s="1"/>
  <c r="K4440" i="3"/>
  <c r="L4440" i="3" s="1"/>
  <c r="F4440" i="3"/>
  <c r="K4439" i="3"/>
  <c r="L4439" i="3" s="1"/>
  <c r="F4439" i="3"/>
  <c r="K4438" i="3"/>
  <c r="F4438" i="3"/>
  <c r="G4438" i="3" s="1"/>
  <c r="K4437" i="3"/>
  <c r="F4437" i="3"/>
  <c r="K4436" i="3"/>
  <c r="L4436" i="3" s="1"/>
  <c r="F4436" i="3"/>
  <c r="K4435" i="3"/>
  <c r="L4435" i="3" s="1"/>
  <c r="F4435" i="3"/>
  <c r="I4435" i="3" s="1"/>
  <c r="K4434" i="3"/>
  <c r="L4434" i="3" s="1"/>
  <c r="F4434" i="3"/>
  <c r="K4433" i="3"/>
  <c r="L4433" i="3" s="1"/>
  <c r="F4433" i="3"/>
  <c r="K4432" i="3"/>
  <c r="F4432" i="3"/>
  <c r="G4432" i="3" s="1"/>
  <c r="K4431" i="3"/>
  <c r="L4431" i="3" s="1"/>
  <c r="F4431" i="3"/>
  <c r="K4430" i="3"/>
  <c r="M4430" i="3" s="1"/>
  <c r="F4430" i="3"/>
  <c r="I4430" i="3" s="1"/>
  <c r="K4429" i="3"/>
  <c r="F4429" i="3"/>
  <c r="G4429" i="3" s="1"/>
  <c r="K4428" i="3"/>
  <c r="F4428" i="3"/>
  <c r="G4428" i="3" s="1"/>
  <c r="K4427" i="3"/>
  <c r="F4427" i="3"/>
  <c r="I4427" i="3" s="1"/>
  <c r="K4426" i="3"/>
  <c r="L4426" i="3" s="1"/>
  <c r="F4426" i="3"/>
  <c r="K4425" i="3"/>
  <c r="F4425" i="3"/>
  <c r="K4424" i="3"/>
  <c r="M4424" i="3" s="1"/>
  <c r="F4424" i="3"/>
  <c r="K4423" i="3"/>
  <c r="M4423" i="3" s="1"/>
  <c r="F4423" i="3"/>
  <c r="G4423" i="3" s="1"/>
  <c r="K4422" i="3"/>
  <c r="F4422" i="3"/>
  <c r="G4422" i="3" s="1"/>
  <c r="K4421" i="3"/>
  <c r="F4421" i="3"/>
  <c r="H4421" i="3" s="1"/>
  <c r="K4420" i="3"/>
  <c r="L4420" i="3" s="1"/>
  <c r="F4420" i="3"/>
  <c r="K4419" i="3"/>
  <c r="L4419" i="3" s="1"/>
  <c r="F4419" i="3"/>
  <c r="K4418" i="3"/>
  <c r="F4418" i="3"/>
  <c r="G4418" i="3" s="1"/>
  <c r="K4417" i="3"/>
  <c r="L4417" i="3" s="1"/>
  <c r="F4417" i="3"/>
  <c r="K4416" i="3"/>
  <c r="M4416" i="3" s="1"/>
  <c r="F4416" i="3"/>
  <c r="K4415" i="3"/>
  <c r="F4415" i="3"/>
  <c r="G4415" i="3" s="1"/>
  <c r="K4414" i="3"/>
  <c r="L4414" i="3" s="1"/>
  <c r="F4414" i="3"/>
  <c r="K4413" i="3"/>
  <c r="F4413" i="3"/>
  <c r="I4413" i="3" s="1"/>
  <c r="K4412" i="3"/>
  <c r="L4412" i="3" s="1"/>
  <c r="F4412" i="3"/>
  <c r="K4411" i="3"/>
  <c r="F4411" i="3"/>
  <c r="G4411" i="3" s="1"/>
  <c r="K4410" i="3"/>
  <c r="L4410" i="3" s="1"/>
  <c r="F4410" i="3"/>
  <c r="K4409" i="3"/>
  <c r="L4409" i="3" s="1"/>
  <c r="F4409" i="3"/>
  <c r="I4409" i="3" s="1"/>
  <c r="K4408" i="3"/>
  <c r="M4408" i="3" s="1"/>
  <c r="F4408" i="3"/>
  <c r="K4407" i="3"/>
  <c r="L4407" i="3" s="1"/>
  <c r="F4407" i="3"/>
  <c r="G4407" i="3" s="1"/>
  <c r="K4406" i="3"/>
  <c r="M4406" i="3" s="1"/>
  <c r="F4406" i="3"/>
  <c r="K4405" i="3"/>
  <c r="M4405" i="3" s="1"/>
  <c r="F4405" i="3"/>
  <c r="K4404" i="3"/>
  <c r="F4404" i="3"/>
  <c r="K4403" i="3"/>
  <c r="L4403" i="3" s="1"/>
  <c r="F4403" i="3"/>
  <c r="G4403" i="3" s="1"/>
  <c r="K4402" i="3"/>
  <c r="F4402" i="3"/>
  <c r="G4402" i="3" s="1"/>
  <c r="K4401" i="3"/>
  <c r="F4401" i="3"/>
  <c r="K4400" i="3"/>
  <c r="F4400" i="3"/>
  <c r="K4399" i="3"/>
  <c r="L4399" i="3" s="1"/>
  <c r="F4399" i="3"/>
  <c r="G4399" i="3" s="1"/>
  <c r="K4398" i="3"/>
  <c r="F4398" i="3"/>
  <c r="K4397" i="3"/>
  <c r="F4397" i="3"/>
  <c r="H4397" i="3" s="1"/>
  <c r="K4396" i="3"/>
  <c r="F4396" i="3"/>
  <c r="G4396" i="3" s="1"/>
  <c r="K4395" i="3"/>
  <c r="L4395" i="3" s="1"/>
  <c r="F4395" i="3"/>
  <c r="K4394" i="3"/>
  <c r="L4394" i="3" s="1"/>
  <c r="F4394" i="3"/>
  <c r="K4393" i="3"/>
  <c r="F4393" i="3"/>
  <c r="K4392" i="3"/>
  <c r="F4392" i="3"/>
  <c r="K4391" i="3"/>
  <c r="M4391" i="3" s="1"/>
  <c r="F4391" i="3"/>
  <c r="G4391" i="3" s="1"/>
  <c r="K4390" i="3"/>
  <c r="L4390" i="3" s="1"/>
  <c r="F4390" i="3"/>
  <c r="K4389" i="3"/>
  <c r="F4389" i="3"/>
  <c r="G4389" i="3" s="1"/>
  <c r="K4388" i="3"/>
  <c r="L4388" i="3" s="1"/>
  <c r="F4388" i="3"/>
  <c r="K4387" i="3"/>
  <c r="F4387" i="3"/>
  <c r="K4386" i="3"/>
  <c r="M4386" i="3" s="1"/>
  <c r="F4386" i="3"/>
  <c r="G4386" i="3" s="1"/>
  <c r="K4385" i="3"/>
  <c r="L4385" i="3" s="1"/>
  <c r="F4385" i="3"/>
  <c r="K4384" i="3"/>
  <c r="F4384" i="3"/>
  <c r="K4383" i="3"/>
  <c r="F4383" i="3"/>
  <c r="K4382" i="3"/>
  <c r="N4382" i="3" s="1"/>
  <c r="F4382" i="3"/>
  <c r="K4381" i="3"/>
  <c r="L4381" i="3" s="1"/>
  <c r="F4381" i="3"/>
  <c r="K4380" i="3"/>
  <c r="F4380" i="3"/>
  <c r="G4380" i="3" s="1"/>
  <c r="K4379" i="3"/>
  <c r="L4379" i="3" s="1"/>
  <c r="F4379" i="3"/>
  <c r="K4378" i="3"/>
  <c r="M4378" i="3" s="1"/>
  <c r="F4378" i="3"/>
  <c r="I4378" i="3" s="1"/>
  <c r="K4377" i="3"/>
  <c r="F4377" i="3"/>
  <c r="K4376" i="3"/>
  <c r="L4376" i="3" s="1"/>
  <c r="F4376" i="3"/>
  <c r="K4375" i="3"/>
  <c r="F4375" i="3"/>
  <c r="K4374" i="3"/>
  <c r="F4374" i="3"/>
  <c r="G4374" i="3" s="1"/>
  <c r="K4373" i="3"/>
  <c r="F4373" i="3"/>
  <c r="K4372" i="3"/>
  <c r="L4372" i="3" s="1"/>
  <c r="F4372" i="3"/>
  <c r="K4371" i="3"/>
  <c r="F4371" i="3"/>
  <c r="K4370" i="3"/>
  <c r="M4370" i="3" s="1"/>
  <c r="F4370" i="3"/>
  <c r="K4369" i="3"/>
  <c r="L4369" i="3" s="1"/>
  <c r="F4369" i="3"/>
  <c r="K4368" i="3"/>
  <c r="F4368" i="3"/>
  <c r="K4367" i="3"/>
  <c r="F4367" i="3"/>
  <c r="G4367" i="3" s="1"/>
  <c r="K4366" i="3"/>
  <c r="F4366" i="3"/>
  <c r="K4365" i="3"/>
  <c r="F4365" i="3"/>
  <c r="G4365" i="3" s="1"/>
  <c r="K4364" i="3"/>
  <c r="F4364" i="3"/>
  <c r="G4364" i="3" s="1"/>
  <c r="K4363" i="3"/>
  <c r="N4363" i="3" s="1"/>
  <c r="F4363" i="3"/>
  <c r="K4362" i="3"/>
  <c r="L4362" i="3" s="1"/>
  <c r="F4362" i="3"/>
  <c r="K4361" i="3"/>
  <c r="F4361" i="3"/>
  <c r="G4361" i="3" s="1"/>
  <c r="K4360" i="3"/>
  <c r="F4360" i="3"/>
  <c r="K4359" i="3"/>
  <c r="M4359" i="3" s="1"/>
  <c r="F4359" i="3"/>
  <c r="I4359" i="3" s="1"/>
  <c r="K4358" i="3"/>
  <c r="L4358" i="3" s="1"/>
  <c r="F4358" i="3"/>
  <c r="K4357" i="3"/>
  <c r="L4357" i="3" s="1"/>
  <c r="F4357" i="3"/>
  <c r="I4357" i="3" s="1"/>
  <c r="K4356" i="3"/>
  <c r="F4356" i="3"/>
  <c r="K4355" i="3"/>
  <c r="F4355" i="3"/>
  <c r="K4354" i="3"/>
  <c r="F4354" i="3"/>
  <c r="I4354" i="3" s="1"/>
  <c r="K4353" i="3"/>
  <c r="F4353" i="3"/>
  <c r="K4352" i="3"/>
  <c r="M4352" i="3" s="1"/>
  <c r="F4352" i="3"/>
  <c r="G4352" i="3" s="1"/>
  <c r="K4351" i="3"/>
  <c r="F4351" i="3"/>
  <c r="K4350" i="3"/>
  <c r="L4350" i="3" s="1"/>
  <c r="F4350" i="3"/>
  <c r="K4349" i="3"/>
  <c r="L4349" i="3" s="1"/>
  <c r="F4349" i="3"/>
  <c r="I4349" i="3" s="1"/>
  <c r="K4348" i="3"/>
  <c r="F4348" i="3"/>
  <c r="G4348" i="3" s="1"/>
  <c r="K4347" i="3"/>
  <c r="N4347" i="3" s="1"/>
  <c r="F4347" i="3"/>
  <c r="K4346" i="3"/>
  <c r="L4346" i="3" s="1"/>
  <c r="F4346" i="3"/>
  <c r="I4346" i="3" s="1"/>
  <c r="K4345" i="3"/>
  <c r="F4345" i="3"/>
  <c r="K4344" i="3"/>
  <c r="L4344" i="3" s="1"/>
  <c r="F4344" i="3"/>
  <c r="K4343" i="3"/>
  <c r="F4343" i="3"/>
  <c r="G4343" i="3" s="1"/>
  <c r="K4342" i="3"/>
  <c r="N4342" i="3" s="1"/>
  <c r="F4342" i="3"/>
  <c r="K4341" i="3"/>
  <c r="M4341" i="3" s="1"/>
  <c r="F4341" i="3"/>
  <c r="K4340" i="3"/>
  <c r="F4340" i="3"/>
  <c r="G4340" i="3" s="1"/>
  <c r="K4339" i="3"/>
  <c r="L4339" i="3" s="1"/>
  <c r="F4339" i="3"/>
  <c r="K4338" i="3"/>
  <c r="M4338" i="3" s="1"/>
  <c r="F4338" i="3"/>
  <c r="I4338" i="3" s="1"/>
  <c r="K4337" i="3"/>
  <c r="N4337" i="3" s="1"/>
  <c r="F4337" i="3"/>
  <c r="H4337" i="3" s="1"/>
  <c r="K4336" i="3"/>
  <c r="F4336" i="3"/>
  <c r="K4335" i="3"/>
  <c r="M4335" i="3" s="1"/>
  <c r="F4335" i="3"/>
  <c r="G4335" i="3" s="1"/>
  <c r="K4334" i="3"/>
  <c r="F4334" i="3"/>
  <c r="K4333" i="3"/>
  <c r="N4333" i="3" s="1"/>
  <c r="F4333" i="3"/>
  <c r="K4332" i="3"/>
  <c r="F4332" i="3"/>
  <c r="K4331" i="3"/>
  <c r="F4331" i="3"/>
  <c r="K4330" i="3"/>
  <c r="M4330" i="3" s="1"/>
  <c r="F4330" i="3"/>
  <c r="G4330" i="3" s="1"/>
  <c r="K4329" i="3"/>
  <c r="M4329" i="3" s="1"/>
  <c r="F4329" i="3"/>
  <c r="K4328" i="3"/>
  <c r="L4328" i="3" s="1"/>
  <c r="F4328" i="3"/>
  <c r="K4327" i="3"/>
  <c r="F4327" i="3"/>
  <c r="G4327" i="3" s="1"/>
  <c r="K4326" i="3"/>
  <c r="F4326" i="3"/>
  <c r="K4325" i="3"/>
  <c r="F4325" i="3"/>
  <c r="G4325" i="3" s="1"/>
  <c r="K4324" i="3"/>
  <c r="F4324" i="3"/>
  <c r="K4323" i="3"/>
  <c r="L4323" i="3" s="1"/>
  <c r="F4323" i="3"/>
  <c r="K4322" i="3"/>
  <c r="N4322" i="3" s="1"/>
  <c r="F4322" i="3"/>
  <c r="K4321" i="3"/>
  <c r="M4321" i="3" s="1"/>
  <c r="F4321" i="3"/>
  <c r="K4320" i="3"/>
  <c r="L4320" i="3" s="1"/>
  <c r="F4320" i="3"/>
  <c r="K4319" i="3"/>
  <c r="M4319" i="3" s="1"/>
  <c r="F4319" i="3"/>
  <c r="I4319" i="3" s="1"/>
  <c r="K4318" i="3"/>
  <c r="F4318" i="3"/>
  <c r="G4318" i="3" s="1"/>
  <c r="K4317" i="3"/>
  <c r="F4317" i="3"/>
  <c r="G4317" i="3" s="1"/>
  <c r="K4316" i="3"/>
  <c r="L4316" i="3" s="1"/>
  <c r="F4316" i="3"/>
  <c r="K4315" i="3"/>
  <c r="M4315" i="3" s="1"/>
  <c r="F4315" i="3"/>
  <c r="I4315" i="3" s="1"/>
  <c r="K4314" i="3"/>
  <c r="F4314" i="3"/>
  <c r="G4314" i="3" s="1"/>
  <c r="K4313" i="3"/>
  <c r="F4313" i="3"/>
  <c r="K4312" i="3"/>
  <c r="L4312" i="3" s="1"/>
  <c r="F4312" i="3"/>
  <c r="K4311" i="3"/>
  <c r="F4311" i="3"/>
  <c r="K4310" i="3"/>
  <c r="F4310" i="3"/>
  <c r="G4310" i="3" s="1"/>
  <c r="K4309" i="3"/>
  <c r="F4309" i="3"/>
  <c r="K4308" i="3"/>
  <c r="L4308" i="3" s="1"/>
  <c r="F4308" i="3"/>
  <c r="K4307" i="3"/>
  <c r="M4307" i="3" s="1"/>
  <c r="F4307" i="3"/>
  <c r="K4306" i="3"/>
  <c r="F4306" i="3"/>
  <c r="G4306" i="3" s="1"/>
  <c r="K4305" i="3"/>
  <c r="F4305" i="3"/>
  <c r="K4304" i="3"/>
  <c r="L4304" i="3" s="1"/>
  <c r="F4304" i="3"/>
  <c r="K4303" i="3"/>
  <c r="F4303" i="3"/>
  <c r="I4303" i="3" s="1"/>
  <c r="K4302" i="3"/>
  <c r="F4302" i="3"/>
  <c r="G4302" i="3" s="1"/>
  <c r="K4301" i="3"/>
  <c r="N4301" i="3" s="1"/>
  <c r="F4301" i="3"/>
  <c r="H4301" i="3" s="1"/>
  <c r="K4300" i="3"/>
  <c r="L4300" i="3" s="1"/>
  <c r="F4300" i="3"/>
  <c r="K4299" i="3"/>
  <c r="F4299" i="3"/>
  <c r="K4298" i="3"/>
  <c r="F4298" i="3"/>
  <c r="K4297" i="3"/>
  <c r="L4297" i="3" s="1"/>
  <c r="F4297" i="3"/>
  <c r="K4296" i="3"/>
  <c r="M4296" i="3" s="1"/>
  <c r="F4296" i="3"/>
  <c r="G4296" i="3" s="1"/>
  <c r="K4295" i="3"/>
  <c r="L4295" i="3" s="1"/>
  <c r="F4295" i="3"/>
  <c r="K4294" i="3"/>
  <c r="F4294" i="3"/>
  <c r="K4293" i="3"/>
  <c r="F4293" i="3"/>
  <c r="G4293" i="3" s="1"/>
  <c r="K4292" i="3"/>
  <c r="L4292" i="3" s="1"/>
  <c r="F4292" i="3"/>
  <c r="K4291" i="3"/>
  <c r="F4291" i="3"/>
  <c r="K4290" i="3"/>
  <c r="F4290" i="3"/>
  <c r="G4290" i="3" s="1"/>
  <c r="K4289" i="3"/>
  <c r="F4289" i="3"/>
  <c r="K4288" i="3"/>
  <c r="L4288" i="3" s="1"/>
  <c r="F4288" i="3"/>
  <c r="K4287" i="3"/>
  <c r="F4287" i="3"/>
  <c r="K4286" i="3"/>
  <c r="F4286" i="3"/>
  <c r="G4286" i="3" s="1"/>
  <c r="K4285" i="3"/>
  <c r="F4285" i="3"/>
  <c r="K4284" i="3"/>
  <c r="L4284" i="3" s="1"/>
  <c r="F4284" i="3"/>
  <c r="I4284" i="3" s="1"/>
  <c r="K4283" i="3"/>
  <c r="F4283" i="3"/>
  <c r="K4282" i="3"/>
  <c r="M4282" i="3" s="1"/>
  <c r="F4282" i="3"/>
  <c r="G4282" i="3" s="1"/>
  <c r="K4281" i="3"/>
  <c r="L4281" i="3" s="1"/>
  <c r="F4281" i="3"/>
  <c r="K4280" i="3"/>
  <c r="F4280" i="3"/>
  <c r="G4280" i="3" s="1"/>
  <c r="K4279" i="3"/>
  <c r="L4279" i="3" s="1"/>
  <c r="F4279" i="3"/>
  <c r="K4278" i="3"/>
  <c r="F4278" i="3"/>
  <c r="K4277" i="3"/>
  <c r="F4277" i="3"/>
  <c r="G4277" i="3" s="1"/>
  <c r="K4276" i="3"/>
  <c r="L4276" i="3" s="1"/>
  <c r="F4276" i="3"/>
  <c r="K4275" i="3"/>
  <c r="F4275" i="3"/>
  <c r="G4275" i="3" s="1"/>
  <c r="K4274" i="3"/>
  <c r="F4274" i="3"/>
  <c r="K4273" i="3"/>
  <c r="L4273" i="3" s="1"/>
  <c r="F4273" i="3"/>
  <c r="K4272" i="3"/>
  <c r="N4272" i="3" s="1"/>
  <c r="F4272" i="3"/>
  <c r="K4271" i="3"/>
  <c r="F4271" i="3"/>
  <c r="G4271" i="3" s="1"/>
  <c r="K4270" i="3"/>
  <c r="L4270" i="3" s="1"/>
  <c r="F4270" i="3"/>
  <c r="K4269" i="3"/>
  <c r="F4269" i="3"/>
  <c r="K4268" i="3"/>
  <c r="F4268" i="3"/>
  <c r="G4268" i="3" s="1"/>
  <c r="K4267" i="3"/>
  <c r="F4267" i="3"/>
  <c r="K4266" i="3"/>
  <c r="L4266" i="3" s="1"/>
  <c r="F4266" i="3"/>
  <c r="K4265" i="3"/>
  <c r="F4265" i="3"/>
  <c r="G4265" i="3" s="1"/>
  <c r="K4264" i="3"/>
  <c r="N4264" i="3" s="1"/>
  <c r="F4264" i="3"/>
  <c r="K4263" i="3"/>
  <c r="L4263" i="3" s="1"/>
  <c r="F4263" i="3"/>
  <c r="K4262" i="3"/>
  <c r="F4262" i="3"/>
  <c r="K4261" i="3"/>
  <c r="F4261" i="3"/>
  <c r="G4261" i="3" s="1"/>
  <c r="K4260" i="3"/>
  <c r="F4260" i="3"/>
  <c r="K4259" i="3"/>
  <c r="L4259" i="3" s="1"/>
  <c r="F4259" i="3"/>
  <c r="K4258" i="3"/>
  <c r="M4258" i="3" s="1"/>
  <c r="F4258" i="3"/>
  <c r="I4258" i="3" s="1"/>
  <c r="K4257" i="3"/>
  <c r="F4257" i="3"/>
  <c r="G4257" i="3" s="1"/>
  <c r="K4256" i="3"/>
  <c r="N4256" i="3" s="1"/>
  <c r="F4256" i="3"/>
  <c r="H4256" i="3" s="1"/>
  <c r="K4255" i="3"/>
  <c r="L4255" i="3" s="1"/>
  <c r="F4255" i="3"/>
  <c r="K4254" i="3"/>
  <c r="N4254" i="3" s="1"/>
  <c r="F4254" i="3"/>
  <c r="K4253" i="3"/>
  <c r="F4253" i="3"/>
  <c r="G4253" i="3" s="1"/>
  <c r="K4252" i="3"/>
  <c r="F4252" i="3"/>
  <c r="K4251" i="3"/>
  <c r="L4251" i="3" s="1"/>
  <c r="F4251" i="3"/>
  <c r="K4250" i="3"/>
  <c r="F4250" i="3"/>
  <c r="K4249" i="3"/>
  <c r="F4249" i="3"/>
  <c r="G4249" i="3" s="1"/>
  <c r="K4248" i="3"/>
  <c r="F4248" i="3"/>
  <c r="K4247" i="3"/>
  <c r="L4247" i="3" s="1"/>
  <c r="F4247" i="3"/>
  <c r="K4246" i="3"/>
  <c r="N4246" i="3" s="1"/>
  <c r="F4246" i="3"/>
  <c r="K4245" i="3"/>
  <c r="F4245" i="3"/>
  <c r="G4245" i="3" s="1"/>
  <c r="K4244" i="3"/>
  <c r="F4244" i="3"/>
  <c r="K4243" i="3"/>
  <c r="L4243" i="3" s="1"/>
  <c r="F4243" i="3"/>
  <c r="K4242" i="3"/>
  <c r="F4242" i="3"/>
  <c r="K4241" i="3"/>
  <c r="F4241" i="3"/>
  <c r="G4241" i="3" s="1"/>
  <c r="K4240" i="3"/>
  <c r="F4240" i="3"/>
  <c r="K4239" i="3"/>
  <c r="L4239" i="3" s="1"/>
  <c r="F4239" i="3"/>
  <c r="K4238" i="3"/>
  <c r="F4238" i="3"/>
  <c r="K4237" i="3"/>
  <c r="F4237" i="3"/>
  <c r="G4237" i="3" s="1"/>
  <c r="K4236" i="3"/>
  <c r="F4236" i="3"/>
  <c r="K4235" i="3"/>
  <c r="L4235" i="3" s="1"/>
  <c r="F4235" i="3"/>
  <c r="K4234" i="3"/>
  <c r="F4234" i="3"/>
  <c r="K4233" i="3"/>
  <c r="F4233" i="3"/>
  <c r="G4233" i="3" s="1"/>
  <c r="K4232" i="3"/>
  <c r="L4232" i="3" s="1"/>
  <c r="F4232" i="3"/>
  <c r="K4231" i="3"/>
  <c r="F4231" i="3"/>
  <c r="G4231" i="3" s="1"/>
  <c r="K4230" i="3"/>
  <c r="F4230" i="3"/>
  <c r="K4229" i="3"/>
  <c r="L4229" i="3" s="1"/>
  <c r="F4229" i="3"/>
  <c r="K4228" i="3"/>
  <c r="F4228" i="3"/>
  <c r="K4227" i="3"/>
  <c r="F4227" i="3"/>
  <c r="K4226" i="3"/>
  <c r="L4226" i="3" s="1"/>
  <c r="F4226" i="3"/>
  <c r="K4225" i="3"/>
  <c r="L4225" i="3" s="1"/>
  <c r="F4225" i="3"/>
  <c r="K4224" i="3"/>
  <c r="F4224" i="3"/>
  <c r="G4224" i="3" s="1"/>
  <c r="K4223" i="3"/>
  <c r="F4223" i="3"/>
  <c r="K4222" i="3"/>
  <c r="L4222" i="3" s="1"/>
  <c r="F4222" i="3"/>
  <c r="K4221" i="3"/>
  <c r="N4221" i="3" s="1"/>
  <c r="F4221" i="3"/>
  <c r="K4220" i="3"/>
  <c r="F4220" i="3"/>
  <c r="G4220" i="3" s="1"/>
  <c r="K4219" i="3"/>
  <c r="M4219" i="3" s="1"/>
  <c r="F4219" i="3"/>
  <c r="K4218" i="3"/>
  <c r="L4218" i="3" s="1"/>
  <c r="F4218" i="3"/>
  <c r="K4217" i="3"/>
  <c r="F4217" i="3"/>
  <c r="G4217" i="3" s="1"/>
  <c r="K4216" i="3"/>
  <c r="F4216" i="3"/>
  <c r="K4215" i="3"/>
  <c r="M4215" i="3" s="1"/>
  <c r="F4215" i="3"/>
  <c r="I4215" i="3" s="1"/>
  <c r="K4214" i="3"/>
  <c r="F4214" i="3"/>
  <c r="G4214" i="3" s="1"/>
  <c r="K4213" i="3"/>
  <c r="F4213" i="3"/>
  <c r="K4212" i="3"/>
  <c r="L4212" i="3" s="1"/>
  <c r="F4212" i="3"/>
  <c r="K4211" i="3"/>
  <c r="F4211" i="3"/>
  <c r="K4210" i="3"/>
  <c r="F4210" i="3"/>
  <c r="G4210" i="3" s="1"/>
  <c r="K4209" i="3"/>
  <c r="F4209" i="3"/>
  <c r="K4208" i="3"/>
  <c r="F4208" i="3"/>
  <c r="K4207" i="3"/>
  <c r="F4207" i="3"/>
  <c r="G4207" i="3" s="1"/>
  <c r="K4206" i="3"/>
  <c r="F4206" i="3"/>
  <c r="K4205" i="3"/>
  <c r="L4205" i="3" s="1"/>
  <c r="F4205" i="3"/>
  <c r="K4204" i="3"/>
  <c r="F4204" i="3"/>
  <c r="K4203" i="3"/>
  <c r="F4203" i="3"/>
  <c r="G4203" i="3" s="1"/>
  <c r="K4202" i="3"/>
  <c r="F4202" i="3"/>
  <c r="K4201" i="3"/>
  <c r="L4201" i="3" s="1"/>
  <c r="F4201" i="3"/>
  <c r="K4200" i="3"/>
  <c r="F4200" i="3"/>
  <c r="G4200" i="3" s="1"/>
  <c r="K4199" i="3"/>
  <c r="F4199" i="3"/>
  <c r="K4198" i="3"/>
  <c r="L4198" i="3" s="1"/>
  <c r="F4198" i="3"/>
  <c r="K4197" i="3"/>
  <c r="F4197" i="3"/>
  <c r="G4197" i="3" s="1"/>
  <c r="K4196" i="3"/>
  <c r="N4196" i="3" s="1"/>
  <c r="F4196" i="3"/>
  <c r="K4195" i="3"/>
  <c r="L4195" i="3" s="1"/>
  <c r="F4195" i="3"/>
  <c r="K4194" i="3"/>
  <c r="F4194" i="3"/>
  <c r="K4193" i="3"/>
  <c r="F4193" i="3"/>
  <c r="G4193" i="3" s="1"/>
  <c r="K4192" i="3"/>
  <c r="F4192" i="3"/>
  <c r="I4192" i="3" s="1"/>
  <c r="K4191" i="3"/>
  <c r="L4191" i="3" s="1"/>
  <c r="F4191" i="3"/>
  <c r="K4190" i="3"/>
  <c r="F4190" i="3"/>
  <c r="K4189" i="3"/>
  <c r="F4189" i="3"/>
  <c r="K4188" i="3"/>
  <c r="F4188" i="3"/>
  <c r="K4187" i="3"/>
  <c r="F4187" i="3"/>
  <c r="G4187" i="3" s="1"/>
  <c r="K4186" i="3"/>
  <c r="M4186" i="3" s="1"/>
  <c r="F4186" i="3"/>
  <c r="K4185" i="3"/>
  <c r="F4185" i="3"/>
  <c r="K4184" i="3"/>
  <c r="F4184" i="3"/>
  <c r="G4184" i="3" s="1"/>
  <c r="K4183" i="3"/>
  <c r="F4183" i="3"/>
  <c r="K4182" i="3"/>
  <c r="L4182" i="3" s="1"/>
  <c r="F4182" i="3"/>
  <c r="K4181" i="3"/>
  <c r="F4181" i="3"/>
  <c r="K4180" i="3"/>
  <c r="F4180" i="3"/>
  <c r="G4180" i="3" s="1"/>
  <c r="K4179" i="3"/>
  <c r="F4179" i="3"/>
  <c r="K4178" i="3"/>
  <c r="N4178" i="3" s="1"/>
  <c r="F4178" i="3"/>
  <c r="K4177" i="3"/>
  <c r="L4177" i="3" s="1"/>
  <c r="F4177" i="3"/>
  <c r="I4177" i="3" s="1"/>
  <c r="K4176" i="3"/>
  <c r="L4176" i="3" s="1"/>
  <c r="F4176" i="3"/>
  <c r="K4175" i="3"/>
  <c r="M4175" i="3" s="1"/>
  <c r="F4175" i="3"/>
  <c r="K4174" i="3"/>
  <c r="F4174" i="3"/>
  <c r="G4174" i="3" s="1"/>
  <c r="K4173" i="3"/>
  <c r="F4173" i="3"/>
  <c r="G4173" i="3" s="1"/>
  <c r="K4172" i="3"/>
  <c r="F4172" i="3"/>
  <c r="G4172" i="3" s="1"/>
  <c r="K4171" i="3"/>
  <c r="L4171" i="3" s="1"/>
  <c r="F4171" i="3"/>
  <c r="K4170" i="3"/>
  <c r="F4170" i="3"/>
  <c r="K4169" i="3"/>
  <c r="F4169" i="3"/>
  <c r="K4168" i="3"/>
  <c r="F4168" i="3"/>
  <c r="G4168" i="3" s="1"/>
  <c r="K4167" i="3"/>
  <c r="F4167" i="3"/>
  <c r="K4166" i="3"/>
  <c r="L4166" i="3" s="1"/>
  <c r="F4166" i="3"/>
  <c r="K4165" i="3"/>
  <c r="L4165" i="3" s="1"/>
  <c r="F4165" i="3"/>
  <c r="I4165" i="3" s="1"/>
  <c r="K4164" i="3"/>
  <c r="F4164" i="3"/>
  <c r="G4164" i="3" s="1"/>
  <c r="K4163" i="3"/>
  <c r="F4163" i="3"/>
  <c r="K4162" i="3"/>
  <c r="F4162" i="3"/>
  <c r="G4162" i="3" s="1"/>
  <c r="K4161" i="3"/>
  <c r="F4161" i="3"/>
  <c r="K4160" i="3"/>
  <c r="N4160" i="3" s="1"/>
  <c r="F4160" i="3"/>
  <c r="K4159" i="3"/>
  <c r="F4159" i="3"/>
  <c r="G4159" i="3" s="1"/>
  <c r="K4158" i="3"/>
  <c r="F4158" i="3"/>
  <c r="K4157" i="3"/>
  <c r="L4157" i="3" s="1"/>
  <c r="F4157" i="3"/>
  <c r="K4156" i="3"/>
  <c r="F4156" i="3"/>
  <c r="K4155" i="3"/>
  <c r="F4155" i="3"/>
  <c r="G4155" i="3" s="1"/>
  <c r="K4154" i="3"/>
  <c r="F4154" i="3"/>
  <c r="K4153" i="3"/>
  <c r="L4153" i="3" s="1"/>
  <c r="F4153" i="3"/>
  <c r="K4152" i="3"/>
  <c r="F4152" i="3"/>
  <c r="K4151" i="3"/>
  <c r="F4151" i="3"/>
  <c r="G4151" i="3" s="1"/>
  <c r="K4150" i="3"/>
  <c r="F4150" i="3"/>
  <c r="K4149" i="3"/>
  <c r="L4149" i="3" s="1"/>
  <c r="F4149" i="3"/>
  <c r="K4148" i="3"/>
  <c r="F4148" i="3"/>
  <c r="K4147" i="3"/>
  <c r="F4147" i="3"/>
  <c r="G4147" i="3" s="1"/>
  <c r="K4146" i="3"/>
  <c r="F4146" i="3"/>
  <c r="K4145" i="3"/>
  <c r="F4145" i="3"/>
  <c r="K4144" i="3"/>
  <c r="F4144" i="3"/>
  <c r="G4144" i="3" s="1"/>
  <c r="K4143" i="3"/>
  <c r="F4143" i="3"/>
  <c r="K4142" i="3"/>
  <c r="L4142" i="3" s="1"/>
  <c r="F4142" i="3"/>
  <c r="K4141" i="3"/>
  <c r="F4141" i="3"/>
  <c r="K4140" i="3"/>
  <c r="F4140" i="3"/>
  <c r="G4140" i="3" s="1"/>
  <c r="K4139" i="3"/>
  <c r="F4139" i="3"/>
  <c r="K4138" i="3"/>
  <c r="L4138" i="3" s="1"/>
  <c r="F4138" i="3"/>
  <c r="K4137" i="3"/>
  <c r="L4137" i="3" s="1"/>
  <c r="F4137" i="3"/>
  <c r="K4136" i="3"/>
  <c r="F4136" i="3"/>
  <c r="K4135" i="3"/>
  <c r="L4135" i="3" s="1"/>
  <c r="F4135" i="3"/>
  <c r="K4134" i="3"/>
  <c r="M4134" i="3" s="1"/>
  <c r="F4134" i="3"/>
  <c r="K4133" i="3"/>
  <c r="L4133" i="3" s="1"/>
  <c r="F4133" i="3"/>
  <c r="K4132" i="3"/>
  <c r="F4132" i="3"/>
  <c r="K4131" i="3"/>
  <c r="F4131" i="3"/>
  <c r="G4131" i="3" s="1"/>
  <c r="K4130" i="3"/>
  <c r="L4130" i="3" s="1"/>
  <c r="F4130" i="3"/>
  <c r="K4129" i="3"/>
  <c r="F4129" i="3"/>
  <c r="G4129" i="3" s="1"/>
  <c r="K4128" i="3"/>
  <c r="L4128" i="3" s="1"/>
  <c r="F4128" i="3"/>
  <c r="K4127" i="3"/>
  <c r="M4127" i="3" s="1"/>
  <c r="F4127" i="3"/>
  <c r="I4127" i="3" s="1"/>
  <c r="K4126" i="3"/>
  <c r="F4126" i="3"/>
  <c r="G4126" i="3" s="1"/>
  <c r="K4125" i="3"/>
  <c r="F4125" i="3"/>
  <c r="K4124" i="3"/>
  <c r="L4124" i="3" s="1"/>
  <c r="F4124" i="3"/>
  <c r="K4123" i="3"/>
  <c r="F4123" i="3"/>
  <c r="K4122" i="3"/>
  <c r="F4122" i="3"/>
  <c r="G4122" i="3" s="1"/>
  <c r="K4121" i="3"/>
  <c r="F4121" i="3"/>
  <c r="K4120" i="3"/>
  <c r="L4120" i="3" s="1"/>
  <c r="F4120" i="3"/>
  <c r="K4119" i="3"/>
  <c r="M4119" i="3" s="1"/>
  <c r="F4119" i="3"/>
  <c r="K4118" i="3"/>
  <c r="F4118" i="3"/>
  <c r="G4118" i="3" s="1"/>
  <c r="K4117" i="3"/>
  <c r="F4117" i="3"/>
  <c r="K4116" i="3"/>
  <c r="L4116" i="3" s="1"/>
  <c r="F4116" i="3"/>
  <c r="K4115" i="3"/>
  <c r="F4115" i="3"/>
  <c r="K4114" i="3"/>
  <c r="F4114" i="3"/>
  <c r="G4114" i="3" s="1"/>
  <c r="K4113" i="3"/>
  <c r="F4113" i="3"/>
  <c r="K4112" i="3"/>
  <c r="L4112" i="3" s="1"/>
  <c r="F4112" i="3"/>
  <c r="K4111" i="3"/>
  <c r="F4111" i="3"/>
  <c r="K4110" i="3"/>
  <c r="F4110" i="3"/>
  <c r="K4109" i="3"/>
  <c r="L4109" i="3" s="1"/>
  <c r="F4109" i="3"/>
  <c r="K4108" i="3"/>
  <c r="F4108" i="3"/>
  <c r="K4107" i="3"/>
  <c r="F4107" i="3"/>
  <c r="K4106" i="3"/>
  <c r="L4106" i="3" s="1"/>
  <c r="F4106" i="3"/>
  <c r="K4105" i="3"/>
  <c r="F4105" i="3"/>
  <c r="K4104" i="3"/>
  <c r="F4104" i="3"/>
  <c r="G4104" i="3" s="1"/>
  <c r="K4103" i="3"/>
  <c r="N4103" i="3" s="1"/>
  <c r="F4103" i="3"/>
  <c r="K4102" i="3"/>
  <c r="L4102" i="3" s="1"/>
  <c r="F4102" i="3"/>
  <c r="K4101" i="3"/>
  <c r="F4101" i="3"/>
  <c r="K4100" i="3"/>
  <c r="F4100" i="3"/>
  <c r="K4099" i="3"/>
  <c r="L4099" i="3" s="1"/>
  <c r="F4099" i="3"/>
  <c r="K4098" i="3"/>
  <c r="F4098" i="3"/>
  <c r="K4097" i="3"/>
  <c r="F4097" i="3"/>
  <c r="K4096" i="3"/>
  <c r="L4096" i="3" s="1"/>
  <c r="F4096" i="3"/>
  <c r="K4095" i="3"/>
  <c r="M4095" i="3" s="1"/>
  <c r="F4095" i="3"/>
  <c r="I4095" i="3" s="1"/>
  <c r="K4094" i="3"/>
  <c r="N4094" i="3" s="1"/>
  <c r="F4094" i="3"/>
  <c r="K4093" i="3"/>
  <c r="L4093" i="3" s="1"/>
  <c r="F4093" i="3"/>
  <c r="K4092" i="3"/>
  <c r="F4092" i="3"/>
  <c r="K4091" i="3"/>
  <c r="F4091" i="3"/>
  <c r="G4091" i="3" s="1"/>
  <c r="K4090" i="3"/>
  <c r="F4090" i="3"/>
  <c r="K4089" i="3"/>
  <c r="N4089" i="3" s="1"/>
  <c r="F4089" i="3"/>
  <c r="K4088" i="3"/>
  <c r="L4088" i="3" s="1"/>
  <c r="F4088" i="3"/>
  <c r="K4087" i="3"/>
  <c r="F4087" i="3"/>
  <c r="K4086" i="3"/>
  <c r="M4086" i="3" s="1"/>
  <c r="F4086" i="3"/>
  <c r="K4085" i="3"/>
  <c r="F4085" i="3"/>
  <c r="G4085" i="3" s="1"/>
  <c r="K4084" i="3"/>
  <c r="F4084" i="3"/>
  <c r="K4083" i="3"/>
  <c r="F4083" i="3"/>
  <c r="K4082" i="3"/>
  <c r="F4082" i="3"/>
  <c r="G4082" i="3" s="1"/>
  <c r="K4081" i="3"/>
  <c r="F4081" i="3"/>
  <c r="K4080" i="3"/>
  <c r="L4080" i="3" s="1"/>
  <c r="F4080" i="3"/>
  <c r="I4080" i="3" s="1"/>
  <c r="K4079" i="3"/>
  <c r="F4079" i="3"/>
  <c r="G4079" i="3" s="1"/>
  <c r="K4078" i="3"/>
  <c r="N4078" i="3" s="1"/>
  <c r="F4078" i="3"/>
  <c r="K4077" i="3"/>
  <c r="L4077" i="3" s="1"/>
  <c r="F4077" i="3"/>
  <c r="I4077" i="3" s="1"/>
  <c r="K4076" i="3"/>
  <c r="M4076" i="3" s="1"/>
  <c r="F4076" i="3"/>
  <c r="I4076" i="3" s="1"/>
  <c r="K4075" i="3"/>
  <c r="L4075" i="3" s="1"/>
  <c r="F4075" i="3"/>
  <c r="K4074" i="3"/>
  <c r="F4074" i="3"/>
  <c r="G4074" i="3" s="1"/>
  <c r="K4073" i="3"/>
  <c r="F4073" i="3"/>
  <c r="K4072" i="3"/>
  <c r="F4072" i="3"/>
  <c r="K4071" i="3"/>
  <c r="F4071" i="3"/>
  <c r="G4071" i="3" s="1"/>
  <c r="K4070" i="3"/>
  <c r="F4070" i="3"/>
  <c r="K4069" i="3"/>
  <c r="L4069" i="3" s="1"/>
  <c r="F4069" i="3"/>
  <c r="K4068" i="3"/>
  <c r="F4068" i="3"/>
  <c r="K4067" i="3"/>
  <c r="F4067" i="3"/>
  <c r="G4067" i="3" s="1"/>
  <c r="K4066" i="3"/>
  <c r="F4066" i="3"/>
  <c r="K4065" i="3"/>
  <c r="F4065" i="3"/>
  <c r="K4064" i="3"/>
  <c r="F4064" i="3"/>
  <c r="G4064" i="3" s="1"/>
  <c r="K4063" i="3"/>
  <c r="F4063" i="3"/>
  <c r="K4062" i="3"/>
  <c r="M4062" i="3" s="1"/>
  <c r="F4062" i="3"/>
  <c r="K4061" i="3"/>
  <c r="F4061" i="3"/>
  <c r="K4060" i="3"/>
  <c r="F4060" i="3"/>
  <c r="K4059" i="3"/>
  <c r="F4059" i="3"/>
  <c r="K4058" i="3"/>
  <c r="F4058" i="3"/>
  <c r="K4057" i="3"/>
  <c r="F4057" i="3"/>
  <c r="K4056" i="3"/>
  <c r="F4056" i="3"/>
  <c r="G4056" i="3" s="1"/>
  <c r="K4055" i="3"/>
  <c r="F4055" i="3"/>
  <c r="K4054" i="3"/>
  <c r="M4054" i="3" s="1"/>
  <c r="F4054" i="3"/>
  <c r="K4053" i="3"/>
  <c r="F4053" i="3"/>
  <c r="K4052" i="3"/>
  <c r="F4052" i="3"/>
  <c r="I4052" i="3" s="1"/>
  <c r="K4051" i="3"/>
  <c r="F4051" i="3"/>
  <c r="K4050" i="3"/>
  <c r="F4050" i="3"/>
  <c r="K4049" i="3"/>
  <c r="F4049" i="3"/>
  <c r="K4048" i="3"/>
  <c r="F4048" i="3"/>
  <c r="K4047" i="3"/>
  <c r="F4047" i="3"/>
  <c r="K4046" i="3"/>
  <c r="M4046" i="3" s="1"/>
  <c r="F4046" i="3"/>
  <c r="K4045" i="3"/>
  <c r="F4045" i="3"/>
  <c r="K4044" i="3"/>
  <c r="F4044" i="3"/>
  <c r="K4043" i="3"/>
  <c r="F4043" i="3"/>
  <c r="K4042" i="3"/>
  <c r="F4042" i="3"/>
  <c r="K4041" i="3"/>
  <c r="F4041" i="3"/>
  <c r="H4041" i="3" s="1"/>
  <c r="K4040" i="3"/>
  <c r="F4040" i="3"/>
  <c r="K4039" i="3"/>
  <c r="M4039" i="3" s="1"/>
  <c r="F4039" i="3"/>
  <c r="K4038" i="3"/>
  <c r="F4038" i="3"/>
  <c r="K4037" i="3"/>
  <c r="F4037" i="3"/>
  <c r="I4037" i="3" s="1"/>
  <c r="K4036" i="3"/>
  <c r="F4036" i="3"/>
  <c r="K4035" i="3"/>
  <c r="M4035" i="3" s="1"/>
  <c r="F4035" i="3"/>
  <c r="K4034" i="3"/>
  <c r="M4034" i="3" s="1"/>
  <c r="F4034" i="3"/>
  <c r="K4033" i="3"/>
  <c r="F4033" i="3"/>
  <c r="K4032" i="3"/>
  <c r="F4032" i="3"/>
  <c r="K4031" i="3"/>
  <c r="F4031" i="3"/>
  <c r="K4030" i="3"/>
  <c r="F4030" i="3"/>
  <c r="K4029" i="3"/>
  <c r="F4029" i="3"/>
  <c r="K4028" i="3"/>
  <c r="F4028" i="3"/>
  <c r="G4028" i="3" s="1"/>
  <c r="K4027" i="3"/>
  <c r="F4027" i="3"/>
  <c r="K4026" i="3"/>
  <c r="M4026" i="3" s="1"/>
  <c r="F4026" i="3"/>
  <c r="K4025" i="3"/>
  <c r="F4025" i="3"/>
  <c r="K4024" i="3"/>
  <c r="F4024" i="3"/>
  <c r="K4023" i="3"/>
  <c r="F4023" i="3"/>
  <c r="K4022" i="3"/>
  <c r="F4022" i="3"/>
  <c r="H4022" i="3" s="1"/>
  <c r="K4021" i="3"/>
  <c r="F4021" i="3"/>
  <c r="K4020" i="3"/>
  <c r="F4020" i="3"/>
  <c r="I4020" i="3" s="1"/>
  <c r="K4019" i="3"/>
  <c r="F4019" i="3"/>
  <c r="K4018" i="3"/>
  <c r="F4018" i="3"/>
  <c r="K4017" i="3"/>
  <c r="F4017" i="3"/>
  <c r="K4016" i="3"/>
  <c r="F4016" i="3"/>
  <c r="K4015" i="3"/>
  <c r="F4015" i="3"/>
  <c r="K4014" i="3"/>
  <c r="M4014" i="3" s="1"/>
  <c r="F4014" i="3"/>
  <c r="K4013" i="3"/>
  <c r="F4013" i="3"/>
  <c r="K4012" i="3"/>
  <c r="F4012" i="3"/>
  <c r="K4011" i="3"/>
  <c r="F4011" i="3"/>
  <c r="K4010" i="3"/>
  <c r="F4010" i="3"/>
  <c r="K4009" i="3"/>
  <c r="F4009" i="3"/>
  <c r="H4009" i="3" s="1"/>
  <c r="K4008" i="3"/>
  <c r="F4008" i="3"/>
  <c r="K4007" i="3"/>
  <c r="M4007" i="3" s="1"/>
  <c r="F4007" i="3"/>
  <c r="K4006" i="3"/>
  <c r="F4006" i="3"/>
  <c r="K4005" i="3"/>
  <c r="F4005" i="3"/>
  <c r="I4005" i="3" s="1"/>
  <c r="K4004" i="3"/>
  <c r="F4004" i="3"/>
  <c r="K4003" i="3"/>
  <c r="F4003" i="3"/>
  <c r="K4002" i="3"/>
  <c r="F4002" i="3"/>
  <c r="K4001" i="3"/>
  <c r="F4001" i="3"/>
  <c r="I4001" i="3" s="1"/>
  <c r="K4000" i="3"/>
  <c r="F4000" i="3"/>
  <c r="K3999" i="3"/>
  <c r="F3999" i="3"/>
  <c r="K3998" i="3"/>
  <c r="F3998" i="3"/>
  <c r="K3997" i="3"/>
  <c r="F3997" i="3"/>
  <c r="G3997" i="3" s="1"/>
  <c r="K3996" i="3"/>
  <c r="F3996" i="3"/>
  <c r="H3996" i="3" s="1"/>
  <c r="K3995" i="3"/>
  <c r="L3995" i="3" s="1"/>
  <c r="F3995" i="3"/>
  <c r="K3994" i="3"/>
  <c r="F3994" i="3"/>
  <c r="I3994" i="3" s="1"/>
  <c r="K3993" i="3"/>
  <c r="L3993" i="3" s="1"/>
  <c r="F3993" i="3"/>
  <c r="K3992" i="3"/>
  <c r="L3992" i="3" s="1"/>
  <c r="F3992" i="3"/>
  <c r="K3991" i="3"/>
  <c r="M3991" i="3" s="1"/>
  <c r="F3991" i="3"/>
  <c r="G3991" i="3" s="1"/>
  <c r="K3990" i="3"/>
  <c r="L3990" i="3" s="1"/>
  <c r="F3990" i="3"/>
  <c r="K3989" i="3"/>
  <c r="F3989" i="3"/>
  <c r="G3989" i="3" s="1"/>
  <c r="K3988" i="3"/>
  <c r="L3988" i="3" s="1"/>
  <c r="F3988" i="3"/>
  <c r="K3987" i="3"/>
  <c r="M3987" i="3" s="1"/>
  <c r="F3987" i="3"/>
  <c r="G3987" i="3" s="1"/>
  <c r="K3986" i="3"/>
  <c r="F3986" i="3"/>
  <c r="G3986" i="3" s="1"/>
  <c r="K3985" i="3"/>
  <c r="F3985" i="3"/>
  <c r="I3985" i="3" s="1"/>
  <c r="K3984" i="3"/>
  <c r="L3984" i="3" s="1"/>
  <c r="F3984" i="3"/>
  <c r="K3983" i="3"/>
  <c r="F3983" i="3"/>
  <c r="G3983" i="3" s="1"/>
  <c r="K3982" i="3"/>
  <c r="F3982" i="3"/>
  <c r="G3982" i="3" s="1"/>
  <c r="K3981" i="3"/>
  <c r="L3981" i="3" s="1"/>
  <c r="F3981" i="3"/>
  <c r="K3980" i="3"/>
  <c r="M3980" i="3" s="1"/>
  <c r="F3980" i="3"/>
  <c r="G3980" i="3" s="1"/>
  <c r="K3979" i="3"/>
  <c r="F3979" i="3"/>
  <c r="G3979" i="3" s="1"/>
  <c r="K3978" i="3"/>
  <c r="F3978" i="3"/>
  <c r="K3977" i="3"/>
  <c r="L3977" i="3" s="1"/>
  <c r="F3977" i="3"/>
  <c r="K3976" i="3"/>
  <c r="F3976" i="3"/>
  <c r="G3976" i="3" s="1"/>
  <c r="K3975" i="3"/>
  <c r="F3975" i="3"/>
  <c r="H3975" i="3" s="1"/>
  <c r="K3974" i="3"/>
  <c r="L3974" i="3" s="1"/>
  <c r="F3974" i="3"/>
  <c r="K3973" i="3"/>
  <c r="L3973" i="3" s="1"/>
  <c r="F3973" i="3"/>
  <c r="K3972" i="3"/>
  <c r="F3972" i="3"/>
  <c r="I3972" i="3" s="1"/>
  <c r="K3971" i="3"/>
  <c r="L3971" i="3" s="1"/>
  <c r="F3971" i="3"/>
  <c r="K3970" i="3"/>
  <c r="M3970" i="3" s="1"/>
  <c r="F3970" i="3"/>
  <c r="G3970" i="3" s="1"/>
  <c r="K3969" i="3"/>
  <c r="F3969" i="3"/>
  <c r="K3968" i="3"/>
  <c r="L3968" i="3" s="1"/>
  <c r="F3968" i="3"/>
  <c r="K3967" i="3"/>
  <c r="F3967" i="3"/>
  <c r="I3967" i="3" s="1"/>
  <c r="K3966" i="3"/>
  <c r="L3966" i="3" s="1"/>
  <c r="F3966" i="3"/>
  <c r="K3965" i="3"/>
  <c r="F3965" i="3"/>
  <c r="G3965" i="3" s="1"/>
  <c r="K3964" i="3"/>
  <c r="F3964" i="3"/>
  <c r="G3964" i="3" s="1"/>
  <c r="K3963" i="3"/>
  <c r="F3963" i="3"/>
  <c r="H3963" i="3" s="1"/>
  <c r="K3962" i="3"/>
  <c r="L3962" i="3" s="1"/>
  <c r="F3962" i="3"/>
  <c r="K3961" i="3"/>
  <c r="M3961" i="3" s="1"/>
  <c r="F3961" i="3"/>
  <c r="G3961" i="3" s="1"/>
  <c r="K3960" i="3"/>
  <c r="F3960" i="3"/>
  <c r="I3960" i="3" s="1"/>
  <c r="K3959" i="3"/>
  <c r="F3959" i="3"/>
  <c r="G3959" i="3" s="1"/>
  <c r="K3958" i="3"/>
  <c r="L3958" i="3" s="1"/>
  <c r="F3958" i="3"/>
  <c r="K3957" i="3"/>
  <c r="M3957" i="3" s="1"/>
  <c r="F3957" i="3"/>
  <c r="G3957" i="3" s="1"/>
  <c r="K3956" i="3"/>
  <c r="F3956" i="3"/>
  <c r="G3956" i="3" s="1"/>
  <c r="K3955" i="3"/>
  <c r="F3955" i="3"/>
  <c r="G3955" i="3" s="1"/>
  <c r="K3954" i="3"/>
  <c r="F3954" i="3"/>
  <c r="G3954" i="3" s="1"/>
  <c r="K3953" i="3"/>
  <c r="L3953" i="3" s="1"/>
  <c r="F3953" i="3"/>
  <c r="K3952" i="3"/>
  <c r="M3952" i="3" s="1"/>
  <c r="F3952" i="3"/>
  <c r="G3952" i="3" s="1"/>
  <c r="K3951" i="3"/>
  <c r="F3951" i="3"/>
  <c r="G3951" i="3" s="1"/>
  <c r="K3950" i="3"/>
  <c r="L3950" i="3" s="1"/>
  <c r="F3950" i="3"/>
  <c r="K3949" i="3"/>
  <c r="F3949" i="3"/>
  <c r="G3949" i="3" s="1"/>
  <c r="K3948" i="3"/>
  <c r="M3948" i="3" s="1"/>
  <c r="F3948" i="3"/>
  <c r="G3948" i="3" s="1"/>
  <c r="K3947" i="3"/>
  <c r="F3947" i="3"/>
  <c r="G3947" i="3" s="1"/>
  <c r="K3946" i="3"/>
  <c r="F3946" i="3"/>
  <c r="K3945" i="3"/>
  <c r="F3945" i="3"/>
  <c r="G3945" i="3" s="1"/>
  <c r="K3944" i="3"/>
  <c r="F3944" i="3"/>
  <c r="G3944" i="3" s="1"/>
  <c r="K3943" i="3"/>
  <c r="L3943" i="3" s="1"/>
  <c r="F3943" i="3"/>
  <c r="K3942" i="3"/>
  <c r="F3942" i="3"/>
  <c r="G3942" i="3" s="1"/>
  <c r="K3941" i="3"/>
  <c r="F3941" i="3"/>
  <c r="G3941" i="3" s="1"/>
  <c r="K3940" i="3"/>
  <c r="F3940" i="3"/>
  <c r="G3940" i="3" s="1"/>
  <c r="K3939" i="3"/>
  <c r="M3939" i="3" s="1"/>
  <c r="F3939" i="3"/>
  <c r="G3939" i="3" s="1"/>
  <c r="K3938" i="3"/>
  <c r="F3938" i="3"/>
  <c r="G3938" i="3" s="1"/>
  <c r="K3937" i="3"/>
  <c r="L3937" i="3" s="1"/>
  <c r="F3937" i="3"/>
  <c r="K3936" i="3"/>
  <c r="F3936" i="3"/>
  <c r="G3936" i="3" s="1"/>
  <c r="K3935" i="3"/>
  <c r="F3935" i="3"/>
  <c r="G3935" i="3" s="1"/>
  <c r="K3934" i="3"/>
  <c r="F3934" i="3"/>
  <c r="H3934" i="3" s="1"/>
  <c r="K3933" i="3"/>
  <c r="F3933" i="3"/>
  <c r="G3933" i="3" s="1"/>
  <c r="K3932" i="3"/>
  <c r="L3932" i="3" s="1"/>
  <c r="F3932" i="3"/>
  <c r="K3931" i="3"/>
  <c r="F3931" i="3"/>
  <c r="G3931" i="3" s="1"/>
  <c r="K3930" i="3"/>
  <c r="F3930" i="3"/>
  <c r="G3930" i="3" s="1"/>
  <c r="K3929" i="3"/>
  <c r="L3929" i="3" s="1"/>
  <c r="F3929" i="3"/>
  <c r="K3928" i="3"/>
  <c r="M3928" i="3" s="1"/>
  <c r="F3928" i="3"/>
  <c r="G3928" i="3" s="1"/>
  <c r="K3927" i="3"/>
  <c r="F3927" i="3"/>
  <c r="K3926" i="3"/>
  <c r="L3926" i="3" s="1"/>
  <c r="F3926" i="3"/>
  <c r="K3925" i="3"/>
  <c r="F3925" i="3"/>
  <c r="G3925" i="3" s="1"/>
  <c r="K3924" i="3"/>
  <c r="F3924" i="3"/>
  <c r="G3924" i="3" s="1"/>
  <c r="K3923" i="3"/>
  <c r="F3923" i="3"/>
  <c r="H3923" i="3" s="1"/>
  <c r="K3922" i="3"/>
  <c r="L3922" i="3" s="1"/>
  <c r="F3922" i="3"/>
  <c r="K3921" i="3"/>
  <c r="F3921" i="3"/>
  <c r="G3921" i="3" s="1"/>
  <c r="K3920" i="3"/>
  <c r="F3920" i="3"/>
  <c r="I3920" i="3" s="1"/>
  <c r="K3919" i="3"/>
  <c r="L3919" i="3" s="1"/>
  <c r="F3919" i="3"/>
  <c r="K3918" i="3"/>
  <c r="F3918" i="3"/>
  <c r="G3918" i="3" s="1"/>
  <c r="K3917" i="3"/>
  <c r="F3917" i="3"/>
  <c r="G3917" i="3" s="1"/>
  <c r="K3916" i="3"/>
  <c r="F3916" i="3"/>
  <c r="K3915" i="3"/>
  <c r="L3915" i="3" s="1"/>
  <c r="F3915" i="3"/>
  <c r="K3914" i="3"/>
  <c r="M3914" i="3" s="1"/>
  <c r="F3914" i="3"/>
  <c r="G3914" i="3" s="1"/>
  <c r="K3913" i="3"/>
  <c r="F3913" i="3"/>
  <c r="G3913" i="3" s="1"/>
  <c r="K3912" i="3"/>
  <c r="F3912" i="3"/>
  <c r="K3911" i="3"/>
  <c r="F3911" i="3"/>
  <c r="G3911" i="3" s="1"/>
  <c r="K3910" i="3"/>
  <c r="L3910" i="3" s="1"/>
  <c r="F3910" i="3"/>
  <c r="K3909" i="3"/>
  <c r="F3909" i="3"/>
  <c r="G3909" i="3" s="1"/>
  <c r="K3908" i="3"/>
  <c r="F3908" i="3"/>
  <c r="G3908" i="3" s="1"/>
  <c r="K3907" i="3"/>
  <c r="F3907" i="3"/>
  <c r="K3906" i="3"/>
  <c r="L3906" i="3" s="1"/>
  <c r="F3906" i="3"/>
  <c r="K3905" i="3"/>
  <c r="F3905" i="3"/>
  <c r="I3905" i="3" s="1"/>
  <c r="K3904" i="3"/>
  <c r="L3904" i="3" s="1"/>
  <c r="F3904" i="3"/>
  <c r="K3903" i="3"/>
  <c r="F3903" i="3"/>
  <c r="G3903" i="3" s="1"/>
  <c r="K3902" i="3"/>
  <c r="M3902" i="3" s="1"/>
  <c r="F3902" i="3"/>
  <c r="G3902" i="3" s="1"/>
  <c r="K3901" i="3"/>
  <c r="F3901" i="3"/>
  <c r="I3901" i="3" s="1"/>
  <c r="K3900" i="3"/>
  <c r="L3900" i="3" s="1"/>
  <c r="F3900" i="3"/>
  <c r="K3899" i="3"/>
  <c r="M3899" i="3" s="1"/>
  <c r="F3899" i="3"/>
  <c r="G3899" i="3" s="1"/>
  <c r="K3898" i="3"/>
  <c r="F3898" i="3"/>
  <c r="G3898" i="3" s="1"/>
  <c r="K3897" i="3"/>
  <c r="F3897" i="3"/>
  <c r="G3897" i="3" s="1"/>
  <c r="K3896" i="3"/>
  <c r="F3896" i="3"/>
  <c r="K3895" i="3"/>
  <c r="F3895" i="3"/>
  <c r="H3895" i="3" s="1"/>
  <c r="K3894" i="3"/>
  <c r="M3894" i="3" s="1"/>
  <c r="F3894" i="3"/>
  <c r="G3894" i="3" s="1"/>
  <c r="K3893" i="3"/>
  <c r="F3893" i="3"/>
  <c r="G3893" i="3" s="1"/>
  <c r="K3892" i="3"/>
  <c r="F3892" i="3"/>
  <c r="K3891" i="3"/>
  <c r="L3891" i="3" s="1"/>
  <c r="F3891" i="3"/>
  <c r="K3890" i="3"/>
  <c r="F3890" i="3"/>
  <c r="G3890" i="3" s="1"/>
  <c r="K3889" i="3"/>
  <c r="L3889" i="3" s="1"/>
  <c r="F3889" i="3"/>
  <c r="K3888" i="3"/>
  <c r="M3888" i="3" s="1"/>
  <c r="F3888" i="3"/>
  <c r="G3888" i="3" s="1"/>
  <c r="K3887" i="3"/>
  <c r="F3887" i="3"/>
  <c r="H3887" i="3" s="1"/>
  <c r="K3886" i="3"/>
  <c r="F3886" i="3"/>
  <c r="G3886" i="3" s="1"/>
  <c r="K3885" i="3"/>
  <c r="F3885" i="3"/>
  <c r="G3885" i="3" s="1"/>
  <c r="K3884" i="3"/>
  <c r="F3884" i="3"/>
  <c r="K3883" i="3"/>
  <c r="L3883" i="3" s="1"/>
  <c r="F3883" i="3"/>
  <c r="K3882" i="3"/>
  <c r="F3882" i="3"/>
  <c r="G3882" i="3" s="1"/>
  <c r="K3881" i="3"/>
  <c r="L3881" i="3" s="1"/>
  <c r="F3881" i="3"/>
  <c r="K3880" i="3"/>
  <c r="M3880" i="3" s="1"/>
  <c r="F3880" i="3"/>
  <c r="G3880" i="3" s="1"/>
  <c r="K3879" i="3"/>
  <c r="L3879" i="3" s="1"/>
  <c r="F3879" i="3"/>
  <c r="K3878" i="3"/>
  <c r="M3878" i="3" s="1"/>
  <c r="F3878" i="3"/>
  <c r="G3878" i="3" s="1"/>
  <c r="K3877" i="3"/>
  <c r="M3877" i="3" s="1"/>
  <c r="F3877" i="3"/>
  <c r="G3877" i="3" s="1"/>
  <c r="K3876" i="3"/>
  <c r="F3876" i="3"/>
  <c r="G3876" i="3" s="1"/>
  <c r="K3875" i="3"/>
  <c r="L3875" i="3" s="1"/>
  <c r="F3875" i="3"/>
  <c r="K3874" i="3"/>
  <c r="M3874" i="3" s="1"/>
  <c r="F3874" i="3"/>
  <c r="G3874" i="3" s="1"/>
  <c r="K3873" i="3"/>
  <c r="F3873" i="3"/>
  <c r="G3873" i="3" s="1"/>
  <c r="K3872" i="3"/>
  <c r="M3872" i="3" s="1"/>
  <c r="F3872" i="3"/>
  <c r="G3872" i="3" s="1"/>
  <c r="K3871" i="3"/>
  <c r="F3871" i="3"/>
  <c r="G3871" i="3" s="1"/>
  <c r="K3870" i="3"/>
  <c r="L3870" i="3" s="1"/>
  <c r="F3870" i="3"/>
  <c r="K3869" i="3"/>
  <c r="F3869" i="3"/>
  <c r="G3869" i="3" s="1"/>
  <c r="K3868" i="3"/>
  <c r="F3868" i="3"/>
  <c r="I3868" i="3" s="1"/>
  <c r="K3867" i="3"/>
  <c r="F3867" i="3"/>
  <c r="G3867" i="3" s="1"/>
  <c r="K3866" i="3"/>
  <c r="F3866" i="3"/>
  <c r="G3866" i="3" s="1"/>
  <c r="K3865" i="3"/>
  <c r="M3865" i="3" s="1"/>
  <c r="F3865" i="3"/>
  <c r="G3865" i="3" s="1"/>
  <c r="K3864" i="3"/>
  <c r="F3864" i="3"/>
  <c r="G3864" i="3" s="1"/>
  <c r="K3863" i="3"/>
  <c r="F3863" i="3"/>
  <c r="H3863" i="3" s="1"/>
  <c r="K3862" i="3"/>
  <c r="L3862" i="3" s="1"/>
  <c r="F3862" i="3"/>
  <c r="K3861" i="3"/>
  <c r="M3861" i="3" s="1"/>
  <c r="F3861" i="3"/>
  <c r="G3861" i="3" s="1"/>
  <c r="K3860" i="3"/>
  <c r="F3860" i="3"/>
  <c r="G3860" i="3" s="1"/>
  <c r="K3859" i="3"/>
  <c r="F3859" i="3"/>
  <c r="I3859" i="3" s="1"/>
  <c r="K3858" i="3"/>
  <c r="L3858" i="3" s="1"/>
  <c r="F3858" i="3"/>
  <c r="K3857" i="3"/>
  <c r="F3857" i="3"/>
  <c r="G3857" i="3" s="1"/>
  <c r="K3856" i="3"/>
  <c r="F3856" i="3"/>
  <c r="G3856" i="3" s="1"/>
  <c r="K3855" i="3"/>
  <c r="F3855" i="3"/>
  <c r="G3855" i="3" s="1"/>
  <c r="K3854" i="3"/>
  <c r="L3854" i="3" s="1"/>
  <c r="F3854" i="3"/>
  <c r="K3853" i="3"/>
  <c r="M3853" i="3" s="1"/>
  <c r="F3853" i="3"/>
  <c r="G3853" i="3" s="1"/>
  <c r="K3852" i="3"/>
  <c r="F3852" i="3"/>
  <c r="G3852" i="3" s="1"/>
  <c r="K3851" i="3"/>
  <c r="F3851" i="3"/>
  <c r="K3850" i="3"/>
  <c r="L3850" i="3" s="1"/>
  <c r="F3850" i="3"/>
  <c r="K3849" i="3"/>
  <c r="F3849" i="3"/>
  <c r="I3849" i="3" s="1"/>
  <c r="K3848" i="3"/>
  <c r="F3848" i="3"/>
  <c r="G3848" i="3" s="1"/>
  <c r="K3847" i="3"/>
  <c r="M3847" i="3" s="1"/>
  <c r="F3847" i="3"/>
  <c r="G3847" i="3" s="1"/>
  <c r="K3846" i="3"/>
  <c r="F3846" i="3"/>
  <c r="G3846" i="3" s="1"/>
  <c r="K3845" i="3"/>
  <c r="F3845" i="3"/>
  <c r="K3844" i="3"/>
  <c r="L3844" i="3" s="1"/>
  <c r="F3844" i="3"/>
  <c r="K3843" i="3"/>
  <c r="F3843" i="3"/>
  <c r="G3843" i="3" s="1"/>
  <c r="K3842" i="3"/>
  <c r="F3842" i="3"/>
  <c r="H3842" i="3" s="1"/>
  <c r="K3841" i="3"/>
  <c r="L3841" i="3" s="1"/>
  <c r="F3841" i="3"/>
  <c r="K3840" i="3"/>
  <c r="F3840" i="3"/>
  <c r="G3840" i="3" s="1"/>
  <c r="K3839" i="3"/>
  <c r="F3839" i="3"/>
  <c r="I3839" i="3" s="1"/>
  <c r="K3838" i="3"/>
  <c r="L3838" i="3" s="1"/>
  <c r="F3838" i="3"/>
  <c r="K3837" i="3"/>
  <c r="F3837" i="3"/>
  <c r="G3837" i="3" s="1"/>
  <c r="K3836" i="3"/>
  <c r="L3836" i="3" s="1"/>
  <c r="F3836" i="3"/>
  <c r="K3835" i="3"/>
  <c r="M3835" i="3" s="1"/>
  <c r="F3835" i="3"/>
  <c r="G3835" i="3" s="1"/>
  <c r="K3834" i="3"/>
  <c r="F3834" i="3"/>
  <c r="G3834" i="3" s="1"/>
  <c r="K3833" i="3"/>
  <c r="F3833" i="3"/>
  <c r="K3832" i="3"/>
  <c r="F3832" i="3"/>
  <c r="G3832" i="3" s="1"/>
  <c r="K3831" i="3"/>
  <c r="F3831" i="3"/>
  <c r="I3831" i="3" s="1"/>
  <c r="K3830" i="3"/>
  <c r="L3830" i="3" s="1"/>
  <c r="F3830" i="3"/>
  <c r="K3829" i="3"/>
  <c r="F3829" i="3"/>
  <c r="G3829" i="3" s="1"/>
  <c r="K3828" i="3"/>
  <c r="F3828" i="3"/>
  <c r="G3828" i="3" s="1"/>
  <c r="K3827" i="3"/>
  <c r="L3827" i="3" s="1"/>
  <c r="F3827" i="3"/>
  <c r="K3826" i="3"/>
  <c r="M3826" i="3" s="1"/>
  <c r="F3826" i="3"/>
  <c r="G3826" i="3" s="1"/>
  <c r="K3825" i="3"/>
  <c r="F3825" i="3"/>
  <c r="G3825" i="3" s="1"/>
  <c r="K3824" i="3"/>
  <c r="F3824" i="3"/>
  <c r="K3823" i="3"/>
  <c r="L3823" i="3" s="1"/>
  <c r="F3823" i="3"/>
  <c r="K3822" i="3"/>
  <c r="F3822" i="3"/>
  <c r="G3822" i="3" s="1"/>
  <c r="K3821" i="3"/>
  <c r="F3821" i="3"/>
  <c r="G3821" i="3" s="1"/>
  <c r="K3820" i="3"/>
  <c r="M3820" i="3" s="1"/>
  <c r="F3820" i="3"/>
  <c r="G3820" i="3" s="1"/>
  <c r="K3819" i="3"/>
  <c r="F3819" i="3"/>
  <c r="I3819" i="3" s="1"/>
  <c r="K3818" i="3"/>
  <c r="L3818" i="3" s="1"/>
  <c r="F3818" i="3"/>
  <c r="K3817" i="3"/>
  <c r="F3817" i="3"/>
  <c r="G3817" i="3" s="1"/>
  <c r="K3816" i="3"/>
  <c r="F3816" i="3"/>
  <c r="G3816" i="3" s="1"/>
  <c r="K3815" i="3"/>
  <c r="F3815" i="3"/>
  <c r="G3815" i="3" s="1"/>
  <c r="K3814" i="3"/>
  <c r="L3814" i="3" s="1"/>
  <c r="F3814" i="3"/>
  <c r="K3813" i="3"/>
  <c r="M3813" i="3" s="1"/>
  <c r="F3813" i="3"/>
  <c r="G3813" i="3" s="1"/>
  <c r="K3812" i="3"/>
  <c r="F3812" i="3"/>
  <c r="G3812" i="3" s="1"/>
  <c r="K3811" i="3"/>
  <c r="F3811" i="3"/>
  <c r="K3810" i="3"/>
  <c r="L3810" i="3" s="1"/>
  <c r="F3810" i="3"/>
  <c r="K3809" i="3"/>
  <c r="F3809" i="3"/>
  <c r="G3809" i="3" s="1"/>
  <c r="K3808" i="3"/>
  <c r="L3808" i="3" s="1"/>
  <c r="F3808" i="3"/>
  <c r="K3807" i="3"/>
  <c r="M3807" i="3" s="1"/>
  <c r="F3807" i="3"/>
  <c r="G3807" i="3" s="1"/>
  <c r="K3806" i="3"/>
  <c r="F3806" i="3"/>
  <c r="G3806" i="3" s="1"/>
  <c r="K3805" i="3"/>
  <c r="F3805" i="3"/>
  <c r="I3805" i="3" s="1"/>
  <c r="K3804" i="3"/>
  <c r="L3804" i="3" s="1"/>
  <c r="F3804" i="3"/>
  <c r="K3803" i="3"/>
  <c r="F3803" i="3"/>
  <c r="G3803" i="3" s="1"/>
  <c r="K3802" i="3"/>
  <c r="F3802" i="3"/>
  <c r="G3802" i="3" s="1"/>
  <c r="K3801" i="3"/>
  <c r="F3801" i="3"/>
  <c r="G3801" i="3" s="1"/>
  <c r="K3800" i="3"/>
  <c r="L3800" i="3" s="1"/>
  <c r="F3800" i="3"/>
  <c r="K3799" i="3"/>
  <c r="M3799" i="3" s="1"/>
  <c r="F3799" i="3"/>
  <c r="G3799" i="3" s="1"/>
  <c r="K3798" i="3"/>
  <c r="F3798" i="3"/>
  <c r="G3798" i="3" s="1"/>
  <c r="K3797" i="3"/>
  <c r="F3797" i="3"/>
  <c r="K3796" i="3"/>
  <c r="L3796" i="3" s="1"/>
  <c r="F3796" i="3"/>
  <c r="K3795" i="3"/>
  <c r="F3795" i="3"/>
  <c r="H3795" i="3" s="1"/>
  <c r="K3794" i="3"/>
  <c r="M3794" i="3" s="1"/>
  <c r="F3794" i="3"/>
  <c r="G3794" i="3" s="1"/>
  <c r="K3793" i="3"/>
  <c r="F3793" i="3"/>
  <c r="G3793" i="3" s="1"/>
  <c r="K3792" i="3"/>
  <c r="F3792" i="3"/>
  <c r="I3792" i="3" s="1"/>
  <c r="K3791" i="3"/>
  <c r="L3791" i="3" s="1"/>
  <c r="F3791" i="3"/>
  <c r="K3790" i="3"/>
  <c r="F3790" i="3"/>
  <c r="G3790" i="3" s="1"/>
  <c r="K3789" i="3"/>
  <c r="F3789" i="3"/>
  <c r="G3789" i="3" s="1"/>
  <c r="K3788" i="3"/>
  <c r="F3788" i="3"/>
  <c r="G3788" i="3" s="1"/>
  <c r="K3787" i="3"/>
  <c r="L3787" i="3" s="1"/>
  <c r="F3787" i="3"/>
  <c r="K3786" i="3"/>
  <c r="L3786" i="3" s="1"/>
  <c r="F3786" i="3"/>
  <c r="K3785" i="3"/>
  <c r="F3785" i="3"/>
  <c r="G3785" i="3" s="1"/>
  <c r="K3784" i="3"/>
  <c r="F3784" i="3"/>
  <c r="K3783" i="3"/>
  <c r="F3783" i="3"/>
  <c r="H3783" i="3" s="1"/>
  <c r="K3782" i="3"/>
  <c r="M3782" i="3" s="1"/>
  <c r="F3782" i="3"/>
  <c r="G3782" i="3" s="1"/>
  <c r="K3781" i="3"/>
  <c r="F3781" i="3"/>
  <c r="G3781" i="3" s="1"/>
  <c r="K3780" i="3"/>
  <c r="M3780" i="3" s="1"/>
  <c r="F3780" i="3"/>
  <c r="G3780" i="3" s="1"/>
  <c r="K3779" i="3"/>
  <c r="F3779" i="3"/>
  <c r="G3779" i="3" s="1"/>
  <c r="K3778" i="3"/>
  <c r="L3778" i="3" s="1"/>
  <c r="F3778" i="3"/>
  <c r="K3777" i="3"/>
  <c r="F3777" i="3"/>
  <c r="G3777" i="3" s="1"/>
  <c r="K3776" i="3"/>
  <c r="F3776" i="3"/>
  <c r="G3776" i="3" s="1"/>
  <c r="K3775" i="3"/>
  <c r="F3775" i="3"/>
  <c r="G3775" i="3" s="1"/>
  <c r="K3774" i="3"/>
  <c r="F3774" i="3"/>
  <c r="G3774" i="3" s="1"/>
  <c r="K3773" i="3"/>
  <c r="F3773" i="3"/>
  <c r="I3773" i="3" s="1"/>
  <c r="K3772" i="3"/>
  <c r="L3772" i="3" s="1"/>
  <c r="F3772" i="3"/>
  <c r="K3771" i="3"/>
  <c r="F3771" i="3"/>
  <c r="G3771" i="3" s="1"/>
  <c r="K3770" i="3"/>
  <c r="F3770" i="3"/>
  <c r="G3770" i="3" s="1"/>
  <c r="K3769" i="3"/>
  <c r="L3769" i="3" s="1"/>
  <c r="F3769" i="3"/>
  <c r="K3768" i="3"/>
  <c r="M3768" i="3" s="1"/>
  <c r="F3768" i="3"/>
  <c r="G3768" i="3" s="1"/>
  <c r="K3767" i="3"/>
  <c r="F3767" i="3"/>
  <c r="G3767" i="3" s="1"/>
  <c r="K3766" i="3"/>
  <c r="F3766" i="3"/>
  <c r="H3766" i="3" s="1"/>
  <c r="K3765" i="3"/>
  <c r="L3765" i="3" s="1"/>
  <c r="F3765" i="3"/>
  <c r="K3764" i="3"/>
  <c r="M3764" i="3" s="1"/>
  <c r="F3764" i="3"/>
  <c r="G3764" i="3" s="1"/>
  <c r="K3763" i="3"/>
  <c r="F3763" i="3"/>
  <c r="G3763" i="3" s="1"/>
  <c r="K3762" i="3"/>
  <c r="F3762" i="3"/>
  <c r="I3762" i="3" s="1"/>
  <c r="K3761" i="3"/>
  <c r="L3761" i="3" s="1"/>
  <c r="F3761" i="3"/>
  <c r="K3760" i="3"/>
  <c r="F3760" i="3"/>
  <c r="G3760" i="3" s="1"/>
  <c r="K3759" i="3"/>
  <c r="F3759" i="3"/>
  <c r="K3758" i="3"/>
  <c r="L3758" i="3" s="1"/>
  <c r="F3758" i="3"/>
  <c r="K3757" i="3"/>
  <c r="F3757" i="3"/>
  <c r="G3757" i="3" s="1"/>
  <c r="K3756" i="3"/>
  <c r="F3756" i="3"/>
  <c r="G3756" i="3" s="1"/>
  <c r="K3755" i="3"/>
  <c r="F3755" i="3"/>
  <c r="H3755" i="3" s="1"/>
  <c r="K3754" i="3"/>
  <c r="L3754" i="3" s="1"/>
  <c r="F3754" i="3"/>
  <c r="K3753" i="3"/>
  <c r="M3753" i="3" s="1"/>
  <c r="F3753" i="3"/>
  <c r="G3753" i="3" s="1"/>
  <c r="K3752" i="3"/>
  <c r="F3752" i="3"/>
  <c r="G3752" i="3" s="1"/>
  <c r="K3751" i="3"/>
  <c r="L3751" i="3" s="1"/>
  <c r="F3751" i="3"/>
  <c r="K3750" i="3"/>
  <c r="F3750" i="3"/>
  <c r="G3750" i="3" s="1"/>
  <c r="K3749" i="3"/>
  <c r="F3749" i="3"/>
  <c r="G3749" i="3" s="1"/>
  <c r="K3748" i="3"/>
  <c r="L3748" i="3" s="1"/>
  <c r="F3748" i="3"/>
  <c r="K3747" i="3"/>
  <c r="L3747" i="3" s="1"/>
  <c r="F3747" i="3"/>
  <c r="K3746" i="3"/>
  <c r="F3746" i="3"/>
  <c r="H3746" i="3" s="1"/>
  <c r="K3745" i="3"/>
  <c r="F3745" i="3"/>
  <c r="I3745" i="3" s="1"/>
  <c r="K3744" i="3"/>
  <c r="L3744" i="3" s="1"/>
  <c r="F3744" i="3"/>
  <c r="K3743" i="3"/>
  <c r="F3743" i="3"/>
  <c r="G3743" i="3" s="1"/>
  <c r="K3742" i="3"/>
  <c r="F3742" i="3"/>
  <c r="K3741" i="3"/>
  <c r="L3741" i="3" s="1"/>
  <c r="F3741" i="3"/>
  <c r="K3740" i="3"/>
  <c r="F3740" i="3"/>
  <c r="I3740" i="3" s="1"/>
  <c r="K3739" i="3"/>
  <c r="L3739" i="3" s="1"/>
  <c r="F3739" i="3"/>
  <c r="K3738" i="3"/>
  <c r="F3738" i="3"/>
  <c r="G3738" i="3" s="1"/>
  <c r="K3737" i="3"/>
  <c r="F3737" i="3"/>
  <c r="G3737" i="3" s="1"/>
  <c r="K3736" i="3"/>
  <c r="F3736" i="3"/>
  <c r="G3736" i="3" s="1"/>
  <c r="K3735" i="3"/>
  <c r="L3735" i="3" s="1"/>
  <c r="F3735" i="3"/>
  <c r="K3734" i="3"/>
  <c r="M3734" i="3" s="1"/>
  <c r="F3734" i="3"/>
  <c r="I3734" i="3" s="1"/>
  <c r="K3733" i="3"/>
  <c r="F3733" i="3"/>
  <c r="G3733" i="3" s="1"/>
  <c r="K3732" i="3"/>
  <c r="F3732" i="3"/>
  <c r="K3731" i="3"/>
  <c r="L3731" i="3" s="1"/>
  <c r="F3731" i="3"/>
  <c r="K3730" i="3"/>
  <c r="F3730" i="3"/>
  <c r="K3729" i="3"/>
  <c r="M3729" i="3" s="1"/>
  <c r="F3729" i="3"/>
  <c r="G3729" i="3" s="1"/>
  <c r="K3728" i="3"/>
  <c r="F3728" i="3"/>
  <c r="K3727" i="3"/>
  <c r="F3727" i="3"/>
  <c r="K3726" i="3"/>
  <c r="F3726" i="3"/>
  <c r="G3726" i="3" s="1"/>
  <c r="K3725" i="3"/>
  <c r="N3725" i="3" s="1"/>
  <c r="F3725" i="3"/>
  <c r="K3724" i="3"/>
  <c r="L3724" i="3" s="1"/>
  <c r="F3724" i="3"/>
  <c r="K3723" i="3"/>
  <c r="L3723" i="3" s="1"/>
  <c r="F3723" i="3"/>
  <c r="I3723" i="3" s="1"/>
  <c r="K3722" i="3"/>
  <c r="N3722" i="3" s="1"/>
  <c r="F3722" i="3"/>
  <c r="K3721" i="3"/>
  <c r="F3721" i="3"/>
  <c r="K3720" i="3"/>
  <c r="F3720" i="3"/>
  <c r="G3720" i="3" s="1"/>
  <c r="K3719" i="3"/>
  <c r="F3719" i="3"/>
  <c r="K3718" i="3"/>
  <c r="L3718" i="3" s="1"/>
  <c r="F3718" i="3"/>
  <c r="K3717" i="3"/>
  <c r="N3717" i="3" s="1"/>
  <c r="F3717" i="3"/>
  <c r="K3716" i="3"/>
  <c r="F3716" i="3"/>
  <c r="G3716" i="3" s="1"/>
  <c r="K3715" i="3"/>
  <c r="L3715" i="3" s="1"/>
  <c r="F3715" i="3"/>
  <c r="K3714" i="3"/>
  <c r="F3714" i="3"/>
  <c r="K3713" i="3"/>
  <c r="F3713" i="3"/>
  <c r="K3712" i="3"/>
  <c r="F3712" i="3"/>
  <c r="G3712" i="3" s="1"/>
  <c r="K3711" i="3"/>
  <c r="F3711" i="3"/>
  <c r="G3711" i="3" s="1"/>
  <c r="K3710" i="3"/>
  <c r="F3710" i="3"/>
  <c r="K3709" i="3"/>
  <c r="L3709" i="3" s="1"/>
  <c r="F3709" i="3"/>
  <c r="K3708" i="3"/>
  <c r="M3708" i="3" s="1"/>
  <c r="F3708" i="3"/>
  <c r="K3707" i="3"/>
  <c r="L3707" i="3" s="1"/>
  <c r="F3707" i="3"/>
  <c r="K3706" i="3"/>
  <c r="F3706" i="3"/>
  <c r="G3706" i="3" s="1"/>
  <c r="K3705" i="3"/>
  <c r="F3705" i="3"/>
  <c r="K3704" i="3"/>
  <c r="L3704" i="3" s="1"/>
  <c r="F3704" i="3"/>
  <c r="K3703" i="3"/>
  <c r="F3703" i="3"/>
  <c r="G3703" i="3" s="1"/>
  <c r="K3702" i="3"/>
  <c r="F3702" i="3"/>
  <c r="G3702" i="3" s="1"/>
  <c r="K3701" i="3"/>
  <c r="F3701" i="3"/>
  <c r="K3700" i="3"/>
  <c r="M3700" i="3" s="1"/>
  <c r="F3700" i="3"/>
  <c r="I3700" i="3" s="1"/>
  <c r="K3699" i="3"/>
  <c r="F3699" i="3"/>
  <c r="G3699" i="3" s="1"/>
  <c r="K3698" i="3"/>
  <c r="N3698" i="3" s="1"/>
  <c r="F3698" i="3"/>
  <c r="K3697" i="3"/>
  <c r="N3697" i="3" s="1"/>
  <c r="F3697" i="3"/>
  <c r="K3696" i="3"/>
  <c r="F3696" i="3"/>
  <c r="K3695" i="3"/>
  <c r="F3695" i="3"/>
  <c r="G3695" i="3" s="1"/>
  <c r="K3694" i="3"/>
  <c r="F3694" i="3"/>
  <c r="K3693" i="3"/>
  <c r="L3693" i="3" s="1"/>
  <c r="F3693" i="3"/>
  <c r="K3692" i="3"/>
  <c r="F3692" i="3"/>
  <c r="K3691" i="3"/>
  <c r="L3691" i="3" s="1"/>
  <c r="F3691" i="3"/>
  <c r="K3690" i="3"/>
  <c r="F3690" i="3"/>
  <c r="K3689" i="3"/>
  <c r="F3689" i="3"/>
  <c r="G3689" i="3" s="1"/>
  <c r="K3688" i="3"/>
  <c r="F3688" i="3"/>
  <c r="K3687" i="3"/>
  <c r="F3687" i="3"/>
  <c r="K3686" i="3"/>
  <c r="N3686" i="3" s="1"/>
  <c r="F3686" i="3"/>
  <c r="K3685" i="3"/>
  <c r="L3685" i="3" s="1"/>
  <c r="F3685" i="3"/>
  <c r="K3684" i="3"/>
  <c r="F3684" i="3"/>
  <c r="K3683" i="3"/>
  <c r="L3683" i="3" s="1"/>
  <c r="F3683" i="3"/>
  <c r="K3682" i="3"/>
  <c r="M3682" i="3" s="1"/>
  <c r="F3682" i="3"/>
  <c r="I3682" i="3" s="1"/>
  <c r="K3681" i="3"/>
  <c r="L3681" i="3" s="1"/>
  <c r="F3681" i="3"/>
  <c r="K3680" i="3"/>
  <c r="N3680" i="3" s="1"/>
  <c r="F3680" i="3"/>
  <c r="K3679" i="3"/>
  <c r="F3679" i="3"/>
  <c r="K3678" i="3"/>
  <c r="L3678" i="3" s="1"/>
  <c r="F3678" i="3"/>
  <c r="K3677" i="3"/>
  <c r="F3677" i="3"/>
  <c r="K3676" i="3"/>
  <c r="F3676" i="3"/>
  <c r="G3676" i="3" s="1"/>
  <c r="K3675" i="3"/>
  <c r="L3675" i="3" s="1"/>
  <c r="F3675" i="3"/>
  <c r="K3674" i="3"/>
  <c r="F3674" i="3"/>
  <c r="K3673" i="3"/>
  <c r="F3673" i="3"/>
  <c r="G3673" i="3" s="1"/>
  <c r="K3672" i="3"/>
  <c r="M3672" i="3" s="1"/>
  <c r="F3672" i="3"/>
  <c r="K3671" i="3"/>
  <c r="F3671" i="3"/>
  <c r="K3670" i="3"/>
  <c r="F3670" i="3"/>
  <c r="K3669" i="3"/>
  <c r="M3669" i="3" s="1"/>
  <c r="F3669" i="3"/>
  <c r="I3669" i="3" s="1"/>
  <c r="K3668" i="3"/>
  <c r="F3668" i="3"/>
  <c r="G3668" i="3" s="1"/>
  <c r="K3667" i="3"/>
  <c r="F3667" i="3"/>
  <c r="K3666" i="3"/>
  <c r="L3666" i="3" s="1"/>
  <c r="F3666" i="3"/>
  <c r="K3665" i="3"/>
  <c r="F3665" i="3"/>
  <c r="K3664" i="3"/>
  <c r="F3664" i="3"/>
  <c r="G3664" i="3" s="1"/>
  <c r="K3663" i="3"/>
  <c r="N3663" i="3" s="1"/>
  <c r="F3663" i="3"/>
  <c r="K3662" i="3"/>
  <c r="L3662" i="3" s="1"/>
  <c r="F3662" i="3"/>
  <c r="I3662" i="3" s="1"/>
  <c r="K3661" i="3"/>
  <c r="N3661" i="3" s="1"/>
  <c r="F3661" i="3"/>
  <c r="K3660" i="3"/>
  <c r="L3660" i="3" s="1"/>
  <c r="F3660" i="3"/>
  <c r="I3660" i="3" s="1"/>
  <c r="K3659" i="3"/>
  <c r="N3659" i="3" s="1"/>
  <c r="F3659" i="3"/>
  <c r="K3658" i="3"/>
  <c r="F3658" i="3"/>
  <c r="G3658" i="3" s="1"/>
  <c r="K3657" i="3"/>
  <c r="F3657" i="3"/>
  <c r="K3656" i="3"/>
  <c r="L3656" i="3" s="1"/>
  <c r="F3656" i="3"/>
  <c r="K3655" i="3"/>
  <c r="F3655" i="3"/>
  <c r="K3654" i="3"/>
  <c r="F3654" i="3"/>
  <c r="G3654" i="3" s="1"/>
  <c r="K3653" i="3"/>
  <c r="F3653" i="3"/>
  <c r="K3652" i="3"/>
  <c r="N3652" i="3" s="1"/>
  <c r="F3652" i="3"/>
  <c r="K3651" i="3"/>
  <c r="F3651" i="3"/>
  <c r="G3651" i="3" s="1"/>
  <c r="K3650" i="3"/>
  <c r="F3650" i="3"/>
  <c r="K3649" i="3"/>
  <c r="L3649" i="3" s="1"/>
  <c r="F3649" i="3"/>
  <c r="K3648" i="3"/>
  <c r="F3648" i="3"/>
  <c r="K3647" i="3"/>
  <c r="F3647" i="3"/>
  <c r="G3647" i="3" s="1"/>
  <c r="K3646" i="3"/>
  <c r="F3646" i="3"/>
  <c r="K3645" i="3"/>
  <c r="L3645" i="3" s="1"/>
  <c r="F3645" i="3"/>
  <c r="K3644" i="3"/>
  <c r="F3644" i="3"/>
  <c r="K3643" i="3"/>
  <c r="F3643" i="3"/>
  <c r="G3643" i="3" s="1"/>
  <c r="K3642" i="3"/>
  <c r="N3642" i="3" s="1"/>
  <c r="F3642" i="3"/>
  <c r="K3641" i="3"/>
  <c r="L3641" i="3" s="1"/>
  <c r="F3641" i="3"/>
  <c r="K3640" i="3"/>
  <c r="F3640" i="3"/>
  <c r="K3639" i="3"/>
  <c r="F3639" i="3"/>
  <c r="G3639" i="3" s="1"/>
  <c r="K3638" i="3"/>
  <c r="F3638" i="3"/>
  <c r="K3637" i="3"/>
  <c r="L3637" i="3" s="1"/>
  <c r="F3637" i="3"/>
  <c r="K3636" i="3"/>
  <c r="F3636" i="3"/>
  <c r="K3635" i="3"/>
  <c r="F3635" i="3"/>
  <c r="G3635" i="3" s="1"/>
  <c r="K3634" i="3"/>
  <c r="L3634" i="3" s="1"/>
  <c r="F3634" i="3"/>
  <c r="K3633" i="3"/>
  <c r="F3633" i="3"/>
  <c r="G3633" i="3" s="1"/>
  <c r="K3632" i="3"/>
  <c r="L3632" i="3" s="1"/>
  <c r="F3632" i="3"/>
  <c r="K3631" i="3"/>
  <c r="F3631" i="3"/>
  <c r="K3630" i="3"/>
  <c r="F3630" i="3"/>
  <c r="G3630" i="3" s="1"/>
  <c r="K3629" i="3"/>
  <c r="F3629" i="3"/>
  <c r="K3628" i="3"/>
  <c r="F3628" i="3"/>
  <c r="K3627" i="3"/>
  <c r="F3627" i="3"/>
  <c r="K3626" i="3"/>
  <c r="F3626" i="3"/>
  <c r="G3626" i="3" s="1"/>
  <c r="K3625" i="3"/>
  <c r="L3625" i="3" s="1"/>
  <c r="F3625" i="3"/>
  <c r="K3624" i="3"/>
  <c r="F3624" i="3"/>
  <c r="K3623" i="3"/>
  <c r="M3623" i="3" s="1"/>
  <c r="F3623" i="3"/>
  <c r="I3623" i="3" s="1"/>
  <c r="K3622" i="3"/>
  <c r="F3622" i="3"/>
  <c r="G3622" i="3" s="1"/>
  <c r="K3621" i="3"/>
  <c r="N3621" i="3" s="1"/>
  <c r="F3621" i="3"/>
  <c r="K3620" i="3"/>
  <c r="F3620" i="3"/>
  <c r="K3619" i="3"/>
  <c r="L3619" i="3" s="1"/>
  <c r="F3619" i="3"/>
  <c r="K3618" i="3"/>
  <c r="F3618" i="3"/>
  <c r="K3617" i="3"/>
  <c r="F3617" i="3"/>
  <c r="G3617" i="3" s="1"/>
  <c r="K3616" i="3"/>
  <c r="F3616" i="3"/>
  <c r="K3615" i="3"/>
  <c r="L3615" i="3" s="1"/>
  <c r="F3615" i="3"/>
  <c r="K3614" i="3"/>
  <c r="F3614" i="3"/>
  <c r="K3613" i="3"/>
  <c r="F3613" i="3"/>
  <c r="G3613" i="3" s="1"/>
  <c r="K3612" i="3"/>
  <c r="L3612" i="3" s="1"/>
  <c r="F3612" i="3"/>
  <c r="K3611" i="3"/>
  <c r="F3611" i="3"/>
  <c r="K3610" i="3"/>
  <c r="L3610" i="3" s="1"/>
  <c r="F3610" i="3"/>
  <c r="I3610" i="3" s="1"/>
  <c r="K3609" i="3"/>
  <c r="F3609" i="3"/>
  <c r="K3608" i="3"/>
  <c r="F3608" i="3"/>
  <c r="G3608" i="3" s="1"/>
  <c r="K3607" i="3"/>
  <c r="N3607" i="3" s="1"/>
  <c r="F3607" i="3"/>
  <c r="K3606" i="3"/>
  <c r="L3606" i="3" s="1"/>
  <c r="F3606" i="3"/>
  <c r="K3605" i="3"/>
  <c r="F3605" i="3"/>
  <c r="G3605" i="3" s="1"/>
  <c r="K3604" i="3"/>
  <c r="F3604" i="3"/>
  <c r="K3603" i="3"/>
  <c r="L3603" i="3" s="1"/>
  <c r="F3603" i="3"/>
  <c r="K3602" i="3"/>
  <c r="F3602" i="3"/>
  <c r="G3602" i="3" s="1"/>
  <c r="K3601" i="3"/>
  <c r="L3601" i="3" s="1"/>
  <c r="F3601" i="3"/>
  <c r="K3600" i="3"/>
  <c r="L3600" i="3" s="1"/>
  <c r="F3600" i="3"/>
  <c r="K3599" i="3"/>
  <c r="F3599" i="3"/>
  <c r="K3598" i="3"/>
  <c r="F3598" i="3"/>
  <c r="G3598" i="3" s="1"/>
  <c r="K3597" i="3"/>
  <c r="F3597" i="3"/>
  <c r="K3596" i="3"/>
  <c r="F3596" i="3"/>
  <c r="K3595" i="3"/>
  <c r="F3595" i="3"/>
  <c r="K3594" i="3"/>
  <c r="F3594" i="3"/>
  <c r="K3593" i="3"/>
  <c r="F3593" i="3"/>
  <c r="G3593" i="3" s="1"/>
  <c r="K3592" i="3"/>
  <c r="N3592" i="3" s="1"/>
  <c r="F3592" i="3"/>
  <c r="K3591" i="3"/>
  <c r="L3591" i="3" s="1"/>
  <c r="F3591" i="3"/>
  <c r="I3591" i="3" s="1"/>
  <c r="K3590" i="3"/>
  <c r="L3590" i="3" s="1"/>
  <c r="F3590" i="3"/>
  <c r="I3590" i="3" s="1"/>
  <c r="K3589" i="3"/>
  <c r="L3589" i="3" s="1"/>
  <c r="F3589" i="3"/>
  <c r="K3588" i="3"/>
  <c r="F3588" i="3"/>
  <c r="K3587" i="3"/>
  <c r="F3587" i="3"/>
  <c r="K3586" i="3"/>
  <c r="F3586" i="3"/>
  <c r="K3585" i="3"/>
  <c r="F3585" i="3"/>
  <c r="G3585" i="3" s="1"/>
  <c r="K3584" i="3"/>
  <c r="F3584" i="3"/>
  <c r="K3583" i="3"/>
  <c r="F3583" i="3"/>
  <c r="G3583" i="3" s="1"/>
  <c r="K3582" i="3"/>
  <c r="N3582" i="3" s="1"/>
  <c r="F3582" i="3"/>
  <c r="K3581" i="3"/>
  <c r="L3581" i="3" s="1"/>
  <c r="F3581" i="3"/>
  <c r="K3580" i="3"/>
  <c r="F3580" i="3"/>
  <c r="K3579" i="3"/>
  <c r="F3579" i="3"/>
  <c r="G3579" i="3" s="1"/>
  <c r="K3578" i="3"/>
  <c r="N3578" i="3" s="1"/>
  <c r="F3578" i="3"/>
  <c r="K3577" i="3"/>
  <c r="L3577" i="3" s="1"/>
  <c r="F3577" i="3"/>
  <c r="K3576" i="3"/>
  <c r="F3576" i="3"/>
  <c r="K3575" i="3"/>
  <c r="F3575" i="3"/>
  <c r="G3575" i="3" s="1"/>
  <c r="K3574" i="3"/>
  <c r="F3574" i="3"/>
  <c r="K3573" i="3"/>
  <c r="L3573" i="3" s="1"/>
  <c r="F3573" i="3"/>
  <c r="K3572" i="3"/>
  <c r="F3572" i="3"/>
  <c r="K3571" i="3"/>
  <c r="F3571" i="3"/>
  <c r="G3571" i="3" s="1"/>
  <c r="K3570" i="3"/>
  <c r="F3570" i="3"/>
  <c r="K3569" i="3"/>
  <c r="L3569" i="3" s="1"/>
  <c r="F3569" i="3"/>
  <c r="K3568" i="3"/>
  <c r="F3568" i="3"/>
  <c r="K3567" i="3"/>
  <c r="F3567" i="3"/>
  <c r="G3567" i="3" s="1"/>
  <c r="K3566" i="3"/>
  <c r="M3566" i="3" s="1"/>
  <c r="F3566" i="3"/>
  <c r="K3565" i="3"/>
  <c r="F3565" i="3"/>
  <c r="K3564" i="3"/>
  <c r="F3564" i="3"/>
  <c r="G3564" i="3" s="1"/>
  <c r="K3563" i="3"/>
  <c r="L3563" i="3" s="1"/>
  <c r="F3563" i="3"/>
  <c r="K3562" i="3"/>
  <c r="F3562" i="3"/>
  <c r="K3561" i="3"/>
  <c r="F3561" i="3"/>
  <c r="G3561" i="3" s="1"/>
  <c r="K3560" i="3"/>
  <c r="F3560" i="3"/>
  <c r="K3559" i="3"/>
  <c r="L3559" i="3" s="1"/>
  <c r="F3559" i="3"/>
  <c r="K3558" i="3"/>
  <c r="F3558" i="3"/>
  <c r="G3558" i="3" s="1"/>
  <c r="K3557" i="3"/>
  <c r="F3557" i="3"/>
  <c r="K3556" i="3"/>
  <c r="L3556" i="3" s="1"/>
  <c r="F3556" i="3"/>
  <c r="K3555" i="3"/>
  <c r="F3555" i="3"/>
  <c r="G3555" i="3" s="1"/>
  <c r="K3554" i="3"/>
  <c r="F3554" i="3"/>
  <c r="K3553" i="3"/>
  <c r="L3553" i="3" s="1"/>
  <c r="F3553" i="3"/>
  <c r="K3552" i="3"/>
  <c r="M3552" i="3" s="1"/>
  <c r="F3552" i="3"/>
  <c r="I3552" i="3" s="1"/>
  <c r="K3551" i="3"/>
  <c r="F3551" i="3"/>
  <c r="G3551" i="3" s="1"/>
  <c r="K3550" i="3"/>
  <c r="L3550" i="3" s="1"/>
  <c r="F3550" i="3"/>
  <c r="I3550" i="3" s="1"/>
  <c r="K3549" i="3"/>
  <c r="N3549" i="3" s="1"/>
  <c r="F3549" i="3"/>
  <c r="K3548" i="3"/>
  <c r="F3548" i="3"/>
  <c r="G3548" i="3" s="1"/>
  <c r="K3547" i="3"/>
  <c r="F3547" i="3"/>
  <c r="K3546" i="3"/>
  <c r="L3546" i="3" s="1"/>
  <c r="F3546" i="3"/>
  <c r="K3545" i="3"/>
  <c r="F3545" i="3"/>
  <c r="K3544" i="3"/>
  <c r="F3544" i="3"/>
  <c r="G3544" i="3" s="1"/>
  <c r="K3543" i="3"/>
  <c r="F3543" i="3"/>
  <c r="G3543" i="3" s="1"/>
  <c r="K3542" i="3"/>
  <c r="M3542" i="3" s="1"/>
  <c r="F3542" i="3"/>
  <c r="K3541" i="3"/>
  <c r="L3541" i="3" s="1"/>
  <c r="F3541" i="3"/>
  <c r="K3540" i="3"/>
  <c r="F3540" i="3"/>
  <c r="K3539" i="3"/>
  <c r="F3539" i="3"/>
  <c r="G3539" i="3" s="1"/>
  <c r="K3538" i="3"/>
  <c r="L3538" i="3" s="1"/>
  <c r="F3538" i="3"/>
  <c r="I3538" i="3" s="1"/>
  <c r="K3537" i="3"/>
  <c r="L3537" i="3" s="1"/>
  <c r="F3537" i="3"/>
  <c r="K3536" i="3"/>
  <c r="F3536" i="3"/>
  <c r="K3535" i="3"/>
  <c r="F3535" i="3"/>
  <c r="G3535" i="3" s="1"/>
  <c r="K3534" i="3"/>
  <c r="N3534" i="3" s="1"/>
  <c r="F3534" i="3"/>
  <c r="K3533" i="3"/>
  <c r="F3533" i="3"/>
  <c r="G3533" i="3" s="1"/>
  <c r="K3532" i="3"/>
  <c r="F3532" i="3"/>
  <c r="K3531" i="3"/>
  <c r="F3531" i="3"/>
  <c r="G3531" i="3" s="1"/>
  <c r="K3530" i="3"/>
  <c r="F3530" i="3"/>
  <c r="K3529" i="3"/>
  <c r="L3529" i="3" s="1"/>
  <c r="F3529" i="3"/>
  <c r="K3528" i="3"/>
  <c r="F3528" i="3"/>
  <c r="K3527" i="3"/>
  <c r="F3527" i="3"/>
  <c r="G3527" i="3" s="1"/>
  <c r="K3526" i="3"/>
  <c r="M3526" i="3" s="1"/>
  <c r="F3526" i="3"/>
  <c r="K3525" i="3"/>
  <c r="L3525" i="3" s="1"/>
  <c r="F3525" i="3"/>
  <c r="K3524" i="3"/>
  <c r="F3524" i="3"/>
  <c r="G3524" i="3" s="1"/>
  <c r="K3523" i="3"/>
  <c r="F3523" i="3"/>
  <c r="K3522" i="3"/>
  <c r="L3522" i="3" s="1"/>
  <c r="F3522" i="3"/>
  <c r="K3521" i="3"/>
  <c r="M3521" i="3" s="1"/>
  <c r="F3521" i="3"/>
  <c r="G3521" i="3" s="1"/>
  <c r="K3520" i="3"/>
  <c r="N3520" i="3" s="1"/>
  <c r="F3520" i="3"/>
  <c r="K3519" i="3"/>
  <c r="L3519" i="3" s="1"/>
  <c r="F3519" i="3"/>
  <c r="I3519" i="3" s="1"/>
  <c r="K3518" i="3"/>
  <c r="N3518" i="3" s="1"/>
  <c r="F3518" i="3"/>
  <c r="K3517" i="3"/>
  <c r="F3517" i="3"/>
  <c r="G3517" i="3" s="1"/>
  <c r="K3516" i="3"/>
  <c r="F3516" i="3"/>
  <c r="K3515" i="3"/>
  <c r="L3515" i="3" s="1"/>
  <c r="F3515" i="3"/>
  <c r="K3514" i="3"/>
  <c r="F3514" i="3"/>
  <c r="K3513" i="3"/>
  <c r="F3513" i="3"/>
  <c r="G3513" i="3" s="1"/>
  <c r="K3512" i="3"/>
  <c r="F3512" i="3"/>
  <c r="K3511" i="3"/>
  <c r="N3511" i="3" s="1"/>
  <c r="F3511" i="3"/>
  <c r="K3510" i="3"/>
  <c r="F3510" i="3"/>
  <c r="K3509" i="3"/>
  <c r="L3509" i="3" s="1"/>
  <c r="F3509" i="3"/>
  <c r="K3508" i="3"/>
  <c r="F3508" i="3"/>
  <c r="K3507" i="3"/>
  <c r="F3507" i="3"/>
  <c r="G3507" i="3" s="1"/>
  <c r="K3506" i="3"/>
  <c r="F3506" i="3"/>
  <c r="K3505" i="3"/>
  <c r="L3505" i="3" s="1"/>
  <c r="F3505" i="3"/>
  <c r="K3504" i="3"/>
  <c r="F3504" i="3"/>
  <c r="K3503" i="3"/>
  <c r="F3503" i="3"/>
  <c r="G3503" i="3" s="1"/>
  <c r="K3502" i="3"/>
  <c r="F3502" i="3"/>
  <c r="K3501" i="3"/>
  <c r="L3501" i="3" s="1"/>
  <c r="F3501" i="3"/>
  <c r="K3500" i="3"/>
  <c r="F3500" i="3"/>
  <c r="K3499" i="3"/>
  <c r="N3499" i="3" s="1"/>
  <c r="F3499" i="3"/>
  <c r="K3498" i="3"/>
  <c r="L3498" i="3" s="1"/>
  <c r="F3498" i="3"/>
  <c r="K3497" i="3"/>
  <c r="F3497" i="3"/>
  <c r="K3496" i="3"/>
  <c r="F3496" i="3"/>
  <c r="K3495" i="3"/>
  <c r="L3495" i="3" s="1"/>
  <c r="F3495" i="3"/>
  <c r="K3494" i="3"/>
  <c r="F3494" i="3"/>
  <c r="K3493" i="3"/>
  <c r="F3493" i="3"/>
  <c r="G3493" i="3" s="1"/>
  <c r="K3492" i="3"/>
  <c r="L3492" i="3" s="1"/>
  <c r="F3492" i="3"/>
  <c r="K3491" i="3"/>
  <c r="F3491" i="3"/>
  <c r="K3490" i="3"/>
  <c r="F3490" i="3"/>
  <c r="K3489" i="3"/>
  <c r="F3489" i="3"/>
  <c r="K3488" i="3"/>
  <c r="F3488" i="3"/>
  <c r="K3487" i="3"/>
  <c r="F3487" i="3"/>
  <c r="G3487" i="3" s="1"/>
  <c r="K3486" i="3"/>
  <c r="F3486" i="3"/>
  <c r="G3486" i="3" s="1"/>
  <c r="K3485" i="3"/>
  <c r="F3485" i="3"/>
  <c r="G3485" i="3" s="1"/>
  <c r="K3484" i="3"/>
  <c r="L3484" i="3" s="1"/>
  <c r="F3484" i="3"/>
  <c r="K3483" i="3"/>
  <c r="L3483" i="3" s="1"/>
  <c r="F3483" i="3"/>
  <c r="K3482" i="3"/>
  <c r="F3482" i="3"/>
  <c r="K3481" i="3"/>
  <c r="F3481" i="3"/>
  <c r="G3481" i="3" s="1"/>
  <c r="K3480" i="3"/>
  <c r="N3480" i="3" s="1"/>
  <c r="F3480" i="3"/>
  <c r="K3479" i="3"/>
  <c r="F3479" i="3"/>
  <c r="G3479" i="3" s="1"/>
  <c r="K3478" i="3"/>
  <c r="F3478" i="3"/>
  <c r="K3477" i="3"/>
  <c r="L3477" i="3" s="1"/>
  <c r="F3477" i="3"/>
  <c r="K3476" i="3"/>
  <c r="F3476" i="3"/>
  <c r="K3475" i="3"/>
  <c r="F3475" i="3"/>
  <c r="G3475" i="3" s="1"/>
  <c r="K3474" i="3"/>
  <c r="L3474" i="3" s="1"/>
  <c r="F3474" i="3"/>
  <c r="K3473" i="3"/>
  <c r="F3473" i="3"/>
  <c r="G3473" i="3" s="1"/>
  <c r="K3472" i="3"/>
  <c r="F3472" i="3"/>
  <c r="K3471" i="3"/>
  <c r="L3471" i="3" s="1"/>
  <c r="F3471" i="3"/>
  <c r="K3470" i="3"/>
  <c r="F3470" i="3"/>
  <c r="K3469" i="3"/>
  <c r="F3469" i="3"/>
  <c r="G3469" i="3" s="1"/>
  <c r="K3468" i="3"/>
  <c r="L3468" i="3" s="1"/>
  <c r="F3468" i="3"/>
  <c r="K3467" i="3"/>
  <c r="F3467" i="3"/>
  <c r="G3467" i="3" s="1"/>
  <c r="K3466" i="3"/>
  <c r="N3466" i="3" s="1"/>
  <c r="F3466" i="3"/>
  <c r="K3465" i="3"/>
  <c r="F3465" i="3"/>
  <c r="K3464" i="3"/>
  <c r="F3464" i="3"/>
  <c r="G3464" i="3" s="1"/>
  <c r="K3463" i="3"/>
  <c r="F3463" i="3"/>
  <c r="K3462" i="3"/>
  <c r="L3462" i="3" s="1"/>
  <c r="F3462" i="3"/>
  <c r="K3461" i="3"/>
  <c r="F3461" i="3"/>
  <c r="K3460" i="3"/>
  <c r="F3460" i="3"/>
  <c r="G3460" i="3" s="1"/>
  <c r="K3459" i="3"/>
  <c r="F3459" i="3"/>
  <c r="K3458" i="3"/>
  <c r="F3458" i="3"/>
  <c r="K3457" i="3"/>
  <c r="F3457" i="3"/>
  <c r="G3457" i="3" s="1"/>
  <c r="K3456" i="3"/>
  <c r="M3456" i="3" s="1"/>
  <c r="F3456" i="3"/>
  <c r="K3455" i="3"/>
  <c r="L3455" i="3" s="1"/>
  <c r="F3455" i="3"/>
  <c r="K3454" i="3"/>
  <c r="L3454" i="3" s="1"/>
  <c r="F3454" i="3"/>
  <c r="K3453" i="3"/>
  <c r="F3453" i="3"/>
  <c r="G3453" i="3" s="1"/>
  <c r="K3452" i="3"/>
  <c r="L3452" i="3" s="1"/>
  <c r="F3452" i="3"/>
  <c r="K3451" i="3"/>
  <c r="F3451" i="3"/>
  <c r="K3450" i="3"/>
  <c r="F3450" i="3"/>
  <c r="G3450" i="3" s="1"/>
  <c r="K3449" i="3"/>
  <c r="F3449" i="3"/>
  <c r="K3448" i="3"/>
  <c r="L3448" i="3" s="1"/>
  <c r="F3448" i="3"/>
  <c r="K3447" i="3"/>
  <c r="F3447" i="3"/>
  <c r="K3446" i="3"/>
  <c r="F3446" i="3"/>
  <c r="G3446" i="3" s="1"/>
  <c r="K3445" i="3"/>
  <c r="L3445" i="3" s="1"/>
  <c r="F3445" i="3"/>
  <c r="K3444" i="3"/>
  <c r="F3444" i="3"/>
  <c r="K3443" i="3"/>
  <c r="F3443" i="3"/>
  <c r="G3443" i="3" s="1"/>
  <c r="K3442" i="3"/>
  <c r="F3442" i="3"/>
  <c r="K3441" i="3"/>
  <c r="L3441" i="3" s="1"/>
  <c r="F3441" i="3"/>
  <c r="K3440" i="3"/>
  <c r="F3440" i="3"/>
  <c r="K3439" i="3"/>
  <c r="F3439" i="3"/>
  <c r="K3438" i="3"/>
  <c r="L3438" i="3" s="1"/>
  <c r="F3438" i="3"/>
  <c r="K3437" i="3"/>
  <c r="M3437" i="3" s="1"/>
  <c r="F3437" i="3"/>
  <c r="I3437" i="3" s="1"/>
  <c r="K3436" i="3"/>
  <c r="F3436" i="3"/>
  <c r="G3436" i="3" s="1"/>
  <c r="K3435" i="3"/>
  <c r="N3435" i="3" s="1"/>
  <c r="F3435" i="3"/>
  <c r="K3434" i="3"/>
  <c r="L3434" i="3" s="1"/>
  <c r="F3434" i="3"/>
  <c r="I3434" i="3" s="1"/>
  <c r="K3433" i="3"/>
  <c r="N3433" i="3" s="1"/>
  <c r="F3433" i="3"/>
  <c r="K3432" i="3"/>
  <c r="F3432" i="3"/>
  <c r="G3432" i="3" s="1"/>
  <c r="K3431" i="3"/>
  <c r="F3431" i="3"/>
  <c r="K3430" i="3"/>
  <c r="L3430" i="3" s="1"/>
  <c r="F3430" i="3"/>
  <c r="K3429" i="3"/>
  <c r="F3429" i="3"/>
  <c r="K3428" i="3"/>
  <c r="F3428" i="3"/>
  <c r="G3428" i="3" s="1"/>
  <c r="K3427" i="3"/>
  <c r="F3427" i="3"/>
  <c r="K3426" i="3"/>
  <c r="L3426" i="3" s="1"/>
  <c r="F3426" i="3"/>
  <c r="K3425" i="3"/>
  <c r="F3425" i="3"/>
  <c r="K3424" i="3"/>
  <c r="F3424" i="3"/>
  <c r="G3424" i="3" s="1"/>
  <c r="K3423" i="3"/>
  <c r="L3423" i="3" s="1"/>
  <c r="F3423" i="3"/>
  <c r="K3422" i="3"/>
  <c r="F3422" i="3"/>
  <c r="K3421" i="3"/>
  <c r="F3421" i="3"/>
  <c r="G3421" i="3" s="1"/>
  <c r="K3420" i="3"/>
  <c r="F3420" i="3"/>
  <c r="K3419" i="3"/>
  <c r="L3419" i="3" s="1"/>
  <c r="F3419" i="3"/>
  <c r="I3419" i="3" s="1"/>
  <c r="K3418" i="3"/>
  <c r="F3418" i="3"/>
  <c r="K3417" i="3"/>
  <c r="F3417" i="3"/>
  <c r="G3417" i="3" s="1"/>
  <c r="K3416" i="3"/>
  <c r="N3416" i="3" s="1"/>
  <c r="F3416" i="3"/>
  <c r="K3415" i="3"/>
  <c r="L3415" i="3" s="1"/>
  <c r="F3415" i="3"/>
  <c r="K3414" i="3"/>
  <c r="F3414" i="3"/>
  <c r="K3413" i="3"/>
  <c r="F3413" i="3"/>
  <c r="G3413" i="3" s="1"/>
  <c r="K3412" i="3"/>
  <c r="F3412" i="3"/>
  <c r="K3411" i="3"/>
  <c r="L3411" i="3" s="1"/>
  <c r="F3411" i="3"/>
  <c r="K3410" i="3"/>
  <c r="F3410" i="3"/>
  <c r="K3409" i="3"/>
  <c r="F3409" i="3"/>
  <c r="G3409" i="3" s="1"/>
  <c r="K3408" i="3"/>
  <c r="M3408" i="3" s="1"/>
  <c r="F3408" i="3"/>
  <c r="I3408" i="3" s="1"/>
  <c r="K3407" i="3"/>
  <c r="L3407" i="3" s="1"/>
  <c r="F3407" i="3"/>
  <c r="K3406" i="3"/>
  <c r="N3406" i="3" s="1"/>
  <c r="F3406" i="3"/>
  <c r="K3405" i="3"/>
  <c r="F3405" i="3"/>
  <c r="G3405" i="3" s="1"/>
  <c r="K3404" i="3"/>
  <c r="F3404" i="3"/>
  <c r="K3403" i="3"/>
  <c r="L3403" i="3" s="1"/>
  <c r="F3403" i="3"/>
  <c r="K3402" i="3"/>
  <c r="F3402" i="3"/>
  <c r="K3401" i="3"/>
  <c r="F3401" i="3"/>
  <c r="K3400" i="3"/>
  <c r="F3400" i="3"/>
  <c r="K3399" i="3"/>
  <c r="F3399" i="3"/>
  <c r="G3399" i="3" s="1"/>
  <c r="K3398" i="3"/>
  <c r="M3398" i="3" s="1"/>
  <c r="F3398" i="3"/>
  <c r="K3397" i="3"/>
  <c r="L3397" i="3" s="1"/>
  <c r="F3397" i="3"/>
  <c r="K3396" i="3"/>
  <c r="F3396" i="3"/>
  <c r="K3395" i="3"/>
  <c r="F3395" i="3"/>
  <c r="G3395" i="3" s="1"/>
  <c r="K3394" i="3"/>
  <c r="F3394" i="3"/>
  <c r="K3393" i="3"/>
  <c r="L3393" i="3" s="1"/>
  <c r="F3393" i="3"/>
  <c r="K3392" i="3"/>
  <c r="M3392" i="3" s="1"/>
  <c r="F3392" i="3"/>
  <c r="I3392" i="3" s="1"/>
  <c r="K3391" i="3"/>
  <c r="F3391" i="3"/>
  <c r="G3391" i="3" s="1"/>
  <c r="K3390" i="3"/>
  <c r="L3390" i="3" s="1"/>
  <c r="F3390" i="3"/>
  <c r="K3389" i="3"/>
  <c r="L3389" i="3" s="1"/>
  <c r="F3389" i="3"/>
  <c r="K3388" i="3"/>
  <c r="L3388" i="3" s="1"/>
  <c r="F3388" i="3"/>
  <c r="K3387" i="3"/>
  <c r="F3387" i="3"/>
  <c r="G3387" i="3" s="1"/>
  <c r="K3386" i="3"/>
  <c r="F3386" i="3"/>
  <c r="K3385" i="3"/>
  <c r="M3385" i="3" s="1"/>
  <c r="F3385" i="3"/>
  <c r="G3385" i="3" s="1"/>
  <c r="K3384" i="3"/>
  <c r="F3384" i="3"/>
  <c r="K3383" i="3"/>
  <c r="L3383" i="3" s="1"/>
  <c r="F3383" i="3"/>
  <c r="K3382" i="3"/>
  <c r="F3382" i="3"/>
  <c r="K3381" i="3"/>
  <c r="F3381" i="3"/>
  <c r="G3381" i="3" s="1"/>
  <c r="K3380" i="3"/>
  <c r="L3380" i="3" s="1"/>
  <c r="F3380" i="3"/>
  <c r="I3380" i="3" s="1"/>
  <c r="K3379" i="3"/>
  <c r="F3379" i="3"/>
  <c r="G3379" i="3" s="1"/>
  <c r="K3378" i="3"/>
  <c r="L3378" i="3" s="1"/>
  <c r="F3378" i="3"/>
  <c r="I3378" i="3" s="1"/>
  <c r="K3377" i="3"/>
  <c r="N3377" i="3" s="1"/>
  <c r="F3377" i="3"/>
  <c r="K3376" i="3"/>
  <c r="F3376" i="3"/>
  <c r="G3376" i="3" s="1"/>
  <c r="K3375" i="3"/>
  <c r="L3375" i="3" s="1"/>
  <c r="F3375" i="3"/>
  <c r="K3374" i="3"/>
  <c r="F3374" i="3"/>
  <c r="K3373" i="3"/>
  <c r="F3373" i="3"/>
  <c r="K3372" i="3"/>
  <c r="N3372" i="3" s="1"/>
  <c r="F3372" i="3"/>
  <c r="K3371" i="3"/>
  <c r="F3371" i="3"/>
  <c r="G3371" i="3" s="1"/>
  <c r="K3370" i="3"/>
  <c r="F3370" i="3"/>
  <c r="K3369" i="3"/>
  <c r="F3369" i="3"/>
  <c r="G3369" i="3" s="1"/>
  <c r="K3368" i="3"/>
  <c r="F3368" i="3"/>
  <c r="K3367" i="3"/>
  <c r="L3367" i="3" s="1"/>
  <c r="F3367" i="3"/>
  <c r="K3366" i="3"/>
  <c r="L3366" i="3" s="1"/>
  <c r="F3366" i="3"/>
  <c r="K3365" i="3"/>
  <c r="F3365" i="3"/>
  <c r="G3365" i="3" s="1"/>
  <c r="K3364" i="3"/>
  <c r="L3364" i="3" s="1"/>
  <c r="F3364" i="3"/>
  <c r="K3363" i="3"/>
  <c r="F3363" i="3"/>
  <c r="G3363" i="3" s="1"/>
  <c r="K3362" i="3"/>
  <c r="F3362" i="3"/>
  <c r="K3361" i="3"/>
  <c r="L3361" i="3" s="1"/>
  <c r="F3361" i="3"/>
  <c r="K3360" i="3"/>
  <c r="F3360" i="3"/>
  <c r="G3360" i="3" s="1"/>
  <c r="K3359" i="3"/>
  <c r="L3359" i="3" s="1"/>
  <c r="F3359" i="3"/>
  <c r="K3358" i="3"/>
  <c r="F3358" i="3"/>
  <c r="G3358" i="3" s="1"/>
  <c r="K3357" i="3"/>
  <c r="F3357" i="3"/>
  <c r="K3356" i="3"/>
  <c r="M3356" i="3" s="1"/>
  <c r="F3356" i="3"/>
  <c r="K3355" i="3"/>
  <c r="F3355" i="3"/>
  <c r="G3355" i="3" s="1"/>
  <c r="K3354" i="3"/>
  <c r="L3354" i="3" s="1"/>
  <c r="F3354" i="3"/>
  <c r="K3353" i="3"/>
  <c r="F3353" i="3"/>
  <c r="G3353" i="3" s="1"/>
  <c r="K3352" i="3"/>
  <c r="F3352" i="3"/>
  <c r="K3351" i="3"/>
  <c r="L3351" i="3" s="1"/>
  <c r="F3351" i="3"/>
  <c r="K3350" i="3"/>
  <c r="L3350" i="3" s="1"/>
  <c r="F3350" i="3"/>
  <c r="K3349" i="3"/>
  <c r="F3349" i="3"/>
  <c r="K3348" i="3"/>
  <c r="F3348" i="3"/>
  <c r="K3347" i="3"/>
  <c r="F3347" i="3"/>
  <c r="G3347" i="3" s="1"/>
  <c r="K3346" i="3"/>
  <c r="F3346" i="3"/>
  <c r="K3345" i="3"/>
  <c r="L3345" i="3" s="1"/>
  <c r="F3345" i="3"/>
  <c r="K3344" i="3"/>
  <c r="M3344" i="3" s="1"/>
  <c r="F3344" i="3"/>
  <c r="I3344" i="3" s="1"/>
  <c r="K3343" i="3"/>
  <c r="F3343" i="3"/>
  <c r="G3343" i="3" s="1"/>
  <c r="K3342" i="3"/>
  <c r="N3342" i="3" s="1"/>
  <c r="F3342" i="3"/>
  <c r="G3342" i="3" s="1"/>
  <c r="K3341" i="3"/>
  <c r="L3341" i="3" s="1"/>
  <c r="F3341" i="3"/>
  <c r="I3341" i="3" s="1"/>
  <c r="K3340" i="3"/>
  <c r="F3340" i="3"/>
  <c r="G3340" i="3" s="1"/>
  <c r="K3339" i="3"/>
  <c r="F3339" i="3"/>
  <c r="K3338" i="3"/>
  <c r="L3338" i="3" s="1"/>
  <c r="F3338" i="3"/>
  <c r="K3337" i="3"/>
  <c r="F3337" i="3"/>
  <c r="K3336" i="3"/>
  <c r="F3336" i="3"/>
  <c r="G3336" i="3" s="1"/>
  <c r="K3335" i="3"/>
  <c r="M3335" i="3" s="1"/>
  <c r="F3335" i="3"/>
  <c r="G3335" i="3" s="1"/>
  <c r="K3334" i="3"/>
  <c r="L3334" i="3" s="1"/>
  <c r="F3334" i="3"/>
  <c r="K3333" i="3"/>
  <c r="F3333" i="3"/>
  <c r="K3332" i="3"/>
  <c r="F3332" i="3"/>
  <c r="G3332" i="3" s="1"/>
  <c r="K3331" i="3"/>
  <c r="L3331" i="3" s="1"/>
  <c r="F3331" i="3"/>
  <c r="I3331" i="3" s="1"/>
  <c r="K3330" i="3"/>
  <c r="L3330" i="3" s="1"/>
  <c r="F3330" i="3"/>
  <c r="K3329" i="3"/>
  <c r="F3329" i="3"/>
  <c r="G3329" i="3" s="1"/>
  <c r="K3328" i="3"/>
  <c r="N3328" i="3" s="1"/>
  <c r="F3328" i="3"/>
  <c r="K3327" i="3"/>
  <c r="L3327" i="3" s="1"/>
  <c r="F3327" i="3"/>
  <c r="K3326" i="3"/>
  <c r="L3326" i="3" s="1"/>
  <c r="F3326" i="3"/>
  <c r="K3325" i="3"/>
  <c r="F3325" i="3"/>
  <c r="G3325" i="3" s="1"/>
  <c r="K3324" i="3"/>
  <c r="F3324" i="3"/>
  <c r="K3323" i="3"/>
  <c r="L3323" i="3" s="1"/>
  <c r="F3323" i="3"/>
  <c r="K3322" i="3"/>
  <c r="F3322" i="3"/>
  <c r="G3322" i="3" s="1"/>
  <c r="K3321" i="3"/>
  <c r="M3321" i="3" s="1"/>
  <c r="F3321" i="3"/>
  <c r="I3321" i="3" s="1"/>
  <c r="K3320" i="3"/>
  <c r="L3320" i="3" s="1"/>
  <c r="F3320" i="3"/>
  <c r="K3319" i="3"/>
  <c r="N3319" i="3" s="1"/>
  <c r="F3319" i="3"/>
  <c r="K3318" i="3"/>
  <c r="F3318" i="3"/>
  <c r="G3318" i="3" s="1"/>
  <c r="K3317" i="3"/>
  <c r="F3317" i="3"/>
  <c r="G3317" i="3" s="1"/>
  <c r="K3316" i="3"/>
  <c r="L3316" i="3" s="1"/>
  <c r="F3316" i="3"/>
  <c r="K3315" i="3"/>
  <c r="F3315" i="3"/>
  <c r="G3315" i="3" s="1"/>
  <c r="K3314" i="3"/>
  <c r="L3314" i="3" s="1"/>
  <c r="F3314" i="3"/>
  <c r="K3313" i="3"/>
  <c r="F3313" i="3"/>
  <c r="K3312" i="3"/>
  <c r="M3312" i="3" s="1"/>
  <c r="F3312" i="3"/>
  <c r="K3311" i="3"/>
  <c r="L3311" i="3" s="1"/>
  <c r="F3311" i="3"/>
  <c r="K3310" i="3"/>
  <c r="F3310" i="3"/>
  <c r="K3309" i="3"/>
  <c r="F3309" i="3"/>
  <c r="G3309" i="3" s="1"/>
  <c r="K3308" i="3"/>
  <c r="F3308" i="3"/>
  <c r="G3308" i="3" s="1"/>
  <c r="K3307" i="3"/>
  <c r="F3307" i="3"/>
  <c r="G3307" i="3" s="1"/>
  <c r="K3306" i="3"/>
  <c r="L3306" i="3" s="1"/>
  <c r="F3306" i="3"/>
  <c r="K3305" i="3"/>
  <c r="L3305" i="3" s="1"/>
  <c r="F3305" i="3"/>
  <c r="K3304" i="3"/>
  <c r="L3304" i="3" s="1"/>
  <c r="F3304" i="3"/>
  <c r="K3303" i="3"/>
  <c r="F3303" i="3"/>
  <c r="G3303" i="3" s="1"/>
  <c r="K3302" i="3"/>
  <c r="F3302" i="3"/>
  <c r="K3301" i="3"/>
  <c r="L3301" i="3" s="1"/>
  <c r="F3301" i="3"/>
  <c r="K3300" i="3"/>
  <c r="L3300" i="3" s="1"/>
  <c r="F3300" i="3"/>
  <c r="K3299" i="3"/>
  <c r="M3299" i="3" s="1"/>
  <c r="F3299" i="3"/>
  <c r="G3299" i="3" s="1"/>
  <c r="K3298" i="3"/>
  <c r="F3298" i="3"/>
  <c r="K3297" i="3"/>
  <c r="L3297" i="3" s="1"/>
  <c r="F3297" i="3"/>
  <c r="K3296" i="3"/>
  <c r="F3296" i="3"/>
  <c r="K3295" i="3"/>
  <c r="F3295" i="3"/>
  <c r="G3295" i="3" s="1"/>
  <c r="K3294" i="3"/>
  <c r="N3294" i="3" s="1"/>
  <c r="F3294" i="3"/>
  <c r="K3293" i="3"/>
  <c r="L3293" i="3" s="1"/>
  <c r="F3293" i="3"/>
  <c r="K3292" i="3"/>
  <c r="F3292" i="3"/>
  <c r="I3292" i="3" s="1"/>
  <c r="K3291" i="3"/>
  <c r="F3291" i="3"/>
  <c r="G3291" i="3" s="1"/>
  <c r="K3290" i="3"/>
  <c r="N3290" i="3" s="1"/>
  <c r="F3290" i="3"/>
  <c r="G3290" i="3" s="1"/>
  <c r="K3289" i="3"/>
  <c r="L3289" i="3" s="1"/>
  <c r="F3289" i="3"/>
  <c r="I3289" i="3" s="1"/>
  <c r="K3288" i="3"/>
  <c r="L3288" i="3" s="1"/>
  <c r="F3288" i="3"/>
  <c r="K3287" i="3"/>
  <c r="F3287" i="3"/>
  <c r="K3286" i="3"/>
  <c r="F3286" i="3"/>
  <c r="G3286" i="3" s="1"/>
  <c r="K3285" i="3"/>
  <c r="F3285" i="3"/>
  <c r="K3284" i="3"/>
  <c r="L3284" i="3" s="1"/>
  <c r="F3284" i="3"/>
  <c r="K3283" i="3"/>
  <c r="L3283" i="3" s="1"/>
  <c r="F3283" i="3"/>
  <c r="K3282" i="3"/>
  <c r="F3282" i="3"/>
  <c r="G3282" i="3" s="1"/>
  <c r="K3281" i="3"/>
  <c r="F3281" i="3"/>
  <c r="K3280" i="3"/>
  <c r="L3280" i="3" s="1"/>
  <c r="F3280" i="3"/>
  <c r="K3279" i="3"/>
  <c r="L3279" i="3" s="1"/>
  <c r="F3279" i="3"/>
  <c r="K3278" i="3"/>
  <c r="F3278" i="3"/>
  <c r="G3278" i="3" s="1"/>
  <c r="K3277" i="3"/>
  <c r="N3277" i="3" s="1"/>
  <c r="F3277" i="3"/>
  <c r="K3276" i="3"/>
  <c r="L3276" i="3" s="1"/>
  <c r="F3276" i="3"/>
  <c r="K3275" i="3"/>
  <c r="F3275" i="3"/>
  <c r="K3274" i="3"/>
  <c r="F3274" i="3"/>
  <c r="G3274" i="3" s="1"/>
  <c r="K3273" i="3"/>
  <c r="L3273" i="3" s="1"/>
  <c r="F3273" i="3"/>
  <c r="K3272" i="3"/>
  <c r="F3272" i="3"/>
  <c r="K3271" i="3"/>
  <c r="F3271" i="3"/>
  <c r="G3271" i="3" s="1"/>
  <c r="K3270" i="3"/>
  <c r="F3270" i="3"/>
  <c r="G3270" i="3" s="1"/>
  <c r="K3269" i="3"/>
  <c r="L3269" i="3" s="1"/>
  <c r="F3269" i="3"/>
  <c r="K3268" i="3"/>
  <c r="F3268" i="3"/>
  <c r="K3267" i="3"/>
  <c r="L3267" i="3" s="1"/>
  <c r="F3267" i="3"/>
  <c r="K3266" i="3"/>
  <c r="L3266" i="3" s="1"/>
  <c r="F3266" i="3"/>
  <c r="K3265" i="3"/>
  <c r="F3265" i="3"/>
  <c r="K3264" i="3"/>
  <c r="F3264" i="3"/>
  <c r="G3264" i="3" s="1"/>
  <c r="K3263" i="3"/>
  <c r="M3263" i="3" s="1"/>
  <c r="F3263" i="3"/>
  <c r="K3262" i="3"/>
  <c r="L3262" i="3" s="1"/>
  <c r="F3262" i="3"/>
  <c r="K3261" i="3"/>
  <c r="L3261" i="3" s="1"/>
  <c r="F3261" i="3"/>
  <c r="K3260" i="3"/>
  <c r="F3260" i="3"/>
  <c r="G3260" i="3" s="1"/>
  <c r="K3259" i="3"/>
  <c r="F3259" i="3"/>
  <c r="G3259" i="3" s="1"/>
  <c r="K3258" i="3"/>
  <c r="L3258" i="3" s="1"/>
  <c r="F3258" i="3"/>
  <c r="K3257" i="3"/>
  <c r="F3257" i="3"/>
  <c r="K3256" i="3"/>
  <c r="F3256" i="3"/>
  <c r="G3256" i="3" s="1"/>
  <c r="K3255" i="3"/>
  <c r="L3255" i="3" s="1"/>
  <c r="F3255" i="3"/>
  <c r="K3254" i="3"/>
  <c r="L3254" i="3" s="1"/>
  <c r="F3254" i="3"/>
  <c r="K3253" i="3"/>
  <c r="F3253" i="3"/>
  <c r="G3253" i="3" s="1"/>
  <c r="K3252" i="3"/>
  <c r="F3252" i="3"/>
  <c r="K3251" i="3"/>
  <c r="L3251" i="3" s="1"/>
  <c r="F3251" i="3"/>
  <c r="K3250" i="3"/>
  <c r="L3250" i="3" s="1"/>
  <c r="F3250" i="3"/>
  <c r="K3249" i="3"/>
  <c r="F3249" i="3"/>
  <c r="G3249" i="3" s="1"/>
  <c r="K3248" i="3"/>
  <c r="F3248" i="3"/>
  <c r="K3247" i="3"/>
  <c r="F3247" i="3"/>
  <c r="K3246" i="3"/>
  <c r="L3246" i="3" s="1"/>
  <c r="F3246" i="3"/>
  <c r="K3245" i="3"/>
  <c r="M3245" i="3" s="1"/>
  <c r="F3245" i="3"/>
  <c r="I3245" i="3" s="1"/>
  <c r="K3244" i="3"/>
  <c r="L3244" i="3" s="1"/>
  <c r="F3244" i="3"/>
  <c r="I3244" i="3" s="1"/>
  <c r="K3243" i="3"/>
  <c r="F3243" i="3"/>
  <c r="G3243" i="3" s="1"/>
  <c r="K3242" i="3"/>
  <c r="L3242" i="3" s="1"/>
  <c r="F3242" i="3"/>
  <c r="K3241" i="3"/>
  <c r="L3241" i="3" s="1"/>
  <c r="F3241" i="3"/>
  <c r="K3240" i="3"/>
  <c r="F3240" i="3"/>
  <c r="K3239" i="3"/>
  <c r="F3239" i="3"/>
  <c r="G3239" i="3" s="1"/>
  <c r="K3238" i="3"/>
  <c r="F3238" i="3"/>
  <c r="G3238" i="3" s="1"/>
  <c r="K3237" i="3"/>
  <c r="M3237" i="3" s="1"/>
  <c r="F3237" i="3"/>
  <c r="G3237" i="3" s="1"/>
  <c r="K3236" i="3"/>
  <c r="L3236" i="3" s="1"/>
  <c r="F3236" i="3"/>
  <c r="K3235" i="3"/>
  <c r="F3235" i="3"/>
  <c r="G3235" i="3" s="1"/>
  <c r="K3234" i="3"/>
  <c r="L3234" i="3" s="1"/>
  <c r="F3234" i="3"/>
  <c r="K3233" i="3"/>
  <c r="L3233" i="3" s="1"/>
  <c r="F3233" i="3"/>
  <c r="I3233" i="3" s="1"/>
  <c r="K3232" i="3"/>
  <c r="L3232" i="3" s="1"/>
  <c r="F3232" i="3"/>
  <c r="K3231" i="3"/>
  <c r="F3231" i="3"/>
  <c r="G3231" i="3" s="1"/>
  <c r="K3230" i="3"/>
  <c r="N3230" i="3" s="1"/>
  <c r="F3230" i="3"/>
  <c r="K3229" i="3"/>
  <c r="L3229" i="3" s="1"/>
  <c r="F3229" i="3"/>
  <c r="K3228" i="3"/>
  <c r="F3228" i="3"/>
  <c r="G3228" i="3" s="1"/>
  <c r="K3227" i="3"/>
  <c r="F3227" i="3"/>
  <c r="K3226" i="3"/>
  <c r="L3226" i="3" s="1"/>
  <c r="F3226" i="3"/>
  <c r="K3225" i="3"/>
  <c r="M3225" i="3" s="1"/>
  <c r="F3225" i="3"/>
  <c r="I3225" i="3" s="1"/>
  <c r="K3224" i="3"/>
  <c r="L3224" i="3" s="1"/>
  <c r="F3224" i="3"/>
  <c r="K3223" i="3"/>
  <c r="F3223" i="3"/>
  <c r="G3223" i="3" s="1"/>
  <c r="K3222" i="3"/>
  <c r="F3222" i="3"/>
  <c r="G3222" i="3" s="1"/>
  <c r="K3221" i="3"/>
  <c r="M3221" i="3" s="1"/>
  <c r="F3221" i="3"/>
  <c r="K3220" i="3"/>
  <c r="L3220" i="3" s="1"/>
  <c r="F3220" i="3"/>
  <c r="K3219" i="3"/>
  <c r="F3219" i="3"/>
  <c r="G3219" i="3" s="1"/>
  <c r="K3218" i="3"/>
  <c r="L3218" i="3" s="1"/>
  <c r="F3218" i="3"/>
  <c r="K3217" i="3"/>
  <c r="L3217" i="3" s="1"/>
  <c r="F3217" i="3"/>
  <c r="K3216" i="3"/>
  <c r="F3216" i="3"/>
  <c r="K3215" i="3"/>
  <c r="L3215" i="3" s="1"/>
  <c r="F3215" i="3"/>
  <c r="K3214" i="3"/>
  <c r="M3214" i="3" s="1"/>
  <c r="F3214" i="3"/>
  <c r="G3214" i="3" s="1"/>
  <c r="K3213" i="3"/>
  <c r="F3213" i="3"/>
  <c r="G3213" i="3" s="1"/>
  <c r="K3212" i="3"/>
  <c r="N3212" i="3" s="1"/>
  <c r="F3212" i="3"/>
  <c r="K3211" i="3"/>
  <c r="L3211" i="3" s="1"/>
  <c r="F3211" i="3"/>
  <c r="K3210" i="3"/>
  <c r="L3210" i="3" s="1"/>
  <c r="F3210" i="3"/>
  <c r="I3210" i="3" s="1"/>
  <c r="K3209" i="3"/>
  <c r="F3209" i="3"/>
  <c r="K3208" i="3"/>
  <c r="F3208" i="3"/>
  <c r="G3208" i="3" s="1"/>
  <c r="K3207" i="3"/>
  <c r="F3207" i="3"/>
  <c r="K3206" i="3"/>
  <c r="F3206" i="3"/>
  <c r="G3206" i="3" s="1"/>
  <c r="K3205" i="3"/>
  <c r="F3205" i="3"/>
  <c r="G3205" i="3" s="1"/>
  <c r="K3204" i="3"/>
  <c r="F3204" i="3"/>
  <c r="K3203" i="3"/>
  <c r="F3203" i="3"/>
  <c r="G3203" i="3" s="1"/>
  <c r="K3202" i="3"/>
  <c r="L3202" i="3" s="1"/>
  <c r="F3202" i="3"/>
  <c r="K3201" i="3"/>
  <c r="F3201" i="3"/>
  <c r="K3200" i="3"/>
  <c r="F3200" i="3"/>
  <c r="G3200" i="3" s="1"/>
  <c r="K3199" i="3"/>
  <c r="F3199" i="3"/>
  <c r="K3198" i="3"/>
  <c r="F3198" i="3"/>
  <c r="G3198" i="3" s="1"/>
  <c r="K3197" i="3"/>
  <c r="F3197" i="3"/>
  <c r="K3196" i="3"/>
  <c r="F3196" i="3"/>
  <c r="G3196" i="3" s="1"/>
  <c r="K3195" i="3"/>
  <c r="L3195" i="3" s="1"/>
  <c r="F3195" i="3"/>
  <c r="K3194" i="3"/>
  <c r="F3194" i="3"/>
  <c r="G3194" i="3" s="1"/>
  <c r="K3193" i="3"/>
  <c r="L3193" i="3" s="1"/>
  <c r="F3193" i="3"/>
  <c r="K3192" i="3"/>
  <c r="F3192" i="3"/>
  <c r="G3192" i="3" s="1"/>
  <c r="K3191" i="3"/>
  <c r="L3191" i="3" s="1"/>
  <c r="F3191" i="3"/>
  <c r="K3190" i="3"/>
  <c r="F3190" i="3"/>
  <c r="G3190" i="3" s="1"/>
  <c r="K3189" i="3"/>
  <c r="L3189" i="3" s="1"/>
  <c r="F3189" i="3"/>
  <c r="K3188" i="3"/>
  <c r="F3188" i="3"/>
  <c r="K3187" i="3"/>
  <c r="L3187" i="3" s="1"/>
  <c r="F3187" i="3"/>
  <c r="K3186" i="3"/>
  <c r="F3186" i="3"/>
  <c r="G3186" i="3" s="1"/>
  <c r="K3185" i="3"/>
  <c r="F3185" i="3"/>
  <c r="K3184" i="3"/>
  <c r="F3184" i="3"/>
  <c r="K3183" i="3"/>
  <c r="F3183" i="3"/>
  <c r="G3183" i="3" s="1"/>
  <c r="K3182" i="3"/>
  <c r="F3182" i="3"/>
  <c r="K3181" i="3"/>
  <c r="M3181" i="3" s="1"/>
  <c r="F3181" i="3"/>
  <c r="I3181" i="3" s="1"/>
  <c r="K3180" i="3"/>
  <c r="F3180" i="3"/>
  <c r="G3180" i="3" s="1"/>
  <c r="K3179" i="3"/>
  <c r="N3179" i="3" s="1"/>
  <c r="F3179" i="3"/>
  <c r="K3178" i="3"/>
  <c r="L3178" i="3" s="1"/>
  <c r="F3178" i="3"/>
  <c r="K3177" i="3"/>
  <c r="L3177" i="3" s="1"/>
  <c r="F3177" i="3"/>
  <c r="K3176" i="3"/>
  <c r="F3176" i="3"/>
  <c r="G3176" i="3" s="1"/>
  <c r="K3175" i="3"/>
  <c r="F3175" i="3"/>
  <c r="K3174" i="3"/>
  <c r="M3174" i="3" s="1"/>
  <c r="F3174" i="3"/>
  <c r="G3174" i="3" s="1"/>
  <c r="K3173" i="3"/>
  <c r="F3173" i="3"/>
  <c r="K3172" i="3"/>
  <c r="L3172" i="3" s="1"/>
  <c r="F3172" i="3"/>
  <c r="K3171" i="3"/>
  <c r="L3171" i="3" s="1"/>
  <c r="F3171" i="3"/>
  <c r="I3171" i="3" s="1"/>
  <c r="K3170" i="3"/>
  <c r="N3170" i="3" s="1"/>
  <c r="F3170" i="3"/>
  <c r="K3169" i="3"/>
  <c r="L3169" i="3" s="1"/>
  <c r="F3169" i="3"/>
  <c r="K3168" i="3"/>
  <c r="F3168" i="3"/>
  <c r="K3167" i="3"/>
  <c r="L3167" i="3" s="1"/>
  <c r="F3167" i="3"/>
  <c r="K3166" i="3"/>
  <c r="F3166" i="3"/>
  <c r="K3165" i="3"/>
  <c r="M3165" i="3" s="1"/>
  <c r="F3165" i="3"/>
  <c r="I3165" i="3" s="1"/>
  <c r="K3164" i="3"/>
  <c r="L3164" i="3" s="1"/>
  <c r="F3164" i="3"/>
  <c r="K3163" i="3"/>
  <c r="N3163" i="3" s="1"/>
  <c r="F3163" i="3"/>
  <c r="K3162" i="3"/>
  <c r="F3162" i="3"/>
  <c r="G3162" i="3" s="1"/>
  <c r="K3161" i="3"/>
  <c r="F3161" i="3"/>
  <c r="G3161" i="3" s="1"/>
  <c r="K3160" i="3"/>
  <c r="F3160" i="3"/>
  <c r="K3159" i="3"/>
  <c r="F3159" i="3"/>
  <c r="K3158" i="3"/>
  <c r="L3158" i="3" s="1"/>
  <c r="F3158" i="3"/>
  <c r="K3157" i="3"/>
  <c r="F3157" i="3"/>
  <c r="K3156" i="3"/>
  <c r="F3156" i="3"/>
  <c r="G3156" i="3" s="1"/>
  <c r="K3155" i="3"/>
  <c r="M3155" i="3" s="1"/>
  <c r="F3155" i="3"/>
  <c r="I3155" i="3" s="1"/>
  <c r="K3154" i="3"/>
  <c r="F3154" i="3"/>
  <c r="G3154" i="3" s="1"/>
  <c r="K3153" i="3"/>
  <c r="L3153" i="3" s="1"/>
  <c r="F3153" i="3"/>
  <c r="K3152" i="3"/>
  <c r="F3152" i="3"/>
  <c r="G3152" i="3" s="1"/>
  <c r="K3151" i="3"/>
  <c r="F3151" i="3"/>
  <c r="K3150" i="3"/>
  <c r="M3150" i="3" s="1"/>
  <c r="F3150" i="3"/>
  <c r="G3150" i="3" s="1"/>
  <c r="K3149" i="3"/>
  <c r="F3149" i="3"/>
  <c r="K3148" i="3"/>
  <c r="L3148" i="3" s="1"/>
  <c r="F3148" i="3"/>
  <c r="K3147" i="3"/>
  <c r="F3147" i="3"/>
  <c r="G3147" i="3" s="1"/>
  <c r="K3146" i="3"/>
  <c r="N3146" i="3" s="1"/>
  <c r="F3146" i="3"/>
  <c r="K3145" i="3"/>
  <c r="L3145" i="3" s="1"/>
  <c r="F3145" i="3"/>
  <c r="K3144" i="3"/>
  <c r="F3144" i="3"/>
  <c r="G3144" i="3" s="1"/>
  <c r="K3143" i="3"/>
  <c r="F3143" i="3"/>
  <c r="G3143" i="3" s="1"/>
  <c r="K3142" i="3"/>
  <c r="L3142" i="3" s="1"/>
  <c r="F3142" i="3"/>
  <c r="K3141" i="3"/>
  <c r="F3141" i="3"/>
  <c r="K3140" i="3"/>
  <c r="F3140" i="3"/>
  <c r="K3139" i="3"/>
  <c r="L3139" i="3" s="1"/>
  <c r="F3139" i="3"/>
  <c r="K3138" i="3"/>
  <c r="F3138" i="3"/>
  <c r="K3137" i="3"/>
  <c r="M3137" i="3" s="1"/>
  <c r="F3137" i="3"/>
  <c r="K3136" i="3"/>
  <c r="L3136" i="3" s="1"/>
  <c r="F3136" i="3"/>
  <c r="K3135" i="3"/>
  <c r="L3135" i="3" s="1"/>
  <c r="F3135" i="3"/>
  <c r="K3134" i="3"/>
  <c r="F3134" i="3"/>
  <c r="K3133" i="3"/>
  <c r="L3133" i="3" s="1"/>
  <c r="F3133" i="3"/>
  <c r="K3132" i="3"/>
  <c r="F3132" i="3"/>
  <c r="K3131" i="3"/>
  <c r="F3131" i="3"/>
  <c r="G3131" i="3" s="1"/>
  <c r="K3130" i="3"/>
  <c r="F3130" i="3"/>
  <c r="G3130" i="3" s="1"/>
  <c r="K3129" i="3"/>
  <c r="F3129" i="3"/>
  <c r="K3128" i="3"/>
  <c r="F3128" i="3"/>
  <c r="G3128" i="3" s="1"/>
  <c r="K3127" i="3"/>
  <c r="F3127" i="3"/>
  <c r="K3126" i="3"/>
  <c r="F3126" i="3"/>
  <c r="K3125" i="3"/>
  <c r="F3125" i="3"/>
  <c r="G3125" i="3" s="1"/>
  <c r="K3124" i="3"/>
  <c r="N3124" i="3" s="1"/>
  <c r="F3124" i="3"/>
  <c r="K3123" i="3"/>
  <c r="L3123" i="3" s="1"/>
  <c r="F3123" i="3"/>
  <c r="K3122" i="3"/>
  <c r="F3122" i="3"/>
  <c r="K3121" i="3"/>
  <c r="F3121" i="3"/>
  <c r="K3120" i="3"/>
  <c r="L3120" i="3" s="1"/>
  <c r="F3120" i="3"/>
  <c r="K3119" i="3"/>
  <c r="N3119" i="3" s="1"/>
  <c r="F3119" i="3"/>
  <c r="K3118" i="3"/>
  <c r="L3118" i="3" s="1"/>
  <c r="F3118" i="3"/>
  <c r="K3117" i="3"/>
  <c r="F3117" i="3"/>
  <c r="K3116" i="3"/>
  <c r="F3116" i="3"/>
  <c r="G3116" i="3" s="1"/>
  <c r="K3115" i="3"/>
  <c r="F3115" i="3"/>
  <c r="K3114" i="3"/>
  <c r="L3114" i="3" s="1"/>
  <c r="F3114" i="3"/>
  <c r="K3113" i="3"/>
  <c r="F3113" i="3"/>
  <c r="K3112" i="3"/>
  <c r="F3112" i="3"/>
  <c r="G3112" i="3" s="1"/>
  <c r="K3111" i="3"/>
  <c r="M3111" i="3" s="1"/>
  <c r="F3111" i="3"/>
  <c r="K3110" i="3"/>
  <c r="L3110" i="3" s="1"/>
  <c r="F3110" i="3"/>
  <c r="K3109" i="3"/>
  <c r="F3109" i="3"/>
  <c r="K3108" i="3"/>
  <c r="F3108" i="3"/>
  <c r="G3108" i="3" s="1"/>
  <c r="K3107" i="3"/>
  <c r="F3107" i="3"/>
  <c r="K3106" i="3"/>
  <c r="L3106" i="3" s="1"/>
  <c r="F3106" i="3"/>
  <c r="K3105" i="3"/>
  <c r="M3105" i="3" s="1"/>
  <c r="F3105" i="3"/>
  <c r="I3105" i="3" s="1"/>
  <c r="K3104" i="3"/>
  <c r="F3104" i="3"/>
  <c r="G3104" i="3" s="1"/>
  <c r="K3103" i="3"/>
  <c r="F3103" i="3"/>
  <c r="G3103" i="3" s="1"/>
  <c r="K3102" i="3"/>
  <c r="L3102" i="3" s="1"/>
  <c r="F3102" i="3"/>
  <c r="K3101" i="3"/>
  <c r="F3101" i="3"/>
  <c r="K3100" i="3"/>
  <c r="F3100" i="3"/>
  <c r="G3100" i="3" s="1"/>
  <c r="K3099" i="3"/>
  <c r="F3099" i="3"/>
  <c r="K3098" i="3"/>
  <c r="L3098" i="3" s="1"/>
  <c r="F3098" i="3"/>
  <c r="K3097" i="3"/>
  <c r="F3097" i="3"/>
  <c r="K3096" i="3"/>
  <c r="M3096" i="3" s="1"/>
  <c r="F3096" i="3"/>
  <c r="G3096" i="3" s="1"/>
  <c r="K3095" i="3"/>
  <c r="F3095" i="3"/>
  <c r="K3094" i="3"/>
  <c r="F3094" i="3"/>
  <c r="K3093" i="3"/>
  <c r="F3093" i="3"/>
  <c r="G3093" i="3" s="1"/>
  <c r="K3092" i="3"/>
  <c r="N3092" i="3" s="1"/>
  <c r="F3092" i="3"/>
  <c r="K3091" i="3"/>
  <c r="L3091" i="3" s="1"/>
  <c r="F3091" i="3"/>
  <c r="K3090" i="3"/>
  <c r="F3090" i="3"/>
  <c r="K3089" i="3"/>
  <c r="F3089" i="3"/>
  <c r="G3089" i="3" s="1"/>
  <c r="K3088" i="3"/>
  <c r="F3088" i="3"/>
  <c r="G3088" i="3" s="1"/>
  <c r="K3087" i="3"/>
  <c r="F3087" i="3"/>
  <c r="K3086" i="3"/>
  <c r="F3086" i="3"/>
  <c r="K3085" i="3"/>
  <c r="L3085" i="3" s="1"/>
  <c r="F3085" i="3"/>
  <c r="K3084" i="3"/>
  <c r="F3084" i="3"/>
  <c r="K3083" i="3"/>
  <c r="F3083" i="3"/>
  <c r="G3083" i="3" s="1"/>
  <c r="K3082" i="3"/>
  <c r="L3082" i="3" s="1"/>
  <c r="F3082" i="3"/>
  <c r="K3081" i="3"/>
  <c r="L3081" i="3" s="1"/>
  <c r="F3081" i="3"/>
  <c r="K3080" i="3"/>
  <c r="F3080" i="3"/>
  <c r="G3080" i="3" s="1"/>
  <c r="K3079" i="3"/>
  <c r="F3079" i="3"/>
  <c r="K3078" i="3"/>
  <c r="L3078" i="3" s="1"/>
  <c r="F3078" i="3"/>
  <c r="K3077" i="3"/>
  <c r="F3077" i="3"/>
  <c r="K3076" i="3"/>
  <c r="F3076" i="3"/>
  <c r="G3076" i="3" s="1"/>
  <c r="K3075" i="3"/>
  <c r="F3075" i="3"/>
  <c r="K3074" i="3"/>
  <c r="L3074" i="3" s="1"/>
  <c r="F3074" i="3"/>
  <c r="K3073" i="3"/>
  <c r="F3073" i="3"/>
  <c r="K3072" i="3"/>
  <c r="F3072" i="3"/>
  <c r="G3072" i="3" s="1"/>
  <c r="K3071" i="3"/>
  <c r="F3071" i="3"/>
  <c r="K3070" i="3"/>
  <c r="L3070" i="3" s="1"/>
  <c r="F3070" i="3"/>
  <c r="K3069" i="3"/>
  <c r="F3069" i="3"/>
  <c r="G3069" i="3" s="1"/>
  <c r="K3068" i="3"/>
  <c r="L3068" i="3" s="1"/>
  <c r="F3068" i="3"/>
  <c r="K3067" i="3"/>
  <c r="F3067" i="3"/>
  <c r="K3066" i="3"/>
  <c r="F3066" i="3"/>
  <c r="G3066" i="3" s="1"/>
  <c r="K3065" i="3"/>
  <c r="F3065" i="3"/>
  <c r="K3064" i="3"/>
  <c r="F3064" i="3"/>
  <c r="G3064" i="3" s="1"/>
  <c r="K3063" i="3"/>
  <c r="L3063" i="3" s="1"/>
  <c r="F3063" i="3"/>
  <c r="K3062" i="3"/>
  <c r="F3062" i="3"/>
  <c r="K3061" i="3"/>
  <c r="F3061" i="3"/>
  <c r="G3061" i="3" s="1"/>
  <c r="K3060" i="3"/>
  <c r="L3060" i="3" s="1"/>
  <c r="F3060" i="3"/>
  <c r="K3059" i="3"/>
  <c r="M3059" i="3" s="1"/>
  <c r="F3059" i="3"/>
  <c r="I3059" i="3" s="1"/>
  <c r="K3058" i="3"/>
  <c r="F3058" i="3"/>
  <c r="G3058" i="3" s="1"/>
  <c r="K3057" i="3"/>
  <c r="L3057" i="3" s="1"/>
  <c r="F3057" i="3"/>
  <c r="K3056" i="3"/>
  <c r="F3056" i="3"/>
  <c r="K3055" i="3"/>
  <c r="F3055" i="3"/>
  <c r="K3054" i="3"/>
  <c r="L3054" i="3" s="1"/>
  <c r="F3054" i="3"/>
  <c r="K3053" i="3"/>
  <c r="F3053" i="3"/>
  <c r="K3052" i="3"/>
  <c r="N3052" i="3" s="1"/>
  <c r="F3052" i="3"/>
  <c r="K3051" i="3"/>
  <c r="F3051" i="3"/>
  <c r="K3050" i="3"/>
  <c r="F3050" i="3"/>
  <c r="G3050" i="3" s="1"/>
  <c r="K3049" i="3"/>
  <c r="L3049" i="3" s="1"/>
  <c r="F3049" i="3"/>
  <c r="K3048" i="3"/>
  <c r="F3048" i="3"/>
  <c r="K3047" i="3"/>
  <c r="F3047" i="3"/>
  <c r="G3047" i="3" s="1"/>
  <c r="K3046" i="3"/>
  <c r="F3046" i="3"/>
  <c r="K3045" i="3"/>
  <c r="L3045" i="3" s="1"/>
  <c r="F3045" i="3"/>
  <c r="K3044" i="3"/>
  <c r="F3044" i="3"/>
  <c r="K3043" i="3"/>
  <c r="F3043" i="3"/>
  <c r="G3043" i="3" s="1"/>
  <c r="K3042" i="3"/>
  <c r="M3042" i="3" s="1"/>
  <c r="F3042" i="3"/>
  <c r="K3041" i="3"/>
  <c r="L3041" i="3" s="1"/>
  <c r="F3041" i="3"/>
  <c r="K3040" i="3"/>
  <c r="F3040" i="3"/>
  <c r="G3040" i="3" s="1"/>
  <c r="K3039" i="3"/>
  <c r="F3039" i="3"/>
  <c r="K3038" i="3"/>
  <c r="F3038" i="3"/>
  <c r="K3037" i="3"/>
  <c r="F3037" i="3"/>
  <c r="G3037" i="3" s="1"/>
  <c r="K3036" i="3"/>
  <c r="L3036" i="3" s="1"/>
  <c r="F3036" i="3"/>
  <c r="K3035" i="3"/>
  <c r="F3035" i="3"/>
  <c r="K3034" i="3"/>
  <c r="F3034" i="3"/>
  <c r="G3034" i="3" s="1"/>
  <c r="K3033" i="3"/>
  <c r="F3033" i="3"/>
  <c r="K3032" i="3"/>
  <c r="F3032" i="3"/>
  <c r="K3031" i="3"/>
  <c r="F3031" i="3"/>
  <c r="G3031" i="3" s="1"/>
  <c r="K3030" i="3"/>
  <c r="F3030" i="3"/>
  <c r="K3029" i="3"/>
  <c r="L3029" i="3" s="1"/>
  <c r="F3029" i="3"/>
  <c r="K3028" i="3"/>
  <c r="F3028" i="3"/>
  <c r="G3028" i="3" s="1"/>
  <c r="K3027" i="3"/>
  <c r="L3027" i="3" s="1"/>
  <c r="F3027" i="3"/>
  <c r="K3026" i="3"/>
  <c r="F3026" i="3"/>
  <c r="G3026" i="3" s="1"/>
  <c r="K3025" i="3"/>
  <c r="F3025" i="3"/>
  <c r="G3025" i="3" s="1"/>
  <c r="K3024" i="3"/>
  <c r="L3024" i="3" s="1"/>
  <c r="F3024" i="3"/>
  <c r="K3023" i="3"/>
  <c r="F3023" i="3"/>
  <c r="K3022" i="3"/>
  <c r="L3022" i="3" s="1"/>
  <c r="F3022" i="3"/>
  <c r="K3021" i="3"/>
  <c r="F3021" i="3"/>
  <c r="G3021" i="3" s="1"/>
  <c r="K3020" i="3"/>
  <c r="M3020" i="3" s="1"/>
  <c r="F3020" i="3"/>
  <c r="K3019" i="3"/>
  <c r="L3019" i="3" s="1"/>
  <c r="F3019" i="3"/>
  <c r="K3018" i="3"/>
  <c r="F3018" i="3"/>
  <c r="K3017" i="3"/>
  <c r="F3017" i="3"/>
  <c r="G3017" i="3" s="1"/>
  <c r="K3016" i="3"/>
  <c r="F3016" i="3"/>
  <c r="G3016" i="3" s="1"/>
  <c r="K3015" i="3"/>
  <c r="F3015" i="3"/>
  <c r="G3015" i="3" s="1"/>
  <c r="K3014" i="3"/>
  <c r="M3014" i="3" s="1"/>
  <c r="F3014" i="3"/>
  <c r="G3014" i="3" s="1"/>
  <c r="K3013" i="3"/>
  <c r="F3013" i="3"/>
  <c r="K3012" i="3"/>
  <c r="F3012" i="3"/>
  <c r="G3012" i="3" s="1"/>
  <c r="K3011" i="3"/>
  <c r="L3011" i="3" s="1"/>
  <c r="F3011" i="3"/>
  <c r="K3010" i="3"/>
  <c r="F3010" i="3"/>
  <c r="K3009" i="3"/>
  <c r="F3009" i="3"/>
  <c r="G3009" i="3" s="1"/>
  <c r="K3008" i="3"/>
  <c r="F3008" i="3"/>
  <c r="G3008" i="3" s="1"/>
  <c r="K3007" i="3"/>
  <c r="F3007" i="3"/>
  <c r="G3007" i="3" s="1"/>
  <c r="K3006" i="3"/>
  <c r="F3006" i="3"/>
  <c r="K3005" i="3"/>
  <c r="L3005" i="3" s="1"/>
  <c r="F3005" i="3"/>
  <c r="K3004" i="3"/>
  <c r="F3004" i="3"/>
  <c r="K3003" i="3"/>
  <c r="F3003" i="3"/>
  <c r="G3003" i="3" s="1"/>
  <c r="K3002" i="3"/>
  <c r="M3002" i="3" s="1"/>
  <c r="F3002" i="3"/>
  <c r="K3001" i="3"/>
  <c r="L3001" i="3" s="1"/>
  <c r="F3001" i="3"/>
  <c r="K3000" i="3"/>
  <c r="L3000" i="3" s="1"/>
  <c r="F3000" i="3"/>
  <c r="K2999" i="3"/>
  <c r="F2999" i="3"/>
  <c r="G2999" i="3" s="1"/>
  <c r="K2998" i="3"/>
  <c r="F2998" i="3"/>
  <c r="K2997" i="3"/>
  <c r="F2997" i="3"/>
  <c r="K2996" i="3"/>
  <c r="F2996" i="3"/>
  <c r="G2996" i="3" s="1"/>
  <c r="K2995" i="3"/>
  <c r="F2995" i="3"/>
  <c r="G2995" i="3" s="1"/>
  <c r="K2994" i="3"/>
  <c r="L2994" i="3" s="1"/>
  <c r="F2994" i="3"/>
  <c r="K2993" i="3"/>
  <c r="F2993" i="3"/>
  <c r="K2992" i="3"/>
  <c r="F2992" i="3"/>
  <c r="K2991" i="3"/>
  <c r="F2991" i="3"/>
  <c r="G2991" i="3" s="1"/>
  <c r="K2990" i="3"/>
  <c r="F2990" i="3"/>
  <c r="K2989" i="3"/>
  <c r="F2989" i="3"/>
  <c r="K2988" i="3"/>
  <c r="F2988" i="3"/>
  <c r="K2987" i="3"/>
  <c r="L2987" i="3" s="1"/>
  <c r="F2987" i="3"/>
  <c r="K2986" i="3"/>
  <c r="N2986" i="3" s="1"/>
  <c r="F2986" i="3"/>
  <c r="K2985" i="3"/>
  <c r="F2985" i="3"/>
  <c r="G2985" i="3" s="1"/>
  <c r="K2984" i="3"/>
  <c r="F2984" i="3"/>
  <c r="G2984" i="3" s="1"/>
  <c r="K2983" i="3"/>
  <c r="F2983" i="3"/>
  <c r="K2982" i="3"/>
  <c r="F2982" i="3"/>
  <c r="G2982" i="3" s="1"/>
  <c r="K2981" i="3"/>
  <c r="F2981" i="3"/>
  <c r="K2980" i="3"/>
  <c r="F2980" i="3"/>
  <c r="G2980" i="3" s="1"/>
  <c r="K2979" i="3"/>
  <c r="F2979" i="3"/>
  <c r="K2978" i="3"/>
  <c r="F2978" i="3"/>
  <c r="K2977" i="3"/>
  <c r="F2977" i="3"/>
  <c r="K2976" i="3"/>
  <c r="L2976" i="3" s="1"/>
  <c r="F2976" i="3"/>
  <c r="K2975" i="3"/>
  <c r="F2975" i="3"/>
  <c r="K2974" i="3"/>
  <c r="F2974" i="3"/>
  <c r="G2974" i="3" s="1"/>
  <c r="K2973" i="3"/>
  <c r="N2973" i="3" s="1"/>
  <c r="F2973" i="3"/>
  <c r="K2972" i="3"/>
  <c r="L2972" i="3" s="1"/>
  <c r="F2972" i="3"/>
  <c r="K2971" i="3"/>
  <c r="F2971" i="3"/>
  <c r="K2970" i="3"/>
  <c r="F2970" i="3"/>
  <c r="G2970" i="3" s="1"/>
  <c r="K2969" i="3"/>
  <c r="F2969" i="3"/>
  <c r="G2969" i="3" s="1"/>
  <c r="K2968" i="3"/>
  <c r="F2968" i="3"/>
  <c r="K2967" i="3"/>
  <c r="F2967" i="3"/>
  <c r="K2966" i="3"/>
  <c r="F2966" i="3"/>
  <c r="G2966" i="3" s="1"/>
  <c r="K2965" i="3"/>
  <c r="F2965" i="3"/>
  <c r="G2965" i="3" s="1"/>
  <c r="K2964" i="3"/>
  <c r="F2964" i="3"/>
  <c r="G2964" i="3" s="1"/>
  <c r="K2963" i="3"/>
  <c r="F2963" i="3"/>
  <c r="G2963" i="3" s="1"/>
  <c r="K2962" i="3"/>
  <c r="F2962" i="3"/>
  <c r="K2961" i="3"/>
  <c r="F2961" i="3"/>
  <c r="K2960" i="3"/>
  <c r="F2960" i="3"/>
  <c r="G2960" i="3" s="1"/>
  <c r="K2959" i="3"/>
  <c r="N2959" i="3" s="1"/>
  <c r="F2959" i="3"/>
  <c r="K2958" i="3"/>
  <c r="N2958" i="3" s="1"/>
  <c r="F2958" i="3"/>
  <c r="K2957" i="3"/>
  <c r="F2957" i="3"/>
  <c r="G2957" i="3" s="1"/>
  <c r="K2956" i="3"/>
  <c r="L2956" i="3" s="1"/>
  <c r="F2956" i="3"/>
  <c r="K2955" i="3"/>
  <c r="F2955" i="3"/>
  <c r="K2954" i="3"/>
  <c r="L2954" i="3" s="1"/>
  <c r="F2954" i="3"/>
  <c r="K2953" i="3"/>
  <c r="F2953" i="3"/>
  <c r="K2952" i="3"/>
  <c r="L2952" i="3" s="1"/>
  <c r="F2952" i="3"/>
  <c r="K2951" i="3"/>
  <c r="L2951" i="3" s="1"/>
  <c r="F2951" i="3"/>
  <c r="K2950" i="3"/>
  <c r="F2950" i="3"/>
  <c r="G2950" i="3" s="1"/>
  <c r="K2949" i="3"/>
  <c r="F2949" i="3"/>
  <c r="G2949" i="3" s="1"/>
  <c r="K2948" i="3"/>
  <c r="M2948" i="3" s="1"/>
  <c r="F2948" i="3"/>
  <c r="G2948" i="3" s="1"/>
  <c r="K2947" i="3"/>
  <c r="F2947" i="3"/>
  <c r="K2946" i="3"/>
  <c r="F2946" i="3"/>
  <c r="G2946" i="3" s="1"/>
  <c r="K2945" i="3"/>
  <c r="N2945" i="3" s="1"/>
  <c r="F2945" i="3"/>
  <c r="K2944" i="3"/>
  <c r="F2944" i="3"/>
  <c r="G2944" i="3" s="1"/>
  <c r="K2943" i="3"/>
  <c r="L2943" i="3" s="1"/>
  <c r="F2943" i="3"/>
  <c r="K2942" i="3"/>
  <c r="F2942" i="3"/>
  <c r="K2941" i="3"/>
  <c r="F2941" i="3"/>
  <c r="G2941" i="3" s="1"/>
  <c r="K2940" i="3"/>
  <c r="F2940" i="3"/>
  <c r="K2939" i="3"/>
  <c r="L2939" i="3" s="1"/>
  <c r="F2939" i="3"/>
  <c r="K2938" i="3"/>
  <c r="F2938" i="3"/>
  <c r="K2937" i="3"/>
  <c r="F2937" i="3"/>
  <c r="G2937" i="3" s="1"/>
  <c r="K2936" i="3"/>
  <c r="L2936" i="3" s="1"/>
  <c r="F2936" i="3"/>
  <c r="K2935" i="3"/>
  <c r="L2935" i="3" s="1"/>
  <c r="F2935" i="3"/>
  <c r="K2934" i="3"/>
  <c r="F2934" i="3"/>
  <c r="G2934" i="3" s="1"/>
  <c r="K2933" i="3"/>
  <c r="F2933" i="3"/>
  <c r="K2932" i="3"/>
  <c r="L2932" i="3" s="1"/>
  <c r="F2932" i="3"/>
  <c r="K2931" i="3"/>
  <c r="F2931" i="3"/>
  <c r="K2930" i="3"/>
  <c r="F2930" i="3"/>
  <c r="G2930" i="3" s="1"/>
  <c r="K2929" i="3"/>
  <c r="L2929" i="3" s="1"/>
  <c r="F2929" i="3"/>
  <c r="K2928" i="3"/>
  <c r="F2928" i="3"/>
  <c r="K2927" i="3"/>
  <c r="F2927" i="3"/>
  <c r="G2927" i="3" s="1"/>
  <c r="K2926" i="3"/>
  <c r="F2926" i="3"/>
  <c r="K2925" i="3"/>
  <c r="L2925" i="3" s="1"/>
  <c r="F2925" i="3"/>
  <c r="K2924" i="3"/>
  <c r="F2924" i="3"/>
  <c r="G2924" i="3" s="1"/>
  <c r="K2923" i="3"/>
  <c r="L2923" i="3" s="1"/>
  <c r="F2923" i="3"/>
  <c r="K2922" i="3"/>
  <c r="F2922" i="3"/>
  <c r="K2921" i="3"/>
  <c r="F2921" i="3"/>
  <c r="K2920" i="3"/>
  <c r="L2920" i="3" s="1"/>
  <c r="F2920" i="3"/>
  <c r="K2919" i="3"/>
  <c r="N2919" i="3" s="1"/>
  <c r="F2919" i="3"/>
  <c r="K2918" i="3"/>
  <c r="F2918" i="3"/>
  <c r="G2918" i="3" s="1"/>
  <c r="K2917" i="3"/>
  <c r="F2917" i="3"/>
  <c r="G2917" i="3" s="1"/>
  <c r="K2916" i="3"/>
  <c r="L2916" i="3" s="1"/>
  <c r="F2916" i="3"/>
  <c r="K2915" i="3"/>
  <c r="F2915" i="3"/>
  <c r="K2914" i="3"/>
  <c r="F2914" i="3"/>
  <c r="G2914" i="3" s="1"/>
  <c r="K2913" i="3"/>
  <c r="F2913" i="3"/>
  <c r="K2912" i="3"/>
  <c r="L2912" i="3" s="1"/>
  <c r="F2912" i="3"/>
  <c r="K2911" i="3"/>
  <c r="F2911" i="3"/>
  <c r="K2910" i="3"/>
  <c r="F2910" i="3"/>
  <c r="G2910" i="3" s="1"/>
  <c r="K2909" i="3"/>
  <c r="M2909" i="3" s="1"/>
  <c r="F2909" i="3"/>
  <c r="K2908" i="3"/>
  <c r="L2908" i="3" s="1"/>
  <c r="F2908" i="3"/>
  <c r="K2907" i="3"/>
  <c r="F2907" i="3"/>
  <c r="K2906" i="3"/>
  <c r="F2906" i="3"/>
  <c r="G2906" i="3" s="1"/>
  <c r="K2905" i="3"/>
  <c r="F2905" i="3"/>
  <c r="K2904" i="3"/>
  <c r="L2904" i="3" s="1"/>
  <c r="F2904" i="3"/>
  <c r="K2903" i="3"/>
  <c r="M2903" i="3" s="1"/>
  <c r="F2903" i="3"/>
  <c r="I2903" i="3" s="1"/>
  <c r="K2902" i="3"/>
  <c r="F2902" i="3"/>
  <c r="G2902" i="3" s="1"/>
  <c r="K2901" i="3"/>
  <c r="F2901" i="3"/>
  <c r="G2901" i="3" s="1"/>
  <c r="K2900" i="3"/>
  <c r="L2900" i="3" s="1"/>
  <c r="F2900" i="3"/>
  <c r="K2899" i="3"/>
  <c r="F2899" i="3"/>
  <c r="K2898" i="3"/>
  <c r="F2898" i="3"/>
  <c r="K2897" i="3"/>
  <c r="F2897" i="3"/>
  <c r="G2897" i="3" s="1"/>
  <c r="K2896" i="3"/>
  <c r="F2896" i="3"/>
  <c r="G2896" i="3" s="1"/>
  <c r="K2895" i="3"/>
  <c r="F2895" i="3"/>
  <c r="K2894" i="3"/>
  <c r="F2894" i="3"/>
  <c r="K2893" i="3"/>
  <c r="F2893" i="3"/>
  <c r="G2893" i="3" s="1"/>
  <c r="K2892" i="3"/>
  <c r="F2892" i="3"/>
  <c r="K2891" i="3"/>
  <c r="L2891" i="3" s="1"/>
  <c r="F2891" i="3"/>
  <c r="K2890" i="3"/>
  <c r="F2890" i="3"/>
  <c r="K2889" i="3"/>
  <c r="F2889" i="3"/>
  <c r="G2889" i="3" s="1"/>
  <c r="K2888" i="3"/>
  <c r="F2888" i="3"/>
  <c r="K2887" i="3"/>
  <c r="L2887" i="3" s="1"/>
  <c r="F2887" i="3"/>
  <c r="K2886" i="3"/>
  <c r="F2886" i="3"/>
  <c r="G2886" i="3" s="1"/>
  <c r="K2885" i="3"/>
  <c r="L2885" i="3" s="1"/>
  <c r="F2885" i="3"/>
  <c r="K2884" i="3"/>
  <c r="F2884" i="3"/>
  <c r="K2883" i="3"/>
  <c r="F2883" i="3"/>
  <c r="G2883" i="3" s="1"/>
  <c r="K2882" i="3"/>
  <c r="F2882" i="3"/>
  <c r="K2881" i="3"/>
  <c r="F2881" i="3"/>
  <c r="K2880" i="3"/>
  <c r="F2880" i="3"/>
  <c r="G2880" i="3" s="1"/>
  <c r="K2879" i="3"/>
  <c r="F2879" i="3"/>
  <c r="K2878" i="3"/>
  <c r="F2878" i="3"/>
  <c r="G2878" i="3" s="1"/>
  <c r="K2877" i="3"/>
  <c r="F2877" i="3"/>
  <c r="K2876" i="3"/>
  <c r="L2876" i="3" s="1"/>
  <c r="F2876" i="3"/>
  <c r="K2875" i="3"/>
  <c r="M2875" i="3" s="1"/>
  <c r="F2875" i="3"/>
  <c r="I2875" i="3" s="1"/>
  <c r="K2874" i="3"/>
  <c r="F2874" i="3"/>
  <c r="G2874" i="3" s="1"/>
  <c r="K2873" i="3"/>
  <c r="F2873" i="3"/>
  <c r="G2873" i="3" s="1"/>
  <c r="K2872" i="3"/>
  <c r="F2872" i="3"/>
  <c r="K2871" i="3"/>
  <c r="F2871" i="3"/>
  <c r="G2871" i="3" s="1"/>
  <c r="K2870" i="3"/>
  <c r="F2870" i="3"/>
  <c r="K2869" i="3"/>
  <c r="L2869" i="3" s="1"/>
  <c r="F2869" i="3"/>
  <c r="K2868" i="3"/>
  <c r="F2868" i="3"/>
  <c r="K2867" i="3"/>
  <c r="M2867" i="3" s="1"/>
  <c r="F2867" i="3"/>
  <c r="G2867" i="3" s="1"/>
  <c r="K2866" i="3"/>
  <c r="F2866" i="3"/>
  <c r="K2865" i="3"/>
  <c r="L2865" i="3" s="1"/>
  <c r="F2865" i="3"/>
  <c r="K2864" i="3"/>
  <c r="F2864" i="3"/>
  <c r="K2863" i="3"/>
  <c r="F2863" i="3"/>
  <c r="G2863" i="3" s="1"/>
  <c r="K2862" i="3"/>
  <c r="N2862" i="3" s="1"/>
  <c r="F2862" i="3"/>
  <c r="K2861" i="3"/>
  <c r="L2861" i="3" s="1"/>
  <c r="F2861" i="3"/>
  <c r="K2860" i="3"/>
  <c r="F2860" i="3"/>
  <c r="G2860" i="3" s="1"/>
  <c r="K2859" i="3"/>
  <c r="L2859" i="3" s="1"/>
  <c r="F2859" i="3"/>
  <c r="K2858" i="3"/>
  <c r="F2858" i="3"/>
  <c r="G2858" i="3" s="1"/>
  <c r="K2857" i="3"/>
  <c r="L2857" i="3" s="1"/>
  <c r="F2857" i="3"/>
  <c r="K2856" i="3"/>
  <c r="F2856" i="3"/>
  <c r="K2855" i="3"/>
  <c r="M2855" i="3" s="1"/>
  <c r="F2855" i="3"/>
  <c r="K2854" i="3"/>
  <c r="L2854" i="3" s="1"/>
  <c r="F2854" i="3"/>
  <c r="K2853" i="3"/>
  <c r="L2853" i="3" s="1"/>
  <c r="F2853" i="3"/>
  <c r="K2852" i="3"/>
  <c r="F2852" i="3"/>
  <c r="G2852" i="3" s="1"/>
  <c r="K2851" i="3"/>
  <c r="F2851" i="3"/>
  <c r="K2850" i="3"/>
  <c r="L2850" i="3" s="1"/>
  <c r="F2850" i="3"/>
  <c r="K2849" i="3"/>
  <c r="F2849" i="3"/>
  <c r="K2848" i="3"/>
  <c r="F2848" i="3"/>
  <c r="G2848" i="3" s="1"/>
  <c r="K2847" i="3"/>
  <c r="F2847" i="3"/>
  <c r="G2847" i="3" s="1"/>
  <c r="K2846" i="3"/>
  <c r="L2846" i="3" s="1"/>
  <c r="F2846" i="3"/>
  <c r="K2845" i="3"/>
  <c r="F2845" i="3"/>
  <c r="K2844" i="3"/>
  <c r="F2844" i="3"/>
  <c r="G2844" i="3" s="1"/>
  <c r="K2843" i="3"/>
  <c r="F2843" i="3"/>
  <c r="K2842" i="3"/>
  <c r="L2842" i="3" s="1"/>
  <c r="F2842" i="3"/>
  <c r="K2841" i="3"/>
  <c r="F2841" i="3"/>
  <c r="K2840" i="3"/>
  <c r="L2840" i="3" s="1"/>
  <c r="F2840" i="3"/>
  <c r="K2839" i="3"/>
  <c r="F2839" i="3"/>
  <c r="G2839" i="3" s="1"/>
  <c r="K2838" i="3"/>
  <c r="F2838" i="3"/>
  <c r="K2837" i="3"/>
  <c r="F2837" i="3"/>
  <c r="G2837" i="3" s="1"/>
  <c r="K2836" i="3"/>
  <c r="F2836" i="3"/>
  <c r="G2836" i="3" s="1"/>
  <c r="K2835" i="3"/>
  <c r="L2835" i="3" s="1"/>
  <c r="F2835" i="3"/>
  <c r="K2834" i="3"/>
  <c r="F2834" i="3"/>
  <c r="K2833" i="3"/>
  <c r="F2833" i="3"/>
  <c r="K2832" i="3"/>
  <c r="L2832" i="3" s="1"/>
  <c r="F2832" i="3"/>
  <c r="K2831" i="3"/>
  <c r="F2831" i="3"/>
  <c r="K2830" i="3"/>
  <c r="F2830" i="3"/>
  <c r="G2830" i="3" s="1"/>
  <c r="K2829" i="3"/>
  <c r="M2829" i="3" s="1"/>
  <c r="F2829" i="3"/>
  <c r="K2828" i="3"/>
  <c r="L2828" i="3" s="1"/>
  <c r="F2828" i="3"/>
  <c r="K2827" i="3"/>
  <c r="F2827" i="3"/>
  <c r="K2826" i="3"/>
  <c r="F2826" i="3"/>
  <c r="G2826" i="3" s="1"/>
  <c r="K2825" i="3"/>
  <c r="F2825" i="3"/>
  <c r="K2824" i="3"/>
  <c r="L2824" i="3" s="1"/>
  <c r="F2824" i="3"/>
  <c r="K2823" i="3"/>
  <c r="F2823" i="3"/>
  <c r="G2823" i="3" s="1"/>
  <c r="K2822" i="3"/>
  <c r="F2822" i="3"/>
  <c r="G2822" i="3" s="1"/>
  <c r="K2821" i="3"/>
  <c r="L2821" i="3" s="1"/>
  <c r="F2821" i="3"/>
  <c r="K2820" i="3"/>
  <c r="F2820" i="3"/>
  <c r="K2819" i="3"/>
  <c r="F2819" i="3"/>
  <c r="G2819" i="3" s="1"/>
  <c r="K2818" i="3"/>
  <c r="F2818" i="3"/>
  <c r="K2817" i="3"/>
  <c r="L2817" i="3" s="1"/>
  <c r="F2817" i="3"/>
  <c r="K2816" i="3"/>
  <c r="F2816" i="3"/>
  <c r="K2815" i="3"/>
  <c r="M2815" i="3" s="1"/>
  <c r="F2815" i="3"/>
  <c r="G2815" i="3" s="1"/>
  <c r="K2814" i="3"/>
  <c r="F2814" i="3"/>
  <c r="K2813" i="3"/>
  <c r="L2813" i="3" s="1"/>
  <c r="F2813" i="3"/>
  <c r="K2812" i="3"/>
  <c r="N2812" i="3" s="1"/>
  <c r="F2812" i="3"/>
  <c r="K2811" i="3"/>
  <c r="F2811" i="3"/>
  <c r="K2810" i="3"/>
  <c r="F2810" i="3"/>
  <c r="G2810" i="3" s="1"/>
  <c r="K2809" i="3"/>
  <c r="F2809" i="3"/>
  <c r="G2809" i="3" s="1"/>
  <c r="K2808" i="3"/>
  <c r="F2808" i="3"/>
  <c r="K2807" i="3"/>
  <c r="M2807" i="3" s="1"/>
  <c r="F2807" i="3"/>
  <c r="K2806" i="3"/>
  <c r="L2806" i="3" s="1"/>
  <c r="F2806" i="3"/>
  <c r="K2805" i="3"/>
  <c r="F2805" i="3"/>
  <c r="G2805" i="3" s="1"/>
  <c r="K2804" i="3"/>
  <c r="F2804" i="3"/>
  <c r="G2804" i="3" s="1"/>
  <c r="K2803" i="3"/>
  <c r="L2803" i="3" s="1"/>
  <c r="F2803" i="3"/>
  <c r="K2802" i="3"/>
  <c r="F2802" i="3"/>
  <c r="G2802" i="3" s="1"/>
  <c r="K2801" i="3"/>
  <c r="F2801" i="3"/>
  <c r="K2800" i="3"/>
  <c r="F2800" i="3"/>
  <c r="K2799" i="3"/>
  <c r="F2799" i="3"/>
  <c r="G2799" i="3" s="1"/>
  <c r="K2798" i="3"/>
  <c r="F2798" i="3"/>
  <c r="K2797" i="3"/>
  <c r="F2797" i="3"/>
  <c r="G2797" i="3" s="1"/>
  <c r="K2796" i="3"/>
  <c r="F2796" i="3"/>
  <c r="K2795" i="3"/>
  <c r="L2795" i="3" s="1"/>
  <c r="F2795" i="3"/>
  <c r="K2794" i="3"/>
  <c r="F2794" i="3"/>
  <c r="G2794" i="3" s="1"/>
  <c r="K2793" i="3"/>
  <c r="F2793" i="3"/>
  <c r="G2793" i="3" s="1"/>
  <c r="K2792" i="3"/>
  <c r="L2792" i="3" s="1"/>
  <c r="F2792" i="3"/>
  <c r="K2791" i="3"/>
  <c r="F2791" i="3"/>
  <c r="K2790" i="3"/>
  <c r="F2790" i="3"/>
  <c r="G2790" i="3" s="1"/>
  <c r="K2789" i="3"/>
  <c r="F2789" i="3"/>
  <c r="K2788" i="3"/>
  <c r="L2788" i="3" s="1"/>
  <c r="F2788" i="3"/>
  <c r="K2787" i="3"/>
  <c r="F2787" i="3"/>
  <c r="K2786" i="3"/>
  <c r="F2786" i="3"/>
  <c r="G2786" i="3" s="1"/>
  <c r="K2785" i="3"/>
  <c r="M2785" i="3" s="1"/>
  <c r="F2785" i="3"/>
  <c r="K2784" i="3"/>
  <c r="L2784" i="3" s="1"/>
  <c r="F2784" i="3"/>
  <c r="K2783" i="3"/>
  <c r="F2783" i="3"/>
  <c r="K2782" i="3"/>
  <c r="F2782" i="3"/>
  <c r="K2781" i="3"/>
  <c r="L2781" i="3" s="1"/>
  <c r="F2781" i="3"/>
  <c r="K2780" i="3"/>
  <c r="M2780" i="3" s="1"/>
  <c r="F2780" i="3"/>
  <c r="I2780" i="3" s="1"/>
  <c r="K2779" i="3"/>
  <c r="F2779" i="3"/>
  <c r="G2779" i="3" s="1"/>
  <c r="K2778" i="3"/>
  <c r="F2778" i="3"/>
  <c r="K2777" i="3"/>
  <c r="M2777" i="3" s="1"/>
  <c r="F2777" i="3"/>
  <c r="G2777" i="3" s="1"/>
  <c r="K2776" i="3"/>
  <c r="F2776" i="3"/>
  <c r="G2776" i="3" s="1"/>
  <c r="K2775" i="3"/>
  <c r="N2775" i="3" s="1"/>
  <c r="F2775" i="3"/>
  <c r="K2774" i="3"/>
  <c r="L2774" i="3" s="1"/>
  <c r="F2774" i="3"/>
  <c r="K2773" i="3"/>
  <c r="F2773" i="3"/>
  <c r="K2772" i="3"/>
  <c r="F2772" i="3"/>
  <c r="G2772" i="3" s="1"/>
  <c r="K2771" i="3"/>
  <c r="F2771" i="3"/>
  <c r="G2771" i="3" s="1"/>
  <c r="K2770" i="3"/>
  <c r="F2770" i="3"/>
  <c r="G2770" i="3" s="1"/>
  <c r="K2769" i="3"/>
  <c r="F2769" i="3"/>
  <c r="K2768" i="3"/>
  <c r="L2768" i="3" s="1"/>
  <c r="F2768" i="3"/>
  <c r="K2767" i="3"/>
  <c r="F2767" i="3"/>
  <c r="K2766" i="3"/>
  <c r="F2766" i="3"/>
  <c r="G2766" i="3" s="1"/>
  <c r="K2765" i="3"/>
  <c r="M2765" i="3" s="1"/>
  <c r="F2765" i="3"/>
  <c r="K2764" i="3"/>
  <c r="F2764" i="3"/>
  <c r="K2763" i="3"/>
  <c r="F2763" i="3"/>
  <c r="K2762" i="3"/>
  <c r="F2762" i="3"/>
  <c r="K2761" i="3"/>
  <c r="L2761" i="3" s="1"/>
  <c r="F2761" i="3"/>
  <c r="K2760" i="3"/>
  <c r="F2760" i="3"/>
  <c r="G2760" i="3" s="1"/>
  <c r="K2759" i="3"/>
  <c r="L2759" i="3" s="1"/>
  <c r="F2759" i="3"/>
  <c r="K2758" i="3"/>
  <c r="F2758" i="3"/>
  <c r="K2757" i="3"/>
  <c r="F2757" i="3"/>
  <c r="G2757" i="3" s="1"/>
  <c r="K2756" i="3"/>
  <c r="F2756" i="3"/>
  <c r="G2756" i="3" s="1"/>
  <c r="K2755" i="3"/>
  <c r="F2755" i="3"/>
  <c r="G2755" i="3" s="1"/>
  <c r="K2754" i="3"/>
  <c r="M2754" i="3" s="1"/>
  <c r="F2754" i="3"/>
  <c r="K2753" i="3"/>
  <c r="L2753" i="3" s="1"/>
  <c r="F2753" i="3"/>
  <c r="K2752" i="3"/>
  <c r="F2752" i="3"/>
  <c r="G2752" i="3" s="1"/>
  <c r="K2751" i="3"/>
  <c r="F2751" i="3"/>
  <c r="K2750" i="3"/>
  <c r="F2750" i="3"/>
  <c r="I2750" i="3" s="1"/>
  <c r="K2749" i="3"/>
  <c r="F2749" i="3"/>
  <c r="K2748" i="3"/>
  <c r="M2748" i="3" s="1"/>
  <c r="F2748" i="3"/>
  <c r="K2747" i="3"/>
  <c r="L2747" i="3" s="1"/>
  <c r="F2747" i="3"/>
  <c r="K2746" i="3"/>
  <c r="F2746" i="3"/>
  <c r="G2746" i="3" s="1"/>
  <c r="K2745" i="3"/>
  <c r="F2745" i="3"/>
  <c r="K2744" i="3"/>
  <c r="F2744" i="3"/>
  <c r="G2744" i="3" s="1"/>
  <c r="K2743" i="3"/>
  <c r="F2743" i="3"/>
  <c r="G2743" i="3" s="1"/>
  <c r="K2742" i="3"/>
  <c r="L2742" i="3" s="1"/>
  <c r="F2742" i="3"/>
  <c r="K2741" i="3"/>
  <c r="N2741" i="3" s="1"/>
  <c r="F2741" i="3"/>
  <c r="K2740" i="3"/>
  <c r="F2740" i="3"/>
  <c r="G2740" i="3" s="1"/>
  <c r="K2739" i="3"/>
  <c r="F2739" i="3"/>
  <c r="G2739" i="3" s="1"/>
  <c r="K2738" i="3"/>
  <c r="F2738" i="3"/>
  <c r="K2737" i="3"/>
  <c r="F2737" i="3"/>
  <c r="K2736" i="3"/>
  <c r="F2736" i="3"/>
  <c r="K2735" i="3"/>
  <c r="F2735" i="3"/>
  <c r="K2734" i="3"/>
  <c r="F2734" i="3"/>
  <c r="K2733" i="3"/>
  <c r="F2733" i="3"/>
  <c r="K2732" i="3"/>
  <c r="L2732" i="3" s="1"/>
  <c r="F2732" i="3"/>
  <c r="I2732" i="3" s="1"/>
  <c r="K2731" i="3"/>
  <c r="F2731" i="3"/>
  <c r="K2730" i="3"/>
  <c r="L2730" i="3" s="1"/>
  <c r="F2730" i="3"/>
  <c r="K2729" i="3"/>
  <c r="F2729" i="3"/>
  <c r="G2729" i="3" s="1"/>
  <c r="K2728" i="3"/>
  <c r="N2728" i="3" s="1"/>
  <c r="F2728" i="3"/>
  <c r="K2727" i="3"/>
  <c r="F2727" i="3"/>
  <c r="K2726" i="3"/>
  <c r="L2726" i="3" s="1"/>
  <c r="F2726" i="3"/>
  <c r="K2725" i="3"/>
  <c r="F2725" i="3"/>
  <c r="K2724" i="3"/>
  <c r="F2724" i="3"/>
  <c r="G2724" i="3" s="1"/>
  <c r="K2723" i="3"/>
  <c r="L2723" i="3" s="1"/>
  <c r="F2723" i="3"/>
  <c r="K2722" i="3"/>
  <c r="L2722" i="3" s="1"/>
  <c r="F2722" i="3"/>
  <c r="K2721" i="3"/>
  <c r="F2721" i="3"/>
  <c r="G2721" i="3" s="1"/>
  <c r="K2720" i="3"/>
  <c r="F2720" i="3"/>
  <c r="G2720" i="3" s="1"/>
  <c r="K2719" i="3"/>
  <c r="L2719" i="3" s="1"/>
  <c r="F2719" i="3"/>
  <c r="K2718" i="3"/>
  <c r="F2718" i="3"/>
  <c r="G2718" i="3" s="1"/>
  <c r="K2717" i="3"/>
  <c r="F2717" i="3"/>
  <c r="K2716" i="3"/>
  <c r="L2716" i="3" s="1"/>
  <c r="F2716" i="3"/>
  <c r="K2715" i="3"/>
  <c r="F2715" i="3"/>
  <c r="I2715" i="3" s="1"/>
  <c r="K2714" i="3"/>
  <c r="F2714" i="3"/>
  <c r="K2713" i="3"/>
  <c r="N2713" i="3" s="1"/>
  <c r="F2713" i="3"/>
  <c r="K2712" i="3"/>
  <c r="N2712" i="3" s="1"/>
  <c r="F2712" i="3"/>
  <c r="K2711" i="3"/>
  <c r="L2711" i="3" s="1"/>
  <c r="F2711" i="3"/>
  <c r="K2710" i="3"/>
  <c r="F2710" i="3"/>
  <c r="K2709" i="3"/>
  <c r="F2709" i="3"/>
  <c r="G2709" i="3" s="1"/>
  <c r="K2708" i="3"/>
  <c r="M2708" i="3" s="1"/>
  <c r="F2708" i="3"/>
  <c r="H2708" i="3" s="1"/>
  <c r="K2707" i="3"/>
  <c r="N2707" i="3" s="1"/>
  <c r="F2707" i="3"/>
  <c r="K2706" i="3"/>
  <c r="F2706" i="3"/>
  <c r="G2706" i="3" s="1"/>
  <c r="K2705" i="3"/>
  <c r="F2705" i="3"/>
  <c r="G2705" i="3" s="1"/>
  <c r="K2704" i="3"/>
  <c r="L2704" i="3" s="1"/>
  <c r="F2704" i="3"/>
  <c r="K2703" i="3"/>
  <c r="F2703" i="3"/>
  <c r="K2702" i="3"/>
  <c r="F2702" i="3"/>
  <c r="G2702" i="3" s="1"/>
  <c r="K2701" i="3"/>
  <c r="F2701" i="3"/>
  <c r="K2700" i="3"/>
  <c r="L2700" i="3" s="1"/>
  <c r="F2700" i="3"/>
  <c r="K2699" i="3"/>
  <c r="F2699" i="3"/>
  <c r="K2698" i="3"/>
  <c r="F2698" i="3"/>
  <c r="G2698" i="3" s="1"/>
  <c r="K2697" i="3"/>
  <c r="M2697" i="3" s="1"/>
  <c r="F2697" i="3"/>
  <c r="K2696" i="3"/>
  <c r="F2696" i="3"/>
  <c r="G2696" i="3" s="1"/>
  <c r="K2695" i="3"/>
  <c r="F2695" i="3"/>
  <c r="K2694" i="3"/>
  <c r="F2694" i="3"/>
  <c r="K2693" i="3"/>
  <c r="F2693" i="3"/>
  <c r="G2693" i="3" s="1"/>
  <c r="K2692" i="3"/>
  <c r="F2692" i="3"/>
  <c r="K2691" i="3"/>
  <c r="F2691" i="3"/>
  <c r="G2691" i="3" s="1"/>
  <c r="K2690" i="3"/>
  <c r="F2690" i="3"/>
  <c r="K2689" i="3"/>
  <c r="L2689" i="3" s="1"/>
  <c r="F2689" i="3"/>
  <c r="K2688" i="3"/>
  <c r="N2688" i="3" s="1"/>
  <c r="F2688" i="3"/>
  <c r="K2687" i="3"/>
  <c r="L2687" i="3" s="1"/>
  <c r="F2687" i="3"/>
  <c r="K2686" i="3"/>
  <c r="F2686" i="3"/>
  <c r="K2685" i="3"/>
  <c r="F2685" i="3"/>
  <c r="G2685" i="3" s="1"/>
  <c r="K2684" i="3"/>
  <c r="F2684" i="3"/>
  <c r="K2683" i="3"/>
  <c r="L2683" i="3" s="1"/>
  <c r="F2683" i="3"/>
  <c r="K2682" i="3"/>
  <c r="F2682" i="3"/>
  <c r="K2681" i="3"/>
  <c r="F2681" i="3"/>
  <c r="G2681" i="3" s="1"/>
  <c r="K2680" i="3"/>
  <c r="L2680" i="3" s="1"/>
  <c r="F2680" i="3"/>
  <c r="K2679" i="3"/>
  <c r="F2679" i="3"/>
  <c r="K2678" i="3"/>
  <c r="L2678" i="3" s="1"/>
  <c r="F2678" i="3"/>
  <c r="K2677" i="3"/>
  <c r="F2677" i="3"/>
  <c r="K2676" i="3"/>
  <c r="L2676" i="3" s="1"/>
  <c r="F2676" i="3"/>
  <c r="K2675" i="3"/>
  <c r="F2675" i="3"/>
  <c r="K2674" i="3"/>
  <c r="F2674" i="3"/>
  <c r="G2674" i="3" s="1"/>
  <c r="K2673" i="3"/>
  <c r="M2673" i="3" s="1"/>
  <c r="F2673" i="3"/>
  <c r="K2672" i="3"/>
  <c r="F2672" i="3"/>
  <c r="G2672" i="3" s="1"/>
  <c r="K2671" i="3"/>
  <c r="F2671" i="3"/>
  <c r="K2670" i="3"/>
  <c r="L2670" i="3" s="1"/>
  <c r="F2670" i="3"/>
  <c r="K2669" i="3"/>
  <c r="F2669" i="3"/>
  <c r="K2668" i="3"/>
  <c r="F2668" i="3"/>
  <c r="G2668" i="3" s="1"/>
  <c r="K2667" i="3"/>
  <c r="F2667" i="3"/>
  <c r="K2666" i="3"/>
  <c r="L2666" i="3" s="1"/>
  <c r="F2666" i="3"/>
  <c r="K2665" i="3"/>
  <c r="F2665" i="3"/>
  <c r="K2664" i="3"/>
  <c r="L2664" i="3" s="1"/>
  <c r="F2664" i="3"/>
  <c r="K2663" i="3"/>
  <c r="F2663" i="3"/>
  <c r="K2662" i="3"/>
  <c r="F2662" i="3"/>
  <c r="K2661" i="3"/>
  <c r="F2661" i="3"/>
  <c r="G2661" i="3" s="1"/>
  <c r="K2660" i="3"/>
  <c r="F2660" i="3"/>
  <c r="G2660" i="3" s="1"/>
  <c r="K2659" i="3"/>
  <c r="F2659" i="3"/>
  <c r="K2658" i="3"/>
  <c r="F2658" i="3"/>
  <c r="K2657" i="3"/>
  <c r="F2657" i="3"/>
  <c r="K2656" i="3"/>
  <c r="F2656" i="3"/>
  <c r="G2656" i="3" s="1"/>
  <c r="K2655" i="3"/>
  <c r="L2655" i="3" s="1"/>
  <c r="F2655" i="3"/>
  <c r="K2654" i="3"/>
  <c r="F2654" i="3"/>
  <c r="G2654" i="3" s="1"/>
  <c r="K2653" i="3"/>
  <c r="F2653" i="3"/>
  <c r="K2652" i="3"/>
  <c r="L2652" i="3" s="1"/>
  <c r="F2652" i="3"/>
  <c r="K2651" i="3"/>
  <c r="F2651" i="3"/>
  <c r="K2650" i="3"/>
  <c r="F2650" i="3"/>
  <c r="G2650" i="3" s="1"/>
  <c r="K2649" i="3"/>
  <c r="F2649" i="3"/>
  <c r="K2648" i="3"/>
  <c r="F2648" i="3"/>
  <c r="K2647" i="3"/>
  <c r="M2647" i="3" s="1"/>
  <c r="F2647" i="3"/>
  <c r="K2646" i="3"/>
  <c r="L2646" i="3" s="1"/>
  <c r="F2646" i="3"/>
  <c r="K2645" i="3"/>
  <c r="F2645" i="3"/>
  <c r="K2644" i="3"/>
  <c r="F2644" i="3"/>
  <c r="G2644" i="3" s="1"/>
  <c r="K2643" i="3"/>
  <c r="L2643" i="3" s="1"/>
  <c r="F2643" i="3"/>
  <c r="H2643" i="3" s="1"/>
  <c r="K2642" i="3"/>
  <c r="L2642" i="3" s="1"/>
  <c r="F2642" i="3"/>
  <c r="K2641" i="3"/>
  <c r="F2641" i="3"/>
  <c r="K2640" i="3"/>
  <c r="F2640" i="3"/>
  <c r="G2640" i="3" s="1"/>
  <c r="K2639" i="3"/>
  <c r="N2639" i="3" s="1"/>
  <c r="F2639" i="3"/>
  <c r="K2638" i="3"/>
  <c r="F2638" i="3"/>
  <c r="K2637" i="3"/>
  <c r="L2637" i="3" s="1"/>
  <c r="F2637" i="3"/>
  <c r="K2636" i="3"/>
  <c r="F2636" i="3"/>
  <c r="K2635" i="3"/>
  <c r="L2635" i="3" s="1"/>
  <c r="F2635" i="3"/>
  <c r="K2634" i="3"/>
  <c r="L2634" i="3" s="1"/>
  <c r="F2634" i="3"/>
  <c r="K2633" i="3"/>
  <c r="F2633" i="3"/>
  <c r="I2633" i="3" s="1"/>
  <c r="K2632" i="3"/>
  <c r="F2632" i="3"/>
  <c r="K2631" i="3"/>
  <c r="F2631" i="3"/>
  <c r="K2630" i="3"/>
  <c r="L2630" i="3" s="1"/>
  <c r="F2630" i="3"/>
  <c r="G2630" i="3" s="1"/>
  <c r="K2629" i="3"/>
  <c r="M2629" i="3" s="1"/>
  <c r="F2629" i="3"/>
  <c r="K2628" i="3"/>
  <c r="L2628" i="3" s="1"/>
  <c r="F2628" i="3"/>
  <c r="K2627" i="3"/>
  <c r="F2627" i="3"/>
  <c r="K2626" i="3"/>
  <c r="F2626" i="3"/>
  <c r="G2626" i="3" s="1"/>
  <c r="K2625" i="3"/>
  <c r="F2625" i="3"/>
  <c r="G2625" i="3" s="1"/>
  <c r="K2624" i="3"/>
  <c r="F2624" i="3"/>
  <c r="G2624" i="3" s="1"/>
  <c r="K2623" i="3"/>
  <c r="F2623" i="3"/>
  <c r="G2623" i="3" s="1"/>
  <c r="K2622" i="3"/>
  <c r="N2622" i="3" s="1"/>
  <c r="F2622" i="3"/>
  <c r="K2621" i="3"/>
  <c r="F2621" i="3"/>
  <c r="G2621" i="3" s="1"/>
  <c r="K2620" i="3"/>
  <c r="F2620" i="3"/>
  <c r="G2620" i="3" s="1"/>
  <c r="K2619" i="3"/>
  <c r="F2619" i="3"/>
  <c r="K2618" i="3"/>
  <c r="L2618" i="3" s="1"/>
  <c r="F2618" i="3"/>
  <c r="G2618" i="3" s="1"/>
  <c r="K2617" i="3"/>
  <c r="F2617" i="3"/>
  <c r="G2617" i="3" s="1"/>
  <c r="K2616" i="3"/>
  <c r="F2616" i="3"/>
  <c r="G2616" i="3" s="1"/>
  <c r="K2615" i="3"/>
  <c r="L2615" i="3" s="1"/>
  <c r="F2615" i="3"/>
  <c r="K2614" i="3"/>
  <c r="N2614" i="3" s="1"/>
  <c r="F2614" i="3"/>
  <c r="G2614" i="3" s="1"/>
  <c r="K2613" i="3"/>
  <c r="F2613" i="3"/>
  <c r="G2613" i="3" s="1"/>
  <c r="K2612" i="3"/>
  <c r="F2612" i="3"/>
  <c r="K2611" i="3"/>
  <c r="L2611" i="3" s="1"/>
  <c r="F2611" i="3"/>
  <c r="G2611" i="3" s="1"/>
  <c r="K2610" i="3"/>
  <c r="F2610" i="3"/>
  <c r="K2609" i="3"/>
  <c r="F2609" i="3"/>
  <c r="G2609" i="3" s="1"/>
  <c r="K2608" i="3"/>
  <c r="L2608" i="3" s="1"/>
  <c r="F2608" i="3"/>
  <c r="I2608" i="3" s="1"/>
  <c r="K2607" i="3"/>
  <c r="N2607" i="3" s="1"/>
  <c r="F2607" i="3"/>
  <c r="K2606" i="3"/>
  <c r="L2606" i="3" s="1"/>
  <c r="F2606" i="3"/>
  <c r="G2606" i="3" s="1"/>
  <c r="K2605" i="3"/>
  <c r="F2605" i="3"/>
  <c r="K2604" i="3"/>
  <c r="F2604" i="3"/>
  <c r="G2604" i="3" s="1"/>
  <c r="K2603" i="3"/>
  <c r="L2603" i="3" s="1"/>
  <c r="F2603" i="3"/>
  <c r="G2603" i="3" s="1"/>
  <c r="K2602" i="3"/>
  <c r="L2602" i="3" s="1"/>
  <c r="F2602" i="3"/>
  <c r="K2601" i="3"/>
  <c r="L2601" i="3" s="1"/>
  <c r="F2601" i="3"/>
  <c r="G2601" i="3" s="1"/>
  <c r="K2600" i="3"/>
  <c r="L2600" i="3" s="1"/>
  <c r="F2600" i="3"/>
  <c r="G2600" i="3" s="1"/>
  <c r="K2599" i="3"/>
  <c r="F2599" i="3"/>
  <c r="K2598" i="3"/>
  <c r="L2598" i="3" s="1"/>
  <c r="F2598" i="3"/>
  <c r="K2597" i="3"/>
  <c r="F2597" i="3"/>
  <c r="K2596" i="3"/>
  <c r="L2596" i="3" s="1"/>
  <c r="F2596" i="3"/>
  <c r="G2596" i="3" s="1"/>
  <c r="K2595" i="3"/>
  <c r="F2595" i="3"/>
  <c r="K2594" i="3"/>
  <c r="F2594" i="3"/>
  <c r="G2594" i="3" s="1"/>
  <c r="K2593" i="3"/>
  <c r="F2593" i="3"/>
  <c r="K2592" i="3"/>
  <c r="F2592" i="3"/>
  <c r="G2592" i="3" s="1"/>
  <c r="K2591" i="3"/>
  <c r="F2591" i="3"/>
  <c r="K2590" i="3"/>
  <c r="F2590" i="3"/>
  <c r="K2589" i="3"/>
  <c r="L2589" i="3" s="1"/>
  <c r="F2589" i="3"/>
  <c r="G2589" i="3" s="1"/>
  <c r="K2588" i="3"/>
  <c r="F2588" i="3"/>
  <c r="K2587" i="3"/>
  <c r="M2587" i="3" s="1"/>
  <c r="F2587" i="3"/>
  <c r="G2587" i="3" s="1"/>
  <c r="K2586" i="3"/>
  <c r="F2586" i="3"/>
  <c r="G2586" i="3" s="1"/>
  <c r="K2585" i="3"/>
  <c r="N2585" i="3" s="1"/>
  <c r="F2585" i="3"/>
  <c r="K2584" i="3"/>
  <c r="F2584" i="3"/>
  <c r="G2584" i="3" s="1"/>
  <c r="K2583" i="3"/>
  <c r="M2583" i="3" s="1"/>
  <c r="F2583" i="3"/>
  <c r="G2583" i="3" s="1"/>
  <c r="K2582" i="3"/>
  <c r="L2582" i="3" s="1"/>
  <c r="F2582" i="3"/>
  <c r="I2582" i="3" s="1"/>
  <c r="K2581" i="3"/>
  <c r="L2581" i="3" s="1"/>
  <c r="F2581" i="3"/>
  <c r="G2581" i="3" s="1"/>
  <c r="K2580" i="3"/>
  <c r="F2580" i="3"/>
  <c r="K2579" i="3"/>
  <c r="F2579" i="3"/>
  <c r="G2579" i="3" s="1"/>
  <c r="K2578" i="3"/>
  <c r="F2578" i="3"/>
  <c r="G2578" i="3" s="1"/>
  <c r="K2577" i="3"/>
  <c r="L2577" i="3" s="1"/>
  <c r="F2577" i="3"/>
  <c r="G2577" i="3" s="1"/>
  <c r="K2576" i="3"/>
  <c r="F2576" i="3"/>
  <c r="G2576" i="3" s="1"/>
  <c r="K2575" i="3"/>
  <c r="F2575" i="3"/>
  <c r="K2574" i="3"/>
  <c r="F2574" i="3"/>
  <c r="K2573" i="3"/>
  <c r="L2573" i="3" s="1"/>
  <c r="F2573" i="3"/>
  <c r="K2572" i="3"/>
  <c r="F2572" i="3"/>
  <c r="K2571" i="3"/>
  <c r="F2571" i="3"/>
  <c r="G2571" i="3" s="1"/>
  <c r="K2570" i="3"/>
  <c r="L2570" i="3" s="1"/>
  <c r="F2570" i="3"/>
  <c r="K2569" i="3"/>
  <c r="F2569" i="3"/>
  <c r="K2568" i="3"/>
  <c r="L2568" i="3" s="1"/>
  <c r="F2568" i="3"/>
  <c r="G2568" i="3" s="1"/>
  <c r="K2567" i="3"/>
  <c r="F2567" i="3"/>
  <c r="K2566" i="3"/>
  <c r="L2566" i="3" s="1"/>
  <c r="F2566" i="3"/>
  <c r="K2565" i="3"/>
  <c r="F2565" i="3"/>
  <c r="K2564" i="3"/>
  <c r="F2564" i="3"/>
  <c r="K2563" i="3"/>
  <c r="L2563" i="3" s="1"/>
  <c r="F2563" i="3"/>
  <c r="I2563" i="3" s="1"/>
  <c r="K2562" i="3"/>
  <c r="N2562" i="3" s="1"/>
  <c r="F2562" i="3"/>
  <c r="K2561" i="3"/>
  <c r="L2561" i="3" s="1"/>
  <c r="F2561" i="3"/>
  <c r="G2561" i="3" s="1"/>
  <c r="K2560" i="3"/>
  <c r="F2560" i="3"/>
  <c r="K2559" i="3"/>
  <c r="F2559" i="3"/>
  <c r="K2558" i="3"/>
  <c r="N2558" i="3" s="1"/>
  <c r="F2558" i="3"/>
  <c r="K2557" i="3"/>
  <c r="F2557" i="3"/>
  <c r="G2557" i="3" s="1"/>
  <c r="K2556" i="3"/>
  <c r="F2556" i="3"/>
  <c r="G2556" i="3" s="1"/>
  <c r="K2555" i="3"/>
  <c r="N2555" i="3" s="1"/>
  <c r="F2555" i="3"/>
  <c r="K2554" i="3"/>
  <c r="L2554" i="3" s="1"/>
  <c r="F2554" i="3"/>
  <c r="K2553" i="3"/>
  <c r="F2553" i="3"/>
  <c r="G2553" i="3" s="1"/>
  <c r="K2552" i="3"/>
  <c r="F2552" i="3"/>
  <c r="G2552" i="3" s="1"/>
  <c r="K2551" i="3"/>
  <c r="F2551" i="3"/>
  <c r="K2550" i="3"/>
  <c r="F2550" i="3"/>
  <c r="K2549" i="3"/>
  <c r="F2549" i="3"/>
  <c r="K2548" i="3"/>
  <c r="L2548" i="3" s="1"/>
  <c r="F2548" i="3"/>
  <c r="G2548" i="3" s="1"/>
  <c r="K2547" i="3"/>
  <c r="N2547" i="3" s="1"/>
  <c r="F2547" i="3"/>
  <c r="K2546" i="3"/>
  <c r="L2546" i="3" s="1"/>
  <c r="F2546" i="3"/>
  <c r="G2546" i="3" s="1"/>
  <c r="K2545" i="3"/>
  <c r="F2545" i="3"/>
  <c r="K2544" i="3"/>
  <c r="L2544" i="3" s="1"/>
  <c r="F2544" i="3"/>
  <c r="G2544" i="3" s="1"/>
  <c r="K2543" i="3"/>
  <c r="F2543" i="3"/>
  <c r="K2542" i="3"/>
  <c r="L2542" i="3" s="1"/>
  <c r="F2542" i="3"/>
  <c r="K2541" i="3"/>
  <c r="F2541" i="3"/>
  <c r="K2540" i="3"/>
  <c r="F2540" i="3"/>
  <c r="G2540" i="3" s="1"/>
  <c r="K2539" i="3"/>
  <c r="M2539" i="3" s="1"/>
  <c r="F2539" i="3"/>
  <c r="G2539" i="3" s="1"/>
  <c r="K2538" i="3"/>
  <c r="L2538" i="3" s="1"/>
  <c r="F2538" i="3"/>
  <c r="K2537" i="3"/>
  <c r="F2537" i="3"/>
  <c r="G2537" i="3" s="1"/>
  <c r="K2536" i="3"/>
  <c r="F2536" i="3"/>
  <c r="G2536" i="3" s="1"/>
  <c r="K2535" i="3"/>
  <c r="F2535" i="3"/>
  <c r="I2535" i="3" s="1"/>
  <c r="K2534" i="3"/>
  <c r="F2534" i="3"/>
  <c r="K2533" i="3"/>
  <c r="L2533" i="3" s="1"/>
  <c r="F2533" i="3"/>
  <c r="G2533" i="3" s="1"/>
  <c r="K2532" i="3"/>
  <c r="F2532" i="3"/>
  <c r="K2531" i="3"/>
  <c r="M2531" i="3" s="1"/>
  <c r="F2531" i="3"/>
  <c r="K2530" i="3"/>
  <c r="L2530" i="3" s="1"/>
  <c r="F2530" i="3"/>
  <c r="K2529" i="3"/>
  <c r="F2529" i="3"/>
  <c r="I2529" i="3" s="1"/>
  <c r="K2528" i="3"/>
  <c r="F2528" i="3"/>
  <c r="K2527" i="3"/>
  <c r="F2527" i="3"/>
  <c r="K2526" i="3"/>
  <c r="F2526" i="3"/>
  <c r="K2525" i="3"/>
  <c r="F2525" i="3"/>
  <c r="K2524" i="3"/>
  <c r="N2524" i="3" s="1"/>
  <c r="F2524" i="3"/>
  <c r="K2523" i="3"/>
  <c r="F2523" i="3"/>
  <c r="K2522" i="3"/>
  <c r="F2522" i="3"/>
  <c r="K2521" i="3"/>
  <c r="F2521" i="3"/>
  <c r="K2520" i="3"/>
  <c r="F2520" i="3"/>
  <c r="K2519" i="3"/>
  <c r="F2519" i="3"/>
  <c r="K2518" i="3"/>
  <c r="N2518" i="3" s="1"/>
  <c r="F2518" i="3"/>
  <c r="K2517" i="3"/>
  <c r="F2517" i="3"/>
  <c r="K2516" i="3"/>
  <c r="F2516" i="3"/>
  <c r="K2515" i="3"/>
  <c r="F2515" i="3"/>
  <c r="K2514" i="3"/>
  <c r="F2514" i="3"/>
  <c r="K2513" i="3"/>
  <c r="F2513" i="3"/>
  <c r="K2512" i="3"/>
  <c r="F2512" i="3"/>
  <c r="K2511" i="3"/>
  <c r="F2511" i="3"/>
  <c r="K2510" i="3"/>
  <c r="F2510" i="3"/>
  <c r="K2509" i="3"/>
  <c r="F2509" i="3"/>
  <c r="K2508" i="3"/>
  <c r="F2508" i="3"/>
  <c r="K2507" i="3"/>
  <c r="N2507" i="3" s="1"/>
  <c r="F2507" i="3"/>
  <c r="H2507" i="3" s="1"/>
  <c r="K2506" i="3"/>
  <c r="F2506" i="3"/>
  <c r="K2505" i="3"/>
  <c r="F2505" i="3"/>
  <c r="K2504" i="3"/>
  <c r="M2504" i="3" s="1"/>
  <c r="F2504" i="3"/>
  <c r="K2503" i="3"/>
  <c r="M2503" i="3" s="1"/>
  <c r="F2503" i="3"/>
  <c r="K2502" i="3"/>
  <c r="F2502" i="3"/>
  <c r="I2502" i="3" s="1"/>
  <c r="K2501" i="3"/>
  <c r="N2501" i="3" s="1"/>
  <c r="F2501" i="3"/>
  <c r="K2500" i="3"/>
  <c r="F2500" i="3"/>
  <c r="K2499" i="3"/>
  <c r="F2499" i="3"/>
  <c r="K2498" i="3"/>
  <c r="F2498" i="3"/>
  <c r="K2497" i="3"/>
  <c r="F2497" i="3"/>
  <c r="K2496" i="3"/>
  <c r="F2496" i="3"/>
  <c r="K2495" i="3"/>
  <c r="F2495" i="3"/>
  <c r="K2494" i="3"/>
  <c r="F2494" i="3"/>
  <c r="I2494" i="3" s="1"/>
  <c r="K2493" i="3"/>
  <c r="N2493" i="3" s="1"/>
  <c r="F2493" i="3"/>
  <c r="K2492" i="3"/>
  <c r="F2492" i="3"/>
  <c r="K2491" i="3"/>
  <c r="F2491" i="3"/>
  <c r="K2490" i="3"/>
  <c r="F2490" i="3"/>
  <c r="K2489" i="3"/>
  <c r="F2489" i="3"/>
  <c r="K2488" i="3"/>
  <c r="F2488" i="3"/>
  <c r="K2487" i="3"/>
  <c r="N2487" i="3" s="1"/>
  <c r="F2487" i="3"/>
  <c r="K2486" i="3"/>
  <c r="F2486" i="3"/>
  <c r="K2485" i="3"/>
  <c r="F2485" i="3"/>
  <c r="K2484" i="3"/>
  <c r="F2484" i="3"/>
  <c r="K2483" i="3"/>
  <c r="F2483" i="3"/>
  <c r="K2482" i="3"/>
  <c r="F2482" i="3"/>
  <c r="K2481" i="3"/>
  <c r="F2481" i="3"/>
  <c r="K2480" i="3"/>
  <c r="F2480" i="3"/>
  <c r="K2479" i="3"/>
  <c r="F2479" i="3"/>
  <c r="K2478" i="3"/>
  <c r="F2478" i="3"/>
  <c r="K2477" i="3"/>
  <c r="F2477" i="3"/>
  <c r="K2476" i="3"/>
  <c r="F2476" i="3"/>
  <c r="K2475" i="3"/>
  <c r="N2475" i="3" s="1"/>
  <c r="F2475" i="3"/>
  <c r="H2475" i="3" s="1"/>
  <c r="K2474" i="3"/>
  <c r="F2474" i="3"/>
  <c r="K2473" i="3"/>
  <c r="F2473" i="3"/>
  <c r="K2472" i="3"/>
  <c r="M2472" i="3" s="1"/>
  <c r="F2472" i="3"/>
  <c r="K2471" i="3"/>
  <c r="F2471" i="3"/>
  <c r="K2470" i="3"/>
  <c r="F2470" i="3"/>
  <c r="K2469" i="3"/>
  <c r="F2469" i="3"/>
  <c r="K2468" i="3"/>
  <c r="F2468" i="3"/>
  <c r="I2468" i="3" s="1"/>
  <c r="K2467" i="3"/>
  <c r="N2467" i="3" s="1"/>
  <c r="F2467" i="3"/>
  <c r="K2466" i="3"/>
  <c r="F2466" i="3"/>
  <c r="K2465" i="3"/>
  <c r="F2465" i="3"/>
  <c r="K2464" i="3"/>
  <c r="F2464" i="3"/>
  <c r="K2463" i="3"/>
  <c r="F2463" i="3"/>
  <c r="K2462" i="3"/>
  <c r="F2462" i="3"/>
  <c r="K2461" i="3"/>
  <c r="F2461" i="3"/>
  <c r="K2460" i="3"/>
  <c r="F2460" i="3"/>
  <c r="K2459" i="3"/>
  <c r="F2459" i="3"/>
  <c r="K2458" i="3"/>
  <c r="F2458" i="3"/>
  <c r="K2457" i="3"/>
  <c r="F2457" i="3"/>
  <c r="K2456" i="3"/>
  <c r="F2456" i="3"/>
  <c r="K2455" i="3"/>
  <c r="F2455" i="3"/>
  <c r="K2454" i="3"/>
  <c r="F2454" i="3"/>
  <c r="K2453" i="3"/>
  <c r="F2453" i="3"/>
  <c r="K2452" i="3"/>
  <c r="F2452" i="3"/>
  <c r="K2451" i="3"/>
  <c r="F2451" i="3"/>
  <c r="K2450" i="3"/>
  <c r="N2450" i="3" s="1"/>
  <c r="F2450" i="3"/>
  <c r="H2450" i="3" s="1"/>
  <c r="K2449" i="3"/>
  <c r="F2449" i="3"/>
  <c r="K2448" i="3"/>
  <c r="F2448" i="3"/>
  <c r="K2447" i="3"/>
  <c r="M2447" i="3" s="1"/>
  <c r="F2447" i="3"/>
  <c r="K2446" i="3"/>
  <c r="L2446" i="3" s="1"/>
  <c r="F2446" i="3"/>
  <c r="K2445" i="3"/>
  <c r="F2445" i="3"/>
  <c r="I2445" i="3" s="1"/>
  <c r="K2444" i="3"/>
  <c r="F2444" i="3"/>
  <c r="K2443" i="3"/>
  <c r="F2443" i="3"/>
  <c r="K2442" i="3"/>
  <c r="F2442" i="3"/>
  <c r="K2441" i="3"/>
  <c r="F2441" i="3"/>
  <c r="K2440" i="3"/>
  <c r="F2440" i="3"/>
  <c r="K2439" i="3"/>
  <c r="F2439" i="3"/>
  <c r="I2439" i="3" s="1"/>
  <c r="K2438" i="3"/>
  <c r="N2438" i="3" s="1"/>
  <c r="F2438" i="3"/>
  <c r="K2437" i="3"/>
  <c r="F2437" i="3"/>
  <c r="K2436" i="3"/>
  <c r="F2436" i="3"/>
  <c r="K2435" i="3"/>
  <c r="F2435" i="3"/>
  <c r="K2434" i="3"/>
  <c r="F2434" i="3"/>
  <c r="K2433" i="3"/>
  <c r="F2433" i="3"/>
  <c r="K2432" i="3"/>
  <c r="F2432" i="3"/>
  <c r="K2431" i="3"/>
  <c r="F2431" i="3"/>
  <c r="K2430" i="3"/>
  <c r="F2430" i="3"/>
  <c r="K2429" i="3"/>
  <c r="F2429" i="3"/>
  <c r="K2428" i="3"/>
  <c r="F2428" i="3"/>
  <c r="K2427" i="3"/>
  <c r="F2427" i="3"/>
  <c r="K2426" i="3"/>
  <c r="M2426" i="3" s="1"/>
  <c r="F2426" i="3"/>
  <c r="K2425" i="3"/>
  <c r="L2425" i="3" s="1"/>
  <c r="F2425" i="3"/>
  <c r="K2424" i="3"/>
  <c r="F2424" i="3"/>
  <c r="I2424" i="3" s="1"/>
  <c r="K2423" i="3"/>
  <c r="N2423" i="3" s="1"/>
  <c r="F2423" i="3"/>
  <c r="K2422" i="3"/>
  <c r="F2422" i="3"/>
  <c r="K2421" i="3"/>
  <c r="F2421" i="3"/>
  <c r="K2420" i="3"/>
  <c r="F2420" i="3"/>
  <c r="K2419" i="3"/>
  <c r="F2419" i="3"/>
  <c r="K2418" i="3"/>
  <c r="F2418" i="3"/>
  <c r="K2417" i="3"/>
  <c r="F2417" i="3"/>
  <c r="K2416" i="3"/>
  <c r="F2416" i="3"/>
  <c r="K2415" i="3"/>
  <c r="F2415" i="3"/>
  <c r="K2414" i="3"/>
  <c r="F2414" i="3"/>
  <c r="K2413" i="3"/>
  <c r="F2413" i="3"/>
  <c r="K2412" i="3"/>
  <c r="F2412" i="3"/>
  <c r="K2411" i="3"/>
  <c r="F2411" i="3"/>
  <c r="K2410" i="3"/>
  <c r="F2410" i="3"/>
  <c r="K2409" i="3"/>
  <c r="F2409" i="3"/>
  <c r="K2408" i="3"/>
  <c r="F2408" i="3"/>
  <c r="K2407" i="3"/>
  <c r="F2407" i="3"/>
  <c r="K2406" i="3"/>
  <c r="F2406" i="3"/>
  <c r="K2405" i="3"/>
  <c r="F2405" i="3"/>
  <c r="K2404" i="3"/>
  <c r="N2404" i="3" s="1"/>
  <c r="F2404" i="3"/>
  <c r="H2404" i="3" s="1"/>
  <c r="K2403" i="3"/>
  <c r="F2403" i="3"/>
  <c r="K2402" i="3"/>
  <c r="F2402" i="3"/>
  <c r="K2401" i="3"/>
  <c r="M2401" i="3" s="1"/>
  <c r="F2401" i="3"/>
  <c r="K2400" i="3"/>
  <c r="F2400" i="3"/>
  <c r="K2399" i="3"/>
  <c r="F2399" i="3"/>
  <c r="K2398" i="3"/>
  <c r="F2398" i="3"/>
  <c r="K2397" i="3"/>
  <c r="F2397" i="3"/>
  <c r="K2396" i="3"/>
  <c r="N2396" i="3" s="1"/>
  <c r="F2396" i="3"/>
  <c r="K2395" i="3"/>
  <c r="F2395" i="3"/>
  <c r="K2394" i="3"/>
  <c r="F2394" i="3"/>
  <c r="K2393" i="3"/>
  <c r="F2393" i="3"/>
  <c r="K2392" i="3"/>
  <c r="F2392" i="3"/>
  <c r="K2391" i="3"/>
  <c r="F2391" i="3"/>
  <c r="K2390" i="3"/>
  <c r="F2390" i="3"/>
  <c r="K2389" i="3"/>
  <c r="F2389" i="3"/>
  <c r="K2388" i="3"/>
  <c r="F2388" i="3"/>
  <c r="K2387" i="3"/>
  <c r="N2387" i="3" s="1"/>
  <c r="F2387" i="3"/>
  <c r="H2387" i="3" s="1"/>
  <c r="K2386" i="3"/>
  <c r="F2386" i="3"/>
  <c r="K2385" i="3"/>
  <c r="F2385" i="3"/>
  <c r="K2384" i="3"/>
  <c r="L2384" i="3" s="1"/>
  <c r="F2384" i="3"/>
  <c r="K2383" i="3"/>
  <c r="N2383" i="3" s="1"/>
  <c r="F2383" i="3"/>
  <c r="K2382" i="3"/>
  <c r="F2382" i="3"/>
  <c r="K2381" i="3"/>
  <c r="F2381" i="3"/>
  <c r="K2380" i="3"/>
  <c r="F2380" i="3"/>
  <c r="K2379" i="3"/>
  <c r="F2379" i="3"/>
  <c r="K2378" i="3"/>
  <c r="F2378" i="3"/>
  <c r="K2377" i="3"/>
  <c r="F2377" i="3"/>
  <c r="K2376" i="3"/>
  <c r="F2376" i="3"/>
  <c r="K2375" i="3"/>
  <c r="F2375" i="3"/>
  <c r="K2374" i="3"/>
  <c r="F2374" i="3"/>
  <c r="K2373" i="3"/>
  <c r="F2373" i="3"/>
  <c r="K2372" i="3"/>
  <c r="F2372" i="3"/>
  <c r="K2371" i="3"/>
  <c r="F2371" i="3"/>
  <c r="K2370" i="3"/>
  <c r="F2370" i="3"/>
  <c r="K2369" i="3"/>
  <c r="F2369" i="3"/>
  <c r="K2368" i="3"/>
  <c r="F2368" i="3"/>
  <c r="K2367" i="3"/>
  <c r="F2367" i="3"/>
  <c r="K2366" i="3"/>
  <c r="F2366" i="3"/>
  <c r="K2365" i="3"/>
  <c r="M2365" i="3" s="1"/>
  <c r="F2365" i="3"/>
  <c r="K2364" i="3"/>
  <c r="L2364" i="3" s="1"/>
  <c r="F2364" i="3"/>
  <c r="K2363" i="3"/>
  <c r="F2363" i="3"/>
  <c r="I2363" i="3" s="1"/>
  <c r="K2362" i="3"/>
  <c r="F2362" i="3"/>
  <c r="K2361" i="3"/>
  <c r="F2361" i="3"/>
  <c r="K2360" i="3"/>
  <c r="F2360" i="3"/>
  <c r="K2359" i="3"/>
  <c r="F2359" i="3"/>
  <c r="K2358" i="3"/>
  <c r="F2358" i="3"/>
  <c r="K2357" i="3"/>
  <c r="F2357" i="3"/>
  <c r="K2356" i="3"/>
  <c r="F2356" i="3"/>
  <c r="I2356" i="3" s="1"/>
  <c r="K2355" i="3"/>
  <c r="N2355" i="3" s="1"/>
  <c r="F2355" i="3"/>
  <c r="K2354" i="3"/>
  <c r="F2354" i="3"/>
  <c r="K2353" i="3"/>
  <c r="F2353" i="3"/>
  <c r="K2352" i="3"/>
  <c r="F2352" i="3"/>
  <c r="K2351" i="3"/>
  <c r="F2351" i="3"/>
  <c r="K2350" i="3"/>
  <c r="N2350" i="3" s="1"/>
  <c r="F2350" i="3"/>
  <c r="K2349" i="3"/>
  <c r="F2349" i="3"/>
  <c r="K2348" i="3"/>
  <c r="F2348" i="3"/>
  <c r="K2347" i="3"/>
  <c r="F2347" i="3"/>
  <c r="K2346" i="3"/>
  <c r="F2346" i="3"/>
  <c r="K2345" i="3"/>
  <c r="F2345" i="3"/>
  <c r="K2344" i="3"/>
  <c r="F2344" i="3"/>
  <c r="K2343" i="3"/>
  <c r="F2343" i="3"/>
  <c r="K2342" i="3"/>
  <c r="F2342" i="3"/>
  <c r="K2341" i="3"/>
  <c r="F2341" i="3"/>
  <c r="K2340" i="3"/>
  <c r="F2340" i="3"/>
  <c r="K2339" i="3"/>
  <c r="F2339" i="3"/>
  <c r="K2338" i="3"/>
  <c r="N2338" i="3" s="1"/>
  <c r="F2338" i="3"/>
  <c r="H2338" i="3" s="1"/>
  <c r="K2337" i="3"/>
  <c r="F2337" i="3"/>
  <c r="K2336" i="3"/>
  <c r="F2336" i="3"/>
  <c r="K2335" i="3"/>
  <c r="M2335" i="3" s="1"/>
  <c r="F2335" i="3"/>
  <c r="K2334" i="3"/>
  <c r="L2334" i="3" s="1"/>
  <c r="F2334" i="3"/>
  <c r="K2333" i="3"/>
  <c r="F2333" i="3"/>
  <c r="I2333" i="3" s="1"/>
  <c r="K2332" i="3"/>
  <c r="N2332" i="3" s="1"/>
  <c r="F2332" i="3"/>
  <c r="K2331" i="3"/>
  <c r="F2331" i="3"/>
  <c r="K2330" i="3"/>
  <c r="F2330" i="3"/>
  <c r="K2329" i="3"/>
  <c r="F2329" i="3"/>
  <c r="K2328" i="3"/>
  <c r="F2328" i="3"/>
  <c r="K2327" i="3"/>
  <c r="F2327" i="3"/>
  <c r="K2326" i="3"/>
  <c r="F2326" i="3"/>
  <c r="K2325" i="3"/>
  <c r="F2325" i="3"/>
  <c r="I2325" i="3" s="1"/>
  <c r="K2324" i="3"/>
  <c r="F2324" i="3"/>
  <c r="K2323" i="3"/>
  <c r="F2323" i="3"/>
  <c r="K2322" i="3"/>
  <c r="F2322" i="3"/>
  <c r="K2321" i="3"/>
  <c r="F2321" i="3"/>
  <c r="K2320" i="3"/>
  <c r="N2320" i="3" s="1"/>
  <c r="F2320" i="3"/>
  <c r="K2319" i="3"/>
  <c r="F2319" i="3"/>
  <c r="K2318" i="3"/>
  <c r="F2318" i="3"/>
  <c r="K2317" i="3"/>
  <c r="F2317" i="3"/>
  <c r="K2316" i="3"/>
  <c r="F2316" i="3"/>
  <c r="K2315" i="3"/>
  <c r="F2315" i="3"/>
  <c r="K2314" i="3"/>
  <c r="F2314" i="3"/>
  <c r="K2313" i="3"/>
  <c r="N2313" i="3" s="1"/>
  <c r="F2313" i="3"/>
  <c r="K2312" i="3"/>
  <c r="F2312" i="3"/>
  <c r="K2311" i="3"/>
  <c r="F2311" i="3"/>
  <c r="K2310" i="3"/>
  <c r="F2310" i="3"/>
  <c r="K2309" i="3"/>
  <c r="F2309" i="3"/>
  <c r="K2308" i="3"/>
  <c r="N2308" i="3" s="1"/>
  <c r="F2308" i="3"/>
  <c r="H2308" i="3" s="1"/>
  <c r="K2307" i="3"/>
  <c r="F2307" i="3"/>
  <c r="K2306" i="3"/>
  <c r="F2306" i="3"/>
  <c r="K2305" i="3"/>
  <c r="M2305" i="3" s="1"/>
  <c r="F2305" i="3"/>
  <c r="K2304" i="3"/>
  <c r="F2304" i="3"/>
  <c r="K2303" i="3"/>
  <c r="F2303" i="3"/>
  <c r="I2303" i="3" s="1"/>
  <c r="K2302" i="3"/>
  <c r="F2302" i="3"/>
  <c r="K2301" i="3"/>
  <c r="F2301" i="3"/>
  <c r="K2300" i="3"/>
  <c r="N2300" i="3" s="1"/>
  <c r="F2300" i="3"/>
  <c r="G2300" i="3" s="1"/>
  <c r="K2299" i="3"/>
  <c r="F2299" i="3"/>
  <c r="G2299" i="3" s="1"/>
  <c r="K2298" i="3"/>
  <c r="F2298" i="3"/>
  <c r="K2297" i="3"/>
  <c r="L2297" i="3" s="1"/>
  <c r="F2297" i="3"/>
  <c r="K2296" i="3"/>
  <c r="L2296" i="3" s="1"/>
  <c r="F2296" i="3"/>
  <c r="K2295" i="3"/>
  <c r="F2295" i="3"/>
  <c r="G2295" i="3" s="1"/>
  <c r="K2294" i="3"/>
  <c r="F2294" i="3"/>
  <c r="G2294" i="3" s="1"/>
  <c r="K2293" i="3"/>
  <c r="F2293" i="3"/>
  <c r="K2292" i="3"/>
  <c r="F2292" i="3"/>
  <c r="G2292" i="3" s="1"/>
  <c r="K2291" i="3"/>
  <c r="F2291" i="3"/>
  <c r="G2291" i="3" s="1"/>
  <c r="K2290" i="3"/>
  <c r="F2290" i="3"/>
  <c r="K2289" i="3"/>
  <c r="L2289" i="3" s="1"/>
  <c r="F2289" i="3"/>
  <c r="I2289" i="3" s="1"/>
  <c r="K2288" i="3"/>
  <c r="N2288" i="3" s="1"/>
  <c r="F2288" i="3"/>
  <c r="G2288" i="3" s="1"/>
  <c r="K2287" i="3"/>
  <c r="F2287" i="3"/>
  <c r="G2287" i="3" s="1"/>
  <c r="K2286" i="3"/>
  <c r="F2286" i="3"/>
  <c r="G2286" i="3" s="1"/>
  <c r="K2285" i="3"/>
  <c r="F2285" i="3"/>
  <c r="G2285" i="3" s="1"/>
  <c r="K2284" i="3"/>
  <c r="L2284" i="3" s="1"/>
  <c r="F2284" i="3"/>
  <c r="I2284" i="3" s="1"/>
  <c r="K2283" i="3"/>
  <c r="L2283" i="3" s="1"/>
  <c r="F2283" i="3"/>
  <c r="K2282" i="3"/>
  <c r="F2282" i="3"/>
  <c r="G2282" i="3" s="1"/>
  <c r="K2281" i="3"/>
  <c r="L2281" i="3" s="1"/>
  <c r="F2281" i="3"/>
  <c r="I2281" i="3" s="1"/>
  <c r="K2280" i="3"/>
  <c r="F2280" i="3"/>
  <c r="K2279" i="3"/>
  <c r="L2279" i="3" s="1"/>
  <c r="F2279" i="3"/>
  <c r="K2278" i="3"/>
  <c r="F2278" i="3"/>
  <c r="G2278" i="3" s="1"/>
  <c r="K2277" i="3"/>
  <c r="F2277" i="3"/>
  <c r="G2277" i="3" s="1"/>
  <c r="K2276" i="3"/>
  <c r="F2276" i="3"/>
  <c r="G2276" i="3" s="1"/>
  <c r="K2275" i="3"/>
  <c r="F2275" i="3"/>
  <c r="G2275" i="3" s="1"/>
  <c r="K2274" i="3"/>
  <c r="F2274" i="3"/>
  <c r="K2273" i="3"/>
  <c r="N2273" i="3" s="1"/>
  <c r="F2273" i="3"/>
  <c r="G2273" i="3" s="1"/>
  <c r="K2272" i="3"/>
  <c r="F2272" i="3"/>
  <c r="G2272" i="3" s="1"/>
  <c r="K2271" i="3"/>
  <c r="L2271" i="3" s="1"/>
  <c r="F2271" i="3"/>
  <c r="K2270" i="3"/>
  <c r="F2270" i="3"/>
  <c r="G2270" i="3" s="1"/>
  <c r="K2269" i="3"/>
  <c r="M2269" i="3" s="1"/>
  <c r="F2269" i="3"/>
  <c r="G2269" i="3" s="1"/>
  <c r="K2268" i="3"/>
  <c r="L2268" i="3" s="1"/>
  <c r="F2268" i="3"/>
  <c r="I2268" i="3" s="1"/>
  <c r="K2267" i="3"/>
  <c r="F2267" i="3"/>
  <c r="G2267" i="3" s="1"/>
  <c r="K2266" i="3"/>
  <c r="F2266" i="3"/>
  <c r="K2265" i="3"/>
  <c r="L2265" i="3" s="1"/>
  <c r="F2265" i="3"/>
  <c r="K2264" i="3"/>
  <c r="F2264" i="3"/>
  <c r="G2264" i="3" s="1"/>
  <c r="K2263" i="3"/>
  <c r="M2263" i="3" s="1"/>
  <c r="F2263" i="3"/>
  <c r="G2263" i="3" s="1"/>
  <c r="K2262" i="3"/>
  <c r="L2262" i="3" s="1"/>
  <c r="F2262" i="3"/>
  <c r="K2261" i="3"/>
  <c r="F2261" i="3"/>
  <c r="G2261" i="3" s="1"/>
  <c r="K2260" i="3"/>
  <c r="F2260" i="3"/>
  <c r="G2260" i="3" s="1"/>
  <c r="K2259" i="3"/>
  <c r="L2259" i="3" s="1"/>
  <c r="F2259" i="3"/>
  <c r="K2258" i="3"/>
  <c r="F2258" i="3"/>
  <c r="G2258" i="3" s="1"/>
  <c r="K2257" i="3"/>
  <c r="F2257" i="3"/>
  <c r="K2256" i="3"/>
  <c r="N2256" i="3" s="1"/>
  <c r="F2256" i="3"/>
  <c r="H2256" i="3" s="1"/>
  <c r="K2255" i="3"/>
  <c r="L2255" i="3" s="1"/>
  <c r="F2255" i="3"/>
  <c r="K2254" i="3"/>
  <c r="L2254" i="3" s="1"/>
  <c r="F2254" i="3"/>
  <c r="K2253" i="3"/>
  <c r="F2253" i="3"/>
  <c r="G2253" i="3" s="1"/>
  <c r="K2252" i="3"/>
  <c r="F2252" i="3"/>
  <c r="G2252" i="3" s="1"/>
  <c r="K2251" i="3"/>
  <c r="F2251" i="3"/>
  <c r="K2250" i="3"/>
  <c r="L2250" i="3" s="1"/>
  <c r="F2250" i="3"/>
  <c r="K2249" i="3"/>
  <c r="L2249" i="3" s="1"/>
  <c r="F2249" i="3"/>
  <c r="K2248" i="3"/>
  <c r="F2248" i="3"/>
  <c r="G2248" i="3" s="1"/>
  <c r="K2247" i="3"/>
  <c r="F2247" i="3"/>
  <c r="G2247" i="3" s="1"/>
  <c r="K2246" i="3"/>
  <c r="F2246" i="3"/>
  <c r="G2246" i="3" s="1"/>
  <c r="K2245" i="3"/>
  <c r="L2245" i="3" s="1"/>
  <c r="F2245" i="3"/>
  <c r="K2244" i="3"/>
  <c r="F2244" i="3"/>
  <c r="G2244" i="3" s="1"/>
  <c r="K2243" i="3"/>
  <c r="F2243" i="3"/>
  <c r="G2243" i="3" s="1"/>
  <c r="K2242" i="3"/>
  <c r="F2242" i="3"/>
  <c r="K2241" i="3"/>
  <c r="L2241" i="3" s="1"/>
  <c r="F2241" i="3"/>
  <c r="K2240" i="3"/>
  <c r="F2240" i="3"/>
  <c r="G2240" i="3" s="1"/>
  <c r="K2239" i="3"/>
  <c r="N2239" i="3" s="1"/>
  <c r="F2239" i="3"/>
  <c r="H2239" i="3" s="1"/>
  <c r="K2238" i="3"/>
  <c r="L2238" i="3" s="1"/>
  <c r="F2238" i="3"/>
  <c r="K2237" i="3"/>
  <c r="F2237" i="3"/>
  <c r="G2237" i="3" s="1"/>
  <c r="K2236" i="3"/>
  <c r="N2236" i="3" s="1"/>
  <c r="F2236" i="3"/>
  <c r="G2236" i="3" s="1"/>
  <c r="K2235" i="3"/>
  <c r="L2235" i="3" s="1"/>
  <c r="F2235" i="3"/>
  <c r="I2235" i="3" s="1"/>
  <c r="K2234" i="3"/>
  <c r="F2234" i="3"/>
  <c r="K2233" i="3"/>
  <c r="L2233" i="3" s="1"/>
  <c r="F2233" i="3"/>
  <c r="K2232" i="3"/>
  <c r="F2232" i="3"/>
  <c r="K2231" i="3"/>
  <c r="F2231" i="3"/>
  <c r="G2231" i="3" s="1"/>
  <c r="K2230" i="3"/>
  <c r="F2230" i="3"/>
  <c r="G2230" i="3" s="1"/>
  <c r="K2229" i="3"/>
  <c r="F2229" i="3"/>
  <c r="G2229" i="3" s="1"/>
  <c r="K2228" i="3"/>
  <c r="M2228" i="3" s="1"/>
  <c r="F2228" i="3"/>
  <c r="G2228" i="3" s="1"/>
  <c r="K2227" i="3"/>
  <c r="L2227" i="3" s="1"/>
  <c r="F2227" i="3"/>
  <c r="K2226" i="3"/>
  <c r="F2226" i="3"/>
  <c r="G2226" i="3" s="1"/>
  <c r="K2225" i="3"/>
  <c r="M2225" i="3" s="1"/>
  <c r="F2225" i="3"/>
  <c r="K2224" i="3"/>
  <c r="L2224" i="3" s="1"/>
  <c r="F2224" i="3"/>
  <c r="I2224" i="3" s="1"/>
  <c r="K2223" i="3"/>
  <c r="F2223" i="3"/>
  <c r="G2223" i="3" s="1"/>
  <c r="K2222" i="3"/>
  <c r="F2222" i="3"/>
  <c r="G2222" i="3" s="1"/>
  <c r="K2221" i="3"/>
  <c r="F2221" i="3"/>
  <c r="K2220" i="3"/>
  <c r="L2220" i="3" s="1"/>
  <c r="F2220" i="3"/>
  <c r="I2220" i="3" s="1"/>
  <c r="K2219" i="3"/>
  <c r="F2219" i="3"/>
  <c r="G2219" i="3" s="1"/>
  <c r="K2218" i="3"/>
  <c r="F2218" i="3"/>
  <c r="G2218" i="3" s="1"/>
  <c r="K2217" i="3"/>
  <c r="L2217" i="3" s="1"/>
  <c r="F2217" i="3"/>
  <c r="K2216" i="3"/>
  <c r="L2216" i="3" s="1"/>
  <c r="F2216" i="3"/>
  <c r="K2215" i="3"/>
  <c r="F2215" i="3"/>
  <c r="G2215" i="3" s="1"/>
  <c r="K2214" i="3"/>
  <c r="F2214" i="3"/>
  <c r="G2214" i="3" s="1"/>
  <c r="K2213" i="3"/>
  <c r="F2213" i="3"/>
  <c r="K2212" i="3"/>
  <c r="L2212" i="3" s="1"/>
  <c r="F2212" i="3"/>
  <c r="K2211" i="3"/>
  <c r="F2211" i="3"/>
  <c r="G2211" i="3" s="1"/>
  <c r="K2210" i="3"/>
  <c r="N2210" i="3" s="1"/>
  <c r="F2210" i="3"/>
  <c r="G2210" i="3" s="1"/>
  <c r="K2209" i="3"/>
  <c r="L2209" i="3" s="1"/>
  <c r="F2209" i="3"/>
  <c r="K2208" i="3"/>
  <c r="F2208" i="3"/>
  <c r="G2208" i="3" s="1"/>
  <c r="K2207" i="3"/>
  <c r="F2207" i="3"/>
  <c r="G2207" i="3" s="1"/>
  <c r="K2206" i="3"/>
  <c r="M2206" i="3" s="1"/>
  <c r="F2206" i="3"/>
  <c r="K2205" i="3"/>
  <c r="N2205" i="3" s="1"/>
  <c r="F2205" i="3"/>
  <c r="G2205" i="3" s="1"/>
  <c r="K2204" i="3"/>
  <c r="F2204" i="3"/>
  <c r="G2204" i="3" s="1"/>
  <c r="K2203" i="3"/>
  <c r="L2203" i="3" s="1"/>
  <c r="F2203" i="3"/>
  <c r="K2202" i="3"/>
  <c r="F2202" i="3"/>
  <c r="G2202" i="3" s="1"/>
  <c r="K2201" i="3"/>
  <c r="F2201" i="3"/>
  <c r="G2201" i="3" s="1"/>
  <c r="K2200" i="3"/>
  <c r="L2200" i="3" s="1"/>
  <c r="F2200" i="3"/>
  <c r="I2200" i="3" s="1"/>
  <c r="K2199" i="3"/>
  <c r="N2199" i="3" s="1"/>
  <c r="F2199" i="3"/>
  <c r="G2199" i="3" s="1"/>
  <c r="K2198" i="3"/>
  <c r="F2198" i="3"/>
  <c r="G2198" i="3" s="1"/>
  <c r="K2197" i="3"/>
  <c r="M2197" i="3" s="1"/>
  <c r="F2197" i="3"/>
  <c r="G2197" i="3" s="1"/>
  <c r="K2196" i="3"/>
  <c r="F2196" i="3"/>
  <c r="K2195" i="3"/>
  <c r="L2195" i="3" s="1"/>
  <c r="F2195" i="3"/>
  <c r="K2194" i="3"/>
  <c r="F2194" i="3"/>
  <c r="K2193" i="3"/>
  <c r="F2193" i="3"/>
  <c r="G2193" i="3" s="1"/>
  <c r="K2192" i="3"/>
  <c r="F2192" i="3"/>
  <c r="K2191" i="3"/>
  <c r="L2191" i="3" s="1"/>
  <c r="F2191" i="3"/>
  <c r="K2190" i="3"/>
  <c r="F2190" i="3"/>
  <c r="G2190" i="3" s="1"/>
  <c r="K2189" i="3"/>
  <c r="L2189" i="3" s="1"/>
  <c r="F2189" i="3"/>
  <c r="K2188" i="3"/>
  <c r="M2188" i="3" s="1"/>
  <c r="F2188" i="3"/>
  <c r="G2188" i="3" s="1"/>
  <c r="K2187" i="3"/>
  <c r="F2187" i="3"/>
  <c r="K2186" i="3"/>
  <c r="L2186" i="3" s="1"/>
  <c r="F2186" i="3"/>
  <c r="K2185" i="3"/>
  <c r="F2185" i="3"/>
  <c r="G2185" i="3" s="1"/>
  <c r="K2184" i="3"/>
  <c r="F2184" i="3"/>
  <c r="G2184" i="3" s="1"/>
  <c r="K2183" i="3"/>
  <c r="L2183" i="3" s="1"/>
  <c r="F2183" i="3"/>
  <c r="K2182" i="3"/>
  <c r="L2182" i="3" s="1"/>
  <c r="F2182" i="3"/>
  <c r="G2182" i="3" s="1"/>
  <c r="K2181" i="3"/>
  <c r="L2181" i="3" s="1"/>
  <c r="F2181" i="3"/>
  <c r="G2181" i="3" s="1"/>
  <c r="K2180" i="3"/>
  <c r="F2180" i="3"/>
  <c r="K2179" i="3"/>
  <c r="F2179" i="3"/>
  <c r="K2178" i="3"/>
  <c r="F2178" i="3"/>
  <c r="G2178" i="3" s="1"/>
  <c r="K2177" i="3"/>
  <c r="F2177" i="3"/>
  <c r="K2176" i="3"/>
  <c r="F2176" i="3"/>
  <c r="G2176" i="3" s="1"/>
  <c r="K2175" i="3"/>
  <c r="M2175" i="3" s="1"/>
  <c r="F2175" i="3"/>
  <c r="K2174" i="3"/>
  <c r="L2174" i="3" s="1"/>
  <c r="F2174" i="3"/>
  <c r="K2173" i="3"/>
  <c r="L2173" i="3" s="1"/>
  <c r="F2173" i="3"/>
  <c r="K2172" i="3"/>
  <c r="F2172" i="3"/>
  <c r="G2172" i="3" s="1"/>
  <c r="K2171" i="3"/>
  <c r="F2171" i="3"/>
  <c r="K2170" i="3"/>
  <c r="F2170" i="3"/>
  <c r="G2170" i="3" s="1"/>
  <c r="K2169" i="3"/>
  <c r="L2169" i="3" s="1"/>
  <c r="F2169" i="3"/>
  <c r="K2168" i="3"/>
  <c r="F2168" i="3"/>
  <c r="K2167" i="3"/>
  <c r="F2167" i="3"/>
  <c r="G2167" i="3" s="1"/>
  <c r="K2166" i="3"/>
  <c r="L2166" i="3" s="1"/>
  <c r="F2166" i="3"/>
  <c r="K2165" i="3"/>
  <c r="L2165" i="3" s="1"/>
  <c r="F2165" i="3"/>
  <c r="K2164" i="3"/>
  <c r="F2164" i="3"/>
  <c r="K2163" i="3"/>
  <c r="F2163" i="3"/>
  <c r="K2162" i="3"/>
  <c r="L2162" i="3" s="1"/>
  <c r="F2162" i="3"/>
  <c r="K2161" i="3"/>
  <c r="F2161" i="3"/>
  <c r="K2160" i="3"/>
  <c r="L2160" i="3" s="1"/>
  <c r="F2160" i="3"/>
  <c r="K2159" i="3"/>
  <c r="F2159" i="3"/>
  <c r="K2158" i="3"/>
  <c r="L2158" i="3" s="1"/>
  <c r="F2158" i="3"/>
  <c r="K2157" i="3"/>
  <c r="F2157" i="3"/>
  <c r="G2157" i="3" s="1"/>
  <c r="K2156" i="3"/>
  <c r="M2156" i="3" s="1"/>
  <c r="F2156" i="3"/>
  <c r="I2156" i="3" s="1"/>
  <c r="K2155" i="3"/>
  <c r="L2155" i="3" s="1"/>
  <c r="F2155" i="3"/>
  <c r="K2154" i="3"/>
  <c r="F2154" i="3"/>
  <c r="G2154" i="3" s="1"/>
  <c r="K2153" i="3"/>
  <c r="F2153" i="3"/>
  <c r="G2153" i="3" s="1"/>
  <c r="K2152" i="3"/>
  <c r="F2152" i="3"/>
  <c r="K2151" i="3"/>
  <c r="F2151" i="3"/>
  <c r="K2150" i="3"/>
  <c r="F2150" i="3"/>
  <c r="G2150" i="3" s="1"/>
  <c r="K2149" i="3"/>
  <c r="F2149" i="3"/>
  <c r="K2148" i="3"/>
  <c r="L2148" i="3" s="1"/>
  <c r="F2148" i="3"/>
  <c r="K2147" i="3"/>
  <c r="F2147" i="3"/>
  <c r="K2146" i="3"/>
  <c r="F2146" i="3"/>
  <c r="G2146" i="3" s="1"/>
  <c r="K2145" i="3"/>
  <c r="L2145" i="3" s="1"/>
  <c r="F2145" i="3"/>
  <c r="K2144" i="3"/>
  <c r="L2144" i="3" s="1"/>
  <c r="F2144" i="3"/>
  <c r="I2144" i="3" s="1"/>
  <c r="K2143" i="3"/>
  <c r="M2143" i="3" s="1"/>
  <c r="F2143" i="3"/>
  <c r="K2142" i="3"/>
  <c r="F2142" i="3"/>
  <c r="G2142" i="3" s="1"/>
  <c r="K2141" i="3"/>
  <c r="L2141" i="3" s="1"/>
  <c r="F2141" i="3"/>
  <c r="G2141" i="3" s="1"/>
  <c r="K2140" i="3"/>
  <c r="F2140" i="3"/>
  <c r="K2139" i="3"/>
  <c r="L2139" i="3" s="1"/>
  <c r="F2139" i="3"/>
  <c r="I2139" i="3" s="1"/>
  <c r="K2138" i="3"/>
  <c r="F2138" i="3"/>
  <c r="K2137" i="3"/>
  <c r="L2137" i="3" s="1"/>
  <c r="F2137" i="3"/>
  <c r="K2136" i="3"/>
  <c r="F2136" i="3"/>
  <c r="K2135" i="3"/>
  <c r="F2135" i="3"/>
  <c r="G2135" i="3" s="1"/>
  <c r="K2134" i="3"/>
  <c r="F2134" i="3"/>
  <c r="G2134" i="3" s="1"/>
  <c r="K2133" i="3"/>
  <c r="L2133" i="3" s="1"/>
  <c r="F2133" i="3"/>
  <c r="K2132" i="3"/>
  <c r="N2132" i="3" s="1"/>
  <c r="F2132" i="3"/>
  <c r="I2132" i="3" s="1"/>
  <c r="K2131" i="3"/>
  <c r="F2131" i="3"/>
  <c r="K2130" i="3"/>
  <c r="M2130" i="3" s="1"/>
  <c r="F2130" i="3"/>
  <c r="K2129" i="3"/>
  <c r="N2129" i="3" s="1"/>
  <c r="F2129" i="3"/>
  <c r="K2128" i="3"/>
  <c r="L2128" i="3" s="1"/>
  <c r="F2128" i="3"/>
  <c r="K2127" i="3"/>
  <c r="F2127" i="3"/>
  <c r="K2126" i="3"/>
  <c r="F2126" i="3"/>
  <c r="G2126" i="3" s="1"/>
  <c r="K2125" i="3"/>
  <c r="M2125" i="3" s="1"/>
  <c r="F2125" i="3"/>
  <c r="H2125" i="3" s="1"/>
  <c r="K2124" i="3"/>
  <c r="L2124" i="3" s="1"/>
  <c r="F2124" i="3"/>
  <c r="K2123" i="3"/>
  <c r="F2123" i="3"/>
  <c r="G2123" i="3" s="1"/>
  <c r="K2122" i="3"/>
  <c r="F2122" i="3"/>
  <c r="G2122" i="3" s="1"/>
  <c r="K2121" i="3"/>
  <c r="L2121" i="3" s="1"/>
  <c r="F2121" i="3"/>
  <c r="K2120" i="3"/>
  <c r="F2120" i="3"/>
  <c r="G2120" i="3" s="1"/>
  <c r="K2119" i="3"/>
  <c r="F2119" i="3"/>
  <c r="K2118" i="3"/>
  <c r="F2118" i="3"/>
  <c r="G2118" i="3" s="1"/>
  <c r="K2117" i="3"/>
  <c r="F2117" i="3"/>
  <c r="K2116" i="3"/>
  <c r="L2116" i="3" s="1"/>
  <c r="F2116" i="3"/>
  <c r="G2116" i="3" s="1"/>
  <c r="K2115" i="3"/>
  <c r="N2115" i="3" s="1"/>
  <c r="F2115" i="3"/>
  <c r="K2114" i="3"/>
  <c r="F2114" i="3"/>
  <c r="K2113" i="3"/>
  <c r="F2113" i="3"/>
  <c r="G2113" i="3" s="1"/>
  <c r="K2112" i="3"/>
  <c r="L2112" i="3" s="1"/>
  <c r="F2112" i="3"/>
  <c r="I2112" i="3" s="1"/>
  <c r="K2111" i="3"/>
  <c r="F2111" i="3"/>
  <c r="G2111" i="3" s="1"/>
  <c r="K2110" i="3"/>
  <c r="F2110" i="3"/>
  <c r="G2110" i="3" s="1"/>
  <c r="K2109" i="3"/>
  <c r="F2109" i="3"/>
  <c r="G2109" i="3" s="1"/>
  <c r="K2108" i="3"/>
  <c r="L2108" i="3" s="1"/>
  <c r="F2108" i="3"/>
  <c r="K2107" i="3"/>
  <c r="F2107" i="3"/>
  <c r="G2107" i="3" s="1"/>
  <c r="K2106" i="3"/>
  <c r="F2106" i="3"/>
  <c r="G2106" i="3" s="1"/>
  <c r="K2105" i="3"/>
  <c r="F2105" i="3"/>
  <c r="G2105" i="3" s="1"/>
  <c r="K2104" i="3"/>
  <c r="L2104" i="3" s="1"/>
  <c r="F2104" i="3"/>
  <c r="K2103" i="3"/>
  <c r="F2103" i="3"/>
  <c r="G2103" i="3" s="1"/>
  <c r="K2102" i="3"/>
  <c r="L2102" i="3" s="1"/>
  <c r="F2102" i="3"/>
  <c r="K2101" i="3"/>
  <c r="F2101" i="3"/>
  <c r="G2101" i="3" s="1"/>
  <c r="K2100" i="3"/>
  <c r="F2100" i="3"/>
  <c r="G2100" i="3" s="1"/>
  <c r="K2099" i="3"/>
  <c r="L2099" i="3" s="1"/>
  <c r="F2099" i="3"/>
  <c r="K2098" i="3"/>
  <c r="F2098" i="3"/>
  <c r="K2097" i="3"/>
  <c r="F2097" i="3"/>
  <c r="G2097" i="3" s="1"/>
  <c r="K2096" i="3"/>
  <c r="M2096" i="3" s="1"/>
  <c r="F2096" i="3"/>
  <c r="K2095" i="3"/>
  <c r="L2095" i="3" s="1"/>
  <c r="F2095" i="3"/>
  <c r="K2094" i="3"/>
  <c r="F2094" i="3"/>
  <c r="H2094" i="3" s="1"/>
  <c r="K2093" i="3"/>
  <c r="L2093" i="3" s="1"/>
  <c r="F2093" i="3"/>
  <c r="K2092" i="3"/>
  <c r="F2092" i="3"/>
  <c r="K2091" i="3"/>
  <c r="F2091" i="3"/>
  <c r="G2091" i="3" s="1"/>
  <c r="K2090" i="3"/>
  <c r="F2090" i="3"/>
  <c r="K2089" i="3"/>
  <c r="L2089" i="3" s="1"/>
  <c r="F2089" i="3"/>
  <c r="K2088" i="3"/>
  <c r="F2088" i="3"/>
  <c r="K2087" i="3"/>
  <c r="F2087" i="3"/>
  <c r="G2087" i="3" s="1"/>
  <c r="K2086" i="3"/>
  <c r="L2086" i="3" s="1"/>
  <c r="F2086" i="3"/>
  <c r="K2085" i="3"/>
  <c r="L2085" i="3" s="1"/>
  <c r="F2085" i="3"/>
  <c r="K2084" i="3"/>
  <c r="F2084" i="3"/>
  <c r="K2083" i="3"/>
  <c r="F2083" i="3"/>
  <c r="G2083" i="3" s="1"/>
  <c r="K2082" i="3"/>
  <c r="L2082" i="3" s="1"/>
  <c r="F2082" i="3"/>
  <c r="G2082" i="3" s="1"/>
  <c r="K2081" i="3"/>
  <c r="F2081" i="3"/>
  <c r="G2081" i="3" s="1"/>
  <c r="K2080" i="3"/>
  <c r="F2080" i="3"/>
  <c r="K2079" i="3"/>
  <c r="L2079" i="3" s="1"/>
  <c r="F2079" i="3"/>
  <c r="K2078" i="3"/>
  <c r="L2078" i="3" s="1"/>
  <c r="F2078" i="3"/>
  <c r="K2077" i="3"/>
  <c r="M2077" i="3" s="1"/>
  <c r="F2077" i="3"/>
  <c r="G2077" i="3" s="1"/>
  <c r="K2076" i="3"/>
  <c r="L2076" i="3" s="1"/>
  <c r="F2076" i="3"/>
  <c r="G2076" i="3" s="1"/>
  <c r="K2075" i="3"/>
  <c r="F2075" i="3"/>
  <c r="G2075" i="3" s="1"/>
  <c r="K2074" i="3"/>
  <c r="F2074" i="3"/>
  <c r="K2073" i="3"/>
  <c r="L2073" i="3" s="1"/>
  <c r="F2073" i="3"/>
  <c r="K2072" i="3"/>
  <c r="F2072" i="3"/>
  <c r="K2071" i="3"/>
  <c r="F2071" i="3"/>
  <c r="G2071" i="3" s="1"/>
  <c r="K2070" i="3"/>
  <c r="L2070" i="3" s="1"/>
  <c r="F2070" i="3"/>
  <c r="K2069" i="3"/>
  <c r="F2069" i="3"/>
  <c r="K2068" i="3"/>
  <c r="L2068" i="3" s="1"/>
  <c r="F2068" i="3"/>
  <c r="K2067" i="3"/>
  <c r="M2067" i="3" s="1"/>
  <c r="F2067" i="3"/>
  <c r="G2067" i="3" s="1"/>
  <c r="K2066" i="3"/>
  <c r="L2066" i="3" s="1"/>
  <c r="F2066" i="3"/>
  <c r="K2065" i="3"/>
  <c r="F2065" i="3"/>
  <c r="G2065" i="3" s="1"/>
  <c r="K2064" i="3"/>
  <c r="F2064" i="3"/>
  <c r="K2063" i="3"/>
  <c r="L2063" i="3" s="1"/>
  <c r="F2063" i="3"/>
  <c r="G2063" i="3" s="1"/>
  <c r="K2062" i="3"/>
  <c r="F2062" i="3"/>
  <c r="G2062" i="3" s="1"/>
  <c r="K2061" i="3"/>
  <c r="L2061" i="3" s="1"/>
  <c r="F2061" i="3"/>
  <c r="K2060" i="3"/>
  <c r="F2060" i="3"/>
  <c r="K2059" i="3"/>
  <c r="L2059" i="3" s="1"/>
  <c r="F2059" i="3"/>
  <c r="K2058" i="3"/>
  <c r="F2058" i="3"/>
  <c r="K2057" i="3"/>
  <c r="F2057" i="3"/>
  <c r="G2057" i="3" s="1"/>
  <c r="K2056" i="3"/>
  <c r="L2056" i="3" s="1"/>
  <c r="F2056" i="3"/>
  <c r="K2055" i="3"/>
  <c r="L2055" i="3" s="1"/>
  <c r="F2055" i="3"/>
  <c r="K2054" i="3"/>
  <c r="F2054" i="3"/>
  <c r="K2053" i="3"/>
  <c r="F2053" i="3"/>
  <c r="G2053" i="3" s="1"/>
  <c r="K2052" i="3"/>
  <c r="L2052" i="3" s="1"/>
  <c r="F2052" i="3"/>
  <c r="K2051" i="3"/>
  <c r="F2051" i="3"/>
  <c r="G2051" i="3" s="1"/>
  <c r="K2050" i="3"/>
  <c r="M2050" i="3" s="1"/>
  <c r="F2050" i="3"/>
  <c r="K2049" i="3"/>
  <c r="L2049" i="3" s="1"/>
  <c r="F2049" i="3"/>
  <c r="K2048" i="3"/>
  <c r="L2048" i="3" s="1"/>
  <c r="F2048" i="3"/>
  <c r="K2047" i="3"/>
  <c r="F2047" i="3"/>
  <c r="G2047" i="3" s="1"/>
  <c r="K2046" i="3"/>
  <c r="F2046" i="3"/>
  <c r="K2045" i="3"/>
  <c r="F2045" i="3"/>
  <c r="K2044" i="3"/>
  <c r="L2044" i="3" s="1"/>
  <c r="F2044" i="3"/>
  <c r="K2043" i="3"/>
  <c r="F2043" i="3"/>
  <c r="G2043" i="3" s="1"/>
  <c r="K2042" i="3"/>
  <c r="L2042" i="3" s="1"/>
  <c r="F2042" i="3"/>
  <c r="K2041" i="3"/>
  <c r="F2041" i="3"/>
  <c r="K2040" i="3"/>
  <c r="F2040" i="3"/>
  <c r="G2040" i="3" s="1"/>
  <c r="K2039" i="3"/>
  <c r="L2039" i="3" s="1"/>
  <c r="F2039" i="3"/>
  <c r="K2038" i="3"/>
  <c r="L2038" i="3" s="1"/>
  <c r="F2038" i="3"/>
  <c r="K2037" i="3"/>
  <c r="F2037" i="3"/>
  <c r="G2037" i="3" s="1"/>
  <c r="K2036" i="3"/>
  <c r="L2036" i="3" s="1"/>
  <c r="F2036" i="3"/>
  <c r="K2035" i="3"/>
  <c r="F2035" i="3"/>
  <c r="G2035" i="3" s="1"/>
  <c r="K2034" i="3"/>
  <c r="F2034" i="3"/>
  <c r="K2033" i="3"/>
  <c r="F2033" i="3"/>
  <c r="G2033" i="3" s="1"/>
  <c r="K2032" i="3"/>
  <c r="F2032" i="3"/>
  <c r="K2031" i="3"/>
  <c r="L2031" i="3" s="1"/>
  <c r="F2031" i="3"/>
  <c r="K2030" i="3"/>
  <c r="F2030" i="3"/>
  <c r="K2029" i="3"/>
  <c r="L2029" i="3" s="1"/>
  <c r="F2029" i="3"/>
  <c r="K2028" i="3"/>
  <c r="F2028" i="3"/>
  <c r="G2028" i="3" s="1"/>
  <c r="K2027" i="3"/>
  <c r="M2027" i="3" s="1"/>
  <c r="F2027" i="3"/>
  <c r="I2027" i="3" s="1"/>
  <c r="K2026" i="3"/>
  <c r="F2026" i="3"/>
  <c r="G2026" i="3" s="1"/>
  <c r="K2025" i="3"/>
  <c r="L2025" i="3" s="1"/>
  <c r="F2025" i="3"/>
  <c r="K2024" i="3"/>
  <c r="L2024" i="3" s="1"/>
  <c r="F2024" i="3"/>
  <c r="G2024" i="3" s="1"/>
  <c r="K2023" i="3"/>
  <c r="F2023" i="3"/>
  <c r="K2022" i="3"/>
  <c r="F2022" i="3"/>
  <c r="K2021" i="3"/>
  <c r="L2021" i="3" s="1"/>
  <c r="F2021" i="3"/>
  <c r="K2020" i="3"/>
  <c r="F2020" i="3"/>
  <c r="G2020" i="3" s="1"/>
  <c r="K2019" i="3"/>
  <c r="L2019" i="3" s="1"/>
  <c r="F2019" i="3"/>
  <c r="K2018" i="3"/>
  <c r="L2018" i="3" s="1"/>
  <c r="F2018" i="3"/>
  <c r="I2018" i="3" s="1"/>
  <c r="K2017" i="3"/>
  <c r="M2017" i="3" s="1"/>
  <c r="F2017" i="3"/>
  <c r="K2016" i="3"/>
  <c r="F2016" i="3"/>
  <c r="G2016" i="3" s="1"/>
  <c r="K2015" i="3"/>
  <c r="F2015" i="3"/>
  <c r="K2014" i="3"/>
  <c r="N2014" i="3" s="1"/>
  <c r="F2014" i="3"/>
  <c r="G2014" i="3" s="1"/>
  <c r="K2013" i="3"/>
  <c r="F2013" i="3"/>
  <c r="G2013" i="3" s="1"/>
  <c r="K2012" i="3"/>
  <c r="F2012" i="3"/>
  <c r="K2011" i="3"/>
  <c r="L2011" i="3" s="1"/>
  <c r="F2011" i="3"/>
  <c r="K2010" i="3"/>
  <c r="L2010" i="3" s="1"/>
  <c r="F2010" i="3"/>
  <c r="K2009" i="3"/>
  <c r="N2009" i="3" s="1"/>
  <c r="F2009" i="3"/>
  <c r="I2009" i="3" s="1"/>
  <c r="K2008" i="3"/>
  <c r="F2008" i="3"/>
  <c r="G2008" i="3" s="1"/>
  <c r="K2007" i="3"/>
  <c r="F2007" i="3"/>
  <c r="K2006" i="3"/>
  <c r="F2006" i="3"/>
  <c r="G2006" i="3" s="1"/>
  <c r="K2005" i="3"/>
  <c r="M2005" i="3" s="1"/>
  <c r="F2005" i="3"/>
  <c r="H2005" i="3" s="1"/>
  <c r="K2004" i="3"/>
  <c r="L2004" i="3" s="1"/>
  <c r="F2004" i="3"/>
  <c r="K2003" i="3"/>
  <c r="F2003" i="3"/>
  <c r="G2003" i="3" s="1"/>
  <c r="K2002" i="3"/>
  <c r="L2002" i="3" s="1"/>
  <c r="F2002" i="3"/>
  <c r="K2001" i="3"/>
  <c r="F2001" i="3"/>
  <c r="K2000" i="3"/>
  <c r="F2000" i="3"/>
  <c r="G2000" i="3" s="1"/>
  <c r="K1999" i="3"/>
  <c r="F1999" i="3"/>
  <c r="K1998" i="3"/>
  <c r="L1998" i="3" s="1"/>
  <c r="F1998" i="3"/>
  <c r="K1997" i="3"/>
  <c r="F1997" i="3"/>
  <c r="K1996" i="3"/>
  <c r="F1996" i="3"/>
  <c r="G1996" i="3" s="1"/>
  <c r="K1995" i="3"/>
  <c r="L1995" i="3" s="1"/>
  <c r="F1995" i="3"/>
  <c r="K1994" i="3"/>
  <c r="F1994" i="3"/>
  <c r="K1993" i="3"/>
  <c r="M1993" i="3" s="1"/>
  <c r="F1993" i="3"/>
  <c r="G1993" i="3" s="1"/>
  <c r="K1992" i="3"/>
  <c r="L1992" i="3" s="1"/>
  <c r="F1992" i="3"/>
  <c r="K1991" i="3"/>
  <c r="L1991" i="3" s="1"/>
  <c r="F1991" i="3"/>
  <c r="K1990" i="3"/>
  <c r="F1990" i="3"/>
  <c r="K1989" i="3"/>
  <c r="L1989" i="3" s="1"/>
  <c r="F1989" i="3"/>
  <c r="G1989" i="3" s="1"/>
  <c r="K1988" i="3"/>
  <c r="F1988" i="3"/>
  <c r="G1988" i="3" s="1"/>
  <c r="K1987" i="3"/>
  <c r="L1987" i="3" s="1"/>
  <c r="F1987" i="3"/>
  <c r="K1986" i="3"/>
  <c r="F1986" i="3"/>
  <c r="K1985" i="3"/>
  <c r="F1985" i="3"/>
  <c r="G1985" i="3" s="1"/>
  <c r="K1984" i="3"/>
  <c r="F1984" i="3"/>
  <c r="H1984" i="3" s="1"/>
  <c r="K1983" i="3"/>
  <c r="F1983" i="3"/>
  <c r="K1982" i="3"/>
  <c r="F1982" i="3"/>
  <c r="G1982" i="3" s="1"/>
  <c r="K1981" i="3"/>
  <c r="L1981" i="3" s="1"/>
  <c r="F1981" i="3"/>
  <c r="K1980" i="3"/>
  <c r="F1980" i="3"/>
  <c r="K1979" i="3"/>
  <c r="F1979" i="3"/>
  <c r="G1979" i="3" s="1"/>
  <c r="K1978" i="3"/>
  <c r="F1978" i="3"/>
  <c r="K1977" i="3"/>
  <c r="L1977" i="3" s="1"/>
  <c r="F1977" i="3"/>
  <c r="K1976" i="3"/>
  <c r="F1976" i="3"/>
  <c r="K1975" i="3"/>
  <c r="M1975" i="3" s="1"/>
  <c r="F1975" i="3"/>
  <c r="G1975" i="3" s="1"/>
  <c r="K1974" i="3"/>
  <c r="F1974" i="3"/>
  <c r="K1973" i="3"/>
  <c r="F1973" i="3"/>
  <c r="G1973" i="3" s="1"/>
  <c r="K1972" i="3"/>
  <c r="F1972" i="3"/>
  <c r="K1971" i="3"/>
  <c r="L1971" i="3" s="1"/>
  <c r="F1971" i="3"/>
  <c r="K1970" i="3"/>
  <c r="F1970" i="3"/>
  <c r="G1970" i="3" s="1"/>
  <c r="K1969" i="3"/>
  <c r="F1969" i="3"/>
  <c r="H1969" i="3" s="1"/>
  <c r="K1968" i="3"/>
  <c r="L1968" i="3" s="1"/>
  <c r="F1968" i="3"/>
  <c r="K1967" i="3"/>
  <c r="L1967" i="3" s="1"/>
  <c r="F1967" i="3"/>
  <c r="K1966" i="3"/>
  <c r="N1966" i="3" s="1"/>
  <c r="F1966" i="3"/>
  <c r="K1965" i="3"/>
  <c r="F1965" i="3"/>
  <c r="G1965" i="3" s="1"/>
  <c r="K1964" i="3"/>
  <c r="L1964" i="3" s="1"/>
  <c r="F1964" i="3"/>
  <c r="K1963" i="3"/>
  <c r="L1963" i="3" s="1"/>
  <c r="F1963" i="3"/>
  <c r="G1963" i="3" s="1"/>
  <c r="K1962" i="3"/>
  <c r="F1962" i="3"/>
  <c r="G1962" i="3" s="1"/>
  <c r="K1961" i="3"/>
  <c r="F1961" i="3"/>
  <c r="K1960" i="3"/>
  <c r="L1960" i="3" s="1"/>
  <c r="F1960" i="3"/>
  <c r="K1959" i="3"/>
  <c r="F1959" i="3"/>
  <c r="G1959" i="3" s="1"/>
  <c r="K1958" i="3"/>
  <c r="L1958" i="3" s="1"/>
  <c r="F1958" i="3"/>
  <c r="K1957" i="3"/>
  <c r="L1957" i="3" s="1"/>
  <c r="F1957" i="3"/>
  <c r="K1956" i="3"/>
  <c r="F1956" i="3"/>
  <c r="K1955" i="3"/>
  <c r="L1955" i="3" s="1"/>
  <c r="F1955" i="3"/>
  <c r="K1954" i="3"/>
  <c r="F1954" i="3"/>
  <c r="K1953" i="3"/>
  <c r="F1953" i="3"/>
  <c r="K1952" i="3"/>
  <c r="F1952" i="3"/>
  <c r="G1952" i="3" s="1"/>
  <c r="K1951" i="3"/>
  <c r="F1951" i="3"/>
  <c r="K1950" i="3"/>
  <c r="L1950" i="3" s="1"/>
  <c r="F1950" i="3"/>
  <c r="K1949" i="3"/>
  <c r="F1949" i="3"/>
  <c r="K1948" i="3"/>
  <c r="F1948" i="3"/>
  <c r="K1947" i="3"/>
  <c r="L1947" i="3" s="1"/>
  <c r="F1947" i="3"/>
  <c r="K1946" i="3"/>
  <c r="F1946" i="3"/>
  <c r="K1945" i="3"/>
  <c r="L1945" i="3" s="1"/>
  <c r="F1945" i="3"/>
  <c r="K1944" i="3"/>
  <c r="F1944" i="3"/>
  <c r="G1944" i="3" s="1"/>
  <c r="K1943" i="3"/>
  <c r="F1943" i="3"/>
  <c r="K1942" i="3"/>
  <c r="L1942" i="3" s="1"/>
  <c r="F1942" i="3"/>
  <c r="K1941" i="3"/>
  <c r="F1941" i="3"/>
  <c r="K1940" i="3"/>
  <c r="F1940" i="3"/>
  <c r="G1940" i="3" s="1"/>
  <c r="K1939" i="3"/>
  <c r="F1939" i="3"/>
  <c r="K1938" i="3"/>
  <c r="L1938" i="3" s="1"/>
  <c r="F1938" i="3"/>
  <c r="K1937" i="3"/>
  <c r="F1937" i="3"/>
  <c r="K1936" i="3"/>
  <c r="L1936" i="3" s="1"/>
  <c r="F1936" i="3"/>
  <c r="G1936" i="3" s="1"/>
  <c r="K1935" i="3"/>
  <c r="F1935" i="3"/>
  <c r="K1934" i="3"/>
  <c r="L1934" i="3" s="1"/>
  <c r="F1934" i="3"/>
  <c r="K1933" i="3"/>
  <c r="F1933" i="3"/>
  <c r="K1932" i="3"/>
  <c r="F1932" i="3"/>
  <c r="K1931" i="3"/>
  <c r="L1931" i="3" s="1"/>
  <c r="F1931" i="3"/>
  <c r="K1930" i="3"/>
  <c r="F1930" i="3"/>
  <c r="K1929" i="3"/>
  <c r="F1929" i="3"/>
  <c r="G1929" i="3" s="1"/>
  <c r="K1928" i="3"/>
  <c r="M1928" i="3" s="1"/>
  <c r="F1928" i="3"/>
  <c r="K1927" i="3"/>
  <c r="F1927" i="3"/>
  <c r="K1926" i="3"/>
  <c r="F1926" i="3"/>
  <c r="G1926" i="3" s="1"/>
  <c r="K1925" i="3"/>
  <c r="F1925" i="3"/>
  <c r="K1924" i="3"/>
  <c r="L1924" i="3" s="1"/>
  <c r="F1924" i="3"/>
  <c r="K1923" i="3"/>
  <c r="M1923" i="3" s="1"/>
  <c r="F1923" i="3"/>
  <c r="G1923" i="3" s="1"/>
  <c r="K1922" i="3"/>
  <c r="F1922" i="3"/>
  <c r="K1921" i="3"/>
  <c r="L1921" i="3" s="1"/>
  <c r="F1921" i="3"/>
  <c r="K1920" i="3"/>
  <c r="F1920" i="3"/>
  <c r="K1919" i="3"/>
  <c r="L1919" i="3" s="1"/>
  <c r="F1919" i="3"/>
  <c r="G1919" i="3" s="1"/>
  <c r="K1918" i="3"/>
  <c r="F1918" i="3"/>
  <c r="K1917" i="3"/>
  <c r="F1917" i="3"/>
  <c r="K1916" i="3"/>
  <c r="F1916" i="3"/>
  <c r="G1916" i="3" s="1"/>
  <c r="K1915" i="3"/>
  <c r="F1915" i="3"/>
  <c r="K1914" i="3"/>
  <c r="L1914" i="3" s="1"/>
  <c r="F1914" i="3"/>
  <c r="K1913" i="3"/>
  <c r="F1913" i="3"/>
  <c r="K1912" i="3"/>
  <c r="F1912" i="3"/>
  <c r="G1912" i="3" s="1"/>
  <c r="K1911" i="3"/>
  <c r="L1911" i="3" s="1"/>
  <c r="F1911" i="3"/>
  <c r="K1910" i="3"/>
  <c r="L1910" i="3" s="1"/>
  <c r="F1910" i="3"/>
  <c r="I1910" i="3" s="1"/>
  <c r="K1909" i="3"/>
  <c r="M1909" i="3" s="1"/>
  <c r="F1909" i="3"/>
  <c r="K1908" i="3"/>
  <c r="F1908" i="3"/>
  <c r="G1908" i="3" s="1"/>
  <c r="K1907" i="3"/>
  <c r="F1907" i="3"/>
  <c r="K1906" i="3"/>
  <c r="L1906" i="3" s="1"/>
  <c r="F1906" i="3"/>
  <c r="K1905" i="3"/>
  <c r="F1905" i="3"/>
  <c r="G1905" i="3" s="1"/>
  <c r="K1904" i="3"/>
  <c r="N1904" i="3" s="1"/>
  <c r="F1904" i="3"/>
  <c r="K1903" i="3"/>
  <c r="L1903" i="3" s="1"/>
  <c r="F1903" i="3"/>
  <c r="G1903" i="3" s="1"/>
  <c r="K1902" i="3"/>
  <c r="F1902" i="3"/>
  <c r="G1902" i="3" s="1"/>
  <c r="K1901" i="3"/>
  <c r="F1901" i="3"/>
  <c r="K1900" i="3"/>
  <c r="L1900" i="3" s="1"/>
  <c r="F1900" i="3"/>
  <c r="I1900" i="3" s="1"/>
  <c r="K1899" i="3"/>
  <c r="N1899" i="3" s="1"/>
  <c r="F1899" i="3"/>
  <c r="G1899" i="3" s="1"/>
  <c r="K1898" i="3"/>
  <c r="F1898" i="3"/>
  <c r="G1898" i="3" s="1"/>
  <c r="K1897" i="3"/>
  <c r="F1897" i="3"/>
  <c r="K1896" i="3"/>
  <c r="L1896" i="3" s="1"/>
  <c r="F1896" i="3"/>
  <c r="K1895" i="3"/>
  <c r="F1895" i="3"/>
  <c r="K1894" i="3"/>
  <c r="F1894" i="3"/>
  <c r="G1894" i="3" s="1"/>
  <c r="K1893" i="3"/>
  <c r="L1893" i="3" s="1"/>
  <c r="F1893" i="3"/>
  <c r="K1892" i="3"/>
  <c r="L1892" i="3" s="1"/>
  <c r="F1892" i="3"/>
  <c r="K1891" i="3"/>
  <c r="F1891" i="3"/>
  <c r="K1890" i="3"/>
  <c r="L1890" i="3" s="1"/>
  <c r="F1890" i="3"/>
  <c r="G1890" i="3" s="1"/>
  <c r="K1889" i="3"/>
  <c r="F1889" i="3"/>
  <c r="G1889" i="3" s="1"/>
  <c r="K1888" i="3"/>
  <c r="L1888" i="3" s="1"/>
  <c r="F1888" i="3"/>
  <c r="K1887" i="3"/>
  <c r="N1887" i="3" s="1"/>
  <c r="F1887" i="3"/>
  <c r="I1887" i="3" s="1"/>
  <c r="K1886" i="3"/>
  <c r="F1886" i="3"/>
  <c r="G1886" i="3" s="1"/>
  <c r="K1885" i="3"/>
  <c r="F1885" i="3"/>
  <c r="K1884" i="3"/>
  <c r="L1884" i="3" s="1"/>
  <c r="F1884" i="3"/>
  <c r="K1883" i="3"/>
  <c r="F1883" i="3"/>
  <c r="K1882" i="3"/>
  <c r="F1882" i="3"/>
  <c r="G1882" i="3" s="1"/>
  <c r="K1881" i="3"/>
  <c r="M1881" i="3" s="1"/>
  <c r="F1881" i="3"/>
  <c r="K1880" i="3"/>
  <c r="L1880" i="3" s="1"/>
  <c r="F1880" i="3"/>
  <c r="I1880" i="3" s="1"/>
  <c r="K1879" i="3"/>
  <c r="N1879" i="3" s="1"/>
  <c r="F1879" i="3"/>
  <c r="K1878" i="3"/>
  <c r="F1878" i="3"/>
  <c r="G1878" i="3" s="1"/>
  <c r="K1877" i="3"/>
  <c r="F1877" i="3"/>
  <c r="K1876" i="3"/>
  <c r="L1876" i="3" s="1"/>
  <c r="F1876" i="3"/>
  <c r="K1875" i="3"/>
  <c r="F1875" i="3"/>
  <c r="K1874" i="3"/>
  <c r="F1874" i="3"/>
  <c r="G1874" i="3" s="1"/>
  <c r="K1873" i="3"/>
  <c r="M1873" i="3" s="1"/>
  <c r="F1873" i="3"/>
  <c r="H1873" i="3" s="1"/>
  <c r="K1872" i="3"/>
  <c r="L1872" i="3" s="1"/>
  <c r="F1872" i="3"/>
  <c r="K1871" i="3"/>
  <c r="F1871" i="3"/>
  <c r="G1871" i="3" s="1"/>
  <c r="K1870" i="3"/>
  <c r="F1870" i="3"/>
  <c r="G1870" i="3" s="1"/>
  <c r="K1869" i="3"/>
  <c r="M1869" i="3" s="1"/>
  <c r="F1869" i="3"/>
  <c r="I1869" i="3" s="1"/>
  <c r="K1868" i="3"/>
  <c r="F1868" i="3"/>
  <c r="G1868" i="3" s="1"/>
  <c r="K1867" i="3"/>
  <c r="F1867" i="3"/>
  <c r="K1866" i="3"/>
  <c r="F1866" i="3"/>
  <c r="K1865" i="3"/>
  <c r="F1865" i="3"/>
  <c r="G1865" i="3" s="1"/>
  <c r="K1864" i="3"/>
  <c r="L1864" i="3" s="1"/>
  <c r="F1864" i="3"/>
  <c r="I1864" i="3" s="1"/>
  <c r="K1863" i="3"/>
  <c r="L1863" i="3" s="1"/>
  <c r="F1863" i="3"/>
  <c r="K1862" i="3"/>
  <c r="F1862" i="3"/>
  <c r="K1861" i="3"/>
  <c r="M1861" i="3" s="1"/>
  <c r="F1861" i="3"/>
  <c r="K1860" i="3"/>
  <c r="L1860" i="3" s="1"/>
  <c r="F1860" i="3"/>
  <c r="I1860" i="3" s="1"/>
  <c r="K1859" i="3"/>
  <c r="N1859" i="3" s="1"/>
  <c r="F1859" i="3"/>
  <c r="K1858" i="3"/>
  <c r="F1858" i="3"/>
  <c r="G1858" i="3" s="1"/>
  <c r="K1857" i="3"/>
  <c r="F1857" i="3"/>
  <c r="K1856" i="3"/>
  <c r="L1856" i="3" s="1"/>
  <c r="F1856" i="3"/>
  <c r="K1855" i="3"/>
  <c r="L1855" i="3" s="1"/>
  <c r="F1855" i="3"/>
  <c r="K1854" i="3"/>
  <c r="F1854" i="3"/>
  <c r="G1854" i="3" s="1"/>
  <c r="K1853" i="3"/>
  <c r="F1853" i="3"/>
  <c r="K1852" i="3"/>
  <c r="L1852" i="3" s="1"/>
  <c r="F1852" i="3"/>
  <c r="K1851" i="3"/>
  <c r="F1851" i="3"/>
  <c r="G1851" i="3" s="1"/>
  <c r="K1850" i="3"/>
  <c r="F1850" i="3"/>
  <c r="G1850" i="3" s="1"/>
  <c r="K1849" i="3"/>
  <c r="F1849" i="3"/>
  <c r="K1848" i="3"/>
  <c r="L1848" i="3" s="1"/>
  <c r="F1848" i="3"/>
  <c r="K1847" i="3"/>
  <c r="F1847" i="3"/>
  <c r="G1847" i="3" s="1"/>
  <c r="K1846" i="3"/>
  <c r="F1846" i="3"/>
  <c r="G1846" i="3" s="1"/>
  <c r="K1845" i="3"/>
  <c r="L1845" i="3" s="1"/>
  <c r="F1845" i="3"/>
  <c r="K1844" i="3"/>
  <c r="F1844" i="3"/>
  <c r="K1843" i="3"/>
  <c r="M1843" i="3" s="1"/>
  <c r="F1843" i="3"/>
  <c r="G1843" i="3" s="1"/>
  <c r="K1842" i="3"/>
  <c r="L1842" i="3" s="1"/>
  <c r="F1842" i="3"/>
  <c r="K1841" i="3"/>
  <c r="L1841" i="3" s="1"/>
  <c r="F1841" i="3"/>
  <c r="K1840" i="3"/>
  <c r="F1840" i="3"/>
  <c r="K1839" i="3"/>
  <c r="L1839" i="3" s="1"/>
  <c r="F1839" i="3"/>
  <c r="G1839" i="3" s="1"/>
  <c r="K1838" i="3"/>
  <c r="F1838" i="3"/>
  <c r="K1837" i="3"/>
  <c r="L1837" i="3" s="1"/>
  <c r="F1837" i="3"/>
  <c r="K1836" i="3"/>
  <c r="F1836" i="3"/>
  <c r="K1835" i="3"/>
  <c r="L1835" i="3" s="1"/>
  <c r="F1835" i="3"/>
  <c r="K1834" i="3"/>
  <c r="F1834" i="3"/>
  <c r="K1833" i="3"/>
  <c r="F1833" i="3"/>
  <c r="K1832" i="3"/>
  <c r="F1832" i="3"/>
  <c r="G1832" i="3" s="1"/>
  <c r="K1831" i="3"/>
  <c r="F1831" i="3"/>
  <c r="K1830" i="3"/>
  <c r="L1830" i="3" s="1"/>
  <c r="F1830" i="3"/>
  <c r="K1829" i="3"/>
  <c r="F1829" i="3"/>
  <c r="G1829" i="3" s="1"/>
  <c r="K1828" i="3"/>
  <c r="F1828" i="3"/>
  <c r="K1827" i="3"/>
  <c r="F1827" i="3"/>
  <c r="K1826" i="3"/>
  <c r="L1826" i="3" s="1"/>
  <c r="F1826" i="3"/>
  <c r="K1825" i="3"/>
  <c r="N1825" i="3" s="1"/>
  <c r="F1825" i="3"/>
  <c r="K1824" i="3"/>
  <c r="F1824" i="3"/>
  <c r="G1824" i="3" s="1"/>
  <c r="K1823" i="3"/>
  <c r="F1823" i="3"/>
  <c r="K1822" i="3"/>
  <c r="F1822" i="3"/>
  <c r="K1821" i="3"/>
  <c r="L1821" i="3" s="1"/>
  <c r="F1821" i="3"/>
  <c r="K1820" i="3"/>
  <c r="F1820" i="3"/>
  <c r="K1819" i="3"/>
  <c r="F1819" i="3"/>
  <c r="G1819" i="3" s="1"/>
  <c r="K1818" i="3"/>
  <c r="F1818" i="3"/>
  <c r="K1817" i="3"/>
  <c r="L1817" i="3" s="1"/>
  <c r="F1817" i="3"/>
  <c r="K1816" i="3"/>
  <c r="F1816" i="3"/>
  <c r="K1815" i="3"/>
  <c r="F1815" i="3"/>
  <c r="G1815" i="3" s="1"/>
  <c r="K1814" i="3"/>
  <c r="L1814" i="3" s="1"/>
  <c r="F1814" i="3"/>
  <c r="K1813" i="3"/>
  <c r="M1813" i="3" s="1"/>
  <c r="F1813" i="3"/>
  <c r="I1813" i="3" s="1"/>
  <c r="K1812" i="3"/>
  <c r="N1812" i="3" s="1"/>
  <c r="F1812" i="3"/>
  <c r="K1811" i="3"/>
  <c r="L1811" i="3" s="1"/>
  <c r="F1811" i="3"/>
  <c r="K1810" i="3"/>
  <c r="F1810" i="3"/>
  <c r="K1809" i="3"/>
  <c r="L1809" i="3" s="1"/>
  <c r="F1809" i="3"/>
  <c r="K1808" i="3"/>
  <c r="F1808" i="3"/>
  <c r="K1807" i="3"/>
  <c r="L1807" i="3" s="1"/>
  <c r="F1807" i="3"/>
  <c r="K1806" i="3"/>
  <c r="F1806" i="3"/>
  <c r="K1805" i="3"/>
  <c r="L1805" i="3" s="1"/>
  <c r="F1805" i="3"/>
  <c r="K1804" i="3"/>
  <c r="F1804" i="3"/>
  <c r="K1803" i="3"/>
  <c r="F1803" i="3"/>
  <c r="G1803" i="3" s="1"/>
  <c r="K1802" i="3"/>
  <c r="M1802" i="3" s="1"/>
  <c r="F1802" i="3"/>
  <c r="I1802" i="3" s="1"/>
  <c r="K1801" i="3"/>
  <c r="L1801" i="3" s="1"/>
  <c r="F1801" i="3"/>
  <c r="K1800" i="3"/>
  <c r="M1800" i="3" s="1"/>
  <c r="F1800" i="3"/>
  <c r="I1800" i="3" s="1"/>
  <c r="K1799" i="3"/>
  <c r="N1799" i="3" s="1"/>
  <c r="F1799" i="3"/>
  <c r="I1799" i="3" s="1"/>
  <c r="K1798" i="3"/>
  <c r="L1798" i="3" s="1"/>
  <c r="F1798" i="3"/>
  <c r="K1797" i="3"/>
  <c r="F1797" i="3"/>
  <c r="K1796" i="3"/>
  <c r="F1796" i="3"/>
  <c r="G1796" i="3" s="1"/>
  <c r="K1795" i="3"/>
  <c r="L1795" i="3" s="1"/>
  <c r="F1795" i="3"/>
  <c r="K1794" i="3"/>
  <c r="N1794" i="3" s="1"/>
  <c r="F1794" i="3"/>
  <c r="K1793" i="3"/>
  <c r="L1793" i="3" s="1"/>
  <c r="F1793" i="3"/>
  <c r="K1792" i="3"/>
  <c r="F1792" i="3"/>
  <c r="K1791" i="3"/>
  <c r="F1791" i="3"/>
  <c r="G1791" i="3" s="1"/>
  <c r="K1790" i="3"/>
  <c r="L1790" i="3" s="1"/>
  <c r="F1790" i="3"/>
  <c r="K1789" i="3"/>
  <c r="L1789" i="3" s="1"/>
  <c r="F1789" i="3"/>
  <c r="K1788" i="3"/>
  <c r="F1788" i="3"/>
  <c r="K1787" i="3"/>
  <c r="F1787" i="3"/>
  <c r="G1787" i="3" s="1"/>
  <c r="K1786" i="3"/>
  <c r="L1786" i="3" s="1"/>
  <c r="F1786" i="3"/>
  <c r="K1785" i="3"/>
  <c r="L1785" i="3" s="1"/>
  <c r="F1785" i="3"/>
  <c r="K1784" i="3"/>
  <c r="F1784" i="3"/>
  <c r="K1783" i="3"/>
  <c r="F1783" i="3"/>
  <c r="G1783" i="3" s="1"/>
  <c r="K1782" i="3"/>
  <c r="F1782" i="3"/>
  <c r="K1781" i="3"/>
  <c r="F1781" i="3"/>
  <c r="K1780" i="3"/>
  <c r="F1780" i="3"/>
  <c r="G1780" i="3" s="1"/>
  <c r="K1779" i="3"/>
  <c r="F1779" i="3"/>
  <c r="K1778" i="3"/>
  <c r="F1778" i="3"/>
  <c r="K1777" i="3"/>
  <c r="F1777" i="3"/>
  <c r="K1776" i="3"/>
  <c r="F1776" i="3"/>
  <c r="G1776" i="3" s="1"/>
  <c r="K1775" i="3"/>
  <c r="N1775" i="3" s="1"/>
  <c r="F1775" i="3"/>
  <c r="K1774" i="3"/>
  <c r="F1774" i="3"/>
  <c r="K1773" i="3"/>
  <c r="L1773" i="3" s="1"/>
  <c r="F1773" i="3"/>
  <c r="K1772" i="3"/>
  <c r="F1772" i="3"/>
  <c r="G1772" i="3" s="1"/>
  <c r="K1771" i="3"/>
  <c r="F1771" i="3"/>
  <c r="K1770" i="3"/>
  <c r="L1770" i="3" s="1"/>
  <c r="F1770" i="3"/>
  <c r="K1769" i="3"/>
  <c r="F1769" i="3"/>
  <c r="K1768" i="3"/>
  <c r="F1768" i="3"/>
  <c r="G1768" i="3" s="1"/>
  <c r="K1767" i="3"/>
  <c r="F1767" i="3"/>
  <c r="K1766" i="3"/>
  <c r="L1766" i="3" s="1"/>
  <c r="F1766" i="3"/>
  <c r="K1765" i="3"/>
  <c r="F1765" i="3"/>
  <c r="K1764" i="3"/>
  <c r="F1764" i="3"/>
  <c r="G1764" i="3" s="1"/>
  <c r="K1763" i="3"/>
  <c r="F1763" i="3"/>
  <c r="K1762" i="3"/>
  <c r="L1762" i="3" s="1"/>
  <c r="F1762" i="3"/>
  <c r="K1761" i="3"/>
  <c r="N1761" i="3" s="1"/>
  <c r="F1761" i="3"/>
  <c r="K1760" i="3"/>
  <c r="F1760" i="3"/>
  <c r="G1760" i="3" s="1"/>
  <c r="K1759" i="3"/>
  <c r="L1759" i="3" s="1"/>
  <c r="F1759" i="3"/>
  <c r="K1758" i="3"/>
  <c r="F1758" i="3"/>
  <c r="K1757" i="3"/>
  <c r="L1757" i="3" s="1"/>
  <c r="F1757" i="3"/>
  <c r="K1756" i="3"/>
  <c r="F1756" i="3"/>
  <c r="K1755" i="3"/>
  <c r="F1755" i="3"/>
  <c r="G1755" i="3" s="1"/>
  <c r="K1754" i="3"/>
  <c r="F1754" i="3"/>
  <c r="K1753" i="3"/>
  <c r="F1753" i="3"/>
  <c r="G1753" i="3" s="1"/>
  <c r="K1752" i="3"/>
  <c r="N1752" i="3" s="1"/>
  <c r="F1752" i="3"/>
  <c r="K1751" i="3"/>
  <c r="L1751" i="3" s="1"/>
  <c r="F1751" i="3"/>
  <c r="K1750" i="3"/>
  <c r="F1750" i="3"/>
  <c r="K1749" i="3"/>
  <c r="F1749" i="3"/>
  <c r="G1749" i="3" s="1"/>
  <c r="K1748" i="3"/>
  <c r="F1748" i="3"/>
  <c r="K1747" i="3"/>
  <c r="L1747" i="3" s="1"/>
  <c r="F1747" i="3"/>
  <c r="K1746" i="3"/>
  <c r="F1746" i="3"/>
  <c r="K1745" i="3"/>
  <c r="F1745" i="3"/>
  <c r="G1745" i="3" s="1"/>
  <c r="K1744" i="3"/>
  <c r="F1744" i="3"/>
  <c r="K1743" i="3"/>
  <c r="L1743" i="3" s="1"/>
  <c r="F1743" i="3"/>
  <c r="K1742" i="3"/>
  <c r="F1742" i="3"/>
  <c r="K1741" i="3"/>
  <c r="F1741" i="3"/>
  <c r="G1741" i="3" s="1"/>
  <c r="K1740" i="3"/>
  <c r="N1740" i="3" s="1"/>
  <c r="F1740" i="3"/>
  <c r="K1739" i="3"/>
  <c r="F1739" i="3"/>
  <c r="K1738" i="3"/>
  <c r="F1738" i="3"/>
  <c r="K1737" i="3"/>
  <c r="F1737" i="3"/>
  <c r="K1736" i="3"/>
  <c r="F1736" i="3"/>
  <c r="G1736" i="3" s="1"/>
  <c r="K1735" i="3"/>
  <c r="L1735" i="3" s="1"/>
  <c r="F1735" i="3"/>
  <c r="K1734" i="3"/>
  <c r="F1734" i="3"/>
  <c r="G1734" i="3" s="1"/>
  <c r="K1733" i="3"/>
  <c r="L1733" i="3" s="1"/>
  <c r="F1733" i="3"/>
  <c r="K1732" i="3"/>
  <c r="F1732" i="3"/>
  <c r="G1732" i="3" s="1"/>
  <c r="K1731" i="3"/>
  <c r="F1731" i="3"/>
  <c r="K1730" i="3"/>
  <c r="N1730" i="3" s="1"/>
  <c r="F1730" i="3"/>
  <c r="K1729" i="3"/>
  <c r="F1729" i="3"/>
  <c r="K1728" i="3"/>
  <c r="L1728" i="3" s="1"/>
  <c r="F1728" i="3"/>
  <c r="K1727" i="3"/>
  <c r="F1727" i="3"/>
  <c r="K1726" i="3"/>
  <c r="F1726" i="3"/>
  <c r="G1726" i="3" s="1"/>
  <c r="K1725" i="3"/>
  <c r="F1725" i="3"/>
  <c r="K1724" i="3"/>
  <c r="F1724" i="3"/>
  <c r="K1723" i="3"/>
  <c r="F1723" i="3"/>
  <c r="G1723" i="3" s="1"/>
  <c r="K1722" i="3"/>
  <c r="F1722" i="3"/>
  <c r="K1721" i="3"/>
  <c r="F1721" i="3"/>
  <c r="G1721" i="3" s="1"/>
  <c r="K1720" i="3"/>
  <c r="F1720" i="3"/>
  <c r="K1719" i="3"/>
  <c r="L1719" i="3" s="1"/>
  <c r="F1719" i="3"/>
  <c r="K1718" i="3"/>
  <c r="F1718" i="3"/>
  <c r="K1717" i="3"/>
  <c r="F1717" i="3"/>
  <c r="G1717" i="3" s="1"/>
  <c r="K1716" i="3"/>
  <c r="F1716" i="3"/>
  <c r="K1715" i="3"/>
  <c r="F1715" i="3"/>
  <c r="G1715" i="3" s="1"/>
  <c r="K1714" i="3"/>
  <c r="L1714" i="3" s="1"/>
  <c r="F1714" i="3"/>
  <c r="K1713" i="3"/>
  <c r="F1713" i="3"/>
  <c r="K1712" i="3"/>
  <c r="F1712" i="3"/>
  <c r="K1711" i="3"/>
  <c r="F1711" i="3"/>
  <c r="G1711" i="3" s="1"/>
  <c r="K1710" i="3"/>
  <c r="F1710" i="3"/>
  <c r="K1709" i="3"/>
  <c r="F1709" i="3"/>
  <c r="G1709" i="3" s="1"/>
  <c r="K1708" i="3"/>
  <c r="L1708" i="3" s="1"/>
  <c r="F1708" i="3"/>
  <c r="K1707" i="3"/>
  <c r="F1707" i="3"/>
  <c r="K1706" i="3"/>
  <c r="F1706" i="3"/>
  <c r="K1705" i="3"/>
  <c r="L1705" i="3" s="1"/>
  <c r="F1705" i="3"/>
  <c r="K1704" i="3"/>
  <c r="F1704" i="3"/>
  <c r="G1704" i="3" s="1"/>
  <c r="K1703" i="3"/>
  <c r="F1703" i="3"/>
  <c r="K1702" i="3"/>
  <c r="F1702" i="3"/>
  <c r="K1701" i="3"/>
  <c r="F1701" i="3"/>
  <c r="G1701" i="3" s="1"/>
  <c r="K1700" i="3"/>
  <c r="F1700" i="3"/>
  <c r="K1699" i="3"/>
  <c r="L1699" i="3" s="1"/>
  <c r="F1699" i="3"/>
  <c r="K1698" i="3"/>
  <c r="F1698" i="3"/>
  <c r="K1697" i="3"/>
  <c r="F1697" i="3"/>
  <c r="G1697" i="3" s="1"/>
  <c r="K1696" i="3"/>
  <c r="F1696" i="3"/>
  <c r="K1695" i="3"/>
  <c r="F1695" i="3"/>
  <c r="K1694" i="3"/>
  <c r="F1694" i="3"/>
  <c r="K1693" i="3"/>
  <c r="N1693" i="3" s="1"/>
  <c r="F1693" i="3"/>
  <c r="K1692" i="3"/>
  <c r="F1692" i="3"/>
  <c r="G1692" i="3" s="1"/>
  <c r="K1691" i="3"/>
  <c r="F1691" i="3"/>
  <c r="K1690" i="3"/>
  <c r="F1690" i="3"/>
  <c r="K1689" i="3"/>
  <c r="F1689" i="3"/>
  <c r="G1689" i="3" s="1"/>
  <c r="K1688" i="3"/>
  <c r="F1688" i="3"/>
  <c r="G1688" i="3" s="1"/>
  <c r="K1687" i="3"/>
  <c r="F1687" i="3"/>
  <c r="K1686" i="3"/>
  <c r="F1686" i="3"/>
  <c r="K1685" i="3"/>
  <c r="L1685" i="3" s="1"/>
  <c r="F1685" i="3"/>
  <c r="K1684" i="3"/>
  <c r="F1684" i="3"/>
  <c r="G1684" i="3" s="1"/>
  <c r="K1683" i="3"/>
  <c r="L1683" i="3" s="1"/>
  <c r="F1683" i="3"/>
  <c r="K1682" i="3"/>
  <c r="N1682" i="3" s="1"/>
  <c r="F1682" i="3"/>
  <c r="K1681" i="3"/>
  <c r="F1681" i="3"/>
  <c r="G1681" i="3" s="1"/>
  <c r="K1680" i="3"/>
  <c r="F1680" i="3"/>
  <c r="K1679" i="3"/>
  <c r="L1679" i="3" s="1"/>
  <c r="F1679" i="3"/>
  <c r="K1678" i="3"/>
  <c r="F1678" i="3"/>
  <c r="K1677" i="3"/>
  <c r="F1677" i="3"/>
  <c r="G1677" i="3" s="1"/>
  <c r="K1676" i="3"/>
  <c r="L1676" i="3" s="1"/>
  <c r="F1676" i="3"/>
  <c r="K1675" i="3"/>
  <c r="F1675" i="3"/>
  <c r="K1674" i="3"/>
  <c r="F1674" i="3"/>
  <c r="G1674" i="3" s="1"/>
  <c r="K1673" i="3"/>
  <c r="L1673" i="3" s="1"/>
  <c r="F1673" i="3"/>
  <c r="K1672" i="3"/>
  <c r="F1672" i="3"/>
  <c r="G1672" i="3" s="1"/>
  <c r="K1671" i="3"/>
  <c r="N1671" i="3" s="1"/>
  <c r="F1671" i="3"/>
  <c r="K1670" i="3"/>
  <c r="F1670" i="3"/>
  <c r="K1669" i="3"/>
  <c r="F1669" i="3"/>
  <c r="K1668" i="3"/>
  <c r="F1668" i="3"/>
  <c r="K1667" i="3"/>
  <c r="F1667" i="3"/>
  <c r="K1666" i="3"/>
  <c r="F1666" i="3"/>
  <c r="K1665" i="3"/>
  <c r="F1665" i="3"/>
  <c r="G1665" i="3" s="1"/>
  <c r="K1664" i="3"/>
  <c r="F1664" i="3"/>
  <c r="K1663" i="3"/>
  <c r="F1663" i="3"/>
  <c r="G1663" i="3" s="1"/>
  <c r="K1662" i="3"/>
  <c r="F1662" i="3"/>
  <c r="K1661" i="3"/>
  <c r="L1661" i="3" s="1"/>
  <c r="F1661" i="3"/>
  <c r="K1660" i="3"/>
  <c r="F1660" i="3"/>
  <c r="K1659" i="3"/>
  <c r="F1659" i="3"/>
  <c r="K1658" i="3"/>
  <c r="F1658" i="3"/>
  <c r="K1657" i="3"/>
  <c r="F1657" i="3"/>
  <c r="G1657" i="3" s="1"/>
  <c r="K1656" i="3"/>
  <c r="F1656" i="3"/>
  <c r="K1655" i="3"/>
  <c r="L1655" i="3" s="1"/>
  <c r="F1655" i="3"/>
  <c r="K1654" i="3"/>
  <c r="N1654" i="3" s="1"/>
  <c r="F1654" i="3"/>
  <c r="K1653" i="3"/>
  <c r="F1653" i="3"/>
  <c r="K1652" i="3"/>
  <c r="L1652" i="3" s="1"/>
  <c r="F1652" i="3"/>
  <c r="K1651" i="3"/>
  <c r="F1651" i="3"/>
  <c r="G1651" i="3" s="1"/>
  <c r="K1650" i="3"/>
  <c r="F1650" i="3"/>
  <c r="K1649" i="3"/>
  <c r="F1649" i="3"/>
  <c r="K1648" i="3"/>
  <c r="F1648" i="3"/>
  <c r="G1648" i="3" s="1"/>
  <c r="K1647" i="3"/>
  <c r="N1647" i="3" s="1"/>
  <c r="F1647" i="3"/>
  <c r="K1646" i="3"/>
  <c r="L1646" i="3" s="1"/>
  <c r="F1646" i="3"/>
  <c r="K1645" i="3"/>
  <c r="F1645" i="3"/>
  <c r="K1644" i="3"/>
  <c r="F1644" i="3"/>
  <c r="G1644" i="3" s="1"/>
  <c r="K1643" i="3"/>
  <c r="F1643" i="3"/>
  <c r="K1642" i="3"/>
  <c r="L1642" i="3" s="1"/>
  <c r="F1642" i="3"/>
  <c r="K1641" i="3"/>
  <c r="F1641" i="3"/>
  <c r="K1640" i="3"/>
  <c r="L1640" i="3" s="1"/>
  <c r="F1640" i="3"/>
  <c r="K1639" i="3"/>
  <c r="F1639" i="3"/>
  <c r="K1638" i="3"/>
  <c r="L1638" i="3" s="1"/>
  <c r="F1638" i="3"/>
  <c r="K1637" i="3"/>
  <c r="F1637" i="3"/>
  <c r="K1636" i="3"/>
  <c r="F1636" i="3"/>
  <c r="G1636" i="3" s="1"/>
  <c r="K1635" i="3"/>
  <c r="L1635" i="3" s="1"/>
  <c r="F1635" i="3"/>
  <c r="K1634" i="3"/>
  <c r="N1634" i="3" s="1"/>
  <c r="F1634" i="3"/>
  <c r="K1633" i="3"/>
  <c r="F1633" i="3"/>
  <c r="G1633" i="3" s="1"/>
  <c r="K1632" i="3"/>
  <c r="F1632" i="3"/>
  <c r="K1631" i="3"/>
  <c r="L1631" i="3" s="1"/>
  <c r="F1631" i="3"/>
  <c r="K1630" i="3"/>
  <c r="F1630" i="3"/>
  <c r="K1629" i="3"/>
  <c r="L1629" i="3" s="1"/>
  <c r="F1629" i="3"/>
  <c r="K1628" i="3"/>
  <c r="F1628" i="3"/>
  <c r="K1627" i="3"/>
  <c r="F1627" i="3"/>
  <c r="G1627" i="3" s="1"/>
  <c r="K1626" i="3"/>
  <c r="F1626" i="3"/>
  <c r="K1625" i="3"/>
  <c r="L1625" i="3" s="1"/>
  <c r="F1625" i="3"/>
  <c r="K1624" i="3"/>
  <c r="F1624" i="3"/>
  <c r="G1624" i="3" s="1"/>
  <c r="K1623" i="3"/>
  <c r="F1623" i="3"/>
  <c r="K1622" i="3"/>
  <c r="L1622" i="3" s="1"/>
  <c r="F1622" i="3"/>
  <c r="K1621" i="3"/>
  <c r="F1621" i="3"/>
  <c r="K1620" i="3"/>
  <c r="F1620" i="3"/>
  <c r="G1620" i="3" s="1"/>
  <c r="K1619" i="3"/>
  <c r="M1619" i="3" s="1"/>
  <c r="F1619" i="3"/>
  <c r="I1619" i="3" s="1"/>
  <c r="K1618" i="3"/>
  <c r="N1618" i="3" s="1"/>
  <c r="F1618" i="3"/>
  <c r="K1617" i="3"/>
  <c r="L1617" i="3" s="1"/>
  <c r="F1617" i="3"/>
  <c r="K1616" i="3"/>
  <c r="F1616" i="3"/>
  <c r="K1615" i="3"/>
  <c r="F1615" i="3"/>
  <c r="G1615" i="3" s="1"/>
  <c r="K1614" i="3"/>
  <c r="F1614" i="3"/>
  <c r="K1613" i="3"/>
  <c r="L1613" i="3" s="1"/>
  <c r="F1613" i="3"/>
  <c r="K1612" i="3"/>
  <c r="F1612" i="3"/>
  <c r="K1611" i="3"/>
  <c r="F1611" i="3"/>
  <c r="G1611" i="3" s="1"/>
  <c r="K1610" i="3"/>
  <c r="F1610" i="3"/>
  <c r="K1609" i="3"/>
  <c r="F1609" i="3"/>
  <c r="K1608" i="3"/>
  <c r="F1608" i="3"/>
  <c r="G1608" i="3" s="1"/>
  <c r="K1607" i="3"/>
  <c r="F1607" i="3"/>
  <c r="K1606" i="3"/>
  <c r="N1606" i="3" s="1"/>
  <c r="F1606" i="3"/>
  <c r="K1605" i="3"/>
  <c r="F1605" i="3"/>
  <c r="G1605" i="3" s="1"/>
  <c r="K1604" i="3"/>
  <c r="F1604" i="3"/>
  <c r="H1604" i="3" s="1"/>
  <c r="K1603" i="3"/>
  <c r="L1603" i="3" s="1"/>
  <c r="F1603" i="3"/>
  <c r="K1602" i="3"/>
  <c r="F1602" i="3"/>
  <c r="G1602" i="3" s="1"/>
  <c r="K1601" i="3"/>
  <c r="L1601" i="3" s="1"/>
  <c r="F1601" i="3"/>
  <c r="K1600" i="3"/>
  <c r="F1600" i="3"/>
  <c r="K1599" i="3"/>
  <c r="F1599" i="3"/>
  <c r="G1599" i="3" s="1"/>
  <c r="K1598" i="3"/>
  <c r="F1598" i="3"/>
  <c r="K1597" i="3"/>
  <c r="L1597" i="3" s="1"/>
  <c r="F1597" i="3"/>
  <c r="K1596" i="3"/>
  <c r="F1596" i="3"/>
  <c r="K1595" i="3"/>
  <c r="F1595" i="3"/>
  <c r="G1595" i="3" s="1"/>
  <c r="K1594" i="3"/>
  <c r="M1594" i="3" s="1"/>
  <c r="F1594" i="3"/>
  <c r="I1594" i="3" s="1"/>
  <c r="K1593" i="3"/>
  <c r="M1593" i="3" s="1"/>
  <c r="F1593" i="3"/>
  <c r="I1593" i="3" s="1"/>
  <c r="K1592" i="3"/>
  <c r="F1592" i="3"/>
  <c r="G1592" i="3" s="1"/>
  <c r="K1591" i="3"/>
  <c r="N1591" i="3" s="1"/>
  <c r="F1591" i="3"/>
  <c r="I1591" i="3" s="1"/>
  <c r="K1590" i="3"/>
  <c r="L1590" i="3" s="1"/>
  <c r="F1590" i="3"/>
  <c r="K1589" i="3"/>
  <c r="F1589" i="3"/>
  <c r="K1588" i="3"/>
  <c r="F1588" i="3"/>
  <c r="G1588" i="3" s="1"/>
  <c r="K1587" i="3"/>
  <c r="L1587" i="3" s="1"/>
  <c r="F1587" i="3"/>
  <c r="K1586" i="3"/>
  <c r="N1586" i="3" s="1"/>
  <c r="F1586" i="3"/>
  <c r="K1585" i="3"/>
  <c r="F1585" i="3"/>
  <c r="G1585" i="3" s="1"/>
  <c r="K1584" i="3"/>
  <c r="F1584" i="3"/>
  <c r="K1583" i="3"/>
  <c r="L1583" i="3" s="1"/>
  <c r="F1583" i="3"/>
  <c r="K1582" i="3"/>
  <c r="F1582" i="3"/>
  <c r="K1581" i="3"/>
  <c r="F1581" i="3"/>
  <c r="G1581" i="3" s="1"/>
  <c r="K1580" i="3"/>
  <c r="N1580" i="3" s="1"/>
  <c r="F1580" i="3"/>
  <c r="K1579" i="3"/>
  <c r="L1579" i="3" s="1"/>
  <c r="F1579" i="3"/>
  <c r="K1578" i="3"/>
  <c r="F1578" i="3"/>
  <c r="K1577" i="3"/>
  <c r="F1577" i="3"/>
  <c r="G1577" i="3" s="1"/>
  <c r="K1576" i="3"/>
  <c r="F1576" i="3"/>
  <c r="H1576" i="3" s="1"/>
  <c r="K1575" i="3"/>
  <c r="L1575" i="3" s="1"/>
  <c r="F1575" i="3"/>
  <c r="K1574" i="3"/>
  <c r="F1574" i="3"/>
  <c r="K1573" i="3"/>
  <c r="F1573" i="3"/>
  <c r="G1573" i="3" s="1"/>
  <c r="K1572" i="3"/>
  <c r="F1572" i="3"/>
  <c r="K1571" i="3"/>
  <c r="L1571" i="3" s="1"/>
  <c r="F1571" i="3"/>
  <c r="K1570" i="3"/>
  <c r="F1570" i="3"/>
  <c r="K1569" i="3"/>
  <c r="F1569" i="3"/>
  <c r="G1569" i="3" s="1"/>
  <c r="K1568" i="3"/>
  <c r="N1568" i="3" s="1"/>
  <c r="F1568" i="3"/>
  <c r="K1567" i="3"/>
  <c r="L1567" i="3" s="1"/>
  <c r="F1567" i="3"/>
  <c r="K1566" i="3"/>
  <c r="F1566" i="3"/>
  <c r="K1565" i="3"/>
  <c r="F1565" i="3"/>
  <c r="G1565" i="3" s="1"/>
  <c r="K1564" i="3"/>
  <c r="F1564" i="3"/>
  <c r="K1563" i="3"/>
  <c r="F1563" i="3"/>
  <c r="G1563" i="3" s="1"/>
  <c r="K1562" i="3"/>
  <c r="F1562" i="3"/>
  <c r="K1561" i="3"/>
  <c r="L1561" i="3" s="1"/>
  <c r="F1561" i="3"/>
  <c r="K1560" i="3"/>
  <c r="F1560" i="3"/>
  <c r="K1559" i="3"/>
  <c r="F1559" i="3"/>
  <c r="K1558" i="3"/>
  <c r="L1558" i="3" s="1"/>
  <c r="F1558" i="3"/>
  <c r="K1557" i="3"/>
  <c r="F1557" i="3"/>
  <c r="K1556" i="3"/>
  <c r="F1556" i="3"/>
  <c r="K1555" i="3"/>
  <c r="L1555" i="3" s="1"/>
  <c r="F1555" i="3"/>
  <c r="K1554" i="3"/>
  <c r="N1554" i="3" s="1"/>
  <c r="F1554" i="3"/>
  <c r="K1553" i="3"/>
  <c r="F1553" i="3"/>
  <c r="G1553" i="3" s="1"/>
  <c r="K1552" i="3"/>
  <c r="F1552" i="3"/>
  <c r="K1551" i="3"/>
  <c r="L1551" i="3" s="1"/>
  <c r="F1551" i="3"/>
  <c r="K1550" i="3"/>
  <c r="F1550" i="3"/>
  <c r="K1549" i="3"/>
  <c r="F1549" i="3"/>
  <c r="G1549" i="3" s="1"/>
  <c r="K1548" i="3"/>
  <c r="F1548" i="3"/>
  <c r="K1547" i="3"/>
  <c r="L1547" i="3" s="1"/>
  <c r="F1547" i="3"/>
  <c r="K1546" i="3"/>
  <c r="F1546" i="3"/>
  <c r="K1545" i="3"/>
  <c r="F1545" i="3"/>
  <c r="G1545" i="3" s="1"/>
  <c r="K1544" i="3"/>
  <c r="F1544" i="3"/>
  <c r="K1543" i="3"/>
  <c r="L1543" i="3" s="1"/>
  <c r="F1543" i="3"/>
  <c r="K1542" i="3"/>
  <c r="F1542" i="3"/>
  <c r="K1541" i="3"/>
  <c r="F1541" i="3"/>
  <c r="G1541" i="3" s="1"/>
  <c r="K1540" i="3"/>
  <c r="N1540" i="3" s="1"/>
  <c r="F1540" i="3"/>
  <c r="K1539" i="3"/>
  <c r="L1539" i="3" s="1"/>
  <c r="F1539" i="3"/>
  <c r="K1538" i="3"/>
  <c r="F1538" i="3"/>
  <c r="K1537" i="3"/>
  <c r="F1537" i="3"/>
  <c r="G1537" i="3" s="1"/>
  <c r="K1536" i="3"/>
  <c r="F1536" i="3"/>
  <c r="K1535" i="3"/>
  <c r="L1535" i="3" s="1"/>
  <c r="F1535" i="3"/>
  <c r="K1534" i="3"/>
  <c r="F1534" i="3"/>
  <c r="K1533" i="3"/>
  <c r="F1533" i="3"/>
  <c r="G1533" i="3" s="1"/>
  <c r="K1532" i="3"/>
  <c r="F1532" i="3"/>
  <c r="K1531" i="3"/>
  <c r="L1531" i="3" s="1"/>
  <c r="F1531" i="3"/>
  <c r="K1530" i="3"/>
  <c r="F1530" i="3"/>
  <c r="K1529" i="3"/>
  <c r="F1529" i="3"/>
  <c r="G1529" i="3" s="1"/>
  <c r="K1528" i="3"/>
  <c r="F1528" i="3"/>
  <c r="K1527" i="3"/>
  <c r="L1527" i="3" s="1"/>
  <c r="F1527" i="3"/>
  <c r="K1526" i="3"/>
  <c r="F1526" i="3"/>
  <c r="K1525" i="3"/>
  <c r="L1525" i="3" s="1"/>
  <c r="F1525" i="3"/>
  <c r="K1524" i="3"/>
  <c r="F1524" i="3"/>
  <c r="K1523" i="3"/>
  <c r="F1523" i="3"/>
  <c r="K1522" i="3"/>
  <c r="L1522" i="3" s="1"/>
  <c r="F1522" i="3"/>
  <c r="K1521" i="3"/>
  <c r="F1521" i="3"/>
  <c r="K1520" i="3"/>
  <c r="F1520" i="3"/>
  <c r="G1520" i="3" s="1"/>
  <c r="K1519" i="3"/>
  <c r="L1519" i="3" s="1"/>
  <c r="F1519" i="3"/>
  <c r="K1518" i="3"/>
  <c r="F1518" i="3"/>
  <c r="G1518" i="3" s="1"/>
  <c r="K1517" i="3"/>
  <c r="L1517" i="3" s="1"/>
  <c r="F1517" i="3"/>
  <c r="K1516" i="3"/>
  <c r="F1516" i="3"/>
  <c r="K1515" i="3"/>
  <c r="F1515" i="3"/>
  <c r="G1515" i="3" s="1"/>
  <c r="K1514" i="3"/>
  <c r="F1514" i="3"/>
  <c r="K1513" i="3"/>
  <c r="L1513" i="3" s="1"/>
  <c r="F1513" i="3"/>
  <c r="K1512" i="3"/>
  <c r="F1512" i="3"/>
  <c r="K1511" i="3"/>
  <c r="F1511" i="3"/>
  <c r="G1511" i="3" s="1"/>
  <c r="K1510" i="3"/>
  <c r="M1510" i="3" s="1"/>
  <c r="F1510" i="3"/>
  <c r="I1510" i="3" s="1"/>
  <c r="K1509" i="3"/>
  <c r="L1509" i="3" s="1"/>
  <c r="F1509" i="3"/>
  <c r="K1508" i="3"/>
  <c r="M1508" i="3" s="1"/>
  <c r="F1508" i="3"/>
  <c r="I1508" i="3" s="1"/>
  <c r="K1507" i="3"/>
  <c r="F1507" i="3"/>
  <c r="K1506" i="3"/>
  <c r="F1506" i="3"/>
  <c r="G1506" i="3" s="1"/>
  <c r="K1505" i="3"/>
  <c r="F1505" i="3"/>
  <c r="K1504" i="3"/>
  <c r="L1504" i="3" s="1"/>
  <c r="F1504" i="3"/>
  <c r="K1503" i="3"/>
  <c r="F1503" i="3"/>
  <c r="G1503" i="3" s="1"/>
  <c r="K1502" i="3"/>
  <c r="F1502" i="3"/>
  <c r="K1501" i="3"/>
  <c r="F1501" i="3"/>
  <c r="K1500" i="3"/>
  <c r="L1500" i="3" s="1"/>
  <c r="F1500" i="3"/>
  <c r="K1499" i="3"/>
  <c r="F1499" i="3"/>
  <c r="G1499" i="3" s="1"/>
  <c r="K1498" i="3"/>
  <c r="F1498" i="3"/>
  <c r="H1498" i="3" s="1"/>
  <c r="K1497" i="3"/>
  <c r="F1497" i="3"/>
  <c r="K1496" i="3"/>
  <c r="F1496" i="3"/>
  <c r="K1495" i="3"/>
  <c r="F1495" i="3"/>
  <c r="G1495" i="3" s="1"/>
  <c r="K1494" i="3"/>
  <c r="F1494" i="3"/>
  <c r="K1493" i="3"/>
  <c r="F1493" i="3"/>
  <c r="K1492" i="3"/>
  <c r="F1492" i="3"/>
  <c r="G1492" i="3" s="1"/>
  <c r="K1491" i="3"/>
  <c r="F1491" i="3"/>
  <c r="K1490" i="3"/>
  <c r="L1490" i="3" s="1"/>
  <c r="F1490" i="3"/>
  <c r="K1489" i="3"/>
  <c r="F1489" i="3"/>
  <c r="K1488" i="3"/>
  <c r="L1488" i="3" s="1"/>
  <c r="F1488" i="3"/>
  <c r="K1487" i="3"/>
  <c r="F1487" i="3"/>
  <c r="G1487" i="3" s="1"/>
  <c r="K1486" i="3"/>
  <c r="F1486" i="3"/>
  <c r="K1485" i="3"/>
  <c r="L1485" i="3" s="1"/>
  <c r="F1485" i="3"/>
  <c r="K1484" i="3"/>
  <c r="F1484" i="3"/>
  <c r="K1483" i="3"/>
  <c r="F1483" i="3"/>
  <c r="G1483" i="3" s="1"/>
  <c r="K1482" i="3"/>
  <c r="F1482" i="3"/>
  <c r="K1481" i="3"/>
  <c r="L1481" i="3" s="1"/>
  <c r="F1481" i="3"/>
  <c r="K1480" i="3"/>
  <c r="F1480" i="3"/>
  <c r="K1479" i="3"/>
  <c r="F1479" i="3"/>
  <c r="G1479" i="3" s="1"/>
  <c r="K1478" i="3"/>
  <c r="L1478" i="3" s="1"/>
  <c r="F1478" i="3"/>
  <c r="K1477" i="3"/>
  <c r="F1477" i="3"/>
  <c r="K1476" i="3"/>
  <c r="F1476" i="3"/>
  <c r="G1476" i="3" s="1"/>
  <c r="K1475" i="3"/>
  <c r="N1475" i="3" s="1"/>
  <c r="F1475" i="3"/>
  <c r="K1474" i="3"/>
  <c r="L1474" i="3" s="1"/>
  <c r="F1474" i="3"/>
  <c r="K1473" i="3"/>
  <c r="F1473" i="3"/>
  <c r="K1472" i="3"/>
  <c r="F1472" i="3"/>
  <c r="G1472" i="3" s="1"/>
  <c r="K1471" i="3"/>
  <c r="F1471" i="3"/>
  <c r="K1470" i="3"/>
  <c r="L1470" i="3" s="1"/>
  <c r="F1470" i="3"/>
  <c r="K1469" i="3"/>
  <c r="F1469" i="3"/>
  <c r="K1468" i="3"/>
  <c r="F1468" i="3"/>
  <c r="G1468" i="3" s="1"/>
  <c r="K1467" i="3"/>
  <c r="F1467" i="3"/>
  <c r="K1466" i="3"/>
  <c r="M1466" i="3" s="1"/>
  <c r="F1466" i="3"/>
  <c r="I1466" i="3" s="1"/>
  <c r="K1465" i="3"/>
  <c r="F1465" i="3"/>
  <c r="K1464" i="3"/>
  <c r="L1464" i="3" s="1"/>
  <c r="F1464" i="3"/>
  <c r="K1463" i="3"/>
  <c r="F1463" i="3"/>
  <c r="K1462" i="3"/>
  <c r="F1462" i="3"/>
  <c r="K1461" i="3"/>
  <c r="F1461" i="3"/>
  <c r="K1460" i="3"/>
  <c r="L1460" i="3" s="1"/>
  <c r="F1460" i="3"/>
  <c r="K1459" i="3"/>
  <c r="N1459" i="3" s="1"/>
  <c r="F1459" i="3"/>
  <c r="K1458" i="3"/>
  <c r="F1458" i="3"/>
  <c r="H1458" i="3" s="1"/>
  <c r="K1457" i="3"/>
  <c r="F1457" i="3"/>
  <c r="G1457" i="3" s="1"/>
  <c r="K1456" i="3"/>
  <c r="F1456" i="3"/>
  <c r="K1455" i="3"/>
  <c r="L1455" i="3" s="1"/>
  <c r="F1455" i="3"/>
  <c r="K1454" i="3"/>
  <c r="F1454" i="3"/>
  <c r="K1453" i="3"/>
  <c r="F1453" i="3"/>
  <c r="K1452" i="3"/>
  <c r="L1452" i="3" s="1"/>
  <c r="F1452" i="3"/>
  <c r="K1451" i="3"/>
  <c r="F1451" i="3"/>
  <c r="K1450" i="3"/>
  <c r="F1450" i="3"/>
  <c r="G1450" i="3" s="1"/>
  <c r="K1449" i="3"/>
  <c r="L1449" i="3" s="1"/>
  <c r="F1449" i="3"/>
  <c r="K1448" i="3"/>
  <c r="F1448" i="3"/>
  <c r="G1448" i="3" s="1"/>
  <c r="K1447" i="3"/>
  <c r="N1447" i="3" s="1"/>
  <c r="F1447" i="3"/>
  <c r="I1447" i="3" s="1"/>
  <c r="K1446" i="3"/>
  <c r="F1446" i="3"/>
  <c r="K1445" i="3"/>
  <c r="N1445" i="3" s="1"/>
  <c r="F1445" i="3"/>
  <c r="K1444" i="3"/>
  <c r="F1444" i="3"/>
  <c r="G1444" i="3" s="1"/>
  <c r="K1443" i="3"/>
  <c r="L1443" i="3" s="1"/>
  <c r="F1443" i="3"/>
  <c r="K1442" i="3"/>
  <c r="F1442" i="3"/>
  <c r="H1442" i="3" s="1"/>
  <c r="K1441" i="3"/>
  <c r="L1441" i="3" s="1"/>
  <c r="F1441" i="3"/>
  <c r="K1440" i="3"/>
  <c r="F1440" i="3"/>
  <c r="K1439" i="3"/>
  <c r="F1439" i="3"/>
  <c r="G1439" i="3" s="1"/>
  <c r="K1438" i="3"/>
  <c r="F1438" i="3"/>
  <c r="K1437" i="3"/>
  <c r="L1437" i="3" s="1"/>
  <c r="F1437" i="3"/>
  <c r="K1436" i="3"/>
  <c r="F1436" i="3"/>
  <c r="K1435" i="3"/>
  <c r="F1435" i="3"/>
  <c r="G1435" i="3" s="1"/>
  <c r="K1434" i="3"/>
  <c r="N1434" i="3" s="1"/>
  <c r="F1434" i="3"/>
  <c r="K1433" i="3"/>
  <c r="L1433" i="3" s="1"/>
  <c r="F1433" i="3"/>
  <c r="K1432" i="3"/>
  <c r="F1432" i="3"/>
  <c r="G1432" i="3" s="1"/>
  <c r="K1431" i="3"/>
  <c r="F1431" i="3"/>
  <c r="K1430" i="3"/>
  <c r="L1430" i="3" s="1"/>
  <c r="F1430" i="3"/>
  <c r="K1429" i="3"/>
  <c r="F1429" i="3"/>
  <c r="K1428" i="3"/>
  <c r="F1428" i="3"/>
  <c r="G1428" i="3" s="1"/>
  <c r="K1427" i="3"/>
  <c r="F1427" i="3"/>
  <c r="K1426" i="3"/>
  <c r="L1426" i="3" s="1"/>
  <c r="F1426" i="3"/>
  <c r="K1425" i="3"/>
  <c r="F1425" i="3"/>
  <c r="K1424" i="3"/>
  <c r="F1424" i="3"/>
  <c r="G1424" i="3" s="1"/>
  <c r="K1423" i="3"/>
  <c r="L1423" i="3" s="1"/>
  <c r="F1423" i="3"/>
  <c r="K1422" i="3"/>
  <c r="F1422" i="3"/>
  <c r="K1421" i="3"/>
  <c r="F1421" i="3"/>
  <c r="G1421" i="3" s="1"/>
  <c r="K1420" i="3"/>
  <c r="F1420" i="3"/>
  <c r="K1419" i="3"/>
  <c r="F1419" i="3"/>
  <c r="G1419" i="3" s="1"/>
  <c r="K1418" i="3"/>
  <c r="F1418" i="3"/>
  <c r="G1418" i="3" s="1"/>
  <c r="K1417" i="3"/>
  <c r="F1417" i="3"/>
  <c r="K1416" i="3"/>
  <c r="L1416" i="3" s="1"/>
  <c r="F1416" i="3"/>
  <c r="K1415" i="3"/>
  <c r="F1415" i="3"/>
  <c r="K1414" i="3"/>
  <c r="F1414" i="3"/>
  <c r="G1414" i="3" s="1"/>
  <c r="K1413" i="3"/>
  <c r="L1413" i="3" s="1"/>
  <c r="F1413" i="3"/>
  <c r="K1412" i="3"/>
  <c r="F1412" i="3"/>
  <c r="K1411" i="3"/>
  <c r="F1411" i="3"/>
  <c r="G1411" i="3" s="1"/>
  <c r="K1410" i="3"/>
  <c r="N1410" i="3" s="1"/>
  <c r="F1410" i="3"/>
  <c r="K1409" i="3"/>
  <c r="L1409" i="3" s="1"/>
  <c r="F1409" i="3"/>
  <c r="K1408" i="3"/>
  <c r="F1408" i="3"/>
  <c r="K1407" i="3"/>
  <c r="F1407" i="3"/>
  <c r="G1407" i="3" s="1"/>
  <c r="K1406" i="3"/>
  <c r="F1406" i="3"/>
  <c r="K1405" i="3"/>
  <c r="F1405" i="3"/>
  <c r="K1404" i="3"/>
  <c r="L1404" i="3" s="1"/>
  <c r="F1404" i="3"/>
  <c r="K1403" i="3"/>
  <c r="F1403" i="3"/>
  <c r="K1402" i="3"/>
  <c r="L1402" i="3" s="1"/>
  <c r="F1402" i="3"/>
  <c r="K1401" i="3"/>
  <c r="F1401" i="3"/>
  <c r="K1400" i="3"/>
  <c r="F1400" i="3"/>
  <c r="G1400" i="3" s="1"/>
  <c r="K1399" i="3"/>
  <c r="M1399" i="3" s="1"/>
  <c r="F1399" i="3"/>
  <c r="I1399" i="3" s="1"/>
  <c r="K1398" i="3"/>
  <c r="L1398" i="3" s="1"/>
  <c r="F1398" i="3"/>
  <c r="K1397" i="3"/>
  <c r="M1397" i="3" s="1"/>
  <c r="F1397" i="3"/>
  <c r="I1397" i="3" s="1"/>
  <c r="K1396" i="3"/>
  <c r="F1396" i="3"/>
  <c r="G1396" i="3" s="1"/>
  <c r="K1395" i="3"/>
  <c r="L1395" i="3" s="1"/>
  <c r="F1395" i="3"/>
  <c r="K1394" i="3"/>
  <c r="F1394" i="3"/>
  <c r="G1394" i="3" s="1"/>
  <c r="K1393" i="3"/>
  <c r="F1393" i="3"/>
  <c r="K1392" i="3"/>
  <c r="L1392" i="3" s="1"/>
  <c r="F1392" i="3"/>
  <c r="K1391" i="3"/>
  <c r="L1391" i="3" s="1"/>
  <c r="F1391" i="3"/>
  <c r="K1390" i="3"/>
  <c r="F1390" i="3"/>
  <c r="G1390" i="3" s="1"/>
  <c r="K1389" i="3"/>
  <c r="L1389" i="3" s="1"/>
  <c r="F1389" i="3"/>
  <c r="K1388" i="3"/>
  <c r="F1388" i="3"/>
  <c r="K1387" i="3"/>
  <c r="L1387" i="3" s="1"/>
  <c r="F1387" i="3"/>
  <c r="G1387" i="3" s="1"/>
  <c r="K1386" i="3"/>
  <c r="N1386" i="3" s="1"/>
  <c r="F1386" i="3"/>
  <c r="G1386" i="3" s="1"/>
  <c r="K1385" i="3"/>
  <c r="L1385" i="3" s="1"/>
  <c r="F1385" i="3"/>
  <c r="K1384" i="3"/>
  <c r="N1384" i="3" s="1"/>
  <c r="F1384" i="3"/>
  <c r="G1384" i="3" s="1"/>
  <c r="K1383" i="3"/>
  <c r="F1383" i="3"/>
  <c r="G1383" i="3" s="1"/>
  <c r="K1382" i="3"/>
  <c r="F1382" i="3"/>
  <c r="K1381" i="3"/>
  <c r="L1381" i="3" s="1"/>
  <c r="F1381" i="3"/>
  <c r="K1380" i="3"/>
  <c r="L1380" i="3" s="1"/>
  <c r="F1380" i="3"/>
  <c r="K1379" i="3"/>
  <c r="F1379" i="3"/>
  <c r="K1378" i="3"/>
  <c r="L1378" i="3" s="1"/>
  <c r="F1378" i="3"/>
  <c r="K1377" i="3"/>
  <c r="F1377" i="3"/>
  <c r="K1376" i="3"/>
  <c r="L1376" i="3" s="1"/>
  <c r="F1376" i="3"/>
  <c r="K1375" i="3"/>
  <c r="M1375" i="3" s="1"/>
  <c r="F1375" i="3"/>
  <c r="I1375" i="3" s="1"/>
  <c r="K1374" i="3"/>
  <c r="F1374" i="3"/>
  <c r="G1374" i="3" s="1"/>
  <c r="K1373" i="3"/>
  <c r="N1373" i="3" s="1"/>
  <c r="F1373" i="3"/>
  <c r="I1373" i="3" s="1"/>
  <c r="K1372" i="3"/>
  <c r="L1372" i="3" s="1"/>
  <c r="F1372" i="3"/>
  <c r="K1371" i="3"/>
  <c r="F1371" i="3"/>
  <c r="G1371" i="3" s="1"/>
  <c r="K1370" i="3"/>
  <c r="L1370" i="3" s="1"/>
  <c r="F1370" i="3"/>
  <c r="K1369" i="3"/>
  <c r="N1369" i="3" s="1"/>
  <c r="F1369" i="3"/>
  <c r="K1368" i="3"/>
  <c r="F1368" i="3"/>
  <c r="K1367" i="3"/>
  <c r="L1367" i="3" s="1"/>
  <c r="F1367" i="3"/>
  <c r="K1366" i="3"/>
  <c r="F1366" i="3"/>
  <c r="H1366" i="3" s="1"/>
  <c r="K1365" i="3"/>
  <c r="L1365" i="3" s="1"/>
  <c r="F1365" i="3"/>
  <c r="K1364" i="3"/>
  <c r="F1364" i="3"/>
  <c r="K1363" i="3"/>
  <c r="L1363" i="3" s="1"/>
  <c r="F1363" i="3"/>
  <c r="K1362" i="3"/>
  <c r="F1362" i="3"/>
  <c r="K1361" i="3"/>
  <c r="F1361" i="3"/>
  <c r="G1361" i="3" s="1"/>
  <c r="K1360" i="3"/>
  <c r="N1360" i="3" s="1"/>
  <c r="F1360" i="3"/>
  <c r="K1359" i="3"/>
  <c r="F1359" i="3"/>
  <c r="K1358" i="3"/>
  <c r="F1358" i="3"/>
  <c r="G1358" i="3" s="1"/>
  <c r="K1357" i="3"/>
  <c r="F1357" i="3"/>
  <c r="K1356" i="3"/>
  <c r="F1356" i="3"/>
  <c r="K1355" i="3"/>
  <c r="F1355" i="3"/>
  <c r="K1354" i="3"/>
  <c r="L1354" i="3" s="1"/>
  <c r="F1354" i="3"/>
  <c r="G1354" i="3" s="1"/>
  <c r="K1353" i="3"/>
  <c r="F1353" i="3"/>
  <c r="K1352" i="3"/>
  <c r="F1352" i="3"/>
  <c r="G1352" i="3" s="1"/>
  <c r="K1351" i="3"/>
  <c r="L1351" i="3" s="1"/>
  <c r="F1351" i="3"/>
  <c r="I1351" i="3" s="1"/>
  <c r="K1350" i="3"/>
  <c r="F1350" i="3"/>
  <c r="K1349" i="3"/>
  <c r="L1349" i="3" s="1"/>
  <c r="F1349" i="3"/>
  <c r="K1348" i="3"/>
  <c r="F1348" i="3"/>
  <c r="G1348" i="3" s="1"/>
  <c r="K1347" i="3"/>
  <c r="F1347" i="3"/>
  <c r="K1346" i="3"/>
  <c r="L1346" i="3" s="1"/>
  <c r="F1346" i="3"/>
  <c r="K1345" i="3"/>
  <c r="F1345" i="3"/>
  <c r="K1344" i="3"/>
  <c r="F1344" i="3"/>
  <c r="G1344" i="3" s="1"/>
  <c r="K1343" i="3"/>
  <c r="L1343" i="3" s="1"/>
  <c r="F1343" i="3"/>
  <c r="K1342" i="3"/>
  <c r="F1342" i="3"/>
  <c r="G1342" i="3" s="1"/>
  <c r="K1341" i="3"/>
  <c r="N1341" i="3" s="1"/>
  <c r="F1341" i="3"/>
  <c r="K1340" i="3"/>
  <c r="F1340" i="3"/>
  <c r="G1340" i="3" s="1"/>
  <c r="K1339" i="3"/>
  <c r="M1339" i="3" s="1"/>
  <c r="F1339" i="3"/>
  <c r="G1339" i="3" s="1"/>
  <c r="K1338" i="3"/>
  <c r="F1338" i="3"/>
  <c r="K1337" i="3"/>
  <c r="F1337" i="3"/>
  <c r="G1337" i="3" s="1"/>
  <c r="K1336" i="3"/>
  <c r="L1336" i="3" s="1"/>
  <c r="F1336" i="3"/>
  <c r="K1335" i="3"/>
  <c r="F1335" i="3"/>
  <c r="G1335" i="3" s="1"/>
  <c r="K1334" i="3"/>
  <c r="F1334" i="3"/>
  <c r="K1333" i="3"/>
  <c r="F1333" i="3"/>
  <c r="G1333" i="3" s="1"/>
  <c r="K1332" i="3"/>
  <c r="F1332" i="3"/>
  <c r="G1332" i="3" s="1"/>
  <c r="K1331" i="3"/>
  <c r="L1331" i="3" s="1"/>
  <c r="F1331" i="3"/>
  <c r="K1330" i="3"/>
  <c r="F1330" i="3"/>
  <c r="G1330" i="3" s="1"/>
  <c r="K1329" i="3"/>
  <c r="F1329" i="3"/>
  <c r="K1328" i="3"/>
  <c r="F1328" i="3"/>
  <c r="K1327" i="3"/>
  <c r="F1327" i="3"/>
  <c r="K1326" i="3"/>
  <c r="F1326" i="3"/>
  <c r="K1325" i="3"/>
  <c r="F1325" i="3"/>
  <c r="K1324" i="3"/>
  <c r="N1324" i="3" s="1"/>
  <c r="F1324" i="3"/>
  <c r="K1323" i="3"/>
  <c r="F1323" i="3"/>
  <c r="K1322" i="3"/>
  <c r="F1322" i="3"/>
  <c r="K1321" i="3"/>
  <c r="L1321" i="3" s="1"/>
  <c r="F1321" i="3"/>
  <c r="K1320" i="3"/>
  <c r="F1320" i="3"/>
  <c r="H1320" i="3" s="1"/>
  <c r="K1319" i="3"/>
  <c r="F1319" i="3"/>
  <c r="K1318" i="3"/>
  <c r="F1318" i="3"/>
  <c r="H1318" i="3" s="1"/>
  <c r="K1317" i="3"/>
  <c r="M1317" i="3" s="1"/>
  <c r="F1317" i="3"/>
  <c r="K1316" i="3"/>
  <c r="F1316" i="3"/>
  <c r="K1315" i="3"/>
  <c r="F1315" i="3"/>
  <c r="K1314" i="3"/>
  <c r="N1314" i="3" s="1"/>
  <c r="F1314" i="3"/>
  <c r="K1313" i="3"/>
  <c r="F1313" i="3"/>
  <c r="K1312" i="3"/>
  <c r="F1312" i="3"/>
  <c r="K1311" i="3"/>
  <c r="F1311" i="3"/>
  <c r="H1311" i="3" s="1"/>
  <c r="K1310" i="3"/>
  <c r="M1310" i="3" s="1"/>
  <c r="F1310" i="3"/>
  <c r="K1309" i="3"/>
  <c r="F1309" i="3"/>
  <c r="K1308" i="3"/>
  <c r="F1308" i="3"/>
  <c r="G1308" i="3" s="1"/>
  <c r="K1307" i="3"/>
  <c r="F1307" i="3"/>
  <c r="K1306" i="3"/>
  <c r="L1306" i="3" s="1"/>
  <c r="F1306" i="3"/>
  <c r="K1305" i="3"/>
  <c r="F1305" i="3"/>
  <c r="K1304" i="3"/>
  <c r="F1304" i="3"/>
  <c r="H1304" i="3" s="1"/>
  <c r="K1303" i="3"/>
  <c r="F1303" i="3"/>
  <c r="K1302" i="3"/>
  <c r="L1302" i="3" s="1"/>
  <c r="F1302" i="3"/>
  <c r="K1301" i="3"/>
  <c r="F1301" i="3"/>
  <c r="K1300" i="3"/>
  <c r="N1300" i="3" s="1"/>
  <c r="F1300" i="3"/>
  <c r="I1300" i="3" s="1"/>
  <c r="K1299" i="3"/>
  <c r="N1299" i="3" s="1"/>
  <c r="F1299" i="3"/>
  <c r="I1299" i="3" s="1"/>
  <c r="K1298" i="3"/>
  <c r="F1298" i="3"/>
  <c r="K1297" i="3"/>
  <c r="N1297" i="3" s="1"/>
  <c r="F1297" i="3"/>
  <c r="I1297" i="3" s="1"/>
  <c r="K1296" i="3"/>
  <c r="F1296" i="3"/>
  <c r="K1295" i="3"/>
  <c r="N1295" i="3" s="1"/>
  <c r="F1295" i="3"/>
  <c r="I1295" i="3" s="1"/>
  <c r="K1294" i="3"/>
  <c r="F1294" i="3"/>
  <c r="K1293" i="3"/>
  <c r="F1293" i="3"/>
  <c r="K1292" i="3"/>
  <c r="F1292" i="3"/>
  <c r="K1291" i="3"/>
  <c r="F1291" i="3"/>
  <c r="K1290" i="3"/>
  <c r="N1290" i="3" s="1"/>
  <c r="F1290" i="3"/>
  <c r="I1290" i="3" s="1"/>
  <c r="K1289" i="3"/>
  <c r="F1289" i="3"/>
  <c r="K1288" i="3"/>
  <c r="N1288" i="3" s="1"/>
  <c r="F1288" i="3"/>
  <c r="I1288" i="3" s="1"/>
  <c r="K1287" i="3"/>
  <c r="F1287" i="3"/>
  <c r="K1286" i="3"/>
  <c r="N1286" i="3" s="1"/>
  <c r="F1286" i="3"/>
  <c r="I1286" i="3" s="1"/>
  <c r="K1285" i="3"/>
  <c r="F1285" i="3"/>
  <c r="K1284" i="3"/>
  <c r="F1284" i="3"/>
  <c r="K1283" i="3"/>
  <c r="N1283" i="3" s="1"/>
  <c r="F1283" i="3"/>
  <c r="I1283" i="3" s="1"/>
  <c r="K1282" i="3"/>
  <c r="F1282" i="3"/>
  <c r="K1281" i="3"/>
  <c r="N1281" i="3" s="1"/>
  <c r="F1281" i="3"/>
  <c r="I1281" i="3" s="1"/>
  <c r="K1280" i="3"/>
  <c r="F1280" i="3"/>
  <c r="K1279" i="3"/>
  <c r="N1279" i="3" s="1"/>
  <c r="F1279" i="3"/>
  <c r="I1279" i="3" s="1"/>
  <c r="K1278" i="3"/>
  <c r="F1278" i="3"/>
  <c r="K1277" i="3"/>
  <c r="N1277" i="3" s="1"/>
  <c r="F1277" i="3"/>
  <c r="I1277" i="3" s="1"/>
  <c r="K1276" i="3"/>
  <c r="F1276" i="3"/>
  <c r="K1275" i="3"/>
  <c r="N1275" i="3" s="1"/>
  <c r="F1275" i="3"/>
  <c r="I1275" i="3" s="1"/>
  <c r="K1274" i="3"/>
  <c r="F1274" i="3"/>
  <c r="K1273" i="3"/>
  <c r="N1273" i="3" s="1"/>
  <c r="F1273" i="3"/>
  <c r="I1273" i="3" s="1"/>
  <c r="K1272" i="3"/>
  <c r="F1272" i="3"/>
  <c r="K1271" i="3"/>
  <c r="N1271" i="3" s="1"/>
  <c r="F1271" i="3"/>
  <c r="I1271" i="3" s="1"/>
  <c r="K1270" i="3"/>
  <c r="F1270" i="3"/>
  <c r="K1269" i="3"/>
  <c r="N1269" i="3" s="1"/>
  <c r="F1269" i="3"/>
  <c r="I1269" i="3" s="1"/>
  <c r="K1268" i="3"/>
  <c r="F1268" i="3"/>
  <c r="K1267" i="3"/>
  <c r="N1267" i="3" s="1"/>
  <c r="F1267" i="3"/>
  <c r="I1267" i="3" s="1"/>
  <c r="K1266" i="3"/>
  <c r="F1266" i="3"/>
  <c r="K1265" i="3"/>
  <c r="F1265" i="3"/>
  <c r="K1264" i="3"/>
  <c r="N1264" i="3" s="1"/>
  <c r="F1264" i="3"/>
  <c r="I1264" i="3" s="1"/>
  <c r="K1263" i="3"/>
  <c r="N1263" i="3" s="1"/>
  <c r="F1263" i="3"/>
  <c r="I1263" i="3" s="1"/>
  <c r="K1262" i="3"/>
  <c r="F1262" i="3"/>
  <c r="K1261" i="3"/>
  <c r="N1261" i="3" s="1"/>
  <c r="F1261" i="3"/>
  <c r="I1261" i="3" s="1"/>
  <c r="K1260" i="3"/>
  <c r="N1260" i="3" s="1"/>
  <c r="F1260" i="3"/>
  <c r="I1260" i="3" s="1"/>
  <c r="K1259" i="3"/>
  <c r="F1259" i="3"/>
  <c r="K1258" i="3"/>
  <c r="F1258" i="3"/>
  <c r="K1257" i="3"/>
  <c r="F1257" i="3"/>
  <c r="K1256" i="3"/>
  <c r="F1256" i="3"/>
  <c r="K1255" i="3"/>
  <c r="N1255" i="3" s="1"/>
  <c r="F1255" i="3"/>
  <c r="I1255" i="3" s="1"/>
  <c r="K1254" i="3"/>
  <c r="N1254" i="3" s="1"/>
  <c r="F1254" i="3"/>
  <c r="I1254" i="3" s="1"/>
  <c r="K1253" i="3"/>
  <c r="F1253" i="3"/>
  <c r="K1252" i="3"/>
  <c r="N1252" i="3" s="1"/>
  <c r="F1252" i="3"/>
  <c r="I1252" i="3" s="1"/>
  <c r="K1251" i="3"/>
  <c r="F1251" i="3"/>
  <c r="K1250" i="3"/>
  <c r="N1250" i="3" s="1"/>
  <c r="F1250" i="3"/>
  <c r="I1250" i="3" s="1"/>
  <c r="K1249" i="3"/>
  <c r="F1249" i="3"/>
  <c r="K1248" i="3"/>
  <c r="N1248" i="3" s="1"/>
  <c r="F1248" i="3"/>
  <c r="I1248" i="3" s="1"/>
  <c r="K1247" i="3"/>
  <c r="F1247" i="3"/>
  <c r="K1246" i="3"/>
  <c r="N1246" i="3" s="1"/>
  <c r="F1246" i="3"/>
  <c r="I1246" i="3" s="1"/>
  <c r="K1245" i="3"/>
  <c r="N1245" i="3" s="1"/>
  <c r="F1245" i="3"/>
  <c r="I1245" i="3" s="1"/>
  <c r="K1244" i="3"/>
  <c r="F1244" i="3"/>
  <c r="K1243" i="3"/>
  <c r="N1243" i="3" s="1"/>
  <c r="F1243" i="3"/>
  <c r="I1243" i="3" s="1"/>
  <c r="K1242" i="3"/>
  <c r="F1242" i="3"/>
  <c r="K1241" i="3"/>
  <c r="N1241" i="3" s="1"/>
  <c r="F1241" i="3"/>
  <c r="I1241" i="3" s="1"/>
  <c r="K1240" i="3"/>
  <c r="F1240" i="3"/>
  <c r="K1239" i="3"/>
  <c r="N1239" i="3" s="1"/>
  <c r="F1239" i="3"/>
  <c r="I1239" i="3" s="1"/>
  <c r="K1238" i="3"/>
  <c r="F1238" i="3"/>
  <c r="K1237" i="3"/>
  <c r="N1237" i="3" s="1"/>
  <c r="F1237" i="3"/>
  <c r="I1237" i="3" s="1"/>
  <c r="K1236" i="3"/>
  <c r="F1236" i="3"/>
  <c r="K1235" i="3"/>
  <c r="N1235" i="3" s="1"/>
  <c r="F1235" i="3"/>
  <c r="I1235" i="3" s="1"/>
  <c r="K1234" i="3"/>
  <c r="F1234" i="3"/>
  <c r="K1233" i="3"/>
  <c r="F1233" i="3"/>
  <c r="K1232" i="3"/>
  <c r="N1232" i="3" s="1"/>
  <c r="F1232" i="3"/>
  <c r="I1232" i="3" s="1"/>
  <c r="K1231" i="3"/>
  <c r="N1231" i="3" s="1"/>
  <c r="F1231" i="3"/>
  <c r="I1231" i="3" s="1"/>
  <c r="K1230" i="3"/>
  <c r="F1230" i="3"/>
  <c r="K1229" i="3"/>
  <c r="N1229" i="3" s="1"/>
  <c r="F1229" i="3"/>
  <c r="I1229" i="3" s="1"/>
  <c r="K1228" i="3"/>
  <c r="F1228" i="3"/>
  <c r="K1227" i="3"/>
  <c r="N1227" i="3" s="1"/>
  <c r="F1227" i="3"/>
  <c r="I1227" i="3" s="1"/>
  <c r="K1226" i="3"/>
  <c r="F1226" i="3"/>
  <c r="K1225" i="3"/>
  <c r="F1225" i="3"/>
  <c r="K1224" i="3"/>
  <c r="N1224" i="3" s="1"/>
  <c r="F1224" i="3"/>
  <c r="I1224" i="3" s="1"/>
  <c r="K1223" i="3"/>
  <c r="N1223" i="3" s="1"/>
  <c r="F1223" i="3"/>
  <c r="I1223" i="3" s="1"/>
  <c r="K1222" i="3"/>
  <c r="N1222" i="3" s="1"/>
  <c r="F1222" i="3"/>
  <c r="I1222" i="3" s="1"/>
  <c r="K1221" i="3"/>
  <c r="F1221" i="3"/>
  <c r="K1220" i="3"/>
  <c r="N1220" i="3" s="1"/>
  <c r="F1220" i="3"/>
  <c r="I1220" i="3" s="1"/>
  <c r="K1219" i="3"/>
  <c r="F1219" i="3"/>
  <c r="K1218" i="3"/>
  <c r="N1218" i="3" s="1"/>
  <c r="F1218" i="3"/>
  <c r="I1218" i="3" s="1"/>
  <c r="K1217" i="3"/>
  <c r="F1217" i="3"/>
  <c r="K1216" i="3"/>
  <c r="F1216" i="3"/>
  <c r="K1215" i="3"/>
  <c r="N1215" i="3" s="1"/>
  <c r="F1215" i="3"/>
  <c r="I1215" i="3" s="1"/>
  <c r="K1214" i="3"/>
  <c r="F1214" i="3"/>
  <c r="K1213" i="3"/>
  <c r="N1213" i="3" s="1"/>
  <c r="F1213" i="3"/>
  <c r="I1213" i="3" s="1"/>
  <c r="K1212" i="3"/>
  <c r="N1212" i="3" s="1"/>
  <c r="F1212" i="3"/>
  <c r="I1212" i="3" s="1"/>
  <c r="K1211" i="3"/>
  <c r="F1211" i="3"/>
  <c r="K1210" i="3"/>
  <c r="N1210" i="3" s="1"/>
  <c r="F1210" i="3"/>
  <c r="I1210" i="3" s="1"/>
  <c r="K1209" i="3"/>
  <c r="F1209" i="3"/>
  <c r="K1208" i="3"/>
  <c r="N1208" i="3" s="1"/>
  <c r="F1208" i="3"/>
  <c r="I1208" i="3" s="1"/>
  <c r="K1207" i="3"/>
  <c r="N1207" i="3" s="1"/>
  <c r="F1207" i="3"/>
  <c r="I1207" i="3" s="1"/>
  <c r="K1206" i="3"/>
  <c r="N1206" i="3" s="1"/>
  <c r="F1206" i="3"/>
  <c r="I1206" i="3" s="1"/>
  <c r="K1205" i="3"/>
  <c r="F1205" i="3"/>
  <c r="K1204" i="3"/>
  <c r="N1204" i="3" s="1"/>
  <c r="F1204" i="3"/>
  <c r="I1204" i="3" s="1"/>
  <c r="K1203" i="3"/>
  <c r="F1203" i="3"/>
  <c r="K1202" i="3"/>
  <c r="N1202" i="3" s="1"/>
  <c r="F1202" i="3"/>
  <c r="I1202" i="3" s="1"/>
  <c r="K1201" i="3"/>
  <c r="F1201" i="3"/>
  <c r="K1200" i="3"/>
  <c r="N1200" i="3" s="1"/>
  <c r="F1200" i="3"/>
  <c r="I1200" i="3" s="1"/>
  <c r="K1199" i="3"/>
  <c r="F1199" i="3"/>
  <c r="K1198" i="3"/>
  <c r="N1198" i="3" s="1"/>
  <c r="F1198" i="3"/>
  <c r="I1198" i="3" s="1"/>
  <c r="K1197" i="3"/>
  <c r="F1197" i="3"/>
  <c r="K1196" i="3"/>
  <c r="N1196" i="3" s="1"/>
  <c r="F1196" i="3"/>
  <c r="I1196" i="3" s="1"/>
  <c r="K1195" i="3"/>
  <c r="F1195" i="3"/>
  <c r="K1194" i="3"/>
  <c r="N1194" i="3" s="1"/>
  <c r="F1194" i="3"/>
  <c r="I1194" i="3" s="1"/>
  <c r="K1193" i="3"/>
  <c r="F1193" i="3"/>
  <c r="K1192" i="3"/>
  <c r="N1192" i="3" s="1"/>
  <c r="F1192" i="3"/>
  <c r="I1192" i="3" s="1"/>
  <c r="K1191" i="3"/>
  <c r="F1191" i="3"/>
  <c r="K1190" i="3"/>
  <c r="F1190" i="3"/>
  <c r="K1189" i="3"/>
  <c r="N1189" i="3" s="1"/>
  <c r="F1189" i="3"/>
  <c r="I1189" i="3" s="1"/>
  <c r="K1188" i="3"/>
  <c r="F1188" i="3"/>
  <c r="K1187" i="3"/>
  <c r="N1187" i="3" s="1"/>
  <c r="F1187" i="3"/>
  <c r="I1187" i="3" s="1"/>
  <c r="K1186" i="3"/>
  <c r="F1186" i="3"/>
  <c r="K1185" i="3"/>
  <c r="F1185" i="3"/>
  <c r="K1184" i="3"/>
  <c r="N1184" i="3" s="1"/>
  <c r="F1184" i="3"/>
  <c r="I1184" i="3" s="1"/>
  <c r="K1183" i="3"/>
  <c r="F1183" i="3"/>
  <c r="K1182" i="3"/>
  <c r="N1182" i="3" s="1"/>
  <c r="F1182" i="3"/>
  <c r="I1182" i="3" s="1"/>
  <c r="K1181" i="3"/>
  <c r="F1181" i="3"/>
  <c r="K1180" i="3"/>
  <c r="N1180" i="3" s="1"/>
  <c r="F1180" i="3"/>
  <c r="I1180" i="3" s="1"/>
  <c r="K1179" i="3"/>
  <c r="F1179" i="3"/>
  <c r="K1178" i="3"/>
  <c r="N1178" i="3" s="1"/>
  <c r="F1178" i="3"/>
  <c r="I1178" i="3" s="1"/>
  <c r="K1177" i="3"/>
  <c r="F1177" i="3"/>
  <c r="K1176" i="3"/>
  <c r="N1176" i="3" s="1"/>
  <c r="F1176" i="3"/>
  <c r="I1176" i="3" s="1"/>
  <c r="K1175" i="3"/>
  <c r="F1175" i="3"/>
  <c r="K1174" i="3"/>
  <c r="N1174" i="3" s="1"/>
  <c r="F1174" i="3"/>
  <c r="I1174" i="3" s="1"/>
  <c r="K1173" i="3"/>
  <c r="F1173" i="3"/>
  <c r="K1172" i="3"/>
  <c r="N1172" i="3" s="1"/>
  <c r="F1172" i="3"/>
  <c r="I1172" i="3" s="1"/>
  <c r="K1171" i="3"/>
  <c r="F1171" i="3"/>
  <c r="K1170" i="3"/>
  <c r="N1170" i="3" s="1"/>
  <c r="F1170" i="3"/>
  <c r="I1170" i="3" s="1"/>
  <c r="K1169" i="3"/>
  <c r="N1169" i="3" s="1"/>
  <c r="F1169" i="3"/>
  <c r="I1169" i="3" s="1"/>
  <c r="K1168" i="3"/>
  <c r="F1168" i="3"/>
  <c r="K1167" i="3"/>
  <c r="N1167" i="3" s="1"/>
  <c r="F1167" i="3"/>
  <c r="I1167" i="3" s="1"/>
  <c r="K1166" i="3"/>
  <c r="N1166" i="3" s="1"/>
  <c r="F1166" i="3"/>
  <c r="I1166" i="3" s="1"/>
  <c r="K1165" i="3"/>
  <c r="F1165" i="3"/>
  <c r="K1164" i="3"/>
  <c r="N1164" i="3" s="1"/>
  <c r="F1164" i="3"/>
  <c r="I1164" i="3" s="1"/>
  <c r="K1163" i="3"/>
  <c r="N1163" i="3" s="1"/>
  <c r="F1163" i="3"/>
  <c r="I1163" i="3" s="1"/>
  <c r="K1162" i="3"/>
  <c r="F1162" i="3"/>
  <c r="K1161" i="3"/>
  <c r="F1161" i="3"/>
  <c r="K1160" i="3"/>
  <c r="F1160" i="3"/>
  <c r="K1159" i="3"/>
  <c r="N1159" i="3" s="1"/>
  <c r="F1159" i="3"/>
  <c r="I1159" i="3" s="1"/>
  <c r="K1158" i="3"/>
  <c r="F1158" i="3"/>
  <c r="K1157" i="3"/>
  <c r="F1157" i="3"/>
  <c r="K1156" i="3"/>
  <c r="N1156" i="3" s="1"/>
  <c r="F1156" i="3"/>
  <c r="I1156" i="3" s="1"/>
  <c r="K1155" i="3"/>
  <c r="F1155" i="3"/>
  <c r="K1154" i="3"/>
  <c r="N1154" i="3" s="1"/>
  <c r="F1154" i="3"/>
  <c r="I1154" i="3" s="1"/>
  <c r="K1153" i="3"/>
  <c r="F1153" i="3"/>
  <c r="K1152" i="3"/>
  <c r="N1152" i="3" s="1"/>
  <c r="F1152" i="3"/>
  <c r="I1152" i="3" s="1"/>
  <c r="K1151" i="3"/>
  <c r="N1151" i="3" s="1"/>
  <c r="F1151" i="3"/>
  <c r="I1151" i="3" s="1"/>
  <c r="K1150" i="3"/>
  <c r="F1150" i="3"/>
  <c r="K1149" i="3"/>
  <c r="N1149" i="3" s="1"/>
  <c r="F1149" i="3"/>
  <c r="I1149" i="3" s="1"/>
  <c r="K1148" i="3"/>
  <c r="F1148" i="3"/>
  <c r="K1147" i="3"/>
  <c r="N1147" i="3" s="1"/>
  <c r="F1147" i="3"/>
  <c r="I1147" i="3" s="1"/>
  <c r="K1146" i="3"/>
  <c r="F1146" i="3"/>
  <c r="K1145" i="3"/>
  <c r="N1145" i="3" s="1"/>
  <c r="F1145" i="3"/>
  <c r="I1145" i="3" s="1"/>
  <c r="K1144" i="3"/>
  <c r="F1144" i="3"/>
  <c r="K1143" i="3"/>
  <c r="N1143" i="3" s="1"/>
  <c r="F1143" i="3"/>
  <c r="I1143" i="3" s="1"/>
  <c r="K1142" i="3"/>
  <c r="F1142" i="3"/>
  <c r="K1141" i="3"/>
  <c r="F1141" i="3"/>
  <c r="K1140" i="3"/>
  <c r="N1140" i="3" s="1"/>
  <c r="F1140" i="3"/>
  <c r="I1140" i="3" s="1"/>
  <c r="K1139" i="3"/>
  <c r="F1139" i="3"/>
  <c r="K1138" i="3"/>
  <c r="N1138" i="3" s="1"/>
  <c r="F1138" i="3"/>
  <c r="I1138" i="3" s="1"/>
  <c r="K1137" i="3"/>
  <c r="F1137" i="3"/>
  <c r="K1136" i="3"/>
  <c r="N1136" i="3" s="1"/>
  <c r="F1136" i="3"/>
  <c r="I1136" i="3" s="1"/>
  <c r="K1135" i="3"/>
  <c r="F1135" i="3"/>
  <c r="K1134" i="3"/>
  <c r="N1134" i="3" s="1"/>
  <c r="F1134" i="3"/>
  <c r="I1134" i="3" s="1"/>
  <c r="K1133" i="3"/>
  <c r="F1133" i="3"/>
  <c r="K1132" i="3"/>
  <c r="N1132" i="3" s="1"/>
  <c r="F1132" i="3"/>
  <c r="I1132" i="3" s="1"/>
  <c r="K1131" i="3"/>
  <c r="F1131" i="3"/>
  <c r="K1130" i="3"/>
  <c r="N1130" i="3" s="1"/>
  <c r="F1130" i="3"/>
  <c r="I1130" i="3" s="1"/>
  <c r="K1129" i="3"/>
  <c r="F1129" i="3"/>
  <c r="K1128" i="3"/>
  <c r="N1128" i="3" s="1"/>
  <c r="F1128" i="3"/>
  <c r="I1128" i="3" s="1"/>
  <c r="K1127" i="3"/>
  <c r="F1127" i="3"/>
  <c r="K1126" i="3"/>
  <c r="N1126" i="3" s="1"/>
  <c r="F1126" i="3"/>
  <c r="I1126" i="3" s="1"/>
  <c r="K1125" i="3"/>
  <c r="F1125" i="3"/>
  <c r="K1124" i="3"/>
  <c r="N1124" i="3" s="1"/>
  <c r="F1124" i="3"/>
  <c r="I1124" i="3" s="1"/>
  <c r="K1123" i="3"/>
  <c r="F1123" i="3"/>
  <c r="K1122" i="3"/>
  <c r="N1122" i="3" s="1"/>
  <c r="F1122" i="3"/>
  <c r="I1122" i="3" s="1"/>
  <c r="K1121" i="3"/>
  <c r="F1121" i="3"/>
  <c r="K1120" i="3"/>
  <c r="F1120" i="3"/>
  <c r="K1119" i="3"/>
  <c r="N1119" i="3" s="1"/>
  <c r="F1119" i="3"/>
  <c r="I1119" i="3" s="1"/>
  <c r="K1118" i="3"/>
  <c r="F1118" i="3"/>
  <c r="K1117" i="3"/>
  <c r="N1117" i="3" s="1"/>
  <c r="F1117" i="3"/>
  <c r="I1117" i="3" s="1"/>
  <c r="K1116" i="3"/>
  <c r="F1116" i="3"/>
  <c r="K1115" i="3"/>
  <c r="N1115" i="3" s="1"/>
  <c r="F1115" i="3"/>
  <c r="I1115" i="3" s="1"/>
  <c r="K1114" i="3"/>
  <c r="F1114" i="3"/>
  <c r="K1113" i="3"/>
  <c r="N1113" i="3" s="1"/>
  <c r="F1113" i="3"/>
  <c r="I1113" i="3" s="1"/>
  <c r="K1112" i="3"/>
  <c r="F1112" i="3"/>
  <c r="K1111" i="3"/>
  <c r="F1111" i="3"/>
  <c r="K1110" i="3"/>
  <c r="N1110" i="3" s="1"/>
  <c r="F1110" i="3"/>
  <c r="I1110" i="3" s="1"/>
  <c r="K1109" i="3"/>
  <c r="F1109" i="3"/>
  <c r="K1108" i="3"/>
  <c r="F1108" i="3"/>
  <c r="K1107" i="3"/>
  <c r="N1107" i="3" s="1"/>
  <c r="F1107" i="3"/>
  <c r="I1107" i="3" s="1"/>
  <c r="K1106" i="3"/>
  <c r="N1106" i="3" s="1"/>
  <c r="F1106" i="3"/>
  <c r="I1106" i="3" s="1"/>
  <c r="K1105" i="3"/>
  <c r="F1105" i="3"/>
  <c r="K1104" i="3"/>
  <c r="N1104" i="3" s="1"/>
  <c r="F1104" i="3"/>
  <c r="I1104" i="3" s="1"/>
  <c r="K1103" i="3"/>
  <c r="N1103" i="3" s="1"/>
  <c r="F1103" i="3"/>
  <c r="I1103" i="3" s="1"/>
  <c r="K1102" i="3"/>
  <c r="N1102" i="3" s="1"/>
  <c r="F1102" i="3"/>
  <c r="I1102" i="3" s="1"/>
  <c r="K1101" i="3"/>
  <c r="N1101" i="3" s="1"/>
  <c r="F1101" i="3"/>
  <c r="I1101" i="3" s="1"/>
  <c r="K1100" i="3"/>
  <c r="F1100" i="3"/>
  <c r="K1099" i="3"/>
  <c r="N1099" i="3" s="1"/>
  <c r="F1099" i="3"/>
  <c r="I1099" i="3" s="1"/>
  <c r="K1098" i="3"/>
  <c r="F1098" i="3"/>
  <c r="K1097" i="3"/>
  <c r="N1097" i="3" s="1"/>
  <c r="F1097" i="3"/>
  <c r="I1097" i="3" s="1"/>
  <c r="K1096" i="3"/>
  <c r="F1096" i="3"/>
  <c r="K1095" i="3"/>
  <c r="N1095" i="3" s="1"/>
  <c r="F1095" i="3"/>
  <c r="I1095" i="3" s="1"/>
  <c r="K1094" i="3"/>
  <c r="F1094" i="3"/>
  <c r="K1093" i="3"/>
  <c r="N1093" i="3" s="1"/>
  <c r="F1093" i="3"/>
  <c r="I1093" i="3" s="1"/>
  <c r="K1092" i="3"/>
  <c r="N1092" i="3" s="1"/>
  <c r="F1092" i="3"/>
  <c r="I1092" i="3" s="1"/>
  <c r="K1091" i="3"/>
  <c r="F1091" i="3"/>
  <c r="K1090" i="3"/>
  <c r="N1090" i="3" s="1"/>
  <c r="F1090" i="3"/>
  <c r="I1090" i="3" s="1"/>
  <c r="K1089" i="3"/>
  <c r="N1089" i="3" s="1"/>
  <c r="F1089" i="3"/>
  <c r="I1089" i="3" s="1"/>
  <c r="K1088" i="3"/>
  <c r="L1088" i="3" s="1"/>
  <c r="F1088" i="3"/>
  <c r="K1087" i="3"/>
  <c r="L1087" i="3" s="1"/>
  <c r="F1087" i="3"/>
  <c r="K1086" i="3"/>
  <c r="N1086" i="3" s="1"/>
  <c r="F1086" i="3"/>
  <c r="I1086" i="3" s="1"/>
  <c r="K1085" i="3"/>
  <c r="L1085" i="3" s="1"/>
  <c r="F1085" i="3"/>
  <c r="K1084" i="3"/>
  <c r="N1084" i="3" s="1"/>
  <c r="F1084" i="3"/>
  <c r="I1084" i="3" s="1"/>
  <c r="K1083" i="3"/>
  <c r="L1083" i="3" s="1"/>
  <c r="F1083" i="3"/>
  <c r="K1082" i="3"/>
  <c r="L1082" i="3" s="1"/>
  <c r="F1082" i="3"/>
  <c r="K1081" i="3"/>
  <c r="N1081" i="3" s="1"/>
  <c r="F1081" i="3"/>
  <c r="I1081" i="3" s="1"/>
  <c r="K1080" i="3"/>
  <c r="L1080" i="3" s="1"/>
  <c r="F1080" i="3"/>
  <c r="K1079" i="3"/>
  <c r="N1079" i="3" s="1"/>
  <c r="F1079" i="3"/>
  <c r="I1079" i="3" s="1"/>
  <c r="K1078" i="3"/>
  <c r="L1078" i="3" s="1"/>
  <c r="F1078" i="3"/>
  <c r="K1077" i="3"/>
  <c r="N1077" i="3" s="1"/>
  <c r="F1077" i="3"/>
  <c r="I1077" i="3" s="1"/>
  <c r="K1076" i="3"/>
  <c r="N1076" i="3" s="1"/>
  <c r="F1076" i="3"/>
  <c r="I1076" i="3" s="1"/>
  <c r="K1075" i="3"/>
  <c r="L1075" i="3" s="1"/>
  <c r="F1075" i="3"/>
  <c r="K1074" i="3"/>
  <c r="N1074" i="3" s="1"/>
  <c r="F1074" i="3"/>
  <c r="I1074" i="3" s="1"/>
  <c r="K1073" i="3"/>
  <c r="L1073" i="3" s="1"/>
  <c r="F1073" i="3"/>
  <c r="K1072" i="3"/>
  <c r="N1072" i="3" s="1"/>
  <c r="F1072" i="3"/>
  <c r="I1072" i="3" s="1"/>
  <c r="K1071" i="3"/>
  <c r="L1071" i="3" s="1"/>
  <c r="F1071" i="3"/>
  <c r="K1070" i="3"/>
  <c r="N1070" i="3" s="1"/>
  <c r="F1070" i="3"/>
  <c r="I1070" i="3" s="1"/>
  <c r="K1069" i="3"/>
  <c r="L1069" i="3" s="1"/>
  <c r="F1069" i="3"/>
  <c r="K1068" i="3"/>
  <c r="N1068" i="3" s="1"/>
  <c r="F1068" i="3"/>
  <c r="I1068" i="3" s="1"/>
  <c r="K1067" i="3"/>
  <c r="L1067" i="3" s="1"/>
  <c r="F1067" i="3"/>
  <c r="K1066" i="3"/>
  <c r="N1066" i="3" s="1"/>
  <c r="F1066" i="3"/>
  <c r="I1066" i="3" s="1"/>
  <c r="K1065" i="3"/>
  <c r="L1065" i="3" s="1"/>
  <c r="F1065" i="3"/>
  <c r="K1064" i="3"/>
  <c r="L1064" i="3" s="1"/>
  <c r="F1064" i="3"/>
  <c r="K1063" i="3"/>
  <c r="N1063" i="3" s="1"/>
  <c r="F1063" i="3"/>
  <c r="I1063" i="3" s="1"/>
  <c r="K1062" i="3"/>
  <c r="L1062" i="3" s="1"/>
  <c r="F1062" i="3"/>
  <c r="K1061" i="3"/>
  <c r="L1061" i="3" s="1"/>
  <c r="F1061" i="3"/>
  <c r="K1060" i="3"/>
  <c r="N1060" i="3" s="1"/>
  <c r="F1060" i="3"/>
  <c r="I1060" i="3" s="1"/>
  <c r="K1059" i="3"/>
  <c r="N1059" i="3" s="1"/>
  <c r="F1059" i="3"/>
  <c r="I1059" i="3" s="1"/>
  <c r="K1058" i="3"/>
  <c r="N1058" i="3" s="1"/>
  <c r="F1058" i="3"/>
  <c r="I1058" i="3" s="1"/>
  <c r="K1057" i="3"/>
  <c r="L1057" i="3" s="1"/>
  <c r="F1057" i="3"/>
  <c r="K1056" i="3"/>
  <c r="N1056" i="3" s="1"/>
  <c r="F1056" i="3"/>
  <c r="I1056" i="3" s="1"/>
  <c r="K1055" i="3"/>
  <c r="L1055" i="3" s="1"/>
  <c r="F1055" i="3"/>
  <c r="K1054" i="3"/>
  <c r="L1054" i="3" s="1"/>
  <c r="F1054" i="3"/>
  <c r="K1053" i="3"/>
  <c r="N1053" i="3" s="1"/>
  <c r="F1053" i="3"/>
  <c r="I1053" i="3" s="1"/>
  <c r="K1052" i="3"/>
  <c r="N1052" i="3" s="1"/>
  <c r="F1052" i="3"/>
  <c r="I1052" i="3" s="1"/>
  <c r="K1051" i="3"/>
  <c r="L1051" i="3" s="1"/>
  <c r="F1051" i="3"/>
  <c r="K1050" i="3"/>
  <c r="N1050" i="3" s="1"/>
  <c r="F1050" i="3"/>
  <c r="I1050" i="3" s="1"/>
  <c r="K1049" i="3"/>
  <c r="N1049" i="3" s="1"/>
  <c r="F1049" i="3"/>
  <c r="I1049" i="3" s="1"/>
  <c r="K1048" i="3"/>
  <c r="L1048" i="3" s="1"/>
  <c r="F1048" i="3"/>
  <c r="K1047" i="3"/>
  <c r="N1047" i="3" s="1"/>
  <c r="F1047" i="3"/>
  <c r="I1047" i="3" s="1"/>
  <c r="K1046" i="3"/>
  <c r="N1046" i="3" s="1"/>
  <c r="F1046" i="3"/>
  <c r="I1046" i="3" s="1"/>
  <c r="K1045" i="3"/>
  <c r="L1045" i="3" s="1"/>
  <c r="F1045" i="3"/>
  <c r="K1044" i="3"/>
  <c r="N1044" i="3" s="1"/>
  <c r="F1044" i="3"/>
  <c r="I1044" i="3" s="1"/>
  <c r="K1043" i="3"/>
  <c r="L1043" i="3" s="1"/>
  <c r="F1043" i="3"/>
  <c r="K1042" i="3"/>
  <c r="N1042" i="3" s="1"/>
  <c r="F1042" i="3"/>
  <c r="I1042" i="3" s="1"/>
  <c r="K1041" i="3"/>
  <c r="L1041" i="3" s="1"/>
  <c r="F1041" i="3"/>
  <c r="K1040" i="3"/>
  <c r="N1040" i="3" s="1"/>
  <c r="F1040" i="3"/>
  <c r="I1040" i="3" s="1"/>
  <c r="K1039" i="3"/>
  <c r="N1039" i="3" s="1"/>
  <c r="F1039" i="3"/>
  <c r="I1039" i="3" s="1"/>
  <c r="K1038" i="3"/>
  <c r="L1038" i="3" s="1"/>
  <c r="F1038" i="3"/>
  <c r="K1037" i="3"/>
  <c r="N1037" i="3" s="1"/>
  <c r="F1037" i="3"/>
  <c r="I1037" i="3" s="1"/>
  <c r="K1036" i="3"/>
  <c r="L1036" i="3" s="1"/>
  <c r="F1036" i="3"/>
  <c r="K1035" i="3"/>
  <c r="N1035" i="3" s="1"/>
  <c r="F1035" i="3"/>
  <c r="I1035" i="3" s="1"/>
  <c r="K1034" i="3"/>
  <c r="L1034" i="3" s="1"/>
  <c r="F1034" i="3"/>
  <c r="K1033" i="3"/>
  <c r="L1033" i="3" s="1"/>
  <c r="F1033" i="3"/>
  <c r="K1032" i="3"/>
  <c r="N1032" i="3" s="1"/>
  <c r="F1032" i="3"/>
  <c r="I1032" i="3" s="1"/>
  <c r="K1031" i="3"/>
  <c r="N1031" i="3" s="1"/>
  <c r="F1031" i="3"/>
  <c r="I1031" i="3" s="1"/>
  <c r="K1030" i="3"/>
  <c r="L1030" i="3" s="1"/>
  <c r="F1030" i="3"/>
  <c r="K1029" i="3"/>
  <c r="N1029" i="3" s="1"/>
  <c r="F1029" i="3"/>
  <c r="I1029" i="3" s="1"/>
  <c r="K1028" i="3"/>
  <c r="L1028" i="3" s="1"/>
  <c r="F1028" i="3"/>
  <c r="K1027" i="3"/>
  <c r="N1027" i="3" s="1"/>
  <c r="F1027" i="3"/>
  <c r="I1027" i="3" s="1"/>
  <c r="K1026" i="3"/>
  <c r="L1026" i="3" s="1"/>
  <c r="F1026" i="3"/>
  <c r="K1025" i="3"/>
  <c r="N1025" i="3" s="1"/>
  <c r="F1025" i="3"/>
  <c r="I1025" i="3" s="1"/>
  <c r="K1024" i="3"/>
  <c r="L1024" i="3" s="1"/>
  <c r="F1024" i="3"/>
  <c r="K1023" i="3"/>
  <c r="L1023" i="3" s="1"/>
  <c r="F1023" i="3"/>
  <c r="K1022" i="3"/>
  <c r="L1022" i="3" s="1"/>
  <c r="F1022" i="3"/>
  <c r="K1021" i="3"/>
  <c r="N1021" i="3" s="1"/>
  <c r="F1021" i="3"/>
  <c r="I1021" i="3" s="1"/>
  <c r="K1020" i="3"/>
  <c r="N1020" i="3" s="1"/>
  <c r="F1020" i="3"/>
  <c r="I1020" i="3" s="1"/>
  <c r="K1019" i="3"/>
  <c r="L1019" i="3" s="1"/>
  <c r="F1019" i="3"/>
  <c r="K1018" i="3"/>
  <c r="L1018" i="3" s="1"/>
  <c r="F1018" i="3"/>
  <c r="K1017" i="3"/>
  <c r="L1017" i="3" s="1"/>
  <c r="F1017" i="3"/>
  <c r="K1016" i="3"/>
  <c r="N1016" i="3" s="1"/>
  <c r="F1016" i="3"/>
  <c r="I1016" i="3" s="1"/>
  <c r="K1015" i="3"/>
  <c r="L1015" i="3" s="1"/>
  <c r="F1015" i="3"/>
  <c r="K1014" i="3"/>
  <c r="L1014" i="3" s="1"/>
  <c r="F1014" i="3"/>
  <c r="K1013" i="3"/>
  <c r="L1013" i="3" s="1"/>
  <c r="F1013" i="3"/>
  <c r="K1012" i="3"/>
  <c r="N1012" i="3" s="1"/>
  <c r="F1012" i="3"/>
  <c r="I1012" i="3" s="1"/>
  <c r="K1011" i="3"/>
  <c r="L1011" i="3" s="1"/>
  <c r="F1011" i="3"/>
  <c r="K1010" i="3"/>
  <c r="N1010" i="3" s="1"/>
  <c r="F1010" i="3"/>
  <c r="I1010" i="3" s="1"/>
  <c r="K1009" i="3"/>
  <c r="L1009" i="3" s="1"/>
  <c r="F1009" i="3"/>
  <c r="K1008" i="3"/>
  <c r="F1008" i="3"/>
  <c r="K1007" i="3"/>
  <c r="N1007" i="3" s="1"/>
  <c r="F1007" i="3"/>
  <c r="G1007" i="3" s="1"/>
  <c r="K1006" i="3"/>
  <c r="F1006" i="3"/>
  <c r="K1005" i="3"/>
  <c r="F1005" i="3"/>
  <c r="K1004" i="3"/>
  <c r="F1004" i="3"/>
  <c r="K1003" i="3"/>
  <c r="F1003" i="3"/>
  <c r="K1002" i="3"/>
  <c r="F1002" i="3"/>
  <c r="K1001" i="3"/>
  <c r="F1001" i="3"/>
  <c r="K1000" i="3"/>
  <c r="F1000" i="3"/>
  <c r="G1000" i="3" s="1"/>
  <c r="K999" i="3"/>
  <c r="F999" i="3"/>
  <c r="K998" i="3"/>
  <c r="L998" i="3" s="1"/>
  <c r="F998" i="3"/>
  <c r="K997" i="3"/>
  <c r="F997" i="3"/>
  <c r="K996" i="3"/>
  <c r="F996" i="3"/>
  <c r="K995" i="3"/>
  <c r="L995" i="3" s="1"/>
  <c r="F995" i="3"/>
  <c r="H995" i="3" s="1"/>
  <c r="K994" i="3"/>
  <c r="N994" i="3" s="1"/>
  <c r="F994" i="3"/>
  <c r="I994" i="3" s="1"/>
  <c r="K993" i="3"/>
  <c r="F993" i="3"/>
  <c r="K992" i="3"/>
  <c r="N992" i="3" s="1"/>
  <c r="F992" i="3"/>
  <c r="G992" i="3" s="1"/>
  <c r="K991" i="3"/>
  <c r="F991" i="3"/>
  <c r="K990" i="3"/>
  <c r="F990" i="3"/>
  <c r="K989" i="3"/>
  <c r="F989" i="3"/>
  <c r="K988" i="3"/>
  <c r="F988" i="3"/>
  <c r="K987" i="3"/>
  <c r="L987" i="3" s="1"/>
  <c r="F987" i="3"/>
  <c r="K986" i="3"/>
  <c r="F986" i="3"/>
  <c r="G986" i="3" s="1"/>
  <c r="K985" i="3"/>
  <c r="F985" i="3"/>
  <c r="K984" i="3"/>
  <c r="F984" i="3"/>
  <c r="G984" i="3" s="1"/>
  <c r="K983" i="3"/>
  <c r="F983" i="3"/>
  <c r="K982" i="3"/>
  <c r="L982" i="3" s="1"/>
  <c r="F982" i="3"/>
  <c r="K981" i="3"/>
  <c r="F981" i="3"/>
  <c r="K980" i="3"/>
  <c r="F980" i="3"/>
  <c r="H980" i="3" s="1"/>
  <c r="K979" i="3"/>
  <c r="F979" i="3"/>
  <c r="K978" i="3"/>
  <c r="N978" i="3" s="1"/>
  <c r="F978" i="3"/>
  <c r="G978" i="3" s="1"/>
  <c r="K977" i="3"/>
  <c r="F977" i="3"/>
  <c r="K976" i="3"/>
  <c r="L976" i="3" s="1"/>
  <c r="F976" i="3"/>
  <c r="H976" i="3" s="1"/>
  <c r="K975" i="3"/>
  <c r="F975" i="3"/>
  <c r="K974" i="3"/>
  <c r="N974" i="3" s="1"/>
  <c r="F974" i="3"/>
  <c r="I974" i="3" s="1"/>
  <c r="K973" i="3"/>
  <c r="F973" i="3"/>
  <c r="K972" i="3"/>
  <c r="F972" i="3"/>
  <c r="K971" i="3"/>
  <c r="N971" i="3" s="1"/>
  <c r="F971" i="3"/>
  <c r="G971" i="3" s="1"/>
  <c r="K970" i="3"/>
  <c r="F970" i="3"/>
  <c r="K969" i="3"/>
  <c r="L969" i="3" s="1"/>
  <c r="F969" i="3"/>
  <c r="H969" i="3" s="1"/>
  <c r="K968" i="3"/>
  <c r="F968" i="3"/>
  <c r="K967" i="3"/>
  <c r="N967" i="3" s="1"/>
  <c r="F967" i="3"/>
  <c r="I967" i="3" s="1"/>
  <c r="K966" i="3"/>
  <c r="F966" i="3"/>
  <c r="K965" i="3"/>
  <c r="F965" i="3"/>
  <c r="G965" i="3" s="1"/>
  <c r="K964" i="3"/>
  <c r="F964" i="3"/>
  <c r="K963" i="3"/>
  <c r="L963" i="3" s="1"/>
  <c r="F963" i="3"/>
  <c r="K962" i="3"/>
  <c r="F962" i="3"/>
  <c r="K961" i="3"/>
  <c r="F961" i="3"/>
  <c r="K960" i="3"/>
  <c r="F960" i="3"/>
  <c r="G960" i="3" s="1"/>
  <c r="K959" i="3"/>
  <c r="F959" i="3"/>
  <c r="K958" i="3"/>
  <c r="F958" i="3"/>
  <c r="G958" i="3" s="1"/>
  <c r="K957" i="3"/>
  <c r="F957" i="3"/>
  <c r="K956" i="3"/>
  <c r="L956" i="3" s="1"/>
  <c r="F956" i="3"/>
  <c r="K955" i="3"/>
  <c r="F955" i="3"/>
  <c r="K954" i="3"/>
  <c r="F954" i="3"/>
  <c r="K953" i="3"/>
  <c r="F953" i="3"/>
  <c r="K952" i="3"/>
  <c r="F952" i="3"/>
  <c r="H952" i="3" s="1"/>
  <c r="K951" i="3"/>
  <c r="F951" i="3"/>
  <c r="K950" i="3"/>
  <c r="F950" i="3"/>
  <c r="K949" i="3"/>
  <c r="L949" i="3" s="1"/>
  <c r="F949" i="3"/>
  <c r="H949" i="3" s="1"/>
  <c r="K948" i="3"/>
  <c r="F948" i="3"/>
  <c r="K947" i="3"/>
  <c r="N947" i="3" s="1"/>
  <c r="F947" i="3"/>
  <c r="I947" i="3" s="1"/>
  <c r="K946" i="3"/>
  <c r="F946" i="3"/>
  <c r="K945" i="3"/>
  <c r="F945" i="3"/>
  <c r="G945" i="3" s="1"/>
  <c r="K944" i="3"/>
  <c r="F944" i="3"/>
  <c r="K943" i="3"/>
  <c r="N943" i="3" s="1"/>
  <c r="F943" i="3"/>
  <c r="G943" i="3" s="1"/>
  <c r="K942" i="3"/>
  <c r="L942" i="3" s="1"/>
  <c r="F942" i="3"/>
  <c r="H942" i="3" s="1"/>
  <c r="K941" i="3"/>
  <c r="F941" i="3"/>
  <c r="K940" i="3"/>
  <c r="F940" i="3"/>
  <c r="K939" i="3"/>
  <c r="F939" i="3"/>
  <c r="G939" i="3" s="1"/>
  <c r="K938" i="3"/>
  <c r="F938" i="3"/>
  <c r="K937" i="3"/>
  <c r="F937" i="3"/>
  <c r="K936" i="3"/>
  <c r="N936" i="3" s="1"/>
  <c r="F936" i="3"/>
  <c r="G936" i="3" s="1"/>
  <c r="K935" i="3"/>
  <c r="F935" i="3"/>
  <c r="K934" i="3"/>
  <c r="F934" i="3"/>
  <c r="K933" i="3"/>
  <c r="F933" i="3"/>
  <c r="G933" i="3" s="1"/>
  <c r="K932" i="3"/>
  <c r="F932" i="3"/>
  <c r="K931" i="3"/>
  <c r="N931" i="3" s="1"/>
  <c r="F931" i="3"/>
  <c r="G931" i="3" s="1"/>
  <c r="K930" i="3"/>
  <c r="F930" i="3"/>
  <c r="K929" i="3"/>
  <c r="N929" i="3" s="1"/>
  <c r="F929" i="3"/>
  <c r="I929" i="3" s="1"/>
  <c r="K928" i="3"/>
  <c r="F928" i="3"/>
  <c r="K927" i="3"/>
  <c r="F927" i="3"/>
  <c r="K926" i="3"/>
  <c r="F926" i="3"/>
  <c r="K925" i="3"/>
  <c r="F925" i="3"/>
  <c r="G925" i="3" s="1"/>
  <c r="K924" i="3"/>
  <c r="F924" i="3"/>
  <c r="K923" i="3"/>
  <c r="F923" i="3"/>
  <c r="K922" i="3"/>
  <c r="F922" i="3"/>
  <c r="K921" i="3"/>
  <c r="F921" i="3"/>
  <c r="G921" i="3" s="1"/>
  <c r="K920" i="3"/>
  <c r="F920" i="3"/>
  <c r="K919" i="3"/>
  <c r="F919" i="3"/>
  <c r="K918" i="3"/>
  <c r="L918" i="3" s="1"/>
  <c r="F918" i="3"/>
  <c r="K917" i="3"/>
  <c r="F917" i="3"/>
  <c r="K916" i="3"/>
  <c r="F916" i="3"/>
  <c r="K915" i="3"/>
  <c r="F915" i="3"/>
  <c r="H915" i="3" s="1"/>
  <c r="K914" i="3"/>
  <c r="F914" i="3"/>
  <c r="K913" i="3"/>
  <c r="N913" i="3" s="1"/>
  <c r="F913" i="3"/>
  <c r="G913" i="3" s="1"/>
  <c r="K912" i="3"/>
  <c r="F912" i="3"/>
  <c r="K911" i="3"/>
  <c r="F911" i="3"/>
  <c r="K910" i="3"/>
  <c r="N910" i="3" s="1"/>
  <c r="F910" i="3"/>
  <c r="I910" i="3" s="1"/>
  <c r="K909" i="3"/>
  <c r="F909" i="3"/>
  <c r="K908" i="3"/>
  <c r="F908" i="3"/>
  <c r="K907" i="3"/>
  <c r="F907" i="3"/>
  <c r="K906" i="3"/>
  <c r="N906" i="3" s="1"/>
  <c r="F906" i="3"/>
  <c r="G906" i="3" s="1"/>
  <c r="K905" i="3"/>
  <c r="F905" i="3"/>
  <c r="K904" i="3"/>
  <c r="L904" i="3" s="1"/>
  <c r="F904" i="3"/>
  <c r="H904" i="3" s="1"/>
  <c r="K903" i="3"/>
  <c r="F903" i="3"/>
  <c r="K902" i="3"/>
  <c r="F902" i="3"/>
  <c r="K901" i="3"/>
  <c r="F901" i="3"/>
  <c r="G901" i="3" s="1"/>
  <c r="K900" i="3"/>
  <c r="L900" i="3" s="1"/>
  <c r="F900" i="3"/>
  <c r="K899" i="3"/>
  <c r="F899" i="3"/>
  <c r="K898" i="3"/>
  <c r="F898" i="3"/>
  <c r="K897" i="3"/>
  <c r="F897" i="3"/>
  <c r="K896" i="3"/>
  <c r="F896" i="3"/>
  <c r="K895" i="3"/>
  <c r="N895" i="3" s="1"/>
  <c r="F895" i="3"/>
  <c r="G895" i="3" s="1"/>
  <c r="K894" i="3"/>
  <c r="F894" i="3"/>
  <c r="K893" i="3"/>
  <c r="F893" i="3"/>
  <c r="K892" i="3"/>
  <c r="F892" i="3"/>
  <c r="G892" i="3" s="1"/>
  <c r="K891" i="3"/>
  <c r="F891" i="3"/>
  <c r="K890" i="3"/>
  <c r="F890" i="3"/>
  <c r="K889" i="3"/>
  <c r="N889" i="3" s="1"/>
  <c r="F889" i="3"/>
  <c r="G889" i="3" s="1"/>
  <c r="K888" i="3"/>
  <c r="N888" i="3" s="1"/>
  <c r="F888" i="3"/>
  <c r="G888" i="3" s="1"/>
  <c r="K887" i="3"/>
  <c r="L887" i="3" s="1"/>
  <c r="F887" i="3"/>
  <c r="H887" i="3" s="1"/>
  <c r="K886" i="3"/>
  <c r="N886" i="3" s="1"/>
  <c r="F886" i="3"/>
  <c r="I886" i="3" s="1"/>
  <c r="K885" i="3"/>
  <c r="F885" i="3"/>
  <c r="K884" i="3"/>
  <c r="F884" i="3"/>
  <c r="K883" i="3"/>
  <c r="F883" i="3"/>
  <c r="K882" i="3"/>
  <c r="F882" i="3"/>
  <c r="K881" i="3"/>
  <c r="N881" i="3" s="1"/>
  <c r="F881" i="3"/>
  <c r="I881" i="3" s="1"/>
  <c r="K880" i="3"/>
  <c r="F880" i="3"/>
  <c r="K879" i="3"/>
  <c r="L879" i="3" s="1"/>
  <c r="F879" i="3"/>
  <c r="K878" i="3"/>
  <c r="F878" i="3"/>
  <c r="K877" i="3"/>
  <c r="F877" i="3"/>
  <c r="K876" i="3"/>
  <c r="F876" i="3"/>
  <c r="H876" i="3" s="1"/>
  <c r="K875" i="3"/>
  <c r="F875" i="3"/>
  <c r="K874" i="3"/>
  <c r="L874" i="3" s="1"/>
  <c r="F874" i="3"/>
  <c r="H874" i="3" s="1"/>
  <c r="K873" i="3"/>
  <c r="F873" i="3"/>
  <c r="G873" i="3" s="1"/>
  <c r="K872" i="3"/>
  <c r="N872" i="3" s="1"/>
  <c r="F872" i="3"/>
  <c r="G872" i="3" s="1"/>
  <c r="K871" i="3"/>
  <c r="F871" i="3"/>
  <c r="K870" i="3"/>
  <c r="F870" i="3"/>
  <c r="K869" i="3"/>
  <c r="F869" i="3"/>
  <c r="G869" i="3" s="1"/>
  <c r="K868" i="3"/>
  <c r="F868" i="3"/>
  <c r="K867" i="3"/>
  <c r="F867" i="3"/>
  <c r="K866" i="3"/>
  <c r="L866" i="3" s="1"/>
  <c r="F866" i="3"/>
  <c r="K865" i="3"/>
  <c r="F865" i="3"/>
  <c r="K864" i="3"/>
  <c r="F864" i="3"/>
  <c r="K863" i="3"/>
  <c r="F863" i="3"/>
  <c r="K862" i="3"/>
  <c r="F862" i="3"/>
  <c r="H862" i="3" s="1"/>
  <c r="K861" i="3"/>
  <c r="F861" i="3"/>
  <c r="K860" i="3"/>
  <c r="N860" i="3" s="1"/>
  <c r="F860" i="3"/>
  <c r="I860" i="3" s="1"/>
  <c r="K859" i="3"/>
  <c r="F859" i="3"/>
  <c r="G859" i="3" s="1"/>
  <c r="K858" i="3"/>
  <c r="F858" i="3"/>
  <c r="K857" i="3"/>
  <c r="L857" i="3" s="1"/>
  <c r="F857" i="3"/>
  <c r="H857" i="3" s="1"/>
  <c r="K856" i="3"/>
  <c r="F856" i="3"/>
  <c r="K855" i="3"/>
  <c r="F855" i="3"/>
  <c r="K854" i="3"/>
  <c r="F854" i="3"/>
  <c r="K853" i="3"/>
  <c r="F853" i="3"/>
  <c r="G853" i="3" s="1"/>
  <c r="K852" i="3"/>
  <c r="F852" i="3"/>
  <c r="K851" i="3"/>
  <c r="F851" i="3"/>
  <c r="G851" i="3" s="1"/>
  <c r="K850" i="3"/>
  <c r="F850" i="3"/>
  <c r="K849" i="3"/>
  <c r="L849" i="3" s="1"/>
  <c r="F849" i="3"/>
  <c r="K848" i="3"/>
  <c r="F848" i="3"/>
  <c r="K847" i="3"/>
  <c r="F847" i="3"/>
  <c r="K846" i="3"/>
  <c r="F846" i="3"/>
  <c r="K845" i="3"/>
  <c r="F845" i="3"/>
  <c r="H845" i="3" s="1"/>
  <c r="K844" i="3"/>
  <c r="F844" i="3"/>
  <c r="K843" i="3"/>
  <c r="N843" i="3" s="1"/>
  <c r="F843" i="3"/>
  <c r="G843" i="3" s="1"/>
  <c r="K842" i="3"/>
  <c r="F842" i="3"/>
  <c r="K841" i="3"/>
  <c r="L841" i="3" s="1"/>
  <c r="F841" i="3"/>
  <c r="H841" i="3" s="1"/>
  <c r="K840" i="3"/>
  <c r="F840" i="3"/>
  <c r="K839" i="3"/>
  <c r="N839" i="3" s="1"/>
  <c r="F839" i="3"/>
  <c r="I839" i="3" s="1"/>
  <c r="K838" i="3"/>
  <c r="F838" i="3"/>
  <c r="K837" i="3"/>
  <c r="F837" i="3"/>
  <c r="G837" i="3" s="1"/>
  <c r="K836" i="3"/>
  <c r="F836" i="3"/>
  <c r="K835" i="3"/>
  <c r="F835" i="3"/>
  <c r="K834" i="3"/>
  <c r="F834" i="3"/>
  <c r="G834" i="3" s="1"/>
  <c r="K833" i="3"/>
  <c r="F833" i="3"/>
  <c r="K832" i="3"/>
  <c r="L832" i="3" s="1"/>
  <c r="F832" i="3"/>
  <c r="K831" i="3"/>
  <c r="F831" i="3"/>
  <c r="K830" i="3"/>
  <c r="F830" i="3"/>
  <c r="K829" i="3"/>
  <c r="N829" i="3" s="1"/>
  <c r="F829" i="3"/>
  <c r="G829" i="3" s="1"/>
  <c r="K828" i="3"/>
  <c r="F828" i="3"/>
  <c r="K827" i="3"/>
  <c r="N827" i="3" s="1"/>
  <c r="F827" i="3"/>
  <c r="I827" i="3" s="1"/>
  <c r="K826" i="3"/>
  <c r="F826" i="3"/>
  <c r="K825" i="3"/>
  <c r="F825" i="3"/>
  <c r="K824" i="3"/>
  <c r="F824" i="3"/>
  <c r="G824" i="3" s="1"/>
  <c r="K823" i="3"/>
  <c r="F823" i="3"/>
  <c r="K822" i="3"/>
  <c r="L822" i="3" s="1"/>
  <c r="F822" i="3"/>
  <c r="K821" i="3"/>
  <c r="F821" i="3"/>
  <c r="K820" i="3"/>
  <c r="F820" i="3"/>
  <c r="K819" i="3"/>
  <c r="L819" i="3" s="1"/>
  <c r="F819" i="3"/>
  <c r="K818" i="3"/>
  <c r="F818" i="3"/>
  <c r="K817" i="3"/>
  <c r="F817" i="3"/>
  <c r="H817" i="3" s="1"/>
  <c r="K816" i="3"/>
  <c r="L816" i="3" s="1"/>
  <c r="F816" i="3"/>
  <c r="H816" i="3" s="1"/>
  <c r="K815" i="3"/>
  <c r="F815" i="3"/>
  <c r="K814" i="3"/>
  <c r="N814" i="3" s="1"/>
  <c r="F814" i="3"/>
  <c r="I814" i="3" s="1"/>
  <c r="K813" i="3"/>
  <c r="F813" i="3"/>
  <c r="K812" i="3"/>
  <c r="N812" i="3" s="1"/>
  <c r="F812" i="3"/>
  <c r="G812" i="3" s="1"/>
  <c r="K811" i="3"/>
  <c r="F811" i="3"/>
  <c r="K810" i="3"/>
  <c r="L810" i="3" s="1"/>
  <c r="F810" i="3"/>
  <c r="H810" i="3" s="1"/>
  <c r="K809" i="3"/>
  <c r="F809" i="3"/>
  <c r="K808" i="3"/>
  <c r="F808" i="3"/>
  <c r="K807" i="3"/>
  <c r="F807" i="3"/>
  <c r="K806" i="3"/>
  <c r="F806" i="3"/>
  <c r="G806" i="3" s="1"/>
  <c r="K805" i="3"/>
  <c r="F805" i="3"/>
  <c r="K804" i="3"/>
  <c r="F804" i="3"/>
  <c r="K803" i="3"/>
  <c r="F803" i="3"/>
  <c r="K802" i="3"/>
  <c r="F802" i="3"/>
  <c r="K801" i="3"/>
  <c r="F801" i="3"/>
  <c r="K800" i="3"/>
  <c r="F800" i="3"/>
  <c r="K799" i="3"/>
  <c r="F799" i="3"/>
  <c r="H799" i="3" s="1"/>
  <c r="K798" i="3"/>
  <c r="F798" i="3"/>
  <c r="K797" i="3"/>
  <c r="N797" i="3" s="1"/>
  <c r="F797" i="3"/>
  <c r="G797" i="3" s="1"/>
  <c r="K796" i="3"/>
  <c r="F796" i="3"/>
  <c r="G796" i="3" s="1"/>
  <c r="K795" i="3"/>
  <c r="F795" i="3"/>
  <c r="K794" i="3"/>
  <c r="N794" i="3" s="1"/>
  <c r="F794" i="3"/>
  <c r="G794" i="3" s="1"/>
  <c r="K793" i="3"/>
  <c r="L793" i="3" s="1"/>
  <c r="F793" i="3"/>
  <c r="H793" i="3" s="1"/>
  <c r="K792" i="3"/>
  <c r="F792" i="3"/>
  <c r="K791" i="3"/>
  <c r="F791" i="3"/>
  <c r="G791" i="3" s="1"/>
  <c r="K790" i="3"/>
  <c r="F790" i="3"/>
  <c r="K789" i="3"/>
  <c r="F789" i="3"/>
  <c r="K788" i="3"/>
  <c r="F788" i="3"/>
  <c r="G788" i="3" s="1"/>
  <c r="K787" i="3"/>
  <c r="F787" i="3"/>
  <c r="K786" i="3"/>
  <c r="F786" i="3"/>
  <c r="G786" i="3" s="1"/>
  <c r="K785" i="3"/>
  <c r="F785" i="3"/>
  <c r="K784" i="3"/>
  <c r="F784" i="3"/>
  <c r="K783" i="3"/>
  <c r="F783" i="3"/>
  <c r="K782" i="3"/>
  <c r="F782" i="3"/>
  <c r="K781" i="3"/>
  <c r="L781" i="3" s="1"/>
  <c r="F781" i="3"/>
  <c r="H781" i="3" s="1"/>
  <c r="K780" i="3"/>
  <c r="F780" i="3"/>
  <c r="K779" i="3"/>
  <c r="N779" i="3" s="1"/>
  <c r="F779" i="3"/>
  <c r="I779" i="3" s="1"/>
  <c r="K778" i="3"/>
  <c r="F778" i="3"/>
  <c r="K777" i="3"/>
  <c r="F777" i="3"/>
  <c r="G777" i="3" s="1"/>
  <c r="K776" i="3"/>
  <c r="F776" i="3"/>
  <c r="K775" i="3"/>
  <c r="N775" i="3" s="1"/>
  <c r="F775" i="3"/>
  <c r="G775" i="3" s="1"/>
  <c r="K774" i="3"/>
  <c r="F774" i="3"/>
  <c r="K773" i="3"/>
  <c r="L773" i="3" s="1"/>
  <c r="F773" i="3"/>
  <c r="H773" i="3" s="1"/>
  <c r="K772" i="3"/>
  <c r="F772" i="3"/>
  <c r="K771" i="3"/>
  <c r="N771" i="3" s="1"/>
  <c r="F771" i="3"/>
  <c r="I771" i="3" s="1"/>
  <c r="K770" i="3"/>
  <c r="F770" i="3"/>
  <c r="K769" i="3"/>
  <c r="F769" i="3"/>
  <c r="K768" i="3"/>
  <c r="F768" i="3"/>
  <c r="G768" i="3" s="1"/>
  <c r="K767" i="3"/>
  <c r="F767" i="3"/>
  <c r="K766" i="3"/>
  <c r="L766" i="3" s="1"/>
  <c r="F766" i="3"/>
  <c r="K765" i="3"/>
  <c r="F765" i="3"/>
  <c r="G765" i="3" s="1"/>
  <c r="K764" i="3"/>
  <c r="F764" i="3"/>
  <c r="K763" i="3"/>
  <c r="L763" i="3" s="1"/>
  <c r="F763" i="3"/>
  <c r="K762" i="3"/>
  <c r="F762" i="3"/>
  <c r="K761" i="3"/>
  <c r="F761" i="3"/>
  <c r="H761" i="3" s="1"/>
  <c r="K760" i="3"/>
  <c r="N760" i="3" s="1"/>
  <c r="F760" i="3"/>
  <c r="G760" i="3" s="1"/>
  <c r="K759" i="3"/>
  <c r="F759" i="3"/>
  <c r="K758" i="3"/>
  <c r="L758" i="3" s="1"/>
  <c r="F758" i="3"/>
  <c r="H758" i="3" s="1"/>
  <c r="K757" i="3"/>
  <c r="F757" i="3"/>
  <c r="K756" i="3"/>
  <c r="N756" i="3" s="1"/>
  <c r="F756" i="3"/>
  <c r="I756" i="3" s="1"/>
  <c r="K755" i="3"/>
  <c r="L755" i="3" s="1"/>
  <c r="F755" i="3"/>
  <c r="H755" i="3" s="1"/>
  <c r="K754" i="3"/>
  <c r="F754" i="3"/>
  <c r="K753" i="3"/>
  <c r="N753" i="3" s="1"/>
  <c r="F753" i="3"/>
  <c r="I753" i="3" s="1"/>
  <c r="K752" i="3"/>
  <c r="F752" i="3"/>
  <c r="K751" i="3"/>
  <c r="F751" i="3"/>
  <c r="K750" i="3"/>
  <c r="F750" i="3"/>
  <c r="K749" i="3"/>
  <c r="L749" i="3" s="1"/>
  <c r="F749" i="3"/>
  <c r="K748" i="3"/>
  <c r="F748" i="3"/>
  <c r="K747" i="3"/>
  <c r="F747" i="3"/>
  <c r="K746" i="3"/>
  <c r="F746" i="3"/>
  <c r="K745" i="3"/>
  <c r="F745" i="3"/>
  <c r="G745" i="3" s="1"/>
  <c r="K744" i="3"/>
  <c r="F744" i="3"/>
  <c r="G744" i="3" s="1"/>
  <c r="K743" i="3"/>
  <c r="F743" i="3"/>
  <c r="K742" i="3"/>
  <c r="L742" i="3" s="1"/>
  <c r="F742" i="3"/>
  <c r="K741" i="3"/>
  <c r="F741" i="3"/>
  <c r="K740" i="3"/>
  <c r="F740" i="3"/>
  <c r="K739" i="3"/>
  <c r="F739" i="3"/>
  <c r="K738" i="3"/>
  <c r="F738" i="3"/>
  <c r="K737" i="3"/>
  <c r="N737" i="3" s="1"/>
  <c r="F737" i="3"/>
  <c r="G737" i="3" s="1"/>
  <c r="K736" i="3"/>
  <c r="F736" i="3"/>
  <c r="K735" i="3"/>
  <c r="L735" i="3" s="1"/>
  <c r="F735" i="3"/>
  <c r="H735" i="3" s="1"/>
  <c r="K734" i="3"/>
  <c r="F734" i="3"/>
  <c r="K733" i="3"/>
  <c r="F733" i="3"/>
  <c r="K732" i="3"/>
  <c r="N732" i="3" s="1"/>
  <c r="F732" i="3"/>
  <c r="G732" i="3" s="1"/>
  <c r="K731" i="3"/>
  <c r="F731" i="3"/>
  <c r="K730" i="3"/>
  <c r="N730" i="3" s="1"/>
  <c r="F730" i="3"/>
  <c r="I730" i="3" s="1"/>
  <c r="K729" i="3"/>
  <c r="F729" i="3"/>
  <c r="K728" i="3"/>
  <c r="F728" i="3"/>
  <c r="K727" i="3"/>
  <c r="F727" i="3"/>
  <c r="G727" i="3" s="1"/>
  <c r="K726" i="3"/>
  <c r="F726" i="3"/>
  <c r="K725" i="3"/>
  <c r="L725" i="3" s="1"/>
  <c r="F725" i="3"/>
  <c r="K724" i="3"/>
  <c r="F724" i="3"/>
  <c r="K723" i="3"/>
  <c r="F723" i="3"/>
  <c r="K722" i="3"/>
  <c r="F722" i="3"/>
  <c r="G722" i="3" s="1"/>
  <c r="K721" i="3"/>
  <c r="F721" i="3"/>
  <c r="K720" i="3"/>
  <c r="F720" i="3"/>
  <c r="G720" i="3" s="1"/>
  <c r="K719" i="3"/>
  <c r="F719" i="3"/>
  <c r="K718" i="3"/>
  <c r="L718" i="3" s="1"/>
  <c r="F718" i="3"/>
  <c r="K717" i="3"/>
  <c r="F717" i="3"/>
  <c r="K716" i="3"/>
  <c r="F716" i="3"/>
  <c r="K715" i="3"/>
  <c r="L715" i="3" s="1"/>
  <c r="F715" i="3"/>
  <c r="H715" i="3" s="1"/>
  <c r="K714" i="3"/>
  <c r="F714" i="3"/>
  <c r="K713" i="3"/>
  <c r="N713" i="3" s="1"/>
  <c r="F713" i="3"/>
  <c r="I713" i="3" s="1"/>
  <c r="K712" i="3"/>
  <c r="F712" i="3"/>
  <c r="K711" i="3"/>
  <c r="F711" i="3"/>
  <c r="G711" i="3" s="1"/>
  <c r="K710" i="3"/>
  <c r="N710" i="3" s="1"/>
  <c r="F710" i="3"/>
  <c r="G710" i="3" s="1"/>
  <c r="K709" i="3"/>
  <c r="F709" i="3"/>
  <c r="K708" i="3"/>
  <c r="N708" i="3" s="1"/>
  <c r="F708" i="3"/>
  <c r="I708" i="3" s="1"/>
  <c r="K707" i="3"/>
  <c r="F707" i="3"/>
  <c r="K706" i="3"/>
  <c r="F706" i="3"/>
  <c r="K705" i="3"/>
  <c r="F705" i="3"/>
  <c r="K704" i="3"/>
  <c r="F704" i="3"/>
  <c r="K703" i="3"/>
  <c r="F703" i="3"/>
  <c r="K702" i="3"/>
  <c r="F702" i="3"/>
  <c r="K701" i="3"/>
  <c r="F701" i="3"/>
  <c r="G701" i="3" s="1"/>
  <c r="K700" i="3"/>
  <c r="F700" i="3"/>
  <c r="G700" i="3" s="1"/>
  <c r="K699" i="3"/>
  <c r="F699" i="3"/>
  <c r="K698" i="3"/>
  <c r="L698" i="3" s="1"/>
  <c r="F698" i="3"/>
  <c r="K697" i="3"/>
  <c r="F697" i="3"/>
  <c r="K696" i="3"/>
  <c r="F696" i="3"/>
  <c r="K695" i="3"/>
  <c r="F695" i="3"/>
  <c r="K694" i="3"/>
  <c r="F694" i="3"/>
  <c r="H694" i="3" s="1"/>
  <c r="K693" i="3"/>
  <c r="F693" i="3"/>
  <c r="K692" i="3"/>
  <c r="F692" i="3"/>
  <c r="K691" i="3"/>
  <c r="L691" i="3" s="1"/>
  <c r="F691" i="3"/>
  <c r="H691" i="3" s="1"/>
  <c r="K690" i="3"/>
  <c r="F690" i="3"/>
  <c r="K689" i="3"/>
  <c r="N689" i="3" s="1"/>
  <c r="F689" i="3"/>
  <c r="I689" i="3" s="1"/>
  <c r="K688" i="3"/>
  <c r="F688" i="3"/>
  <c r="K687" i="3"/>
  <c r="F687" i="3"/>
  <c r="G687" i="3" s="1"/>
  <c r="K686" i="3"/>
  <c r="F686" i="3"/>
  <c r="K685" i="3"/>
  <c r="F685" i="3"/>
  <c r="K684" i="3"/>
  <c r="N684" i="3" s="1"/>
  <c r="F684" i="3"/>
  <c r="I684" i="3" s="1"/>
  <c r="K683" i="3"/>
  <c r="F683" i="3"/>
  <c r="K682" i="3"/>
  <c r="F682" i="3"/>
  <c r="K681" i="3"/>
  <c r="F681" i="3"/>
  <c r="K680" i="3"/>
  <c r="F680" i="3"/>
  <c r="G680" i="3" s="1"/>
  <c r="K679" i="3"/>
  <c r="L679" i="3" s="1"/>
  <c r="F679" i="3"/>
  <c r="K678" i="3"/>
  <c r="F678" i="3"/>
  <c r="K677" i="3"/>
  <c r="F677" i="3"/>
  <c r="K676" i="3"/>
  <c r="N676" i="3" s="1"/>
  <c r="F676" i="3"/>
  <c r="G676" i="3" s="1"/>
  <c r="K675" i="3"/>
  <c r="F675" i="3"/>
  <c r="K674" i="3"/>
  <c r="L674" i="3" s="1"/>
  <c r="F674" i="3"/>
  <c r="K673" i="3"/>
  <c r="F673" i="3"/>
  <c r="K672" i="3"/>
  <c r="F672" i="3"/>
  <c r="I672" i="3" s="1"/>
  <c r="K671" i="3"/>
  <c r="F671" i="3"/>
  <c r="K670" i="3"/>
  <c r="F670" i="3"/>
  <c r="K669" i="3"/>
  <c r="F669" i="3"/>
  <c r="K668" i="3"/>
  <c r="F668" i="3"/>
  <c r="G668" i="3" s="1"/>
  <c r="K667" i="3"/>
  <c r="F667" i="3"/>
  <c r="K666" i="3"/>
  <c r="L666" i="3" s="1"/>
  <c r="F666" i="3"/>
  <c r="K665" i="3"/>
  <c r="F665" i="3"/>
  <c r="K664" i="3"/>
  <c r="F664" i="3"/>
  <c r="K663" i="3"/>
  <c r="F663" i="3"/>
  <c r="G663" i="3" s="1"/>
  <c r="K662" i="3"/>
  <c r="F662" i="3"/>
  <c r="G662" i="3" s="1"/>
  <c r="K661" i="3"/>
  <c r="L661" i="3" s="1"/>
  <c r="F661" i="3"/>
  <c r="K660" i="3"/>
  <c r="F660" i="3"/>
  <c r="K659" i="3"/>
  <c r="F659" i="3"/>
  <c r="K658" i="3"/>
  <c r="F658" i="3"/>
  <c r="K657" i="3"/>
  <c r="F657" i="3"/>
  <c r="K656" i="3"/>
  <c r="F656" i="3"/>
  <c r="K655" i="3"/>
  <c r="F655" i="3"/>
  <c r="G655" i="3" s="1"/>
  <c r="K654" i="3"/>
  <c r="F654" i="3"/>
  <c r="K653" i="3"/>
  <c r="L653" i="3" s="1"/>
  <c r="F653" i="3"/>
  <c r="H653" i="3" s="1"/>
  <c r="K652" i="3"/>
  <c r="F652" i="3"/>
  <c r="K651" i="3"/>
  <c r="N651" i="3" s="1"/>
  <c r="F651" i="3"/>
  <c r="K650" i="3"/>
  <c r="F650" i="3"/>
  <c r="K649" i="3"/>
  <c r="F649" i="3"/>
  <c r="G649" i="3" s="1"/>
  <c r="K648" i="3"/>
  <c r="F648" i="3"/>
  <c r="K647" i="3"/>
  <c r="F647" i="3"/>
  <c r="G647" i="3" s="1"/>
  <c r="K646" i="3"/>
  <c r="F646" i="3"/>
  <c r="K645" i="3"/>
  <c r="L645" i="3" s="1"/>
  <c r="F645" i="3"/>
  <c r="K644" i="3"/>
  <c r="F644" i="3"/>
  <c r="K643" i="3"/>
  <c r="F643" i="3"/>
  <c r="K642" i="3"/>
  <c r="F642" i="3"/>
  <c r="H642" i="3" s="1"/>
  <c r="K641" i="3"/>
  <c r="F641" i="3"/>
  <c r="K640" i="3"/>
  <c r="L640" i="3" s="1"/>
  <c r="F640" i="3"/>
  <c r="H640" i="3" s="1"/>
  <c r="K639" i="3"/>
  <c r="F639" i="3"/>
  <c r="K638" i="3"/>
  <c r="N638" i="3" s="1"/>
  <c r="F638" i="3"/>
  <c r="I638" i="3" s="1"/>
  <c r="K637" i="3"/>
  <c r="F637" i="3"/>
  <c r="K636" i="3"/>
  <c r="F636" i="3"/>
  <c r="K635" i="3"/>
  <c r="N635" i="3" s="1"/>
  <c r="F635" i="3"/>
  <c r="G635" i="3" s="1"/>
  <c r="K634" i="3"/>
  <c r="F634" i="3"/>
  <c r="K633" i="3"/>
  <c r="L633" i="3" s="1"/>
  <c r="F633" i="3"/>
  <c r="H633" i="3" s="1"/>
  <c r="K632" i="3"/>
  <c r="F632" i="3"/>
  <c r="K631" i="3"/>
  <c r="N631" i="3" s="1"/>
  <c r="F631" i="3"/>
  <c r="I631" i="3" s="1"/>
  <c r="K630" i="3"/>
  <c r="F630" i="3"/>
  <c r="K629" i="3"/>
  <c r="F629" i="3"/>
  <c r="K628" i="3"/>
  <c r="F628" i="3"/>
  <c r="K627" i="3"/>
  <c r="F627" i="3"/>
  <c r="K626" i="3"/>
  <c r="F626" i="3"/>
  <c r="K625" i="3"/>
  <c r="L625" i="3" s="1"/>
  <c r="F625" i="3"/>
  <c r="K624" i="3"/>
  <c r="F624" i="3"/>
  <c r="K623" i="3"/>
  <c r="F623" i="3"/>
  <c r="K622" i="3"/>
  <c r="L622" i="3" s="1"/>
  <c r="F622" i="3"/>
  <c r="K621" i="3"/>
  <c r="F621" i="3"/>
  <c r="K620" i="3"/>
  <c r="F620" i="3"/>
  <c r="K619" i="3"/>
  <c r="F619" i="3"/>
  <c r="K618" i="3"/>
  <c r="F618" i="3"/>
  <c r="K617" i="3"/>
  <c r="L617" i="3" s="1"/>
  <c r="F617" i="3"/>
  <c r="K616" i="3"/>
  <c r="F616" i="3"/>
  <c r="K615" i="3"/>
  <c r="F615" i="3"/>
  <c r="K614" i="3"/>
  <c r="F614" i="3"/>
  <c r="K613" i="3"/>
  <c r="L613" i="3" s="1"/>
  <c r="F613" i="3"/>
  <c r="K612" i="3"/>
  <c r="F612" i="3"/>
  <c r="K611" i="3"/>
  <c r="F611" i="3"/>
  <c r="K610" i="3"/>
  <c r="L610" i="3" s="1"/>
  <c r="F610" i="3"/>
  <c r="H610" i="3" s="1"/>
  <c r="K609" i="3"/>
  <c r="F609" i="3"/>
  <c r="K608" i="3"/>
  <c r="F608" i="3"/>
  <c r="K607" i="3"/>
  <c r="L607" i="3" s="1"/>
  <c r="F607" i="3"/>
  <c r="K606" i="3"/>
  <c r="F606" i="3"/>
  <c r="K605" i="3"/>
  <c r="F605" i="3"/>
  <c r="K604" i="3"/>
  <c r="F604" i="3"/>
  <c r="K603" i="3"/>
  <c r="F603" i="3"/>
  <c r="K602" i="3"/>
  <c r="F602" i="3"/>
  <c r="K601" i="3"/>
  <c r="N601" i="3" s="1"/>
  <c r="F601" i="3"/>
  <c r="K600" i="3"/>
  <c r="L600" i="3" s="1"/>
  <c r="F600" i="3"/>
  <c r="I600" i="3" s="1"/>
  <c r="K599" i="3"/>
  <c r="F599" i="3"/>
  <c r="K598" i="3"/>
  <c r="F598" i="3"/>
  <c r="K597" i="3"/>
  <c r="F597" i="3"/>
  <c r="K596" i="3"/>
  <c r="L596" i="3" s="1"/>
  <c r="F596" i="3"/>
  <c r="K595" i="3"/>
  <c r="F595" i="3"/>
  <c r="K594" i="3"/>
  <c r="F594" i="3"/>
  <c r="K593" i="3"/>
  <c r="F593" i="3"/>
  <c r="K592" i="3"/>
  <c r="F592" i="3"/>
  <c r="K591" i="3"/>
  <c r="F591" i="3"/>
  <c r="K590" i="3"/>
  <c r="L590" i="3" s="1"/>
  <c r="F590" i="3"/>
  <c r="K589" i="3"/>
  <c r="F589" i="3"/>
  <c r="K588" i="3"/>
  <c r="F588" i="3"/>
  <c r="K587" i="3"/>
  <c r="L587" i="3" s="1"/>
  <c r="F587" i="3"/>
  <c r="K586" i="3"/>
  <c r="F586" i="3"/>
  <c r="K585" i="3"/>
  <c r="F585" i="3"/>
  <c r="K584" i="3"/>
  <c r="F584" i="3"/>
  <c r="K583" i="3"/>
  <c r="L583" i="3" s="1"/>
  <c r="F583" i="3"/>
  <c r="K582" i="3"/>
  <c r="F582" i="3"/>
  <c r="K581" i="3"/>
  <c r="L581" i="3" s="1"/>
  <c r="F581" i="3"/>
  <c r="H581" i="3" s="1"/>
  <c r="K580" i="3"/>
  <c r="F580" i="3"/>
  <c r="K579" i="3"/>
  <c r="N579" i="3" s="1"/>
  <c r="F579" i="3"/>
  <c r="K578" i="3"/>
  <c r="F578" i="3"/>
  <c r="K577" i="3"/>
  <c r="L577" i="3" s="1"/>
  <c r="F577" i="3"/>
  <c r="I577" i="3" s="1"/>
  <c r="K576" i="3"/>
  <c r="F576" i="3"/>
  <c r="K575" i="3"/>
  <c r="L575" i="3" s="1"/>
  <c r="F575" i="3"/>
  <c r="K574" i="3"/>
  <c r="F574" i="3"/>
  <c r="K573" i="3"/>
  <c r="F573" i="3"/>
  <c r="K572" i="3"/>
  <c r="F572" i="3"/>
  <c r="K571" i="3"/>
  <c r="F571" i="3"/>
  <c r="K570" i="3"/>
  <c r="F570" i="3"/>
  <c r="K569" i="3"/>
  <c r="F569" i="3"/>
  <c r="K568" i="3"/>
  <c r="F568" i="3"/>
  <c r="K567" i="3"/>
  <c r="F567" i="3"/>
  <c r="K566" i="3"/>
  <c r="L566" i="3" s="1"/>
  <c r="F566" i="3"/>
  <c r="H566" i="3" s="1"/>
  <c r="K565" i="3"/>
  <c r="F565" i="3"/>
  <c r="K564" i="3"/>
  <c r="F564" i="3"/>
  <c r="K563" i="3"/>
  <c r="F563" i="3"/>
  <c r="K562" i="3"/>
  <c r="L562" i="3" s="1"/>
  <c r="F562" i="3"/>
  <c r="K561" i="3"/>
  <c r="F561" i="3"/>
  <c r="K560" i="3"/>
  <c r="F560" i="3"/>
  <c r="K559" i="3"/>
  <c r="F559" i="3"/>
  <c r="K558" i="3"/>
  <c r="F558" i="3"/>
  <c r="K557" i="3"/>
  <c r="F557" i="3"/>
  <c r="K556" i="3"/>
  <c r="F556" i="3"/>
  <c r="K555" i="3"/>
  <c r="L555" i="3" s="1"/>
  <c r="F555" i="3"/>
  <c r="H555" i="3" s="1"/>
  <c r="K554" i="3"/>
  <c r="N554" i="3" s="1"/>
  <c r="F554" i="3"/>
  <c r="K553" i="3"/>
  <c r="F553" i="3"/>
  <c r="K552" i="3"/>
  <c r="L552" i="3" s="1"/>
  <c r="F552" i="3"/>
  <c r="I552" i="3" s="1"/>
  <c r="K551" i="3"/>
  <c r="F551" i="3"/>
  <c r="K550" i="3"/>
  <c r="F550" i="3"/>
  <c r="K549" i="3"/>
  <c r="F549" i="3"/>
  <c r="K548" i="3"/>
  <c r="F548" i="3"/>
  <c r="K547" i="3"/>
  <c r="F547" i="3"/>
  <c r="K546" i="3"/>
  <c r="L546" i="3" s="1"/>
  <c r="F546" i="3"/>
  <c r="I546" i="3" s="1"/>
  <c r="K545" i="3"/>
  <c r="F545" i="3"/>
  <c r="K544" i="3"/>
  <c r="F544" i="3"/>
  <c r="K543" i="3"/>
  <c r="F543" i="3"/>
  <c r="K542" i="3"/>
  <c r="F542" i="3"/>
  <c r="K541" i="3"/>
  <c r="F541" i="3"/>
  <c r="K540" i="3"/>
  <c r="L540" i="3" s="1"/>
  <c r="F540" i="3"/>
  <c r="K539" i="3"/>
  <c r="L539" i="3" s="1"/>
  <c r="F539" i="3"/>
  <c r="K538" i="3"/>
  <c r="F538" i="3"/>
  <c r="K537" i="3"/>
  <c r="L537" i="3" s="1"/>
  <c r="F537" i="3"/>
  <c r="K536" i="3"/>
  <c r="F536" i="3"/>
  <c r="K535" i="3"/>
  <c r="F535" i="3"/>
  <c r="K534" i="3"/>
  <c r="F534" i="3"/>
  <c r="K533" i="3"/>
  <c r="F533" i="3"/>
  <c r="K532" i="3"/>
  <c r="L532" i="3" s="1"/>
  <c r="F532" i="3"/>
  <c r="H532" i="3" s="1"/>
  <c r="K531" i="3"/>
  <c r="L531" i="3" s="1"/>
  <c r="F531" i="3"/>
  <c r="K530" i="3"/>
  <c r="F530" i="3"/>
  <c r="K529" i="3"/>
  <c r="F529" i="3"/>
  <c r="K528" i="3"/>
  <c r="F528" i="3"/>
  <c r="K527" i="3"/>
  <c r="F527" i="3"/>
  <c r="K526" i="3"/>
  <c r="F526" i="3"/>
  <c r="K525" i="3"/>
  <c r="L525" i="3" s="1"/>
  <c r="F525" i="3"/>
  <c r="K524" i="3"/>
  <c r="F524" i="3"/>
  <c r="K523" i="3"/>
  <c r="L523" i="3" s="1"/>
  <c r="F523" i="3"/>
  <c r="K522" i="3"/>
  <c r="F522" i="3"/>
  <c r="K521" i="3"/>
  <c r="F521" i="3"/>
  <c r="K520" i="3"/>
  <c r="F520" i="3"/>
  <c r="K519" i="3"/>
  <c r="N519" i="3" s="1"/>
  <c r="F519" i="3"/>
  <c r="K518" i="3"/>
  <c r="F518" i="3"/>
  <c r="K517" i="3"/>
  <c r="F517" i="3"/>
  <c r="K516" i="3"/>
  <c r="F516" i="3"/>
  <c r="K515" i="3"/>
  <c r="L515" i="3" s="1"/>
  <c r="F515" i="3"/>
  <c r="K514" i="3"/>
  <c r="F514" i="3"/>
  <c r="K513" i="3"/>
  <c r="F513" i="3"/>
  <c r="K512" i="3"/>
  <c r="F512" i="3"/>
  <c r="K511" i="3"/>
  <c r="L511" i="3" s="1"/>
  <c r="F511" i="3"/>
  <c r="K510" i="3"/>
  <c r="F510" i="3"/>
  <c r="K509" i="3"/>
  <c r="F509" i="3"/>
  <c r="K508" i="3"/>
  <c r="L508" i="3" s="1"/>
  <c r="F508" i="3"/>
  <c r="K507" i="3"/>
  <c r="F507" i="3"/>
  <c r="K506" i="3"/>
  <c r="F506" i="3"/>
  <c r="K505" i="3"/>
  <c r="F505" i="3"/>
  <c r="K504" i="3"/>
  <c r="F504" i="3"/>
  <c r="K503" i="3"/>
  <c r="L503" i="3" s="1"/>
  <c r="F503" i="3"/>
  <c r="H503" i="3" s="1"/>
  <c r="K502" i="3"/>
  <c r="F502" i="3"/>
  <c r="K501" i="3"/>
  <c r="N501" i="3" s="1"/>
  <c r="F501" i="3"/>
  <c r="K500" i="3"/>
  <c r="F500" i="3"/>
  <c r="K499" i="3"/>
  <c r="L499" i="3" s="1"/>
  <c r="F499" i="3"/>
  <c r="I499" i="3" s="1"/>
  <c r="K498" i="3"/>
  <c r="F498" i="3"/>
  <c r="K497" i="3"/>
  <c r="L497" i="3" s="1"/>
  <c r="F497" i="3"/>
  <c r="K496" i="3"/>
  <c r="F496" i="3"/>
  <c r="K495" i="3"/>
  <c r="F495" i="3"/>
  <c r="K494" i="3"/>
  <c r="L494" i="3" s="1"/>
  <c r="F494" i="3"/>
  <c r="K493" i="3"/>
  <c r="F493" i="3"/>
  <c r="K492" i="3"/>
  <c r="L492" i="3" s="1"/>
  <c r="F492" i="3"/>
  <c r="K491" i="3"/>
  <c r="F491" i="3"/>
  <c r="K490" i="3"/>
  <c r="F490" i="3"/>
  <c r="K489" i="3"/>
  <c r="F489" i="3"/>
  <c r="K488" i="3"/>
  <c r="F488" i="3"/>
  <c r="K487" i="3"/>
  <c r="L487" i="3" s="1"/>
  <c r="F487" i="3"/>
  <c r="K486" i="3"/>
  <c r="F486" i="3"/>
  <c r="K485" i="3"/>
  <c r="F485" i="3"/>
  <c r="K484" i="3"/>
  <c r="F484" i="3"/>
  <c r="K483" i="3"/>
  <c r="L483" i="3" s="1"/>
  <c r="F483" i="3"/>
  <c r="K482" i="3"/>
  <c r="F482" i="3"/>
  <c r="K481" i="3"/>
  <c r="F481" i="3"/>
  <c r="K480" i="3"/>
  <c r="F480" i="3"/>
  <c r="K479" i="3"/>
  <c r="L479" i="3" s="1"/>
  <c r="F479" i="3"/>
  <c r="H479" i="3" s="1"/>
  <c r="K478" i="3"/>
  <c r="F478" i="3"/>
  <c r="K477" i="3"/>
  <c r="F477" i="3"/>
  <c r="K476" i="3"/>
  <c r="F476" i="3"/>
  <c r="K475" i="3"/>
  <c r="F475" i="3"/>
  <c r="K474" i="3"/>
  <c r="F474" i="3"/>
  <c r="K473" i="3"/>
  <c r="F473" i="3"/>
  <c r="K472" i="3"/>
  <c r="F472" i="3"/>
  <c r="K471" i="3"/>
  <c r="L471" i="3" s="1"/>
  <c r="F471" i="3"/>
  <c r="K470" i="3"/>
  <c r="F470" i="3"/>
  <c r="K469" i="3"/>
  <c r="F469" i="3"/>
  <c r="K468" i="3"/>
  <c r="F468" i="3"/>
  <c r="K467" i="3"/>
  <c r="F467" i="3"/>
  <c r="K466" i="3"/>
  <c r="F466" i="3"/>
  <c r="K465" i="3"/>
  <c r="F465" i="3"/>
  <c r="K464" i="3"/>
  <c r="F464" i="3"/>
  <c r="K463" i="3"/>
  <c r="F463" i="3"/>
  <c r="K462" i="3"/>
  <c r="L462" i="3" s="1"/>
  <c r="F462" i="3"/>
  <c r="K461" i="3"/>
  <c r="F461" i="3"/>
  <c r="K460" i="3"/>
  <c r="F460" i="3"/>
  <c r="K459" i="3"/>
  <c r="F459" i="3"/>
  <c r="K458" i="3"/>
  <c r="L458" i="3" s="1"/>
  <c r="F458" i="3"/>
  <c r="K457" i="3"/>
  <c r="F457" i="3"/>
  <c r="K456" i="3"/>
  <c r="F456" i="3"/>
  <c r="K455" i="3"/>
  <c r="F455" i="3"/>
  <c r="K454" i="3"/>
  <c r="F454" i="3"/>
  <c r="K453" i="3"/>
  <c r="L453" i="3" s="1"/>
  <c r="F453" i="3"/>
  <c r="I453" i="3" s="1"/>
  <c r="K452" i="3"/>
  <c r="F452" i="3"/>
  <c r="K451" i="3"/>
  <c r="F451" i="3"/>
  <c r="K450" i="3"/>
  <c r="F450" i="3"/>
  <c r="K449" i="3"/>
  <c r="F449" i="3"/>
  <c r="K448" i="3"/>
  <c r="F448" i="3"/>
  <c r="K447" i="3"/>
  <c r="L447" i="3" s="1"/>
  <c r="F447" i="3"/>
  <c r="K446" i="3"/>
  <c r="F446" i="3"/>
  <c r="K445" i="3"/>
  <c r="F445" i="3"/>
  <c r="K444" i="3"/>
  <c r="F444" i="3"/>
  <c r="K443" i="3"/>
  <c r="L443" i="3" s="1"/>
  <c r="F443" i="3"/>
  <c r="K442" i="3"/>
  <c r="F442" i="3"/>
  <c r="K441" i="3"/>
  <c r="F441" i="3"/>
  <c r="K440" i="3"/>
  <c r="L440" i="3" s="1"/>
  <c r="F440" i="3"/>
  <c r="K439" i="3"/>
  <c r="F439" i="3"/>
  <c r="K438" i="3"/>
  <c r="F438" i="3"/>
  <c r="K437" i="3"/>
  <c r="L437" i="3" s="1"/>
  <c r="F437" i="3"/>
  <c r="K436" i="3"/>
  <c r="F436" i="3"/>
  <c r="K435" i="3"/>
  <c r="F435" i="3"/>
  <c r="K434" i="3"/>
  <c r="L434" i="3" s="1"/>
  <c r="F434" i="3"/>
  <c r="K433" i="3"/>
  <c r="F433" i="3"/>
  <c r="K432" i="3"/>
  <c r="F432" i="3"/>
  <c r="K431" i="3"/>
  <c r="L431" i="3" s="1"/>
  <c r="F431" i="3"/>
  <c r="H431" i="3" s="1"/>
  <c r="K430" i="3"/>
  <c r="F430" i="3"/>
  <c r="K429" i="3"/>
  <c r="F429" i="3"/>
  <c r="K428" i="3"/>
  <c r="L428" i="3" s="1"/>
  <c r="F428" i="3"/>
  <c r="K427" i="3"/>
  <c r="F427" i="3"/>
  <c r="K426" i="3"/>
  <c r="F426" i="3"/>
  <c r="K425" i="3"/>
  <c r="F425" i="3"/>
  <c r="K424" i="3"/>
  <c r="L424" i="3" s="1"/>
  <c r="F424" i="3"/>
  <c r="K423" i="3"/>
  <c r="L423" i="3" s="1"/>
  <c r="F423" i="3"/>
  <c r="K422" i="3"/>
  <c r="F422" i="3"/>
  <c r="K421" i="3"/>
  <c r="F421" i="3"/>
  <c r="K420" i="3"/>
  <c r="F420" i="3"/>
  <c r="K419" i="3"/>
  <c r="L419" i="3" s="1"/>
  <c r="F419" i="3"/>
  <c r="K418" i="3"/>
  <c r="F418" i="3"/>
  <c r="K417" i="3"/>
  <c r="F417" i="3"/>
  <c r="K416" i="3"/>
  <c r="L416" i="3" s="1"/>
  <c r="F416" i="3"/>
  <c r="K415" i="3"/>
  <c r="F415" i="3"/>
  <c r="K414" i="3"/>
  <c r="F414" i="3"/>
  <c r="K413" i="3"/>
  <c r="L413" i="3" s="1"/>
  <c r="F413" i="3"/>
  <c r="H413" i="3" s="1"/>
  <c r="K412" i="3"/>
  <c r="F412" i="3"/>
  <c r="K411" i="3"/>
  <c r="N411" i="3" s="1"/>
  <c r="F411" i="3"/>
  <c r="K410" i="3"/>
  <c r="F410" i="3"/>
  <c r="K409" i="3"/>
  <c r="L409" i="3" s="1"/>
  <c r="F409" i="3"/>
  <c r="I409" i="3" s="1"/>
  <c r="K408" i="3"/>
  <c r="F408" i="3"/>
  <c r="K407" i="3"/>
  <c r="F407" i="3"/>
  <c r="K406" i="3"/>
  <c r="F406" i="3"/>
  <c r="K405" i="3"/>
  <c r="F405" i="3"/>
  <c r="K404" i="3"/>
  <c r="F404" i="3"/>
  <c r="K403" i="3"/>
  <c r="F403" i="3"/>
  <c r="K402" i="3"/>
  <c r="L402" i="3" s="1"/>
  <c r="F402" i="3"/>
  <c r="K401" i="3"/>
  <c r="F401" i="3"/>
  <c r="K400" i="3"/>
  <c r="F400" i="3"/>
  <c r="K399" i="3"/>
  <c r="F399" i="3"/>
  <c r="K398" i="3"/>
  <c r="L398" i="3" s="1"/>
  <c r="F398" i="3"/>
  <c r="K397" i="3"/>
  <c r="F397" i="3"/>
  <c r="K396" i="3"/>
  <c r="F396" i="3"/>
  <c r="K395" i="3"/>
  <c r="L395" i="3" s="1"/>
  <c r="F395" i="3"/>
  <c r="K394" i="3"/>
  <c r="F394" i="3"/>
  <c r="K393" i="3"/>
  <c r="F393" i="3"/>
  <c r="K392" i="3"/>
  <c r="L392" i="3" s="1"/>
  <c r="F392" i="3"/>
  <c r="K391" i="3"/>
  <c r="F391" i="3"/>
  <c r="K390" i="3"/>
  <c r="F390" i="3"/>
  <c r="K389" i="3"/>
  <c r="F389" i="3"/>
  <c r="K388" i="3"/>
  <c r="F388" i="3"/>
  <c r="K387" i="3"/>
  <c r="F387" i="3"/>
  <c r="K386" i="3"/>
  <c r="L386" i="3" s="1"/>
  <c r="F386" i="3"/>
  <c r="H386" i="3" s="1"/>
  <c r="K385" i="3"/>
  <c r="F385" i="3"/>
  <c r="K384" i="3"/>
  <c r="N384" i="3" s="1"/>
  <c r="F384" i="3"/>
  <c r="K383" i="3"/>
  <c r="F383" i="3"/>
  <c r="K382" i="3"/>
  <c r="L382" i="3" s="1"/>
  <c r="F382" i="3"/>
  <c r="I382" i="3" s="1"/>
  <c r="K381" i="3"/>
  <c r="F381" i="3"/>
  <c r="K380" i="3"/>
  <c r="F380" i="3"/>
  <c r="K379" i="3"/>
  <c r="L379" i="3" s="1"/>
  <c r="F379" i="3"/>
  <c r="K378" i="3"/>
  <c r="F378" i="3"/>
  <c r="K377" i="3"/>
  <c r="F377" i="3"/>
  <c r="K376" i="3"/>
  <c r="L376" i="3" s="1"/>
  <c r="F376" i="3"/>
  <c r="K375" i="3"/>
  <c r="F375" i="3"/>
  <c r="K374" i="3"/>
  <c r="F374" i="3"/>
  <c r="K373" i="3"/>
  <c r="L373" i="3" s="1"/>
  <c r="F373" i="3"/>
  <c r="K372" i="3"/>
  <c r="F372" i="3"/>
  <c r="K371" i="3"/>
  <c r="F371" i="3"/>
  <c r="K370" i="3"/>
  <c r="F370" i="3"/>
  <c r="K369" i="3"/>
  <c r="L369" i="3" s="1"/>
  <c r="F369" i="3"/>
  <c r="K368" i="3"/>
  <c r="F368" i="3"/>
  <c r="K367" i="3"/>
  <c r="F367" i="3"/>
  <c r="K366" i="3"/>
  <c r="F366" i="3"/>
  <c r="K365" i="3"/>
  <c r="F365" i="3"/>
  <c r="K364" i="3"/>
  <c r="L364" i="3" s="1"/>
  <c r="F364" i="3"/>
  <c r="K363" i="3"/>
  <c r="F363" i="3"/>
  <c r="K362" i="3"/>
  <c r="F362" i="3"/>
  <c r="K361" i="3"/>
  <c r="L361" i="3" s="1"/>
  <c r="F361" i="3"/>
  <c r="H361" i="3" s="1"/>
  <c r="K360" i="3"/>
  <c r="N360" i="3" s="1"/>
  <c r="F360" i="3"/>
  <c r="K359" i="3"/>
  <c r="L359" i="3" s="1"/>
  <c r="F359" i="3"/>
  <c r="I359" i="3" s="1"/>
  <c r="K358" i="3"/>
  <c r="F358" i="3"/>
  <c r="K357" i="3"/>
  <c r="F357" i="3"/>
  <c r="K356" i="3"/>
  <c r="F356" i="3"/>
  <c r="K355" i="3"/>
  <c r="L355" i="3" s="1"/>
  <c r="F355" i="3"/>
  <c r="K354" i="3"/>
  <c r="F354" i="3"/>
  <c r="K353" i="3"/>
  <c r="F353" i="3"/>
  <c r="K352" i="3"/>
  <c r="L352" i="3" s="1"/>
  <c r="F352" i="3"/>
  <c r="K351" i="3"/>
  <c r="L351" i="3" s="1"/>
  <c r="F351" i="3"/>
  <c r="K350" i="3"/>
  <c r="F350" i="3"/>
  <c r="K349" i="3"/>
  <c r="F349" i="3"/>
  <c r="K348" i="3"/>
  <c r="F348" i="3"/>
  <c r="K347" i="3"/>
  <c r="L347" i="3" s="1"/>
  <c r="F347" i="3"/>
  <c r="K346" i="3"/>
  <c r="F346" i="3"/>
  <c r="K345" i="3"/>
  <c r="F345" i="3"/>
  <c r="K344" i="3"/>
  <c r="L344" i="3" s="1"/>
  <c r="F344" i="3"/>
  <c r="H344" i="3" s="1"/>
  <c r="K343" i="3"/>
  <c r="F343" i="3"/>
  <c r="K342" i="3"/>
  <c r="L342" i="3" s="1"/>
  <c r="F342" i="3"/>
  <c r="K341" i="3"/>
  <c r="F341" i="3"/>
  <c r="K340" i="3"/>
  <c r="F340" i="3"/>
  <c r="K339" i="3"/>
  <c r="F339" i="3"/>
  <c r="K338" i="3"/>
  <c r="L338" i="3" s="1"/>
  <c r="F338" i="3"/>
  <c r="K337" i="3"/>
  <c r="F337" i="3"/>
  <c r="K336" i="3"/>
  <c r="F336" i="3"/>
  <c r="K335" i="3"/>
  <c r="F335" i="3"/>
  <c r="K334" i="3"/>
  <c r="F334" i="3"/>
  <c r="K333" i="3"/>
  <c r="F333" i="3"/>
  <c r="K332" i="3"/>
  <c r="L332" i="3" s="1"/>
  <c r="F332" i="3"/>
  <c r="K331" i="3"/>
  <c r="F331" i="3"/>
  <c r="K330" i="3"/>
  <c r="L330" i="3" s="1"/>
  <c r="F330" i="3"/>
  <c r="K329" i="3"/>
  <c r="F329" i="3"/>
  <c r="K328" i="3"/>
  <c r="F328" i="3"/>
  <c r="K327" i="3"/>
  <c r="F327" i="3"/>
  <c r="K326" i="3"/>
  <c r="L326" i="3" s="1"/>
  <c r="F326" i="3"/>
  <c r="K325" i="3"/>
  <c r="F325" i="3"/>
  <c r="K324" i="3"/>
  <c r="L324" i="3" s="1"/>
  <c r="F324" i="3"/>
  <c r="H324" i="3" s="1"/>
  <c r="K323" i="3"/>
  <c r="N323" i="3" s="1"/>
  <c r="F323" i="3"/>
  <c r="K322" i="3"/>
  <c r="F322" i="3"/>
  <c r="K321" i="3"/>
  <c r="F321" i="3"/>
  <c r="K320" i="3"/>
  <c r="F320" i="3"/>
  <c r="K319" i="3"/>
  <c r="F319" i="3"/>
  <c r="K318" i="3"/>
  <c r="L318" i="3" s="1"/>
  <c r="F318" i="3"/>
  <c r="K317" i="3"/>
  <c r="F317" i="3"/>
  <c r="K316" i="3"/>
  <c r="F316" i="3"/>
  <c r="K315" i="3"/>
  <c r="F315" i="3"/>
  <c r="K314" i="3"/>
  <c r="L314" i="3" s="1"/>
  <c r="F314" i="3"/>
  <c r="K313" i="3"/>
  <c r="F313" i="3"/>
  <c r="K312" i="3"/>
  <c r="F312" i="3"/>
  <c r="K311" i="3"/>
  <c r="F311" i="3"/>
  <c r="K310" i="3"/>
  <c r="L310" i="3" s="1"/>
  <c r="F310" i="3"/>
  <c r="H310" i="3" s="1"/>
  <c r="K309" i="3"/>
  <c r="N309" i="3" s="1"/>
  <c r="F309" i="3"/>
  <c r="K308" i="3"/>
  <c r="F308" i="3"/>
  <c r="K307" i="3"/>
  <c r="L307" i="3" s="1"/>
  <c r="F307" i="3"/>
  <c r="I307" i="3" s="1"/>
  <c r="K306" i="3"/>
  <c r="F306" i="3"/>
  <c r="K305" i="3"/>
  <c r="F305" i="3"/>
  <c r="K304" i="3"/>
  <c r="F304" i="3"/>
  <c r="K303" i="3"/>
  <c r="L303" i="3" s="1"/>
  <c r="F303" i="3"/>
  <c r="K302" i="3"/>
  <c r="F302" i="3"/>
  <c r="K301" i="3"/>
  <c r="F301" i="3"/>
  <c r="K300" i="3"/>
  <c r="F300" i="3"/>
  <c r="K299" i="3"/>
  <c r="L299" i="3" s="1"/>
  <c r="F299" i="3"/>
  <c r="K298" i="3"/>
  <c r="F298" i="3"/>
  <c r="K297" i="3"/>
  <c r="F297" i="3"/>
  <c r="K296" i="3"/>
  <c r="L296" i="3" s="1"/>
  <c r="F296" i="3"/>
  <c r="K295" i="3"/>
  <c r="F295" i="3"/>
  <c r="K294" i="3"/>
  <c r="F294" i="3"/>
  <c r="K293" i="3"/>
  <c r="F293" i="3"/>
  <c r="K292" i="3"/>
  <c r="L292" i="3" s="1"/>
  <c r="F292" i="3"/>
  <c r="K291" i="3"/>
  <c r="F291" i="3"/>
  <c r="K290" i="3"/>
  <c r="F290" i="3"/>
  <c r="K289" i="3"/>
  <c r="F289" i="3"/>
  <c r="K288" i="3"/>
  <c r="L288" i="3" s="1"/>
  <c r="F288" i="3"/>
  <c r="K287" i="3"/>
  <c r="F287" i="3"/>
  <c r="K286" i="3"/>
  <c r="F286" i="3"/>
  <c r="K285" i="3"/>
  <c r="F285" i="3"/>
  <c r="K284" i="3"/>
  <c r="L284" i="3" s="1"/>
  <c r="F284" i="3"/>
  <c r="K283" i="3"/>
  <c r="F283" i="3"/>
  <c r="K282" i="3"/>
  <c r="F282" i="3"/>
  <c r="K281" i="3"/>
  <c r="F281" i="3"/>
  <c r="K280" i="3"/>
  <c r="L280" i="3" s="1"/>
  <c r="F280" i="3"/>
  <c r="H280" i="3" s="1"/>
  <c r="K279" i="3"/>
  <c r="F279" i="3"/>
  <c r="K278" i="3"/>
  <c r="N278" i="3" s="1"/>
  <c r="F278" i="3"/>
  <c r="K277" i="3"/>
  <c r="F277" i="3"/>
  <c r="K276" i="3"/>
  <c r="L276" i="3" s="1"/>
  <c r="F276" i="3"/>
  <c r="I276" i="3" s="1"/>
  <c r="K275" i="3"/>
  <c r="F275" i="3"/>
  <c r="K274" i="3"/>
  <c r="F274" i="3"/>
  <c r="K273" i="3"/>
  <c r="F273" i="3"/>
  <c r="K272" i="3"/>
  <c r="L272" i="3" s="1"/>
  <c r="F272" i="3"/>
  <c r="K271" i="3"/>
  <c r="F271" i="3"/>
  <c r="K270" i="3"/>
  <c r="F270" i="3"/>
  <c r="K269" i="3"/>
  <c r="L269" i="3" s="1"/>
  <c r="F269" i="3"/>
  <c r="K268" i="3"/>
  <c r="F268" i="3"/>
  <c r="K267" i="3"/>
  <c r="F267" i="3"/>
  <c r="K266" i="3"/>
  <c r="F266" i="3"/>
  <c r="K265" i="3"/>
  <c r="L265" i="3" s="1"/>
  <c r="F265" i="3"/>
  <c r="K264" i="3"/>
  <c r="F264" i="3"/>
  <c r="K263" i="3"/>
  <c r="F263" i="3"/>
  <c r="K262" i="3"/>
  <c r="L262" i="3" s="1"/>
  <c r="F262" i="3"/>
  <c r="K261" i="3"/>
  <c r="F261" i="3"/>
  <c r="K260" i="3"/>
  <c r="F260" i="3"/>
  <c r="K259" i="3"/>
  <c r="L259" i="3" s="1"/>
  <c r="F259" i="3"/>
  <c r="K258" i="3"/>
  <c r="F258" i="3"/>
  <c r="K257" i="3"/>
  <c r="F257" i="3"/>
  <c r="K256" i="3"/>
  <c r="F256" i="3"/>
  <c r="K255" i="3"/>
  <c r="L255" i="3" s="1"/>
  <c r="F255" i="3"/>
  <c r="H255" i="3" s="1"/>
  <c r="K254" i="3"/>
  <c r="F254" i="3"/>
  <c r="K253" i="3"/>
  <c r="F253" i="3"/>
  <c r="K252" i="3"/>
  <c r="F252" i="3"/>
  <c r="K251" i="3"/>
  <c r="L251" i="3" s="1"/>
  <c r="F251" i="3"/>
  <c r="K250" i="3"/>
  <c r="F250" i="3"/>
  <c r="K249" i="3"/>
  <c r="F249" i="3"/>
  <c r="K248" i="3"/>
  <c r="L248" i="3" s="1"/>
  <c r="F248" i="3"/>
  <c r="K247" i="3"/>
  <c r="F247" i="3"/>
  <c r="K246" i="3"/>
  <c r="F246" i="3"/>
  <c r="K245" i="3"/>
  <c r="F245" i="3"/>
  <c r="K244" i="3"/>
  <c r="F244" i="3"/>
  <c r="K243" i="3"/>
  <c r="L243" i="3" s="1"/>
  <c r="F243" i="3"/>
  <c r="I243" i="3" s="1"/>
  <c r="K242" i="3"/>
  <c r="F242" i="3"/>
  <c r="K241" i="3"/>
  <c r="F241" i="3"/>
  <c r="K240" i="3"/>
  <c r="F240" i="3"/>
  <c r="K239" i="3"/>
  <c r="F239" i="3"/>
  <c r="K238" i="3"/>
  <c r="F238" i="3"/>
  <c r="K237" i="3"/>
  <c r="F237" i="3"/>
  <c r="K236" i="3"/>
  <c r="L236" i="3" s="1"/>
  <c r="F236" i="3"/>
  <c r="K235" i="3"/>
  <c r="L235" i="3" s="1"/>
  <c r="F235" i="3"/>
  <c r="K234" i="3"/>
  <c r="F234" i="3"/>
  <c r="K233" i="3"/>
  <c r="L233" i="3" s="1"/>
  <c r="F233" i="3"/>
  <c r="K232" i="3"/>
  <c r="F232" i="3"/>
  <c r="K231" i="3"/>
  <c r="L231" i="3" s="1"/>
  <c r="F231" i="3"/>
  <c r="K230" i="3"/>
  <c r="F230" i="3"/>
  <c r="K229" i="3"/>
  <c r="L229" i="3" s="1"/>
  <c r="F229" i="3"/>
  <c r="H229" i="3" s="1"/>
  <c r="K228" i="3"/>
  <c r="F228" i="3"/>
  <c r="K227" i="3"/>
  <c r="N227" i="3" s="1"/>
  <c r="F227" i="3"/>
  <c r="K226" i="3"/>
  <c r="F226" i="3"/>
  <c r="K225" i="3"/>
  <c r="F225" i="3"/>
  <c r="K224" i="3"/>
  <c r="F224" i="3"/>
  <c r="K223" i="3"/>
  <c r="F223" i="3"/>
  <c r="K222" i="3"/>
  <c r="L222" i="3" s="1"/>
  <c r="F222" i="3"/>
  <c r="K221" i="3"/>
  <c r="F221" i="3"/>
  <c r="K220" i="3"/>
  <c r="F220" i="3"/>
  <c r="K219" i="3"/>
  <c r="F219" i="3"/>
  <c r="K218" i="3"/>
  <c r="F218" i="3"/>
  <c r="K217" i="3"/>
  <c r="F217" i="3"/>
  <c r="K216" i="3"/>
  <c r="F216" i="3"/>
  <c r="K215" i="3"/>
  <c r="F215" i="3"/>
  <c r="K214" i="3"/>
  <c r="L214" i="3" s="1"/>
  <c r="F214" i="3"/>
  <c r="K213" i="3"/>
  <c r="F213" i="3"/>
  <c r="K212" i="3"/>
  <c r="F212" i="3"/>
  <c r="K211" i="3"/>
  <c r="L211" i="3" s="1"/>
  <c r="F211" i="3"/>
  <c r="H211" i="3" s="1"/>
  <c r="K210" i="3"/>
  <c r="F210" i="3"/>
  <c r="K209" i="3"/>
  <c r="N209" i="3" s="1"/>
  <c r="F209" i="3"/>
  <c r="K208" i="3"/>
  <c r="L208" i="3" s="1"/>
  <c r="F208" i="3"/>
  <c r="I208" i="3" s="1"/>
  <c r="K207" i="3"/>
  <c r="F207" i="3"/>
  <c r="K206" i="3"/>
  <c r="F206" i="3"/>
  <c r="K205" i="3"/>
  <c r="F205" i="3"/>
  <c r="K204" i="3"/>
  <c r="L204" i="3" s="1"/>
  <c r="F204" i="3"/>
  <c r="K203" i="3"/>
  <c r="F203" i="3"/>
  <c r="K202" i="3"/>
  <c r="F202" i="3"/>
  <c r="K201" i="3"/>
  <c r="L201" i="3" s="1"/>
  <c r="F201" i="3"/>
  <c r="K200" i="3"/>
  <c r="F200" i="3"/>
  <c r="K199" i="3"/>
  <c r="F199" i="3"/>
  <c r="K198" i="3"/>
  <c r="F198" i="3"/>
  <c r="K197" i="3"/>
  <c r="L197" i="3" s="1"/>
  <c r="F197" i="3"/>
  <c r="K196" i="3"/>
  <c r="F196" i="3"/>
  <c r="K195" i="3"/>
  <c r="F195" i="3"/>
  <c r="K194" i="3"/>
  <c r="F194" i="3"/>
  <c r="K193" i="3"/>
  <c r="L193" i="3" s="1"/>
  <c r="F193" i="3"/>
  <c r="K192" i="3"/>
  <c r="F192" i="3"/>
  <c r="K191" i="3"/>
  <c r="F191" i="3"/>
  <c r="K190" i="3"/>
  <c r="F190" i="3"/>
  <c r="K189" i="3"/>
  <c r="L189" i="3" s="1"/>
  <c r="F189" i="3"/>
  <c r="K188" i="3"/>
  <c r="F188" i="3"/>
  <c r="K187" i="3"/>
  <c r="F187" i="3"/>
  <c r="K186" i="3"/>
  <c r="L186" i="3" s="1"/>
  <c r="F186" i="3"/>
  <c r="H186" i="3" s="1"/>
  <c r="K185" i="3"/>
  <c r="F185" i="3"/>
  <c r="K184" i="3"/>
  <c r="L184" i="3" s="1"/>
  <c r="F184" i="3"/>
  <c r="K183" i="3"/>
  <c r="F183" i="3"/>
  <c r="K182" i="3"/>
  <c r="F182" i="3"/>
  <c r="K181" i="3"/>
  <c r="F181" i="3"/>
  <c r="K180" i="3"/>
  <c r="F180" i="3"/>
  <c r="K179" i="3"/>
  <c r="F179" i="3"/>
  <c r="K178" i="3"/>
  <c r="L178" i="3" s="1"/>
  <c r="F178" i="3"/>
  <c r="K177" i="3"/>
  <c r="F177" i="3"/>
  <c r="K176" i="3"/>
  <c r="F176" i="3"/>
  <c r="K175" i="3"/>
  <c r="L175" i="3" s="1"/>
  <c r="F175" i="3"/>
  <c r="K174" i="3"/>
  <c r="F174" i="3"/>
  <c r="K173" i="3"/>
  <c r="F173" i="3"/>
  <c r="K172" i="3"/>
  <c r="F172" i="3"/>
  <c r="K171" i="3"/>
  <c r="F171" i="3"/>
  <c r="K170" i="3"/>
  <c r="F170" i="3"/>
  <c r="K169" i="3"/>
  <c r="F169" i="3"/>
  <c r="K168" i="3"/>
  <c r="F168" i="3"/>
  <c r="K167" i="3"/>
  <c r="L167" i="3" s="1"/>
  <c r="F167" i="3"/>
  <c r="G167" i="3" s="1"/>
  <c r="K166" i="3"/>
  <c r="F166" i="3"/>
  <c r="K165" i="3"/>
  <c r="F165" i="3"/>
  <c r="K164" i="3"/>
  <c r="F164" i="3"/>
  <c r="K163" i="3"/>
  <c r="F163" i="3"/>
  <c r="K162" i="3"/>
  <c r="F162" i="3"/>
  <c r="K161" i="3"/>
  <c r="F161" i="3"/>
  <c r="K160" i="3"/>
  <c r="F160" i="3"/>
  <c r="K159" i="3"/>
  <c r="L159" i="3" s="1"/>
  <c r="F159" i="3"/>
  <c r="G159" i="3" s="1"/>
  <c r="K158" i="3"/>
  <c r="F158" i="3"/>
  <c r="K157" i="3"/>
  <c r="F157" i="3"/>
  <c r="K156" i="3"/>
  <c r="F156" i="3"/>
  <c r="K155" i="3"/>
  <c r="F155" i="3"/>
  <c r="K154" i="3"/>
  <c r="F154" i="3"/>
  <c r="K153" i="3"/>
  <c r="F153" i="3"/>
  <c r="K152" i="3"/>
  <c r="F152" i="3"/>
  <c r="K151" i="3"/>
  <c r="L151" i="3" s="1"/>
  <c r="F151" i="3"/>
  <c r="K150" i="3"/>
  <c r="F150" i="3"/>
  <c r="K149" i="3"/>
  <c r="F149" i="3"/>
  <c r="K148" i="3"/>
  <c r="F148" i="3"/>
  <c r="K147" i="3"/>
  <c r="F147" i="3"/>
  <c r="K146" i="3"/>
  <c r="F146" i="3"/>
  <c r="K145" i="3"/>
  <c r="F145" i="3"/>
  <c r="K144" i="3"/>
  <c r="L144" i="3" s="1"/>
  <c r="F144" i="3"/>
  <c r="G144" i="3" s="1"/>
  <c r="K143" i="3"/>
  <c r="F143" i="3"/>
  <c r="K142" i="3"/>
  <c r="F142" i="3"/>
  <c r="K141" i="3"/>
  <c r="F141" i="3"/>
  <c r="K140" i="3"/>
  <c r="F140" i="3"/>
  <c r="K139" i="3"/>
  <c r="L139" i="3" s="1"/>
  <c r="F139" i="3"/>
  <c r="G139" i="3" s="1"/>
  <c r="K138" i="3"/>
  <c r="F138" i="3"/>
  <c r="K137" i="3"/>
  <c r="F137" i="3"/>
  <c r="K136" i="3"/>
  <c r="F136" i="3"/>
  <c r="K135" i="3"/>
  <c r="F135" i="3"/>
  <c r="K134" i="3"/>
  <c r="F134" i="3"/>
  <c r="K133" i="3"/>
  <c r="F133" i="3"/>
  <c r="K132" i="3"/>
  <c r="F132" i="3"/>
  <c r="K131" i="3"/>
  <c r="L131" i="3" s="1"/>
  <c r="F131" i="3"/>
  <c r="G131" i="3" s="1"/>
  <c r="K130" i="3"/>
  <c r="F130" i="3"/>
  <c r="K129" i="3"/>
  <c r="F129" i="3"/>
  <c r="K128" i="3"/>
  <c r="F128" i="3"/>
  <c r="K127" i="3"/>
  <c r="F127" i="3"/>
  <c r="K126" i="3"/>
  <c r="F126" i="3"/>
  <c r="K125" i="3"/>
  <c r="L125" i="3" s="1"/>
  <c r="F125" i="3"/>
  <c r="K124" i="3"/>
  <c r="F124" i="3"/>
  <c r="K123" i="3"/>
  <c r="F123" i="3"/>
  <c r="K122" i="3"/>
  <c r="F122" i="3"/>
  <c r="K121" i="3"/>
  <c r="F121" i="3"/>
  <c r="K120" i="3"/>
  <c r="F120" i="3"/>
  <c r="K119" i="3"/>
  <c r="F119" i="3"/>
  <c r="K118" i="3"/>
  <c r="L118" i="3" s="1"/>
  <c r="F118" i="3"/>
  <c r="G118" i="3" s="1"/>
  <c r="K117" i="3"/>
  <c r="F117" i="3"/>
  <c r="K116" i="3"/>
  <c r="F116" i="3"/>
  <c r="K115" i="3"/>
  <c r="F115" i="3"/>
  <c r="K114" i="3"/>
  <c r="F114" i="3"/>
  <c r="K113" i="3"/>
  <c r="F113" i="3"/>
  <c r="K112" i="3"/>
  <c r="F112" i="3"/>
  <c r="K111" i="3"/>
  <c r="F111" i="3"/>
  <c r="K110" i="3"/>
  <c r="F110" i="3"/>
  <c r="K109" i="3"/>
  <c r="F109" i="3"/>
  <c r="K108" i="3"/>
  <c r="F108" i="3"/>
  <c r="K107" i="3"/>
  <c r="F107" i="3"/>
  <c r="K106" i="3"/>
  <c r="F106" i="3"/>
  <c r="K105" i="3"/>
  <c r="F105" i="3"/>
  <c r="K104" i="3"/>
  <c r="L104" i="3" s="1"/>
  <c r="F104" i="3"/>
  <c r="G104" i="3" s="1"/>
  <c r="K103" i="3"/>
  <c r="F103" i="3"/>
  <c r="K102" i="3"/>
  <c r="F102" i="3"/>
  <c r="K101" i="3"/>
  <c r="F101" i="3"/>
  <c r="K100" i="3"/>
  <c r="F100" i="3"/>
  <c r="K99" i="3"/>
  <c r="F99" i="3"/>
  <c r="K98" i="3"/>
  <c r="L98" i="3" s="1"/>
  <c r="F98" i="3"/>
  <c r="K97" i="3"/>
  <c r="F97" i="3"/>
  <c r="K96" i="3"/>
  <c r="F96" i="3"/>
  <c r="K95" i="3"/>
  <c r="F95" i="3"/>
  <c r="K94" i="3"/>
  <c r="F94" i="3"/>
  <c r="K93" i="3"/>
  <c r="F93" i="3"/>
  <c r="K92" i="3"/>
  <c r="L92" i="3" s="1"/>
  <c r="F92" i="3"/>
  <c r="G92" i="3" s="1"/>
  <c r="K91" i="3"/>
  <c r="F91" i="3"/>
  <c r="K90" i="3"/>
  <c r="F90" i="3"/>
  <c r="K89" i="3"/>
  <c r="F89" i="3"/>
  <c r="K88" i="3"/>
  <c r="F88" i="3"/>
  <c r="K87" i="3"/>
  <c r="F87" i="3"/>
  <c r="K86" i="3"/>
  <c r="L86" i="3" s="1"/>
  <c r="F86" i="3"/>
  <c r="G86" i="3" s="1"/>
  <c r="K85" i="3"/>
  <c r="F85" i="3"/>
  <c r="K84" i="3"/>
  <c r="F84" i="3"/>
  <c r="K83" i="3"/>
  <c r="F83" i="3"/>
  <c r="K82" i="3"/>
  <c r="F82" i="3"/>
  <c r="K81" i="3"/>
  <c r="L81" i="3" s="1"/>
  <c r="F81" i="3"/>
  <c r="K80" i="3"/>
  <c r="F80" i="3"/>
  <c r="K79" i="3"/>
  <c r="F79" i="3"/>
  <c r="K78" i="3"/>
  <c r="F78" i="3"/>
  <c r="K77" i="3"/>
  <c r="F77" i="3"/>
  <c r="K76" i="3"/>
  <c r="F76" i="3"/>
  <c r="K75" i="3"/>
  <c r="F75" i="3"/>
  <c r="K74" i="3"/>
  <c r="F74" i="3"/>
  <c r="K73" i="3"/>
  <c r="L73" i="3" s="1"/>
  <c r="F73" i="3"/>
  <c r="G73" i="3" s="1"/>
  <c r="K72" i="3"/>
  <c r="F72" i="3"/>
  <c r="K71" i="3"/>
  <c r="F71" i="3"/>
  <c r="K70" i="3"/>
  <c r="F70" i="3"/>
  <c r="K69" i="3"/>
  <c r="F69" i="3"/>
  <c r="K68" i="3"/>
  <c r="F68" i="3"/>
  <c r="K67" i="3"/>
  <c r="L67" i="3" s="1"/>
  <c r="F67" i="3"/>
  <c r="K66" i="3"/>
  <c r="F66" i="3"/>
  <c r="K65" i="3"/>
  <c r="F65" i="3"/>
  <c r="K64" i="3"/>
  <c r="F64" i="3"/>
  <c r="K63" i="3"/>
  <c r="F63" i="3"/>
  <c r="K62" i="3"/>
  <c r="F62" i="3"/>
  <c r="K61" i="3"/>
  <c r="F61" i="3"/>
  <c r="K60" i="3"/>
  <c r="F60" i="3"/>
  <c r="K59" i="3"/>
  <c r="L59" i="3" s="1"/>
  <c r="F59" i="3"/>
  <c r="G59" i="3" s="1"/>
  <c r="K58" i="3"/>
  <c r="F58" i="3"/>
  <c r="K57" i="3"/>
  <c r="F57" i="3"/>
  <c r="K56" i="3"/>
  <c r="F56" i="3"/>
  <c r="K55" i="3"/>
  <c r="F55" i="3"/>
  <c r="K54" i="3"/>
  <c r="F54" i="3"/>
  <c r="K53" i="3"/>
  <c r="F53" i="3"/>
  <c r="K52" i="3"/>
  <c r="L52" i="3" s="1"/>
  <c r="F52" i="3"/>
  <c r="G52" i="3" s="1"/>
  <c r="K51" i="3"/>
  <c r="F51" i="3"/>
  <c r="K50" i="3"/>
  <c r="F50" i="3"/>
  <c r="K49" i="3"/>
  <c r="F49" i="3"/>
  <c r="K48" i="3"/>
  <c r="F48" i="3"/>
  <c r="K47" i="3"/>
  <c r="F47" i="3"/>
  <c r="K46" i="3"/>
  <c r="F46" i="3"/>
  <c r="K45" i="3"/>
  <c r="F45" i="3"/>
  <c r="K44" i="3"/>
  <c r="F44" i="3"/>
  <c r="K43" i="3"/>
  <c r="F43" i="3"/>
  <c r="K42" i="3"/>
  <c r="F42" i="3"/>
  <c r="K41" i="3"/>
  <c r="F41" i="3"/>
  <c r="K40" i="3"/>
  <c r="F40" i="3"/>
  <c r="K39" i="3"/>
  <c r="F39" i="3"/>
  <c r="K38" i="3"/>
  <c r="F38" i="3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L29" i="3" s="1"/>
  <c r="F29" i="3"/>
  <c r="G29" i="3" s="1"/>
  <c r="K28" i="3"/>
  <c r="F28" i="3"/>
  <c r="K27" i="3"/>
  <c r="F27" i="3"/>
  <c r="K26" i="3"/>
  <c r="L26" i="3" s="1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L12" i="3" s="1"/>
  <c r="F12" i="3"/>
  <c r="G12" i="3" s="1"/>
  <c r="K11" i="3"/>
  <c r="F11" i="3"/>
  <c r="K10" i="3"/>
  <c r="F10" i="3"/>
  <c r="K9" i="3"/>
  <c r="F9" i="3"/>
  <c r="K8" i="3"/>
  <c r="F8" i="3"/>
  <c r="K7" i="3"/>
  <c r="F7" i="3"/>
  <c r="K6" i="3"/>
  <c r="F6" i="3"/>
  <c r="K5" i="3"/>
  <c r="L5" i="3" s="1"/>
  <c r="F5" i="3"/>
  <c r="G5" i="3" s="1"/>
  <c r="K4" i="3"/>
  <c r="F4" i="3"/>
  <c r="K3" i="3"/>
  <c r="F3" i="3"/>
  <c r="K2" i="3"/>
  <c r="L2" i="3" s="1"/>
  <c r="E3" i="2" l="1"/>
  <c r="E113" i="2"/>
  <c r="E49" i="2"/>
  <c r="E78" i="2"/>
  <c r="E88" i="2"/>
  <c r="E24" i="2"/>
  <c r="E103" i="2"/>
  <c r="E39" i="2"/>
  <c r="E85" i="2"/>
  <c r="E92" i="2"/>
  <c r="E75" i="2"/>
  <c r="E70" i="2"/>
  <c r="E77" i="2"/>
  <c r="E13" i="2"/>
  <c r="E116" i="2"/>
  <c r="E52" i="2"/>
  <c r="E74" i="2"/>
  <c r="E67" i="2"/>
  <c r="E94" i="2"/>
  <c r="E10" i="2"/>
  <c r="E59" i="2"/>
  <c r="E121" i="2"/>
  <c r="E57" i="2"/>
  <c r="E98" i="2"/>
  <c r="E96" i="2"/>
  <c r="E32" i="2"/>
  <c r="E111" i="2"/>
  <c r="E47" i="2"/>
  <c r="E101" i="2"/>
  <c r="E60" i="2"/>
  <c r="E82" i="2"/>
  <c r="E97" i="2"/>
  <c r="E33" i="2"/>
  <c r="E34" i="2"/>
  <c r="E72" i="2"/>
  <c r="E8" i="2"/>
  <c r="E87" i="2"/>
  <c r="E23" i="2"/>
  <c r="E37" i="2"/>
  <c r="E44" i="2"/>
  <c r="E43" i="2"/>
  <c r="E38" i="2"/>
  <c r="E61" i="2"/>
  <c r="E110" i="2"/>
  <c r="E100" i="2"/>
  <c r="E36" i="2"/>
  <c r="E115" i="2"/>
  <c r="E51" i="2"/>
  <c r="E117" i="2"/>
  <c r="E76" i="2"/>
  <c r="E106" i="2"/>
  <c r="E105" i="2"/>
  <c r="E41" i="2"/>
  <c r="E54" i="2"/>
  <c r="E80" i="2"/>
  <c r="E16" i="2"/>
  <c r="E95" i="2"/>
  <c r="E31" i="2"/>
  <c r="E53" i="2"/>
  <c r="E102" i="2"/>
  <c r="E42" i="2"/>
  <c r="E81" i="2"/>
  <c r="E17" i="2"/>
  <c r="E120" i="2"/>
  <c r="E56" i="2"/>
  <c r="E90" i="2"/>
  <c r="E71" i="2"/>
  <c r="E7" i="2"/>
  <c r="E5" i="2"/>
  <c r="E28" i="2"/>
  <c r="E11" i="2"/>
  <c r="E109" i="2"/>
  <c r="E45" i="2"/>
  <c r="E66" i="2"/>
  <c r="E84" i="2"/>
  <c r="E20" i="2"/>
  <c r="E99" i="2"/>
  <c r="E35" i="2"/>
  <c r="E69" i="2"/>
  <c r="E12" i="2"/>
  <c r="E62" i="2"/>
  <c r="E89" i="2"/>
  <c r="E25" i="2"/>
  <c r="E14" i="2"/>
  <c r="E64" i="2"/>
  <c r="E114" i="2"/>
  <c r="E79" i="2"/>
  <c r="E15" i="2"/>
  <c r="E86" i="2"/>
  <c r="E91" i="2"/>
  <c r="E6" i="2"/>
  <c r="E65" i="2"/>
  <c r="E2" i="2"/>
  <c r="E104" i="2"/>
  <c r="E40" i="2"/>
  <c r="E119" i="2"/>
  <c r="E55" i="2"/>
  <c r="E18" i="2"/>
  <c r="E46" i="2"/>
  <c r="E30" i="2"/>
  <c r="E118" i="2"/>
  <c r="E93" i="2"/>
  <c r="E29" i="2"/>
  <c r="E22" i="2"/>
  <c r="E68" i="2"/>
  <c r="E4" i="2"/>
  <c r="E83" i="2"/>
  <c r="E19" i="2"/>
  <c r="E21" i="2"/>
  <c r="E107" i="2"/>
  <c r="E26" i="2"/>
  <c r="E73" i="2"/>
  <c r="E9" i="2"/>
  <c r="E112" i="2"/>
  <c r="E48" i="2"/>
  <c r="E58" i="2"/>
  <c r="E63" i="2"/>
  <c r="E50" i="2"/>
  <c r="E108" i="2"/>
  <c r="E27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2" i="2"/>
  <c r="G5" i="2"/>
  <c r="G9" i="2"/>
  <c r="G13" i="2"/>
  <c r="G17" i="2"/>
  <c r="G21" i="2"/>
  <c r="G25" i="2"/>
  <c r="G29" i="2"/>
  <c r="L11" i="2" s="1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6" i="2"/>
  <c r="G10" i="2"/>
  <c r="G14" i="2"/>
  <c r="G18" i="2"/>
  <c r="G22" i="2"/>
  <c r="G26" i="2"/>
  <c r="G30" i="2"/>
  <c r="L12" i="2" s="1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F4" i="2"/>
  <c r="F20" i="2"/>
  <c r="F36" i="2"/>
  <c r="F52" i="2"/>
  <c r="F68" i="2"/>
  <c r="F84" i="2"/>
  <c r="F100" i="2"/>
  <c r="F116" i="2"/>
  <c r="F13" i="2"/>
  <c r="F29" i="2"/>
  <c r="F45" i="2"/>
  <c r="F61" i="2"/>
  <c r="F77" i="2"/>
  <c r="F93" i="2"/>
  <c r="F109" i="2"/>
  <c r="F6" i="2"/>
  <c r="F22" i="2"/>
  <c r="F38" i="2"/>
  <c r="F54" i="2"/>
  <c r="F70" i="2"/>
  <c r="F86" i="2"/>
  <c r="F102" i="2"/>
  <c r="F118" i="2"/>
  <c r="F11" i="2"/>
  <c r="F27" i="2"/>
  <c r="F43" i="2"/>
  <c r="F59" i="2"/>
  <c r="F91" i="2"/>
  <c r="F8" i="2"/>
  <c r="F24" i="2"/>
  <c r="F40" i="2"/>
  <c r="F56" i="2"/>
  <c r="F72" i="2"/>
  <c r="F88" i="2"/>
  <c r="F104" i="2"/>
  <c r="F120" i="2"/>
  <c r="F17" i="2"/>
  <c r="F33" i="2"/>
  <c r="F49" i="2"/>
  <c r="F65" i="2"/>
  <c r="F81" i="2"/>
  <c r="F97" i="2"/>
  <c r="F113" i="2"/>
  <c r="F10" i="2"/>
  <c r="F26" i="2"/>
  <c r="F42" i="2"/>
  <c r="F58" i="2"/>
  <c r="F74" i="2"/>
  <c r="F90" i="2"/>
  <c r="F106" i="2"/>
  <c r="F2" i="2"/>
  <c r="F15" i="2"/>
  <c r="F31" i="2"/>
  <c r="F47" i="2"/>
  <c r="F63" i="2"/>
  <c r="F79" i="2"/>
  <c r="F95" i="2"/>
  <c r="F111" i="2"/>
  <c r="F83" i="2"/>
  <c r="F115" i="2"/>
  <c r="F12" i="2"/>
  <c r="F28" i="2"/>
  <c r="F44" i="2"/>
  <c r="F60" i="2"/>
  <c r="F76" i="2"/>
  <c r="F92" i="2"/>
  <c r="F108" i="2"/>
  <c r="F5" i="2"/>
  <c r="F21" i="2"/>
  <c r="F37" i="2"/>
  <c r="F53" i="2"/>
  <c r="F69" i="2"/>
  <c r="F85" i="2"/>
  <c r="F101" i="2"/>
  <c r="F117" i="2"/>
  <c r="F14" i="2"/>
  <c r="F30" i="2"/>
  <c r="F46" i="2"/>
  <c r="F62" i="2"/>
  <c r="F78" i="2"/>
  <c r="F94" i="2"/>
  <c r="F110" i="2"/>
  <c r="F3" i="2"/>
  <c r="F19" i="2"/>
  <c r="F35" i="2"/>
  <c r="F51" i="2"/>
  <c r="F67" i="2"/>
  <c r="F99" i="2"/>
  <c r="F16" i="2"/>
  <c r="F32" i="2"/>
  <c r="F48" i="2"/>
  <c r="F64" i="2"/>
  <c r="F80" i="2"/>
  <c r="F96" i="2"/>
  <c r="F112" i="2"/>
  <c r="F9" i="2"/>
  <c r="F25" i="2"/>
  <c r="F41" i="2"/>
  <c r="F57" i="2"/>
  <c r="F73" i="2"/>
  <c r="F89" i="2"/>
  <c r="F105" i="2"/>
  <c r="F121" i="2"/>
  <c r="F18" i="2"/>
  <c r="F34" i="2"/>
  <c r="F50" i="2"/>
  <c r="F66" i="2"/>
  <c r="F82" i="2"/>
  <c r="F98" i="2"/>
  <c r="F114" i="2"/>
  <c r="F7" i="2"/>
  <c r="K15" i="2" s="1"/>
  <c r="F23" i="2"/>
  <c r="F39" i="2"/>
  <c r="F55" i="2"/>
  <c r="F71" i="2"/>
  <c r="F87" i="2"/>
  <c r="F103" i="2"/>
  <c r="F119" i="2"/>
  <c r="F75" i="2"/>
  <c r="F107" i="2"/>
  <c r="L631" i="1"/>
  <c r="M631" i="1"/>
  <c r="N7441" i="3"/>
  <c r="M1911" i="3"/>
  <c r="H3848" i="3"/>
  <c r="K11" i="2"/>
  <c r="K6" i="2"/>
  <c r="K10" i="2"/>
  <c r="L7" i="2"/>
  <c r="L8" i="2"/>
  <c r="M3193" i="3"/>
  <c r="I8487" i="3"/>
  <c r="N3081" i="3"/>
  <c r="I8981" i="3"/>
  <c r="H5537" i="3"/>
  <c r="H5618" i="3"/>
  <c r="H5960" i="3"/>
  <c r="N4357" i="3"/>
  <c r="M7971" i="3"/>
  <c r="I945" i="3"/>
  <c r="M7167" i="3"/>
  <c r="I8365" i="3"/>
  <c r="I6151" i="3"/>
  <c r="N7707" i="3"/>
  <c r="M2141" i="3"/>
  <c r="M7441" i="3"/>
  <c r="N2935" i="3"/>
  <c r="M4080" i="3"/>
  <c r="M5005" i="3"/>
  <c r="I5154" i="3"/>
  <c r="H5494" i="3"/>
  <c r="H5696" i="3"/>
  <c r="M7758" i="3"/>
  <c r="I8106" i="3"/>
  <c r="I12" i="3"/>
  <c r="I853" i="3"/>
  <c r="M1842" i="3"/>
  <c r="N4232" i="3"/>
  <c r="N4419" i="3"/>
  <c r="H4851" i="3"/>
  <c r="N4878" i="3"/>
  <c r="M4905" i="3"/>
  <c r="H5370" i="3"/>
  <c r="M5424" i="3"/>
  <c r="M10411" i="3"/>
  <c r="I104" i="3"/>
  <c r="N1992" i="3"/>
  <c r="M2364" i="3"/>
  <c r="N4969" i="3"/>
  <c r="M5033" i="3"/>
  <c r="I6194" i="3"/>
  <c r="M7663" i="3"/>
  <c r="M7808" i="3"/>
  <c r="M8035" i="3"/>
  <c r="M10644" i="3"/>
  <c r="I52" i="3"/>
  <c r="I139" i="3"/>
  <c r="I873" i="3"/>
  <c r="I960" i="3"/>
  <c r="I663" i="3"/>
  <c r="I2075" i="3"/>
  <c r="N2082" i="3"/>
  <c r="M2384" i="3"/>
  <c r="N2634" i="3"/>
  <c r="N2643" i="3"/>
  <c r="M3210" i="3"/>
  <c r="M4812" i="3"/>
  <c r="H4819" i="3"/>
  <c r="N4919" i="3"/>
  <c r="H5096" i="3"/>
  <c r="I5144" i="3"/>
  <c r="I5299" i="3"/>
  <c r="H5402" i="3"/>
  <c r="L5656" i="3"/>
  <c r="M5656" i="3"/>
  <c r="G6078" i="3"/>
  <c r="I6078" i="3"/>
  <c r="H1889" i="3"/>
  <c r="M2019" i="3"/>
  <c r="N2141" i="3"/>
  <c r="M3662" i="3"/>
  <c r="I3801" i="3"/>
  <c r="H4317" i="3"/>
  <c r="M4470" i="3"/>
  <c r="M4821" i="3"/>
  <c r="H5414" i="3"/>
  <c r="H5435" i="3"/>
  <c r="M5453" i="3"/>
  <c r="M5605" i="3"/>
  <c r="G6124" i="3"/>
  <c r="I6124" i="3"/>
  <c r="N4470" i="3"/>
  <c r="M5676" i="3"/>
  <c r="M5689" i="3"/>
  <c r="M5749" i="3"/>
  <c r="M5823" i="3"/>
  <c r="L5943" i="3"/>
  <c r="M5943" i="3"/>
  <c r="I6459" i="3"/>
  <c r="M6629" i="3"/>
  <c r="N6728" i="3"/>
  <c r="M6865" i="3"/>
  <c r="I6882" i="3"/>
  <c r="M6908" i="3"/>
  <c r="M7773" i="3"/>
  <c r="N8118" i="3"/>
  <c r="H8352" i="3"/>
  <c r="M8601" i="3"/>
  <c r="H10202" i="3"/>
  <c r="I10217" i="3"/>
  <c r="N10740" i="3"/>
  <c r="N5953" i="3"/>
  <c r="N6827" i="3"/>
  <c r="M6931" i="3"/>
  <c r="N8601" i="3"/>
  <c r="I9684" i="3"/>
  <c r="M10629" i="3"/>
  <c r="N10638" i="3"/>
  <c r="M10682" i="3"/>
  <c r="N10629" i="3"/>
  <c r="N10686" i="3"/>
  <c r="I118" i="3"/>
  <c r="I159" i="3"/>
  <c r="G1002" i="3"/>
  <c r="I1002" i="3"/>
  <c r="I29" i="3"/>
  <c r="I86" i="3"/>
  <c r="I701" i="3"/>
  <c r="I745" i="3"/>
  <c r="I788" i="3"/>
  <c r="G897" i="3"/>
  <c r="I897" i="3"/>
  <c r="I921" i="3"/>
  <c r="M2254" i="3"/>
  <c r="H2623" i="3"/>
  <c r="M2634" i="3"/>
  <c r="N3193" i="3"/>
  <c r="L3565" i="3"/>
  <c r="M3565" i="3"/>
  <c r="L3292" i="3"/>
  <c r="N3292" i="3"/>
  <c r="N2011" i="3"/>
  <c r="N2039" i="3"/>
  <c r="M2112" i="3"/>
  <c r="N2446" i="3"/>
  <c r="M2554" i="3"/>
  <c r="I2743" i="3"/>
  <c r="M2935" i="3"/>
  <c r="M3081" i="3"/>
  <c r="M3591" i="3"/>
  <c r="H3801" i="3"/>
  <c r="H3855" i="3"/>
  <c r="H4028" i="3"/>
  <c r="H4056" i="3"/>
  <c r="N4137" i="3"/>
  <c r="N4516" i="3"/>
  <c r="M4598" i="3"/>
  <c r="M4878" i="3"/>
  <c r="H5014" i="3"/>
  <c r="H5154" i="3"/>
  <c r="H5235" i="3"/>
  <c r="M5481" i="3"/>
  <c r="M5507" i="3"/>
  <c r="L5852" i="3"/>
  <c r="M5852" i="3"/>
  <c r="G6132" i="3"/>
  <c r="I6132" i="3"/>
  <c r="H3837" i="3"/>
  <c r="H3890" i="3"/>
  <c r="H4064" i="3"/>
  <c r="M4165" i="3"/>
  <c r="M4440" i="3"/>
  <c r="I4594" i="3"/>
  <c r="M4866" i="3"/>
  <c r="N4905" i="3"/>
  <c r="N4920" i="3"/>
  <c r="I5199" i="3"/>
  <c r="I5311" i="3"/>
  <c r="I5370" i="3"/>
  <c r="H5465" i="3"/>
  <c r="H5518" i="3"/>
  <c r="M5581" i="3"/>
  <c r="M5635" i="3"/>
  <c r="L5797" i="3"/>
  <c r="M5797" i="3"/>
  <c r="L5967" i="3"/>
  <c r="M5967" i="3"/>
  <c r="G5985" i="3"/>
  <c r="I5985" i="3"/>
  <c r="G6170" i="3"/>
  <c r="I6170" i="3"/>
  <c r="G6431" i="3"/>
  <c r="H6431" i="3"/>
  <c r="I3890" i="3"/>
  <c r="L5937" i="3"/>
  <c r="N5937" i="3"/>
  <c r="G5976" i="3"/>
  <c r="H5976" i="3"/>
  <c r="G8030" i="3"/>
  <c r="H8030" i="3"/>
  <c r="G8342" i="3"/>
  <c r="H8342" i="3"/>
  <c r="G10271" i="3"/>
  <c r="I10271" i="3"/>
  <c r="M7802" i="3"/>
  <c r="M7946" i="3"/>
  <c r="G8528" i="3"/>
  <c r="H8528" i="3"/>
  <c r="G9569" i="3"/>
  <c r="I9569" i="3"/>
  <c r="N7946" i="3"/>
  <c r="G9692" i="3"/>
  <c r="H9692" i="3"/>
  <c r="G9796" i="3"/>
  <c r="I9796" i="3"/>
  <c r="L10413" i="3"/>
  <c r="N10413" i="3"/>
  <c r="L10667" i="3"/>
  <c r="M10667" i="3"/>
  <c r="I5960" i="3"/>
  <c r="M6723" i="3"/>
  <c r="H6882" i="3"/>
  <c r="I6890" i="3"/>
  <c r="N6908" i="3"/>
  <c r="I6959" i="3"/>
  <c r="N7207" i="3"/>
  <c r="M7331" i="3"/>
  <c r="N7663" i="3"/>
  <c r="M7760" i="3"/>
  <c r="M7837" i="3"/>
  <c r="L8057" i="3"/>
  <c r="N8057" i="3"/>
  <c r="G8497" i="3"/>
  <c r="H8497" i="3"/>
  <c r="N10682" i="3"/>
  <c r="H8389" i="3"/>
  <c r="H8403" i="3"/>
  <c r="H8438" i="3"/>
  <c r="I8462" i="3"/>
  <c r="H8571" i="3"/>
  <c r="H8759" i="3"/>
  <c r="I9175" i="3"/>
  <c r="H9318" i="3"/>
  <c r="I9712" i="3"/>
  <c r="I9781" i="3"/>
  <c r="I9827" i="3"/>
  <c r="H9887" i="3"/>
  <c r="N10465" i="3"/>
  <c r="I8389" i="3"/>
  <c r="H8451" i="3"/>
  <c r="H8487" i="3"/>
  <c r="M8568" i="3"/>
  <c r="N8592" i="3"/>
  <c r="N8634" i="3"/>
  <c r="I9470" i="3"/>
  <c r="I9514" i="3"/>
  <c r="I9657" i="3"/>
  <c r="I10577" i="3"/>
  <c r="M10686" i="3"/>
  <c r="M10740" i="3"/>
  <c r="M650" i="1"/>
  <c r="M778" i="1"/>
  <c r="H568" i="1"/>
  <c r="N657" i="1"/>
  <c r="H3" i="1"/>
  <c r="G3" i="1"/>
  <c r="H5" i="1"/>
  <c r="G5" i="1"/>
  <c r="H7" i="1"/>
  <c r="G7" i="1"/>
  <c r="H9" i="1"/>
  <c r="G9" i="1"/>
  <c r="H11" i="1"/>
  <c r="G11" i="1"/>
  <c r="H13" i="1"/>
  <c r="G13" i="1"/>
  <c r="N15" i="1"/>
  <c r="L15" i="1"/>
  <c r="N16" i="1"/>
  <c r="L16" i="1"/>
  <c r="N18" i="1"/>
  <c r="L18" i="1"/>
  <c r="N20" i="1"/>
  <c r="L20" i="1"/>
  <c r="N22" i="1"/>
  <c r="L22" i="1"/>
  <c r="N23" i="1"/>
  <c r="L23" i="1"/>
  <c r="N25" i="1"/>
  <c r="L25" i="1"/>
  <c r="N26" i="1"/>
  <c r="L26" i="1"/>
  <c r="N29" i="1"/>
  <c r="L29" i="1"/>
  <c r="N31" i="1"/>
  <c r="L31" i="1"/>
  <c r="H33" i="1"/>
  <c r="G33" i="1"/>
  <c r="H35" i="1"/>
  <c r="G35" i="1"/>
  <c r="H37" i="1"/>
  <c r="G37" i="1"/>
  <c r="H39" i="1"/>
  <c r="G39" i="1"/>
  <c r="H42" i="1"/>
  <c r="G42" i="1"/>
  <c r="H43" i="1"/>
  <c r="G43" i="1"/>
  <c r="M45" i="1"/>
  <c r="L45" i="1"/>
  <c r="N47" i="1"/>
  <c r="L47" i="1"/>
  <c r="N50" i="1"/>
  <c r="L50" i="1"/>
  <c r="H52" i="1"/>
  <c r="G52" i="1"/>
  <c r="H55" i="1"/>
  <c r="G55" i="1"/>
  <c r="H57" i="1"/>
  <c r="G57" i="1"/>
  <c r="M58" i="1"/>
  <c r="L58" i="1"/>
  <c r="N3" i="1"/>
  <c r="L3" i="1"/>
  <c r="N5" i="1"/>
  <c r="L5" i="1"/>
  <c r="N7" i="1"/>
  <c r="L7" i="1"/>
  <c r="N9" i="1"/>
  <c r="L9" i="1"/>
  <c r="M11" i="1"/>
  <c r="L11" i="1"/>
  <c r="M13" i="1"/>
  <c r="L13" i="1"/>
  <c r="H17" i="1"/>
  <c r="G17" i="1"/>
  <c r="H19" i="1"/>
  <c r="G19" i="1"/>
  <c r="H21" i="1"/>
  <c r="G21" i="1"/>
  <c r="H24" i="1"/>
  <c r="G24" i="1"/>
  <c r="H27" i="1"/>
  <c r="G27" i="1"/>
  <c r="H28" i="1"/>
  <c r="G28" i="1"/>
  <c r="H30" i="1"/>
  <c r="G30" i="1"/>
  <c r="N33" i="1"/>
  <c r="L33" i="1"/>
  <c r="N35" i="1"/>
  <c r="L35" i="1"/>
  <c r="N37" i="1"/>
  <c r="L37" i="1"/>
  <c r="N39" i="1"/>
  <c r="L39" i="1"/>
  <c r="N42" i="1"/>
  <c r="L42" i="1"/>
  <c r="N43" i="1"/>
  <c r="L43" i="1"/>
  <c r="H46" i="1"/>
  <c r="G46" i="1"/>
  <c r="H48" i="1"/>
  <c r="G48" i="1"/>
  <c r="H49" i="1"/>
  <c r="G49" i="1"/>
  <c r="H51" i="1"/>
  <c r="G51" i="1"/>
  <c r="M52" i="1"/>
  <c r="L52" i="1"/>
  <c r="H53" i="1"/>
  <c r="G53" i="1"/>
  <c r="H54" i="1"/>
  <c r="G54" i="1"/>
  <c r="H59" i="1"/>
  <c r="G59" i="1"/>
  <c r="H63" i="1"/>
  <c r="G63" i="1"/>
  <c r="H66" i="1"/>
  <c r="G66" i="1"/>
  <c r="H68" i="1"/>
  <c r="G68" i="1"/>
  <c r="H71" i="1"/>
  <c r="G71" i="1"/>
  <c r="H75" i="1"/>
  <c r="G75" i="1"/>
  <c r="H78" i="1"/>
  <c r="G78" i="1"/>
  <c r="H81" i="1"/>
  <c r="G81" i="1"/>
  <c r="H83" i="1"/>
  <c r="G83" i="1"/>
  <c r="H84" i="1"/>
  <c r="G84" i="1"/>
  <c r="H86" i="1"/>
  <c r="G86" i="1"/>
  <c r="H88" i="1"/>
  <c r="G88" i="1"/>
  <c r="H90" i="1"/>
  <c r="G90" i="1"/>
  <c r="H91" i="1"/>
  <c r="G91" i="1"/>
  <c r="H93" i="1"/>
  <c r="G93" i="1"/>
  <c r="H95" i="1"/>
  <c r="G95" i="1"/>
  <c r="H97" i="1"/>
  <c r="G97" i="1"/>
  <c r="H98" i="1"/>
  <c r="G98" i="1"/>
  <c r="H99" i="1"/>
  <c r="G99" i="1"/>
  <c r="H100" i="1"/>
  <c r="G100" i="1"/>
  <c r="H101" i="1"/>
  <c r="G101" i="1"/>
  <c r="H103" i="1"/>
  <c r="G103" i="1"/>
  <c r="H105" i="1"/>
  <c r="G105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1" i="1"/>
  <c r="G121" i="1"/>
  <c r="H124" i="1"/>
  <c r="G124" i="1"/>
  <c r="H126" i="1"/>
  <c r="G126" i="1"/>
  <c r="H129" i="1"/>
  <c r="G129" i="1"/>
  <c r="H131" i="1"/>
  <c r="G131" i="1"/>
  <c r="H133" i="1"/>
  <c r="G133" i="1"/>
  <c r="H137" i="1"/>
  <c r="G137" i="1"/>
  <c r="H140" i="1"/>
  <c r="G140" i="1"/>
  <c r="H141" i="1"/>
  <c r="G141" i="1"/>
  <c r="H2" i="1"/>
  <c r="G2" i="1"/>
  <c r="H4" i="1"/>
  <c r="G4" i="1"/>
  <c r="H6" i="1"/>
  <c r="G6" i="1"/>
  <c r="H8" i="1"/>
  <c r="G8" i="1"/>
  <c r="H10" i="1"/>
  <c r="G10" i="1"/>
  <c r="H12" i="1"/>
  <c r="G12" i="1"/>
  <c r="H14" i="1"/>
  <c r="G14" i="1"/>
  <c r="M17" i="1"/>
  <c r="L17" i="1"/>
  <c r="M19" i="1"/>
  <c r="L19" i="1"/>
  <c r="N21" i="1"/>
  <c r="L21" i="1"/>
  <c r="N24" i="1"/>
  <c r="L24" i="1"/>
  <c r="N27" i="1"/>
  <c r="L27" i="1"/>
  <c r="M28" i="1"/>
  <c r="L28" i="1"/>
  <c r="N30" i="1"/>
  <c r="L30" i="1"/>
  <c r="H32" i="1"/>
  <c r="G32" i="1"/>
  <c r="H34" i="1"/>
  <c r="G34" i="1"/>
  <c r="H36" i="1"/>
  <c r="G36" i="1"/>
  <c r="H38" i="1"/>
  <c r="G38" i="1"/>
  <c r="H40" i="1"/>
  <c r="G40" i="1"/>
  <c r="H41" i="1"/>
  <c r="G41" i="1"/>
  <c r="H44" i="1"/>
  <c r="G44" i="1"/>
  <c r="N46" i="1"/>
  <c r="L46" i="1"/>
  <c r="N48" i="1"/>
  <c r="L48" i="1"/>
  <c r="N49" i="1"/>
  <c r="L49" i="1"/>
  <c r="M53" i="1"/>
  <c r="L53" i="1"/>
  <c r="N54" i="1"/>
  <c r="L54" i="1"/>
  <c r="H56" i="1"/>
  <c r="G56" i="1"/>
  <c r="H60" i="1"/>
  <c r="G60" i="1"/>
  <c r="N66" i="1"/>
  <c r="L66" i="1"/>
  <c r="M68" i="1"/>
  <c r="L68" i="1"/>
  <c r="M71" i="1"/>
  <c r="L71" i="1"/>
  <c r="N75" i="1"/>
  <c r="L75" i="1"/>
  <c r="N81" i="1"/>
  <c r="L81" i="1"/>
  <c r="M84" i="1"/>
  <c r="L84" i="1"/>
  <c r="N86" i="1"/>
  <c r="L86" i="1"/>
  <c r="M88" i="1"/>
  <c r="L88" i="1"/>
  <c r="M91" i="1"/>
  <c r="L91" i="1"/>
  <c r="N93" i="1"/>
  <c r="L93" i="1"/>
  <c r="M95" i="1"/>
  <c r="L95" i="1"/>
  <c r="M98" i="1"/>
  <c r="L98" i="1"/>
  <c r="N99" i="1"/>
  <c r="L99" i="1"/>
  <c r="M100" i="1"/>
  <c r="L100" i="1"/>
  <c r="M103" i="1"/>
  <c r="L103" i="1"/>
  <c r="M105" i="1"/>
  <c r="L105" i="1"/>
  <c r="N106" i="1"/>
  <c r="L106" i="1"/>
  <c r="M108" i="1"/>
  <c r="L108" i="1"/>
  <c r="M112" i="1"/>
  <c r="L112" i="1"/>
  <c r="N114" i="1"/>
  <c r="L114" i="1"/>
  <c r="M116" i="1"/>
  <c r="L116" i="1"/>
  <c r="M120" i="1"/>
  <c r="L120" i="1"/>
  <c r="N121" i="1"/>
  <c r="L121" i="1"/>
  <c r="M126" i="1"/>
  <c r="L126" i="1"/>
  <c r="M129" i="1"/>
  <c r="L129" i="1"/>
  <c r="M133" i="1"/>
  <c r="L133" i="1"/>
  <c r="M2" i="1"/>
  <c r="L2" i="1"/>
  <c r="N4" i="1"/>
  <c r="L4" i="1"/>
  <c r="N6" i="1"/>
  <c r="L6" i="1"/>
  <c r="M8" i="1"/>
  <c r="L8" i="1"/>
  <c r="M10" i="1"/>
  <c r="L10" i="1"/>
  <c r="N12" i="1"/>
  <c r="L12" i="1"/>
  <c r="N14" i="1"/>
  <c r="L14" i="1"/>
  <c r="H15" i="1"/>
  <c r="G15" i="1"/>
  <c r="H16" i="1"/>
  <c r="G16" i="1"/>
  <c r="H18" i="1"/>
  <c r="G18" i="1"/>
  <c r="H20" i="1"/>
  <c r="G20" i="1"/>
  <c r="H22" i="1"/>
  <c r="G22" i="1"/>
  <c r="H23" i="1"/>
  <c r="G23" i="1"/>
  <c r="H25" i="1"/>
  <c r="G25" i="1"/>
  <c r="H26" i="1"/>
  <c r="G26" i="1"/>
  <c r="H29" i="1"/>
  <c r="G29" i="1"/>
  <c r="H31" i="1"/>
  <c r="G31" i="1"/>
  <c r="M32" i="1"/>
  <c r="L32" i="1"/>
  <c r="N34" i="1"/>
  <c r="L34" i="1"/>
  <c r="M36" i="1"/>
  <c r="L36" i="1"/>
  <c r="N38" i="1"/>
  <c r="L38" i="1"/>
  <c r="M40" i="1"/>
  <c r="L40" i="1"/>
  <c r="N41" i="1"/>
  <c r="L41" i="1"/>
  <c r="N44" i="1"/>
  <c r="L44" i="1"/>
  <c r="H45" i="1"/>
  <c r="G45" i="1"/>
  <c r="H47" i="1"/>
  <c r="G47" i="1"/>
  <c r="H50" i="1"/>
  <c r="G50" i="1"/>
  <c r="N56" i="1"/>
  <c r="L56" i="1"/>
  <c r="H58" i="1"/>
  <c r="G58" i="1"/>
  <c r="H62" i="1"/>
  <c r="G62" i="1"/>
  <c r="H64" i="1"/>
  <c r="G64" i="1"/>
  <c r="H65" i="1"/>
  <c r="G65" i="1"/>
  <c r="H69" i="1"/>
  <c r="G69" i="1"/>
  <c r="H70" i="1"/>
  <c r="G70" i="1"/>
  <c r="H72" i="1"/>
  <c r="G72" i="1"/>
  <c r="H73" i="1"/>
  <c r="G73" i="1"/>
  <c r="H74" i="1"/>
  <c r="G74" i="1"/>
  <c r="H77" i="1"/>
  <c r="G77" i="1"/>
  <c r="H79" i="1"/>
  <c r="G79" i="1"/>
  <c r="H80" i="1"/>
  <c r="G80" i="1"/>
  <c r="H85" i="1"/>
  <c r="G85" i="1"/>
  <c r="H89" i="1"/>
  <c r="G89" i="1"/>
  <c r="H92" i="1"/>
  <c r="G92" i="1"/>
  <c r="H96" i="1"/>
  <c r="G96" i="1"/>
  <c r="H104" i="1"/>
  <c r="G104" i="1"/>
  <c r="H109" i="1"/>
  <c r="G109" i="1"/>
  <c r="H111" i="1"/>
  <c r="G111" i="1"/>
  <c r="H113" i="1"/>
  <c r="G113" i="1"/>
  <c r="H117" i="1"/>
  <c r="G117" i="1"/>
  <c r="H119" i="1"/>
  <c r="G119" i="1"/>
  <c r="H123" i="1"/>
  <c r="G123" i="1"/>
  <c r="H125" i="1"/>
  <c r="G125" i="1"/>
  <c r="H127" i="1"/>
  <c r="G127" i="1"/>
  <c r="H128" i="1"/>
  <c r="G128" i="1"/>
  <c r="H130" i="1"/>
  <c r="G130" i="1"/>
  <c r="H134" i="1"/>
  <c r="G134" i="1"/>
  <c r="H135" i="1"/>
  <c r="G135" i="1"/>
  <c r="H136" i="1"/>
  <c r="G136" i="1"/>
  <c r="H138" i="1"/>
  <c r="G138" i="1"/>
  <c r="H142" i="1"/>
  <c r="G142" i="1"/>
  <c r="H145" i="1"/>
  <c r="G145" i="1"/>
  <c r="H147" i="1"/>
  <c r="G147" i="1"/>
  <c r="H149" i="1"/>
  <c r="G149" i="1"/>
  <c r="H152" i="1"/>
  <c r="G152" i="1"/>
  <c r="H154" i="1"/>
  <c r="G154" i="1"/>
  <c r="H156" i="1"/>
  <c r="G156" i="1"/>
  <c r="H160" i="1"/>
  <c r="G160" i="1"/>
  <c r="H162" i="1"/>
  <c r="G162" i="1"/>
  <c r="H164" i="1"/>
  <c r="G164" i="1"/>
  <c r="H169" i="1"/>
  <c r="G169" i="1"/>
  <c r="H173" i="1"/>
  <c r="G173" i="1"/>
  <c r="H175" i="1"/>
  <c r="G175" i="1"/>
  <c r="H177" i="1"/>
  <c r="G177" i="1"/>
  <c r="H181" i="1"/>
  <c r="G181" i="1"/>
  <c r="H184" i="1"/>
  <c r="G184" i="1"/>
  <c r="H188" i="1"/>
  <c r="G188" i="1"/>
  <c r="H189" i="1"/>
  <c r="G189" i="1"/>
  <c r="H191" i="1"/>
  <c r="G191" i="1"/>
  <c r="H195" i="1"/>
  <c r="G195" i="1"/>
  <c r="H197" i="1"/>
  <c r="G197" i="1"/>
  <c r="H200" i="1"/>
  <c r="G200" i="1"/>
  <c r="H204" i="1"/>
  <c r="G204" i="1"/>
  <c r="H207" i="1"/>
  <c r="G207" i="1"/>
  <c r="M208" i="1"/>
  <c r="L208" i="1"/>
  <c r="M209" i="1"/>
  <c r="L209" i="1"/>
  <c r="M210" i="1"/>
  <c r="L210" i="1"/>
  <c r="M212" i="1"/>
  <c r="L212" i="1"/>
  <c r="M218" i="1"/>
  <c r="L218" i="1"/>
  <c r="N221" i="1"/>
  <c r="L221" i="1"/>
  <c r="H223" i="1"/>
  <c r="G223" i="1"/>
  <c r="N235" i="1"/>
  <c r="L235" i="1"/>
  <c r="N239" i="1"/>
  <c r="L239" i="1"/>
  <c r="H241" i="1"/>
  <c r="G241" i="1"/>
  <c r="H243" i="1"/>
  <c r="G243" i="1"/>
  <c r="H245" i="1"/>
  <c r="G245" i="1"/>
  <c r="N249" i="1"/>
  <c r="L249" i="1"/>
  <c r="H253" i="1"/>
  <c r="G253" i="1"/>
  <c r="N261" i="1"/>
  <c r="L261" i="1"/>
  <c r="N264" i="1"/>
  <c r="N266" i="1"/>
  <c r="L266" i="1"/>
  <c r="M268" i="1"/>
  <c r="L268" i="1"/>
  <c r="H272" i="1"/>
  <c r="G272" i="1"/>
  <c r="N273" i="1"/>
  <c r="L273" i="1"/>
  <c r="N275" i="1"/>
  <c r="L275" i="1"/>
  <c r="H279" i="1"/>
  <c r="G279" i="1"/>
  <c r="H282" i="1"/>
  <c r="G282" i="1"/>
  <c r="H283" i="1"/>
  <c r="G283" i="1"/>
  <c r="H284" i="1"/>
  <c r="G284" i="1"/>
  <c r="H288" i="1"/>
  <c r="G288" i="1"/>
  <c r="H290" i="1"/>
  <c r="G290" i="1"/>
  <c r="H292" i="1"/>
  <c r="G292" i="1"/>
  <c r="H294" i="1"/>
  <c r="G294" i="1"/>
  <c r="H296" i="1"/>
  <c r="G296" i="1"/>
  <c r="N297" i="1"/>
  <c r="L297" i="1"/>
  <c r="N299" i="1"/>
  <c r="L299" i="1"/>
  <c r="H301" i="1"/>
  <c r="G301" i="1"/>
  <c r="N304" i="1"/>
  <c r="L304" i="1"/>
  <c r="N308" i="1"/>
  <c r="L308" i="1"/>
  <c r="N310" i="1"/>
  <c r="L310" i="1"/>
  <c r="M311" i="1"/>
  <c r="L311" i="1"/>
  <c r="H313" i="1"/>
  <c r="G313" i="1"/>
  <c r="N314" i="1"/>
  <c r="L314" i="1"/>
  <c r="N316" i="1"/>
  <c r="L316" i="1"/>
  <c r="N318" i="1"/>
  <c r="L318" i="1"/>
  <c r="N319" i="1"/>
  <c r="L319" i="1"/>
  <c r="N320" i="1"/>
  <c r="L320" i="1"/>
  <c r="N321" i="1"/>
  <c r="L321" i="1"/>
  <c r="H323" i="1"/>
  <c r="G323" i="1"/>
  <c r="M326" i="1"/>
  <c r="L326" i="1"/>
  <c r="N328" i="1"/>
  <c r="L328" i="1"/>
  <c r="M330" i="1"/>
  <c r="L330" i="1"/>
  <c r="H333" i="1"/>
  <c r="G333" i="1"/>
  <c r="H334" i="1"/>
  <c r="G334" i="1"/>
  <c r="H338" i="1"/>
  <c r="G338" i="1"/>
  <c r="H340" i="1"/>
  <c r="G340" i="1"/>
  <c r="N341" i="1"/>
  <c r="L341" i="1"/>
  <c r="N343" i="1"/>
  <c r="L343" i="1"/>
  <c r="H345" i="1"/>
  <c r="G345" i="1"/>
  <c r="N372" i="1"/>
  <c r="L372" i="1"/>
  <c r="N374" i="1"/>
  <c r="L374" i="1"/>
  <c r="H376" i="1"/>
  <c r="G376" i="1"/>
  <c r="M378" i="1"/>
  <c r="L378" i="1"/>
  <c r="I380" i="1"/>
  <c r="G380" i="1"/>
  <c r="M381" i="1"/>
  <c r="L381" i="1"/>
  <c r="I388" i="1"/>
  <c r="G388" i="1"/>
  <c r="H390" i="1"/>
  <c r="G390" i="1"/>
  <c r="I392" i="1"/>
  <c r="G392" i="1"/>
  <c r="M393" i="1"/>
  <c r="L393" i="1"/>
  <c r="I399" i="1"/>
  <c r="G399" i="1"/>
  <c r="M403" i="1"/>
  <c r="L403" i="1"/>
  <c r="I408" i="1"/>
  <c r="G408" i="1"/>
  <c r="H410" i="1"/>
  <c r="G410" i="1"/>
  <c r="I412" i="1"/>
  <c r="G412" i="1"/>
  <c r="I414" i="1"/>
  <c r="G414" i="1"/>
  <c r="I415" i="1"/>
  <c r="G415" i="1"/>
  <c r="M520" i="1"/>
  <c r="L520" i="1"/>
  <c r="I524" i="1"/>
  <c r="G524" i="1"/>
  <c r="I525" i="1"/>
  <c r="G525" i="1"/>
  <c r="H526" i="1"/>
  <c r="G526" i="1"/>
  <c r="H529" i="1"/>
  <c r="G529" i="1"/>
  <c r="I531" i="1"/>
  <c r="G531" i="1"/>
  <c r="I534" i="1"/>
  <c r="G534" i="1"/>
  <c r="H536" i="1"/>
  <c r="G536" i="1"/>
  <c r="H539" i="1"/>
  <c r="G539" i="1"/>
  <c r="I541" i="1"/>
  <c r="G541" i="1"/>
  <c r="H543" i="1"/>
  <c r="G543" i="1"/>
  <c r="N546" i="1"/>
  <c r="L546" i="1"/>
  <c r="M550" i="1"/>
  <c r="L550" i="1"/>
  <c r="M551" i="1"/>
  <c r="L551" i="1"/>
  <c r="N553" i="1"/>
  <c r="L553" i="1"/>
  <c r="I555" i="1"/>
  <c r="G555" i="1"/>
  <c r="H557" i="1"/>
  <c r="G557" i="1"/>
  <c r="I558" i="1"/>
  <c r="G558" i="1"/>
  <c r="N559" i="1"/>
  <c r="L559" i="1"/>
  <c r="N562" i="1"/>
  <c r="L562" i="1"/>
  <c r="N569" i="1"/>
  <c r="L569" i="1"/>
  <c r="H574" i="1"/>
  <c r="G574" i="1"/>
  <c r="M575" i="1"/>
  <c r="L575" i="1"/>
  <c r="N577" i="1"/>
  <c r="L577" i="1"/>
  <c r="N578" i="1"/>
  <c r="L578" i="1"/>
  <c r="H580" i="1"/>
  <c r="G580" i="1"/>
  <c r="I581" i="1"/>
  <c r="G581" i="1"/>
  <c r="I582" i="1"/>
  <c r="G582" i="1"/>
  <c r="M583" i="1"/>
  <c r="L583" i="1"/>
  <c r="I585" i="1"/>
  <c r="G585" i="1"/>
  <c r="I587" i="1"/>
  <c r="G587" i="1"/>
  <c r="H589" i="1"/>
  <c r="G589" i="1"/>
  <c r="M590" i="1"/>
  <c r="L590" i="1"/>
  <c r="M592" i="1"/>
  <c r="L592" i="1"/>
  <c r="N593" i="1"/>
  <c r="L593" i="1"/>
  <c r="N595" i="1"/>
  <c r="L595" i="1"/>
  <c r="N597" i="1"/>
  <c r="L597" i="1"/>
  <c r="N600" i="1"/>
  <c r="L600" i="1"/>
  <c r="N603" i="1"/>
  <c r="I604" i="1"/>
  <c r="G604" i="1"/>
  <c r="I606" i="1"/>
  <c r="G606" i="1"/>
  <c r="I609" i="1"/>
  <c r="G609" i="1"/>
  <c r="N610" i="1"/>
  <c r="L610" i="1"/>
  <c r="N626" i="1"/>
  <c r="L626" i="1"/>
  <c r="N632" i="1"/>
  <c r="L632" i="1"/>
  <c r="H636" i="1"/>
  <c r="G636" i="1"/>
  <c r="N638" i="1"/>
  <c r="L638" i="1"/>
  <c r="N640" i="1"/>
  <c r="L640" i="1"/>
  <c r="N644" i="1"/>
  <c r="L644" i="1"/>
  <c r="H646" i="1"/>
  <c r="G646" i="1"/>
  <c r="H648" i="1"/>
  <c r="G648" i="1"/>
  <c r="H650" i="1"/>
  <c r="G650" i="1"/>
  <c r="H651" i="1"/>
  <c r="G651" i="1"/>
  <c r="M652" i="1"/>
  <c r="L652" i="1"/>
  <c r="N654" i="1"/>
  <c r="L654" i="1"/>
  <c r="N656" i="1"/>
  <c r="L656" i="1"/>
  <c r="H658" i="1"/>
  <c r="G658" i="1"/>
  <c r="H660" i="1"/>
  <c r="G660" i="1"/>
  <c r="H662" i="1"/>
  <c r="G662" i="1"/>
  <c r="H664" i="1"/>
  <c r="G664" i="1"/>
  <c r="H666" i="1"/>
  <c r="G666" i="1"/>
  <c r="H668" i="1"/>
  <c r="G668" i="1"/>
  <c r="N671" i="1"/>
  <c r="L671" i="1"/>
  <c r="N673" i="1"/>
  <c r="L673" i="1"/>
  <c r="N675" i="1"/>
  <c r="L675" i="1"/>
  <c r="H676" i="1"/>
  <c r="G676" i="1"/>
  <c r="M684" i="1"/>
  <c r="L684" i="1"/>
  <c r="M685" i="1"/>
  <c r="L685" i="1"/>
  <c r="I695" i="1"/>
  <c r="G695" i="1"/>
  <c r="H696" i="1"/>
  <c r="G696" i="1"/>
  <c r="H699" i="1"/>
  <c r="G699" i="1"/>
  <c r="I701" i="1"/>
  <c r="G701" i="1"/>
  <c r="H703" i="1"/>
  <c r="G703" i="1"/>
  <c r="M704" i="1"/>
  <c r="L704" i="1"/>
  <c r="I717" i="1"/>
  <c r="G717" i="1"/>
  <c r="I718" i="1"/>
  <c r="G718" i="1"/>
  <c r="I720" i="1"/>
  <c r="G720" i="1"/>
  <c r="H722" i="1"/>
  <c r="G722" i="1"/>
  <c r="H725" i="1"/>
  <c r="G725" i="1"/>
  <c r="I732" i="1"/>
  <c r="G732" i="1"/>
  <c r="I734" i="1"/>
  <c r="G734" i="1"/>
  <c r="M738" i="1"/>
  <c r="L738" i="1"/>
  <c r="H741" i="1"/>
  <c r="G741" i="1"/>
  <c r="M746" i="1"/>
  <c r="L746" i="1"/>
  <c r="H748" i="1"/>
  <c r="G748" i="1"/>
  <c r="N749" i="1"/>
  <c r="L749" i="1"/>
  <c r="N750" i="1"/>
  <c r="L750" i="1"/>
  <c r="N752" i="1"/>
  <c r="L752" i="1"/>
  <c r="N754" i="1"/>
  <c r="L754" i="1"/>
  <c r="N756" i="1"/>
  <c r="L756" i="1"/>
  <c r="I759" i="1"/>
  <c r="G759" i="1"/>
  <c r="I765" i="1"/>
  <c r="G765" i="1"/>
  <c r="N768" i="1"/>
  <c r="L768" i="1"/>
  <c r="I770" i="1"/>
  <c r="G770" i="1"/>
  <c r="M771" i="1"/>
  <c r="L771" i="1"/>
  <c r="M773" i="1"/>
  <c r="L773" i="1"/>
  <c r="I778" i="1"/>
  <c r="G778" i="1"/>
  <c r="N780" i="1"/>
  <c r="L780" i="1"/>
  <c r="H782" i="1"/>
  <c r="G782" i="1"/>
  <c r="H786" i="1"/>
  <c r="G786" i="1"/>
  <c r="I207" i="1"/>
  <c r="N212" i="1"/>
  <c r="N215" i="1"/>
  <c r="L215" i="1"/>
  <c r="N217" i="1"/>
  <c r="L217" i="1"/>
  <c r="H219" i="1"/>
  <c r="G219" i="1"/>
  <c r="M220" i="1"/>
  <c r="L220" i="1"/>
  <c r="M221" i="1"/>
  <c r="I223" i="1"/>
  <c r="H225" i="1"/>
  <c r="G225" i="1"/>
  <c r="M239" i="1"/>
  <c r="N247" i="1"/>
  <c r="L247" i="1"/>
  <c r="N252" i="1"/>
  <c r="L252" i="1"/>
  <c r="N253" i="1"/>
  <c r="L253" i="1"/>
  <c r="N256" i="1"/>
  <c r="L256" i="1"/>
  <c r="N258" i="1"/>
  <c r="L258" i="1"/>
  <c r="H260" i="1"/>
  <c r="G260" i="1"/>
  <c r="H265" i="1"/>
  <c r="G265" i="1"/>
  <c r="H267" i="1"/>
  <c r="G267" i="1"/>
  <c r="H269" i="1"/>
  <c r="G269" i="1"/>
  <c r="H270" i="1"/>
  <c r="G270" i="1"/>
  <c r="H271" i="1"/>
  <c r="G271" i="1"/>
  <c r="I272" i="1"/>
  <c r="H274" i="1"/>
  <c r="G274" i="1"/>
  <c r="H276" i="1"/>
  <c r="G276" i="1"/>
  <c r="H277" i="1"/>
  <c r="G277" i="1"/>
  <c r="N279" i="1"/>
  <c r="L279" i="1"/>
  <c r="N282" i="1"/>
  <c r="L282" i="1"/>
  <c r="N284" i="1"/>
  <c r="L284" i="1"/>
  <c r="N286" i="1"/>
  <c r="L286" i="1"/>
  <c r="M290" i="1"/>
  <c r="L290" i="1"/>
  <c r="N292" i="1"/>
  <c r="L292" i="1"/>
  <c r="N296" i="1"/>
  <c r="L296" i="1"/>
  <c r="H298" i="1"/>
  <c r="G298" i="1"/>
  <c r="H300" i="1"/>
  <c r="G300" i="1"/>
  <c r="N301" i="1"/>
  <c r="L301" i="1"/>
  <c r="H303" i="1"/>
  <c r="G303" i="1"/>
  <c r="H305" i="1"/>
  <c r="G305" i="1"/>
  <c r="H306" i="1"/>
  <c r="G306" i="1"/>
  <c r="H307" i="1"/>
  <c r="G307" i="1"/>
  <c r="H309" i="1"/>
  <c r="G309" i="1"/>
  <c r="N311" i="1"/>
  <c r="I313" i="1"/>
  <c r="H315" i="1"/>
  <c r="G315" i="1"/>
  <c r="H317" i="1"/>
  <c r="G317" i="1"/>
  <c r="N323" i="1"/>
  <c r="L323" i="1"/>
  <c r="H325" i="1"/>
  <c r="G325" i="1"/>
  <c r="H327" i="1"/>
  <c r="G327" i="1"/>
  <c r="H329" i="1"/>
  <c r="G329" i="1"/>
  <c r="N330" i="1"/>
  <c r="N333" i="1"/>
  <c r="L333" i="1"/>
  <c r="N336" i="1"/>
  <c r="L336" i="1"/>
  <c r="N338" i="1"/>
  <c r="L338" i="1"/>
  <c r="M340" i="1"/>
  <c r="L340" i="1"/>
  <c r="H342" i="1"/>
  <c r="G342" i="1"/>
  <c r="H344" i="1"/>
  <c r="G344" i="1"/>
  <c r="N345" i="1"/>
  <c r="L345" i="1"/>
  <c r="H373" i="1"/>
  <c r="G373" i="1"/>
  <c r="H375" i="1"/>
  <c r="G375" i="1"/>
  <c r="N376" i="1"/>
  <c r="L376" i="1"/>
  <c r="H379" i="1"/>
  <c r="G379" i="1"/>
  <c r="M380" i="1"/>
  <c r="L380" i="1"/>
  <c r="I384" i="1"/>
  <c r="G384" i="1"/>
  <c r="M385" i="1"/>
  <c r="L385" i="1"/>
  <c r="M388" i="1"/>
  <c r="L388" i="1"/>
  <c r="H392" i="1"/>
  <c r="M395" i="1"/>
  <c r="L395" i="1"/>
  <c r="N397" i="1"/>
  <c r="L397" i="1"/>
  <c r="M399" i="1"/>
  <c r="L399" i="1"/>
  <c r="I402" i="1"/>
  <c r="G402" i="1"/>
  <c r="I405" i="1"/>
  <c r="G405" i="1"/>
  <c r="M406" i="1"/>
  <c r="L406" i="1"/>
  <c r="M414" i="1"/>
  <c r="L414" i="1"/>
  <c r="H524" i="1"/>
  <c r="M529" i="1"/>
  <c r="L529" i="1"/>
  <c r="M534" i="1"/>
  <c r="L534" i="1"/>
  <c r="M536" i="1"/>
  <c r="L536" i="1"/>
  <c r="M539" i="1"/>
  <c r="L539" i="1"/>
  <c r="M541" i="1"/>
  <c r="L541" i="1"/>
  <c r="N543" i="1"/>
  <c r="L543" i="1"/>
  <c r="H545" i="1"/>
  <c r="G545" i="1"/>
  <c r="H547" i="1"/>
  <c r="G547" i="1"/>
  <c r="M553" i="1"/>
  <c r="M555" i="1"/>
  <c r="L555" i="1"/>
  <c r="M557" i="1"/>
  <c r="L557" i="1"/>
  <c r="H558" i="1"/>
  <c r="H561" i="1"/>
  <c r="G561" i="1"/>
  <c r="H563" i="1"/>
  <c r="G563" i="1"/>
  <c r="I565" i="1"/>
  <c r="G565" i="1"/>
  <c r="I568" i="1"/>
  <c r="H570" i="1"/>
  <c r="G570" i="1"/>
  <c r="M578" i="1"/>
  <c r="M581" i="1"/>
  <c r="L581" i="1"/>
  <c r="N582" i="1"/>
  <c r="L582" i="1"/>
  <c r="I584" i="1"/>
  <c r="G584" i="1"/>
  <c r="M585" i="1"/>
  <c r="L585" i="1"/>
  <c r="M589" i="1"/>
  <c r="L589" i="1"/>
  <c r="I591" i="1"/>
  <c r="G591" i="1"/>
  <c r="H596" i="1"/>
  <c r="G596" i="1"/>
  <c r="I599" i="1"/>
  <c r="G599" i="1"/>
  <c r="I601" i="1"/>
  <c r="G601" i="1"/>
  <c r="I603" i="1"/>
  <c r="G603" i="1"/>
  <c r="N606" i="1"/>
  <c r="L606" i="1"/>
  <c r="M609" i="1"/>
  <c r="L609" i="1"/>
  <c r="I611" i="1"/>
  <c r="G611" i="1"/>
  <c r="I625" i="1"/>
  <c r="G625" i="1"/>
  <c r="I629" i="1"/>
  <c r="G629" i="1"/>
  <c r="M632" i="1"/>
  <c r="N634" i="1"/>
  <c r="L634" i="1"/>
  <c r="N636" i="1"/>
  <c r="L636" i="1"/>
  <c r="H639" i="1"/>
  <c r="G639" i="1"/>
  <c r="H641" i="1"/>
  <c r="G641" i="1"/>
  <c r="H642" i="1"/>
  <c r="G642" i="1"/>
  <c r="H643" i="1"/>
  <c r="G643" i="1"/>
  <c r="M644" i="1"/>
  <c r="M646" i="1"/>
  <c r="L646" i="1"/>
  <c r="N648" i="1"/>
  <c r="L648" i="1"/>
  <c r="N651" i="1"/>
  <c r="L651" i="1"/>
  <c r="H653" i="1"/>
  <c r="G653" i="1"/>
  <c r="H655" i="1"/>
  <c r="G655" i="1"/>
  <c r="M657" i="1"/>
  <c r="N658" i="1"/>
  <c r="L658" i="1"/>
  <c r="N660" i="1"/>
  <c r="L660" i="1"/>
  <c r="N662" i="1"/>
  <c r="L662" i="1"/>
  <c r="N664" i="1"/>
  <c r="L664" i="1"/>
  <c r="N666" i="1"/>
  <c r="L666" i="1"/>
  <c r="N668" i="1"/>
  <c r="L668" i="1"/>
  <c r="H669" i="1"/>
  <c r="G669" i="1"/>
  <c r="H670" i="1"/>
  <c r="G670" i="1"/>
  <c r="H672" i="1"/>
  <c r="G672" i="1"/>
  <c r="M675" i="1"/>
  <c r="N682" i="1"/>
  <c r="L682" i="1"/>
  <c r="H686" i="1"/>
  <c r="G686" i="1"/>
  <c r="I703" i="1"/>
  <c r="N704" i="1"/>
  <c r="M706" i="1"/>
  <c r="L706" i="1"/>
  <c r="M711" i="1"/>
  <c r="L711" i="1"/>
  <c r="M714" i="1"/>
  <c r="L714" i="1"/>
  <c r="M718" i="1"/>
  <c r="L718" i="1"/>
  <c r="M722" i="1"/>
  <c r="L722" i="1"/>
  <c r="M724" i="1"/>
  <c r="L724" i="1"/>
  <c r="M727" i="1"/>
  <c r="L727" i="1"/>
  <c r="I728" i="1"/>
  <c r="G728" i="1"/>
  <c r="I729" i="1"/>
  <c r="G729" i="1"/>
  <c r="I736" i="1"/>
  <c r="G736" i="1"/>
  <c r="I737" i="1"/>
  <c r="G737" i="1"/>
  <c r="M741" i="1"/>
  <c r="L741" i="1"/>
  <c r="N743" i="1"/>
  <c r="L743" i="1"/>
  <c r="I747" i="1"/>
  <c r="G747" i="1"/>
  <c r="I748" i="1"/>
  <c r="I753" i="1"/>
  <c r="G753" i="1"/>
  <c r="I758" i="1"/>
  <c r="G758" i="1"/>
  <c r="M759" i="1"/>
  <c r="L759" i="1"/>
  <c r="I761" i="1"/>
  <c r="G761" i="1"/>
  <c r="N762" i="1"/>
  <c r="L762" i="1"/>
  <c r="I764" i="1"/>
  <c r="G764" i="1"/>
  <c r="M765" i="1"/>
  <c r="L765" i="1"/>
  <c r="I767" i="1"/>
  <c r="G767" i="1"/>
  <c r="I769" i="1"/>
  <c r="G769" i="1"/>
  <c r="H770" i="1"/>
  <c r="I772" i="1"/>
  <c r="G772" i="1"/>
  <c r="H781" i="1"/>
  <c r="G781" i="1"/>
  <c r="N782" i="1"/>
  <c r="L782" i="1"/>
  <c r="N784" i="1"/>
  <c r="L784" i="1"/>
  <c r="N786" i="1"/>
  <c r="L786" i="1"/>
  <c r="M791" i="1"/>
  <c r="L791" i="1"/>
  <c r="N793" i="1"/>
  <c r="L793" i="1"/>
  <c r="N794" i="1"/>
  <c r="L794" i="1"/>
  <c r="H143" i="1"/>
  <c r="G143" i="1"/>
  <c r="H144" i="1"/>
  <c r="G144" i="1"/>
  <c r="H146" i="1"/>
  <c r="G146" i="1"/>
  <c r="H148" i="1"/>
  <c r="G148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68" i="1"/>
  <c r="G168" i="1"/>
  <c r="H170" i="1"/>
  <c r="G170" i="1"/>
  <c r="H172" i="1"/>
  <c r="G172" i="1"/>
  <c r="H174" i="1"/>
  <c r="G174" i="1"/>
  <c r="H176" i="1"/>
  <c r="G176" i="1"/>
  <c r="H178" i="1"/>
  <c r="G178" i="1"/>
  <c r="H179" i="1"/>
  <c r="G179" i="1"/>
  <c r="H180" i="1"/>
  <c r="G180" i="1"/>
  <c r="H182" i="1"/>
  <c r="G182" i="1"/>
  <c r="H183" i="1"/>
  <c r="G183" i="1"/>
  <c r="H185" i="1"/>
  <c r="G185" i="1"/>
  <c r="H187" i="1"/>
  <c r="G187" i="1"/>
  <c r="H190" i="1"/>
  <c r="G190" i="1"/>
  <c r="H192" i="1"/>
  <c r="G192" i="1"/>
  <c r="H196" i="1"/>
  <c r="G196" i="1"/>
  <c r="H198" i="1"/>
  <c r="G198" i="1"/>
  <c r="N211" i="1"/>
  <c r="L211" i="1"/>
  <c r="H213" i="1"/>
  <c r="G213" i="1"/>
  <c r="M214" i="1"/>
  <c r="L214" i="1"/>
  <c r="N223" i="1"/>
  <c r="L223" i="1"/>
  <c r="H226" i="1"/>
  <c r="G226" i="1"/>
  <c r="N232" i="1"/>
  <c r="L232" i="1"/>
  <c r="H246" i="1"/>
  <c r="G246" i="1"/>
  <c r="N248" i="1"/>
  <c r="L248" i="1"/>
  <c r="N262" i="1"/>
  <c r="L262" i="1"/>
  <c r="N265" i="1"/>
  <c r="L265" i="1"/>
  <c r="N267" i="1"/>
  <c r="L267" i="1"/>
  <c r="N269" i="1"/>
  <c r="L269" i="1"/>
  <c r="N270" i="1"/>
  <c r="L270" i="1"/>
  <c r="N271" i="1"/>
  <c r="L271" i="1"/>
  <c r="N276" i="1"/>
  <c r="L276" i="1"/>
  <c r="N277" i="1"/>
  <c r="L277" i="1"/>
  <c r="H278" i="1"/>
  <c r="G278" i="1"/>
  <c r="H280" i="1"/>
  <c r="G280" i="1"/>
  <c r="H281" i="1"/>
  <c r="G281" i="1"/>
  <c r="H285" i="1"/>
  <c r="G285" i="1"/>
  <c r="H287" i="1"/>
  <c r="G287" i="1"/>
  <c r="H289" i="1"/>
  <c r="G289" i="1"/>
  <c r="H291" i="1"/>
  <c r="G291" i="1"/>
  <c r="H293" i="1"/>
  <c r="G293" i="1"/>
  <c r="H295" i="1"/>
  <c r="G295" i="1"/>
  <c r="N298" i="1"/>
  <c r="L298" i="1"/>
  <c r="M300" i="1"/>
  <c r="L300" i="1"/>
  <c r="H302" i="1"/>
  <c r="G302" i="1"/>
  <c r="N303" i="1"/>
  <c r="L303" i="1"/>
  <c r="N305" i="1"/>
  <c r="L305" i="1"/>
  <c r="N306" i="1"/>
  <c r="L306" i="1"/>
  <c r="N307" i="1"/>
  <c r="L307" i="1"/>
  <c r="N309" i="1"/>
  <c r="L309" i="1"/>
  <c r="H312" i="1"/>
  <c r="G312" i="1"/>
  <c r="N315" i="1"/>
  <c r="L315" i="1"/>
  <c r="N317" i="1"/>
  <c r="L317" i="1"/>
  <c r="N322" i="1"/>
  <c r="L322" i="1"/>
  <c r="H324" i="1"/>
  <c r="G324" i="1"/>
  <c r="N325" i="1"/>
  <c r="L325" i="1"/>
  <c r="N327" i="1"/>
  <c r="L327" i="1"/>
  <c r="N329" i="1"/>
  <c r="L329" i="1"/>
  <c r="H331" i="1"/>
  <c r="G331" i="1"/>
  <c r="H332" i="1"/>
  <c r="G332" i="1"/>
  <c r="H335" i="1"/>
  <c r="G335" i="1"/>
  <c r="H337" i="1"/>
  <c r="G337" i="1"/>
  <c r="H339" i="1"/>
  <c r="G339" i="1"/>
  <c r="N342" i="1"/>
  <c r="L342" i="1"/>
  <c r="H346" i="1"/>
  <c r="G346" i="1"/>
  <c r="N373" i="1"/>
  <c r="L373" i="1"/>
  <c r="I377" i="1"/>
  <c r="G377" i="1"/>
  <c r="M382" i="1"/>
  <c r="L382" i="1"/>
  <c r="M384" i="1"/>
  <c r="L384" i="1"/>
  <c r="I386" i="1"/>
  <c r="G386" i="1"/>
  <c r="I391" i="1"/>
  <c r="G391" i="1"/>
  <c r="M392" i="1"/>
  <c r="L392" i="1"/>
  <c r="H396" i="1"/>
  <c r="G396" i="1"/>
  <c r="I398" i="1"/>
  <c r="G398" i="1"/>
  <c r="M400" i="1"/>
  <c r="L400" i="1"/>
  <c r="M402" i="1"/>
  <c r="L402" i="1"/>
  <c r="M405" i="1"/>
  <c r="L405" i="1"/>
  <c r="I411" i="1"/>
  <c r="G411" i="1"/>
  <c r="I413" i="1"/>
  <c r="G413" i="1"/>
  <c r="H518" i="1"/>
  <c r="G518" i="1"/>
  <c r="I523" i="1"/>
  <c r="G523" i="1"/>
  <c r="H530" i="1"/>
  <c r="G530" i="1"/>
  <c r="H533" i="1"/>
  <c r="G533" i="1"/>
  <c r="H537" i="1"/>
  <c r="G537" i="1"/>
  <c r="H540" i="1"/>
  <c r="G540" i="1"/>
  <c r="H544" i="1"/>
  <c r="G544" i="1"/>
  <c r="M545" i="1"/>
  <c r="L545" i="1"/>
  <c r="M547" i="1"/>
  <c r="L547" i="1"/>
  <c r="I548" i="1"/>
  <c r="G548" i="1"/>
  <c r="N549" i="1"/>
  <c r="L549" i="1"/>
  <c r="N552" i="1"/>
  <c r="L552" i="1"/>
  <c r="H554" i="1"/>
  <c r="G554" i="1"/>
  <c r="M558" i="1"/>
  <c r="L558" i="1"/>
  <c r="M561" i="1"/>
  <c r="L561" i="1"/>
  <c r="M563" i="1"/>
  <c r="L563" i="1"/>
  <c r="N565" i="1"/>
  <c r="L565" i="1"/>
  <c r="H566" i="1"/>
  <c r="G566" i="1"/>
  <c r="I567" i="1"/>
  <c r="G567" i="1"/>
  <c r="M568" i="1"/>
  <c r="L568" i="1"/>
  <c r="M570" i="1"/>
  <c r="L570" i="1"/>
  <c r="H572" i="1"/>
  <c r="G572" i="1"/>
  <c r="H573" i="1"/>
  <c r="G573" i="1"/>
  <c r="N576" i="1"/>
  <c r="L576" i="1"/>
  <c r="I583" i="1"/>
  <c r="G583" i="1"/>
  <c r="I586" i="1"/>
  <c r="G586" i="1"/>
  <c r="I588" i="1"/>
  <c r="G588" i="1"/>
  <c r="M591" i="1"/>
  <c r="L591" i="1"/>
  <c r="N594" i="1"/>
  <c r="L594" i="1"/>
  <c r="N598" i="1"/>
  <c r="L598" i="1"/>
  <c r="M599" i="1"/>
  <c r="L599" i="1"/>
  <c r="N601" i="1"/>
  <c r="L601" i="1"/>
  <c r="H605" i="1"/>
  <c r="G605" i="1"/>
  <c r="H608" i="1"/>
  <c r="G608" i="1"/>
  <c r="N611" i="1"/>
  <c r="L611" i="1"/>
  <c r="N623" i="1"/>
  <c r="L623" i="1"/>
  <c r="N625" i="1"/>
  <c r="L625" i="1"/>
  <c r="N627" i="1"/>
  <c r="L627" i="1"/>
  <c r="N629" i="1"/>
  <c r="L629" i="1"/>
  <c r="N630" i="1"/>
  <c r="L630" i="1"/>
  <c r="I633" i="1"/>
  <c r="G633" i="1"/>
  <c r="I635" i="1"/>
  <c r="G635" i="1"/>
  <c r="I637" i="1"/>
  <c r="G637" i="1"/>
  <c r="N639" i="1"/>
  <c r="L639" i="1"/>
  <c r="N641" i="1"/>
  <c r="L641" i="1"/>
  <c r="N642" i="1"/>
  <c r="L642" i="1"/>
  <c r="N643" i="1"/>
  <c r="L643" i="1"/>
  <c r="H645" i="1"/>
  <c r="G645" i="1"/>
  <c r="H647" i="1"/>
  <c r="G647" i="1"/>
  <c r="H649" i="1"/>
  <c r="G649" i="1"/>
  <c r="N653" i="1"/>
  <c r="L653" i="1"/>
  <c r="N655" i="1"/>
  <c r="L655" i="1"/>
  <c r="H659" i="1"/>
  <c r="G659" i="1"/>
  <c r="H661" i="1"/>
  <c r="G661" i="1"/>
  <c r="H663" i="1"/>
  <c r="G663" i="1"/>
  <c r="H665" i="1"/>
  <c r="G665" i="1"/>
  <c r="H667" i="1"/>
  <c r="G667" i="1"/>
  <c r="N669" i="1"/>
  <c r="L669" i="1"/>
  <c r="N670" i="1"/>
  <c r="L670" i="1"/>
  <c r="N672" i="1"/>
  <c r="L672" i="1"/>
  <c r="M674" i="1"/>
  <c r="L674" i="1"/>
  <c r="H677" i="1"/>
  <c r="G677" i="1"/>
  <c r="H678" i="1"/>
  <c r="G678" i="1"/>
  <c r="H679" i="1"/>
  <c r="G679" i="1"/>
  <c r="H681" i="1"/>
  <c r="G681" i="1"/>
  <c r="M689" i="1"/>
  <c r="L689" i="1"/>
  <c r="I708" i="1"/>
  <c r="G708" i="1"/>
  <c r="H710" i="1"/>
  <c r="G710" i="1"/>
  <c r="I713" i="1"/>
  <c r="G713" i="1"/>
  <c r="M715" i="1"/>
  <c r="L715" i="1"/>
  <c r="I721" i="1"/>
  <c r="G721" i="1"/>
  <c r="I723" i="1"/>
  <c r="G723" i="1"/>
  <c r="M728" i="1"/>
  <c r="L728" i="1"/>
  <c r="M729" i="1"/>
  <c r="L729" i="1"/>
  <c r="I730" i="1"/>
  <c r="G730" i="1"/>
  <c r="I731" i="1"/>
  <c r="G731" i="1"/>
  <c r="I733" i="1"/>
  <c r="G733" i="1"/>
  <c r="I735" i="1"/>
  <c r="G735" i="1"/>
  <c r="M736" i="1"/>
  <c r="L736" i="1"/>
  <c r="M737" i="1"/>
  <c r="L737" i="1"/>
  <c r="M742" i="1"/>
  <c r="L742" i="1"/>
  <c r="H746" i="1"/>
  <c r="G746" i="1"/>
  <c r="M748" i="1"/>
  <c r="L748" i="1"/>
  <c r="M751" i="1"/>
  <c r="L751" i="1"/>
  <c r="M753" i="1"/>
  <c r="L753" i="1"/>
  <c r="M755" i="1"/>
  <c r="L755" i="1"/>
  <c r="N764" i="1"/>
  <c r="L764" i="1"/>
  <c r="M767" i="1"/>
  <c r="L767" i="1"/>
  <c r="N772" i="1"/>
  <c r="L772" i="1"/>
  <c r="N774" i="1"/>
  <c r="L774" i="1"/>
  <c r="M776" i="1"/>
  <c r="L776" i="1"/>
  <c r="N781" i="1"/>
  <c r="L781" i="1"/>
  <c r="N789" i="1"/>
  <c r="L789" i="1"/>
  <c r="H792" i="1"/>
  <c r="G792" i="1"/>
  <c r="H795" i="1"/>
  <c r="G795" i="1"/>
  <c r="M137" i="1"/>
  <c r="L137" i="1"/>
  <c r="M140" i="1"/>
  <c r="L140" i="1"/>
  <c r="M143" i="1"/>
  <c r="L143" i="1"/>
  <c r="N144" i="1"/>
  <c r="L144" i="1"/>
  <c r="M148" i="1"/>
  <c r="L148" i="1"/>
  <c r="M151" i="1"/>
  <c r="L151" i="1"/>
  <c r="M155" i="1"/>
  <c r="L155" i="1"/>
  <c r="N157" i="1"/>
  <c r="L157" i="1"/>
  <c r="M159" i="1"/>
  <c r="L159" i="1"/>
  <c r="M163" i="1"/>
  <c r="L163" i="1"/>
  <c r="N165" i="1"/>
  <c r="L165" i="1"/>
  <c r="M167" i="1"/>
  <c r="L167" i="1"/>
  <c r="N170" i="1"/>
  <c r="L170" i="1"/>
  <c r="M172" i="1"/>
  <c r="L172" i="1"/>
  <c r="N176" i="1"/>
  <c r="L176" i="1"/>
  <c r="N179" i="1"/>
  <c r="L179" i="1"/>
  <c r="M180" i="1"/>
  <c r="L180" i="1"/>
  <c r="M183" i="1"/>
  <c r="L183" i="1"/>
  <c r="N185" i="1"/>
  <c r="L185" i="1"/>
  <c r="M187" i="1"/>
  <c r="L187" i="1"/>
  <c r="M190" i="1"/>
  <c r="L190" i="1"/>
  <c r="M194" i="1"/>
  <c r="L194" i="1"/>
  <c r="N196" i="1"/>
  <c r="L196" i="1"/>
  <c r="N198" i="1"/>
  <c r="L198" i="1"/>
  <c r="M203" i="1"/>
  <c r="L203" i="1"/>
  <c r="M206" i="1"/>
  <c r="L206" i="1"/>
  <c r="N213" i="1"/>
  <c r="L213" i="1"/>
  <c r="H215" i="1"/>
  <c r="G215" i="1"/>
  <c r="M216" i="1"/>
  <c r="L216" i="1"/>
  <c r="H221" i="1"/>
  <c r="G221" i="1"/>
  <c r="M222" i="1"/>
  <c r="L222" i="1"/>
  <c r="I226" i="1"/>
  <c r="M232" i="1"/>
  <c r="H237" i="1"/>
  <c r="G237" i="1"/>
  <c r="M242" i="1"/>
  <c r="L242" i="1"/>
  <c r="M244" i="1"/>
  <c r="L244" i="1"/>
  <c r="H250" i="1"/>
  <c r="G250" i="1"/>
  <c r="N251" i="1"/>
  <c r="L251" i="1"/>
  <c r="N254" i="1"/>
  <c r="L254" i="1"/>
  <c r="N257" i="1"/>
  <c r="L257" i="1"/>
  <c r="H259" i="1"/>
  <c r="G259" i="1"/>
  <c r="H263" i="1"/>
  <c r="G263" i="1"/>
  <c r="M264" i="1"/>
  <c r="H266" i="1"/>
  <c r="G266" i="1"/>
  <c r="H268" i="1"/>
  <c r="G268" i="1"/>
  <c r="H273" i="1"/>
  <c r="G273" i="1"/>
  <c r="H275" i="1"/>
  <c r="G275" i="1"/>
  <c r="M277" i="1"/>
  <c r="M278" i="1"/>
  <c r="L278" i="1"/>
  <c r="N281" i="1"/>
  <c r="L281" i="1"/>
  <c r="N285" i="1"/>
  <c r="L285" i="1"/>
  <c r="N287" i="1"/>
  <c r="L287" i="1"/>
  <c r="N289" i="1"/>
  <c r="L289" i="1"/>
  <c r="N291" i="1"/>
  <c r="L291" i="1"/>
  <c r="N293" i="1"/>
  <c r="L293" i="1"/>
  <c r="N295" i="1"/>
  <c r="L295" i="1"/>
  <c r="H297" i="1"/>
  <c r="G297" i="1"/>
  <c r="H299" i="1"/>
  <c r="G299" i="1"/>
  <c r="N300" i="1"/>
  <c r="I302" i="1"/>
  <c r="H304" i="1"/>
  <c r="G304" i="1"/>
  <c r="H308" i="1"/>
  <c r="G308" i="1"/>
  <c r="H310" i="1"/>
  <c r="G310" i="1"/>
  <c r="H311" i="1"/>
  <c r="G311" i="1"/>
  <c r="N312" i="1"/>
  <c r="L312" i="1"/>
  <c r="H314" i="1"/>
  <c r="G314" i="1"/>
  <c r="H316" i="1"/>
  <c r="G316" i="1"/>
  <c r="H318" i="1"/>
  <c r="G318" i="1"/>
  <c r="H319" i="1"/>
  <c r="G319" i="1"/>
  <c r="H320" i="1"/>
  <c r="G320" i="1"/>
  <c r="H321" i="1"/>
  <c r="G321" i="1"/>
  <c r="M322" i="1"/>
  <c r="N324" i="1"/>
  <c r="L324" i="1"/>
  <c r="H326" i="1"/>
  <c r="G326" i="1"/>
  <c r="H328" i="1"/>
  <c r="G328" i="1"/>
  <c r="H330" i="1"/>
  <c r="G330" i="1"/>
  <c r="N331" i="1"/>
  <c r="L331" i="1"/>
  <c r="N332" i="1"/>
  <c r="L332" i="1"/>
  <c r="N335" i="1"/>
  <c r="L335" i="1"/>
  <c r="N337" i="1"/>
  <c r="L337" i="1"/>
  <c r="N339" i="1"/>
  <c r="L339" i="1"/>
  <c r="H341" i="1"/>
  <c r="G341" i="1"/>
  <c r="H343" i="1"/>
  <c r="G343" i="1"/>
  <c r="N344" i="1"/>
  <c r="L344" i="1"/>
  <c r="H372" i="1"/>
  <c r="G372" i="1"/>
  <c r="H374" i="1"/>
  <c r="G374" i="1"/>
  <c r="N375" i="1"/>
  <c r="L375" i="1"/>
  <c r="M377" i="1"/>
  <c r="L377" i="1"/>
  <c r="I381" i="1"/>
  <c r="G381" i="1"/>
  <c r="H385" i="1"/>
  <c r="G385" i="1"/>
  <c r="M386" i="1"/>
  <c r="L386" i="1"/>
  <c r="N387" i="1"/>
  <c r="L387" i="1"/>
  <c r="N389" i="1"/>
  <c r="L389" i="1"/>
  <c r="M391" i="1"/>
  <c r="L391" i="1"/>
  <c r="I395" i="1"/>
  <c r="G395" i="1"/>
  <c r="M396" i="1"/>
  <c r="L396" i="1"/>
  <c r="H401" i="1"/>
  <c r="G401" i="1"/>
  <c r="H406" i="1"/>
  <c r="G406" i="1"/>
  <c r="M407" i="1"/>
  <c r="L407" i="1"/>
  <c r="N409" i="1"/>
  <c r="L409" i="1"/>
  <c r="M411" i="1"/>
  <c r="L411" i="1"/>
  <c r="M413" i="1"/>
  <c r="L413" i="1"/>
  <c r="I520" i="1"/>
  <c r="G520" i="1"/>
  <c r="H521" i="1"/>
  <c r="G521" i="1"/>
  <c r="H528" i="1"/>
  <c r="G528" i="1"/>
  <c r="N532" i="1"/>
  <c r="L532" i="1"/>
  <c r="N535" i="1"/>
  <c r="L535" i="1"/>
  <c r="N538" i="1"/>
  <c r="L538" i="1"/>
  <c r="N542" i="1"/>
  <c r="L542" i="1"/>
  <c r="N547" i="1"/>
  <c r="H548" i="1"/>
  <c r="H550" i="1"/>
  <c r="G550" i="1"/>
  <c r="H553" i="1"/>
  <c r="G553" i="1"/>
  <c r="N556" i="1"/>
  <c r="L556" i="1"/>
  <c r="H560" i="1"/>
  <c r="G560" i="1"/>
  <c r="H564" i="1"/>
  <c r="G564" i="1"/>
  <c r="M565" i="1"/>
  <c r="M567" i="1"/>
  <c r="L567" i="1"/>
  <c r="H571" i="1"/>
  <c r="G571" i="1"/>
  <c r="M572" i="1"/>
  <c r="L572" i="1"/>
  <c r="M573" i="1"/>
  <c r="L573" i="1"/>
  <c r="I575" i="1"/>
  <c r="G575" i="1"/>
  <c r="H577" i="1"/>
  <c r="G577" i="1"/>
  <c r="H578" i="1"/>
  <c r="G578" i="1"/>
  <c r="M579" i="1"/>
  <c r="L579" i="1"/>
  <c r="H583" i="1"/>
  <c r="N584" i="1"/>
  <c r="L584" i="1"/>
  <c r="N586" i="1"/>
  <c r="L586" i="1"/>
  <c r="M588" i="1"/>
  <c r="L588" i="1"/>
  <c r="I590" i="1"/>
  <c r="G590" i="1"/>
  <c r="I592" i="1"/>
  <c r="G592" i="1"/>
  <c r="I593" i="1"/>
  <c r="G593" i="1"/>
  <c r="H595" i="1"/>
  <c r="G595" i="1"/>
  <c r="I597" i="1"/>
  <c r="G597" i="1"/>
  <c r="H600" i="1"/>
  <c r="G600" i="1"/>
  <c r="H602" i="1"/>
  <c r="G602" i="1"/>
  <c r="M603" i="1"/>
  <c r="N607" i="1"/>
  <c r="L607" i="1"/>
  <c r="H610" i="1"/>
  <c r="G610" i="1"/>
  <c r="H624" i="1"/>
  <c r="G624" i="1"/>
  <c r="H628" i="1"/>
  <c r="G628" i="1"/>
  <c r="H631" i="1"/>
  <c r="G631" i="1"/>
  <c r="H632" i="1"/>
  <c r="G632" i="1"/>
  <c r="M633" i="1"/>
  <c r="L633" i="1"/>
  <c r="N637" i="1"/>
  <c r="L637" i="1"/>
  <c r="I638" i="1"/>
  <c r="G638" i="1"/>
  <c r="H640" i="1"/>
  <c r="G640" i="1"/>
  <c r="H644" i="1"/>
  <c r="G644" i="1"/>
  <c r="N647" i="1"/>
  <c r="L647" i="1"/>
  <c r="N649" i="1"/>
  <c r="L649" i="1"/>
  <c r="N650" i="1"/>
  <c r="H652" i="1"/>
  <c r="G652" i="1"/>
  <c r="H654" i="1"/>
  <c r="G654" i="1"/>
  <c r="H656" i="1"/>
  <c r="G656" i="1"/>
  <c r="H657" i="1"/>
  <c r="G657" i="1"/>
  <c r="N659" i="1"/>
  <c r="L659" i="1"/>
  <c r="N661" i="1"/>
  <c r="L661" i="1"/>
  <c r="N663" i="1"/>
  <c r="L663" i="1"/>
  <c r="M665" i="1"/>
  <c r="L665" i="1"/>
  <c r="N667" i="1"/>
  <c r="L667" i="1"/>
  <c r="H671" i="1"/>
  <c r="G671" i="1"/>
  <c r="H673" i="1"/>
  <c r="G673" i="1"/>
  <c r="H675" i="1"/>
  <c r="G675" i="1"/>
  <c r="N677" i="1"/>
  <c r="L677" i="1"/>
  <c r="N678" i="1"/>
  <c r="L678" i="1"/>
  <c r="N679" i="1"/>
  <c r="L679" i="1"/>
  <c r="N681" i="1"/>
  <c r="L681" i="1"/>
  <c r="H688" i="1"/>
  <c r="G688" i="1"/>
  <c r="I690" i="1"/>
  <c r="G690" i="1"/>
  <c r="M698" i="1"/>
  <c r="L698" i="1"/>
  <c r="M700" i="1"/>
  <c r="L700" i="1"/>
  <c r="M702" i="1"/>
  <c r="L702" i="1"/>
  <c r="M716" i="1"/>
  <c r="L716" i="1"/>
  <c r="N729" i="1"/>
  <c r="M730" i="1"/>
  <c r="L730" i="1"/>
  <c r="N735" i="1"/>
  <c r="L735" i="1"/>
  <c r="M739" i="1"/>
  <c r="L739" i="1"/>
  <c r="N740" i="1"/>
  <c r="L740" i="1"/>
  <c r="N742" i="1"/>
  <c r="I746" i="1"/>
  <c r="N747" i="1"/>
  <c r="L747" i="1"/>
  <c r="I749" i="1"/>
  <c r="G749" i="1"/>
  <c r="M758" i="1"/>
  <c r="L758" i="1"/>
  <c r="I760" i="1"/>
  <c r="G760" i="1"/>
  <c r="M761" i="1"/>
  <c r="L761" i="1"/>
  <c r="M763" i="1"/>
  <c r="L763" i="1"/>
  <c r="M764" i="1"/>
  <c r="I766" i="1"/>
  <c r="G766" i="1"/>
  <c r="H771" i="1"/>
  <c r="G771" i="1"/>
  <c r="N778" i="1"/>
  <c r="I779" i="1"/>
  <c r="G779" i="1"/>
  <c r="H780" i="1"/>
  <c r="G780" i="1"/>
  <c r="N783" i="1"/>
  <c r="L783" i="1"/>
  <c r="N787" i="1"/>
  <c r="L787" i="1"/>
  <c r="M788" i="1"/>
  <c r="L788" i="1"/>
  <c r="N792" i="1"/>
  <c r="L792" i="1"/>
  <c r="N795" i="1"/>
  <c r="L795" i="1"/>
  <c r="N1321" i="3"/>
  <c r="I5" i="3"/>
  <c r="I59" i="3"/>
  <c r="I144" i="3"/>
  <c r="I649" i="3"/>
  <c r="H687" i="3"/>
  <c r="H711" i="3"/>
  <c r="H777" i="3"/>
  <c r="H796" i="3"/>
  <c r="H837" i="3"/>
  <c r="H859" i="3"/>
  <c r="H933" i="3"/>
  <c r="I687" i="3"/>
  <c r="I777" i="3"/>
  <c r="I837" i="3"/>
  <c r="N2" i="3"/>
  <c r="I73" i="3"/>
  <c r="I92" i="3"/>
  <c r="I131" i="3"/>
  <c r="I167" i="3"/>
  <c r="H873" i="3"/>
  <c r="H897" i="3"/>
  <c r="H945" i="3"/>
  <c r="M1306" i="3"/>
  <c r="M1321" i="3"/>
  <c r="M1864" i="3"/>
  <c r="I1889" i="3"/>
  <c r="M1903" i="3"/>
  <c r="H2037" i="3"/>
  <c r="M2048" i="3"/>
  <c r="I2106" i="3"/>
  <c r="H2134" i="3"/>
  <c r="M2182" i="3"/>
  <c r="M2262" i="3"/>
  <c r="L2290" i="3"/>
  <c r="M2290" i="3"/>
  <c r="L2304" i="3"/>
  <c r="M2304" i="3"/>
  <c r="L2503" i="3"/>
  <c r="N2503" i="3"/>
  <c r="N1903" i="3"/>
  <c r="I2037" i="3"/>
  <c r="I2134" i="3"/>
  <c r="N1842" i="3"/>
  <c r="M1957" i="3"/>
  <c r="M1992" i="3"/>
  <c r="M2063" i="3"/>
  <c r="M2145" i="3"/>
  <c r="M2173" i="3"/>
  <c r="H2218" i="3"/>
  <c r="L2537" i="3"/>
  <c r="M2537" i="3"/>
  <c r="L2401" i="3"/>
  <c r="N2401" i="3"/>
  <c r="M2806" i="3"/>
  <c r="M2853" i="3"/>
  <c r="M3000" i="3"/>
  <c r="M3135" i="3"/>
  <c r="M3261" i="3"/>
  <c r="M3380" i="3"/>
  <c r="N3591" i="3"/>
  <c r="M3723" i="3"/>
  <c r="H3749" i="3"/>
  <c r="H3775" i="3"/>
  <c r="H3815" i="3"/>
  <c r="I3855" i="3"/>
  <c r="G3907" i="3"/>
  <c r="H3907" i="3"/>
  <c r="G4016" i="3"/>
  <c r="H4016" i="3"/>
  <c r="L4132" i="3"/>
  <c r="M4132" i="3"/>
  <c r="L4269" i="3"/>
  <c r="M4269" i="3"/>
  <c r="M2334" i="3"/>
  <c r="M2425" i="3"/>
  <c r="M2446" i="3"/>
  <c r="M2530" i="3"/>
  <c r="M2643" i="3"/>
  <c r="M2676" i="3"/>
  <c r="M2722" i="3"/>
  <c r="H2743" i="3"/>
  <c r="N2853" i="3"/>
  <c r="N3000" i="3"/>
  <c r="M3041" i="3"/>
  <c r="M3292" i="3"/>
  <c r="M3454" i="3"/>
  <c r="N3723" i="3"/>
  <c r="H3736" i="3"/>
  <c r="I3775" i="3"/>
  <c r="H3788" i="3"/>
  <c r="H3866" i="3"/>
  <c r="I3907" i="3"/>
  <c r="G3916" i="3"/>
  <c r="H3916" i="3"/>
  <c r="N4132" i="3"/>
  <c r="L4303" i="3"/>
  <c r="M4303" i="3"/>
  <c r="G3972" i="3"/>
  <c r="H3972" i="3"/>
  <c r="G4001" i="3"/>
  <c r="H4001" i="3"/>
  <c r="G4048" i="3"/>
  <c r="H4048" i="3"/>
  <c r="N4887" i="3"/>
  <c r="I4922" i="3"/>
  <c r="I4989" i="3"/>
  <c r="N5018" i="3"/>
  <c r="N5057" i="3"/>
  <c r="N5884" i="3"/>
  <c r="N5931" i="3"/>
  <c r="I5955" i="3"/>
  <c r="I5969" i="3"/>
  <c r="I5978" i="3"/>
  <c r="I6053" i="3"/>
  <c r="I6112" i="3"/>
  <c r="I6186" i="3"/>
  <c r="I6206" i="3"/>
  <c r="G6484" i="3"/>
  <c r="H6484" i="3"/>
  <c r="L6625" i="3"/>
  <c r="N6625" i="3"/>
  <c r="G6653" i="3"/>
  <c r="I6653" i="3"/>
  <c r="I4028" i="3"/>
  <c r="I4056" i="3"/>
  <c r="N4165" i="3"/>
  <c r="N4349" i="3"/>
  <c r="M4357" i="3"/>
  <c r="M4395" i="3"/>
  <c r="M4435" i="3"/>
  <c r="N4489" i="3"/>
  <c r="M4507" i="3"/>
  <c r="N4848" i="3"/>
  <c r="M4919" i="3"/>
  <c r="M4920" i="3"/>
  <c r="H4929" i="3"/>
  <c r="M5007" i="3"/>
  <c r="I5059" i="3"/>
  <c r="H5144" i="3"/>
  <c r="H5199" i="3"/>
  <c r="H5311" i="3"/>
  <c r="M5416" i="3"/>
  <c r="H5451" i="3"/>
  <c r="M5467" i="3"/>
  <c r="M5520" i="3"/>
  <c r="H5550" i="3"/>
  <c r="H5579" i="3"/>
  <c r="M5592" i="3"/>
  <c r="H5633" i="3"/>
  <c r="M5646" i="3"/>
  <c r="H5675" i="3"/>
  <c r="G6408" i="3"/>
  <c r="H6408" i="3"/>
  <c r="L6647" i="3"/>
  <c r="M6647" i="3"/>
  <c r="L6422" i="3"/>
  <c r="M6422" i="3"/>
  <c r="G6533" i="3"/>
  <c r="I6533" i="3"/>
  <c r="N4440" i="3"/>
  <c r="H4483" i="3"/>
  <c r="M4492" i="3"/>
  <c r="I4556" i="3"/>
  <c r="M4614" i="3"/>
  <c r="I4785" i="3"/>
  <c r="M4864" i="3"/>
  <c r="H4874" i="3"/>
  <c r="M4887" i="3"/>
  <c r="H4922" i="3"/>
  <c r="M4931" i="3"/>
  <c r="H4989" i="3"/>
  <c r="M5018" i="3"/>
  <c r="N5033" i="3"/>
  <c r="M5057" i="3"/>
  <c r="I5096" i="3"/>
  <c r="N5257" i="3"/>
  <c r="H5267" i="3"/>
  <c r="I5402" i="3"/>
  <c r="M5437" i="3"/>
  <c r="H5479" i="3"/>
  <c r="H5533" i="3"/>
  <c r="M5539" i="3"/>
  <c r="H5568" i="3"/>
  <c r="H5603" i="3"/>
  <c r="M5664" i="3"/>
  <c r="H5688" i="3"/>
  <c r="M5741" i="3"/>
  <c r="M5884" i="3"/>
  <c r="M5931" i="3"/>
  <c r="N5932" i="3"/>
  <c r="H5955" i="3"/>
  <c r="N5957" i="3"/>
  <c r="H5969" i="3"/>
  <c r="I6139" i="3"/>
  <c r="I6179" i="3"/>
  <c r="I6199" i="3"/>
  <c r="L6520" i="3"/>
  <c r="M6520" i="3"/>
  <c r="G6608" i="3"/>
  <c r="I6608" i="3"/>
  <c r="N6755" i="3"/>
  <c r="I6943" i="3"/>
  <c r="N7030" i="3"/>
  <c r="N7191" i="3"/>
  <c r="N7275" i="3"/>
  <c r="N7744" i="3"/>
  <c r="G8414" i="3"/>
  <c r="I8414" i="3"/>
  <c r="H8414" i="3"/>
  <c r="M6857" i="3"/>
  <c r="H6913" i="3"/>
  <c r="H6959" i="3"/>
  <c r="I6971" i="3"/>
  <c r="N6986" i="3"/>
  <c r="I6990" i="3"/>
  <c r="M7207" i="3"/>
  <c r="M7702" i="3"/>
  <c r="M7707" i="3"/>
  <c r="N7758" i="3"/>
  <c r="N7802" i="3"/>
  <c r="L8584" i="3"/>
  <c r="N8584" i="3"/>
  <c r="G8509" i="3"/>
  <c r="I8509" i="3"/>
  <c r="H8509" i="3"/>
  <c r="G8519" i="3"/>
  <c r="H8519" i="3"/>
  <c r="I6431" i="3"/>
  <c r="M6755" i="3"/>
  <c r="M6936" i="3"/>
  <c r="H6943" i="3"/>
  <c r="M7030" i="3"/>
  <c r="N7167" i="3"/>
  <c r="M7191" i="3"/>
  <c r="M7275" i="3"/>
  <c r="M7649" i="3"/>
  <c r="M7744" i="3"/>
  <c r="M7989" i="3"/>
  <c r="I8030" i="3"/>
  <c r="I8342" i="3"/>
  <c r="I8438" i="3"/>
  <c r="I8528" i="3"/>
  <c r="G8837" i="3"/>
  <c r="H8837" i="3"/>
  <c r="M8057" i="3"/>
  <c r="M8077" i="3"/>
  <c r="H8365" i="3"/>
  <c r="H8376" i="3"/>
  <c r="H8462" i="3"/>
  <c r="H8474" i="3"/>
  <c r="H9286" i="3"/>
  <c r="I9449" i="3"/>
  <c r="I9502" i="3"/>
  <c r="I9585" i="3"/>
  <c r="I9703" i="3"/>
  <c r="I9802" i="3"/>
  <c r="I9914" i="3"/>
  <c r="G10230" i="3"/>
  <c r="H10230" i="3"/>
  <c r="G10285" i="3"/>
  <c r="I10285" i="3"/>
  <c r="L10165" i="3"/>
  <c r="N10165" i="3"/>
  <c r="G10213" i="3"/>
  <c r="H10213" i="3"/>
  <c r="G10268" i="3"/>
  <c r="H10268" i="3"/>
  <c r="H9080" i="3"/>
  <c r="I9128" i="3"/>
  <c r="H9175" i="3"/>
  <c r="H9275" i="3"/>
  <c r="I9373" i="3"/>
  <c r="I9392" i="3"/>
  <c r="I9423" i="3"/>
  <c r="I9636" i="3"/>
  <c r="H9712" i="3"/>
  <c r="H9781" i="3"/>
  <c r="I9849" i="3"/>
  <c r="G10239" i="3"/>
  <c r="H10239" i="3"/>
  <c r="N10360" i="3"/>
  <c r="M10368" i="3"/>
  <c r="N10397" i="3"/>
  <c r="N10442" i="3"/>
  <c r="M10465" i="3"/>
  <c r="L10550" i="3"/>
  <c r="M10550" i="3"/>
  <c r="G10570" i="3"/>
  <c r="I10570" i="3"/>
  <c r="H10570" i="3"/>
  <c r="M10360" i="3"/>
  <c r="N10374" i="3"/>
  <c r="M10428" i="3"/>
  <c r="N10644" i="3"/>
  <c r="N10667" i="3"/>
  <c r="H10577" i="3"/>
  <c r="N10615" i="3"/>
  <c r="I9080" i="3"/>
  <c r="M6" i="3"/>
  <c r="L6" i="3"/>
  <c r="I9" i="3"/>
  <c r="G9" i="3"/>
  <c r="I15" i="3"/>
  <c r="G15" i="3"/>
  <c r="M20" i="3"/>
  <c r="L20" i="3"/>
  <c r="I23" i="3"/>
  <c r="G23" i="3"/>
  <c r="M24" i="3"/>
  <c r="L24" i="3"/>
  <c r="I30" i="3"/>
  <c r="G30" i="3"/>
  <c r="I32" i="3"/>
  <c r="G32" i="3"/>
  <c r="M34" i="3"/>
  <c r="L34" i="3"/>
  <c r="M39" i="3"/>
  <c r="L39" i="3"/>
  <c r="I42" i="3"/>
  <c r="G42" i="3"/>
  <c r="M46" i="3"/>
  <c r="L46" i="3"/>
  <c r="M48" i="3"/>
  <c r="L48" i="3"/>
  <c r="I54" i="3"/>
  <c r="G54" i="3"/>
  <c r="M57" i="3"/>
  <c r="L57" i="3"/>
  <c r="I60" i="3"/>
  <c r="G60" i="3"/>
  <c r="I63" i="3"/>
  <c r="G63" i="3"/>
  <c r="M65" i="3"/>
  <c r="L65" i="3"/>
  <c r="M71" i="3"/>
  <c r="L71" i="3"/>
  <c r="I74" i="3"/>
  <c r="G74" i="3"/>
  <c r="I78" i="3"/>
  <c r="G78" i="3"/>
  <c r="I88" i="3"/>
  <c r="G88" i="3"/>
  <c r="M91" i="3"/>
  <c r="L91" i="3"/>
  <c r="I93" i="3"/>
  <c r="G93" i="3"/>
  <c r="I95" i="3"/>
  <c r="G95" i="3"/>
  <c r="M102" i="3"/>
  <c r="L102" i="3"/>
  <c r="M105" i="3"/>
  <c r="L105" i="3"/>
  <c r="I108" i="3"/>
  <c r="G108" i="3"/>
  <c r="I113" i="3"/>
  <c r="G113" i="3"/>
  <c r="M120" i="3"/>
  <c r="L120" i="3"/>
  <c r="I123" i="3"/>
  <c r="G123" i="3"/>
  <c r="M129" i="3"/>
  <c r="L129" i="3"/>
  <c r="I132" i="3"/>
  <c r="G132" i="3"/>
  <c r="I135" i="3"/>
  <c r="G135" i="3"/>
  <c r="M137" i="3"/>
  <c r="L137" i="3"/>
  <c r="I140" i="3"/>
  <c r="G140" i="3"/>
  <c r="I142" i="3"/>
  <c r="G142" i="3"/>
  <c r="M145" i="3"/>
  <c r="L145" i="3"/>
  <c r="I148" i="3"/>
  <c r="G148" i="3"/>
  <c r="M149" i="3"/>
  <c r="L149" i="3"/>
  <c r="M153" i="3"/>
  <c r="L153" i="3"/>
  <c r="I160" i="3"/>
  <c r="G160" i="3"/>
  <c r="I163" i="3"/>
  <c r="G163" i="3"/>
  <c r="M165" i="3"/>
  <c r="L165" i="3"/>
  <c r="I168" i="3"/>
  <c r="G168" i="3"/>
  <c r="I172" i="3"/>
  <c r="G172" i="3"/>
  <c r="N179" i="3"/>
  <c r="L179" i="3"/>
  <c r="M182" i="3"/>
  <c r="L182" i="3"/>
  <c r="H187" i="3"/>
  <c r="G187" i="3"/>
  <c r="H191" i="3"/>
  <c r="G191" i="3"/>
  <c r="H195" i="3"/>
  <c r="G195" i="3"/>
  <c r="N198" i="3"/>
  <c r="L198" i="3"/>
  <c r="I200" i="3"/>
  <c r="G200" i="3"/>
  <c r="M206" i="3"/>
  <c r="L206" i="3"/>
  <c r="H209" i="3"/>
  <c r="G209" i="3"/>
  <c r="I212" i="3"/>
  <c r="G212" i="3"/>
  <c r="M218" i="3"/>
  <c r="L218" i="3"/>
  <c r="M221" i="3"/>
  <c r="L221" i="3"/>
  <c r="N225" i="3"/>
  <c r="L225" i="3"/>
  <c r="H230" i="3"/>
  <c r="G230" i="3"/>
  <c r="N238" i="3"/>
  <c r="L238" i="3"/>
  <c r="I239" i="3"/>
  <c r="G239" i="3"/>
  <c r="I248" i="3"/>
  <c r="G248" i="3"/>
  <c r="M253" i="3"/>
  <c r="L253" i="3"/>
  <c r="I258" i="3"/>
  <c r="G258" i="3"/>
  <c r="M263" i="3"/>
  <c r="L263" i="3"/>
  <c r="N266" i="3"/>
  <c r="L266" i="3"/>
  <c r="M270" i="3"/>
  <c r="L270" i="3"/>
  <c r="N273" i="3"/>
  <c r="L273" i="3"/>
  <c r="I277" i="3"/>
  <c r="G277" i="3"/>
  <c r="H282" i="3"/>
  <c r="G282" i="3"/>
  <c r="H286" i="3"/>
  <c r="G286" i="3"/>
  <c r="H290" i="3"/>
  <c r="G290" i="3"/>
  <c r="M293" i="3"/>
  <c r="L293" i="3"/>
  <c r="I295" i="3"/>
  <c r="G295" i="3"/>
  <c r="M298" i="3"/>
  <c r="L298" i="3"/>
  <c r="M301" i="3"/>
  <c r="L301" i="3"/>
  <c r="I313" i="3"/>
  <c r="G313" i="3"/>
  <c r="I317" i="3"/>
  <c r="G317" i="3"/>
  <c r="N322" i="3"/>
  <c r="L322" i="3"/>
  <c r="I326" i="3"/>
  <c r="G326" i="3"/>
  <c r="I330" i="3"/>
  <c r="G330" i="3"/>
  <c r="H332" i="3"/>
  <c r="G332" i="3"/>
  <c r="M336" i="3"/>
  <c r="L336" i="3"/>
  <c r="I348" i="3"/>
  <c r="G348" i="3"/>
  <c r="M358" i="3"/>
  <c r="L358" i="3"/>
  <c r="H362" i="3"/>
  <c r="G362" i="3"/>
  <c r="H365" i="3"/>
  <c r="G365" i="3"/>
  <c r="H367" i="3"/>
  <c r="G367" i="3"/>
  <c r="M370" i="3"/>
  <c r="L370" i="3"/>
  <c r="I372" i="3"/>
  <c r="G372" i="3"/>
  <c r="M377" i="3"/>
  <c r="L377" i="3"/>
  <c r="H384" i="3"/>
  <c r="G384" i="3"/>
  <c r="I387" i="3"/>
  <c r="G387" i="3"/>
  <c r="I398" i="3"/>
  <c r="G398" i="3"/>
  <c r="N401" i="3"/>
  <c r="L401" i="3"/>
  <c r="M405" i="3"/>
  <c r="L405" i="3"/>
  <c r="M408" i="3"/>
  <c r="L408" i="3"/>
  <c r="I410" i="3"/>
  <c r="G410" i="3"/>
  <c r="H421" i="3"/>
  <c r="G421" i="3"/>
  <c r="M425" i="3"/>
  <c r="L425" i="3"/>
  <c r="M426" i="3"/>
  <c r="L426" i="3"/>
  <c r="I432" i="3"/>
  <c r="G432" i="3"/>
  <c r="I435" i="3"/>
  <c r="G435" i="3"/>
  <c r="I438" i="3"/>
  <c r="G438" i="3"/>
  <c r="I443" i="3"/>
  <c r="G443" i="3"/>
  <c r="N446" i="3"/>
  <c r="L446" i="3"/>
  <c r="N450" i="3"/>
  <c r="L450" i="3"/>
  <c r="H456" i="3"/>
  <c r="G456" i="3"/>
  <c r="H460" i="3"/>
  <c r="G460" i="3"/>
  <c r="H464" i="3"/>
  <c r="G464" i="3"/>
  <c r="N466" i="3"/>
  <c r="L466" i="3"/>
  <c r="I468" i="3"/>
  <c r="G468" i="3"/>
  <c r="M476" i="3"/>
  <c r="L476" i="3"/>
  <c r="I480" i="3"/>
  <c r="G480" i="3"/>
  <c r="I484" i="3"/>
  <c r="G484" i="3"/>
  <c r="I488" i="3"/>
  <c r="G488" i="3"/>
  <c r="I492" i="3"/>
  <c r="G492" i="3"/>
  <c r="N496" i="3"/>
  <c r="L496" i="3"/>
  <c r="H508" i="3"/>
  <c r="G508" i="3"/>
  <c r="I522" i="3"/>
  <c r="G522" i="3"/>
  <c r="I524" i="3"/>
  <c r="G524" i="3"/>
  <c r="I526" i="3"/>
  <c r="G526" i="3"/>
  <c r="M528" i="3"/>
  <c r="L528" i="3"/>
  <c r="H533" i="3"/>
  <c r="G533" i="3"/>
  <c r="M541" i="3"/>
  <c r="L541" i="3"/>
  <c r="M543" i="3"/>
  <c r="L543" i="3"/>
  <c r="I553" i="3"/>
  <c r="G553" i="3"/>
  <c r="H556" i="3"/>
  <c r="G556" i="3"/>
  <c r="N560" i="3"/>
  <c r="L560" i="3"/>
  <c r="M565" i="3"/>
  <c r="L565" i="3"/>
  <c r="I569" i="3"/>
  <c r="G569" i="3"/>
  <c r="I572" i="3"/>
  <c r="G572" i="3"/>
  <c r="M574" i="3"/>
  <c r="L574" i="3"/>
  <c r="H585" i="3"/>
  <c r="G585" i="3"/>
  <c r="H588" i="3"/>
  <c r="G588" i="3"/>
  <c r="M591" i="3"/>
  <c r="L591" i="3"/>
  <c r="M594" i="3"/>
  <c r="L594" i="3"/>
  <c r="M598" i="3"/>
  <c r="L598" i="3"/>
  <c r="H601" i="3"/>
  <c r="G601" i="3"/>
  <c r="I608" i="3"/>
  <c r="G608" i="3"/>
  <c r="H611" i="3"/>
  <c r="G611" i="3"/>
  <c r="I613" i="3"/>
  <c r="G613" i="3"/>
  <c r="I617" i="3"/>
  <c r="G617" i="3"/>
  <c r="M629" i="3"/>
  <c r="L629" i="3"/>
  <c r="N632" i="3"/>
  <c r="L632" i="3"/>
  <c r="N637" i="3"/>
  <c r="L637" i="3"/>
  <c r="I643" i="3"/>
  <c r="G643" i="3"/>
  <c r="I650" i="3"/>
  <c r="G650" i="3"/>
  <c r="H659" i="3"/>
  <c r="G659" i="3"/>
  <c r="M664" i="3"/>
  <c r="L664" i="3"/>
  <c r="N667" i="3"/>
  <c r="L667" i="3"/>
  <c r="M678" i="3"/>
  <c r="L678" i="3"/>
  <c r="I679" i="3"/>
  <c r="G679" i="3"/>
  <c r="M681" i="3"/>
  <c r="L681" i="3"/>
  <c r="M683" i="3"/>
  <c r="L683" i="3"/>
  <c r="M703" i="3"/>
  <c r="L703" i="3"/>
  <c r="N705" i="3"/>
  <c r="L705" i="3"/>
  <c r="I706" i="3"/>
  <c r="G706" i="3"/>
  <c r="M707" i="3"/>
  <c r="L707" i="3"/>
  <c r="I709" i="3"/>
  <c r="G709" i="3"/>
  <c r="M712" i="3"/>
  <c r="L712" i="3"/>
  <c r="N717" i="3"/>
  <c r="L717" i="3"/>
  <c r="N719" i="3"/>
  <c r="L719" i="3"/>
  <c r="H724" i="3"/>
  <c r="G724" i="3"/>
  <c r="I729" i="3"/>
  <c r="G729" i="3"/>
  <c r="I736" i="3"/>
  <c r="G736" i="3"/>
  <c r="M747" i="3"/>
  <c r="L747" i="3"/>
  <c r="M754" i="3"/>
  <c r="L754" i="3"/>
  <c r="I770" i="3"/>
  <c r="G770" i="3"/>
  <c r="M777" i="3"/>
  <c r="L777" i="3"/>
  <c r="I782" i="3"/>
  <c r="G782" i="3"/>
  <c r="H784" i="3"/>
  <c r="G784" i="3"/>
  <c r="M786" i="3"/>
  <c r="L786" i="3"/>
  <c r="I800" i="3"/>
  <c r="G800" i="3"/>
  <c r="I804" i="3"/>
  <c r="G804" i="3"/>
  <c r="M806" i="3"/>
  <c r="L806" i="3"/>
  <c r="M815" i="3"/>
  <c r="L815" i="3"/>
  <c r="I822" i="3"/>
  <c r="G822" i="3"/>
  <c r="I825" i="3"/>
  <c r="G825" i="3"/>
  <c r="M828" i="3"/>
  <c r="L828" i="3"/>
  <c r="M830" i="3"/>
  <c r="L830" i="3"/>
  <c r="I832" i="3"/>
  <c r="G832" i="3"/>
  <c r="M833" i="3"/>
  <c r="L833" i="3"/>
  <c r="I835" i="3"/>
  <c r="G835" i="3"/>
  <c r="M837" i="3"/>
  <c r="L837" i="3"/>
  <c r="I842" i="3"/>
  <c r="G842" i="3"/>
  <c r="H847" i="3"/>
  <c r="G847" i="3"/>
  <c r="I848" i="3"/>
  <c r="G848" i="3"/>
  <c r="M851" i="3"/>
  <c r="L851" i="3"/>
  <c r="I854" i="3"/>
  <c r="G854" i="3"/>
  <c r="I855" i="3"/>
  <c r="G855" i="3"/>
  <c r="I858" i="3"/>
  <c r="G858" i="3"/>
  <c r="N861" i="3"/>
  <c r="L861" i="3"/>
  <c r="I863" i="3"/>
  <c r="G863" i="3"/>
  <c r="M864" i="3"/>
  <c r="L864" i="3"/>
  <c r="I866" i="3"/>
  <c r="G866" i="3"/>
  <c r="I868" i="3"/>
  <c r="G868" i="3"/>
  <c r="M869" i="3"/>
  <c r="L869" i="3"/>
  <c r="I871" i="3"/>
  <c r="G871" i="3"/>
  <c r="M873" i="3"/>
  <c r="L873" i="3"/>
  <c r="I879" i="3"/>
  <c r="G879" i="3"/>
  <c r="I880" i="3"/>
  <c r="G880" i="3"/>
  <c r="I883" i="3"/>
  <c r="G883" i="3"/>
  <c r="M884" i="3"/>
  <c r="L884" i="3"/>
  <c r="N890" i="3"/>
  <c r="L890" i="3"/>
  <c r="I891" i="3"/>
  <c r="G891" i="3"/>
  <c r="I892" i="3"/>
  <c r="I893" i="3"/>
  <c r="G893" i="3"/>
  <c r="N896" i="3"/>
  <c r="L896" i="3"/>
  <c r="M897" i="3"/>
  <c r="L897" i="3"/>
  <c r="M901" i="3"/>
  <c r="L901" i="3"/>
  <c r="N903" i="3"/>
  <c r="L903" i="3"/>
  <c r="I905" i="3"/>
  <c r="G905" i="3"/>
  <c r="M908" i="3"/>
  <c r="L908" i="3"/>
  <c r="N911" i="3"/>
  <c r="L911" i="3"/>
  <c r="I912" i="3"/>
  <c r="G912" i="3"/>
  <c r="H917" i="3"/>
  <c r="G917" i="3"/>
  <c r="I922" i="3"/>
  <c r="G922" i="3"/>
  <c r="M923" i="3"/>
  <c r="L923" i="3"/>
  <c r="I926" i="3"/>
  <c r="G926" i="3"/>
  <c r="M927" i="3"/>
  <c r="L927" i="3"/>
  <c r="I930" i="3"/>
  <c r="G930" i="3"/>
  <c r="N934" i="3"/>
  <c r="L934" i="3"/>
  <c r="M937" i="3"/>
  <c r="L937" i="3"/>
  <c r="I938" i="3"/>
  <c r="G938" i="3"/>
  <c r="I940" i="3"/>
  <c r="G940" i="3"/>
  <c r="N944" i="3"/>
  <c r="L944" i="3"/>
  <c r="M945" i="3"/>
  <c r="L945" i="3"/>
  <c r="N948" i="3"/>
  <c r="L948" i="3"/>
  <c r="I950" i="3"/>
  <c r="G950" i="3"/>
  <c r="H954" i="3"/>
  <c r="G954" i="3"/>
  <c r="I955" i="3"/>
  <c r="G955" i="3"/>
  <c r="M958" i="3"/>
  <c r="L958" i="3"/>
  <c r="I961" i="3"/>
  <c r="G961" i="3"/>
  <c r="M962" i="3"/>
  <c r="L962" i="3"/>
  <c r="I963" i="3"/>
  <c r="G963" i="3"/>
  <c r="N964" i="3"/>
  <c r="L964" i="3"/>
  <c r="M966" i="3"/>
  <c r="L966" i="3"/>
  <c r="M968" i="3"/>
  <c r="L968" i="3"/>
  <c r="I970" i="3"/>
  <c r="G970" i="3"/>
  <c r="N973" i="3"/>
  <c r="L973" i="3"/>
  <c r="M979" i="3"/>
  <c r="L979" i="3"/>
  <c r="I981" i="3"/>
  <c r="G981" i="3"/>
  <c r="I982" i="3"/>
  <c r="G982" i="3"/>
  <c r="M983" i="3"/>
  <c r="L983" i="3"/>
  <c r="I985" i="3"/>
  <c r="G985" i="3"/>
  <c r="I986" i="3"/>
  <c r="I989" i="3"/>
  <c r="G989" i="3"/>
  <c r="M990" i="3"/>
  <c r="L990" i="3"/>
  <c r="M993" i="3"/>
  <c r="L993" i="3"/>
  <c r="I996" i="3"/>
  <c r="G996" i="3"/>
  <c r="I997" i="3"/>
  <c r="G997" i="3"/>
  <c r="M1000" i="3"/>
  <c r="L1000" i="3"/>
  <c r="I1003" i="3"/>
  <c r="G1003" i="3"/>
  <c r="M1004" i="3"/>
  <c r="L1004" i="3"/>
  <c r="I1006" i="3"/>
  <c r="G1006" i="3"/>
  <c r="N1091" i="3"/>
  <c r="L1091" i="3"/>
  <c r="N1096" i="3"/>
  <c r="L1096" i="3"/>
  <c r="N1098" i="3"/>
  <c r="L1098" i="3"/>
  <c r="N1109" i="3"/>
  <c r="L1109" i="3"/>
  <c r="N1112" i="3"/>
  <c r="L1112" i="3"/>
  <c r="N1116" i="3"/>
  <c r="L1116" i="3"/>
  <c r="N1120" i="3"/>
  <c r="L1120" i="3"/>
  <c r="N1123" i="3"/>
  <c r="L1123" i="3"/>
  <c r="N1125" i="3"/>
  <c r="L1125" i="3"/>
  <c r="N1129" i="3"/>
  <c r="L1129" i="3"/>
  <c r="N1133" i="3"/>
  <c r="L1133" i="3"/>
  <c r="N1137" i="3"/>
  <c r="L1137" i="3"/>
  <c r="N1141" i="3"/>
  <c r="L1141" i="3"/>
  <c r="N1144" i="3"/>
  <c r="L1144" i="3"/>
  <c r="N1148" i="3"/>
  <c r="L1148" i="3"/>
  <c r="N1155" i="3"/>
  <c r="L1155" i="3"/>
  <c r="N1158" i="3"/>
  <c r="L1158" i="3"/>
  <c r="N1161" i="3"/>
  <c r="L1161" i="3"/>
  <c r="N1165" i="3"/>
  <c r="L1165" i="3"/>
  <c r="N1173" i="3"/>
  <c r="L1173" i="3"/>
  <c r="N1177" i="3"/>
  <c r="L1177" i="3"/>
  <c r="N1181" i="3"/>
  <c r="L1181" i="3"/>
  <c r="N1185" i="3"/>
  <c r="L1185" i="3"/>
  <c r="N1188" i="3"/>
  <c r="L1188" i="3"/>
  <c r="N1191" i="3"/>
  <c r="L1191" i="3"/>
  <c r="N1195" i="3"/>
  <c r="L1195" i="3"/>
  <c r="N1199" i="3"/>
  <c r="L1199" i="3"/>
  <c r="N1203" i="3"/>
  <c r="L1203" i="3"/>
  <c r="N1209" i="3"/>
  <c r="L1209" i="3"/>
  <c r="N1216" i="3"/>
  <c r="L1216" i="3"/>
  <c r="N1226" i="3"/>
  <c r="L1226" i="3"/>
  <c r="N1228" i="3"/>
  <c r="L1228" i="3"/>
  <c r="N1234" i="3"/>
  <c r="L1234" i="3"/>
  <c r="N1236" i="3"/>
  <c r="L1236" i="3"/>
  <c r="N1240" i="3"/>
  <c r="L1240" i="3"/>
  <c r="N1247" i="3"/>
  <c r="L1247" i="3"/>
  <c r="N1251" i="3"/>
  <c r="L1251" i="3"/>
  <c r="N1256" i="3"/>
  <c r="L1256" i="3"/>
  <c r="N1258" i="3"/>
  <c r="L1258" i="3"/>
  <c r="N1262" i="3"/>
  <c r="L1262" i="3"/>
  <c r="N1265" i="3"/>
  <c r="L1265" i="3"/>
  <c r="N1266" i="3"/>
  <c r="L1266" i="3"/>
  <c r="N1270" i="3"/>
  <c r="L1270" i="3"/>
  <c r="N1274" i="3"/>
  <c r="L1274" i="3"/>
  <c r="N1278" i="3"/>
  <c r="L1278" i="3"/>
  <c r="N1282" i="3"/>
  <c r="L1282" i="3"/>
  <c r="N1287" i="3"/>
  <c r="L1287" i="3"/>
  <c r="N1291" i="3"/>
  <c r="L1291" i="3"/>
  <c r="N1293" i="3"/>
  <c r="L1293" i="3"/>
  <c r="N1296" i="3"/>
  <c r="L1296" i="3"/>
  <c r="N1301" i="3"/>
  <c r="L1301" i="3"/>
  <c r="N1303" i="3"/>
  <c r="L1303" i="3"/>
  <c r="H1305" i="3"/>
  <c r="G1305" i="3"/>
  <c r="H1309" i="3"/>
  <c r="G1309" i="3"/>
  <c r="H1312" i="3"/>
  <c r="G1312" i="3"/>
  <c r="H1313" i="3"/>
  <c r="G1313" i="3"/>
  <c r="I1317" i="3"/>
  <c r="G1317" i="3"/>
  <c r="I1321" i="3"/>
  <c r="G1321" i="3"/>
  <c r="H1322" i="3"/>
  <c r="G1322" i="3"/>
  <c r="H1323" i="3"/>
  <c r="G1323" i="3"/>
  <c r="N1326" i="3"/>
  <c r="L1326" i="3"/>
  <c r="N1328" i="3"/>
  <c r="L1328" i="3"/>
  <c r="M1329" i="3"/>
  <c r="L1329" i="3"/>
  <c r="N1332" i="3"/>
  <c r="L1332" i="3"/>
  <c r="N1334" i="3"/>
  <c r="L1334" i="3"/>
  <c r="H1336" i="3"/>
  <c r="G1336" i="3"/>
  <c r="N1338" i="3"/>
  <c r="L1338" i="3"/>
  <c r="N1340" i="3"/>
  <c r="L1340" i="3"/>
  <c r="H1341" i="3"/>
  <c r="G1341" i="3"/>
  <c r="N1342" i="3"/>
  <c r="L1342" i="3"/>
  <c r="H1343" i="3"/>
  <c r="G1343" i="3"/>
  <c r="H1346" i="3"/>
  <c r="G1346" i="3"/>
  <c r="N1352" i="3"/>
  <c r="L1352" i="3"/>
  <c r="H1353" i="3"/>
  <c r="G1353" i="3"/>
  <c r="H1355" i="3"/>
  <c r="G1355" i="3"/>
  <c r="N1356" i="3"/>
  <c r="L1356" i="3"/>
  <c r="M1357" i="3"/>
  <c r="L1357" i="3"/>
  <c r="H1359" i="3"/>
  <c r="G1359" i="3"/>
  <c r="I1360" i="3"/>
  <c r="G1360" i="3"/>
  <c r="N1361" i="3"/>
  <c r="L1361" i="3"/>
  <c r="M1368" i="3"/>
  <c r="L1368" i="3"/>
  <c r="H1369" i="3"/>
  <c r="G1369" i="3"/>
  <c r="N1377" i="3"/>
  <c r="L1377" i="3"/>
  <c r="M1379" i="3"/>
  <c r="L1379" i="3"/>
  <c r="H1380" i="3"/>
  <c r="G1380" i="3"/>
  <c r="I1382" i="3"/>
  <c r="G1382" i="3"/>
  <c r="M1388" i="3"/>
  <c r="L1388" i="3"/>
  <c r="H1391" i="3"/>
  <c r="G1391" i="3"/>
  <c r="I1393" i="3"/>
  <c r="G1393" i="3"/>
  <c r="H1395" i="3"/>
  <c r="G1395" i="3"/>
  <c r="N1396" i="3"/>
  <c r="L1396" i="3"/>
  <c r="N1400" i="3"/>
  <c r="L1400" i="3"/>
  <c r="H1404" i="3"/>
  <c r="G1404" i="3"/>
  <c r="N1405" i="3"/>
  <c r="L1405" i="3"/>
  <c r="M1406" i="3"/>
  <c r="L1406" i="3"/>
  <c r="H1409" i="3"/>
  <c r="G1409" i="3"/>
  <c r="I1410" i="3"/>
  <c r="G1410" i="3"/>
  <c r="N1411" i="3"/>
  <c r="L1411" i="3"/>
  <c r="N1414" i="3"/>
  <c r="L1414" i="3"/>
  <c r="H1416" i="3"/>
  <c r="G1416" i="3"/>
  <c r="N1417" i="3"/>
  <c r="L1417" i="3"/>
  <c r="N1421" i="3"/>
  <c r="L1421" i="3"/>
  <c r="N1424" i="3"/>
  <c r="L1424" i="3"/>
  <c r="N1429" i="3"/>
  <c r="L1429" i="3"/>
  <c r="H1431" i="3"/>
  <c r="G1431" i="3"/>
  <c r="H1433" i="3"/>
  <c r="G1433" i="3"/>
  <c r="N1436" i="3"/>
  <c r="L1436" i="3"/>
  <c r="N1438" i="3"/>
  <c r="L1438" i="3"/>
  <c r="N1440" i="3"/>
  <c r="L1440" i="3"/>
  <c r="M1446" i="3"/>
  <c r="L1446" i="3"/>
  <c r="N1448" i="3"/>
  <c r="L1448" i="3"/>
  <c r="N1450" i="3"/>
  <c r="L1450" i="3"/>
  <c r="H1455" i="3"/>
  <c r="G1455" i="3"/>
  <c r="H1459" i="3"/>
  <c r="G1459" i="3"/>
  <c r="H1464" i="3"/>
  <c r="G1464" i="3"/>
  <c r="M1467" i="3"/>
  <c r="L1467" i="3"/>
  <c r="N1471" i="3"/>
  <c r="L1471" i="3"/>
  <c r="H1474" i="3"/>
  <c r="G1474" i="3"/>
  <c r="N1477" i="3"/>
  <c r="L1477" i="3"/>
  <c r="M1480" i="3"/>
  <c r="L1480" i="3"/>
  <c r="I1482" i="3"/>
  <c r="G1482" i="3"/>
  <c r="N1483" i="3"/>
  <c r="L1483" i="3"/>
  <c r="H1485" i="3"/>
  <c r="G1485" i="3"/>
  <c r="N1489" i="3"/>
  <c r="L1489" i="3"/>
  <c r="M1491" i="3"/>
  <c r="L1491" i="3"/>
  <c r="N1493" i="3"/>
  <c r="L1493" i="3"/>
  <c r="M1494" i="3"/>
  <c r="L1494" i="3"/>
  <c r="H1500" i="3"/>
  <c r="G1500" i="3"/>
  <c r="M1501" i="3"/>
  <c r="L1501" i="3"/>
  <c r="I1502" i="3"/>
  <c r="G1502" i="3"/>
  <c r="N1506" i="3"/>
  <c r="L1506" i="3"/>
  <c r="N1512" i="3"/>
  <c r="L1512" i="3"/>
  <c r="M1514" i="3"/>
  <c r="L1514" i="3"/>
  <c r="H1516" i="3"/>
  <c r="G1516" i="3"/>
  <c r="N1518" i="3"/>
  <c r="L1518" i="3"/>
  <c r="N1520" i="3"/>
  <c r="L1520" i="3"/>
  <c r="H1525" i="3"/>
  <c r="G1525" i="3"/>
  <c r="H1527" i="3"/>
  <c r="G1527" i="3"/>
  <c r="H1531" i="3"/>
  <c r="G1531" i="3"/>
  <c r="M1532" i="3"/>
  <c r="L1532" i="3"/>
  <c r="H1534" i="3"/>
  <c r="G1534" i="3"/>
  <c r="H1535" i="3"/>
  <c r="G1535" i="3"/>
  <c r="N1536" i="3"/>
  <c r="L1536" i="3"/>
  <c r="H1538" i="3"/>
  <c r="G1538" i="3"/>
  <c r="I1540" i="3"/>
  <c r="G1540" i="3"/>
  <c r="N1541" i="3"/>
  <c r="L1541" i="3"/>
  <c r="N1545" i="3"/>
  <c r="L1545" i="3"/>
  <c r="H1547" i="3"/>
  <c r="G1547" i="3"/>
  <c r="N1548" i="3"/>
  <c r="L1548" i="3"/>
  <c r="M1550" i="3"/>
  <c r="L1550" i="3"/>
  <c r="I1552" i="3"/>
  <c r="G1552" i="3"/>
  <c r="H1554" i="3"/>
  <c r="G1554" i="3"/>
  <c r="H1564" i="3"/>
  <c r="G1564" i="3"/>
  <c r="H1567" i="3"/>
  <c r="G1567" i="3"/>
  <c r="N1570" i="3"/>
  <c r="L1570" i="3"/>
  <c r="N1572" i="3"/>
  <c r="L1572" i="3"/>
  <c r="N1574" i="3"/>
  <c r="L1574" i="3"/>
  <c r="H1578" i="3"/>
  <c r="G1578" i="3"/>
  <c r="I1580" i="3"/>
  <c r="G1580" i="3"/>
  <c r="N1581" i="3"/>
  <c r="L1581" i="3"/>
  <c r="H1583" i="3"/>
  <c r="G1583" i="3"/>
  <c r="N1589" i="3"/>
  <c r="L1589" i="3"/>
  <c r="N1592" i="3"/>
  <c r="L1592" i="3"/>
  <c r="N1595" i="3"/>
  <c r="L1595" i="3"/>
  <c r="H1601" i="3"/>
  <c r="G1601" i="3"/>
  <c r="H1606" i="3"/>
  <c r="G1606" i="3"/>
  <c r="N1608" i="3"/>
  <c r="L1608" i="3"/>
  <c r="H1613" i="3"/>
  <c r="G1613" i="3"/>
  <c r="H1617" i="3"/>
  <c r="G1617" i="3"/>
  <c r="N1621" i="3"/>
  <c r="L1621" i="3"/>
  <c r="M1623" i="3"/>
  <c r="L1623" i="3"/>
  <c r="I1626" i="3"/>
  <c r="G1626" i="3"/>
  <c r="H1628" i="3"/>
  <c r="G1628" i="3"/>
  <c r="I1630" i="3"/>
  <c r="G1630" i="3"/>
  <c r="M1637" i="3"/>
  <c r="L1637" i="3"/>
  <c r="H1639" i="3"/>
  <c r="G1639" i="3"/>
  <c r="H1641" i="3"/>
  <c r="G1641" i="3"/>
  <c r="H1643" i="3"/>
  <c r="G1643" i="3"/>
  <c r="H1646" i="3"/>
  <c r="G1646" i="3"/>
  <c r="N1649" i="3"/>
  <c r="L1649" i="3"/>
  <c r="N1650" i="3"/>
  <c r="L1650" i="3"/>
  <c r="I1653" i="3"/>
  <c r="G1653" i="3"/>
  <c r="N1656" i="3"/>
  <c r="L1656" i="3"/>
  <c r="N1658" i="3"/>
  <c r="L1658" i="3"/>
  <c r="M1659" i="3"/>
  <c r="L1659" i="3"/>
  <c r="N1660" i="3"/>
  <c r="L1660" i="3"/>
  <c r="M1662" i="3"/>
  <c r="L1662" i="3"/>
  <c r="H1664" i="3"/>
  <c r="G1664" i="3"/>
  <c r="N1665" i="3"/>
  <c r="L1665" i="3"/>
  <c r="M1670" i="3"/>
  <c r="L1670" i="3"/>
  <c r="H1671" i="3"/>
  <c r="G1671" i="3"/>
  <c r="N1675" i="3"/>
  <c r="L1675" i="3"/>
  <c r="H1678" i="3"/>
  <c r="G1678" i="3"/>
  <c r="I1680" i="3"/>
  <c r="G1680" i="3"/>
  <c r="H1682" i="3"/>
  <c r="G1682" i="3"/>
  <c r="I1686" i="3"/>
  <c r="G1686" i="3"/>
  <c r="H1687" i="3"/>
  <c r="G1687" i="3"/>
  <c r="N1690" i="3"/>
  <c r="L1690" i="3"/>
  <c r="M1691" i="3"/>
  <c r="L1691" i="3"/>
  <c r="H1693" i="3"/>
  <c r="G1693" i="3"/>
  <c r="H1699" i="3"/>
  <c r="G1699" i="3"/>
  <c r="M1700" i="3"/>
  <c r="L1700" i="3"/>
  <c r="H1702" i="3"/>
  <c r="G1702" i="3"/>
  <c r="N1703" i="3"/>
  <c r="L1703" i="3"/>
  <c r="N1704" i="3"/>
  <c r="L1704" i="3"/>
  <c r="H1708" i="3"/>
  <c r="G1708" i="3"/>
  <c r="M1710" i="3"/>
  <c r="L1710" i="3"/>
  <c r="N1715" i="3"/>
  <c r="L1715" i="3"/>
  <c r="N1718" i="3"/>
  <c r="L1718" i="3"/>
  <c r="H1720" i="3"/>
  <c r="G1720" i="3"/>
  <c r="N1724" i="3"/>
  <c r="L1724" i="3"/>
  <c r="N1725" i="3"/>
  <c r="L1725" i="3"/>
  <c r="N1727" i="3"/>
  <c r="L1727" i="3"/>
  <c r="H1729" i="3"/>
  <c r="G1729" i="3"/>
  <c r="I1730" i="3"/>
  <c r="G1730" i="3"/>
  <c r="N1736" i="3"/>
  <c r="L1736" i="3"/>
  <c r="N1741" i="3"/>
  <c r="L1741" i="3"/>
  <c r="H1743" i="3"/>
  <c r="G1743" i="3"/>
  <c r="H1747" i="3"/>
  <c r="G1747" i="3"/>
  <c r="H1751" i="3"/>
  <c r="G1751" i="3"/>
  <c r="N1754" i="3"/>
  <c r="L1754" i="3"/>
  <c r="H1756" i="3"/>
  <c r="G1756" i="3"/>
  <c r="N1763" i="3"/>
  <c r="L1763" i="3"/>
  <c r="M1765" i="3"/>
  <c r="L1765" i="3"/>
  <c r="I1767" i="3"/>
  <c r="G1767" i="3"/>
  <c r="H1769" i="3"/>
  <c r="G1769" i="3"/>
  <c r="H1771" i="3"/>
  <c r="G1771" i="3"/>
  <c r="N1777" i="3"/>
  <c r="L1777" i="3"/>
  <c r="N1778" i="3"/>
  <c r="L1778" i="3"/>
  <c r="I1779" i="3"/>
  <c r="G1779" i="3"/>
  <c r="N1780" i="3"/>
  <c r="L1780" i="3"/>
  <c r="N1784" i="3"/>
  <c r="L1784" i="3"/>
  <c r="H1786" i="3"/>
  <c r="G1786" i="3"/>
  <c r="N1787" i="3"/>
  <c r="L1787" i="3"/>
  <c r="H1790" i="3"/>
  <c r="G1790" i="3"/>
  <c r="M1792" i="3"/>
  <c r="L1792" i="3"/>
  <c r="H1794" i="3"/>
  <c r="G1794" i="3"/>
  <c r="N1796" i="3"/>
  <c r="L1796" i="3"/>
  <c r="N1804" i="3"/>
  <c r="L1804" i="3"/>
  <c r="N1806" i="3"/>
  <c r="L1806" i="3"/>
  <c r="I1808" i="3"/>
  <c r="G1808" i="3"/>
  <c r="H1810" i="3"/>
  <c r="G1810" i="3"/>
  <c r="I1812" i="3"/>
  <c r="G1812" i="3"/>
  <c r="N1815" i="3"/>
  <c r="L1815" i="3"/>
  <c r="H1821" i="3"/>
  <c r="G1821" i="3"/>
  <c r="N1822" i="3"/>
  <c r="L1822" i="3"/>
  <c r="M1823" i="3"/>
  <c r="L1823" i="3"/>
  <c r="H1825" i="3"/>
  <c r="G1825" i="3"/>
  <c r="H1830" i="3"/>
  <c r="G1830" i="3"/>
  <c r="M1831" i="3"/>
  <c r="L1831" i="3"/>
  <c r="N1832" i="3"/>
  <c r="L1832" i="3"/>
  <c r="H1835" i="3"/>
  <c r="G1835" i="3"/>
  <c r="N1836" i="3"/>
  <c r="L1836" i="3"/>
  <c r="I1838" i="3"/>
  <c r="G1838" i="3"/>
  <c r="H1840" i="3"/>
  <c r="G1840" i="3"/>
  <c r="I1842" i="3"/>
  <c r="G1842" i="3"/>
  <c r="M1844" i="3"/>
  <c r="L1844" i="3"/>
  <c r="N1847" i="3"/>
  <c r="L1847" i="3"/>
  <c r="N1849" i="3"/>
  <c r="L1849" i="3"/>
  <c r="N1851" i="3"/>
  <c r="L1851" i="3"/>
  <c r="N1853" i="3"/>
  <c r="L1853" i="3"/>
  <c r="I1861" i="3"/>
  <c r="G1861" i="3"/>
  <c r="H1866" i="3"/>
  <c r="G1866" i="3"/>
  <c r="N1868" i="3"/>
  <c r="L1868" i="3"/>
  <c r="N1870" i="3"/>
  <c r="L1870" i="3"/>
  <c r="H1875" i="3"/>
  <c r="G1875" i="3"/>
  <c r="I1877" i="3"/>
  <c r="G1877" i="3"/>
  <c r="H1879" i="3"/>
  <c r="G1879" i="3"/>
  <c r="M1883" i="3"/>
  <c r="L1883" i="3"/>
  <c r="N1885" i="3"/>
  <c r="L1885" i="3"/>
  <c r="M1889" i="3"/>
  <c r="L1889" i="3"/>
  <c r="N1891" i="3"/>
  <c r="L1891" i="3"/>
  <c r="N1894" i="3"/>
  <c r="L1894" i="3"/>
  <c r="H1896" i="3"/>
  <c r="G1896" i="3"/>
  <c r="H1901" i="3"/>
  <c r="G1901" i="3"/>
  <c r="I1907" i="3"/>
  <c r="G1907" i="3"/>
  <c r="H1909" i="3"/>
  <c r="G1909" i="3"/>
  <c r="H1913" i="3"/>
  <c r="G1913" i="3"/>
  <c r="I1915" i="3"/>
  <c r="G1915" i="3"/>
  <c r="H1917" i="3"/>
  <c r="G1917" i="3"/>
  <c r="I1918" i="3"/>
  <c r="G1918" i="3"/>
  <c r="N1925" i="3"/>
  <c r="L1925" i="3"/>
  <c r="I1928" i="3"/>
  <c r="G1928" i="3"/>
  <c r="N1929" i="3"/>
  <c r="L1929" i="3"/>
  <c r="H1931" i="3"/>
  <c r="G1931" i="3"/>
  <c r="N1932" i="3"/>
  <c r="L1932" i="3"/>
  <c r="H1933" i="3"/>
  <c r="G1933" i="3"/>
  <c r="M1935" i="3"/>
  <c r="L1935" i="3"/>
  <c r="H1937" i="3"/>
  <c r="G1937" i="3"/>
  <c r="I1939" i="3"/>
  <c r="G1939" i="3"/>
  <c r="H1941" i="3"/>
  <c r="G1941" i="3"/>
  <c r="I1943" i="3"/>
  <c r="G1943" i="3"/>
  <c r="H1945" i="3"/>
  <c r="G1945" i="3"/>
  <c r="I1946" i="3"/>
  <c r="G1946" i="3"/>
  <c r="N1948" i="3"/>
  <c r="L1948" i="3"/>
  <c r="M1949" i="3"/>
  <c r="L1949" i="3"/>
  <c r="M1954" i="3"/>
  <c r="L1954" i="3"/>
  <c r="N1959" i="3"/>
  <c r="L1959" i="3"/>
  <c r="H1960" i="3"/>
  <c r="G1960" i="3"/>
  <c r="N1961" i="3"/>
  <c r="L1961" i="3"/>
  <c r="H1971" i="3"/>
  <c r="G1971" i="3"/>
  <c r="N1972" i="3"/>
  <c r="L1972" i="3"/>
  <c r="I1974" i="3"/>
  <c r="G1974" i="3"/>
  <c r="N1979" i="3"/>
  <c r="L1979" i="3"/>
  <c r="N1982" i="3"/>
  <c r="L1982" i="3"/>
  <c r="M1986" i="3"/>
  <c r="L1986" i="3"/>
  <c r="H1991" i="3"/>
  <c r="G1991" i="3"/>
  <c r="N1996" i="3"/>
  <c r="L1996" i="3"/>
  <c r="N1997" i="3"/>
  <c r="L1997" i="3"/>
  <c r="N1999" i="3"/>
  <c r="L1999" i="3"/>
  <c r="M2001" i="3"/>
  <c r="L2001" i="3"/>
  <c r="N2003" i="3"/>
  <c r="L2003" i="3"/>
  <c r="N2006" i="3"/>
  <c r="L2006" i="3"/>
  <c r="N2008" i="3"/>
  <c r="L2008" i="3"/>
  <c r="I2012" i="3"/>
  <c r="G2012" i="3"/>
  <c r="I2019" i="3"/>
  <c r="G2019" i="3"/>
  <c r="H2021" i="3"/>
  <c r="G2021" i="3"/>
  <c r="M2023" i="3"/>
  <c r="L2023" i="3"/>
  <c r="H2030" i="3"/>
  <c r="G2030" i="3"/>
  <c r="I2032" i="3"/>
  <c r="G2032" i="3"/>
  <c r="H2034" i="3"/>
  <c r="G2034" i="3"/>
  <c r="N2035" i="3"/>
  <c r="L2035" i="3"/>
  <c r="H2041" i="3"/>
  <c r="G2041" i="3"/>
  <c r="H2045" i="3"/>
  <c r="G2045" i="3"/>
  <c r="I2046" i="3"/>
  <c r="G2046" i="3"/>
  <c r="H2048" i="3"/>
  <c r="G2048" i="3"/>
  <c r="H2049" i="3"/>
  <c r="G2049" i="3"/>
  <c r="H2055" i="3"/>
  <c r="G2055" i="3"/>
  <c r="N2057" i="3"/>
  <c r="L2057" i="3"/>
  <c r="H2061" i="3"/>
  <c r="G2061" i="3"/>
  <c r="H2064" i="3"/>
  <c r="G2064" i="3"/>
  <c r="H2066" i="3"/>
  <c r="G2066" i="3"/>
  <c r="H2070" i="3"/>
  <c r="G2070" i="3"/>
  <c r="H2072" i="3"/>
  <c r="G2072" i="3"/>
  <c r="H2074" i="3"/>
  <c r="G2074" i="3"/>
  <c r="N2081" i="3"/>
  <c r="L2081" i="3"/>
  <c r="N2083" i="3"/>
  <c r="L2083" i="3"/>
  <c r="H2085" i="3"/>
  <c r="G2085" i="3"/>
  <c r="N2087" i="3"/>
  <c r="L2087" i="3"/>
  <c r="N2091" i="3"/>
  <c r="L2091" i="3"/>
  <c r="H2095" i="3"/>
  <c r="G2095" i="3"/>
  <c r="H2098" i="3"/>
  <c r="G2098" i="3"/>
  <c r="H2102" i="3"/>
  <c r="G2102" i="3"/>
  <c r="N2107" i="3"/>
  <c r="L2107" i="3"/>
  <c r="N2110" i="3"/>
  <c r="L2110" i="3"/>
  <c r="H2114" i="3"/>
  <c r="G2114" i="3"/>
  <c r="I2115" i="3"/>
  <c r="G2115" i="3"/>
  <c r="N2118" i="3"/>
  <c r="L2118" i="3"/>
  <c r="N2120" i="3"/>
  <c r="L2120" i="3"/>
  <c r="N2122" i="3"/>
  <c r="L2122" i="3"/>
  <c r="H2127" i="3"/>
  <c r="G2127" i="3"/>
  <c r="H2129" i="3"/>
  <c r="G2129" i="3"/>
  <c r="N2131" i="3"/>
  <c r="L2131" i="3"/>
  <c r="M2134" i="3"/>
  <c r="L2134" i="3"/>
  <c r="N2135" i="3"/>
  <c r="L2135" i="3"/>
  <c r="H2137" i="3"/>
  <c r="G2137" i="3"/>
  <c r="H2140" i="3"/>
  <c r="G2140" i="3"/>
  <c r="H2143" i="3"/>
  <c r="G2143" i="3"/>
  <c r="H2147" i="3"/>
  <c r="G2147" i="3"/>
  <c r="I2149" i="3"/>
  <c r="G2149" i="3"/>
  <c r="H2151" i="3"/>
  <c r="G2151" i="3"/>
  <c r="N2152" i="3"/>
  <c r="L2152" i="3"/>
  <c r="N2154" i="3"/>
  <c r="L2154" i="3"/>
  <c r="H2160" i="3"/>
  <c r="G2160" i="3"/>
  <c r="H2162" i="3"/>
  <c r="G2162" i="3"/>
  <c r="N2163" i="3"/>
  <c r="L2163" i="3"/>
  <c r="N2164" i="3"/>
  <c r="L2164" i="3"/>
  <c r="N2167" i="3"/>
  <c r="L2167" i="3"/>
  <c r="H2169" i="3"/>
  <c r="G2169" i="3"/>
  <c r="I2175" i="3"/>
  <c r="G2175" i="3"/>
  <c r="N2176" i="3"/>
  <c r="L2176" i="3"/>
  <c r="H2179" i="3"/>
  <c r="G2179" i="3"/>
  <c r="M2180" i="3"/>
  <c r="L2180" i="3"/>
  <c r="H2183" i="3"/>
  <c r="G2183" i="3"/>
  <c r="I2187" i="3"/>
  <c r="G2187" i="3"/>
  <c r="H2191" i="3"/>
  <c r="G2191" i="3"/>
  <c r="M2194" i="3"/>
  <c r="L2194" i="3"/>
  <c r="M2198" i="3"/>
  <c r="L2198" i="3"/>
  <c r="N2214" i="3"/>
  <c r="L2214" i="3"/>
  <c r="H2216" i="3"/>
  <c r="G2216" i="3"/>
  <c r="M2218" i="3"/>
  <c r="L2218" i="3"/>
  <c r="I2225" i="3"/>
  <c r="G2225" i="3"/>
  <c r="N2226" i="3"/>
  <c r="L2226" i="3"/>
  <c r="M2229" i="3"/>
  <c r="L2229" i="3"/>
  <c r="N2230" i="3"/>
  <c r="L2230" i="3"/>
  <c r="N2232" i="3"/>
  <c r="L2232" i="3"/>
  <c r="I2234" i="3"/>
  <c r="G2234" i="3"/>
  <c r="M2240" i="3"/>
  <c r="L2240" i="3"/>
  <c r="N2243" i="3"/>
  <c r="L2243" i="3"/>
  <c r="N2246" i="3"/>
  <c r="L2246" i="3"/>
  <c r="L2251" i="3"/>
  <c r="M2251" i="3"/>
  <c r="I2254" i="3"/>
  <c r="G2254" i="3"/>
  <c r="H2265" i="3"/>
  <c r="G2265" i="3"/>
  <c r="I2265" i="3"/>
  <c r="M2272" i="3"/>
  <c r="L2272" i="3"/>
  <c r="N2272" i="3"/>
  <c r="N2277" i="3"/>
  <c r="L2277" i="3"/>
  <c r="I2280" i="3"/>
  <c r="G2280" i="3"/>
  <c r="H2283" i="3"/>
  <c r="G2283" i="3"/>
  <c r="I2283" i="3"/>
  <c r="M2292" i="3"/>
  <c r="L2292" i="3"/>
  <c r="N2292" i="3"/>
  <c r="N2293" i="3"/>
  <c r="L2293" i="3"/>
  <c r="M2295" i="3"/>
  <c r="L2295" i="3"/>
  <c r="I2298" i="3"/>
  <c r="G2298" i="3"/>
  <c r="H2298" i="3"/>
  <c r="I2304" i="3"/>
  <c r="G2304" i="3"/>
  <c r="N2321" i="3"/>
  <c r="L2321" i="3"/>
  <c r="H2324" i="3"/>
  <c r="G2324" i="3"/>
  <c r="H2326" i="3"/>
  <c r="G2326" i="3"/>
  <c r="I2328" i="3"/>
  <c r="G2328" i="3"/>
  <c r="I2330" i="3"/>
  <c r="G2330" i="3"/>
  <c r="I2332" i="3"/>
  <c r="G2332" i="3"/>
  <c r="H2341" i="3"/>
  <c r="G2341" i="3"/>
  <c r="I2341" i="3"/>
  <c r="H2349" i="3"/>
  <c r="G2349" i="3"/>
  <c r="I2349" i="3"/>
  <c r="M2353" i="3"/>
  <c r="L2353" i="3"/>
  <c r="N2353" i="3"/>
  <c r="N2367" i="3"/>
  <c r="L2367" i="3"/>
  <c r="M2369" i="3"/>
  <c r="L2369" i="3"/>
  <c r="N2369" i="3"/>
  <c r="N2373" i="3"/>
  <c r="L2373" i="3"/>
  <c r="M2375" i="3"/>
  <c r="L2375" i="3"/>
  <c r="N2375" i="3"/>
  <c r="L2376" i="3"/>
  <c r="M2376" i="3"/>
  <c r="I2378" i="3"/>
  <c r="G2378" i="3"/>
  <c r="H2380" i="3"/>
  <c r="G2380" i="3"/>
  <c r="I2384" i="3"/>
  <c r="G2384" i="3"/>
  <c r="H2407" i="3"/>
  <c r="G2407" i="3"/>
  <c r="I2407" i="3"/>
  <c r="H2415" i="3"/>
  <c r="G2415" i="3"/>
  <c r="I2415" i="3"/>
  <c r="N2430" i="3"/>
  <c r="L2430" i="3"/>
  <c r="M2431" i="3"/>
  <c r="L2431" i="3"/>
  <c r="N2432" i="3"/>
  <c r="L2432" i="3"/>
  <c r="L2433" i="3"/>
  <c r="M2433" i="3"/>
  <c r="I2435" i="3"/>
  <c r="G2435" i="3"/>
  <c r="I2437" i="3"/>
  <c r="G2437" i="3"/>
  <c r="H2437" i="3"/>
  <c r="I2438" i="3"/>
  <c r="G2438" i="3"/>
  <c r="H2441" i="3"/>
  <c r="G2441" i="3"/>
  <c r="H2444" i="3"/>
  <c r="G2444" i="3"/>
  <c r="I2446" i="3"/>
  <c r="G2446" i="3"/>
  <c r="H2447" i="3"/>
  <c r="G2447" i="3"/>
  <c r="M2448" i="3"/>
  <c r="L2448" i="3"/>
  <c r="N2451" i="3"/>
  <c r="L2451" i="3"/>
  <c r="N2453" i="3"/>
  <c r="L2453" i="3"/>
  <c r="N2455" i="3"/>
  <c r="L2455" i="3"/>
  <c r="N2458" i="3"/>
  <c r="L2458" i="3"/>
  <c r="N2460" i="3"/>
  <c r="L2460" i="3"/>
  <c r="H2464" i="3"/>
  <c r="G2464" i="3"/>
  <c r="H2466" i="3"/>
  <c r="G2466" i="3"/>
  <c r="H2469" i="3"/>
  <c r="G2469" i="3"/>
  <c r="H2478" i="3"/>
  <c r="G2478" i="3"/>
  <c r="I2478" i="3"/>
  <c r="H2486" i="3"/>
  <c r="G2486" i="3"/>
  <c r="I2486" i="3"/>
  <c r="M2491" i="3"/>
  <c r="L2491" i="3"/>
  <c r="N2491" i="3"/>
  <c r="N2519" i="3"/>
  <c r="L2519" i="3"/>
  <c r="M2519" i="3"/>
  <c r="H2531" i="3"/>
  <c r="G2531" i="3"/>
  <c r="N2532" i="3"/>
  <c r="L2532" i="3"/>
  <c r="M2534" i="3"/>
  <c r="L2534" i="3"/>
  <c r="H2547" i="3"/>
  <c r="G2547" i="3"/>
  <c r="I2547" i="3"/>
  <c r="I2558" i="3"/>
  <c r="G2558" i="3"/>
  <c r="H2572" i="3"/>
  <c r="G2572" i="3"/>
  <c r="N2578" i="3"/>
  <c r="L2578" i="3"/>
  <c r="M2578" i="3"/>
  <c r="N2586" i="3"/>
  <c r="L2586" i="3"/>
  <c r="H2590" i="3"/>
  <c r="G2590" i="3"/>
  <c r="H2591" i="3"/>
  <c r="G2591" i="3"/>
  <c r="H2593" i="3"/>
  <c r="G2593" i="3"/>
  <c r="I2593" i="3"/>
  <c r="H2599" i="3"/>
  <c r="G2599" i="3"/>
  <c r="H2610" i="3"/>
  <c r="G2610" i="3"/>
  <c r="H2612" i="3"/>
  <c r="G2612" i="3"/>
  <c r="N2617" i="3"/>
  <c r="L2617" i="3"/>
  <c r="M2623" i="3"/>
  <c r="L2623" i="3"/>
  <c r="N2623" i="3"/>
  <c r="I2638" i="3"/>
  <c r="G2638" i="3"/>
  <c r="H2639" i="3"/>
  <c r="G2639" i="3"/>
  <c r="N2641" i="3"/>
  <c r="L2641" i="3"/>
  <c r="H2646" i="3"/>
  <c r="G2646" i="3"/>
  <c r="N2657" i="3"/>
  <c r="L2657" i="3"/>
  <c r="M2657" i="3"/>
  <c r="M2663" i="3"/>
  <c r="L2663" i="3"/>
  <c r="N2663" i="3"/>
  <c r="N2665" i="3"/>
  <c r="L2665" i="3"/>
  <c r="N2667" i="3"/>
  <c r="L2667" i="3"/>
  <c r="M2669" i="3"/>
  <c r="L2669" i="3"/>
  <c r="N2669" i="3"/>
  <c r="H2675" i="3"/>
  <c r="G2675" i="3"/>
  <c r="H2676" i="3"/>
  <c r="G2676" i="3"/>
  <c r="M2677" i="3"/>
  <c r="L2677" i="3"/>
  <c r="N2677" i="3"/>
  <c r="N2679" i="3"/>
  <c r="L2679" i="3"/>
  <c r="N2682" i="3"/>
  <c r="L2682" i="3"/>
  <c r="M2682" i="3"/>
  <c r="N2699" i="3"/>
  <c r="L2699" i="3"/>
  <c r="M2701" i="3"/>
  <c r="L2701" i="3"/>
  <c r="M2703" i="3"/>
  <c r="L2703" i="3"/>
  <c r="N2703" i="3"/>
  <c r="N2705" i="3"/>
  <c r="L2705" i="3"/>
  <c r="M2705" i="3"/>
  <c r="H2722" i="3"/>
  <c r="G2722" i="3"/>
  <c r="H2726" i="3"/>
  <c r="G2726" i="3"/>
  <c r="H2727" i="3"/>
  <c r="G2727" i="3"/>
  <c r="H2728" i="3"/>
  <c r="G2728" i="3"/>
  <c r="N2729" i="3"/>
  <c r="L2729" i="3"/>
  <c r="I2737" i="3"/>
  <c r="G2737" i="3"/>
  <c r="H2738" i="3"/>
  <c r="G2738" i="3"/>
  <c r="H2741" i="3"/>
  <c r="G2741" i="3"/>
  <c r="M2743" i="3"/>
  <c r="L2743" i="3"/>
  <c r="N2743" i="3"/>
  <c r="H2753" i="3"/>
  <c r="G2753" i="3"/>
  <c r="H2758" i="3"/>
  <c r="G2758" i="3"/>
  <c r="N2760" i="3"/>
  <c r="L2760" i="3"/>
  <c r="M2760" i="3"/>
  <c r="I2769" i="3"/>
  <c r="G2769" i="3"/>
  <c r="H2773" i="3"/>
  <c r="G2773" i="3"/>
  <c r="H2775" i="3"/>
  <c r="G2775" i="3"/>
  <c r="N2776" i="3"/>
  <c r="L2776" i="3"/>
  <c r="H2785" i="3"/>
  <c r="G2785" i="3"/>
  <c r="N2786" i="3"/>
  <c r="L2786" i="3"/>
  <c r="H2807" i="3"/>
  <c r="G2807" i="3"/>
  <c r="M2816" i="3"/>
  <c r="L2816" i="3"/>
  <c r="M2818" i="3"/>
  <c r="L2818" i="3"/>
  <c r="M2820" i="3"/>
  <c r="L2820" i="3"/>
  <c r="M2822" i="3"/>
  <c r="L2822" i="3"/>
  <c r="N2826" i="3"/>
  <c r="L2826" i="3"/>
  <c r="H2832" i="3"/>
  <c r="G2832" i="3"/>
  <c r="H2835" i="3"/>
  <c r="G2835" i="3"/>
  <c r="N2838" i="3"/>
  <c r="L2838" i="3"/>
  <c r="L2841" i="3"/>
  <c r="M2841" i="3"/>
  <c r="I2843" i="3"/>
  <c r="G2843" i="3"/>
  <c r="H2845" i="3"/>
  <c r="G2845" i="3"/>
  <c r="H2849" i="3"/>
  <c r="G2849" i="3"/>
  <c r="I2849" i="3"/>
  <c r="H2851" i="3"/>
  <c r="G2851" i="3"/>
  <c r="H2853" i="3"/>
  <c r="G2853" i="3"/>
  <c r="H2854" i="3"/>
  <c r="G2854" i="3"/>
  <c r="M2856" i="3"/>
  <c r="L2856" i="3"/>
  <c r="N2856" i="3"/>
  <c r="N2871" i="3"/>
  <c r="L2871" i="3"/>
  <c r="N2874" i="3"/>
  <c r="L2874" i="3"/>
  <c r="N2877" i="3"/>
  <c r="L2877" i="3"/>
  <c r="N2879" i="3"/>
  <c r="L2879" i="3"/>
  <c r="M2879" i="3"/>
  <c r="I2882" i="3"/>
  <c r="G2882" i="3"/>
  <c r="H2884" i="3"/>
  <c r="G2884" i="3"/>
  <c r="N2889" i="3"/>
  <c r="L2889" i="3"/>
  <c r="H2909" i="3"/>
  <c r="G2909" i="3"/>
  <c r="N2910" i="3"/>
  <c r="L2910" i="3"/>
  <c r="N2931" i="3"/>
  <c r="L2931" i="3"/>
  <c r="M2931" i="3"/>
  <c r="H2939" i="3"/>
  <c r="G2939" i="3"/>
  <c r="H2943" i="3"/>
  <c r="G2943" i="3"/>
  <c r="N2947" i="3"/>
  <c r="L2947" i="3"/>
  <c r="H2952" i="3"/>
  <c r="G2952" i="3"/>
  <c r="M2953" i="3"/>
  <c r="L2953" i="3"/>
  <c r="N2953" i="3"/>
  <c r="N2960" i="3"/>
  <c r="L2960" i="3"/>
  <c r="M2960" i="3"/>
  <c r="M2967" i="3"/>
  <c r="L2967" i="3"/>
  <c r="N2967" i="3"/>
  <c r="N2980" i="3"/>
  <c r="L2980" i="3"/>
  <c r="H2983" i="3"/>
  <c r="G2983" i="3"/>
  <c r="H2986" i="3"/>
  <c r="G2986" i="3"/>
  <c r="H2994" i="3"/>
  <c r="G2994" i="3"/>
  <c r="H3002" i="3"/>
  <c r="G3002" i="3"/>
  <c r="N3003" i="3"/>
  <c r="L3003" i="3"/>
  <c r="M3015" i="3"/>
  <c r="L3015" i="3"/>
  <c r="N3017" i="3"/>
  <c r="L3017" i="3"/>
  <c r="H3022" i="3"/>
  <c r="G3022" i="3"/>
  <c r="H3024" i="3"/>
  <c r="G3024" i="3"/>
  <c r="L3030" i="3"/>
  <c r="M3030" i="3"/>
  <c r="H3032" i="3"/>
  <c r="G3032" i="3"/>
  <c r="I3033" i="3"/>
  <c r="G3033" i="3"/>
  <c r="H3035" i="3"/>
  <c r="G3035" i="3"/>
  <c r="H3038" i="3"/>
  <c r="G3038" i="3"/>
  <c r="I3038" i="3"/>
  <c r="H3039" i="3"/>
  <c r="G3039" i="3"/>
  <c r="H3041" i="3"/>
  <c r="G3041" i="3"/>
  <c r="H3045" i="3"/>
  <c r="G3045" i="3"/>
  <c r="H3049" i="3"/>
  <c r="G3049" i="3"/>
  <c r="N3053" i="3"/>
  <c r="L3053" i="3"/>
  <c r="N3055" i="3"/>
  <c r="L3055" i="3"/>
  <c r="M3055" i="3"/>
  <c r="H3063" i="3"/>
  <c r="G3063" i="3"/>
  <c r="M3065" i="3"/>
  <c r="L3065" i="3"/>
  <c r="N3065" i="3"/>
  <c r="I3086" i="3"/>
  <c r="G3086" i="3"/>
  <c r="H3087" i="3"/>
  <c r="G3087" i="3"/>
  <c r="H3090" i="3"/>
  <c r="G3090" i="3"/>
  <c r="H3092" i="3"/>
  <c r="G3092" i="3"/>
  <c r="N3093" i="3"/>
  <c r="L3093" i="3"/>
  <c r="H3111" i="3"/>
  <c r="G3111" i="3"/>
  <c r="N3112" i="3"/>
  <c r="L3112" i="3"/>
  <c r="N3132" i="3"/>
  <c r="L3132" i="3"/>
  <c r="M3132" i="3"/>
  <c r="H3137" i="3"/>
  <c r="G3137" i="3"/>
  <c r="M3151" i="3"/>
  <c r="L3151" i="3"/>
  <c r="M3154" i="3"/>
  <c r="L3154" i="3"/>
  <c r="N3156" i="3"/>
  <c r="L3156" i="3"/>
  <c r="I3178" i="3"/>
  <c r="G3178" i="3"/>
  <c r="H3179" i="3"/>
  <c r="G3179" i="3"/>
  <c r="N3183" i="3"/>
  <c r="L3183" i="3"/>
  <c r="H3187" i="3"/>
  <c r="G3187" i="3"/>
  <c r="H3191" i="3"/>
  <c r="G3191" i="3"/>
  <c r="N3194" i="3"/>
  <c r="L3194" i="3"/>
  <c r="N3204" i="3"/>
  <c r="L3204" i="3"/>
  <c r="N3205" i="3"/>
  <c r="L3205" i="3"/>
  <c r="M3205" i="3"/>
  <c r="H3209" i="3"/>
  <c r="G3209" i="3"/>
  <c r="M3216" i="3"/>
  <c r="L3216" i="3"/>
  <c r="H3240" i="3"/>
  <c r="G3240" i="3"/>
  <c r="I3242" i="3"/>
  <c r="G3242" i="3"/>
  <c r="H3251" i="3"/>
  <c r="G3251" i="3"/>
  <c r="H3258" i="3"/>
  <c r="G3258" i="3"/>
  <c r="I3267" i="3"/>
  <c r="G3267" i="3"/>
  <c r="H3268" i="3"/>
  <c r="G3268" i="3"/>
  <c r="H3272" i="3"/>
  <c r="G3272" i="3"/>
  <c r="N3274" i="3"/>
  <c r="L3274" i="3"/>
  <c r="N3285" i="3"/>
  <c r="L3285" i="3"/>
  <c r="M3302" i="3"/>
  <c r="L3302" i="3"/>
  <c r="N3309" i="3"/>
  <c r="L3309" i="3"/>
  <c r="H3314" i="3"/>
  <c r="G3314" i="3"/>
  <c r="H3316" i="3"/>
  <c r="G3316" i="3"/>
  <c r="N3322" i="3"/>
  <c r="L3322" i="3"/>
  <c r="N3347" i="3"/>
  <c r="L3347" i="3"/>
  <c r="H3351" i="3"/>
  <c r="G3351" i="3"/>
  <c r="H3356" i="3"/>
  <c r="G3356" i="3"/>
  <c r="H3364" i="3"/>
  <c r="G3364" i="3"/>
  <c r="M3368" i="3"/>
  <c r="L3368" i="3"/>
  <c r="N3368" i="3"/>
  <c r="N3370" i="3"/>
  <c r="L3370" i="3"/>
  <c r="N3371" i="3"/>
  <c r="L3371" i="3"/>
  <c r="M3371" i="3"/>
  <c r="H3374" i="3"/>
  <c r="G3374" i="3"/>
  <c r="H3377" i="3"/>
  <c r="G3377" i="3"/>
  <c r="M3386" i="3"/>
  <c r="L3386" i="3"/>
  <c r="N3395" i="3"/>
  <c r="L3395" i="3"/>
  <c r="H3403" i="3"/>
  <c r="G3403" i="3"/>
  <c r="N3409" i="3"/>
  <c r="L3409" i="3"/>
  <c r="H3429" i="3"/>
  <c r="G3429" i="3"/>
  <c r="I3431" i="3"/>
  <c r="G3431" i="3"/>
  <c r="H3433" i="3"/>
  <c r="G3433" i="3"/>
  <c r="H3445" i="3"/>
  <c r="G3445" i="3"/>
  <c r="H3448" i="3"/>
  <c r="G3448" i="3"/>
  <c r="H3452" i="3"/>
  <c r="G3452" i="3"/>
  <c r="I3459" i="3"/>
  <c r="G3459" i="3"/>
  <c r="H3461" i="3"/>
  <c r="G3461" i="3"/>
  <c r="H3463" i="3"/>
  <c r="G3463" i="3"/>
  <c r="H3465" i="3"/>
  <c r="G3465" i="3"/>
  <c r="H3466" i="3"/>
  <c r="G3466" i="3"/>
  <c r="I3466" i="3"/>
  <c r="N3467" i="3"/>
  <c r="L3467" i="3"/>
  <c r="H3474" i="3"/>
  <c r="G3474" i="3"/>
  <c r="I3474" i="3"/>
  <c r="H3498" i="3"/>
  <c r="G3498" i="3"/>
  <c r="N3500" i="3"/>
  <c r="L3500" i="3"/>
  <c r="M3502" i="3"/>
  <c r="L3502" i="3"/>
  <c r="N3502" i="3"/>
  <c r="N3506" i="3"/>
  <c r="L3506" i="3"/>
  <c r="N3508" i="3"/>
  <c r="L3508" i="3"/>
  <c r="N3510" i="3"/>
  <c r="L3510" i="3"/>
  <c r="M3510" i="3"/>
  <c r="H3514" i="3"/>
  <c r="G3514" i="3"/>
  <c r="I3516" i="3"/>
  <c r="G3516" i="3"/>
  <c r="H3518" i="3"/>
  <c r="G3518" i="3"/>
  <c r="M3523" i="3"/>
  <c r="L3523" i="3"/>
  <c r="H3529" i="3"/>
  <c r="G3529" i="3"/>
  <c r="N3535" i="3"/>
  <c r="L3535" i="3"/>
  <c r="H3545" i="3"/>
  <c r="G3545" i="3"/>
  <c r="I3547" i="3"/>
  <c r="G3547" i="3"/>
  <c r="H3549" i="3"/>
  <c r="G3549" i="3"/>
  <c r="N3555" i="3"/>
  <c r="L3555" i="3"/>
  <c r="H3559" i="3"/>
  <c r="G3559" i="3"/>
  <c r="H3563" i="3"/>
  <c r="G3563" i="3"/>
  <c r="I3570" i="3"/>
  <c r="G3570" i="3"/>
  <c r="H3572" i="3"/>
  <c r="G3572" i="3"/>
  <c r="H3574" i="3"/>
  <c r="G3574" i="3"/>
  <c r="H3576" i="3"/>
  <c r="G3576" i="3"/>
  <c r="H3578" i="3"/>
  <c r="G3578" i="3"/>
  <c r="I3578" i="3"/>
  <c r="N3579" i="3"/>
  <c r="L3579" i="3"/>
  <c r="N3595" i="3"/>
  <c r="L3595" i="3"/>
  <c r="N3596" i="3"/>
  <c r="L3596" i="3"/>
  <c r="H3600" i="3"/>
  <c r="G3600" i="3"/>
  <c r="H3601" i="3"/>
  <c r="G3601" i="3"/>
  <c r="H3618" i="3"/>
  <c r="G3618" i="3"/>
  <c r="I3620" i="3"/>
  <c r="G3620" i="3"/>
  <c r="H3641" i="3"/>
  <c r="G3641" i="3"/>
  <c r="N3646" i="3"/>
  <c r="L3646" i="3"/>
  <c r="N3648" i="3"/>
  <c r="L3648" i="3"/>
  <c r="N3650" i="3"/>
  <c r="L3650" i="3"/>
  <c r="M3650" i="3"/>
  <c r="H3655" i="3"/>
  <c r="G3655" i="3"/>
  <c r="I3657" i="3"/>
  <c r="G3657" i="3"/>
  <c r="H3659" i="3"/>
  <c r="G3659" i="3"/>
  <c r="N3665" i="3"/>
  <c r="L3665" i="3"/>
  <c r="N3667" i="3"/>
  <c r="L3667" i="3"/>
  <c r="H3675" i="3"/>
  <c r="G3675" i="3"/>
  <c r="H3678" i="3"/>
  <c r="G3678" i="3"/>
  <c r="H3696" i="3"/>
  <c r="G3696" i="3"/>
  <c r="H3697" i="3"/>
  <c r="G3697" i="3"/>
  <c r="N3702" i="3"/>
  <c r="L3702" i="3"/>
  <c r="H3704" i="3"/>
  <c r="G3704" i="3"/>
  <c r="I3710" i="3"/>
  <c r="G3710" i="3"/>
  <c r="N3719" i="3"/>
  <c r="L3719" i="3"/>
  <c r="N3730" i="3"/>
  <c r="L3730" i="3"/>
  <c r="N3732" i="3"/>
  <c r="L3732" i="3"/>
  <c r="N3750" i="3"/>
  <c r="L3750" i="3"/>
  <c r="I3759" i="3"/>
  <c r="G3759" i="3"/>
  <c r="N3816" i="3"/>
  <c r="L3816" i="3"/>
  <c r="I3824" i="3"/>
  <c r="G3824" i="3"/>
  <c r="N3829" i="3"/>
  <c r="L3829" i="3"/>
  <c r="N3848" i="3"/>
  <c r="L3848" i="3"/>
  <c r="H3850" i="3"/>
  <c r="G3850" i="3"/>
  <c r="N3856" i="3"/>
  <c r="L3856" i="3"/>
  <c r="H3883" i="3"/>
  <c r="G3883" i="3"/>
  <c r="I3896" i="3"/>
  <c r="G3896" i="3"/>
  <c r="N3908" i="3"/>
  <c r="L3908" i="3"/>
  <c r="I3912" i="3"/>
  <c r="G3912" i="3"/>
  <c r="N3930" i="3"/>
  <c r="L3930" i="3"/>
  <c r="N3941" i="3"/>
  <c r="L3941" i="3"/>
  <c r="N3965" i="3"/>
  <c r="L3965" i="3"/>
  <c r="H3968" i="3"/>
  <c r="G3968" i="3"/>
  <c r="I3978" i="3"/>
  <c r="G3978" i="3"/>
  <c r="N4067" i="3"/>
  <c r="L4067" i="3"/>
  <c r="M4067" i="3"/>
  <c r="H4075" i="3"/>
  <c r="G4075" i="3"/>
  <c r="H4089" i="3"/>
  <c r="G4089" i="3"/>
  <c r="N4091" i="3"/>
  <c r="L4091" i="3"/>
  <c r="L4097" i="3"/>
  <c r="N4097" i="3"/>
  <c r="M4097" i="3"/>
  <c r="H4130" i="3"/>
  <c r="G4130" i="3"/>
  <c r="I4134" i="3"/>
  <c r="G4134" i="3"/>
  <c r="H4149" i="3"/>
  <c r="G4149" i="3"/>
  <c r="I4149" i="3"/>
  <c r="H4171" i="3"/>
  <c r="G4171" i="3"/>
  <c r="I4183" i="3"/>
  <c r="G4183" i="3"/>
  <c r="H4185" i="3"/>
  <c r="G4185" i="3"/>
  <c r="I4186" i="3"/>
  <c r="G4186" i="3"/>
  <c r="N4187" i="3"/>
  <c r="L4187" i="3"/>
  <c r="M4187" i="3"/>
  <c r="M4206" i="3"/>
  <c r="L4206" i="3"/>
  <c r="N4206" i="3"/>
  <c r="M3" i="3"/>
  <c r="L3" i="3"/>
  <c r="I8" i="3"/>
  <c r="G8" i="3"/>
  <c r="M10" i="3"/>
  <c r="L10" i="3"/>
  <c r="I13" i="3"/>
  <c r="G13" i="3"/>
  <c r="I17" i="3"/>
  <c r="G17" i="3"/>
  <c r="I19" i="3"/>
  <c r="G19" i="3"/>
  <c r="I22" i="3"/>
  <c r="G22" i="3"/>
  <c r="M31" i="3"/>
  <c r="L31" i="3"/>
  <c r="I33" i="3"/>
  <c r="G33" i="3"/>
  <c r="M36" i="3"/>
  <c r="L36" i="3"/>
  <c r="I38" i="3"/>
  <c r="G38" i="3"/>
  <c r="I41" i="3"/>
  <c r="G41" i="3"/>
  <c r="M43" i="3"/>
  <c r="L43" i="3"/>
  <c r="I50" i="3"/>
  <c r="G50" i="3"/>
  <c r="I56" i="3"/>
  <c r="G56" i="3"/>
  <c r="M61" i="3"/>
  <c r="L61" i="3"/>
  <c r="I64" i="3"/>
  <c r="G64" i="3"/>
  <c r="M70" i="3"/>
  <c r="L70" i="3"/>
  <c r="I76" i="3"/>
  <c r="G76" i="3"/>
  <c r="I79" i="3"/>
  <c r="G79" i="3"/>
  <c r="M83" i="3"/>
  <c r="L83" i="3"/>
  <c r="I84" i="3"/>
  <c r="G84" i="3"/>
  <c r="I85" i="3"/>
  <c r="G85" i="3"/>
  <c r="I87" i="3"/>
  <c r="G87" i="3"/>
  <c r="I90" i="3"/>
  <c r="G90" i="3"/>
  <c r="M96" i="3"/>
  <c r="L96" i="3"/>
  <c r="M100" i="3"/>
  <c r="L100" i="3"/>
  <c r="I107" i="3"/>
  <c r="G107" i="3"/>
  <c r="M109" i="3"/>
  <c r="L109" i="3"/>
  <c r="I111" i="3"/>
  <c r="G111" i="3"/>
  <c r="I115" i="3"/>
  <c r="G115" i="3"/>
  <c r="M116" i="3"/>
  <c r="L116" i="3"/>
  <c r="I119" i="3"/>
  <c r="G119" i="3"/>
  <c r="I122" i="3"/>
  <c r="G122" i="3"/>
  <c r="M127" i="3"/>
  <c r="L127" i="3"/>
  <c r="M133" i="3"/>
  <c r="L133" i="3"/>
  <c r="I136" i="3"/>
  <c r="G136" i="3"/>
  <c r="M143" i="3"/>
  <c r="L143" i="3"/>
  <c r="I147" i="3"/>
  <c r="G147" i="3"/>
  <c r="M155" i="3"/>
  <c r="L155" i="3"/>
  <c r="M157" i="3"/>
  <c r="L157" i="3"/>
  <c r="M161" i="3"/>
  <c r="L161" i="3"/>
  <c r="I164" i="3"/>
  <c r="G164" i="3"/>
  <c r="I170" i="3"/>
  <c r="G170" i="3"/>
  <c r="I174" i="3"/>
  <c r="G174" i="3"/>
  <c r="I178" i="3"/>
  <c r="G178" i="3"/>
  <c r="M181" i="3"/>
  <c r="L181" i="3"/>
  <c r="M185" i="3"/>
  <c r="L185" i="3"/>
  <c r="H189" i="3"/>
  <c r="G189" i="3"/>
  <c r="I193" i="3"/>
  <c r="G193" i="3"/>
  <c r="H197" i="3"/>
  <c r="G197" i="3"/>
  <c r="N210" i="3"/>
  <c r="L210" i="3"/>
  <c r="M215" i="3"/>
  <c r="L215" i="3"/>
  <c r="M219" i="3"/>
  <c r="L219" i="3"/>
  <c r="N223" i="3"/>
  <c r="L223" i="3"/>
  <c r="I226" i="3"/>
  <c r="G226" i="3"/>
  <c r="H231" i="3"/>
  <c r="G231" i="3"/>
  <c r="I233" i="3"/>
  <c r="G233" i="3"/>
  <c r="H235" i="3"/>
  <c r="G235" i="3"/>
  <c r="I240" i="3"/>
  <c r="G240" i="3"/>
  <c r="M241" i="3"/>
  <c r="L241" i="3"/>
  <c r="N242" i="3"/>
  <c r="L242" i="3"/>
  <c r="H246" i="3"/>
  <c r="G246" i="3"/>
  <c r="H249" i="3"/>
  <c r="G249" i="3"/>
  <c r="N250" i="3"/>
  <c r="L250" i="3"/>
  <c r="I256" i="3"/>
  <c r="G256" i="3"/>
  <c r="I260" i="3"/>
  <c r="G260" i="3"/>
  <c r="I265" i="3"/>
  <c r="G265" i="3"/>
  <c r="M268" i="3"/>
  <c r="L268" i="3"/>
  <c r="M275" i="3"/>
  <c r="L275" i="3"/>
  <c r="H284" i="3"/>
  <c r="G284" i="3"/>
  <c r="I288" i="3"/>
  <c r="G288" i="3"/>
  <c r="H292" i="3"/>
  <c r="G292" i="3"/>
  <c r="M305" i="3"/>
  <c r="L305" i="3"/>
  <c r="H309" i="3"/>
  <c r="G309" i="3"/>
  <c r="I311" i="3"/>
  <c r="G311" i="3"/>
  <c r="I315" i="3"/>
  <c r="G315" i="3"/>
  <c r="I319" i="3"/>
  <c r="G319" i="3"/>
  <c r="M321" i="3"/>
  <c r="L321" i="3"/>
  <c r="H328" i="3"/>
  <c r="G328" i="3"/>
  <c r="H331" i="3"/>
  <c r="G331" i="3"/>
  <c r="I334" i="3"/>
  <c r="G334" i="3"/>
  <c r="M340" i="3"/>
  <c r="L340" i="3"/>
  <c r="I345" i="3"/>
  <c r="G345" i="3"/>
  <c r="I350" i="3"/>
  <c r="G350" i="3"/>
  <c r="N353" i="3"/>
  <c r="L353" i="3"/>
  <c r="N356" i="3"/>
  <c r="L356" i="3"/>
  <c r="H364" i="3"/>
  <c r="G364" i="3"/>
  <c r="H369" i="3"/>
  <c r="G369" i="3"/>
  <c r="M374" i="3"/>
  <c r="L374" i="3"/>
  <c r="N385" i="3"/>
  <c r="L385" i="3"/>
  <c r="I389" i="3"/>
  <c r="G389" i="3"/>
  <c r="I391" i="3"/>
  <c r="G391" i="3"/>
  <c r="I394" i="3"/>
  <c r="G394" i="3"/>
  <c r="N399" i="3"/>
  <c r="L399" i="3"/>
  <c r="N403" i="3"/>
  <c r="L403" i="3"/>
  <c r="M406" i="3"/>
  <c r="L406" i="3"/>
  <c r="I416" i="3"/>
  <c r="G416" i="3"/>
  <c r="I419" i="3"/>
  <c r="G419" i="3"/>
  <c r="H423" i="3"/>
  <c r="G423" i="3"/>
  <c r="M430" i="3"/>
  <c r="L430" i="3"/>
  <c r="I436" i="3"/>
  <c r="G436" i="3"/>
  <c r="I439" i="3"/>
  <c r="G439" i="3"/>
  <c r="M442" i="3"/>
  <c r="L442" i="3"/>
  <c r="M444" i="3"/>
  <c r="L444" i="3"/>
  <c r="N448" i="3"/>
  <c r="L448" i="3"/>
  <c r="N451" i="3"/>
  <c r="L451" i="3"/>
  <c r="I454" i="3"/>
  <c r="G454" i="3"/>
  <c r="I458" i="3"/>
  <c r="G458" i="3"/>
  <c r="I462" i="3"/>
  <c r="G462" i="3"/>
  <c r="M473" i="3"/>
  <c r="L473" i="3"/>
  <c r="N478" i="3"/>
  <c r="L478" i="3"/>
  <c r="I482" i="3"/>
  <c r="G482" i="3"/>
  <c r="I486" i="3"/>
  <c r="G486" i="3"/>
  <c r="M491" i="3"/>
  <c r="L491" i="3"/>
  <c r="N495" i="3"/>
  <c r="L495" i="3"/>
  <c r="M498" i="3"/>
  <c r="L498" i="3"/>
  <c r="I500" i="3"/>
  <c r="G500" i="3"/>
  <c r="I510" i="3"/>
  <c r="G510" i="3"/>
  <c r="M513" i="3"/>
  <c r="L513" i="3"/>
  <c r="H519" i="3"/>
  <c r="G519" i="3"/>
  <c r="I520" i="3"/>
  <c r="G520" i="3"/>
  <c r="I537" i="3"/>
  <c r="G537" i="3"/>
  <c r="H539" i="3"/>
  <c r="G539" i="3"/>
  <c r="N549" i="3"/>
  <c r="L549" i="3"/>
  <c r="N551" i="3"/>
  <c r="L551" i="3"/>
  <c r="I567" i="3"/>
  <c r="G567" i="3"/>
  <c r="I570" i="3"/>
  <c r="G570" i="3"/>
  <c r="M576" i="3"/>
  <c r="L576" i="3"/>
  <c r="I578" i="3"/>
  <c r="G578" i="3"/>
  <c r="I583" i="3"/>
  <c r="G583" i="3"/>
  <c r="I587" i="3"/>
  <c r="G587" i="3"/>
  <c r="H590" i="3"/>
  <c r="G590" i="3"/>
  <c r="I593" i="3"/>
  <c r="G593" i="3"/>
  <c r="N602" i="3"/>
  <c r="L602" i="3"/>
  <c r="I604" i="3"/>
  <c r="G604" i="3"/>
  <c r="I606" i="3"/>
  <c r="G606" i="3"/>
  <c r="H615" i="3"/>
  <c r="G615" i="3"/>
  <c r="H619" i="3"/>
  <c r="G619" i="3"/>
  <c r="M623" i="3"/>
  <c r="L623" i="3"/>
  <c r="M627" i="3"/>
  <c r="L627" i="3"/>
  <c r="I634" i="3"/>
  <c r="G634" i="3"/>
  <c r="N641" i="3"/>
  <c r="L641" i="3"/>
  <c r="M647" i="3"/>
  <c r="L647" i="3"/>
  <c r="I657" i="3"/>
  <c r="G657" i="3"/>
  <c r="I660" i="3"/>
  <c r="G660" i="3"/>
  <c r="M662" i="3"/>
  <c r="L662" i="3"/>
  <c r="I666" i="3"/>
  <c r="G666" i="3"/>
  <c r="I669" i="3"/>
  <c r="G669" i="3"/>
  <c r="M670" i="3"/>
  <c r="L670" i="3"/>
  <c r="I674" i="3"/>
  <c r="G674" i="3"/>
  <c r="M686" i="3"/>
  <c r="L686" i="3"/>
  <c r="M687" i="3"/>
  <c r="L687" i="3"/>
  <c r="N690" i="3"/>
  <c r="L690" i="3"/>
  <c r="I692" i="3"/>
  <c r="G692" i="3"/>
  <c r="H696" i="3"/>
  <c r="G696" i="3"/>
  <c r="I697" i="3"/>
  <c r="G697" i="3"/>
  <c r="M700" i="3"/>
  <c r="L700" i="3"/>
  <c r="I702" i="3"/>
  <c r="G702" i="3"/>
  <c r="I718" i="3"/>
  <c r="G718" i="3"/>
  <c r="I721" i="3"/>
  <c r="G721" i="3"/>
  <c r="I722" i="3"/>
  <c r="M727" i="3"/>
  <c r="L727" i="3"/>
  <c r="M734" i="3"/>
  <c r="L734" i="3"/>
  <c r="H740" i="3"/>
  <c r="G740" i="3"/>
  <c r="I741" i="3"/>
  <c r="G741" i="3"/>
  <c r="M744" i="3"/>
  <c r="L744" i="3"/>
  <c r="I746" i="3"/>
  <c r="G746" i="3"/>
  <c r="I749" i="3"/>
  <c r="G749" i="3"/>
  <c r="M750" i="3"/>
  <c r="L750" i="3"/>
  <c r="I751" i="3"/>
  <c r="G751" i="3"/>
  <c r="I763" i="3"/>
  <c r="G763" i="3"/>
  <c r="I764" i="3"/>
  <c r="G764" i="3"/>
  <c r="I765" i="3"/>
  <c r="M768" i="3"/>
  <c r="L768" i="3"/>
  <c r="N776" i="3"/>
  <c r="L776" i="3"/>
  <c r="M780" i="3"/>
  <c r="L780" i="3"/>
  <c r="I785" i="3"/>
  <c r="G785" i="3"/>
  <c r="M789" i="3"/>
  <c r="L789" i="3"/>
  <c r="M792" i="3"/>
  <c r="L792" i="3"/>
  <c r="M798" i="3"/>
  <c r="L798" i="3"/>
  <c r="N802" i="3"/>
  <c r="L802" i="3"/>
  <c r="H803" i="3"/>
  <c r="G803" i="3"/>
  <c r="I808" i="3"/>
  <c r="G808" i="3"/>
  <c r="I818" i="3"/>
  <c r="G818" i="3"/>
  <c r="N823" i="3"/>
  <c r="L823" i="3"/>
  <c r="M840" i="3"/>
  <c r="L840" i="3"/>
  <c r="M2" i="3"/>
  <c r="N3" i="3"/>
  <c r="H5" i="3"/>
  <c r="N6" i="3"/>
  <c r="H8" i="3"/>
  <c r="M9" i="3"/>
  <c r="L9" i="3"/>
  <c r="N10" i="3"/>
  <c r="H12" i="3"/>
  <c r="N13" i="3"/>
  <c r="L13" i="3"/>
  <c r="N15" i="3"/>
  <c r="L15" i="3"/>
  <c r="M17" i="3"/>
  <c r="L17" i="3"/>
  <c r="N19" i="3"/>
  <c r="L19" i="3"/>
  <c r="N20" i="3"/>
  <c r="H22" i="3"/>
  <c r="N23" i="3"/>
  <c r="L23" i="3"/>
  <c r="I25" i="3"/>
  <c r="G25" i="3"/>
  <c r="I27" i="3"/>
  <c r="G27" i="3"/>
  <c r="H29" i="3"/>
  <c r="M30" i="3"/>
  <c r="L30" i="3"/>
  <c r="N31" i="3"/>
  <c r="H32" i="3"/>
  <c r="N33" i="3"/>
  <c r="L33" i="3"/>
  <c r="N34" i="3"/>
  <c r="N36" i="3"/>
  <c r="N38" i="3"/>
  <c r="L38" i="3"/>
  <c r="N39" i="3"/>
  <c r="H41" i="3"/>
  <c r="N42" i="3"/>
  <c r="L42" i="3"/>
  <c r="I44" i="3"/>
  <c r="G44" i="3"/>
  <c r="I45" i="3"/>
  <c r="G45" i="3"/>
  <c r="N48" i="3"/>
  <c r="H50" i="3"/>
  <c r="H52" i="3"/>
  <c r="M54" i="3"/>
  <c r="L54" i="3"/>
  <c r="N56" i="3"/>
  <c r="L56" i="3"/>
  <c r="N57" i="3"/>
  <c r="H59" i="3"/>
  <c r="N60" i="3"/>
  <c r="L60" i="3"/>
  <c r="N61" i="3"/>
  <c r="H63" i="3"/>
  <c r="N64" i="3"/>
  <c r="L64" i="3"/>
  <c r="I66" i="3"/>
  <c r="G66" i="3"/>
  <c r="I68" i="3"/>
  <c r="G68" i="3"/>
  <c r="I69" i="3"/>
  <c r="G69" i="3"/>
  <c r="N71" i="3"/>
  <c r="H73" i="3"/>
  <c r="N74" i="3"/>
  <c r="L74" i="3"/>
  <c r="M76" i="3"/>
  <c r="L76" i="3"/>
  <c r="H78" i="3"/>
  <c r="N79" i="3"/>
  <c r="L79" i="3"/>
  <c r="I80" i="3"/>
  <c r="G80" i="3"/>
  <c r="I82" i="3"/>
  <c r="G82" i="3"/>
  <c r="N84" i="3"/>
  <c r="L84" i="3"/>
  <c r="H85" i="3"/>
  <c r="H86" i="3"/>
  <c r="N87" i="3"/>
  <c r="L87" i="3"/>
  <c r="M88" i="3"/>
  <c r="L88" i="3"/>
  <c r="M90" i="3"/>
  <c r="L90" i="3"/>
  <c r="N91" i="3"/>
  <c r="H92" i="3"/>
  <c r="N93" i="3"/>
  <c r="L93" i="3"/>
  <c r="H95" i="3"/>
  <c r="I97" i="3"/>
  <c r="G97" i="3"/>
  <c r="I99" i="3"/>
  <c r="G99" i="3"/>
  <c r="I101" i="3"/>
  <c r="G101" i="3"/>
  <c r="H104" i="3"/>
  <c r="N105" i="3"/>
  <c r="H107" i="3"/>
  <c r="M108" i="3"/>
  <c r="L108" i="3"/>
  <c r="N109" i="3"/>
  <c r="N111" i="3"/>
  <c r="L111" i="3"/>
  <c r="M113" i="3"/>
  <c r="L113" i="3"/>
  <c r="N115" i="3"/>
  <c r="L115" i="3"/>
  <c r="N116" i="3"/>
  <c r="H118" i="3"/>
  <c r="N119" i="3"/>
  <c r="L119" i="3"/>
  <c r="N120" i="3"/>
  <c r="H122" i="3"/>
  <c r="N123" i="3"/>
  <c r="L123" i="3"/>
  <c r="I124" i="3"/>
  <c r="G124" i="3"/>
  <c r="I126" i="3"/>
  <c r="G126" i="3"/>
  <c r="I128" i="3"/>
  <c r="G128" i="3"/>
  <c r="N129" i="3"/>
  <c r="H131" i="3"/>
  <c r="M132" i="3"/>
  <c r="L132" i="3"/>
  <c r="N133" i="3"/>
  <c r="H135" i="3"/>
  <c r="N136" i="3"/>
  <c r="L136" i="3"/>
  <c r="N137" i="3"/>
  <c r="H139" i="3"/>
  <c r="M140" i="3"/>
  <c r="L140" i="3"/>
  <c r="M142" i="3"/>
  <c r="L142" i="3"/>
  <c r="N143" i="3"/>
  <c r="H144" i="3"/>
  <c r="N145" i="3"/>
  <c r="H147" i="3"/>
  <c r="N148" i="3"/>
  <c r="L148" i="3"/>
  <c r="I150" i="3"/>
  <c r="G150" i="3"/>
  <c r="I152" i="3"/>
  <c r="G152" i="3"/>
  <c r="I154" i="3"/>
  <c r="G154" i="3"/>
  <c r="I156" i="3"/>
  <c r="G156" i="3"/>
  <c r="N157" i="3"/>
  <c r="H159" i="3"/>
  <c r="N160" i="3"/>
  <c r="L160" i="3"/>
  <c r="N161" i="3"/>
  <c r="H163" i="3"/>
  <c r="M164" i="3"/>
  <c r="L164" i="3"/>
  <c r="N165" i="3"/>
  <c r="H167" i="3"/>
  <c r="M168" i="3"/>
  <c r="L168" i="3"/>
  <c r="M170" i="3"/>
  <c r="L170" i="3"/>
  <c r="N172" i="3"/>
  <c r="L172" i="3"/>
  <c r="M174" i="3"/>
  <c r="L174" i="3"/>
  <c r="I176" i="3"/>
  <c r="G176" i="3"/>
  <c r="H178" i="3"/>
  <c r="H180" i="3"/>
  <c r="G180" i="3"/>
  <c r="H183" i="3"/>
  <c r="G183" i="3"/>
  <c r="I184" i="3"/>
  <c r="G184" i="3"/>
  <c r="M187" i="3"/>
  <c r="L187" i="3"/>
  <c r="M191" i="3"/>
  <c r="L191" i="3"/>
  <c r="M195" i="3"/>
  <c r="L195" i="3"/>
  <c r="I197" i="3"/>
  <c r="H199" i="3"/>
  <c r="G199" i="3"/>
  <c r="M200" i="3"/>
  <c r="L200" i="3"/>
  <c r="I202" i="3"/>
  <c r="G202" i="3"/>
  <c r="I203" i="3"/>
  <c r="G203" i="3"/>
  <c r="I205" i="3"/>
  <c r="G205" i="3"/>
  <c r="I207" i="3"/>
  <c r="G207" i="3"/>
  <c r="M209" i="3"/>
  <c r="L209" i="3"/>
  <c r="I211" i="3"/>
  <c r="G211" i="3"/>
  <c r="M212" i="3"/>
  <c r="L212" i="3"/>
  <c r="N215" i="3"/>
  <c r="H217" i="3"/>
  <c r="G217" i="3"/>
  <c r="H220" i="3"/>
  <c r="G220" i="3"/>
  <c r="I222" i="3"/>
  <c r="G222" i="3"/>
  <c r="H224" i="3"/>
  <c r="G224" i="3"/>
  <c r="M226" i="3"/>
  <c r="L226" i="3"/>
  <c r="I228" i="3"/>
  <c r="G228" i="3"/>
  <c r="M230" i="3"/>
  <c r="L230" i="3"/>
  <c r="I235" i="3"/>
  <c r="N239" i="3"/>
  <c r="L239" i="3"/>
  <c r="N240" i="3"/>
  <c r="L240" i="3"/>
  <c r="H243" i="3"/>
  <c r="G243" i="3"/>
  <c r="M246" i="3"/>
  <c r="L246" i="3"/>
  <c r="M249" i="3"/>
  <c r="L249" i="3"/>
  <c r="I252" i="3"/>
  <c r="G252" i="3"/>
  <c r="I255" i="3"/>
  <c r="G255" i="3"/>
  <c r="M256" i="3"/>
  <c r="L256" i="3"/>
  <c r="M258" i="3"/>
  <c r="L258" i="3"/>
  <c r="N260" i="3"/>
  <c r="L260" i="3"/>
  <c r="N263" i="3"/>
  <c r="H265" i="3"/>
  <c r="H267" i="3"/>
  <c r="G267" i="3"/>
  <c r="H269" i="3"/>
  <c r="G269" i="3"/>
  <c r="H271" i="3"/>
  <c r="G271" i="3"/>
  <c r="I272" i="3"/>
  <c r="G272" i="3"/>
  <c r="H274" i="3"/>
  <c r="G274" i="3"/>
  <c r="H276" i="3"/>
  <c r="G276" i="3"/>
  <c r="N277" i="3"/>
  <c r="L277" i="3"/>
  <c r="I279" i="3"/>
  <c r="G279" i="3"/>
  <c r="M282" i="3"/>
  <c r="L282" i="3"/>
  <c r="M286" i="3"/>
  <c r="L286" i="3"/>
  <c r="M290" i="3"/>
  <c r="L290" i="3"/>
  <c r="I292" i="3"/>
  <c r="H294" i="3"/>
  <c r="G294" i="3"/>
  <c r="M295" i="3"/>
  <c r="L295" i="3"/>
  <c r="I297" i="3"/>
  <c r="G297" i="3"/>
  <c r="I300" i="3"/>
  <c r="G300" i="3"/>
  <c r="I302" i="3"/>
  <c r="G302" i="3"/>
  <c r="I304" i="3"/>
  <c r="G304" i="3"/>
  <c r="I306" i="3"/>
  <c r="G306" i="3"/>
  <c r="M309" i="3"/>
  <c r="L309" i="3"/>
  <c r="I310" i="3"/>
  <c r="G310" i="3"/>
  <c r="M311" i="3"/>
  <c r="L311" i="3"/>
  <c r="M313" i="3"/>
  <c r="L313" i="3"/>
  <c r="N315" i="3"/>
  <c r="L315" i="3"/>
  <c r="N317" i="3"/>
  <c r="L317" i="3"/>
  <c r="M319" i="3"/>
  <c r="L319" i="3"/>
  <c r="M328" i="3"/>
  <c r="L328" i="3"/>
  <c r="M331" i="3"/>
  <c r="L331" i="3"/>
  <c r="I332" i="3"/>
  <c r="H333" i="3"/>
  <c r="G333" i="3"/>
  <c r="M334" i="3"/>
  <c r="L334" i="3"/>
  <c r="I335" i="3"/>
  <c r="G335" i="3"/>
  <c r="I337" i="3"/>
  <c r="G337" i="3"/>
  <c r="I339" i="3"/>
  <c r="G339" i="3"/>
  <c r="I341" i="3"/>
  <c r="G341" i="3"/>
  <c r="I343" i="3"/>
  <c r="G343" i="3"/>
  <c r="I344" i="3"/>
  <c r="G344" i="3"/>
  <c r="M345" i="3"/>
  <c r="L345" i="3"/>
  <c r="N348" i="3"/>
  <c r="L348" i="3"/>
  <c r="N350" i="3"/>
  <c r="L350" i="3"/>
  <c r="I352" i="3"/>
  <c r="G352" i="3"/>
  <c r="H354" i="3"/>
  <c r="G354" i="3"/>
  <c r="I355" i="3"/>
  <c r="G355" i="3"/>
  <c r="H357" i="3"/>
  <c r="G357" i="3"/>
  <c r="H359" i="3"/>
  <c r="G359" i="3"/>
  <c r="M362" i="3"/>
  <c r="L362" i="3"/>
  <c r="M365" i="3"/>
  <c r="L365" i="3"/>
  <c r="M367" i="3"/>
  <c r="L367" i="3"/>
  <c r="I369" i="3"/>
  <c r="H371" i="3"/>
  <c r="G371" i="3"/>
  <c r="M372" i="3"/>
  <c r="L372" i="3"/>
  <c r="I375" i="3"/>
  <c r="G375" i="3"/>
  <c r="I378" i="3"/>
  <c r="G378" i="3"/>
  <c r="I380" i="3"/>
  <c r="G380" i="3"/>
  <c r="I381" i="3"/>
  <c r="G381" i="3"/>
  <c r="M384" i="3"/>
  <c r="L384" i="3"/>
  <c r="I386" i="3"/>
  <c r="G386" i="3"/>
  <c r="N387" i="3"/>
  <c r="L387" i="3"/>
  <c r="M389" i="3"/>
  <c r="L389" i="3"/>
  <c r="M391" i="3"/>
  <c r="L391" i="3"/>
  <c r="N394" i="3"/>
  <c r="L394" i="3"/>
  <c r="I396" i="3"/>
  <c r="G396" i="3"/>
  <c r="H398" i="3"/>
  <c r="H400" i="3"/>
  <c r="G400" i="3"/>
  <c r="H402" i="3"/>
  <c r="G402" i="3"/>
  <c r="H404" i="3"/>
  <c r="G404" i="3"/>
  <c r="H407" i="3"/>
  <c r="G407" i="3"/>
  <c r="H409" i="3"/>
  <c r="G409" i="3"/>
  <c r="M410" i="3"/>
  <c r="L410" i="3"/>
  <c r="I412" i="3"/>
  <c r="G412" i="3"/>
  <c r="M421" i="3"/>
  <c r="L421" i="3"/>
  <c r="I423" i="3"/>
  <c r="I427" i="3"/>
  <c r="G427" i="3"/>
  <c r="I429" i="3"/>
  <c r="G429" i="3"/>
  <c r="I431" i="3"/>
  <c r="G431" i="3"/>
  <c r="N432" i="3"/>
  <c r="L432" i="3"/>
  <c r="N435" i="3"/>
  <c r="L435" i="3"/>
  <c r="M436" i="3"/>
  <c r="L436" i="3"/>
  <c r="N438" i="3"/>
  <c r="L438" i="3"/>
  <c r="N439" i="3"/>
  <c r="L439" i="3"/>
  <c r="I441" i="3"/>
  <c r="G441" i="3"/>
  <c r="N442" i="3"/>
  <c r="H443" i="3"/>
  <c r="H445" i="3"/>
  <c r="G445" i="3"/>
  <c r="I447" i="3"/>
  <c r="G447" i="3"/>
  <c r="H449" i="3"/>
  <c r="G449" i="3"/>
  <c r="H452" i="3"/>
  <c r="G452" i="3"/>
  <c r="H453" i="3"/>
  <c r="G453" i="3"/>
  <c r="N454" i="3"/>
  <c r="L454" i="3"/>
  <c r="M456" i="3"/>
  <c r="L456" i="3"/>
  <c r="M460" i="3"/>
  <c r="L460" i="3"/>
  <c r="M464" i="3"/>
  <c r="L464" i="3"/>
  <c r="H467" i="3"/>
  <c r="G467" i="3"/>
  <c r="N468" i="3"/>
  <c r="L468" i="3"/>
  <c r="I469" i="3"/>
  <c r="G469" i="3"/>
  <c r="I470" i="3"/>
  <c r="G470" i="3"/>
  <c r="I472" i="3"/>
  <c r="G472" i="3"/>
  <c r="I474" i="3"/>
  <c r="G474" i="3"/>
  <c r="I475" i="3"/>
  <c r="G475" i="3"/>
  <c r="I477" i="3"/>
  <c r="G477" i="3"/>
  <c r="I479" i="3"/>
  <c r="G479" i="3"/>
  <c r="N480" i="3"/>
  <c r="L480" i="3"/>
  <c r="N482" i="3"/>
  <c r="L482" i="3"/>
  <c r="N484" i="3"/>
  <c r="L484" i="3"/>
  <c r="N486" i="3"/>
  <c r="L486" i="3"/>
  <c r="N488" i="3"/>
  <c r="L488" i="3"/>
  <c r="I490" i="3"/>
  <c r="G490" i="3"/>
  <c r="N491" i="3"/>
  <c r="H492" i="3"/>
  <c r="H493" i="3"/>
  <c r="G493" i="3"/>
  <c r="I494" i="3"/>
  <c r="G494" i="3"/>
  <c r="I497" i="3"/>
  <c r="G497" i="3"/>
  <c r="H499" i="3"/>
  <c r="G499" i="3"/>
  <c r="N500" i="3"/>
  <c r="L500" i="3"/>
  <c r="I502" i="3"/>
  <c r="G502" i="3"/>
  <c r="I508" i="3"/>
  <c r="H509" i="3"/>
  <c r="G509" i="3"/>
  <c r="N510" i="3"/>
  <c r="L510" i="3"/>
  <c r="I512" i="3"/>
  <c r="G512" i="3"/>
  <c r="I514" i="3"/>
  <c r="G514" i="3"/>
  <c r="I516" i="3"/>
  <c r="G516" i="3"/>
  <c r="I517" i="3"/>
  <c r="G517" i="3"/>
  <c r="M519" i="3"/>
  <c r="L519" i="3"/>
  <c r="M520" i="3"/>
  <c r="L520" i="3"/>
  <c r="N522" i="3"/>
  <c r="L522" i="3"/>
  <c r="M524" i="3"/>
  <c r="L524" i="3"/>
  <c r="N526" i="3"/>
  <c r="L526" i="3"/>
  <c r="H529" i="3"/>
  <c r="G529" i="3"/>
  <c r="H530" i="3"/>
  <c r="G530" i="3"/>
  <c r="I531" i="3"/>
  <c r="G531" i="3"/>
  <c r="M533" i="3"/>
  <c r="L533" i="3"/>
  <c r="I539" i="3"/>
  <c r="I542" i="3"/>
  <c r="G542" i="3"/>
  <c r="I544" i="3"/>
  <c r="G544" i="3"/>
  <c r="I545" i="3"/>
  <c r="G545" i="3"/>
  <c r="I548" i="3"/>
  <c r="G548" i="3"/>
  <c r="H550" i="3"/>
  <c r="G550" i="3"/>
  <c r="H552" i="3"/>
  <c r="G552" i="3"/>
  <c r="N553" i="3"/>
  <c r="L553" i="3"/>
  <c r="M556" i="3"/>
  <c r="L556" i="3"/>
  <c r="H561" i="3"/>
  <c r="G561" i="3"/>
  <c r="I563" i="3"/>
  <c r="G563" i="3"/>
  <c r="I564" i="3"/>
  <c r="G564" i="3"/>
  <c r="I566" i="3"/>
  <c r="G566" i="3"/>
  <c r="M567" i="3"/>
  <c r="L567" i="3"/>
  <c r="M569" i="3"/>
  <c r="L569" i="3"/>
  <c r="M570" i="3"/>
  <c r="L570" i="3"/>
  <c r="N572" i="3"/>
  <c r="L572" i="3"/>
  <c r="H573" i="3"/>
  <c r="G573" i="3"/>
  <c r="I575" i="3"/>
  <c r="G575" i="3"/>
  <c r="H577" i="3"/>
  <c r="G577" i="3"/>
  <c r="N578" i="3"/>
  <c r="L578" i="3"/>
  <c r="I580" i="3"/>
  <c r="G580" i="3"/>
  <c r="M585" i="3"/>
  <c r="L585" i="3"/>
  <c r="M588" i="3"/>
  <c r="L588" i="3"/>
  <c r="I590" i="3"/>
  <c r="H592" i="3"/>
  <c r="G592" i="3"/>
  <c r="M593" i="3"/>
  <c r="L593" i="3"/>
  <c r="I595" i="3"/>
  <c r="G595" i="3"/>
  <c r="I597" i="3"/>
  <c r="G597" i="3"/>
  <c r="I599" i="3"/>
  <c r="G599" i="3"/>
  <c r="M601" i="3"/>
  <c r="L601" i="3"/>
  <c r="N604" i="3"/>
  <c r="L604" i="3"/>
  <c r="N606" i="3"/>
  <c r="L606" i="3"/>
  <c r="N608" i="3"/>
  <c r="L608" i="3"/>
  <c r="M611" i="3"/>
  <c r="L611" i="3"/>
  <c r="M615" i="3"/>
  <c r="L615" i="3"/>
  <c r="M619" i="3"/>
  <c r="L619" i="3"/>
  <c r="I620" i="3"/>
  <c r="G620" i="3"/>
  <c r="I621" i="3"/>
  <c r="G621" i="3"/>
  <c r="I624" i="3"/>
  <c r="G624" i="3"/>
  <c r="I626" i="3"/>
  <c r="G626" i="3"/>
  <c r="I628" i="3"/>
  <c r="G628" i="3"/>
  <c r="I630" i="3"/>
  <c r="G630" i="3"/>
  <c r="M631" i="3"/>
  <c r="L631" i="3"/>
  <c r="I633" i="3"/>
  <c r="G633" i="3"/>
  <c r="N634" i="3"/>
  <c r="L634" i="3"/>
  <c r="I636" i="3"/>
  <c r="G636" i="3"/>
  <c r="H638" i="3"/>
  <c r="G638" i="3"/>
  <c r="I639" i="3"/>
  <c r="G639" i="3"/>
  <c r="I642" i="3"/>
  <c r="G642" i="3"/>
  <c r="N643" i="3"/>
  <c r="L643" i="3"/>
  <c r="I644" i="3"/>
  <c r="G644" i="3"/>
  <c r="I646" i="3"/>
  <c r="G646" i="3"/>
  <c r="N647" i="3"/>
  <c r="H649" i="3"/>
  <c r="N650" i="3"/>
  <c r="L650" i="3"/>
  <c r="I652" i="3"/>
  <c r="G652" i="3"/>
  <c r="M655" i="3"/>
  <c r="L655" i="3"/>
  <c r="M657" i="3"/>
  <c r="L657" i="3"/>
  <c r="I659" i="3"/>
  <c r="M660" i="3"/>
  <c r="L660" i="3"/>
  <c r="N662" i="3"/>
  <c r="H663" i="3"/>
  <c r="N664" i="3"/>
  <c r="H666" i="3"/>
  <c r="N669" i="3"/>
  <c r="L669" i="3"/>
  <c r="I671" i="3"/>
  <c r="G671" i="3"/>
  <c r="M672" i="3"/>
  <c r="L672" i="3"/>
  <c r="M676" i="3"/>
  <c r="L676" i="3"/>
  <c r="I677" i="3"/>
  <c r="G677" i="3"/>
  <c r="N678" i="3"/>
  <c r="H679" i="3"/>
  <c r="I682" i="3"/>
  <c r="G682" i="3"/>
  <c r="H684" i="3"/>
  <c r="G684" i="3"/>
  <c r="I685" i="3"/>
  <c r="G685" i="3"/>
  <c r="I688" i="3"/>
  <c r="G688" i="3"/>
  <c r="M689" i="3"/>
  <c r="L689" i="3"/>
  <c r="I691" i="3"/>
  <c r="G691" i="3"/>
  <c r="N692" i="3"/>
  <c r="L692" i="3"/>
  <c r="I693" i="3"/>
  <c r="G693" i="3"/>
  <c r="M694" i="3"/>
  <c r="L694" i="3"/>
  <c r="I696" i="3"/>
  <c r="N697" i="3"/>
  <c r="L697" i="3"/>
  <c r="I699" i="3"/>
  <c r="G699" i="3"/>
  <c r="N700" i="3"/>
  <c r="H701" i="3"/>
  <c r="M702" i="3"/>
  <c r="L702" i="3"/>
  <c r="N703" i="3"/>
  <c r="M706" i="3"/>
  <c r="L706" i="3"/>
  <c r="M708" i="3"/>
  <c r="L708" i="3"/>
  <c r="N709" i="3"/>
  <c r="L709" i="3"/>
  <c r="I711" i="3"/>
  <c r="H713" i="3"/>
  <c r="G713" i="3"/>
  <c r="I714" i="3"/>
  <c r="G714" i="3"/>
  <c r="H718" i="3"/>
  <c r="N721" i="3"/>
  <c r="L721" i="3"/>
  <c r="M722" i="3"/>
  <c r="L722" i="3"/>
  <c r="I724" i="3"/>
  <c r="I726" i="3"/>
  <c r="G726" i="3"/>
  <c r="N727" i="3"/>
  <c r="H729" i="3"/>
  <c r="H730" i="3"/>
  <c r="G730" i="3"/>
  <c r="I731" i="3"/>
  <c r="G731" i="3"/>
  <c r="M732" i="3"/>
  <c r="L732" i="3"/>
  <c r="I733" i="3"/>
  <c r="G733" i="3"/>
  <c r="I735" i="3"/>
  <c r="G735" i="3"/>
  <c r="M736" i="3"/>
  <c r="L736" i="3"/>
  <c r="I738" i="3"/>
  <c r="G738" i="3"/>
  <c r="I740" i="3"/>
  <c r="M741" i="3"/>
  <c r="L741" i="3"/>
  <c r="I743" i="3"/>
  <c r="G743" i="3"/>
  <c r="N744" i="3"/>
  <c r="H745" i="3"/>
  <c r="M746" i="3"/>
  <c r="L746" i="3"/>
  <c r="N747" i="3"/>
  <c r="H749" i="3"/>
  <c r="M751" i="3"/>
  <c r="L751" i="3"/>
  <c r="I752" i="3"/>
  <c r="G752" i="3"/>
  <c r="M753" i="3"/>
  <c r="L753" i="3"/>
  <c r="I755" i="3"/>
  <c r="G755" i="3"/>
  <c r="H756" i="3"/>
  <c r="G756" i="3"/>
  <c r="I757" i="3"/>
  <c r="G757" i="3"/>
  <c r="M760" i="3"/>
  <c r="L760" i="3"/>
  <c r="I761" i="3"/>
  <c r="G761" i="3"/>
  <c r="H763" i="3"/>
  <c r="N764" i="3"/>
  <c r="L764" i="3"/>
  <c r="M765" i="3"/>
  <c r="L765" i="3"/>
  <c r="I767" i="3"/>
  <c r="G767" i="3"/>
  <c r="N768" i="3"/>
  <c r="H770" i="3"/>
  <c r="H771" i="3"/>
  <c r="G771" i="3"/>
  <c r="I772" i="3"/>
  <c r="G772" i="3"/>
  <c r="M775" i="3"/>
  <c r="L775" i="3"/>
  <c r="I778" i="3"/>
  <c r="G778" i="3"/>
  <c r="M779" i="3"/>
  <c r="L779" i="3"/>
  <c r="I781" i="3"/>
  <c r="G781" i="3"/>
  <c r="M782" i="3"/>
  <c r="L782" i="3"/>
  <c r="I784" i="3"/>
  <c r="M785" i="3"/>
  <c r="L785" i="3"/>
  <c r="N786" i="3"/>
  <c r="H788" i="3"/>
  <c r="N789" i="3"/>
  <c r="I793" i="3"/>
  <c r="G793" i="3"/>
  <c r="I795" i="3"/>
  <c r="G795" i="3"/>
  <c r="I796" i="3"/>
  <c r="M797" i="3"/>
  <c r="L797" i="3"/>
  <c r="I799" i="3"/>
  <c r="G799" i="3"/>
  <c r="M800" i="3"/>
  <c r="L800" i="3"/>
  <c r="I803" i="3"/>
  <c r="M804" i="3"/>
  <c r="L804" i="3"/>
  <c r="I805" i="3"/>
  <c r="G805" i="3"/>
  <c r="N806" i="3"/>
  <c r="H808" i="3"/>
  <c r="I809" i="3"/>
  <c r="G809" i="3"/>
  <c r="M812" i="3"/>
  <c r="L812" i="3"/>
  <c r="I813" i="3"/>
  <c r="G813" i="3"/>
  <c r="M814" i="3"/>
  <c r="L814" i="3"/>
  <c r="I816" i="3"/>
  <c r="G816" i="3"/>
  <c r="M817" i="3"/>
  <c r="L817" i="3"/>
  <c r="N818" i="3"/>
  <c r="L818" i="3"/>
  <c r="I820" i="3"/>
  <c r="G820" i="3"/>
  <c r="H822" i="3"/>
  <c r="N825" i="3"/>
  <c r="L825" i="3"/>
  <c r="I826" i="3"/>
  <c r="G826" i="3"/>
  <c r="M827" i="3"/>
  <c r="L827" i="3"/>
  <c r="N830" i="3"/>
  <c r="H832" i="3"/>
  <c r="M835" i="3"/>
  <c r="L835" i="3"/>
  <c r="I838" i="3"/>
  <c r="G838" i="3"/>
  <c r="M839" i="3"/>
  <c r="L839" i="3"/>
  <c r="I841" i="3"/>
  <c r="G841" i="3"/>
  <c r="N842" i="3"/>
  <c r="L842" i="3"/>
  <c r="I844" i="3"/>
  <c r="G844" i="3"/>
  <c r="M845" i="3"/>
  <c r="L845" i="3"/>
  <c r="I847" i="3"/>
  <c r="M848" i="3"/>
  <c r="L848" i="3"/>
  <c r="I850" i="3"/>
  <c r="G850" i="3"/>
  <c r="N851" i="3"/>
  <c r="H853" i="3"/>
  <c r="N854" i="3"/>
  <c r="L854" i="3"/>
  <c r="M855" i="3"/>
  <c r="L855" i="3"/>
  <c r="I856" i="3"/>
  <c r="G856" i="3"/>
  <c r="I857" i="3"/>
  <c r="G857" i="3"/>
  <c r="M858" i="3"/>
  <c r="L858" i="3"/>
  <c r="I859" i="3"/>
  <c r="H860" i="3"/>
  <c r="G860" i="3"/>
  <c r="I862" i="3"/>
  <c r="G862" i="3"/>
  <c r="M863" i="3"/>
  <c r="L863" i="3"/>
  <c r="N864" i="3"/>
  <c r="H866" i="3"/>
  <c r="M868" i="3"/>
  <c r="L868" i="3"/>
  <c r="N869" i="3"/>
  <c r="H871" i="3"/>
  <c r="M872" i="3"/>
  <c r="L872" i="3"/>
  <c r="I874" i="3"/>
  <c r="G874" i="3"/>
  <c r="I875" i="3"/>
  <c r="G875" i="3"/>
  <c r="M876" i="3"/>
  <c r="L876" i="3"/>
  <c r="I877" i="3"/>
  <c r="G877" i="3"/>
  <c r="H879" i="3"/>
  <c r="M880" i="3"/>
  <c r="L880" i="3"/>
  <c r="H881" i="3"/>
  <c r="G881" i="3"/>
  <c r="I882" i="3"/>
  <c r="G882" i="3"/>
  <c r="N883" i="3"/>
  <c r="L883" i="3"/>
  <c r="N884" i="3"/>
  <c r="H886" i="3"/>
  <c r="G886" i="3"/>
  <c r="I887" i="3"/>
  <c r="G887" i="3"/>
  <c r="M889" i="3"/>
  <c r="L889" i="3"/>
  <c r="M891" i="3"/>
  <c r="L891" i="3"/>
  <c r="M892" i="3"/>
  <c r="L892" i="3"/>
  <c r="H893" i="3"/>
  <c r="M895" i="3"/>
  <c r="L895" i="3"/>
  <c r="I898" i="3"/>
  <c r="G898" i="3"/>
  <c r="N901" i="3"/>
  <c r="I904" i="3"/>
  <c r="G904" i="3"/>
  <c r="M905" i="3"/>
  <c r="L905" i="3"/>
  <c r="I907" i="3"/>
  <c r="G907" i="3"/>
  <c r="I909" i="3"/>
  <c r="G909" i="3"/>
  <c r="M910" i="3"/>
  <c r="L910" i="3"/>
  <c r="M912" i="3"/>
  <c r="L912" i="3"/>
  <c r="I914" i="3"/>
  <c r="G914" i="3"/>
  <c r="M915" i="3"/>
  <c r="L915" i="3"/>
  <c r="I917" i="3"/>
  <c r="I919" i="3"/>
  <c r="G919" i="3"/>
  <c r="H921" i="3"/>
  <c r="M922" i="3"/>
  <c r="L922" i="3"/>
  <c r="N923" i="3"/>
  <c r="N926" i="3"/>
  <c r="L926" i="3"/>
  <c r="I928" i="3"/>
  <c r="G928" i="3"/>
  <c r="M929" i="3"/>
  <c r="L929" i="3"/>
  <c r="N930" i="3"/>
  <c r="L930" i="3"/>
  <c r="I932" i="3"/>
  <c r="G932" i="3"/>
  <c r="I933" i="3"/>
  <c r="M936" i="3"/>
  <c r="L936" i="3"/>
  <c r="N938" i="3"/>
  <c r="L938" i="3"/>
  <c r="M940" i="3"/>
  <c r="L940" i="3"/>
  <c r="I941" i="3"/>
  <c r="G941" i="3"/>
  <c r="M943" i="3"/>
  <c r="L943" i="3"/>
  <c r="I946" i="3"/>
  <c r="G946" i="3"/>
  <c r="M947" i="3"/>
  <c r="L947" i="3"/>
  <c r="I949" i="3"/>
  <c r="G949" i="3"/>
  <c r="M950" i="3"/>
  <c r="L950" i="3"/>
  <c r="I951" i="3"/>
  <c r="G951" i="3"/>
  <c r="M952" i="3"/>
  <c r="L952" i="3"/>
  <c r="I954" i="3"/>
  <c r="M955" i="3"/>
  <c r="L955" i="3"/>
  <c r="I957" i="3"/>
  <c r="G957" i="3"/>
  <c r="N958" i="3"/>
  <c r="H960" i="3"/>
  <c r="N961" i="3"/>
  <c r="L961" i="3"/>
  <c r="N962" i="3"/>
  <c r="H963" i="3"/>
  <c r="M967" i="3"/>
  <c r="L967" i="3"/>
  <c r="I969" i="3"/>
  <c r="G969" i="3"/>
  <c r="M970" i="3"/>
  <c r="L970" i="3"/>
  <c r="I972" i="3"/>
  <c r="G972" i="3"/>
  <c r="H974" i="3"/>
  <c r="G974" i="3"/>
  <c r="I975" i="3"/>
  <c r="G975" i="3"/>
  <c r="M978" i="3"/>
  <c r="L978" i="3"/>
  <c r="I980" i="3"/>
  <c r="G980" i="3"/>
  <c r="M981" i="3"/>
  <c r="L981" i="3"/>
  <c r="H982" i="3"/>
  <c r="M985" i="3"/>
  <c r="L985" i="3"/>
  <c r="M986" i="3"/>
  <c r="L986" i="3"/>
  <c r="I988" i="3"/>
  <c r="G988" i="3"/>
  <c r="H989" i="3"/>
  <c r="M992" i="3"/>
  <c r="L992" i="3"/>
  <c r="M994" i="3"/>
  <c r="L994" i="3"/>
  <c r="I995" i="3"/>
  <c r="G995" i="3"/>
  <c r="M996" i="3"/>
  <c r="L996" i="3"/>
  <c r="M997" i="3"/>
  <c r="L997" i="3"/>
  <c r="I999" i="3"/>
  <c r="G999" i="3"/>
  <c r="N1000" i="3"/>
  <c r="H1002" i="3"/>
  <c r="M1003" i="3"/>
  <c r="L1003" i="3"/>
  <c r="N1004" i="3"/>
  <c r="M1006" i="3"/>
  <c r="L1006" i="3"/>
  <c r="I1008" i="3"/>
  <c r="G1008" i="3"/>
  <c r="I1009" i="3"/>
  <c r="G1009" i="3"/>
  <c r="M1010" i="3"/>
  <c r="L1010" i="3"/>
  <c r="H1012" i="3"/>
  <c r="G1012" i="3"/>
  <c r="I1013" i="3"/>
  <c r="G1013" i="3"/>
  <c r="I1015" i="3"/>
  <c r="G1015" i="3"/>
  <c r="M1016" i="3"/>
  <c r="L1016" i="3"/>
  <c r="I1018" i="3"/>
  <c r="G1018" i="3"/>
  <c r="H1020" i="3"/>
  <c r="G1020" i="3"/>
  <c r="M1021" i="3"/>
  <c r="L1021" i="3"/>
  <c r="I1023" i="3"/>
  <c r="G1023" i="3"/>
  <c r="H1025" i="3"/>
  <c r="G1025" i="3"/>
  <c r="I1026" i="3"/>
  <c r="G1026" i="3"/>
  <c r="M1027" i="3"/>
  <c r="L1027" i="3"/>
  <c r="I1028" i="3"/>
  <c r="G1028" i="3"/>
  <c r="M1029" i="3"/>
  <c r="L1029" i="3"/>
  <c r="H1031" i="3"/>
  <c r="G1031" i="3"/>
  <c r="M1032" i="3"/>
  <c r="L1032" i="3"/>
  <c r="I1034" i="3"/>
  <c r="G1034" i="3"/>
  <c r="M1035" i="3"/>
  <c r="L1035" i="3"/>
  <c r="H1037" i="3"/>
  <c r="G1037" i="3"/>
  <c r="I1038" i="3"/>
  <c r="G1038" i="3"/>
  <c r="M1039" i="3"/>
  <c r="L1039" i="3"/>
  <c r="H1040" i="3"/>
  <c r="G1040" i="3"/>
  <c r="I1041" i="3"/>
  <c r="G1041" i="3"/>
  <c r="M1042" i="3"/>
  <c r="L1042" i="3"/>
  <c r="H1044" i="3"/>
  <c r="G1044" i="3"/>
  <c r="I1045" i="3"/>
  <c r="G1045" i="3"/>
  <c r="H1046" i="3"/>
  <c r="G1046" i="3"/>
  <c r="M1047" i="3"/>
  <c r="L1047" i="3"/>
  <c r="I1048" i="3"/>
  <c r="G1048" i="3"/>
  <c r="M1049" i="3"/>
  <c r="L1049" i="3"/>
  <c r="H1050" i="3"/>
  <c r="G1050" i="3"/>
  <c r="I1051" i="3"/>
  <c r="G1051" i="3"/>
  <c r="M1052" i="3"/>
  <c r="L1052" i="3"/>
  <c r="H1053" i="3"/>
  <c r="G1053" i="3"/>
  <c r="I1054" i="3"/>
  <c r="G1054" i="3"/>
  <c r="H1056" i="3"/>
  <c r="G1056" i="3"/>
  <c r="I1057" i="3"/>
  <c r="G1057" i="3"/>
  <c r="M1058" i="3"/>
  <c r="L1058" i="3"/>
  <c r="H1059" i="3"/>
  <c r="G1059" i="3"/>
  <c r="M1060" i="3"/>
  <c r="L1060" i="3"/>
  <c r="I1062" i="3"/>
  <c r="G1062" i="3"/>
  <c r="M1063" i="3"/>
  <c r="L1063" i="3"/>
  <c r="I1065" i="3"/>
  <c r="G1065" i="3"/>
  <c r="M1066" i="3"/>
  <c r="L1066" i="3"/>
  <c r="H1068" i="3"/>
  <c r="G1068" i="3"/>
  <c r="I1069" i="3"/>
  <c r="G1069" i="3"/>
  <c r="M1070" i="3"/>
  <c r="L1070" i="3"/>
  <c r="H1072" i="3"/>
  <c r="G1072" i="3"/>
  <c r="I1073" i="3"/>
  <c r="G1073" i="3"/>
  <c r="M1074" i="3"/>
  <c r="L1074" i="3"/>
  <c r="H1076" i="3"/>
  <c r="G1076" i="3"/>
  <c r="M1077" i="3"/>
  <c r="L1077" i="3"/>
  <c r="I1078" i="3"/>
  <c r="G1078" i="3"/>
  <c r="M1079" i="3"/>
  <c r="L1079" i="3"/>
  <c r="H1081" i="3"/>
  <c r="G1081" i="3"/>
  <c r="I1082" i="3"/>
  <c r="G1082" i="3"/>
  <c r="H1084" i="3"/>
  <c r="G1084" i="3"/>
  <c r="I1085" i="3"/>
  <c r="G1085" i="3"/>
  <c r="M1086" i="3"/>
  <c r="L1086" i="3"/>
  <c r="I1088" i="3"/>
  <c r="G1088" i="3"/>
  <c r="M1089" i="3"/>
  <c r="L1089" i="3"/>
  <c r="M1090" i="3"/>
  <c r="L1090" i="3"/>
  <c r="M1092" i="3"/>
  <c r="L1092" i="3"/>
  <c r="H1093" i="3"/>
  <c r="G1093" i="3"/>
  <c r="I1094" i="3"/>
  <c r="G1094" i="3"/>
  <c r="M1095" i="3"/>
  <c r="L1095" i="3"/>
  <c r="M1097" i="3"/>
  <c r="L1097" i="3"/>
  <c r="H1099" i="3"/>
  <c r="G1099" i="3"/>
  <c r="I1100" i="3"/>
  <c r="G1100" i="3"/>
  <c r="M1101" i="3"/>
  <c r="L1101" i="3"/>
  <c r="H1102" i="3"/>
  <c r="G1102" i="3"/>
  <c r="M1103" i="3"/>
  <c r="L1103" i="3"/>
  <c r="H1104" i="3"/>
  <c r="G1104" i="3"/>
  <c r="I1105" i="3"/>
  <c r="G1105" i="3"/>
  <c r="M1106" i="3"/>
  <c r="L1106" i="3"/>
  <c r="H1107" i="3"/>
  <c r="G1107" i="3"/>
  <c r="I1108" i="3"/>
  <c r="G1108" i="3"/>
  <c r="H1110" i="3"/>
  <c r="G1110" i="3"/>
  <c r="I1111" i="3"/>
  <c r="G1111" i="3"/>
  <c r="H1113" i="3"/>
  <c r="G1113" i="3"/>
  <c r="I1114" i="3"/>
  <c r="G1114" i="3"/>
  <c r="M1115" i="3"/>
  <c r="L1115" i="3"/>
  <c r="H1117" i="3"/>
  <c r="G1117" i="3"/>
  <c r="I1118" i="3"/>
  <c r="G1118" i="3"/>
  <c r="M1119" i="3"/>
  <c r="L1119" i="3"/>
  <c r="I1121" i="3"/>
  <c r="G1121" i="3"/>
  <c r="M1122" i="3"/>
  <c r="L1122" i="3"/>
  <c r="M1124" i="3"/>
  <c r="L1124" i="3"/>
  <c r="H1126" i="3"/>
  <c r="G1126" i="3"/>
  <c r="I1127" i="3"/>
  <c r="G1127" i="3"/>
  <c r="M1128" i="3"/>
  <c r="L1128" i="3"/>
  <c r="H1130" i="3"/>
  <c r="G1130" i="3"/>
  <c r="I1131" i="3"/>
  <c r="G1131" i="3"/>
  <c r="M1132" i="3"/>
  <c r="L1132" i="3"/>
  <c r="H1134" i="3"/>
  <c r="G1134" i="3"/>
  <c r="I1135" i="3"/>
  <c r="G1135" i="3"/>
  <c r="M1136" i="3"/>
  <c r="L1136" i="3"/>
  <c r="H1138" i="3"/>
  <c r="G1138" i="3"/>
  <c r="I1139" i="3"/>
  <c r="G1139" i="3"/>
  <c r="M1140" i="3"/>
  <c r="L1140" i="3"/>
  <c r="I1142" i="3"/>
  <c r="G1142" i="3"/>
  <c r="M1143" i="3"/>
  <c r="L1143" i="3"/>
  <c r="H1145" i="3"/>
  <c r="G1145" i="3"/>
  <c r="I1146" i="3"/>
  <c r="G1146" i="3"/>
  <c r="M1147" i="3"/>
  <c r="L1147" i="3"/>
  <c r="H1149" i="3"/>
  <c r="G1149" i="3"/>
  <c r="I1150" i="3"/>
  <c r="G1150" i="3"/>
  <c r="M1151" i="3"/>
  <c r="L1151" i="3"/>
  <c r="H1152" i="3"/>
  <c r="G1152" i="3"/>
  <c r="I1153" i="3"/>
  <c r="G1153" i="3"/>
  <c r="M1154" i="3"/>
  <c r="L1154" i="3"/>
  <c r="H1156" i="3"/>
  <c r="G1156" i="3"/>
  <c r="I1157" i="3"/>
  <c r="G1157" i="3"/>
  <c r="H1159" i="3"/>
  <c r="G1159" i="3"/>
  <c r="I1160" i="3"/>
  <c r="G1160" i="3"/>
  <c r="I1162" i="3"/>
  <c r="G1162" i="3"/>
  <c r="H1163" i="3"/>
  <c r="G1163" i="3"/>
  <c r="M1164" i="3"/>
  <c r="L1164" i="3"/>
  <c r="H1166" i="3"/>
  <c r="G1166" i="3"/>
  <c r="M1167" i="3"/>
  <c r="L1167" i="3"/>
  <c r="I1168" i="3"/>
  <c r="G1168" i="3"/>
  <c r="M1169" i="3"/>
  <c r="L1169" i="3"/>
  <c r="H1170" i="3"/>
  <c r="G1170" i="3"/>
  <c r="I1171" i="3"/>
  <c r="G1171" i="3"/>
  <c r="M1172" i="3"/>
  <c r="L1172" i="3"/>
  <c r="H1174" i="3"/>
  <c r="G1174" i="3"/>
  <c r="I1175" i="3"/>
  <c r="G1175" i="3"/>
  <c r="M1176" i="3"/>
  <c r="L1176" i="3"/>
  <c r="H1178" i="3"/>
  <c r="G1178" i="3"/>
  <c r="I1179" i="3"/>
  <c r="G1179" i="3"/>
  <c r="M1180" i="3"/>
  <c r="L1180" i="3"/>
  <c r="H1182" i="3"/>
  <c r="G1182" i="3"/>
  <c r="I1183" i="3"/>
  <c r="G1183" i="3"/>
  <c r="M1184" i="3"/>
  <c r="L1184" i="3"/>
  <c r="I1186" i="3"/>
  <c r="G1186" i="3"/>
  <c r="M1187" i="3"/>
  <c r="L1187" i="3"/>
  <c r="H1189" i="3"/>
  <c r="G1189" i="3"/>
  <c r="I1190" i="3"/>
  <c r="G1190" i="3"/>
  <c r="H1192" i="3"/>
  <c r="G1192" i="3"/>
  <c r="I1193" i="3"/>
  <c r="G1193" i="3"/>
  <c r="M1194" i="3"/>
  <c r="L1194" i="3"/>
  <c r="H1196" i="3"/>
  <c r="G1196" i="3"/>
  <c r="I1197" i="3"/>
  <c r="G1197" i="3"/>
  <c r="M1198" i="3"/>
  <c r="L1198" i="3"/>
  <c r="H1200" i="3"/>
  <c r="G1200" i="3"/>
  <c r="I1201" i="3"/>
  <c r="G1201" i="3"/>
  <c r="M1202" i="3"/>
  <c r="L1202" i="3"/>
  <c r="H1204" i="3"/>
  <c r="G1204" i="3"/>
  <c r="I1205" i="3"/>
  <c r="G1205" i="3"/>
  <c r="M1206" i="3"/>
  <c r="L1206" i="3"/>
  <c r="H1207" i="3"/>
  <c r="G1207" i="3"/>
  <c r="M1208" i="3"/>
  <c r="L1208" i="3"/>
  <c r="H1210" i="3"/>
  <c r="G1210" i="3"/>
  <c r="I1211" i="3"/>
  <c r="G1211" i="3"/>
  <c r="M1212" i="3"/>
  <c r="L1212" i="3"/>
  <c r="H1213" i="3"/>
  <c r="G1213" i="3"/>
  <c r="I1214" i="3"/>
  <c r="G1214" i="3"/>
  <c r="M1215" i="3"/>
  <c r="L1215" i="3"/>
  <c r="I1217" i="3"/>
  <c r="G1217" i="3"/>
  <c r="M1218" i="3"/>
  <c r="L1218" i="3"/>
  <c r="I1219" i="3"/>
  <c r="G1219" i="3"/>
  <c r="H1220" i="3"/>
  <c r="G1220" i="3"/>
  <c r="I1221" i="3"/>
  <c r="G1221" i="3"/>
  <c r="M1222" i="3"/>
  <c r="L1222" i="3"/>
  <c r="M1223" i="3"/>
  <c r="L1223" i="3"/>
  <c r="H1224" i="3"/>
  <c r="G1224" i="3"/>
  <c r="I1225" i="3"/>
  <c r="G1225" i="3"/>
  <c r="H1227" i="3"/>
  <c r="G1227" i="3"/>
  <c r="H1229" i="3"/>
  <c r="G1229" i="3"/>
  <c r="I1230" i="3"/>
  <c r="G1230" i="3"/>
  <c r="M1231" i="3"/>
  <c r="L1231" i="3"/>
  <c r="H1232" i="3"/>
  <c r="G1232" i="3"/>
  <c r="I1233" i="3"/>
  <c r="G1233" i="3"/>
  <c r="H1235" i="3"/>
  <c r="G1235" i="3"/>
  <c r="H1237" i="3"/>
  <c r="G1237" i="3"/>
  <c r="I1238" i="3"/>
  <c r="G1238" i="3"/>
  <c r="M1239" i="3"/>
  <c r="L1239" i="3"/>
  <c r="H1241" i="3"/>
  <c r="G1241" i="3"/>
  <c r="I1242" i="3"/>
  <c r="G1242" i="3"/>
  <c r="M1243" i="3"/>
  <c r="L1243" i="3"/>
  <c r="I1244" i="3"/>
  <c r="G1244" i="3"/>
  <c r="M1245" i="3"/>
  <c r="L1245" i="3"/>
  <c r="M1246" i="3"/>
  <c r="L1246" i="3"/>
  <c r="H1248" i="3"/>
  <c r="G1248" i="3"/>
  <c r="I1249" i="3"/>
  <c r="G1249" i="3"/>
  <c r="M1250" i="3"/>
  <c r="L1250" i="3"/>
  <c r="H1252" i="3"/>
  <c r="G1252" i="3"/>
  <c r="I1253" i="3"/>
  <c r="G1253" i="3"/>
  <c r="H1254" i="3"/>
  <c r="G1254" i="3"/>
  <c r="M1255" i="3"/>
  <c r="L1255" i="3"/>
  <c r="I1257" i="3"/>
  <c r="G1257" i="3"/>
  <c r="I1259" i="3"/>
  <c r="G1259" i="3"/>
  <c r="H1260" i="3"/>
  <c r="G1260" i="3"/>
  <c r="M1261" i="3"/>
  <c r="L1261" i="3"/>
  <c r="M1263" i="3"/>
  <c r="L1263" i="3"/>
  <c r="M1264" i="3"/>
  <c r="L1264" i="3"/>
  <c r="H1267" i="3"/>
  <c r="G1267" i="3"/>
  <c r="I1268" i="3"/>
  <c r="G1268" i="3"/>
  <c r="M1269" i="3"/>
  <c r="L1269" i="3"/>
  <c r="H1271" i="3"/>
  <c r="G1271" i="3"/>
  <c r="I1272" i="3"/>
  <c r="G1272" i="3"/>
  <c r="M1273" i="3"/>
  <c r="L1273" i="3"/>
  <c r="H1275" i="3"/>
  <c r="G1275" i="3"/>
  <c r="I1276" i="3"/>
  <c r="G1276" i="3"/>
  <c r="M1277" i="3"/>
  <c r="L1277" i="3"/>
  <c r="H1279" i="3"/>
  <c r="G1279" i="3"/>
  <c r="I1280" i="3"/>
  <c r="G1280" i="3"/>
  <c r="M1281" i="3"/>
  <c r="L1281" i="3"/>
  <c r="H1283" i="3"/>
  <c r="G1283" i="3"/>
  <c r="I1284" i="3"/>
  <c r="G1284" i="3"/>
  <c r="I1285" i="3"/>
  <c r="G1285" i="3"/>
  <c r="M1286" i="3"/>
  <c r="L1286" i="3"/>
  <c r="H1288" i="3"/>
  <c r="G1288" i="3"/>
  <c r="I1289" i="3"/>
  <c r="G1289" i="3"/>
  <c r="M1290" i="3"/>
  <c r="L1290" i="3"/>
  <c r="I1292" i="3"/>
  <c r="G1292" i="3"/>
  <c r="I1294" i="3"/>
  <c r="G1294" i="3"/>
  <c r="M1295" i="3"/>
  <c r="L1295" i="3"/>
  <c r="H1297" i="3"/>
  <c r="G1297" i="3"/>
  <c r="I1298" i="3"/>
  <c r="G1298" i="3"/>
  <c r="M1299" i="3"/>
  <c r="L1299" i="3"/>
  <c r="H1300" i="3"/>
  <c r="G1300" i="3"/>
  <c r="I1302" i="3"/>
  <c r="G1302" i="3"/>
  <c r="I1304" i="3"/>
  <c r="G1304" i="3"/>
  <c r="N1305" i="3"/>
  <c r="L1305" i="3"/>
  <c r="N1306" i="3"/>
  <c r="N1308" i="3"/>
  <c r="L1308" i="3"/>
  <c r="N1309" i="3"/>
  <c r="L1309" i="3"/>
  <c r="N1311" i="3"/>
  <c r="L1311" i="3"/>
  <c r="N1312" i="3"/>
  <c r="L1312" i="3"/>
  <c r="N1313" i="3"/>
  <c r="L1313" i="3"/>
  <c r="H1315" i="3"/>
  <c r="G1315" i="3"/>
  <c r="N1317" i="3"/>
  <c r="L1317" i="3"/>
  <c r="I1318" i="3"/>
  <c r="G1318" i="3"/>
  <c r="N1320" i="3"/>
  <c r="L1320" i="3"/>
  <c r="N1322" i="3"/>
  <c r="L1322" i="3"/>
  <c r="N1323" i="3"/>
  <c r="L1323" i="3"/>
  <c r="H1325" i="3"/>
  <c r="G1325" i="3"/>
  <c r="I1327" i="3"/>
  <c r="G1327" i="3"/>
  <c r="N1329" i="3"/>
  <c r="M1334" i="3"/>
  <c r="M1338" i="3"/>
  <c r="M1341" i="3"/>
  <c r="L1341" i="3"/>
  <c r="M1342" i="3"/>
  <c r="I1343" i="3"/>
  <c r="I1345" i="3"/>
  <c r="G1345" i="3"/>
  <c r="H1350" i="3"/>
  <c r="G1350" i="3"/>
  <c r="N1353" i="3"/>
  <c r="L1353" i="3"/>
  <c r="N1355" i="3"/>
  <c r="L1355" i="3"/>
  <c r="M1356" i="3"/>
  <c r="N1359" i="3"/>
  <c r="L1359" i="3"/>
  <c r="M1360" i="3"/>
  <c r="L1360" i="3"/>
  <c r="H1362" i="3"/>
  <c r="G1362" i="3"/>
  <c r="I1364" i="3"/>
  <c r="G1364" i="3"/>
  <c r="H1365" i="3"/>
  <c r="G1365" i="3"/>
  <c r="I1366" i="3"/>
  <c r="G1366" i="3"/>
  <c r="N1368" i="3"/>
  <c r="M1369" i="3"/>
  <c r="L1369" i="3"/>
  <c r="I1370" i="3"/>
  <c r="G1370" i="3"/>
  <c r="H1373" i="3"/>
  <c r="G1373" i="3"/>
  <c r="N1375" i="3"/>
  <c r="L1375" i="3"/>
  <c r="H1378" i="3"/>
  <c r="G1378" i="3"/>
  <c r="N1379" i="3"/>
  <c r="N1382" i="3"/>
  <c r="L1382" i="3"/>
  <c r="M1384" i="3"/>
  <c r="L1384" i="3"/>
  <c r="N1388" i="3"/>
  <c r="M1393" i="3"/>
  <c r="L1393" i="3"/>
  <c r="H1397" i="3"/>
  <c r="G1397" i="3"/>
  <c r="H1398" i="3"/>
  <c r="G1398" i="3"/>
  <c r="N1399" i="3"/>
  <c r="L1399" i="3"/>
  <c r="H1401" i="3"/>
  <c r="G1401" i="3"/>
  <c r="N1406" i="3"/>
  <c r="I1408" i="3"/>
  <c r="G1408" i="3"/>
  <c r="M1410" i="3"/>
  <c r="L1410" i="3"/>
  <c r="H1412" i="3"/>
  <c r="G1412" i="3"/>
  <c r="H1415" i="3"/>
  <c r="G1415" i="3"/>
  <c r="I1420" i="3"/>
  <c r="G1420" i="3"/>
  <c r="H1422" i="3"/>
  <c r="G1422" i="3"/>
  <c r="H1425" i="3"/>
  <c r="G1425" i="3"/>
  <c r="I1427" i="3"/>
  <c r="G1427" i="3"/>
  <c r="N1428" i="3"/>
  <c r="L1428" i="3"/>
  <c r="M1429" i="3"/>
  <c r="I1431" i="3"/>
  <c r="N1432" i="3"/>
  <c r="L1432" i="3"/>
  <c r="H1437" i="3"/>
  <c r="G1437" i="3"/>
  <c r="H1441" i="3"/>
  <c r="G1441" i="3"/>
  <c r="N1442" i="3"/>
  <c r="L1442" i="3"/>
  <c r="N1444" i="3"/>
  <c r="L1444" i="3"/>
  <c r="M1447" i="3"/>
  <c r="L1447" i="3"/>
  <c r="H1449" i="3"/>
  <c r="G1449" i="3"/>
  <c r="H1451" i="3"/>
  <c r="G1451" i="3"/>
  <c r="I1453" i="3"/>
  <c r="G1453" i="3"/>
  <c r="N1457" i="3"/>
  <c r="L1457" i="3"/>
  <c r="N1458" i="3"/>
  <c r="L1458" i="3"/>
  <c r="M1459" i="3"/>
  <c r="L1459" i="3"/>
  <c r="I1461" i="3"/>
  <c r="G1461" i="3"/>
  <c r="N1466" i="3"/>
  <c r="L1466" i="3"/>
  <c r="N1467" i="3"/>
  <c r="H1469" i="3"/>
  <c r="G1469" i="3"/>
  <c r="M1471" i="3"/>
  <c r="N1472" i="3"/>
  <c r="L1472" i="3"/>
  <c r="H1478" i="3"/>
  <c r="G1478" i="3"/>
  <c r="N1480" i="3"/>
  <c r="H1482" i="3"/>
  <c r="H1484" i="3"/>
  <c r="G1484" i="3"/>
  <c r="N1487" i="3"/>
  <c r="L1487" i="3"/>
  <c r="H1488" i="3"/>
  <c r="G1488" i="3"/>
  <c r="H1490" i="3"/>
  <c r="G1490" i="3"/>
  <c r="N1494" i="3"/>
  <c r="H1496" i="3"/>
  <c r="G1496" i="3"/>
  <c r="I1497" i="3"/>
  <c r="G1497" i="3"/>
  <c r="I1498" i="3"/>
  <c r="G1498" i="3"/>
  <c r="N1499" i="3"/>
  <c r="L1499" i="3"/>
  <c r="N1501" i="3"/>
  <c r="N1502" i="3"/>
  <c r="L1502" i="3"/>
  <c r="I1505" i="3"/>
  <c r="G1505" i="3"/>
  <c r="H1507" i="3"/>
  <c r="G1507" i="3"/>
  <c r="N1508" i="3"/>
  <c r="L1508" i="3"/>
  <c r="H1510" i="3"/>
  <c r="G1510" i="3"/>
  <c r="H1513" i="3"/>
  <c r="G1513" i="3"/>
  <c r="N1514" i="3"/>
  <c r="N1516" i="3"/>
  <c r="L1516" i="3"/>
  <c r="H1519" i="3"/>
  <c r="G1519" i="3"/>
  <c r="H1521" i="3"/>
  <c r="G1521" i="3"/>
  <c r="I1523" i="3"/>
  <c r="G1523" i="3"/>
  <c r="N1529" i="3"/>
  <c r="L1529" i="3"/>
  <c r="N1532" i="3"/>
  <c r="I1534" i="3"/>
  <c r="M1536" i="3"/>
  <c r="N1538" i="3"/>
  <c r="L1538" i="3"/>
  <c r="M1540" i="3"/>
  <c r="L1540" i="3"/>
  <c r="H1542" i="3"/>
  <c r="G1542" i="3"/>
  <c r="I1544" i="3"/>
  <c r="G1544" i="3"/>
  <c r="H1546" i="3"/>
  <c r="G1546" i="3"/>
  <c r="N1550" i="3"/>
  <c r="N1552" i="3"/>
  <c r="L1552" i="3"/>
  <c r="M1554" i="3"/>
  <c r="L1554" i="3"/>
  <c r="I1556" i="3"/>
  <c r="G1556" i="3"/>
  <c r="H1557" i="3"/>
  <c r="G1557" i="3"/>
  <c r="I1559" i="3"/>
  <c r="G1559" i="3"/>
  <c r="H1560" i="3"/>
  <c r="G1560" i="3"/>
  <c r="I1562" i="3"/>
  <c r="G1562" i="3"/>
  <c r="N1563" i="3"/>
  <c r="L1563" i="3"/>
  <c r="I1564" i="3"/>
  <c r="N1565" i="3"/>
  <c r="L1565" i="3"/>
  <c r="H1571" i="3"/>
  <c r="G1571" i="3"/>
  <c r="H1575" i="3"/>
  <c r="G1575" i="3"/>
  <c r="N1576" i="3"/>
  <c r="L1576" i="3"/>
  <c r="N1578" i="3"/>
  <c r="L1578" i="3"/>
  <c r="M1580" i="3"/>
  <c r="L1580" i="3"/>
  <c r="H1582" i="3"/>
  <c r="G1582" i="3"/>
  <c r="N1585" i="3"/>
  <c r="L1585" i="3"/>
  <c r="H1587" i="3"/>
  <c r="G1587" i="3"/>
  <c r="H1590" i="3"/>
  <c r="G1590" i="3"/>
  <c r="M1591" i="3"/>
  <c r="L1591" i="3"/>
  <c r="H1593" i="3"/>
  <c r="G1593" i="3"/>
  <c r="N1594" i="3"/>
  <c r="L1594" i="3"/>
  <c r="H1596" i="3"/>
  <c r="G1596" i="3"/>
  <c r="I1598" i="3"/>
  <c r="G1598" i="3"/>
  <c r="N1599" i="3"/>
  <c r="L1599" i="3"/>
  <c r="N1602" i="3"/>
  <c r="L1602" i="3"/>
  <c r="H1603" i="3"/>
  <c r="G1603" i="3"/>
  <c r="N1604" i="3"/>
  <c r="L1604" i="3"/>
  <c r="M1606" i="3"/>
  <c r="L1606" i="3"/>
  <c r="I1607" i="3"/>
  <c r="G1607" i="3"/>
  <c r="H1609" i="3"/>
  <c r="G1609" i="3"/>
  <c r="N1611" i="3"/>
  <c r="L1611" i="3"/>
  <c r="N1615" i="3"/>
  <c r="L1615" i="3"/>
  <c r="N1619" i="3"/>
  <c r="L1619" i="3"/>
  <c r="H1622" i="3"/>
  <c r="G1622" i="3"/>
  <c r="N1623" i="3"/>
  <c r="N1626" i="3"/>
  <c r="L1626" i="3"/>
  <c r="N1628" i="3"/>
  <c r="L1628" i="3"/>
  <c r="H1630" i="3"/>
  <c r="I1632" i="3"/>
  <c r="G1632" i="3"/>
  <c r="N1633" i="3"/>
  <c r="L1633" i="3"/>
  <c r="H1635" i="3"/>
  <c r="G1635" i="3"/>
  <c r="N1637" i="3"/>
  <c r="N1639" i="3"/>
  <c r="L1639" i="3"/>
  <c r="I1641" i="3"/>
  <c r="I1643" i="3"/>
  <c r="N1644" i="3"/>
  <c r="L1644" i="3"/>
  <c r="H1653" i="3"/>
  <c r="H1655" i="3"/>
  <c r="G1655" i="3"/>
  <c r="H1661" i="3"/>
  <c r="G1661" i="3"/>
  <c r="N1662" i="3"/>
  <c r="N1664" i="3"/>
  <c r="L1664" i="3"/>
  <c r="H1666" i="3"/>
  <c r="G1666" i="3"/>
  <c r="I1667" i="3"/>
  <c r="G1667" i="3"/>
  <c r="H1668" i="3"/>
  <c r="G1668" i="3"/>
  <c r="N1670" i="3"/>
  <c r="M1671" i="3"/>
  <c r="L1671" i="3"/>
  <c r="H1676" i="3"/>
  <c r="G1676" i="3"/>
  <c r="N1678" i="3"/>
  <c r="L1678" i="3"/>
  <c r="N1680" i="3"/>
  <c r="L1680" i="3"/>
  <c r="M1682" i="3"/>
  <c r="L1682" i="3"/>
  <c r="H1683" i="3"/>
  <c r="G1683" i="3"/>
  <c r="N1686" i="3"/>
  <c r="L1686" i="3"/>
  <c r="N1687" i="3"/>
  <c r="L1687" i="3"/>
  <c r="N1691" i="3"/>
  <c r="M1693" i="3"/>
  <c r="L1693" i="3"/>
  <c r="I1694" i="3"/>
  <c r="G1694" i="3"/>
  <c r="H1695" i="3"/>
  <c r="G1695" i="3"/>
  <c r="N1697" i="3"/>
  <c r="L1697" i="3"/>
  <c r="N1700" i="3"/>
  <c r="I1702" i="3"/>
  <c r="M1703" i="3"/>
  <c r="I1706" i="3"/>
  <c r="G1706" i="3"/>
  <c r="H1707" i="3"/>
  <c r="G1707" i="3"/>
  <c r="N1710" i="3"/>
  <c r="I1712" i="3"/>
  <c r="G1712" i="3"/>
  <c r="H1713" i="3"/>
  <c r="G1713" i="3"/>
  <c r="I1716" i="3"/>
  <c r="G1716" i="3"/>
  <c r="N1717" i="3"/>
  <c r="L1717" i="3"/>
  <c r="M1718" i="3"/>
  <c r="I1720" i="3"/>
  <c r="N1721" i="3"/>
  <c r="L1721" i="3"/>
  <c r="H1728" i="3"/>
  <c r="G1728" i="3"/>
  <c r="N1729" i="3"/>
  <c r="L1729" i="3"/>
  <c r="M1730" i="3"/>
  <c r="L1730" i="3"/>
  <c r="H1731" i="3"/>
  <c r="G1731" i="3"/>
  <c r="N1732" i="3"/>
  <c r="L1732" i="3"/>
  <c r="H1733" i="3"/>
  <c r="G1733" i="3"/>
  <c r="H1735" i="3"/>
  <c r="G1735" i="3"/>
  <c r="H1737" i="3"/>
  <c r="G1737" i="3"/>
  <c r="I1738" i="3"/>
  <c r="G1738" i="3"/>
  <c r="H1742" i="3"/>
  <c r="G1742" i="3"/>
  <c r="N1745" i="3"/>
  <c r="L1745" i="3"/>
  <c r="N1749" i="3"/>
  <c r="L1749" i="3"/>
  <c r="N1756" i="3"/>
  <c r="L1756" i="3"/>
  <c r="H1758" i="3"/>
  <c r="G1758" i="3"/>
  <c r="N1760" i="3"/>
  <c r="L1760" i="3"/>
  <c r="H1762" i="3"/>
  <c r="G1762" i="3"/>
  <c r="N1765" i="3"/>
  <c r="M1767" i="3"/>
  <c r="L1767" i="3"/>
  <c r="N1769" i="3"/>
  <c r="L1769" i="3"/>
  <c r="I1771" i="3"/>
  <c r="N1772" i="3"/>
  <c r="L1772" i="3"/>
  <c r="H1779" i="3"/>
  <c r="H1781" i="3"/>
  <c r="G1781" i="3"/>
  <c r="H1785" i="3"/>
  <c r="G1785" i="3"/>
  <c r="H1788" i="3"/>
  <c r="G1788" i="3"/>
  <c r="N1792" i="3"/>
  <c r="M1794" i="3"/>
  <c r="L1794" i="3"/>
  <c r="H1797" i="3"/>
  <c r="G1797" i="3"/>
  <c r="H1799" i="3"/>
  <c r="G1799" i="3"/>
  <c r="N1800" i="3"/>
  <c r="L1800" i="3"/>
  <c r="H1802" i="3"/>
  <c r="G1802" i="3"/>
  <c r="H1805" i="3"/>
  <c r="G1805" i="3"/>
  <c r="N1808" i="3"/>
  <c r="L1808" i="3"/>
  <c r="N1810" i="3"/>
  <c r="L1810" i="3"/>
  <c r="M1812" i="3"/>
  <c r="L1812" i="3"/>
  <c r="H1813" i="3"/>
  <c r="G1813" i="3"/>
  <c r="H1814" i="3"/>
  <c r="G1814" i="3"/>
  <c r="H1816" i="3"/>
  <c r="G1816" i="3"/>
  <c r="I1818" i="3"/>
  <c r="G1818" i="3"/>
  <c r="N1819" i="3"/>
  <c r="L1819" i="3"/>
  <c r="N1823" i="3"/>
  <c r="M1825" i="3"/>
  <c r="L1825" i="3"/>
  <c r="I1827" i="3"/>
  <c r="G1827" i="3"/>
  <c r="N1829" i="3"/>
  <c r="L1829" i="3"/>
  <c r="N1831" i="3"/>
  <c r="I1833" i="3"/>
  <c r="G1833" i="3"/>
  <c r="H1834" i="3"/>
  <c r="G1834" i="3"/>
  <c r="N1838" i="3"/>
  <c r="L1838" i="3"/>
  <c r="N1840" i="3"/>
  <c r="L1840" i="3"/>
  <c r="N1843" i="3"/>
  <c r="L1843" i="3"/>
  <c r="H1845" i="3"/>
  <c r="G1845" i="3"/>
  <c r="H1848" i="3"/>
  <c r="G1848" i="3"/>
  <c r="H1852" i="3"/>
  <c r="G1852" i="3"/>
  <c r="M1855" i="3"/>
  <c r="I1857" i="3"/>
  <c r="G1857" i="3"/>
  <c r="N1858" i="3"/>
  <c r="L1858" i="3"/>
  <c r="H1860" i="3"/>
  <c r="G1860" i="3"/>
  <c r="N1861" i="3"/>
  <c r="L1861" i="3"/>
  <c r="H1862" i="3"/>
  <c r="G1862" i="3"/>
  <c r="H1864" i="3"/>
  <c r="G1864" i="3"/>
  <c r="N1864" i="3"/>
  <c r="M1866" i="3"/>
  <c r="L1866" i="3"/>
  <c r="H1867" i="3"/>
  <c r="G1867" i="3"/>
  <c r="N1869" i="3"/>
  <c r="L1869" i="3"/>
  <c r="I1873" i="3"/>
  <c r="G1873" i="3"/>
  <c r="N1875" i="3"/>
  <c r="L1875" i="3"/>
  <c r="N1877" i="3"/>
  <c r="L1877" i="3"/>
  <c r="M1879" i="3"/>
  <c r="L1879" i="3"/>
  <c r="H1884" i="3"/>
  <c r="G1884" i="3"/>
  <c r="M1887" i="3"/>
  <c r="L1887" i="3"/>
  <c r="H1892" i="3"/>
  <c r="G1892" i="3"/>
  <c r="M1893" i="3"/>
  <c r="M1894" i="3"/>
  <c r="N1898" i="3"/>
  <c r="L1898" i="3"/>
  <c r="H1900" i="3"/>
  <c r="G1900" i="3"/>
  <c r="N1901" i="3"/>
  <c r="L1901" i="3"/>
  <c r="N1907" i="3"/>
  <c r="L1907" i="3"/>
  <c r="N1909" i="3"/>
  <c r="L1909" i="3"/>
  <c r="N1911" i="3"/>
  <c r="M1913" i="3"/>
  <c r="L1913" i="3"/>
  <c r="N1915" i="3"/>
  <c r="L1915" i="3"/>
  <c r="M1917" i="3"/>
  <c r="L1917" i="3"/>
  <c r="H1918" i="3"/>
  <c r="H1920" i="3"/>
  <c r="G1920" i="3"/>
  <c r="I1922" i="3"/>
  <c r="G1922" i="3"/>
  <c r="N1923" i="3"/>
  <c r="L1923" i="3"/>
  <c r="H1924" i="3"/>
  <c r="G1924" i="3"/>
  <c r="N1928" i="3"/>
  <c r="L1928" i="3"/>
  <c r="H1930" i="3"/>
  <c r="G1930" i="3"/>
  <c r="I1931" i="3"/>
  <c r="M1932" i="3"/>
  <c r="M1933" i="3"/>
  <c r="L1933" i="3"/>
  <c r="H1934" i="3"/>
  <c r="G1934" i="3"/>
  <c r="N1935" i="3"/>
  <c r="N1937" i="3"/>
  <c r="L1937" i="3"/>
  <c r="N1939" i="3"/>
  <c r="L1939" i="3"/>
  <c r="M1941" i="3"/>
  <c r="L1941" i="3"/>
  <c r="N1943" i="3"/>
  <c r="L1943" i="3"/>
  <c r="H1946" i="3"/>
  <c r="H1947" i="3"/>
  <c r="G1947" i="3"/>
  <c r="N1949" i="3"/>
  <c r="I1951" i="3"/>
  <c r="G1951" i="3"/>
  <c r="N1952" i="3"/>
  <c r="L1952" i="3"/>
  <c r="N1954" i="3"/>
  <c r="N1957" i="3"/>
  <c r="I1960" i="3"/>
  <c r="M1963" i="3"/>
  <c r="N1965" i="3"/>
  <c r="L1965" i="3"/>
  <c r="H1967" i="3"/>
  <c r="G1967" i="3"/>
  <c r="H1968" i="3"/>
  <c r="G1968" i="3"/>
  <c r="M1969" i="3"/>
  <c r="L1969" i="3"/>
  <c r="M1972" i="3"/>
  <c r="N1974" i="3"/>
  <c r="L1974" i="3"/>
  <c r="H1976" i="3"/>
  <c r="G1976" i="3"/>
  <c r="I1978" i="3"/>
  <c r="G1978" i="3"/>
  <c r="H1980" i="3"/>
  <c r="G1980" i="3"/>
  <c r="H1983" i="3"/>
  <c r="G1983" i="3"/>
  <c r="I1984" i="3"/>
  <c r="G1984" i="3"/>
  <c r="N1985" i="3"/>
  <c r="L1985" i="3"/>
  <c r="N1986" i="3"/>
  <c r="H1988" i="3"/>
  <c r="H1994" i="3"/>
  <c r="G1994" i="3"/>
  <c r="M1997" i="3"/>
  <c r="H1998" i="3"/>
  <c r="G1998" i="3"/>
  <c r="H2002" i="3"/>
  <c r="G2002" i="3"/>
  <c r="H2004" i="3"/>
  <c r="G2004" i="3"/>
  <c r="N2005" i="3"/>
  <c r="L2005" i="3"/>
  <c r="M2006" i="3"/>
  <c r="I2007" i="3"/>
  <c r="G2007" i="3"/>
  <c r="H2009" i="3"/>
  <c r="G2009" i="3"/>
  <c r="I2011" i="3"/>
  <c r="G2011" i="3"/>
  <c r="N2012" i="3"/>
  <c r="L2012" i="3"/>
  <c r="M2014" i="3"/>
  <c r="L2014" i="3"/>
  <c r="N2016" i="3"/>
  <c r="L2016" i="3"/>
  <c r="H2018" i="3"/>
  <c r="G2018" i="3"/>
  <c r="N2020" i="3"/>
  <c r="L2020" i="3"/>
  <c r="H2027" i="3"/>
  <c r="G2027" i="3"/>
  <c r="H2029" i="3"/>
  <c r="G2029" i="3"/>
  <c r="N2030" i="3"/>
  <c r="L2030" i="3"/>
  <c r="N2032" i="3"/>
  <c r="L2032" i="3"/>
  <c r="M2034" i="3"/>
  <c r="L2034" i="3"/>
  <c r="H2036" i="3"/>
  <c r="G2036" i="3"/>
  <c r="I2039" i="3"/>
  <c r="G2039" i="3"/>
  <c r="M2041" i="3"/>
  <c r="L2041" i="3"/>
  <c r="N2045" i="3"/>
  <c r="L2045" i="3"/>
  <c r="N2046" i="3"/>
  <c r="L2046" i="3"/>
  <c r="N2053" i="3"/>
  <c r="L2053" i="3"/>
  <c r="M2056" i="3"/>
  <c r="H2058" i="3"/>
  <c r="G2058" i="3"/>
  <c r="N2062" i="3"/>
  <c r="L2062" i="3"/>
  <c r="N2063" i="3"/>
  <c r="I2064" i="3"/>
  <c r="N2065" i="3"/>
  <c r="L2065" i="3"/>
  <c r="H2069" i="3"/>
  <c r="G2069" i="3"/>
  <c r="I2070" i="3"/>
  <c r="M2072" i="3"/>
  <c r="L2072" i="3"/>
  <c r="I2074" i="3"/>
  <c r="M2075" i="3"/>
  <c r="L2075" i="3"/>
  <c r="N2077" i="3"/>
  <c r="L2077" i="3"/>
  <c r="H2078" i="3"/>
  <c r="G2078" i="3"/>
  <c r="H2080" i="3"/>
  <c r="G2080" i="3"/>
  <c r="H2084" i="3"/>
  <c r="G2084" i="3"/>
  <c r="I2085" i="3"/>
  <c r="M2086" i="3"/>
  <c r="H2088" i="3"/>
  <c r="G2088" i="3"/>
  <c r="I2090" i="3"/>
  <c r="G2090" i="3"/>
  <c r="H2092" i="3"/>
  <c r="G2092" i="3"/>
  <c r="I2094" i="3"/>
  <c r="G2094" i="3"/>
  <c r="M2098" i="3"/>
  <c r="L2098" i="3"/>
  <c r="N2100" i="3"/>
  <c r="L2100" i="3"/>
  <c r="H2104" i="3"/>
  <c r="G2104" i="3"/>
  <c r="M2106" i="3"/>
  <c r="L2106" i="3"/>
  <c r="H2108" i="3"/>
  <c r="G2108" i="3"/>
  <c r="H2112" i="3"/>
  <c r="G2112" i="3"/>
  <c r="N2112" i="3"/>
  <c r="M2114" i="3"/>
  <c r="L2114" i="3"/>
  <c r="M2115" i="3"/>
  <c r="L2115" i="3"/>
  <c r="H2117" i="3"/>
  <c r="G2117" i="3"/>
  <c r="I2119" i="3"/>
  <c r="G2119" i="3"/>
  <c r="H2121" i="3"/>
  <c r="G2121" i="3"/>
  <c r="I2125" i="3"/>
  <c r="G2125" i="3"/>
  <c r="N2127" i="3"/>
  <c r="L2127" i="3"/>
  <c r="M2129" i="3"/>
  <c r="L2129" i="3"/>
  <c r="M2132" i="3"/>
  <c r="L2132" i="3"/>
  <c r="M2135" i="3"/>
  <c r="H2139" i="3"/>
  <c r="G2139" i="3"/>
  <c r="N2140" i="3"/>
  <c r="L2140" i="3"/>
  <c r="N2143" i="3"/>
  <c r="L2143" i="3"/>
  <c r="N2145" i="3"/>
  <c r="M2147" i="3"/>
  <c r="L2147" i="3"/>
  <c r="N2149" i="3"/>
  <c r="L2149" i="3"/>
  <c r="M2151" i="3"/>
  <c r="L2151" i="3"/>
  <c r="H2155" i="3"/>
  <c r="G2155" i="3"/>
  <c r="N2156" i="3"/>
  <c r="L2156" i="3"/>
  <c r="I2159" i="3"/>
  <c r="G2159" i="3"/>
  <c r="H2165" i="3"/>
  <c r="G2165" i="3"/>
  <c r="M2166" i="3"/>
  <c r="M2167" i="3"/>
  <c r="N2170" i="3"/>
  <c r="L2170" i="3"/>
  <c r="N2172" i="3"/>
  <c r="L2172" i="3"/>
  <c r="N2173" i="3"/>
  <c r="N2175" i="3"/>
  <c r="L2175" i="3"/>
  <c r="H2177" i="3"/>
  <c r="G2177" i="3"/>
  <c r="M2179" i="3"/>
  <c r="L2179" i="3"/>
  <c r="N2180" i="3"/>
  <c r="N2185" i="3"/>
  <c r="L2185" i="3"/>
  <c r="H2187" i="3"/>
  <c r="N2188" i="3"/>
  <c r="L2188" i="3"/>
  <c r="H2189" i="3"/>
  <c r="G2189" i="3"/>
  <c r="N2190" i="3"/>
  <c r="L2190" i="3"/>
  <c r="N2193" i="3"/>
  <c r="L2193" i="3"/>
  <c r="N2194" i="3"/>
  <c r="I2196" i="3"/>
  <c r="G2196" i="3"/>
  <c r="N2197" i="3"/>
  <c r="L2197" i="3"/>
  <c r="H2200" i="3"/>
  <c r="G2200" i="3"/>
  <c r="M2202" i="3"/>
  <c r="L2202" i="3"/>
  <c r="M2205" i="3"/>
  <c r="L2205" i="3"/>
  <c r="M2208" i="3"/>
  <c r="L2208" i="3"/>
  <c r="H2210" i="3"/>
  <c r="H2213" i="3"/>
  <c r="G2213" i="3"/>
  <c r="I2216" i="3"/>
  <c r="N2218" i="3"/>
  <c r="N2222" i="3"/>
  <c r="L2222" i="3"/>
  <c r="N2223" i="3"/>
  <c r="L2223" i="3"/>
  <c r="H2224" i="3"/>
  <c r="G2224" i="3"/>
  <c r="N2225" i="3"/>
  <c r="L2225" i="3"/>
  <c r="M2226" i="3"/>
  <c r="N2228" i="3"/>
  <c r="L2228" i="3"/>
  <c r="H2234" i="3"/>
  <c r="H2235" i="3"/>
  <c r="G2235" i="3"/>
  <c r="M2236" i="3"/>
  <c r="L2236" i="3"/>
  <c r="I2239" i="3"/>
  <c r="G2239" i="3"/>
  <c r="N2240" i="3"/>
  <c r="H2242" i="3"/>
  <c r="G2242" i="3"/>
  <c r="H2250" i="3"/>
  <c r="G2250" i="3"/>
  <c r="I2250" i="3"/>
  <c r="N2251" i="3"/>
  <c r="N2257" i="3"/>
  <c r="L2257" i="3"/>
  <c r="M2258" i="3"/>
  <c r="L2258" i="3"/>
  <c r="N2258" i="3"/>
  <c r="I2262" i="3"/>
  <c r="G2262" i="3"/>
  <c r="M2276" i="3"/>
  <c r="L2276" i="3"/>
  <c r="M2282" i="3"/>
  <c r="L2282" i="3"/>
  <c r="M2298" i="3"/>
  <c r="L2298" i="3"/>
  <c r="N2298" i="3"/>
  <c r="N2307" i="3"/>
  <c r="L2307" i="3"/>
  <c r="N2311" i="3"/>
  <c r="L2311" i="3"/>
  <c r="L2313" i="3"/>
  <c r="M2313" i="3"/>
  <c r="I2315" i="3"/>
  <c r="G2315" i="3"/>
  <c r="H2315" i="3"/>
  <c r="H2317" i="3"/>
  <c r="G2317" i="3"/>
  <c r="H2318" i="3"/>
  <c r="G2318" i="3"/>
  <c r="H2319" i="3"/>
  <c r="G2319" i="3"/>
  <c r="H2335" i="3"/>
  <c r="G2335" i="3"/>
  <c r="M2336" i="3"/>
  <c r="L2336" i="3"/>
  <c r="N2339" i="3"/>
  <c r="L2339" i="3"/>
  <c r="N2341" i="3"/>
  <c r="L2341" i="3"/>
  <c r="N2343" i="3"/>
  <c r="L2343" i="3"/>
  <c r="N2345" i="3"/>
  <c r="L2345" i="3"/>
  <c r="N2347" i="3"/>
  <c r="L2347" i="3"/>
  <c r="N2349" i="3"/>
  <c r="L2349" i="3"/>
  <c r="H2352" i="3"/>
  <c r="G2352" i="3"/>
  <c r="H2354" i="3"/>
  <c r="G2354" i="3"/>
  <c r="H2357" i="3"/>
  <c r="G2357" i="3"/>
  <c r="I2359" i="3"/>
  <c r="G2359" i="3"/>
  <c r="I2361" i="3"/>
  <c r="G2361" i="3"/>
  <c r="H2370" i="3"/>
  <c r="G2370" i="3"/>
  <c r="I2370" i="3"/>
  <c r="N2376" i="3"/>
  <c r="N2386" i="3"/>
  <c r="L2386" i="3"/>
  <c r="N2389" i="3"/>
  <c r="L2389" i="3"/>
  <c r="M2390" i="3"/>
  <c r="L2390" i="3"/>
  <c r="N2392" i="3"/>
  <c r="L2392" i="3"/>
  <c r="M2394" i="3"/>
  <c r="L2394" i="3"/>
  <c r="N2394" i="3"/>
  <c r="L2396" i="3"/>
  <c r="M2396" i="3"/>
  <c r="I2397" i="3"/>
  <c r="G2397" i="3"/>
  <c r="H2397" i="3"/>
  <c r="H2399" i="3"/>
  <c r="G2399" i="3"/>
  <c r="I2401" i="3"/>
  <c r="G2401" i="3"/>
  <c r="M2402" i="3"/>
  <c r="L2402" i="3"/>
  <c r="N2405" i="3"/>
  <c r="L2405" i="3"/>
  <c r="N2407" i="3"/>
  <c r="L2407" i="3"/>
  <c r="N2409" i="3"/>
  <c r="L2409" i="3"/>
  <c r="N2411" i="3"/>
  <c r="L2411" i="3"/>
  <c r="N2413" i="3"/>
  <c r="L2413" i="3"/>
  <c r="N2415" i="3"/>
  <c r="L2415" i="3"/>
  <c r="H2417" i="3"/>
  <c r="G2417" i="3"/>
  <c r="H2418" i="3"/>
  <c r="G2418" i="3"/>
  <c r="I2419" i="3"/>
  <c r="G2419" i="3"/>
  <c r="I2421" i="3"/>
  <c r="G2421" i="3"/>
  <c r="I2423" i="3"/>
  <c r="G2423" i="3"/>
  <c r="H2429" i="3"/>
  <c r="G2429" i="3"/>
  <c r="I2429" i="3"/>
  <c r="N2433" i="3"/>
  <c r="M2437" i="3"/>
  <c r="L2437" i="3"/>
  <c r="N2437" i="3"/>
  <c r="N2462" i="3"/>
  <c r="L2462" i="3"/>
  <c r="M2462" i="3"/>
  <c r="H2472" i="3"/>
  <c r="G2472" i="3"/>
  <c r="M2473" i="3"/>
  <c r="L2473" i="3"/>
  <c r="N2476" i="3"/>
  <c r="L2476" i="3"/>
  <c r="N2478" i="3"/>
  <c r="L2478" i="3"/>
  <c r="N2480" i="3"/>
  <c r="L2480" i="3"/>
  <c r="N2482" i="3"/>
  <c r="L2482" i="3"/>
  <c r="N2484" i="3"/>
  <c r="L2484" i="3"/>
  <c r="N2486" i="3"/>
  <c r="L2486" i="3"/>
  <c r="H2490" i="3"/>
  <c r="G2490" i="3"/>
  <c r="H2492" i="3"/>
  <c r="G2492" i="3"/>
  <c r="H2495" i="3"/>
  <c r="G2495" i="3"/>
  <c r="I2497" i="3"/>
  <c r="G2497" i="3"/>
  <c r="I2499" i="3"/>
  <c r="G2499" i="3"/>
  <c r="I2501" i="3"/>
  <c r="G2501" i="3"/>
  <c r="N2506" i="3"/>
  <c r="L2506" i="3"/>
  <c r="M2509" i="3"/>
  <c r="L2509" i="3"/>
  <c r="N2509" i="3"/>
  <c r="N2511" i="3"/>
  <c r="L2511" i="3"/>
  <c r="M2513" i="3"/>
  <c r="L2513" i="3"/>
  <c r="N2515" i="3"/>
  <c r="L2515" i="3"/>
  <c r="M2517" i="3"/>
  <c r="L2517" i="3"/>
  <c r="N2517" i="3"/>
  <c r="L2518" i="3"/>
  <c r="M2518" i="3"/>
  <c r="I2520" i="3"/>
  <c r="G2520" i="3"/>
  <c r="I2522" i="3"/>
  <c r="G2522" i="3"/>
  <c r="H2522" i="3"/>
  <c r="I2524" i="3"/>
  <c r="G2524" i="3"/>
  <c r="H2526" i="3"/>
  <c r="G2526" i="3"/>
  <c r="H2528" i="3"/>
  <c r="G2528" i="3"/>
  <c r="I2530" i="3"/>
  <c r="G2530" i="3"/>
  <c r="N2540" i="3"/>
  <c r="L2540" i="3"/>
  <c r="L2547" i="3"/>
  <c r="M2547" i="3"/>
  <c r="N2552" i="3"/>
  <c r="L2552" i="3"/>
  <c r="N2556" i="3"/>
  <c r="L2556" i="3"/>
  <c r="H2562" i="3"/>
  <c r="G2562" i="3"/>
  <c r="M2567" i="3"/>
  <c r="L2567" i="3"/>
  <c r="N2569" i="3"/>
  <c r="L2569" i="3"/>
  <c r="M2571" i="3"/>
  <c r="L2571" i="3"/>
  <c r="N2571" i="3"/>
  <c r="N2584" i="3"/>
  <c r="L2584" i="3"/>
  <c r="M2588" i="3"/>
  <c r="L2588" i="3"/>
  <c r="N2593" i="3"/>
  <c r="L2593" i="3"/>
  <c r="H2597" i="3"/>
  <c r="G2597" i="3"/>
  <c r="H2619" i="3"/>
  <c r="G2619" i="3"/>
  <c r="H2622" i="3"/>
  <c r="G2622" i="3"/>
  <c r="H2628" i="3"/>
  <c r="G2628" i="3"/>
  <c r="M2631" i="3"/>
  <c r="L2631" i="3"/>
  <c r="M2632" i="3"/>
  <c r="L2632" i="3"/>
  <c r="H2634" i="3"/>
  <c r="G2634" i="3"/>
  <c r="H2635" i="3"/>
  <c r="G2635" i="3"/>
  <c r="M2636" i="3"/>
  <c r="L2636" i="3"/>
  <c r="N2636" i="3"/>
  <c r="H2652" i="3"/>
  <c r="G2652" i="3"/>
  <c r="N2658" i="3"/>
  <c r="L2658" i="3"/>
  <c r="M2659" i="3"/>
  <c r="L2659" i="3"/>
  <c r="N2659" i="3"/>
  <c r="H2662" i="3"/>
  <c r="G2662" i="3"/>
  <c r="H2664" i="3"/>
  <c r="G2664" i="3"/>
  <c r="I2664" i="3"/>
  <c r="H2670" i="3"/>
  <c r="G2670" i="3"/>
  <c r="H2678" i="3"/>
  <c r="G2678" i="3"/>
  <c r="I2678" i="3"/>
  <c r="H2683" i="3"/>
  <c r="G2683" i="3"/>
  <c r="N2686" i="3"/>
  <c r="L2686" i="3"/>
  <c r="H2688" i="3"/>
  <c r="G2688" i="3"/>
  <c r="N2696" i="3"/>
  <c r="L2696" i="3"/>
  <c r="H2704" i="3"/>
  <c r="G2704" i="3"/>
  <c r="I2704" i="3"/>
  <c r="N2709" i="3"/>
  <c r="L2709" i="3"/>
  <c r="M2714" i="3"/>
  <c r="L2714" i="3"/>
  <c r="H2717" i="3"/>
  <c r="G2717" i="3"/>
  <c r="N2720" i="3"/>
  <c r="L2720" i="3"/>
  <c r="M2720" i="3"/>
  <c r="N2736" i="3"/>
  <c r="L2736" i="3"/>
  <c r="M2736" i="3"/>
  <c r="H2747" i="3"/>
  <c r="G2747" i="3"/>
  <c r="M2749" i="3"/>
  <c r="L2749" i="3"/>
  <c r="H2751" i="3"/>
  <c r="G2751" i="3"/>
  <c r="N2756" i="3"/>
  <c r="L2756" i="3"/>
  <c r="I2762" i="3"/>
  <c r="G2762" i="3"/>
  <c r="H2763" i="3"/>
  <c r="G2763" i="3"/>
  <c r="I2763" i="3"/>
  <c r="H2764" i="3"/>
  <c r="G2764" i="3"/>
  <c r="M2767" i="3"/>
  <c r="L2767" i="3"/>
  <c r="N2767" i="3"/>
  <c r="N2782" i="3"/>
  <c r="L2782" i="3"/>
  <c r="N2783" i="3"/>
  <c r="L2783" i="3"/>
  <c r="M2783" i="3"/>
  <c r="I2789" i="3"/>
  <c r="G2789" i="3"/>
  <c r="H2791" i="3"/>
  <c r="G2791" i="3"/>
  <c r="N2797" i="3"/>
  <c r="L2797" i="3"/>
  <c r="H2803" i="3"/>
  <c r="G2803" i="3"/>
  <c r="H2811" i="3"/>
  <c r="G2811" i="3"/>
  <c r="H2812" i="3"/>
  <c r="G2812" i="3"/>
  <c r="H2829" i="3"/>
  <c r="G2829" i="3"/>
  <c r="N2830" i="3"/>
  <c r="L2830" i="3"/>
  <c r="N2841" i="3"/>
  <c r="N2849" i="3"/>
  <c r="L2849" i="3"/>
  <c r="M2849" i="3"/>
  <c r="H2857" i="3"/>
  <c r="G2857" i="3"/>
  <c r="H2859" i="3"/>
  <c r="G2859" i="3"/>
  <c r="H2861" i="3"/>
  <c r="G2861" i="3"/>
  <c r="N2864" i="3"/>
  <c r="L2864" i="3"/>
  <c r="N2866" i="3"/>
  <c r="L2866" i="3"/>
  <c r="M2866" i="3"/>
  <c r="M2881" i="3"/>
  <c r="L2881" i="3"/>
  <c r="N2881" i="3"/>
  <c r="N2893" i="3"/>
  <c r="L2893" i="3"/>
  <c r="M2893" i="3"/>
  <c r="N2902" i="3"/>
  <c r="L2902" i="3"/>
  <c r="N2905" i="3"/>
  <c r="L2905" i="3"/>
  <c r="N2907" i="3"/>
  <c r="L2907" i="3"/>
  <c r="M2907" i="3"/>
  <c r="I2913" i="3"/>
  <c r="G2913" i="3"/>
  <c r="H2915" i="3"/>
  <c r="G2915" i="3"/>
  <c r="H2919" i="3"/>
  <c r="G2919" i="3"/>
  <c r="H2925" i="3"/>
  <c r="G2925" i="3"/>
  <c r="H2929" i="3"/>
  <c r="G2929" i="3"/>
  <c r="H2932" i="3"/>
  <c r="G2932" i="3"/>
  <c r="N2937" i="3"/>
  <c r="L2937" i="3"/>
  <c r="M2949" i="3"/>
  <c r="L2949" i="3"/>
  <c r="H2954" i="3"/>
  <c r="G2954" i="3"/>
  <c r="H2956" i="3"/>
  <c r="G2956" i="3"/>
  <c r="L2959" i="3"/>
  <c r="M2959" i="3"/>
  <c r="H2961" i="3"/>
  <c r="G2961" i="3"/>
  <c r="I2962" i="3"/>
  <c r="G2962" i="3"/>
  <c r="H2972" i="3"/>
  <c r="G2972" i="3"/>
  <c r="N2975" i="3"/>
  <c r="L2975" i="3"/>
  <c r="N2977" i="3"/>
  <c r="L2977" i="3"/>
  <c r="M2977" i="3"/>
  <c r="N2991" i="3"/>
  <c r="L2991" i="3"/>
  <c r="M2991" i="3"/>
  <c r="I3006" i="3"/>
  <c r="G3006" i="3"/>
  <c r="H3010" i="3"/>
  <c r="G3010" i="3"/>
  <c r="N3012" i="3"/>
  <c r="L3012" i="3"/>
  <c r="H3020" i="3"/>
  <c r="G3020" i="3"/>
  <c r="N3021" i="3"/>
  <c r="L3021" i="3"/>
  <c r="N3030" i="3"/>
  <c r="N3038" i="3"/>
  <c r="L3038" i="3"/>
  <c r="M3038" i="3"/>
  <c r="H3042" i="3"/>
  <c r="G3042" i="3"/>
  <c r="N3043" i="3"/>
  <c r="L3043" i="3"/>
  <c r="M3056" i="3"/>
  <c r="L3056" i="3"/>
  <c r="N3061" i="3"/>
  <c r="L3061" i="3"/>
  <c r="H3068" i="3"/>
  <c r="G3068" i="3"/>
  <c r="N3071" i="3"/>
  <c r="L3071" i="3"/>
  <c r="N3073" i="3"/>
  <c r="L3073" i="3"/>
  <c r="I3075" i="3"/>
  <c r="G3075" i="3"/>
  <c r="H3077" i="3"/>
  <c r="G3077" i="3"/>
  <c r="I3077" i="3"/>
  <c r="H3079" i="3"/>
  <c r="G3079" i="3"/>
  <c r="H3081" i="3"/>
  <c r="G3081" i="3"/>
  <c r="H3082" i="3"/>
  <c r="G3082" i="3"/>
  <c r="M3084" i="3"/>
  <c r="L3084" i="3"/>
  <c r="N3084" i="3"/>
  <c r="N3100" i="3"/>
  <c r="L3100" i="3"/>
  <c r="N3104" i="3"/>
  <c r="L3104" i="3"/>
  <c r="N3107" i="3"/>
  <c r="L3107" i="3"/>
  <c r="N3109" i="3"/>
  <c r="L3109" i="3"/>
  <c r="M3109" i="3"/>
  <c r="I3115" i="3"/>
  <c r="G3115" i="3"/>
  <c r="H3117" i="3"/>
  <c r="G3117" i="3"/>
  <c r="H3119" i="3"/>
  <c r="G3119" i="3"/>
  <c r="H3133" i="3"/>
  <c r="G3133" i="3"/>
  <c r="I3140" i="3"/>
  <c r="G3140" i="3"/>
  <c r="H3141" i="3"/>
  <c r="G3141" i="3"/>
  <c r="H3146" i="3"/>
  <c r="G3146" i="3"/>
  <c r="N3147" i="3"/>
  <c r="L3147" i="3"/>
  <c r="H3168" i="3"/>
  <c r="G3168" i="3"/>
  <c r="H3169" i="3"/>
  <c r="G3169" i="3"/>
  <c r="I3170" i="3"/>
  <c r="G3170" i="3"/>
  <c r="N3175" i="3"/>
  <c r="L3175" i="3"/>
  <c r="N3186" i="3"/>
  <c r="L3186" i="3"/>
  <c r="M3186" i="3"/>
  <c r="I3195" i="3"/>
  <c r="G3195" i="3"/>
  <c r="H3197" i="3"/>
  <c r="G3197" i="3"/>
  <c r="H3199" i="3"/>
  <c r="G3199" i="3"/>
  <c r="N3200" i="3"/>
  <c r="L3200" i="3"/>
  <c r="N3207" i="3"/>
  <c r="L3207" i="3"/>
  <c r="H3212" i="3"/>
  <c r="G3212" i="3"/>
  <c r="N3213" i="3"/>
  <c r="L3213" i="3"/>
  <c r="H3221" i="3"/>
  <c r="G3221" i="3"/>
  <c r="N3222" i="3"/>
  <c r="L3222" i="3"/>
  <c r="H3227" i="3"/>
  <c r="G3227" i="3"/>
  <c r="H3229" i="3"/>
  <c r="G3229" i="3"/>
  <c r="I3230" i="3"/>
  <c r="G3230" i="3"/>
  <c r="N3231" i="3"/>
  <c r="L3231" i="3"/>
  <c r="H3236" i="3"/>
  <c r="G3236" i="3"/>
  <c r="N3249" i="3"/>
  <c r="L3249" i="3"/>
  <c r="M3249" i="3"/>
  <c r="H3262" i="3"/>
  <c r="G3262" i="3"/>
  <c r="M3265" i="3"/>
  <c r="L3265" i="3"/>
  <c r="N3265" i="3"/>
  <c r="H3277" i="3"/>
  <c r="G3277" i="3"/>
  <c r="N3278" i="3"/>
  <c r="L3278" i="3"/>
  <c r="H3288" i="3"/>
  <c r="G3288" i="3"/>
  <c r="N3291" i="3"/>
  <c r="L3291" i="3"/>
  <c r="H3294" i="3"/>
  <c r="G3294" i="3"/>
  <c r="N3295" i="3"/>
  <c r="L3295" i="3"/>
  <c r="H3312" i="3"/>
  <c r="G3312" i="3"/>
  <c r="H3324" i="3"/>
  <c r="G3324" i="3"/>
  <c r="H3326" i="3"/>
  <c r="G3326" i="3"/>
  <c r="I3328" i="3"/>
  <c r="G3328" i="3"/>
  <c r="N3329" i="3"/>
  <c r="L3329" i="3"/>
  <c r="H3334" i="3"/>
  <c r="G3334" i="3"/>
  <c r="N3337" i="3"/>
  <c r="L3337" i="3"/>
  <c r="N3339" i="3"/>
  <c r="L3339" i="3"/>
  <c r="H3362" i="3"/>
  <c r="G3362" i="3"/>
  <c r="I3362" i="3"/>
  <c r="N3363" i="3"/>
  <c r="L3363" i="3"/>
  <c r="N3373" i="3"/>
  <c r="L3373" i="3"/>
  <c r="N3381" i="3"/>
  <c r="L3381" i="3"/>
  <c r="H3398" i="3"/>
  <c r="G3398" i="3"/>
  <c r="N3399" i="3"/>
  <c r="L3399" i="3"/>
  <c r="H3412" i="3"/>
  <c r="G3412" i="3"/>
  <c r="H3414" i="3"/>
  <c r="G3414" i="3"/>
  <c r="I3416" i="3"/>
  <c r="G3416" i="3"/>
  <c r="N3417" i="3"/>
  <c r="L3417" i="3"/>
  <c r="H3423" i="3"/>
  <c r="G3423" i="3"/>
  <c r="N3425" i="3"/>
  <c r="L3425" i="3"/>
  <c r="N3427" i="3"/>
  <c r="L3427" i="3"/>
  <c r="N3443" i="3"/>
  <c r="L3443" i="3"/>
  <c r="M3443" i="3"/>
  <c r="H3455" i="3"/>
  <c r="G3455" i="3"/>
  <c r="M3458" i="3"/>
  <c r="L3458" i="3"/>
  <c r="N3458" i="3"/>
  <c r="L3466" i="3"/>
  <c r="M3466" i="3"/>
  <c r="N3469" i="3"/>
  <c r="L3469" i="3"/>
  <c r="N3475" i="3"/>
  <c r="L3475" i="3"/>
  <c r="N3485" i="3"/>
  <c r="L3485" i="3"/>
  <c r="N3487" i="3"/>
  <c r="L3487" i="3"/>
  <c r="H3494" i="3"/>
  <c r="G3494" i="3"/>
  <c r="H3496" i="3"/>
  <c r="G3496" i="3"/>
  <c r="H3505" i="3"/>
  <c r="G3505" i="3"/>
  <c r="I3505" i="3"/>
  <c r="N3512" i="3"/>
  <c r="L3512" i="3"/>
  <c r="H3526" i="3"/>
  <c r="G3526" i="3"/>
  <c r="N3527" i="3"/>
  <c r="L3527" i="3"/>
  <c r="H3536" i="3"/>
  <c r="G3536" i="3"/>
  <c r="H3541" i="3"/>
  <c r="G3541" i="3"/>
  <c r="N3558" i="3"/>
  <c r="L3558" i="3"/>
  <c r="M3558" i="3"/>
  <c r="M3568" i="3"/>
  <c r="L3568" i="3"/>
  <c r="N3568" i="3"/>
  <c r="L3578" i="3"/>
  <c r="M3578" i="3"/>
  <c r="H3582" i="3"/>
  <c r="G3582" i="3"/>
  <c r="N3583" i="3"/>
  <c r="L3583" i="3"/>
  <c r="H3592" i="3"/>
  <c r="G3592" i="3"/>
  <c r="N3593" i="3"/>
  <c r="L3593" i="3"/>
  <c r="N3598" i="3"/>
  <c r="L3598" i="3"/>
  <c r="I3607" i="3"/>
  <c r="G3607" i="3"/>
  <c r="N3608" i="3"/>
  <c r="L3608" i="3"/>
  <c r="H3612" i="3"/>
  <c r="G3612" i="3"/>
  <c r="N3614" i="3"/>
  <c r="L3614" i="3"/>
  <c r="N3616" i="3"/>
  <c r="L3616" i="3"/>
  <c r="H3636" i="3"/>
  <c r="G3636" i="3"/>
  <c r="H3638" i="3"/>
  <c r="G3638" i="3"/>
  <c r="I3638" i="3"/>
  <c r="N3639" i="3"/>
  <c r="L3639" i="3"/>
  <c r="H3645" i="3"/>
  <c r="G3645" i="3"/>
  <c r="I3645" i="3"/>
  <c r="N3653" i="3"/>
  <c r="L3653" i="3"/>
  <c r="H3663" i="3"/>
  <c r="G3663" i="3"/>
  <c r="H3672" i="3"/>
  <c r="G3672" i="3"/>
  <c r="N3673" i="3"/>
  <c r="L3673" i="3"/>
  <c r="H3684" i="3"/>
  <c r="G3684" i="3"/>
  <c r="I3686" i="3"/>
  <c r="G3686" i="3"/>
  <c r="H3691" i="3"/>
  <c r="G3691" i="3"/>
  <c r="N3692" i="3"/>
  <c r="L3692" i="3"/>
  <c r="N3694" i="3"/>
  <c r="L3694" i="3"/>
  <c r="N3703" i="3"/>
  <c r="L3703" i="3"/>
  <c r="M3703" i="3"/>
  <c r="H3707" i="3"/>
  <c r="G3707" i="3"/>
  <c r="H3725" i="3"/>
  <c r="G3725" i="3"/>
  <c r="N3726" i="3"/>
  <c r="L3726" i="3"/>
  <c r="N3737" i="3"/>
  <c r="L3737" i="3"/>
  <c r="I3742" i="3"/>
  <c r="G3742" i="3"/>
  <c r="H3747" i="3"/>
  <c r="G3747" i="3"/>
  <c r="N3771" i="3"/>
  <c r="L3771" i="3"/>
  <c r="N3776" i="3"/>
  <c r="L3776" i="3"/>
  <c r="N3789" i="3"/>
  <c r="L3789" i="3"/>
  <c r="I3797" i="3"/>
  <c r="G3797" i="3"/>
  <c r="N3801" i="3"/>
  <c r="L3801" i="3"/>
  <c r="N3803" i="3"/>
  <c r="L3803" i="3"/>
  <c r="H3810" i="3"/>
  <c r="G3810" i="3"/>
  <c r="N3837" i="3"/>
  <c r="L3837" i="3"/>
  <c r="H3844" i="3"/>
  <c r="G3844" i="3"/>
  <c r="N3867" i="3"/>
  <c r="L3867" i="3"/>
  <c r="N3890" i="3"/>
  <c r="L3890" i="3"/>
  <c r="H3891" i="3"/>
  <c r="G3891" i="3"/>
  <c r="N3903" i="3"/>
  <c r="L3903" i="3"/>
  <c r="N3917" i="3"/>
  <c r="L3917" i="3"/>
  <c r="I3927" i="3"/>
  <c r="G3927" i="3"/>
  <c r="N3949" i="3"/>
  <c r="L3949" i="3"/>
  <c r="N4016" i="3"/>
  <c r="L4016" i="3"/>
  <c r="N4018" i="3"/>
  <c r="L4018" i="3"/>
  <c r="N4021" i="3"/>
  <c r="L4021" i="3"/>
  <c r="H4025" i="3"/>
  <c r="G4025" i="3"/>
  <c r="N4029" i="3"/>
  <c r="L4029" i="3"/>
  <c r="H4030" i="3"/>
  <c r="G4030" i="3"/>
  <c r="I4032" i="3"/>
  <c r="G4032" i="3"/>
  <c r="N4048" i="3"/>
  <c r="L4048" i="3"/>
  <c r="N4050" i="3"/>
  <c r="L4050" i="3"/>
  <c r="H4053" i="3"/>
  <c r="G4053" i="3"/>
  <c r="N4057" i="3"/>
  <c r="L4057" i="3"/>
  <c r="H4137" i="3"/>
  <c r="G4137" i="3"/>
  <c r="I4137" i="3"/>
  <c r="N4147" i="3"/>
  <c r="L4147" i="3"/>
  <c r="M4147" i="3"/>
  <c r="I4167" i="3"/>
  <c r="G4167" i="3"/>
  <c r="H4178" i="3"/>
  <c r="G4178" i="3"/>
  <c r="M4179" i="3"/>
  <c r="L4179" i="3"/>
  <c r="M4181" i="3"/>
  <c r="L4181" i="3"/>
  <c r="N4181" i="3"/>
  <c r="H4201" i="3"/>
  <c r="G4201" i="3"/>
  <c r="H4205" i="3"/>
  <c r="G4205" i="3"/>
  <c r="N4209" i="3"/>
  <c r="L4209" i="3"/>
  <c r="N4211" i="3"/>
  <c r="L4211" i="3"/>
  <c r="I7" i="3"/>
  <c r="G7" i="3"/>
  <c r="I10" i="3"/>
  <c r="G10" i="3"/>
  <c r="I16" i="3"/>
  <c r="G16" i="3"/>
  <c r="I18" i="3"/>
  <c r="G18" i="3"/>
  <c r="H20" i="3"/>
  <c r="G20" i="3"/>
  <c r="M22" i="3"/>
  <c r="L22" i="3"/>
  <c r="M25" i="3"/>
  <c r="L25" i="3"/>
  <c r="I34" i="3"/>
  <c r="G34" i="3"/>
  <c r="I35" i="3"/>
  <c r="G35" i="3"/>
  <c r="H36" i="3"/>
  <c r="G36" i="3"/>
  <c r="I37" i="3"/>
  <c r="G37" i="3"/>
  <c r="H39" i="3"/>
  <c r="G39" i="3"/>
  <c r="M41" i="3"/>
  <c r="L41" i="3"/>
  <c r="M44" i="3"/>
  <c r="L44" i="3"/>
  <c r="N45" i="3"/>
  <c r="L45" i="3"/>
  <c r="I47" i="3"/>
  <c r="G47" i="3"/>
  <c r="H48" i="3"/>
  <c r="G48" i="3"/>
  <c r="M50" i="3"/>
  <c r="L50" i="3"/>
  <c r="I55" i="3"/>
  <c r="G55" i="3"/>
  <c r="I58" i="3"/>
  <c r="G58" i="3"/>
  <c r="H61" i="3"/>
  <c r="G61" i="3"/>
  <c r="M63" i="3"/>
  <c r="L63" i="3"/>
  <c r="M66" i="3"/>
  <c r="L66" i="3"/>
  <c r="M69" i="3"/>
  <c r="L69" i="3"/>
  <c r="M78" i="3"/>
  <c r="L78" i="3"/>
  <c r="M80" i="3"/>
  <c r="L80" i="3"/>
  <c r="H91" i="3"/>
  <c r="G91" i="3"/>
  <c r="M95" i="3"/>
  <c r="L95" i="3"/>
  <c r="N97" i="3"/>
  <c r="L97" i="3"/>
  <c r="N101" i="3"/>
  <c r="L101" i="3"/>
  <c r="I103" i="3"/>
  <c r="G103" i="3"/>
  <c r="H105" i="3"/>
  <c r="G105" i="3"/>
  <c r="M107" i="3"/>
  <c r="L107" i="3"/>
  <c r="I114" i="3"/>
  <c r="G114" i="3"/>
  <c r="I117" i="3"/>
  <c r="G117" i="3"/>
  <c r="M122" i="3"/>
  <c r="L122" i="3"/>
  <c r="M124" i="3"/>
  <c r="L124" i="3"/>
  <c r="M126" i="3"/>
  <c r="L126" i="3"/>
  <c r="N128" i="3"/>
  <c r="L128" i="3"/>
  <c r="I134" i="3"/>
  <c r="G134" i="3"/>
  <c r="I141" i="3"/>
  <c r="G141" i="3"/>
  <c r="I146" i="3"/>
  <c r="G146" i="3"/>
  <c r="I149" i="3"/>
  <c r="G149" i="3"/>
  <c r="M152" i="3"/>
  <c r="L152" i="3"/>
  <c r="M154" i="3"/>
  <c r="L154" i="3"/>
  <c r="M156" i="3"/>
  <c r="L156" i="3"/>
  <c r="I158" i="3"/>
  <c r="G158" i="3"/>
  <c r="H161" i="3"/>
  <c r="G161" i="3"/>
  <c r="M163" i="3"/>
  <c r="L163" i="3"/>
  <c r="I165" i="3"/>
  <c r="G165" i="3"/>
  <c r="I166" i="3"/>
  <c r="G166" i="3"/>
  <c r="H169" i="3"/>
  <c r="G169" i="3"/>
  <c r="H173" i="3"/>
  <c r="G173" i="3"/>
  <c r="N176" i="3"/>
  <c r="L176" i="3"/>
  <c r="I177" i="3"/>
  <c r="G177" i="3"/>
  <c r="I188" i="3"/>
  <c r="G188" i="3"/>
  <c r="I192" i="3"/>
  <c r="G192" i="3"/>
  <c r="I201" i="3"/>
  <c r="G201" i="3"/>
  <c r="M203" i="3"/>
  <c r="L203" i="3"/>
  <c r="M207" i="3"/>
  <c r="L207" i="3"/>
  <c r="H213" i="3"/>
  <c r="G213" i="3"/>
  <c r="N228" i="3"/>
  <c r="L228" i="3"/>
  <c r="I237" i="3"/>
  <c r="G237" i="3"/>
  <c r="I245" i="3"/>
  <c r="G245" i="3"/>
  <c r="M252" i="3"/>
  <c r="L252" i="3"/>
  <c r="I254" i="3"/>
  <c r="G254" i="3"/>
  <c r="H257" i="3"/>
  <c r="G257" i="3"/>
  <c r="H261" i="3"/>
  <c r="G261" i="3"/>
  <c r="H262" i="3"/>
  <c r="G262" i="3"/>
  <c r="I264" i="3"/>
  <c r="G264" i="3"/>
  <c r="M267" i="3"/>
  <c r="L267" i="3"/>
  <c r="M271" i="3"/>
  <c r="L271" i="3"/>
  <c r="N279" i="3"/>
  <c r="L279" i="3"/>
  <c r="I283" i="3"/>
  <c r="G283" i="3"/>
  <c r="I287" i="3"/>
  <c r="G287" i="3"/>
  <c r="I291" i="3"/>
  <c r="G291" i="3"/>
  <c r="M294" i="3"/>
  <c r="L294" i="3"/>
  <c r="M297" i="3"/>
  <c r="L297" i="3"/>
  <c r="N300" i="3"/>
  <c r="L300" i="3"/>
  <c r="N304" i="3"/>
  <c r="L304" i="3"/>
  <c r="I308" i="3"/>
  <c r="G308" i="3"/>
  <c r="H312" i="3"/>
  <c r="G312" i="3"/>
  <c r="H316" i="3"/>
  <c r="G316" i="3"/>
  <c r="H320" i="3"/>
  <c r="G320" i="3"/>
  <c r="I325" i="3"/>
  <c r="G325" i="3"/>
  <c r="I329" i="3"/>
  <c r="G329" i="3"/>
  <c r="N337" i="3"/>
  <c r="L337" i="3"/>
  <c r="N341" i="3"/>
  <c r="L341" i="3"/>
  <c r="H346" i="3"/>
  <c r="G346" i="3"/>
  <c r="H349" i="3"/>
  <c r="G349" i="3"/>
  <c r="I363" i="3"/>
  <c r="G363" i="3"/>
  <c r="I368" i="3"/>
  <c r="G368" i="3"/>
  <c r="M371" i="3"/>
  <c r="L371" i="3"/>
  <c r="N380" i="3"/>
  <c r="L380" i="3"/>
  <c r="M381" i="3"/>
  <c r="L381" i="3"/>
  <c r="I392" i="3"/>
  <c r="G392" i="3"/>
  <c r="H395" i="3"/>
  <c r="G395" i="3"/>
  <c r="I397" i="3"/>
  <c r="G397" i="3"/>
  <c r="M400" i="3"/>
  <c r="L400" i="3"/>
  <c r="M404" i="3"/>
  <c r="L404" i="3"/>
  <c r="M407" i="3"/>
  <c r="L407" i="3"/>
  <c r="M412" i="3"/>
  <c r="L412" i="3"/>
  <c r="I415" i="3"/>
  <c r="G415" i="3"/>
  <c r="I418" i="3"/>
  <c r="G418" i="3"/>
  <c r="I424" i="3"/>
  <c r="G424" i="3"/>
  <c r="M427" i="3"/>
  <c r="L427" i="3"/>
  <c r="H433" i="3"/>
  <c r="G433" i="3"/>
  <c r="M441" i="3"/>
  <c r="L441" i="3"/>
  <c r="M449" i="3"/>
  <c r="L449" i="3"/>
  <c r="M452" i="3"/>
  <c r="L452" i="3"/>
  <c r="I455" i="3"/>
  <c r="G455" i="3"/>
  <c r="I459" i="3"/>
  <c r="G459" i="3"/>
  <c r="I463" i="3"/>
  <c r="G463" i="3"/>
  <c r="N470" i="3"/>
  <c r="L470" i="3"/>
  <c r="M474" i="3"/>
  <c r="L474" i="3"/>
  <c r="N477" i="3"/>
  <c r="L477" i="3"/>
  <c r="I483" i="3"/>
  <c r="G483" i="3"/>
  <c r="I487" i="3"/>
  <c r="G487" i="3"/>
  <c r="N502" i="3"/>
  <c r="L502" i="3"/>
  <c r="I505" i="3"/>
  <c r="G505" i="3"/>
  <c r="I507" i="3"/>
  <c r="G507" i="3"/>
  <c r="M509" i="3"/>
  <c r="L509" i="3"/>
  <c r="N512" i="3"/>
  <c r="L512" i="3"/>
  <c r="M516" i="3"/>
  <c r="L516" i="3"/>
  <c r="I518" i="3"/>
  <c r="G518" i="3"/>
  <c r="I523" i="3"/>
  <c r="G523" i="3"/>
  <c r="I525" i="3"/>
  <c r="G525" i="3"/>
  <c r="M529" i="3"/>
  <c r="L529" i="3"/>
  <c r="I534" i="3"/>
  <c r="G534" i="3"/>
  <c r="I536" i="3"/>
  <c r="G536" i="3"/>
  <c r="N542" i="3"/>
  <c r="L542" i="3"/>
  <c r="H547" i="3"/>
  <c r="G547" i="3"/>
  <c r="N548" i="3"/>
  <c r="L548" i="3"/>
  <c r="M550" i="3"/>
  <c r="L550" i="3"/>
  <c r="H554" i="3"/>
  <c r="G554" i="3"/>
  <c r="I558" i="3"/>
  <c r="G558" i="3"/>
  <c r="I562" i="3"/>
  <c r="G562" i="3"/>
  <c r="N563" i="3"/>
  <c r="L563" i="3"/>
  <c r="N564" i="3"/>
  <c r="L564" i="3"/>
  <c r="H568" i="3"/>
  <c r="G568" i="3"/>
  <c r="H571" i="3"/>
  <c r="G571" i="3"/>
  <c r="H579" i="3"/>
  <c r="G579" i="3"/>
  <c r="I584" i="3"/>
  <c r="G584" i="3"/>
  <c r="M595" i="3"/>
  <c r="L595" i="3"/>
  <c r="N599" i="3"/>
  <c r="L599" i="3"/>
  <c r="I607" i="3"/>
  <c r="G607" i="3"/>
  <c r="I614" i="3"/>
  <c r="G614" i="3"/>
  <c r="I618" i="3"/>
  <c r="G618" i="3"/>
  <c r="N621" i="3"/>
  <c r="L621" i="3"/>
  <c r="M624" i="3"/>
  <c r="L624" i="3"/>
  <c r="N628" i="3"/>
  <c r="L628" i="3"/>
  <c r="M644" i="3"/>
  <c r="L644" i="3"/>
  <c r="N646" i="3"/>
  <c r="L646" i="3"/>
  <c r="I648" i="3"/>
  <c r="G648" i="3"/>
  <c r="H651" i="3"/>
  <c r="G651" i="3"/>
  <c r="I654" i="3"/>
  <c r="G654" i="3"/>
  <c r="I658" i="3"/>
  <c r="G658" i="3"/>
  <c r="I665" i="3"/>
  <c r="G665" i="3"/>
  <c r="M668" i="3"/>
  <c r="L668" i="3"/>
  <c r="M671" i="3"/>
  <c r="L671" i="3"/>
  <c r="I673" i="3"/>
  <c r="G673" i="3"/>
  <c r="I675" i="3"/>
  <c r="G675" i="3"/>
  <c r="M677" i="3"/>
  <c r="L677" i="3"/>
  <c r="M680" i="3"/>
  <c r="L680" i="3"/>
  <c r="M682" i="3"/>
  <c r="L682" i="3"/>
  <c r="N685" i="3"/>
  <c r="L685" i="3"/>
  <c r="N693" i="3"/>
  <c r="L693" i="3"/>
  <c r="M696" i="3"/>
  <c r="L696" i="3"/>
  <c r="I704" i="3"/>
  <c r="G704" i="3"/>
  <c r="M711" i="3"/>
  <c r="L711" i="3"/>
  <c r="N714" i="3"/>
  <c r="L714" i="3"/>
  <c r="M720" i="3"/>
  <c r="L720" i="3"/>
  <c r="I723" i="3"/>
  <c r="G723" i="3"/>
  <c r="I725" i="3"/>
  <c r="G725" i="3"/>
  <c r="I728" i="3"/>
  <c r="G728" i="3"/>
  <c r="N731" i="3"/>
  <c r="L731" i="3"/>
  <c r="I739" i="3"/>
  <c r="G739" i="3"/>
  <c r="I742" i="3"/>
  <c r="G742" i="3"/>
  <c r="I748" i="3"/>
  <c r="G748" i="3"/>
  <c r="M752" i="3"/>
  <c r="L752" i="3"/>
  <c r="M757" i="3"/>
  <c r="L757" i="3"/>
  <c r="I759" i="3"/>
  <c r="G759" i="3"/>
  <c r="I774" i="3"/>
  <c r="G774" i="3"/>
  <c r="N778" i="3"/>
  <c r="L778" i="3"/>
  <c r="I783" i="3"/>
  <c r="G783" i="3"/>
  <c r="I790" i="3"/>
  <c r="G790" i="3"/>
  <c r="M791" i="3"/>
  <c r="L791" i="3"/>
  <c r="M795" i="3"/>
  <c r="L795" i="3"/>
  <c r="M796" i="3"/>
  <c r="L796" i="3"/>
  <c r="M803" i="3"/>
  <c r="L803" i="3"/>
  <c r="N805" i="3"/>
  <c r="L805" i="3"/>
  <c r="M808" i="3"/>
  <c r="L808" i="3"/>
  <c r="I819" i="3"/>
  <c r="G819" i="3"/>
  <c r="N820" i="3"/>
  <c r="L820" i="3"/>
  <c r="H830" i="3"/>
  <c r="G830" i="3"/>
  <c r="N838" i="3"/>
  <c r="L838" i="3"/>
  <c r="M844" i="3"/>
  <c r="L844" i="3"/>
  <c r="I846" i="3"/>
  <c r="G846" i="3"/>
  <c r="M847" i="3"/>
  <c r="L847" i="3"/>
  <c r="I849" i="3"/>
  <c r="G849" i="3"/>
  <c r="N850" i="3"/>
  <c r="L850" i="3"/>
  <c r="I852" i="3"/>
  <c r="G852" i="3"/>
  <c r="N856" i="3"/>
  <c r="L856" i="3"/>
  <c r="M859" i="3"/>
  <c r="L859" i="3"/>
  <c r="H864" i="3"/>
  <c r="G864" i="3"/>
  <c r="I865" i="3"/>
  <c r="G865" i="3"/>
  <c r="I867" i="3"/>
  <c r="G867" i="3"/>
  <c r="I870" i="3"/>
  <c r="G870" i="3"/>
  <c r="M871" i="3"/>
  <c r="L871" i="3"/>
  <c r="M875" i="3"/>
  <c r="L875" i="3"/>
  <c r="M877" i="3"/>
  <c r="L877" i="3"/>
  <c r="I878" i="3"/>
  <c r="G878" i="3"/>
  <c r="N882" i="3"/>
  <c r="L882" i="3"/>
  <c r="H884" i="3"/>
  <c r="G884" i="3"/>
  <c r="I885" i="3"/>
  <c r="G885" i="3"/>
  <c r="M893" i="3"/>
  <c r="L893" i="3"/>
  <c r="I894" i="3"/>
  <c r="G894" i="3"/>
  <c r="N898" i="3"/>
  <c r="L898" i="3"/>
  <c r="I899" i="3"/>
  <c r="G899" i="3"/>
  <c r="I900" i="3"/>
  <c r="G900" i="3"/>
  <c r="I902" i="3"/>
  <c r="G902" i="3"/>
  <c r="N907" i="3"/>
  <c r="L907" i="3"/>
  <c r="N909" i="3"/>
  <c r="L909" i="3"/>
  <c r="M914" i="3"/>
  <c r="L914" i="3"/>
  <c r="I916" i="3"/>
  <c r="G916" i="3"/>
  <c r="M917" i="3"/>
  <c r="L917" i="3"/>
  <c r="I918" i="3"/>
  <c r="G918" i="3"/>
  <c r="M919" i="3"/>
  <c r="L919" i="3"/>
  <c r="I920" i="3"/>
  <c r="G920" i="3"/>
  <c r="H923" i="3"/>
  <c r="G923" i="3"/>
  <c r="I924" i="3"/>
  <c r="G924" i="3"/>
  <c r="M925" i="3"/>
  <c r="L925" i="3"/>
  <c r="I927" i="3"/>
  <c r="G927" i="3"/>
  <c r="N928" i="3"/>
  <c r="L928" i="3"/>
  <c r="M932" i="3"/>
  <c r="L932" i="3"/>
  <c r="M933" i="3"/>
  <c r="L933" i="3"/>
  <c r="I935" i="3"/>
  <c r="G935" i="3"/>
  <c r="M939" i="3"/>
  <c r="L939" i="3"/>
  <c r="M941" i="3"/>
  <c r="L941" i="3"/>
  <c r="M946" i="3"/>
  <c r="L946" i="3"/>
  <c r="M951" i="3"/>
  <c r="L951" i="3"/>
  <c r="I953" i="3"/>
  <c r="G953" i="3"/>
  <c r="M954" i="3"/>
  <c r="L954" i="3"/>
  <c r="I956" i="3"/>
  <c r="G956" i="3"/>
  <c r="M957" i="3"/>
  <c r="L957" i="3"/>
  <c r="I959" i="3"/>
  <c r="G959" i="3"/>
  <c r="H962" i="3"/>
  <c r="G962" i="3"/>
  <c r="M965" i="3"/>
  <c r="L965" i="3"/>
  <c r="I966" i="3"/>
  <c r="G966" i="3"/>
  <c r="N972" i="3"/>
  <c r="L972" i="3"/>
  <c r="M975" i="3"/>
  <c r="L975" i="3"/>
  <c r="I977" i="3"/>
  <c r="G977" i="3"/>
  <c r="M984" i="3"/>
  <c r="L984" i="3"/>
  <c r="I987" i="3"/>
  <c r="G987" i="3"/>
  <c r="M988" i="3"/>
  <c r="L988" i="3"/>
  <c r="M989" i="3"/>
  <c r="L989" i="3"/>
  <c r="I991" i="3"/>
  <c r="G991" i="3"/>
  <c r="I998" i="3"/>
  <c r="G998" i="3"/>
  <c r="M999" i="3"/>
  <c r="L999" i="3"/>
  <c r="I1001" i="3"/>
  <c r="G1001" i="3"/>
  <c r="H1004" i="3"/>
  <c r="G1004" i="3"/>
  <c r="I1005" i="3"/>
  <c r="G1005" i="3"/>
  <c r="N1008" i="3"/>
  <c r="L1008" i="3"/>
  <c r="N1094" i="3"/>
  <c r="L1094" i="3"/>
  <c r="N1100" i="3"/>
  <c r="L1100" i="3"/>
  <c r="N1105" i="3"/>
  <c r="L1105" i="3"/>
  <c r="N1108" i="3"/>
  <c r="L1108" i="3"/>
  <c r="N1111" i="3"/>
  <c r="L1111" i="3"/>
  <c r="N1114" i="3"/>
  <c r="L1114" i="3"/>
  <c r="N1118" i="3"/>
  <c r="L1118" i="3"/>
  <c r="N1121" i="3"/>
  <c r="L1121" i="3"/>
  <c r="N1127" i="3"/>
  <c r="L1127" i="3"/>
  <c r="N1131" i="3"/>
  <c r="L1131" i="3"/>
  <c r="N1135" i="3"/>
  <c r="L1135" i="3"/>
  <c r="N1139" i="3"/>
  <c r="L1139" i="3"/>
  <c r="N1142" i="3"/>
  <c r="L1142" i="3"/>
  <c r="N1146" i="3"/>
  <c r="L1146" i="3"/>
  <c r="N1150" i="3"/>
  <c r="L1150" i="3"/>
  <c r="N1153" i="3"/>
  <c r="L1153" i="3"/>
  <c r="N1157" i="3"/>
  <c r="L1157" i="3"/>
  <c r="N1160" i="3"/>
  <c r="L1160" i="3"/>
  <c r="N1162" i="3"/>
  <c r="L1162" i="3"/>
  <c r="N1168" i="3"/>
  <c r="L1168" i="3"/>
  <c r="N1171" i="3"/>
  <c r="L1171" i="3"/>
  <c r="N1175" i="3"/>
  <c r="L1175" i="3"/>
  <c r="N1179" i="3"/>
  <c r="L1179" i="3"/>
  <c r="N1183" i="3"/>
  <c r="L1183" i="3"/>
  <c r="N1186" i="3"/>
  <c r="L1186" i="3"/>
  <c r="N1190" i="3"/>
  <c r="L1190" i="3"/>
  <c r="N1193" i="3"/>
  <c r="L1193" i="3"/>
  <c r="N1197" i="3"/>
  <c r="L1197" i="3"/>
  <c r="N1201" i="3"/>
  <c r="L1201" i="3"/>
  <c r="N1205" i="3"/>
  <c r="L1205" i="3"/>
  <c r="N1211" i="3"/>
  <c r="L1211" i="3"/>
  <c r="N1214" i="3"/>
  <c r="L1214" i="3"/>
  <c r="N1217" i="3"/>
  <c r="L1217" i="3"/>
  <c r="N1219" i="3"/>
  <c r="L1219" i="3"/>
  <c r="N1221" i="3"/>
  <c r="L1221" i="3"/>
  <c r="N1225" i="3"/>
  <c r="L1225" i="3"/>
  <c r="N1230" i="3"/>
  <c r="L1230" i="3"/>
  <c r="N1233" i="3"/>
  <c r="L1233" i="3"/>
  <c r="N1238" i="3"/>
  <c r="L1238" i="3"/>
  <c r="N1242" i="3"/>
  <c r="L1242" i="3"/>
  <c r="N1244" i="3"/>
  <c r="L1244" i="3"/>
  <c r="N1249" i="3"/>
  <c r="L1249" i="3"/>
  <c r="N1253" i="3"/>
  <c r="L1253" i="3"/>
  <c r="N1257" i="3"/>
  <c r="L1257" i="3"/>
  <c r="N1259" i="3"/>
  <c r="L1259" i="3"/>
  <c r="N1268" i="3"/>
  <c r="L1268" i="3"/>
  <c r="N1272" i="3"/>
  <c r="L1272" i="3"/>
  <c r="N1276" i="3"/>
  <c r="L1276" i="3"/>
  <c r="N1280" i="3"/>
  <c r="L1280" i="3"/>
  <c r="N1284" i="3"/>
  <c r="L1284" i="3"/>
  <c r="N1285" i="3"/>
  <c r="L1285" i="3"/>
  <c r="N1289" i="3"/>
  <c r="L1289" i="3"/>
  <c r="N1292" i="3"/>
  <c r="L1292" i="3"/>
  <c r="N1294" i="3"/>
  <c r="L1294" i="3"/>
  <c r="N1298" i="3"/>
  <c r="L1298" i="3"/>
  <c r="I1306" i="3"/>
  <c r="G1306" i="3"/>
  <c r="H1307" i="3"/>
  <c r="G1307" i="3"/>
  <c r="I1310" i="3"/>
  <c r="G1310" i="3"/>
  <c r="I1314" i="3"/>
  <c r="G1314" i="3"/>
  <c r="N1315" i="3"/>
  <c r="L1315" i="3"/>
  <c r="H1316" i="3"/>
  <c r="G1316" i="3"/>
  <c r="H1319" i="3"/>
  <c r="G1319" i="3"/>
  <c r="I1324" i="3"/>
  <c r="G1324" i="3"/>
  <c r="N1325" i="3"/>
  <c r="L1325" i="3"/>
  <c r="N1327" i="3"/>
  <c r="L1327" i="3"/>
  <c r="I1331" i="3"/>
  <c r="G1331" i="3"/>
  <c r="N1333" i="3"/>
  <c r="L1333" i="3"/>
  <c r="H1334" i="3"/>
  <c r="G1334" i="3"/>
  <c r="N1337" i="3"/>
  <c r="L1337" i="3"/>
  <c r="N1345" i="3"/>
  <c r="L1345" i="3"/>
  <c r="H1347" i="3"/>
  <c r="G1347" i="3"/>
  <c r="H1349" i="3"/>
  <c r="G1349" i="3"/>
  <c r="N1350" i="3"/>
  <c r="L1350" i="3"/>
  <c r="H1356" i="3"/>
  <c r="G1356" i="3"/>
  <c r="N1362" i="3"/>
  <c r="L1362" i="3"/>
  <c r="N1364" i="3"/>
  <c r="L1364" i="3"/>
  <c r="H1367" i="3"/>
  <c r="G1367" i="3"/>
  <c r="N1371" i="3"/>
  <c r="L1371" i="3"/>
  <c r="N1374" i="3"/>
  <c r="L1374" i="3"/>
  <c r="H1381" i="3"/>
  <c r="G1381" i="3"/>
  <c r="H1389" i="3"/>
  <c r="G1389" i="3"/>
  <c r="H1392" i="3"/>
  <c r="G1392" i="3"/>
  <c r="N1401" i="3"/>
  <c r="L1401" i="3"/>
  <c r="I1403" i="3"/>
  <c r="G1403" i="3"/>
  <c r="I1405" i="3"/>
  <c r="G1405" i="3"/>
  <c r="N1408" i="3"/>
  <c r="L1408" i="3"/>
  <c r="N1412" i="3"/>
  <c r="L1412" i="3"/>
  <c r="M1415" i="3"/>
  <c r="L1415" i="3"/>
  <c r="I1417" i="3"/>
  <c r="G1417" i="3"/>
  <c r="N1418" i="3"/>
  <c r="L1418" i="3"/>
  <c r="N1420" i="3"/>
  <c r="L1420" i="3"/>
  <c r="N1422" i="3"/>
  <c r="L1422" i="3"/>
  <c r="N1425" i="3"/>
  <c r="L1425" i="3"/>
  <c r="M1427" i="3"/>
  <c r="L1427" i="3"/>
  <c r="H1429" i="3"/>
  <c r="G1429" i="3"/>
  <c r="H1430" i="3"/>
  <c r="G1430" i="3"/>
  <c r="N1431" i="3"/>
  <c r="L1431" i="3"/>
  <c r="I1434" i="3"/>
  <c r="G1434" i="3"/>
  <c r="N1435" i="3"/>
  <c r="L1435" i="3"/>
  <c r="N1439" i="3"/>
  <c r="L1439" i="3"/>
  <c r="H1443" i="3"/>
  <c r="G1443" i="3"/>
  <c r="H1445" i="3"/>
  <c r="G1445" i="3"/>
  <c r="N1451" i="3"/>
  <c r="L1451" i="3"/>
  <c r="M1453" i="3"/>
  <c r="L1453" i="3"/>
  <c r="H1454" i="3"/>
  <c r="G1454" i="3"/>
  <c r="I1456" i="3"/>
  <c r="G1456" i="3"/>
  <c r="N1461" i="3"/>
  <c r="L1461" i="3"/>
  <c r="I1462" i="3"/>
  <c r="G1462" i="3"/>
  <c r="H1463" i="3"/>
  <c r="G1463" i="3"/>
  <c r="H1465" i="3"/>
  <c r="G1465" i="3"/>
  <c r="N1469" i="3"/>
  <c r="L1469" i="3"/>
  <c r="H1471" i="3"/>
  <c r="G1471" i="3"/>
  <c r="H1473" i="3"/>
  <c r="G1473" i="3"/>
  <c r="I1475" i="3"/>
  <c r="G1475" i="3"/>
  <c r="N1476" i="3"/>
  <c r="L1476" i="3"/>
  <c r="N1479" i="3"/>
  <c r="L1479" i="3"/>
  <c r="H1481" i="3"/>
  <c r="G1481" i="3"/>
  <c r="N1482" i="3"/>
  <c r="L1482" i="3"/>
  <c r="M1484" i="3"/>
  <c r="L1484" i="3"/>
  <c r="I1486" i="3"/>
  <c r="G1486" i="3"/>
  <c r="N1492" i="3"/>
  <c r="L1492" i="3"/>
  <c r="N1496" i="3"/>
  <c r="L1496" i="3"/>
  <c r="N1497" i="3"/>
  <c r="L1497" i="3"/>
  <c r="M1505" i="3"/>
  <c r="L1505" i="3"/>
  <c r="N1507" i="3"/>
  <c r="L1507" i="3"/>
  <c r="N1511" i="3"/>
  <c r="L1511" i="3"/>
  <c r="H1517" i="3"/>
  <c r="G1517" i="3"/>
  <c r="N1521" i="3"/>
  <c r="L1521" i="3"/>
  <c r="M1523" i="3"/>
  <c r="L1523" i="3"/>
  <c r="H1524" i="3"/>
  <c r="G1524" i="3"/>
  <c r="H1526" i="3"/>
  <c r="G1526" i="3"/>
  <c r="I1528" i="3"/>
  <c r="G1528" i="3"/>
  <c r="H1530" i="3"/>
  <c r="G1530" i="3"/>
  <c r="H1532" i="3"/>
  <c r="G1532" i="3"/>
  <c r="N1534" i="3"/>
  <c r="L1534" i="3"/>
  <c r="H1536" i="3"/>
  <c r="G1536" i="3"/>
  <c r="H1539" i="3"/>
  <c r="G1539" i="3"/>
  <c r="N1542" i="3"/>
  <c r="L1542" i="3"/>
  <c r="N1544" i="3"/>
  <c r="L1544" i="3"/>
  <c r="M1546" i="3"/>
  <c r="L1546" i="3"/>
  <c r="I1548" i="3"/>
  <c r="G1548" i="3"/>
  <c r="N1549" i="3"/>
  <c r="L1549" i="3"/>
  <c r="H1551" i="3"/>
  <c r="G1551" i="3"/>
  <c r="N1556" i="3"/>
  <c r="L1556" i="3"/>
  <c r="N1557" i="3"/>
  <c r="L1557" i="3"/>
  <c r="M1559" i="3"/>
  <c r="L1559" i="3"/>
  <c r="N1560" i="3"/>
  <c r="L1560" i="3"/>
  <c r="M1562" i="3"/>
  <c r="L1562" i="3"/>
  <c r="N1564" i="3"/>
  <c r="L1564" i="3"/>
  <c r="H1566" i="3"/>
  <c r="G1566" i="3"/>
  <c r="I1568" i="3"/>
  <c r="G1568" i="3"/>
  <c r="N1569" i="3"/>
  <c r="L1569" i="3"/>
  <c r="N1573" i="3"/>
  <c r="L1573" i="3"/>
  <c r="H1579" i="3"/>
  <c r="G1579" i="3"/>
  <c r="M1582" i="3"/>
  <c r="L1582" i="3"/>
  <c r="I1584" i="3"/>
  <c r="G1584" i="3"/>
  <c r="H1586" i="3"/>
  <c r="G1586" i="3"/>
  <c r="N1588" i="3"/>
  <c r="L1588" i="3"/>
  <c r="N1596" i="3"/>
  <c r="L1596" i="3"/>
  <c r="M1598" i="3"/>
  <c r="L1598" i="3"/>
  <c r="H1600" i="3"/>
  <c r="G1600" i="3"/>
  <c r="N1607" i="3"/>
  <c r="L1607" i="3"/>
  <c r="M1609" i="3"/>
  <c r="L1609" i="3"/>
  <c r="I1610" i="3"/>
  <c r="G1610" i="3"/>
  <c r="H1612" i="3"/>
  <c r="G1612" i="3"/>
  <c r="I1614" i="3"/>
  <c r="G1614" i="3"/>
  <c r="H1616" i="3"/>
  <c r="G1616" i="3"/>
  <c r="I1618" i="3"/>
  <c r="G1618" i="3"/>
  <c r="N1620" i="3"/>
  <c r="L1620" i="3"/>
  <c r="H1625" i="3"/>
  <c r="G1625" i="3"/>
  <c r="H1629" i="3"/>
  <c r="G1629" i="3"/>
  <c r="N1630" i="3"/>
  <c r="L1630" i="3"/>
  <c r="M1632" i="3"/>
  <c r="L1632" i="3"/>
  <c r="H1634" i="3"/>
  <c r="G1634" i="3"/>
  <c r="N1636" i="3"/>
  <c r="L1636" i="3"/>
  <c r="H1638" i="3"/>
  <c r="G1638" i="3"/>
  <c r="H1640" i="3"/>
  <c r="G1640" i="3"/>
  <c r="M1641" i="3"/>
  <c r="L1641" i="3"/>
  <c r="H1642" i="3"/>
  <c r="G1642" i="3"/>
  <c r="N1643" i="3"/>
  <c r="L1643" i="3"/>
  <c r="H1645" i="3"/>
  <c r="G1645" i="3"/>
  <c r="I1647" i="3"/>
  <c r="G1647" i="3"/>
  <c r="N1648" i="3"/>
  <c r="L1648" i="3"/>
  <c r="N1651" i="3"/>
  <c r="L1651" i="3"/>
  <c r="H1652" i="3"/>
  <c r="G1652" i="3"/>
  <c r="N1653" i="3"/>
  <c r="L1653" i="3"/>
  <c r="H1654" i="3"/>
  <c r="G1654" i="3"/>
  <c r="N1657" i="3"/>
  <c r="L1657" i="3"/>
  <c r="N1666" i="3"/>
  <c r="L1666" i="3"/>
  <c r="N1667" i="3"/>
  <c r="L1667" i="3"/>
  <c r="N1668" i="3"/>
  <c r="L1668" i="3"/>
  <c r="H1669" i="3"/>
  <c r="G1669" i="3"/>
  <c r="N1672" i="3"/>
  <c r="L1672" i="3"/>
  <c r="N1674" i="3"/>
  <c r="L1674" i="3"/>
  <c r="H1679" i="3"/>
  <c r="G1679" i="3"/>
  <c r="N1684" i="3"/>
  <c r="L1684" i="3"/>
  <c r="H1685" i="3"/>
  <c r="G1685" i="3"/>
  <c r="N1689" i="3"/>
  <c r="L1689" i="3"/>
  <c r="N1694" i="3"/>
  <c r="L1694" i="3"/>
  <c r="M1695" i="3"/>
  <c r="L1695" i="3"/>
  <c r="I1696" i="3"/>
  <c r="G1696" i="3"/>
  <c r="H1698" i="3"/>
  <c r="G1698" i="3"/>
  <c r="H1700" i="3"/>
  <c r="G1700" i="3"/>
  <c r="N1702" i="3"/>
  <c r="L1702" i="3"/>
  <c r="H1703" i="3"/>
  <c r="G1703" i="3"/>
  <c r="N1706" i="3"/>
  <c r="L1706" i="3"/>
  <c r="M1707" i="3"/>
  <c r="L1707" i="3"/>
  <c r="N1709" i="3"/>
  <c r="L1709" i="3"/>
  <c r="N1712" i="3"/>
  <c r="L1712" i="3"/>
  <c r="N1713" i="3"/>
  <c r="L1713" i="3"/>
  <c r="M1716" i="3"/>
  <c r="L1716" i="3"/>
  <c r="H1718" i="3"/>
  <c r="G1718" i="3"/>
  <c r="H1719" i="3"/>
  <c r="G1719" i="3"/>
  <c r="N1720" i="3"/>
  <c r="L1720" i="3"/>
  <c r="H1722" i="3"/>
  <c r="G1722" i="3"/>
  <c r="N1723" i="3"/>
  <c r="L1723" i="3"/>
  <c r="N1726" i="3"/>
  <c r="L1726" i="3"/>
  <c r="M1731" i="3"/>
  <c r="L1731" i="3"/>
  <c r="N1734" i="3"/>
  <c r="L1734" i="3"/>
  <c r="N1737" i="3"/>
  <c r="L1737" i="3"/>
  <c r="M1738" i="3"/>
  <c r="L1738" i="3"/>
  <c r="H1739" i="3"/>
  <c r="G1739" i="3"/>
  <c r="H1740" i="3"/>
  <c r="G1740" i="3"/>
  <c r="M1742" i="3"/>
  <c r="L1742" i="3"/>
  <c r="I1744" i="3"/>
  <c r="G1744" i="3"/>
  <c r="H1746" i="3"/>
  <c r="G1746" i="3"/>
  <c r="I1748" i="3"/>
  <c r="G1748" i="3"/>
  <c r="H1750" i="3"/>
  <c r="G1750" i="3"/>
  <c r="I1752" i="3"/>
  <c r="G1752" i="3"/>
  <c r="N1753" i="3"/>
  <c r="L1753" i="3"/>
  <c r="H1757" i="3"/>
  <c r="G1757" i="3"/>
  <c r="N1758" i="3"/>
  <c r="L1758" i="3"/>
  <c r="H1761" i="3"/>
  <c r="G1761" i="3"/>
  <c r="N1764" i="3"/>
  <c r="L1764" i="3"/>
  <c r="H1766" i="3"/>
  <c r="G1766" i="3"/>
  <c r="H1770" i="3"/>
  <c r="G1770" i="3"/>
  <c r="M1771" i="3"/>
  <c r="L1771" i="3"/>
  <c r="H1773" i="3"/>
  <c r="G1773" i="3"/>
  <c r="H1774" i="3"/>
  <c r="G1774" i="3"/>
  <c r="I1775" i="3"/>
  <c r="G1775" i="3"/>
  <c r="N1776" i="3"/>
  <c r="L1776" i="3"/>
  <c r="N1779" i="3"/>
  <c r="L1779" i="3"/>
  <c r="M1781" i="3"/>
  <c r="L1781" i="3"/>
  <c r="I1782" i="3"/>
  <c r="G1782" i="3"/>
  <c r="N1783" i="3"/>
  <c r="L1783" i="3"/>
  <c r="N1788" i="3"/>
  <c r="L1788" i="3"/>
  <c r="N1791" i="3"/>
  <c r="L1791" i="3"/>
  <c r="H1793" i="3"/>
  <c r="G1793" i="3"/>
  <c r="N1797" i="3"/>
  <c r="L1797" i="3"/>
  <c r="N1803" i="3"/>
  <c r="L1803" i="3"/>
  <c r="H1807" i="3"/>
  <c r="G1807" i="3"/>
  <c r="H1809" i="3"/>
  <c r="G1809" i="3"/>
  <c r="H1811" i="3"/>
  <c r="G1811" i="3"/>
  <c r="N1816" i="3"/>
  <c r="L1816" i="3"/>
  <c r="M1818" i="3"/>
  <c r="L1818" i="3"/>
  <c r="H1820" i="3"/>
  <c r="G1820" i="3"/>
  <c r="N1827" i="3"/>
  <c r="L1827" i="3"/>
  <c r="I1828" i="3"/>
  <c r="G1828" i="3"/>
  <c r="H1831" i="3"/>
  <c r="G1831" i="3"/>
  <c r="N1833" i="3"/>
  <c r="L1833" i="3"/>
  <c r="M1834" i="3"/>
  <c r="L1834" i="3"/>
  <c r="I1836" i="3"/>
  <c r="G1836" i="3"/>
  <c r="H1837" i="3"/>
  <c r="G1837" i="3"/>
  <c r="H1841" i="3"/>
  <c r="G1841" i="3"/>
  <c r="N1846" i="3"/>
  <c r="L1846" i="3"/>
  <c r="N1850" i="3"/>
  <c r="L1850" i="3"/>
  <c r="N1854" i="3"/>
  <c r="L1854" i="3"/>
  <c r="N1855" i="3"/>
  <c r="N1857" i="3"/>
  <c r="L1857" i="3"/>
  <c r="H1859" i="3"/>
  <c r="G1859" i="3"/>
  <c r="M1862" i="3"/>
  <c r="L1862" i="3"/>
  <c r="M1867" i="3"/>
  <c r="L1867" i="3"/>
  <c r="N1871" i="3"/>
  <c r="L1871" i="3"/>
  <c r="N1874" i="3"/>
  <c r="L1874" i="3"/>
  <c r="H1876" i="3"/>
  <c r="G1876" i="3"/>
  <c r="I1881" i="3"/>
  <c r="G1881" i="3"/>
  <c r="N1882" i="3"/>
  <c r="L1882" i="3"/>
  <c r="N1886" i="3"/>
  <c r="L1886" i="3"/>
  <c r="N1893" i="3"/>
  <c r="H1895" i="3"/>
  <c r="G1895" i="3"/>
  <c r="I1897" i="3"/>
  <c r="G1897" i="3"/>
  <c r="I1904" i="3"/>
  <c r="G1904" i="3"/>
  <c r="N1905" i="3"/>
  <c r="L1905" i="3"/>
  <c r="H1906" i="3"/>
  <c r="G1906" i="3"/>
  <c r="I1911" i="3"/>
  <c r="G1911" i="3"/>
  <c r="H1914" i="3"/>
  <c r="G1914" i="3"/>
  <c r="M1918" i="3"/>
  <c r="L1918" i="3"/>
  <c r="N1920" i="3"/>
  <c r="L1920" i="3"/>
  <c r="N1922" i="3"/>
  <c r="L1922" i="3"/>
  <c r="N1926" i="3"/>
  <c r="L1926" i="3"/>
  <c r="H1927" i="3"/>
  <c r="G1927" i="3"/>
  <c r="M1930" i="3"/>
  <c r="L1930" i="3"/>
  <c r="H1938" i="3"/>
  <c r="G1938" i="3"/>
  <c r="H1942" i="3"/>
  <c r="G1942" i="3"/>
  <c r="N1946" i="3"/>
  <c r="L1946" i="3"/>
  <c r="H1950" i="3"/>
  <c r="G1950" i="3"/>
  <c r="N1951" i="3"/>
  <c r="L1951" i="3"/>
  <c r="H1953" i="3"/>
  <c r="G1953" i="3"/>
  <c r="H1954" i="3"/>
  <c r="G1954" i="3"/>
  <c r="H1955" i="3"/>
  <c r="G1955" i="3"/>
  <c r="H1956" i="3"/>
  <c r="G1956" i="3"/>
  <c r="I1957" i="3"/>
  <c r="G1957" i="3"/>
  <c r="N1962" i="3"/>
  <c r="L1962" i="3"/>
  <c r="N1963" i="3"/>
  <c r="H1966" i="3"/>
  <c r="G1966" i="3"/>
  <c r="H1972" i="3"/>
  <c r="G1972" i="3"/>
  <c r="N1976" i="3"/>
  <c r="L1976" i="3"/>
  <c r="N1978" i="3"/>
  <c r="L1978" i="3"/>
  <c r="N1980" i="3"/>
  <c r="L1980" i="3"/>
  <c r="M1983" i="3"/>
  <c r="L1983" i="3"/>
  <c r="H1986" i="3"/>
  <c r="G1986" i="3"/>
  <c r="H1987" i="3"/>
  <c r="G1987" i="3"/>
  <c r="I1988" i="3"/>
  <c r="H1990" i="3"/>
  <c r="G1990" i="3"/>
  <c r="I1992" i="3"/>
  <c r="G1992" i="3"/>
  <c r="M1994" i="3"/>
  <c r="L1994" i="3"/>
  <c r="N2000" i="3"/>
  <c r="L2000" i="3"/>
  <c r="N2007" i="3"/>
  <c r="L2007" i="3"/>
  <c r="I2015" i="3"/>
  <c r="G2015" i="3"/>
  <c r="H2017" i="3"/>
  <c r="G2017" i="3"/>
  <c r="I2022" i="3"/>
  <c r="G2022" i="3"/>
  <c r="I2023" i="3"/>
  <c r="G2023" i="3"/>
  <c r="N2026" i="3"/>
  <c r="L2026" i="3"/>
  <c r="N2028" i="3"/>
  <c r="L2028" i="3"/>
  <c r="H2031" i="3"/>
  <c r="G2031" i="3"/>
  <c r="M2037" i="3"/>
  <c r="L2037" i="3"/>
  <c r="N2040" i="3"/>
  <c r="L2040" i="3"/>
  <c r="H2042" i="3"/>
  <c r="G2042" i="3"/>
  <c r="H2044" i="3"/>
  <c r="G2044" i="3"/>
  <c r="I2050" i="3"/>
  <c r="G2050" i="3"/>
  <c r="N2051" i="3"/>
  <c r="L2051" i="3"/>
  <c r="H2052" i="3"/>
  <c r="G2052" i="3"/>
  <c r="H2054" i="3"/>
  <c r="G2054" i="3"/>
  <c r="H2056" i="3"/>
  <c r="G2056" i="3"/>
  <c r="N2056" i="3"/>
  <c r="M2058" i="3"/>
  <c r="L2058" i="3"/>
  <c r="H2060" i="3"/>
  <c r="G2060" i="3"/>
  <c r="N2064" i="3"/>
  <c r="L2064" i="3"/>
  <c r="M2069" i="3"/>
  <c r="L2069" i="3"/>
  <c r="H2073" i="3"/>
  <c r="G2073" i="3"/>
  <c r="M2074" i="3"/>
  <c r="L2074" i="3"/>
  <c r="H2079" i="3"/>
  <c r="G2079" i="3"/>
  <c r="N2080" i="3"/>
  <c r="L2080" i="3"/>
  <c r="N2084" i="3"/>
  <c r="L2084" i="3"/>
  <c r="N2086" i="3"/>
  <c r="M2088" i="3"/>
  <c r="L2088" i="3"/>
  <c r="N2090" i="3"/>
  <c r="L2090" i="3"/>
  <c r="M2092" i="3"/>
  <c r="L2092" i="3"/>
  <c r="I2096" i="3"/>
  <c r="G2096" i="3"/>
  <c r="N2097" i="3"/>
  <c r="L2097" i="3"/>
  <c r="H2099" i="3"/>
  <c r="G2099" i="3"/>
  <c r="N2103" i="3"/>
  <c r="L2103" i="3"/>
  <c r="N2109" i="3"/>
  <c r="L2109" i="3"/>
  <c r="N2111" i="3"/>
  <c r="L2111" i="3"/>
  <c r="N2117" i="3"/>
  <c r="L2117" i="3"/>
  <c r="N2119" i="3"/>
  <c r="L2119" i="3"/>
  <c r="N2123" i="3"/>
  <c r="L2123" i="3"/>
  <c r="N2126" i="3"/>
  <c r="L2126" i="3"/>
  <c r="H2128" i="3"/>
  <c r="G2128" i="3"/>
  <c r="I2130" i="3"/>
  <c r="G2130" i="3"/>
  <c r="H2136" i="3"/>
  <c r="G2136" i="3"/>
  <c r="I2138" i="3"/>
  <c r="G2138" i="3"/>
  <c r="I2145" i="3"/>
  <c r="G2145" i="3"/>
  <c r="H2148" i="3"/>
  <c r="G2148" i="3"/>
  <c r="N2153" i="3"/>
  <c r="L2153" i="3"/>
  <c r="M2157" i="3"/>
  <c r="L2157" i="3"/>
  <c r="N2159" i="3"/>
  <c r="L2159" i="3"/>
  <c r="I2161" i="3"/>
  <c r="G2161" i="3"/>
  <c r="I2163" i="3"/>
  <c r="G2163" i="3"/>
  <c r="N2166" i="3"/>
  <c r="I2168" i="3"/>
  <c r="G2168" i="3"/>
  <c r="I2171" i="3"/>
  <c r="G2171" i="3"/>
  <c r="H2173" i="3"/>
  <c r="G2173" i="3"/>
  <c r="H2174" i="3"/>
  <c r="G2174" i="3"/>
  <c r="M2177" i="3"/>
  <c r="L2177" i="3"/>
  <c r="H2186" i="3"/>
  <c r="G2186" i="3"/>
  <c r="N2187" i="3"/>
  <c r="L2187" i="3"/>
  <c r="I2192" i="3"/>
  <c r="G2192" i="3"/>
  <c r="H2194" i="3"/>
  <c r="G2194" i="3"/>
  <c r="H2195" i="3"/>
  <c r="G2195" i="3"/>
  <c r="N2196" i="3"/>
  <c r="L2196" i="3"/>
  <c r="H2203" i="3"/>
  <c r="G2203" i="3"/>
  <c r="I2206" i="3"/>
  <c r="G2206" i="3"/>
  <c r="N2207" i="3"/>
  <c r="L2207" i="3"/>
  <c r="H2209" i="3"/>
  <c r="G2209" i="3"/>
  <c r="I2210" i="3"/>
  <c r="N2211" i="3"/>
  <c r="L2211" i="3"/>
  <c r="H2212" i="3"/>
  <c r="G2212" i="3"/>
  <c r="N2213" i="3"/>
  <c r="L2213" i="3"/>
  <c r="M2215" i="3"/>
  <c r="L2215" i="3"/>
  <c r="H2221" i="3"/>
  <c r="G2221" i="3"/>
  <c r="H2227" i="3"/>
  <c r="G2227" i="3"/>
  <c r="M2231" i="3"/>
  <c r="L2231" i="3"/>
  <c r="H2233" i="3"/>
  <c r="G2233" i="3"/>
  <c r="M2234" i="3"/>
  <c r="L2234" i="3"/>
  <c r="M2237" i="3"/>
  <c r="L2237" i="3"/>
  <c r="H2241" i="3"/>
  <c r="G2241" i="3"/>
  <c r="N2242" i="3"/>
  <c r="L2242" i="3"/>
  <c r="M2244" i="3"/>
  <c r="L2244" i="3"/>
  <c r="N2248" i="3"/>
  <c r="L2248" i="3"/>
  <c r="M2248" i="3"/>
  <c r="H2259" i="3"/>
  <c r="G2259" i="3"/>
  <c r="I2259" i="3"/>
  <c r="M2264" i="3"/>
  <c r="L2264" i="3"/>
  <c r="N2264" i="3"/>
  <c r="M2270" i="3"/>
  <c r="L2270" i="3"/>
  <c r="H2274" i="3"/>
  <c r="G2274" i="3"/>
  <c r="H2279" i="3"/>
  <c r="G2279" i="3"/>
  <c r="N2291" i="3"/>
  <c r="L2291" i="3"/>
  <c r="N2294" i="3"/>
  <c r="L2294" i="3"/>
  <c r="H2297" i="3"/>
  <c r="G2297" i="3"/>
  <c r="H2301" i="3"/>
  <c r="G2301" i="3"/>
  <c r="I2302" i="3"/>
  <c r="G2302" i="3"/>
  <c r="M2315" i="3"/>
  <c r="L2315" i="3"/>
  <c r="N2315" i="3"/>
  <c r="L2322" i="3"/>
  <c r="M2322" i="3"/>
  <c r="I2323" i="3"/>
  <c r="G2323" i="3"/>
  <c r="H2327" i="3"/>
  <c r="G2327" i="3"/>
  <c r="H2329" i="3"/>
  <c r="G2329" i="3"/>
  <c r="H2331" i="3"/>
  <c r="G2331" i="3"/>
  <c r="I2334" i="3"/>
  <c r="G2334" i="3"/>
  <c r="N2351" i="3"/>
  <c r="L2351" i="3"/>
  <c r="M2351" i="3"/>
  <c r="H2365" i="3"/>
  <c r="G2365" i="3"/>
  <c r="M2366" i="3"/>
  <c r="L2366" i="3"/>
  <c r="N2368" i="3"/>
  <c r="L2368" i="3"/>
  <c r="N2370" i="3"/>
  <c r="L2370" i="3"/>
  <c r="N2371" i="3"/>
  <c r="L2371" i="3"/>
  <c r="N2372" i="3"/>
  <c r="L2372" i="3"/>
  <c r="N2374" i="3"/>
  <c r="L2374" i="3"/>
  <c r="H2379" i="3"/>
  <c r="G2379" i="3"/>
  <c r="I2381" i="3"/>
  <c r="G2381" i="3"/>
  <c r="I2382" i="3"/>
  <c r="G2382" i="3"/>
  <c r="I2383" i="3"/>
  <c r="G2383" i="3"/>
  <c r="H2388" i="3"/>
  <c r="G2388" i="3"/>
  <c r="I2388" i="3"/>
  <c r="H2395" i="3"/>
  <c r="G2395" i="3"/>
  <c r="I2395" i="3"/>
  <c r="M2397" i="3"/>
  <c r="L2397" i="3"/>
  <c r="N2397" i="3"/>
  <c r="N2416" i="3"/>
  <c r="L2416" i="3"/>
  <c r="M2416" i="3"/>
  <c r="H2426" i="3"/>
  <c r="G2426" i="3"/>
  <c r="M2427" i="3"/>
  <c r="L2427" i="3"/>
  <c r="N2428" i="3"/>
  <c r="L2428" i="3"/>
  <c r="N2429" i="3"/>
  <c r="L2429" i="3"/>
  <c r="H2436" i="3"/>
  <c r="G2436" i="3"/>
  <c r="H2440" i="3"/>
  <c r="G2440" i="3"/>
  <c r="I2442" i="3"/>
  <c r="G2442" i="3"/>
  <c r="I2443" i="3"/>
  <c r="G2443" i="3"/>
  <c r="N2449" i="3"/>
  <c r="L2449" i="3"/>
  <c r="M2452" i="3"/>
  <c r="L2452" i="3"/>
  <c r="N2452" i="3"/>
  <c r="N2454" i="3"/>
  <c r="L2454" i="3"/>
  <c r="M2456" i="3"/>
  <c r="L2456" i="3"/>
  <c r="N2457" i="3"/>
  <c r="L2457" i="3"/>
  <c r="M2459" i="3"/>
  <c r="L2459" i="3"/>
  <c r="N2459" i="3"/>
  <c r="L2461" i="3"/>
  <c r="M2461" i="3"/>
  <c r="I2463" i="3"/>
  <c r="G2463" i="3"/>
  <c r="I2465" i="3"/>
  <c r="G2465" i="3"/>
  <c r="H2465" i="3"/>
  <c r="I2467" i="3"/>
  <c r="G2467" i="3"/>
  <c r="H2470" i="3"/>
  <c r="G2470" i="3"/>
  <c r="H2471" i="3"/>
  <c r="G2471" i="3"/>
  <c r="N2488" i="3"/>
  <c r="L2488" i="3"/>
  <c r="M2488" i="3"/>
  <c r="H2510" i="3"/>
  <c r="G2510" i="3"/>
  <c r="I2510" i="3"/>
  <c r="M2522" i="3"/>
  <c r="L2522" i="3"/>
  <c r="N2522" i="3"/>
  <c r="H2545" i="3"/>
  <c r="G2545" i="3"/>
  <c r="H2554" i="3"/>
  <c r="G2554" i="3"/>
  <c r="M2559" i="3"/>
  <c r="L2559" i="3"/>
  <c r="N2560" i="3"/>
  <c r="L2560" i="3"/>
  <c r="M2560" i="3"/>
  <c r="H2575" i="3"/>
  <c r="G2575" i="3"/>
  <c r="I2585" i="3"/>
  <c r="G2585" i="3"/>
  <c r="H2585" i="3"/>
  <c r="M2595" i="3"/>
  <c r="L2595" i="3"/>
  <c r="N2595" i="3"/>
  <c r="H2607" i="3"/>
  <c r="G2607" i="3"/>
  <c r="N2616" i="3"/>
  <c r="L2616" i="3"/>
  <c r="H2637" i="3"/>
  <c r="G2637" i="3"/>
  <c r="N2640" i="3"/>
  <c r="L2640" i="3"/>
  <c r="H2645" i="3"/>
  <c r="G2645" i="3"/>
  <c r="H2647" i="3"/>
  <c r="G2647" i="3"/>
  <c r="N2656" i="3"/>
  <c r="L2656" i="3"/>
  <c r="N2668" i="3"/>
  <c r="L2668" i="3"/>
  <c r="N2681" i="3"/>
  <c r="L2681" i="3"/>
  <c r="H2692" i="3"/>
  <c r="G2692" i="3"/>
  <c r="H2694" i="3"/>
  <c r="G2694" i="3"/>
  <c r="I2694" i="3"/>
  <c r="H2697" i="3"/>
  <c r="G2697" i="3"/>
  <c r="N2698" i="3"/>
  <c r="L2698" i="3"/>
  <c r="N2702" i="3"/>
  <c r="L2702" i="3"/>
  <c r="H2719" i="3"/>
  <c r="G2719" i="3"/>
  <c r="I2719" i="3"/>
  <c r="H2725" i="3"/>
  <c r="G2725" i="3"/>
  <c r="N2731" i="3"/>
  <c r="L2731" i="3"/>
  <c r="M2731" i="3"/>
  <c r="H2754" i="3"/>
  <c r="G2754" i="3"/>
  <c r="N2755" i="3"/>
  <c r="L2755" i="3"/>
  <c r="H2759" i="3"/>
  <c r="G2759" i="3"/>
  <c r="N2763" i="3"/>
  <c r="L2763" i="3"/>
  <c r="M2763" i="3"/>
  <c r="H2768" i="3"/>
  <c r="G2768" i="3"/>
  <c r="H2774" i="3"/>
  <c r="G2774" i="3"/>
  <c r="H2784" i="3"/>
  <c r="G2784" i="3"/>
  <c r="M2787" i="3"/>
  <c r="L2787" i="3"/>
  <c r="N2787" i="3"/>
  <c r="N2799" i="3"/>
  <c r="L2799" i="3"/>
  <c r="M2799" i="3"/>
  <c r="M2808" i="3"/>
  <c r="L2808" i="3"/>
  <c r="N2808" i="3"/>
  <c r="N2819" i="3"/>
  <c r="L2819" i="3"/>
  <c r="N2823" i="3"/>
  <c r="L2823" i="3"/>
  <c r="N2825" i="3"/>
  <c r="L2825" i="3"/>
  <c r="N2827" i="3"/>
  <c r="L2827" i="3"/>
  <c r="M2827" i="3"/>
  <c r="I2833" i="3"/>
  <c r="G2833" i="3"/>
  <c r="H2834" i="3"/>
  <c r="G2834" i="3"/>
  <c r="N2839" i="3"/>
  <c r="L2839" i="3"/>
  <c r="H2842" i="3"/>
  <c r="G2842" i="3"/>
  <c r="H2846" i="3"/>
  <c r="G2846" i="3"/>
  <c r="H2850" i="3"/>
  <c r="G2850" i="3"/>
  <c r="H2855" i="3"/>
  <c r="G2855" i="3"/>
  <c r="M2868" i="3"/>
  <c r="L2868" i="3"/>
  <c r="M2870" i="3"/>
  <c r="L2870" i="3"/>
  <c r="M2872" i="3"/>
  <c r="L2872" i="3"/>
  <c r="M2873" i="3"/>
  <c r="L2873" i="3"/>
  <c r="N2878" i="3"/>
  <c r="L2878" i="3"/>
  <c r="H2885" i="3"/>
  <c r="G2885" i="3"/>
  <c r="N2888" i="3"/>
  <c r="L2888" i="3"/>
  <c r="N2890" i="3"/>
  <c r="L2890" i="3"/>
  <c r="L2892" i="3"/>
  <c r="M2892" i="3"/>
  <c r="H2894" i="3"/>
  <c r="G2894" i="3"/>
  <c r="H2895" i="3"/>
  <c r="G2895" i="3"/>
  <c r="H2898" i="3"/>
  <c r="G2898" i="3"/>
  <c r="I2898" i="3"/>
  <c r="H2908" i="3"/>
  <c r="G2908" i="3"/>
  <c r="M2911" i="3"/>
  <c r="L2911" i="3"/>
  <c r="N2911" i="3"/>
  <c r="N2924" i="3"/>
  <c r="L2924" i="3"/>
  <c r="M2924" i="3"/>
  <c r="I2940" i="3"/>
  <c r="G2940" i="3"/>
  <c r="H2942" i="3"/>
  <c r="G2942" i="3"/>
  <c r="H2945" i="3"/>
  <c r="G2945" i="3"/>
  <c r="N2946" i="3"/>
  <c r="L2946" i="3"/>
  <c r="N2966" i="3"/>
  <c r="L2966" i="3"/>
  <c r="M2978" i="3"/>
  <c r="L2978" i="3"/>
  <c r="M2979" i="3"/>
  <c r="L2979" i="3"/>
  <c r="M2981" i="3"/>
  <c r="L2981" i="3"/>
  <c r="N2988" i="3"/>
  <c r="L2988" i="3"/>
  <c r="N2989" i="3"/>
  <c r="L2989" i="3"/>
  <c r="L2990" i="3"/>
  <c r="M2990" i="3"/>
  <c r="H2992" i="3"/>
  <c r="G2992" i="3"/>
  <c r="H2993" i="3"/>
  <c r="G2993" i="3"/>
  <c r="H2997" i="3"/>
  <c r="G2997" i="3"/>
  <c r="I2997" i="3"/>
  <c r="H2998" i="3"/>
  <c r="G2998" i="3"/>
  <c r="H3000" i="3"/>
  <c r="G3000" i="3"/>
  <c r="H3001" i="3"/>
  <c r="G3001" i="3"/>
  <c r="M3004" i="3"/>
  <c r="L3004" i="3"/>
  <c r="N3004" i="3"/>
  <c r="N3016" i="3"/>
  <c r="L3016" i="3"/>
  <c r="N3018" i="3"/>
  <c r="L3018" i="3"/>
  <c r="M3018" i="3"/>
  <c r="H3023" i="3"/>
  <c r="G3023" i="3"/>
  <c r="N3028" i="3"/>
  <c r="L3028" i="3"/>
  <c r="H3036" i="3"/>
  <c r="G3036" i="3"/>
  <c r="I3046" i="3"/>
  <c r="G3046" i="3"/>
  <c r="H3048" i="3"/>
  <c r="G3048" i="3"/>
  <c r="H3051" i="3"/>
  <c r="G3051" i="3"/>
  <c r="H3052" i="3"/>
  <c r="G3052" i="3"/>
  <c r="N3064" i="3"/>
  <c r="L3064" i="3"/>
  <c r="N3077" i="3"/>
  <c r="L3077" i="3"/>
  <c r="M3077" i="3"/>
  <c r="H3085" i="3"/>
  <c r="G3085" i="3"/>
  <c r="H3091" i="3"/>
  <c r="G3091" i="3"/>
  <c r="N3094" i="3"/>
  <c r="L3094" i="3"/>
  <c r="N3095" i="3"/>
  <c r="L3095" i="3"/>
  <c r="M3095" i="3"/>
  <c r="H3110" i="3"/>
  <c r="G3110" i="3"/>
  <c r="M3113" i="3"/>
  <c r="L3113" i="3"/>
  <c r="N3113" i="3"/>
  <c r="N3125" i="3"/>
  <c r="L3125" i="3"/>
  <c r="M3125" i="3"/>
  <c r="H3136" i="3"/>
  <c r="G3136" i="3"/>
  <c r="M3138" i="3"/>
  <c r="L3138" i="3"/>
  <c r="N3138" i="3"/>
  <c r="N3152" i="3"/>
  <c r="L3152" i="3"/>
  <c r="N3157" i="3"/>
  <c r="L3157" i="3"/>
  <c r="M3157" i="3"/>
  <c r="I3160" i="3"/>
  <c r="G3160" i="3"/>
  <c r="H3163" i="3"/>
  <c r="G3163" i="3"/>
  <c r="N3166" i="3"/>
  <c r="L3166" i="3"/>
  <c r="M3166" i="3"/>
  <c r="H3177" i="3"/>
  <c r="G3177" i="3"/>
  <c r="N3180" i="3"/>
  <c r="L3180" i="3"/>
  <c r="N3182" i="3"/>
  <c r="L3182" i="3"/>
  <c r="N3184" i="3"/>
  <c r="L3184" i="3"/>
  <c r="L3185" i="3"/>
  <c r="M3185" i="3"/>
  <c r="I3188" i="3"/>
  <c r="G3188" i="3"/>
  <c r="H3189" i="3"/>
  <c r="G3189" i="3"/>
  <c r="H3193" i="3"/>
  <c r="G3193" i="3"/>
  <c r="N3203" i="3"/>
  <c r="L3203" i="3"/>
  <c r="N3219" i="3"/>
  <c r="L3219" i="3"/>
  <c r="H3241" i="3"/>
  <c r="G3241" i="3"/>
  <c r="N3247" i="3"/>
  <c r="L3247" i="3"/>
  <c r="N3248" i="3"/>
  <c r="L3248" i="3"/>
  <c r="H3250" i="3"/>
  <c r="G3250" i="3"/>
  <c r="I3252" i="3"/>
  <c r="G3252" i="3"/>
  <c r="H3254" i="3"/>
  <c r="G3254" i="3"/>
  <c r="H3255" i="3"/>
  <c r="G3255" i="3"/>
  <c r="H3257" i="3"/>
  <c r="G3257" i="3"/>
  <c r="I3257" i="3"/>
  <c r="H3261" i="3"/>
  <c r="G3261" i="3"/>
  <c r="H3266" i="3"/>
  <c r="G3266" i="3"/>
  <c r="H3269" i="3"/>
  <c r="G3269" i="3"/>
  <c r="H3273" i="3"/>
  <c r="G3273" i="3"/>
  <c r="N3275" i="3"/>
  <c r="L3275" i="3"/>
  <c r="M3275" i="3"/>
  <c r="H3283" i="3"/>
  <c r="G3283" i="3"/>
  <c r="N3286" i="3"/>
  <c r="L3286" i="3"/>
  <c r="M3286" i="3"/>
  <c r="N3303" i="3"/>
  <c r="L3303" i="3"/>
  <c r="N3307" i="3"/>
  <c r="L3307" i="3"/>
  <c r="N3308" i="3"/>
  <c r="L3308" i="3"/>
  <c r="N3310" i="3"/>
  <c r="L3310" i="3"/>
  <c r="M3310" i="3"/>
  <c r="H3319" i="3"/>
  <c r="G3319" i="3"/>
  <c r="N3343" i="3"/>
  <c r="L3343" i="3"/>
  <c r="N3346" i="3"/>
  <c r="L3346" i="3"/>
  <c r="N3348" i="3"/>
  <c r="L3348" i="3"/>
  <c r="L3349" i="3"/>
  <c r="M3349" i="3"/>
  <c r="H3350" i="3"/>
  <c r="G3350" i="3"/>
  <c r="I3352" i="3"/>
  <c r="G3352" i="3"/>
  <c r="H3354" i="3"/>
  <c r="G3354" i="3"/>
  <c r="M3357" i="3"/>
  <c r="L3357" i="3"/>
  <c r="N3357" i="3"/>
  <c r="L3362" i="3"/>
  <c r="M3362" i="3"/>
  <c r="N3365" i="3"/>
  <c r="L3365" i="3"/>
  <c r="H3375" i="3"/>
  <c r="G3375" i="3"/>
  <c r="N3379" i="3"/>
  <c r="L3379" i="3"/>
  <c r="N3387" i="3"/>
  <c r="L3387" i="3"/>
  <c r="N3391" i="3"/>
  <c r="L3391" i="3"/>
  <c r="N3394" i="3"/>
  <c r="L3394" i="3"/>
  <c r="N3396" i="3"/>
  <c r="L3396" i="3"/>
  <c r="M3396" i="3"/>
  <c r="I3401" i="3"/>
  <c r="G3401" i="3"/>
  <c r="H3402" i="3"/>
  <c r="G3402" i="3"/>
  <c r="H3404" i="3"/>
  <c r="G3404" i="3"/>
  <c r="H3406" i="3"/>
  <c r="G3406" i="3"/>
  <c r="N3410" i="3"/>
  <c r="L3410" i="3"/>
  <c r="M3410" i="3"/>
  <c r="H3430" i="3"/>
  <c r="G3430" i="3"/>
  <c r="H3435" i="3"/>
  <c r="G3435" i="3"/>
  <c r="N3436" i="3"/>
  <c r="L3436" i="3"/>
  <c r="N3439" i="3"/>
  <c r="L3439" i="3"/>
  <c r="N3440" i="3"/>
  <c r="L3440" i="3"/>
  <c r="L3442" i="3"/>
  <c r="M3442" i="3"/>
  <c r="H3444" i="3"/>
  <c r="G3444" i="3"/>
  <c r="H3447" i="3"/>
  <c r="G3447" i="3"/>
  <c r="H3449" i="3"/>
  <c r="G3449" i="3"/>
  <c r="H3451" i="3"/>
  <c r="G3451" i="3"/>
  <c r="I3451" i="3"/>
  <c r="H3454" i="3"/>
  <c r="G3454" i="3"/>
  <c r="H3462" i="3"/>
  <c r="G3462" i="3"/>
  <c r="H3480" i="3"/>
  <c r="G3480" i="3"/>
  <c r="N3481" i="3"/>
  <c r="L3481" i="3"/>
  <c r="M3481" i="3"/>
  <c r="I3489" i="3"/>
  <c r="G3489" i="3"/>
  <c r="H3490" i="3"/>
  <c r="G3490" i="3"/>
  <c r="I3491" i="3"/>
  <c r="G3491" i="3"/>
  <c r="H3499" i="3"/>
  <c r="G3499" i="3"/>
  <c r="N3507" i="3"/>
  <c r="L3507" i="3"/>
  <c r="H3515" i="3"/>
  <c r="G3515" i="3"/>
  <c r="H3520" i="3"/>
  <c r="G3520" i="3"/>
  <c r="N3524" i="3"/>
  <c r="L3524" i="3"/>
  <c r="I3530" i="3"/>
  <c r="G3530" i="3"/>
  <c r="H3532" i="3"/>
  <c r="G3532" i="3"/>
  <c r="H3534" i="3"/>
  <c r="G3534" i="3"/>
  <c r="H3546" i="3"/>
  <c r="G3546" i="3"/>
  <c r="N3551" i="3"/>
  <c r="L3551" i="3"/>
  <c r="N3554" i="3"/>
  <c r="L3554" i="3"/>
  <c r="L3557" i="3"/>
  <c r="M3557" i="3"/>
  <c r="H3560" i="3"/>
  <c r="G3560" i="3"/>
  <c r="H3562" i="3"/>
  <c r="G3562" i="3"/>
  <c r="I3562" i="3"/>
  <c r="H3565" i="3"/>
  <c r="G3565" i="3"/>
  <c r="H3569" i="3"/>
  <c r="G3569" i="3"/>
  <c r="H3573" i="3"/>
  <c r="G3573" i="3"/>
  <c r="H3577" i="3"/>
  <c r="G3577" i="3"/>
  <c r="N3580" i="3"/>
  <c r="L3580" i="3"/>
  <c r="M3580" i="3"/>
  <c r="H3586" i="3"/>
  <c r="G3586" i="3"/>
  <c r="N3597" i="3"/>
  <c r="L3597" i="3"/>
  <c r="M3597" i="3"/>
  <c r="N3604" i="3"/>
  <c r="L3604" i="3"/>
  <c r="M3604" i="3"/>
  <c r="H3619" i="3"/>
  <c r="G3619" i="3"/>
  <c r="H3621" i="3"/>
  <c r="G3621" i="3"/>
  <c r="N3622" i="3"/>
  <c r="L3622" i="3"/>
  <c r="N3624" i="3"/>
  <c r="L3624" i="3"/>
  <c r="H3627" i="3"/>
  <c r="G3627" i="3"/>
  <c r="H3628" i="3"/>
  <c r="G3628" i="3"/>
  <c r="I3628" i="3"/>
  <c r="I3629" i="3"/>
  <c r="G3629" i="3"/>
  <c r="M3631" i="3"/>
  <c r="L3631" i="3"/>
  <c r="N3631" i="3"/>
  <c r="L3638" i="3"/>
  <c r="M3638" i="3"/>
  <c r="H3642" i="3"/>
  <c r="G3642" i="3"/>
  <c r="N3643" i="3"/>
  <c r="L3643" i="3"/>
  <c r="N3647" i="3"/>
  <c r="L3647" i="3"/>
  <c r="H3656" i="3"/>
  <c r="G3656" i="3"/>
  <c r="H3661" i="3"/>
  <c r="G3661" i="3"/>
  <c r="N3664" i="3"/>
  <c r="L3664" i="3"/>
  <c r="N3668" i="3"/>
  <c r="L3668" i="3"/>
  <c r="N3670" i="3"/>
  <c r="L3670" i="3"/>
  <c r="N3671" i="3"/>
  <c r="L3671" i="3"/>
  <c r="M3671" i="3"/>
  <c r="H3677" i="3"/>
  <c r="G3677" i="3"/>
  <c r="H3679" i="3"/>
  <c r="G3679" i="3"/>
  <c r="H3680" i="3"/>
  <c r="G3680" i="3"/>
  <c r="H3698" i="3"/>
  <c r="G3698" i="3"/>
  <c r="N3699" i="3"/>
  <c r="L3699" i="3"/>
  <c r="N3701" i="3"/>
  <c r="L3701" i="3"/>
  <c r="I3705" i="3"/>
  <c r="G3705" i="3"/>
  <c r="H3709" i="3"/>
  <c r="G3709" i="3"/>
  <c r="H3713" i="3"/>
  <c r="G3713" i="3"/>
  <c r="H3717" i="3"/>
  <c r="G3717" i="3"/>
  <c r="N3720" i="3"/>
  <c r="L3720" i="3"/>
  <c r="M3720" i="3"/>
  <c r="N3733" i="3"/>
  <c r="L3733" i="3"/>
  <c r="N3749" i="3"/>
  <c r="L3749" i="3"/>
  <c r="H3758" i="3"/>
  <c r="G3758" i="3"/>
  <c r="N3760" i="3"/>
  <c r="L3760" i="3"/>
  <c r="I3784" i="3"/>
  <c r="G3784" i="3"/>
  <c r="N3815" i="3"/>
  <c r="L3815" i="3"/>
  <c r="N3817" i="3"/>
  <c r="L3817" i="3"/>
  <c r="H3823" i="3"/>
  <c r="G3823" i="3"/>
  <c r="N3828" i="3"/>
  <c r="L3828" i="3"/>
  <c r="I3833" i="3"/>
  <c r="G3833" i="3"/>
  <c r="I3851" i="3"/>
  <c r="G3851" i="3"/>
  <c r="N3855" i="3"/>
  <c r="L3855" i="3"/>
  <c r="N3857" i="3"/>
  <c r="L3857" i="3"/>
  <c r="I3884" i="3"/>
  <c r="G3884" i="3"/>
  <c r="N3897" i="3"/>
  <c r="L3897" i="3"/>
  <c r="N3907" i="3"/>
  <c r="L3907" i="3"/>
  <c r="N3909" i="3"/>
  <c r="L3909" i="3"/>
  <c r="N3931" i="3"/>
  <c r="L3931" i="3"/>
  <c r="H3937" i="3"/>
  <c r="G3937" i="3"/>
  <c r="N3940" i="3"/>
  <c r="L3940" i="3"/>
  <c r="I3946" i="3"/>
  <c r="G3946" i="3"/>
  <c r="N4000" i="3"/>
  <c r="L4000" i="3"/>
  <c r="N4002" i="3"/>
  <c r="L4002" i="3"/>
  <c r="N4004" i="3"/>
  <c r="L4004" i="3"/>
  <c r="H4006" i="3"/>
  <c r="G4006" i="3"/>
  <c r="I4011" i="3"/>
  <c r="G4011" i="3"/>
  <c r="I4013" i="3"/>
  <c r="G4013" i="3"/>
  <c r="I4014" i="3"/>
  <c r="G4014" i="3"/>
  <c r="N4015" i="3"/>
  <c r="L4015" i="3"/>
  <c r="H4038" i="3"/>
  <c r="G4038" i="3"/>
  <c r="I4043" i="3"/>
  <c r="G4043" i="3"/>
  <c r="I4045" i="3"/>
  <c r="G4045" i="3"/>
  <c r="I4046" i="3"/>
  <c r="G4046" i="3"/>
  <c r="N4047" i="3"/>
  <c r="L4047" i="3"/>
  <c r="N4064" i="3"/>
  <c r="L4064" i="3"/>
  <c r="N4066" i="3"/>
  <c r="L4066" i="3"/>
  <c r="I4070" i="3"/>
  <c r="G4070" i="3"/>
  <c r="H4072" i="3"/>
  <c r="G4072" i="3"/>
  <c r="H4073" i="3"/>
  <c r="G4073" i="3"/>
  <c r="H4108" i="3"/>
  <c r="G4108" i="3"/>
  <c r="H4110" i="3"/>
  <c r="G4110" i="3"/>
  <c r="H4111" i="3"/>
  <c r="G4111" i="3"/>
  <c r="I4113" i="3"/>
  <c r="G4113" i="3"/>
  <c r="H4113" i="3"/>
  <c r="I4117" i="3"/>
  <c r="G4117" i="3"/>
  <c r="H4119" i="3"/>
  <c r="G4119" i="3"/>
  <c r="N4122" i="3"/>
  <c r="L4122" i="3"/>
  <c r="N4126" i="3"/>
  <c r="L4126" i="3"/>
  <c r="M4136" i="3"/>
  <c r="L4136" i="3"/>
  <c r="N4136" i="3"/>
  <c r="H4160" i="3"/>
  <c r="G4160" i="3"/>
  <c r="N4162" i="3"/>
  <c r="L4162" i="3"/>
  <c r="M4162" i="3"/>
  <c r="H4175" i="3"/>
  <c r="G4175" i="3"/>
  <c r="N4189" i="3"/>
  <c r="L4189" i="3"/>
  <c r="N4190" i="3"/>
  <c r="L4190" i="3"/>
  <c r="H4194" i="3"/>
  <c r="G4194" i="3"/>
  <c r="I4196" i="3"/>
  <c r="G4196" i="3"/>
  <c r="N4197" i="3"/>
  <c r="L4197" i="3"/>
  <c r="N4200" i="3"/>
  <c r="L4200" i="3"/>
  <c r="M4200" i="3"/>
  <c r="I4" i="3"/>
  <c r="G4" i="3"/>
  <c r="H6" i="3"/>
  <c r="G6" i="3"/>
  <c r="M8" i="3"/>
  <c r="L8" i="3"/>
  <c r="I11" i="3"/>
  <c r="G11" i="3"/>
  <c r="H14" i="3"/>
  <c r="G14" i="3"/>
  <c r="I21" i="3"/>
  <c r="G21" i="3"/>
  <c r="I24" i="3"/>
  <c r="G24" i="3"/>
  <c r="M27" i="3"/>
  <c r="L27" i="3"/>
  <c r="I28" i="3"/>
  <c r="G28" i="3"/>
  <c r="H31" i="3"/>
  <c r="G31" i="3"/>
  <c r="M32" i="3"/>
  <c r="L32" i="3"/>
  <c r="I40" i="3"/>
  <c r="G40" i="3"/>
  <c r="I43" i="3"/>
  <c r="G43" i="3"/>
  <c r="I49" i="3"/>
  <c r="G49" i="3"/>
  <c r="I51" i="3"/>
  <c r="G51" i="3"/>
  <c r="H53" i="3"/>
  <c r="G53" i="3"/>
  <c r="H57" i="3"/>
  <c r="G57" i="3"/>
  <c r="I62" i="3"/>
  <c r="G62" i="3"/>
  <c r="I65" i="3"/>
  <c r="G65" i="3"/>
  <c r="M68" i="3"/>
  <c r="L68" i="3"/>
  <c r="I72" i="3"/>
  <c r="G72" i="3"/>
  <c r="H75" i="3"/>
  <c r="G75" i="3"/>
  <c r="I77" i="3"/>
  <c r="G77" i="3"/>
  <c r="N82" i="3"/>
  <c r="L82" i="3"/>
  <c r="M85" i="3"/>
  <c r="L85" i="3"/>
  <c r="I89" i="3"/>
  <c r="G89" i="3"/>
  <c r="I94" i="3"/>
  <c r="G94" i="3"/>
  <c r="I96" i="3"/>
  <c r="G96" i="3"/>
  <c r="N99" i="3"/>
  <c r="L99" i="3"/>
  <c r="I106" i="3"/>
  <c r="G106" i="3"/>
  <c r="I109" i="3"/>
  <c r="G109" i="3"/>
  <c r="I110" i="3"/>
  <c r="G110" i="3"/>
  <c r="H112" i="3"/>
  <c r="G112" i="3"/>
  <c r="H116" i="3"/>
  <c r="G116" i="3"/>
  <c r="H120" i="3"/>
  <c r="G120" i="3"/>
  <c r="I121" i="3"/>
  <c r="G121" i="3"/>
  <c r="I130" i="3"/>
  <c r="G130" i="3"/>
  <c r="H133" i="3"/>
  <c r="G133" i="3"/>
  <c r="M135" i="3"/>
  <c r="L135" i="3"/>
  <c r="I137" i="3"/>
  <c r="G137" i="3"/>
  <c r="I138" i="3"/>
  <c r="G138" i="3"/>
  <c r="H143" i="3"/>
  <c r="G143" i="3"/>
  <c r="H145" i="3"/>
  <c r="G145" i="3"/>
  <c r="M147" i="3"/>
  <c r="L147" i="3"/>
  <c r="M150" i="3"/>
  <c r="L150" i="3"/>
  <c r="I162" i="3"/>
  <c r="G162" i="3"/>
  <c r="I171" i="3"/>
  <c r="G171" i="3"/>
  <c r="H175" i="3"/>
  <c r="G175" i="3"/>
  <c r="M180" i="3"/>
  <c r="L180" i="3"/>
  <c r="M183" i="3"/>
  <c r="L183" i="3"/>
  <c r="I190" i="3"/>
  <c r="G190" i="3"/>
  <c r="I194" i="3"/>
  <c r="G194" i="3"/>
  <c r="I196" i="3"/>
  <c r="G196" i="3"/>
  <c r="M199" i="3"/>
  <c r="L199" i="3"/>
  <c r="N202" i="3"/>
  <c r="L202" i="3"/>
  <c r="M205" i="3"/>
  <c r="L205" i="3"/>
  <c r="I214" i="3"/>
  <c r="G214" i="3"/>
  <c r="I216" i="3"/>
  <c r="G216" i="3"/>
  <c r="M217" i="3"/>
  <c r="L217" i="3"/>
  <c r="M220" i="3"/>
  <c r="L220" i="3"/>
  <c r="M224" i="3"/>
  <c r="L224" i="3"/>
  <c r="H227" i="3"/>
  <c r="G227" i="3"/>
  <c r="I232" i="3"/>
  <c r="G232" i="3"/>
  <c r="I234" i="3"/>
  <c r="G234" i="3"/>
  <c r="I244" i="3"/>
  <c r="G244" i="3"/>
  <c r="I247" i="3"/>
  <c r="G247" i="3"/>
  <c r="I251" i="3"/>
  <c r="G251" i="3"/>
  <c r="H259" i="3"/>
  <c r="G259" i="3"/>
  <c r="M274" i="3"/>
  <c r="L274" i="3"/>
  <c r="H278" i="3"/>
  <c r="G278" i="3"/>
  <c r="I281" i="3"/>
  <c r="G281" i="3"/>
  <c r="I285" i="3"/>
  <c r="G285" i="3"/>
  <c r="I289" i="3"/>
  <c r="G289" i="3"/>
  <c r="I296" i="3"/>
  <c r="G296" i="3"/>
  <c r="N302" i="3"/>
  <c r="L302" i="3"/>
  <c r="M306" i="3"/>
  <c r="L306" i="3"/>
  <c r="H314" i="3"/>
  <c r="G314" i="3"/>
  <c r="I318" i="3"/>
  <c r="G318" i="3"/>
  <c r="H323" i="3"/>
  <c r="G323" i="3"/>
  <c r="I327" i="3"/>
  <c r="G327" i="3"/>
  <c r="M333" i="3"/>
  <c r="L333" i="3"/>
  <c r="N335" i="3"/>
  <c r="L335" i="3"/>
  <c r="N339" i="3"/>
  <c r="L339" i="3"/>
  <c r="N343" i="3"/>
  <c r="L343" i="3"/>
  <c r="I347" i="3"/>
  <c r="G347" i="3"/>
  <c r="H351" i="3"/>
  <c r="G351" i="3"/>
  <c r="M354" i="3"/>
  <c r="L354" i="3"/>
  <c r="M357" i="3"/>
  <c r="L357" i="3"/>
  <c r="H360" i="3"/>
  <c r="G360" i="3"/>
  <c r="I366" i="3"/>
  <c r="G366" i="3"/>
  <c r="I373" i="3"/>
  <c r="G373" i="3"/>
  <c r="M375" i="3"/>
  <c r="L375" i="3"/>
  <c r="M378" i="3"/>
  <c r="L378" i="3"/>
  <c r="I383" i="3"/>
  <c r="G383" i="3"/>
  <c r="H388" i="3"/>
  <c r="G388" i="3"/>
  <c r="H390" i="3"/>
  <c r="G390" i="3"/>
  <c r="H393" i="3"/>
  <c r="G393" i="3"/>
  <c r="N396" i="3"/>
  <c r="L396" i="3"/>
  <c r="H411" i="3"/>
  <c r="G411" i="3"/>
  <c r="I414" i="3"/>
  <c r="G414" i="3"/>
  <c r="I417" i="3"/>
  <c r="G417" i="3"/>
  <c r="I420" i="3"/>
  <c r="G420" i="3"/>
  <c r="I422" i="3"/>
  <c r="G422" i="3"/>
  <c r="M429" i="3"/>
  <c r="L429" i="3"/>
  <c r="I434" i="3"/>
  <c r="G434" i="3"/>
  <c r="I437" i="3"/>
  <c r="G437" i="3"/>
  <c r="H440" i="3"/>
  <c r="G440" i="3"/>
  <c r="M445" i="3"/>
  <c r="L445" i="3"/>
  <c r="I457" i="3"/>
  <c r="G457" i="3"/>
  <c r="I461" i="3"/>
  <c r="G461" i="3"/>
  <c r="I465" i="3"/>
  <c r="G465" i="3"/>
  <c r="M467" i="3"/>
  <c r="L467" i="3"/>
  <c r="N469" i="3"/>
  <c r="L469" i="3"/>
  <c r="M472" i="3"/>
  <c r="L472" i="3"/>
  <c r="N475" i="3"/>
  <c r="L475" i="3"/>
  <c r="H481" i="3"/>
  <c r="G481" i="3"/>
  <c r="H485" i="3"/>
  <c r="G485" i="3"/>
  <c r="H489" i="3"/>
  <c r="G489" i="3"/>
  <c r="N490" i="3"/>
  <c r="L490" i="3"/>
  <c r="M493" i="3"/>
  <c r="L493" i="3"/>
  <c r="H501" i="3"/>
  <c r="G501" i="3"/>
  <c r="I504" i="3"/>
  <c r="G504" i="3"/>
  <c r="I506" i="3"/>
  <c r="G506" i="3"/>
  <c r="N514" i="3"/>
  <c r="L514" i="3"/>
  <c r="M517" i="3"/>
  <c r="L517" i="3"/>
  <c r="H521" i="3"/>
  <c r="G521" i="3"/>
  <c r="I527" i="3"/>
  <c r="G527" i="3"/>
  <c r="M530" i="3"/>
  <c r="L530" i="3"/>
  <c r="I535" i="3"/>
  <c r="G535" i="3"/>
  <c r="I538" i="3"/>
  <c r="G538" i="3"/>
  <c r="I540" i="3"/>
  <c r="G540" i="3"/>
  <c r="N544" i="3"/>
  <c r="L544" i="3"/>
  <c r="N545" i="3"/>
  <c r="L545" i="3"/>
  <c r="I557" i="3"/>
  <c r="G557" i="3"/>
  <c r="I559" i="3"/>
  <c r="G559" i="3"/>
  <c r="M561" i="3"/>
  <c r="L561" i="3"/>
  <c r="M573" i="3"/>
  <c r="L573" i="3"/>
  <c r="N580" i="3"/>
  <c r="L580" i="3"/>
  <c r="I582" i="3"/>
  <c r="G582" i="3"/>
  <c r="I586" i="3"/>
  <c r="G586" i="3"/>
  <c r="I589" i="3"/>
  <c r="G589" i="3"/>
  <c r="M592" i="3"/>
  <c r="L592" i="3"/>
  <c r="N597" i="3"/>
  <c r="L597" i="3"/>
  <c r="H603" i="3"/>
  <c r="G603" i="3"/>
  <c r="H605" i="3"/>
  <c r="G605" i="3"/>
  <c r="H609" i="3"/>
  <c r="G609" i="3"/>
  <c r="I612" i="3"/>
  <c r="G612" i="3"/>
  <c r="I616" i="3"/>
  <c r="G616" i="3"/>
  <c r="N620" i="3"/>
  <c r="L620" i="3"/>
  <c r="M626" i="3"/>
  <c r="L626" i="3"/>
  <c r="N630" i="3"/>
  <c r="L630" i="3"/>
  <c r="N636" i="3"/>
  <c r="L636" i="3"/>
  <c r="N639" i="3"/>
  <c r="L639" i="3"/>
  <c r="N652" i="3"/>
  <c r="L652" i="3"/>
  <c r="I656" i="3"/>
  <c r="G656" i="3"/>
  <c r="M659" i="3"/>
  <c r="L659" i="3"/>
  <c r="I661" i="3"/>
  <c r="G661" i="3"/>
  <c r="H664" i="3"/>
  <c r="G664" i="3"/>
  <c r="I670" i="3"/>
  <c r="G670" i="3"/>
  <c r="N688" i="3"/>
  <c r="L688" i="3"/>
  <c r="I695" i="3"/>
  <c r="G695" i="3"/>
  <c r="I698" i="3"/>
  <c r="G698" i="3"/>
  <c r="N699" i="3"/>
  <c r="L699" i="3"/>
  <c r="H703" i="3"/>
  <c r="G703" i="3"/>
  <c r="I707" i="3"/>
  <c r="G707" i="3"/>
  <c r="I716" i="3"/>
  <c r="G716" i="3"/>
  <c r="M724" i="3"/>
  <c r="L724" i="3"/>
  <c r="N726" i="3"/>
  <c r="L726" i="3"/>
  <c r="M729" i="3"/>
  <c r="L729" i="3"/>
  <c r="N733" i="3"/>
  <c r="L733" i="3"/>
  <c r="N738" i="3"/>
  <c r="L738" i="3"/>
  <c r="M740" i="3"/>
  <c r="L740" i="3"/>
  <c r="M743" i="3"/>
  <c r="L743" i="3"/>
  <c r="H747" i="3"/>
  <c r="G747" i="3"/>
  <c r="I762" i="3"/>
  <c r="G762" i="3"/>
  <c r="I766" i="3"/>
  <c r="G766" i="3"/>
  <c r="N767" i="3"/>
  <c r="L767" i="3"/>
  <c r="I769" i="3"/>
  <c r="G769" i="3"/>
  <c r="M770" i="3"/>
  <c r="L770" i="3"/>
  <c r="M772" i="3"/>
  <c r="L772" i="3"/>
  <c r="M784" i="3"/>
  <c r="L784" i="3"/>
  <c r="I787" i="3"/>
  <c r="G787" i="3"/>
  <c r="H789" i="3"/>
  <c r="G789" i="3"/>
  <c r="I792" i="3"/>
  <c r="G792" i="3"/>
  <c r="I801" i="3"/>
  <c r="G801" i="3"/>
  <c r="I807" i="3"/>
  <c r="G807" i="3"/>
  <c r="M809" i="3"/>
  <c r="L809" i="3"/>
  <c r="I811" i="3"/>
  <c r="G811" i="3"/>
  <c r="M813" i="3"/>
  <c r="L813" i="3"/>
  <c r="I821" i="3"/>
  <c r="G821" i="3"/>
  <c r="M824" i="3"/>
  <c r="L824" i="3"/>
  <c r="N826" i="3"/>
  <c r="L826" i="3"/>
  <c r="I831" i="3"/>
  <c r="G831" i="3"/>
  <c r="M834" i="3"/>
  <c r="L834" i="3"/>
  <c r="I836" i="3"/>
  <c r="G836" i="3"/>
  <c r="I2" i="3"/>
  <c r="G2" i="3"/>
  <c r="H3" i="3"/>
  <c r="G3" i="3"/>
  <c r="M4" i="3"/>
  <c r="L4" i="3"/>
  <c r="I6" i="3"/>
  <c r="N7" i="3"/>
  <c r="L7" i="3"/>
  <c r="N8" i="3"/>
  <c r="H10" i="3"/>
  <c r="N11" i="3"/>
  <c r="L11" i="3"/>
  <c r="M14" i="3"/>
  <c r="L14" i="3"/>
  <c r="M16" i="3"/>
  <c r="L16" i="3"/>
  <c r="M18" i="3"/>
  <c r="L18" i="3"/>
  <c r="I20" i="3"/>
  <c r="M21" i="3"/>
  <c r="L21" i="3"/>
  <c r="N22" i="3"/>
  <c r="H24" i="3"/>
  <c r="I26" i="3"/>
  <c r="G26" i="3"/>
  <c r="M28" i="3"/>
  <c r="L28" i="3"/>
  <c r="I31" i="3"/>
  <c r="N32" i="3"/>
  <c r="H34" i="3"/>
  <c r="M35" i="3"/>
  <c r="L35" i="3"/>
  <c r="I36" i="3"/>
  <c r="M37" i="3"/>
  <c r="L37" i="3"/>
  <c r="I39" i="3"/>
  <c r="M40" i="3"/>
  <c r="L40" i="3"/>
  <c r="N41" i="3"/>
  <c r="H43" i="3"/>
  <c r="I46" i="3"/>
  <c r="G46" i="3"/>
  <c r="M47" i="3"/>
  <c r="L47" i="3"/>
  <c r="I48" i="3"/>
  <c r="M49" i="3"/>
  <c r="L49" i="3"/>
  <c r="N50" i="3"/>
  <c r="N51" i="3"/>
  <c r="L51" i="3"/>
  <c r="M53" i="3"/>
  <c r="L53" i="3"/>
  <c r="M55" i="3"/>
  <c r="L55" i="3"/>
  <c r="I57" i="3"/>
  <c r="M58" i="3"/>
  <c r="L58" i="3"/>
  <c r="I61" i="3"/>
  <c r="M62" i="3"/>
  <c r="L62" i="3"/>
  <c r="N63" i="3"/>
  <c r="H65" i="3"/>
  <c r="I67" i="3"/>
  <c r="G67" i="3"/>
  <c r="I70" i="3"/>
  <c r="G70" i="3"/>
  <c r="I71" i="3"/>
  <c r="G71" i="3"/>
  <c r="N72" i="3"/>
  <c r="L72" i="3"/>
  <c r="M75" i="3"/>
  <c r="L75" i="3"/>
  <c r="M77" i="3"/>
  <c r="L77" i="3"/>
  <c r="N78" i="3"/>
  <c r="I81" i="3"/>
  <c r="G81" i="3"/>
  <c r="H83" i="3"/>
  <c r="G83" i="3"/>
  <c r="N85" i="3"/>
  <c r="M89" i="3"/>
  <c r="L89" i="3"/>
  <c r="I91" i="3"/>
  <c r="M94" i="3"/>
  <c r="L94" i="3"/>
  <c r="N95" i="3"/>
  <c r="H96" i="3"/>
  <c r="H98" i="3"/>
  <c r="G98" i="3"/>
  <c r="H100" i="3"/>
  <c r="G100" i="3"/>
  <c r="I102" i="3"/>
  <c r="G102" i="3"/>
  <c r="N103" i="3"/>
  <c r="L103" i="3"/>
  <c r="I105" i="3"/>
  <c r="N106" i="3"/>
  <c r="L106" i="3"/>
  <c r="N107" i="3"/>
  <c r="H109" i="3"/>
  <c r="M110" i="3"/>
  <c r="L110" i="3"/>
  <c r="M112" i="3"/>
  <c r="L112" i="3"/>
  <c r="M114" i="3"/>
  <c r="L114" i="3"/>
  <c r="I116" i="3"/>
  <c r="M117" i="3"/>
  <c r="L117" i="3"/>
  <c r="I120" i="3"/>
  <c r="M121" i="3"/>
  <c r="L121" i="3"/>
  <c r="N122" i="3"/>
  <c r="I125" i="3"/>
  <c r="G125" i="3"/>
  <c r="I127" i="3"/>
  <c r="G127" i="3"/>
  <c r="I129" i="3"/>
  <c r="G129" i="3"/>
  <c r="M130" i="3"/>
  <c r="L130" i="3"/>
  <c r="I133" i="3"/>
  <c r="M134" i="3"/>
  <c r="L134" i="3"/>
  <c r="N135" i="3"/>
  <c r="H137" i="3"/>
  <c r="M138" i="3"/>
  <c r="L138" i="3"/>
  <c r="M141" i="3"/>
  <c r="L141" i="3"/>
  <c r="I143" i="3"/>
  <c r="I145" i="3"/>
  <c r="N146" i="3"/>
  <c r="L146" i="3"/>
  <c r="N147" i="3"/>
  <c r="H149" i="3"/>
  <c r="H151" i="3"/>
  <c r="G151" i="3"/>
  <c r="H153" i="3"/>
  <c r="G153" i="3"/>
  <c r="I155" i="3"/>
  <c r="G155" i="3"/>
  <c r="H157" i="3"/>
  <c r="G157" i="3"/>
  <c r="N158" i="3"/>
  <c r="L158" i="3"/>
  <c r="I161" i="3"/>
  <c r="N162" i="3"/>
  <c r="L162" i="3"/>
  <c r="N163" i="3"/>
  <c r="H165" i="3"/>
  <c r="N166" i="3"/>
  <c r="L166" i="3"/>
  <c r="M169" i="3"/>
  <c r="L169" i="3"/>
  <c r="M171" i="3"/>
  <c r="L171" i="3"/>
  <c r="M173" i="3"/>
  <c r="L173" i="3"/>
  <c r="I175" i="3"/>
  <c r="N177" i="3"/>
  <c r="L177" i="3"/>
  <c r="I179" i="3"/>
  <c r="G179" i="3"/>
  <c r="I181" i="3"/>
  <c r="G181" i="3"/>
  <c r="I182" i="3"/>
  <c r="G182" i="3"/>
  <c r="I185" i="3"/>
  <c r="G185" i="3"/>
  <c r="I186" i="3"/>
  <c r="G186" i="3"/>
  <c r="M188" i="3"/>
  <c r="L188" i="3"/>
  <c r="N190" i="3"/>
  <c r="L190" i="3"/>
  <c r="M192" i="3"/>
  <c r="L192" i="3"/>
  <c r="M194" i="3"/>
  <c r="L194" i="3"/>
  <c r="M196" i="3"/>
  <c r="L196" i="3"/>
  <c r="I198" i="3"/>
  <c r="G198" i="3"/>
  <c r="N199" i="3"/>
  <c r="H201" i="3"/>
  <c r="I204" i="3"/>
  <c r="G204" i="3"/>
  <c r="H206" i="3"/>
  <c r="G206" i="3"/>
  <c r="H208" i="3"/>
  <c r="G208" i="3"/>
  <c r="I210" i="3"/>
  <c r="G210" i="3"/>
  <c r="M213" i="3"/>
  <c r="L213" i="3"/>
  <c r="H215" i="3"/>
  <c r="G215" i="3"/>
  <c r="M216" i="3"/>
  <c r="L216" i="3"/>
  <c r="I218" i="3"/>
  <c r="G218" i="3"/>
  <c r="I219" i="3"/>
  <c r="G219" i="3"/>
  <c r="I221" i="3"/>
  <c r="G221" i="3"/>
  <c r="I223" i="3"/>
  <c r="G223" i="3"/>
  <c r="I225" i="3"/>
  <c r="G225" i="3"/>
  <c r="M227" i="3"/>
  <c r="L227" i="3"/>
  <c r="I229" i="3"/>
  <c r="G229" i="3"/>
  <c r="N232" i="3"/>
  <c r="L232" i="3"/>
  <c r="N234" i="3"/>
  <c r="L234" i="3"/>
  <c r="I236" i="3"/>
  <c r="G236" i="3"/>
  <c r="N237" i="3"/>
  <c r="L237" i="3"/>
  <c r="I238" i="3"/>
  <c r="G238" i="3"/>
  <c r="I241" i="3"/>
  <c r="G241" i="3"/>
  <c r="I242" i="3"/>
  <c r="G242" i="3"/>
  <c r="N244" i="3"/>
  <c r="L244" i="3"/>
  <c r="M245" i="3"/>
  <c r="L245" i="3"/>
  <c r="M247" i="3"/>
  <c r="L247" i="3"/>
  <c r="I250" i="3"/>
  <c r="G250" i="3"/>
  <c r="H251" i="3"/>
  <c r="H253" i="3"/>
  <c r="G253" i="3"/>
  <c r="N254" i="3"/>
  <c r="L254" i="3"/>
  <c r="M257" i="3"/>
  <c r="L257" i="3"/>
  <c r="M261" i="3"/>
  <c r="L261" i="3"/>
  <c r="I262" i="3"/>
  <c r="H263" i="3"/>
  <c r="G263" i="3"/>
  <c r="M264" i="3"/>
  <c r="L264" i="3"/>
  <c r="I266" i="3"/>
  <c r="G266" i="3"/>
  <c r="I268" i="3"/>
  <c r="G268" i="3"/>
  <c r="I270" i="3"/>
  <c r="G270" i="3"/>
  <c r="I273" i="3"/>
  <c r="G273" i="3"/>
  <c r="I275" i="3"/>
  <c r="G275" i="3"/>
  <c r="M278" i="3"/>
  <c r="L278" i="3"/>
  <c r="I280" i="3"/>
  <c r="G280" i="3"/>
  <c r="M281" i="3"/>
  <c r="L281" i="3"/>
  <c r="M283" i="3"/>
  <c r="L283" i="3"/>
  <c r="M285" i="3"/>
  <c r="L285" i="3"/>
  <c r="M287" i="3"/>
  <c r="L287" i="3"/>
  <c r="N289" i="3"/>
  <c r="L289" i="3"/>
  <c r="M291" i="3"/>
  <c r="L291" i="3"/>
  <c r="I293" i="3"/>
  <c r="G293" i="3"/>
  <c r="N294" i="3"/>
  <c r="H296" i="3"/>
  <c r="H298" i="3"/>
  <c r="G298" i="3"/>
  <c r="I299" i="3"/>
  <c r="G299" i="3"/>
  <c r="H301" i="3"/>
  <c r="G301" i="3"/>
  <c r="I303" i="3"/>
  <c r="G303" i="3"/>
  <c r="H305" i="3"/>
  <c r="G305" i="3"/>
  <c r="H307" i="3"/>
  <c r="G307" i="3"/>
  <c r="N308" i="3"/>
  <c r="L308" i="3"/>
  <c r="M312" i="3"/>
  <c r="L312" i="3"/>
  <c r="M316" i="3"/>
  <c r="L316" i="3"/>
  <c r="M320" i="3"/>
  <c r="L320" i="3"/>
  <c r="I321" i="3"/>
  <c r="G321" i="3"/>
  <c r="I322" i="3"/>
  <c r="G322" i="3"/>
  <c r="M323" i="3"/>
  <c r="L323" i="3"/>
  <c r="I324" i="3"/>
  <c r="G324" i="3"/>
  <c r="N325" i="3"/>
  <c r="L325" i="3"/>
  <c r="N327" i="3"/>
  <c r="L327" i="3"/>
  <c r="M329" i="3"/>
  <c r="L329" i="3"/>
  <c r="N333" i="3"/>
  <c r="H336" i="3"/>
  <c r="G336" i="3"/>
  <c r="H338" i="3"/>
  <c r="G338" i="3"/>
  <c r="H340" i="3"/>
  <c r="G340" i="3"/>
  <c r="I342" i="3"/>
  <c r="G342" i="3"/>
  <c r="M346" i="3"/>
  <c r="L346" i="3"/>
  <c r="M349" i="3"/>
  <c r="L349" i="3"/>
  <c r="I351" i="3"/>
  <c r="I353" i="3"/>
  <c r="G353" i="3"/>
  <c r="I356" i="3"/>
  <c r="G356" i="3"/>
  <c r="I358" i="3"/>
  <c r="G358" i="3"/>
  <c r="M360" i="3"/>
  <c r="L360" i="3"/>
  <c r="I361" i="3"/>
  <c r="G361" i="3"/>
  <c r="N363" i="3"/>
  <c r="L363" i="3"/>
  <c r="N366" i="3"/>
  <c r="L366" i="3"/>
  <c r="M368" i="3"/>
  <c r="L368" i="3"/>
  <c r="I370" i="3"/>
  <c r="G370" i="3"/>
  <c r="N371" i="3"/>
  <c r="H373" i="3"/>
  <c r="H374" i="3"/>
  <c r="G374" i="3"/>
  <c r="I376" i="3"/>
  <c r="G376" i="3"/>
  <c r="H377" i="3"/>
  <c r="G377" i="3"/>
  <c r="I379" i="3"/>
  <c r="G379" i="3"/>
  <c r="H382" i="3"/>
  <c r="G382" i="3"/>
  <c r="N383" i="3"/>
  <c r="L383" i="3"/>
  <c r="I385" i="3"/>
  <c r="G385" i="3"/>
  <c r="M388" i="3"/>
  <c r="L388" i="3"/>
  <c r="M390" i="3"/>
  <c r="L390" i="3"/>
  <c r="M393" i="3"/>
  <c r="L393" i="3"/>
  <c r="I395" i="3"/>
  <c r="M397" i="3"/>
  <c r="L397" i="3"/>
  <c r="I399" i="3"/>
  <c r="G399" i="3"/>
  <c r="I401" i="3"/>
  <c r="G401" i="3"/>
  <c r="I403" i="3"/>
  <c r="G403" i="3"/>
  <c r="I405" i="3"/>
  <c r="G405" i="3"/>
  <c r="I406" i="3"/>
  <c r="G406" i="3"/>
  <c r="I408" i="3"/>
  <c r="G408" i="3"/>
  <c r="M411" i="3"/>
  <c r="L411" i="3"/>
  <c r="I413" i="3"/>
  <c r="G413" i="3"/>
  <c r="M414" i="3"/>
  <c r="L414" i="3"/>
  <c r="M415" i="3"/>
  <c r="L415" i="3"/>
  <c r="M417" i="3"/>
  <c r="L417" i="3"/>
  <c r="M418" i="3"/>
  <c r="L418" i="3"/>
  <c r="N420" i="3"/>
  <c r="L420" i="3"/>
  <c r="N422" i="3"/>
  <c r="L422" i="3"/>
  <c r="H424" i="3"/>
  <c r="H425" i="3"/>
  <c r="G425" i="3"/>
  <c r="H426" i="3"/>
  <c r="G426" i="3"/>
  <c r="I428" i="3"/>
  <c r="G428" i="3"/>
  <c r="I430" i="3"/>
  <c r="G430" i="3"/>
  <c r="M433" i="3"/>
  <c r="L433" i="3"/>
  <c r="I440" i="3"/>
  <c r="H442" i="3"/>
  <c r="G442" i="3"/>
  <c r="I444" i="3"/>
  <c r="G444" i="3"/>
  <c r="I446" i="3"/>
  <c r="G446" i="3"/>
  <c r="I448" i="3"/>
  <c r="G448" i="3"/>
  <c r="I450" i="3"/>
  <c r="G450" i="3"/>
  <c r="I451" i="3"/>
  <c r="G451" i="3"/>
  <c r="N455" i="3"/>
  <c r="L455" i="3"/>
  <c r="N457" i="3"/>
  <c r="L457" i="3"/>
  <c r="M459" i="3"/>
  <c r="L459" i="3"/>
  <c r="N461" i="3"/>
  <c r="L461" i="3"/>
  <c r="M463" i="3"/>
  <c r="L463" i="3"/>
  <c r="N465" i="3"/>
  <c r="L465" i="3"/>
  <c r="I466" i="3"/>
  <c r="G466" i="3"/>
  <c r="N467" i="3"/>
  <c r="I471" i="3"/>
  <c r="G471" i="3"/>
  <c r="H473" i="3"/>
  <c r="G473" i="3"/>
  <c r="H476" i="3"/>
  <c r="G476" i="3"/>
  <c r="I478" i="3"/>
  <c r="G478" i="3"/>
  <c r="M481" i="3"/>
  <c r="L481" i="3"/>
  <c r="M485" i="3"/>
  <c r="L485" i="3"/>
  <c r="M489" i="3"/>
  <c r="L489" i="3"/>
  <c r="H491" i="3"/>
  <c r="G491" i="3"/>
  <c r="I495" i="3"/>
  <c r="G495" i="3"/>
  <c r="I496" i="3"/>
  <c r="G496" i="3"/>
  <c r="I498" i="3"/>
  <c r="G498" i="3"/>
  <c r="M501" i="3"/>
  <c r="L501" i="3"/>
  <c r="I503" i="3"/>
  <c r="G503" i="3"/>
  <c r="N504" i="3"/>
  <c r="L504" i="3"/>
  <c r="M505" i="3"/>
  <c r="L505" i="3"/>
  <c r="M506" i="3"/>
  <c r="L506" i="3"/>
  <c r="N507" i="3"/>
  <c r="L507" i="3"/>
  <c r="N509" i="3"/>
  <c r="I511" i="3"/>
  <c r="G511" i="3"/>
  <c r="H513" i="3"/>
  <c r="G513" i="3"/>
  <c r="I515" i="3"/>
  <c r="G515" i="3"/>
  <c r="M518" i="3"/>
  <c r="L518" i="3"/>
  <c r="M521" i="3"/>
  <c r="L521" i="3"/>
  <c r="M527" i="3"/>
  <c r="L527" i="3"/>
  <c r="I528" i="3"/>
  <c r="G528" i="3"/>
  <c r="I532" i="3"/>
  <c r="G532" i="3"/>
  <c r="M534" i="3"/>
  <c r="L534" i="3"/>
  <c r="M535" i="3"/>
  <c r="L535" i="3"/>
  <c r="N536" i="3"/>
  <c r="L536" i="3"/>
  <c r="N538" i="3"/>
  <c r="L538" i="3"/>
  <c r="H540" i="3"/>
  <c r="H541" i="3"/>
  <c r="G541" i="3"/>
  <c r="H543" i="3"/>
  <c r="G543" i="3"/>
  <c r="H546" i="3"/>
  <c r="G546" i="3"/>
  <c r="M547" i="3"/>
  <c r="L547" i="3"/>
  <c r="I549" i="3"/>
  <c r="G549" i="3"/>
  <c r="I551" i="3"/>
  <c r="G551" i="3"/>
  <c r="M554" i="3"/>
  <c r="L554" i="3"/>
  <c r="I555" i="3"/>
  <c r="G555" i="3"/>
  <c r="N557" i="3"/>
  <c r="L557" i="3"/>
  <c r="N558" i="3"/>
  <c r="L558" i="3"/>
  <c r="N559" i="3"/>
  <c r="L559" i="3"/>
  <c r="I560" i="3"/>
  <c r="G560" i="3"/>
  <c r="N561" i="3"/>
  <c r="H562" i="3"/>
  <c r="I565" i="3"/>
  <c r="G565" i="3"/>
  <c r="M568" i="3"/>
  <c r="L568" i="3"/>
  <c r="M571" i="3"/>
  <c r="L571" i="3"/>
  <c r="I574" i="3"/>
  <c r="G574" i="3"/>
  <c r="I576" i="3"/>
  <c r="G576" i="3"/>
  <c r="M579" i="3"/>
  <c r="L579" i="3"/>
  <c r="I581" i="3"/>
  <c r="G581" i="3"/>
  <c r="N582" i="3"/>
  <c r="L582" i="3"/>
  <c r="N584" i="3"/>
  <c r="L584" i="3"/>
  <c r="N586" i="3"/>
  <c r="L586" i="3"/>
  <c r="N589" i="3"/>
  <c r="L589" i="3"/>
  <c r="I591" i="3"/>
  <c r="G591" i="3"/>
  <c r="N592" i="3"/>
  <c r="H594" i="3"/>
  <c r="G594" i="3"/>
  <c r="I596" i="3"/>
  <c r="G596" i="3"/>
  <c r="H598" i="3"/>
  <c r="G598" i="3"/>
  <c r="H600" i="3"/>
  <c r="G600" i="3"/>
  <c r="I602" i="3"/>
  <c r="G602" i="3"/>
  <c r="M603" i="3"/>
  <c r="L603" i="3"/>
  <c r="M605" i="3"/>
  <c r="L605" i="3"/>
  <c r="M609" i="3"/>
  <c r="L609" i="3"/>
  <c r="I610" i="3"/>
  <c r="G610" i="3"/>
  <c r="M612" i="3"/>
  <c r="L612" i="3"/>
  <c r="N614" i="3"/>
  <c r="L614" i="3"/>
  <c r="N616" i="3"/>
  <c r="L616" i="3"/>
  <c r="N618" i="3"/>
  <c r="L618" i="3"/>
  <c r="I622" i="3"/>
  <c r="G622" i="3"/>
  <c r="H623" i="3"/>
  <c r="G623" i="3"/>
  <c r="I625" i="3"/>
  <c r="G625" i="3"/>
  <c r="H627" i="3"/>
  <c r="G627" i="3"/>
  <c r="I629" i="3"/>
  <c r="G629" i="3"/>
  <c r="H631" i="3"/>
  <c r="G631" i="3"/>
  <c r="I632" i="3"/>
  <c r="G632" i="3"/>
  <c r="M635" i="3"/>
  <c r="L635" i="3"/>
  <c r="I637" i="3"/>
  <c r="G637" i="3"/>
  <c r="M638" i="3"/>
  <c r="L638" i="3"/>
  <c r="I640" i="3"/>
  <c r="G640" i="3"/>
  <c r="I641" i="3"/>
  <c r="G641" i="3"/>
  <c r="M642" i="3"/>
  <c r="L642" i="3"/>
  <c r="I645" i="3"/>
  <c r="G645" i="3"/>
  <c r="N648" i="3"/>
  <c r="L648" i="3"/>
  <c r="M649" i="3"/>
  <c r="L649" i="3"/>
  <c r="M651" i="3"/>
  <c r="L651" i="3"/>
  <c r="I653" i="3"/>
  <c r="G653" i="3"/>
  <c r="N654" i="3"/>
  <c r="L654" i="3"/>
  <c r="N656" i="3"/>
  <c r="L656" i="3"/>
  <c r="N658" i="3"/>
  <c r="L658" i="3"/>
  <c r="N659" i="3"/>
  <c r="H661" i="3"/>
  <c r="M663" i="3"/>
  <c r="L663" i="3"/>
  <c r="I664" i="3"/>
  <c r="N665" i="3"/>
  <c r="L665" i="3"/>
  <c r="I667" i="3"/>
  <c r="G667" i="3"/>
  <c r="N668" i="3"/>
  <c r="H670" i="3"/>
  <c r="H672" i="3"/>
  <c r="G672" i="3"/>
  <c r="N673" i="3"/>
  <c r="L673" i="3"/>
  <c r="N675" i="3"/>
  <c r="L675" i="3"/>
  <c r="H678" i="3"/>
  <c r="G678" i="3"/>
  <c r="I681" i="3"/>
  <c r="G681" i="3"/>
  <c r="I683" i="3"/>
  <c r="G683" i="3"/>
  <c r="M684" i="3"/>
  <c r="L684" i="3"/>
  <c r="I686" i="3"/>
  <c r="G686" i="3"/>
  <c r="H689" i="3"/>
  <c r="G689" i="3"/>
  <c r="I690" i="3"/>
  <c r="G690" i="3"/>
  <c r="I694" i="3"/>
  <c r="G694" i="3"/>
  <c r="M695" i="3"/>
  <c r="L695" i="3"/>
  <c r="N696" i="3"/>
  <c r="H698" i="3"/>
  <c r="M701" i="3"/>
  <c r="L701" i="3"/>
  <c r="I703" i="3"/>
  <c r="M704" i="3"/>
  <c r="L704" i="3"/>
  <c r="I705" i="3"/>
  <c r="G705" i="3"/>
  <c r="H707" i="3"/>
  <c r="H708" i="3"/>
  <c r="G708" i="3"/>
  <c r="M710" i="3"/>
  <c r="L710" i="3"/>
  <c r="I712" i="3"/>
  <c r="G712" i="3"/>
  <c r="M713" i="3"/>
  <c r="L713" i="3"/>
  <c r="I715" i="3"/>
  <c r="G715" i="3"/>
  <c r="M716" i="3"/>
  <c r="L716" i="3"/>
  <c r="I717" i="3"/>
  <c r="G717" i="3"/>
  <c r="I719" i="3"/>
  <c r="G719" i="3"/>
  <c r="N720" i="3"/>
  <c r="H722" i="3"/>
  <c r="N723" i="3"/>
  <c r="L723" i="3"/>
  <c r="N724" i="3"/>
  <c r="H725" i="3"/>
  <c r="N728" i="3"/>
  <c r="L728" i="3"/>
  <c r="M730" i="3"/>
  <c r="L730" i="3"/>
  <c r="I734" i="3"/>
  <c r="G734" i="3"/>
  <c r="M737" i="3"/>
  <c r="L737" i="3"/>
  <c r="N739" i="3"/>
  <c r="L739" i="3"/>
  <c r="N740" i="3"/>
  <c r="H742" i="3"/>
  <c r="M745" i="3"/>
  <c r="L745" i="3"/>
  <c r="I747" i="3"/>
  <c r="M748" i="3"/>
  <c r="L748" i="3"/>
  <c r="I750" i="3"/>
  <c r="G750" i="3"/>
  <c r="H753" i="3"/>
  <c r="G753" i="3"/>
  <c r="I754" i="3"/>
  <c r="G754" i="3"/>
  <c r="M756" i="3"/>
  <c r="L756" i="3"/>
  <c r="I758" i="3"/>
  <c r="G758" i="3"/>
  <c r="N759" i="3"/>
  <c r="L759" i="3"/>
  <c r="M761" i="3"/>
  <c r="L761" i="3"/>
  <c r="M762" i="3"/>
  <c r="L762" i="3"/>
  <c r="H765" i="3"/>
  <c r="H766" i="3"/>
  <c r="N769" i="3"/>
  <c r="L769" i="3"/>
  <c r="M771" i="3"/>
  <c r="L771" i="3"/>
  <c r="I773" i="3"/>
  <c r="G773" i="3"/>
  <c r="N774" i="3"/>
  <c r="L774" i="3"/>
  <c r="I776" i="3"/>
  <c r="G776" i="3"/>
  <c r="H779" i="3"/>
  <c r="G779" i="3"/>
  <c r="I780" i="3"/>
  <c r="G780" i="3"/>
  <c r="N783" i="3"/>
  <c r="L783" i="3"/>
  <c r="N784" i="3"/>
  <c r="N787" i="3"/>
  <c r="L787" i="3"/>
  <c r="M788" i="3"/>
  <c r="L788" i="3"/>
  <c r="I789" i="3"/>
  <c r="N790" i="3"/>
  <c r="L790" i="3"/>
  <c r="N791" i="3"/>
  <c r="H792" i="3"/>
  <c r="M794" i="3"/>
  <c r="L794" i="3"/>
  <c r="I798" i="3"/>
  <c r="G798" i="3"/>
  <c r="M799" i="3"/>
  <c r="L799" i="3"/>
  <c r="M801" i="3"/>
  <c r="L801" i="3"/>
  <c r="I802" i="3"/>
  <c r="G802" i="3"/>
  <c r="N803" i="3"/>
  <c r="M807" i="3"/>
  <c r="L807" i="3"/>
  <c r="I810" i="3"/>
  <c r="G810" i="3"/>
  <c r="M811" i="3"/>
  <c r="L811" i="3"/>
  <c r="H814" i="3"/>
  <c r="G814" i="3"/>
  <c r="I815" i="3"/>
  <c r="G815" i="3"/>
  <c r="I817" i="3"/>
  <c r="G817" i="3"/>
  <c r="H819" i="3"/>
  <c r="N821" i="3"/>
  <c r="L821" i="3"/>
  <c r="I823" i="3"/>
  <c r="G823" i="3"/>
  <c r="N824" i="3"/>
  <c r="H827" i="3"/>
  <c r="G827" i="3"/>
  <c r="I828" i="3"/>
  <c r="G828" i="3"/>
  <c r="M829" i="3"/>
  <c r="L829" i="3"/>
  <c r="I830" i="3"/>
  <c r="M831" i="3"/>
  <c r="L831" i="3"/>
  <c r="I833" i="3"/>
  <c r="G833" i="3"/>
  <c r="N834" i="3"/>
  <c r="M836" i="3"/>
  <c r="L836" i="3"/>
  <c r="H839" i="3"/>
  <c r="G839" i="3"/>
  <c r="I840" i="3"/>
  <c r="G840" i="3"/>
  <c r="M843" i="3"/>
  <c r="L843" i="3"/>
  <c r="I845" i="3"/>
  <c r="G845" i="3"/>
  <c r="M846" i="3"/>
  <c r="L846" i="3"/>
  <c r="N847" i="3"/>
  <c r="H849" i="3"/>
  <c r="N852" i="3"/>
  <c r="L852" i="3"/>
  <c r="M853" i="3"/>
  <c r="L853" i="3"/>
  <c r="M860" i="3"/>
  <c r="L860" i="3"/>
  <c r="I861" i="3"/>
  <c r="G861" i="3"/>
  <c r="M862" i="3"/>
  <c r="L862" i="3"/>
  <c r="I864" i="3"/>
  <c r="M865" i="3"/>
  <c r="L865" i="3"/>
  <c r="M867" i="3"/>
  <c r="L867" i="3"/>
  <c r="N870" i="3"/>
  <c r="L870" i="3"/>
  <c r="I876" i="3"/>
  <c r="G876" i="3"/>
  <c r="M878" i="3"/>
  <c r="L878" i="3"/>
  <c r="M881" i="3"/>
  <c r="L881" i="3"/>
  <c r="I884" i="3"/>
  <c r="N885" i="3"/>
  <c r="L885" i="3"/>
  <c r="M886" i="3"/>
  <c r="L886" i="3"/>
  <c r="M888" i="3"/>
  <c r="L888" i="3"/>
  <c r="I890" i="3"/>
  <c r="G890" i="3"/>
  <c r="H892" i="3"/>
  <c r="M894" i="3"/>
  <c r="L894" i="3"/>
  <c r="I896" i="3"/>
  <c r="G896" i="3"/>
  <c r="M899" i="3"/>
  <c r="L899" i="3"/>
  <c r="H900" i="3"/>
  <c r="M902" i="3"/>
  <c r="L902" i="3"/>
  <c r="I903" i="3"/>
  <c r="G903" i="3"/>
  <c r="M906" i="3"/>
  <c r="L906" i="3"/>
  <c r="I908" i="3"/>
  <c r="G908" i="3"/>
  <c r="H910" i="3"/>
  <c r="G910" i="3"/>
  <c r="I911" i="3"/>
  <c r="G911" i="3"/>
  <c r="M913" i="3"/>
  <c r="L913" i="3"/>
  <c r="I915" i="3"/>
  <c r="G915" i="3"/>
  <c r="N916" i="3"/>
  <c r="L916" i="3"/>
  <c r="N917" i="3"/>
  <c r="H918" i="3"/>
  <c r="M920" i="3"/>
  <c r="L920" i="3"/>
  <c r="M921" i="3"/>
  <c r="L921" i="3"/>
  <c r="I923" i="3"/>
  <c r="M924" i="3"/>
  <c r="L924" i="3"/>
  <c r="N925" i="3"/>
  <c r="H927" i="3"/>
  <c r="H929" i="3"/>
  <c r="G929" i="3"/>
  <c r="M931" i="3"/>
  <c r="L931" i="3"/>
  <c r="I934" i="3"/>
  <c r="G934" i="3"/>
  <c r="N935" i="3"/>
  <c r="L935" i="3"/>
  <c r="I937" i="3"/>
  <c r="G937" i="3"/>
  <c r="N939" i="3"/>
  <c r="I942" i="3"/>
  <c r="G942" i="3"/>
  <c r="I944" i="3"/>
  <c r="G944" i="3"/>
  <c r="H947" i="3"/>
  <c r="G947" i="3"/>
  <c r="I948" i="3"/>
  <c r="G948" i="3"/>
  <c r="I952" i="3"/>
  <c r="G952" i="3"/>
  <c r="N953" i="3"/>
  <c r="L953" i="3"/>
  <c r="N954" i="3"/>
  <c r="H956" i="3"/>
  <c r="M959" i="3"/>
  <c r="L959" i="3"/>
  <c r="M960" i="3"/>
  <c r="L960" i="3"/>
  <c r="I962" i="3"/>
  <c r="I964" i="3"/>
  <c r="G964" i="3"/>
  <c r="N965" i="3"/>
  <c r="H966" i="3"/>
  <c r="H967" i="3"/>
  <c r="G967" i="3"/>
  <c r="I968" i="3"/>
  <c r="G968" i="3"/>
  <c r="M971" i="3"/>
  <c r="L971" i="3"/>
  <c r="I973" i="3"/>
  <c r="G973" i="3"/>
  <c r="M974" i="3"/>
  <c r="L974" i="3"/>
  <c r="I976" i="3"/>
  <c r="G976" i="3"/>
  <c r="M977" i="3"/>
  <c r="L977" i="3"/>
  <c r="I979" i="3"/>
  <c r="G979" i="3"/>
  <c r="M980" i="3"/>
  <c r="L980" i="3"/>
  <c r="I983" i="3"/>
  <c r="G983" i="3"/>
  <c r="N984" i="3"/>
  <c r="H986" i="3"/>
  <c r="H987" i="3"/>
  <c r="I990" i="3"/>
  <c r="G990" i="3"/>
  <c r="M991" i="3"/>
  <c r="L991" i="3"/>
  <c r="I993" i="3"/>
  <c r="G993" i="3"/>
  <c r="H994" i="3"/>
  <c r="G994" i="3"/>
  <c r="H998" i="3"/>
  <c r="M1001" i="3"/>
  <c r="L1001" i="3"/>
  <c r="M1002" i="3"/>
  <c r="L1002" i="3"/>
  <c r="I1004" i="3"/>
  <c r="N1005" i="3"/>
  <c r="L1005" i="3"/>
  <c r="M1007" i="3"/>
  <c r="L1007" i="3"/>
  <c r="H1010" i="3"/>
  <c r="G1010" i="3"/>
  <c r="I1011" i="3"/>
  <c r="G1011" i="3"/>
  <c r="M1012" i="3"/>
  <c r="L1012" i="3"/>
  <c r="I1014" i="3"/>
  <c r="G1014" i="3"/>
  <c r="H1016" i="3"/>
  <c r="G1016" i="3"/>
  <c r="I1017" i="3"/>
  <c r="G1017" i="3"/>
  <c r="I1019" i="3"/>
  <c r="G1019" i="3"/>
  <c r="M1020" i="3"/>
  <c r="L1020" i="3"/>
  <c r="H1021" i="3"/>
  <c r="G1021" i="3"/>
  <c r="I1022" i="3"/>
  <c r="G1022" i="3"/>
  <c r="I1024" i="3"/>
  <c r="G1024" i="3"/>
  <c r="M1025" i="3"/>
  <c r="L1025" i="3"/>
  <c r="H1027" i="3"/>
  <c r="G1027" i="3"/>
  <c r="H1029" i="3"/>
  <c r="G1029" i="3"/>
  <c r="I1030" i="3"/>
  <c r="G1030" i="3"/>
  <c r="M1031" i="3"/>
  <c r="L1031" i="3"/>
  <c r="H1032" i="3"/>
  <c r="G1032" i="3"/>
  <c r="I1033" i="3"/>
  <c r="G1033" i="3"/>
  <c r="H1035" i="3"/>
  <c r="G1035" i="3"/>
  <c r="I1036" i="3"/>
  <c r="G1036" i="3"/>
  <c r="M1037" i="3"/>
  <c r="L1037" i="3"/>
  <c r="H1039" i="3"/>
  <c r="G1039" i="3"/>
  <c r="M1040" i="3"/>
  <c r="L1040" i="3"/>
  <c r="H1042" i="3"/>
  <c r="G1042" i="3"/>
  <c r="I1043" i="3"/>
  <c r="G1043" i="3"/>
  <c r="M1044" i="3"/>
  <c r="L1044" i="3"/>
  <c r="M1046" i="3"/>
  <c r="L1046" i="3"/>
  <c r="H1047" i="3"/>
  <c r="G1047" i="3"/>
  <c r="H1049" i="3"/>
  <c r="G1049" i="3"/>
  <c r="M1050" i="3"/>
  <c r="L1050" i="3"/>
  <c r="H1052" i="3"/>
  <c r="G1052" i="3"/>
  <c r="M1053" i="3"/>
  <c r="L1053" i="3"/>
  <c r="I1055" i="3"/>
  <c r="G1055" i="3"/>
  <c r="M1056" i="3"/>
  <c r="L1056" i="3"/>
  <c r="H1058" i="3"/>
  <c r="G1058" i="3"/>
  <c r="M1059" i="3"/>
  <c r="L1059" i="3"/>
  <c r="H1060" i="3"/>
  <c r="G1060" i="3"/>
  <c r="I1061" i="3"/>
  <c r="G1061" i="3"/>
  <c r="H1063" i="3"/>
  <c r="G1063" i="3"/>
  <c r="I1064" i="3"/>
  <c r="G1064" i="3"/>
  <c r="H1066" i="3"/>
  <c r="G1066" i="3"/>
  <c r="I1067" i="3"/>
  <c r="G1067" i="3"/>
  <c r="M1068" i="3"/>
  <c r="L1068" i="3"/>
  <c r="H1070" i="3"/>
  <c r="G1070" i="3"/>
  <c r="I1071" i="3"/>
  <c r="G1071" i="3"/>
  <c r="M1072" i="3"/>
  <c r="L1072" i="3"/>
  <c r="H1074" i="3"/>
  <c r="G1074" i="3"/>
  <c r="I1075" i="3"/>
  <c r="G1075" i="3"/>
  <c r="M1076" i="3"/>
  <c r="L1076" i="3"/>
  <c r="H1077" i="3"/>
  <c r="G1077" i="3"/>
  <c r="H1079" i="3"/>
  <c r="G1079" i="3"/>
  <c r="I1080" i="3"/>
  <c r="G1080" i="3"/>
  <c r="M1081" i="3"/>
  <c r="L1081" i="3"/>
  <c r="I1083" i="3"/>
  <c r="G1083" i="3"/>
  <c r="M1084" i="3"/>
  <c r="L1084" i="3"/>
  <c r="H1086" i="3"/>
  <c r="G1086" i="3"/>
  <c r="I1087" i="3"/>
  <c r="G1087" i="3"/>
  <c r="H1089" i="3"/>
  <c r="G1089" i="3"/>
  <c r="H1090" i="3"/>
  <c r="G1090" i="3"/>
  <c r="I1091" i="3"/>
  <c r="G1091" i="3"/>
  <c r="H1092" i="3"/>
  <c r="G1092" i="3"/>
  <c r="M1093" i="3"/>
  <c r="L1093" i="3"/>
  <c r="H1095" i="3"/>
  <c r="G1095" i="3"/>
  <c r="I1096" i="3"/>
  <c r="G1096" i="3"/>
  <c r="H1097" i="3"/>
  <c r="G1097" i="3"/>
  <c r="I1098" i="3"/>
  <c r="G1098" i="3"/>
  <c r="M1099" i="3"/>
  <c r="L1099" i="3"/>
  <c r="H1101" i="3"/>
  <c r="G1101" i="3"/>
  <c r="M1102" i="3"/>
  <c r="L1102" i="3"/>
  <c r="H1103" i="3"/>
  <c r="G1103" i="3"/>
  <c r="M1104" i="3"/>
  <c r="L1104" i="3"/>
  <c r="H1106" i="3"/>
  <c r="G1106" i="3"/>
  <c r="M1107" i="3"/>
  <c r="L1107" i="3"/>
  <c r="I1109" i="3"/>
  <c r="G1109" i="3"/>
  <c r="M1110" i="3"/>
  <c r="L1110" i="3"/>
  <c r="I1112" i="3"/>
  <c r="G1112" i="3"/>
  <c r="M1113" i="3"/>
  <c r="L1113" i="3"/>
  <c r="H1115" i="3"/>
  <c r="G1115" i="3"/>
  <c r="I1116" i="3"/>
  <c r="G1116" i="3"/>
  <c r="M1117" i="3"/>
  <c r="L1117" i="3"/>
  <c r="H1119" i="3"/>
  <c r="G1119" i="3"/>
  <c r="I1120" i="3"/>
  <c r="G1120" i="3"/>
  <c r="H1122" i="3"/>
  <c r="G1122" i="3"/>
  <c r="I1123" i="3"/>
  <c r="G1123" i="3"/>
  <c r="H1124" i="3"/>
  <c r="G1124" i="3"/>
  <c r="I1125" i="3"/>
  <c r="G1125" i="3"/>
  <c r="M1126" i="3"/>
  <c r="L1126" i="3"/>
  <c r="H1128" i="3"/>
  <c r="G1128" i="3"/>
  <c r="I1129" i="3"/>
  <c r="G1129" i="3"/>
  <c r="M1130" i="3"/>
  <c r="L1130" i="3"/>
  <c r="H1132" i="3"/>
  <c r="G1132" i="3"/>
  <c r="I1133" i="3"/>
  <c r="G1133" i="3"/>
  <c r="M1134" i="3"/>
  <c r="L1134" i="3"/>
  <c r="H1136" i="3"/>
  <c r="G1136" i="3"/>
  <c r="I1137" i="3"/>
  <c r="G1137" i="3"/>
  <c r="M1138" i="3"/>
  <c r="L1138" i="3"/>
  <c r="H1140" i="3"/>
  <c r="G1140" i="3"/>
  <c r="I1141" i="3"/>
  <c r="G1141" i="3"/>
  <c r="H1143" i="3"/>
  <c r="G1143" i="3"/>
  <c r="I1144" i="3"/>
  <c r="G1144" i="3"/>
  <c r="M1145" i="3"/>
  <c r="L1145" i="3"/>
  <c r="H1147" i="3"/>
  <c r="G1147" i="3"/>
  <c r="I1148" i="3"/>
  <c r="G1148" i="3"/>
  <c r="M1149" i="3"/>
  <c r="L1149" i="3"/>
  <c r="H1151" i="3"/>
  <c r="G1151" i="3"/>
  <c r="M1152" i="3"/>
  <c r="L1152" i="3"/>
  <c r="H1154" i="3"/>
  <c r="G1154" i="3"/>
  <c r="I1155" i="3"/>
  <c r="G1155" i="3"/>
  <c r="M1156" i="3"/>
  <c r="L1156" i="3"/>
  <c r="I1158" i="3"/>
  <c r="G1158" i="3"/>
  <c r="M1159" i="3"/>
  <c r="L1159" i="3"/>
  <c r="I1161" i="3"/>
  <c r="G1161" i="3"/>
  <c r="M1163" i="3"/>
  <c r="L1163" i="3"/>
  <c r="H1164" i="3"/>
  <c r="G1164" i="3"/>
  <c r="I1165" i="3"/>
  <c r="G1165" i="3"/>
  <c r="M1166" i="3"/>
  <c r="L1166" i="3"/>
  <c r="H1167" i="3"/>
  <c r="G1167" i="3"/>
  <c r="H1169" i="3"/>
  <c r="G1169" i="3"/>
  <c r="M1170" i="3"/>
  <c r="L1170" i="3"/>
  <c r="H1172" i="3"/>
  <c r="G1172" i="3"/>
  <c r="I1173" i="3"/>
  <c r="G1173" i="3"/>
  <c r="M1174" i="3"/>
  <c r="L1174" i="3"/>
  <c r="H1176" i="3"/>
  <c r="G1176" i="3"/>
  <c r="I1177" i="3"/>
  <c r="G1177" i="3"/>
  <c r="M1178" i="3"/>
  <c r="L1178" i="3"/>
  <c r="H1180" i="3"/>
  <c r="G1180" i="3"/>
  <c r="I1181" i="3"/>
  <c r="G1181" i="3"/>
  <c r="M1182" i="3"/>
  <c r="L1182" i="3"/>
  <c r="H1184" i="3"/>
  <c r="G1184" i="3"/>
  <c r="I1185" i="3"/>
  <c r="G1185" i="3"/>
  <c r="H1187" i="3"/>
  <c r="G1187" i="3"/>
  <c r="I1188" i="3"/>
  <c r="G1188" i="3"/>
  <c r="M1189" i="3"/>
  <c r="L1189" i="3"/>
  <c r="I1191" i="3"/>
  <c r="G1191" i="3"/>
  <c r="M1192" i="3"/>
  <c r="L1192" i="3"/>
  <c r="H1194" i="3"/>
  <c r="G1194" i="3"/>
  <c r="I1195" i="3"/>
  <c r="G1195" i="3"/>
  <c r="M1196" i="3"/>
  <c r="L1196" i="3"/>
  <c r="H1198" i="3"/>
  <c r="G1198" i="3"/>
  <c r="I1199" i="3"/>
  <c r="G1199" i="3"/>
  <c r="M1200" i="3"/>
  <c r="L1200" i="3"/>
  <c r="H1202" i="3"/>
  <c r="G1202" i="3"/>
  <c r="I1203" i="3"/>
  <c r="G1203" i="3"/>
  <c r="M1204" i="3"/>
  <c r="L1204" i="3"/>
  <c r="H1206" i="3"/>
  <c r="G1206" i="3"/>
  <c r="M1207" i="3"/>
  <c r="L1207" i="3"/>
  <c r="H1208" i="3"/>
  <c r="G1208" i="3"/>
  <c r="I1209" i="3"/>
  <c r="G1209" i="3"/>
  <c r="M1210" i="3"/>
  <c r="L1210" i="3"/>
  <c r="H1212" i="3"/>
  <c r="G1212" i="3"/>
  <c r="M1213" i="3"/>
  <c r="L1213" i="3"/>
  <c r="H1215" i="3"/>
  <c r="G1215" i="3"/>
  <c r="I1216" i="3"/>
  <c r="G1216" i="3"/>
  <c r="H1218" i="3"/>
  <c r="G1218" i="3"/>
  <c r="M1220" i="3"/>
  <c r="L1220" i="3"/>
  <c r="H1222" i="3"/>
  <c r="G1222" i="3"/>
  <c r="H1223" i="3"/>
  <c r="G1223" i="3"/>
  <c r="M1224" i="3"/>
  <c r="L1224" i="3"/>
  <c r="I1226" i="3"/>
  <c r="G1226" i="3"/>
  <c r="M1227" i="3"/>
  <c r="L1227" i="3"/>
  <c r="I1228" i="3"/>
  <c r="G1228" i="3"/>
  <c r="M1229" i="3"/>
  <c r="L1229" i="3"/>
  <c r="H1231" i="3"/>
  <c r="G1231" i="3"/>
  <c r="M1232" i="3"/>
  <c r="L1232" i="3"/>
  <c r="I1234" i="3"/>
  <c r="G1234" i="3"/>
  <c r="M1235" i="3"/>
  <c r="L1235" i="3"/>
  <c r="I1236" i="3"/>
  <c r="G1236" i="3"/>
  <c r="M1237" i="3"/>
  <c r="L1237" i="3"/>
  <c r="H1239" i="3"/>
  <c r="G1239" i="3"/>
  <c r="I1240" i="3"/>
  <c r="G1240" i="3"/>
  <c r="M1241" i="3"/>
  <c r="L1241" i="3"/>
  <c r="H1243" i="3"/>
  <c r="G1243" i="3"/>
  <c r="H1245" i="3"/>
  <c r="G1245" i="3"/>
  <c r="H1246" i="3"/>
  <c r="G1246" i="3"/>
  <c r="I1247" i="3"/>
  <c r="G1247" i="3"/>
  <c r="M1248" i="3"/>
  <c r="L1248" i="3"/>
  <c r="H1250" i="3"/>
  <c r="G1250" i="3"/>
  <c r="I1251" i="3"/>
  <c r="G1251" i="3"/>
  <c r="M1252" i="3"/>
  <c r="L1252" i="3"/>
  <c r="M1254" i="3"/>
  <c r="L1254" i="3"/>
  <c r="H1255" i="3"/>
  <c r="G1255" i="3"/>
  <c r="I1256" i="3"/>
  <c r="G1256" i="3"/>
  <c r="I1258" i="3"/>
  <c r="G1258" i="3"/>
  <c r="M1260" i="3"/>
  <c r="L1260" i="3"/>
  <c r="H1261" i="3"/>
  <c r="G1261" i="3"/>
  <c r="I1262" i="3"/>
  <c r="G1262" i="3"/>
  <c r="H1263" i="3"/>
  <c r="G1263" i="3"/>
  <c r="H1264" i="3"/>
  <c r="G1264" i="3"/>
  <c r="I1265" i="3"/>
  <c r="G1265" i="3"/>
  <c r="I1266" i="3"/>
  <c r="G1266" i="3"/>
  <c r="M1267" i="3"/>
  <c r="L1267" i="3"/>
  <c r="H1269" i="3"/>
  <c r="G1269" i="3"/>
  <c r="I1270" i="3"/>
  <c r="G1270" i="3"/>
  <c r="M1271" i="3"/>
  <c r="L1271" i="3"/>
  <c r="H1273" i="3"/>
  <c r="G1273" i="3"/>
  <c r="I1274" i="3"/>
  <c r="G1274" i="3"/>
  <c r="M1275" i="3"/>
  <c r="L1275" i="3"/>
  <c r="H1277" i="3"/>
  <c r="G1277" i="3"/>
  <c r="I1278" i="3"/>
  <c r="G1278" i="3"/>
  <c r="M1279" i="3"/>
  <c r="L1279" i="3"/>
  <c r="H1281" i="3"/>
  <c r="G1281" i="3"/>
  <c r="I1282" i="3"/>
  <c r="G1282" i="3"/>
  <c r="M1283" i="3"/>
  <c r="L1283" i="3"/>
  <c r="H1286" i="3"/>
  <c r="G1286" i="3"/>
  <c r="I1287" i="3"/>
  <c r="G1287" i="3"/>
  <c r="M1288" i="3"/>
  <c r="L1288" i="3"/>
  <c r="H1290" i="3"/>
  <c r="G1290" i="3"/>
  <c r="I1291" i="3"/>
  <c r="G1291" i="3"/>
  <c r="I1293" i="3"/>
  <c r="G1293" i="3"/>
  <c r="H1295" i="3"/>
  <c r="G1295" i="3"/>
  <c r="I1296" i="3"/>
  <c r="G1296" i="3"/>
  <c r="M1297" i="3"/>
  <c r="L1297" i="3"/>
  <c r="H1299" i="3"/>
  <c r="G1299" i="3"/>
  <c r="M1300" i="3"/>
  <c r="L1300" i="3"/>
  <c r="H1301" i="3"/>
  <c r="G1301" i="3"/>
  <c r="H1303" i="3"/>
  <c r="G1303" i="3"/>
  <c r="N1304" i="3"/>
  <c r="L1304" i="3"/>
  <c r="N1307" i="3"/>
  <c r="L1307" i="3"/>
  <c r="N1310" i="3"/>
  <c r="L1310" i="3"/>
  <c r="I1311" i="3"/>
  <c r="G1311" i="3"/>
  <c r="M1314" i="3"/>
  <c r="L1314" i="3"/>
  <c r="N1316" i="3"/>
  <c r="L1316" i="3"/>
  <c r="N1318" i="3"/>
  <c r="L1318" i="3"/>
  <c r="N1319" i="3"/>
  <c r="L1319" i="3"/>
  <c r="I1320" i="3"/>
  <c r="G1320" i="3"/>
  <c r="M1324" i="3"/>
  <c r="L1324" i="3"/>
  <c r="H1326" i="3"/>
  <c r="G1326" i="3"/>
  <c r="H1328" i="3"/>
  <c r="G1328" i="3"/>
  <c r="H1329" i="3"/>
  <c r="G1329" i="3"/>
  <c r="N1330" i="3"/>
  <c r="L1330" i="3"/>
  <c r="H1331" i="3"/>
  <c r="I1334" i="3"/>
  <c r="N1335" i="3"/>
  <c r="L1335" i="3"/>
  <c r="I1338" i="3"/>
  <c r="G1338" i="3"/>
  <c r="N1339" i="3"/>
  <c r="L1339" i="3"/>
  <c r="N1344" i="3"/>
  <c r="L1344" i="3"/>
  <c r="M1345" i="3"/>
  <c r="N1347" i="3"/>
  <c r="L1347" i="3"/>
  <c r="N1348" i="3"/>
  <c r="L1348" i="3"/>
  <c r="H1351" i="3"/>
  <c r="G1351" i="3"/>
  <c r="I1356" i="3"/>
  <c r="H1357" i="3"/>
  <c r="G1357" i="3"/>
  <c r="N1358" i="3"/>
  <c r="L1358" i="3"/>
  <c r="H1363" i="3"/>
  <c r="G1363" i="3"/>
  <c r="N1366" i="3"/>
  <c r="L1366" i="3"/>
  <c r="H1368" i="3"/>
  <c r="G1368" i="3"/>
  <c r="H1372" i="3"/>
  <c r="G1372" i="3"/>
  <c r="M1373" i="3"/>
  <c r="L1373" i="3"/>
  <c r="H1375" i="3"/>
  <c r="G1375" i="3"/>
  <c r="H1376" i="3"/>
  <c r="G1376" i="3"/>
  <c r="H1377" i="3"/>
  <c r="G1377" i="3"/>
  <c r="I1379" i="3"/>
  <c r="G1379" i="3"/>
  <c r="N1383" i="3"/>
  <c r="L1383" i="3"/>
  <c r="H1385" i="3"/>
  <c r="G1385" i="3"/>
  <c r="M1386" i="3"/>
  <c r="L1386" i="3"/>
  <c r="H1388" i="3"/>
  <c r="G1388" i="3"/>
  <c r="N1390" i="3"/>
  <c r="L1390" i="3"/>
  <c r="N1394" i="3"/>
  <c r="L1394" i="3"/>
  <c r="N1397" i="3"/>
  <c r="L1397" i="3"/>
  <c r="H1399" i="3"/>
  <c r="G1399" i="3"/>
  <c r="H1402" i="3"/>
  <c r="G1402" i="3"/>
  <c r="N1403" i="3"/>
  <c r="L1403" i="3"/>
  <c r="H1405" i="3"/>
  <c r="I1406" i="3"/>
  <c r="G1406" i="3"/>
  <c r="N1407" i="3"/>
  <c r="L1407" i="3"/>
  <c r="H1413" i="3"/>
  <c r="G1413" i="3"/>
  <c r="N1415" i="3"/>
  <c r="H1417" i="3"/>
  <c r="N1419" i="3"/>
  <c r="L1419" i="3"/>
  <c r="H1423" i="3"/>
  <c r="G1423" i="3"/>
  <c r="H1426" i="3"/>
  <c r="G1426" i="3"/>
  <c r="N1427" i="3"/>
  <c r="I1429" i="3"/>
  <c r="M1431" i="3"/>
  <c r="M1434" i="3"/>
  <c r="L1434" i="3"/>
  <c r="H1436" i="3"/>
  <c r="G1436" i="3"/>
  <c r="I1438" i="3"/>
  <c r="G1438" i="3"/>
  <c r="H1440" i="3"/>
  <c r="G1440" i="3"/>
  <c r="I1442" i="3"/>
  <c r="G1442" i="3"/>
  <c r="M1445" i="3"/>
  <c r="L1445" i="3"/>
  <c r="I1446" i="3"/>
  <c r="G1446" i="3"/>
  <c r="H1447" i="3"/>
  <c r="G1447" i="3"/>
  <c r="H1452" i="3"/>
  <c r="G1452" i="3"/>
  <c r="N1453" i="3"/>
  <c r="N1454" i="3"/>
  <c r="L1454" i="3"/>
  <c r="N1456" i="3"/>
  <c r="L1456" i="3"/>
  <c r="I1458" i="3"/>
  <c r="G1458" i="3"/>
  <c r="H1460" i="3"/>
  <c r="G1460" i="3"/>
  <c r="N1462" i="3"/>
  <c r="L1462" i="3"/>
  <c r="N1463" i="3"/>
  <c r="L1463" i="3"/>
  <c r="N1465" i="3"/>
  <c r="L1465" i="3"/>
  <c r="H1466" i="3"/>
  <c r="G1466" i="3"/>
  <c r="I1467" i="3"/>
  <c r="G1467" i="3"/>
  <c r="N1468" i="3"/>
  <c r="L1468" i="3"/>
  <c r="H1470" i="3"/>
  <c r="G1470" i="3"/>
  <c r="I1471" i="3"/>
  <c r="N1473" i="3"/>
  <c r="L1473" i="3"/>
  <c r="M1475" i="3"/>
  <c r="L1475" i="3"/>
  <c r="H1477" i="3"/>
  <c r="G1477" i="3"/>
  <c r="H1480" i="3"/>
  <c r="G1480" i="3"/>
  <c r="N1484" i="3"/>
  <c r="N1486" i="3"/>
  <c r="L1486" i="3"/>
  <c r="H1489" i="3"/>
  <c r="G1489" i="3"/>
  <c r="I1491" i="3"/>
  <c r="G1491" i="3"/>
  <c r="H1493" i="3"/>
  <c r="G1493" i="3"/>
  <c r="I1494" i="3"/>
  <c r="G1494" i="3"/>
  <c r="N1495" i="3"/>
  <c r="L1495" i="3"/>
  <c r="N1498" i="3"/>
  <c r="L1498" i="3"/>
  <c r="H1501" i="3"/>
  <c r="G1501" i="3"/>
  <c r="N1503" i="3"/>
  <c r="L1503" i="3"/>
  <c r="H1504" i="3"/>
  <c r="G1504" i="3"/>
  <c r="H1508" i="3"/>
  <c r="G1508" i="3"/>
  <c r="H1509" i="3"/>
  <c r="G1509" i="3"/>
  <c r="N1510" i="3"/>
  <c r="L1510" i="3"/>
  <c r="H1512" i="3"/>
  <c r="G1512" i="3"/>
  <c r="I1514" i="3"/>
  <c r="G1514" i="3"/>
  <c r="N1515" i="3"/>
  <c r="L1515" i="3"/>
  <c r="H1522" i="3"/>
  <c r="G1522" i="3"/>
  <c r="N1523" i="3"/>
  <c r="N1524" i="3"/>
  <c r="L1524" i="3"/>
  <c r="N1526" i="3"/>
  <c r="L1526" i="3"/>
  <c r="M1528" i="3"/>
  <c r="L1528" i="3"/>
  <c r="N1530" i="3"/>
  <c r="L1530" i="3"/>
  <c r="I1532" i="3"/>
  <c r="N1533" i="3"/>
  <c r="L1533" i="3"/>
  <c r="M1534" i="3"/>
  <c r="I1536" i="3"/>
  <c r="N1537" i="3"/>
  <c r="L1537" i="3"/>
  <c r="H1543" i="3"/>
  <c r="G1543" i="3"/>
  <c r="N1546" i="3"/>
  <c r="H1548" i="3"/>
  <c r="H1550" i="3"/>
  <c r="G1550" i="3"/>
  <c r="N1553" i="3"/>
  <c r="L1553" i="3"/>
  <c r="H1555" i="3"/>
  <c r="G1555" i="3"/>
  <c r="H1558" i="3"/>
  <c r="G1558" i="3"/>
  <c r="H1561" i="3"/>
  <c r="G1561" i="3"/>
  <c r="N1562" i="3"/>
  <c r="M1564" i="3"/>
  <c r="N1566" i="3"/>
  <c r="L1566" i="3"/>
  <c r="M1568" i="3"/>
  <c r="L1568" i="3"/>
  <c r="H1570" i="3"/>
  <c r="G1570" i="3"/>
  <c r="I1572" i="3"/>
  <c r="G1572" i="3"/>
  <c r="H1574" i="3"/>
  <c r="G1574" i="3"/>
  <c r="I1576" i="3"/>
  <c r="G1576" i="3"/>
  <c r="N1577" i="3"/>
  <c r="L1577" i="3"/>
  <c r="N1582" i="3"/>
  <c r="N1584" i="3"/>
  <c r="L1584" i="3"/>
  <c r="M1586" i="3"/>
  <c r="L1586" i="3"/>
  <c r="H1589" i="3"/>
  <c r="G1589" i="3"/>
  <c r="H1591" i="3"/>
  <c r="G1591" i="3"/>
  <c r="N1593" i="3"/>
  <c r="L1593" i="3"/>
  <c r="H1594" i="3"/>
  <c r="G1594" i="3"/>
  <c r="H1597" i="3"/>
  <c r="G1597" i="3"/>
  <c r="N1598" i="3"/>
  <c r="N1600" i="3"/>
  <c r="L1600" i="3"/>
  <c r="I1604" i="3"/>
  <c r="G1604" i="3"/>
  <c r="N1605" i="3"/>
  <c r="L1605" i="3"/>
  <c r="N1609" i="3"/>
  <c r="N1610" i="3"/>
  <c r="L1610" i="3"/>
  <c r="N1612" i="3"/>
  <c r="L1612" i="3"/>
  <c r="M1614" i="3"/>
  <c r="L1614" i="3"/>
  <c r="N1616" i="3"/>
  <c r="L1616" i="3"/>
  <c r="M1618" i="3"/>
  <c r="L1618" i="3"/>
  <c r="H1619" i="3"/>
  <c r="G1619" i="3"/>
  <c r="H1621" i="3"/>
  <c r="G1621" i="3"/>
  <c r="I1623" i="3"/>
  <c r="G1623" i="3"/>
  <c r="N1624" i="3"/>
  <c r="L1624" i="3"/>
  <c r="N1627" i="3"/>
  <c r="L1627" i="3"/>
  <c r="H1631" i="3"/>
  <c r="G1631" i="3"/>
  <c r="N1632" i="3"/>
  <c r="M1634" i="3"/>
  <c r="L1634" i="3"/>
  <c r="H1637" i="3"/>
  <c r="G1637" i="3"/>
  <c r="N1641" i="3"/>
  <c r="M1643" i="3"/>
  <c r="N1645" i="3"/>
  <c r="L1645" i="3"/>
  <c r="M1647" i="3"/>
  <c r="L1647" i="3"/>
  <c r="H1649" i="3"/>
  <c r="G1649" i="3"/>
  <c r="I1650" i="3"/>
  <c r="G1650" i="3"/>
  <c r="M1654" i="3"/>
  <c r="L1654" i="3"/>
  <c r="I1656" i="3"/>
  <c r="G1656" i="3"/>
  <c r="H1658" i="3"/>
  <c r="G1658" i="3"/>
  <c r="I1659" i="3"/>
  <c r="G1659" i="3"/>
  <c r="H1660" i="3"/>
  <c r="G1660" i="3"/>
  <c r="I1662" i="3"/>
  <c r="G1662" i="3"/>
  <c r="N1663" i="3"/>
  <c r="L1663" i="3"/>
  <c r="N1669" i="3"/>
  <c r="L1669" i="3"/>
  <c r="H1670" i="3"/>
  <c r="G1670" i="3"/>
  <c r="H1673" i="3"/>
  <c r="G1673" i="3"/>
  <c r="H1675" i="3"/>
  <c r="G1675" i="3"/>
  <c r="N1677" i="3"/>
  <c r="L1677" i="3"/>
  <c r="N1681" i="3"/>
  <c r="L1681" i="3"/>
  <c r="N1688" i="3"/>
  <c r="L1688" i="3"/>
  <c r="H1690" i="3"/>
  <c r="G1690" i="3"/>
  <c r="I1691" i="3"/>
  <c r="G1691" i="3"/>
  <c r="N1692" i="3"/>
  <c r="L1692" i="3"/>
  <c r="N1695" i="3"/>
  <c r="M1696" i="3"/>
  <c r="L1696" i="3"/>
  <c r="N1698" i="3"/>
  <c r="L1698" i="3"/>
  <c r="I1700" i="3"/>
  <c r="N1701" i="3"/>
  <c r="L1701" i="3"/>
  <c r="M1702" i="3"/>
  <c r="I1703" i="3"/>
  <c r="H1705" i="3"/>
  <c r="G1705" i="3"/>
  <c r="N1707" i="3"/>
  <c r="H1710" i="3"/>
  <c r="G1710" i="3"/>
  <c r="N1711" i="3"/>
  <c r="L1711" i="3"/>
  <c r="H1714" i="3"/>
  <c r="G1714" i="3"/>
  <c r="N1716" i="3"/>
  <c r="I1718" i="3"/>
  <c r="M1720" i="3"/>
  <c r="N1722" i="3"/>
  <c r="L1722" i="3"/>
  <c r="H1724" i="3"/>
  <c r="G1724" i="3"/>
  <c r="I1725" i="3"/>
  <c r="G1725" i="3"/>
  <c r="H1727" i="3"/>
  <c r="G1727" i="3"/>
  <c r="N1731" i="3"/>
  <c r="N1738" i="3"/>
  <c r="N1739" i="3"/>
  <c r="L1739" i="3"/>
  <c r="M1740" i="3"/>
  <c r="L1740" i="3"/>
  <c r="N1742" i="3"/>
  <c r="N1744" i="3"/>
  <c r="L1744" i="3"/>
  <c r="N1746" i="3"/>
  <c r="L1746" i="3"/>
  <c r="M1748" i="3"/>
  <c r="L1748" i="3"/>
  <c r="N1750" i="3"/>
  <c r="L1750" i="3"/>
  <c r="M1752" i="3"/>
  <c r="L1752" i="3"/>
  <c r="H1754" i="3"/>
  <c r="G1754" i="3"/>
  <c r="N1755" i="3"/>
  <c r="L1755" i="3"/>
  <c r="H1759" i="3"/>
  <c r="G1759" i="3"/>
  <c r="M1761" i="3"/>
  <c r="L1761" i="3"/>
  <c r="I1763" i="3"/>
  <c r="G1763" i="3"/>
  <c r="H1765" i="3"/>
  <c r="G1765" i="3"/>
  <c r="N1768" i="3"/>
  <c r="L1768" i="3"/>
  <c r="N1771" i="3"/>
  <c r="N1774" i="3"/>
  <c r="L1774" i="3"/>
  <c r="M1775" i="3"/>
  <c r="L1775" i="3"/>
  <c r="H1777" i="3"/>
  <c r="G1777" i="3"/>
  <c r="I1778" i="3"/>
  <c r="G1778" i="3"/>
  <c r="N1781" i="3"/>
  <c r="N1782" i="3"/>
  <c r="L1782" i="3"/>
  <c r="H1784" i="3"/>
  <c r="G1784" i="3"/>
  <c r="H1789" i="3"/>
  <c r="G1789" i="3"/>
  <c r="H1792" i="3"/>
  <c r="G1792" i="3"/>
  <c r="H1795" i="3"/>
  <c r="G1795" i="3"/>
  <c r="H1798" i="3"/>
  <c r="G1798" i="3"/>
  <c r="M1799" i="3"/>
  <c r="L1799" i="3"/>
  <c r="H1800" i="3"/>
  <c r="G1800" i="3"/>
  <c r="H1801" i="3"/>
  <c r="G1801" i="3"/>
  <c r="N1802" i="3"/>
  <c r="L1802" i="3"/>
  <c r="H1804" i="3"/>
  <c r="G1804" i="3"/>
  <c r="I1806" i="3"/>
  <c r="G1806" i="3"/>
  <c r="N1813" i="3"/>
  <c r="L1813" i="3"/>
  <c r="H1817" i="3"/>
  <c r="G1817" i="3"/>
  <c r="N1818" i="3"/>
  <c r="N1820" i="3"/>
  <c r="L1820" i="3"/>
  <c r="H1822" i="3"/>
  <c r="G1822" i="3"/>
  <c r="I1823" i="3"/>
  <c r="G1823" i="3"/>
  <c r="N1824" i="3"/>
  <c r="L1824" i="3"/>
  <c r="H1826" i="3"/>
  <c r="G1826" i="3"/>
  <c r="M1828" i="3"/>
  <c r="L1828" i="3"/>
  <c r="I1831" i="3"/>
  <c r="N1834" i="3"/>
  <c r="H1836" i="3"/>
  <c r="H1844" i="3"/>
  <c r="G1844" i="3"/>
  <c r="H1849" i="3"/>
  <c r="G1849" i="3"/>
  <c r="I1853" i="3"/>
  <c r="G1853" i="3"/>
  <c r="H1855" i="3"/>
  <c r="G1855" i="3"/>
  <c r="H1856" i="3"/>
  <c r="G1856" i="3"/>
  <c r="M1857" i="3"/>
  <c r="M1859" i="3"/>
  <c r="L1859" i="3"/>
  <c r="H1863" i="3"/>
  <c r="G1863" i="3"/>
  <c r="N1865" i="3"/>
  <c r="L1865" i="3"/>
  <c r="H1869" i="3"/>
  <c r="G1869" i="3"/>
  <c r="H1872" i="3"/>
  <c r="G1872" i="3"/>
  <c r="N1873" i="3"/>
  <c r="L1873" i="3"/>
  <c r="M1874" i="3"/>
  <c r="N1878" i="3"/>
  <c r="L1878" i="3"/>
  <c r="H1880" i="3"/>
  <c r="G1880" i="3"/>
  <c r="N1881" i="3"/>
  <c r="L1881" i="3"/>
  <c r="H1883" i="3"/>
  <c r="G1883" i="3"/>
  <c r="I1885" i="3"/>
  <c r="G1885" i="3"/>
  <c r="H1887" i="3"/>
  <c r="G1887" i="3"/>
  <c r="H1888" i="3"/>
  <c r="G1888" i="3"/>
  <c r="H1891" i="3"/>
  <c r="G1891" i="3"/>
  <c r="I1893" i="3"/>
  <c r="G1893" i="3"/>
  <c r="M1895" i="3"/>
  <c r="L1895" i="3"/>
  <c r="N1897" i="3"/>
  <c r="L1897" i="3"/>
  <c r="M1899" i="3"/>
  <c r="L1899" i="3"/>
  <c r="N1902" i="3"/>
  <c r="L1902" i="3"/>
  <c r="M1904" i="3"/>
  <c r="L1904" i="3"/>
  <c r="N1908" i="3"/>
  <c r="L1908" i="3"/>
  <c r="H1910" i="3"/>
  <c r="G1910" i="3"/>
  <c r="N1912" i="3"/>
  <c r="L1912" i="3"/>
  <c r="N1916" i="3"/>
  <c r="L1916" i="3"/>
  <c r="H1921" i="3"/>
  <c r="G1921" i="3"/>
  <c r="M1922" i="3"/>
  <c r="I1925" i="3"/>
  <c r="G1925" i="3"/>
  <c r="N1927" i="3"/>
  <c r="L1927" i="3"/>
  <c r="N1930" i="3"/>
  <c r="I1932" i="3"/>
  <c r="G1932" i="3"/>
  <c r="I1935" i="3"/>
  <c r="G1935" i="3"/>
  <c r="N1940" i="3"/>
  <c r="L1940" i="3"/>
  <c r="N1944" i="3"/>
  <c r="L1944" i="3"/>
  <c r="M1946" i="3"/>
  <c r="I1948" i="3"/>
  <c r="G1948" i="3"/>
  <c r="H1949" i="3"/>
  <c r="G1949" i="3"/>
  <c r="I1950" i="3"/>
  <c r="M1951" i="3"/>
  <c r="M1953" i="3"/>
  <c r="L1953" i="3"/>
  <c r="I1954" i="3"/>
  <c r="N1956" i="3"/>
  <c r="L1956" i="3"/>
  <c r="H1958" i="3"/>
  <c r="G1958" i="3"/>
  <c r="H1961" i="3"/>
  <c r="G1961" i="3"/>
  <c r="H1964" i="3"/>
  <c r="G1964" i="3"/>
  <c r="M1966" i="3"/>
  <c r="L1966" i="3"/>
  <c r="I1969" i="3"/>
  <c r="G1969" i="3"/>
  <c r="N1970" i="3"/>
  <c r="L1970" i="3"/>
  <c r="I1972" i="3"/>
  <c r="N1973" i="3"/>
  <c r="L1973" i="3"/>
  <c r="N1975" i="3"/>
  <c r="L1975" i="3"/>
  <c r="H1977" i="3"/>
  <c r="G1977" i="3"/>
  <c r="H1981" i="3"/>
  <c r="G1981" i="3"/>
  <c r="N1984" i="3"/>
  <c r="L1984" i="3"/>
  <c r="I1986" i="3"/>
  <c r="M1988" i="3"/>
  <c r="L1988" i="3"/>
  <c r="N1990" i="3"/>
  <c r="L1990" i="3"/>
  <c r="N1993" i="3"/>
  <c r="L1993" i="3"/>
  <c r="H1995" i="3"/>
  <c r="G1995" i="3"/>
  <c r="I1997" i="3"/>
  <c r="G1997" i="3"/>
  <c r="I1999" i="3"/>
  <c r="G1999" i="3"/>
  <c r="H2001" i="3"/>
  <c r="G2001" i="3"/>
  <c r="I2005" i="3"/>
  <c r="G2005" i="3"/>
  <c r="M2009" i="3"/>
  <c r="L2009" i="3"/>
  <c r="H2010" i="3"/>
  <c r="G2010" i="3"/>
  <c r="M2011" i="3"/>
  <c r="N2013" i="3"/>
  <c r="L2013" i="3"/>
  <c r="N2015" i="3"/>
  <c r="L2015" i="3"/>
  <c r="N2017" i="3"/>
  <c r="L2017" i="3"/>
  <c r="N2019" i="3"/>
  <c r="N2022" i="3"/>
  <c r="L2022" i="3"/>
  <c r="H2023" i="3"/>
  <c r="H2025" i="3"/>
  <c r="G2025" i="3"/>
  <c r="N2027" i="3"/>
  <c r="L2027" i="3"/>
  <c r="N2033" i="3"/>
  <c r="L2033" i="3"/>
  <c r="H2038" i="3"/>
  <c r="G2038" i="3"/>
  <c r="M2039" i="3"/>
  <c r="M2040" i="3"/>
  <c r="N2043" i="3"/>
  <c r="L2043" i="3"/>
  <c r="N2047" i="3"/>
  <c r="L2047" i="3"/>
  <c r="N2048" i="3"/>
  <c r="N2050" i="3"/>
  <c r="L2050" i="3"/>
  <c r="I2052" i="3"/>
  <c r="M2054" i="3"/>
  <c r="L2054" i="3"/>
  <c r="I2056" i="3"/>
  <c r="H2059" i="3"/>
  <c r="G2059" i="3"/>
  <c r="N2060" i="3"/>
  <c r="L2060" i="3"/>
  <c r="M2064" i="3"/>
  <c r="N2067" i="3"/>
  <c r="L2067" i="3"/>
  <c r="H2068" i="3"/>
  <c r="G2068" i="3"/>
  <c r="N2069" i="3"/>
  <c r="N2071" i="3"/>
  <c r="L2071" i="3"/>
  <c r="N2074" i="3"/>
  <c r="H2075" i="3"/>
  <c r="I2079" i="3"/>
  <c r="M2082" i="3"/>
  <c r="M2084" i="3"/>
  <c r="I2086" i="3"/>
  <c r="G2086" i="3"/>
  <c r="H2089" i="3"/>
  <c r="G2089" i="3"/>
  <c r="H2093" i="3"/>
  <c r="G2093" i="3"/>
  <c r="M2094" i="3"/>
  <c r="L2094" i="3"/>
  <c r="N2096" i="3"/>
  <c r="L2096" i="3"/>
  <c r="M2097" i="3"/>
  <c r="M2101" i="3"/>
  <c r="L2101" i="3"/>
  <c r="N2105" i="3"/>
  <c r="L2105" i="3"/>
  <c r="H2106" i="3"/>
  <c r="N2113" i="3"/>
  <c r="L2113" i="3"/>
  <c r="H2124" i="3"/>
  <c r="G2124" i="3"/>
  <c r="N2125" i="3"/>
  <c r="L2125" i="3"/>
  <c r="M2126" i="3"/>
  <c r="N2130" i="3"/>
  <c r="L2130" i="3"/>
  <c r="I2131" i="3"/>
  <c r="G2131" i="3"/>
  <c r="H2132" i="3"/>
  <c r="G2132" i="3"/>
  <c r="H2133" i="3"/>
  <c r="G2133" i="3"/>
  <c r="M2136" i="3"/>
  <c r="L2136" i="3"/>
  <c r="N2138" i="3"/>
  <c r="L2138" i="3"/>
  <c r="N2142" i="3"/>
  <c r="L2142" i="3"/>
  <c r="H2144" i="3"/>
  <c r="G2144" i="3"/>
  <c r="N2146" i="3"/>
  <c r="L2146" i="3"/>
  <c r="N2150" i="3"/>
  <c r="L2150" i="3"/>
  <c r="I2152" i="3"/>
  <c r="G2152" i="3"/>
  <c r="H2156" i="3"/>
  <c r="G2156" i="3"/>
  <c r="H2158" i="3"/>
  <c r="G2158" i="3"/>
  <c r="N2161" i="3"/>
  <c r="L2161" i="3"/>
  <c r="H2163" i="3"/>
  <c r="H2164" i="3"/>
  <c r="G2164" i="3"/>
  <c r="I2166" i="3"/>
  <c r="G2166" i="3"/>
  <c r="N2168" i="3"/>
  <c r="L2168" i="3"/>
  <c r="N2171" i="3"/>
  <c r="L2171" i="3"/>
  <c r="N2177" i="3"/>
  <c r="N2178" i="3"/>
  <c r="L2178" i="3"/>
  <c r="I2180" i="3"/>
  <c r="G2180" i="3"/>
  <c r="N2182" i="3"/>
  <c r="N2184" i="3"/>
  <c r="L2184" i="3"/>
  <c r="M2187" i="3"/>
  <c r="N2192" i="3"/>
  <c r="L2192" i="3"/>
  <c r="I2194" i="3"/>
  <c r="I2195" i="3"/>
  <c r="M2196" i="3"/>
  <c r="M2199" i="3"/>
  <c r="L2199" i="3"/>
  <c r="N2201" i="3"/>
  <c r="L2201" i="3"/>
  <c r="N2204" i="3"/>
  <c r="L2204" i="3"/>
  <c r="N2206" i="3"/>
  <c r="L2206" i="3"/>
  <c r="M2207" i="3"/>
  <c r="M2210" i="3"/>
  <c r="L2210" i="3"/>
  <c r="I2212" i="3"/>
  <c r="H2217" i="3"/>
  <c r="G2217" i="3"/>
  <c r="I2218" i="3"/>
  <c r="N2219" i="3"/>
  <c r="L2219" i="3"/>
  <c r="H2220" i="3"/>
  <c r="G2220" i="3"/>
  <c r="N2221" i="3"/>
  <c r="L2221" i="3"/>
  <c r="I2227" i="3"/>
  <c r="N2231" i="3"/>
  <c r="H2232" i="3"/>
  <c r="G2232" i="3"/>
  <c r="N2234" i="3"/>
  <c r="H2238" i="3"/>
  <c r="G2238" i="3"/>
  <c r="M2239" i="3"/>
  <c r="L2239" i="3"/>
  <c r="I2241" i="3"/>
  <c r="H2245" i="3"/>
  <c r="G2245" i="3"/>
  <c r="M2247" i="3"/>
  <c r="L2247" i="3"/>
  <c r="N2266" i="3"/>
  <c r="L2266" i="3"/>
  <c r="N2275" i="3"/>
  <c r="L2275" i="3"/>
  <c r="I2290" i="3"/>
  <c r="G2290" i="3"/>
  <c r="H2305" i="3"/>
  <c r="G2305" i="3"/>
  <c r="M2306" i="3"/>
  <c r="L2306" i="3"/>
  <c r="N2309" i="3"/>
  <c r="L2309" i="3"/>
  <c r="N2310" i="3"/>
  <c r="L2310" i="3"/>
  <c r="N2312" i="3"/>
  <c r="L2312" i="3"/>
  <c r="H2314" i="3"/>
  <c r="G2314" i="3"/>
  <c r="H2316" i="3"/>
  <c r="G2316" i="3"/>
  <c r="I2320" i="3"/>
  <c r="G2320" i="3"/>
  <c r="H2321" i="3"/>
  <c r="G2321" i="3"/>
  <c r="I2321" i="3"/>
  <c r="N2322" i="3"/>
  <c r="N2337" i="3"/>
  <c r="L2337" i="3"/>
  <c r="M2340" i="3"/>
  <c r="L2340" i="3"/>
  <c r="N2340" i="3"/>
  <c r="N2342" i="3"/>
  <c r="L2342" i="3"/>
  <c r="M2344" i="3"/>
  <c r="L2344" i="3"/>
  <c r="N2346" i="3"/>
  <c r="L2346" i="3"/>
  <c r="M2348" i="3"/>
  <c r="L2348" i="3"/>
  <c r="N2348" i="3"/>
  <c r="L2350" i="3"/>
  <c r="M2350" i="3"/>
  <c r="I2353" i="3"/>
  <c r="G2353" i="3"/>
  <c r="H2353" i="3"/>
  <c r="I2355" i="3"/>
  <c r="G2355" i="3"/>
  <c r="H2358" i="3"/>
  <c r="G2358" i="3"/>
  <c r="H2360" i="3"/>
  <c r="G2360" i="3"/>
  <c r="H2362" i="3"/>
  <c r="G2362" i="3"/>
  <c r="I2364" i="3"/>
  <c r="G2364" i="3"/>
  <c r="N2377" i="3"/>
  <c r="L2377" i="3"/>
  <c r="M2377" i="3"/>
  <c r="M2385" i="3"/>
  <c r="L2385" i="3"/>
  <c r="N2388" i="3"/>
  <c r="L2388" i="3"/>
  <c r="N2391" i="3"/>
  <c r="L2391" i="3"/>
  <c r="N2393" i="3"/>
  <c r="L2393" i="3"/>
  <c r="N2395" i="3"/>
  <c r="L2395" i="3"/>
  <c r="H2398" i="3"/>
  <c r="G2398" i="3"/>
  <c r="I2400" i="3"/>
  <c r="G2400" i="3"/>
  <c r="N2403" i="3"/>
  <c r="L2403" i="3"/>
  <c r="M2406" i="3"/>
  <c r="L2406" i="3"/>
  <c r="N2406" i="3"/>
  <c r="N2408" i="3"/>
  <c r="L2408" i="3"/>
  <c r="M2410" i="3"/>
  <c r="L2410" i="3"/>
  <c r="N2412" i="3"/>
  <c r="L2412" i="3"/>
  <c r="M2414" i="3"/>
  <c r="L2414" i="3"/>
  <c r="N2414" i="3"/>
  <c r="H2420" i="3"/>
  <c r="G2420" i="3"/>
  <c r="H2422" i="3"/>
  <c r="G2422" i="3"/>
  <c r="I2425" i="3"/>
  <c r="G2425" i="3"/>
  <c r="N2434" i="3"/>
  <c r="L2434" i="3"/>
  <c r="M2434" i="3"/>
  <c r="H2453" i="3"/>
  <c r="G2453" i="3"/>
  <c r="I2453" i="3"/>
  <c r="H2460" i="3"/>
  <c r="G2460" i="3"/>
  <c r="I2460" i="3"/>
  <c r="N2461" i="3"/>
  <c r="M2465" i="3"/>
  <c r="L2465" i="3"/>
  <c r="N2465" i="3"/>
  <c r="N2474" i="3"/>
  <c r="L2474" i="3"/>
  <c r="M2477" i="3"/>
  <c r="L2477" i="3"/>
  <c r="N2477" i="3"/>
  <c r="N2479" i="3"/>
  <c r="L2479" i="3"/>
  <c r="M2481" i="3"/>
  <c r="L2481" i="3"/>
  <c r="N2483" i="3"/>
  <c r="L2483" i="3"/>
  <c r="M2485" i="3"/>
  <c r="L2485" i="3"/>
  <c r="N2485" i="3"/>
  <c r="L2487" i="3"/>
  <c r="M2487" i="3"/>
  <c r="I2489" i="3"/>
  <c r="G2489" i="3"/>
  <c r="I2491" i="3"/>
  <c r="G2491" i="3"/>
  <c r="H2491" i="3"/>
  <c r="I2493" i="3"/>
  <c r="G2493" i="3"/>
  <c r="H2496" i="3"/>
  <c r="G2496" i="3"/>
  <c r="H2498" i="3"/>
  <c r="G2498" i="3"/>
  <c r="H2500" i="3"/>
  <c r="G2500" i="3"/>
  <c r="I2503" i="3"/>
  <c r="G2503" i="3"/>
  <c r="H2504" i="3"/>
  <c r="G2504" i="3"/>
  <c r="M2505" i="3"/>
  <c r="L2505" i="3"/>
  <c r="N2508" i="3"/>
  <c r="L2508" i="3"/>
  <c r="N2510" i="3"/>
  <c r="L2510" i="3"/>
  <c r="N2512" i="3"/>
  <c r="L2512" i="3"/>
  <c r="N2514" i="3"/>
  <c r="L2514" i="3"/>
  <c r="N2516" i="3"/>
  <c r="L2516" i="3"/>
  <c r="H2521" i="3"/>
  <c r="G2521" i="3"/>
  <c r="H2523" i="3"/>
  <c r="G2523" i="3"/>
  <c r="H2525" i="3"/>
  <c r="G2525" i="3"/>
  <c r="I2527" i="3"/>
  <c r="G2527" i="3"/>
  <c r="H2538" i="3"/>
  <c r="G2538" i="3"/>
  <c r="N2541" i="3"/>
  <c r="L2541" i="3"/>
  <c r="M2543" i="3"/>
  <c r="L2543" i="3"/>
  <c r="N2543" i="3"/>
  <c r="M2549" i="3"/>
  <c r="L2549" i="3"/>
  <c r="N2550" i="3"/>
  <c r="L2550" i="3"/>
  <c r="N2551" i="3"/>
  <c r="L2551" i="3"/>
  <c r="M2553" i="3"/>
  <c r="L2553" i="3"/>
  <c r="N2553" i="3"/>
  <c r="I2555" i="3"/>
  <c r="G2555" i="3"/>
  <c r="N2557" i="3"/>
  <c r="L2557" i="3"/>
  <c r="H2564" i="3"/>
  <c r="G2564" i="3"/>
  <c r="H2565" i="3"/>
  <c r="G2565" i="3"/>
  <c r="H2573" i="3"/>
  <c r="G2573" i="3"/>
  <c r="N2574" i="3"/>
  <c r="L2574" i="3"/>
  <c r="M2574" i="3"/>
  <c r="H2580" i="3"/>
  <c r="G2580" i="3"/>
  <c r="L2585" i="3"/>
  <c r="M2585" i="3"/>
  <c r="N2594" i="3"/>
  <c r="L2594" i="3"/>
  <c r="H2598" i="3"/>
  <c r="G2598" i="3"/>
  <c r="I2598" i="3"/>
  <c r="M2605" i="3"/>
  <c r="L2605" i="3"/>
  <c r="H2627" i="3"/>
  <c r="G2627" i="3"/>
  <c r="I2629" i="3"/>
  <c r="G2629" i="3"/>
  <c r="H2648" i="3"/>
  <c r="G2648" i="3"/>
  <c r="I2649" i="3"/>
  <c r="G2649" i="3"/>
  <c r="H2651" i="3"/>
  <c r="G2651" i="3"/>
  <c r="H2653" i="3"/>
  <c r="G2653" i="3"/>
  <c r="H2671" i="3"/>
  <c r="G2671" i="3"/>
  <c r="H2673" i="3"/>
  <c r="G2673" i="3"/>
  <c r="I2684" i="3"/>
  <c r="G2684" i="3"/>
  <c r="N2685" i="3"/>
  <c r="L2685" i="3"/>
  <c r="N2690" i="3"/>
  <c r="L2690" i="3"/>
  <c r="M2690" i="3"/>
  <c r="N2694" i="3"/>
  <c r="L2694" i="3"/>
  <c r="N2695" i="3"/>
  <c r="L2695" i="3"/>
  <c r="H2707" i="3"/>
  <c r="G2707" i="3"/>
  <c r="N2710" i="3"/>
  <c r="L2710" i="3"/>
  <c r="L2712" i="3"/>
  <c r="M2712" i="3"/>
  <c r="I2713" i="3"/>
  <c r="G2713" i="3"/>
  <c r="H2716" i="3"/>
  <c r="G2716" i="3"/>
  <c r="H2723" i="3"/>
  <c r="G2723" i="3"/>
  <c r="H2733" i="3"/>
  <c r="G2733" i="3"/>
  <c r="H2734" i="3"/>
  <c r="G2734" i="3"/>
  <c r="H2735" i="3"/>
  <c r="G2735" i="3"/>
  <c r="H2745" i="3"/>
  <c r="G2745" i="3"/>
  <c r="I2748" i="3"/>
  <c r="G2748" i="3"/>
  <c r="H2761" i="3"/>
  <c r="G2761" i="3"/>
  <c r="H2765" i="3"/>
  <c r="G2765" i="3"/>
  <c r="N2766" i="3"/>
  <c r="L2766" i="3"/>
  <c r="M2778" i="3"/>
  <c r="L2778" i="3"/>
  <c r="M2779" i="3"/>
  <c r="L2779" i="3"/>
  <c r="H2788" i="3"/>
  <c r="G2788" i="3"/>
  <c r="H2792" i="3"/>
  <c r="G2792" i="3"/>
  <c r="N2796" i="3"/>
  <c r="L2796" i="3"/>
  <c r="N2798" i="3"/>
  <c r="L2798" i="3"/>
  <c r="H2800" i="3"/>
  <c r="G2800" i="3"/>
  <c r="I2801" i="3"/>
  <c r="G2801" i="3"/>
  <c r="H2806" i="3"/>
  <c r="G2806" i="3"/>
  <c r="N2814" i="3"/>
  <c r="L2814" i="3"/>
  <c r="M2814" i="3"/>
  <c r="H2828" i="3"/>
  <c r="G2828" i="3"/>
  <c r="M2831" i="3"/>
  <c r="L2831" i="3"/>
  <c r="N2831" i="3"/>
  <c r="H2862" i="3"/>
  <c r="G2862" i="3"/>
  <c r="N2863" i="3"/>
  <c r="L2863" i="3"/>
  <c r="N2880" i="3"/>
  <c r="L2880" i="3"/>
  <c r="N2892" i="3"/>
  <c r="N2898" i="3"/>
  <c r="L2898" i="3"/>
  <c r="M2898" i="3"/>
  <c r="M2899" i="3"/>
  <c r="L2899" i="3"/>
  <c r="M2901" i="3"/>
  <c r="L2901" i="3"/>
  <c r="N2906" i="3"/>
  <c r="L2906" i="3"/>
  <c r="H2912" i="3"/>
  <c r="G2912" i="3"/>
  <c r="H2916" i="3"/>
  <c r="G2916" i="3"/>
  <c r="N2921" i="3"/>
  <c r="L2921" i="3"/>
  <c r="N2922" i="3"/>
  <c r="L2922" i="3"/>
  <c r="I2926" i="3"/>
  <c r="G2926" i="3"/>
  <c r="H2928" i="3"/>
  <c r="G2928" i="3"/>
  <c r="H2931" i="3"/>
  <c r="G2931" i="3"/>
  <c r="I2931" i="3"/>
  <c r="H2933" i="3"/>
  <c r="G2933" i="3"/>
  <c r="H2935" i="3"/>
  <c r="G2935" i="3"/>
  <c r="H2936" i="3"/>
  <c r="G2936" i="3"/>
  <c r="M2938" i="3"/>
  <c r="L2938" i="3"/>
  <c r="N2938" i="3"/>
  <c r="N2950" i="3"/>
  <c r="L2950" i="3"/>
  <c r="H2955" i="3"/>
  <c r="G2955" i="3"/>
  <c r="H2958" i="3"/>
  <c r="G2958" i="3"/>
  <c r="I2968" i="3"/>
  <c r="G2968" i="3"/>
  <c r="H2971" i="3"/>
  <c r="G2971" i="3"/>
  <c r="H2973" i="3"/>
  <c r="G2973" i="3"/>
  <c r="N2974" i="3"/>
  <c r="L2974" i="3"/>
  <c r="N2990" i="3"/>
  <c r="N2997" i="3"/>
  <c r="L2997" i="3"/>
  <c r="M2997" i="3"/>
  <c r="H3005" i="3"/>
  <c r="G3005" i="3"/>
  <c r="H3011" i="3"/>
  <c r="G3011" i="3"/>
  <c r="N3013" i="3"/>
  <c r="L3013" i="3"/>
  <c r="M3013" i="3"/>
  <c r="H3019" i="3"/>
  <c r="G3019" i="3"/>
  <c r="N3031" i="3"/>
  <c r="L3031" i="3"/>
  <c r="M3031" i="3"/>
  <c r="M3044" i="3"/>
  <c r="L3044" i="3"/>
  <c r="N3044" i="3"/>
  <c r="N3058" i="3"/>
  <c r="L3058" i="3"/>
  <c r="N3062" i="3"/>
  <c r="L3062" i="3"/>
  <c r="M3062" i="3"/>
  <c r="H3067" i="3"/>
  <c r="G3067" i="3"/>
  <c r="N3072" i="3"/>
  <c r="L3072" i="3"/>
  <c r="H3078" i="3"/>
  <c r="G3078" i="3"/>
  <c r="N3083" i="3"/>
  <c r="L3083" i="3"/>
  <c r="M3097" i="3"/>
  <c r="L3097" i="3"/>
  <c r="M3099" i="3"/>
  <c r="L3099" i="3"/>
  <c r="M3101" i="3"/>
  <c r="L3101" i="3"/>
  <c r="M3103" i="3"/>
  <c r="L3103" i="3"/>
  <c r="N3108" i="3"/>
  <c r="L3108" i="3"/>
  <c r="H3114" i="3"/>
  <c r="G3114" i="3"/>
  <c r="H3118" i="3"/>
  <c r="G3118" i="3"/>
  <c r="N3121" i="3"/>
  <c r="L3121" i="3"/>
  <c r="N3122" i="3"/>
  <c r="L3122" i="3"/>
  <c r="L3124" i="3"/>
  <c r="M3124" i="3"/>
  <c r="H3126" i="3"/>
  <c r="G3126" i="3"/>
  <c r="I3127" i="3"/>
  <c r="G3127" i="3"/>
  <c r="H3129" i="3"/>
  <c r="G3129" i="3"/>
  <c r="H3132" i="3"/>
  <c r="G3132" i="3"/>
  <c r="I3132" i="3"/>
  <c r="H3134" i="3"/>
  <c r="G3134" i="3"/>
  <c r="H3135" i="3"/>
  <c r="G3135" i="3"/>
  <c r="H3139" i="3"/>
  <c r="G3139" i="3"/>
  <c r="H3142" i="3"/>
  <c r="G3142" i="3"/>
  <c r="H3145" i="3"/>
  <c r="G3145" i="3"/>
  <c r="N3149" i="3"/>
  <c r="L3149" i="3"/>
  <c r="M3149" i="3"/>
  <c r="H3158" i="3"/>
  <c r="G3158" i="3"/>
  <c r="M3159" i="3"/>
  <c r="L3159" i="3"/>
  <c r="N3159" i="3"/>
  <c r="H3167" i="3"/>
  <c r="G3167" i="3"/>
  <c r="H3172" i="3"/>
  <c r="G3172" i="3"/>
  <c r="H3173" i="3"/>
  <c r="G3173" i="3"/>
  <c r="N3176" i="3"/>
  <c r="L3176" i="3"/>
  <c r="M3176" i="3"/>
  <c r="N3185" i="3"/>
  <c r="N3201" i="3"/>
  <c r="L3201" i="3"/>
  <c r="M3201" i="3"/>
  <c r="N3208" i="3"/>
  <c r="L3208" i="3"/>
  <c r="M3208" i="3"/>
  <c r="H3211" i="3"/>
  <c r="G3211" i="3"/>
  <c r="H3220" i="3"/>
  <c r="G3220" i="3"/>
  <c r="H3226" i="3"/>
  <c r="G3226" i="3"/>
  <c r="H3234" i="3"/>
  <c r="G3234" i="3"/>
  <c r="N3238" i="3"/>
  <c r="L3238" i="3"/>
  <c r="N3239" i="3"/>
  <c r="L3239" i="3"/>
  <c r="M3239" i="3"/>
  <c r="N3257" i="3"/>
  <c r="L3257" i="3"/>
  <c r="M3257" i="3"/>
  <c r="H3263" i="3"/>
  <c r="G3263" i="3"/>
  <c r="N3264" i="3"/>
  <c r="L3264" i="3"/>
  <c r="H3276" i="3"/>
  <c r="G3276" i="3"/>
  <c r="M3281" i="3"/>
  <c r="L3281" i="3"/>
  <c r="N3281" i="3"/>
  <c r="H3287" i="3"/>
  <c r="G3287" i="3"/>
  <c r="H3293" i="3"/>
  <c r="G3293" i="3"/>
  <c r="N3296" i="3"/>
  <c r="L3296" i="3"/>
  <c r="N3298" i="3"/>
  <c r="L3298" i="3"/>
  <c r="M3298" i="3"/>
  <c r="H3311" i="3"/>
  <c r="G3311" i="3"/>
  <c r="M3313" i="3"/>
  <c r="L3313" i="3"/>
  <c r="N3313" i="3"/>
  <c r="H3323" i="3"/>
  <c r="G3323" i="3"/>
  <c r="H3327" i="3"/>
  <c r="G3327" i="3"/>
  <c r="H3333" i="3"/>
  <c r="G3333" i="3"/>
  <c r="N3336" i="3"/>
  <c r="L3336" i="3"/>
  <c r="N3340" i="3"/>
  <c r="L3340" i="3"/>
  <c r="M3340" i="3"/>
  <c r="N3349" i="3"/>
  <c r="H3359" i="3"/>
  <c r="G3359" i="3"/>
  <c r="H3361" i="3"/>
  <c r="G3361" i="3"/>
  <c r="N3362" i="3"/>
  <c r="H3372" i="3"/>
  <c r="G3372" i="3"/>
  <c r="N3382" i="3"/>
  <c r="L3382" i="3"/>
  <c r="N3384" i="3"/>
  <c r="L3384" i="3"/>
  <c r="M3384" i="3"/>
  <c r="H3397" i="3"/>
  <c r="G3397" i="3"/>
  <c r="M3400" i="3"/>
  <c r="L3400" i="3"/>
  <c r="N3400" i="3"/>
  <c r="H3411" i="3"/>
  <c r="G3411" i="3"/>
  <c r="H3415" i="3"/>
  <c r="G3415" i="3"/>
  <c r="N3418" i="3"/>
  <c r="L3418" i="3"/>
  <c r="H3420" i="3"/>
  <c r="G3420" i="3"/>
  <c r="H3422" i="3"/>
  <c r="G3422" i="3"/>
  <c r="N3424" i="3"/>
  <c r="L3424" i="3"/>
  <c r="N3428" i="3"/>
  <c r="L3428" i="3"/>
  <c r="M3428" i="3"/>
  <c r="N3442" i="3"/>
  <c r="N3451" i="3"/>
  <c r="L3451" i="3"/>
  <c r="M3451" i="3"/>
  <c r="H3456" i="3"/>
  <c r="G3456" i="3"/>
  <c r="N3457" i="3"/>
  <c r="L3457" i="3"/>
  <c r="H3468" i="3"/>
  <c r="G3468" i="3"/>
  <c r="N3470" i="3"/>
  <c r="L3470" i="3"/>
  <c r="M3472" i="3"/>
  <c r="L3472" i="3"/>
  <c r="N3472" i="3"/>
  <c r="N3476" i="3"/>
  <c r="L3476" i="3"/>
  <c r="N3478" i="3"/>
  <c r="L3478" i="3"/>
  <c r="M3478" i="3"/>
  <c r="I3482" i="3"/>
  <c r="G3482" i="3"/>
  <c r="N3488" i="3"/>
  <c r="L3488" i="3"/>
  <c r="H3492" i="3"/>
  <c r="G3492" i="3"/>
  <c r="H3495" i="3"/>
  <c r="G3495" i="3"/>
  <c r="N3497" i="3"/>
  <c r="L3497" i="3"/>
  <c r="M3497" i="3"/>
  <c r="H3504" i="3"/>
  <c r="G3504" i="3"/>
  <c r="H3511" i="3"/>
  <c r="G3511" i="3"/>
  <c r="N3513" i="3"/>
  <c r="L3513" i="3"/>
  <c r="M3513" i="3"/>
  <c r="H3525" i="3"/>
  <c r="G3525" i="3"/>
  <c r="M3528" i="3"/>
  <c r="L3528" i="3"/>
  <c r="N3528" i="3"/>
  <c r="H3537" i="3"/>
  <c r="G3537" i="3"/>
  <c r="H3540" i="3"/>
  <c r="G3540" i="3"/>
  <c r="I3542" i="3"/>
  <c r="G3542" i="3"/>
  <c r="N3543" i="3"/>
  <c r="L3543" i="3"/>
  <c r="N3544" i="3"/>
  <c r="L3544" i="3"/>
  <c r="M3544" i="3"/>
  <c r="N3557" i="3"/>
  <c r="N3562" i="3"/>
  <c r="L3562" i="3"/>
  <c r="M3562" i="3"/>
  <c r="H3566" i="3"/>
  <c r="G3566" i="3"/>
  <c r="N3567" i="3"/>
  <c r="L3567" i="3"/>
  <c r="H3581" i="3"/>
  <c r="G3581" i="3"/>
  <c r="N3584" i="3"/>
  <c r="L3584" i="3"/>
  <c r="N3587" i="3"/>
  <c r="L3587" i="3"/>
  <c r="N3588" i="3"/>
  <c r="L3588" i="3"/>
  <c r="N3594" i="3"/>
  <c r="L3594" i="3"/>
  <c r="M3594" i="3"/>
  <c r="M3599" i="3"/>
  <c r="L3599" i="3"/>
  <c r="N3599" i="3"/>
  <c r="H3606" i="3"/>
  <c r="G3606" i="3"/>
  <c r="N3609" i="3"/>
  <c r="L3609" i="3"/>
  <c r="H3611" i="3"/>
  <c r="G3611" i="3"/>
  <c r="N3613" i="3"/>
  <c r="L3613" i="3"/>
  <c r="N3617" i="3"/>
  <c r="L3617" i="3"/>
  <c r="M3617" i="3"/>
  <c r="N3628" i="3"/>
  <c r="L3628" i="3"/>
  <c r="M3628" i="3"/>
  <c r="H3632" i="3"/>
  <c r="G3632" i="3"/>
  <c r="H3634" i="3"/>
  <c r="G3634" i="3"/>
  <c r="H3637" i="3"/>
  <c r="G3637" i="3"/>
  <c r="N3638" i="3"/>
  <c r="N3640" i="3"/>
  <c r="L3640" i="3"/>
  <c r="M3640" i="3"/>
  <c r="H3644" i="3"/>
  <c r="G3644" i="3"/>
  <c r="H3652" i="3"/>
  <c r="G3652" i="3"/>
  <c r="N3654" i="3"/>
  <c r="L3654" i="3"/>
  <c r="M3654" i="3"/>
  <c r="M3674" i="3"/>
  <c r="L3674" i="3"/>
  <c r="N3674" i="3"/>
  <c r="H3683" i="3"/>
  <c r="G3683" i="3"/>
  <c r="H3685" i="3"/>
  <c r="G3685" i="3"/>
  <c r="N3687" i="3"/>
  <c r="L3687" i="3"/>
  <c r="H3688" i="3"/>
  <c r="G3688" i="3"/>
  <c r="H3690" i="3"/>
  <c r="G3690" i="3"/>
  <c r="N3695" i="3"/>
  <c r="L3695" i="3"/>
  <c r="M3695" i="3"/>
  <c r="H3708" i="3"/>
  <c r="G3708" i="3"/>
  <c r="N3714" i="3"/>
  <c r="L3714" i="3"/>
  <c r="I3721" i="3"/>
  <c r="G3721" i="3"/>
  <c r="H3722" i="3"/>
  <c r="G3722" i="3"/>
  <c r="H3724" i="3"/>
  <c r="G3724" i="3"/>
  <c r="N3727" i="3"/>
  <c r="L3727" i="3"/>
  <c r="N3728" i="3"/>
  <c r="L3728" i="3"/>
  <c r="M3728" i="3"/>
  <c r="N3736" i="3"/>
  <c r="L3736" i="3"/>
  <c r="N3738" i="3"/>
  <c r="L3738" i="3"/>
  <c r="H3741" i="3"/>
  <c r="G3741" i="3"/>
  <c r="N3770" i="3"/>
  <c r="L3770" i="3"/>
  <c r="N3775" i="3"/>
  <c r="L3775" i="3"/>
  <c r="N3777" i="3"/>
  <c r="L3777" i="3"/>
  <c r="N3788" i="3"/>
  <c r="L3788" i="3"/>
  <c r="N3790" i="3"/>
  <c r="L3790" i="3"/>
  <c r="H3796" i="3"/>
  <c r="G3796" i="3"/>
  <c r="N3802" i="3"/>
  <c r="L3802" i="3"/>
  <c r="I3811" i="3"/>
  <c r="G3811" i="3"/>
  <c r="I3845" i="3"/>
  <c r="G3845" i="3"/>
  <c r="N3866" i="3"/>
  <c r="L3866" i="3"/>
  <c r="H3870" i="3"/>
  <c r="G3870" i="3"/>
  <c r="I3892" i="3"/>
  <c r="G3892" i="3"/>
  <c r="N3916" i="3"/>
  <c r="L3916" i="3"/>
  <c r="N3918" i="3"/>
  <c r="L3918" i="3"/>
  <c r="H3926" i="3"/>
  <c r="G3926" i="3"/>
  <c r="N3959" i="3"/>
  <c r="L3959" i="3"/>
  <c r="N3983" i="3"/>
  <c r="L3983" i="3"/>
  <c r="H3990" i="3"/>
  <c r="G3990" i="3"/>
  <c r="I4035" i="3"/>
  <c r="G4035" i="3"/>
  <c r="N4059" i="3"/>
  <c r="L4059" i="3"/>
  <c r="I4062" i="3"/>
  <c r="G4062" i="3"/>
  <c r="N4063" i="3"/>
  <c r="L4063" i="3"/>
  <c r="N4068" i="3"/>
  <c r="L4068" i="3"/>
  <c r="M4068" i="3"/>
  <c r="H4087" i="3"/>
  <c r="G4087" i="3"/>
  <c r="H4093" i="3"/>
  <c r="G4093" i="3"/>
  <c r="H4102" i="3"/>
  <c r="G4102" i="3"/>
  <c r="N4105" i="3"/>
  <c r="L4105" i="3"/>
  <c r="N4107" i="3"/>
  <c r="L4107" i="3"/>
  <c r="N4115" i="3"/>
  <c r="L4115" i="3"/>
  <c r="M4115" i="3"/>
  <c r="H4135" i="3"/>
  <c r="G4135" i="3"/>
  <c r="I4135" i="3"/>
  <c r="M4139" i="3"/>
  <c r="L4139" i="3"/>
  <c r="N4141" i="3"/>
  <c r="L4141" i="3"/>
  <c r="N4143" i="3"/>
  <c r="L4143" i="3"/>
  <c r="N4145" i="3"/>
  <c r="L4145" i="3"/>
  <c r="L4146" i="3"/>
  <c r="N4146" i="3"/>
  <c r="M4146" i="3"/>
  <c r="N4150" i="3"/>
  <c r="L4150" i="3"/>
  <c r="N4152" i="3"/>
  <c r="L4152" i="3"/>
  <c r="N4154" i="3"/>
  <c r="L4154" i="3"/>
  <c r="N4156" i="3"/>
  <c r="L4156" i="3"/>
  <c r="M4158" i="3"/>
  <c r="L4158" i="3"/>
  <c r="N4158" i="3"/>
  <c r="H4208" i="3"/>
  <c r="G4208" i="3"/>
  <c r="I4208" i="3"/>
  <c r="N2253" i="3"/>
  <c r="L2253" i="3"/>
  <c r="H2255" i="3"/>
  <c r="G2255" i="3"/>
  <c r="M2256" i="3"/>
  <c r="L2256" i="3"/>
  <c r="N2260" i="3"/>
  <c r="L2260" i="3"/>
  <c r="N2262" i="3"/>
  <c r="N2267" i="3"/>
  <c r="L2267" i="3"/>
  <c r="M2273" i="3"/>
  <c r="L2273" i="3"/>
  <c r="H2281" i="3"/>
  <c r="G2281" i="3"/>
  <c r="H2284" i="3"/>
  <c r="G2284" i="3"/>
  <c r="M2286" i="3"/>
  <c r="L2286" i="3"/>
  <c r="M2288" i="3"/>
  <c r="L2288" i="3"/>
  <c r="N2290" i="3"/>
  <c r="H2293" i="3"/>
  <c r="G2293" i="3"/>
  <c r="M2300" i="3"/>
  <c r="L2300" i="3"/>
  <c r="H2303" i="3"/>
  <c r="G2303" i="3"/>
  <c r="N2305" i="3"/>
  <c r="L2305" i="3"/>
  <c r="H2307" i="3"/>
  <c r="G2307" i="3"/>
  <c r="M2308" i="3"/>
  <c r="L2308" i="3"/>
  <c r="H2309" i="3"/>
  <c r="G2309" i="3"/>
  <c r="H2310" i="3"/>
  <c r="G2310" i="3"/>
  <c r="H2312" i="3"/>
  <c r="G2312" i="3"/>
  <c r="I2313" i="3"/>
  <c r="G2313" i="3"/>
  <c r="N2316" i="3"/>
  <c r="L2316" i="3"/>
  <c r="M2320" i="3"/>
  <c r="L2320" i="3"/>
  <c r="N2324" i="3"/>
  <c r="L2324" i="3"/>
  <c r="N2325" i="3"/>
  <c r="L2325" i="3"/>
  <c r="N2327" i="3"/>
  <c r="L2327" i="3"/>
  <c r="N2329" i="3"/>
  <c r="L2329" i="3"/>
  <c r="N2331" i="3"/>
  <c r="L2331" i="3"/>
  <c r="H2333" i="3"/>
  <c r="G2333" i="3"/>
  <c r="N2335" i="3"/>
  <c r="L2335" i="3"/>
  <c r="H2337" i="3"/>
  <c r="G2337" i="3"/>
  <c r="M2338" i="3"/>
  <c r="L2338" i="3"/>
  <c r="I2340" i="3"/>
  <c r="G2340" i="3"/>
  <c r="H2343" i="3"/>
  <c r="G2343" i="3"/>
  <c r="H2345" i="3"/>
  <c r="G2345" i="3"/>
  <c r="H2347" i="3"/>
  <c r="G2347" i="3"/>
  <c r="I2350" i="3"/>
  <c r="G2350" i="3"/>
  <c r="H2351" i="3"/>
  <c r="G2351" i="3"/>
  <c r="N2354" i="3"/>
  <c r="L2354" i="3"/>
  <c r="H2356" i="3"/>
  <c r="G2356" i="3"/>
  <c r="N2357" i="3"/>
  <c r="L2357" i="3"/>
  <c r="M2359" i="3"/>
  <c r="L2359" i="3"/>
  <c r="N2361" i="3"/>
  <c r="L2361" i="3"/>
  <c r="N2363" i="3"/>
  <c r="L2363" i="3"/>
  <c r="N2364" i="3"/>
  <c r="I2366" i="3"/>
  <c r="G2366" i="3"/>
  <c r="H2368" i="3"/>
  <c r="G2368" i="3"/>
  <c r="I2373" i="3"/>
  <c r="G2373" i="3"/>
  <c r="I2375" i="3"/>
  <c r="G2375" i="3"/>
  <c r="N2379" i="3"/>
  <c r="L2379" i="3"/>
  <c r="N2380" i="3"/>
  <c r="L2380" i="3"/>
  <c r="H2386" i="3"/>
  <c r="G2386" i="3"/>
  <c r="M2387" i="3"/>
  <c r="L2387" i="3"/>
  <c r="H2391" i="3"/>
  <c r="G2391" i="3"/>
  <c r="H2393" i="3"/>
  <c r="G2393" i="3"/>
  <c r="I2396" i="3"/>
  <c r="G2396" i="3"/>
  <c r="N2398" i="3"/>
  <c r="L2398" i="3"/>
  <c r="N2400" i="3"/>
  <c r="L2400" i="3"/>
  <c r="I2402" i="3"/>
  <c r="G2402" i="3"/>
  <c r="I2404" i="3"/>
  <c r="G2404" i="3"/>
  <c r="H2405" i="3"/>
  <c r="G2405" i="3"/>
  <c r="H2408" i="3"/>
  <c r="G2408" i="3"/>
  <c r="I2410" i="3"/>
  <c r="G2410" i="3"/>
  <c r="I2412" i="3"/>
  <c r="G2412" i="3"/>
  <c r="I2414" i="3"/>
  <c r="G2414" i="3"/>
  <c r="N2417" i="3"/>
  <c r="L2417" i="3"/>
  <c r="N2420" i="3"/>
  <c r="L2420" i="3"/>
  <c r="N2422" i="3"/>
  <c r="L2422" i="3"/>
  <c r="H2424" i="3"/>
  <c r="G2424" i="3"/>
  <c r="N2426" i="3"/>
  <c r="L2426" i="3"/>
  <c r="I2433" i="3"/>
  <c r="G2433" i="3"/>
  <c r="H2434" i="3"/>
  <c r="G2434" i="3"/>
  <c r="M2435" i="3"/>
  <c r="L2435" i="3"/>
  <c r="H2439" i="3"/>
  <c r="G2439" i="3"/>
  <c r="N2440" i="3"/>
  <c r="L2440" i="3"/>
  <c r="M2442" i="3"/>
  <c r="L2442" i="3"/>
  <c r="N2443" i="3"/>
  <c r="L2443" i="3"/>
  <c r="N2445" i="3"/>
  <c r="L2445" i="3"/>
  <c r="I2448" i="3"/>
  <c r="G2448" i="3"/>
  <c r="I2450" i="3"/>
  <c r="G2450" i="3"/>
  <c r="H2451" i="3"/>
  <c r="G2451" i="3"/>
  <c r="H2454" i="3"/>
  <c r="G2454" i="3"/>
  <c r="I2456" i="3"/>
  <c r="G2456" i="3"/>
  <c r="I2457" i="3"/>
  <c r="G2457" i="3"/>
  <c r="I2459" i="3"/>
  <c r="G2459" i="3"/>
  <c r="N2464" i="3"/>
  <c r="L2464" i="3"/>
  <c r="M2467" i="3"/>
  <c r="L2467" i="3"/>
  <c r="N2468" i="3"/>
  <c r="L2468" i="3"/>
  <c r="N2470" i="3"/>
  <c r="L2470" i="3"/>
  <c r="N2471" i="3"/>
  <c r="L2471" i="3"/>
  <c r="N2472" i="3"/>
  <c r="L2472" i="3"/>
  <c r="H2474" i="3"/>
  <c r="G2474" i="3"/>
  <c r="M2475" i="3"/>
  <c r="L2475" i="3"/>
  <c r="I2477" i="3"/>
  <c r="G2477" i="3"/>
  <c r="H2480" i="3"/>
  <c r="G2480" i="3"/>
  <c r="H2482" i="3"/>
  <c r="G2482" i="3"/>
  <c r="H2484" i="3"/>
  <c r="G2484" i="3"/>
  <c r="I2487" i="3"/>
  <c r="G2487" i="3"/>
  <c r="H2488" i="3"/>
  <c r="G2488" i="3"/>
  <c r="M2489" i="3"/>
  <c r="L2489" i="3"/>
  <c r="N2492" i="3"/>
  <c r="L2492" i="3"/>
  <c r="H2494" i="3"/>
  <c r="G2494" i="3"/>
  <c r="N2495" i="3"/>
  <c r="L2495" i="3"/>
  <c r="M2497" i="3"/>
  <c r="L2497" i="3"/>
  <c r="N2499" i="3"/>
  <c r="L2499" i="3"/>
  <c r="M2501" i="3"/>
  <c r="L2501" i="3"/>
  <c r="N2502" i="3"/>
  <c r="L2502" i="3"/>
  <c r="I2505" i="3"/>
  <c r="G2505" i="3"/>
  <c r="I2507" i="3"/>
  <c r="G2507" i="3"/>
  <c r="H2508" i="3"/>
  <c r="G2508" i="3"/>
  <c r="H2511" i="3"/>
  <c r="G2511" i="3"/>
  <c r="I2513" i="3"/>
  <c r="G2513" i="3"/>
  <c r="I2515" i="3"/>
  <c r="G2515" i="3"/>
  <c r="I2517" i="3"/>
  <c r="G2517" i="3"/>
  <c r="N2521" i="3"/>
  <c r="L2521" i="3"/>
  <c r="M2524" i="3"/>
  <c r="L2524" i="3"/>
  <c r="N2526" i="3"/>
  <c r="L2526" i="3"/>
  <c r="N2528" i="3"/>
  <c r="L2528" i="3"/>
  <c r="H2529" i="3"/>
  <c r="G2529" i="3"/>
  <c r="N2531" i="3"/>
  <c r="L2531" i="3"/>
  <c r="N2535" i="3"/>
  <c r="L2535" i="3"/>
  <c r="H2542" i="3"/>
  <c r="G2542" i="3"/>
  <c r="N2545" i="3"/>
  <c r="L2545" i="3"/>
  <c r="M2558" i="3"/>
  <c r="L2558" i="3"/>
  <c r="H2559" i="3"/>
  <c r="G2559" i="3"/>
  <c r="I2560" i="3"/>
  <c r="G2560" i="3"/>
  <c r="H2563" i="3"/>
  <c r="G2563" i="3"/>
  <c r="N2564" i="3"/>
  <c r="L2564" i="3"/>
  <c r="N2565" i="3"/>
  <c r="L2565" i="3"/>
  <c r="I2567" i="3"/>
  <c r="G2567" i="3"/>
  <c r="H2569" i="3"/>
  <c r="G2569" i="3"/>
  <c r="I2574" i="3"/>
  <c r="G2574" i="3"/>
  <c r="N2576" i="3"/>
  <c r="L2576" i="3"/>
  <c r="N2579" i="3"/>
  <c r="L2579" i="3"/>
  <c r="H2582" i="3"/>
  <c r="G2582" i="3"/>
  <c r="N2583" i="3"/>
  <c r="L2583" i="3"/>
  <c r="N2587" i="3"/>
  <c r="L2587" i="3"/>
  <c r="M2590" i="3"/>
  <c r="L2590" i="3"/>
  <c r="M2591" i="3"/>
  <c r="L2591" i="3"/>
  <c r="N2597" i="3"/>
  <c r="L2597" i="3"/>
  <c r="M2599" i="3"/>
  <c r="L2599" i="3"/>
  <c r="N2604" i="3"/>
  <c r="L2604" i="3"/>
  <c r="M2607" i="3"/>
  <c r="L2607" i="3"/>
  <c r="N2609" i="3"/>
  <c r="L2609" i="3"/>
  <c r="N2613" i="3"/>
  <c r="L2613" i="3"/>
  <c r="H2615" i="3"/>
  <c r="G2615" i="3"/>
  <c r="N2619" i="3"/>
  <c r="L2619" i="3"/>
  <c r="N2620" i="3"/>
  <c r="L2620" i="3"/>
  <c r="M2622" i="3"/>
  <c r="L2622" i="3"/>
  <c r="N2625" i="3"/>
  <c r="L2625" i="3"/>
  <c r="M2627" i="3"/>
  <c r="L2627" i="3"/>
  <c r="N2629" i="3"/>
  <c r="L2629" i="3"/>
  <c r="H2631" i="3"/>
  <c r="G2631" i="3"/>
  <c r="H2632" i="3"/>
  <c r="G2632" i="3"/>
  <c r="H2633" i="3"/>
  <c r="G2633" i="3"/>
  <c r="H2636" i="3"/>
  <c r="G2636" i="3"/>
  <c r="H2641" i="3"/>
  <c r="G2641" i="3"/>
  <c r="I2643" i="3"/>
  <c r="G2643" i="3"/>
  <c r="N2645" i="3"/>
  <c r="L2645" i="3"/>
  <c r="N2647" i="3"/>
  <c r="L2647" i="3"/>
  <c r="N2650" i="3"/>
  <c r="L2650" i="3"/>
  <c r="N2654" i="3"/>
  <c r="L2654" i="3"/>
  <c r="H2655" i="3"/>
  <c r="G2655" i="3"/>
  <c r="H2658" i="3"/>
  <c r="G2658" i="3"/>
  <c r="I2659" i="3"/>
  <c r="G2659" i="3"/>
  <c r="N2660" i="3"/>
  <c r="L2660" i="3"/>
  <c r="N2662" i="3"/>
  <c r="L2662" i="3"/>
  <c r="H2665" i="3"/>
  <c r="G2665" i="3"/>
  <c r="H2667" i="3"/>
  <c r="G2667" i="3"/>
  <c r="H2669" i="3"/>
  <c r="G2669" i="3"/>
  <c r="N2672" i="3"/>
  <c r="L2672" i="3"/>
  <c r="M2675" i="3"/>
  <c r="L2675" i="3"/>
  <c r="H2677" i="3"/>
  <c r="G2677" i="3"/>
  <c r="H2680" i="3"/>
  <c r="G2680" i="3"/>
  <c r="M2684" i="3"/>
  <c r="L2684" i="3"/>
  <c r="H2686" i="3"/>
  <c r="G2686" i="3"/>
  <c r="H2689" i="3"/>
  <c r="G2689" i="3"/>
  <c r="M2692" i="3"/>
  <c r="L2692" i="3"/>
  <c r="H2695" i="3"/>
  <c r="G2695" i="3"/>
  <c r="H2700" i="3"/>
  <c r="G2700" i="3"/>
  <c r="N2706" i="3"/>
  <c r="L2706" i="3"/>
  <c r="N2708" i="3"/>
  <c r="L2708" i="3"/>
  <c r="H2710" i="3"/>
  <c r="G2710" i="3"/>
  <c r="H2712" i="3"/>
  <c r="G2712" i="3"/>
  <c r="M2713" i="3"/>
  <c r="L2713" i="3"/>
  <c r="H2714" i="3"/>
  <c r="G2714" i="3"/>
  <c r="H2715" i="3"/>
  <c r="G2715" i="3"/>
  <c r="N2718" i="3"/>
  <c r="L2718" i="3"/>
  <c r="N2725" i="3"/>
  <c r="L2725" i="3"/>
  <c r="N2727" i="3"/>
  <c r="L2727" i="3"/>
  <c r="M2728" i="3"/>
  <c r="L2728" i="3"/>
  <c r="I2731" i="3"/>
  <c r="G2731" i="3"/>
  <c r="H2732" i="3"/>
  <c r="G2732" i="3"/>
  <c r="M2733" i="3"/>
  <c r="L2733" i="3"/>
  <c r="N2734" i="3"/>
  <c r="L2734" i="3"/>
  <c r="N2735" i="3"/>
  <c r="L2735" i="3"/>
  <c r="H2736" i="3"/>
  <c r="G2736" i="3"/>
  <c r="N2740" i="3"/>
  <c r="L2740" i="3"/>
  <c r="H2742" i="3"/>
  <c r="G2742" i="3"/>
  <c r="N2744" i="3"/>
  <c r="L2744" i="3"/>
  <c r="N2746" i="3"/>
  <c r="L2746" i="3"/>
  <c r="N2750" i="3"/>
  <c r="L2750" i="3"/>
  <c r="N2751" i="3"/>
  <c r="L2751" i="3"/>
  <c r="N2757" i="3"/>
  <c r="L2757" i="3"/>
  <c r="N2762" i="3"/>
  <c r="L2762" i="3"/>
  <c r="N2765" i="3"/>
  <c r="L2765" i="3"/>
  <c r="H2767" i="3"/>
  <c r="G2767" i="3"/>
  <c r="N2770" i="3"/>
  <c r="L2770" i="3"/>
  <c r="N2772" i="3"/>
  <c r="L2772" i="3"/>
  <c r="H2778" i="3"/>
  <c r="G2778" i="3"/>
  <c r="H2780" i="3"/>
  <c r="G2780" i="3"/>
  <c r="H2781" i="3"/>
  <c r="G2781" i="3"/>
  <c r="N2785" i="3"/>
  <c r="L2785" i="3"/>
  <c r="H2787" i="3"/>
  <c r="G2787" i="3"/>
  <c r="N2790" i="3"/>
  <c r="L2790" i="3"/>
  <c r="N2794" i="3"/>
  <c r="L2794" i="3"/>
  <c r="H2795" i="3"/>
  <c r="G2795" i="3"/>
  <c r="N2802" i="3"/>
  <c r="L2802" i="3"/>
  <c r="N2805" i="3"/>
  <c r="L2805" i="3"/>
  <c r="M2809" i="3"/>
  <c r="L2809" i="3"/>
  <c r="N2811" i="3"/>
  <c r="L2811" i="3"/>
  <c r="M2812" i="3"/>
  <c r="L2812" i="3"/>
  <c r="H2814" i="3"/>
  <c r="G2814" i="3"/>
  <c r="N2815" i="3"/>
  <c r="L2815" i="3"/>
  <c r="H2817" i="3"/>
  <c r="G2817" i="3"/>
  <c r="H2821" i="3"/>
  <c r="G2821" i="3"/>
  <c r="H2825" i="3"/>
  <c r="G2825" i="3"/>
  <c r="H2827" i="3"/>
  <c r="G2827" i="3"/>
  <c r="M2833" i="3"/>
  <c r="L2833" i="3"/>
  <c r="M2834" i="3"/>
  <c r="L2834" i="3"/>
  <c r="M2836" i="3"/>
  <c r="L2836" i="3"/>
  <c r="H2838" i="3"/>
  <c r="G2838" i="3"/>
  <c r="H2841" i="3"/>
  <c r="G2841" i="3"/>
  <c r="M2843" i="3"/>
  <c r="L2843" i="3"/>
  <c r="M2845" i="3"/>
  <c r="L2845" i="3"/>
  <c r="M2847" i="3"/>
  <c r="L2847" i="3"/>
  <c r="N2852" i="3"/>
  <c r="L2852" i="3"/>
  <c r="N2855" i="3"/>
  <c r="L2855" i="3"/>
  <c r="H2856" i="3"/>
  <c r="G2856" i="3"/>
  <c r="N2858" i="3"/>
  <c r="L2858" i="3"/>
  <c r="N2860" i="3"/>
  <c r="L2860" i="3"/>
  <c r="H2865" i="3"/>
  <c r="G2865" i="3"/>
  <c r="H2868" i="3"/>
  <c r="G2868" i="3"/>
  <c r="I2870" i="3"/>
  <c r="G2870" i="3"/>
  <c r="H2872" i="3"/>
  <c r="G2872" i="3"/>
  <c r="H2875" i="3"/>
  <c r="G2875" i="3"/>
  <c r="H2876" i="3"/>
  <c r="G2876" i="3"/>
  <c r="H2881" i="3"/>
  <c r="G2881" i="3"/>
  <c r="N2883" i="3"/>
  <c r="L2883" i="3"/>
  <c r="N2886" i="3"/>
  <c r="L2886" i="3"/>
  <c r="H2887" i="3"/>
  <c r="G2887" i="3"/>
  <c r="H2891" i="3"/>
  <c r="G2891" i="3"/>
  <c r="N2897" i="3"/>
  <c r="L2897" i="3"/>
  <c r="H2900" i="3"/>
  <c r="G2900" i="3"/>
  <c r="N2903" i="3"/>
  <c r="L2903" i="3"/>
  <c r="H2905" i="3"/>
  <c r="G2905" i="3"/>
  <c r="H2907" i="3"/>
  <c r="G2907" i="3"/>
  <c r="M2913" i="3"/>
  <c r="L2913" i="3"/>
  <c r="M2915" i="3"/>
  <c r="L2915" i="3"/>
  <c r="M2917" i="3"/>
  <c r="L2917" i="3"/>
  <c r="M2919" i="3"/>
  <c r="L2919" i="3"/>
  <c r="H2921" i="3"/>
  <c r="G2921" i="3"/>
  <c r="H2922" i="3"/>
  <c r="G2922" i="3"/>
  <c r="M2926" i="3"/>
  <c r="L2926" i="3"/>
  <c r="M2928" i="3"/>
  <c r="L2928" i="3"/>
  <c r="N2934" i="3"/>
  <c r="L2934" i="3"/>
  <c r="H2938" i="3"/>
  <c r="G2938" i="3"/>
  <c r="N2941" i="3"/>
  <c r="L2941" i="3"/>
  <c r="N2944" i="3"/>
  <c r="L2944" i="3"/>
  <c r="H2951" i="3"/>
  <c r="G2951" i="3"/>
  <c r="H2953" i="3"/>
  <c r="G2953" i="3"/>
  <c r="N2963" i="3"/>
  <c r="L2963" i="3"/>
  <c r="N2965" i="3"/>
  <c r="L2965" i="3"/>
  <c r="M2968" i="3"/>
  <c r="L2968" i="3"/>
  <c r="N2971" i="3"/>
  <c r="L2971" i="3"/>
  <c r="M2973" i="3"/>
  <c r="L2973" i="3"/>
  <c r="H2975" i="3"/>
  <c r="G2975" i="3"/>
  <c r="H2977" i="3"/>
  <c r="G2977" i="3"/>
  <c r="M2983" i="3"/>
  <c r="L2983" i="3"/>
  <c r="M2984" i="3"/>
  <c r="L2984" i="3"/>
  <c r="M2986" i="3"/>
  <c r="L2986" i="3"/>
  <c r="H2988" i="3"/>
  <c r="G2988" i="3"/>
  <c r="H2989" i="3"/>
  <c r="G2989" i="3"/>
  <c r="H2990" i="3"/>
  <c r="G2990" i="3"/>
  <c r="M2992" i="3"/>
  <c r="L2992" i="3"/>
  <c r="M2993" i="3"/>
  <c r="L2993" i="3"/>
  <c r="M2995" i="3"/>
  <c r="L2995" i="3"/>
  <c r="N2999" i="3"/>
  <c r="L2999" i="3"/>
  <c r="N3002" i="3"/>
  <c r="L3002" i="3"/>
  <c r="H3004" i="3"/>
  <c r="G3004" i="3"/>
  <c r="N3007" i="3"/>
  <c r="L3007" i="3"/>
  <c r="N3009" i="3"/>
  <c r="L3009" i="3"/>
  <c r="N3020" i="3"/>
  <c r="L3020" i="3"/>
  <c r="N3026" i="3"/>
  <c r="L3026" i="3"/>
  <c r="H3027" i="3"/>
  <c r="G3027" i="3"/>
  <c r="H3029" i="3"/>
  <c r="G3029" i="3"/>
  <c r="N3034" i="3"/>
  <c r="L3034" i="3"/>
  <c r="N3037" i="3"/>
  <c r="L3037" i="3"/>
  <c r="N3039" i="3"/>
  <c r="L3039" i="3"/>
  <c r="M3046" i="3"/>
  <c r="L3046" i="3"/>
  <c r="M3048" i="3"/>
  <c r="L3048" i="3"/>
  <c r="N3051" i="3"/>
  <c r="L3051" i="3"/>
  <c r="M3052" i="3"/>
  <c r="L3052" i="3"/>
  <c r="H3053" i="3"/>
  <c r="G3053" i="3"/>
  <c r="H3055" i="3"/>
  <c r="G3055" i="3"/>
  <c r="H3057" i="3"/>
  <c r="G3057" i="3"/>
  <c r="N3059" i="3"/>
  <c r="L3059" i="3"/>
  <c r="H3062" i="3"/>
  <c r="G3062" i="3"/>
  <c r="M3067" i="3"/>
  <c r="L3067" i="3"/>
  <c r="M3069" i="3"/>
  <c r="L3069" i="3"/>
  <c r="H3071" i="3"/>
  <c r="G3071" i="3"/>
  <c r="H3073" i="3"/>
  <c r="G3073" i="3"/>
  <c r="M3075" i="3"/>
  <c r="L3075" i="3"/>
  <c r="N3080" i="3"/>
  <c r="L3080" i="3"/>
  <c r="H3084" i="3"/>
  <c r="G3084" i="3"/>
  <c r="N3089" i="3"/>
  <c r="L3089" i="3"/>
  <c r="H3097" i="3"/>
  <c r="G3097" i="3"/>
  <c r="I3099" i="3"/>
  <c r="G3099" i="3"/>
  <c r="H3101" i="3"/>
  <c r="G3101" i="3"/>
  <c r="H3105" i="3"/>
  <c r="G3105" i="3"/>
  <c r="H3106" i="3"/>
  <c r="G3106" i="3"/>
  <c r="N3111" i="3"/>
  <c r="L3111" i="3"/>
  <c r="H3113" i="3"/>
  <c r="G3113" i="3"/>
  <c r="N3116" i="3"/>
  <c r="L3116" i="3"/>
  <c r="H3120" i="3"/>
  <c r="G3120" i="3"/>
  <c r="H3123" i="3"/>
  <c r="G3123" i="3"/>
  <c r="N3128" i="3"/>
  <c r="L3128" i="3"/>
  <c r="N3131" i="3"/>
  <c r="L3131" i="3"/>
  <c r="N3134" i="3"/>
  <c r="L3134" i="3"/>
  <c r="M3140" i="3"/>
  <c r="L3140" i="3"/>
  <c r="M3141" i="3"/>
  <c r="L3141" i="3"/>
  <c r="M3143" i="3"/>
  <c r="L3143" i="3"/>
  <c r="M3146" i="3"/>
  <c r="L3146" i="3"/>
  <c r="H3149" i="3"/>
  <c r="G3149" i="3"/>
  <c r="N3150" i="3"/>
  <c r="L3150" i="3"/>
  <c r="H3153" i="3"/>
  <c r="G3153" i="3"/>
  <c r="N3155" i="3"/>
  <c r="L3155" i="3"/>
  <c r="H3157" i="3"/>
  <c r="G3157" i="3"/>
  <c r="M3160" i="3"/>
  <c r="L3160" i="3"/>
  <c r="M3163" i="3"/>
  <c r="L3163" i="3"/>
  <c r="H3165" i="3"/>
  <c r="G3165" i="3"/>
  <c r="N3168" i="3"/>
  <c r="L3168" i="3"/>
  <c r="M3170" i="3"/>
  <c r="L3170" i="3"/>
  <c r="M3179" i="3"/>
  <c r="L3179" i="3"/>
  <c r="N3181" i="3"/>
  <c r="L3181" i="3"/>
  <c r="H3182" i="3"/>
  <c r="G3182" i="3"/>
  <c r="H3184" i="3"/>
  <c r="G3184" i="3"/>
  <c r="H3185" i="3"/>
  <c r="G3185" i="3"/>
  <c r="M3188" i="3"/>
  <c r="L3188" i="3"/>
  <c r="N3192" i="3"/>
  <c r="L3192" i="3"/>
  <c r="N3196" i="3"/>
  <c r="L3196" i="3"/>
  <c r="H3201" i="3"/>
  <c r="G3201" i="3"/>
  <c r="H3202" i="3"/>
  <c r="G3202" i="3"/>
  <c r="H3204" i="3"/>
  <c r="G3204" i="3"/>
  <c r="N3206" i="3"/>
  <c r="L3206" i="3"/>
  <c r="M3209" i="3"/>
  <c r="L3209" i="3"/>
  <c r="H3215" i="3"/>
  <c r="G3215" i="3"/>
  <c r="I3216" i="3"/>
  <c r="G3216" i="3"/>
  <c r="H3217" i="3"/>
  <c r="G3217" i="3"/>
  <c r="N3221" i="3"/>
  <c r="L3221" i="3"/>
  <c r="N3223" i="3"/>
  <c r="L3223" i="3"/>
  <c r="H3224" i="3"/>
  <c r="G3224" i="3"/>
  <c r="N3225" i="3"/>
  <c r="L3225" i="3"/>
  <c r="N3228" i="3"/>
  <c r="L3228" i="3"/>
  <c r="H3233" i="3"/>
  <c r="G3233" i="3"/>
  <c r="N3237" i="3"/>
  <c r="L3237" i="3"/>
  <c r="N3243" i="3"/>
  <c r="L3243" i="3"/>
  <c r="H3244" i="3"/>
  <c r="G3244" i="3"/>
  <c r="H3245" i="3"/>
  <c r="G3245" i="3"/>
  <c r="H3246" i="3"/>
  <c r="G3246" i="3"/>
  <c r="N3253" i="3"/>
  <c r="L3253" i="3"/>
  <c r="N3256" i="3"/>
  <c r="L3256" i="3"/>
  <c r="N3259" i="3"/>
  <c r="L3259" i="3"/>
  <c r="M3268" i="3"/>
  <c r="L3268" i="3"/>
  <c r="M3270" i="3"/>
  <c r="L3270" i="3"/>
  <c r="N3272" i="3"/>
  <c r="L3272" i="3"/>
  <c r="M3277" i="3"/>
  <c r="L3277" i="3"/>
  <c r="H3279" i="3"/>
  <c r="G3279" i="3"/>
  <c r="I3281" i="3"/>
  <c r="G3281" i="3"/>
  <c r="N3282" i="3"/>
  <c r="L3282" i="3"/>
  <c r="H3285" i="3"/>
  <c r="G3285" i="3"/>
  <c r="H3289" i="3"/>
  <c r="G3289" i="3"/>
  <c r="M3290" i="3"/>
  <c r="L3290" i="3"/>
  <c r="H3292" i="3"/>
  <c r="G3292" i="3"/>
  <c r="M3294" i="3"/>
  <c r="L3294" i="3"/>
  <c r="H3296" i="3"/>
  <c r="G3296" i="3"/>
  <c r="H3298" i="3"/>
  <c r="G3298" i="3"/>
  <c r="N3299" i="3"/>
  <c r="L3299" i="3"/>
  <c r="H3301" i="3"/>
  <c r="G3301" i="3"/>
  <c r="H3305" i="3"/>
  <c r="G3305" i="3"/>
  <c r="H3310" i="3"/>
  <c r="G3310" i="3"/>
  <c r="M3317" i="3"/>
  <c r="L3317" i="3"/>
  <c r="M3319" i="3"/>
  <c r="L3319" i="3"/>
  <c r="H3321" i="3"/>
  <c r="G3321" i="3"/>
  <c r="N3324" i="3"/>
  <c r="L3324" i="3"/>
  <c r="M3328" i="3"/>
  <c r="L3328" i="3"/>
  <c r="H3330" i="3"/>
  <c r="G3330" i="3"/>
  <c r="N3332" i="3"/>
  <c r="L3332" i="3"/>
  <c r="H3338" i="3"/>
  <c r="G3338" i="3"/>
  <c r="N3344" i="3"/>
  <c r="L3344" i="3"/>
  <c r="H3346" i="3"/>
  <c r="G3346" i="3"/>
  <c r="H3348" i="3"/>
  <c r="G3348" i="3"/>
  <c r="H3349" i="3"/>
  <c r="G3349" i="3"/>
  <c r="M3352" i="3"/>
  <c r="L3352" i="3"/>
  <c r="N3356" i="3"/>
  <c r="L3356" i="3"/>
  <c r="H3357" i="3"/>
  <c r="G3357" i="3"/>
  <c r="N3358" i="3"/>
  <c r="L3358" i="3"/>
  <c r="H3367" i="3"/>
  <c r="G3367" i="3"/>
  <c r="H3370" i="3"/>
  <c r="G3370" i="3"/>
  <c r="M3374" i="3"/>
  <c r="L3374" i="3"/>
  <c r="M3377" i="3"/>
  <c r="L3377" i="3"/>
  <c r="H3383" i="3"/>
  <c r="G3383" i="3"/>
  <c r="I3386" i="3"/>
  <c r="G3386" i="3"/>
  <c r="H3388" i="3"/>
  <c r="G3388" i="3"/>
  <c r="H3390" i="3"/>
  <c r="G3390" i="3"/>
  <c r="H3392" i="3"/>
  <c r="G3392" i="3"/>
  <c r="H3393" i="3"/>
  <c r="G3393" i="3"/>
  <c r="N3398" i="3"/>
  <c r="L3398" i="3"/>
  <c r="H3400" i="3"/>
  <c r="G3400" i="3"/>
  <c r="N3405" i="3"/>
  <c r="L3405" i="3"/>
  <c r="H3407" i="3"/>
  <c r="G3407" i="3"/>
  <c r="N3408" i="3"/>
  <c r="L3408" i="3"/>
  <c r="H3410" i="3"/>
  <c r="G3410" i="3"/>
  <c r="N3413" i="3"/>
  <c r="L3413" i="3"/>
  <c r="H3419" i="3"/>
  <c r="G3419" i="3"/>
  <c r="N3420" i="3"/>
  <c r="L3420" i="3"/>
  <c r="N3422" i="3"/>
  <c r="L3422" i="3"/>
  <c r="H3425" i="3"/>
  <c r="G3425" i="3"/>
  <c r="H3427" i="3"/>
  <c r="G3427" i="3"/>
  <c r="N3432" i="3"/>
  <c r="L3432" i="3"/>
  <c r="H3434" i="3"/>
  <c r="G3434" i="3"/>
  <c r="M3435" i="3"/>
  <c r="L3435" i="3"/>
  <c r="H3437" i="3"/>
  <c r="G3437" i="3"/>
  <c r="H3438" i="3"/>
  <c r="G3438" i="3"/>
  <c r="H3441" i="3"/>
  <c r="G3441" i="3"/>
  <c r="N3446" i="3"/>
  <c r="L3446" i="3"/>
  <c r="N3450" i="3"/>
  <c r="L3450" i="3"/>
  <c r="N3459" i="3"/>
  <c r="L3459" i="3"/>
  <c r="M3461" i="3"/>
  <c r="L3461" i="3"/>
  <c r="M3463" i="3"/>
  <c r="L3463" i="3"/>
  <c r="N3465" i="3"/>
  <c r="L3465" i="3"/>
  <c r="H3470" i="3"/>
  <c r="G3470" i="3"/>
  <c r="I3472" i="3"/>
  <c r="G3472" i="3"/>
  <c r="N3473" i="3"/>
  <c r="L3473" i="3"/>
  <c r="H3477" i="3"/>
  <c r="G3477" i="3"/>
  <c r="M3480" i="3"/>
  <c r="L3480" i="3"/>
  <c r="H3483" i="3"/>
  <c r="G3483" i="3"/>
  <c r="H3488" i="3"/>
  <c r="G3488" i="3"/>
  <c r="M3489" i="3"/>
  <c r="L3489" i="3"/>
  <c r="N3490" i="3"/>
  <c r="L3490" i="3"/>
  <c r="N3493" i="3"/>
  <c r="L3493" i="3"/>
  <c r="H3497" i="3"/>
  <c r="G3497" i="3"/>
  <c r="H3501" i="3"/>
  <c r="G3501" i="3"/>
  <c r="N3504" i="3"/>
  <c r="L3504" i="3"/>
  <c r="H3506" i="3"/>
  <c r="G3506" i="3"/>
  <c r="H3508" i="3"/>
  <c r="G3508" i="3"/>
  <c r="I3510" i="3"/>
  <c r="G3510" i="3"/>
  <c r="M3514" i="3"/>
  <c r="L3514" i="3"/>
  <c r="N3516" i="3"/>
  <c r="L3516" i="3"/>
  <c r="M3518" i="3"/>
  <c r="L3518" i="3"/>
  <c r="I3523" i="3"/>
  <c r="G3523" i="3"/>
  <c r="N3526" i="3"/>
  <c r="L3526" i="3"/>
  <c r="H3528" i="3"/>
  <c r="G3528" i="3"/>
  <c r="N3531" i="3"/>
  <c r="L3531" i="3"/>
  <c r="N3533" i="3"/>
  <c r="L3533" i="3"/>
  <c r="H3538" i="3"/>
  <c r="G3538" i="3"/>
  <c r="N3540" i="3"/>
  <c r="L3540" i="3"/>
  <c r="N3542" i="3"/>
  <c r="L3542" i="3"/>
  <c r="N3548" i="3"/>
  <c r="L3548" i="3"/>
  <c r="H3550" i="3"/>
  <c r="G3550" i="3"/>
  <c r="H3552" i="3"/>
  <c r="G3552" i="3"/>
  <c r="H3553" i="3"/>
  <c r="G3553" i="3"/>
  <c r="H3556" i="3"/>
  <c r="G3556" i="3"/>
  <c r="N3561" i="3"/>
  <c r="L3561" i="3"/>
  <c r="N3570" i="3"/>
  <c r="L3570" i="3"/>
  <c r="M3572" i="3"/>
  <c r="L3572" i="3"/>
  <c r="M3574" i="3"/>
  <c r="L3574" i="3"/>
  <c r="N3576" i="3"/>
  <c r="L3576" i="3"/>
  <c r="M3582" i="3"/>
  <c r="L3582" i="3"/>
  <c r="H3584" i="3"/>
  <c r="G3584" i="3"/>
  <c r="N3585" i="3"/>
  <c r="L3585" i="3"/>
  <c r="H3590" i="3"/>
  <c r="G3590" i="3"/>
  <c r="H3591" i="3"/>
  <c r="G3591" i="3"/>
  <c r="M3592" i="3"/>
  <c r="L3592" i="3"/>
  <c r="H3594" i="3"/>
  <c r="G3594" i="3"/>
  <c r="H3597" i="3"/>
  <c r="G3597" i="3"/>
  <c r="M3607" i="3"/>
  <c r="L3607" i="3"/>
  <c r="H3609" i="3"/>
  <c r="G3609" i="3"/>
  <c r="H3615" i="3"/>
  <c r="G3615" i="3"/>
  <c r="M3618" i="3"/>
  <c r="L3618" i="3"/>
  <c r="N3620" i="3"/>
  <c r="L3620" i="3"/>
  <c r="N3623" i="3"/>
  <c r="L3623" i="3"/>
  <c r="H3624" i="3"/>
  <c r="G3624" i="3"/>
  <c r="N3627" i="3"/>
  <c r="L3627" i="3"/>
  <c r="N3630" i="3"/>
  <c r="L3630" i="3"/>
  <c r="H3631" i="3"/>
  <c r="G3631" i="3"/>
  <c r="N3633" i="3"/>
  <c r="L3633" i="3"/>
  <c r="N3635" i="3"/>
  <c r="L3635" i="3"/>
  <c r="H3640" i="3"/>
  <c r="G3640" i="3"/>
  <c r="N3644" i="3"/>
  <c r="L3644" i="3"/>
  <c r="H3646" i="3"/>
  <c r="G3646" i="3"/>
  <c r="H3648" i="3"/>
  <c r="G3648" i="3"/>
  <c r="I3650" i="3"/>
  <c r="G3650" i="3"/>
  <c r="N3651" i="3"/>
  <c r="L3651" i="3"/>
  <c r="M3655" i="3"/>
  <c r="L3655" i="3"/>
  <c r="N3657" i="3"/>
  <c r="L3657" i="3"/>
  <c r="M3659" i="3"/>
  <c r="L3659" i="3"/>
  <c r="H3665" i="3"/>
  <c r="G3665" i="3"/>
  <c r="H3667" i="3"/>
  <c r="G3667" i="3"/>
  <c r="H3669" i="3"/>
  <c r="G3669" i="3"/>
  <c r="N3672" i="3"/>
  <c r="L3672" i="3"/>
  <c r="H3674" i="3"/>
  <c r="G3674" i="3"/>
  <c r="N3676" i="3"/>
  <c r="L3676" i="3"/>
  <c r="H3681" i="3"/>
  <c r="G3681" i="3"/>
  <c r="N3682" i="3"/>
  <c r="L3682" i="3"/>
  <c r="N3688" i="3"/>
  <c r="L3688" i="3"/>
  <c r="N3690" i="3"/>
  <c r="L3690" i="3"/>
  <c r="H3692" i="3"/>
  <c r="G3692" i="3"/>
  <c r="H3694" i="3"/>
  <c r="G3694" i="3"/>
  <c r="M3698" i="3"/>
  <c r="L3698" i="3"/>
  <c r="H3700" i="3"/>
  <c r="G3700" i="3"/>
  <c r="N3706" i="3"/>
  <c r="L3706" i="3"/>
  <c r="N3710" i="3"/>
  <c r="L3710" i="3"/>
  <c r="N3712" i="3"/>
  <c r="L3712" i="3"/>
  <c r="H3715" i="3"/>
  <c r="G3715" i="3"/>
  <c r="M3717" i="3"/>
  <c r="L3717" i="3"/>
  <c r="H3719" i="3"/>
  <c r="G3719" i="3"/>
  <c r="H3723" i="3"/>
  <c r="G3723" i="3"/>
  <c r="M3725" i="3"/>
  <c r="L3725" i="3"/>
  <c r="H3727" i="3"/>
  <c r="G3727" i="3"/>
  <c r="H3728" i="3"/>
  <c r="G3728" i="3"/>
  <c r="N3729" i="3"/>
  <c r="L3729" i="3"/>
  <c r="H3731" i="3"/>
  <c r="G3731" i="3"/>
  <c r="N3734" i="3"/>
  <c r="L3734" i="3"/>
  <c r="H3739" i="3"/>
  <c r="G3739" i="3"/>
  <c r="N3740" i="3"/>
  <c r="L3740" i="3"/>
  <c r="N3743" i="3"/>
  <c r="L3743" i="3"/>
  <c r="H3745" i="3"/>
  <c r="G3745" i="3"/>
  <c r="N3746" i="3"/>
  <c r="L3746" i="3"/>
  <c r="H3751" i="3"/>
  <c r="G3751" i="3"/>
  <c r="N3753" i="3"/>
  <c r="L3753" i="3"/>
  <c r="I3755" i="3"/>
  <c r="G3755" i="3"/>
  <c r="N3756" i="3"/>
  <c r="L3756" i="3"/>
  <c r="H3762" i="3"/>
  <c r="G3762" i="3"/>
  <c r="N3763" i="3"/>
  <c r="L3763" i="3"/>
  <c r="H3765" i="3"/>
  <c r="G3765" i="3"/>
  <c r="N3766" i="3"/>
  <c r="L3766" i="3"/>
  <c r="N3768" i="3"/>
  <c r="L3768" i="3"/>
  <c r="H3772" i="3"/>
  <c r="G3772" i="3"/>
  <c r="N3773" i="3"/>
  <c r="L3773" i="3"/>
  <c r="N3774" i="3"/>
  <c r="L3774" i="3"/>
  <c r="N3779" i="3"/>
  <c r="L3779" i="3"/>
  <c r="N3782" i="3"/>
  <c r="L3782" i="3"/>
  <c r="I3783" i="3"/>
  <c r="G3783" i="3"/>
  <c r="N3785" i="3"/>
  <c r="L3785" i="3"/>
  <c r="H3791" i="3"/>
  <c r="G3791" i="3"/>
  <c r="N3792" i="3"/>
  <c r="L3792" i="3"/>
  <c r="N3794" i="3"/>
  <c r="L3794" i="3"/>
  <c r="I3795" i="3"/>
  <c r="G3795" i="3"/>
  <c r="N3798" i="3"/>
  <c r="L3798" i="3"/>
  <c r="H3800" i="3"/>
  <c r="G3800" i="3"/>
  <c r="H3805" i="3"/>
  <c r="G3805" i="3"/>
  <c r="N3806" i="3"/>
  <c r="L3806" i="3"/>
  <c r="H3808" i="3"/>
  <c r="G3808" i="3"/>
  <c r="N3811" i="3"/>
  <c r="L3811" i="3"/>
  <c r="N3813" i="3"/>
  <c r="L3813" i="3"/>
  <c r="H3818" i="3"/>
  <c r="G3818" i="3"/>
  <c r="N3819" i="3"/>
  <c r="L3819" i="3"/>
  <c r="N3820" i="3"/>
  <c r="L3820" i="3"/>
  <c r="N3821" i="3"/>
  <c r="L3821" i="3"/>
  <c r="N3825" i="3"/>
  <c r="L3825" i="3"/>
  <c r="H3827" i="3"/>
  <c r="G3827" i="3"/>
  <c r="H3831" i="3"/>
  <c r="G3831" i="3"/>
  <c r="N3832" i="3"/>
  <c r="L3832" i="3"/>
  <c r="N3833" i="3"/>
  <c r="L3833" i="3"/>
  <c r="N3835" i="3"/>
  <c r="L3835" i="3"/>
  <c r="H3838" i="3"/>
  <c r="G3838" i="3"/>
  <c r="N3839" i="3"/>
  <c r="L3839" i="3"/>
  <c r="I3842" i="3"/>
  <c r="G3842" i="3"/>
  <c r="N3843" i="3"/>
  <c r="L3843" i="3"/>
  <c r="N3846" i="3"/>
  <c r="L3846" i="3"/>
  <c r="N3847" i="3"/>
  <c r="L3847" i="3"/>
  <c r="N3849" i="3"/>
  <c r="L3849" i="3"/>
  <c r="N3852" i="3"/>
  <c r="L3852" i="3"/>
  <c r="H3854" i="3"/>
  <c r="G3854" i="3"/>
  <c r="H3859" i="3"/>
  <c r="G3859" i="3"/>
  <c r="N3860" i="3"/>
  <c r="L3860" i="3"/>
  <c r="H3862" i="3"/>
  <c r="G3862" i="3"/>
  <c r="N3863" i="3"/>
  <c r="L3863" i="3"/>
  <c r="N3865" i="3"/>
  <c r="L3865" i="3"/>
  <c r="N3868" i="3"/>
  <c r="L3868" i="3"/>
  <c r="N3871" i="3"/>
  <c r="L3871" i="3"/>
  <c r="N3873" i="3"/>
  <c r="L3873" i="3"/>
  <c r="H3875" i="3"/>
  <c r="G3875" i="3"/>
  <c r="N3877" i="3"/>
  <c r="L3877" i="3"/>
  <c r="N3878" i="3"/>
  <c r="L3878" i="3"/>
  <c r="H3881" i="3"/>
  <c r="G3881" i="3"/>
  <c r="N3882" i="3"/>
  <c r="L3882" i="3"/>
  <c r="N3884" i="3"/>
  <c r="L3884" i="3"/>
  <c r="N3886" i="3"/>
  <c r="L3886" i="3"/>
  <c r="I3887" i="3"/>
  <c r="G3887" i="3"/>
  <c r="H3889" i="3"/>
  <c r="G3889" i="3"/>
  <c r="N3892" i="3"/>
  <c r="L3892" i="3"/>
  <c r="N3894" i="3"/>
  <c r="L3894" i="3"/>
  <c r="I3895" i="3"/>
  <c r="G3895" i="3"/>
  <c r="N3898" i="3"/>
  <c r="L3898" i="3"/>
  <c r="N3899" i="3"/>
  <c r="L3899" i="3"/>
  <c r="N3901" i="3"/>
  <c r="L3901" i="3"/>
  <c r="N3902" i="3"/>
  <c r="L3902" i="3"/>
  <c r="H3904" i="3"/>
  <c r="G3904" i="3"/>
  <c r="N3905" i="3"/>
  <c r="L3905" i="3"/>
  <c r="H3906" i="3"/>
  <c r="G3906" i="3"/>
  <c r="N3911" i="3"/>
  <c r="L3911" i="3"/>
  <c r="N3912" i="3"/>
  <c r="L3912" i="3"/>
  <c r="N3914" i="3"/>
  <c r="L3914" i="3"/>
  <c r="H3919" i="3"/>
  <c r="G3919" i="3"/>
  <c r="N3920" i="3"/>
  <c r="L3920" i="3"/>
  <c r="I3923" i="3"/>
  <c r="G3923" i="3"/>
  <c r="N3924" i="3"/>
  <c r="L3924" i="3"/>
  <c r="N3928" i="3"/>
  <c r="L3928" i="3"/>
  <c r="H3932" i="3"/>
  <c r="G3932" i="3"/>
  <c r="I3934" i="3"/>
  <c r="G3934" i="3"/>
  <c r="N3935" i="3"/>
  <c r="L3935" i="3"/>
  <c r="N3938" i="3"/>
  <c r="L3938" i="3"/>
  <c r="N3942" i="3"/>
  <c r="L3942" i="3"/>
  <c r="H3943" i="3"/>
  <c r="G3943" i="3"/>
  <c r="N3945" i="3"/>
  <c r="L3945" i="3"/>
  <c r="N3946" i="3"/>
  <c r="L3946" i="3"/>
  <c r="N3948" i="3"/>
  <c r="L3948" i="3"/>
  <c r="H3950" i="3"/>
  <c r="G3950" i="3"/>
  <c r="N3952" i="3"/>
  <c r="L3952" i="3"/>
  <c r="N3954" i="3"/>
  <c r="L3954" i="3"/>
  <c r="N3956" i="3"/>
  <c r="L3956" i="3"/>
  <c r="H3958" i="3"/>
  <c r="G3958" i="3"/>
  <c r="H3960" i="3"/>
  <c r="G3960" i="3"/>
  <c r="H3962" i="3"/>
  <c r="G3962" i="3"/>
  <c r="N3963" i="3"/>
  <c r="L3963" i="3"/>
  <c r="H3966" i="3"/>
  <c r="G3966" i="3"/>
  <c r="N3967" i="3"/>
  <c r="L3967" i="3"/>
  <c r="H3971" i="3"/>
  <c r="G3971" i="3"/>
  <c r="H3974" i="3"/>
  <c r="G3974" i="3"/>
  <c r="N3975" i="3"/>
  <c r="L3975" i="3"/>
  <c r="N3976" i="3"/>
  <c r="L3976" i="3"/>
  <c r="N3978" i="3"/>
  <c r="L3978" i="3"/>
  <c r="N3980" i="3"/>
  <c r="L3980" i="3"/>
  <c r="H3984" i="3"/>
  <c r="G3984" i="3"/>
  <c r="N3985" i="3"/>
  <c r="L3985" i="3"/>
  <c r="N3987" i="3"/>
  <c r="L3987" i="3"/>
  <c r="H3992" i="3"/>
  <c r="G3992" i="3"/>
  <c r="H3994" i="3"/>
  <c r="G3994" i="3"/>
  <c r="H3995" i="3"/>
  <c r="G3995" i="3"/>
  <c r="N3996" i="3"/>
  <c r="L3996" i="3"/>
  <c r="N3997" i="3"/>
  <c r="L3997" i="3"/>
  <c r="H3999" i="3"/>
  <c r="G3999" i="3"/>
  <c r="I4003" i="3"/>
  <c r="G4003" i="3"/>
  <c r="H4005" i="3"/>
  <c r="G4005" i="3"/>
  <c r="N4006" i="3"/>
  <c r="L4006" i="3"/>
  <c r="H4008" i="3"/>
  <c r="G4008" i="3"/>
  <c r="N4009" i="3"/>
  <c r="L4009" i="3"/>
  <c r="N4011" i="3"/>
  <c r="L4011" i="3"/>
  <c r="N4013" i="3"/>
  <c r="L4013" i="3"/>
  <c r="N4014" i="3"/>
  <c r="L4014" i="3"/>
  <c r="H4017" i="3"/>
  <c r="G4017" i="3"/>
  <c r="H4019" i="3"/>
  <c r="G4019" i="3"/>
  <c r="N4020" i="3"/>
  <c r="L4020" i="3"/>
  <c r="I4022" i="3"/>
  <c r="G4022" i="3"/>
  <c r="N4025" i="3"/>
  <c r="L4025" i="3"/>
  <c r="H4027" i="3"/>
  <c r="G4027" i="3"/>
  <c r="N4030" i="3"/>
  <c r="L4030" i="3"/>
  <c r="N4032" i="3"/>
  <c r="L4032" i="3"/>
  <c r="N4035" i="3"/>
  <c r="L4035" i="3"/>
  <c r="H4037" i="3"/>
  <c r="G4037" i="3"/>
  <c r="N4038" i="3"/>
  <c r="L4038" i="3"/>
  <c r="H4040" i="3"/>
  <c r="G4040" i="3"/>
  <c r="N4041" i="3"/>
  <c r="L4041" i="3"/>
  <c r="N4043" i="3"/>
  <c r="L4043" i="3"/>
  <c r="N4045" i="3"/>
  <c r="L4045" i="3"/>
  <c r="N4046" i="3"/>
  <c r="L4046" i="3"/>
  <c r="H4049" i="3"/>
  <c r="G4049" i="3"/>
  <c r="H4051" i="3"/>
  <c r="G4051" i="3"/>
  <c r="N4052" i="3"/>
  <c r="L4052" i="3"/>
  <c r="N4053" i="3"/>
  <c r="L4053" i="3"/>
  <c r="H4055" i="3"/>
  <c r="G4055" i="3"/>
  <c r="I4058" i="3"/>
  <c r="G4058" i="3"/>
  <c r="H4060" i="3"/>
  <c r="G4060" i="3"/>
  <c r="N4062" i="3"/>
  <c r="L4062" i="3"/>
  <c r="H4065" i="3"/>
  <c r="G4065" i="3"/>
  <c r="N4070" i="3"/>
  <c r="L4070" i="3"/>
  <c r="N4072" i="3"/>
  <c r="L4072" i="3"/>
  <c r="N4073" i="3"/>
  <c r="L4073" i="3"/>
  <c r="N4076" i="3"/>
  <c r="L4076" i="3"/>
  <c r="N4082" i="3"/>
  <c r="L4082" i="3"/>
  <c r="N4085" i="3"/>
  <c r="L4085" i="3"/>
  <c r="N4087" i="3"/>
  <c r="L4087" i="3"/>
  <c r="M4089" i="3"/>
  <c r="L4089" i="3"/>
  <c r="I4090" i="3"/>
  <c r="G4090" i="3"/>
  <c r="H4092" i="3"/>
  <c r="G4092" i="3"/>
  <c r="N4095" i="3"/>
  <c r="L4095" i="3"/>
  <c r="I4098" i="3"/>
  <c r="G4098" i="3"/>
  <c r="H4100" i="3"/>
  <c r="G4100" i="3"/>
  <c r="H4106" i="3"/>
  <c r="G4106" i="3"/>
  <c r="M4108" i="3"/>
  <c r="L4108" i="3"/>
  <c r="M4110" i="3"/>
  <c r="L4110" i="3"/>
  <c r="N4111" i="3"/>
  <c r="L4111" i="3"/>
  <c r="N4114" i="3"/>
  <c r="L4114" i="3"/>
  <c r="N4117" i="3"/>
  <c r="L4117" i="3"/>
  <c r="N4119" i="3"/>
  <c r="L4119" i="3"/>
  <c r="I4121" i="3"/>
  <c r="G4121" i="3"/>
  <c r="H4123" i="3"/>
  <c r="G4123" i="3"/>
  <c r="H4125" i="3"/>
  <c r="G4125" i="3"/>
  <c r="H4127" i="3"/>
  <c r="G4127" i="3"/>
  <c r="H4128" i="3"/>
  <c r="G4128" i="3"/>
  <c r="N4131" i="3"/>
  <c r="L4131" i="3"/>
  <c r="N4134" i="3"/>
  <c r="L4134" i="3"/>
  <c r="H4138" i="3"/>
  <c r="G4138" i="3"/>
  <c r="H4142" i="3"/>
  <c r="G4142" i="3"/>
  <c r="H4153" i="3"/>
  <c r="G4153" i="3"/>
  <c r="H4157" i="3"/>
  <c r="G4157" i="3"/>
  <c r="M4160" i="3"/>
  <c r="L4160" i="3"/>
  <c r="I4161" i="3"/>
  <c r="G4161" i="3"/>
  <c r="N4164" i="3"/>
  <c r="L4164" i="3"/>
  <c r="H4165" i="3"/>
  <c r="G4165" i="3"/>
  <c r="N4167" i="3"/>
  <c r="L4167" i="3"/>
  <c r="I4169" i="3"/>
  <c r="G4169" i="3"/>
  <c r="N4172" i="3"/>
  <c r="L4172" i="3"/>
  <c r="N4173" i="3"/>
  <c r="L4173" i="3"/>
  <c r="N4175" i="3"/>
  <c r="L4175" i="3"/>
  <c r="H4177" i="3"/>
  <c r="G4177" i="3"/>
  <c r="M4178" i="3"/>
  <c r="L4178" i="3"/>
  <c r="N4183" i="3"/>
  <c r="L4183" i="3"/>
  <c r="N4185" i="3"/>
  <c r="L4185" i="3"/>
  <c r="N4186" i="3"/>
  <c r="L4186" i="3"/>
  <c r="H4191" i="3"/>
  <c r="G4191" i="3"/>
  <c r="N4192" i="3"/>
  <c r="L4192" i="3"/>
  <c r="N4194" i="3"/>
  <c r="L4194" i="3"/>
  <c r="M4196" i="3"/>
  <c r="L4196" i="3"/>
  <c r="I4199" i="3"/>
  <c r="G4199" i="3"/>
  <c r="N4203" i="3"/>
  <c r="L4203" i="3"/>
  <c r="H4212" i="3"/>
  <c r="G4212" i="3"/>
  <c r="N4215" i="3"/>
  <c r="L4215" i="3"/>
  <c r="M4216" i="3"/>
  <c r="L4216" i="3"/>
  <c r="H4223" i="3"/>
  <c r="G4223" i="3"/>
  <c r="N4224" i="3"/>
  <c r="L4224" i="3"/>
  <c r="M4225" i="3"/>
  <c r="I4227" i="3"/>
  <c r="G4227" i="3"/>
  <c r="H4228" i="3"/>
  <c r="G4228" i="3"/>
  <c r="I4230" i="3"/>
  <c r="G4230" i="3"/>
  <c r="I4232" i="3"/>
  <c r="G4232" i="3"/>
  <c r="N4234" i="3"/>
  <c r="L4234" i="3"/>
  <c r="H4236" i="3"/>
  <c r="G4236" i="3"/>
  <c r="H4238" i="3"/>
  <c r="G4238" i="3"/>
  <c r="I4240" i="3"/>
  <c r="G4240" i="3"/>
  <c r="H4242" i="3"/>
  <c r="G4242" i="3"/>
  <c r="I4244" i="3"/>
  <c r="G4244" i="3"/>
  <c r="N4245" i="3"/>
  <c r="L4245" i="3"/>
  <c r="H4247" i="3"/>
  <c r="G4247" i="3"/>
  <c r="M4250" i="3"/>
  <c r="L4250" i="3"/>
  <c r="M4252" i="3"/>
  <c r="L4252" i="3"/>
  <c r="M4254" i="3"/>
  <c r="L4254" i="3"/>
  <c r="I4256" i="3"/>
  <c r="G4256" i="3"/>
  <c r="N4258" i="3"/>
  <c r="L4258" i="3"/>
  <c r="I4260" i="3"/>
  <c r="G4260" i="3"/>
  <c r="H4262" i="3"/>
  <c r="G4262" i="3"/>
  <c r="M4267" i="3"/>
  <c r="L4267" i="3"/>
  <c r="H4274" i="3"/>
  <c r="G4274" i="3"/>
  <c r="N4275" i="3"/>
  <c r="L4275" i="3"/>
  <c r="H4278" i="3"/>
  <c r="G4278" i="3"/>
  <c r="N4280" i="3"/>
  <c r="L4280" i="3"/>
  <c r="H4283" i="3"/>
  <c r="G4283" i="3"/>
  <c r="N4286" i="3"/>
  <c r="L4286" i="3"/>
  <c r="H4292" i="3"/>
  <c r="G4292" i="3"/>
  <c r="N4294" i="3"/>
  <c r="L4294" i="3"/>
  <c r="H4298" i="3"/>
  <c r="G4298" i="3"/>
  <c r="H4299" i="3"/>
  <c r="G4299" i="3"/>
  <c r="I4301" i="3"/>
  <c r="G4301" i="3"/>
  <c r="N4306" i="3"/>
  <c r="L4306" i="3"/>
  <c r="H4308" i="3"/>
  <c r="G4308" i="3"/>
  <c r="H4312" i="3"/>
  <c r="G4312" i="3"/>
  <c r="N4315" i="3"/>
  <c r="L4315" i="3"/>
  <c r="N4319" i="3"/>
  <c r="L4319" i="3"/>
  <c r="H4324" i="3"/>
  <c r="G4324" i="3"/>
  <c r="N4325" i="3"/>
  <c r="L4325" i="3"/>
  <c r="M4326" i="3"/>
  <c r="L4326" i="3"/>
  <c r="N4329" i="3"/>
  <c r="L4329" i="3"/>
  <c r="I4334" i="3"/>
  <c r="G4334" i="3"/>
  <c r="M4337" i="3"/>
  <c r="L4337" i="3"/>
  <c r="H4338" i="3"/>
  <c r="G4338" i="3"/>
  <c r="H4339" i="3"/>
  <c r="G4339" i="3"/>
  <c r="M4342" i="3"/>
  <c r="L4342" i="3"/>
  <c r="H4344" i="3"/>
  <c r="G4344" i="3"/>
  <c r="H4350" i="3"/>
  <c r="G4350" i="3"/>
  <c r="N4352" i="3"/>
  <c r="L4352" i="3"/>
  <c r="H4357" i="3"/>
  <c r="G4357" i="3"/>
  <c r="H4359" i="3"/>
  <c r="G4359" i="3"/>
  <c r="N4365" i="3"/>
  <c r="L4365" i="3"/>
  <c r="N4367" i="3"/>
  <c r="L4367" i="3"/>
  <c r="N4371" i="3"/>
  <c r="L4371" i="3"/>
  <c r="H4373" i="3"/>
  <c r="G4373" i="3"/>
  <c r="H4375" i="3"/>
  <c r="G4375" i="3"/>
  <c r="I4377" i="3"/>
  <c r="G4377" i="3"/>
  <c r="N4378" i="3"/>
  <c r="L4378" i="3"/>
  <c r="H4381" i="3"/>
  <c r="G4381" i="3"/>
  <c r="N4383" i="3"/>
  <c r="L4383" i="3"/>
  <c r="H4384" i="3"/>
  <c r="G4384" i="3"/>
  <c r="N4389" i="3"/>
  <c r="L4389" i="3"/>
  <c r="H4392" i="3"/>
  <c r="G4392" i="3"/>
  <c r="N4396" i="3"/>
  <c r="L4396" i="3"/>
  <c r="N4402" i="3"/>
  <c r="L4402" i="3"/>
  <c r="N4406" i="3"/>
  <c r="L4406" i="3"/>
  <c r="H4409" i="3"/>
  <c r="G4409" i="3"/>
  <c r="H4413" i="3"/>
  <c r="G4413" i="3"/>
  <c r="H4414" i="3"/>
  <c r="G4414" i="3"/>
  <c r="H4419" i="3"/>
  <c r="G4419" i="3"/>
  <c r="H4420" i="3"/>
  <c r="G4420" i="3"/>
  <c r="N4421" i="3"/>
  <c r="L4421" i="3"/>
  <c r="N4423" i="3"/>
  <c r="L4423" i="3"/>
  <c r="N4425" i="3"/>
  <c r="L4425" i="3"/>
  <c r="H4427" i="3"/>
  <c r="G4427" i="3"/>
  <c r="N4428" i="3"/>
  <c r="L4428" i="3"/>
  <c r="H4430" i="3"/>
  <c r="G4430" i="3"/>
  <c r="H4431" i="3"/>
  <c r="G4431" i="3"/>
  <c r="H4434" i="3"/>
  <c r="G4434" i="3"/>
  <c r="N4438" i="3"/>
  <c r="L4438" i="3"/>
  <c r="H4442" i="3"/>
  <c r="G4442" i="3"/>
  <c r="H4447" i="3"/>
  <c r="G4447" i="3"/>
  <c r="H4449" i="3"/>
  <c r="G4449" i="3"/>
  <c r="I4452" i="3"/>
  <c r="G4452" i="3"/>
  <c r="N4453" i="3"/>
  <c r="L4453" i="3"/>
  <c r="N4458" i="3"/>
  <c r="L4458" i="3"/>
  <c r="N4460" i="3"/>
  <c r="L4460" i="3"/>
  <c r="I4461" i="3"/>
  <c r="G4461" i="3"/>
  <c r="N4462" i="3"/>
  <c r="L4462" i="3"/>
  <c r="H4464" i="3"/>
  <c r="G4464" i="3"/>
  <c r="N4467" i="3"/>
  <c r="L4467" i="3"/>
  <c r="N4469" i="3"/>
  <c r="L4469" i="3"/>
  <c r="H4470" i="3"/>
  <c r="G4470" i="3"/>
  <c r="N4475" i="3"/>
  <c r="L4475" i="3"/>
  <c r="H4476" i="3"/>
  <c r="G4476" i="3"/>
  <c r="H4489" i="3"/>
  <c r="G4489" i="3"/>
  <c r="N4496" i="3"/>
  <c r="L4496" i="3"/>
  <c r="H4498" i="3"/>
  <c r="G4498" i="3"/>
  <c r="N4503" i="3"/>
  <c r="L4503" i="3"/>
  <c r="H4506" i="3"/>
  <c r="G4506" i="3"/>
  <c r="H4514" i="3"/>
  <c r="G4514" i="3"/>
  <c r="I4516" i="3"/>
  <c r="G4516" i="3"/>
  <c r="N4518" i="3"/>
  <c r="L4518" i="3"/>
  <c r="H4520" i="3"/>
  <c r="G4520" i="3"/>
  <c r="N4521" i="3"/>
  <c r="L4521" i="3"/>
  <c r="H4522" i="3"/>
  <c r="G4522" i="3"/>
  <c r="N4523" i="3"/>
  <c r="L4523" i="3"/>
  <c r="H4525" i="3"/>
  <c r="G4525" i="3"/>
  <c r="M4527" i="3"/>
  <c r="M4532" i="3"/>
  <c r="L4532" i="3"/>
  <c r="N4535" i="3"/>
  <c r="L4535" i="3"/>
  <c r="N4540" i="3"/>
  <c r="L4540" i="3"/>
  <c r="M4541" i="3"/>
  <c r="L4541" i="3"/>
  <c r="I4543" i="3"/>
  <c r="G4543" i="3"/>
  <c r="M4545" i="3"/>
  <c r="I4547" i="3"/>
  <c r="G4547" i="3"/>
  <c r="M4550" i="3"/>
  <c r="H4552" i="3"/>
  <c r="G4552" i="3"/>
  <c r="N4556" i="3"/>
  <c r="L4556" i="3"/>
  <c r="N4559" i="3"/>
  <c r="L4559" i="3"/>
  <c r="H4560" i="3"/>
  <c r="G4560" i="3"/>
  <c r="H4564" i="3"/>
  <c r="G4564" i="3"/>
  <c r="N4569" i="3"/>
  <c r="L4569" i="3"/>
  <c r="I4571" i="3"/>
  <c r="G4571" i="3"/>
  <c r="M4577" i="3"/>
  <c r="L4577" i="3"/>
  <c r="N4579" i="3"/>
  <c r="L4579" i="3"/>
  <c r="M4581" i="3"/>
  <c r="L4581" i="3"/>
  <c r="H4586" i="3"/>
  <c r="G4586" i="3"/>
  <c r="M4588" i="3"/>
  <c r="H4590" i="3"/>
  <c r="G4590" i="3"/>
  <c r="N4593" i="3"/>
  <c r="L4593" i="3"/>
  <c r="N4594" i="3"/>
  <c r="L4594" i="3"/>
  <c r="N4599" i="3"/>
  <c r="L4599" i="3"/>
  <c r="H4601" i="3"/>
  <c r="G4601" i="3"/>
  <c r="N4602" i="3"/>
  <c r="L4602" i="3"/>
  <c r="H4604" i="3"/>
  <c r="G4604" i="3"/>
  <c r="M4608" i="3"/>
  <c r="L4608" i="3"/>
  <c r="H4611" i="3"/>
  <c r="G4611" i="3"/>
  <c r="I4612" i="3"/>
  <c r="G4612" i="3"/>
  <c r="N4615" i="3"/>
  <c r="L4615" i="3"/>
  <c r="H4622" i="3"/>
  <c r="G4622" i="3"/>
  <c r="H4625" i="3"/>
  <c r="G4625" i="3"/>
  <c r="H4636" i="3"/>
  <c r="G4636" i="3"/>
  <c r="I4639" i="3"/>
  <c r="G4639" i="3"/>
  <c r="M4644" i="3"/>
  <c r="L4644" i="3"/>
  <c r="H4647" i="3"/>
  <c r="G4647" i="3"/>
  <c r="H4648" i="3"/>
  <c r="G4648" i="3"/>
  <c r="N4649" i="3"/>
  <c r="L4649" i="3"/>
  <c r="I4651" i="3"/>
  <c r="G4651" i="3"/>
  <c r="N4654" i="3"/>
  <c r="L4654" i="3"/>
  <c r="I4655" i="3"/>
  <c r="G4655" i="3"/>
  <c r="N4657" i="3"/>
  <c r="L4657" i="3"/>
  <c r="N4659" i="3"/>
  <c r="L4659" i="3"/>
  <c r="N4660" i="3"/>
  <c r="L4660" i="3"/>
  <c r="I4662" i="3"/>
  <c r="G4662" i="3"/>
  <c r="I4667" i="3"/>
  <c r="G4667" i="3"/>
  <c r="N4669" i="3"/>
  <c r="L4669" i="3"/>
  <c r="N4673" i="3"/>
  <c r="L4673" i="3"/>
  <c r="N4674" i="3"/>
  <c r="L4674" i="3"/>
  <c r="I4676" i="3"/>
  <c r="G4676" i="3"/>
  <c r="I4680" i="3"/>
  <c r="G4680" i="3"/>
  <c r="N4683" i="3"/>
  <c r="L4683" i="3"/>
  <c r="N4685" i="3"/>
  <c r="L4685" i="3"/>
  <c r="I4687" i="3"/>
  <c r="G4687" i="3"/>
  <c r="I4689" i="3"/>
  <c r="G4689" i="3"/>
  <c r="N4690" i="3"/>
  <c r="L4690" i="3"/>
  <c r="N4691" i="3"/>
  <c r="L4691" i="3"/>
  <c r="N4695" i="3"/>
  <c r="L4695" i="3"/>
  <c r="N4697" i="3"/>
  <c r="L4697" i="3"/>
  <c r="N4698" i="3"/>
  <c r="L4698" i="3"/>
  <c r="I4699" i="3"/>
  <c r="G4699" i="3"/>
  <c r="N4700" i="3"/>
  <c r="L4700" i="3"/>
  <c r="N4702" i="3"/>
  <c r="L4702" i="3"/>
  <c r="N4703" i="3"/>
  <c r="L4703" i="3"/>
  <c r="N4704" i="3"/>
  <c r="L4704" i="3"/>
  <c r="N4705" i="3"/>
  <c r="L4705" i="3"/>
  <c r="N4707" i="3"/>
  <c r="L4707" i="3"/>
  <c r="N4708" i="3"/>
  <c r="L4708" i="3"/>
  <c r="N4709" i="3"/>
  <c r="L4709" i="3"/>
  <c r="N4710" i="3"/>
  <c r="L4710" i="3"/>
  <c r="N4712" i="3"/>
  <c r="L4712" i="3"/>
  <c r="N4713" i="3"/>
  <c r="L4713" i="3"/>
  <c r="N4714" i="3"/>
  <c r="L4714" i="3"/>
  <c r="N4716" i="3"/>
  <c r="L4716" i="3"/>
  <c r="N4717" i="3"/>
  <c r="L4717" i="3"/>
  <c r="N4718" i="3"/>
  <c r="L4718" i="3"/>
  <c r="N4720" i="3"/>
  <c r="L4720" i="3"/>
  <c r="N4721" i="3"/>
  <c r="L4721" i="3"/>
  <c r="N4722" i="3"/>
  <c r="L4722" i="3"/>
  <c r="N4723" i="3"/>
  <c r="L4723" i="3"/>
  <c r="I4730" i="3"/>
  <c r="G4730" i="3"/>
  <c r="H4732" i="3"/>
  <c r="G4732" i="3"/>
  <c r="H4733" i="3"/>
  <c r="G4733" i="3"/>
  <c r="N4734" i="3"/>
  <c r="L4734" i="3"/>
  <c r="N4739" i="3"/>
  <c r="L4739" i="3"/>
  <c r="N4741" i="3"/>
  <c r="L4741" i="3"/>
  <c r="H4746" i="3"/>
  <c r="G4746" i="3"/>
  <c r="N4749" i="3"/>
  <c r="L4749" i="3"/>
  <c r="H4751" i="3"/>
  <c r="G4751" i="3"/>
  <c r="H4752" i="3"/>
  <c r="G4752" i="3"/>
  <c r="H4754" i="3"/>
  <c r="G4754" i="3"/>
  <c r="H4755" i="3"/>
  <c r="G4755" i="3"/>
  <c r="N4756" i="3"/>
  <c r="L4756" i="3"/>
  <c r="H4759" i="3"/>
  <c r="I4764" i="3"/>
  <c r="G4764" i="3"/>
  <c r="N4765" i="3"/>
  <c r="L4765" i="3"/>
  <c r="H4772" i="3"/>
  <c r="N4775" i="3"/>
  <c r="L4775" i="3"/>
  <c r="I4782" i="3"/>
  <c r="G4782" i="3"/>
  <c r="H4784" i="3"/>
  <c r="G4784" i="3"/>
  <c r="N4788" i="3"/>
  <c r="L4788" i="3"/>
  <c r="N4793" i="3"/>
  <c r="L4793" i="3"/>
  <c r="H4795" i="3"/>
  <c r="N4796" i="3"/>
  <c r="L4796" i="3"/>
  <c r="M4805" i="3"/>
  <c r="L4805" i="3"/>
  <c r="I4806" i="3"/>
  <c r="G4806" i="3"/>
  <c r="N4810" i="3"/>
  <c r="L4810" i="3"/>
  <c r="N4813" i="3"/>
  <c r="L4813" i="3"/>
  <c r="M4817" i="3"/>
  <c r="L4817" i="3"/>
  <c r="N4822" i="3"/>
  <c r="L4822" i="3"/>
  <c r="N4825" i="3"/>
  <c r="L4825" i="3"/>
  <c r="M4828" i="3"/>
  <c r="L4828" i="3"/>
  <c r="H4830" i="3"/>
  <c r="N4832" i="3"/>
  <c r="L4832" i="3"/>
  <c r="H4838" i="3"/>
  <c r="H4842" i="3"/>
  <c r="I4848" i="3"/>
  <c r="G4848" i="3"/>
  <c r="N4855" i="3"/>
  <c r="L4855" i="3"/>
  <c r="N4857" i="3"/>
  <c r="L4857" i="3"/>
  <c r="N4859" i="3"/>
  <c r="L4859" i="3"/>
  <c r="H4861" i="3"/>
  <c r="G4861" i="3"/>
  <c r="N4865" i="3"/>
  <c r="L4865" i="3"/>
  <c r="N4869" i="3"/>
  <c r="L4869" i="3"/>
  <c r="I4876" i="3"/>
  <c r="G4876" i="3"/>
  <c r="N4881" i="3"/>
  <c r="L4881" i="3"/>
  <c r="N4886" i="3"/>
  <c r="L4886" i="3"/>
  <c r="H4888" i="3"/>
  <c r="H4894" i="3"/>
  <c r="N4898" i="3"/>
  <c r="L4898" i="3"/>
  <c r="N4899" i="3"/>
  <c r="L4899" i="3"/>
  <c r="I4902" i="3"/>
  <c r="G4902" i="3"/>
  <c r="N4904" i="3"/>
  <c r="L4904" i="3"/>
  <c r="H4906" i="3"/>
  <c r="G4906" i="3"/>
  <c r="N4909" i="3"/>
  <c r="L4909" i="3"/>
  <c r="H4914" i="3"/>
  <c r="N4915" i="3"/>
  <c r="L4915" i="3"/>
  <c r="I4920" i="3"/>
  <c r="G4920" i="3"/>
  <c r="H4924" i="3"/>
  <c r="G4924" i="3"/>
  <c r="N4925" i="3"/>
  <c r="L4925" i="3"/>
  <c r="M4927" i="3"/>
  <c r="L4927" i="3"/>
  <c r="N4932" i="3"/>
  <c r="L4932" i="3"/>
  <c r="N4936" i="3"/>
  <c r="L4936" i="3"/>
  <c r="M4938" i="3"/>
  <c r="L4938" i="3"/>
  <c r="H4940" i="3"/>
  <c r="N4946" i="3"/>
  <c r="L4946" i="3"/>
  <c r="H4949" i="3"/>
  <c r="I4952" i="3"/>
  <c r="G4952" i="3"/>
  <c r="N4956" i="3"/>
  <c r="L4956" i="3"/>
  <c r="H4964" i="3"/>
  <c r="I4969" i="3"/>
  <c r="G4969" i="3"/>
  <c r="I4978" i="3"/>
  <c r="G4978" i="3"/>
  <c r="I4982" i="3"/>
  <c r="G4982" i="3"/>
  <c r="N4983" i="3"/>
  <c r="L4983" i="3"/>
  <c r="N4987" i="3"/>
  <c r="L4987" i="3"/>
  <c r="I4991" i="3"/>
  <c r="G4991" i="3"/>
  <c r="N4995" i="3"/>
  <c r="L4995" i="3"/>
  <c r="N4997" i="3"/>
  <c r="L4997" i="3"/>
  <c r="H5001" i="3"/>
  <c r="G5001" i="3"/>
  <c r="N5002" i="3"/>
  <c r="L5002" i="3"/>
  <c r="N5006" i="3"/>
  <c r="L5006" i="3"/>
  <c r="N5008" i="3"/>
  <c r="L5008" i="3"/>
  <c r="N5010" i="3"/>
  <c r="L5010" i="3"/>
  <c r="I5017" i="3"/>
  <c r="G5017" i="3"/>
  <c r="N5020" i="3"/>
  <c r="L5020" i="3"/>
  <c r="N5021" i="3"/>
  <c r="L5021" i="3"/>
  <c r="I5024" i="3"/>
  <c r="G5024" i="3"/>
  <c r="N5025" i="3"/>
  <c r="L5025" i="3"/>
  <c r="H5028" i="3"/>
  <c r="N5032" i="3"/>
  <c r="L5032" i="3"/>
  <c r="M5035" i="3"/>
  <c r="L5035" i="3"/>
  <c r="H5038" i="3"/>
  <c r="G5038" i="3"/>
  <c r="M5040" i="3"/>
  <c r="L5040" i="3"/>
  <c r="H5041" i="3"/>
  <c r="I5044" i="3"/>
  <c r="G5044" i="3"/>
  <c r="N5047" i="3"/>
  <c r="L5047" i="3"/>
  <c r="N5049" i="3"/>
  <c r="L5049" i="3"/>
  <c r="N5052" i="3"/>
  <c r="L5052" i="3"/>
  <c r="H5055" i="3"/>
  <c r="N5062" i="3"/>
  <c r="L5062" i="3"/>
  <c r="N5071" i="3"/>
  <c r="L5071" i="3"/>
  <c r="H5074" i="3"/>
  <c r="N5075" i="3"/>
  <c r="L5075" i="3"/>
  <c r="N5078" i="3"/>
  <c r="L5078" i="3"/>
  <c r="N5081" i="3"/>
  <c r="L5081" i="3"/>
  <c r="M5088" i="3"/>
  <c r="L5088" i="3"/>
  <c r="N5090" i="3"/>
  <c r="L5090" i="3"/>
  <c r="N5095" i="3"/>
  <c r="L5095" i="3"/>
  <c r="H5098" i="3"/>
  <c r="G5098" i="3"/>
  <c r="N5101" i="3"/>
  <c r="L5101" i="3"/>
  <c r="N5105" i="3"/>
  <c r="L5105" i="3"/>
  <c r="N5108" i="3"/>
  <c r="L5108" i="3"/>
  <c r="M5111" i="3"/>
  <c r="L5111" i="3"/>
  <c r="N5114" i="3"/>
  <c r="L5114" i="3"/>
  <c r="N5118" i="3"/>
  <c r="L5118" i="3"/>
  <c r="M5120" i="3"/>
  <c r="L5120" i="3"/>
  <c r="H5122" i="3"/>
  <c r="M5124" i="3"/>
  <c r="L5124" i="3"/>
  <c r="N5126" i="3"/>
  <c r="L5126" i="3"/>
  <c r="N5128" i="3"/>
  <c r="L5128" i="3"/>
  <c r="N5135" i="3"/>
  <c r="L5135" i="3"/>
  <c r="H5140" i="3"/>
  <c r="G5140" i="3"/>
  <c r="H5146" i="3"/>
  <c r="G5146" i="3"/>
  <c r="H5147" i="3"/>
  <c r="G5147" i="3"/>
  <c r="I5148" i="3"/>
  <c r="G5148" i="3"/>
  <c r="N5149" i="3"/>
  <c r="L5149" i="3"/>
  <c r="N5153" i="3"/>
  <c r="L5153" i="3"/>
  <c r="I5155" i="3"/>
  <c r="G5155" i="3"/>
  <c r="N5156" i="3"/>
  <c r="L5156" i="3"/>
  <c r="N5158" i="3"/>
  <c r="L5158" i="3"/>
  <c r="N5171" i="3"/>
  <c r="L5171" i="3"/>
  <c r="M5175" i="3"/>
  <c r="L5175" i="3"/>
  <c r="N5179" i="3"/>
  <c r="L5179" i="3"/>
  <c r="M5184" i="3"/>
  <c r="L5184" i="3"/>
  <c r="I5186" i="3"/>
  <c r="G5186" i="3"/>
  <c r="N5187" i="3"/>
  <c r="L5187" i="3"/>
  <c r="M5189" i="3"/>
  <c r="M5203" i="3"/>
  <c r="N5209" i="3"/>
  <c r="L5209" i="3"/>
  <c r="M5212" i="3"/>
  <c r="L5212" i="3"/>
  <c r="M5214" i="3"/>
  <c r="L5214" i="3"/>
  <c r="I5218" i="3"/>
  <c r="G5218" i="3"/>
  <c r="H5223" i="3"/>
  <c r="G5223" i="3"/>
  <c r="N5227" i="3"/>
  <c r="L5227" i="3"/>
  <c r="H5229" i="3"/>
  <c r="G5229" i="3"/>
  <c r="M5233" i="3"/>
  <c r="L5233" i="3"/>
  <c r="M5240" i="3"/>
  <c r="L5240" i="3"/>
  <c r="M5242" i="3"/>
  <c r="L5242" i="3"/>
  <c r="I5244" i="3"/>
  <c r="G5244" i="3"/>
  <c r="N5245" i="3"/>
  <c r="L5245" i="3"/>
  <c r="H5250" i="3"/>
  <c r="G5250" i="3"/>
  <c r="N5251" i="3"/>
  <c r="L5251" i="3"/>
  <c r="M5253" i="3"/>
  <c r="L5253" i="3"/>
  <c r="H5257" i="3"/>
  <c r="G5257" i="3"/>
  <c r="N5260" i="3"/>
  <c r="L5260" i="3"/>
  <c r="I5273" i="3"/>
  <c r="G5273" i="3"/>
  <c r="M5276" i="3"/>
  <c r="L5276" i="3"/>
  <c r="I5277" i="3"/>
  <c r="G5277" i="3"/>
  <c r="M5284" i="3"/>
  <c r="L5284" i="3"/>
  <c r="H5286" i="3"/>
  <c r="G5286" i="3"/>
  <c r="M5290" i="3"/>
  <c r="L5290" i="3"/>
  <c r="N5292" i="3"/>
  <c r="L5292" i="3"/>
  <c r="N5298" i="3"/>
  <c r="L5298" i="3"/>
  <c r="M5299" i="3"/>
  <c r="L5299" i="3"/>
  <c r="H5302" i="3"/>
  <c r="G5302" i="3"/>
  <c r="H5309" i="3"/>
  <c r="G5309" i="3"/>
  <c r="H5313" i="3"/>
  <c r="G5313" i="3"/>
  <c r="I5314" i="3"/>
  <c r="G5314" i="3"/>
  <c r="N5317" i="3"/>
  <c r="L5317" i="3"/>
  <c r="M5321" i="3"/>
  <c r="L5321" i="3"/>
  <c r="N5322" i="3"/>
  <c r="L5322" i="3"/>
  <c r="M5324" i="3"/>
  <c r="L5324" i="3"/>
  <c r="N5326" i="3"/>
  <c r="L5326" i="3"/>
  <c r="I5332" i="3"/>
  <c r="G5332" i="3"/>
  <c r="M5334" i="3"/>
  <c r="I5339" i="3"/>
  <c r="G5339" i="3"/>
  <c r="I5341" i="3"/>
  <c r="G5341" i="3"/>
  <c r="M5343" i="3"/>
  <c r="N5349" i="3"/>
  <c r="L5349" i="3"/>
  <c r="M5353" i="3"/>
  <c r="I5354" i="3"/>
  <c r="G5354" i="3"/>
  <c r="I5358" i="3"/>
  <c r="G5358" i="3"/>
  <c r="M5360" i="3"/>
  <c r="H5364" i="3"/>
  <c r="M5365" i="3"/>
  <c r="I5369" i="3"/>
  <c r="G5369" i="3"/>
  <c r="M5372" i="3"/>
  <c r="H5374" i="3"/>
  <c r="N5375" i="3"/>
  <c r="L5375" i="3"/>
  <c r="N5377" i="3"/>
  <c r="L5377" i="3"/>
  <c r="M5380" i="3"/>
  <c r="I5385" i="3"/>
  <c r="G5385" i="3"/>
  <c r="M5386" i="3"/>
  <c r="I5392" i="3"/>
  <c r="G5392" i="3"/>
  <c r="H5394" i="3"/>
  <c r="G5394" i="3"/>
  <c r="N5404" i="3"/>
  <c r="L5404" i="3"/>
  <c r="M5406" i="3"/>
  <c r="L5406" i="3"/>
  <c r="N5409" i="3"/>
  <c r="L5409" i="3"/>
  <c r="N5412" i="3"/>
  <c r="L5412" i="3"/>
  <c r="N5417" i="3"/>
  <c r="L5417" i="3"/>
  <c r="M5418" i="3"/>
  <c r="L5418" i="3"/>
  <c r="N5430" i="3"/>
  <c r="L5430" i="3"/>
  <c r="N5434" i="3"/>
  <c r="L5434" i="3"/>
  <c r="N5438" i="3"/>
  <c r="L5438" i="3"/>
  <c r="M5439" i="3"/>
  <c r="L5439" i="3"/>
  <c r="N5445" i="3"/>
  <c r="L5445" i="3"/>
  <c r="N5449" i="3"/>
  <c r="L5449" i="3"/>
  <c r="N5454" i="3"/>
  <c r="L5454" i="3"/>
  <c r="M5455" i="3"/>
  <c r="L5455" i="3"/>
  <c r="N5459" i="3"/>
  <c r="L5459" i="3"/>
  <c r="N5463" i="3"/>
  <c r="L5463" i="3"/>
  <c r="N5468" i="3"/>
  <c r="L5468" i="3"/>
  <c r="M5469" i="3"/>
  <c r="L5469" i="3"/>
  <c r="N5477" i="3"/>
  <c r="L5477" i="3"/>
  <c r="N5482" i="3"/>
  <c r="L5482" i="3"/>
  <c r="M5483" i="3"/>
  <c r="L5483" i="3"/>
  <c r="N5489" i="3"/>
  <c r="L5489" i="3"/>
  <c r="M5496" i="3"/>
  <c r="L5496" i="3"/>
  <c r="N5501" i="3"/>
  <c r="L5501" i="3"/>
  <c r="N5505" i="3"/>
  <c r="L5505" i="3"/>
  <c r="N5508" i="3"/>
  <c r="L5508" i="3"/>
  <c r="N5513" i="3"/>
  <c r="L5513" i="3"/>
  <c r="N5517" i="3"/>
  <c r="L5517" i="3"/>
  <c r="N5521" i="3"/>
  <c r="L5521" i="3"/>
  <c r="M5522" i="3"/>
  <c r="L5522" i="3"/>
  <c r="N5527" i="3"/>
  <c r="L5527" i="3"/>
  <c r="N5531" i="3"/>
  <c r="L5531" i="3"/>
  <c r="N5534" i="3"/>
  <c r="L5534" i="3"/>
  <c r="M5535" i="3"/>
  <c r="L5535" i="3"/>
  <c r="N5540" i="3"/>
  <c r="L5540" i="3"/>
  <c r="N5548" i="3"/>
  <c r="L5548" i="3"/>
  <c r="N5557" i="3"/>
  <c r="L5557" i="3"/>
  <c r="N5560" i="3"/>
  <c r="L5560" i="3"/>
  <c r="M5561" i="3"/>
  <c r="L5561" i="3"/>
  <c r="N5578" i="3"/>
  <c r="L5578" i="3"/>
  <c r="M5582" i="3"/>
  <c r="L5582" i="3"/>
  <c r="N5590" i="3"/>
  <c r="L5590" i="3"/>
  <c r="N5593" i="3"/>
  <c r="L5593" i="3"/>
  <c r="M5594" i="3"/>
  <c r="L5594" i="3"/>
  <c r="N5600" i="3"/>
  <c r="L5600" i="3"/>
  <c r="N5602" i="3"/>
  <c r="L5602" i="3"/>
  <c r="N5606" i="3"/>
  <c r="L5606" i="3"/>
  <c r="M5607" i="3"/>
  <c r="L5607" i="3"/>
  <c r="N5612" i="3"/>
  <c r="L5612" i="3"/>
  <c r="N5616" i="3"/>
  <c r="L5616" i="3"/>
  <c r="N5620" i="3"/>
  <c r="L5620" i="3"/>
  <c r="M5621" i="3"/>
  <c r="L5621" i="3"/>
  <c r="N5627" i="3"/>
  <c r="L5627" i="3"/>
  <c r="N5631" i="3"/>
  <c r="L5631" i="3"/>
  <c r="N5636" i="3"/>
  <c r="L5636" i="3"/>
  <c r="M5637" i="3"/>
  <c r="L5637" i="3"/>
  <c r="N5642" i="3"/>
  <c r="L5642" i="3"/>
  <c r="N5647" i="3"/>
  <c r="L5647" i="3"/>
  <c r="N5651" i="3"/>
  <c r="L5651" i="3"/>
  <c r="N5657" i="3"/>
  <c r="L5657" i="3"/>
  <c r="I5658" i="3"/>
  <c r="G5658" i="3"/>
  <c r="N5660" i="3"/>
  <c r="L5660" i="3"/>
  <c r="N5665" i="3"/>
  <c r="L5665" i="3"/>
  <c r="M5666" i="3"/>
  <c r="L5666" i="3"/>
  <c r="I5668" i="3"/>
  <c r="G5668" i="3"/>
  <c r="N5672" i="3"/>
  <c r="L5672" i="3"/>
  <c r="N5677" i="3"/>
  <c r="L5677" i="3"/>
  <c r="N5679" i="3"/>
  <c r="L5679" i="3"/>
  <c r="M5680" i="3"/>
  <c r="L5680" i="3"/>
  <c r="I5681" i="3"/>
  <c r="G5681" i="3"/>
  <c r="N5684" i="3"/>
  <c r="L5684" i="3"/>
  <c r="N5692" i="3"/>
  <c r="L5692" i="3"/>
  <c r="I5698" i="3"/>
  <c r="G5698" i="3"/>
  <c r="H5699" i="3"/>
  <c r="G5699" i="3"/>
  <c r="M5700" i="3"/>
  <c r="L5700" i="3"/>
  <c r="N5701" i="3"/>
  <c r="L5701" i="3"/>
  <c r="I5709" i="3"/>
  <c r="G5709" i="3"/>
  <c r="H5710" i="3"/>
  <c r="G5710" i="3"/>
  <c r="N5711" i="3"/>
  <c r="L5711" i="3"/>
  <c r="H5712" i="3"/>
  <c r="G5712" i="3"/>
  <c r="I5715" i="3"/>
  <c r="G5715" i="3"/>
  <c r="N5717" i="3"/>
  <c r="L5717" i="3"/>
  <c r="H5720" i="3"/>
  <c r="G5720" i="3"/>
  <c r="H5722" i="3"/>
  <c r="G5722" i="3"/>
  <c r="I5723" i="3"/>
  <c r="G5723" i="3"/>
  <c r="H5725" i="3"/>
  <c r="G5725" i="3"/>
  <c r="N5726" i="3"/>
  <c r="L5726" i="3"/>
  <c r="H5728" i="3"/>
  <c r="G5728" i="3"/>
  <c r="H5731" i="3"/>
  <c r="G5731" i="3"/>
  <c r="N5733" i="3"/>
  <c r="L5733" i="3"/>
  <c r="I5734" i="3"/>
  <c r="G5734" i="3"/>
  <c r="I5737" i="3"/>
  <c r="G5737" i="3"/>
  <c r="N5739" i="3"/>
  <c r="L5739" i="3"/>
  <c r="I5743" i="3"/>
  <c r="G5743" i="3"/>
  <c r="H5744" i="3"/>
  <c r="G5744" i="3"/>
  <c r="I5747" i="3"/>
  <c r="G5747" i="3"/>
  <c r="H5748" i="3"/>
  <c r="G5748" i="3"/>
  <c r="H5751" i="3"/>
  <c r="G5751" i="3"/>
  <c r="I5752" i="3"/>
  <c r="G5752" i="3"/>
  <c r="H5753" i="3"/>
  <c r="G5753" i="3"/>
  <c r="N5755" i="3"/>
  <c r="L5755" i="3"/>
  <c r="I5756" i="3"/>
  <c r="G5756" i="3"/>
  <c r="H5758" i="3"/>
  <c r="G5758" i="3"/>
  <c r="H5759" i="3"/>
  <c r="G5759" i="3"/>
  <c r="I5762" i="3"/>
  <c r="G5762" i="3"/>
  <c r="H5763" i="3"/>
  <c r="G5763" i="3"/>
  <c r="M5764" i="3"/>
  <c r="L5764" i="3"/>
  <c r="I5765" i="3"/>
  <c r="G5765" i="3"/>
  <c r="M5766" i="3"/>
  <c r="L5766" i="3"/>
  <c r="I5768" i="3"/>
  <c r="G5768" i="3"/>
  <c r="H5769" i="3"/>
  <c r="G5769" i="3"/>
  <c r="H5770" i="3"/>
  <c r="G5770" i="3"/>
  <c r="H5771" i="3"/>
  <c r="G5771" i="3"/>
  <c r="H5773" i="3"/>
  <c r="G5773" i="3"/>
  <c r="H5775" i="3"/>
  <c r="G5775" i="3"/>
  <c r="M5776" i="3"/>
  <c r="L5776" i="3"/>
  <c r="I5780" i="3"/>
  <c r="G5780" i="3"/>
  <c r="H5782" i="3"/>
  <c r="G5782" i="3"/>
  <c r="H5783" i="3"/>
  <c r="G5783" i="3"/>
  <c r="H5785" i="3"/>
  <c r="G5785" i="3"/>
  <c r="I5788" i="3"/>
  <c r="G5788" i="3"/>
  <c r="H5789" i="3"/>
  <c r="G5789" i="3"/>
  <c r="I5792" i="3"/>
  <c r="G5792" i="3"/>
  <c r="I5794" i="3"/>
  <c r="G5794" i="3"/>
  <c r="H5795" i="3"/>
  <c r="G5795" i="3"/>
  <c r="N5798" i="3"/>
  <c r="L5798" i="3"/>
  <c r="H5801" i="3"/>
  <c r="G5801" i="3"/>
  <c r="H5804" i="3"/>
  <c r="G5804" i="3"/>
  <c r="H5807" i="3"/>
  <c r="G5807" i="3"/>
  <c r="I5809" i="3"/>
  <c r="G5809" i="3"/>
  <c r="H5811" i="3"/>
  <c r="G5811" i="3"/>
  <c r="H5813" i="3"/>
  <c r="G5813" i="3"/>
  <c r="I5816" i="3"/>
  <c r="G5816" i="3"/>
  <c r="H5817" i="3"/>
  <c r="G5817" i="3"/>
  <c r="M5819" i="3"/>
  <c r="L5819" i="3"/>
  <c r="I5820" i="3"/>
  <c r="G5820" i="3"/>
  <c r="H5821" i="3"/>
  <c r="G5821" i="3"/>
  <c r="N5822" i="3"/>
  <c r="L5822" i="3"/>
  <c r="I5824" i="3"/>
  <c r="G5824" i="3"/>
  <c r="H5825" i="3"/>
  <c r="G5825" i="3"/>
  <c r="H5826" i="3"/>
  <c r="G5826" i="3"/>
  <c r="M5827" i="3"/>
  <c r="L5827" i="3"/>
  <c r="N5829" i="3"/>
  <c r="L5829" i="3"/>
  <c r="H5830" i="3"/>
  <c r="G5830" i="3"/>
  <c r="N5831" i="3"/>
  <c r="L5831" i="3"/>
  <c r="H5832" i="3"/>
  <c r="G5832" i="3"/>
  <c r="H5834" i="3"/>
  <c r="G5834" i="3"/>
  <c r="H5836" i="3"/>
  <c r="G5836" i="3"/>
  <c r="H5837" i="3"/>
  <c r="G5837" i="3"/>
  <c r="M5838" i="3"/>
  <c r="L5838" i="3"/>
  <c r="I5841" i="3"/>
  <c r="G5841" i="3"/>
  <c r="H5842" i="3"/>
  <c r="G5842" i="3"/>
  <c r="H5844" i="3"/>
  <c r="G5844" i="3"/>
  <c r="M5846" i="3"/>
  <c r="L5846" i="3"/>
  <c r="I5847" i="3"/>
  <c r="G5847" i="3"/>
  <c r="I5850" i="3"/>
  <c r="G5850" i="3"/>
  <c r="H5851" i="3"/>
  <c r="G5851" i="3"/>
  <c r="I5855" i="3"/>
  <c r="G5855" i="3"/>
  <c r="H5856" i="3"/>
  <c r="G5856" i="3"/>
  <c r="M5857" i="3"/>
  <c r="L5857" i="3"/>
  <c r="I5858" i="3"/>
  <c r="G5858" i="3"/>
  <c r="M5859" i="3"/>
  <c r="L5859" i="3"/>
  <c r="N5860" i="3"/>
  <c r="L5860" i="3"/>
  <c r="I5862" i="3"/>
  <c r="G5862" i="3"/>
  <c r="I5863" i="3"/>
  <c r="G5863" i="3"/>
  <c r="H5864" i="3"/>
  <c r="G5864" i="3"/>
  <c r="H5865" i="3"/>
  <c r="G5865" i="3"/>
  <c r="H5866" i="3"/>
  <c r="G5866" i="3"/>
  <c r="H5867" i="3"/>
  <c r="G5867" i="3"/>
  <c r="M5868" i="3"/>
  <c r="L5868" i="3"/>
  <c r="N5870" i="3"/>
  <c r="L5870" i="3"/>
  <c r="N5871" i="3"/>
  <c r="L5871" i="3"/>
  <c r="H5873" i="3"/>
  <c r="G5873" i="3"/>
  <c r="H5874" i="3"/>
  <c r="G5874" i="3"/>
  <c r="M5875" i="3"/>
  <c r="L5875" i="3"/>
  <c r="I5877" i="3"/>
  <c r="G5877" i="3"/>
  <c r="H5878" i="3"/>
  <c r="G5878" i="3"/>
  <c r="N5879" i="3"/>
  <c r="L5879" i="3"/>
  <c r="I5881" i="3"/>
  <c r="G5881" i="3"/>
  <c r="H5883" i="3"/>
  <c r="G5883" i="3"/>
  <c r="N5885" i="3"/>
  <c r="L5885" i="3"/>
  <c r="H5887" i="3"/>
  <c r="G5887" i="3"/>
  <c r="H5890" i="3"/>
  <c r="G5890" i="3"/>
  <c r="N5892" i="3"/>
  <c r="L5892" i="3"/>
  <c r="H5894" i="3"/>
  <c r="G5894" i="3"/>
  <c r="H5895" i="3"/>
  <c r="G5895" i="3"/>
  <c r="H5897" i="3"/>
  <c r="G5897" i="3"/>
  <c r="H5899" i="3"/>
  <c r="G5899" i="3"/>
  <c r="H5902" i="3"/>
  <c r="G5902" i="3"/>
  <c r="H5904" i="3"/>
  <c r="G5904" i="3"/>
  <c r="I5906" i="3"/>
  <c r="G5906" i="3"/>
  <c r="H5907" i="3"/>
  <c r="G5907" i="3"/>
  <c r="M5908" i="3"/>
  <c r="L5908" i="3"/>
  <c r="N5910" i="3"/>
  <c r="L5910" i="3"/>
  <c r="I5912" i="3"/>
  <c r="G5912" i="3"/>
  <c r="I5916" i="3"/>
  <c r="G5916" i="3"/>
  <c r="H5918" i="3"/>
  <c r="G5918" i="3"/>
  <c r="H5920" i="3"/>
  <c r="G5920" i="3"/>
  <c r="M5921" i="3"/>
  <c r="L5921" i="3"/>
  <c r="M5923" i="3"/>
  <c r="L5923" i="3"/>
  <c r="N5925" i="3"/>
  <c r="L5925" i="3"/>
  <c r="I5927" i="3"/>
  <c r="G5927" i="3"/>
  <c r="H5930" i="3"/>
  <c r="G5930" i="3"/>
  <c r="I5932" i="3"/>
  <c r="G5932" i="3"/>
  <c r="H5933" i="3"/>
  <c r="G5933" i="3"/>
  <c r="N5934" i="3"/>
  <c r="L5934" i="3"/>
  <c r="I5937" i="3"/>
  <c r="G5937" i="3"/>
  <c r="H5938" i="3"/>
  <c r="G5938" i="3"/>
  <c r="H5940" i="3"/>
  <c r="G5940" i="3"/>
  <c r="H5941" i="3"/>
  <c r="N5943" i="3"/>
  <c r="N5946" i="3"/>
  <c r="L5946" i="3"/>
  <c r="N5948" i="3"/>
  <c r="L5948" i="3"/>
  <c r="H5950" i="3"/>
  <c r="G5950" i="3"/>
  <c r="H5951" i="3"/>
  <c r="G5951" i="3"/>
  <c r="I5953" i="3"/>
  <c r="G5953" i="3"/>
  <c r="I5957" i="3"/>
  <c r="G5957" i="3"/>
  <c r="N5958" i="3"/>
  <c r="L5958" i="3"/>
  <c r="N5961" i="3"/>
  <c r="L5961" i="3"/>
  <c r="H5965" i="3"/>
  <c r="N5966" i="3"/>
  <c r="L5966" i="3"/>
  <c r="N5967" i="3"/>
  <c r="H5968" i="3"/>
  <c r="G5968" i="3"/>
  <c r="H5973" i="3"/>
  <c r="N5974" i="3"/>
  <c r="L5974" i="3"/>
  <c r="N5977" i="3"/>
  <c r="L5977" i="3"/>
  <c r="M5978" i="3"/>
  <c r="L5978" i="3"/>
  <c r="N5981" i="3"/>
  <c r="L5981" i="3"/>
  <c r="M5985" i="3"/>
  <c r="L5985" i="3"/>
  <c r="N5990" i="3"/>
  <c r="L5990" i="3"/>
  <c r="N5992" i="3"/>
  <c r="L5992" i="3"/>
  <c r="H5996" i="3"/>
  <c r="N6002" i="3"/>
  <c r="L6002" i="3"/>
  <c r="N6004" i="3"/>
  <c r="L6004" i="3"/>
  <c r="N6008" i="3"/>
  <c r="L6008" i="3"/>
  <c r="N6009" i="3"/>
  <c r="L6009" i="3"/>
  <c r="H6010" i="3"/>
  <c r="G6010" i="3"/>
  <c r="H6011" i="3"/>
  <c r="G6011" i="3"/>
  <c r="H6016" i="3"/>
  <c r="N6017" i="3"/>
  <c r="L6017" i="3"/>
  <c r="N6019" i="3"/>
  <c r="L6019" i="3"/>
  <c r="I6025" i="3"/>
  <c r="G6025" i="3"/>
  <c r="N6026" i="3"/>
  <c r="L6026" i="3"/>
  <c r="H6033" i="3"/>
  <c r="G6033" i="3"/>
  <c r="H6035" i="3"/>
  <c r="G6035" i="3"/>
  <c r="H6040" i="3"/>
  <c r="N6041" i="3"/>
  <c r="L6041" i="3"/>
  <c r="N6043" i="3"/>
  <c r="L6043" i="3"/>
  <c r="H6049" i="3"/>
  <c r="G6049" i="3"/>
  <c r="N6051" i="3"/>
  <c r="L6051" i="3"/>
  <c r="M6053" i="3"/>
  <c r="L6053" i="3"/>
  <c r="N6057" i="3"/>
  <c r="L6057" i="3"/>
  <c r="N6058" i="3"/>
  <c r="L6058" i="3"/>
  <c r="I6065" i="3"/>
  <c r="G6065" i="3"/>
  <c r="N6067" i="3"/>
  <c r="L6067" i="3"/>
  <c r="H6070" i="3"/>
  <c r="H6074" i="3"/>
  <c r="G6074" i="3"/>
  <c r="I6075" i="3"/>
  <c r="G6075" i="3"/>
  <c r="N6076" i="3"/>
  <c r="L6076" i="3"/>
  <c r="N6077" i="3"/>
  <c r="L6077" i="3"/>
  <c r="M6078" i="3"/>
  <c r="L6078" i="3"/>
  <c r="N6082" i="3"/>
  <c r="L6082" i="3"/>
  <c r="N6084" i="3"/>
  <c r="L6084" i="3"/>
  <c r="H6086" i="3"/>
  <c r="G6086" i="3"/>
  <c r="N6089" i="3"/>
  <c r="L6089" i="3"/>
  <c r="H6095" i="3"/>
  <c r="G6095" i="3"/>
  <c r="H6099" i="3"/>
  <c r="G6099" i="3"/>
  <c r="I6108" i="3"/>
  <c r="G6108" i="3"/>
  <c r="N6109" i="3"/>
  <c r="L6109" i="3"/>
  <c r="N6111" i="3"/>
  <c r="L6111" i="3"/>
  <c r="M6112" i="3"/>
  <c r="L6112" i="3"/>
  <c r="N6118" i="3"/>
  <c r="L6118" i="3"/>
  <c r="H6120" i="3"/>
  <c r="N6121" i="3"/>
  <c r="L6121" i="3"/>
  <c r="N6123" i="3"/>
  <c r="L6123" i="3"/>
  <c r="M6124" i="3"/>
  <c r="L6124" i="3"/>
  <c r="N6126" i="3"/>
  <c r="L6126" i="3"/>
  <c r="H6128" i="3"/>
  <c r="N6129" i="3"/>
  <c r="L6129" i="3"/>
  <c r="N6131" i="3"/>
  <c r="L6131" i="3"/>
  <c r="M6132" i="3"/>
  <c r="L6132" i="3"/>
  <c r="N6134" i="3"/>
  <c r="L6134" i="3"/>
  <c r="H6136" i="3"/>
  <c r="N6137" i="3"/>
  <c r="L6137" i="3"/>
  <c r="N6138" i="3"/>
  <c r="L6138" i="3"/>
  <c r="M6139" i="3"/>
  <c r="L6139" i="3"/>
  <c r="N6141" i="3"/>
  <c r="L6141" i="3"/>
  <c r="H6143" i="3"/>
  <c r="N6144" i="3"/>
  <c r="L6144" i="3"/>
  <c r="N6147" i="3"/>
  <c r="L6147" i="3"/>
  <c r="H6149" i="3"/>
  <c r="N6150" i="3"/>
  <c r="L6150" i="3"/>
  <c r="M6151" i="3"/>
  <c r="L6151" i="3"/>
  <c r="N6153" i="3"/>
  <c r="L6153" i="3"/>
  <c r="N6154" i="3"/>
  <c r="L6154" i="3"/>
  <c r="N6155" i="3"/>
  <c r="L6155" i="3"/>
  <c r="H6158" i="3"/>
  <c r="N6159" i="3"/>
  <c r="L6159" i="3"/>
  <c r="N6161" i="3"/>
  <c r="L6161" i="3"/>
  <c r="N6163" i="3"/>
  <c r="L6163" i="3"/>
  <c r="H6164" i="3"/>
  <c r="N6165" i="3"/>
  <c r="L6165" i="3"/>
  <c r="N6166" i="3"/>
  <c r="L6166" i="3"/>
  <c r="H6168" i="3"/>
  <c r="M6170" i="3"/>
  <c r="L6170" i="3"/>
  <c r="N6172" i="3"/>
  <c r="L6172" i="3"/>
  <c r="H6173" i="3"/>
  <c r="N6174" i="3"/>
  <c r="L6174" i="3"/>
  <c r="N6178" i="3"/>
  <c r="L6178" i="3"/>
  <c r="M6179" i="3"/>
  <c r="L6179" i="3"/>
  <c r="N6181" i="3"/>
  <c r="L6181" i="3"/>
  <c r="H6183" i="3"/>
  <c r="N6185" i="3"/>
  <c r="L6185" i="3"/>
  <c r="M6186" i="3"/>
  <c r="L6186" i="3"/>
  <c r="N6188" i="3"/>
  <c r="L6188" i="3"/>
  <c r="H6190" i="3"/>
  <c r="N6191" i="3"/>
  <c r="L6191" i="3"/>
  <c r="N6193" i="3"/>
  <c r="L6193" i="3"/>
  <c r="M6194" i="3"/>
  <c r="L6194" i="3"/>
  <c r="N6196" i="3"/>
  <c r="L6196" i="3"/>
  <c r="N6197" i="3"/>
  <c r="L6197" i="3"/>
  <c r="N6198" i="3"/>
  <c r="L6198" i="3"/>
  <c r="M6199" i="3"/>
  <c r="L6199" i="3"/>
  <c r="N6201" i="3"/>
  <c r="L6201" i="3"/>
  <c r="H6202" i="3"/>
  <c r="N6203" i="3"/>
  <c r="L6203" i="3"/>
  <c r="N6205" i="3"/>
  <c r="L6205" i="3"/>
  <c r="M6206" i="3"/>
  <c r="L6206" i="3"/>
  <c r="N6208" i="3"/>
  <c r="L6208" i="3"/>
  <c r="H6210" i="3"/>
  <c r="H6211" i="3"/>
  <c r="G6211" i="3"/>
  <c r="H6213" i="3"/>
  <c r="G6213" i="3"/>
  <c r="N6214" i="3"/>
  <c r="L6214" i="3"/>
  <c r="N6216" i="3"/>
  <c r="L6216" i="3"/>
  <c r="H6218" i="3"/>
  <c r="H6219" i="3"/>
  <c r="G6219" i="3"/>
  <c r="H6220" i="3"/>
  <c r="G6220" i="3"/>
  <c r="N6221" i="3"/>
  <c r="L6221" i="3"/>
  <c r="N6223" i="3"/>
  <c r="L6223" i="3"/>
  <c r="H6225" i="3"/>
  <c r="H6226" i="3"/>
  <c r="G6226" i="3"/>
  <c r="H6228" i="3"/>
  <c r="G6228" i="3"/>
  <c r="N6229" i="3"/>
  <c r="L6229" i="3"/>
  <c r="N6230" i="3"/>
  <c r="L6230" i="3"/>
  <c r="H6232" i="3"/>
  <c r="H6233" i="3"/>
  <c r="G6233" i="3"/>
  <c r="H6234" i="3"/>
  <c r="G6234" i="3"/>
  <c r="N6235" i="3"/>
  <c r="L6235" i="3"/>
  <c r="H6238" i="3"/>
  <c r="N6240" i="3"/>
  <c r="L6240" i="3"/>
  <c r="N6242" i="3"/>
  <c r="L6242" i="3"/>
  <c r="H6243" i="3"/>
  <c r="N6245" i="3"/>
  <c r="L6245" i="3"/>
  <c r="N6247" i="3"/>
  <c r="L6247" i="3"/>
  <c r="H6249" i="3"/>
  <c r="H6250" i="3"/>
  <c r="G6250" i="3"/>
  <c r="N6252" i="3"/>
  <c r="L6252" i="3"/>
  <c r="N6253" i="3"/>
  <c r="L6253" i="3"/>
  <c r="H6255" i="3"/>
  <c r="N6257" i="3"/>
  <c r="L6257" i="3"/>
  <c r="H6260" i="3"/>
  <c r="H6262" i="3"/>
  <c r="G6262" i="3"/>
  <c r="N6264" i="3"/>
  <c r="L6264" i="3"/>
  <c r="H6265" i="3"/>
  <c r="H6266" i="3"/>
  <c r="G6266" i="3"/>
  <c r="N6268" i="3"/>
  <c r="L6268" i="3"/>
  <c r="N6269" i="3"/>
  <c r="L6269" i="3"/>
  <c r="H6270" i="3"/>
  <c r="H6271" i="3"/>
  <c r="G6271" i="3"/>
  <c r="N6273" i="3"/>
  <c r="L6273" i="3"/>
  <c r="H6276" i="3"/>
  <c r="H6277" i="3"/>
  <c r="G6277" i="3"/>
  <c r="N6279" i="3"/>
  <c r="L6279" i="3"/>
  <c r="H6280" i="3"/>
  <c r="G6280" i="3"/>
  <c r="H6281" i="3"/>
  <c r="G6281" i="3"/>
  <c r="N6282" i="3"/>
  <c r="L6282" i="3"/>
  <c r="N6283" i="3"/>
  <c r="L6283" i="3"/>
  <c r="H6285" i="3"/>
  <c r="G6285" i="3"/>
  <c r="N6287" i="3"/>
  <c r="L6287" i="3"/>
  <c r="N6289" i="3"/>
  <c r="L6289" i="3"/>
  <c r="H6291" i="3"/>
  <c r="N6293" i="3"/>
  <c r="L6293" i="3"/>
  <c r="H6296" i="3"/>
  <c r="G6296" i="3"/>
  <c r="H6299" i="3"/>
  <c r="G6299" i="3"/>
  <c r="H6300" i="3"/>
  <c r="G6300" i="3"/>
  <c r="N6302" i="3"/>
  <c r="L6302" i="3"/>
  <c r="H6304" i="3"/>
  <c r="N6306" i="3"/>
  <c r="L6306" i="3"/>
  <c r="N6307" i="3"/>
  <c r="L6307" i="3"/>
  <c r="H6309" i="3"/>
  <c r="H6310" i="3"/>
  <c r="G6310" i="3"/>
  <c r="H6312" i="3"/>
  <c r="G6312" i="3"/>
  <c r="N6313" i="3"/>
  <c r="L6313" i="3"/>
  <c r="N6315" i="3"/>
  <c r="L6315" i="3"/>
  <c r="H6316" i="3"/>
  <c r="H6318" i="3"/>
  <c r="G6318" i="3"/>
  <c r="H6320" i="3"/>
  <c r="N6322" i="3"/>
  <c r="L6322" i="3"/>
  <c r="N6323" i="3"/>
  <c r="L6323" i="3"/>
  <c r="H6325" i="3"/>
  <c r="H6327" i="3"/>
  <c r="G6327" i="3"/>
  <c r="N6328" i="3"/>
  <c r="L6328" i="3"/>
  <c r="N6329" i="3"/>
  <c r="L6329" i="3"/>
  <c r="H6331" i="3"/>
  <c r="N6333" i="3"/>
  <c r="L6333" i="3"/>
  <c r="N6334" i="3"/>
  <c r="L6334" i="3"/>
  <c r="H6336" i="3"/>
  <c r="G6336" i="3"/>
  <c r="H6337" i="3"/>
  <c r="G6337" i="3"/>
  <c r="N6338" i="3"/>
  <c r="L6338" i="3"/>
  <c r="N6340" i="3"/>
  <c r="L6340" i="3"/>
  <c r="H6342" i="3"/>
  <c r="H6343" i="3"/>
  <c r="G6343" i="3"/>
  <c r="N6344" i="3"/>
  <c r="L6344" i="3"/>
  <c r="N6346" i="3"/>
  <c r="L6346" i="3"/>
  <c r="H6348" i="3"/>
  <c r="H6350" i="3"/>
  <c r="H6351" i="3"/>
  <c r="G6351" i="3"/>
  <c r="H6353" i="3"/>
  <c r="G6353" i="3"/>
  <c r="N6354" i="3"/>
  <c r="L6354" i="3"/>
  <c r="N6356" i="3"/>
  <c r="L6356" i="3"/>
  <c r="H6359" i="3"/>
  <c r="G6359" i="3"/>
  <c r="H6360" i="3"/>
  <c r="H6361" i="3"/>
  <c r="G6361" i="3"/>
  <c r="H6362" i="3"/>
  <c r="N6363" i="3"/>
  <c r="L6363" i="3"/>
  <c r="H6366" i="3"/>
  <c r="H6368" i="3"/>
  <c r="G6368" i="3"/>
  <c r="N6369" i="3"/>
  <c r="L6369" i="3"/>
  <c r="H6371" i="3"/>
  <c r="G6371" i="3"/>
  <c r="H6372" i="3"/>
  <c r="G6372" i="3"/>
  <c r="N6374" i="3"/>
  <c r="L6374" i="3"/>
  <c r="N6375" i="3"/>
  <c r="L6375" i="3"/>
  <c r="N6376" i="3"/>
  <c r="L6376" i="3"/>
  <c r="N6378" i="3"/>
  <c r="L6378" i="3"/>
  <c r="N6379" i="3"/>
  <c r="L6379" i="3"/>
  <c r="N6380" i="3"/>
  <c r="L6380" i="3"/>
  <c r="H6381" i="3"/>
  <c r="G6381" i="3"/>
  <c r="H6382" i="3"/>
  <c r="G6382" i="3"/>
  <c r="H6385" i="3"/>
  <c r="G6385" i="3"/>
  <c r="M6386" i="3"/>
  <c r="L6386" i="3"/>
  <c r="N6387" i="3"/>
  <c r="L6387" i="3"/>
  <c r="N6389" i="3"/>
  <c r="L6389" i="3"/>
  <c r="M6390" i="3"/>
  <c r="N6393" i="3"/>
  <c r="L6393" i="3"/>
  <c r="M6394" i="3"/>
  <c r="I6395" i="3"/>
  <c r="G6395" i="3"/>
  <c r="H6399" i="3"/>
  <c r="G6399" i="3"/>
  <c r="I6400" i="3"/>
  <c r="G6400" i="3"/>
  <c r="H6401" i="3"/>
  <c r="G6401" i="3"/>
  <c r="I6402" i="3"/>
  <c r="G6402" i="3"/>
  <c r="H6403" i="3"/>
  <c r="G6403" i="3"/>
  <c r="I6404" i="3"/>
  <c r="G6404" i="3"/>
  <c r="M6414" i="3"/>
  <c r="L6414" i="3"/>
  <c r="N6416" i="3"/>
  <c r="L6416" i="3"/>
  <c r="N6420" i="3"/>
  <c r="L6420" i="3"/>
  <c r="N6423" i="3"/>
  <c r="L6423" i="3"/>
  <c r="N6424" i="3"/>
  <c r="L6424" i="3"/>
  <c r="N6425" i="3"/>
  <c r="L6425" i="3"/>
  <c r="H6426" i="3"/>
  <c r="G6426" i="3"/>
  <c r="H6428" i="3"/>
  <c r="G6428" i="3"/>
  <c r="N6434" i="3"/>
  <c r="L6434" i="3"/>
  <c r="H6436" i="3"/>
  <c r="G6436" i="3"/>
  <c r="H6441" i="3"/>
  <c r="G6441" i="3"/>
  <c r="H6443" i="3"/>
  <c r="G6443" i="3"/>
  <c r="N6447" i="3"/>
  <c r="L6447" i="3"/>
  <c r="N6451" i="3"/>
  <c r="L6451" i="3"/>
  <c r="N6462" i="3"/>
  <c r="L6462" i="3"/>
  <c r="H6468" i="3"/>
  <c r="G6468" i="3"/>
  <c r="N6469" i="3"/>
  <c r="L6469" i="3"/>
  <c r="M6471" i="3"/>
  <c r="L6471" i="3"/>
  <c r="I6473" i="3"/>
  <c r="G6473" i="3"/>
  <c r="N6476" i="3"/>
  <c r="L6476" i="3"/>
  <c r="H6479" i="3"/>
  <c r="G6479" i="3"/>
  <c r="N6487" i="3"/>
  <c r="L6487" i="3"/>
  <c r="N6492" i="3"/>
  <c r="L6492" i="3"/>
  <c r="I6494" i="3"/>
  <c r="G6494" i="3"/>
  <c r="H6495" i="3"/>
  <c r="G6495" i="3"/>
  <c r="N6496" i="3"/>
  <c r="L6496" i="3"/>
  <c r="H6498" i="3"/>
  <c r="G6498" i="3"/>
  <c r="N6508" i="3"/>
  <c r="L6508" i="3"/>
  <c r="N6512" i="3"/>
  <c r="L6512" i="3"/>
  <c r="I6516" i="3"/>
  <c r="G6516" i="3"/>
  <c r="N6521" i="3"/>
  <c r="L6521" i="3"/>
  <c r="N6526" i="3"/>
  <c r="L6526" i="3"/>
  <c r="N6536" i="3"/>
  <c r="L6536" i="3"/>
  <c r="H6538" i="3"/>
  <c r="G6538" i="3"/>
  <c r="N6540" i="3"/>
  <c r="L6540" i="3"/>
  <c r="I6543" i="3"/>
  <c r="G6543" i="3"/>
  <c r="H6544" i="3"/>
  <c r="G6544" i="3"/>
  <c r="N6545" i="3"/>
  <c r="L6545" i="3"/>
  <c r="I6551" i="3"/>
  <c r="G6551" i="3"/>
  <c r="N6552" i="3"/>
  <c r="L6552" i="3"/>
  <c r="H6557" i="3"/>
  <c r="G6557" i="3"/>
  <c r="M6560" i="3"/>
  <c r="L6560" i="3"/>
  <c r="H6564" i="3"/>
  <c r="G6564" i="3"/>
  <c r="N6565" i="3"/>
  <c r="L6565" i="3"/>
  <c r="N6567" i="3"/>
  <c r="L6567" i="3"/>
  <c r="H6569" i="3"/>
  <c r="G6569" i="3"/>
  <c r="H6575" i="3"/>
  <c r="G6575" i="3"/>
  <c r="N6577" i="3"/>
  <c r="L6577" i="3"/>
  <c r="N6578" i="3"/>
  <c r="L6578" i="3"/>
  <c r="I6581" i="3"/>
  <c r="G6581" i="3"/>
  <c r="N6585" i="3"/>
  <c r="L6585" i="3"/>
  <c r="I6590" i="3"/>
  <c r="G6590" i="3"/>
  <c r="M6591" i="3"/>
  <c r="L6591" i="3"/>
  <c r="N6596" i="3"/>
  <c r="L6596" i="3"/>
  <c r="N6605" i="3"/>
  <c r="L6605" i="3"/>
  <c r="M6608" i="3"/>
  <c r="L6608" i="3"/>
  <c r="N6611" i="3"/>
  <c r="L6611" i="3"/>
  <c r="H6613" i="3"/>
  <c r="G6613" i="3"/>
  <c r="I6615" i="3"/>
  <c r="G6615" i="3"/>
  <c r="N6616" i="3"/>
  <c r="L6616" i="3"/>
  <c r="H6618" i="3"/>
  <c r="G6618" i="3"/>
  <c r="M6619" i="3"/>
  <c r="L6619" i="3"/>
  <c r="H6624" i="3"/>
  <c r="G6624" i="3"/>
  <c r="H6626" i="3"/>
  <c r="G6626" i="3"/>
  <c r="N6628" i="3"/>
  <c r="L6628" i="3"/>
  <c r="N6629" i="3"/>
  <c r="H6642" i="3"/>
  <c r="G6642" i="3"/>
  <c r="M6644" i="3"/>
  <c r="I6650" i="3"/>
  <c r="G6650" i="3"/>
  <c r="N6651" i="3"/>
  <c r="L6651" i="3"/>
  <c r="M6653" i="3"/>
  <c r="L6653" i="3"/>
  <c r="M6655" i="3"/>
  <c r="L6655" i="3"/>
  <c r="H6660" i="3"/>
  <c r="G6660" i="3"/>
  <c r="M6661" i="3"/>
  <c r="L6661" i="3"/>
  <c r="I6663" i="3"/>
  <c r="G6663" i="3"/>
  <c r="M6665" i="3"/>
  <c r="L6665" i="3"/>
  <c r="I6667" i="3"/>
  <c r="G6667" i="3"/>
  <c r="N6668" i="3"/>
  <c r="L6668" i="3"/>
  <c r="N6670" i="3"/>
  <c r="L6670" i="3"/>
  <c r="N6672" i="3"/>
  <c r="L6672" i="3"/>
  <c r="N6675" i="3"/>
  <c r="L6675" i="3"/>
  <c r="N6678" i="3"/>
  <c r="L6678" i="3"/>
  <c r="I6679" i="3"/>
  <c r="G6679" i="3"/>
  <c r="N6680" i="3"/>
  <c r="L6680" i="3"/>
  <c r="H6681" i="3"/>
  <c r="G6681" i="3"/>
  <c r="N6683" i="3"/>
  <c r="L6683" i="3"/>
  <c r="H6685" i="3"/>
  <c r="G6685" i="3"/>
  <c r="H6688" i="3"/>
  <c r="G6688" i="3"/>
  <c r="I6690" i="3"/>
  <c r="G6690" i="3"/>
  <c r="N6691" i="3"/>
  <c r="L6691" i="3"/>
  <c r="N6693" i="3"/>
  <c r="L6693" i="3"/>
  <c r="H6695" i="3"/>
  <c r="G6695" i="3"/>
  <c r="M6696" i="3"/>
  <c r="L6696" i="3"/>
  <c r="I6699" i="3"/>
  <c r="G6699" i="3"/>
  <c r="H6701" i="3"/>
  <c r="G6701" i="3"/>
  <c r="N6704" i="3"/>
  <c r="L6704" i="3"/>
  <c r="H6706" i="3"/>
  <c r="G6706" i="3"/>
  <c r="N6707" i="3"/>
  <c r="L6707" i="3"/>
  <c r="N6710" i="3"/>
  <c r="L6710" i="3"/>
  <c r="N6714" i="3"/>
  <c r="L6714" i="3"/>
  <c r="N6716" i="3"/>
  <c r="L6716" i="3"/>
  <c r="I6718" i="3"/>
  <c r="G6718" i="3"/>
  <c r="M6721" i="3"/>
  <c r="L6721" i="3"/>
  <c r="I6725" i="3"/>
  <c r="G6725" i="3"/>
  <c r="H6726" i="3"/>
  <c r="G6726" i="3"/>
  <c r="I6728" i="3"/>
  <c r="G6728" i="3"/>
  <c r="H6729" i="3"/>
  <c r="G6729" i="3"/>
  <c r="I6732" i="3"/>
  <c r="G6732" i="3"/>
  <c r="H6733" i="3"/>
  <c r="G6733" i="3"/>
  <c r="I6736" i="3"/>
  <c r="G6736" i="3"/>
  <c r="H6738" i="3"/>
  <c r="G6738" i="3"/>
  <c r="H6741" i="3"/>
  <c r="G6741" i="3"/>
  <c r="H6742" i="3"/>
  <c r="G6742" i="3"/>
  <c r="H6744" i="3"/>
  <c r="G6744" i="3"/>
  <c r="N6745" i="3"/>
  <c r="L6745" i="3"/>
  <c r="N6746" i="3"/>
  <c r="L6746" i="3"/>
  <c r="H6750" i="3"/>
  <c r="G6750" i="3"/>
  <c r="I6753" i="3"/>
  <c r="G6753" i="3"/>
  <c r="N6754" i="3"/>
  <c r="L6754" i="3"/>
  <c r="H6757" i="3"/>
  <c r="G6757" i="3"/>
  <c r="N6758" i="3"/>
  <c r="L6758" i="3"/>
  <c r="N6761" i="3"/>
  <c r="L6761" i="3"/>
  <c r="N6765" i="3"/>
  <c r="L6765" i="3"/>
  <c r="N6766" i="3"/>
  <c r="L6766" i="3"/>
  <c r="N6769" i="3"/>
  <c r="L6769" i="3"/>
  <c r="H6772" i="3"/>
  <c r="G6772" i="3"/>
  <c r="M6773" i="3"/>
  <c r="L6773" i="3"/>
  <c r="H6776" i="3"/>
  <c r="G6776" i="3"/>
  <c r="N6777" i="3"/>
  <c r="L6777" i="3"/>
  <c r="N6779" i="3"/>
  <c r="L6779" i="3"/>
  <c r="N6780" i="3"/>
  <c r="L6780" i="3"/>
  <c r="H6782" i="3"/>
  <c r="G6782" i="3"/>
  <c r="M6783" i="3"/>
  <c r="M6786" i="3"/>
  <c r="L6786" i="3"/>
  <c r="I6788" i="3"/>
  <c r="G6788" i="3"/>
  <c r="H6791" i="3"/>
  <c r="G6791" i="3"/>
  <c r="M6792" i="3"/>
  <c r="L6792" i="3"/>
  <c r="I6794" i="3"/>
  <c r="G6794" i="3"/>
  <c r="M6796" i="3"/>
  <c r="L6796" i="3"/>
  <c r="I6798" i="3"/>
  <c r="G6798" i="3"/>
  <c r="N6799" i="3"/>
  <c r="L6799" i="3"/>
  <c r="N6800" i="3"/>
  <c r="L6800" i="3"/>
  <c r="N6803" i="3"/>
  <c r="L6803" i="3"/>
  <c r="H6805" i="3"/>
  <c r="G6805" i="3"/>
  <c r="I6807" i="3"/>
  <c r="G6807" i="3"/>
  <c r="H6812" i="3"/>
  <c r="G6812" i="3"/>
  <c r="I6814" i="3"/>
  <c r="G6814" i="3"/>
  <c r="N6815" i="3"/>
  <c r="L6815" i="3"/>
  <c r="H6818" i="3"/>
  <c r="G6818" i="3"/>
  <c r="I6821" i="3"/>
  <c r="G6821" i="3"/>
  <c r="N6822" i="3"/>
  <c r="L6822" i="3"/>
  <c r="H6824" i="3"/>
  <c r="G6824" i="3"/>
  <c r="M6825" i="3"/>
  <c r="L6825" i="3"/>
  <c r="I6827" i="3"/>
  <c r="G6827" i="3"/>
  <c r="H6828" i="3"/>
  <c r="G6828" i="3"/>
  <c r="H6830" i="3"/>
  <c r="G6830" i="3"/>
  <c r="I6833" i="3"/>
  <c r="G6833" i="3"/>
  <c r="N6834" i="3"/>
  <c r="L6834" i="3"/>
  <c r="H6836" i="3"/>
  <c r="G6836" i="3"/>
  <c r="H6837" i="3"/>
  <c r="G6837" i="3"/>
  <c r="N6838" i="3"/>
  <c r="L6838" i="3"/>
  <c r="N6839" i="3"/>
  <c r="L6839" i="3"/>
  <c r="N6841" i="3"/>
  <c r="L6841" i="3"/>
  <c r="M6842" i="3"/>
  <c r="L6842" i="3"/>
  <c r="H6844" i="3"/>
  <c r="G6844" i="3"/>
  <c r="N6845" i="3"/>
  <c r="L6845" i="3"/>
  <c r="N6847" i="3"/>
  <c r="L6847" i="3"/>
  <c r="M6849" i="3"/>
  <c r="L6849" i="3"/>
  <c r="I6851" i="3"/>
  <c r="G6851" i="3"/>
  <c r="H6854" i="3"/>
  <c r="G6854" i="3"/>
  <c r="I6855" i="3"/>
  <c r="G6855" i="3"/>
  <c r="H6856" i="3"/>
  <c r="G6856" i="3"/>
  <c r="N6858" i="3"/>
  <c r="L6858" i="3"/>
  <c r="M6860" i="3"/>
  <c r="L6860" i="3"/>
  <c r="I6862" i="3"/>
  <c r="G6862" i="3"/>
  <c r="N6863" i="3"/>
  <c r="L6863" i="3"/>
  <c r="M6870" i="3"/>
  <c r="L6870" i="3"/>
  <c r="N6871" i="3"/>
  <c r="L6871" i="3"/>
  <c r="N6872" i="3"/>
  <c r="L6872" i="3"/>
  <c r="N6873" i="3"/>
  <c r="L6873" i="3"/>
  <c r="H6875" i="3"/>
  <c r="G6875" i="3"/>
  <c r="H6877" i="3"/>
  <c r="G6877" i="3"/>
  <c r="I6880" i="3"/>
  <c r="G6880" i="3"/>
  <c r="N6883" i="3"/>
  <c r="L6883" i="3"/>
  <c r="H6885" i="3"/>
  <c r="G6885" i="3"/>
  <c r="I6888" i="3"/>
  <c r="G6888" i="3"/>
  <c r="N6890" i="3"/>
  <c r="L6890" i="3"/>
  <c r="N6892" i="3"/>
  <c r="L6892" i="3"/>
  <c r="H6894" i="3"/>
  <c r="G6894" i="3"/>
  <c r="I6896" i="3"/>
  <c r="G6896" i="3"/>
  <c r="M6897" i="3"/>
  <c r="L6897" i="3"/>
  <c r="N6898" i="3"/>
  <c r="L6898" i="3"/>
  <c r="N6899" i="3"/>
  <c r="L6899" i="3"/>
  <c r="H6903" i="3"/>
  <c r="G6903" i="3"/>
  <c r="H6904" i="3"/>
  <c r="G6904" i="3"/>
  <c r="H6906" i="3"/>
  <c r="G6906" i="3"/>
  <c r="N6910" i="3"/>
  <c r="L6910" i="3"/>
  <c r="N6911" i="3"/>
  <c r="L6911" i="3"/>
  <c r="H6912" i="3"/>
  <c r="G6912" i="3"/>
  <c r="H6914" i="3"/>
  <c r="G6914" i="3"/>
  <c r="I6915" i="3"/>
  <c r="G6915" i="3"/>
  <c r="M6918" i="3"/>
  <c r="L6918" i="3"/>
  <c r="I6920" i="3"/>
  <c r="G6920" i="3"/>
  <c r="H6922" i="3"/>
  <c r="G6922" i="3"/>
  <c r="I6926" i="3"/>
  <c r="G6926" i="3"/>
  <c r="H6928" i="3"/>
  <c r="G6928" i="3"/>
  <c r="I6929" i="3"/>
  <c r="G6929" i="3"/>
  <c r="H6930" i="3"/>
  <c r="G6930" i="3"/>
  <c r="N6932" i="3"/>
  <c r="L6932" i="3"/>
  <c r="H6934" i="3"/>
  <c r="G6934" i="3"/>
  <c r="M6935" i="3"/>
  <c r="L6935" i="3"/>
  <c r="N6937" i="3"/>
  <c r="L6937" i="3"/>
  <c r="M6941" i="3"/>
  <c r="L6941" i="3"/>
  <c r="N6942" i="3"/>
  <c r="L6942" i="3"/>
  <c r="N6944" i="3"/>
  <c r="L6944" i="3"/>
  <c r="N6945" i="3"/>
  <c r="L6945" i="3"/>
  <c r="H6947" i="3"/>
  <c r="G6947" i="3"/>
  <c r="H6950" i="3"/>
  <c r="G6950" i="3"/>
  <c r="I6953" i="3"/>
  <c r="G6953" i="3"/>
  <c r="H6958" i="3"/>
  <c r="G6958" i="3"/>
  <c r="N6960" i="3"/>
  <c r="L6960" i="3"/>
  <c r="N6961" i="3"/>
  <c r="L6961" i="3"/>
  <c r="H6963" i="3"/>
  <c r="G6963" i="3"/>
  <c r="I6969" i="3"/>
  <c r="G6969" i="3"/>
  <c r="N6971" i="3"/>
  <c r="L6971" i="3"/>
  <c r="N6973" i="3"/>
  <c r="L6973" i="3"/>
  <c r="H6974" i="3"/>
  <c r="G6974" i="3"/>
  <c r="H6975" i="3"/>
  <c r="G6975" i="3"/>
  <c r="H6978" i="3"/>
  <c r="G6978" i="3"/>
  <c r="I6980" i="3"/>
  <c r="G6980" i="3"/>
  <c r="N6981" i="3"/>
  <c r="L6981" i="3"/>
  <c r="M6982" i="3"/>
  <c r="L6982" i="3"/>
  <c r="N6984" i="3"/>
  <c r="L6984" i="3"/>
  <c r="M6988" i="3"/>
  <c r="L6988" i="3"/>
  <c r="M6990" i="3"/>
  <c r="L6990" i="3"/>
  <c r="I6992" i="3"/>
  <c r="G6992" i="3"/>
  <c r="H6997" i="3"/>
  <c r="G6997" i="3"/>
  <c r="I6998" i="3"/>
  <c r="G6998" i="3"/>
  <c r="H6999" i="3"/>
  <c r="G6999" i="3"/>
  <c r="H7002" i="3"/>
  <c r="G7002" i="3"/>
  <c r="I7002" i="3"/>
  <c r="H7004" i="3"/>
  <c r="G7004" i="3"/>
  <c r="N7007" i="3"/>
  <c r="L7007" i="3"/>
  <c r="M7007" i="3"/>
  <c r="H7015" i="3"/>
  <c r="G7015" i="3"/>
  <c r="H7017" i="3"/>
  <c r="G7017" i="3"/>
  <c r="N7021" i="3"/>
  <c r="L7021" i="3"/>
  <c r="M7022" i="3"/>
  <c r="L7022" i="3"/>
  <c r="N7024" i="3"/>
  <c r="L7024" i="3"/>
  <c r="H7028" i="3"/>
  <c r="G7028" i="3"/>
  <c r="H7029" i="3"/>
  <c r="G7029" i="3"/>
  <c r="I7030" i="3"/>
  <c r="G7030" i="3"/>
  <c r="N7032" i="3"/>
  <c r="L7032" i="3"/>
  <c r="M7034" i="3"/>
  <c r="L7034" i="3"/>
  <c r="N7035" i="3"/>
  <c r="L7035" i="3"/>
  <c r="M7036" i="3"/>
  <c r="L7036" i="3"/>
  <c r="N7037" i="3"/>
  <c r="L7037" i="3"/>
  <c r="N7038" i="3"/>
  <c r="L7038" i="3"/>
  <c r="H7040" i="3"/>
  <c r="G7040" i="3"/>
  <c r="I7044" i="3"/>
  <c r="G7044" i="3"/>
  <c r="H7044" i="3"/>
  <c r="N7058" i="3"/>
  <c r="L7058" i="3"/>
  <c r="N7061" i="3"/>
  <c r="L7061" i="3"/>
  <c r="N7064" i="3"/>
  <c r="L7064" i="3"/>
  <c r="M7065" i="3"/>
  <c r="L7065" i="3"/>
  <c r="N7067" i="3"/>
  <c r="L7067" i="3"/>
  <c r="N7069" i="3"/>
  <c r="L7069" i="3"/>
  <c r="H7073" i="3"/>
  <c r="G7073" i="3"/>
  <c r="N7074" i="3"/>
  <c r="L7074" i="3"/>
  <c r="H7080" i="3"/>
  <c r="G7080" i="3"/>
  <c r="I7080" i="3"/>
  <c r="M7081" i="3"/>
  <c r="L7081" i="3"/>
  <c r="N7083" i="3"/>
  <c r="L7083" i="3"/>
  <c r="N7085" i="3"/>
  <c r="L7085" i="3"/>
  <c r="H7089" i="3"/>
  <c r="G7089" i="3"/>
  <c r="L7090" i="3"/>
  <c r="M7090" i="3"/>
  <c r="H7091" i="3"/>
  <c r="G7091" i="3"/>
  <c r="H7094" i="3"/>
  <c r="G7094" i="3"/>
  <c r="M7095" i="3"/>
  <c r="L7095" i="3"/>
  <c r="N7103" i="3"/>
  <c r="L7103" i="3"/>
  <c r="H7105" i="3"/>
  <c r="G7105" i="3"/>
  <c r="N7106" i="3"/>
  <c r="L7106" i="3"/>
  <c r="L7107" i="3"/>
  <c r="N7107" i="3"/>
  <c r="N7111" i="3"/>
  <c r="L7111" i="3"/>
  <c r="M7111" i="3"/>
  <c r="H7117" i="3"/>
  <c r="G7117" i="3"/>
  <c r="N7119" i="3"/>
  <c r="L7119" i="3"/>
  <c r="M7119" i="3"/>
  <c r="N7121" i="3"/>
  <c r="L7121" i="3"/>
  <c r="H7124" i="3"/>
  <c r="G7124" i="3"/>
  <c r="N7125" i="3"/>
  <c r="L7125" i="3"/>
  <c r="L7126" i="3"/>
  <c r="N7126" i="3"/>
  <c r="N7129" i="3"/>
  <c r="L7129" i="3"/>
  <c r="N7131" i="3"/>
  <c r="L7131" i="3"/>
  <c r="H7133" i="3"/>
  <c r="G7133" i="3"/>
  <c r="I7133" i="3"/>
  <c r="N7134" i="3"/>
  <c r="L7134" i="3"/>
  <c r="N7139" i="3"/>
  <c r="L7139" i="3"/>
  <c r="H7141" i="3"/>
  <c r="G7141" i="3"/>
  <c r="H7142" i="3"/>
  <c r="G7142" i="3"/>
  <c r="H7143" i="3"/>
  <c r="G7143" i="3"/>
  <c r="H7144" i="3"/>
  <c r="G7144" i="3"/>
  <c r="H7149" i="3"/>
  <c r="G7149" i="3"/>
  <c r="I7149" i="3"/>
  <c r="N7150" i="3"/>
  <c r="L7150" i="3"/>
  <c r="N7153" i="3"/>
  <c r="L7153" i="3"/>
  <c r="H7154" i="3"/>
  <c r="G7154" i="3"/>
  <c r="H7156" i="3"/>
  <c r="G7156" i="3"/>
  <c r="H7159" i="3"/>
  <c r="G7159" i="3"/>
  <c r="I7159" i="3"/>
  <c r="H7161" i="3"/>
  <c r="G7161" i="3"/>
  <c r="M7162" i="3"/>
  <c r="L7162" i="3"/>
  <c r="M7163" i="3"/>
  <c r="L7163" i="3"/>
  <c r="H7164" i="3"/>
  <c r="G7164" i="3"/>
  <c r="N7166" i="3"/>
  <c r="L7166" i="3"/>
  <c r="H7167" i="3"/>
  <c r="G7167" i="3"/>
  <c r="H7169" i="3"/>
  <c r="G7169" i="3"/>
  <c r="H7176" i="3"/>
  <c r="G7176" i="3"/>
  <c r="N7179" i="3"/>
  <c r="L7179" i="3"/>
  <c r="M7181" i="3"/>
  <c r="L7181" i="3"/>
  <c r="M7183" i="3"/>
  <c r="L7183" i="3"/>
  <c r="N7183" i="3"/>
  <c r="H7189" i="3"/>
  <c r="G7189" i="3"/>
  <c r="H7192" i="3"/>
  <c r="G7192" i="3"/>
  <c r="H7194" i="3"/>
  <c r="G7194" i="3"/>
  <c r="H7196" i="3"/>
  <c r="G7196" i="3"/>
  <c r="N7197" i="3"/>
  <c r="L7197" i="3"/>
  <c r="H7199" i="3"/>
  <c r="G7199" i="3"/>
  <c r="M7200" i="3"/>
  <c r="L7200" i="3"/>
  <c r="N7202" i="3"/>
  <c r="L7202" i="3"/>
  <c r="M7202" i="3"/>
  <c r="N7209" i="3"/>
  <c r="L7209" i="3"/>
  <c r="H7211" i="3"/>
  <c r="G7211" i="3"/>
  <c r="H7214" i="3"/>
  <c r="G7214" i="3"/>
  <c r="H7222" i="3"/>
  <c r="G7222" i="3"/>
  <c r="N7224" i="3"/>
  <c r="L7224" i="3"/>
  <c r="H7226" i="3"/>
  <c r="G7226" i="3"/>
  <c r="M7228" i="3"/>
  <c r="L7228" i="3"/>
  <c r="N7228" i="3"/>
  <c r="M7231" i="3"/>
  <c r="L7231" i="3"/>
  <c r="H7233" i="3"/>
  <c r="G7233" i="3"/>
  <c r="H7235" i="3"/>
  <c r="G7235" i="3"/>
  <c r="N7238" i="3"/>
  <c r="L7238" i="3"/>
  <c r="N7239" i="3"/>
  <c r="L7239" i="3"/>
  <c r="M7242" i="3"/>
  <c r="L7242" i="3"/>
  <c r="N7243" i="3"/>
  <c r="L7243" i="3"/>
  <c r="L7244" i="3"/>
  <c r="N7244" i="3"/>
  <c r="N7246" i="3"/>
  <c r="L7246" i="3"/>
  <c r="H7247" i="3"/>
  <c r="G7247" i="3"/>
  <c r="H7252" i="3"/>
  <c r="G7252" i="3"/>
  <c r="H7256" i="3"/>
  <c r="G7256" i="3"/>
  <c r="H7263" i="3"/>
  <c r="G7263" i="3"/>
  <c r="H7265" i="3"/>
  <c r="G7265" i="3"/>
  <c r="H7268" i="3"/>
  <c r="G7268" i="3"/>
  <c r="I7268" i="3"/>
  <c r="H7270" i="3"/>
  <c r="G7270" i="3"/>
  <c r="M7271" i="3"/>
  <c r="L7271" i="3"/>
  <c r="H7273" i="3"/>
  <c r="G7273" i="3"/>
  <c r="H7275" i="3"/>
  <c r="G7275" i="3"/>
  <c r="M7283" i="3"/>
  <c r="L7283" i="3"/>
  <c r="M7285" i="3"/>
  <c r="L7285" i="3"/>
  <c r="N7285" i="3"/>
  <c r="N7287" i="3"/>
  <c r="L7287" i="3"/>
  <c r="M7287" i="3"/>
  <c r="N7289" i="3"/>
  <c r="L7289" i="3"/>
  <c r="H7292" i="3"/>
  <c r="G7292" i="3"/>
  <c r="N7294" i="3"/>
  <c r="L7294" i="3"/>
  <c r="H7295" i="3"/>
  <c r="G7295" i="3"/>
  <c r="H7297" i="3"/>
  <c r="G7297" i="3"/>
  <c r="H7300" i="3"/>
  <c r="G7300" i="3"/>
  <c r="N7309" i="3"/>
  <c r="L7309" i="3"/>
  <c r="H7312" i="3"/>
  <c r="G7312" i="3"/>
  <c r="M7313" i="3"/>
  <c r="L7313" i="3"/>
  <c r="N7313" i="3"/>
  <c r="M7316" i="3"/>
  <c r="L7316" i="3"/>
  <c r="N7318" i="3"/>
  <c r="L7318" i="3"/>
  <c r="M7319" i="3"/>
  <c r="L7319" i="3"/>
  <c r="H7323" i="3"/>
  <c r="G7323" i="3"/>
  <c r="N7325" i="3"/>
  <c r="L7325" i="3"/>
  <c r="N7328" i="3"/>
  <c r="L7328" i="3"/>
  <c r="N7329" i="3"/>
  <c r="L7329" i="3"/>
  <c r="N7330" i="3"/>
  <c r="L7330" i="3"/>
  <c r="N7331" i="3"/>
  <c r="H7332" i="3"/>
  <c r="G7332" i="3"/>
  <c r="N7334" i="3"/>
  <c r="L7334" i="3"/>
  <c r="H7335" i="3"/>
  <c r="G7335" i="3"/>
  <c r="I7335" i="3"/>
  <c r="M7337" i="3"/>
  <c r="L7337" i="3"/>
  <c r="H7339" i="3"/>
  <c r="G7339" i="3"/>
  <c r="M7342" i="3"/>
  <c r="L7342" i="3"/>
  <c r="H7346" i="3"/>
  <c r="G7346" i="3"/>
  <c r="N7348" i="3"/>
  <c r="L7348" i="3"/>
  <c r="N7349" i="3"/>
  <c r="L7349" i="3"/>
  <c r="H7359" i="3"/>
  <c r="G7359" i="3"/>
  <c r="H7376" i="3"/>
  <c r="G7376" i="3"/>
  <c r="H7378" i="3"/>
  <c r="G7378" i="3"/>
  <c r="H7379" i="3"/>
  <c r="G7379" i="3"/>
  <c r="N7381" i="3"/>
  <c r="L7381" i="3"/>
  <c r="N7383" i="3"/>
  <c r="L7383" i="3"/>
  <c r="N7384" i="3"/>
  <c r="L7384" i="3"/>
  <c r="H7397" i="3"/>
  <c r="G7397" i="3"/>
  <c r="H7417" i="3"/>
  <c r="G7417" i="3"/>
  <c r="H7418" i="3"/>
  <c r="G7418" i="3"/>
  <c r="N7420" i="3"/>
  <c r="L7420" i="3"/>
  <c r="N7422" i="3"/>
  <c r="L7422" i="3"/>
  <c r="N7424" i="3"/>
  <c r="L7424" i="3"/>
  <c r="N7425" i="3"/>
  <c r="L7425" i="3"/>
  <c r="H7433" i="3"/>
  <c r="G7433" i="3"/>
  <c r="H7435" i="3"/>
  <c r="G7435" i="3"/>
  <c r="H7448" i="3"/>
  <c r="G7448" i="3"/>
  <c r="H7449" i="3"/>
  <c r="G7449" i="3"/>
  <c r="M7463" i="3"/>
  <c r="L7463" i="3"/>
  <c r="N7463" i="3"/>
  <c r="H7472" i="3"/>
  <c r="G7472" i="3"/>
  <c r="M7480" i="3"/>
  <c r="L7480" i="3"/>
  <c r="H7487" i="3"/>
  <c r="G7487" i="3"/>
  <c r="H7503" i="3"/>
  <c r="G7503" i="3"/>
  <c r="M7508" i="3"/>
  <c r="L7508" i="3"/>
  <c r="H7518" i="3"/>
  <c r="G7518" i="3"/>
  <c r="H7520" i="3"/>
  <c r="G7520" i="3"/>
  <c r="H7535" i="3"/>
  <c r="G7535" i="3"/>
  <c r="M7539" i="3"/>
  <c r="L7539" i="3"/>
  <c r="N7539" i="3"/>
  <c r="H7544" i="3"/>
  <c r="G7544" i="3"/>
  <c r="H7546" i="3"/>
  <c r="G7546" i="3"/>
  <c r="N7552" i="3"/>
  <c r="L7552" i="3"/>
  <c r="H7564" i="3"/>
  <c r="G7564" i="3"/>
  <c r="H7565" i="3"/>
  <c r="G7565" i="3"/>
  <c r="H7567" i="3"/>
  <c r="G7567" i="3"/>
  <c r="M7570" i="3"/>
  <c r="L7570" i="3"/>
  <c r="N7570" i="3"/>
  <c r="H7572" i="3"/>
  <c r="G7572" i="3"/>
  <c r="I7572" i="3"/>
  <c r="H7574" i="3"/>
  <c r="G7574" i="3"/>
  <c r="N7575" i="3"/>
  <c r="L7575" i="3"/>
  <c r="M7588" i="3"/>
  <c r="L7588" i="3"/>
  <c r="N7588" i="3"/>
  <c r="H7596" i="3"/>
  <c r="G7596" i="3"/>
  <c r="N7597" i="3"/>
  <c r="L7597" i="3"/>
  <c r="H7599" i="3"/>
  <c r="G7599" i="3"/>
  <c r="H7601" i="3"/>
  <c r="G7601" i="3"/>
  <c r="N7606" i="3"/>
  <c r="L7606" i="3"/>
  <c r="H7608" i="3"/>
  <c r="G7608" i="3"/>
  <c r="H7609" i="3"/>
  <c r="G7609" i="3"/>
  <c r="N7610" i="3"/>
  <c r="L7610" i="3"/>
  <c r="H7622" i="3"/>
  <c r="G7622" i="3"/>
  <c r="H7624" i="3"/>
  <c r="G7624" i="3"/>
  <c r="H7629" i="3"/>
  <c r="G7629" i="3"/>
  <c r="N7632" i="3"/>
  <c r="L7632" i="3"/>
  <c r="N7634" i="3"/>
  <c r="L7634" i="3"/>
  <c r="N7639" i="3"/>
  <c r="L7639" i="3"/>
  <c r="H7645" i="3"/>
  <c r="G7645" i="3"/>
  <c r="I7645" i="3"/>
  <c r="H7647" i="3"/>
  <c r="G7647" i="3"/>
  <c r="H7658" i="3"/>
  <c r="G7658" i="3"/>
  <c r="N7659" i="3"/>
  <c r="L7659" i="3"/>
  <c r="H7660" i="3"/>
  <c r="G7660" i="3"/>
  <c r="M7670" i="3"/>
  <c r="L7670" i="3"/>
  <c r="N7670" i="3"/>
  <c r="M7672" i="3"/>
  <c r="L7672" i="3"/>
  <c r="N7672" i="3"/>
  <c r="H7677" i="3"/>
  <c r="G7677" i="3"/>
  <c r="N7678" i="3"/>
  <c r="L7678" i="3"/>
  <c r="H7685" i="3"/>
  <c r="G7685" i="3"/>
  <c r="H7687" i="3"/>
  <c r="G7687" i="3"/>
  <c r="I7687" i="3"/>
  <c r="H7690" i="3"/>
  <c r="G7690" i="3"/>
  <c r="H7692" i="3"/>
  <c r="G7692" i="3"/>
  <c r="N7695" i="3"/>
  <c r="L7695" i="3"/>
  <c r="H7699" i="3"/>
  <c r="G7699" i="3"/>
  <c r="H7708" i="3"/>
  <c r="G7708" i="3"/>
  <c r="H7721" i="3"/>
  <c r="G7721" i="3"/>
  <c r="N7734" i="3"/>
  <c r="L7734" i="3"/>
  <c r="M7736" i="3"/>
  <c r="L7736" i="3"/>
  <c r="H7740" i="3"/>
  <c r="G7740" i="3"/>
  <c r="H7745" i="3"/>
  <c r="G7745" i="3"/>
  <c r="M7765" i="3"/>
  <c r="L7765" i="3"/>
  <c r="N7765" i="3"/>
  <c r="N7767" i="3"/>
  <c r="L7767" i="3"/>
  <c r="M7767" i="3"/>
  <c r="H7778" i="3"/>
  <c r="G7778" i="3"/>
  <c r="H7780" i="3"/>
  <c r="G7780" i="3"/>
  <c r="H7782" i="3"/>
  <c r="G7782" i="3"/>
  <c r="H7784" i="3"/>
  <c r="G7784" i="3"/>
  <c r="N7818" i="3"/>
  <c r="L7818" i="3"/>
  <c r="M7818" i="3"/>
  <c r="H7823" i="3"/>
  <c r="G7823" i="3"/>
  <c r="H7826" i="3"/>
  <c r="G7826" i="3"/>
  <c r="N7846" i="3"/>
  <c r="L7846" i="3"/>
  <c r="M7848" i="3"/>
  <c r="L7848" i="3"/>
  <c r="N7848" i="3"/>
  <c r="N7851" i="3"/>
  <c r="L7851" i="3"/>
  <c r="M7851" i="3"/>
  <c r="H7869" i="3"/>
  <c r="G7869" i="3"/>
  <c r="N7875" i="3"/>
  <c r="L7875" i="3"/>
  <c r="M7875" i="3"/>
  <c r="H7889" i="3"/>
  <c r="G7889" i="3"/>
  <c r="N7893" i="3"/>
  <c r="L7893" i="3"/>
  <c r="M7893" i="3"/>
  <c r="H7897" i="3"/>
  <c r="G7897" i="3"/>
  <c r="N7914" i="3"/>
  <c r="L7914" i="3"/>
  <c r="H7920" i="3"/>
  <c r="G7920" i="3"/>
  <c r="M7921" i="3"/>
  <c r="L7921" i="3"/>
  <c r="N7921" i="3"/>
  <c r="M7923" i="3"/>
  <c r="L7923" i="3"/>
  <c r="N7923" i="3"/>
  <c r="H7930" i="3"/>
  <c r="G7930" i="3"/>
  <c r="I7930" i="3"/>
  <c r="H7935" i="3"/>
  <c r="G7935" i="3"/>
  <c r="H7939" i="3"/>
  <c r="G7939" i="3"/>
  <c r="I7939" i="3"/>
  <c r="N7941" i="3"/>
  <c r="L7941" i="3"/>
  <c r="M7942" i="3"/>
  <c r="L7942" i="3"/>
  <c r="H7958" i="3"/>
  <c r="G7958" i="3"/>
  <c r="H7959" i="3"/>
  <c r="G7959" i="3"/>
  <c r="I7973" i="3"/>
  <c r="G7973" i="3"/>
  <c r="H7980" i="3"/>
  <c r="G7980" i="3"/>
  <c r="H7983" i="3"/>
  <c r="G7983" i="3"/>
  <c r="I7983" i="3"/>
  <c r="N7984" i="3"/>
  <c r="L7984" i="3"/>
  <c r="N7986" i="3"/>
  <c r="L7986" i="3"/>
  <c r="N7991" i="3"/>
  <c r="L7991" i="3"/>
  <c r="H7992" i="3"/>
  <c r="G7992" i="3"/>
  <c r="H7994" i="3"/>
  <c r="G7994" i="3"/>
  <c r="N7999" i="3"/>
  <c r="L7999" i="3"/>
  <c r="M7999" i="3"/>
  <c r="I8002" i="3"/>
  <c r="G8002" i="3"/>
  <c r="M8007" i="3"/>
  <c r="L8007" i="3"/>
  <c r="I8012" i="3"/>
  <c r="G8012" i="3"/>
  <c r="I8014" i="3"/>
  <c r="G8014" i="3"/>
  <c r="N3964" i="3"/>
  <c r="L3964" i="3"/>
  <c r="I3969" i="3"/>
  <c r="G3969" i="3"/>
  <c r="N3972" i="3"/>
  <c r="L3972" i="3"/>
  <c r="H3977" i="3"/>
  <c r="G3977" i="3"/>
  <c r="N3982" i="3"/>
  <c r="L3982" i="3"/>
  <c r="H3998" i="3"/>
  <c r="G3998" i="3"/>
  <c r="N3999" i="3"/>
  <c r="L3999" i="3"/>
  <c r="N4001" i="3"/>
  <c r="L4001" i="3"/>
  <c r="N4003" i="3"/>
  <c r="L4003" i="3"/>
  <c r="I4007" i="3"/>
  <c r="G4007" i="3"/>
  <c r="N4008" i="3"/>
  <c r="L4008" i="3"/>
  <c r="H4010" i="3"/>
  <c r="G4010" i="3"/>
  <c r="H4012" i="3"/>
  <c r="G4012" i="3"/>
  <c r="N4017" i="3"/>
  <c r="L4017" i="3"/>
  <c r="N4019" i="3"/>
  <c r="L4019" i="3"/>
  <c r="I4023" i="3"/>
  <c r="G4023" i="3"/>
  <c r="I4024" i="3"/>
  <c r="G4024" i="3"/>
  <c r="I4026" i="3"/>
  <c r="G4026" i="3"/>
  <c r="N4027" i="3"/>
  <c r="L4027" i="3"/>
  <c r="N4028" i="3"/>
  <c r="L4028" i="3"/>
  <c r="H4031" i="3"/>
  <c r="G4031" i="3"/>
  <c r="H4033" i="3"/>
  <c r="G4033" i="3"/>
  <c r="I4034" i="3"/>
  <c r="G4034" i="3"/>
  <c r="I4036" i="3"/>
  <c r="G4036" i="3"/>
  <c r="I4039" i="3"/>
  <c r="G4039" i="3"/>
  <c r="N4040" i="3"/>
  <c r="L4040" i="3"/>
  <c r="H4042" i="3"/>
  <c r="G4042" i="3"/>
  <c r="H4044" i="3"/>
  <c r="G4044" i="3"/>
  <c r="N4049" i="3"/>
  <c r="L4049" i="3"/>
  <c r="N4051" i="3"/>
  <c r="L4051" i="3"/>
  <c r="I4054" i="3"/>
  <c r="G4054" i="3"/>
  <c r="N4055" i="3"/>
  <c r="L4055" i="3"/>
  <c r="N4056" i="3"/>
  <c r="L4056" i="3"/>
  <c r="N4058" i="3"/>
  <c r="L4058" i="3"/>
  <c r="N4060" i="3"/>
  <c r="L4060" i="3"/>
  <c r="H4061" i="3"/>
  <c r="G4061" i="3"/>
  <c r="N4065" i="3"/>
  <c r="L4065" i="3"/>
  <c r="H4069" i="3"/>
  <c r="G4069" i="3"/>
  <c r="H4078" i="3"/>
  <c r="G4078" i="3"/>
  <c r="N4079" i="3"/>
  <c r="L4079" i="3"/>
  <c r="I4081" i="3"/>
  <c r="G4081" i="3"/>
  <c r="H4083" i="3"/>
  <c r="G4083" i="3"/>
  <c r="I4084" i="3"/>
  <c r="G4084" i="3"/>
  <c r="I4086" i="3"/>
  <c r="G4086" i="3"/>
  <c r="N4090" i="3"/>
  <c r="L4090" i="3"/>
  <c r="N4092" i="3"/>
  <c r="L4092" i="3"/>
  <c r="I4094" i="3"/>
  <c r="G4094" i="3"/>
  <c r="H4096" i="3"/>
  <c r="G4096" i="3"/>
  <c r="H4097" i="3"/>
  <c r="G4097" i="3"/>
  <c r="M4098" i="3"/>
  <c r="L4098" i="3"/>
  <c r="H4099" i="3"/>
  <c r="G4099" i="3"/>
  <c r="N4100" i="3"/>
  <c r="L4100" i="3"/>
  <c r="H4101" i="3"/>
  <c r="G4101" i="3"/>
  <c r="I4103" i="3"/>
  <c r="G4103" i="3"/>
  <c r="N4104" i="3"/>
  <c r="L4104" i="3"/>
  <c r="H4109" i="3"/>
  <c r="G4109" i="3"/>
  <c r="H4112" i="3"/>
  <c r="G4112" i="3"/>
  <c r="M4113" i="3"/>
  <c r="L4113" i="3"/>
  <c r="H4115" i="3"/>
  <c r="G4115" i="3"/>
  <c r="H4116" i="3"/>
  <c r="G4116" i="3"/>
  <c r="N4121" i="3"/>
  <c r="L4121" i="3"/>
  <c r="N4123" i="3"/>
  <c r="L4123" i="3"/>
  <c r="N4125" i="3"/>
  <c r="L4125" i="3"/>
  <c r="H4132" i="3"/>
  <c r="G4132" i="3"/>
  <c r="H4133" i="3"/>
  <c r="G4133" i="3"/>
  <c r="N4140" i="3"/>
  <c r="L4140" i="3"/>
  <c r="N4144" i="3"/>
  <c r="L4144" i="3"/>
  <c r="H4148" i="3"/>
  <c r="G4148" i="3"/>
  <c r="N4151" i="3"/>
  <c r="L4151" i="3"/>
  <c r="N4155" i="3"/>
  <c r="L4155" i="3"/>
  <c r="N4161" i="3"/>
  <c r="L4161" i="3"/>
  <c r="H4163" i="3"/>
  <c r="G4163" i="3"/>
  <c r="H4166" i="3"/>
  <c r="G4166" i="3"/>
  <c r="M4169" i="3"/>
  <c r="L4169" i="3"/>
  <c r="H4170" i="3"/>
  <c r="G4170" i="3"/>
  <c r="N4180" i="3"/>
  <c r="L4180" i="3"/>
  <c r="H4182" i="3"/>
  <c r="G4182" i="3"/>
  <c r="H4188" i="3"/>
  <c r="G4188" i="3"/>
  <c r="H4195" i="3"/>
  <c r="G4195" i="3"/>
  <c r="N4199" i="3"/>
  <c r="L4199" i="3"/>
  <c r="H4202" i="3"/>
  <c r="G4202" i="3"/>
  <c r="H4204" i="3"/>
  <c r="G4204" i="3"/>
  <c r="I4206" i="3"/>
  <c r="G4206" i="3"/>
  <c r="N4208" i="3"/>
  <c r="L4208" i="3"/>
  <c r="N4210" i="3"/>
  <c r="L4210" i="3"/>
  <c r="N4214" i="3"/>
  <c r="L4214" i="3"/>
  <c r="I4219" i="3"/>
  <c r="G4219" i="3"/>
  <c r="N4220" i="3"/>
  <c r="L4220" i="3"/>
  <c r="H4222" i="3"/>
  <c r="G4222" i="3"/>
  <c r="M4223" i="3"/>
  <c r="L4223" i="3"/>
  <c r="H4225" i="3"/>
  <c r="G4225" i="3"/>
  <c r="N4225" i="3"/>
  <c r="M4227" i="3"/>
  <c r="L4227" i="3"/>
  <c r="N4228" i="3"/>
  <c r="L4228" i="3"/>
  <c r="N4230" i="3"/>
  <c r="L4230" i="3"/>
  <c r="N4233" i="3"/>
  <c r="L4233" i="3"/>
  <c r="H4235" i="3"/>
  <c r="G4235" i="3"/>
  <c r="N4236" i="3"/>
  <c r="L4236" i="3"/>
  <c r="N4238" i="3"/>
  <c r="L4238" i="3"/>
  <c r="N4240" i="3"/>
  <c r="L4240" i="3"/>
  <c r="N4242" i="3"/>
  <c r="L4242" i="3"/>
  <c r="M4244" i="3"/>
  <c r="L4244" i="3"/>
  <c r="H4246" i="3"/>
  <c r="G4246" i="3"/>
  <c r="N4249" i="3"/>
  <c r="L4249" i="3"/>
  <c r="H4251" i="3"/>
  <c r="G4251" i="3"/>
  <c r="N4257" i="3"/>
  <c r="L4257" i="3"/>
  <c r="N4260" i="3"/>
  <c r="L4260" i="3"/>
  <c r="N4262" i="3"/>
  <c r="L4262" i="3"/>
  <c r="I4264" i="3"/>
  <c r="G4264" i="3"/>
  <c r="N4265" i="3"/>
  <c r="L4265" i="3"/>
  <c r="H4266" i="3"/>
  <c r="G4266" i="3"/>
  <c r="N4271" i="3"/>
  <c r="L4271" i="3"/>
  <c r="H4273" i="3"/>
  <c r="G4273" i="3"/>
  <c r="M4274" i="3"/>
  <c r="L4274" i="3"/>
  <c r="M4278" i="3"/>
  <c r="L4278" i="3"/>
  <c r="N4283" i="3"/>
  <c r="L4283" i="3"/>
  <c r="H4285" i="3"/>
  <c r="G4285" i="3"/>
  <c r="H4287" i="3"/>
  <c r="G4287" i="3"/>
  <c r="H4289" i="3"/>
  <c r="G4289" i="3"/>
  <c r="N4290" i="3"/>
  <c r="L4290" i="3"/>
  <c r="H4295" i="3"/>
  <c r="G4295" i="3"/>
  <c r="M4298" i="3"/>
  <c r="L4298" i="3"/>
  <c r="N4299" i="3"/>
  <c r="L4299" i="3"/>
  <c r="N4302" i="3"/>
  <c r="L4302" i="3"/>
  <c r="I4305" i="3"/>
  <c r="G4305" i="3"/>
  <c r="H4307" i="3"/>
  <c r="G4307" i="3"/>
  <c r="N4310" i="3"/>
  <c r="L4310" i="3"/>
  <c r="N4314" i="3"/>
  <c r="L4314" i="3"/>
  <c r="N4318" i="3"/>
  <c r="L4318" i="3"/>
  <c r="I4321" i="3"/>
  <c r="G4321" i="3"/>
  <c r="H4323" i="3"/>
  <c r="G4323" i="3"/>
  <c r="M4324" i="3"/>
  <c r="L4324" i="3"/>
  <c r="H4328" i="3"/>
  <c r="G4328" i="3"/>
  <c r="H4331" i="3"/>
  <c r="G4331" i="3"/>
  <c r="N4334" i="3"/>
  <c r="L4334" i="3"/>
  <c r="H4336" i="3"/>
  <c r="G4336" i="3"/>
  <c r="N4340" i="3"/>
  <c r="L4340" i="3"/>
  <c r="I4345" i="3"/>
  <c r="G4345" i="3"/>
  <c r="N4354" i="3"/>
  <c r="L4354" i="3"/>
  <c r="N4361" i="3"/>
  <c r="L4361" i="3"/>
  <c r="H4362" i="3"/>
  <c r="G4362" i="3"/>
  <c r="H4366" i="3"/>
  <c r="G4366" i="3"/>
  <c r="H4368" i="3"/>
  <c r="G4368" i="3"/>
  <c r="I4370" i="3"/>
  <c r="G4370" i="3"/>
  <c r="H4372" i="3"/>
  <c r="G4372" i="3"/>
  <c r="N4373" i="3"/>
  <c r="L4373" i="3"/>
  <c r="N4375" i="3"/>
  <c r="L4375" i="3"/>
  <c r="N4377" i="3"/>
  <c r="L4377" i="3"/>
  <c r="N4380" i="3"/>
  <c r="L4380" i="3"/>
  <c r="M4384" i="3"/>
  <c r="L4384" i="3"/>
  <c r="M4392" i="3"/>
  <c r="L4392" i="3"/>
  <c r="H4394" i="3"/>
  <c r="G4394" i="3"/>
  <c r="N4397" i="3"/>
  <c r="L4397" i="3"/>
  <c r="I4398" i="3"/>
  <c r="G4398" i="3"/>
  <c r="H4400" i="3"/>
  <c r="G4400" i="3"/>
  <c r="H4401" i="3"/>
  <c r="G4401" i="3"/>
  <c r="I4404" i="3"/>
  <c r="G4404" i="3"/>
  <c r="H4405" i="3"/>
  <c r="G4405" i="3"/>
  <c r="H4408" i="3"/>
  <c r="G4408" i="3"/>
  <c r="H4410" i="3"/>
  <c r="G4410" i="3"/>
  <c r="H4412" i="3"/>
  <c r="G4412" i="3"/>
  <c r="H4416" i="3"/>
  <c r="G4416" i="3"/>
  <c r="N4418" i="3"/>
  <c r="L4418" i="3"/>
  <c r="I4424" i="3"/>
  <c r="G4424" i="3"/>
  <c r="H4426" i="3"/>
  <c r="G4426" i="3"/>
  <c r="N4432" i="3"/>
  <c r="L4432" i="3"/>
  <c r="I4437" i="3"/>
  <c r="G4437" i="3"/>
  <c r="H4439" i="3"/>
  <c r="G4439" i="3"/>
  <c r="I4440" i="3"/>
  <c r="G4440" i="3"/>
  <c r="N4442" i="3"/>
  <c r="L4442" i="3"/>
  <c r="H4445" i="3"/>
  <c r="G4445" i="3"/>
  <c r="N4449" i="3"/>
  <c r="L4449" i="3"/>
  <c r="H4454" i="3"/>
  <c r="G4454" i="3"/>
  <c r="H4463" i="3"/>
  <c r="G4463" i="3"/>
  <c r="H4468" i="3"/>
  <c r="G4468" i="3"/>
  <c r="N4473" i="3"/>
  <c r="L4473" i="3"/>
  <c r="I4474" i="3"/>
  <c r="G4474" i="3"/>
  <c r="H4478" i="3"/>
  <c r="G4478" i="3"/>
  <c r="H4480" i="3"/>
  <c r="G4480" i="3"/>
  <c r="N4484" i="3"/>
  <c r="L4484" i="3"/>
  <c r="H4486" i="3"/>
  <c r="G4486" i="3"/>
  <c r="H4491" i="3"/>
  <c r="G4491" i="3"/>
  <c r="N4495" i="3"/>
  <c r="L4495" i="3"/>
  <c r="H4497" i="3"/>
  <c r="G4497" i="3"/>
  <c r="N4498" i="3"/>
  <c r="L4498" i="3"/>
  <c r="H4499" i="3"/>
  <c r="G4499" i="3"/>
  <c r="H4504" i="3"/>
  <c r="G4504" i="3"/>
  <c r="H4505" i="3"/>
  <c r="G4505" i="3"/>
  <c r="H4508" i="3"/>
  <c r="G4508" i="3"/>
  <c r="N4511" i="3"/>
  <c r="L4511" i="3"/>
  <c r="N4517" i="3"/>
  <c r="L4517" i="3"/>
  <c r="H4519" i="3"/>
  <c r="G4519" i="3"/>
  <c r="N4520" i="3"/>
  <c r="L4520" i="3"/>
  <c r="M4525" i="3"/>
  <c r="L4525" i="3"/>
  <c r="I4527" i="3"/>
  <c r="G4527" i="3"/>
  <c r="N4527" i="3"/>
  <c r="H4528" i="3"/>
  <c r="G4528" i="3"/>
  <c r="I4530" i="3"/>
  <c r="G4530" i="3"/>
  <c r="N4531" i="3"/>
  <c r="L4531" i="3"/>
  <c r="N4533" i="3"/>
  <c r="L4533" i="3"/>
  <c r="H4536" i="3"/>
  <c r="G4536" i="3"/>
  <c r="H4539" i="3"/>
  <c r="G4539" i="3"/>
  <c r="N4544" i="3"/>
  <c r="L4544" i="3"/>
  <c r="N4545" i="3"/>
  <c r="H4549" i="3"/>
  <c r="G4549" i="3"/>
  <c r="N4550" i="3"/>
  <c r="N4552" i="3"/>
  <c r="L4552" i="3"/>
  <c r="H4558" i="3"/>
  <c r="G4558" i="3"/>
  <c r="M4564" i="3"/>
  <c r="L4564" i="3"/>
  <c r="H4566" i="3"/>
  <c r="G4566" i="3"/>
  <c r="N4567" i="3"/>
  <c r="L4567" i="3"/>
  <c r="N4571" i="3"/>
  <c r="L4571" i="3"/>
  <c r="H4573" i="3"/>
  <c r="G4573" i="3"/>
  <c r="H4578" i="3"/>
  <c r="G4578" i="3"/>
  <c r="N4583" i="3"/>
  <c r="L4583" i="3"/>
  <c r="H4585" i="3"/>
  <c r="G4585" i="3"/>
  <c r="M4586" i="3"/>
  <c r="L4586" i="3"/>
  <c r="N4588" i="3"/>
  <c r="N4590" i="3"/>
  <c r="L4590" i="3"/>
  <c r="H4592" i="3"/>
  <c r="G4592" i="3"/>
  <c r="H4597" i="3"/>
  <c r="G4597" i="3"/>
  <c r="M4604" i="3"/>
  <c r="L4604" i="3"/>
  <c r="M4611" i="3"/>
  <c r="L4611" i="3"/>
  <c r="N4612" i="3"/>
  <c r="L4612" i="3"/>
  <c r="H4616" i="3"/>
  <c r="G4616" i="3"/>
  <c r="I4618" i="3"/>
  <c r="G4618" i="3"/>
  <c r="N4619" i="3"/>
  <c r="L4619" i="3"/>
  <c r="H4620" i="3"/>
  <c r="G4620" i="3"/>
  <c r="N4622" i="3"/>
  <c r="L4622" i="3"/>
  <c r="N4627" i="3"/>
  <c r="L4627" i="3"/>
  <c r="H4629" i="3"/>
  <c r="G4629" i="3"/>
  <c r="N4634" i="3"/>
  <c r="L4634" i="3"/>
  <c r="N4639" i="3"/>
  <c r="L4639" i="3"/>
  <c r="H4640" i="3"/>
  <c r="G4640" i="3"/>
  <c r="N4643" i="3"/>
  <c r="L4643" i="3"/>
  <c r="H4645" i="3"/>
  <c r="G4645" i="3"/>
  <c r="H4646" i="3"/>
  <c r="G4646" i="3"/>
  <c r="N4647" i="3"/>
  <c r="L4647" i="3"/>
  <c r="N4648" i="3"/>
  <c r="L4648" i="3"/>
  <c r="N4651" i="3"/>
  <c r="L4651" i="3"/>
  <c r="H4653" i="3"/>
  <c r="G4653" i="3"/>
  <c r="M4655" i="3"/>
  <c r="L4655" i="3"/>
  <c r="M4656" i="3"/>
  <c r="L4656" i="3"/>
  <c r="I4658" i="3"/>
  <c r="G4658" i="3"/>
  <c r="M4662" i="3"/>
  <c r="L4662" i="3"/>
  <c r="M4665" i="3"/>
  <c r="L4665" i="3"/>
  <c r="I4666" i="3"/>
  <c r="G4666" i="3"/>
  <c r="M4667" i="3"/>
  <c r="L4667" i="3"/>
  <c r="I4670" i="3"/>
  <c r="G4670" i="3"/>
  <c r="I4672" i="3"/>
  <c r="G4672" i="3"/>
  <c r="M4676" i="3"/>
  <c r="L4676" i="3"/>
  <c r="M4678" i="3"/>
  <c r="L4678" i="3"/>
  <c r="M4680" i="3"/>
  <c r="L4680" i="3"/>
  <c r="I4684" i="3"/>
  <c r="G4684" i="3"/>
  <c r="M4687" i="3"/>
  <c r="L4687" i="3"/>
  <c r="M4688" i="3"/>
  <c r="L4688" i="3"/>
  <c r="M4689" i="3"/>
  <c r="L4689" i="3"/>
  <c r="M4694" i="3"/>
  <c r="L4694" i="3"/>
  <c r="I4696" i="3"/>
  <c r="G4696" i="3"/>
  <c r="M4699" i="3"/>
  <c r="L4699" i="3"/>
  <c r="I4701" i="3"/>
  <c r="G4701" i="3"/>
  <c r="H4726" i="3"/>
  <c r="G4726" i="3"/>
  <c r="H4731" i="3"/>
  <c r="G4731" i="3"/>
  <c r="N4735" i="3"/>
  <c r="L4735" i="3"/>
  <c r="N4736" i="3"/>
  <c r="L4736" i="3"/>
  <c r="H4742" i="3"/>
  <c r="G4742" i="3"/>
  <c r="H4744" i="3"/>
  <c r="G4744" i="3"/>
  <c r="N4748" i="3"/>
  <c r="L4748" i="3"/>
  <c r="H4750" i="3"/>
  <c r="G4750" i="3"/>
  <c r="H4757" i="3"/>
  <c r="G4757" i="3"/>
  <c r="I4759" i="3"/>
  <c r="M4762" i="3"/>
  <c r="L4762" i="3"/>
  <c r="H4768" i="3"/>
  <c r="G4768" i="3"/>
  <c r="I4772" i="3"/>
  <c r="N4774" i="3"/>
  <c r="L4774" i="3"/>
  <c r="I4776" i="3"/>
  <c r="G4776" i="3"/>
  <c r="H4778" i="3"/>
  <c r="G4778" i="3"/>
  <c r="M4787" i="3"/>
  <c r="L4787" i="3"/>
  <c r="M4792" i="3"/>
  <c r="L4792" i="3"/>
  <c r="H4794" i="3"/>
  <c r="G4794" i="3"/>
  <c r="I4795" i="3"/>
  <c r="I4797" i="3"/>
  <c r="G4797" i="3"/>
  <c r="I4801" i="3"/>
  <c r="G4801" i="3"/>
  <c r="N4808" i="3"/>
  <c r="L4808" i="3"/>
  <c r="H4826" i="3"/>
  <c r="G4826" i="3"/>
  <c r="I4830" i="3"/>
  <c r="H4834" i="3"/>
  <c r="G4834" i="3"/>
  <c r="H4836" i="3"/>
  <c r="G4836" i="3"/>
  <c r="I4838" i="3"/>
  <c r="I4842" i="3"/>
  <c r="H4843" i="3"/>
  <c r="G4843" i="3"/>
  <c r="N4844" i="3"/>
  <c r="L4844" i="3"/>
  <c r="M4861" i="3"/>
  <c r="L4861" i="3"/>
  <c r="I4862" i="3"/>
  <c r="G4862" i="3"/>
  <c r="I4870" i="3"/>
  <c r="G4870" i="3"/>
  <c r="H4878" i="3"/>
  <c r="G4878" i="3"/>
  <c r="N4882" i="3"/>
  <c r="L4882" i="3"/>
  <c r="H4885" i="3"/>
  <c r="G4885" i="3"/>
  <c r="I4887" i="3"/>
  <c r="G4887" i="3"/>
  <c r="I4888" i="3"/>
  <c r="M4891" i="3"/>
  <c r="L4891" i="3"/>
  <c r="H4893" i="3"/>
  <c r="G4893" i="3"/>
  <c r="I4894" i="3"/>
  <c r="N4896" i="3"/>
  <c r="L4896" i="3"/>
  <c r="H4900" i="3"/>
  <c r="G4900" i="3"/>
  <c r="I4905" i="3"/>
  <c r="G4905" i="3"/>
  <c r="M4908" i="3"/>
  <c r="L4908" i="3"/>
  <c r="I4910" i="3"/>
  <c r="G4910" i="3"/>
  <c r="M4912" i="3"/>
  <c r="L4912" i="3"/>
  <c r="I4914" i="3"/>
  <c r="I4916" i="3"/>
  <c r="G4916" i="3"/>
  <c r="H4919" i="3"/>
  <c r="G4919" i="3"/>
  <c r="M4924" i="3"/>
  <c r="L4924" i="3"/>
  <c r="N4937" i="3"/>
  <c r="L4937" i="3"/>
  <c r="I4940" i="3"/>
  <c r="H4945" i="3"/>
  <c r="G4945" i="3"/>
  <c r="H4947" i="3"/>
  <c r="G4947" i="3"/>
  <c r="I4949" i="3"/>
  <c r="H4950" i="3"/>
  <c r="G4950" i="3"/>
  <c r="N4953" i="3"/>
  <c r="L4953" i="3"/>
  <c r="N4955" i="3"/>
  <c r="L4955" i="3"/>
  <c r="I4960" i="3"/>
  <c r="G4960" i="3"/>
  <c r="N4961" i="3"/>
  <c r="L4961" i="3"/>
  <c r="I4964" i="3"/>
  <c r="H4966" i="3"/>
  <c r="G4966" i="3"/>
  <c r="N4967" i="3"/>
  <c r="L4967" i="3"/>
  <c r="N4968" i="3"/>
  <c r="L4968" i="3"/>
  <c r="N4970" i="3"/>
  <c r="L4970" i="3"/>
  <c r="N4973" i="3"/>
  <c r="L4973" i="3"/>
  <c r="M4976" i="3"/>
  <c r="L4976" i="3"/>
  <c r="M4978" i="3"/>
  <c r="L4978" i="3"/>
  <c r="N4982" i="3"/>
  <c r="L4982" i="3"/>
  <c r="N4988" i="3"/>
  <c r="L4988" i="3"/>
  <c r="M4989" i="3"/>
  <c r="L4989" i="3"/>
  <c r="N4992" i="3"/>
  <c r="L4992" i="3"/>
  <c r="N4994" i="3"/>
  <c r="L4994" i="3"/>
  <c r="M4999" i="3"/>
  <c r="L4999" i="3"/>
  <c r="M5001" i="3"/>
  <c r="L5001" i="3"/>
  <c r="I5003" i="3"/>
  <c r="G5003" i="3"/>
  <c r="I5011" i="3"/>
  <c r="G5011" i="3"/>
  <c r="N5015" i="3"/>
  <c r="L5015" i="3"/>
  <c r="H5018" i="3"/>
  <c r="G5018" i="3"/>
  <c r="N5022" i="3"/>
  <c r="L5022" i="3"/>
  <c r="H5026" i="3"/>
  <c r="G5026" i="3"/>
  <c r="I5028" i="3"/>
  <c r="I5033" i="3"/>
  <c r="G5033" i="3"/>
  <c r="N5039" i="3"/>
  <c r="L5039" i="3"/>
  <c r="I5041" i="3"/>
  <c r="N5046" i="3"/>
  <c r="L5046" i="3"/>
  <c r="I5050" i="3"/>
  <c r="G5050" i="3"/>
  <c r="H5053" i="3"/>
  <c r="G5053" i="3"/>
  <c r="I5055" i="3"/>
  <c r="I5057" i="3"/>
  <c r="G5057" i="3"/>
  <c r="M5061" i="3"/>
  <c r="L5061" i="3"/>
  <c r="I5063" i="3"/>
  <c r="G5063" i="3"/>
  <c r="M5068" i="3"/>
  <c r="L5068" i="3"/>
  <c r="H5072" i="3"/>
  <c r="G5072" i="3"/>
  <c r="I5074" i="3"/>
  <c r="M5080" i="3"/>
  <c r="L5080" i="3"/>
  <c r="I5082" i="3"/>
  <c r="G5082" i="3"/>
  <c r="N5083" i="3"/>
  <c r="L5083" i="3"/>
  <c r="N5087" i="3"/>
  <c r="L5087" i="3"/>
  <c r="N5092" i="3"/>
  <c r="L5092" i="3"/>
  <c r="M5098" i="3"/>
  <c r="L5098" i="3"/>
  <c r="I5099" i="3"/>
  <c r="G5099" i="3"/>
  <c r="H5107" i="3"/>
  <c r="G5107" i="3"/>
  <c r="H5119" i="3"/>
  <c r="G5119" i="3"/>
  <c r="I5122" i="3"/>
  <c r="H5129" i="3"/>
  <c r="G5129" i="3"/>
  <c r="I5136" i="3"/>
  <c r="G5136" i="3"/>
  <c r="M5138" i="3"/>
  <c r="L5138" i="3"/>
  <c r="N5140" i="3"/>
  <c r="L5140" i="3"/>
  <c r="H5142" i="3"/>
  <c r="G5142" i="3"/>
  <c r="N5143" i="3"/>
  <c r="L5143" i="3"/>
  <c r="M5146" i="3"/>
  <c r="L5146" i="3"/>
  <c r="N5147" i="3"/>
  <c r="L5147" i="3"/>
  <c r="M5154" i="3"/>
  <c r="L5154" i="3"/>
  <c r="H5157" i="3"/>
  <c r="G5157" i="3"/>
  <c r="I5160" i="3"/>
  <c r="G5160" i="3"/>
  <c r="N5161" i="3"/>
  <c r="L5161" i="3"/>
  <c r="N5164" i="3"/>
  <c r="L5164" i="3"/>
  <c r="H5172" i="3"/>
  <c r="G5172" i="3"/>
  <c r="N5173" i="3"/>
  <c r="L5173" i="3"/>
  <c r="M5178" i="3"/>
  <c r="L5178" i="3"/>
  <c r="I5180" i="3"/>
  <c r="G5180" i="3"/>
  <c r="N5189" i="3"/>
  <c r="I5190" i="3"/>
  <c r="G5190" i="3"/>
  <c r="M5192" i="3"/>
  <c r="L5192" i="3"/>
  <c r="I5197" i="3"/>
  <c r="G5197" i="3"/>
  <c r="N5198" i="3"/>
  <c r="L5198" i="3"/>
  <c r="M5201" i="3"/>
  <c r="L5201" i="3"/>
  <c r="H5203" i="3"/>
  <c r="G5203" i="3"/>
  <c r="N5203" i="3"/>
  <c r="I5205" i="3"/>
  <c r="G5205" i="3"/>
  <c r="N5206" i="3"/>
  <c r="L5206" i="3"/>
  <c r="N5208" i="3"/>
  <c r="L5208" i="3"/>
  <c r="N5211" i="3"/>
  <c r="L5211" i="3"/>
  <c r="M5216" i="3"/>
  <c r="L5216" i="3"/>
  <c r="M5218" i="3"/>
  <c r="L5218" i="3"/>
  <c r="M5221" i="3"/>
  <c r="L5221" i="3"/>
  <c r="H5226" i="3"/>
  <c r="G5226" i="3"/>
  <c r="N5230" i="3"/>
  <c r="L5230" i="3"/>
  <c r="M5231" i="3"/>
  <c r="L5231" i="3"/>
  <c r="N5239" i="3"/>
  <c r="L5239" i="3"/>
  <c r="N5241" i="3"/>
  <c r="L5241" i="3"/>
  <c r="I5246" i="3"/>
  <c r="G5246" i="3"/>
  <c r="I5247" i="3"/>
  <c r="G5247" i="3"/>
  <c r="M5249" i="3"/>
  <c r="L5249" i="3"/>
  <c r="N5250" i="3"/>
  <c r="L5250" i="3"/>
  <c r="I5252" i="3"/>
  <c r="G5252" i="3"/>
  <c r="M5255" i="3"/>
  <c r="L5255" i="3"/>
  <c r="N5258" i="3"/>
  <c r="L5258" i="3"/>
  <c r="M5259" i="3"/>
  <c r="L5259" i="3"/>
  <c r="I5261" i="3"/>
  <c r="G5261" i="3"/>
  <c r="N5262" i="3"/>
  <c r="L5262" i="3"/>
  <c r="N5266" i="3"/>
  <c r="L5266" i="3"/>
  <c r="N5268" i="3"/>
  <c r="L5268" i="3"/>
  <c r="N5270" i="3"/>
  <c r="L5270" i="3"/>
  <c r="M5271" i="3"/>
  <c r="L5271" i="3"/>
  <c r="M5273" i="3"/>
  <c r="L5273" i="3"/>
  <c r="H5279" i="3"/>
  <c r="G5279" i="3"/>
  <c r="N5280" i="3"/>
  <c r="L5280" i="3"/>
  <c r="N5283" i="3"/>
  <c r="L5283" i="3"/>
  <c r="N5287" i="3"/>
  <c r="L5287" i="3"/>
  <c r="N5289" i="3"/>
  <c r="L5289" i="3"/>
  <c r="I5293" i="3"/>
  <c r="G5293" i="3"/>
  <c r="M5297" i="3"/>
  <c r="L5297" i="3"/>
  <c r="N5302" i="3"/>
  <c r="L5302" i="3"/>
  <c r="M5304" i="3"/>
  <c r="L5304" i="3"/>
  <c r="I5306" i="3"/>
  <c r="G5306" i="3"/>
  <c r="N5307" i="3"/>
  <c r="L5307" i="3"/>
  <c r="N5308" i="3"/>
  <c r="L5308" i="3"/>
  <c r="N5310" i="3"/>
  <c r="L5310" i="3"/>
  <c r="M5311" i="3"/>
  <c r="L5311" i="3"/>
  <c r="N5313" i="3"/>
  <c r="L5313" i="3"/>
  <c r="M5314" i="3"/>
  <c r="L5314" i="3"/>
  <c r="I5319" i="3"/>
  <c r="G5319" i="3"/>
  <c r="N5320" i="3"/>
  <c r="L5320" i="3"/>
  <c r="M5325" i="3"/>
  <c r="L5325" i="3"/>
  <c r="I5327" i="3"/>
  <c r="G5327" i="3"/>
  <c r="H5333" i="3"/>
  <c r="G5333" i="3"/>
  <c r="N5334" i="3"/>
  <c r="I5336" i="3"/>
  <c r="G5336" i="3"/>
  <c r="M5337" i="3"/>
  <c r="L5337" i="3"/>
  <c r="M5339" i="3"/>
  <c r="L5339" i="3"/>
  <c r="M5341" i="3"/>
  <c r="L5341" i="3"/>
  <c r="H5343" i="3"/>
  <c r="G5343" i="3"/>
  <c r="N5343" i="3"/>
  <c r="I5345" i="3"/>
  <c r="G5345" i="3"/>
  <c r="N5346" i="3"/>
  <c r="L5346" i="3"/>
  <c r="N5347" i="3"/>
  <c r="L5347" i="3"/>
  <c r="I5350" i="3"/>
  <c r="G5350" i="3"/>
  <c r="I5351" i="3"/>
  <c r="G5351" i="3"/>
  <c r="I5352" i="3"/>
  <c r="G5352" i="3"/>
  <c r="H5353" i="3"/>
  <c r="G5353" i="3"/>
  <c r="N5353" i="3"/>
  <c r="M5354" i="3"/>
  <c r="L5354" i="3"/>
  <c r="M5358" i="3"/>
  <c r="L5358" i="3"/>
  <c r="H5360" i="3"/>
  <c r="G5360" i="3"/>
  <c r="N5360" i="3"/>
  <c r="I5364" i="3"/>
  <c r="N5365" i="3"/>
  <c r="I5366" i="3"/>
  <c r="G5366" i="3"/>
  <c r="M5369" i="3"/>
  <c r="L5369" i="3"/>
  <c r="M5370" i="3"/>
  <c r="L5370" i="3"/>
  <c r="H5372" i="3"/>
  <c r="G5372" i="3"/>
  <c r="N5372" i="3"/>
  <c r="I5374" i="3"/>
  <c r="I5376" i="3"/>
  <c r="G5376" i="3"/>
  <c r="H5378" i="3"/>
  <c r="G5378" i="3"/>
  <c r="N5380" i="3"/>
  <c r="I5381" i="3"/>
  <c r="G5381" i="3"/>
  <c r="M5385" i="3"/>
  <c r="L5385" i="3"/>
  <c r="H5386" i="3"/>
  <c r="G5386" i="3"/>
  <c r="N5386" i="3"/>
  <c r="I5388" i="3"/>
  <c r="G5388" i="3"/>
  <c r="M5390" i="3"/>
  <c r="L5390" i="3"/>
  <c r="M5392" i="3"/>
  <c r="L5392" i="3"/>
  <c r="N5394" i="3"/>
  <c r="L5394" i="3"/>
  <c r="I5396" i="3"/>
  <c r="G5396" i="3"/>
  <c r="N5397" i="3"/>
  <c r="L5397" i="3"/>
  <c r="N5399" i="3"/>
  <c r="L5399" i="3"/>
  <c r="N5401" i="3"/>
  <c r="L5401" i="3"/>
  <c r="M5402" i="3"/>
  <c r="L5402" i="3"/>
  <c r="N5419" i="3"/>
  <c r="L5419" i="3"/>
  <c r="N5426" i="3"/>
  <c r="L5426" i="3"/>
  <c r="I5428" i="3"/>
  <c r="G5428" i="3"/>
  <c r="I5432" i="3"/>
  <c r="G5432" i="3"/>
  <c r="N5441" i="3"/>
  <c r="L5441" i="3"/>
  <c r="I5443" i="3"/>
  <c r="G5443" i="3"/>
  <c r="I5447" i="3"/>
  <c r="G5447" i="3"/>
  <c r="I5457" i="3"/>
  <c r="G5457" i="3"/>
  <c r="I5461" i="3"/>
  <c r="G5461" i="3"/>
  <c r="N5471" i="3"/>
  <c r="L5471" i="3"/>
  <c r="I5475" i="3"/>
  <c r="G5475" i="3"/>
  <c r="N5485" i="3"/>
  <c r="L5485" i="3"/>
  <c r="I5487" i="3"/>
  <c r="G5487" i="3"/>
  <c r="I5491" i="3"/>
  <c r="G5491" i="3"/>
  <c r="N5498" i="3"/>
  <c r="L5498" i="3"/>
  <c r="I5503" i="3"/>
  <c r="G5503" i="3"/>
  <c r="N5510" i="3"/>
  <c r="L5510" i="3"/>
  <c r="I5511" i="3"/>
  <c r="G5511" i="3"/>
  <c r="I5515" i="3"/>
  <c r="G5515" i="3"/>
  <c r="N5524" i="3"/>
  <c r="L5524" i="3"/>
  <c r="I5526" i="3"/>
  <c r="G5526" i="3"/>
  <c r="I5529" i="3"/>
  <c r="G5529" i="3"/>
  <c r="N5542" i="3"/>
  <c r="L5542" i="3"/>
  <c r="I5544" i="3"/>
  <c r="G5544" i="3"/>
  <c r="I5546" i="3"/>
  <c r="G5546" i="3"/>
  <c r="N5553" i="3"/>
  <c r="L5553" i="3"/>
  <c r="I5555" i="3"/>
  <c r="G5555" i="3"/>
  <c r="I5564" i="3"/>
  <c r="G5564" i="3"/>
  <c r="N5570" i="3"/>
  <c r="L5570" i="3"/>
  <c r="I5571" i="3"/>
  <c r="G5571" i="3"/>
  <c r="N5574" i="3"/>
  <c r="L5574" i="3"/>
  <c r="N5584" i="3"/>
  <c r="L5584" i="3"/>
  <c r="I5586" i="3"/>
  <c r="G5586" i="3"/>
  <c r="I5588" i="3"/>
  <c r="G5588" i="3"/>
  <c r="N5596" i="3"/>
  <c r="L5596" i="3"/>
  <c r="I5598" i="3"/>
  <c r="G5598" i="3"/>
  <c r="N5609" i="3"/>
  <c r="L5609" i="3"/>
  <c r="I5611" i="3"/>
  <c r="G5611" i="3"/>
  <c r="I5614" i="3"/>
  <c r="G5614" i="3"/>
  <c r="N5623" i="3"/>
  <c r="L5623" i="3"/>
  <c r="I5625" i="3"/>
  <c r="G5625" i="3"/>
  <c r="I5629" i="3"/>
  <c r="G5629" i="3"/>
  <c r="N5639" i="3"/>
  <c r="L5639" i="3"/>
  <c r="I5640" i="3"/>
  <c r="G5640" i="3"/>
  <c r="I5644" i="3"/>
  <c r="G5644" i="3"/>
  <c r="N5649" i="3"/>
  <c r="L5649" i="3"/>
  <c r="I5653" i="3"/>
  <c r="G5653" i="3"/>
  <c r="N5658" i="3"/>
  <c r="L5658" i="3"/>
  <c r="I5659" i="3"/>
  <c r="G5659" i="3"/>
  <c r="I5662" i="3"/>
  <c r="G5662" i="3"/>
  <c r="N5668" i="3"/>
  <c r="L5668" i="3"/>
  <c r="I5670" i="3"/>
  <c r="G5670" i="3"/>
  <c r="N5671" i="3"/>
  <c r="L5671" i="3"/>
  <c r="I5673" i="3"/>
  <c r="G5673" i="3"/>
  <c r="N5681" i="3"/>
  <c r="L5681" i="3"/>
  <c r="I5683" i="3"/>
  <c r="G5683" i="3"/>
  <c r="I5693" i="3"/>
  <c r="G5693" i="3"/>
  <c r="N5699" i="3"/>
  <c r="L5699" i="3"/>
  <c r="H5702" i="3"/>
  <c r="G5702" i="3"/>
  <c r="H5704" i="3"/>
  <c r="G5704" i="3"/>
  <c r="H5705" i="3"/>
  <c r="G5705" i="3"/>
  <c r="N5710" i="3"/>
  <c r="L5710" i="3"/>
  <c r="N5712" i="3"/>
  <c r="L5712" i="3"/>
  <c r="H5714" i="3"/>
  <c r="G5714" i="3"/>
  <c r="H5716" i="3"/>
  <c r="G5716" i="3"/>
  <c r="I5718" i="3"/>
  <c r="G5718" i="3"/>
  <c r="N5720" i="3"/>
  <c r="L5720" i="3"/>
  <c r="N5722" i="3"/>
  <c r="L5722" i="3"/>
  <c r="H5724" i="3"/>
  <c r="G5724" i="3"/>
  <c r="N5725" i="3"/>
  <c r="L5725" i="3"/>
  <c r="H5729" i="3"/>
  <c r="G5729" i="3"/>
  <c r="N5731" i="3"/>
  <c r="L5731" i="3"/>
  <c r="H5732" i="3"/>
  <c r="G5732" i="3"/>
  <c r="H5735" i="3"/>
  <c r="G5735" i="3"/>
  <c r="H5736" i="3"/>
  <c r="G5736" i="3"/>
  <c r="N5738" i="3"/>
  <c r="L5738" i="3"/>
  <c r="I5740" i="3"/>
  <c r="G5740" i="3"/>
  <c r="N5744" i="3"/>
  <c r="L5744" i="3"/>
  <c r="H5745" i="3"/>
  <c r="G5745" i="3"/>
  <c r="H5746" i="3"/>
  <c r="G5746" i="3"/>
  <c r="N5753" i="3"/>
  <c r="L5753" i="3"/>
  <c r="H5754" i="3"/>
  <c r="G5754" i="3"/>
  <c r="H5757" i="3"/>
  <c r="G5757" i="3"/>
  <c r="N5758" i="3"/>
  <c r="L5758" i="3"/>
  <c r="N5759" i="3"/>
  <c r="L5759" i="3"/>
  <c r="N5763" i="3"/>
  <c r="L5763" i="3"/>
  <c r="H5767" i="3"/>
  <c r="G5767" i="3"/>
  <c r="N5769" i="3"/>
  <c r="L5769" i="3"/>
  <c r="N5770" i="3"/>
  <c r="L5770" i="3"/>
  <c r="N5773" i="3"/>
  <c r="L5773" i="3"/>
  <c r="N5775" i="3"/>
  <c r="L5775" i="3"/>
  <c r="H5778" i="3"/>
  <c r="G5778" i="3"/>
  <c r="H5779" i="3"/>
  <c r="G5779" i="3"/>
  <c r="N5782" i="3"/>
  <c r="L5782" i="3"/>
  <c r="N5783" i="3"/>
  <c r="L5783" i="3"/>
  <c r="H5787" i="3"/>
  <c r="G5787" i="3"/>
  <c r="N5789" i="3"/>
  <c r="L5789" i="3"/>
  <c r="H5791" i="3"/>
  <c r="G5791" i="3"/>
  <c r="H5793" i="3"/>
  <c r="G5793" i="3"/>
  <c r="N5795" i="3"/>
  <c r="L5795" i="3"/>
  <c r="N5796" i="3"/>
  <c r="L5796" i="3"/>
  <c r="H5803" i="3"/>
  <c r="G5803" i="3"/>
  <c r="N5804" i="3"/>
  <c r="L5804" i="3"/>
  <c r="N5807" i="3"/>
  <c r="L5807" i="3"/>
  <c r="H5808" i="3"/>
  <c r="G5808" i="3"/>
  <c r="I5810" i="3"/>
  <c r="G5810" i="3"/>
  <c r="N5813" i="3"/>
  <c r="L5813" i="3"/>
  <c r="H5815" i="3"/>
  <c r="G5815" i="3"/>
  <c r="N5817" i="3"/>
  <c r="L5817" i="3"/>
  <c r="N5821" i="3"/>
  <c r="L5821" i="3"/>
  <c r="N5825" i="3"/>
  <c r="L5825" i="3"/>
  <c r="N5826" i="3"/>
  <c r="L5826" i="3"/>
  <c r="H5828" i="3"/>
  <c r="G5828" i="3"/>
  <c r="N5830" i="3"/>
  <c r="L5830" i="3"/>
  <c r="N5834" i="3"/>
  <c r="L5834" i="3"/>
  <c r="N5836" i="3"/>
  <c r="L5836" i="3"/>
  <c r="N5837" i="3"/>
  <c r="L5837" i="3"/>
  <c r="H5840" i="3"/>
  <c r="G5840" i="3"/>
  <c r="N5842" i="3"/>
  <c r="L5842" i="3"/>
  <c r="N5844" i="3"/>
  <c r="L5844" i="3"/>
  <c r="H5848" i="3"/>
  <c r="G5848" i="3"/>
  <c r="H5849" i="3"/>
  <c r="G5849" i="3"/>
  <c r="H5854" i="3"/>
  <c r="G5854" i="3"/>
  <c r="N5856" i="3"/>
  <c r="L5856" i="3"/>
  <c r="H5861" i="3"/>
  <c r="G5861" i="3"/>
  <c r="N5864" i="3"/>
  <c r="L5864" i="3"/>
  <c r="N5866" i="3"/>
  <c r="L5866" i="3"/>
  <c r="N5867" i="3"/>
  <c r="L5867" i="3"/>
  <c r="N5869" i="3"/>
  <c r="L5869" i="3"/>
  <c r="N5873" i="3"/>
  <c r="L5873" i="3"/>
  <c r="N5874" i="3"/>
  <c r="L5874" i="3"/>
  <c r="N5878" i="3"/>
  <c r="L5878" i="3"/>
  <c r="H5880" i="3"/>
  <c r="G5880" i="3"/>
  <c r="I5882" i="3"/>
  <c r="G5882" i="3"/>
  <c r="N5887" i="3"/>
  <c r="L5887" i="3"/>
  <c r="N5890" i="3"/>
  <c r="L5890" i="3"/>
  <c r="N5891" i="3"/>
  <c r="L5891" i="3"/>
  <c r="I5893" i="3"/>
  <c r="G5893" i="3"/>
  <c r="N5895" i="3"/>
  <c r="L5895" i="3"/>
  <c r="N5897" i="3"/>
  <c r="L5897" i="3"/>
  <c r="H5901" i="3"/>
  <c r="G5901" i="3"/>
  <c r="N5902" i="3"/>
  <c r="L5902" i="3"/>
  <c r="N5904" i="3"/>
  <c r="L5904" i="3"/>
  <c r="N5907" i="3"/>
  <c r="L5907" i="3"/>
  <c r="H5909" i="3"/>
  <c r="G5909" i="3"/>
  <c r="H5911" i="3"/>
  <c r="G5911" i="3"/>
  <c r="H5914" i="3"/>
  <c r="G5914" i="3"/>
  <c r="H5915" i="3"/>
  <c r="G5915" i="3"/>
  <c r="N5918" i="3"/>
  <c r="L5918" i="3"/>
  <c r="N5920" i="3"/>
  <c r="L5920" i="3"/>
  <c r="H5924" i="3"/>
  <c r="G5924" i="3"/>
  <c r="H5926" i="3"/>
  <c r="G5926" i="3"/>
  <c r="H5929" i="3"/>
  <c r="G5929" i="3"/>
  <c r="N5933" i="3"/>
  <c r="L5933" i="3"/>
  <c r="H5935" i="3"/>
  <c r="G5935" i="3"/>
  <c r="N5938" i="3"/>
  <c r="L5938" i="3"/>
  <c r="H5939" i="3"/>
  <c r="G5939" i="3"/>
  <c r="I5941" i="3"/>
  <c r="I5943" i="3"/>
  <c r="G5943" i="3"/>
  <c r="H5947" i="3"/>
  <c r="G5947" i="3"/>
  <c r="N5950" i="3"/>
  <c r="L5950" i="3"/>
  <c r="H5956" i="3"/>
  <c r="G5956" i="3"/>
  <c r="H5963" i="3"/>
  <c r="G5963" i="3"/>
  <c r="H5964" i="3"/>
  <c r="G5964" i="3"/>
  <c r="I5965" i="3"/>
  <c r="I5967" i="3"/>
  <c r="G5967" i="3"/>
  <c r="H5970" i="3"/>
  <c r="G5970" i="3"/>
  <c r="H5972" i="3"/>
  <c r="G5972" i="3"/>
  <c r="I5973" i="3"/>
  <c r="H5979" i="3"/>
  <c r="G5979" i="3"/>
  <c r="M5980" i="3"/>
  <c r="L5980" i="3"/>
  <c r="H5982" i="3"/>
  <c r="G5982" i="3"/>
  <c r="H5983" i="3"/>
  <c r="G5983" i="3"/>
  <c r="H5986" i="3"/>
  <c r="G5986" i="3"/>
  <c r="H5988" i="3"/>
  <c r="G5988" i="3"/>
  <c r="M5989" i="3"/>
  <c r="L5989" i="3"/>
  <c r="H5991" i="3"/>
  <c r="G5991" i="3"/>
  <c r="I5993" i="3"/>
  <c r="G5993" i="3"/>
  <c r="I5996" i="3"/>
  <c r="H5997" i="3"/>
  <c r="G5997" i="3"/>
  <c r="H5998" i="3"/>
  <c r="G5998" i="3"/>
  <c r="M6000" i="3"/>
  <c r="L6000" i="3"/>
  <c r="H6003" i="3"/>
  <c r="G6003" i="3"/>
  <c r="H6005" i="3"/>
  <c r="G6005" i="3"/>
  <c r="H6006" i="3"/>
  <c r="G6006" i="3"/>
  <c r="M6007" i="3"/>
  <c r="L6007" i="3"/>
  <c r="N6010" i="3"/>
  <c r="L6010" i="3"/>
  <c r="N6011" i="3"/>
  <c r="L6011" i="3"/>
  <c r="H6013" i="3"/>
  <c r="G6013" i="3"/>
  <c r="H6015" i="3"/>
  <c r="G6015" i="3"/>
  <c r="I6016" i="3"/>
  <c r="H6018" i="3"/>
  <c r="G6018" i="3"/>
  <c r="H6020" i="3"/>
  <c r="G6020" i="3"/>
  <c r="H6022" i="3"/>
  <c r="G6022" i="3"/>
  <c r="M6023" i="3"/>
  <c r="L6023" i="3"/>
  <c r="M6025" i="3"/>
  <c r="L6025" i="3"/>
  <c r="H6027" i="3"/>
  <c r="G6027" i="3"/>
  <c r="H6028" i="3"/>
  <c r="G6028" i="3"/>
  <c r="H6030" i="3"/>
  <c r="G6030" i="3"/>
  <c r="M6031" i="3"/>
  <c r="L6031" i="3"/>
  <c r="I6032" i="3"/>
  <c r="G6032" i="3"/>
  <c r="N6033" i="3"/>
  <c r="L6033" i="3"/>
  <c r="N6035" i="3"/>
  <c r="L6035" i="3"/>
  <c r="H6037" i="3"/>
  <c r="G6037" i="3"/>
  <c r="H6039" i="3"/>
  <c r="G6039" i="3"/>
  <c r="I6040" i="3"/>
  <c r="H6042" i="3"/>
  <c r="G6042" i="3"/>
  <c r="H6044" i="3"/>
  <c r="G6044" i="3"/>
  <c r="H6045" i="3"/>
  <c r="G6045" i="3"/>
  <c r="M6047" i="3"/>
  <c r="L6047" i="3"/>
  <c r="H6052" i="3"/>
  <c r="G6052" i="3"/>
  <c r="H6054" i="3"/>
  <c r="G6054" i="3"/>
  <c r="H6056" i="3"/>
  <c r="G6056" i="3"/>
  <c r="H6061" i="3"/>
  <c r="G6061" i="3"/>
  <c r="H6063" i="3"/>
  <c r="G6063" i="3"/>
  <c r="M6065" i="3"/>
  <c r="L6065" i="3"/>
  <c r="H6066" i="3"/>
  <c r="G6066" i="3"/>
  <c r="H6069" i="3"/>
  <c r="G6069" i="3"/>
  <c r="I6070" i="3"/>
  <c r="H6071" i="3"/>
  <c r="G6071" i="3"/>
  <c r="H6072" i="3"/>
  <c r="G6072" i="3"/>
  <c r="M6075" i="3"/>
  <c r="L6075" i="3"/>
  <c r="H6079" i="3"/>
  <c r="G6079" i="3"/>
  <c r="M6081" i="3"/>
  <c r="L6081" i="3"/>
  <c r="H6083" i="3"/>
  <c r="G6083" i="3"/>
  <c r="I6085" i="3"/>
  <c r="G6085" i="3"/>
  <c r="N6086" i="3"/>
  <c r="L6086" i="3"/>
  <c r="H6087" i="3"/>
  <c r="G6087" i="3"/>
  <c r="H6088" i="3"/>
  <c r="G6088" i="3"/>
  <c r="H6090" i="3"/>
  <c r="G6090" i="3"/>
  <c r="H6091" i="3"/>
  <c r="G6091" i="3"/>
  <c r="H6093" i="3"/>
  <c r="G6093" i="3"/>
  <c r="H6096" i="3"/>
  <c r="G6096" i="3"/>
  <c r="M6098" i="3"/>
  <c r="L6098" i="3"/>
  <c r="N6099" i="3"/>
  <c r="L6099" i="3"/>
  <c r="H6101" i="3"/>
  <c r="G6101" i="3"/>
  <c r="H6102" i="3"/>
  <c r="G6102" i="3"/>
  <c r="H6104" i="3"/>
  <c r="G6104" i="3"/>
  <c r="M6105" i="3"/>
  <c r="L6105" i="3"/>
  <c r="M6108" i="3"/>
  <c r="L6108" i="3"/>
  <c r="H6110" i="3"/>
  <c r="G6110" i="3"/>
  <c r="H6113" i="3"/>
  <c r="G6113" i="3"/>
  <c r="H6115" i="3"/>
  <c r="G6115" i="3"/>
  <c r="M6116" i="3"/>
  <c r="L6116" i="3"/>
  <c r="H6117" i="3"/>
  <c r="G6117" i="3"/>
  <c r="H6119" i="3"/>
  <c r="G6119" i="3"/>
  <c r="I6120" i="3"/>
  <c r="H6122" i="3"/>
  <c r="G6122" i="3"/>
  <c r="H6125" i="3"/>
  <c r="G6125" i="3"/>
  <c r="H6127" i="3"/>
  <c r="G6127" i="3"/>
  <c r="I6128" i="3"/>
  <c r="H6130" i="3"/>
  <c r="G6130" i="3"/>
  <c r="H6133" i="3"/>
  <c r="G6133" i="3"/>
  <c r="H6135" i="3"/>
  <c r="G6135" i="3"/>
  <c r="I6136" i="3"/>
  <c r="H6140" i="3"/>
  <c r="G6140" i="3"/>
  <c r="H6142" i="3"/>
  <c r="G6142" i="3"/>
  <c r="I6143" i="3"/>
  <c r="H6145" i="3"/>
  <c r="G6145" i="3"/>
  <c r="H6146" i="3"/>
  <c r="G6146" i="3"/>
  <c r="H6148" i="3"/>
  <c r="G6148" i="3"/>
  <c r="I6149" i="3"/>
  <c r="H6152" i="3"/>
  <c r="G6152" i="3"/>
  <c r="H6156" i="3"/>
  <c r="G6156" i="3"/>
  <c r="H6157" i="3"/>
  <c r="G6157" i="3"/>
  <c r="I6158" i="3"/>
  <c r="H6160" i="3"/>
  <c r="G6160" i="3"/>
  <c r="H6162" i="3"/>
  <c r="G6162" i="3"/>
  <c r="I6164" i="3"/>
  <c r="H6167" i="3"/>
  <c r="G6167" i="3"/>
  <c r="I6168" i="3"/>
  <c r="H6169" i="3"/>
  <c r="G6169" i="3"/>
  <c r="H6171" i="3"/>
  <c r="G6171" i="3"/>
  <c r="I6173" i="3"/>
  <c r="H6175" i="3"/>
  <c r="G6175" i="3"/>
  <c r="H6176" i="3"/>
  <c r="G6176" i="3"/>
  <c r="H6177" i="3"/>
  <c r="G6177" i="3"/>
  <c r="H6180" i="3"/>
  <c r="G6180" i="3"/>
  <c r="H6182" i="3"/>
  <c r="G6182" i="3"/>
  <c r="I6183" i="3"/>
  <c r="H6184" i="3"/>
  <c r="G6184" i="3"/>
  <c r="H6187" i="3"/>
  <c r="G6187" i="3"/>
  <c r="H6189" i="3"/>
  <c r="G6189" i="3"/>
  <c r="I6190" i="3"/>
  <c r="H6192" i="3"/>
  <c r="G6192" i="3"/>
  <c r="H6195" i="3"/>
  <c r="G6195" i="3"/>
  <c r="H6200" i="3"/>
  <c r="G6200" i="3"/>
  <c r="I6202" i="3"/>
  <c r="H6204" i="3"/>
  <c r="G6204" i="3"/>
  <c r="H6207" i="3"/>
  <c r="G6207" i="3"/>
  <c r="H6209" i="3"/>
  <c r="G6209" i="3"/>
  <c r="I6210" i="3"/>
  <c r="N6211" i="3"/>
  <c r="L6211" i="3"/>
  <c r="N6213" i="3"/>
  <c r="L6213" i="3"/>
  <c r="H6215" i="3"/>
  <c r="G6215" i="3"/>
  <c r="H6217" i="3"/>
  <c r="G6217" i="3"/>
  <c r="I6218" i="3"/>
  <c r="N6219" i="3"/>
  <c r="L6219" i="3"/>
  <c r="N6220" i="3"/>
  <c r="L6220" i="3"/>
  <c r="H6222" i="3"/>
  <c r="G6222" i="3"/>
  <c r="H6224" i="3"/>
  <c r="G6224" i="3"/>
  <c r="I6225" i="3"/>
  <c r="N6226" i="3"/>
  <c r="L6226" i="3"/>
  <c r="N6228" i="3"/>
  <c r="L6228" i="3"/>
  <c r="H6231" i="3"/>
  <c r="G6231" i="3"/>
  <c r="I6232" i="3"/>
  <c r="N6233" i="3"/>
  <c r="L6233" i="3"/>
  <c r="N6234" i="3"/>
  <c r="L6234" i="3"/>
  <c r="H6236" i="3"/>
  <c r="G6236" i="3"/>
  <c r="H6237" i="3"/>
  <c r="G6237" i="3"/>
  <c r="I6238" i="3"/>
  <c r="H6241" i="3"/>
  <c r="G6241" i="3"/>
  <c r="I6243" i="3"/>
  <c r="H6246" i="3"/>
  <c r="G6246" i="3"/>
  <c r="H6248" i="3"/>
  <c r="G6248" i="3"/>
  <c r="I6249" i="3"/>
  <c r="N6250" i="3"/>
  <c r="L6250" i="3"/>
  <c r="H6254" i="3"/>
  <c r="G6254" i="3"/>
  <c r="I6255" i="3"/>
  <c r="H6258" i="3"/>
  <c r="G6258" i="3"/>
  <c r="H6259" i="3"/>
  <c r="G6259" i="3"/>
  <c r="I6260" i="3"/>
  <c r="N6262" i="3"/>
  <c r="L6262" i="3"/>
  <c r="H6263" i="3"/>
  <c r="G6263" i="3"/>
  <c r="I6265" i="3"/>
  <c r="N6266" i="3"/>
  <c r="L6266" i="3"/>
  <c r="I6270" i="3"/>
  <c r="N6271" i="3"/>
  <c r="L6271" i="3"/>
  <c r="H6274" i="3"/>
  <c r="G6274" i="3"/>
  <c r="H6275" i="3"/>
  <c r="G6275" i="3"/>
  <c r="I6276" i="3"/>
  <c r="N6277" i="3"/>
  <c r="L6277" i="3"/>
  <c r="H6278" i="3"/>
  <c r="G6278" i="3"/>
  <c r="N6280" i="3"/>
  <c r="L6280" i="3"/>
  <c r="N6281" i="3"/>
  <c r="L6281" i="3"/>
  <c r="H6284" i="3"/>
  <c r="G6284" i="3"/>
  <c r="N6285" i="3"/>
  <c r="L6285" i="3"/>
  <c r="H6288" i="3"/>
  <c r="G6288" i="3"/>
  <c r="H6290" i="3"/>
  <c r="G6290" i="3"/>
  <c r="I6291" i="3"/>
  <c r="H6294" i="3"/>
  <c r="G6294" i="3"/>
  <c r="H6295" i="3"/>
  <c r="G6295" i="3"/>
  <c r="N6296" i="3"/>
  <c r="L6296" i="3"/>
  <c r="H6297" i="3"/>
  <c r="G6297" i="3"/>
  <c r="H6298" i="3"/>
  <c r="G6298" i="3"/>
  <c r="N6299" i="3"/>
  <c r="L6299" i="3"/>
  <c r="N6300" i="3"/>
  <c r="L6300" i="3"/>
  <c r="H6301" i="3"/>
  <c r="G6301" i="3"/>
  <c r="H6303" i="3"/>
  <c r="G6303" i="3"/>
  <c r="I6304" i="3"/>
  <c r="H6308" i="3"/>
  <c r="G6308" i="3"/>
  <c r="I6309" i="3"/>
  <c r="N6310" i="3"/>
  <c r="L6310" i="3"/>
  <c r="N6312" i="3"/>
  <c r="L6312" i="3"/>
  <c r="H6314" i="3"/>
  <c r="G6314" i="3"/>
  <c r="I6316" i="3"/>
  <c r="N6318" i="3"/>
  <c r="L6318" i="3"/>
  <c r="H6319" i="3"/>
  <c r="G6319" i="3"/>
  <c r="I6320" i="3"/>
  <c r="H6324" i="3"/>
  <c r="G6324" i="3"/>
  <c r="I6325" i="3"/>
  <c r="N6327" i="3"/>
  <c r="L6327" i="3"/>
  <c r="H6330" i="3"/>
  <c r="G6330" i="3"/>
  <c r="I6331" i="3"/>
  <c r="H6335" i="3"/>
  <c r="G6335" i="3"/>
  <c r="N6336" i="3"/>
  <c r="L6336" i="3"/>
  <c r="N6337" i="3"/>
  <c r="L6337" i="3"/>
  <c r="H6339" i="3"/>
  <c r="G6339" i="3"/>
  <c r="H6341" i="3"/>
  <c r="G6341" i="3"/>
  <c r="I6342" i="3"/>
  <c r="N6343" i="3"/>
  <c r="L6343" i="3"/>
  <c r="H6345" i="3"/>
  <c r="G6345" i="3"/>
  <c r="H6347" i="3"/>
  <c r="G6347" i="3"/>
  <c r="I6348" i="3"/>
  <c r="H6349" i="3"/>
  <c r="G6349" i="3"/>
  <c r="I6350" i="3"/>
  <c r="N6351" i="3"/>
  <c r="L6351" i="3"/>
  <c r="N6353" i="3"/>
  <c r="L6353" i="3"/>
  <c r="H6355" i="3"/>
  <c r="G6355" i="3"/>
  <c r="H6357" i="3"/>
  <c r="G6357" i="3"/>
  <c r="N6359" i="3"/>
  <c r="L6359" i="3"/>
  <c r="I6360" i="3"/>
  <c r="N6361" i="3"/>
  <c r="L6361" i="3"/>
  <c r="I6362" i="3"/>
  <c r="H6364" i="3"/>
  <c r="G6364" i="3"/>
  <c r="H6365" i="3"/>
  <c r="G6365" i="3"/>
  <c r="I6366" i="3"/>
  <c r="N6368" i="3"/>
  <c r="L6368" i="3"/>
  <c r="H6370" i="3"/>
  <c r="G6370" i="3"/>
  <c r="N6371" i="3"/>
  <c r="L6371" i="3"/>
  <c r="N6372" i="3"/>
  <c r="L6372" i="3"/>
  <c r="H6373" i="3"/>
  <c r="G6373" i="3"/>
  <c r="H6377" i="3"/>
  <c r="G6377" i="3"/>
  <c r="N6381" i="3"/>
  <c r="L6381" i="3"/>
  <c r="M6383" i="3"/>
  <c r="L6383" i="3"/>
  <c r="N6385" i="3"/>
  <c r="L6385" i="3"/>
  <c r="H6388" i="3"/>
  <c r="G6388" i="3"/>
  <c r="I6390" i="3"/>
  <c r="G6390" i="3"/>
  <c r="N6390" i="3"/>
  <c r="N6392" i="3"/>
  <c r="L6392" i="3"/>
  <c r="H6394" i="3"/>
  <c r="G6394" i="3"/>
  <c r="N6394" i="3"/>
  <c r="M6395" i="3"/>
  <c r="L6395" i="3"/>
  <c r="N6396" i="3"/>
  <c r="L6396" i="3"/>
  <c r="I6397" i="3"/>
  <c r="G6397" i="3"/>
  <c r="N6403" i="3"/>
  <c r="L6403" i="3"/>
  <c r="M6404" i="3"/>
  <c r="L6404" i="3"/>
  <c r="H6415" i="3"/>
  <c r="G6415" i="3"/>
  <c r="H6421" i="3"/>
  <c r="G6421" i="3"/>
  <c r="H6427" i="3"/>
  <c r="G6427" i="3"/>
  <c r="N6435" i="3"/>
  <c r="L6435" i="3"/>
  <c r="N6436" i="3"/>
  <c r="L6436" i="3"/>
  <c r="I6440" i="3"/>
  <c r="G6440" i="3"/>
  <c r="N6441" i="3"/>
  <c r="L6441" i="3"/>
  <c r="M6446" i="3"/>
  <c r="L6446" i="3"/>
  <c r="H6448" i="3"/>
  <c r="G6448" i="3"/>
  <c r="N6449" i="3"/>
  <c r="L6449" i="3"/>
  <c r="I6458" i="3"/>
  <c r="G6458" i="3"/>
  <c r="M6461" i="3"/>
  <c r="L6461" i="3"/>
  <c r="H6463" i="3"/>
  <c r="G6463" i="3"/>
  <c r="N6464" i="3"/>
  <c r="L6464" i="3"/>
  <c r="H6466" i="3"/>
  <c r="G6466" i="3"/>
  <c r="N6468" i="3"/>
  <c r="L6468" i="3"/>
  <c r="M6475" i="3"/>
  <c r="L6475" i="3"/>
  <c r="I6477" i="3"/>
  <c r="G6477" i="3"/>
  <c r="H6478" i="3"/>
  <c r="G6478" i="3"/>
  <c r="M6479" i="3"/>
  <c r="L6479" i="3"/>
  <c r="H6480" i="3"/>
  <c r="G6480" i="3"/>
  <c r="I6482" i="3"/>
  <c r="G6482" i="3"/>
  <c r="H6488" i="3"/>
  <c r="G6488" i="3"/>
  <c r="N6489" i="3"/>
  <c r="L6489" i="3"/>
  <c r="N6491" i="3"/>
  <c r="L6491" i="3"/>
  <c r="N6495" i="3"/>
  <c r="L6495" i="3"/>
  <c r="H6497" i="3"/>
  <c r="G6497" i="3"/>
  <c r="H6500" i="3"/>
  <c r="G6500" i="3"/>
  <c r="H6502" i="3"/>
  <c r="G6502" i="3"/>
  <c r="M6507" i="3"/>
  <c r="L6507" i="3"/>
  <c r="H6509" i="3"/>
  <c r="G6509" i="3"/>
  <c r="N6510" i="3"/>
  <c r="L6510" i="3"/>
  <c r="N6511" i="3"/>
  <c r="L6511" i="3"/>
  <c r="H6513" i="3"/>
  <c r="G6513" i="3"/>
  <c r="H6515" i="3"/>
  <c r="G6515" i="3"/>
  <c r="N6516" i="3"/>
  <c r="L6516" i="3"/>
  <c r="H6518" i="3"/>
  <c r="G6518" i="3"/>
  <c r="N6523" i="3"/>
  <c r="L6523" i="3"/>
  <c r="M6529" i="3"/>
  <c r="L6529" i="3"/>
  <c r="I6531" i="3"/>
  <c r="G6531" i="3"/>
  <c r="M6535" i="3"/>
  <c r="L6535" i="3"/>
  <c r="H6537" i="3"/>
  <c r="G6537" i="3"/>
  <c r="N6538" i="3"/>
  <c r="L6538" i="3"/>
  <c r="N6544" i="3"/>
  <c r="L6544" i="3"/>
  <c r="H6546" i="3"/>
  <c r="G6546" i="3"/>
  <c r="H6548" i="3"/>
  <c r="G6548" i="3"/>
  <c r="H6550" i="3"/>
  <c r="G6550" i="3"/>
  <c r="M6551" i="3"/>
  <c r="L6551" i="3"/>
  <c r="I6555" i="3"/>
  <c r="G6555" i="3"/>
  <c r="I6566" i="3"/>
  <c r="G6566" i="3"/>
  <c r="H6571" i="3"/>
  <c r="G6571" i="3"/>
  <c r="I6574" i="3"/>
  <c r="G6574" i="3"/>
  <c r="N6575" i="3"/>
  <c r="L6575" i="3"/>
  <c r="H6579" i="3"/>
  <c r="G6579" i="3"/>
  <c r="M6581" i="3"/>
  <c r="L6581" i="3"/>
  <c r="N6584" i="3"/>
  <c r="L6584" i="3"/>
  <c r="H6586" i="3"/>
  <c r="G6586" i="3"/>
  <c r="N6587" i="3"/>
  <c r="L6587" i="3"/>
  <c r="N6593" i="3"/>
  <c r="L6593" i="3"/>
  <c r="I6595" i="3"/>
  <c r="G6595" i="3"/>
  <c r="I6598" i="3"/>
  <c r="G6598" i="3"/>
  <c r="N6602" i="3"/>
  <c r="L6602" i="3"/>
  <c r="I6607" i="3"/>
  <c r="G6607" i="3"/>
  <c r="H6610" i="3"/>
  <c r="G6610" i="3"/>
  <c r="H6612" i="3"/>
  <c r="G6612" i="3"/>
  <c r="N6614" i="3"/>
  <c r="L6614" i="3"/>
  <c r="M6615" i="3"/>
  <c r="L6615" i="3"/>
  <c r="N6618" i="3"/>
  <c r="L6618" i="3"/>
  <c r="N6621" i="3"/>
  <c r="L6621" i="3"/>
  <c r="I6623" i="3"/>
  <c r="G6623" i="3"/>
  <c r="N6626" i="3"/>
  <c r="L6626" i="3"/>
  <c r="H6627" i="3"/>
  <c r="G6627" i="3"/>
  <c r="I6631" i="3"/>
  <c r="G6631" i="3"/>
  <c r="H6633" i="3"/>
  <c r="G6633" i="3"/>
  <c r="N6642" i="3"/>
  <c r="L6642" i="3"/>
  <c r="H6643" i="3"/>
  <c r="G6643" i="3"/>
  <c r="I6644" i="3"/>
  <c r="G6644" i="3"/>
  <c r="N6644" i="3"/>
  <c r="M6650" i="3"/>
  <c r="L6650" i="3"/>
  <c r="I6652" i="3"/>
  <c r="G6652" i="3"/>
  <c r="M6654" i="3"/>
  <c r="L6654" i="3"/>
  <c r="N6657" i="3"/>
  <c r="L6657" i="3"/>
  <c r="N6663" i="3"/>
  <c r="L6663" i="3"/>
  <c r="N6667" i="3"/>
  <c r="L6667" i="3"/>
  <c r="H6669" i="3"/>
  <c r="G6669" i="3"/>
  <c r="I6671" i="3"/>
  <c r="G6671" i="3"/>
  <c r="H6673" i="3"/>
  <c r="G6673" i="3"/>
  <c r="H6674" i="3"/>
  <c r="G6674" i="3"/>
  <c r="H6676" i="3"/>
  <c r="G6676" i="3"/>
  <c r="I6677" i="3"/>
  <c r="G6677" i="3"/>
  <c r="M6679" i="3"/>
  <c r="L6679" i="3"/>
  <c r="M6682" i="3"/>
  <c r="L6682" i="3"/>
  <c r="I6684" i="3"/>
  <c r="G6684" i="3"/>
  <c r="N6685" i="3"/>
  <c r="L6685" i="3"/>
  <c r="N6686" i="3"/>
  <c r="L6686" i="3"/>
  <c r="N6688" i="3"/>
  <c r="L6688" i="3"/>
  <c r="H6689" i="3"/>
  <c r="G6689" i="3"/>
  <c r="N6690" i="3"/>
  <c r="L6690" i="3"/>
  <c r="I6692" i="3"/>
  <c r="G6692" i="3"/>
  <c r="I6694" i="3"/>
  <c r="G6694" i="3"/>
  <c r="N6697" i="3"/>
  <c r="L6697" i="3"/>
  <c r="N6699" i="3"/>
  <c r="L6699" i="3"/>
  <c r="H6700" i="3"/>
  <c r="G6700" i="3"/>
  <c r="N6702" i="3"/>
  <c r="L6702" i="3"/>
  <c r="H6703" i="3"/>
  <c r="G6703" i="3"/>
  <c r="H6705" i="3"/>
  <c r="G6705" i="3"/>
  <c r="I6708" i="3"/>
  <c r="G6708" i="3"/>
  <c r="H6709" i="3"/>
  <c r="G6709" i="3"/>
  <c r="I6711" i="3"/>
  <c r="G6711" i="3"/>
  <c r="N6712" i="3"/>
  <c r="L6712" i="3"/>
  <c r="H6713" i="3"/>
  <c r="G6713" i="3"/>
  <c r="H6715" i="3"/>
  <c r="G6715" i="3"/>
  <c r="H6717" i="3"/>
  <c r="G6717" i="3"/>
  <c r="N6718" i="3"/>
  <c r="L6718" i="3"/>
  <c r="N6719" i="3"/>
  <c r="L6719" i="3"/>
  <c r="N6720" i="3"/>
  <c r="L6720" i="3"/>
  <c r="I6724" i="3"/>
  <c r="G6724" i="3"/>
  <c r="N6725" i="3"/>
  <c r="L6725" i="3"/>
  <c r="N6729" i="3"/>
  <c r="L6729" i="3"/>
  <c r="N6730" i="3"/>
  <c r="L6730" i="3"/>
  <c r="N6733" i="3"/>
  <c r="L6733" i="3"/>
  <c r="H6735" i="3"/>
  <c r="G6735" i="3"/>
  <c r="N6736" i="3"/>
  <c r="L6736" i="3"/>
  <c r="I6737" i="3"/>
  <c r="G6737" i="3"/>
  <c r="N6738" i="3"/>
  <c r="L6738" i="3"/>
  <c r="H6740" i="3"/>
  <c r="G6740" i="3"/>
  <c r="N6742" i="3"/>
  <c r="L6742" i="3"/>
  <c r="I6747" i="3"/>
  <c r="G6747" i="3"/>
  <c r="N6748" i="3"/>
  <c r="L6748" i="3"/>
  <c r="N6750" i="3"/>
  <c r="L6750" i="3"/>
  <c r="H6752" i="3"/>
  <c r="G6752" i="3"/>
  <c r="M6753" i="3"/>
  <c r="L6753" i="3"/>
  <c r="I6755" i="3"/>
  <c r="G6755" i="3"/>
  <c r="H6756" i="3"/>
  <c r="G6756" i="3"/>
  <c r="I6759" i="3"/>
  <c r="G6759" i="3"/>
  <c r="H6760" i="3"/>
  <c r="G6760" i="3"/>
  <c r="N6762" i="3"/>
  <c r="L6762" i="3"/>
  <c r="H6764" i="3"/>
  <c r="G6764" i="3"/>
  <c r="H6767" i="3"/>
  <c r="G6767" i="3"/>
  <c r="H6768" i="3"/>
  <c r="G6768" i="3"/>
  <c r="H6771" i="3"/>
  <c r="G6771" i="3"/>
  <c r="N6772" i="3"/>
  <c r="L6772" i="3"/>
  <c r="N6774" i="3"/>
  <c r="L6774" i="3"/>
  <c r="H6778" i="3"/>
  <c r="G6778" i="3"/>
  <c r="I6781" i="3"/>
  <c r="G6781" i="3"/>
  <c r="N6782" i="3"/>
  <c r="L6782" i="3"/>
  <c r="N6783" i="3"/>
  <c r="H6785" i="3"/>
  <c r="G6785" i="3"/>
  <c r="N6788" i="3"/>
  <c r="L6788" i="3"/>
  <c r="N6789" i="3"/>
  <c r="L6789" i="3"/>
  <c r="N6794" i="3"/>
  <c r="L6794" i="3"/>
  <c r="N6795" i="3"/>
  <c r="L6795" i="3"/>
  <c r="N6798" i="3"/>
  <c r="L6798" i="3"/>
  <c r="H6801" i="3"/>
  <c r="G6801" i="3"/>
  <c r="M6802" i="3"/>
  <c r="L6802" i="3"/>
  <c r="I6804" i="3"/>
  <c r="G6804" i="3"/>
  <c r="H6806" i="3"/>
  <c r="G6806" i="3"/>
  <c r="N6807" i="3"/>
  <c r="L6807" i="3"/>
  <c r="N6808" i="3"/>
  <c r="L6808" i="3"/>
  <c r="H6809" i="3"/>
  <c r="G6809" i="3"/>
  <c r="M6810" i="3"/>
  <c r="L6810" i="3"/>
  <c r="I6811" i="3"/>
  <c r="G6811" i="3"/>
  <c r="H6813" i="3"/>
  <c r="G6813" i="3"/>
  <c r="M6814" i="3"/>
  <c r="L6814" i="3"/>
  <c r="I6816" i="3"/>
  <c r="G6816" i="3"/>
  <c r="N6817" i="3"/>
  <c r="L6817" i="3"/>
  <c r="N6818" i="3"/>
  <c r="L6818" i="3"/>
  <c r="H6820" i="3"/>
  <c r="G6820" i="3"/>
  <c r="N6821" i="3"/>
  <c r="L6821" i="3"/>
  <c r="I6823" i="3"/>
  <c r="G6823" i="3"/>
  <c r="N6828" i="3"/>
  <c r="L6828" i="3"/>
  <c r="N6829" i="3"/>
  <c r="L6829" i="3"/>
  <c r="N6830" i="3"/>
  <c r="L6830" i="3"/>
  <c r="H6832" i="3"/>
  <c r="G6832" i="3"/>
  <c r="N6833" i="3"/>
  <c r="L6833" i="3"/>
  <c r="I6835" i="3"/>
  <c r="G6835" i="3"/>
  <c r="N6836" i="3"/>
  <c r="L6836" i="3"/>
  <c r="I6840" i="3"/>
  <c r="G6840" i="3"/>
  <c r="I6843" i="3"/>
  <c r="G6843" i="3"/>
  <c r="N6844" i="3"/>
  <c r="L6844" i="3"/>
  <c r="H6846" i="3"/>
  <c r="G6846" i="3"/>
  <c r="N6848" i="3"/>
  <c r="L6848" i="3"/>
  <c r="N6851" i="3"/>
  <c r="L6851" i="3"/>
  <c r="N6862" i="3"/>
  <c r="L6862" i="3"/>
  <c r="I6866" i="3"/>
  <c r="G6866" i="3"/>
  <c r="I6868" i="3"/>
  <c r="G6868" i="3"/>
  <c r="N6869" i="3"/>
  <c r="L6869" i="3"/>
  <c r="N6875" i="3"/>
  <c r="L6875" i="3"/>
  <c r="I6876" i="3"/>
  <c r="G6876" i="3"/>
  <c r="N6877" i="3"/>
  <c r="L6877" i="3"/>
  <c r="H6879" i="3"/>
  <c r="G6879" i="3"/>
  <c r="N6880" i="3"/>
  <c r="L6880" i="3"/>
  <c r="M6882" i="3"/>
  <c r="L6882" i="3"/>
  <c r="N6885" i="3"/>
  <c r="L6885" i="3"/>
  <c r="I6886" i="3"/>
  <c r="G6886" i="3"/>
  <c r="H6893" i="3"/>
  <c r="G6893" i="3"/>
  <c r="N6894" i="3"/>
  <c r="L6894" i="3"/>
  <c r="M6896" i="3"/>
  <c r="L6896" i="3"/>
  <c r="N6904" i="3"/>
  <c r="L6904" i="3"/>
  <c r="N6906" i="3"/>
  <c r="L6906" i="3"/>
  <c r="I6908" i="3"/>
  <c r="G6908" i="3"/>
  <c r="H6909" i="3"/>
  <c r="G6909" i="3"/>
  <c r="N6916" i="3"/>
  <c r="L6916" i="3"/>
  <c r="N6920" i="3"/>
  <c r="L6920" i="3"/>
  <c r="N6921" i="3"/>
  <c r="L6921" i="3"/>
  <c r="N6923" i="3"/>
  <c r="L6923" i="3"/>
  <c r="N6926" i="3"/>
  <c r="L6926" i="3"/>
  <c r="N6934" i="3"/>
  <c r="L6934" i="3"/>
  <c r="I6938" i="3"/>
  <c r="G6938" i="3"/>
  <c r="I6939" i="3"/>
  <c r="G6939" i="3"/>
  <c r="N6940" i="3"/>
  <c r="L6940" i="3"/>
  <c r="M6943" i="3"/>
  <c r="L6943" i="3"/>
  <c r="N6947" i="3"/>
  <c r="L6947" i="3"/>
  <c r="I6949" i="3"/>
  <c r="G6949" i="3"/>
  <c r="N6950" i="3"/>
  <c r="L6950" i="3"/>
  <c r="H6952" i="3"/>
  <c r="G6952" i="3"/>
  <c r="N6953" i="3"/>
  <c r="L6953" i="3"/>
  <c r="H6955" i="3"/>
  <c r="G6955" i="3"/>
  <c r="N6956" i="3"/>
  <c r="L6956" i="3"/>
  <c r="N6958" i="3"/>
  <c r="L6958" i="3"/>
  <c r="M6959" i="3"/>
  <c r="L6959" i="3"/>
  <c r="N6963" i="3"/>
  <c r="L6963" i="3"/>
  <c r="I6965" i="3"/>
  <c r="G6965" i="3"/>
  <c r="N6966" i="3"/>
  <c r="L6966" i="3"/>
  <c r="N6967" i="3"/>
  <c r="L6967" i="3"/>
  <c r="N6975" i="3"/>
  <c r="L6975" i="3"/>
  <c r="N6978" i="3"/>
  <c r="L6978" i="3"/>
  <c r="M6980" i="3"/>
  <c r="L6980" i="3"/>
  <c r="H6983" i="3"/>
  <c r="G6983" i="3"/>
  <c r="H6985" i="3"/>
  <c r="G6985" i="3"/>
  <c r="N6987" i="3"/>
  <c r="L6987" i="3"/>
  <c r="H6989" i="3"/>
  <c r="G6989" i="3"/>
  <c r="H6991" i="3"/>
  <c r="G6991" i="3"/>
  <c r="M6992" i="3"/>
  <c r="L6992" i="3"/>
  <c r="H6994" i="3"/>
  <c r="G6994" i="3"/>
  <c r="N7000" i="3"/>
  <c r="L7000" i="3"/>
  <c r="M7000" i="3"/>
  <c r="N7002" i="3"/>
  <c r="L7002" i="3"/>
  <c r="N7004" i="3"/>
  <c r="L7004" i="3"/>
  <c r="M7004" i="3"/>
  <c r="I7008" i="3"/>
  <c r="G7008" i="3"/>
  <c r="N7009" i="3"/>
  <c r="L7009" i="3"/>
  <c r="N7015" i="3"/>
  <c r="L7015" i="3"/>
  <c r="N7017" i="3"/>
  <c r="L7017" i="3"/>
  <c r="M7020" i="3"/>
  <c r="L7020" i="3"/>
  <c r="H7023" i="3"/>
  <c r="G7023" i="3"/>
  <c r="H7043" i="3"/>
  <c r="G7043" i="3"/>
  <c r="I7043" i="3"/>
  <c r="M7044" i="3"/>
  <c r="L7044" i="3"/>
  <c r="M7046" i="3"/>
  <c r="L7046" i="3"/>
  <c r="H7048" i="3"/>
  <c r="G7048" i="3"/>
  <c r="M7057" i="3"/>
  <c r="L7057" i="3"/>
  <c r="M7063" i="3"/>
  <c r="L7063" i="3"/>
  <c r="H7066" i="3"/>
  <c r="G7066" i="3"/>
  <c r="M7071" i="3"/>
  <c r="L7071" i="3"/>
  <c r="I7075" i="3"/>
  <c r="G7075" i="3"/>
  <c r="H7077" i="3"/>
  <c r="G7077" i="3"/>
  <c r="I7077" i="3"/>
  <c r="N7080" i="3"/>
  <c r="L7080" i="3"/>
  <c r="H7082" i="3"/>
  <c r="G7082" i="3"/>
  <c r="M7087" i="3"/>
  <c r="L7087" i="3"/>
  <c r="M7091" i="3"/>
  <c r="L7091" i="3"/>
  <c r="H7093" i="3"/>
  <c r="G7093" i="3"/>
  <c r="I7093" i="3"/>
  <c r="M7098" i="3"/>
  <c r="L7098" i="3"/>
  <c r="N7100" i="3"/>
  <c r="L7100" i="3"/>
  <c r="M7102" i="3"/>
  <c r="L7102" i="3"/>
  <c r="H7104" i="3"/>
  <c r="G7104" i="3"/>
  <c r="M7105" i="3"/>
  <c r="L7105" i="3"/>
  <c r="H7112" i="3"/>
  <c r="G7112" i="3"/>
  <c r="H7114" i="3"/>
  <c r="G7114" i="3"/>
  <c r="N7115" i="3"/>
  <c r="L7115" i="3"/>
  <c r="L7118" i="3"/>
  <c r="M7118" i="3"/>
  <c r="H7120" i="3"/>
  <c r="G7120" i="3"/>
  <c r="H7123" i="3"/>
  <c r="G7123" i="3"/>
  <c r="M7124" i="3"/>
  <c r="L7124" i="3"/>
  <c r="N7133" i="3"/>
  <c r="L7133" i="3"/>
  <c r="H7136" i="3"/>
  <c r="G7136" i="3"/>
  <c r="N7137" i="3"/>
  <c r="L7137" i="3"/>
  <c r="L7138" i="3"/>
  <c r="N7138" i="3"/>
  <c r="N7143" i="3"/>
  <c r="L7143" i="3"/>
  <c r="M7143" i="3"/>
  <c r="H7147" i="3"/>
  <c r="G7147" i="3"/>
  <c r="N7149" i="3"/>
  <c r="L7149" i="3"/>
  <c r="N7152" i="3"/>
  <c r="L7152" i="3"/>
  <c r="N7154" i="3"/>
  <c r="L7154" i="3"/>
  <c r="N7156" i="3"/>
  <c r="L7156" i="3"/>
  <c r="H7158" i="3"/>
  <c r="G7158" i="3"/>
  <c r="I7158" i="3"/>
  <c r="N7159" i="3"/>
  <c r="L7159" i="3"/>
  <c r="N7161" i="3"/>
  <c r="L7161" i="3"/>
  <c r="H7168" i="3"/>
  <c r="G7168" i="3"/>
  <c r="L7171" i="3"/>
  <c r="M7171" i="3"/>
  <c r="H7172" i="3"/>
  <c r="G7172" i="3"/>
  <c r="N7177" i="3"/>
  <c r="L7177" i="3"/>
  <c r="M7177" i="3"/>
  <c r="H7184" i="3"/>
  <c r="G7184" i="3"/>
  <c r="H7185" i="3"/>
  <c r="G7185" i="3"/>
  <c r="M7186" i="3"/>
  <c r="L7186" i="3"/>
  <c r="H7188" i="3"/>
  <c r="G7188" i="3"/>
  <c r="N7189" i="3"/>
  <c r="L7189" i="3"/>
  <c r="H7190" i="3"/>
  <c r="G7190" i="3"/>
  <c r="N7192" i="3"/>
  <c r="L7192" i="3"/>
  <c r="N7194" i="3"/>
  <c r="L7194" i="3"/>
  <c r="N7196" i="3"/>
  <c r="L7196" i="3"/>
  <c r="M7203" i="3"/>
  <c r="L7203" i="3"/>
  <c r="H7206" i="3"/>
  <c r="G7206" i="3"/>
  <c r="H7207" i="3"/>
  <c r="G7207" i="3"/>
  <c r="H7208" i="3"/>
  <c r="G7208" i="3"/>
  <c r="H7210" i="3"/>
  <c r="G7210" i="3"/>
  <c r="N7211" i="3"/>
  <c r="L7211" i="3"/>
  <c r="M7211" i="3"/>
  <c r="H7213" i="3"/>
  <c r="G7213" i="3"/>
  <c r="M7214" i="3"/>
  <c r="L7214" i="3"/>
  <c r="M7216" i="3"/>
  <c r="L7216" i="3"/>
  <c r="N7217" i="3"/>
  <c r="L7217" i="3"/>
  <c r="H7218" i="3"/>
  <c r="G7218" i="3"/>
  <c r="N7220" i="3"/>
  <c r="L7220" i="3"/>
  <c r="N7222" i="3"/>
  <c r="L7222" i="3"/>
  <c r="M7222" i="3"/>
  <c r="N7229" i="3"/>
  <c r="L7229" i="3"/>
  <c r="H7232" i="3"/>
  <c r="G7232" i="3"/>
  <c r="N7233" i="3"/>
  <c r="L7233" i="3"/>
  <c r="M7235" i="3"/>
  <c r="L7235" i="3"/>
  <c r="N7235" i="3"/>
  <c r="H7236" i="3"/>
  <c r="G7236" i="3"/>
  <c r="H7237" i="3"/>
  <c r="G7237" i="3"/>
  <c r="H7241" i="3"/>
  <c r="G7241" i="3"/>
  <c r="H7250" i="3"/>
  <c r="G7250" i="3"/>
  <c r="N7252" i="3"/>
  <c r="L7252" i="3"/>
  <c r="M7256" i="3"/>
  <c r="L7256" i="3"/>
  <c r="H7257" i="3"/>
  <c r="G7257" i="3"/>
  <c r="N7263" i="3"/>
  <c r="L7263" i="3"/>
  <c r="N7264" i="3"/>
  <c r="L7264" i="3"/>
  <c r="N7265" i="3"/>
  <c r="L7265" i="3"/>
  <c r="H7267" i="3"/>
  <c r="G7267" i="3"/>
  <c r="I7267" i="3"/>
  <c r="N7268" i="3"/>
  <c r="L7268" i="3"/>
  <c r="N7270" i="3"/>
  <c r="L7270" i="3"/>
  <c r="M7273" i="3"/>
  <c r="L7273" i="3"/>
  <c r="H7274" i="3"/>
  <c r="G7274" i="3"/>
  <c r="H7277" i="3"/>
  <c r="G7277" i="3"/>
  <c r="H7278" i="3"/>
  <c r="G7278" i="3"/>
  <c r="N7280" i="3"/>
  <c r="L7280" i="3"/>
  <c r="M7280" i="3"/>
  <c r="H7288" i="3"/>
  <c r="G7288" i="3"/>
  <c r="H7290" i="3"/>
  <c r="G7290" i="3"/>
  <c r="N7295" i="3"/>
  <c r="L7295" i="3"/>
  <c r="M7297" i="3"/>
  <c r="L7297" i="3"/>
  <c r="N7307" i="3"/>
  <c r="L7307" i="3"/>
  <c r="M7308" i="3"/>
  <c r="L7308" i="3"/>
  <c r="H7311" i="3"/>
  <c r="G7311" i="3"/>
  <c r="H7317" i="3"/>
  <c r="G7317" i="3"/>
  <c r="H7320" i="3"/>
  <c r="G7320" i="3"/>
  <c r="H7322" i="3"/>
  <c r="G7322" i="3"/>
  <c r="N7323" i="3"/>
  <c r="L7323" i="3"/>
  <c r="H7324" i="3"/>
  <c r="G7324" i="3"/>
  <c r="H7327" i="3"/>
  <c r="G7327" i="3"/>
  <c r="N7335" i="3"/>
  <c r="L7335" i="3"/>
  <c r="M7345" i="3"/>
  <c r="L7345" i="3"/>
  <c r="N7345" i="3"/>
  <c r="H7351" i="3"/>
  <c r="G7351" i="3"/>
  <c r="H7352" i="3"/>
  <c r="G7352" i="3"/>
  <c r="N7353" i="3"/>
  <c r="L7353" i="3"/>
  <c r="N7355" i="3"/>
  <c r="L7355" i="3"/>
  <c r="N7356" i="3"/>
  <c r="L7356" i="3"/>
  <c r="H7367" i="3"/>
  <c r="G7367" i="3"/>
  <c r="N7371" i="3"/>
  <c r="L7371" i="3"/>
  <c r="M7374" i="3"/>
  <c r="L7374" i="3"/>
  <c r="N7374" i="3"/>
  <c r="H7386" i="3"/>
  <c r="G7386" i="3"/>
  <c r="H7387" i="3"/>
  <c r="G7387" i="3"/>
  <c r="H7389" i="3"/>
  <c r="G7389" i="3"/>
  <c r="H7391" i="3"/>
  <c r="G7391" i="3"/>
  <c r="N7392" i="3"/>
  <c r="L7392" i="3"/>
  <c r="N7395" i="3"/>
  <c r="L7395" i="3"/>
  <c r="H7404" i="3"/>
  <c r="G7404" i="3"/>
  <c r="H7405" i="3"/>
  <c r="G7405" i="3"/>
  <c r="H7407" i="3"/>
  <c r="G7407" i="3"/>
  <c r="H7409" i="3"/>
  <c r="G7409" i="3"/>
  <c r="H7426" i="3"/>
  <c r="G7426" i="3"/>
  <c r="H7429" i="3"/>
  <c r="G7429" i="3"/>
  <c r="N7430" i="3"/>
  <c r="L7430" i="3"/>
  <c r="H7438" i="3"/>
  <c r="G7438" i="3"/>
  <c r="N7447" i="3"/>
  <c r="L7447" i="3"/>
  <c r="M7447" i="3"/>
  <c r="H7464" i="3"/>
  <c r="G7464" i="3"/>
  <c r="H7466" i="3"/>
  <c r="G7466" i="3"/>
  <c r="H7482" i="3"/>
  <c r="G7482" i="3"/>
  <c r="M7484" i="3"/>
  <c r="L7484" i="3"/>
  <c r="N7484" i="3"/>
  <c r="H7498" i="3"/>
  <c r="G7498" i="3"/>
  <c r="H7501" i="3"/>
  <c r="G7501" i="3"/>
  <c r="H7509" i="3"/>
  <c r="G7509" i="3"/>
  <c r="M7514" i="3"/>
  <c r="L7514" i="3"/>
  <c r="M7517" i="3"/>
  <c r="L7517" i="3"/>
  <c r="N7517" i="3"/>
  <c r="H7529" i="3"/>
  <c r="G7529" i="3"/>
  <c r="H7540" i="3"/>
  <c r="G7540" i="3"/>
  <c r="M7541" i="3"/>
  <c r="L7541" i="3"/>
  <c r="N7542" i="3"/>
  <c r="L7542" i="3"/>
  <c r="H7554" i="3"/>
  <c r="G7554" i="3"/>
  <c r="H7556" i="3"/>
  <c r="G7556" i="3"/>
  <c r="H7557" i="3"/>
  <c r="G7557" i="3"/>
  <c r="N7558" i="3"/>
  <c r="L7558" i="3"/>
  <c r="N7562" i="3"/>
  <c r="L7562" i="3"/>
  <c r="M7572" i="3"/>
  <c r="L7572" i="3"/>
  <c r="N7572" i="3"/>
  <c r="H7576" i="3"/>
  <c r="G7576" i="3"/>
  <c r="H7582" i="3"/>
  <c r="G7582" i="3"/>
  <c r="N7585" i="3"/>
  <c r="L7585" i="3"/>
  <c r="N7594" i="3"/>
  <c r="L7594" i="3"/>
  <c r="H7605" i="3"/>
  <c r="G7605" i="3"/>
  <c r="I7605" i="3"/>
  <c r="H7615" i="3"/>
  <c r="G7615" i="3"/>
  <c r="N7616" i="3"/>
  <c r="L7616" i="3"/>
  <c r="H7618" i="3"/>
  <c r="G7618" i="3"/>
  <c r="H7619" i="3"/>
  <c r="G7619" i="3"/>
  <c r="H7643" i="3"/>
  <c r="G7643" i="3"/>
  <c r="M7645" i="3"/>
  <c r="L7645" i="3"/>
  <c r="N7645" i="3"/>
  <c r="H7650" i="3"/>
  <c r="G7650" i="3"/>
  <c r="N7652" i="3"/>
  <c r="L7652" i="3"/>
  <c r="N7656" i="3"/>
  <c r="L7656" i="3"/>
  <c r="H7664" i="3"/>
  <c r="G7664" i="3"/>
  <c r="H7665" i="3"/>
  <c r="G7665" i="3"/>
  <c r="N7666" i="3"/>
  <c r="L7666" i="3"/>
  <c r="N7667" i="3"/>
  <c r="L7667" i="3"/>
  <c r="H7673" i="3"/>
  <c r="G7673" i="3"/>
  <c r="M7684" i="3"/>
  <c r="L7684" i="3"/>
  <c r="N7684" i="3"/>
  <c r="M7687" i="3"/>
  <c r="L7687" i="3"/>
  <c r="N7687" i="3"/>
  <c r="H7703" i="3"/>
  <c r="G7703" i="3"/>
  <c r="N7704" i="3"/>
  <c r="L7704" i="3"/>
  <c r="H7712" i="3"/>
  <c r="G7712" i="3"/>
  <c r="H7714" i="3"/>
  <c r="G7714" i="3"/>
  <c r="M7716" i="3"/>
  <c r="L7716" i="3"/>
  <c r="N7722" i="3"/>
  <c r="L7722" i="3"/>
  <c r="H7728" i="3"/>
  <c r="G7728" i="3"/>
  <c r="I7728" i="3"/>
  <c r="H7729" i="3"/>
  <c r="G7729" i="3"/>
  <c r="N7737" i="3"/>
  <c r="L7737" i="3"/>
  <c r="N7738" i="3"/>
  <c r="L7738" i="3"/>
  <c r="N7739" i="3"/>
  <c r="L7739" i="3"/>
  <c r="M7739" i="3"/>
  <c r="H7750" i="3"/>
  <c r="G7750" i="3"/>
  <c r="I7750" i="3"/>
  <c r="H7753" i="3"/>
  <c r="G7753" i="3"/>
  <c r="H7759" i="3"/>
  <c r="G7759" i="3"/>
  <c r="H7773" i="3"/>
  <c r="G7773" i="3"/>
  <c r="H7792" i="3"/>
  <c r="G7792" i="3"/>
  <c r="I7792" i="3"/>
  <c r="H7796" i="3"/>
  <c r="G7796" i="3"/>
  <c r="H7804" i="3"/>
  <c r="G7804" i="3"/>
  <c r="H7806" i="3"/>
  <c r="G7806" i="3"/>
  <c r="H7835" i="3"/>
  <c r="G7835" i="3"/>
  <c r="H7857" i="3"/>
  <c r="G7857" i="3"/>
  <c r="H7861" i="3"/>
  <c r="G7861" i="3"/>
  <c r="N7867" i="3"/>
  <c r="L7867" i="3"/>
  <c r="H7876" i="3"/>
  <c r="G7876" i="3"/>
  <c r="H7879" i="3"/>
  <c r="G7879" i="3"/>
  <c r="N7882" i="3"/>
  <c r="L7882" i="3"/>
  <c r="M7888" i="3"/>
  <c r="L7888" i="3"/>
  <c r="N7888" i="3"/>
  <c r="N7894" i="3"/>
  <c r="L7894" i="3"/>
  <c r="M7894" i="3"/>
  <c r="H7898" i="3"/>
  <c r="G7898" i="3"/>
  <c r="I7898" i="3"/>
  <c r="H7900" i="3"/>
  <c r="G7900" i="3"/>
  <c r="N7908" i="3"/>
  <c r="L7908" i="3"/>
  <c r="H7917" i="3"/>
  <c r="G7917" i="3"/>
  <c r="H7924" i="3"/>
  <c r="G7924" i="3"/>
  <c r="N7925" i="3"/>
  <c r="L7925" i="3"/>
  <c r="N7930" i="3"/>
  <c r="L7930" i="3"/>
  <c r="M7937" i="3"/>
  <c r="L7937" i="3"/>
  <c r="N7937" i="3"/>
  <c r="N7939" i="3"/>
  <c r="L7939" i="3"/>
  <c r="H7944" i="3"/>
  <c r="G7944" i="3"/>
  <c r="I7948" i="3"/>
  <c r="G7948" i="3"/>
  <c r="I7950" i="3"/>
  <c r="G7950" i="3"/>
  <c r="N7953" i="3"/>
  <c r="L7953" i="3"/>
  <c r="N7956" i="3"/>
  <c r="L7956" i="3"/>
  <c r="H7962" i="3"/>
  <c r="G7962" i="3"/>
  <c r="H7963" i="3"/>
  <c r="G7963" i="3"/>
  <c r="H7965" i="3"/>
  <c r="G7965" i="3"/>
  <c r="N7968" i="3"/>
  <c r="L7968" i="3"/>
  <c r="H7970" i="3"/>
  <c r="G7970" i="3"/>
  <c r="N7975" i="3"/>
  <c r="L7975" i="3"/>
  <c r="N7978" i="3"/>
  <c r="L7978" i="3"/>
  <c r="M7983" i="3"/>
  <c r="L7983" i="3"/>
  <c r="I7987" i="3"/>
  <c r="G7987" i="3"/>
  <c r="H7989" i="3"/>
  <c r="G7989" i="3"/>
  <c r="N8000" i="3"/>
  <c r="L8000" i="3"/>
  <c r="M8000" i="3"/>
  <c r="N8004" i="3"/>
  <c r="L8004" i="3"/>
  <c r="H8015" i="3"/>
  <c r="G8015" i="3"/>
  <c r="N8016" i="3"/>
  <c r="L8016" i="3"/>
  <c r="N8017" i="3"/>
  <c r="L8017" i="3"/>
  <c r="H2249" i="3"/>
  <c r="G2249" i="3"/>
  <c r="I2251" i="3"/>
  <c r="G2251" i="3"/>
  <c r="M2252" i="3"/>
  <c r="L2252" i="3"/>
  <c r="N2254" i="3"/>
  <c r="I2256" i="3"/>
  <c r="G2256" i="3"/>
  <c r="I2257" i="3"/>
  <c r="G2257" i="3"/>
  <c r="N2261" i="3"/>
  <c r="L2261" i="3"/>
  <c r="N2263" i="3"/>
  <c r="L2263" i="3"/>
  <c r="I2266" i="3"/>
  <c r="G2266" i="3"/>
  <c r="H2268" i="3"/>
  <c r="G2268" i="3"/>
  <c r="N2269" i="3"/>
  <c r="L2269" i="3"/>
  <c r="H2271" i="3"/>
  <c r="G2271" i="3"/>
  <c r="N2274" i="3"/>
  <c r="L2274" i="3"/>
  <c r="M2278" i="3"/>
  <c r="L2278" i="3"/>
  <c r="N2280" i="3"/>
  <c r="L2280" i="3"/>
  <c r="N2285" i="3"/>
  <c r="L2285" i="3"/>
  <c r="N2287" i="3"/>
  <c r="L2287" i="3"/>
  <c r="H2289" i="3"/>
  <c r="G2289" i="3"/>
  <c r="H2296" i="3"/>
  <c r="G2296" i="3"/>
  <c r="N2299" i="3"/>
  <c r="L2299" i="3"/>
  <c r="N2301" i="3"/>
  <c r="L2301" i="3"/>
  <c r="N2302" i="3"/>
  <c r="L2302" i="3"/>
  <c r="N2303" i="3"/>
  <c r="L2303" i="3"/>
  <c r="N2304" i="3"/>
  <c r="I2306" i="3"/>
  <c r="G2306" i="3"/>
  <c r="I2308" i="3"/>
  <c r="G2308" i="3"/>
  <c r="I2311" i="3"/>
  <c r="G2311" i="3"/>
  <c r="N2314" i="3"/>
  <c r="L2314" i="3"/>
  <c r="N2317" i="3"/>
  <c r="L2317" i="3"/>
  <c r="N2318" i="3"/>
  <c r="L2318" i="3"/>
  <c r="N2319" i="3"/>
  <c r="L2319" i="3"/>
  <c r="I2322" i="3"/>
  <c r="G2322" i="3"/>
  <c r="M2323" i="3"/>
  <c r="L2323" i="3"/>
  <c r="H2325" i="3"/>
  <c r="G2325" i="3"/>
  <c r="N2326" i="3"/>
  <c r="L2326" i="3"/>
  <c r="M2328" i="3"/>
  <c r="L2328" i="3"/>
  <c r="N2330" i="3"/>
  <c r="L2330" i="3"/>
  <c r="M2332" i="3"/>
  <c r="L2332" i="3"/>
  <c r="N2333" i="3"/>
  <c r="L2333" i="3"/>
  <c r="N2334" i="3"/>
  <c r="I2336" i="3"/>
  <c r="G2336" i="3"/>
  <c r="I2338" i="3"/>
  <c r="G2338" i="3"/>
  <c r="H2339" i="3"/>
  <c r="G2339" i="3"/>
  <c r="H2342" i="3"/>
  <c r="G2342" i="3"/>
  <c r="I2344" i="3"/>
  <c r="G2344" i="3"/>
  <c r="I2346" i="3"/>
  <c r="G2346" i="3"/>
  <c r="I2348" i="3"/>
  <c r="G2348" i="3"/>
  <c r="N2352" i="3"/>
  <c r="L2352" i="3"/>
  <c r="M2355" i="3"/>
  <c r="L2355" i="3"/>
  <c r="N2356" i="3"/>
  <c r="L2356" i="3"/>
  <c r="N2358" i="3"/>
  <c r="L2358" i="3"/>
  <c r="N2360" i="3"/>
  <c r="L2360" i="3"/>
  <c r="N2362" i="3"/>
  <c r="L2362" i="3"/>
  <c r="H2363" i="3"/>
  <c r="G2363" i="3"/>
  <c r="N2365" i="3"/>
  <c r="L2365" i="3"/>
  <c r="H2367" i="3"/>
  <c r="G2367" i="3"/>
  <c r="I2369" i="3"/>
  <c r="G2369" i="3"/>
  <c r="H2371" i="3"/>
  <c r="G2371" i="3"/>
  <c r="H2372" i="3"/>
  <c r="G2372" i="3"/>
  <c r="H2374" i="3"/>
  <c r="G2374" i="3"/>
  <c r="I2376" i="3"/>
  <c r="G2376" i="3"/>
  <c r="H2377" i="3"/>
  <c r="G2377" i="3"/>
  <c r="M2378" i="3"/>
  <c r="L2378" i="3"/>
  <c r="M2381" i="3"/>
  <c r="L2381" i="3"/>
  <c r="N2382" i="3"/>
  <c r="L2382" i="3"/>
  <c r="M2383" i="3"/>
  <c r="L2383" i="3"/>
  <c r="N2384" i="3"/>
  <c r="I2385" i="3"/>
  <c r="G2385" i="3"/>
  <c r="I2387" i="3"/>
  <c r="G2387" i="3"/>
  <c r="H2389" i="3"/>
  <c r="G2389" i="3"/>
  <c r="I2390" i="3"/>
  <c r="G2390" i="3"/>
  <c r="I2392" i="3"/>
  <c r="G2392" i="3"/>
  <c r="I2394" i="3"/>
  <c r="G2394" i="3"/>
  <c r="N2399" i="3"/>
  <c r="L2399" i="3"/>
  <c r="H2403" i="3"/>
  <c r="G2403" i="3"/>
  <c r="M2404" i="3"/>
  <c r="L2404" i="3"/>
  <c r="I2406" i="3"/>
  <c r="G2406" i="3"/>
  <c r="H2409" i="3"/>
  <c r="G2409" i="3"/>
  <c r="H2411" i="3"/>
  <c r="G2411" i="3"/>
  <c r="H2413" i="3"/>
  <c r="G2413" i="3"/>
  <c r="H2416" i="3"/>
  <c r="G2416" i="3"/>
  <c r="N2418" i="3"/>
  <c r="L2418" i="3"/>
  <c r="M2419" i="3"/>
  <c r="L2419" i="3"/>
  <c r="N2421" i="3"/>
  <c r="L2421" i="3"/>
  <c r="M2423" i="3"/>
  <c r="L2423" i="3"/>
  <c r="N2424" i="3"/>
  <c r="L2424" i="3"/>
  <c r="N2425" i="3"/>
  <c r="I2427" i="3"/>
  <c r="G2427" i="3"/>
  <c r="H2428" i="3"/>
  <c r="G2428" i="3"/>
  <c r="H2430" i="3"/>
  <c r="G2430" i="3"/>
  <c r="I2431" i="3"/>
  <c r="G2431" i="3"/>
  <c r="I2432" i="3"/>
  <c r="G2432" i="3"/>
  <c r="N2436" i="3"/>
  <c r="L2436" i="3"/>
  <c r="M2438" i="3"/>
  <c r="L2438" i="3"/>
  <c r="N2439" i="3"/>
  <c r="L2439" i="3"/>
  <c r="N2441" i="3"/>
  <c r="L2441" i="3"/>
  <c r="N2444" i="3"/>
  <c r="L2444" i="3"/>
  <c r="H2445" i="3"/>
  <c r="G2445" i="3"/>
  <c r="N2447" i="3"/>
  <c r="L2447" i="3"/>
  <c r="H2449" i="3"/>
  <c r="G2449" i="3"/>
  <c r="M2450" i="3"/>
  <c r="L2450" i="3"/>
  <c r="I2452" i="3"/>
  <c r="G2452" i="3"/>
  <c r="H2455" i="3"/>
  <c r="G2455" i="3"/>
  <c r="H2458" i="3"/>
  <c r="G2458" i="3"/>
  <c r="I2461" i="3"/>
  <c r="G2461" i="3"/>
  <c r="H2462" i="3"/>
  <c r="G2462" i="3"/>
  <c r="M2463" i="3"/>
  <c r="L2463" i="3"/>
  <c r="N2466" i="3"/>
  <c r="L2466" i="3"/>
  <c r="H2468" i="3"/>
  <c r="G2468" i="3"/>
  <c r="N2469" i="3"/>
  <c r="L2469" i="3"/>
  <c r="I2473" i="3"/>
  <c r="G2473" i="3"/>
  <c r="I2475" i="3"/>
  <c r="G2475" i="3"/>
  <c r="H2476" i="3"/>
  <c r="G2476" i="3"/>
  <c r="H2479" i="3"/>
  <c r="G2479" i="3"/>
  <c r="I2481" i="3"/>
  <c r="G2481" i="3"/>
  <c r="I2483" i="3"/>
  <c r="G2483" i="3"/>
  <c r="I2485" i="3"/>
  <c r="G2485" i="3"/>
  <c r="N2490" i="3"/>
  <c r="L2490" i="3"/>
  <c r="M2493" i="3"/>
  <c r="L2493" i="3"/>
  <c r="N2494" i="3"/>
  <c r="L2494" i="3"/>
  <c r="N2496" i="3"/>
  <c r="L2496" i="3"/>
  <c r="N2498" i="3"/>
  <c r="L2498" i="3"/>
  <c r="N2500" i="3"/>
  <c r="L2500" i="3"/>
  <c r="H2502" i="3"/>
  <c r="G2502" i="3"/>
  <c r="N2504" i="3"/>
  <c r="L2504" i="3"/>
  <c r="H2506" i="3"/>
  <c r="G2506" i="3"/>
  <c r="M2507" i="3"/>
  <c r="L2507" i="3"/>
  <c r="I2509" i="3"/>
  <c r="G2509" i="3"/>
  <c r="H2512" i="3"/>
  <c r="G2512" i="3"/>
  <c r="H2514" i="3"/>
  <c r="G2514" i="3"/>
  <c r="H2516" i="3"/>
  <c r="G2516" i="3"/>
  <c r="I2518" i="3"/>
  <c r="G2518" i="3"/>
  <c r="H2519" i="3"/>
  <c r="G2519" i="3"/>
  <c r="M2520" i="3"/>
  <c r="L2520" i="3"/>
  <c r="N2523" i="3"/>
  <c r="L2523" i="3"/>
  <c r="N2525" i="3"/>
  <c r="L2525" i="3"/>
  <c r="N2527" i="3"/>
  <c r="L2527" i="3"/>
  <c r="N2529" i="3"/>
  <c r="L2529" i="3"/>
  <c r="N2530" i="3"/>
  <c r="I2532" i="3"/>
  <c r="G2532" i="3"/>
  <c r="H2534" i="3"/>
  <c r="G2534" i="3"/>
  <c r="H2535" i="3"/>
  <c r="G2535" i="3"/>
  <c r="N2536" i="3"/>
  <c r="L2536" i="3"/>
  <c r="N2537" i="3"/>
  <c r="N2539" i="3"/>
  <c r="L2539" i="3"/>
  <c r="H2541" i="3"/>
  <c r="G2541" i="3"/>
  <c r="I2543" i="3"/>
  <c r="G2543" i="3"/>
  <c r="H2549" i="3"/>
  <c r="G2549" i="3"/>
  <c r="H2550" i="3"/>
  <c r="G2550" i="3"/>
  <c r="H2551" i="3"/>
  <c r="G2551" i="3"/>
  <c r="N2554" i="3"/>
  <c r="M2555" i="3"/>
  <c r="L2555" i="3"/>
  <c r="M2562" i="3"/>
  <c r="L2562" i="3"/>
  <c r="H2566" i="3"/>
  <c r="G2566" i="3"/>
  <c r="H2570" i="3"/>
  <c r="G2570" i="3"/>
  <c r="N2572" i="3"/>
  <c r="L2572" i="3"/>
  <c r="M2575" i="3"/>
  <c r="L2575" i="3"/>
  <c r="N2580" i="3"/>
  <c r="L2580" i="3"/>
  <c r="H2588" i="3"/>
  <c r="G2588" i="3"/>
  <c r="N2592" i="3"/>
  <c r="L2592" i="3"/>
  <c r="I2595" i="3"/>
  <c r="G2595" i="3"/>
  <c r="H2602" i="3"/>
  <c r="G2602" i="3"/>
  <c r="H2605" i="3"/>
  <c r="G2605" i="3"/>
  <c r="H2608" i="3"/>
  <c r="G2608" i="3"/>
  <c r="N2610" i="3"/>
  <c r="L2610" i="3"/>
  <c r="N2612" i="3"/>
  <c r="L2612" i="3"/>
  <c r="M2614" i="3"/>
  <c r="L2614" i="3"/>
  <c r="N2621" i="3"/>
  <c r="L2621" i="3"/>
  <c r="I2623" i="3"/>
  <c r="N2624" i="3"/>
  <c r="L2624" i="3"/>
  <c r="N2626" i="3"/>
  <c r="L2626" i="3"/>
  <c r="N2633" i="3"/>
  <c r="L2633" i="3"/>
  <c r="M2638" i="3"/>
  <c r="L2638" i="3"/>
  <c r="M2639" i="3"/>
  <c r="L2639" i="3"/>
  <c r="H2642" i="3"/>
  <c r="G2642" i="3"/>
  <c r="N2644" i="3"/>
  <c r="L2644" i="3"/>
  <c r="M2648" i="3"/>
  <c r="L2648" i="3"/>
  <c r="N2649" i="3"/>
  <c r="L2649" i="3"/>
  <c r="M2651" i="3"/>
  <c r="L2651" i="3"/>
  <c r="M2653" i="3"/>
  <c r="L2653" i="3"/>
  <c r="H2657" i="3"/>
  <c r="G2657" i="3"/>
  <c r="N2661" i="3"/>
  <c r="L2661" i="3"/>
  <c r="H2663" i="3"/>
  <c r="G2663" i="3"/>
  <c r="H2666" i="3"/>
  <c r="G2666" i="3"/>
  <c r="N2671" i="3"/>
  <c r="L2671" i="3"/>
  <c r="N2673" i="3"/>
  <c r="L2673" i="3"/>
  <c r="N2674" i="3"/>
  <c r="L2674" i="3"/>
  <c r="N2676" i="3"/>
  <c r="H2679" i="3"/>
  <c r="G2679" i="3"/>
  <c r="H2682" i="3"/>
  <c r="G2682" i="3"/>
  <c r="H2687" i="3"/>
  <c r="G2687" i="3"/>
  <c r="M2688" i="3"/>
  <c r="L2688" i="3"/>
  <c r="I2690" i="3"/>
  <c r="G2690" i="3"/>
  <c r="N2691" i="3"/>
  <c r="L2691" i="3"/>
  <c r="N2693" i="3"/>
  <c r="L2693" i="3"/>
  <c r="N2697" i="3"/>
  <c r="L2697" i="3"/>
  <c r="H2699" i="3"/>
  <c r="G2699" i="3"/>
  <c r="I2701" i="3"/>
  <c r="G2701" i="3"/>
  <c r="H2703" i="3"/>
  <c r="G2703" i="3"/>
  <c r="M2707" i="3"/>
  <c r="L2707" i="3"/>
  <c r="I2708" i="3"/>
  <c r="G2708" i="3"/>
  <c r="H2711" i="3"/>
  <c r="G2711" i="3"/>
  <c r="N2715" i="3"/>
  <c r="L2715" i="3"/>
  <c r="N2717" i="3"/>
  <c r="L2717" i="3"/>
  <c r="N2721" i="3"/>
  <c r="L2721" i="3"/>
  <c r="N2722" i="3"/>
  <c r="N2724" i="3"/>
  <c r="L2724" i="3"/>
  <c r="H2730" i="3"/>
  <c r="G2730" i="3"/>
  <c r="M2737" i="3"/>
  <c r="L2737" i="3"/>
  <c r="N2738" i="3"/>
  <c r="L2738" i="3"/>
  <c r="N2739" i="3"/>
  <c r="L2739" i="3"/>
  <c r="M2741" i="3"/>
  <c r="L2741" i="3"/>
  <c r="N2745" i="3"/>
  <c r="L2745" i="3"/>
  <c r="N2748" i="3"/>
  <c r="L2748" i="3"/>
  <c r="H2749" i="3"/>
  <c r="G2749" i="3"/>
  <c r="H2750" i="3"/>
  <c r="G2750" i="3"/>
  <c r="N2752" i="3"/>
  <c r="L2752" i="3"/>
  <c r="N2754" i="3"/>
  <c r="L2754" i="3"/>
  <c r="N2758" i="3"/>
  <c r="L2758" i="3"/>
  <c r="N2764" i="3"/>
  <c r="L2764" i="3"/>
  <c r="M2769" i="3"/>
  <c r="L2769" i="3"/>
  <c r="M2771" i="3"/>
  <c r="L2771" i="3"/>
  <c r="N2773" i="3"/>
  <c r="L2773" i="3"/>
  <c r="M2775" i="3"/>
  <c r="L2775" i="3"/>
  <c r="N2777" i="3"/>
  <c r="L2777" i="3"/>
  <c r="N2780" i="3"/>
  <c r="L2780" i="3"/>
  <c r="H2782" i="3"/>
  <c r="G2782" i="3"/>
  <c r="H2783" i="3"/>
  <c r="G2783" i="3"/>
  <c r="M2789" i="3"/>
  <c r="L2789" i="3"/>
  <c r="M2791" i="3"/>
  <c r="L2791" i="3"/>
  <c r="M2793" i="3"/>
  <c r="L2793" i="3"/>
  <c r="H2796" i="3"/>
  <c r="G2796" i="3"/>
  <c r="H2798" i="3"/>
  <c r="G2798" i="3"/>
  <c r="M2800" i="3"/>
  <c r="L2800" i="3"/>
  <c r="M2801" i="3"/>
  <c r="L2801" i="3"/>
  <c r="M2804" i="3"/>
  <c r="L2804" i="3"/>
  <c r="N2806" i="3"/>
  <c r="N2807" i="3"/>
  <c r="L2807" i="3"/>
  <c r="H2808" i="3"/>
  <c r="G2808" i="3"/>
  <c r="N2810" i="3"/>
  <c r="L2810" i="3"/>
  <c r="H2813" i="3"/>
  <c r="G2813" i="3"/>
  <c r="H2816" i="3"/>
  <c r="G2816" i="3"/>
  <c r="I2818" i="3"/>
  <c r="G2818" i="3"/>
  <c r="H2820" i="3"/>
  <c r="G2820" i="3"/>
  <c r="H2824" i="3"/>
  <c r="G2824" i="3"/>
  <c r="N2829" i="3"/>
  <c r="L2829" i="3"/>
  <c r="H2831" i="3"/>
  <c r="G2831" i="3"/>
  <c r="N2837" i="3"/>
  <c r="L2837" i="3"/>
  <c r="H2840" i="3"/>
  <c r="G2840" i="3"/>
  <c r="N2844" i="3"/>
  <c r="L2844" i="3"/>
  <c r="N2848" i="3"/>
  <c r="L2848" i="3"/>
  <c r="N2851" i="3"/>
  <c r="L2851" i="3"/>
  <c r="M2862" i="3"/>
  <c r="L2862" i="3"/>
  <c r="H2864" i="3"/>
  <c r="G2864" i="3"/>
  <c r="H2866" i="3"/>
  <c r="G2866" i="3"/>
  <c r="N2867" i="3"/>
  <c r="L2867" i="3"/>
  <c r="H2869" i="3"/>
  <c r="G2869" i="3"/>
  <c r="N2875" i="3"/>
  <c r="L2875" i="3"/>
  <c r="H2877" i="3"/>
  <c r="G2877" i="3"/>
  <c r="H2879" i="3"/>
  <c r="G2879" i="3"/>
  <c r="M2882" i="3"/>
  <c r="L2882" i="3"/>
  <c r="M2884" i="3"/>
  <c r="L2884" i="3"/>
  <c r="H2888" i="3"/>
  <c r="G2888" i="3"/>
  <c r="H2890" i="3"/>
  <c r="G2890" i="3"/>
  <c r="H2892" i="3"/>
  <c r="G2892" i="3"/>
  <c r="M2894" i="3"/>
  <c r="L2894" i="3"/>
  <c r="M2895" i="3"/>
  <c r="L2895" i="3"/>
  <c r="M2896" i="3"/>
  <c r="L2896" i="3"/>
  <c r="H2899" i="3"/>
  <c r="G2899" i="3"/>
  <c r="H2903" i="3"/>
  <c r="G2903" i="3"/>
  <c r="H2904" i="3"/>
  <c r="G2904" i="3"/>
  <c r="N2909" i="3"/>
  <c r="L2909" i="3"/>
  <c r="H2911" i="3"/>
  <c r="G2911" i="3"/>
  <c r="N2914" i="3"/>
  <c r="L2914" i="3"/>
  <c r="N2918" i="3"/>
  <c r="L2918" i="3"/>
  <c r="H2920" i="3"/>
  <c r="G2920" i="3"/>
  <c r="H2923" i="3"/>
  <c r="G2923" i="3"/>
  <c r="N2927" i="3"/>
  <c r="L2927" i="3"/>
  <c r="N2930" i="3"/>
  <c r="L2930" i="3"/>
  <c r="N2933" i="3"/>
  <c r="L2933" i="3"/>
  <c r="M2940" i="3"/>
  <c r="L2940" i="3"/>
  <c r="M2942" i="3"/>
  <c r="L2942" i="3"/>
  <c r="M2945" i="3"/>
  <c r="L2945" i="3"/>
  <c r="H2947" i="3"/>
  <c r="G2947" i="3"/>
  <c r="N2948" i="3"/>
  <c r="L2948" i="3"/>
  <c r="M2955" i="3"/>
  <c r="L2955" i="3"/>
  <c r="M2957" i="3"/>
  <c r="L2957" i="3"/>
  <c r="M2958" i="3"/>
  <c r="L2958" i="3"/>
  <c r="H2959" i="3"/>
  <c r="G2959" i="3"/>
  <c r="M2961" i="3"/>
  <c r="L2961" i="3"/>
  <c r="M2962" i="3"/>
  <c r="L2962" i="3"/>
  <c r="M2964" i="3"/>
  <c r="L2964" i="3"/>
  <c r="H2967" i="3"/>
  <c r="G2967" i="3"/>
  <c r="N2969" i="3"/>
  <c r="L2969" i="3"/>
  <c r="N2970" i="3"/>
  <c r="L2970" i="3"/>
  <c r="H2976" i="3"/>
  <c r="G2976" i="3"/>
  <c r="H2978" i="3"/>
  <c r="G2978" i="3"/>
  <c r="I2979" i="3"/>
  <c r="G2979" i="3"/>
  <c r="H2981" i="3"/>
  <c r="G2981" i="3"/>
  <c r="N2982" i="3"/>
  <c r="L2982" i="3"/>
  <c r="N2985" i="3"/>
  <c r="L2985" i="3"/>
  <c r="H2987" i="3"/>
  <c r="G2987" i="3"/>
  <c r="N2996" i="3"/>
  <c r="L2996" i="3"/>
  <c r="N2998" i="3"/>
  <c r="L2998" i="3"/>
  <c r="M3006" i="3"/>
  <c r="L3006" i="3"/>
  <c r="M3008" i="3"/>
  <c r="L3008" i="3"/>
  <c r="N3010" i="3"/>
  <c r="L3010" i="3"/>
  <c r="H3013" i="3"/>
  <c r="G3013" i="3"/>
  <c r="N3014" i="3"/>
  <c r="L3014" i="3"/>
  <c r="H3018" i="3"/>
  <c r="G3018" i="3"/>
  <c r="M3023" i="3"/>
  <c r="L3023" i="3"/>
  <c r="M3025" i="3"/>
  <c r="L3025" i="3"/>
  <c r="H3030" i="3"/>
  <c r="G3030" i="3"/>
  <c r="M3032" i="3"/>
  <c r="L3032" i="3"/>
  <c r="M3033" i="3"/>
  <c r="L3033" i="3"/>
  <c r="M3035" i="3"/>
  <c r="L3035" i="3"/>
  <c r="N3040" i="3"/>
  <c r="L3040" i="3"/>
  <c r="N3041" i="3"/>
  <c r="N3042" i="3"/>
  <c r="L3042" i="3"/>
  <c r="H3044" i="3"/>
  <c r="G3044" i="3"/>
  <c r="N3047" i="3"/>
  <c r="L3047" i="3"/>
  <c r="N3050" i="3"/>
  <c r="L3050" i="3"/>
  <c r="H3054" i="3"/>
  <c r="G3054" i="3"/>
  <c r="I3056" i="3"/>
  <c r="G3056" i="3"/>
  <c r="H3059" i="3"/>
  <c r="G3059" i="3"/>
  <c r="H3060" i="3"/>
  <c r="G3060" i="3"/>
  <c r="H3065" i="3"/>
  <c r="G3065" i="3"/>
  <c r="N3066" i="3"/>
  <c r="L3066" i="3"/>
  <c r="H3070" i="3"/>
  <c r="G3070" i="3"/>
  <c r="H3074" i="3"/>
  <c r="G3074" i="3"/>
  <c r="N3076" i="3"/>
  <c r="L3076" i="3"/>
  <c r="N3079" i="3"/>
  <c r="L3079" i="3"/>
  <c r="M3086" i="3"/>
  <c r="L3086" i="3"/>
  <c r="M3087" i="3"/>
  <c r="L3087" i="3"/>
  <c r="M3088" i="3"/>
  <c r="L3088" i="3"/>
  <c r="N3090" i="3"/>
  <c r="L3090" i="3"/>
  <c r="M3092" i="3"/>
  <c r="L3092" i="3"/>
  <c r="H3094" i="3"/>
  <c r="G3094" i="3"/>
  <c r="H3095" i="3"/>
  <c r="G3095" i="3"/>
  <c r="N3096" i="3"/>
  <c r="L3096" i="3"/>
  <c r="H3098" i="3"/>
  <c r="G3098" i="3"/>
  <c r="H3102" i="3"/>
  <c r="G3102" i="3"/>
  <c r="N3105" i="3"/>
  <c r="L3105" i="3"/>
  <c r="H3107" i="3"/>
  <c r="G3107" i="3"/>
  <c r="H3109" i="3"/>
  <c r="G3109" i="3"/>
  <c r="M3115" i="3"/>
  <c r="L3115" i="3"/>
  <c r="M3117" i="3"/>
  <c r="L3117" i="3"/>
  <c r="M3119" i="3"/>
  <c r="L3119" i="3"/>
  <c r="H3121" i="3"/>
  <c r="G3121" i="3"/>
  <c r="H3122" i="3"/>
  <c r="G3122" i="3"/>
  <c r="H3124" i="3"/>
  <c r="G3124" i="3"/>
  <c r="M3126" i="3"/>
  <c r="L3126" i="3"/>
  <c r="M3127" i="3"/>
  <c r="L3127" i="3"/>
  <c r="M3129" i="3"/>
  <c r="L3129" i="3"/>
  <c r="M3130" i="3"/>
  <c r="L3130" i="3"/>
  <c r="N3135" i="3"/>
  <c r="N3137" i="3"/>
  <c r="L3137" i="3"/>
  <c r="H3138" i="3"/>
  <c r="G3138" i="3"/>
  <c r="N3144" i="3"/>
  <c r="L3144" i="3"/>
  <c r="H3148" i="3"/>
  <c r="G3148" i="3"/>
  <c r="I3151" i="3"/>
  <c r="G3151" i="3"/>
  <c r="H3155" i="3"/>
  <c r="G3155" i="3"/>
  <c r="H3159" i="3"/>
  <c r="G3159" i="3"/>
  <c r="N3161" i="3"/>
  <c r="L3161" i="3"/>
  <c r="N3162" i="3"/>
  <c r="L3162" i="3"/>
  <c r="H3164" i="3"/>
  <c r="G3164" i="3"/>
  <c r="N3165" i="3"/>
  <c r="L3165" i="3"/>
  <c r="H3166" i="3"/>
  <c r="G3166" i="3"/>
  <c r="H3171" i="3"/>
  <c r="G3171" i="3"/>
  <c r="N3173" i="3"/>
  <c r="L3173" i="3"/>
  <c r="N3174" i="3"/>
  <c r="L3174" i="3"/>
  <c r="H3175" i="3"/>
  <c r="G3175" i="3"/>
  <c r="H3181" i="3"/>
  <c r="G3181" i="3"/>
  <c r="N3190" i="3"/>
  <c r="L3190" i="3"/>
  <c r="M3197" i="3"/>
  <c r="L3197" i="3"/>
  <c r="M3198" i="3"/>
  <c r="L3198" i="3"/>
  <c r="N3199" i="3"/>
  <c r="L3199" i="3"/>
  <c r="H3207" i="3"/>
  <c r="G3207" i="3"/>
  <c r="H3210" i="3"/>
  <c r="G3210" i="3"/>
  <c r="N3210" i="3"/>
  <c r="M3212" i="3"/>
  <c r="L3212" i="3"/>
  <c r="N3214" i="3"/>
  <c r="L3214" i="3"/>
  <c r="H3218" i="3"/>
  <c r="G3218" i="3"/>
  <c r="H3225" i="3"/>
  <c r="G3225" i="3"/>
  <c r="N3227" i="3"/>
  <c r="L3227" i="3"/>
  <c r="M3230" i="3"/>
  <c r="L3230" i="3"/>
  <c r="H3232" i="3"/>
  <c r="G3232" i="3"/>
  <c r="N3235" i="3"/>
  <c r="L3235" i="3"/>
  <c r="M3240" i="3"/>
  <c r="L3240" i="3"/>
  <c r="N3245" i="3"/>
  <c r="L3245" i="3"/>
  <c r="H3247" i="3"/>
  <c r="G3247" i="3"/>
  <c r="H3248" i="3"/>
  <c r="G3248" i="3"/>
  <c r="M3252" i="3"/>
  <c r="L3252" i="3"/>
  <c r="N3260" i="3"/>
  <c r="L3260" i="3"/>
  <c r="N3261" i="3"/>
  <c r="N3263" i="3"/>
  <c r="L3263" i="3"/>
  <c r="H3265" i="3"/>
  <c r="G3265" i="3"/>
  <c r="N3271" i="3"/>
  <c r="L3271" i="3"/>
  <c r="H3275" i="3"/>
  <c r="G3275" i="3"/>
  <c r="H3280" i="3"/>
  <c r="G3280" i="3"/>
  <c r="H3284" i="3"/>
  <c r="G3284" i="3"/>
  <c r="M3287" i="3"/>
  <c r="L3287" i="3"/>
  <c r="H3297" i="3"/>
  <c r="G3297" i="3"/>
  <c r="H3300" i="3"/>
  <c r="G3300" i="3"/>
  <c r="I3302" i="3"/>
  <c r="G3302" i="3"/>
  <c r="H3304" i="3"/>
  <c r="G3304" i="3"/>
  <c r="H3306" i="3"/>
  <c r="G3306" i="3"/>
  <c r="N3312" i="3"/>
  <c r="L3312" i="3"/>
  <c r="H3313" i="3"/>
  <c r="G3313" i="3"/>
  <c r="N3315" i="3"/>
  <c r="L3315" i="3"/>
  <c r="N3318" i="3"/>
  <c r="L3318" i="3"/>
  <c r="H3320" i="3"/>
  <c r="G3320" i="3"/>
  <c r="N3321" i="3"/>
  <c r="L3321" i="3"/>
  <c r="N3325" i="3"/>
  <c r="L3325" i="3"/>
  <c r="H3331" i="3"/>
  <c r="G3331" i="3"/>
  <c r="N3333" i="3"/>
  <c r="L3333" i="3"/>
  <c r="N3335" i="3"/>
  <c r="L3335" i="3"/>
  <c r="H3337" i="3"/>
  <c r="G3337" i="3"/>
  <c r="H3339" i="3"/>
  <c r="G3339" i="3"/>
  <c r="H3341" i="3"/>
  <c r="G3341" i="3"/>
  <c r="M3342" i="3"/>
  <c r="L3342" i="3"/>
  <c r="H3344" i="3"/>
  <c r="G3344" i="3"/>
  <c r="H3345" i="3"/>
  <c r="G3345" i="3"/>
  <c r="N3353" i="3"/>
  <c r="L3353" i="3"/>
  <c r="N3355" i="3"/>
  <c r="L3355" i="3"/>
  <c r="M3360" i="3"/>
  <c r="L3360" i="3"/>
  <c r="H3366" i="3"/>
  <c r="G3366" i="3"/>
  <c r="I3368" i="3"/>
  <c r="G3368" i="3"/>
  <c r="N3369" i="3"/>
  <c r="L3369" i="3"/>
  <c r="M3372" i="3"/>
  <c r="L3372" i="3"/>
  <c r="H3373" i="3"/>
  <c r="G3373" i="3"/>
  <c r="N3376" i="3"/>
  <c r="L3376" i="3"/>
  <c r="H3378" i="3"/>
  <c r="G3378" i="3"/>
  <c r="H3380" i="3"/>
  <c r="G3380" i="3"/>
  <c r="N3380" i="3"/>
  <c r="H3382" i="3"/>
  <c r="G3382" i="3"/>
  <c r="H3384" i="3"/>
  <c r="G3384" i="3"/>
  <c r="N3385" i="3"/>
  <c r="L3385" i="3"/>
  <c r="H3389" i="3"/>
  <c r="G3389" i="3"/>
  <c r="N3392" i="3"/>
  <c r="L3392" i="3"/>
  <c r="I3394" i="3"/>
  <c r="G3394" i="3"/>
  <c r="H3396" i="3"/>
  <c r="G3396" i="3"/>
  <c r="N3401" i="3"/>
  <c r="L3401" i="3"/>
  <c r="M3402" i="3"/>
  <c r="L3402" i="3"/>
  <c r="M3404" i="3"/>
  <c r="L3404" i="3"/>
  <c r="M3406" i="3"/>
  <c r="L3406" i="3"/>
  <c r="H3408" i="3"/>
  <c r="G3408" i="3"/>
  <c r="N3412" i="3"/>
  <c r="L3412" i="3"/>
  <c r="N3414" i="3"/>
  <c r="L3414" i="3"/>
  <c r="M3416" i="3"/>
  <c r="L3416" i="3"/>
  <c r="H3418" i="3"/>
  <c r="G3418" i="3"/>
  <c r="N3421" i="3"/>
  <c r="L3421" i="3"/>
  <c r="H3426" i="3"/>
  <c r="G3426" i="3"/>
  <c r="M3429" i="3"/>
  <c r="L3429" i="3"/>
  <c r="N3431" i="3"/>
  <c r="L3431" i="3"/>
  <c r="M3433" i="3"/>
  <c r="L3433" i="3"/>
  <c r="N3437" i="3"/>
  <c r="L3437" i="3"/>
  <c r="H3439" i="3"/>
  <c r="G3439" i="3"/>
  <c r="H3440" i="3"/>
  <c r="G3440" i="3"/>
  <c r="H3442" i="3"/>
  <c r="G3442" i="3"/>
  <c r="N3444" i="3"/>
  <c r="L3444" i="3"/>
  <c r="N3447" i="3"/>
  <c r="L3447" i="3"/>
  <c r="N3449" i="3"/>
  <c r="L3449" i="3"/>
  <c r="N3453" i="3"/>
  <c r="L3453" i="3"/>
  <c r="N3454" i="3"/>
  <c r="N3456" i="3"/>
  <c r="L3456" i="3"/>
  <c r="H3458" i="3"/>
  <c r="G3458" i="3"/>
  <c r="N3460" i="3"/>
  <c r="L3460" i="3"/>
  <c r="N3464" i="3"/>
  <c r="L3464" i="3"/>
  <c r="H3471" i="3"/>
  <c r="G3471" i="3"/>
  <c r="H3476" i="3"/>
  <c r="G3476" i="3"/>
  <c r="I3478" i="3"/>
  <c r="G3478" i="3"/>
  <c r="N3479" i="3"/>
  <c r="L3479" i="3"/>
  <c r="N3482" i="3"/>
  <c r="L3482" i="3"/>
  <c r="H3484" i="3"/>
  <c r="G3484" i="3"/>
  <c r="N3486" i="3"/>
  <c r="L3486" i="3"/>
  <c r="N3491" i="3"/>
  <c r="L3491" i="3"/>
  <c r="M3494" i="3"/>
  <c r="L3494" i="3"/>
  <c r="M3496" i="3"/>
  <c r="L3496" i="3"/>
  <c r="M3499" i="3"/>
  <c r="L3499" i="3"/>
  <c r="H3500" i="3"/>
  <c r="G3500" i="3"/>
  <c r="I3502" i="3"/>
  <c r="G3502" i="3"/>
  <c r="N3503" i="3"/>
  <c r="L3503" i="3"/>
  <c r="H3509" i="3"/>
  <c r="G3509" i="3"/>
  <c r="M3511" i="3"/>
  <c r="L3511" i="3"/>
  <c r="H3512" i="3"/>
  <c r="G3512" i="3"/>
  <c r="N3517" i="3"/>
  <c r="L3517" i="3"/>
  <c r="H3519" i="3"/>
  <c r="G3519" i="3"/>
  <c r="M3520" i="3"/>
  <c r="L3520" i="3"/>
  <c r="N3521" i="3"/>
  <c r="L3521" i="3"/>
  <c r="H3522" i="3"/>
  <c r="G3522" i="3"/>
  <c r="N3530" i="3"/>
  <c r="L3530" i="3"/>
  <c r="M3532" i="3"/>
  <c r="L3532" i="3"/>
  <c r="M3534" i="3"/>
  <c r="L3534" i="3"/>
  <c r="N3536" i="3"/>
  <c r="L3536" i="3"/>
  <c r="N3539" i="3"/>
  <c r="L3539" i="3"/>
  <c r="M3545" i="3"/>
  <c r="L3545" i="3"/>
  <c r="N3547" i="3"/>
  <c r="L3547" i="3"/>
  <c r="M3549" i="3"/>
  <c r="L3549" i="3"/>
  <c r="N3552" i="3"/>
  <c r="L3552" i="3"/>
  <c r="H3554" i="3"/>
  <c r="G3554" i="3"/>
  <c r="H3557" i="3"/>
  <c r="G3557" i="3"/>
  <c r="N3560" i="3"/>
  <c r="L3560" i="3"/>
  <c r="N3564" i="3"/>
  <c r="L3564" i="3"/>
  <c r="N3565" i="3"/>
  <c r="N3566" i="3"/>
  <c r="L3566" i="3"/>
  <c r="H3568" i="3"/>
  <c r="G3568" i="3"/>
  <c r="N3571" i="3"/>
  <c r="L3571" i="3"/>
  <c r="N3575" i="3"/>
  <c r="L3575" i="3"/>
  <c r="H3580" i="3"/>
  <c r="G3580" i="3"/>
  <c r="N3586" i="3"/>
  <c r="L3586" i="3"/>
  <c r="H3587" i="3"/>
  <c r="G3587" i="3"/>
  <c r="H3588" i="3"/>
  <c r="G3588" i="3"/>
  <c r="H3589" i="3"/>
  <c r="G3589" i="3"/>
  <c r="H3595" i="3"/>
  <c r="G3595" i="3"/>
  <c r="H3596" i="3"/>
  <c r="G3596" i="3"/>
  <c r="H3599" i="3"/>
  <c r="G3599" i="3"/>
  <c r="N3602" i="3"/>
  <c r="L3602" i="3"/>
  <c r="H3603" i="3"/>
  <c r="G3603" i="3"/>
  <c r="H3604" i="3"/>
  <c r="G3604" i="3"/>
  <c r="N3605" i="3"/>
  <c r="L3605" i="3"/>
  <c r="H3610" i="3"/>
  <c r="G3610" i="3"/>
  <c r="N3611" i="3"/>
  <c r="L3611" i="3"/>
  <c r="H3614" i="3"/>
  <c r="G3614" i="3"/>
  <c r="H3616" i="3"/>
  <c r="G3616" i="3"/>
  <c r="M3621" i="3"/>
  <c r="L3621" i="3"/>
  <c r="H3623" i="3"/>
  <c r="G3623" i="3"/>
  <c r="H3625" i="3"/>
  <c r="G3625" i="3"/>
  <c r="N3626" i="3"/>
  <c r="L3626" i="3"/>
  <c r="N3629" i="3"/>
  <c r="L3629" i="3"/>
  <c r="N3636" i="3"/>
  <c r="L3636" i="3"/>
  <c r="M3642" i="3"/>
  <c r="L3642" i="3"/>
  <c r="H3649" i="3"/>
  <c r="G3649" i="3"/>
  <c r="M3652" i="3"/>
  <c r="L3652" i="3"/>
  <c r="H3653" i="3"/>
  <c r="G3653" i="3"/>
  <c r="N3658" i="3"/>
  <c r="L3658" i="3"/>
  <c r="H3660" i="3"/>
  <c r="G3660" i="3"/>
  <c r="M3661" i="3"/>
  <c r="L3661" i="3"/>
  <c r="H3662" i="3"/>
  <c r="G3662" i="3"/>
  <c r="N3662" i="3"/>
  <c r="M3663" i="3"/>
  <c r="L3663" i="3"/>
  <c r="H3666" i="3"/>
  <c r="G3666" i="3"/>
  <c r="N3669" i="3"/>
  <c r="L3669" i="3"/>
  <c r="I3670" i="3"/>
  <c r="G3670" i="3"/>
  <c r="H3671" i="3"/>
  <c r="G3671" i="3"/>
  <c r="M3677" i="3"/>
  <c r="L3677" i="3"/>
  <c r="M3679" i="3"/>
  <c r="L3679" i="3"/>
  <c r="M3680" i="3"/>
  <c r="L3680" i="3"/>
  <c r="H3682" i="3"/>
  <c r="G3682" i="3"/>
  <c r="N3684" i="3"/>
  <c r="L3684" i="3"/>
  <c r="M3686" i="3"/>
  <c r="L3686" i="3"/>
  <c r="H3687" i="3"/>
  <c r="G3687" i="3"/>
  <c r="N3689" i="3"/>
  <c r="L3689" i="3"/>
  <c r="H3693" i="3"/>
  <c r="G3693" i="3"/>
  <c r="M3696" i="3"/>
  <c r="L3696" i="3"/>
  <c r="M3697" i="3"/>
  <c r="L3697" i="3"/>
  <c r="N3700" i="3"/>
  <c r="L3700" i="3"/>
  <c r="H3701" i="3"/>
  <c r="G3701" i="3"/>
  <c r="M3705" i="3"/>
  <c r="L3705" i="3"/>
  <c r="N3708" i="3"/>
  <c r="L3708" i="3"/>
  <c r="N3711" i="3"/>
  <c r="L3711" i="3"/>
  <c r="N3713" i="3"/>
  <c r="L3713" i="3"/>
  <c r="H3714" i="3"/>
  <c r="G3714" i="3"/>
  <c r="N3716" i="3"/>
  <c r="L3716" i="3"/>
  <c r="H3718" i="3"/>
  <c r="G3718" i="3"/>
  <c r="N3721" i="3"/>
  <c r="L3721" i="3"/>
  <c r="M3722" i="3"/>
  <c r="L3722" i="3"/>
  <c r="H3730" i="3"/>
  <c r="G3730" i="3"/>
  <c r="H3732" i="3"/>
  <c r="G3732" i="3"/>
  <c r="H3734" i="3"/>
  <c r="G3734" i="3"/>
  <c r="H3735" i="3"/>
  <c r="G3735" i="3"/>
  <c r="I3736" i="3"/>
  <c r="H3740" i="3"/>
  <c r="G3740" i="3"/>
  <c r="N3742" i="3"/>
  <c r="L3742" i="3"/>
  <c r="H3744" i="3"/>
  <c r="G3744" i="3"/>
  <c r="N3745" i="3"/>
  <c r="L3745" i="3"/>
  <c r="I3746" i="3"/>
  <c r="G3746" i="3"/>
  <c r="H3748" i="3"/>
  <c r="G3748" i="3"/>
  <c r="I3749" i="3"/>
  <c r="N3752" i="3"/>
  <c r="L3752" i="3"/>
  <c r="H3754" i="3"/>
  <c r="G3754" i="3"/>
  <c r="N3755" i="3"/>
  <c r="L3755" i="3"/>
  <c r="N3757" i="3"/>
  <c r="L3757" i="3"/>
  <c r="N3759" i="3"/>
  <c r="L3759" i="3"/>
  <c r="H3761" i="3"/>
  <c r="G3761" i="3"/>
  <c r="N3762" i="3"/>
  <c r="L3762" i="3"/>
  <c r="N3764" i="3"/>
  <c r="L3764" i="3"/>
  <c r="I3766" i="3"/>
  <c r="G3766" i="3"/>
  <c r="N3767" i="3"/>
  <c r="L3767" i="3"/>
  <c r="H3769" i="3"/>
  <c r="G3769" i="3"/>
  <c r="H3773" i="3"/>
  <c r="G3773" i="3"/>
  <c r="H3778" i="3"/>
  <c r="G3778" i="3"/>
  <c r="N3780" i="3"/>
  <c r="L3780" i="3"/>
  <c r="N3781" i="3"/>
  <c r="L3781" i="3"/>
  <c r="N3783" i="3"/>
  <c r="L3783" i="3"/>
  <c r="N3784" i="3"/>
  <c r="L3784" i="3"/>
  <c r="H3786" i="3"/>
  <c r="G3786" i="3"/>
  <c r="H3787" i="3"/>
  <c r="G3787" i="3"/>
  <c r="I3788" i="3"/>
  <c r="H3792" i="3"/>
  <c r="G3792" i="3"/>
  <c r="N3793" i="3"/>
  <c r="L3793" i="3"/>
  <c r="N3795" i="3"/>
  <c r="L3795" i="3"/>
  <c r="N3797" i="3"/>
  <c r="L3797" i="3"/>
  <c r="N3799" i="3"/>
  <c r="L3799" i="3"/>
  <c r="H3804" i="3"/>
  <c r="G3804" i="3"/>
  <c r="N3805" i="3"/>
  <c r="L3805" i="3"/>
  <c r="N3807" i="3"/>
  <c r="L3807" i="3"/>
  <c r="N3809" i="3"/>
  <c r="L3809" i="3"/>
  <c r="N3812" i="3"/>
  <c r="L3812" i="3"/>
  <c r="H3814" i="3"/>
  <c r="G3814" i="3"/>
  <c r="I3815" i="3"/>
  <c r="H3819" i="3"/>
  <c r="G3819" i="3"/>
  <c r="N3822" i="3"/>
  <c r="L3822" i="3"/>
  <c r="N3824" i="3"/>
  <c r="L3824" i="3"/>
  <c r="N3826" i="3"/>
  <c r="L3826" i="3"/>
  <c r="H3830" i="3"/>
  <c r="G3830" i="3"/>
  <c r="N3831" i="3"/>
  <c r="L3831" i="3"/>
  <c r="N3834" i="3"/>
  <c r="L3834" i="3"/>
  <c r="H3836" i="3"/>
  <c r="G3836" i="3"/>
  <c r="I3837" i="3"/>
  <c r="H3839" i="3"/>
  <c r="G3839" i="3"/>
  <c r="N3840" i="3"/>
  <c r="L3840" i="3"/>
  <c r="H3841" i="3"/>
  <c r="G3841" i="3"/>
  <c r="N3842" i="3"/>
  <c r="L3842" i="3"/>
  <c r="N3845" i="3"/>
  <c r="L3845" i="3"/>
  <c r="I3848" i="3"/>
  <c r="H3849" i="3"/>
  <c r="G3849" i="3"/>
  <c r="N3851" i="3"/>
  <c r="L3851" i="3"/>
  <c r="N3853" i="3"/>
  <c r="L3853" i="3"/>
  <c r="H3858" i="3"/>
  <c r="G3858" i="3"/>
  <c r="N3859" i="3"/>
  <c r="L3859" i="3"/>
  <c r="N3861" i="3"/>
  <c r="L3861" i="3"/>
  <c r="I3863" i="3"/>
  <c r="G3863" i="3"/>
  <c r="N3864" i="3"/>
  <c r="L3864" i="3"/>
  <c r="I3866" i="3"/>
  <c r="H3868" i="3"/>
  <c r="G3868" i="3"/>
  <c r="N3869" i="3"/>
  <c r="L3869" i="3"/>
  <c r="N3872" i="3"/>
  <c r="L3872" i="3"/>
  <c r="N3874" i="3"/>
  <c r="L3874" i="3"/>
  <c r="N3876" i="3"/>
  <c r="L3876" i="3"/>
  <c r="H3879" i="3"/>
  <c r="G3879" i="3"/>
  <c r="N3880" i="3"/>
  <c r="L3880" i="3"/>
  <c r="N3885" i="3"/>
  <c r="L3885" i="3"/>
  <c r="N3887" i="3"/>
  <c r="L3887" i="3"/>
  <c r="N3888" i="3"/>
  <c r="L3888" i="3"/>
  <c r="N3893" i="3"/>
  <c r="L3893" i="3"/>
  <c r="N3895" i="3"/>
  <c r="L3895" i="3"/>
  <c r="N3896" i="3"/>
  <c r="L3896" i="3"/>
  <c r="H3900" i="3"/>
  <c r="G3900" i="3"/>
  <c r="H3901" i="3"/>
  <c r="G3901" i="3"/>
  <c r="H3905" i="3"/>
  <c r="G3905" i="3"/>
  <c r="H3910" i="3"/>
  <c r="G3910" i="3"/>
  <c r="N3913" i="3"/>
  <c r="L3913" i="3"/>
  <c r="H3915" i="3"/>
  <c r="G3915" i="3"/>
  <c r="I3916" i="3"/>
  <c r="H3920" i="3"/>
  <c r="G3920" i="3"/>
  <c r="N3921" i="3"/>
  <c r="L3921" i="3"/>
  <c r="H3922" i="3"/>
  <c r="G3922" i="3"/>
  <c r="N3923" i="3"/>
  <c r="L3923" i="3"/>
  <c r="N3925" i="3"/>
  <c r="L3925" i="3"/>
  <c r="N3927" i="3"/>
  <c r="L3927" i="3"/>
  <c r="H3929" i="3"/>
  <c r="G3929" i="3"/>
  <c r="N3933" i="3"/>
  <c r="L3933" i="3"/>
  <c r="N3934" i="3"/>
  <c r="L3934" i="3"/>
  <c r="N3936" i="3"/>
  <c r="L3936" i="3"/>
  <c r="N3939" i="3"/>
  <c r="L3939" i="3"/>
  <c r="N3944" i="3"/>
  <c r="L3944" i="3"/>
  <c r="N3947" i="3"/>
  <c r="L3947" i="3"/>
  <c r="N3951" i="3"/>
  <c r="L3951" i="3"/>
  <c r="H3953" i="3"/>
  <c r="G3953" i="3"/>
  <c r="N3955" i="3"/>
  <c r="L3955" i="3"/>
  <c r="N3957" i="3"/>
  <c r="L3957" i="3"/>
  <c r="N3960" i="3"/>
  <c r="L3960" i="3"/>
  <c r="N3961" i="3"/>
  <c r="L3961" i="3"/>
  <c r="I3963" i="3"/>
  <c r="G3963" i="3"/>
  <c r="H3967" i="3"/>
  <c r="G3967" i="3"/>
  <c r="N3969" i="3"/>
  <c r="L3969" i="3"/>
  <c r="N3970" i="3"/>
  <c r="L3970" i="3"/>
  <c r="H3973" i="3"/>
  <c r="G3973" i="3"/>
  <c r="I3975" i="3"/>
  <c r="G3975" i="3"/>
  <c r="N3979" i="3"/>
  <c r="L3979" i="3"/>
  <c r="H3981" i="3"/>
  <c r="G3981" i="3"/>
  <c r="H3985" i="3"/>
  <c r="G3985" i="3"/>
  <c r="N3986" i="3"/>
  <c r="L3986" i="3"/>
  <c r="H3988" i="3"/>
  <c r="G3988" i="3"/>
  <c r="N3989" i="3"/>
  <c r="L3989" i="3"/>
  <c r="N3991" i="3"/>
  <c r="L3991" i="3"/>
  <c r="H3993" i="3"/>
  <c r="G3993" i="3"/>
  <c r="N3994" i="3"/>
  <c r="L3994" i="3"/>
  <c r="I3996" i="3"/>
  <c r="G3996" i="3"/>
  <c r="N3998" i="3"/>
  <c r="L3998" i="3"/>
  <c r="I4000" i="3"/>
  <c r="G4000" i="3"/>
  <c r="H4002" i="3"/>
  <c r="G4002" i="3"/>
  <c r="H4004" i="3"/>
  <c r="G4004" i="3"/>
  <c r="N4005" i="3"/>
  <c r="L4005" i="3"/>
  <c r="N4007" i="3"/>
  <c r="L4007" i="3"/>
  <c r="I4009" i="3"/>
  <c r="G4009" i="3"/>
  <c r="N4010" i="3"/>
  <c r="L4010" i="3"/>
  <c r="N4012" i="3"/>
  <c r="L4012" i="3"/>
  <c r="H4015" i="3"/>
  <c r="G4015" i="3"/>
  <c r="I4016" i="3"/>
  <c r="I4018" i="3"/>
  <c r="G4018" i="3"/>
  <c r="H4020" i="3"/>
  <c r="G4020" i="3"/>
  <c r="H4021" i="3"/>
  <c r="G4021" i="3"/>
  <c r="N4022" i="3"/>
  <c r="L4022" i="3"/>
  <c r="N4023" i="3"/>
  <c r="L4023" i="3"/>
  <c r="N4024" i="3"/>
  <c r="L4024" i="3"/>
  <c r="N4026" i="3"/>
  <c r="L4026" i="3"/>
  <c r="H4029" i="3"/>
  <c r="G4029" i="3"/>
  <c r="N4031" i="3"/>
  <c r="L4031" i="3"/>
  <c r="N4033" i="3"/>
  <c r="L4033" i="3"/>
  <c r="N4034" i="3"/>
  <c r="L4034" i="3"/>
  <c r="N4036" i="3"/>
  <c r="L4036" i="3"/>
  <c r="N4037" i="3"/>
  <c r="L4037" i="3"/>
  <c r="N4039" i="3"/>
  <c r="L4039" i="3"/>
  <c r="I4041" i="3"/>
  <c r="G4041" i="3"/>
  <c r="N4042" i="3"/>
  <c r="L4042" i="3"/>
  <c r="N4044" i="3"/>
  <c r="L4044" i="3"/>
  <c r="H4047" i="3"/>
  <c r="G4047" i="3"/>
  <c r="I4048" i="3"/>
  <c r="I4050" i="3"/>
  <c r="G4050" i="3"/>
  <c r="H4052" i="3"/>
  <c r="G4052" i="3"/>
  <c r="N4054" i="3"/>
  <c r="L4054" i="3"/>
  <c r="H4057" i="3"/>
  <c r="G4057" i="3"/>
  <c r="I4059" i="3"/>
  <c r="G4059" i="3"/>
  <c r="N4061" i="3"/>
  <c r="L4061" i="3"/>
  <c r="H4063" i="3"/>
  <c r="G4063" i="3"/>
  <c r="I4064" i="3"/>
  <c r="I4066" i="3"/>
  <c r="G4066" i="3"/>
  <c r="H4068" i="3"/>
  <c r="G4068" i="3"/>
  <c r="N4071" i="3"/>
  <c r="L4071" i="3"/>
  <c r="N4074" i="3"/>
  <c r="L4074" i="3"/>
  <c r="H4076" i="3"/>
  <c r="G4076" i="3"/>
  <c r="H4077" i="3"/>
  <c r="G4077" i="3"/>
  <c r="M4078" i="3"/>
  <c r="L4078" i="3"/>
  <c r="H4080" i="3"/>
  <c r="G4080" i="3"/>
  <c r="N4080" i="3"/>
  <c r="M4081" i="3"/>
  <c r="L4081" i="3"/>
  <c r="N4083" i="3"/>
  <c r="L4083" i="3"/>
  <c r="N4084" i="3"/>
  <c r="L4084" i="3"/>
  <c r="N4086" i="3"/>
  <c r="L4086" i="3"/>
  <c r="H4088" i="3"/>
  <c r="G4088" i="3"/>
  <c r="M4092" i="3"/>
  <c r="M4094" i="3"/>
  <c r="L4094" i="3"/>
  <c r="H4095" i="3"/>
  <c r="G4095" i="3"/>
  <c r="I4097" i="3"/>
  <c r="I4099" i="3"/>
  <c r="N4101" i="3"/>
  <c r="L4101" i="3"/>
  <c r="M4103" i="3"/>
  <c r="L4103" i="3"/>
  <c r="H4105" i="3"/>
  <c r="G4105" i="3"/>
  <c r="I4107" i="3"/>
  <c r="G4107" i="3"/>
  <c r="N4113" i="3"/>
  <c r="I4115" i="3"/>
  <c r="N4118" i="3"/>
  <c r="L4118" i="3"/>
  <c r="H4120" i="3"/>
  <c r="G4120" i="3"/>
  <c r="H4124" i="3"/>
  <c r="G4124" i="3"/>
  <c r="N4127" i="3"/>
  <c r="L4127" i="3"/>
  <c r="N4129" i="3"/>
  <c r="L4129" i="3"/>
  <c r="H4136" i="3"/>
  <c r="G4136" i="3"/>
  <c r="M4137" i="3"/>
  <c r="I4139" i="3"/>
  <c r="G4139" i="3"/>
  <c r="H4141" i="3"/>
  <c r="G4141" i="3"/>
  <c r="I4143" i="3"/>
  <c r="G4143" i="3"/>
  <c r="H4145" i="3"/>
  <c r="G4145" i="3"/>
  <c r="I4146" i="3"/>
  <c r="G4146" i="3"/>
  <c r="N4148" i="3"/>
  <c r="L4148" i="3"/>
  <c r="H4150" i="3"/>
  <c r="G4150" i="3"/>
  <c r="H4152" i="3"/>
  <c r="G4152" i="3"/>
  <c r="I4154" i="3"/>
  <c r="G4154" i="3"/>
  <c r="H4156" i="3"/>
  <c r="G4156" i="3"/>
  <c r="I4158" i="3"/>
  <c r="G4158" i="3"/>
  <c r="N4159" i="3"/>
  <c r="L4159" i="3"/>
  <c r="M4163" i="3"/>
  <c r="L4163" i="3"/>
  <c r="N4168" i="3"/>
  <c r="L4168" i="3"/>
  <c r="N4169" i="3"/>
  <c r="N4170" i="3"/>
  <c r="L4170" i="3"/>
  <c r="N4174" i="3"/>
  <c r="L4174" i="3"/>
  <c r="H4176" i="3"/>
  <c r="G4176" i="3"/>
  <c r="I4179" i="3"/>
  <c r="G4179" i="3"/>
  <c r="H4181" i="3"/>
  <c r="G4181" i="3"/>
  <c r="N4184" i="3"/>
  <c r="L4184" i="3"/>
  <c r="N4188" i="3"/>
  <c r="L4188" i="3"/>
  <c r="H4189" i="3"/>
  <c r="G4189" i="3"/>
  <c r="H4190" i="3"/>
  <c r="G4190" i="3"/>
  <c r="H4192" i="3"/>
  <c r="G4192" i="3"/>
  <c r="N4193" i="3"/>
  <c r="L4193" i="3"/>
  <c r="H4198" i="3"/>
  <c r="G4198" i="3"/>
  <c r="M4202" i="3"/>
  <c r="L4202" i="3"/>
  <c r="N4204" i="3"/>
  <c r="L4204" i="3"/>
  <c r="H4206" i="3"/>
  <c r="N4207" i="3"/>
  <c r="L4207" i="3"/>
  <c r="M4208" i="3"/>
  <c r="I4209" i="3"/>
  <c r="G4209" i="3"/>
  <c r="H4211" i="3"/>
  <c r="G4211" i="3"/>
  <c r="H4213" i="3"/>
  <c r="G4213" i="3"/>
  <c r="H4215" i="3"/>
  <c r="G4215" i="3"/>
  <c r="N4217" i="3"/>
  <c r="L4217" i="3"/>
  <c r="N4219" i="3"/>
  <c r="L4219" i="3"/>
  <c r="H4221" i="3"/>
  <c r="G4221" i="3"/>
  <c r="I4222" i="3"/>
  <c r="N4223" i="3"/>
  <c r="I4225" i="3"/>
  <c r="H4226" i="3"/>
  <c r="G4226" i="3"/>
  <c r="H4229" i="3"/>
  <c r="G4229" i="3"/>
  <c r="M4232" i="3"/>
  <c r="M4233" i="3"/>
  <c r="I4235" i="3"/>
  <c r="H4239" i="3"/>
  <c r="G4239" i="3"/>
  <c r="H4243" i="3"/>
  <c r="G4243" i="3"/>
  <c r="N4244" i="3"/>
  <c r="M4246" i="3"/>
  <c r="L4246" i="3"/>
  <c r="I4248" i="3"/>
  <c r="G4248" i="3"/>
  <c r="M4249" i="3"/>
  <c r="N4253" i="3"/>
  <c r="L4253" i="3"/>
  <c r="H4255" i="3"/>
  <c r="G4255" i="3"/>
  <c r="M4256" i="3"/>
  <c r="L4256" i="3"/>
  <c r="H4258" i="3"/>
  <c r="G4258" i="3"/>
  <c r="H4259" i="3"/>
  <c r="G4259" i="3"/>
  <c r="M4262" i="3"/>
  <c r="M4264" i="3"/>
  <c r="L4264" i="3"/>
  <c r="N4268" i="3"/>
  <c r="L4268" i="3"/>
  <c r="N4269" i="3"/>
  <c r="H4272" i="3"/>
  <c r="G4272" i="3"/>
  <c r="I4273" i="3"/>
  <c r="N4274" i="3"/>
  <c r="H4276" i="3"/>
  <c r="G4276" i="3"/>
  <c r="N4278" i="3"/>
  <c r="N4282" i="3"/>
  <c r="L4282" i="3"/>
  <c r="H4284" i="3"/>
  <c r="G4284" i="3"/>
  <c r="N4285" i="3"/>
  <c r="L4285" i="3"/>
  <c r="N4287" i="3"/>
  <c r="L4287" i="3"/>
  <c r="I4289" i="3"/>
  <c r="H4291" i="3"/>
  <c r="G4291" i="3"/>
  <c r="N4293" i="3"/>
  <c r="L4293" i="3"/>
  <c r="N4296" i="3"/>
  <c r="L4296" i="3"/>
  <c r="H4297" i="3"/>
  <c r="G4297" i="3"/>
  <c r="H4300" i="3"/>
  <c r="G4300" i="3"/>
  <c r="M4301" i="3"/>
  <c r="L4301" i="3"/>
  <c r="H4303" i="3"/>
  <c r="G4303" i="3"/>
  <c r="N4303" i="3"/>
  <c r="N4305" i="3"/>
  <c r="L4305" i="3"/>
  <c r="N4307" i="3"/>
  <c r="L4307" i="3"/>
  <c r="I4309" i="3"/>
  <c r="G4309" i="3"/>
  <c r="H4311" i="3"/>
  <c r="G4311" i="3"/>
  <c r="H4313" i="3"/>
  <c r="G4313" i="3"/>
  <c r="H4315" i="3"/>
  <c r="G4315" i="3"/>
  <c r="H4316" i="3"/>
  <c r="G4316" i="3"/>
  <c r="I4317" i="3"/>
  <c r="H4319" i="3"/>
  <c r="G4319" i="3"/>
  <c r="H4320" i="3"/>
  <c r="G4320" i="3"/>
  <c r="N4321" i="3"/>
  <c r="L4321" i="3"/>
  <c r="H4322" i="3"/>
  <c r="G4322" i="3"/>
  <c r="I4323" i="3"/>
  <c r="N4324" i="3"/>
  <c r="N4327" i="3"/>
  <c r="L4327" i="3"/>
  <c r="N4331" i="3"/>
  <c r="L4331" i="3"/>
  <c r="H4332" i="3"/>
  <c r="G4332" i="3"/>
  <c r="I4333" i="3"/>
  <c r="G4333" i="3"/>
  <c r="M4336" i="3"/>
  <c r="L4336" i="3"/>
  <c r="I4337" i="3"/>
  <c r="G4337" i="3"/>
  <c r="N4338" i="3"/>
  <c r="L4338" i="3"/>
  <c r="H4341" i="3"/>
  <c r="G4341" i="3"/>
  <c r="M4345" i="3"/>
  <c r="L4345" i="3"/>
  <c r="H4347" i="3"/>
  <c r="G4347" i="3"/>
  <c r="N4348" i="3"/>
  <c r="L4348" i="3"/>
  <c r="M4349" i="3"/>
  <c r="I4351" i="3"/>
  <c r="G4351" i="3"/>
  <c r="H4353" i="3"/>
  <c r="G4353" i="3"/>
  <c r="H4355" i="3"/>
  <c r="G4355" i="3"/>
  <c r="H4356" i="3"/>
  <c r="G4356" i="3"/>
  <c r="H4358" i="3"/>
  <c r="G4358" i="3"/>
  <c r="N4359" i="3"/>
  <c r="L4359" i="3"/>
  <c r="I4360" i="3"/>
  <c r="G4360" i="3"/>
  <c r="H4363" i="3"/>
  <c r="G4363" i="3"/>
  <c r="N4364" i="3"/>
  <c r="L4364" i="3"/>
  <c r="N4366" i="3"/>
  <c r="L4366" i="3"/>
  <c r="N4368" i="3"/>
  <c r="L4368" i="3"/>
  <c r="N4370" i="3"/>
  <c r="L4370" i="3"/>
  <c r="I4372" i="3"/>
  <c r="H4376" i="3"/>
  <c r="G4376" i="3"/>
  <c r="H4378" i="3"/>
  <c r="G4378" i="3"/>
  <c r="I4382" i="3"/>
  <c r="G4382" i="3"/>
  <c r="H4385" i="3"/>
  <c r="G4385" i="3"/>
  <c r="N4386" i="3"/>
  <c r="L4386" i="3"/>
  <c r="I4387" i="3"/>
  <c r="G4387" i="3"/>
  <c r="H4388" i="3"/>
  <c r="G4388" i="3"/>
  <c r="N4391" i="3"/>
  <c r="L4391" i="3"/>
  <c r="N4392" i="3"/>
  <c r="H4393" i="3"/>
  <c r="G4393" i="3"/>
  <c r="N4395" i="3"/>
  <c r="M4398" i="3"/>
  <c r="L4398" i="3"/>
  <c r="N4400" i="3"/>
  <c r="L4400" i="3"/>
  <c r="N4401" i="3"/>
  <c r="L4401" i="3"/>
  <c r="N4404" i="3"/>
  <c r="L4404" i="3"/>
  <c r="I4405" i="3"/>
  <c r="N4408" i="3"/>
  <c r="L4408" i="3"/>
  <c r="N4411" i="3"/>
  <c r="L4411" i="3"/>
  <c r="N4413" i="3"/>
  <c r="L4413" i="3"/>
  <c r="N4416" i="3"/>
  <c r="L4416" i="3"/>
  <c r="I4417" i="3"/>
  <c r="G4417" i="3"/>
  <c r="M4418" i="3"/>
  <c r="M4419" i="3"/>
  <c r="I4421" i="3"/>
  <c r="G4421" i="3"/>
  <c r="N4422" i="3"/>
  <c r="L4422" i="3"/>
  <c r="N4424" i="3"/>
  <c r="L4424" i="3"/>
  <c r="I4426" i="3"/>
  <c r="N4427" i="3"/>
  <c r="L4427" i="3"/>
  <c r="N4430" i="3"/>
  <c r="L4430" i="3"/>
  <c r="H4433" i="3"/>
  <c r="G4433" i="3"/>
  <c r="H4435" i="3"/>
  <c r="G4435" i="3"/>
  <c r="N4435" i="3"/>
  <c r="N4437" i="3"/>
  <c r="L4437" i="3"/>
  <c r="N4441" i="3"/>
  <c r="L4441" i="3"/>
  <c r="H4443" i="3"/>
  <c r="G4443" i="3"/>
  <c r="N4444" i="3"/>
  <c r="L4444" i="3"/>
  <c r="I4445" i="3"/>
  <c r="M4449" i="3"/>
  <c r="N4450" i="3"/>
  <c r="L4450" i="3"/>
  <c r="N4452" i="3"/>
  <c r="L4452" i="3"/>
  <c r="N4454" i="3"/>
  <c r="L4454" i="3"/>
  <c r="H4456" i="3"/>
  <c r="G4456" i="3"/>
  <c r="H4458" i="3"/>
  <c r="G4458" i="3"/>
  <c r="N4459" i="3"/>
  <c r="L4459" i="3"/>
  <c r="N4461" i="3"/>
  <c r="L4461" i="3"/>
  <c r="I4463" i="3"/>
  <c r="I4465" i="3"/>
  <c r="G4465" i="3"/>
  <c r="N4471" i="3"/>
  <c r="L4471" i="3"/>
  <c r="H4472" i="3"/>
  <c r="G4472" i="3"/>
  <c r="N4474" i="3"/>
  <c r="L4474" i="3"/>
  <c r="I4477" i="3"/>
  <c r="G4477" i="3"/>
  <c r="I4478" i="3"/>
  <c r="H4482" i="3"/>
  <c r="G4482" i="3"/>
  <c r="I4483" i="3"/>
  <c r="H4485" i="3"/>
  <c r="G4485" i="3"/>
  <c r="N4488" i="3"/>
  <c r="L4488" i="3"/>
  <c r="M4489" i="3"/>
  <c r="H4490" i="3"/>
  <c r="G4490" i="3"/>
  <c r="N4492" i="3"/>
  <c r="H4494" i="3"/>
  <c r="G4494" i="3"/>
  <c r="M4495" i="3"/>
  <c r="I4497" i="3"/>
  <c r="M4498" i="3"/>
  <c r="N4499" i="3"/>
  <c r="L4499" i="3"/>
  <c r="I4501" i="3"/>
  <c r="G4501" i="3"/>
  <c r="N4502" i="3"/>
  <c r="L4502" i="3"/>
  <c r="M4505" i="3"/>
  <c r="L4505" i="3"/>
  <c r="N4507" i="3"/>
  <c r="N4508" i="3"/>
  <c r="L4508" i="3"/>
  <c r="H4510" i="3"/>
  <c r="G4510" i="3"/>
  <c r="H4515" i="3"/>
  <c r="G4515" i="3"/>
  <c r="M4516" i="3"/>
  <c r="M4517" i="3"/>
  <c r="I4519" i="3"/>
  <c r="M4520" i="3"/>
  <c r="N4525" i="3"/>
  <c r="H4527" i="3"/>
  <c r="M4528" i="3"/>
  <c r="L4528" i="3"/>
  <c r="N4530" i="3"/>
  <c r="L4530" i="3"/>
  <c r="M4531" i="3"/>
  <c r="H4534" i="3"/>
  <c r="G4534" i="3"/>
  <c r="N4536" i="3"/>
  <c r="L4536" i="3"/>
  <c r="H4538" i="3"/>
  <c r="G4538" i="3"/>
  <c r="H4542" i="3"/>
  <c r="G4542" i="3"/>
  <c r="N4543" i="3"/>
  <c r="L4543" i="3"/>
  <c r="H4545" i="3"/>
  <c r="G4545" i="3"/>
  <c r="H4546" i="3"/>
  <c r="G4546" i="3"/>
  <c r="N4549" i="3"/>
  <c r="L4549" i="3"/>
  <c r="H4550" i="3"/>
  <c r="G4550" i="3"/>
  <c r="H4553" i="3"/>
  <c r="G4553" i="3"/>
  <c r="N4554" i="3"/>
  <c r="L4554" i="3"/>
  <c r="H4556" i="3"/>
  <c r="H4562" i="3"/>
  <c r="G4562" i="3"/>
  <c r="N4563" i="3"/>
  <c r="L4563" i="3"/>
  <c r="N4564" i="3"/>
  <c r="H4565" i="3"/>
  <c r="G4565" i="3"/>
  <c r="I4566" i="3"/>
  <c r="H4568" i="3"/>
  <c r="G4568" i="3"/>
  <c r="H4570" i="3"/>
  <c r="G4570" i="3"/>
  <c r="N4573" i="3"/>
  <c r="L4573" i="3"/>
  <c r="H4575" i="3"/>
  <c r="G4575" i="3"/>
  <c r="N4576" i="3"/>
  <c r="L4576" i="3"/>
  <c r="N4580" i="3"/>
  <c r="L4580" i="3"/>
  <c r="H4582" i="3"/>
  <c r="G4582" i="3"/>
  <c r="H4584" i="3"/>
  <c r="G4584" i="3"/>
  <c r="N4586" i="3"/>
  <c r="H4588" i="3"/>
  <c r="G4588" i="3"/>
  <c r="H4591" i="3"/>
  <c r="G4591" i="3"/>
  <c r="N4592" i="3"/>
  <c r="L4592" i="3"/>
  <c r="H4594" i="3"/>
  <c r="N4595" i="3"/>
  <c r="L4595" i="3"/>
  <c r="N4598" i="3"/>
  <c r="H4600" i="3"/>
  <c r="G4600" i="3"/>
  <c r="N4604" i="3"/>
  <c r="I4606" i="3"/>
  <c r="G4606" i="3"/>
  <c r="N4607" i="3"/>
  <c r="L4607" i="3"/>
  <c r="H4609" i="3"/>
  <c r="G4609" i="3"/>
  <c r="N4610" i="3"/>
  <c r="L4610" i="3"/>
  <c r="M4612" i="3"/>
  <c r="H4614" i="3"/>
  <c r="G4614" i="3"/>
  <c r="N4614" i="3"/>
  <c r="N4616" i="3"/>
  <c r="L4616" i="3"/>
  <c r="H4618" i="3"/>
  <c r="N4621" i="3"/>
  <c r="L4621" i="3"/>
  <c r="H4623" i="3"/>
  <c r="G4623" i="3"/>
  <c r="H4624" i="3"/>
  <c r="G4624" i="3"/>
  <c r="I4626" i="3"/>
  <c r="G4626" i="3"/>
  <c r="H4628" i="3"/>
  <c r="G4628" i="3"/>
  <c r="N4631" i="3"/>
  <c r="L4631" i="3"/>
  <c r="H4632" i="3"/>
  <c r="G4632" i="3"/>
  <c r="N4633" i="3"/>
  <c r="L4633" i="3"/>
  <c r="H4635" i="3"/>
  <c r="G4635" i="3"/>
  <c r="H4638" i="3"/>
  <c r="G4638" i="3"/>
  <c r="M4639" i="3"/>
  <c r="N4640" i="3"/>
  <c r="L4640" i="3"/>
  <c r="M4643" i="3"/>
  <c r="N4645" i="3"/>
  <c r="L4645" i="3"/>
  <c r="N4646" i="3"/>
  <c r="L4646" i="3"/>
  <c r="M4648" i="3"/>
  <c r="H4650" i="3"/>
  <c r="G4650" i="3"/>
  <c r="M4651" i="3"/>
  <c r="N4653" i="3"/>
  <c r="L4653" i="3"/>
  <c r="N4656" i="3"/>
  <c r="H4660" i="3"/>
  <c r="G4660" i="3"/>
  <c r="H4661" i="3"/>
  <c r="G4661" i="3"/>
  <c r="N4662" i="3"/>
  <c r="H4664" i="3"/>
  <c r="G4664" i="3"/>
  <c r="N4665" i="3"/>
  <c r="H4668" i="3"/>
  <c r="G4668" i="3"/>
  <c r="M4671" i="3"/>
  <c r="L4671" i="3"/>
  <c r="H4674" i="3"/>
  <c r="G4674" i="3"/>
  <c r="H4675" i="3"/>
  <c r="G4675" i="3"/>
  <c r="H4677" i="3"/>
  <c r="G4677" i="3"/>
  <c r="N4678" i="3"/>
  <c r="H4679" i="3"/>
  <c r="G4679" i="3"/>
  <c r="N4680" i="3"/>
  <c r="M4682" i="3"/>
  <c r="L4682" i="3"/>
  <c r="H4686" i="3"/>
  <c r="G4686" i="3"/>
  <c r="N4688" i="3"/>
  <c r="N4689" i="3"/>
  <c r="H4692" i="3"/>
  <c r="G4692" i="3"/>
  <c r="H4693" i="3"/>
  <c r="G4693" i="3"/>
  <c r="N4694" i="3"/>
  <c r="H4698" i="3"/>
  <c r="G4698" i="3"/>
  <c r="N4699" i="3"/>
  <c r="H4703" i="3"/>
  <c r="G4703" i="3"/>
  <c r="H4707" i="3"/>
  <c r="G4707" i="3"/>
  <c r="H4708" i="3"/>
  <c r="G4708" i="3"/>
  <c r="H4712" i="3"/>
  <c r="G4712" i="3"/>
  <c r="H4713" i="3"/>
  <c r="G4713" i="3"/>
  <c r="H4714" i="3"/>
  <c r="G4714" i="3"/>
  <c r="H4716" i="3"/>
  <c r="G4716" i="3"/>
  <c r="H4717" i="3"/>
  <c r="G4717" i="3"/>
  <c r="H4718" i="3"/>
  <c r="G4718" i="3"/>
  <c r="H4720" i="3"/>
  <c r="G4720" i="3"/>
  <c r="H4721" i="3"/>
  <c r="G4721" i="3"/>
  <c r="H4723" i="3"/>
  <c r="G4723" i="3"/>
  <c r="N4724" i="3"/>
  <c r="L4724" i="3"/>
  <c r="N4728" i="3"/>
  <c r="L4728" i="3"/>
  <c r="N4730" i="3"/>
  <c r="L4730" i="3"/>
  <c r="N4731" i="3"/>
  <c r="L4731" i="3"/>
  <c r="N4732" i="3"/>
  <c r="L4732" i="3"/>
  <c r="N4733" i="3"/>
  <c r="L4733" i="3"/>
  <c r="M4736" i="3"/>
  <c r="H4737" i="3"/>
  <c r="G4737" i="3"/>
  <c r="H4739" i="3"/>
  <c r="G4739" i="3"/>
  <c r="N4740" i="3"/>
  <c r="L4740" i="3"/>
  <c r="H4743" i="3"/>
  <c r="G4743" i="3"/>
  <c r="I4744" i="3"/>
  <c r="I4749" i="3"/>
  <c r="G4749" i="3"/>
  <c r="N4750" i="3"/>
  <c r="L4750" i="3"/>
  <c r="N4751" i="3"/>
  <c r="L4751" i="3"/>
  <c r="N4752" i="3"/>
  <c r="L4752" i="3"/>
  <c r="N4754" i="3"/>
  <c r="L4754" i="3"/>
  <c r="N4755" i="3"/>
  <c r="L4755" i="3"/>
  <c r="M4761" i="3"/>
  <c r="L4761" i="3"/>
  <c r="N4764" i="3"/>
  <c r="L4764" i="3"/>
  <c r="N4766" i="3"/>
  <c r="L4766" i="3"/>
  <c r="I4768" i="3"/>
  <c r="H4770" i="3"/>
  <c r="G4770" i="3"/>
  <c r="N4771" i="3"/>
  <c r="L4771" i="3"/>
  <c r="M4774" i="3"/>
  <c r="H4776" i="3"/>
  <c r="I4778" i="3"/>
  <c r="N4779" i="3"/>
  <c r="L4779" i="3"/>
  <c r="N4781" i="3"/>
  <c r="L4781" i="3"/>
  <c r="N4782" i="3"/>
  <c r="L4782" i="3"/>
  <c r="H4785" i="3"/>
  <c r="N4787" i="3"/>
  <c r="N4792" i="3"/>
  <c r="I4794" i="3"/>
  <c r="M4795" i="3"/>
  <c r="L4795" i="3"/>
  <c r="H4797" i="3"/>
  <c r="H4801" i="3"/>
  <c r="H4803" i="3"/>
  <c r="G4803" i="3"/>
  <c r="H4805" i="3"/>
  <c r="G4805" i="3"/>
  <c r="N4807" i="3"/>
  <c r="L4807" i="3"/>
  <c r="M4808" i="3"/>
  <c r="H4812" i="3"/>
  <c r="G4812" i="3"/>
  <c r="N4812" i="3"/>
  <c r="N4814" i="3"/>
  <c r="L4814" i="3"/>
  <c r="I4816" i="3"/>
  <c r="G4816" i="3"/>
  <c r="I4819" i="3"/>
  <c r="N4821" i="3"/>
  <c r="M4823" i="3"/>
  <c r="L4823" i="3"/>
  <c r="M4826" i="3"/>
  <c r="L4826" i="3"/>
  <c r="I4828" i="3"/>
  <c r="G4828" i="3"/>
  <c r="N4829" i="3"/>
  <c r="L4829" i="3"/>
  <c r="N4833" i="3"/>
  <c r="L4833" i="3"/>
  <c r="M4834" i="3"/>
  <c r="L4834" i="3"/>
  <c r="I4836" i="3"/>
  <c r="N4837" i="3"/>
  <c r="L4837" i="3"/>
  <c r="N4840" i="3"/>
  <c r="L4840" i="3"/>
  <c r="N4841" i="3"/>
  <c r="L4841" i="3"/>
  <c r="N4843" i="3"/>
  <c r="L4843" i="3"/>
  <c r="M4844" i="3"/>
  <c r="M4848" i="3"/>
  <c r="N4850" i="3"/>
  <c r="L4850" i="3"/>
  <c r="I4851" i="3"/>
  <c r="I4857" i="3"/>
  <c r="G4857" i="3"/>
  <c r="N4858" i="3"/>
  <c r="L4858" i="3"/>
  <c r="N4861" i="3"/>
  <c r="H4862" i="3"/>
  <c r="H4864" i="3"/>
  <c r="G4864" i="3"/>
  <c r="N4864" i="3"/>
  <c r="I4866" i="3"/>
  <c r="G4866" i="3"/>
  <c r="N4866" i="3"/>
  <c r="N4868" i="3"/>
  <c r="L4868" i="3"/>
  <c r="H4870" i="3"/>
  <c r="N4873" i="3"/>
  <c r="L4873" i="3"/>
  <c r="I4874" i="3"/>
  <c r="M4882" i="3"/>
  <c r="N4884" i="3"/>
  <c r="L4884" i="3"/>
  <c r="I4885" i="3"/>
  <c r="N4892" i="3"/>
  <c r="L4892" i="3"/>
  <c r="I4893" i="3"/>
  <c r="M4896" i="3"/>
  <c r="N4897" i="3"/>
  <c r="L4897" i="3"/>
  <c r="I4900" i="3"/>
  <c r="N4901" i="3"/>
  <c r="L4901" i="3"/>
  <c r="N4902" i="3"/>
  <c r="L4902" i="3"/>
  <c r="N4908" i="3"/>
  <c r="H4910" i="3"/>
  <c r="N4912" i="3"/>
  <c r="M4914" i="3"/>
  <c r="L4914" i="3"/>
  <c r="H4916" i="3"/>
  <c r="N4924" i="3"/>
  <c r="N4926" i="3"/>
  <c r="L4926" i="3"/>
  <c r="I4929" i="3"/>
  <c r="N4931" i="3"/>
  <c r="M4933" i="3"/>
  <c r="L4933" i="3"/>
  <c r="I4938" i="3"/>
  <c r="G4938" i="3"/>
  <c r="N4939" i="3"/>
  <c r="L4939" i="3"/>
  <c r="M4942" i="3"/>
  <c r="L4942" i="3"/>
  <c r="N4943" i="3"/>
  <c r="L4943" i="3"/>
  <c r="M4945" i="3"/>
  <c r="L4945" i="3"/>
  <c r="I4947" i="3"/>
  <c r="N4948" i="3"/>
  <c r="L4948" i="3"/>
  <c r="I4950" i="3"/>
  <c r="N4951" i="3"/>
  <c r="L4951" i="3"/>
  <c r="N4952" i="3"/>
  <c r="L4952" i="3"/>
  <c r="I4956" i="3"/>
  <c r="G4956" i="3"/>
  <c r="H4960" i="3"/>
  <c r="H4962" i="3"/>
  <c r="G4962" i="3"/>
  <c r="N4963" i="3"/>
  <c r="L4963" i="3"/>
  <c r="N4966" i="3"/>
  <c r="L4966" i="3"/>
  <c r="M4967" i="3"/>
  <c r="M4969" i="3"/>
  <c r="M4970" i="3"/>
  <c r="N4972" i="3"/>
  <c r="L4972" i="3"/>
  <c r="H4974" i="3"/>
  <c r="G4974" i="3"/>
  <c r="N4975" i="3"/>
  <c r="L4975" i="3"/>
  <c r="M4982" i="3"/>
  <c r="M4984" i="3"/>
  <c r="L4984" i="3"/>
  <c r="I4995" i="3"/>
  <c r="G4995" i="3"/>
  <c r="N4996" i="3"/>
  <c r="L4996" i="3"/>
  <c r="N5001" i="3"/>
  <c r="H5003" i="3"/>
  <c r="H5005" i="3"/>
  <c r="G5005" i="3"/>
  <c r="N5005" i="3"/>
  <c r="I5007" i="3"/>
  <c r="G5007" i="3"/>
  <c r="N5007" i="3"/>
  <c r="N5009" i="3"/>
  <c r="L5009" i="3"/>
  <c r="H5011" i="3"/>
  <c r="N5013" i="3"/>
  <c r="L5013" i="3"/>
  <c r="I5014" i="3"/>
  <c r="N5019" i="3"/>
  <c r="L5019" i="3"/>
  <c r="M5022" i="3"/>
  <c r="I5026" i="3"/>
  <c r="N5027" i="3"/>
  <c r="L5027" i="3"/>
  <c r="M5028" i="3"/>
  <c r="L5028" i="3"/>
  <c r="N5034" i="3"/>
  <c r="L5034" i="3"/>
  <c r="M5038" i="3"/>
  <c r="L5038" i="3"/>
  <c r="I5040" i="3"/>
  <c r="G5040" i="3"/>
  <c r="M5042" i="3"/>
  <c r="L5042" i="3"/>
  <c r="N5044" i="3"/>
  <c r="L5044" i="3"/>
  <c r="M5046" i="3"/>
  <c r="N5048" i="3"/>
  <c r="L5048" i="3"/>
  <c r="H5050" i="3"/>
  <c r="I5053" i="3"/>
  <c r="N5054" i="3"/>
  <c r="L5054" i="3"/>
  <c r="N5056" i="3"/>
  <c r="L5056" i="3"/>
  <c r="H5059" i="3"/>
  <c r="N5060" i="3"/>
  <c r="L5060" i="3"/>
  <c r="N5061" i="3"/>
  <c r="H5063" i="3"/>
  <c r="I5065" i="3"/>
  <c r="G5065" i="3"/>
  <c r="N5068" i="3"/>
  <c r="I5072" i="3"/>
  <c r="N5073" i="3"/>
  <c r="L5073" i="3"/>
  <c r="M5074" i="3"/>
  <c r="L5074" i="3"/>
  <c r="N5080" i="3"/>
  <c r="H5082" i="3"/>
  <c r="H5086" i="3"/>
  <c r="G5086" i="3"/>
  <c r="H5088" i="3"/>
  <c r="G5088" i="3"/>
  <c r="N5091" i="3"/>
  <c r="L5091" i="3"/>
  <c r="M5092" i="3"/>
  <c r="N5098" i="3"/>
  <c r="H5099" i="3"/>
  <c r="I5101" i="3"/>
  <c r="G5101" i="3"/>
  <c r="N5102" i="3"/>
  <c r="L5102" i="3"/>
  <c r="N5104" i="3"/>
  <c r="L5104" i="3"/>
  <c r="I5109" i="3"/>
  <c r="G5109" i="3"/>
  <c r="N5110" i="3"/>
  <c r="L5110" i="3"/>
  <c r="N5113" i="3"/>
  <c r="L5113" i="3"/>
  <c r="M5115" i="3"/>
  <c r="L5115" i="3"/>
  <c r="M5119" i="3"/>
  <c r="L5119" i="3"/>
  <c r="I5120" i="3"/>
  <c r="G5120" i="3"/>
  <c r="N5121" i="3"/>
  <c r="L5121" i="3"/>
  <c r="I5129" i="3"/>
  <c r="N5130" i="3"/>
  <c r="L5130" i="3"/>
  <c r="M5132" i="3"/>
  <c r="L5132" i="3"/>
  <c r="M5134" i="3"/>
  <c r="L5134" i="3"/>
  <c r="H5136" i="3"/>
  <c r="N5137" i="3"/>
  <c r="L5137" i="3"/>
  <c r="M5140" i="3"/>
  <c r="M5142" i="3"/>
  <c r="L5142" i="3"/>
  <c r="M5147" i="3"/>
  <c r="M5148" i="3"/>
  <c r="L5148" i="3"/>
  <c r="M5157" i="3"/>
  <c r="L5157" i="3"/>
  <c r="H5158" i="3"/>
  <c r="G5158" i="3"/>
  <c r="H5160" i="3"/>
  <c r="H5163" i="3"/>
  <c r="G5163" i="3"/>
  <c r="M5164" i="3"/>
  <c r="H5171" i="3"/>
  <c r="G5171" i="3"/>
  <c r="M5172" i="3"/>
  <c r="L5172" i="3"/>
  <c r="I5174" i="3"/>
  <c r="G5174" i="3"/>
  <c r="N5177" i="3"/>
  <c r="L5177" i="3"/>
  <c r="N5178" i="3"/>
  <c r="H5180" i="3"/>
  <c r="H5182" i="3"/>
  <c r="G5182" i="3"/>
  <c r="H5189" i="3"/>
  <c r="G5189" i="3"/>
  <c r="H5190" i="3"/>
  <c r="N5191" i="3"/>
  <c r="L5191" i="3"/>
  <c r="H5197" i="3"/>
  <c r="N5201" i="3"/>
  <c r="I5203" i="3"/>
  <c r="H5205" i="3"/>
  <c r="M5208" i="3"/>
  <c r="M5210" i="3"/>
  <c r="L5210" i="3"/>
  <c r="I5212" i="3"/>
  <c r="G5212" i="3"/>
  <c r="M5223" i="3"/>
  <c r="L5223" i="3"/>
  <c r="I5226" i="3"/>
  <c r="N5229" i="3"/>
  <c r="L5229" i="3"/>
  <c r="M5230" i="3"/>
  <c r="H5233" i="3"/>
  <c r="G5233" i="3"/>
  <c r="I5235" i="3"/>
  <c r="H5237" i="3"/>
  <c r="G5237" i="3"/>
  <c r="I5240" i="3"/>
  <c r="G5240" i="3"/>
  <c r="M5244" i="3"/>
  <c r="L5244" i="3"/>
  <c r="M5246" i="3"/>
  <c r="L5246" i="3"/>
  <c r="H5247" i="3"/>
  <c r="N5248" i="3"/>
  <c r="L5248" i="3"/>
  <c r="M5250" i="3"/>
  <c r="M5252" i="3"/>
  <c r="L5252" i="3"/>
  <c r="I5253" i="3"/>
  <c r="G5253" i="3"/>
  <c r="N5254" i="3"/>
  <c r="L5254" i="3"/>
  <c r="M5257" i="3"/>
  <c r="M5258" i="3"/>
  <c r="N5259" i="3"/>
  <c r="H5261" i="3"/>
  <c r="I5263" i="3"/>
  <c r="G5263" i="3"/>
  <c r="H5265" i="3"/>
  <c r="G5265" i="3"/>
  <c r="M5266" i="3"/>
  <c r="I5267" i="3"/>
  <c r="M5270" i="3"/>
  <c r="M5277" i="3"/>
  <c r="L5277" i="3"/>
  <c r="M5279" i="3"/>
  <c r="L5279" i="3"/>
  <c r="I5281" i="3"/>
  <c r="G5281" i="3"/>
  <c r="I5282" i="3"/>
  <c r="G5282" i="3"/>
  <c r="I5284" i="3"/>
  <c r="G5284" i="3"/>
  <c r="N5286" i="3"/>
  <c r="L5286" i="3"/>
  <c r="I5288" i="3"/>
  <c r="G5288" i="3"/>
  <c r="H5290" i="3"/>
  <c r="G5290" i="3"/>
  <c r="H5293" i="3"/>
  <c r="H5295" i="3"/>
  <c r="G5295" i="3"/>
  <c r="N5296" i="3"/>
  <c r="L5296" i="3"/>
  <c r="N5297" i="3"/>
  <c r="H5299" i="3"/>
  <c r="N5301" i="3"/>
  <c r="L5301" i="3"/>
  <c r="N5303" i="3"/>
  <c r="L5303" i="3"/>
  <c r="H5306" i="3"/>
  <c r="M5308" i="3"/>
  <c r="M5309" i="3"/>
  <c r="L5309" i="3"/>
  <c r="H5317" i="3"/>
  <c r="G5317" i="3"/>
  <c r="M5319" i="3"/>
  <c r="L5319" i="3"/>
  <c r="I5321" i="3"/>
  <c r="G5321" i="3"/>
  <c r="N5323" i="3"/>
  <c r="L5323" i="3"/>
  <c r="N5325" i="3"/>
  <c r="H5327" i="3"/>
  <c r="H5329" i="3"/>
  <c r="G5329" i="3"/>
  <c r="N5330" i="3"/>
  <c r="L5330" i="3"/>
  <c r="M5332" i="3"/>
  <c r="L5332" i="3"/>
  <c r="I5333" i="3"/>
  <c r="H5334" i="3"/>
  <c r="G5334" i="3"/>
  <c r="H5336" i="3"/>
  <c r="N5341" i="3"/>
  <c r="I5343" i="3"/>
  <c r="H5345" i="3"/>
  <c r="I5348" i="3"/>
  <c r="G5348" i="3"/>
  <c r="M5350" i="3"/>
  <c r="L5350" i="3"/>
  <c r="H5351" i="3"/>
  <c r="H5352" i="3"/>
  <c r="I5353" i="3"/>
  <c r="N5354" i="3"/>
  <c r="N5358" i="3"/>
  <c r="I5360" i="3"/>
  <c r="I5361" i="3"/>
  <c r="G5361" i="3"/>
  <c r="H5363" i="3"/>
  <c r="G5363" i="3"/>
  <c r="M5364" i="3"/>
  <c r="L5364" i="3"/>
  <c r="H5365" i="3"/>
  <c r="G5365" i="3"/>
  <c r="H5366" i="3"/>
  <c r="N5367" i="3"/>
  <c r="L5367" i="3"/>
  <c r="I5372" i="3"/>
  <c r="M5374" i="3"/>
  <c r="L5374" i="3"/>
  <c r="M5376" i="3"/>
  <c r="L5376" i="3"/>
  <c r="I5378" i="3"/>
  <c r="H5380" i="3"/>
  <c r="G5380" i="3"/>
  <c r="H5381" i="3"/>
  <c r="N5382" i="3"/>
  <c r="L5382" i="3"/>
  <c r="N5385" i="3"/>
  <c r="I5386" i="3"/>
  <c r="H5388" i="3"/>
  <c r="N5389" i="3"/>
  <c r="L5389" i="3"/>
  <c r="H5396" i="3"/>
  <c r="I5400" i="3"/>
  <c r="G5400" i="3"/>
  <c r="M5401" i="3"/>
  <c r="I5406" i="3"/>
  <c r="G5406" i="3"/>
  <c r="H5409" i="3"/>
  <c r="G5409" i="3"/>
  <c r="N5411" i="3"/>
  <c r="L5411" i="3"/>
  <c r="N5413" i="3"/>
  <c r="L5413" i="3"/>
  <c r="I5414" i="3"/>
  <c r="H5416" i="3"/>
  <c r="G5416" i="3"/>
  <c r="N5416" i="3"/>
  <c r="I5418" i="3"/>
  <c r="G5418" i="3"/>
  <c r="N5421" i="3"/>
  <c r="L5421" i="3"/>
  <c r="N5422" i="3"/>
  <c r="L5422" i="3"/>
  <c r="H5424" i="3"/>
  <c r="G5424" i="3"/>
  <c r="N5424" i="3"/>
  <c r="H5428" i="3"/>
  <c r="H5430" i="3"/>
  <c r="G5430" i="3"/>
  <c r="H5432" i="3"/>
  <c r="N5433" i="3"/>
  <c r="L5433" i="3"/>
  <c r="I5435" i="3"/>
  <c r="H5437" i="3"/>
  <c r="G5437" i="3"/>
  <c r="N5437" i="3"/>
  <c r="I5439" i="3"/>
  <c r="G5439" i="3"/>
  <c r="H5443" i="3"/>
  <c r="H5445" i="3"/>
  <c r="G5445" i="3"/>
  <c r="H5447" i="3"/>
  <c r="N5448" i="3"/>
  <c r="L5448" i="3"/>
  <c r="N5450" i="3"/>
  <c r="L5450" i="3"/>
  <c r="I5451" i="3"/>
  <c r="H5453" i="3"/>
  <c r="G5453" i="3"/>
  <c r="N5453" i="3"/>
  <c r="I5455" i="3"/>
  <c r="G5455" i="3"/>
  <c r="H5457" i="3"/>
  <c r="H5459" i="3"/>
  <c r="G5459" i="3"/>
  <c r="H5461" i="3"/>
  <c r="N5462" i="3"/>
  <c r="L5462" i="3"/>
  <c r="N5464" i="3"/>
  <c r="L5464" i="3"/>
  <c r="I5465" i="3"/>
  <c r="H5467" i="3"/>
  <c r="G5467" i="3"/>
  <c r="N5467" i="3"/>
  <c r="I5469" i="3"/>
  <c r="G5469" i="3"/>
  <c r="H5475" i="3"/>
  <c r="N5476" i="3"/>
  <c r="L5476" i="3"/>
  <c r="N5478" i="3"/>
  <c r="L5478" i="3"/>
  <c r="I5479" i="3"/>
  <c r="H5481" i="3"/>
  <c r="G5481" i="3"/>
  <c r="N5481" i="3"/>
  <c r="I5483" i="3"/>
  <c r="G5483" i="3"/>
  <c r="H5487" i="3"/>
  <c r="H5489" i="3"/>
  <c r="G5489" i="3"/>
  <c r="H5491" i="3"/>
  <c r="N5492" i="3"/>
  <c r="L5492" i="3"/>
  <c r="N5493" i="3"/>
  <c r="L5493" i="3"/>
  <c r="I5494" i="3"/>
  <c r="I5496" i="3"/>
  <c r="G5496" i="3"/>
  <c r="H5501" i="3"/>
  <c r="G5501" i="3"/>
  <c r="H5503" i="3"/>
  <c r="N5504" i="3"/>
  <c r="L5504" i="3"/>
  <c r="H5507" i="3"/>
  <c r="G5507" i="3"/>
  <c r="N5507" i="3"/>
  <c r="H5511" i="3"/>
  <c r="H5513" i="3"/>
  <c r="G5513" i="3"/>
  <c r="H5515" i="3"/>
  <c r="N5516" i="3"/>
  <c r="L5516" i="3"/>
  <c r="I5518" i="3"/>
  <c r="H5520" i="3"/>
  <c r="G5520" i="3"/>
  <c r="N5520" i="3"/>
  <c r="I5522" i="3"/>
  <c r="G5522" i="3"/>
  <c r="H5526" i="3"/>
  <c r="H5527" i="3"/>
  <c r="G5527" i="3"/>
  <c r="H5529" i="3"/>
  <c r="N5530" i="3"/>
  <c r="L5530" i="3"/>
  <c r="N5532" i="3"/>
  <c r="L5532" i="3"/>
  <c r="I5533" i="3"/>
  <c r="I5535" i="3"/>
  <c r="G5535" i="3"/>
  <c r="N5536" i="3"/>
  <c r="L5536" i="3"/>
  <c r="I5537" i="3"/>
  <c r="H5539" i="3"/>
  <c r="G5539" i="3"/>
  <c r="N5539" i="3"/>
  <c r="H5544" i="3"/>
  <c r="H5546" i="3"/>
  <c r="N5547" i="3"/>
  <c r="L5547" i="3"/>
  <c r="N5549" i="3"/>
  <c r="L5549" i="3"/>
  <c r="I5550" i="3"/>
  <c r="H5555" i="3"/>
  <c r="H5557" i="3"/>
  <c r="G5557" i="3"/>
  <c r="N5559" i="3"/>
  <c r="L5559" i="3"/>
  <c r="I5561" i="3"/>
  <c r="G5561" i="3"/>
  <c r="H5564" i="3"/>
  <c r="N5566" i="3"/>
  <c r="L5566" i="3"/>
  <c r="N5567" i="3"/>
  <c r="L5567" i="3"/>
  <c r="I5568" i="3"/>
  <c r="H5571" i="3"/>
  <c r="N5577" i="3"/>
  <c r="L5577" i="3"/>
  <c r="I5579" i="3"/>
  <c r="H5581" i="3"/>
  <c r="G5581" i="3"/>
  <c r="N5581" i="3"/>
  <c r="I5582" i="3"/>
  <c r="G5582" i="3"/>
  <c r="H5586" i="3"/>
  <c r="H5588" i="3"/>
  <c r="N5589" i="3"/>
  <c r="L5589" i="3"/>
  <c r="H5592" i="3"/>
  <c r="G5592" i="3"/>
  <c r="N5592" i="3"/>
  <c r="I5594" i="3"/>
  <c r="G5594" i="3"/>
  <c r="H5598" i="3"/>
  <c r="H5600" i="3"/>
  <c r="G5600" i="3"/>
  <c r="I5603" i="3"/>
  <c r="H5605" i="3"/>
  <c r="G5605" i="3"/>
  <c r="N5605" i="3"/>
  <c r="I5607" i="3"/>
  <c r="G5607" i="3"/>
  <c r="H5611" i="3"/>
  <c r="H5612" i="3"/>
  <c r="G5612" i="3"/>
  <c r="H5614" i="3"/>
  <c r="N5615" i="3"/>
  <c r="L5615" i="3"/>
  <c r="N5617" i="3"/>
  <c r="L5617" i="3"/>
  <c r="I5618" i="3"/>
  <c r="I5621" i="3"/>
  <c r="G5621" i="3"/>
  <c r="H5625" i="3"/>
  <c r="H5627" i="3"/>
  <c r="G5627" i="3"/>
  <c r="H5629" i="3"/>
  <c r="N5630" i="3"/>
  <c r="L5630" i="3"/>
  <c r="N5632" i="3"/>
  <c r="L5632" i="3"/>
  <c r="I5633" i="3"/>
  <c r="H5635" i="3"/>
  <c r="G5635" i="3"/>
  <c r="N5635" i="3"/>
  <c r="I5637" i="3"/>
  <c r="G5637" i="3"/>
  <c r="H5640" i="3"/>
  <c r="H5642" i="3"/>
  <c r="G5642" i="3"/>
  <c r="H5644" i="3"/>
  <c r="N5645" i="3"/>
  <c r="L5645" i="3"/>
  <c r="H5646" i="3"/>
  <c r="G5646" i="3"/>
  <c r="N5646" i="3"/>
  <c r="H5651" i="3"/>
  <c r="G5651" i="3"/>
  <c r="H5653" i="3"/>
  <c r="N5654" i="3"/>
  <c r="L5654" i="3"/>
  <c r="N5655" i="3"/>
  <c r="L5655" i="3"/>
  <c r="H5656" i="3"/>
  <c r="G5656" i="3"/>
  <c r="N5656" i="3"/>
  <c r="H5659" i="3"/>
  <c r="H5660" i="3"/>
  <c r="G5660" i="3"/>
  <c r="H5662" i="3"/>
  <c r="N5663" i="3"/>
  <c r="L5663" i="3"/>
  <c r="H5664" i="3"/>
  <c r="G5664" i="3"/>
  <c r="N5664" i="3"/>
  <c r="I5666" i="3"/>
  <c r="G5666" i="3"/>
  <c r="H5670" i="3"/>
  <c r="H5672" i="3"/>
  <c r="G5672" i="3"/>
  <c r="H5673" i="3"/>
  <c r="N5674" i="3"/>
  <c r="L5674" i="3"/>
  <c r="I5675" i="3"/>
  <c r="H5676" i="3"/>
  <c r="G5676" i="3"/>
  <c r="N5676" i="3"/>
  <c r="H5677" i="3"/>
  <c r="G5677" i="3"/>
  <c r="I5680" i="3"/>
  <c r="G5680" i="3"/>
  <c r="H5683" i="3"/>
  <c r="H5684" i="3"/>
  <c r="G5684" i="3"/>
  <c r="N5686" i="3"/>
  <c r="L5686" i="3"/>
  <c r="N5687" i="3"/>
  <c r="L5687" i="3"/>
  <c r="I5688" i="3"/>
  <c r="H5689" i="3"/>
  <c r="G5689" i="3"/>
  <c r="N5689" i="3"/>
  <c r="H5692" i="3"/>
  <c r="G5692" i="3"/>
  <c r="H5693" i="3"/>
  <c r="N5694" i="3"/>
  <c r="L5694" i="3"/>
  <c r="N5695" i="3"/>
  <c r="L5695" i="3"/>
  <c r="I5696" i="3"/>
  <c r="I5697" i="3"/>
  <c r="G5697" i="3"/>
  <c r="N5698" i="3"/>
  <c r="L5698" i="3"/>
  <c r="M5699" i="3"/>
  <c r="N5702" i="3"/>
  <c r="L5702" i="3"/>
  <c r="I5704" i="3"/>
  <c r="N5705" i="3"/>
  <c r="L5705" i="3"/>
  <c r="H5706" i="3"/>
  <c r="G5706" i="3"/>
  <c r="I5707" i="3"/>
  <c r="G5707" i="3"/>
  <c r="I5708" i="3"/>
  <c r="G5708" i="3"/>
  <c r="N5709" i="3"/>
  <c r="L5709" i="3"/>
  <c r="M5710" i="3"/>
  <c r="H5713" i="3"/>
  <c r="G5713" i="3"/>
  <c r="N5714" i="3"/>
  <c r="L5714" i="3"/>
  <c r="M5715" i="3"/>
  <c r="L5715" i="3"/>
  <c r="N5716" i="3"/>
  <c r="L5716" i="3"/>
  <c r="H5718" i="3"/>
  <c r="I5719" i="3"/>
  <c r="G5719" i="3"/>
  <c r="H5721" i="3"/>
  <c r="G5721" i="3"/>
  <c r="N5723" i="3"/>
  <c r="L5723" i="3"/>
  <c r="N5724" i="3"/>
  <c r="L5724" i="3"/>
  <c r="M5725" i="3"/>
  <c r="H5727" i="3"/>
  <c r="G5727" i="3"/>
  <c r="N5729" i="3"/>
  <c r="L5729" i="3"/>
  <c r="H5730" i="3"/>
  <c r="G5730" i="3"/>
  <c r="N5732" i="3"/>
  <c r="L5732" i="3"/>
  <c r="M5734" i="3"/>
  <c r="L5734" i="3"/>
  <c r="I5735" i="3"/>
  <c r="N5736" i="3"/>
  <c r="L5736" i="3"/>
  <c r="N5737" i="3"/>
  <c r="L5737" i="3"/>
  <c r="M5738" i="3"/>
  <c r="H5740" i="3"/>
  <c r="H5741" i="3"/>
  <c r="G5741" i="3"/>
  <c r="N5741" i="3"/>
  <c r="H5742" i="3"/>
  <c r="G5742" i="3"/>
  <c r="N5743" i="3"/>
  <c r="L5743" i="3"/>
  <c r="M5744" i="3"/>
  <c r="I5745" i="3"/>
  <c r="N5746" i="3"/>
  <c r="L5746" i="3"/>
  <c r="N5747" i="3"/>
  <c r="L5747" i="3"/>
  <c r="H5749" i="3"/>
  <c r="G5749" i="3"/>
  <c r="N5749" i="3"/>
  <c r="I5750" i="3"/>
  <c r="G5750" i="3"/>
  <c r="N5752" i="3"/>
  <c r="L5752" i="3"/>
  <c r="M5753" i="3"/>
  <c r="N5754" i="3"/>
  <c r="L5754" i="3"/>
  <c r="M5756" i="3"/>
  <c r="L5756" i="3"/>
  <c r="N5757" i="3"/>
  <c r="L5757" i="3"/>
  <c r="I5760" i="3"/>
  <c r="G5760" i="3"/>
  <c r="I5761" i="3"/>
  <c r="G5761" i="3"/>
  <c r="N5762" i="3"/>
  <c r="L5762" i="3"/>
  <c r="H5764" i="3"/>
  <c r="G5764" i="3"/>
  <c r="N5765" i="3"/>
  <c r="L5765" i="3"/>
  <c r="N5767" i="3"/>
  <c r="L5767" i="3"/>
  <c r="N5768" i="3"/>
  <c r="L5768" i="3"/>
  <c r="M5769" i="3"/>
  <c r="I5772" i="3"/>
  <c r="G5772" i="3"/>
  <c r="H5774" i="3"/>
  <c r="G5774" i="3"/>
  <c r="H5776" i="3"/>
  <c r="G5776" i="3"/>
  <c r="H5777" i="3"/>
  <c r="G5777" i="3"/>
  <c r="N5778" i="3"/>
  <c r="L5778" i="3"/>
  <c r="N5779" i="3"/>
  <c r="L5779" i="3"/>
  <c r="N5780" i="3"/>
  <c r="L5780" i="3"/>
  <c r="I5781" i="3"/>
  <c r="G5781" i="3"/>
  <c r="I5784" i="3"/>
  <c r="G5784" i="3"/>
  <c r="I5786" i="3"/>
  <c r="G5786" i="3"/>
  <c r="N5787" i="3"/>
  <c r="L5787" i="3"/>
  <c r="N5788" i="3"/>
  <c r="L5788" i="3"/>
  <c r="H5790" i="3"/>
  <c r="G5790" i="3"/>
  <c r="N5791" i="3"/>
  <c r="L5791" i="3"/>
  <c r="M5792" i="3"/>
  <c r="L5792" i="3"/>
  <c r="N5793" i="3"/>
  <c r="L5793" i="3"/>
  <c r="N5794" i="3"/>
  <c r="L5794" i="3"/>
  <c r="M5795" i="3"/>
  <c r="M5796" i="3"/>
  <c r="H5797" i="3"/>
  <c r="G5797" i="3"/>
  <c r="N5797" i="3"/>
  <c r="H5799" i="3"/>
  <c r="G5799" i="3"/>
  <c r="I5800" i="3"/>
  <c r="G5800" i="3"/>
  <c r="I5802" i="3"/>
  <c r="G5802" i="3"/>
  <c r="N5803" i="3"/>
  <c r="L5803" i="3"/>
  <c r="H5805" i="3"/>
  <c r="G5805" i="3"/>
  <c r="H5806" i="3"/>
  <c r="G5806" i="3"/>
  <c r="M5807" i="3"/>
  <c r="I5808" i="3"/>
  <c r="N5809" i="3"/>
  <c r="L5809" i="3"/>
  <c r="H5810" i="3"/>
  <c r="I5812" i="3"/>
  <c r="G5812" i="3"/>
  <c r="I5814" i="3"/>
  <c r="G5814" i="3"/>
  <c r="N5815" i="3"/>
  <c r="L5815" i="3"/>
  <c r="N5816" i="3"/>
  <c r="L5816" i="3"/>
  <c r="H5818" i="3"/>
  <c r="G5818" i="3"/>
  <c r="H5819" i="3"/>
  <c r="G5819" i="3"/>
  <c r="N5820" i="3"/>
  <c r="L5820" i="3"/>
  <c r="M5821" i="3"/>
  <c r="H5823" i="3"/>
  <c r="G5823" i="3"/>
  <c r="N5823" i="3"/>
  <c r="N5824" i="3"/>
  <c r="L5824" i="3"/>
  <c r="M5825" i="3"/>
  <c r="H5827" i="3"/>
  <c r="G5827" i="3"/>
  <c r="N5828" i="3"/>
  <c r="L5828" i="3"/>
  <c r="M5830" i="3"/>
  <c r="I5833" i="3"/>
  <c r="G5833" i="3"/>
  <c r="I5835" i="3"/>
  <c r="G5835" i="3"/>
  <c r="M5837" i="3"/>
  <c r="N5840" i="3"/>
  <c r="L5840" i="3"/>
  <c r="N5841" i="3"/>
  <c r="L5841" i="3"/>
  <c r="M5842" i="3"/>
  <c r="H5843" i="3"/>
  <c r="G5843" i="3"/>
  <c r="I5845" i="3"/>
  <c r="G5845" i="3"/>
  <c r="H5846" i="3"/>
  <c r="G5846" i="3"/>
  <c r="M5847" i="3"/>
  <c r="L5847" i="3"/>
  <c r="I5848" i="3"/>
  <c r="N5849" i="3"/>
  <c r="L5849" i="3"/>
  <c r="N5850" i="3"/>
  <c r="L5850" i="3"/>
  <c r="H5852" i="3"/>
  <c r="G5852" i="3"/>
  <c r="N5852" i="3"/>
  <c r="I5853" i="3"/>
  <c r="G5853" i="3"/>
  <c r="N5854" i="3"/>
  <c r="L5854" i="3"/>
  <c r="N5855" i="3"/>
  <c r="L5855" i="3"/>
  <c r="H5857" i="3"/>
  <c r="G5857" i="3"/>
  <c r="N5858" i="3"/>
  <c r="L5858" i="3"/>
  <c r="N5861" i="3"/>
  <c r="L5861" i="3"/>
  <c r="M5862" i="3"/>
  <c r="L5862" i="3"/>
  <c r="N5863" i="3"/>
  <c r="L5863" i="3"/>
  <c r="M5864" i="3"/>
  <c r="H5868" i="3"/>
  <c r="G5868" i="3"/>
  <c r="M5869" i="3"/>
  <c r="I5872" i="3"/>
  <c r="G5872" i="3"/>
  <c r="H5875" i="3"/>
  <c r="G5875" i="3"/>
  <c r="H5876" i="3"/>
  <c r="G5876" i="3"/>
  <c r="N5877" i="3"/>
  <c r="L5877" i="3"/>
  <c r="M5878" i="3"/>
  <c r="N5880" i="3"/>
  <c r="L5880" i="3"/>
  <c r="M5881" i="3"/>
  <c r="L5881" i="3"/>
  <c r="H5882" i="3"/>
  <c r="H5884" i="3"/>
  <c r="G5884" i="3"/>
  <c r="I5886" i="3"/>
  <c r="G5886" i="3"/>
  <c r="H5888" i="3"/>
  <c r="G5888" i="3"/>
  <c r="I5889" i="3"/>
  <c r="G5889" i="3"/>
  <c r="M5890" i="3"/>
  <c r="M5891" i="3"/>
  <c r="H5893" i="3"/>
  <c r="H5896" i="3"/>
  <c r="G5896" i="3"/>
  <c r="I5898" i="3"/>
  <c r="G5898" i="3"/>
  <c r="I5900" i="3"/>
  <c r="G5900" i="3"/>
  <c r="N5901" i="3"/>
  <c r="L5901" i="3"/>
  <c r="H5903" i="3"/>
  <c r="G5903" i="3"/>
  <c r="H5905" i="3"/>
  <c r="G5905" i="3"/>
  <c r="N5906" i="3"/>
  <c r="L5906" i="3"/>
  <c r="M5907" i="3"/>
  <c r="N5909" i="3"/>
  <c r="L5909" i="3"/>
  <c r="N5911" i="3"/>
  <c r="L5911" i="3"/>
  <c r="M5912" i="3"/>
  <c r="L5912" i="3"/>
  <c r="I5914" i="3"/>
  <c r="N5915" i="3"/>
  <c r="L5915" i="3"/>
  <c r="N5916" i="3"/>
  <c r="L5916" i="3"/>
  <c r="I5917" i="3"/>
  <c r="G5917" i="3"/>
  <c r="H5919" i="3"/>
  <c r="G5919" i="3"/>
  <c r="H5921" i="3"/>
  <c r="G5921" i="3"/>
  <c r="H5922" i="3"/>
  <c r="G5922" i="3"/>
  <c r="N5924" i="3"/>
  <c r="L5924" i="3"/>
  <c r="N5926" i="3"/>
  <c r="L5926" i="3"/>
  <c r="M5927" i="3"/>
  <c r="L5927" i="3"/>
  <c r="I5929" i="3"/>
  <c r="H5931" i="3"/>
  <c r="G5931" i="3"/>
  <c r="M5932" i="3"/>
  <c r="M5933" i="3"/>
  <c r="N5935" i="3"/>
  <c r="L5935" i="3"/>
  <c r="H5936" i="3"/>
  <c r="G5936" i="3"/>
  <c r="M5937" i="3"/>
  <c r="M5938" i="3"/>
  <c r="N5939" i="3"/>
  <c r="L5939" i="3"/>
  <c r="M5941" i="3"/>
  <c r="L5941" i="3"/>
  <c r="H5942" i="3"/>
  <c r="G5942" i="3"/>
  <c r="H5944" i="3"/>
  <c r="G5944" i="3"/>
  <c r="H5945" i="3"/>
  <c r="G5945" i="3"/>
  <c r="N5947" i="3"/>
  <c r="L5947" i="3"/>
  <c r="H5952" i="3"/>
  <c r="G5952" i="3"/>
  <c r="M5953" i="3"/>
  <c r="H5954" i="3"/>
  <c r="G5954" i="3"/>
  <c r="M5957" i="3"/>
  <c r="H5959" i="3"/>
  <c r="G5959" i="3"/>
  <c r="N5963" i="3"/>
  <c r="L5963" i="3"/>
  <c r="M5965" i="3"/>
  <c r="L5965" i="3"/>
  <c r="N5970" i="3"/>
  <c r="L5970" i="3"/>
  <c r="M5973" i="3"/>
  <c r="L5973" i="3"/>
  <c r="H5975" i="3"/>
  <c r="G5975" i="3"/>
  <c r="H5978" i="3"/>
  <c r="N5979" i="3"/>
  <c r="L5979" i="3"/>
  <c r="N5980" i="3"/>
  <c r="I5982" i="3"/>
  <c r="N5983" i="3"/>
  <c r="L5983" i="3"/>
  <c r="H5985" i="3"/>
  <c r="N5986" i="3"/>
  <c r="L5986" i="3"/>
  <c r="N5988" i="3"/>
  <c r="L5988" i="3"/>
  <c r="N5989" i="3"/>
  <c r="H5993" i="3"/>
  <c r="I5994" i="3"/>
  <c r="G5994" i="3"/>
  <c r="M5996" i="3"/>
  <c r="L5996" i="3"/>
  <c r="I5998" i="3"/>
  <c r="H6001" i="3"/>
  <c r="G6001" i="3"/>
  <c r="N6005" i="3"/>
  <c r="L6005" i="3"/>
  <c r="N6006" i="3"/>
  <c r="L6006" i="3"/>
  <c r="N6007" i="3"/>
  <c r="I6012" i="3"/>
  <c r="G6012" i="3"/>
  <c r="N6013" i="3"/>
  <c r="L6013" i="3"/>
  <c r="N6015" i="3"/>
  <c r="L6015" i="3"/>
  <c r="M6016" i="3"/>
  <c r="L6016" i="3"/>
  <c r="I6020" i="3"/>
  <c r="N6022" i="3"/>
  <c r="L6022" i="3"/>
  <c r="H6024" i="3"/>
  <c r="G6024" i="3"/>
  <c r="N6025" i="3"/>
  <c r="N6028" i="3"/>
  <c r="L6028" i="3"/>
  <c r="N6030" i="3"/>
  <c r="L6030" i="3"/>
  <c r="N6031" i="3"/>
  <c r="H6032" i="3"/>
  <c r="H6034" i="3"/>
  <c r="G6034" i="3"/>
  <c r="I6036" i="3"/>
  <c r="G6036" i="3"/>
  <c r="N6037" i="3"/>
  <c r="L6037" i="3"/>
  <c r="N6039" i="3"/>
  <c r="L6039" i="3"/>
  <c r="M6040" i="3"/>
  <c r="L6040" i="3"/>
  <c r="I6044" i="3"/>
  <c r="N6045" i="3"/>
  <c r="L6045" i="3"/>
  <c r="H6048" i="3"/>
  <c r="G6048" i="3"/>
  <c r="H6050" i="3"/>
  <c r="G6050" i="3"/>
  <c r="H6053" i="3"/>
  <c r="N6054" i="3"/>
  <c r="L6054" i="3"/>
  <c r="N6056" i="3"/>
  <c r="L6056" i="3"/>
  <c r="H6059" i="3"/>
  <c r="G6059" i="3"/>
  <c r="I6060" i="3"/>
  <c r="G6060" i="3"/>
  <c r="N6061" i="3"/>
  <c r="L6061" i="3"/>
  <c r="N6063" i="3"/>
  <c r="L6063" i="3"/>
  <c r="H6064" i="3"/>
  <c r="G6064" i="3"/>
  <c r="N6065" i="3"/>
  <c r="N6069" i="3"/>
  <c r="L6069" i="3"/>
  <c r="M6070" i="3"/>
  <c r="L6070" i="3"/>
  <c r="I6071" i="3"/>
  <c r="N6072" i="3"/>
  <c r="L6072" i="3"/>
  <c r="H6073" i="3"/>
  <c r="G6073" i="3"/>
  <c r="N6075" i="3"/>
  <c r="H6078" i="3"/>
  <c r="N6079" i="3"/>
  <c r="L6079" i="3"/>
  <c r="N6081" i="3"/>
  <c r="H6085" i="3"/>
  <c r="N6087" i="3"/>
  <c r="L6087" i="3"/>
  <c r="N6088" i="3"/>
  <c r="L6088" i="3"/>
  <c r="I6090" i="3"/>
  <c r="N6091" i="3"/>
  <c r="L6091" i="3"/>
  <c r="N6093" i="3"/>
  <c r="L6093" i="3"/>
  <c r="H6094" i="3"/>
  <c r="G6094" i="3"/>
  <c r="N6098" i="3"/>
  <c r="I6102" i="3"/>
  <c r="N6104" i="3"/>
  <c r="L6104" i="3"/>
  <c r="H6106" i="3"/>
  <c r="G6106" i="3"/>
  <c r="H6107" i="3"/>
  <c r="G6107" i="3"/>
  <c r="N6108" i="3"/>
  <c r="H6112" i="3"/>
  <c r="N6113" i="3"/>
  <c r="L6113" i="3"/>
  <c r="N6115" i="3"/>
  <c r="L6115" i="3"/>
  <c r="N6116" i="3"/>
  <c r="N6117" i="3"/>
  <c r="L6117" i="3"/>
  <c r="N6119" i="3"/>
  <c r="L6119" i="3"/>
  <c r="M6120" i="3"/>
  <c r="L6120" i="3"/>
  <c r="N6122" i="3"/>
  <c r="L6122" i="3"/>
  <c r="H6124" i="3"/>
  <c r="N6125" i="3"/>
  <c r="L6125" i="3"/>
  <c r="N6127" i="3"/>
  <c r="L6127" i="3"/>
  <c r="M6128" i="3"/>
  <c r="L6128" i="3"/>
  <c r="N6130" i="3"/>
  <c r="L6130" i="3"/>
  <c r="H6132" i="3"/>
  <c r="N6133" i="3"/>
  <c r="L6133" i="3"/>
  <c r="N6135" i="3"/>
  <c r="L6135" i="3"/>
  <c r="M6136" i="3"/>
  <c r="L6136" i="3"/>
  <c r="H6139" i="3"/>
  <c r="N6140" i="3"/>
  <c r="L6140" i="3"/>
  <c r="N6142" i="3"/>
  <c r="L6142" i="3"/>
  <c r="M6143" i="3"/>
  <c r="L6143" i="3"/>
  <c r="N6145" i="3"/>
  <c r="L6145" i="3"/>
  <c r="N6146" i="3"/>
  <c r="L6146" i="3"/>
  <c r="N6148" i="3"/>
  <c r="L6148" i="3"/>
  <c r="M6149" i="3"/>
  <c r="L6149" i="3"/>
  <c r="H6151" i="3"/>
  <c r="N6152" i="3"/>
  <c r="L6152" i="3"/>
  <c r="N6156" i="3"/>
  <c r="L6156" i="3"/>
  <c r="N6157" i="3"/>
  <c r="L6157" i="3"/>
  <c r="M6158" i="3"/>
  <c r="L6158" i="3"/>
  <c r="N6160" i="3"/>
  <c r="L6160" i="3"/>
  <c r="N6162" i="3"/>
  <c r="L6162" i="3"/>
  <c r="M6164" i="3"/>
  <c r="L6164" i="3"/>
  <c r="N6167" i="3"/>
  <c r="L6167" i="3"/>
  <c r="M6168" i="3"/>
  <c r="L6168" i="3"/>
  <c r="N6169" i="3"/>
  <c r="L6169" i="3"/>
  <c r="H6170" i="3"/>
  <c r="N6171" i="3"/>
  <c r="L6171" i="3"/>
  <c r="M6173" i="3"/>
  <c r="L6173" i="3"/>
  <c r="N6175" i="3"/>
  <c r="L6175" i="3"/>
  <c r="N6176" i="3"/>
  <c r="L6176" i="3"/>
  <c r="N6177" i="3"/>
  <c r="L6177" i="3"/>
  <c r="H6179" i="3"/>
  <c r="N6180" i="3"/>
  <c r="L6180" i="3"/>
  <c r="N6182" i="3"/>
  <c r="L6182" i="3"/>
  <c r="M6183" i="3"/>
  <c r="L6183" i="3"/>
  <c r="N6184" i="3"/>
  <c r="L6184" i="3"/>
  <c r="H6186" i="3"/>
  <c r="N6187" i="3"/>
  <c r="L6187" i="3"/>
  <c r="N6189" i="3"/>
  <c r="L6189" i="3"/>
  <c r="M6190" i="3"/>
  <c r="L6190" i="3"/>
  <c r="N6192" i="3"/>
  <c r="L6192" i="3"/>
  <c r="H6194" i="3"/>
  <c r="N6195" i="3"/>
  <c r="L6195" i="3"/>
  <c r="H6199" i="3"/>
  <c r="N6200" i="3"/>
  <c r="L6200" i="3"/>
  <c r="M6202" i="3"/>
  <c r="L6202" i="3"/>
  <c r="N6204" i="3"/>
  <c r="L6204" i="3"/>
  <c r="H6206" i="3"/>
  <c r="N6207" i="3"/>
  <c r="L6207" i="3"/>
  <c r="N6209" i="3"/>
  <c r="L6209" i="3"/>
  <c r="M6210" i="3"/>
  <c r="L6210" i="3"/>
  <c r="H6212" i="3"/>
  <c r="G6212" i="3"/>
  <c r="I6214" i="3"/>
  <c r="G6214" i="3"/>
  <c r="N6215" i="3"/>
  <c r="L6215" i="3"/>
  <c r="N6217" i="3"/>
  <c r="L6217" i="3"/>
  <c r="M6218" i="3"/>
  <c r="L6218" i="3"/>
  <c r="I6221" i="3"/>
  <c r="G6221" i="3"/>
  <c r="N6222" i="3"/>
  <c r="L6222" i="3"/>
  <c r="N6224" i="3"/>
  <c r="L6224" i="3"/>
  <c r="M6225" i="3"/>
  <c r="L6225" i="3"/>
  <c r="H6227" i="3"/>
  <c r="G6227" i="3"/>
  <c r="I6229" i="3"/>
  <c r="G6229" i="3"/>
  <c r="N6231" i="3"/>
  <c r="L6231" i="3"/>
  <c r="M6232" i="3"/>
  <c r="L6232" i="3"/>
  <c r="I6235" i="3"/>
  <c r="G6235" i="3"/>
  <c r="N6236" i="3"/>
  <c r="L6236" i="3"/>
  <c r="N6237" i="3"/>
  <c r="L6237" i="3"/>
  <c r="M6238" i="3"/>
  <c r="L6238" i="3"/>
  <c r="H6239" i="3"/>
  <c r="G6239" i="3"/>
  <c r="I6240" i="3"/>
  <c r="G6240" i="3"/>
  <c r="N6241" i="3"/>
  <c r="L6241" i="3"/>
  <c r="M6243" i="3"/>
  <c r="L6243" i="3"/>
  <c r="H6244" i="3"/>
  <c r="G6244" i="3"/>
  <c r="I6245" i="3"/>
  <c r="G6245" i="3"/>
  <c r="N6246" i="3"/>
  <c r="L6246" i="3"/>
  <c r="N6248" i="3"/>
  <c r="L6248" i="3"/>
  <c r="M6249" i="3"/>
  <c r="L6249" i="3"/>
  <c r="H6251" i="3"/>
  <c r="G6251" i="3"/>
  <c r="I6252" i="3"/>
  <c r="G6252" i="3"/>
  <c r="N6254" i="3"/>
  <c r="L6254" i="3"/>
  <c r="M6255" i="3"/>
  <c r="L6255" i="3"/>
  <c r="H6256" i="3"/>
  <c r="G6256" i="3"/>
  <c r="I6257" i="3"/>
  <c r="G6257" i="3"/>
  <c r="N6258" i="3"/>
  <c r="L6258" i="3"/>
  <c r="N6259" i="3"/>
  <c r="L6259" i="3"/>
  <c r="M6260" i="3"/>
  <c r="L6260" i="3"/>
  <c r="H6261" i="3"/>
  <c r="G6261" i="3"/>
  <c r="N6263" i="3"/>
  <c r="L6263" i="3"/>
  <c r="M6265" i="3"/>
  <c r="L6265" i="3"/>
  <c r="H6267" i="3"/>
  <c r="G6267" i="3"/>
  <c r="I6268" i="3"/>
  <c r="G6268" i="3"/>
  <c r="M6270" i="3"/>
  <c r="L6270" i="3"/>
  <c r="H6272" i="3"/>
  <c r="G6272" i="3"/>
  <c r="I6273" i="3"/>
  <c r="G6273" i="3"/>
  <c r="N6274" i="3"/>
  <c r="L6274" i="3"/>
  <c r="N6275" i="3"/>
  <c r="L6275" i="3"/>
  <c r="M6276" i="3"/>
  <c r="L6276" i="3"/>
  <c r="N6278" i="3"/>
  <c r="L6278" i="3"/>
  <c r="I6282" i="3"/>
  <c r="G6282" i="3"/>
  <c r="N6284" i="3"/>
  <c r="L6284" i="3"/>
  <c r="H6286" i="3"/>
  <c r="G6286" i="3"/>
  <c r="I6287" i="3"/>
  <c r="G6287" i="3"/>
  <c r="N6288" i="3"/>
  <c r="L6288" i="3"/>
  <c r="N6290" i="3"/>
  <c r="L6290" i="3"/>
  <c r="M6291" i="3"/>
  <c r="L6291" i="3"/>
  <c r="H6292" i="3"/>
  <c r="G6292" i="3"/>
  <c r="I6293" i="3"/>
  <c r="G6293" i="3"/>
  <c r="N6294" i="3"/>
  <c r="L6294" i="3"/>
  <c r="N6295" i="3"/>
  <c r="L6295" i="3"/>
  <c r="N6297" i="3"/>
  <c r="L6297" i="3"/>
  <c r="N6298" i="3"/>
  <c r="L6298" i="3"/>
  <c r="N6301" i="3"/>
  <c r="L6301" i="3"/>
  <c r="N6303" i="3"/>
  <c r="L6303" i="3"/>
  <c r="M6304" i="3"/>
  <c r="L6304" i="3"/>
  <c r="H6305" i="3"/>
  <c r="G6305" i="3"/>
  <c r="I6306" i="3"/>
  <c r="G6306" i="3"/>
  <c r="N6308" i="3"/>
  <c r="L6308" i="3"/>
  <c r="M6309" i="3"/>
  <c r="L6309" i="3"/>
  <c r="H6311" i="3"/>
  <c r="G6311" i="3"/>
  <c r="I6313" i="3"/>
  <c r="G6313" i="3"/>
  <c r="N6314" i="3"/>
  <c r="L6314" i="3"/>
  <c r="M6316" i="3"/>
  <c r="L6316" i="3"/>
  <c r="H6317" i="3"/>
  <c r="G6317" i="3"/>
  <c r="N6319" i="3"/>
  <c r="L6319" i="3"/>
  <c r="M6320" i="3"/>
  <c r="L6320" i="3"/>
  <c r="H6321" i="3"/>
  <c r="G6321" i="3"/>
  <c r="I6322" i="3"/>
  <c r="G6322" i="3"/>
  <c r="N6324" i="3"/>
  <c r="L6324" i="3"/>
  <c r="M6325" i="3"/>
  <c r="L6325" i="3"/>
  <c r="H6326" i="3"/>
  <c r="G6326" i="3"/>
  <c r="I6328" i="3"/>
  <c r="G6328" i="3"/>
  <c r="N6330" i="3"/>
  <c r="L6330" i="3"/>
  <c r="M6331" i="3"/>
  <c r="L6331" i="3"/>
  <c r="H6332" i="3"/>
  <c r="G6332" i="3"/>
  <c r="I6333" i="3"/>
  <c r="G6333" i="3"/>
  <c r="N6335" i="3"/>
  <c r="L6335" i="3"/>
  <c r="I6338" i="3"/>
  <c r="G6338" i="3"/>
  <c r="N6339" i="3"/>
  <c r="L6339" i="3"/>
  <c r="N6341" i="3"/>
  <c r="L6341" i="3"/>
  <c r="M6342" i="3"/>
  <c r="L6342" i="3"/>
  <c r="I6344" i="3"/>
  <c r="G6344" i="3"/>
  <c r="N6345" i="3"/>
  <c r="L6345" i="3"/>
  <c r="N6347" i="3"/>
  <c r="L6347" i="3"/>
  <c r="M6348" i="3"/>
  <c r="L6348" i="3"/>
  <c r="N6349" i="3"/>
  <c r="L6349" i="3"/>
  <c r="M6350" i="3"/>
  <c r="L6350" i="3"/>
  <c r="H6352" i="3"/>
  <c r="G6352" i="3"/>
  <c r="I6354" i="3"/>
  <c r="G6354" i="3"/>
  <c r="N6355" i="3"/>
  <c r="L6355" i="3"/>
  <c r="I6356" i="3"/>
  <c r="G6356" i="3"/>
  <c r="N6357" i="3"/>
  <c r="L6357" i="3"/>
  <c r="H6358" i="3"/>
  <c r="G6358" i="3"/>
  <c r="M6360" i="3"/>
  <c r="L6360" i="3"/>
  <c r="M6362" i="3"/>
  <c r="L6362" i="3"/>
  <c r="I6363" i="3"/>
  <c r="G6363" i="3"/>
  <c r="N6364" i="3"/>
  <c r="L6364" i="3"/>
  <c r="N6365" i="3"/>
  <c r="L6365" i="3"/>
  <c r="M6366" i="3"/>
  <c r="L6366" i="3"/>
  <c r="H6367" i="3"/>
  <c r="G6367" i="3"/>
  <c r="I6370" i="3"/>
  <c r="M6371" i="3"/>
  <c r="M6372" i="3"/>
  <c r="N6377" i="3"/>
  <c r="L6377" i="3"/>
  <c r="M6381" i="3"/>
  <c r="N6382" i="3"/>
  <c r="L6382" i="3"/>
  <c r="N6383" i="3"/>
  <c r="I6386" i="3"/>
  <c r="G6386" i="3"/>
  <c r="N6388" i="3"/>
  <c r="L6388" i="3"/>
  <c r="I6389" i="3"/>
  <c r="G6389" i="3"/>
  <c r="H6390" i="3"/>
  <c r="H6391" i="3"/>
  <c r="G6391" i="3"/>
  <c r="M6392" i="3"/>
  <c r="I6394" i="3"/>
  <c r="N6395" i="3"/>
  <c r="M6396" i="3"/>
  <c r="N6397" i="3"/>
  <c r="L6397" i="3"/>
  <c r="I6398" i="3"/>
  <c r="G6398" i="3"/>
  <c r="N6399" i="3"/>
  <c r="L6399" i="3"/>
  <c r="M6400" i="3"/>
  <c r="L6400" i="3"/>
  <c r="N6401" i="3"/>
  <c r="L6401" i="3"/>
  <c r="N6402" i="3"/>
  <c r="L6402" i="3"/>
  <c r="N6404" i="3"/>
  <c r="I6408" i="3"/>
  <c r="N6422" i="3"/>
  <c r="N6427" i="3"/>
  <c r="L6427" i="3"/>
  <c r="I6429" i="3"/>
  <c r="G6429" i="3"/>
  <c r="M6433" i="3"/>
  <c r="L6433" i="3"/>
  <c r="M6436" i="3"/>
  <c r="N6439" i="3"/>
  <c r="L6439" i="3"/>
  <c r="H6440" i="3"/>
  <c r="I6444" i="3"/>
  <c r="G6444" i="3"/>
  <c r="N6445" i="3"/>
  <c r="L6445" i="3"/>
  <c r="N6446" i="3"/>
  <c r="I6448" i="3"/>
  <c r="I6450" i="3"/>
  <c r="G6450" i="3"/>
  <c r="H6453" i="3"/>
  <c r="G6453" i="3"/>
  <c r="H6456" i="3"/>
  <c r="G6456" i="3"/>
  <c r="N6458" i="3"/>
  <c r="L6458" i="3"/>
  <c r="H6459" i="3"/>
  <c r="N6460" i="3"/>
  <c r="L6460" i="3"/>
  <c r="N6461" i="3"/>
  <c r="I6463" i="3"/>
  <c r="I6465" i="3"/>
  <c r="G6465" i="3"/>
  <c r="I6466" i="3"/>
  <c r="M6468" i="3"/>
  <c r="N6474" i="3"/>
  <c r="L6474" i="3"/>
  <c r="I6478" i="3"/>
  <c r="N6479" i="3"/>
  <c r="N6480" i="3"/>
  <c r="L6480" i="3"/>
  <c r="H6482" i="3"/>
  <c r="M6486" i="3"/>
  <c r="L6486" i="3"/>
  <c r="I6488" i="3"/>
  <c r="I6490" i="3"/>
  <c r="G6490" i="3"/>
  <c r="M6491" i="3"/>
  <c r="H6493" i="3"/>
  <c r="G6493" i="3"/>
  <c r="N6494" i="3"/>
  <c r="L6494" i="3"/>
  <c r="M6495" i="3"/>
  <c r="I6497" i="3"/>
  <c r="M6498" i="3"/>
  <c r="L6498" i="3"/>
  <c r="N6500" i="3"/>
  <c r="L6500" i="3"/>
  <c r="I6502" i="3"/>
  <c r="I6504" i="3"/>
  <c r="G6504" i="3"/>
  <c r="N6506" i="3"/>
  <c r="L6506" i="3"/>
  <c r="N6507" i="3"/>
  <c r="I6509" i="3"/>
  <c r="M6511" i="3"/>
  <c r="I6513" i="3"/>
  <c r="N6515" i="3"/>
  <c r="L6515" i="3"/>
  <c r="H6517" i="3"/>
  <c r="G6517" i="3"/>
  <c r="I6518" i="3"/>
  <c r="N6520" i="3"/>
  <c r="I6524" i="3"/>
  <c r="G6524" i="3"/>
  <c r="H6528" i="3"/>
  <c r="G6528" i="3"/>
  <c r="N6529" i="3"/>
  <c r="N6531" i="3"/>
  <c r="L6531" i="3"/>
  <c r="H6533" i="3"/>
  <c r="N6534" i="3"/>
  <c r="L6534" i="3"/>
  <c r="N6535" i="3"/>
  <c r="I6537" i="3"/>
  <c r="I6539" i="3"/>
  <c r="G6539" i="3"/>
  <c r="H6542" i="3"/>
  <c r="G6542" i="3"/>
  <c r="N6543" i="3"/>
  <c r="L6543" i="3"/>
  <c r="M6544" i="3"/>
  <c r="I6546" i="3"/>
  <c r="N6548" i="3"/>
  <c r="L6548" i="3"/>
  <c r="I6550" i="3"/>
  <c r="N6551" i="3"/>
  <c r="N6553" i="3"/>
  <c r="L6553" i="3"/>
  <c r="H6555" i="3"/>
  <c r="I6556" i="3"/>
  <c r="G6556" i="3"/>
  <c r="I6558" i="3"/>
  <c r="G6558" i="3"/>
  <c r="I6560" i="3"/>
  <c r="G6560" i="3"/>
  <c r="N6561" i="3"/>
  <c r="L6561" i="3"/>
  <c r="H6563" i="3"/>
  <c r="G6563" i="3"/>
  <c r="N6571" i="3"/>
  <c r="L6571" i="3"/>
  <c r="N6572" i="3"/>
  <c r="L6572" i="3"/>
  <c r="H6574" i="3"/>
  <c r="N6579" i="3"/>
  <c r="L6579" i="3"/>
  <c r="N6582" i="3"/>
  <c r="L6582" i="3"/>
  <c r="M6584" i="3"/>
  <c r="H6588" i="3"/>
  <c r="G6588" i="3"/>
  <c r="H6589" i="3"/>
  <c r="G6589" i="3"/>
  <c r="M6590" i="3"/>
  <c r="L6590" i="3"/>
  <c r="N6592" i="3"/>
  <c r="L6592" i="3"/>
  <c r="H6594" i="3"/>
  <c r="G6594" i="3"/>
  <c r="H6597" i="3"/>
  <c r="G6597" i="3"/>
  <c r="N6598" i="3"/>
  <c r="L6598" i="3"/>
  <c r="I6600" i="3"/>
  <c r="G6600" i="3"/>
  <c r="N6601" i="3"/>
  <c r="L6601" i="3"/>
  <c r="I6603" i="3"/>
  <c r="G6603" i="3"/>
  <c r="N6604" i="3"/>
  <c r="L6604" i="3"/>
  <c r="N6607" i="3"/>
  <c r="L6607" i="3"/>
  <c r="H6608" i="3"/>
  <c r="N6609" i="3"/>
  <c r="L6609" i="3"/>
  <c r="I6610" i="3"/>
  <c r="I6612" i="3"/>
  <c r="M6613" i="3"/>
  <c r="L6613" i="3"/>
  <c r="N6615" i="3"/>
  <c r="I6619" i="3"/>
  <c r="G6619" i="3"/>
  <c r="N6620" i="3"/>
  <c r="L6620" i="3"/>
  <c r="H6622" i="3"/>
  <c r="G6622" i="3"/>
  <c r="M6623" i="3"/>
  <c r="L6623" i="3"/>
  <c r="M6625" i="3"/>
  <c r="M6626" i="3"/>
  <c r="I6627" i="3"/>
  <c r="H6631" i="3"/>
  <c r="I6632" i="3"/>
  <c r="G6632" i="3"/>
  <c r="N6633" i="3"/>
  <c r="L6633" i="3"/>
  <c r="H6635" i="3"/>
  <c r="G6635" i="3"/>
  <c r="N6637" i="3"/>
  <c r="L6637" i="3"/>
  <c r="I6639" i="3"/>
  <c r="G6639" i="3"/>
  <c r="N6640" i="3"/>
  <c r="L6640" i="3"/>
  <c r="H6641" i="3"/>
  <c r="G6641" i="3"/>
  <c r="N6643" i="3"/>
  <c r="L6643" i="3"/>
  <c r="H6644" i="3"/>
  <c r="N6646" i="3"/>
  <c r="L6646" i="3"/>
  <c r="N6647" i="3"/>
  <c r="N6648" i="3"/>
  <c r="L6648" i="3"/>
  <c r="N6650" i="3"/>
  <c r="N6652" i="3"/>
  <c r="L6652" i="3"/>
  <c r="H6653" i="3"/>
  <c r="N6654" i="3"/>
  <c r="I6655" i="3"/>
  <c r="G6655" i="3"/>
  <c r="M6657" i="3"/>
  <c r="I6659" i="3"/>
  <c r="G6659" i="3"/>
  <c r="N6660" i="3"/>
  <c r="L6660" i="3"/>
  <c r="H6662" i="3"/>
  <c r="G6662" i="3"/>
  <c r="M6663" i="3"/>
  <c r="H6665" i="3"/>
  <c r="G6665" i="3"/>
  <c r="H6666" i="3"/>
  <c r="G6666" i="3"/>
  <c r="M6667" i="3"/>
  <c r="N6669" i="3"/>
  <c r="L6669" i="3"/>
  <c r="N6671" i="3"/>
  <c r="L6671" i="3"/>
  <c r="I6673" i="3"/>
  <c r="N6674" i="3"/>
  <c r="L6674" i="3"/>
  <c r="N6676" i="3"/>
  <c r="L6676" i="3"/>
  <c r="N6677" i="3"/>
  <c r="L6677" i="3"/>
  <c r="N6679" i="3"/>
  <c r="N6681" i="3"/>
  <c r="L6681" i="3"/>
  <c r="N6682" i="3"/>
  <c r="N6684" i="3"/>
  <c r="L6684" i="3"/>
  <c r="M6685" i="3"/>
  <c r="H6687" i="3"/>
  <c r="G6687" i="3"/>
  <c r="I6689" i="3"/>
  <c r="H6691" i="3"/>
  <c r="G6691" i="3"/>
  <c r="N6692" i="3"/>
  <c r="L6692" i="3"/>
  <c r="N6694" i="3"/>
  <c r="L6694" i="3"/>
  <c r="N6695" i="3"/>
  <c r="L6695" i="3"/>
  <c r="H6698" i="3"/>
  <c r="G6698" i="3"/>
  <c r="N6700" i="3"/>
  <c r="L6700" i="3"/>
  <c r="N6701" i="3"/>
  <c r="L6701" i="3"/>
  <c r="I6703" i="3"/>
  <c r="N6705" i="3"/>
  <c r="L6705" i="3"/>
  <c r="N6706" i="3"/>
  <c r="L6706" i="3"/>
  <c r="H6708" i="3"/>
  <c r="N6709" i="3"/>
  <c r="L6709" i="3"/>
  <c r="H6710" i="3"/>
  <c r="G6710" i="3"/>
  <c r="N6711" i="3"/>
  <c r="L6711" i="3"/>
  <c r="N6713" i="3"/>
  <c r="L6713" i="3"/>
  <c r="N6715" i="3"/>
  <c r="L6715" i="3"/>
  <c r="I6717" i="3"/>
  <c r="M6718" i="3"/>
  <c r="H6721" i="3"/>
  <c r="G6721" i="3"/>
  <c r="I6722" i="3"/>
  <c r="G6722" i="3"/>
  <c r="N6723" i="3"/>
  <c r="N6724" i="3"/>
  <c r="L6724" i="3"/>
  <c r="N6726" i="3"/>
  <c r="L6726" i="3"/>
  <c r="H6727" i="3"/>
  <c r="G6727" i="3"/>
  <c r="M6728" i="3"/>
  <c r="M6729" i="3"/>
  <c r="H6731" i="3"/>
  <c r="G6731" i="3"/>
  <c r="M6732" i="3"/>
  <c r="L6732" i="3"/>
  <c r="I6734" i="3"/>
  <c r="G6734" i="3"/>
  <c r="I6735" i="3"/>
  <c r="M6737" i="3"/>
  <c r="L6737" i="3"/>
  <c r="I6739" i="3"/>
  <c r="G6739" i="3"/>
  <c r="I6740" i="3"/>
  <c r="M6741" i="3"/>
  <c r="L6741" i="3"/>
  <c r="I6743" i="3"/>
  <c r="G6743" i="3"/>
  <c r="N6744" i="3"/>
  <c r="L6744" i="3"/>
  <c r="H6746" i="3"/>
  <c r="G6746" i="3"/>
  <c r="N6747" i="3"/>
  <c r="L6747" i="3"/>
  <c r="I6749" i="3"/>
  <c r="G6749" i="3"/>
  <c r="I6751" i="3"/>
  <c r="G6751" i="3"/>
  <c r="I6752" i="3"/>
  <c r="N6753" i="3"/>
  <c r="N6756" i="3"/>
  <c r="L6756" i="3"/>
  <c r="N6757" i="3"/>
  <c r="L6757" i="3"/>
  <c r="H6759" i="3"/>
  <c r="N6760" i="3"/>
  <c r="L6760" i="3"/>
  <c r="H6761" i="3"/>
  <c r="G6761" i="3"/>
  <c r="I6763" i="3"/>
  <c r="G6763" i="3"/>
  <c r="N6764" i="3"/>
  <c r="L6764" i="3"/>
  <c r="H6766" i="3"/>
  <c r="G6766" i="3"/>
  <c r="I6767" i="3"/>
  <c r="N6768" i="3"/>
  <c r="L6768" i="3"/>
  <c r="H6770" i="3"/>
  <c r="G6770" i="3"/>
  <c r="I6771" i="3"/>
  <c r="I6773" i="3"/>
  <c r="G6773" i="3"/>
  <c r="I6775" i="3"/>
  <c r="G6775" i="3"/>
  <c r="N6776" i="3"/>
  <c r="L6776" i="3"/>
  <c r="N6778" i="3"/>
  <c r="L6778" i="3"/>
  <c r="H6780" i="3"/>
  <c r="G6780" i="3"/>
  <c r="M6781" i="3"/>
  <c r="L6781" i="3"/>
  <c r="I6783" i="3"/>
  <c r="G6783" i="3"/>
  <c r="H6784" i="3"/>
  <c r="G6784" i="3"/>
  <c r="I6785" i="3"/>
  <c r="I6786" i="3"/>
  <c r="G6786" i="3"/>
  <c r="H6787" i="3"/>
  <c r="G6787" i="3"/>
  <c r="M6788" i="3"/>
  <c r="I6790" i="3"/>
  <c r="G6790" i="3"/>
  <c r="N6791" i="3"/>
  <c r="L6791" i="3"/>
  <c r="H6793" i="3"/>
  <c r="G6793" i="3"/>
  <c r="M6794" i="3"/>
  <c r="H6796" i="3"/>
  <c r="G6796" i="3"/>
  <c r="H6797" i="3"/>
  <c r="G6797" i="3"/>
  <c r="M6798" i="3"/>
  <c r="H6800" i="3"/>
  <c r="G6800" i="3"/>
  <c r="N6801" i="3"/>
  <c r="L6801" i="3"/>
  <c r="N6802" i="3"/>
  <c r="N6804" i="3"/>
  <c r="L6804" i="3"/>
  <c r="N6805" i="3"/>
  <c r="L6805" i="3"/>
  <c r="I6806" i="3"/>
  <c r="N6809" i="3"/>
  <c r="L6809" i="3"/>
  <c r="N6810" i="3"/>
  <c r="N6811" i="3"/>
  <c r="L6811" i="3"/>
  <c r="N6812" i="3"/>
  <c r="L6812" i="3"/>
  <c r="I6813" i="3"/>
  <c r="N6814" i="3"/>
  <c r="N6816" i="3"/>
  <c r="L6816" i="3"/>
  <c r="I6819" i="3"/>
  <c r="G6819" i="3"/>
  <c r="I6820" i="3"/>
  <c r="H6822" i="3"/>
  <c r="G6822" i="3"/>
  <c r="N6823" i="3"/>
  <c r="L6823" i="3"/>
  <c r="N6824" i="3"/>
  <c r="L6824" i="3"/>
  <c r="H6826" i="3"/>
  <c r="G6826" i="3"/>
  <c r="M6827" i="3"/>
  <c r="M6828" i="3"/>
  <c r="I6831" i="3"/>
  <c r="G6831" i="3"/>
  <c r="I6832" i="3"/>
  <c r="H6834" i="3"/>
  <c r="G6834" i="3"/>
  <c r="M6835" i="3"/>
  <c r="L6835" i="3"/>
  <c r="M6837" i="3"/>
  <c r="L6837" i="3"/>
  <c r="H6839" i="3"/>
  <c r="G6839" i="3"/>
  <c r="N6840" i="3"/>
  <c r="L6840" i="3"/>
  <c r="H6841" i="3"/>
  <c r="G6841" i="3"/>
  <c r="H6843" i="3"/>
  <c r="I6845" i="3"/>
  <c r="G6845" i="3"/>
  <c r="H6849" i="3"/>
  <c r="G6849" i="3"/>
  <c r="H6850" i="3"/>
  <c r="G6850" i="3"/>
  <c r="M6851" i="3"/>
  <c r="H6852" i="3"/>
  <c r="G6852" i="3"/>
  <c r="I6853" i="3"/>
  <c r="G6853" i="3"/>
  <c r="N6854" i="3"/>
  <c r="L6854" i="3"/>
  <c r="N6855" i="3"/>
  <c r="L6855" i="3"/>
  <c r="I6857" i="3"/>
  <c r="G6857" i="3"/>
  <c r="N6857" i="3"/>
  <c r="H6860" i="3"/>
  <c r="G6860" i="3"/>
  <c r="H6861" i="3"/>
  <c r="G6861" i="3"/>
  <c r="M6862" i="3"/>
  <c r="H6864" i="3"/>
  <c r="G6864" i="3"/>
  <c r="N6865" i="3"/>
  <c r="N6866" i="3"/>
  <c r="L6866" i="3"/>
  <c r="N6868" i="3"/>
  <c r="L6868" i="3"/>
  <c r="M6869" i="3"/>
  <c r="H6871" i="3"/>
  <c r="G6871" i="3"/>
  <c r="H6872" i="3"/>
  <c r="G6872" i="3"/>
  <c r="I6873" i="3"/>
  <c r="G6873" i="3"/>
  <c r="M6876" i="3"/>
  <c r="L6876" i="3"/>
  <c r="I6878" i="3"/>
  <c r="G6878" i="3"/>
  <c r="I6879" i="3"/>
  <c r="H6881" i="3"/>
  <c r="G6881" i="3"/>
  <c r="I6883" i="3"/>
  <c r="G6883" i="3"/>
  <c r="M6886" i="3"/>
  <c r="L6886" i="3"/>
  <c r="H6887" i="3"/>
  <c r="G6887" i="3"/>
  <c r="N6888" i="3"/>
  <c r="L6888" i="3"/>
  <c r="H6890" i="3"/>
  <c r="N6891" i="3"/>
  <c r="L6891" i="3"/>
  <c r="I6893" i="3"/>
  <c r="H6895" i="3"/>
  <c r="G6895" i="3"/>
  <c r="I6897" i="3"/>
  <c r="G6897" i="3"/>
  <c r="H6898" i="3"/>
  <c r="G6898" i="3"/>
  <c r="I6899" i="3"/>
  <c r="G6899" i="3"/>
  <c r="H6900" i="3"/>
  <c r="G6900" i="3"/>
  <c r="N6901" i="3"/>
  <c r="L6901" i="3"/>
  <c r="H6902" i="3"/>
  <c r="G6902" i="3"/>
  <c r="M6903" i="3"/>
  <c r="L6903" i="3"/>
  <c r="N6905" i="3"/>
  <c r="L6905" i="3"/>
  <c r="H6907" i="3"/>
  <c r="G6907" i="3"/>
  <c r="N6909" i="3"/>
  <c r="L6909" i="3"/>
  <c r="N6912" i="3"/>
  <c r="L6912" i="3"/>
  <c r="I6913" i="3"/>
  <c r="N6914" i="3"/>
  <c r="L6914" i="3"/>
  <c r="N6915" i="3"/>
  <c r="L6915" i="3"/>
  <c r="H6917" i="3"/>
  <c r="G6917" i="3"/>
  <c r="H6919" i="3"/>
  <c r="G6919" i="3"/>
  <c r="M6920" i="3"/>
  <c r="H6924" i="3"/>
  <c r="G6924" i="3"/>
  <c r="H6925" i="3"/>
  <c r="G6925" i="3"/>
  <c r="M6926" i="3"/>
  <c r="H6927" i="3"/>
  <c r="G6927" i="3"/>
  <c r="N6928" i="3"/>
  <c r="L6928" i="3"/>
  <c r="N6929" i="3"/>
  <c r="L6929" i="3"/>
  <c r="I6931" i="3"/>
  <c r="G6931" i="3"/>
  <c r="N6931" i="3"/>
  <c r="H6935" i="3"/>
  <c r="G6935" i="3"/>
  <c r="N6936" i="3"/>
  <c r="N6938" i="3"/>
  <c r="L6938" i="3"/>
  <c r="N6939" i="3"/>
  <c r="L6939" i="3"/>
  <c r="M6940" i="3"/>
  <c r="H6942" i="3"/>
  <c r="G6942" i="3"/>
  <c r="H6944" i="3"/>
  <c r="G6944" i="3"/>
  <c r="I6945" i="3"/>
  <c r="G6945" i="3"/>
  <c r="H6948" i="3"/>
  <c r="G6948" i="3"/>
  <c r="M6949" i="3"/>
  <c r="L6949" i="3"/>
  <c r="I6951" i="3"/>
  <c r="G6951" i="3"/>
  <c r="I6952" i="3"/>
  <c r="H6954" i="3"/>
  <c r="G6954" i="3"/>
  <c r="M6955" i="3"/>
  <c r="L6955" i="3"/>
  <c r="H6960" i="3"/>
  <c r="G6960" i="3"/>
  <c r="I6961" i="3"/>
  <c r="G6961" i="3"/>
  <c r="H6964" i="3"/>
  <c r="G6964" i="3"/>
  <c r="M6965" i="3"/>
  <c r="L6965" i="3"/>
  <c r="M6966" i="3"/>
  <c r="H6968" i="3"/>
  <c r="G6968" i="3"/>
  <c r="N6969" i="3"/>
  <c r="L6969" i="3"/>
  <c r="H6971" i="3"/>
  <c r="N6972" i="3"/>
  <c r="L6972" i="3"/>
  <c r="M6974" i="3"/>
  <c r="L6974" i="3"/>
  <c r="I6976" i="3"/>
  <c r="G6976" i="3"/>
  <c r="N6977" i="3"/>
  <c r="L6977" i="3"/>
  <c r="H6979" i="3"/>
  <c r="G6979" i="3"/>
  <c r="H6981" i="3"/>
  <c r="G6981" i="3"/>
  <c r="I6982" i="3"/>
  <c r="G6982" i="3"/>
  <c r="N6983" i="3"/>
  <c r="L6983" i="3"/>
  <c r="M6986" i="3"/>
  <c r="M6987" i="3"/>
  <c r="I6989" i="3"/>
  <c r="H6990" i="3"/>
  <c r="N6991" i="3"/>
  <c r="L6991" i="3"/>
  <c r="N6992" i="3"/>
  <c r="N6994" i="3"/>
  <c r="L6994" i="3"/>
  <c r="M6996" i="3"/>
  <c r="L6996" i="3"/>
  <c r="N6997" i="3"/>
  <c r="L6997" i="3"/>
  <c r="M6998" i="3"/>
  <c r="L6998" i="3"/>
  <c r="N6999" i="3"/>
  <c r="L6999" i="3"/>
  <c r="M6999" i="3"/>
  <c r="M7002" i="3"/>
  <c r="H7007" i="3"/>
  <c r="G7007" i="3"/>
  <c r="H7008" i="3"/>
  <c r="I7010" i="3"/>
  <c r="G7010" i="3"/>
  <c r="H7012" i="3"/>
  <c r="G7012" i="3"/>
  <c r="H7016" i="3"/>
  <c r="G7016" i="3"/>
  <c r="I7016" i="3"/>
  <c r="N7043" i="3"/>
  <c r="L7043" i="3"/>
  <c r="H7045" i="3"/>
  <c r="G7045" i="3"/>
  <c r="N7046" i="3"/>
  <c r="N7048" i="3"/>
  <c r="L7048" i="3"/>
  <c r="M7050" i="3"/>
  <c r="L7050" i="3"/>
  <c r="N7051" i="3"/>
  <c r="L7051" i="3"/>
  <c r="M7052" i="3"/>
  <c r="L7052" i="3"/>
  <c r="N7053" i="3"/>
  <c r="L7053" i="3"/>
  <c r="H7055" i="3"/>
  <c r="G7055" i="3"/>
  <c r="N7057" i="3"/>
  <c r="I7059" i="3"/>
  <c r="G7059" i="3"/>
  <c r="H7059" i="3"/>
  <c r="N7077" i="3"/>
  <c r="L7077" i="3"/>
  <c r="M7080" i="3"/>
  <c r="N7082" i="3"/>
  <c r="L7082" i="3"/>
  <c r="H7088" i="3"/>
  <c r="G7088" i="3"/>
  <c r="M7089" i="3"/>
  <c r="L7089" i="3"/>
  <c r="N7089" i="3"/>
  <c r="H7090" i="3"/>
  <c r="G7090" i="3"/>
  <c r="H7092" i="3"/>
  <c r="G7092" i="3"/>
  <c r="I7092" i="3"/>
  <c r="N7093" i="3"/>
  <c r="L7093" i="3"/>
  <c r="H7099" i="3"/>
  <c r="G7099" i="3"/>
  <c r="H7101" i="3"/>
  <c r="G7101" i="3"/>
  <c r="N7102" i="3"/>
  <c r="M7108" i="3"/>
  <c r="L7108" i="3"/>
  <c r="M7112" i="3"/>
  <c r="L7112" i="3"/>
  <c r="M7114" i="3"/>
  <c r="L7114" i="3"/>
  <c r="H7116" i="3"/>
  <c r="G7116" i="3"/>
  <c r="N7117" i="3"/>
  <c r="L7117" i="3"/>
  <c r="M7117" i="3"/>
  <c r="N7118" i="3"/>
  <c r="M7120" i="3"/>
  <c r="L7120" i="3"/>
  <c r="H7122" i="3"/>
  <c r="G7122" i="3"/>
  <c r="I7122" i="3"/>
  <c r="H7127" i="3"/>
  <c r="G7127" i="3"/>
  <c r="M7128" i="3"/>
  <c r="L7128" i="3"/>
  <c r="N7130" i="3"/>
  <c r="L7130" i="3"/>
  <c r="M7132" i="3"/>
  <c r="L7132" i="3"/>
  <c r="M7133" i="3"/>
  <c r="H7135" i="3"/>
  <c r="G7135" i="3"/>
  <c r="M7136" i="3"/>
  <c r="L7136" i="3"/>
  <c r="M7137" i="3"/>
  <c r="M7138" i="3"/>
  <c r="H7145" i="3"/>
  <c r="G7145" i="3"/>
  <c r="N7146" i="3"/>
  <c r="L7146" i="3"/>
  <c r="I7147" i="3"/>
  <c r="H7148" i="3"/>
  <c r="G7148" i="3"/>
  <c r="M7149" i="3"/>
  <c r="H7151" i="3"/>
  <c r="G7151" i="3"/>
  <c r="M7152" i="3"/>
  <c r="N7158" i="3"/>
  <c r="L7158" i="3"/>
  <c r="M7159" i="3"/>
  <c r="M7161" i="3"/>
  <c r="N7171" i="3"/>
  <c r="M7172" i="3"/>
  <c r="L7172" i="3"/>
  <c r="H7175" i="3"/>
  <c r="G7175" i="3"/>
  <c r="N7176" i="3"/>
  <c r="L7176" i="3"/>
  <c r="M7176" i="3"/>
  <c r="M7178" i="3"/>
  <c r="L7178" i="3"/>
  <c r="N7180" i="3"/>
  <c r="L7180" i="3"/>
  <c r="N7182" i="3"/>
  <c r="L7182" i="3"/>
  <c r="N7184" i="3"/>
  <c r="L7184" i="3"/>
  <c r="N7185" i="3"/>
  <c r="L7185" i="3"/>
  <c r="N7186" i="3"/>
  <c r="M7188" i="3"/>
  <c r="L7188" i="3"/>
  <c r="M7189" i="3"/>
  <c r="N7190" i="3"/>
  <c r="L7190" i="3"/>
  <c r="H7193" i="3"/>
  <c r="G7193" i="3"/>
  <c r="H7195" i="3"/>
  <c r="G7195" i="3"/>
  <c r="M7196" i="3"/>
  <c r="H7198" i="3"/>
  <c r="G7198" i="3"/>
  <c r="I7198" i="3"/>
  <c r="N7201" i="3"/>
  <c r="L7201" i="3"/>
  <c r="H7204" i="3"/>
  <c r="G7204" i="3"/>
  <c r="H7205" i="3"/>
  <c r="G7205" i="3"/>
  <c r="I7206" i="3"/>
  <c r="I7207" i="3"/>
  <c r="M7208" i="3"/>
  <c r="L7208" i="3"/>
  <c r="L7210" i="3"/>
  <c r="M7210" i="3"/>
  <c r="H7212" i="3"/>
  <c r="G7212" i="3"/>
  <c r="M7217" i="3"/>
  <c r="N7218" i="3"/>
  <c r="L7218" i="3"/>
  <c r="H7221" i="3"/>
  <c r="G7221" i="3"/>
  <c r="H7223" i="3"/>
  <c r="G7223" i="3"/>
  <c r="M7225" i="3"/>
  <c r="L7225" i="3"/>
  <c r="H7227" i="3"/>
  <c r="G7227" i="3"/>
  <c r="H7230" i="3"/>
  <c r="G7230" i="3"/>
  <c r="N7236" i="3"/>
  <c r="L7236" i="3"/>
  <c r="M7237" i="3"/>
  <c r="L7237" i="3"/>
  <c r="N7237" i="3"/>
  <c r="H7245" i="3"/>
  <c r="G7245" i="3"/>
  <c r="H7248" i="3"/>
  <c r="G7248" i="3"/>
  <c r="M7249" i="3"/>
  <c r="L7249" i="3"/>
  <c r="N7250" i="3"/>
  <c r="L7250" i="3"/>
  <c r="M7250" i="3"/>
  <c r="H7254" i="3"/>
  <c r="G7254" i="3"/>
  <c r="H7255" i="3"/>
  <c r="G7255" i="3"/>
  <c r="N7257" i="3"/>
  <c r="L7257" i="3"/>
  <c r="H7258" i="3"/>
  <c r="G7258" i="3"/>
  <c r="H7260" i="3"/>
  <c r="G7260" i="3"/>
  <c r="H7261" i="3"/>
  <c r="G7261" i="3"/>
  <c r="H7262" i="3"/>
  <c r="G7262" i="3"/>
  <c r="M7263" i="3"/>
  <c r="M7264" i="3"/>
  <c r="N7267" i="3"/>
  <c r="L7267" i="3"/>
  <c r="M7268" i="3"/>
  <c r="M7270" i="3"/>
  <c r="H7272" i="3"/>
  <c r="G7272" i="3"/>
  <c r="M7274" i="3"/>
  <c r="L7274" i="3"/>
  <c r="N7274" i="3"/>
  <c r="M7277" i="3"/>
  <c r="L7277" i="3"/>
  <c r="N7278" i="3"/>
  <c r="L7278" i="3"/>
  <c r="H7279" i="3"/>
  <c r="G7279" i="3"/>
  <c r="H7281" i="3"/>
  <c r="G7281" i="3"/>
  <c r="M7282" i="3"/>
  <c r="L7282" i="3"/>
  <c r="N7284" i="3"/>
  <c r="L7284" i="3"/>
  <c r="M7288" i="3"/>
  <c r="L7288" i="3"/>
  <c r="L7290" i="3"/>
  <c r="M7290" i="3"/>
  <c r="H7291" i="3"/>
  <c r="G7291" i="3"/>
  <c r="H7293" i="3"/>
  <c r="G7293" i="3"/>
  <c r="H7299" i="3"/>
  <c r="G7299" i="3"/>
  <c r="H7301" i="3"/>
  <c r="G7301" i="3"/>
  <c r="H7302" i="3"/>
  <c r="G7302" i="3"/>
  <c r="H7304" i="3"/>
  <c r="G7304" i="3"/>
  <c r="N7308" i="3"/>
  <c r="H7310" i="3"/>
  <c r="G7310" i="3"/>
  <c r="I7310" i="3"/>
  <c r="H7315" i="3"/>
  <c r="G7315" i="3"/>
  <c r="I7322" i="3"/>
  <c r="M7323" i="3"/>
  <c r="N7324" i="3"/>
  <c r="L7324" i="3"/>
  <c r="H7326" i="3"/>
  <c r="G7326" i="3"/>
  <c r="M7327" i="3"/>
  <c r="L7327" i="3"/>
  <c r="N7333" i="3"/>
  <c r="L7333" i="3"/>
  <c r="M7335" i="3"/>
  <c r="H7338" i="3"/>
  <c r="G7338" i="3"/>
  <c r="H7340" i="3"/>
  <c r="G7340" i="3"/>
  <c r="M7350" i="3"/>
  <c r="L7350" i="3"/>
  <c r="N7350" i="3"/>
  <c r="H7358" i="3"/>
  <c r="G7358" i="3"/>
  <c r="H7360" i="3"/>
  <c r="G7360" i="3"/>
  <c r="N7361" i="3"/>
  <c r="L7361" i="3"/>
  <c r="N7364" i="3"/>
  <c r="L7364" i="3"/>
  <c r="H7375" i="3"/>
  <c r="G7375" i="3"/>
  <c r="H7377" i="3"/>
  <c r="G7377" i="3"/>
  <c r="N7382" i="3"/>
  <c r="L7382" i="3"/>
  <c r="M7385" i="3"/>
  <c r="L7385" i="3"/>
  <c r="N7385" i="3"/>
  <c r="H7398" i="3"/>
  <c r="G7398" i="3"/>
  <c r="H7399" i="3"/>
  <c r="G7399" i="3"/>
  <c r="H7400" i="3"/>
  <c r="G7400" i="3"/>
  <c r="N7402" i="3"/>
  <c r="L7402" i="3"/>
  <c r="N7403" i="3"/>
  <c r="L7403" i="3"/>
  <c r="H7419" i="3"/>
  <c r="G7419" i="3"/>
  <c r="N7423" i="3"/>
  <c r="L7423" i="3"/>
  <c r="H7434" i="3"/>
  <c r="G7434" i="3"/>
  <c r="M7436" i="3"/>
  <c r="L7436" i="3"/>
  <c r="N7436" i="3"/>
  <c r="H7446" i="3"/>
  <c r="G7446" i="3"/>
  <c r="H7462" i="3"/>
  <c r="G7462" i="3"/>
  <c r="H7469" i="3"/>
  <c r="G7469" i="3"/>
  <c r="H7471" i="3"/>
  <c r="G7471" i="3"/>
  <c r="H7485" i="3"/>
  <c r="G7485" i="3"/>
  <c r="M7492" i="3"/>
  <c r="L7492" i="3"/>
  <c r="M7496" i="3"/>
  <c r="L7496" i="3"/>
  <c r="N7496" i="3"/>
  <c r="H7505" i="3"/>
  <c r="G7505" i="3"/>
  <c r="M7524" i="3"/>
  <c r="L7524" i="3"/>
  <c r="N7551" i="3"/>
  <c r="L7551" i="3"/>
  <c r="M7553" i="3"/>
  <c r="L7553" i="3"/>
  <c r="N7553" i="3"/>
  <c r="H7566" i="3"/>
  <c r="G7566" i="3"/>
  <c r="H7568" i="3"/>
  <c r="G7568" i="3"/>
  <c r="H7573" i="3"/>
  <c r="G7573" i="3"/>
  <c r="H7577" i="3"/>
  <c r="G7577" i="3"/>
  <c r="H7578" i="3"/>
  <c r="G7578" i="3"/>
  <c r="I7578" i="3"/>
  <c r="H7586" i="3"/>
  <c r="G7586" i="3"/>
  <c r="H7587" i="3"/>
  <c r="G7587" i="3"/>
  <c r="H7600" i="3"/>
  <c r="G7600" i="3"/>
  <c r="M7603" i="3"/>
  <c r="L7603" i="3"/>
  <c r="N7603" i="3"/>
  <c r="M7605" i="3"/>
  <c r="L7605" i="3"/>
  <c r="N7605" i="3"/>
  <c r="N7614" i="3"/>
  <c r="L7614" i="3"/>
  <c r="H7623" i="3"/>
  <c r="G7623" i="3"/>
  <c r="I7623" i="3"/>
  <c r="H7625" i="3"/>
  <c r="G7625" i="3"/>
  <c r="N7626" i="3"/>
  <c r="L7626" i="3"/>
  <c r="H7628" i="3"/>
  <c r="G7628" i="3"/>
  <c r="H7630" i="3"/>
  <c r="G7630" i="3"/>
  <c r="N7633" i="3"/>
  <c r="L7633" i="3"/>
  <c r="N7638" i="3"/>
  <c r="L7638" i="3"/>
  <c r="N7640" i="3"/>
  <c r="L7640" i="3"/>
  <c r="M7640" i="3"/>
  <c r="H7644" i="3"/>
  <c r="G7644" i="3"/>
  <c r="H7646" i="3"/>
  <c r="G7646" i="3"/>
  <c r="H7661" i="3"/>
  <c r="G7661" i="3"/>
  <c r="H7668" i="3"/>
  <c r="G7668" i="3"/>
  <c r="H7676" i="3"/>
  <c r="G7676" i="3"/>
  <c r="N7679" i="3"/>
  <c r="L7679" i="3"/>
  <c r="H7686" i="3"/>
  <c r="G7686" i="3"/>
  <c r="H7688" i="3"/>
  <c r="G7688" i="3"/>
  <c r="H7691" i="3"/>
  <c r="G7691" i="3"/>
  <c r="N7694" i="3"/>
  <c r="L7694" i="3"/>
  <c r="N7696" i="3"/>
  <c r="L7696" i="3"/>
  <c r="H7700" i="3"/>
  <c r="G7700" i="3"/>
  <c r="N7709" i="3"/>
  <c r="L7709" i="3"/>
  <c r="N7710" i="3"/>
  <c r="L7710" i="3"/>
  <c r="N7711" i="3"/>
  <c r="L7711" i="3"/>
  <c r="M7711" i="3"/>
  <c r="N7719" i="3"/>
  <c r="L7719" i="3"/>
  <c r="M7719" i="3"/>
  <c r="M7726" i="3"/>
  <c r="L7726" i="3"/>
  <c r="N7726" i="3"/>
  <c r="N7728" i="3"/>
  <c r="L7728" i="3"/>
  <c r="M7728" i="3"/>
  <c r="H7742" i="3"/>
  <c r="G7742" i="3"/>
  <c r="H7743" i="3"/>
  <c r="G7743" i="3"/>
  <c r="H7761" i="3"/>
  <c r="G7761" i="3"/>
  <c r="H7763" i="3"/>
  <c r="G7763" i="3"/>
  <c r="H7775" i="3"/>
  <c r="G7775" i="3"/>
  <c r="N7788" i="3"/>
  <c r="L7788" i="3"/>
  <c r="M7790" i="3"/>
  <c r="L7790" i="3"/>
  <c r="N7790" i="3"/>
  <c r="N7794" i="3"/>
  <c r="L7794" i="3"/>
  <c r="M7794" i="3"/>
  <c r="H7810" i="3"/>
  <c r="G7810" i="3"/>
  <c r="H7821" i="3"/>
  <c r="G7821" i="3"/>
  <c r="N7831" i="3"/>
  <c r="L7831" i="3"/>
  <c r="M7831" i="3"/>
  <c r="H7838" i="3"/>
  <c r="G7838" i="3"/>
  <c r="H7842" i="3"/>
  <c r="G7842" i="3"/>
  <c r="H7853" i="3"/>
  <c r="G7853" i="3"/>
  <c r="H7870" i="3"/>
  <c r="G7870" i="3"/>
  <c r="H7873" i="3"/>
  <c r="G7873" i="3"/>
  <c r="N7874" i="3"/>
  <c r="L7874" i="3"/>
  <c r="H7886" i="3"/>
  <c r="G7886" i="3"/>
  <c r="H7895" i="3"/>
  <c r="G7895" i="3"/>
  <c r="N7898" i="3"/>
  <c r="L7898" i="3"/>
  <c r="N7905" i="3"/>
  <c r="L7905" i="3"/>
  <c r="M7905" i="3"/>
  <c r="H7911" i="3"/>
  <c r="G7911" i="3"/>
  <c r="I7911" i="3"/>
  <c r="N7915" i="3"/>
  <c r="L7915" i="3"/>
  <c r="M7915" i="3"/>
  <c r="H7929" i="3"/>
  <c r="G7929" i="3"/>
  <c r="H7932" i="3"/>
  <c r="G7932" i="3"/>
  <c r="N7936" i="3"/>
  <c r="L7936" i="3"/>
  <c r="H7938" i="3"/>
  <c r="G7938" i="3"/>
  <c r="M7940" i="3"/>
  <c r="L7940" i="3"/>
  <c r="N7943" i="3"/>
  <c r="L7943" i="3"/>
  <c r="I7960" i="3"/>
  <c r="G7960" i="3"/>
  <c r="N7961" i="3"/>
  <c r="L7961" i="3"/>
  <c r="H7972" i="3"/>
  <c r="G7972" i="3"/>
  <c r="L7974" i="3"/>
  <c r="M7974" i="3"/>
  <c r="H7977" i="3"/>
  <c r="G7977" i="3"/>
  <c r="I7977" i="3"/>
  <c r="H7981" i="3"/>
  <c r="G7981" i="3"/>
  <c r="M7985" i="3"/>
  <c r="L7985" i="3"/>
  <c r="I7993" i="3"/>
  <c r="G7993" i="3"/>
  <c r="H7995" i="3"/>
  <c r="G7995" i="3"/>
  <c r="N7996" i="3"/>
  <c r="L7996" i="3"/>
  <c r="N7997" i="3"/>
  <c r="L7997" i="3"/>
  <c r="N7998" i="3"/>
  <c r="L7998" i="3"/>
  <c r="H8001" i="3"/>
  <c r="G8001" i="3"/>
  <c r="H8003" i="3"/>
  <c r="G8003" i="3"/>
  <c r="I8003" i="3"/>
  <c r="N8006" i="3"/>
  <c r="L8006" i="3"/>
  <c r="N8008" i="3"/>
  <c r="L8008" i="3"/>
  <c r="N8010" i="3"/>
  <c r="L8010" i="3"/>
  <c r="H8011" i="3"/>
  <c r="G8011" i="3"/>
  <c r="H8013" i="3"/>
  <c r="G8013" i="3"/>
  <c r="N4213" i="3"/>
  <c r="L4213" i="3"/>
  <c r="I4216" i="3"/>
  <c r="G4216" i="3"/>
  <c r="H4218" i="3"/>
  <c r="G4218" i="3"/>
  <c r="M4221" i="3"/>
  <c r="L4221" i="3"/>
  <c r="N4231" i="3"/>
  <c r="L4231" i="3"/>
  <c r="H4234" i="3"/>
  <c r="G4234" i="3"/>
  <c r="N4237" i="3"/>
  <c r="L4237" i="3"/>
  <c r="N4241" i="3"/>
  <c r="L4241" i="3"/>
  <c r="N4248" i="3"/>
  <c r="L4248" i="3"/>
  <c r="H4250" i="3"/>
  <c r="G4250" i="3"/>
  <c r="H4252" i="3"/>
  <c r="G4252" i="3"/>
  <c r="H4254" i="3"/>
  <c r="G4254" i="3"/>
  <c r="N4261" i="3"/>
  <c r="L4261" i="3"/>
  <c r="H4263" i="3"/>
  <c r="G4263" i="3"/>
  <c r="I4267" i="3"/>
  <c r="G4267" i="3"/>
  <c r="H4269" i="3"/>
  <c r="G4269" i="3"/>
  <c r="H4270" i="3"/>
  <c r="G4270" i="3"/>
  <c r="M4272" i="3"/>
  <c r="L4272" i="3"/>
  <c r="N4277" i="3"/>
  <c r="L4277" i="3"/>
  <c r="H4279" i="3"/>
  <c r="G4279" i="3"/>
  <c r="H4281" i="3"/>
  <c r="G4281" i="3"/>
  <c r="H4288" i="3"/>
  <c r="G4288" i="3"/>
  <c r="N4289" i="3"/>
  <c r="L4289" i="3"/>
  <c r="N4291" i="3"/>
  <c r="L4291" i="3"/>
  <c r="H4294" i="3"/>
  <c r="G4294" i="3"/>
  <c r="H4304" i="3"/>
  <c r="G4304" i="3"/>
  <c r="N4309" i="3"/>
  <c r="L4309" i="3"/>
  <c r="N4311" i="3"/>
  <c r="L4311" i="3"/>
  <c r="N4313" i="3"/>
  <c r="L4313" i="3"/>
  <c r="N4317" i="3"/>
  <c r="L4317" i="3"/>
  <c r="M4322" i="3"/>
  <c r="L4322" i="3"/>
  <c r="I4326" i="3"/>
  <c r="G4326" i="3"/>
  <c r="I4329" i="3"/>
  <c r="G4329" i="3"/>
  <c r="N4330" i="3"/>
  <c r="L4330" i="3"/>
  <c r="N4332" i="3"/>
  <c r="L4332" i="3"/>
  <c r="M4333" i="3"/>
  <c r="L4333" i="3"/>
  <c r="N4335" i="3"/>
  <c r="L4335" i="3"/>
  <c r="N4341" i="3"/>
  <c r="L4341" i="3"/>
  <c r="I4342" i="3"/>
  <c r="G4342" i="3"/>
  <c r="N4343" i="3"/>
  <c r="L4343" i="3"/>
  <c r="H4346" i="3"/>
  <c r="G4346" i="3"/>
  <c r="M4347" i="3"/>
  <c r="L4347" i="3"/>
  <c r="H4349" i="3"/>
  <c r="G4349" i="3"/>
  <c r="M4351" i="3"/>
  <c r="L4351" i="3"/>
  <c r="N4353" i="3"/>
  <c r="L4353" i="3"/>
  <c r="H4354" i="3"/>
  <c r="G4354" i="3"/>
  <c r="M4355" i="3"/>
  <c r="L4355" i="3"/>
  <c r="M4356" i="3"/>
  <c r="L4356" i="3"/>
  <c r="M4360" i="3"/>
  <c r="L4360" i="3"/>
  <c r="M4363" i="3"/>
  <c r="L4363" i="3"/>
  <c r="H4369" i="3"/>
  <c r="G4369" i="3"/>
  <c r="H4371" i="3"/>
  <c r="G4371" i="3"/>
  <c r="N4374" i="3"/>
  <c r="L4374" i="3"/>
  <c r="H4379" i="3"/>
  <c r="G4379" i="3"/>
  <c r="M4382" i="3"/>
  <c r="L4382" i="3"/>
  <c r="H4383" i="3"/>
  <c r="G4383" i="3"/>
  <c r="N4387" i="3"/>
  <c r="L4387" i="3"/>
  <c r="H4390" i="3"/>
  <c r="G4390" i="3"/>
  <c r="N4393" i="3"/>
  <c r="L4393" i="3"/>
  <c r="I4395" i="3"/>
  <c r="G4395" i="3"/>
  <c r="I4397" i="3"/>
  <c r="G4397" i="3"/>
  <c r="N4405" i="3"/>
  <c r="L4405" i="3"/>
  <c r="H4406" i="3"/>
  <c r="G4406" i="3"/>
  <c r="N4415" i="3"/>
  <c r="L4415" i="3"/>
  <c r="H4425" i="3"/>
  <c r="G4425" i="3"/>
  <c r="N4429" i="3"/>
  <c r="L4429" i="3"/>
  <c r="H4436" i="3"/>
  <c r="G4436" i="3"/>
  <c r="N4445" i="3"/>
  <c r="L4445" i="3"/>
  <c r="N4446" i="3"/>
  <c r="L4446" i="3"/>
  <c r="H4448" i="3"/>
  <c r="G4448" i="3"/>
  <c r="N4451" i="3"/>
  <c r="L4451" i="3"/>
  <c r="H4455" i="3"/>
  <c r="G4455" i="3"/>
  <c r="N4456" i="3"/>
  <c r="L4456" i="3"/>
  <c r="N4463" i="3"/>
  <c r="L4463" i="3"/>
  <c r="M4465" i="3"/>
  <c r="L4465" i="3"/>
  <c r="H4467" i="3"/>
  <c r="G4467" i="3"/>
  <c r="I4469" i="3"/>
  <c r="G4469" i="3"/>
  <c r="N4477" i="3"/>
  <c r="L4477" i="3"/>
  <c r="M4479" i="3"/>
  <c r="L4479" i="3"/>
  <c r="N4481" i="3"/>
  <c r="L4481" i="3"/>
  <c r="N4482" i="3"/>
  <c r="L4482" i="3"/>
  <c r="N4483" i="3"/>
  <c r="L4483" i="3"/>
  <c r="N4485" i="3"/>
  <c r="L4485" i="3"/>
  <c r="N4487" i="3"/>
  <c r="L4487" i="3"/>
  <c r="M4490" i="3"/>
  <c r="L4490" i="3"/>
  <c r="N4493" i="3"/>
  <c r="L4493" i="3"/>
  <c r="H4496" i="3"/>
  <c r="G4496" i="3"/>
  <c r="H4500" i="3"/>
  <c r="G4500" i="3"/>
  <c r="N4501" i="3"/>
  <c r="L4501" i="3"/>
  <c r="H4503" i="3"/>
  <c r="G4503" i="3"/>
  <c r="H4507" i="3"/>
  <c r="G4507" i="3"/>
  <c r="H4509" i="3"/>
  <c r="G4509" i="3"/>
  <c r="N4510" i="3"/>
  <c r="L4510" i="3"/>
  <c r="N4512" i="3"/>
  <c r="L4512" i="3"/>
  <c r="N4513" i="3"/>
  <c r="L4513" i="3"/>
  <c r="H4518" i="3"/>
  <c r="G4518" i="3"/>
  <c r="I4523" i="3"/>
  <c r="G4523" i="3"/>
  <c r="N4524" i="3"/>
  <c r="L4524" i="3"/>
  <c r="H4526" i="3"/>
  <c r="G4526" i="3"/>
  <c r="H4529" i="3"/>
  <c r="G4529" i="3"/>
  <c r="H4532" i="3"/>
  <c r="G4532" i="3"/>
  <c r="N4534" i="3"/>
  <c r="L4534" i="3"/>
  <c r="H4535" i="3"/>
  <c r="G4535" i="3"/>
  <c r="H4537" i="3"/>
  <c r="G4537" i="3"/>
  <c r="N4538" i="3"/>
  <c r="L4538" i="3"/>
  <c r="I4540" i="3"/>
  <c r="G4540" i="3"/>
  <c r="H4541" i="3"/>
  <c r="G4541" i="3"/>
  <c r="N4548" i="3"/>
  <c r="L4548" i="3"/>
  <c r="N4551" i="3"/>
  <c r="L4551" i="3"/>
  <c r="H4555" i="3"/>
  <c r="G4555" i="3"/>
  <c r="H4557" i="3"/>
  <c r="G4557" i="3"/>
  <c r="N4561" i="3"/>
  <c r="L4561" i="3"/>
  <c r="N4565" i="3"/>
  <c r="L4565" i="3"/>
  <c r="N4568" i="3"/>
  <c r="L4568" i="3"/>
  <c r="H4569" i="3"/>
  <c r="G4569" i="3"/>
  <c r="N4572" i="3"/>
  <c r="L4572" i="3"/>
  <c r="H4574" i="3"/>
  <c r="G4574" i="3"/>
  <c r="N4575" i="3"/>
  <c r="L4575" i="3"/>
  <c r="H4577" i="3"/>
  <c r="G4577" i="3"/>
  <c r="I4579" i="3"/>
  <c r="G4579" i="3"/>
  <c r="H4581" i="3"/>
  <c r="G4581" i="3"/>
  <c r="N4584" i="3"/>
  <c r="L4584" i="3"/>
  <c r="H4587" i="3"/>
  <c r="G4587" i="3"/>
  <c r="N4589" i="3"/>
  <c r="L4589" i="3"/>
  <c r="H4596" i="3"/>
  <c r="G4596" i="3"/>
  <c r="I4598" i="3"/>
  <c r="G4598" i="3"/>
  <c r="N4600" i="3"/>
  <c r="L4600" i="3"/>
  <c r="H4602" i="3"/>
  <c r="G4602" i="3"/>
  <c r="N4603" i="3"/>
  <c r="L4603" i="3"/>
  <c r="H4605" i="3"/>
  <c r="G4605" i="3"/>
  <c r="N4606" i="3"/>
  <c r="L4606" i="3"/>
  <c r="H4608" i="3"/>
  <c r="G4608" i="3"/>
  <c r="H4613" i="3"/>
  <c r="G4613" i="3"/>
  <c r="H4617" i="3"/>
  <c r="G4617" i="3"/>
  <c r="N4618" i="3"/>
  <c r="L4618" i="3"/>
  <c r="M4624" i="3"/>
  <c r="L4624" i="3"/>
  <c r="N4626" i="3"/>
  <c r="L4626" i="3"/>
  <c r="M4628" i="3"/>
  <c r="L4628" i="3"/>
  <c r="I4630" i="3"/>
  <c r="G4630" i="3"/>
  <c r="H4637" i="3"/>
  <c r="G4637" i="3"/>
  <c r="N4638" i="3"/>
  <c r="L4638" i="3"/>
  <c r="H4641" i="3"/>
  <c r="G4641" i="3"/>
  <c r="N4642" i="3"/>
  <c r="L4642" i="3"/>
  <c r="H4644" i="3"/>
  <c r="G4644" i="3"/>
  <c r="H4649" i="3"/>
  <c r="G4649" i="3"/>
  <c r="N4650" i="3"/>
  <c r="L4650" i="3"/>
  <c r="H4652" i="3"/>
  <c r="G4652" i="3"/>
  <c r="H4654" i="3"/>
  <c r="G4654" i="3"/>
  <c r="H4657" i="3"/>
  <c r="G4657" i="3"/>
  <c r="H4659" i="3"/>
  <c r="G4659" i="3"/>
  <c r="N4661" i="3"/>
  <c r="L4661" i="3"/>
  <c r="H4663" i="3"/>
  <c r="G4663" i="3"/>
  <c r="H4669" i="3"/>
  <c r="G4669" i="3"/>
  <c r="H4673" i="3"/>
  <c r="G4673" i="3"/>
  <c r="N4675" i="3"/>
  <c r="L4675" i="3"/>
  <c r="N4679" i="3"/>
  <c r="L4679" i="3"/>
  <c r="H4681" i="3"/>
  <c r="G4681" i="3"/>
  <c r="H4683" i="3"/>
  <c r="G4683" i="3"/>
  <c r="H4685" i="3"/>
  <c r="G4685" i="3"/>
  <c r="N4686" i="3"/>
  <c r="L4686" i="3"/>
  <c r="H4690" i="3"/>
  <c r="G4690" i="3"/>
  <c r="H4691" i="3"/>
  <c r="G4691" i="3"/>
  <c r="N4692" i="3"/>
  <c r="L4692" i="3"/>
  <c r="H4695" i="3"/>
  <c r="G4695" i="3"/>
  <c r="H4697" i="3"/>
  <c r="G4697" i="3"/>
  <c r="H4700" i="3"/>
  <c r="G4700" i="3"/>
  <c r="H4702" i="3"/>
  <c r="G4702" i="3"/>
  <c r="H4704" i="3"/>
  <c r="G4704" i="3"/>
  <c r="H4705" i="3"/>
  <c r="G4705" i="3"/>
  <c r="H4706" i="3"/>
  <c r="G4706" i="3"/>
  <c r="H4709" i="3"/>
  <c r="G4709" i="3"/>
  <c r="H4710" i="3"/>
  <c r="G4710" i="3"/>
  <c r="H4722" i="3"/>
  <c r="G4722" i="3"/>
  <c r="H4725" i="3"/>
  <c r="G4725" i="3"/>
  <c r="N4729" i="3"/>
  <c r="L4729" i="3"/>
  <c r="H4735" i="3"/>
  <c r="G4735" i="3"/>
  <c r="H4736" i="3"/>
  <c r="G4736" i="3"/>
  <c r="N4743" i="3"/>
  <c r="L4743" i="3"/>
  <c r="N4744" i="3"/>
  <c r="L4744" i="3"/>
  <c r="N4763" i="3"/>
  <c r="L4763" i="3"/>
  <c r="M4768" i="3"/>
  <c r="L4768" i="3"/>
  <c r="M4770" i="3"/>
  <c r="L4770" i="3"/>
  <c r="N4776" i="3"/>
  <c r="L4776" i="3"/>
  <c r="M4778" i="3"/>
  <c r="L4778" i="3"/>
  <c r="H4787" i="3"/>
  <c r="G4787" i="3"/>
  <c r="N4791" i="3"/>
  <c r="L4791" i="3"/>
  <c r="M4794" i="3"/>
  <c r="L4794" i="3"/>
  <c r="M4799" i="3"/>
  <c r="L4799" i="3"/>
  <c r="N4801" i="3"/>
  <c r="L4801" i="3"/>
  <c r="N4802" i="3"/>
  <c r="L4802" i="3"/>
  <c r="M4803" i="3"/>
  <c r="L4803" i="3"/>
  <c r="I4808" i="3"/>
  <c r="G4808" i="3"/>
  <c r="N4815" i="3"/>
  <c r="L4815" i="3"/>
  <c r="H4817" i="3"/>
  <c r="G4817" i="3"/>
  <c r="N4818" i="3"/>
  <c r="L4818" i="3"/>
  <c r="M4819" i="3"/>
  <c r="L4819" i="3"/>
  <c r="I4821" i="3"/>
  <c r="G4821" i="3"/>
  <c r="M4836" i="3"/>
  <c r="L4836" i="3"/>
  <c r="N4847" i="3"/>
  <c r="L4847" i="3"/>
  <c r="H4849" i="3"/>
  <c r="G4849" i="3"/>
  <c r="N4870" i="3"/>
  <c r="L4870" i="3"/>
  <c r="H4883" i="3"/>
  <c r="G4883" i="3"/>
  <c r="M4885" i="3"/>
  <c r="L4885" i="3"/>
  <c r="N4890" i="3"/>
  <c r="L4890" i="3"/>
  <c r="M4893" i="3"/>
  <c r="L4893" i="3"/>
  <c r="M4900" i="3"/>
  <c r="L4900" i="3"/>
  <c r="N4907" i="3"/>
  <c r="L4907" i="3"/>
  <c r="H4908" i="3"/>
  <c r="G4908" i="3"/>
  <c r="M4910" i="3"/>
  <c r="L4910" i="3"/>
  <c r="N4916" i="3"/>
  <c r="L4916" i="3"/>
  <c r="N4917" i="3"/>
  <c r="L4917" i="3"/>
  <c r="N4923" i="3"/>
  <c r="L4923" i="3"/>
  <c r="H4927" i="3"/>
  <c r="G4927" i="3"/>
  <c r="N4928" i="3"/>
  <c r="L4928" i="3"/>
  <c r="M4929" i="3"/>
  <c r="L4929" i="3"/>
  <c r="I4931" i="3"/>
  <c r="G4931" i="3"/>
  <c r="M4947" i="3"/>
  <c r="L4947" i="3"/>
  <c r="N4950" i="3"/>
  <c r="L4950" i="3"/>
  <c r="N4954" i="3"/>
  <c r="L4954" i="3"/>
  <c r="N4959" i="3"/>
  <c r="L4959" i="3"/>
  <c r="M4962" i="3"/>
  <c r="L4962" i="3"/>
  <c r="I4968" i="3"/>
  <c r="G4968" i="3"/>
  <c r="H4971" i="3"/>
  <c r="G4971" i="3"/>
  <c r="M4974" i="3"/>
  <c r="L4974" i="3"/>
  <c r="I4976" i="3"/>
  <c r="G4976" i="3"/>
  <c r="N4981" i="3"/>
  <c r="L4981" i="3"/>
  <c r="N4990" i="3"/>
  <c r="L4990" i="3"/>
  <c r="M4993" i="3"/>
  <c r="L4993" i="3"/>
  <c r="H4999" i="3"/>
  <c r="G4999" i="3"/>
  <c r="N5000" i="3"/>
  <c r="L5000" i="3"/>
  <c r="N5011" i="3"/>
  <c r="L5011" i="3"/>
  <c r="N5016" i="3"/>
  <c r="L5016" i="3"/>
  <c r="H5023" i="3"/>
  <c r="G5023" i="3"/>
  <c r="M5026" i="3"/>
  <c r="L5026" i="3"/>
  <c r="N5050" i="3"/>
  <c r="L5050" i="3"/>
  <c r="M5053" i="3"/>
  <c r="L5053" i="3"/>
  <c r="N5058" i="3"/>
  <c r="L5058" i="3"/>
  <c r="H5061" i="3"/>
  <c r="G5061" i="3"/>
  <c r="M5063" i="3"/>
  <c r="L5063" i="3"/>
  <c r="M5065" i="3"/>
  <c r="L5065" i="3"/>
  <c r="N5067" i="3"/>
  <c r="L5067" i="3"/>
  <c r="M5072" i="3"/>
  <c r="L5072" i="3"/>
  <c r="I5078" i="3"/>
  <c r="G5078" i="3"/>
  <c r="N5079" i="3"/>
  <c r="L5079" i="3"/>
  <c r="N5082" i="3"/>
  <c r="L5082" i="3"/>
  <c r="N5084" i="3"/>
  <c r="L5084" i="3"/>
  <c r="M5086" i="3"/>
  <c r="L5086" i="3"/>
  <c r="N5089" i="3"/>
  <c r="L5089" i="3"/>
  <c r="I5092" i="3"/>
  <c r="G5092" i="3"/>
  <c r="N5097" i="3"/>
  <c r="L5097" i="3"/>
  <c r="I5105" i="3"/>
  <c r="G5105" i="3"/>
  <c r="N5106" i="3"/>
  <c r="L5106" i="3"/>
  <c r="H5111" i="3"/>
  <c r="G5111" i="3"/>
  <c r="N5112" i="3"/>
  <c r="L5112" i="3"/>
  <c r="N5125" i="3"/>
  <c r="L5125" i="3"/>
  <c r="M5129" i="3"/>
  <c r="L5129" i="3"/>
  <c r="M5136" i="3"/>
  <c r="L5136" i="3"/>
  <c r="I5138" i="3"/>
  <c r="G5138" i="3"/>
  <c r="N5145" i="3"/>
  <c r="L5145" i="3"/>
  <c r="N5159" i="3"/>
  <c r="L5159" i="3"/>
  <c r="M5160" i="3"/>
  <c r="L5160" i="3"/>
  <c r="I5165" i="3"/>
  <c r="G5165" i="3"/>
  <c r="N5166" i="3"/>
  <c r="L5166" i="3"/>
  <c r="N5168" i="3"/>
  <c r="L5168" i="3"/>
  <c r="N5169" i="3"/>
  <c r="L5169" i="3"/>
  <c r="I5178" i="3"/>
  <c r="G5178" i="3"/>
  <c r="M5180" i="3"/>
  <c r="L5180" i="3"/>
  <c r="N5182" i="3"/>
  <c r="L5182" i="3"/>
  <c r="H5184" i="3"/>
  <c r="G5184" i="3"/>
  <c r="N5185" i="3"/>
  <c r="L5185" i="3"/>
  <c r="M5190" i="3"/>
  <c r="L5190" i="3"/>
  <c r="I5192" i="3"/>
  <c r="G5192" i="3"/>
  <c r="N5193" i="3"/>
  <c r="L5193" i="3"/>
  <c r="N5196" i="3"/>
  <c r="L5196" i="3"/>
  <c r="M5197" i="3"/>
  <c r="L5197" i="3"/>
  <c r="N5200" i="3"/>
  <c r="L5200" i="3"/>
  <c r="N5204" i="3"/>
  <c r="L5204" i="3"/>
  <c r="M5205" i="3"/>
  <c r="L5205" i="3"/>
  <c r="H5214" i="3"/>
  <c r="G5214" i="3"/>
  <c r="N5215" i="3"/>
  <c r="L5215" i="3"/>
  <c r="N5217" i="3"/>
  <c r="L5217" i="3"/>
  <c r="N5219" i="3"/>
  <c r="L5219" i="3"/>
  <c r="N5222" i="3"/>
  <c r="L5222" i="3"/>
  <c r="M5226" i="3"/>
  <c r="L5226" i="3"/>
  <c r="I5231" i="3"/>
  <c r="G5231" i="3"/>
  <c r="N5232" i="3"/>
  <c r="L5232" i="3"/>
  <c r="N5234" i="3"/>
  <c r="L5234" i="3"/>
  <c r="M5235" i="3"/>
  <c r="L5235" i="3"/>
  <c r="I5242" i="3"/>
  <c r="G5242" i="3"/>
  <c r="N5243" i="3"/>
  <c r="L5243" i="3"/>
  <c r="M5247" i="3"/>
  <c r="L5247" i="3"/>
  <c r="I5249" i="3"/>
  <c r="G5249" i="3"/>
  <c r="H5255" i="3"/>
  <c r="G5255" i="3"/>
  <c r="I5259" i="3"/>
  <c r="G5259" i="3"/>
  <c r="M5261" i="3"/>
  <c r="L5261" i="3"/>
  <c r="M5263" i="3"/>
  <c r="L5263" i="3"/>
  <c r="N5265" i="3"/>
  <c r="L5265" i="3"/>
  <c r="M5267" i="3"/>
  <c r="L5267" i="3"/>
  <c r="I5271" i="3"/>
  <c r="G5271" i="3"/>
  <c r="N5272" i="3"/>
  <c r="L5272" i="3"/>
  <c r="N5275" i="3"/>
  <c r="L5275" i="3"/>
  <c r="I5276" i="3"/>
  <c r="G5276" i="3"/>
  <c r="M5281" i="3"/>
  <c r="L5281" i="3"/>
  <c r="M5282" i="3"/>
  <c r="L5282" i="3"/>
  <c r="M5288" i="3"/>
  <c r="L5288" i="3"/>
  <c r="N5291" i="3"/>
  <c r="L5291" i="3"/>
  <c r="M5293" i="3"/>
  <c r="L5293" i="3"/>
  <c r="N5295" i="3"/>
  <c r="L5295" i="3"/>
  <c r="H5297" i="3"/>
  <c r="G5297" i="3"/>
  <c r="I5304" i="3"/>
  <c r="G5304" i="3"/>
  <c r="M5306" i="3"/>
  <c r="L5306" i="3"/>
  <c r="N5315" i="3"/>
  <c r="L5315" i="3"/>
  <c r="N5318" i="3"/>
  <c r="L5318" i="3"/>
  <c r="H5322" i="3"/>
  <c r="G5322" i="3"/>
  <c r="I5324" i="3"/>
  <c r="G5324" i="3"/>
  <c r="I5325" i="3"/>
  <c r="G5325" i="3"/>
  <c r="M5327" i="3"/>
  <c r="L5327" i="3"/>
  <c r="N5329" i="3"/>
  <c r="L5329" i="3"/>
  <c r="N5331" i="3"/>
  <c r="L5331" i="3"/>
  <c r="M5333" i="3"/>
  <c r="L5333" i="3"/>
  <c r="N5335" i="3"/>
  <c r="L5335" i="3"/>
  <c r="M5336" i="3"/>
  <c r="L5336" i="3"/>
  <c r="I5337" i="3"/>
  <c r="G5337" i="3"/>
  <c r="N5338" i="3"/>
  <c r="L5338" i="3"/>
  <c r="N5340" i="3"/>
  <c r="L5340" i="3"/>
  <c r="N5344" i="3"/>
  <c r="L5344" i="3"/>
  <c r="M5345" i="3"/>
  <c r="L5345" i="3"/>
  <c r="M5348" i="3"/>
  <c r="L5348" i="3"/>
  <c r="M5351" i="3"/>
  <c r="L5351" i="3"/>
  <c r="M5352" i="3"/>
  <c r="L5352" i="3"/>
  <c r="N5357" i="3"/>
  <c r="L5357" i="3"/>
  <c r="M5361" i="3"/>
  <c r="L5361" i="3"/>
  <c r="N5363" i="3"/>
  <c r="L5363" i="3"/>
  <c r="M5366" i="3"/>
  <c r="L5366" i="3"/>
  <c r="N5368" i="3"/>
  <c r="L5368" i="3"/>
  <c r="N5371" i="3"/>
  <c r="L5371" i="3"/>
  <c r="N5373" i="3"/>
  <c r="L5373" i="3"/>
  <c r="M5378" i="3"/>
  <c r="L5378" i="3"/>
  <c r="M5381" i="3"/>
  <c r="L5381" i="3"/>
  <c r="N5383" i="3"/>
  <c r="L5383" i="3"/>
  <c r="N5384" i="3"/>
  <c r="L5384" i="3"/>
  <c r="N5387" i="3"/>
  <c r="L5387" i="3"/>
  <c r="M5388" i="3"/>
  <c r="L5388" i="3"/>
  <c r="I5390" i="3"/>
  <c r="G5390" i="3"/>
  <c r="N5391" i="3"/>
  <c r="L5391" i="3"/>
  <c r="N5395" i="3"/>
  <c r="L5395" i="3"/>
  <c r="M5396" i="3"/>
  <c r="L5396" i="3"/>
  <c r="N5398" i="3"/>
  <c r="L5398" i="3"/>
  <c r="M5400" i="3"/>
  <c r="L5400" i="3"/>
  <c r="N5403" i="3"/>
  <c r="L5403" i="3"/>
  <c r="N5405" i="3"/>
  <c r="L5405" i="3"/>
  <c r="N5407" i="3"/>
  <c r="L5407" i="3"/>
  <c r="N5408" i="3"/>
  <c r="L5408" i="3"/>
  <c r="N5410" i="3"/>
  <c r="L5410" i="3"/>
  <c r="N5420" i="3"/>
  <c r="L5420" i="3"/>
  <c r="N5425" i="3"/>
  <c r="L5425" i="3"/>
  <c r="N5427" i="3"/>
  <c r="L5427" i="3"/>
  <c r="N5431" i="3"/>
  <c r="L5431" i="3"/>
  <c r="M5432" i="3"/>
  <c r="L5432" i="3"/>
  <c r="N5440" i="3"/>
  <c r="L5440" i="3"/>
  <c r="N5442" i="3"/>
  <c r="L5442" i="3"/>
  <c r="N5446" i="3"/>
  <c r="L5446" i="3"/>
  <c r="M5447" i="3"/>
  <c r="L5447" i="3"/>
  <c r="N5456" i="3"/>
  <c r="L5456" i="3"/>
  <c r="N5460" i="3"/>
  <c r="L5460" i="3"/>
  <c r="M5461" i="3"/>
  <c r="L5461" i="3"/>
  <c r="N5470" i="3"/>
  <c r="L5470" i="3"/>
  <c r="N5472" i="3"/>
  <c r="L5472" i="3"/>
  <c r="N5474" i="3"/>
  <c r="L5474" i="3"/>
  <c r="M5475" i="3"/>
  <c r="L5475" i="3"/>
  <c r="N5484" i="3"/>
  <c r="L5484" i="3"/>
  <c r="N5486" i="3"/>
  <c r="L5486" i="3"/>
  <c r="N5490" i="3"/>
  <c r="L5490" i="3"/>
  <c r="M5491" i="3"/>
  <c r="L5491" i="3"/>
  <c r="N5497" i="3"/>
  <c r="L5497" i="3"/>
  <c r="N5499" i="3"/>
  <c r="L5499" i="3"/>
  <c r="N5502" i="3"/>
  <c r="L5502" i="3"/>
  <c r="M5503" i="3"/>
  <c r="L5503" i="3"/>
  <c r="N5509" i="3"/>
  <c r="L5509" i="3"/>
  <c r="N5514" i="3"/>
  <c r="L5514" i="3"/>
  <c r="M5515" i="3"/>
  <c r="L5515" i="3"/>
  <c r="N5523" i="3"/>
  <c r="L5523" i="3"/>
  <c r="N5525" i="3"/>
  <c r="L5525" i="3"/>
  <c r="N5528" i="3"/>
  <c r="L5528" i="3"/>
  <c r="M5529" i="3"/>
  <c r="L5529" i="3"/>
  <c r="N5541" i="3"/>
  <c r="L5541" i="3"/>
  <c r="N5543" i="3"/>
  <c r="L5543" i="3"/>
  <c r="N5545" i="3"/>
  <c r="L5545" i="3"/>
  <c r="M5546" i="3"/>
  <c r="L5546" i="3"/>
  <c r="N5552" i="3"/>
  <c r="L5552" i="3"/>
  <c r="N5554" i="3"/>
  <c r="L5554" i="3"/>
  <c r="N5558" i="3"/>
  <c r="L5558" i="3"/>
  <c r="N5562" i="3"/>
  <c r="L5562" i="3"/>
  <c r="N5563" i="3"/>
  <c r="L5563" i="3"/>
  <c r="N5569" i="3"/>
  <c r="L5569" i="3"/>
  <c r="N5573" i="3"/>
  <c r="L5573" i="3"/>
  <c r="N5576" i="3"/>
  <c r="L5576" i="3"/>
  <c r="N5583" i="3"/>
  <c r="L5583" i="3"/>
  <c r="N5585" i="3"/>
  <c r="L5585" i="3"/>
  <c r="M5588" i="3"/>
  <c r="L5588" i="3"/>
  <c r="N5595" i="3"/>
  <c r="L5595" i="3"/>
  <c r="N5597" i="3"/>
  <c r="L5597" i="3"/>
  <c r="N5601" i="3"/>
  <c r="L5601" i="3"/>
  <c r="N5608" i="3"/>
  <c r="L5608" i="3"/>
  <c r="N5610" i="3"/>
  <c r="L5610" i="3"/>
  <c r="N5613" i="3"/>
  <c r="L5613" i="3"/>
  <c r="M5614" i="3"/>
  <c r="L5614" i="3"/>
  <c r="N5622" i="3"/>
  <c r="L5622" i="3"/>
  <c r="N5624" i="3"/>
  <c r="L5624" i="3"/>
  <c r="N5628" i="3"/>
  <c r="L5628" i="3"/>
  <c r="M5629" i="3"/>
  <c r="L5629" i="3"/>
  <c r="N5638" i="3"/>
  <c r="L5638" i="3"/>
  <c r="N5643" i="3"/>
  <c r="L5643" i="3"/>
  <c r="M5644" i="3"/>
  <c r="L5644" i="3"/>
  <c r="N5648" i="3"/>
  <c r="L5648" i="3"/>
  <c r="N5650" i="3"/>
  <c r="L5650" i="3"/>
  <c r="N5652" i="3"/>
  <c r="L5652" i="3"/>
  <c r="M5653" i="3"/>
  <c r="L5653" i="3"/>
  <c r="N5659" i="3"/>
  <c r="L5659" i="3"/>
  <c r="N5661" i="3"/>
  <c r="L5661" i="3"/>
  <c r="M5662" i="3"/>
  <c r="L5662" i="3"/>
  <c r="N5667" i="3"/>
  <c r="L5667" i="3"/>
  <c r="N5669" i="3"/>
  <c r="L5669" i="3"/>
  <c r="N5670" i="3"/>
  <c r="L5670" i="3"/>
  <c r="M5673" i="3"/>
  <c r="L5673" i="3"/>
  <c r="N5675" i="3"/>
  <c r="L5675" i="3"/>
  <c r="N5678" i="3"/>
  <c r="L5678" i="3"/>
  <c r="I5679" i="3"/>
  <c r="G5679" i="3"/>
  <c r="N5682" i="3"/>
  <c r="L5682" i="3"/>
  <c r="N5683" i="3"/>
  <c r="L5683" i="3"/>
  <c r="N5685" i="3"/>
  <c r="L5685" i="3"/>
  <c r="N5688" i="3"/>
  <c r="L5688" i="3"/>
  <c r="N5690" i="3"/>
  <c r="L5690" i="3"/>
  <c r="N5691" i="3"/>
  <c r="L5691" i="3"/>
  <c r="M5693" i="3"/>
  <c r="L5693" i="3"/>
  <c r="N5696" i="3"/>
  <c r="L5696" i="3"/>
  <c r="M5697" i="3"/>
  <c r="L5697" i="3"/>
  <c r="I5700" i="3"/>
  <c r="G5700" i="3"/>
  <c r="H5701" i="3"/>
  <c r="G5701" i="3"/>
  <c r="H5703" i="3"/>
  <c r="G5703" i="3"/>
  <c r="N5704" i="3"/>
  <c r="L5704" i="3"/>
  <c r="N5706" i="3"/>
  <c r="L5706" i="3"/>
  <c r="M5707" i="3"/>
  <c r="L5707" i="3"/>
  <c r="N5708" i="3"/>
  <c r="L5708" i="3"/>
  <c r="H5711" i="3"/>
  <c r="G5711" i="3"/>
  <c r="N5713" i="3"/>
  <c r="L5713" i="3"/>
  <c r="H5717" i="3"/>
  <c r="G5717" i="3"/>
  <c r="M5718" i="3"/>
  <c r="L5718" i="3"/>
  <c r="N5719" i="3"/>
  <c r="L5719" i="3"/>
  <c r="N5721" i="3"/>
  <c r="L5721" i="3"/>
  <c r="H5726" i="3"/>
  <c r="G5726" i="3"/>
  <c r="N5727" i="3"/>
  <c r="L5727" i="3"/>
  <c r="N5730" i="3"/>
  <c r="L5730" i="3"/>
  <c r="H5733" i="3"/>
  <c r="G5733" i="3"/>
  <c r="N5735" i="3"/>
  <c r="L5735" i="3"/>
  <c r="H5738" i="3"/>
  <c r="G5738" i="3"/>
  <c r="H5739" i="3"/>
  <c r="G5739" i="3"/>
  <c r="M5740" i="3"/>
  <c r="L5740" i="3"/>
  <c r="N5745" i="3"/>
  <c r="L5745" i="3"/>
  <c r="M5750" i="3"/>
  <c r="L5750" i="3"/>
  <c r="H5755" i="3"/>
  <c r="G5755" i="3"/>
  <c r="M5760" i="3"/>
  <c r="L5760" i="3"/>
  <c r="N5761" i="3"/>
  <c r="L5761" i="3"/>
  <c r="I5766" i="3"/>
  <c r="G5766" i="3"/>
  <c r="N5772" i="3"/>
  <c r="L5772" i="3"/>
  <c r="N5774" i="3"/>
  <c r="L5774" i="3"/>
  <c r="N5781" i="3"/>
  <c r="L5781" i="3"/>
  <c r="M5784" i="3"/>
  <c r="L5784" i="3"/>
  <c r="N5786" i="3"/>
  <c r="L5786" i="3"/>
  <c r="H5796" i="3"/>
  <c r="G5796" i="3"/>
  <c r="H5798" i="3"/>
  <c r="G5798" i="3"/>
  <c r="N5799" i="3"/>
  <c r="L5799" i="3"/>
  <c r="M5800" i="3"/>
  <c r="L5800" i="3"/>
  <c r="N5802" i="3"/>
  <c r="L5802" i="3"/>
  <c r="N5805" i="3"/>
  <c r="L5805" i="3"/>
  <c r="N5808" i="3"/>
  <c r="L5808" i="3"/>
  <c r="M5810" i="3"/>
  <c r="L5810" i="3"/>
  <c r="N5812" i="3"/>
  <c r="L5812" i="3"/>
  <c r="N5814" i="3"/>
  <c r="L5814" i="3"/>
  <c r="N5818" i="3"/>
  <c r="L5818" i="3"/>
  <c r="H5822" i="3"/>
  <c r="G5822" i="3"/>
  <c r="H5829" i="3"/>
  <c r="G5829" i="3"/>
  <c r="H5831" i="3"/>
  <c r="G5831" i="3"/>
  <c r="N5833" i="3"/>
  <c r="L5833" i="3"/>
  <c r="N5835" i="3"/>
  <c r="L5835" i="3"/>
  <c r="I5838" i="3"/>
  <c r="G5838" i="3"/>
  <c r="H5839" i="3"/>
  <c r="G5839" i="3"/>
  <c r="N5843" i="3"/>
  <c r="L5843" i="3"/>
  <c r="M5845" i="3"/>
  <c r="L5845" i="3"/>
  <c r="N5848" i="3"/>
  <c r="L5848" i="3"/>
  <c r="N5853" i="3"/>
  <c r="L5853" i="3"/>
  <c r="I5859" i="3"/>
  <c r="G5859" i="3"/>
  <c r="H5860" i="3"/>
  <c r="G5860" i="3"/>
  <c r="H5869" i="3"/>
  <c r="G5869" i="3"/>
  <c r="H5870" i="3"/>
  <c r="G5870" i="3"/>
  <c r="H5871" i="3"/>
  <c r="G5871" i="3"/>
  <c r="N5872" i="3"/>
  <c r="L5872" i="3"/>
  <c r="H5879" i="3"/>
  <c r="G5879" i="3"/>
  <c r="M5882" i="3"/>
  <c r="L5882" i="3"/>
  <c r="H5885" i="3"/>
  <c r="G5885" i="3"/>
  <c r="N5886" i="3"/>
  <c r="L5886" i="3"/>
  <c r="N5888" i="3"/>
  <c r="L5888" i="3"/>
  <c r="M5889" i="3"/>
  <c r="L5889" i="3"/>
  <c r="H5891" i="3"/>
  <c r="G5891" i="3"/>
  <c r="H5892" i="3"/>
  <c r="G5892" i="3"/>
  <c r="M5893" i="3"/>
  <c r="L5893" i="3"/>
  <c r="N5896" i="3"/>
  <c r="L5896" i="3"/>
  <c r="M5898" i="3"/>
  <c r="L5898" i="3"/>
  <c r="N5900" i="3"/>
  <c r="L5900" i="3"/>
  <c r="N5903" i="3"/>
  <c r="L5903" i="3"/>
  <c r="I5908" i="3"/>
  <c r="G5908" i="3"/>
  <c r="H5910" i="3"/>
  <c r="G5910" i="3"/>
  <c r="H5913" i="3"/>
  <c r="G5913" i="3"/>
  <c r="N5914" i="3"/>
  <c r="L5914" i="3"/>
  <c r="N5917" i="3"/>
  <c r="L5917" i="3"/>
  <c r="N5919" i="3"/>
  <c r="L5919" i="3"/>
  <c r="I5923" i="3"/>
  <c r="G5923" i="3"/>
  <c r="H5925" i="3"/>
  <c r="G5925" i="3"/>
  <c r="H5928" i="3"/>
  <c r="G5928" i="3"/>
  <c r="N5929" i="3"/>
  <c r="L5929" i="3"/>
  <c r="N5936" i="3"/>
  <c r="L5936" i="3"/>
  <c r="N5942" i="3"/>
  <c r="L5942" i="3"/>
  <c r="N5944" i="3"/>
  <c r="L5944" i="3"/>
  <c r="N5945" i="3"/>
  <c r="L5945" i="3"/>
  <c r="H5948" i="3"/>
  <c r="G5948" i="3"/>
  <c r="N5949" i="3"/>
  <c r="L5949" i="3"/>
  <c r="N5952" i="3"/>
  <c r="L5952" i="3"/>
  <c r="M5955" i="3"/>
  <c r="L5955" i="3"/>
  <c r="M5960" i="3"/>
  <c r="L5960" i="3"/>
  <c r="H5961" i="3"/>
  <c r="G5961" i="3"/>
  <c r="H5962" i="3"/>
  <c r="G5962" i="3"/>
  <c r="H5966" i="3"/>
  <c r="G5966" i="3"/>
  <c r="M5969" i="3"/>
  <c r="L5969" i="3"/>
  <c r="H5971" i="3"/>
  <c r="G5971" i="3"/>
  <c r="H5974" i="3"/>
  <c r="G5974" i="3"/>
  <c r="N5975" i="3"/>
  <c r="L5975" i="3"/>
  <c r="M5976" i="3"/>
  <c r="L5976" i="3"/>
  <c r="H5977" i="3"/>
  <c r="G5977" i="3"/>
  <c r="H5980" i="3"/>
  <c r="G5980" i="3"/>
  <c r="H5981" i="3"/>
  <c r="G5981" i="3"/>
  <c r="M5982" i="3"/>
  <c r="L5982" i="3"/>
  <c r="H5984" i="3"/>
  <c r="G5984" i="3"/>
  <c r="H5987" i="3"/>
  <c r="G5987" i="3"/>
  <c r="H5989" i="3"/>
  <c r="G5989" i="3"/>
  <c r="H5990" i="3"/>
  <c r="G5990" i="3"/>
  <c r="H5992" i="3"/>
  <c r="G5992" i="3"/>
  <c r="M5993" i="3"/>
  <c r="L5993" i="3"/>
  <c r="M5994" i="3"/>
  <c r="L5994" i="3"/>
  <c r="H5995" i="3"/>
  <c r="G5995" i="3"/>
  <c r="M5998" i="3"/>
  <c r="L5998" i="3"/>
  <c r="H5999" i="3"/>
  <c r="G5999" i="3"/>
  <c r="I6000" i="3"/>
  <c r="G6000" i="3"/>
  <c r="N6001" i="3"/>
  <c r="L6001" i="3"/>
  <c r="H6002" i="3"/>
  <c r="G6002" i="3"/>
  <c r="H6004" i="3"/>
  <c r="G6004" i="3"/>
  <c r="H6007" i="3"/>
  <c r="G6007" i="3"/>
  <c r="H6008" i="3"/>
  <c r="G6008" i="3"/>
  <c r="H6009" i="3"/>
  <c r="G6009" i="3"/>
  <c r="M6012" i="3"/>
  <c r="L6012" i="3"/>
  <c r="H6014" i="3"/>
  <c r="G6014" i="3"/>
  <c r="H6017" i="3"/>
  <c r="G6017" i="3"/>
  <c r="H6019" i="3"/>
  <c r="G6019" i="3"/>
  <c r="M6020" i="3"/>
  <c r="L6020" i="3"/>
  <c r="H6021" i="3"/>
  <c r="G6021" i="3"/>
  <c r="I6023" i="3"/>
  <c r="G6023" i="3"/>
  <c r="N6024" i="3"/>
  <c r="L6024" i="3"/>
  <c r="H6026" i="3"/>
  <c r="G6026" i="3"/>
  <c r="H6029" i="3"/>
  <c r="G6029" i="3"/>
  <c r="H6031" i="3"/>
  <c r="G6031" i="3"/>
  <c r="M6032" i="3"/>
  <c r="L6032" i="3"/>
  <c r="M6036" i="3"/>
  <c r="L6036" i="3"/>
  <c r="H6038" i="3"/>
  <c r="G6038" i="3"/>
  <c r="H6041" i="3"/>
  <c r="G6041" i="3"/>
  <c r="H6043" i="3"/>
  <c r="G6043" i="3"/>
  <c r="M6044" i="3"/>
  <c r="L6044" i="3"/>
  <c r="H6046" i="3"/>
  <c r="G6046" i="3"/>
  <c r="I6047" i="3"/>
  <c r="G6047" i="3"/>
  <c r="N6048" i="3"/>
  <c r="L6048" i="3"/>
  <c r="N6050" i="3"/>
  <c r="L6050" i="3"/>
  <c r="H6051" i="3"/>
  <c r="G6051" i="3"/>
  <c r="H6055" i="3"/>
  <c r="G6055" i="3"/>
  <c r="H6057" i="3"/>
  <c r="G6057" i="3"/>
  <c r="H6058" i="3"/>
  <c r="G6058" i="3"/>
  <c r="M6060" i="3"/>
  <c r="L6060" i="3"/>
  <c r="H6062" i="3"/>
  <c r="G6062" i="3"/>
  <c r="N6064" i="3"/>
  <c r="L6064" i="3"/>
  <c r="H6067" i="3"/>
  <c r="G6067" i="3"/>
  <c r="H6068" i="3"/>
  <c r="G6068" i="3"/>
  <c r="M6071" i="3"/>
  <c r="L6071" i="3"/>
  <c r="N6073" i="3"/>
  <c r="L6073" i="3"/>
  <c r="H6076" i="3"/>
  <c r="G6076" i="3"/>
  <c r="H6077" i="3"/>
  <c r="G6077" i="3"/>
  <c r="H6080" i="3"/>
  <c r="G6080" i="3"/>
  <c r="H6081" i="3"/>
  <c r="G6081" i="3"/>
  <c r="H6082" i="3"/>
  <c r="G6082" i="3"/>
  <c r="H6084" i="3"/>
  <c r="G6084" i="3"/>
  <c r="M6085" i="3"/>
  <c r="L6085" i="3"/>
  <c r="H6089" i="3"/>
  <c r="G6089" i="3"/>
  <c r="M6090" i="3"/>
  <c r="L6090" i="3"/>
  <c r="H6092" i="3"/>
  <c r="G6092" i="3"/>
  <c r="N6094" i="3"/>
  <c r="L6094" i="3"/>
  <c r="H6097" i="3"/>
  <c r="G6097" i="3"/>
  <c r="H6098" i="3"/>
  <c r="G6098" i="3"/>
  <c r="H6100" i="3"/>
  <c r="G6100" i="3"/>
  <c r="M6102" i="3"/>
  <c r="L6102" i="3"/>
  <c r="H6103" i="3"/>
  <c r="G6103" i="3"/>
  <c r="I6105" i="3"/>
  <c r="G6105" i="3"/>
  <c r="N6106" i="3"/>
  <c r="L6106" i="3"/>
  <c r="N6107" i="3"/>
  <c r="L6107" i="3"/>
  <c r="H6109" i="3"/>
  <c r="G6109" i="3"/>
  <c r="H6111" i="3"/>
  <c r="G6111" i="3"/>
  <c r="H6114" i="3"/>
  <c r="G6114" i="3"/>
  <c r="H6116" i="3"/>
  <c r="G6116" i="3"/>
  <c r="H6118" i="3"/>
  <c r="G6118" i="3"/>
  <c r="H6121" i="3"/>
  <c r="G6121" i="3"/>
  <c r="H6123" i="3"/>
  <c r="G6123" i="3"/>
  <c r="H6126" i="3"/>
  <c r="G6126" i="3"/>
  <c r="H6129" i="3"/>
  <c r="G6129" i="3"/>
  <c r="H6131" i="3"/>
  <c r="G6131" i="3"/>
  <c r="H6134" i="3"/>
  <c r="G6134" i="3"/>
  <c r="H6137" i="3"/>
  <c r="G6137" i="3"/>
  <c r="H6138" i="3"/>
  <c r="G6138" i="3"/>
  <c r="H6141" i="3"/>
  <c r="G6141" i="3"/>
  <c r="H6144" i="3"/>
  <c r="G6144" i="3"/>
  <c r="H6147" i="3"/>
  <c r="G6147" i="3"/>
  <c r="H6150" i="3"/>
  <c r="G6150" i="3"/>
  <c r="H6153" i="3"/>
  <c r="G6153" i="3"/>
  <c r="H6154" i="3"/>
  <c r="G6154" i="3"/>
  <c r="H6155" i="3"/>
  <c r="G6155" i="3"/>
  <c r="H6159" i="3"/>
  <c r="G6159" i="3"/>
  <c r="H6161" i="3"/>
  <c r="G6161" i="3"/>
  <c r="H6163" i="3"/>
  <c r="G6163" i="3"/>
  <c r="H6165" i="3"/>
  <c r="G6165" i="3"/>
  <c r="H6166" i="3"/>
  <c r="G6166" i="3"/>
  <c r="H6172" i="3"/>
  <c r="G6172" i="3"/>
  <c r="H6174" i="3"/>
  <c r="G6174" i="3"/>
  <c r="H6178" i="3"/>
  <c r="G6178" i="3"/>
  <c r="H6181" i="3"/>
  <c r="G6181" i="3"/>
  <c r="H6185" i="3"/>
  <c r="G6185" i="3"/>
  <c r="H6188" i="3"/>
  <c r="G6188" i="3"/>
  <c r="H6191" i="3"/>
  <c r="G6191" i="3"/>
  <c r="H6193" i="3"/>
  <c r="G6193" i="3"/>
  <c r="H6196" i="3"/>
  <c r="G6196" i="3"/>
  <c r="H6197" i="3"/>
  <c r="G6197" i="3"/>
  <c r="H6198" i="3"/>
  <c r="G6198" i="3"/>
  <c r="H6201" i="3"/>
  <c r="G6201" i="3"/>
  <c r="H6203" i="3"/>
  <c r="G6203" i="3"/>
  <c r="H6205" i="3"/>
  <c r="G6205" i="3"/>
  <c r="H6208" i="3"/>
  <c r="G6208" i="3"/>
  <c r="N6212" i="3"/>
  <c r="L6212" i="3"/>
  <c r="H6216" i="3"/>
  <c r="G6216" i="3"/>
  <c r="H6223" i="3"/>
  <c r="G6223" i="3"/>
  <c r="N6227" i="3"/>
  <c r="L6227" i="3"/>
  <c r="H6230" i="3"/>
  <c r="G6230" i="3"/>
  <c r="N6239" i="3"/>
  <c r="L6239" i="3"/>
  <c r="H6242" i="3"/>
  <c r="G6242" i="3"/>
  <c r="N6244" i="3"/>
  <c r="L6244" i="3"/>
  <c r="H6247" i="3"/>
  <c r="G6247" i="3"/>
  <c r="N6251" i="3"/>
  <c r="L6251" i="3"/>
  <c r="H6253" i="3"/>
  <c r="G6253" i="3"/>
  <c r="N6256" i="3"/>
  <c r="L6256" i="3"/>
  <c r="N6261" i="3"/>
  <c r="L6261" i="3"/>
  <c r="H6264" i="3"/>
  <c r="G6264" i="3"/>
  <c r="N6267" i="3"/>
  <c r="L6267" i="3"/>
  <c r="H6269" i="3"/>
  <c r="G6269" i="3"/>
  <c r="N6272" i="3"/>
  <c r="L6272" i="3"/>
  <c r="H6279" i="3"/>
  <c r="G6279" i="3"/>
  <c r="H6283" i="3"/>
  <c r="G6283" i="3"/>
  <c r="N6286" i="3"/>
  <c r="L6286" i="3"/>
  <c r="H6289" i="3"/>
  <c r="G6289" i="3"/>
  <c r="N6292" i="3"/>
  <c r="L6292" i="3"/>
  <c r="H6302" i="3"/>
  <c r="G6302" i="3"/>
  <c r="N6305" i="3"/>
  <c r="L6305" i="3"/>
  <c r="H6307" i="3"/>
  <c r="G6307" i="3"/>
  <c r="N6311" i="3"/>
  <c r="L6311" i="3"/>
  <c r="H6315" i="3"/>
  <c r="G6315" i="3"/>
  <c r="N6317" i="3"/>
  <c r="L6317" i="3"/>
  <c r="N6321" i="3"/>
  <c r="L6321" i="3"/>
  <c r="H6323" i="3"/>
  <c r="G6323" i="3"/>
  <c r="N6326" i="3"/>
  <c r="L6326" i="3"/>
  <c r="H6329" i="3"/>
  <c r="G6329" i="3"/>
  <c r="N6332" i="3"/>
  <c r="L6332" i="3"/>
  <c r="H6334" i="3"/>
  <c r="G6334" i="3"/>
  <c r="H6340" i="3"/>
  <c r="G6340" i="3"/>
  <c r="H6346" i="3"/>
  <c r="G6346" i="3"/>
  <c r="N6352" i="3"/>
  <c r="L6352" i="3"/>
  <c r="N6358" i="3"/>
  <c r="L6358" i="3"/>
  <c r="N6367" i="3"/>
  <c r="L6367" i="3"/>
  <c r="H6369" i="3"/>
  <c r="G6369" i="3"/>
  <c r="N6370" i="3"/>
  <c r="L6370" i="3"/>
  <c r="H6374" i="3"/>
  <c r="G6374" i="3"/>
  <c r="H6375" i="3"/>
  <c r="G6375" i="3"/>
  <c r="H6378" i="3"/>
  <c r="G6378" i="3"/>
  <c r="H6379" i="3"/>
  <c r="G6379" i="3"/>
  <c r="H6380" i="3"/>
  <c r="G6380" i="3"/>
  <c r="H6384" i="3"/>
  <c r="G6384" i="3"/>
  <c r="H6387" i="3"/>
  <c r="G6387" i="3"/>
  <c r="N6391" i="3"/>
  <c r="L6391" i="3"/>
  <c r="H6392" i="3"/>
  <c r="G6392" i="3"/>
  <c r="H6393" i="3"/>
  <c r="G6393" i="3"/>
  <c r="H6396" i="3"/>
  <c r="G6396" i="3"/>
  <c r="N6398" i="3"/>
  <c r="L6398" i="3"/>
  <c r="N6405" i="3"/>
  <c r="L6405" i="3"/>
  <c r="N6407" i="3"/>
  <c r="L6407" i="3"/>
  <c r="M6410" i="3"/>
  <c r="L6410" i="3"/>
  <c r="I6414" i="3"/>
  <c r="G6414" i="3"/>
  <c r="I6416" i="3"/>
  <c r="G6416" i="3"/>
  <c r="I6422" i="3"/>
  <c r="G6422" i="3"/>
  <c r="N6429" i="3"/>
  <c r="L6429" i="3"/>
  <c r="N6432" i="3"/>
  <c r="L6432" i="3"/>
  <c r="H6434" i="3"/>
  <c r="G6434" i="3"/>
  <c r="M6442" i="3"/>
  <c r="L6442" i="3"/>
  <c r="H6447" i="3"/>
  <c r="G6447" i="3"/>
  <c r="N6453" i="3"/>
  <c r="L6453" i="3"/>
  <c r="I6455" i="3"/>
  <c r="G6455" i="3"/>
  <c r="N6456" i="3"/>
  <c r="L6456" i="3"/>
  <c r="H6457" i="3"/>
  <c r="G6457" i="3"/>
  <c r="H6462" i="3"/>
  <c r="G6462" i="3"/>
  <c r="I6469" i="3"/>
  <c r="G6469" i="3"/>
  <c r="I6471" i="3"/>
  <c r="G6471" i="3"/>
  <c r="N6485" i="3"/>
  <c r="L6485" i="3"/>
  <c r="H6487" i="3"/>
  <c r="G6487" i="3"/>
  <c r="N6493" i="3"/>
  <c r="L6493" i="3"/>
  <c r="I6496" i="3"/>
  <c r="G6496" i="3"/>
  <c r="N6499" i="3"/>
  <c r="L6499" i="3"/>
  <c r="N6502" i="3"/>
  <c r="L6502" i="3"/>
  <c r="N6504" i="3"/>
  <c r="L6504" i="3"/>
  <c r="H6508" i="3"/>
  <c r="G6508" i="3"/>
  <c r="M6518" i="3"/>
  <c r="L6518" i="3"/>
  <c r="H6521" i="3"/>
  <c r="G6521" i="3"/>
  <c r="H6523" i="3"/>
  <c r="G6523" i="3"/>
  <c r="M6524" i="3"/>
  <c r="L6524" i="3"/>
  <c r="I6527" i="3"/>
  <c r="G6527" i="3"/>
  <c r="N6528" i="3"/>
  <c r="L6528" i="3"/>
  <c r="H6530" i="3"/>
  <c r="G6530" i="3"/>
  <c r="H6532" i="3"/>
  <c r="G6532" i="3"/>
  <c r="H6536" i="3"/>
  <c r="G6536" i="3"/>
  <c r="M6539" i="3"/>
  <c r="L6539" i="3"/>
  <c r="N6542" i="3"/>
  <c r="L6542" i="3"/>
  <c r="I6545" i="3"/>
  <c r="G6545" i="3"/>
  <c r="N6547" i="3"/>
  <c r="L6547" i="3"/>
  <c r="N6550" i="3"/>
  <c r="L6550" i="3"/>
  <c r="H6554" i="3"/>
  <c r="G6554" i="3"/>
  <c r="N6558" i="3"/>
  <c r="L6558" i="3"/>
  <c r="N6563" i="3"/>
  <c r="L6563" i="3"/>
  <c r="N6568" i="3"/>
  <c r="L6568" i="3"/>
  <c r="I6570" i="3"/>
  <c r="G6570" i="3"/>
  <c r="M6576" i="3"/>
  <c r="L6576" i="3"/>
  <c r="I6577" i="3"/>
  <c r="G6577" i="3"/>
  <c r="H6580" i="3"/>
  <c r="G6580" i="3"/>
  <c r="H6583" i="3"/>
  <c r="G6583" i="3"/>
  <c r="H6585" i="3"/>
  <c r="G6585" i="3"/>
  <c r="H6587" i="3"/>
  <c r="G6587" i="3"/>
  <c r="N6588" i="3"/>
  <c r="L6588" i="3"/>
  <c r="N6589" i="3"/>
  <c r="L6589" i="3"/>
  <c r="I6591" i="3"/>
  <c r="G6591" i="3"/>
  <c r="H6596" i="3"/>
  <c r="G6596" i="3"/>
  <c r="N6597" i="3"/>
  <c r="L6597" i="3"/>
  <c r="H6599" i="3"/>
  <c r="G6599" i="3"/>
  <c r="M6600" i="3"/>
  <c r="L6600" i="3"/>
  <c r="H6602" i="3"/>
  <c r="G6602" i="3"/>
  <c r="M6603" i="3"/>
  <c r="L6603" i="3"/>
  <c r="I6606" i="3"/>
  <c r="G6606" i="3"/>
  <c r="I6611" i="3"/>
  <c r="G6611" i="3"/>
  <c r="H6617" i="3"/>
  <c r="G6617" i="3"/>
  <c r="N6622" i="3"/>
  <c r="L6622" i="3"/>
  <c r="I6625" i="3"/>
  <c r="G6625" i="3"/>
  <c r="H6630" i="3"/>
  <c r="G6630" i="3"/>
  <c r="M6632" i="3"/>
  <c r="L6632" i="3"/>
  <c r="H6634" i="3"/>
  <c r="G6634" i="3"/>
  <c r="N6635" i="3"/>
  <c r="L6635" i="3"/>
  <c r="N6636" i="3"/>
  <c r="L6636" i="3"/>
  <c r="N6638" i="3"/>
  <c r="L6638" i="3"/>
  <c r="M6639" i="3"/>
  <c r="L6639" i="3"/>
  <c r="H6645" i="3"/>
  <c r="G6645" i="3"/>
  <c r="I6649" i="3"/>
  <c r="G6649" i="3"/>
  <c r="H6651" i="3"/>
  <c r="G6651" i="3"/>
  <c r="N6656" i="3"/>
  <c r="L6656" i="3"/>
  <c r="H6658" i="3"/>
  <c r="G6658" i="3"/>
  <c r="I6661" i="3"/>
  <c r="G6661" i="3"/>
  <c r="N6662" i="3"/>
  <c r="L6662" i="3"/>
  <c r="H6664" i="3"/>
  <c r="G6664" i="3"/>
  <c r="N6666" i="3"/>
  <c r="L6666" i="3"/>
  <c r="H6668" i="3"/>
  <c r="G6668" i="3"/>
  <c r="H6670" i="3"/>
  <c r="G6670" i="3"/>
  <c r="I6672" i="3"/>
  <c r="G6672" i="3"/>
  <c r="N6673" i="3"/>
  <c r="L6673" i="3"/>
  <c r="H6675" i="3"/>
  <c r="G6675" i="3"/>
  <c r="I6678" i="3"/>
  <c r="G6678" i="3"/>
  <c r="H6680" i="3"/>
  <c r="G6680" i="3"/>
  <c r="H6682" i="3"/>
  <c r="G6682" i="3"/>
  <c r="H6683" i="3"/>
  <c r="G6683" i="3"/>
  <c r="H6686" i="3"/>
  <c r="G6686" i="3"/>
  <c r="N6687" i="3"/>
  <c r="L6687" i="3"/>
  <c r="N6689" i="3"/>
  <c r="L6689" i="3"/>
  <c r="H6693" i="3"/>
  <c r="G6693" i="3"/>
  <c r="I6696" i="3"/>
  <c r="G6696" i="3"/>
  <c r="H6697" i="3"/>
  <c r="G6697" i="3"/>
  <c r="N6698" i="3"/>
  <c r="L6698" i="3"/>
  <c r="H6702" i="3"/>
  <c r="G6702" i="3"/>
  <c r="N6703" i="3"/>
  <c r="L6703" i="3"/>
  <c r="H6704" i="3"/>
  <c r="G6704" i="3"/>
  <c r="H6707" i="3"/>
  <c r="G6707" i="3"/>
  <c r="M6708" i="3"/>
  <c r="L6708" i="3"/>
  <c r="H6712" i="3"/>
  <c r="G6712" i="3"/>
  <c r="I6714" i="3"/>
  <c r="G6714" i="3"/>
  <c r="I6716" i="3"/>
  <c r="G6716" i="3"/>
  <c r="N6717" i="3"/>
  <c r="L6717" i="3"/>
  <c r="H6719" i="3"/>
  <c r="G6719" i="3"/>
  <c r="H6720" i="3"/>
  <c r="G6720" i="3"/>
  <c r="M6722" i="3"/>
  <c r="L6722" i="3"/>
  <c r="I6723" i="3"/>
  <c r="G6723" i="3"/>
  <c r="N6727" i="3"/>
  <c r="L6727" i="3"/>
  <c r="H6730" i="3"/>
  <c r="G6730" i="3"/>
  <c r="N6731" i="3"/>
  <c r="L6731" i="3"/>
  <c r="N6734" i="3"/>
  <c r="L6734" i="3"/>
  <c r="N6735" i="3"/>
  <c r="L6735" i="3"/>
  <c r="N6739" i="3"/>
  <c r="L6739" i="3"/>
  <c r="N6740" i="3"/>
  <c r="L6740" i="3"/>
  <c r="N6743" i="3"/>
  <c r="L6743" i="3"/>
  <c r="H6745" i="3"/>
  <c r="G6745" i="3"/>
  <c r="H6748" i="3"/>
  <c r="G6748" i="3"/>
  <c r="N6749" i="3"/>
  <c r="L6749" i="3"/>
  <c r="N6751" i="3"/>
  <c r="L6751" i="3"/>
  <c r="N6752" i="3"/>
  <c r="L6752" i="3"/>
  <c r="H6754" i="3"/>
  <c r="G6754" i="3"/>
  <c r="H6758" i="3"/>
  <c r="G6758" i="3"/>
  <c r="M6759" i="3"/>
  <c r="L6759" i="3"/>
  <c r="H6762" i="3"/>
  <c r="G6762" i="3"/>
  <c r="M6763" i="3"/>
  <c r="L6763" i="3"/>
  <c r="I6765" i="3"/>
  <c r="G6765" i="3"/>
  <c r="M6767" i="3"/>
  <c r="L6767" i="3"/>
  <c r="I6769" i="3"/>
  <c r="G6769" i="3"/>
  <c r="N6770" i="3"/>
  <c r="L6770" i="3"/>
  <c r="N6771" i="3"/>
  <c r="L6771" i="3"/>
  <c r="H6774" i="3"/>
  <c r="G6774" i="3"/>
  <c r="N6775" i="3"/>
  <c r="L6775" i="3"/>
  <c r="I6777" i="3"/>
  <c r="G6777" i="3"/>
  <c r="I6779" i="3"/>
  <c r="G6779" i="3"/>
  <c r="N6784" i="3"/>
  <c r="L6784" i="3"/>
  <c r="N6785" i="3"/>
  <c r="L6785" i="3"/>
  <c r="N6787" i="3"/>
  <c r="L6787" i="3"/>
  <c r="H6789" i="3"/>
  <c r="G6789" i="3"/>
  <c r="N6790" i="3"/>
  <c r="L6790" i="3"/>
  <c r="I6792" i="3"/>
  <c r="G6792" i="3"/>
  <c r="N6793" i="3"/>
  <c r="L6793" i="3"/>
  <c r="H6795" i="3"/>
  <c r="G6795" i="3"/>
  <c r="N6797" i="3"/>
  <c r="L6797" i="3"/>
  <c r="H6799" i="3"/>
  <c r="G6799" i="3"/>
  <c r="I6802" i="3"/>
  <c r="G6802" i="3"/>
  <c r="H6803" i="3"/>
  <c r="G6803" i="3"/>
  <c r="N6806" i="3"/>
  <c r="L6806" i="3"/>
  <c r="H6808" i="3"/>
  <c r="G6808" i="3"/>
  <c r="I6810" i="3"/>
  <c r="G6810" i="3"/>
  <c r="N6813" i="3"/>
  <c r="L6813" i="3"/>
  <c r="H6815" i="3"/>
  <c r="G6815" i="3"/>
  <c r="H6817" i="3"/>
  <c r="G6817" i="3"/>
  <c r="N6819" i="3"/>
  <c r="L6819" i="3"/>
  <c r="N6820" i="3"/>
  <c r="L6820" i="3"/>
  <c r="I6825" i="3"/>
  <c r="G6825" i="3"/>
  <c r="N6826" i="3"/>
  <c r="L6826" i="3"/>
  <c r="H6829" i="3"/>
  <c r="G6829" i="3"/>
  <c r="N6831" i="3"/>
  <c r="L6831" i="3"/>
  <c r="N6832" i="3"/>
  <c r="L6832" i="3"/>
  <c r="H6838" i="3"/>
  <c r="G6838" i="3"/>
  <c r="I6842" i="3"/>
  <c r="G6842" i="3"/>
  <c r="N6843" i="3"/>
  <c r="L6843" i="3"/>
  <c r="H6848" i="3"/>
  <c r="G6848" i="3"/>
  <c r="N6850" i="3"/>
  <c r="L6850" i="3"/>
  <c r="N6852" i="3"/>
  <c r="L6852" i="3"/>
  <c r="M6853" i="3"/>
  <c r="L6853" i="3"/>
  <c r="M6859" i="3"/>
  <c r="L6859" i="3"/>
  <c r="N6861" i="3"/>
  <c r="L6861" i="3"/>
  <c r="N6864" i="3"/>
  <c r="L6864" i="3"/>
  <c r="I6865" i="3"/>
  <c r="G6865" i="3"/>
  <c r="H6867" i="3"/>
  <c r="G6867" i="3"/>
  <c r="N6874" i="3"/>
  <c r="L6874" i="3"/>
  <c r="N6878" i="3"/>
  <c r="L6878" i="3"/>
  <c r="N6879" i="3"/>
  <c r="L6879" i="3"/>
  <c r="N6884" i="3"/>
  <c r="L6884" i="3"/>
  <c r="N6887" i="3"/>
  <c r="L6887" i="3"/>
  <c r="H6889" i="3"/>
  <c r="G6889" i="3"/>
  <c r="N6893" i="3"/>
  <c r="L6893" i="3"/>
  <c r="N6902" i="3"/>
  <c r="L6902" i="3"/>
  <c r="I6910" i="3"/>
  <c r="G6910" i="3"/>
  <c r="I6911" i="3"/>
  <c r="G6911" i="3"/>
  <c r="M6913" i="3"/>
  <c r="L6913" i="3"/>
  <c r="N6917" i="3"/>
  <c r="L6917" i="3"/>
  <c r="I6918" i="3"/>
  <c r="G6918" i="3"/>
  <c r="N6919" i="3"/>
  <c r="L6919" i="3"/>
  <c r="H6921" i="3"/>
  <c r="G6921" i="3"/>
  <c r="N6924" i="3"/>
  <c r="L6924" i="3"/>
  <c r="N6925" i="3"/>
  <c r="L6925" i="3"/>
  <c r="N6927" i="3"/>
  <c r="L6927" i="3"/>
  <c r="M6933" i="3"/>
  <c r="L6933" i="3"/>
  <c r="I6936" i="3"/>
  <c r="G6936" i="3"/>
  <c r="H6937" i="3"/>
  <c r="G6937" i="3"/>
  <c r="N6946" i="3"/>
  <c r="L6946" i="3"/>
  <c r="N6951" i="3"/>
  <c r="L6951" i="3"/>
  <c r="N6952" i="3"/>
  <c r="L6952" i="3"/>
  <c r="N6957" i="3"/>
  <c r="L6957" i="3"/>
  <c r="N6962" i="3"/>
  <c r="L6962" i="3"/>
  <c r="H6966" i="3"/>
  <c r="G6966" i="3"/>
  <c r="I6967" i="3"/>
  <c r="G6967" i="3"/>
  <c r="N6968" i="3"/>
  <c r="L6968" i="3"/>
  <c r="H6970" i="3"/>
  <c r="G6970" i="3"/>
  <c r="N6976" i="3"/>
  <c r="L6976" i="3"/>
  <c r="I6984" i="3"/>
  <c r="G6984" i="3"/>
  <c r="H6986" i="3"/>
  <c r="G6986" i="3"/>
  <c r="N6989" i="3"/>
  <c r="L6989" i="3"/>
  <c r="I7000" i="3"/>
  <c r="G7000" i="3"/>
  <c r="M7008" i="3"/>
  <c r="L7008" i="3"/>
  <c r="N7010" i="3"/>
  <c r="L7010" i="3"/>
  <c r="N7012" i="3"/>
  <c r="L7012" i="3"/>
  <c r="M7012" i="3"/>
  <c r="M7016" i="3"/>
  <c r="L7016" i="3"/>
  <c r="I7024" i="3"/>
  <c r="G7024" i="3"/>
  <c r="N7027" i="3"/>
  <c r="L7027" i="3"/>
  <c r="H7032" i="3"/>
  <c r="G7032" i="3"/>
  <c r="M7042" i="3"/>
  <c r="L7042" i="3"/>
  <c r="N7045" i="3"/>
  <c r="L7045" i="3"/>
  <c r="H7058" i="3"/>
  <c r="G7058" i="3"/>
  <c r="I7058" i="3"/>
  <c r="M7059" i="3"/>
  <c r="L7059" i="3"/>
  <c r="H7061" i="3"/>
  <c r="G7061" i="3"/>
  <c r="I7067" i="3"/>
  <c r="G7067" i="3"/>
  <c r="H7069" i="3"/>
  <c r="G7069" i="3"/>
  <c r="N7072" i="3"/>
  <c r="L7072" i="3"/>
  <c r="H7074" i="3"/>
  <c r="G7074" i="3"/>
  <c r="M7079" i="3"/>
  <c r="L7079" i="3"/>
  <c r="I7081" i="3"/>
  <c r="G7081" i="3"/>
  <c r="H7081" i="3"/>
  <c r="N7092" i="3"/>
  <c r="L7092" i="3"/>
  <c r="H7095" i="3"/>
  <c r="G7095" i="3"/>
  <c r="N7096" i="3"/>
  <c r="L7096" i="3"/>
  <c r="L7097" i="3"/>
  <c r="N7097" i="3"/>
  <c r="N7099" i="3"/>
  <c r="L7099" i="3"/>
  <c r="N7101" i="3"/>
  <c r="L7101" i="3"/>
  <c r="H7103" i="3"/>
  <c r="G7103" i="3"/>
  <c r="I7103" i="3"/>
  <c r="H7109" i="3"/>
  <c r="G7109" i="3"/>
  <c r="H7110" i="3"/>
  <c r="G7110" i="3"/>
  <c r="H7111" i="3"/>
  <c r="G7111" i="3"/>
  <c r="H7113" i="3"/>
  <c r="G7113" i="3"/>
  <c r="M7116" i="3"/>
  <c r="L7116" i="3"/>
  <c r="N7116" i="3"/>
  <c r="H7118" i="3"/>
  <c r="G7118" i="3"/>
  <c r="H7119" i="3"/>
  <c r="G7119" i="3"/>
  <c r="H7121" i="3"/>
  <c r="G7121" i="3"/>
  <c r="I7121" i="3"/>
  <c r="N7122" i="3"/>
  <c r="L7122" i="3"/>
  <c r="N7127" i="3"/>
  <c r="L7127" i="3"/>
  <c r="H7129" i="3"/>
  <c r="G7129" i="3"/>
  <c r="H7131" i="3"/>
  <c r="G7131" i="3"/>
  <c r="H7134" i="3"/>
  <c r="G7134" i="3"/>
  <c r="I7134" i="3"/>
  <c r="H7139" i="3"/>
  <c r="G7139" i="3"/>
  <c r="M7140" i="3"/>
  <c r="L7140" i="3"/>
  <c r="M7145" i="3"/>
  <c r="L7145" i="3"/>
  <c r="N7147" i="3"/>
  <c r="L7147" i="3"/>
  <c r="M7147" i="3"/>
  <c r="M7148" i="3"/>
  <c r="L7148" i="3"/>
  <c r="H7150" i="3"/>
  <c r="G7150" i="3"/>
  <c r="I7150" i="3"/>
  <c r="H7153" i="3"/>
  <c r="G7153" i="3"/>
  <c r="N7155" i="3"/>
  <c r="L7155" i="3"/>
  <c r="M7157" i="3"/>
  <c r="L7157" i="3"/>
  <c r="N7160" i="3"/>
  <c r="L7160" i="3"/>
  <c r="M7160" i="3"/>
  <c r="H7166" i="3"/>
  <c r="G7166" i="3"/>
  <c r="N7170" i="3"/>
  <c r="L7170" i="3"/>
  <c r="H7173" i="3"/>
  <c r="G7173" i="3"/>
  <c r="N7174" i="3"/>
  <c r="L7174" i="3"/>
  <c r="M7175" i="3"/>
  <c r="L7175" i="3"/>
  <c r="N7175" i="3"/>
  <c r="H7177" i="3"/>
  <c r="G7177" i="3"/>
  <c r="H7181" i="3"/>
  <c r="G7181" i="3"/>
  <c r="H7183" i="3"/>
  <c r="G7183" i="3"/>
  <c r="H7187" i="3"/>
  <c r="G7187" i="3"/>
  <c r="N7198" i="3"/>
  <c r="L7198" i="3"/>
  <c r="H7200" i="3"/>
  <c r="G7200" i="3"/>
  <c r="H7202" i="3"/>
  <c r="G7202" i="3"/>
  <c r="M7204" i="3"/>
  <c r="L7204" i="3"/>
  <c r="N7204" i="3"/>
  <c r="M7212" i="3"/>
  <c r="L7212" i="3"/>
  <c r="N7215" i="3"/>
  <c r="L7215" i="3"/>
  <c r="H7219" i="3"/>
  <c r="G7219" i="3"/>
  <c r="N7221" i="3"/>
  <c r="L7221" i="3"/>
  <c r="N7223" i="3"/>
  <c r="L7223" i="3"/>
  <c r="H7224" i="3"/>
  <c r="G7224" i="3"/>
  <c r="M7227" i="3"/>
  <c r="L7227" i="3"/>
  <c r="H7228" i="3"/>
  <c r="G7228" i="3"/>
  <c r="L7230" i="3"/>
  <c r="M7230" i="3"/>
  <c r="H7231" i="3"/>
  <c r="G7231" i="3"/>
  <c r="N7234" i="3"/>
  <c r="L7234" i="3"/>
  <c r="H7238" i="3"/>
  <c r="G7238" i="3"/>
  <c r="H7239" i="3"/>
  <c r="G7239" i="3"/>
  <c r="M7240" i="3"/>
  <c r="L7240" i="3"/>
  <c r="H7242" i="3"/>
  <c r="G7242" i="3"/>
  <c r="N7245" i="3"/>
  <c r="L7245" i="3"/>
  <c r="H7246" i="3"/>
  <c r="G7246" i="3"/>
  <c r="N7248" i="3"/>
  <c r="L7248" i="3"/>
  <c r="M7251" i="3"/>
  <c r="L7251" i="3"/>
  <c r="M7253" i="3"/>
  <c r="L7253" i="3"/>
  <c r="N7254" i="3"/>
  <c r="L7254" i="3"/>
  <c r="M7254" i="3"/>
  <c r="N7258" i="3"/>
  <c r="L7258" i="3"/>
  <c r="H7259" i="3"/>
  <c r="G7259" i="3"/>
  <c r="M7260" i="3"/>
  <c r="L7260" i="3"/>
  <c r="M7261" i="3"/>
  <c r="L7261" i="3"/>
  <c r="N7261" i="3"/>
  <c r="N7266" i="3"/>
  <c r="L7266" i="3"/>
  <c r="H7269" i="3"/>
  <c r="G7269" i="3"/>
  <c r="N7276" i="3"/>
  <c r="L7276" i="3"/>
  <c r="M7279" i="3"/>
  <c r="L7279" i="3"/>
  <c r="N7279" i="3"/>
  <c r="H7280" i="3"/>
  <c r="G7280" i="3"/>
  <c r="N7281" i="3"/>
  <c r="L7281" i="3"/>
  <c r="H7283" i="3"/>
  <c r="G7283" i="3"/>
  <c r="H7285" i="3"/>
  <c r="G7285" i="3"/>
  <c r="H7286" i="3"/>
  <c r="G7286" i="3"/>
  <c r="H7287" i="3"/>
  <c r="G7287" i="3"/>
  <c r="N7291" i="3"/>
  <c r="L7291" i="3"/>
  <c r="M7293" i="3"/>
  <c r="L7293" i="3"/>
  <c r="H7294" i="3"/>
  <c r="G7294" i="3"/>
  <c r="N7296" i="3"/>
  <c r="L7296" i="3"/>
  <c r="N7298" i="3"/>
  <c r="L7298" i="3"/>
  <c r="N7299" i="3"/>
  <c r="L7299" i="3"/>
  <c r="N7301" i="3"/>
  <c r="L7301" i="3"/>
  <c r="M7302" i="3"/>
  <c r="L7302" i="3"/>
  <c r="L7303" i="3"/>
  <c r="N7303" i="3"/>
  <c r="N7304" i="3"/>
  <c r="L7304" i="3"/>
  <c r="H7305" i="3"/>
  <c r="G7305" i="3"/>
  <c r="H7306" i="3"/>
  <c r="G7306" i="3"/>
  <c r="H7309" i="3"/>
  <c r="G7309" i="3"/>
  <c r="I7309" i="3"/>
  <c r="N7310" i="3"/>
  <c r="L7310" i="3"/>
  <c r="H7313" i="3"/>
  <c r="G7313" i="3"/>
  <c r="H7314" i="3"/>
  <c r="G7314" i="3"/>
  <c r="M7315" i="3"/>
  <c r="L7315" i="3"/>
  <c r="H7316" i="3"/>
  <c r="G7316" i="3"/>
  <c r="H7318" i="3"/>
  <c r="G7318" i="3"/>
  <c r="H7319" i="3"/>
  <c r="G7319" i="3"/>
  <c r="N7321" i="3"/>
  <c r="L7321" i="3"/>
  <c r="N7322" i="3"/>
  <c r="L7322" i="3"/>
  <c r="M7322" i="3"/>
  <c r="H7328" i="3"/>
  <c r="G7328" i="3"/>
  <c r="H7330" i="3"/>
  <c r="G7330" i="3"/>
  <c r="H7334" i="3"/>
  <c r="G7334" i="3"/>
  <c r="M7336" i="3"/>
  <c r="L7336" i="3"/>
  <c r="H7337" i="3"/>
  <c r="G7337" i="3"/>
  <c r="N7341" i="3"/>
  <c r="L7341" i="3"/>
  <c r="M7341" i="3"/>
  <c r="H7343" i="3"/>
  <c r="G7343" i="3"/>
  <c r="M7357" i="3"/>
  <c r="L7357" i="3"/>
  <c r="N7357" i="3"/>
  <c r="H7365" i="3"/>
  <c r="G7365" i="3"/>
  <c r="H7366" i="3"/>
  <c r="G7366" i="3"/>
  <c r="N7368" i="3"/>
  <c r="L7368" i="3"/>
  <c r="N7370" i="3"/>
  <c r="L7370" i="3"/>
  <c r="N7373" i="3"/>
  <c r="L7373" i="3"/>
  <c r="H7388" i="3"/>
  <c r="G7388" i="3"/>
  <c r="H7390" i="3"/>
  <c r="G7390" i="3"/>
  <c r="N7394" i="3"/>
  <c r="L7394" i="3"/>
  <c r="H7406" i="3"/>
  <c r="G7406" i="3"/>
  <c r="H7408" i="3"/>
  <c r="G7408" i="3"/>
  <c r="H7410" i="3"/>
  <c r="G7410" i="3"/>
  <c r="N7411" i="3"/>
  <c r="L7411" i="3"/>
  <c r="N7413" i="3"/>
  <c r="L7413" i="3"/>
  <c r="N7414" i="3"/>
  <c r="L7414" i="3"/>
  <c r="N7416" i="3"/>
  <c r="L7416" i="3"/>
  <c r="H7427" i="3"/>
  <c r="G7427" i="3"/>
  <c r="H7428" i="3"/>
  <c r="G7428" i="3"/>
  <c r="H7437" i="3"/>
  <c r="G7437" i="3"/>
  <c r="H7439" i="3"/>
  <c r="G7439" i="3"/>
  <c r="H7442" i="3"/>
  <c r="G7442" i="3"/>
  <c r="M7460" i="3"/>
  <c r="L7460" i="3"/>
  <c r="H7467" i="3"/>
  <c r="G7467" i="3"/>
  <c r="H7497" i="3"/>
  <c r="G7497" i="3"/>
  <c r="H7500" i="3"/>
  <c r="G7500" i="3"/>
  <c r="H7510" i="3"/>
  <c r="G7510" i="3"/>
  <c r="H7528" i="3"/>
  <c r="G7528" i="3"/>
  <c r="H7555" i="3"/>
  <c r="G7555" i="3"/>
  <c r="N7561" i="3"/>
  <c r="L7561" i="3"/>
  <c r="M7563" i="3"/>
  <c r="L7563" i="3"/>
  <c r="N7563" i="3"/>
  <c r="M7578" i="3"/>
  <c r="L7578" i="3"/>
  <c r="N7578" i="3"/>
  <c r="H7581" i="3"/>
  <c r="G7581" i="3"/>
  <c r="H7588" i="3"/>
  <c r="G7588" i="3"/>
  <c r="I7588" i="3"/>
  <c r="H7589" i="3"/>
  <c r="G7589" i="3"/>
  <c r="N7593" i="3"/>
  <c r="L7593" i="3"/>
  <c r="N7595" i="3"/>
  <c r="L7595" i="3"/>
  <c r="M7595" i="3"/>
  <c r="H7604" i="3"/>
  <c r="G7604" i="3"/>
  <c r="M7621" i="3"/>
  <c r="L7621" i="3"/>
  <c r="N7621" i="3"/>
  <c r="M7623" i="3"/>
  <c r="L7623" i="3"/>
  <c r="N7623" i="3"/>
  <c r="N7641" i="3"/>
  <c r="L7641" i="3"/>
  <c r="H7642" i="3"/>
  <c r="G7642" i="3"/>
  <c r="N7653" i="3"/>
  <c r="L7653" i="3"/>
  <c r="N7655" i="3"/>
  <c r="L7655" i="3"/>
  <c r="N7657" i="3"/>
  <c r="L7657" i="3"/>
  <c r="M7657" i="3"/>
  <c r="H7662" i="3"/>
  <c r="G7662" i="3"/>
  <c r="H7671" i="3"/>
  <c r="G7671" i="3"/>
  <c r="H7672" i="3"/>
  <c r="G7672" i="3"/>
  <c r="I7672" i="3"/>
  <c r="H7674" i="3"/>
  <c r="G7674" i="3"/>
  <c r="N7680" i="3"/>
  <c r="L7680" i="3"/>
  <c r="H7681" i="3"/>
  <c r="G7681" i="3"/>
  <c r="H7682" i="3"/>
  <c r="G7682" i="3"/>
  <c r="H7706" i="3"/>
  <c r="G7706" i="3"/>
  <c r="L7732" i="3"/>
  <c r="M7732" i="3"/>
  <c r="N7755" i="3"/>
  <c r="L7755" i="3"/>
  <c r="H7758" i="3"/>
  <c r="G7758" i="3"/>
  <c r="H7769" i="3"/>
  <c r="G7769" i="3"/>
  <c r="N7798" i="3"/>
  <c r="L7798" i="3"/>
  <c r="H7802" i="3"/>
  <c r="G7802" i="3"/>
  <c r="H7816" i="3"/>
  <c r="G7816" i="3"/>
  <c r="I7816" i="3"/>
  <c r="H7850" i="3"/>
  <c r="G7850" i="3"/>
  <c r="I7850" i="3"/>
  <c r="H7862" i="3"/>
  <c r="G7862" i="3"/>
  <c r="N7868" i="3"/>
  <c r="L7868" i="3"/>
  <c r="M7868" i="3"/>
  <c r="H7877" i="3"/>
  <c r="G7877" i="3"/>
  <c r="H7880" i="3"/>
  <c r="G7880" i="3"/>
  <c r="N7881" i="3"/>
  <c r="L7881" i="3"/>
  <c r="N7887" i="3"/>
  <c r="L7887" i="3"/>
  <c r="H7899" i="3"/>
  <c r="G7899" i="3"/>
  <c r="N7903" i="3"/>
  <c r="L7903" i="3"/>
  <c r="H7907" i="3"/>
  <c r="G7907" i="3"/>
  <c r="N7909" i="3"/>
  <c r="L7909" i="3"/>
  <c r="M7910" i="3"/>
  <c r="L7910" i="3"/>
  <c r="N7910" i="3"/>
  <c r="N7911" i="3"/>
  <c r="L7911" i="3"/>
  <c r="M7912" i="3"/>
  <c r="L7912" i="3"/>
  <c r="N7912" i="3"/>
  <c r="H7916" i="3"/>
  <c r="G7916" i="3"/>
  <c r="H7919" i="3"/>
  <c r="G7919" i="3"/>
  <c r="H7927" i="3"/>
  <c r="G7927" i="3"/>
  <c r="I7945" i="3"/>
  <c r="G7945" i="3"/>
  <c r="H7946" i="3"/>
  <c r="G7946" i="3"/>
  <c r="H7947" i="3"/>
  <c r="G7947" i="3"/>
  <c r="H7949" i="3"/>
  <c r="G7949" i="3"/>
  <c r="H7951" i="3"/>
  <c r="G7951" i="3"/>
  <c r="N7952" i="3"/>
  <c r="L7952" i="3"/>
  <c r="N7954" i="3"/>
  <c r="L7954" i="3"/>
  <c r="N7955" i="3"/>
  <c r="L7955" i="3"/>
  <c r="N7957" i="3"/>
  <c r="L7957" i="3"/>
  <c r="M7957" i="3"/>
  <c r="I7966" i="3"/>
  <c r="G7966" i="3"/>
  <c r="N7967" i="3"/>
  <c r="L7967" i="3"/>
  <c r="I7969" i="3"/>
  <c r="G7969" i="3"/>
  <c r="H7971" i="3"/>
  <c r="G7971" i="3"/>
  <c r="M7976" i="3"/>
  <c r="L7976" i="3"/>
  <c r="N7976" i="3"/>
  <c r="N7977" i="3"/>
  <c r="L7977" i="3"/>
  <c r="M7979" i="3"/>
  <c r="L7979" i="3"/>
  <c r="N7979" i="3"/>
  <c r="N7982" i="3"/>
  <c r="L7982" i="3"/>
  <c r="H7988" i="3"/>
  <c r="G7988" i="3"/>
  <c r="M8003" i="3"/>
  <c r="L8003" i="3"/>
  <c r="L8005" i="3"/>
  <c r="M8005" i="3"/>
  <c r="H8009" i="3"/>
  <c r="G8009" i="3"/>
  <c r="N8018" i="3"/>
  <c r="L8018" i="3"/>
  <c r="H8020" i="3"/>
  <c r="N8021" i="3"/>
  <c r="L8021" i="3"/>
  <c r="N8026" i="3"/>
  <c r="L8026" i="3"/>
  <c r="H8033" i="3"/>
  <c r="G8033" i="3"/>
  <c r="M8038" i="3"/>
  <c r="L8038" i="3"/>
  <c r="N8040" i="3"/>
  <c r="L8040" i="3"/>
  <c r="N8042" i="3"/>
  <c r="L8042" i="3"/>
  <c r="I8044" i="3"/>
  <c r="G8044" i="3"/>
  <c r="N8045" i="3"/>
  <c r="L8045" i="3"/>
  <c r="M8047" i="3"/>
  <c r="L8047" i="3"/>
  <c r="N8048" i="3"/>
  <c r="L8048" i="3"/>
  <c r="N8051" i="3"/>
  <c r="L8051" i="3"/>
  <c r="H8057" i="3"/>
  <c r="G8057" i="3"/>
  <c r="M8059" i="3"/>
  <c r="L8059" i="3"/>
  <c r="N8062" i="3"/>
  <c r="L8062" i="3"/>
  <c r="H8066" i="3"/>
  <c r="G8066" i="3"/>
  <c r="N8068" i="3"/>
  <c r="L8068" i="3"/>
  <c r="M8081" i="3"/>
  <c r="L8081" i="3"/>
  <c r="N8083" i="3"/>
  <c r="L8083" i="3"/>
  <c r="N8085" i="3"/>
  <c r="L8085" i="3"/>
  <c r="I8087" i="3"/>
  <c r="G8087" i="3"/>
  <c r="N8088" i="3"/>
  <c r="L8088" i="3"/>
  <c r="M8091" i="3"/>
  <c r="L8091" i="3"/>
  <c r="H8092" i="3"/>
  <c r="G8092" i="3"/>
  <c r="N8093" i="3"/>
  <c r="L8093" i="3"/>
  <c r="I8098" i="3"/>
  <c r="N8104" i="3"/>
  <c r="L8104" i="3"/>
  <c r="M8108" i="3"/>
  <c r="L8108" i="3"/>
  <c r="N8110" i="3"/>
  <c r="L8110" i="3"/>
  <c r="N8119" i="3"/>
  <c r="L8119" i="3"/>
  <c r="H8126" i="3"/>
  <c r="G8126" i="3"/>
  <c r="N8132" i="3"/>
  <c r="L8132" i="3"/>
  <c r="N8143" i="3"/>
  <c r="L8143" i="3"/>
  <c r="N8145" i="3"/>
  <c r="L8145" i="3"/>
  <c r="M8148" i="3"/>
  <c r="L8148" i="3"/>
  <c r="N8151" i="3"/>
  <c r="L8151" i="3"/>
  <c r="H8153" i="3"/>
  <c r="G8153" i="3"/>
  <c r="N8158" i="3"/>
  <c r="L8158" i="3"/>
  <c r="H8166" i="3"/>
  <c r="G8166" i="3"/>
  <c r="N8167" i="3"/>
  <c r="L8167" i="3"/>
  <c r="N8171" i="3"/>
  <c r="L8171" i="3"/>
  <c r="I8173" i="3"/>
  <c r="G8173" i="3"/>
  <c r="N8174" i="3"/>
  <c r="L8174" i="3"/>
  <c r="M8176" i="3"/>
  <c r="L8176" i="3"/>
  <c r="N8180" i="3"/>
  <c r="L8180" i="3"/>
  <c r="H8182" i="3"/>
  <c r="G8182" i="3"/>
  <c r="N8186" i="3"/>
  <c r="L8186" i="3"/>
  <c r="I8187" i="3"/>
  <c r="G8187" i="3"/>
  <c r="I8189" i="3"/>
  <c r="G8189" i="3"/>
  <c r="N8194" i="3"/>
  <c r="L8194" i="3"/>
  <c r="H8196" i="3"/>
  <c r="G8196" i="3"/>
  <c r="N8197" i="3"/>
  <c r="L8197" i="3"/>
  <c r="N8201" i="3"/>
  <c r="L8201" i="3"/>
  <c r="I8203" i="3"/>
  <c r="G8203" i="3"/>
  <c r="N8204" i="3"/>
  <c r="L8204" i="3"/>
  <c r="M8206" i="3"/>
  <c r="L8206" i="3"/>
  <c r="N8210" i="3"/>
  <c r="L8210" i="3"/>
  <c r="H8212" i="3"/>
  <c r="G8212" i="3"/>
  <c r="N8217" i="3"/>
  <c r="L8217" i="3"/>
  <c r="I8219" i="3"/>
  <c r="G8219" i="3"/>
  <c r="I8221" i="3"/>
  <c r="G8221" i="3"/>
  <c r="N8226" i="3"/>
  <c r="L8226" i="3"/>
  <c r="H8228" i="3"/>
  <c r="G8228" i="3"/>
  <c r="N8229" i="3"/>
  <c r="L8229" i="3"/>
  <c r="N8233" i="3"/>
  <c r="L8233" i="3"/>
  <c r="I8235" i="3"/>
  <c r="G8235" i="3"/>
  <c r="N8236" i="3"/>
  <c r="L8236" i="3"/>
  <c r="M8238" i="3"/>
  <c r="L8238" i="3"/>
  <c r="N8242" i="3"/>
  <c r="L8242" i="3"/>
  <c r="H8244" i="3"/>
  <c r="G8244" i="3"/>
  <c r="N8249" i="3"/>
  <c r="L8249" i="3"/>
  <c r="I8251" i="3"/>
  <c r="G8251" i="3"/>
  <c r="N8257" i="3"/>
  <c r="L8257" i="3"/>
  <c r="N8259" i="3"/>
  <c r="L8259" i="3"/>
  <c r="N8263" i="3"/>
  <c r="L8263" i="3"/>
  <c r="I8265" i="3"/>
  <c r="G8265" i="3"/>
  <c r="N8266" i="3"/>
  <c r="L8266" i="3"/>
  <c r="M8267" i="3"/>
  <c r="L8267" i="3"/>
  <c r="N8271" i="3"/>
  <c r="L8271" i="3"/>
  <c r="H8272" i="3"/>
  <c r="G8272" i="3"/>
  <c r="I8278" i="3"/>
  <c r="G8278" i="3"/>
  <c r="H8282" i="3"/>
  <c r="G8282" i="3"/>
  <c r="N8283" i="3"/>
  <c r="L8283" i="3"/>
  <c r="N8287" i="3"/>
  <c r="L8287" i="3"/>
  <c r="I8289" i="3"/>
  <c r="G8289" i="3"/>
  <c r="N8295" i="3"/>
  <c r="L8295" i="3"/>
  <c r="I8297" i="3"/>
  <c r="G8297" i="3"/>
  <c r="I8299" i="3"/>
  <c r="G8299" i="3"/>
  <c r="N8307" i="3"/>
  <c r="L8307" i="3"/>
  <c r="I8308" i="3"/>
  <c r="G8308" i="3"/>
  <c r="I8310" i="3"/>
  <c r="G8310" i="3"/>
  <c r="N8312" i="3"/>
  <c r="L8312" i="3"/>
  <c r="N8317" i="3"/>
  <c r="L8317" i="3"/>
  <c r="I8318" i="3"/>
  <c r="G8318" i="3"/>
  <c r="N8321" i="3"/>
  <c r="L8321" i="3"/>
  <c r="N8325" i="3"/>
  <c r="L8325" i="3"/>
  <c r="H8326" i="3"/>
  <c r="G8326" i="3"/>
  <c r="I8328" i="3"/>
  <c r="G8328" i="3"/>
  <c r="N8331" i="3"/>
  <c r="L8331" i="3"/>
  <c r="N8336" i="3"/>
  <c r="L8336" i="3"/>
  <c r="N8338" i="3"/>
  <c r="L8338" i="3"/>
  <c r="I8341" i="3"/>
  <c r="G8341" i="3"/>
  <c r="N8342" i="3"/>
  <c r="L8342" i="3"/>
  <c r="N8344" i="3"/>
  <c r="L8344" i="3"/>
  <c r="N8345" i="3"/>
  <c r="L8345" i="3"/>
  <c r="I8346" i="3"/>
  <c r="G8346" i="3"/>
  <c r="N8347" i="3"/>
  <c r="L8347" i="3"/>
  <c r="N8349" i="3"/>
  <c r="L8349" i="3"/>
  <c r="N8353" i="3"/>
  <c r="L8353" i="3"/>
  <c r="N8355" i="3"/>
  <c r="L8355" i="3"/>
  <c r="N8357" i="3"/>
  <c r="L8357" i="3"/>
  <c r="H8359" i="3"/>
  <c r="G8359" i="3"/>
  <c r="N8361" i="3"/>
  <c r="L8361" i="3"/>
  <c r="N8364" i="3"/>
  <c r="L8364" i="3"/>
  <c r="N8365" i="3"/>
  <c r="L8365" i="3"/>
  <c r="N8368" i="3"/>
  <c r="L8368" i="3"/>
  <c r="N8371" i="3"/>
  <c r="L8371" i="3"/>
  <c r="H8374" i="3"/>
  <c r="G8374" i="3"/>
  <c r="N8377" i="3"/>
  <c r="L8377" i="3"/>
  <c r="N8379" i="3"/>
  <c r="L8379" i="3"/>
  <c r="H8380" i="3"/>
  <c r="G8380" i="3"/>
  <c r="N8381" i="3"/>
  <c r="L8381" i="3"/>
  <c r="N8383" i="3"/>
  <c r="L8383" i="3"/>
  <c r="I8387" i="3"/>
  <c r="G8387" i="3"/>
  <c r="N8388" i="3"/>
  <c r="L8388" i="3"/>
  <c r="N8389" i="3"/>
  <c r="L8389" i="3"/>
  <c r="N8393" i="3"/>
  <c r="L8393" i="3"/>
  <c r="I8395" i="3"/>
  <c r="G8395" i="3"/>
  <c r="N8396" i="3"/>
  <c r="L8396" i="3"/>
  <c r="N8398" i="3"/>
  <c r="L8398" i="3"/>
  <c r="H8400" i="3"/>
  <c r="G8400" i="3"/>
  <c r="N8404" i="3"/>
  <c r="L8404" i="3"/>
  <c r="N8407" i="3"/>
  <c r="L8407" i="3"/>
  <c r="H8408" i="3"/>
  <c r="G8408" i="3"/>
  <c r="N8409" i="3"/>
  <c r="L8409" i="3"/>
  <c r="N8413" i="3"/>
  <c r="L8413" i="3"/>
  <c r="N8414" i="3"/>
  <c r="L8414" i="3"/>
  <c r="I8419" i="3"/>
  <c r="G8419" i="3"/>
  <c r="N8420" i="3"/>
  <c r="L8420" i="3"/>
  <c r="N8422" i="3"/>
  <c r="L8422" i="3"/>
  <c r="H8424" i="3"/>
  <c r="G8424" i="3"/>
  <c r="N8427" i="3"/>
  <c r="L8427" i="3"/>
  <c r="N8429" i="3"/>
  <c r="L8429" i="3"/>
  <c r="N8431" i="3"/>
  <c r="L8431" i="3"/>
  <c r="N8433" i="3"/>
  <c r="L8433" i="3"/>
  <c r="N8434" i="3"/>
  <c r="L8434" i="3"/>
  <c r="N8437" i="3"/>
  <c r="L8437" i="3"/>
  <c r="N8438" i="3"/>
  <c r="L8438" i="3"/>
  <c r="N8440" i="3"/>
  <c r="L8440" i="3"/>
  <c r="N8442" i="3"/>
  <c r="L8442" i="3"/>
  <c r="N8444" i="3"/>
  <c r="L8444" i="3"/>
  <c r="I8445" i="3"/>
  <c r="G8445" i="3"/>
  <c r="N8446" i="3"/>
  <c r="L8446" i="3"/>
  <c r="N8452" i="3"/>
  <c r="L8452" i="3"/>
  <c r="N8454" i="3"/>
  <c r="L8454" i="3"/>
  <c r="N8455" i="3"/>
  <c r="L8455" i="3"/>
  <c r="H8456" i="3"/>
  <c r="G8456" i="3"/>
  <c r="N8458" i="3"/>
  <c r="L8458" i="3"/>
  <c r="N8461" i="3"/>
  <c r="L8461" i="3"/>
  <c r="N8462" i="3"/>
  <c r="L8462" i="3"/>
  <c r="N8463" i="3"/>
  <c r="L8463" i="3"/>
  <c r="N8464" i="3"/>
  <c r="L8464" i="3"/>
  <c r="N8466" i="3"/>
  <c r="L8466" i="3"/>
  <c r="I8467" i="3"/>
  <c r="G8467" i="3"/>
  <c r="N8468" i="3"/>
  <c r="L8468" i="3"/>
  <c r="N8470" i="3"/>
  <c r="L8470" i="3"/>
  <c r="H8471" i="3"/>
  <c r="G8471" i="3"/>
  <c r="N8475" i="3"/>
  <c r="L8475" i="3"/>
  <c r="N8477" i="3"/>
  <c r="L8477" i="3"/>
  <c r="N8479" i="3"/>
  <c r="L8479" i="3"/>
  <c r="N8481" i="3"/>
  <c r="L8481" i="3"/>
  <c r="I8486" i="3"/>
  <c r="G8486" i="3"/>
  <c r="N8487" i="3"/>
  <c r="L8487" i="3"/>
  <c r="N8489" i="3"/>
  <c r="L8489" i="3"/>
  <c r="N8490" i="3"/>
  <c r="L8490" i="3"/>
  <c r="I8492" i="3"/>
  <c r="G8492" i="3"/>
  <c r="N8493" i="3"/>
  <c r="L8493" i="3"/>
  <c r="H8495" i="3"/>
  <c r="G8495" i="3"/>
  <c r="N8498" i="3"/>
  <c r="L8498" i="3"/>
  <c r="N8500" i="3"/>
  <c r="L8500" i="3"/>
  <c r="N8502" i="3"/>
  <c r="L8502" i="3"/>
  <c r="H8504" i="3"/>
  <c r="G8504" i="3"/>
  <c r="N8506" i="3"/>
  <c r="L8506" i="3"/>
  <c r="I8508" i="3"/>
  <c r="G8508" i="3"/>
  <c r="N8509" i="3"/>
  <c r="L8509" i="3"/>
  <c r="N8510" i="3"/>
  <c r="L8510" i="3"/>
  <c r="N8511" i="3"/>
  <c r="L8511" i="3"/>
  <c r="N8514" i="3"/>
  <c r="L8514" i="3"/>
  <c r="N8515" i="3"/>
  <c r="L8515" i="3"/>
  <c r="H8516" i="3"/>
  <c r="G8516" i="3"/>
  <c r="N8520" i="3"/>
  <c r="L8520" i="3"/>
  <c r="N8521" i="3"/>
  <c r="L8521" i="3"/>
  <c r="N8523" i="3"/>
  <c r="L8523" i="3"/>
  <c r="N8524" i="3"/>
  <c r="L8524" i="3"/>
  <c r="N8527" i="3"/>
  <c r="L8527" i="3"/>
  <c r="N8528" i="3"/>
  <c r="L8528" i="3"/>
  <c r="N8530" i="3"/>
  <c r="L8530" i="3"/>
  <c r="N8532" i="3"/>
  <c r="L8532" i="3"/>
  <c r="M8533" i="3"/>
  <c r="L8533" i="3"/>
  <c r="N8534" i="3"/>
  <c r="L8534" i="3"/>
  <c r="H8536" i="3"/>
  <c r="G8536" i="3"/>
  <c r="I8540" i="3"/>
  <c r="G8540" i="3"/>
  <c r="N8540" i="3"/>
  <c r="N8542" i="3"/>
  <c r="L8542" i="3"/>
  <c r="I8544" i="3"/>
  <c r="G8544" i="3"/>
  <c r="M8545" i="3"/>
  <c r="L8545" i="3"/>
  <c r="N8546" i="3"/>
  <c r="L8546" i="3"/>
  <c r="H8548" i="3"/>
  <c r="G8548" i="3"/>
  <c r="N8548" i="3"/>
  <c r="M8549" i="3"/>
  <c r="L8549" i="3"/>
  <c r="N8550" i="3"/>
  <c r="L8550" i="3"/>
  <c r="N8551" i="3"/>
  <c r="L8551" i="3"/>
  <c r="N8552" i="3"/>
  <c r="L8552" i="3"/>
  <c r="I8553" i="3"/>
  <c r="G8553" i="3"/>
  <c r="N8559" i="3"/>
  <c r="L8559" i="3"/>
  <c r="I8562" i="3"/>
  <c r="G8562" i="3"/>
  <c r="N8574" i="3"/>
  <c r="L8574" i="3"/>
  <c r="H8577" i="3"/>
  <c r="G8577" i="3"/>
  <c r="I8578" i="3"/>
  <c r="G8578" i="3"/>
  <c r="H8579" i="3"/>
  <c r="G8579" i="3"/>
  <c r="I8581" i="3"/>
  <c r="G8581" i="3"/>
  <c r="N8583" i="3"/>
  <c r="L8583" i="3"/>
  <c r="N8585" i="3"/>
  <c r="L8585" i="3"/>
  <c r="H8587" i="3"/>
  <c r="G8587" i="3"/>
  <c r="H8589" i="3"/>
  <c r="G8589" i="3"/>
  <c r="I8590" i="3"/>
  <c r="G8590" i="3"/>
  <c r="H8591" i="3"/>
  <c r="G8591" i="3"/>
  <c r="N8593" i="3"/>
  <c r="L8593" i="3"/>
  <c r="H8594" i="3"/>
  <c r="G8594" i="3"/>
  <c r="I8595" i="3"/>
  <c r="G8595" i="3"/>
  <c r="H8598" i="3"/>
  <c r="G8598" i="3"/>
  <c r="I8599" i="3"/>
  <c r="G8599" i="3"/>
  <c r="H8602" i="3"/>
  <c r="G8602" i="3"/>
  <c r="N8605" i="3"/>
  <c r="L8605" i="3"/>
  <c r="N8610" i="3"/>
  <c r="L8610" i="3"/>
  <c r="N8612" i="3"/>
  <c r="L8612" i="3"/>
  <c r="M8614" i="3"/>
  <c r="L8614" i="3"/>
  <c r="N8615" i="3"/>
  <c r="L8615" i="3"/>
  <c r="I8623" i="3"/>
  <c r="G8623" i="3"/>
  <c r="N8626" i="3"/>
  <c r="L8626" i="3"/>
  <c r="H8631" i="3"/>
  <c r="G8631" i="3"/>
  <c r="H8636" i="3"/>
  <c r="G8636" i="3"/>
  <c r="N8642" i="3"/>
  <c r="L8642" i="3"/>
  <c r="M8645" i="3"/>
  <c r="L8645" i="3"/>
  <c r="M8647" i="3"/>
  <c r="L8647" i="3"/>
  <c r="M8650" i="3"/>
  <c r="L8650" i="3"/>
  <c r="H8651" i="3"/>
  <c r="G8651" i="3"/>
  <c r="H8654" i="3"/>
  <c r="G8654" i="3"/>
  <c r="H8659" i="3"/>
  <c r="G8659" i="3"/>
  <c r="N8662" i="3"/>
  <c r="L8662" i="3"/>
  <c r="H8665" i="3"/>
  <c r="G8665" i="3"/>
  <c r="H8667" i="3"/>
  <c r="G8667" i="3"/>
  <c r="H8669" i="3"/>
  <c r="G8669" i="3"/>
  <c r="N8670" i="3"/>
  <c r="L8670" i="3"/>
  <c r="H8672" i="3"/>
  <c r="G8672" i="3"/>
  <c r="H8676" i="3"/>
  <c r="G8676" i="3"/>
  <c r="I8680" i="3"/>
  <c r="G8680" i="3"/>
  <c r="I8683" i="3"/>
  <c r="G8683" i="3"/>
  <c r="I8689" i="3"/>
  <c r="G8689" i="3"/>
  <c r="I8691" i="3"/>
  <c r="G8691" i="3"/>
  <c r="M8692" i="3"/>
  <c r="L8692" i="3"/>
  <c r="I8693" i="3"/>
  <c r="G8693" i="3"/>
  <c r="I8695" i="3"/>
  <c r="G8695" i="3"/>
  <c r="M8697" i="3"/>
  <c r="L8697" i="3"/>
  <c r="I8699" i="3"/>
  <c r="G8699" i="3"/>
  <c r="I8700" i="3"/>
  <c r="G8700" i="3"/>
  <c r="I8701" i="3"/>
  <c r="G8701" i="3"/>
  <c r="M8706" i="3"/>
  <c r="L8706" i="3"/>
  <c r="I8712" i="3"/>
  <c r="G8712" i="3"/>
  <c r="I8717" i="3"/>
  <c r="G8717" i="3"/>
  <c r="M8718" i="3"/>
  <c r="L8718" i="3"/>
  <c r="H8720" i="3"/>
  <c r="G8720" i="3"/>
  <c r="M8724" i="3"/>
  <c r="L8724" i="3"/>
  <c r="M8727" i="3"/>
  <c r="L8727" i="3"/>
  <c r="I8729" i="3"/>
  <c r="M8731" i="3"/>
  <c r="L8731" i="3"/>
  <c r="I8743" i="3"/>
  <c r="G8743" i="3"/>
  <c r="I8744" i="3"/>
  <c r="G8744" i="3"/>
  <c r="I8746" i="3"/>
  <c r="G8746" i="3"/>
  <c r="I8748" i="3"/>
  <c r="G8748" i="3"/>
  <c r="I8752" i="3"/>
  <c r="G8752" i="3"/>
  <c r="I8757" i="3"/>
  <c r="G8757" i="3"/>
  <c r="N8765" i="3"/>
  <c r="H8768" i="3"/>
  <c r="G8768" i="3"/>
  <c r="H8771" i="3"/>
  <c r="G8771" i="3"/>
  <c r="N8773" i="3"/>
  <c r="L8773" i="3"/>
  <c r="N8775" i="3"/>
  <c r="N8777" i="3"/>
  <c r="L8777" i="3"/>
  <c r="N8780" i="3"/>
  <c r="L8780" i="3"/>
  <c r="H8781" i="3"/>
  <c r="G8781" i="3"/>
  <c r="N8783" i="3"/>
  <c r="L8783" i="3"/>
  <c r="I8784" i="3"/>
  <c r="G8784" i="3"/>
  <c r="N8785" i="3"/>
  <c r="L8785" i="3"/>
  <c r="H8792" i="3"/>
  <c r="G8792" i="3"/>
  <c r="H8815" i="3"/>
  <c r="G8815" i="3"/>
  <c r="M8816" i="3"/>
  <c r="L8816" i="3"/>
  <c r="M8818" i="3"/>
  <c r="L8818" i="3"/>
  <c r="I8825" i="3"/>
  <c r="G8825" i="3"/>
  <c r="H8827" i="3"/>
  <c r="G8827" i="3"/>
  <c r="I8829" i="3"/>
  <c r="G8829" i="3"/>
  <c r="M8831" i="3"/>
  <c r="L8831" i="3"/>
  <c r="M8832" i="3"/>
  <c r="L8832" i="3"/>
  <c r="M8838" i="3"/>
  <c r="L8838" i="3"/>
  <c r="M8840" i="3"/>
  <c r="L8840" i="3"/>
  <c r="M8841" i="3"/>
  <c r="L8841" i="3"/>
  <c r="I8847" i="3"/>
  <c r="G8847" i="3"/>
  <c r="I8849" i="3"/>
  <c r="G8849" i="3"/>
  <c r="H8851" i="3"/>
  <c r="G8851" i="3"/>
  <c r="I8853" i="3"/>
  <c r="G8853" i="3"/>
  <c r="I8854" i="3"/>
  <c r="G8854" i="3"/>
  <c r="H8855" i="3"/>
  <c r="G8855" i="3"/>
  <c r="M8857" i="3"/>
  <c r="L8857" i="3"/>
  <c r="H8861" i="3"/>
  <c r="G8861" i="3"/>
  <c r="H8864" i="3"/>
  <c r="G8864" i="3"/>
  <c r="M8865" i="3"/>
  <c r="L8865" i="3"/>
  <c r="I8871" i="3"/>
  <c r="G8871" i="3"/>
  <c r="H8872" i="3"/>
  <c r="G8872" i="3"/>
  <c r="H8874" i="3"/>
  <c r="G8874" i="3"/>
  <c r="H8879" i="3"/>
  <c r="G8879" i="3"/>
  <c r="H8884" i="3"/>
  <c r="G8884" i="3"/>
  <c r="H8886" i="3"/>
  <c r="G8886" i="3"/>
  <c r="H8887" i="3"/>
  <c r="G8887" i="3"/>
  <c r="M8890" i="3"/>
  <c r="L8890" i="3"/>
  <c r="I8893" i="3"/>
  <c r="G8893" i="3"/>
  <c r="H8895" i="3"/>
  <c r="G8895" i="3"/>
  <c r="H8897" i="3"/>
  <c r="G8897" i="3"/>
  <c r="H8899" i="3"/>
  <c r="G8899" i="3"/>
  <c r="H8901" i="3"/>
  <c r="G8901" i="3"/>
  <c r="H8904" i="3"/>
  <c r="G8904" i="3"/>
  <c r="H8906" i="3"/>
  <c r="G8906" i="3"/>
  <c r="H8907" i="3"/>
  <c r="G8907" i="3"/>
  <c r="I8909" i="3"/>
  <c r="G8909" i="3"/>
  <c r="M8910" i="3"/>
  <c r="L8910" i="3"/>
  <c r="H8915" i="3"/>
  <c r="G8915" i="3"/>
  <c r="H8918" i="3"/>
  <c r="G8918" i="3"/>
  <c r="I8930" i="3"/>
  <c r="G8930" i="3"/>
  <c r="H8932" i="3"/>
  <c r="G8932" i="3"/>
  <c r="M8937" i="3"/>
  <c r="L8937" i="3"/>
  <c r="M8943" i="3"/>
  <c r="L8943" i="3"/>
  <c r="M8949" i="3"/>
  <c r="L8949" i="3"/>
  <c r="M8955" i="3"/>
  <c r="L8955" i="3"/>
  <c r="I8974" i="3"/>
  <c r="G8974" i="3"/>
  <c r="H8977" i="3"/>
  <c r="G8977" i="3"/>
  <c r="H8979" i="3"/>
  <c r="G8979" i="3"/>
  <c r="I8998" i="3"/>
  <c r="G8998" i="3"/>
  <c r="I9000" i="3"/>
  <c r="G9000" i="3"/>
  <c r="M9003" i="3"/>
  <c r="L9003" i="3"/>
  <c r="I9007" i="3"/>
  <c r="H9009" i="3"/>
  <c r="G9009" i="3"/>
  <c r="H9010" i="3"/>
  <c r="G9010" i="3"/>
  <c r="H9012" i="3"/>
  <c r="G9012" i="3"/>
  <c r="I9014" i="3"/>
  <c r="G9014" i="3"/>
  <c r="M9017" i="3"/>
  <c r="L9017" i="3"/>
  <c r="H9023" i="3"/>
  <c r="G9023" i="3"/>
  <c r="H9024" i="3"/>
  <c r="G9024" i="3"/>
  <c r="H9038" i="3"/>
  <c r="G9038" i="3"/>
  <c r="I9044" i="3"/>
  <c r="H9046" i="3"/>
  <c r="G9046" i="3"/>
  <c r="H9048" i="3"/>
  <c r="G9048" i="3"/>
  <c r="I9051" i="3"/>
  <c r="G9051" i="3"/>
  <c r="H9059" i="3"/>
  <c r="G9059" i="3"/>
  <c r="H9060" i="3"/>
  <c r="G9060" i="3"/>
  <c r="M9061" i="3"/>
  <c r="L9061" i="3"/>
  <c r="M9063" i="3"/>
  <c r="L9063" i="3"/>
  <c r="H9065" i="3"/>
  <c r="G9065" i="3"/>
  <c r="I9069" i="3"/>
  <c r="G9069" i="3"/>
  <c r="M9071" i="3"/>
  <c r="L9071" i="3"/>
  <c r="M9089" i="3"/>
  <c r="L9089" i="3"/>
  <c r="H9097" i="3"/>
  <c r="G9097" i="3"/>
  <c r="H9099" i="3"/>
  <c r="G9099" i="3"/>
  <c r="H9101" i="3"/>
  <c r="G9101" i="3"/>
  <c r="M9102" i="3"/>
  <c r="L9102" i="3"/>
  <c r="H9113" i="3"/>
  <c r="G9113" i="3"/>
  <c r="H9115" i="3"/>
  <c r="G9115" i="3"/>
  <c r="H9117" i="3"/>
  <c r="G9117" i="3"/>
  <c r="H9119" i="3"/>
  <c r="G9119" i="3"/>
  <c r="M9122" i="3"/>
  <c r="L9122" i="3"/>
  <c r="I9148" i="3"/>
  <c r="H9150" i="3"/>
  <c r="G9150" i="3"/>
  <c r="M9152" i="3"/>
  <c r="L9152" i="3"/>
  <c r="M9162" i="3"/>
  <c r="L9162" i="3"/>
  <c r="M9173" i="3"/>
  <c r="L9173" i="3"/>
  <c r="M9174" i="3"/>
  <c r="L9174" i="3"/>
  <c r="H9181" i="3"/>
  <c r="G9181" i="3"/>
  <c r="I9189" i="3"/>
  <c r="G9189" i="3"/>
  <c r="I9191" i="3"/>
  <c r="G9191" i="3"/>
  <c r="H9192" i="3"/>
  <c r="G9192" i="3"/>
  <c r="M9193" i="3"/>
  <c r="L9193" i="3"/>
  <c r="I9201" i="3"/>
  <c r="G9201" i="3"/>
  <c r="I9203" i="3"/>
  <c r="G9203" i="3"/>
  <c r="M9205" i="3"/>
  <c r="L9205" i="3"/>
  <c r="M9213" i="3"/>
  <c r="L9213" i="3"/>
  <c r="H9219" i="3"/>
  <c r="G9219" i="3"/>
  <c r="I9227" i="3"/>
  <c r="G9227" i="3"/>
  <c r="H9229" i="3"/>
  <c r="G9229" i="3"/>
  <c r="M9230" i="3"/>
  <c r="L9230" i="3"/>
  <c r="I9234" i="3"/>
  <c r="G9234" i="3"/>
  <c r="M9235" i="3"/>
  <c r="L9235" i="3"/>
  <c r="I9246" i="3"/>
  <c r="G9246" i="3"/>
  <c r="H9248" i="3"/>
  <c r="G9248" i="3"/>
  <c r="M9249" i="3"/>
  <c r="L9249" i="3"/>
  <c r="H9253" i="3"/>
  <c r="G9253" i="3"/>
  <c r="M9254" i="3"/>
  <c r="L9254" i="3"/>
  <c r="M9256" i="3"/>
  <c r="L9256" i="3"/>
  <c r="M9258" i="3"/>
  <c r="L9258" i="3"/>
  <c r="H9268" i="3"/>
  <c r="G9268" i="3"/>
  <c r="M9269" i="3"/>
  <c r="L9269" i="3"/>
  <c r="M9276" i="3"/>
  <c r="L9276" i="3"/>
  <c r="M9278" i="3"/>
  <c r="L9278" i="3"/>
  <c r="M9287" i="3"/>
  <c r="L9287" i="3"/>
  <c r="M9289" i="3"/>
  <c r="L9289" i="3"/>
  <c r="I9301" i="3"/>
  <c r="G9301" i="3"/>
  <c r="M9304" i="3"/>
  <c r="L9304" i="3"/>
  <c r="H9308" i="3"/>
  <c r="G9308" i="3"/>
  <c r="I9309" i="3"/>
  <c r="G9309" i="3"/>
  <c r="I9313" i="3"/>
  <c r="G9313" i="3"/>
  <c r="I9315" i="3"/>
  <c r="G9315" i="3"/>
  <c r="I9323" i="3"/>
  <c r="G9323" i="3"/>
  <c r="I9325" i="3"/>
  <c r="G9325" i="3"/>
  <c r="M9330" i="3"/>
  <c r="L9330" i="3"/>
  <c r="H9334" i="3"/>
  <c r="G9334" i="3"/>
  <c r="M9335" i="3"/>
  <c r="L9335" i="3"/>
  <c r="M9336" i="3"/>
  <c r="L9336" i="3"/>
  <c r="H9339" i="3"/>
  <c r="G9339" i="3"/>
  <c r="H9341" i="3"/>
  <c r="G9341" i="3"/>
  <c r="M9345" i="3"/>
  <c r="L9345" i="3"/>
  <c r="I9348" i="3"/>
  <c r="G9348" i="3"/>
  <c r="H9350" i="3"/>
  <c r="G9350" i="3"/>
  <c r="M9352" i="3"/>
  <c r="L9352" i="3"/>
  <c r="M9355" i="3"/>
  <c r="L9355" i="3"/>
  <c r="M9359" i="3"/>
  <c r="L9359" i="3"/>
  <c r="I9360" i="3"/>
  <c r="G9360" i="3"/>
  <c r="I9363" i="3"/>
  <c r="G9363" i="3"/>
  <c r="I9364" i="3"/>
  <c r="G9364" i="3"/>
  <c r="M9368" i="3"/>
  <c r="L9368" i="3"/>
  <c r="M9369" i="3"/>
  <c r="L9369" i="3"/>
  <c r="M9370" i="3"/>
  <c r="L9370" i="3"/>
  <c r="I9374" i="3"/>
  <c r="I9378" i="3"/>
  <c r="G9378" i="3"/>
  <c r="M9380" i="3"/>
  <c r="L9380" i="3"/>
  <c r="M9382" i="3"/>
  <c r="L9382" i="3"/>
  <c r="I9383" i="3"/>
  <c r="G9383" i="3"/>
  <c r="M9384" i="3"/>
  <c r="L9384" i="3"/>
  <c r="I9387" i="3"/>
  <c r="I9389" i="3"/>
  <c r="G9389" i="3"/>
  <c r="H9390" i="3"/>
  <c r="G9390" i="3"/>
  <c r="M9393" i="3"/>
  <c r="L9393" i="3"/>
  <c r="M9398" i="3"/>
  <c r="L9398" i="3"/>
  <c r="I9399" i="3"/>
  <c r="G9399" i="3"/>
  <c r="I9401" i="3"/>
  <c r="G9401" i="3"/>
  <c r="I9402" i="3"/>
  <c r="G9402" i="3"/>
  <c r="M9404" i="3"/>
  <c r="L9404" i="3"/>
  <c r="I9406" i="3"/>
  <c r="G9406" i="3"/>
  <c r="I9409" i="3"/>
  <c r="G9409" i="3"/>
  <c r="I9411" i="3"/>
  <c r="G9411" i="3"/>
  <c r="M9412" i="3"/>
  <c r="L9412" i="3"/>
  <c r="M9414" i="3"/>
  <c r="L9414" i="3"/>
  <c r="M9419" i="3"/>
  <c r="L9419" i="3"/>
  <c r="M9421" i="3"/>
  <c r="L9421" i="3"/>
  <c r="I9424" i="3"/>
  <c r="G9424" i="3"/>
  <c r="I9426" i="3"/>
  <c r="G9426" i="3"/>
  <c r="I9428" i="3"/>
  <c r="G9428" i="3"/>
  <c r="I9429" i="3"/>
  <c r="I9431" i="3"/>
  <c r="G9431" i="3"/>
  <c r="I9433" i="3"/>
  <c r="G9433" i="3"/>
  <c r="I9436" i="3"/>
  <c r="G9436" i="3"/>
  <c r="H9438" i="3"/>
  <c r="G9438" i="3"/>
  <c r="I9440" i="3"/>
  <c r="G9440" i="3"/>
  <c r="I9442" i="3"/>
  <c r="G9442" i="3"/>
  <c r="M9445" i="3"/>
  <c r="L9445" i="3"/>
  <c r="H9448" i="3"/>
  <c r="G9448" i="3"/>
  <c r="I9450" i="3"/>
  <c r="G9450" i="3"/>
  <c r="I9453" i="3"/>
  <c r="G9453" i="3"/>
  <c r="H9455" i="3"/>
  <c r="G9455" i="3"/>
  <c r="M9456" i="3"/>
  <c r="L9456" i="3"/>
  <c r="H9460" i="3"/>
  <c r="G9460" i="3"/>
  <c r="H9462" i="3"/>
  <c r="G9462" i="3"/>
  <c r="I9463" i="3"/>
  <c r="G9463" i="3"/>
  <c r="I9465" i="3"/>
  <c r="G9465" i="3"/>
  <c r="M9471" i="3"/>
  <c r="L9471" i="3"/>
  <c r="I9475" i="3"/>
  <c r="G9475" i="3"/>
  <c r="I9479" i="3"/>
  <c r="G9479" i="3"/>
  <c r="I9481" i="3"/>
  <c r="G9481" i="3"/>
  <c r="M9482" i="3"/>
  <c r="L9482" i="3"/>
  <c r="I9484" i="3"/>
  <c r="G9484" i="3"/>
  <c r="H9485" i="3"/>
  <c r="G9485" i="3"/>
  <c r="M9486" i="3"/>
  <c r="L9486" i="3"/>
  <c r="I9489" i="3"/>
  <c r="G9489" i="3"/>
  <c r="I9490" i="3"/>
  <c r="H9491" i="3"/>
  <c r="G9491" i="3"/>
  <c r="H9492" i="3"/>
  <c r="G9492" i="3"/>
  <c r="M9493" i="3"/>
  <c r="L9493" i="3"/>
  <c r="M9496" i="3"/>
  <c r="L9496" i="3"/>
  <c r="H9500" i="3"/>
  <c r="G9500" i="3"/>
  <c r="I9503" i="3"/>
  <c r="G9503" i="3"/>
  <c r="I9505" i="3"/>
  <c r="G9505" i="3"/>
  <c r="H9507" i="3"/>
  <c r="G9507" i="3"/>
  <c r="H9509" i="3"/>
  <c r="G9509" i="3"/>
  <c r="I9511" i="3"/>
  <c r="G9511" i="3"/>
  <c r="H9513" i="3"/>
  <c r="G9513" i="3"/>
  <c r="I9515" i="3"/>
  <c r="G9515" i="3"/>
  <c r="I9517" i="3"/>
  <c r="G9517" i="3"/>
  <c r="I9518" i="3"/>
  <c r="G9518" i="3"/>
  <c r="I9520" i="3"/>
  <c r="G9520" i="3"/>
  <c r="I9522" i="3"/>
  <c r="G9522" i="3"/>
  <c r="I9523" i="3"/>
  <c r="H9525" i="3"/>
  <c r="G9525" i="3"/>
  <c r="H9527" i="3"/>
  <c r="G9527" i="3"/>
  <c r="M9528" i="3"/>
  <c r="L9528" i="3"/>
  <c r="I9530" i="3"/>
  <c r="G9530" i="3"/>
  <c r="I9531" i="3"/>
  <c r="G9531" i="3"/>
  <c r="M9532" i="3"/>
  <c r="L9532" i="3"/>
  <c r="H9536" i="3"/>
  <c r="G9536" i="3"/>
  <c r="I9538" i="3"/>
  <c r="G9538" i="3"/>
  <c r="I9540" i="3"/>
  <c r="G9540" i="3"/>
  <c r="M9541" i="3"/>
  <c r="L9541" i="3"/>
  <c r="I9545" i="3"/>
  <c r="G9545" i="3"/>
  <c r="H9547" i="3"/>
  <c r="G9547" i="3"/>
  <c r="M9548" i="3"/>
  <c r="L9548" i="3"/>
  <c r="I9550" i="3"/>
  <c r="G9550" i="3"/>
  <c r="I9552" i="3"/>
  <c r="G9552" i="3"/>
  <c r="I9553" i="3"/>
  <c r="H9555" i="3"/>
  <c r="G9555" i="3"/>
  <c r="H9557" i="3"/>
  <c r="G9557" i="3"/>
  <c r="M9558" i="3"/>
  <c r="L9558" i="3"/>
  <c r="I9560" i="3"/>
  <c r="G9560" i="3"/>
  <c r="I9562" i="3"/>
  <c r="G9562" i="3"/>
  <c r="M9563" i="3"/>
  <c r="L9563" i="3"/>
  <c r="H9567" i="3"/>
  <c r="G9567" i="3"/>
  <c r="I9570" i="3"/>
  <c r="G9570" i="3"/>
  <c r="I9572" i="3"/>
  <c r="G9572" i="3"/>
  <c r="M9573" i="3"/>
  <c r="L9573" i="3"/>
  <c r="I9576" i="3"/>
  <c r="G9576" i="3"/>
  <c r="I9579" i="3"/>
  <c r="G9579" i="3"/>
  <c r="I9581" i="3"/>
  <c r="H9582" i="3"/>
  <c r="G9582" i="3"/>
  <c r="H9583" i="3"/>
  <c r="G9583" i="3"/>
  <c r="I9586" i="3"/>
  <c r="G9586" i="3"/>
  <c r="I9587" i="3"/>
  <c r="G9587" i="3"/>
  <c r="M9588" i="3"/>
  <c r="L9588" i="3"/>
  <c r="I9591" i="3"/>
  <c r="G9591" i="3"/>
  <c r="H9593" i="3"/>
  <c r="G9593" i="3"/>
  <c r="I9596" i="3"/>
  <c r="G9596" i="3"/>
  <c r="H9598" i="3"/>
  <c r="G9598" i="3"/>
  <c r="M9599" i="3"/>
  <c r="L9599" i="3"/>
  <c r="I9601" i="3"/>
  <c r="G9601" i="3"/>
  <c r="I9603" i="3"/>
  <c r="G9603" i="3"/>
  <c r="H9606" i="3"/>
  <c r="G9606" i="3"/>
  <c r="I9609" i="3"/>
  <c r="G9609" i="3"/>
  <c r="M9610" i="3"/>
  <c r="L9610" i="3"/>
  <c r="I9614" i="3"/>
  <c r="G9614" i="3"/>
  <c r="H9616" i="3"/>
  <c r="G9616" i="3"/>
  <c r="M9617" i="3"/>
  <c r="L9617" i="3"/>
  <c r="I9618" i="3"/>
  <c r="G9618" i="3"/>
  <c r="I9620" i="3"/>
  <c r="G9620" i="3"/>
  <c r="H9622" i="3"/>
  <c r="G9622" i="3"/>
  <c r="H9624" i="3"/>
  <c r="G9624" i="3"/>
  <c r="M9625" i="3"/>
  <c r="L9625" i="3"/>
  <c r="I9627" i="3"/>
  <c r="G9627" i="3"/>
  <c r="I9629" i="3"/>
  <c r="G9629" i="3"/>
  <c r="M9630" i="3"/>
  <c r="L9630" i="3"/>
  <c r="H9634" i="3"/>
  <c r="G9634" i="3"/>
  <c r="M9637" i="3"/>
  <c r="L9637" i="3"/>
  <c r="I9639" i="3"/>
  <c r="G9639" i="3"/>
  <c r="H9640" i="3"/>
  <c r="G9640" i="3"/>
  <c r="M9641" i="3"/>
  <c r="L9641" i="3"/>
  <c r="I9643" i="3"/>
  <c r="G9643" i="3"/>
  <c r="I9644" i="3"/>
  <c r="H9646" i="3"/>
  <c r="G9646" i="3"/>
  <c r="H9648" i="3"/>
  <c r="G9648" i="3"/>
  <c r="M9649" i="3"/>
  <c r="L9649" i="3"/>
  <c r="I9651" i="3"/>
  <c r="G9651" i="3"/>
  <c r="M9653" i="3"/>
  <c r="L9653" i="3"/>
  <c r="H9655" i="3"/>
  <c r="G9655" i="3"/>
  <c r="I9658" i="3"/>
  <c r="G9658" i="3"/>
  <c r="H9660" i="3"/>
  <c r="G9660" i="3"/>
  <c r="M9661" i="3"/>
  <c r="L9661" i="3"/>
  <c r="I9663" i="3"/>
  <c r="G9663" i="3"/>
  <c r="I9665" i="3"/>
  <c r="G9665" i="3"/>
  <c r="I9666" i="3"/>
  <c r="H9668" i="3"/>
  <c r="G9668" i="3"/>
  <c r="M9669" i="3"/>
  <c r="L9669" i="3"/>
  <c r="H9670" i="3"/>
  <c r="G9670" i="3"/>
  <c r="I9672" i="3"/>
  <c r="G9672" i="3"/>
  <c r="H9676" i="3"/>
  <c r="G9676" i="3"/>
  <c r="I9677" i="3"/>
  <c r="G9677" i="3"/>
  <c r="I9678" i="3"/>
  <c r="I9679" i="3"/>
  <c r="G9679" i="3"/>
  <c r="I9685" i="3"/>
  <c r="G9685" i="3"/>
  <c r="I9687" i="3"/>
  <c r="G9687" i="3"/>
  <c r="I9694" i="3"/>
  <c r="G9694" i="3"/>
  <c r="H9697" i="3"/>
  <c r="G9697" i="3"/>
  <c r="I9698" i="3"/>
  <c r="G9698" i="3"/>
  <c r="I9699" i="3"/>
  <c r="G9699" i="3"/>
  <c r="I9700" i="3"/>
  <c r="G9700" i="3"/>
  <c r="M9701" i="3"/>
  <c r="L9701" i="3"/>
  <c r="M9710" i="3"/>
  <c r="L9710" i="3"/>
  <c r="M9724" i="3"/>
  <c r="L9724" i="3"/>
  <c r="M9726" i="3"/>
  <c r="L9726" i="3"/>
  <c r="M9729" i="3"/>
  <c r="L9729" i="3"/>
  <c r="M9731" i="3"/>
  <c r="L9731" i="3"/>
  <c r="M9739" i="3"/>
  <c r="L9739" i="3"/>
  <c r="H9740" i="3"/>
  <c r="G9740" i="3"/>
  <c r="M9743" i="3"/>
  <c r="L9743" i="3"/>
  <c r="M9745" i="3"/>
  <c r="L9745" i="3"/>
  <c r="I9748" i="3"/>
  <c r="G9748" i="3"/>
  <c r="H9749" i="3"/>
  <c r="G9749" i="3"/>
  <c r="I9751" i="3"/>
  <c r="G9751" i="3"/>
  <c r="I9757" i="3"/>
  <c r="G9757" i="3"/>
  <c r="M9758" i="3"/>
  <c r="L9758" i="3"/>
  <c r="M9759" i="3"/>
  <c r="L9759" i="3"/>
  <c r="H9763" i="3"/>
  <c r="G9763" i="3"/>
  <c r="M9764" i="3"/>
  <c r="L9764" i="3"/>
  <c r="I9765" i="3"/>
  <c r="M9770" i="3"/>
  <c r="L9770" i="3"/>
  <c r="M9772" i="3"/>
  <c r="L9772" i="3"/>
  <c r="M9774" i="3"/>
  <c r="L9774" i="3"/>
  <c r="I9775" i="3"/>
  <c r="G9775" i="3"/>
  <c r="M9776" i="3"/>
  <c r="L9776" i="3"/>
  <c r="I9779" i="3"/>
  <c r="G9779" i="3"/>
  <c r="M9780" i="3"/>
  <c r="L9780" i="3"/>
  <c r="M9781" i="3"/>
  <c r="L9781" i="3"/>
  <c r="M9782" i="3"/>
  <c r="L9782" i="3"/>
  <c r="I9785" i="3"/>
  <c r="G9785" i="3"/>
  <c r="I9788" i="3"/>
  <c r="G9788" i="3"/>
  <c r="I9789" i="3"/>
  <c r="G9789" i="3"/>
  <c r="M9790" i="3"/>
  <c r="L9790" i="3"/>
  <c r="H9793" i="3"/>
  <c r="G9793" i="3"/>
  <c r="I9798" i="3"/>
  <c r="G9798" i="3"/>
  <c r="M9799" i="3"/>
  <c r="L9799" i="3"/>
  <c r="M9801" i="3"/>
  <c r="L9801" i="3"/>
  <c r="I9803" i="3"/>
  <c r="G9803" i="3"/>
  <c r="I9805" i="3"/>
  <c r="G9805" i="3"/>
  <c r="M9811" i="3"/>
  <c r="L9811" i="3"/>
  <c r="M9812" i="3"/>
  <c r="L9812" i="3"/>
  <c r="M9814" i="3"/>
  <c r="L9814" i="3"/>
  <c r="H9816" i="3"/>
  <c r="G9816" i="3"/>
  <c r="H9818" i="3"/>
  <c r="G9818" i="3"/>
  <c r="M9820" i="3"/>
  <c r="L9820" i="3"/>
  <c r="N9822" i="3"/>
  <c r="L9822" i="3"/>
  <c r="I9824" i="3"/>
  <c r="G9824" i="3"/>
  <c r="M9826" i="3"/>
  <c r="L9826" i="3"/>
  <c r="I9828" i="3"/>
  <c r="G9828" i="3"/>
  <c r="H9829" i="3"/>
  <c r="G9829" i="3"/>
  <c r="H9830" i="3"/>
  <c r="G9830" i="3"/>
  <c r="M9833" i="3"/>
  <c r="L9833" i="3"/>
  <c r="H9834" i="3"/>
  <c r="G9834" i="3"/>
  <c r="N9837" i="3"/>
  <c r="L9837" i="3"/>
  <c r="M9838" i="3"/>
  <c r="L9838" i="3"/>
  <c r="N9840" i="3"/>
  <c r="L9840" i="3"/>
  <c r="N9844" i="3"/>
  <c r="L9844" i="3"/>
  <c r="M9846" i="3"/>
  <c r="L9846" i="3"/>
  <c r="M9847" i="3"/>
  <c r="L9847" i="3"/>
  <c r="N9848" i="3"/>
  <c r="L9848" i="3"/>
  <c r="M9850" i="3"/>
  <c r="L9850" i="3"/>
  <c r="H9852" i="3"/>
  <c r="G9852" i="3"/>
  <c r="N9853" i="3"/>
  <c r="L9853" i="3"/>
  <c r="M9855" i="3"/>
  <c r="L9855" i="3"/>
  <c r="M9856" i="3"/>
  <c r="L9856" i="3"/>
  <c r="N9857" i="3"/>
  <c r="L9857" i="3"/>
  <c r="N9858" i="3"/>
  <c r="L9858" i="3"/>
  <c r="M9860" i="3"/>
  <c r="L9860" i="3"/>
  <c r="M9862" i="3"/>
  <c r="L9862" i="3"/>
  <c r="M9864" i="3"/>
  <c r="L9864" i="3"/>
  <c r="I9866" i="3"/>
  <c r="G9866" i="3"/>
  <c r="N9871" i="3"/>
  <c r="L9871" i="3"/>
  <c r="I9873" i="3"/>
  <c r="G9873" i="3"/>
  <c r="I9877" i="3"/>
  <c r="G9877" i="3"/>
  <c r="I9879" i="3"/>
  <c r="G9879" i="3"/>
  <c r="M9880" i="3"/>
  <c r="L9880" i="3"/>
  <c r="I9884" i="3"/>
  <c r="G9884" i="3"/>
  <c r="N9890" i="3"/>
  <c r="L9890" i="3"/>
  <c r="I9899" i="3"/>
  <c r="G9899" i="3"/>
  <c r="H9905" i="3"/>
  <c r="G9905" i="3"/>
  <c r="I9906" i="3"/>
  <c r="G9906" i="3"/>
  <c r="I9907" i="3"/>
  <c r="G9907" i="3"/>
  <c r="M9911" i="3"/>
  <c r="L9911" i="3"/>
  <c r="M9912" i="3"/>
  <c r="L9912" i="3"/>
  <c r="N9913" i="3"/>
  <c r="L9913" i="3"/>
  <c r="M9915" i="3"/>
  <c r="L9915" i="3"/>
  <c r="H9917" i="3"/>
  <c r="G9917" i="3"/>
  <c r="N9918" i="3"/>
  <c r="L9918" i="3"/>
  <c r="N9920" i="3"/>
  <c r="L9920" i="3"/>
  <c r="N9922" i="3"/>
  <c r="L9922" i="3"/>
  <c r="I9924" i="3"/>
  <c r="G9924" i="3"/>
  <c r="M9925" i="3"/>
  <c r="L9925" i="3"/>
  <c r="N9926" i="3"/>
  <c r="L9926" i="3"/>
  <c r="I9928" i="3"/>
  <c r="G9928" i="3"/>
  <c r="M9931" i="3"/>
  <c r="L9931" i="3"/>
  <c r="M9934" i="3"/>
  <c r="L9934" i="3"/>
  <c r="I9936" i="3"/>
  <c r="G9936" i="3"/>
  <c r="H9940" i="3"/>
  <c r="G9940" i="3"/>
  <c r="I9942" i="3"/>
  <c r="G9942" i="3"/>
  <c r="I9943" i="3"/>
  <c r="G9943" i="3"/>
  <c r="I9946" i="3"/>
  <c r="G9946" i="3"/>
  <c r="M9947" i="3"/>
  <c r="L9947" i="3"/>
  <c r="N9948" i="3"/>
  <c r="L9948" i="3"/>
  <c r="M9949" i="3"/>
  <c r="L9949" i="3"/>
  <c r="H9951" i="3"/>
  <c r="G9951" i="3"/>
  <c r="M9954" i="3"/>
  <c r="L9954" i="3"/>
  <c r="I9956" i="3"/>
  <c r="G9956" i="3"/>
  <c r="I9959" i="3"/>
  <c r="G9959" i="3"/>
  <c r="H9966" i="3"/>
  <c r="G9966" i="3"/>
  <c r="M9970" i="3"/>
  <c r="L9970" i="3"/>
  <c r="M9974" i="3"/>
  <c r="L9974" i="3"/>
  <c r="M9975" i="3"/>
  <c r="L9975" i="3"/>
  <c r="M9986" i="3"/>
  <c r="L9986" i="3"/>
  <c r="I9989" i="3"/>
  <c r="G9989" i="3"/>
  <c r="M9990" i="3"/>
  <c r="L9990" i="3"/>
  <c r="I9993" i="3"/>
  <c r="G9993" i="3"/>
  <c r="M9995" i="3"/>
  <c r="L9995" i="3"/>
  <c r="I10005" i="3"/>
  <c r="G10005" i="3"/>
  <c r="N10008" i="3"/>
  <c r="L10008" i="3"/>
  <c r="H10010" i="3"/>
  <c r="G10010" i="3"/>
  <c r="H10012" i="3"/>
  <c r="G10012" i="3"/>
  <c r="I10016" i="3"/>
  <c r="G10016" i="3"/>
  <c r="M10019" i="3"/>
  <c r="L10019" i="3"/>
  <c r="I10021" i="3"/>
  <c r="G10021" i="3"/>
  <c r="H10024" i="3"/>
  <c r="G10024" i="3"/>
  <c r="N10031" i="3"/>
  <c r="L10031" i="3"/>
  <c r="N10041" i="3"/>
  <c r="L10041" i="3"/>
  <c r="I10043" i="3"/>
  <c r="G10043" i="3"/>
  <c r="N10046" i="3"/>
  <c r="L10046" i="3"/>
  <c r="I10048" i="3"/>
  <c r="G10048" i="3"/>
  <c r="H10051" i="3"/>
  <c r="G10051" i="3"/>
  <c r="I10054" i="3"/>
  <c r="G10054" i="3"/>
  <c r="H10055" i="3"/>
  <c r="G10055" i="3"/>
  <c r="I10060" i="3"/>
  <c r="G10060" i="3"/>
  <c r="M10063" i="3"/>
  <c r="L10063" i="3"/>
  <c r="H10067" i="3"/>
  <c r="G10067" i="3"/>
  <c r="N10068" i="3"/>
  <c r="L10068" i="3"/>
  <c r="I10070" i="3"/>
  <c r="G10070" i="3"/>
  <c r="H10073" i="3"/>
  <c r="G10073" i="3"/>
  <c r="I10076" i="3"/>
  <c r="G10076" i="3"/>
  <c r="M10077" i="3"/>
  <c r="L10077" i="3"/>
  <c r="H10079" i="3"/>
  <c r="G10079" i="3"/>
  <c r="N10080" i="3"/>
  <c r="L10080" i="3"/>
  <c r="I10083" i="3"/>
  <c r="G10083" i="3"/>
  <c r="I10085" i="3"/>
  <c r="G10085" i="3"/>
  <c r="M10088" i="3"/>
  <c r="L10088" i="3"/>
  <c r="H10089" i="3"/>
  <c r="G10089" i="3"/>
  <c r="H10091" i="3"/>
  <c r="G10091" i="3"/>
  <c r="N10093" i="3"/>
  <c r="L10093" i="3"/>
  <c r="M10101" i="3"/>
  <c r="L10101" i="3"/>
  <c r="M10102" i="3"/>
  <c r="L10102" i="3"/>
  <c r="M10104" i="3"/>
  <c r="L10104" i="3"/>
  <c r="M10105" i="3"/>
  <c r="L10105" i="3"/>
  <c r="I10109" i="3"/>
  <c r="G10109" i="3"/>
  <c r="H10111" i="3"/>
  <c r="G10111" i="3"/>
  <c r="I10112" i="3"/>
  <c r="G10112" i="3"/>
  <c r="N10113" i="3"/>
  <c r="L10113" i="3"/>
  <c r="N10114" i="3"/>
  <c r="L10114" i="3"/>
  <c r="I10116" i="3"/>
  <c r="G10116" i="3"/>
  <c r="I10117" i="3"/>
  <c r="G10117" i="3"/>
  <c r="M10118" i="3"/>
  <c r="L10118" i="3"/>
  <c r="N10120" i="3"/>
  <c r="L10120" i="3"/>
  <c r="H10126" i="3"/>
  <c r="G10126" i="3"/>
  <c r="N10128" i="3"/>
  <c r="L10128" i="3"/>
  <c r="H10129" i="3"/>
  <c r="G10129" i="3"/>
  <c r="I10134" i="3"/>
  <c r="G10134" i="3"/>
  <c r="N10135" i="3"/>
  <c r="L10135" i="3"/>
  <c r="I10137" i="3"/>
  <c r="G10137" i="3"/>
  <c r="N10141" i="3"/>
  <c r="L10141" i="3"/>
  <c r="M10143" i="3"/>
  <c r="L10143" i="3"/>
  <c r="M10144" i="3"/>
  <c r="L10144" i="3"/>
  <c r="I10146" i="3"/>
  <c r="G10146" i="3"/>
  <c r="I10149" i="3"/>
  <c r="G10149" i="3"/>
  <c r="I10151" i="3"/>
  <c r="G10151" i="3"/>
  <c r="H10155" i="3"/>
  <c r="G10155" i="3"/>
  <c r="H10157" i="3"/>
  <c r="G10157" i="3"/>
  <c r="I10159" i="3"/>
  <c r="G10159" i="3"/>
  <c r="H10161" i="3"/>
  <c r="G10161" i="3"/>
  <c r="N10163" i="3"/>
  <c r="L10163" i="3"/>
  <c r="I10167" i="3"/>
  <c r="G10167" i="3"/>
  <c r="M10170" i="3"/>
  <c r="L10170" i="3"/>
  <c r="M10171" i="3"/>
  <c r="L10171" i="3"/>
  <c r="I10173" i="3"/>
  <c r="M10174" i="3"/>
  <c r="L10174" i="3"/>
  <c r="M10175" i="3"/>
  <c r="L10175" i="3"/>
  <c r="H10178" i="3"/>
  <c r="G10178" i="3"/>
  <c r="M10181" i="3"/>
  <c r="L10181" i="3"/>
  <c r="M10185" i="3"/>
  <c r="L10185" i="3"/>
  <c r="M10187" i="3"/>
  <c r="L10187" i="3"/>
  <c r="I10189" i="3"/>
  <c r="G10189" i="3"/>
  <c r="M10190" i="3"/>
  <c r="L10190" i="3"/>
  <c r="M10192" i="3"/>
  <c r="L10192" i="3"/>
  <c r="M10194" i="3"/>
  <c r="L10194" i="3"/>
  <c r="I10196" i="3"/>
  <c r="G10196" i="3"/>
  <c r="H10198" i="3"/>
  <c r="G10198" i="3"/>
  <c r="I10199" i="3"/>
  <c r="G10199" i="3"/>
  <c r="M10200" i="3"/>
  <c r="L10200" i="3"/>
  <c r="I10205" i="3"/>
  <c r="G10205" i="3"/>
  <c r="M10206" i="3"/>
  <c r="L10206" i="3"/>
  <c r="M10209" i="3"/>
  <c r="L10209" i="3"/>
  <c r="M10213" i="3"/>
  <c r="L10213" i="3"/>
  <c r="H10215" i="3"/>
  <c r="G10215" i="3"/>
  <c r="H10221" i="3"/>
  <c r="G10221" i="3"/>
  <c r="M10222" i="3"/>
  <c r="L10222" i="3"/>
  <c r="I10223" i="3"/>
  <c r="G10223" i="3"/>
  <c r="M10224" i="3"/>
  <c r="L10224" i="3"/>
  <c r="M10225" i="3"/>
  <c r="L10225" i="3"/>
  <c r="I10226" i="3"/>
  <c r="M10227" i="3"/>
  <c r="L10227" i="3"/>
  <c r="M10229" i="3"/>
  <c r="L10229" i="3"/>
  <c r="M10230" i="3"/>
  <c r="L10230" i="3"/>
  <c r="H10231" i="3"/>
  <c r="G10231" i="3"/>
  <c r="H10233" i="3"/>
  <c r="G10233" i="3"/>
  <c r="M10235" i="3"/>
  <c r="L10235" i="3"/>
  <c r="I10242" i="3"/>
  <c r="G10242" i="3"/>
  <c r="I10243" i="3"/>
  <c r="M10244" i="3"/>
  <c r="L10244" i="3"/>
  <c r="M10246" i="3"/>
  <c r="L10246" i="3"/>
  <c r="M10248" i="3"/>
  <c r="L10248" i="3"/>
  <c r="I10252" i="3"/>
  <c r="G10252" i="3"/>
  <c r="M10253" i="3"/>
  <c r="L10253" i="3"/>
  <c r="M10254" i="3"/>
  <c r="L10254" i="3"/>
  <c r="M10255" i="3"/>
  <c r="L10255" i="3"/>
  <c r="H10257" i="3"/>
  <c r="G10257" i="3"/>
  <c r="I10259" i="3"/>
  <c r="G10259" i="3"/>
  <c r="M10262" i="3"/>
  <c r="L10262" i="3"/>
  <c r="M10263" i="3"/>
  <c r="L10263" i="3"/>
  <c r="M10265" i="3"/>
  <c r="L10265" i="3"/>
  <c r="M10268" i="3"/>
  <c r="L10268" i="3"/>
  <c r="H10269" i="3"/>
  <c r="G10269" i="3"/>
  <c r="I10272" i="3"/>
  <c r="G10272" i="3"/>
  <c r="M10273" i="3"/>
  <c r="L10273" i="3"/>
  <c r="H10275" i="3"/>
  <c r="G10275" i="3"/>
  <c r="H10277" i="3"/>
  <c r="G10277" i="3"/>
  <c r="M10279" i="3"/>
  <c r="L10279" i="3"/>
  <c r="M10282" i="3"/>
  <c r="L10282" i="3"/>
  <c r="M10286" i="3"/>
  <c r="L10286" i="3"/>
  <c r="H10289" i="3"/>
  <c r="G10289" i="3"/>
  <c r="M10297" i="3"/>
  <c r="L10297" i="3"/>
  <c r="N10298" i="3"/>
  <c r="L10298" i="3"/>
  <c r="H10300" i="3"/>
  <c r="G10300" i="3"/>
  <c r="H10301" i="3"/>
  <c r="G10301" i="3"/>
  <c r="N10311" i="3"/>
  <c r="M10312" i="3"/>
  <c r="L10312" i="3"/>
  <c r="M10314" i="3"/>
  <c r="L10314" i="3"/>
  <c r="M10321" i="3"/>
  <c r="L10321" i="3"/>
  <c r="N10326" i="3"/>
  <c r="L10326" i="3"/>
  <c r="H10329" i="3"/>
  <c r="G10329" i="3"/>
  <c r="H10343" i="3"/>
  <c r="G10343" i="3"/>
  <c r="N10348" i="3"/>
  <c r="L10348" i="3"/>
  <c r="M10351" i="3"/>
  <c r="L10351" i="3"/>
  <c r="N10352" i="3"/>
  <c r="L10352" i="3"/>
  <c r="H10360" i="3"/>
  <c r="G10360" i="3"/>
  <c r="M10362" i="3"/>
  <c r="L10362" i="3"/>
  <c r="M10364" i="3"/>
  <c r="L10364" i="3"/>
  <c r="H10366" i="3"/>
  <c r="G10366" i="3"/>
  <c r="H10369" i="3"/>
  <c r="G10369" i="3"/>
  <c r="N10372" i="3"/>
  <c r="N10380" i="3"/>
  <c r="L10380" i="3"/>
  <c r="H10386" i="3"/>
  <c r="G10386" i="3"/>
  <c r="N10389" i="3"/>
  <c r="N10390" i="3"/>
  <c r="L10390" i="3"/>
  <c r="N10392" i="3"/>
  <c r="L10392" i="3"/>
  <c r="N10395" i="3"/>
  <c r="L10395" i="3"/>
  <c r="N10399" i="3"/>
  <c r="L10399" i="3"/>
  <c r="N10400" i="3"/>
  <c r="N10406" i="3"/>
  <c r="L10406" i="3"/>
  <c r="N10414" i="3"/>
  <c r="L10414" i="3"/>
  <c r="N10416" i="3"/>
  <c r="L10416" i="3"/>
  <c r="N10417" i="3"/>
  <c r="I10421" i="3"/>
  <c r="G10421" i="3"/>
  <c r="N10422" i="3"/>
  <c r="L10422" i="3"/>
  <c r="N10423" i="3"/>
  <c r="L10423" i="3"/>
  <c r="H10424" i="3"/>
  <c r="G10424" i="3"/>
  <c r="H10425" i="3"/>
  <c r="G10425" i="3"/>
  <c r="H10427" i="3"/>
  <c r="G10427" i="3"/>
  <c r="H10430" i="3"/>
  <c r="G10430" i="3"/>
  <c r="H10432" i="3"/>
  <c r="G10432" i="3"/>
  <c r="N10433" i="3"/>
  <c r="L10433" i="3"/>
  <c r="N10435" i="3"/>
  <c r="L10435" i="3"/>
  <c r="H10439" i="3"/>
  <c r="G10439" i="3"/>
  <c r="I10441" i="3"/>
  <c r="G10441" i="3"/>
  <c r="N10443" i="3"/>
  <c r="L10443" i="3"/>
  <c r="H10444" i="3"/>
  <c r="G10444" i="3"/>
  <c r="N10446" i="3"/>
  <c r="L10446" i="3"/>
  <c r="H10448" i="3"/>
  <c r="G10448" i="3"/>
  <c r="N10451" i="3"/>
  <c r="L10451" i="3"/>
  <c r="M10454" i="3"/>
  <c r="L10454" i="3"/>
  <c r="H10456" i="3"/>
  <c r="G10456" i="3"/>
  <c r="H10461" i="3"/>
  <c r="G10461" i="3"/>
  <c r="H10464" i="3"/>
  <c r="G10464" i="3"/>
  <c r="H10465" i="3"/>
  <c r="G10465" i="3"/>
  <c r="I10481" i="3"/>
  <c r="G10481" i="3"/>
  <c r="M10497" i="3"/>
  <c r="L10497" i="3"/>
  <c r="H10501" i="3"/>
  <c r="G10501" i="3"/>
  <c r="M10502" i="3"/>
  <c r="L10502" i="3"/>
  <c r="M10503" i="3"/>
  <c r="L10503" i="3"/>
  <c r="I10513" i="3"/>
  <c r="G10513" i="3"/>
  <c r="H10515" i="3"/>
  <c r="G10515" i="3"/>
  <c r="H10518" i="3"/>
  <c r="G10518" i="3"/>
  <c r="I10522" i="3"/>
  <c r="G10522" i="3"/>
  <c r="H10524" i="3"/>
  <c r="G10524" i="3"/>
  <c r="M10527" i="3"/>
  <c r="L10527" i="3"/>
  <c r="N10528" i="3"/>
  <c r="L10528" i="3"/>
  <c r="I10529" i="3"/>
  <c r="G10529" i="3"/>
  <c r="I10530" i="3"/>
  <c r="G10530" i="3"/>
  <c r="N10532" i="3"/>
  <c r="L10532" i="3"/>
  <c r="M10534" i="3"/>
  <c r="L10534" i="3"/>
  <c r="I10537" i="3"/>
  <c r="G10537" i="3"/>
  <c r="N10539" i="3"/>
  <c r="L10539" i="3"/>
  <c r="N10541" i="3"/>
  <c r="L10541" i="3"/>
  <c r="H10544" i="3"/>
  <c r="G10544" i="3"/>
  <c r="I10545" i="3"/>
  <c r="G10545" i="3"/>
  <c r="H10547" i="3"/>
  <c r="G10547" i="3"/>
  <c r="H10553" i="3"/>
  <c r="G10553" i="3"/>
  <c r="H10555" i="3"/>
  <c r="G10555" i="3"/>
  <c r="M10556" i="3"/>
  <c r="L10556" i="3"/>
  <c r="N10559" i="3"/>
  <c r="L10559" i="3"/>
  <c r="N10561" i="3"/>
  <c r="L10561" i="3"/>
  <c r="H10565" i="3"/>
  <c r="G10565" i="3"/>
  <c r="I10568" i="3"/>
  <c r="G10568" i="3"/>
  <c r="H10572" i="3"/>
  <c r="G10572" i="3"/>
  <c r="I10573" i="3"/>
  <c r="G10573" i="3"/>
  <c r="I10575" i="3"/>
  <c r="G10575" i="3"/>
  <c r="I10576" i="3"/>
  <c r="G10576" i="3"/>
  <c r="H10579" i="3"/>
  <c r="G10579" i="3"/>
  <c r="N10580" i="3"/>
  <c r="L10580" i="3"/>
  <c r="H10592" i="3"/>
  <c r="G10592" i="3"/>
  <c r="H10593" i="3"/>
  <c r="G10593" i="3"/>
  <c r="N10594" i="3"/>
  <c r="L10594" i="3"/>
  <c r="I10595" i="3"/>
  <c r="G10595" i="3"/>
  <c r="N10609" i="3"/>
  <c r="L10609" i="3"/>
  <c r="M10611" i="3"/>
  <c r="L10611" i="3"/>
  <c r="I10615" i="3"/>
  <c r="G10615" i="3"/>
  <c r="H10616" i="3"/>
  <c r="G10616" i="3"/>
  <c r="H10620" i="3"/>
  <c r="G10620" i="3"/>
  <c r="H10622" i="3"/>
  <c r="G10622" i="3"/>
  <c r="N10636" i="3"/>
  <c r="L10636" i="3"/>
  <c r="M10641" i="3"/>
  <c r="L10641" i="3"/>
  <c r="H10642" i="3"/>
  <c r="G10642" i="3"/>
  <c r="N10645" i="3"/>
  <c r="L10645" i="3"/>
  <c r="H10646" i="3"/>
  <c r="G10646" i="3"/>
  <c r="M10648" i="3"/>
  <c r="L10648" i="3"/>
  <c r="H10650" i="3"/>
  <c r="G10650" i="3"/>
  <c r="N10651" i="3"/>
  <c r="L10651" i="3"/>
  <c r="H10653" i="3"/>
  <c r="G10653" i="3"/>
  <c r="M10657" i="3"/>
  <c r="L10657" i="3"/>
  <c r="H10659" i="3"/>
  <c r="G10659" i="3"/>
  <c r="H10671" i="3"/>
  <c r="G10671" i="3"/>
  <c r="H10674" i="3"/>
  <c r="G10674" i="3"/>
  <c r="H10675" i="3"/>
  <c r="G10675" i="3"/>
  <c r="H10676" i="3"/>
  <c r="G10676" i="3"/>
  <c r="H10677" i="3"/>
  <c r="G10677" i="3"/>
  <c r="N10679" i="3"/>
  <c r="L10679" i="3"/>
  <c r="H10681" i="3"/>
  <c r="G10681" i="3"/>
  <c r="H10690" i="3"/>
  <c r="G10690" i="3"/>
  <c r="H10691" i="3"/>
  <c r="G10691" i="3"/>
  <c r="H10698" i="3"/>
  <c r="G10698" i="3"/>
  <c r="H10702" i="3"/>
  <c r="G10702" i="3"/>
  <c r="N10713" i="3"/>
  <c r="L10713" i="3"/>
  <c r="N10716" i="3"/>
  <c r="L10716" i="3"/>
  <c r="H10721" i="3"/>
  <c r="G10721" i="3"/>
  <c r="H10729" i="3"/>
  <c r="G10729" i="3"/>
  <c r="N10730" i="3"/>
  <c r="L10730" i="3"/>
  <c r="H10733" i="3"/>
  <c r="G10733" i="3"/>
  <c r="H10742" i="3"/>
  <c r="G10742" i="3"/>
  <c r="N10747" i="3"/>
  <c r="L10747" i="3"/>
  <c r="H10751" i="3"/>
  <c r="G10751" i="3"/>
  <c r="N10757" i="3"/>
  <c r="L10757" i="3"/>
  <c r="I10761" i="3"/>
  <c r="G10761" i="3"/>
  <c r="N10762" i="3"/>
  <c r="L10762" i="3"/>
  <c r="H10765" i="3"/>
  <c r="G10765" i="3"/>
  <c r="H10767" i="3"/>
  <c r="G10767" i="3"/>
  <c r="M10780" i="3"/>
  <c r="L10780" i="3"/>
  <c r="I10782" i="3"/>
  <c r="G10782" i="3"/>
  <c r="N10783" i="3"/>
  <c r="L10783" i="3"/>
  <c r="N10790" i="3"/>
  <c r="L10790" i="3"/>
  <c r="M10795" i="3"/>
  <c r="L10795" i="3"/>
  <c r="M10797" i="3"/>
  <c r="L10797" i="3"/>
  <c r="I10799" i="3"/>
  <c r="G10799" i="3"/>
  <c r="N10800" i="3"/>
  <c r="L10800" i="3"/>
  <c r="I10805" i="3"/>
  <c r="G10805" i="3"/>
  <c r="N10806" i="3"/>
  <c r="L10806" i="3"/>
  <c r="M10811" i="3"/>
  <c r="L10811" i="3"/>
  <c r="M10812" i="3"/>
  <c r="L10812" i="3"/>
  <c r="M7006" i="3"/>
  <c r="L7006" i="3"/>
  <c r="H7009" i="3"/>
  <c r="G7009" i="3"/>
  <c r="M7014" i="3"/>
  <c r="L7014" i="3"/>
  <c r="H7021" i="3"/>
  <c r="G7021" i="3"/>
  <c r="I7022" i="3"/>
  <c r="G7022" i="3"/>
  <c r="N7023" i="3"/>
  <c r="L7023" i="3"/>
  <c r="H7027" i="3"/>
  <c r="G7027" i="3"/>
  <c r="M7028" i="3"/>
  <c r="L7028" i="3"/>
  <c r="N7029" i="3"/>
  <c r="L7029" i="3"/>
  <c r="H7035" i="3"/>
  <c r="G7035" i="3"/>
  <c r="I7036" i="3"/>
  <c r="G7036" i="3"/>
  <c r="H7037" i="3"/>
  <c r="G7037" i="3"/>
  <c r="I7038" i="3"/>
  <c r="G7038" i="3"/>
  <c r="N7040" i="3"/>
  <c r="L7040" i="3"/>
  <c r="I7046" i="3"/>
  <c r="G7046" i="3"/>
  <c r="H7051" i="3"/>
  <c r="G7051" i="3"/>
  <c r="I7052" i="3"/>
  <c r="G7052" i="3"/>
  <c r="I7053" i="3"/>
  <c r="G7053" i="3"/>
  <c r="N7055" i="3"/>
  <c r="L7055" i="3"/>
  <c r="H7064" i="3"/>
  <c r="G7064" i="3"/>
  <c r="I7065" i="3"/>
  <c r="G7065" i="3"/>
  <c r="N7066" i="3"/>
  <c r="L7066" i="3"/>
  <c r="H7072" i="3"/>
  <c r="G7072" i="3"/>
  <c r="M7073" i="3"/>
  <c r="L7073" i="3"/>
  <c r="N7075" i="3"/>
  <c r="L7075" i="3"/>
  <c r="I7083" i="3"/>
  <c r="G7083" i="3"/>
  <c r="H7085" i="3"/>
  <c r="G7085" i="3"/>
  <c r="N7088" i="3"/>
  <c r="L7088" i="3"/>
  <c r="N7094" i="3"/>
  <c r="L7094" i="3"/>
  <c r="H7096" i="3"/>
  <c r="G7096" i="3"/>
  <c r="H7097" i="3"/>
  <c r="G7097" i="3"/>
  <c r="H7098" i="3"/>
  <c r="G7098" i="3"/>
  <c r="H7100" i="3"/>
  <c r="G7100" i="3"/>
  <c r="H7102" i="3"/>
  <c r="G7102" i="3"/>
  <c r="N7104" i="3"/>
  <c r="L7104" i="3"/>
  <c r="H7106" i="3"/>
  <c r="G7106" i="3"/>
  <c r="H7107" i="3"/>
  <c r="G7107" i="3"/>
  <c r="H7108" i="3"/>
  <c r="G7108" i="3"/>
  <c r="N7109" i="3"/>
  <c r="L7109" i="3"/>
  <c r="N7110" i="3"/>
  <c r="L7110" i="3"/>
  <c r="N7113" i="3"/>
  <c r="L7113" i="3"/>
  <c r="H7115" i="3"/>
  <c r="G7115" i="3"/>
  <c r="N7123" i="3"/>
  <c r="L7123" i="3"/>
  <c r="H7125" i="3"/>
  <c r="G7125" i="3"/>
  <c r="H7126" i="3"/>
  <c r="G7126" i="3"/>
  <c r="H7128" i="3"/>
  <c r="G7128" i="3"/>
  <c r="H7130" i="3"/>
  <c r="G7130" i="3"/>
  <c r="H7132" i="3"/>
  <c r="G7132" i="3"/>
  <c r="N7135" i="3"/>
  <c r="L7135" i="3"/>
  <c r="H7137" i="3"/>
  <c r="G7137" i="3"/>
  <c r="H7138" i="3"/>
  <c r="G7138" i="3"/>
  <c r="H7140" i="3"/>
  <c r="G7140" i="3"/>
  <c r="N7141" i="3"/>
  <c r="L7141" i="3"/>
  <c r="N7142" i="3"/>
  <c r="L7142" i="3"/>
  <c r="N7144" i="3"/>
  <c r="L7144" i="3"/>
  <c r="H7146" i="3"/>
  <c r="G7146" i="3"/>
  <c r="N7151" i="3"/>
  <c r="L7151" i="3"/>
  <c r="H7152" i="3"/>
  <c r="G7152" i="3"/>
  <c r="H7155" i="3"/>
  <c r="G7155" i="3"/>
  <c r="H7157" i="3"/>
  <c r="G7157" i="3"/>
  <c r="H7162" i="3"/>
  <c r="G7162" i="3"/>
  <c r="H7163" i="3"/>
  <c r="G7163" i="3"/>
  <c r="N7165" i="3"/>
  <c r="L7165" i="3"/>
  <c r="N7168" i="3"/>
  <c r="L7168" i="3"/>
  <c r="N7173" i="3"/>
  <c r="L7173" i="3"/>
  <c r="H7178" i="3"/>
  <c r="G7178" i="3"/>
  <c r="H7182" i="3"/>
  <c r="G7182" i="3"/>
  <c r="H7186" i="3"/>
  <c r="G7186" i="3"/>
  <c r="N7187" i="3"/>
  <c r="L7187" i="3"/>
  <c r="H7191" i="3"/>
  <c r="G7191" i="3"/>
  <c r="N7193" i="3"/>
  <c r="L7193" i="3"/>
  <c r="M7195" i="3"/>
  <c r="L7195" i="3"/>
  <c r="H7197" i="3"/>
  <c r="G7197" i="3"/>
  <c r="N7199" i="3"/>
  <c r="L7199" i="3"/>
  <c r="H7201" i="3"/>
  <c r="G7201" i="3"/>
  <c r="H7203" i="3"/>
  <c r="G7203" i="3"/>
  <c r="M7205" i="3"/>
  <c r="L7205" i="3"/>
  <c r="N7206" i="3"/>
  <c r="L7206" i="3"/>
  <c r="H7209" i="3"/>
  <c r="G7209" i="3"/>
  <c r="N7213" i="3"/>
  <c r="L7213" i="3"/>
  <c r="H7215" i="3"/>
  <c r="G7215" i="3"/>
  <c r="H7216" i="3"/>
  <c r="G7216" i="3"/>
  <c r="H7217" i="3"/>
  <c r="G7217" i="3"/>
  <c r="M7219" i="3"/>
  <c r="L7219" i="3"/>
  <c r="H7220" i="3"/>
  <c r="G7220" i="3"/>
  <c r="H7225" i="3"/>
  <c r="G7225" i="3"/>
  <c r="N7226" i="3"/>
  <c r="L7226" i="3"/>
  <c r="H7229" i="3"/>
  <c r="G7229" i="3"/>
  <c r="N7232" i="3"/>
  <c r="L7232" i="3"/>
  <c r="H7234" i="3"/>
  <c r="G7234" i="3"/>
  <c r="H7240" i="3"/>
  <c r="G7240" i="3"/>
  <c r="N7241" i="3"/>
  <c r="L7241" i="3"/>
  <c r="H7243" i="3"/>
  <c r="G7243" i="3"/>
  <c r="H7244" i="3"/>
  <c r="G7244" i="3"/>
  <c r="M7247" i="3"/>
  <c r="L7247" i="3"/>
  <c r="H7249" i="3"/>
  <c r="G7249" i="3"/>
  <c r="H7251" i="3"/>
  <c r="G7251" i="3"/>
  <c r="H7253" i="3"/>
  <c r="G7253" i="3"/>
  <c r="N7255" i="3"/>
  <c r="L7255" i="3"/>
  <c r="N7259" i="3"/>
  <c r="L7259" i="3"/>
  <c r="M7262" i="3"/>
  <c r="L7262" i="3"/>
  <c r="H7264" i="3"/>
  <c r="G7264" i="3"/>
  <c r="H7266" i="3"/>
  <c r="G7266" i="3"/>
  <c r="N7269" i="3"/>
  <c r="L7269" i="3"/>
  <c r="H7271" i="3"/>
  <c r="G7271" i="3"/>
  <c r="N7272" i="3"/>
  <c r="L7272" i="3"/>
  <c r="H7276" i="3"/>
  <c r="G7276" i="3"/>
  <c r="H7282" i="3"/>
  <c r="G7282" i="3"/>
  <c r="H7284" i="3"/>
  <c r="G7284" i="3"/>
  <c r="M7286" i="3"/>
  <c r="L7286" i="3"/>
  <c r="H7289" i="3"/>
  <c r="G7289" i="3"/>
  <c r="N7292" i="3"/>
  <c r="L7292" i="3"/>
  <c r="H7296" i="3"/>
  <c r="G7296" i="3"/>
  <c r="H7298" i="3"/>
  <c r="G7298" i="3"/>
  <c r="M7300" i="3"/>
  <c r="L7300" i="3"/>
  <c r="H7303" i="3"/>
  <c r="G7303" i="3"/>
  <c r="M7305" i="3"/>
  <c r="L7305" i="3"/>
  <c r="N7306" i="3"/>
  <c r="L7306" i="3"/>
  <c r="H7307" i="3"/>
  <c r="G7307" i="3"/>
  <c r="H7308" i="3"/>
  <c r="G7308" i="3"/>
  <c r="N7311" i="3"/>
  <c r="L7311" i="3"/>
  <c r="N7312" i="3"/>
  <c r="L7312" i="3"/>
  <c r="M7314" i="3"/>
  <c r="L7314" i="3"/>
  <c r="N7317" i="3"/>
  <c r="L7317" i="3"/>
  <c r="N7320" i="3"/>
  <c r="L7320" i="3"/>
  <c r="H7321" i="3"/>
  <c r="G7321" i="3"/>
  <c r="H7325" i="3"/>
  <c r="G7325" i="3"/>
  <c r="N7326" i="3"/>
  <c r="L7326" i="3"/>
  <c r="H7329" i="3"/>
  <c r="G7329" i="3"/>
  <c r="H7331" i="3"/>
  <c r="G7331" i="3"/>
  <c r="M7332" i="3"/>
  <c r="L7332" i="3"/>
  <c r="H7333" i="3"/>
  <c r="G7333" i="3"/>
  <c r="H7336" i="3"/>
  <c r="G7336" i="3"/>
  <c r="M7339" i="3"/>
  <c r="L7339" i="3"/>
  <c r="N7340" i="3"/>
  <c r="L7340" i="3"/>
  <c r="H7341" i="3"/>
  <c r="G7341" i="3"/>
  <c r="H7344" i="3"/>
  <c r="G7344" i="3"/>
  <c r="H7345" i="3"/>
  <c r="G7345" i="3"/>
  <c r="H7348" i="3"/>
  <c r="G7348" i="3"/>
  <c r="H7349" i="3"/>
  <c r="G7349" i="3"/>
  <c r="M7352" i="3"/>
  <c r="L7352" i="3"/>
  <c r="H7354" i="3"/>
  <c r="G7354" i="3"/>
  <c r="H7357" i="3"/>
  <c r="G7357" i="3"/>
  <c r="N7359" i="3"/>
  <c r="L7359" i="3"/>
  <c r="H7361" i="3"/>
  <c r="G7361" i="3"/>
  <c r="H7364" i="3"/>
  <c r="G7364" i="3"/>
  <c r="N7366" i="3"/>
  <c r="L7366" i="3"/>
  <c r="H7369" i="3"/>
  <c r="G7369" i="3"/>
  <c r="H7371" i="3"/>
  <c r="G7371" i="3"/>
  <c r="H7372" i="3"/>
  <c r="G7372" i="3"/>
  <c r="H7374" i="3"/>
  <c r="G7374" i="3"/>
  <c r="N7375" i="3"/>
  <c r="L7375" i="3"/>
  <c r="N7377" i="3"/>
  <c r="L7377" i="3"/>
  <c r="H7381" i="3"/>
  <c r="G7381" i="3"/>
  <c r="H7383" i="3"/>
  <c r="G7383" i="3"/>
  <c r="H7384" i="3"/>
  <c r="G7384" i="3"/>
  <c r="N7387" i="3"/>
  <c r="L7387" i="3"/>
  <c r="M7391" i="3"/>
  <c r="L7391" i="3"/>
  <c r="H7393" i="3"/>
  <c r="G7393" i="3"/>
  <c r="H7394" i="3"/>
  <c r="G7394" i="3"/>
  <c r="H7396" i="3"/>
  <c r="G7396" i="3"/>
  <c r="N7397" i="3"/>
  <c r="L7397" i="3"/>
  <c r="H7402" i="3"/>
  <c r="G7402" i="3"/>
  <c r="H7403" i="3"/>
  <c r="G7403" i="3"/>
  <c r="N7406" i="3"/>
  <c r="L7406" i="3"/>
  <c r="M7410" i="3"/>
  <c r="L7410" i="3"/>
  <c r="H7412" i="3"/>
  <c r="G7412" i="3"/>
  <c r="H7415" i="3"/>
  <c r="G7415" i="3"/>
  <c r="N7419" i="3"/>
  <c r="L7419" i="3"/>
  <c r="H7420" i="3"/>
  <c r="G7420" i="3"/>
  <c r="H7422" i="3"/>
  <c r="G7422" i="3"/>
  <c r="H7424" i="3"/>
  <c r="G7424" i="3"/>
  <c r="H7425" i="3"/>
  <c r="G7425" i="3"/>
  <c r="M7429" i="3"/>
  <c r="L7429" i="3"/>
  <c r="H7432" i="3"/>
  <c r="G7432" i="3"/>
  <c r="M7433" i="3"/>
  <c r="L7433" i="3"/>
  <c r="N7437" i="3"/>
  <c r="L7437" i="3"/>
  <c r="H7444" i="3"/>
  <c r="G7444" i="3"/>
  <c r="H7445" i="3"/>
  <c r="G7445" i="3"/>
  <c r="N7448" i="3"/>
  <c r="L7448" i="3"/>
  <c r="N7450" i="3"/>
  <c r="L7450" i="3"/>
  <c r="H7451" i="3"/>
  <c r="G7451" i="3"/>
  <c r="H7452" i="3"/>
  <c r="G7452" i="3"/>
  <c r="H7454" i="3"/>
  <c r="G7454" i="3"/>
  <c r="H7458" i="3"/>
  <c r="G7458" i="3"/>
  <c r="M7465" i="3"/>
  <c r="L7465" i="3"/>
  <c r="H7473" i="3"/>
  <c r="G7473" i="3"/>
  <c r="H7490" i="3"/>
  <c r="G7490" i="3"/>
  <c r="H7493" i="3"/>
  <c r="G7493" i="3"/>
  <c r="M7499" i="3"/>
  <c r="L7499" i="3"/>
  <c r="M7502" i="3"/>
  <c r="L7502" i="3"/>
  <c r="H7506" i="3"/>
  <c r="G7506" i="3"/>
  <c r="H7516" i="3"/>
  <c r="G7516" i="3"/>
  <c r="H7522" i="3"/>
  <c r="G7522" i="3"/>
  <c r="H7525" i="3"/>
  <c r="G7525" i="3"/>
  <c r="M7531" i="3"/>
  <c r="L7531" i="3"/>
  <c r="H7542" i="3"/>
  <c r="G7542" i="3"/>
  <c r="H7549" i="3"/>
  <c r="G7549" i="3"/>
  <c r="N7554" i="3"/>
  <c r="L7554" i="3"/>
  <c r="N7557" i="3"/>
  <c r="L7557" i="3"/>
  <c r="H7559" i="3"/>
  <c r="G7559" i="3"/>
  <c r="H7561" i="3"/>
  <c r="G7561" i="3"/>
  <c r="N7564" i="3"/>
  <c r="L7564" i="3"/>
  <c r="N7569" i="3"/>
  <c r="L7569" i="3"/>
  <c r="N7574" i="3"/>
  <c r="L7574" i="3"/>
  <c r="N7577" i="3"/>
  <c r="L7577" i="3"/>
  <c r="N7579" i="3"/>
  <c r="L7579" i="3"/>
  <c r="M7583" i="3"/>
  <c r="L7583" i="3"/>
  <c r="H7585" i="3"/>
  <c r="G7585" i="3"/>
  <c r="N7586" i="3"/>
  <c r="L7586" i="3"/>
  <c r="M7587" i="3"/>
  <c r="L7587" i="3"/>
  <c r="N7589" i="3"/>
  <c r="L7589" i="3"/>
  <c r="H7592" i="3"/>
  <c r="G7592" i="3"/>
  <c r="H7597" i="3"/>
  <c r="G7597" i="3"/>
  <c r="N7602" i="3"/>
  <c r="L7602" i="3"/>
  <c r="H7606" i="3"/>
  <c r="G7606" i="3"/>
  <c r="H7610" i="3"/>
  <c r="G7610" i="3"/>
  <c r="H7611" i="3"/>
  <c r="G7611" i="3"/>
  <c r="M7612" i="3"/>
  <c r="L7612" i="3"/>
  <c r="N7615" i="3"/>
  <c r="L7615" i="3"/>
  <c r="H7617" i="3"/>
  <c r="G7617" i="3"/>
  <c r="M7618" i="3"/>
  <c r="L7618" i="3"/>
  <c r="N7619" i="3"/>
  <c r="L7619" i="3"/>
  <c r="N7622" i="3"/>
  <c r="L7622" i="3"/>
  <c r="N7625" i="3"/>
  <c r="L7625" i="3"/>
  <c r="H7627" i="3"/>
  <c r="G7627" i="3"/>
  <c r="M7628" i="3"/>
  <c r="L7628" i="3"/>
  <c r="N7630" i="3"/>
  <c r="L7630" i="3"/>
  <c r="H7634" i="3"/>
  <c r="G7634" i="3"/>
  <c r="H7636" i="3"/>
  <c r="G7636" i="3"/>
  <c r="H7637" i="3"/>
  <c r="G7637" i="3"/>
  <c r="H7641" i="3"/>
  <c r="G7641" i="3"/>
  <c r="N7648" i="3"/>
  <c r="L7648" i="3"/>
  <c r="N7649" i="3"/>
  <c r="N7651" i="3"/>
  <c r="L7651" i="3"/>
  <c r="H7653" i="3"/>
  <c r="G7653" i="3"/>
  <c r="H7654" i="3"/>
  <c r="G7654" i="3"/>
  <c r="H7655" i="3"/>
  <c r="G7655" i="3"/>
  <c r="N7658" i="3"/>
  <c r="L7658" i="3"/>
  <c r="M7660" i="3"/>
  <c r="L7660" i="3"/>
  <c r="N7664" i="3"/>
  <c r="L7664" i="3"/>
  <c r="M7665" i="3"/>
  <c r="L7665" i="3"/>
  <c r="N7669" i="3"/>
  <c r="L7669" i="3"/>
  <c r="N7671" i="3"/>
  <c r="L7671" i="3"/>
  <c r="H7679" i="3"/>
  <c r="G7679" i="3"/>
  <c r="M7681" i="3"/>
  <c r="L7681" i="3"/>
  <c r="N7682" i="3"/>
  <c r="L7682" i="3"/>
  <c r="M7690" i="3"/>
  <c r="L7690" i="3"/>
  <c r="N7692" i="3"/>
  <c r="L7692" i="3"/>
  <c r="H7696" i="3"/>
  <c r="G7696" i="3"/>
  <c r="H7698" i="3"/>
  <c r="G7698" i="3"/>
  <c r="N7701" i="3"/>
  <c r="L7701" i="3"/>
  <c r="N7702" i="3"/>
  <c r="H7704" i="3"/>
  <c r="G7704" i="3"/>
  <c r="N7712" i="3"/>
  <c r="L7712" i="3"/>
  <c r="M7714" i="3"/>
  <c r="L7714" i="3"/>
  <c r="N7721" i="3"/>
  <c r="L7721" i="3"/>
  <c r="H7722" i="3"/>
  <c r="G7722" i="3"/>
  <c r="H7734" i="3"/>
  <c r="G7734" i="3"/>
  <c r="H7736" i="3"/>
  <c r="G7736" i="3"/>
  <c r="M7740" i="3"/>
  <c r="L7740" i="3"/>
  <c r="N7742" i="3"/>
  <c r="L7742" i="3"/>
  <c r="N7757" i="3"/>
  <c r="L7757" i="3"/>
  <c r="N7760" i="3"/>
  <c r="M7763" i="3"/>
  <c r="L7763" i="3"/>
  <c r="H7765" i="3"/>
  <c r="G7765" i="3"/>
  <c r="M7769" i="3"/>
  <c r="L7769" i="3"/>
  <c r="H7772" i="3"/>
  <c r="G7772" i="3"/>
  <c r="N7773" i="3"/>
  <c r="H7794" i="3"/>
  <c r="G7794" i="3"/>
  <c r="N7800" i="3"/>
  <c r="L7800" i="3"/>
  <c r="N7808" i="3"/>
  <c r="H7820" i="3"/>
  <c r="G7820" i="3"/>
  <c r="H7831" i="3"/>
  <c r="G7831" i="3"/>
  <c r="N7834" i="3"/>
  <c r="L7834" i="3"/>
  <c r="N7837" i="3"/>
  <c r="N7842" i="3"/>
  <c r="L7842" i="3"/>
  <c r="H7844" i="3"/>
  <c r="G7844" i="3"/>
  <c r="H7846" i="3"/>
  <c r="G7846" i="3"/>
  <c r="H7848" i="3"/>
  <c r="G7848" i="3"/>
  <c r="H7852" i="3"/>
  <c r="G7852" i="3"/>
  <c r="N7853" i="3"/>
  <c r="L7853" i="3"/>
  <c r="N7859" i="3"/>
  <c r="L7859" i="3"/>
  <c r="N7862" i="3"/>
  <c r="L7862" i="3"/>
  <c r="M7864" i="3"/>
  <c r="L7864" i="3"/>
  <c r="H7866" i="3"/>
  <c r="G7866" i="3"/>
  <c r="M7870" i="3"/>
  <c r="L7870" i="3"/>
  <c r="N7872" i="3"/>
  <c r="L7872" i="3"/>
  <c r="N7873" i="3"/>
  <c r="L7873" i="3"/>
  <c r="H7883" i="3"/>
  <c r="G7883" i="3"/>
  <c r="N7885" i="3"/>
  <c r="L7885" i="3"/>
  <c r="N7890" i="3"/>
  <c r="L7890" i="3"/>
  <c r="H7892" i="3"/>
  <c r="G7892" i="3"/>
  <c r="N7897" i="3"/>
  <c r="L7897" i="3"/>
  <c r="N7900" i="3"/>
  <c r="L7900" i="3"/>
  <c r="M7902" i="3"/>
  <c r="L7902" i="3"/>
  <c r="N7906" i="3"/>
  <c r="L7906" i="3"/>
  <c r="M7913" i="3"/>
  <c r="L7913" i="3"/>
  <c r="H7921" i="3"/>
  <c r="G7921" i="3"/>
  <c r="N7928" i="3"/>
  <c r="L7928" i="3"/>
  <c r="M7934" i="3"/>
  <c r="L7934" i="3"/>
  <c r="H7943" i="3"/>
  <c r="G7943" i="3"/>
  <c r="N7945" i="3"/>
  <c r="L7945" i="3"/>
  <c r="N7947" i="3"/>
  <c r="L7947" i="3"/>
  <c r="N7949" i="3"/>
  <c r="L7949" i="3"/>
  <c r="N7951" i="3"/>
  <c r="L7951" i="3"/>
  <c r="H7953" i="3"/>
  <c r="G7953" i="3"/>
  <c r="H7956" i="3"/>
  <c r="G7956" i="3"/>
  <c r="M7960" i="3"/>
  <c r="L7960" i="3"/>
  <c r="N7962" i="3"/>
  <c r="L7962" i="3"/>
  <c r="N7963" i="3"/>
  <c r="L7963" i="3"/>
  <c r="N7965" i="3"/>
  <c r="L7965" i="3"/>
  <c r="H7967" i="3"/>
  <c r="G7967" i="3"/>
  <c r="N7970" i="3"/>
  <c r="L7970" i="3"/>
  <c r="N7971" i="3"/>
  <c r="N7973" i="3"/>
  <c r="L7973" i="3"/>
  <c r="H7974" i="3"/>
  <c r="G7974" i="3"/>
  <c r="H7975" i="3"/>
  <c r="G7975" i="3"/>
  <c r="I7979" i="3"/>
  <c r="G7979" i="3"/>
  <c r="N7980" i="3"/>
  <c r="L7980" i="3"/>
  <c r="N7981" i="3"/>
  <c r="L7981" i="3"/>
  <c r="H7982" i="3"/>
  <c r="G7982" i="3"/>
  <c r="I7985" i="3"/>
  <c r="G7985" i="3"/>
  <c r="N7988" i="3"/>
  <c r="L7988" i="3"/>
  <c r="N7989" i="3"/>
  <c r="H7990" i="3"/>
  <c r="G7990" i="3"/>
  <c r="H7991" i="3"/>
  <c r="G7991" i="3"/>
  <c r="M7993" i="3"/>
  <c r="L7993" i="3"/>
  <c r="N7995" i="3"/>
  <c r="L7995" i="3"/>
  <c r="I7999" i="3"/>
  <c r="G7999" i="3"/>
  <c r="M8002" i="3"/>
  <c r="L8002" i="3"/>
  <c r="H8004" i="3"/>
  <c r="G8004" i="3"/>
  <c r="N8009" i="3"/>
  <c r="L8009" i="3"/>
  <c r="N8011" i="3"/>
  <c r="L8011" i="3"/>
  <c r="N8013" i="3"/>
  <c r="L8013" i="3"/>
  <c r="M8015" i="3"/>
  <c r="L8015" i="3"/>
  <c r="I8017" i="3"/>
  <c r="G8017" i="3"/>
  <c r="H8019" i="3"/>
  <c r="G8019" i="3"/>
  <c r="I8020" i="3"/>
  <c r="I8022" i="3"/>
  <c r="G8022" i="3"/>
  <c r="N8023" i="3"/>
  <c r="L8023" i="3"/>
  <c r="M8026" i="3"/>
  <c r="N8028" i="3"/>
  <c r="L8028" i="3"/>
  <c r="I8033" i="3"/>
  <c r="N8034" i="3"/>
  <c r="L8034" i="3"/>
  <c r="N8035" i="3"/>
  <c r="N8037" i="3"/>
  <c r="L8037" i="3"/>
  <c r="M8042" i="3"/>
  <c r="H8044" i="3"/>
  <c r="H8046" i="3"/>
  <c r="G8046" i="3"/>
  <c r="N8047" i="3"/>
  <c r="I8049" i="3"/>
  <c r="G8049" i="3"/>
  <c r="M8051" i="3"/>
  <c r="N8053" i="3"/>
  <c r="L8053" i="3"/>
  <c r="N8058" i="3"/>
  <c r="L8058" i="3"/>
  <c r="N8059" i="3"/>
  <c r="I8066" i="3"/>
  <c r="N8067" i="3"/>
  <c r="L8067" i="3"/>
  <c r="M8070" i="3"/>
  <c r="L8070" i="3"/>
  <c r="N8073" i="3"/>
  <c r="L8073" i="3"/>
  <c r="N8075" i="3"/>
  <c r="L8075" i="3"/>
  <c r="N8077" i="3"/>
  <c r="I8079" i="3"/>
  <c r="G8079" i="3"/>
  <c r="N8080" i="3"/>
  <c r="L8080" i="3"/>
  <c r="M8085" i="3"/>
  <c r="H8087" i="3"/>
  <c r="H8089" i="3"/>
  <c r="G8089" i="3"/>
  <c r="N8091" i="3"/>
  <c r="I8092" i="3"/>
  <c r="I8094" i="3"/>
  <c r="G8094" i="3"/>
  <c r="N8095" i="3"/>
  <c r="L8095" i="3"/>
  <c r="N8097" i="3"/>
  <c r="L8097" i="3"/>
  <c r="N8101" i="3"/>
  <c r="L8101" i="3"/>
  <c r="M8104" i="3"/>
  <c r="H8106" i="3"/>
  <c r="M8118" i="3"/>
  <c r="M8119" i="3"/>
  <c r="N8121" i="3"/>
  <c r="L8121" i="3"/>
  <c r="N8124" i="3"/>
  <c r="L8124" i="3"/>
  <c r="M8126" i="3"/>
  <c r="L8126" i="3"/>
  <c r="I8128" i="3"/>
  <c r="G8128" i="3"/>
  <c r="N8129" i="3"/>
  <c r="L8129" i="3"/>
  <c r="N8135" i="3"/>
  <c r="L8135" i="3"/>
  <c r="N8139" i="3"/>
  <c r="L8139" i="3"/>
  <c r="N8140" i="3"/>
  <c r="L8140" i="3"/>
  <c r="M8142" i="3"/>
  <c r="L8142" i="3"/>
  <c r="I8144" i="3"/>
  <c r="G8144" i="3"/>
  <c r="M8145" i="3"/>
  <c r="N8147" i="3"/>
  <c r="L8147" i="3"/>
  <c r="M8151" i="3"/>
  <c r="N8153" i="3"/>
  <c r="L8153" i="3"/>
  <c r="M8155" i="3"/>
  <c r="L8155" i="3"/>
  <c r="I8159" i="3"/>
  <c r="G8159" i="3"/>
  <c r="N8162" i="3"/>
  <c r="L8162" i="3"/>
  <c r="I8166" i="3"/>
  <c r="I8172" i="3"/>
  <c r="G8172" i="3"/>
  <c r="I8175" i="3"/>
  <c r="G8175" i="3"/>
  <c r="I8177" i="3"/>
  <c r="G8177" i="3"/>
  <c r="I8179" i="3"/>
  <c r="G8179" i="3"/>
  <c r="M8180" i="3"/>
  <c r="N8182" i="3"/>
  <c r="L8182" i="3"/>
  <c r="M8183" i="3"/>
  <c r="L8183" i="3"/>
  <c r="N8189" i="3"/>
  <c r="L8189" i="3"/>
  <c r="I8191" i="3"/>
  <c r="G8191" i="3"/>
  <c r="I8193" i="3"/>
  <c r="G8193" i="3"/>
  <c r="M8194" i="3"/>
  <c r="I8196" i="3"/>
  <c r="I8202" i="3"/>
  <c r="G8202" i="3"/>
  <c r="I8205" i="3"/>
  <c r="G8205" i="3"/>
  <c r="I8207" i="3"/>
  <c r="G8207" i="3"/>
  <c r="I8209" i="3"/>
  <c r="G8209" i="3"/>
  <c r="M8210" i="3"/>
  <c r="N8212" i="3"/>
  <c r="L8212" i="3"/>
  <c r="M8214" i="3"/>
  <c r="L8214" i="3"/>
  <c r="I8218" i="3"/>
  <c r="G8218" i="3"/>
  <c r="N8221" i="3"/>
  <c r="L8221" i="3"/>
  <c r="I8223" i="3"/>
  <c r="G8223" i="3"/>
  <c r="I8225" i="3"/>
  <c r="G8225" i="3"/>
  <c r="M8226" i="3"/>
  <c r="I8228" i="3"/>
  <c r="I8234" i="3"/>
  <c r="G8234" i="3"/>
  <c r="I8237" i="3"/>
  <c r="G8237" i="3"/>
  <c r="I8239" i="3"/>
  <c r="G8239" i="3"/>
  <c r="I8241" i="3"/>
  <c r="G8241" i="3"/>
  <c r="M8242" i="3"/>
  <c r="N8244" i="3"/>
  <c r="L8244" i="3"/>
  <c r="M8246" i="3"/>
  <c r="L8246" i="3"/>
  <c r="I8250" i="3"/>
  <c r="G8250" i="3"/>
  <c r="I8254" i="3"/>
  <c r="G8254" i="3"/>
  <c r="I8256" i="3"/>
  <c r="G8256" i="3"/>
  <c r="M8257" i="3"/>
  <c r="I8264" i="3"/>
  <c r="G8264" i="3"/>
  <c r="I8268" i="3"/>
  <c r="G8268" i="3"/>
  <c r="I8270" i="3"/>
  <c r="G8270" i="3"/>
  <c r="M8271" i="3"/>
  <c r="N8272" i="3"/>
  <c r="L8272" i="3"/>
  <c r="M8274" i="3"/>
  <c r="L8274" i="3"/>
  <c r="I8276" i="3"/>
  <c r="G8276" i="3"/>
  <c r="N8278" i="3"/>
  <c r="L8278" i="3"/>
  <c r="I8282" i="3"/>
  <c r="I8288" i="3"/>
  <c r="G8288" i="3"/>
  <c r="I8290" i="3"/>
  <c r="G8290" i="3"/>
  <c r="I8292" i="3"/>
  <c r="G8292" i="3"/>
  <c r="I8293" i="3"/>
  <c r="G8293" i="3"/>
  <c r="N8297" i="3"/>
  <c r="L8297" i="3"/>
  <c r="N8299" i="3"/>
  <c r="L8299" i="3"/>
  <c r="I8301" i="3"/>
  <c r="G8301" i="3"/>
  <c r="I8303" i="3"/>
  <c r="G8303" i="3"/>
  <c r="I8305" i="3"/>
  <c r="G8305" i="3"/>
  <c r="N8308" i="3"/>
  <c r="L8308" i="3"/>
  <c r="N8310" i="3"/>
  <c r="L8310" i="3"/>
  <c r="I8311" i="3"/>
  <c r="G8311" i="3"/>
  <c r="I8315" i="3"/>
  <c r="G8315" i="3"/>
  <c r="N8318" i="3"/>
  <c r="L8318" i="3"/>
  <c r="I8323" i="3"/>
  <c r="G8323" i="3"/>
  <c r="M8325" i="3"/>
  <c r="I8326" i="3"/>
  <c r="N8328" i="3"/>
  <c r="L8328" i="3"/>
  <c r="I8332" i="3"/>
  <c r="G8332" i="3"/>
  <c r="I8333" i="3"/>
  <c r="G8333" i="3"/>
  <c r="I8335" i="3"/>
  <c r="G8335" i="3"/>
  <c r="M8336" i="3"/>
  <c r="H8339" i="3"/>
  <c r="G8339" i="3"/>
  <c r="N8341" i="3"/>
  <c r="L8341" i="3"/>
  <c r="H8343" i="3"/>
  <c r="G8343" i="3"/>
  <c r="M8345" i="3"/>
  <c r="H8346" i="3"/>
  <c r="I8348" i="3"/>
  <c r="G8348" i="3"/>
  <c r="H8350" i="3"/>
  <c r="G8350" i="3"/>
  <c r="I8352" i="3"/>
  <c r="I8354" i="3"/>
  <c r="G8354" i="3"/>
  <c r="H8356" i="3"/>
  <c r="G8356" i="3"/>
  <c r="I8358" i="3"/>
  <c r="G8358" i="3"/>
  <c r="N8359" i="3"/>
  <c r="L8359" i="3"/>
  <c r="H8360" i="3"/>
  <c r="G8360" i="3"/>
  <c r="H8362" i="3"/>
  <c r="G8362" i="3"/>
  <c r="H8366" i="3"/>
  <c r="G8366" i="3"/>
  <c r="H8367" i="3"/>
  <c r="G8367" i="3"/>
  <c r="H8369" i="3"/>
  <c r="G8369" i="3"/>
  <c r="I8372" i="3"/>
  <c r="G8372" i="3"/>
  <c r="H8373" i="3"/>
  <c r="G8373" i="3"/>
  <c r="N8374" i="3"/>
  <c r="L8374" i="3"/>
  <c r="I8376" i="3"/>
  <c r="H8378" i="3"/>
  <c r="G8378" i="3"/>
  <c r="N8380" i="3"/>
  <c r="L8380" i="3"/>
  <c r="H8382" i="3"/>
  <c r="G8382" i="3"/>
  <c r="H8384" i="3"/>
  <c r="G8384" i="3"/>
  <c r="N8385" i="3"/>
  <c r="L8385" i="3"/>
  <c r="N8387" i="3"/>
  <c r="L8387" i="3"/>
  <c r="H8390" i="3"/>
  <c r="G8390" i="3"/>
  <c r="H8391" i="3"/>
  <c r="G8391" i="3"/>
  <c r="H8392" i="3"/>
  <c r="G8392" i="3"/>
  <c r="M8393" i="3"/>
  <c r="H8395" i="3"/>
  <c r="I8397" i="3"/>
  <c r="G8397" i="3"/>
  <c r="H8399" i="3"/>
  <c r="G8399" i="3"/>
  <c r="N8400" i="3"/>
  <c r="L8400" i="3"/>
  <c r="H8402" i="3"/>
  <c r="G8402" i="3"/>
  <c r="I8403" i="3"/>
  <c r="I8405" i="3"/>
  <c r="G8405" i="3"/>
  <c r="H8406" i="3"/>
  <c r="G8406" i="3"/>
  <c r="N8408" i="3"/>
  <c r="L8408" i="3"/>
  <c r="H8410" i="3"/>
  <c r="G8410" i="3"/>
  <c r="H8411" i="3"/>
  <c r="G8411" i="3"/>
  <c r="H8415" i="3"/>
  <c r="G8415" i="3"/>
  <c r="H8416" i="3"/>
  <c r="G8416" i="3"/>
  <c r="H8417" i="3"/>
  <c r="G8417" i="3"/>
  <c r="H8419" i="3"/>
  <c r="I8421" i="3"/>
  <c r="G8421" i="3"/>
  <c r="H8423" i="3"/>
  <c r="G8423" i="3"/>
  <c r="N8424" i="3"/>
  <c r="L8424" i="3"/>
  <c r="H8426" i="3"/>
  <c r="G8426" i="3"/>
  <c r="I8428" i="3"/>
  <c r="G8428" i="3"/>
  <c r="H8430" i="3"/>
  <c r="G8430" i="3"/>
  <c r="I8432" i="3"/>
  <c r="G8432" i="3"/>
  <c r="N8435" i="3"/>
  <c r="L8435" i="3"/>
  <c r="H8439" i="3"/>
  <c r="G8439" i="3"/>
  <c r="H8441" i="3"/>
  <c r="G8441" i="3"/>
  <c r="H8443" i="3"/>
  <c r="G8443" i="3"/>
  <c r="M8444" i="3"/>
  <c r="H8445" i="3"/>
  <c r="I8447" i="3"/>
  <c r="G8447" i="3"/>
  <c r="H8448" i="3"/>
  <c r="G8448" i="3"/>
  <c r="H8450" i="3"/>
  <c r="G8450" i="3"/>
  <c r="I8451" i="3"/>
  <c r="I8453" i="3"/>
  <c r="G8453" i="3"/>
  <c r="N8456" i="3"/>
  <c r="L8456" i="3"/>
  <c r="H8457" i="3"/>
  <c r="G8457" i="3"/>
  <c r="N8459" i="3"/>
  <c r="L8459" i="3"/>
  <c r="H8465" i="3"/>
  <c r="G8465" i="3"/>
  <c r="M8466" i="3"/>
  <c r="H8467" i="3"/>
  <c r="I8469" i="3"/>
  <c r="G8469" i="3"/>
  <c r="N8471" i="3"/>
  <c r="L8471" i="3"/>
  <c r="H8473" i="3"/>
  <c r="G8473" i="3"/>
  <c r="I8474" i="3"/>
  <c r="I8476" i="3"/>
  <c r="G8476" i="3"/>
  <c r="H8478" i="3"/>
  <c r="G8478" i="3"/>
  <c r="I8480" i="3"/>
  <c r="G8480" i="3"/>
  <c r="H8482" i="3"/>
  <c r="G8482" i="3"/>
  <c r="H8483" i="3"/>
  <c r="G8483" i="3"/>
  <c r="N8484" i="3"/>
  <c r="L8484" i="3"/>
  <c r="N8486" i="3"/>
  <c r="L8486" i="3"/>
  <c r="H8488" i="3"/>
  <c r="G8488" i="3"/>
  <c r="M8490" i="3"/>
  <c r="H8492" i="3"/>
  <c r="I8494" i="3"/>
  <c r="G8494" i="3"/>
  <c r="N8495" i="3"/>
  <c r="L8495" i="3"/>
  <c r="H8496" i="3"/>
  <c r="G8496" i="3"/>
  <c r="I8497" i="3"/>
  <c r="I8499" i="3"/>
  <c r="G8499" i="3"/>
  <c r="H8501" i="3"/>
  <c r="G8501" i="3"/>
  <c r="I8503" i="3"/>
  <c r="G8503" i="3"/>
  <c r="N8504" i="3"/>
  <c r="L8504" i="3"/>
  <c r="H8505" i="3"/>
  <c r="G8505" i="3"/>
  <c r="N8507" i="3"/>
  <c r="L8507" i="3"/>
  <c r="N8508" i="3"/>
  <c r="L8508" i="3"/>
  <c r="H8512" i="3"/>
  <c r="G8512" i="3"/>
  <c r="N8516" i="3"/>
  <c r="L8516" i="3"/>
  <c r="H8518" i="3"/>
  <c r="G8518" i="3"/>
  <c r="I8519" i="3"/>
  <c r="I8522" i="3"/>
  <c r="G8522" i="3"/>
  <c r="N8525" i="3"/>
  <c r="L8525" i="3"/>
  <c r="I8529" i="3"/>
  <c r="G8529" i="3"/>
  <c r="M8530" i="3"/>
  <c r="M8532" i="3"/>
  <c r="N8533" i="3"/>
  <c r="M8534" i="3"/>
  <c r="N8536" i="3"/>
  <c r="L8536" i="3"/>
  <c r="H8538" i="3"/>
  <c r="G8538" i="3"/>
  <c r="I8539" i="3"/>
  <c r="G8539" i="3"/>
  <c r="H8540" i="3"/>
  <c r="H8541" i="3"/>
  <c r="G8541" i="3"/>
  <c r="M8542" i="3"/>
  <c r="N8544" i="3"/>
  <c r="L8544" i="3"/>
  <c r="N8545" i="3"/>
  <c r="M8546" i="3"/>
  <c r="I8548" i="3"/>
  <c r="N8549" i="3"/>
  <c r="M8550" i="3"/>
  <c r="M8551" i="3"/>
  <c r="M8552" i="3"/>
  <c r="N8553" i="3"/>
  <c r="L8553" i="3"/>
  <c r="I8554" i="3"/>
  <c r="G8554" i="3"/>
  <c r="M8555" i="3"/>
  <c r="L8555" i="3"/>
  <c r="N8556" i="3"/>
  <c r="L8556" i="3"/>
  <c r="H8557" i="3"/>
  <c r="G8557" i="3"/>
  <c r="H8558" i="3"/>
  <c r="G8558" i="3"/>
  <c r="M8559" i="3"/>
  <c r="H8560" i="3"/>
  <c r="G8560" i="3"/>
  <c r="N8562" i="3"/>
  <c r="L8562" i="3"/>
  <c r="I8563" i="3"/>
  <c r="G8563" i="3"/>
  <c r="N8564" i="3"/>
  <c r="L8564" i="3"/>
  <c r="M8565" i="3"/>
  <c r="L8565" i="3"/>
  <c r="N8566" i="3"/>
  <c r="L8566" i="3"/>
  <c r="N8567" i="3"/>
  <c r="L8567" i="3"/>
  <c r="H8568" i="3"/>
  <c r="G8568" i="3"/>
  <c r="N8568" i="3"/>
  <c r="N8570" i="3"/>
  <c r="L8570" i="3"/>
  <c r="I8571" i="3"/>
  <c r="N8572" i="3"/>
  <c r="L8572" i="3"/>
  <c r="N8573" i="3"/>
  <c r="L8573" i="3"/>
  <c r="I8575" i="3"/>
  <c r="G8575" i="3"/>
  <c r="I8577" i="3"/>
  <c r="H8578" i="3"/>
  <c r="N8579" i="3"/>
  <c r="L8579" i="3"/>
  <c r="M8581" i="3"/>
  <c r="L8581" i="3"/>
  <c r="N8582" i="3"/>
  <c r="L8582" i="3"/>
  <c r="M8583" i="3"/>
  <c r="M8584" i="3"/>
  <c r="I8586" i="3"/>
  <c r="G8586" i="3"/>
  <c r="N8587" i="3"/>
  <c r="L8587" i="3"/>
  <c r="I8589" i="3"/>
  <c r="H8590" i="3"/>
  <c r="N8591" i="3"/>
  <c r="L8591" i="3"/>
  <c r="M8592" i="3"/>
  <c r="I8594" i="3"/>
  <c r="H8595" i="3"/>
  <c r="H8597" i="3"/>
  <c r="G8597" i="3"/>
  <c r="I8598" i="3"/>
  <c r="H8599" i="3"/>
  <c r="N8600" i="3"/>
  <c r="L8600" i="3"/>
  <c r="N8602" i="3"/>
  <c r="L8602" i="3"/>
  <c r="H8604" i="3"/>
  <c r="G8604" i="3"/>
  <c r="H8606" i="3"/>
  <c r="G8606" i="3"/>
  <c r="I8607" i="3"/>
  <c r="G8607" i="3"/>
  <c r="H8608" i="3"/>
  <c r="G8608" i="3"/>
  <c r="M8610" i="3"/>
  <c r="M8612" i="3"/>
  <c r="N8614" i="3"/>
  <c r="M8615" i="3"/>
  <c r="I8616" i="3"/>
  <c r="G8616" i="3"/>
  <c r="N8617" i="3"/>
  <c r="L8617" i="3"/>
  <c r="M8618" i="3"/>
  <c r="L8618" i="3"/>
  <c r="N8619" i="3"/>
  <c r="L8619" i="3"/>
  <c r="H8620" i="3"/>
  <c r="G8620" i="3"/>
  <c r="H8623" i="3"/>
  <c r="H8624" i="3"/>
  <c r="G8624" i="3"/>
  <c r="M8625" i="3"/>
  <c r="L8625" i="3"/>
  <c r="M8634" i="3"/>
  <c r="I8636" i="3"/>
  <c r="H8639" i="3"/>
  <c r="G8639" i="3"/>
  <c r="H8640" i="3"/>
  <c r="G8640" i="3"/>
  <c r="H8641" i="3"/>
  <c r="G8641" i="3"/>
  <c r="M8642" i="3"/>
  <c r="I8654" i="3"/>
  <c r="H8655" i="3"/>
  <c r="G8655" i="3"/>
  <c r="H8656" i="3"/>
  <c r="G8656" i="3"/>
  <c r="H8661" i="3"/>
  <c r="G8661" i="3"/>
  <c r="H8663" i="3"/>
  <c r="G8663" i="3"/>
  <c r="N8665" i="3"/>
  <c r="L8665" i="3"/>
  <c r="N8667" i="3"/>
  <c r="L8667" i="3"/>
  <c r="N8669" i="3"/>
  <c r="L8669" i="3"/>
  <c r="N8672" i="3"/>
  <c r="L8672" i="3"/>
  <c r="H8674" i="3"/>
  <c r="G8674" i="3"/>
  <c r="N8676" i="3"/>
  <c r="L8676" i="3"/>
  <c r="H8677" i="3"/>
  <c r="G8677" i="3"/>
  <c r="M8680" i="3"/>
  <c r="L8680" i="3"/>
  <c r="N8683" i="3"/>
  <c r="L8683" i="3"/>
  <c r="M8689" i="3"/>
  <c r="L8689" i="3"/>
  <c r="H8690" i="3"/>
  <c r="G8690" i="3"/>
  <c r="M8691" i="3"/>
  <c r="L8691" i="3"/>
  <c r="M8693" i="3"/>
  <c r="L8693" i="3"/>
  <c r="M8695" i="3"/>
  <c r="L8695" i="3"/>
  <c r="M8699" i="3"/>
  <c r="L8699" i="3"/>
  <c r="N8700" i="3"/>
  <c r="L8700" i="3"/>
  <c r="M8701" i="3"/>
  <c r="L8701" i="3"/>
  <c r="M8703" i="3"/>
  <c r="L8703" i="3"/>
  <c r="I8705" i="3"/>
  <c r="G8705" i="3"/>
  <c r="I8708" i="3"/>
  <c r="G8708" i="3"/>
  <c r="M8709" i="3"/>
  <c r="L8709" i="3"/>
  <c r="M8712" i="3"/>
  <c r="L8712" i="3"/>
  <c r="I8713" i="3"/>
  <c r="G8713" i="3"/>
  <c r="M8715" i="3"/>
  <c r="L8715" i="3"/>
  <c r="I8719" i="3"/>
  <c r="G8719" i="3"/>
  <c r="I8720" i="3"/>
  <c r="M8721" i="3"/>
  <c r="L8721" i="3"/>
  <c r="I8723" i="3"/>
  <c r="G8723" i="3"/>
  <c r="I8725" i="3"/>
  <c r="G8725" i="3"/>
  <c r="I8728" i="3"/>
  <c r="G8728" i="3"/>
  <c r="I8732" i="3"/>
  <c r="G8732" i="3"/>
  <c r="H8734" i="3"/>
  <c r="G8734" i="3"/>
  <c r="I8738" i="3"/>
  <c r="G8738" i="3"/>
  <c r="M8739" i="3"/>
  <c r="L8739" i="3"/>
  <c r="I8742" i="3"/>
  <c r="G8742" i="3"/>
  <c r="M8744" i="3"/>
  <c r="L8744" i="3"/>
  <c r="H8746" i="3"/>
  <c r="M8748" i="3"/>
  <c r="L8748" i="3"/>
  <c r="H8751" i="3"/>
  <c r="G8751" i="3"/>
  <c r="M8752" i="3"/>
  <c r="L8752" i="3"/>
  <c r="M8753" i="3"/>
  <c r="L8753" i="3"/>
  <c r="H8755" i="3"/>
  <c r="G8755" i="3"/>
  <c r="M8757" i="3"/>
  <c r="L8757" i="3"/>
  <c r="I8759" i="3"/>
  <c r="M8760" i="3"/>
  <c r="L8760" i="3"/>
  <c r="M8762" i="3"/>
  <c r="L8762" i="3"/>
  <c r="H8765" i="3"/>
  <c r="G8765" i="3"/>
  <c r="N8768" i="3"/>
  <c r="L8768" i="3"/>
  <c r="N8769" i="3"/>
  <c r="L8769" i="3"/>
  <c r="N8771" i="3"/>
  <c r="L8771" i="3"/>
  <c r="N8772" i="3"/>
  <c r="L8772" i="3"/>
  <c r="H8778" i="3"/>
  <c r="G8778" i="3"/>
  <c r="I8779" i="3"/>
  <c r="G8779" i="3"/>
  <c r="N8781" i="3"/>
  <c r="L8781" i="3"/>
  <c r="M8783" i="3"/>
  <c r="N8784" i="3"/>
  <c r="L8784" i="3"/>
  <c r="I8786" i="3"/>
  <c r="G8786" i="3"/>
  <c r="H8787" i="3"/>
  <c r="G8787" i="3"/>
  <c r="H8791" i="3"/>
  <c r="G8791" i="3"/>
  <c r="M8797" i="3"/>
  <c r="L8797" i="3"/>
  <c r="M8799" i="3"/>
  <c r="L8799" i="3"/>
  <c r="M8802" i="3"/>
  <c r="L8802" i="3"/>
  <c r="I8807" i="3"/>
  <c r="G8807" i="3"/>
  <c r="M8808" i="3"/>
  <c r="L8808" i="3"/>
  <c r="I8815" i="3"/>
  <c r="H8817" i="3"/>
  <c r="G8817" i="3"/>
  <c r="H8829" i="3"/>
  <c r="I8830" i="3"/>
  <c r="G8830" i="3"/>
  <c r="H8833" i="3"/>
  <c r="G8833" i="3"/>
  <c r="M8834" i="3"/>
  <c r="L8834" i="3"/>
  <c r="I8837" i="3"/>
  <c r="H8839" i="3"/>
  <c r="G8839" i="3"/>
  <c r="N8841" i="3"/>
  <c r="N8857" i="3"/>
  <c r="I8864" i="3"/>
  <c r="I8866" i="3"/>
  <c r="G8866" i="3"/>
  <c r="H8868" i="3"/>
  <c r="G8868" i="3"/>
  <c r="H8869" i="3"/>
  <c r="G8869" i="3"/>
  <c r="I8879" i="3"/>
  <c r="I8887" i="3"/>
  <c r="I8888" i="3"/>
  <c r="G8888" i="3"/>
  <c r="H8889" i="3"/>
  <c r="G8889" i="3"/>
  <c r="M8891" i="3"/>
  <c r="L8891" i="3"/>
  <c r="I8904" i="3"/>
  <c r="I8907" i="3"/>
  <c r="N8910" i="3"/>
  <c r="M8923" i="3"/>
  <c r="L8923" i="3"/>
  <c r="I8936" i="3"/>
  <c r="G8936" i="3"/>
  <c r="I8938" i="3"/>
  <c r="G8938" i="3"/>
  <c r="N8943" i="3"/>
  <c r="H8952" i="3"/>
  <c r="G8952" i="3"/>
  <c r="I8954" i="3"/>
  <c r="G8954" i="3"/>
  <c r="H8958" i="3"/>
  <c r="G8958" i="3"/>
  <c r="H8960" i="3"/>
  <c r="G8960" i="3"/>
  <c r="M8963" i="3"/>
  <c r="L8963" i="3"/>
  <c r="M8969" i="3"/>
  <c r="L8969" i="3"/>
  <c r="H8981" i="3"/>
  <c r="I8988" i="3"/>
  <c r="G8988" i="3"/>
  <c r="M8991" i="3"/>
  <c r="L8991" i="3"/>
  <c r="M8993" i="3"/>
  <c r="L8993" i="3"/>
  <c r="H9000" i="3"/>
  <c r="H9002" i="3"/>
  <c r="G9002" i="3"/>
  <c r="M9006" i="3"/>
  <c r="L9006" i="3"/>
  <c r="H9014" i="3"/>
  <c r="H9016" i="3"/>
  <c r="G9016" i="3"/>
  <c r="H9018" i="3"/>
  <c r="G9018" i="3"/>
  <c r="H9019" i="3"/>
  <c r="G9019" i="3"/>
  <c r="M9020" i="3"/>
  <c r="L9020" i="3"/>
  <c r="I9024" i="3"/>
  <c r="H9025" i="3"/>
  <c r="G9025" i="3"/>
  <c r="M9041" i="3"/>
  <c r="L9041" i="3"/>
  <c r="M9043" i="3"/>
  <c r="L9043" i="3"/>
  <c r="H9051" i="3"/>
  <c r="H9053" i="3"/>
  <c r="G9053" i="3"/>
  <c r="M9054" i="3"/>
  <c r="L9054" i="3"/>
  <c r="H9062" i="3"/>
  <c r="G9062" i="3"/>
  <c r="H9069" i="3"/>
  <c r="H9070" i="3"/>
  <c r="G9070" i="3"/>
  <c r="H9072" i="3"/>
  <c r="G9072" i="3"/>
  <c r="H9073" i="3"/>
  <c r="G9073" i="3"/>
  <c r="M9075" i="3"/>
  <c r="L9075" i="3"/>
  <c r="I9101" i="3"/>
  <c r="N9102" i="3"/>
  <c r="I9119" i="3"/>
  <c r="H9121" i="3"/>
  <c r="G9121" i="3"/>
  <c r="H9123" i="3"/>
  <c r="G9123" i="3"/>
  <c r="H9128" i="3"/>
  <c r="M9131" i="3"/>
  <c r="L9131" i="3"/>
  <c r="M9132" i="3"/>
  <c r="L9132" i="3"/>
  <c r="M9139" i="3"/>
  <c r="L9139" i="3"/>
  <c r="M9140" i="3"/>
  <c r="L9140" i="3"/>
  <c r="M9142" i="3"/>
  <c r="L9142" i="3"/>
  <c r="M9144" i="3"/>
  <c r="L9144" i="3"/>
  <c r="M9146" i="3"/>
  <c r="L9146" i="3"/>
  <c r="M9147" i="3"/>
  <c r="L9147" i="3"/>
  <c r="N9152" i="3"/>
  <c r="M9153" i="3"/>
  <c r="L9153" i="3"/>
  <c r="M9155" i="3"/>
  <c r="L9155" i="3"/>
  <c r="H9161" i="3"/>
  <c r="G9161" i="3"/>
  <c r="H9163" i="3"/>
  <c r="G9163" i="3"/>
  <c r="M9164" i="3"/>
  <c r="L9164" i="3"/>
  <c r="M9177" i="3"/>
  <c r="L9177" i="3"/>
  <c r="I9192" i="3"/>
  <c r="N9193" i="3"/>
  <c r="M9194" i="3"/>
  <c r="L9194" i="3"/>
  <c r="N9205" i="3"/>
  <c r="M9207" i="3"/>
  <c r="L9207" i="3"/>
  <c r="H9212" i="3"/>
  <c r="G9212" i="3"/>
  <c r="N9213" i="3"/>
  <c r="M9215" i="3"/>
  <c r="L9215" i="3"/>
  <c r="M9222" i="3"/>
  <c r="L9222" i="3"/>
  <c r="I9229" i="3"/>
  <c r="N9230" i="3"/>
  <c r="M9231" i="3"/>
  <c r="L9231" i="3"/>
  <c r="H9234" i="3"/>
  <c r="I9236" i="3"/>
  <c r="G9236" i="3"/>
  <c r="H9238" i="3"/>
  <c r="G9238" i="3"/>
  <c r="M9239" i="3"/>
  <c r="L9239" i="3"/>
  <c r="M9241" i="3"/>
  <c r="L9241" i="3"/>
  <c r="M9243" i="3"/>
  <c r="L9243" i="3"/>
  <c r="H9250" i="3"/>
  <c r="G9250" i="3"/>
  <c r="I9253" i="3"/>
  <c r="H9255" i="3"/>
  <c r="G9255" i="3"/>
  <c r="H9257" i="3"/>
  <c r="G9257" i="3"/>
  <c r="N9258" i="3"/>
  <c r="M9262" i="3"/>
  <c r="L9262" i="3"/>
  <c r="M9264" i="3"/>
  <c r="L9264" i="3"/>
  <c r="I9268" i="3"/>
  <c r="M9270" i="3"/>
  <c r="L9270" i="3"/>
  <c r="M9272" i="3"/>
  <c r="L9272" i="3"/>
  <c r="I9275" i="3"/>
  <c r="H9279" i="3"/>
  <c r="G9279" i="3"/>
  <c r="M9281" i="3"/>
  <c r="L9281" i="3"/>
  <c r="M9283" i="3"/>
  <c r="L9283" i="3"/>
  <c r="I9286" i="3"/>
  <c r="M9290" i="3"/>
  <c r="L9290" i="3"/>
  <c r="H9301" i="3"/>
  <c r="H9303" i="3"/>
  <c r="G9303" i="3"/>
  <c r="N9304" i="3"/>
  <c r="M9308" i="3"/>
  <c r="L9308" i="3"/>
  <c r="H9309" i="3"/>
  <c r="H9312" i="3"/>
  <c r="G9312" i="3"/>
  <c r="M9316" i="3"/>
  <c r="L9316" i="3"/>
  <c r="I9318" i="3"/>
  <c r="H9320" i="3"/>
  <c r="G9320" i="3"/>
  <c r="H9321" i="3"/>
  <c r="G9321" i="3"/>
  <c r="I9322" i="3"/>
  <c r="G9322" i="3"/>
  <c r="M9327" i="3"/>
  <c r="L9327" i="3"/>
  <c r="I9329" i="3"/>
  <c r="G9329" i="3"/>
  <c r="I9331" i="3"/>
  <c r="G9331" i="3"/>
  <c r="M9332" i="3"/>
  <c r="L9332" i="3"/>
  <c r="I9334" i="3"/>
  <c r="N9335" i="3"/>
  <c r="I9337" i="3"/>
  <c r="G9337" i="3"/>
  <c r="M9338" i="3"/>
  <c r="L9338" i="3"/>
  <c r="M9339" i="3"/>
  <c r="L9339" i="3"/>
  <c r="M9341" i="3"/>
  <c r="L9341" i="3"/>
  <c r="I9343" i="3"/>
  <c r="G9343" i="3"/>
  <c r="I9344" i="3"/>
  <c r="G9344" i="3"/>
  <c r="I9346" i="3"/>
  <c r="G9346" i="3"/>
  <c r="M9348" i="3"/>
  <c r="L9348" i="3"/>
  <c r="M9350" i="3"/>
  <c r="L9350" i="3"/>
  <c r="M9351" i="3"/>
  <c r="L9351" i="3"/>
  <c r="I9353" i="3"/>
  <c r="G9353" i="3"/>
  <c r="H9356" i="3"/>
  <c r="G9356" i="3"/>
  <c r="M9357" i="3"/>
  <c r="L9357" i="3"/>
  <c r="N9359" i="3"/>
  <c r="M9360" i="3"/>
  <c r="L9360" i="3"/>
  <c r="M9361" i="3"/>
  <c r="L9361" i="3"/>
  <c r="M9364" i="3"/>
  <c r="L9364" i="3"/>
  <c r="I9365" i="3"/>
  <c r="G9365" i="3"/>
  <c r="I9366" i="3"/>
  <c r="G9366" i="3"/>
  <c r="I9367" i="3"/>
  <c r="G9367" i="3"/>
  <c r="I9371" i="3"/>
  <c r="G9371" i="3"/>
  <c r="H9373" i="3"/>
  <c r="M9374" i="3"/>
  <c r="L9374" i="3"/>
  <c r="M9376" i="3"/>
  <c r="L9376" i="3"/>
  <c r="H9378" i="3"/>
  <c r="I9379" i="3"/>
  <c r="G9379" i="3"/>
  <c r="M9383" i="3"/>
  <c r="L9383" i="3"/>
  <c r="M9385" i="3"/>
  <c r="L9385" i="3"/>
  <c r="M9387" i="3"/>
  <c r="L9387" i="3"/>
  <c r="M9389" i="3"/>
  <c r="L9389" i="3"/>
  <c r="M9390" i="3"/>
  <c r="L9390" i="3"/>
  <c r="H9392" i="3"/>
  <c r="I9394" i="3"/>
  <c r="G9394" i="3"/>
  <c r="I9395" i="3"/>
  <c r="G9395" i="3"/>
  <c r="M9396" i="3"/>
  <c r="L9396" i="3"/>
  <c r="M9399" i="3"/>
  <c r="L9399" i="3"/>
  <c r="I9400" i="3"/>
  <c r="G9400" i="3"/>
  <c r="M9401" i="3"/>
  <c r="L9401" i="3"/>
  <c r="M9402" i="3"/>
  <c r="L9402" i="3"/>
  <c r="M9406" i="3"/>
  <c r="L9406" i="3"/>
  <c r="M9409" i="3"/>
  <c r="L9409" i="3"/>
  <c r="M9411" i="3"/>
  <c r="L9411" i="3"/>
  <c r="I9413" i="3"/>
  <c r="G9413" i="3"/>
  <c r="I9415" i="3"/>
  <c r="G9415" i="3"/>
  <c r="M9416" i="3"/>
  <c r="L9416" i="3"/>
  <c r="I9418" i="3"/>
  <c r="G9418" i="3"/>
  <c r="I9420" i="3"/>
  <c r="G9420" i="3"/>
  <c r="H9423" i="3"/>
  <c r="M9424" i="3"/>
  <c r="L9424" i="3"/>
  <c r="M9426" i="3"/>
  <c r="L9426" i="3"/>
  <c r="M9428" i="3"/>
  <c r="L9428" i="3"/>
  <c r="M9429" i="3"/>
  <c r="L9429" i="3"/>
  <c r="M9431" i="3"/>
  <c r="L9431" i="3"/>
  <c r="M9433" i="3"/>
  <c r="L9433" i="3"/>
  <c r="M9436" i="3"/>
  <c r="L9436" i="3"/>
  <c r="I9438" i="3"/>
  <c r="I9439" i="3"/>
  <c r="G9439" i="3"/>
  <c r="M9440" i="3"/>
  <c r="L9440" i="3"/>
  <c r="M9442" i="3"/>
  <c r="L9442" i="3"/>
  <c r="H9444" i="3"/>
  <c r="G9444" i="3"/>
  <c r="I9446" i="3"/>
  <c r="G9446" i="3"/>
  <c r="M9447" i="3"/>
  <c r="L9447" i="3"/>
  <c r="M9448" i="3"/>
  <c r="L9448" i="3"/>
  <c r="H9449" i="3"/>
  <c r="M9450" i="3"/>
  <c r="L9450" i="3"/>
  <c r="I9452" i="3"/>
  <c r="G9452" i="3"/>
  <c r="M9453" i="3"/>
  <c r="L9453" i="3"/>
  <c r="I9455" i="3"/>
  <c r="I9457" i="3"/>
  <c r="G9457" i="3"/>
  <c r="M9460" i="3"/>
  <c r="L9460" i="3"/>
  <c r="I9462" i="3"/>
  <c r="M9463" i="3"/>
  <c r="L9463" i="3"/>
  <c r="M9465" i="3"/>
  <c r="L9465" i="3"/>
  <c r="I9466" i="3"/>
  <c r="G9466" i="3"/>
  <c r="M9467" i="3"/>
  <c r="L9467" i="3"/>
  <c r="H9470" i="3"/>
  <c r="I9472" i="3"/>
  <c r="G9472" i="3"/>
  <c r="M9473" i="3"/>
  <c r="L9473" i="3"/>
  <c r="M9475" i="3"/>
  <c r="L9475" i="3"/>
  <c r="I9478" i="3"/>
  <c r="G9478" i="3"/>
  <c r="M9479" i="3"/>
  <c r="L9479" i="3"/>
  <c r="M9481" i="3"/>
  <c r="L9481" i="3"/>
  <c r="M9483" i="3"/>
  <c r="L9483" i="3"/>
  <c r="M9484" i="3"/>
  <c r="L9484" i="3"/>
  <c r="I9485" i="3"/>
  <c r="I9487" i="3"/>
  <c r="G9487" i="3"/>
  <c r="M9489" i="3"/>
  <c r="L9489" i="3"/>
  <c r="M9490" i="3"/>
  <c r="L9490" i="3"/>
  <c r="M9491" i="3"/>
  <c r="L9491" i="3"/>
  <c r="I9492" i="3"/>
  <c r="H9494" i="3"/>
  <c r="G9494" i="3"/>
  <c r="I9497" i="3"/>
  <c r="G9497" i="3"/>
  <c r="M9498" i="3"/>
  <c r="L9498" i="3"/>
  <c r="M9500" i="3"/>
  <c r="L9500" i="3"/>
  <c r="H9502" i="3"/>
  <c r="M9503" i="3"/>
  <c r="L9503" i="3"/>
  <c r="M9505" i="3"/>
  <c r="L9505" i="3"/>
  <c r="M9507" i="3"/>
  <c r="L9507" i="3"/>
  <c r="I9509" i="3"/>
  <c r="H9510" i="3"/>
  <c r="G9510" i="3"/>
  <c r="M9511" i="3"/>
  <c r="L9511" i="3"/>
  <c r="M9513" i="3"/>
  <c r="L9513" i="3"/>
  <c r="H9514" i="3"/>
  <c r="M9515" i="3"/>
  <c r="L9515" i="3"/>
  <c r="M9517" i="3"/>
  <c r="L9517" i="3"/>
  <c r="M9518" i="3"/>
  <c r="L9518" i="3"/>
  <c r="M9520" i="3"/>
  <c r="L9520" i="3"/>
  <c r="M9522" i="3"/>
  <c r="L9522" i="3"/>
  <c r="M9523" i="3"/>
  <c r="L9523" i="3"/>
  <c r="M9525" i="3"/>
  <c r="L9525" i="3"/>
  <c r="I9527" i="3"/>
  <c r="H9529" i="3"/>
  <c r="G9529" i="3"/>
  <c r="M9530" i="3"/>
  <c r="L9530" i="3"/>
  <c r="M9531" i="3"/>
  <c r="L9531" i="3"/>
  <c r="I9533" i="3"/>
  <c r="G9533" i="3"/>
  <c r="M9534" i="3"/>
  <c r="L9534" i="3"/>
  <c r="M9536" i="3"/>
  <c r="L9536" i="3"/>
  <c r="M9538" i="3"/>
  <c r="L9538" i="3"/>
  <c r="M9540" i="3"/>
  <c r="L9540" i="3"/>
  <c r="I9542" i="3"/>
  <c r="G9542" i="3"/>
  <c r="M9543" i="3"/>
  <c r="L9543" i="3"/>
  <c r="M9545" i="3"/>
  <c r="L9545" i="3"/>
  <c r="I9547" i="3"/>
  <c r="I9549" i="3"/>
  <c r="G9549" i="3"/>
  <c r="M9550" i="3"/>
  <c r="L9550" i="3"/>
  <c r="M9552" i="3"/>
  <c r="L9552" i="3"/>
  <c r="M9553" i="3"/>
  <c r="L9553" i="3"/>
  <c r="M9555" i="3"/>
  <c r="L9555" i="3"/>
  <c r="I9557" i="3"/>
  <c r="H9559" i="3"/>
  <c r="G9559" i="3"/>
  <c r="M9560" i="3"/>
  <c r="L9560" i="3"/>
  <c r="M9562" i="3"/>
  <c r="L9562" i="3"/>
  <c r="I9564" i="3"/>
  <c r="G9564" i="3"/>
  <c r="M9565" i="3"/>
  <c r="L9565" i="3"/>
  <c r="M9567" i="3"/>
  <c r="L9567" i="3"/>
  <c r="H9569" i="3"/>
  <c r="M9570" i="3"/>
  <c r="L9570" i="3"/>
  <c r="M9572" i="3"/>
  <c r="L9572" i="3"/>
  <c r="I9574" i="3"/>
  <c r="G9574" i="3"/>
  <c r="M9575" i="3"/>
  <c r="L9575" i="3"/>
  <c r="M9576" i="3"/>
  <c r="L9576" i="3"/>
  <c r="I9578" i="3"/>
  <c r="G9578" i="3"/>
  <c r="M9579" i="3"/>
  <c r="L9579" i="3"/>
  <c r="M9581" i="3"/>
  <c r="L9581" i="3"/>
  <c r="M9582" i="3"/>
  <c r="L9582" i="3"/>
  <c r="I9583" i="3"/>
  <c r="H9585" i="3"/>
  <c r="M9586" i="3"/>
  <c r="L9586" i="3"/>
  <c r="M9587" i="3"/>
  <c r="L9587" i="3"/>
  <c r="I9589" i="3"/>
  <c r="G9589" i="3"/>
  <c r="M9590" i="3"/>
  <c r="L9590" i="3"/>
  <c r="M9591" i="3"/>
  <c r="L9591" i="3"/>
  <c r="I9593" i="3"/>
  <c r="I9594" i="3"/>
  <c r="G9594" i="3"/>
  <c r="M9596" i="3"/>
  <c r="L9596" i="3"/>
  <c r="M9598" i="3"/>
  <c r="L9598" i="3"/>
  <c r="H9600" i="3"/>
  <c r="G9600" i="3"/>
  <c r="M9601" i="3"/>
  <c r="L9601" i="3"/>
  <c r="M9603" i="3"/>
  <c r="L9603" i="3"/>
  <c r="M9604" i="3"/>
  <c r="L9604" i="3"/>
  <c r="M9606" i="3"/>
  <c r="L9606" i="3"/>
  <c r="M9609" i="3"/>
  <c r="L9609" i="3"/>
  <c r="M9612" i="3"/>
  <c r="L9612" i="3"/>
  <c r="M9614" i="3"/>
  <c r="L9614" i="3"/>
  <c r="I9616" i="3"/>
  <c r="M9618" i="3"/>
  <c r="L9618" i="3"/>
  <c r="M9620" i="3"/>
  <c r="L9620" i="3"/>
  <c r="M9622" i="3"/>
  <c r="L9622" i="3"/>
  <c r="I9624" i="3"/>
  <c r="H9626" i="3"/>
  <c r="G9626" i="3"/>
  <c r="M9627" i="3"/>
  <c r="L9627" i="3"/>
  <c r="M9629" i="3"/>
  <c r="L9629" i="3"/>
  <c r="I9631" i="3"/>
  <c r="G9631" i="3"/>
  <c r="M9632" i="3"/>
  <c r="L9632" i="3"/>
  <c r="M9634" i="3"/>
  <c r="L9634" i="3"/>
  <c r="H9636" i="3"/>
  <c r="M9639" i="3"/>
  <c r="L9639" i="3"/>
  <c r="I9640" i="3"/>
  <c r="M9643" i="3"/>
  <c r="L9643" i="3"/>
  <c r="M9644" i="3"/>
  <c r="L9644" i="3"/>
  <c r="M9646" i="3"/>
  <c r="L9646" i="3"/>
  <c r="I9648" i="3"/>
  <c r="H9650" i="3"/>
  <c r="G9650" i="3"/>
  <c r="M9651" i="3"/>
  <c r="L9651" i="3"/>
  <c r="M9655" i="3"/>
  <c r="L9655" i="3"/>
  <c r="H9657" i="3"/>
  <c r="M9658" i="3"/>
  <c r="L9658" i="3"/>
  <c r="I9659" i="3"/>
  <c r="G9659" i="3"/>
  <c r="I9660" i="3"/>
  <c r="I9662" i="3"/>
  <c r="G9662" i="3"/>
  <c r="M9663" i="3"/>
  <c r="L9663" i="3"/>
  <c r="M9665" i="3"/>
  <c r="L9665" i="3"/>
  <c r="M9666" i="3"/>
  <c r="L9666" i="3"/>
  <c r="M9668" i="3"/>
  <c r="L9668" i="3"/>
  <c r="M9670" i="3"/>
  <c r="L9670" i="3"/>
  <c r="M9672" i="3"/>
  <c r="L9672" i="3"/>
  <c r="I9673" i="3"/>
  <c r="G9673" i="3"/>
  <c r="M9674" i="3"/>
  <c r="L9674" i="3"/>
  <c r="I9676" i="3"/>
  <c r="M9677" i="3"/>
  <c r="L9677" i="3"/>
  <c r="M9678" i="3"/>
  <c r="L9678" i="3"/>
  <c r="M9679" i="3"/>
  <c r="L9679" i="3"/>
  <c r="I9680" i="3"/>
  <c r="G9680" i="3"/>
  <c r="M9681" i="3"/>
  <c r="L9681" i="3"/>
  <c r="H9684" i="3"/>
  <c r="M9687" i="3"/>
  <c r="L9687" i="3"/>
  <c r="I9688" i="3"/>
  <c r="G9688" i="3"/>
  <c r="I9690" i="3"/>
  <c r="G9690" i="3"/>
  <c r="I9691" i="3"/>
  <c r="G9691" i="3"/>
  <c r="I9692" i="3"/>
  <c r="H9694" i="3"/>
  <c r="I9695" i="3"/>
  <c r="G9695" i="3"/>
  <c r="I9697" i="3"/>
  <c r="H9698" i="3"/>
  <c r="M9699" i="3"/>
  <c r="L9699" i="3"/>
  <c r="H9700" i="3"/>
  <c r="I9702" i="3"/>
  <c r="G9702" i="3"/>
  <c r="H9703" i="3"/>
  <c r="H9704" i="3"/>
  <c r="G9704" i="3"/>
  <c r="M9705" i="3"/>
  <c r="L9705" i="3"/>
  <c r="I9711" i="3"/>
  <c r="G9711" i="3"/>
  <c r="M9718" i="3"/>
  <c r="L9718" i="3"/>
  <c r="H9727" i="3"/>
  <c r="G9727" i="3"/>
  <c r="M9728" i="3"/>
  <c r="L9728" i="3"/>
  <c r="H9732" i="3"/>
  <c r="G9732" i="3"/>
  <c r="I9734" i="3"/>
  <c r="G9734" i="3"/>
  <c r="M9740" i="3"/>
  <c r="L9740" i="3"/>
  <c r="I9741" i="3"/>
  <c r="G9741" i="3"/>
  <c r="I9742" i="3"/>
  <c r="G9742" i="3"/>
  <c r="I9744" i="3"/>
  <c r="G9744" i="3"/>
  <c r="I9746" i="3"/>
  <c r="G9746" i="3"/>
  <c r="I9747" i="3"/>
  <c r="G9747" i="3"/>
  <c r="M9749" i="3"/>
  <c r="L9749" i="3"/>
  <c r="H9751" i="3"/>
  <c r="H9753" i="3"/>
  <c r="G9753" i="3"/>
  <c r="M9754" i="3"/>
  <c r="L9754" i="3"/>
  <c r="H9756" i="3"/>
  <c r="G9756" i="3"/>
  <c r="M9757" i="3"/>
  <c r="L9757" i="3"/>
  <c r="H9760" i="3"/>
  <c r="G9760" i="3"/>
  <c r="M9761" i="3"/>
  <c r="L9761" i="3"/>
  <c r="M9763" i="3"/>
  <c r="L9763" i="3"/>
  <c r="M9765" i="3"/>
  <c r="L9765" i="3"/>
  <c r="M9768" i="3"/>
  <c r="L9768" i="3"/>
  <c r="I9771" i="3"/>
  <c r="G9771" i="3"/>
  <c r="I9773" i="3"/>
  <c r="G9773" i="3"/>
  <c r="H9778" i="3"/>
  <c r="G9778" i="3"/>
  <c r="M9779" i="3"/>
  <c r="L9779" i="3"/>
  <c r="I9784" i="3"/>
  <c r="G9784" i="3"/>
  <c r="M9785" i="3"/>
  <c r="L9785" i="3"/>
  <c r="M9788" i="3"/>
  <c r="L9788" i="3"/>
  <c r="M9789" i="3"/>
  <c r="L9789" i="3"/>
  <c r="I9791" i="3"/>
  <c r="G9791" i="3"/>
  <c r="I9793" i="3"/>
  <c r="I9794" i="3"/>
  <c r="G9794" i="3"/>
  <c r="H9796" i="3"/>
  <c r="I9797" i="3"/>
  <c r="G9797" i="3"/>
  <c r="H9798" i="3"/>
  <c r="I9800" i="3"/>
  <c r="G9800" i="3"/>
  <c r="H9802" i="3"/>
  <c r="M9805" i="3"/>
  <c r="L9805" i="3"/>
  <c r="I9806" i="3"/>
  <c r="G9806" i="3"/>
  <c r="H9807" i="3"/>
  <c r="G9807" i="3"/>
  <c r="I9809" i="3"/>
  <c r="G9809" i="3"/>
  <c r="I9810" i="3"/>
  <c r="G9810" i="3"/>
  <c r="I9813" i="3"/>
  <c r="G9813" i="3"/>
  <c r="M9816" i="3"/>
  <c r="L9816" i="3"/>
  <c r="I9817" i="3"/>
  <c r="G9817" i="3"/>
  <c r="I9819" i="3"/>
  <c r="G9819" i="3"/>
  <c r="H9821" i="3"/>
  <c r="G9821" i="3"/>
  <c r="M9822" i="3"/>
  <c r="M9824" i="3"/>
  <c r="L9824" i="3"/>
  <c r="N9825" i="3"/>
  <c r="L9825" i="3"/>
  <c r="H9827" i="3"/>
  <c r="H9828" i="3"/>
  <c r="M9829" i="3"/>
  <c r="L9829" i="3"/>
  <c r="I9830" i="3"/>
  <c r="I9831" i="3"/>
  <c r="G9831" i="3"/>
  <c r="I9832" i="3"/>
  <c r="G9832" i="3"/>
  <c r="M9834" i="3"/>
  <c r="L9834" i="3"/>
  <c r="H9836" i="3"/>
  <c r="G9836" i="3"/>
  <c r="M9837" i="3"/>
  <c r="I9839" i="3"/>
  <c r="G9839" i="3"/>
  <c r="M9840" i="3"/>
  <c r="I9843" i="3"/>
  <c r="G9843" i="3"/>
  <c r="M9844" i="3"/>
  <c r="N9846" i="3"/>
  <c r="N9847" i="3"/>
  <c r="M9848" i="3"/>
  <c r="N9850" i="3"/>
  <c r="M9852" i="3"/>
  <c r="L9852" i="3"/>
  <c r="I9854" i="3"/>
  <c r="G9854" i="3"/>
  <c r="N9856" i="3"/>
  <c r="M9857" i="3"/>
  <c r="I9861" i="3"/>
  <c r="G9861" i="3"/>
  <c r="I9863" i="3"/>
  <c r="G9863" i="3"/>
  <c r="H9866" i="3"/>
  <c r="I9869" i="3"/>
  <c r="G9869" i="3"/>
  <c r="H9870" i="3"/>
  <c r="G9870" i="3"/>
  <c r="I9872" i="3"/>
  <c r="G9872" i="3"/>
  <c r="M9873" i="3"/>
  <c r="L9873" i="3"/>
  <c r="N9875" i="3"/>
  <c r="L9875" i="3"/>
  <c r="N9877" i="3"/>
  <c r="L9877" i="3"/>
  <c r="N9879" i="3"/>
  <c r="L9879" i="3"/>
  <c r="H9884" i="3"/>
  <c r="M9885" i="3"/>
  <c r="L9885" i="3"/>
  <c r="N9886" i="3"/>
  <c r="L9886" i="3"/>
  <c r="I9887" i="3"/>
  <c r="M9888" i="3"/>
  <c r="L9888" i="3"/>
  <c r="M9889" i="3"/>
  <c r="L9889" i="3"/>
  <c r="H9891" i="3"/>
  <c r="G9891" i="3"/>
  <c r="N9892" i="3"/>
  <c r="L9892" i="3"/>
  <c r="I9894" i="3"/>
  <c r="G9894" i="3"/>
  <c r="I9895" i="3"/>
  <c r="G9895" i="3"/>
  <c r="M9899" i="3"/>
  <c r="L9899" i="3"/>
  <c r="H9901" i="3"/>
  <c r="G9901" i="3"/>
  <c r="N9902" i="3"/>
  <c r="L9902" i="3"/>
  <c r="I9904" i="3"/>
  <c r="G9904" i="3"/>
  <c r="I9905" i="3"/>
  <c r="H9906" i="3"/>
  <c r="N9907" i="3"/>
  <c r="L9907" i="3"/>
  <c r="N9911" i="3"/>
  <c r="N9912" i="3"/>
  <c r="M9913" i="3"/>
  <c r="N9915" i="3"/>
  <c r="M9917" i="3"/>
  <c r="L9917" i="3"/>
  <c r="H9919" i="3"/>
  <c r="G9919" i="3"/>
  <c r="I9921" i="3"/>
  <c r="G9921" i="3"/>
  <c r="H9923" i="3"/>
  <c r="G9923" i="3"/>
  <c r="N9925" i="3"/>
  <c r="M9926" i="3"/>
  <c r="N9928" i="3"/>
  <c r="L9928" i="3"/>
  <c r="I9930" i="3"/>
  <c r="G9930" i="3"/>
  <c r="I9933" i="3"/>
  <c r="G9933" i="3"/>
  <c r="I9935" i="3"/>
  <c r="G9935" i="3"/>
  <c r="M9936" i="3"/>
  <c r="L9936" i="3"/>
  <c r="I9938" i="3"/>
  <c r="G9938" i="3"/>
  <c r="I9939" i="3"/>
  <c r="G9939" i="3"/>
  <c r="I9940" i="3"/>
  <c r="H9941" i="3"/>
  <c r="H9942" i="3"/>
  <c r="H9943" i="3"/>
  <c r="N9944" i="3"/>
  <c r="L9944" i="3"/>
  <c r="H9946" i="3"/>
  <c r="N9947" i="3"/>
  <c r="M9948" i="3"/>
  <c r="N9949" i="3"/>
  <c r="I9951" i="3"/>
  <c r="I9953" i="3"/>
  <c r="G9953" i="3"/>
  <c r="N9954" i="3"/>
  <c r="H9956" i="3"/>
  <c r="M9959" i="3"/>
  <c r="L9959" i="3"/>
  <c r="H9961" i="3"/>
  <c r="G9961" i="3"/>
  <c r="I9962" i="3"/>
  <c r="G9962" i="3"/>
  <c r="I9963" i="3"/>
  <c r="G9963" i="3"/>
  <c r="I9964" i="3"/>
  <c r="G9964" i="3"/>
  <c r="I9966" i="3"/>
  <c r="I9968" i="3"/>
  <c r="G9968" i="3"/>
  <c r="M9969" i="3"/>
  <c r="I9971" i="3"/>
  <c r="G9971" i="3"/>
  <c r="I9973" i="3"/>
  <c r="G9973" i="3"/>
  <c r="I9976" i="3"/>
  <c r="G9976" i="3"/>
  <c r="N9977" i="3"/>
  <c r="L9977" i="3"/>
  <c r="I9978" i="3"/>
  <c r="G9978" i="3"/>
  <c r="H9980" i="3"/>
  <c r="G9980" i="3"/>
  <c r="I9981" i="3"/>
  <c r="G9981" i="3"/>
  <c r="M9984" i="3"/>
  <c r="L9984" i="3"/>
  <c r="M9985" i="3"/>
  <c r="L9985" i="3"/>
  <c r="H9989" i="3"/>
  <c r="M9993" i="3"/>
  <c r="L9993" i="3"/>
  <c r="I9996" i="3"/>
  <c r="G9996" i="3"/>
  <c r="M9998" i="3"/>
  <c r="L9998" i="3"/>
  <c r="N10010" i="3"/>
  <c r="L10010" i="3"/>
  <c r="I10012" i="3"/>
  <c r="H10013" i="3"/>
  <c r="G10013" i="3"/>
  <c r="H10014" i="3"/>
  <c r="G10014" i="3"/>
  <c r="M10016" i="3"/>
  <c r="L10016" i="3"/>
  <c r="H10018" i="3"/>
  <c r="G10018" i="3"/>
  <c r="N10019" i="3"/>
  <c r="N10021" i="3"/>
  <c r="L10021" i="3"/>
  <c r="N10024" i="3"/>
  <c r="L10024" i="3"/>
  <c r="H10026" i="3"/>
  <c r="G10026" i="3"/>
  <c r="H10027" i="3"/>
  <c r="G10027" i="3"/>
  <c r="H10028" i="3"/>
  <c r="G10028" i="3"/>
  <c r="N10030" i="3"/>
  <c r="L10030" i="3"/>
  <c r="N10035" i="3"/>
  <c r="L10035" i="3"/>
  <c r="I10040" i="3"/>
  <c r="G10040" i="3"/>
  <c r="H10042" i="3"/>
  <c r="G10042" i="3"/>
  <c r="N10043" i="3"/>
  <c r="L10043" i="3"/>
  <c r="H10045" i="3"/>
  <c r="G10045" i="3"/>
  <c r="H10047" i="3"/>
  <c r="G10047" i="3"/>
  <c r="N10048" i="3"/>
  <c r="L10048" i="3"/>
  <c r="M10049" i="3"/>
  <c r="L10049" i="3"/>
  <c r="H10053" i="3"/>
  <c r="G10053" i="3"/>
  <c r="N10054" i="3"/>
  <c r="L10054" i="3"/>
  <c r="I10055" i="3"/>
  <c r="I10056" i="3"/>
  <c r="G10056" i="3"/>
  <c r="H10059" i="3"/>
  <c r="G10059" i="3"/>
  <c r="N10060" i="3"/>
  <c r="L10060" i="3"/>
  <c r="M10062" i="3"/>
  <c r="L10062" i="3"/>
  <c r="I10064" i="3"/>
  <c r="G10064" i="3"/>
  <c r="I10066" i="3"/>
  <c r="G10066" i="3"/>
  <c r="I10067" i="3"/>
  <c r="H10069" i="3"/>
  <c r="G10069" i="3"/>
  <c r="N10070" i="3"/>
  <c r="L10070" i="3"/>
  <c r="M10071" i="3"/>
  <c r="L10071" i="3"/>
  <c r="M10073" i="3"/>
  <c r="L10073" i="3"/>
  <c r="H10075" i="3"/>
  <c r="G10075" i="3"/>
  <c r="N10076" i="3"/>
  <c r="L10076" i="3"/>
  <c r="I10078" i="3"/>
  <c r="G10078" i="3"/>
  <c r="I10079" i="3"/>
  <c r="I10081" i="3"/>
  <c r="G10081" i="3"/>
  <c r="H10082" i="3"/>
  <c r="G10082" i="3"/>
  <c r="M10083" i="3"/>
  <c r="L10083" i="3"/>
  <c r="N10085" i="3"/>
  <c r="L10085" i="3"/>
  <c r="I10091" i="3"/>
  <c r="H10096" i="3"/>
  <c r="G10096" i="3"/>
  <c r="H10099" i="3"/>
  <c r="G10099" i="3"/>
  <c r="I10103" i="3"/>
  <c r="G10103" i="3"/>
  <c r="I10106" i="3"/>
  <c r="G10106" i="3"/>
  <c r="M10107" i="3"/>
  <c r="L10107" i="3"/>
  <c r="M10109" i="3"/>
  <c r="L10109" i="3"/>
  <c r="M10111" i="3"/>
  <c r="L10111" i="3"/>
  <c r="M10112" i="3"/>
  <c r="L10112" i="3"/>
  <c r="H10115" i="3"/>
  <c r="G10115" i="3"/>
  <c r="H10116" i="3"/>
  <c r="H10117" i="3"/>
  <c r="I10119" i="3"/>
  <c r="G10119" i="3"/>
  <c r="H10121" i="3"/>
  <c r="G10121" i="3"/>
  <c r="H10122" i="3"/>
  <c r="G10122" i="3"/>
  <c r="H10123" i="3"/>
  <c r="G10123" i="3"/>
  <c r="M10124" i="3"/>
  <c r="L10124" i="3"/>
  <c r="M10126" i="3"/>
  <c r="L10126" i="3"/>
  <c r="M10129" i="3"/>
  <c r="L10129" i="3"/>
  <c r="I10131" i="3"/>
  <c r="G10131" i="3"/>
  <c r="I10132" i="3"/>
  <c r="G10132" i="3"/>
  <c r="N10134" i="3"/>
  <c r="L10134" i="3"/>
  <c r="H10136" i="3"/>
  <c r="G10136" i="3"/>
  <c r="H10137" i="3"/>
  <c r="H10138" i="3"/>
  <c r="G10138" i="3"/>
  <c r="I10139" i="3"/>
  <c r="G10139" i="3"/>
  <c r="H10140" i="3"/>
  <c r="G10140" i="3"/>
  <c r="I10142" i="3"/>
  <c r="G10142" i="3"/>
  <c r="N10143" i="3"/>
  <c r="N10146" i="3"/>
  <c r="L10146" i="3"/>
  <c r="I10147" i="3"/>
  <c r="G10147" i="3"/>
  <c r="I10148" i="3"/>
  <c r="G10148" i="3"/>
  <c r="M10149" i="3"/>
  <c r="L10149" i="3"/>
  <c r="I10150" i="3"/>
  <c r="G10150" i="3"/>
  <c r="N10151" i="3"/>
  <c r="L10151" i="3"/>
  <c r="M10153" i="3"/>
  <c r="L10153" i="3"/>
  <c r="M10155" i="3"/>
  <c r="L10155" i="3"/>
  <c r="M10157" i="3"/>
  <c r="L10157" i="3"/>
  <c r="M10159" i="3"/>
  <c r="L10159" i="3"/>
  <c r="M10161" i="3"/>
  <c r="L10161" i="3"/>
  <c r="N10162" i="3"/>
  <c r="L10162" i="3"/>
  <c r="I10164" i="3"/>
  <c r="G10164" i="3"/>
  <c r="M10165" i="3"/>
  <c r="M10167" i="3"/>
  <c r="L10167" i="3"/>
  <c r="H10169" i="3"/>
  <c r="G10169" i="3"/>
  <c r="H10172" i="3"/>
  <c r="G10172" i="3"/>
  <c r="M10173" i="3"/>
  <c r="L10173" i="3"/>
  <c r="I10176" i="3"/>
  <c r="G10176" i="3"/>
  <c r="I10178" i="3"/>
  <c r="H10179" i="3"/>
  <c r="G10179" i="3"/>
  <c r="M10180" i="3"/>
  <c r="L10180" i="3"/>
  <c r="I10182" i="3"/>
  <c r="G10182" i="3"/>
  <c r="M10183" i="3"/>
  <c r="L10183" i="3"/>
  <c r="M10184" i="3"/>
  <c r="L10184" i="3"/>
  <c r="H10186" i="3"/>
  <c r="G10186" i="3"/>
  <c r="I10188" i="3"/>
  <c r="G10188" i="3"/>
  <c r="H10189" i="3"/>
  <c r="I10191" i="3"/>
  <c r="G10191" i="3"/>
  <c r="I10193" i="3"/>
  <c r="G10193" i="3"/>
  <c r="I10195" i="3"/>
  <c r="G10195" i="3"/>
  <c r="M10196" i="3"/>
  <c r="L10196" i="3"/>
  <c r="I10198" i="3"/>
  <c r="H10199" i="3"/>
  <c r="I10201" i="3"/>
  <c r="G10201" i="3"/>
  <c r="I10202" i="3"/>
  <c r="M10203" i="3"/>
  <c r="L10203" i="3"/>
  <c r="M10205" i="3"/>
  <c r="L10205" i="3"/>
  <c r="I10207" i="3"/>
  <c r="G10207" i="3"/>
  <c r="I10210" i="3"/>
  <c r="G10210" i="3"/>
  <c r="H10211" i="3"/>
  <c r="G10211" i="3"/>
  <c r="I10212" i="3"/>
  <c r="G10212" i="3"/>
  <c r="I10214" i="3"/>
  <c r="G10214" i="3"/>
  <c r="M10215" i="3"/>
  <c r="L10215" i="3"/>
  <c r="H10217" i="3"/>
  <c r="I10218" i="3"/>
  <c r="G10218" i="3"/>
  <c r="M10219" i="3"/>
  <c r="L10219" i="3"/>
  <c r="M10221" i="3"/>
  <c r="L10221" i="3"/>
  <c r="M10223" i="3"/>
  <c r="L10223" i="3"/>
  <c r="N10224" i="3"/>
  <c r="N10225" i="3"/>
  <c r="M10226" i="3"/>
  <c r="L10226" i="3"/>
  <c r="H10228" i="3"/>
  <c r="G10228" i="3"/>
  <c r="M10231" i="3"/>
  <c r="L10231" i="3"/>
  <c r="I10233" i="3"/>
  <c r="H10234" i="3"/>
  <c r="G10234" i="3"/>
  <c r="I10236" i="3"/>
  <c r="G10236" i="3"/>
  <c r="M10237" i="3"/>
  <c r="L10237" i="3"/>
  <c r="M10238" i="3"/>
  <c r="L10238" i="3"/>
  <c r="I10239" i="3"/>
  <c r="M10240" i="3"/>
  <c r="L10240" i="3"/>
  <c r="M10242" i="3"/>
  <c r="L10242" i="3"/>
  <c r="M10243" i="3"/>
  <c r="L10243" i="3"/>
  <c r="H10245" i="3"/>
  <c r="G10245" i="3"/>
  <c r="I10247" i="3"/>
  <c r="G10247" i="3"/>
  <c r="H10249" i="3"/>
  <c r="G10249" i="3"/>
  <c r="M10250" i="3"/>
  <c r="L10250" i="3"/>
  <c r="M10252" i="3"/>
  <c r="L10252" i="3"/>
  <c r="N10253" i="3"/>
  <c r="N10254" i="3"/>
  <c r="I10256" i="3"/>
  <c r="G10256" i="3"/>
  <c r="M10257" i="3"/>
  <c r="L10257" i="3"/>
  <c r="H10259" i="3"/>
  <c r="M10260" i="3"/>
  <c r="L10260" i="3"/>
  <c r="I10264" i="3"/>
  <c r="G10264" i="3"/>
  <c r="H10266" i="3"/>
  <c r="G10266" i="3"/>
  <c r="I10267" i="3"/>
  <c r="G10267" i="3"/>
  <c r="M10269" i="3"/>
  <c r="L10269" i="3"/>
  <c r="H10271" i="3"/>
  <c r="H10272" i="3"/>
  <c r="N10273" i="3"/>
  <c r="M10275" i="3"/>
  <c r="L10275" i="3"/>
  <c r="M10277" i="3"/>
  <c r="L10277" i="3"/>
  <c r="H10278" i="3"/>
  <c r="G10278" i="3"/>
  <c r="I10280" i="3"/>
  <c r="G10280" i="3"/>
  <c r="H10285" i="3"/>
  <c r="I10287" i="3"/>
  <c r="G10287" i="3"/>
  <c r="M10288" i="3"/>
  <c r="L10288" i="3"/>
  <c r="I10289" i="3"/>
  <c r="M10298" i="3"/>
  <c r="M10301" i="3"/>
  <c r="L10301" i="3"/>
  <c r="H10305" i="3"/>
  <c r="G10305" i="3"/>
  <c r="H10307" i="3"/>
  <c r="G10307" i="3"/>
  <c r="H10311" i="3"/>
  <c r="G10311" i="3"/>
  <c r="N10314" i="3"/>
  <c r="N10321" i="3"/>
  <c r="H10324" i="3"/>
  <c r="G10324" i="3"/>
  <c r="M10326" i="3"/>
  <c r="M10327" i="3"/>
  <c r="L10327" i="3"/>
  <c r="I10329" i="3"/>
  <c r="H10331" i="3"/>
  <c r="G10331" i="3"/>
  <c r="H10332" i="3"/>
  <c r="G10332" i="3"/>
  <c r="N10343" i="3"/>
  <c r="L10343" i="3"/>
  <c r="H10344" i="3"/>
  <c r="G10344" i="3"/>
  <c r="M10352" i="3"/>
  <c r="N10364" i="3"/>
  <c r="I10366" i="3"/>
  <c r="H10367" i="3"/>
  <c r="G10367" i="3"/>
  <c r="N10368" i="3"/>
  <c r="N10370" i="3"/>
  <c r="L10370" i="3"/>
  <c r="H10372" i="3"/>
  <c r="G10372" i="3"/>
  <c r="M10374" i="3"/>
  <c r="H10376" i="3"/>
  <c r="G10376" i="3"/>
  <c r="N10384" i="3"/>
  <c r="L10384" i="3"/>
  <c r="I10386" i="3"/>
  <c r="H10389" i="3"/>
  <c r="G10389" i="3"/>
  <c r="H10391" i="3"/>
  <c r="G10391" i="3"/>
  <c r="H10394" i="3"/>
  <c r="G10394" i="3"/>
  <c r="M10397" i="3"/>
  <c r="H10401" i="3"/>
  <c r="G10401" i="3"/>
  <c r="N10402" i="3"/>
  <c r="L10402" i="3"/>
  <c r="N10404" i="3"/>
  <c r="L10404" i="3"/>
  <c r="H10408" i="3"/>
  <c r="G10408" i="3"/>
  <c r="N10411" i="3"/>
  <c r="M10413" i="3"/>
  <c r="H10415" i="3"/>
  <c r="G10415" i="3"/>
  <c r="I10417" i="3"/>
  <c r="G10417" i="3"/>
  <c r="H10418" i="3"/>
  <c r="G10418" i="3"/>
  <c r="N10419" i="3"/>
  <c r="L10419" i="3"/>
  <c r="N10421" i="3"/>
  <c r="L10421" i="3"/>
  <c r="N10424" i="3"/>
  <c r="L10424" i="3"/>
  <c r="N10425" i="3"/>
  <c r="L10425" i="3"/>
  <c r="N10427" i="3"/>
  <c r="L10427" i="3"/>
  <c r="N10428" i="3"/>
  <c r="N10430" i="3"/>
  <c r="L10430" i="3"/>
  <c r="N10432" i="3"/>
  <c r="L10432" i="3"/>
  <c r="H10434" i="3"/>
  <c r="G10434" i="3"/>
  <c r="N10439" i="3"/>
  <c r="L10439" i="3"/>
  <c r="N10441" i="3"/>
  <c r="L10441" i="3"/>
  <c r="M10442" i="3"/>
  <c r="N10444" i="3"/>
  <c r="L10444" i="3"/>
  <c r="N10448" i="3"/>
  <c r="L10448" i="3"/>
  <c r="H10449" i="3"/>
  <c r="G10449" i="3"/>
  <c r="M10461" i="3"/>
  <c r="L10461" i="3"/>
  <c r="N10464" i="3"/>
  <c r="L10464" i="3"/>
  <c r="N10467" i="3"/>
  <c r="L10467" i="3"/>
  <c r="H10468" i="3"/>
  <c r="G10468" i="3"/>
  <c r="H10471" i="3"/>
  <c r="G10471" i="3"/>
  <c r="N10473" i="3"/>
  <c r="L10473" i="3"/>
  <c r="H10475" i="3"/>
  <c r="G10475" i="3"/>
  <c r="N10477" i="3"/>
  <c r="L10477" i="3"/>
  <c r="N10478" i="3"/>
  <c r="L10478" i="3"/>
  <c r="M10480" i="3"/>
  <c r="L10480" i="3"/>
  <c r="H10481" i="3"/>
  <c r="H10482" i="3"/>
  <c r="G10482" i="3"/>
  <c r="M10485" i="3"/>
  <c r="L10485" i="3"/>
  <c r="M10486" i="3"/>
  <c r="L10486" i="3"/>
  <c r="M10489" i="3"/>
  <c r="L10489" i="3"/>
  <c r="M10491" i="3"/>
  <c r="L10491" i="3"/>
  <c r="M10498" i="3"/>
  <c r="L10498" i="3"/>
  <c r="I10501" i="3"/>
  <c r="H10504" i="3"/>
  <c r="G10504" i="3"/>
  <c r="I10511" i="3"/>
  <c r="G10511" i="3"/>
  <c r="M10513" i="3"/>
  <c r="L10513" i="3"/>
  <c r="I10515" i="3"/>
  <c r="M10516" i="3"/>
  <c r="N10518" i="3"/>
  <c r="L10518" i="3"/>
  <c r="H10521" i="3"/>
  <c r="G10521" i="3"/>
  <c r="N10522" i="3"/>
  <c r="L10522" i="3"/>
  <c r="N10524" i="3"/>
  <c r="L10524" i="3"/>
  <c r="H10526" i="3"/>
  <c r="G10526" i="3"/>
  <c r="N10527" i="3"/>
  <c r="M10529" i="3"/>
  <c r="L10529" i="3"/>
  <c r="M10530" i="3"/>
  <c r="L10530" i="3"/>
  <c r="N10531" i="3"/>
  <c r="L10531" i="3"/>
  <c r="I10533" i="3"/>
  <c r="G10533" i="3"/>
  <c r="N10534" i="3"/>
  <c r="N10537" i="3"/>
  <c r="L10537" i="3"/>
  <c r="I10540" i="3"/>
  <c r="G10540" i="3"/>
  <c r="I10542" i="3"/>
  <c r="G10542" i="3"/>
  <c r="N10543" i="3"/>
  <c r="L10543" i="3"/>
  <c r="N10544" i="3"/>
  <c r="L10544" i="3"/>
  <c r="M10545" i="3"/>
  <c r="L10545" i="3"/>
  <c r="N10546" i="3"/>
  <c r="L10546" i="3"/>
  <c r="N10547" i="3"/>
  <c r="L10547" i="3"/>
  <c r="N10548" i="3"/>
  <c r="L10548" i="3"/>
  <c r="N10550" i="3"/>
  <c r="I10552" i="3"/>
  <c r="G10552" i="3"/>
  <c r="N10553" i="3"/>
  <c r="L10553" i="3"/>
  <c r="N10555" i="3"/>
  <c r="L10555" i="3"/>
  <c r="N10558" i="3"/>
  <c r="L10558" i="3"/>
  <c r="H10560" i="3"/>
  <c r="G10560" i="3"/>
  <c r="H10562" i="3"/>
  <c r="G10562" i="3"/>
  <c r="N10563" i="3"/>
  <c r="L10563" i="3"/>
  <c r="I10565" i="3"/>
  <c r="I10566" i="3"/>
  <c r="G10566" i="3"/>
  <c r="H10567" i="3"/>
  <c r="H10568" i="3"/>
  <c r="M10570" i="3"/>
  <c r="L10570" i="3"/>
  <c r="I10572" i="3"/>
  <c r="I10574" i="3"/>
  <c r="G10574" i="3"/>
  <c r="H10575" i="3"/>
  <c r="M10577" i="3"/>
  <c r="L10577" i="3"/>
  <c r="I10579" i="3"/>
  <c r="M10580" i="3"/>
  <c r="M10583" i="3"/>
  <c r="L10583" i="3"/>
  <c r="M10587" i="3"/>
  <c r="L10587" i="3"/>
  <c r="I10593" i="3"/>
  <c r="M10594" i="3"/>
  <c r="I10597" i="3"/>
  <c r="G10597" i="3"/>
  <c r="I10599" i="3"/>
  <c r="G10599" i="3"/>
  <c r="I10601" i="3"/>
  <c r="G10601" i="3"/>
  <c r="H10604" i="3"/>
  <c r="G10604" i="3"/>
  <c r="H10608" i="3"/>
  <c r="G10608" i="3"/>
  <c r="H10610" i="3"/>
  <c r="G10610" i="3"/>
  <c r="H10614" i="3"/>
  <c r="G10614" i="3"/>
  <c r="I10622" i="3"/>
  <c r="M10623" i="3"/>
  <c r="I10625" i="3"/>
  <c r="G10625" i="3"/>
  <c r="I10627" i="3"/>
  <c r="G10627" i="3"/>
  <c r="H10629" i="3"/>
  <c r="G10629" i="3"/>
  <c r="M10630" i="3"/>
  <c r="L10630" i="3"/>
  <c r="M10636" i="3"/>
  <c r="N10641" i="3"/>
  <c r="I10642" i="3"/>
  <c r="H10644" i="3"/>
  <c r="G10644" i="3"/>
  <c r="M10645" i="3"/>
  <c r="I10646" i="3"/>
  <c r="N10648" i="3"/>
  <c r="I10650" i="3"/>
  <c r="M10651" i="3"/>
  <c r="N10659" i="3"/>
  <c r="L10659" i="3"/>
  <c r="H10665" i="3"/>
  <c r="G10665" i="3"/>
  <c r="M10666" i="3"/>
  <c r="H10667" i="3"/>
  <c r="G10667" i="3"/>
  <c r="N10669" i="3"/>
  <c r="L10669" i="3"/>
  <c r="H10673" i="3"/>
  <c r="G10673" i="3"/>
  <c r="I10675" i="3"/>
  <c r="I10676" i="3"/>
  <c r="N10677" i="3"/>
  <c r="L10677" i="3"/>
  <c r="M10678" i="3"/>
  <c r="M10679" i="3"/>
  <c r="H10686" i="3"/>
  <c r="G10686" i="3"/>
  <c r="H10687" i="3"/>
  <c r="G10687" i="3"/>
  <c r="I10691" i="3"/>
  <c r="H10693" i="3"/>
  <c r="G10693" i="3"/>
  <c r="N10700" i="3"/>
  <c r="L10700" i="3"/>
  <c r="N10704" i="3"/>
  <c r="L10704" i="3"/>
  <c r="H10706" i="3"/>
  <c r="G10706" i="3"/>
  <c r="I10709" i="3"/>
  <c r="G10709" i="3"/>
  <c r="M10713" i="3"/>
  <c r="M10715" i="3"/>
  <c r="L10715" i="3"/>
  <c r="H10717" i="3"/>
  <c r="G10717" i="3"/>
  <c r="H10719" i="3"/>
  <c r="G10719" i="3"/>
  <c r="H10720" i="3"/>
  <c r="G10720" i="3"/>
  <c r="H10725" i="3"/>
  <c r="G10725" i="3"/>
  <c r="N10727" i="3"/>
  <c r="L10727" i="3"/>
  <c r="I10729" i="3"/>
  <c r="M10730" i="3"/>
  <c r="H10737" i="3"/>
  <c r="G10737" i="3"/>
  <c r="I10742" i="3"/>
  <c r="H10746" i="3"/>
  <c r="G10746" i="3"/>
  <c r="M10747" i="3"/>
  <c r="N10753" i="3"/>
  <c r="L10753" i="3"/>
  <c r="H10754" i="3"/>
  <c r="G10754" i="3"/>
  <c r="M10757" i="3"/>
  <c r="N10761" i="3"/>
  <c r="L10761" i="3"/>
  <c r="I10764" i="3"/>
  <c r="G10764" i="3"/>
  <c r="N10765" i="3"/>
  <c r="L10765" i="3"/>
  <c r="M10772" i="3"/>
  <c r="L10772" i="3"/>
  <c r="I10774" i="3"/>
  <c r="G10774" i="3"/>
  <c r="H10784" i="3"/>
  <c r="G10784" i="3"/>
  <c r="N10785" i="3"/>
  <c r="L10785" i="3"/>
  <c r="N10787" i="3"/>
  <c r="L10787" i="3"/>
  <c r="N10792" i="3"/>
  <c r="L10792" i="3"/>
  <c r="I10793" i="3"/>
  <c r="G10793" i="3"/>
  <c r="N10794" i="3"/>
  <c r="L10794" i="3"/>
  <c r="H10801" i="3"/>
  <c r="G10801" i="3"/>
  <c r="M10804" i="3"/>
  <c r="L10804" i="3"/>
  <c r="I10808" i="3"/>
  <c r="G10808" i="3"/>
  <c r="M10809" i="3"/>
  <c r="L10809" i="3"/>
  <c r="N8020" i="3"/>
  <c r="I8024" i="3"/>
  <c r="G8024" i="3"/>
  <c r="N8025" i="3"/>
  <c r="L8025" i="3"/>
  <c r="N8031" i="3"/>
  <c r="L8031" i="3"/>
  <c r="N8033" i="3"/>
  <c r="L8033" i="3"/>
  <c r="H8035" i="3"/>
  <c r="G8035" i="3"/>
  <c r="I8038" i="3"/>
  <c r="G8038" i="3"/>
  <c r="N8039" i="3"/>
  <c r="L8039" i="3"/>
  <c r="N8041" i="3"/>
  <c r="L8041" i="3"/>
  <c r="H8047" i="3"/>
  <c r="G8047" i="3"/>
  <c r="I8050" i="3"/>
  <c r="G8050" i="3"/>
  <c r="I8054" i="3"/>
  <c r="G8054" i="3"/>
  <c r="N8061" i="3"/>
  <c r="L8061" i="3"/>
  <c r="I8063" i="3"/>
  <c r="G8063" i="3"/>
  <c r="N8064" i="3"/>
  <c r="L8064" i="3"/>
  <c r="M8066" i="3"/>
  <c r="L8066" i="3"/>
  <c r="H8068" i="3"/>
  <c r="G8068" i="3"/>
  <c r="N8069" i="3"/>
  <c r="L8069" i="3"/>
  <c r="N8072" i="3"/>
  <c r="L8072" i="3"/>
  <c r="H8077" i="3"/>
  <c r="G8077" i="3"/>
  <c r="M8079" i="3"/>
  <c r="L8079" i="3"/>
  <c r="I8081" i="3"/>
  <c r="G8081" i="3"/>
  <c r="N8082" i="3"/>
  <c r="L8082" i="3"/>
  <c r="N8084" i="3"/>
  <c r="L8084" i="3"/>
  <c r="H8091" i="3"/>
  <c r="G8091" i="3"/>
  <c r="N8092" i="3"/>
  <c r="L8092" i="3"/>
  <c r="N8103" i="3"/>
  <c r="L8103" i="3"/>
  <c r="N8109" i="3"/>
  <c r="L8109" i="3"/>
  <c r="N8111" i="3"/>
  <c r="L8111" i="3"/>
  <c r="I8116" i="3"/>
  <c r="G8116" i="3"/>
  <c r="I8122" i="3"/>
  <c r="G8122" i="3"/>
  <c r="N8123" i="3"/>
  <c r="L8123" i="3"/>
  <c r="I8130" i="3"/>
  <c r="G8130" i="3"/>
  <c r="N8133" i="3"/>
  <c r="L8133" i="3"/>
  <c r="M8134" i="3"/>
  <c r="L8134" i="3"/>
  <c r="N8136" i="3"/>
  <c r="L8136" i="3"/>
  <c r="I8137" i="3"/>
  <c r="G8137" i="3"/>
  <c r="N8144" i="3"/>
  <c r="L8144" i="3"/>
  <c r="H8146" i="3"/>
  <c r="G8146" i="3"/>
  <c r="H8148" i="3"/>
  <c r="G8148" i="3"/>
  <c r="N8159" i="3"/>
  <c r="L8159" i="3"/>
  <c r="H8161" i="3"/>
  <c r="G8161" i="3"/>
  <c r="I8165" i="3"/>
  <c r="G8165" i="3"/>
  <c r="N8166" i="3"/>
  <c r="L8166" i="3"/>
  <c r="M8168" i="3"/>
  <c r="L8168" i="3"/>
  <c r="N8172" i="3"/>
  <c r="L8172" i="3"/>
  <c r="H8174" i="3"/>
  <c r="G8174" i="3"/>
  <c r="N8175" i="3"/>
  <c r="L8175" i="3"/>
  <c r="N8179" i="3"/>
  <c r="L8179" i="3"/>
  <c r="I8181" i="3"/>
  <c r="G8181" i="3"/>
  <c r="H8188" i="3"/>
  <c r="G8188" i="3"/>
  <c r="N8193" i="3"/>
  <c r="L8193" i="3"/>
  <c r="I8195" i="3"/>
  <c r="G8195" i="3"/>
  <c r="N8196" i="3"/>
  <c r="L8196" i="3"/>
  <c r="M8198" i="3"/>
  <c r="L8198" i="3"/>
  <c r="N8202" i="3"/>
  <c r="L8202" i="3"/>
  <c r="H8204" i="3"/>
  <c r="G8204" i="3"/>
  <c r="N8205" i="3"/>
  <c r="L8205" i="3"/>
  <c r="N8209" i="3"/>
  <c r="L8209" i="3"/>
  <c r="I8211" i="3"/>
  <c r="G8211" i="3"/>
  <c r="I8213" i="3"/>
  <c r="G8213" i="3"/>
  <c r="N8218" i="3"/>
  <c r="L8218" i="3"/>
  <c r="H8220" i="3"/>
  <c r="G8220" i="3"/>
  <c r="N8225" i="3"/>
  <c r="L8225" i="3"/>
  <c r="I8227" i="3"/>
  <c r="G8227" i="3"/>
  <c r="N8228" i="3"/>
  <c r="L8228" i="3"/>
  <c r="M8230" i="3"/>
  <c r="L8230" i="3"/>
  <c r="N8234" i="3"/>
  <c r="L8234" i="3"/>
  <c r="H8236" i="3"/>
  <c r="G8236" i="3"/>
  <c r="N8237" i="3"/>
  <c r="L8237" i="3"/>
  <c r="N8241" i="3"/>
  <c r="L8241" i="3"/>
  <c r="I8243" i="3"/>
  <c r="G8243" i="3"/>
  <c r="I8245" i="3"/>
  <c r="G8245" i="3"/>
  <c r="N8250" i="3"/>
  <c r="L8250" i="3"/>
  <c r="H8252" i="3"/>
  <c r="G8252" i="3"/>
  <c r="N8256" i="3"/>
  <c r="L8256" i="3"/>
  <c r="I8258" i="3"/>
  <c r="G8258" i="3"/>
  <c r="M8260" i="3"/>
  <c r="L8260" i="3"/>
  <c r="N8264" i="3"/>
  <c r="L8264" i="3"/>
  <c r="H8266" i="3"/>
  <c r="G8266" i="3"/>
  <c r="N8270" i="3"/>
  <c r="L8270" i="3"/>
  <c r="I8273" i="3"/>
  <c r="G8273" i="3"/>
  <c r="N8276" i="3"/>
  <c r="L8276" i="3"/>
  <c r="H8277" i="3"/>
  <c r="G8277" i="3"/>
  <c r="I8281" i="3"/>
  <c r="G8281" i="3"/>
  <c r="N8282" i="3"/>
  <c r="L8282" i="3"/>
  <c r="M8284" i="3"/>
  <c r="L8284" i="3"/>
  <c r="N8288" i="3"/>
  <c r="L8288" i="3"/>
  <c r="N8290" i="3"/>
  <c r="L8290" i="3"/>
  <c r="N8293" i="3"/>
  <c r="L8293" i="3"/>
  <c r="I8294" i="3"/>
  <c r="G8294" i="3"/>
  <c r="M8296" i="3"/>
  <c r="L8296" i="3"/>
  <c r="I8300" i="3"/>
  <c r="G8300" i="3"/>
  <c r="N8301" i="3"/>
  <c r="L8301" i="3"/>
  <c r="N8305" i="3"/>
  <c r="L8305" i="3"/>
  <c r="I8306" i="3"/>
  <c r="G8306" i="3"/>
  <c r="N8311" i="3"/>
  <c r="L8311" i="3"/>
  <c r="N8315" i="3"/>
  <c r="L8315" i="3"/>
  <c r="I8316" i="3"/>
  <c r="G8316" i="3"/>
  <c r="I8320" i="3"/>
  <c r="G8320" i="3"/>
  <c r="N8326" i="3"/>
  <c r="L8326" i="3"/>
  <c r="M8327" i="3"/>
  <c r="L8327" i="3"/>
  <c r="I8330" i="3"/>
  <c r="G8330" i="3"/>
  <c r="N8332" i="3"/>
  <c r="L8332" i="3"/>
  <c r="N8335" i="3"/>
  <c r="L8335" i="3"/>
  <c r="I8337" i="3"/>
  <c r="G8337" i="3"/>
  <c r="N8339" i="3"/>
  <c r="L8339" i="3"/>
  <c r="H8340" i="3"/>
  <c r="G8340" i="3"/>
  <c r="N8343" i="3"/>
  <c r="L8343" i="3"/>
  <c r="N8346" i="3"/>
  <c r="L8346" i="3"/>
  <c r="N8348" i="3"/>
  <c r="L8348" i="3"/>
  <c r="I8351" i="3"/>
  <c r="G8351" i="3"/>
  <c r="N8352" i="3"/>
  <c r="L8352" i="3"/>
  <c r="N8354" i="3"/>
  <c r="L8354" i="3"/>
  <c r="N8356" i="3"/>
  <c r="L8356" i="3"/>
  <c r="N8358" i="3"/>
  <c r="L8358" i="3"/>
  <c r="N8360" i="3"/>
  <c r="L8360" i="3"/>
  <c r="N8362" i="3"/>
  <c r="L8362" i="3"/>
  <c r="H8363" i="3"/>
  <c r="G8363" i="3"/>
  <c r="N8366" i="3"/>
  <c r="L8366" i="3"/>
  <c r="N8367" i="3"/>
  <c r="L8367" i="3"/>
  <c r="N8369" i="3"/>
  <c r="L8369" i="3"/>
  <c r="H8370" i="3"/>
  <c r="G8370" i="3"/>
  <c r="N8372" i="3"/>
  <c r="L8372" i="3"/>
  <c r="I8375" i="3"/>
  <c r="G8375" i="3"/>
  <c r="N8376" i="3"/>
  <c r="L8376" i="3"/>
  <c r="N8378" i="3"/>
  <c r="L8378" i="3"/>
  <c r="I8381" i="3"/>
  <c r="G8381" i="3"/>
  <c r="N8382" i="3"/>
  <c r="L8382" i="3"/>
  <c r="N8384" i="3"/>
  <c r="L8384" i="3"/>
  <c r="H8386" i="3"/>
  <c r="G8386" i="3"/>
  <c r="N8390" i="3"/>
  <c r="L8390" i="3"/>
  <c r="N8391" i="3"/>
  <c r="L8391" i="3"/>
  <c r="N8392" i="3"/>
  <c r="L8392" i="3"/>
  <c r="H8394" i="3"/>
  <c r="G8394" i="3"/>
  <c r="N8395" i="3"/>
  <c r="L8395" i="3"/>
  <c r="N8397" i="3"/>
  <c r="L8397" i="3"/>
  <c r="I8401" i="3"/>
  <c r="G8401" i="3"/>
  <c r="N8402" i="3"/>
  <c r="L8402" i="3"/>
  <c r="N8403" i="3"/>
  <c r="L8403" i="3"/>
  <c r="N8405" i="3"/>
  <c r="L8405" i="3"/>
  <c r="N8406" i="3"/>
  <c r="L8406" i="3"/>
  <c r="I8409" i="3"/>
  <c r="G8409" i="3"/>
  <c r="N8410" i="3"/>
  <c r="L8410" i="3"/>
  <c r="N8411" i="3"/>
  <c r="L8411" i="3"/>
  <c r="H8412" i="3"/>
  <c r="G8412" i="3"/>
  <c r="N8415" i="3"/>
  <c r="L8415" i="3"/>
  <c r="N8416" i="3"/>
  <c r="L8416" i="3"/>
  <c r="N8417" i="3"/>
  <c r="L8417" i="3"/>
  <c r="H8418" i="3"/>
  <c r="G8418" i="3"/>
  <c r="N8419" i="3"/>
  <c r="L8419" i="3"/>
  <c r="N8421" i="3"/>
  <c r="L8421" i="3"/>
  <c r="I8425" i="3"/>
  <c r="G8425" i="3"/>
  <c r="N8426" i="3"/>
  <c r="L8426" i="3"/>
  <c r="N8428" i="3"/>
  <c r="L8428" i="3"/>
  <c r="N8430" i="3"/>
  <c r="L8430" i="3"/>
  <c r="N8432" i="3"/>
  <c r="L8432" i="3"/>
  <c r="I8433" i="3"/>
  <c r="G8433" i="3"/>
  <c r="H8436" i="3"/>
  <c r="G8436" i="3"/>
  <c r="N8439" i="3"/>
  <c r="L8439" i="3"/>
  <c r="N8441" i="3"/>
  <c r="L8441" i="3"/>
  <c r="N8443" i="3"/>
  <c r="L8443" i="3"/>
  <c r="N8445" i="3"/>
  <c r="L8445" i="3"/>
  <c r="N8447" i="3"/>
  <c r="L8447" i="3"/>
  <c r="I8449" i="3"/>
  <c r="G8449" i="3"/>
  <c r="N8450" i="3"/>
  <c r="L8450" i="3"/>
  <c r="N8451" i="3"/>
  <c r="L8451" i="3"/>
  <c r="N8453" i="3"/>
  <c r="L8453" i="3"/>
  <c r="N8457" i="3"/>
  <c r="L8457" i="3"/>
  <c r="H8460" i="3"/>
  <c r="G8460" i="3"/>
  <c r="N8465" i="3"/>
  <c r="L8465" i="3"/>
  <c r="N8467" i="3"/>
  <c r="L8467" i="3"/>
  <c r="N8469" i="3"/>
  <c r="L8469" i="3"/>
  <c r="I8472" i="3"/>
  <c r="G8472" i="3"/>
  <c r="N8473" i="3"/>
  <c r="L8473" i="3"/>
  <c r="N8474" i="3"/>
  <c r="L8474" i="3"/>
  <c r="N8476" i="3"/>
  <c r="L8476" i="3"/>
  <c r="N8478" i="3"/>
  <c r="L8478" i="3"/>
  <c r="N8480" i="3"/>
  <c r="L8480" i="3"/>
  <c r="I8481" i="3"/>
  <c r="G8481" i="3"/>
  <c r="N8482" i="3"/>
  <c r="L8482" i="3"/>
  <c r="N8483" i="3"/>
  <c r="L8483" i="3"/>
  <c r="H8485" i="3"/>
  <c r="G8485" i="3"/>
  <c r="N8488" i="3"/>
  <c r="L8488" i="3"/>
  <c r="H8491" i="3"/>
  <c r="G8491" i="3"/>
  <c r="N8492" i="3"/>
  <c r="L8492" i="3"/>
  <c r="N8494" i="3"/>
  <c r="L8494" i="3"/>
  <c r="N8496" i="3"/>
  <c r="L8496" i="3"/>
  <c r="N8497" i="3"/>
  <c r="L8497" i="3"/>
  <c r="N8499" i="3"/>
  <c r="L8499" i="3"/>
  <c r="N8501" i="3"/>
  <c r="L8501" i="3"/>
  <c r="N8503" i="3"/>
  <c r="L8503" i="3"/>
  <c r="N8505" i="3"/>
  <c r="L8505" i="3"/>
  <c r="N8512" i="3"/>
  <c r="L8512" i="3"/>
  <c r="H8513" i="3"/>
  <c r="G8513" i="3"/>
  <c r="I8517" i="3"/>
  <c r="G8517" i="3"/>
  <c r="N8518" i="3"/>
  <c r="L8518" i="3"/>
  <c r="N8519" i="3"/>
  <c r="L8519" i="3"/>
  <c r="N8522" i="3"/>
  <c r="L8522" i="3"/>
  <c r="I8523" i="3"/>
  <c r="G8523" i="3"/>
  <c r="H8526" i="3"/>
  <c r="G8526" i="3"/>
  <c r="H8531" i="3"/>
  <c r="G8531" i="3"/>
  <c r="H8532" i="3"/>
  <c r="G8532" i="3"/>
  <c r="I8533" i="3"/>
  <c r="G8533" i="3"/>
  <c r="H8534" i="3"/>
  <c r="G8534" i="3"/>
  <c r="H8535" i="3"/>
  <c r="G8535" i="3"/>
  <c r="I8537" i="3"/>
  <c r="G8537" i="3"/>
  <c r="N8541" i="3"/>
  <c r="L8541" i="3"/>
  <c r="H8543" i="3"/>
  <c r="G8543" i="3"/>
  <c r="I8545" i="3"/>
  <c r="G8545" i="3"/>
  <c r="I8546" i="3"/>
  <c r="G8546" i="3"/>
  <c r="H8547" i="3"/>
  <c r="G8547" i="3"/>
  <c r="H8550" i="3"/>
  <c r="G8550" i="3"/>
  <c r="H8551" i="3"/>
  <c r="G8551" i="3"/>
  <c r="I8552" i="3"/>
  <c r="G8552" i="3"/>
  <c r="N8554" i="3"/>
  <c r="L8554" i="3"/>
  <c r="N8558" i="3"/>
  <c r="L8558" i="3"/>
  <c r="H8559" i="3"/>
  <c r="G8559" i="3"/>
  <c r="H8561" i="3"/>
  <c r="G8561" i="3"/>
  <c r="N8563" i="3"/>
  <c r="L8563" i="3"/>
  <c r="H8569" i="3"/>
  <c r="G8569" i="3"/>
  <c r="N8571" i="3"/>
  <c r="L8571" i="3"/>
  <c r="N8575" i="3"/>
  <c r="L8575" i="3"/>
  <c r="I8576" i="3"/>
  <c r="G8576" i="3"/>
  <c r="N8577" i="3"/>
  <c r="L8577" i="3"/>
  <c r="N8578" i="3"/>
  <c r="L8578" i="3"/>
  <c r="H8580" i="3"/>
  <c r="G8580" i="3"/>
  <c r="H8583" i="3"/>
  <c r="G8583" i="3"/>
  <c r="I8584" i="3"/>
  <c r="G8584" i="3"/>
  <c r="N8586" i="3"/>
  <c r="L8586" i="3"/>
  <c r="I8588" i="3"/>
  <c r="G8588" i="3"/>
  <c r="N8589" i="3"/>
  <c r="L8589" i="3"/>
  <c r="N8590" i="3"/>
  <c r="L8590" i="3"/>
  <c r="H8592" i="3"/>
  <c r="G8592" i="3"/>
  <c r="N8594" i="3"/>
  <c r="L8594" i="3"/>
  <c r="N8595" i="3"/>
  <c r="L8595" i="3"/>
  <c r="I8596" i="3"/>
  <c r="G8596" i="3"/>
  <c r="N8598" i="3"/>
  <c r="L8598" i="3"/>
  <c r="N8599" i="3"/>
  <c r="L8599" i="3"/>
  <c r="I8603" i="3"/>
  <c r="G8603" i="3"/>
  <c r="N8604" i="3"/>
  <c r="L8604" i="3"/>
  <c r="N8608" i="3"/>
  <c r="L8608" i="3"/>
  <c r="I8609" i="3"/>
  <c r="G8609" i="3"/>
  <c r="H8611" i="3"/>
  <c r="G8611" i="3"/>
  <c r="H8612" i="3"/>
  <c r="G8612" i="3"/>
  <c r="H8613" i="3"/>
  <c r="G8613" i="3"/>
  <c r="H8615" i="3"/>
  <c r="G8615" i="3"/>
  <c r="N8616" i="3"/>
  <c r="L8616" i="3"/>
  <c r="N8620" i="3"/>
  <c r="L8620" i="3"/>
  <c r="H8621" i="3"/>
  <c r="G8621" i="3"/>
  <c r="H8628" i="3"/>
  <c r="G8628" i="3"/>
  <c r="H8629" i="3"/>
  <c r="G8629" i="3"/>
  <c r="H8634" i="3"/>
  <c r="G8634" i="3"/>
  <c r="N8639" i="3"/>
  <c r="L8639" i="3"/>
  <c r="N8641" i="3"/>
  <c r="L8641" i="3"/>
  <c r="H8643" i="3"/>
  <c r="G8643" i="3"/>
  <c r="H8646" i="3"/>
  <c r="G8646" i="3"/>
  <c r="M8648" i="3"/>
  <c r="L8648" i="3"/>
  <c r="H8652" i="3"/>
  <c r="G8652" i="3"/>
  <c r="H8653" i="3"/>
  <c r="G8653" i="3"/>
  <c r="H8657" i="3"/>
  <c r="G8657" i="3"/>
  <c r="H8658" i="3"/>
  <c r="G8658" i="3"/>
  <c r="H8660" i="3"/>
  <c r="G8660" i="3"/>
  <c r="N8663" i="3"/>
  <c r="L8663" i="3"/>
  <c r="H8664" i="3"/>
  <c r="G8664" i="3"/>
  <c r="H8666" i="3"/>
  <c r="G8666" i="3"/>
  <c r="H8668" i="3"/>
  <c r="G8668" i="3"/>
  <c r="H8671" i="3"/>
  <c r="G8671" i="3"/>
  <c r="H8673" i="3"/>
  <c r="G8673" i="3"/>
  <c r="N8674" i="3"/>
  <c r="L8674" i="3"/>
  <c r="H8675" i="3"/>
  <c r="G8675" i="3"/>
  <c r="N8677" i="3"/>
  <c r="L8677" i="3"/>
  <c r="M8678" i="3"/>
  <c r="L8678" i="3"/>
  <c r="H8679" i="3"/>
  <c r="G8679" i="3"/>
  <c r="H8681" i="3"/>
  <c r="G8681" i="3"/>
  <c r="I8682" i="3"/>
  <c r="G8682" i="3"/>
  <c r="H8684" i="3"/>
  <c r="G8684" i="3"/>
  <c r="I8685" i="3"/>
  <c r="G8685" i="3"/>
  <c r="I8686" i="3"/>
  <c r="G8686" i="3"/>
  <c r="I8687" i="3"/>
  <c r="G8687" i="3"/>
  <c r="I8688" i="3"/>
  <c r="G8688" i="3"/>
  <c r="H8692" i="3"/>
  <c r="G8692" i="3"/>
  <c r="I8694" i="3"/>
  <c r="G8694" i="3"/>
  <c r="I8696" i="3"/>
  <c r="G8696" i="3"/>
  <c r="I8702" i="3"/>
  <c r="G8702" i="3"/>
  <c r="I8704" i="3"/>
  <c r="G8704" i="3"/>
  <c r="H8707" i="3"/>
  <c r="G8707" i="3"/>
  <c r="M8708" i="3"/>
  <c r="L8708" i="3"/>
  <c r="I8711" i="3"/>
  <c r="G8711" i="3"/>
  <c r="I8716" i="3"/>
  <c r="G8716" i="3"/>
  <c r="I8718" i="3"/>
  <c r="G8718" i="3"/>
  <c r="H8722" i="3"/>
  <c r="G8722" i="3"/>
  <c r="M8728" i="3"/>
  <c r="L8728" i="3"/>
  <c r="I8731" i="3"/>
  <c r="G8731" i="3"/>
  <c r="I8735" i="3"/>
  <c r="G8735" i="3"/>
  <c r="I8736" i="3"/>
  <c r="G8736" i="3"/>
  <c r="H8737" i="3"/>
  <c r="G8737" i="3"/>
  <c r="I8740" i="3"/>
  <c r="G8740" i="3"/>
  <c r="I8745" i="3"/>
  <c r="G8745" i="3"/>
  <c r="H8747" i="3"/>
  <c r="G8747" i="3"/>
  <c r="I8749" i="3"/>
  <c r="G8749" i="3"/>
  <c r="I8758" i="3"/>
  <c r="G8758" i="3"/>
  <c r="M8759" i="3"/>
  <c r="L8759" i="3"/>
  <c r="H8761" i="3"/>
  <c r="G8761" i="3"/>
  <c r="I8763" i="3"/>
  <c r="G8763" i="3"/>
  <c r="H8767" i="3"/>
  <c r="G8767" i="3"/>
  <c r="N8774" i="3"/>
  <c r="L8774" i="3"/>
  <c r="N8778" i="3"/>
  <c r="L8778" i="3"/>
  <c r="M8779" i="3"/>
  <c r="L8779" i="3"/>
  <c r="I8782" i="3"/>
  <c r="G8782" i="3"/>
  <c r="H8783" i="3"/>
  <c r="G8783" i="3"/>
  <c r="M8786" i="3"/>
  <c r="L8786" i="3"/>
  <c r="N8787" i="3"/>
  <c r="L8787" i="3"/>
  <c r="H8789" i="3"/>
  <c r="G8789" i="3"/>
  <c r="N8791" i="3"/>
  <c r="L8791" i="3"/>
  <c r="H8794" i="3"/>
  <c r="G8794" i="3"/>
  <c r="H8798" i="3"/>
  <c r="G8798" i="3"/>
  <c r="I8801" i="3"/>
  <c r="G8801" i="3"/>
  <c r="M8804" i="3"/>
  <c r="L8804" i="3"/>
  <c r="I8809" i="3"/>
  <c r="G8809" i="3"/>
  <c r="M8811" i="3"/>
  <c r="L8811" i="3"/>
  <c r="M8812" i="3"/>
  <c r="L8812" i="3"/>
  <c r="I8819" i="3"/>
  <c r="G8819" i="3"/>
  <c r="I8821" i="3"/>
  <c r="G8821" i="3"/>
  <c r="H8822" i="3"/>
  <c r="G8822" i="3"/>
  <c r="M8836" i="3"/>
  <c r="L8836" i="3"/>
  <c r="I8842" i="3"/>
  <c r="G8842" i="3"/>
  <c r="M8858" i="3"/>
  <c r="L8858" i="3"/>
  <c r="I8880" i="3"/>
  <c r="G8880" i="3"/>
  <c r="M8881" i="3"/>
  <c r="L8881" i="3"/>
  <c r="I8905" i="3"/>
  <c r="G8905" i="3"/>
  <c r="I8908" i="3"/>
  <c r="G8908" i="3"/>
  <c r="M8911" i="3"/>
  <c r="L8911" i="3"/>
  <c r="M8913" i="3"/>
  <c r="L8913" i="3"/>
  <c r="I8922" i="3"/>
  <c r="G8922" i="3"/>
  <c r="H8940" i="3"/>
  <c r="G8940" i="3"/>
  <c r="M8941" i="3"/>
  <c r="L8941" i="3"/>
  <c r="M8946" i="3"/>
  <c r="L8946" i="3"/>
  <c r="H8962" i="3"/>
  <c r="G8962" i="3"/>
  <c r="I8966" i="3"/>
  <c r="G8966" i="3"/>
  <c r="H8970" i="3"/>
  <c r="G8970" i="3"/>
  <c r="M8971" i="3"/>
  <c r="L8971" i="3"/>
  <c r="M8973" i="3"/>
  <c r="L8973" i="3"/>
  <c r="H8983" i="3"/>
  <c r="G8983" i="3"/>
  <c r="I8984" i="3"/>
  <c r="G8984" i="3"/>
  <c r="H8990" i="3"/>
  <c r="G8990" i="3"/>
  <c r="H8992" i="3"/>
  <c r="G8992" i="3"/>
  <c r="I8994" i="3"/>
  <c r="G8994" i="3"/>
  <c r="M8997" i="3"/>
  <c r="L8997" i="3"/>
  <c r="H9005" i="3"/>
  <c r="G9005" i="3"/>
  <c r="M9027" i="3"/>
  <c r="L9027" i="3"/>
  <c r="M9029" i="3"/>
  <c r="L9029" i="3"/>
  <c r="M9031" i="3"/>
  <c r="L9031" i="3"/>
  <c r="M9035" i="3"/>
  <c r="L9035" i="3"/>
  <c r="H9042" i="3"/>
  <c r="G9042" i="3"/>
  <c r="H9055" i="3"/>
  <c r="G9055" i="3"/>
  <c r="H9074" i="3"/>
  <c r="G9074" i="3"/>
  <c r="H9076" i="3"/>
  <c r="G9076" i="3"/>
  <c r="M9084" i="3"/>
  <c r="L9084" i="3"/>
  <c r="M9092" i="3"/>
  <c r="L9092" i="3"/>
  <c r="M9093" i="3"/>
  <c r="L9093" i="3"/>
  <c r="H9103" i="3"/>
  <c r="G9103" i="3"/>
  <c r="M9106" i="3"/>
  <c r="L9106" i="3"/>
  <c r="M9108" i="3"/>
  <c r="L9108" i="3"/>
  <c r="I9126" i="3"/>
  <c r="G9126" i="3"/>
  <c r="H9130" i="3"/>
  <c r="G9130" i="3"/>
  <c r="M9135" i="3"/>
  <c r="L9135" i="3"/>
  <c r="H9141" i="3"/>
  <c r="G9141" i="3"/>
  <c r="H9143" i="3"/>
  <c r="G9143" i="3"/>
  <c r="I9145" i="3"/>
  <c r="G9145" i="3"/>
  <c r="H9154" i="3"/>
  <c r="G9154" i="3"/>
  <c r="I9156" i="3"/>
  <c r="G9156" i="3"/>
  <c r="M9159" i="3"/>
  <c r="L9159" i="3"/>
  <c r="H9165" i="3"/>
  <c r="G9165" i="3"/>
  <c r="H9176" i="3"/>
  <c r="G9176" i="3"/>
  <c r="H9178" i="3"/>
  <c r="G9178" i="3"/>
  <c r="H9179" i="3"/>
  <c r="G9179" i="3"/>
  <c r="I9183" i="3"/>
  <c r="G9183" i="3"/>
  <c r="I9195" i="3"/>
  <c r="G9195" i="3"/>
  <c r="M9196" i="3"/>
  <c r="L9196" i="3"/>
  <c r="M9208" i="3"/>
  <c r="L9208" i="3"/>
  <c r="I9216" i="3"/>
  <c r="G9216" i="3"/>
  <c r="M9223" i="3"/>
  <c r="L9223" i="3"/>
  <c r="I9232" i="3"/>
  <c r="G9232" i="3"/>
  <c r="H9240" i="3"/>
  <c r="G9240" i="3"/>
  <c r="H9242" i="3"/>
  <c r="G9242" i="3"/>
  <c r="H9244" i="3"/>
  <c r="G9244" i="3"/>
  <c r="M9245" i="3"/>
  <c r="L9245" i="3"/>
  <c r="I9259" i="3"/>
  <c r="G9259" i="3"/>
  <c r="H9261" i="3"/>
  <c r="G9261" i="3"/>
  <c r="H9263" i="3"/>
  <c r="G9263" i="3"/>
  <c r="H9265" i="3"/>
  <c r="G9265" i="3"/>
  <c r="H9271" i="3"/>
  <c r="G9271" i="3"/>
  <c r="M9274" i="3"/>
  <c r="L9274" i="3"/>
  <c r="H9280" i="3"/>
  <c r="G9280" i="3"/>
  <c r="H9282" i="3"/>
  <c r="G9282" i="3"/>
  <c r="I9291" i="3"/>
  <c r="G9291" i="3"/>
  <c r="M9294" i="3"/>
  <c r="L9294" i="3"/>
  <c r="M9296" i="3"/>
  <c r="L9296" i="3"/>
  <c r="M9297" i="3"/>
  <c r="L9297" i="3"/>
  <c r="I9305" i="3"/>
  <c r="G9305" i="3"/>
  <c r="M9306" i="3"/>
  <c r="L9306" i="3"/>
  <c r="M9318" i="3"/>
  <c r="L9318" i="3"/>
  <c r="M9321" i="3"/>
  <c r="L9321" i="3"/>
  <c r="H9326" i="3"/>
  <c r="G9326" i="3"/>
  <c r="I9328" i="3"/>
  <c r="G9328" i="3"/>
  <c r="I9333" i="3"/>
  <c r="G9333" i="3"/>
  <c r="M9334" i="3"/>
  <c r="L9334" i="3"/>
  <c r="H9336" i="3"/>
  <c r="G9336" i="3"/>
  <c r="M9337" i="3"/>
  <c r="L9337" i="3"/>
  <c r="I9340" i="3"/>
  <c r="G9340" i="3"/>
  <c r="I9342" i="3"/>
  <c r="G9342" i="3"/>
  <c r="M9343" i="3"/>
  <c r="L9343" i="3"/>
  <c r="M9344" i="3"/>
  <c r="L9344" i="3"/>
  <c r="M9346" i="3"/>
  <c r="L9346" i="3"/>
  <c r="I9347" i="3"/>
  <c r="G9347" i="3"/>
  <c r="I9349" i="3"/>
  <c r="G9349" i="3"/>
  <c r="M9353" i="3"/>
  <c r="L9353" i="3"/>
  <c r="M9354" i="3"/>
  <c r="L9354" i="3"/>
  <c r="I9358" i="3"/>
  <c r="G9358" i="3"/>
  <c r="I9362" i="3"/>
  <c r="G9362" i="3"/>
  <c r="M9365" i="3"/>
  <c r="L9365" i="3"/>
  <c r="M9366" i="3"/>
  <c r="L9366" i="3"/>
  <c r="M9367" i="3"/>
  <c r="L9367" i="3"/>
  <c r="H9369" i="3"/>
  <c r="G9369" i="3"/>
  <c r="M9371" i="3"/>
  <c r="L9371" i="3"/>
  <c r="I9372" i="3"/>
  <c r="G9372" i="3"/>
  <c r="I9375" i="3"/>
  <c r="G9375" i="3"/>
  <c r="I9377" i="3"/>
  <c r="G9377" i="3"/>
  <c r="M9378" i="3"/>
  <c r="L9378" i="3"/>
  <c r="M9379" i="3"/>
  <c r="L9379" i="3"/>
  <c r="M9381" i="3"/>
  <c r="L9381" i="3"/>
  <c r="I9386" i="3"/>
  <c r="G9386" i="3"/>
  <c r="I9388" i="3"/>
  <c r="G9388" i="3"/>
  <c r="I9391" i="3"/>
  <c r="G9391" i="3"/>
  <c r="M9394" i="3"/>
  <c r="L9394" i="3"/>
  <c r="M9395" i="3"/>
  <c r="L9395" i="3"/>
  <c r="I9397" i="3"/>
  <c r="G9397" i="3"/>
  <c r="M9400" i="3"/>
  <c r="L9400" i="3"/>
  <c r="I9403" i="3"/>
  <c r="G9403" i="3"/>
  <c r="I9405" i="3"/>
  <c r="G9405" i="3"/>
  <c r="I9407" i="3"/>
  <c r="G9407" i="3"/>
  <c r="I9408" i="3"/>
  <c r="G9408" i="3"/>
  <c r="H9410" i="3"/>
  <c r="G9410" i="3"/>
  <c r="M9413" i="3"/>
  <c r="L9413" i="3"/>
  <c r="M9415" i="3"/>
  <c r="L9415" i="3"/>
  <c r="I9417" i="3"/>
  <c r="G9417" i="3"/>
  <c r="M9418" i="3"/>
  <c r="L9418" i="3"/>
  <c r="H9421" i="3"/>
  <c r="G9421" i="3"/>
  <c r="I9422" i="3"/>
  <c r="G9422" i="3"/>
  <c r="I9425" i="3"/>
  <c r="G9425" i="3"/>
  <c r="H9427" i="3"/>
  <c r="G9427" i="3"/>
  <c r="I9430" i="3"/>
  <c r="G9430" i="3"/>
  <c r="I9432" i="3"/>
  <c r="G9432" i="3"/>
  <c r="H9434" i="3"/>
  <c r="G9434" i="3"/>
  <c r="I9435" i="3"/>
  <c r="G9435" i="3"/>
  <c r="I9437" i="3"/>
  <c r="G9437" i="3"/>
  <c r="M9438" i="3"/>
  <c r="L9438" i="3"/>
  <c r="H9441" i="3"/>
  <c r="G9441" i="3"/>
  <c r="I9443" i="3"/>
  <c r="G9443" i="3"/>
  <c r="H9445" i="3"/>
  <c r="G9445" i="3"/>
  <c r="M9446" i="3"/>
  <c r="L9446" i="3"/>
  <c r="H9451" i="3"/>
  <c r="G9451" i="3"/>
  <c r="M9452" i="3"/>
  <c r="L9452" i="3"/>
  <c r="I9454" i="3"/>
  <c r="G9454" i="3"/>
  <c r="M9455" i="3"/>
  <c r="L9455" i="3"/>
  <c r="H9458" i="3"/>
  <c r="G9458" i="3"/>
  <c r="I9459" i="3"/>
  <c r="G9459" i="3"/>
  <c r="I9461" i="3"/>
  <c r="G9461" i="3"/>
  <c r="M9462" i="3"/>
  <c r="L9462" i="3"/>
  <c r="I9464" i="3"/>
  <c r="G9464" i="3"/>
  <c r="M9466" i="3"/>
  <c r="L9466" i="3"/>
  <c r="I9468" i="3"/>
  <c r="G9468" i="3"/>
  <c r="I9469" i="3"/>
  <c r="G9469" i="3"/>
  <c r="H9471" i="3"/>
  <c r="G9471" i="3"/>
  <c r="M9472" i="3"/>
  <c r="L9472" i="3"/>
  <c r="I9474" i="3"/>
  <c r="G9474" i="3"/>
  <c r="I9476" i="3"/>
  <c r="G9476" i="3"/>
  <c r="H9477" i="3"/>
  <c r="G9477" i="3"/>
  <c r="I9480" i="3"/>
  <c r="G9480" i="3"/>
  <c r="H9482" i="3"/>
  <c r="G9482" i="3"/>
  <c r="M9485" i="3"/>
  <c r="L9485" i="3"/>
  <c r="H9488" i="3"/>
  <c r="G9488" i="3"/>
  <c r="M9492" i="3"/>
  <c r="L9492" i="3"/>
  <c r="I9495" i="3"/>
  <c r="G9495" i="3"/>
  <c r="H9496" i="3"/>
  <c r="G9496" i="3"/>
  <c r="M9497" i="3"/>
  <c r="L9497" i="3"/>
  <c r="I9499" i="3"/>
  <c r="G9499" i="3"/>
  <c r="I9501" i="3"/>
  <c r="G9501" i="3"/>
  <c r="I9504" i="3"/>
  <c r="G9504" i="3"/>
  <c r="I9506" i="3"/>
  <c r="G9506" i="3"/>
  <c r="I9508" i="3"/>
  <c r="G9508" i="3"/>
  <c r="M9509" i="3"/>
  <c r="L9509" i="3"/>
  <c r="I9512" i="3"/>
  <c r="G9512" i="3"/>
  <c r="H9516" i="3"/>
  <c r="G9516" i="3"/>
  <c r="I9519" i="3"/>
  <c r="G9519" i="3"/>
  <c r="H9521" i="3"/>
  <c r="G9521" i="3"/>
  <c r="I9524" i="3"/>
  <c r="G9524" i="3"/>
  <c r="I9526" i="3"/>
  <c r="G9526" i="3"/>
  <c r="M9527" i="3"/>
  <c r="L9527" i="3"/>
  <c r="H9532" i="3"/>
  <c r="G9532" i="3"/>
  <c r="M9533" i="3"/>
  <c r="L9533" i="3"/>
  <c r="I9535" i="3"/>
  <c r="G9535" i="3"/>
  <c r="I9537" i="3"/>
  <c r="G9537" i="3"/>
  <c r="H9539" i="3"/>
  <c r="G9539" i="3"/>
  <c r="H9541" i="3"/>
  <c r="G9541" i="3"/>
  <c r="M9542" i="3"/>
  <c r="L9542" i="3"/>
  <c r="I9544" i="3"/>
  <c r="G9544" i="3"/>
  <c r="I9546" i="3"/>
  <c r="G9546" i="3"/>
  <c r="M9547" i="3"/>
  <c r="L9547" i="3"/>
  <c r="H9551" i="3"/>
  <c r="G9551" i="3"/>
  <c r="I9554" i="3"/>
  <c r="G9554" i="3"/>
  <c r="I9556" i="3"/>
  <c r="G9556" i="3"/>
  <c r="M9557" i="3"/>
  <c r="L9557" i="3"/>
  <c r="I9561" i="3"/>
  <c r="G9561" i="3"/>
  <c r="H9563" i="3"/>
  <c r="G9563" i="3"/>
  <c r="M9564" i="3"/>
  <c r="L9564" i="3"/>
  <c r="I9566" i="3"/>
  <c r="G9566" i="3"/>
  <c r="I9568" i="3"/>
  <c r="G9568" i="3"/>
  <c r="H9571" i="3"/>
  <c r="G9571" i="3"/>
  <c r="H9573" i="3"/>
  <c r="G9573" i="3"/>
  <c r="M9574" i="3"/>
  <c r="L9574" i="3"/>
  <c r="I9577" i="3"/>
  <c r="G9577" i="3"/>
  <c r="H9580" i="3"/>
  <c r="G9580" i="3"/>
  <c r="M9583" i="3"/>
  <c r="L9583" i="3"/>
  <c r="I9584" i="3"/>
  <c r="G9584" i="3"/>
  <c r="H9588" i="3"/>
  <c r="G9588" i="3"/>
  <c r="M9589" i="3"/>
  <c r="L9589" i="3"/>
  <c r="I9592" i="3"/>
  <c r="G9592" i="3"/>
  <c r="M9593" i="3"/>
  <c r="L9593" i="3"/>
  <c r="H9595" i="3"/>
  <c r="G9595" i="3"/>
  <c r="I9597" i="3"/>
  <c r="G9597" i="3"/>
  <c r="I9602" i="3"/>
  <c r="G9602" i="3"/>
  <c r="I9605" i="3"/>
  <c r="G9605" i="3"/>
  <c r="I9607" i="3"/>
  <c r="G9607" i="3"/>
  <c r="H9608" i="3"/>
  <c r="G9608" i="3"/>
  <c r="H9610" i="3"/>
  <c r="G9610" i="3"/>
  <c r="M9611" i="3"/>
  <c r="L9611" i="3"/>
  <c r="I9613" i="3"/>
  <c r="G9613" i="3"/>
  <c r="I9615" i="3"/>
  <c r="G9615" i="3"/>
  <c r="M9616" i="3"/>
  <c r="L9616" i="3"/>
  <c r="H9619" i="3"/>
  <c r="G9619" i="3"/>
  <c r="I9621" i="3"/>
  <c r="G9621" i="3"/>
  <c r="I9623" i="3"/>
  <c r="G9623" i="3"/>
  <c r="M9624" i="3"/>
  <c r="L9624" i="3"/>
  <c r="I9628" i="3"/>
  <c r="G9628" i="3"/>
  <c r="H9630" i="3"/>
  <c r="G9630" i="3"/>
  <c r="M9631" i="3"/>
  <c r="L9631" i="3"/>
  <c r="I9633" i="3"/>
  <c r="G9633" i="3"/>
  <c r="I9635" i="3"/>
  <c r="G9635" i="3"/>
  <c r="H9637" i="3"/>
  <c r="G9637" i="3"/>
  <c r="I9638" i="3"/>
  <c r="G9638" i="3"/>
  <c r="M9640" i="3"/>
  <c r="L9640" i="3"/>
  <c r="H9642" i="3"/>
  <c r="G9642" i="3"/>
  <c r="I9645" i="3"/>
  <c r="G9645" i="3"/>
  <c r="I9647" i="3"/>
  <c r="G9647" i="3"/>
  <c r="M9648" i="3"/>
  <c r="L9648" i="3"/>
  <c r="I9652" i="3"/>
  <c r="G9652" i="3"/>
  <c r="H9653" i="3"/>
  <c r="G9653" i="3"/>
  <c r="I9654" i="3"/>
  <c r="G9654" i="3"/>
  <c r="I9656" i="3"/>
  <c r="G9656" i="3"/>
  <c r="M9659" i="3"/>
  <c r="L9659" i="3"/>
  <c r="M9660" i="3"/>
  <c r="L9660" i="3"/>
  <c r="H9664" i="3"/>
  <c r="G9664" i="3"/>
  <c r="I9667" i="3"/>
  <c r="G9667" i="3"/>
  <c r="I9671" i="3"/>
  <c r="G9671" i="3"/>
  <c r="M9673" i="3"/>
  <c r="L9673" i="3"/>
  <c r="I9675" i="3"/>
  <c r="G9675" i="3"/>
  <c r="M9676" i="3"/>
  <c r="L9676" i="3"/>
  <c r="M9680" i="3"/>
  <c r="L9680" i="3"/>
  <c r="I9682" i="3"/>
  <c r="G9682" i="3"/>
  <c r="I9683" i="3"/>
  <c r="G9683" i="3"/>
  <c r="I9686" i="3"/>
  <c r="G9686" i="3"/>
  <c r="M9688" i="3"/>
  <c r="L9688" i="3"/>
  <c r="I9689" i="3"/>
  <c r="G9689" i="3"/>
  <c r="M9694" i="3"/>
  <c r="L9694" i="3"/>
  <c r="I9696" i="3"/>
  <c r="G9696" i="3"/>
  <c r="M9697" i="3"/>
  <c r="L9697" i="3"/>
  <c r="M9698" i="3"/>
  <c r="L9698" i="3"/>
  <c r="M9707" i="3"/>
  <c r="L9707" i="3"/>
  <c r="M9713" i="3"/>
  <c r="L9713" i="3"/>
  <c r="M9717" i="3"/>
  <c r="L9717" i="3"/>
  <c r="I9720" i="3"/>
  <c r="G9720" i="3"/>
  <c r="I9721" i="3"/>
  <c r="G9721" i="3"/>
  <c r="H9722" i="3"/>
  <c r="G9722" i="3"/>
  <c r="H9730" i="3"/>
  <c r="G9730" i="3"/>
  <c r="M9734" i="3"/>
  <c r="L9734" i="3"/>
  <c r="H9737" i="3"/>
  <c r="G9737" i="3"/>
  <c r="H9738" i="3"/>
  <c r="G9738" i="3"/>
  <c r="H9739" i="3"/>
  <c r="G9739" i="3"/>
  <c r="M9742" i="3"/>
  <c r="L9742" i="3"/>
  <c r="M9746" i="3"/>
  <c r="L9746" i="3"/>
  <c r="M9747" i="3"/>
  <c r="L9747" i="3"/>
  <c r="I9750" i="3"/>
  <c r="G9750" i="3"/>
  <c r="M9751" i="3"/>
  <c r="L9751" i="3"/>
  <c r="M9753" i="3"/>
  <c r="L9753" i="3"/>
  <c r="M9756" i="3"/>
  <c r="L9756" i="3"/>
  <c r="I9758" i="3"/>
  <c r="G9758" i="3"/>
  <c r="I9762" i="3"/>
  <c r="G9762" i="3"/>
  <c r="I9764" i="3"/>
  <c r="G9764" i="3"/>
  <c r="I9766" i="3"/>
  <c r="G9766" i="3"/>
  <c r="I9767" i="3"/>
  <c r="G9767" i="3"/>
  <c r="I9769" i="3"/>
  <c r="G9769" i="3"/>
  <c r="H9770" i="3"/>
  <c r="G9770" i="3"/>
  <c r="M9771" i="3"/>
  <c r="L9771" i="3"/>
  <c r="M9778" i="3"/>
  <c r="L9778" i="3"/>
  <c r="I9783" i="3"/>
  <c r="G9783" i="3"/>
  <c r="H9786" i="3"/>
  <c r="G9786" i="3"/>
  <c r="H9787" i="3"/>
  <c r="G9787" i="3"/>
  <c r="H9790" i="3"/>
  <c r="G9790" i="3"/>
  <c r="M9791" i="3"/>
  <c r="L9791" i="3"/>
  <c r="I9792" i="3"/>
  <c r="G9792" i="3"/>
  <c r="M9793" i="3"/>
  <c r="L9793" i="3"/>
  <c r="M9794" i="3"/>
  <c r="L9794" i="3"/>
  <c r="I9795" i="3"/>
  <c r="G9795" i="3"/>
  <c r="M9797" i="3"/>
  <c r="L9797" i="3"/>
  <c r="M9798" i="3"/>
  <c r="L9798" i="3"/>
  <c r="H9801" i="3"/>
  <c r="G9801" i="3"/>
  <c r="H9804" i="3"/>
  <c r="G9804" i="3"/>
  <c r="I9808" i="3"/>
  <c r="G9808" i="3"/>
  <c r="M9809" i="3"/>
  <c r="L9809" i="3"/>
  <c r="M9810" i="3"/>
  <c r="L9810" i="3"/>
  <c r="M9813" i="3"/>
  <c r="L9813" i="3"/>
  <c r="I9815" i="3"/>
  <c r="G9815" i="3"/>
  <c r="N9817" i="3"/>
  <c r="L9817" i="3"/>
  <c r="M9819" i="3"/>
  <c r="L9819" i="3"/>
  <c r="M9821" i="3"/>
  <c r="L9821" i="3"/>
  <c r="H9823" i="3"/>
  <c r="G9823" i="3"/>
  <c r="N9828" i="3"/>
  <c r="L9828" i="3"/>
  <c r="M9830" i="3"/>
  <c r="L9830" i="3"/>
  <c r="N9831" i="3"/>
  <c r="L9831" i="3"/>
  <c r="M9832" i="3"/>
  <c r="L9832" i="3"/>
  <c r="H9833" i="3"/>
  <c r="G9833" i="3"/>
  <c r="I9835" i="3"/>
  <c r="G9835" i="3"/>
  <c r="I9845" i="3"/>
  <c r="G9845" i="3"/>
  <c r="H9847" i="3"/>
  <c r="G9847" i="3"/>
  <c r="I9848" i="3"/>
  <c r="G9848" i="3"/>
  <c r="I9850" i="3"/>
  <c r="G9850" i="3"/>
  <c r="I9853" i="3"/>
  <c r="G9853" i="3"/>
  <c r="M9854" i="3"/>
  <c r="L9854" i="3"/>
  <c r="H9856" i="3"/>
  <c r="G9856" i="3"/>
  <c r="I9857" i="3"/>
  <c r="G9857" i="3"/>
  <c r="N9859" i="3"/>
  <c r="L9859" i="3"/>
  <c r="N9861" i="3"/>
  <c r="L9861" i="3"/>
  <c r="N9863" i="3"/>
  <c r="L9863" i="3"/>
  <c r="M9865" i="3"/>
  <c r="L9865" i="3"/>
  <c r="H9868" i="3"/>
  <c r="G9868" i="3"/>
  <c r="M9870" i="3"/>
  <c r="L9870" i="3"/>
  <c r="I9874" i="3"/>
  <c r="G9874" i="3"/>
  <c r="H9876" i="3"/>
  <c r="G9876" i="3"/>
  <c r="I9878" i="3"/>
  <c r="G9878" i="3"/>
  <c r="N9881" i="3"/>
  <c r="L9881" i="3"/>
  <c r="I9883" i="3"/>
  <c r="G9883" i="3"/>
  <c r="M9884" i="3"/>
  <c r="L9884" i="3"/>
  <c r="M9891" i="3"/>
  <c r="L9891" i="3"/>
  <c r="I9893" i="3"/>
  <c r="G9893" i="3"/>
  <c r="M9896" i="3"/>
  <c r="L9896" i="3"/>
  <c r="I9898" i="3"/>
  <c r="G9898" i="3"/>
  <c r="I9900" i="3"/>
  <c r="G9900" i="3"/>
  <c r="M9901" i="3"/>
  <c r="L9901" i="3"/>
  <c r="H9903" i="3"/>
  <c r="G9903" i="3"/>
  <c r="M9904" i="3"/>
  <c r="L9904" i="3"/>
  <c r="M9905" i="3"/>
  <c r="L9905" i="3"/>
  <c r="N9906" i="3"/>
  <c r="L9906" i="3"/>
  <c r="N9908" i="3"/>
  <c r="L9908" i="3"/>
  <c r="I9910" i="3"/>
  <c r="G9910" i="3"/>
  <c r="H9912" i="3"/>
  <c r="G9912" i="3"/>
  <c r="I9913" i="3"/>
  <c r="G9913" i="3"/>
  <c r="I9915" i="3"/>
  <c r="G9915" i="3"/>
  <c r="I9918" i="3"/>
  <c r="G9918" i="3"/>
  <c r="M9919" i="3"/>
  <c r="L9919" i="3"/>
  <c r="M9921" i="3"/>
  <c r="L9921" i="3"/>
  <c r="H9925" i="3"/>
  <c r="G9925" i="3"/>
  <c r="I9926" i="3"/>
  <c r="G9926" i="3"/>
  <c r="H9927" i="3"/>
  <c r="G9927" i="3"/>
  <c r="I9929" i="3"/>
  <c r="G9929" i="3"/>
  <c r="M9930" i="3"/>
  <c r="L9930" i="3"/>
  <c r="N9932" i="3"/>
  <c r="L9932" i="3"/>
  <c r="N9933" i="3"/>
  <c r="L9933" i="3"/>
  <c r="N9935" i="3"/>
  <c r="L9935" i="3"/>
  <c r="M9939" i="3"/>
  <c r="L9939" i="3"/>
  <c r="M9940" i="3"/>
  <c r="L9940" i="3"/>
  <c r="I9941" i="3"/>
  <c r="M9942" i="3"/>
  <c r="L9942" i="3"/>
  <c r="M9943" i="3"/>
  <c r="L9943" i="3"/>
  <c r="H9945" i="3"/>
  <c r="G9945" i="3"/>
  <c r="N9946" i="3"/>
  <c r="L9946" i="3"/>
  <c r="I9948" i="3"/>
  <c r="G9948" i="3"/>
  <c r="I9949" i="3"/>
  <c r="G9949" i="3"/>
  <c r="M9953" i="3"/>
  <c r="L9953" i="3"/>
  <c r="H9955" i="3"/>
  <c r="G9955" i="3"/>
  <c r="N9956" i="3"/>
  <c r="L9956" i="3"/>
  <c r="I9958" i="3"/>
  <c r="G9958" i="3"/>
  <c r="N9964" i="3"/>
  <c r="L9964" i="3"/>
  <c r="N9965" i="3"/>
  <c r="L9965" i="3"/>
  <c r="M9968" i="3"/>
  <c r="L9968" i="3"/>
  <c r="N9969" i="3"/>
  <c r="N9971" i="3"/>
  <c r="L9971" i="3"/>
  <c r="M9973" i="3"/>
  <c r="L9973" i="3"/>
  <c r="N9976" i="3"/>
  <c r="L9976" i="3"/>
  <c r="M9979" i="3"/>
  <c r="L9979" i="3"/>
  <c r="M9980" i="3"/>
  <c r="L9980" i="3"/>
  <c r="M9982" i="3"/>
  <c r="L9982" i="3"/>
  <c r="M9987" i="3"/>
  <c r="L9987" i="3"/>
  <c r="M9988" i="3"/>
  <c r="L9988" i="3"/>
  <c r="M9989" i="3"/>
  <c r="L9989" i="3"/>
  <c r="M9991" i="3"/>
  <c r="L9991" i="3"/>
  <c r="M9994" i="3"/>
  <c r="L9994" i="3"/>
  <c r="M9997" i="3"/>
  <c r="L9997" i="3"/>
  <c r="I9999" i="3"/>
  <c r="G9999" i="3"/>
  <c r="I10001" i="3"/>
  <c r="G10001" i="3"/>
  <c r="I10002" i="3"/>
  <c r="G10002" i="3"/>
  <c r="I10003" i="3"/>
  <c r="G10003" i="3"/>
  <c r="I10004" i="3"/>
  <c r="G10004" i="3"/>
  <c r="N10009" i="3"/>
  <c r="L10009" i="3"/>
  <c r="H10011" i="3"/>
  <c r="G10011" i="3"/>
  <c r="N10012" i="3"/>
  <c r="L10012" i="3"/>
  <c r="N10013" i="3"/>
  <c r="L10013" i="3"/>
  <c r="N10014" i="3"/>
  <c r="L10014" i="3"/>
  <c r="H10015" i="3"/>
  <c r="G10015" i="3"/>
  <c r="H10017" i="3"/>
  <c r="G10017" i="3"/>
  <c r="N10018" i="3"/>
  <c r="L10018" i="3"/>
  <c r="H10020" i="3"/>
  <c r="G10020" i="3"/>
  <c r="I10022" i="3"/>
  <c r="G10022" i="3"/>
  <c r="H10023" i="3"/>
  <c r="G10023" i="3"/>
  <c r="I10025" i="3"/>
  <c r="G10025" i="3"/>
  <c r="N10026" i="3"/>
  <c r="L10026" i="3"/>
  <c r="N10027" i="3"/>
  <c r="L10027" i="3"/>
  <c r="N10028" i="3"/>
  <c r="L10028" i="3"/>
  <c r="H10031" i="3"/>
  <c r="G10031" i="3"/>
  <c r="I10038" i="3"/>
  <c r="G10038" i="3"/>
  <c r="I10039" i="3"/>
  <c r="G10039" i="3"/>
  <c r="M10045" i="3"/>
  <c r="L10045" i="3"/>
  <c r="I10050" i="3"/>
  <c r="G10050" i="3"/>
  <c r="I10052" i="3"/>
  <c r="G10052" i="3"/>
  <c r="M10055" i="3"/>
  <c r="L10055" i="3"/>
  <c r="N10056" i="3"/>
  <c r="L10056" i="3"/>
  <c r="I10058" i="3"/>
  <c r="G10058" i="3"/>
  <c r="H10061" i="3"/>
  <c r="G10061" i="3"/>
  <c r="H10063" i="3"/>
  <c r="G10063" i="3"/>
  <c r="N10064" i="3"/>
  <c r="L10064" i="3"/>
  <c r="N10066" i="3"/>
  <c r="L10066" i="3"/>
  <c r="M10067" i="3"/>
  <c r="L10067" i="3"/>
  <c r="I10072" i="3"/>
  <c r="G10072" i="3"/>
  <c r="I10074" i="3"/>
  <c r="G10074" i="3"/>
  <c r="H10077" i="3"/>
  <c r="G10077" i="3"/>
  <c r="N10078" i="3"/>
  <c r="L10078" i="3"/>
  <c r="M10079" i="3"/>
  <c r="L10079" i="3"/>
  <c r="N10081" i="3"/>
  <c r="L10081" i="3"/>
  <c r="H10088" i="3"/>
  <c r="G10088" i="3"/>
  <c r="M10091" i="3"/>
  <c r="L10091" i="3"/>
  <c r="M10092" i="3"/>
  <c r="L10092" i="3"/>
  <c r="M10096" i="3"/>
  <c r="L10096" i="3"/>
  <c r="M10097" i="3"/>
  <c r="L10097" i="3"/>
  <c r="M10098" i="3"/>
  <c r="L10098" i="3"/>
  <c r="N10106" i="3"/>
  <c r="L10106" i="3"/>
  <c r="I10108" i="3"/>
  <c r="G10108" i="3"/>
  <c r="I10110" i="3"/>
  <c r="G10110" i="3"/>
  <c r="M10115" i="3"/>
  <c r="L10115" i="3"/>
  <c r="N10116" i="3"/>
  <c r="L10116" i="3"/>
  <c r="M10117" i="3"/>
  <c r="L10117" i="3"/>
  <c r="M10119" i="3"/>
  <c r="L10119" i="3"/>
  <c r="M10121" i="3"/>
  <c r="L10121" i="3"/>
  <c r="M10122" i="3"/>
  <c r="L10122" i="3"/>
  <c r="I10125" i="3"/>
  <c r="G10125" i="3"/>
  <c r="I10127" i="3"/>
  <c r="G10127" i="3"/>
  <c r="H10130" i="3"/>
  <c r="G10130" i="3"/>
  <c r="I10133" i="3"/>
  <c r="G10133" i="3"/>
  <c r="M10136" i="3"/>
  <c r="L10136" i="3"/>
  <c r="N10137" i="3"/>
  <c r="L10137" i="3"/>
  <c r="M10140" i="3"/>
  <c r="L10140" i="3"/>
  <c r="M10142" i="3"/>
  <c r="L10142" i="3"/>
  <c r="I10144" i="3"/>
  <c r="G10144" i="3"/>
  <c r="I10145" i="3"/>
  <c r="G10145" i="3"/>
  <c r="N10150" i="3"/>
  <c r="L10150" i="3"/>
  <c r="I10152" i="3"/>
  <c r="G10152" i="3"/>
  <c r="I10154" i="3"/>
  <c r="G10154" i="3"/>
  <c r="I10156" i="3"/>
  <c r="G10156" i="3"/>
  <c r="I10158" i="3"/>
  <c r="G10158" i="3"/>
  <c r="I10160" i="3"/>
  <c r="G10160" i="3"/>
  <c r="M10164" i="3"/>
  <c r="L10164" i="3"/>
  <c r="I10166" i="3"/>
  <c r="G10166" i="3"/>
  <c r="I10168" i="3"/>
  <c r="G10168" i="3"/>
  <c r="M10169" i="3"/>
  <c r="L10169" i="3"/>
  <c r="M10172" i="3"/>
  <c r="L10172" i="3"/>
  <c r="I10174" i="3"/>
  <c r="G10174" i="3"/>
  <c r="I10177" i="3"/>
  <c r="G10177" i="3"/>
  <c r="M10178" i="3"/>
  <c r="L10178" i="3"/>
  <c r="M10179" i="3"/>
  <c r="L10179" i="3"/>
  <c r="H10181" i="3"/>
  <c r="G10181" i="3"/>
  <c r="M10182" i="3"/>
  <c r="L10182" i="3"/>
  <c r="I10185" i="3"/>
  <c r="G10185" i="3"/>
  <c r="M10186" i="3"/>
  <c r="L10186" i="3"/>
  <c r="M10189" i="3"/>
  <c r="L10189" i="3"/>
  <c r="M10191" i="3"/>
  <c r="L10191" i="3"/>
  <c r="M10193" i="3"/>
  <c r="L10193" i="3"/>
  <c r="I10197" i="3"/>
  <c r="G10197" i="3"/>
  <c r="M10198" i="3"/>
  <c r="L10198" i="3"/>
  <c r="M10199" i="3"/>
  <c r="L10199" i="3"/>
  <c r="M10201" i="3"/>
  <c r="L10201" i="3"/>
  <c r="M10202" i="3"/>
  <c r="L10202" i="3"/>
  <c r="I10204" i="3"/>
  <c r="G10204" i="3"/>
  <c r="I10206" i="3"/>
  <c r="G10206" i="3"/>
  <c r="I10208" i="3"/>
  <c r="G10208" i="3"/>
  <c r="I10209" i="3"/>
  <c r="G10209" i="3"/>
  <c r="M10210" i="3"/>
  <c r="L10210" i="3"/>
  <c r="I10216" i="3"/>
  <c r="G10216" i="3"/>
  <c r="M10218" i="3"/>
  <c r="L10218" i="3"/>
  <c r="I10220" i="3"/>
  <c r="G10220" i="3"/>
  <c r="I10222" i="3"/>
  <c r="G10222" i="3"/>
  <c r="H10224" i="3"/>
  <c r="G10224" i="3"/>
  <c r="I10225" i="3"/>
  <c r="G10225" i="3"/>
  <c r="I10227" i="3"/>
  <c r="G10227" i="3"/>
  <c r="M10228" i="3"/>
  <c r="L10228" i="3"/>
  <c r="I10232" i="3"/>
  <c r="G10232" i="3"/>
  <c r="M10233" i="3"/>
  <c r="L10233" i="3"/>
  <c r="M10234" i="3"/>
  <c r="L10234" i="3"/>
  <c r="H10235" i="3"/>
  <c r="G10235" i="3"/>
  <c r="M10236" i="3"/>
  <c r="L10236" i="3"/>
  <c r="M10239" i="3"/>
  <c r="L10239" i="3"/>
  <c r="H10241" i="3"/>
  <c r="G10241" i="3"/>
  <c r="I10244" i="3"/>
  <c r="G10244" i="3"/>
  <c r="M10245" i="3"/>
  <c r="L10245" i="3"/>
  <c r="M10247" i="3"/>
  <c r="L10247" i="3"/>
  <c r="M10249" i="3"/>
  <c r="L10249" i="3"/>
  <c r="I10251" i="3"/>
  <c r="G10251" i="3"/>
  <c r="H10253" i="3"/>
  <c r="G10253" i="3"/>
  <c r="I10254" i="3"/>
  <c r="G10254" i="3"/>
  <c r="I10255" i="3"/>
  <c r="G10255" i="3"/>
  <c r="I10258" i="3"/>
  <c r="G10258" i="3"/>
  <c r="M10259" i="3"/>
  <c r="L10259" i="3"/>
  <c r="H10261" i="3"/>
  <c r="G10261" i="3"/>
  <c r="H10262" i="3"/>
  <c r="G10262" i="3"/>
  <c r="I10270" i="3"/>
  <c r="G10270" i="3"/>
  <c r="M10272" i="3"/>
  <c r="L10272" i="3"/>
  <c r="M10278" i="3"/>
  <c r="L10278" i="3"/>
  <c r="H10281" i="3"/>
  <c r="G10281" i="3"/>
  <c r="I10282" i="3"/>
  <c r="G10282" i="3"/>
  <c r="I10284" i="3"/>
  <c r="G10284" i="3"/>
  <c r="M10287" i="3"/>
  <c r="L10287" i="3"/>
  <c r="N10305" i="3"/>
  <c r="L10305" i="3"/>
  <c r="M10307" i="3"/>
  <c r="L10307" i="3"/>
  <c r="N10309" i="3"/>
  <c r="L10309" i="3"/>
  <c r="N10319" i="3"/>
  <c r="L10319" i="3"/>
  <c r="H10320" i="3"/>
  <c r="G10320" i="3"/>
  <c r="N10329" i="3"/>
  <c r="L10329" i="3"/>
  <c r="N10331" i="3"/>
  <c r="L10331" i="3"/>
  <c r="M10332" i="3"/>
  <c r="L10332" i="3"/>
  <c r="H10333" i="3"/>
  <c r="G10333" i="3"/>
  <c r="H10335" i="3"/>
  <c r="G10335" i="3"/>
  <c r="N10344" i="3"/>
  <c r="L10344" i="3"/>
  <c r="M10345" i="3"/>
  <c r="L10345" i="3"/>
  <c r="H10347" i="3"/>
  <c r="G10347" i="3"/>
  <c r="H10348" i="3"/>
  <c r="G10348" i="3"/>
  <c r="H10357" i="3"/>
  <c r="G10357" i="3"/>
  <c r="H10362" i="3"/>
  <c r="G10362" i="3"/>
  <c r="N10367" i="3"/>
  <c r="L10367" i="3"/>
  <c r="H10385" i="3"/>
  <c r="G10385" i="3"/>
  <c r="N10393" i="3"/>
  <c r="L10393" i="3"/>
  <c r="N10396" i="3"/>
  <c r="L10396" i="3"/>
  <c r="N10408" i="3"/>
  <c r="L10408" i="3"/>
  <c r="H10410" i="3"/>
  <c r="G10410" i="3"/>
  <c r="I10412" i="3"/>
  <c r="G10412" i="3"/>
  <c r="N10418" i="3"/>
  <c r="L10418" i="3"/>
  <c r="H10420" i="3"/>
  <c r="G10420" i="3"/>
  <c r="H10426" i="3"/>
  <c r="G10426" i="3"/>
  <c r="I10428" i="3"/>
  <c r="G10428" i="3"/>
  <c r="H10429" i="3"/>
  <c r="G10429" i="3"/>
  <c r="I10431" i="3"/>
  <c r="G10431" i="3"/>
  <c r="H10433" i="3"/>
  <c r="G10433" i="3"/>
  <c r="N10434" i="3"/>
  <c r="L10434" i="3"/>
  <c r="H10436" i="3"/>
  <c r="G10436" i="3"/>
  <c r="I10437" i="3"/>
  <c r="G10437" i="3"/>
  <c r="H10438" i="3"/>
  <c r="G10438" i="3"/>
  <c r="H10440" i="3"/>
  <c r="G10440" i="3"/>
  <c r="H10445" i="3"/>
  <c r="G10445" i="3"/>
  <c r="H10447" i="3"/>
  <c r="G10447" i="3"/>
  <c r="N10449" i="3"/>
  <c r="L10449" i="3"/>
  <c r="I10454" i="3"/>
  <c r="G10454" i="3"/>
  <c r="H10462" i="3"/>
  <c r="G10462" i="3"/>
  <c r="I10479" i="3"/>
  <c r="G10479" i="3"/>
  <c r="M10481" i="3"/>
  <c r="L10481" i="3"/>
  <c r="H10483" i="3"/>
  <c r="G10483" i="3"/>
  <c r="M10494" i="3"/>
  <c r="L10494" i="3"/>
  <c r="I10510" i="3"/>
  <c r="G10510" i="3"/>
  <c r="M10511" i="3"/>
  <c r="L10511" i="3"/>
  <c r="I10512" i="3"/>
  <c r="G10512" i="3"/>
  <c r="M10514" i="3"/>
  <c r="L10514" i="3"/>
  <c r="N10516" i="3"/>
  <c r="I10519" i="3"/>
  <c r="G10519" i="3"/>
  <c r="I10520" i="3"/>
  <c r="G10520" i="3"/>
  <c r="I10521" i="3"/>
  <c r="M10522" i="3"/>
  <c r="I10523" i="3"/>
  <c r="G10523" i="3"/>
  <c r="I10525" i="3"/>
  <c r="G10525" i="3"/>
  <c r="N10526" i="3"/>
  <c r="L10526" i="3"/>
  <c r="H10528" i="3"/>
  <c r="G10528" i="3"/>
  <c r="M10533" i="3"/>
  <c r="L10533" i="3"/>
  <c r="H10535" i="3"/>
  <c r="G10535" i="3"/>
  <c r="H10538" i="3"/>
  <c r="G10538" i="3"/>
  <c r="M10540" i="3"/>
  <c r="L10540" i="3"/>
  <c r="N10542" i="3"/>
  <c r="L10542" i="3"/>
  <c r="N10545" i="3"/>
  <c r="I10549" i="3"/>
  <c r="G10549" i="3"/>
  <c r="I10550" i="3"/>
  <c r="G10550" i="3"/>
  <c r="H10551" i="3"/>
  <c r="G10551" i="3"/>
  <c r="M10552" i="3"/>
  <c r="L10552" i="3"/>
  <c r="I10554" i="3"/>
  <c r="G10554" i="3"/>
  <c r="N10557" i="3"/>
  <c r="L10557" i="3"/>
  <c r="M10558" i="3"/>
  <c r="N10560" i="3"/>
  <c r="L10560" i="3"/>
  <c r="M10562" i="3"/>
  <c r="L10562" i="3"/>
  <c r="M10565" i="3"/>
  <c r="L10565" i="3"/>
  <c r="I10567" i="3"/>
  <c r="M10568" i="3"/>
  <c r="L10568" i="3"/>
  <c r="I10571" i="3"/>
  <c r="G10571" i="3"/>
  <c r="M10572" i="3"/>
  <c r="L10572" i="3"/>
  <c r="M10575" i="3"/>
  <c r="L10575" i="3"/>
  <c r="H10581" i="3"/>
  <c r="G10581" i="3"/>
  <c r="H10586" i="3"/>
  <c r="G10586" i="3"/>
  <c r="N10587" i="3"/>
  <c r="H10589" i="3"/>
  <c r="G10589" i="3"/>
  <c r="I10591" i="3"/>
  <c r="G10591" i="3"/>
  <c r="I10603" i="3"/>
  <c r="G10603" i="3"/>
  <c r="I10614" i="3"/>
  <c r="M10615" i="3"/>
  <c r="I10617" i="3"/>
  <c r="G10617" i="3"/>
  <c r="I10619" i="3"/>
  <c r="G10619" i="3"/>
  <c r="I10621" i="3"/>
  <c r="G10621" i="3"/>
  <c r="N10623" i="3"/>
  <c r="N10628" i="3"/>
  <c r="L10628" i="3"/>
  <c r="N10630" i="3"/>
  <c r="H10632" i="3"/>
  <c r="G10632" i="3"/>
  <c r="M10638" i="3"/>
  <c r="H10640" i="3"/>
  <c r="G10640" i="3"/>
  <c r="H10641" i="3"/>
  <c r="G10641" i="3"/>
  <c r="N10646" i="3"/>
  <c r="L10646" i="3"/>
  <c r="H10657" i="3"/>
  <c r="G10657" i="3"/>
  <c r="M10659" i="3"/>
  <c r="H10662" i="3"/>
  <c r="G10662" i="3"/>
  <c r="N10663" i="3"/>
  <c r="L10663" i="3"/>
  <c r="N10666" i="3"/>
  <c r="N10668" i="3"/>
  <c r="L10668" i="3"/>
  <c r="H10670" i="3"/>
  <c r="G10670" i="3"/>
  <c r="M10671" i="3"/>
  <c r="H10672" i="3"/>
  <c r="G10672" i="3"/>
  <c r="N10673" i="3"/>
  <c r="L10673" i="3"/>
  <c r="M10674" i="3"/>
  <c r="N10675" i="3"/>
  <c r="L10675" i="3"/>
  <c r="N10676" i="3"/>
  <c r="L10676" i="3"/>
  <c r="M10677" i="3"/>
  <c r="N10678" i="3"/>
  <c r="H10682" i="3"/>
  <c r="G10682" i="3"/>
  <c r="H10683" i="3"/>
  <c r="G10683" i="3"/>
  <c r="I10687" i="3"/>
  <c r="H10689" i="3"/>
  <c r="G10689" i="3"/>
  <c r="M10690" i="3"/>
  <c r="I10693" i="3"/>
  <c r="H10697" i="3"/>
  <c r="G10697" i="3"/>
  <c r="H10701" i="3"/>
  <c r="G10701" i="3"/>
  <c r="M10704" i="3"/>
  <c r="N10706" i="3"/>
  <c r="L10706" i="3"/>
  <c r="H10709" i="3"/>
  <c r="H10710" i="3"/>
  <c r="G10710" i="3"/>
  <c r="H10714" i="3"/>
  <c r="G10714" i="3"/>
  <c r="N10715" i="3"/>
  <c r="N10717" i="3"/>
  <c r="L10717" i="3"/>
  <c r="I10720" i="3"/>
  <c r="I10722" i="3"/>
  <c r="G10722" i="3"/>
  <c r="H10724" i="3"/>
  <c r="G10724" i="3"/>
  <c r="M10726" i="3"/>
  <c r="H10728" i="3"/>
  <c r="G10728" i="3"/>
  <c r="N10732" i="3"/>
  <c r="L10732" i="3"/>
  <c r="N10735" i="3"/>
  <c r="L10735" i="3"/>
  <c r="I10737" i="3"/>
  <c r="H10740" i="3"/>
  <c r="G10740" i="3"/>
  <c r="M10742" i="3"/>
  <c r="L10742" i="3"/>
  <c r="H10744" i="3"/>
  <c r="G10744" i="3"/>
  <c r="H10750" i="3"/>
  <c r="G10750" i="3"/>
  <c r="M10753" i="3"/>
  <c r="H10758" i="3"/>
  <c r="G10758" i="3"/>
  <c r="H10760" i="3"/>
  <c r="G10760" i="3"/>
  <c r="M10761" i="3"/>
  <c r="N10764" i="3"/>
  <c r="L10764" i="3"/>
  <c r="I10768" i="3"/>
  <c r="G10768" i="3"/>
  <c r="N10769" i="3"/>
  <c r="L10769" i="3"/>
  <c r="N10772" i="3"/>
  <c r="H10774" i="3"/>
  <c r="H10776" i="3"/>
  <c r="G10776" i="3"/>
  <c r="M10782" i="3"/>
  <c r="L10782" i="3"/>
  <c r="I10784" i="3"/>
  <c r="M10791" i="3"/>
  <c r="L10791" i="3"/>
  <c r="H10793" i="3"/>
  <c r="H10795" i="3"/>
  <c r="G10795" i="3"/>
  <c r="M10799" i="3"/>
  <c r="L10799" i="3"/>
  <c r="I10801" i="3"/>
  <c r="I10802" i="3"/>
  <c r="G10802" i="3"/>
  <c r="N10803" i="3"/>
  <c r="L10803" i="3"/>
  <c r="M10805" i="3"/>
  <c r="L10805" i="3"/>
  <c r="I10807" i="3"/>
  <c r="G10807" i="3"/>
  <c r="N10809" i="3"/>
  <c r="H10810" i="3"/>
  <c r="N7338" i="3"/>
  <c r="L7338" i="3"/>
  <c r="H7342" i="3"/>
  <c r="G7342" i="3"/>
  <c r="M7346" i="3"/>
  <c r="L7346" i="3"/>
  <c r="H7347" i="3"/>
  <c r="G7347" i="3"/>
  <c r="H7350" i="3"/>
  <c r="G7350" i="3"/>
  <c r="H7353" i="3"/>
  <c r="G7353" i="3"/>
  <c r="H7355" i="3"/>
  <c r="G7355" i="3"/>
  <c r="H7356" i="3"/>
  <c r="G7356" i="3"/>
  <c r="N7360" i="3"/>
  <c r="L7360" i="3"/>
  <c r="H7362" i="3"/>
  <c r="G7362" i="3"/>
  <c r="H7363" i="3"/>
  <c r="G7363" i="3"/>
  <c r="N7367" i="3"/>
  <c r="L7367" i="3"/>
  <c r="H7368" i="3"/>
  <c r="G7368" i="3"/>
  <c r="H7370" i="3"/>
  <c r="G7370" i="3"/>
  <c r="H7373" i="3"/>
  <c r="G7373" i="3"/>
  <c r="N7378" i="3"/>
  <c r="L7378" i="3"/>
  <c r="M7379" i="3"/>
  <c r="L7379" i="3"/>
  <c r="H7380" i="3"/>
  <c r="G7380" i="3"/>
  <c r="H7382" i="3"/>
  <c r="G7382" i="3"/>
  <c r="H7385" i="3"/>
  <c r="G7385" i="3"/>
  <c r="N7388" i="3"/>
  <c r="L7388" i="3"/>
  <c r="N7390" i="3"/>
  <c r="L7390" i="3"/>
  <c r="H7392" i="3"/>
  <c r="G7392" i="3"/>
  <c r="H7395" i="3"/>
  <c r="G7395" i="3"/>
  <c r="N7399" i="3"/>
  <c r="L7399" i="3"/>
  <c r="H7401" i="3"/>
  <c r="G7401" i="3"/>
  <c r="N7404" i="3"/>
  <c r="L7404" i="3"/>
  <c r="N7405" i="3"/>
  <c r="L7405" i="3"/>
  <c r="N7407" i="3"/>
  <c r="L7407" i="3"/>
  <c r="N7409" i="3"/>
  <c r="L7409" i="3"/>
  <c r="H7411" i="3"/>
  <c r="G7411" i="3"/>
  <c r="H7413" i="3"/>
  <c r="G7413" i="3"/>
  <c r="H7414" i="3"/>
  <c r="G7414" i="3"/>
  <c r="H7416" i="3"/>
  <c r="G7416" i="3"/>
  <c r="N7417" i="3"/>
  <c r="L7417" i="3"/>
  <c r="H7421" i="3"/>
  <c r="G7421" i="3"/>
  <c r="H7423" i="3"/>
  <c r="G7423" i="3"/>
  <c r="N7427" i="3"/>
  <c r="L7427" i="3"/>
  <c r="N7428" i="3"/>
  <c r="L7428" i="3"/>
  <c r="H7430" i="3"/>
  <c r="G7430" i="3"/>
  <c r="H7431" i="3"/>
  <c r="G7431" i="3"/>
  <c r="N7440" i="3"/>
  <c r="L7440" i="3"/>
  <c r="H7443" i="3"/>
  <c r="G7443" i="3"/>
  <c r="M7453" i="3"/>
  <c r="L7453" i="3"/>
  <c r="H7455" i="3"/>
  <c r="G7455" i="3"/>
  <c r="H7457" i="3"/>
  <c r="G7457" i="3"/>
  <c r="H7461" i="3"/>
  <c r="G7461" i="3"/>
  <c r="M7470" i="3"/>
  <c r="L7470" i="3"/>
  <c r="H7475" i="3"/>
  <c r="G7475" i="3"/>
  <c r="H7476" i="3"/>
  <c r="G7476" i="3"/>
  <c r="M7478" i="3"/>
  <c r="L7478" i="3"/>
  <c r="M7489" i="3"/>
  <c r="L7489" i="3"/>
  <c r="H7491" i="3"/>
  <c r="G7491" i="3"/>
  <c r="H7494" i="3"/>
  <c r="G7494" i="3"/>
  <c r="H7507" i="3"/>
  <c r="G7507" i="3"/>
  <c r="H7512" i="3"/>
  <c r="G7512" i="3"/>
  <c r="H7515" i="3"/>
  <c r="G7515" i="3"/>
  <c r="H7526" i="3"/>
  <c r="G7526" i="3"/>
  <c r="H7532" i="3"/>
  <c r="G7532" i="3"/>
  <c r="M7537" i="3"/>
  <c r="L7537" i="3"/>
  <c r="N7544" i="3"/>
  <c r="L7544" i="3"/>
  <c r="M7545" i="3"/>
  <c r="L7545" i="3"/>
  <c r="N7546" i="3"/>
  <c r="L7546" i="3"/>
  <c r="M7548" i="3"/>
  <c r="L7548" i="3"/>
  <c r="H7551" i="3"/>
  <c r="G7551" i="3"/>
  <c r="H7558" i="3"/>
  <c r="G7558" i="3"/>
  <c r="H7560" i="3"/>
  <c r="G7560" i="3"/>
  <c r="N7568" i="3"/>
  <c r="L7568" i="3"/>
  <c r="H7570" i="3"/>
  <c r="G7570" i="3"/>
  <c r="N7571" i="3"/>
  <c r="L7571" i="3"/>
  <c r="H7575" i="3"/>
  <c r="G7575" i="3"/>
  <c r="N7576" i="3"/>
  <c r="L7576" i="3"/>
  <c r="H7580" i="3"/>
  <c r="G7580" i="3"/>
  <c r="N7582" i="3"/>
  <c r="L7582" i="3"/>
  <c r="H7583" i="3"/>
  <c r="G7583" i="3"/>
  <c r="H7584" i="3"/>
  <c r="G7584" i="3"/>
  <c r="N7590" i="3"/>
  <c r="L7590" i="3"/>
  <c r="H7591" i="3"/>
  <c r="G7591" i="3"/>
  <c r="M7592" i="3"/>
  <c r="L7592" i="3"/>
  <c r="H7593" i="3"/>
  <c r="G7593" i="3"/>
  <c r="N7596" i="3"/>
  <c r="L7596" i="3"/>
  <c r="H7598" i="3"/>
  <c r="G7598" i="3"/>
  <c r="M7599" i="3"/>
  <c r="L7599" i="3"/>
  <c r="N7601" i="3"/>
  <c r="L7601" i="3"/>
  <c r="N7604" i="3"/>
  <c r="L7604" i="3"/>
  <c r="H7607" i="3"/>
  <c r="G7607" i="3"/>
  <c r="M7608" i="3"/>
  <c r="L7608" i="3"/>
  <c r="N7609" i="3"/>
  <c r="L7609" i="3"/>
  <c r="H7612" i="3"/>
  <c r="G7612" i="3"/>
  <c r="H7613" i="3"/>
  <c r="G7613" i="3"/>
  <c r="H7616" i="3"/>
  <c r="G7616" i="3"/>
  <c r="N7620" i="3"/>
  <c r="L7620" i="3"/>
  <c r="H7626" i="3"/>
  <c r="G7626" i="3"/>
  <c r="N7631" i="3"/>
  <c r="L7631" i="3"/>
  <c r="H7633" i="3"/>
  <c r="G7633" i="3"/>
  <c r="H7635" i="3"/>
  <c r="G7635" i="3"/>
  <c r="M7636" i="3"/>
  <c r="L7636" i="3"/>
  <c r="H7638" i="3"/>
  <c r="G7638" i="3"/>
  <c r="M7642" i="3"/>
  <c r="L7642" i="3"/>
  <c r="N7644" i="3"/>
  <c r="L7644" i="3"/>
  <c r="N7647" i="3"/>
  <c r="L7647" i="3"/>
  <c r="H7659" i="3"/>
  <c r="G7659" i="3"/>
  <c r="H7666" i="3"/>
  <c r="G7666" i="3"/>
  <c r="H7667" i="3"/>
  <c r="G7667" i="3"/>
  <c r="N7668" i="3"/>
  <c r="L7668" i="3"/>
  <c r="N7674" i="3"/>
  <c r="L7674" i="3"/>
  <c r="H7675" i="3"/>
  <c r="G7675" i="3"/>
  <c r="M7676" i="3"/>
  <c r="L7676" i="3"/>
  <c r="H7680" i="3"/>
  <c r="G7680" i="3"/>
  <c r="N7683" i="3"/>
  <c r="L7683" i="3"/>
  <c r="N7685" i="3"/>
  <c r="L7685" i="3"/>
  <c r="N7689" i="3"/>
  <c r="L7689" i="3"/>
  <c r="N7693" i="3"/>
  <c r="L7693" i="3"/>
  <c r="H7695" i="3"/>
  <c r="G7695" i="3"/>
  <c r="H7697" i="3"/>
  <c r="G7697" i="3"/>
  <c r="M7698" i="3"/>
  <c r="L7698" i="3"/>
  <c r="N7700" i="3"/>
  <c r="L7700" i="3"/>
  <c r="N7703" i="3"/>
  <c r="L7703" i="3"/>
  <c r="H7705" i="3"/>
  <c r="G7705" i="3"/>
  <c r="H7707" i="3"/>
  <c r="G7707" i="3"/>
  <c r="N7708" i="3"/>
  <c r="L7708" i="3"/>
  <c r="H7709" i="3"/>
  <c r="G7709" i="3"/>
  <c r="H7711" i="3"/>
  <c r="G7711" i="3"/>
  <c r="H7716" i="3"/>
  <c r="G7716" i="3"/>
  <c r="H7719" i="3"/>
  <c r="G7719" i="3"/>
  <c r="H7726" i="3"/>
  <c r="G7726" i="3"/>
  <c r="N7729" i="3"/>
  <c r="L7729" i="3"/>
  <c r="H7731" i="3"/>
  <c r="G7731" i="3"/>
  <c r="H7732" i="3"/>
  <c r="G7732" i="3"/>
  <c r="H7737" i="3"/>
  <c r="G7737" i="3"/>
  <c r="H7738" i="3"/>
  <c r="G7738" i="3"/>
  <c r="M7753" i="3"/>
  <c r="L7753" i="3"/>
  <c r="H7755" i="3"/>
  <c r="G7755" i="3"/>
  <c r="H7757" i="3"/>
  <c r="G7757" i="3"/>
  <c r="H7767" i="3"/>
  <c r="G7767" i="3"/>
  <c r="N7772" i="3"/>
  <c r="L7772" i="3"/>
  <c r="M7780" i="3"/>
  <c r="L7780" i="3"/>
  <c r="N7782" i="3"/>
  <c r="L7782" i="3"/>
  <c r="N7784" i="3"/>
  <c r="L7784" i="3"/>
  <c r="H7786" i="3"/>
  <c r="G7786" i="3"/>
  <c r="H7788" i="3"/>
  <c r="G7788" i="3"/>
  <c r="H7790" i="3"/>
  <c r="G7790" i="3"/>
  <c r="M7796" i="3"/>
  <c r="L7796" i="3"/>
  <c r="H7798" i="3"/>
  <c r="G7798" i="3"/>
  <c r="H7800" i="3"/>
  <c r="G7800" i="3"/>
  <c r="N7804" i="3"/>
  <c r="L7804" i="3"/>
  <c r="H7818" i="3"/>
  <c r="G7818" i="3"/>
  <c r="N7820" i="3"/>
  <c r="L7820" i="3"/>
  <c r="M7823" i="3"/>
  <c r="L7823" i="3"/>
  <c r="N7826" i="3"/>
  <c r="L7826" i="3"/>
  <c r="H7828" i="3"/>
  <c r="G7828" i="3"/>
  <c r="H7834" i="3"/>
  <c r="G7834" i="3"/>
  <c r="H7851" i="3"/>
  <c r="G7851" i="3"/>
  <c r="N7852" i="3"/>
  <c r="L7852" i="3"/>
  <c r="M7857" i="3"/>
  <c r="L7857" i="3"/>
  <c r="H7859" i="3"/>
  <c r="G7859" i="3"/>
  <c r="N7863" i="3"/>
  <c r="L7863" i="3"/>
  <c r="H7865" i="3"/>
  <c r="G7865" i="3"/>
  <c r="M7866" i="3"/>
  <c r="L7866" i="3"/>
  <c r="N7871" i="3"/>
  <c r="L7871" i="3"/>
  <c r="N7877" i="3"/>
  <c r="L7877" i="3"/>
  <c r="M7878" i="3"/>
  <c r="L7878" i="3"/>
  <c r="N7880" i="3"/>
  <c r="L7880" i="3"/>
  <c r="N7884" i="3"/>
  <c r="L7884" i="3"/>
  <c r="N7889" i="3"/>
  <c r="L7889" i="3"/>
  <c r="M7891" i="3"/>
  <c r="L7891" i="3"/>
  <c r="N7896" i="3"/>
  <c r="L7896" i="3"/>
  <c r="N7901" i="3"/>
  <c r="L7901" i="3"/>
  <c r="N7904" i="3"/>
  <c r="L7904" i="3"/>
  <c r="H7910" i="3"/>
  <c r="G7910" i="3"/>
  <c r="H7913" i="3"/>
  <c r="G7913" i="3"/>
  <c r="M7917" i="3"/>
  <c r="L7917" i="3"/>
  <c r="N7918" i="3"/>
  <c r="L7918" i="3"/>
  <c r="N7922" i="3"/>
  <c r="L7922" i="3"/>
  <c r="M7926" i="3"/>
  <c r="L7926" i="3"/>
  <c r="N7927" i="3"/>
  <c r="L7927" i="3"/>
  <c r="M7931" i="3"/>
  <c r="L7931" i="3"/>
  <c r="N7933" i="3"/>
  <c r="L7933" i="3"/>
  <c r="H7940" i="3"/>
  <c r="G7940" i="3"/>
  <c r="I7942" i="3"/>
  <c r="G7942" i="3"/>
  <c r="N7944" i="3"/>
  <c r="L7944" i="3"/>
  <c r="N7948" i="3"/>
  <c r="L7948" i="3"/>
  <c r="M7950" i="3"/>
  <c r="L7950" i="3"/>
  <c r="I7952" i="3"/>
  <c r="G7952" i="3"/>
  <c r="H7955" i="3"/>
  <c r="G7955" i="3"/>
  <c r="I7957" i="3"/>
  <c r="G7957" i="3"/>
  <c r="N7958" i="3"/>
  <c r="L7958" i="3"/>
  <c r="N7959" i="3"/>
  <c r="L7959" i="3"/>
  <c r="H7961" i="3"/>
  <c r="G7961" i="3"/>
  <c r="N7964" i="3"/>
  <c r="L7964" i="3"/>
  <c r="M7966" i="3"/>
  <c r="L7966" i="3"/>
  <c r="H7968" i="3"/>
  <c r="G7968" i="3"/>
  <c r="N7969" i="3"/>
  <c r="L7969" i="3"/>
  <c r="N7972" i="3"/>
  <c r="L7972" i="3"/>
  <c r="I7976" i="3"/>
  <c r="G7976" i="3"/>
  <c r="H7978" i="3"/>
  <c r="G7978" i="3"/>
  <c r="H7984" i="3"/>
  <c r="G7984" i="3"/>
  <c r="H7986" i="3"/>
  <c r="G7986" i="3"/>
  <c r="N7987" i="3"/>
  <c r="L7987" i="3"/>
  <c r="N7990" i="3"/>
  <c r="L7990" i="3"/>
  <c r="N7992" i="3"/>
  <c r="L7992" i="3"/>
  <c r="N7994" i="3"/>
  <c r="L7994" i="3"/>
  <c r="H7996" i="3"/>
  <c r="G7996" i="3"/>
  <c r="H7997" i="3"/>
  <c r="G7997" i="3"/>
  <c r="H7998" i="3"/>
  <c r="G7998" i="3"/>
  <c r="H8000" i="3"/>
  <c r="G8000" i="3"/>
  <c r="N8001" i="3"/>
  <c r="L8001" i="3"/>
  <c r="H8005" i="3"/>
  <c r="G8005" i="3"/>
  <c r="H8006" i="3"/>
  <c r="G8006" i="3"/>
  <c r="H8008" i="3"/>
  <c r="G8008" i="3"/>
  <c r="I8010" i="3"/>
  <c r="G8010" i="3"/>
  <c r="N8012" i="3"/>
  <c r="L8012" i="3"/>
  <c r="M8014" i="3"/>
  <c r="L8014" i="3"/>
  <c r="H8018" i="3"/>
  <c r="G8018" i="3"/>
  <c r="M8019" i="3"/>
  <c r="L8019" i="3"/>
  <c r="M8022" i="3"/>
  <c r="L8022" i="3"/>
  <c r="M8024" i="3"/>
  <c r="L8024" i="3"/>
  <c r="N8027" i="3"/>
  <c r="L8027" i="3"/>
  <c r="N8029" i="3"/>
  <c r="L8029" i="3"/>
  <c r="I8032" i="3"/>
  <c r="G8032" i="3"/>
  <c r="M8033" i="3"/>
  <c r="N8036" i="3"/>
  <c r="L8036" i="3"/>
  <c r="H8038" i="3"/>
  <c r="N8043" i="3"/>
  <c r="L8043" i="3"/>
  <c r="I8047" i="3"/>
  <c r="M8049" i="3"/>
  <c r="L8049" i="3"/>
  <c r="M8050" i="3"/>
  <c r="L8050" i="3"/>
  <c r="N8052" i="3"/>
  <c r="L8052" i="3"/>
  <c r="H8054" i="3"/>
  <c r="N8056" i="3"/>
  <c r="L8056" i="3"/>
  <c r="I8059" i="3"/>
  <c r="G8059" i="3"/>
  <c r="N8060" i="3"/>
  <c r="L8060" i="3"/>
  <c r="H8063" i="3"/>
  <c r="H8065" i="3"/>
  <c r="G8065" i="3"/>
  <c r="N8066" i="3"/>
  <c r="I8068" i="3"/>
  <c r="I8070" i="3"/>
  <c r="G8070" i="3"/>
  <c r="N8071" i="3"/>
  <c r="L8071" i="3"/>
  <c r="M8072" i="3"/>
  <c r="N8074" i="3"/>
  <c r="L8074" i="3"/>
  <c r="H8076" i="3"/>
  <c r="G8076" i="3"/>
  <c r="N8078" i="3"/>
  <c r="L8078" i="3"/>
  <c r="N8079" i="3"/>
  <c r="H8081" i="3"/>
  <c r="N8086" i="3"/>
  <c r="L8086" i="3"/>
  <c r="I8091" i="3"/>
  <c r="M8094" i="3"/>
  <c r="L8094" i="3"/>
  <c r="N8096" i="3"/>
  <c r="L8096" i="3"/>
  <c r="H8098" i="3"/>
  <c r="N8100" i="3"/>
  <c r="L8100" i="3"/>
  <c r="I8102" i="3"/>
  <c r="G8102" i="3"/>
  <c r="H8112" i="3"/>
  <c r="G8112" i="3"/>
  <c r="H8116" i="3"/>
  <c r="M8120" i="3"/>
  <c r="L8120" i="3"/>
  <c r="N8122" i="3"/>
  <c r="L8122" i="3"/>
  <c r="H8124" i="3"/>
  <c r="G8124" i="3"/>
  <c r="N8125" i="3"/>
  <c r="L8125" i="3"/>
  <c r="N8130" i="3"/>
  <c r="L8130" i="3"/>
  <c r="I8132" i="3"/>
  <c r="G8132" i="3"/>
  <c r="N8134" i="3"/>
  <c r="M8136" i="3"/>
  <c r="N8137" i="3"/>
  <c r="L8137" i="3"/>
  <c r="H8139" i="3"/>
  <c r="G8139" i="3"/>
  <c r="N8141" i="3"/>
  <c r="L8141" i="3"/>
  <c r="N8146" i="3"/>
  <c r="L8146" i="3"/>
  <c r="I8148" i="3"/>
  <c r="I8151" i="3"/>
  <c r="G8151" i="3"/>
  <c r="N8154" i="3"/>
  <c r="L8154" i="3"/>
  <c r="M8159" i="3"/>
  <c r="N8161" i="3"/>
  <c r="L8161" i="3"/>
  <c r="M8163" i="3"/>
  <c r="L8163" i="3"/>
  <c r="I8167" i="3"/>
  <c r="G8167" i="3"/>
  <c r="I8169" i="3"/>
  <c r="G8169" i="3"/>
  <c r="I8171" i="3"/>
  <c r="G8171" i="3"/>
  <c r="M8172" i="3"/>
  <c r="I8174" i="3"/>
  <c r="I8180" i="3"/>
  <c r="G8180" i="3"/>
  <c r="I8184" i="3"/>
  <c r="G8184" i="3"/>
  <c r="I8186" i="3"/>
  <c r="G8186" i="3"/>
  <c r="N8188" i="3"/>
  <c r="L8188" i="3"/>
  <c r="M8190" i="3"/>
  <c r="L8190" i="3"/>
  <c r="I8194" i="3"/>
  <c r="G8194" i="3"/>
  <c r="I8197" i="3"/>
  <c r="G8197" i="3"/>
  <c r="I8199" i="3"/>
  <c r="G8199" i="3"/>
  <c r="I8201" i="3"/>
  <c r="G8201" i="3"/>
  <c r="M8202" i="3"/>
  <c r="I8204" i="3"/>
  <c r="I8210" i="3"/>
  <c r="G8210" i="3"/>
  <c r="N8213" i="3"/>
  <c r="L8213" i="3"/>
  <c r="I8215" i="3"/>
  <c r="G8215" i="3"/>
  <c r="I8217" i="3"/>
  <c r="G8217" i="3"/>
  <c r="M8218" i="3"/>
  <c r="N8220" i="3"/>
  <c r="L8220" i="3"/>
  <c r="M8222" i="3"/>
  <c r="L8222" i="3"/>
  <c r="I8226" i="3"/>
  <c r="G8226" i="3"/>
  <c r="I8229" i="3"/>
  <c r="G8229" i="3"/>
  <c r="I8231" i="3"/>
  <c r="G8231" i="3"/>
  <c r="I8233" i="3"/>
  <c r="G8233" i="3"/>
  <c r="M8234" i="3"/>
  <c r="I8236" i="3"/>
  <c r="I8242" i="3"/>
  <c r="G8242" i="3"/>
  <c r="N8245" i="3"/>
  <c r="L8245" i="3"/>
  <c r="I8247" i="3"/>
  <c r="G8247" i="3"/>
  <c r="I8249" i="3"/>
  <c r="G8249" i="3"/>
  <c r="M8250" i="3"/>
  <c r="N8252" i="3"/>
  <c r="L8252" i="3"/>
  <c r="M8253" i="3"/>
  <c r="L8253" i="3"/>
  <c r="I8257" i="3"/>
  <c r="G8257" i="3"/>
  <c r="I8259" i="3"/>
  <c r="G8259" i="3"/>
  <c r="I8261" i="3"/>
  <c r="G8261" i="3"/>
  <c r="I8263" i="3"/>
  <c r="G8263" i="3"/>
  <c r="M8264" i="3"/>
  <c r="I8266" i="3"/>
  <c r="I8271" i="3"/>
  <c r="G8271" i="3"/>
  <c r="N8273" i="3"/>
  <c r="L8273" i="3"/>
  <c r="M8276" i="3"/>
  <c r="N8277" i="3"/>
  <c r="L8277" i="3"/>
  <c r="M8279" i="3"/>
  <c r="L8279" i="3"/>
  <c r="I8283" i="3"/>
  <c r="G8283" i="3"/>
  <c r="I8285" i="3"/>
  <c r="G8285" i="3"/>
  <c r="I8287" i="3"/>
  <c r="G8287" i="3"/>
  <c r="M8288" i="3"/>
  <c r="H8291" i="3"/>
  <c r="G8291" i="3"/>
  <c r="I8295" i="3"/>
  <c r="G8295" i="3"/>
  <c r="N8296" i="3"/>
  <c r="M8298" i="3"/>
  <c r="L8298" i="3"/>
  <c r="N8300" i="3"/>
  <c r="L8300" i="3"/>
  <c r="H8302" i="3"/>
  <c r="G8302" i="3"/>
  <c r="I8304" i="3"/>
  <c r="G8304" i="3"/>
  <c r="I8307" i="3"/>
  <c r="G8307" i="3"/>
  <c r="M8309" i="3"/>
  <c r="L8309" i="3"/>
  <c r="H8313" i="3"/>
  <c r="G8313" i="3"/>
  <c r="I8314" i="3"/>
  <c r="G8314" i="3"/>
  <c r="I8317" i="3"/>
  <c r="G8317" i="3"/>
  <c r="M8319" i="3"/>
  <c r="L8319" i="3"/>
  <c r="N8320" i="3"/>
  <c r="L8320" i="3"/>
  <c r="H8322" i="3"/>
  <c r="G8322" i="3"/>
  <c r="I8324" i="3"/>
  <c r="G8324" i="3"/>
  <c r="I8325" i="3"/>
  <c r="G8325" i="3"/>
  <c r="N8327" i="3"/>
  <c r="M8329" i="3"/>
  <c r="L8329" i="3"/>
  <c r="N8330" i="3"/>
  <c r="L8330" i="3"/>
  <c r="I8334" i="3"/>
  <c r="G8334" i="3"/>
  <c r="I8336" i="3"/>
  <c r="G8336" i="3"/>
  <c r="I8338" i="3"/>
  <c r="G8338" i="3"/>
  <c r="N8340" i="3"/>
  <c r="L8340" i="3"/>
  <c r="I8345" i="3"/>
  <c r="G8345" i="3"/>
  <c r="H8347" i="3"/>
  <c r="G8347" i="3"/>
  <c r="H8349" i="3"/>
  <c r="G8349" i="3"/>
  <c r="N8350" i="3"/>
  <c r="L8350" i="3"/>
  <c r="N8351" i="3"/>
  <c r="L8351" i="3"/>
  <c r="H8353" i="3"/>
  <c r="G8353" i="3"/>
  <c r="H8355" i="3"/>
  <c r="G8355" i="3"/>
  <c r="H8357" i="3"/>
  <c r="G8357" i="3"/>
  <c r="M8358" i="3"/>
  <c r="I8361" i="3"/>
  <c r="G8361" i="3"/>
  <c r="N8363" i="3"/>
  <c r="L8363" i="3"/>
  <c r="H8364" i="3"/>
  <c r="G8364" i="3"/>
  <c r="H8368" i="3"/>
  <c r="G8368" i="3"/>
  <c r="N8370" i="3"/>
  <c r="L8370" i="3"/>
  <c r="H8371" i="3"/>
  <c r="G8371" i="3"/>
  <c r="N8373" i="3"/>
  <c r="L8373" i="3"/>
  <c r="N8375" i="3"/>
  <c r="L8375" i="3"/>
  <c r="H8377" i="3"/>
  <c r="G8377" i="3"/>
  <c r="H8379" i="3"/>
  <c r="G8379" i="3"/>
  <c r="H8381" i="3"/>
  <c r="I8383" i="3"/>
  <c r="G8383" i="3"/>
  <c r="H8385" i="3"/>
  <c r="G8385" i="3"/>
  <c r="N8386" i="3"/>
  <c r="L8386" i="3"/>
  <c r="H8388" i="3"/>
  <c r="G8388" i="3"/>
  <c r="I8393" i="3"/>
  <c r="G8393" i="3"/>
  <c r="N8394" i="3"/>
  <c r="L8394" i="3"/>
  <c r="H8396" i="3"/>
  <c r="G8396" i="3"/>
  <c r="H8398" i="3"/>
  <c r="G8398" i="3"/>
  <c r="N8399" i="3"/>
  <c r="L8399" i="3"/>
  <c r="N8401" i="3"/>
  <c r="L8401" i="3"/>
  <c r="H8404" i="3"/>
  <c r="G8404" i="3"/>
  <c r="H8407" i="3"/>
  <c r="G8407" i="3"/>
  <c r="H8409" i="3"/>
  <c r="N8412" i="3"/>
  <c r="L8412" i="3"/>
  <c r="H8413" i="3"/>
  <c r="G8413" i="3"/>
  <c r="N8418" i="3"/>
  <c r="L8418" i="3"/>
  <c r="H8420" i="3"/>
  <c r="G8420" i="3"/>
  <c r="H8422" i="3"/>
  <c r="G8422" i="3"/>
  <c r="N8423" i="3"/>
  <c r="L8423" i="3"/>
  <c r="N8425" i="3"/>
  <c r="L8425" i="3"/>
  <c r="H8427" i="3"/>
  <c r="G8427" i="3"/>
  <c r="H8429" i="3"/>
  <c r="G8429" i="3"/>
  <c r="H8431" i="3"/>
  <c r="G8431" i="3"/>
  <c r="M8432" i="3"/>
  <c r="H8433" i="3"/>
  <c r="I8434" i="3"/>
  <c r="G8434" i="3"/>
  <c r="H8435" i="3"/>
  <c r="G8435" i="3"/>
  <c r="N8436" i="3"/>
  <c r="L8436" i="3"/>
  <c r="H8437" i="3"/>
  <c r="G8437" i="3"/>
  <c r="I8440" i="3"/>
  <c r="G8440" i="3"/>
  <c r="H8442" i="3"/>
  <c r="G8442" i="3"/>
  <c r="I8444" i="3"/>
  <c r="G8444" i="3"/>
  <c r="H8446" i="3"/>
  <c r="G8446" i="3"/>
  <c r="N8448" i="3"/>
  <c r="L8448" i="3"/>
  <c r="N8449" i="3"/>
  <c r="L8449" i="3"/>
  <c r="H8452" i="3"/>
  <c r="G8452" i="3"/>
  <c r="H8454" i="3"/>
  <c r="G8454" i="3"/>
  <c r="H8455" i="3"/>
  <c r="G8455" i="3"/>
  <c r="I8458" i="3"/>
  <c r="G8458" i="3"/>
  <c r="H8459" i="3"/>
  <c r="G8459" i="3"/>
  <c r="N8460" i="3"/>
  <c r="L8460" i="3"/>
  <c r="H8461" i="3"/>
  <c r="G8461" i="3"/>
  <c r="I8463" i="3"/>
  <c r="G8463" i="3"/>
  <c r="H8464" i="3"/>
  <c r="G8464" i="3"/>
  <c r="I8466" i="3"/>
  <c r="G8466" i="3"/>
  <c r="H8468" i="3"/>
  <c r="G8468" i="3"/>
  <c r="H8470" i="3"/>
  <c r="G8470" i="3"/>
  <c r="N8472" i="3"/>
  <c r="L8472" i="3"/>
  <c r="H8475" i="3"/>
  <c r="G8475" i="3"/>
  <c r="H8477" i="3"/>
  <c r="G8477" i="3"/>
  <c r="H8479" i="3"/>
  <c r="G8479" i="3"/>
  <c r="M8480" i="3"/>
  <c r="H8481" i="3"/>
  <c r="H8484" i="3"/>
  <c r="G8484" i="3"/>
  <c r="N8485" i="3"/>
  <c r="L8485" i="3"/>
  <c r="H8489" i="3"/>
  <c r="G8489" i="3"/>
  <c r="I8490" i="3"/>
  <c r="G8490" i="3"/>
  <c r="N8491" i="3"/>
  <c r="L8491" i="3"/>
  <c r="H8493" i="3"/>
  <c r="G8493" i="3"/>
  <c r="H8498" i="3"/>
  <c r="G8498" i="3"/>
  <c r="H8500" i="3"/>
  <c r="G8500" i="3"/>
  <c r="H8502" i="3"/>
  <c r="G8502" i="3"/>
  <c r="M8503" i="3"/>
  <c r="I8506" i="3"/>
  <c r="G8506" i="3"/>
  <c r="H8507" i="3"/>
  <c r="G8507" i="3"/>
  <c r="I8510" i="3"/>
  <c r="G8510" i="3"/>
  <c r="H8511" i="3"/>
  <c r="G8511" i="3"/>
  <c r="N8513" i="3"/>
  <c r="L8513" i="3"/>
  <c r="H8514" i="3"/>
  <c r="G8514" i="3"/>
  <c r="H8515" i="3"/>
  <c r="G8515" i="3"/>
  <c r="N8517" i="3"/>
  <c r="L8517" i="3"/>
  <c r="H8520" i="3"/>
  <c r="G8520" i="3"/>
  <c r="H8521" i="3"/>
  <c r="G8521" i="3"/>
  <c r="M8522" i="3"/>
  <c r="H8523" i="3"/>
  <c r="I8524" i="3"/>
  <c r="G8524" i="3"/>
  <c r="H8525" i="3"/>
  <c r="G8525" i="3"/>
  <c r="N8526" i="3"/>
  <c r="L8526" i="3"/>
  <c r="H8527" i="3"/>
  <c r="G8527" i="3"/>
  <c r="N8529" i="3"/>
  <c r="L8529" i="3"/>
  <c r="I8530" i="3"/>
  <c r="G8530" i="3"/>
  <c r="N8531" i="3"/>
  <c r="L8531" i="3"/>
  <c r="I8532" i="3"/>
  <c r="H8533" i="3"/>
  <c r="I8534" i="3"/>
  <c r="N8535" i="3"/>
  <c r="L8535" i="3"/>
  <c r="M8537" i="3"/>
  <c r="L8537" i="3"/>
  <c r="N8538" i="3"/>
  <c r="L8538" i="3"/>
  <c r="N8539" i="3"/>
  <c r="L8539" i="3"/>
  <c r="M8540" i="3"/>
  <c r="I8542" i="3"/>
  <c r="G8542" i="3"/>
  <c r="N8543" i="3"/>
  <c r="L8543" i="3"/>
  <c r="H8545" i="3"/>
  <c r="H8546" i="3"/>
  <c r="N8547" i="3"/>
  <c r="L8547" i="3"/>
  <c r="M8548" i="3"/>
  <c r="I8549" i="3"/>
  <c r="G8549" i="3"/>
  <c r="I8550" i="3"/>
  <c r="I8551" i="3"/>
  <c r="H8552" i="3"/>
  <c r="I8555" i="3"/>
  <c r="G8555" i="3"/>
  <c r="I8556" i="3"/>
  <c r="G8556" i="3"/>
  <c r="N8557" i="3"/>
  <c r="L8557" i="3"/>
  <c r="I8559" i="3"/>
  <c r="N8560" i="3"/>
  <c r="L8560" i="3"/>
  <c r="N8561" i="3"/>
  <c r="L8561" i="3"/>
  <c r="H8564" i="3"/>
  <c r="G8564" i="3"/>
  <c r="I8565" i="3"/>
  <c r="G8565" i="3"/>
  <c r="H8566" i="3"/>
  <c r="G8566" i="3"/>
  <c r="I8567" i="3"/>
  <c r="G8567" i="3"/>
  <c r="N8569" i="3"/>
  <c r="L8569" i="3"/>
  <c r="H8570" i="3"/>
  <c r="G8570" i="3"/>
  <c r="H8572" i="3"/>
  <c r="G8572" i="3"/>
  <c r="I8573" i="3"/>
  <c r="G8573" i="3"/>
  <c r="H8574" i="3"/>
  <c r="G8574" i="3"/>
  <c r="M8575" i="3"/>
  <c r="N8576" i="3"/>
  <c r="L8576" i="3"/>
  <c r="M8577" i="3"/>
  <c r="M8578" i="3"/>
  <c r="N8580" i="3"/>
  <c r="L8580" i="3"/>
  <c r="I8582" i="3"/>
  <c r="G8582" i="3"/>
  <c r="I8583" i="3"/>
  <c r="H8584" i="3"/>
  <c r="H8585" i="3"/>
  <c r="G8585" i="3"/>
  <c r="M8586" i="3"/>
  <c r="N8588" i="3"/>
  <c r="L8588" i="3"/>
  <c r="M8589" i="3"/>
  <c r="M8590" i="3"/>
  <c r="I8592" i="3"/>
  <c r="H8593" i="3"/>
  <c r="G8593" i="3"/>
  <c r="M8594" i="3"/>
  <c r="M8595" i="3"/>
  <c r="N8596" i="3"/>
  <c r="L8596" i="3"/>
  <c r="N8597" i="3"/>
  <c r="L8597" i="3"/>
  <c r="M8598" i="3"/>
  <c r="H8600" i="3"/>
  <c r="G8600" i="3"/>
  <c r="I8601" i="3"/>
  <c r="G8601" i="3"/>
  <c r="N8603" i="3"/>
  <c r="L8603" i="3"/>
  <c r="I8605" i="3"/>
  <c r="G8605" i="3"/>
  <c r="N8606" i="3"/>
  <c r="L8606" i="3"/>
  <c r="M8607" i="3"/>
  <c r="L8607" i="3"/>
  <c r="M8609" i="3"/>
  <c r="L8609" i="3"/>
  <c r="I8610" i="3"/>
  <c r="G8610" i="3"/>
  <c r="N8611" i="3"/>
  <c r="L8611" i="3"/>
  <c r="I8612" i="3"/>
  <c r="N8613" i="3"/>
  <c r="L8613" i="3"/>
  <c r="I8614" i="3"/>
  <c r="G8614" i="3"/>
  <c r="I8615" i="3"/>
  <c r="H8617" i="3"/>
  <c r="G8617" i="3"/>
  <c r="I8618" i="3"/>
  <c r="G8618" i="3"/>
  <c r="I8619" i="3"/>
  <c r="G8619" i="3"/>
  <c r="N8621" i="3"/>
  <c r="L8621" i="3"/>
  <c r="I8622" i="3"/>
  <c r="G8622" i="3"/>
  <c r="I8625" i="3"/>
  <c r="G8625" i="3"/>
  <c r="H8626" i="3"/>
  <c r="G8626" i="3"/>
  <c r="N8627" i="3"/>
  <c r="L8627" i="3"/>
  <c r="N8628" i="3"/>
  <c r="L8628" i="3"/>
  <c r="N8629" i="3"/>
  <c r="L8629" i="3"/>
  <c r="I8630" i="3"/>
  <c r="G8630" i="3"/>
  <c r="I8634" i="3"/>
  <c r="H8635" i="3"/>
  <c r="G8635" i="3"/>
  <c r="H8637" i="3"/>
  <c r="G8637" i="3"/>
  <c r="H8638" i="3"/>
  <c r="G8638" i="3"/>
  <c r="M8639" i="3"/>
  <c r="M8641" i="3"/>
  <c r="H8642" i="3"/>
  <c r="G8642" i="3"/>
  <c r="I8643" i="3"/>
  <c r="H8644" i="3"/>
  <c r="G8644" i="3"/>
  <c r="H8645" i="3"/>
  <c r="G8645" i="3"/>
  <c r="I8646" i="3"/>
  <c r="H8647" i="3"/>
  <c r="G8647" i="3"/>
  <c r="N8653" i="3"/>
  <c r="L8653" i="3"/>
  <c r="I8657" i="3"/>
  <c r="N8660" i="3"/>
  <c r="L8660" i="3"/>
  <c r="H8662" i="3"/>
  <c r="G8662" i="3"/>
  <c r="N8664" i="3"/>
  <c r="L8664" i="3"/>
  <c r="N8666" i="3"/>
  <c r="L8666" i="3"/>
  <c r="H8670" i="3"/>
  <c r="G8670" i="3"/>
  <c r="N8671" i="3"/>
  <c r="L8671" i="3"/>
  <c r="N8673" i="3"/>
  <c r="L8673" i="3"/>
  <c r="N8675" i="3"/>
  <c r="L8675" i="3"/>
  <c r="I8679" i="3"/>
  <c r="M8681" i="3"/>
  <c r="L8681" i="3"/>
  <c r="M8682" i="3"/>
  <c r="L8682" i="3"/>
  <c r="M8684" i="3"/>
  <c r="L8684" i="3"/>
  <c r="M8685" i="3"/>
  <c r="L8685" i="3"/>
  <c r="N8686" i="3"/>
  <c r="L8686" i="3"/>
  <c r="N8687" i="3"/>
  <c r="L8687" i="3"/>
  <c r="M8688" i="3"/>
  <c r="L8688" i="3"/>
  <c r="M8690" i="3"/>
  <c r="L8690" i="3"/>
  <c r="I8692" i="3"/>
  <c r="M8696" i="3"/>
  <c r="L8696" i="3"/>
  <c r="I8697" i="3"/>
  <c r="G8697" i="3"/>
  <c r="I8698" i="3"/>
  <c r="G8698" i="3"/>
  <c r="H8704" i="3"/>
  <c r="I8706" i="3"/>
  <c r="G8706" i="3"/>
  <c r="M8707" i="3"/>
  <c r="L8707" i="3"/>
  <c r="H8709" i="3"/>
  <c r="G8709" i="3"/>
  <c r="M8710" i="3"/>
  <c r="L8710" i="3"/>
  <c r="I8714" i="3"/>
  <c r="G8714" i="3"/>
  <c r="H8718" i="3"/>
  <c r="M8719" i="3"/>
  <c r="L8719" i="3"/>
  <c r="I8722" i="3"/>
  <c r="I8724" i="3"/>
  <c r="G8724" i="3"/>
  <c r="M8725" i="3"/>
  <c r="L8725" i="3"/>
  <c r="I8726" i="3"/>
  <c r="G8726" i="3"/>
  <c r="I8727" i="3"/>
  <c r="G8727" i="3"/>
  <c r="H8729" i="3"/>
  <c r="H8731" i="3"/>
  <c r="I8733" i="3"/>
  <c r="G8733" i="3"/>
  <c r="M8734" i="3"/>
  <c r="L8734" i="3"/>
  <c r="M8735" i="3"/>
  <c r="L8735" i="3"/>
  <c r="M8736" i="3"/>
  <c r="L8736" i="3"/>
  <c r="I8737" i="3"/>
  <c r="H8739" i="3"/>
  <c r="G8739" i="3"/>
  <c r="M8740" i="3"/>
  <c r="L8740" i="3"/>
  <c r="M8745" i="3"/>
  <c r="L8745" i="3"/>
  <c r="M8747" i="3"/>
  <c r="L8747" i="3"/>
  <c r="H8749" i="3"/>
  <c r="M8751" i="3"/>
  <c r="L8751" i="3"/>
  <c r="H8753" i="3"/>
  <c r="G8753" i="3"/>
  <c r="M8754" i="3"/>
  <c r="L8754" i="3"/>
  <c r="M8755" i="3"/>
  <c r="L8755" i="3"/>
  <c r="M8756" i="3"/>
  <c r="L8756" i="3"/>
  <c r="M8758" i="3"/>
  <c r="L8758" i="3"/>
  <c r="I8760" i="3"/>
  <c r="G8760" i="3"/>
  <c r="M8761" i="3"/>
  <c r="L8761" i="3"/>
  <c r="M8765" i="3"/>
  <c r="N8770" i="3"/>
  <c r="L8770" i="3"/>
  <c r="M8775" i="3"/>
  <c r="I8776" i="3"/>
  <c r="G8776" i="3"/>
  <c r="H8777" i="3"/>
  <c r="G8777" i="3"/>
  <c r="H8780" i="3"/>
  <c r="G8780" i="3"/>
  <c r="N8782" i="3"/>
  <c r="L8782" i="3"/>
  <c r="I8783" i="3"/>
  <c r="H8785" i="3"/>
  <c r="G8785" i="3"/>
  <c r="M8787" i="3"/>
  <c r="M8788" i="3"/>
  <c r="L8788" i="3"/>
  <c r="N8789" i="3"/>
  <c r="L8789" i="3"/>
  <c r="H8790" i="3"/>
  <c r="G8790" i="3"/>
  <c r="M8791" i="3"/>
  <c r="M8793" i="3"/>
  <c r="L8793" i="3"/>
  <c r="N8794" i="3"/>
  <c r="L8794" i="3"/>
  <c r="H8805" i="3"/>
  <c r="G8805" i="3"/>
  <c r="M8806" i="3"/>
  <c r="L8806" i="3"/>
  <c r="H8809" i="3"/>
  <c r="I8810" i="3"/>
  <c r="G8810" i="3"/>
  <c r="I8813" i="3"/>
  <c r="G8813" i="3"/>
  <c r="M8814" i="3"/>
  <c r="L8814" i="3"/>
  <c r="I8823" i="3"/>
  <c r="G8823" i="3"/>
  <c r="M8824" i="3"/>
  <c r="L8824" i="3"/>
  <c r="M8826" i="3"/>
  <c r="L8826" i="3"/>
  <c r="M8828" i="3"/>
  <c r="L8828" i="3"/>
  <c r="I8835" i="3"/>
  <c r="G8835" i="3"/>
  <c r="H8842" i="3"/>
  <c r="I8843" i="3"/>
  <c r="G8843" i="3"/>
  <c r="M8845" i="3"/>
  <c r="L8845" i="3"/>
  <c r="M8846" i="3"/>
  <c r="L8846" i="3"/>
  <c r="M8848" i="3"/>
  <c r="L8848" i="3"/>
  <c r="M8852" i="3"/>
  <c r="L8852" i="3"/>
  <c r="M8856" i="3"/>
  <c r="L8856" i="3"/>
  <c r="H8859" i="3"/>
  <c r="G8859" i="3"/>
  <c r="M8862" i="3"/>
  <c r="L8862" i="3"/>
  <c r="M8863" i="3"/>
  <c r="L8863" i="3"/>
  <c r="I8870" i="3"/>
  <c r="G8870" i="3"/>
  <c r="M8873" i="3"/>
  <c r="L8873" i="3"/>
  <c r="M8875" i="3"/>
  <c r="L8875" i="3"/>
  <c r="M8876" i="3"/>
  <c r="L8876" i="3"/>
  <c r="M8878" i="3"/>
  <c r="L8878" i="3"/>
  <c r="H8880" i="3"/>
  <c r="H8882" i="3"/>
  <c r="G8882" i="3"/>
  <c r="M8885" i="3"/>
  <c r="L8885" i="3"/>
  <c r="M8892" i="3"/>
  <c r="L8892" i="3"/>
  <c r="M8896" i="3"/>
  <c r="L8896" i="3"/>
  <c r="M8898" i="3"/>
  <c r="L8898" i="3"/>
  <c r="M8902" i="3"/>
  <c r="L8902" i="3"/>
  <c r="M8903" i="3"/>
  <c r="L8903" i="3"/>
  <c r="H8905" i="3"/>
  <c r="H8908" i="3"/>
  <c r="H8912" i="3"/>
  <c r="G8912" i="3"/>
  <c r="M8914" i="3"/>
  <c r="L8914" i="3"/>
  <c r="M8916" i="3"/>
  <c r="L8916" i="3"/>
  <c r="M8919" i="3"/>
  <c r="L8919" i="3"/>
  <c r="I8920" i="3"/>
  <c r="G8920" i="3"/>
  <c r="I8926" i="3"/>
  <c r="G8926" i="3"/>
  <c r="H8928" i="3"/>
  <c r="G8928" i="3"/>
  <c r="M8933" i="3"/>
  <c r="L8933" i="3"/>
  <c r="I8940" i="3"/>
  <c r="N8941" i="3"/>
  <c r="M8942" i="3"/>
  <c r="L8942" i="3"/>
  <c r="I8945" i="3"/>
  <c r="G8945" i="3"/>
  <c r="M8948" i="3"/>
  <c r="L8948" i="3"/>
  <c r="I8970" i="3"/>
  <c r="H8972" i="3"/>
  <c r="G8972" i="3"/>
  <c r="N8973" i="3"/>
  <c r="M8976" i="3"/>
  <c r="L8976" i="3"/>
  <c r="M8978" i="3"/>
  <c r="L8978" i="3"/>
  <c r="H8984" i="3"/>
  <c r="H8994" i="3"/>
  <c r="H8996" i="3"/>
  <c r="G8996" i="3"/>
  <c r="N8997" i="3"/>
  <c r="M8999" i="3"/>
  <c r="L8999" i="3"/>
  <c r="H9007" i="3"/>
  <c r="M9011" i="3"/>
  <c r="L9011" i="3"/>
  <c r="M9013" i="3"/>
  <c r="L9013" i="3"/>
  <c r="H9021" i="3"/>
  <c r="G9021" i="3"/>
  <c r="H9026" i="3"/>
  <c r="G9026" i="3"/>
  <c r="H9028" i="3"/>
  <c r="G9028" i="3"/>
  <c r="H9030" i="3"/>
  <c r="G9030" i="3"/>
  <c r="H9032" i="3"/>
  <c r="G9032" i="3"/>
  <c r="H9034" i="3"/>
  <c r="G9034" i="3"/>
  <c r="H9036" i="3"/>
  <c r="G9036" i="3"/>
  <c r="M9037" i="3"/>
  <c r="L9037" i="3"/>
  <c r="M9039" i="3"/>
  <c r="L9039" i="3"/>
  <c r="H9044" i="3"/>
  <c r="M9047" i="3"/>
  <c r="L9047" i="3"/>
  <c r="M9049" i="3"/>
  <c r="L9049" i="3"/>
  <c r="M9050" i="3"/>
  <c r="L9050" i="3"/>
  <c r="M9058" i="3"/>
  <c r="L9058" i="3"/>
  <c r="H9064" i="3"/>
  <c r="G9064" i="3"/>
  <c r="M9067" i="3"/>
  <c r="L9067" i="3"/>
  <c r="I9076" i="3"/>
  <c r="H9082" i="3"/>
  <c r="G9082" i="3"/>
  <c r="H9083" i="3"/>
  <c r="G9083" i="3"/>
  <c r="I9087" i="3"/>
  <c r="G9087" i="3"/>
  <c r="I9095" i="3"/>
  <c r="G9095" i="3"/>
  <c r="M9098" i="3"/>
  <c r="L9098" i="3"/>
  <c r="M9100" i="3"/>
  <c r="L9100" i="3"/>
  <c r="I9103" i="3"/>
  <c r="H9105" i="3"/>
  <c r="G9105" i="3"/>
  <c r="H9109" i="3"/>
  <c r="G9109" i="3"/>
  <c r="I9111" i="3"/>
  <c r="G9111" i="3"/>
  <c r="M9114" i="3"/>
  <c r="L9114" i="3"/>
  <c r="M9116" i="3"/>
  <c r="L9116" i="3"/>
  <c r="M9118" i="3"/>
  <c r="L9118" i="3"/>
  <c r="H9126" i="3"/>
  <c r="M9127" i="3"/>
  <c r="L9127" i="3"/>
  <c r="I9136" i="3"/>
  <c r="G9136" i="3"/>
  <c r="M9137" i="3"/>
  <c r="L9137" i="3"/>
  <c r="H9148" i="3"/>
  <c r="M9149" i="3"/>
  <c r="L9149" i="3"/>
  <c r="M9151" i="3"/>
  <c r="L9151" i="3"/>
  <c r="H9156" i="3"/>
  <c r="H9158" i="3"/>
  <c r="G9158" i="3"/>
  <c r="I9169" i="3"/>
  <c r="G9169" i="3"/>
  <c r="M9171" i="3"/>
  <c r="L9171" i="3"/>
  <c r="I9179" i="3"/>
  <c r="M9180" i="3"/>
  <c r="L9180" i="3"/>
  <c r="H9183" i="3"/>
  <c r="H9184" i="3"/>
  <c r="G9184" i="3"/>
  <c r="H9185" i="3"/>
  <c r="G9185" i="3"/>
  <c r="I9187" i="3"/>
  <c r="G9187" i="3"/>
  <c r="M9188" i="3"/>
  <c r="L9188" i="3"/>
  <c r="M9190" i="3"/>
  <c r="L9190" i="3"/>
  <c r="H9195" i="3"/>
  <c r="H9198" i="3"/>
  <c r="G9198" i="3"/>
  <c r="M9200" i="3"/>
  <c r="L9200" i="3"/>
  <c r="M9202" i="3"/>
  <c r="L9202" i="3"/>
  <c r="I9209" i="3"/>
  <c r="G9209" i="3"/>
  <c r="M9210" i="3"/>
  <c r="L9210" i="3"/>
  <c r="H9216" i="3"/>
  <c r="I9217" i="3"/>
  <c r="G9217" i="3"/>
  <c r="M9220" i="3"/>
  <c r="L9220" i="3"/>
  <c r="I9224" i="3"/>
  <c r="G9224" i="3"/>
  <c r="H9225" i="3"/>
  <c r="G9225" i="3"/>
  <c r="H9232" i="3"/>
  <c r="I9233" i="3"/>
  <c r="G9233" i="3"/>
  <c r="I9244" i="3"/>
  <c r="N9245" i="3"/>
  <c r="H9251" i="3"/>
  <c r="G9251" i="3"/>
  <c r="I9265" i="3"/>
  <c r="I9273" i="3"/>
  <c r="G9273" i="3"/>
  <c r="H9291" i="3"/>
  <c r="H9295" i="3"/>
  <c r="G9295" i="3"/>
  <c r="I9298" i="3"/>
  <c r="G9298" i="3"/>
  <c r="M9300" i="3"/>
  <c r="L9300" i="3"/>
  <c r="H9305" i="3"/>
  <c r="I9310" i="3"/>
  <c r="G9310" i="3"/>
  <c r="I9317" i="3"/>
  <c r="G9317" i="3"/>
  <c r="M9326" i="3"/>
  <c r="L9326" i="3"/>
  <c r="H9328" i="3"/>
  <c r="I9330" i="3"/>
  <c r="G9330" i="3"/>
  <c r="H9332" i="3"/>
  <c r="G9332" i="3"/>
  <c r="M9333" i="3"/>
  <c r="L9333" i="3"/>
  <c r="I9335" i="3"/>
  <c r="G9335" i="3"/>
  <c r="I9336" i="3"/>
  <c r="I9338" i="3"/>
  <c r="G9338" i="3"/>
  <c r="M9340" i="3"/>
  <c r="L9340" i="3"/>
  <c r="M9342" i="3"/>
  <c r="L9342" i="3"/>
  <c r="H9345" i="3"/>
  <c r="G9345" i="3"/>
  <c r="M9347" i="3"/>
  <c r="L9347" i="3"/>
  <c r="I9352" i="3"/>
  <c r="G9352" i="3"/>
  <c r="I9355" i="3"/>
  <c r="G9355" i="3"/>
  <c r="M9356" i="3"/>
  <c r="L9356" i="3"/>
  <c r="I9357" i="3"/>
  <c r="G9357" i="3"/>
  <c r="I9359" i="3"/>
  <c r="G9359" i="3"/>
  <c r="M9362" i="3"/>
  <c r="L9362" i="3"/>
  <c r="I9368" i="3"/>
  <c r="G9368" i="3"/>
  <c r="I9369" i="3"/>
  <c r="N9371" i="3"/>
  <c r="M9372" i="3"/>
  <c r="L9372" i="3"/>
  <c r="M9373" i="3"/>
  <c r="L9373" i="3"/>
  <c r="H9374" i="3"/>
  <c r="M9375" i="3"/>
  <c r="L9375" i="3"/>
  <c r="M9377" i="3"/>
  <c r="L9377" i="3"/>
  <c r="I9380" i="3"/>
  <c r="G9380" i="3"/>
  <c r="I9382" i="3"/>
  <c r="G9382" i="3"/>
  <c r="I9384" i="3"/>
  <c r="G9384" i="3"/>
  <c r="I9385" i="3"/>
  <c r="G9385" i="3"/>
  <c r="M9386" i="3"/>
  <c r="L9386" i="3"/>
  <c r="H9387" i="3"/>
  <c r="M9388" i="3"/>
  <c r="L9388" i="3"/>
  <c r="M9391" i="3"/>
  <c r="L9391" i="3"/>
  <c r="M9392" i="3"/>
  <c r="L9392" i="3"/>
  <c r="I9393" i="3"/>
  <c r="G9393" i="3"/>
  <c r="H9396" i="3"/>
  <c r="G9396" i="3"/>
  <c r="M9397" i="3"/>
  <c r="L9397" i="3"/>
  <c r="I9398" i="3"/>
  <c r="G9398" i="3"/>
  <c r="M9403" i="3"/>
  <c r="L9403" i="3"/>
  <c r="I9404" i="3"/>
  <c r="G9404" i="3"/>
  <c r="M9405" i="3"/>
  <c r="L9405" i="3"/>
  <c r="M9407" i="3"/>
  <c r="L9407" i="3"/>
  <c r="M9408" i="3"/>
  <c r="L9408" i="3"/>
  <c r="M9410" i="3"/>
  <c r="L9410" i="3"/>
  <c r="I9412" i="3"/>
  <c r="G9412" i="3"/>
  <c r="I9414" i="3"/>
  <c r="G9414" i="3"/>
  <c r="H9416" i="3"/>
  <c r="G9416" i="3"/>
  <c r="M9417" i="3"/>
  <c r="L9417" i="3"/>
  <c r="I9419" i="3"/>
  <c r="G9419" i="3"/>
  <c r="M9420" i="3"/>
  <c r="L9420" i="3"/>
  <c r="I9421" i="3"/>
  <c r="M9422" i="3"/>
  <c r="L9422" i="3"/>
  <c r="M9423" i="3"/>
  <c r="L9423" i="3"/>
  <c r="M9425" i="3"/>
  <c r="L9425" i="3"/>
  <c r="M9427" i="3"/>
  <c r="L9427" i="3"/>
  <c r="H9429" i="3"/>
  <c r="M9430" i="3"/>
  <c r="L9430" i="3"/>
  <c r="M9432" i="3"/>
  <c r="L9432" i="3"/>
  <c r="M9434" i="3"/>
  <c r="L9434" i="3"/>
  <c r="M9435" i="3"/>
  <c r="L9435" i="3"/>
  <c r="M9437" i="3"/>
  <c r="L9437" i="3"/>
  <c r="M9439" i="3"/>
  <c r="L9439" i="3"/>
  <c r="M9441" i="3"/>
  <c r="L9441" i="3"/>
  <c r="M9443" i="3"/>
  <c r="L9443" i="3"/>
  <c r="M9444" i="3"/>
  <c r="L9444" i="3"/>
  <c r="I9445" i="3"/>
  <c r="I9447" i="3"/>
  <c r="G9447" i="3"/>
  <c r="M9449" i="3"/>
  <c r="L9449" i="3"/>
  <c r="M9451" i="3"/>
  <c r="L9451" i="3"/>
  <c r="M9454" i="3"/>
  <c r="L9454" i="3"/>
  <c r="I9456" i="3"/>
  <c r="G9456" i="3"/>
  <c r="M9457" i="3"/>
  <c r="L9457" i="3"/>
  <c r="M9458" i="3"/>
  <c r="L9458" i="3"/>
  <c r="M9459" i="3"/>
  <c r="L9459" i="3"/>
  <c r="M9461" i="3"/>
  <c r="L9461" i="3"/>
  <c r="M9464" i="3"/>
  <c r="L9464" i="3"/>
  <c r="I9467" i="3"/>
  <c r="G9467" i="3"/>
  <c r="M9468" i="3"/>
  <c r="L9468" i="3"/>
  <c r="M9469" i="3"/>
  <c r="L9469" i="3"/>
  <c r="M9470" i="3"/>
  <c r="L9470" i="3"/>
  <c r="I9471" i="3"/>
  <c r="H9473" i="3"/>
  <c r="G9473" i="3"/>
  <c r="M9474" i="3"/>
  <c r="L9474" i="3"/>
  <c r="M9476" i="3"/>
  <c r="L9476" i="3"/>
  <c r="M9477" i="3"/>
  <c r="L9477" i="3"/>
  <c r="M9478" i="3"/>
  <c r="L9478" i="3"/>
  <c r="M9480" i="3"/>
  <c r="L9480" i="3"/>
  <c r="I9482" i="3"/>
  <c r="H9483" i="3"/>
  <c r="G9483" i="3"/>
  <c r="I9486" i="3"/>
  <c r="G9486" i="3"/>
  <c r="M9487" i="3"/>
  <c r="L9487" i="3"/>
  <c r="M9488" i="3"/>
  <c r="L9488" i="3"/>
  <c r="H9490" i="3"/>
  <c r="I9493" i="3"/>
  <c r="G9493" i="3"/>
  <c r="M9494" i="3"/>
  <c r="L9494" i="3"/>
  <c r="M9495" i="3"/>
  <c r="L9495" i="3"/>
  <c r="I9496" i="3"/>
  <c r="I9498" i="3"/>
  <c r="G9498" i="3"/>
  <c r="M9499" i="3"/>
  <c r="L9499" i="3"/>
  <c r="M9501" i="3"/>
  <c r="L9501" i="3"/>
  <c r="M9502" i="3"/>
  <c r="L9502" i="3"/>
  <c r="M9504" i="3"/>
  <c r="L9504" i="3"/>
  <c r="M9506" i="3"/>
  <c r="L9506" i="3"/>
  <c r="M9508" i="3"/>
  <c r="L9508" i="3"/>
  <c r="M9510" i="3"/>
  <c r="L9510" i="3"/>
  <c r="M9512" i="3"/>
  <c r="L9512" i="3"/>
  <c r="M9514" i="3"/>
  <c r="L9514" i="3"/>
  <c r="M9516" i="3"/>
  <c r="L9516" i="3"/>
  <c r="M9519" i="3"/>
  <c r="L9519" i="3"/>
  <c r="M9521" i="3"/>
  <c r="L9521" i="3"/>
  <c r="H9523" i="3"/>
  <c r="M9524" i="3"/>
  <c r="L9524" i="3"/>
  <c r="M9526" i="3"/>
  <c r="L9526" i="3"/>
  <c r="I9528" i="3"/>
  <c r="G9528" i="3"/>
  <c r="M9529" i="3"/>
  <c r="L9529" i="3"/>
  <c r="I9532" i="3"/>
  <c r="I9534" i="3"/>
  <c r="G9534" i="3"/>
  <c r="M9535" i="3"/>
  <c r="L9535" i="3"/>
  <c r="M9537" i="3"/>
  <c r="L9537" i="3"/>
  <c r="M9539" i="3"/>
  <c r="L9539" i="3"/>
  <c r="I9541" i="3"/>
  <c r="H9543" i="3"/>
  <c r="G9543" i="3"/>
  <c r="M9544" i="3"/>
  <c r="L9544" i="3"/>
  <c r="M9546" i="3"/>
  <c r="L9546" i="3"/>
  <c r="I9548" i="3"/>
  <c r="G9548" i="3"/>
  <c r="M9549" i="3"/>
  <c r="L9549" i="3"/>
  <c r="M9551" i="3"/>
  <c r="L9551" i="3"/>
  <c r="H9553" i="3"/>
  <c r="M9554" i="3"/>
  <c r="L9554" i="3"/>
  <c r="M9556" i="3"/>
  <c r="L9556" i="3"/>
  <c r="I9558" i="3"/>
  <c r="G9558" i="3"/>
  <c r="M9559" i="3"/>
  <c r="L9559" i="3"/>
  <c r="M9561" i="3"/>
  <c r="L9561" i="3"/>
  <c r="I9563" i="3"/>
  <c r="I9565" i="3"/>
  <c r="G9565" i="3"/>
  <c r="M9566" i="3"/>
  <c r="L9566" i="3"/>
  <c r="M9568" i="3"/>
  <c r="L9568" i="3"/>
  <c r="M9569" i="3"/>
  <c r="L9569" i="3"/>
  <c r="M9571" i="3"/>
  <c r="L9571" i="3"/>
  <c r="I9573" i="3"/>
  <c r="H9575" i="3"/>
  <c r="G9575" i="3"/>
  <c r="M9577" i="3"/>
  <c r="L9577" i="3"/>
  <c r="M9578" i="3"/>
  <c r="L9578" i="3"/>
  <c r="M9580" i="3"/>
  <c r="L9580" i="3"/>
  <c r="H9581" i="3"/>
  <c r="M9584" i="3"/>
  <c r="L9584" i="3"/>
  <c r="M9585" i="3"/>
  <c r="L9585" i="3"/>
  <c r="I9588" i="3"/>
  <c r="H9590" i="3"/>
  <c r="G9590" i="3"/>
  <c r="M9592" i="3"/>
  <c r="L9592" i="3"/>
  <c r="M9594" i="3"/>
  <c r="L9594" i="3"/>
  <c r="M9595" i="3"/>
  <c r="L9595" i="3"/>
  <c r="M9597" i="3"/>
  <c r="L9597" i="3"/>
  <c r="I9599" i="3"/>
  <c r="G9599" i="3"/>
  <c r="M9600" i="3"/>
  <c r="L9600" i="3"/>
  <c r="M9602" i="3"/>
  <c r="L9602" i="3"/>
  <c r="I9604" i="3"/>
  <c r="G9604" i="3"/>
  <c r="M9605" i="3"/>
  <c r="L9605" i="3"/>
  <c r="M9607" i="3"/>
  <c r="L9607" i="3"/>
  <c r="M9608" i="3"/>
  <c r="L9608" i="3"/>
  <c r="I9610" i="3"/>
  <c r="H9612" i="3"/>
  <c r="G9612" i="3"/>
  <c r="M9613" i="3"/>
  <c r="L9613" i="3"/>
  <c r="M9615" i="3"/>
  <c r="L9615" i="3"/>
  <c r="I9617" i="3"/>
  <c r="G9617" i="3"/>
  <c r="M9619" i="3"/>
  <c r="L9619" i="3"/>
  <c r="M9621" i="3"/>
  <c r="L9621" i="3"/>
  <c r="M9623" i="3"/>
  <c r="L9623" i="3"/>
  <c r="I9625" i="3"/>
  <c r="G9625" i="3"/>
  <c r="M9626" i="3"/>
  <c r="L9626" i="3"/>
  <c r="M9628" i="3"/>
  <c r="L9628" i="3"/>
  <c r="I9630" i="3"/>
  <c r="I9632" i="3"/>
  <c r="G9632" i="3"/>
  <c r="M9633" i="3"/>
  <c r="L9633" i="3"/>
  <c r="M9635" i="3"/>
  <c r="L9635" i="3"/>
  <c r="M9636" i="3"/>
  <c r="L9636" i="3"/>
  <c r="I9637" i="3"/>
  <c r="M9638" i="3"/>
  <c r="L9638" i="3"/>
  <c r="I9641" i="3"/>
  <c r="G9641" i="3"/>
  <c r="M9642" i="3"/>
  <c r="L9642" i="3"/>
  <c r="H9644" i="3"/>
  <c r="M9645" i="3"/>
  <c r="L9645" i="3"/>
  <c r="M9647" i="3"/>
  <c r="L9647" i="3"/>
  <c r="I9649" i="3"/>
  <c r="G9649" i="3"/>
  <c r="M9650" i="3"/>
  <c r="L9650" i="3"/>
  <c r="M9652" i="3"/>
  <c r="L9652" i="3"/>
  <c r="I9653" i="3"/>
  <c r="M9654" i="3"/>
  <c r="L9654" i="3"/>
  <c r="M9656" i="3"/>
  <c r="L9656" i="3"/>
  <c r="M9657" i="3"/>
  <c r="L9657" i="3"/>
  <c r="I9661" i="3"/>
  <c r="G9661" i="3"/>
  <c r="M9662" i="3"/>
  <c r="L9662" i="3"/>
  <c r="M9664" i="3"/>
  <c r="L9664" i="3"/>
  <c r="H9666" i="3"/>
  <c r="M9667" i="3"/>
  <c r="L9667" i="3"/>
  <c r="I9669" i="3"/>
  <c r="G9669" i="3"/>
  <c r="M9671" i="3"/>
  <c r="L9671" i="3"/>
  <c r="H9674" i="3"/>
  <c r="G9674" i="3"/>
  <c r="M9675" i="3"/>
  <c r="L9675" i="3"/>
  <c r="H9678" i="3"/>
  <c r="I9681" i="3"/>
  <c r="G9681" i="3"/>
  <c r="M9682" i="3"/>
  <c r="L9682" i="3"/>
  <c r="M9683" i="3"/>
  <c r="L9683" i="3"/>
  <c r="M9684" i="3"/>
  <c r="L9684" i="3"/>
  <c r="M9686" i="3"/>
  <c r="L9686" i="3"/>
  <c r="M9691" i="3"/>
  <c r="L9691" i="3"/>
  <c r="I9693" i="3"/>
  <c r="G9693" i="3"/>
  <c r="I9701" i="3"/>
  <c r="G9701" i="3"/>
  <c r="M9703" i="3"/>
  <c r="L9703" i="3"/>
  <c r="I9706" i="3"/>
  <c r="G9706" i="3"/>
  <c r="H9708" i="3"/>
  <c r="G9708" i="3"/>
  <c r="M9709" i="3"/>
  <c r="L9709" i="3"/>
  <c r="I9714" i="3"/>
  <c r="G9714" i="3"/>
  <c r="H9716" i="3"/>
  <c r="G9716" i="3"/>
  <c r="I9719" i="3"/>
  <c r="G9719" i="3"/>
  <c r="I9722" i="3"/>
  <c r="M9723" i="3"/>
  <c r="L9723" i="3"/>
  <c r="M9725" i="3"/>
  <c r="L9725" i="3"/>
  <c r="I9730" i="3"/>
  <c r="I9733" i="3"/>
  <c r="G9733" i="3"/>
  <c r="I9735" i="3"/>
  <c r="G9735" i="3"/>
  <c r="M9737" i="3"/>
  <c r="L9737" i="3"/>
  <c r="M9738" i="3"/>
  <c r="L9738" i="3"/>
  <c r="I9739" i="3"/>
  <c r="M9741" i="3"/>
  <c r="L9741" i="3"/>
  <c r="H9745" i="3"/>
  <c r="G9745" i="3"/>
  <c r="M9750" i="3"/>
  <c r="L9750" i="3"/>
  <c r="I9752" i="3"/>
  <c r="G9752" i="3"/>
  <c r="I9754" i="3"/>
  <c r="G9754" i="3"/>
  <c r="I9755" i="3"/>
  <c r="G9755" i="3"/>
  <c r="H9758" i="3"/>
  <c r="I9759" i="3"/>
  <c r="G9759" i="3"/>
  <c r="M9760" i="3"/>
  <c r="L9760" i="3"/>
  <c r="H9764" i="3"/>
  <c r="H9765" i="3"/>
  <c r="M9767" i="3"/>
  <c r="L9767" i="3"/>
  <c r="I9770" i="3"/>
  <c r="N9771" i="3"/>
  <c r="H9772" i="3"/>
  <c r="G9772" i="3"/>
  <c r="H9774" i="3"/>
  <c r="G9774" i="3"/>
  <c r="I9776" i="3"/>
  <c r="G9776" i="3"/>
  <c r="I9777" i="3"/>
  <c r="G9777" i="3"/>
  <c r="I9780" i="3"/>
  <c r="G9780" i="3"/>
  <c r="I9782" i="3"/>
  <c r="G9782" i="3"/>
  <c r="M9783" i="3"/>
  <c r="L9783" i="3"/>
  <c r="M9784" i="3"/>
  <c r="L9784" i="3"/>
  <c r="M9786" i="3"/>
  <c r="L9786" i="3"/>
  <c r="M9787" i="3"/>
  <c r="L9787" i="3"/>
  <c r="I9790" i="3"/>
  <c r="M9796" i="3"/>
  <c r="L9796" i="3"/>
  <c r="N9797" i="3"/>
  <c r="I9799" i="3"/>
  <c r="G9799" i="3"/>
  <c r="M9800" i="3"/>
  <c r="L9800" i="3"/>
  <c r="I9801" i="3"/>
  <c r="M9802" i="3"/>
  <c r="L9802" i="3"/>
  <c r="M9804" i="3"/>
  <c r="L9804" i="3"/>
  <c r="M9806" i="3"/>
  <c r="L9806" i="3"/>
  <c r="M9807" i="3"/>
  <c r="L9807" i="3"/>
  <c r="H9811" i="3"/>
  <c r="G9811" i="3"/>
  <c r="I9812" i="3"/>
  <c r="G9812" i="3"/>
  <c r="I9814" i="3"/>
  <c r="G9814" i="3"/>
  <c r="M9815" i="3"/>
  <c r="L9815" i="3"/>
  <c r="M9817" i="3"/>
  <c r="N9819" i="3"/>
  <c r="I9820" i="3"/>
  <c r="G9820" i="3"/>
  <c r="I9822" i="3"/>
  <c r="G9822" i="3"/>
  <c r="M9823" i="3"/>
  <c r="L9823" i="3"/>
  <c r="I9825" i="3"/>
  <c r="G9825" i="3"/>
  <c r="I9826" i="3"/>
  <c r="G9826" i="3"/>
  <c r="M9827" i="3"/>
  <c r="L9827" i="3"/>
  <c r="M9828" i="3"/>
  <c r="M9831" i="3"/>
  <c r="I9833" i="3"/>
  <c r="N9835" i="3"/>
  <c r="L9835" i="3"/>
  <c r="M9836" i="3"/>
  <c r="L9836" i="3"/>
  <c r="I9837" i="3"/>
  <c r="G9837" i="3"/>
  <c r="H9838" i="3"/>
  <c r="G9838" i="3"/>
  <c r="N9839" i="3"/>
  <c r="L9839" i="3"/>
  <c r="I9840" i="3"/>
  <c r="G9840" i="3"/>
  <c r="I9844" i="3"/>
  <c r="G9844" i="3"/>
  <c r="H9845" i="3"/>
  <c r="I9846" i="3"/>
  <c r="G9846" i="3"/>
  <c r="I9847" i="3"/>
  <c r="H9848" i="3"/>
  <c r="H9849" i="3"/>
  <c r="H9850" i="3"/>
  <c r="N9851" i="3"/>
  <c r="L9851" i="3"/>
  <c r="H9853" i="3"/>
  <c r="I9856" i="3"/>
  <c r="H9857" i="3"/>
  <c r="I9858" i="3"/>
  <c r="G9858" i="3"/>
  <c r="H9860" i="3"/>
  <c r="G9860" i="3"/>
  <c r="H9862" i="3"/>
  <c r="G9862" i="3"/>
  <c r="I9864" i="3"/>
  <c r="G9864" i="3"/>
  <c r="N9865" i="3"/>
  <c r="I9867" i="3"/>
  <c r="G9867" i="3"/>
  <c r="M9868" i="3"/>
  <c r="L9868" i="3"/>
  <c r="N9869" i="3"/>
  <c r="L9869" i="3"/>
  <c r="I9871" i="3"/>
  <c r="G9871" i="3"/>
  <c r="M9874" i="3"/>
  <c r="L9874" i="3"/>
  <c r="M9876" i="3"/>
  <c r="L9876" i="3"/>
  <c r="M9878" i="3"/>
  <c r="L9878" i="3"/>
  <c r="I9880" i="3"/>
  <c r="G9880" i="3"/>
  <c r="I9882" i="3"/>
  <c r="G9882" i="3"/>
  <c r="N9884" i="3"/>
  <c r="H9885" i="3"/>
  <c r="G9885" i="3"/>
  <c r="I9886" i="3"/>
  <c r="G9886" i="3"/>
  <c r="I9888" i="3"/>
  <c r="G9888" i="3"/>
  <c r="I9889" i="3"/>
  <c r="G9889" i="3"/>
  <c r="I9892" i="3"/>
  <c r="G9892" i="3"/>
  <c r="M9893" i="3"/>
  <c r="L9893" i="3"/>
  <c r="N9894" i="3"/>
  <c r="L9894" i="3"/>
  <c r="M9895" i="3"/>
  <c r="L9895" i="3"/>
  <c r="H9897" i="3"/>
  <c r="G9897" i="3"/>
  <c r="M9900" i="3"/>
  <c r="L9900" i="3"/>
  <c r="I9902" i="3"/>
  <c r="G9902" i="3"/>
  <c r="I9903" i="3"/>
  <c r="N9905" i="3"/>
  <c r="M9906" i="3"/>
  <c r="H9909" i="3"/>
  <c r="G9909" i="3"/>
  <c r="I9911" i="3"/>
  <c r="G9911" i="3"/>
  <c r="I9912" i="3"/>
  <c r="H9913" i="3"/>
  <c r="H9914" i="3"/>
  <c r="H9915" i="3"/>
  <c r="N9916" i="3"/>
  <c r="L9916" i="3"/>
  <c r="H9918" i="3"/>
  <c r="I9920" i="3"/>
  <c r="G9920" i="3"/>
  <c r="I9925" i="3"/>
  <c r="H9926" i="3"/>
  <c r="M9927" i="3"/>
  <c r="L9927" i="3"/>
  <c r="H9929" i="3"/>
  <c r="I9931" i="3"/>
  <c r="G9931" i="3"/>
  <c r="I9934" i="3"/>
  <c r="G9934" i="3"/>
  <c r="M9935" i="3"/>
  <c r="N9937" i="3"/>
  <c r="L9937" i="3"/>
  <c r="M9938" i="3"/>
  <c r="L9938" i="3"/>
  <c r="N9939" i="3"/>
  <c r="N9940" i="3"/>
  <c r="N9942" i="3"/>
  <c r="N9943" i="3"/>
  <c r="M9945" i="3"/>
  <c r="L9945" i="3"/>
  <c r="I9947" i="3"/>
  <c r="G9947" i="3"/>
  <c r="H9948" i="3"/>
  <c r="H9949" i="3"/>
  <c r="M9950" i="3"/>
  <c r="L9950" i="3"/>
  <c r="I9952" i="3"/>
  <c r="G9952" i="3"/>
  <c r="I9954" i="3"/>
  <c r="G9954" i="3"/>
  <c r="M9955" i="3"/>
  <c r="L9955" i="3"/>
  <c r="H9957" i="3"/>
  <c r="G9957" i="3"/>
  <c r="M9958" i="3"/>
  <c r="L9958" i="3"/>
  <c r="N9960" i="3"/>
  <c r="L9960" i="3"/>
  <c r="M9961" i="3"/>
  <c r="L9961" i="3"/>
  <c r="N9962" i="3"/>
  <c r="L9962" i="3"/>
  <c r="M9963" i="3"/>
  <c r="L9963" i="3"/>
  <c r="M9965" i="3"/>
  <c r="I9967" i="3"/>
  <c r="G9967" i="3"/>
  <c r="I9969" i="3"/>
  <c r="G9969" i="3"/>
  <c r="H9970" i="3"/>
  <c r="G9970" i="3"/>
  <c r="I9972" i="3"/>
  <c r="G9972" i="3"/>
  <c r="I9974" i="3"/>
  <c r="G9974" i="3"/>
  <c r="H9975" i="3"/>
  <c r="G9975" i="3"/>
  <c r="I9977" i="3"/>
  <c r="G9977" i="3"/>
  <c r="M9978" i="3"/>
  <c r="L9978" i="3"/>
  <c r="M9981" i="3"/>
  <c r="L9981" i="3"/>
  <c r="N9982" i="3"/>
  <c r="M9983" i="3"/>
  <c r="L9983" i="3"/>
  <c r="N9987" i="3"/>
  <c r="N9989" i="3"/>
  <c r="M9992" i="3"/>
  <c r="L9992" i="3"/>
  <c r="M9996" i="3"/>
  <c r="L9996" i="3"/>
  <c r="M9999" i="3"/>
  <c r="L9999" i="3"/>
  <c r="M10000" i="3"/>
  <c r="L10000" i="3"/>
  <c r="M10001" i="3"/>
  <c r="L10001" i="3"/>
  <c r="M10002" i="3"/>
  <c r="L10002" i="3"/>
  <c r="M10003" i="3"/>
  <c r="L10003" i="3"/>
  <c r="M10004" i="3"/>
  <c r="L10004" i="3"/>
  <c r="N10007" i="3"/>
  <c r="L10007" i="3"/>
  <c r="H10008" i="3"/>
  <c r="G10008" i="3"/>
  <c r="N10011" i="3"/>
  <c r="L10011" i="3"/>
  <c r="M10012" i="3"/>
  <c r="N10015" i="3"/>
  <c r="L10015" i="3"/>
  <c r="N10017" i="3"/>
  <c r="L10017" i="3"/>
  <c r="H10019" i="3"/>
  <c r="G10019" i="3"/>
  <c r="N10020" i="3"/>
  <c r="L10020" i="3"/>
  <c r="N10022" i="3"/>
  <c r="L10022" i="3"/>
  <c r="M10023" i="3"/>
  <c r="L10023" i="3"/>
  <c r="N10025" i="3"/>
  <c r="L10025" i="3"/>
  <c r="I10031" i="3"/>
  <c r="N10039" i="3"/>
  <c r="L10039" i="3"/>
  <c r="I10044" i="3"/>
  <c r="G10044" i="3"/>
  <c r="H10049" i="3"/>
  <c r="G10049" i="3"/>
  <c r="N10050" i="3"/>
  <c r="L10050" i="3"/>
  <c r="N10052" i="3"/>
  <c r="L10052" i="3"/>
  <c r="M10053" i="3"/>
  <c r="L10053" i="3"/>
  <c r="H10057" i="3"/>
  <c r="G10057" i="3"/>
  <c r="N10058" i="3"/>
  <c r="L10058" i="3"/>
  <c r="M10059" i="3"/>
  <c r="L10059" i="3"/>
  <c r="H10062" i="3"/>
  <c r="G10062" i="3"/>
  <c r="I10063" i="3"/>
  <c r="H10065" i="3"/>
  <c r="G10065" i="3"/>
  <c r="M10066" i="3"/>
  <c r="I10068" i="3"/>
  <c r="G10068" i="3"/>
  <c r="H10071" i="3"/>
  <c r="G10071" i="3"/>
  <c r="N10072" i="3"/>
  <c r="L10072" i="3"/>
  <c r="N10074" i="3"/>
  <c r="L10074" i="3"/>
  <c r="M10075" i="3"/>
  <c r="L10075" i="3"/>
  <c r="I10077" i="3"/>
  <c r="M10078" i="3"/>
  <c r="I10080" i="3"/>
  <c r="G10080" i="3"/>
  <c r="M10082" i="3"/>
  <c r="L10082" i="3"/>
  <c r="M10084" i="3"/>
  <c r="L10084" i="3"/>
  <c r="I10088" i="3"/>
  <c r="I10093" i="3"/>
  <c r="G10093" i="3"/>
  <c r="M10099" i="3"/>
  <c r="L10099" i="3"/>
  <c r="M10100" i="3"/>
  <c r="L10100" i="3"/>
  <c r="H10101" i="3"/>
  <c r="G10101" i="3"/>
  <c r="I10102" i="3"/>
  <c r="G10102" i="3"/>
  <c r="I10104" i="3"/>
  <c r="G10104" i="3"/>
  <c r="H10105" i="3"/>
  <c r="G10105" i="3"/>
  <c r="H10107" i="3"/>
  <c r="G10107" i="3"/>
  <c r="M10108" i="3"/>
  <c r="L10108" i="3"/>
  <c r="N10110" i="3"/>
  <c r="L10110" i="3"/>
  <c r="I10113" i="3"/>
  <c r="G10113" i="3"/>
  <c r="I10114" i="3"/>
  <c r="G10114" i="3"/>
  <c r="N10115" i="3"/>
  <c r="M10116" i="3"/>
  <c r="I10118" i="3"/>
  <c r="G10118" i="3"/>
  <c r="I10120" i="3"/>
  <c r="G10120" i="3"/>
  <c r="N10121" i="3"/>
  <c r="M10123" i="3"/>
  <c r="L10123" i="3"/>
  <c r="I10124" i="3"/>
  <c r="G10124" i="3"/>
  <c r="N10125" i="3"/>
  <c r="L10125" i="3"/>
  <c r="M10127" i="3"/>
  <c r="L10127" i="3"/>
  <c r="I10128" i="3"/>
  <c r="G10128" i="3"/>
  <c r="M10130" i="3"/>
  <c r="L10130" i="3"/>
  <c r="N10131" i="3"/>
  <c r="L10131" i="3"/>
  <c r="M10132" i="3"/>
  <c r="L10132" i="3"/>
  <c r="M10133" i="3"/>
  <c r="L10133" i="3"/>
  <c r="I10135" i="3"/>
  <c r="G10135" i="3"/>
  <c r="N10136" i="3"/>
  <c r="M10137" i="3"/>
  <c r="M10138" i="3"/>
  <c r="L10138" i="3"/>
  <c r="N10139" i="3"/>
  <c r="L10139" i="3"/>
  <c r="I10141" i="3"/>
  <c r="G10141" i="3"/>
  <c r="I10143" i="3"/>
  <c r="G10143" i="3"/>
  <c r="H10144" i="3"/>
  <c r="M10145" i="3"/>
  <c r="L10145" i="3"/>
  <c r="N10147" i="3"/>
  <c r="L10147" i="3"/>
  <c r="M10148" i="3"/>
  <c r="L10148" i="3"/>
  <c r="M10152" i="3"/>
  <c r="L10152" i="3"/>
  <c r="I10153" i="3"/>
  <c r="G10153" i="3"/>
  <c r="N10154" i="3"/>
  <c r="L10154" i="3"/>
  <c r="N10156" i="3"/>
  <c r="L10156" i="3"/>
  <c r="M10158" i="3"/>
  <c r="L10158" i="3"/>
  <c r="N10160" i="3"/>
  <c r="L10160" i="3"/>
  <c r="I10162" i="3"/>
  <c r="G10162" i="3"/>
  <c r="I10163" i="3"/>
  <c r="G10163" i="3"/>
  <c r="N10168" i="3"/>
  <c r="L10168" i="3"/>
  <c r="I10170" i="3"/>
  <c r="G10170" i="3"/>
  <c r="I10171" i="3"/>
  <c r="G10171" i="3"/>
  <c r="H10173" i="3"/>
  <c r="H10174" i="3"/>
  <c r="I10175" i="3"/>
  <c r="G10175" i="3"/>
  <c r="M10176" i="3"/>
  <c r="L10176" i="3"/>
  <c r="M10177" i="3"/>
  <c r="L10177" i="3"/>
  <c r="I10180" i="3"/>
  <c r="G10180" i="3"/>
  <c r="I10181" i="3"/>
  <c r="H10183" i="3"/>
  <c r="G10183" i="3"/>
  <c r="I10184" i="3"/>
  <c r="G10184" i="3"/>
  <c r="H10185" i="3"/>
  <c r="I10187" i="3"/>
  <c r="G10187" i="3"/>
  <c r="M10188" i="3"/>
  <c r="L10188" i="3"/>
  <c r="H10190" i="3"/>
  <c r="G10190" i="3"/>
  <c r="I10192" i="3"/>
  <c r="G10192" i="3"/>
  <c r="H10194" i="3"/>
  <c r="G10194" i="3"/>
  <c r="M10195" i="3"/>
  <c r="L10195" i="3"/>
  <c r="M10197" i="3"/>
  <c r="L10197" i="3"/>
  <c r="N10198" i="3"/>
  <c r="N10199" i="3"/>
  <c r="H10200" i="3"/>
  <c r="G10200" i="3"/>
  <c r="I10203" i="3"/>
  <c r="G10203" i="3"/>
  <c r="M10204" i="3"/>
  <c r="L10204" i="3"/>
  <c r="H10206" i="3"/>
  <c r="M10207" i="3"/>
  <c r="L10207" i="3"/>
  <c r="M10208" i="3"/>
  <c r="L10208" i="3"/>
  <c r="H10209" i="3"/>
  <c r="M10211" i="3"/>
  <c r="L10211" i="3"/>
  <c r="M10212" i="3"/>
  <c r="L10212" i="3"/>
  <c r="M10214" i="3"/>
  <c r="L10214" i="3"/>
  <c r="M10216" i="3"/>
  <c r="L10216" i="3"/>
  <c r="M10217" i="3"/>
  <c r="L10217" i="3"/>
  <c r="H10219" i="3"/>
  <c r="G10219" i="3"/>
  <c r="M10220" i="3"/>
  <c r="L10220" i="3"/>
  <c r="H10222" i="3"/>
  <c r="I10224" i="3"/>
  <c r="H10225" i="3"/>
  <c r="H10226" i="3"/>
  <c r="H10227" i="3"/>
  <c r="I10229" i="3"/>
  <c r="G10229" i="3"/>
  <c r="M10232" i="3"/>
  <c r="L10232" i="3"/>
  <c r="I10235" i="3"/>
  <c r="H10237" i="3"/>
  <c r="G10237" i="3"/>
  <c r="I10238" i="3"/>
  <c r="G10238" i="3"/>
  <c r="I10240" i="3"/>
  <c r="G10240" i="3"/>
  <c r="M10241" i="3"/>
  <c r="L10241" i="3"/>
  <c r="H10243" i="3"/>
  <c r="H10244" i="3"/>
  <c r="I10246" i="3"/>
  <c r="G10246" i="3"/>
  <c r="I10248" i="3"/>
  <c r="G10248" i="3"/>
  <c r="I10250" i="3"/>
  <c r="G10250" i="3"/>
  <c r="M10251" i="3"/>
  <c r="L10251" i="3"/>
  <c r="I10253" i="3"/>
  <c r="H10254" i="3"/>
  <c r="H10255" i="3"/>
  <c r="M10256" i="3"/>
  <c r="L10256" i="3"/>
  <c r="M10258" i="3"/>
  <c r="L10258" i="3"/>
  <c r="I10260" i="3"/>
  <c r="G10260" i="3"/>
  <c r="M10261" i="3"/>
  <c r="L10261" i="3"/>
  <c r="I10262" i="3"/>
  <c r="H10263" i="3"/>
  <c r="G10263" i="3"/>
  <c r="M10264" i="3"/>
  <c r="L10264" i="3"/>
  <c r="I10265" i="3"/>
  <c r="G10265" i="3"/>
  <c r="M10266" i="3"/>
  <c r="L10266" i="3"/>
  <c r="M10267" i="3"/>
  <c r="L10267" i="3"/>
  <c r="M10270" i="3"/>
  <c r="L10270" i="3"/>
  <c r="M10271" i="3"/>
  <c r="L10271" i="3"/>
  <c r="M10274" i="3"/>
  <c r="L10274" i="3"/>
  <c r="M10276" i="3"/>
  <c r="L10276" i="3"/>
  <c r="M10280" i="3"/>
  <c r="L10280" i="3"/>
  <c r="M10281" i="3"/>
  <c r="L10281" i="3"/>
  <c r="H10282" i="3"/>
  <c r="H10283" i="3"/>
  <c r="G10283" i="3"/>
  <c r="M10285" i="3"/>
  <c r="L10285" i="3"/>
  <c r="H10286" i="3"/>
  <c r="G10286" i="3"/>
  <c r="I10288" i="3"/>
  <c r="G10288" i="3"/>
  <c r="N10295" i="3"/>
  <c r="L10295" i="3"/>
  <c r="H10297" i="3"/>
  <c r="G10297" i="3"/>
  <c r="H10298" i="3"/>
  <c r="G10298" i="3"/>
  <c r="M10311" i="3"/>
  <c r="H10312" i="3"/>
  <c r="G10312" i="3"/>
  <c r="H10313" i="3"/>
  <c r="G10313" i="3"/>
  <c r="H10314" i="3"/>
  <c r="G10314" i="3"/>
  <c r="M10319" i="3"/>
  <c r="N10320" i="3"/>
  <c r="L10320" i="3"/>
  <c r="M10324" i="3"/>
  <c r="L10324" i="3"/>
  <c r="H10326" i="3"/>
  <c r="G10326" i="3"/>
  <c r="N10335" i="3"/>
  <c r="L10335" i="3"/>
  <c r="N10345" i="3"/>
  <c r="M10347" i="3"/>
  <c r="L10347" i="3"/>
  <c r="I10348" i="3"/>
  <c r="H10351" i="3"/>
  <c r="G10351" i="3"/>
  <c r="H10352" i="3"/>
  <c r="G10352" i="3"/>
  <c r="N10356" i="3"/>
  <c r="L10356" i="3"/>
  <c r="M10357" i="3"/>
  <c r="L10357" i="3"/>
  <c r="I10362" i="3"/>
  <c r="H10364" i="3"/>
  <c r="G10364" i="3"/>
  <c r="M10367" i="3"/>
  <c r="M10372" i="3"/>
  <c r="H10374" i="3"/>
  <c r="G10374" i="3"/>
  <c r="H10382" i="3"/>
  <c r="G10382" i="3"/>
  <c r="N10383" i="3"/>
  <c r="L10383" i="3"/>
  <c r="H10388" i="3"/>
  <c r="G10388" i="3"/>
  <c r="M10389" i="3"/>
  <c r="H10395" i="3"/>
  <c r="G10395" i="3"/>
  <c r="H10398" i="3"/>
  <c r="G10398" i="3"/>
  <c r="M10400" i="3"/>
  <c r="H10402" i="3"/>
  <c r="G10402" i="3"/>
  <c r="N10403" i="3"/>
  <c r="L10403" i="3"/>
  <c r="H10405" i="3"/>
  <c r="G10405" i="3"/>
  <c r="H10407" i="3"/>
  <c r="G10407" i="3"/>
  <c r="M10408" i="3"/>
  <c r="N10409" i="3"/>
  <c r="L10409" i="3"/>
  <c r="I10413" i="3"/>
  <c r="G10413" i="3"/>
  <c r="H10414" i="3"/>
  <c r="G10414" i="3"/>
  <c r="H10416" i="3"/>
  <c r="G10416" i="3"/>
  <c r="M10417" i="3"/>
  <c r="H10419" i="3"/>
  <c r="G10419" i="3"/>
  <c r="N10420" i="3"/>
  <c r="L10420" i="3"/>
  <c r="H10422" i="3"/>
  <c r="G10422" i="3"/>
  <c r="H10423" i="3"/>
  <c r="G10423" i="3"/>
  <c r="N10429" i="3"/>
  <c r="L10429" i="3"/>
  <c r="I10433" i="3"/>
  <c r="I10435" i="3"/>
  <c r="G10435" i="3"/>
  <c r="N10436" i="3"/>
  <c r="L10436" i="3"/>
  <c r="N10437" i="3"/>
  <c r="L10437" i="3"/>
  <c r="N10438" i="3"/>
  <c r="L10438" i="3"/>
  <c r="N10440" i="3"/>
  <c r="L10440" i="3"/>
  <c r="I10442" i="3"/>
  <c r="G10442" i="3"/>
  <c r="H10443" i="3"/>
  <c r="G10443" i="3"/>
  <c r="N10445" i="3"/>
  <c r="L10445" i="3"/>
  <c r="H10446" i="3"/>
  <c r="G10446" i="3"/>
  <c r="N10447" i="3"/>
  <c r="L10447" i="3"/>
  <c r="H10451" i="3"/>
  <c r="G10451" i="3"/>
  <c r="H10454" i="3"/>
  <c r="N10462" i="3"/>
  <c r="L10462" i="3"/>
  <c r="H10467" i="3"/>
  <c r="G10467" i="3"/>
  <c r="N10468" i="3"/>
  <c r="L10468" i="3"/>
  <c r="N10471" i="3"/>
  <c r="L10471" i="3"/>
  <c r="H10473" i="3"/>
  <c r="G10473" i="3"/>
  <c r="N10475" i="3"/>
  <c r="L10475" i="3"/>
  <c r="H10477" i="3"/>
  <c r="G10477" i="3"/>
  <c r="H10478" i="3"/>
  <c r="G10478" i="3"/>
  <c r="M10479" i="3"/>
  <c r="L10479" i="3"/>
  <c r="M10482" i="3"/>
  <c r="L10482" i="3"/>
  <c r="M10483" i="3"/>
  <c r="L10483" i="3"/>
  <c r="H10487" i="3"/>
  <c r="G10487" i="3"/>
  <c r="M10488" i="3"/>
  <c r="L10488" i="3"/>
  <c r="H10493" i="3"/>
  <c r="G10493" i="3"/>
  <c r="H10495" i="3"/>
  <c r="G10495" i="3"/>
  <c r="I10499" i="3"/>
  <c r="G10499" i="3"/>
  <c r="I10506" i="3"/>
  <c r="G10506" i="3"/>
  <c r="H10508" i="3"/>
  <c r="G10508" i="3"/>
  <c r="M10512" i="3"/>
  <c r="L10512" i="3"/>
  <c r="I10516" i="3"/>
  <c r="G10516" i="3"/>
  <c r="M10517" i="3"/>
  <c r="L10517" i="3"/>
  <c r="M10519" i="3"/>
  <c r="L10519" i="3"/>
  <c r="M10520" i="3"/>
  <c r="L10520" i="3"/>
  <c r="N10521" i="3"/>
  <c r="L10521" i="3"/>
  <c r="M10523" i="3"/>
  <c r="L10523" i="3"/>
  <c r="M10525" i="3"/>
  <c r="L10525" i="3"/>
  <c r="I10527" i="3"/>
  <c r="G10527" i="3"/>
  <c r="H10531" i="3"/>
  <c r="G10531" i="3"/>
  <c r="H10532" i="3"/>
  <c r="G10532" i="3"/>
  <c r="I10534" i="3"/>
  <c r="G10534" i="3"/>
  <c r="N10535" i="3"/>
  <c r="L10535" i="3"/>
  <c r="N10536" i="3"/>
  <c r="L10536" i="3"/>
  <c r="N10538" i="3"/>
  <c r="L10538" i="3"/>
  <c r="H10541" i="3"/>
  <c r="G10541" i="3"/>
  <c r="M10549" i="3"/>
  <c r="L10549" i="3"/>
  <c r="N10551" i="3"/>
  <c r="L10551" i="3"/>
  <c r="M10554" i="3"/>
  <c r="L10554" i="3"/>
  <c r="I10556" i="3"/>
  <c r="G10556" i="3"/>
  <c r="I10558" i="3"/>
  <c r="G10558" i="3"/>
  <c r="N10564" i="3"/>
  <c r="L10564" i="3"/>
  <c r="M10567" i="3"/>
  <c r="L10567" i="3"/>
  <c r="I10569" i="3"/>
  <c r="G10569" i="3"/>
  <c r="H10588" i="3"/>
  <c r="G10588" i="3"/>
  <c r="I10594" i="3"/>
  <c r="G10594" i="3"/>
  <c r="H10596" i="3"/>
  <c r="G10596" i="3"/>
  <c r="H10602" i="3"/>
  <c r="G10602" i="3"/>
  <c r="N10603" i="3"/>
  <c r="L10603" i="3"/>
  <c r="I10605" i="3"/>
  <c r="G10605" i="3"/>
  <c r="I10607" i="3"/>
  <c r="G10607" i="3"/>
  <c r="I10609" i="3"/>
  <c r="G10609" i="3"/>
  <c r="I10611" i="3"/>
  <c r="G10611" i="3"/>
  <c r="I10613" i="3"/>
  <c r="G10613" i="3"/>
  <c r="N10621" i="3"/>
  <c r="L10621" i="3"/>
  <c r="I10623" i="3"/>
  <c r="G10623" i="3"/>
  <c r="H10624" i="3"/>
  <c r="G10624" i="3"/>
  <c r="H10630" i="3"/>
  <c r="G10630" i="3"/>
  <c r="N10632" i="3"/>
  <c r="L10632" i="3"/>
  <c r="H10634" i="3"/>
  <c r="G10634" i="3"/>
  <c r="H10636" i="3"/>
  <c r="G10636" i="3"/>
  <c r="H10645" i="3"/>
  <c r="G10645" i="3"/>
  <c r="H10651" i="3"/>
  <c r="G10651" i="3"/>
  <c r="H10669" i="3"/>
  <c r="G10669" i="3"/>
  <c r="N10671" i="3"/>
  <c r="N10674" i="3"/>
  <c r="H10678" i="3"/>
  <c r="G10678" i="3"/>
  <c r="H10685" i="3"/>
  <c r="G10685" i="3"/>
  <c r="N10690" i="3"/>
  <c r="N10693" i="3"/>
  <c r="L10693" i="3"/>
  <c r="N10695" i="3"/>
  <c r="L10695" i="3"/>
  <c r="N10699" i="3"/>
  <c r="L10699" i="3"/>
  <c r="N10703" i="3"/>
  <c r="L10703" i="3"/>
  <c r="H10707" i="3"/>
  <c r="G10707" i="3"/>
  <c r="H10708" i="3"/>
  <c r="G10708" i="3"/>
  <c r="N10709" i="3"/>
  <c r="L10709" i="3"/>
  <c r="M10710" i="3"/>
  <c r="L10710" i="3"/>
  <c r="H10711" i="3"/>
  <c r="G10711" i="3"/>
  <c r="H10713" i="3"/>
  <c r="G10713" i="3"/>
  <c r="N10724" i="3"/>
  <c r="L10724" i="3"/>
  <c r="I10726" i="3"/>
  <c r="G10726" i="3"/>
  <c r="N10726" i="3"/>
  <c r="H10730" i="3"/>
  <c r="G10730" i="3"/>
  <c r="N10731" i="3"/>
  <c r="L10731" i="3"/>
  <c r="N10734" i="3"/>
  <c r="L10734" i="3"/>
  <c r="H10736" i="3"/>
  <c r="G10736" i="3"/>
  <c r="N10744" i="3"/>
  <c r="L10744" i="3"/>
  <c r="H10745" i="3"/>
  <c r="G10745" i="3"/>
  <c r="H10747" i="3"/>
  <c r="G10747" i="3"/>
  <c r="N10748" i="3"/>
  <c r="L10748" i="3"/>
  <c r="H10762" i="3"/>
  <c r="G10762" i="3"/>
  <c r="N10768" i="3"/>
  <c r="L10768" i="3"/>
  <c r="M10774" i="3"/>
  <c r="L10774" i="3"/>
  <c r="I10776" i="3"/>
  <c r="M10788" i="3"/>
  <c r="L10788" i="3"/>
  <c r="N10789" i="3"/>
  <c r="L10789" i="3"/>
  <c r="N10791" i="3"/>
  <c r="M10793" i="3"/>
  <c r="L10793" i="3"/>
  <c r="I10795" i="3"/>
  <c r="I10796" i="3"/>
  <c r="G10796" i="3"/>
  <c r="N10798" i="3"/>
  <c r="L10798" i="3"/>
  <c r="M10801" i="3"/>
  <c r="L10801" i="3"/>
  <c r="I10804" i="3"/>
  <c r="G10804" i="3"/>
  <c r="M10807" i="3"/>
  <c r="L10807" i="3"/>
  <c r="I10809" i="3"/>
  <c r="G10809" i="3"/>
  <c r="I10810" i="3"/>
  <c r="I10812" i="3"/>
  <c r="G10812" i="3"/>
  <c r="I9611" i="3"/>
  <c r="G9611" i="3"/>
  <c r="M35" i="1"/>
  <c r="I213" i="1"/>
  <c r="M215" i="1"/>
  <c r="N244" i="1"/>
  <c r="I246" i="1"/>
  <c r="M252" i="1"/>
  <c r="M286" i="1"/>
  <c r="M304" i="1"/>
  <c r="H415" i="1"/>
  <c r="H336" i="1"/>
  <c r="I336" i="1"/>
  <c r="I396" i="1"/>
  <c r="M22" i="1"/>
  <c r="M48" i="1"/>
  <c r="M334" i="1"/>
  <c r="N334" i="1"/>
  <c r="M198" i="1"/>
  <c r="I221" i="1"/>
  <c r="M223" i="1"/>
  <c r="I225" i="1"/>
  <c r="M235" i="1"/>
  <c r="I237" i="1"/>
  <c r="I277" i="1"/>
  <c r="I394" i="1"/>
  <c r="H394" i="1"/>
  <c r="H519" i="1"/>
  <c r="I519" i="1"/>
  <c r="N529" i="1"/>
  <c r="N579" i="1"/>
  <c r="I610" i="1"/>
  <c r="M611" i="1"/>
  <c r="M627" i="1"/>
  <c r="I631" i="1"/>
  <c r="M642" i="1"/>
  <c r="M664" i="1"/>
  <c r="I688" i="1"/>
  <c r="I699" i="1"/>
  <c r="I722" i="1"/>
  <c r="N738" i="1"/>
  <c r="N758" i="1"/>
  <c r="H764" i="1"/>
  <c r="H765" i="1"/>
  <c r="N791" i="1"/>
  <c r="N541" i="1"/>
  <c r="N551" i="1"/>
  <c r="I560" i="1"/>
  <c r="N561" i="1"/>
  <c r="N588" i="1"/>
  <c r="M606" i="1"/>
  <c r="I639" i="1"/>
  <c r="M640" i="1"/>
  <c r="M663" i="1"/>
  <c r="H729" i="1"/>
  <c r="M735" i="1"/>
  <c r="N737" i="1"/>
  <c r="N746" i="1"/>
  <c r="M747" i="1"/>
  <c r="H753" i="1"/>
  <c r="N761" i="1"/>
  <c r="M768" i="1"/>
  <c r="I771" i="1"/>
  <c r="M772" i="1"/>
  <c r="I786" i="1"/>
  <c r="M787" i="1"/>
  <c r="I98" i="3"/>
  <c r="I151" i="3"/>
  <c r="I189" i="3"/>
  <c r="I231" i="3"/>
  <c r="I259" i="3"/>
  <c r="I269" i="3"/>
  <c r="I284" i="3"/>
  <c r="I314" i="3"/>
  <c r="I338" i="3"/>
  <c r="I364" i="3"/>
  <c r="I402" i="3"/>
  <c r="N173" i="3"/>
  <c r="I180" i="3"/>
  <c r="I183" i="3"/>
  <c r="I187" i="3"/>
  <c r="I191" i="3"/>
  <c r="N195" i="3"/>
  <c r="I206" i="3"/>
  <c r="I213" i="3"/>
  <c r="I217" i="3"/>
  <c r="I220" i="3"/>
  <c r="N224" i="3"/>
  <c r="I230" i="3"/>
  <c r="I246" i="3"/>
  <c r="N249" i="3"/>
  <c r="N253" i="3"/>
  <c r="I257" i="3"/>
  <c r="N261" i="3"/>
  <c r="I267" i="3"/>
  <c r="I271" i="3"/>
  <c r="N274" i="3"/>
  <c r="I282" i="3"/>
  <c r="I286" i="3"/>
  <c r="N290" i="3"/>
  <c r="I298" i="3"/>
  <c r="I301" i="3"/>
  <c r="N305" i="3"/>
  <c r="I312" i="3"/>
  <c r="I316" i="3"/>
  <c r="N320" i="3"/>
  <c r="I328" i="3"/>
  <c r="N331" i="3"/>
  <c r="I336" i="3"/>
  <c r="I340" i="3"/>
  <c r="I346" i="3"/>
  <c r="N349" i="3"/>
  <c r="I354" i="3"/>
  <c r="N357" i="3"/>
  <c r="I362" i="3"/>
  <c r="I365" i="3"/>
  <c r="N367" i="3"/>
  <c r="I374" i="3"/>
  <c r="I377" i="3"/>
  <c r="I388" i="3"/>
  <c r="I390" i="3"/>
  <c r="N393" i="3"/>
  <c r="I400" i="3"/>
  <c r="I404" i="3"/>
  <c r="N407" i="3"/>
  <c r="N421" i="3"/>
  <c r="I425" i="3"/>
  <c r="I426" i="3"/>
  <c r="I433" i="3"/>
  <c r="I445" i="3"/>
  <c r="I449" i="3"/>
  <c r="N452" i="3"/>
  <c r="I456" i="3"/>
  <c r="I460" i="3"/>
  <c r="N464" i="3"/>
  <c r="I473" i="3"/>
  <c r="N476" i="3"/>
  <c r="I481" i="3"/>
  <c r="I485" i="3"/>
  <c r="N489" i="3"/>
  <c r="I493" i="3"/>
  <c r="I513" i="3"/>
  <c r="I521" i="3"/>
  <c r="I529" i="3"/>
  <c r="I530" i="3"/>
  <c r="I533" i="3"/>
  <c r="I541" i="3"/>
  <c r="I543" i="3"/>
  <c r="I547" i="3"/>
  <c r="N550" i="3"/>
  <c r="I556" i="3"/>
  <c r="I568" i="3"/>
  <c r="I571" i="3"/>
  <c r="I573" i="3"/>
  <c r="I585" i="3"/>
  <c r="N588" i="3"/>
  <c r="I594" i="3"/>
  <c r="N598" i="3"/>
  <c r="I603" i="3"/>
  <c r="I605" i="3"/>
  <c r="N609" i="3"/>
  <c r="I611" i="3"/>
  <c r="I615" i="3"/>
  <c r="N619" i="3"/>
  <c r="I623" i="3"/>
  <c r="N627" i="3"/>
  <c r="H629" i="3"/>
  <c r="N672" i="3"/>
  <c r="H674" i="3"/>
  <c r="I678" i="3"/>
  <c r="N680" i="3"/>
  <c r="H682" i="3"/>
  <c r="H1371" i="3"/>
  <c r="I1371" i="3"/>
  <c r="N1380" i="3"/>
  <c r="M1380" i="3"/>
  <c r="N1391" i="3"/>
  <c r="M1391" i="3"/>
  <c r="N1395" i="3"/>
  <c r="M1395" i="3"/>
  <c r="N1302" i="3"/>
  <c r="M1302" i="3"/>
  <c r="H1354" i="3"/>
  <c r="I1354" i="3"/>
  <c r="N1365" i="3"/>
  <c r="M1365" i="3"/>
  <c r="M1370" i="3"/>
  <c r="N1370" i="3"/>
  <c r="H1386" i="3"/>
  <c r="I1386" i="3"/>
  <c r="N1387" i="3"/>
  <c r="M1387" i="3"/>
  <c r="H2" i="3"/>
  <c r="N24" i="3"/>
  <c r="H26" i="3"/>
  <c r="N43" i="3"/>
  <c r="N65" i="3"/>
  <c r="H67" i="3"/>
  <c r="H81" i="3"/>
  <c r="N96" i="3"/>
  <c r="H125" i="3"/>
  <c r="N149" i="3"/>
  <c r="N180" i="3"/>
  <c r="N183" i="3"/>
  <c r="H184" i="3"/>
  <c r="N187" i="3"/>
  <c r="N191" i="3"/>
  <c r="H193" i="3"/>
  <c r="H204" i="3"/>
  <c r="N206" i="3"/>
  <c r="N213" i="3"/>
  <c r="H214" i="3"/>
  <c r="N217" i="3"/>
  <c r="N220" i="3"/>
  <c r="H222" i="3"/>
  <c r="N230" i="3"/>
  <c r="H233" i="3"/>
  <c r="H236" i="3"/>
  <c r="N246" i="3"/>
  <c r="H248" i="3"/>
  <c r="N257" i="3"/>
  <c r="N267" i="3"/>
  <c r="N271" i="3"/>
  <c r="H272" i="3"/>
  <c r="N282" i="3"/>
  <c r="N286" i="3"/>
  <c r="H288" i="3"/>
  <c r="N298" i="3"/>
  <c r="H299" i="3"/>
  <c r="N301" i="3"/>
  <c r="H303" i="3"/>
  <c r="N312" i="3"/>
  <c r="N316" i="3"/>
  <c r="H318" i="3"/>
  <c r="H326" i="3"/>
  <c r="N328" i="3"/>
  <c r="H330" i="3"/>
  <c r="N336" i="3"/>
  <c r="N340" i="3"/>
  <c r="H342" i="3"/>
  <c r="N346" i="3"/>
  <c r="H347" i="3"/>
  <c r="H352" i="3"/>
  <c r="N354" i="3"/>
  <c r="H355" i="3"/>
  <c r="N362" i="3"/>
  <c r="N365" i="3"/>
  <c r="N374" i="3"/>
  <c r="H376" i="3"/>
  <c r="N377" i="3"/>
  <c r="H379" i="3"/>
  <c r="N388" i="3"/>
  <c r="N390" i="3"/>
  <c r="H392" i="3"/>
  <c r="N400" i="3"/>
  <c r="N404" i="3"/>
  <c r="H416" i="3"/>
  <c r="H419" i="3"/>
  <c r="N425" i="3"/>
  <c r="N426" i="3"/>
  <c r="H428" i="3"/>
  <c r="N433" i="3"/>
  <c r="H434" i="3"/>
  <c r="H437" i="3"/>
  <c r="N445" i="3"/>
  <c r="H447" i="3"/>
  <c r="N449" i="3"/>
  <c r="N456" i="3"/>
  <c r="H458" i="3"/>
  <c r="N460" i="3"/>
  <c r="H462" i="3"/>
  <c r="H471" i="3"/>
  <c r="N473" i="3"/>
  <c r="N481" i="3"/>
  <c r="H483" i="3"/>
  <c r="N485" i="3"/>
  <c r="H487" i="3"/>
  <c r="N493" i="3"/>
  <c r="H494" i="3"/>
  <c r="H497" i="3"/>
  <c r="H511" i="3"/>
  <c r="N513" i="3"/>
  <c r="H515" i="3"/>
  <c r="N521" i="3"/>
  <c r="H523" i="3"/>
  <c r="H525" i="3"/>
  <c r="N529" i="3"/>
  <c r="N530" i="3"/>
  <c r="H531" i="3"/>
  <c r="N533" i="3"/>
  <c r="H537" i="3"/>
  <c r="N541" i="3"/>
  <c r="N543" i="3"/>
  <c r="N547" i="3"/>
  <c r="N556" i="3"/>
  <c r="N568" i="3"/>
  <c r="N571" i="3"/>
  <c r="N573" i="3"/>
  <c r="H575" i="3"/>
  <c r="H583" i="3"/>
  <c r="N585" i="3"/>
  <c r="H587" i="3"/>
  <c r="N594" i="3"/>
  <c r="H596" i="3"/>
  <c r="N603" i="3"/>
  <c r="N605" i="3"/>
  <c r="H607" i="3"/>
  <c r="N611" i="3"/>
  <c r="H613" i="3"/>
  <c r="N615" i="3"/>
  <c r="H617" i="3"/>
  <c r="H622" i="3"/>
  <c r="N623" i="3"/>
  <c r="H625" i="3"/>
  <c r="H645" i="3"/>
  <c r="I651" i="3"/>
  <c r="N655" i="3"/>
  <c r="H657" i="3"/>
  <c r="H1332" i="3"/>
  <c r="I1332" i="3"/>
  <c r="N1367" i="3"/>
  <c r="M1367" i="3"/>
  <c r="I1308" i="3"/>
  <c r="H1308" i="3"/>
  <c r="M1331" i="3"/>
  <c r="N1331" i="3"/>
  <c r="H1384" i="3"/>
  <c r="I1384" i="3"/>
  <c r="H1327" i="3"/>
  <c r="M1332" i="3"/>
  <c r="I1346" i="3"/>
  <c r="N1357" i="3"/>
  <c r="M1358" i="3"/>
  <c r="M1362" i="3"/>
  <c r="I1365" i="3"/>
  <c r="I1367" i="3"/>
  <c r="M1371" i="3"/>
  <c r="N1393" i="3"/>
  <c r="I1395" i="3"/>
  <c r="M1400" i="3"/>
  <c r="M1407" i="3"/>
  <c r="I1425" i="3"/>
  <c r="M1432" i="3"/>
  <c r="M1436" i="3"/>
  <c r="I1440" i="3"/>
  <c r="I1465" i="3"/>
  <c r="I1469" i="3"/>
  <c r="N1491" i="3"/>
  <c r="I1493" i="3"/>
  <c r="M1496" i="3"/>
  <c r="M1507" i="3"/>
  <c r="M1520" i="3"/>
  <c r="M1524" i="3"/>
  <c r="I1526" i="3"/>
  <c r="M1530" i="3"/>
  <c r="N1559" i="3"/>
  <c r="I1560" i="3"/>
  <c r="M1565" i="3"/>
  <c r="M1570" i="3"/>
  <c r="I1574" i="3"/>
  <c r="I1578" i="3"/>
  <c r="M1581" i="3"/>
  <c r="M1589" i="3"/>
  <c r="N1614" i="3"/>
  <c r="I1616" i="3"/>
  <c r="M1620" i="3"/>
  <c r="I1628" i="3"/>
  <c r="M1633" i="3"/>
  <c r="M1639" i="3"/>
  <c r="N1659" i="3"/>
  <c r="I1660" i="3"/>
  <c r="M1666" i="3"/>
  <c r="I1668" i="3"/>
  <c r="I1669" i="3"/>
  <c r="I1690" i="3"/>
  <c r="M1692" i="3"/>
  <c r="M1698" i="3"/>
  <c r="M1721" i="3"/>
  <c r="M1724" i="3"/>
  <c r="I1727" i="3"/>
  <c r="I1729" i="3"/>
  <c r="N1748" i="3"/>
  <c r="I1750" i="3"/>
  <c r="I1756" i="3"/>
  <c r="I1758" i="3"/>
  <c r="M1760" i="3"/>
  <c r="M1769" i="3"/>
  <c r="I1784" i="3"/>
  <c r="M1788" i="3"/>
  <c r="M1791" i="3"/>
  <c r="M1797" i="3"/>
  <c r="I1810" i="3"/>
  <c r="M1815" i="3"/>
  <c r="I1820" i="3"/>
  <c r="I1822" i="3"/>
  <c r="M1824" i="3"/>
  <c r="M1840" i="3"/>
  <c r="N1844" i="3"/>
  <c r="I1848" i="3"/>
  <c r="M1851" i="3"/>
  <c r="I1862" i="3"/>
  <c r="I1863" i="3"/>
  <c r="H1885" i="3"/>
  <c r="M1891" i="3"/>
  <c r="N1895" i="3"/>
  <c r="N1913" i="3"/>
  <c r="I1933" i="3"/>
  <c r="I1945" i="3"/>
  <c r="M1956" i="3"/>
  <c r="I1971" i="3"/>
  <c r="M1974" i="3"/>
  <c r="M1990" i="3"/>
  <c r="N1994" i="3"/>
  <c r="H2007" i="3"/>
  <c r="N2041" i="3"/>
  <c r="I2044" i="3"/>
  <c r="I2054" i="3"/>
  <c r="I2055" i="3"/>
  <c r="N2088" i="3"/>
  <c r="I2108" i="3"/>
  <c r="M2110" i="3"/>
  <c r="I2121" i="3"/>
  <c r="H2131" i="3"/>
  <c r="N2136" i="3"/>
  <c r="N2147" i="3"/>
  <c r="I2155" i="3"/>
  <c r="M2159" i="3"/>
  <c r="M2164" i="3"/>
  <c r="I2169" i="3"/>
  <c r="I2179" i="3"/>
  <c r="I2183" i="3"/>
  <c r="H2192" i="3"/>
  <c r="M2211" i="3"/>
  <c r="I2213" i="3"/>
  <c r="M2219" i="3"/>
  <c r="I2221" i="3"/>
  <c r="M2230" i="3"/>
  <c r="I2232" i="3"/>
  <c r="I2242" i="3"/>
  <c r="H2257" i="3"/>
  <c r="M2260" i="3"/>
  <c r="H2266" i="3"/>
  <c r="M2267" i="3"/>
  <c r="I2274" i="3"/>
  <c r="M2277" i="3"/>
  <c r="H2280" i="3"/>
  <c r="M2291" i="3"/>
  <c r="I2293" i="3"/>
  <c r="M2299" i="3"/>
  <c r="I2301" i="3"/>
  <c r="H2302" i="3"/>
  <c r="H2311" i="3"/>
  <c r="M2316" i="3"/>
  <c r="I2326" i="3"/>
  <c r="H2330" i="3"/>
  <c r="M2339" i="3"/>
  <c r="I2342" i="3"/>
  <c r="H2346" i="3"/>
  <c r="M2354" i="3"/>
  <c r="I2357" i="3"/>
  <c r="H2361" i="3"/>
  <c r="M2368" i="3"/>
  <c r="H2373" i="3"/>
  <c r="H2382" i="3"/>
  <c r="I2389" i="3"/>
  <c r="H2392" i="3"/>
  <c r="I2398" i="3"/>
  <c r="H2400" i="3"/>
  <c r="M2405" i="3"/>
  <c r="I2408" i="3"/>
  <c r="H2412" i="3"/>
  <c r="M2418" i="3"/>
  <c r="H2421" i="3"/>
  <c r="M2428" i="3"/>
  <c r="I2430" i="3"/>
  <c r="H2432" i="3"/>
  <c r="I2440" i="3"/>
  <c r="H2443" i="3"/>
  <c r="M2451" i="3"/>
  <c r="I2454" i="3"/>
  <c r="H2457" i="3"/>
  <c r="M2466" i="3"/>
  <c r="I2469" i="3"/>
  <c r="M2476" i="3"/>
  <c r="I2479" i="3"/>
  <c r="H2483" i="3"/>
  <c r="M2492" i="3"/>
  <c r="I2495" i="3"/>
  <c r="H2499" i="3"/>
  <c r="M2508" i="3"/>
  <c r="I2511" i="3"/>
  <c r="H2515" i="3"/>
  <c r="M2523" i="3"/>
  <c r="I2525" i="3"/>
  <c r="H2527" i="3"/>
  <c r="N2534" i="3"/>
  <c r="M2556" i="3"/>
  <c r="I2564" i="3"/>
  <c r="I2570" i="3"/>
  <c r="N2575" i="3"/>
  <c r="N2651" i="3"/>
  <c r="I2679" i="3"/>
  <c r="N2692" i="3"/>
  <c r="N2701" i="3"/>
  <c r="M2729" i="3"/>
  <c r="N2737" i="3"/>
  <c r="M2764" i="3"/>
  <c r="N2771" i="3"/>
  <c r="I2773" i="3"/>
  <c r="M2786" i="3"/>
  <c r="N2791" i="3"/>
  <c r="M2798" i="3"/>
  <c r="N2801" i="3"/>
  <c r="N2809" i="3"/>
  <c r="I2811" i="3"/>
  <c r="I2821" i="3"/>
  <c r="M2830" i="3"/>
  <c r="N2834" i="3"/>
  <c r="N2843" i="3"/>
  <c r="M2851" i="3"/>
  <c r="I2859" i="3"/>
  <c r="M2880" i="3"/>
  <c r="N2884" i="3"/>
  <c r="M2890" i="3"/>
  <c r="I2900" i="3"/>
  <c r="M2910" i="3"/>
  <c r="N2915" i="3"/>
  <c r="M2922" i="3"/>
  <c r="N2926" i="3"/>
  <c r="M2933" i="3"/>
  <c r="I2943" i="3"/>
  <c r="N2955" i="3"/>
  <c r="N2962" i="3"/>
  <c r="I2971" i="3"/>
  <c r="N2983" i="3"/>
  <c r="M2989" i="3"/>
  <c r="M2998" i="3"/>
  <c r="N3008" i="3"/>
  <c r="I3010" i="3"/>
  <c r="M3021" i="3"/>
  <c r="N3023" i="3"/>
  <c r="N3033" i="3"/>
  <c r="M3039" i="3"/>
  <c r="I3049" i="3"/>
  <c r="I3051" i="3"/>
  <c r="I3057" i="3"/>
  <c r="M3064" i="3"/>
  <c r="N3067" i="3"/>
  <c r="M3073" i="3"/>
  <c r="N3075" i="3"/>
  <c r="M3079" i="3"/>
  <c r="N3088" i="3"/>
  <c r="I3090" i="3"/>
  <c r="I3102" i="3"/>
  <c r="M3112" i="3"/>
  <c r="N3117" i="3"/>
  <c r="M3122" i="3"/>
  <c r="N3127" i="3"/>
  <c r="M3134" i="3"/>
  <c r="I3142" i="3"/>
  <c r="N3143" i="3"/>
  <c r="I3153" i="3"/>
  <c r="M3173" i="3"/>
  <c r="I3182" i="3"/>
  <c r="M3184" i="3"/>
  <c r="N3188" i="3"/>
  <c r="N3198" i="3"/>
  <c r="I3199" i="3"/>
  <c r="I3204" i="3"/>
  <c r="N3209" i="3"/>
  <c r="I3218" i="3"/>
  <c r="M3222" i="3"/>
  <c r="I3247" i="3"/>
  <c r="M3248" i="3"/>
  <c r="N3252" i="3"/>
  <c r="M3259" i="3"/>
  <c r="I3269" i="3"/>
  <c r="N3270" i="3"/>
  <c r="I3272" i="3"/>
  <c r="M3278" i="3"/>
  <c r="N3287" i="3"/>
  <c r="I3305" i="3"/>
  <c r="M3333" i="3"/>
  <c r="M3339" i="3"/>
  <c r="I3346" i="3"/>
  <c r="M3348" i="3"/>
  <c r="N3352" i="3"/>
  <c r="I3359" i="3"/>
  <c r="N3360" i="3"/>
  <c r="M3365" i="3"/>
  <c r="I3370" i="3"/>
  <c r="N3374" i="3"/>
  <c r="I3389" i="3"/>
  <c r="M3399" i="3"/>
  <c r="N3402" i="3"/>
  <c r="M3422" i="3"/>
  <c r="M3427" i="3"/>
  <c r="I3439" i="3"/>
  <c r="M3440" i="3"/>
  <c r="I3462" i="3"/>
  <c r="N3463" i="3"/>
  <c r="I3465" i="3"/>
  <c r="M3469" i="3"/>
  <c r="I3476" i="3"/>
  <c r="I3483" i="3"/>
  <c r="M3485" i="3"/>
  <c r="N3489" i="3"/>
  <c r="M3491" i="3"/>
  <c r="I3495" i="3"/>
  <c r="N3496" i="3"/>
  <c r="I3508" i="3"/>
  <c r="N3514" i="3"/>
  <c r="M3527" i="3"/>
  <c r="M3540" i="3"/>
  <c r="I3554" i="3"/>
  <c r="I3573" i="3"/>
  <c r="N3574" i="3"/>
  <c r="I3576" i="3"/>
  <c r="M3583" i="3"/>
  <c r="I3588" i="3"/>
  <c r="M3598" i="3"/>
  <c r="M3611" i="3"/>
  <c r="M3616" i="3"/>
  <c r="M3624" i="3"/>
  <c r="M3629" i="3"/>
  <c r="I3634" i="3"/>
  <c r="I3636" i="3"/>
  <c r="M3643" i="3"/>
  <c r="I3648" i="3"/>
  <c r="N3655" i="3"/>
  <c r="I3666" i="3"/>
  <c r="M3673" i="3"/>
  <c r="N3677" i="3"/>
  <c r="M3690" i="3"/>
  <c r="M3694" i="3"/>
  <c r="I3701" i="3"/>
  <c r="N3705" i="3"/>
  <c r="I3714" i="3"/>
  <c r="I3731" i="3"/>
  <c r="M3738" i="3"/>
  <c r="M3771" i="3"/>
  <c r="M3777" i="3"/>
  <c r="M3790" i="3"/>
  <c r="M3803" i="3"/>
  <c r="M3817" i="3"/>
  <c r="M3829" i="3"/>
  <c r="M3857" i="3"/>
  <c r="M3909" i="3"/>
  <c r="M3918" i="3"/>
  <c r="M3931" i="3"/>
  <c r="M3941" i="3"/>
  <c r="M3949" i="3"/>
  <c r="M3959" i="3"/>
  <c r="M3965" i="3"/>
  <c r="M3983" i="3"/>
  <c r="M4000" i="3"/>
  <c r="M4003" i="3"/>
  <c r="M4018" i="3"/>
  <c r="M4050" i="3"/>
  <c r="M4058" i="3"/>
  <c r="M4059" i="3"/>
  <c r="N4081" i="3"/>
  <c r="I4083" i="3"/>
  <c r="H4098" i="3"/>
  <c r="M4101" i="3"/>
  <c r="M4107" i="3"/>
  <c r="I4109" i="3"/>
  <c r="N4110" i="3"/>
  <c r="I4111" i="3"/>
  <c r="N4139" i="3"/>
  <c r="I4141" i="3"/>
  <c r="M4145" i="3"/>
  <c r="I4152" i="3"/>
  <c r="I4156" i="3"/>
  <c r="N4163" i="3"/>
  <c r="I4171" i="3"/>
  <c r="H4179" i="3"/>
  <c r="M4190" i="3"/>
  <c r="M4194" i="3"/>
  <c r="M4199" i="3"/>
  <c r="I4201" i="3"/>
  <c r="N4202" i="3"/>
  <c r="I4204" i="3"/>
  <c r="N4216" i="3"/>
  <c r="N4227" i="3"/>
  <c r="I4228" i="3"/>
  <c r="I4238" i="3"/>
  <c r="I4242" i="3"/>
  <c r="N4250" i="3"/>
  <c r="M4271" i="3"/>
  <c r="M4287" i="3"/>
  <c r="M4291" i="3"/>
  <c r="I4297" i="3"/>
  <c r="N4298" i="3"/>
  <c r="I4299" i="3"/>
  <c r="N4326" i="3"/>
  <c r="H4351" i="3"/>
  <c r="N4356" i="3"/>
  <c r="N4360" i="3"/>
  <c r="I4366" i="3"/>
  <c r="M4368" i="3"/>
  <c r="I4375" i="3"/>
  <c r="M4393" i="3"/>
  <c r="N4399" i="3"/>
  <c r="M4399" i="3"/>
  <c r="H4404" i="3"/>
  <c r="N4407" i="3"/>
  <c r="M4407" i="3"/>
  <c r="N4417" i="3"/>
  <c r="M4417" i="3"/>
  <c r="N4447" i="3"/>
  <c r="M4447" i="3"/>
  <c r="H4450" i="3"/>
  <c r="I4450" i="3"/>
  <c r="H4457" i="3"/>
  <c r="I4457" i="3"/>
  <c r="M4463" i="3"/>
  <c r="M4474" i="3"/>
  <c r="I4485" i="3"/>
  <c r="N4490" i="3"/>
  <c r="I4508" i="3"/>
  <c r="M4510" i="3"/>
  <c r="I4534" i="3"/>
  <c r="M4544" i="3"/>
  <c r="N4547" i="3"/>
  <c r="M4547" i="3"/>
  <c r="N4557" i="3"/>
  <c r="M4557" i="3"/>
  <c r="I4578" i="3"/>
  <c r="M4579" i="3"/>
  <c r="I4590" i="3"/>
  <c r="M4592" i="3"/>
  <c r="I4616" i="3"/>
  <c r="N4624" i="3"/>
  <c r="N4630" i="3"/>
  <c r="M4630" i="3"/>
  <c r="M4653" i="3"/>
  <c r="N4655" i="3"/>
  <c r="N4664" i="3"/>
  <c r="M4664" i="3"/>
  <c r="N4666" i="3"/>
  <c r="M4666" i="3"/>
  <c r="N4667" i="3"/>
  <c r="H4671" i="3"/>
  <c r="I4671" i="3"/>
  <c r="N4677" i="3"/>
  <c r="M4677" i="3"/>
  <c r="N4682" i="3"/>
  <c r="N4684" i="3"/>
  <c r="M4684" i="3"/>
  <c r="N4687" i="3"/>
  <c r="N4693" i="3"/>
  <c r="M4693" i="3"/>
  <c r="N4701" i="3"/>
  <c r="M4701" i="3"/>
  <c r="N4725" i="3"/>
  <c r="M4725" i="3"/>
  <c r="N4727" i="3"/>
  <c r="M4727" i="3"/>
  <c r="H4738" i="3"/>
  <c r="I4738" i="3"/>
  <c r="H4745" i="3"/>
  <c r="I4745" i="3"/>
  <c r="H4748" i="3"/>
  <c r="I4748" i="3"/>
  <c r="N4753" i="3"/>
  <c r="M4753" i="3"/>
  <c r="N4758" i="3"/>
  <c r="M4758" i="3"/>
  <c r="I4762" i="3"/>
  <c r="H4762" i="3"/>
  <c r="I4770" i="3"/>
  <c r="M4772" i="3"/>
  <c r="N4772" i="3"/>
  <c r="N4784" i="3"/>
  <c r="M4784" i="3"/>
  <c r="I4823" i="3"/>
  <c r="H4823" i="3"/>
  <c r="I4834" i="3"/>
  <c r="M4851" i="3"/>
  <c r="N4851" i="3"/>
  <c r="N4853" i="3"/>
  <c r="M4853" i="3"/>
  <c r="I4861" i="3"/>
  <c r="N4872" i="3"/>
  <c r="M4872" i="3"/>
  <c r="M4888" i="3"/>
  <c r="N4888" i="3"/>
  <c r="N4891" i="3"/>
  <c r="H4892" i="3"/>
  <c r="I4892" i="3"/>
  <c r="I4919" i="3"/>
  <c r="M4922" i="3"/>
  <c r="N4922" i="3"/>
  <c r="I4924" i="3"/>
  <c r="I4927" i="3"/>
  <c r="N4933" i="3"/>
  <c r="N4935" i="3"/>
  <c r="M4935" i="3"/>
  <c r="I4942" i="3"/>
  <c r="H4942" i="3"/>
  <c r="N4944" i="3"/>
  <c r="M4944" i="3"/>
  <c r="N4957" i="3"/>
  <c r="M4957" i="3"/>
  <c r="M4960" i="3"/>
  <c r="N4960" i="3"/>
  <c r="I4962" i="3"/>
  <c r="M4964" i="3"/>
  <c r="N4964" i="3"/>
  <c r="I4966" i="3"/>
  <c r="N4979" i="3"/>
  <c r="M4979" i="3"/>
  <c r="N4984" i="3"/>
  <c r="N4986" i="3"/>
  <c r="M4986" i="3"/>
  <c r="N4993" i="3"/>
  <c r="H4997" i="3"/>
  <c r="I4997" i="3"/>
  <c r="N5012" i="3"/>
  <c r="M5012" i="3"/>
  <c r="M5017" i="3"/>
  <c r="N5017" i="3"/>
  <c r="I5018" i="3"/>
  <c r="N5030" i="3"/>
  <c r="M5030" i="3"/>
  <c r="H5037" i="3"/>
  <c r="I5037" i="3"/>
  <c r="I5048" i="3"/>
  <c r="H5048" i="3"/>
  <c r="H5070" i="3"/>
  <c r="I5070" i="3"/>
  <c r="N5085" i="3"/>
  <c r="M5085" i="3"/>
  <c r="I5090" i="3"/>
  <c r="H5090" i="3"/>
  <c r="N5107" i="3"/>
  <c r="M5107" i="3"/>
  <c r="I5115" i="3"/>
  <c r="H5115" i="3"/>
  <c r="N5116" i="3"/>
  <c r="M5116" i="3"/>
  <c r="H5132" i="3"/>
  <c r="I5132" i="3"/>
  <c r="N5133" i="3"/>
  <c r="M5133" i="3"/>
  <c r="N5141" i="3"/>
  <c r="M5141" i="3"/>
  <c r="M5150" i="3"/>
  <c r="N5150" i="3"/>
  <c r="N5152" i="3"/>
  <c r="M5152" i="3"/>
  <c r="M5155" i="3"/>
  <c r="N5155" i="3"/>
  <c r="I5157" i="3"/>
  <c r="M5165" i="3"/>
  <c r="N5165" i="3"/>
  <c r="I5167" i="3"/>
  <c r="H5167" i="3"/>
  <c r="H5175" i="3"/>
  <c r="I5175" i="3"/>
  <c r="N5176" i="3"/>
  <c r="M5176" i="3"/>
  <c r="N5183" i="3"/>
  <c r="M5183" i="3"/>
  <c r="M5194" i="3"/>
  <c r="N5194" i="3"/>
  <c r="M5199" i="3"/>
  <c r="N5199" i="3"/>
  <c r="I5210" i="3"/>
  <c r="H5210" i="3"/>
  <c r="N5238" i="3"/>
  <c r="M5238" i="3"/>
  <c r="H4403" i="3"/>
  <c r="I4403" i="3"/>
  <c r="H4423" i="3"/>
  <c r="I4423" i="3"/>
  <c r="I4473" i="3"/>
  <c r="H4473" i="3"/>
  <c r="I4492" i="3"/>
  <c r="H4492" i="3"/>
  <c r="H4554" i="3"/>
  <c r="I4554" i="3"/>
  <c r="H4634" i="3"/>
  <c r="I4634" i="3"/>
  <c r="N4658" i="3"/>
  <c r="M4658" i="3"/>
  <c r="H4665" i="3"/>
  <c r="I4665" i="3"/>
  <c r="N4670" i="3"/>
  <c r="M4670" i="3"/>
  <c r="H4678" i="3"/>
  <c r="I4678" i="3"/>
  <c r="N4681" i="3"/>
  <c r="M4681" i="3"/>
  <c r="H4694" i="3"/>
  <c r="I4694" i="3"/>
  <c r="I4711" i="3"/>
  <c r="H4711" i="3"/>
  <c r="I4715" i="3"/>
  <c r="H4715" i="3"/>
  <c r="I4719" i="3"/>
  <c r="H4719" i="3"/>
  <c r="I4724" i="3"/>
  <c r="H4724" i="3"/>
  <c r="H4728" i="3"/>
  <c r="I4728" i="3"/>
  <c r="N4738" i="3"/>
  <c r="M4738" i="3"/>
  <c r="I4740" i="3"/>
  <c r="H4740" i="3"/>
  <c r="N4745" i="3"/>
  <c r="M4745" i="3"/>
  <c r="N4746" i="3"/>
  <c r="M4746" i="3"/>
  <c r="I4761" i="3"/>
  <c r="H4761" i="3"/>
  <c r="N4767" i="3"/>
  <c r="M4767" i="3"/>
  <c r="N4790" i="3"/>
  <c r="M4790" i="3"/>
  <c r="I4799" i="3"/>
  <c r="H4799" i="3"/>
  <c r="N4800" i="3"/>
  <c r="M4800" i="3"/>
  <c r="H4802" i="3"/>
  <c r="I4802" i="3"/>
  <c r="H4824" i="3"/>
  <c r="I4824" i="3"/>
  <c r="M4838" i="3"/>
  <c r="N4838" i="3"/>
  <c r="I4846" i="3"/>
  <c r="H4846" i="3"/>
  <c r="N4849" i="3"/>
  <c r="M4849" i="3"/>
  <c r="N4860" i="3"/>
  <c r="M4860" i="3"/>
  <c r="I4868" i="3"/>
  <c r="H4868" i="3"/>
  <c r="N4883" i="3"/>
  <c r="M4883" i="3"/>
  <c r="I4912" i="3"/>
  <c r="H4912" i="3"/>
  <c r="M4940" i="3"/>
  <c r="N4940" i="3"/>
  <c r="H4943" i="3"/>
  <c r="I4943" i="3"/>
  <c r="H4958" i="3"/>
  <c r="I4958" i="3"/>
  <c r="I4980" i="3"/>
  <c r="H4980" i="3"/>
  <c r="M4991" i="3"/>
  <c r="N4991" i="3"/>
  <c r="M5003" i="3"/>
  <c r="N5003" i="3"/>
  <c r="M5014" i="3"/>
  <c r="N5014" i="3"/>
  <c r="M5024" i="3"/>
  <c r="N5024" i="3"/>
  <c r="I5031" i="3"/>
  <c r="H5031" i="3"/>
  <c r="N5037" i="3"/>
  <c r="M5037" i="3"/>
  <c r="I5042" i="3"/>
  <c r="H5042" i="3"/>
  <c r="N5043" i="3"/>
  <c r="M5043" i="3"/>
  <c r="N5045" i="3"/>
  <c r="M5045" i="3"/>
  <c r="N5051" i="3"/>
  <c r="M5051" i="3"/>
  <c r="M5055" i="3"/>
  <c r="N5055" i="3"/>
  <c r="N5066" i="3"/>
  <c r="M5066" i="3"/>
  <c r="N5070" i="3"/>
  <c r="M5070" i="3"/>
  <c r="N5077" i="3"/>
  <c r="M5077" i="3"/>
  <c r="H5084" i="3"/>
  <c r="I5084" i="3"/>
  <c r="N5093" i="3"/>
  <c r="M5093" i="3"/>
  <c r="M5099" i="3"/>
  <c r="N5099" i="3"/>
  <c r="I5103" i="3"/>
  <c r="H5103" i="3"/>
  <c r="H5117" i="3"/>
  <c r="I5117" i="3"/>
  <c r="I5124" i="3"/>
  <c r="H5124" i="3"/>
  <c r="I5134" i="3"/>
  <c r="H5134" i="3"/>
  <c r="M5167" i="3"/>
  <c r="N5167" i="3"/>
  <c r="M5174" i="3"/>
  <c r="N5174" i="3"/>
  <c r="M5186" i="3"/>
  <c r="N5186" i="3"/>
  <c r="M1412" i="3"/>
  <c r="I1415" i="3"/>
  <c r="M1419" i="3"/>
  <c r="M1422" i="3"/>
  <c r="M1425" i="3"/>
  <c r="H1427" i="3"/>
  <c r="M1440" i="3"/>
  <c r="N1446" i="3"/>
  <c r="M1450" i="3"/>
  <c r="M1454" i="3"/>
  <c r="I1459" i="3"/>
  <c r="M1461" i="3"/>
  <c r="M1463" i="3"/>
  <c r="M1465" i="3"/>
  <c r="M1469" i="3"/>
  <c r="M1472" i="3"/>
  <c r="M1477" i="3"/>
  <c r="I1480" i="3"/>
  <c r="I1484" i="3"/>
  <c r="M1486" i="3"/>
  <c r="M1487" i="3"/>
  <c r="M1489" i="3"/>
  <c r="M1493" i="3"/>
  <c r="H1494" i="3"/>
  <c r="N1505" i="3"/>
  <c r="I1507" i="3"/>
  <c r="M1511" i="3"/>
  <c r="M1516" i="3"/>
  <c r="M1526" i="3"/>
  <c r="N1528" i="3"/>
  <c r="I1530" i="3"/>
  <c r="M1537" i="3"/>
  <c r="M1542" i="3"/>
  <c r="I1546" i="3"/>
  <c r="I1550" i="3"/>
  <c r="M1552" i="3"/>
  <c r="M1553" i="3"/>
  <c r="M1557" i="3"/>
  <c r="M1560" i="3"/>
  <c r="H1562" i="3"/>
  <c r="M1574" i="3"/>
  <c r="M1578" i="3"/>
  <c r="I1589" i="3"/>
  <c r="M1595" i="3"/>
  <c r="M1600" i="3"/>
  <c r="I1606" i="3"/>
  <c r="M1607" i="3"/>
  <c r="M1608" i="3"/>
  <c r="M1612" i="3"/>
  <c r="M1616" i="3"/>
  <c r="H1618" i="3"/>
  <c r="M1628" i="3"/>
  <c r="I1639" i="3"/>
  <c r="M1644" i="3"/>
  <c r="M1649" i="3"/>
  <c r="M1658" i="3"/>
  <c r="M1660" i="3"/>
  <c r="H1662" i="3"/>
  <c r="M1668" i="3"/>
  <c r="M1669" i="3"/>
  <c r="M1674" i="3"/>
  <c r="M1678" i="3"/>
  <c r="I1682" i="3"/>
  <c r="M1684" i="3"/>
  <c r="M1687" i="3"/>
  <c r="M1690" i="3"/>
  <c r="N1696" i="3"/>
  <c r="I1698" i="3"/>
  <c r="I1707" i="3"/>
  <c r="I1710" i="3"/>
  <c r="M1711" i="3"/>
  <c r="M1713" i="3"/>
  <c r="H1716" i="3"/>
  <c r="M1727" i="3"/>
  <c r="M1729" i="3"/>
  <c r="M1736" i="3"/>
  <c r="M1739" i="3"/>
  <c r="I1740" i="3"/>
  <c r="M1741" i="3"/>
  <c r="M1746" i="3"/>
  <c r="M1750" i="3"/>
  <c r="H1752" i="3"/>
  <c r="M1756" i="3"/>
  <c r="M1758" i="3"/>
  <c r="N1767" i="3"/>
  <c r="I1769" i="3"/>
  <c r="M1777" i="3"/>
  <c r="I1781" i="3"/>
  <c r="M1782" i="3"/>
  <c r="M1784" i="3"/>
  <c r="I1797" i="3"/>
  <c r="M1803" i="3"/>
  <c r="M1806" i="3"/>
  <c r="M1810" i="3"/>
  <c r="H1812" i="3"/>
  <c r="M1820" i="3"/>
  <c r="M1822" i="3"/>
  <c r="N1828" i="3"/>
  <c r="I1834" i="3"/>
  <c r="M1838" i="3"/>
  <c r="I1845" i="3"/>
  <c r="N1862" i="3"/>
  <c r="M1875" i="3"/>
  <c r="M1878" i="3"/>
  <c r="M1885" i="3"/>
  <c r="I1896" i="3"/>
  <c r="M1897" i="3"/>
  <c r="M1907" i="3"/>
  <c r="I1913" i="3"/>
  <c r="I1914" i="3"/>
  <c r="M1915" i="3"/>
  <c r="N1918" i="3"/>
  <c r="N1933" i="3"/>
  <c r="H1935" i="3"/>
  <c r="M1939" i="3"/>
  <c r="M1940" i="3"/>
  <c r="I1958" i="3"/>
  <c r="N1969" i="3"/>
  <c r="M1970" i="3"/>
  <c r="H1974" i="3"/>
  <c r="M1976" i="3"/>
  <c r="M1979" i="3"/>
  <c r="I1981" i="3"/>
  <c r="M1984" i="3"/>
  <c r="I1995" i="3"/>
  <c r="M1999" i="3"/>
  <c r="M2000" i="3"/>
  <c r="M2007" i="3"/>
  <c r="M2012" i="3"/>
  <c r="M2015" i="3"/>
  <c r="I2021" i="3"/>
  <c r="M2022" i="3"/>
  <c r="N2023" i="3"/>
  <c r="M2026" i="3"/>
  <c r="M2030" i="3"/>
  <c r="I2031" i="3"/>
  <c r="M2032" i="3"/>
  <c r="I2042" i="3"/>
  <c r="N2054" i="3"/>
  <c r="I2078" i="3"/>
  <c r="I2088" i="3"/>
  <c r="I2089" i="3"/>
  <c r="M2090" i="3"/>
  <c r="N2094" i="3"/>
  <c r="N2101" i="3"/>
  <c r="H2115" i="3"/>
  <c r="M2118" i="3"/>
  <c r="M2127" i="3"/>
  <c r="M2131" i="3"/>
  <c r="I2137" i="3"/>
  <c r="M2138" i="3"/>
  <c r="I2147" i="3"/>
  <c r="I2148" i="3"/>
  <c r="M2149" i="3"/>
  <c r="M2154" i="3"/>
  <c r="N2157" i="3"/>
  <c r="H2159" i="3"/>
  <c r="I2160" i="3"/>
  <c r="M2161" i="3"/>
  <c r="M2163" i="3"/>
  <c r="M2168" i="3"/>
  <c r="N2179" i="3"/>
  <c r="H2180" i="3"/>
  <c r="M2192" i="3"/>
  <c r="M2201" i="3"/>
  <c r="M2204" i="3"/>
  <c r="M2213" i="3"/>
  <c r="M2214" i="3"/>
  <c r="M2221" i="3"/>
  <c r="M2222" i="3"/>
  <c r="M2223" i="3"/>
  <c r="M2232" i="3"/>
  <c r="M2242" i="3"/>
  <c r="M2243" i="3"/>
  <c r="M2246" i="3"/>
  <c r="M2253" i="3"/>
  <c r="M2257" i="3"/>
  <c r="M2261" i="3"/>
  <c r="M2266" i="3"/>
  <c r="M2274" i="3"/>
  <c r="M2275" i="3"/>
  <c r="M2280" i="3"/>
  <c r="M2285" i="3"/>
  <c r="M2287" i="3"/>
  <c r="M2293" i="3"/>
  <c r="M2294" i="3"/>
  <c r="M2301" i="3"/>
  <c r="M2302" i="3"/>
  <c r="M2309" i="3"/>
  <c r="M2311" i="3"/>
  <c r="M2312" i="3"/>
  <c r="M2317" i="3"/>
  <c r="M2319" i="3"/>
  <c r="M2326" i="3"/>
  <c r="M2327" i="3"/>
  <c r="M2330" i="3"/>
  <c r="M2331" i="3"/>
  <c r="M2342" i="3"/>
  <c r="M2343" i="3"/>
  <c r="M2346" i="3"/>
  <c r="M2347" i="3"/>
  <c r="M2357" i="3"/>
  <c r="M2358" i="3"/>
  <c r="M2361" i="3"/>
  <c r="M2362" i="3"/>
  <c r="M2371" i="3"/>
  <c r="M2373" i="3"/>
  <c r="M2374" i="3"/>
  <c r="M2380" i="3"/>
  <c r="M2382" i="3"/>
  <c r="M2389" i="3"/>
  <c r="M2392" i="3"/>
  <c r="M2393" i="3"/>
  <c r="M2398" i="3"/>
  <c r="M2400" i="3"/>
  <c r="M2408" i="3"/>
  <c r="M2409" i="3"/>
  <c r="M2412" i="3"/>
  <c r="M2413" i="3"/>
  <c r="M2421" i="3"/>
  <c r="M2422" i="3"/>
  <c r="M2430" i="3"/>
  <c r="M2432" i="3"/>
  <c r="M2440" i="3"/>
  <c r="M2441" i="3"/>
  <c r="M2443" i="3"/>
  <c r="M2444" i="3"/>
  <c r="M2454" i="3"/>
  <c r="M2455" i="3"/>
  <c r="M2457" i="3"/>
  <c r="M2458" i="3"/>
  <c r="M2469" i="3"/>
  <c r="M2470" i="3"/>
  <c r="M2471" i="3"/>
  <c r="M2479" i="3"/>
  <c r="M2480" i="3"/>
  <c r="M2483" i="3"/>
  <c r="M2484" i="3"/>
  <c r="M2495" i="3"/>
  <c r="M2496" i="3"/>
  <c r="M2499" i="3"/>
  <c r="M2500" i="3"/>
  <c r="M2511" i="3"/>
  <c r="M2512" i="3"/>
  <c r="M2515" i="3"/>
  <c r="M2516" i="3"/>
  <c r="M2525" i="3"/>
  <c r="M2526" i="3"/>
  <c r="M2527" i="3"/>
  <c r="M2528" i="3"/>
  <c r="M2532" i="3"/>
  <c r="M2541" i="3"/>
  <c r="I2550" i="3"/>
  <c r="H2558" i="3"/>
  <c r="N2567" i="3"/>
  <c r="M2572" i="3"/>
  <c r="M2580" i="3"/>
  <c r="N2590" i="3"/>
  <c r="I2602" i="3"/>
  <c r="I2610" i="3"/>
  <c r="M2616" i="3"/>
  <c r="M2620" i="3"/>
  <c r="M2625" i="3"/>
  <c r="M2626" i="3"/>
  <c r="N2631" i="3"/>
  <c r="N2638" i="3"/>
  <c r="M2641" i="3"/>
  <c r="M2649" i="3"/>
  <c r="I2652" i="3"/>
  <c r="M2658" i="3"/>
  <c r="I2665" i="3"/>
  <c r="M2671" i="3"/>
  <c r="N2675" i="3"/>
  <c r="N2684" i="3"/>
  <c r="M2686" i="3"/>
  <c r="M2699" i="3"/>
  <c r="M2725" i="3"/>
  <c r="I2734" i="3"/>
  <c r="M2739" i="3"/>
  <c r="M2745" i="3"/>
  <c r="M2746" i="3"/>
  <c r="N2749" i="3"/>
  <c r="M2762" i="3"/>
  <c r="M2766" i="3"/>
  <c r="M2773" i="3"/>
  <c r="M2782" i="3"/>
  <c r="I2792" i="3"/>
  <c r="N2793" i="3"/>
  <c r="M2796" i="3"/>
  <c r="I2803" i="3"/>
  <c r="M2811" i="3"/>
  <c r="N2818" i="3"/>
  <c r="M2825" i="3"/>
  <c r="I2835" i="3"/>
  <c r="N2836" i="3"/>
  <c r="M2838" i="3"/>
  <c r="I2846" i="3"/>
  <c r="M2864" i="3"/>
  <c r="N2870" i="3"/>
  <c r="M2877" i="3"/>
  <c r="I2885" i="3"/>
  <c r="M2888" i="3"/>
  <c r="M2905" i="3"/>
  <c r="I2916" i="3"/>
  <c r="N2917" i="3"/>
  <c r="I2919" i="3"/>
  <c r="M2921" i="3"/>
  <c r="I2929" i="3"/>
  <c r="M2937" i="3"/>
  <c r="N2942" i="3"/>
  <c r="M2947" i="3"/>
  <c r="I2956" i="3"/>
  <c r="N2957" i="3"/>
  <c r="I2958" i="3"/>
  <c r="M2966" i="3"/>
  <c r="M2971" i="3"/>
  <c r="M2975" i="3"/>
  <c r="N2979" i="3"/>
  <c r="N2984" i="3"/>
  <c r="I2986" i="3"/>
  <c r="M2988" i="3"/>
  <c r="I2994" i="3"/>
  <c r="M3003" i="3"/>
  <c r="M3010" i="3"/>
  <c r="I3024" i="3"/>
  <c r="N3025" i="3"/>
  <c r="I3036" i="3"/>
  <c r="M3043" i="3"/>
  <c r="N3048" i="3"/>
  <c r="M3051" i="3"/>
  <c r="M3053" i="3"/>
  <c r="N3056" i="3"/>
  <c r="I3068" i="3"/>
  <c r="N3069" i="3"/>
  <c r="M3071" i="3"/>
  <c r="M3083" i="3"/>
  <c r="N3087" i="3"/>
  <c r="M3090" i="3"/>
  <c r="M3094" i="3"/>
  <c r="N3099" i="3"/>
  <c r="M3107" i="3"/>
  <c r="I3118" i="3"/>
  <c r="I3119" i="3"/>
  <c r="M3121" i="3"/>
  <c r="N3141" i="3"/>
  <c r="N3151" i="3"/>
  <c r="I3163" i="3"/>
  <c r="M3168" i="3"/>
  <c r="I3173" i="3"/>
  <c r="M3175" i="3"/>
  <c r="M3182" i="3"/>
  <c r="M3194" i="3"/>
  <c r="N3197" i="3"/>
  <c r="M3199" i="3"/>
  <c r="M3204" i="3"/>
  <c r="M3207" i="3"/>
  <c r="I3212" i="3"/>
  <c r="N3216" i="3"/>
  <c r="M3219" i="3"/>
  <c r="M3227" i="3"/>
  <c r="M3228" i="3"/>
  <c r="N3240" i="3"/>
  <c r="M3247" i="3"/>
  <c r="M3264" i="3"/>
  <c r="N3268" i="3"/>
  <c r="M3272" i="3"/>
  <c r="M3285" i="3"/>
  <c r="I3294" i="3"/>
  <c r="M3296" i="3"/>
  <c r="N3302" i="3"/>
  <c r="M3308" i="3"/>
  <c r="I3316" i="3"/>
  <c r="N3317" i="3"/>
  <c r="I3319" i="3"/>
  <c r="M3324" i="3"/>
  <c r="M3325" i="3"/>
  <c r="I3333" i="3"/>
  <c r="M3337" i="3"/>
  <c r="M3346" i="3"/>
  <c r="M3370" i="3"/>
  <c r="M3373" i="3"/>
  <c r="M3382" i="3"/>
  <c r="N3386" i="3"/>
  <c r="M3394" i="3"/>
  <c r="I3403" i="3"/>
  <c r="N3404" i="3"/>
  <c r="I3406" i="3"/>
  <c r="M3412" i="3"/>
  <c r="M3413" i="3"/>
  <c r="I3422" i="3"/>
  <c r="M3425" i="3"/>
  <c r="N3429" i="3"/>
  <c r="M3439" i="3"/>
  <c r="I3448" i="3"/>
  <c r="M3457" i="3"/>
  <c r="N3461" i="3"/>
  <c r="M3465" i="3"/>
  <c r="M3476" i="3"/>
  <c r="N3494" i="3"/>
  <c r="M3508" i="3"/>
  <c r="M3512" i="3"/>
  <c r="N3523" i="3"/>
  <c r="N3532" i="3"/>
  <c r="I3534" i="3"/>
  <c r="M3536" i="3"/>
  <c r="I3540" i="3"/>
  <c r="N3545" i="3"/>
  <c r="M3554" i="3"/>
  <c r="I3559" i="3"/>
  <c r="M3567" i="3"/>
  <c r="N3572" i="3"/>
  <c r="M3576" i="3"/>
  <c r="M3588" i="3"/>
  <c r="I3592" i="3"/>
  <c r="I3601" i="3"/>
  <c r="M3605" i="3"/>
  <c r="I3611" i="3"/>
  <c r="M3614" i="3"/>
  <c r="N3618" i="3"/>
  <c r="M3636" i="3"/>
  <c r="M3648" i="3"/>
  <c r="M3653" i="3"/>
  <c r="I3663" i="3"/>
  <c r="M3670" i="3"/>
  <c r="I3678" i="3"/>
  <c r="N3679" i="3"/>
  <c r="I3680" i="3"/>
  <c r="M3684" i="3"/>
  <c r="I3690" i="3"/>
  <c r="M3692" i="3"/>
  <c r="N3696" i="3"/>
  <c r="M3701" i="3"/>
  <c r="M3714" i="3"/>
  <c r="M3719" i="3"/>
  <c r="I3725" i="3"/>
  <c r="M3727" i="3"/>
  <c r="H3742" i="3"/>
  <c r="M3757" i="3"/>
  <c r="H3759" i="3"/>
  <c r="H3784" i="3"/>
  <c r="H3797" i="3"/>
  <c r="H3811" i="3"/>
  <c r="M3822" i="3"/>
  <c r="H3824" i="3"/>
  <c r="M3832" i="3"/>
  <c r="H3833" i="3"/>
  <c r="H3845" i="3"/>
  <c r="H3851" i="3"/>
  <c r="M3882" i="3"/>
  <c r="H3884" i="3"/>
  <c r="M3886" i="3"/>
  <c r="H3892" i="3"/>
  <c r="H3896" i="3"/>
  <c r="M3911" i="3"/>
  <c r="H3912" i="3"/>
  <c r="M3925" i="3"/>
  <c r="H3927" i="3"/>
  <c r="M3936" i="3"/>
  <c r="M3945" i="3"/>
  <c r="H3946" i="3"/>
  <c r="M3955" i="3"/>
  <c r="H3969" i="3"/>
  <c r="M3976" i="3"/>
  <c r="H3978" i="3"/>
  <c r="M3989" i="3"/>
  <c r="M3997" i="3"/>
  <c r="M4011" i="3"/>
  <c r="H4013" i="3"/>
  <c r="M4023" i="3"/>
  <c r="H4024" i="3"/>
  <c r="M4032" i="3"/>
  <c r="H4036" i="3"/>
  <c r="M4043" i="3"/>
  <c r="H4045" i="3"/>
  <c r="M4066" i="3"/>
  <c r="M4070" i="3"/>
  <c r="M4071" i="3"/>
  <c r="H4081" i="3"/>
  <c r="M4083" i="3"/>
  <c r="I4089" i="3"/>
  <c r="N4098" i="3"/>
  <c r="I4101" i="3"/>
  <c r="M4105" i="3"/>
  <c r="N4108" i="3"/>
  <c r="M4111" i="3"/>
  <c r="M4121" i="3"/>
  <c r="M4122" i="3"/>
  <c r="I4124" i="3"/>
  <c r="H4139" i="3"/>
  <c r="M4141" i="3"/>
  <c r="M4152" i="3"/>
  <c r="H4154" i="3"/>
  <c r="M4156" i="3"/>
  <c r="M4161" i="3"/>
  <c r="N4179" i="3"/>
  <c r="I4181" i="3"/>
  <c r="M4185" i="3"/>
  <c r="I4190" i="3"/>
  <c r="I4194" i="3"/>
  <c r="M4204" i="3"/>
  <c r="M4209" i="3"/>
  <c r="M4210" i="3"/>
  <c r="I4212" i="3"/>
  <c r="M4220" i="3"/>
  <c r="H4227" i="3"/>
  <c r="M4228" i="3"/>
  <c r="M4238" i="3"/>
  <c r="H4240" i="3"/>
  <c r="M4242" i="3"/>
  <c r="M4248" i="3"/>
  <c r="I4251" i="3"/>
  <c r="N4252" i="3"/>
  <c r="I4254" i="3"/>
  <c r="N4267" i="3"/>
  <c r="I4278" i="3"/>
  <c r="I4287" i="3"/>
  <c r="I4291" i="3"/>
  <c r="M4294" i="3"/>
  <c r="M4299" i="3"/>
  <c r="M4309" i="3"/>
  <c r="M4310" i="3"/>
  <c r="I4312" i="3"/>
  <c r="H4326" i="3"/>
  <c r="M4334" i="3"/>
  <c r="N4336" i="3"/>
  <c r="N4345" i="3"/>
  <c r="N4351" i="3"/>
  <c r="N4355" i="3"/>
  <c r="M4366" i="3"/>
  <c r="M4375" i="3"/>
  <c r="H4377" i="3"/>
  <c r="M4383" i="3"/>
  <c r="N4384" i="3"/>
  <c r="N4388" i="3"/>
  <c r="M4388" i="3"/>
  <c r="H4395" i="3"/>
  <c r="N4398" i="3"/>
  <c r="I4401" i="3"/>
  <c r="I4414" i="3"/>
  <c r="M4421" i="3"/>
  <c r="M4432" i="3"/>
  <c r="H4437" i="3"/>
  <c r="H4444" i="3"/>
  <c r="I4444" i="3"/>
  <c r="M4450" i="3"/>
  <c r="M4454" i="3"/>
  <c r="M4467" i="3"/>
  <c r="H4477" i="3"/>
  <c r="H4479" i="3"/>
  <c r="I4479" i="3"/>
  <c r="M4499" i="3"/>
  <c r="I4503" i="3"/>
  <c r="I4510" i="3"/>
  <c r="N4514" i="3"/>
  <c r="M4514" i="3"/>
  <c r="N4528" i="3"/>
  <c r="I4539" i="3"/>
  <c r="M4540" i="3"/>
  <c r="M4549" i="3"/>
  <c r="I4552" i="3"/>
  <c r="I4568" i="3"/>
  <c r="M4571" i="3"/>
  <c r="N4577" i="3"/>
  <c r="M4583" i="3"/>
  <c r="I4592" i="3"/>
  <c r="N4596" i="3"/>
  <c r="M4596" i="3"/>
  <c r="N4611" i="3"/>
  <c r="I4625" i="3"/>
  <c r="M4626" i="3"/>
  <c r="M4640" i="3"/>
  <c r="N4668" i="3"/>
  <c r="M4668" i="3"/>
  <c r="N4671" i="3"/>
  <c r="N4672" i="3"/>
  <c r="M4672" i="3"/>
  <c r="N4676" i="3"/>
  <c r="H4682" i="3"/>
  <c r="I4682" i="3"/>
  <c r="N4711" i="3"/>
  <c r="M4711" i="3"/>
  <c r="N4715" i="3"/>
  <c r="M4715" i="3"/>
  <c r="N4719" i="3"/>
  <c r="M4719" i="3"/>
  <c r="N4726" i="3"/>
  <c r="M4726" i="3"/>
  <c r="H4729" i="3"/>
  <c r="I4729" i="3"/>
  <c r="N4742" i="3"/>
  <c r="M4742" i="3"/>
  <c r="H4747" i="3"/>
  <c r="I4747" i="3"/>
  <c r="N4757" i="3"/>
  <c r="M4757" i="3"/>
  <c r="M4759" i="3"/>
  <c r="N4759" i="3"/>
  <c r="N4762" i="3"/>
  <c r="H4766" i="3"/>
  <c r="I4766" i="3"/>
  <c r="M4797" i="3"/>
  <c r="N4797" i="3"/>
  <c r="I4803" i="3"/>
  <c r="M4806" i="3"/>
  <c r="N4806" i="3"/>
  <c r="H4809" i="3"/>
  <c r="I4809" i="3"/>
  <c r="M4816" i="3"/>
  <c r="N4816" i="3"/>
  <c r="I4817" i="3"/>
  <c r="I4820" i="3"/>
  <c r="H4820" i="3"/>
  <c r="N4823" i="3"/>
  <c r="N4824" i="3"/>
  <c r="M4824" i="3"/>
  <c r="I4826" i="3"/>
  <c r="M4842" i="3"/>
  <c r="N4842" i="3"/>
  <c r="I4843" i="3"/>
  <c r="N4846" i="3"/>
  <c r="M4846" i="3"/>
  <c r="H4859" i="3"/>
  <c r="I4859" i="3"/>
  <c r="N4871" i="3"/>
  <c r="M4871" i="3"/>
  <c r="M4876" i="3"/>
  <c r="N4876" i="3"/>
  <c r="I4878" i="3"/>
  <c r="I4880" i="3"/>
  <c r="H4880" i="3"/>
  <c r="I4891" i="3"/>
  <c r="H4891" i="3"/>
  <c r="M4894" i="3"/>
  <c r="N4894" i="3"/>
  <c r="I4897" i="3"/>
  <c r="H4897" i="3"/>
  <c r="I4903" i="3"/>
  <c r="H4903" i="3"/>
  <c r="N4906" i="3"/>
  <c r="M4906" i="3"/>
  <c r="H4913" i="3"/>
  <c r="I4913" i="3"/>
  <c r="I4933" i="3"/>
  <c r="H4933" i="3"/>
  <c r="N4934" i="3"/>
  <c r="M4934" i="3"/>
  <c r="N4942" i="3"/>
  <c r="I4945" i="3"/>
  <c r="N4958" i="3"/>
  <c r="M4958" i="3"/>
  <c r="I4974" i="3"/>
  <c r="N4978" i="3"/>
  <c r="N4980" i="3"/>
  <c r="M4980" i="3"/>
  <c r="I4984" i="3"/>
  <c r="H4984" i="3"/>
  <c r="N4985" i="3"/>
  <c r="M4985" i="3"/>
  <c r="I4993" i="3"/>
  <c r="H4993" i="3"/>
  <c r="I5001" i="3"/>
  <c r="N5031" i="3"/>
  <c r="M5031" i="3"/>
  <c r="M5041" i="3"/>
  <c r="N5041" i="3"/>
  <c r="I5086" i="3"/>
  <c r="H5094" i="3"/>
  <c r="I5094" i="3"/>
  <c r="M5096" i="3"/>
  <c r="N5096" i="3"/>
  <c r="I5098" i="3"/>
  <c r="N5103" i="3"/>
  <c r="M5103" i="3"/>
  <c r="M5109" i="3"/>
  <c r="N5109" i="3"/>
  <c r="I5111" i="3"/>
  <c r="N5115" i="3"/>
  <c r="N5117" i="3"/>
  <c r="M5117" i="3"/>
  <c r="I5119" i="3"/>
  <c r="N5127" i="3"/>
  <c r="M5127" i="3"/>
  <c r="N5132" i="3"/>
  <c r="I5142" i="3"/>
  <c r="M5144" i="3"/>
  <c r="N5144" i="3"/>
  <c r="I5146" i="3"/>
  <c r="N5163" i="3"/>
  <c r="M5163" i="3"/>
  <c r="I5172" i="3"/>
  <c r="N5175" i="3"/>
  <c r="I5184" i="3"/>
  <c r="N5237" i="3"/>
  <c r="M5237" i="3"/>
  <c r="H4386" i="3"/>
  <c r="I4386" i="3"/>
  <c r="N4439" i="3"/>
  <c r="M4439" i="3"/>
  <c r="H4460" i="3"/>
  <c r="I4460" i="3"/>
  <c r="N4466" i="3"/>
  <c r="M4466" i="3"/>
  <c r="H4512" i="3"/>
  <c r="I4512" i="3"/>
  <c r="N4652" i="3"/>
  <c r="M4652" i="3"/>
  <c r="H4656" i="3"/>
  <c r="I4656" i="3"/>
  <c r="N4663" i="3"/>
  <c r="M4663" i="3"/>
  <c r="H4688" i="3"/>
  <c r="I4688" i="3"/>
  <c r="N4696" i="3"/>
  <c r="M4696" i="3"/>
  <c r="N4706" i="3"/>
  <c r="M4706" i="3"/>
  <c r="H4727" i="3"/>
  <c r="I4727" i="3"/>
  <c r="I4734" i="3"/>
  <c r="H4734" i="3"/>
  <c r="N4737" i="3"/>
  <c r="M4737" i="3"/>
  <c r="H4741" i="3"/>
  <c r="I4741" i="3"/>
  <c r="N4747" i="3"/>
  <c r="M4747" i="3"/>
  <c r="I4753" i="3"/>
  <c r="H4753" i="3"/>
  <c r="I4756" i="3"/>
  <c r="H4756" i="3"/>
  <c r="H4758" i="3"/>
  <c r="I4758" i="3"/>
  <c r="M4785" i="3"/>
  <c r="N4785" i="3"/>
  <c r="I4792" i="3"/>
  <c r="H4792" i="3"/>
  <c r="N4809" i="3"/>
  <c r="M4809" i="3"/>
  <c r="N4820" i="3"/>
  <c r="M4820" i="3"/>
  <c r="M4830" i="3"/>
  <c r="N4830" i="3"/>
  <c r="H4833" i="3"/>
  <c r="I4833" i="3"/>
  <c r="I4853" i="3"/>
  <c r="H4853" i="3"/>
  <c r="M4862" i="3"/>
  <c r="N4862" i="3"/>
  <c r="H4872" i="3"/>
  <c r="I4872" i="3"/>
  <c r="M4874" i="3"/>
  <c r="N4874" i="3"/>
  <c r="N4880" i="3"/>
  <c r="M4880" i="3"/>
  <c r="N4903" i="3"/>
  <c r="M4903" i="3"/>
  <c r="N4913" i="3"/>
  <c r="M4913" i="3"/>
  <c r="N4921" i="3"/>
  <c r="M4921" i="3"/>
  <c r="H4935" i="3"/>
  <c r="I4935" i="3"/>
  <c r="M4949" i="3"/>
  <c r="N4949" i="3"/>
  <c r="I4954" i="3"/>
  <c r="H4954" i="3"/>
  <c r="N4971" i="3"/>
  <c r="M4971" i="3"/>
  <c r="H4986" i="3"/>
  <c r="I4986" i="3"/>
  <c r="N4998" i="3"/>
  <c r="M4998" i="3"/>
  <c r="I5009" i="3"/>
  <c r="H5009" i="3"/>
  <c r="N5023" i="3"/>
  <c r="M5023" i="3"/>
  <c r="I5035" i="3"/>
  <c r="H5035" i="3"/>
  <c r="N5036" i="3"/>
  <c r="M5036" i="3"/>
  <c r="M5059" i="3"/>
  <c r="N5059" i="3"/>
  <c r="I5068" i="3"/>
  <c r="H5068" i="3"/>
  <c r="N5069" i="3"/>
  <c r="M5069" i="3"/>
  <c r="I5080" i="3"/>
  <c r="H5080" i="3"/>
  <c r="N5094" i="3"/>
  <c r="M5094" i="3"/>
  <c r="M5122" i="3"/>
  <c r="N5122" i="3"/>
  <c r="I5150" i="3"/>
  <c r="H5150" i="3"/>
  <c r="H5152" i="3"/>
  <c r="I5152" i="3"/>
  <c r="I5194" i="3"/>
  <c r="H5194" i="3"/>
  <c r="I5201" i="3"/>
  <c r="H5201" i="3"/>
  <c r="I5216" i="3"/>
  <c r="H5216" i="3"/>
  <c r="I5221" i="3"/>
  <c r="H5221" i="3"/>
  <c r="N5225" i="3"/>
  <c r="M5225" i="3"/>
  <c r="M5241" i="3"/>
  <c r="H5242" i="3"/>
  <c r="M5245" i="3"/>
  <c r="H5252" i="3"/>
  <c r="N5263" i="3"/>
  <c r="I5265" i="3"/>
  <c r="N5267" i="3"/>
  <c r="H5276" i="3"/>
  <c r="H5281" i="3"/>
  <c r="H5288" i="3"/>
  <c r="M5296" i="3"/>
  <c r="N5299" i="3"/>
  <c r="M5302" i="3"/>
  <c r="M5313" i="3"/>
  <c r="N5314" i="3"/>
  <c r="M5318" i="3"/>
  <c r="H5319" i="3"/>
  <c r="M5322" i="3"/>
  <c r="M5323" i="3"/>
  <c r="N5339" i="3"/>
  <c r="H5341" i="3"/>
  <c r="H5350" i="3"/>
  <c r="H5354" i="3"/>
  <c r="H5358" i="3"/>
  <c r="H5361" i="3"/>
  <c r="M5363" i="3"/>
  <c r="N5364" i="3"/>
  <c r="N5369" i="3"/>
  <c r="N5370" i="3"/>
  <c r="N5374" i="3"/>
  <c r="H5376" i="3"/>
  <c r="H5385" i="3"/>
  <c r="N5392" i="3"/>
  <c r="I5394" i="3"/>
  <c r="N5402" i="3"/>
  <c r="M5412" i="3"/>
  <c r="M5434" i="3"/>
  <c r="M5449" i="3"/>
  <c r="M5463" i="3"/>
  <c r="M5477" i="3"/>
  <c r="M5505" i="3"/>
  <c r="M5517" i="3"/>
  <c r="M5531" i="3"/>
  <c r="M5548" i="3"/>
  <c r="M5578" i="3"/>
  <c r="M5590" i="3"/>
  <c r="M5602" i="3"/>
  <c r="M5616" i="3"/>
  <c r="M5631" i="3"/>
  <c r="M5679" i="3"/>
  <c r="H5697" i="3"/>
  <c r="H5707" i="3"/>
  <c r="I5713" i="3"/>
  <c r="I5721" i="3"/>
  <c r="I5730" i="3"/>
  <c r="H5750" i="3"/>
  <c r="H5760" i="3"/>
  <c r="I5774" i="3"/>
  <c r="H5784" i="3"/>
  <c r="H5800" i="3"/>
  <c r="I5805" i="3"/>
  <c r="I5818" i="3"/>
  <c r="H5845" i="3"/>
  <c r="H5889" i="3"/>
  <c r="H5898" i="3"/>
  <c r="I5903" i="3"/>
  <c r="M5934" i="3"/>
  <c r="I5940" i="3"/>
  <c r="N5941" i="3"/>
  <c r="M5946" i="3"/>
  <c r="M5949" i="3"/>
  <c r="N5955" i="3"/>
  <c r="I5956" i="3"/>
  <c r="M5958" i="3"/>
  <c r="N5960" i="3"/>
  <c r="N5965" i="3"/>
  <c r="I5968" i="3"/>
  <c r="N5969" i="3"/>
  <c r="I5971" i="3"/>
  <c r="N5973" i="3"/>
  <c r="N5976" i="3"/>
  <c r="N5978" i="3"/>
  <c r="N5985" i="3"/>
  <c r="N5996" i="3"/>
  <c r="N6016" i="3"/>
  <c r="N6040" i="3"/>
  <c r="N6053" i="3"/>
  <c r="N6070" i="3"/>
  <c r="N6078" i="3"/>
  <c r="N6112" i="3"/>
  <c r="N6120" i="3"/>
  <c r="N6124" i="3"/>
  <c r="N6128" i="3"/>
  <c r="N6132" i="3"/>
  <c r="N6136" i="3"/>
  <c r="N6139" i="3"/>
  <c r="N6143" i="3"/>
  <c r="N6149" i="3"/>
  <c r="N6151" i="3"/>
  <c r="N6158" i="3"/>
  <c r="N6164" i="3"/>
  <c r="N6168" i="3"/>
  <c r="N6170" i="3"/>
  <c r="N6173" i="3"/>
  <c r="N6179" i="3"/>
  <c r="N6183" i="3"/>
  <c r="N6186" i="3"/>
  <c r="N6190" i="3"/>
  <c r="N6194" i="3"/>
  <c r="N6199" i="3"/>
  <c r="N6202" i="3"/>
  <c r="N6206" i="3"/>
  <c r="M6211" i="3"/>
  <c r="I6213" i="3"/>
  <c r="M6219" i="3"/>
  <c r="I6220" i="3"/>
  <c r="M6226" i="3"/>
  <c r="I6228" i="3"/>
  <c r="M6233" i="3"/>
  <c r="I6234" i="3"/>
  <c r="M6250" i="3"/>
  <c r="I6262" i="3"/>
  <c r="M6266" i="3"/>
  <c r="M6271" i="3"/>
  <c r="I6277" i="3"/>
  <c r="M6280" i="3"/>
  <c r="I6281" i="3"/>
  <c r="M6285" i="3"/>
  <c r="I6296" i="3"/>
  <c r="M6299" i="3"/>
  <c r="I6300" i="3"/>
  <c r="M6310" i="3"/>
  <c r="I6312" i="3"/>
  <c r="I6318" i="3"/>
  <c r="I6327" i="3"/>
  <c r="M6336" i="3"/>
  <c r="I6337" i="3"/>
  <c r="M6343" i="3"/>
  <c r="M6351" i="3"/>
  <c r="I6353" i="3"/>
  <c r="I6359" i="3"/>
  <c r="I6361" i="3"/>
  <c r="I6368" i="3"/>
  <c r="H6376" i="3"/>
  <c r="I6376" i="3"/>
  <c r="M6408" i="3"/>
  <c r="N6408" i="3"/>
  <c r="H6412" i="3"/>
  <c r="I6412" i="3"/>
  <c r="I6418" i="3"/>
  <c r="H6418" i="3"/>
  <c r="H6424" i="3"/>
  <c r="I6424" i="3"/>
  <c r="N6428" i="3"/>
  <c r="M6428" i="3"/>
  <c r="M6431" i="3"/>
  <c r="N6431" i="3"/>
  <c r="H6435" i="3"/>
  <c r="I6435" i="3"/>
  <c r="N6438" i="3"/>
  <c r="M6438" i="3"/>
  <c r="N6442" i="3"/>
  <c r="M6450" i="3"/>
  <c r="N6450" i="3"/>
  <c r="M6465" i="3"/>
  <c r="N6465" i="3"/>
  <c r="H6470" i="3"/>
  <c r="I6470" i="3"/>
  <c r="N6475" i="3"/>
  <c r="I6479" i="3"/>
  <c r="N6486" i="3"/>
  <c r="H6522" i="3"/>
  <c r="I6522" i="3"/>
  <c r="N6557" i="3"/>
  <c r="M6557" i="3"/>
  <c r="N6562" i="3"/>
  <c r="M6562" i="3"/>
  <c r="N6373" i="3"/>
  <c r="M6373" i="3"/>
  <c r="H6409" i="3"/>
  <c r="I6409" i="3"/>
  <c r="N6412" i="3"/>
  <c r="M6412" i="3"/>
  <c r="N6418" i="3"/>
  <c r="M6418" i="3"/>
  <c r="M6444" i="3"/>
  <c r="N6444" i="3"/>
  <c r="H6449" i="3"/>
  <c r="I6449" i="3"/>
  <c r="I6452" i="3"/>
  <c r="H6452" i="3"/>
  <c r="N6457" i="3"/>
  <c r="M6457" i="3"/>
  <c r="M6459" i="3"/>
  <c r="N6459" i="3"/>
  <c r="H6464" i="3"/>
  <c r="I6464" i="3"/>
  <c r="I6467" i="3"/>
  <c r="H6467" i="3"/>
  <c r="N6472" i="3"/>
  <c r="M6472" i="3"/>
  <c r="M6477" i="3"/>
  <c r="N6477" i="3"/>
  <c r="H6483" i="3"/>
  <c r="I6483" i="3"/>
  <c r="M6490" i="3"/>
  <c r="N6490" i="3"/>
  <c r="H6501" i="3"/>
  <c r="I6501" i="3"/>
  <c r="H6503" i="3"/>
  <c r="I6503" i="3"/>
  <c r="N6519" i="3"/>
  <c r="M6519" i="3"/>
  <c r="N6525" i="3"/>
  <c r="M6525" i="3"/>
  <c r="M6566" i="3"/>
  <c r="N6566" i="3"/>
  <c r="I6576" i="3"/>
  <c r="H6576" i="3"/>
  <c r="M5215" i="3"/>
  <c r="N5216" i="3"/>
  <c r="H5218" i="3"/>
  <c r="N5244" i="3"/>
  <c r="H5246" i="3"/>
  <c r="M5251" i="3"/>
  <c r="N5253" i="3"/>
  <c r="H5263" i="3"/>
  <c r="M5265" i="3"/>
  <c r="H5273" i="3"/>
  <c r="M5280" i="3"/>
  <c r="N5281" i="3"/>
  <c r="H5282" i="3"/>
  <c r="M5287" i="3"/>
  <c r="I5302" i="3"/>
  <c r="N5304" i="3"/>
  <c r="H5314" i="3"/>
  <c r="N5321" i="3"/>
  <c r="I5322" i="3"/>
  <c r="H5324" i="3"/>
  <c r="M5330" i="3"/>
  <c r="N5332" i="3"/>
  <c r="H5339" i="3"/>
  <c r="H5348" i="3"/>
  <c r="N5361" i="3"/>
  <c r="H5369" i="3"/>
  <c r="H5392" i="3"/>
  <c r="M5394" i="3"/>
  <c r="H5400" i="3"/>
  <c r="M5419" i="3"/>
  <c r="M5426" i="3"/>
  <c r="M5441" i="3"/>
  <c r="M5471" i="3"/>
  <c r="M5485" i="3"/>
  <c r="M5498" i="3"/>
  <c r="M5510" i="3"/>
  <c r="M5524" i="3"/>
  <c r="M5542" i="3"/>
  <c r="M5553" i="3"/>
  <c r="M5570" i="3"/>
  <c r="M5574" i="3"/>
  <c r="M5584" i="3"/>
  <c r="M5596" i="3"/>
  <c r="M5609" i="3"/>
  <c r="M5623" i="3"/>
  <c r="M5639" i="3"/>
  <c r="M5649" i="3"/>
  <c r="M5658" i="3"/>
  <c r="M5668" i="3"/>
  <c r="M5681" i="3"/>
  <c r="N5700" i="3"/>
  <c r="M5712" i="3"/>
  <c r="M5713" i="3"/>
  <c r="N5718" i="3"/>
  <c r="M5720" i="3"/>
  <c r="M5721" i="3"/>
  <c r="M5730" i="3"/>
  <c r="N5740" i="3"/>
  <c r="M5759" i="3"/>
  <c r="N5766" i="3"/>
  <c r="M5773" i="3"/>
  <c r="M5774" i="3"/>
  <c r="M5783" i="3"/>
  <c r="M5804" i="3"/>
  <c r="M5805" i="3"/>
  <c r="N5810" i="3"/>
  <c r="M5817" i="3"/>
  <c r="M5818" i="3"/>
  <c r="N5838" i="3"/>
  <c r="M5844" i="3"/>
  <c r="M5856" i="3"/>
  <c r="N5859" i="3"/>
  <c r="M5866" i="3"/>
  <c r="M5873" i="3"/>
  <c r="N5882" i="3"/>
  <c r="N5893" i="3"/>
  <c r="M5897" i="3"/>
  <c r="M5902" i="3"/>
  <c r="M5903" i="3"/>
  <c r="N5908" i="3"/>
  <c r="N5923" i="3"/>
  <c r="N5993" i="3"/>
  <c r="H5994" i="3"/>
  <c r="N6000" i="3"/>
  <c r="H6012" i="3"/>
  <c r="N6023" i="3"/>
  <c r="H6025" i="3"/>
  <c r="N6032" i="3"/>
  <c r="H6036" i="3"/>
  <c r="N6047" i="3"/>
  <c r="H6060" i="3"/>
  <c r="H6065" i="3"/>
  <c r="H6075" i="3"/>
  <c r="N6085" i="3"/>
  <c r="N6105" i="3"/>
  <c r="H6108" i="3"/>
  <c r="I6119" i="3"/>
  <c r="I6123" i="3"/>
  <c r="I6127" i="3"/>
  <c r="I6131" i="3"/>
  <c r="I6135" i="3"/>
  <c r="I6138" i="3"/>
  <c r="I6142" i="3"/>
  <c r="I6148" i="3"/>
  <c r="I6150" i="3"/>
  <c r="I6155" i="3"/>
  <c r="I6157" i="3"/>
  <c r="I6161" i="3"/>
  <c r="I6167" i="3"/>
  <c r="I6177" i="3"/>
  <c r="I6182" i="3"/>
  <c r="I6185" i="3"/>
  <c r="I6189" i="3"/>
  <c r="I6193" i="3"/>
  <c r="I6198" i="3"/>
  <c r="I6205" i="3"/>
  <c r="I6209" i="3"/>
  <c r="M6214" i="3"/>
  <c r="M6215" i="3"/>
  <c r="I6217" i="3"/>
  <c r="M6221" i="3"/>
  <c r="M6222" i="3"/>
  <c r="I6224" i="3"/>
  <c r="M6229" i="3"/>
  <c r="I6231" i="3"/>
  <c r="M6235" i="3"/>
  <c r="M6236" i="3"/>
  <c r="I6237" i="3"/>
  <c r="M6240" i="3"/>
  <c r="M6241" i="3"/>
  <c r="M6245" i="3"/>
  <c r="M6246" i="3"/>
  <c r="I6248" i="3"/>
  <c r="M6252" i="3"/>
  <c r="I6254" i="3"/>
  <c r="M6257" i="3"/>
  <c r="M6258" i="3"/>
  <c r="I6259" i="3"/>
  <c r="M6263" i="3"/>
  <c r="M6268" i="3"/>
  <c r="M6273" i="3"/>
  <c r="M6274" i="3"/>
  <c r="I6275" i="3"/>
  <c r="M6278" i="3"/>
  <c r="M6282" i="3"/>
  <c r="I6284" i="3"/>
  <c r="M6287" i="3"/>
  <c r="M6288" i="3"/>
  <c r="I6290" i="3"/>
  <c r="M6293" i="3"/>
  <c r="M6294" i="3"/>
  <c r="I6295" i="3"/>
  <c r="M6297" i="3"/>
  <c r="I6298" i="3"/>
  <c r="M6301" i="3"/>
  <c r="I6303" i="3"/>
  <c r="M6306" i="3"/>
  <c r="I6308" i="3"/>
  <c r="M6313" i="3"/>
  <c r="M6314" i="3"/>
  <c r="I6319" i="3"/>
  <c r="M6322" i="3"/>
  <c r="I6324" i="3"/>
  <c r="M6328" i="3"/>
  <c r="I6330" i="3"/>
  <c r="M6333" i="3"/>
  <c r="I6335" i="3"/>
  <c r="M6338" i="3"/>
  <c r="M6339" i="3"/>
  <c r="I6341" i="3"/>
  <c r="M6344" i="3"/>
  <c r="M6345" i="3"/>
  <c r="I6347" i="3"/>
  <c r="I6349" i="3"/>
  <c r="M6354" i="3"/>
  <c r="M6355" i="3"/>
  <c r="M6356" i="3"/>
  <c r="M6357" i="3"/>
  <c r="M6363" i="3"/>
  <c r="M6364" i="3"/>
  <c r="M6365" i="3"/>
  <c r="N6406" i="3"/>
  <c r="M6406" i="3"/>
  <c r="N6409" i="3"/>
  <c r="M6409" i="3"/>
  <c r="H6413" i="3"/>
  <c r="I6413" i="3"/>
  <c r="H6417" i="3"/>
  <c r="I6417" i="3"/>
  <c r="H6419" i="3"/>
  <c r="I6419" i="3"/>
  <c r="N6433" i="3"/>
  <c r="I6442" i="3"/>
  <c r="H6442" i="3"/>
  <c r="N6443" i="3"/>
  <c r="M6443" i="3"/>
  <c r="H6476" i="3"/>
  <c r="I6476" i="3"/>
  <c r="M6484" i="3"/>
  <c r="N6484" i="3"/>
  <c r="H6489" i="3"/>
  <c r="I6489" i="3"/>
  <c r="H6549" i="3"/>
  <c r="I6549" i="3"/>
  <c r="N6556" i="3"/>
  <c r="M6556" i="3"/>
  <c r="H6565" i="3"/>
  <c r="I6565" i="3"/>
  <c r="H6573" i="3"/>
  <c r="I6573" i="3"/>
  <c r="H6383" i="3"/>
  <c r="I6383" i="3"/>
  <c r="N6384" i="3"/>
  <c r="M6384" i="3"/>
  <c r="H6407" i="3"/>
  <c r="I6407" i="3"/>
  <c r="I6410" i="3"/>
  <c r="H6410" i="3"/>
  <c r="N6411" i="3"/>
  <c r="M6411" i="3"/>
  <c r="N6415" i="3"/>
  <c r="M6415" i="3"/>
  <c r="N6417" i="3"/>
  <c r="M6417" i="3"/>
  <c r="N6421" i="3"/>
  <c r="M6421" i="3"/>
  <c r="H6430" i="3"/>
  <c r="I6430" i="3"/>
  <c r="H6437" i="3"/>
  <c r="I6437" i="3"/>
  <c r="N6454" i="3"/>
  <c r="M6454" i="3"/>
  <c r="H6481" i="3"/>
  <c r="I6481" i="3"/>
  <c r="H6505" i="3"/>
  <c r="I6505" i="3"/>
  <c r="H6510" i="3"/>
  <c r="I6510" i="3"/>
  <c r="I6514" i="3"/>
  <c r="H6514" i="3"/>
  <c r="I6529" i="3"/>
  <c r="H6529" i="3"/>
  <c r="N6530" i="3"/>
  <c r="M6530" i="3"/>
  <c r="M6533" i="3"/>
  <c r="N6533" i="3"/>
  <c r="I6541" i="3"/>
  <c r="H6541" i="3"/>
  <c r="H6559" i="3"/>
  <c r="I6559" i="3"/>
  <c r="I6532" i="3"/>
  <c r="I6538" i="3"/>
  <c r="N6539" i="3"/>
  <c r="M6552" i="3"/>
  <c r="I6554" i="3"/>
  <c r="H6556" i="3"/>
  <c r="N6560" i="3"/>
  <c r="H6570" i="3"/>
  <c r="N6581" i="3"/>
  <c r="N6590" i="3"/>
  <c r="H6595" i="3"/>
  <c r="M6601" i="3"/>
  <c r="M6616" i="3"/>
  <c r="I6617" i="3"/>
  <c r="N6619" i="3"/>
  <c r="M6628" i="3"/>
  <c r="I6630" i="3"/>
  <c r="M6633" i="3"/>
  <c r="I6635" i="3"/>
  <c r="M6640" i="3"/>
  <c r="M6646" i="3"/>
  <c r="M6651" i="3"/>
  <c r="M6656" i="3"/>
  <c r="H6659" i="3"/>
  <c r="M6662" i="3"/>
  <c r="M6674" i="3"/>
  <c r="I6676" i="3"/>
  <c r="H6678" i="3"/>
  <c r="M6680" i="3"/>
  <c r="H6692" i="3"/>
  <c r="I6698" i="3"/>
  <c r="H6699" i="3"/>
  <c r="M6704" i="3"/>
  <c r="I6707" i="3"/>
  <c r="M6709" i="3"/>
  <c r="H6711" i="3"/>
  <c r="M6713" i="3"/>
  <c r="M6727" i="3"/>
  <c r="I6731" i="3"/>
  <c r="M6733" i="3"/>
  <c r="H6736" i="3"/>
  <c r="M6738" i="3"/>
  <c r="H6749" i="3"/>
  <c r="M6754" i="3"/>
  <c r="I6758" i="3"/>
  <c r="M6760" i="3"/>
  <c r="M6764" i="3"/>
  <c r="H6777" i="3"/>
  <c r="M6782" i="3"/>
  <c r="M6787" i="3"/>
  <c r="H6790" i="3"/>
  <c r="M6793" i="3"/>
  <c r="H6807" i="3"/>
  <c r="I6809" i="3"/>
  <c r="M6815" i="3"/>
  <c r="H6823" i="3"/>
  <c r="M6826" i="3"/>
  <c r="M6830" i="3"/>
  <c r="H6833" i="3"/>
  <c r="M6836" i="3"/>
  <c r="H6842" i="3"/>
  <c r="I6846" i="3"/>
  <c r="M6852" i="3"/>
  <c r="H6853" i="3"/>
  <c r="M6864" i="3"/>
  <c r="M6866" i="3"/>
  <c r="M6877" i="3"/>
  <c r="H6880" i="3"/>
  <c r="H6886" i="3"/>
  <c r="I6889" i="3"/>
  <c r="M6894" i="3"/>
  <c r="H6896" i="3"/>
  <c r="I6902" i="3"/>
  <c r="M6906" i="3"/>
  <c r="M6909" i="3"/>
  <c r="M6910" i="3"/>
  <c r="M6919" i="3"/>
  <c r="M6927" i="3"/>
  <c r="I6934" i="3"/>
  <c r="M6937" i="3"/>
  <c r="M6938" i="3"/>
  <c r="M6950" i="3"/>
  <c r="H6953" i="3"/>
  <c r="I6958" i="3"/>
  <c r="H6965" i="3"/>
  <c r="I6970" i="3"/>
  <c r="M6978" i="3"/>
  <c r="H6980" i="3"/>
  <c r="M6983" i="3"/>
  <c r="M6984" i="3"/>
  <c r="M7009" i="3"/>
  <c r="M7010" i="3"/>
  <c r="I7015" i="3"/>
  <c r="I7017" i="3"/>
  <c r="M7023" i="3"/>
  <c r="M7024" i="3"/>
  <c r="I7027" i="3"/>
  <c r="I7032" i="3"/>
  <c r="N7044" i="3"/>
  <c r="M7045" i="3"/>
  <c r="M7066" i="3"/>
  <c r="M7067" i="3"/>
  <c r="I7072" i="3"/>
  <c r="I7074" i="3"/>
  <c r="H7075" i="3"/>
  <c r="M7082" i="3"/>
  <c r="M7083" i="3"/>
  <c r="I7088" i="3"/>
  <c r="I7099" i="3"/>
  <c r="I7100" i="3"/>
  <c r="N7112" i="3"/>
  <c r="M7113" i="3"/>
  <c r="M7115" i="3"/>
  <c r="I7129" i="3"/>
  <c r="I7130" i="3"/>
  <c r="M7144" i="3"/>
  <c r="M7146" i="3"/>
  <c r="I7154" i="3"/>
  <c r="I7155" i="3"/>
  <c r="N7162" i="3"/>
  <c r="M7166" i="3"/>
  <c r="M7170" i="3"/>
  <c r="I7173" i="3"/>
  <c r="N7181" i="3"/>
  <c r="M7182" i="3"/>
  <c r="M7184" i="3"/>
  <c r="M7187" i="3"/>
  <c r="M7190" i="3"/>
  <c r="I7192" i="3"/>
  <c r="I7193" i="3"/>
  <c r="N7203" i="3"/>
  <c r="M7209" i="3"/>
  <c r="N7214" i="3"/>
  <c r="M7215" i="3"/>
  <c r="I7218" i="3"/>
  <c r="M7224" i="3"/>
  <c r="M7226" i="3"/>
  <c r="M7229" i="3"/>
  <c r="I7232" i="3"/>
  <c r="M7238" i="3"/>
  <c r="M7241" i="3"/>
  <c r="M7246" i="3"/>
  <c r="N7251" i="3"/>
  <c r="M7252" i="3"/>
  <c r="I7255" i="3"/>
  <c r="N7260" i="3"/>
  <c r="M7265" i="3"/>
  <c r="M7272" i="3"/>
  <c r="M7276" i="3"/>
  <c r="I7278" i="3"/>
  <c r="N7283" i="3"/>
  <c r="M7284" i="3"/>
  <c r="M7289" i="3"/>
  <c r="I7291" i="3"/>
  <c r="N7297" i="3"/>
  <c r="M7298" i="3"/>
  <c r="M7299" i="3"/>
  <c r="M7304" i="3"/>
  <c r="I7306" i="3"/>
  <c r="I7317" i="3"/>
  <c r="I7318" i="3"/>
  <c r="N7327" i="3"/>
  <c r="M7330" i="3"/>
  <c r="M7338" i="3"/>
  <c r="N7342" i="3"/>
  <c r="I7348" i="3"/>
  <c r="M7353" i="3"/>
  <c r="I7355" i="3"/>
  <c r="I7359" i="3"/>
  <c r="I7360" i="3"/>
  <c r="M7361" i="3"/>
  <c r="M7364" i="3"/>
  <c r="I7366" i="3"/>
  <c r="M7367" i="3"/>
  <c r="M7368" i="3"/>
  <c r="I7370" i="3"/>
  <c r="I7371" i="3"/>
  <c r="M7373" i="3"/>
  <c r="M7375" i="3"/>
  <c r="I7377" i="3"/>
  <c r="I7378" i="3"/>
  <c r="I7381" i="3"/>
  <c r="I7382" i="3"/>
  <c r="M7384" i="3"/>
  <c r="I7387" i="3"/>
  <c r="M7390" i="3"/>
  <c r="M7392" i="3"/>
  <c r="I7394" i="3"/>
  <c r="M7397" i="3"/>
  <c r="I7399" i="3"/>
  <c r="M7403" i="3"/>
  <c r="M7404" i="3"/>
  <c r="I7405" i="3"/>
  <c r="I7406" i="3"/>
  <c r="M7409" i="3"/>
  <c r="M7411" i="3"/>
  <c r="I7413" i="3"/>
  <c r="M7416" i="3"/>
  <c r="I7417" i="3"/>
  <c r="M7419" i="3"/>
  <c r="M7420" i="3"/>
  <c r="I7422" i="3"/>
  <c r="I7423" i="3"/>
  <c r="M7425" i="3"/>
  <c r="M7428" i="3"/>
  <c r="I7430" i="3"/>
  <c r="I7433" i="3"/>
  <c r="N7434" i="3"/>
  <c r="M7434" i="3"/>
  <c r="M7437" i="3"/>
  <c r="M7440" i="3"/>
  <c r="N7451" i="3"/>
  <c r="M7451" i="3"/>
  <c r="N7456" i="3"/>
  <c r="M7456" i="3"/>
  <c r="H7460" i="3"/>
  <c r="I7460" i="3"/>
  <c r="N7461" i="3"/>
  <c r="M7461" i="3"/>
  <c r="N7465" i="3"/>
  <c r="N7470" i="3"/>
  <c r="N7476" i="3"/>
  <c r="M7476" i="3"/>
  <c r="H7480" i="3"/>
  <c r="I7480" i="3"/>
  <c r="H7481" i="3"/>
  <c r="I7481" i="3"/>
  <c r="H7486" i="3"/>
  <c r="I7486" i="3"/>
  <c r="H7492" i="3"/>
  <c r="I7492" i="3"/>
  <c r="N7493" i="3"/>
  <c r="M7493" i="3"/>
  <c r="N7495" i="3"/>
  <c r="M7495" i="3"/>
  <c r="N7499" i="3"/>
  <c r="H7504" i="3"/>
  <c r="I7504" i="3"/>
  <c r="H7508" i="3"/>
  <c r="I7508" i="3"/>
  <c r="H7511" i="3"/>
  <c r="I7511" i="3"/>
  <c r="H7514" i="3"/>
  <c r="I7514" i="3"/>
  <c r="N7515" i="3"/>
  <c r="M7515" i="3"/>
  <c r="H7519" i="3"/>
  <c r="I7519" i="3"/>
  <c r="H7524" i="3"/>
  <c r="I7524" i="3"/>
  <c r="N7525" i="3"/>
  <c r="M7525" i="3"/>
  <c r="H7527" i="3"/>
  <c r="I7527" i="3"/>
  <c r="N7534" i="3"/>
  <c r="M7534" i="3"/>
  <c r="H7536" i="3"/>
  <c r="I7536" i="3"/>
  <c r="N7537" i="3"/>
  <c r="H7541" i="3"/>
  <c r="I7541" i="3"/>
  <c r="N7543" i="3"/>
  <c r="M7543" i="3"/>
  <c r="N7545" i="3"/>
  <c r="H7553" i="3"/>
  <c r="I7553" i="3"/>
  <c r="N7555" i="3"/>
  <c r="M7555" i="3"/>
  <c r="H7562" i="3"/>
  <c r="I7562" i="3"/>
  <c r="N7566" i="3"/>
  <c r="M7566" i="3"/>
  <c r="H7441" i="3"/>
  <c r="I7441" i="3"/>
  <c r="N7444" i="3"/>
  <c r="M7444" i="3"/>
  <c r="H7447" i="3"/>
  <c r="I7447" i="3"/>
  <c r="N7449" i="3"/>
  <c r="M7449" i="3"/>
  <c r="H7463" i="3"/>
  <c r="I7463" i="3"/>
  <c r="N7464" i="3"/>
  <c r="M7464" i="3"/>
  <c r="H7468" i="3"/>
  <c r="I7468" i="3"/>
  <c r="N7469" i="3"/>
  <c r="M7469" i="3"/>
  <c r="H7477" i="3"/>
  <c r="I7477" i="3"/>
  <c r="N7481" i="3"/>
  <c r="M7481" i="3"/>
  <c r="H7484" i="3"/>
  <c r="I7484" i="3"/>
  <c r="N7485" i="3"/>
  <c r="M7485" i="3"/>
  <c r="N7486" i="3"/>
  <c r="M7486" i="3"/>
  <c r="H7488" i="3"/>
  <c r="I7488" i="3"/>
  <c r="H7496" i="3"/>
  <c r="I7496" i="3"/>
  <c r="N7497" i="3"/>
  <c r="M7497" i="3"/>
  <c r="N7503" i="3"/>
  <c r="M7503" i="3"/>
  <c r="N7504" i="3"/>
  <c r="M7504" i="3"/>
  <c r="N7509" i="3"/>
  <c r="M7509" i="3"/>
  <c r="N7511" i="3"/>
  <c r="M7511" i="3"/>
  <c r="H7517" i="3"/>
  <c r="I7517" i="3"/>
  <c r="N7519" i="3"/>
  <c r="M7519" i="3"/>
  <c r="H7521" i="3"/>
  <c r="I7521" i="3"/>
  <c r="N7527" i="3"/>
  <c r="M7527" i="3"/>
  <c r="H7530" i="3"/>
  <c r="I7530" i="3"/>
  <c r="N7535" i="3"/>
  <c r="M7535" i="3"/>
  <c r="N7536" i="3"/>
  <c r="M7536" i="3"/>
  <c r="H7539" i="3"/>
  <c r="I7539" i="3"/>
  <c r="H7547" i="3"/>
  <c r="I7547" i="3"/>
  <c r="N7560" i="3"/>
  <c r="M7560" i="3"/>
  <c r="H7569" i="3"/>
  <c r="I7569" i="3"/>
  <c r="I6586" i="3"/>
  <c r="M6589" i="3"/>
  <c r="N6591" i="3"/>
  <c r="H6600" i="3"/>
  <c r="M6604" i="3"/>
  <c r="N6608" i="3"/>
  <c r="M6614" i="3"/>
  <c r="M6618" i="3"/>
  <c r="M6621" i="3"/>
  <c r="N6623" i="3"/>
  <c r="H6632" i="3"/>
  <c r="M6638" i="3"/>
  <c r="I6641" i="3"/>
  <c r="I6643" i="3"/>
  <c r="M6648" i="3"/>
  <c r="H6650" i="3"/>
  <c r="N6653" i="3"/>
  <c r="H6661" i="3"/>
  <c r="M6666" i="3"/>
  <c r="I6669" i="3"/>
  <c r="M6670" i="3"/>
  <c r="H6672" i="3"/>
  <c r="H6679" i="3"/>
  <c r="M6683" i="3"/>
  <c r="I6687" i="3"/>
  <c r="M6688" i="3"/>
  <c r="H6690" i="3"/>
  <c r="M6692" i="3"/>
  <c r="M6693" i="3"/>
  <c r="H6696" i="3"/>
  <c r="M6715" i="3"/>
  <c r="H6722" i="3"/>
  <c r="H6725" i="3"/>
  <c r="H6737" i="3"/>
  <c r="M6742" i="3"/>
  <c r="I6745" i="3"/>
  <c r="H6747" i="3"/>
  <c r="M6749" i="3"/>
  <c r="M6750" i="3"/>
  <c r="H6753" i="3"/>
  <c r="H6763" i="3"/>
  <c r="M6768" i="3"/>
  <c r="I6772" i="3"/>
  <c r="H6775" i="3"/>
  <c r="M6777" i="3"/>
  <c r="M6778" i="3"/>
  <c r="H6781" i="3"/>
  <c r="H6792" i="3"/>
  <c r="M6797" i="3"/>
  <c r="I6801" i="3"/>
  <c r="M6803" i="3"/>
  <c r="M6807" i="3"/>
  <c r="H6814" i="3"/>
  <c r="M6818" i="3"/>
  <c r="H6821" i="3"/>
  <c r="M6823" i="3"/>
  <c r="H6825" i="3"/>
  <c r="H6835" i="3"/>
  <c r="I6838" i="3"/>
  <c r="H6840" i="3"/>
  <c r="I6844" i="3"/>
  <c r="M6850" i="3"/>
  <c r="N6859" i="3"/>
  <c r="M6861" i="3"/>
  <c r="H6866" i="3"/>
  <c r="I6875" i="3"/>
  <c r="I6885" i="3"/>
  <c r="I6887" i="3"/>
  <c r="M6890" i="3"/>
  <c r="M6902" i="3"/>
  <c r="M6904" i="3"/>
  <c r="I6909" i="3"/>
  <c r="H6910" i="3"/>
  <c r="I6917" i="3"/>
  <c r="I6924" i="3"/>
  <c r="M6925" i="3"/>
  <c r="N6933" i="3"/>
  <c r="M6934" i="3"/>
  <c r="I6937" i="3"/>
  <c r="H6938" i="3"/>
  <c r="I6947" i="3"/>
  <c r="I6955" i="3"/>
  <c r="M6957" i="3"/>
  <c r="I6963" i="3"/>
  <c r="I6968" i="3"/>
  <c r="M6971" i="3"/>
  <c r="M6975" i="3"/>
  <c r="I6983" i="3"/>
  <c r="H6984" i="3"/>
  <c r="N6990" i="3"/>
  <c r="M6994" i="3"/>
  <c r="I7009" i="3"/>
  <c r="H7010" i="3"/>
  <c r="M7015" i="3"/>
  <c r="M7017" i="3"/>
  <c r="I7023" i="3"/>
  <c r="H7024" i="3"/>
  <c r="M7027" i="3"/>
  <c r="M7032" i="3"/>
  <c r="I7045" i="3"/>
  <c r="H7046" i="3"/>
  <c r="M7048" i="3"/>
  <c r="I7066" i="3"/>
  <c r="H7067" i="3"/>
  <c r="M7072" i="3"/>
  <c r="M7074" i="3"/>
  <c r="M7075" i="3"/>
  <c r="I7082" i="3"/>
  <c r="H7083" i="3"/>
  <c r="M7088" i="3"/>
  <c r="N7098" i="3"/>
  <c r="M7099" i="3"/>
  <c r="M7100" i="3"/>
  <c r="M7101" i="3"/>
  <c r="I7113" i="3"/>
  <c r="I7114" i="3"/>
  <c r="N7128" i="3"/>
  <c r="M7129" i="3"/>
  <c r="M7130" i="3"/>
  <c r="M7131" i="3"/>
  <c r="I7144" i="3"/>
  <c r="I7145" i="3"/>
  <c r="M7154" i="3"/>
  <c r="M7155" i="3"/>
  <c r="M7156" i="3"/>
  <c r="I7163" i="3"/>
  <c r="N7172" i="3"/>
  <c r="M7173" i="3"/>
  <c r="M7174" i="3"/>
  <c r="M7179" i="3"/>
  <c r="I7182" i="3"/>
  <c r="I7183" i="3"/>
  <c r="M7192" i="3"/>
  <c r="M7193" i="3"/>
  <c r="M7194" i="3"/>
  <c r="M7197" i="3"/>
  <c r="M7201" i="3"/>
  <c r="I7215" i="3"/>
  <c r="M7218" i="3"/>
  <c r="M7220" i="3"/>
  <c r="M7221" i="3"/>
  <c r="I7224" i="3"/>
  <c r="I7225" i="3"/>
  <c r="N7231" i="3"/>
  <c r="M7232" i="3"/>
  <c r="M7233" i="3"/>
  <c r="M7234" i="3"/>
  <c r="M7236" i="3"/>
  <c r="I7237" i="3"/>
  <c r="I7252" i="3"/>
  <c r="I7253" i="3"/>
  <c r="M7255" i="3"/>
  <c r="M7258" i="3"/>
  <c r="I7261" i="3"/>
  <c r="I7271" i="3"/>
  <c r="N7277" i="3"/>
  <c r="M7278" i="3"/>
  <c r="I7284" i="3"/>
  <c r="I7285" i="3"/>
  <c r="M7291" i="3"/>
  <c r="M7292" i="3"/>
  <c r="M7294" i="3"/>
  <c r="M7295" i="3"/>
  <c r="I7298" i="3"/>
  <c r="N7305" i="3"/>
  <c r="M7306" i="3"/>
  <c r="M7307" i="3"/>
  <c r="N7316" i="3"/>
  <c r="M7317" i="3"/>
  <c r="M7318" i="3"/>
  <c r="M7321" i="3"/>
  <c r="M7324" i="3"/>
  <c r="M7333" i="3"/>
  <c r="M7334" i="3"/>
  <c r="I7336" i="3"/>
  <c r="I7345" i="3"/>
  <c r="I7346" i="3"/>
  <c r="M7348" i="3"/>
  <c r="M7349" i="3"/>
  <c r="I7350" i="3"/>
  <c r="I7352" i="3"/>
  <c r="M7355" i="3"/>
  <c r="M7356" i="3"/>
  <c r="I7357" i="3"/>
  <c r="M7359" i="3"/>
  <c r="M7360" i="3"/>
  <c r="I7364" i="3"/>
  <c r="M7366" i="3"/>
  <c r="I7367" i="3"/>
  <c r="M7370" i="3"/>
  <c r="M7371" i="3"/>
  <c r="I7373" i="3"/>
  <c r="I7374" i="3"/>
  <c r="M7377" i="3"/>
  <c r="M7378" i="3"/>
  <c r="I7379" i="3"/>
  <c r="M7381" i="3"/>
  <c r="M7382" i="3"/>
  <c r="M7383" i="3"/>
  <c r="I7384" i="3"/>
  <c r="I7385" i="3"/>
  <c r="M7387" i="3"/>
  <c r="M7388" i="3"/>
  <c r="I7390" i="3"/>
  <c r="I7391" i="3"/>
  <c r="M7394" i="3"/>
  <c r="M7395" i="3"/>
  <c r="M7399" i="3"/>
  <c r="M7402" i="3"/>
  <c r="I7403" i="3"/>
  <c r="M7405" i="3"/>
  <c r="M7406" i="3"/>
  <c r="M7407" i="3"/>
  <c r="I7409" i="3"/>
  <c r="I7410" i="3"/>
  <c r="M7413" i="3"/>
  <c r="M7414" i="3"/>
  <c r="I7416" i="3"/>
  <c r="M7417" i="3"/>
  <c r="I7419" i="3"/>
  <c r="M7422" i="3"/>
  <c r="M7423" i="3"/>
  <c r="M7424" i="3"/>
  <c r="I7425" i="3"/>
  <c r="M7427" i="3"/>
  <c r="I7428" i="3"/>
  <c r="I7429" i="3"/>
  <c r="M7430" i="3"/>
  <c r="N7432" i="3"/>
  <c r="M7432" i="3"/>
  <c r="N7433" i="3"/>
  <c r="H7436" i="3"/>
  <c r="I7436" i="3"/>
  <c r="H7440" i="3"/>
  <c r="I7440" i="3"/>
  <c r="N7442" i="3"/>
  <c r="M7442" i="3"/>
  <c r="I7443" i="3"/>
  <c r="M7448" i="3"/>
  <c r="H7459" i="3"/>
  <c r="I7459" i="3"/>
  <c r="N7460" i="3"/>
  <c r="H7465" i="3"/>
  <c r="I7465" i="3"/>
  <c r="N7466" i="3"/>
  <c r="M7466" i="3"/>
  <c r="N7468" i="3"/>
  <c r="M7468" i="3"/>
  <c r="H7470" i="3"/>
  <c r="I7470" i="3"/>
  <c r="N7471" i="3"/>
  <c r="M7471" i="3"/>
  <c r="H7474" i="3"/>
  <c r="I7474" i="3"/>
  <c r="N7477" i="3"/>
  <c r="M7477" i="3"/>
  <c r="H7479" i="3"/>
  <c r="I7479" i="3"/>
  <c r="N7480" i="3"/>
  <c r="N7482" i="3"/>
  <c r="M7482" i="3"/>
  <c r="H7483" i="3"/>
  <c r="I7483" i="3"/>
  <c r="N7488" i="3"/>
  <c r="M7488" i="3"/>
  <c r="N7492" i="3"/>
  <c r="H7499" i="3"/>
  <c r="I7499" i="3"/>
  <c r="N7500" i="3"/>
  <c r="M7500" i="3"/>
  <c r="N7508" i="3"/>
  <c r="H7513" i="3"/>
  <c r="I7513" i="3"/>
  <c r="N7514" i="3"/>
  <c r="N7521" i="3"/>
  <c r="M7521" i="3"/>
  <c r="H7523" i="3"/>
  <c r="I7523" i="3"/>
  <c r="N7524" i="3"/>
  <c r="N7528" i="3"/>
  <c r="M7528" i="3"/>
  <c r="N7530" i="3"/>
  <c r="M7530" i="3"/>
  <c r="H7533" i="3"/>
  <c r="I7533" i="3"/>
  <c r="H7537" i="3"/>
  <c r="I7537" i="3"/>
  <c r="H7538" i="3"/>
  <c r="I7538" i="3"/>
  <c r="N7540" i="3"/>
  <c r="M7540" i="3"/>
  <c r="N7541" i="3"/>
  <c r="H7545" i="3"/>
  <c r="I7545" i="3"/>
  <c r="N7547" i="3"/>
  <c r="M7547" i="3"/>
  <c r="H7550" i="3"/>
  <c r="I7550" i="3"/>
  <c r="H7552" i="3"/>
  <c r="I7552" i="3"/>
  <c r="N7556" i="3"/>
  <c r="M7556" i="3"/>
  <c r="H7563" i="3"/>
  <c r="I7563" i="3"/>
  <c r="N7565" i="3"/>
  <c r="M7565" i="3"/>
  <c r="N7567" i="3"/>
  <c r="M7567" i="3"/>
  <c r="N7439" i="3"/>
  <c r="M7439" i="3"/>
  <c r="N7443" i="3"/>
  <c r="M7443" i="3"/>
  <c r="H7450" i="3"/>
  <c r="I7450" i="3"/>
  <c r="H7453" i="3"/>
  <c r="I7453" i="3"/>
  <c r="N7454" i="3"/>
  <c r="M7454" i="3"/>
  <c r="H7456" i="3"/>
  <c r="I7456" i="3"/>
  <c r="N7457" i="3"/>
  <c r="M7457" i="3"/>
  <c r="N7459" i="3"/>
  <c r="M7459" i="3"/>
  <c r="N7473" i="3"/>
  <c r="M7473" i="3"/>
  <c r="N7474" i="3"/>
  <c r="M7474" i="3"/>
  <c r="H7478" i="3"/>
  <c r="I7478" i="3"/>
  <c r="N7479" i="3"/>
  <c r="M7479" i="3"/>
  <c r="N7483" i="3"/>
  <c r="M7483" i="3"/>
  <c r="H7489" i="3"/>
  <c r="I7489" i="3"/>
  <c r="N7490" i="3"/>
  <c r="M7490" i="3"/>
  <c r="H7495" i="3"/>
  <c r="I7495" i="3"/>
  <c r="H7502" i="3"/>
  <c r="I7502" i="3"/>
  <c r="N7506" i="3"/>
  <c r="M7506" i="3"/>
  <c r="N7512" i="3"/>
  <c r="M7512" i="3"/>
  <c r="N7513" i="3"/>
  <c r="M7513" i="3"/>
  <c r="N7522" i="3"/>
  <c r="M7522" i="3"/>
  <c r="N7523" i="3"/>
  <c r="M7523" i="3"/>
  <c r="H7531" i="3"/>
  <c r="I7531" i="3"/>
  <c r="N7532" i="3"/>
  <c r="M7532" i="3"/>
  <c r="N7533" i="3"/>
  <c r="M7533" i="3"/>
  <c r="H7534" i="3"/>
  <c r="I7534" i="3"/>
  <c r="N7538" i="3"/>
  <c r="M7538" i="3"/>
  <c r="H7543" i="3"/>
  <c r="I7543" i="3"/>
  <c r="H7548" i="3"/>
  <c r="I7548" i="3"/>
  <c r="N7549" i="3"/>
  <c r="M7549" i="3"/>
  <c r="N7550" i="3"/>
  <c r="M7550" i="3"/>
  <c r="N7559" i="3"/>
  <c r="M7559" i="3"/>
  <c r="I7570" i="3"/>
  <c r="H7579" i="3"/>
  <c r="I7579" i="3"/>
  <c r="N7581" i="3"/>
  <c r="M7581" i="3"/>
  <c r="N7587" i="3"/>
  <c r="H7590" i="3"/>
  <c r="I7590" i="3"/>
  <c r="I7591" i="3"/>
  <c r="M7594" i="3"/>
  <c r="N7598" i="3"/>
  <c r="M7598" i="3"/>
  <c r="N7599" i="3"/>
  <c r="H7603" i="3"/>
  <c r="I7603" i="3"/>
  <c r="I7608" i="3"/>
  <c r="M7610" i="3"/>
  <c r="I7611" i="3"/>
  <c r="M7614" i="3"/>
  <c r="N7617" i="3"/>
  <c r="M7617" i="3"/>
  <c r="N7618" i="3"/>
  <c r="H7621" i="3"/>
  <c r="I7621" i="3"/>
  <c r="I7628" i="3"/>
  <c r="N7629" i="3"/>
  <c r="M7629" i="3"/>
  <c r="M7632" i="3"/>
  <c r="M7633" i="3"/>
  <c r="I7635" i="3"/>
  <c r="M7639" i="3"/>
  <c r="N7642" i="3"/>
  <c r="H7648" i="3"/>
  <c r="I7648" i="3"/>
  <c r="N7650" i="3"/>
  <c r="M7650" i="3"/>
  <c r="M7652" i="3"/>
  <c r="M7653" i="3"/>
  <c r="I7654" i="3"/>
  <c r="M7656" i="3"/>
  <c r="N7660" i="3"/>
  <c r="I7665" i="3"/>
  <c r="M7666" i="3"/>
  <c r="H7670" i="3"/>
  <c r="I7670" i="3"/>
  <c r="I7676" i="3"/>
  <c r="N7677" i="3"/>
  <c r="M7677" i="3"/>
  <c r="M7678" i="3"/>
  <c r="M7679" i="3"/>
  <c r="N7681" i="3"/>
  <c r="H7684" i="3"/>
  <c r="I7684" i="3"/>
  <c r="H7689" i="3"/>
  <c r="I7689" i="3"/>
  <c r="I7690" i="3"/>
  <c r="N7691" i="3"/>
  <c r="M7691" i="3"/>
  <c r="M7694" i="3"/>
  <c r="M7695" i="3"/>
  <c r="I7697" i="3"/>
  <c r="H7701" i="3"/>
  <c r="I7701" i="3"/>
  <c r="N7706" i="3"/>
  <c r="M7706" i="3"/>
  <c r="M7710" i="3"/>
  <c r="I7731" i="3"/>
  <c r="N7736" i="3"/>
  <c r="M7737" i="3"/>
  <c r="N7745" i="3"/>
  <c r="M7745" i="3"/>
  <c r="M7759" i="3"/>
  <c r="N7759" i="3"/>
  <c r="N7778" i="3"/>
  <c r="M7778" i="3"/>
  <c r="M7806" i="3"/>
  <c r="N7806" i="3"/>
  <c r="M7835" i="3"/>
  <c r="N7835" i="3"/>
  <c r="H7571" i="3"/>
  <c r="I7571" i="3"/>
  <c r="N7573" i="3"/>
  <c r="M7573" i="3"/>
  <c r="N7591" i="3"/>
  <c r="M7591" i="3"/>
  <c r="H7595" i="3"/>
  <c r="I7595" i="3"/>
  <c r="H7602" i="3"/>
  <c r="I7602" i="3"/>
  <c r="N7611" i="3"/>
  <c r="M7611" i="3"/>
  <c r="H7620" i="3"/>
  <c r="I7620" i="3"/>
  <c r="N7624" i="3"/>
  <c r="M7624" i="3"/>
  <c r="N7635" i="3"/>
  <c r="M7635" i="3"/>
  <c r="H7640" i="3"/>
  <c r="I7640" i="3"/>
  <c r="N7646" i="3"/>
  <c r="M7646" i="3"/>
  <c r="N7654" i="3"/>
  <c r="M7654" i="3"/>
  <c r="H7657" i="3"/>
  <c r="I7657" i="3"/>
  <c r="N7662" i="3"/>
  <c r="M7662" i="3"/>
  <c r="H7669" i="3"/>
  <c r="I7669" i="3"/>
  <c r="N7673" i="3"/>
  <c r="M7673" i="3"/>
  <c r="H7683" i="3"/>
  <c r="I7683" i="3"/>
  <c r="N7688" i="3"/>
  <c r="M7688" i="3"/>
  <c r="N7697" i="3"/>
  <c r="M7697" i="3"/>
  <c r="N7699" i="3"/>
  <c r="M7699" i="3"/>
  <c r="N7731" i="3"/>
  <c r="M7731" i="3"/>
  <c r="H7744" i="3"/>
  <c r="I7744" i="3"/>
  <c r="N7786" i="3"/>
  <c r="M7786" i="3"/>
  <c r="N7816" i="3"/>
  <c r="M7816" i="3"/>
  <c r="N7828" i="3"/>
  <c r="M7828" i="3"/>
  <c r="N7850" i="3"/>
  <c r="M7850" i="3"/>
  <c r="M7552" i="3"/>
  <c r="I7555" i="3"/>
  <c r="I7556" i="3"/>
  <c r="M7558" i="3"/>
  <c r="I7559" i="3"/>
  <c r="M7562" i="3"/>
  <c r="M7564" i="3"/>
  <c r="I7565" i="3"/>
  <c r="I7566" i="3"/>
  <c r="M7569" i="3"/>
  <c r="M7579" i="3"/>
  <c r="N7580" i="3"/>
  <c r="M7580" i="3"/>
  <c r="I7587" i="3"/>
  <c r="M7590" i="3"/>
  <c r="H7594" i="3"/>
  <c r="I7594" i="3"/>
  <c r="I7599" i="3"/>
  <c r="N7600" i="3"/>
  <c r="M7600" i="3"/>
  <c r="M7604" i="3"/>
  <c r="N7607" i="3"/>
  <c r="M7607" i="3"/>
  <c r="N7608" i="3"/>
  <c r="H7614" i="3"/>
  <c r="I7614" i="3"/>
  <c r="I7618" i="3"/>
  <c r="M7622" i="3"/>
  <c r="N7627" i="3"/>
  <c r="M7627" i="3"/>
  <c r="N7628" i="3"/>
  <c r="H7632" i="3"/>
  <c r="I7632" i="3"/>
  <c r="H7639" i="3"/>
  <c r="I7639" i="3"/>
  <c r="I7642" i="3"/>
  <c r="N7643" i="3"/>
  <c r="M7643" i="3"/>
  <c r="M7644" i="3"/>
  <c r="M7648" i="3"/>
  <c r="H7652" i="3"/>
  <c r="I7652" i="3"/>
  <c r="H7656" i="3"/>
  <c r="I7656" i="3"/>
  <c r="I7660" i="3"/>
  <c r="N7661" i="3"/>
  <c r="M7661" i="3"/>
  <c r="N7665" i="3"/>
  <c r="N7675" i="3"/>
  <c r="M7675" i="3"/>
  <c r="N7676" i="3"/>
  <c r="H7678" i="3"/>
  <c r="I7678" i="3"/>
  <c r="I7681" i="3"/>
  <c r="I7686" i="3"/>
  <c r="M7689" i="3"/>
  <c r="N7690" i="3"/>
  <c r="H7694" i="3"/>
  <c r="I7694" i="3"/>
  <c r="M7701" i="3"/>
  <c r="N7705" i="3"/>
  <c r="M7705" i="3"/>
  <c r="H7710" i="3"/>
  <c r="I7710" i="3"/>
  <c r="N7716" i="3"/>
  <c r="M7743" i="3"/>
  <c r="N7743" i="3"/>
  <c r="N7761" i="3"/>
  <c r="M7761" i="3"/>
  <c r="M7775" i="3"/>
  <c r="N7775" i="3"/>
  <c r="N7810" i="3"/>
  <c r="M7810" i="3"/>
  <c r="M7821" i="3"/>
  <c r="N7821" i="3"/>
  <c r="N7838" i="3"/>
  <c r="M7838" i="3"/>
  <c r="N7584" i="3"/>
  <c r="M7584" i="3"/>
  <c r="N7613" i="3"/>
  <c r="M7613" i="3"/>
  <c r="H7631" i="3"/>
  <c r="I7631" i="3"/>
  <c r="N7637" i="3"/>
  <c r="M7637" i="3"/>
  <c r="H7649" i="3"/>
  <c r="I7649" i="3"/>
  <c r="H7651" i="3"/>
  <c r="I7651" i="3"/>
  <c r="H7663" i="3"/>
  <c r="I7663" i="3"/>
  <c r="N7686" i="3"/>
  <c r="M7686" i="3"/>
  <c r="H7693" i="3"/>
  <c r="I7693" i="3"/>
  <c r="H7702" i="3"/>
  <c r="I7702" i="3"/>
  <c r="H7739" i="3"/>
  <c r="I7739" i="3"/>
  <c r="N7750" i="3"/>
  <c r="M7750" i="3"/>
  <c r="H7760" i="3"/>
  <c r="I7760" i="3"/>
  <c r="N7792" i="3"/>
  <c r="M7792" i="3"/>
  <c r="H7808" i="3"/>
  <c r="I7808" i="3"/>
  <c r="H7837" i="3"/>
  <c r="I7837" i="3"/>
  <c r="N7844" i="3"/>
  <c r="M7844" i="3"/>
  <c r="I8108" i="3"/>
  <c r="H8108" i="3"/>
  <c r="N8131" i="3"/>
  <c r="M8131" i="3"/>
  <c r="H8140" i="3"/>
  <c r="I8140" i="3"/>
  <c r="N8149" i="3"/>
  <c r="M8149" i="3"/>
  <c r="I8157" i="3"/>
  <c r="H8157" i="3"/>
  <c r="N8160" i="3"/>
  <c r="M8160" i="3"/>
  <c r="H8176" i="3"/>
  <c r="I8176" i="3"/>
  <c r="N8177" i="3"/>
  <c r="M8177" i="3"/>
  <c r="I8185" i="3"/>
  <c r="H8185" i="3"/>
  <c r="N8187" i="3"/>
  <c r="M8187" i="3"/>
  <c r="M8192" i="3"/>
  <c r="N8192" i="3"/>
  <c r="H8206" i="3"/>
  <c r="I8206" i="3"/>
  <c r="N8207" i="3"/>
  <c r="M8207" i="3"/>
  <c r="I8216" i="3"/>
  <c r="H8216" i="3"/>
  <c r="N8219" i="3"/>
  <c r="M8219" i="3"/>
  <c r="M8224" i="3"/>
  <c r="N8224" i="3"/>
  <c r="H8238" i="3"/>
  <c r="I8238" i="3"/>
  <c r="N8239" i="3"/>
  <c r="M8239" i="3"/>
  <c r="I8248" i="3"/>
  <c r="H8248" i="3"/>
  <c r="N8251" i="3"/>
  <c r="M8251" i="3"/>
  <c r="M8255" i="3"/>
  <c r="N8255" i="3"/>
  <c r="H8267" i="3"/>
  <c r="I8267" i="3"/>
  <c r="N8268" i="3"/>
  <c r="M8268" i="3"/>
  <c r="I8275" i="3"/>
  <c r="H8275" i="3"/>
  <c r="M8280" i="3"/>
  <c r="N8280" i="3"/>
  <c r="N8294" i="3"/>
  <c r="M8294" i="3"/>
  <c r="N8306" i="3"/>
  <c r="M8306" i="3"/>
  <c r="H8312" i="3"/>
  <c r="I8312" i="3"/>
  <c r="N8316" i="3"/>
  <c r="M8316" i="3"/>
  <c r="H8321" i="3"/>
  <c r="I8321" i="3"/>
  <c r="H8331" i="3"/>
  <c r="I8331" i="3"/>
  <c r="N8337" i="3"/>
  <c r="M8337" i="3"/>
  <c r="H8344" i="3"/>
  <c r="I8344" i="3"/>
  <c r="N7870" i="3"/>
  <c r="I7873" i="3"/>
  <c r="M7898" i="3"/>
  <c r="M7911" i="3"/>
  <c r="N7917" i="3"/>
  <c r="M7930" i="3"/>
  <c r="M7939" i="3"/>
  <c r="I7971" i="3"/>
  <c r="M7973" i="3"/>
  <c r="M7977" i="3"/>
  <c r="N7983" i="3"/>
  <c r="M7990" i="3"/>
  <c r="N8003" i="3"/>
  <c r="I8005" i="3"/>
  <c r="M8016" i="3"/>
  <c r="N8019" i="3"/>
  <c r="N8114" i="3"/>
  <c r="M8114" i="3"/>
  <c r="I8120" i="3"/>
  <c r="H8120" i="3"/>
  <c r="M8128" i="3"/>
  <c r="N8128" i="3"/>
  <c r="N8138" i="3"/>
  <c r="M8138" i="3"/>
  <c r="I8150" i="3"/>
  <c r="H8150" i="3"/>
  <c r="N8152" i="3"/>
  <c r="M8152" i="3"/>
  <c r="M8157" i="3"/>
  <c r="N8157" i="3"/>
  <c r="H8168" i="3"/>
  <c r="I8168" i="3"/>
  <c r="N8169" i="3"/>
  <c r="M8169" i="3"/>
  <c r="I8178" i="3"/>
  <c r="H8178" i="3"/>
  <c r="N8181" i="3"/>
  <c r="M8181" i="3"/>
  <c r="M8185" i="3"/>
  <c r="N8185" i="3"/>
  <c r="H8198" i="3"/>
  <c r="I8198" i="3"/>
  <c r="N8199" i="3"/>
  <c r="M8199" i="3"/>
  <c r="I8208" i="3"/>
  <c r="H8208" i="3"/>
  <c r="N8211" i="3"/>
  <c r="M8211" i="3"/>
  <c r="M8216" i="3"/>
  <c r="N8216" i="3"/>
  <c r="H8230" i="3"/>
  <c r="I8230" i="3"/>
  <c r="N8231" i="3"/>
  <c r="M8231" i="3"/>
  <c r="I8240" i="3"/>
  <c r="H8240" i="3"/>
  <c r="N8243" i="3"/>
  <c r="M8243" i="3"/>
  <c r="M8248" i="3"/>
  <c r="N8248" i="3"/>
  <c r="H8260" i="3"/>
  <c r="I8260" i="3"/>
  <c r="N8261" i="3"/>
  <c r="M8261" i="3"/>
  <c r="I8269" i="3"/>
  <c r="H8269" i="3"/>
  <c r="M8275" i="3"/>
  <c r="N8275" i="3"/>
  <c r="H8284" i="3"/>
  <c r="I8284" i="3"/>
  <c r="N8285" i="3"/>
  <c r="M8285" i="3"/>
  <c r="M8291" i="3"/>
  <c r="N8291" i="3"/>
  <c r="M8302" i="3"/>
  <c r="N8302" i="3"/>
  <c r="M8304" i="3"/>
  <c r="N8304" i="3"/>
  <c r="M8313" i="3"/>
  <c r="N8313" i="3"/>
  <c r="M8314" i="3"/>
  <c r="N8314" i="3"/>
  <c r="M8322" i="3"/>
  <c r="N8322" i="3"/>
  <c r="M8324" i="3"/>
  <c r="N8324" i="3"/>
  <c r="M8334" i="3"/>
  <c r="N8334" i="3"/>
  <c r="M7757" i="3"/>
  <c r="N7763" i="3"/>
  <c r="M7772" i="3"/>
  <c r="N7780" i="3"/>
  <c r="I7784" i="3"/>
  <c r="M7800" i="3"/>
  <c r="M7820" i="3"/>
  <c r="N7823" i="3"/>
  <c r="I7826" i="3"/>
  <c r="M7834" i="3"/>
  <c r="I7842" i="3"/>
  <c r="M7852" i="3"/>
  <c r="M7859" i="3"/>
  <c r="N7878" i="3"/>
  <c r="I7880" i="3"/>
  <c r="M7882" i="3"/>
  <c r="I7897" i="3"/>
  <c r="M7909" i="3"/>
  <c r="N7926" i="3"/>
  <c r="I7927" i="3"/>
  <c r="M7945" i="3"/>
  <c r="N7950" i="3"/>
  <c r="M7952" i="3"/>
  <c r="I7955" i="3"/>
  <c r="M7964" i="3"/>
  <c r="I7981" i="3"/>
  <c r="M7987" i="3"/>
  <c r="N7993" i="3"/>
  <c r="I7995" i="3"/>
  <c r="N8007" i="3"/>
  <c r="M8010" i="3"/>
  <c r="M8012" i="3"/>
  <c r="M8017" i="3"/>
  <c r="M8020" i="3"/>
  <c r="M8021" i="3"/>
  <c r="N8022" i="3"/>
  <c r="H8024" i="3"/>
  <c r="M8028" i="3"/>
  <c r="I8035" i="3"/>
  <c r="N8038" i="3"/>
  <c r="M8048" i="3"/>
  <c r="N8049" i="3"/>
  <c r="H8050" i="3"/>
  <c r="M8053" i="3"/>
  <c r="I8057" i="3"/>
  <c r="H8059" i="3"/>
  <c r="M8068" i="3"/>
  <c r="M8069" i="3"/>
  <c r="N8070" i="3"/>
  <c r="M8074" i="3"/>
  <c r="I8077" i="3"/>
  <c r="H8079" i="3"/>
  <c r="N8081" i="3"/>
  <c r="M8092" i="3"/>
  <c r="M8093" i="3"/>
  <c r="N8094" i="3"/>
  <c r="M8097" i="3"/>
  <c r="H8102" i="3"/>
  <c r="N8105" i="3"/>
  <c r="M8105" i="3"/>
  <c r="N8108" i="3"/>
  <c r="M8111" i="3"/>
  <c r="H8118" i="3"/>
  <c r="I8118" i="3"/>
  <c r="I8126" i="3"/>
  <c r="N8127" i="3"/>
  <c r="M8127" i="3"/>
  <c r="H8132" i="3"/>
  <c r="I8134" i="3"/>
  <c r="H8134" i="3"/>
  <c r="M8140" i="3"/>
  <c r="M8141" i="3"/>
  <c r="M8144" i="3"/>
  <c r="N8148" i="3"/>
  <c r="M8150" i="3"/>
  <c r="N8150" i="3"/>
  <c r="I8161" i="3"/>
  <c r="H8163" i="3"/>
  <c r="I8163" i="3"/>
  <c r="N8164" i="3"/>
  <c r="M8164" i="3"/>
  <c r="I8170" i="3"/>
  <c r="H8170" i="3"/>
  <c r="N8173" i="3"/>
  <c r="M8173" i="3"/>
  <c r="N8176" i="3"/>
  <c r="M8178" i="3"/>
  <c r="N8178" i="3"/>
  <c r="I8188" i="3"/>
  <c r="H8190" i="3"/>
  <c r="I8190" i="3"/>
  <c r="N8191" i="3"/>
  <c r="M8191" i="3"/>
  <c r="I8200" i="3"/>
  <c r="H8200" i="3"/>
  <c r="N8203" i="3"/>
  <c r="M8203" i="3"/>
  <c r="N8206" i="3"/>
  <c r="M8208" i="3"/>
  <c r="N8208" i="3"/>
  <c r="I8220" i="3"/>
  <c r="H8222" i="3"/>
  <c r="I8222" i="3"/>
  <c r="N8223" i="3"/>
  <c r="M8223" i="3"/>
  <c r="I8232" i="3"/>
  <c r="H8232" i="3"/>
  <c r="N8235" i="3"/>
  <c r="M8235" i="3"/>
  <c r="N8238" i="3"/>
  <c r="M8240" i="3"/>
  <c r="N8240" i="3"/>
  <c r="I8252" i="3"/>
  <c r="H8253" i="3"/>
  <c r="I8253" i="3"/>
  <c r="N8254" i="3"/>
  <c r="M8254" i="3"/>
  <c r="I8262" i="3"/>
  <c r="H8262" i="3"/>
  <c r="N8265" i="3"/>
  <c r="M8265" i="3"/>
  <c r="N8267" i="3"/>
  <c r="M8269" i="3"/>
  <c r="N8269" i="3"/>
  <c r="I8277" i="3"/>
  <c r="H8279" i="3"/>
  <c r="I8279" i="3"/>
  <c r="I8286" i="3"/>
  <c r="H8286" i="3"/>
  <c r="N8289" i="3"/>
  <c r="M8289" i="3"/>
  <c r="H8296" i="3"/>
  <c r="I8296" i="3"/>
  <c r="H8327" i="3"/>
  <c r="I8327" i="3"/>
  <c r="M8040" i="3"/>
  <c r="M8043" i="3"/>
  <c r="M8061" i="3"/>
  <c r="M8083" i="3"/>
  <c r="M8086" i="3"/>
  <c r="M8096" i="3"/>
  <c r="M8102" i="3"/>
  <c r="N8102" i="3"/>
  <c r="M8110" i="3"/>
  <c r="N8115" i="3"/>
  <c r="M8115" i="3"/>
  <c r="N8120" i="3"/>
  <c r="M8123" i="3"/>
  <c r="I8142" i="3"/>
  <c r="H8142" i="3"/>
  <c r="I8146" i="3"/>
  <c r="I8153" i="3"/>
  <c r="H8155" i="3"/>
  <c r="I8155" i="3"/>
  <c r="N8156" i="3"/>
  <c r="M8156" i="3"/>
  <c r="N8165" i="3"/>
  <c r="M8165" i="3"/>
  <c r="N8168" i="3"/>
  <c r="M8170" i="3"/>
  <c r="N8170" i="3"/>
  <c r="I8182" i="3"/>
  <c r="H8183" i="3"/>
  <c r="I8183" i="3"/>
  <c r="N8184" i="3"/>
  <c r="M8184" i="3"/>
  <c r="I8192" i="3"/>
  <c r="H8192" i="3"/>
  <c r="N8195" i="3"/>
  <c r="M8195" i="3"/>
  <c r="N8198" i="3"/>
  <c r="M8200" i="3"/>
  <c r="N8200" i="3"/>
  <c r="I8212" i="3"/>
  <c r="H8214" i="3"/>
  <c r="I8214" i="3"/>
  <c r="N8215" i="3"/>
  <c r="M8215" i="3"/>
  <c r="I8224" i="3"/>
  <c r="H8224" i="3"/>
  <c r="N8227" i="3"/>
  <c r="M8227" i="3"/>
  <c r="N8230" i="3"/>
  <c r="M8232" i="3"/>
  <c r="N8232" i="3"/>
  <c r="I8244" i="3"/>
  <c r="H8246" i="3"/>
  <c r="I8246" i="3"/>
  <c r="N8247" i="3"/>
  <c r="M8247" i="3"/>
  <c r="I8255" i="3"/>
  <c r="H8255" i="3"/>
  <c r="N8258" i="3"/>
  <c r="M8258" i="3"/>
  <c r="N8260" i="3"/>
  <c r="M8262" i="3"/>
  <c r="N8262" i="3"/>
  <c r="I8272" i="3"/>
  <c r="H8274" i="3"/>
  <c r="I8274" i="3"/>
  <c r="I8280" i="3"/>
  <c r="H8280" i="3"/>
  <c r="N8281" i="3"/>
  <c r="M8281" i="3"/>
  <c r="N8284" i="3"/>
  <c r="M8286" i="3"/>
  <c r="N8286" i="3"/>
  <c r="N8292" i="3"/>
  <c r="M8292" i="3"/>
  <c r="I8298" i="3"/>
  <c r="H8298" i="3"/>
  <c r="N8303" i="3"/>
  <c r="M8303" i="3"/>
  <c r="I8309" i="3"/>
  <c r="H8309" i="3"/>
  <c r="I8319" i="3"/>
  <c r="H8319" i="3"/>
  <c r="N8323" i="3"/>
  <c r="M8323" i="3"/>
  <c r="I8329" i="3"/>
  <c r="H8329" i="3"/>
  <c r="N8333" i="3"/>
  <c r="M8333" i="3"/>
  <c r="I8356" i="3"/>
  <c r="I8368" i="3"/>
  <c r="I8378" i="3"/>
  <c r="I8406" i="3"/>
  <c r="I8430" i="3"/>
  <c r="I8442" i="3"/>
  <c r="I8464" i="3"/>
  <c r="I8478" i="3"/>
  <c r="I8489" i="3"/>
  <c r="I8501" i="3"/>
  <c r="I8511" i="3"/>
  <c r="N8622" i="3"/>
  <c r="M8622" i="3"/>
  <c r="N8632" i="3"/>
  <c r="M8632" i="3"/>
  <c r="H8633" i="3"/>
  <c r="I8633" i="3"/>
  <c r="I8291" i="3"/>
  <c r="M8297" i="3"/>
  <c r="N8298" i="3"/>
  <c r="I8302" i="3"/>
  <c r="H8304" i="3"/>
  <c r="M8308" i="3"/>
  <c r="N8309" i="3"/>
  <c r="M8311" i="3"/>
  <c r="I8313" i="3"/>
  <c r="H8314" i="3"/>
  <c r="M8318" i="3"/>
  <c r="N8319" i="3"/>
  <c r="I8322" i="3"/>
  <c r="H8324" i="3"/>
  <c r="M8328" i="3"/>
  <c r="N8329" i="3"/>
  <c r="H8334" i="3"/>
  <c r="M8348" i="3"/>
  <c r="M8361" i="3"/>
  <c r="M8372" i="3"/>
  <c r="M8383" i="3"/>
  <c r="M8397" i="3"/>
  <c r="M8421" i="3"/>
  <c r="M8434" i="3"/>
  <c r="M8447" i="3"/>
  <c r="M8458" i="3"/>
  <c r="M8469" i="3"/>
  <c r="M8494" i="3"/>
  <c r="M8506" i="3"/>
  <c r="M8524" i="3"/>
  <c r="I8624" i="3"/>
  <c r="H8627" i="3"/>
  <c r="I8627" i="3"/>
  <c r="I8629" i="3"/>
  <c r="N8624" i="3"/>
  <c r="M8624" i="3"/>
  <c r="M8354" i="3"/>
  <c r="M8405" i="3"/>
  <c r="M8428" i="3"/>
  <c r="M8440" i="3"/>
  <c r="M8453" i="3"/>
  <c r="M8463" i="3"/>
  <c r="M8476" i="3"/>
  <c r="M8499" i="3"/>
  <c r="M8510" i="3"/>
  <c r="H8622" i="3"/>
  <c r="M8623" i="3"/>
  <c r="N8623" i="3"/>
  <c r="M8627" i="3"/>
  <c r="N8630" i="3"/>
  <c r="M8630" i="3"/>
  <c r="H8632" i="3"/>
  <c r="I8632" i="3"/>
  <c r="I8658" i="3"/>
  <c r="M8662" i="3"/>
  <c r="I8681" i="3"/>
  <c r="I8684" i="3"/>
  <c r="N8691" i="3"/>
  <c r="N8697" i="3"/>
  <c r="H8712" i="3"/>
  <c r="H8726" i="3"/>
  <c r="H8728" i="3"/>
  <c r="H8738" i="3"/>
  <c r="I8747" i="3"/>
  <c r="I8768" i="3"/>
  <c r="I8771" i="3"/>
  <c r="I8777" i="3"/>
  <c r="N8786" i="3"/>
  <c r="I8798" i="3"/>
  <c r="N8799" i="3"/>
  <c r="I8827" i="3"/>
  <c r="N8838" i="3"/>
  <c r="N8846" i="3"/>
  <c r="I8851" i="3"/>
  <c r="N8852" i="3"/>
  <c r="H8854" i="3"/>
  <c r="I8872" i="3"/>
  <c r="N8875" i="3"/>
  <c r="I8895" i="3"/>
  <c r="N8916" i="3"/>
  <c r="H8920" i="3"/>
  <c r="H8922" i="3"/>
  <c r="M8925" i="3"/>
  <c r="N8925" i="3"/>
  <c r="M8929" i="3"/>
  <c r="N8929" i="3"/>
  <c r="N8949" i="3"/>
  <c r="M8953" i="3"/>
  <c r="N8953" i="3"/>
  <c r="M8965" i="3"/>
  <c r="N8965" i="3"/>
  <c r="H8986" i="3"/>
  <c r="I8986" i="3"/>
  <c r="I9002" i="3"/>
  <c r="N9003" i="3"/>
  <c r="I9005" i="3"/>
  <c r="N9006" i="3"/>
  <c r="I9009" i="3"/>
  <c r="N9013" i="3"/>
  <c r="I9032" i="3"/>
  <c r="I9070" i="3"/>
  <c r="M9079" i="3"/>
  <c r="N9079" i="3"/>
  <c r="I9105" i="3"/>
  <c r="H9107" i="3"/>
  <c r="I9107" i="3"/>
  <c r="M9125" i="3"/>
  <c r="N9125" i="3"/>
  <c r="M9134" i="3"/>
  <c r="N9134" i="3"/>
  <c r="H9201" i="3"/>
  <c r="H9209" i="3"/>
  <c r="H9233" i="3"/>
  <c r="H9284" i="3"/>
  <c r="I9284" i="3"/>
  <c r="H9293" i="3"/>
  <c r="I9293" i="3"/>
  <c r="H8935" i="3"/>
  <c r="I8935" i="3"/>
  <c r="I8950" i="3"/>
  <c r="H8950" i="3"/>
  <c r="H8964" i="3"/>
  <c r="I8964" i="3"/>
  <c r="M8980" i="3"/>
  <c r="N8980" i="3"/>
  <c r="H9057" i="3"/>
  <c r="I9057" i="3"/>
  <c r="M9068" i="3"/>
  <c r="N9068" i="3"/>
  <c r="H9124" i="3"/>
  <c r="I9124" i="3"/>
  <c r="H9133" i="3"/>
  <c r="I9133" i="3"/>
  <c r="H9138" i="3"/>
  <c r="I9138" i="3"/>
  <c r="M9199" i="3"/>
  <c r="N9199" i="3"/>
  <c r="M9226" i="3"/>
  <c r="N9226" i="3"/>
  <c r="I9266" i="3"/>
  <c r="H9266" i="3"/>
  <c r="I9299" i="3"/>
  <c r="H9299" i="3"/>
  <c r="M8653" i="3"/>
  <c r="M8660" i="3"/>
  <c r="M8665" i="3"/>
  <c r="N8699" i="3"/>
  <c r="H8702" i="3"/>
  <c r="H8713" i="3"/>
  <c r="H8714" i="3"/>
  <c r="H8716" i="3"/>
  <c r="H8717" i="3"/>
  <c r="H8724" i="3"/>
  <c r="H8732" i="3"/>
  <c r="H8733" i="3"/>
  <c r="H8742" i="3"/>
  <c r="H8743" i="3"/>
  <c r="H8745" i="3"/>
  <c r="H8758" i="3"/>
  <c r="I8761" i="3"/>
  <c r="M8768" i="3"/>
  <c r="M8772" i="3"/>
  <c r="M8777" i="3"/>
  <c r="N8779" i="3"/>
  <c r="M8782" i="3"/>
  <c r="N8788" i="3"/>
  <c r="N8793" i="3"/>
  <c r="H8801" i="3"/>
  <c r="H8810" i="3"/>
  <c r="H8821" i="3"/>
  <c r="H8825" i="3"/>
  <c r="H8830" i="3"/>
  <c r="H8849" i="3"/>
  <c r="H8853" i="3"/>
  <c r="I8861" i="3"/>
  <c r="N8863" i="3"/>
  <c r="H8866" i="3"/>
  <c r="H8871" i="3"/>
  <c r="I8884" i="3"/>
  <c r="H8888" i="3"/>
  <c r="H8893" i="3"/>
  <c r="I8899" i="3"/>
  <c r="I8901" i="3"/>
  <c r="H8909" i="3"/>
  <c r="N8914" i="3"/>
  <c r="M8921" i="3"/>
  <c r="N8921" i="3"/>
  <c r="H8926" i="3"/>
  <c r="H8930" i="3"/>
  <c r="H8936" i="3"/>
  <c r="H8945" i="3"/>
  <c r="H8954" i="3"/>
  <c r="M8959" i="3"/>
  <c r="N8959" i="3"/>
  <c r="H8966" i="3"/>
  <c r="H8974" i="3"/>
  <c r="I8992" i="3"/>
  <c r="N8993" i="3"/>
  <c r="H8998" i="3"/>
  <c r="I9023" i="3"/>
  <c r="I9026" i="3"/>
  <c r="N9031" i="3"/>
  <c r="I9038" i="3"/>
  <c r="N9039" i="3"/>
  <c r="I9042" i="3"/>
  <c r="N9050" i="3"/>
  <c r="I9055" i="3"/>
  <c r="I9065" i="3"/>
  <c r="H9066" i="3"/>
  <c r="I9066" i="3"/>
  <c r="M9078" i="3"/>
  <c r="N9078" i="3"/>
  <c r="M9086" i="3"/>
  <c r="N9086" i="3"/>
  <c r="M9094" i="3"/>
  <c r="N9094" i="3"/>
  <c r="I9113" i="3"/>
  <c r="N9118" i="3"/>
  <c r="H9145" i="3"/>
  <c r="H9172" i="3"/>
  <c r="I9172" i="3"/>
  <c r="I9182" i="3"/>
  <c r="H9182" i="3"/>
  <c r="H9189" i="3"/>
  <c r="I9206" i="3"/>
  <c r="H9206" i="3"/>
  <c r="I9221" i="3"/>
  <c r="H9221" i="3"/>
  <c r="H9224" i="3"/>
  <c r="I9277" i="3"/>
  <c r="H9277" i="3"/>
  <c r="I9288" i="3"/>
  <c r="H9288" i="3"/>
  <c r="H8934" i="3"/>
  <c r="I8934" i="3"/>
  <c r="I8947" i="3"/>
  <c r="H8947" i="3"/>
  <c r="I8956" i="3"/>
  <c r="H8956" i="3"/>
  <c r="H8968" i="3"/>
  <c r="I8968" i="3"/>
  <c r="M8987" i="3"/>
  <c r="N8987" i="3"/>
  <c r="H9077" i="3"/>
  <c r="I9077" i="3"/>
  <c r="H9085" i="3"/>
  <c r="I9085" i="3"/>
  <c r="H9091" i="3"/>
  <c r="I9091" i="3"/>
  <c r="M9110" i="3"/>
  <c r="N9110" i="3"/>
  <c r="I9166" i="3"/>
  <c r="H9166" i="3"/>
  <c r="I9168" i="3"/>
  <c r="H9168" i="3"/>
  <c r="M9186" i="3"/>
  <c r="N9186" i="3"/>
  <c r="I9214" i="3"/>
  <c r="H9214" i="3"/>
  <c r="M9285" i="3"/>
  <c r="N9285" i="3"/>
  <c r="I9743" i="3"/>
  <c r="H9743" i="3"/>
  <c r="M9769" i="3"/>
  <c r="N9769" i="3"/>
  <c r="I9320" i="3"/>
  <c r="H9330" i="3"/>
  <c r="H9353" i="3"/>
  <c r="N9362" i="3"/>
  <c r="H9379" i="3"/>
  <c r="H9384" i="3"/>
  <c r="I9390" i="3"/>
  <c r="N9391" i="3"/>
  <c r="H9393" i="3"/>
  <c r="H9404" i="3"/>
  <c r="H9408" i="3"/>
  <c r="H9412" i="3"/>
  <c r="H9418" i="3"/>
  <c r="I9427" i="3"/>
  <c r="N9428" i="3"/>
  <c r="H9431" i="3"/>
  <c r="I9434" i="3"/>
  <c r="H9436" i="3"/>
  <c r="I9451" i="3"/>
  <c r="H9453" i="3"/>
  <c r="I9460" i="3"/>
  <c r="H9464" i="3"/>
  <c r="H9475" i="3"/>
  <c r="H9476" i="3"/>
  <c r="I9477" i="3"/>
  <c r="H9484" i="3"/>
  <c r="I9491" i="3"/>
  <c r="H9495" i="3"/>
  <c r="I9507" i="3"/>
  <c r="H9512" i="3"/>
  <c r="I9516" i="3"/>
  <c r="H9518" i="3"/>
  <c r="I9525" i="3"/>
  <c r="I9539" i="3"/>
  <c r="H9545" i="3"/>
  <c r="I9555" i="3"/>
  <c r="H9561" i="3"/>
  <c r="I9571" i="3"/>
  <c r="H9576" i="3"/>
  <c r="I9582" i="3"/>
  <c r="H9591" i="3"/>
  <c r="I9598" i="3"/>
  <c r="H9602" i="3"/>
  <c r="I9608" i="3"/>
  <c r="H9614" i="3"/>
  <c r="I9622" i="3"/>
  <c r="H9628" i="3"/>
  <c r="H9639" i="3"/>
  <c r="I9646" i="3"/>
  <c r="H9652" i="3"/>
  <c r="I9668" i="3"/>
  <c r="H9686" i="3"/>
  <c r="H9687" i="3"/>
  <c r="H9688" i="3"/>
  <c r="H9690" i="3"/>
  <c r="H9693" i="3"/>
  <c r="H9699" i="3"/>
  <c r="H9701" i="3"/>
  <c r="H9706" i="3"/>
  <c r="H9714" i="3"/>
  <c r="I9740" i="3"/>
  <c r="H9761" i="3"/>
  <c r="I9761" i="3"/>
  <c r="H9768" i="3"/>
  <c r="I9768" i="3"/>
  <c r="N9144" i="3"/>
  <c r="I9150" i="3"/>
  <c r="N9155" i="3"/>
  <c r="I9161" i="3"/>
  <c r="I9176" i="3"/>
  <c r="H9191" i="3"/>
  <c r="H9203" i="3"/>
  <c r="I9219" i="3"/>
  <c r="H9227" i="3"/>
  <c r="H9236" i="3"/>
  <c r="H9246" i="3"/>
  <c r="H9259" i="3"/>
  <c r="H9273" i="3"/>
  <c r="N9297" i="3"/>
  <c r="H9317" i="3"/>
  <c r="I9321" i="3"/>
  <c r="N9327" i="3"/>
  <c r="H9343" i="3"/>
  <c r="I9345" i="3"/>
  <c r="N9346" i="3"/>
  <c r="H9348" i="3"/>
  <c r="N9364" i="3"/>
  <c r="N9377" i="3"/>
  <c r="H9386" i="3"/>
  <c r="H9401" i="3"/>
  <c r="I9410" i="3"/>
  <c r="I9441" i="3"/>
  <c r="I9448" i="3"/>
  <c r="I9458" i="3"/>
  <c r="I9488" i="3"/>
  <c r="I9500" i="3"/>
  <c r="I9513" i="3"/>
  <c r="I9521" i="3"/>
  <c r="I9536" i="3"/>
  <c r="I9551" i="3"/>
  <c r="I9567" i="3"/>
  <c r="I9580" i="3"/>
  <c r="I9595" i="3"/>
  <c r="I9606" i="3"/>
  <c r="I9619" i="3"/>
  <c r="I9634" i="3"/>
  <c r="I9642" i="3"/>
  <c r="I9655" i="3"/>
  <c r="I9664" i="3"/>
  <c r="I9670" i="3"/>
  <c r="I9716" i="3"/>
  <c r="H9721" i="3"/>
  <c r="I9732" i="3"/>
  <c r="H9747" i="3"/>
  <c r="I9749" i="3"/>
  <c r="H9757" i="3"/>
  <c r="I9772" i="3"/>
  <c r="I9786" i="3"/>
  <c r="I9816" i="3"/>
  <c r="I9821" i="3"/>
  <c r="I9842" i="3"/>
  <c r="H9842" i="3"/>
  <c r="I9841" i="3"/>
  <c r="H9841" i="3"/>
  <c r="N9842" i="3"/>
  <c r="M9842" i="3"/>
  <c r="M9841" i="3"/>
  <c r="N9841" i="3"/>
  <c r="N9780" i="3"/>
  <c r="H9782" i="3"/>
  <c r="H9791" i="3"/>
  <c r="I9804" i="3"/>
  <c r="I9811" i="3"/>
  <c r="H9813" i="3"/>
  <c r="H9822" i="3"/>
  <c r="H9826" i="3"/>
  <c r="I9829" i="3"/>
  <c r="I9834" i="3"/>
  <c r="I9838" i="3"/>
  <c r="M9843" i="3"/>
  <c r="N9843" i="3"/>
  <c r="H9843" i="3"/>
  <c r="N9854" i="3"/>
  <c r="H9861" i="3"/>
  <c r="N9862" i="3"/>
  <c r="M9863" i="3"/>
  <c r="N9864" i="3"/>
  <c r="I9876" i="3"/>
  <c r="H9877" i="3"/>
  <c r="H9878" i="3"/>
  <c r="H9898" i="3"/>
  <c r="N9899" i="3"/>
  <c r="N9919" i="3"/>
  <c r="M9920" i="3"/>
  <c r="N9921" i="3"/>
  <c r="H9924" i="3"/>
  <c r="H9933" i="3"/>
  <c r="H9934" i="3"/>
  <c r="H9952" i="3"/>
  <c r="N9953" i="3"/>
  <c r="M9964" i="3"/>
  <c r="N9968" i="3"/>
  <c r="N9970" i="3"/>
  <c r="M9971" i="3"/>
  <c r="N9973" i="3"/>
  <c r="N9974" i="3"/>
  <c r="N9984" i="3"/>
  <c r="N9993" i="3"/>
  <c r="N9999" i="3"/>
  <c r="N10001" i="3"/>
  <c r="N10002" i="3"/>
  <c r="H10003" i="3"/>
  <c r="N10004" i="3"/>
  <c r="N10023" i="3"/>
  <c r="I10051" i="3"/>
  <c r="I10061" i="3"/>
  <c r="I10073" i="3"/>
  <c r="I10084" i="3"/>
  <c r="H10084" i="3"/>
  <c r="H10086" i="3"/>
  <c r="I10086" i="3"/>
  <c r="I10090" i="3"/>
  <c r="H10090" i="3"/>
  <c r="H10095" i="3"/>
  <c r="I10095" i="3"/>
  <c r="M10086" i="3"/>
  <c r="N10086" i="3"/>
  <c r="N10090" i="3"/>
  <c r="M10090" i="3"/>
  <c r="I10094" i="3"/>
  <c r="H10094" i="3"/>
  <c r="M10095" i="3"/>
  <c r="N10095" i="3"/>
  <c r="H9854" i="3"/>
  <c r="M9858" i="3"/>
  <c r="H9863" i="3"/>
  <c r="H9864" i="3"/>
  <c r="H9871" i="3"/>
  <c r="M9875" i="3"/>
  <c r="N9876" i="3"/>
  <c r="M9877" i="3"/>
  <c r="N9878" i="3"/>
  <c r="M9881" i="3"/>
  <c r="N9896" i="3"/>
  <c r="H9900" i="3"/>
  <c r="M9908" i="3"/>
  <c r="I9919" i="3"/>
  <c r="H9920" i="3"/>
  <c r="H9921" i="3"/>
  <c r="H9928" i="3"/>
  <c r="M9932" i="3"/>
  <c r="M9933" i="3"/>
  <c r="N9934" i="3"/>
  <c r="M9937" i="3"/>
  <c r="N9950" i="3"/>
  <c r="H9954" i="3"/>
  <c r="H9968" i="3"/>
  <c r="I9970" i="3"/>
  <c r="H9971" i="3"/>
  <c r="H9972" i="3"/>
  <c r="H9973" i="3"/>
  <c r="H9974" i="3"/>
  <c r="H9976" i="3"/>
  <c r="N9990" i="3"/>
  <c r="H9993" i="3"/>
  <c r="N9997" i="3"/>
  <c r="H9999" i="3"/>
  <c r="H10001" i="3"/>
  <c r="H10002" i="3"/>
  <c r="N10003" i="3"/>
  <c r="H10004" i="3"/>
  <c r="M10007" i="3"/>
  <c r="M10009" i="3"/>
  <c r="M10022" i="3"/>
  <c r="I10028" i="3"/>
  <c r="M10030" i="3"/>
  <c r="I10065" i="3"/>
  <c r="I10087" i="3"/>
  <c r="H10087" i="3"/>
  <c r="N10094" i="3"/>
  <c r="M10094" i="3"/>
  <c r="I10096" i="3"/>
  <c r="I10097" i="3"/>
  <c r="H10097" i="3"/>
  <c r="H10098" i="3"/>
  <c r="I10098" i="3"/>
  <c r="N10033" i="3"/>
  <c r="M10033" i="3"/>
  <c r="N10037" i="3"/>
  <c r="M10037" i="3"/>
  <c r="N10044" i="3"/>
  <c r="M10044" i="3"/>
  <c r="N10087" i="3"/>
  <c r="M10087" i="3"/>
  <c r="M10089" i="3"/>
  <c r="N10089" i="3"/>
  <c r="I10092" i="3"/>
  <c r="H10092" i="3"/>
  <c r="H10100" i="3"/>
  <c r="I10100" i="3"/>
  <c r="N10103" i="3"/>
  <c r="M10103" i="3"/>
  <c r="H10104" i="3"/>
  <c r="N10105" i="3"/>
  <c r="M10106" i="3"/>
  <c r="H10109" i="3"/>
  <c r="I10111" i="3"/>
  <c r="H10112" i="3"/>
  <c r="H10114" i="3"/>
  <c r="H10119" i="3"/>
  <c r="N10122" i="3"/>
  <c r="I10129" i="3"/>
  <c r="H10133" i="3"/>
  <c r="M10135" i="3"/>
  <c r="I10140" i="3"/>
  <c r="H10141" i="3"/>
  <c r="H10142" i="3"/>
  <c r="H10151" i="3"/>
  <c r="H10152" i="3"/>
  <c r="I10155" i="3"/>
  <c r="H10156" i="3"/>
  <c r="H10159" i="3"/>
  <c r="H10167" i="3"/>
  <c r="I10169" i="3"/>
  <c r="H10170" i="3"/>
  <c r="H10171" i="3"/>
  <c r="H10175" i="3"/>
  <c r="N10177" i="3"/>
  <c r="I10190" i="3"/>
  <c r="H10191" i="3"/>
  <c r="H10192" i="3"/>
  <c r="H10193" i="3"/>
  <c r="H10196" i="3"/>
  <c r="H10197" i="3"/>
  <c r="H10201" i="3"/>
  <c r="H10208" i="3"/>
  <c r="H10210" i="3"/>
  <c r="H10216" i="3"/>
  <c r="N10218" i="3"/>
  <c r="I10231" i="3"/>
  <c r="H10232" i="3"/>
  <c r="H10236" i="3"/>
  <c r="H10242" i="3"/>
  <c r="N10245" i="3"/>
  <c r="N10246" i="3"/>
  <c r="I10261" i="3"/>
  <c r="H10265" i="3"/>
  <c r="H10270" i="3"/>
  <c r="I10274" i="3"/>
  <c r="H10274" i="3"/>
  <c r="I10275" i="3"/>
  <c r="I10279" i="3"/>
  <c r="H10279" i="3"/>
  <c r="M10283" i="3"/>
  <c r="N10283" i="3"/>
  <c r="N10301" i="3"/>
  <c r="H10321" i="3"/>
  <c r="I10321" i="3"/>
  <c r="N10333" i="3"/>
  <c r="M10333" i="3"/>
  <c r="H10373" i="3"/>
  <c r="I10373" i="3"/>
  <c r="H10273" i="3"/>
  <c r="I10273" i="3"/>
  <c r="N10313" i="3"/>
  <c r="M10313" i="3"/>
  <c r="H10370" i="3"/>
  <c r="I10370" i="3"/>
  <c r="N10098" i="3"/>
  <c r="N10100" i="3"/>
  <c r="N10101" i="3"/>
  <c r="H10102" i="3"/>
  <c r="H10103" i="3"/>
  <c r="H10106" i="3"/>
  <c r="N10111" i="3"/>
  <c r="M10114" i="3"/>
  <c r="I10122" i="3"/>
  <c r="N10129" i="3"/>
  <c r="H10135" i="3"/>
  <c r="N10140" i="3"/>
  <c r="M10141" i="3"/>
  <c r="M10151" i="3"/>
  <c r="N10155" i="3"/>
  <c r="M10156" i="3"/>
  <c r="M10163" i="3"/>
  <c r="N10167" i="3"/>
  <c r="N10169" i="3"/>
  <c r="N10170" i="3"/>
  <c r="H10177" i="3"/>
  <c r="H10182" i="3"/>
  <c r="H10187" i="3"/>
  <c r="N10190" i="3"/>
  <c r="N10191" i="3"/>
  <c r="H10204" i="3"/>
  <c r="H10205" i="3"/>
  <c r="H10218" i="3"/>
  <c r="H10220" i="3"/>
  <c r="H10223" i="3"/>
  <c r="H10229" i="3"/>
  <c r="N10231" i="3"/>
  <c r="N10232" i="3"/>
  <c r="I10245" i="3"/>
  <c r="H10246" i="3"/>
  <c r="H10247" i="3"/>
  <c r="H10248" i="3"/>
  <c r="H10251" i="3"/>
  <c r="H10252" i="3"/>
  <c r="H10258" i="3"/>
  <c r="N10261" i="3"/>
  <c r="N10274" i="3"/>
  <c r="I10276" i="3"/>
  <c r="H10276" i="3"/>
  <c r="I10278" i="3"/>
  <c r="H10284" i="3"/>
  <c r="H10287" i="3"/>
  <c r="H10309" i="3"/>
  <c r="I10309" i="3"/>
  <c r="H10319" i="3"/>
  <c r="I10319" i="3"/>
  <c r="N10382" i="3"/>
  <c r="M10382" i="3"/>
  <c r="M10284" i="3"/>
  <c r="N10284" i="3"/>
  <c r="N10300" i="3"/>
  <c r="M10300" i="3"/>
  <c r="M10305" i="3"/>
  <c r="M10306" i="3"/>
  <c r="N10306" i="3"/>
  <c r="N10366" i="3"/>
  <c r="M10366" i="3"/>
  <c r="N10376" i="3"/>
  <c r="M10376" i="3"/>
  <c r="N10387" i="3"/>
  <c r="M10387" i="3"/>
  <c r="M10392" i="3"/>
  <c r="M10409" i="3"/>
  <c r="I10415" i="3"/>
  <c r="M10433" i="3"/>
  <c r="N10297" i="3"/>
  <c r="I10298" i="3"/>
  <c r="I10301" i="3"/>
  <c r="M10331" i="3"/>
  <c r="I10343" i="3"/>
  <c r="M10344" i="3"/>
  <c r="M10356" i="3"/>
  <c r="N10362" i="3"/>
  <c r="M10380" i="3"/>
  <c r="M10384" i="3"/>
  <c r="I10395" i="3"/>
  <c r="M10402" i="3"/>
  <c r="I10408" i="3"/>
  <c r="I10410" i="3"/>
  <c r="M10419" i="3"/>
  <c r="I10426" i="3"/>
  <c r="M10435" i="3"/>
  <c r="M10437" i="3"/>
  <c r="M10443" i="3"/>
  <c r="I10445" i="3"/>
  <c r="M10446" i="3"/>
  <c r="I10448" i="3"/>
  <c r="I10444" i="3"/>
  <c r="I10447" i="3"/>
  <c r="N10454" i="3"/>
  <c r="H10480" i="3"/>
  <c r="I10480" i="3"/>
  <c r="M10462" i="3"/>
  <c r="M10464" i="3"/>
  <c r="N10513" i="3"/>
  <c r="N10519" i="3"/>
  <c r="N10530" i="3"/>
  <c r="N10554" i="3"/>
  <c r="I10562" i="3"/>
  <c r="N10611" i="3"/>
  <c r="N10640" i="3"/>
  <c r="M10640" i="3"/>
  <c r="H10666" i="3"/>
  <c r="I10666" i="3"/>
  <c r="H10679" i="3"/>
  <c r="I10679" i="3"/>
  <c r="H10692" i="3"/>
  <c r="I10692" i="3"/>
  <c r="N10722" i="3"/>
  <c r="M10722" i="3"/>
  <c r="N10728" i="3"/>
  <c r="M10728" i="3"/>
  <c r="I10755" i="3"/>
  <c r="H10755" i="3"/>
  <c r="I10778" i="3"/>
  <c r="H10778" i="3"/>
  <c r="M10784" i="3"/>
  <c r="N10784" i="3"/>
  <c r="I10483" i="3"/>
  <c r="I10487" i="3"/>
  <c r="N10512" i="3"/>
  <c r="N10517" i="3"/>
  <c r="I10524" i="3"/>
  <c r="M10526" i="3"/>
  <c r="N10529" i="3"/>
  <c r="M10532" i="3"/>
  <c r="N10549" i="3"/>
  <c r="I10560" i="3"/>
  <c r="N10567" i="3"/>
  <c r="N10570" i="3"/>
  <c r="N10577" i="3"/>
  <c r="M10605" i="3"/>
  <c r="N10605" i="3"/>
  <c r="M10664" i="3"/>
  <c r="N10664" i="3"/>
  <c r="H10688" i="3"/>
  <c r="I10688" i="3"/>
  <c r="N10705" i="3"/>
  <c r="M10705" i="3"/>
  <c r="N10711" i="3"/>
  <c r="M10711" i="3"/>
  <c r="I10759" i="3"/>
  <c r="H10759" i="3"/>
  <c r="I10770" i="3"/>
  <c r="H10770" i="3"/>
  <c r="M10776" i="3"/>
  <c r="N10776" i="3"/>
  <c r="M10597" i="3"/>
  <c r="N10597" i="3"/>
  <c r="M10625" i="3"/>
  <c r="N10625" i="3"/>
  <c r="N10653" i="3"/>
  <c r="M10653" i="3"/>
  <c r="H10668" i="3"/>
  <c r="I10668" i="3"/>
  <c r="H10684" i="3"/>
  <c r="I10684" i="3"/>
  <c r="N10698" i="3"/>
  <c r="M10698" i="3"/>
  <c r="H10732" i="3"/>
  <c r="I10732" i="3"/>
  <c r="N10749" i="3"/>
  <c r="M10749" i="3"/>
  <c r="I10763" i="3"/>
  <c r="H10763" i="3"/>
  <c r="N10483" i="3"/>
  <c r="I10493" i="3"/>
  <c r="N10497" i="3"/>
  <c r="I10504" i="3"/>
  <c r="I10518" i="3"/>
  <c r="N10523" i="3"/>
  <c r="N10540" i="3"/>
  <c r="N10556" i="3"/>
  <c r="M10560" i="3"/>
  <c r="N10568" i="3"/>
  <c r="N10575" i="3"/>
  <c r="M10595" i="3"/>
  <c r="N10595" i="3"/>
  <c r="I10610" i="3"/>
  <c r="M10617" i="3"/>
  <c r="N10617" i="3"/>
  <c r="H10680" i="3"/>
  <c r="I10680" i="3"/>
  <c r="H10695" i="3"/>
  <c r="I10695" i="3"/>
  <c r="N10712" i="3"/>
  <c r="M10712" i="3"/>
  <c r="I10766" i="3"/>
  <c r="H10766" i="3"/>
  <c r="I10786" i="3"/>
  <c r="H10786" i="3"/>
  <c r="N10795" i="3"/>
  <c r="H10796" i="3"/>
  <c r="N10801" i="3"/>
  <c r="H10802" i="3"/>
  <c r="N10805" i="3"/>
  <c r="I10702" i="3"/>
  <c r="I10724" i="3"/>
  <c r="I10730" i="3"/>
  <c r="I10747" i="3"/>
  <c r="I10751" i="3"/>
  <c r="I10754" i="3"/>
  <c r="I10758" i="3"/>
  <c r="I10762" i="3"/>
  <c r="I10765" i="3"/>
  <c r="N10774" i="3"/>
  <c r="N10782" i="3"/>
  <c r="N10793" i="3"/>
  <c r="N10799" i="3"/>
  <c r="N10804" i="3"/>
  <c r="H10807" i="3"/>
  <c r="N10811" i="3"/>
  <c r="H10812" i="3"/>
  <c r="I3" i="3"/>
  <c r="M5" i="3"/>
  <c r="N5" i="3"/>
  <c r="M29" i="3"/>
  <c r="N29" i="3"/>
  <c r="I157" i="3"/>
  <c r="M12" i="3"/>
  <c r="N12" i="3"/>
  <c r="I14" i="3"/>
  <c r="N16" i="3"/>
  <c r="N35" i="3"/>
  <c r="H46" i="3"/>
  <c r="M52" i="3"/>
  <c r="N52" i="3"/>
  <c r="I53" i="3"/>
  <c r="N55" i="3"/>
  <c r="H70" i="3"/>
  <c r="M73" i="3"/>
  <c r="N73" i="3"/>
  <c r="I75" i="3"/>
  <c r="N83" i="3"/>
  <c r="M86" i="3"/>
  <c r="N86" i="3"/>
  <c r="N89" i="3"/>
  <c r="N100" i="3"/>
  <c r="H102" i="3"/>
  <c r="I112" i="3"/>
  <c r="N114" i="3"/>
  <c r="H127" i="3"/>
  <c r="M139" i="3"/>
  <c r="N139" i="3"/>
  <c r="N141" i="3"/>
  <c r="N153" i="3"/>
  <c r="H155" i="3"/>
  <c r="M167" i="3"/>
  <c r="N167" i="3"/>
  <c r="I169" i="3"/>
  <c r="N171" i="3"/>
  <c r="I173" i="3"/>
  <c r="M175" i="3"/>
  <c r="N175" i="3"/>
  <c r="M193" i="3"/>
  <c r="N193" i="3"/>
  <c r="I195" i="3"/>
  <c r="M197" i="3"/>
  <c r="N197" i="3"/>
  <c r="I199" i="3"/>
  <c r="M214" i="3"/>
  <c r="N214" i="3"/>
  <c r="I215" i="3"/>
  <c r="M233" i="3"/>
  <c r="N233" i="3"/>
  <c r="M235" i="3"/>
  <c r="N235" i="3"/>
  <c r="M248" i="3"/>
  <c r="N248" i="3"/>
  <c r="I249" i="3"/>
  <c r="I261" i="3"/>
  <c r="M262" i="3"/>
  <c r="N262" i="3"/>
  <c r="I263" i="3"/>
  <c r="M288" i="3"/>
  <c r="N288" i="3"/>
  <c r="I290" i="3"/>
  <c r="M292" i="3"/>
  <c r="N292" i="3"/>
  <c r="I294" i="3"/>
  <c r="M318" i="3"/>
  <c r="N318" i="3"/>
  <c r="I320" i="3"/>
  <c r="M330" i="3"/>
  <c r="N330" i="3"/>
  <c r="I331" i="3"/>
  <c r="M332" i="3"/>
  <c r="N332" i="3"/>
  <c r="I333" i="3"/>
  <c r="M347" i="3"/>
  <c r="N347" i="3"/>
  <c r="I349" i="3"/>
  <c r="M351" i="3"/>
  <c r="N351" i="3"/>
  <c r="I367" i="3"/>
  <c r="M369" i="3"/>
  <c r="N369" i="3"/>
  <c r="I371" i="3"/>
  <c r="M392" i="3"/>
  <c r="N392" i="3"/>
  <c r="I393" i="3"/>
  <c r="M395" i="3"/>
  <c r="N395" i="3"/>
  <c r="M419" i="3"/>
  <c r="N419" i="3"/>
  <c r="I421" i="3"/>
  <c r="M423" i="3"/>
  <c r="N423" i="3"/>
  <c r="M437" i="3"/>
  <c r="N437" i="3"/>
  <c r="M440" i="3"/>
  <c r="N440" i="3"/>
  <c r="I442" i="3"/>
  <c r="M462" i="3"/>
  <c r="N462" i="3"/>
  <c r="I464" i="3"/>
  <c r="I467" i="3"/>
  <c r="M487" i="3"/>
  <c r="N487" i="3"/>
  <c r="I489" i="3"/>
  <c r="I491" i="3"/>
  <c r="M508" i="3"/>
  <c r="N508" i="3"/>
  <c r="I509" i="3"/>
  <c r="M525" i="3"/>
  <c r="N525" i="3"/>
  <c r="M537" i="3"/>
  <c r="N537" i="3"/>
  <c r="M539" i="3"/>
  <c r="N539" i="3"/>
  <c r="I561" i="3"/>
  <c r="M587" i="3"/>
  <c r="N587" i="3"/>
  <c r="I588" i="3"/>
  <c r="M590" i="3"/>
  <c r="N590" i="3"/>
  <c r="I592" i="3"/>
  <c r="M607" i="3"/>
  <c r="N607" i="3"/>
  <c r="I609" i="3"/>
  <c r="M617" i="3"/>
  <c r="N617" i="3"/>
  <c r="I619" i="3"/>
  <c r="I635" i="3"/>
  <c r="H635" i="3"/>
  <c r="I647" i="3"/>
  <c r="H647" i="3"/>
  <c r="I662" i="3"/>
  <c r="H662" i="3"/>
  <c r="I676" i="3"/>
  <c r="H676" i="3"/>
  <c r="I700" i="3"/>
  <c r="H700" i="3"/>
  <c r="I710" i="3"/>
  <c r="H710" i="3"/>
  <c r="I720" i="3"/>
  <c r="H720" i="3"/>
  <c r="I732" i="3"/>
  <c r="H732" i="3"/>
  <c r="I744" i="3"/>
  <c r="H744" i="3"/>
  <c r="I775" i="3"/>
  <c r="H775" i="3"/>
  <c r="I786" i="3"/>
  <c r="H786" i="3"/>
  <c r="I794" i="3"/>
  <c r="H794" i="3"/>
  <c r="I812" i="3"/>
  <c r="H812" i="3"/>
  <c r="I829" i="3"/>
  <c r="H829" i="3"/>
  <c r="I834" i="3"/>
  <c r="H834" i="3"/>
  <c r="I851" i="3"/>
  <c r="H851" i="3"/>
  <c r="I872" i="3"/>
  <c r="H872" i="3"/>
  <c r="I895" i="3"/>
  <c r="H895" i="3"/>
  <c r="I901" i="3"/>
  <c r="H901" i="3"/>
  <c r="I906" i="3"/>
  <c r="H906" i="3"/>
  <c r="I931" i="3"/>
  <c r="H931" i="3"/>
  <c r="I939" i="3"/>
  <c r="H939" i="3"/>
  <c r="I943" i="3"/>
  <c r="H943" i="3"/>
  <c r="I958" i="3"/>
  <c r="H958" i="3"/>
  <c r="I971" i="3"/>
  <c r="H971" i="3"/>
  <c r="I984" i="3"/>
  <c r="H984" i="3"/>
  <c r="I992" i="3"/>
  <c r="H992" i="3"/>
  <c r="I1000" i="3"/>
  <c r="H1000" i="3"/>
  <c r="I1007" i="3"/>
  <c r="H1007" i="3"/>
  <c r="N1009" i="3"/>
  <c r="M1009" i="3"/>
  <c r="N1013" i="3"/>
  <c r="M1013" i="3"/>
  <c r="N1015" i="3"/>
  <c r="M1015" i="3"/>
  <c r="N1018" i="3"/>
  <c r="M1018" i="3"/>
  <c r="N1023" i="3"/>
  <c r="M1023" i="3"/>
  <c r="N1026" i="3"/>
  <c r="M1026" i="3"/>
  <c r="N1028" i="3"/>
  <c r="M1028" i="3"/>
  <c r="N1034" i="3"/>
  <c r="M1034" i="3"/>
  <c r="N1038" i="3"/>
  <c r="M1038" i="3"/>
  <c r="N1041" i="3"/>
  <c r="M1041" i="3"/>
  <c r="N1045" i="3"/>
  <c r="M1045" i="3"/>
  <c r="N1048" i="3"/>
  <c r="M1048" i="3"/>
  <c r="N1051" i="3"/>
  <c r="M1051" i="3"/>
  <c r="N1054" i="3"/>
  <c r="M1054" i="3"/>
  <c r="N1057" i="3"/>
  <c r="M1057" i="3"/>
  <c r="N1062" i="3"/>
  <c r="M1062" i="3"/>
  <c r="N1065" i="3"/>
  <c r="M1065" i="3"/>
  <c r="N1069" i="3"/>
  <c r="M1069" i="3"/>
  <c r="N1073" i="3"/>
  <c r="M1073" i="3"/>
  <c r="N1078" i="3"/>
  <c r="M1078" i="3"/>
  <c r="N1082" i="3"/>
  <c r="M1082" i="3"/>
  <c r="N1085" i="3"/>
  <c r="M1085" i="3"/>
  <c r="N1088" i="3"/>
  <c r="M1088" i="3"/>
  <c r="M59" i="3"/>
  <c r="N59" i="3"/>
  <c r="M92" i="3"/>
  <c r="N92" i="3"/>
  <c r="M144" i="3"/>
  <c r="N144" i="3"/>
  <c r="M186" i="3"/>
  <c r="N186" i="3"/>
  <c r="M189" i="3"/>
  <c r="N189" i="3"/>
  <c r="M211" i="3"/>
  <c r="N211" i="3"/>
  <c r="M229" i="3"/>
  <c r="N229" i="3"/>
  <c r="M231" i="3"/>
  <c r="N231" i="3"/>
  <c r="M255" i="3"/>
  <c r="N255" i="3"/>
  <c r="M259" i="3"/>
  <c r="N259" i="3"/>
  <c r="M280" i="3"/>
  <c r="N280" i="3"/>
  <c r="M284" i="3"/>
  <c r="N284" i="3"/>
  <c r="M310" i="3"/>
  <c r="N310" i="3"/>
  <c r="M314" i="3"/>
  <c r="N314" i="3"/>
  <c r="M324" i="3"/>
  <c r="N324" i="3"/>
  <c r="M326" i="3"/>
  <c r="N326" i="3"/>
  <c r="M344" i="3"/>
  <c r="N344" i="3"/>
  <c r="M361" i="3"/>
  <c r="N361" i="3"/>
  <c r="M364" i="3"/>
  <c r="N364" i="3"/>
  <c r="M386" i="3"/>
  <c r="N386" i="3"/>
  <c r="M413" i="3"/>
  <c r="N413" i="3"/>
  <c r="M416" i="3"/>
  <c r="N416" i="3"/>
  <c r="M431" i="3"/>
  <c r="N431" i="3"/>
  <c r="M434" i="3"/>
  <c r="N434" i="3"/>
  <c r="M458" i="3"/>
  <c r="N458" i="3"/>
  <c r="M479" i="3"/>
  <c r="N479" i="3"/>
  <c r="M483" i="3"/>
  <c r="N483" i="3"/>
  <c r="M503" i="3"/>
  <c r="N503" i="3"/>
  <c r="M523" i="3"/>
  <c r="N523" i="3"/>
  <c r="M532" i="3"/>
  <c r="N532" i="3"/>
  <c r="M555" i="3"/>
  <c r="N555" i="3"/>
  <c r="M566" i="3"/>
  <c r="N566" i="3"/>
  <c r="M581" i="3"/>
  <c r="N581" i="3"/>
  <c r="M583" i="3"/>
  <c r="N583" i="3"/>
  <c r="M610" i="3"/>
  <c r="N610" i="3"/>
  <c r="M613" i="3"/>
  <c r="N613" i="3"/>
  <c r="M633" i="3"/>
  <c r="N633" i="3"/>
  <c r="M645" i="3"/>
  <c r="N645" i="3"/>
  <c r="M661" i="3"/>
  <c r="N661" i="3"/>
  <c r="M674" i="3"/>
  <c r="N674" i="3"/>
  <c r="M698" i="3"/>
  <c r="N698" i="3"/>
  <c r="M718" i="3"/>
  <c r="N718" i="3"/>
  <c r="M742" i="3"/>
  <c r="N742" i="3"/>
  <c r="M755" i="3"/>
  <c r="N755" i="3"/>
  <c r="M763" i="3"/>
  <c r="N763" i="3"/>
  <c r="M773" i="3"/>
  <c r="N773" i="3"/>
  <c r="M793" i="3"/>
  <c r="N793" i="3"/>
  <c r="M810" i="3"/>
  <c r="N810" i="3"/>
  <c r="M819" i="3"/>
  <c r="N819" i="3"/>
  <c r="M832" i="3"/>
  <c r="N832" i="3"/>
  <c r="M849" i="3"/>
  <c r="N849" i="3"/>
  <c r="M857" i="3"/>
  <c r="N857" i="3"/>
  <c r="M866" i="3"/>
  <c r="N866" i="3"/>
  <c r="M900" i="3"/>
  <c r="N900" i="3"/>
  <c r="M904" i="3"/>
  <c r="N904" i="3"/>
  <c r="M918" i="3"/>
  <c r="N918" i="3"/>
  <c r="M942" i="3"/>
  <c r="N942" i="3"/>
  <c r="M956" i="3"/>
  <c r="N956" i="3"/>
  <c r="M969" i="3"/>
  <c r="N969" i="3"/>
  <c r="M982" i="3"/>
  <c r="N982" i="3"/>
  <c r="M998" i="3"/>
  <c r="N998" i="3"/>
  <c r="M118" i="3"/>
  <c r="N118" i="3"/>
  <c r="N14" i="3"/>
  <c r="H16" i="3"/>
  <c r="M26" i="3"/>
  <c r="N26" i="3"/>
  <c r="H35" i="3"/>
  <c r="N46" i="3"/>
  <c r="N53" i="3"/>
  <c r="H55" i="3"/>
  <c r="M67" i="3"/>
  <c r="N67" i="3"/>
  <c r="N70" i="3"/>
  <c r="H71" i="3"/>
  <c r="N75" i="3"/>
  <c r="M81" i="3"/>
  <c r="N81" i="3"/>
  <c r="I83" i="3"/>
  <c r="H89" i="3"/>
  <c r="M98" i="3"/>
  <c r="N98" i="3"/>
  <c r="I100" i="3"/>
  <c r="N102" i="3"/>
  <c r="N112" i="3"/>
  <c r="H114" i="3"/>
  <c r="M125" i="3"/>
  <c r="N125" i="3"/>
  <c r="N127" i="3"/>
  <c r="H129" i="3"/>
  <c r="H141" i="3"/>
  <c r="M151" i="3"/>
  <c r="N151" i="3"/>
  <c r="I153" i="3"/>
  <c r="N155" i="3"/>
  <c r="N169" i="3"/>
  <c r="H171" i="3"/>
  <c r="M184" i="3"/>
  <c r="N184" i="3"/>
  <c r="M208" i="3"/>
  <c r="N208" i="3"/>
  <c r="I209" i="3"/>
  <c r="M222" i="3"/>
  <c r="N222" i="3"/>
  <c r="I224" i="3"/>
  <c r="I227" i="3"/>
  <c r="M236" i="3"/>
  <c r="N236" i="3"/>
  <c r="M243" i="3"/>
  <c r="N243" i="3"/>
  <c r="I253" i="3"/>
  <c r="M272" i="3"/>
  <c r="N272" i="3"/>
  <c r="I274" i="3"/>
  <c r="M276" i="3"/>
  <c r="N276" i="3"/>
  <c r="I278" i="3"/>
  <c r="M303" i="3"/>
  <c r="N303" i="3"/>
  <c r="I305" i="3"/>
  <c r="M307" i="3"/>
  <c r="N307" i="3"/>
  <c r="I309" i="3"/>
  <c r="I323" i="3"/>
  <c r="M342" i="3"/>
  <c r="N342" i="3"/>
  <c r="M355" i="3"/>
  <c r="N355" i="3"/>
  <c r="I357" i="3"/>
  <c r="M359" i="3"/>
  <c r="N359" i="3"/>
  <c r="I360" i="3"/>
  <c r="M379" i="3"/>
  <c r="N379" i="3"/>
  <c r="M382" i="3"/>
  <c r="N382" i="3"/>
  <c r="I384" i="3"/>
  <c r="I407" i="3"/>
  <c r="M409" i="3"/>
  <c r="N409" i="3"/>
  <c r="I411" i="3"/>
  <c r="M428" i="3"/>
  <c r="N428" i="3"/>
  <c r="I452" i="3"/>
  <c r="M453" i="3"/>
  <c r="N453" i="3"/>
  <c r="I476" i="3"/>
  <c r="M497" i="3"/>
  <c r="N497" i="3"/>
  <c r="M499" i="3"/>
  <c r="N499" i="3"/>
  <c r="I501" i="3"/>
  <c r="M515" i="3"/>
  <c r="N515" i="3"/>
  <c r="I519" i="3"/>
  <c r="M531" i="3"/>
  <c r="N531" i="3"/>
  <c r="M546" i="3"/>
  <c r="N546" i="3"/>
  <c r="I550" i="3"/>
  <c r="M552" i="3"/>
  <c r="N552" i="3"/>
  <c r="I554" i="3"/>
  <c r="M575" i="3"/>
  <c r="N575" i="3"/>
  <c r="M577" i="3"/>
  <c r="N577" i="3"/>
  <c r="I579" i="3"/>
  <c r="M596" i="3"/>
  <c r="N596" i="3"/>
  <c r="I598" i="3"/>
  <c r="M600" i="3"/>
  <c r="N600" i="3"/>
  <c r="I601" i="3"/>
  <c r="M625" i="3"/>
  <c r="N625" i="3"/>
  <c r="I627" i="3"/>
  <c r="I655" i="3"/>
  <c r="H655" i="3"/>
  <c r="I668" i="3"/>
  <c r="H668" i="3"/>
  <c r="I680" i="3"/>
  <c r="H680" i="3"/>
  <c r="I727" i="3"/>
  <c r="H727" i="3"/>
  <c r="I737" i="3"/>
  <c r="H737" i="3"/>
  <c r="I760" i="3"/>
  <c r="H760" i="3"/>
  <c r="I768" i="3"/>
  <c r="H768" i="3"/>
  <c r="I791" i="3"/>
  <c r="H791" i="3"/>
  <c r="I797" i="3"/>
  <c r="H797" i="3"/>
  <c r="I806" i="3"/>
  <c r="H806" i="3"/>
  <c r="I824" i="3"/>
  <c r="H824" i="3"/>
  <c r="I843" i="3"/>
  <c r="H843" i="3"/>
  <c r="I869" i="3"/>
  <c r="H869" i="3"/>
  <c r="I888" i="3"/>
  <c r="H888" i="3"/>
  <c r="I889" i="3"/>
  <c r="H889" i="3"/>
  <c r="I913" i="3"/>
  <c r="H913" i="3"/>
  <c r="I925" i="3"/>
  <c r="H925" i="3"/>
  <c r="I936" i="3"/>
  <c r="H936" i="3"/>
  <c r="I965" i="3"/>
  <c r="H965" i="3"/>
  <c r="I978" i="3"/>
  <c r="H978" i="3"/>
  <c r="N1011" i="3"/>
  <c r="M1011" i="3"/>
  <c r="N1014" i="3"/>
  <c r="M1014" i="3"/>
  <c r="N1017" i="3"/>
  <c r="M1017" i="3"/>
  <c r="N1019" i="3"/>
  <c r="M1019" i="3"/>
  <c r="N1022" i="3"/>
  <c r="M1022" i="3"/>
  <c r="N1024" i="3"/>
  <c r="M1024" i="3"/>
  <c r="N1030" i="3"/>
  <c r="M1030" i="3"/>
  <c r="N1033" i="3"/>
  <c r="M1033" i="3"/>
  <c r="N1036" i="3"/>
  <c r="M1036" i="3"/>
  <c r="N1043" i="3"/>
  <c r="M1043" i="3"/>
  <c r="N1055" i="3"/>
  <c r="M1055" i="3"/>
  <c r="N1061" i="3"/>
  <c r="M1061" i="3"/>
  <c r="N1064" i="3"/>
  <c r="M1064" i="3"/>
  <c r="N1067" i="3"/>
  <c r="M1067" i="3"/>
  <c r="N1071" i="3"/>
  <c r="M1071" i="3"/>
  <c r="N1075" i="3"/>
  <c r="M1075" i="3"/>
  <c r="N1080" i="3"/>
  <c r="M1080" i="3"/>
  <c r="N1083" i="3"/>
  <c r="M1083" i="3"/>
  <c r="N1087" i="3"/>
  <c r="M1087" i="3"/>
  <c r="M104" i="3"/>
  <c r="N104" i="3"/>
  <c r="M131" i="3"/>
  <c r="N131" i="3"/>
  <c r="M159" i="3"/>
  <c r="N159" i="3"/>
  <c r="M178" i="3"/>
  <c r="N178" i="3"/>
  <c r="M201" i="3"/>
  <c r="N201" i="3"/>
  <c r="M204" i="3"/>
  <c r="N204" i="3"/>
  <c r="M251" i="3"/>
  <c r="N251" i="3"/>
  <c r="M265" i="3"/>
  <c r="N265" i="3"/>
  <c r="M269" i="3"/>
  <c r="N269" i="3"/>
  <c r="M296" i="3"/>
  <c r="N296" i="3"/>
  <c r="M299" i="3"/>
  <c r="N299" i="3"/>
  <c r="M338" i="3"/>
  <c r="N338" i="3"/>
  <c r="M352" i="3"/>
  <c r="N352" i="3"/>
  <c r="M373" i="3"/>
  <c r="N373" i="3"/>
  <c r="M376" i="3"/>
  <c r="N376" i="3"/>
  <c r="M398" i="3"/>
  <c r="N398" i="3"/>
  <c r="M402" i="3"/>
  <c r="N402" i="3"/>
  <c r="M424" i="3"/>
  <c r="N424" i="3"/>
  <c r="M443" i="3"/>
  <c r="N443" i="3"/>
  <c r="M447" i="3"/>
  <c r="N447" i="3"/>
  <c r="M471" i="3"/>
  <c r="N471" i="3"/>
  <c r="M492" i="3"/>
  <c r="N492" i="3"/>
  <c r="M494" i="3"/>
  <c r="N494" i="3"/>
  <c r="M511" i="3"/>
  <c r="N511" i="3"/>
  <c r="M540" i="3"/>
  <c r="N540" i="3"/>
  <c r="M562" i="3"/>
  <c r="N562" i="3"/>
  <c r="M622" i="3"/>
  <c r="N622" i="3"/>
  <c r="M640" i="3"/>
  <c r="N640" i="3"/>
  <c r="M653" i="3"/>
  <c r="N653" i="3"/>
  <c r="M666" i="3"/>
  <c r="N666" i="3"/>
  <c r="M679" i="3"/>
  <c r="N679" i="3"/>
  <c r="M691" i="3"/>
  <c r="N691" i="3"/>
  <c r="M715" i="3"/>
  <c r="N715" i="3"/>
  <c r="M725" i="3"/>
  <c r="N725" i="3"/>
  <c r="M735" i="3"/>
  <c r="N735" i="3"/>
  <c r="M749" i="3"/>
  <c r="N749" i="3"/>
  <c r="M758" i="3"/>
  <c r="N758" i="3"/>
  <c r="M766" i="3"/>
  <c r="N766" i="3"/>
  <c r="M781" i="3"/>
  <c r="N781" i="3"/>
  <c r="M816" i="3"/>
  <c r="N816" i="3"/>
  <c r="M822" i="3"/>
  <c r="N822" i="3"/>
  <c r="M841" i="3"/>
  <c r="N841" i="3"/>
  <c r="M874" i="3"/>
  <c r="N874" i="3"/>
  <c r="M879" i="3"/>
  <c r="N879" i="3"/>
  <c r="M887" i="3"/>
  <c r="N887" i="3"/>
  <c r="M949" i="3"/>
  <c r="N949" i="3"/>
  <c r="M963" i="3"/>
  <c r="N963" i="3"/>
  <c r="M976" i="3"/>
  <c r="N976" i="3"/>
  <c r="M987" i="3"/>
  <c r="N987" i="3"/>
  <c r="M995" i="3"/>
  <c r="N995" i="3"/>
  <c r="M1091" i="3"/>
  <c r="M1094" i="3"/>
  <c r="M1096" i="3"/>
  <c r="M1098" i="3"/>
  <c r="M1100" i="3"/>
  <c r="M1105" i="3"/>
  <c r="M1108" i="3"/>
  <c r="M1109" i="3"/>
  <c r="M1111" i="3"/>
  <c r="M1112" i="3"/>
  <c r="M1114" i="3"/>
  <c r="M1116" i="3"/>
  <c r="M1118" i="3"/>
  <c r="M1120" i="3"/>
  <c r="M1121" i="3"/>
  <c r="M1123" i="3"/>
  <c r="M1125" i="3"/>
  <c r="M1127" i="3"/>
  <c r="M1129" i="3"/>
  <c r="M1131" i="3"/>
  <c r="M1133" i="3"/>
  <c r="M1135" i="3"/>
  <c r="M1137" i="3"/>
  <c r="M1139" i="3"/>
  <c r="M1141" i="3"/>
  <c r="M1142" i="3"/>
  <c r="M1144" i="3"/>
  <c r="M1146" i="3"/>
  <c r="M1148" i="3"/>
  <c r="M1150" i="3"/>
  <c r="M1153" i="3"/>
  <c r="M1155" i="3"/>
  <c r="M1157" i="3"/>
  <c r="M1158" i="3"/>
  <c r="M1160" i="3"/>
  <c r="M1161" i="3"/>
  <c r="M1162" i="3"/>
  <c r="M1165" i="3"/>
  <c r="M1168" i="3"/>
  <c r="M1171" i="3"/>
  <c r="M1173" i="3"/>
  <c r="M1175" i="3"/>
  <c r="M1177" i="3"/>
  <c r="M1179" i="3"/>
  <c r="M1181" i="3"/>
  <c r="M1183" i="3"/>
  <c r="M1185" i="3"/>
  <c r="M1186" i="3"/>
  <c r="M1188" i="3"/>
  <c r="M1190" i="3"/>
  <c r="M1191" i="3"/>
  <c r="M1193" i="3"/>
  <c r="M1195" i="3"/>
  <c r="M1197" i="3"/>
  <c r="M1199" i="3"/>
  <c r="M1201" i="3"/>
  <c r="M1203" i="3"/>
  <c r="M1205" i="3"/>
  <c r="M1209" i="3"/>
  <c r="M1211" i="3"/>
  <c r="M1214" i="3"/>
  <c r="M1216" i="3"/>
  <c r="M1217" i="3"/>
  <c r="M1219" i="3"/>
  <c r="M1221" i="3"/>
  <c r="M1225" i="3"/>
  <c r="M1226" i="3"/>
  <c r="M1228" i="3"/>
  <c r="M1230" i="3"/>
  <c r="M1233" i="3"/>
  <c r="M1234" i="3"/>
  <c r="M1236" i="3"/>
  <c r="M1238" i="3"/>
  <c r="M1240" i="3"/>
  <c r="M1242" i="3"/>
  <c r="M1244" i="3"/>
  <c r="M1247" i="3"/>
  <c r="M1249" i="3"/>
  <c r="M1251" i="3"/>
  <c r="M1253" i="3"/>
  <c r="M1256" i="3"/>
  <c r="M1257" i="3"/>
  <c r="M1258" i="3"/>
  <c r="M1259" i="3"/>
  <c r="M1262" i="3"/>
  <c r="M1265" i="3"/>
  <c r="M1266" i="3"/>
  <c r="M1268" i="3"/>
  <c r="M1270" i="3"/>
  <c r="M1272" i="3"/>
  <c r="M1274" i="3"/>
  <c r="M1276" i="3"/>
  <c r="M1278" i="3"/>
  <c r="M1280" i="3"/>
  <c r="M1282" i="3"/>
  <c r="M1284" i="3"/>
  <c r="M1285" i="3"/>
  <c r="M1287" i="3"/>
  <c r="M1289" i="3"/>
  <c r="M1291" i="3"/>
  <c r="M1292" i="3"/>
  <c r="M1293" i="3"/>
  <c r="M1294" i="3"/>
  <c r="M1296" i="3"/>
  <c r="M1298" i="3"/>
  <c r="M1301" i="3"/>
  <c r="M1304" i="3"/>
  <c r="M1305" i="3"/>
  <c r="M1308" i="3"/>
  <c r="M1309" i="3"/>
  <c r="M1311" i="3"/>
  <c r="M1313" i="3"/>
  <c r="M1316" i="3"/>
  <c r="M1318" i="3"/>
  <c r="M1319" i="3"/>
  <c r="M1320" i="3"/>
  <c r="M1323" i="3"/>
  <c r="M1327" i="3"/>
  <c r="I1329" i="3"/>
  <c r="M1333" i="3"/>
  <c r="M1347" i="3"/>
  <c r="M1348" i="3"/>
  <c r="M1350" i="3"/>
  <c r="M1352" i="3"/>
  <c r="M1353" i="3"/>
  <c r="M1355" i="3"/>
  <c r="I1357" i="3"/>
  <c r="M1359" i="3"/>
  <c r="I1363" i="3"/>
  <c r="M1364" i="3"/>
  <c r="M1366" i="3"/>
  <c r="I1372" i="3"/>
  <c r="M1377" i="3"/>
  <c r="I1381" i="3"/>
  <c r="M1382" i="3"/>
  <c r="M1390" i="3"/>
  <c r="M1401" i="3"/>
  <c r="M1403" i="3"/>
  <c r="M1405" i="3"/>
  <c r="H1406" i="3"/>
  <c r="M1408" i="3"/>
  <c r="I1409" i="3"/>
  <c r="I1413" i="3"/>
  <c r="M1417" i="3"/>
  <c r="M1420" i="3"/>
  <c r="M1421" i="3"/>
  <c r="I1426" i="3"/>
  <c r="I1437" i="3"/>
  <c r="M1438" i="3"/>
  <c r="M1442" i="3"/>
  <c r="M1444" i="3"/>
  <c r="M1451" i="3"/>
  <c r="I1455" i="3"/>
  <c r="M1456" i="3"/>
  <c r="M1458" i="3"/>
  <c r="H1461" i="3"/>
  <c r="M1462" i="3"/>
  <c r="M1473" i="3"/>
  <c r="I1478" i="3"/>
  <c r="M1482" i="3"/>
  <c r="H1486" i="3"/>
  <c r="M1497" i="3"/>
  <c r="M1498" i="3"/>
  <c r="M1502" i="3"/>
  <c r="M1503" i="3"/>
  <c r="M1512" i="3"/>
  <c r="M1521" i="3"/>
  <c r="I1525" i="3"/>
  <c r="I1531" i="3"/>
  <c r="M1538" i="3"/>
  <c r="I1543" i="3"/>
  <c r="M1544" i="3"/>
  <c r="M1548" i="3"/>
  <c r="H1552" i="3"/>
  <c r="M1556" i="3"/>
  <c r="I1561" i="3"/>
  <c r="M1566" i="3"/>
  <c r="I1571" i="3"/>
  <c r="M1572" i="3"/>
  <c r="M1576" i="3"/>
  <c r="H1580" i="3"/>
  <c r="M1584" i="3"/>
  <c r="M1585" i="3"/>
  <c r="I1590" i="3"/>
  <c r="M1596" i="3"/>
  <c r="I1601" i="3"/>
  <c r="M1604" i="3"/>
  <c r="H1607" i="3"/>
  <c r="M1610" i="3"/>
  <c r="M1611" i="3"/>
  <c r="I1617" i="3"/>
  <c r="M1621" i="3"/>
  <c r="I1625" i="3"/>
  <c r="M1626" i="3"/>
  <c r="M1630" i="3"/>
  <c r="H1632" i="3"/>
  <c r="M1636" i="3"/>
  <c r="I1640" i="3"/>
  <c r="M1645" i="3"/>
  <c r="M1650" i="3"/>
  <c r="M1653" i="3"/>
  <c r="M1656" i="3"/>
  <c r="M1657" i="3"/>
  <c r="I1661" i="3"/>
  <c r="M1664" i="3"/>
  <c r="M1667" i="3"/>
  <c r="M1675" i="3"/>
  <c r="I1679" i="3"/>
  <c r="M1680" i="3"/>
  <c r="M1686" i="3"/>
  <c r="H1691" i="3"/>
  <c r="M1694" i="3"/>
  <c r="I1699" i="3"/>
  <c r="I1705" i="3"/>
  <c r="M1706" i="3"/>
  <c r="M1712" i="3"/>
  <c r="M1722" i="3"/>
  <c r="M1725" i="3"/>
  <c r="H1730" i="3"/>
  <c r="M1732" i="3"/>
  <c r="I1735" i="3"/>
  <c r="M1737" i="3"/>
  <c r="M1744" i="3"/>
  <c r="M1745" i="3"/>
  <c r="I1751" i="3"/>
  <c r="M1754" i="3"/>
  <c r="M1763" i="3"/>
  <c r="M1764" i="3"/>
  <c r="I1770" i="3"/>
  <c r="M1774" i="3"/>
  <c r="M1778" i="3"/>
  <c r="M1779" i="3"/>
  <c r="H1782" i="3"/>
  <c r="I1785" i="3"/>
  <c r="I1789" i="3"/>
  <c r="I1798" i="3"/>
  <c r="M1804" i="3"/>
  <c r="H1806" i="3"/>
  <c r="M1808" i="3"/>
  <c r="I1811" i="3"/>
  <c r="M1816" i="3"/>
  <c r="H1823" i="3"/>
  <c r="M1827" i="3"/>
  <c r="I1830" i="3"/>
  <c r="M1833" i="3"/>
  <c r="M1836" i="3"/>
  <c r="H1838" i="3"/>
  <c r="M1847" i="3"/>
  <c r="M1849" i="3"/>
  <c r="M1853" i="3"/>
  <c r="M1854" i="3"/>
  <c r="M1858" i="3"/>
  <c r="N1866" i="3"/>
  <c r="N1867" i="3"/>
  <c r="M1871" i="3"/>
  <c r="M1877" i="3"/>
  <c r="N1883" i="3"/>
  <c r="N1890" i="3"/>
  <c r="M1890" i="3"/>
  <c r="H1899" i="3"/>
  <c r="I1899" i="3"/>
  <c r="I1901" i="3"/>
  <c r="H1904" i="3"/>
  <c r="H1915" i="3"/>
  <c r="I1917" i="3"/>
  <c r="I1924" i="3"/>
  <c r="M1925" i="3"/>
  <c r="M1927" i="3"/>
  <c r="M1929" i="3"/>
  <c r="M1937" i="3"/>
  <c r="N1941" i="3"/>
  <c r="M1948" i="3"/>
  <c r="N1953" i="3"/>
  <c r="I1961" i="3"/>
  <c r="M1980" i="3"/>
  <c r="I1983" i="3"/>
  <c r="N1988" i="3"/>
  <c r="N2001" i="3"/>
  <c r="M2003" i="3"/>
  <c r="H2014" i="3"/>
  <c r="I2014" i="3"/>
  <c r="H2022" i="3"/>
  <c r="I2025" i="3"/>
  <c r="I2034" i="3"/>
  <c r="N2037" i="3"/>
  <c r="M2045" i="3"/>
  <c r="M2046" i="3"/>
  <c r="M2047" i="3"/>
  <c r="M2051" i="3"/>
  <c r="N2058" i="3"/>
  <c r="M2060" i="3"/>
  <c r="N2072" i="3"/>
  <c r="N2076" i="3"/>
  <c r="M2076" i="3"/>
  <c r="I2080" i="3"/>
  <c r="H2090" i="3"/>
  <c r="I2092" i="3"/>
  <c r="I2099" i="3"/>
  <c r="H2101" i="3"/>
  <c r="I2101" i="3"/>
  <c r="I2104" i="3"/>
  <c r="N2106" i="3"/>
  <c r="M2107" i="3"/>
  <c r="M2111" i="3"/>
  <c r="N2114" i="3"/>
  <c r="M2117" i="3"/>
  <c r="M2123" i="3"/>
  <c r="I2140" i="3"/>
  <c r="H2149" i="3"/>
  <c r="I2151" i="3"/>
  <c r="M2152" i="3"/>
  <c r="H2157" i="3"/>
  <c r="I2157" i="3"/>
  <c r="I2162" i="3"/>
  <c r="M2171" i="3"/>
  <c r="M2172" i="3"/>
  <c r="M2176" i="3"/>
  <c r="M2185" i="3"/>
  <c r="H2196" i="3"/>
  <c r="N2202" i="3"/>
  <c r="H2206" i="3"/>
  <c r="I2209" i="3"/>
  <c r="N2215" i="3"/>
  <c r="I2217" i="3"/>
  <c r="H2225" i="3"/>
  <c r="I2233" i="3"/>
  <c r="I2238" i="3"/>
  <c r="N2244" i="3"/>
  <c r="H2251" i="3"/>
  <c r="H2254" i="3"/>
  <c r="I2255" i="3"/>
  <c r="H2262" i="3"/>
  <c r="N2276" i="3"/>
  <c r="N2278" i="3"/>
  <c r="N2286" i="3"/>
  <c r="H2290" i="3"/>
  <c r="N2295" i="3"/>
  <c r="I2297" i="3"/>
  <c r="H2304" i="3"/>
  <c r="I2307" i="3"/>
  <c r="H2313" i="3"/>
  <c r="I2314" i="3"/>
  <c r="H2322" i="3"/>
  <c r="I2324" i="3"/>
  <c r="N2328" i="3"/>
  <c r="H2334" i="3"/>
  <c r="I2337" i="3"/>
  <c r="N2344" i="3"/>
  <c r="H2350" i="3"/>
  <c r="I2352" i="3"/>
  <c r="N2359" i="3"/>
  <c r="H2364" i="3"/>
  <c r="I2367" i="3"/>
  <c r="H2376" i="3"/>
  <c r="I2379" i="3"/>
  <c r="N2381" i="3"/>
  <c r="H2384" i="3"/>
  <c r="I2386" i="3"/>
  <c r="N2390" i="3"/>
  <c r="H2396" i="3"/>
  <c r="H2401" i="3"/>
  <c r="I2403" i="3"/>
  <c r="N2410" i="3"/>
  <c r="I2417" i="3"/>
  <c r="N2419" i="3"/>
  <c r="H2425" i="3"/>
  <c r="N2431" i="3"/>
  <c r="H2433" i="3"/>
  <c r="I2436" i="3"/>
  <c r="N2442" i="3"/>
  <c r="H2446" i="3"/>
  <c r="I2449" i="3"/>
  <c r="N2456" i="3"/>
  <c r="H2461" i="3"/>
  <c r="I2464" i="3"/>
  <c r="I2474" i="3"/>
  <c r="N2481" i="3"/>
  <c r="H2487" i="3"/>
  <c r="I2490" i="3"/>
  <c r="N2497" i="3"/>
  <c r="H2503" i="3"/>
  <c r="I2506" i="3"/>
  <c r="N2513" i="3"/>
  <c r="H2518" i="3"/>
  <c r="I2521" i="3"/>
  <c r="H2530" i="3"/>
  <c r="M2545" i="3"/>
  <c r="I2549" i="3"/>
  <c r="M2550" i="3"/>
  <c r="I2551" i="3"/>
  <c r="M2565" i="3"/>
  <c r="M2569" i="3"/>
  <c r="I2572" i="3"/>
  <c r="M2579" i="3"/>
  <c r="N2591" i="3"/>
  <c r="M2597" i="3"/>
  <c r="N2599" i="3"/>
  <c r="M2612" i="3"/>
  <c r="M2619" i="3"/>
  <c r="I2622" i="3"/>
  <c r="N2627" i="3"/>
  <c r="I2632" i="3"/>
  <c r="M2633" i="3"/>
  <c r="N2653" i="3"/>
  <c r="M2662" i="3"/>
  <c r="M2665" i="3"/>
  <c r="I2667" i="3"/>
  <c r="M2672" i="3"/>
  <c r="I2686" i="3"/>
  <c r="M2694" i="3"/>
  <c r="I2695" i="3"/>
  <c r="M2698" i="3"/>
  <c r="N2714" i="3"/>
  <c r="M2717" i="3"/>
  <c r="I2722" i="3"/>
  <c r="N2733" i="3"/>
  <c r="M2735" i="3"/>
  <c r="M2738" i="3"/>
  <c r="I2741" i="3"/>
  <c r="M2750" i="3"/>
  <c r="I2751" i="3"/>
  <c r="M2755" i="3"/>
  <c r="I2775" i="3"/>
  <c r="N2778" i="3"/>
  <c r="N2779" i="3"/>
  <c r="I2796" i="3"/>
  <c r="N2800" i="3"/>
  <c r="N2804" i="3"/>
  <c r="I2812" i="3"/>
  <c r="N2816" i="3"/>
  <c r="N2822" i="3"/>
  <c r="I2838" i="3"/>
  <c r="N2847" i="3"/>
  <c r="I2862" i="3"/>
  <c r="N2868" i="3"/>
  <c r="N2873" i="3"/>
  <c r="I2888" i="3"/>
  <c r="N2894" i="3"/>
  <c r="N2896" i="3"/>
  <c r="N2901" i="3"/>
  <c r="I2921" i="3"/>
  <c r="I2945" i="3"/>
  <c r="N2949" i="3"/>
  <c r="N2961" i="3"/>
  <c r="N2964" i="3"/>
  <c r="I2973" i="3"/>
  <c r="N2978" i="3"/>
  <c r="I2988" i="3"/>
  <c r="N2992" i="3"/>
  <c r="N2995" i="3"/>
  <c r="N3015" i="3"/>
  <c r="N3032" i="3"/>
  <c r="I3052" i="3"/>
  <c r="I3071" i="3"/>
  <c r="I3092" i="3"/>
  <c r="N3097" i="3"/>
  <c r="N3103" i="3"/>
  <c r="I3121" i="3"/>
  <c r="N3126" i="3"/>
  <c r="N3130" i="3"/>
  <c r="I3146" i="3"/>
  <c r="N3154" i="3"/>
  <c r="N3189" i="3"/>
  <c r="M3189" i="3"/>
  <c r="N3195" i="3"/>
  <c r="M3195" i="3"/>
  <c r="I3205" i="3"/>
  <c r="H3205" i="3"/>
  <c r="N3215" i="3"/>
  <c r="M3215" i="3"/>
  <c r="N3232" i="3"/>
  <c r="M3232" i="3"/>
  <c r="N3255" i="3"/>
  <c r="M3255" i="3"/>
  <c r="N3267" i="3"/>
  <c r="M3267" i="3"/>
  <c r="H3290" i="3"/>
  <c r="I3290" i="3"/>
  <c r="N3300" i="3"/>
  <c r="M3300" i="3"/>
  <c r="N3330" i="3"/>
  <c r="M3330" i="3"/>
  <c r="I3371" i="3"/>
  <c r="H3371" i="3"/>
  <c r="H1903" i="3"/>
  <c r="I1903" i="3"/>
  <c r="N1936" i="3"/>
  <c r="M1936" i="3"/>
  <c r="H1963" i="3"/>
  <c r="I1963" i="3"/>
  <c r="H2063" i="3"/>
  <c r="I2063" i="3"/>
  <c r="H2082" i="3"/>
  <c r="I2082" i="3"/>
  <c r="N2116" i="3"/>
  <c r="M2116" i="3"/>
  <c r="H2141" i="3"/>
  <c r="I2141" i="3"/>
  <c r="N2181" i="3"/>
  <c r="M2181" i="3"/>
  <c r="H2182" i="3"/>
  <c r="I2182" i="3"/>
  <c r="H2571" i="3"/>
  <c r="I2571" i="3"/>
  <c r="H2620" i="3"/>
  <c r="I2620" i="3"/>
  <c r="H2720" i="3"/>
  <c r="I2720" i="3"/>
  <c r="H2739" i="3"/>
  <c r="I2739" i="3"/>
  <c r="N3172" i="3"/>
  <c r="M3172" i="3"/>
  <c r="N3178" i="3"/>
  <c r="M3178" i="3"/>
  <c r="H3198" i="3"/>
  <c r="I3198" i="3"/>
  <c r="N3217" i="3"/>
  <c r="M3217" i="3"/>
  <c r="N3234" i="3"/>
  <c r="M3234" i="3"/>
  <c r="N3242" i="3"/>
  <c r="M3242" i="3"/>
  <c r="I3259" i="3"/>
  <c r="H3259" i="3"/>
  <c r="H3270" i="3"/>
  <c r="I3270" i="3"/>
  <c r="N3279" i="3"/>
  <c r="M3279" i="3"/>
  <c r="N3304" i="3"/>
  <c r="M3304" i="3"/>
  <c r="H3360" i="3"/>
  <c r="I3360" i="3"/>
  <c r="N3366" i="3"/>
  <c r="M3366" i="3"/>
  <c r="N3388" i="3"/>
  <c r="M3388" i="3"/>
  <c r="N629" i="3"/>
  <c r="N642" i="3"/>
  <c r="N649" i="3"/>
  <c r="N657" i="3"/>
  <c r="N663" i="3"/>
  <c r="N670" i="3"/>
  <c r="N682" i="3"/>
  <c r="N687" i="3"/>
  <c r="N694" i="3"/>
  <c r="N701" i="3"/>
  <c r="N707" i="3"/>
  <c r="N711" i="3"/>
  <c r="N722" i="3"/>
  <c r="N729" i="3"/>
  <c r="N745" i="3"/>
  <c r="N761" i="3"/>
  <c r="N765" i="3"/>
  <c r="N770" i="3"/>
  <c r="N777" i="3"/>
  <c r="N788" i="3"/>
  <c r="N792" i="3"/>
  <c r="N796" i="3"/>
  <c r="N799" i="3"/>
  <c r="N808" i="3"/>
  <c r="N817" i="3"/>
  <c r="N837" i="3"/>
  <c r="N845" i="3"/>
  <c r="N853" i="3"/>
  <c r="N859" i="3"/>
  <c r="N862" i="3"/>
  <c r="N871" i="3"/>
  <c r="N873" i="3"/>
  <c r="N876" i="3"/>
  <c r="N892" i="3"/>
  <c r="N893" i="3"/>
  <c r="N897" i="3"/>
  <c r="N915" i="3"/>
  <c r="N921" i="3"/>
  <c r="N927" i="3"/>
  <c r="N933" i="3"/>
  <c r="N945" i="3"/>
  <c r="N952" i="3"/>
  <c r="N960" i="3"/>
  <c r="N966" i="3"/>
  <c r="N980" i="3"/>
  <c r="N986" i="3"/>
  <c r="N989" i="3"/>
  <c r="N1002" i="3"/>
  <c r="I1303" i="3"/>
  <c r="I1307" i="3"/>
  <c r="I1312" i="3"/>
  <c r="I1315" i="3"/>
  <c r="I1322" i="3"/>
  <c r="I1325" i="3"/>
  <c r="I1326" i="3"/>
  <c r="I1328" i="3"/>
  <c r="M1337" i="3"/>
  <c r="M1344" i="3"/>
  <c r="I1347" i="3"/>
  <c r="I1355" i="3"/>
  <c r="M1361" i="3"/>
  <c r="I1385" i="3"/>
  <c r="I1392" i="3"/>
  <c r="I1404" i="3"/>
  <c r="M1411" i="3"/>
  <c r="I1416" i="3"/>
  <c r="I1423" i="3"/>
  <c r="M1435" i="3"/>
  <c r="I1441" i="3"/>
  <c r="I1464" i="3"/>
  <c r="M1468" i="3"/>
  <c r="M1476" i="3"/>
  <c r="I1481" i="3"/>
  <c r="I1490" i="3"/>
  <c r="I1504" i="3"/>
  <c r="M1515" i="3"/>
  <c r="I1517" i="3"/>
  <c r="I1527" i="3"/>
  <c r="M1541" i="3"/>
  <c r="I1547" i="3"/>
  <c r="I1558" i="3"/>
  <c r="M1569" i="3"/>
  <c r="I1575" i="3"/>
  <c r="I1587" i="3"/>
  <c r="M1599" i="3"/>
  <c r="I1603" i="3"/>
  <c r="I1613" i="3"/>
  <c r="M1624" i="3"/>
  <c r="I1629" i="3"/>
  <c r="I1638" i="3"/>
  <c r="M1648" i="3"/>
  <c r="I1652" i="3"/>
  <c r="M1665" i="3"/>
  <c r="M1677" i="3"/>
  <c r="M1704" i="3"/>
  <c r="I1708" i="3"/>
  <c r="I1714" i="3"/>
  <c r="M1723" i="3"/>
  <c r="I1728" i="3"/>
  <c r="I1733" i="3"/>
  <c r="I1747" i="3"/>
  <c r="I1757" i="3"/>
  <c r="I1766" i="3"/>
  <c r="M1776" i="3"/>
  <c r="M1787" i="3"/>
  <c r="I1795" i="3"/>
  <c r="I1809" i="3"/>
  <c r="M1819" i="3"/>
  <c r="I1821" i="3"/>
  <c r="M1832" i="3"/>
  <c r="I1835" i="3"/>
  <c r="N1839" i="3"/>
  <c r="M1839" i="3"/>
  <c r="H1847" i="3"/>
  <c r="I1847" i="3"/>
  <c r="I1849" i="3"/>
  <c r="H1853" i="3"/>
  <c r="I1866" i="3"/>
  <c r="H1871" i="3"/>
  <c r="I1871" i="3"/>
  <c r="I1883" i="3"/>
  <c r="I1884" i="3"/>
  <c r="N1889" i="3"/>
  <c r="M1901" i="3"/>
  <c r="M1905" i="3"/>
  <c r="M1908" i="3"/>
  <c r="N1917" i="3"/>
  <c r="M1920" i="3"/>
  <c r="I1927" i="3"/>
  <c r="I1942" i="3"/>
  <c r="M1943" i="3"/>
  <c r="I1953" i="3"/>
  <c r="M1961" i="3"/>
  <c r="M1965" i="3"/>
  <c r="M1978" i="3"/>
  <c r="N1983" i="3"/>
  <c r="N1989" i="3"/>
  <c r="M1989" i="3"/>
  <c r="I2002" i="3"/>
  <c r="H2003" i="3"/>
  <c r="I2003" i="3"/>
  <c r="M2016" i="3"/>
  <c r="N2034" i="3"/>
  <c r="I2045" i="3"/>
  <c r="H2046" i="3"/>
  <c r="I2058" i="3"/>
  <c r="I2072" i="3"/>
  <c r="I2073" i="3"/>
  <c r="N2075" i="3"/>
  <c r="M2080" i="3"/>
  <c r="M2083" i="3"/>
  <c r="N2092" i="3"/>
  <c r="N2098" i="3"/>
  <c r="H2107" i="3"/>
  <c r="I2107" i="3"/>
  <c r="I2114" i="3"/>
  <c r="M2119" i="3"/>
  <c r="H2123" i="3"/>
  <c r="I2123" i="3"/>
  <c r="N2134" i="3"/>
  <c r="M2140" i="3"/>
  <c r="M2142" i="3"/>
  <c r="N2151" i="3"/>
  <c r="H2171" i="3"/>
  <c r="H2185" i="3"/>
  <c r="I2185" i="3"/>
  <c r="I2191" i="3"/>
  <c r="N2198" i="3"/>
  <c r="I2203" i="3"/>
  <c r="N2208" i="3"/>
  <c r="N2229" i="3"/>
  <c r="N2237" i="3"/>
  <c r="I2245" i="3"/>
  <c r="N2247" i="3"/>
  <c r="I2249" i="3"/>
  <c r="N2252" i="3"/>
  <c r="N2270" i="3"/>
  <c r="I2271" i="3"/>
  <c r="I2279" i="3"/>
  <c r="N2282" i="3"/>
  <c r="I2296" i="3"/>
  <c r="N2306" i="3"/>
  <c r="I2310" i="3"/>
  <c r="I2318" i="3"/>
  <c r="N2323" i="3"/>
  <c r="I2329" i="3"/>
  <c r="N2336" i="3"/>
  <c r="I2345" i="3"/>
  <c r="I2360" i="3"/>
  <c r="N2366" i="3"/>
  <c r="I2372" i="3"/>
  <c r="N2378" i="3"/>
  <c r="N2385" i="3"/>
  <c r="I2391" i="3"/>
  <c r="I2399" i="3"/>
  <c r="N2402" i="3"/>
  <c r="I2411" i="3"/>
  <c r="I2420" i="3"/>
  <c r="N2427" i="3"/>
  <c r="N2435" i="3"/>
  <c r="N2448" i="3"/>
  <c r="N2463" i="3"/>
  <c r="N2473" i="3"/>
  <c r="I2482" i="3"/>
  <c r="N2489" i="3"/>
  <c r="I2498" i="3"/>
  <c r="N2505" i="3"/>
  <c r="I2514" i="3"/>
  <c r="N2520" i="3"/>
  <c r="M2535" i="3"/>
  <c r="M2540" i="3"/>
  <c r="N2549" i="3"/>
  <c r="M2551" i="3"/>
  <c r="N2559" i="3"/>
  <c r="M2564" i="3"/>
  <c r="I2565" i="3"/>
  <c r="M2586" i="3"/>
  <c r="N2588" i="3"/>
  <c r="I2591" i="3"/>
  <c r="M2593" i="3"/>
  <c r="N2605" i="3"/>
  <c r="M2610" i="3"/>
  <c r="I2612" i="3"/>
  <c r="M2617" i="3"/>
  <c r="N2632" i="3"/>
  <c r="I2641" i="3"/>
  <c r="M2645" i="3"/>
  <c r="N2648" i="3"/>
  <c r="I2653" i="3"/>
  <c r="M2667" i="3"/>
  <c r="I2676" i="3"/>
  <c r="M2679" i="3"/>
  <c r="M2681" i="3"/>
  <c r="M2695" i="3"/>
  <c r="I2707" i="3"/>
  <c r="M2710" i="3"/>
  <c r="I2714" i="3"/>
  <c r="M2715" i="3"/>
  <c r="I2717" i="3"/>
  <c r="M2727" i="3"/>
  <c r="I2733" i="3"/>
  <c r="M2734" i="3"/>
  <c r="I2735" i="3"/>
  <c r="M2751" i="3"/>
  <c r="M2758" i="3"/>
  <c r="I2764" i="3"/>
  <c r="N2769" i="3"/>
  <c r="H2779" i="3"/>
  <c r="I2779" i="3"/>
  <c r="I2782" i="3"/>
  <c r="N2789" i="3"/>
  <c r="H2804" i="3"/>
  <c r="I2804" i="3"/>
  <c r="N2820" i="3"/>
  <c r="H2822" i="3"/>
  <c r="I2822" i="3"/>
  <c r="I2825" i="3"/>
  <c r="N2833" i="3"/>
  <c r="N2845" i="3"/>
  <c r="H2847" i="3"/>
  <c r="I2847" i="3"/>
  <c r="I2851" i="3"/>
  <c r="N2872" i="3"/>
  <c r="H2873" i="3"/>
  <c r="I2873" i="3"/>
  <c r="I2877" i="3"/>
  <c r="N2882" i="3"/>
  <c r="N2895" i="3"/>
  <c r="H2896" i="3"/>
  <c r="I2896" i="3"/>
  <c r="N2899" i="3"/>
  <c r="H2901" i="3"/>
  <c r="I2901" i="3"/>
  <c r="I2905" i="3"/>
  <c r="N2913" i="3"/>
  <c r="N2928" i="3"/>
  <c r="I2933" i="3"/>
  <c r="N2940" i="3"/>
  <c r="H2949" i="3"/>
  <c r="I2949" i="3"/>
  <c r="H2964" i="3"/>
  <c r="I2964" i="3"/>
  <c r="N2968" i="3"/>
  <c r="N2981" i="3"/>
  <c r="N2993" i="3"/>
  <c r="H2995" i="3"/>
  <c r="I2995" i="3"/>
  <c r="I2998" i="3"/>
  <c r="N3006" i="3"/>
  <c r="H3015" i="3"/>
  <c r="I3015" i="3"/>
  <c r="N3035" i="3"/>
  <c r="I3039" i="3"/>
  <c r="N3046" i="3"/>
  <c r="I3079" i="3"/>
  <c r="N3086" i="3"/>
  <c r="N3101" i="3"/>
  <c r="H3103" i="3"/>
  <c r="I3103" i="3"/>
  <c r="I3107" i="3"/>
  <c r="N3115" i="3"/>
  <c r="N3129" i="3"/>
  <c r="H3130" i="3"/>
  <c r="I3130" i="3"/>
  <c r="I3134" i="3"/>
  <c r="N3140" i="3"/>
  <c r="H3154" i="3"/>
  <c r="I3154" i="3"/>
  <c r="N3160" i="3"/>
  <c r="I3174" i="3"/>
  <c r="H3174" i="3"/>
  <c r="I3237" i="3"/>
  <c r="H3237" i="3"/>
  <c r="N3250" i="3"/>
  <c r="M3250" i="3"/>
  <c r="N3283" i="3"/>
  <c r="M3283" i="3"/>
  <c r="N3306" i="3"/>
  <c r="M3306" i="3"/>
  <c r="I3335" i="3"/>
  <c r="H3335" i="3"/>
  <c r="H3342" i="3"/>
  <c r="I3342" i="3"/>
  <c r="N3350" i="3"/>
  <c r="M3350" i="3"/>
  <c r="N3390" i="3"/>
  <c r="M3390" i="3"/>
  <c r="H1851" i="3"/>
  <c r="I1851" i="3"/>
  <c r="N1919" i="3"/>
  <c r="M1919" i="3"/>
  <c r="H1970" i="3"/>
  <c r="I1970" i="3"/>
  <c r="N2024" i="3"/>
  <c r="M2024" i="3"/>
  <c r="H2026" i="3"/>
  <c r="I2026" i="3"/>
  <c r="H2110" i="3"/>
  <c r="I2110" i="3"/>
  <c r="H2154" i="3"/>
  <c r="I2154" i="3"/>
  <c r="H2556" i="3"/>
  <c r="I2556" i="3"/>
  <c r="H2583" i="3"/>
  <c r="I2583" i="3"/>
  <c r="H2705" i="3"/>
  <c r="I2705" i="3"/>
  <c r="H2771" i="3"/>
  <c r="I2771" i="3"/>
  <c r="H2793" i="3"/>
  <c r="I2793" i="3"/>
  <c r="H2809" i="3"/>
  <c r="I2809" i="3"/>
  <c r="H2836" i="3"/>
  <c r="I2836" i="3"/>
  <c r="H2917" i="3"/>
  <c r="I2917" i="3"/>
  <c r="H2957" i="3"/>
  <c r="I2957" i="3"/>
  <c r="H2984" i="3"/>
  <c r="I2984" i="3"/>
  <c r="H3008" i="3"/>
  <c r="I3008" i="3"/>
  <c r="H3025" i="3"/>
  <c r="I3025" i="3"/>
  <c r="H3069" i="3"/>
  <c r="I3069" i="3"/>
  <c r="H3088" i="3"/>
  <c r="I3088" i="3"/>
  <c r="H3143" i="3"/>
  <c r="I3143" i="3"/>
  <c r="N3169" i="3"/>
  <c r="M3169" i="3"/>
  <c r="I3219" i="3"/>
  <c r="H3219" i="3"/>
  <c r="N3229" i="3"/>
  <c r="M3229" i="3"/>
  <c r="N3254" i="3"/>
  <c r="M3254" i="3"/>
  <c r="I3308" i="3"/>
  <c r="H3308" i="3"/>
  <c r="H3317" i="3"/>
  <c r="I3317" i="3"/>
  <c r="N3326" i="3"/>
  <c r="M3326" i="3"/>
  <c r="N3354" i="3"/>
  <c r="M3354" i="3"/>
  <c r="N4780" i="3"/>
  <c r="M4780" i="3"/>
  <c r="N4811" i="3"/>
  <c r="M4811" i="3"/>
  <c r="N4877" i="3"/>
  <c r="M4877" i="3"/>
  <c r="N4965" i="3"/>
  <c r="M4965" i="3"/>
  <c r="N5100" i="3"/>
  <c r="M5100" i="3"/>
  <c r="I5419" i="3"/>
  <c r="H5419" i="3"/>
  <c r="I5426" i="3"/>
  <c r="H5426" i="3"/>
  <c r="I5441" i="3"/>
  <c r="H5441" i="3"/>
  <c r="I5471" i="3"/>
  <c r="H5471" i="3"/>
  <c r="I5485" i="3"/>
  <c r="H5485" i="3"/>
  <c r="I5498" i="3"/>
  <c r="H5498" i="3"/>
  <c r="I5510" i="3"/>
  <c r="H5510" i="3"/>
  <c r="I5524" i="3"/>
  <c r="H5524" i="3"/>
  <c r="I5542" i="3"/>
  <c r="H5542" i="3"/>
  <c r="I5553" i="3"/>
  <c r="H5553" i="3"/>
  <c r="I5570" i="3"/>
  <c r="H5570" i="3"/>
  <c r="I5574" i="3"/>
  <c r="H5574" i="3"/>
  <c r="I5584" i="3"/>
  <c r="H5584" i="3"/>
  <c r="I5596" i="3"/>
  <c r="H5596" i="3"/>
  <c r="I5609" i="3"/>
  <c r="H5609" i="3"/>
  <c r="I5623" i="3"/>
  <c r="H5623" i="3"/>
  <c r="I5639" i="3"/>
  <c r="H5639" i="3"/>
  <c r="I5649" i="3"/>
  <c r="H5649" i="3"/>
  <c r="H3394" i="3"/>
  <c r="M3401" i="3"/>
  <c r="I3404" i="3"/>
  <c r="M3414" i="3"/>
  <c r="M3418" i="3"/>
  <c r="M3420" i="3"/>
  <c r="M3431" i="3"/>
  <c r="I3435" i="3"/>
  <c r="M3444" i="3"/>
  <c r="M3447" i="3"/>
  <c r="M3449" i="3"/>
  <c r="M3459" i="3"/>
  <c r="I3463" i="3"/>
  <c r="M3470" i="3"/>
  <c r="H3478" i="3"/>
  <c r="M3482" i="3"/>
  <c r="M3488" i="3"/>
  <c r="M3490" i="3"/>
  <c r="H3491" i="3"/>
  <c r="I3496" i="3"/>
  <c r="M3500" i="3"/>
  <c r="M3504" i="3"/>
  <c r="M3506" i="3"/>
  <c r="H3510" i="3"/>
  <c r="M3516" i="3"/>
  <c r="I3520" i="3"/>
  <c r="M3530" i="3"/>
  <c r="I3532" i="3"/>
  <c r="H3542" i="3"/>
  <c r="M3547" i="3"/>
  <c r="M3560" i="3"/>
  <c r="M3570" i="3"/>
  <c r="I3574" i="3"/>
  <c r="M3584" i="3"/>
  <c r="M3586" i="3"/>
  <c r="M3587" i="3"/>
  <c r="M3595" i="3"/>
  <c r="M3596" i="3"/>
  <c r="M3609" i="3"/>
  <c r="M3620" i="3"/>
  <c r="I3621" i="3"/>
  <c r="M3627" i="3"/>
  <c r="H3629" i="3"/>
  <c r="M3644" i="3"/>
  <c r="M3646" i="3"/>
  <c r="H3650" i="3"/>
  <c r="M3657" i="3"/>
  <c r="I3661" i="3"/>
  <c r="M3665" i="3"/>
  <c r="M3667" i="3"/>
  <c r="H3670" i="3"/>
  <c r="I3679" i="3"/>
  <c r="M3687" i="3"/>
  <c r="M3688" i="3"/>
  <c r="I3698" i="3"/>
  <c r="M3710" i="3"/>
  <c r="M3713" i="3"/>
  <c r="M3721" i="3"/>
  <c r="M3730" i="3"/>
  <c r="M3732" i="3"/>
  <c r="M3736" i="3"/>
  <c r="M3737" i="3"/>
  <c r="M3740" i="3"/>
  <c r="M3742" i="3"/>
  <c r="M3743" i="3"/>
  <c r="M3745" i="3"/>
  <c r="M3746" i="3"/>
  <c r="M3749" i="3"/>
  <c r="M3750" i="3"/>
  <c r="M3752" i="3"/>
  <c r="M3755" i="3"/>
  <c r="M3756" i="3"/>
  <c r="M3759" i="3"/>
  <c r="M3760" i="3"/>
  <c r="M3762" i="3"/>
  <c r="M3763" i="3"/>
  <c r="M3766" i="3"/>
  <c r="M3767" i="3"/>
  <c r="M3770" i="3"/>
  <c r="M3773" i="3"/>
  <c r="M3774" i="3"/>
  <c r="M3775" i="3"/>
  <c r="M3776" i="3"/>
  <c r="M3779" i="3"/>
  <c r="M3781" i="3"/>
  <c r="M3783" i="3"/>
  <c r="M3784" i="3"/>
  <c r="M3785" i="3"/>
  <c r="M3788" i="3"/>
  <c r="M3789" i="3"/>
  <c r="M3792" i="3"/>
  <c r="M3793" i="3"/>
  <c r="M3795" i="3"/>
  <c r="M3797" i="3"/>
  <c r="M3798" i="3"/>
  <c r="M3801" i="3"/>
  <c r="M3802" i="3"/>
  <c r="M3805" i="3"/>
  <c r="M3806" i="3"/>
  <c r="M3809" i="3"/>
  <c r="M3811" i="3"/>
  <c r="M3812" i="3"/>
  <c r="M3815" i="3"/>
  <c r="M3816" i="3"/>
  <c r="M3819" i="3"/>
  <c r="M3821" i="3"/>
  <c r="M3824" i="3"/>
  <c r="M3825" i="3"/>
  <c r="M3828" i="3"/>
  <c r="M3831" i="3"/>
  <c r="M3833" i="3"/>
  <c r="M3834" i="3"/>
  <c r="M3837" i="3"/>
  <c r="M3839" i="3"/>
  <c r="M3840" i="3"/>
  <c r="M3842" i="3"/>
  <c r="M3843" i="3"/>
  <c r="M3845" i="3"/>
  <c r="M3846" i="3"/>
  <c r="M3848" i="3"/>
  <c r="M3849" i="3"/>
  <c r="M3851" i="3"/>
  <c r="M3852" i="3"/>
  <c r="M3855" i="3"/>
  <c r="M3856" i="3"/>
  <c r="M3859" i="3"/>
  <c r="M3860" i="3"/>
  <c r="M3863" i="3"/>
  <c r="M3864" i="3"/>
  <c r="M3866" i="3"/>
  <c r="M3867" i="3"/>
  <c r="M3868" i="3"/>
  <c r="M3869" i="3"/>
  <c r="M3871" i="3"/>
  <c r="M3873" i="3"/>
  <c r="M3876" i="3"/>
  <c r="M3884" i="3"/>
  <c r="M3885" i="3"/>
  <c r="M3887" i="3"/>
  <c r="M3890" i="3"/>
  <c r="M3892" i="3"/>
  <c r="M3893" i="3"/>
  <c r="M3895" i="3"/>
  <c r="M3896" i="3"/>
  <c r="M3897" i="3"/>
  <c r="M3898" i="3"/>
  <c r="M3901" i="3"/>
  <c r="M3903" i="3"/>
  <c r="M3905" i="3"/>
  <c r="M3907" i="3"/>
  <c r="M3908" i="3"/>
  <c r="M3912" i="3"/>
  <c r="M3913" i="3"/>
  <c r="M3916" i="3"/>
  <c r="M3917" i="3"/>
  <c r="M3920" i="3"/>
  <c r="M3921" i="3"/>
  <c r="M3923" i="3"/>
  <c r="M3924" i="3"/>
  <c r="M3927" i="3"/>
  <c r="M3930" i="3"/>
  <c r="M3933" i="3"/>
  <c r="M3934" i="3"/>
  <c r="M3935" i="3"/>
  <c r="M3938" i="3"/>
  <c r="M3940" i="3"/>
  <c r="M3942" i="3"/>
  <c r="M3944" i="3"/>
  <c r="M3946" i="3"/>
  <c r="M3947" i="3"/>
  <c r="M3951" i="3"/>
  <c r="M3954" i="3"/>
  <c r="M3956" i="3"/>
  <c r="M3960" i="3"/>
  <c r="M3963" i="3"/>
  <c r="M3964" i="3"/>
  <c r="M3967" i="3"/>
  <c r="M3969" i="3"/>
  <c r="M3972" i="3"/>
  <c r="M3975" i="3"/>
  <c r="M3978" i="3"/>
  <c r="M3979" i="3"/>
  <c r="M3982" i="3"/>
  <c r="M3985" i="3"/>
  <c r="M3986" i="3"/>
  <c r="M3994" i="3"/>
  <c r="M3996" i="3"/>
  <c r="M3999" i="3"/>
  <c r="M4001" i="3"/>
  <c r="M4002" i="3"/>
  <c r="M4005" i="3"/>
  <c r="M4006" i="3"/>
  <c r="M4009" i="3"/>
  <c r="M4010" i="3"/>
  <c r="M4013" i="3"/>
  <c r="M4016" i="3"/>
  <c r="M4017" i="3"/>
  <c r="M4020" i="3"/>
  <c r="M4022" i="3"/>
  <c r="M4024" i="3"/>
  <c r="M4025" i="3"/>
  <c r="M4028" i="3"/>
  <c r="M4029" i="3"/>
  <c r="M4030" i="3"/>
  <c r="M4031" i="3"/>
  <c r="M4036" i="3"/>
  <c r="M4037" i="3"/>
  <c r="M4038" i="3"/>
  <c r="M4041" i="3"/>
  <c r="M4042" i="3"/>
  <c r="M4045" i="3"/>
  <c r="M4048" i="3"/>
  <c r="M4049" i="3"/>
  <c r="M4052" i="3"/>
  <c r="M4053" i="3"/>
  <c r="M4056" i="3"/>
  <c r="M4057" i="3"/>
  <c r="M4061" i="3"/>
  <c r="M4064" i="3"/>
  <c r="M4065" i="3"/>
  <c r="M4072" i="3"/>
  <c r="M4073" i="3"/>
  <c r="I4078" i="3"/>
  <c r="M4084" i="3"/>
  <c r="M4085" i="3"/>
  <c r="M4087" i="3"/>
  <c r="M4090" i="3"/>
  <c r="M4091" i="3"/>
  <c r="M4100" i="3"/>
  <c r="H4103" i="3"/>
  <c r="I4110" i="3"/>
  <c r="I4112" i="3"/>
  <c r="M4117" i="3"/>
  <c r="M4118" i="3"/>
  <c r="M4123" i="3"/>
  <c r="M4125" i="3"/>
  <c r="I4136" i="3"/>
  <c r="I4138" i="3"/>
  <c r="M4143" i="3"/>
  <c r="M4144" i="3"/>
  <c r="M4148" i="3"/>
  <c r="M4150" i="3"/>
  <c r="M4154" i="3"/>
  <c r="H4158" i="3"/>
  <c r="M4167" i="3"/>
  <c r="M4168" i="3"/>
  <c r="M4170" i="3"/>
  <c r="I4178" i="3"/>
  <c r="M4183" i="3"/>
  <c r="M4184" i="3"/>
  <c r="M4188" i="3"/>
  <c r="M4189" i="3"/>
  <c r="M4192" i="3"/>
  <c r="H4196" i="3"/>
  <c r="I4202" i="3"/>
  <c r="I4205" i="3"/>
  <c r="M4211" i="3"/>
  <c r="M4213" i="3"/>
  <c r="H4216" i="3"/>
  <c r="I4223" i="3"/>
  <c r="I4226" i="3"/>
  <c r="M4230" i="3"/>
  <c r="M4231" i="3"/>
  <c r="M4234" i="3"/>
  <c r="M4236" i="3"/>
  <c r="M4240" i="3"/>
  <c r="H4244" i="3"/>
  <c r="I4252" i="3"/>
  <c r="I4255" i="3"/>
  <c r="M4260" i="3"/>
  <c r="M4261" i="3"/>
  <c r="H4267" i="3"/>
  <c r="I4274" i="3"/>
  <c r="I4276" i="3"/>
  <c r="M4280" i="3"/>
  <c r="M4283" i="3"/>
  <c r="M4285" i="3"/>
  <c r="M4289" i="3"/>
  <c r="I4298" i="3"/>
  <c r="I4300" i="3"/>
  <c r="M4305" i="3"/>
  <c r="M4306" i="3"/>
  <c r="M4311" i="3"/>
  <c r="M4313" i="3"/>
  <c r="M4317" i="3"/>
  <c r="I4324" i="3"/>
  <c r="M4331" i="3"/>
  <c r="M4332" i="3"/>
  <c r="H4333" i="3"/>
  <c r="I4336" i="3"/>
  <c r="M4340" i="3"/>
  <c r="H4345" i="3"/>
  <c r="I4347" i="3"/>
  <c r="I4350" i="3"/>
  <c r="M4353" i="3"/>
  <c r="M4354" i="3"/>
  <c r="I4356" i="3"/>
  <c r="H4360" i="3"/>
  <c r="I4363" i="3"/>
  <c r="M4367" i="3"/>
  <c r="M4371" i="3"/>
  <c r="M4373" i="3"/>
  <c r="M4377" i="3"/>
  <c r="H4382" i="3"/>
  <c r="I4385" i="3"/>
  <c r="M4387" i="3"/>
  <c r="I4393" i="3"/>
  <c r="I4394" i="3"/>
  <c r="M4397" i="3"/>
  <c r="M4400" i="3"/>
  <c r="M4401" i="3"/>
  <c r="M4404" i="3"/>
  <c r="M4411" i="3"/>
  <c r="M4413" i="3"/>
  <c r="I4419" i="3"/>
  <c r="I4420" i="3"/>
  <c r="M4425" i="3"/>
  <c r="M4427" i="3"/>
  <c r="I4434" i="3"/>
  <c r="M4437" i="3"/>
  <c r="M4438" i="3"/>
  <c r="M4442" i="3"/>
  <c r="M4444" i="3"/>
  <c r="I4449" i="3"/>
  <c r="M4452" i="3"/>
  <c r="M4453" i="3"/>
  <c r="M4456" i="3"/>
  <c r="M4458" i="3"/>
  <c r="M4461" i="3"/>
  <c r="H4465" i="3"/>
  <c r="M4473" i="3"/>
  <c r="M4477" i="3"/>
  <c r="M4481" i="3"/>
  <c r="M4482" i="3"/>
  <c r="M4483" i="3"/>
  <c r="I4490" i="3"/>
  <c r="I4491" i="3"/>
  <c r="M4493" i="3"/>
  <c r="M4496" i="3"/>
  <c r="I4499" i="3"/>
  <c r="H4501" i="3"/>
  <c r="M4503" i="3"/>
  <c r="M4508" i="3"/>
  <c r="M4512" i="3"/>
  <c r="M4513" i="3"/>
  <c r="M4518" i="3"/>
  <c r="H4523" i="3"/>
  <c r="I4525" i="3"/>
  <c r="M4534" i="3"/>
  <c r="M4536" i="3"/>
  <c r="H4540" i="3"/>
  <c r="I4541" i="3"/>
  <c r="M4552" i="3"/>
  <c r="M4554" i="3"/>
  <c r="M4556" i="3"/>
  <c r="M4568" i="3"/>
  <c r="M4573" i="3"/>
  <c r="I4577" i="3"/>
  <c r="H4579" i="3"/>
  <c r="I4581" i="3"/>
  <c r="M4590" i="3"/>
  <c r="M4594" i="3"/>
  <c r="M4595" i="3"/>
  <c r="M4600" i="3"/>
  <c r="I4604" i="3"/>
  <c r="H4606" i="3"/>
  <c r="I4608" i="3"/>
  <c r="M4616" i="3"/>
  <c r="M4618" i="3"/>
  <c r="M4619" i="3"/>
  <c r="M4622" i="3"/>
  <c r="I4624" i="3"/>
  <c r="H4626" i="3"/>
  <c r="I4628" i="3"/>
  <c r="M4634" i="3"/>
  <c r="H4639" i="3"/>
  <c r="I4640" i="3"/>
  <c r="M4724" i="3"/>
  <c r="M4734" i="3"/>
  <c r="M4740" i="3"/>
  <c r="M4749" i="3"/>
  <c r="M4756" i="3"/>
  <c r="M4764" i="3"/>
  <c r="M4765" i="3"/>
  <c r="M4766" i="3"/>
  <c r="N4768" i="3"/>
  <c r="N4773" i="3"/>
  <c r="M4773" i="3"/>
  <c r="M4782" i="3"/>
  <c r="I4784" i="3"/>
  <c r="M4793" i="3"/>
  <c r="N4795" i="3"/>
  <c r="M4801" i="3"/>
  <c r="M4802" i="3"/>
  <c r="N4803" i="3"/>
  <c r="N4819" i="3"/>
  <c r="H4821" i="3"/>
  <c r="M4825" i="3"/>
  <c r="N4828" i="3"/>
  <c r="M4832" i="3"/>
  <c r="M4833" i="3"/>
  <c r="N4834" i="3"/>
  <c r="N4839" i="3"/>
  <c r="M4839" i="3"/>
  <c r="H4848" i="3"/>
  <c r="I4849" i="3"/>
  <c r="M4857" i="3"/>
  <c r="M4858" i="3"/>
  <c r="M4859" i="3"/>
  <c r="N4863" i="3"/>
  <c r="M4863" i="3"/>
  <c r="M4868" i="3"/>
  <c r="I4883" i="3"/>
  <c r="H4887" i="3"/>
  <c r="M4892" i="3"/>
  <c r="N4893" i="3"/>
  <c r="N4895" i="3"/>
  <c r="M4895" i="3"/>
  <c r="M4897" i="3"/>
  <c r="M4902" i="3"/>
  <c r="H4905" i="3"/>
  <c r="I4906" i="3"/>
  <c r="N4910" i="3"/>
  <c r="N4914" i="3"/>
  <c r="M4916" i="3"/>
  <c r="N4918" i="3"/>
  <c r="M4918" i="3"/>
  <c r="N4929" i="3"/>
  <c r="H4931" i="3"/>
  <c r="M4936" i="3"/>
  <c r="N4938" i="3"/>
  <c r="M4943" i="3"/>
  <c r="N4945" i="3"/>
  <c r="M4954" i="3"/>
  <c r="M4968" i="3"/>
  <c r="H4969" i="3"/>
  <c r="I4971" i="3"/>
  <c r="N4976" i="3"/>
  <c r="H4978" i="3"/>
  <c r="H4982" i="3"/>
  <c r="M4987" i="3"/>
  <c r="N4989" i="3"/>
  <c r="M4995" i="3"/>
  <c r="M4996" i="3"/>
  <c r="M4997" i="3"/>
  <c r="N4999" i="3"/>
  <c r="N5004" i="3"/>
  <c r="M5004" i="3"/>
  <c r="M5009" i="3"/>
  <c r="I5023" i="3"/>
  <c r="N5028" i="3"/>
  <c r="H5033" i="3"/>
  <c r="N5040" i="3"/>
  <c r="M5044" i="3"/>
  <c r="M5048" i="3"/>
  <c r="H5057" i="3"/>
  <c r="N5063" i="3"/>
  <c r="H5065" i="3"/>
  <c r="M5071" i="3"/>
  <c r="N5074" i="3"/>
  <c r="H5078" i="3"/>
  <c r="M5082" i="3"/>
  <c r="M5083" i="3"/>
  <c r="M5084" i="3"/>
  <c r="N5086" i="3"/>
  <c r="M5090" i="3"/>
  <c r="M5101" i="3"/>
  <c r="H5105" i="3"/>
  <c r="I5107" i="3"/>
  <c r="M5118" i="3"/>
  <c r="N5120" i="3"/>
  <c r="M5126" i="3"/>
  <c r="N5131" i="3"/>
  <c r="M5131" i="3"/>
  <c r="N5134" i="3"/>
  <c r="N5138" i="3"/>
  <c r="I5140" i="3"/>
  <c r="N5146" i="3"/>
  <c r="I5147" i="3"/>
  <c r="N5148" i="3"/>
  <c r="N5151" i="3"/>
  <c r="M5151" i="3"/>
  <c r="N5154" i="3"/>
  <c r="N5160" i="3"/>
  <c r="I5163" i="3"/>
  <c r="N5170" i="3"/>
  <c r="M5170" i="3"/>
  <c r="N5180" i="3"/>
  <c r="I5182" i="3"/>
  <c r="I5189" i="3"/>
  <c r="N5192" i="3"/>
  <c r="N5195" i="3"/>
  <c r="M5195" i="3"/>
  <c r="N5197" i="3"/>
  <c r="N5202" i="3"/>
  <c r="M5202" i="3"/>
  <c r="N5205" i="3"/>
  <c r="N5212" i="3"/>
  <c r="I5214" i="3"/>
  <c r="N5218" i="3"/>
  <c r="N5220" i="3"/>
  <c r="M5220" i="3"/>
  <c r="N5221" i="3"/>
  <c r="N5231" i="3"/>
  <c r="N5235" i="3"/>
  <c r="I5237" i="3"/>
  <c r="N5246" i="3"/>
  <c r="N5249" i="3"/>
  <c r="I5250" i="3"/>
  <c r="N5255" i="3"/>
  <c r="I5257" i="3"/>
  <c r="N5261" i="3"/>
  <c r="N5264" i="3"/>
  <c r="M5264" i="3"/>
  <c r="N5269" i="3"/>
  <c r="M5269" i="3"/>
  <c r="N5271" i="3"/>
  <c r="N5273" i="3"/>
  <c r="N5277" i="3"/>
  <c r="I5279" i="3"/>
  <c r="N5282" i="3"/>
  <c r="N5285" i="3"/>
  <c r="M5285" i="3"/>
  <c r="N5288" i="3"/>
  <c r="N5293" i="3"/>
  <c r="I5295" i="3"/>
  <c r="N5305" i="3"/>
  <c r="M5305" i="3"/>
  <c r="N5306" i="3"/>
  <c r="N5311" i="3"/>
  <c r="I5313" i="3"/>
  <c r="N5316" i="3"/>
  <c r="M5316" i="3"/>
  <c r="N5324" i="3"/>
  <c r="N5327" i="3"/>
  <c r="I5329" i="3"/>
  <c r="N5333" i="3"/>
  <c r="I5334" i="3"/>
  <c r="N5337" i="3"/>
  <c r="N5342" i="3"/>
  <c r="M5342" i="3"/>
  <c r="N5345" i="3"/>
  <c r="N5348" i="3"/>
  <c r="N5352" i="3"/>
  <c r="N5355" i="3"/>
  <c r="M5355" i="3"/>
  <c r="N5356" i="3"/>
  <c r="M5356" i="3"/>
  <c r="N5359" i="3"/>
  <c r="M5359" i="3"/>
  <c r="I5363" i="3"/>
  <c r="I5365" i="3"/>
  <c r="N5378" i="3"/>
  <c r="I5380" i="3"/>
  <c r="N5390" i="3"/>
  <c r="N5393" i="3"/>
  <c r="M5393" i="3"/>
  <c r="N5396" i="3"/>
  <c r="N5400" i="3"/>
  <c r="N5415" i="3"/>
  <c r="M5415" i="3"/>
  <c r="N5423" i="3"/>
  <c r="M5423" i="3"/>
  <c r="N5428" i="3"/>
  <c r="M5428" i="3"/>
  <c r="N5436" i="3"/>
  <c r="M5436" i="3"/>
  <c r="N5443" i="3"/>
  <c r="M5443" i="3"/>
  <c r="N5452" i="3"/>
  <c r="M5452" i="3"/>
  <c r="N5457" i="3"/>
  <c r="M5457" i="3"/>
  <c r="N5466" i="3"/>
  <c r="M5466" i="3"/>
  <c r="N5480" i="3"/>
  <c r="M5480" i="3"/>
  <c r="N5487" i="3"/>
  <c r="M5487" i="3"/>
  <c r="N5495" i="3"/>
  <c r="M5495" i="3"/>
  <c r="N5506" i="3"/>
  <c r="M5506" i="3"/>
  <c r="N5511" i="3"/>
  <c r="M5511" i="3"/>
  <c r="N5519" i="3"/>
  <c r="M5519" i="3"/>
  <c r="N5526" i="3"/>
  <c r="M5526" i="3"/>
  <c r="N5538" i="3"/>
  <c r="M5538" i="3"/>
  <c r="N5544" i="3"/>
  <c r="M5544" i="3"/>
  <c r="N5551" i="3"/>
  <c r="M5551" i="3"/>
  <c r="N5555" i="3"/>
  <c r="M5555" i="3"/>
  <c r="N5564" i="3"/>
  <c r="M5564" i="3"/>
  <c r="N5571" i="3"/>
  <c r="M5571" i="3"/>
  <c r="N5580" i="3"/>
  <c r="M5580" i="3"/>
  <c r="N5586" i="3"/>
  <c r="M5586" i="3"/>
  <c r="N5591" i="3"/>
  <c r="M5591" i="3"/>
  <c r="N5598" i="3"/>
  <c r="M5598" i="3"/>
  <c r="N5604" i="3"/>
  <c r="M5604" i="3"/>
  <c r="N5611" i="3"/>
  <c r="M5611" i="3"/>
  <c r="N5619" i="3"/>
  <c r="M5619" i="3"/>
  <c r="N5625" i="3"/>
  <c r="M5625" i="3"/>
  <c r="N5634" i="3"/>
  <c r="M5634" i="3"/>
  <c r="N5640" i="3"/>
  <c r="M5640" i="3"/>
  <c r="N4760" i="3"/>
  <c r="M4760" i="3"/>
  <c r="N4798" i="3"/>
  <c r="M4798" i="3"/>
  <c r="N4831" i="3"/>
  <c r="M4831" i="3"/>
  <c r="N4889" i="3"/>
  <c r="M4889" i="3"/>
  <c r="N4941" i="3"/>
  <c r="M4941" i="3"/>
  <c r="N5076" i="3"/>
  <c r="M5076" i="3"/>
  <c r="N5123" i="3"/>
  <c r="M5123" i="3"/>
  <c r="N5350" i="3"/>
  <c r="N5376" i="3"/>
  <c r="I5412" i="3"/>
  <c r="H5412" i="3"/>
  <c r="I5434" i="3"/>
  <c r="H5434" i="3"/>
  <c r="I5449" i="3"/>
  <c r="H5449" i="3"/>
  <c r="I5463" i="3"/>
  <c r="H5463" i="3"/>
  <c r="I5477" i="3"/>
  <c r="H5477" i="3"/>
  <c r="I5505" i="3"/>
  <c r="H5505" i="3"/>
  <c r="I5517" i="3"/>
  <c r="H5517" i="3"/>
  <c r="I5531" i="3"/>
  <c r="H5531" i="3"/>
  <c r="I5548" i="3"/>
  <c r="H5548" i="3"/>
  <c r="I5578" i="3"/>
  <c r="H5578" i="3"/>
  <c r="I5590" i="3"/>
  <c r="H5590" i="3"/>
  <c r="I5602" i="3"/>
  <c r="H5602" i="3"/>
  <c r="I5616" i="3"/>
  <c r="H5616" i="3"/>
  <c r="I5631" i="3"/>
  <c r="H5631" i="3"/>
  <c r="I3172" i="3"/>
  <c r="I3189" i="3"/>
  <c r="I3234" i="3"/>
  <c r="I3255" i="3"/>
  <c r="I3306" i="3"/>
  <c r="I3390" i="3"/>
  <c r="I3420" i="3"/>
  <c r="I3449" i="3"/>
  <c r="I3490" i="3"/>
  <c r="I3506" i="3"/>
  <c r="I3560" i="3"/>
  <c r="I3587" i="3"/>
  <c r="I3596" i="3"/>
  <c r="I3627" i="3"/>
  <c r="I3646" i="3"/>
  <c r="I3667" i="3"/>
  <c r="I3688" i="3"/>
  <c r="I3732" i="3"/>
  <c r="I3735" i="3"/>
  <c r="I3739" i="3"/>
  <c r="I3741" i="3"/>
  <c r="I3744" i="3"/>
  <c r="I3747" i="3"/>
  <c r="I3748" i="3"/>
  <c r="I3751" i="3"/>
  <c r="I3754" i="3"/>
  <c r="I3758" i="3"/>
  <c r="I3761" i="3"/>
  <c r="I3765" i="3"/>
  <c r="I3769" i="3"/>
  <c r="I3772" i="3"/>
  <c r="I3778" i="3"/>
  <c r="I3786" i="3"/>
  <c r="I3787" i="3"/>
  <c r="I3791" i="3"/>
  <c r="I3796" i="3"/>
  <c r="I3800" i="3"/>
  <c r="I3804" i="3"/>
  <c r="I3808" i="3"/>
  <c r="I3810" i="3"/>
  <c r="I3814" i="3"/>
  <c r="I3818" i="3"/>
  <c r="I3823" i="3"/>
  <c r="I3827" i="3"/>
  <c r="I3830" i="3"/>
  <c r="I3836" i="3"/>
  <c r="I3838" i="3"/>
  <c r="I3841" i="3"/>
  <c r="I3844" i="3"/>
  <c r="I3850" i="3"/>
  <c r="I3854" i="3"/>
  <c r="I3858" i="3"/>
  <c r="I3862" i="3"/>
  <c r="I3870" i="3"/>
  <c r="I3875" i="3"/>
  <c r="I3879" i="3"/>
  <c r="I3881" i="3"/>
  <c r="I3883" i="3"/>
  <c r="I3889" i="3"/>
  <c r="I3891" i="3"/>
  <c r="I3900" i="3"/>
  <c r="I3904" i="3"/>
  <c r="I3906" i="3"/>
  <c r="I3910" i="3"/>
  <c r="I3915" i="3"/>
  <c r="I3919" i="3"/>
  <c r="I3922" i="3"/>
  <c r="I3926" i="3"/>
  <c r="I3929" i="3"/>
  <c r="I3932" i="3"/>
  <c r="I3937" i="3"/>
  <c r="I3943" i="3"/>
  <c r="I3950" i="3"/>
  <c r="I3953" i="3"/>
  <c r="I3958" i="3"/>
  <c r="I3962" i="3"/>
  <c r="I3966" i="3"/>
  <c r="I3968" i="3"/>
  <c r="I3971" i="3"/>
  <c r="I3973" i="3"/>
  <c r="I3974" i="3"/>
  <c r="I3977" i="3"/>
  <c r="I3981" i="3"/>
  <c r="I3984" i="3"/>
  <c r="I3988" i="3"/>
  <c r="I3990" i="3"/>
  <c r="I3992" i="3"/>
  <c r="I3993" i="3"/>
  <c r="I3995" i="3"/>
  <c r="I3998" i="3"/>
  <c r="I4004" i="3"/>
  <c r="I4008" i="3"/>
  <c r="I4012" i="3"/>
  <c r="I4015" i="3"/>
  <c r="I4019" i="3"/>
  <c r="I4021" i="3"/>
  <c r="I4027" i="3"/>
  <c r="I4033" i="3"/>
  <c r="I4040" i="3"/>
  <c r="I4044" i="3"/>
  <c r="I4047" i="3"/>
  <c r="I4051" i="3"/>
  <c r="I4055" i="3"/>
  <c r="I4060" i="3"/>
  <c r="I4063" i="3"/>
  <c r="I4073" i="3"/>
  <c r="I4075" i="3"/>
  <c r="H4084" i="3"/>
  <c r="I4088" i="3"/>
  <c r="H4090" i="3"/>
  <c r="I4100" i="3"/>
  <c r="M4104" i="3"/>
  <c r="H4117" i="3"/>
  <c r="I4125" i="3"/>
  <c r="I4128" i="3"/>
  <c r="M4131" i="3"/>
  <c r="H4143" i="3"/>
  <c r="I4150" i="3"/>
  <c r="I4153" i="3"/>
  <c r="M4159" i="3"/>
  <c r="H4167" i="3"/>
  <c r="M4174" i="3"/>
  <c r="H4183" i="3"/>
  <c r="I4189" i="3"/>
  <c r="I4191" i="3"/>
  <c r="M4197" i="3"/>
  <c r="I4213" i="3"/>
  <c r="M4217" i="3"/>
  <c r="H4230" i="3"/>
  <c r="I4236" i="3"/>
  <c r="I4239" i="3"/>
  <c r="M4245" i="3"/>
  <c r="H4260" i="3"/>
  <c r="M4268" i="3"/>
  <c r="I4285" i="3"/>
  <c r="I4288" i="3"/>
  <c r="M4293" i="3"/>
  <c r="H4305" i="3"/>
  <c r="I4313" i="3"/>
  <c r="I4316" i="3"/>
  <c r="I4332" i="3"/>
  <c r="I4344" i="3"/>
  <c r="M4361" i="3"/>
  <c r="I4373" i="3"/>
  <c r="I4376" i="3"/>
  <c r="H4387" i="3"/>
  <c r="N4789" i="3"/>
  <c r="M4789" i="3"/>
  <c r="N4911" i="3"/>
  <c r="M4911" i="3"/>
  <c r="N4930" i="3"/>
  <c r="M4930" i="3"/>
  <c r="N4977" i="3"/>
  <c r="M4977" i="3"/>
  <c r="N5029" i="3"/>
  <c r="M5029" i="3"/>
  <c r="N5064" i="3"/>
  <c r="M5064" i="3"/>
  <c r="N5139" i="3"/>
  <c r="M5139" i="3"/>
  <c r="N5162" i="3"/>
  <c r="M5162" i="3"/>
  <c r="N5181" i="3"/>
  <c r="M5181" i="3"/>
  <c r="N5188" i="3"/>
  <c r="M5188" i="3"/>
  <c r="N5207" i="3"/>
  <c r="M5207" i="3"/>
  <c r="N5213" i="3"/>
  <c r="M5213" i="3"/>
  <c r="N5224" i="3"/>
  <c r="M5224" i="3"/>
  <c r="N5228" i="3"/>
  <c r="M5228" i="3"/>
  <c r="N5236" i="3"/>
  <c r="M5236" i="3"/>
  <c r="N5256" i="3"/>
  <c r="M5256" i="3"/>
  <c r="N5274" i="3"/>
  <c r="M5274" i="3"/>
  <c r="N5278" i="3"/>
  <c r="M5278" i="3"/>
  <c r="N5294" i="3"/>
  <c r="M5294" i="3"/>
  <c r="N5300" i="3"/>
  <c r="M5300" i="3"/>
  <c r="N5312" i="3"/>
  <c r="M5312" i="3"/>
  <c r="N5328" i="3"/>
  <c r="M5328" i="3"/>
  <c r="N5362" i="3"/>
  <c r="M5362" i="3"/>
  <c r="N5379" i="3"/>
  <c r="M5379" i="3"/>
  <c r="N5414" i="3"/>
  <c r="M5414" i="3"/>
  <c r="N5429" i="3"/>
  <c r="M5429" i="3"/>
  <c r="N5435" i="3"/>
  <c r="M5435" i="3"/>
  <c r="N5444" i="3"/>
  <c r="M5444" i="3"/>
  <c r="N5451" i="3"/>
  <c r="M5451" i="3"/>
  <c r="N5458" i="3"/>
  <c r="M5458" i="3"/>
  <c r="N5465" i="3"/>
  <c r="M5465" i="3"/>
  <c r="N5473" i="3"/>
  <c r="M5473" i="3"/>
  <c r="N5479" i="3"/>
  <c r="M5479" i="3"/>
  <c r="N5488" i="3"/>
  <c r="M5488" i="3"/>
  <c r="N5494" i="3"/>
  <c r="M5494" i="3"/>
  <c r="N5500" i="3"/>
  <c r="M5500" i="3"/>
  <c r="N5512" i="3"/>
  <c r="M5512" i="3"/>
  <c r="N5518" i="3"/>
  <c r="M5518" i="3"/>
  <c r="N5533" i="3"/>
  <c r="M5533" i="3"/>
  <c r="N5537" i="3"/>
  <c r="M5537" i="3"/>
  <c r="N5550" i="3"/>
  <c r="M5550" i="3"/>
  <c r="N5556" i="3"/>
  <c r="M5556" i="3"/>
  <c r="N5565" i="3"/>
  <c r="M5565" i="3"/>
  <c r="N5568" i="3"/>
  <c r="M5568" i="3"/>
  <c r="N5572" i="3"/>
  <c r="M5572" i="3"/>
  <c r="N5575" i="3"/>
  <c r="M5575" i="3"/>
  <c r="N5579" i="3"/>
  <c r="M5579" i="3"/>
  <c r="N5587" i="3"/>
  <c r="M5587" i="3"/>
  <c r="N5599" i="3"/>
  <c r="M5599" i="3"/>
  <c r="N5603" i="3"/>
  <c r="M5603" i="3"/>
  <c r="N5618" i="3"/>
  <c r="M5618" i="3"/>
  <c r="N5626" i="3"/>
  <c r="M5626" i="3"/>
  <c r="N5633" i="3"/>
  <c r="M5633" i="3"/>
  <c r="N5641" i="3"/>
  <c r="M5641" i="3"/>
  <c r="M5407" i="3"/>
  <c r="M5411" i="3"/>
  <c r="M5421" i="3"/>
  <c r="M5425" i="3"/>
  <c r="M5433" i="3"/>
  <c r="M5440" i="3"/>
  <c r="M5448" i="3"/>
  <c r="M5462" i="3"/>
  <c r="M5470" i="3"/>
  <c r="M5476" i="3"/>
  <c r="M5484" i="3"/>
  <c r="M5492" i="3"/>
  <c r="M5497" i="3"/>
  <c r="M5504" i="3"/>
  <c r="M5509" i="3"/>
  <c r="M5516" i="3"/>
  <c r="M5523" i="3"/>
  <c r="M5530" i="3"/>
  <c r="M5541" i="3"/>
  <c r="M5547" i="3"/>
  <c r="M5552" i="3"/>
  <c r="M5559" i="3"/>
  <c r="M5562" i="3"/>
  <c r="M5566" i="3"/>
  <c r="M5569" i="3"/>
  <c r="M5573" i="3"/>
  <c r="M5577" i="3"/>
  <c r="M5583" i="3"/>
  <c r="M5589" i="3"/>
  <c r="M5595" i="3"/>
  <c r="M5608" i="3"/>
  <c r="M5615" i="3"/>
  <c r="M5622" i="3"/>
  <c r="M5630" i="3"/>
  <c r="M5638" i="3"/>
  <c r="M5645" i="3"/>
  <c r="M5648" i="3"/>
  <c r="M5654" i="3"/>
  <c r="M5667" i="3"/>
  <c r="M5686" i="3"/>
  <c r="M5690" i="3"/>
  <c r="M5694" i="3"/>
  <c r="M5701" i="3"/>
  <c r="I5706" i="3"/>
  <c r="N5715" i="3"/>
  <c r="M5722" i="3"/>
  <c r="I5727" i="3"/>
  <c r="N5728" i="3"/>
  <c r="M5728" i="3"/>
  <c r="M5731" i="3"/>
  <c r="M5732" i="3"/>
  <c r="M5733" i="3"/>
  <c r="N5734" i="3"/>
  <c r="N5751" i="3"/>
  <c r="M5751" i="3"/>
  <c r="M5754" i="3"/>
  <c r="M5755" i="3"/>
  <c r="N5756" i="3"/>
  <c r="M5763" i="3"/>
  <c r="M5767" i="3"/>
  <c r="N5771" i="3"/>
  <c r="M5771" i="3"/>
  <c r="M5775" i="3"/>
  <c r="H5781" i="3"/>
  <c r="N5785" i="3"/>
  <c r="M5785" i="3"/>
  <c r="M5789" i="3"/>
  <c r="M5791" i="3"/>
  <c r="N5792" i="3"/>
  <c r="I5799" i="3"/>
  <c r="N5801" i="3"/>
  <c r="M5801" i="3"/>
  <c r="H5812" i="3"/>
  <c r="M5828" i="3"/>
  <c r="M5829" i="3"/>
  <c r="H5833" i="3"/>
  <c r="M5836" i="3"/>
  <c r="I5843" i="3"/>
  <c r="N5847" i="3"/>
  <c r="M5860" i="3"/>
  <c r="N5862" i="3"/>
  <c r="M5867" i="3"/>
  <c r="H5872" i="3"/>
  <c r="M5874" i="3"/>
  <c r="M5879" i="3"/>
  <c r="N5881" i="3"/>
  <c r="H5886" i="3"/>
  <c r="I5888" i="3"/>
  <c r="I5896" i="3"/>
  <c r="N5899" i="3"/>
  <c r="M5899" i="3"/>
  <c r="M5904" i="3"/>
  <c r="M5909" i="3"/>
  <c r="M5910" i="3"/>
  <c r="N5912" i="3"/>
  <c r="H5917" i="3"/>
  <c r="I5919" i="3"/>
  <c r="M5920" i="3"/>
  <c r="M5924" i="3"/>
  <c r="M5925" i="3"/>
  <c r="N5927" i="3"/>
  <c r="H5943" i="3"/>
  <c r="M5944" i="3"/>
  <c r="M5950" i="3"/>
  <c r="H5967" i="3"/>
  <c r="M5975" i="3"/>
  <c r="N5984" i="3"/>
  <c r="M5984" i="3"/>
  <c r="N5987" i="3"/>
  <c r="M5987" i="3"/>
  <c r="N5991" i="3"/>
  <c r="M5991" i="3"/>
  <c r="N5995" i="3"/>
  <c r="M5995" i="3"/>
  <c r="N5997" i="3"/>
  <c r="M5997" i="3"/>
  <c r="N5999" i="3"/>
  <c r="M5999" i="3"/>
  <c r="N6003" i="3"/>
  <c r="M6003" i="3"/>
  <c r="N6014" i="3"/>
  <c r="M6014" i="3"/>
  <c r="N6018" i="3"/>
  <c r="M6018" i="3"/>
  <c r="N6021" i="3"/>
  <c r="M6021" i="3"/>
  <c r="N6027" i="3"/>
  <c r="M6027" i="3"/>
  <c r="N6029" i="3"/>
  <c r="M6029" i="3"/>
  <c r="N6034" i="3"/>
  <c r="M6034" i="3"/>
  <c r="N6038" i="3"/>
  <c r="M6038" i="3"/>
  <c r="N6042" i="3"/>
  <c r="M6042" i="3"/>
  <c r="N6046" i="3"/>
  <c r="M6046" i="3"/>
  <c r="N6049" i="3"/>
  <c r="M6049" i="3"/>
  <c r="N6052" i="3"/>
  <c r="M6052" i="3"/>
  <c r="N6055" i="3"/>
  <c r="M6055" i="3"/>
  <c r="N6059" i="3"/>
  <c r="M6059" i="3"/>
  <c r="N6062" i="3"/>
  <c r="M6062" i="3"/>
  <c r="N6066" i="3"/>
  <c r="M6066" i="3"/>
  <c r="N6068" i="3"/>
  <c r="M6068" i="3"/>
  <c r="N6074" i="3"/>
  <c r="M6074" i="3"/>
  <c r="N6080" i="3"/>
  <c r="M6080" i="3"/>
  <c r="N6083" i="3"/>
  <c r="M6083" i="3"/>
  <c r="N6092" i="3"/>
  <c r="M6092" i="3"/>
  <c r="N6095" i="3"/>
  <c r="M6095" i="3"/>
  <c r="N6096" i="3"/>
  <c r="M6096" i="3"/>
  <c r="N6097" i="3"/>
  <c r="M6097" i="3"/>
  <c r="N6100" i="3"/>
  <c r="M6100" i="3"/>
  <c r="N6101" i="3"/>
  <c r="M6101" i="3"/>
  <c r="N6103" i="3"/>
  <c r="M6103" i="3"/>
  <c r="N6110" i="3"/>
  <c r="M6110" i="3"/>
  <c r="N6114" i="3"/>
  <c r="M6114" i="3"/>
  <c r="N5748" i="3"/>
  <c r="M5748" i="3"/>
  <c r="N5811" i="3"/>
  <c r="M5811" i="3"/>
  <c r="N5832" i="3"/>
  <c r="M5832" i="3"/>
  <c r="N5851" i="3"/>
  <c r="M5851" i="3"/>
  <c r="N5865" i="3"/>
  <c r="M5865" i="3"/>
  <c r="N5883" i="3"/>
  <c r="M5883" i="3"/>
  <c r="N5894" i="3"/>
  <c r="M5894" i="3"/>
  <c r="N5930" i="3"/>
  <c r="M5930" i="3"/>
  <c r="I5934" i="3"/>
  <c r="H5934" i="3"/>
  <c r="I5946" i="3"/>
  <c r="H5946" i="3"/>
  <c r="N5951" i="3"/>
  <c r="M5951" i="3"/>
  <c r="N5954" i="3"/>
  <c r="M5954" i="3"/>
  <c r="N5956" i="3"/>
  <c r="M5956" i="3"/>
  <c r="I5958" i="3"/>
  <c r="H5958" i="3"/>
  <c r="N5959" i="3"/>
  <c r="M5959" i="3"/>
  <c r="N5971" i="3"/>
  <c r="M5971" i="3"/>
  <c r="H5658" i="3"/>
  <c r="M5659" i="3"/>
  <c r="H5668" i="3"/>
  <c r="M5670" i="3"/>
  <c r="M5671" i="3"/>
  <c r="M5675" i="3"/>
  <c r="H5679" i="3"/>
  <c r="H5681" i="3"/>
  <c r="M5683" i="3"/>
  <c r="M5688" i="3"/>
  <c r="M5696" i="3"/>
  <c r="N5697" i="3"/>
  <c r="H5700" i="3"/>
  <c r="I5701" i="3"/>
  <c r="N5703" i="3"/>
  <c r="M5703" i="3"/>
  <c r="M5706" i="3"/>
  <c r="N5707" i="3"/>
  <c r="H5708" i="3"/>
  <c r="M5711" i="3"/>
  <c r="M5717" i="3"/>
  <c r="H5719" i="3"/>
  <c r="M5726" i="3"/>
  <c r="M5727" i="3"/>
  <c r="I5733" i="3"/>
  <c r="M5739" i="3"/>
  <c r="N5750" i="3"/>
  <c r="I5755" i="3"/>
  <c r="M5758" i="3"/>
  <c r="N5760" i="3"/>
  <c r="H5761" i="3"/>
  <c r="H5766" i="3"/>
  <c r="M5770" i="3"/>
  <c r="H5772" i="3"/>
  <c r="M5781" i="3"/>
  <c r="M5782" i="3"/>
  <c r="N5784" i="3"/>
  <c r="H5786" i="3"/>
  <c r="M5799" i="3"/>
  <c r="N5800" i="3"/>
  <c r="H5802" i="3"/>
  <c r="M5812" i="3"/>
  <c r="M5813" i="3"/>
  <c r="H5814" i="3"/>
  <c r="M5822" i="3"/>
  <c r="M5826" i="3"/>
  <c r="I5829" i="3"/>
  <c r="M5831" i="3"/>
  <c r="M5833" i="3"/>
  <c r="M5834" i="3"/>
  <c r="H5835" i="3"/>
  <c r="H5838" i="3"/>
  <c r="N5839" i="3"/>
  <c r="M5839" i="3"/>
  <c r="M5843" i="3"/>
  <c r="N5845" i="3"/>
  <c r="H5853" i="3"/>
  <c r="H5859" i="3"/>
  <c r="I5860" i="3"/>
  <c r="M5870" i="3"/>
  <c r="M5872" i="3"/>
  <c r="I5879" i="3"/>
  <c r="M5886" i="3"/>
  <c r="M5887" i="3"/>
  <c r="M5888" i="3"/>
  <c r="N5889" i="3"/>
  <c r="M5892" i="3"/>
  <c r="M5895" i="3"/>
  <c r="M5896" i="3"/>
  <c r="N5898" i="3"/>
  <c r="H5900" i="3"/>
  <c r="H5908" i="3"/>
  <c r="I5910" i="3"/>
  <c r="N5913" i="3"/>
  <c r="M5913" i="3"/>
  <c r="M5917" i="3"/>
  <c r="M5918" i="3"/>
  <c r="M5919" i="3"/>
  <c r="H5923" i="3"/>
  <c r="I5925" i="3"/>
  <c r="N5928" i="3"/>
  <c r="M5928" i="3"/>
  <c r="H5932" i="3"/>
  <c r="M5935" i="3"/>
  <c r="H5937" i="3"/>
  <c r="M5939" i="3"/>
  <c r="H5953" i="3"/>
  <c r="H5957" i="3"/>
  <c r="M5961" i="3"/>
  <c r="M5970" i="3"/>
  <c r="I5977" i="3"/>
  <c r="I5988" i="3"/>
  <c r="I5992" i="3"/>
  <c r="I6001" i="3"/>
  <c r="I6004" i="3"/>
  <c r="I6006" i="3"/>
  <c r="I6009" i="3"/>
  <c r="I6011" i="3"/>
  <c r="I6015" i="3"/>
  <c r="I6019" i="3"/>
  <c r="I6022" i="3"/>
  <c r="I6030" i="3"/>
  <c r="I6035" i="3"/>
  <c r="I6039" i="3"/>
  <c r="I6043" i="3"/>
  <c r="I6050" i="3"/>
  <c r="I6056" i="3"/>
  <c r="I6058" i="3"/>
  <c r="I6063" i="3"/>
  <c r="I6064" i="3"/>
  <c r="I6067" i="3"/>
  <c r="I6069" i="3"/>
  <c r="I6072" i="3"/>
  <c r="I6077" i="3"/>
  <c r="I6084" i="3"/>
  <c r="I6088" i="3"/>
  <c r="I6093" i="3"/>
  <c r="I6104" i="3"/>
  <c r="I6107" i="3"/>
  <c r="I6111" i="3"/>
  <c r="I6115" i="3"/>
  <c r="N5742" i="3"/>
  <c r="M5742" i="3"/>
  <c r="N5777" i="3"/>
  <c r="M5777" i="3"/>
  <c r="N5790" i="3"/>
  <c r="M5790" i="3"/>
  <c r="N5806" i="3"/>
  <c r="M5806" i="3"/>
  <c r="N5876" i="3"/>
  <c r="M5876" i="3"/>
  <c r="N5905" i="3"/>
  <c r="M5905" i="3"/>
  <c r="N5922" i="3"/>
  <c r="M5922" i="3"/>
  <c r="N5940" i="3"/>
  <c r="M5940" i="3"/>
  <c r="I5949" i="3"/>
  <c r="H5949" i="3"/>
  <c r="N5962" i="3"/>
  <c r="M5962" i="3"/>
  <c r="N5964" i="3"/>
  <c r="M5964" i="3"/>
  <c r="N5968" i="3"/>
  <c r="M5968" i="3"/>
  <c r="N5972" i="3"/>
  <c r="M5972" i="3"/>
  <c r="M6118" i="3"/>
  <c r="M6122" i="3"/>
  <c r="M6126" i="3"/>
  <c r="M6130" i="3"/>
  <c r="M6134" i="3"/>
  <c r="M6141" i="3"/>
  <c r="M6145" i="3"/>
  <c r="M6147" i="3"/>
  <c r="M6153" i="3"/>
  <c r="M6160" i="3"/>
  <c r="M6163" i="3"/>
  <c r="M6166" i="3"/>
  <c r="M6169" i="3"/>
  <c r="M6172" i="3"/>
  <c r="M6175" i="3"/>
  <c r="M6181" i="3"/>
  <c r="M6184" i="3"/>
  <c r="M6187" i="3"/>
  <c r="M6188" i="3"/>
  <c r="M6192" i="3"/>
  <c r="M6196" i="3"/>
  <c r="M6201" i="3"/>
  <c r="M6204" i="3"/>
  <c r="M6208" i="3"/>
  <c r="M6212" i="3"/>
  <c r="M6216" i="3"/>
  <c r="M6223" i="3"/>
  <c r="M6227" i="3"/>
  <c r="M6230" i="3"/>
  <c r="M6239" i="3"/>
  <c r="M6242" i="3"/>
  <c r="M6244" i="3"/>
  <c r="M6247" i="3"/>
  <c r="M6251" i="3"/>
  <c r="M6253" i="3"/>
  <c r="M6256" i="3"/>
  <c r="M6261" i="3"/>
  <c r="M6264" i="3"/>
  <c r="M6267" i="3"/>
  <c r="M6269" i="3"/>
  <c r="M6272" i="3"/>
  <c r="M6279" i="3"/>
  <c r="M6283" i="3"/>
  <c r="M6286" i="3"/>
  <c r="M6289" i="3"/>
  <c r="M6292" i="3"/>
  <c r="M6302" i="3"/>
  <c r="M6305" i="3"/>
  <c r="M6307" i="3"/>
  <c r="M6311" i="3"/>
  <c r="M6315" i="3"/>
  <c r="M6317" i="3"/>
  <c r="M6321" i="3"/>
  <c r="M6323" i="3"/>
  <c r="M6326" i="3"/>
  <c r="M6329" i="3"/>
  <c r="M6332" i="3"/>
  <c r="M6334" i="3"/>
  <c r="M6340" i="3"/>
  <c r="M6346" i="3"/>
  <c r="M6352" i="3"/>
  <c r="M6358" i="3"/>
  <c r="M6367" i="3"/>
  <c r="M6369" i="3"/>
  <c r="M6374" i="3"/>
  <c r="M6377" i="3"/>
  <c r="M6378" i="3"/>
  <c r="M6379" i="3"/>
  <c r="M6380" i="3"/>
  <c r="I6385" i="3"/>
  <c r="M6387" i="3"/>
  <c r="I6388" i="3"/>
  <c r="M6389" i="3"/>
  <c r="I6391" i="3"/>
  <c r="M6393" i="3"/>
  <c r="H6395" i="3"/>
  <c r="H6397" i="3"/>
  <c r="M6398" i="3"/>
  <c r="M6403" i="3"/>
  <c r="H6404" i="3"/>
  <c r="M6405" i="3"/>
  <c r="M6407" i="3"/>
  <c r="N6413" i="3"/>
  <c r="M6413" i="3"/>
  <c r="N6414" i="3"/>
  <c r="M6416" i="3"/>
  <c r="N6419" i="3"/>
  <c r="M6419" i="3"/>
  <c r="M6420" i="3"/>
  <c r="I6421" i="3"/>
  <c r="H6422" i="3"/>
  <c r="H6423" i="3"/>
  <c r="I6423" i="3"/>
  <c r="M6429" i="3"/>
  <c r="I6433" i="3"/>
  <c r="H6433" i="3"/>
  <c r="M6439" i="3"/>
  <c r="I6441" i="3"/>
  <c r="I6446" i="3"/>
  <c r="H6446" i="3"/>
  <c r="I6451" i="3"/>
  <c r="H6451" i="3"/>
  <c r="N6452" i="3"/>
  <c r="M6452" i="3"/>
  <c r="I6456" i="3"/>
  <c r="M6458" i="3"/>
  <c r="I6461" i="3"/>
  <c r="H6461" i="3"/>
  <c r="N6467" i="3"/>
  <c r="M6467" i="3"/>
  <c r="H6471" i="3"/>
  <c r="I6475" i="3"/>
  <c r="H6475" i="3"/>
  <c r="M6480" i="3"/>
  <c r="I6486" i="3"/>
  <c r="H6486" i="3"/>
  <c r="I6492" i="3"/>
  <c r="H6492" i="3"/>
  <c r="M6500" i="3"/>
  <c r="M6504" i="3"/>
  <c r="I6507" i="3"/>
  <c r="H6507" i="3"/>
  <c r="I6512" i="3"/>
  <c r="H6512" i="3"/>
  <c r="N6514" i="3"/>
  <c r="M6514" i="3"/>
  <c r="M6521" i="3"/>
  <c r="H6524" i="3"/>
  <c r="M6526" i="3"/>
  <c r="I6528" i="3"/>
  <c r="M6531" i="3"/>
  <c r="I6535" i="3"/>
  <c r="H6535" i="3"/>
  <c r="I6540" i="3"/>
  <c r="H6540" i="3"/>
  <c r="N6541" i="3"/>
  <c r="M6541" i="3"/>
  <c r="M6548" i="3"/>
  <c r="H6551" i="3"/>
  <c r="M6553" i="3"/>
  <c r="M6558" i="3"/>
  <c r="I6562" i="3"/>
  <c r="H6562" i="3"/>
  <c r="I6568" i="3"/>
  <c r="H6568" i="3"/>
  <c r="N6570" i="3"/>
  <c r="M6570" i="3"/>
  <c r="M6572" i="3"/>
  <c r="I6575" i="3"/>
  <c r="M6577" i="3"/>
  <c r="I6582" i="3"/>
  <c r="H6582" i="3"/>
  <c r="M6585" i="3"/>
  <c r="I6588" i="3"/>
  <c r="I6593" i="3"/>
  <c r="H6593" i="3"/>
  <c r="N6595" i="3"/>
  <c r="M6595" i="3"/>
  <c r="H6603" i="3"/>
  <c r="M6605" i="3"/>
  <c r="M6607" i="3"/>
  <c r="H6615" i="3"/>
  <c r="I6621" i="3"/>
  <c r="H6621" i="3"/>
  <c r="I6637" i="3"/>
  <c r="H6637" i="3"/>
  <c r="H6639" i="3"/>
  <c r="M6652" i="3"/>
  <c r="I6654" i="3"/>
  <c r="H6654" i="3"/>
  <c r="I6657" i="3"/>
  <c r="H6657" i="3"/>
  <c r="N6659" i="3"/>
  <c r="M6659" i="3"/>
  <c r="M5936" i="3"/>
  <c r="M5942" i="3"/>
  <c r="M5945" i="3"/>
  <c r="M5947" i="3"/>
  <c r="M5952" i="3"/>
  <c r="M5963" i="3"/>
  <c r="M5966" i="3"/>
  <c r="M5974" i="3"/>
  <c r="M5979" i="3"/>
  <c r="M5981" i="3"/>
  <c r="M5983" i="3"/>
  <c r="M5986" i="3"/>
  <c r="M5990" i="3"/>
  <c r="M6002" i="3"/>
  <c r="M6005" i="3"/>
  <c r="M6008" i="3"/>
  <c r="M6010" i="3"/>
  <c r="M6013" i="3"/>
  <c r="M6017" i="3"/>
  <c r="M6024" i="3"/>
  <c r="M6026" i="3"/>
  <c r="M6028" i="3"/>
  <c r="M6033" i="3"/>
  <c r="M6037" i="3"/>
  <c r="M6041" i="3"/>
  <c r="M6045" i="3"/>
  <c r="M6048" i="3"/>
  <c r="M6051" i="3"/>
  <c r="M6054" i="3"/>
  <c r="M6057" i="3"/>
  <c r="M6061" i="3"/>
  <c r="M6073" i="3"/>
  <c r="M6076" i="3"/>
  <c r="M6079" i="3"/>
  <c r="M6082" i="3"/>
  <c r="M6086" i="3"/>
  <c r="M6087" i="3"/>
  <c r="M6089" i="3"/>
  <c r="M6091" i="3"/>
  <c r="M6094" i="3"/>
  <c r="M6099" i="3"/>
  <c r="M6106" i="3"/>
  <c r="M6109" i="3"/>
  <c r="M6113" i="3"/>
  <c r="M6117" i="3"/>
  <c r="M6121" i="3"/>
  <c r="M6125" i="3"/>
  <c r="M6129" i="3"/>
  <c r="M6133" i="3"/>
  <c r="M6137" i="3"/>
  <c r="M6140" i="3"/>
  <c r="M6144" i="3"/>
  <c r="M6146" i="3"/>
  <c r="M6152" i="3"/>
  <c r="M6154" i="3"/>
  <c r="M6156" i="3"/>
  <c r="M6159" i="3"/>
  <c r="M6162" i="3"/>
  <c r="M6165" i="3"/>
  <c r="M6171" i="3"/>
  <c r="M6174" i="3"/>
  <c r="M6176" i="3"/>
  <c r="M6178" i="3"/>
  <c r="M6180" i="3"/>
  <c r="M6191" i="3"/>
  <c r="M6195" i="3"/>
  <c r="M6197" i="3"/>
  <c r="M6200" i="3"/>
  <c r="M6203" i="3"/>
  <c r="M6207" i="3"/>
  <c r="I6406" i="3"/>
  <c r="H6406" i="3"/>
  <c r="H6425" i="3"/>
  <c r="I6425" i="3"/>
  <c r="N6426" i="3"/>
  <c r="M6426" i="3"/>
  <c r="H6432" i="3"/>
  <c r="I6432" i="3"/>
  <c r="H6445" i="3"/>
  <c r="I6445" i="3"/>
  <c r="N6448" i="3"/>
  <c r="M6448" i="3"/>
  <c r="H6460" i="3"/>
  <c r="I6460" i="3"/>
  <c r="N6463" i="3"/>
  <c r="M6463" i="3"/>
  <c r="N6466" i="3"/>
  <c r="M6466" i="3"/>
  <c r="H6474" i="3"/>
  <c r="I6474" i="3"/>
  <c r="N6478" i="3"/>
  <c r="M6478" i="3"/>
  <c r="H6485" i="3"/>
  <c r="I6485" i="3"/>
  <c r="N6488" i="3"/>
  <c r="M6488" i="3"/>
  <c r="H6491" i="3"/>
  <c r="I6491" i="3"/>
  <c r="N6497" i="3"/>
  <c r="M6497" i="3"/>
  <c r="H6506" i="3"/>
  <c r="I6506" i="3"/>
  <c r="N6509" i="3"/>
  <c r="M6509" i="3"/>
  <c r="H6511" i="3"/>
  <c r="I6511" i="3"/>
  <c r="N6513" i="3"/>
  <c r="M6513" i="3"/>
  <c r="N6517" i="3"/>
  <c r="M6517" i="3"/>
  <c r="H6534" i="3"/>
  <c r="I6534" i="3"/>
  <c r="N6537" i="3"/>
  <c r="M6537" i="3"/>
  <c r="N6546" i="3"/>
  <c r="M6546" i="3"/>
  <c r="H6561" i="3"/>
  <c r="I6561" i="3"/>
  <c r="N6564" i="3"/>
  <c r="M6564" i="3"/>
  <c r="H6567" i="3"/>
  <c r="I6567" i="3"/>
  <c r="N6569" i="3"/>
  <c r="M6569" i="3"/>
  <c r="H6578" i="3"/>
  <c r="I6578" i="3"/>
  <c r="N6580" i="3"/>
  <c r="M6580" i="3"/>
  <c r="N6583" i="3"/>
  <c r="M6583" i="3"/>
  <c r="H6592" i="3"/>
  <c r="I6592" i="3"/>
  <c r="N6594" i="3"/>
  <c r="M6594" i="3"/>
  <c r="N6599" i="3"/>
  <c r="M6599" i="3"/>
  <c r="H6609" i="3"/>
  <c r="I6609" i="3"/>
  <c r="N6610" i="3"/>
  <c r="M6610" i="3"/>
  <c r="N6612" i="3"/>
  <c r="M6612" i="3"/>
  <c r="H6620" i="3"/>
  <c r="I6620" i="3"/>
  <c r="N6624" i="3"/>
  <c r="M6624" i="3"/>
  <c r="N6627" i="3"/>
  <c r="M6627" i="3"/>
  <c r="N6634" i="3"/>
  <c r="M6634" i="3"/>
  <c r="H6636" i="3"/>
  <c r="I6636" i="3"/>
  <c r="N6645" i="3"/>
  <c r="M6645" i="3"/>
  <c r="H6656" i="3"/>
  <c r="I6656" i="3"/>
  <c r="N6658" i="3"/>
  <c r="M6658" i="3"/>
  <c r="N6664" i="3"/>
  <c r="M6664" i="3"/>
  <c r="M6385" i="3"/>
  <c r="I6387" i="3"/>
  <c r="M6388" i="3"/>
  <c r="M6391" i="3"/>
  <c r="I6393" i="3"/>
  <c r="H6398" i="3"/>
  <c r="I6403" i="3"/>
  <c r="H6405" i="3"/>
  <c r="I6405" i="3"/>
  <c r="H6414" i="3"/>
  <c r="I6415" i="3"/>
  <c r="H6416" i="3"/>
  <c r="I6420" i="3"/>
  <c r="H6420" i="3"/>
  <c r="M6423" i="3"/>
  <c r="I6427" i="3"/>
  <c r="M6434" i="3"/>
  <c r="I6439" i="3"/>
  <c r="H6439" i="3"/>
  <c r="N6440" i="3"/>
  <c r="M6440" i="3"/>
  <c r="M6447" i="3"/>
  <c r="H6450" i="3"/>
  <c r="M6451" i="3"/>
  <c r="I6453" i="3"/>
  <c r="N6455" i="3"/>
  <c r="M6455" i="3"/>
  <c r="M6462" i="3"/>
  <c r="H6465" i="3"/>
  <c r="M6469" i="3"/>
  <c r="N6473" i="3"/>
  <c r="M6473" i="3"/>
  <c r="H6477" i="3"/>
  <c r="N6482" i="3"/>
  <c r="M6482" i="3"/>
  <c r="M6487" i="3"/>
  <c r="H6490" i="3"/>
  <c r="M6492" i="3"/>
  <c r="I6493" i="3"/>
  <c r="M6496" i="3"/>
  <c r="I6499" i="3"/>
  <c r="H6499" i="3"/>
  <c r="M6508" i="3"/>
  <c r="M6512" i="3"/>
  <c r="M6516" i="3"/>
  <c r="I6520" i="3"/>
  <c r="H6520" i="3"/>
  <c r="I6526" i="3"/>
  <c r="H6526" i="3"/>
  <c r="N6527" i="3"/>
  <c r="M6527" i="3"/>
  <c r="M6536" i="3"/>
  <c r="H6539" i="3"/>
  <c r="M6540" i="3"/>
  <c r="I6542" i="3"/>
  <c r="M6545" i="3"/>
  <c r="I6547" i="3"/>
  <c r="H6547" i="3"/>
  <c r="I6553" i="3"/>
  <c r="H6553" i="3"/>
  <c r="N6555" i="3"/>
  <c r="M6555" i="3"/>
  <c r="M6563" i="3"/>
  <c r="H6566" i="3"/>
  <c r="M6568" i="3"/>
  <c r="I6571" i="3"/>
  <c r="I6572" i="3"/>
  <c r="H6572" i="3"/>
  <c r="N6574" i="3"/>
  <c r="M6574" i="3"/>
  <c r="M6579" i="3"/>
  <c r="H6581" i="3"/>
  <c r="M6582" i="3"/>
  <c r="I6584" i="3"/>
  <c r="H6584" i="3"/>
  <c r="H6591" i="3"/>
  <c r="M6593" i="3"/>
  <c r="I6596" i="3"/>
  <c r="M6598" i="3"/>
  <c r="I6605" i="3"/>
  <c r="H6605" i="3"/>
  <c r="N6606" i="3"/>
  <c r="M6606" i="3"/>
  <c r="M6611" i="3"/>
  <c r="M6622" i="3"/>
  <c r="H6623" i="3"/>
  <c r="I6629" i="3"/>
  <c r="H6629" i="3"/>
  <c r="N6631" i="3"/>
  <c r="M6631" i="3"/>
  <c r="M6637" i="3"/>
  <c r="M6642" i="3"/>
  <c r="I6647" i="3"/>
  <c r="H6647" i="3"/>
  <c r="N6649" i="3"/>
  <c r="M6649" i="3"/>
  <c r="H6411" i="3"/>
  <c r="I6411" i="3"/>
  <c r="N6430" i="3"/>
  <c r="M6430" i="3"/>
  <c r="N6437" i="3"/>
  <c r="M6437" i="3"/>
  <c r="H6438" i="3"/>
  <c r="I6438" i="3"/>
  <c r="H6454" i="3"/>
  <c r="I6454" i="3"/>
  <c r="N6470" i="3"/>
  <c r="M6470" i="3"/>
  <c r="H6472" i="3"/>
  <c r="I6472" i="3"/>
  <c r="N6481" i="3"/>
  <c r="M6481" i="3"/>
  <c r="N6483" i="3"/>
  <c r="M6483" i="3"/>
  <c r="N6501" i="3"/>
  <c r="M6501" i="3"/>
  <c r="N6503" i="3"/>
  <c r="M6503" i="3"/>
  <c r="N6505" i="3"/>
  <c r="M6505" i="3"/>
  <c r="H6519" i="3"/>
  <c r="I6519" i="3"/>
  <c r="N6522" i="3"/>
  <c r="M6522" i="3"/>
  <c r="H6525" i="3"/>
  <c r="I6525" i="3"/>
  <c r="N6532" i="3"/>
  <c r="M6532" i="3"/>
  <c r="N6549" i="3"/>
  <c r="M6549" i="3"/>
  <c r="H6552" i="3"/>
  <c r="I6552" i="3"/>
  <c r="N6554" i="3"/>
  <c r="M6554" i="3"/>
  <c r="N6559" i="3"/>
  <c r="M6559" i="3"/>
  <c r="N6573" i="3"/>
  <c r="M6573" i="3"/>
  <c r="N6586" i="3"/>
  <c r="M6586" i="3"/>
  <c r="H6601" i="3"/>
  <c r="I6601" i="3"/>
  <c r="H6604" i="3"/>
  <c r="I6604" i="3"/>
  <c r="H6614" i="3"/>
  <c r="I6614" i="3"/>
  <c r="H6616" i="3"/>
  <c r="I6616" i="3"/>
  <c r="N6617" i="3"/>
  <c r="M6617" i="3"/>
  <c r="H6628" i="3"/>
  <c r="I6628" i="3"/>
  <c r="N6630" i="3"/>
  <c r="M6630" i="3"/>
  <c r="H6638" i="3"/>
  <c r="I6638" i="3"/>
  <c r="H6640" i="3"/>
  <c r="I6640" i="3"/>
  <c r="N6641" i="3"/>
  <c r="M6641" i="3"/>
  <c r="H6646" i="3"/>
  <c r="I6646" i="3"/>
  <c r="H6648" i="3"/>
  <c r="I6648" i="3"/>
  <c r="N6867" i="3"/>
  <c r="M6867" i="3"/>
  <c r="H6874" i="3"/>
  <c r="I6874" i="3"/>
  <c r="I6892" i="3"/>
  <c r="H6892" i="3"/>
  <c r="N6907" i="3"/>
  <c r="M6907" i="3"/>
  <c r="H6916" i="3"/>
  <c r="I6916" i="3"/>
  <c r="H6946" i="3"/>
  <c r="I6946" i="3"/>
  <c r="H6956" i="3"/>
  <c r="I6956" i="3"/>
  <c r="I6973" i="3"/>
  <c r="H6973" i="3"/>
  <c r="N6982" i="3"/>
  <c r="N6988" i="3"/>
  <c r="N6993" i="3"/>
  <c r="M6993" i="3"/>
  <c r="H7003" i="3"/>
  <c r="I7003" i="3"/>
  <c r="I7006" i="3"/>
  <c r="H7006" i="3"/>
  <c r="N7011" i="3"/>
  <c r="M7011" i="3"/>
  <c r="I7014" i="3"/>
  <c r="H7014" i="3"/>
  <c r="N7019" i="3"/>
  <c r="M7019" i="3"/>
  <c r="H7025" i="3"/>
  <c r="I7025" i="3"/>
  <c r="N7026" i="3"/>
  <c r="M7026" i="3"/>
  <c r="H7033" i="3"/>
  <c r="I7033" i="3"/>
  <c r="H7041" i="3"/>
  <c r="I7041" i="3"/>
  <c r="N7047" i="3"/>
  <c r="M7047" i="3"/>
  <c r="H7060" i="3"/>
  <c r="I7060" i="3"/>
  <c r="I7063" i="3"/>
  <c r="H7063" i="3"/>
  <c r="N7068" i="3"/>
  <c r="M7068" i="3"/>
  <c r="I7071" i="3"/>
  <c r="H7071" i="3"/>
  <c r="N7078" i="3"/>
  <c r="M7078" i="3"/>
  <c r="H7084" i="3"/>
  <c r="I7084" i="3"/>
  <c r="N7086" i="3"/>
  <c r="M7086" i="3"/>
  <c r="M7169" i="3"/>
  <c r="N7169" i="3"/>
  <c r="H7171" i="3"/>
  <c r="I7171" i="3"/>
  <c r="H6847" i="3"/>
  <c r="I6847" i="3"/>
  <c r="I6859" i="3"/>
  <c r="H6859" i="3"/>
  <c r="N6881" i="3"/>
  <c r="M6881" i="3"/>
  <c r="H6884" i="3"/>
  <c r="I6884" i="3"/>
  <c r="H6891" i="3"/>
  <c r="I6891" i="3"/>
  <c r="N6922" i="3"/>
  <c r="M6922" i="3"/>
  <c r="H6923" i="3"/>
  <c r="I6923" i="3"/>
  <c r="I6933" i="3"/>
  <c r="H6933" i="3"/>
  <c r="N6948" i="3"/>
  <c r="M6948" i="3"/>
  <c r="N6954" i="3"/>
  <c r="M6954" i="3"/>
  <c r="H6962" i="3"/>
  <c r="I6962" i="3"/>
  <c r="H6972" i="3"/>
  <c r="I6972" i="3"/>
  <c r="I6988" i="3"/>
  <c r="H6988" i="3"/>
  <c r="H6995" i="3"/>
  <c r="I6995" i="3"/>
  <c r="N7003" i="3"/>
  <c r="M7003" i="3"/>
  <c r="H7018" i="3"/>
  <c r="I7018" i="3"/>
  <c r="I7020" i="3"/>
  <c r="H7020" i="3"/>
  <c r="N7025" i="3"/>
  <c r="M7025" i="3"/>
  <c r="N7033" i="3"/>
  <c r="M7033" i="3"/>
  <c r="H7039" i="3"/>
  <c r="I7039" i="3"/>
  <c r="N7041" i="3"/>
  <c r="M7041" i="3"/>
  <c r="H7049" i="3"/>
  <c r="I7049" i="3"/>
  <c r="H7056" i="3"/>
  <c r="I7056" i="3"/>
  <c r="N7060" i="3"/>
  <c r="M7060" i="3"/>
  <c r="H7076" i="3"/>
  <c r="I7076" i="3"/>
  <c r="I7079" i="3"/>
  <c r="H7079" i="3"/>
  <c r="N7084" i="3"/>
  <c r="M7084" i="3"/>
  <c r="I7087" i="3"/>
  <c r="H7087" i="3"/>
  <c r="M7164" i="3"/>
  <c r="N7164" i="3"/>
  <c r="H7170" i="3"/>
  <c r="I7170" i="3"/>
  <c r="I6666" i="3"/>
  <c r="H6667" i="3"/>
  <c r="I6670" i="3"/>
  <c r="H6671" i="3"/>
  <c r="M6672" i="3"/>
  <c r="I6674" i="3"/>
  <c r="H6677" i="3"/>
  <c r="M6678" i="3"/>
  <c r="M6681" i="3"/>
  <c r="I6683" i="3"/>
  <c r="H6684" i="3"/>
  <c r="M6686" i="3"/>
  <c r="I6688" i="3"/>
  <c r="M6689" i="3"/>
  <c r="M6690" i="3"/>
  <c r="M6695" i="3"/>
  <c r="M6697" i="3"/>
  <c r="M6699" i="3"/>
  <c r="M6701" i="3"/>
  <c r="M6703" i="3"/>
  <c r="I6704" i="3"/>
  <c r="M6706" i="3"/>
  <c r="I6709" i="3"/>
  <c r="M6710" i="3"/>
  <c r="M6711" i="3"/>
  <c r="M6717" i="3"/>
  <c r="H6718" i="3"/>
  <c r="M6719" i="3"/>
  <c r="M6720" i="3"/>
  <c r="H6723" i="3"/>
  <c r="H6724" i="3"/>
  <c r="M6725" i="3"/>
  <c r="M6726" i="3"/>
  <c r="I6727" i="3"/>
  <c r="H6728" i="3"/>
  <c r="M6730" i="3"/>
  <c r="I6733" i="3"/>
  <c r="H6734" i="3"/>
  <c r="M6735" i="3"/>
  <c r="M6736" i="3"/>
  <c r="M6740" i="3"/>
  <c r="I6742" i="3"/>
  <c r="H6743" i="3"/>
  <c r="M6744" i="3"/>
  <c r="M6746" i="3"/>
  <c r="M6747" i="3"/>
  <c r="M6752" i="3"/>
  <c r="I6754" i="3"/>
  <c r="H6755" i="3"/>
  <c r="M6757" i="3"/>
  <c r="I6760" i="3"/>
  <c r="M6761" i="3"/>
  <c r="M6766" i="3"/>
  <c r="I6768" i="3"/>
  <c r="H6769" i="3"/>
  <c r="M6771" i="3"/>
  <c r="M6774" i="3"/>
  <c r="M6775" i="3"/>
  <c r="M6780" i="3"/>
  <c r="I6782" i="3"/>
  <c r="H6783" i="3"/>
  <c r="M6785" i="3"/>
  <c r="I6787" i="3"/>
  <c r="H6788" i="3"/>
  <c r="M6789" i="3"/>
  <c r="M6790" i="3"/>
  <c r="M6795" i="3"/>
  <c r="I6797" i="3"/>
  <c r="H6798" i="3"/>
  <c r="M6800" i="3"/>
  <c r="I6803" i="3"/>
  <c r="H6804" i="3"/>
  <c r="M6805" i="3"/>
  <c r="M6808" i="3"/>
  <c r="H6811" i="3"/>
  <c r="M6812" i="3"/>
  <c r="M6817" i="3"/>
  <c r="I6818" i="3"/>
  <c r="H6819" i="3"/>
  <c r="M6820" i="3"/>
  <c r="M6821" i="3"/>
  <c r="M6824" i="3"/>
  <c r="I6826" i="3"/>
  <c r="H6827" i="3"/>
  <c r="M6829" i="3"/>
  <c r="I6830" i="3"/>
  <c r="H6831" i="3"/>
  <c r="M6832" i="3"/>
  <c r="M6833" i="3"/>
  <c r="M6839" i="3"/>
  <c r="M6840" i="3"/>
  <c r="M6841" i="3"/>
  <c r="N6842" i="3"/>
  <c r="M6843" i="3"/>
  <c r="N6846" i="3"/>
  <c r="M6846" i="3"/>
  <c r="I6850" i="3"/>
  <c r="H6851" i="3"/>
  <c r="I6852" i="3"/>
  <c r="I6856" i="3"/>
  <c r="H6858" i="3"/>
  <c r="I6858" i="3"/>
  <c r="H6865" i="3"/>
  <c r="H6868" i="3"/>
  <c r="I6870" i="3"/>
  <c r="H6870" i="3"/>
  <c r="M6874" i="3"/>
  <c r="M6875" i="3"/>
  <c r="M6879" i="3"/>
  <c r="M6880" i="3"/>
  <c r="N6886" i="3"/>
  <c r="N6889" i="3"/>
  <c r="M6889" i="3"/>
  <c r="M6892" i="3"/>
  <c r="I6894" i="3"/>
  <c r="I6895" i="3"/>
  <c r="I6900" i="3"/>
  <c r="H6901" i="3"/>
  <c r="I6901" i="3"/>
  <c r="H6908" i="3"/>
  <c r="H6911" i="3"/>
  <c r="N6913" i="3"/>
  <c r="M6916" i="3"/>
  <c r="M6917" i="3"/>
  <c r="M6921" i="3"/>
  <c r="I6925" i="3"/>
  <c r="H6926" i="3"/>
  <c r="I6927" i="3"/>
  <c r="I6930" i="3"/>
  <c r="H6932" i="3"/>
  <c r="I6932" i="3"/>
  <c r="H6936" i="3"/>
  <c r="H6939" i="3"/>
  <c r="I6941" i="3"/>
  <c r="H6941" i="3"/>
  <c r="N6943" i="3"/>
  <c r="M6946" i="3"/>
  <c r="M6947" i="3"/>
  <c r="M6952" i="3"/>
  <c r="M6953" i="3"/>
  <c r="M6956" i="3"/>
  <c r="M6958" i="3"/>
  <c r="N6964" i="3"/>
  <c r="M6964" i="3"/>
  <c r="N6965" i="3"/>
  <c r="M6967" i="3"/>
  <c r="N6970" i="3"/>
  <c r="M6970" i="3"/>
  <c r="M6973" i="3"/>
  <c r="I6975" i="3"/>
  <c r="H6976" i="3"/>
  <c r="H6977" i="3"/>
  <c r="I6977" i="3"/>
  <c r="I6978" i="3"/>
  <c r="I6979" i="3"/>
  <c r="I6985" i="3"/>
  <c r="H6987" i="3"/>
  <c r="I6987" i="3"/>
  <c r="I6994" i="3"/>
  <c r="N6995" i="3"/>
  <c r="M6995" i="3"/>
  <c r="H7001" i="3"/>
  <c r="I7001" i="3"/>
  <c r="H7005" i="3"/>
  <c r="I7005" i="3"/>
  <c r="N7006" i="3"/>
  <c r="N7008" i="3"/>
  <c r="I7012" i="3"/>
  <c r="H7013" i="3"/>
  <c r="I7013" i="3"/>
  <c r="N7014" i="3"/>
  <c r="N7018" i="3"/>
  <c r="M7018" i="3"/>
  <c r="H7031" i="3"/>
  <c r="I7031" i="3"/>
  <c r="I7034" i="3"/>
  <c r="H7034" i="3"/>
  <c r="N7039" i="3"/>
  <c r="M7039" i="3"/>
  <c r="I7042" i="3"/>
  <c r="H7042" i="3"/>
  <c r="I7048" i="3"/>
  <c r="N7049" i="3"/>
  <c r="M7049" i="3"/>
  <c r="H7054" i="3"/>
  <c r="I7054" i="3"/>
  <c r="N7056" i="3"/>
  <c r="M7056" i="3"/>
  <c r="N7059" i="3"/>
  <c r="H7062" i="3"/>
  <c r="I7062" i="3"/>
  <c r="N7063" i="3"/>
  <c r="N7065" i="3"/>
  <c r="I7069" i="3"/>
  <c r="H7070" i="3"/>
  <c r="I7070" i="3"/>
  <c r="N7071" i="3"/>
  <c r="N7076" i="3"/>
  <c r="M7076" i="3"/>
  <c r="N7095" i="3"/>
  <c r="N7108" i="3"/>
  <c r="N7124" i="3"/>
  <c r="N7140" i="3"/>
  <c r="H7160" i="3"/>
  <c r="I7160" i="3"/>
  <c r="H7165" i="3"/>
  <c r="I7165" i="3"/>
  <c r="H7180" i="3"/>
  <c r="I7180" i="3"/>
  <c r="M6424" i="3"/>
  <c r="M6427" i="3"/>
  <c r="I6428" i="3"/>
  <c r="H6429" i="3"/>
  <c r="I6434" i="3"/>
  <c r="M6435" i="3"/>
  <c r="I6436" i="3"/>
  <c r="M6441" i="3"/>
  <c r="I6443" i="3"/>
  <c r="I6447" i="3"/>
  <c r="M6449" i="3"/>
  <c r="M6453" i="3"/>
  <c r="M6456" i="3"/>
  <c r="I6457" i="3"/>
  <c r="H6458" i="3"/>
  <c r="I6462" i="3"/>
  <c r="M6464" i="3"/>
  <c r="I6468" i="3"/>
  <c r="H6469" i="3"/>
  <c r="M6476" i="3"/>
  <c r="I6480" i="3"/>
  <c r="I6487" i="3"/>
  <c r="M6489" i="3"/>
  <c r="M6493" i="3"/>
  <c r="I6495" i="3"/>
  <c r="H6496" i="3"/>
  <c r="I6500" i="3"/>
  <c r="M6502" i="3"/>
  <c r="H6504" i="3"/>
  <c r="I6508" i="3"/>
  <c r="M6510" i="3"/>
  <c r="I6515" i="3"/>
  <c r="H6516" i="3"/>
  <c r="I6521" i="3"/>
  <c r="M6523" i="3"/>
  <c r="M6528" i="3"/>
  <c r="I6530" i="3"/>
  <c r="H6531" i="3"/>
  <c r="I6536" i="3"/>
  <c r="M6538" i="3"/>
  <c r="M6542" i="3"/>
  <c r="I6544" i="3"/>
  <c r="H6545" i="3"/>
  <c r="I6548" i="3"/>
  <c r="M6550" i="3"/>
  <c r="I6557" i="3"/>
  <c r="H6558" i="3"/>
  <c r="I6563" i="3"/>
  <c r="M6565" i="3"/>
  <c r="M6571" i="3"/>
  <c r="M6575" i="3"/>
  <c r="H6577" i="3"/>
  <c r="I6579" i="3"/>
  <c r="I6585" i="3"/>
  <c r="M6587" i="3"/>
  <c r="M6588" i="3"/>
  <c r="I6589" i="3"/>
  <c r="M6596" i="3"/>
  <c r="I6597" i="3"/>
  <c r="H6598" i="3"/>
  <c r="M6602" i="3"/>
  <c r="H6607" i="3"/>
  <c r="H6611" i="3"/>
  <c r="I6618" i="3"/>
  <c r="I6622" i="3"/>
  <c r="I6626" i="3"/>
  <c r="I6633" i="3"/>
  <c r="M6635" i="3"/>
  <c r="I6642" i="3"/>
  <c r="M6643" i="3"/>
  <c r="I6651" i="3"/>
  <c r="H6652" i="3"/>
  <c r="M6660" i="3"/>
  <c r="I6662" i="3"/>
  <c r="H6663" i="3"/>
  <c r="I6668" i="3"/>
  <c r="M6669" i="3"/>
  <c r="M6673" i="3"/>
  <c r="I6675" i="3"/>
  <c r="M6676" i="3"/>
  <c r="I6680" i="3"/>
  <c r="I6685" i="3"/>
  <c r="M6687" i="3"/>
  <c r="M6691" i="3"/>
  <c r="I6693" i="3"/>
  <c r="H6694" i="3"/>
  <c r="M6698" i="3"/>
  <c r="I6700" i="3"/>
  <c r="M6702" i="3"/>
  <c r="I6705" i="3"/>
  <c r="M6707" i="3"/>
  <c r="M6712" i="3"/>
  <c r="I6713" i="3"/>
  <c r="H6714" i="3"/>
  <c r="I6715" i="3"/>
  <c r="H6716" i="3"/>
  <c r="I6729" i="3"/>
  <c r="M6731" i="3"/>
  <c r="I6738" i="3"/>
  <c r="H6739" i="3"/>
  <c r="M6745" i="3"/>
  <c r="M6748" i="3"/>
  <c r="I6750" i="3"/>
  <c r="H6751" i="3"/>
  <c r="I6756" i="3"/>
  <c r="M6758" i="3"/>
  <c r="M6762" i="3"/>
  <c r="I6764" i="3"/>
  <c r="H6765" i="3"/>
  <c r="I6770" i="3"/>
  <c r="M6772" i="3"/>
  <c r="M6776" i="3"/>
  <c r="I6778" i="3"/>
  <c r="H6779" i="3"/>
  <c r="I6784" i="3"/>
  <c r="M6791" i="3"/>
  <c r="I6793" i="3"/>
  <c r="H6794" i="3"/>
  <c r="I6799" i="3"/>
  <c r="M6801" i="3"/>
  <c r="M6806" i="3"/>
  <c r="M6809" i="3"/>
  <c r="M6813" i="3"/>
  <c r="I6815" i="3"/>
  <c r="H6816" i="3"/>
  <c r="M6822" i="3"/>
  <c r="I6828" i="3"/>
  <c r="M6834" i="3"/>
  <c r="I6836" i="3"/>
  <c r="M6838" i="3"/>
  <c r="M6844" i="3"/>
  <c r="M6845" i="3"/>
  <c r="M6847" i="3"/>
  <c r="M6848" i="3"/>
  <c r="N6853" i="3"/>
  <c r="N6856" i="3"/>
  <c r="M6856" i="3"/>
  <c r="I6861" i="3"/>
  <c r="H6862" i="3"/>
  <c r="H6863" i="3"/>
  <c r="I6863" i="3"/>
  <c r="I6864" i="3"/>
  <c r="I6867" i="3"/>
  <c r="H6869" i="3"/>
  <c r="I6869" i="3"/>
  <c r="H6876" i="3"/>
  <c r="I6877" i="3"/>
  <c r="H6878" i="3"/>
  <c r="N6882" i="3"/>
  <c r="M6884" i="3"/>
  <c r="M6885" i="3"/>
  <c r="M6887" i="3"/>
  <c r="M6888" i="3"/>
  <c r="M6891" i="3"/>
  <c r="M6893" i="3"/>
  <c r="N6895" i="3"/>
  <c r="M6895" i="3"/>
  <c r="N6896" i="3"/>
  <c r="N6900" i="3"/>
  <c r="M6900" i="3"/>
  <c r="I6904" i="3"/>
  <c r="H6905" i="3"/>
  <c r="I6905" i="3"/>
  <c r="I6906" i="3"/>
  <c r="I6907" i="3"/>
  <c r="H6918" i="3"/>
  <c r="I6919" i="3"/>
  <c r="H6920" i="3"/>
  <c r="M6923" i="3"/>
  <c r="M6924" i="3"/>
  <c r="N6930" i="3"/>
  <c r="M6930" i="3"/>
  <c r="H6940" i="3"/>
  <c r="I6940" i="3"/>
  <c r="H6949" i="3"/>
  <c r="I6950" i="3"/>
  <c r="H6951" i="3"/>
  <c r="I6957" i="3"/>
  <c r="H6957" i="3"/>
  <c r="N6959" i="3"/>
  <c r="M6962" i="3"/>
  <c r="M6963" i="3"/>
  <c r="M6968" i="3"/>
  <c r="M6969" i="3"/>
  <c r="M6972" i="3"/>
  <c r="N6979" i="3"/>
  <c r="M6979" i="3"/>
  <c r="N6980" i="3"/>
  <c r="N6985" i="3"/>
  <c r="M6985" i="3"/>
  <c r="I6991" i="3"/>
  <c r="H6992" i="3"/>
  <c r="H6993" i="3"/>
  <c r="I6993" i="3"/>
  <c r="I6996" i="3"/>
  <c r="H6996" i="3"/>
  <c r="N7001" i="3"/>
  <c r="M7001" i="3"/>
  <c r="I7004" i="3"/>
  <c r="N7005" i="3"/>
  <c r="M7005" i="3"/>
  <c r="H7011" i="3"/>
  <c r="I7011" i="3"/>
  <c r="N7013" i="3"/>
  <c r="M7013" i="3"/>
  <c r="N7016" i="3"/>
  <c r="H7019" i="3"/>
  <c r="I7019" i="3"/>
  <c r="N7020" i="3"/>
  <c r="N7022" i="3"/>
  <c r="H7026" i="3"/>
  <c r="I7026" i="3"/>
  <c r="N7031" i="3"/>
  <c r="M7031" i="3"/>
  <c r="H7047" i="3"/>
  <c r="I7047" i="3"/>
  <c r="I7050" i="3"/>
  <c r="H7050" i="3"/>
  <c r="N7054" i="3"/>
  <c r="M7054" i="3"/>
  <c r="I7057" i="3"/>
  <c r="H7057" i="3"/>
  <c r="I7061" i="3"/>
  <c r="N7062" i="3"/>
  <c r="M7062" i="3"/>
  <c r="H7068" i="3"/>
  <c r="I7068" i="3"/>
  <c r="N7070" i="3"/>
  <c r="M7070" i="3"/>
  <c r="N7073" i="3"/>
  <c r="H7078" i="3"/>
  <c r="I7078" i="3"/>
  <c r="N7079" i="3"/>
  <c r="N7081" i="3"/>
  <c r="I7085" i="3"/>
  <c r="H7086" i="3"/>
  <c r="I7086" i="3"/>
  <c r="N7087" i="3"/>
  <c r="N7091" i="3"/>
  <c r="N7105" i="3"/>
  <c r="N7120" i="3"/>
  <c r="N7136" i="3"/>
  <c r="N7148" i="3"/>
  <c r="H7174" i="3"/>
  <c r="I7174" i="3"/>
  <c r="H7179" i="3"/>
  <c r="I7179" i="3"/>
  <c r="N7178" i="3"/>
  <c r="I7185" i="3"/>
  <c r="I7186" i="3"/>
  <c r="I7196" i="3"/>
  <c r="I7197" i="3"/>
  <c r="N7200" i="3"/>
  <c r="I7204" i="3"/>
  <c r="N7208" i="3"/>
  <c r="N7216" i="3"/>
  <c r="I7220" i="3"/>
  <c r="I7228" i="3"/>
  <c r="I7233" i="3"/>
  <c r="I7239" i="3"/>
  <c r="I7240" i="3"/>
  <c r="I7248" i="3"/>
  <c r="I7263" i="3"/>
  <c r="I7274" i="3"/>
  <c r="N7282" i="3"/>
  <c r="N7288" i="3"/>
  <c r="I7294" i="3"/>
  <c r="I7301" i="3"/>
  <c r="I7307" i="3"/>
  <c r="I7312" i="3"/>
  <c r="I7313" i="3"/>
  <c r="N7315" i="3"/>
  <c r="I7320" i="3"/>
  <c r="I7328" i="3"/>
  <c r="I7333" i="3"/>
  <c r="I7340" i="3"/>
  <c r="N7343" i="3"/>
  <c r="M7343" i="3"/>
  <c r="N7347" i="3"/>
  <c r="M7347" i="3"/>
  <c r="N7351" i="3"/>
  <c r="M7351" i="3"/>
  <c r="N7354" i="3"/>
  <c r="M7354" i="3"/>
  <c r="N7358" i="3"/>
  <c r="M7358" i="3"/>
  <c r="N7362" i="3"/>
  <c r="M7362" i="3"/>
  <c r="N7365" i="3"/>
  <c r="M7365" i="3"/>
  <c r="N7369" i="3"/>
  <c r="M7369" i="3"/>
  <c r="N7376" i="3"/>
  <c r="M7376" i="3"/>
  <c r="N7380" i="3"/>
  <c r="M7380" i="3"/>
  <c r="N7386" i="3"/>
  <c r="M7386" i="3"/>
  <c r="N7393" i="3"/>
  <c r="M7393" i="3"/>
  <c r="N7398" i="3"/>
  <c r="M7398" i="3"/>
  <c r="N7401" i="3"/>
  <c r="M7401" i="3"/>
  <c r="N7412" i="3"/>
  <c r="M7412" i="3"/>
  <c r="N7421" i="3"/>
  <c r="M7421" i="3"/>
  <c r="N7426" i="3"/>
  <c r="M7426" i="3"/>
  <c r="N7435" i="3"/>
  <c r="M7435" i="3"/>
  <c r="N7446" i="3"/>
  <c r="M7446" i="3"/>
  <c r="N7452" i="3"/>
  <c r="M7452" i="3"/>
  <c r="N7462" i="3"/>
  <c r="M7462" i="3"/>
  <c r="N7467" i="3"/>
  <c r="M7467" i="3"/>
  <c r="N7472" i="3"/>
  <c r="M7472" i="3"/>
  <c r="N7475" i="3"/>
  <c r="M7475" i="3"/>
  <c r="N7487" i="3"/>
  <c r="M7487" i="3"/>
  <c r="N7494" i="3"/>
  <c r="M7494" i="3"/>
  <c r="N7501" i="3"/>
  <c r="M7501" i="3"/>
  <c r="N7505" i="3"/>
  <c r="M7505" i="3"/>
  <c r="N7516" i="3"/>
  <c r="M7516" i="3"/>
  <c r="N7520" i="3"/>
  <c r="M7520" i="3"/>
  <c r="N7526" i="3"/>
  <c r="M7526" i="3"/>
  <c r="N7529" i="3"/>
  <c r="M7529" i="3"/>
  <c r="I7190" i="3"/>
  <c r="I7191" i="3"/>
  <c r="N7195" i="3"/>
  <c r="I7201" i="3"/>
  <c r="I7202" i="3"/>
  <c r="I7209" i="3"/>
  <c r="I7210" i="3"/>
  <c r="N7212" i="3"/>
  <c r="N7219" i="3"/>
  <c r="I7222" i="3"/>
  <c r="N7227" i="3"/>
  <c r="I7229" i="3"/>
  <c r="I7230" i="3"/>
  <c r="I7236" i="3"/>
  <c r="I7246" i="3"/>
  <c r="N7247" i="3"/>
  <c r="I7250" i="3"/>
  <c r="N7256" i="3"/>
  <c r="I7258" i="3"/>
  <c r="N7262" i="3"/>
  <c r="I7265" i="3"/>
  <c r="N7273" i="3"/>
  <c r="I7276" i="3"/>
  <c r="N7286" i="3"/>
  <c r="I7287" i="3"/>
  <c r="I7289" i="3"/>
  <c r="I7290" i="3"/>
  <c r="N7293" i="3"/>
  <c r="I7295" i="3"/>
  <c r="I7296" i="3"/>
  <c r="N7300" i="3"/>
  <c r="I7304" i="3"/>
  <c r="N7319" i="3"/>
  <c r="I7324" i="3"/>
  <c r="I7325" i="3"/>
  <c r="I7330" i="3"/>
  <c r="I7331" i="3"/>
  <c r="N7332" i="3"/>
  <c r="N7337" i="3"/>
  <c r="I7341" i="3"/>
  <c r="N7344" i="3"/>
  <c r="M7344" i="3"/>
  <c r="N7363" i="3"/>
  <c r="M7363" i="3"/>
  <c r="N7372" i="3"/>
  <c r="M7372" i="3"/>
  <c r="N7389" i="3"/>
  <c r="M7389" i="3"/>
  <c r="N7396" i="3"/>
  <c r="M7396" i="3"/>
  <c r="N7400" i="3"/>
  <c r="M7400" i="3"/>
  <c r="N7408" i="3"/>
  <c r="M7408" i="3"/>
  <c r="N7415" i="3"/>
  <c r="M7415" i="3"/>
  <c r="N7418" i="3"/>
  <c r="M7418" i="3"/>
  <c r="N7431" i="3"/>
  <c r="M7431" i="3"/>
  <c r="N7438" i="3"/>
  <c r="M7438" i="3"/>
  <c r="N7445" i="3"/>
  <c r="M7445" i="3"/>
  <c r="N7455" i="3"/>
  <c r="M7455" i="3"/>
  <c r="N7458" i="3"/>
  <c r="M7458" i="3"/>
  <c r="N7491" i="3"/>
  <c r="M7491" i="3"/>
  <c r="N7498" i="3"/>
  <c r="M7498" i="3"/>
  <c r="N7507" i="3"/>
  <c r="M7507" i="3"/>
  <c r="N7510" i="3"/>
  <c r="M7510" i="3"/>
  <c r="N7518" i="3"/>
  <c r="M7518" i="3"/>
  <c r="H8016" i="3"/>
  <c r="I8016" i="3"/>
  <c r="N8030" i="3"/>
  <c r="M8030" i="3"/>
  <c r="I8040" i="3"/>
  <c r="H8040" i="3"/>
  <c r="N8046" i="3"/>
  <c r="M8046" i="3"/>
  <c r="N8055" i="3"/>
  <c r="M8055" i="3"/>
  <c r="I8061" i="3"/>
  <c r="H8061" i="3"/>
  <c r="N8065" i="3"/>
  <c r="M8065" i="3"/>
  <c r="N8076" i="3"/>
  <c r="M8076" i="3"/>
  <c r="I8083" i="3"/>
  <c r="H8083" i="3"/>
  <c r="N8089" i="3"/>
  <c r="M8089" i="3"/>
  <c r="I8096" i="3"/>
  <c r="H8096" i="3"/>
  <c r="I8104" i="3"/>
  <c r="H8104" i="3"/>
  <c r="M7542" i="3"/>
  <c r="M7544" i="3"/>
  <c r="M7546" i="3"/>
  <c r="M7551" i="3"/>
  <c r="M7554" i="3"/>
  <c r="M7557" i="3"/>
  <c r="M7561" i="3"/>
  <c r="M7568" i="3"/>
  <c r="M7574" i="3"/>
  <c r="M7575" i="3"/>
  <c r="M7576" i="3"/>
  <c r="M7577" i="3"/>
  <c r="M7582" i="3"/>
  <c r="M7585" i="3"/>
  <c r="M7589" i="3"/>
  <c r="M7593" i="3"/>
  <c r="M7597" i="3"/>
  <c r="M7601" i="3"/>
  <c r="M7606" i="3"/>
  <c r="M7609" i="3"/>
  <c r="M7616" i="3"/>
  <c r="M7619" i="3"/>
  <c r="M7625" i="3"/>
  <c r="M7626" i="3"/>
  <c r="M7630" i="3"/>
  <c r="M7634" i="3"/>
  <c r="M7638" i="3"/>
  <c r="M7641" i="3"/>
  <c r="M7647" i="3"/>
  <c r="M7655" i="3"/>
  <c r="M7659" i="3"/>
  <c r="M7667" i="3"/>
  <c r="M7668" i="3"/>
  <c r="M7671" i="3"/>
  <c r="M7674" i="3"/>
  <c r="M7680" i="3"/>
  <c r="M7682" i="3"/>
  <c r="M7685" i="3"/>
  <c r="M7692" i="3"/>
  <c r="M7696" i="3"/>
  <c r="M7700" i="3"/>
  <c r="M7704" i="3"/>
  <c r="M7709" i="3"/>
  <c r="M7712" i="3"/>
  <c r="I7716" i="3"/>
  <c r="M7721" i="3"/>
  <c r="M7722" i="3"/>
  <c r="M7734" i="3"/>
  <c r="M7738" i="3"/>
  <c r="M7742" i="3"/>
  <c r="I7753" i="3"/>
  <c r="M7755" i="3"/>
  <c r="I7763" i="3"/>
  <c r="I7769" i="3"/>
  <c r="I7780" i="3"/>
  <c r="M7782" i="3"/>
  <c r="M7788" i="3"/>
  <c r="I7796" i="3"/>
  <c r="M7798" i="3"/>
  <c r="M7804" i="3"/>
  <c r="I7823" i="3"/>
  <c r="M7846" i="3"/>
  <c r="M7853" i="3"/>
  <c r="I7857" i="3"/>
  <c r="M7862" i="3"/>
  <c r="I7870" i="3"/>
  <c r="M7872" i="3"/>
  <c r="M7877" i="3"/>
  <c r="M7885" i="3"/>
  <c r="M7889" i="3"/>
  <c r="M7900" i="3"/>
  <c r="I7910" i="3"/>
  <c r="I7917" i="3"/>
  <c r="M7918" i="3"/>
  <c r="I7921" i="3"/>
  <c r="M7922" i="3"/>
  <c r="M7928" i="3"/>
  <c r="N7940" i="3"/>
  <c r="N7942" i="3"/>
  <c r="I7946" i="3"/>
  <c r="M7948" i="3"/>
  <c r="M7954" i="3"/>
  <c r="M7955" i="3"/>
  <c r="M7969" i="3"/>
  <c r="I7974" i="3"/>
  <c r="M7981" i="3"/>
  <c r="N7985" i="3"/>
  <c r="I7989" i="3"/>
  <c r="H8007" i="3"/>
  <c r="I8007" i="3"/>
  <c r="N8015" i="3"/>
  <c r="I8042" i="3"/>
  <c r="H8042" i="3"/>
  <c r="I8085" i="3"/>
  <c r="H8085" i="3"/>
  <c r="N8098" i="3"/>
  <c r="M8098" i="3"/>
  <c r="N8106" i="3"/>
  <c r="M8106" i="3"/>
  <c r="N8113" i="3"/>
  <c r="M8113" i="3"/>
  <c r="N8116" i="3"/>
  <c r="M8116" i="3"/>
  <c r="H7964" i="3"/>
  <c r="I7964" i="3"/>
  <c r="I8026" i="3"/>
  <c r="H8026" i="3"/>
  <c r="N8032" i="3"/>
  <c r="M8032" i="3"/>
  <c r="N8044" i="3"/>
  <c r="M8044" i="3"/>
  <c r="I8051" i="3"/>
  <c r="H8051" i="3"/>
  <c r="N8054" i="3"/>
  <c r="M8054" i="3"/>
  <c r="N8063" i="3"/>
  <c r="M8063" i="3"/>
  <c r="I8072" i="3"/>
  <c r="H8072" i="3"/>
  <c r="N8087" i="3"/>
  <c r="M8087" i="3"/>
  <c r="N8090" i="3"/>
  <c r="M8090" i="3"/>
  <c r="I8101" i="3"/>
  <c r="H8101" i="3"/>
  <c r="I8110" i="3"/>
  <c r="H8110" i="3"/>
  <c r="I7712" i="3"/>
  <c r="I7721" i="3"/>
  <c r="I7734" i="3"/>
  <c r="I7742" i="3"/>
  <c r="I7788" i="3"/>
  <c r="I7804" i="3"/>
  <c r="I7846" i="3"/>
  <c r="I7853" i="3"/>
  <c r="I7862" i="3"/>
  <c r="I7877" i="3"/>
  <c r="I7889" i="3"/>
  <c r="I7900" i="3"/>
  <c r="I7940" i="3"/>
  <c r="H7954" i="3"/>
  <c r="I7954" i="3"/>
  <c r="I8000" i="3"/>
  <c r="N8014" i="3"/>
  <c r="I8015" i="3"/>
  <c r="I8028" i="3"/>
  <c r="H8028" i="3"/>
  <c r="I8053" i="3"/>
  <c r="H8053" i="3"/>
  <c r="I8074" i="3"/>
  <c r="H8074" i="3"/>
  <c r="N8099" i="3"/>
  <c r="M8099" i="3"/>
  <c r="N8107" i="3"/>
  <c r="M8107" i="3"/>
  <c r="N8112" i="3"/>
  <c r="M8112" i="3"/>
  <c r="N8117" i="3"/>
  <c r="M8117" i="3"/>
  <c r="N8631" i="3"/>
  <c r="M8631" i="3"/>
  <c r="H8649" i="3"/>
  <c r="I8649" i="3"/>
  <c r="N8654" i="3"/>
  <c r="M8654" i="3"/>
  <c r="N8655" i="3"/>
  <c r="M8655" i="3"/>
  <c r="N8656" i="3"/>
  <c r="M8656" i="3"/>
  <c r="N8657" i="3"/>
  <c r="M8657" i="3"/>
  <c r="H8122" i="3"/>
  <c r="M8124" i="3"/>
  <c r="M8125" i="3"/>
  <c r="H8130" i="3"/>
  <c r="M8132" i="3"/>
  <c r="M8133" i="3"/>
  <c r="H8137" i="3"/>
  <c r="M8139" i="3"/>
  <c r="H8144" i="3"/>
  <c r="M8146" i="3"/>
  <c r="M8147" i="3"/>
  <c r="H8151" i="3"/>
  <c r="M8153" i="3"/>
  <c r="M8154" i="3"/>
  <c r="H8159" i="3"/>
  <c r="M8161" i="3"/>
  <c r="M8162" i="3"/>
  <c r="M8166" i="3"/>
  <c r="M8167" i="3"/>
  <c r="H8172" i="3"/>
  <c r="M8174" i="3"/>
  <c r="M8175" i="3"/>
  <c r="H8180" i="3"/>
  <c r="M8182" i="3"/>
  <c r="M8188" i="3"/>
  <c r="M8189" i="3"/>
  <c r="H8194" i="3"/>
  <c r="M8196" i="3"/>
  <c r="M8197" i="3"/>
  <c r="H8202" i="3"/>
  <c r="M8204" i="3"/>
  <c r="M8205" i="3"/>
  <c r="H8210" i="3"/>
  <c r="M8212" i="3"/>
  <c r="M8213" i="3"/>
  <c r="H8218" i="3"/>
  <c r="M8220" i="3"/>
  <c r="M8221" i="3"/>
  <c r="H8226" i="3"/>
  <c r="M8228" i="3"/>
  <c r="M8229" i="3"/>
  <c r="H8234" i="3"/>
  <c r="M8236" i="3"/>
  <c r="M8237" i="3"/>
  <c r="H8242" i="3"/>
  <c r="M8244" i="3"/>
  <c r="M8245" i="3"/>
  <c r="H8250" i="3"/>
  <c r="M8252" i="3"/>
  <c r="H8257" i="3"/>
  <c r="M8259" i="3"/>
  <c r="H8264" i="3"/>
  <c r="M8266" i="3"/>
  <c r="H8271" i="3"/>
  <c r="M8272" i="3"/>
  <c r="M8273" i="3"/>
  <c r="H8276" i="3"/>
  <c r="M8277" i="3"/>
  <c r="M8278" i="3"/>
  <c r="M8282" i="3"/>
  <c r="M8283" i="3"/>
  <c r="H8288" i="3"/>
  <c r="M8290" i="3"/>
  <c r="M8295" i="3"/>
  <c r="H8300" i="3"/>
  <c r="M8301" i="3"/>
  <c r="M8307" i="3"/>
  <c r="M8312" i="3"/>
  <c r="M8317" i="3"/>
  <c r="H8320" i="3"/>
  <c r="M8321" i="3"/>
  <c r="H8325" i="3"/>
  <c r="M8326" i="3"/>
  <c r="H8330" i="3"/>
  <c r="M8331" i="3"/>
  <c r="M8332" i="3"/>
  <c r="H8336" i="3"/>
  <c r="M8338" i="3"/>
  <c r="M8340" i="3"/>
  <c r="M8342" i="3"/>
  <c r="M8343" i="3"/>
  <c r="M8344" i="3"/>
  <c r="M8346" i="3"/>
  <c r="M8347" i="3"/>
  <c r="M8350" i="3"/>
  <c r="M8352" i="3"/>
  <c r="M8353" i="3"/>
  <c r="M8356" i="3"/>
  <c r="M8357" i="3"/>
  <c r="M8360" i="3"/>
  <c r="M8363" i="3"/>
  <c r="M8365" i="3"/>
  <c r="M8366" i="3"/>
  <c r="M8368" i="3"/>
  <c r="M8369" i="3"/>
  <c r="M8371" i="3"/>
  <c r="M8373" i="3"/>
  <c r="M8374" i="3"/>
  <c r="M8376" i="3"/>
  <c r="M8378" i="3"/>
  <c r="M8379" i="3"/>
  <c r="M8381" i="3"/>
  <c r="M8382" i="3"/>
  <c r="M8385" i="3"/>
  <c r="M8386" i="3"/>
  <c r="M8389" i="3"/>
  <c r="M8390" i="3"/>
  <c r="M8392" i="3"/>
  <c r="M8395" i="3"/>
  <c r="M8396" i="3"/>
  <c r="M8399" i="3"/>
  <c r="M8400" i="3"/>
  <c r="M8403" i="3"/>
  <c r="M8404" i="3"/>
  <c r="M8406" i="3"/>
  <c r="M8407" i="3"/>
  <c r="M8409" i="3"/>
  <c r="M8410" i="3"/>
  <c r="M8412" i="3"/>
  <c r="M8414" i="3"/>
  <c r="M8415" i="3"/>
  <c r="M8417" i="3"/>
  <c r="M8419" i="3"/>
  <c r="M8420" i="3"/>
  <c r="M8423" i="3"/>
  <c r="M8424" i="3"/>
  <c r="M8427" i="3"/>
  <c r="M8430" i="3"/>
  <c r="M8431" i="3"/>
  <c r="M8433" i="3"/>
  <c r="M8435" i="3"/>
  <c r="M8436" i="3"/>
  <c r="M8438" i="3"/>
  <c r="M8439" i="3"/>
  <c r="M8442" i="3"/>
  <c r="M8443" i="3"/>
  <c r="M8445" i="3"/>
  <c r="M8446" i="3"/>
  <c r="M8448" i="3"/>
  <c r="M8451" i="3"/>
  <c r="M8452" i="3"/>
  <c r="M8455" i="3"/>
  <c r="M8457" i="3"/>
  <c r="M8459" i="3"/>
  <c r="M8460" i="3"/>
  <c r="M8462" i="3"/>
  <c r="M8464" i="3"/>
  <c r="M8465" i="3"/>
  <c r="M8467" i="3"/>
  <c r="M8468" i="3"/>
  <c r="M8471" i="3"/>
  <c r="M8474" i="3"/>
  <c r="M8475" i="3"/>
  <c r="M8478" i="3"/>
  <c r="M8479" i="3"/>
  <c r="M8481" i="3"/>
  <c r="M8482" i="3"/>
  <c r="M8484" i="3"/>
  <c r="M8485" i="3"/>
  <c r="M8487" i="3"/>
  <c r="M8489" i="3"/>
  <c r="M8492" i="3"/>
  <c r="M8493" i="3"/>
  <c r="M8495" i="3"/>
  <c r="M8497" i="3"/>
  <c r="M8498" i="3"/>
  <c r="M8501" i="3"/>
  <c r="M8502" i="3"/>
  <c r="M8505" i="3"/>
  <c r="M8507" i="3"/>
  <c r="M8509" i="3"/>
  <c r="M8511" i="3"/>
  <c r="M8512" i="3"/>
  <c r="M8514" i="3"/>
  <c r="M8516" i="3"/>
  <c r="M8519" i="3"/>
  <c r="M8520" i="3"/>
  <c r="M8523" i="3"/>
  <c r="M8525" i="3"/>
  <c r="M8526" i="3"/>
  <c r="M8528" i="3"/>
  <c r="H8530" i="3"/>
  <c r="M8531" i="3"/>
  <c r="M8535" i="3"/>
  <c r="I8536" i="3"/>
  <c r="H8537" i="3"/>
  <c r="M8539" i="3"/>
  <c r="I8541" i="3"/>
  <c r="H8542" i="3"/>
  <c r="M8543" i="3"/>
  <c r="M8544" i="3"/>
  <c r="M8547" i="3"/>
  <c r="H8549" i="3"/>
  <c r="H8553" i="3"/>
  <c r="M8554" i="3"/>
  <c r="I8558" i="3"/>
  <c r="I8561" i="3"/>
  <c r="H8562" i="3"/>
  <c r="M8563" i="3"/>
  <c r="I8569" i="3"/>
  <c r="M8571" i="3"/>
  <c r="I8574" i="3"/>
  <c r="H8575" i="3"/>
  <c r="M8576" i="3"/>
  <c r="M8579" i="3"/>
  <c r="I8580" i="3"/>
  <c r="H8581" i="3"/>
  <c r="M8582" i="3"/>
  <c r="I8585" i="3"/>
  <c r="H8586" i="3"/>
  <c r="M8587" i="3"/>
  <c r="M8588" i="3"/>
  <c r="M8591" i="3"/>
  <c r="I8593" i="3"/>
  <c r="H8596" i="3"/>
  <c r="M8599" i="3"/>
  <c r="I8602" i="3"/>
  <c r="H8603" i="3"/>
  <c r="M8604" i="3"/>
  <c r="M8605" i="3"/>
  <c r="M8608" i="3"/>
  <c r="H8609" i="3"/>
  <c r="H8610" i="3"/>
  <c r="M8611" i="3"/>
  <c r="M8613" i="3"/>
  <c r="H8614" i="3"/>
  <c r="M8616" i="3"/>
  <c r="I8620" i="3"/>
  <c r="I8621" i="3"/>
  <c r="I8626" i="3"/>
  <c r="M8628" i="3"/>
  <c r="N8633" i="3"/>
  <c r="M8633" i="3"/>
  <c r="I8635" i="3"/>
  <c r="N8637" i="3"/>
  <c r="M8637" i="3"/>
  <c r="N8638" i="3"/>
  <c r="M8638" i="3"/>
  <c r="N8640" i="3"/>
  <c r="M8640" i="3"/>
  <c r="N8644" i="3"/>
  <c r="M8644" i="3"/>
  <c r="I8645" i="3"/>
  <c r="I8647" i="3"/>
  <c r="N8648" i="3"/>
  <c r="N8649" i="3"/>
  <c r="M8649" i="3"/>
  <c r="N8650" i="3"/>
  <c r="N8651" i="3"/>
  <c r="M8651" i="3"/>
  <c r="N8652" i="3"/>
  <c r="M8652" i="3"/>
  <c r="N8659" i="3"/>
  <c r="M8659" i="3"/>
  <c r="N8635" i="3"/>
  <c r="M8635" i="3"/>
  <c r="N8668" i="3"/>
  <c r="M8668" i="3"/>
  <c r="M8025" i="3"/>
  <c r="M8039" i="3"/>
  <c r="M8082" i="3"/>
  <c r="M8095" i="3"/>
  <c r="M8100" i="3"/>
  <c r="M8103" i="3"/>
  <c r="M8109" i="3"/>
  <c r="M8121" i="3"/>
  <c r="M8129" i="3"/>
  <c r="M8135" i="3"/>
  <c r="M8143" i="3"/>
  <c r="M8158" i="3"/>
  <c r="M8171" i="3"/>
  <c r="M8179" i="3"/>
  <c r="M8186" i="3"/>
  <c r="M8193" i="3"/>
  <c r="M8201" i="3"/>
  <c r="M8209" i="3"/>
  <c r="M8217" i="3"/>
  <c r="M8225" i="3"/>
  <c r="M8233" i="3"/>
  <c r="M8241" i="3"/>
  <c r="M8249" i="3"/>
  <c r="M8256" i="3"/>
  <c r="M8263" i="3"/>
  <c r="M8270" i="3"/>
  <c r="M8287" i="3"/>
  <c r="M8293" i="3"/>
  <c r="M8299" i="3"/>
  <c r="M8305" i="3"/>
  <c r="M8310" i="3"/>
  <c r="M8315" i="3"/>
  <c r="M8335" i="3"/>
  <c r="I8339" i="3"/>
  <c r="I8349" i="3"/>
  <c r="I8355" i="3"/>
  <c r="I8359" i="3"/>
  <c r="I8362" i="3"/>
  <c r="I8364" i="3"/>
  <c r="I8367" i="3"/>
  <c r="I8370" i="3"/>
  <c r="I8377" i="3"/>
  <c r="I8380" i="3"/>
  <c r="I8384" i="3"/>
  <c r="I8388" i="3"/>
  <c r="I8391" i="3"/>
  <c r="I8394" i="3"/>
  <c r="I8398" i="3"/>
  <c r="I8402" i="3"/>
  <c r="I8408" i="3"/>
  <c r="I8411" i="3"/>
  <c r="I8413" i="3"/>
  <c r="I8416" i="3"/>
  <c r="I8418" i="3"/>
  <c r="I8422" i="3"/>
  <c r="I8426" i="3"/>
  <c r="I8429" i="3"/>
  <c r="I8437" i="3"/>
  <c r="I8441" i="3"/>
  <c r="I8450" i="3"/>
  <c r="I8454" i="3"/>
  <c r="I8456" i="3"/>
  <c r="I8461" i="3"/>
  <c r="I8470" i="3"/>
  <c r="I8473" i="3"/>
  <c r="I8477" i="3"/>
  <c r="I8483" i="3"/>
  <c r="I8488" i="3"/>
  <c r="I8491" i="3"/>
  <c r="I8496" i="3"/>
  <c r="I8500" i="3"/>
  <c r="I8504" i="3"/>
  <c r="I8513" i="3"/>
  <c r="I8515" i="3"/>
  <c r="I8518" i="3"/>
  <c r="I8521" i="3"/>
  <c r="I8527" i="3"/>
  <c r="I8531" i="3"/>
  <c r="I8535" i="3"/>
  <c r="M8536" i="3"/>
  <c r="M8541" i="3"/>
  <c r="I8543" i="3"/>
  <c r="H8544" i="3"/>
  <c r="I8547" i="3"/>
  <c r="H8554" i="3"/>
  <c r="M8558" i="3"/>
  <c r="M8561" i="3"/>
  <c r="H8563" i="3"/>
  <c r="M8569" i="3"/>
  <c r="M8574" i="3"/>
  <c r="H8576" i="3"/>
  <c r="I8579" i="3"/>
  <c r="M8580" i="3"/>
  <c r="M8585" i="3"/>
  <c r="I8587" i="3"/>
  <c r="H8588" i="3"/>
  <c r="I8591" i="3"/>
  <c r="M8593" i="3"/>
  <c r="M8602" i="3"/>
  <c r="I8604" i="3"/>
  <c r="H8605" i="3"/>
  <c r="I8608" i="3"/>
  <c r="I8611" i="3"/>
  <c r="I8613" i="3"/>
  <c r="H8616" i="3"/>
  <c r="M8620" i="3"/>
  <c r="M8621" i="3"/>
  <c r="M8626" i="3"/>
  <c r="I8628" i="3"/>
  <c r="I8631" i="3"/>
  <c r="N8636" i="3"/>
  <c r="M8636" i="3"/>
  <c r="N8643" i="3"/>
  <c r="M8643" i="3"/>
  <c r="N8645" i="3"/>
  <c r="N8646" i="3"/>
  <c r="M8646" i="3"/>
  <c r="N8647" i="3"/>
  <c r="H8648" i="3"/>
  <c r="I8648" i="3"/>
  <c r="H8650" i="3"/>
  <c r="I8650" i="3"/>
  <c r="N8658" i="3"/>
  <c r="M8658" i="3"/>
  <c r="N8661" i="3"/>
  <c r="M8661" i="3"/>
  <c r="M8694" i="3"/>
  <c r="N8694" i="3"/>
  <c r="M8702" i="3"/>
  <c r="N8702" i="3"/>
  <c r="M8704" i="3"/>
  <c r="N8704" i="3"/>
  <c r="M8720" i="3"/>
  <c r="N8720" i="3"/>
  <c r="M8722" i="3"/>
  <c r="N8722" i="3"/>
  <c r="H8757" i="3"/>
  <c r="H8763" i="3"/>
  <c r="M8769" i="3"/>
  <c r="H8693" i="3"/>
  <c r="H8706" i="3"/>
  <c r="M8714" i="3"/>
  <c r="N8714" i="3"/>
  <c r="I8715" i="3"/>
  <c r="H8715" i="3"/>
  <c r="M8726" i="3"/>
  <c r="N8726" i="3"/>
  <c r="M8733" i="3"/>
  <c r="N8733" i="3"/>
  <c r="M8738" i="3"/>
  <c r="N8738" i="3"/>
  <c r="M8742" i="3"/>
  <c r="N8742" i="3"/>
  <c r="I8756" i="3"/>
  <c r="H8756" i="3"/>
  <c r="M8776" i="3"/>
  <c r="N8776" i="3"/>
  <c r="H8796" i="3"/>
  <c r="I8796" i="3"/>
  <c r="M8667" i="3"/>
  <c r="M8671" i="3"/>
  <c r="M8673" i="3"/>
  <c r="M8676" i="3"/>
  <c r="M8677" i="3"/>
  <c r="H8682" i="3"/>
  <c r="H8689" i="3"/>
  <c r="H8695" i="3"/>
  <c r="H8705" i="3"/>
  <c r="H8711" i="3"/>
  <c r="M8713" i="3"/>
  <c r="N8713" i="3"/>
  <c r="M8716" i="3"/>
  <c r="N8716" i="3"/>
  <c r="H8723" i="3"/>
  <c r="H8727" i="3"/>
  <c r="M8729" i="3"/>
  <c r="N8729" i="3"/>
  <c r="H8735" i="3"/>
  <c r="M8743" i="3"/>
  <c r="N8743" i="3"/>
  <c r="H8744" i="3"/>
  <c r="M8749" i="3"/>
  <c r="N8749" i="3"/>
  <c r="M8771" i="3"/>
  <c r="H8788" i="3"/>
  <c r="I8788" i="3"/>
  <c r="H8793" i="3"/>
  <c r="I8793" i="3"/>
  <c r="H8803" i="3"/>
  <c r="I8803" i="3"/>
  <c r="M8663" i="3"/>
  <c r="M8664" i="3"/>
  <c r="M8666" i="3"/>
  <c r="M8670" i="3"/>
  <c r="M8672" i="3"/>
  <c r="M8674" i="3"/>
  <c r="M8675" i="3"/>
  <c r="N8680" i="3"/>
  <c r="N8688" i="3"/>
  <c r="H8701" i="3"/>
  <c r="I8703" i="3"/>
  <c r="H8703" i="3"/>
  <c r="I8707" i="3"/>
  <c r="H8708" i="3"/>
  <c r="I8710" i="3"/>
  <c r="H8710" i="3"/>
  <c r="I8721" i="3"/>
  <c r="H8721" i="3"/>
  <c r="I8730" i="3"/>
  <c r="H8730" i="3"/>
  <c r="I8741" i="3"/>
  <c r="H8741" i="3"/>
  <c r="I8750" i="3"/>
  <c r="H8750" i="3"/>
  <c r="I8800" i="3"/>
  <c r="H8800" i="3"/>
  <c r="M8698" i="3"/>
  <c r="N8698" i="3"/>
  <c r="M8705" i="3"/>
  <c r="N8705" i="3"/>
  <c r="M8711" i="3"/>
  <c r="N8711" i="3"/>
  <c r="M8717" i="3"/>
  <c r="N8717" i="3"/>
  <c r="M8723" i="3"/>
  <c r="N8723" i="3"/>
  <c r="M8730" i="3"/>
  <c r="N8730" i="3"/>
  <c r="H8736" i="3"/>
  <c r="H8740" i="3"/>
  <c r="M8741" i="3"/>
  <c r="N8741" i="3"/>
  <c r="H8748" i="3"/>
  <c r="M8750" i="3"/>
  <c r="N8750" i="3"/>
  <c r="H8752" i="3"/>
  <c r="I8754" i="3"/>
  <c r="H8754" i="3"/>
  <c r="H8769" i="3"/>
  <c r="I8769" i="3"/>
  <c r="M8774" i="3"/>
  <c r="I8792" i="3"/>
  <c r="N8814" i="3"/>
  <c r="I8817" i="3"/>
  <c r="N8818" i="3"/>
  <c r="H8819" i="3"/>
  <c r="H8835" i="3"/>
  <c r="I8839" i="3"/>
  <c r="M8850" i="3"/>
  <c r="N8850" i="3"/>
  <c r="I8855" i="3"/>
  <c r="M8860" i="3"/>
  <c r="N8860" i="3"/>
  <c r="I8868" i="3"/>
  <c r="M8883" i="3"/>
  <c r="N8883" i="3"/>
  <c r="I8889" i="3"/>
  <c r="M8894" i="3"/>
  <c r="N8894" i="3"/>
  <c r="I8897" i="3"/>
  <c r="M8900" i="3"/>
  <c r="N8900" i="3"/>
  <c r="I8918" i="3"/>
  <c r="I8932" i="3"/>
  <c r="M8939" i="3"/>
  <c r="N8939" i="3"/>
  <c r="I8958" i="3"/>
  <c r="I8962" i="3"/>
  <c r="M8975" i="3"/>
  <c r="N8975" i="3"/>
  <c r="I8979" i="3"/>
  <c r="I8983" i="3"/>
  <c r="I8990" i="3"/>
  <c r="I8996" i="3"/>
  <c r="M9008" i="3"/>
  <c r="N9008" i="3"/>
  <c r="I9012" i="3"/>
  <c r="I9018" i="3"/>
  <c r="I9030" i="3"/>
  <c r="I9034" i="3"/>
  <c r="I9048" i="3"/>
  <c r="M9056" i="3"/>
  <c r="N9056" i="3"/>
  <c r="I9060" i="3"/>
  <c r="I9062" i="3"/>
  <c r="I9072" i="3"/>
  <c r="I9074" i="3"/>
  <c r="I9083" i="3"/>
  <c r="M9090" i="3"/>
  <c r="N9090" i="3"/>
  <c r="I9099" i="3"/>
  <c r="M9112" i="3"/>
  <c r="N9112" i="3"/>
  <c r="I9117" i="3"/>
  <c r="I9121" i="3"/>
  <c r="I9143" i="3"/>
  <c r="I9154" i="3"/>
  <c r="I9158" i="3"/>
  <c r="I9181" i="3"/>
  <c r="I9184" i="3"/>
  <c r="I9198" i="3"/>
  <c r="M9204" i="3"/>
  <c r="N9204" i="3"/>
  <c r="M9218" i="3"/>
  <c r="N9218" i="3"/>
  <c r="M9237" i="3"/>
  <c r="N9237" i="3"/>
  <c r="I9242" i="3"/>
  <c r="I9248" i="3"/>
  <c r="M9252" i="3"/>
  <c r="N9252" i="3"/>
  <c r="I9257" i="3"/>
  <c r="I9263" i="3"/>
  <c r="I9282" i="3"/>
  <c r="M9292" i="3"/>
  <c r="N9292" i="3"/>
  <c r="I9295" i="3"/>
  <c r="I9308" i="3"/>
  <c r="I9326" i="3"/>
  <c r="I9341" i="3"/>
  <c r="N8792" i="3"/>
  <c r="M8792" i="3"/>
  <c r="M8795" i="3"/>
  <c r="N8795" i="3"/>
  <c r="M8844" i="3"/>
  <c r="N8844" i="3"/>
  <c r="M8927" i="3"/>
  <c r="N8927" i="3"/>
  <c r="M8951" i="3"/>
  <c r="N8951" i="3"/>
  <c r="M9015" i="3"/>
  <c r="N9015" i="3"/>
  <c r="M9045" i="3"/>
  <c r="N9045" i="3"/>
  <c r="M9081" i="3"/>
  <c r="N9081" i="3"/>
  <c r="M9096" i="3"/>
  <c r="N9096" i="3"/>
  <c r="M9129" i="3"/>
  <c r="N9129" i="3"/>
  <c r="M9167" i="3"/>
  <c r="N9167" i="3"/>
  <c r="M9211" i="3"/>
  <c r="N9211" i="3"/>
  <c r="M9260" i="3"/>
  <c r="N9260" i="3"/>
  <c r="M9302" i="3"/>
  <c r="N9302" i="3"/>
  <c r="M9307" i="3"/>
  <c r="N9307" i="3"/>
  <c r="M9314" i="3"/>
  <c r="N9314" i="3"/>
  <c r="M9324" i="3"/>
  <c r="N9324" i="3"/>
  <c r="M9349" i="3"/>
  <c r="N9349" i="3"/>
  <c r="I9361" i="3"/>
  <c r="H9361" i="3"/>
  <c r="M9363" i="3"/>
  <c r="N9363" i="3"/>
  <c r="I9370" i="3"/>
  <c r="H9370" i="3"/>
  <c r="M8867" i="3"/>
  <c r="N8867" i="3"/>
  <c r="M8877" i="3"/>
  <c r="N8877" i="3"/>
  <c r="M8917" i="3"/>
  <c r="N8917" i="3"/>
  <c r="M8924" i="3"/>
  <c r="N8924" i="3"/>
  <c r="M8931" i="3"/>
  <c r="N8931" i="3"/>
  <c r="M8957" i="3"/>
  <c r="N8957" i="3"/>
  <c r="M8961" i="3"/>
  <c r="N8961" i="3"/>
  <c r="M8982" i="3"/>
  <c r="N8982" i="3"/>
  <c r="M8989" i="3"/>
  <c r="N8989" i="3"/>
  <c r="M8995" i="3"/>
  <c r="N8995" i="3"/>
  <c r="M9033" i="3"/>
  <c r="N9033" i="3"/>
  <c r="M9052" i="3"/>
  <c r="N9052" i="3"/>
  <c r="M9088" i="3"/>
  <c r="N9088" i="3"/>
  <c r="M9120" i="3"/>
  <c r="N9120" i="3"/>
  <c r="M9157" i="3"/>
  <c r="N9157" i="3"/>
  <c r="M9170" i="3"/>
  <c r="N9170" i="3"/>
  <c r="M9197" i="3"/>
  <c r="N9197" i="3"/>
  <c r="M9247" i="3"/>
  <c r="N9247" i="3"/>
  <c r="M8732" i="3"/>
  <c r="N8732" i="3"/>
  <c r="M8737" i="3"/>
  <c r="N8737" i="3"/>
  <c r="M8746" i="3"/>
  <c r="N8746" i="3"/>
  <c r="I8762" i="3"/>
  <c r="H8762" i="3"/>
  <c r="H8775" i="3"/>
  <c r="I8775" i="3"/>
  <c r="N8790" i="3"/>
  <c r="M8790" i="3"/>
  <c r="M8820" i="3"/>
  <c r="N8820" i="3"/>
  <c r="I8822" i="3"/>
  <c r="N8826" i="3"/>
  <c r="H8847" i="3"/>
  <c r="I8874" i="3"/>
  <c r="I8886" i="3"/>
  <c r="I8906" i="3"/>
  <c r="I8915" i="3"/>
  <c r="I8928" i="3"/>
  <c r="M8944" i="3"/>
  <c r="N8944" i="3"/>
  <c r="I8952" i="3"/>
  <c r="M8967" i="3"/>
  <c r="N8967" i="3"/>
  <c r="I8972" i="3"/>
  <c r="I8977" i="3"/>
  <c r="M8985" i="3"/>
  <c r="N8985" i="3"/>
  <c r="M9001" i="3"/>
  <c r="N9001" i="3"/>
  <c r="M9004" i="3"/>
  <c r="N9004" i="3"/>
  <c r="I9010" i="3"/>
  <c r="I9016" i="3"/>
  <c r="M9022" i="3"/>
  <c r="N9022" i="3"/>
  <c r="I9025" i="3"/>
  <c r="I9028" i="3"/>
  <c r="M9040" i="3"/>
  <c r="N9040" i="3"/>
  <c r="I9046" i="3"/>
  <c r="I9059" i="3"/>
  <c r="I9082" i="3"/>
  <c r="I9097" i="3"/>
  <c r="M9104" i="3"/>
  <c r="N9104" i="3"/>
  <c r="I9109" i="3"/>
  <c r="I9115" i="3"/>
  <c r="I9130" i="3"/>
  <c r="I9141" i="3"/>
  <c r="M9160" i="3"/>
  <c r="N9160" i="3"/>
  <c r="I9165" i="3"/>
  <c r="I9178" i="3"/>
  <c r="I9185" i="3"/>
  <c r="I9212" i="3"/>
  <c r="I9225" i="3"/>
  <c r="M9228" i="3"/>
  <c r="N9228" i="3"/>
  <c r="I9240" i="3"/>
  <c r="I9255" i="3"/>
  <c r="I9261" i="3"/>
  <c r="M9267" i="3"/>
  <c r="N9267" i="3"/>
  <c r="I9271" i="3"/>
  <c r="I9280" i="3"/>
  <c r="I9303" i="3"/>
  <c r="M9311" i="3"/>
  <c r="N9311" i="3"/>
  <c r="M9319" i="3"/>
  <c r="N9319" i="3"/>
  <c r="M9331" i="3"/>
  <c r="N9331" i="3"/>
  <c r="I9339" i="3"/>
  <c r="I9350" i="3"/>
  <c r="I9351" i="3"/>
  <c r="H9351" i="3"/>
  <c r="I9354" i="3"/>
  <c r="H9354" i="3"/>
  <c r="M9358" i="3"/>
  <c r="N9358" i="3"/>
  <c r="I9376" i="3"/>
  <c r="H9376" i="3"/>
  <c r="I9381" i="3"/>
  <c r="H9381" i="3"/>
  <c r="M9685" i="3"/>
  <c r="N9685" i="3"/>
  <c r="M9689" i="3"/>
  <c r="N9689" i="3"/>
  <c r="M9696" i="3"/>
  <c r="N9696" i="3"/>
  <c r="M9795" i="3"/>
  <c r="N9795" i="3"/>
  <c r="M9803" i="3"/>
  <c r="N9803" i="3"/>
  <c r="H9389" i="3"/>
  <c r="N9399" i="3"/>
  <c r="H9403" i="3"/>
  <c r="H9406" i="3"/>
  <c r="N9409" i="3"/>
  <c r="H9414" i="3"/>
  <c r="H9425" i="3"/>
  <c r="N9433" i="3"/>
  <c r="N9436" i="3"/>
  <c r="N9437" i="3"/>
  <c r="N9439" i="3"/>
  <c r="N9440" i="3"/>
  <c r="N9447" i="3"/>
  <c r="N9449" i="3"/>
  <c r="N9450" i="3"/>
  <c r="N9452" i="3"/>
  <c r="N9453" i="3"/>
  <c r="N9454" i="3"/>
  <c r="N9457" i="3"/>
  <c r="N9459" i="3"/>
  <c r="N9462" i="3"/>
  <c r="N9464" i="3"/>
  <c r="N9465" i="3"/>
  <c r="N9467" i="3"/>
  <c r="N9468" i="3"/>
  <c r="N9470" i="3"/>
  <c r="N9471" i="3"/>
  <c r="N9472" i="3"/>
  <c r="N9475" i="3"/>
  <c r="N9476" i="3"/>
  <c r="N9478" i="3"/>
  <c r="N9481" i="3"/>
  <c r="N9482" i="3"/>
  <c r="N9484" i="3"/>
  <c r="N9487" i="3"/>
  <c r="N9490" i="3"/>
  <c r="N9492" i="3"/>
  <c r="N9493" i="3"/>
  <c r="N9495" i="3"/>
  <c r="N9498" i="3"/>
  <c r="N9499" i="3"/>
  <c r="N9502" i="3"/>
  <c r="N9503" i="3"/>
  <c r="N9504" i="3"/>
  <c r="N9505" i="3"/>
  <c r="N9506" i="3"/>
  <c r="N9509" i="3"/>
  <c r="N9512" i="3"/>
  <c r="N9514" i="3"/>
  <c r="N9515" i="3"/>
  <c r="N9518" i="3"/>
  <c r="N9519" i="3"/>
  <c r="N9520" i="3"/>
  <c r="N9523" i="3"/>
  <c r="N9524" i="3"/>
  <c r="N9527" i="3"/>
  <c r="N9528" i="3"/>
  <c r="N9531" i="3"/>
  <c r="N9534" i="3"/>
  <c r="N9535" i="3"/>
  <c r="N9538" i="3"/>
  <c r="N9541" i="3"/>
  <c r="N9542" i="3"/>
  <c r="N9545" i="3"/>
  <c r="N9546" i="3"/>
  <c r="N9549" i="3"/>
  <c r="N9550" i="3"/>
  <c r="N9553" i="3"/>
  <c r="N9554" i="3"/>
  <c r="N9557" i="3"/>
  <c r="N9558" i="3"/>
  <c r="N9561" i="3"/>
  <c r="N9562" i="3"/>
  <c r="N9565" i="3"/>
  <c r="N9566" i="3"/>
  <c r="N9569" i="3"/>
  <c r="N9570" i="3"/>
  <c r="N9573" i="3"/>
  <c r="N9574" i="3"/>
  <c r="N9576" i="3"/>
  <c r="N9577" i="3"/>
  <c r="N9578" i="3"/>
  <c r="N9579" i="3"/>
  <c r="N9581" i="3"/>
  <c r="N9583" i="3"/>
  <c r="N9584" i="3"/>
  <c r="N9585" i="3"/>
  <c r="N9586" i="3"/>
  <c r="N9588" i="3"/>
  <c r="N9589" i="3"/>
  <c r="N9591" i="3"/>
  <c r="N9592" i="3"/>
  <c r="N9594" i="3"/>
  <c r="N9597" i="3"/>
  <c r="N9599" i="3"/>
  <c r="N9602" i="3"/>
  <c r="N9603" i="3"/>
  <c r="N9604" i="3"/>
  <c r="N9605" i="3"/>
  <c r="N9610" i="3"/>
  <c r="N9611" i="3"/>
  <c r="N9614" i="3"/>
  <c r="N9615" i="3"/>
  <c r="N9618" i="3"/>
  <c r="N9621" i="3"/>
  <c r="N9624" i="3"/>
  <c r="N9625" i="3"/>
  <c r="N9628" i="3"/>
  <c r="N9629" i="3"/>
  <c r="N9632" i="3"/>
  <c r="N9633" i="3"/>
  <c r="N9636" i="3"/>
  <c r="N9637" i="3"/>
  <c r="N9639" i="3"/>
  <c r="N9644" i="3"/>
  <c r="N9645" i="3"/>
  <c r="N9648" i="3"/>
  <c r="N9649" i="3"/>
  <c r="N9652" i="3"/>
  <c r="N9654" i="3"/>
  <c r="N9657" i="3"/>
  <c r="N9659" i="3"/>
  <c r="N9662" i="3"/>
  <c r="N9663" i="3"/>
  <c r="N9666" i="3"/>
  <c r="N9667" i="3"/>
  <c r="N9669" i="3"/>
  <c r="N9672" i="3"/>
  <c r="N9673" i="3"/>
  <c r="N9677" i="3"/>
  <c r="N9678" i="3"/>
  <c r="N9679" i="3"/>
  <c r="N9681" i="3"/>
  <c r="N9682" i="3"/>
  <c r="N9684" i="3"/>
  <c r="H9695" i="3"/>
  <c r="M9702" i="3"/>
  <c r="N9702" i="3"/>
  <c r="H9711" i="3"/>
  <c r="M9715" i="3"/>
  <c r="N9715" i="3"/>
  <c r="H9719" i="3"/>
  <c r="H9734" i="3"/>
  <c r="M9736" i="3"/>
  <c r="N9736" i="3"/>
  <c r="I9737" i="3"/>
  <c r="I9745" i="3"/>
  <c r="M9748" i="3"/>
  <c r="N9748" i="3"/>
  <c r="I9753" i="3"/>
  <c r="M9755" i="3"/>
  <c r="N9755" i="3"/>
  <c r="M9762" i="3"/>
  <c r="N9762" i="3"/>
  <c r="M9766" i="3"/>
  <c r="N9766" i="3"/>
  <c r="M9773" i="3"/>
  <c r="N9773" i="3"/>
  <c r="I9778" i="3"/>
  <c r="M9695" i="3"/>
  <c r="N9695" i="3"/>
  <c r="M9792" i="3"/>
  <c r="N9792" i="3"/>
  <c r="M9808" i="3"/>
  <c r="N9808" i="3"/>
  <c r="N9366" i="3"/>
  <c r="N9380" i="3"/>
  <c r="N9388" i="3"/>
  <c r="N9394" i="3"/>
  <c r="N9402" i="3"/>
  <c r="N9405" i="3"/>
  <c r="N9413" i="3"/>
  <c r="N9424" i="3"/>
  <c r="H9432" i="3"/>
  <c r="H9433" i="3"/>
  <c r="H9435" i="3"/>
  <c r="H9437" i="3"/>
  <c r="H9440" i="3"/>
  <c r="H9442" i="3"/>
  <c r="H9443" i="3"/>
  <c r="H9446" i="3"/>
  <c r="H9450" i="3"/>
  <c r="H9452" i="3"/>
  <c r="H9454" i="3"/>
  <c r="H9456" i="3"/>
  <c r="H9459" i="3"/>
  <c r="H9461" i="3"/>
  <c r="H9463" i="3"/>
  <c r="H9465" i="3"/>
  <c r="H9466" i="3"/>
  <c r="H9468" i="3"/>
  <c r="H9469" i="3"/>
  <c r="H9472" i="3"/>
  <c r="H9474" i="3"/>
  <c r="H9479" i="3"/>
  <c r="H9480" i="3"/>
  <c r="H9481" i="3"/>
  <c r="H9486" i="3"/>
  <c r="H9489" i="3"/>
  <c r="H9493" i="3"/>
  <c r="H9497" i="3"/>
  <c r="H9499" i="3"/>
  <c r="H9501" i="3"/>
  <c r="H9503" i="3"/>
  <c r="H9504" i="3"/>
  <c r="H9505" i="3"/>
  <c r="H9506" i="3"/>
  <c r="H9508" i="3"/>
  <c r="H9511" i="3"/>
  <c r="H9515" i="3"/>
  <c r="H9517" i="3"/>
  <c r="H9519" i="3"/>
  <c r="H9520" i="3"/>
  <c r="H9522" i="3"/>
  <c r="H9524" i="3"/>
  <c r="H9526" i="3"/>
  <c r="H9528" i="3"/>
  <c r="H9530" i="3"/>
  <c r="H9531" i="3"/>
  <c r="H9533" i="3"/>
  <c r="H9535" i="3"/>
  <c r="H9537" i="3"/>
  <c r="H9538" i="3"/>
  <c r="H9540" i="3"/>
  <c r="H9542" i="3"/>
  <c r="H9544" i="3"/>
  <c r="H9546" i="3"/>
  <c r="H9548" i="3"/>
  <c r="H9550" i="3"/>
  <c r="H9552" i="3"/>
  <c r="H9554" i="3"/>
  <c r="H9556" i="3"/>
  <c r="H9558" i="3"/>
  <c r="H9560" i="3"/>
  <c r="H9562" i="3"/>
  <c r="H9564" i="3"/>
  <c r="H9566" i="3"/>
  <c r="H9568" i="3"/>
  <c r="H9570" i="3"/>
  <c r="H9572" i="3"/>
  <c r="H9574" i="3"/>
  <c r="H9577" i="3"/>
  <c r="H9579" i="3"/>
  <c r="H9584" i="3"/>
  <c r="H9586" i="3"/>
  <c r="H9587" i="3"/>
  <c r="H9589" i="3"/>
  <c r="H9592" i="3"/>
  <c r="H9596" i="3"/>
  <c r="H9597" i="3"/>
  <c r="H9599" i="3"/>
  <c r="H9601" i="3"/>
  <c r="H9603" i="3"/>
  <c r="H9605" i="3"/>
  <c r="H9607" i="3"/>
  <c r="H9609" i="3"/>
  <c r="H9611" i="3"/>
  <c r="H9613" i="3"/>
  <c r="H9615" i="3"/>
  <c r="H9617" i="3"/>
  <c r="H9618" i="3"/>
  <c r="H9620" i="3"/>
  <c r="H9621" i="3"/>
  <c r="H9623" i="3"/>
  <c r="H9625" i="3"/>
  <c r="H9627" i="3"/>
  <c r="H9629" i="3"/>
  <c r="H9631" i="3"/>
  <c r="H9633" i="3"/>
  <c r="H9635" i="3"/>
  <c r="H9638" i="3"/>
  <c r="H9641" i="3"/>
  <c r="H9643" i="3"/>
  <c r="H9645" i="3"/>
  <c r="H9647" i="3"/>
  <c r="H9649" i="3"/>
  <c r="H9651" i="3"/>
  <c r="H9654" i="3"/>
  <c r="H9656" i="3"/>
  <c r="H9658" i="3"/>
  <c r="H9659" i="3"/>
  <c r="H9661" i="3"/>
  <c r="H9663" i="3"/>
  <c r="H9665" i="3"/>
  <c r="H9667" i="3"/>
  <c r="H9669" i="3"/>
  <c r="H9671" i="3"/>
  <c r="H9672" i="3"/>
  <c r="H9673" i="3"/>
  <c r="H9675" i="3"/>
  <c r="H9677" i="3"/>
  <c r="H9679" i="3"/>
  <c r="H9680" i="3"/>
  <c r="H9682" i="3"/>
  <c r="H9683" i="3"/>
  <c r="H9685" i="3"/>
  <c r="H9689" i="3"/>
  <c r="M9690" i="3"/>
  <c r="N9690" i="3"/>
  <c r="M9692" i="3"/>
  <c r="N9692" i="3"/>
  <c r="M9693" i="3"/>
  <c r="N9693" i="3"/>
  <c r="H9696" i="3"/>
  <c r="M9700" i="3"/>
  <c r="N9700" i="3"/>
  <c r="H9720" i="3"/>
  <c r="N9731" i="3"/>
  <c r="H9735" i="3"/>
  <c r="I9738" i="3"/>
  <c r="M9744" i="3"/>
  <c r="N9744" i="3"/>
  <c r="M9752" i="3"/>
  <c r="N9752" i="3"/>
  <c r="I9756" i="3"/>
  <c r="I9763" i="3"/>
  <c r="I9774" i="3"/>
  <c r="M9775" i="3"/>
  <c r="N9775" i="3"/>
  <c r="M9777" i="3"/>
  <c r="N9777" i="3"/>
  <c r="I9787" i="3"/>
  <c r="I9818" i="3"/>
  <c r="N9820" i="3"/>
  <c r="I9823" i="3"/>
  <c r="M9849" i="3"/>
  <c r="N9849" i="3"/>
  <c r="N9855" i="3"/>
  <c r="I9862" i="3"/>
  <c r="I9868" i="3"/>
  <c r="I9875" i="3"/>
  <c r="H9875" i="3"/>
  <c r="I9881" i="3"/>
  <c r="H9881" i="3"/>
  <c r="M9887" i="3"/>
  <c r="N9887" i="3"/>
  <c r="M9897" i="3"/>
  <c r="N9897" i="3"/>
  <c r="N9910" i="3"/>
  <c r="M9910" i="3"/>
  <c r="I9932" i="3"/>
  <c r="H9932" i="3"/>
  <c r="I9937" i="3"/>
  <c r="H9937" i="3"/>
  <c r="M9941" i="3"/>
  <c r="N9941" i="3"/>
  <c r="M9951" i="3"/>
  <c r="N9951" i="3"/>
  <c r="N9967" i="3"/>
  <c r="M9967" i="3"/>
  <c r="H9991" i="3"/>
  <c r="I9991" i="3"/>
  <c r="I9992" i="3"/>
  <c r="H9992" i="3"/>
  <c r="I9998" i="3"/>
  <c r="H9998" i="3"/>
  <c r="N9789" i="3"/>
  <c r="N9794" i="3"/>
  <c r="N9810" i="3"/>
  <c r="N9814" i="3"/>
  <c r="N9816" i="3"/>
  <c r="H9820" i="3"/>
  <c r="N9829" i="3"/>
  <c r="N9830" i="3"/>
  <c r="N9833" i="3"/>
  <c r="N9834" i="3"/>
  <c r="N9838" i="3"/>
  <c r="H9844" i="3"/>
  <c r="H9846" i="3"/>
  <c r="I9851" i="3"/>
  <c r="H9851" i="3"/>
  <c r="I9852" i="3"/>
  <c r="I9855" i="3"/>
  <c r="H9855" i="3"/>
  <c r="M9859" i="3"/>
  <c r="N9860" i="3"/>
  <c r="M9861" i="3"/>
  <c r="N9867" i="3"/>
  <c r="M9867" i="3"/>
  <c r="I9870" i="3"/>
  <c r="H9873" i="3"/>
  <c r="H9874" i="3"/>
  <c r="H9879" i="3"/>
  <c r="H9880" i="3"/>
  <c r="H9883" i="3"/>
  <c r="I9890" i="3"/>
  <c r="H9890" i="3"/>
  <c r="I9891" i="3"/>
  <c r="H9893" i="3"/>
  <c r="I9896" i="3"/>
  <c r="H9896" i="3"/>
  <c r="H9899" i="3"/>
  <c r="N9901" i="3"/>
  <c r="M9902" i="3"/>
  <c r="M9903" i="3"/>
  <c r="N9903" i="3"/>
  <c r="N9904" i="3"/>
  <c r="M9909" i="3"/>
  <c r="N9909" i="3"/>
  <c r="M9916" i="3"/>
  <c r="N9917" i="3"/>
  <c r="M9918" i="3"/>
  <c r="M9922" i="3"/>
  <c r="N9924" i="3"/>
  <c r="M9924" i="3"/>
  <c r="I9927" i="3"/>
  <c r="H9930" i="3"/>
  <c r="H9931" i="3"/>
  <c r="H9935" i="3"/>
  <c r="H9936" i="3"/>
  <c r="H9939" i="3"/>
  <c r="I9944" i="3"/>
  <c r="H9944" i="3"/>
  <c r="I9945" i="3"/>
  <c r="H9947" i="3"/>
  <c r="I9950" i="3"/>
  <c r="H9950" i="3"/>
  <c r="H9953" i="3"/>
  <c r="N9955" i="3"/>
  <c r="M9956" i="3"/>
  <c r="M9957" i="3"/>
  <c r="N9957" i="3"/>
  <c r="N9958" i="3"/>
  <c r="N9959" i="3"/>
  <c r="M9966" i="3"/>
  <c r="N9966" i="3"/>
  <c r="N9975" i="3"/>
  <c r="M9976" i="3"/>
  <c r="N9979" i="3"/>
  <c r="I9984" i="3"/>
  <c r="H9984" i="3"/>
  <c r="I9990" i="3"/>
  <c r="H9990" i="3"/>
  <c r="H9994" i="3"/>
  <c r="I9994" i="3"/>
  <c r="I9997" i="3"/>
  <c r="H9997" i="3"/>
  <c r="I10000" i="3"/>
  <c r="H10000" i="3"/>
  <c r="M9866" i="3"/>
  <c r="N9866" i="3"/>
  <c r="N9883" i="3"/>
  <c r="M9883" i="3"/>
  <c r="I9908" i="3"/>
  <c r="H9908" i="3"/>
  <c r="M9914" i="3"/>
  <c r="N9914" i="3"/>
  <c r="M9923" i="3"/>
  <c r="N9923" i="3"/>
  <c r="I9960" i="3"/>
  <c r="H9960" i="3"/>
  <c r="I9965" i="3"/>
  <c r="H9965" i="3"/>
  <c r="M9972" i="3"/>
  <c r="N9972" i="3"/>
  <c r="I9982" i="3"/>
  <c r="H9982" i="3"/>
  <c r="I9985" i="3"/>
  <c r="H9985" i="3"/>
  <c r="I9988" i="3"/>
  <c r="H9988" i="3"/>
  <c r="H9819" i="3"/>
  <c r="H9824" i="3"/>
  <c r="H9832" i="3"/>
  <c r="H9840" i="3"/>
  <c r="M9845" i="3"/>
  <c r="N9845" i="3"/>
  <c r="M9851" i="3"/>
  <c r="N9852" i="3"/>
  <c r="M9853" i="3"/>
  <c r="H9858" i="3"/>
  <c r="I9859" i="3"/>
  <c r="H9859" i="3"/>
  <c r="I9860" i="3"/>
  <c r="I9865" i="3"/>
  <c r="H9865" i="3"/>
  <c r="N9870" i="3"/>
  <c r="M9871" i="3"/>
  <c r="M9872" i="3"/>
  <c r="N9872" i="3"/>
  <c r="N9873" i="3"/>
  <c r="N9874" i="3"/>
  <c r="N9880" i="3"/>
  <c r="M9882" i="3"/>
  <c r="N9882" i="3"/>
  <c r="M9890" i="3"/>
  <c r="N9891" i="3"/>
  <c r="M9892" i="3"/>
  <c r="N9898" i="3"/>
  <c r="M9898" i="3"/>
  <c r="I9901" i="3"/>
  <c r="H9904" i="3"/>
  <c r="H9907" i="3"/>
  <c r="H9910" i="3"/>
  <c r="H9911" i="3"/>
  <c r="I9916" i="3"/>
  <c r="H9916" i="3"/>
  <c r="I9917" i="3"/>
  <c r="I9922" i="3"/>
  <c r="H9922" i="3"/>
  <c r="N9927" i="3"/>
  <c r="M9928" i="3"/>
  <c r="M9929" i="3"/>
  <c r="N9929" i="3"/>
  <c r="N9930" i="3"/>
  <c r="N9931" i="3"/>
  <c r="N9936" i="3"/>
  <c r="M9944" i="3"/>
  <c r="N9945" i="3"/>
  <c r="M9946" i="3"/>
  <c r="N9952" i="3"/>
  <c r="M9952" i="3"/>
  <c r="I9955" i="3"/>
  <c r="H9958" i="3"/>
  <c r="H9959" i="3"/>
  <c r="H9964" i="3"/>
  <c r="H9967" i="3"/>
  <c r="H9969" i="3"/>
  <c r="I9975" i="3"/>
  <c r="I9979" i="3"/>
  <c r="H9979" i="3"/>
  <c r="I9980" i="3"/>
  <c r="I9983" i="3"/>
  <c r="H9983" i="3"/>
  <c r="H9986" i="3"/>
  <c r="I9986" i="3"/>
  <c r="I9987" i="3"/>
  <c r="H9987" i="3"/>
  <c r="I9995" i="3"/>
  <c r="H9995" i="3"/>
  <c r="H10007" i="3"/>
  <c r="I10007" i="3"/>
  <c r="I10019" i="3"/>
  <c r="M10021" i="3"/>
  <c r="M10028" i="3"/>
  <c r="N10032" i="3"/>
  <c r="M10032" i="3"/>
  <c r="N10036" i="3"/>
  <c r="M10036" i="3"/>
  <c r="N10040" i="3"/>
  <c r="M10040" i="3"/>
  <c r="I10041" i="3"/>
  <c r="H10041" i="3"/>
  <c r="I10046" i="3"/>
  <c r="H10046" i="3"/>
  <c r="I10006" i="3"/>
  <c r="H10006" i="3"/>
  <c r="N10029" i="3"/>
  <c r="M10029" i="3"/>
  <c r="N10034" i="3"/>
  <c r="M10034" i="3"/>
  <c r="N10038" i="3"/>
  <c r="M10038" i="3"/>
  <c r="M10042" i="3"/>
  <c r="N10042" i="3"/>
  <c r="M10047" i="3"/>
  <c r="N10047" i="3"/>
  <c r="M10051" i="3"/>
  <c r="N10051" i="3"/>
  <c r="M10057" i="3"/>
  <c r="N10057" i="3"/>
  <c r="M10061" i="3"/>
  <c r="N10061" i="3"/>
  <c r="M10065" i="3"/>
  <c r="N10065" i="3"/>
  <c r="M10069" i="3"/>
  <c r="N10069" i="3"/>
  <c r="H10005" i="3"/>
  <c r="H10009" i="3"/>
  <c r="I10009" i="3"/>
  <c r="I10023" i="3"/>
  <c r="M10031" i="3"/>
  <c r="I10045" i="3"/>
  <c r="N10083" i="3"/>
  <c r="I10089" i="3"/>
  <c r="I10101" i="3"/>
  <c r="I10105" i="3"/>
  <c r="N10108" i="3"/>
  <c r="I10115" i="3"/>
  <c r="N10118" i="3"/>
  <c r="I10121" i="3"/>
  <c r="I10126" i="3"/>
  <c r="N10127" i="3"/>
  <c r="I10130" i="3"/>
  <c r="I10136" i="3"/>
  <c r="N10149" i="3"/>
  <c r="I10157" i="3"/>
  <c r="N10158" i="3"/>
  <c r="I10161" i="3"/>
  <c r="I10165" i="3"/>
  <c r="H10165" i="3"/>
  <c r="H10295" i="3"/>
  <c r="I10295" i="3"/>
  <c r="N10327" i="3"/>
  <c r="N10369" i="3"/>
  <c r="M10369" i="3"/>
  <c r="N10381" i="3"/>
  <c r="M10381" i="3"/>
  <c r="N10415" i="3"/>
  <c r="M10415" i="3"/>
  <c r="H10050" i="3"/>
  <c r="H10054" i="3"/>
  <c r="H10056" i="3"/>
  <c r="H10060" i="3"/>
  <c r="H10064" i="3"/>
  <c r="H10068" i="3"/>
  <c r="H10072" i="3"/>
  <c r="H10076" i="3"/>
  <c r="H10080" i="3"/>
  <c r="H10081" i="3"/>
  <c r="H10083" i="3"/>
  <c r="N10084" i="3"/>
  <c r="M10085" i="3"/>
  <c r="N10092" i="3"/>
  <c r="M10093" i="3"/>
  <c r="N10097" i="3"/>
  <c r="N10102" i="3"/>
  <c r="H10108" i="3"/>
  <c r="N10109" i="3"/>
  <c r="M10110" i="3"/>
  <c r="N10112" i="3"/>
  <c r="H10113" i="3"/>
  <c r="H10118" i="3"/>
  <c r="N10119" i="3"/>
  <c r="M10120" i="3"/>
  <c r="N10123" i="3"/>
  <c r="H10125" i="3"/>
  <c r="H10127" i="3"/>
  <c r="M10128" i="3"/>
  <c r="N10133" i="3"/>
  <c r="M10134" i="3"/>
  <c r="N10138" i="3"/>
  <c r="N10142" i="3"/>
  <c r="H10146" i="3"/>
  <c r="H10149" i="3"/>
  <c r="M10150" i="3"/>
  <c r="N10152" i="3"/>
  <c r="H10154" i="3"/>
  <c r="H10158" i="3"/>
  <c r="N10159" i="3"/>
  <c r="M10160" i="3"/>
  <c r="H10163" i="3"/>
  <c r="H10164" i="3"/>
  <c r="H10166" i="3"/>
  <c r="H10168" i="3"/>
  <c r="I10172" i="3"/>
  <c r="N10175" i="3"/>
  <c r="I10179" i="3"/>
  <c r="N10186" i="3"/>
  <c r="N10187" i="3"/>
  <c r="I10194" i="3"/>
  <c r="N10200" i="3"/>
  <c r="N10201" i="3"/>
  <c r="N10205" i="3"/>
  <c r="N10215" i="3"/>
  <c r="N10216" i="3"/>
  <c r="I10221" i="3"/>
  <c r="N10228" i="3"/>
  <c r="N10229" i="3"/>
  <c r="I10234" i="3"/>
  <c r="N10241" i="3"/>
  <c r="N10242" i="3"/>
  <c r="I10249" i="3"/>
  <c r="N10257" i="3"/>
  <c r="N10258" i="3"/>
  <c r="I10263" i="3"/>
  <c r="N10269" i="3"/>
  <c r="N10270" i="3"/>
  <c r="I10277" i="3"/>
  <c r="N10281" i="3"/>
  <c r="I10286" i="3"/>
  <c r="M10309" i="3"/>
  <c r="N10312" i="3"/>
  <c r="H10327" i="3"/>
  <c r="I10327" i="3"/>
  <c r="I10332" i="3"/>
  <c r="I10333" i="3"/>
  <c r="M10335" i="3"/>
  <c r="M10348" i="3"/>
  <c r="N10351" i="3"/>
  <c r="H10368" i="3"/>
  <c r="I10368" i="3"/>
  <c r="N10373" i="3"/>
  <c r="M10373" i="3"/>
  <c r="H10380" i="3"/>
  <c r="I10380" i="3"/>
  <c r="N10386" i="3"/>
  <c r="M10386" i="3"/>
  <c r="N10426" i="3"/>
  <c r="M10426" i="3"/>
  <c r="N10431" i="3"/>
  <c r="M10431" i="3"/>
  <c r="N10166" i="3"/>
  <c r="M10166" i="3"/>
  <c r="H10356" i="3"/>
  <c r="I10356" i="3"/>
  <c r="H10392" i="3"/>
  <c r="I10392" i="3"/>
  <c r="N10073" i="3"/>
  <c r="N10077" i="3"/>
  <c r="H10085" i="3"/>
  <c r="N10088" i="3"/>
  <c r="N10091" i="3"/>
  <c r="H10093" i="3"/>
  <c r="N10096" i="3"/>
  <c r="N10099" i="3"/>
  <c r="N10104" i="3"/>
  <c r="N10107" i="3"/>
  <c r="H10110" i="3"/>
  <c r="M10113" i="3"/>
  <c r="N10117" i="3"/>
  <c r="H10120" i="3"/>
  <c r="N10124" i="3"/>
  <c r="M10125" i="3"/>
  <c r="H10128" i="3"/>
  <c r="N10132" i="3"/>
  <c r="H10134" i="3"/>
  <c r="H10143" i="3"/>
  <c r="N10144" i="3"/>
  <c r="H10145" i="3"/>
  <c r="M10146" i="3"/>
  <c r="N10148" i="3"/>
  <c r="H10150" i="3"/>
  <c r="N10153" i="3"/>
  <c r="M10154" i="3"/>
  <c r="H10160" i="3"/>
  <c r="N10164" i="3"/>
  <c r="N10172" i="3"/>
  <c r="N10179" i="3"/>
  <c r="N10180" i="3"/>
  <c r="I10186" i="3"/>
  <c r="N10194" i="3"/>
  <c r="N10195" i="3"/>
  <c r="I10200" i="3"/>
  <c r="N10209" i="3"/>
  <c r="I10215" i="3"/>
  <c r="N10221" i="3"/>
  <c r="N10222" i="3"/>
  <c r="I10228" i="3"/>
  <c r="N10234" i="3"/>
  <c r="I10241" i="3"/>
  <c r="N10249" i="3"/>
  <c r="N10250" i="3"/>
  <c r="I10257" i="3"/>
  <c r="N10263" i="3"/>
  <c r="N10264" i="3"/>
  <c r="I10269" i="3"/>
  <c r="N10277" i="3"/>
  <c r="I10281" i="3"/>
  <c r="N10286" i="3"/>
  <c r="N10287" i="3"/>
  <c r="H10306" i="3"/>
  <c r="I10306" i="3"/>
  <c r="N10307" i="3"/>
  <c r="I10312" i="3"/>
  <c r="I10314" i="3"/>
  <c r="M10329" i="3"/>
  <c r="N10332" i="3"/>
  <c r="H10345" i="3"/>
  <c r="I10345" i="3"/>
  <c r="N10347" i="3"/>
  <c r="I10351" i="3"/>
  <c r="I10376" i="3"/>
  <c r="I10389" i="3"/>
  <c r="M10390" i="3"/>
  <c r="M10395" i="3"/>
  <c r="N10410" i="3"/>
  <c r="M10410" i="3"/>
  <c r="N10412" i="3"/>
  <c r="M10412" i="3"/>
  <c r="H10452" i="3"/>
  <c r="I10452" i="3"/>
  <c r="H10453" i="3"/>
  <c r="I10453" i="3"/>
  <c r="M10441" i="3"/>
  <c r="M10444" i="3"/>
  <c r="I10446" i="3"/>
  <c r="M10447" i="3"/>
  <c r="M10448" i="3"/>
  <c r="M10449" i="3"/>
  <c r="N10450" i="3"/>
  <c r="M10450" i="3"/>
  <c r="N10452" i="3"/>
  <c r="M10452" i="3"/>
  <c r="N10453" i="3"/>
  <c r="M10453" i="3"/>
  <c r="N10456" i="3"/>
  <c r="M10456" i="3"/>
  <c r="N10469" i="3"/>
  <c r="M10469" i="3"/>
  <c r="N10474" i="3"/>
  <c r="M10474" i="3"/>
  <c r="I10490" i="3"/>
  <c r="H10490" i="3"/>
  <c r="I10496" i="3"/>
  <c r="H10496" i="3"/>
  <c r="M10507" i="3"/>
  <c r="N10507" i="3"/>
  <c r="N10466" i="3"/>
  <c r="M10466" i="3"/>
  <c r="N10470" i="3"/>
  <c r="M10470" i="3"/>
  <c r="N10472" i="3"/>
  <c r="M10472" i="3"/>
  <c r="N10476" i="3"/>
  <c r="M10476" i="3"/>
  <c r="M10500" i="3"/>
  <c r="N10500" i="3"/>
  <c r="I10509" i="3"/>
  <c r="H10509" i="3"/>
  <c r="I10456" i="3"/>
  <c r="I10465" i="3"/>
  <c r="M10484" i="3"/>
  <c r="N10484" i="3"/>
  <c r="I10492" i="3"/>
  <c r="H10492" i="3"/>
  <c r="I10505" i="3"/>
  <c r="H10505" i="3"/>
  <c r="H10536" i="3"/>
  <c r="I10536" i="3"/>
  <c r="H10543" i="3"/>
  <c r="I10543" i="3"/>
  <c r="H10546" i="3"/>
  <c r="I10546" i="3"/>
  <c r="H10584" i="3"/>
  <c r="I10584" i="3"/>
  <c r="M10662" i="3"/>
  <c r="N10662" i="3"/>
  <c r="N10681" i="3"/>
  <c r="M10681" i="3"/>
  <c r="N10685" i="3"/>
  <c r="M10685" i="3"/>
  <c r="N10689" i="3"/>
  <c r="M10689" i="3"/>
  <c r="N10696" i="3"/>
  <c r="M10696" i="3"/>
  <c r="I10715" i="3"/>
  <c r="H10715" i="3"/>
  <c r="H10718" i="3"/>
  <c r="I10718" i="3"/>
  <c r="N10720" i="3"/>
  <c r="M10720" i="3"/>
  <c r="I10811" i="3"/>
  <c r="H10811" i="3"/>
  <c r="H10513" i="3"/>
  <c r="H10516" i="3"/>
  <c r="H10519" i="3"/>
  <c r="H10522" i="3"/>
  <c r="H10525" i="3"/>
  <c r="H10530" i="3"/>
  <c r="H10534" i="3"/>
  <c r="M10537" i="3"/>
  <c r="M10538" i="3"/>
  <c r="H10540" i="3"/>
  <c r="M10544" i="3"/>
  <c r="H10545" i="3"/>
  <c r="M10547" i="3"/>
  <c r="H10549" i="3"/>
  <c r="M10551" i="3"/>
  <c r="H10552" i="3"/>
  <c r="M10555" i="3"/>
  <c r="H10556" i="3"/>
  <c r="N10601" i="3"/>
  <c r="M10601" i="3"/>
  <c r="N10613" i="3"/>
  <c r="M10613" i="3"/>
  <c r="H10539" i="3"/>
  <c r="I10539" i="3"/>
  <c r="H10548" i="3"/>
  <c r="I10548" i="3"/>
  <c r="H10598" i="3"/>
  <c r="I10598" i="3"/>
  <c r="H10600" i="3"/>
  <c r="I10600" i="3"/>
  <c r="H10612" i="3"/>
  <c r="I10612" i="3"/>
  <c r="H10626" i="3"/>
  <c r="I10626" i="3"/>
  <c r="N10479" i="3"/>
  <c r="M10535" i="3"/>
  <c r="H10537" i="3"/>
  <c r="M10541" i="3"/>
  <c r="M10553" i="3"/>
  <c r="M10561" i="3"/>
  <c r="N10585" i="3"/>
  <c r="M10585" i="3"/>
  <c r="N10591" i="3"/>
  <c r="M10591" i="3"/>
  <c r="N10607" i="3"/>
  <c r="M10607" i="3"/>
  <c r="N10619" i="3"/>
  <c r="M10619" i="3"/>
  <c r="N10634" i="3"/>
  <c r="M10634" i="3"/>
  <c r="H10638" i="3"/>
  <c r="I10638" i="3"/>
  <c r="N10642" i="3"/>
  <c r="M10642" i="3"/>
  <c r="N10650" i="3"/>
  <c r="M10650" i="3"/>
  <c r="N10672" i="3"/>
  <c r="M10672" i="3"/>
  <c r="H10578" i="3"/>
  <c r="I10578" i="3"/>
  <c r="H10590" i="3"/>
  <c r="I10590" i="3"/>
  <c r="H10606" i="3"/>
  <c r="I10606" i="3"/>
  <c r="H10618" i="3"/>
  <c r="I10618" i="3"/>
  <c r="H10648" i="3"/>
  <c r="I10648" i="3"/>
  <c r="H10582" i="3"/>
  <c r="I10582" i="3"/>
  <c r="N10583" i="3"/>
  <c r="I10586" i="3"/>
  <c r="I10592" i="3"/>
  <c r="N10599" i="3"/>
  <c r="M10599" i="3"/>
  <c r="I10608" i="3"/>
  <c r="M10609" i="3"/>
  <c r="I10620" i="3"/>
  <c r="M10621" i="3"/>
  <c r="N10627" i="3"/>
  <c r="M10627" i="3"/>
  <c r="N10670" i="3"/>
  <c r="M10670" i="3"/>
  <c r="N10736" i="3"/>
  <c r="M10736" i="3"/>
  <c r="N10752" i="3"/>
  <c r="M10752" i="3"/>
  <c r="N10756" i="3"/>
  <c r="M10756" i="3"/>
  <c r="N10760" i="3"/>
  <c r="M10760" i="3"/>
  <c r="N10767" i="3"/>
  <c r="M10767" i="3"/>
  <c r="M10810" i="3"/>
  <c r="N10810" i="3"/>
  <c r="I10596" i="3"/>
  <c r="I10604" i="3"/>
  <c r="I10616" i="3"/>
  <c r="I10624" i="3"/>
  <c r="I10636" i="3"/>
  <c r="I10645" i="3"/>
  <c r="I10653" i="3"/>
  <c r="N10657" i="3"/>
  <c r="M10668" i="3"/>
  <c r="M10669" i="3"/>
  <c r="N10680" i="3"/>
  <c r="M10680" i="3"/>
  <c r="N10684" i="3"/>
  <c r="M10684" i="3"/>
  <c r="N10688" i="3"/>
  <c r="M10688" i="3"/>
  <c r="N10692" i="3"/>
  <c r="M10692" i="3"/>
  <c r="N10707" i="3"/>
  <c r="M10707" i="3"/>
  <c r="I10734" i="3"/>
  <c r="H10734" i="3"/>
  <c r="N10745" i="3"/>
  <c r="M10745" i="3"/>
  <c r="I10772" i="3"/>
  <c r="H10772" i="3"/>
  <c r="I10780" i="3"/>
  <c r="H10780" i="3"/>
  <c r="I10788" i="3"/>
  <c r="H10788" i="3"/>
  <c r="I10791" i="3"/>
  <c r="H10791" i="3"/>
  <c r="I10797" i="3"/>
  <c r="H10797" i="3"/>
  <c r="N10683" i="3"/>
  <c r="M10683" i="3"/>
  <c r="N10687" i="3"/>
  <c r="M10687" i="3"/>
  <c r="N10691" i="3"/>
  <c r="M10691" i="3"/>
  <c r="N10694" i="3"/>
  <c r="M10694" i="3"/>
  <c r="N10702" i="3"/>
  <c r="M10702" i="3"/>
  <c r="H10705" i="3"/>
  <c r="I10705" i="3"/>
  <c r="N10719" i="3"/>
  <c r="M10719" i="3"/>
  <c r="H10723" i="3"/>
  <c r="I10723" i="3"/>
  <c r="N10751" i="3"/>
  <c r="M10751" i="3"/>
  <c r="N10755" i="3"/>
  <c r="M10755" i="3"/>
  <c r="N10759" i="3"/>
  <c r="M10759" i="3"/>
  <c r="N10763" i="3"/>
  <c r="M10763" i="3"/>
  <c r="N10766" i="3"/>
  <c r="M10766" i="3"/>
  <c r="M10770" i="3"/>
  <c r="N10770" i="3"/>
  <c r="M10778" i="3"/>
  <c r="N10778" i="3"/>
  <c r="M10786" i="3"/>
  <c r="N10786" i="3"/>
  <c r="M10796" i="3"/>
  <c r="N10796" i="3"/>
  <c r="M10802" i="3"/>
  <c r="N10802" i="3"/>
  <c r="M10693" i="3"/>
  <c r="M10695" i="3"/>
  <c r="I10698" i="3"/>
  <c r="M10700" i="3"/>
  <c r="M10709" i="3"/>
  <c r="I10711" i="3"/>
  <c r="I10713" i="3"/>
  <c r="M10717" i="3"/>
  <c r="H10722" i="3"/>
  <c r="M10724" i="3"/>
  <c r="M7" i="3"/>
  <c r="M13" i="3"/>
  <c r="M15" i="3"/>
  <c r="M23" i="3"/>
  <c r="M42" i="3"/>
  <c r="M45" i="3"/>
  <c r="M51" i="3"/>
  <c r="M60" i="3"/>
  <c r="M64" i="3"/>
  <c r="M72" i="3"/>
  <c r="M74" i="3"/>
  <c r="M82" i="3"/>
  <c r="M84" i="3"/>
  <c r="M97" i="3"/>
  <c r="M99" i="3"/>
  <c r="M101" i="3"/>
  <c r="M103" i="3"/>
  <c r="M106" i="3"/>
  <c r="M115" i="3"/>
  <c r="M136" i="3"/>
  <c r="M146" i="3"/>
  <c r="M148" i="3"/>
  <c r="M160" i="3"/>
  <c r="M162" i="3"/>
  <c r="M177" i="3"/>
  <c r="M179" i="3"/>
  <c r="M202" i="3"/>
  <c r="M210" i="3"/>
  <c r="M223" i="3"/>
  <c r="M225" i="3"/>
  <c r="M228" i="3"/>
  <c r="M234" i="3"/>
  <c r="M237" i="3"/>
  <c r="M238" i="3"/>
  <c r="M239" i="3"/>
  <c r="M244" i="3"/>
  <c r="M250" i="3"/>
  <c r="M254" i="3"/>
  <c r="M277" i="3"/>
  <c r="M279" i="3"/>
  <c r="M300" i="3"/>
  <c r="M302" i="3"/>
  <c r="M308" i="3"/>
  <c r="M315" i="3"/>
  <c r="M317" i="3"/>
  <c r="M335" i="3"/>
  <c r="M337" i="3"/>
  <c r="M339" i="3"/>
  <c r="M341" i="3"/>
  <c r="M343" i="3"/>
  <c r="M348" i="3"/>
  <c r="M350" i="3"/>
  <c r="M356" i="3"/>
  <c r="M363" i="3"/>
  <c r="M383" i="3"/>
  <c r="M385" i="3"/>
  <c r="M387" i="3"/>
  <c r="M394" i="3"/>
  <c r="M399" i="3"/>
  <c r="M401" i="3"/>
  <c r="M403" i="3"/>
  <c r="M422" i="3"/>
  <c r="M432" i="3"/>
  <c r="M438" i="3"/>
  <c r="M439" i="3"/>
  <c r="M448" i="3"/>
  <c r="M450" i="3"/>
  <c r="M451" i="3"/>
  <c r="M454" i="3"/>
  <c r="M461" i="3"/>
  <c r="M465" i="3"/>
  <c r="M469" i="3"/>
  <c r="M477" i="3"/>
  <c r="M478" i="3"/>
  <c r="M484" i="3"/>
  <c r="M496" i="3"/>
  <c r="M504" i="3"/>
  <c r="M507" i="3"/>
  <c r="M512" i="3"/>
  <c r="M514" i="3"/>
  <c r="M522" i="3"/>
  <c r="M536" i="3"/>
  <c r="M538" i="3"/>
  <c r="M545" i="3"/>
  <c r="M549" i="3"/>
  <c r="M558" i="3"/>
  <c r="M559" i="3"/>
  <c r="M560" i="3"/>
  <c r="M578" i="3"/>
  <c r="M580" i="3"/>
  <c r="M584" i="3"/>
  <c r="M586" i="3"/>
  <c r="M589" i="3"/>
  <c r="M597" i="3"/>
  <c r="M599" i="3"/>
  <c r="M602" i="3"/>
  <c r="M620" i="3"/>
  <c r="M621" i="3"/>
  <c r="M628" i="3"/>
  <c r="M630" i="3"/>
  <c r="M639" i="3"/>
  <c r="M646" i="3"/>
  <c r="M648" i="3"/>
  <c r="M650" i="3"/>
  <c r="M652" i="3"/>
  <c r="M656" i="3"/>
  <c r="M685" i="3"/>
  <c r="M690" i="3"/>
  <c r="M692" i="3"/>
  <c r="M693" i="3"/>
  <c r="M699" i="3"/>
  <c r="M709" i="3"/>
  <c r="M717" i="3"/>
  <c r="M723" i="3"/>
  <c r="M726" i="3"/>
  <c r="M728" i="3"/>
  <c r="M733" i="3"/>
  <c r="M738" i="3"/>
  <c r="M739" i="3"/>
  <c r="M764" i="3"/>
  <c r="M769" i="3"/>
  <c r="M774" i="3"/>
  <c r="M776" i="3"/>
  <c r="M783" i="3"/>
  <c r="M787" i="3"/>
  <c r="M790" i="3"/>
  <c r="M802" i="3"/>
  <c r="M818" i="3"/>
  <c r="M820" i="3"/>
  <c r="M821" i="3"/>
  <c r="M825" i="3"/>
  <c r="M838" i="3"/>
  <c r="M842" i="3"/>
  <c r="M852" i="3"/>
  <c r="M854" i="3"/>
  <c r="M861" i="3"/>
  <c r="M882" i="3"/>
  <c r="M883" i="3"/>
  <c r="M885" i="3"/>
  <c r="M896" i="3"/>
  <c r="M898" i="3"/>
  <c r="M903" i="3"/>
  <c r="M907" i="3"/>
  <c r="M911" i="3"/>
  <c r="M916" i="3"/>
  <c r="M926" i="3"/>
  <c r="M928" i="3"/>
  <c r="M930" i="3"/>
  <c r="M934" i="3"/>
  <c r="M935" i="3"/>
  <c r="M938" i="3"/>
  <c r="M944" i="3"/>
  <c r="M948" i="3"/>
  <c r="M953" i="3"/>
  <c r="M961" i="3"/>
  <c r="M964" i="3"/>
  <c r="M972" i="3"/>
  <c r="M973" i="3"/>
  <c r="M1005" i="3"/>
  <c r="M1008" i="3"/>
  <c r="H4" i="3"/>
  <c r="N4" i="3"/>
  <c r="H9" i="3"/>
  <c r="N9" i="3"/>
  <c r="H18" i="3"/>
  <c r="N18" i="3"/>
  <c r="H21" i="3"/>
  <c r="N21" i="3"/>
  <c r="H25" i="3"/>
  <c r="N25" i="3"/>
  <c r="H27" i="3"/>
  <c r="N27" i="3"/>
  <c r="H28" i="3"/>
  <c r="N28" i="3"/>
  <c r="H37" i="3"/>
  <c r="N37" i="3"/>
  <c r="H40" i="3"/>
  <c r="N40" i="3"/>
  <c r="H44" i="3"/>
  <c r="N44" i="3"/>
  <c r="H45" i="3"/>
  <c r="H47" i="3"/>
  <c r="N47" i="3"/>
  <c r="H49" i="3"/>
  <c r="N49" i="3"/>
  <c r="H51" i="3"/>
  <c r="H54" i="3"/>
  <c r="N54" i="3"/>
  <c r="H58" i="3"/>
  <c r="N58" i="3"/>
  <c r="H62" i="3"/>
  <c r="N62" i="3"/>
  <c r="H66" i="3"/>
  <c r="N66" i="3"/>
  <c r="H69" i="3"/>
  <c r="N69" i="3"/>
  <c r="H72" i="3"/>
  <c r="H76" i="3"/>
  <c r="N76" i="3"/>
  <c r="H77" i="3"/>
  <c r="N77" i="3"/>
  <c r="H80" i="3"/>
  <c r="N80" i="3"/>
  <c r="H88" i="3"/>
  <c r="N88" i="3"/>
  <c r="H94" i="3"/>
  <c r="N94" i="3"/>
  <c r="H97" i="3"/>
  <c r="H101" i="3"/>
  <c r="H103" i="3"/>
  <c r="H106" i="3"/>
  <c r="H110" i="3"/>
  <c r="N110" i="3"/>
  <c r="H113" i="3"/>
  <c r="N113" i="3"/>
  <c r="H117" i="3"/>
  <c r="N117" i="3"/>
  <c r="H121" i="3"/>
  <c r="N121" i="3"/>
  <c r="H124" i="3"/>
  <c r="N124" i="3"/>
  <c r="H126" i="3"/>
  <c r="N126" i="3"/>
  <c r="H130" i="3"/>
  <c r="N130" i="3"/>
  <c r="H134" i="3"/>
  <c r="N134" i="3"/>
  <c r="H138" i="3"/>
  <c r="N138" i="3"/>
  <c r="H146" i="3"/>
  <c r="H150" i="3"/>
  <c r="N150" i="3"/>
  <c r="H154" i="3"/>
  <c r="N154" i="3"/>
  <c r="H160" i="3"/>
  <c r="H164" i="3"/>
  <c r="N164" i="3"/>
  <c r="H166" i="3"/>
  <c r="H168" i="3"/>
  <c r="N168" i="3"/>
  <c r="H170" i="3"/>
  <c r="N170" i="3"/>
  <c r="H174" i="3"/>
  <c r="N174" i="3"/>
  <c r="H177" i="3"/>
  <c r="N181" i="3"/>
  <c r="H185" i="3"/>
  <c r="N185" i="3"/>
  <c r="H188" i="3"/>
  <c r="N188" i="3"/>
  <c r="H192" i="3"/>
  <c r="N192" i="3"/>
  <c r="H196" i="3"/>
  <c r="N196" i="3"/>
  <c r="H200" i="3"/>
  <c r="N200" i="3"/>
  <c r="H203" i="3"/>
  <c r="N203" i="3"/>
  <c r="H207" i="3"/>
  <c r="N207" i="3"/>
  <c r="H210" i="3"/>
  <c r="H212" i="3"/>
  <c r="N212" i="3"/>
  <c r="H216" i="3"/>
  <c r="N216" i="3"/>
  <c r="H218" i="3"/>
  <c r="N218" i="3"/>
  <c r="H221" i="3"/>
  <c r="N221" i="3"/>
  <c r="H225" i="3"/>
  <c r="H228" i="3"/>
  <c r="H238" i="3"/>
  <c r="H239" i="3"/>
  <c r="H244" i="3"/>
  <c r="H247" i="3"/>
  <c r="N247" i="3"/>
  <c r="H252" i="3"/>
  <c r="N252" i="3"/>
  <c r="H258" i="3"/>
  <c r="N258" i="3"/>
  <c r="H264" i="3"/>
  <c r="N264" i="3"/>
  <c r="H268" i="3"/>
  <c r="N268" i="3"/>
  <c r="H275" i="3"/>
  <c r="N275" i="3"/>
  <c r="H279" i="3"/>
  <c r="H283" i="3"/>
  <c r="N283" i="3"/>
  <c r="H287" i="3"/>
  <c r="N287" i="3"/>
  <c r="H291" i="3"/>
  <c r="N291" i="3"/>
  <c r="H295" i="3"/>
  <c r="N295" i="3"/>
  <c r="H302" i="3"/>
  <c r="H306" i="3"/>
  <c r="N306" i="3"/>
  <c r="H313" i="3"/>
  <c r="N313" i="3"/>
  <c r="H317" i="3"/>
  <c r="N321" i="3"/>
  <c r="H329" i="3"/>
  <c r="N329" i="3"/>
  <c r="H335" i="3"/>
  <c r="H343" i="3"/>
  <c r="H345" i="3"/>
  <c r="N345" i="3"/>
  <c r="H358" i="3"/>
  <c r="N358" i="3"/>
  <c r="H363" i="3"/>
  <c r="H368" i="3"/>
  <c r="N368" i="3"/>
  <c r="H372" i="3"/>
  <c r="N372" i="3"/>
  <c r="H375" i="3"/>
  <c r="N375" i="3"/>
  <c r="H378" i="3"/>
  <c r="N378" i="3"/>
  <c r="H381" i="3"/>
  <c r="N381" i="3"/>
  <c r="H385" i="3"/>
  <c r="H389" i="3"/>
  <c r="N389" i="3"/>
  <c r="H391" i="3"/>
  <c r="N391" i="3"/>
  <c r="H394" i="3"/>
  <c r="H397" i="3"/>
  <c r="N397" i="3"/>
  <c r="H401" i="3"/>
  <c r="H405" i="3"/>
  <c r="N405" i="3"/>
  <c r="H408" i="3"/>
  <c r="N408" i="3"/>
  <c r="H412" i="3"/>
  <c r="N412" i="3"/>
  <c r="H415" i="3"/>
  <c r="N415" i="3"/>
  <c r="H418" i="3"/>
  <c r="N418" i="3"/>
  <c r="H422" i="3"/>
  <c r="H427" i="3"/>
  <c r="N427" i="3"/>
  <c r="H430" i="3"/>
  <c r="N430" i="3"/>
  <c r="H436" i="3"/>
  <c r="N436" i="3"/>
  <c r="H438" i="3"/>
  <c r="H448" i="3"/>
  <c r="H734" i="3"/>
  <c r="N734" i="3"/>
  <c r="H738" i="3"/>
  <c r="H741" i="3"/>
  <c r="N741" i="3"/>
  <c r="H748" i="3"/>
  <c r="N748" i="3"/>
  <c r="H751" i="3"/>
  <c r="N751" i="3"/>
  <c r="H754" i="3"/>
  <c r="N754" i="3"/>
  <c r="H757" i="3"/>
  <c r="N757" i="3"/>
  <c r="H762" i="3"/>
  <c r="N762" i="3"/>
  <c r="H764" i="3"/>
  <c r="H769" i="3"/>
  <c r="H772" i="3"/>
  <c r="N772" i="3"/>
  <c r="H776" i="3"/>
  <c r="H780" i="3"/>
  <c r="N780" i="3"/>
  <c r="H785" i="3"/>
  <c r="N785" i="3"/>
  <c r="H787" i="3"/>
  <c r="H790" i="3"/>
  <c r="H795" i="3"/>
  <c r="N795" i="3"/>
  <c r="H798" i="3"/>
  <c r="N798" i="3"/>
  <c r="H801" i="3"/>
  <c r="N801" i="3"/>
  <c r="H804" i="3"/>
  <c r="N804" i="3"/>
  <c r="H807" i="3"/>
  <c r="N807" i="3"/>
  <c r="H809" i="3"/>
  <c r="N809" i="3"/>
  <c r="H815" i="3"/>
  <c r="N815" i="3"/>
  <c r="H818" i="3"/>
  <c r="H821" i="3"/>
  <c r="H825" i="3"/>
  <c r="H828" i="3"/>
  <c r="N828" i="3"/>
  <c r="H831" i="3"/>
  <c r="N831" i="3"/>
  <c r="H835" i="3"/>
  <c r="N835" i="3"/>
  <c r="H840" i="3"/>
  <c r="N840" i="3"/>
  <c r="H844" i="3"/>
  <c r="N844" i="3"/>
  <c r="H848" i="3"/>
  <c r="N848" i="3"/>
  <c r="H852" i="3"/>
  <c r="H854" i="3"/>
  <c r="H855" i="3"/>
  <c r="N855" i="3"/>
  <c r="N863" i="3"/>
  <c r="H867" i="3"/>
  <c r="N867" i="3"/>
  <c r="H877" i="3"/>
  <c r="N877" i="3"/>
  <c r="H880" i="3"/>
  <c r="N880" i="3"/>
  <c r="H883" i="3"/>
  <c r="H891" i="3"/>
  <c r="N891" i="3"/>
  <c r="H894" i="3"/>
  <c r="N894" i="3"/>
  <c r="H899" i="3"/>
  <c r="N899" i="3"/>
  <c r="H902" i="3"/>
  <c r="N902" i="3"/>
  <c r="H907" i="3"/>
  <c r="H908" i="3"/>
  <c r="N908" i="3"/>
  <c r="H911" i="3"/>
  <c r="H914" i="3"/>
  <c r="N914" i="3"/>
  <c r="N920" i="3"/>
  <c r="H922" i="3"/>
  <c r="N922" i="3"/>
  <c r="H924" i="3"/>
  <c r="H926" i="3"/>
  <c r="H928" i="3"/>
  <c r="H930" i="3"/>
  <c r="H932" i="3"/>
  <c r="N932" i="3"/>
  <c r="H934" i="3"/>
  <c r="H935" i="3"/>
  <c r="H937" i="3"/>
  <c r="N937" i="3"/>
  <c r="H938" i="3"/>
  <c r="H940" i="3"/>
  <c r="N940" i="3"/>
  <c r="H941" i="3"/>
  <c r="N941" i="3"/>
  <c r="H944" i="3"/>
  <c r="H946" i="3"/>
  <c r="N946" i="3"/>
  <c r="H948" i="3"/>
  <c r="H950" i="3"/>
  <c r="N950" i="3"/>
  <c r="H951" i="3"/>
  <c r="N951" i="3"/>
  <c r="H953" i="3"/>
  <c r="H955" i="3"/>
  <c r="N955" i="3"/>
  <c r="H957" i="3"/>
  <c r="N957" i="3"/>
  <c r="H959" i="3"/>
  <c r="N959" i="3"/>
  <c r="H961" i="3"/>
  <c r="H964" i="3"/>
  <c r="H968" i="3"/>
  <c r="N968" i="3"/>
  <c r="H970" i="3"/>
  <c r="N970" i="3"/>
  <c r="H972" i="3"/>
  <c r="H973" i="3"/>
  <c r="H975" i="3"/>
  <c r="N975" i="3"/>
  <c r="H977" i="3"/>
  <c r="N977" i="3"/>
  <c r="H979" i="3"/>
  <c r="N979" i="3"/>
  <c r="H981" i="3"/>
  <c r="N981" i="3"/>
  <c r="H983" i="3"/>
  <c r="N983" i="3"/>
  <c r="H985" i="3"/>
  <c r="N985" i="3"/>
  <c r="H988" i="3"/>
  <c r="N988" i="3"/>
  <c r="H990" i="3"/>
  <c r="N990" i="3"/>
  <c r="H991" i="3"/>
  <c r="N991" i="3"/>
  <c r="H993" i="3"/>
  <c r="N993" i="3"/>
  <c r="H996" i="3"/>
  <c r="N996" i="3"/>
  <c r="H997" i="3"/>
  <c r="N997" i="3"/>
  <c r="H999" i="3"/>
  <c r="N999" i="3"/>
  <c r="H1001" i="3"/>
  <c r="N1001" i="3"/>
  <c r="H1003" i="3"/>
  <c r="N1003" i="3"/>
  <c r="H1005" i="3"/>
  <c r="H1006" i="3"/>
  <c r="N1006" i="3"/>
  <c r="H1008" i="3"/>
  <c r="H1009" i="3"/>
  <c r="H1011" i="3"/>
  <c r="H1013" i="3"/>
  <c r="H1014" i="3"/>
  <c r="H1015" i="3"/>
  <c r="H1017" i="3"/>
  <c r="H1018" i="3"/>
  <c r="H1019" i="3"/>
  <c r="H1022" i="3"/>
  <c r="H1023" i="3"/>
  <c r="H1024" i="3"/>
  <c r="H1026" i="3"/>
  <c r="H1028" i="3"/>
  <c r="H1030" i="3"/>
  <c r="H1033" i="3"/>
  <c r="H1034" i="3"/>
  <c r="H1036" i="3"/>
  <c r="H1038" i="3"/>
  <c r="H1041" i="3"/>
  <c r="H1043" i="3"/>
  <c r="H1045" i="3"/>
  <c r="H1048" i="3"/>
  <c r="H1051" i="3"/>
  <c r="H1054" i="3"/>
  <c r="H1055" i="3"/>
  <c r="H1057" i="3"/>
  <c r="H1061" i="3"/>
  <c r="H1062" i="3"/>
  <c r="H1064" i="3"/>
  <c r="H1065" i="3"/>
  <c r="H1067" i="3"/>
  <c r="H1069" i="3"/>
  <c r="H1071" i="3"/>
  <c r="H1073" i="3"/>
  <c r="H1075" i="3"/>
  <c r="H1078" i="3"/>
  <c r="H1080" i="3"/>
  <c r="H1082" i="3"/>
  <c r="H1083" i="3"/>
  <c r="H1085" i="3"/>
  <c r="H1087" i="3"/>
  <c r="H1088" i="3"/>
  <c r="H1091" i="3"/>
  <c r="H1094" i="3"/>
  <c r="H1096" i="3"/>
  <c r="H1098" i="3"/>
  <c r="H1100" i="3"/>
  <c r="H1105" i="3"/>
  <c r="H1108" i="3"/>
  <c r="H1109" i="3"/>
  <c r="H1111" i="3"/>
  <c r="H1112" i="3"/>
  <c r="H1114" i="3"/>
  <c r="H1116" i="3"/>
  <c r="H1118" i="3"/>
  <c r="H1120" i="3"/>
  <c r="H1121" i="3"/>
  <c r="H1123" i="3"/>
  <c r="H1125" i="3"/>
  <c r="H1127" i="3"/>
  <c r="H1129" i="3"/>
  <c r="H1131" i="3"/>
  <c r="H1133" i="3"/>
  <c r="H1135" i="3"/>
  <c r="H1137" i="3"/>
  <c r="H1139" i="3"/>
  <c r="H1141" i="3"/>
  <c r="H1142" i="3"/>
  <c r="H1144" i="3"/>
  <c r="H1146" i="3"/>
  <c r="H1148" i="3"/>
  <c r="H1150" i="3"/>
  <c r="H1153" i="3"/>
  <c r="H1155" i="3"/>
  <c r="H1157" i="3"/>
  <c r="H1158" i="3"/>
  <c r="H1160" i="3"/>
  <c r="H1161" i="3"/>
  <c r="H1162" i="3"/>
  <c r="H1165" i="3"/>
  <c r="H1168" i="3"/>
  <c r="H1171" i="3"/>
  <c r="H1173" i="3"/>
  <c r="H1175" i="3"/>
  <c r="H1177" i="3"/>
  <c r="H1179" i="3"/>
  <c r="H1181" i="3"/>
  <c r="H1183" i="3"/>
  <c r="H1185" i="3"/>
  <c r="H1186" i="3"/>
  <c r="H1188" i="3"/>
  <c r="H1190" i="3"/>
  <c r="H1191" i="3"/>
  <c r="H1193" i="3"/>
  <c r="H1195" i="3"/>
  <c r="H1197" i="3"/>
  <c r="H1199" i="3"/>
  <c r="H1201" i="3"/>
  <c r="H1203" i="3"/>
  <c r="H1205" i="3"/>
  <c r="H1209" i="3"/>
  <c r="H1211" i="3"/>
  <c r="H1214" i="3"/>
  <c r="H1216" i="3"/>
  <c r="H1217" i="3"/>
  <c r="H1219" i="3"/>
  <c r="H1221" i="3"/>
  <c r="H1225" i="3"/>
  <c r="H1226" i="3"/>
  <c r="H1228" i="3"/>
  <c r="H1230" i="3"/>
  <c r="H1233" i="3"/>
  <c r="H1234" i="3"/>
  <c r="H1236" i="3"/>
  <c r="H1238" i="3"/>
  <c r="H1240" i="3"/>
  <c r="H1242" i="3"/>
  <c r="H1244" i="3"/>
  <c r="H1247" i="3"/>
  <c r="H1249" i="3"/>
  <c r="H1251" i="3"/>
  <c r="H1253" i="3"/>
  <c r="H1256" i="3"/>
  <c r="H1257" i="3"/>
  <c r="H1258" i="3"/>
  <c r="H1259" i="3"/>
  <c r="H1262" i="3"/>
  <c r="H1265" i="3"/>
  <c r="H1266" i="3"/>
  <c r="H1268" i="3"/>
  <c r="H1270" i="3"/>
  <c r="H1272" i="3"/>
  <c r="H1274" i="3"/>
  <c r="H1276" i="3"/>
  <c r="H1278" i="3"/>
  <c r="H1280" i="3"/>
  <c r="H1282" i="3"/>
  <c r="H1284" i="3"/>
  <c r="H1285" i="3"/>
  <c r="H1287" i="3"/>
  <c r="H1289" i="3"/>
  <c r="H1291" i="3"/>
  <c r="H1292" i="3"/>
  <c r="H1293" i="3"/>
  <c r="H1294" i="3"/>
  <c r="H1296" i="3"/>
  <c r="H1298" i="3"/>
  <c r="I1301" i="3"/>
  <c r="H1302" i="3"/>
  <c r="M1303" i="3"/>
  <c r="I1305" i="3"/>
  <c r="H1306" i="3"/>
  <c r="M1307" i="3"/>
  <c r="I1309" i="3"/>
  <c r="H1310" i="3"/>
  <c r="M1312" i="3"/>
  <c r="I1313" i="3"/>
  <c r="H1314" i="3"/>
  <c r="M1315" i="3"/>
  <c r="I1316" i="3"/>
  <c r="H1317" i="3"/>
  <c r="I1319" i="3"/>
  <c r="H1321" i="3"/>
  <c r="M1322" i="3"/>
  <c r="I1323" i="3"/>
  <c r="H1324" i="3"/>
  <c r="M1325" i="3"/>
  <c r="M1326" i="3"/>
  <c r="M1328" i="3"/>
  <c r="M1330" i="3"/>
  <c r="H1333" i="3"/>
  <c r="I1333" i="3"/>
  <c r="I1336" i="3"/>
  <c r="H1337" i="3"/>
  <c r="I1337" i="3"/>
  <c r="H1338" i="3"/>
  <c r="M1340" i="3"/>
  <c r="I1341" i="3"/>
  <c r="H1344" i="3"/>
  <c r="I1344" i="3"/>
  <c r="H1345" i="3"/>
  <c r="H1348" i="3"/>
  <c r="I1348" i="3"/>
  <c r="H1352" i="3"/>
  <c r="I1352" i="3"/>
  <c r="H1358" i="3"/>
  <c r="I1358" i="3"/>
  <c r="I1359" i="3"/>
  <c r="H1360" i="3"/>
  <c r="I1368" i="3"/>
  <c r="N1372" i="3"/>
  <c r="M1372" i="3"/>
  <c r="I1376" i="3"/>
  <c r="I1377" i="3"/>
  <c r="H1379" i="3"/>
  <c r="M1383" i="3"/>
  <c r="N1385" i="3"/>
  <c r="M1385" i="3"/>
  <c r="H1387" i="3"/>
  <c r="I1387" i="3"/>
  <c r="I1388" i="3"/>
  <c r="M1394" i="3"/>
  <c r="I1398" i="3"/>
  <c r="H1400" i="3"/>
  <c r="I1400" i="3"/>
  <c r="I1401" i="3"/>
  <c r="N1404" i="3"/>
  <c r="M1404" i="3"/>
  <c r="H1407" i="3"/>
  <c r="I1407" i="3"/>
  <c r="H1408" i="3"/>
  <c r="N1409" i="3"/>
  <c r="M1409" i="3"/>
  <c r="H1410" i="3"/>
  <c r="M1414" i="3"/>
  <c r="N1416" i="3"/>
  <c r="M1416" i="3"/>
  <c r="H1419" i="3"/>
  <c r="I1419" i="3"/>
  <c r="H1420" i="3"/>
  <c r="M1424" i="3"/>
  <c r="N1426" i="3"/>
  <c r="M1426" i="3"/>
  <c r="I1430" i="3"/>
  <c r="H1432" i="3"/>
  <c r="I1432" i="3"/>
  <c r="H1434" i="3"/>
  <c r="M1439" i="3"/>
  <c r="N1441" i="3"/>
  <c r="M1441" i="3"/>
  <c r="I1443" i="3"/>
  <c r="I1449" i="3"/>
  <c r="H1450" i="3"/>
  <c r="I1450" i="3"/>
  <c r="I1451" i="3"/>
  <c r="H1453" i="3"/>
  <c r="M1457" i="3"/>
  <c r="I1460" i="3"/>
  <c r="H1462" i="3"/>
  <c r="H1467" i="3"/>
  <c r="I1470" i="3"/>
  <c r="H1472" i="3"/>
  <c r="I1472" i="3"/>
  <c r="I1473" i="3"/>
  <c r="H1475" i="3"/>
  <c r="M1479" i="3"/>
  <c r="N1481" i="3"/>
  <c r="M1481" i="3"/>
  <c r="I1485" i="3"/>
  <c r="H1487" i="3"/>
  <c r="I1487" i="3"/>
  <c r="M1492" i="3"/>
  <c r="I1500" i="3"/>
  <c r="I1501" i="3"/>
  <c r="H1502" i="3"/>
  <c r="M1506" i="3"/>
  <c r="I1509" i="3"/>
  <c r="H1511" i="3"/>
  <c r="I1511" i="3"/>
  <c r="I1512" i="3"/>
  <c r="H1514" i="3"/>
  <c r="I1519" i="3"/>
  <c r="H1520" i="3"/>
  <c r="I1520" i="3"/>
  <c r="I1521" i="3"/>
  <c r="H1523" i="3"/>
  <c r="N1527" i="3"/>
  <c r="M1527" i="3"/>
  <c r="M1529" i="3"/>
  <c r="N1531" i="3"/>
  <c r="M1531" i="3"/>
  <c r="I1535" i="3"/>
  <c r="H1537" i="3"/>
  <c r="I1537" i="3"/>
  <c r="I1538" i="3"/>
  <c r="H1540" i="3"/>
  <c r="M1545" i="3"/>
  <c r="N1547" i="3"/>
  <c r="M1547" i="3"/>
  <c r="I1551" i="3"/>
  <c r="H1553" i="3"/>
  <c r="I1553" i="3"/>
  <c r="I1554" i="3"/>
  <c r="H1556" i="3"/>
  <c r="N1561" i="3"/>
  <c r="M1561" i="3"/>
  <c r="H1565" i="3"/>
  <c r="I1565" i="3"/>
  <c r="I1566" i="3"/>
  <c r="H1568" i="3"/>
  <c r="M1573" i="3"/>
  <c r="N1575" i="3"/>
  <c r="M1575" i="3"/>
  <c r="I1579" i="3"/>
  <c r="H1581" i="3"/>
  <c r="I1581" i="3"/>
  <c r="I1582" i="3"/>
  <c r="H1584" i="3"/>
  <c r="M1588" i="3"/>
  <c r="N1590" i="3"/>
  <c r="M1590" i="3"/>
  <c r="H1595" i="3"/>
  <c r="I1595" i="3"/>
  <c r="I1596" i="3"/>
  <c r="H1598" i="3"/>
  <c r="M1602" i="3"/>
  <c r="N1603" i="3"/>
  <c r="M1603" i="3"/>
  <c r="H1608" i="3"/>
  <c r="I1608" i="3"/>
  <c r="I1609" i="3"/>
  <c r="H1610" i="3"/>
  <c r="M1615" i="3"/>
  <c r="N1617" i="3"/>
  <c r="M1617" i="3"/>
  <c r="H1620" i="3"/>
  <c r="I1620" i="3"/>
  <c r="I1621" i="3"/>
  <c r="H1623" i="3"/>
  <c r="M1627" i="3"/>
  <c r="N1629" i="3"/>
  <c r="M1629" i="3"/>
  <c r="I1631" i="3"/>
  <c r="H1633" i="3"/>
  <c r="I1633" i="3"/>
  <c r="I1634" i="3"/>
  <c r="N1640" i="3"/>
  <c r="M1640" i="3"/>
  <c r="I1642" i="3"/>
  <c r="H1644" i="3"/>
  <c r="I1644" i="3"/>
  <c r="I1645" i="3"/>
  <c r="H1647" i="3"/>
  <c r="M1651" i="3"/>
  <c r="N1652" i="3"/>
  <c r="M1652" i="3"/>
  <c r="I1654" i="3"/>
  <c r="H1656" i="3"/>
  <c r="N1661" i="3"/>
  <c r="M1661" i="3"/>
  <c r="I1664" i="3"/>
  <c r="I1670" i="3"/>
  <c r="I1673" i="3"/>
  <c r="H1674" i="3"/>
  <c r="I1674" i="3"/>
  <c r="I1675" i="3"/>
  <c r="M1681" i="3"/>
  <c r="I1683" i="3"/>
  <c r="H1684" i="3"/>
  <c r="I1684" i="3"/>
  <c r="H1686" i="3"/>
  <c r="M1688" i="3"/>
  <c r="H1692" i="3"/>
  <c r="I1692" i="3"/>
  <c r="I1693" i="3"/>
  <c r="H1694" i="3"/>
  <c r="M1697" i="3"/>
  <c r="N1699" i="3"/>
  <c r="M1699" i="3"/>
  <c r="N1708" i="3"/>
  <c r="M1708" i="3"/>
  <c r="H1711" i="3"/>
  <c r="I1711" i="3"/>
  <c r="H1712" i="3"/>
  <c r="M1715" i="3"/>
  <c r="I1719" i="3"/>
  <c r="H1721" i="3"/>
  <c r="I1721" i="3"/>
  <c r="I1722" i="3"/>
  <c r="M1726" i="3"/>
  <c r="N1728" i="3"/>
  <c r="M1728" i="3"/>
  <c r="I1731" i="3"/>
  <c r="M1734" i="3"/>
  <c r="N1735" i="3"/>
  <c r="M1735" i="3"/>
  <c r="H1736" i="3"/>
  <c r="I1736" i="3"/>
  <c r="I1737" i="3"/>
  <c r="H1738" i="3"/>
  <c r="H1741" i="3"/>
  <c r="I1741" i="3"/>
  <c r="I1742" i="3"/>
  <c r="H1744" i="3"/>
  <c r="M1749" i="3"/>
  <c r="N1751" i="3"/>
  <c r="M1751" i="3"/>
  <c r="I1754" i="3"/>
  <c r="M1755" i="3"/>
  <c r="N1757" i="3"/>
  <c r="M1757" i="3"/>
  <c r="I1759" i="3"/>
  <c r="H1760" i="3"/>
  <c r="I1760" i="3"/>
  <c r="I1761" i="3"/>
  <c r="H1763" i="3"/>
  <c r="M1768" i="3"/>
  <c r="N1770" i="3"/>
  <c r="M1770" i="3"/>
  <c r="I1773" i="3"/>
  <c r="I1774" i="3"/>
  <c r="H1775" i="3"/>
  <c r="M1783" i="3"/>
  <c r="N1785" i="3"/>
  <c r="M1785" i="3"/>
  <c r="I1786" i="3"/>
  <c r="I1790" i="3"/>
  <c r="H1791" i="3"/>
  <c r="I1791" i="3"/>
  <c r="I1792" i="3"/>
  <c r="M1796" i="3"/>
  <c r="N1798" i="3"/>
  <c r="M1798" i="3"/>
  <c r="I1801" i="3"/>
  <c r="H1803" i="3"/>
  <c r="I1803" i="3"/>
  <c r="I1804" i="3"/>
  <c r="H1808" i="3"/>
  <c r="N1811" i="3"/>
  <c r="M1811" i="3"/>
  <c r="I1814" i="3"/>
  <c r="H1815" i="3"/>
  <c r="I1815" i="3"/>
  <c r="I1816" i="3"/>
  <c r="H1818" i="3"/>
  <c r="N1821" i="3"/>
  <c r="M1821" i="3"/>
  <c r="H1824" i="3"/>
  <c r="I1824" i="3"/>
  <c r="I1825" i="3"/>
  <c r="H1827" i="3"/>
  <c r="M1829" i="3"/>
  <c r="N1830" i="3"/>
  <c r="M1830" i="3"/>
  <c r="N1835" i="3"/>
  <c r="M1835" i="3"/>
  <c r="I1837" i="3"/>
  <c r="H1839" i="3"/>
  <c r="I1839" i="3"/>
  <c r="I1840" i="3"/>
  <c r="H1842" i="3"/>
  <c r="M1846" i="3"/>
  <c r="N1848" i="3"/>
  <c r="M1848" i="3"/>
  <c r="I1852" i="3"/>
  <c r="H1854" i="3"/>
  <c r="I1854" i="3"/>
  <c r="I1855" i="3"/>
  <c r="H1857" i="3"/>
  <c r="N1863" i="3"/>
  <c r="M1863" i="3"/>
  <c r="M1868" i="3"/>
  <c r="I1872" i="3"/>
  <c r="H1874" i="3"/>
  <c r="I1874" i="3"/>
  <c r="I1875" i="3"/>
  <c r="H1877" i="3"/>
  <c r="M1882" i="3"/>
  <c r="N1884" i="3"/>
  <c r="M1884" i="3"/>
  <c r="I1888" i="3"/>
  <c r="H1890" i="3"/>
  <c r="I1890" i="3"/>
  <c r="I1891" i="3"/>
  <c r="H1893" i="3"/>
  <c r="M1898" i="3"/>
  <c r="N1900" i="3"/>
  <c r="M1900" i="3"/>
  <c r="H1905" i="3"/>
  <c r="I1905" i="3"/>
  <c r="H1907" i="3"/>
  <c r="M1912" i="3"/>
  <c r="N1914" i="3"/>
  <c r="M1914" i="3"/>
  <c r="H1919" i="3"/>
  <c r="I1919" i="3"/>
  <c r="I1920" i="3"/>
  <c r="H1922" i="3"/>
  <c r="M1926" i="3"/>
  <c r="H1928" i="3"/>
  <c r="I1934" i="3"/>
  <c r="H1936" i="3"/>
  <c r="I1936" i="3"/>
  <c r="I1937" i="3"/>
  <c r="H1939" i="3"/>
  <c r="M1944" i="3"/>
  <c r="N1945" i="3"/>
  <c r="M1945" i="3"/>
  <c r="H1948" i="3"/>
  <c r="M1952" i="3"/>
  <c r="I1955" i="3"/>
  <c r="I1956" i="3"/>
  <c r="H1957" i="3"/>
  <c r="M1959" i="3"/>
  <c r="N1960" i="3"/>
  <c r="M1960" i="3"/>
  <c r="I1964" i="3"/>
  <c r="H1965" i="3"/>
  <c r="I1965" i="3"/>
  <c r="I1966" i="3"/>
  <c r="I1968" i="3"/>
  <c r="N1971" i="3"/>
  <c r="M1971" i="3"/>
  <c r="H1975" i="3"/>
  <c r="I1975" i="3"/>
  <c r="I1976" i="3"/>
  <c r="H1978" i="3"/>
  <c r="M1982" i="3"/>
  <c r="I1987" i="3"/>
  <c r="H1989" i="3"/>
  <c r="I1989" i="3"/>
  <c r="I1990" i="3"/>
  <c r="H1992" i="3"/>
  <c r="H1997" i="3"/>
  <c r="H1999" i="3"/>
  <c r="I2004" i="3"/>
  <c r="H2006" i="3"/>
  <c r="I2006" i="3"/>
  <c r="H2011" i="3"/>
  <c r="M2013" i="3"/>
  <c r="H2015" i="3"/>
  <c r="M2020" i="3"/>
  <c r="N2021" i="3"/>
  <c r="M2021" i="3"/>
  <c r="H2024" i="3"/>
  <c r="I2024" i="3"/>
  <c r="I2029" i="3"/>
  <c r="I2030" i="3"/>
  <c r="M2033" i="3"/>
  <c r="I2036" i="3"/>
  <c r="H2039" i="3"/>
  <c r="M2043" i="3"/>
  <c r="N2044" i="3"/>
  <c r="M2044" i="3"/>
  <c r="H2047" i="3"/>
  <c r="I2047" i="3"/>
  <c r="I2048" i="3"/>
  <c r="H2050" i="3"/>
  <c r="M2053" i="3"/>
  <c r="N2055" i="3"/>
  <c r="M2055" i="3"/>
  <c r="I2059" i="3"/>
  <c r="I2060" i="3"/>
  <c r="M2062" i="3"/>
  <c r="I2066" i="3"/>
  <c r="H2067" i="3"/>
  <c r="I2067" i="3"/>
  <c r="M2071" i="3"/>
  <c r="N2073" i="3"/>
  <c r="M2073" i="3"/>
  <c r="H2076" i="3"/>
  <c r="I2076" i="3"/>
  <c r="N2079" i="3"/>
  <c r="M2079" i="3"/>
  <c r="M2087" i="3"/>
  <c r="N2089" i="3"/>
  <c r="M2089" i="3"/>
  <c r="I2093" i="3"/>
  <c r="H2096" i="3"/>
  <c r="I2102" i="3"/>
  <c r="M2103" i="3"/>
  <c r="N2104" i="3"/>
  <c r="M2104" i="3"/>
  <c r="N2108" i="3"/>
  <c r="M2108" i="3"/>
  <c r="H2111" i="3"/>
  <c r="I2111" i="3"/>
  <c r="H2116" i="3"/>
  <c r="I2116" i="3"/>
  <c r="I2117" i="3"/>
  <c r="M2120" i="3"/>
  <c r="N2121" i="3"/>
  <c r="M2121" i="3"/>
  <c r="I2124" i="3"/>
  <c r="H2126" i="3"/>
  <c r="I2126" i="3"/>
  <c r="I2127" i="3"/>
  <c r="I2133" i="3"/>
  <c r="N2139" i="3"/>
  <c r="M2139" i="3"/>
  <c r="M2146" i="3"/>
  <c r="N2148" i="3"/>
  <c r="M2148" i="3"/>
  <c r="M2153" i="3"/>
  <c r="N2155" i="3"/>
  <c r="M2155" i="3"/>
  <c r="I2158" i="3"/>
  <c r="N2162" i="3"/>
  <c r="M2162" i="3"/>
  <c r="I2164" i="3"/>
  <c r="H2166" i="3"/>
  <c r="N2169" i="3"/>
  <c r="M2169" i="3"/>
  <c r="H2172" i="3"/>
  <c r="I2172" i="3"/>
  <c r="I2173" i="3"/>
  <c r="H2175" i="3"/>
  <c r="M2178" i="3"/>
  <c r="H2181" i="3"/>
  <c r="I2181" i="3"/>
  <c r="N2183" i="3"/>
  <c r="M2183" i="3"/>
  <c r="I2186" i="3"/>
  <c r="H2188" i="3"/>
  <c r="I2188" i="3"/>
  <c r="M2190" i="3"/>
  <c r="N2191" i="3"/>
  <c r="M2191" i="3"/>
  <c r="H2197" i="3"/>
  <c r="I2197" i="3"/>
  <c r="H2201" i="3"/>
  <c r="I2201" i="3"/>
  <c r="H2204" i="3"/>
  <c r="I2204" i="3"/>
  <c r="H2207" i="3"/>
  <c r="I2207" i="3"/>
  <c r="H2211" i="3"/>
  <c r="I2211" i="3"/>
  <c r="H2214" i="3"/>
  <c r="I2214" i="3"/>
  <c r="H2219" i="3"/>
  <c r="I2219" i="3"/>
  <c r="H2222" i="3"/>
  <c r="I2222" i="3"/>
  <c r="H2223" i="3"/>
  <c r="I2223" i="3"/>
  <c r="H2226" i="3"/>
  <c r="I2226" i="3"/>
  <c r="H2228" i="3"/>
  <c r="I2228" i="3"/>
  <c r="H2230" i="3"/>
  <c r="I2230" i="3"/>
  <c r="H2243" i="3"/>
  <c r="I2243" i="3"/>
  <c r="H2246" i="3"/>
  <c r="I2246" i="3"/>
  <c r="H2248" i="3"/>
  <c r="I2248" i="3"/>
  <c r="H2253" i="3"/>
  <c r="I2253" i="3"/>
  <c r="H2260" i="3"/>
  <c r="I2260" i="3"/>
  <c r="H2261" i="3"/>
  <c r="I2261" i="3"/>
  <c r="H2263" i="3"/>
  <c r="I2263" i="3"/>
  <c r="H2267" i="3"/>
  <c r="I2267" i="3"/>
  <c r="H2269" i="3"/>
  <c r="I2269" i="3"/>
  <c r="H2275" i="3"/>
  <c r="I2275" i="3"/>
  <c r="H2277" i="3"/>
  <c r="I2277" i="3"/>
  <c r="H2285" i="3"/>
  <c r="I2285" i="3"/>
  <c r="H2287" i="3"/>
  <c r="I2287" i="3"/>
  <c r="H2291" i="3"/>
  <c r="I2291" i="3"/>
  <c r="H2294" i="3"/>
  <c r="I2294" i="3"/>
  <c r="H2299" i="3"/>
  <c r="I2299" i="3"/>
  <c r="H2537" i="3"/>
  <c r="I2537" i="3"/>
  <c r="N2544" i="3"/>
  <c r="M2544" i="3"/>
  <c r="H2546" i="3"/>
  <c r="I2546" i="3"/>
  <c r="H2553" i="3"/>
  <c r="I2553" i="3"/>
  <c r="N2568" i="3"/>
  <c r="M2568" i="3"/>
  <c r="N2581" i="3"/>
  <c r="M2581" i="3"/>
  <c r="N2596" i="3"/>
  <c r="M2596" i="3"/>
  <c r="N2601" i="3"/>
  <c r="M2601" i="3"/>
  <c r="H2603" i="3"/>
  <c r="I2603" i="3"/>
  <c r="H2614" i="3"/>
  <c r="I2614" i="3"/>
  <c r="N2618" i="3"/>
  <c r="M2618" i="3"/>
  <c r="H2625" i="3"/>
  <c r="I2625" i="3"/>
  <c r="N2628" i="3"/>
  <c r="M2628" i="3"/>
  <c r="M11" i="3"/>
  <c r="M19" i="3"/>
  <c r="M33" i="3"/>
  <c r="M38" i="3"/>
  <c r="M56" i="3"/>
  <c r="M79" i="3"/>
  <c r="M87" i="3"/>
  <c r="M93" i="3"/>
  <c r="M111" i="3"/>
  <c r="M119" i="3"/>
  <c r="M123" i="3"/>
  <c r="M128" i="3"/>
  <c r="M158" i="3"/>
  <c r="M166" i="3"/>
  <c r="M172" i="3"/>
  <c r="M176" i="3"/>
  <c r="M190" i="3"/>
  <c r="M198" i="3"/>
  <c r="M232" i="3"/>
  <c r="M240" i="3"/>
  <c r="M242" i="3"/>
  <c r="M260" i="3"/>
  <c r="M266" i="3"/>
  <c r="M273" i="3"/>
  <c r="M289" i="3"/>
  <c r="M304" i="3"/>
  <c r="M322" i="3"/>
  <c r="M325" i="3"/>
  <c r="M327" i="3"/>
  <c r="M353" i="3"/>
  <c r="M366" i="3"/>
  <c r="M380" i="3"/>
  <c r="M396" i="3"/>
  <c r="M420" i="3"/>
  <c r="M435" i="3"/>
  <c r="M446" i="3"/>
  <c r="M455" i="3"/>
  <c r="M457" i="3"/>
  <c r="M466" i="3"/>
  <c r="M468" i="3"/>
  <c r="M470" i="3"/>
  <c r="M475" i="3"/>
  <c r="M480" i="3"/>
  <c r="M482" i="3"/>
  <c r="M486" i="3"/>
  <c r="M488" i="3"/>
  <c r="M490" i="3"/>
  <c r="M495" i="3"/>
  <c r="M500" i="3"/>
  <c r="M502" i="3"/>
  <c r="M510" i="3"/>
  <c r="M526" i="3"/>
  <c r="M542" i="3"/>
  <c r="M544" i="3"/>
  <c r="M548" i="3"/>
  <c r="M551" i="3"/>
  <c r="M553" i="3"/>
  <c r="M557" i="3"/>
  <c r="M563" i="3"/>
  <c r="M564" i="3"/>
  <c r="M572" i="3"/>
  <c r="M582" i="3"/>
  <c r="M604" i="3"/>
  <c r="M606" i="3"/>
  <c r="M608" i="3"/>
  <c r="M614" i="3"/>
  <c r="M616" i="3"/>
  <c r="M618" i="3"/>
  <c r="M632" i="3"/>
  <c r="M634" i="3"/>
  <c r="M636" i="3"/>
  <c r="M637" i="3"/>
  <c r="M641" i="3"/>
  <c r="M643" i="3"/>
  <c r="M654" i="3"/>
  <c r="M658" i="3"/>
  <c r="M665" i="3"/>
  <c r="M667" i="3"/>
  <c r="M669" i="3"/>
  <c r="M673" i="3"/>
  <c r="M675" i="3"/>
  <c r="M688" i="3"/>
  <c r="M697" i="3"/>
  <c r="M705" i="3"/>
  <c r="M714" i="3"/>
  <c r="M719" i="3"/>
  <c r="M721" i="3"/>
  <c r="M731" i="3"/>
  <c r="M759" i="3"/>
  <c r="M767" i="3"/>
  <c r="M778" i="3"/>
  <c r="M805" i="3"/>
  <c r="M823" i="3"/>
  <c r="M826" i="3"/>
  <c r="M850" i="3"/>
  <c r="M856" i="3"/>
  <c r="M870" i="3"/>
  <c r="M890" i="3"/>
  <c r="M909" i="3"/>
  <c r="H7" i="3"/>
  <c r="H11" i="3"/>
  <c r="H13" i="3"/>
  <c r="H15" i="3"/>
  <c r="H17" i="3"/>
  <c r="N17" i="3"/>
  <c r="H19" i="3"/>
  <c r="H23" i="3"/>
  <c r="H30" i="3"/>
  <c r="N30" i="3"/>
  <c r="H33" i="3"/>
  <c r="H38" i="3"/>
  <c r="H42" i="3"/>
  <c r="H56" i="3"/>
  <c r="H60" i="3"/>
  <c r="H64" i="3"/>
  <c r="H68" i="3"/>
  <c r="N68" i="3"/>
  <c r="H74" i="3"/>
  <c r="H79" i="3"/>
  <c r="H82" i="3"/>
  <c r="H84" i="3"/>
  <c r="H87" i="3"/>
  <c r="H90" i="3"/>
  <c r="N90" i="3"/>
  <c r="H93" i="3"/>
  <c r="H99" i="3"/>
  <c r="H108" i="3"/>
  <c r="N108" i="3"/>
  <c r="H111" i="3"/>
  <c r="H115" i="3"/>
  <c r="H119" i="3"/>
  <c r="H123" i="3"/>
  <c r="H128" i="3"/>
  <c r="H132" i="3"/>
  <c r="N132" i="3"/>
  <c r="H136" i="3"/>
  <c r="H140" i="3"/>
  <c r="N140" i="3"/>
  <c r="H142" i="3"/>
  <c r="N142" i="3"/>
  <c r="H148" i="3"/>
  <c r="H152" i="3"/>
  <c r="N152" i="3"/>
  <c r="H156" i="3"/>
  <c r="N156" i="3"/>
  <c r="H158" i="3"/>
  <c r="H162" i="3"/>
  <c r="H172" i="3"/>
  <c r="H176" i="3"/>
  <c r="H179" i="3"/>
  <c r="H181" i="3"/>
  <c r="H182" i="3"/>
  <c r="N182" i="3"/>
  <c r="H190" i="3"/>
  <c r="H194" i="3"/>
  <c r="N194" i="3"/>
  <c r="H198" i="3"/>
  <c r="H202" i="3"/>
  <c r="H205" i="3"/>
  <c r="N205" i="3"/>
  <c r="H219" i="3"/>
  <c r="N219" i="3"/>
  <c r="H223" i="3"/>
  <c r="H226" i="3"/>
  <c r="N226" i="3"/>
  <c r="H232" i="3"/>
  <c r="H234" i="3"/>
  <c r="H237" i="3"/>
  <c r="H240" i="3"/>
  <c r="H241" i="3"/>
  <c r="N241" i="3"/>
  <c r="H242" i="3"/>
  <c r="H245" i="3"/>
  <c r="N245" i="3"/>
  <c r="H250" i="3"/>
  <c r="H254" i="3"/>
  <c r="H256" i="3"/>
  <c r="N256" i="3"/>
  <c r="H260" i="3"/>
  <c r="H266" i="3"/>
  <c r="H270" i="3"/>
  <c r="N270" i="3"/>
  <c r="H273" i="3"/>
  <c r="H277" i="3"/>
  <c r="H281" i="3"/>
  <c r="N281" i="3"/>
  <c r="H285" i="3"/>
  <c r="N285" i="3"/>
  <c r="H289" i="3"/>
  <c r="H293" i="3"/>
  <c r="N293" i="3"/>
  <c r="H297" i="3"/>
  <c r="N297" i="3"/>
  <c r="H300" i="3"/>
  <c r="H304" i="3"/>
  <c r="H308" i="3"/>
  <c r="H311" i="3"/>
  <c r="N311" i="3"/>
  <c r="H315" i="3"/>
  <c r="H319" i="3"/>
  <c r="N319" i="3"/>
  <c r="H321" i="3"/>
  <c r="H322" i="3"/>
  <c r="H325" i="3"/>
  <c r="H327" i="3"/>
  <c r="H334" i="3"/>
  <c r="N334" i="3"/>
  <c r="H337" i="3"/>
  <c r="H339" i="3"/>
  <c r="H341" i="3"/>
  <c r="H348" i="3"/>
  <c r="H350" i="3"/>
  <c r="H353" i="3"/>
  <c r="H356" i="3"/>
  <c r="H366" i="3"/>
  <c r="H370" i="3"/>
  <c r="N370" i="3"/>
  <c r="H380" i="3"/>
  <c r="H383" i="3"/>
  <c r="H387" i="3"/>
  <c r="H396" i="3"/>
  <c r="H399" i="3"/>
  <c r="H403" i="3"/>
  <c r="H406" i="3"/>
  <c r="N406" i="3"/>
  <c r="H410" i="3"/>
  <c r="N410" i="3"/>
  <c r="H414" i="3"/>
  <c r="N414" i="3"/>
  <c r="H417" i="3"/>
  <c r="N417" i="3"/>
  <c r="H420" i="3"/>
  <c r="H429" i="3"/>
  <c r="N429" i="3"/>
  <c r="H432" i="3"/>
  <c r="H435" i="3"/>
  <c r="H439" i="3"/>
  <c r="H441" i="3"/>
  <c r="N441" i="3"/>
  <c r="H444" i="3"/>
  <c r="N444" i="3"/>
  <c r="H446" i="3"/>
  <c r="H450" i="3"/>
  <c r="H451" i="3"/>
  <c r="H454" i="3"/>
  <c r="H455" i="3"/>
  <c r="H457" i="3"/>
  <c r="H459" i="3"/>
  <c r="N459" i="3"/>
  <c r="H461" i="3"/>
  <c r="H463" i="3"/>
  <c r="N463" i="3"/>
  <c r="H465" i="3"/>
  <c r="H466" i="3"/>
  <c r="H468" i="3"/>
  <c r="H469" i="3"/>
  <c r="H470" i="3"/>
  <c r="H472" i="3"/>
  <c r="N472" i="3"/>
  <c r="H474" i="3"/>
  <c r="N474" i="3"/>
  <c r="H475" i="3"/>
  <c r="H477" i="3"/>
  <c r="H478" i="3"/>
  <c r="H480" i="3"/>
  <c r="H482" i="3"/>
  <c r="H484" i="3"/>
  <c r="H486" i="3"/>
  <c r="H488" i="3"/>
  <c r="H490" i="3"/>
  <c r="H495" i="3"/>
  <c r="H496" i="3"/>
  <c r="H498" i="3"/>
  <c r="N498" i="3"/>
  <c r="H500" i="3"/>
  <c r="H502" i="3"/>
  <c r="H504" i="3"/>
  <c r="H505" i="3"/>
  <c r="N505" i="3"/>
  <c r="H506" i="3"/>
  <c r="N506" i="3"/>
  <c r="H507" i="3"/>
  <c r="H510" i="3"/>
  <c r="H512" i="3"/>
  <c r="H514" i="3"/>
  <c r="H516" i="3"/>
  <c r="N516" i="3"/>
  <c r="H517" i="3"/>
  <c r="N517" i="3"/>
  <c r="H518" i="3"/>
  <c r="N518" i="3"/>
  <c r="H520" i="3"/>
  <c r="N520" i="3"/>
  <c r="H522" i="3"/>
  <c r="H524" i="3"/>
  <c r="N524" i="3"/>
  <c r="H526" i="3"/>
  <c r="H527" i="3"/>
  <c r="N527" i="3"/>
  <c r="H528" i="3"/>
  <c r="N528" i="3"/>
  <c r="H534" i="3"/>
  <c r="N534" i="3"/>
  <c r="H535" i="3"/>
  <c r="N535" i="3"/>
  <c r="H536" i="3"/>
  <c r="H538" i="3"/>
  <c r="H542" i="3"/>
  <c r="H544" i="3"/>
  <c r="H545" i="3"/>
  <c r="H548" i="3"/>
  <c r="H549" i="3"/>
  <c r="H551" i="3"/>
  <c r="H553" i="3"/>
  <c r="H557" i="3"/>
  <c r="H558" i="3"/>
  <c r="H559" i="3"/>
  <c r="H560" i="3"/>
  <c r="H563" i="3"/>
  <c r="H564" i="3"/>
  <c r="H565" i="3"/>
  <c r="N565" i="3"/>
  <c r="H567" i="3"/>
  <c r="N567" i="3"/>
  <c r="H569" i="3"/>
  <c r="N569" i="3"/>
  <c r="H570" i="3"/>
  <c r="N570" i="3"/>
  <c r="H572" i="3"/>
  <c r="H574" i="3"/>
  <c r="N574" i="3"/>
  <c r="H576" i="3"/>
  <c r="N576" i="3"/>
  <c r="H578" i="3"/>
  <c r="H580" i="3"/>
  <c r="H582" i="3"/>
  <c r="H584" i="3"/>
  <c r="H586" i="3"/>
  <c r="H589" i="3"/>
  <c r="H591" i="3"/>
  <c r="N591" i="3"/>
  <c r="H593" i="3"/>
  <c r="N593" i="3"/>
  <c r="H595" i="3"/>
  <c r="N595" i="3"/>
  <c r="H597" i="3"/>
  <c r="H599" i="3"/>
  <c r="H602" i="3"/>
  <c r="H604" i="3"/>
  <c r="H606" i="3"/>
  <c r="H608" i="3"/>
  <c r="H612" i="3"/>
  <c r="N612" i="3"/>
  <c r="H614" i="3"/>
  <c r="H616" i="3"/>
  <c r="H618" i="3"/>
  <c r="H620" i="3"/>
  <c r="H621" i="3"/>
  <c r="H624" i="3"/>
  <c r="N624" i="3"/>
  <c r="H626" i="3"/>
  <c r="N626" i="3"/>
  <c r="H628" i="3"/>
  <c r="H630" i="3"/>
  <c r="H632" i="3"/>
  <c r="H634" i="3"/>
  <c r="H636" i="3"/>
  <c r="H637" i="3"/>
  <c r="H639" i="3"/>
  <c r="H641" i="3"/>
  <c r="H643" i="3"/>
  <c r="H644" i="3"/>
  <c r="N644" i="3"/>
  <c r="H646" i="3"/>
  <c r="H648" i="3"/>
  <c r="H650" i="3"/>
  <c r="H652" i="3"/>
  <c r="H654" i="3"/>
  <c r="H656" i="3"/>
  <c r="H658" i="3"/>
  <c r="H660" i="3"/>
  <c r="N660" i="3"/>
  <c r="H665" i="3"/>
  <c r="H667" i="3"/>
  <c r="H669" i="3"/>
  <c r="H671" i="3"/>
  <c r="N671" i="3"/>
  <c r="H673" i="3"/>
  <c r="H675" i="3"/>
  <c r="H677" i="3"/>
  <c r="N677" i="3"/>
  <c r="H681" i="3"/>
  <c r="N681" i="3"/>
  <c r="H683" i="3"/>
  <c r="N683" i="3"/>
  <c r="H685" i="3"/>
  <c r="H686" i="3"/>
  <c r="N686" i="3"/>
  <c r="H688" i="3"/>
  <c r="H690" i="3"/>
  <c r="H692" i="3"/>
  <c r="H693" i="3"/>
  <c r="H695" i="3"/>
  <c r="N695" i="3"/>
  <c r="H697" i="3"/>
  <c r="H699" i="3"/>
  <c r="H702" i="3"/>
  <c r="N702" i="3"/>
  <c r="H704" i="3"/>
  <c r="N704" i="3"/>
  <c r="H705" i="3"/>
  <c r="H706" i="3"/>
  <c r="N706" i="3"/>
  <c r="H709" i="3"/>
  <c r="H712" i="3"/>
  <c r="N712" i="3"/>
  <c r="H714" i="3"/>
  <c r="H716" i="3"/>
  <c r="N716" i="3"/>
  <c r="H717" i="3"/>
  <c r="H719" i="3"/>
  <c r="H721" i="3"/>
  <c r="H723" i="3"/>
  <c r="H726" i="3"/>
  <c r="H728" i="3"/>
  <c r="H731" i="3"/>
  <c r="H733" i="3"/>
  <c r="H736" i="3"/>
  <c r="N736" i="3"/>
  <c r="H739" i="3"/>
  <c r="H743" i="3"/>
  <c r="N743" i="3"/>
  <c r="H746" i="3"/>
  <c r="N746" i="3"/>
  <c r="H750" i="3"/>
  <c r="N750" i="3"/>
  <c r="H752" i="3"/>
  <c r="N752" i="3"/>
  <c r="H759" i="3"/>
  <c r="H767" i="3"/>
  <c r="H774" i="3"/>
  <c r="H778" i="3"/>
  <c r="H782" i="3"/>
  <c r="N782" i="3"/>
  <c r="H783" i="3"/>
  <c r="H800" i="3"/>
  <c r="N800" i="3"/>
  <c r="H802" i="3"/>
  <c r="H805" i="3"/>
  <c r="H811" i="3"/>
  <c r="N811" i="3"/>
  <c r="H813" i="3"/>
  <c r="N813" i="3"/>
  <c r="H820" i="3"/>
  <c r="H823" i="3"/>
  <c r="H826" i="3"/>
  <c r="H833" i="3"/>
  <c r="N833" i="3"/>
  <c r="H836" i="3"/>
  <c r="N836" i="3"/>
  <c r="H838" i="3"/>
  <c r="H842" i="3"/>
  <c r="H846" i="3"/>
  <c r="N846" i="3"/>
  <c r="H850" i="3"/>
  <c r="H856" i="3"/>
  <c r="H858" i="3"/>
  <c r="N858" i="3"/>
  <c r="H861" i="3"/>
  <c r="H863" i="3"/>
  <c r="H865" i="3"/>
  <c r="N865" i="3"/>
  <c r="H868" i="3"/>
  <c r="N868" i="3"/>
  <c r="H870" i="3"/>
  <c r="H875" i="3"/>
  <c r="N875" i="3"/>
  <c r="H878" i="3"/>
  <c r="N878" i="3"/>
  <c r="H882" i="3"/>
  <c r="H885" i="3"/>
  <c r="H890" i="3"/>
  <c r="H896" i="3"/>
  <c r="H898" i="3"/>
  <c r="H903" i="3"/>
  <c r="H905" i="3"/>
  <c r="N905" i="3"/>
  <c r="H909" i="3"/>
  <c r="H912" i="3"/>
  <c r="N912" i="3"/>
  <c r="H916" i="3"/>
  <c r="H919" i="3"/>
  <c r="N919" i="3"/>
  <c r="H920" i="3"/>
  <c r="N924" i="3"/>
  <c r="M1335" i="3"/>
  <c r="N1336" i="3"/>
  <c r="M1336" i="3"/>
  <c r="H1339" i="3"/>
  <c r="I1339" i="3"/>
  <c r="H1342" i="3"/>
  <c r="I1342" i="3"/>
  <c r="I1349" i="3"/>
  <c r="I1350" i="3"/>
  <c r="I1353" i="3"/>
  <c r="H1361" i="3"/>
  <c r="I1361" i="3"/>
  <c r="I1362" i="3"/>
  <c r="H1364" i="3"/>
  <c r="I1369" i="3"/>
  <c r="H1370" i="3"/>
  <c r="M1374" i="3"/>
  <c r="N1376" i="3"/>
  <c r="M1376" i="3"/>
  <c r="I1378" i="3"/>
  <c r="I1380" i="3"/>
  <c r="H1382" i="3"/>
  <c r="I1389" i="3"/>
  <c r="H1390" i="3"/>
  <c r="I1390" i="3"/>
  <c r="I1391" i="3"/>
  <c r="H1393" i="3"/>
  <c r="M1396" i="3"/>
  <c r="N1398" i="3"/>
  <c r="M1398" i="3"/>
  <c r="I1402" i="3"/>
  <c r="H1403" i="3"/>
  <c r="H1411" i="3"/>
  <c r="I1411" i="3"/>
  <c r="I1412" i="3"/>
  <c r="M1418" i="3"/>
  <c r="H1421" i="3"/>
  <c r="I1421" i="3"/>
  <c r="I1422" i="3"/>
  <c r="M1428" i="3"/>
  <c r="N1430" i="3"/>
  <c r="M1430" i="3"/>
  <c r="I1433" i="3"/>
  <c r="H1435" i="3"/>
  <c r="I1435" i="3"/>
  <c r="I1436" i="3"/>
  <c r="H1438" i="3"/>
  <c r="N1443" i="3"/>
  <c r="M1443" i="3"/>
  <c r="H1444" i="3"/>
  <c r="I1444" i="3"/>
  <c r="I1445" i="3"/>
  <c r="H1446" i="3"/>
  <c r="M1448" i="3"/>
  <c r="N1449" i="3"/>
  <c r="M1449" i="3"/>
  <c r="I1452" i="3"/>
  <c r="I1454" i="3"/>
  <c r="H1456" i="3"/>
  <c r="N1460" i="3"/>
  <c r="M1460" i="3"/>
  <c r="I1463" i="3"/>
  <c r="H1468" i="3"/>
  <c r="I1468" i="3"/>
  <c r="N1470" i="3"/>
  <c r="M1470" i="3"/>
  <c r="I1474" i="3"/>
  <c r="H1476" i="3"/>
  <c r="I1476" i="3"/>
  <c r="I1477" i="3"/>
  <c r="M1483" i="3"/>
  <c r="N1485" i="3"/>
  <c r="M1485" i="3"/>
  <c r="I1488" i="3"/>
  <c r="I1489" i="3"/>
  <c r="H1491" i="3"/>
  <c r="M1495" i="3"/>
  <c r="I1496" i="3"/>
  <c r="H1497" i="3"/>
  <c r="M1499" i="3"/>
  <c r="N1500" i="3"/>
  <c r="M1500" i="3"/>
  <c r="H1503" i="3"/>
  <c r="I1503" i="3"/>
  <c r="H1505" i="3"/>
  <c r="N1509" i="3"/>
  <c r="M1509" i="3"/>
  <c r="I1513" i="3"/>
  <c r="H1515" i="3"/>
  <c r="I1515" i="3"/>
  <c r="I1516" i="3"/>
  <c r="M1518" i="3"/>
  <c r="N1519" i="3"/>
  <c r="M1519" i="3"/>
  <c r="I1522" i="3"/>
  <c r="I1524" i="3"/>
  <c r="H1528" i="3"/>
  <c r="M1533" i="3"/>
  <c r="N1535" i="3"/>
  <c r="M1535" i="3"/>
  <c r="I1539" i="3"/>
  <c r="H1541" i="3"/>
  <c r="I1541" i="3"/>
  <c r="I1542" i="3"/>
  <c r="H1544" i="3"/>
  <c r="M1549" i="3"/>
  <c r="N1551" i="3"/>
  <c r="M1551" i="3"/>
  <c r="I1555" i="3"/>
  <c r="I1557" i="3"/>
  <c r="H1559" i="3"/>
  <c r="M1563" i="3"/>
  <c r="I1567" i="3"/>
  <c r="H1569" i="3"/>
  <c r="I1569" i="3"/>
  <c r="I1570" i="3"/>
  <c r="H1572" i="3"/>
  <c r="M1577" i="3"/>
  <c r="N1579" i="3"/>
  <c r="M1579" i="3"/>
  <c r="I1583" i="3"/>
  <c r="H1585" i="3"/>
  <c r="I1585" i="3"/>
  <c r="I1586" i="3"/>
  <c r="M1592" i="3"/>
  <c r="I1597" i="3"/>
  <c r="H1599" i="3"/>
  <c r="I1599" i="3"/>
  <c r="I1600" i="3"/>
  <c r="M1605" i="3"/>
  <c r="H1611" i="3"/>
  <c r="I1611" i="3"/>
  <c r="I1612" i="3"/>
  <c r="H1614" i="3"/>
  <c r="I1622" i="3"/>
  <c r="H1624" i="3"/>
  <c r="I1624" i="3"/>
  <c r="H1626" i="3"/>
  <c r="N1631" i="3"/>
  <c r="M1631" i="3"/>
  <c r="I1635" i="3"/>
  <c r="H1636" i="3"/>
  <c r="I1636" i="3"/>
  <c r="I1637" i="3"/>
  <c r="N1642" i="3"/>
  <c r="M1642" i="3"/>
  <c r="I1646" i="3"/>
  <c r="H1648" i="3"/>
  <c r="I1648" i="3"/>
  <c r="I1649" i="3"/>
  <c r="H1650" i="3"/>
  <c r="I1655" i="3"/>
  <c r="H1657" i="3"/>
  <c r="I1657" i="3"/>
  <c r="I1658" i="3"/>
  <c r="H1659" i="3"/>
  <c r="M1663" i="3"/>
  <c r="H1665" i="3"/>
  <c r="I1665" i="3"/>
  <c r="I1666" i="3"/>
  <c r="H1667" i="3"/>
  <c r="I1671" i="3"/>
  <c r="M1672" i="3"/>
  <c r="N1673" i="3"/>
  <c r="M1673" i="3"/>
  <c r="I1676" i="3"/>
  <c r="H1677" i="3"/>
  <c r="I1677" i="3"/>
  <c r="I1678" i="3"/>
  <c r="H1680" i="3"/>
  <c r="N1683" i="3"/>
  <c r="M1683" i="3"/>
  <c r="I1685" i="3"/>
  <c r="I1687" i="3"/>
  <c r="M1689" i="3"/>
  <c r="I1695" i="3"/>
  <c r="H1696" i="3"/>
  <c r="M1701" i="3"/>
  <c r="H1704" i="3"/>
  <c r="I1704" i="3"/>
  <c r="H1706" i="3"/>
  <c r="M1709" i="3"/>
  <c r="I1713" i="3"/>
  <c r="M1717" i="3"/>
  <c r="N1719" i="3"/>
  <c r="M1719" i="3"/>
  <c r="H1723" i="3"/>
  <c r="I1723" i="3"/>
  <c r="I1724" i="3"/>
  <c r="H1725" i="3"/>
  <c r="H1732" i="3"/>
  <c r="I1732" i="3"/>
  <c r="I1739" i="3"/>
  <c r="I1743" i="3"/>
  <c r="H1745" i="3"/>
  <c r="I1745" i="3"/>
  <c r="I1746" i="3"/>
  <c r="H1748" i="3"/>
  <c r="M1753" i="3"/>
  <c r="N1759" i="3"/>
  <c r="M1759" i="3"/>
  <c r="I1762" i="3"/>
  <c r="H1764" i="3"/>
  <c r="I1764" i="3"/>
  <c r="I1765" i="3"/>
  <c r="H1767" i="3"/>
  <c r="M1772" i="3"/>
  <c r="N1773" i="3"/>
  <c r="M1773" i="3"/>
  <c r="H1776" i="3"/>
  <c r="I1776" i="3"/>
  <c r="I1777" i="3"/>
  <c r="H1778" i="3"/>
  <c r="M1780" i="3"/>
  <c r="N1786" i="3"/>
  <c r="M1786" i="3"/>
  <c r="H1787" i="3"/>
  <c r="I1787" i="3"/>
  <c r="I1788" i="3"/>
  <c r="N1790" i="3"/>
  <c r="M1790" i="3"/>
  <c r="I1793" i="3"/>
  <c r="I1794" i="3"/>
  <c r="N1801" i="3"/>
  <c r="M1801" i="3"/>
  <c r="I1805" i="3"/>
  <c r="I1807" i="3"/>
  <c r="N1814" i="3"/>
  <c r="M1814" i="3"/>
  <c r="I1817" i="3"/>
  <c r="H1819" i="3"/>
  <c r="I1819" i="3"/>
  <c r="I1826" i="3"/>
  <c r="H1828" i="3"/>
  <c r="H1832" i="3"/>
  <c r="I1832" i="3"/>
  <c r="H1833" i="3"/>
  <c r="N1837" i="3"/>
  <c r="M1837" i="3"/>
  <c r="I1841" i="3"/>
  <c r="H1843" i="3"/>
  <c r="I1843" i="3"/>
  <c r="I1844" i="3"/>
  <c r="M1850" i="3"/>
  <c r="N1852" i="3"/>
  <c r="M1852" i="3"/>
  <c r="I1856" i="3"/>
  <c r="H1858" i="3"/>
  <c r="I1858" i="3"/>
  <c r="I1859" i="3"/>
  <c r="H1861" i="3"/>
  <c r="M1865" i="3"/>
  <c r="I1867" i="3"/>
  <c r="M1870" i="3"/>
  <c r="N1872" i="3"/>
  <c r="M1872" i="3"/>
  <c r="I1876" i="3"/>
  <c r="H1878" i="3"/>
  <c r="I1878" i="3"/>
  <c r="I1879" i="3"/>
  <c r="H1881" i="3"/>
  <c r="M1886" i="3"/>
  <c r="N1888" i="3"/>
  <c r="M1888" i="3"/>
  <c r="I1892" i="3"/>
  <c r="H1894" i="3"/>
  <c r="I1894" i="3"/>
  <c r="I1895" i="3"/>
  <c r="H1897" i="3"/>
  <c r="M1902" i="3"/>
  <c r="I1906" i="3"/>
  <c r="H1908" i="3"/>
  <c r="I1908" i="3"/>
  <c r="I1909" i="3"/>
  <c r="H1911" i="3"/>
  <c r="M1916" i="3"/>
  <c r="I1921" i="3"/>
  <c r="H1923" i="3"/>
  <c r="I1923" i="3"/>
  <c r="H1925" i="3"/>
  <c r="H1929" i="3"/>
  <c r="I1929" i="3"/>
  <c r="I1930" i="3"/>
  <c r="H1932" i="3"/>
  <c r="N1934" i="3"/>
  <c r="M1934" i="3"/>
  <c r="I1938" i="3"/>
  <c r="H1940" i="3"/>
  <c r="I1940" i="3"/>
  <c r="I1941" i="3"/>
  <c r="H1943" i="3"/>
  <c r="I1947" i="3"/>
  <c r="I1949" i="3"/>
  <c r="H1951" i="3"/>
  <c r="N1955" i="3"/>
  <c r="M1955" i="3"/>
  <c r="M1962" i="3"/>
  <c r="N1964" i="3"/>
  <c r="M1964" i="3"/>
  <c r="I1967" i="3"/>
  <c r="N1968" i="3"/>
  <c r="M1968" i="3"/>
  <c r="M1973" i="3"/>
  <c r="I1977" i="3"/>
  <c r="H1979" i="3"/>
  <c r="I1979" i="3"/>
  <c r="I1980" i="3"/>
  <c r="M1985" i="3"/>
  <c r="N1987" i="3"/>
  <c r="M1987" i="3"/>
  <c r="I1991" i="3"/>
  <c r="H1993" i="3"/>
  <c r="I1993" i="3"/>
  <c r="I1994" i="3"/>
  <c r="M1996" i="3"/>
  <c r="I1998" i="3"/>
  <c r="H2000" i="3"/>
  <c r="I2000" i="3"/>
  <c r="I2001" i="3"/>
  <c r="N2004" i="3"/>
  <c r="M2004" i="3"/>
  <c r="M2008" i="3"/>
  <c r="I2010" i="3"/>
  <c r="H2012" i="3"/>
  <c r="H2016" i="3"/>
  <c r="I2016" i="3"/>
  <c r="I2017" i="3"/>
  <c r="H2019" i="3"/>
  <c r="M2028" i="3"/>
  <c r="N2029" i="3"/>
  <c r="M2029" i="3"/>
  <c r="H2032" i="3"/>
  <c r="M2035" i="3"/>
  <c r="N2036" i="3"/>
  <c r="M2036" i="3"/>
  <c r="I2038" i="3"/>
  <c r="H2040" i="3"/>
  <c r="I2040" i="3"/>
  <c r="I2041" i="3"/>
  <c r="I2049" i="3"/>
  <c r="H2051" i="3"/>
  <c r="I2051" i="3"/>
  <c r="M2057" i="3"/>
  <c r="N2059" i="3"/>
  <c r="M2059" i="3"/>
  <c r="I2061" i="3"/>
  <c r="M2065" i="3"/>
  <c r="N2066" i="3"/>
  <c r="M2066" i="3"/>
  <c r="I2068" i="3"/>
  <c r="I2069" i="3"/>
  <c r="H2077" i="3"/>
  <c r="I2077" i="3"/>
  <c r="M2081" i="3"/>
  <c r="H2083" i="3"/>
  <c r="I2083" i="3"/>
  <c r="I2084" i="3"/>
  <c r="H2086" i="3"/>
  <c r="M2091" i="3"/>
  <c r="N2093" i="3"/>
  <c r="M2093" i="3"/>
  <c r="I2095" i="3"/>
  <c r="H2097" i="3"/>
  <c r="I2097" i="3"/>
  <c r="I2098" i="3"/>
  <c r="M2100" i="3"/>
  <c r="N2102" i="3"/>
  <c r="M2102" i="3"/>
  <c r="M2105" i="3"/>
  <c r="M2109" i="3"/>
  <c r="M2113" i="3"/>
  <c r="H2118" i="3"/>
  <c r="I2118" i="3"/>
  <c r="H2119" i="3"/>
  <c r="M2122" i="3"/>
  <c r="N2124" i="3"/>
  <c r="M2124" i="3"/>
  <c r="I2128" i="3"/>
  <c r="I2129" i="3"/>
  <c r="H2130" i="3"/>
  <c r="N2133" i="3"/>
  <c r="M2133" i="3"/>
  <c r="H2135" i="3"/>
  <c r="I2135" i="3"/>
  <c r="I2136" i="3"/>
  <c r="H2138" i="3"/>
  <c r="H2142" i="3"/>
  <c r="I2142" i="3"/>
  <c r="I2143" i="3"/>
  <c r="H2145" i="3"/>
  <c r="M2150" i="3"/>
  <c r="H2152" i="3"/>
  <c r="N2158" i="3"/>
  <c r="M2158" i="3"/>
  <c r="H2161" i="3"/>
  <c r="I2165" i="3"/>
  <c r="H2167" i="3"/>
  <c r="I2167" i="3"/>
  <c r="H2168" i="3"/>
  <c r="M2170" i="3"/>
  <c r="I2174" i="3"/>
  <c r="H2176" i="3"/>
  <c r="I2176" i="3"/>
  <c r="I2177" i="3"/>
  <c r="M2184" i="3"/>
  <c r="N2186" i="3"/>
  <c r="M2186" i="3"/>
  <c r="I2189" i="3"/>
  <c r="M2193" i="3"/>
  <c r="N2195" i="3"/>
  <c r="M2195" i="3"/>
  <c r="N2200" i="3"/>
  <c r="M2200" i="3"/>
  <c r="N2203" i="3"/>
  <c r="M2203" i="3"/>
  <c r="N2209" i="3"/>
  <c r="M2209" i="3"/>
  <c r="N2212" i="3"/>
  <c r="M2212" i="3"/>
  <c r="N2216" i="3"/>
  <c r="M2216" i="3"/>
  <c r="N2217" i="3"/>
  <c r="M2217" i="3"/>
  <c r="N2220" i="3"/>
  <c r="M2220" i="3"/>
  <c r="N2224" i="3"/>
  <c r="M2224" i="3"/>
  <c r="N2227" i="3"/>
  <c r="M2227" i="3"/>
  <c r="N2233" i="3"/>
  <c r="M2233" i="3"/>
  <c r="N2235" i="3"/>
  <c r="M2235" i="3"/>
  <c r="N2238" i="3"/>
  <c r="M2238" i="3"/>
  <c r="N2241" i="3"/>
  <c r="M2241" i="3"/>
  <c r="N2245" i="3"/>
  <c r="M2245" i="3"/>
  <c r="N2249" i="3"/>
  <c r="M2249" i="3"/>
  <c r="N2250" i="3"/>
  <c r="M2250" i="3"/>
  <c r="N2255" i="3"/>
  <c r="M2255" i="3"/>
  <c r="N2259" i="3"/>
  <c r="M2259" i="3"/>
  <c r="N2265" i="3"/>
  <c r="M2265" i="3"/>
  <c r="N2268" i="3"/>
  <c r="M2268" i="3"/>
  <c r="N2271" i="3"/>
  <c r="M2271" i="3"/>
  <c r="N2279" i="3"/>
  <c r="M2279" i="3"/>
  <c r="N2281" i="3"/>
  <c r="M2281" i="3"/>
  <c r="N2283" i="3"/>
  <c r="M2283" i="3"/>
  <c r="N2284" i="3"/>
  <c r="M2284" i="3"/>
  <c r="N2289" i="3"/>
  <c r="M2289" i="3"/>
  <c r="N2296" i="3"/>
  <c r="M2296" i="3"/>
  <c r="N2297" i="3"/>
  <c r="M2297" i="3"/>
  <c r="H2557" i="3"/>
  <c r="I2557" i="3"/>
  <c r="H2584" i="3"/>
  <c r="I2584" i="3"/>
  <c r="H2621" i="3"/>
  <c r="I2621" i="3"/>
  <c r="H1330" i="3"/>
  <c r="I1330" i="3"/>
  <c r="H1340" i="3"/>
  <c r="I1340" i="3"/>
  <c r="N1349" i="3"/>
  <c r="M1349" i="3"/>
  <c r="N1378" i="3"/>
  <c r="M1378" i="3"/>
  <c r="H1383" i="3"/>
  <c r="I1383" i="3"/>
  <c r="N1389" i="3"/>
  <c r="M1389" i="3"/>
  <c r="H1394" i="3"/>
  <c r="I1394" i="3"/>
  <c r="N1402" i="3"/>
  <c r="M1402" i="3"/>
  <c r="H1414" i="3"/>
  <c r="I1414" i="3"/>
  <c r="H1424" i="3"/>
  <c r="I1424" i="3"/>
  <c r="N1433" i="3"/>
  <c r="M1433" i="3"/>
  <c r="H1439" i="3"/>
  <c r="I1439" i="3"/>
  <c r="N1452" i="3"/>
  <c r="M1452" i="3"/>
  <c r="H1457" i="3"/>
  <c r="I1457" i="3"/>
  <c r="N1474" i="3"/>
  <c r="M1474" i="3"/>
  <c r="H1479" i="3"/>
  <c r="I1479" i="3"/>
  <c r="N1488" i="3"/>
  <c r="M1488" i="3"/>
  <c r="H1492" i="3"/>
  <c r="I1492" i="3"/>
  <c r="H1506" i="3"/>
  <c r="I1506" i="3"/>
  <c r="N1513" i="3"/>
  <c r="M1513" i="3"/>
  <c r="N1522" i="3"/>
  <c r="M1522" i="3"/>
  <c r="H1529" i="3"/>
  <c r="I1529" i="3"/>
  <c r="N1539" i="3"/>
  <c r="M1539" i="3"/>
  <c r="H1545" i="3"/>
  <c r="I1545" i="3"/>
  <c r="N1555" i="3"/>
  <c r="M1555" i="3"/>
  <c r="N1567" i="3"/>
  <c r="M1567" i="3"/>
  <c r="H1573" i="3"/>
  <c r="I1573" i="3"/>
  <c r="N1583" i="3"/>
  <c r="M1583" i="3"/>
  <c r="H1588" i="3"/>
  <c r="I1588" i="3"/>
  <c r="N1597" i="3"/>
  <c r="M1597" i="3"/>
  <c r="H1602" i="3"/>
  <c r="I1602" i="3"/>
  <c r="H1615" i="3"/>
  <c r="I1615" i="3"/>
  <c r="N1622" i="3"/>
  <c r="M1622" i="3"/>
  <c r="H1627" i="3"/>
  <c r="I1627" i="3"/>
  <c r="N1635" i="3"/>
  <c r="M1635" i="3"/>
  <c r="N1646" i="3"/>
  <c r="M1646" i="3"/>
  <c r="H1651" i="3"/>
  <c r="I1651" i="3"/>
  <c r="N1655" i="3"/>
  <c r="M1655" i="3"/>
  <c r="N1676" i="3"/>
  <c r="M1676" i="3"/>
  <c r="H1681" i="3"/>
  <c r="I1681" i="3"/>
  <c r="N1685" i="3"/>
  <c r="M1685" i="3"/>
  <c r="H1688" i="3"/>
  <c r="I1688" i="3"/>
  <c r="H1697" i="3"/>
  <c r="I1697" i="3"/>
  <c r="H1715" i="3"/>
  <c r="I1715" i="3"/>
  <c r="H1726" i="3"/>
  <c r="I1726" i="3"/>
  <c r="H1734" i="3"/>
  <c r="I1734" i="3"/>
  <c r="N1743" i="3"/>
  <c r="M1743" i="3"/>
  <c r="H1749" i="3"/>
  <c r="I1749" i="3"/>
  <c r="H1755" i="3"/>
  <c r="I1755" i="3"/>
  <c r="N1762" i="3"/>
  <c r="M1762" i="3"/>
  <c r="H1768" i="3"/>
  <c r="I1768" i="3"/>
  <c r="H1783" i="3"/>
  <c r="I1783" i="3"/>
  <c r="N1793" i="3"/>
  <c r="M1793" i="3"/>
  <c r="H1796" i="3"/>
  <c r="I1796" i="3"/>
  <c r="N1805" i="3"/>
  <c r="M1805" i="3"/>
  <c r="N1807" i="3"/>
  <c r="M1807" i="3"/>
  <c r="N1817" i="3"/>
  <c r="M1817" i="3"/>
  <c r="N1826" i="3"/>
  <c r="M1826" i="3"/>
  <c r="H1829" i="3"/>
  <c r="I1829" i="3"/>
  <c r="N1841" i="3"/>
  <c r="M1841" i="3"/>
  <c r="H1846" i="3"/>
  <c r="I1846" i="3"/>
  <c r="N1856" i="3"/>
  <c r="M1856" i="3"/>
  <c r="H1868" i="3"/>
  <c r="I1868" i="3"/>
  <c r="N1876" i="3"/>
  <c r="M1876" i="3"/>
  <c r="H1882" i="3"/>
  <c r="I1882" i="3"/>
  <c r="N1892" i="3"/>
  <c r="M1892" i="3"/>
  <c r="H1898" i="3"/>
  <c r="I1898" i="3"/>
  <c r="N1906" i="3"/>
  <c r="M1906" i="3"/>
  <c r="H1912" i="3"/>
  <c r="I1912" i="3"/>
  <c r="N1921" i="3"/>
  <c r="M1921" i="3"/>
  <c r="H1926" i="3"/>
  <c r="I1926" i="3"/>
  <c r="N1938" i="3"/>
  <c r="M1938" i="3"/>
  <c r="H1944" i="3"/>
  <c r="I1944" i="3"/>
  <c r="N1947" i="3"/>
  <c r="M1947" i="3"/>
  <c r="H1952" i="3"/>
  <c r="I1952" i="3"/>
  <c r="H1959" i="3"/>
  <c r="I1959" i="3"/>
  <c r="N1967" i="3"/>
  <c r="M1967" i="3"/>
  <c r="N1977" i="3"/>
  <c r="M1977" i="3"/>
  <c r="H1982" i="3"/>
  <c r="I1982" i="3"/>
  <c r="N1991" i="3"/>
  <c r="M1991" i="3"/>
  <c r="N1998" i="3"/>
  <c r="M1998" i="3"/>
  <c r="N2010" i="3"/>
  <c r="M2010" i="3"/>
  <c r="H2013" i="3"/>
  <c r="I2013" i="3"/>
  <c r="H2020" i="3"/>
  <c r="I2020" i="3"/>
  <c r="H2033" i="3"/>
  <c r="I2033" i="3"/>
  <c r="N2038" i="3"/>
  <c r="M2038" i="3"/>
  <c r="H2043" i="3"/>
  <c r="I2043" i="3"/>
  <c r="N2049" i="3"/>
  <c r="M2049" i="3"/>
  <c r="H2053" i="3"/>
  <c r="I2053" i="3"/>
  <c r="N2061" i="3"/>
  <c r="M2061" i="3"/>
  <c r="H2062" i="3"/>
  <c r="I2062" i="3"/>
  <c r="N2068" i="3"/>
  <c r="M2068" i="3"/>
  <c r="H2071" i="3"/>
  <c r="I2071" i="3"/>
  <c r="H2087" i="3"/>
  <c r="I2087" i="3"/>
  <c r="N2095" i="3"/>
  <c r="M2095" i="3"/>
  <c r="H2103" i="3"/>
  <c r="I2103" i="3"/>
  <c r="H2120" i="3"/>
  <c r="I2120" i="3"/>
  <c r="N2128" i="3"/>
  <c r="M2128" i="3"/>
  <c r="H2146" i="3"/>
  <c r="I2146" i="3"/>
  <c r="H2153" i="3"/>
  <c r="I2153" i="3"/>
  <c r="N2165" i="3"/>
  <c r="M2165" i="3"/>
  <c r="N2174" i="3"/>
  <c r="M2174" i="3"/>
  <c r="H2178" i="3"/>
  <c r="I2178" i="3"/>
  <c r="N2189" i="3"/>
  <c r="M2189" i="3"/>
  <c r="H2190" i="3"/>
  <c r="I2190" i="3"/>
  <c r="N2533" i="3"/>
  <c r="M2533" i="3"/>
  <c r="H2539" i="3"/>
  <c r="I2539" i="3"/>
  <c r="N2542" i="3"/>
  <c r="M2542" i="3"/>
  <c r="N2548" i="3"/>
  <c r="M2548" i="3"/>
  <c r="N2561" i="3"/>
  <c r="M2561" i="3"/>
  <c r="N2566" i="3"/>
  <c r="M2566" i="3"/>
  <c r="H2577" i="3"/>
  <c r="I2577" i="3"/>
  <c r="H2578" i="3"/>
  <c r="I2578" i="3"/>
  <c r="H2586" i="3"/>
  <c r="I2586" i="3"/>
  <c r="N2589" i="3"/>
  <c r="M2589" i="3"/>
  <c r="H2600" i="3"/>
  <c r="I2600" i="3"/>
  <c r="N2606" i="3"/>
  <c r="M2606" i="3"/>
  <c r="H2611" i="3"/>
  <c r="I2611" i="3"/>
  <c r="H2616" i="3"/>
  <c r="I2616" i="3"/>
  <c r="N2630" i="3"/>
  <c r="M2630" i="3"/>
  <c r="H1335" i="3"/>
  <c r="I1335" i="3"/>
  <c r="N1343" i="3"/>
  <c r="M1343" i="3"/>
  <c r="N1346" i="3"/>
  <c r="M1346" i="3"/>
  <c r="N1351" i="3"/>
  <c r="M1351" i="3"/>
  <c r="N1354" i="3"/>
  <c r="M1354" i="3"/>
  <c r="N1363" i="3"/>
  <c r="M1363" i="3"/>
  <c r="H1374" i="3"/>
  <c r="I1374" i="3"/>
  <c r="N1381" i="3"/>
  <c r="M1381" i="3"/>
  <c r="N1392" i="3"/>
  <c r="M1392" i="3"/>
  <c r="H1396" i="3"/>
  <c r="I1396" i="3"/>
  <c r="N1413" i="3"/>
  <c r="M1413" i="3"/>
  <c r="H1418" i="3"/>
  <c r="I1418" i="3"/>
  <c r="N1423" i="3"/>
  <c r="M1423" i="3"/>
  <c r="H1428" i="3"/>
  <c r="I1428" i="3"/>
  <c r="N1437" i="3"/>
  <c r="M1437" i="3"/>
  <c r="H1448" i="3"/>
  <c r="I1448" i="3"/>
  <c r="N1455" i="3"/>
  <c r="M1455" i="3"/>
  <c r="N1464" i="3"/>
  <c r="M1464" i="3"/>
  <c r="N1478" i="3"/>
  <c r="M1478" i="3"/>
  <c r="H1483" i="3"/>
  <c r="I1483" i="3"/>
  <c r="N1490" i="3"/>
  <c r="M1490" i="3"/>
  <c r="H1495" i="3"/>
  <c r="I1495" i="3"/>
  <c r="H1499" i="3"/>
  <c r="I1499" i="3"/>
  <c r="N1504" i="3"/>
  <c r="M1504" i="3"/>
  <c r="N1517" i="3"/>
  <c r="M1517" i="3"/>
  <c r="H1518" i="3"/>
  <c r="I1518" i="3"/>
  <c r="N1525" i="3"/>
  <c r="M1525" i="3"/>
  <c r="H1533" i="3"/>
  <c r="I1533" i="3"/>
  <c r="N1543" i="3"/>
  <c r="M1543" i="3"/>
  <c r="H1549" i="3"/>
  <c r="I1549" i="3"/>
  <c r="N1558" i="3"/>
  <c r="M1558" i="3"/>
  <c r="H1563" i="3"/>
  <c r="I1563" i="3"/>
  <c r="N1571" i="3"/>
  <c r="M1571" i="3"/>
  <c r="H1577" i="3"/>
  <c r="I1577" i="3"/>
  <c r="N1587" i="3"/>
  <c r="M1587" i="3"/>
  <c r="H1592" i="3"/>
  <c r="I1592" i="3"/>
  <c r="N1601" i="3"/>
  <c r="M1601" i="3"/>
  <c r="H1605" i="3"/>
  <c r="I1605" i="3"/>
  <c r="N1613" i="3"/>
  <c r="M1613" i="3"/>
  <c r="N1625" i="3"/>
  <c r="M1625" i="3"/>
  <c r="N1638" i="3"/>
  <c r="M1638" i="3"/>
  <c r="H1663" i="3"/>
  <c r="I1663" i="3"/>
  <c r="H1672" i="3"/>
  <c r="I1672" i="3"/>
  <c r="N1679" i="3"/>
  <c r="M1679" i="3"/>
  <c r="H1689" i="3"/>
  <c r="I1689" i="3"/>
  <c r="H1701" i="3"/>
  <c r="I1701" i="3"/>
  <c r="N1705" i="3"/>
  <c r="M1705" i="3"/>
  <c r="H1709" i="3"/>
  <c r="I1709" i="3"/>
  <c r="N1714" i="3"/>
  <c r="M1714" i="3"/>
  <c r="H1717" i="3"/>
  <c r="I1717" i="3"/>
  <c r="N1733" i="3"/>
  <c r="M1733" i="3"/>
  <c r="N1747" i="3"/>
  <c r="M1747" i="3"/>
  <c r="H1753" i="3"/>
  <c r="I1753" i="3"/>
  <c r="N1766" i="3"/>
  <c r="M1766" i="3"/>
  <c r="H1772" i="3"/>
  <c r="I1772" i="3"/>
  <c r="H1780" i="3"/>
  <c r="I1780" i="3"/>
  <c r="N1789" i="3"/>
  <c r="M1789" i="3"/>
  <c r="N1795" i="3"/>
  <c r="M1795" i="3"/>
  <c r="N1809" i="3"/>
  <c r="M1809" i="3"/>
  <c r="N1845" i="3"/>
  <c r="M1845" i="3"/>
  <c r="H1850" i="3"/>
  <c r="I1850" i="3"/>
  <c r="N1860" i="3"/>
  <c r="M1860" i="3"/>
  <c r="H1865" i="3"/>
  <c r="I1865" i="3"/>
  <c r="H1870" i="3"/>
  <c r="I1870" i="3"/>
  <c r="N1880" i="3"/>
  <c r="M1880" i="3"/>
  <c r="H1886" i="3"/>
  <c r="I1886" i="3"/>
  <c r="N1896" i="3"/>
  <c r="M1896" i="3"/>
  <c r="H1902" i="3"/>
  <c r="I1902" i="3"/>
  <c r="N1910" i="3"/>
  <c r="M1910" i="3"/>
  <c r="H1916" i="3"/>
  <c r="I1916" i="3"/>
  <c r="N1924" i="3"/>
  <c r="M1924" i="3"/>
  <c r="N1931" i="3"/>
  <c r="M1931" i="3"/>
  <c r="N1942" i="3"/>
  <c r="M1942" i="3"/>
  <c r="N1950" i="3"/>
  <c r="M1950" i="3"/>
  <c r="N1958" i="3"/>
  <c r="M1958" i="3"/>
  <c r="H1962" i="3"/>
  <c r="I1962" i="3"/>
  <c r="H1973" i="3"/>
  <c r="I1973" i="3"/>
  <c r="N1981" i="3"/>
  <c r="M1981" i="3"/>
  <c r="H1985" i="3"/>
  <c r="I1985" i="3"/>
  <c r="N1995" i="3"/>
  <c r="M1995" i="3"/>
  <c r="H1996" i="3"/>
  <c r="I1996" i="3"/>
  <c r="N2002" i="3"/>
  <c r="M2002" i="3"/>
  <c r="H2008" i="3"/>
  <c r="I2008" i="3"/>
  <c r="N2018" i="3"/>
  <c r="M2018" i="3"/>
  <c r="N2025" i="3"/>
  <c r="M2025" i="3"/>
  <c r="H2028" i="3"/>
  <c r="I2028" i="3"/>
  <c r="N2031" i="3"/>
  <c r="M2031" i="3"/>
  <c r="H2035" i="3"/>
  <c r="I2035" i="3"/>
  <c r="N2042" i="3"/>
  <c r="M2042" i="3"/>
  <c r="N2052" i="3"/>
  <c r="M2052" i="3"/>
  <c r="H2057" i="3"/>
  <c r="I2057" i="3"/>
  <c r="H2065" i="3"/>
  <c r="I2065" i="3"/>
  <c r="N2070" i="3"/>
  <c r="M2070" i="3"/>
  <c r="N2078" i="3"/>
  <c r="M2078" i="3"/>
  <c r="H2081" i="3"/>
  <c r="I2081" i="3"/>
  <c r="N2085" i="3"/>
  <c r="M2085" i="3"/>
  <c r="H2091" i="3"/>
  <c r="I2091" i="3"/>
  <c r="N2099" i="3"/>
  <c r="M2099" i="3"/>
  <c r="H2100" i="3"/>
  <c r="I2100" i="3"/>
  <c r="H2105" i="3"/>
  <c r="I2105" i="3"/>
  <c r="H2109" i="3"/>
  <c r="I2109" i="3"/>
  <c r="H2113" i="3"/>
  <c r="I2113" i="3"/>
  <c r="H2122" i="3"/>
  <c r="I2122" i="3"/>
  <c r="N2137" i="3"/>
  <c r="M2137" i="3"/>
  <c r="N2144" i="3"/>
  <c r="M2144" i="3"/>
  <c r="H2150" i="3"/>
  <c r="I2150" i="3"/>
  <c r="N2160" i="3"/>
  <c r="M2160" i="3"/>
  <c r="H2170" i="3"/>
  <c r="I2170" i="3"/>
  <c r="H2184" i="3"/>
  <c r="I2184" i="3"/>
  <c r="H2193" i="3"/>
  <c r="I2193" i="3"/>
  <c r="I2198" i="3"/>
  <c r="H2198" i="3"/>
  <c r="I2199" i="3"/>
  <c r="H2199" i="3"/>
  <c r="I2202" i="3"/>
  <c r="H2202" i="3"/>
  <c r="I2205" i="3"/>
  <c r="H2205" i="3"/>
  <c r="I2208" i="3"/>
  <c r="H2208" i="3"/>
  <c r="I2215" i="3"/>
  <c r="H2215" i="3"/>
  <c r="I2229" i="3"/>
  <c r="H2229" i="3"/>
  <c r="I2231" i="3"/>
  <c r="H2231" i="3"/>
  <c r="I2236" i="3"/>
  <c r="H2236" i="3"/>
  <c r="I2237" i="3"/>
  <c r="H2237" i="3"/>
  <c r="I2240" i="3"/>
  <c r="H2240" i="3"/>
  <c r="I2244" i="3"/>
  <c r="H2244" i="3"/>
  <c r="I2247" i="3"/>
  <c r="H2247" i="3"/>
  <c r="I2252" i="3"/>
  <c r="H2252" i="3"/>
  <c r="I2258" i="3"/>
  <c r="H2258" i="3"/>
  <c r="I2264" i="3"/>
  <c r="H2264" i="3"/>
  <c r="I2270" i="3"/>
  <c r="H2270" i="3"/>
  <c r="I2272" i="3"/>
  <c r="H2272" i="3"/>
  <c r="I2273" i="3"/>
  <c r="H2273" i="3"/>
  <c r="I2276" i="3"/>
  <c r="H2276" i="3"/>
  <c r="I2278" i="3"/>
  <c r="H2278" i="3"/>
  <c r="I2282" i="3"/>
  <c r="H2282" i="3"/>
  <c r="I2286" i="3"/>
  <c r="H2286" i="3"/>
  <c r="I2288" i="3"/>
  <c r="H2288" i="3"/>
  <c r="I2292" i="3"/>
  <c r="H2292" i="3"/>
  <c r="I2295" i="3"/>
  <c r="H2295" i="3"/>
  <c r="I2300" i="3"/>
  <c r="H2300" i="3"/>
  <c r="H2576" i="3"/>
  <c r="I2576" i="3"/>
  <c r="H2592" i="3"/>
  <c r="I2592" i="3"/>
  <c r="H2609" i="3"/>
  <c r="I2609" i="3"/>
  <c r="M2303" i="3"/>
  <c r="I2305" i="3"/>
  <c r="H2306" i="3"/>
  <c r="M2307" i="3"/>
  <c r="I2309" i="3"/>
  <c r="M2310" i="3"/>
  <c r="I2312" i="3"/>
  <c r="M2314" i="3"/>
  <c r="I2316" i="3"/>
  <c r="I2317" i="3"/>
  <c r="M2318" i="3"/>
  <c r="I2319" i="3"/>
  <c r="H2320" i="3"/>
  <c r="M2321" i="3"/>
  <c r="H2323" i="3"/>
  <c r="M2324" i="3"/>
  <c r="M2325" i="3"/>
  <c r="I2327" i="3"/>
  <c r="H2328" i="3"/>
  <c r="M2329" i="3"/>
  <c r="I2331" i="3"/>
  <c r="H2332" i="3"/>
  <c r="M2333" i="3"/>
  <c r="I2335" i="3"/>
  <c r="H2336" i="3"/>
  <c r="M2337" i="3"/>
  <c r="I2339" i="3"/>
  <c r="H2340" i="3"/>
  <c r="M2341" i="3"/>
  <c r="I2343" i="3"/>
  <c r="H2344" i="3"/>
  <c r="M2345" i="3"/>
  <c r="I2347" i="3"/>
  <c r="H2348" i="3"/>
  <c r="M2349" i="3"/>
  <c r="I2351" i="3"/>
  <c r="M2352" i="3"/>
  <c r="I2354" i="3"/>
  <c r="H2355" i="3"/>
  <c r="M2356" i="3"/>
  <c r="I2358" i="3"/>
  <c r="H2359" i="3"/>
  <c r="M2360" i="3"/>
  <c r="I2362" i="3"/>
  <c r="M2363" i="3"/>
  <c r="I2365" i="3"/>
  <c r="H2366" i="3"/>
  <c r="M2367" i="3"/>
  <c r="I2368" i="3"/>
  <c r="H2369" i="3"/>
  <c r="M2370" i="3"/>
  <c r="I2371" i="3"/>
  <c r="M2372" i="3"/>
  <c r="I2374" i="3"/>
  <c r="H2375" i="3"/>
  <c r="I2377" i="3"/>
  <c r="H2378" i="3"/>
  <c r="M2379" i="3"/>
  <c r="I2380" i="3"/>
  <c r="H2381" i="3"/>
  <c r="H2383" i="3"/>
  <c r="H2385" i="3"/>
  <c r="M2386" i="3"/>
  <c r="M2388" i="3"/>
  <c r="H2390" i="3"/>
  <c r="M2391" i="3"/>
  <c r="I2393" i="3"/>
  <c r="H2394" i="3"/>
  <c r="M2395" i="3"/>
  <c r="M2399" i="3"/>
  <c r="H2402" i="3"/>
  <c r="M2403" i="3"/>
  <c r="I2405" i="3"/>
  <c r="H2406" i="3"/>
  <c r="M2407" i="3"/>
  <c r="I2409" i="3"/>
  <c r="H2410" i="3"/>
  <c r="M2411" i="3"/>
  <c r="I2413" i="3"/>
  <c r="H2414" i="3"/>
  <c r="M2415" i="3"/>
  <c r="I2416" i="3"/>
  <c r="M2417" i="3"/>
  <c r="I2418" i="3"/>
  <c r="H2419" i="3"/>
  <c r="M2420" i="3"/>
  <c r="I2422" i="3"/>
  <c r="H2423" i="3"/>
  <c r="M2424" i="3"/>
  <c r="I2426" i="3"/>
  <c r="H2427" i="3"/>
  <c r="I2428" i="3"/>
  <c r="M2429" i="3"/>
  <c r="H2431" i="3"/>
  <c r="I2434" i="3"/>
  <c r="H2435" i="3"/>
  <c r="M2436" i="3"/>
  <c r="H2438" i="3"/>
  <c r="M2439" i="3"/>
  <c r="I2441" i="3"/>
  <c r="H2442" i="3"/>
  <c r="I2444" i="3"/>
  <c r="M2445" i="3"/>
  <c r="I2447" i="3"/>
  <c r="H2448" i="3"/>
  <c r="M2449" i="3"/>
  <c r="I2451" i="3"/>
  <c r="H2452" i="3"/>
  <c r="M2453" i="3"/>
  <c r="I2455" i="3"/>
  <c r="H2456" i="3"/>
  <c r="I2458" i="3"/>
  <c r="H2459" i="3"/>
  <c r="M2460" i="3"/>
  <c r="I2462" i="3"/>
  <c r="H2463" i="3"/>
  <c r="M2464" i="3"/>
  <c r="I2466" i="3"/>
  <c r="H2467" i="3"/>
  <c r="M2468" i="3"/>
  <c r="I2470" i="3"/>
  <c r="I2471" i="3"/>
  <c r="I2472" i="3"/>
  <c r="H2473" i="3"/>
  <c r="M2474" i="3"/>
  <c r="I2476" i="3"/>
  <c r="H2477" i="3"/>
  <c r="M2478" i="3"/>
  <c r="I2480" i="3"/>
  <c r="H2481" i="3"/>
  <c r="M2482" i="3"/>
  <c r="I2484" i="3"/>
  <c r="H2485" i="3"/>
  <c r="M2486" i="3"/>
  <c r="I2488" i="3"/>
  <c r="H2489" i="3"/>
  <c r="M2490" i="3"/>
  <c r="I2492" i="3"/>
  <c r="H2493" i="3"/>
  <c r="M2494" i="3"/>
  <c r="I2496" i="3"/>
  <c r="H2497" i="3"/>
  <c r="M2498" i="3"/>
  <c r="I2500" i="3"/>
  <c r="H2501" i="3"/>
  <c r="M2502" i="3"/>
  <c r="I2504" i="3"/>
  <c r="H2505" i="3"/>
  <c r="M2506" i="3"/>
  <c r="I2508" i="3"/>
  <c r="H2509" i="3"/>
  <c r="M2510" i="3"/>
  <c r="I2512" i="3"/>
  <c r="H2513" i="3"/>
  <c r="M2514" i="3"/>
  <c r="I2516" i="3"/>
  <c r="H2517" i="3"/>
  <c r="I2519" i="3"/>
  <c r="H2520" i="3"/>
  <c r="M2521" i="3"/>
  <c r="I2523" i="3"/>
  <c r="H2524" i="3"/>
  <c r="I2526" i="3"/>
  <c r="I2528" i="3"/>
  <c r="M2529" i="3"/>
  <c r="I2531" i="3"/>
  <c r="H2532" i="3"/>
  <c r="I2538" i="3"/>
  <c r="H2540" i="3"/>
  <c r="I2540" i="3"/>
  <c r="I2541" i="3"/>
  <c r="H2543" i="3"/>
  <c r="N2546" i="3"/>
  <c r="M2546" i="3"/>
  <c r="I2554" i="3"/>
  <c r="H2555" i="3"/>
  <c r="M2557" i="3"/>
  <c r="I2559" i="3"/>
  <c r="H2560" i="3"/>
  <c r="H2567" i="3"/>
  <c r="I2573" i="3"/>
  <c r="H2574" i="3"/>
  <c r="M2576" i="3"/>
  <c r="N2577" i="3"/>
  <c r="M2577" i="3"/>
  <c r="H2579" i="3"/>
  <c r="I2579" i="3"/>
  <c r="I2580" i="3"/>
  <c r="M2584" i="3"/>
  <c r="H2587" i="3"/>
  <c r="I2587" i="3"/>
  <c r="I2588" i="3"/>
  <c r="M2592" i="3"/>
  <c r="H2595" i="3"/>
  <c r="I2599" i="3"/>
  <c r="N2600" i="3"/>
  <c r="M2600" i="3"/>
  <c r="N2603" i="3"/>
  <c r="M2603" i="3"/>
  <c r="I2605" i="3"/>
  <c r="M2609" i="3"/>
  <c r="N2611" i="3"/>
  <c r="M2611" i="3"/>
  <c r="I2615" i="3"/>
  <c r="H2617" i="3"/>
  <c r="I2617" i="3"/>
  <c r="M2621" i="3"/>
  <c r="H2626" i="3"/>
  <c r="I2626" i="3"/>
  <c r="I2627" i="3"/>
  <c r="H2629" i="3"/>
  <c r="I2635" i="3"/>
  <c r="I2636" i="3"/>
  <c r="H2638" i="3"/>
  <c r="M2640" i="3"/>
  <c r="N2642" i="3"/>
  <c r="M2642" i="3"/>
  <c r="I2646" i="3"/>
  <c r="I2647" i="3"/>
  <c r="I2648" i="3"/>
  <c r="H2649" i="3"/>
  <c r="M2654" i="3"/>
  <c r="N2655" i="3"/>
  <c r="M2655" i="3"/>
  <c r="I2658" i="3"/>
  <c r="H2659" i="3"/>
  <c r="N2666" i="3"/>
  <c r="M2666" i="3"/>
  <c r="I2670" i="3"/>
  <c r="I2671" i="3"/>
  <c r="H2672" i="3"/>
  <c r="I2672" i="3"/>
  <c r="I2673" i="3"/>
  <c r="N2680" i="3"/>
  <c r="M2680" i="3"/>
  <c r="H2681" i="3"/>
  <c r="I2681" i="3"/>
  <c r="I2682" i="3"/>
  <c r="H2684" i="3"/>
  <c r="M2685" i="3"/>
  <c r="N2687" i="3"/>
  <c r="M2687" i="3"/>
  <c r="I2688" i="3"/>
  <c r="H2690" i="3"/>
  <c r="M2693" i="3"/>
  <c r="I2697" i="3"/>
  <c r="H2698" i="3"/>
  <c r="I2698" i="3"/>
  <c r="I2699" i="3"/>
  <c r="H2701" i="3"/>
  <c r="M2706" i="3"/>
  <c r="I2711" i="3"/>
  <c r="I2712" i="3"/>
  <c r="H2713" i="3"/>
  <c r="N2716" i="3"/>
  <c r="M2716" i="3"/>
  <c r="M2721" i="3"/>
  <c r="N2723" i="3"/>
  <c r="M2723" i="3"/>
  <c r="I2726" i="3"/>
  <c r="I2728" i="3"/>
  <c r="H2729" i="3"/>
  <c r="I2729" i="3"/>
  <c r="H2731" i="3"/>
  <c r="I2736" i="3"/>
  <c r="H2737" i="3"/>
  <c r="M2740" i="3"/>
  <c r="N2742" i="3"/>
  <c r="M2742" i="3"/>
  <c r="I2745" i="3"/>
  <c r="H2746" i="3"/>
  <c r="I2746" i="3"/>
  <c r="H2748" i="3"/>
  <c r="I2753" i="3"/>
  <c r="I2754" i="3"/>
  <c r="H2755" i="3"/>
  <c r="I2755" i="3"/>
  <c r="M2756" i="3"/>
  <c r="I2759" i="3"/>
  <c r="H2760" i="3"/>
  <c r="I2760" i="3"/>
  <c r="H2762" i="3"/>
  <c r="I2765" i="3"/>
  <c r="H2766" i="3"/>
  <c r="I2766" i="3"/>
  <c r="I2767" i="3"/>
  <c r="H2769" i="3"/>
  <c r="M2772" i="3"/>
  <c r="N2774" i="3"/>
  <c r="M2774" i="3"/>
  <c r="H2777" i="3"/>
  <c r="I2777" i="3"/>
  <c r="I2778" i="3"/>
  <c r="N2781" i="3"/>
  <c r="M2781" i="3"/>
  <c r="I2784" i="3"/>
  <c r="I2785" i="3"/>
  <c r="H2786" i="3"/>
  <c r="I2786" i="3"/>
  <c r="I2787" i="3"/>
  <c r="H2789" i="3"/>
  <c r="M2794" i="3"/>
  <c r="N2795" i="3"/>
  <c r="M2795" i="3"/>
  <c r="H2799" i="3"/>
  <c r="I2799" i="3"/>
  <c r="I2800" i="3"/>
  <c r="H2801" i="3"/>
  <c r="M2805" i="3"/>
  <c r="I2807" i="3"/>
  <c r="I2808" i="3"/>
  <c r="M2810" i="3"/>
  <c r="I2813" i="3"/>
  <c r="I2814" i="3"/>
  <c r="H2815" i="3"/>
  <c r="I2815" i="3"/>
  <c r="I2816" i="3"/>
  <c r="H2818" i="3"/>
  <c r="M2823" i="3"/>
  <c r="N2824" i="3"/>
  <c r="M2824" i="3"/>
  <c r="I2828" i="3"/>
  <c r="I2829" i="3"/>
  <c r="H2830" i="3"/>
  <c r="I2830" i="3"/>
  <c r="I2831" i="3"/>
  <c r="H2833" i="3"/>
  <c r="M2837" i="3"/>
  <c r="I2840" i="3"/>
  <c r="I2841" i="3"/>
  <c r="H2843" i="3"/>
  <c r="M2848" i="3"/>
  <c r="N2850" i="3"/>
  <c r="M2850" i="3"/>
  <c r="I2854" i="3"/>
  <c r="I2855" i="3"/>
  <c r="I2856" i="3"/>
  <c r="M2860" i="3"/>
  <c r="N2861" i="3"/>
  <c r="M2861" i="3"/>
  <c r="I2865" i="3"/>
  <c r="I2866" i="3"/>
  <c r="H2867" i="3"/>
  <c r="I2867" i="3"/>
  <c r="I2868" i="3"/>
  <c r="H2870" i="3"/>
  <c r="M2874" i="3"/>
  <c r="N2876" i="3"/>
  <c r="M2876" i="3"/>
  <c r="H2880" i="3"/>
  <c r="I2880" i="3"/>
  <c r="I2881" i="3"/>
  <c r="H2882" i="3"/>
  <c r="M2886" i="3"/>
  <c r="N2887" i="3"/>
  <c r="M2887" i="3"/>
  <c r="I2891" i="3"/>
  <c r="I2892" i="3"/>
  <c r="H2893" i="3"/>
  <c r="I2893" i="3"/>
  <c r="I2894" i="3"/>
  <c r="M2897" i="3"/>
  <c r="M2902" i="3"/>
  <c r="N2904" i="3"/>
  <c r="M2904" i="3"/>
  <c r="I2908" i="3"/>
  <c r="I2909" i="3"/>
  <c r="H2910" i="3"/>
  <c r="I2910" i="3"/>
  <c r="I2911" i="3"/>
  <c r="H2913" i="3"/>
  <c r="M2918" i="3"/>
  <c r="N2920" i="3"/>
  <c r="M2920" i="3"/>
  <c r="I2923" i="3"/>
  <c r="H2924" i="3"/>
  <c r="I2924" i="3"/>
  <c r="H2926" i="3"/>
  <c r="M2930" i="3"/>
  <c r="N2932" i="3"/>
  <c r="M2932" i="3"/>
  <c r="I2936" i="3"/>
  <c r="H2937" i="3"/>
  <c r="I2937" i="3"/>
  <c r="I2938" i="3"/>
  <c r="H2940" i="3"/>
  <c r="M2944" i="3"/>
  <c r="H2948" i="3"/>
  <c r="I2948" i="3"/>
  <c r="M2950" i="3"/>
  <c r="N2951" i="3"/>
  <c r="M2951" i="3"/>
  <c r="I2952" i="3"/>
  <c r="I2953" i="3"/>
  <c r="I2959" i="3"/>
  <c r="H2960" i="3"/>
  <c r="I2960" i="3"/>
  <c r="I2961" i="3"/>
  <c r="H2962" i="3"/>
  <c r="M2965" i="3"/>
  <c r="H2966" i="3"/>
  <c r="I2966" i="3"/>
  <c r="I2967" i="3"/>
  <c r="H2968" i="3"/>
  <c r="M2970" i="3"/>
  <c r="N2972" i="3"/>
  <c r="M2972" i="3"/>
  <c r="I2976" i="3"/>
  <c r="I2977" i="3"/>
  <c r="I2978" i="3"/>
  <c r="H2979" i="3"/>
  <c r="M2985" i="3"/>
  <c r="N2987" i="3"/>
  <c r="M2987" i="3"/>
  <c r="I2990" i="3"/>
  <c r="H2991" i="3"/>
  <c r="I2991" i="3"/>
  <c r="I2992" i="3"/>
  <c r="M2996" i="3"/>
  <c r="I3001" i="3"/>
  <c r="I3002" i="3"/>
  <c r="H3003" i="3"/>
  <c r="I3003" i="3"/>
  <c r="I3004" i="3"/>
  <c r="H3006" i="3"/>
  <c r="M3009" i="3"/>
  <c r="N3011" i="3"/>
  <c r="M3011" i="3"/>
  <c r="I3013" i="3"/>
  <c r="H3014" i="3"/>
  <c r="I3014" i="3"/>
  <c r="M3016" i="3"/>
  <c r="I3019" i="3"/>
  <c r="I3020" i="3"/>
  <c r="H3021" i="3"/>
  <c r="I3021" i="3"/>
  <c r="M3026" i="3"/>
  <c r="N3027" i="3"/>
  <c r="M3027" i="3"/>
  <c r="I3029" i="3"/>
  <c r="I3030" i="3"/>
  <c r="H3031" i="3"/>
  <c r="I3031" i="3"/>
  <c r="I3032" i="3"/>
  <c r="H3033" i="3"/>
  <c r="M3037" i="3"/>
  <c r="I3042" i="3"/>
  <c r="H3043" i="3"/>
  <c r="I3043" i="3"/>
  <c r="I3044" i="3"/>
  <c r="H3046" i="3"/>
  <c r="M3050" i="3"/>
  <c r="I3054" i="3"/>
  <c r="I3055" i="3"/>
  <c r="H3056" i="3"/>
  <c r="M3058" i="3"/>
  <c r="N3060" i="3"/>
  <c r="M3060" i="3"/>
  <c r="I3063" i="3"/>
  <c r="H3064" i="3"/>
  <c r="I3064" i="3"/>
  <c r="I3065" i="3"/>
  <c r="N3070" i="3"/>
  <c r="M3070" i="3"/>
  <c r="I3074" i="3"/>
  <c r="H3075" i="3"/>
  <c r="N3078" i="3"/>
  <c r="M3078" i="3"/>
  <c r="I3082" i="3"/>
  <c r="H3083" i="3"/>
  <c r="I3083" i="3"/>
  <c r="I3084" i="3"/>
  <c r="H3086" i="3"/>
  <c r="M3089" i="3"/>
  <c r="N3091" i="3"/>
  <c r="M3091" i="3"/>
  <c r="I3095" i="3"/>
  <c r="H3096" i="3"/>
  <c r="I3096" i="3"/>
  <c r="I3097" i="3"/>
  <c r="H3099" i="3"/>
  <c r="M3104" i="3"/>
  <c r="N3106" i="3"/>
  <c r="M3106" i="3"/>
  <c r="I3110" i="3"/>
  <c r="I3111" i="3"/>
  <c r="H3112" i="3"/>
  <c r="I3112" i="3"/>
  <c r="I3113" i="3"/>
  <c r="H3115" i="3"/>
  <c r="N3120" i="3"/>
  <c r="M3120" i="3"/>
  <c r="I3123" i="3"/>
  <c r="I3124" i="3"/>
  <c r="H3125" i="3"/>
  <c r="I3125" i="3"/>
  <c r="I3126" i="3"/>
  <c r="H3127" i="3"/>
  <c r="M3131" i="3"/>
  <c r="N3133" i="3"/>
  <c r="M3133" i="3"/>
  <c r="I3136" i="3"/>
  <c r="I3137" i="3"/>
  <c r="I3138" i="3"/>
  <c r="H3140" i="3"/>
  <c r="M3144" i="3"/>
  <c r="N3145" i="3"/>
  <c r="M3145" i="3"/>
  <c r="I3148" i="3"/>
  <c r="I3149" i="3"/>
  <c r="H3150" i="3"/>
  <c r="I3150" i="3"/>
  <c r="H3151" i="3"/>
  <c r="I3158" i="3"/>
  <c r="I3159" i="3"/>
  <c r="H3160" i="3"/>
  <c r="M3162" i="3"/>
  <c r="N3164" i="3"/>
  <c r="M3164" i="3"/>
  <c r="I3167" i="3"/>
  <c r="I3168" i="3"/>
  <c r="I3169" i="3"/>
  <c r="H3170" i="3"/>
  <c r="H3176" i="3"/>
  <c r="I3176" i="3"/>
  <c r="H3178" i="3"/>
  <c r="M3180" i="3"/>
  <c r="I3185" i="3"/>
  <c r="H3186" i="3"/>
  <c r="I3186" i="3"/>
  <c r="H3188" i="3"/>
  <c r="M3190" i="3"/>
  <c r="N3191" i="3"/>
  <c r="M3191" i="3"/>
  <c r="H3194" i="3"/>
  <c r="I3194" i="3"/>
  <c r="H3195" i="3"/>
  <c r="M3203" i="3"/>
  <c r="I3207" i="3"/>
  <c r="H3208" i="3"/>
  <c r="I3208" i="3"/>
  <c r="I3209" i="3"/>
  <c r="N3211" i="3"/>
  <c r="M3211" i="3"/>
  <c r="H3214" i="3"/>
  <c r="I3214" i="3"/>
  <c r="I3215" i="3"/>
  <c r="H3216" i="3"/>
  <c r="I3220" i="3"/>
  <c r="I3221" i="3"/>
  <c r="H3222" i="3"/>
  <c r="I3222" i="3"/>
  <c r="M3223" i="3"/>
  <c r="N3224" i="3"/>
  <c r="M3224" i="3"/>
  <c r="I3226" i="3"/>
  <c r="I3227" i="3"/>
  <c r="H3228" i="3"/>
  <c r="I3228" i="3"/>
  <c r="I3229" i="3"/>
  <c r="H3230" i="3"/>
  <c r="M3235" i="3"/>
  <c r="N3236" i="3"/>
  <c r="M3236" i="3"/>
  <c r="H3239" i="3"/>
  <c r="I3239" i="3"/>
  <c r="I3240" i="3"/>
  <c r="H3242" i="3"/>
  <c r="N3246" i="3"/>
  <c r="M3246" i="3"/>
  <c r="H3249" i="3"/>
  <c r="I3249" i="3"/>
  <c r="I3250" i="3"/>
  <c r="H3252" i="3"/>
  <c r="M3256" i="3"/>
  <c r="N3258" i="3"/>
  <c r="M3258" i="3"/>
  <c r="I3262" i="3"/>
  <c r="I3263" i="3"/>
  <c r="H3264" i="3"/>
  <c r="I3264" i="3"/>
  <c r="I3265" i="3"/>
  <c r="H3267" i="3"/>
  <c r="M3271" i="3"/>
  <c r="N3273" i="3"/>
  <c r="M3273" i="3"/>
  <c r="I3276" i="3"/>
  <c r="I3277" i="3"/>
  <c r="H3278" i="3"/>
  <c r="I3278" i="3"/>
  <c r="I3279" i="3"/>
  <c r="H3281" i="3"/>
  <c r="I3284" i="3"/>
  <c r="I3285" i="3"/>
  <c r="H3286" i="3"/>
  <c r="I3286" i="3"/>
  <c r="I3287" i="3"/>
  <c r="M3291" i="3"/>
  <c r="N3293" i="3"/>
  <c r="M3293" i="3"/>
  <c r="I3297" i="3"/>
  <c r="I3298" i="3"/>
  <c r="H3299" i="3"/>
  <c r="I3299" i="3"/>
  <c r="I3300" i="3"/>
  <c r="H3302" i="3"/>
  <c r="M3307" i="3"/>
  <c r="I3311" i="3"/>
  <c r="I3312" i="3"/>
  <c r="I3313" i="3"/>
  <c r="M3318" i="3"/>
  <c r="N3320" i="3"/>
  <c r="M3320" i="3"/>
  <c r="I3323" i="3"/>
  <c r="I3324" i="3"/>
  <c r="H3325" i="3"/>
  <c r="I3325" i="3"/>
  <c r="I3326" i="3"/>
  <c r="H3328" i="3"/>
  <c r="M3332" i="3"/>
  <c r="N3334" i="3"/>
  <c r="M3334" i="3"/>
  <c r="I3338" i="3"/>
  <c r="I3339" i="3"/>
  <c r="H3340" i="3"/>
  <c r="I3340" i="3"/>
  <c r="M3343" i="3"/>
  <c r="N3345" i="3"/>
  <c r="M3345" i="3"/>
  <c r="I3349" i="3"/>
  <c r="I3350" i="3"/>
  <c r="H3352" i="3"/>
  <c r="M3355" i="3"/>
  <c r="I3356" i="3"/>
  <c r="I3357" i="3"/>
  <c r="N3361" i="3"/>
  <c r="M3361" i="3"/>
  <c r="I3364" i="3"/>
  <c r="H3365" i="3"/>
  <c r="I3365" i="3"/>
  <c r="I3366" i="3"/>
  <c r="H3368" i="3"/>
  <c r="I3373" i="3"/>
  <c r="I3374" i="3"/>
  <c r="M3379" i="3"/>
  <c r="I3383" i="3"/>
  <c r="I3384" i="3"/>
  <c r="H3385" i="3"/>
  <c r="I3385" i="3"/>
  <c r="H3386" i="3"/>
  <c r="M3391" i="3"/>
  <c r="N3393" i="3"/>
  <c r="M3393" i="3"/>
  <c r="I3397" i="3"/>
  <c r="I3398" i="3"/>
  <c r="H3399" i="3"/>
  <c r="I3399" i="3"/>
  <c r="I3400" i="3"/>
  <c r="H3401" i="3"/>
  <c r="M3405" i="3"/>
  <c r="N3407" i="3"/>
  <c r="M3407" i="3"/>
  <c r="I3411" i="3"/>
  <c r="I3412" i="3"/>
  <c r="H3413" i="3"/>
  <c r="I3413" i="3"/>
  <c r="I3414" i="3"/>
  <c r="H3416" i="3"/>
  <c r="M3421" i="3"/>
  <c r="N3423" i="3"/>
  <c r="M3423" i="3"/>
  <c r="I3426" i="3"/>
  <c r="I3427" i="3"/>
  <c r="H3428" i="3"/>
  <c r="I3428" i="3"/>
  <c r="I3429" i="3"/>
  <c r="H3431" i="3"/>
  <c r="M3436" i="3"/>
  <c r="N3438" i="3"/>
  <c r="M3438" i="3"/>
  <c r="I3441" i="3"/>
  <c r="I3442" i="3"/>
  <c r="H3443" i="3"/>
  <c r="I3443" i="3"/>
  <c r="I3444" i="3"/>
  <c r="M3450" i="3"/>
  <c r="N3452" i="3"/>
  <c r="M3452" i="3"/>
  <c r="I3455" i="3"/>
  <c r="I3456" i="3"/>
  <c r="H3457" i="3"/>
  <c r="I3457" i="3"/>
  <c r="I3458" i="3"/>
  <c r="H3459" i="3"/>
  <c r="M3464" i="3"/>
  <c r="I3468" i="3"/>
  <c r="H3469" i="3"/>
  <c r="I3469" i="3"/>
  <c r="I3470" i="3"/>
  <c r="H3472" i="3"/>
  <c r="M3475" i="3"/>
  <c r="N3477" i="3"/>
  <c r="M3477" i="3"/>
  <c r="H3481" i="3"/>
  <c r="I3481" i="3"/>
  <c r="H3482" i="3"/>
  <c r="N3484" i="3"/>
  <c r="M3484" i="3"/>
  <c r="H3485" i="3"/>
  <c r="I3485" i="3"/>
  <c r="M3486" i="3"/>
  <c r="H3489" i="3"/>
  <c r="I3498" i="3"/>
  <c r="I3499" i="3"/>
  <c r="I3500" i="3"/>
  <c r="H3502" i="3"/>
  <c r="M3507" i="3"/>
  <c r="N3509" i="3"/>
  <c r="M3509" i="3"/>
  <c r="I3512" i="3"/>
  <c r="H3513" i="3"/>
  <c r="I3513" i="3"/>
  <c r="I3514" i="3"/>
  <c r="H3516" i="3"/>
  <c r="H3521" i="3"/>
  <c r="I3521" i="3"/>
  <c r="H3523" i="3"/>
  <c r="I3525" i="3"/>
  <c r="I3526" i="3"/>
  <c r="H3527" i="3"/>
  <c r="I3527" i="3"/>
  <c r="I3528" i="3"/>
  <c r="H3530" i="3"/>
  <c r="M3533" i="3"/>
  <c r="I3536" i="3"/>
  <c r="M3539" i="3"/>
  <c r="N3541" i="3"/>
  <c r="M3541" i="3"/>
  <c r="H3544" i="3"/>
  <c r="I3544" i="3"/>
  <c r="I3545" i="3"/>
  <c r="H3547" i="3"/>
  <c r="M3551" i="3"/>
  <c r="N3553" i="3"/>
  <c r="M3553" i="3"/>
  <c r="I3556" i="3"/>
  <c r="I3557" i="3"/>
  <c r="H3558" i="3"/>
  <c r="I3558" i="3"/>
  <c r="M3561" i="3"/>
  <c r="N3563" i="3"/>
  <c r="M3563" i="3"/>
  <c r="I3566" i="3"/>
  <c r="H3567" i="3"/>
  <c r="I3567" i="3"/>
  <c r="I3568" i="3"/>
  <c r="H3570" i="3"/>
  <c r="M3575" i="3"/>
  <c r="N3577" i="3"/>
  <c r="M3577" i="3"/>
  <c r="I3581" i="3"/>
  <c r="I3582" i="3"/>
  <c r="H3583" i="3"/>
  <c r="I3583" i="3"/>
  <c r="I3584" i="3"/>
  <c r="I3589" i="3"/>
  <c r="I3594" i="3"/>
  <c r="I3595" i="3"/>
  <c r="H3598" i="3"/>
  <c r="I3598" i="3"/>
  <c r="I3599" i="3"/>
  <c r="M3602" i="3"/>
  <c r="N3603" i="3"/>
  <c r="M3603" i="3"/>
  <c r="H3605" i="3"/>
  <c r="I3605" i="3"/>
  <c r="H3607" i="3"/>
  <c r="N3612" i="3"/>
  <c r="M3612" i="3"/>
  <c r="I3615" i="3"/>
  <c r="I3616" i="3"/>
  <c r="H3617" i="3"/>
  <c r="I3617" i="3"/>
  <c r="I3618" i="3"/>
  <c r="H3620" i="3"/>
  <c r="M3622" i="3"/>
  <c r="I3625" i="3"/>
  <c r="I3631" i="3"/>
  <c r="M3635" i="3"/>
  <c r="N3637" i="3"/>
  <c r="M3637" i="3"/>
  <c r="I3641" i="3"/>
  <c r="I3642" i="3"/>
  <c r="H3643" i="3"/>
  <c r="I3643" i="3"/>
  <c r="M3647" i="3"/>
  <c r="N3649" i="3"/>
  <c r="M3649" i="3"/>
  <c r="I3653" i="3"/>
  <c r="H3654" i="3"/>
  <c r="I3654" i="3"/>
  <c r="I3655" i="3"/>
  <c r="H3657" i="3"/>
  <c r="M3668" i="3"/>
  <c r="I3672" i="3"/>
  <c r="H3673" i="3"/>
  <c r="I3673" i="3"/>
  <c r="I3674" i="3"/>
  <c r="N3681" i="3"/>
  <c r="M3681" i="3"/>
  <c r="I3683" i="3"/>
  <c r="I3684" i="3"/>
  <c r="H3686" i="3"/>
  <c r="M3689" i="3"/>
  <c r="N3691" i="3"/>
  <c r="M3691" i="3"/>
  <c r="I3693" i="3"/>
  <c r="I3694" i="3"/>
  <c r="H3695" i="3"/>
  <c r="I3695" i="3"/>
  <c r="I3696" i="3"/>
  <c r="M3699" i="3"/>
  <c r="H3703" i="3"/>
  <c r="I3703" i="3"/>
  <c r="H3705" i="3"/>
  <c r="I3707" i="3"/>
  <c r="I3708" i="3"/>
  <c r="H3710" i="3"/>
  <c r="N3715" i="3"/>
  <c r="M3715" i="3"/>
  <c r="I3718" i="3"/>
  <c r="I3719" i="3"/>
  <c r="H3720" i="3"/>
  <c r="I3720" i="3"/>
  <c r="H3721" i="3"/>
  <c r="N3724" i="3"/>
  <c r="M3724" i="3"/>
  <c r="I3728" i="3"/>
  <c r="H3729" i="3"/>
  <c r="I3729" i="3"/>
  <c r="M3733" i="3"/>
  <c r="N3735" i="3"/>
  <c r="M3735" i="3"/>
  <c r="N3739" i="3"/>
  <c r="M3739" i="3"/>
  <c r="N3741" i="3"/>
  <c r="M3741" i="3"/>
  <c r="N3744" i="3"/>
  <c r="M3744" i="3"/>
  <c r="N3747" i="3"/>
  <c r="M3747" i="3"/>
  <c r="N3748" i="3"/>
  <c r="M3748" i="3"/>
  <c r="N3751" i="3"/>
  <c r="M3751" i="3"/>
  <c r="N3754" i="3"/>
  <c r="M3754" i="3"/>
  <c r="N3758" i="3"/>
  <c r="M3758" i="3"/>
  <c r="N3761" i="3"/>
  <c r="M3761" i="3"/>
  <c r="N3765" i="3"/>
  <c r="M3765" i="3"/>
  <c r="N3769" i="3"/>
  <c r="M3769" i="3"/>
  <c r="N3772" i="3"/>
  <c r="M3772" i="3"/>
  <c r="N3778" i="3"/>
  <c r="M3778" i="3"/>
  <c r="N3786" i="3"/>
  <c r="M3786" i="3"/>
  <c r="N3787" i="3"/>
  <c r="M3787" i="3"/>
  <c r="N3791" i="3"/>
  <c r="M3791" i="3"/>
  <c r="N3796" i="3"/>
  <c r="M3796" i="3"/>
  <c r="N3800" i="3"/>
  <c r="M3800" i="3"/>
  <c r="N3804" i="3"/>
  <c r="M3804" i="3"/>
  <c r="N3808" i="3"/>
  <c r="M3808" i="3"/>
  <c r="N3810" i="3"/>
  <c r="M3810" i="3"/>
  <c r="N3814" i="3"/>
  <c r="M3814" i="3"/>
  <c r="N3818" i="3"/>
  <c r="M3818" i="3"/>
  <c r="N3823" i="3"/>
  <c r="M3823" i="3"/>
  <c r="N3827" i="3"/>
  <c r="M3827" i="3"/>
  <c r="N3830" i="3"/>
  <c r="M3830" i="3"/>
  <c r="N3836" i="3"/>
  <c r="M3836" i="3"/>
  <c r="N3838" i="3"/>
  <c r="M3838" i="3"/>
  <c r="N3841" i="3"/>
  <c r="M3841" i="3"/>
  <c r="N3844" i="3"/>
  <c r="M3844" i="3"/>
  <c r="N3850" i="3"/>
  <c r="M3850" i="3"/>
  <c r="N3854" i="3"/>
  <c r="M3854" i="3"/>
  <c r="N3858" i="3"/>
  <c r="M3858" i="3"/>
  <c r="N3862" i="3"/>
  <c r="M3862" i="3"/>
  <c r="N3870" i="3"/>
  <c r="M3870" i="3"/>
  <c r="N3875" i="3"/>
  <c r="M3875" i="3"/>
  <c r="N3879" i="3"/>
  <c r="M3879" i="3"/>
  <c r="N3881" i="3"/>
  <c r="M3881" i="3"/>
  <c r="N3883" i="3"/>
  <c r="M3883" i="3"/>
  <c r="N3889" i="3"/>
  <c r="M3889" i="3"/>
  <c r="N3891" i="3"/>
  <c r="M3891" i="3"/>
  <c r="N3900" i="3"/>
  <c r="M3900" i="3"/>
  <c r="N3904" i="3"/>
  <c r="M3904" i="3"/>
  <c r="N3906" i="3"/>
  <c r="M3906" i="3"/>
  <c r="N3910" i="3"/>
  <c r="M3910" i="3"/>
  <c r="N3915" i="3"/>
  <c r="M3915" i="3"/>
  <c r="N3919" i="3"/>
  <c r="M3919" i="3"/>
  <c r="N3922" i="3"/>
  <c r="M3922" i="3"/>
  <c r="N3926" i="3"/>
  <c r="M3926" i="3"/>
  <c r="N3929" i="3"/>
  <c r="M3929" i="3"/>
  <c r="N3932" i="3"/>
  <c r="M3932" i="3"/>
  <c r="N3937" i="3"/>
  <c r="M3937" i="3"/>
  <c r="N3943" i="3"/>
  <c r="M3943" i="3"/>
  <c r="N3950" i="3"/>
  <c r="M3950" i="3"/>
  <c r="N3953" i="3"/>
  <c r="M3953" i="3"/>
  <c r="N3958" i="3"/>
  <c r="M3958" i="3"/>
  <c r="N3962" i="3"/>
  <c r="M3962" i="3"/>
  <c r="N3966" i="3"/>
  <c r="M3966" i="3"/>
  <c r="N3968" i="3"/>
  <c r="M3968" i="3"/>
  <c r="N3971" i="3"/>
  <c r="M3971" i="3"/>
  <c r="N3973" i="3"/>
  <c r="M3973" i="3"/>
  <c r="N3974" i="3"/>
  <c r="M3974" i="3"/>
  <c r="N3977" i="3"/>
  <c r="M3977" i="3"/>
  <c r="N3981" i="3"/>
  <c r="M3981" i="3"/>
  <c r="N3984" i="3"/>
  <c r="M3984" i="3"/>
  <c r="N3988" i="3"/>
  <c r="M3988" i="3"/>
  <c r="N3990" i="3"/>
  <c r="M3990" i="3"/>
  <c r="N3992" i="3"/>
  <c r="M3992" i="3"/>
  <c r="N3993" i="3"/>
  <c r="M3993" i="3"/>
  <c r="N3995" i="3"/>
  <c r="M3995" i="3"/>
  <c r="H2533" i="3"/>
  <c r="I2533" i="3"/>
  <c r="I2534" i="3"/>
  <c r="M2536" i="3"/>
  <c r="N2538" i="3"/>
  <c r="M2538" i="3"/>
  <c r="I2542" i="3"/>
  <c r="H2544" i="3"/>
  <c r="I2544" i="3"/>
  <c r="I2545" i="3"/>
  <c r="H2548" i="3"/>
  <c r="I2548" i="3"/>
  <c r="M2552" i="3"/>
  <c r="H2561" i="3"/>
  <c r="I2561" i="3"/>
  <c r="I2562" i="3"/>
  <c r="I2566" i="3"/>
  <c r="H2568" i="3"/>
  <c r="I2568" i="3"/>
  <c r="I2569" i="3"/>
  <c r="N2573" i="3"/>
  <c r="M2573" i="3"/>
  <c r="I2575" i="3"/>
  <c r="H2581" i="3"/>
  <c r="I2581" i="3"/>
  <c r="H2589" i="3"/>
  <c r="I2589" i="3"/>
  <c r="I2590" i="3"/>
  <c r="M2594" i="3"/>
  <c r="H2596" i="3"/>
  <c r="I2596" i="3"/>
  <c r="I2597" i="3"/>
  <c r="H2601" i="3"/>
  <c r="I2601" i="3"/>
  <c r="M2604" i="3"/>
  <c r="H2606" i="3"/>
  <c r="I2606" i="3"/>
  <c r="I2607" i="3"/>
  <c r="M2613" i="3"/>
  <c r="N2615" i="3"/>
  <c r="M2615" i="3"/>
  <c r="H2618" i="3"/>
  <c r="I2618" i="3"/>
  <c r="I2619" i="3"/>
  <c r="M2624" i="3"/>
  <c r="I2628" i="3"/>
  <c r="H2630" i="3"/>
  <c r="I2630" i="3"/>
  <c r="I2631" i="3"/>
  <c r="N2635" i="3"/>
  <c r="M2635" i="3"/>
  <c r="I2637" i="3"/>
  <c r="I2639" i="3"/>
  <c r="M2644" i="3"/>
  <c r="N2646" i="3"/>
  <c r="M2646" i="3"/>
  <c r="H2650" i="3"/>
  <c r="I2650" i="3"/>
  <c r="I2651" i="3"/>
  <c r="M2656" i="3"/>
  <c r="H2660" i="3"/>
  <c r="I2660" i="3"/>
  <c r="M2661" i="3"/>
  <c r="I2663" i="3"/>
  <c r="M2668" i="3"/>
  <c r="N2670" i="3"/>
  <c r="M2670" i="3"/>
  <c r="H2674" i="3"/>
  <c r="I2674" i="3"/>
  <c r="I2675" i="3"/>
  <c r="I2677" i="3"/>
  <c r="I2683" i="3"/>
  <c r="I2689" i="3"/>
  <c r="H2691" i="3"/>
  <c r="I2691" i="3"/>
  <c r="I2692" i="3"/>
  <c r="M2696" i="3"/>
  <c r="I2700" i="3"/>
  <c r="H2702" i="3"/>
  <c r="I2702" i="3"/>
  <c r="I2703" i="3"/>
  <c r="M2709" i="3"/>
  <c r="N2711" i="3"/>
  <c r="M2711" i="3"/>
  <c r="H2718" i="3"/>
  <c r="I2718" i="3"/>
  <c r="M2724" i="3"/>
  <c r="N2726" i="3"/>
  <c r="M2726" i="3"/>
  <c r="I2730" i="3"/>
  <c r="I2738" i="3"/>
  <c r="M2744" i="3"/>
  <c r="I2747" i="3"/>
  <c r="I2749" i="3"/>
  <c r="M2752" i="3"/>
  <c r="N2753" i="3"/>
  <c r="M2753" i="3"/>
  <c r="M2757" i="3"/>
  <c r="N2759" i="3"/>
  <c r="M2759" i="3"/>
  <c r="I2761" i="3"/>
  <c r="I2768" i="3"/>
  <c r="H2770" i="3"/>
  <c r="I2770" i="3"/>
  <c r="M2776" i="3"/>
  <c r="N2784" i="3"/>
  <c r="M2784" i="3"/>
  <c r="I2788" i="3"/>
  <c r="H2790" i="3"/>
  <c r="I2790" i="3"/>
  <c r="I2791" i="3"/>
  <c r="M2797" i="3"/>
  <c r="H2802" i="3"/>
  <c r="I2802" i="3"/>
  <c r="N2813" i="3"/>
  <c r="M2813" i="3"/>
  <c r="I2817" i="3"/>
  <c r="H2819" i="3"/>
  <c r="I2819" i="3"/>
  <c r="I2820" i="3"/>
  <c r="M2826" i="3"/>
  <c r="N2828" i="3"/>
  <c r="M2828" i="3"/>
  <c r="I2832" i="3"/>
  <c r="I2834" i="3"/>
  <c r="M2839" i="3"/>
  <c r="N2840" i="3"/>
  <c r="M2840" i="3"/>
  <c r="I2842" i="3"/>
  <c r="H2844" i="3"/>
  <c r="I2844" i="3"/>
  <c r="I2845" i="3"/>
  <c r="M2852" i="3"/>
  <c r="N2854" i="3"/>
  <c r="M2854" i="3"/>
  <c r="I2857" i="3"/>
  <c r="H2858" i="3"/>
  <c r="I2858" i="3"/>
  <c r="M2863" i="3"/>
  <c r="N2865" i="3"/>
  <c r="M2865" i="3"/>
  <c r="I2869" i="3"/>
  <c r="H2871" i="3"/>
  <c r="I2871" i="3"/>
  <c r="I2872" i="3"/>
  <c r="M2878" i="3"/>
  <c r="H2883" i="3"/>
  <c r="I2883" i="3"/>
  <c r="I2884" i="3"/>
  <c r="M2889" i="3"/>
  <c r="N2891" i="3"/>
  <c r="M2891" i="3"/>
  <c r="I2895" i="3"/>
  <c r="I2899" i="3"/>
  <c r="M2906" i="3"/>
  <c r="N2908" i="3"/>
  <c r="M2908" i="3"/>
  <c r="I2912" i="3"/>
  <c r="H2914" i="3"/>
  <c r="I2914" i="3"/>
  <c r="I2915" i="3"/>
  <c r="N2923" i="3"/>
  <c r="M2923" i="3"/>
  <c r="I2925" i="3"/>
  <c r="H2927" i="3"/>
  <c r="I2927" i="3"/>
  <c r="I2928" i="3"/>
  <c r="M2934" i="3"/>
  <c r="N2936" i="3"/>
  <c r="M2936" i="3"/>
  <c r="I2939" i="3"/>
  <c r="H2941" i="3"/>
  <c r="I2941" i="3"/>
  <c r="I2942" i="3"/>
  <c r="M2946" i="3"/>
  <c r="N2952" i="3"/>
  <c r="M2952" i="3"/>
  <c r="I2954" i="3"/>
  <c r="I2955" i="3"/>
  <c r="H2963" i="3"/>
  <c r="I2963" i="3"/>
  <c r="H2969" i="3"/>
  <c r="I2969" i="3"/>
  <c r="M2974" i="3"/>
  <c r="N2976" i="3"/>
  <c r="M2976" i="3"/>
  <c r="H2980" i="3"/>
  <c r="I2980" i="3"/>
  <c r="I2981" i="3"/>
  <c r="H2982" i="3"/>
  <c r="I2982" i="3"/>
  <c r="I2983" i="3"/>
  <c r="I2993" i="3"/>
  <c r="M2999" i="3"/>
  <c r="N3001" i="3"/>
  <c r="M3001" i="3"/>
  <c r="I3005" i="3"/>
  <c r="H3007" i="3"/>
  <c r="I3007" i="3"/>
  <c r="M3012" i="3"/>
  <c r="M3017" i="3"/>
  <c r="N3019" i="3"/>
  <c r="M3019" i="3"/>
  <c r="I3022" i="3"/>
  <c r="I3023" i="3"/>
  <c r="M3028" i="3"/>
  <c r="N3029" i="3"/>
  <c r="M3029" i="3"/>
  <c r="H3034" i="3"/>
  <c r="I3034" i="3"/>
  <c r="I3035" i="3"/>
  <c r="M3040" i="3"/>
  <c r="I3045" i="3"/>
  <c r="H3047" i="3"/>
  <c r="I3047" i="3"/>
  <c r="I3048" i="3"/>
  <c r="N3054" i="3"/>
  <c r="M3054" i="3"/>
  <c r="M3061" i="3"/>
  <c r="N3063" i="3"/>
  <c r="M3063" i="3"/>
  <c r="H3066" i="3"/>
  <c r="I3066" i="3"/>
  <c r="I3067" i="3"/>
  <c r="M3072" i="3"/>
  <c r="N3074" i="3"/>
  <c r="M3074" i="3"/>
  <c r="H3076" i="3"/>
  <c r="I3076" i="3"/>
  <c r="M3080" i="3"/>
  <c r="N3082" i="3"/>
  <c r="M3082" i="3"/>
  <c r="I3085" i="3"/>
  <c r="I3087" i="3"/>
  <c r="M3093" i="3"/>
  <c r="I3098" i="3"/>
  <c r="H3100" i="3"/>
  <c r="I3100" i="3"/>
  <c r="I3101" i="3"/>
  <c r="M3108" i="3"/>
  <c r="N3110" i="3"/>
  <c r="M3110" i="3"/>
  <c r="I3114" i="3"/>
  <c r="H3116" i="3"/>
  <c r="I3116" i="3"/>
  <c r="I3117" i="3"/>
  <c r="N3123" i="3"/>
  <c r="M3123" i="3"/>
  <c r="H3128" i="3"/>
  <c r="I3128" i="3"/>
  <c r="I3129" i="3"/>
  <c r="N3136" i="3"/>
  <c r="M3136" i="3"/>
  <c r="I3139" i="3"/>
  <c r="I3141" i="3"/>
  <c r="M3147" i="3"/>
  <c r="N3148" i="3"/>
  <c r="M3148" i="3"/>
  <c r="H3152" i="3"/>
  <c r="I3152" i="3"/>
  <c r="M3156" i="3"/>
  <c r="N3158" i="3"/>
  <c r="M3158" i="3"/>
  <c r="H3161" i="3"/>
  <c r="I3161" i="3"/>
  <c r="N3167" i="3"/>
  <c r="M3167" i="3"/>
  <c r="I3177" i="3"/>
  <c r="I3179" i="3"/>
  <c r="M3183" i="3"/>
  <c r="I3187" i="3"/>
  <c r="M3192" i="3"/>
  <c r="H3196" i="3"/>
  <c r="I3196" i="3"/>
  <c r="I3197" i="3"/>
  <c r="M3200" i="3"/>
  <c r="I3202" i="3"/>
  <c r="M3206" i="3"/>
  <c r="M3213" i="3"/>
  <c r="I3217" i="3"/>
  <c r="N3220" i="3"/>
  <c r="M3220" i="3"/>
  <c r="N3226" i="3"/>
  <c r="M3226" i="3"/>
  <c r="H3231" i="3"/>
  <c r="I3231" i="3"/>
  <c r="I3232" i="3"/>
  <c r="M3238" i="3"/>
  <c r="I3241" i="3"/>
  <c r="H3243" i="3"/>
  <c r="I3243" i="3"/>
  <c r="I3251" i="3"/>
  <c r="H3253" i="3"/>
  <c r="I3253" i="3"/>
  <c r="I3254" i="3"/>
  <c r="M3260" i="3"/>
  <c r="N3262" i="3"/>
  <c r="M3262" i="3"/>
  <c r="I3266" i="3"/>
  <c r="I3268" i="3"/>
  <c r="M3274" i="3"/>
  <c r="N3276" i="3"/>
  <c r="M3276" i="3"/>
  <c r="I3280" i="3"/>
  <c r="H3282" i="3"/>
  <c r="I3282" i="3"/>
  <c r="I3283" i="3"/>
  <c r="N3284" i="3"/>
  <c r="M3284" i="3"/>
  <c r="I3288" i="3"/>
  <c r="M3295" i="3"/>
  <c r="N3297" i="3"/>
  <c r="M3297" i="3"/>
  <c r="I3301" i="3"/>
  <c r="H3303" i="3"/>
  <c r="I3303" i="3"/>
  <c r="I3304" i="3"/>
  <c r="M3309" i="3"/>
  <c r="N3311" i="3"/>
  <c r="M3311" i="3"/>
  <c r="I3314" i="3"/>
  <c r="H3315" i="3"/>
  <c r="I3315" i="3"/>
  <c r="M3322" i="3"/>
  <c r="N3323" i="3"/>
  <c r="M3323" i="3"/>
  <c r="I3327" i="3"/>
  <c r="H3329" i="3"/>
  <c r="I3329" i="3"/>
  <c r="I3330" i="3"/>
  <c r="M3336" i="3"/>
  <c r="N3338" i="3"/>
  <c r="M3338" i="3"/>
  <c r="M3347" i="3"/>
  <c r="I3351" i="3"/>
  <c r="H3353" i="3"/>
  <c r="I3353" i="3"/>
  <c r="I3354" i="3"/>
  <c r="H3358" i="3"/>
  <c r="I3358" i="3"/>
  <c r="M3363" i="3"/>
  <c r="N3364" i="3"/>
  <c r="M3364" i="3"/>
  <c r="I3367" i="3"/>
  <c r="H3369" i="3"/>
  <c r="I3369" i="3"/>
  <c r="I3375" i="3"/>
  <c r="H3376" i="3"/>
  <c r="I3376" i="3"/>
  <c r="I3377" i="3"/>
  <c r="M3381" i="3"/>
  <c r="N3383" i="3"/>
  <c r="M3383" i="3"/>
  <c r="H3387" i="3"/>
  <c r="I3387" i="3"/>
  <c r="I3388" i="3"/>
  <c r="M3395" i="3"/>
  <c r="N3397" i="3"/>
  <c r="M3397" i="3"/>
  <c r="I3402" i="3"/>
  <c r="M3409" i="3"/>
  <c r="N3411" i="3"/>
  <c r="M3411" i="3"/>
  <c r="I3415" i="3"/>
  <c r="H3417" i="3"/>
  <c r="I3417" i="3"/>
  <c r="I3418" i="3"/>
  <c r="M3424" i="3"/>
  <c r="N3426" i="3"/>
  <c r="M3426" i="3"/>
  <c r="I3430" i="3"/>
  <c r="H3432" i="3"/>
  <c r="I3432" i="3"/>
  <c r="I3433" i="3"/>
  <c r="N3441" i="3"/>
  <c r="M3441" i="3"/>
  <c r="I3445" i="3"/>
  <c r="H3446" i="3"/>
  <c r="I3446" i="3"/>
  <c r="I3447" i="3"/>
  <c r="M3453" i="3"/>
  <c r="N3455" i="3"/>
  <c r="M3455" i="3"/>
  <c r="H3460" i="3"/>
  <c r="I3460" i="3"/>
  <c r="I3461" i="3"/>
  <c r="M3467" i="3"/>
  <c r="N3468" i="3"/>
  <c r="M3468" i="3"/>
  <c r="I3471" i="3"/>
  <c r="H3473" i="3"/>
  <c r="I3473" i="3"/>
  <c r="M3479" i="3"/>
  <c r="H3487" i="3"/>
  <c r="I3487" i="3"/>
  <c r="I3488" i="3"/>
  <c r="I3492" i="3"/>
  <c r="H3493" i="3"/>
  <c r="I3493" i="3"/>
  <c r="I3494" i="3"/>
  <c r="N3498" i="3"/>
  <c r="M3498" i="3"/>
  <c r="I3501" i="3"/>
  <c r="H3503" i="3"/>
  <c r="I3503" i="3"/>
  <c r="I3504" i="3"/>
  <c r="I3515" i="3"/>
  <c r="H3517" i="3"/>
  <c r="I3517" i="3"/>
  <c r="I3518" i="3"/>
  <c r="I3522" i="3"/>
  <c r="H3524" i="3"/>
  <c r="I3524" i="3"/>
  <c r="N3525" i="3"/>
  <c r="M3525" i="3"/>
  <c r="I3529" i="3"/>
  <c r="H3531" i="3"/>
  <c r="I3531" i="3"/>
  <c r="M3535" i="3"/>
  <c r="I3537" i="3"/>
  <c r="M3543" i="3"/>
  <c r="I3546" i="3"/>
  <c r="H3548" i="3"/>
  <c r="I3548" i="3"/>
  <c r="I3549" i="3"/>
  <c r="M3555" i="3"/>
  <c r="N3556" i="3"/>
  <c r="M3556" i="3"/>
  <c r="M3564" i="3"/>
  <c r="I3569" i="3"/>
  <c r="H3571" i="3"/>
  <c r="I3571" i="3"/>
  <c r="I3572" i="3"/>
  <c r="M3579" i="3"/>
  <c r="N3581" i="3"/>
  <c r="M3581" i="3"/>
  <c r="H3585" i="3"/>
  <c r="I3585" i="3"/>
  <c r="I3586" i="3"/>
  <c r="N3589" i="3"/>
  <c r="M3589" i="3"/>
  <c r="M3593" i="3"/>
  <c r="I3600" i="3"/>
  <c r="I3606" i="3"/>
  <c r="H3608" i="3"/>
  <c r="I3608" i="3"/>
  <c r="I3609" i="3"/>
  <c r="M3613" i="3"/>
  <c r="N3615" i="3"/>
  <c r="M3615" i="3"/>
  <c r="I3619" i="3"/>
  <c r="N3625" i="3"/>
  <c r="M3625" i="3"/>
  <c r="H3626" i="3"/>
  <c r="I3626" i="3"/>
  <c r="M3630" i="3"/>
  <c r="I3632" i="3"/>
  <c r="H3633" i="3"/>
  <c r="I3633" i="3"/>
  <c r="M3639" i="3"/>
  <c r="N3641" i="3"/>
  <c r="M3641" i="3"/>
  <c r="I3644" i="3"/>
  <c r="M3651" i="3"/>
  <c r="I3656" i="3"/>
  <c r="H3658" i="3"/>
  <c r="I3658" i="3"/>
  <c r="I3659" i="3"/>
  <c r="H3664" i="3"/>
  <c r="I3664" i="3"/>
  <c r="I3665" i="3"/>
  <c r="I3675" i="3"/>
  <c r="H3676" i="3"/>
  <c r="I3676" i="3"/>
  <c r="I3677" i="3"/>
  <c r="N3683" i="3"/>
  <c r="M3683" i="3"/>
  <c r="I3685" i="3"/>
  <c r="I3687" i="3"/>
  <c r="N3693" i="3"/>
  <c r="M3693" i="3"/>
  <c r="I3697" i="3"/>
  <c r="M3702" i="3"/>
  <c r="I3704" i="3"/>
  <c r="H3706" i="3"/>
  <c r="I3706" i="3"/>
  <c r="N3707" i="3"/>
  <c r="M3707" i="3"/>
  <c r="I3709" i="3"/>
  <c r="H3711" i="3"/>
  <c r="I3711" i="3"/>
  <c r="H3712" i="3"/>
  <c r="I3712" i="3"/>
  <c r="I3713" i="3"/>
  <c r="M3716" i="3"/>
  <c r="N3718" i="3"/>
  <c r="M3718" i="3"/>
  <c r="I3722" i="3"/>
  <c r="M3726" i="3"/>
  <c r="I3730" i="3"/>
  <c r="N2637" i="3"/>
  <c r="M2637" i="3"/>
  <c r="H2640" i="3"/>
  <c r="I2640" i="3"/>
  <c r="H2654" i="3"/>
  <c r="I2654" i="3"/>
  <c r="N2683" i="3"/>
  <c r="M2683" i="3"/>
  <c r="H2685" i="3"/>
  <c r="I2685" i="3"/>
  <c r="N2689" i="3"/>
  <c r="M2689" i="3"/>
  <c r="H2693" i="3"/>
  <c r="I2693" i="3"/>
  <c r="N2700" i="3"/>
  <c r="M2700" i="3"/>
  <c r="H2706" i="3"/>
  <c r="I2706" i="3"/>
  <c r="H2721" i="3"/>
  <c r="I2721" i="3"/>
  <c r="N2730" i="3"/>
  <c r="M2730" i="3"/>
  <c r="H2740" i="3"/>
  <c r="I2740" i="3"/>
  <c r="N2747" i="3"/>
  <c r="M2747" i="3"/>
  <c r="H2756" i="3"/>
  <c r="I2756" i="3"/>
  <c r="N2761" i="3"/>
  <c r="M2761" i="3"/>
  <c r="N2768" i="3"/>
  <c r="M2768" i="3"/>
  <c r="H2772" i="3"/>
  <c r="I2772" i="3"/>
  <c r="N2788" i="3"/>
  <c r="M2788" i="3"/>
  <c r="H2794" i="3"/>
  <c r="I2794" i="3"/>
  <c r="H2805" i="3"/>
  <c r="I2805" i="3"/>
  <c r="H2810" i="3"/>
  <c r="I2810" i="3"/>
  <c r="N2817" i="3"/>
  <c r="M2817" i="3"/>
  <c r="H2823" i="3"/>
  <c r="I2823" i="3"/>
  <c r="N2832" i="3"/>
  <c r="M2832" i="3"/>
  <c r="H2837" i="3"/>
  <c r="I2837" i="3"/>
  <c r="N2842" i="3"/>
  <c r="M2842" i="3"/>
  <c r="H2848" i="3"/>
  <c r="I2848" i="3"/>
  <c r="N2857" i="3"/>
  <c r="M2857" i="3"/>
  <c r="H2860" i="3"/>
  <c r="I2860" i="3"/>
  <c r="N2869" i="3"/>
  <c r="M2869" i="3"/>
  <c r="H2874" i="3"/>
  <c r="I2874" i="3"/>
  <c r="H2886" i="3"/>
  <c r="I2886" i="3"/>
  <c r="H2897" i="3"/>
  <c r="I2897" i="3"/>
  <c r="H2902" i="3"/>
  <c r="I2902" i="3"/>
  <c r="N2912" i="3"/>
  <c r="M2912" i="3"/>
  <c r="H2918" i="3"/>
  <c r="I2918" i="3"/>
  <c r="N2925" i="3"/>
  <c r="M2925" i="3"/>
  <c r="H2930" i="3"/>
  <c r="I2930" i="3"/>
  <c r="N2939" i="3"/>
  <c r="M2939" i="3"/>
  <c r="H2944" i="3"/>
  <c r="I2944" i="3"/>
  <c r="H2950" i="3"/>
  <c r="I2950" i="3"/>
  <c r="N2954" i="3"/>
  <c r="M2954" i="3"/>
  <c r="H2965" i="3"/>
  <c r="I2965" i="3"/>
  <c r="H2970" i="3"/>
  <c r="I2970" i="3"/>
  <c r="H2985" i="3"/>
  <c r="I2985" i="3"/>
  <c r="H2996" i="3"/>
  <c r="I2996" i="3"/>
  <c r="N3005" i="3"/>
  <c r="M3005" i="3"/>
  <c r="H3009" i="3"/>
  <c r="I3009" i="3"/>
  <c r="H3016" i="3"/>
  <c r="I3016" i="3"/>
  <c r="N3022" i="3"/>
  <c r="M3022" i="3"/>
  <c r="H3026" i="3"/>
  <c r="I3026" i="3"/>
  <c r="H3037" i="3"/>
  <c r="I3037" i="3"/>
  <c r="N3045" i="3"/>
  <c r="M3045" i="3"/>
  <c r="H3050" i="3"/>
  <c r="I3050" i="3"/>
  <c r="H3058" i="3"/>
  <c r="I3058" i="3"/>
  <c r="N3085" i="3"/>
  <c r="M3085" i="3"/>
  <c r="H3089" i="3"/>
  <c r="I3089" i="3"/>
  <c r="N3098" i="3"/>
  <c r="M3098" i="3"/>
  <c r="H3104" i="3"/>
  <c r="I3104" i="3"/>
  <c r="N3114" i="3"/>
  <c r="M3114" i="3"/>
  <c r="H3131" i="3"/>
  <c r="I3131" i="3"/>
  <c r="N3139" i="3"/>
  <c r="M3139" i="3"/>
  <c r="H3144" i="3"/>
  <c r="I3144" i="3"/>
  <c r="H3162" i="3"/>
  <c r="I3162" i="3"/>
  <c r="N3177" i="3"/>
  <c r="M3177" i="3"/>
  <c r="H3180" i="3"/>
  <c r="I3180" i="3"/>
  <c r="N3187" i="3"/>
  <c r="M3187" i="3"/>
  <c r="H3190" i="3"/>
  <c r="I3190" i="3"/>
  <c r="N3202" i="3"/>
  <c r="M3202" i="3"/>
  <c r="H3203" i="3"/>
  <c r="I3203" i="3"/>
  <c r="H3223" i="3"/>
  <c r="I3223" i="3"/>
  <c r="H3235" i="3"/>
  <c r="I3235" i="3"/>
  <c r="N3241" i="3"/>
  <c r="M3241" i="3"/>
  <c r="N3251" i="3"/>
  <c r="M3251" i="3"/>
  <c r="H3256" i="3"/>
  <c r="I3256" i="3"/>
  <c r="N3266" i="3"/>
  <c r="M3266" i="3"/>
  <c r="H3271" i="3"/>
  <c r="I3271" i="3"/>
  <c r="N3280" i="3"/>
  <c r="M3280" i="3"/>
  <c r="N3288" i="3"/>
  <c r="M3288" i="3"/>
  <c r="H3291" i="3"/>
  <c r="I3291" i="3"/>
  <c r="N3301" i="3"/>
  <c r="M3301" i="3"/>
  <c r="H3307" i="3"/>
  <c r="I3307" i="3"/>
  <c r="N3314" i="3"/>
  <c r="M3314" i="3"/>
  <c r="H3318" i="3"/>
  <c r="I3318" i="3"/>
  <c r="N3327" i="3"/>
  <c r="M3327" i="3"/>
  <c r="H3332" i="3"/>
  <c r="I3332" i="3"/>
  <c r="H3343" i="3"/>
  <c r="I3343" i="3"/>
  <c r="N3351" i="3"/>
  <c r="M3351" i="3"/>
  <c r="H3355" i="3"/>
  <c r="I3355" i="3"/>
  <c r="N3367" i="3"/>
  <c r="M3367" i="3"/>
  <c r="N3375" i="3"/>
  <c r="M3375" i="3"/>
  <c r="H3379" i="3"/>
  <c r="I3379" i="3"/>
  <c r="H3391" i="3"/>
  <c r="I3391" i="3"/>
  <c r="H3405" i="3"/>
  <c r="I3405" i="3"/>
  <c r="N3415" i="3"/>
  <c r="M3415" i="3"/>
  <c r="H3421" i="3"/>
  <c r="I3421" i="3"/>
  <c r="N3430" i="3"/>
  <c r="M3430" i="3"/>
  <c r="H3436" i="3"/>
  <c r="I3436" i="3"/>
  <c r="N3445" i="3"/>
  <c r="M3445" i="3"/>
  <c r="H3450" i="3"/>
  <c r="I3450" i="3"/>
  <c r="H3464" i="3"/>
  <c r="I3464" i="3"/>
  <c r="N3471" i="3"/>
  <c r="M3471" i="3"/>
  <c r="H3475" i="3"/>
  <c r="I3475" i="3"/>
  <c r="H3486" i="3"/>
  <c r="I3486" i="3"/>
  <c r="N3492" i="3"/>
  <c r="M3492" i="3"/>
  <c r="N3501" i="3"/>
  <c r="M3501" i="3"/>
  <c r="H3507" i="3"/>
  <c r="I3507" i="3"/>
  <c r="N3515" i="3"/>
  <c r="M3515" i="3"/>
  <c r="N3522" i="3"/>
  <c r="M3522" i="3"/>
  <c r="N3529" i="3"/>
  <c r="M3529" i="3"/>
  <c r="H3533" i="3"/>
  <c r="I3533" i="3"/>
  <c r="N3537" i="3"/>
  <c r="M3537" i="3"/>
  <c r="H3539" i="3"/>
  <c r="I3539" i="3"/>
  <c r="N3546" i="3"/>
  <c r="M3546" i="3"/>
  <c r="H3551" i="3"/>
  <c r="I3551" i="3"/>
  <c r="H3561" i="3"/>
  <c r="I3561" i="3"/>
  <c r="N3569" i="3"/>
  <c r="M3569" i="3"/>
  <c r="H3575" i="3"/>
  <c r="I3575" i="3"/>
  <c r="N3600" i="3"/>
  <c r="M3600" i="3"/>
  <c r="H3602" i="3"/>
  <c r="I3602" i="3"/>
  <c r="N3606" i="3"/>
  <c r="M3606" i="3"/>
  <c r="N3619" i="3"/>
  <c r="M3619" i="3"/>
  <c r="H3622" i="3"/>
  <c r="I3622" i="3"/>
  <c r="N3632" i="3"/>
  <c r="M3632" i="3"/>
  <c r="H3635" i="3"/>
  <c r="I3635" i="3"/>
  <c r="H3647" i="3"/>
  <c r="I3647" i="3"/>
  <c r="N3656" i="3"/>
  <c r="M3656" i="3"/>
  <c r="H3668" i="3"/>
  <c r="I3668" i="3"/>
  <c r="N3675" i="3"/>
  <c r="M3675" i="3"/>
  <c r="N3685" i="3"/>
  <c r="M3685" i="3"/>
  <c r="H3689" i="3"/>
  <c r="I3689" i="3"/>
  <c r="H3699" i="3"/>
  <c r="I3699" i="3"/>
  <c r="N3704" i="3"/>
  <c r="M3704" i="3"/>
  <c r="N3709" i="3"/>
  <c r="M3709" i="3"/>
  <c r="H3733" i="3"/>
  <c r="I3733" i="3"/>
  <c r="I3738" i="3"/>
  <c r="H3738" i="3"/>
  <c r="I3753" i="3"/>
  <c r="H3753" i="3"/>
  <c r="I3757" i="3"/>
  <c r="H3757" i="3"/>
  <c r="I3764" i="3"/>
  <c r="H3764" i="3"/>
  <c r="I3768" i="3"/>
  <c r="H3768" i="3"/>
  <c r="I3771" i="3"/>
  <c r="H3771" i="3"/>
  <c r="I3777" i="3"/>
  <c r="H3777" i="3"/>
  <c r="I3780" i="3"/>
  <c r="H3780" i="3"/>
  <c r="I3782" i="3"/>
  <c r="H3782" i="3"/>
  <c r="I3790" i="3"/>
  <c r="H3790" i="3"/>
  <c r="I3794" i="3"/>
  <c r="H3794" i="3"/>
  <c r="I3799" i="3"/>
  <c r="H3799" i="3"/>
  <c r="I3803" i="3"/>
  <c r="H3803" i="3"/>
  <c r="I3807" i="3"/>
  <c r="H3807" i="3"/>
  <c r="I3813" i="3"/>
  <c r="H3813" i="3"/>
  <c r="I3817" i="3"/>
  <c r="H3817" i="3"/>
  <c r="I3820" i="3"/>
  <c r="H3820" i="3"/>
  <c r="I3822" i="3"/>
  <c r="H3822" i="3"/>
  <c r="I3826" i="3"/>
  <c r="H3826" i="3"/>
  <c r="I3829" i="3"/>
  <c r="H3829" i="3"/>
  <c r="I3832" i="3"/>
  <c r="H3832" i="3"/>
  <c r="I3835" i="3"/>
  <c r="H3835" i="3"/>
  <c r="I3847" i="3"/>
  <c r="H3847" i="3"/>
  <c r="I3853" i="3"/>
  <c r="H3853" i="3"/>
  <c r="I3857" i="3"/>
  <c r="H3857" i="3"/>
  <c r="I3861" i="3"/>
  <c r="H3861" i="3"/>
  <c r="I3865" i="3"/>
  <c r="H3865" i="3"/>
  <c r="I3872" i="3"/>
  <c r="H3872" i="3"/>
  <c r="I3874" i="3"/>
  <c r="H3874" i="3"/>
  <c r="I3877" i="3"/>
  <c r="H3877" i="3"/>
  <c r="I3878" i="3"/>
  <c r="H3878" i="3"/>
  <c r="I3880" i="3"/>
  <c r="H3880" i="3"/>
  <c r="I3882" i="3"/>
  <c r="H3882" i="3"/>
  <c r="I3886" i="3"/>
  <c r="H3886" i="3"/>
  <c r="I3888" i="3"/>
  <c r="H3888" i="3"/>
  <c r="I3894" i="3"/>
  <c r="H3894" i="3"/>
  <c r="I3899" i="3"/>
  <c r="H3899" i="3"/>
  <c r="I3902" i="3"/>
  <c r="H3902" i="3"/>
  <c r="I3909" i="3"/>
  <c r="H3909" i="3"/>
  <c r="I3911" i="3"/>
  <c r="H3911" i="3"/>
  <c r="I3914" i="3"/>
  <c r="H3914" i="3"/>
  <c r="I3918" i="3"/>
  <c r="H3918" i="3"/>
  <c r="I3925" i="3"/>
  <c r="H3925" i="3"/>
  <c r="I3928" i="3"/>
  <c r="H3928" i="3"/>
  <c r="I3931" i="3"/>
  <c r="H3931" i="3"/>
  <c r="I3936" i="3"/>
  <c r="H3936" i="3"/>
  <c r="I3939" i="3"/>
  <c r="H3939" i="3"/>
  <c r="I3941" i="3"/>
  <c r="H3941" i="3"/>
  <c r="I3945" i="3"/>
  <c r="H3945" i="3"/>
  <c r="I3948" i="3"/>
  <c r="H3948" i="3"/>
  <c r="I3949" i="3"/>
  <c r="H3949" i="3"/>
  <c r="I3952" i="3"/>
  <c r="H3952" i="3"/>
  <c r="I3955" i="3"/>
  <c r="H3955" i="3"/>
  <c r="I3957" i="3"/>
  <c r="H3957" i="3"/>
  <c r="I3959" i="3"/>
  <c r="H3959" i="3"/>
  <c r="I3961" i="3"/>
  <c r="H3961" i="3"/>
  <c r="I3965" i="3"/>
  <c r="H3965" i="3"/>
  <c r="I3970" i="3"/>
  <c r="H3970" i="3"/>
  <c r="I3976" i="3"/>
  <c r="H3976" i="3"/>
  <c r="I3980" i="3"/>
  <c r="H3980" i="3"/>
  <c r="I3983" i="3"/>
  <c r="H3983" i="3"/>
  <c r="I3987" i="3"/>
  <c r="H3987" i="3"/>
  <c r="I3989" i="3"/>
  <c r="H3989" i="3"/>
  <c r="I3991" i="3"/>
  <c r="H3991" i="3"/>
  <c r="I3997" i="3"/>
  <c r="H3997" i="3"/>
  <c r="H2536" i="3"/>
  <c r="I2536" i="3"/>
  <c r="H2552" i="3"/>
  <c r="I2552" i="3"/>
  <c r="N2563" i="3"/>
  <c r="M2563" i="3"/>
  <c r="N2570" i="3"/>
  <c r="M2570" i="3"/>
  <c r="N2582" i="3"/>
  <c r="M2582" i="3"/>
  <c r="H2594" i="3"/>
  <c r="I2594" i="3"/>
  <c r="N2598" i="3"/>
  <c r="M2598" i="3"/>
  <c r="N2602" i="3"/>
  <c r="M2602" i="3"/>
  <c r="H2604" i="3"/>
  <c r="I2604" i="3"/>
  <c r="N2608" i="3"/>
  <c r="M2608" i="3"/>
  <c r="H2613" i="3"/>
  <c r="I2613" i="3"/>
  <c r="H2624" i="3"/>
  <c r="I2624" i="3"/>
  <c r="I2634" i="3"/>
  <c r="I2642" i="3"/>
  <c r="H2644" i="3"/>
  <c r="I2644" i="3"/>
  <c r="I2645" i="3"/>
  <c r="M2650" i="3"/>
  <c r="N2652" i="3"/>
  <c r="M2652" i="3"/>
  <c r="I2655" i="3"/>
  <c r="H2656" i="3"/>
  <c r="I2656" i="3"/>
  <c r="I2657" i="3"/>
  <c r="M2660" i="3"/>
  <c r="H2661" i="3"/>
  <c r="I2661" i="3"/>
  <c r="I2662" i="3"/>
  <c r="N2664" i="3"/>
  <c r="M2664" i="3"/>
  <c r="I2666" i="3"/>
  <c r="H2668" i="3"/>
  <c r="I2668" i="3"/>
  <c r="I2669" i="3"/>
  <c r="M2674" i="3"/>
  <c r="N2678" i="3"/>
  <c r="M2678" i="3"/>
  <c r="I2680" i="3"/>
  <c r="I2687" i="3"/>
  <c r="M2691" i="3"/>
  <c r="H2696" i="3"/>
  <c r="I2696" i="3"/>
  <c r="M2702" i="3"/>
  <c r="N2704" i="3"/>
  <c r="M2704" i="3"/>
  <c r="H2709" i="3"/>
  <c r="I2709" i="3"/>
  <c r="I2710" i="3"/>
  <c r="I2716" i="3"/>
  <c r="M2718" i="3"/>
  <c r="N2719" i="3"/>
  <c r="M2719" i="3"/>
  <c r="I2723" i="3"/>
  <c r="H2724" i="3"/>
  <c r="I2724" i="3"/>
  <c r="I2725" i="3"/>
  <c r="I2727" i="3"/>
  <c r="N2732" i="3"/>
  <c r="M2732" i="3"/>
  <c r="I2742" i="3"/>
  <c r="H2744" i="3"/>
  <c r="I2744" i="3"/>
  <c r="H2752" i="3"/>
  <c r="I2752" i="3"/>
  <c r="H2757" i="3"/>
  <c r="I2757" i="3"/>
  <c r="I2758" i="3"/>
  <c r="M2770" i="3"/>
  <c r="I2774" i="3"/>
  <c r="H2776" i="3"/>
  <c r="I2776" i="3"/>
  <c r="I2781" i="3"/>
  <c r="I2783" i="3"/>
  <c r="M2790" i="3"/>
  <c r="N2792" i="3"/>
  <c r="M2792" i="3"/>
  <c r="I2795" i="3"/>
  <c r="H2797" i="3"/>
  <c r="I2797" i="3"/>
  <c r="I2798" i="3"/>
  <c r="M2802" i="3"/>
  <c r="N2803" i="3"/>
  <c r="M2803" i="3"/>
  <c r="I2806" i="3"/>
  <c r="M2819" i="3"/>
  <c r="N2821" i="3"/>
  <c r="M2821" i="3"/>
  <c r="I2824" i="3"/>
  <c r="H2826" i="3"/>
  <c r="I2826" i="3"/>
  <c r="I2827" i="3"/>
  <c r="N2835" i="3"/>
  <c r="M2835" i="3"/>
  <c r="H2839" i="3"/>
  <c r="I2839" i="3"/>
  <c r="M2844" i="3"/>
  <c r="N2846" i="3"/>
  <c r="M2846" i="3"/>
  <c r="I2850" i="3"/>
  <c r="H2852" i="3"/>
  <c r="I2852" i="3"/>
  <c r="I2853" i="3"/>
  <c r="M2858" i="3"/>
  <c r="N2859" i="3"/>
  <c r="M2859" i="3"/>
  <c r="I2861" i="3"/>
  <c r="H2863" i="3"/>
  <c r="I2863" i="3"/>
  <c r="I2864" i="3"/>
  <c r="M2871" i="3"/>
  <c r="I2876" i="3"/>
  <c r="H2878" i="3"/>
  <c r="I2878" i="3"/>
  <c r="I2879" i="3"/>
  <c r="M2883" i="3"/>
  <c r="N2885" i="3"/>
  <c r="M2885" i="3"/>
  <c r="I2887" i="3"/>
  <c r="H2889" i="3"/>
  <c r="I2889" i="3"/>
  <c r="I2890" i="3"/>
  <c r="N2900" i="3"/>
  <c r="M2900" i="3"/>
  <c r="I2904" i="3"/>
  <c r="H2906" i="3"/>
  <c r="I2906" i="3"/>
  <c r="I2907" i="3"/>
  <c r="M2914" i="3"/>
  <c r="N2916" i="3"/>
  <c r="M2916" i="3"/>
  <c r="I2920" i="3"/>
  <c r="I2922" i="3"/>
  <c r="M2927" i="3"/>
  <c r="N2929" i="3"/>
  <c r="M2929" i="3"/>
  <c r="I2932" i="3"/>
  <c r="H2934" i="3"/>
  <c r="I2934" i="3"/>
  <c r="I2935" i="3"/>
  <c r="M2941" i="3"/>
  <c r="N2943" i="3"/>
  <c r="M2943" i="3"/>
  <c r="H2946" i="3"/>
  <c r="I2946" i="3"/>
  <c r="I2947" i="3"/>
  <c r="I2951" i="3"/>
  <c r="N2956" i="3"/>
  <c r="M2956" i="3"/>
  <c r="M2963" i="3"/>
  <c r="M2969" i="3"/>
  <c r="I2972" i="3"/>
  <c r="H2974" i="3"/>
  <c r="I2974" i="3"/>
  <c r="I2975" i="3"/>
  <c r="M2980" i="3"/>
  <c r="M2982" i="3"/>
  <c r="I2987" i="3"/>
  <c r="I2989" i="3"/>
  <c r="N2994" i="3"/>
  <c r="M2994" i="3"/>
  <c r="H2999" i="3"/>
  <c r="I2999" i="3"/>
  <c r="I3000" i="3"/>
  <c r="M3007" i="3"/>
  <c r="I3011" i="3"/>
  <c r="H3012" i="3"/>
  <c r="I3012" i="3"/>
  <c r="H3017" i="3"/>
  <c r="I3017" i="3"/>
  <c r="I3018" i="3"/>
  <c r="N3024" i="3"/>
  <c r="M3024" i="3"/>
  <c r="I3027" i="3"/>
  <c r="H3028" i="3"/>
  <c r="I3028" i="3"/>
  <c r="M3034" i="3"/>
  <c r="N3036" i="3"/>
  <c r="M3036" i="3"/>
  <c r="H3040" i="3"/>
  <c r="I3040" i="3"/>
  <c r="I3041" i="3"/>
  <c r="M3047" i="3"/>
  <c r="N3049" i="3"/>
  <c r="M3049" i="3"/>
  <c r="I3053" i="3"/>
  <c r="N3057" i="3"/>
  <c r="M3057" i="3"/>
  <c r="I3060" i="3"/>
  <c r="H3061" i="3"/>
  <c r="I3061" i="3"/>
  <c r="I3062" i="3"/>
  <c r="M3066" i="3"/>
  <c r="N3068" i="3"/>
  <c r="M3068" i="3"/>
  <c r="I3070" i="3"/>
  <c r="H3072" i="3"/>
  <c r="I3072" i="3"/>
  <c r="I3073" i="3"/>
  <c r="M3076" i="3"/>
  <c r="I3078" i="3"/>
  <c r="H3080" i="3"/>
  <c r="I3080" i="3"/>
  <c r="I3081" i="3"/>
  <c r="I3091" i="3"/>
  <c r="H3093" i="3"/>
  <c r="I3093" i="3"/>
  <c r="I3094" i="3"/>
  <c r="M3100" i="3"/>
  <c r="N3102" i="3"/>
  <c r="M3102" i="3"/>
  <c r="I3106" i="3"/>
  <c r="H3108" i="3"/>
  <c r="I3108" i="3"/>
  <c r="I3109" i="3"/>
  <c r="M3116" i="3"/>
  <c r="N3118" i="3"/>
  <c r="M3118" i="3"/>
  <c r="I3120" i="3"/>
  <c r="I3122" i="3"/>
  <c r="M3128" i="3"/>
  <c r="I3133" i="3"/>
  <c r="I3135" i="3"/>
  <c r="N3142" i="3"/>
  <c r="M3142" i="3"/>
  <c r="I3145" i="3"/>
  <c r="H3147" i="3"/>
  <c r="I3147" i="3"/>
  <c r="M3152" i="3"/>
  <c r="N3153" i="3"/>
  <c r="M3153" i="3"/>
  <c r="H3156" i="3"/>
  <c r="I3156" i="3"/>
  <c r="I3157" i="3"/>
  <c r="M3161" i="3"/>
  <c r="I3164" i="3"/>
  <c r="I3166" i="3"/>
  <c r="N3171" i="3"/>
  <c r="M3171" i="3"/>
  <c r="I3175" i="3"/>
  <c r="H3183" i="3"/>
  <c r="I3183" i="3"/>
  <c r="I3184" i="3"/>
  <c r="I3191" i="3"/>
  <c r="H3192" i="3"/>
  <c r="I3192" i="3"/>
  <c r="I3193" i="3"/>
  <c r="M3196" i="3"/>
  <c r="H3200" i="3"/>
  <c r="I3200" i="3"/>
  <c r="I3201" i="3"/>
  <c r="H3206" i="3"/>
  <c r="I3206" i="3"/>
  <c r="I3211" i="3"/>
  <c r="H3213" i="3"/>
  <c r="I3213" i="3"/>
  <c r="N3218" i="3"/>
  <c r="M3218" i="3"/>
  <c r="I3224" i="3"/>
  <c r="M3231" i="3"/>
  <c r="N3233" i="3"/>
  <c r="M3233" i="3"/>
  <c r="I3236" i="3"/>
  <c r="H3238" i="3"/>
  <c r="I3238" i="3"/>
  <c r="M3243" i="3"/>
  <c r="N3244" i="3"/>
  <c r="M3244" i="3"/>
  <c r="I3246" i="3"/>
  <c r="I3248" i="3"/>
  <c r="M3253" i="3"/>
  <c r="I3258" i="3"/>
  <c r="H3260" i="3"/>
  <c r="I3260" i="3"/>
  <c r="I3261" i="3"/>
  <c r="N3269" i="3"/>
  <c r="M3269" i="3"/>
  <c r="I3273" i="3"/>
  <c r="H3274" i="3"/>
  <c r="I3274" i="3"/>
  <c r="I3275" i="3"/>
  <c r="M3282" i="3"/>
  <c r="N3289" i="3"/>
  <c r="M3289" i="3"/>
  <c r="I3293" i="3"/>
  <c r="H3295" i="3"/>
  <c r="I3295" i="3"/>
  <c r="I3296" i="3"/>
  <c r="M3303" i="3"/>
  <c r="N3305" i="3"/>
  <c r="M3305" i="3"/>
  <c r="H3309" i="3"/>
  <c r="I3309" i="3"/>
  <c r="I3310" i="3"/>
  <c r="M3315" i="3"/>
  <c r="N3316" i="3"/>
  <c r="M3316" i="3"/>
  <c r="I3320" i="3"/>
  <c r="H3322" i="3"/>
  <c r="I3322" i="3"/>
  <c r="M3329" i="3"/>
  <c r="N3331" i="3"/>
  <c r="M3331" i="3"/>
  <c r="I3334" i="3"/>
  <c r="H3336" i="3"/>
  <c r="I3336" i="3"/>
  <c r="I3337" i="3"/>
  <c r="N3341" i="3"/>
  <c r="M3341" i="3"/>
  <c r="I3345" i="3"/>
  <c r="H3347" i="3"/>
  <c r="I3347" i="3"/>
  <c r="I3348" i="3"/>
  <c r="M3353" i="3"/>
  <c r="M3358" i="3"/>
  <c r="N3359" i="3"/>
  <c r="M3359" i="3"/>
  <c r="I3361" i="3"/>
  <c r="H3363" i="3"/>
  <c r="I3363" i="3"/>
  <c r="M3369" i="3"/>
  <c r="I3372" i="3"/>
  <c r="M3376" i="3"/>
  <c r="N3378" i="3"/>
  <c r="M3378" i="3"/>
  <c r="H3381" i="3"/>
  <c r="I3381" i="3"/>
  <c r="I3382" i="3"/>
  <c r="M3387" i="3"/>
  <c r="N3389" i="3"/>
  <c r="M3389" i="3"/>
  <c r="I3393" i="3"/>
  <c r="H3395" i="3"/>
  <c r="I3395" i="3"/>
  <c r="I3396" i="3"/>
  <c r="N3403" i="3"/>
  <c r="M3403" i="3"/>
  <c r="I3407" i="3"/>
  <c r="H3409" i="3"/>
  <c r="I3409" i="3"/>
  <c r="I3410" i="3"/>
  <c r="M3417" i="3"/>
  <c r="N3419" i="3"/>
  <c r="M3419" i="3"/>
  <c r="I3423" i="3"/>
  <c r="H3424" i="3"/>
  <c r="I3424" i="3"/>
  <c r="I3425" i="3"/>
  <c r="M3432" i="3"/>
  <c r="N3434" i="3"/>
  <c r="M3434" i="3"/>
  <c r="I3438" i="3"/>
  <c r="I3440" i="3"/>
  <c r="M3446" i="3"/>
  <c r="N3448" i="3"/>
  <c r="M3448" i="3"/>
  <c r="I3452" i="3"/>
  <c r="H3453" i="3"/>
  <c r="I3453" i="3"/>
  <c r="I3454" i="3"/>
  <c r="M3460" i="3"/>
  <c r="N3462" i="3"/>
  <c r="M3462" i="3"/>
  <c r="H3467" i="3"/>
  <c r="I3467" i="3"/>
  <c r="M3473" i="3"/>
  <c r="N3474" i="3"/>
  <c r="M3474" i="3"/>
  <c r="I3477" i="3"/>
  <c r="H3479" i="3"/>
  <c r="I3479" i="3"/>
  <c r="I3480" i="3"/>
  <c r="N3483" i="3"/>
  <c r="M3483" i="3"/>
  <c r="I3484" i="3"/>
  <c r="M3487" i="3"/>
  <c r="M3493" i="3"/>
  <c r="N3495" i="3"/>
  <c r="M3495" i="3"/>
  <c r="I3497" i="3"/>
  <c r="M3503" i="3"/>
  <c r="N3505" i="3"/>
  <c r="M3505" i="3"/>
  <c r="I3509" i="3"/>
  <c r="I3511" i="3"/>
  <c r="M3517" i="3"/>
  <c r="N3519" i="3"/>
  <c r="M3519" i="3"/>
  <c r="M3524" i="3"/>
  <c r="M3531" i="3"/>
  <c r="H3535" i="3"/>
  <c r="I3535" i="3"/>
  <c r="N3538" i="3"/>
  <c r="M3538" i="3"/>
  <c r="I3541" i="3"/>
  <c r="H3543" i="3"/>
  <c r="I3543" i="3"/>
  <c r="M3548" i="3"/>
  <c r="N3550" i="3"/>
  <c r="M3550" i="3"/>
  <c r="I3553" i="3"/>
  <c r="H3555" i="3"/>
  <c r="I3555" i="3"/>
  <c r="N3559" i="3"/>
  <c r="M3559" i="3"/>
  <c r="I3563" i="3"/>
  <c r="H3564" i="3"/>
  <c r="I3564" i="3"/>
  <c r="I3565" i="3"/>
  <c r="M3571" i="3"/>
  <c r="N3573" i="3"/>
  <c r="M3573" i="3"/>
  <c r="I3577" i="3"/>
  <c r="H3579" i="3"/>
  <c r="I3579" i="3"/>
  <c r="I3580" i="3"/>
  <c r="M3585" i="3"/>
  <c r="N3590" i="3"/>
  <c r="M3590" i="3"/>
  <c r="H3593" i="3"/>
  <c r="I3593" i="3"/>
  <c r="I3597" i="3"/>
  <c r="N3601" i="3"/>
  <c r="M3601" i="3"/>
  <c r="I3603" i="3"/>
  <c r="I3604" i="3"/>
  <c r="M3608" i="3"/>
  <c r="N3610" i="3"/>
  <c r="M3610" i="3"/>
  <c r="I3612" i="3"/>
  <c r="H3613" i="3"/>
  <c r="I3613" i="3"/>
  <c r="I3614" i="3"/>
  <c r="I3624" i="3"/>
  <c r="M3626" i="3"/>
  <c r="H3630" i="3"/>
  <c r="I3630" i="3"/>
  <c r="M3633" i="3"/>
  <c r="N3634" i="3"/>
  <c r="M3634" i="3"/>
  <c r="I3637" i="3"/>
  <c r="H3639" i="3"/>
  <c r="I3639" i="3"/>
  <c r="I3640" i="3"/>
  <c r="N3645" i="3"/>
  <c r="M3645" i="3"/>
  <c r="I3649" i="3"/>
  <c r="H3651" i="3"/>
  <c r="I3651" i="3"/>
  <c r="I3652" i="3"/>
  <c r="M3658" i="3"/>
  <c r="N3660" i="3"/>
  <c r="M3660" i="3"/>
  <c r="M3664" i="3"/>
  <c r="N3666" i="3"/>
  <c r="M3666" i="3"/>
  <c r="I3671" i="3"/>
  <c r="M3676" i="3"/>
  <c r="N3678" i="3"/>
  <c r="M3678" i="3"/>
  <c r="I3681" i="3"/>
  <c r="I3691" i="3"/>
  <c r="I3692" i="3"/>
  <c r="H3702" i="3"/>
  <c r="I3702" i="3"/>
  <c r="M3706" i="3"/>
  <c r="M3711" i="3"/>
  <c r="M3712" i="3"/>
  <c r="I3715" i="3"/>
  <c r="H3716" i="3"/>
  <c r="I3716" i="3"/>
  <c r="I3717" i="3"/>
  <c r="I3724" i="3"/>
  <c r="H3726" i="3"/>
  <c r="I3726" i="3"/>
  <c r="I3727" i="3"/>
  <c r="N3731" i="3"/>
  <c r="M3731" i="3"/>
  <c r="H3737" i="3"/>
  <c r="I3737" i="3"/>
  <c r="H3743" i="3"/>
  <c r="I3743" i="3"/>
  <c r="H3750" i="3"/>
  <c r="I3750" i="3"/>
  <c r="H3752" i="3"/>
  <c r="I3752" i="3"/>
  <c r="H3756" i="3"/>
  <c r="I3756" i="3"/>
  <c r="H3760" i="3"/>
  <c r="I3760" i="3"/>
  <c r="H3763" i="3"/>
  <c r="I3763" i="3"/>
  <c r="H3767" i="3"/>
  <c r="I3767" i="3"/>
  <c r="H3770" i="3"/>
  <c r="I3770" i="3"/>
  <c r="H3774" i="3"/>
  <c r="I3774" i="3"/>
  <c r="H3776" i="3"/>
  <c r="I3776" i="3"/>
  <c r="H3779" i="3"/>
  <c r="I3779" i="3"/>
  <c r="H3781" i="3"/>
  <c r="I3781" i="3"/>
  <c r="H3785" i="3"/>
  <c r="I3785" i="3"/>
  <c r="H3789" i="3"/>
  <c r="I3789" i="3"/>
  <c r="H3793" i="3"/>
  <c r="I3793" i="3"/>
  <c r="H3798" i="3"/>
  <c r="I3798" i="3"/>
  <c r="H3802" i="3"/>
  <c r="I3802" i="3"/>
  <c r="H3806" i="3"/>
  <c r="I3806" i="3"/>
  <c r="H3809" i="3"/>
  <c r="I3809" i="3"/>
  <c r="H3812" i="3"/>
  <c r="I3812" i="3"/>
  <c r="H3816" i="3"/>
  <c r="I3816" i="3"/>
  <c r="H3821" i="3"/>
  <c r="I3821" i="3"/>
  <c r="H3825" i="3"/>
  <c r="I3825" i="3"/>
  <c r="H3828" i="3"/>
  <c r="I3828" i="3"/>
  <c r="H3834" i="3"/>
  <c r="I3834" i="3"/>
  <c r="H3840" i="3"/>
  <c r="I3840" i="3"/>
  <c r="H3843" i="3"/>
  <c r="I3843" i="3"/>
  <c r="H3846" i="3"/>
  <c r="I3846" i="3"/>
  <c r="H3852" i="3"/>
  <c r="I3852" i="3"/>
  <c r="H3856" i="3"/>
  <c r="I3856" i="3"/>
  <c r="H3860" i="3"/>
  <c r="I3860" i="3"/>
  <c r="H3864" i="3"/>
  <c r="I3864" i="3"/>
  <c r="H3867" i="3"/>
  <c r="I3867" i="3"/>
  <c r="H3869" i="3"/>
  <c r="I3869" i="3"/>
  <c r="H3871" i="3"/>
  <c r="I3871" i="3"/>
  <c r="H3873" i="3"/>
  <c r="I3873" i="3"/>
  <c r="H3876" i="3"/>
  <c r="I3876" i="3"/>
  <c r="H3885" i="3"/>
  <c r="I3885" i="3"/>
  <c r="H3893" i="3"/>
  <c r="I3893" i="3"/>
  <c r="H3897" i="3"/>
  <c r="I3897" i="3"/>
  <c r="H3898" i="3"/>
  <c r="I3898" i="3"/>
  <c r="H3903" i="3"/>
  <c r="I3903" i="3"/>
  <c r="H3908" i="3"/>
  <c r="I3908" i="3"/>
  <c r="H3913" i="3"/>
  <c r="I3913" i="3"/>
  <c r="H3917" i="3"/>
  <c r="I3917" i="3"/>
  <c r="H3921" i="3"/>
  <c r="I3921" i="3"/>
  <c r="H3924" i="3"/>
  <c r="I3924" i="3"/>
  <c r="H3930" i="3"/>
  <c r="I3930" i="3"/>
  <c r="H3933" i="3"/>
  <c r="I3933" i="3"/>
  <c r="H3935" i="3"/>
  <c r="I3935" i="3"/>
  <c r="H3938" i="3"/>
  <c r="I3938" i="3"/>
  <c r="H3940" i="3"/>
  <c r="I3940" i="3"/>
  <c r="H3942" i="3"/>
  <c r="I3942" i="3"/>
  <c r="H3944" i="3"/>
  <c r="I3944" i="3"/>
  <c r="H3947" i="3"/>
  <c r="I3947" i="3"/>
  <c r="H3951" i="3"/>
  <c r="I3951" i="3"/>
  <c r="H3954" i="3"/>
  <c r="I3954" i="3"/>
  <c r="H3956" i="3"/>
  <c r="I3956" i="3"/>
  <c r="H3964" i="3"/>
  <c r="I3964" i="3"/>
  <c r="H3979" i="3"/>
  <c r="I3979" i="3"/>
  <c r="H3982" i="3"/>
  <c r="I3982" i="3"/>
  <c r="H3986" i="3"/>
  <c r="I3986" i="3"/>
  <c r="N4069" i="3"/>
  <c r="M4069" i="3"/>
  <c r="H4074" i="3"/>
  <c r="I4074" i="3"/>
  <c r="H4079" i="3"/>
  <c r="I4079" i="3"/>
  <c r="N4093" i="3"/>
  <c r="M4093" i="3"/>
  <c r="N4106" i="3"/>
  <c r="M4106" i="3"/>
  <c r="N4120" i="3"/>
  <c r="M4120" i="3"/>
  <c r="H4126" i="3"/>
  <c r="I4126" i="3"/>
  <c r="N4133" i="3"/>
  <c r="M4133" i="3"/>
  <c r="H4151" i="3"/>
  <c r="I4151" i="3"/>
  <c r="H4164" i="3"/>
  <c r="I4164" i="3"/>
  <c r="H4172" i="3"/>
  <c r="I4172" i="3"/>
  <c r="N4176" i="3"/>
  <c r="M4176" i="3"/>
  <c r="N4198" i="3"/>
  <c r="M4198" i="3"/>
  <c r="H4203" i="3"/>
  <c r="I4203" i="3"/>
  <c r="H4214" i="3"/>
  <c r="I4214" i="3"/>
  <c r="N4218" i="3"/>
  <c r="M4218" i="3"/>
  <c r="H4224" i="3"/>
  <c r="I4224" i="3"/>
  <c r="H4237" i="3"/>
  <c r="I4237" i="3"/>
  <c r="N4247" i="3"/>
  <c r="M4247" i="3"/>
  <c r="H4253" i="3"/>
  <c r="I4253" i="3"/>
  <c r="N4263" i="3"/>
  <c r="M4263" i="3"/>
  <c r="H4265" i="3"/>
  <c r="I4265" i="3"/>
  <c r="N4270" i="3"/>
  <c r="M4270" i="3"/>
  <c r="H4275" i="3"/>
  <c r="I4275" i="3"/>
  <c r="N4281" i="3"/>
  <c r="M4281" i="3"/>
  <c r="H4286" i="3"/>
  <c r="I4286" i="3"/>
  <c r="N4295" i="3"/>
  <c r="M4295" i="3"/>
  <c r="N4308" i="3"/>
  <c r="M4308" i="3"/>
  <c r="H4314" i="3"/>
  <c r="I4314" i="3"/>
  <c r="H4325" i="3"/>
  <c r="I4325" i="3"/>
  <c r="N4328" i="3"/>
  <c r="M4328" i="3"/>
  <c r="H4343" i="3"/>
  <c r="I4343" i="3"/>
  <c r="H4348" i="3"/>
  <c r="I4348" i="3"/>
  <c r="N4358" i="3"/>
  <c r="M4358" i="3"/>
  <c r="N4362" i="3"/>
  <c r="M4362" i="3"/>
  <c r="H4364" i="3"/>
  <c r="I4364" i="3"/>
  <c r="N4369" i="3"/>
  <c r="M4369" i="3"/>
  <c r="H4374" i="3"/>
  <c r="I4374" i="3"/>
  <c r="N4379" i="3"/>
  <c r="M4379" i="3"/>
  <c r="H4402" i="3"/>
  <c r="I4402" i="3"/>
  <c r="N4412" i="3"/>
  <c r="M4412" i="3"/>
  <c r="H4428" i="3"/>
  <c r="I4428" i="3"/>
  <c r="N4433" i="3"/>
  <c r="M4433" i="3"/>
  <c r="N4455" i="3"/>
  <c r="M4455" i="3"/>
  <c r="H4459" i="3"/>
  <c r="I4459" i="3"/>
  <c r="N4468" i="3"/>
  <c r="M4468" i="3"/>
  <c r="N4494" i="3"/>
  <c r="M4494" i="3"/>
  <c r="I4498" i="3"/>
  <c r="I4507" i="3"/>
  <c r="N4515" i="3"/>
  <c r="M4515" i="3"/>
  <c r="I4520" i="3"/>
  <c r="H4521" i="3"/>
  <c r="I4521" i="3"/>
  <c r="N4529" i="3"/>
  <c r="M4529" i="3"/>
  <c r="H4533" i="3"/>
  <c r="I4533" i="3"/>
  <c r="I4538" i="3"/>
  <c r="N4546" i="3"/>
  <c r="M4546" i="3"/>
  <c r="I4550" i="3"/>
  <c r="H4551" i="3"/>
  <c r="I4551" i="3"/>
  <c r="N4558" i="3"/>
  <c r="M4558" i="3"/>
  <c r="H4561" i="3"/>
  <c r="I4561" i="3"/>
  <c r="I4565" i="3"/>
  <c r="N4570" i="3"/>
  <c r="M4570" i="3"/>
  <c r="I4575" i="3"/>
  <c r="H4576" i="3"/>
  <c r="I4576" i="3"/>
  <c r="N4585" i="3"/>
  <c r="M4585" i="3"/>
  <c r="I4588" i="3"/>
  <c r="H4589" i="3"/>
  <c r="I4589" i="3"/>
  <c r="N4597" i="3"/>
  <c r="M4597" i="3"/>
  <c r="I4602" i="3"/>
  <c r="H4603" i="3"/>
  <c r="I4603" i="3"/>
  <c r="N4620" i="3"/>
  <c r="M4620" i="3"/>
  <c r="H4633" i="3"/>
  <c r="I4633" i="3"/>
  <c r="N4636" i="3"/>
  <c r="M4636" i="3"/>
  <c r="I4638" i="3"/>
  <c r="I4645" i="3"/>
  <c r="N4769" i="3"/>
  <c r="M4769" i="3"/>
  <c r="N4777" i="3"/>
  <c r="M4777" i="3"/>
  <c r="N4786" i="3"/>
  <c r="M4786" i="3"/>
  <c r="N4804" i="3"/>
  <c r="M4804" i="3"/>
  <c r="N4827" i="3"/>
  <c r="M4827" i="3"/>
  <c r="N4835" i="3"/>
  <c r="M4835" i="3"/>
  <c r="N4852" i="3"/>
  <c r="M4852" i="3"/>
  <c r="N4856" i="3"/>
  <c r="M4856" i="3"/>
  <c r="N4875" i="3"/>
  <c r="M4875" i="3"/>
  <c r="N4077" i="3"/>
  <c r="M4077" i="3"/>
  <c r="H4082" i="3"/>
  <c r="I4082" i="3"/>
  <c r="N4099" i="3"/>
  <c r="M4099" i="3"/>
  <c r="N4109" i="3"/>
  <c r="M4109" i="3"/>
  <c r="H4114" i="3"/>
  <c r="I4114" i="3"/>
  <c r="N4124" i="3"/>
  <c r="M4124" i="3"/>
  <c r="H4129" i="3"/>
  <c r="I4129" i="3"/>
  <c r="N4135" i="3"/>
  <c r="M4135" i="3"/>
  <c r="H4140" i="3"/>
  <c r="I4140" i="3"/>
  <c r="N4149" i="3"/>
  <c r="M4149" i="3"/>
  <c r="H4155" i="3"/>
  <c r="I4155" i="3"/>
  <c r="N4171" i="3"/>
  <c r="M4171" i="3"/>
  <c r="H4173" i="3"/>
  <c r="I4173" i="3"/>
  <c r="N4177" i="3"/>
  <c r="M4177" i="3"/>
  <c r="H4180" i="3"/>
  <c r="I4180" i="3"/>
  <c r="H4193" i="3"/>
  <c r="I4193" i="3"/>
  <c r="N4201" i="3"/>
  <c r="M4201" i="3"/>
  <c r="H4207" i="3"/>
  <c r="I4207" i="3"/>
  <c r="N4212" i="3"/>
  <c r="M4212" i="3"/>
  <c r="N4222" i="3"/>
  <c r="M4222" i="3"/>
  <c r="N4235" i="3"/>
  <c r="M4235" i="3"/>
  <c r="H4241" i="3"/>
  <c r="I4241" i="3"/>
  <c r="N4251" i="3"/>
  <c r="M4251" i="3"/>
  <c r="H4257" i="3"/>
  <c r="I4257" i="3"/>
  <c r="N4273" i="3"/>
  <c r="M4273" i="3"/>
  <c r="H4277" i="3"/>
  <c r="I4277" i="3"/>
  <c r="N4284" i="3"/>
  <c r="M4284" i="3"/>
  <c r="H4290" i="3"/>
  <c r="I4290" i="3"/>
  <c r="N4297" i="3"/>
  <c r="M4297" i="3"/>
  <c r="H4302" i="3"/>
  <c r="I4302" i="3"/>
  <c r="N4312" i="3"/>
  <c r="M4312" i="3"/>
  <c r="H4318" i="3"/>
  <c r="I4318" i="3"/>
  <c r="N4323" i="3"/>
  <c r="M4323" i="3"/>
  <c r="H4327" i="3"/>
  <c r="I4327" i="3"/>
  <c r="N4346" i="3"/>
  <c r="M4346" i="3"/>
  <c r="H4365" i="3"/>
  <c r="I4365" i="3"/>
  <c r="N4372" i="3"/>
  <c r="M4372" i="3"/>
  <c r="H4380" i="3"/>
  <c r="I4380" i="3"/>
  <c r="H4389" i="3"/>
  <c r="I4389" i="3"/>
  <c r="H4396" i="3"/>
  <c r="I4396" i="3"/>
  <c r="N4409" i="3"/>
  <c r="M4409" i="3"/>
  <c r="H4415" i="3"/>
  <c r="I4415" i="3"/>
  <c r="H4422" i="3"/>
  <c r="I4422" i="3"/>
  <c r="N4426" i="3"/>
  <c r="M4426" i="3"/>
  <c r="H4429" i="3"/>
  <c r="I4429" i="3"/>
  <c r="N4443" i="3"/>
  <c r="M4443" i="3"/>
  <c r="H4446" i="3"/>
  <c r="I4446" i="3"/>
  <c r="H4451" i="3"/>
  <c r="I4451" i="3"/>
  <c r="N4457" i="3"/>
  <c r="M4457" i="3"/>
  <c r="H4462" i="3"/>
  <c r="I4462" i="3"/>
  <c r="H4471" i="3"/>
  <c r="I4471" i="3"/>
  <c r="N4476" i="3"/>
  <c r="M4476" i="3"/>
  <c r="N4478" i="3"/>
  <c r="M4478" i="3"/>
  <c r="H4484" i="3"/>
  <c r="I4484" i="3"/>
  <c r="N4497" i="3"/>
  <c r="M4497" i="3"/>
  <c r="H4502" i="3"/>
  <c r="I4502" i="3"/>
  <c r="N4506" i="3"/>
  <c r="M4506" i="3"/>
  <c r="H4511" i="3"/>
  <c r="I4511" i="3"/>
  <c r="N4519" i="3"/>
  <c r="M4519" i="3"/>
  <c r="H4524" i="3"/>
  <c r="I4524" i="3"/>
  <c r="N4537" i="3"/>
  <c r="M4537" i="3"/>
  <c r="N4560" i="3"/>
  <c r="M4560" i="3"/>
  <c r="H4567" i="3"/>
  <c r="I4567" i="3"/>
  <c r="N4574" i="3"/>
  <c r="M4574" i="3"/>
  <c r="H4580" i="3"/>
  <c r="I4580" i="3"/>
  <c r="N4587" i="3"/>
  <c r="M4587" i="3"/>
  <c r="H4593" i="3"/>
  <c r="I4593" i="3"/>
  <c r="N4601" i="3"/>
  <c r="M4601" i="3"/>
  <c r="H4607" i="3"/>
  <c r="I4607" i="3"/>
  <c r="H4615" i="3"/>
  <c r="I4615" i="3"/>
  <c r="N4623" i="3"/>
  <c r="M4623" i="3"/>
  <c r="H4627" i="3"/>
  <c r="I4627" i="3"/>
  <c r="N4632" i="3"/>
  <c r="M4632" i="3"/>
  <c r="N4637" i="3"/>
  <c r="M4637" i="3"/>
  <c r="H4763" i="3"/>
  <c r="I4763" i="3"/>
  <c r="H4775" i="3"/>
  <c r="I4775" i="3"/>
  <c r="H4791" i="3"/>
  <c r="I4791" i="3"/>
  <c r="H4807" i="3"/>
  <c r="I4807" i="3"/>
  <c r="H4814" i="3"/>
  <c r="I4814" i="3"/>
  <c r="H4822" i="3"/>
  <c r="I4822" i="3"/>
  <c r="H4847" i="3"/>
  <c r="I4847" i="3"/>
  <c r="H4855" i="3"/>
  <c r="I4855" i="3"/>
  <c r="H4869" i="3"/>
  <c r="I4869" i="3"/>
  <c r="H4881" i="3"/>
  <c r="I4881" i="3"/>
  <c r="M3998" i="3"/>
  <c r="I3999" i="3"/>
  <c r="H4000" i="3"/>
  <c r="I4002" i="3"/>
  <c r="H4003" i="3"/>
  <c r="M4004" i="3"/>
  <c r="I4006" i="3"/>
  <c r="H4007" i="3"/>
  <c r="M4008" i="3"/>
  <c r="I4010" i="3"/>
  <c r="H4011" i="3"/>
  <c r="M4012" i="3"/>
  <c r="H4014" i="3"/>
  <c r="M4015" i="3"/>
  <c r="I4017" i="3"/>
  <c r="H4018" i="3"/>
  <c r="M4019" i="3"/>
  <c r="M4021" i="3"/>
  <c r="H4023" i="3"/>
  <c r="I4025" i="3"/>
  <c r="H4026" i="3"/>
  <c r="M4027" i="3"/>
  <c r="I4029" i="3"/>
  <c r="I4030" i="3"/>
  <c r="I4031" i="3"/>
  <c r="H4032" i="3"/>
  <c r="M4033" i="3"/>
  <c r="H4034" i="3"/>
  <c r="H4035" i="3"/>
  <c r="I4038" i="3"/>
  <c r="H4039" i="3"/>
  <c r="M4040" i="3"/>
  <c r="I4042" i="3"/>
  <c r="H4043" i="3"/>
  <c r="M4044" i="3"/>
  <c r="H4046" i="3"/>
  <c r="M4047" i="3"/>
  <c r="I4049" i="3"/>
  <c r="H4050" i="3"/>
  <c r="M4051" i="3"/>
  <c r="I4053" i="3"/>
  <c r="H4054" i="3"/>
  <c r="M4055" i="3"/>
  <c r="I4057" i="3"/>
  <c r="H4058" i="3"/>
  <c r="H4059" i="3"/>
  <c r="M4060" i="3"/>
  <c r="I4061" i="3"/>
  <c r="H4062" i="3"/>
  <c r="M4063" i="3"/>
  <c r="I4065" i="3"/>
  <c r="H4066" i="3"/>
  <c r="I4068" i="3"/>
  <c r="H4070" i="3"/>
  <c r="M4074" i="3"/>
  <c r="N4075" i="3"/>
  <c r="M4075" i="3"/>
  <c r="M4079" i="3"/>
  <c r="H4085" i="3"/>
  <c r="I4085" i="3"/>
  <c r="H4086" i="3"/>
  <c r="N4088" i="3"/>
  <c r="M4088" i="3"/>
  <c r="H4091" i="3"/>
  <c r="I4091" i="3"/>
  <c r="I4092" i="3"/>
  <c r="H4094" i="3"/>
  <c r="I4096" i="3"/>
  <c r="I4102" i="3"/>
  <c r="H4104" i="3"/>
  <c r="I4104" i="3"/>
  <c r="I4105" i="3"/>
  <c r="H4107" i="3"/>
  <c r="N4112" i="3"/>
  <c r="M4112" i="3"/>
  <c r="I4116" i="3"/>
  <c r="H4118" i="3"/>
  <c r="I4118" i="3"/>
  <c r="I4119" i="3"/>
  <c r="H4121" i="3"/>
  <c r="M4126" i="3"/>
  <c r="N4128" i="3"/>
  <c r="M4128" i="3"/>
  <c r="I4130" i="3"/>
  <c r="H4131" i="3"/>
  <c r="I4131" i="3"/>
  <c r="I4132" i="3"/>
  <c r="H4134" i="3"/>
  <c r="N4138" i="3"/>
  <c r="M4138" i="3"/>
  <c r="I4142" i="3"/>
  <c r="H4144" i="3"/>
  <c r="I4144" i="3"/>
  <c r="I4145" i="3"/>
  <c r="H4146" i="3"/>
  <c r="M4151" i="3"/>
  <c r="N4153" i="3"/>
  <c r="M4153" i="3"/>
  <c r="I4157" i="3"/>
  <c r="H4159" i="3"/>
  <c r="I4159" i="3"/>
  <c r="I4160" i="3"/>
  <c r="H4161" i="3"/>
  <c r="M4164" i="3"/>
  <c r="I4166" i="3"/>
  <c r="H4168" i="3"/>
  <c r="I4168" i="3"/>
  <c r="H4169" i="3"/>
  <c r="M4172" i="3"/>
  <c r="H4174" i="3"/>
  <c r="I4174" i="3"/>
  <c r="I4175" i="3"/>
  <c r="I4182" i="3"/>
  <c r="H4184" i="3"/>
  <c r="I4184" i="3"/>
  <c r="I4185" i="3"/>
  <c r="H4186" i="3"/>
  <c r="N4191" i="3"/>
  <c r="M4191" i="3"/>
  <c r="I4195" i="3"/>
  <c r="H4197" i="3"/>
  <c r="I4197" i="3"/>
  <c r="H4199" i="3"/>
  <c r="M4203" i="3"/>
  <c r="N4205" i="3"/>
  <c r="M4205" i="3"/>
  <c r="H4209" i="3"/>
  <c r="M4214" i="3"/>
  <c r="H4217" i="3"/>
  <c r="I4217" i="3"/>
  <c r="H4219" i="3"/>
  <c r="M4224" i="3"/>
  <c r="N4226" i="3"/>
  <c r="M4226" i="3"/>
  <c r="I4229" i="3"/>
  <c r="H4231" i="3"/>
  <c r="I4231" i="3"/>
  <c r="H4232" i="3"/>
  <c r="M4237" i="3"/>
  <c r="N4239" i="3"/>
  <c r="M4239" i="3"/>
  <c r="I4243" i="3"/>
  <c r="H4245" i="3"/>
  <c r="I4245" i="3"/>
  <c r="I4246" i="3"/>
  <c r="H4248" i="3"/>
  <c r="M4253" i="3"/>
  <c r="N4255" i="3"/>
  <c r="M4255" i="3"/>
  <c r="I4259" i="3"/>
  <c r="H4261" i="3"/>
  <c r="I4261" i="3"/>
  <c r="I4262" i="3"/>
  <c r="H4264" i="3"/>
  <c r="M4265" i="3"/>
  <c r="I4266" i="3"/>
  <c r="H4268" i="3"/>
  <c r="I4268" i="3"/>
  <c r="I4269" i="3"/>
  <c r="M4275" i="3"/>
  <c r="N4276" i="3"/>
  <c r="M4276" i="3"/>
  <c r="I4279" i="3"/>
  <c r="H4280" i="3"/>
  <c r="I4280" i="3"/>
  <c r="M4286" i="3"/>
  <c r="N4288" i="3"/>
  <c r="M4288" i="3"/>
  <c r="I4292" i="3"/>
  <c r="H4293" i="3"/>
  <c r="I4293" i="3"/>
  <c r="I4294" i="3"/>
  <c r="N4300" i="3"/>
  <c r="M4300" i="3"/>
  <c r="I4304" i="3"/>
  <c r="H4306" i="3"/>
  <c r="I4306" i="3"/>
  <c r="I4307" i="3"/>
  <c r="H4309" i="3"/>
  <c r="M4314" i="3"/>
  <c r="N4316" i="3"/>
  <c r="M4316" i="3"/>
  <c r="I4320" i="3"/>
  <c r="H4321" i="3"/>
  <c r="M4325" i="3"/>
  <c r="H4329" i="3"/>
  <c r="H4334" i="3"/>
  <c r="I4339" i="3"/>
  <c r="H4340" i="3"/>
  <c r="I4340" i="3"/>
  <c r="I4341" i="3"/>
  <c r="H4342" i="3"/>
  <c r="M4343" i="3"/>
  <c r="N4344" i="3"/>
  <c r="M4344" i="3"/>
  <c r="M4348" i="3"/>
  <c r="N4350" i="3"/>
  <c r="M4350" i="3"/>
  <c r="H4361" i="3"/>
  <c r="I4361" i="3"/>
  <c r="M4364" i="3"/>
  <c r="H4367" i="3"/>
  <c r="I4367" i="3"/>
  <c r="I4368" i="3"/>
  <c r="H4370" i="3"/>
  <c r="M4374" i="3"/>
  <c r="N4376" i="3"/>
  <c r="M4376" i="3"/>
  <c r="I4381" i="3"/>
  <c r="I4383" i="3"/>
  <c r="N4385" i="3"/>
  <c r="M4385" i="3"/>
  <c r="I4388" i="3"/>
  <c r="I4390" i="3"/>
  <c r="H4391" i="3"/>
  <c r="I4391" i="3"/>
  <c r="I4392" i="3"/>
  <c r="N4394" i="3"/>
  <c r="M4394" i="3"/>
  <c r="H4398" i="3"/>
  <c r="M4402" i="3"/>
  <c r="N4403" i="3"/>
  <c r="M4403" i="3"/>
  <c r="I4406" i="3"/>
  <c r="I4410" i="3"/>
  <c r="H4411" i="3"/>
  <c r="I4411" i="3"/>
  <c r="N4414" i="3"/>
  <c r="M4414" i="3"/>
  <c r="I4416" i="3"/>
  <c r="H4417" i="3"/>
  <c r="N4420" i="3"/>
  <c r="M4420" i="3"/>
  <c r="H4424" i="3"/>
  <c r="M4428" i="3"/>
  <c r="I4431" i="3"/>
  <c r="H4432" i="3"/>
  <c r="I4432" i="3"/>
  <c r="N4434" i="3"/>
  <c r="M4434" i="3"/>
  <c r="I4436" i="3"/>
  <c r="H4438" i="3"/>
  <c r="I4438" i="3"/>
  <c r="I4439" i="3"/>
  <c r="H4440" i="3"/>
  <c r="I4448" i="3"/>
  <c r="H4453" i="3"/>
  <c r="I4453" i="3"/>
  <c r="I4454" i="3"/>
  <c r="M4459" i="3"/>
  <c r="I4464" i="3"/>
  <c r="H4466" i="3"/>
  <c r="I4466" i="3"/>
  <c r="I4467" i="3"/>
  <c r="H4469" i="3"/>
  <c r="I4472" i="3"/>
  <c r="H4474" i="3"/>
  <c r="I4480" i="3"/>
  <c r="H4481" i="3"/>
  <c r="I4481" i="3"/>
  <c r="I4486" i="3"/>
  <c r="H4487" i="3"/>
  <c r="I4487" i="3"/>
  <c r="N4491" i="3"/>
  <c r="M4491" i="3"/>
  <c r="H4493" i="3"/>
  <c r="I4493" i="3"/>
  <c r="N4500" i="3"/>
  <c r="M4500" i="3"/>
  <c r="I4504" i="3"/>
  <c r="N4509" i="3"/>
  <c r="M4509" i="3"/>
  <c r="H4513" i="3"/>
  <c r="I4513" i="3"/>
  <c r="I4514" i="3"/>
  <c r="H4516" i="3"/>
  <c r="M4521" i="3"/>
  <c r="N4522" i="3"/>
  <c r="M4522" i="3"/>
  <c r="I4526" i="3"/>
  <c r="I4528" i="3"/>
  <c r="H4530" i="3"/>
  <c r="M4533" i="3"/>
  <c r="I4535" i="3"/>
  <c r="N4539" i="3"/>
  <c r="M4539" i="3"/>
  <c r="I4542" i="3"/>
  <c r="H4544" i="3"/>
  <c r="I4544" i="3"/>
  <c r="I4545" i="3"/>
  <c r="H4547" i="3"/>
  <c r="M4551" i="3"/>
  <c r="N4553" i="3"/>
  <c r="M4553" i="3"/>
  <c r="I4555" i="3"/>
  <c r="I4557" i="3"/>
  <c r="M4561" i="3"/>
  <c r="N4562" i="3"/>
  <c r="M4562" i="3"/>
  <c r="N4566" i="3"/>
  <c r="M4566" i="3"/>
  <c r="I4569" i="3"/>
  <c r="H4571" i="3"/>
  <c r="M4576" i="3"/>
  <c r="N4578" i="3"/>
  <c r="M4578" i="3"/>
  <c r="I4582" i="3"/>
  <c r="H4583" i="3"/>
  <c r="I4583" i="3"/>
  <c r="I4584" i="3"/>
  <c r="M4589" i="3"/>
  <c r="N4591" i="3"/>
  <c r="M4591" i="3"/>
  <c r="H4595" i="3"/>
  <c r="I4595" i="3"/>
  <c r="I4596" i="3"/>
  <c r="H4598" i="3"/>
  <c r="M4603" i="3"/>
  <c r="N4605" i="3"/>
  <c r="M4605" i="3"/>
  <c r="I4609" i="3"/>
  <c r="H4610" i="3"/>
  <c r="I4610" i="3"/>
  <c r="I4611" i="3"/>
  <c r="H4612" i="3"/>
  <c r="N4613" i="3"/>
  <c r="M4613" i="3"/>
  <c r="I4617" i="3"/>
  <c r="H4619" i="3"/>
  <c r="I4619" i="3"/>
  <c r="N4625" i="3"/>
  <c r="M4625" i="3"/>
  <c r="I4629" i="3"/>
  <c r="H4630" i="3"/>
  <c r="M4633" i="3"/>
  <c r="I4635" i="3"/>
  <c r="I4641" i="3"/>
  <c r="H4642" i="3"/>
  <c r="I4642" i="3"/>
  <c r="I4646" i="3"/>
  <c r="H4651" i="3"/>
  <c r="H4655" i="3"/>
  <c r="H4658" i="3"/>
  <c r="H4662" i="3"/>
  <c r="H4666" i="3"/>
  <c r="H4667" i="3"/>
  <c r="H4670" i="3"/>
  <c r="H4672" i="3"/>
  <c r="H4676" i="3"/>
  <c r="H4680" i="3"/>
  <c r="H4684" i="3"/>
  <c r="H4687" i="3"/>
  <c r="H4689" i="3"/>
  <c r="H4696" i="3"/>
  <c r="H4699" i="3"/>
  <c r="H4701" i="3"/>
  <c r="N4783" i="3"/>
  <c r="M4783" i="3"/>
  <c r="N4845" i="3"/>
  <c r="M4845" i="3"/>
  <c r="N4854" i="3"/>
  <c r="M4854" i="3"/>
  <c r="N4867" i="3"/>
  <c r="M4867" i="3"/>
  <c r="N4879" i="3"/>
  <c r="M4879" i="3"/>
  <c r="H4067" i="3"/>
  <c r="I4067" i="3"/>
  <c r="I4069" i="3"/>
  <c r="H4071" i="3"/>
  <c r="I4071" i="3"/>
  <c r="I4072" i="3"/>
  <c r="M4082" i="3"/>
  <c r="I4087" i="3"/>
  <c r="I4093" i="3"/>
  <c r="N4096" i="3"/>
  <c r="M4096" i="3"/>
  <c r="N4102" i="3"/>
  <c r="M4102" i="3"/>
  <c r="I4106" i="3"/>
  <c r="I4108" i="3"/>
  <c r="M4114" i="3"/>
  <c r="N4116" i="3"/>
  <c r="M4116" i="3"/>
  <c r="I4120" i="3"/>
  <c r="H4122" i="3"/>
  <c r="I4122" i="3"/>
  <c r="I4123" i="3"/>
  <c r="M4129" i="3"/>
  <c r="N4130" i="3"/>
  <c r="M4130" i="3"/>
  <c r="I4133" i="3"/>
  <c r="M4140" i="3"/>
  <c r="N4142" i="3"/>
  <c r="M4142" i="3"/>
  <c r="H4147" i="3"/>
  <c r="I4147" i="3"/>
  <c r="I4148" i="3"/>
  <c r="M4155" i="3"/>
  <c r="N4157" i="3"/>
  <c r="M4157" i="3"/>
  <c r="H4162" i="3"/>
  <c r="I4162" i="3"/>
  <c r="I4163" i="3"/>
  <c r="N4166" i="3"/>
  <c r="M4166" i="3"/>
  <c r="I4170" i="3"/>
  <c r="M4173" i="3"/>
  <c r="I4176" i="3"/>
  <c r="M4180" i="3"/>
  <c r="N4182" i="3"/>
  <c r="M4182" i="3"/>
  <c r="H4187" i="3"/>
  <c r="I4187" i="3"/>
  <c r="I4188" i="3"/>
  <c r="M4193" i="3"/>
  <c r="N4195" i="3"/>
  <c r="M4195" i="3"/>
  <c r="I4198" i="3"/>
  <c r="H4200" i="3"/>
  <c r="I4200" i="3"/>
  <c r="M4207" i="3"/>
  <c r="H4210" i="3"/>
  <c r="I4210" i="3"/>
  <c r="I4211" i="3"/>
  <c r="I4218" i="3"/>
  <c r="H4220" i="3"/>
  <c r="I4220" i="3"/>
  <c r="I4221" i="3"/>
  <c r="N4229" i="3"/>
  <c r="M4229" i="3"/>
  <c r="H4233" i="3"/>
  <c r="I4233" i="3"/>
  <c r="I4234" i="3"/>
  <c r="M4241" i="3"/>
  <c r="N4243" i="3"/>
  <c r="M4243" i="3"/>
  <c r="I4247" i="3"/>
  <c r="H4249" i="3"/>
  <c r="I4249" i="3"/>
  <c r="I4250" i="3"/>
  <c r="M4257" i="3"/>
  <c r="N4259" i="3"/>
  <c r="M4259" i="3"/>
  <c r="I4263" i="3"/>
  <c r="N4266" i="3"/>
  <c r="M4266" i="3"/>
  <c r="I4270" i="3"/>
  <c r="H4271" i="3"/>
  <c r="I4271" i="3"/>
  <c r="I4272" i="3"/>
  <c r="M4277" i="3"/>
  <c r="N4279" i="3"/>
  <c r="M4279" i="3"/>
  <c r="I4281" i="3"/>
  <c r="H4282" i="3"/>
  <c r="I4282" i="3"/>
  <c r="I4283" i="3"/>
  <c r="M4290" i="3"/>
  <c r="N4292" i="3"/>
  <c r="M4292" i="3"/>
  <c r="I4295" i="3"/>
  <c r="H4296" i="3"/>
  <c r="I4296" i="3"/>
  <c r="M4302" i="3"/>
  <c r="N4304" i="3"/>
  <c r="M4304" i="3"/>
  <c r="I4308" i="3"/>
  <c r="H4310" i="3"/>
  <c r="I4310" i="3"/>
  <c r="I4311" i="3"/>
  <c r="M4318" i="3"/>
  <c r="N4320" i="3"/>
  <c r="M4320" i="3"/>
  <c r="I4322" i="3"/>
  <c r="M4327" i="3"/>
  <c r="I4328" i="3"/>
  <c r="H4330" i="3"/>
  <c r="I4330" i="3"/>
  <c r="I4331" i="3"/>
  <c r="H4335" i="3"/>
  <c r="I4335" i="3"/>
  <c r="N4339" i="3"/>
  <c r="M4339" i="3"/>
  <c r="H4352" i="3"/>
  <c r="I4352" i="3"/>
  <c r="I4353" i="3"/>
  <c r="I4355" i="3"/>
  <c r="I4358" i="3"/>
  <c r="I4362" i="3"/>
  <c r="M4365" i="3"/>
  <c r="I4369" i="3"/>
  <c r="I4371" i="3"/>
  <c r="I4379" i="3"/>
  <c r="M4380" i="3"/>
  <c r="N4381" i="3"/>
  <c r="M4381" i="3"/>
  <c r="I4384" i="3"/>
  <c r="M4389" i="3"/>
  <c r="N4390" i="3"/>
  <c r="M4390" i="3"/>
  <c r="M4396" i="3"/>
  <c r="H4399" i="3"/>
  <c r="I4399" i="3"/>
  <c r="I4400" i="3"/>
  <c r="H4407" i="3"/>
  <c r="I4407" i="3"/>
  <c r="I4408" i="3"/>
  <c r="N4410" i="3"/>
  <c r="M4410" i="3"/>
  <c r="I4412" i="3"/>
  <c r="M4415" i="3"/>
  <c r="H4418" i="3"/>
  <c r="I4418" i="3"/>
  <c r="M4422" i="3"/>
  <c r="I4425" i="3"/>
  <c r="M4429" i="3"/>
  <c r="N4431" i="3"/>
  <c r="M4431" i="3"/>
  <c r="I4433" i="3"/>
  <c r="N4436" i="3"/>
  <c r="M4436" i="3"/>
  <c r="H4441" i="3"/>
  <c r="I4441" i="3"/>
  <c r="I4442" i="3"/>
  <c r="M4446" i="3"/>
  <c r="N4448" i="3"/>
  <c r="M4448" i="3"/>
  <c r="M4451" i="3"/>
  <c r="I4455" i="3"/>
  <c r="I4456" i="3"/>
  <c r="M4462" i="3"/>
  <c r="N4464" i="3"/>
  <c r="M4464" i="3"/>
  <c r="I4468" i="3"/>
  <c r="M4471" i="3"/>
  <c r="N4472" i="3"/>
  <c r="M4472" i="3"/>
  <c r="H4475" i="3"/>
  <c r="I4475" i="3"/>
  <c r="N4480" i="3"/>
  <c r="M4480" i="3"/>
  <c r="I4482" i="3"/>
  <c r="M4484" i="3"/>
  <c r="N4486" i="3"/>
  <c r="M4486" i="3"/>
  <c r="H4488" i="3"/>
  <c r="I4488" i="3"/>
  <c r="I4489" i="3"/>
  <c r="I4494" i="3"/>
  <c r="H4495" i="3"/>
  <c r="I4495" i="3"/>
  <c r="I4496" i="3"/>
  <c r="M4502" i="3"/>
  <c r="N4504" i="3"/>
  <c r="M4504" i="3"/>
  <c r="I4505" i="3"/>
  <c r="M4511" i="3"/>
  <c r="I4515" i="3"/>
  <c r="H4517" i="3"/>
  <c r="I4517" i="3"/>
  <c r="I4518" i="3"/>
  <c r="M4524" i="3"/>
  <c r="N4526" i="3"/>
  <c r="M4526" i="3"/>
  <c r="I4529" i="3"/>
  <c r="H4531" i="3"/>
  <c r="I4531" i="3"/>
  <c r="I4532" i="3"/>
  <c r="I4536" i="3"/>
  <c r="N4542" i="3"/>
  <c r="M4542" i="3"/>
  <c r="I4546" i="3"/>
  <c r="H4548" i="3"/>
  <c r="I4548" i="3"/>
  <c r="I4549" i="3"/>
  <c r="N4555" i="3"/>
  <c r="M4555" i="3"/>
  <c r="I4558" i="3"/>
  <c r="H4559" i="3"/>
  <c r="I4559" i="3"/>
  <c r="H4563" i="3"/>
  <c r="I4563" i="3"/>
  <c r="I4564" i="3"/>
  <c r="M4567" i="3"/>
  <c r="I4570" i="3"/>
  <c r="H4572" i="3"/>
  <c r="I4572" i="3"/>
  <c r="I4573" i="3"/>
  <c r="M4580" i="3"/>
  <c r="N4582" i="3"/>
  <c r="M4582" i="3"/>
  <c r="I4585" i="3"/>
  <c r="I4586" i="3"/>
  <c r="M4593" i="3"/>
  <c r="I4597" i="3"/>
  <c r="H4599" i="3"/>
  <c r="I4599" i="3"/>
  <c r="I4600" i="3"/>
  <c r="M4607" i="3"/>
  <c r="N4609" i="3"/>
  <c r="M4609" i="3"/>
  <c r="M4615" i="3"/>
  <c r="N4617" i="3"/>
  <c r="M4617" i="3"/>
  <c r="I4620" i="3"/>
  <c r="H4621" i="3"/>
  <c r="I4621" i="3"/>
  <c r="I4622" i="3"/>
  <c r="M4627" i="3"/>
  <c r="N4629" i="3"/>
  <c r="M4629" i="3"/>
  <c r="H4631" i="3"/>
  <c r="I4631" i="3"/>
  <c r="N4635" i="3"/>
  <c r="M4635" i="3"/>
  <c r="I4636" i="3"/>
  <c r="N4641" i="3"/>
  <c r="M4641" i="3"/>
  <c r="H4643" i="3"/>
  <c r="I4643" i="3"/>
  <c r="I4644" i="3"/>
  <c r="I4647" i="3"/>
  <c r="I4649" i="3"/>
  <c r="I4650" i="3"/>
  <c r="I4657" i="3"/>
  <c r="I4661" i="3"/>
  <c r="I4669" i="3"/>
  <c r="I4675" i="3"/>
  <c r="I4679" i="3"/>
  <c r="I4683" i="3"/>
  <c r="I4686" i="3"/>
  <c r="I4690" i="3"/>
  <c r="I4692" i="3"/>
  <c r="I4695" i="3"/>
  <c r="I4700" i="3"/>
  <c r="I4704" i="3"/>
  <c r="H4771" i="3"/>
  <c r="I4771" i="3"/>
  <c r="H4779" i="3"/>
  <c r="I4779" i="3"/>
  <c r="H4788" i="3"/>
  <c r="I4788" i="3"/>
  <c r="H4796" i="3"/>
  <c r="I4796" i="3"/>
  <c r="H4818" i="3"/>
  <c r="I4818" i="3"/>
  <c r="H4829" i="3"/>
  <c r="I4829" i="3"/>
  <c r="H4837" i="3"/>
  <c r="I4837" i="3"/>
  <c r="H4841" i="3"/>
  <c r="I4841" i="3"/>
  <c r="H4898" i="3"/>
  <c r="I4898" i="3"/>
  <c r="H4901" i="3"/>
  <c r="I4901" i="3"/>
  <c r="H4904" i="3"/>
  <c r="I4904" i="3"/>
  <c r="H4909" i="3"/>
  <c r="I4909" i="3"/>
  <c r="H4915" i="3"/>
  <c r="I4915" i="3"/>
  <c r="H4917" i="3"/>
  <c r="I4917" i="3"/>
  <c r="H4925" i="3"/>
  <c r="I4925" i="3"/>
  <c r="H4928" i="3"/>
  <c r="I4928" i="3"/>
  <c r="H4932" i="3"/>
  <c r="I4932" i="3"/>
  <c r="H4939" i="3"/>
  <c r="I4939" i="3"/>
  <c r="H4948" i="3"/>
  <c r="I4948" i="3"/>
  <c r="H4955" i="3"/>
  <c r="I4955" i="3"/>
  <c r="H4963" i="3"/>
  <c r="I4963" i="3"/>
  <c r="H4975" i="3"/>
  <c r="I4975" i="3"/>
  <c r="H4983" i="3"/>
  <c r="I4983" i="3"/>
  <c r="H4990" i="3"/>
  <c r="I4990" i="3"/>
  <c r="H4994" i="3"/>
  <c r="I4994" i="3"/>
  <c r="H5002" i="3"/>
  <c r="I5002" i="3"/>
  <c r="H5010" i="3"/>
  <c r="I5010" i="3"/>
  <c r="H5016" i="3"/>
  <c r="I5016" i="3"/>
  <c r="H5021" i="3"/>
  <c r="I5021" i="3"/>
  <c r="H5027" i="3"/>
  <c r="I5027" i="3"/>
  <c r="H5034" i="3"/>
  <c r="I5034" i="3"/>
  <c r="H5049" i="3"/>
  <c r="I5049" i="3"/>
  <c r="H5054" i="3"/>
  <c r="I5054" i="3"/>
  <c r="H5062" i="3"/>
  <c r="I5062" i="3"/>
  <c r="H5067" i="3"/>
  <c r="I5067" i="3"/>
  <c r="H5075" i="3"/>
  <c r="I5075" i="3"/>
  <c r="H5081" i="3"/>
  <c r="I5081" i="3"/>
  <c r="H5089" i="3"/>
  <c r="I5089" i="3"/>
  <c r="H5091" i="3"/>
  <c r="I5091" i="3"/>
  <c r="H5104" i="3"/>
  <c r="I5104" i="3"/>
  <c r="H5112" i="3"/>
  <c r="I5112" i="3"/>
  <c r="H5114" i="3"/>
  <c r="I5114" i="3"/>
  <c r="H5121" i="3"/>
  <c r="I5121" i="3"/>
  <c r="H5125" i="3"/>
  <c r="I5125" i="3"/>
  <c r="H5130" i="3"/>
  <c r="I5130" i="3"/>
  <c r="H5137" i="3"/>
  <c r="I5137" i="3"/>
  <c r="H5145" i="3"/>
  <c r="I5145" i="3"/>
  <c r="H5149" i="3"/>
  <c r="I5149" i="3"/>
  <c r="H5156" i="3"/>
  <c r="I5156" i="3"/>
  <c r="H5169" i="3"/>
  <c r="I5169" i="3"/>
  <c r="H5173" i="3"/>
  <c r="I5173" i="3"/>
  <c r="H5179" i="3"/>
  <c r="I5179" i="3"/>
  <c r="H5187" i="3"/>
  <c r="I5187" i="3"/>
  <c r="H5193" i="3"/>
  <c r="I5193" i="3"/>
  <c r="H5200" i="3"/>
  <c r="I5200" i="3"/>
  <c r="H5206" i="3"/>
  <c r="I5206" i="3"/>
  <c r="H5211" i="3"/>
  <c r="I5211" i="3"/>
  <c r="H5219" i="3"/>
  <c r="I5219" i="3"/>
  <c r="H5227" i="3"/>
  <c r="I5227" i="3"/>
  <c r="H5234" i="3"/>
  <c r="I5234" i="3"/>
  <c r="H5243" i="3"/>
  <c r="I5243" i="3"/>
  <c r="H5248" i="3"/>
  <c r="I5248" i="3"/>
  <c r="H5254" i="3"/>
  <c r="I5254" i="3"/>
  <c r="H5262" i="3"/>
  <c r="I5262" i="3"/>
  <c r="H5268" i="3"/>
  <c r="I5268" i="3"/>
  <c r="H5283" i="3"/>
  <c r="I5283" i="3"/>
  <c r="H5291" i="3"/>
  <c r="I5291" i="3"/>
  <c r="H5292" i="3"/>
  <c r="I5292" i="3"/>
  <c r="H5307" i="3"/>
  <c r="I5307" i="3"/>
  <c r="H5310" i="3"/>
  <c r="I5310" i="3"/>
  <c r="H5315" i="3"/>
  <c r="I5315" i="3"/>
  <c r="H5320" i="3"/>
  <c r="I5320" i="3"/>
  <c r="H5326" i="3"/>
  <c r="I5326" i="3"/>
  <c r="H5338" i="3"/>
  <c r="I5338" i="3"/>
  <c r="H5340" i="3"/>
  <c r="I5340" i="3"/>
  <c r="H5347" i="3"/>
  <c r="I5347" i="3"/>
  <c r="H5357" i="3"/>
  <c r="I5357" i="3"/>
  <c r="H5368" i="3"/>
  <c r="I5368" i="3"/>
  <c r="H5371" i="3"/>
  <c r="I5371" i="3"/>
  <c r="H5377" i="3"/>
  <c r="I5377" i="3"/>
  <c r="H5383" i="3"/>
  <c r="I5383" i="3"/>
  <c r="H5384" i="3"/>
  <c r="I5384" i="3"/>
  <c r="H5391" i="3"/>
  <c r="I5391" i="3"/>
  <c r="H5399" i="3"/>
  <c r="I5399" i="3"/>
  <c r="H5403" i="3"/>
  <c r="I5403" i="3"/>
  <c r="H5410" i="3"/>
  <c r="I5410" i="3"/>
  <c r="H5417" i="3"/>
  <c r="I5417" i="3"/>
  <c r="H5420" i="3"/>
  <c r="I5420" i="3"/>
  <c r="H5431" i="3"/>
  <c r="I5431" i="3"/>
  <c r="H5438" i="3"/>
  <c r="I5438" i="3"/>
  <c r="H5446" i="3"/>
  <c r="I5446" i="3"/>
  <c r="H5454" i="3"/>
  <c r="I5454" i="3"/>
  <c r="H5460" i="3"/>
  <c r="I5460" i="3"/>
  <c r="H5468" i="3"/>
  <c r="I5468" i="3"/>
  <c r="H5474" i="3"/>
  <c r="I5474" i="3"/>
  <c r="H5482" i="3"/>
  <c r="I5482" i="3"/>
  <c r="H5490" i="3"/>
  <c r="I5490" i="3"/>
  <c r="H5502" i="3"/>
  <c r="I5502" i="3"/>
  <c r="H5508" i="3"/>
  <c r="I5508" i="3"/>
  <c r="H5514" i="3"/>
  <c r="I5514" i="3"/>
  <c r="H5521" i="3"/>
  <c r="I5521" i="3"/>
  <c r="H5528" i="3"/>
  <c r="I5528" i="3"/>
  <c r="H5534" i="3"/>
  <c r="I5534" i="3"/>
  <c r="H5540" i="3"/>
  <c r="I5540" i="3"/>
  <c r="H5545" i="3"/>
  <c r="I5545" i="3"/>
  <c r="H5558" i="3"/>
  <c r="I5558" i="3"/>
  <c r="H5560" i="3"/>
  <c r="I5560" i="3"/>
  <c r="H5576" i="3"/>
  <c r="I5576" i="3"/>
  <c r="H5593" i="3"/>
  <c r="I5593" i="3"/>
  <c r="H5601" i="3"/>
  <c r="I5601" i="3"/>
  <c r="H5606" i="3"/>
  <c r="I5606" i="3"/>
  <c r="H5613" i="3"/>
  <c r="I5613" i="3"/>
  <c r="H5620" i="3"/>
  <c r="I5620" i="3"/>
  <c r="H5628" i="3"/>
  <c r="I5628" i="3"/>
  <c r="H5636" i="3"/>
  <c r="I5636" i="3"/>
  <c r="H5643" i="3"/>
  <c r="I5643" i="3"/>
  <c r="H5647" i="3"/>
  <c r="I5647" i="3"/>
  <c r="H5652" i="3"/>
  <c r="I5652" i="3"/>
  <c r="H5657" i="3"/>
  <c r="I5657" i="3"/>
  <c r="H5661" i="3"/>
  <c r="I5661" i="3"/>
  <c r="H5665" i="3"/>
  <c r="I5665" i="3"/>
  <c r="H5678" i="3"/>
  <c r="I5678" i="3"/>
  <c r="H5685" i="3"/>
  <c r="I5685" i="3"/>
  <c r="H4760" i="3"/>
  <c r="I4760" i="3"/>
  <c r="H4765" i="3"/>
  <c r="I4765" i="3"/>
  <c r="H4773" i="3"/>
  <c r="I4773" i="3"/>
  <c r="H4780" i="3"/>
  <c r="I4780" i="3"/>
  <c r="H4789" i="3"/>
  <c r="I4789" i="3"/>
  <c r="H4798" i="3"/>
  <c r="I4798" i="3"/>
  <c r="H4811" i="3"/>
  <c r="I4811" i="3"/>
  <c r="H4815" i="3"/>
  <c r="I4815" i="3"/>
  <c r="H4831" i="3"/>
  <c r="I4831" i="3"/>
  <c r="H4832" i="3"/>
  <c r="I4832" i="3"/>
  <c r="H4839" i="3"/>
  <c r="I4839" i="3"/>
  <c r="H4858" i="3"/>
  <c r="I4858" i="3"/>
  <c r="H4863" i="3"/>
  <c r="I4863" i="3"/>
  <c r="H4871" i="3"/>
  <c r="I4871" i="3"/>
  <c r="H4877" i="3"/>
  <c r="I4877" i="3"/>
  <c r="H4882" i="3"/>
  <c r="I4882" i="3"/>
  <c r="M4886" i="3"/>
  <c r="H4889" i="3"/>
  <c r="I4889" i="3"/>
  <c r="M4890" i="3"/>
  <c r="H4895" i="3"/>
  <c r="I4895" i="3"/>
  <c r="M4899" i="3"/>
  <c r="H4911" i="3"/>
  <c r="I4911" i="3"/>
  <c r="H4918" i="3"/>
  <c r="I4918" i="3"/>
  <c r="H4921" i="3"/>
  <c r="I4921" i="3"/>
  <c r="M4923" i="3"/>
  <c r="M4926" i="3"/>
  <c r="H4930" i="3"/>
  <c r="I4930" i="3"/>
  <c r="H4934" i="3"/>
  <c r="I4934" i="3"/>
  <c r="M4937" i="3"/>
  <c r="H4941" i="3"/>
  <c r="I4941" i="3"/>
  <c r="M4946" i="3"/>
  <c r="M4953" i="3"/>
  <c r="H4957" i="3"/>
  <c r="I4957" i="3"/>
  <c r="M4961" i="3"/>
  <c r="H4965" i="3"/>
  <c r="I4965" i="3"/>
  <c r="H4970" i="3"/>
  <c r="I4970" i="3"/>
  <c r="M4973" i="3"/>
  <c r="H4977" i="3"/>
  <c r="I4977" i="3"/>
  <c r="M4981" i="3"/>
  <c r="H4985" i="3"/>
  <c r="I4985" i="3"/>
  <c r="M4988" i="3"/>
  <c r="M4992" i="3"/>
  <c r="H4996" i="3"/>
  <c r="I4996" i="3"/>
  <c r="M5000" i="3"/>
  <c r="H5004" i="3"/>
  <c r="I5004" i="3"/>
  <c r="M5008" i="3"/>
  <c r="H5012" i="3"/>
  <c r="I5012" i="3"/>
  <c r="M5015" i="3"/>
  <c r="M5020" i="3"/>
  <c r="H5022" i="3"/>
  <c r="I5022" i="3"/>
  <c r="M5025" i="3"/>
  <c r="H5029" i="3"/>
  <c r="I5029" i="3"/>
  <c r="M5032" i="3"/>
  <c r="H5036" i="3"/>
  <c r="I5036" i="3"/>
  <c r="M5039" i="3"/>
  <c r="M5047" i="3"/>
  <c r="H5051" i="3"/>
  <c r="I5051" i="3"/>
  <c r="M5052" i="3"/>
  <c r="M5060" i="3"/>
  <c r="H5064" i="3"/>
  <c r="I5064" i="3"/>
  <c r="H5069" i="3"/>
  <c r="I5069" i="3"/>
  <c r="M5073" i="3"/>
  <c r="H5076" i="3"/>
  <c r="I5076" i="3"/>
  <c r="M5079" i="3"/>
  <c r="H5083" i="3"/>
  <c r="I5083" i="3"/>
  <c r="M5087" i="3"/>
  <c r="H5093" i="3"/>
  <c r="I5093" i="3"/>
  <c r="M5097" i="3"/>
  <c r="H5100" i="3"/>
  <c r="I5100" i="3"/>
  <c r="M5102" i="3"/>
  <c r="H5106" i="3"/>
  <c r="I5106" i="3"/>
  <c r="M5110" i="3"/>
  <c r="M5113" i="3"/>
  <c r="H5116" i="3"/>
  <c r="I5116" i="3"/>
  <c r="H5123" i="3"/>
  <c r="I5123" i="3"/>
  <c r="H5126" i="3"/>
  <c r="I5126" i="3"/>
  <c r="M5128" i="3"/>
  <c r="H5131" i="3"/>
  <c r="I5131" i="3"/>
  <c r="M5135" i="3"/>
  <c r="H5139" i="3"/>
  <c r="I5139" i="3"/>
  <c r="M5143" i="3"/>
  <c r="H5151" i="3"/>
  <c r="I5151" i="3"/>
  <c r="M5161" i="3"/>
  <c r="H5162" i="3"/>
  <c r="I5162" i="3"/>
  <c r="M5166" i="3"/>
  <c r="M5168" i="3"/>
  <c r="H5170" i="3"/>
  <c r="I5170" i="3"/>
  <c r="M5177" i="3"/>
  <c r="H5181" i="3"/>
  <c r="I5181" i="3"/>
  <c r="M5185" i="3"/>
  <c r="H5188" i="3"/>
  <c r="I5188" i="3"/>
  <c r="M5191" i="3"/>
  <c r="H5195" i="3"/>
  <c r="I5195" i="3"/>
  <c r="M5198" i="3"/>
  <c r="H5202" i="3"/>
  <c r="I5202" i="3"/>
  <c r="H5207" i="3"/>
  <c r="I5207" i="3"/>
  <c r="M5209" i="3"/>
  <c r="H5213" i="3"/>
  <c r="I5213" i="3"/>
  <c r="M5217" i="3"/>
  <c r="H5220" i="3"/>
  <c r="I5220" i="3"/>
  <c r="M5222" i="3"/>
  <c r="H5224" i="3"/>
  <c r="I5224" i="3"/>
  <c r="H5228" i="3"/>
  <c r="I5228" i="3"/>
  <c r="M5232" i="3"/>
  <c r="H5236" i="3"/>
  <c r="I5236" i="3"/>
  <c r="M5239" i="3"/>
  <c r="H5256" i="3"/>
  <c r="I5256" i="3"/>
  <c r="M5260" i="3"/>
  <c r="H5264" i="3"/>
  <c r="I5264" i="3"/>
  <c r="H5269" i="3"/>
  <c r="I5269" i="3"/>
  <c r="M5272" i="3"/>
  <c r="H5274" i="3"/>
  <c r="I5274" i="3"/>
  <c r="H5278" i="3"/>
  <c r="I5278" i="3"/>
  <c r="H5285" i="3"/>
  <c r="I5285" i="3"/>
  <c r="M5289" i="3"/>
  <c r="H5294" i="3"/>
  <c r="I5294" i="3"/>
  <c r="M5298" i="3"/>
  <c r="H5300" i="3"/>
  <c r="I5300" i="3"/>
  <c r="M5301" i="3"/>
  <c r="M5303" i="3"/>
  <c r="H5305" i="3"/>
  <c r="I5305" i="3"/>
  <c r="H5312" i="3"/>
  <c r="I5312" i="3"/>
  <c r="H5316" i="3"/>
  <c r="I5316" i="3"/>
  <c r="H5328" i="3"/>
  <c r="I5328" i="3"/>
  <c r="M5331" i="3"/>
  <c r="H5342" i="3"/>
  <c r="I5342" i="3"/>
  <c r="M5346" i="3"/>
  <c r="M5349" i="3"/>
  <c r="H5355" i="3"/>
  <c r="I5355" i="3"/>
  <c r="H5356" i="3"/>
  <c r="I5356" i="3"/>
  <c r="H5359" i="3"/>
  <c r="I5359" i="3"/>
  <c r="H5362" i="3"/>
  <c r="I5362" i="3"/>
  <c r="M5367" i="3"/>
  <c r="M5375" i="3"/>
  <c r="H5379" i="3"/>
  <c r="I5379" i="3"/>
  <c r="M5382" i="3"/>
  <c r="M5389" i="3"/>
  <c r="H5393" i="3"/>
  <c r="I5393" i="3"/>
  <c r="M5397" i="3"/>
  <c r="M5405" i="3"/>
  <c r="H5407" i="3"/>
  <c r="I5407" i="3"/>
  <c r="H5411" i="3"/>
  <c r="I5411" i="3"/>
  <c r="H5421" i="3"/>
  <c r="I5421" i="3"/>
  <c r="H5425" i="3"/>
  <c r="I5425" i="3"/>
  <c r="H5433" i="3"/>
  <c r="I5433" i="3"/>
  <c r="H5440" i="3"/>
  <c r="I5440" i="3"/>
  <c r="H5448" i="3"/>
  <c r="I5448" i="3"/>
  <c r="H5462" i="3"/>
  <c r="I5462" i="3"/>
  <c r="H5470" i="3"/>
  <c r="I5470" i="3"/>
  <c r="H5476" i="3"/>
  <c r="I5476" i="3"/>
  <c r="H5484" i="3"/>
  <c r="I5484" i="3"/>
  <c r="H5492" i="3"/>
  <c r="I5492" i="3"/>
  <c r="H5497" i="3"/>
  <c r="I5497" i="3"/>
  <c r="H5504" i="3"/>
  <c r="I5504" i="3"/>
  <c r="H5509" i="3"/>
  <c r="I5509" i="3"/>
  <c r="H5516" i="3"/>
  <c r="I5516" i="3"/>
  <c r="H5523" i="3"/>
  <c r="I5523" i="3"/>
  <c r="H5530" i="3"/>
  <c r="I5530" i="3"/>
  <c r="H5541" i="3"/>
  <c r="I5541" i="3"/>
  <c r="H5547" i="3"/>
  <c r="I5547" i="3"/>
  <c r="H5552" i="3"/>
  <c r="I5552" i="3"/>
  <c r="H5559" i="3"/>
  <c r="I5559" i="3"/>
  <c r="H5562" i="3"/>
  <c r="I5562" i="3"/>
  <c r="H5566" i="3"/>
  <c r="I5566" i="3"/>
  <c r="H5569" i="3"/>
  <c r="I5569" i="3"/>
  <c r="H5573" i="3"/>
  <c r="I5573" i="3"/>
  <c r="H5577" i="3"/>
  <c r="I5577" i="3"/>
  <c r="H5583" i="3"/>
  <c r="I5583" i="3"/>
  <c r="H5589" i="3"/>
  <c r="I5589" i="3"/>
  <c r="H5595" i="3"/>
  <c r="I5595" i="3"/>
  <c r="H5608" i="3"/>
  <c r="I5608" i="3"/>
  <c r="H5615" i="3"/>
  <c r="I5615" i="3"/>
  <c r="H5622" i="3"/>
  <c r="I5622" i="3"/>
  <c r="H5630" i="3"/>
  <c r="I5630" i="3"/>
  <c r="H5638" i="3"/>
  <c r="I5638" i="3"/>
  <c r="H5645" i="3"/>
  <c r="I5645" i="3"/>
  <c r="H5648" i="3"/>
  <c r="I5648" i="3"/>
  <c r="H5654" i="3"/>
  <c r="I5654" i="3"/>
  <c r="H5667" i="3"/>
  <c r="I5667" i="3"/>
  <c r="H5686" i="3"/>
  <c r="I5686" i="3"/>
  <c r="H5690" i="3"/>
  <c r="I5690" i="3"/>
  <c r="H5694" i="3"/>
  <c r="I5694" i="3"/>
  <c r="M4647" i="3"/>
  <c r="I4648" i="3"/>
  <c r="M4649" i="3"/>
  <c r="M4650" i="3"/>
  <c r="I4652" i="3"/>
  <c r="I4653" i="3"/>
  <c r="I4654" i="3"/>
  <c r="M4657" i="3"/>
  <c r="I4659" i="3"/>
  <c r="M4661" i="3"/>
  <c r="I4663" i="3"/>
  <c r="I4664" i="3"/>
  <c r="I4668" i="3"/>
  <c r="M4669" i="3"/>
  <c r="I4673" i="3"/>
  <c r="M4675" i="3"/>
  <c r="I4677" i="3"/>
  <c r="M4679" i="3"/>
  <c r="I4681" i="3"/>
  <c r="M4683" i="3"/>
  <c r="I4685" i="3"/>
  <c r="M4686" i="3"/>
  <c r="M4690" i="3"/>
  <c r="I4691" i="3"/>
  <c r="M4692" i="3"/>
  <c r="I4693" i="3"/>
  <c r="M4695" i="3"/>
  <c r="I4697" i="3"/>
  <c r="M4700" i="3"/>
  <c r="I4702" i="3"/>
  <c r="M4704" i="3"/>
  <c r="I4705" i="3"/>
  <c r="I4706" i="3"/>
  <c r="M4707" i="3"/>
  <c r="I4709" i="3"/>
  <c r="I4710" i="3"/>
  <c r="M4712" i="3"/>
  <c r="M4714" i="3"/>
  <c r="M4716" i="3"/>
  <c r="M4718" i="3"/>
  <c r="M4721" i="3"/>
  <c r="I4722" i="3"/>
  <c r="M4723" i="3"/>
  <c r="I4725" i="3"/>
  <c r="I4726" i="3"/>
  <c r="M4728" i="3"/>
  <c r="M4729" i="3"/>
  <c r="I4731" i="3"/>
  <c r="M4735" i="3"/>
  <c r="I4737" i="3"/>
  <c r="M4739" i="3"/>
  <c r="M4741" i="3"/>
  <c r="I4742" i="3"/>
  <c r="I4743" i="3"/>
  <c r="I4746" i="3"/>
  <c r="M4748" i="3"/>
  <c r="I4750" i="3"/>
  <c r="M4752" i="3"/>
  <c r="M4755" i="3"/>
  <c r="I4757" i="3"/>
  <c r="M4763" i="3"/>
  <c r="H4767" i="3"/>
  <c r="I4767" i="3"/>
  <c r="M4771" i="3"/>
  <c r="H4774" i="3"/>
  <c r="I4774" i="3"/>
  <c r="M4775" i="3"/>
  <c r="M4779" i="3"/>
  <c r="H4781" i="3"/>
  <c r="I4781" i="3"/>
  <c r="M4788" i="3"/>
  <c r="H4790" i="3"/>
  <c r="I4790" i="3"/>
  <c r="M4791" i="3"/>
  <c r="H4793" i="3"/>
  <c r="I4793" i="3"/>
  <c r="M4796" i="3"/>
  <c r="H4800" i="3"/>
  <c r="I4800" i="3"/>
  <c r="M4807" i="3"/>
  <c r="H4810" i="3"/>
  <c r="I4810" i="3"/>
  <c r="H4813" i="3"/>
  <c r="I4813" i="3"/>
  <c r="M4814" i="3"/>
  <c r="M4818" i="3"/>
  <c r="M4822" i="3"/>
  <c r="H4825" i="3"/>
  <c r="I4825" i="3"/>
  <c r="M4829" i="3"/>
  <c r="M4837" i="3"/>
  <c r="H4840" i="3"/>
  <c r="I4840" i="3"/>
  <c r="M4841" i="3"/>
  <c r="H4844" i="3"/>
  <c r="I4844" i="3"/>
  <c r="M4847" i="3"/>
  <c r="H4850" i="3"/>
  <c r="I4850" i="3"/>
  <c r="M4855" i="3"/>
  <c r="H4860" i="3"/>
  <c r="I4860" i="3"/>
  <c r="H4865" i="3"/>
  <c r="I4865" i="3"/>
  <c r="M4869" i="3"/>
  <c r="H4873" i="3"/>
  <c r="I4873" i="3"/>
  <c r="M4881" i="3"/>
  <c r="H4884" i="3"/>
  <c r="I4884" i="3"/>
  <c r="H4896" i="3"/>
  <c r="I4896" i="3"/>
  <c r="M4898" i="3"/>
  <c r="M4901" i="3"/>
  <c r="M4904" i="3"/>
  <c r="H4907" i="3"/>
  <c r="I4907" i="3"/>
  <c r="M4909" i="3"/>
  <c r="M4915" i="3"/>
  <c r="M4917" i="3"/>
  <c r="M4925" i="3"/>
  <c r="M4928" i="3"/>
  <c r="M4932" i="3"/>
  <c r="H4936" i="3"/>
  <c r="I4936" i="3"/>
  <c r="M4939" i="3"/>
  <c r="H4944" i="3"/>
  <c r="I4944" i="3"/>
  <c r="M4948" i="3"/>
  <c r="H4951" i="3"/>
  <c r="I4951" i="3"/>
  <c r="M4955" i="3"/>
  <c r="H4959" i="3"/>
  <c r="I4959" i="3"/>
  <c r="M4963" i="3"/>
  <c r="H4967" i="3"/>
  <c r="I4967" i="3"/>
  <c r="H4972" i="3"/>
  <c r="I4972" i="3"/>
  <c r="M4975" i="3"/>
  <c r="H4979" i="3"/>
  <c r="I4979" i="3"/>
  <c r="M4983" i="3"/>
  <c r="H4987" i="3"/>
  <c r="I4987" i="3"/>
  <c r="M4990" i="3"/>
  <c r="M4994" i="3"/>
  <c r="H4998" i="3"/>
  <c r="I4998" i="3"/>
  <c r="M5002" i="3"/>
  <c r="H5006" i="3"/>
  <c r="I5006" i="3"/>
  <c r="M5010" i="3"/>
  <c r="H5013" i="3"/>
  <c r="I5013" i="3"/>
  <c r="M5016" i="3"/>
  <c r="H5019" i="3"/>
  <c r="I5019" i="3"/>
  <c r="M5021" i="3"/>
  <c r="M5027" i="3"/>
  <c r="H5030" i="3"/>
  <c r="I5030" i="3"/>
  <c r="M5034" i="3"/>
  <c r="H5043" i="3"/>
  <c r="I5043" i="3"/>
  <c r="H5045" i="3"/>
  <c r="I5045" i="3"/>
  <c r="H5046" i="3"/>
  <c r="I5046" i="3"/>
  <c r="M5049" i="3"/>
  <c r="M5054" i="3"/>
  <c r="H5056" i="3"/>
  <c r="I5056" i="3"/>
  <c r="H5058" i="3"/>
  <c r="I5058" i="3"/>
  <c r="M5062" i="3"/>
  <c r="H5066" i="3"/>
  <c r="I5066" i="3"/>
  <c r="M5067" i="3"/>
  <c r="H5071" i="3"/>
  <c r="I5071" i="3"/>
  <c r="M5075" i="3"/>
  <c r="H5077" i="3"/>
  <c r="I5077" i="3"/>
  <c r="M5081" i="3"/>
  <c r="H5085" i="3"/>
  <c r="I5085" i="3"/>
  <c r="M5089" i="3"/>
  <c r="M5091" i="3"/>
  <c r="H5095" i="3"/>
  <c r="I5095" i="3"/>
  <c r="M5104" i="3"/>
  <c r="H5108" i="3"/>
  <c r="I5108" i="3"/>
  <c r="M5112" i="3"/>
  <c r="M5114" i="3"/>
  <c r="H5118" i="3"/>
  <c r="I5118" i="3"/>
  <c r="M5121" i="3"/>
  <c r="M5125" i="3"/>
  <c r="H5127" i="3"/>
  <c r="I5127" i="3"/>
  <c r="M5130" i="3"/>
  <c r="H5133" i="3"/>
  <c r="I5133" i="3"/>
  <c r="M5137" i="3"/>
  <c r="H5141" i="3"/>
  <c r="I5141" i="3"/>
  <c r="M5145" i="3"/>
  <c r="M5149" i="3"/>
  <c r="H5153" i="3"/>
  <c r="I5153" i="3"/>
  <c r="M5156" i="3"/>
  <c r="H5159" i="3"/>
  <c r="I5159" i="3"/>
  <c r="H5164" i="3"/>
  <c r="I5164" i="3"/>
  <c r="M5169" i="3"/>
  <c r="M5173" i="3"/>
  <c r="H5176" i="3"/>
  <c r="I5176" i="3"/>
  <c r="M5179" i="3"/>
  <c r="H5183" i="3"/>
  <c r="I5183" i="3"/>
  <c r="M5187" i="3"/>
  <c r="M5193" i="3"/>
  <c r="H5196" i="3"/>
  <c r="I5196" i="3"/>
  <c r="M5200" i="3"/>
  <c r="H5204" i="3"/>
  <c r="I5204" i="3"/>
  <c r="M5206" i="3"/>
  <c r="H5208" i="3"/>
  <c r="I5208" i="3"/>
  <c r="M5211" i="3"/>
  <c r="H5215" i="3"/>
  <c r="I5215" i="3"/>
  <c r="M5219" i="3"/>
  <c r="H5225" i="3"/>
  <c r="I5225" i="3"/>
  <c r="M5227" i="3"/>
  <c r="H5230" i="3"/>
  <c r="I5230" i="3"/>
  <c r="M5234" i="3"/>
  <c r="H5238" i="3"/>
  <c r="I5238" i="3"/>
  <c r="H5241" i="3"/>
  <c r="I5241" i="3"/>
  <c r="M5243" i="3"/>
  <c r="H5245" i="3"/>
  <c r="I5245" i="3"/>
  <c r="M5248" i="3"/>
  <c r="H5251" i="3"/>
  <c r="I5251" i="3"/>
  <c r="M5254" i="3"/>
  <c r="H5258" i="3"/>
  <c r="I5258" i="3"/>
  <c r="M5262" i="3"/>
  <c r="H5266" i="3"/>
  <c r="I5266" i="3"/>
  <c r="M5268" i="3"/>
  <c r="H5270" i="3"/>
  <c r="I5270" i="3"/>
  <c r="H5275" i="3"/>
  <c r="I5275" i="3"/>
  <c r="H5280" i="3"/>
  <c r="I5280" i="3"/>
  <c r="M5283" i="3"/>
  <c r="H5287" i="3"/>
  <c r="I5287" i="3"/>
  <c r="M5291" i="3"/>
  <c r="M5292" i="3"/>
  <c r="H5296" i="3"/>
  <c r="I5296" i="3"/>
  <c r="M5307" i="3"/>
  <c r="H5308" i="3"/>
  <c r="I5308" i="3"/>
  <c r="M5310" i="3"/>
  <c r="M5315" i="3"/>
  <c r="H5318" i="3"/>
  <c r="I5318" i="3"/>
  <c r="M5320" i="3"/>
  <c r="H5323" i="3"/>
  <c r="I5323" i="3"/>
  <c r="M5326" i="3"/>
  <c r="H5330" i="3"/>
  <c r="I5330" i="3"/>
  <c r="H5335" i="3"/>
  <c r="I5335" i="3"/>
  <c r="M5338" i="3"/>
  <c r="M5340" i="3"/>
  <c r="H5344" i="3"/>
  <c r="I5344" i="3"/>
  <c r="M5347" i="3"/>
  <c r="M5357" i="3"/>
  <c r="M5368" i="3"/>
  <c r="M5371" i="3"/>
  <c r="H5373" i="3"/>
  <c r="I5373" i="3"/>
  <c r="M5377" i="3"/>
  <c r="M5383" i="3"/>
  <c r="M5384" i="3"/>
  <c r="H5387" i="3"/>
  <c r="I5387" i="3"/>
  <c r="M5391" i="3"/>
  <c r="H5395" i="3"/>
  <c r="I5395" i="3"/>
  <c r="H5398" i="3"/>
  <c r="I5398" i="3"/>
  <c r="M5399" i="3"/>
  <c r="H5401" i="3"/>
  <c r="I5401" i="3"/>
  <c r="M5403" i="3"/>
  <c r="H5404" i="3"/>
  <c r="I5404" i="3"/>
  <c r="H5408" i="3"/>
  <c r="I5408" i="3"/>
  <c r="H5413" i="3"/>
  <c r="I5413" i="3"/>
  <c r="H5422" i="3"/>
  <c r="I5422" i="3"/>
  <c r="H5427" i="3"/>
  <c r="I5427" i="3"/>
  <c r="H5442" i="3"/>
  <c r="I5442" i="3"/>
  <c r="H5450" i="3"/>
  <c r="I5450" i="3"/>
  <c r="H5456" i="3"/>
  <c r="I5456" i="3"/>
  <c r="H5464" i="3"/>
  <c r="I5464" i="3"/>
  <c r="H5472" i="3"/>
  <c r="I5472" i="3"/>
  <c r="H5478" i="3"/>
  <c r="I5478" i="3"/>
  <c r="H5486" i="3"/>
  <c r="I5486" i="3"/>
  <c r="H5493" i="3"/>
  <c r="I5493" i="3"/>
  <c r="H5499" i="3"/>
  <c r="I5499" i="3"/>
  <c r="H5525" i="3"/>
  <c r="I5525" i="3"/>
  <c r="H5532" i="3"/>
  <c r="I5532" i="3"/>
  <c r="H5536" i="3"/>
  <c r="I5536" i="3"/>
  <c r="H5543" i="3"/>
  <c r="I5543" i="3"/>
  <c r="H5549" i="3"/>
  <c r="I5549" i="3"/>
  <c r="H5554" i="3"/>
  <c r="I5554" i="3"/>
  <c r="H5563" i="3"/>
  <c r="I5563" i="3"/>
  <c r="H5567" i="3"/>
  <c r="I5567" i="3"/>
  <c r="H5585" i="3"/>
  <c r="I5585" i="3"/>
  <c r="H5597" i="3"/>
  <c r="I5597" i="3"/>
  <c r="H5610" i="3"/>
  <c r="I5610" i="3"/>
  <c r="H5617" i="3"/>
  <c r="I5617" i="3"/>
  <c r="H5624" i="3"/>
  <c r="I5624" i="3"/>
  <c r="H5632" i="3"/>
  <c r="I5632" i="3"/>
  <c r="H5650" i="3"/>
  <c r="I5650" i="3"/>
  <c r="H5655" i="3"/>
  <c r="I5655" i="3"/>
  <c r="H5663" i="3"/>
  <c r="I5663" i="3"/>
  <c r="H5669" i="3"/>
  <c r="I5669" i="3"/>
  <c r="H5674" i="3"/>
  <c r="I5674" i="3"/>
  <c r="H5682" i="3"/>
  <c r="I5682" i="3"/>
  <c r="H5687" i="3"/>
  <c r="I5687" i="3"/>
  <c r="H5691" i="3"/>
  <c r="I5691" i="3"/>
  <c r="H5695" i="3"/>
  <c r="I5695" i="3"/>
  <c r="H4769" i="3"/>
  <c r="I4769" i="3"/>
  <c r="H4777" i="3"/>
  <c r="I4777" i="3"/>
  <c r="H4783" i="3"/>
  <c r="I4783" i="3"/>
  <c r="H4786" i="3"/>
  <c r="I4786" i="3"/>
  <c r="H4804" i="3"/>
  <c r="I4804" i="3"/>
  <c r="H4827" i="3"/>
  <c r="I4827" i="3"/>
  <c r="H4835" i="3"/>
  <c r="I4835" i="3"/>
  <c r="H4845" i="3"/>
  <c r="I4845" i="3"/>
  <c r="H4852" i="3"/>
  <c r="I4852" i="3"/>
  <c r="H4854" i="3"/>
  <c r="I4854" i="3"/>
  <c r="H4856" i="3"/>
  <c r="I4856" i="3"/>
  <c r="H4867" i="3"/>
  <c r="I4867" i="3"/>
  <c r="H4875" i="3"/>
  <c r="I4875" i="3"/>
  <c r="H4879" i="3"/>
  <c r="I4879" i="3"/>
  <c r="H4886" i="3"/>
  <c r="I4886" i="3"/>
  <c r="H4890" i="3"/>
  <c r="I4890" i="3"/>
  <c r="H4899" i="3"/>
  <c r="I4899" i="3"/>
  <c r="H4923" i="3"/>
  <c r="I4923" i="3"/>
  <c r="H4926" i="3"/>
  <c r="I4926" i="3"/>
  <c r="H4937" i="3"/>
  <c r="I4937" i="3"/>
  <c r="H4946" i="3"/>
  <c r="I4946" i="3"/>
  <c r="H4953" i="3"/>
  <c r="I4953" i="3"/>
  <c r="H4961" i="3"/>
  <c r="I4961" i="3"/>
  <c r="H4973" i="3"/>
  <c r="I4973" i="3"/>
  <c r="H4981" i="3"/>
  <c r="I4981" i="3"/>
  <c r="H4988" i="3"/>
  <c r="I4988" i="3"/>
  <c r="H4992" i="3"/>
  <c r="I4992" i="3"/>
  <c r="H5000" i="3"/>
  <c r="I5000" i="3"/>
  <c r="H5008" i="3"/>
  <c r="I5008" i="3"/>
  <c r="H5015" i="3"/>
  <c r="I5015" i="3"/>
  <c r="H5020" i="3"/>
  <c r="I5020" i="3"/>
  <c r="H5025" i="3"/>
  <c r="I5025" i="3"/>
  <c r="H5032" i="3"/>
  <c r="I5032" i="3"/>
  <c r="H5039" i="3"/>
  <c r="I5039" i="3"/>
  <c r="H5047" i="3"/>
  <c r="I5047" i="3"/>
  <c r="H5052" i="3"/>
  <c r="I5052" i="3"/>
  <c r="H5060" i="3"/>
  <c r="I5060" i="3"/>
  <c r="H5073" i="3"/>
  <c r="I5073" i="3"/>
  <c r="H5079" i="3"/>
  <c r="I5079" i="3"/>
  <c r="H5087" i="3"/>
  <c r="I5087" i="3"/>
  <c r="H5097" i="3"/>
  <c r="I5097" i="3"/>
  <c r="H5102" i="3"/>
  <c r="I5102" i="3"/>
  <c r="H5110" i="3"/>
  <c r="I5110" i="3"/>
  <c r="H5113" i="3"/>
  <c r="I5113" i="3"/>
  <c r="H5128" i="3"/>
  <c r="I5128" i="3"/>
  <c r="H5135" i="3"/>
  <c r="I5135" i="3"/>
  <c r="H5143" i="3"/>
  <c r="I5143" i="3"/>
  <c r="H5161" i="3"/>
  <c r="I5161" i="3"/>
  <c r="H5166" i="3"/>
  <c r="I5166" i="3"/>
  <c r="H5168" i="3"/>
  <c r="I5168" i="3"/>
  <c r="H5177" i="3"/>
  <c r="I5177" i="3"/>
  <c r="H5185" i="3"/>
  <c r="I5185" i="3"/>
  <c r="H5191" i="3"/>
  <c r="I5191" i="3"/>
  <c r="H5198" i="3"/>
  <c r="I5198" i="3"/>
  <c r="H5209" i="3"/>
  <c r="I5209" i="3"/>
  <c r="H5217" i="3"/>
  <c r="I5217" i="3"/>
  <c r="H5222" i="3"/>
  <c r="I5222" i="3"/>
  <c r="H5232" i="3"/>
  <c r="I5232" i="3"/>
  <c r="H5239" i="3"/>
  <c r="I5239" i="3"/>
  <c r="H5260" i="3"/>
  <c r="I5260" i="3"/>
  <c r="H5272" i="3"/>
  <c r="I5272" i="3"/>
  <c r="H5289" i="3"/>
  <c r="I5289" i="3"/>
  <c r="H5298" i="3"/>
  <c r="I5298" i="3"/>
  <c r="H5301" i="3"/>
  <c r="I5301" i="3"/>
  <c r="H5303" i="3"/>
  <c r="I5303" i="3"/>
  <c r="H5331" i="3"/>
  <c r="I5331" i="3"/>
  <c r="H5346" i="3"/>
  <c r="I5346" i="3"/>
  <c r="H5349" i="3"/>
  <c r="I5349" i="3"/>
  <c r="H5367" i="3"/>
  <c r="I5367" i="3"/>
  <c r="H5375" i="3"/>
  <c r="I5375" i="3"/>
  <c r="H5382" i="3"/>
  <c r="I5382" i="3"/>
  <c r="H5389" i="3"/>
  <c r="I5389" i="3"/>
  <c r="H5397" i="3"/>
  <c r="I5397" i="3"/>
  <c r="H5405" i="3"/>
  <c r="I5405" i="3"/>
  <c r="H5415" i="3"/>
  <c r="I5415" i="3"/>
  <c r="H5423" i="3"/>
  <c r="I5423" i="3"/>
  <c r="H5429" i="3"/>
  <c r="I5429" i="3"/>
  <c r="H5436" i="3"/>
  <c r="I5436" i="3"/>
  <c r="H5444" i="3"/>
  <c r="I5444" i="3"/>
  <c r="H5452" i="3"/>
  <c r="I5452" i="3"/>
  <c r="H5458" i="3"/>
  <c r="I5458" i="3"/>
  <c r="H5466" i="3"/>
  <c r="I5466" i="3"/>
  <c r="H5473" i="3"/>
  <c r="I5473" i="3"/>
  <c r="H5480" i="3"/>
  <c r="I5480" i="3"/>
  <c r="H5488" i="3"/>
  <c r="I5488" i="3"/>
  <c r="H5495" i="3"/>
  <c r="I5495" i="3"/>
  <c r="H5500" i="3"/>
  <c r="I5500" i="3"/>
  <c r="H5506" i="3"/>
  <c r="I5506" i="3"/>
  <c r="H5512" i="3"/>
  <c r="I5512" i="3"/>
  <c r="H5519" i="3"/>
  <c r="I5519" i="3"/>
  <c r="H5538" i="3"/>
  <c r="I5538" i="3"/>
  <c r="H5551" i="3"/>
  <c r="I5551" i="3"/>
  <c r="H5556" i="3"/>
  <c r="I5556" i="3"/>
  <c r="H5565" i="3"/>
  <c r="I5565" i="3"/>
  <c r="H5572" i="3"/>
  <c r="I5572" i="3"/>
  <c r="H5575" i="3"/>
  <c r="I5575" i="3"/>
  <c r="H5580" i="3"/>
  <c r="I5580" i="3"/>
  <c r="H5587" i="3"/>
  <c r="I5587" i="3"/>
  <c r="H5591" i="3"/>
  <c r="I5591" i="3"/>
  <c r="H5599" i="3"/>
  <c r="I5599" i="3"/>
  <c r="H5604" i="3"/>
  <c r="I5604" i="3"/>
  <c r="H5619" i="3"/>
  <c r="I5619" i="3"/>
  <c r="H5626" i="3"/>
  <c r="I5626" i="3"/>
  <c r="H5634" i="3"/>
  <c r="I5634" i="3"/>
  <c r="H5641" i="3"/>
  <c r="I5641" i="3"/>
  <c r="H5671" i="3"/>
  <c r="I5671" i="3"/>
  <c r="I5699" i="3"/>
  <c r="I5702" i="3"/>
  <c r="I5703" i="3"/>
  <c r="I5705" i="3"/>
  <c r="I5710" i="3"/>
  <c r="I5711" i="3"/>
  <c r="I5712" i="3"/>
  <c r="I5714" i="3"/>
  <c r="I5716" i="3"/>
  <c r="I5717" i="3"/>
  <c r="I5720" i="3"/>
  <c r="I5722" i="3"/>
  <c r="I5724" i="3"/>
  <c r="I5725" i="3"/>
  <c r="I5726" i="3"/>
  <c r="I5728" i="3"/>
  <c r="I5729" i="3"/>
  <c r="I5731" i="3"/>
  <c r="I5732" i="3"/>
  <c r="I5736" i="3"/>
  <c r="I5739" i="3"/>
  <c r="I5742" i="3"/>
  <c r="I5744" i="3"/>
  <c r="I5746" i="3"/>
  <c r="I5748" i="3"/>
  <c r="I5751" i="3"/>
  <c r="I5753" i="3"/>
  <c r="I5754" i="3"/>
  <c r="I5757" i="3"/>
  <c r="I5758" i="3"/>
  <c r="I5759" i="3"/>
  <c r="I5763" i="3"/>
  <c r="I5767" i="3"/>
  <c r="I5769" i="3"/>
  <c r="I5770" i="3"/>
  <c r="I5771" i="3"/>
  <c r="I5773" i="3"/>
  <c r="I5775" i="3"/>
  <c r="I5777" i="3"/>
  <c r="I5778" i="3"/>
  <c r="I5779" i="3"/>
  <c r="I5782" i="3"/>
  <c r="I5783" i="3"/>
  <c r="I5785" i="3"/>
  <c r="I5787" i="3"/>
  <c r="I5789" i="3"/>
  <c r="I5790" i="3"/>
  <c r="I5791" i="3"/>
  <c r="I5793" i="3"/>
  <c r="I5795" i="3"/>
  <c r="I5798" i="3"/>
  <c r="I5801" i="3"/>
  <c r="I5803" i="3"/>
  <c r="I5804" i="3"/>
  <c r="I5806" i="3"/>
  <c r="I5807" i="3"/>
  <c r="I5811" i="3"/>
  <c r="I5813" i="3"/>
  <c r="I5815" i="3"/>
  <c r="I5817" i="3"/>
  <c r="I5821" i="3"/>
  <c r="I5822" i="3"/>
  <c r="I5825" i="3"/>
  <c r="I5826" i="3"/>
  <c r="I5828" i="3"/>
  <c r="I5830" i="3"/>
  <c r="I5831" i="3"/>
  <c r="I5832" i="3"/>
  <c r="I5834" i="3"/>
  <c r="I5836" i="3"/>
  <c r="I5837" i="3"/>
  <c r="I5839" i="3"/>
  <c r="I5840" i="3"/>
  <c r="I5842" i="3"/>
  <c r="I5844" i="3"/>
  <c r="I5849" i="3"/>
  <c r="I5851" i="3"/>
  <c r="I5854" i="3"/>
  <c r="I5856" i="3"/>
  <c r="I5861" i="3"/>
  <c r="I5864" i="3"/>
  <c r="I5865" i="3"/>
  <c r="I5866" i="3"/>
  <c r="I5867" i="3"/>
  <c r="I5870" i="3"/>
  <c r="I5871" i="3"/>
  <c r="I5873" i="3"/>
  <c r="I5874" i="3"/>
  <c r="I5876" i="3"/>
  <c r="I5878" i="3"/>
  <c r="I5880" i="3"/>
  <c r="I5883" i="3"/>
  <c r="I5885" i="3"/>
  <c r="I5887" i="3"/>
  <c r="I5890" i="3"/>
  <c r="I5892" i="3"/>
  <c r="I5894" i="3"/>
  <c r="I5895" i="3"/>
  <c r="I5897" i="3"/>
  <c r="I5899" i="3"/>
  <c r="I5901" i="3"/>
  <c r="I5902" i="3"/>
  <c r="I5904" i="3"/>
  <c r="I5905" i="3"/>
  <c r="I5907" i="3"/>
  <c r="I5909" i="3"/>
  <c r="I5911" i="3"/>
  <c r="I5913" i="3"/>
  <c r="I5915" i="3"/>
  <c r="I5918" i="3"/>
  <c r="I5920" i="3"/>
  <c r="I5922" i="3"/>
  <c r="I5924" i="3"/>
  <c r="I5926" i="3"/>
  <c r="I5928" i="3"/>
  <c r="I5930" i="3"/>
  <c r="I5933" i="3"/>
  <c r="I5935" i="3"/>
  <c r="I5936" i="3"/>
  <c r="I5938" i="3"/>
  <c r="I5939" i="3"/>
  <c r="I5942" i="3"/>
  <c r="I5944" i="3"/>
  <c r="I5945" i="3"/>
  <c r="I5947" i="3"/>
  <c r="I5948" i="3"/>
  <c r="I5950" i="3"/>
  <c r="I5951" i="3"/>
  <c r="I5952" i="3"/>
  <c r="I5954" i="3"/>
  <c r="I5959" i="3"/>
  <c r="I5961" i="3"/>
  <c r="I5962" i="3"/>
  <c r="I5963" i="3"/>
  <c r="I5964" i="3"/>
  <c r="I5966" i="3"/>
  <c r="I5970" i="3"/>
  <c r="I5972" i="3"/>
  <c r="I5974" i="3"/>
  <c r="I5975" i="3"/>
  <c r="I5984" i="3"/>
  <c r="I5987" i="3"/>
  <c r="I5991" i="3"/>
  <c r="I5995" i="3"/>
  <c r="I5997" i="3"/>
  <c r="I5999" i="3"/>
  <c r="I6003" i="3"/>
  <c r="I6014" i="3"/>
  <c r="I6018" i="3"/>
  <c r="I6021" i="3"/>
  <c r="I6027" i="3"/>
  <c r="I6029" i="3"/>
  <c r="I6034" i="3"/>
  <c r="I6038" i="3"/>
  <c r="I6042" i="3"/>
  <c r="I6046" i="3"/>
  <c r="I6049" i="3"/>
  <c r="I6052" i="3"/>
  <c r="I6055" i="3"/>
  <c r="I6059" i="3"/>
  <c r="I6062" i="3"/>
  <c r="I6066" i="3"/>
  <c r="I6068" i="3"/>
  <c r="I6074" i="3"/>
  <c r="I6080" i="3"/>
  <c r="I6083" i="3"/>
  <c r="I6092" i="3"/>
  <c r="I6095" i="3"/>
  <c r="I6096" i="3"/>
  <c r="I6097" i="3"/>
  <c r="I6100" i="3"/>
  <c r="I6101" i="3"/>
  <c r="I6103" i="3"/>
  <c r="I6110" i="3"/>
  <c r="I6114" i="3"/>
  <c r="I6118" i="3"/>
  <c r="I6122" i="3"/>
  <c r="I6126" i="3"/>
  <c r="I6130" i="3"/>
  <c r="I6134" i="3"/>
  <c r="I6141" i="3"/>
  <c r="I6145" i="3"/>
  <c r="I6147" i="3"/>
  <c r="I6153" i="3"/>
  <c r="I6160" i="3"/>
  <c r="I6163" i="3"/>
  <c r="I6166" i="3"/>
  <c r="I6169" i="3"/>
  <c r="I6172" i="3"/>
  <c r="I6175" i="3"/>
  <c r="I6181" i="3"/>
  <c r="I6184" i="3"/>
  <c r="I6187" i="3"/>
  <c r="I6188" i="3"/>
  <c r="I6192" i="3"/>
  <c r="I6196" i="3"/>
  <c r="I6201" i="3"/>
  <c r="I6204" i="3"/>
  <c r="I6208" i="3"/>
  <c r="I6212" i="3"/>
  <c r="I6216" i="3"/>
  <c r="I6223" i="3"/>
  <c r="I6227" i="3"/>
  <c r="I6230" i="3"/>
  <c r="I6239" i="3"/>
  <c r="I6242" i="3"/>
  <c r="I6244" i="3"/>
  <c r="I6247" i="3"/>
  <c r="I6251" i="3"/>
  <c r="I6253" i="3"/>
  <c r="I6256" i="3"/>
  <c r="I6261" i="3"/>
  <c r="I6264" i="3"/>
  <c r="I6267" i="3"/>
  <c r="I6269" i="3"/>
  <c r="I6272" i="3"/>
  <c r="I6279" i="3"/>
  <c r="I6283" i="3"/>
  <c r="I6286" i="3"/>
  <c r="I6289" i="3"/>
  <c r="I6292" i="3"/>
  <c r="I6302" i="3"/>
  <c r="I6305" i="3"/>
  <c r="I6307" i="3"/>
  <c r="I6311" i="3"/>
  <c r="I6315" i="3"/>
  <c r="I6317" i="3"/>
  <c r="I6321" i="3"/>
  <c r="I6323" i="3"/>
  <c r="I6326" i="3"/>
  <c r="I6329" i="3"/>
  <c r="I6332" i="3"/>
  <c r="I6334" i="3"/>
  <c r="I6340" i="3"/>
  <c r="I6346" i="3"/>
  <c r="I6352" i="3"/>
  <c r="I6358" i="3"/>
  <c r="I6367" i="3"/>
  <c r="I6369" i="3"/>
  <c r="I6374" i="3"/>
  <c r="I6377" i="3"/>
  <c r="I6378" i="3"/>
  <c r="I6379" i="3"/>
  <c r="I6380" i="3"/>
  <c r="I7091" i="3"/>
  <c r="I7098" i="3"/>
  <c r="I7104" i="3"/>
  <c r="I7105" i="3"/>
  <c r="I7111" i="3"/>
  <c r="I7112" i="3"/>
  <c r="I7119" i="3"/>
  <c r="I7120" i="3"/>
  <c r="I7127" i="3"/>
  <c r="I7128" i="3"/>
  <c r="I7135" i="3"/>
  <c r="I7136" i="3"/>
  <c r="I7143" i="3"/>
  <c r="I7148" i="3"/>
  <c r="I7153" i="3"/>
  <c r="I7164" i="3"/>
  <c r="I7168" i="3"/>
  <c r="I7169" i="3"/>
  <c r="I7178" i="3"/>
  <c r="I7184" i="3"/>
  <c r="I7189" i="3"/>
  <c r="I7194" i="3"/>
  <c r="I7195" i="3"/>
  <c r="I7199" i="3"/>
  <c r="I7200" i="3"/>
  <c r="I7208" i="3"/>
  <c r="I7212" i="3"/>
  <c r="I7216" i="3"/>
  <c r="I7219" i="3"/>
  <c r="I7226" i="3"/>
  <c r="I7227" i="3"/>
  <c r="I7238" i="3"/>
  <c r="I7245" i="3"/>
  <c r="I7247" i="3"/>
  <c r="I7256" i="3"/>
  <c r="I7257" i="3"/>
  <c r="I7262" i="3"/>
  <c r="I7269" i="3"/>
  <c r="I7272" i="3"/>
  <c r="I7273" i="3"/>
  <c r="I7281" i="3"/>
  <c r="I7282" i="3"/>
  <c r="I7286" i="3"/>
  <c r="I7288" i="3"/>
  <c r="I7292" i="3"/>
  <c r="I7293" i="3"/>
  <c r="I7299" i="3"/>
  <c r="I7300" i="3"/>
  <c r="I7311" i="3"/>
  <c r="I7315" i="3"/>
  <c r="I7319" i="3"/>
  <c r="I7323" i="3"/>
  <c r="I7332" i="3"/>
  <c r="I7337" i="3"/>
  <c r="I7343" i="3"/>
  <c r="I7347" i="3"/>
  <c r="I7351" i="3"/>
  <c r="I7353" i="3"/>
  <c r="I7354" i="3"/>
  <c r="I7358" i="3"/>
  <c r="I7361" i="3"/>
  <c r="I7362" i="3"/>
  <c r="I7365" i="3"/>
  <c r="I7368" i="3"/>
  <c r="I7369" i="3"/>
  <c r="I7375" i="3"/>
  <c r="I7376" i="3"/>
  <c r="I7380" i="3"/>
  <c r="I7386" i="3"/>
  <c r="I7392" i="3"/>
  <c r="I7393" i="3"/>
  <c r="I7397" i="3"/>
  <c r="I7398" i="3"/>
  <c r="I7401" i="3"/>
  <c r="I7404" i="3"/>
  <c r="I7411" i="3"/>
  <c r="I7412" i="3"/>
  <c r="I7420" i="3"/>
  <c r="I7421" i="3"/>
  <c r="I7426" i="3"/>
  <c r="I7434" i="3"/>
  <c r="I7435" i="3"/>
  <c r="I7439" i="3"/>
  <c r="I7442" i="3"/>
  <c r="I7444" i="3"/>
  <c r="I7446" i="3"/>
  <c r="I7449" i="3"/>
  <c r="I7451" i="3"/>
  <c r="I7452" i="3"/>
  <c r="I7461" i="3"/>
  <c r="I7462" i="3"/>
  <c r="I7466" i="3"/>
  <c r="I7467" i="3"/>
  <c r="I7471" i="3"/>
  <c r="I7472" i="3"/>
  <c r="I7475" i="3"/>
  <c r="I7476" i="3"/>
  <c r="I7482" i="3"/>
  <c r="I7487" i="3"/>
  <c r="I7493" i="3"/>
  <c r="I7494" i="3"/>
  <c r="I7500" i="3"/>
  <c r="I7501" i="3"/>
  <c r="I7505" i="3"/>
  <c r="I7515" i="3"/>
  <c r="I7516" i="3"/>
  <c r="I7520" i="3"/>
  <c r="I7525" i="3"/>
  <c r="I7526" i="3"/>
  <c r="I7528" i="3"/>
  <c r="I7529" i="3"/>
  <c r="I7540" i="3"/>
  <c r="I7542" i="3"/>
  <c r="I7546" i="3"/>
  <c r="I7551" i="3"/>
  <c r="I7557" i="3"/>
  <c r="I7560" i="3"/>
  <c r="I7561" i="3"/>
  <c r="I7567" i="3"/>
  <c r="I7568" i="3"/>
  <c r="I7575" i="3"/>
  <c r="I7577" i="3"/>
  <c r="I7586" i="3"/>
  <c r="I7596" i="3"/>
  <c r="I7597" i="3"/>
  <c r="I7604" i="3"/>
  <c r="I7606" i="3"/>
  <c r="I7610" i="3"/>
  <c r="I7615" i="3"/>
  <c r="I7616" i="3"/>
  <c r="I7622" i="3"/>
  <c r="I7626" i="3"/>
  <c r="I7633" i="3"/>
  <c r="I7634" i="3"/>
  <c r="I7641" i="3"/>
  <c r="I7644" i="3"/>
  <c r="I7653" i="3"/>
  <c r="I7658" i="3"/>
  <c r="I7659" i="3"/>
  <c r="I7664" i="3"/>
  <c r="I7666" i="3"/>
  <c r="I7671" i="3"/>
  <c r="I7679" i="3"/>
  <c r="I7680" i="3"/>
  <c r="I7685" i="3"/>
  <c r="I7695" i="3"/>
  <c r="I7696" i="3"/>
  <c r="I7703" i="3"/>
  <c r="I7704" i="3"/>
  <c r="I7708" i="3"/>
  <c r="I7711" i="3"/>
  <c r="N7713" i="3"/>
  <c r="M7713" i="3"/>
  <c r="N7717" i="3"/>
  <c r="M7717" i="3"/>
  <c r="I7719" i="3"/>
  <c r="H7720" i="3"/>
  <c r="I7720" i="3"/>
  <c r="H7724" i="3"/>
  <c r="I7724" i="3"/>
  <c r="N7725" i="3"/>
  <c r="M7725" i="3"/>
  <c r="I7729" i="3"/>
  <c r="N7730" i="3"/>
  <c r="M7730" i="3"/>
  <c r="I7732" i="3"/>
  <c r="H7733" i="3"/>
  <c r="I7733" i="3"/>
  <c r="N7735" i="3"/>
  <c r="M7735" i="3"/>
  <c r="I7737" i="3"/>
  <c r="I7745" i="3"/>
  <c r="N7746" i="3"/>
  <c r="M7746" i="3"/>
  <c r="N7748" i="3"/>
  <c r="M7748" i="3"/>
  <c r="H7752" i="3"/>
  <c r="I7752" i="3"/>
  <c r="N7754" i="3"/>
  <c r="M7754" i="3"/>
  <c r="I7758" i="3"/>
  <c r="I7761" i="3"/>
  <c r="H7762" i="3"/>
  <c r="I7762" i="3"/>
  <c r="N7764" i="3"/>
  <c r="M7764" i="3"/>
  <c r="I7767" i="3"/>
  <c r="H7768" i="3"/>
  <c r="I7768" i="3"/>
  <c r="N7770" i="3"/>
  <c r="M7770" i="3"/>
  <c r="I7773" i="3"/>
  <c r="H7774" i="3"/>
  <c r="I7774" i="3"/>
  <c r="I7778" i="3"/>
  <c r="H7779" i="3"/>
  <c r="I7779" i="3"/>
  <c r="N7781" i="3"/>
  <c r="M7781" i="3"/>
  <c r="I7786" i="3"/>
  <c r="H7787" i="3"/>
  <c r="I7787" i="3"/>
  <c r="N7789" i="3"/>
  <c r="M7789" i="3"/>
  <c r="I7794" i="3"/>
  <c r="H7795" i="3"/>
  <c r="I7795" i="3"/>
  <c r="N7797" i="3"/>
  <c r="M7797" i="3"/>
  <c r="I7802" i="3"/>
  <c r="H7803" i="3"/>
  <c r="I7803" i="3"/>
  <c r="N7805" i="3"/>
  <c r="M7805" i="3"/>
  <c r="I7810" i="3"/>
  <c r="H7811" i="3"/>
  <c r="I7811" i="3"/>
  <c r="N7812" i="3"/>
  <c r="M7812" i="3"/>
  <c r="H7814" i="3"/>
  <c r="I7814" i="3"/>
  <c r="I7818" i="3"/>
  <c r="H7819" i="3"/>
  <c r="I7819" i="3"/>
  <c r="N7824" i="3"/>
  <c r="M7824" i="3"/>
  <c r="I7828" i="3"/>
  <c r="I7831" i="3"/>
  <c r="N7832" i="3"/>
  <c r="M7832" i="3"/>
  <c r="I7838" i="3"/>
  <c r="H7839" i="3"/>
  <c r="I7839" i="3"/>
  <c r="N7840" i="3"/>
  <c r="M7840" i="3"/>
  <c r="I7844" i="3"/>
  <c r="H7845" i="3"/>
  <c r="I7845" i="3"/>
  <c r="N7847" i="3"/>
  <c r="M7847" i="3"/>
  <c r="I7851" i="3"/>
  <c r="N7854" i="3"/>
  <c r="M7854" i="3"/>
  <c r="N7858" i="3"/>
  <c r="M7858" i="3"/>
  <c r="H7860" i="3"/>
  <c r="I7860" i="3"/>
  <c r="N7865" i="3"/>
  <c r="M7865" i="3"/>
  <c r="I7868" i="3"/>
  <c r="H7868" i="3"/>
  <c r="H7874" i="3"/>
  <c r="I7874" i="3"/>
  <c r="N7879" i="3"/>
  <c r="M7879" i="3"/>
  <c r="I7882" i="3"/>
  <c r="H7882" i="3"/>
  <c r="H7887" i="3"/>
  <c r="I7887" i="3"/>
  <c r="N7892" i="3"/>
  <c r="M7892" i="3"/>
  <c r="I7893" i="3"/>
  <c r="H7893" i="3"/>
  <c r="N7907" i="3"/>
  <c r="M7907" i="3"/>
  <c r="I7909" i="3"/>
  <c r="H7909" i="3"/>
  <c r="I7915" i="3"/>
  <c r="H7915" i="3"/>
  <c r="N7935" i="3"/>
  <c r="M7935" i="3"/>
  <c r="N7938" i="3"/>
  <c r="M7938" i="3"/>
  <c r="H7718" i="3"/>
  <c r="I7718" i="3"/>
  <c r="N7720" i="3"/>
  <c r="M7720" i="3"/>
  <c r="H7723" i="3"/>
  <c r="I7723" i="3"/>
  <c r="N7724" i="3"/>
  <c r="M7724" i="3"/>
  <c r="N7733" i="3"/>
  <c r="M7733" i="3"/>
  <c r="H7747" i="3"/>
  <c r="I7747" i="3"/>
  <c r="H7751" i="3"/>
  <c r="I7751" i="3"/>
  <c r="N7752" i="3"/>
  <c r="M7752" i="3"/>
  <c r="N7762" i="3"/>
  <c r="M7762" i="3"/>
  <c r="N7768" i="3"/>
  <c r="M7768" i="3"/>
  <c r="N7774" i="3"/>
  <c r="M7774" i="3"/>
  <c r="H7777" i="3"/>
  <c r="I7777" i="3"/>
  <c r="N7779" i="3"/>
  <c r="M7779" i="3"/>
  <c r="H7785" i="3"/>
  <c r="I7785" i="3"/>
  <c r="N7787" i="3"/>
  <c r="M7787" i="3"/>
  <c r="H7793" i="3"/>
  <c r="I7793" i="3"/>
  <c r="N7795" i="3"/>
  <c r="M7795" i="3"/>
  <c r="H7801" i="3"/>
  <c r="I7801" i="3"/>
  <c r="N7803" i="3"/>
  <c r="M7803" i="3"/>
  <c r="H7809" i="3"/>
  <c r="I7809" i="3"/>
  <c r="N7811" i="3"/>
  <c r="M7811" i="3"/>
  <c r="N7814" i="3"/>
  <c r="M7814" i="3"/>
  <c r="H7817" i="3"/>
  <c r="I7817" i="3"/>
  <c r="N7819" i="3"/>
  <c r="M7819" i="3"/>
  <c r="H7827" i="3"/>
  <c r="I7827" i="3"/>
  <c r="H7830" i="3"/>
  <c r="I7830" i="3"/>
  <c r="N7839" i="3"/>
  <c r="M7839" i="3"/>
  <c r="H7843" i="3"/>
  <c r="I7843" i="3"/>
  <c r="N7845" i="3"/>
  <c r="M7845" i="3"/>
  <c r="H7856" i="3"/>
  <c r="I7856" i="3"/>
  <c r="N7860" i="3"/>
  <c r="M7860" i="3"/>
  <c r="H7863" i="3"/>
  <c r="I7863" i="3"/>
  <c r="N7869" i="3"/>
  <c r="M7869" i="3"/>
  <c r="I7872" i="3"/>
  <c r="H7872" i="3"/>
  <c r="N7883" i="3"/>
  <c r="M7883" i="3"/>
  <c r="I7885" i="3"/>
  <c r="H7885" i="3"/>
  <c r="H7890" i="3"/>
  <c r="I7890" i="3"/>
  <c r="H7896" i="3"/>
  <c r="I7896" i="3"/>
  <c r="H7901" i="3"/>
  <c r="I7901" i="3"/>
  <c r="H7906" i="3"/>
  <c r="I7906" i="3"/>
  <c r="N7916" i="3"/>
  <c r="M7916" i="3"/>
  <c r="I7918" i="3"/>
  <c r="H7918" i="3"/>
  <c r="I7922" i="3"/>
  <c r="H7922" i="3"/>
  <c r="I7928" i="3"/>
  <c r="H7928" i="3"/>
  <c r="H7933" i="3"/>
  <c r="I7933" i="3"/>
  <c r="I7094" i="3"/>
  <c r="I7095" i="3"/>
  <c r="I7101" i="3"/>
  <c r="I7102" i="3"/>
  <c r="I7108" i="3"/>
  <c r="I7115" i="3"/>
  <c r="I7116" i="3"/>
  <c r="I7123" i="3"/>
  <c r="I7124" i="3"/>
  <c r="I7131" i="3"/>
  <c r="I7132" i="3"/>
  <c r="I7139" i="3"/>
  <c r="I7140" i="3"/>
  <c r="I7146" i="3"/>
  <c r="I7151" i="3"/>
  <c r="I7156" i="3"/>
  <c r="I7157" i="3"/>
  <c r="I7161" i="3"/>
  <c r="I7162" i="3"/>
  <c r="I7166" i="3"/>
  <c r="I7172" i="3"/>
  <c r="I7175" i="3"/>
  <c r="I7181" i="3"/>
  <c r="I7187" i="3"/>
  <c r="I7188" i="3"/>
  <c r="I7203" i="3"/>
  <c r="I7205" i="3"/>
  <c r="I7211" i="3"/>
  <c r="I7213" i="3"/>
  <c r="I7214" i="3"/>
  <c r="I7217" i="3"/>
  <c r="I7221" i="3"/>
  <c r="I7223" i="3"/>
  <c r="I7231" i="3"/>
  <c r="I7234" i="3"/>
  <c r="I7235" i="3"/>
  <c r="I7241" i="3"/>
  <c r="I7242" i="3"/>
  <c r="I7249" i="3"/>
  <c r="I7251" i="3"/>
  <c r="I7254" i="3"/>
  <c r="I7259" i="3"/>
  <c r="I7260" i="3"/>
  <c r="I7266" i="3"/>
  <c r="I7270" i="3"/>
  <c r="I7277" i="3"/>
  <c r="I7279" i="3"/>
  <c r="I7283" i="3"/>
  <c r="I7297" i="3"/>
  <c r="I7302" i="3"/>
  <c r="I7305" i="3"/>
  <c r="I7308" i="3"/>
  <c r="I7314" i="3"/>
  <c r="I7316" i="3"/>
  <c r="I7321" i="3"/>
  <c r="I7326" i="3"/>
  <c r="I7327" i="3"/>
  <c r="I7334" i="3"/>
  <c r="I7338" i="3"/>
  <c r="I7339" i="3"/>
  <c r="I7342" i="3"/>
  <c r="I7344" i="3"/>
  <c r="I7349" i="3"/>
  <c r="I7356" i="3"/>
  <c r="I7363" i="3"/>
  <c r="I7372" i="3"/>
  <c r="I7383" i="3"/>
  <c r="I7388" i="3"/>
  <c r="I7389" i="3"/>
  <c r="I7395" i="3"/>
  <c r="I7396" i="3"/>
  <c r="I7400" i="3"/>
  <c r="I7402" i="3"/>
  <c r="I7407" i="3"/>
  <c r="I7408" i="3"/>
  <c r="I7414" i="3"/>
  <c r="I7415" i="3"/>
  <c r="I7418" i="3"/>
  <c r="I7424" i="3"/>
  <c r="I7427" i="3"/>
  <c r="I7431" i="3"/>
  <c r="I7437" i="3"/>
  <c r="I7438" i="3"/>
  <c r="I7445" i="3"/>
  <c r="I7448" i="3"/>
  <c r="I7454" i="3"/>
  <c r="I7455" i="3"/>
  <c r="I7457" i="3"/>
  <c r="I7458" i="3"/>
  <c r="I7464" i="3"/>
  <c r="I7469" i="3"/>
  <c r="I7473" i="3"/>
  <c r="I7485" i="3"/>
  <c r="I7490" i="3"/>
  <c r="I7491" i="3"/>
  <c r="I7497" i="3"/>
  <c r="I7498" i="3"/>
  <c r="I7503" i="3"/>
  <c r="I7506" i="3"/>
  <c r="I7507" i="3"/>
  <c r="I7509" i="3"/>
  <c r="I7510" i="3"/>
  <c r="I7512" i="3"/>
  <c r="I7518" i="3"/>
  <c r="I7522" i="3"/>
  <c r="I7532" i="3"/>
  <c r="I7535" i="3"/>
  <c r="I7544" i="3"/>
  <c r="I7549" i="3"/>
  <c r="I7554" i="3"/>
  <c r="I7558" i="3"/>
  <c r="I7564" i="3"/>
  <c r="I7573" i="3"/>
  <c r="I7574" i="3"/>
  <c r="I7576" i="3"/>
  <c r="I7581" i="3"/>
  <c r="I7582" i="3"/>
  <c r="I7584" i="3"/>
  <c r="I7585" i="3"/>
  <c r="I7589" i="3"/>
  <c r="I7593" i="3"/>
  <c r="I7600" i="3"/>
  <c r="I7601" i="3"/>
  <c r="I7609" i="3"/>
  <c r="I7613" i="3"/>
  <c r="I7619" i="3"/>
  <c r="I7624" i="3"/>
  <c r="I7625" i="3"/>
  <c r="I7629" i="3"/>
  <c r="I7630" i="3"/>
  <c r="I7637" i="3"/>
  <c r="I7638" i="3"/>
  <c r="I7643" i="3"/>
  <c r="I7646" i="3"/>
  <c r="I7647" i="3"/>
  <c r="I7650" i="3"/>
  <c r="I7655" i="3"/>
  <c r="I7661" i="3"/>
  <c r="I7662" i="3"/>
  <c r="I7667" i="3"/>
  <c r="I7668" i="3"/>
  <c r="I7673" i="3"/>
  <c r="I7674" i="3"/>
  <c r="I7677" i="3"/>
  <c r="I7682" i="3"/>
  <c r="I7688" i="3"/>
  <c r="I7691" i="3"/>
  <c r="I7692" i="3"/>
  <c r="I7699" i="3"/>
  <c r="I7700" i="3"/>
  <c r="I7706" i="3"/>
  <c r="I7709" i="3"/>
  <c r="I7714" i="3"/>
  <c r="H7715" i="3"/>
  <c r="I7715" i="3"/>
  <c r="N7718" i="3"/>
  <c r="M7718" i="3"/>
  <c r="I7722" i="3"/>
  <c r="N7723" i="3"/>
  <c r="M7723" i="3"/>
  <c r="I7726" i="3"/>
  <c r="H7727" i="3"/>
  <c r="I7727" i="3"/>
  <c r="I7736" i="3"/>
  <c r="I7738" i="3"/>
  <c r="I7740" i="3"/>
  <c r="H7741" i="3"/>
  <c r="I7741" i="3"/>
  <c r="I7743" i="3"/>
  <c r="N7747" i="3"/>
  <c r="M7747" i="3"/>
  <c r="H7749" i="3"/>
  <c r="I7749" i="3"/>
  <c r="N7751" i="3"/>
  <c r="M7751" i="3"/>
  <c r="I7755" i="3"/>
  <c r="H7756" i="3"/>
  <c r="I7756" i="3"/>
  <c r="I7759" i="3"/>
  <c r="I7765" i="3"/>
  <c r="H7766" i="3"/>
  <c r="I7766" i="3"/>
  <c r="H7771" i="3"/>
  <c r="I7771" i="3"/>
  <c r="I7775" i="3"/>
  <c r="H7776" i="3"/>
  <c r="I7776" i="3"/>
  <c r="N7777" i="3"/>
  <c r="M7777" i="3"/>
  <c r="I7782" i="3"/>
  <c r="H7783" i="3"/>
  <c r="I7783" i="3"/>
  <c r="N7785" i="3"/>
  <c r="M7785" i="3"/>
  <c r="I7790" i="3"/>
  <c r="H7791" i="3"/>
  <c r="I7791" i="3"/>
  <c r="N7793" i="3"/>
  <c r="M7793" i="3"/>
  <c r="I7798" i="3"/>
  <c r="H7799" i="3"/>
  <c r="I7799" i="3"/>
  <c r="N7801" i="3"/>
  <c r="M7801" i="3"/>
  <c r="I7806" i="3"/>
  <c r="H7807" i="3"/>
  <c r="I7807" i="3"/>
  <c r="N7809" i="3"/>
  <c r="M7809" i="3"/>
  <c r="H7813" i="3"/>
  <c r="I7813" i="3"/>
  <c r="H7815" i="3"/>
  <c r="I7815" i="3"/>
  <c r="N7817" i="3"/>
  <c r="M7817" i="3"/>
  <c r="I7821" i="3"/>
  <c r="H7822" i="3"/>
  <c r="I7822" i="3"/>
  <c r="H7825" i="3"/>
  <c r="I7825" i="3"/>
  <c r="N7827" i="3"/>
  <c r="M7827" i="3"/>
  <c r="H7829" i="3"/>
  <c r="I7829" i="3"/>
  <c r="N7830" i="3"/>
  <c r="M7830" i="3"/>
  <c r="H7833" i="3"/>
  <c r="I7833" i="3"/>
  <c r="I7835" i="3"/>
  <c r="H7836" i="3"/>
  <c r="I7836" i="3"/>
  <c r="H7841" i="3"/>
  <c r="I7841" i="3"/>
  <c r="N7843" i="3"/>
  <c r="M7843" i="3"/>
  <c r="I7848" i="3"/>
  <c r="H7849" i="3"/>
  <c r="I7849" i="3"/>
  <c r="H7855" i="3"/>
  <c r="I7855" i="3"/>
  <c r="N7856" i="3"/>
  <c r="M7856" i="3"/>
  <c r="H7867" i="3"/>
  <c r="I7867" i="3"/>
  <c r="I7875" i="3"/>
  <c r="H7875" i="3"/>
  <c r="H7881" i="3"/>
  <c r="I7881" i="3"/>
  <c r="N7886" i="3"/>
  <c r="M7886" i="3"/>
  <c r="I7888" i="3"/>
  <c r="H7888" i="3"/>
  <c r="I7894" i="3"/>
  <c r="H7894" i="3"/>
  <c r="H7903" i="3"/>
  <c r="I7903" i="3"/>
  <c r="I7905" i="3"/>
  <c r="H7905" i="3"/>
  <c r="H7908" i="3"/>
  <c r="I7908" i="3"/>
  <c r="I7912" i="3"/>
  <c r="H7912" i="3"/>
  <c r="H7914" i="3"/>
  <c r="I7914" i="3"/>
  <c r="N7919" i="3"/>
  <c r="M7919" i="3"/>
  <c r="I7923" i="3"/>
  <c r="H7923" i="3"/>
  <c r="H7925" i="3"/>
  <c r="I7925" i="3"/>
  <c r="N7929" i="3"/>
  <c r="M7929" i="3"/>
  <c r="M5977" i="3"/>
  <c r="I5979" i="3"/>
  <c r="I5981" i="3"/>
  <c r="I5983" i="3"/>
  <c r="I5986" i="3"/>
  <c r="M5988" i="3"/>
  <c r="I5990" i="3"/>
  <c r="M5992" i="3"/>
  <c r="M6001" i="3"/>
  <c r="I6002" i="3"/>
  <c r="M6004" i="3"/>
  <c r="I6005" i="3"/>
  <c r="M6006" i="3"/>
  <c r="I6008" i="3"/>
  <c r="M6009" i="3"/>
  <c r="I6010" i="3"/>
  <c r="M6011" i="3"/>
  <c r="I6013" i="3"/>
  <c r="M6015" i="3"/>
  <c r="I6017" i="3"/>
  <c r="M6019" i="3"/>
  <c r="M6022" i="3"/>
  <c r="I6024" i="3"/>
  <c r="I6026" i="3"/>
  <c r="I6028" i="3"/>
  <c r="M6030" i="3"/>
  <c r="I6033" i="3"/>
  <c r="M6035" i="3"/>
  <c r="I6037" i="3"/>
  <c r="M6039" i="3"/>
  <c r="I6041" i="3"/>
  <c r="M6043" i="3"/>
  <c r="I6045" i="3"/>
  <c r="I6048" i="3"/>
  <c r="M6050" i="3"/>
  <c r="I6051" i="3"/>
  <c r="I6054" i="3"/>
  <c r="M6056" i="3"/>
  <c r="I6057" i="3"/>
  <c r="M6058" i="3"/>
  <c r="I6061" i="3"/>
  <c r="M6063" i="3"/>
  <c r="M6064" i="3"/>
  <c r="M6067" i="3"/>
  <c r="M6069" i="3"/>
  <c r="M6072" i="3"/>
  <c r="I6073" i="3"/>
  <c r="I6076" i="3"/>
  <c r="M6077" i="3"/>
  <c r="I6079" i="3"/>
  <c r="I6082" i="3"/>
  <c r="M6084" i="3"/>
  <c r="I6086" i="3"/>
  <c r="I6087" i="3"/>
  <c r="M6088" i="3"/>
  <c r="I6089" i="3"/>
  <c r="I6091" i="3"/>
  <c r="M6093" i="3"/>
  <c r="I6094" i="3"/>
  <c r="I6099" i="3"/>
  <c r="M6104" i="3"/>
  <c r="I6106" i="3"/>
  <c r="M6107" i="3"/>
  <c r="I6109" i="3"/>
  <c r="M6111" i="3"/>
  <c r="I6113" i="3"/>
  <c r="M6115" i="3"/>
  <c r="I6117" i="3"/>
  <c r="M6119" i="3"/>
  <c r="I6121" i="3"/>
  <c r="M6123" i="3"/>
  <c r="I6125" i="3"/>
  <c r="M6127" i="3"/>
  <c r="I6129" i="3"/>
  <c r="M6131" i="3"/>
  <c r="I6133" i="3"/>
  <c r="M6135" i="3"/>
  <c r="I6137" i="3"/>
  <c r="M6138" i="3"/>
  <c r="I6140" i="3"/>
  <c r="M6142" i="3"/>
  <c r="I6144" i="3"/>
  <c r="I6146" i="3"/>
  <c r="M6148" i="3"/>
  <c r="M6150" i="3"/>
  <c r="I6152" i="3"/>
  <c r="I6154" i="3"/>
  <c r="M6155" i="3"/>
  <c r="I6156" i="3"/>
  <c r="M6157" i="3"/>
  <c r="I6159" i="3"/>
  <c r="M6161" i="3"/>
  <c r="I6162" i="3"/>
  <c r="I6165" i="3"/>
  <c r="M6167" i="3"/>
  <c r="I6171" i="3"/>
  <c r="I6174" i="3"/>
  <c r="I6176" i="3"/>
  <c r="M6177" i="3"/>
  <c r="I6178" i="3"/>
  <c r="I6180" i="3"/>
  <c r="M6182" i="3"/>
  <c r="M6185" i="3"/>
  <c r="M6189" i="3"/>
  <c r="I6191" i="3"/>
  <c r="M6193" i="3"/>
  <c r="I6195" i="3"/>
  <c r="I6197" i="3"/>
  <c r="M6198" i="3"/>
  <c r="I6200" i="3"/>
  <c r="I6203" i="3"/>
  <c r="M6205" i="3"/>
  <c r="I6207" i="3"/>
  <c r="M6209" i="3"/>
  <c r="I6211" i="3"/>
  <c r="M6213" i="3"/>
  <c r="I6215" i="3"/>
  <c r="M6217" i="3"/>
  <c r="I6219" i="3"/>
  <c r="M6220" i="3"/>
  <c r="I6222" i="3"/>
  <c r="M6224" i="3"/>
  <c r="I6226" i="3"/>
  <c r="M6228" i="3"/>
  <c r="M6231" i="3"/>
  <c r="I6233" i="3"/>
  <c r="M6234" i="3"/>
  <c r="I6236" i="3"/>
  <c r="M6237" i="3"/>
  <c r="I6241" i="3"/>
  <c r="I6246" i="3"/>
  <c r="M6248" i="3"/>
  <c r="I6250" i="3"/>
  <c r="M6254" i="3"/>
  <c r="I6258" i="3"/>
  <c r="M6259" i="3"/>
  <c r="M6262" i="3"/>
  <c r="I6263" i="3"/>
  <c r="I6266" i="3"/>
  <c r="I6271" i="3"/>
  <c r="I6274" i="3"/>
  <c r="M6275" i="3"/>
  <c r="M6277" i="3"/>
  <c r="I6278" i="3"/>
  <c r="I6280" i="3"/>
  <c r="M6281" i="3"/>
  <c r="M6284" i="3"/>
  <c r="I6285" i="3"/>
  <c r="I6288" i="3"/>
  <c r="M6290" i="3"/>
  <c r="I6294" i="3"/>
  <c r="M6295" i="3"/>
  <c r="M6296" i="3"/>
  <c r="I6297" i="3"/>
  <c r="M6298" i="3"/>
  <c r="I6299" i="3"/>
  <c r="M6300" i="3"/>
  <c r="I6301" i="3"/>
  <c r="M6303" i="3"/>
  <c r="M6308" i="3"/>
  <c r="I6310" i="3"/>
  <c r="M6312" i="3"/>
  <c r="I6314" i="3"/>
  <c r="M6318" i="3"/>
  <c r="M6319" i="3"/>
  <c r="M6324" i="3"/>
  <c r="M6327" i="3"/>
  <c r="M6330" i="3"/>
  <c r="M6335" i="3"/>
  <c r="I6336" i="3"/>
  <c r="M6337" i="3"/>
  <c r="I6339" i="3"/>
  <c r="M6341" i="3"/>
  <c r="I6343" i="3"/>
  <c r="I6345" i="3"/>
  <c r="M6347" i="3"/>
  <c r="M6349" i="3"/>
  <c r="I6351" i="3"/>
  <c r="M6353" i="3"/>
  <c r="I6355" i="3"/>
  <c r="I6357" i="3"/>
  <c r="M6359" i="3"/>
  <c r="M6361" i="3"/>
  <c r="I6364" i="3"/>
  <c r="I6365" i="3"/>
  <c r="M6368" i="3"/>
  <c r="M6370" i="3"/>
  <c r="I6371" i="3"/>
  <c r="I6372" i="3"/>
  <c r="I6373" i="3"/>
  <c r="I6375" i="3"/>
  <c r="M6376" i="3"/>
  <c r="I6381" i="3"/>
  <c r="I6384" i="3"/>
  <c r="H7713" i="3"/>
  <c r="I7713" i="3"/>
  <c r="N7715" i="3"/>
  <c r="M7715" i="3"/>
  <c r="H7717" i="3"/>
  <c r="I7717" i="3"/>
  <c r="H7725" i="3"/>
  <c r="I7725" i="3"/>
  <c r="N7727" i="3"/>
  <c r="M7727" i="3"/>
  <c r="H7730" i="3"/>
  <c r="I7730" i="3"/>
  <c r="H7735" i="3"/>
  <c r="I7735" i="3"/>
  <c r="N7741" i="3"/>
  <c r="M7741" i="3"/>
  <c r="H7746" i="3"/>
  <c r="I7746" i="3"/>
  <c r="H7748" i="3"/>
  <c r="I7748" i="3"/>
  <c r="N7749" i="3"/>
  <c r="M7749" i="3"/>
  <c r="H7754" i="3"/>
  <c r="I7754" i="3"/>
  <c r="N7756" i="3"/>
  <c r="M7756" i="3"/>
  <c r="H7764" i="3"/>
  <c r="I7764" i="3"/>
  <c r="N7766" i="3"/>
  <c r="M7766" i="3"/>
  <c r="H7770" i="3"/>
  <c r="I7770" i="3"/>
  <c r="N7771" i="3"/>
  <c r="M7771" i="3"/>
  <c r="N7776" i="3"/>
  <c r="M7776" i="3"/>
  <c r="H7781" i="3"/>
  <c r="I7781" i="3"/>
  <c r="N7783" i="3"/>
  <c r="M7783" i="3"/>
  <c r="H7789" i="3"/>
  <c r="I7789" i="3"/>
  <c r="N7791" i="3"/>
  <c r="M7791" i="3"/>
  <c r="H7797" i="3"/>
  <c r="I7797" i="3"/>
  <c r="N7799" i="3"/>
  <c r="M7799" i="3"/>
  <c r="H7805" i="3"/>
  <c r="I7805" i="3"/>
  <c r="N7807" i="3"/>
  <c r="M7807" i="3"/>
  <c r="H7812" i="3"/>
  <c r="I7812" i="3"/>
  <c r="N7813" i="3"/>
  <c r="M7813" i="3"/>
  <c r="N7815" i="3"/>
  <c r="M7815" i="3"/>
  <c r="N7822" i="3"/>
  <c r="M7822" i="3"/>
  <c r="H7824" i="3"/>
  <c r="I7824" i="3"/>
  <c r="N7825" i="3"/>
  <c r="M7825" i="3"/>
  <c r="N7829" i="3"/>
  <c r="M7829" i="3"/>
  <c r="H7832" i="3"/>
  <c r="I7832" i="3"/>
  <c r="N7833" i="3"/>
  <c r="M7833" i="3"/>
  <c r="N7836" i="3"/>
  <c r="M7836" i="3"/>
  <c r="H7840" i="3"/>
  <c r="I7840" i="3"/>
  <c r="N7841" i="3"/>
  <c r="M7841" i="3"/>
  <c r="H7847" i="3"/>
  <c r="I7847" i="3"/>
  <c r="N7849" i="3"/>
  <c r="M7849" i="3"/>
  <c r="H7854" i="3"/>
  <c r="I7854" i="3"/>
  <c r="N7855" i="3"/>
  <c r="M7855" i="3"/>
  <c r="H7858" i="3"/>
  <c r="I7858" i="3"/>
  <c r="N7861" i="3"/>
  <c r="M7861" i="3"/>
  <c r="I7864" i="3"/>
  <c r="H7864" i="3"/>
  <c r="H7871" i="3"/>
  <c r="I7871" i="3"/>
  <c r="N7876" i="3"/>
  <c r="M7876" i="3"/>
  <c r="I7878" i="3"/>
  <c r="H7878" i="3"/>
  <c r="H7884" i="3"/>
  <c r="I7884" i="3"/>
  <c r="I7891" i="3"/>
  <c r="H7891" i="3"/>
  <c r="N7895" i="3"/>
  <c r="M7895" i="3"/>
  <c r="N7899" i="3"/>
  <c r="M7899" i="3"/>
  <c r="I7902" i="3"/>
  <c r="H7902" i="3"/>
  <c r="H7904" i="3"/>
  <c r="I7904" i="3"/>
  <c r="N7920" i="3"/>
  <c r="M7920" i="3"/>
  <c r="N7924" i="3"/>
  <c r="M7924" i="3"/>
  <c r="I7926" i="3"/>
  <c r="H7926" i="3"/>
  <c r="I7931" i="3"/>
  <c r="H7931" i="3"/>
  <c r="N7932" i="3"/>
  <c r="M7932" i="3"/>
  <c r="I7934" i="3"/>
  <c r="H7934" i="3"/>
  <c r="H7936" i="3"/>
  <c r="I7936" i="3"/>
  <c r="I7937" i="3"/>
  <c r="H7937" i="3"/>
  <c r="H7941" i="3"/>
  <c r="I7941" i="3"/>
  <c r="I8021" i="3"/>
  <c r="H8021" i="3"/>
  <c r="I8029" i="3"/>
  <c r="H8029" i="3"/>
  <c r="I8036" i="3"/>
  <c r="H8036" i="3"/>
  <c r="I8043" i="3"/>
  <c r="H8043" i="3"/>
  <c r="I8048" i="3"/>
  <c r="H8048" i="3"/>
  <c r="I8058" i="3"/>
  <c r="H8058" i="3"/>
  <c r="I8069" i="3"/>
  <c r="H8069" i="3"/>
  <c r="I8075" i="3"/>
  <c r="H8075" i="3"/>
  <c r="I8078" i="3"/>
  <c r="H8078" i="3"/>
  <c r="I8086" i="3"/>
  <c r="H8086" i="3"/>
  <c r="I8093" i="3"/>
  <c r="H8093" i="3"/>
  <c r="I8114" i="3"/>
  <c r="H8114" i="3"/>
  <c r="I8119" i="3"/>
  <c r="H8119" i="3"/>
  <c r="I8127" i="3"/>
  <c r="H8127" i="3"/>
  <c r="I8141" i="3"/>
  <c r="H8141" i="3"/>
  <c r="I8149" i="3"/>
  <c r="H8149" i="3"/>
  <c r="I8156" i="3"/>
  <c r="H8156" i="3"/>
  <c r="I8164" i="3"/>
  <c r="H8164" i="3"/>
  <c r="H7942" i="3"/>
  <c r="M7943" i="3"/>
  <c r="M7944" i="3"/>
  <c r="H7945" i="3"/>
  <c r="I7947" i="3"/>
  <c r="H7948" i="3"/>
  <c r="M7949" i="3"/>
  <c r="H7950" i="3"/>
  <c r="M7951" i="3"/>
  <c r="H7952" i="3"/>
  <c r="M7953" i="3"/>
  <c r="I7956" i="3"/>
  <c r="H7957" i="3"/>
  <c r="M7958" i="3"/>
  <c r="I7959" i="3"/>
  <c r="H7960" i="3"/>
  <c r="M7961" i="3"/>
  <c r="I7962" i="3"/>
  <c r="M7963" i="3"/>
  <c r="I7965" i="3"/>
  <c r="H7966" i="3"/>
  <c r="M7967" i="3"/>
  <c r="M7968" i="3"/>
  <c r="H7969" i="3"/>
  <c r="M7970" i="3"/>
  <c r="I7972" i="3"/>
  <c r="H7973" i="3"/>
  <c r="I7975" i="3"/>
  <c r="H7976" i="3"/>
  <c r="I7978" i="3"/>
  <c r="H7979" i="3"/>
  <c r="M7980" i="3"/>
  <c r="I7982" i="3"/>
  <c r="M7984" i="3"/>
  <c r="H7985" i="3"/>
  <c r="M7986" i="3"/>
  <c r="H7987" i="3"/>
  <c r="M7988" i="3"/>
  <c r="M7991" i="3"/>
  <c r="I7992" i="3"/>
  <c r="H7993" i="3"/>
  <c r="M7994" i="3"/>
  <c r="I7996" i="3"/>
  <c r="M7997" i="3"/>
  <c r="I7998" i="3"/>
  <c r="H7999" i="3"/>
  <c r="I8001" i="3"/>
  <c r="H8002" i="3"/>
  <c r="I8004" i="3"/>
  <c r="M8006" i="3"/>
  <c r="I8008" i="3"/>
  <c r="M8009" i="3"/>
  <c r="H8010" i="3"/>
  <c r="I8011" i="3"/>
  <c r="H8012" i="3"/>
  <c r="M8013" i="3"/>
  <c r="H8014" i="3"/>
  <c r="H8017" i="3"/>
  <c r="M8018" i="3"/>
  <c r="I8023" i="3"/>
  <c r="H8023" i="3"/>
  <c r="M8027" i="3"/>
  <c r="I8031" i="3"/>
  <c r="H8031" i="3"/>
  <c r="M8034" i="3"/>
  <c r="I8037" i="3"/>
  <c r="H8037" i="3"/>
  <c r="M8041" i="3"/>
  <c r="I8045" i="3"/>
  <c r="H8045" i="3"/>
  <c r="M8052" i="3"/>
  <c r="M8056" i="3"/>
  <c r="I8060" i="3"/>
  <c r="H8060" i="3"/>
  <c r="M8062" i="3"/>
  <c r="I8064" i="3"/>
  <c r="H8064" i="3"/>
  <c r="M8067" i="3"/>
  <c r="I8071" i="3"/>
  <c r="H8071" i="3"/>
  <c r="M8073" i="3"/>
  <c r="I8080" i="3"/>
  <c r="H8080" i="3"/>
  <c r="M8084" i="3"/>
  <c r="I8088" i="3"/>
  <c r="H8088" i="3"/>
  <c r="I8095" i="3"/>
  <c r="H8095" i="3"/>
  <c r="I8100" i="3"/>
  <c r="H8100" i="3"/>
  <c r="I8103" i="3"/>
  <c r="H8103" i="3"/>
  <c r="I8109" i="3"/>
  <c r="H8109" i="3"/>
  <c r="I8121" i="3"/>
  <c r="H8121" i="3"/>
  <c r="I8129" i="3"/>
  <c r="H8129" i="3"/>
  <c r="I8135" i="3"/>
  <c r="H8135" i="3"/>
  <c r="I8143" i="3"/>
  <c r="H8143" i="3"/>
  <c r="I8158" i="3"/>
  <c r="H8158" i="3"/>
  <c r="I8025" i="3"/>
  <c r="H8025" i="3"/>
  <c r="I8039" i="3"/>
  <c r="H8039" i="3"/>
  <c r="I8055" i="3"/>
  <c r="H8055" i="3"/>
  <c r="I8082" i="3"/>
  <c r="H8082" i="3"/>
  <c r="I8090" i="3"/>
  <c r="H8090" i="3"/>
  <c r="I8097" i="3"/>
  <c r="H8097" i="3"/>
  <c r="I8105" i="3"/>
  <c r="H8105" i="3"/>
  <c r="I8111" i="3"/>
  <c r="H8111" i="3"/>
  <c r="I8115" i="3"/>
  <c r="H8115" i="3"/>
  <c r="I8123" i="3"/>
  <c r="H8123" i="3"/>
  <c r="I8131" i="3"/>
  <c r="H8131" i="3"/>
  <c r="I8136" i="3"/>
  <c r="H8136" i="3"/>
  <c r="I8138" i="3"/>
  <c r="H8138" i="3"/>
  <c r="I8145" i="3"/>
  <c r="H8145" i="3"/>
  <c r="I8152" i="3"/>
  <c r="H8152" i="3"/>
  <c r="I8160" i="3"/>
  <c r="H8160" i="3"/>
  <c r="I7861" i="3"/>
  <c r="M7863" i="3"/>
  <c r="I7865" i="3"/>
  <c r="M7867" i="3"/>
  <c r="I7869" i="3"/>
  <c r="M7871" i="3"/>
  <c r="M7874" i="3"/>
  <c r="I7876" i="3"/>
  <c r="I7879" i="3"/>
  <c r="M7881" i="3"/>
  <c r="I7883" i="3"/>
  <c r="M7884" i="3"/>
  <c r="I7886" i="3"/>
  <c r="M7887" i="3"/>
  <c r="M7890" i="3"/>
  <c r="I7892" i="3"/>
  <c r="I7895" i="3"/>
  <c r="M7896" i="3"/>
  <c r="I7899" i="3"/>
  <c r="M7901" i="3"/>
  <c r="M7903" i="3"/>
  <c r="M7904" i="3"/>
  <c r="M7906" i="3"/>
  <c r="I7907" i="3"/>
  <c r="M7908" i="3"/>
  <c r="M7914" i="3"/>
  <c r="I7916" i="3"/>
  <c r="I7919" i="3"/>
  <c r="I7920" i="3"/>
  <c r="I7924" i="3"/>
  <c r="M7925" i="3"/>
  <c r="I7929" i="3"/>
  <c r="I7932" i="3"/>
  <c r="M7933" i="3"/>
  <c r="I7935" i="3"/>
  <c r="M7936" i="3"/>
  <c r="I7938" i="3"/>
  <c r="M7941" i="3"/>
  <c r="I7943" i="3"/>
  <c r="I7944" i="3"/>
  <c r="M7947" i="3"/>
  <c r="I7949" i="3"/>
  <c r="I7951" i="3"/>
  <c r="I7953" i="3"/>
  <c r="M7956" i="3"/>
  <c r="I7958" i="3"/>
  <c r="M7959" i="3"/>
  <c r="I7961" i="3"/>
  <c r="M7962" i="3"/>
  <c r="I7963" i="3"/>
  <c r="M7965" i="3"/>
  <c r="I7967" i="3"/>
  <c r="I7968" i="3"/>
  <c r="I7970" i="3"/>
  <c r="M7972" i="3"/>
  <c r="M7975" i="3"/>
  <c r="M7978" i="3"/>
  <c r="I7980" i="3"/>
  <c r="M7982" i="3"/>
  <c r="I7984" i="3"/>
  <c r="I7986" i="3"/>
  <c r="I7988" i="3"/>
  <c r="I7991" i="3"/>
  <c r="M7992" i="3"/>
  <c r="I7994" i="3"/>
  <c r="M7996" i="3"/>
  <c r="I7997" i="3"/>
  <c r="M7998" i="3"/>
  <c r="M8001" i="3"/>
  <c r="M8004" i="3"/>
  <c r="I8006" i="3"/>
  <c r="M8008" i="3"/>
  <c r="I8009" i="3"/>
  <c r="M8011" i="3"/>
  <c r="I8013" i="3"/>
  <c r="I8018" i="3"/>
  <c r="M8023" i="3"/>
  <c r="I8027" i="3"/>
  <c r="H8027" i="3"/>
  <c r="M8031" i="3"/>
  <c r="I8034" i="3"/>
  <c r="H8034" i="3"/>
  <c r="M8037" i="3"/>
  <c r="I8041" i="3"/>
  <c r="H8041" i="3"/>
  <c r="M8045" i="3"/>
  <c r="I8052" i="3"/>
  <c r="H8052" i="3"/>
  <c r="I8056" i="3"/>
  <c r="H8056" i="3"/>
  <c r="M8060" i="3"/>
  <c r="I8062" i="3"/>
  <c r="H8062" i="3"/>
  <c r="M8064" i="3"/>
  <c r="I8067" i="3"/>
  <c r="H8067" i="3"/>
  <c r="M8071" i="3"/>
  <c r="I8073" i="3"/>
  <c r="H8073" i="3"/>
  <c r="M8080" i="3"/>
  <c r="I8084" i="3"/>
  <c r="H8084" i="3"/>
  <c r="M8088" i="3"/>
  <c r="I8099" i="3"/>
  <c r="H8099" i="3"/>
  <c r="I8107" i="3"/>
  <c r="H8107" i="3"/>
  <c r="I8113" i="3"/>
  <c r="H8113" i="3"/>
  <c r="I8117" i="3"/>
  <c r="H8117" i="3"/>
  <c r="I8125" i="3"/>
  <c r="H8125" i="3"/>
  <c r="I8133" i="3"/>
  <c r="H8133" i="3"/>
  <c r="I8147" i="3"/>
  <c r="H8147" i="3"/>
  <c r="I8154" i="3"/>
  <c r="H8154" i="3"/>
  <c r="I8162" i="3"/>
  <c r="H8162" i="3"/>
  <c r="I8637" i="3"/>
  <c r="I8638" i="3"/>
  <c r="I8639" i="3"/>
  <c r="I8641" i="3"/>
  <c r="I8644" i="3"/>
  <c r="H8165" i="3"/>
  <c r="H8167" i="3"/>
  <c r="H8169" i="3"/>
  <c r="H8171" i="3"/>
  <c r="H8173" i="3"/>
  <c r="H8175" i="3"/>
  <c r="H8177" i="3"/>
  <c r="H8179" i="3"/>
  <c r="H8181" i="3"/>
  <c r="H8184" i="3"/>
  <c r="H8186" i="3"/>
  <c r="H8187" i="3"/>
  <c r="H8189" i="3"/>
  <c r="H8191" i="3"/>
  <c r="H8193" i="3"/>
  <c r="H8195" i="3"/>
  <c r="H8197" i="3"/>
  <c r="H8199" i="3"/>
  <c r="H8201" i="3"/>
  <c r="H8203" i="3"/>
  <c r="H8205" i="3"/>
  <c r="H8207" i="3"/>
  <c r="H8209" i="3"/>
  <c r="H8211" i="3"/>
  <c r="H8213" i="3"/>
  <c r="H8215" i="3"/>
  <c r="H8217" i="3"/>
  <c r="H8219" i="3"/>
  <c r="H8221" i="3"/>
  <c r="H8223" i="3"/>
  <c r="H8225" i="3"/>
  <c r="H8227" i="3"/>
  <c r="H8229" i="3"/>
  <c r="H8231" i="3"/>
  <c r="H8233" i="3"/>
  <c r="H8235" i="3"/>
  <c r="H8237" i="3"/>
  <c r="H8239" i="3"/>
  <c r="H8241" i="3"/>
  <c r="H8243" i="3"/>
  <c r="H8245" i="3"/>
  <c r="H8247" i="3"/>
  <c r="H8249" i="3"/>
  <c r="H8251" i="3"/>
  <c r="H8254" i="3"/>
  <c r="H8256" i="3"/>
  <c r="H8258" i="3"/>
  <c r="H8259" i="3"/>
  <c r="H8261" i="3"/>
  <c r="H8263" i="3"/>
  <c r="H8265" i="3"/>
  <c r="H8268" i="3"/>
  <c r="H8270" i="3"/>
  <c r="H8273" i="3"/>
  <c r="H8278" i="3"/>
  <c r="H8281" i="3"/>
  <c r="H8283" i="3"/>
  <c r="H8285" i="3"/>
  <c r="H8287" i="3"/>
  <c r="H8289" i="3"/>
  <c r="H8290" i="3"/>
  <c r="H8292" i="3"/>
  <c r="H8293" i="3"/>
  <c r="H8294" i="3"/>
  <c r="H8295" i="3"/>
  <c r="H8297" i="3"/>
  <c r="H8299" i="3"/>
  <c r="H8301" i="3"/>
  <c r="H8303" i="3"/>
  <c r="H8305" i="3"/>
  <c r="H8306" i="3"/>
  <c r="H8307" i="3"/>
  <c r="H8308" i="3"/>
  <c r="H8310" i="3"/>
  <c r="H8311" i="3"/>
  <c r="H8315" i="3"/>
  <c r="H8316" i="3"/>
  <c r="H8317" i="3"/>
  <c r="H8318" i="3"/>
  <c r="H8323" i="3"/>
  <c r="H8328" i="3"/>
  <c r="H8332" i="3"/>
  <c r="H8333" i="3"/>
  <c r="H8335" i="3"/>
  <c r="H8337" i="3"/>
  <c r="H8338" i="3"/>
  <c r="M8339" i="3"/>
  <c r="I8340" i="3"/>
  <c r="H8341" i="3"/>
  <c r="I8343" i="3"/>
  <c r="H8345" i="3"/>
  <c r="I8347" i="3"/>
  <c r="H8348" i="3"/>
  <c r="M8349" i="3"/>
  <c r="H8351" i="3"/>
  <c r="I8353" i="3"/>
  <c r="H8354" i="3"/>
  <c r="M8355" i="3"/>
  <c r="I8357" i="3"/>
  <c r="H8358" i="3"/>
  <c r="M8359" i="3"/>
  <c r="I8360" i="3"/>
  <c r="H8361" i="3"/>
  <c r="M8362" i="3"/>
  <c r="I8363" i="3"/>
  <c r="M8364" i="3"/>
  <c r="I8366" i="3"/>
  <c r="M8367" i="3"/>
  <c r="I8369" i="3"/>
  <c r="M8370" i="3"/>
  <c r="I8371" i="3"/>
  <c r="H8372" i="3"/>
  <c r="I8374" i="3"/>
  <c r="H8375" i="3"/>
  <c r="M8377" i="3"/>
  <c r="I8379" i="3"/>
  <c r="M8380" i="3"/>
  <c r="I8382" i="3"/>
  <c r="H8383" i="3"/>
  <c r="M8384" i="3"/>
  <c r="I8386" i="3"/>
  <c r="H8387" i="3"/>
  <c r="M8388" i="3"/>
  <c r="I8390" i="3"/>
  <c r="M8391" i="3"/>
  <c r="I8392" i="3"/>
  <c r="H8393" i="3"/>
  <c r="M8394" i="3"/>
  <c r="I8396" i="3"/>
  <c r="H8397" i="3"/>
  <c r="M8398" i="3"/>
  <c r="I8400" i="3"/>
  <c r="H8401" i="3"/>
  <c r="M8402" i="3"/>
  <c r="I8404" i="3"/>
  <c r="H8405" i="3"/>
  <c r="I8407" i="3"/>
  <c r="M8408" i="3"/>
  <c r="I8410" i="3"/>
  <c r="M8411" i="3"/>
  <c r="I8412" i="3"/>
  <c r="M8413" i="3"/>
  <c r="I8415" i="3"/>
  <c r="M8416" i="3"/>
  <c r="I8417" i="3"/>
  <c r="M8418" i="3"/>
  <c r="I8420" i="3"/>
  <c r="H8421" i="3"/>
  <c r="M8422" i="3"/>
  <c r="I8424" i="3"/>
  <c r="H8425" i="3"/>
  <c r="M8426" i="3"/>
  <c r="I8427" i="3"/>
  <c r="H8428" i="3"/>
  <c r="M8429" i="3"/>
  <c r="I8431" i="3"/>
  <c r="H8432" i="3"/>
  <c r="H8434" i="3"/>
  <c r="I8436" i="3"/>
  <c r="M8437" i="3"/>
  <c r="I8439" i="3"/>
  <c r="H8440" i="3"/>
  <c r="M8441" i="3"/>
  <c r="I8443" i="3"/>
  <c r="H8444" i="3"/>
  <c r="I8446" i="3"/>
  <c r="H8447" i="3"/>
  <c r="H8449" i="3"/>
  <c r="M8450" i="3"/>
  <c r="I8452" i="3"/>
  <c r="H8453" i="3"/>
  <c r="M8454" i="3"/>
  <c r="I8455" i="3"/>
  <c r="M8456" i="3"/>
  <c r="I8457" i="3"/>
  <c r="H8458" i="3"/>
  <c r="I8460" i="3"/>
  <c r="M8461" i="3"/>
  <c r="H8463" i="3"/>
  <c r="I8465" i="3"/>
  <c r="H8466" i="3"/>
  <c r="I8468" i="3"/>
  <c r="H8469" i="3"/>
  <c r="M8470" i="3"/>
  <c r="I8471" i="3"/>
  <c r="H8472" i="3"/>
  <c r="M8473" i="3"/>
  <c r="I8475" i="3"/>
  <c r="H8476" i="3"/>
  <c r="M8477" i="3"/>
  <c r="I8479" i="3"/>
  <c r="H8480" i="3"/>
  <c r="I8482" i="3"/>
  <c r="M8483" i="3"/>
  <c r="I8485" i="3"/>
  <c r="H8486" i="3"/>
  <c r="M8488" i="3"/>
  <c r="H8490" i="3"/>
  <c r="M8491" i="3"/>
  <c r="I8493" i="3"/>
  <c r="H8494" i="3"/>
  <c r="I8495" i="3"/>
  <c r="M8496" i="3"/>
  <c r="I8498" i="3"/>
  <c r="H8499" i="3"/>
  <c r="M8500" i="3"/>
  <c r="I8502" i="3"/>
  <c r="H8503" i="3"/>
  <c r="M8504" i="3"/>
  <c r="I8505" i="3"/>
  <c r="H8506" i="3"/>
  <c r="H8508" i="3"/>
  <c r="H8510" i="3"/>
  <c r="I8512" i="3"/>
  <c r="M8513" i="3"/>
  <c r="I8514" i="3"/>
  <c r="M8515" i="3"/>
  <c r="I8516" i="3"/>
  <c r="H8517" i="3"/>
  <c r="M8518" i="3"/>
  <c r="I8520" i="3"/>
  <c r="M8521" i="3"/>
  <c r="H8522" i="3"/>
  <c r="H8524" i="3"/>
  <c r="I8526" i="3"/>
  <c r="M8527" i="3"/>
  <c r="I8678" i="3"/>
  <c r="H8678" i="3"/>
  <c r="M8679" i="3"/>
  <c r="N8679" i="3"/>
  <c r="I8640" i="3"/>
  <c r="I8642" i="3"/>
  <c r="I8651" i="3"/>
  <c r="I8652" i="3"/>
  <c r="I8653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N8678" i="3"/>
  <c r="N8681" i="3"/>
  <c r="H8683" i="3"/>
  <c r="H8686" i="3"/>
  <c r="H8687" i="3"/>
  <c r="N8693" i="3"/>
  <c r="H8700" i="3"/>
  <c r="N8701" i="3"/>
  <c r="N8706" i="3"/>
  <c r="N8708" i="3"/>
  <c r="N8712" i="3"/>
  <c r="N8718" i="3"/>
  <c r="N8719" i="3"/>
  <c r="N8724" i="3"/>
  <c r="N8725" i="3"/>
  <c r="N8727" i="3"/>
  <c r="N8728" i="3"/>
  <c r="N8731" i="3"/>
  <c r="N8735" i="3"/>
  <c r="N8744" i="3"/>
  <c r="N8745" i="3"/>
  <c r="N8753" i="3"/>
  <c r="N8754" i="3"/>
  <c r="N8758" i="3"/>
  <c r="N8761" i="3"/>
  <c r="N8762" i="3"/>
  <c r="N8763" i="3"/>
  <c r="M8763" i="3"/>
  <c r="I8765" i="3"/>
  <c r="H8766" i="3"/>
  <c r="I8766" i="3"/>
  <c r="N8767" i="3"/>
  <c r="M8767" i="3"/>
  <c r="I8774" i="3"/>
  <c r="H8774" i="3"/>
  <c r="N8766" i="3"/>
  <c r="M8766" i="3"/>
  <c r="H8680" i="3"/>
  <c r="N8682" i="3"/>
  <c r="M8683" i="3"/>
  <c r="N8684" i="3"/>
  <c r="H8685" i="3"/>
  <c r="M8686" i="3"/>
  <c r="M8687" i="3"/>
  <c r="H8688" i="3"/>
  <c r="N8689" i="3"/>
  <c r="N8690" i="3"/>
  <c r="H8691" i="3"/>
  <c r="N8692" i="3"/>
  <c r="H8694" i="3"/>
  <c r="N8695" i="3"/>
  <c r="H8696" i="3"/>
  <c r="H8697" i="3"/>
  <c r="H8698" i="3"/>
  <c r="H8699" i="3"/>
  <c r="M8700" i="3"/>
  <c r="N8703" i="3"/>
  <c r="N8707" i="3"/>
  <c r="N8709" i="3"/>
  <c r="N8710" i="3"/>
  <c r="N8715" i="3"/>
  <c r="N8721" i="3"/>
  <c r="N8734" i="3"/>
  <c r="N8736" i="3"/>
  <c r="N8739" i="3"/>
  <c r="N8740" i="3"/>
  <c r="N8747" i="3"/>
  <c r="N8748" i="3"/>
  <c r="N8751" i="3"/>
  <c r="N8752" i="3"/>
  <c r="N8755" i="3"/>
  <c r="H8764" i="3"/>
  <c r="I8764" i="3"/>
  <c r="I8772" i="3"/>
  <c r="H8772" i="3"/>
  <c r="H8773" i="3"/>
  <c r="I8773" i="3"/>
  <c r="N8756" i="3"/>
  <c r="N8757" i="3"/>
  <c r="N8759" i="3"/>
  <c r="N8760" i="3"/>
  <c r="N8764" i="3"/>
  <c r="M8764" i="3"/>
  <c r="H8770" i="3"/>
  <c r="I8770" i="3"/>
  <c r="H8776" i="3"/>
  <c r="I8778" i="3"/>
  <c r="H8779" i="3"/>
  <c r="M8780" i="3"/>
  <c r="I8781" i="3"/>
  <c r="H8782" i="3"/>
  <c r="H8784" i="3"/>
  <c r="I8785" i="3"/>
  <c r="H8786" i="3"/>
  <c r="I8789" i="3"/>
  <c r="I8794" i="3"/>
  <c r="N8797" i="3"/>
  <c r="M8798" i="3"/>
  <c r="N8798" i="3"/>
  <c r="N8804" i="3"/>
  <c r="M8805" i="3"/>
  <c r="N8805" i="3"/>
  <c r="I8808" i="3"/>
  <c r="H8808" i="3"/>
  <c r="N8811" i="3"/>
  <c r="I8812" i="3"/>
  <c r="H8812" i="3"/>
  <c r="N8816" i="3"/>
  <c r="M8817" i="3"/>
  <c r="N8817" i="3"/>
  <c r="M8822" i="3"/>
  <c r="N8822" i="3"/>
  <c r="I8824" i="3"/>
  <c r="H8824" i="3"/>
  <c r="N8828" i="3"/>
  <c r="M8829" i="3"/>
  <c r="N8829" i="3"/>
  <c r="I8831" i="3"/>
  <c r="H8831" i="3"/>
  <c r="N8832" i="3"/>
  <c r="M8833" i="3"/>
  <c r="N8833" i="3"/>
  <c r="I8836" i="3"/>
  <c r="H8836" i="3"/>
  <c r="N8840" i="3"/>
  <c r="N8845" i="3"/>
  <c r="I8848" i="3"/>
  <c r="H8848" i="3"/>
  <c r="N8856" i="3"/>
  <c r="I8858" i="3"/>
  <c r="H8858" i="3"/>
  <c r="N8862" i="3"/>
  <c r="I8865" i="3"/>
  <c r="H8865" i="3"/>
  <c r="M8869" i="3"/>
  <c r="N8869" i="3"/>
  <c r="N8873" i="3"/>
  <c r="M8874" i="3"/>
  <c r="N8874" i="3"/>
  <c r="I8876" i="3"/>
  <c r="H8876" i="3"/>
  <c r="N8878" i="3"/>
  <c r="M8879" i="3"/>
  <c r="N8879" i="3"/>
  <c r="I8881" i="3"/>
  <c r="H8881" i="3"/>
  <c r="N8885" i="3"/>
  <c r="M8886" i="3"/>
  <c r="N8886" i="3"/>
  <c r="N8890" i="3"/>
  <c r="I8892" i="3"/>
  <c r="H8892" i="3"/>
  <c r="N8896" i="3"/>
  <c r="N8898" i="3"/>
  <c r="N8902" i="3"/>
  <c r="I8903" i="3"/>
  <c r="H8903" i="3"/>
  <c r="M8904" i="3"/>
  <c r="N8904" i="3"/>
  <c r="M8906" i="3"/>
  <c r="N8906" i="3"/>
  <c r="M8907" i="3"/>
  <c r="N8907" i="3"/>
  <c r="I8911" i="3"/>
  <c r="H8911" i="3"/>
  <c r="I8913" i="3"/>
  <c r="H8913" i="3"/>
  <c r="M8915" i="3"/>
  <c r="N8915" i="3"/>
  <c r="N8919" i="3"/>
  <c r="N8923" i="3"/>
  <c r="I8925" i="3"/>
  <c r="H8925" i="3"/>
  <c r="I8929" i="3"/>
  <c r="H8929" i="3"/>
  <c r="N8933" i="3"/>
  <c r="M8934" i="3"/>
  <c r="N8934" i="3"/>
  <c r="N8937" i="3"/>
  <c r="M8938" i="3"/>
  <c r="N8938" i="3"/>
  <c r="I8941" i="3"/>
  <c r="H8941" i="3"/>
  <c r="N8942" i="3"/>
  <c r="I8944" i="3"/>
  <c r="H8944" i="3"/>
  <c r="N8946" i="3"/>
  <c r="M8947" i="3"/>
  <c r="N8947" i="3"/>
  <c r="I8948" i="3"/>
  <c r="H8948" i="3"/>
  <c r="I8951" i="3"/>
  <c r="H8951" i="3"/>
  <c r="N8955" i="3"/>
  <c r="M8956" i="3"/>
  <c r="N8956" i="3"/>
  <c r="I8959" i="3"/>
  <c r="H8959" i="3"/>
  <c r="N8963" i="3"/>
  <c r="M8964" i="3"/>
  <c r="N8964" i="3"/>
  <c r="I8967" i="3"/>
  <c r="H8967" i="3"/>
  <c r="N8971" i="3"/>
  <c r="M8972" i="3"/>
  <c r="N8972" i="3"/>
  <c r="I8975" i="3"/>
  <c r="H8975" i="3"/>
  <c r="N8978" i="3"/>
  <c r="M8979" i="3"/>
  <c r="N8979" i="3"/>
  <c r="I8982" i="3"/>
  <c r="H8982" i="3"/>
  <c r="I8987" i="3"/>
  <c r="H8987" i="3"/>
  <c r="N8991" i="3"/>
  <c r="M8992" i="3"/>
  <c r="N8992" i="3"/>
  <c r="I8995" i="3"/>
  <c r="H8995" i="3"/>
  <c r="N8999" i="3"/>
  <c r="M9000" i="3"/>
  <c r="N9000" i="3"/>
  <c r="I9003" i="3"/>
  <c r="H9003" i="3"/>
  <c r="M9005" i="3"/>
  <c r="N9005" i="3"/>
  <c r="I9008" i="3"/>
  <c r="H9008" i="3"/>
  <c r="N9011" i="3"/>
  <c r="M9012" i="3"/>
  <c r="N9012" i="3"/>
  <c r="I9015" i="3"/>
  <c r="H9015" i="3"/>
  <c r="M9019" i="3"/>
  <c r="N9019" i="3"/>
  <c r="I9022" i="3"/>
  <c r="H9022" i="3"/>
  <c r="M9025" i="3"/>
  <c r="N9025" i="3"/>
  <c r="N9029" i="3"/>
  <c r="M9030" i="3"/>
  <c r="N9030" i="3"/>
  <c r="I9033" i="3"/>
  <c r="H9033" i="3"/>
  <c r="N9037" i="3"/>
  <c r="M9038" i="3"/>
  <c r="N9038" i="3"/>
  <c r="I9040" i="3"/>
  <c r="H9040" i="3"/>
  <c r="N9043" i="3"/>
  <c r="I9045" i="3"/>
  <c r="H9045" i="3"/>
  <c r="N9049" i="3"/>
  <c r="I9052" i="3"/>
  <c r="H9052" i="3"/>
  <c r="N9054" i="3"/>
  <c r="M9055" i="3"/>
  <c r="N9055" i="3"/>
  <c r="I9056" i="3"/>
  <c r="H9056" i="3"/>
  <c r="M9060" i="3"/>
  <c r="N9060" i="3"/>
  <c r="N9063" i="3"/>
  <c r="N9067" i="3"/>
  <c r="M9072" i="3"/>
  <c r="N9072" i="3"/>
  <c r="M9077" i="3"/>
  <c r="N9077" i="3"/>
  <c r="I9081" i="3"/>
  <c r="H9081" i="3"/>
  <c r="N9084" i="3"/>
  <c r="M9085" i="3"/>
  <c r="N9085" i="3"/>
  <c r="I9088" i="3"/>
  <c r="H9088" i="3"/>
  <c r="N9089" i="3"/>
  <c r="I9090" i="3"/>
  <c r="H9090" i="3"/>
  <c r="N9093" i="3"/>
  <c r="I9096" i="3"/>
  <c r="H9096" i="3"/>
  <c r="N9100" i="3"/>
  <c r="M9101" i="3"/>
  <c r="N9101" i="3"/>
  <c r="I9104" i="3"/>
  <c r="H9104" i="3"/>
  <c r="N9108" i="3"/>
  <c r="M9109" i="3"/>
  <c r="N9109" i="3"/>
  <c r="I9112" i="3"/>
  <c r="H9112" i="3"/>
  <c r="N9116" i="3"/>
  <c r="M9117" i="3"/>
  <c r="N9117" i="3"/>
  <c r="I9120" i="3"/>
  <c r="H9120" i="3"/>
  <c r="M9124" i="3"/>
  <c r="N9124" i="3"/>
  <c r="I9129" i="3"/>
  <c r="H9129" i="3"/>
  <c r="N9132" i="3"/>
  <c r="M9133" i="3"/>
  <c r="N9133" i="3"/>
  <c r="I9135" i="3"/>
  <c r="H9135" i="3"/>
  <c r="N9137" i="3"/>
  <c r="I9139" i="3"/>
  <c r="H9139" i="3"/>
  <c r="N9142" i="3"/>
  <c r="M9143" i="3"/>
  <c r="N9143" i="3"/>
  <c r="I9146" i="3"/>
  <c r="H9146" i="3"/>
  <c r="N9149" i="3"/>
  <c r="M9154" i="3"/>
  <c r="N9154" i="3"/>
  <c r="I9157" i="3"/>
  <c r="H9157" i="3"/>
  <c r="N9159" i="3"/>
  <c r="I9160" i="3"/>
  <c r="H9160" i="3"/>
  <c r="N9164" i="3"/>
  <c r="M9165" i="3"/>
  <c r="N9165" i="3"/>
  <c r="I9167" i="3"/>
  <c r="H9167" i="3"/>
  <c r="M9168" i="3"/>
  <c r="N9168" i="3"/>
  <c r="M9169" i="3"/>
  <c r="N9169" i="3"/>
  <c r="I9171" i="3"/>
  <c r="H9171" i="3"/>
  <c r="N9174" i="3"/>
  <c r="M9175" i="3"/>
  <c r="N9175" i="3"/>
  <c r="I9177" i="3"/>
  <c r="H9177" i="3"/>
  <c r="N9180" i="3"/>
  <c r="M9181" i="3"/>
  <c r="N9181" i="3"/>
  <c r="M9183" i="3"/>
  <c r="N9183" i="3"/>
  <c r="M9185" i="3"/>
  <c r="N9185" i="3"/>
  <c r="I9188" i="3"/>
  <c r="H9188" i="3"/>
  <c r="M9192" i="3"/>
  <c r="N9192" i="3"/>
  <c r="I9194" i="3"/>
  <c r="H9194" i="3"/>
  <c r="M9198" i="3"/>
  <c r="N9198" i="3"/>
  <c r="I9200" i="3"/>
  <c r="H9200" i="3"/>
  <c r="I9207" i="3"/>
  <c r="H9207" i="3"/>
  <c r="M9212" i="3"/>
  <c r="N9212" i="3"/>
  <c r="I9215" i="3"/>
  <c r="H9215" i="3"/>
  <c r="M9219" i="3"/>
  <c r="N9219" i="3"/>
  <c r="I9220" i="3"/>
  <c r="H9220" i="3"/>
  <c r="I9222" i="3"/>
  <c r="H9222" i="3"/>
  <c r="M9225" i="3"/>
  <c r="N9225" i="3"/>
  <c r="M9229" i="3"/>
  <c r="N9229" i="3"/>
  <c r="I9231" i="3"/>
  <c r="H9231" i="3"/>
  <c r="M9238" i="3"/>
  <c r="N9238" i="3"/>
  <c r="I9241" i="3"/>
  <c r="H9241" i="3"/>
  <c r="M9246" i="3"/>
  <c r="N9246" i="3"/>
  <c r="M9251" i="3"/>
  <c r="N9251" i="3"/>
  <c r="I9254" i="3"/>
  <c r="H9254" i="3"/>
  <c r="M9259" i="3"/>
  <c r="N9259" i="3"/>
  <c r="I9262" i="3"/>
  <c r="H9262" i="3"/>
  <c r="M9266" i="3"/>
  <c r="N9266" i="3"/>
  <c r="I9269" i="3"/>
  <c r="H9269" i="3"/>
  <c r="M9273" i="3"/>
  <c r="N9273" i="3"/>
  <c r="I9276" i="3"/>
  <c r="H9276" i="3"/>
  <c r="M9280" i="3"/>
  <c r="N9280" i="3"/>
  <c r="I9283" i="3"/>
  <c r="H9283" i="3"/>
  <c r="M9286" i="3"/>
  <c r="N9286" i="3"/>
  <c r="I9289" i="3"/>
  <c r="H9289" i="3"/>
  <c r="M9293" i="3"/>
  <c r="N9293" i="3"/>
  <c r="M9298" i="3"/>
  <c r="N9298" i="3"/>
  <c r="I9300" i="3"/>
  <c r="H9300" i="3"/>
  <c r="I9306" i="3"/>
  <c r="H9306" i="3"/>
  <c r="M9309" i="3"/>
  <c r="N9309" i="3"/>
  <c r="M9317" i="3"/>
  <c r="N9317" i="3"/>
  <c r="M9323" i="3"/>
  <c r="N9323" i="3"/>
  <c r="M9328" i="3"/>
  <c r="N9328" i="3"/>
  <c r="M8796" i="3"/>
  <c r="N8796" i="3"/>
  <c r="I8799" i="3"/>
  <c r="H8799" i="3"/>
  <c r="M8803" i="3"/>
  <c r="N8803" i="3"/>
  <c r="I8806" i="3"/>
  <c r="H8806" i="3"/>
  <c r="M8810" i="3"/>
  <c r="N8810" i="3"/>
  <c r="M8815" i="3"/>
  <c r="N8815" i="3"/>
  <c r="I8818" i="3"/>
  <c r="H8818" i="3"/>
  <c r="M8821" i="3"/>
  <c r="N8821" i="3"/>
  <c r="M8827" i="3"/>
  <c r="N8827" i="3"/>
  <c r="I8834" i="3"/>
  <c r="H8834" i="3"/>
  <c r="M8839" i="3"/>
  <c r="N8839" i="3"/>
  <c r="I8841" i="3"/>
  <c r="H8841" i="3"/>
  <c r="I8846" i="3"/>
  <c r="H8846" i="3"/>
  <c r="M8851" i="3"/>
  <c r="N8851" i="3"/>
  <c r="I8852" i="3"/>
  <c r="H8852" i="3"/>
  <c r="M8855" i="3"/>
  <c r="N8855" i="3"/>
  <c r="I8857" i="3"/>
  <c r="H8857" i="3"/>
  <c r="M8861" i="3"/>
  <c r="N8861" i="3"/>
  <c r="I8863" i="3"/>
  <c r="H8863" i="3"/>
  <c r="M8868" i="3"/>
  <c r="N8868" i="3"/>
  <c r="M8872" i="3"/>
  <c r="N8872" i="3"/>
  <c r="I8875" i="3"/>
  <c r="H8875" i="3"/>
  <c r="M8884" i="3"/>
  <c r="N8884" i="3"/>
  <c r="M8889" i="3"/>
  <c r="N8889" i="3"/>
  <c r="I8891" i="3"/>
  <c r="H8891" i="3"/>
  <c r="M8895" i="3"/>
  <c r="N8895" i="3"/>
  <c r="M8897" i="3"/>
  <c r="N8897" i="3"/>
  <c r="M8899" i="3"/>
  <c r="N8899" i="3"/>
  <c r="M8901" i="3"/>
  <c r="N8901" i="3"/>
  <c r="I8910" i="3"/>
  <c r="H8910" i="3"/>
  <c r="I8914" i="3"/>
  <c r="H8914" i="3"/>
  <c r="I8916" i="3"/>
  <c r="H8916" i="3"/>
  <c r="M8918" i="3"/>
  <c r="N8918" i="3"/>
  <c r="M8922" i="3"/>
  <c r="N8922" i="3"/>
  <c r="I8924" i="3"/>
  <c r="H8924" i="3"/>
  <c r="M8928" i="3"/>
  <c r="N8928" i="3"/>
  <c r="M8932" i="3"/>
  <c r="N8932" i="3"/>
  <c r="M8936" i="3"/>
  <c r="N8936" i="3"/>
  <c r="I8939" i="3"/>
  <c r="H8939" i="3"/>
  <c r="I8943" i="3"/>
  <c r="H8943" i="3"/>
  <c r="M8945" i="3"/>
  <c r="N8945" i="3"/>
  <c r="I8949" i="3"/>
  <c r="H8949" i="3"/>
  <c r="M8954" i="3"/>
  <c r="N8954" i="3"/>
  <c r="I8957" i="3"/>
  <c r="H8957" i="3"/>
  <c r="M8962" i="3"/>
  <c r="N8962" i="3"/>
  <c r="I8965" i="3"/>
  <c r="H8965" i="3"/>
  <c r="N8969" i="3"/>
  <c r="M8970" i="3"/>
  <c r="N8970" i="3"/>
  <c r="I8973" i="3"/>
  <c r="H8973" i="3"/>
  <c r="N8976" i="3"/>
  <c r="M8977" i="3"/>
  <c r="N8977" i="3"/>
  <c r="I8980" i="3"/>
  <c r="H8980" i="3"/>
  <c r="M8984" i="3"/>
  <c r="N8984" i="3"/>
  <c r="I8985" i="3"/>
  <c r="H8985" i="3"/>
  <c r="M8990" i="3"/>
  <c r="N8990" i="3"/>
  <c r="I8993" i="3"/>
  <c r="H8993" i="3"/>
  <c r="M8998" i="3"/>
  <c r="N8998" i="3"/>
  <c r="I9001" i="3"/>
  <c r="H9001" i="3"/>
  <c r="I9006" i="3"/>
  <c r="H9006" i="3"/>
  <c r="M9010" i="3"/>
  <c r="N9010" i="3"/>
  <c r="I9013" i="3"/>
  <c r="H9013" i="3"/>
  <c r="N9017" i="3"/>
  <c r="M9018" i="3"/>
  <c r="N9018" i="3"/>
  <c r="I9020" i="3"/>
  <c r="H9020" i="3"/>
  <c r="M9024" i="3"/>
  <c r="N9024" i="3"/>
  <c r="N9027" i="3"/>
  <c r="M9028" i="3"/>
  <c r="N9028" i="3"/>
  <c r="I9031" i="3"/>
  <c r="H9031" i="3"/>
  <c r="N9035" i="3"/>
  <c r="M9036" i="3"/>
  <c r="N9036" i="3"/>
  <c r="I9039" i="3"/>
  <c r="H9039" i="3"/>
  <c r="N9041" i="3"/>
  <c r="M9042" i="3"/>
  <c r="N9042" i="3"/>
  <c r="N9047" i="3"/>
  <c r="M9048" i="3"/>
  <c r="N9048" i="3"/>
  <c r="I9050" i="3"/>
  <c r="H9050" i="3"/>
  <c r="M9053" i="3"/>
  <c r="N9053" i="3"/>
  <c r="N9058" i="3"/>
  <c r="M9059" i="3"/>
  <c r="N9059" i="3"/>
  <c r="N9061" i="3"/>
  <c r="M9062" i="3"/>
  <c r="N9062" i="3"/>
  <c r="M9066" i="3"/>
  <c r="N9066" i="3"/>
  <c r="I9068" i="3"/>
  <c r="H9068" i="3"/>
  <c r="N9071" i="3"/>
  <c r="N9075" i="3"/>
  <c r="M9076" i="3"/>
  <c r="N9076" i="3"/>
  <c r="I9078" i="3"/>
  <c r="H9078" i="3"/>
  <c r="I9079" i="3"/>
  <c r="H9079" i="3"/>
  <c r="M9083" i="3"/>
  <c r="N9083" i="3"/>
  <c r="I9086" i="3"/>
  <c r="H9086" i="3"/>
  <c r="N9092" i="3"/>
  <c r="I9094" i="3"/>
  <c r="H9094" i="3"/>
  <c r="N9098" i="3"/>
  <c r="M9099" i="3"/>
  <c r="N9099" i="3"/>
  <c r="I9102" i="3"/>
  <c r="H9102" i="3"/>
  <c r="N9106" i="3"/>
  <c r="M9107" i="3"/>
  <c r="N9107" i="3"/>
  <c r="I9110" i="3"/>
  <c r="H9110" i="3"/>
  <c r="N9114" i="3"/>
  <c r="M9115" i="3"/>
  <c r="N9115" i="3"/>
  <c r="I9118" i="3"/>
  <c r="H9118" i="3"/>
  <c r="N9122" i="3"/>
  <c r="M9123" i="3"/>
  <c r="N9123" i="3"/>
  <c r="I9125" i="3"/>
  <c r="H9125" i="3"/>
  <c r="N9127" i="3"/>
  <c r="N9131" i="3"/>
  <c r="I9134" i="3"/>
  <c r="H9134" i="3"/>
  <c r="N9140" i="3"/>
  <c r="M9141" i="3"/>
  <c r="N9141" i="3"/>
  <c r="I9144" i="3"/>
  <c r="H9144" i="3"/>
  <c r="N9147" i="3"/>
  <c r="M9148" i="3"/>
  <c r="N9148" i="3"/>
  <c r="N9151" i="3"/>
  <c r="I9152" i="3"/>
  <c r="H9152" i="3"/>
  <c r="N9153" i="3"/>
  <c r="I9155" i="3"/>
  <c r="H9155" i="3"/>
  <c r="N9162" i="3"/>
  <c r="M9163" i="3"/>
  <c r="N9163" i="3"/>
  <c r="I9170" i="3"/>
  <c r="H9170" i="3"/>
  <c r="M9172" i="3"/>
  <c r="N9172" i="3"/>
  <c r="N9173" i="3"/>
  <c r="M9182" i="3"/>
  <c r="N9182" i="3"/>
  <c r="I9186" i="3"/>
  <c r="H9186" i="3"/>
  <c r="N9190" i="3"/>
  <c r="M9191" i="3"/>
  <c r="N9191" i="3"/>
  <c r="I9193" i="3"/>
  <c r="H9193" i="3"/>
  <c r="N9196" i="3"/>
  <c r="I9199" i="3"/>
  <c r="H9199" i="3"/>
  <c r="N9202" i="3"/>
  <c r="M9203" i="3"/>
  <c r="N9203" i="3"/>
  <c r="I9205" i="3"/>
  <c r="H9205" i="3"/>
  <c r="N9208" i="3"/>
  <c r="M9209" i="3"/>
  <c r="N9209" i="3"/>
  <c r="N9210" i="3"/>
  <c r="I9213" i="3"/>
  <c r="H9213" i="3"/>
  <c r="M9217" i="3"/>
  <c r="N9217" i="3"/>
  <c r="N9223" i="3"/>
  <c r="M9224" i="3"/>
  <c r="N9224" i="3"/>
  <c r="I9226" i="3"/>
  <c r="H9226" i="3"/>
  <c r="M9227" i="3"/>
  <c r="N9227" i="3"/>
  <c r="I9230" i="3"/>
  <c r="H9230" i="3"/>
  <c r="M9233" i="3"/>
  <c r="N9233" i="3"/>
  <c r="N9235" i="3"/>
  <c r="M9236" i="3"/>
  <c r="N9236" i="3"/>
  <c r="I9239" i="3"/>
  <c r="H9239" i="3"/>
  <c r="N9243" i="3"/>
  <c r="M9244" i="3"/>
  <c r="N9244" i="3"/>
  <c r="I9247" i="3"/>
  <c r="H9247" i="3"/>
  <c r="N9249" i="3"/>
  <c r="M9250" i="3"/>
  <c r="N9250" i="3"/>
  <c r="I9252" i="3"/>
  <c r="H9252" i="3"/>
  <c r="N9256" i="3"/>
  <c r="M9257" i="3"/>
  <c r="N9257" i="3"/>
  <c r="I9260" i="3"/>
  <c r="H9260" i="3"/>
  <c r="N9264" i="3"/>
  <c r="M9265" i="3"/>
  <c r="N9265" i="3"/>
  <c r="I9267" i="3"/>
  <c r="H9267" i="3"/>
  <c r="N9270" i="3"/>
  <c r="M9271" i="3"/>
  <c r="N9271" i="3"/>
  <c r="I9274" i="3"/>
  <c r="H9274" i="3"/>
  <c r="N9278" i="3"/>
  <c r="M9279" i="3"/>
  <c r="N9279" i="3"/>
  <c r="I9281" i="3"/>
  <c r="H9281" i="3"/>
  <c r="M9284" i="3"/>
  <c r="N9284" i="3"/>
  <c r="I9287" i="3"/>
  <c r="H9287" i="3"/>
  <c r="N9290" i="3"/>
  <c r="M9291" i="3"/>
  <c r="N9291" i="3"/>
  <c r="I9294" i="3"/>
  <c r="H9294" i="3"/>
  <c r="N9296" i="3"/>
  <c r="M9303" i="3"/>
  <c r="N9303" i="3"/>
  <c r="I9307" i="3"/>
  <c r="H9307" i="3"/>
  <c r="M9312" i="3"/>
  <c r="N9312" i="3"/>
  <c r="I9314" i="3"/>
  <c r="H9314" i="3"/>
  <c r="M9315" i="3"/>
  <c r="N9315" i="3"/>
  <c r="M9320" i="3"/>
  <c r="N9320" i="3"/>
  <c r="I9324" i="3"/>
  <c r="H9324" i="3"/>
  <c r="M9325" i="3"/>
  <c r="N9325" i="3"/>
  <c r="I8767" i="3"/>
  <c r="M8770" i="3"/>
  <c r="M8773" i="3"/>
  <c r="M8778" i="3"/>
  <c r="I8780" i="3"/>
  <c r="M8781" i="3"/>
  <c r="M8785" i="3"/>
  <c r="I8787" i="3"/>
  <c r="I8790" i="3"/>
  <c r="I8791" i="3"/>
  <c r="I8797" i="3"/>
  <c r="H8797" i="3"/>
  <c r="M8801" i="3"/>
  <c r="N8801" i="3"/>
  <c r="I8804" i="3"/>
  <c r="H8804" i="3"/>
  <c r="N8808" i="3"/>
  <c r="M8809" i="3"/>
  <c r="N8809" i="3"/>
  <c r="I8811" i="3"/>
  <c r="H8811" i="3"/>
  <c r="N8812" i="3"/>
  <c r="M8813" i="3"/>
  <c r="N8813" i="3"/>
  <c r="I8816" i="3"/>
  <c r="H8816" i="3"/>
  <c r="M8819" i="3"/>
  <c r="N8819" i="3"/>
  <c r="N8824" i="3"/>
  <c r="M8825" i="3"/>
  <c r="N8825" i="3"/>
  <c r="I8828" i="3"/>
  <c r="H8828" i="3"/>
  <c r="N8831" i="3"/>
  <c r="I8832" i="3"/>
  <c r="H8832" i="3"/>
  <c r="N8836" i="3"/>
  <c r="M8837" i="3"/>
  <c r="N8837" i="3"/>
  <c r="I8840" i="3"/>
  <c r="H8840" i="3"/>
  <c r="M8843" i="3"/>
  <c r="N8843" i="3"/>
  <c r="I8845" i="3"/>
  <c r="H8845" i="3"/>
  <c r="N8848" i="3"/>
  <c r="M8849" i="3"/>
  <c r="N8849" i="3"/>
  <c r="M8854" i="3"/>
  <c r="N8854" i="3"/>
  <c r="I8856" i="3"/>
  <c r="H8856" i="3"/>
  <c r="N8858" i="3"/>
  <c r="M8859" i="3"/>
  <c r="N8859" i="3"/>
  <c r="I8862" i="3"/>
  <c r="H8862" i="3"/>
  <c r="N8865" i="3"/>
  <c r="M8866" i="3"/>
  <c r="N8866" i="3"/>
  <c r="M8871" i="3"/>
  <c r="N8871" i="3"/>
  <c r="I8873" i="3"/>
  <c r="H8873" i="3"/>
  <c r="N8876" i="3"/>
  <c r="I8878" i="3"/>
  <c r="H8878" i="3"/>
  <c r="N8881" i="3"/>
  <c r="M8882" i="3"/>
  <c r="N8882" i="3"/>
  <c r="I8885" i="3"/>
  <c r="H8885" i="3"/>
  <c r="M8888" i="3"/>
  <c r="N8888" i="3"/>
  <c r="I8890" i="3"/>
  <c r="H8890" i="3"/>
  <c r="N8892" i="3"/>
  <c r="M8893" i="3"/>
  <c r="N8893" i="3"/>
  <c r="I8896" i="3"/>
  <c r="H8896" i="3"/>
  <c r="I8898" i="3"/>
  <c r="H8898" i="3"/>
  <c r="I8902" i="3"/>
  <c r="H8902" i="3"/>
  <c r="N8903" i="3"/>
  <c r="M8909" i="3"/>
  <c r="N8909" i="3"/>
  <c r="N8911" i="3"/>
  <c r="M8912" i="3"/>
  <c r="N8912" i="3"/>
  <c r="N8913" i="3"/>
  <c r="I8919" i="3"/>
  <c r="H8919" i="3"/>
  <c r="M8920" i="3"/>
  <c r="N8920" i="3"/>
  <c r="I8923" i="3"/>
  <c r="H8923" i="3"/>
  <c r="M8926" i="3"/>
  <c r="N8926" i="3"/>
  <c r="M8930" i="3"/>
  <c r="N8930" i="3"/>
  <c r="I8933" i="3"/>
  <c r="H8933" i="3"/>
  <c r="M8935" i="3"/>
  <c r="N8935" i="3"/>
  <c r="I8937" i="3"/>
  <c r="H8937" i="3"/>
  <c r="I8942" i="3"/>
  <c r="H8942" i="3"/>
  <c r="I8946" i="3"/>
  <c r="H8946" i="3"/>
  <c r="M8952" i="3"/>
  <c r="N8952" i="3"/>
  <c r="I8955" i="3"/>
  <c r="H8955" i="3"/>
  <c r="M8960" i="3"/>
  <c r="N8960" i="3"/>
  <c r="I8963" i="3"/>
  <c r="H8963" i="3"/>
  <c r="M8968" i="3"/>
  <c r="N8968" i="3"/>
  <c r="I8971" i="3"/>
  <c r="H8971" i="3"/>
  <c r="I8978" i="3"/>
  <c r="H8978" i="3"/>
  <c r="M8983" i="3"/>
  <c r="N8983" i="3"/>
  <c r="M8988" i="3"/>
  <c r="N8988" i="3"/>
  <c r="I8991" i="3"/>
  <c r="H8991" i="3"/>
  <c r="M8996" i="3"/>
  <c r="N8996" i="3"/>
  <c r="I8999" i="3"/>
  <c r="H8999" i="3"/>
  <c r="M9009" i="3"/>
  <c r="N9009" i="3"/>
  <c r="I9011" i="3"/>
  <c r="H9011" i="3"/>
  <c r="M9016" i="3"/>
  <c r="N9016" i="3"/>
  <c r="M9023" i="3"/>
  <c r="N9023" i="3"/>
  <c r="M9026" i="3"/>
  <c r="N9026" i="3"/>
  <c r="I9029" i="3"/>
  <c r="H9029" i="3"/>
  <c r="M9034" i="3"/>
  <c r="N9034" i="3"/>
  <c r="I9037" i="3"/>
  <c r="H9037" i="3"/>
  <c r="I9043" i="3"/>
  <c r="H9043" i="3"/>
  <c r="M9046" i="3"/>
  <c r="N9046" i="3"/>
  <c r="I9049" i="3"/>
  <c r="H9049" i="3"/>
  <c r="I9054" i="3"/>
  <c r="H9054" i="3"/>
  <c r="M9057" i="3"/>
  <c r="N9057" i="3"/>
  <c r="I9063" i="3"/>
  <c r="H9063" i="3"/>
  <c r="M9065" i="3"/>
  <c r="N9065" i="3"/>
  <c r="I9067" i="3"/>
  <c r="H9067" i="3"/>
  <c r="M9070" i="3"/>
  <c r="N9070" i="3"/>
  <c r="M9074" i="3"/>
  <c r="N9074" i="3"/>
  <c r="M9082" i="3"/>
  <c r="N9082" i="3"/>
  <c r="I9084" i="3"/>
  <c r="H9084" i="3"/>
  <c r="I9089" i="3"/>
  <c r="H9089" i="3"/>
  <c r="M9091" i="3"/>
  <c r="N9091" i="3"/>
  <c r="I9093" i="3"/>
  <c r="H9093" i="3"/>
  <c r="M9097" i="3"/>
  <c r="N9097" i="3"/>
  <c r="I9100" i="3"/>
  <c r="H9100" i="3"/>
  <c r="M9105" i="3"/>
  <c r="N9105" i="3"/>
  <c r="I9108" i="3"/>
  <c r="H9108" i="3"/>
  <c r="M9113" i="3"/>
  <c r="N9113" i="3"/>
  <c r="I9116" i="3"/>
  <c r="H9116" i="3"/>
  <c r="M9121" i="3"/>
  <c r="N9121" i="3"/>
  <c r="M9130" i="3"/>
  <c r="N9130" i="3"/>
  <c r="I9132" i="3"/>
  <c r="H9132" i="3"/>
  <c r="N9135" i="3"/>
  <c r="M9136" i="3"/>
  <c r="N9136" i="3"/>
  <c r="I9137" i="3"/>
  <c r="H9137" i="3"/>
  <c r="N9139" i="3"/>
  <c r="I9142" i="3"/>
  <c r="H9142" i="3"/>
  <c r="N9146" i="3"/>
  <c r="I9149" i="3"/>
  <c r="H9149" i="3"/>
  <c r="M9150" i="3"/>
  <c r="N9150" i="3"/>
  <c r="M9158" i="3"/>
  <c r="N9158" i="3"/>
  <c r="I9159" i="3"/>
  <c r="H9159" i="3"/>
  <c r="M9161" i="3"/>
  <c r="N9161" i="3"/>
  <c r="I9164" i="3"/>
  <c r="H9164" i="3"/>
  <c r="N9171" i="3"/>
  <c r="I9174" i="3"/>
  <c r="H9174" i="3"/>
  <c r="N9177" i="3"/>
  <c r="M9178" i="3"/>
  <c r="N9178" i="3"/>
  <c r="I9180" i="3"/>
  <c r="H9180" i="3"/>
  <c r="N9188" i="3"/>
  <c r="M9189" i="3"/>
  <c r="N9189" i="3"/>
  <c r="N9194" i="3"/>
  <c r="M9195" i="3"/>
  <c r="N9195" i="3"/>
  <c r="I9197" i="3"/>
  <c r="H9197" i="3"/>
  <c r="N9200" i="3"/>
  <c r="M9201" i="3"/>
  <c r="N9201" i="3"/>
  <c r="I9204" i="3"/>
  <c r="H9204" i="3"/>
  <c r="N9207" i="3"/>
  <c r="I9211" i="3"/>
  <c r="H9211" i="3"/>
  <c r="N9215" i="3"/>
  <c r="M9216" i="3"/>
  <c r="N9216" i="3"/>
  <c r="I9218" i="3"/>
  <c r="H9218" i="3"/>
  <c r="N9220" i="3"/>
  <c r="M9221" i="3"/>
  <c r="N9221" i="3"/>
  <c r="N9222" i="3"/>
  <c r="I9228" i="3"/>
  <c r="H9228" i="3"/>
  <c r="N9231" i="3"/>
  <c r="M9232" i="3"/>
  <c r="N9232" i="3"/>
  <c r="M9234" i="3"/>
  <c r="N9234" i="3"/>
  <c r="I9237" i="3"/>
  <c r="H9237" i="3"/>
  <c r="N9241" i="3"/>
  <c r="M9242" i="3"/>
  <c r="N9242" i="3"/>
  <c r="I9245" i="3"/>
  <c r="H9245" i="3"/>
  <c r="N9254" i="3"/>
  <c r="M9255" i="3"/>
  <c r="N9255" i="3"/>
  <c r="I9258" i="3"/>
  <c r="H9258" i="3"/>
  <c r="N9262" i="3"/>
  <c r="M9263" i="3"/>
  <c r="N9263" i="3"/>
  <c r="N9269" i="3"/>
  <c r="I9272" i="3"/>
  <c r="H9272" i="3"/>
  <c r="N9276" i="3"/>
  <c r="M9277" i="3"/>
  <c r="N9277" i="3"/>
  <c r="N9283" i="3"/>
  <c r="I9285" i="3"/>
  <c r="H9285" i="3"/>
  <c r="N9289" i="3"/>
  <c r="I9292" i="3"/>
  <c r="H9292" i="3"/>
  <c r="M9295" i="3"/>
  <c r="N9295" i="3"/>
  <c r="I9297" i="3"/>
  <c r="H9297" i="3"/>
  <c r="N9300" i="3"/>
  <c r="M9301" i="3"/>
  <c r="N9301" i="3"/>
  <c r="I9304" i="3"/>
  <c r="H9304" i="3"/>
  <c r="N9306" i="3"/>
  <c r="M9310" i="3"/>
  <c r="N9310" i="3"/>
  <c r="I9316" i="3"/>
  <c r="H9316" i="3"/>
  <c r="M9322" i="3"/>
  <c r="N9322" i="3"/>
  <c r="I9327" i="3"/>
  <c r="H9327" i="3"/>
  <c r="M9329" i="3"/>
  <c r="N9329" i="3"/>
  <c r="I8795" i="3"/>
  <c r="H8795" i="3"/>
  <c r="M8800" i="3"/>
  <c r="N8800" i="3"/>
  <c r="I8802" i="3"/>
  <c r="H8802" i="3"/>
  <c r="M8807" i="3"/>
  <c r="N8807" i="3"/>
  <c r="I8814" i="3"/>
  <c r="H8814" i="3"/>
  <c r="I8820" i="3"/>
  <c r="H8820" i="3"/>
  <c r="M8823" i="3"/>
  <c r="N8823" i="3"/>
  <c r="I8826" i="3"/>
  <c r="H8826" i="3"/>
  <c r="M8830" i="3"/>
  <c r="N8830" i="3"/>
  <c r="M8835" i="3"/>
  <c r="N8835" i="3"/>
  <c r="I8838" i="3"/>
  <c r="H8838" i="3"/>
  <c r="M8842" i="3"/>
  <c r="N8842" i="3"/>
  <c r="I8844" i="3"/>
  <c r="H8844" i="3"/>
  <c r="M8847" i="3"/>
  <c r="N8847" i="3"/>
  <c r="I8850" i="3"/>
  <c r="H8850" i="3"/>
  <c r="M8853" i="3"/>
  <c r="N8853" i="3"/>
  <c r="I8860" i="3"/>
  <c r="H8860" i="3"/>
  <c r="M8864" i="3"/>
  <c r="N8864" i="3"/>
  <c r="I8867" i="3"/>
  <c r="H8867" i="3"/>
  <c r="M8870" i="3"/>
  <c r="N8870" i="3"/>
  <c r="I8877" i="3"/>
  <c r="H8877" i="3"/>
  <c r="M8880" i="3"/>
  <c r="N8880" i="3"/>
  <c r="I8883" i="3"/>
  <c r="H8883" i="3"/>
  <c r="M8887" i="3"/>
  <c r="N8887" i="3"/>
  <c r="I8894" i="3"/>
  <c r="H8894" i="3"/>
  <c r="I8900" i="3"/>
  <c r="H8900" i="3"/>
  <c r="M8905" i="3"/>
  <c r="N8905" i="3"/>
  <c r="M8908" i="3"/>
  <c r="N8908" i="3"/>
  <c r="I8917" i="3"/>
  <c r="H8917" i="3"/>
  <c r="I8921" i="3"/>
  <c r="H8921" i="3"/>
  <c r="I8927" i="3"/>
  <c r="H8927" i="3"/>
  <c r="I8931" i="3"/>
  <c r="H8931" i="3"/>
  <c r="M8940" i="3"/>
  <c r="N8940" i="3"/>
  <c r="M8950" i="3"/>
  <c r="N8950" i="3"/>
  <c r="I8953" i="3"/>
  <c r="H8953" i="3"/>
  <c r="M8958" i="3"/>
  <c r="N8958" i="3"/>
  <c r="I8961" i="3"/>
  <c r="H8961" i="3"/>
  <c r="M8966" i="3"/>
  <c r="N8966" i="3"/>
  <c r="I8969" i="3"/>
  <c r="H8969" i="3"/>
  <c r="M8974" i="3"/>
  <c r="N8974" i="3"/>
  <c r="I8976" i="3"/>
  <c r="H8976" i="3"/>
  <c r="M8981" i="3"/>
  <c r="N8981" i="3"/>
  <c r="M8986" i="3"/>
  <c r="N8986" i="3"/>
  <c r="I8989" i="3"/>
  <c r="H8989" i="3"/>
  <c r="M8994" i="3"/>
  <c r="N8994" i="3"/>
  <c r="I8997" i="3"/>
  <c r="H8997" i="3"/>
  <c r="M9002" i="3"/>
  <c r="N9002" i="3"/>
  <c r="I9004" i="3"/>
  <c r="H9004" i="3"/>
  <c r="M9007" i="3"/>
  <c r="N9007" i="3"/>
  <c r="M9014" i="3"/>
  <c r="N9014" i="3"/>
  <c r="I9017" i="3"/>
  <c r="H9017" i="3"/>
  <c r="M9021" i="3"/>
  <c r="N9021" i="3"/>
  <c r="I9027" i="3"/>
  <c r="H9027" i="3"/>
  <c r="M9032" i="3"/>
  <c r="N9032" i="3"/>
  <c r="I9035" i="3"/>
  <c r="H9035" i="3"/>
  <c r="I9041" i="3"/>
  <c r="H9041" i="3"/>
  <c r="M9044" i="3"/>
  <c r="N9044" i="3"/>
  <c r="I9047" i="3"/>
  <c r="H9047" i="3"/>
  <c r="M9051" i="3"/>
  <c r="N9051" i="3"/>
  <c r="I9058" i="3"/>
  <c r="H9058" i="3"/>
  <c r="I9061" i="3"/>
  <c r="H9061" i="3"/>
  <c r="M9064" i="3"/>
  <c r="N9064" i="3"/>
  <c r="M9069" i="3"/>
  <c r="N9069" i="3"/>
  <c r="I9071" i="3"/>
  <c r="H9071" i="3"/>
  <c r="M9073" i="3"/>
  <c r="N9073" i="3"/>
  <c r="I9075" i="3"/>
  <c r="H9075" i="3"/>
  <c r="M9080" i="3"/>
  <c r="N9080" i="3"/>
  <c r="M9087" i="3"/>
  <c r="N9087" i="3"/>
  <c r="I9092" i="3"/>
  <c r="H9092" i="3"/>
  <c r="M9095" i="3"/>
  <c r="N9095" i="3"/>
  <c r="I9098" i="3"/>
  <c r="H9098" i="3"/>
  <c r="M9103" i="3"/>
  <c r="N9103" i="3"/>
  <c r="I9106" i="3"/>
  <c r="H9106" i="3"/>
  <c r="M9111" i="3"/>
  <c r="N9111" i="3"/>
  <c r="I9114" i="3"/>
  <c r="H9114" i="3"/>
  <c r="M9119" i="3"/>
  <c r="N9119" i="3"/>
  <c r="I9122" i="3"/>
  <c r="H9122" i="3"/>
  <c r="M9126" i="3"/>
  <c r="N9126" i="3"/>
  <c r="I9127" i="3"/>
  <c r="H9127" i="3"/>
  <c r="M9128" i="3"/>
  <c r="N9128" i="3"/>
  <c r="I9131" i="3"/>
  <c r="H9131" i="3"/>
  <c r="M9138" i="3"/>
  <c r="N9138" i="3"/>
  <c r="I9140" i="3"/>
  <c r="H9140" i="3"/>
  <c r="M9145" i="3"/>
  <c r="N9145" i="3"/>
  <c r="I9147" i="3"/>
  <c r="H9147" i="3"/>
  <c r="I9151" i="3"/>
  <c r="H9151" i="3"/>
  <c r="I9153" i="3"/>
  <c r="H9153" i="3"/>
  <c r="M9156" i="3"/>
  <c r="N9156" i="3"/>
  <c r="I9162" i="3"/>
  <c r="H9162" i="3"/>
  <c r="M9166" i="3"/>
  <c r="N9166" i="3"/>
  <c r="I9173" i="3"/>
  <c r="H9173" i="3"/>
  <c r="M9176" i="3"/>
  <c r="N9176" i="3"/>
  <c r="M9179" i="3"/>
  <c r="N9179" i="3"/>
  <c r="M9184" i="3"/>
  <c r="N9184" i="3"/>
  <c r="M9187" i="3"/>
  <c r="N9187" i="3"/>
  <c r="I9190" i="3"/>
  <c r="H9190" i="3"/>
  <c r="I9196" i="3"/>
  <c r="H9196" i="3"/>
  <c r="I9202" i="3"/>
  <c r="H9202" i="3"/>
  <c r="M9206" i="3"/>
  <c r="N9206" i="3"/>
  <c r="I9208" i="3"/>
  <c r="H9208" i="3"/>
  <c r="I9210" i="3"/>
  <c r="H9210" i="3"/>
  <c r="M9214" i="3"/>
  <c r="N9214" i="3"/>
  <c r="I9223" i="3"/>
  <c r="H9223" i="3"/>
  <c r="I9235" i="3"/>
  <c r="H9235" i="3"/>
  <c r="N9239" i="3"/>
  <c r="M9240" i="3"/>
  <c r="N9240" i="3"/>
  <c r="I9243" i="3"/>
  <c r="H9243" i="3"/>
  <c r="M9248" i="3"/>
  <c r="N9248" i="3"/>
  <c r="I9249" i="3"/>
  <c r="H9249" i="3"/>
  <c r="M9253" i="3"/>
  <c r="N9253" i="3"/>
  <c r="I9256" i="3"/>
  <c r="H9256" i="3"/>
  <c r="M9261" i="3"/>
  <c r="N9261" i="3"/>
  <c r="I9264" i="3"/>
  <c r="H9264" i="3"/>
  <c r="M9268" i="3"/>
  <c r="N9268" i="3"/>
  <c r="I9270" i="3"/>
  <c r="H9270" i="3"/>
  <c r="N9274" i="3"/>
  <c r="M9275" i="3"/>
  <c r="N9275" i="3"/>
  <c r="I9278" i="3"/>
  <c r="H9278" i="3"/>
  <c r="N9281" i="3"/>
  <c r="M9282" i="3"/>
  <c r="N9282" i="3"/>
  <c r="N9287" i="3"/>
  <c r="M9288" i="3"/>
  <c r="N9288" i="3"/>
  <c r="I9290" i="3"/>
  <c r="H9290" i="3"/>
  <c r="N9294" i="3"/>
  <c r="I9296" i="3"/>
  <c r="H9296" i="3"/>
  <c r="M9299" i="3"/>
  <c r="N9299" i="3"/>
  <c r="I9302" i="3"/>
  <c r="H9302" i="3"/>
  <c r="M9305" i="3"/>
  <c r="N9305" i="3"/>
  <c r="I9311" i="3"/>
  <c r="H9311" i="3"/>
  <c r="M9313" i="3"/>
  <c r="N9313" i="3"/>
  <c r="I9319" i="3"/>
  <c r="H9319" i="3"/>
  <c r="N9333" i="3"/>
  <c r="N9337" i="3"/>
  <c r="N9340" i="3"/>
  <c r="N9344" i="3"/>
  <c r="N9347" i="3"/>
  <c r="N9352" i="3"/>
  <c r="N9355" i="3"/>
  <c r="N9360" i="3"/>
  <c r="N9365" i="3"/>
  <c r="N9367" i="3"/>
  <c r="N9368" i="3"/>
  <c r="N9372" i="3"/>
  <c r="N9375" i="3"/>
  <c r="N9382" i="3"/>
  <c r="N9395" i="3"/>
  <c r="N9398" i="3"/>
  <c r="N9400" i="3"/>
  <c r="N9407" i="3"/>
  <c r="N9411" i="3"/>
  <c r="N9415" i="3"/>
  <c r="N9419" i="3"/>
  <c r="N9422" i="3"/>
  <c r="N9426" i="3"/>
  <c r="N9430" i="3"/>
  <c r="I9705" i="3"/>
  <c r="H9705" i="3"/>
  <c r="M9716" i="3"/>
  <c r="N9716" i="3"/>
  <c r="M9721" i="3"/>
  <c r="N9721" i="3"/>
  <c r="I9725" i="3"/>
  <c r="H9725" i="3"/>
  <c r="M9735" i="3"/>
  <c r="N9735" i="3"/>
  <c r="N9308" i="3"/>
  <c r="H9310" i="3"/>
  <c r="H9313" i="3"/>
  <c r="H9315" i="3"/>
  <c r="N9318" i="3"/>
  <c r="N9321" i="3"/>
  <c r="H9323" i="3"/>
  <c r="H9325" i="3"/>
  <c r="N9326" i="3"/>
  <c r="H9329" i="3"/>
  <c r="N9330" i="3"/>
  <c r="H9333" i="3"/>
  <c r="N9334" i="3"/>
  <c r="H9337" i="3"/>
  <c r="N9338" i="3"/>
  <c r="H9340" i="3"/>
  <c r="N9341" i="3"/>
  <c r="H9344" i="3"/>
  <c r="N9345" i="3"/>
  <c r="H9347" i="3"/>
  <c r="N9348" i="3"/>
  <c r="N9351" i="3"/>
  <c r="H9352" i="3"/>
  <c r="N9353" i="3"/>
  <c r="H9355" i="3"/>
  <c r="N9356" i="3"/>
  <c r="N9357" i="3"/>
  <c r="H9360" i="3"/>
  <c r="H9365" i="3"/>
  <c r="H9367" i="3"/>
  <c r="H9368" i="3"/>
  <c r="N9370" i="3"/>
  <c r="H9372" i="3"/>
  <c r="N9373" i="3"/>
  <c r="H9375" i="3"/>
  <c r="N9376" i="3"/>
  <c r="N9379" i="3"/>
  <c r="H9382" i="3"/>
  <c r="N9385" i="3"/>
  <c r="N9387" i="3"/>
  <c r="N9390" i="3"/>
  <c r="N9393" i="3"/>
  <c r="H9395" i="3"/>
  <c r="N9396" i="3"/>
  <c r="H9398" i="3"/>
  <c r="H9400" i="3"/>
  <c r="H9407" i="3"/>
  <c r="N9408" i="3"/>
  <c r="H9411" i="3"/>
  <c r="N9412" i="3"/>
  <c r="H9415" i="3"/>
  <c r="N9416" i="3"/>
  <c r="H9419" i="3"/>
  <c r="N9420" i="3"/>
  <c r="H9422" i="3"/>
  <c r="N9423" i="3"/>
  <c r="H9426" i="3"/>
  <c r="N9427" i="3"/>
  <c r="H9430" i="3"/>
  <c r="N9431" i="3"/>
  <c r="N9434" i="3"/>
  <c r="N9438" i="3"/>
  <c r="N9443" i="3"/>
  <c r="N9445" i="3"/>
  <c r="N9446" i="3"/>
  <c r="N9451" i="3"/>
  <c r="N9455" i="3"/>
  <c r="N9456" i="3"/>
  <c r="N9460" i="3"/>
  <c r="N9461" i="3"/>
  <c r="N9466" i="3"/>
  <c r="N9477" i="3"/>
  <c r="N9485" i="3"/>
  <c r="N9486" i="3"/>
  <c r="N9491" i="3"/>
  <c r="N9496" i="3"/>
  <c r="N9497" i="3"/>
  <c r="N9507" i="3"/>
  <c r="N9508" i="3"/>
  <c r="N9516" i="3"/>
  <c r="N9517" i="3"/>
  <c r="N9525" i="3"/>
  <c r="N9526" i="3"/>
  <c r="N9532" i="3"/>
  <c r="N9533" i="3"/>
  <c r="N9539" i="3"/>
  <c r="N9540" i="3"/>
  <c r="N9547" i="3"/>
  <c r="N9548" i="3"/>
  <c r="N9555" i="3"/>
  <c r="N9556" i="3"/>
  <c r="N9563" i="3"/>
  <c r="N9564" i="3"/>
  <c r="N9571" i="3"/>
  <c r="N9572" i="3"/>
  <c r="N9582" i="3"/>
  <c r="N9587" i="3"/>
  <c r="N9593" i="3"/>
  <c r="N9598" i="3"/>
  <c r="N9608" i="3"/>
  <c r="N9609" i="3"/>
  <c r="N9616" i="3"/>
  <c r="N9617" i="3"/>
  <c r="N9622" i="3"/>
  <c r="N9623" i="3"/>
  <c r="N9630" i="3"/>
  <c r="N9631" i="3"/>
  <c r="N9640" i="3"/>
  <c r="N9641" i="3"/>
  <c r="N9646" i="3"/>
  <c r="N9647" i="3"/>
  <c r="N9653" i="3"/>
  <c r="N9658" i="3"/>
  <c r="N9660" i="3"/>
  <c r="N9661" i="3"/>
  <c r="N9668" i="3"/>
  <c r="N9676" i="3"/>
  <c r="N9680" i="3"/>
  <c r="N9686" i="3"/>
  <c r="N9687" i="3"/>
  <c r="N9691" i="3"/>
  <c r="N9694" i="3"/>
  <c r="N9697" i="3"/>
  <c r="N9698" i="3"/>
  <c r="N9699" i="3"/>
  <c r="N9703" i="3"/>
  <c r="N9707" i="3"/>
  <c r="M9708" i="3"/>
  <c r="N9708" i="3"/>
  <c r="I9710" i="3"/>
  <c r="H9710" i="3"/>
  <c r="N9713" i="3"/>
  <c r="M9714" i="3"/>
  <c r="N9714" i="3"/>
  <c r="I9717" i="3"/>
  <c r="H9717" i="3"/>
  <c r="N9718" i="3"/>
  <c r="M9720" i="3"/>
  <c r="N9720" i="3"/>
  <c r="N9723" i="3"/>
  <c r="N9724" i="3"/>
  <c r="N9726" i="3"/>
  <c r="M9727" i="3"/>
  <c r="N9727" i="3"/>
  <c r="N9728" i="3"/>
  <c r="N9729" i="3"/>
  <c r="M9730" i="3"/>
  <c r="N9730" i="3"/>
  <c r="M9732" i="3"/>
  <c r="N9732" i="3"/>
  <c r="M9706" i="3"/>
  <c r="N9706" i="3"/>
  <c r="I9709" i="3"/>
  <c r="H9709" i="3"/>
  <c r="M9712" i="3"/>
  <c r="N9712" i="3"/>
  <c r="I9715" i="3"/>
  <c r="H9715" i="3"/>
  <c r="M9719" i="3"/>
  <c r="N9719" i="3"/>
  <c r="H9331" i="3"/>
  <c r="N9332" i="3"/>
  <c r="H9335" i="3"/>
  <c r="N9336" i="3"/>
  <c r="N9339" i="3"/>
  <c r="H9342" i="3"/>
  <c r="N9343" i="3"/>
  <c r="H9346" i="3"/>
  <c r="H9349" i="3"/>
  <c r="N9350" i="3"/>
  <c r="N9354" i="3"/>
  <c r="H9358" i="3"/>
  <c r="H9359" i="3"/>
  <c r="N9361" i="3"/>
  <c r="H9362" i="3"/>
  <c r="H9363" i="3"/>
  <c r="H9364" i="3"/>
  <c r="H9366" i="3"/>
  <c r="N9369" i="3"/>
  <c r="H9371" i="3"/>
  <c r="N9374" i="3"/>
  <c r="H9377" i="3"/>
  <c r="N9378" i="3"/>
  <c r="H9380" i="3"/>
  <c r="N9381" i="3"/>
  <c r="H9383" i="3"/>
  <c r="N9384" i="3"/>
  <c r="N9386" i="3"/>
  <c r="H9388" i="3"/>
  <c r="N9389" i="3"/>
  <c r="H9391" i="3"/>
  <c r="N9392" i="3"/>
  <c r="H9394" i="3"/>
  <c r="H9397" i="3"/>
  <c r="H9399" i="3"/>
  <c r="N9401" i="3"/>
  <c r="H9402" i="3"/>
  <c r="N9403" i="3"/>
  <c r="N9404" i="3"/>
  <c r="H9405" i="3"/>
  <c r="N9406" i="3"/>
  <c r="H9409" i="3"/>
  <c r="N9410" i="3"/>
  <c r="H9413" i="3"/>
  <c r="N9414" i="3"/>
  <c r="H9417" i="3"/>
  <c r="N9418" i="3"/>
  <c r="N9421" i="3"/>
  <c r="H9424" i="3"/>
  <c r="N9425" i="3"/>
  <c r="H9428" i="3"/>
  <c r="N9429" i="3"/>
  <c r="N9432" i="3"/>
  <c r="N9435" i="3"/>
  <c r="N9441" i="3"/>
  <c r="N9442" i="3"/>
  <c r="N9444" i="3"/>
  <c r="N9448" i="3"/>
  <c r="N9458" i="3"/>
  <c r="N9463" i="3"/>
  <c r="N9469" i="3"/>
  <c r="N9473" i="3"/>
  <c r="N9474" i="3"/>
  <c r="N9479" i="3"/>
  <c r="N9480" i="3"/>
  <c r="N9483" i="3"/>
  <c r="N9488" i="3"/>
  <c r="N9489" i="3"/>
  <c r="N9494" i="3"/>
  <c r="N9500" i="3"/>
  <c r="N9501" i="3"/>
  <c r="N9510" i="3"/>
  <c r="N9511" i="3"/>
  <c r="N9513" i="3"/>
  <c r="N9521" i="3"/>
  <c r="N9522" i="3"/>
  <c r="N9529" i="3"/>
  <c r="N9530" i="3"/>
  <c r="N9536" i="3"/>
  <c r="N9537" i="3"/>
  <c r="N9543" i="3"/>
  <c r="N9544" i="3"/>
  <c r="N9551" i="3"/>
  <c r="N9552" i="3"/>
  <c r="N9559" i="3"/>
  <c r="N9560" i="3"/>
  <c r="N9567" i="3"/>
  <c r="N9568" i="3"/>
  <c r="N9575" i="3"/>
  <c r="N9580" i="3"/>
  <c r="N9590" i="3"/>
  <c r="N9595" i="3"/>
  <c r="N9596" i="3"/>
  <c r="N9600" i="3"/>
  <c r="N9601" i="3"/>
  <c r="N9606" i="3"/>
  <c r="N9607" i="3"/>
  <c r="N9612" i="3"/>
  <c r="N9613" i="3"/>
  <c r="N9619" i="3"/>
  <c r="N9620" i="3"/>
  <c r="N9626" i="3"/>
  <c r="N9627" i="3"/>
  <c r="N9634" i="3"/>
  <c r="N9635" i="3"/>
  <c r="N9638" i="3"/>
  <c r="N9642" i="3"/>
  <c r="N9643" i="3"/>
  <c r="N9650" i="3"/>
  <c r="N9651" i="3"/>
  <c r="N9655" i="3"/>
  <c r="N9656" i="3"/>
  <c r="N9664" i="3"/>
  <c r="N9665" i="3"/>
  <c r="N9670" i="3"/>
  <c r="N9671" i="3"/>
  <c r="N9674" i="3"/>
  <c r="N9675" i="3"/>
  <c r="N9683" i="3"/>
  <c r="N9688" i="3"/>
  <c r="N9701" i="3"/>
  <c r="M9704" i="3"/>
  <c r="N9704" i="3"/>
  <c r="I9707" i="3"/>
  <c r="H9707" i="3"/>
  <c r="N9710" i="3"/>
  <c r="M9711" i="3"/>
  <c r="N9711" i="3"/>
  <c r="I9713" i="3"/>
  <c r="H9713" i="3"/>
  <c r="N9717" i="3"/>
  <c r="I9718" i="3"/>
  <c r="H9718" i="3"/>
  <c r="M9722" i="3"/>
  <c r="N9722" i="3"/>
  <c r="I9723" i="3"/>
  <c r="H9723" i="3"/>
  <c r="I9724" i="3"/>
  <c r="H9724" i="3"/>
  <c r="I9726" i="3"/>
  <c r="H9726" i="3"/>
  <c r="I9728" i="3"/>
  <c r="H9728" i="3"/>
  <c r="I9729" i="3"/>
  <c r="H9729" i="3"/>
  <c r="I9731" i="3"/>
  <c r="H9731" i="3"/>
  <c r="M9733" i="3"/>
  <c r="N9733" i="3"/>
  <c r="I9736" i="3"/>
  <c r="H9736" i="3"/>
  <c r="N9742" i="3"/>
  <c r="N9746" i="3"/>
  <c r="N9750" i="3"/>
  <c r="N9759" i="3"/>
  <c r="N9767" i="3"/>
  <c r="N9776" i="3"/>
  <c r="N9785" i="3"/>
  <c r="N9788" i="3"/>
  <c r="N9799" i="3"/>
  <c r="N9805" i="3"/>
  <c r="N9809" i="3"/>
  <c r="N9812" i="3"/>
  <c r="N9815" i="3"/>
  <c r="H9733" i="3"/>
  <c r="N9734" i="3"/>
  <c r="N9740" i="3"/>
  <c r="N9741" i="3"/>
  <c r="H9742" i="3"/>
  <c r="N9743" i="3"/>
  <c r="H9746" i="3"/>
  <c r="H9750" i="3"/>
  <c r="N9751" i="3"/>
  <c r="N9757" i="3"/>
  <c r="H9759" i="3"/>
  <c r="N9760" i="3"/>
  <c r="N9761" i="3"/>
  <c r="N9764" i="3"/>
  <c r="N9765" i="3"/>
  <c r="H9767" i="3"/>
  <c r="N9768" i="3"/>
  <c r="N9770" i="3"/>
  <c r="N9772" i="3"/>
  <c r="H9776" i="3"/>
  <c r="N9782" i="3"/>
  <c r="H9785" i="3"/>
  <c r="N9786" i="3"/>
  <c r="H9788" i="3"/>
  <c r="N9790" i="3"/>
  <c r="N9791" i="3"/>
  <c r="H9799" i="3"/>
  <c r="N9802" i="3"/>
  <c r="H9805" i="3"/>
  <c r="N9806" i="3"/>
  <c r="N9807" i="3"/>
  <c r="H9809" i="3"/>
  <c r="H9812" i="3"/>
  <c r="N9813" i="3"/>
  <c r="H9815" i="3"/>
  <c r="M9818" i="3"/>
  <c r="N9818" i="3"/>
  <c r="N9737" i="3"/>
  <c r="N9738" i="3"/>
  <c r="N9739" i="3"/>
  <c r="H9744" i="3"/>
  <c r="N9745" i="3"/>
  <c r="N9747" i="3"/>
  <c r="H9748" i="3"/>
  <c r="N9749" i="3"/>
  <c r="H9752" i="3"/>
  <c r="N9753" i="3"/>
  <c r="N9754" i="3"/>
  <c r="H9755" i="3"/>
  <c r="N9756" i="3"/>
  <c r="N9758" i="3"/>
  <c r="H9762" i="3"/>
  <c r="N9763" i="3"/>
  <c r="H9766" i="3"/>
  <c r="H9769" i="3"/>
  <c r="H9771" i="3"/>
  <c r="H9773" i="3"/>
  <c r="N9774" i="3"/>
  <c r="H9775" i="3"/>
  <c r="H9777" i="3"/>
  <c r="N9778" i="3"/>
  <c r="H9779" i="3"/>
  <c r="H9780" i="3"/>
  <c r="N9781" i="3"/>
  <c r="H9783" i="3"/>
  <c r="N9784" i="3"/>
  <c r="N9787" i="3"/>
  <c r="H9789" i="3"/>
  <c r="H9792" i="3"/>
  <c r="N9793" i="3"/>
  <c r="H9794" i="3"/>
  <c r="H9795" i="3"/>
  <c r="N9796" i="3"/>
  <c r="H9797" i="3"/>
  <c r="N9798" i="3"/>
  <c r="N9800" i="3"/>
  <c r="N9801" i="3"/>
  <c r="H9803" i="3"/>
  <c r="N9804" i="3"/>
  <c r="H9808" i="3"/>
  <c r="H9810" i="3"/>
  <c r="N9811" i="3"/>
  <c r="H9814" i="3"/>
  <c r="H9817" i="3"/>
  <c r="N9821" i="3"/>
  <c r="N9823" i="3"/>
  <c r="N9826" i="3"/>
  <c r="N9827" i="3"/>
  <c r="N9832" i="3"/>
  <c r="N9985" i="3"/>
  <c r="N9988" i="3"/>
  <c r="N9991" i="3"/>
  <c r="N9992" i="3"/>
  <c r="N9998" i="3"/>
  <c r="N9980" i="3"/>
  <c r="N9983" i="3"/>
  <c r="N9986" i="3"/>
  <c r="N9994" i="3"/>
  <c r="N9995" i="3"/>
  <c r="N10000" i="3"/>
  <c r="H9831" i="3"/>
  <c r="H9835" i="3"/>
  <c r="N9836" i="3"/>
  <c r="H9837" i="3"/>
  <c r="N10005" i="3"/>
  <c r="M10005" i="3"/>
  <c r="N10006" i="3"/>
  <c r="M10006" i="3"/>
  <c r="I10008" i="3"/>
  <c r="M10010" i="3"/>
  <c r="I10011" i="3"/>
  <c r="I10013" i="3"/>
  <c r="M10014" i="3"/>
  <c r="M10015" i="3"/>
  <c r="M10017" i="3"/>
  <c r="I10018" i="3"/>
  <c r="M10020" i="3"/>
  <c r="M10024" i="3"/>
  <c r="I10026" i="3"/>
  <c r="M10027" i="3"/>
  <c r="I10029" i="3"/>
  <c r="H10029" i="3"/>
  <c r="I10036" i="3"/>
  <c r="H10036" i="3"/>
  <c r="I10033" i="3"/>
  <c r="H10033" i="3"/>
  <c r="I10037" i="3"/>
  <c r="H10037" i="3"/>
  <c r="M10008" i="3"/>
  <c r="I10010" i="3"/>
  <c r="M10011" i="3"/>
  <c r="M10013" i="3"/>
  <c r="I10014" i="3"/>
  <c r="I10015" i="3"/>
  <c r="H10016" i="3"/>
  <c r="I10017" i="3"/>
  <c r="M10018" i="3"/>
  <c r="I10020" i="3"/>
  <c r="H10021" i="3"/>
  <c r="H10022" i="3"/>
  <c r="I10024" i="3"/>
  <c r="H10025" i="3"/>
  <c r="M10026" i="3"/>
  <c r="I10027" i="3"/>
  <c r="I10030" i="3"/>
  <c r="H10030" i="3"/>
  <c r="I10032" i="3"/>
  <c r="H10032" i="3"/>
  <c r="I10034" i="3"/>
  <c r="H10034" i="3"/>
  <c r="I10035" i="3"/>
  <c r="H10035" i="3"/>
  <c r="H10038" i="3"/>
  <c r="H10039" i="3"/>
  <c r="H10040" i="3"/>
  <c r="M10041" i="3"/>
  <c r="H10043" i="3"/>
  <c r="H10044" i="3"/>
  <c r="N10045" i="3"/>
  <c r="M10046" i="3"/>
  <c r="H10048" i="3"/>
  <c r="N10049" i="3"/>
  <c r="M10050" i="3"/>
  <c r="H10052" i="3"/>
  <c r="N10053" i="3"/>
  <c r="M10054" i="3"/>
  <c r="N10055" i="3"/>
  <c r="M10056" i="3"/>
  <c r="H10058" i="3"/>
  <c r="N10059" i="3"/>
  <c r="M10060" i="3"/>
  <c r="N10062" i="3"/>
  <c r="N10063" i="3"/>
  <c r="M10064" i="3"/>
  <c r="H10066" i="3"/>
  <c r="N10067" i="3"/>
  <c r="M10068" i="3"/>
  <c r="H10070" i="3"/>
  <c r="N10071" i="3"/>
  <c r="M10072" i="3"/>
  <c r="H10074" i="3"/>
  <c r="N10075" i="3"/>
  <c r="M10076" i="3"/>
  <c r="H10078" i="3"/>
  <c r="N10079" i="3"/>
  <c r="M10080" i="3"/>
  <c r="M10081" i="3"/>
  <c r="N10082" i="3"/>
  <c r="H10291" i="3"/>
  <c r="I10291" i="3"/>
  <c r="N10292" i="3"/>
  <c r="M10292" i="3"/>
  <c r="H10296" i="3"/>
  <c r="I10296" i="3"/>
  <c r="H10302" i="3"/>
  <c r="I10302" i="3"/>
  <c r="N10303" i="3"/>
  <c r="M10303" i="3"/>
  <c r="N10308" i="3"/>
  <c r="M10308" i="3"/>
  <c r="H10317" i="3"/>
  <c r="I10317" i="3"/>
  <c r="N10318" i="3"/>
  <c r="M10318" i="3"/>
  <c r="H10322" i="3"/>
  <c r="I10322" i="3"/>
  <c r="N10323" i="3"/>
  <c r="M10323" i="3"/>
  <c r="N10328" i="3"/>
  <c r="M10328" i="3"/>
  <c r="H10337" i="3"/>
  <c r="I10337" i="3"/>
  <c r="N10338" i="3"/>
  <c r="M10338" i="3"/>
  <c r="H10341" i="3"/>
  <c r="I10341" i="3"/>
  <c r="N10342" i="3"/>
  <c r="M10342" i="3"/>
  <c r="H10346" i="3"/>
  <c r="I10346" i="3"/>
  <c r="N10353" i="3"/>
  <c r="M10353" i="3"/>
  <c r="N10358" i="3"/>
  <c r="M10358" i="3"/>
  <c r="H10363" i="3"/>
  <c r="I10363" i="3"/>
  <c r="N10365" i="3"/>
  <c r="M10365" i="3"/>
  <c r="N10375" i="3"/>
  <c r="M10375" i="3"/>
  <c r="N10379" i="3"/>
  <c r="M10379" i="3"/>
  <c r="I10381" i="3"/>
  <c r="H10381" i="3"/>
  <c r="N10391" i="3"/>
  <c r="M10391" i="3"/>
  <c r="H10399" i="3"/>
  <c r="I10399" i="3"/>
  <c r="N10405" i="3"/>
  <c r="M10405" i="3"/>
  <c r="N10171" i="3"/>
  <c r="N10173" i="3"/>
  <c r="N10174" i="3"/>
  <c r="N10178" i="3"/>
  <c r="N10185" i="3"/>
  <c r="N10192" i="3"/>
  <c r="N10193" i="3"/>
  <c r="N10208" i="3"/>
  <c r="N10213" i="3"/>
  <c r="N10214" i="3"/>
  <c r="N10219" i="3"/>
  <c r="N10220" i="3"/>
  <c r="N10226" i="3"/>
  <c r="N10227" i="3"/>
  <c r="N10233" i="3"/>
  <c r="N10239" i="3"/>
  <c r="N10240" i="3"/>
  <c r="N10247" i="3"/>
  <c r="N10248" i="3"/>
  <c r="N10255" i="3"/>
  <c r="N10256" i="3"/>
  <c r="N10262" i="3"/>
  <c r="N10268" i="3"/>
  <c r="N10275" i="3"/>
  <c r="N10276" i="3"/>
  <c r="N10285" i="3"/>
  <c r="H10290" i="3"/>
  <c r="I10290" i="3"/>
  <c r="N10291" i="3"/>
  <c r="M10291" i="3"/>
  <c r="H10294" i="3"/>
  <c r="I10294" i="3"/>
  <c r="N10296" i="3"/>
  <c r="M10296" i="3"/>
  <c r="I10300" i="3"/>
  <c r="N10302" i="3"/>
  <c r="M10302" i="3"/>
  <c r="I10305" i="3"/>
  <c r="I10311" i="3"/>
  <c r="H10316" i="3"/>
  <c r="I10316" i="3"/>
  <c r="N10317" i="3"/>
  <c r="M10317" i="3"/>
  <c r="I10320" i="3"/>
  <c r="N10322" i="3"/>
  <c r="M10322" i="3"/>
  <c r="I10326" i="3"/>
  <c r="I10331" i="3"/>
  <c r="I10335" i="3"/>
  <c r="H10336" i="3"/>
  <c r="I10336" i="3"/>
  <c r="N10337" i="3"/>
  <c r="M10337" i="3"/>
  <c r="H10340" i="3"/>
  <c r="I10340" i="3"/>
  <c r="N10341" i="3"/>
  <c r="M10341" i="3"/>
  <c r="I10344" i="3"/>
  <c r="N10346" i="3"/>
  <c r="M10346" i="3"/>
  <c r="H10350" i="3"/>
  <c r="I10350" i="3"/>
  <c r="H10355" i="3"/>
  <c r="I10355" i="3"/>
  <c r="I10360" i="3"/>
  <c r="H10361" i="3"/>
  <c r="I10361" i="3"/>
  <c r="N10363" i="3"/>
  <c r="M10363" i="3"/>
  <c r="I10367" i="3"/>
  <c r="I10372" i="3"/>
  <c r="H10378" i="3"/>
  <c r="I10378" i="3"/>
  <c r="I10384" i="3"/>
  <c r="H10384" i="3"/>
  <c r="N10394" i="3"/>
  <c r="M10394" i="3"/>
  <c r="I10397" i="3"/>
  <c r="H10397" i="3"/>
  <c r="H10403" i="3"/>
  <c r="I10403" i="3"/>
  <c r="N10407" i="3"/>
  <c r="M10407" i="3"/>
  <c r="I10409" i="3"/>
  <c r="H10409" i="3"/>
  <c r="N10290" i="3"/>
  <c r="M10290" i="3"/>
  <c r="H10293" i="3"/>
  <c r="I10293" i="3"/>
  <c r="N10294" i="3"/>
  <c r="M10294" i="3"/>
  <c r="H10299" i="3"/>
  <c r="I10299" i="3"/>
  <c r="H10304" i="3"/>
  <c r="I10304" i="3"/>
  <c r="H10310" i="3"/>
  <c r="I10310" i="3"/>
  <c r="H10315" i="3"/>
  <c r="I10315" i="3"/>
  <c r="N10316" i="3"/>
  <c r="M10316" i="3"/>
  <c r="H10325" i="3"/>
  <c r="I10325" i="3"/>
  <c r="H10330" i="3"/>
  <c r="I10330" i="3"/>
  <c r="H10334" i="3"/>
  <c r="I10334" i="3"/>
  <c r="N10336" i="3"/>
  <c r="M10336" i="3"/>
  <c r="H10339" i="3"/>
  <c r="I10339" i="3"/>
  <c r="N10340" i="3"/>
  <c r="M10340" i="3"/>
  <c r="H10349" i="3"/>
  <c r="I10349" i="3"/>
  <c r="N10350" i="3"/>
  <c r="M10350" i="3"/>
  <c r="H10354" i="3"/>
  <c r="I10354" i="3"/>
  <c r="N10355" i="3"/>
  <c r="M10355" i="3"/>
  <c r="H10359" i="3"/>
  <c r="I10359" i="3"/>
  <c r="N10361" i="3"/>
  <c r="M10361" i="3"/>
  <c r="H10371" i="3"/>
  <c r="I10371" i="3"/>
  <c r="H10377" i="3"/>
  <c r="I10377" i="3"/>
  <c r="N10378" i="3"/>
  <c r="M10378" i="3"/>
  <c r="N10385" i="3"/>
  <c r="M10385" i="3"/>
  <c r="I10387" i="3"/>
  <c r="H10387" i="3"/>
  <c r="H10393" i="3"/>
  <c r="I10393" i="3"/>
  <c r="N10398" i="3"/>
  <c r="M10398" i="3"/>
  <c r="I10400" i="3"/>
  <c r="H10400" i="3"/>
  <c r="H10406" i="3"/>
  <c r="I10406" i="3"/>
  <c r="I10411" i="3"/>
  <c r="H10411" i="3"/>
  <c r="N10176" i="3"/>
  <c r="N10181" i="3"/>
  <c r="N10182" i="3"/>
  <c r="N10188" i="3"/>
  <c r="N10189" i="3"/>
  <c r="N10196" i="3"/>
  <c r="N10197" i="3"/>
  <c r="N10202" i="3"/>
  <c r="N10203" i="3"/>
  <c r="N10204" i="3"/>
  <c r="N10206" i="3"/>
  <c r="N10207" i="3"/>
  <c r="N10210" i="3"/>
  <c r="N10217" i="3"/>
  <c r="N10223" i="3"/>
  <c r="N10230" i="3"/>
  <c r="N10235" i="3"/>
  <c r="N10236" i="3"/>
  <c r="N10243" i="3"/>
  <c r="N10244" i="3"/>
  <c r="N10251" i="3"/>
  <c r="N10252" i="3"/>
  <c r="N10259" i="3"/>
  <c r="N10260" i="3"/>
  <c r="N10265" i="3"/>
  <c r="N10271" i="3"/>
  <c r="N10272" i="3"/>
  <c r="N10278" i="3"/>
  <c r="N10279" i="3"/>
  <c r="N10282" i="3"/>
  <c r="N10288" i="3"/>
  <c r="N10289" i="3"/>
  <c r="M10289" i="3"/>
  <c r="H10292" i="3"/>
  <c r="I10292" i="3"/>
  <c r="N10293" i="3"/>
  <c r="M10293" i="3"/>
  <c r="I10297" i="3"/>
  <c r="N10299" i="3"/>
  <c r="M10299" i="3"/>
  <c r="H10303" i="3"/>
  <c r="I10303" i="3"/>
  <c r="N10304" i="3"/>
  <c r="M10304" i="3"/>
  <c r="I10307" i="3"/>
  <c r="H10308" i="3"/>
  <c r="I10308" i="3"/>
  <c r="N10310" i="3"/>
  <c r="M10310" i="3"/>
  <c r="I10313" i="3"/>
  <c r="N10315" i="3"/>
  <c r="M10315" i="3"/>
  <c r="H10318" i="3"/>
  <c r="I10318" i="3"/>
  <c r="H10323" i="3"/>
  <c r="I10323" i="3"/>
  <c r="N10325" i="3"/>
  <c r="M10325" i="3"/>
  <c r="H10328" i="3"/>
  <c r="I10328" i="3"/>
  <c r="N10330" i="3"/>
  <c r="M10330" i="3"/>
  <c r="N10334" i="3"/>
  <c r="M10334" i="3"/>
  <c r="H10338" i="3"/>
  <c r="I10338" i="3"/>
  <c r="N10339" i="3"/>
  <c r="M10339" i="3"/>
  <c r="H10342" i="3"/>
  <c r="I10342" i="3"/>
  <c r="I10347" i="3"/>
  <c r="N10349" i="3"/>
  <c r="M10349" i="3"/>
  <c r="I10352" i="3"/>
  <c r="H10353" i="3"/>
  <c r="I10353" i="3"/>
  <c r="N10354" i="3"/>
  <c r="M10354" i="3"/>
  <c r="I10357" i="3"/>
  <c r="H10358" i="3"/>
  <c r="I10358" i="3"/>
  <c r="N10359" i="3"/>
  <c r="M10359" i="3"/>
  <c r="I10364" i="3"/>
  <c r="H10365" i="3"/>
  <c r="I10365" i="3"/>
  <c r="I10369" i="3"/>
  <c r="N10371" i="3"/>
  <c r="M10371" i="3"/>
  <c r="I10374" i="3"/>
  <c r="H10375" i="3"/>
  <c r="I10375" i="3"/>
  <c r="N10377" i="3"/>
  <c r="M10377" i="3"/>
  <c r="H10379" i="3"/>
  <c r="I10379" i="3"/>
  <c r="H10383" i="3"/>
  <c r="I10383" i="3"/>
  <c r="N10388" i="3"/>
  <c r="M10388" i="3"/>
  <c r="I10390" i="3"/>
  <c r="H10390" i="3"/>
  <c r="H10396" i="3"/>
  <c r="I10396" i="3"/>
  <c r="N10401" i="3"/>
  <c r="M10401" i="3"/>
  <c r="I10404" i="3"/>
  <c r="H10404" i="3"/>
  <c r="I10450" i="3"/>
  <c r="H10450" i="3"/>
  <c r="H10412" i="3"/>
  <c r="H10413" i="3"/>
  <c r="M10414" i="3"/>
  <c r="I10416" i="3"/>
  <c r="H10417" i="3"/>
  <c r="M10418" i="3"/>
  <c r="I10420" i="3"/>
  <c r="H10421" i="3"/>
  <c r="I10422" i="3"/>
  <c r="M10423" i="3"/>
  <c r="I10424" i="3"/>
  <c r="M10425" i="3"/>
  <c r="I10427" i="3"/>
  <c r="H10428" i="3"/>
  <c r="M10429" i="3"/>
  <c r="I10430" i="3"/>
  <c r="H10431" i="3"/>
  <c r="M10432" i="3"/>
  <c r="I10434" i="3"/>
  <c r="H10435" i="3"/>
  <c r="M10436" i="3"/>
  <c r="H10437" i="3"/>
  <c r="I10438" i="3"/>
  <c r="M10439" i="3"/>
  <c r="I10440" i="3"/>
  <c r="H10441" i="3"/>
  <c r="H10442" i="3"/>
  <c r="I10443" i="3"/>
  <c r="I10449" i="3"/>
  <c r="M10383" i="3"/>
  <c r="I10385" i="3"/>
  <c r="I10388" i="3"/>
  <c r="I10391" i="3"/>
  <c r="M10393" i="3"/>
  <c r="I10394" i="3"/>
  <c r="M10396" i="3"/>
  <c r="I10398" i="3"/>
  <c r="M10399" i="3"/>
  <c r="I10401" i="3"/>
  <c r="M10403" i="3"/>
  <c r="I10405" i="3"/>
  <c r="M10406" i="3"/>
  <c r="I10407" i="3"/>
  <c r="I10414" i="3"/>
  <c r="M10416" i="3"/>
  <c r="I10418" i="3"/>
  <c r="M10420" i="3"/>
  <c r="M10422" i="3"/>
  <c r="I10423" i="3"/>
  <c r="M10424" i="3"/>
  <c r="I10425" i="3"/>
  <c r="M10427" i="3"/>
  <c r="I10429" i="3"/>
  <c r="M10430" i="3"/>
  <c r="I10432" i="3"/>
  <c r="M10434" i="3"/>
  <c r="I10436" i="3"/>
  <c r="M10438" i="3"/>
  <c r="I10439" i="3"/>
  <c r="M10440" i="3"/>
  <c r="N10457" i="3"/>
  <c r="M10457" i="3"/>
  <c r="H10459" i="3"/>
  <c r="I10459" i="3"/>
  <c r="H10460" i="3"/>
  <c r="I10460" i="3"/>
  <c r="I10462" i="3"/>
  <c r="N10463" i="3"/>
  <c r="M10463" i="3"/>
  <c r="I10451" i="3"/>
  <c r="H10455" i="3"/>
  <c r="I10455" i="3"/>
  <c r="H10458" i="3"/>
  <c r="I10458" i="3"/>
  <c r="N10459" i="3"/>
  <c r="M10459" i="3"/>
  <c r="N10460" i="3"/>
  <c r="M10460" i="3"/>
  <c r="N10455" i="3"/>
  <c r="M10455" i="3"/>
  <c r="N10458" i="3"/>
  <c r="M10458" i="3"/>
  <c r="I10461" i="3"/>
  <c r="I10464" i="3"/>
  <c r="M10451" i="3"/>
  <c r="H10457" i="3"/>
  <c r="I10457" i="3"/>
  <c r="H10463" i="3"/>
  <c r="I10463" i="3"/>
  <c r="H10466" i="3"/>
  <c r="I10466" i="3"/>
  <c r="H10469" i="3"/>
  <c r="I10469" i="3"/>
  <c r="H10470" i="3"/>
  <c r="I10470" i="3"/>
  <c r="H10472" i="3"/>
  <c r="I10472" i="3"/>
  <c r="H10474" i="3"/>
  <c r="I10474" i="3"/>
  <c r="H10476" i="3"/>
  <c r="I10476" i="3"/>
  <c r="I10484" i="3"/>
  <c r="H10484" i="3"/>
  <c r="N10485" i="3"/>
  <c r="N10486" i="3"/>
  <c r="N10489" i="3"/>
  <c r="N10491" i="3"/>
  <c r="M10493" i="3"/>
  <c r="N10493" i="3"/>
  <c r="N10498" i="3"/>
  <c r="I10500" i="3"/>
  <c r="H10500" i="3"/>
  <c r="N10503" i="3"/>
  <c r="M10504" i="3"/>
  <c r="N10504" i="3"/>
  <c r="I10507" i="3"/>
  <c r="H10507" i="3"/>
  <c r="M10509" i="3"/>
  <c r="N10509" i="3"/>
  <c r="N10480" i="3"/>
  <c r="N10481" i="3"/>
  <c r="I10488" i="3"/>
  <c r="H10488" i="3"/>
  <c r="M10490" i="3"/>
  <c r="N10490" i="3"/>
  <c r="N10494" i="3"/>
  <c r="M10496" i="3"/>
  <c r="N10496" i="3"/>
  <c r="I10497" i="3"/>
  <c r="H10497" i="3"/>
  <c r="N10502" i="3"/>
  <c r="I10485" i="3"/>
  <c r="H10485" i="3"/>
  <c r="I10486" i="3"/>
  <c r="H10486" i="3"/>
  <c r="M10487" i="3"/>
  <c r="N10487" i="3"/>
  <c r="I10489" i="3"/>
  <c r="H10489" i="3"/>
  <c r="I10491" i="3"/>
  <c r="H10491" i="3"/>
  <c r="M10492" i="3"/>
  <c r="N10492" i="3"/>
  <c r="M10495" i="3"/>
  <c r="N10495" i="3"/>
  <c r="I10498" i="3"/>
  <c r="H10498" i="3"/>
  <c r="M10501" i="3"/>
  <c r="N10501" i="3"/>
  <c r="I10503" i="3"/>
  <c r="H10503" i="3"/>
  <c r="M10505" i="3"/>
  <c r="N10505" i="3"/>
  <c r="M10508" i="3"/>
  <c r="N10508" i="3"/>
  <c r="M10510" i="3"/>
  <c r="N10510" i="3"/>
  <c r="H10479" i="3"/>
  <c r="N10482" i="3"/>
  <c r="N10488" i="3"/>
  <c r="I10494" i="3"/>
  <c r="H10494" i="3"/>
  <c r="M10499" i="3"/>
  <c r="N10499" i="3"/>
  <c r="I10502" i="3"/>
  <c r="H10502" i="3"/>
  <c r="M10506" i="3"/>
  <c r="N10506" i="3"/>
  <c r="N10511" i="3"/>
  <c r="N10515" i="3"/>
  <c r="M10515" i="3"/>
  <c r="H10510" i="3"/>
  <c r="H10511" i="3"/>
  <c r="I10514" i="3"/>
  <c r="H10514" i="3"/>
  <c r="I10517" i="3"/>
  <c r="H10517" i="3"/>
  <c r="H10512" i="3"/>
  <c r="I10564" i="3"/>
  <c r="H10564" i="3"/>
  <c r="I10587" i="3"/>
  <c r="H10587" i="3"/>
  <c r="I10557" i="3"/>
  <c r="H10557" i="3"/>
  <c r="I10559" i="3"/>
  <c r="H10559" i="3"/>
  <c r="M10563" i="3"/>
  <c r="I10580" i="3"/>
  <c r="H10580" i="3"/>
  <c r="I10585" i="3"/>
  <c r="H10585" i="3"/>
  <c r="M10518" i="3"/>
  <c r="H10520" i="3"/>
  <c r="M10521" i="3"/>
  <c r="H10523" i="3"/>
  <c r="M10524" i="3"/>
  <c r="I10526" i="3"/>
  <c r="H10527" i="3"/>
  <c r="M10528" i="3"/>
  <c r="H10529" i="3"/>
  <c r="M10531" i="3"/>
  <c r="I10532" i="3"/>
  <c r="H10533" i="3"/>
  <c r="I10535" i="3"/>
  <c r="M10536" i="3"/>
  <c r="I10538" i="3"/>
  <c r="M10539" i="3"/>
  <c r="I10541" i="3"/>
  <c r="H10542" i="3"/>
  <c r="M10543" i="3"/>
  <c r="I10544" i="3"/>
  <c r="M10546" i="3"/>
  <c r="I10547" i="3"/>
  <c r="M10548" i="3"/>
  <c r="H10550" i="3"/>
  <c r="I10551" i="3"/>
  <c r="I10553" i="3"/>
  <c r="H10554" i="3"/>
  <c r="I10555" i="3"/>
  <c r="I10561" i="3"/>
  <c r="H10561" i="3"/>
  <c r="M10564" i="3"/>
  <c r="M10566" i="3"/>
  <c r="N10566" i="3"/>
  <c r="M10569" i="3"/>
  <c r="N10569" i="3"/>
  <c r="M10571" i="3"/>
  <c r="N10571" i="3"/>
  <c r="M10573" i="3"/>
  <c r="N10573" i="3"/>
  <c r="M10574" i="3"/>
  <c r="N10574" i="3"/>
  <c r="M10576" i="3"/>
  <c r="N10576" i="3"/>
  <c r="I10583" i="3"/>
  <c r="H10583" i="3"/>
  <c r="M10557" i="3"/>
  <c r="M10559" i="3"/>
  <c r="I10563" i="3"/>
  <c r="H10563" i="3"/>
  <c r="H10566" i="3"/>
  <c r="H10569" i="3"/>
  <c r="H10571" i="3"/>
  <c r="H10573" i="3"/>
  <c r="H10574" i="3"/>
  <c r="H10576" i="3"/>
  <c r="N10578" i="3"/>
  <c r="M10578" i="3"/>
  <c r="N10579" i="3"/>
  <c r="M10579" i="3"/>
  <c r="N10581" i="3"/>
  <c r="M10581" i="3"/>
  <c r="N10582" i="3"/>
  <c r="M10582" i="3"/>
  <c r="N10584" i="3"/>
  <c r="M10584" i="3"/>
  <c r="N10586" i="3"/>
  <c r="M10586" i="3"/>
  <c r="N10588" i="3"/>
  <c r="M10588" i="3"/>
  <c r="N10589" i="3"/>
  <c r="M10589" i="3"/>
  <c r="N10590" i="3"/>
  <c r="M10590" i="3"/>
  <c r="N10592" i="3"/>
  <c r="M10592" i="3"/>
  <c r="N10593" i="3"/>
  <c r="M10593" i="3"/>
  <c r="N10596" i="3"/>
  <c r="M10596" i="3"/>
  <c r="N10598" i="3"/>
  <c r="M10598" i="3"/>
  <c r="N10600" i="3"/>
  <c r="M10600" i="3"/>
  <c r="N10602" i="3"/>
  <c r="M10602" i="3"/>
  <c r="N10604" i="3"/>
  <c r="M10604" i="3"/>
  <c r="N10606" i="3"/>
  <c r="M10606" i="3"/>
  <c r="N10608" i="3"/>
  <c r="M10608" i="3"/>
  <c r="N10610" i="3"/>
  <c r="M10610" i="3"/>
  <c r="N10612" i="3"/>
  <c r="M10612" i="3"/>
  <c r="N10614" i="3"/>
  <c r="M10614" i="3"/>
  <c r="N10616" i="3"/>
  <c r="M10616" i="3"/>
  <c r="N10618" i="3"/>
  <c r="M10618" i="3"/>
  <c r="N10620" i="3"/>
  <c r="M10620" i="3"/>
  <c r="N10622" i="3"/>
  <c r="M10622" i="3"/>
  <c r="N10624" i="3"/>
  <c r="M10624" i="3"/>
  <c r="N10626" i="3"/>
  <c r="M10626" i="3"/>
  <c r="H10591" i="3"/>
  <c r="H10594" i="3"/>
  <c r="H10595" i="3"/>
  <c r="H10597" i="3"/>
  <c r="H10599" i="3"/>
  <c r="H10601" i="3"/>
  <c r="H10603" i="3"/>
  <c r="H10605" i="3"/>
  <c r="H10607" i="3"/>
  <c r="H10609" i="3"/>
  <c r="H10611" i="3"/>
  <c r="H10613" i="3"/>
  <c r="H10615" i="3"/>
  <c r="H10617" i="3"/>
  <c r="H10619" i="3"/>
  <c r="H10621" i="3"/>
  <c r="H10623" i="3"/>
  <c r="H10625" i="3"/>
  <c r="H10627" i="3"/>
  <c r="N10631" i="3"/>
  <c r="M10631" i="3"/>
  <c r="H10637" i="3"/>
  <c r="I10637" i="3"/>
  <c r="N10643" i="3"/>
  <c r="M10643" i="3"/>
  <c r="H10649" i="3"/>
  <c r="I10649" i="3"/>
  <c r="N10654" i="3"/>
  <c r="M10654" i="3"/>
  <c r="N10658" i="3"/>
  <c r="M10658" i="3"/>
  <c r="H10663" i="3"/>
  <c r="I10663" i="3"/>
  <c r="M10628" i="3"/>
  <c r="I10629" i="3"/>
  <c r="I10634" i="3"/>
  <c r="H10635" i="3"/>
  <c r="I10635" i="3"/>
  <c r="N10637" i="3"/>
  <c r="M10637" i="3"/>
  <c r="I10640" i="3"/>
  <c r="N10649" i="3"/>
  <c r="M10649" i="3"/>
  <c r="I10651" i="3"/>
  <c r="H10652" i="3"/>
  <c r="I10652" i="3"/>
  <c r="H10656" i="3"/>
  <c r="I10656" i="3"/>
  <c r="H10661" i="3"/>
  <c r="I10661" i="3"/>
  <c r="I10632" i="3"/>
  <c r="H10633" i="3"/>
  <c r="I10633" i="3"/>
  <c r="N10635" i="3"/>
  <c r="M10635" i="3"/>
  <c r="H10639" i="3"/>
  <c r="I10639" i="3"/>
  <c r="I10644" i="3"/>
  <c r="H10647" i="3"/>
  <c r="I10647" i="3"/>
  <c r="N10652" i="3"/>
  <c r="M10652" i="3"/>
  <c r="H10655" i="3"/>
  <c r="I10655" i="3"/>
  <c r="N10656" i="3"/>
  <c r="M10656" i="3"/>
  <c r="I10659" i="3"/>
  <c r="H10660" i="3"/>
  <c r="I10660" i="3"/>
  <c r="N10661" i="3"/>
  <c r="M10661" i="3"/>
  <c r="I10664" i="3"/>
  <c r="H10664" i="3"/>
  <c r="H10628" i="3"/>
  <c r="I10628" i="3"/>
  <c r="H10631" i="3"/>
  <c r="I10631" i="3"/>
  <c r="N10633" i="3"/>
  <c r="M10633" i="3"/>
  <c r="N10639" i="3"/>
  <c r="M10639" i="3"/>
  <c r="H10643" i="3"/>
  <c r="I10643" i="3"/>
  <c r="N10647" i="3"/>
  <c r="M10647" i="3"/>
  <c r="H10654" i="3"/>
  <c r="I10654" i="3"/>
  <c r="N10655" i="3"/>
  <c r="M10655" i="3"/>
  <c r="H10658" i="3"/>
  <c r="I10658" i="3"/>
  <c r="N10660" i="3"/>
  <c r="M10660" i="3"/>
  <c r="N10665" i="3"/>
  <c r="M10665" i="3"/>
  <c r="I10670" i="3"/>
  <c r="I10671" i="3"/>
  <c r="I10677" i="3"/>
  <c r="I10678" i="3"/>
  <c r="I10685" i="3"/>
  <c r="I10686" i="3"/>
  <c r="N10697" i="3"/>
  <c r="M10697" i="3"/>
  <c r="H10700" i="3"/>
  <c r="I10700" i="3"/>
  <c r="N10701" i="3"/>
  <c r="M10701" i="3"/>
  <c r="H10704" i="3"/>
  <c r="I10704" i="3"/>
  <c r="M10663" i="3"/>
  <c r="I10665" i="3"/>
  <c r="I10667" i="3"/>
  <c r="I10673" i="3"/>
  <c r="I10674" i="3"/>
  <c r="I10681" i="3"/>
  <c r="I10682" i="3"/>
  <c r="I10689" i="3"/>
  <c r="I10690" i="3"/>
  <c r="H10699" i="3"/>
  <c r="I10699" i="3"/>
  <c r="H10694" i="3"/>
  <c r="I10694" i="3"/>
  <c r="H10696" i="3"/>
  <c r="I10696" i="3"/>
  <c r="H10703" i="3"/>
  <c r="I10703" i="3"/>
  <c r="I10707" i="3"/>
  <c r="N10714" i="3"/>
  <c r="M10714" i="3"/>
  <c r="I10719" i="3"/>
  <c r="N10725" i="3"/>
  <c r="M10725" i="3"/>
  <c r="H10731" i="3"/>
  <c r="I10731" i="3"/>
  <c r="H10739" i="3"/>
  <c r="I10739" i="3"/>
  <c r="N10741" i="3"/>
  <c r="M10741" i="3"/>
  <c r="N10746" i="3"/>
  <c r="M10746" i="3"/>
  <c r="I10749" i="3"/>
  <c r="H10749" i="3"/>
  <c r="N10754" i="3"/>
  <c r="M10754" i="3"/>
  <c r="N10758" i="3"/>
  <c r="M10758" i="3"/>
  <c r="I10697" i="3"/>
  <c r="M10699" i="3"/>
  <c r="I10701" i="3"/>
  <c r="M10703" i="3"/>
  <c r="M10706" i="3"/>
  <c r="I10708" i="3"/>
  <c r="I10710" i="3"/>
  <c r="M10716" i="3"/>
  <c r="N10718" i="3"/>
  <c r="M10718" i="3"/>
  <c r="I10721" i="3"/>
  <c r="M10727" i="3"/>
  <c r="N10729" i="3"/>
  <c r="M10729" i="3"/>
  <c r="I10733" i="3"/>
  <c r="H10735" i="3"/>
  <c r="I10735" i="3"/>
  <c r="I10736" i="3"/>
  <c r="H10738" i="3"/>
  <c r="I10738" i="3"/>
  <c r="N10739" i="3"/>
  <c r="M10739" i="3"/>
  <c r="I10744" i="3"/>
  <c r="N10750" i="3"/>
  <c r="M10750" i="3"/>
  <c r="N10708" i="3"/>
  <c r="M10708" i="3"/>
  <c r="H10712" i="3"/>
  <c r="I10712" i="3"/>
  <c r="N10721" i="3"/>
  <c r="M10721" i="3"/>
  <c r="N10733" i="3"/>
  <c r="M10733" i="3"/>
  <c r="N10738" i="3"/>
  <c r="M10738" i="3"/>
  <c r="H10743" i="3"/>
  <c r="I10743" i="3"/>
  <c r="H10748" i="3"/>
  <c r="I10748" i="3"/>
  <c r="I10753" i="3"/>
  <c r="H10753" i="3"/>
  <c r="I10757" i="3"/>
  <c r="H10757" i="3"/>
  <c r="I10706" i="3"/>
  <c r="I10714" i="3"/>
  <c r="H10716" i="3"/>
  <c r="I10716" i="3"/>
  <c r="I10717" i="3"/>
  <c r="N10723" i="3"/>
  <c r="M10723" i="3"/>
  <c r="I10725" i="3"/>
  <c r="H10727" i="3"/>
  <c r="I10727" i="3"/>
  <c r="I10728" i="3"/>
  <c r="M10735" i="3"/>
  <c r="N10737" i="3"/>
  <c r="M10737" i="3"/>
  <c r="I10740" i="3"/>
  <c r="H10741" i="3"/>
  <c r="I10741" i="3"/>
  <c r="N10743" i="3"/>
  <c r="M10743" i="3"/>
  <c r="I10745" i="3"/>
  <c r="H10752" i="3"/>
  <c r="I10752" i="3"/>
  <c r="H10756" i="3"/>
  <c r="I10756" i="3"/>
  <c r="I10760" i="3"/>
  <c r="H10761" i="3"/>
  <c r="M10762" i="3"/>
  <c r="H10764" i="3"/>
  <c r="M10765" i="3"/>
  <c r="I10767" i="3"/>
  <c r="H10768" i="3"/>
  <c r="I10775" i="3"/>
  <c r="H10775" i="3"/>
  <c r="N10777" i="3"/>
  <c r="M10777" i="3"/>
  <c r="I10783" i="3"/>
  <c r="H10783" i="3"/>
  <c r="I10789" i="3"/>
  <c r="H10789" i="3"/>
  <c r="I10794" i="3"/>
  <c r="H10794" i="3"/>
  <c r="I10800" i="3"/>
  <c r="H10800" i="3"/>
  <c r="I10769" i="3"/>
  <c r="H10769" i="3"/>
  <c r="I10773" i="3"/>
  <c r="H10773" i="3"/>
  <c r="N10775" i="3"/>
  <c r="M10775" i="3"/>
  <c r="I10781" i="3"/>
  <c r="H10781" i="3"/>
  <c r="I10792" i="3"/>
  <c r="H10792" i="3"/>
  <c r="I10798" i="3"/>
  <c r="H10798" i="3"/>
  <c r="I10803" i="3"/>
  <c r="H10803" i="3"/>
  <c r="I10746" i="3"/>
  <c r="M10748" i="3"/>
  <c r="I10750" i="3"/>
  <c r="I10771" i="3"/>
  <c r="H10771" i="3"/>
  <c r="N10773" i="3"/>
  <c r="M10773" i="3"/>
  <c r="I10779" i="3"/>
  <c r="H10779" i="3"/>
  <c r="N10781" i="3"/>
  <c r="M10781" i="3"/>
  <c r="I10787" i="3"/>
  <c r="H10787" i="3"/>
  <c r="N10771" i="3"/>
  <c r="M10771" i="3"/>
  <c r="I10777" i="3"/>
  <c r="H10777" i="3"/>
  <c r="N10779" i="3"/>
  <c r="M10779" i="3"/>
  <c r="I10785" i="3"/>
  <c r="H10785" i="3"/>
  <c r="I10790" i="3"/>
  <c r="H10790" i="3"/>
  <c r="I10806" i="3"/>
  <c r="H10806" i="3"/>
  <c r="M10808" i="3"/>
  <c r="N10808" i="3"/>
  <c r="M10783" i="3"/>
  <c r="M10785" i="3"/>
  <c r="M10787" i="3"/>
  <c r="M10789" i="3"/>
  <c r="M10790" i="3"/>
  <c r="M10792" i="3"/>
  <c r="M10794" i="3"/>
  <c r="M10798" i="3"/>
  <c r="M10800" i="3"/>
  <c r="M10803" i="3"/>
  <c r="H10808" i="3"/>
  <c r="M25" i="1"/>
  <c r="M39" i="1"/>
  <c r="M56" i="1"/>
  <c r="I60" i="1"/>
  <c r="N203" i="1"/>
  <c r="M211" i="1"/>
  <c r="N216" i="1"/>
  <c r="N246" i="1"/>
  <c r="M246" i="1"/>
  <c r="M256" i="1"/>
  <c r="N268" i="1"/>
  <c r="N274" i="1"/>
  <c r="M274" i="1"/>
  <c r="N278" i="1"/>
  <c r="N290" i="1"/>
  <c r="I294" i="1"/>
  <c r="N302" i="1"/>
  <c r="M302" i="1"/>
  <c r="N313" i="1"/>
  <c r="M313" i="1"/>
  <c r="H322" i="1"/>
  <c r="I322" i="1"/>
  <c r="N346" i="1"/>
  <c r="M346" i="1"/>
  <c r="I403" i="1"/>
  <c r="H403" i="1"/>
  <c r="M531" i="1"/>
  <c r="N531" i="1"/>
  <c r="M548" i="1"/>
  <c r="N548" i="1"/>
  <c r="M404" i="1"/>
  <c r="N404" i="1"/>
  <c r="N608" i="1"/>
  <c r="M608" i="1"/>
  <c r="I754" i="1"/>
  <c r="H754" i="1"/>
  <c r="H789" i="1"/>
  <c r="I789" i="1"/>
  <c r="N8" i="1"/>
  <c r="N11" i="1"/>
  <c r="M42" i="1"/>
  <c r="H286" i="1"/>
  <c r="I286" i="1"/>
  <c r="I383" i="1"/>
  <c r="H383" i="1"/>
  <c r="M255" i="1"/>
  <c r="N255" i="1"/>
  <c r="I551" i="1"/>
  <c r="H551" i="1"/>
  <c r="M196" i="1"/>
  <c r="N242" i="1"/>
  <c r="H256" i="1"/>
  <c r="I256" i="1"/>
  <c r="N566" i="1"/>
  <c r="M566" i="1"/>
  <c r="N580" i="1"/>
  <c r="M580" i="1"/>
  <c r="N604" i="1"/>
  <c r="M604" i="1"/>
  <c r="H680" i="1"/>
  <c r="I680" i="1"/>
  <c r="M692" i="1"/>
  <c r="N692" i="1"/>
  <c r="M733" i="1"/>
  <c r="N733" i="1"/>
  <c r="N766" i="1"/>
  <c r="M766" i="1"/>
  <c r="I774" i="1"/>
  <c r="H774" i="1"/>
  <c r="I317" i="1"/>
  <c r="M336" i="1"/>
  <c r="I410" i="1"/>
  <c r="N413" i="1"/>
  <c r="I518" i="1"/>
  <c r="I526" i="1"/>
  <c r="N635" i="1"/>
  <c r="M635" i="1"/>
  <c r="N645" i="1"/>
  <c r="M645" i="1"/>
  <c r="I755" i="1"/>
  <c r="H755" i="1"/>
  <c r="H634" i="1"/>
  <c r="I634" i="1"/>
  <c r="N676" i="1"/>
  <c r="M676" i="1"/>
  <c r="I745" i="1"/>
  <c r="H745" i="1"/>
  <c r="I752" i="1"/>
  <c r="H752" i="1"/>
  <c r="I775" i="1"/>
  <c r="H775" i="1"/>
  <c r="N790" i="1"/>
  <c r="M790" i="1"/>
  <c r="M794" i="1"/>
  <c r="I600" i="1"/>
  <c r="M601" i="1"/>
  <c r="I624" i="1"/>
  <c r="M625" i="1"/>
  <c r="N633" i="1"/>
  <c r="N646" i="1"/>
  <c r="N652" i="1"/>
  <c r="N665" i="1"/>
  <c r="M669" i="1"/>
  <c r="M673" i="1"/>
  <c r="H690" i="1"/>
  <c r="H708" i="1"/>
  <c r="N727" i="1"/>
  <c r="N730" i="1"/>
  <c r="N736" i="1"/>
  <c r="M740" i="1"/>
  <c r="M743" i="1"/>
  <c r="H749" i="1"/>
  <c r="N753" i="1"/>
  <c r="M754" i="1"/>
  <c r="H760" i="1"/>
  <c r="M762" i="1"/>
  <c r="N773" i="1"/>
  <c r="M774" i="1"/>
  <c r="N776" i="1"/>
  <c r="N534" i="1"/>
  <c r="H67" i="1"/>
  <c r="I67" i="1"/>
  <c r="H76" i="1"/>
  <c r="I76" i="1"/>
  <c r="H87" i="1"/>
  <c r="I87" i="1"/>
  <c r="H107" i="1"/>
  <c r="I107" i="1"/>
  <c r="H122" i="1"/>
  <c r="I122" i="1"/>
  <c r="H158" i="1"/>
  <c r="I158" i="1"/>
  <c r="H171" i="1"/>
  <c r="I171" i="1"/>
  <c r="H211" i="1"/>
  <c r="I211" i="1"/>
  <c r="N225" i="1"/>
  <c r="M225" i="1"/>
  <c r="N237" i="1"/>
  <c r="M237" i="1"/>
  <c r="M260" i="1"/>
  <c r="N260" i="1"/>
  <c r="N294" i="1"/>
  <c r="M294" i="1"/>
  <c r="M4" i="1"/>
  <c r="N19" i="1"/>
  <c r="M20" i="1"/>
  <c r="M21" i="1"/>
  <c r="I23" i="1"/>
  <c r="I24" i="1"/>
  <c r="M26" i="1"/>
  <c r="M27" i="1"/>
  <c r="I29" i="1"/>
  <c r="I30" i="1"/>
  <c r="N32" i="1"/>
  <c r="M33" i="1"/>
  <c r="M34" i="1"/>
  <c r="I37" i="1"/>
  <c r="I38" i="1"/>
  <c r="N40" i="1"/>
  <c r="M41" i="1"/>
  <c r="I43" i="1"/>
  <c r="I44" i="1"/>
  <c r="N45" i="1"/>
  <c r="M46" i="1"/>
  <c r="M47" i="1"/>
  <c r="I49" i="1"/>
  <c r="I50" i="1"/>
  <c r="N63" i="1"/>
  <c r="M63" i="1"/>
  <c r="I70" i="1"/>
  <c r="I79" i="1"/>
  <c r="M81" i="1"/>
  <c r="N83" i="1"/>
  <c r="M83" i="1"/>
  <c r="M93" i="1"/>
  <c r="N97" i="1"/>
  <c r="M97" i="1"/>
  <c r="I111" i="1"/>
  <c r="M114" i="1"/>
  <c r="N118" i="1"/>
  <c r="M118" i="1"/>
  <c r="I125" i="1"/>
  <c r="I136" i="1"/>
  <c r="N141" i="1"/>
  <c r="M141" i="1"/>
  <c r="I147" i="1"/>
  <c r="N153" i="1"/>
  <c r="M153" i="1"/>
  <c r="I162" i="1"/>
  <c r="M165" i="1"/>
  <c r="N168" i="1"/>
  <c r="M168" i="1"/>
  <c r="M176" i="1"/>
  <c r="N178" i="1"/>
  <c r="M178" i="1"/>
  <c r="M185" i="1"/>
  <c r="M224" i="1"/>
  <c r="N224" i="1"/>
  <c r="H235" i="1"/>
  <c r="I235" i="1"/>
  <c r="M280" i="1"/>
  <c r="N280" i="1"/>
  <c r="H61" i="1"/>
  <c r="I61" i="1"/>
  <c r="H82" i="1"/>
  <c r="I82" i="1"/>
  <c r="H94" i="1"/>
  <c r="I94" i="1"/>
  <c r="H102" i="1"/>
  <c r="I102" i="1"/>
  <c r="H115" i="1"/>
  <c r="I115" i="1"/>
  <c r="H132" i="1"/>
  <c r="I132" i="1"/>
  <c r="H139" i="1"/>
  <c r="I139" i="1"/>
  <c r="H150" i="1"/>
  <c r="I150" i="1"/>
  <c r="H166" i="1"/>
  <c r="I166" i="1"/>
  <c r="H186" i="1"/>
  <c r="I186" i="1"/>
  <c r="N208" i="1"/>
  <c r="N219" i="1"/>
  <c r="M219" i="1"/>
  <c r="N226" i="1"/>
  <c r="M226" i="1"/>
  <c r="H242" i="1"/>
  <c r="I242" i="1"/>
  <c r="N250" i="1"/>
  <c r="M250" i="1"/>
  <c r="N288" i="1"/>
  <c r="M288" i="1"/>
  <c r="N2" i="1"/>
  <c r="I4" i="1"/>
  <c r="M6" i="1"/>
  <c r="I20" i="1"/>
  <c r="I21" i="1"/>
  <c r="M23" i="1"/>
  <c r="M24" i="1"/>
  <c r="I26" i="1"/>
  <c r="I27" i="1"/>
  <c r="N28" i="1"/>
  <c r="M29" i="1"/>
  <c r="M30" i="1"/>
  <c r="I33" i="1"/>
  <c r="I34" i="1"/>
  <c r="N36" i="1"/>
  <c r="M37" i="1"/>
  <c r="M38" i="1"/>
  <c r="I41" i="1"/>
  <c r="M43" i="1"/>
  <c r="M44" i="1"/>
  <c r="I46" i="1"/>
  <c r="I47" i="1"/>
  <c r="M49" i="1"/>
  <c r="M50" i="1"/>
  <c r="I64" i="1"/>
  <c r="M66" i="1"/>
  <c r="I73" i="1"/>
  <c r="M75" i="1"/>
  <c r="N78" i="1"/>
  <c r="M78" i="1"/>
  <c r="M86" i="1"/>
  <c r="N90" i="1"/>
  <c r="M90" i="1"/>
  <c r="M99" i="1"/>
  <c r="N101" i="1"/>
  <c r="M101" i="1"/>
  <c r="I104" i="1"/>
  <c r="M106" i="1"/>
  <c r="N110" i="1"/>
  <c r="M110" i="1"/>
  <c r="I119" i="1"/>
  <c r="M121" i="1"/>
  <c r="N124" i="1"/>
  <c r="M124" i="1"/>
  <c r="N131" i="1"/>
  <c r="M131" i="1"/>
  <c r="I134" i="1"/>
  <c r="I142" i="1"/>
  <c r="M144" i="1"/>
  <c r="N146" i="1"/>
  <c r="M146" i="1"/>
  <c r="I154" i="1"/>
  <c r="M157" i="1"/>
  <c r="N161" i="1"/>
  <c r="M161" i="1"/>
  <c r="M170" i="1"/>
  <c r="N174" i="1"/>
  <c r="M174" i="1"/>
  <c r="M179" i="1"/>
  <c r="N182" i="1"/>
  <c r="M182" i="1"/>
  <c r="I189" i="1"/>
  <c r="N192" i="1"/>
  <c r="M192" i="1"/>
  <c r="N207" i="1"/>
  <c r="M207" i="1"/>
  <c r="H217" i="1"/>
  <c r="I217" i="1"/>
  <c r="H232" i="1"/>
  <c r="I232" i="1"/>
  <c r="H239" i="1"/>
  <c r="I239" i="1"/>
  <c r="H264" i="1"/>
  <c r="I264" i="1"/>
  <c r="N272" i="1"/>
  <c r="M272" i="1"/>
  <c r="N283" i="1"/>
  <c r="M283" i="1"/>
  <c r="M308" i="1"/>
  <c r="M315" i="1"/>
  <c r="M317" i="1"/>
  <c r="N326" i="1"/>
  <c r="I330" i="1"/>
  <c r="M338" i="1"/>
  <c r="M344" i="1"/>
  <c r="M375" i="1"/>
  <c r="N388" i="1"/>
  <c r="I390" i="1"/>
  <c r="I401" i="1"/>
  <c r="N402" i="1"/>
  <c r="H414" i="1"/>
  <c r="H525" i="1"/>
  <c r="H381" i="1"/>
  <c r="N382" i="1"/>
  <c r="H386" i="1"/>
  <c r="H408" i="1"/>
  <c r="I527" i="1"/>
  <c r="H527" i="1"/>
  <c r="I589" i="1"/>
  <c r="N592" i="1"/>
  <c r="N605" i="1"/>
  <c r="M605" i="1"/>
  <c r="H607" i="1"/>
  <c r="I607" i="1"/>
  <c r="H534" i="1"/>
  <c r="H541" i="1"/>
  <c r="M543" i="1"/>
  <c r="N545" i="1"/>
  <c r="N563" i="1"/>
  <c r="H565" i="1"/>
  <c r="M577" i="1"/>
  <c r="I580" i="1"/>
  <c r="H582" i="1"/>
  <c r="H585" i="1"/>
  <c r="H586" i="1"/>
  <c r="I596" i="1"/>
  <c r="M597" i="1"/>
  <c r="I537" i="1"/>
  <c r="N567" i="1"/>
  <c r="N568" i="1"/>
  <c r="N599" i="1"/>
  <c r="N602" i="1"/>
  <c r="M602" i="1"/>
  <c r="M623" i="1"/>
  <c r="I628" i="1"/>
  <c r="M629" i="1"/>
  <c r="I641" i="1"/>
  <c r="M643" i="1"/>
  <c r="I647" i="1"/>
  <c r="I648" i="1"/>
  <c r="M653" i="1"/>
  <c r="I655" i="1"/>
  <c r="I656" i="1"/>
  <c r="M658" i="1"/>
  <c r="I660" i="1"/>
  <c r="I661" i="1"/>
  <c r="M666" i="1"/>
  <c r="I668" i="1"/>
  <c r="M670" i="1"/>
  <c r="I672" i="1"/>
  <c r="N674" i="1"/>
  <c r="I710" i="1"/>
  <c r="H718" i="1"/>
  <c r="I719" i="1"/>
  <c r="H719" i="1"/>
  <c r="I725" i="1"/>
  <c r="I739" i="1"/>
  <c r="H739" i="1"/>
  <c r="H707" i="1"/>
  <c r="I707" i="1"/>
  <c r="I727" i="1"/>
  <c r="H727" i="1"/>
  <c r="I743" i="1"/>
  <c r="H743" i="1"/>
  <c r="I757" i="1"/>
  <c r="H757" i="1"/>
  <c r="M626" i="1"/>
  <c r="M630" i="1"/>
  <c r="M636" i="1"/>
  <c r="M638" i="1"/>
  <c r="M641" i="1"/>
  <c r="M647" i="1"/>
  <c r="M648" i="1"/>
  <c r="M649" i="1"/>
  <c r="M655" i="1"/>
  <c r="M656" i="1"/>
  <c r="M660" i="1"/>
  <c r="M661" i="1"/>
  <c r="M662" i="1"/>
  <c r="M668" i="1"/>
  <c r="M672" i="1"/>
  <c r="I696" i="1"/>
  <c r="H717" i="1"/>
  <c r="I724" i="1"/>
  <c r="H724" i="1"/>
  <c r="H742" i="1"/>
  <c r="I742" i="1"/>
  <c r="H751" i="1"/>
  <c r="I751" i="1"/>
  <c r="M731" i="1"/>
  <c r="N731" i="1"/>
  <c r="N744" i="1"/>
  <c r="M744" i="1"/>
  <c r="H759" i="1"/>
  <c r="N767" i="1"/>
  <c r="N771" i="1"/>
  <c r="H778" i="1"/>
  <c r="I782" i="1"/>
  <c r="M783" i="1"/>
  <c r="I780" i="1"/>
  <c r="I781" i="1"/>
  <c r="I792" i="1"/>
  <c r="M793" i="1"/>
  <c r="N10" i="1"/>
  <c r="N13" i="1"/>
  <c r="N17" i="1"/>
  <c r="N201" i="1"/>
  <c r="M201" i="1"/>
  <c r="H203" i="1"/>
  <c r="I203" i="1"/>
  <c r="N204" i="1"/>
  <c r="M204" i="1"/>
  <c r="N227" i="1"/>
  <c r="M227" i="1"/>
  <c r="N229" i="1"/>
  <c r="M229" i="1"/>
  <c r="N231" i="1"/>
  <c r="M231" i="1"/>
  <c r="N234" i="1"/>
  <c r="M234" i="1"/>
  <c r="N238" i="1"/>
  <c r="M238" i="1"/>
  <c r="I17" i="1"/>
  <c r="N51" i="1"/>
  <c r="M51" i="1"/>
  <c r="I52" i="1"/>
  <c r="I53" i="1"/>
  <c r="N55" i="1"/>
  <c r="M55" i="1"/>
  <c r="I58" i="1"/>
  <c r="N59" i="1"/>
  <c r="M59" i="1"/>
  <c r="N62" i="1"/>
  <c r="M62" i="1"/>
  <c r="N65" i="1"/>
  <c r="M65" i="1"/>
  <c r="I68" i="1"/>
  <c r="N69" i="1"/>
  <c r="M69" i="1"/>
  <c r="I71" i="1"/>
  <c r="N72" i="1"/>
  <c r="M72" i="1"/>
  <c r="N74" i="1"/>
  <c r="M74" i="1"/>
  <c r="N77" i="1"/>
  <c r="M77" i="1"/>
  <c r="N80" i="1"/>
  <c r="M80" i="1"/>
  <c r="I84" i="1"/>
  <c r="N85" i="1"/>
  <c r="M85" i="1"/>
  <c r="I88" i="1"/>
  <c r="N89" i="1"/>
  <c r="M89" i="1"/>
  <c r="I91" i="1"/>
  <c r="N92" i="1"/>
  <c r="M92" i="1"/>
  <c r="I95" i="1"/>
  <c r="N96" i="1"/>
  <c r="M96" i="1"/>
  <c r="I98" i="1"/>
  <c r="I100" i="1"/>
  <c r="I103" i="1"/>
  <c r="I105" i="1"/>
  <c r="I108" i="1"/>
  <c r="N109" i="1"/>
  <c r="M109" i="1"/>
  <c r="I112" i="1"/>
  <c r="N113" i="1"/>
  <c r="M113" i="1"/>
  <c r="I116" i="1"/>
  <c r="N117" i="1"/>
  <c r="M117" i="1"/>
  <c r="I120" i="1"/>
  <c r="N123" i="1"/>
  <c r="M123" i="1"/>
  <c r="I126" i="1"/>
  <c r="N127" i="1"/>
  <c r="M127" i="1"/>
  <c r="N128" i="1"/>
  <c r="M128" i="1"/>
  <c r="I129" i="1"/>
  <c r="N130" i="1"/>
  <c r="M130" i="1"/>
  <c r="I133" i="1"/>
  <c r="N135" i="1"/>
  <c r="M135" i="1"/>
  <c r="I137" i="1"/>
  <c r="N138" i="1"/>
  <c r="M138" i="1"/>
  <c r="I140" i="1"/>
  <c r="I143" i="1"/>
  <c r="N145" i="1"/>
  <c r="M145" i="1"/>
  <c r="I148" i="1"/>
  <c r="N149" i="1"/>
  <c r="M149" i="1"/>
  <c r="I151" i="1"/>
  <c r="N152" i="1"/>
  <c r="M152" i="1"/>
  <c r="I155" i="1"/>
  <c r="N156" i="1"/>
  <c r="M156" i="1"/>
  <c r="I159" i="1"/>
  <c r="N160" i="1"/>
  <c r="M160" i="1"/>
  <c r="I163" i="1"/>
  <c r="N164" i="1"/>
  <c r="M164" i="1"/>
  <c r="I167" i="1"/>
  <c r="N169" i="1"/>
  <c r="M169" i="1"/>
  <c r="I172" i="1"/>
  <c r="N173" i="1"/>
  <c r="M173" i="1"/>
  <c r="N175" i="1"/>
  <c r="M175" i="1"/>
  <c r="N177" i="1"/>
  <c r="M177" i="1"/>
  <c r="I180" i="1"/>
  <c r="N181" i="1"/>
  <c r="M181" i="1"/>
  <c r="I183" i="1"/>
  <c r="N184" i="1"/>
  <c r="M184" i="1"/>
  <c r="I187" i="1"/>
  <c r="N188" i="1"/>
  <c r="M188" i="1"/>
  <c r="I190" i="1"/>
  <c r="N191" i="1"/>
  <c r="M191" i="1"/>
  <c r="H193" i="1"/>
  <c r="I193" i="1"/>
  <c r="N194" i="1"/>
  <c r="N197" i="1"/>
  <c r="M197" i="1"/>
  <c r="H199" i="1"/>
  <c r="I199" i="1"/>
  <c r="H205" i="1"/>
  <c r="I205" i="1"/>
  <c r="N206" i="1"/>
  <c r="N210" i="1"/>
  <c r="N218" i="1"/>
  <c r="N193" i="1"/>
  <c r="M193" i="1"/>
  <c r="N199" i="1"/>
  <c r="M199" i="1"/>
  <c r="H202" i="1"/>
  <c r="I202" i="1"/>
  <c r="N205" i="1"/>
  <c r="M205" i="1"/>
  <c r="N228" i="1"/>
  <c r="M228" i="1"/>
  <c r="N230" i="1"/>
  <c r="M230" i="1"/>
  <c r="N233" i="1"/>
  <c r="M233" i="1"/>
  <c r="N236" i="1"/>
  <c r="M236" i="1"/>
  <c r="N240" i="1"/>
  <c r="M240" i="1"/>
  <c r="I8" i="1"/>
  <c r="I11" i="1"/>
  <c r="N52" i="1"/>
  <c r="N53" i="1"/>
  <c r="N57" i="1"/>
  <c r="M57" i="1"/>
  <c r="N58" i="1"/>
  <c r="N60" i="1"/>
  <c r="M60" i="1"/>
  <c r="N61" i="1"/>
  <c r="M61" i="1"/>
  <c r="N64" i="1"/>
  <c r="M64" i="1"/>
  <c r="N67" i="1"/>
  <c r="M67" i="1"/>
  <c r="N68" i="1"/>
  <c r="N70" i="1"/>
  <c r="M70" i="1"/>
  <c r="N71" i="1"/>
  <c r="N73" i="1"/>
  <c r="M73" i="1"/>
  <c r="N76" i="1"/>
  <c r="M76" i="1"/>
  <c r="N79" i="1"/>
  <c r="M79" i="1"/>
  <c r="N82" i="1"/>
  <c r="M82" i="1"/>
  <c r="N84" i="1"/>
  <c r="N87" i="1"/>
  <c r="M87" i="1"/>
  <c r="N88" i="1"/>
  <c r="N91" i="1"/>
  <c r="N94" i="1"/>
  <c r="M94" i="1"/>
  <c r="N95" i="1"/>
  <c r="N98" i="1"/>
  <c r="N100" i="1"/>
  <c r="N102" i="1"/>
  <c r="M102" i="1"/>
  <c r="N103" i="1"/>
  <c r="N104" i="1"/>
  <c r="M104" i="1"/>
  <c r="N105" i="1"/>
  <c r="N107" i="1"/>
  <c r="M107" i="1"/>
  <c r="N108" i="1"/>
  <c r="N111" i="1"/>
  <c r="M111" i="1"/>
  <c r="N112" i="1"/>
  <c r="N115" i="1"/>
  <c r="M115" i="1"/>
  <c r="N116" i="1"/>
  <c r="N119" i="1"/>
  <c r="M119" i="1"/>
  <c r="N120" i="1"/>
  <c r="N122" i="1"/>
  <c r="M122" i="1"/>
  <c r="N125" i="1"/>
  <c r="M125" i="1"/>
  <c r="N126" i="1"/>
  <c r="N129" i="1"/>
  <c r="N132" i="1"/>
  <c r="M132" i="1"/>
  <c r="N133" i="1"/>
  <c r="N134" i="1"/>
  <c r="M134" i="1"/>
  <c r="N136" i="1"/>
  <c r="M136" i="1"/>
  <c r="N137" i="1"/>
  <c r="N139" i="1"/>
  <c r="M139" i="1"/>
  <c r="N140" i="1"/>
  <c r="N142" i="1"/>
  <c r="M142" i="1"/>
  <c r="N143" i="1"/>
  <c r="N147" i="1"/>
  <c r="M147" i="1"/>
  <c r="N148" i="1"/>
  <c r="N150" i="1"/>
  <c r="M150" i="1"/>
  <c r="N151" i="1"/>
  <c r="N154" i="1"/>
  <c r="M154" i="1"/>
  <c r="N155" i="1"/>
  <c r="N158" i="1"/>
  <c r="M158" i="1"/>
  <c r="N159" i="1"/>
  <c r="N162" i="1"/>
  <c r="M162" i="1"/>
  <c r="N163" i="1"/>
  <c r="N166" i="1"/>
  <c r="M166" i="1"/>
  <c r="N167" i="1"/>
  <c r="N171" i="1"/>
  <c r="M171" i="1"/>
  <c r="N172" i="1"/>
  <c r="N180" i="1"/>
  <c r="N183" i="1"/>
  <c r="N186" i="1"/>
  <c r="M186" i="1"/>
  <c r="N187" i="1"/>
  <c r="N189" i="1"/>
  <c r="M189" i="1"/>
  <c r="N190" i="1"/>
  <c r="H194" i="1"/>
  <c r="I194" i="1"/>
  <c r="N195" i="1"/>
  <c r="M195" i="1"/>
  <c r="N200" i="1"/>
  <c r="M200" i="1"/>
  <c r="H201" i="1"/>
  <c r="I201" i="1"/>
  <c r="N202" i="1"/>
  <c r="M202" i="1"/>
  <c r="H206" i="1"/>
  <c r="I206" i="1"/>
  <c r="N209" i="1"/>
  <c r="N214" i="1"/>
  <c r="N222" i="1"/>
  <c r="M526" i="1"/>
  <c r="N526" i="1"/>
  <c r="M249" i="1"/>
  <c r="M253" i="1"/>
  <c r="I260" i="1"/>
  <c r="M262" i="1"/>
  <c r="M266" i="1"/>
  <c r="M276" i="1"/>
  <c r="I280" i="1"/>
  <c r="M281" i="1"/>
  <c r="M284" i="1"/>
  <c r="I290" i="1"/>
  <c r="M292" i="1"/>
  <c r="M298" i="1"/>
  <c r="M310" i="1"/>
  <c r="I326" i="1"/>
  <c r="M328" i="1"/>
  <c r="M333" i="1"/>
  <c r="I340" i="1"/>
  <c r="M342" i="1"/>
  <c r="M373" i="1"/>
  <c r="N378" i="1"/>
  <c r="H388" i="1"/>
  <c r="M389" i="1"/>
  <c r="H398" i="1"/>
  <c r="N400" i="1"/>
  <c r="H412" i="1"/>
  <c r="I517" i="1"/>
  <c r="H517" i="1"/>
  <c r="H520" i="1"/>
  <c r="I521" i="1"/>
  <c r="M525" i="1"/>
  <c r="N525" i="1"/>
  <c r="I253" i="1"/>
  <c r="I266" i="1"/>
  <c r="I276" i="1"/>
  <c r="I284" i="1"/>
  <c r="I298" i="1"/>
  <c r="I310" i="1"/>
  <c r="I333" i="1"/>
  <c r="N520" i="1"/>
  <c r="I522" i="1"/>
  <c r="H522" i="1"/>
  <c r="M528" i="1"/>
  <c r="N528" i="1"/>
  <c r="M527" i="1"/>
  <c r="N527" i="1"/>
  <c r="N536" i="1"/>
  <c r="N539" i="1"/>
  <c r="N550" i="1"/>
  <c r="N555" i="1"/>
  <c r="N557" i="1"/>
  <c r="N558" i="1"/>
  <c r="N570" i="1"/>
  <c r="N572" i="1"/>
  <c r="N573" i="1"/>
  <c r="N575" i="1"/>
  <c r="I528" i="1"/>
  <c r="I530" i="1"/>
  <c r="M532" i="1"/>
  <c r="I539" i="1"/>
  <c r="I550" i="1"/>
  <c r="I557" i="1"/>
  <c r="M562" i="1"/>
  <c r="I572" i="1"/>
  <c r="I573" i="1"/>
  <c r="M587" i="1"/>
  <c r="N587" i="1"/>
  <c r="M538" i="1"/>
  <c r="I544" i="1"/>
  <c r="I545" i="1"/>
  <c r="I547" i="1"/>
  <c r="M549" i="1"/>
  <c r="I554" i="1"/>
  <c r="M556" i="1"/>
  <c r="I561" i="1"/>
  <c r="I563" i="1"/>
  <c r="M576" i="1"/>
  <c r="H579" i="1"/>
  <c r="I579" i="1"/>
  <c r="N590" i="1"/>
  <c r="N591" i="1"/>
  <c r="M595" i="1"/>
  <c r="I683" i="1"/>
  <c r="H683" i="1"/>
  <c r="M726" i="1"/>
  <c r="N726" i="1"/>
  <c r="H587" i="1"/>
  <c r="H590" i="1"/>
  <c r="H591" i="1"/>
  <c r="M593" i="1"/>
  <c r="M594" i="1"/>
  <c r="H601" i="1"/>
  <c r="H604" i="1"/>
  <c r="H611" i="1"/>
  <c r="H625" i="1"/>
  <c r="H629" i="1"/>
  <c r="H635" i="1"/>
  <c r="I640" i="1"/>
  <c r="I645" i="1"/>
  <c r="I649" i="1"/>
  <c r="I650" i="1"/>
  <c r="M654" i="1"/>
  <c r="I657" i="1"/>
  <c r="M659" i="1"/>
  <c r="I662" i="1"/>
  <c r="I663" i="1"/>
  <c r="M667" i="1"/>
  <c r="M671" i="1"/>
  <c r="I673" i="1"/>
  <c r="I675" i="1"/>
  <c r="I676" i="1"/>
  <c r="N680" i="1"/>
  <c r="M680" i="1"/>
  <c r="H682" i="1"/>
  <c r="I682" i="1"/>
  <c r="I693" i="1"/>
  <c r="H693" i="1"/>
  <c r="M694" i="1"/>
  <c r="N694" i="1"/>
  <c r="H695" i="1"/>
  <c r="N700" i="1"/>
  <c r="H701" i="1"/>
  <c r="I712" i="1"/>
  <c r="H712" i="1"/>
  <c r="N581" i="1"/>
  <c r="I705" i="1"/>
  <c r="H705" i="1"/>
  <c r="M709" i="1"/>
  <c r="N709" i="1"/>
  <c r="H713" i="1"/>
  <c r="H720" i="1"/>
  <c r="I687" i="1"/>
  <c r="H687" i="1"/>
  <c r="M691" i="1"/>
  <c r="N691" i="1"/>
  <c r="I697" i="1"/>
  <c r="H697" i="1"/>
  <c r="M769" i="1"/>
  <c r="N769" i="1"/>
  <c r="M775" i="1"/>
  <c r="N775" i="1"/>
  <c r="H728" i="1"/>
  <c r="H730" i="1"/>
  <c r="H731" i="1"/>
  <c r="H733" i="1"/>
  <c r="H735" i="1"/>
  <c r="H736" i="1"/>
  <c r="I738" i="1"/>
  <c r="H738" i="1"/>
  <c r="N739" i="1"/>
  <c r="M745" i="1"/>
  <c r="N745" i="1"/>
  <c r="M750" i="1"/>
  <c r="N751" i="1"/>
  <c r="M752" i="1"/>
  <c r="M756" i="1"/>
  <c r="N760" i="1"/>
  <c r="M760" i="1"/>
  <c r="I763" i="1"/>
  <c r="H763" i="1"/>
  <c r="I768" i="1"/>
  <c r="H768" i="1"/>
  <c r="I776" i="1"/>
  <c r="H776" i="1"/>
  <c r="N684" i="1"/>
  <c r="H732" i="1"/>
  <c r="H734" i="1"/>
  <c r="H737" i="1"/>
  <c r="I740" i="1"/>
  <c r="H740" i="1"/>
  <c r="I741" i="1"/>
  <c r="I744" i="1"/>
  <c r="H744" i="1"/>
  <c r="N748" i="1"/>
  <c r="M749" i="1"/>
  <c r="N755" i="1"/>
  <c r="M757" i="1"/>
  <c r="N757" i="1"/>
  <c r="I762" i="1"/>
  <c r="H762" i="1"/>
  <c r="H766" i="1"/>
  <c r="H767" i="1"/>
  <c r="H772" i="1"/>
  <c r="I773" i="1"/>
  <c r="H773" i="1"/>
  <c r="H777" i="1"/>
  <c r="I777" i="1"/>
  <c r="N785" i="1"/>
  <c r="M785" i="1"/>
  <c r="I750" i="1"/>
  <c r="H750" i="1"/>
  <c r="I756" i="1"/>
  <c r="H756" i="1"/>
  <c r="N770" i="1"/>
  <c r="M770" i="1"/>
  <c r="N779" i="1"/>
  <c r="M779" i="1"/>
  <c r="H784" i="1"/>
  <c r="I784" i="1"/>
  <c r="I795" i="1"/>
  <c r="H523" i="1"/>
  <c r="I2" i="1"/>
  <c r="I6" i="1"/>
  <c r="I10" i="1"/>
  <c r="I13" i="1"/>
  <c r="N243" i="1"/>
  <c r="M243" i="1"/>
  <c r="H244" i="1"/>
  <c r="I244" i="1"/>
  <c r="H248" i="1"/>
  <c r="I248" i="1"/>
  <c r="H255" i="1"/>
  <c r="I255" i="1"/>
  <c r="H261" i="1"/>
  <c r="I261" i="1"/>
  <c r="I3" i="1"/>
  <c r="M5" i="1"/>
  <c r="I7" i="1"/>
  <c r="M9" i="1"/>
  <c r="M12" i="1"/>
  <c r="I14" i="1"/>
  <c r="M15" i="1"/>
  <c r="I16" i="1"/>
  <c r="M18" i="1"/>
  <c r="I22" i="1"/>
  <c r="I28" i="1"/>
  <c r="I35" i="1"/>
  <c r="I36" i="1"/>
  <c r="I42" i="1"/>
  <c r="I48" i="1"/>
  <c r="I55" i="1"/>
  <c r="I56" i="1"/>
  <c r="I65" i="1"/>
  <c r="I66" i="1"/>
  <c r="I74" i="1"/>
  <c r="I75" i="1"/>
  <c r="I80" i="1"/>
  <c r="I81" i="1"/>
  <c r="I85" i="1"/>
  <c r="I86" i="1"/>
  <c r="I92" i="1"/>
  <c r="I93" i="1"/>
  <c r="I99" i="1"/>
  <c r="I106" i="1"/>
  <c r="I113" i="1"/>
  <c r="I114" i="1"/>
  <c r="I121" i="1"/>
  <c r="I127" i="1"/>
  <c r="I130" i="1"/>
  <c r="I138" i="1"/>
  <c r="I144" i="1"/>
  <c r="I149" i="1"/>
  <c r="I156" i="1"/>
  <c r="I157" i="1"/>
  <c r="I164" i="1"/>
  <c r="I165" i="1"/>
  <c r="I169" i="1"/>
  <c r="I170" i="1"/>
  <c r="I175" i="1"/>
  <c r="I176" i="1"/>
  <c r="I179" i="1"/>
  <c r="I184" i="1"/>
  <c r="I185" i="1"/>
  <c r="I191" i="1"/>
  <c r="I195" i="1"/>
  <c r="I196" i="1"/>
  <c r="I200" i="1"/>
  <c r="I204" i="1"/>
  <c r="N245" i="1"/>
  <c r="M245" i="1"/>
  <c r="H251" i="1"/>
  <c r="I251" i="1"/>
  <c r="H258" i="1"/>
  <c r="I258" i="1"/>
  <c r="H208" i="1"/>
  <c r="I208" i="1"/>
  <c r="H209" i="1"/>
  <c r="I209" i="1"/>
  <c r="H210" i="1"/>
  <c r="I210" i="1"/>
  <c r="H212" i="1"/>
  <c r="I212" i="1"/>
  <c r="H214" i="1"/>
  <c r="I214" i="1"/>
  <c r="H216" i="1"/>
  <c r="I216" i="1"/>
  <c r="H218" i="1"/>
  <c r="I218" i="1"/>
  <c r="H220" i="1"/>
  <c r="I220" i="1"/>
  <c r="H222" i="1"/>
  <c r="I222" i="1"/>
  <c r="H224" i="1"/>
  <c r="I224" i="1"/>
  <c r="H227" i="1"/>
  <c r="I227" i="1"/>
  <c r="H228" i="1"/>
  <c r="I228" i="1"/>
  <c r="H229" i="1"/>
  <c r="I229" i="1"/>
  <c r="H230" i="1"/>
  <c r="I230" i="1"/>
  <c r="H231" i="1"/>
  <c r="I231" i="1"/>
  <c r="H233" i="1"/>
  <c r="I233" i="1"/>
  <c r="H234" i="1"/>
  <c r="I234" i="1"/>
  <c r="H236" i="1"/>
  <c r="I236" i="1"/>
  <c r="H238" i="1"/>
  <c r="I238" i="1"/>
  <c r="H240" i="1"/>
  <c r="I240" i="1"/>
  <c r="H249" i="1"/>
  <c r="I249" i="1"/>
  <c r="H254" i="1"/>
  <c r="I254" i="1"/>
  <c r="N259" i="1"/>
  <c r="M259" i="1"/>
  <c r="H262" i="1"/>
  <c r="I262" i="1"/>
  <c r="M3" i="1"/>
  <c r="I5" i="1"/>
  <c r="M7" i="1"/>
  <c r="I9" i="1"/>
  <c r="I12" i="1"/>
  <c r="M14" i="1"/>
  <c r="I15" i="1"/>
  <c r="M16" i="1"/>
  <c r="I18" i="1"/>
  <c r="I19" i="1"/>
  <c r="I25" i="1"/>
  <c r="I31" i="1"/>
  <c r="I32" i="1"/>
  <c r="I39" i="1"/>
  <c r="I40" i="1"/>
  <c r="I45" i="1"/>
  <c r="I51" i="1"/>
  <c r="I54" i="1"/>
  <c r="I59" i="1"/>
  <c r="I62" i="1"/>
  <c r="I63" i="1"/>
  <c r="I69" i="1"/>
  <c r="I72" i="1"/>
  <c r="I77" i="1"/>
  <c r="I78" i="1"/>
  <c r="I83" i="1"/>
  <c r="I89" i="1"/>
  <c r="I90" i="1"/>
  <c r="I96" i="1"/>
  <c r="I97" i="1"/>
  <c r="I101" i="1"/>
  <c r="I109" i="1"/>
  <c r="I110" i="1"/>
  <c r="I117" i="1"/>
  <c r="I118" i="1"/>
  <c r="I123" i="1"/>
  <c r="I124" i="1"/>
  <c r="I128" i="1"/>
  <c r="I131" i="1"/>
  <c r="I135" i="1"/>
  <c r="I141" i="1"/>
  <c r="I145" i="1"/>
  <c r="I146" i="1"/>
  <c r="I152" i="1"/>
  <c r="I153" i="1"/>
  <c r="I160" i="1"/>
  <c r="I161" i="1"/>
  <c r="I168" i="1"/>
  <c r="I173" i="1"/>
  <c r="I174" i="1"/>
  <c r="I177" i="1"/>
  <c r="I178" i="1"/>
  <c r="I181" i="1"/>
  <c r="I182" i="1"/>
  <c r="I188" i="1"/>
  <c r="I192" i="1"/>
  <c r="I197" i="1"/>
  <c r="I198" i="1"/>
  <c r="N241" i="1"/>
  <c r="M241" i="1"/>
  <c r="H247" i="1"/>
  <c r="I247" i="1"/>
  <c r="H252" i="1"/>
  <c r="I252" i="1"/>
  <c r="H257" i="1"/>
  <c r="I257" i="1"/>
  <c r="N263" i="1"/>
  <c r="M263" i="1"/>
  <c r="I268" i="1"/>
  <c r="I274" i="1"/>
  <c r="I278" i="1"/>
  <c r="I281" i="1"/>
  <c r="I283" i="1"/>
  <c r="I288" i="1"/>
  <c r="I292" i="1"/>
  <c r="I296" i="1"/>
  <c r="I300" i="1"/>
  <c r="I304" i="1"/>
  <c r="I308" i="1"/>
  <c r="I311" i="1"/>
  <c r="I315" i="1"/>
  <c r="I324" i="1"/>
  <c r="I328" i="1"/>
  <c r="I334" i="1"/>
  <c r="I338" i="1"/>
  <c r="I342" i="1"/>
  <c r="I346" i="1"/>
  <c r="I373" i="1"/>
  <c r="H380" i="1"/>
  <c r="I382" i="1"/>
  <c r="H382" i="1"/>
  <c r="N385" i="1"/>
  <c r="N386" i="1"/>
  <c r="M387" i="1"/>
  <c r="I389" i="1"/>
  <c r="H389" i="1"/>
  <c r="N392" i="1"/>
  <c r="N393" i="1"/>
  <c r="M394" i="1"/>
  <c r="N394" i="1"/>
  <c r="N395" i="1"/>
  <c r="M397" i="1"/>
  <c r="H402" i="1"/>
  <c r="I404" i="1"/>
  <c r="H404" i="1"/>
  <c r="N406" i="1"/>
  <c r="N407" i="1"/>
  <c r="M408" i="1"/>
  <c r="N408" i="1"/>
  <c r="M409" i="1"/>
  <c r="H413" i="1"/>
  <c r="I241" i="1"/>
  <c r="I243" i="1"/>
  <c r="I245" i="1"/>
  <c r="M247" i="1"/>
  <c r="M248" i="1"/>
  <c r="M251" i="1"/>
  <c r="M254" i="1"/>
  <c r="M257" i="1"/>
  <c r="I259" i="1"/>
  <c r="M261" i="1"/>
  <c r="I263" i="1"/>
  <c r="I265" i="1"/>
  <c r="M267" i="1"/>
  <c r="I269" i="1"/>
  <c r="M270" i="1"/>
  <c r="I271" i="1"/>
  <c r="M273" i="1"/>
  <c r="I275" i="1"/>
  <c r="I279" i="1"/>
  <c r="I282" i="1"/>
  <c r="I285" i="1"/>
  <c r="M287" i="1"/>
  <c r="I289" i="1"/>
  <c r="M291" i="1"/>
  <c r="I293" i="1"/>
  <c r="M295" i="1"/>
  <c r="I297" i="1"/>
  <c r="M299" i="1"/>
  <c r="I301" i="1"/>
  <c r="M303" i="1"/>
  <c r="I305" i="1"/>
  <c r="M306" i="1"/>
  <c r="I307" i="1"/>
  <c r="I309" i="1"/>
  <c r="I312" i="1"/>
  <c r="M314" i="1"/>
  <c r="I316" i="1"/>
  <c r="M318" i="1"/>
  <c r="I319" i="1"/>
  <c r="M320" i="1"/>
  <c r="I321" i="1"/>
  <c r="M323" i="1"/>
  <c r="I325" i="1"/>
  <c r="M327" i="1"/>
  <c r="I329" i="1"/>
  <c r="M331" i="1"/>
  <c r="I332" i="1"/>
  <c r="I335" i="1"/>
  <c r="M337" i="1"/>
  <c r="I339" i="1"/>
  <c r="M341" i="1"/>
  <c r="I343" i="1"/>
  <c r="M345" i="1"/>
  <c r="M372" i="1"/>
  <c r="I374" i="1"/>
  <c r="M376" i="1"/>
  <c r="N377" i="1"/>
  <c r="H384" i="1"/>
  <c r="H391" i="1"/>
  <c r="I393" i="1"/>
  <c r="H393" i="1"/>
  <c r="N396" i="1"/>
  <c r="M398" i="1"/>
  <c r="N398" i="1"/>
  <c r="N399" i="1"/>
  <c r="H405" i="1"/>
  <c r="I407" i="1"/>
  <c r="H407" i="1"/>
  <c r="M410" i="1"/>
  <c r="N410" i="1"/>
  <c r="N411" i="1"/>
  <c r="M379" i="1"/>
  <c r="N379" i="1"/>
  <c r="I387" i="1"/>
  <c r="H387" i="1"/>
  <c r="I397" i="1"/>
  <c r="H397" i="1"/>
  <c r="M401" i="1"/>
  <c r="N401" i="1"/>
  <c r="I409" i="1"/>
  <c r="H409" i="1"/>
  <c r="M412" i="1"/>
  <c r="N412" i="1"/>
  <c r="N517" i="1"/>
  <c r="M517" i="1"/>
  <c r="N522" i="1"/>
  <c r="M522" i="1"/>
  <c r="N524" i="1"/>
  <c r="M524" i="1"/>
  <c r="M265" i="1"/>
  <c r="I267" i="1"/>
  <c r="M269" i="1"/>
  <c r="I270" i="1"/>
  <c r="M271" i="1"/>
  <c r="I273" i="1"/>
  <c r="M275" i="1"/>
  <c r="M279" i="1"/>
  <c r="M282" i="1"/>
  <c r="M285" i="1"/>
  <c r="I287" i="1"/>
  <c r="M289" i="1"/>
  <c r="I291" i="1"/>
  <c r="M293" i="1"/>
  <c r="I295" i="1"/>
  <c r="M297" i="1"/>
  <c r="I299" i="1"/>
  <c r="M301" i="1"/>
  <c r="I303" i="1"/>
  <c r="M305" i="1"/>
  <c r="I306" i="1"/>
  <c r="M307" i="1"/>
  <c r="M309" i="1"/>
  <c r="M312" i="1"/>
  <c r="I314" i="1"/>
  <c r="M316" i="1"/>
  <c r="I318" i="1"/>
  <c r="M319" i="1"/>
  <c r="I320" i="1"/>
  <c r="M321" i="1"/>
  <c r="I323" i="1"/>
  <c r="M325" i="1"/>
  <c r="I327" i="1"/>
  <c r="M329" i="1"/>
  <c r="I331" i="1"/>
  <c r="M332" i="1"/>
  <c r="M335" i="1"/>
  <c r="I337" i="1"/>
  <c r="M339" i="1"/>
  <c r="I341" i="1"/>
  <c r="M343" i="1"/>
  <c r="I345" i="1"/>
  <c r="I372" i="1"/>
  <c r="M374" i="1"/>
  <c r="I376" i="1"/>
  <c r="H377" i="1"/>
  <c r="I378" i="1"/>
  <c r="H378" i="1"/>
  <c r="N381" i="1"/>
  <c r="M383" i="1"/>
  <c r="N383" i="1"/>
  <c r="N384" i="1"/>
  <c r="M390" i="1"/>
  <c r="N390" i="1"/>
  <c r="N391" i="1"/>
  <c r="H399" i="1"/>
  <c r="I400" i="1"/>
  <c r="H400" i="1"/>
  <c r="N403" i="1"/>
  <c r="N405" i="1"/>
  <c r="H411" i="1"/>
  <c r="N414" i="1"/>
  <c r="M415" i="1"/>
  <c r="N415" i="1"/>
  <c r="M518" i="1"/>
  <c r="N518" i="1"/>
  <c r="M519" i="1"/>
  <c r="N519" i="1"/>
  <c r="M521" i="1"/>
  <c r="N521" i="1"/>
  <c r="M523" i="1"/>
  <c r="N523" i="1"/>
  <c r="N533" i="1"/>
  <c r="M533" i="1"/>
  <c r="H538" i="1"/>
  <c r="I538" i="1"/>
  <c r="H549" i="1"/>
  <c r="I549" i="1"/>
  <c r="H562" i="1"/>
  <c r="I562" i="1"/>
  <c r="I529" i="1"/>
  <c r="H531" i="1"/>
  <c r="M535" i="1"/>
  <c r="N537" i="1"/>
  <c r="M537" i="1"/>
  <c r="I540" i="1"/>
  <c r="H542" i="1"/>
  <c r="I542" i="1"/>
  <c r="I543" i="1"/>
  <c r="H546" i="1"/>
  <c r="I546" i="1"/>
  <c r="H552" i="1"/>
  <c r="I552" i="1"/>
  <c r="I553" i="1"/>
  <c r="H555" i="1"/>
  <c r="M559" i="1"/>
  <c r="N560" i="1"/>
  <c r="M560" i="1"/>
  <c r="I564" i="1"/>
  <c r="I566" i="1"/>
  <c r="H567" i="1"/>
  <c r="M569" i="1"/>
  <c r="N571" i="1"/>
  <c r="M571" i="1"/>
  <c r="I574" i="1"/>
  <c r="H575" i="1"/>
  <c r="H532" i="1"/>
  <c r="I532" i="1"/>
  <c r="N540" i="1"/>
  <c r="M540" i="1"/>
  <c r="H556" i="1"/>
  <c r="I556" i="1"/>
  <c r="N564" i="1"/>
  <c r="M564" i="1"/>
  <c r="N574" i="1"/>
  <c r="M574" i="1"/>
  <c r="H576" i="1"/>
  <c r="I576" i="1"/>
  <c r="N530" i="1"/>
  <c r="M530" i="1"/>
  <c r="I533" i="1"/>
  <c r="H535" i="1"/>
  <c r="I535" i="1"/>
  <c r="I536" i="1"/>
  <c r="M542" i="1"/>
  <c r="N544" i="1"/>
  <c r="M544" i="1"/>
  <c r="M546" i="1"/>
  <c r="M552" i="1"/>
  <c r="N554" i="1"/>
  <c r="M554" i="1"/>
  <c r="H559" i="1"/>
  <c r="I559" i="1"/>
  <c r="H569" i="1"/>
  <c r="I569" i="1"/>
  <c r="I570" i="1"/>
  <c r="I578" i="1"/>
  <c r="I577" i="1"/>
  <c r="N596" i="1"/>
  <c r="M596" i="1"/>
  <c r="H593" i="1"/>
  <c r="M598" i="1"/>
  <c r="H581" i="1"/>
  <c r="M582" i="1"/>
  <c r="N583" i="1"/>
  <c r="M584" i="1"/>
  <c r="N585" i="1"/>
  <c r="M586" i="1"/>
  <c r="H588" i="1"/>
  <c r="N589" i="1"/>
  <c r="H592" i="1"/>
  <c r="H594" i="1"/>
  <c r="I594" i="1"/>
  <c r="I595" i="1"/>
  <c r="H597" i="1"/>
  <c r="H598" i="1"/>
  <c r="I598" i="1"/>
  <c r="I623" i="1"/>
  <c r="H623" i="1"/>
  <c r="I627" i="1"/>
  <c r="H627" i="1"/>
  <c r="I630" i="1"/>
  <c r="H630" i="1"/>
  <c r="H626" i="1"/>
  <c r="I626" i="1"/>
  <c r="H599" i="1"/>
  <c r="M600" i="1"/>
  <c r="I602" i="1"/>
  <c r="H603" i="1"/>
  <c r="I605" i="1"/>
  <c r="H606" i="1"/>
  <c r="M607" i="1"/>
  <c r="I608" i="1"/>
  <c r="H609" i="1"/>
  <c r="M610" i="1"/>
  <c r="N624" i="1"/>
  <c r="M624" i="1"/>
  <c r="N628" i="1"/>
  <c r="M628" i="1"/>
  <c r="N631" i="1"/>
  <c r="I632" i="1"/>
  <c r="H633" i="1"/>
  <c r="M634" i="1"/>
  <c r="I636" i="1"/>
  <c r="H637" i="1"/>
  <c r="H638" i="1"/>
  <c r="M639" i="1"/>
  <c r="I642" i="1"/>
  <c r="I646" i="1"/>
  <c r="I651" i="1"/>
  <c r="I652" i="1"/>
  <c r="I664" i="1"/>
  <c r="I665" i="1"/>
  <c r="I669" i="1"/>
  <c r="I643" i="1"/>
  <c r="I644" i="1"/>
  <c r="I653" i="1"/>
  <c r="I654" i="1"/>
  <c r="I658" i="1"/>
  <c r="I659" i="1"/>
  <c r="I666" i="1"/>
  <c r="I667" i="1"/>
  <c r="I670" i="1"/>
  <c r="I671" i="1"/>
  <c r="I674" i="1"/>
  <c r="H674" i="1"/>
  <c r="I684" i="1"/>
  <c r="H684" i="1"/>
  <c r="M687" i="1"/>
  <c r="N687" i="1"/>
  <c r="M693" i="1"/>
  <c r="N693" i="1"/>
  <c r="M697" i="1"/>
  <c r="N697" i="1"/>
  <c r="I700" i="1"/>
  <c r="H700" i="1"/>
  <c r="M705" i="1"/>
  <c r="N705" i="1"/>
  <c r="M710" i="1"/>
  <c r="N710" i="1"/>
  <c r="N721" i="1"/>
  <c r="M721" i="1"/>
  <c r="M725" i="1"/>
  <c r="N725" i="1"/>
  <c r="M677" i="1"/>
  <c r="I678" i="1"/>
  <c r="M679" i="1"/>
  <c r="M681" i="1"/>
  <c r="N685" i="1"/>
  <c r="M686" i="1"/>
  <c r="N686" i="1"/>
  <c r="N689" i="1"/>
  <c r="M690" i="1"/>
  <c r="N690" i="1"/>
  <c r="M696" i="1"/>
  <c r="N696" i="1"/>
  <c r="I698" i="1"/>
  <c r="H698" i="1"/>
  <c r="M701" i="1"/>
  <c r="N701" i="1"/>
  <c r="N702" i="1"/>
  <c r="M703" i="1"/>
  <c r="N703" i="1"/>
  <c r="I706" i="1"/>
  <c r="H706" i="1"/>
  <c r="M708" i="1"/>
  <c r="N708" i="1"/>
  <c r="I711" i="1"/>
  <c r="H711" i="1"/>
  <c r="N714" i="1"/>
  <c r="N715" i="1"/>
  <c r="N716" i="1"/>
  <c r="M717" i="1"/>
  <c r="N717" i="1"/>
  <c r="M719" i="1"/>
  <c r="N719" i="1"/>
  <c r="N723" i="1"/>
  <c r="M723" i="1"/>
  <c r="M688" i="1"/>
  <c r="N688" i="1"/>
  <c r="I691" i="1"/>
  <c r="H691" i="1"/>
  <c r="I692" i="1"/>
  <c r="H692" i="1"/>
  <c r="I694" i="1"/>
  <c r="H694" i="1"/>
  <c r="M695" i="1"/>
  <c r="N695" i="1"/>
  <c r="I704" i="1"/>
  <c r="H704" i="1"/>
  <c r="M707" i="1"/>
  <c r="N707" i="1"/>
  <c r="I709" i="1"/>
  <c r="H709" i="1"/>
  <c r="M713" i="1"/>
  <c r="N713" i="1"/>
  <c r="M720" i="1"/>
  <c r="N720" i="1"/>
  <c r="I677" i="1"/>
  <c r="M678" i="1"/>
  <c r="I679" i="1"/>
  <c r="I681" i="1"/>
  <c r="M683" i="1"/>
  <c r="N683" i="1"/>
  <c r="I685" i="1"/>
  <c r="H685" i="1"/>
  <c r="I689" i="1"/>
  <c r="H689" i="1"/>
  <c r="N698" i="1"/>
  <c r="M699" i="1"/>
  <c r="N699" i="1"/>
  <c r="I702" i="1"/>
  <c r="H702" i="1"/>
  <c r="N706" i="1"/>
  <c r="N711" i="1"/>
  <c r="M712" i="1"/>
  <c r="N712" i="1"/>
  <c r="I714" i="1"/>
  <c r="H714" i="1"/>
  <c r="I715" i="1"/>
  <c r="H715" i="1"/>
  <c r="I716" i="1"/>
  <c r="H716" i="1"/>
  <c r="I726" i="1"/>
  <c r="H726" i="1"/>
  <c r="N718" i="1"/>
  <c r="H721" i="1"/>
  <c r="N722" i="1"/>
  <c r="H723" i="1"/>
  <c r="N724" i="1"/>
  <c r="N728" i="1"/>
  <c r="N732" i="1"/>
  <c r="M732" i="1"/>
  <c r="N734" i="1"/>
  <c r="M734" i="1"/>
  <c r="I783" i="1"/>
  <c r="H783" i="1"/>
  <c r="I791" i="1"/>
  <c r="H791" i="1"/>
  <c r="N777" i="1"/>
  <c r="M777" i="1"/>
  <c r="I788" i="1"/>
  <c r="H788" i="1"/>
  <c r="I794" i="1"/>
  <c r="H794" i="1"/>
  <c r="H779" i="1"/>
  <c r="I787" i="1"/>
  <c r="H787" i="1"/>
  <c r="I790" i="1"/>
  <c r="H790" i="1"/>
  <c r="I793" i="1"/>
  <c r="H793" i="1"/>
  <c r="I785" i="1"/>
  <c r="H785" i="1"/>
  <c r="M780" i="1"/>
  <c r="M781" i="1"/>
  <c r="M782" i="1"/>
  <c r="M784" i="1"/>
  <c r="M786" i="1"/>
  <c r="M789" i="1"/>
  <c r="M792" i="1"/>
  <c r="M795" i="1"/>
  <c r="J19" i="2" l="1"/>
  <c r="J5" i="2"/>
  <c r="J11" i="2"/>
  <c r="K19" i="2"/>
  <c r="K13" i="2"/>
  <c r="K7" i="2"/>
  <c r="K14" i="2"/>
  <c r="K5" i="2"/>
  <c r="K17" i="2"/>
  <c r="K8" i="2"/>
  <c r="K16" i="2"/>
  <c r="K18" i="2"/>
  <c r="K9" i="2"/>
  <c r="K12" i="2"/>
  <c r="K3" i="2"/>
  <c r="K2" i="2"/>
  <c r="K4" i="2"/>
  <c r="J17" i="2"/>
  <c r="J13" i="2"/>
  <c r="J7" i="2"/>
  <c r="J15" i="2"/>
  <c r="J8" i="2"/>
  <c r="J6" i="2"/>
  <c r="L17" i="2"/>
  <c r="L13" i="2"/>
  <c r="J18" i="2"/>
  <c r="J16" i="2"/>
  <c r="L3" i="2"/>
  <c r="L2" i="2"/>
  <c r="L9" i="2"/>
  <c r="J12" i="2"/>
  <c r="J10" i="2"/>
  <c r="J4" i="2"/>
  <c r="L18" i="2"/>
  <c r="L10" i="2"/>
  <c r="L5" i="2"/>
  <c r="L15" i="2"/>
  <c r="J3" i="2"/>
  <c r="J14" i="2"/>
  <c r="J9" i="2"/>
  <c r="L4" i="2"/>
  <c r="L14" i="2"/>
  <c r="L6" i="2"/>
  <c r="L16" i="2"/>
  <c r="L19" i="2"/>
  <c r="J2" i="2"/>
</calcChain>
</file>

<file path=xl/sharedStrings.xml><?xml version="1.0" encoding="utf-8"?>
<sst xmlns="http://schemas.openxmlformats.org/spreadsheetml/2006/main" count="54427" uniqueCount="15482">
  <si>
    <t>P 1</t>
  </si>
  <si>
    <t>Be P2</t>
  </si>
  <si>
    <t>F 1</t>
  </si>
  <si>
    <t>Si O2</t>
  </si>
  <si>
    <t>Fe S2</t>
  </si>
  <si>
    <t>Au2 Te3</t>
  </si>
  <si>
    <t>Re Si1.75</t>
  </si>
  <si>
    <t>C 1</t>
  </si>
  <si>
    <t>K O2</t>
  </si>
  <si>
    <t>Au1.89 Te2.95</t>
  </si>
  <si>
    <t>C20 H34</t>
  </si>
  <si>
    <t>Ca8 In3</t>
  </si>
  <si>
    <t>La Se</t>
  </si>
  <si>
    <t>Eu2.73 C70</t>
  </si>
  <si>
    <t>Ti O2</t>
  </si>
  <si>
    <t>Sm2.78 C70</t>
  </si>
  <si>
    <t>Tb6 O11</t>
  </si>
  <si>
    <t>Au5 Mn2</t>
  </si>
  <si>
    <t>Ti5 O9</t>
  </si>
  <si>
    <t>Al2 O3</t>
  </si>
  <si>
    <t>Sm2 Te4.9</t>
  </si>
  <si>
    <t>Cu46 Sn37</t>
  </si>
  <si>
    <t>Fe7 Al11</t>
  </si>
  <si>
    <t>Ti Ni</t>
  </si>
  <si>
    <t>Fe2 N</t>
  </si>
  <si>
    <t>Mg Zn</t>
  </si>
  <si>
    <t>Mg Zn5</t>
  </si>
  <si>
    <t>Ir Te2</t>
  </si>
  <si>
    <t>U16 O35</t>
  </si>
  <si>
    <t>Co Y3</t>
  </si>
  <si>
    <t>P2</t>
  </si>
  <si>
    <t>Si</t>
  </si>
  <si>
    <t>O2</t>
  </si>
  <si>
    <t>Fe</t>
  </si>
  <si>
    <t>S2</t>
  </si>
  <si>
    <t>Au2</t>
  </si>
  <si>
    <t>Te3</t>
  </si>
  <si>
    <t>Re</t>
  </si>
  <si>
    <t>Si1.75</t>
  </si>
  <si>
    <t>K</t>
  </si>
  <si>
    <t>Au1.89</t>
  </si>
  <si>
    <t>Te2.95</t>
  </si>
  <si>
    <t>C20</t>
  </si>
  <si>
    <t>H34</t>
  </si>
  <si>
    <t>Ca8</t>
  </si>
  <si>
    <t>In3</t>
  </si>
  <si>
    <t>La</t>
  </si>
  <si>
    <t>Se</t>
  </si>
  <si>
    <t>Eu2.73</t>
  </si>
  <si>
    <t>C70</t>
  </si>
  <si>
    <t>Ti</t>
  </si>
  <si>
    <t>Sm2.78</t>
  </si>
  <si>
    <t>Tb6</t>
  </si>
  <si>
    <t>O11</t>
  </si>
  <si>
    <t>Au5</t>
  </si>
  <si>
    <t>Mn2</t>
  </si>
  <si>
    <t>Ti5</t>
  </si>
  <si>
    <t>O9</t>
  </si>
  <si>
    <t>Al2</t>
  </si>
  <si>
    <t>O3</t>
  </si>
  <si>
    <t>Sm2</t>
  </si>
  <si>
    <t>Te4.9</t>
  </si>
  <si>
    <t>Cu46</t>
  </si>
  <si>
    <t>Sn37</t>
  </si>
  <si>
    <t>Fe7</t>
  </si>
  <si>
    <t>Al11</t>
  </si>
  <si>
    <t>Ni</t>
  </si>
  <si>
    <t>Fe2</t>
  </si>
  <si>
    <t>N</t>
  </si>
  <si>
    <t>Mg</t>
  </si>
  <si>
    <t>Zn</t>
  </si>
  <si>
    <t>Zn5</t>
  </si>
  <si>
    <t>Ir</t>
  </si>
  <si>
    <t>Te2</t>
  </si>
  <si>
    <t>U16</t>
  </si>
  <si>
    <t>O35</t>
  </si>
  <si>
    <t>Co</t>
  </si>
  <si>
    <t>Y3</t>
  </si>
  <si>
    <t>元素</t>
    <rPh sb="0" eb="2">
      <t>ゲンソ</t>
    </rPh>
    <phoneticPr fontId="18"/>
  </si>
  <si>
    <t>族</t>
    <rPh sb="0" eb="1">
      <t>ゾク</t>
    </rPh>
    <phoneticPr fontId="18"/>
  </si>
  <si>
    <t>周期</t>
    <rPh sb="0" eb="2">
      <t>シュウキ</t>
    </rPh>
    <phoneticPr fontId="18"/>
  </si>
  <si>
    <t>H</t>
    <phoneticPr fontId="18"/>
  </si>
  <si>
    <t>He</t>
    <phoneticPr fontId="18"/>
  </si>
  <si>
    <t>Li</t>
    <phoneticPr fontId="18"/>
  </si>
  <si>
    <t>Be</t>
    <phoneticPr fontId="18"/>
  </si>
  <si>
    <t>B</t>
    <phoneticPr fontId="18"/>
  </si>
  <si>
    <t>C</t>
    <phoneticPr fontId="18"/>
  </si>
  <si>
    <t>N</t>
    <phoneticPr fontId="18"/>
  </si>
  <si>
    <t>O</t>
    <phoneticPr fontId="18"/>
  </si>
  <si>
    <t>F</t>
    <phoneticPr fontId="18"/>
  </si>
  <si>
    <t>Ne</t>
    <phoneticPr fontId="18"/>
  </si>
  <si>
    <t>Na</t>
    <phoneticPr fontId="18"/>
  </si>
  <si>
    <t>Mg</t>
    <phoneticPr fontId="18"/>
  </si>
  <si>
    <t>Al</t>
    <phoneticPr fontId="18"/>
  </si>
  <si>
    <t>Si</t>
    <phoneticPr fontId="18"/>
  </si>
  <si>
    <t>P</t>
    <phoneticPr fontId="18"/>
  </si>
  <si>
    <t>S</t>
    <phoneticPr fontId="18"/>
  </si>
  <si>
    <t>Cl</t>
    <phoneticPr fontId="18"/>
  </si>
  <si>
    <t>Ar</t>
    <phoneticPr fontId="18"/>
  </si>
  <si>
    <t>K</t>
    <phoneticPr fontId="18"/>
  </si>
  <si>
    <t>Ca</t>
    <phoneticPr fontId="18"/>
  </si>
  <si>
    <t>Sc</t>
    <phoneticPr fontId="18"/>
  </si>
  <si>
    <t>Ti</t>
    <phoneticPr fontId="18"/>
  </si>
  <si>
    <t>V</t>
    <phoneticPr fontId="18"/>
  </si>
  <si>
    <t>Cr</t>
    <phoneticPr fontId="18"/>
  </si>
  <si>
    <t>Mn</t>
    <phoneticPr fontId="18"/>
  </si>
  <si>
    <t>Fe</t>
    <phoneticPr fontId="18"/>
  </si>
  <si>
    <t>Co</t>
    <phoneticPr fontId="18"/>
  </si>
  <si>
    <t>Ni</t>
    <phoneticPr fontId="18"/>
  </si>
  <si>
    <t>Cu</t>
    <phoneticPr fontId="18"/>
  </si>
  <si>
    <t>Zn</t>
    <phoneticPr fontId="18"/>
  </si>
  <si>
    <t>Ga</t>
    <phoneticPr fontId="18"/>
  </si>
  <si>
    <t>Ge</t>
    <phoneticPr fontId="18"/>
  </si>
  <si>
    <t>As</t>
    <phoneticPr fontId="18"/>
  </si>
  <si>
    <t>Se</t>
    <phoneticPr fontId="18"/>
  </si>
  <si>
    <t>Br</t>
    <phoneticPr fontId="18"/>
  </si>
  <si>
    <t>Kr</t>
    <phoneticPr fontId="18"/>
  </si>
  <si>
    <t>Rb</t>
    <phoneticPr fontId="18"/>
  </si>
  <si>
    <t>Sr</t>
    <phoneticPr fontId="18"/>
  </si>
  <si>
    <t>Y</t>
    <phoneticPr fontId="18"/>
  </si>
  <si>
    <t>Zr</t>
    <phoneticPr fontId="18"/>
  </si>
  <si>
    <t>Nb</t>
    <phoneticPr fontId="18"/>
  </si>
  <si>
    <t>Mo</t>
    <phoneticPr fontId="18"/>
  </si>
  <si>
    <t>Tc</t>
    <phoneticPr fontId="18"/>
  </si>
  <si>
    <t>Ru</t>
    <phoneticPr fontId="18"/>
  </si>
  <si>
    <t>Rh</t>
    <phoneticPr fontId="18"/>
  </si>
  <si>
    <t>Pd</t>
    <phoneticPr fontId="18"/>
  </si>
  <si>
    <t>Ag</t>
    <phoneticPr fontId="18"/>
  </si>
  <si>
    <t>Cd</t>
    <phoneticPr fontId="18"/>
  </si>
  <si>
    <t>In</t>
    <phoneticPr fontId="18"/>
  </si>
  <si>
    <t>Sn</t>
    <phoneticPr fontId="18"/>
  </si>
  <si>
    <t>Sb</t>
    <phoneticPr fontId="18"/>
  </si>
  <si>
    <t>Te</t>
    <phoneticPr fontId="18"/>
  </si>
  <si>
    <t>I</t>
    <phoneticPr fontId="18"/>
  </si>
  <si>
    <t>Xe</t>
    <phoneticPr fontId="18"/>
  </si>
  <si>
    <t>Cs</t>
    <phoneticPr fontId="18"/>
  </si>
  <si>
    <t>Ba</t>
    <phoneticPr fontId="18"/>
  </si>
  <si>
    <t>La</t>
    <phoneticPr fontId="18"/>
  </si>
  <si>
    <t>Ce</t>
    <phoneticPr fontId="18"/>
  </si>
  <si>
    <t>Pr</t>
    <phoneticPr fontId="18"/>
  </si>
  <si>
    <t>Nd</t>
    <phoneticPr fontId="18"/>
  </si>
  <si>
    <t>Pm</t>
    <phoneticPr fontId="18"/>
  </si>
  <si>
    <t>Sm</t>
    <phoneticPr fontId="18"/>
  </si>
  <si>
    <t>Eu</t>
    <phoneticPr fontId="18"/>
  </si>
  <si>
    <t>Gd</t>
    <phoneticPr fontId="18"/>
  </si>
  <si>
    <t>Tb</t>
    <phoneticPr fontId="18"/>
  </si>
  <si>
    <t>Dy</t>
    <phoneticPr fontId="18"/>
  </si>
  <si>
    <t>Ho</t>
    <phoneticPr fontId="18"/>
  </si>
  <si>
    <t>Er</t>
    <phoneticPr fontId="18"/>
  </si>
  <si>
    <t>Tm</t>
    <phoneticPr fontId="18"/>
  </si>
  <si>
    <t>Yb</t>
    <phoneticPr fontId="18"/>
  </si>
  <si>
    <t>Lu</t>
    <phoneticPr fontId="18"/>
  </si>
  <si>
    <t>Hf</t>
    <phoneticPr fontId="18"/>
  </si>
  <si>
    <t>Ta</t>
    <phoneticPr fontId="18"/>
  </si>
  <si>
    <t>W</t>
    <phoneticPr fontId="18"/>
  </si>
  <si>
    <t>Re</t>
    <phoneticPr fontId="18"/>
  </si>
  <si>
    <t>Os</t>
    <phoneticPr fontId="18"/>
  </si>
  <si>
    <t>Ir</t>
    <phoneticPr fontId="18"/>
  </si>
  <si>
    <t>Pt</t>
    <phoneticPr fontId="18"/>
  </si>
  <si>
    <t>Au</t>
    <phoneticPr fontId="18"/>
  </si>
  <si>
    <t>Hg</t>
    <phoneticPr fontId="18"/>
  </si>
  <si>
    <t>Tl</t>
    <phoneticPr fontId="18"/>
  </si>
  <si>
    <t>Pb</t>
    <phoneticPr fontId="18"/>
  </si>
  <si>
    <t>Bi</t>
    <phoneticPr fontId="18"/>
  </si>
  <si>
    <t>Po</t>
    <phoneticPr fontId="18"/>
  </si>
  <si>
    <t>At</t>
    <phoneticPr fontId="18"/>
  </si>
  <si>
    <t>Rn</t>
    <phoneticPr fontId="18"/>
  </si>
  <si>
    <t>Fr</t>
    <phoneticPr fontId="18"/>
  </si>
  <si>
    <t>Ra</t>
    <phoneticPr fontId="18"/>
  </si>
  <si>
    <t>Ac</t>
    <phoneticPr fontId="18"/>
  </si>
  <si>
    <t>Th</t>
    <phoneticPr fontId="18"/>
  </si>
  <si>
    <t>Pa</t>
    <phoneticPr fontId="18"/>
  </si>
  <si>
    <t>U</t>
    <phoneticPr fontId="18"/>
  </si>
  <si>
    <t>Np</t>
    <phoneticPr fontId="18"/>
  </si>
  <si>
    <t>Pu</t>
    <phoneticPr fontId="18"/>
  </si>
  <si>
    <t>Am</t>
    <phoneticPr fontId="18"/>
  </si>
  <si>
    <t>Cm</t>
    <phoneticPr fontId="18"/>
  </si>
  <si>
    <t>Bk</t>
    <phoneticPr fontId="18"/>
  </si>
  <si>
    <t>Cf</t>
    <phoneticPr fontId="18"/>
  </si>
  <si>
    <t>Es</t>
    <phoneticPr fontId="18"/>
  </si>
  <si>
    <t>Fm</t>
    <phoneticPr fontId="18"/>
  </si>
  <si>
    <t>Md</t>
    <phoneticPr fontId="18"/>
  </si>
  <si>
    <t>No</t>
    <phoneticPr fontId="18"/>
  </si>
  <si>
    <t>Lr</t>
    <phoneticPr fontId="18"/>
  </si>
  <si>
    <t>Rf</t>
    <phoneticPr fontId="18"/>
  </si>
  <si>
    <t>Db</t>
    <phoneticPr fontId="18"/>
  </si>
  <si>
    <t>Sg</t>
    <phoneticPr fontId="18"/>
  </si>
  <si>
    <t>Bh</t>
    <phoneticPr fontId="18"/>
  </si>
  <si>
    <t>Hs</t>
    <phoneticPr fontId="18"/>
  </si>
  <si>
    <t>Mt</t>
    <phoneticPr fontId="18"/>
  </si>
  <si>
    <t>Ds</t>
    <phoneticPr fontId="18"/>
  </si>
  <si>
    <t>Rg</t>
    <phoneticPr fontId="18"/>
  </si>
  <si>
    <t>Cn</t>
    <phoneticPr fontId="18"/>
  </si>
  <si>
    <t>Nh</t>
    <phoneticPr fontId="18"/>
  </si>
  <si>
    <t>Fl</t>
    <phoneticPr fontId="18"/>
  </si>
  <si>
    <t>Mc</t>
    <phoneticPr fontId="18"/>
  </si>
  <si>
    <t>Lv</t>
    <phoneticPr fontId="18"/>
  </si>
  <si>
    <t>Ts</t>
    <phoneticPr fontId="18"/>
  </si>
  <si>
    <t>Og</t>
    <phoneticPr fontId="18"/>
  </si>
  <si>
    <t>D</t>
    <phoneticPr fontId="18"/>
  </si>
  <si>
    <t>P -1</t>
  </si>
  <si>
    <t>Te I</t>
  </si>
  <si>
    <t>Ca As3</t>
  </si>
  <si>
    <t>V7 O13</t>
  </si>
  <si>
    <t>V O2</t>
  </si>
  <si>
    <t>Nb S3</t>
  </si>
  <si>
    <t>Hf8 Ni21</t>
  </si>
  <si>
    <t>Hf3 Ni7</t>
  </si>
  <si>
    <t>Ru P4</t>
  </si>
  <si>
    <t>Ti4 O7</t>
  </si>
  <si>
    <t>Nb2 Se9</t>
  </si>
  <si>
    <t>Ti8 O15</t>
  </si>
  <si>
    <t>Ti9 O17</t>
  </si>
  <si>
    <t>Nb I5</t>
  </si>
  <si>
    <t>Al11 Mn4</t>
  </si>
  <si>
    <t>Mn P4</t>
  </si>
  <si>
    <t>P4 S10</t>
  </si>
  <si>
    <t>Cs2 S6</t>
  </si>
  <si>
    <t>Re2 P5</t>
  </si>
  <si>
    <t>Re Se2</t>
  </si>
  <si>
    <t>Mo18 O52</t>
  </si>
  <si>
    <t>B F3</t>
  </si>
  <si>
    <t>Ga Cl3</t>
  </si>
  <si>
    <t>Ti10 O18</t>
  </si>
  <si>
    <t>Hg O</t>
  </si>
  <si>
    <t>I -1</t>
  </si>
  <si>
    <t>N4 H4</t>
  </si>
  <si>
    <t>P2 I4</t>
  </si>
  <si>
    <t>Ti Br3</t>
  </si>
  <si>
    <t>Cs Hg</t>
  </si>
  <si>
    <t>Zr I4</t>
  </si>
  <si>
    <t>Ru P3</t>
  </si>
  <si>
    <t>C -1</t>
  </si>
  <si>
    <t>S F6</t>
  </si>
  <si>
    <t>Te4 I4</t>
  </si>
  <si>
    <t>Tc2 As3</t>
  </si>
  <si>
    <t>Ca C2</t>
  </si>
  <si>
    <t>Tb11 O20</t>
  </si>
  <si>
    <t>Ca P3</t>
  </si>
  <si>
    <t>Mo13 O33</t>
  </si>
  <si>
    <t>Re S2</t>
  </si>
  <si>
    <t>Re F7</t>
  </si>
  <si>
    <t>I4 O12</t>
  </si>
  <si>
    <t>W O3</t>
  </si>
  <si>
    <t>Pr9 O16</t>
  </si>
  <si>
    <t>Mo Cl5</t>
  </si>
  <si>
    <t>Tc S2</t>
  </si>
  <si>
    <t>U Br5</t>
  </si>
  <si>
    <t>Au4 Cl8</t>
  </si>
  <si>
    <t>Ta6 S</t>
  </si>
  <si>
    <t>Tc2 P3</t>
  </si>
  <si>
    <t>Ce11 O20</t>
  </si>
  <si>
    <t>Yb6 Cl13</t>
  </si>
  <si>
    <t>Nd14 Cl33</t>
  </si>
  <si>
    <t>Ta Se2</t>
  </si>
  <si>
    <t>Ti Se2</t>
  </si>
  <si>
    <t>C3 S8</t>
  </si>
  <si>
    <t>Mn4 Al11</t>
  </si>
  <si>
    <t>Al3.91 Re</t>
  </si>
  <si>
    <t>Ni21 Zr8</t>
  </si>
  <si>
    <t>Ba P8</t>
  </si>
  <si>
    <t>Nd2 Sn3</t>
  </si>
  <si>
    <t>Bi4 O7</t>
  </si>
  <si>
    <t>V6 O11</t>
  </si>
  <si>
    <t>V4 O7</t>
  </si>
  <si>
    <t>V5 O9</t>
  </si>
  <si>
    <t>Ti6 O11</t>
  </si>
  <si>
    <t>Cu7 In3</t>
  </si>
  <si>
    <t>Tl3 Yb8</t>
  </si>
  <si>
    <t>Hg K</t>
  </si>
  <si>
    <t>Yb3 Ge8</t>
  </si>
  <si>
    <t>Rh3 Ga5</t>
  </si>
  <si>
    <t>Hf I4</t>
  </si>
  <si>
    <t>Zr Au</t>
  </si>
  <si>
    <t>Eu Ga</t>
  </si>
  <si>
    <t>Rh18 B11</t>
  </si>
  <si>
    <t>Zn13 Sb10</t>
  </si>
  <si>
    <t>Eu As3</t>
  </si>
  <si>
    <t>Sr As3</t>
  </si>
  <si>
    <t>Os P4</t>
  </si>
  <si>
    <t>Re Te2</t>
  </si>
  <si>
    <t>Zn84 Sb65</t>
  </si>
  <si>
    <t>C90 Cl32</t>
  </si>
  <si>
    <t>Eu8 In3</t>
  </si>
  <si>
    <t>Mn6 Ga29</t>
  </si>
  <si>
    <t>Mo0.1 U0.9</t>
  </si>
  <si>
    <t>C3 F6</t>
  </si>
  <si>
    <t>Ni6.742 In3</t>
  </si>
  <si>
    <t>Ca8 Al3</t>
  </si>
  <si>
    <t>D2 O</t>
  </si>
  <si>
    <t>Fe5 C2</t>
  </si>
  <si>
    <t>C76 Cl26.24</t>
  </si>
  <si>
    <t>Mn Ga4.83</t>
  </si>
  <si>
    <t>Cu29 S16</t>
  </si>
  <si>
    <t>As2 S3</t>
  </si>
  <si>
    <t>V8 O15</t>
  </si>
  <si>
    <t>V9 O17</t>
  </si>
  <si>
    <t>Li B0.5</t>
  </si>
  <si>
    <t>Nb Br5</t>
  </si>
  <si>
    <t>Re8 Al32.06</t>
  </si>
  <si>
    <t>Ta I4</t>
  </si>
  <si>
    <t>Cu2 P20</t>
  </si>
  <si>
    <t>C90 F50</t>
  </si>
  <si>
    <t>Si16 O32</t>
  </si>
  <si>
    <t>Mo6 Ga31</t>
  </si>
  <si>
    <t>C84 Cl35.47</t>
  </si>
  <si>
    <t>Al12.59 Fe6.41</t>
  </si>
  <si>
    <t>P2 S7</t>
  </si>
  <si>
    <t>C90 Cl24.08</t>
  </si>
  <si>
    <t>C90 Cl28.89</t>
  </si>
  <si>
    <t>C90 Cl24</t>
  </si>
  <si>
    <t>C90 Cl22.68</t>
  </si>
  <si>
    <t>C96 Cl22.02</t>
  </si>
  <si>
    <t>V Cl5</t>
  </si>
  <si>
    <t>F -1</t>
  </si>
  <si>
    <t>Mn2 O3</t>
  </si>
  <si>
    <t>C88 Cl22.05</t>
  </si>
  <si>
    <t>Mo3 S4</t>
  </si>
  <si>
    <t>C84 Cl26</t>
  </si>
  <si>
    <t>W Br5</t>
  </si>
  <si>
    <t>Ag1 P15</t>
  </si>
  <si>
    <t>Na1 P15</t>
  </si>
  <si>
    <t>Fe Se</t>
  </si>
  <si>
    <t>C100 Cl28</t>
  </si>
  <si>
    <t>C200 Cl39.93</t>
  </si>
  <si>
    <t>C98 Cl20.12</t>
  </si>
  <si>
    <t>C108 Cl12</t>
  </si>
  <si>
    <t>Be</t>
    <phoneticPr fontId="18"/>
  </si>
  <si>
    <t>Te</t>
  </si>
  <si>
    <t>I</t>
  </si>
  <si>
    <t>Ca</t>
  </si>
  <si>
    <t>As3</t>
  </si>
  <si>
    <t>V7</t>
  </si>
  <si>
    <t>O13</t>
  </si>
  <si>
    <t>V</t>
  </si>
  <si>
    <t>Nb</t>
  </si>
  <si>
    <t>S3</t>
  </si>
  <si>
    <t>Hf8</t>
  </si>
  <si>
    <t>Ni21</t>
  </si>
  <si>
    <t>Hf3</t>
  </si>
  <si>
    <t>Ni7</t>
  </si>
  <si>
    <t>Ru</t>
  </si>
  <si>
    <t>P4</t>
  </si>
  <si>
    <t>U</t>
  </si>
  <si>
    <t>Ti4</t>
  </si>
  <si>
    <t>O7</t>
  </si>
  <si>
    <t>Nb2</t>
  </si>
  <si>
    <t>Se9</t>
  </si>
  <si>
    <t>Ti7</t>
  </si>
  <si>
    <t>Ti8</t>
  </si>
  <si>
    <t>O15</t>
  </si>
  <si>
    <t>Ti9</t>
  </si>
  <si>
    <t>O17</t>
  </si>
  <si>
    <t>I5</t>
  </si>
  <si>
    <t>Mn4</t>
  </si>
  <si>
    <t>Mn</t>
  </si>
  <si>
    <t>S10</t>
  </si>
  <si>
    <t>Cs2</t>
  </si>
  <si>
    <t>S6</t>
  </si>
  <si>
    <t>Re2</t>
  </si>
  <si>
    <t>P5</t>
  </si>
  <si>
    <t>Se2</t>
  </si>
  <si>
    <t>Mo18</t>
  </si>
  <si>
    <t>O52</t>
  </si>
  <si>
    <t>B</t>
  </si>
  <si>
    <t>F3</t>
  </si>
  <si>
    <t>Ga</t>
  </si>
  <si>
    <t>Cl3</t>
  </si>
  <si>
    <t>Ti10</t>
  </si>
  <si>
    <t>O18</t>
  </si>
  <si>
    <t>Hg</t>
  </si>
  <si>
    <t>O</t>
  </si>
  <si>
    <t>N4</t>
  </si>
  <si>
    <t>H4</t>
  </si>
  <si>
    <t>I4</t>
  </si>
  <si>
    <t>Br3</t>
  </si>
  <si>
    <t>Cs</t>
  </si>
  <si>
    <t>Zr</t>
  </si>
  <si>
    <t>P3</t>
  </si>
  <si>
    <t>S</t>
  </si>
  <si>
    <t>F6</t>
  </si>
  <si>
    <t>Te4</t>
  </si>
  <si>
    <t>Tc2</t>
  </si>
  <si>
    <t>C2</t>
  </si>
  <si>
    <t>Tb11</t>
  </si>
  <si>
    <t>O20</t>
  </si>
  <si>
    <t>Mo13</t>
  </si>
  <si>
    <t>O33</t>
  </si>
  <si>
    <t>F7</t>
  </si>
  <si>
    <t>O12</t>
  </si>
  <si>
    <t>W</t>
  </si>
  <si>
    <t>Pr9</t>
  </si>
  <si>
    <t>O16</t>
  </si>
  <si>
    <t>Mo</t>
  </si>
  <si>
    <t>Cl5</t>
  </si>
  <si>
    <t>Tc</t>
  </si>
  <si>
    <t>Br5</t>
  </si>
  <si>
    <t>Au4</t>
  </si>
  <si>
    <t>Cl8</t>
  </si>
  <si>
    <t>Ta6</t>
  </si>
  <si>
    <t>Ce11</t>
  </si>
  <si>
    <t>Yb6</t>
  </si>
  <si>
    <t>Cl13</t>
  </si>
  <si>
    <t>Nd14</t>
  </si>
  <si>
    <t>Cl33</t>
  </si>
  <si>
    <t>Ta</t>
  </si>
  <si>
    <t>C3</t>
  </si>
  <si>
    <t>S8</t>
  </si>
  <si>
    <t>Al3.91</t>
  </si>
  <si>
    <t>Zr8</t>
  </si>
  <si>
    <t>Ba</t>
  </si>
  <si>
    <t>P8</t>
  </si>
  <si>
    <t>Nd2</t>
  </si>
  <si>
    <t>Sn3</t>
  </si>
  <si>
    <t>Bi4</t>
  </si>
  <si>
    <t>V6</t>
  </si>
  <si>
    <t>V4</t>
  </si>
  <si>
    <t>V5</t>
  </si>
  <si>
    <t>Ti6</t>
  </si>
  <si>
    <t>Cu7</t>
  </si>
  <si>
    <t>Tl3</t>
  </si>
  <si>
    <t>Yb8</t>
  </si>
  <si>
    <t>Yb3</t>
  </si>
  <si>
    <t>Ge8</t>
  </si>
  <si>
    <t>Rh3</t>
  </si>
  <si>
    <t>Ga5</t>
  </si>
  <si>
    <t>Hf</t>
  </si>
  <si>
    <t>Au</t>
  </si>
  <si>
    <t>Eu</t>
  </si>
  <si>
    <t>Rh18</t>
  </si>
  <si>
    <t>B11</t>
  </si>
  <si>
    <t>Zn13</t>
  </si>
  <si>
    <t>Sb10</t>
  </si>
  <si>
    <t>Sr</t>
  </si>
  <si>
    <t>Os</t>
  </si>
  <si>
    <t>Zn84</t>
  </si>
  <si>
    <t>Sb65</t>
  </si>
  <si>
    <t>C90</t>
  </si>
  <si>
    <t>Cl32</t>
  </si>
  <si>
    <t>Eu8</t>
  </si>
  <si>
    <t>Mn6</t>
  </si>
  <si>
    <t>Ga29</t>
  </si>
  <si>
    <t>Mo0.1</t>
  </si>
  <si>
    <t>U0.9</t>
  </si>
  <si>
    <t>Ni6.742</t>
  </si>
  <si>
    <t>Al3</t>
  </si>
  <si>
    <t>D2</t>
  </si>
  <si>
    <t>Fe5</t>
  </si>
  <si>
    <t>C76</t>
  </si>
  <si>
    <t>Cl26.24</t>
  </si>
  <si>
    <t>Ga4.83</t>
  </si>
  <si>
    <t>Cu29</t>
  </si>
  <si>
    <t>S16</t>
  </si>
  <si>
    <t>As2</t>
  </si>
  <si>
    <t>V8</t>
  </si>
  <si>
    <t>V9</t>
  </si>
  <si>
    <t>C84</t>
  </si>
  <si>
    <t>Li</t>
  </si>
  <si>
    <t>B0.5</t>
  </si>
  <si>
    <t>Re8</t>
  </si>
  <si>
    <t>Al32.06</t>
  </si>
  <si>
    <t>Cu2</t>
  </si>
  <si>
    <t>P20</t>
  </si>
  <si>
    <t>F50</t>
  </si>
  <si>
    <t>Si16</t>
  </si>
  <si>
    <t>O32</t>
  </si>
  <si>
    <t>Mo6</t>
  </si>
  <si>
    <t>Ga31</t>
  </si>
  <si>
    <t>Cl35.47</t>
  </si>
  <si>
    <t>Al12.59</t>
  </si>
  <si>
    <t>Fe6.41</t>
  </si>
  <si>
    <t>S7</t>
  </si>
  <si>
    <t>Cl24.08</t>
  </si>
  <si>
    <t>Cl28.89</t>
  </si>
  <si>
    <t>Cl24</t>
  </si>
  <si>
    <t>Cl22.68</t>
  </si>
  <si>
    <t>C96</t>
  </si>
  <si>
    <t>Cl22.02</t>
  </si>
  <si>
    <t>C88</t>
  </si>
  <si>
    <t>Cl22.05</t>
  </si>
  <si>
    <t>Mo3</t>
  </si>
  <si>
    <t>S4</t>
  </si>
  <si>
    <t>Cl26</t>
  </si>
  <si>
    <t>Ag1</t>
  </si>
  <si>
    <t>P15</t>
  </si>
  <si>
    <t>Na1</t>
  </si>
  <si>
    <t>C100</t>
  </si>
  <si>
    <t>Cl28</t>
  </si>
  <si>
    <t>C200</t>
  </si>
  <si>
    <t>Cl39.93</t>
  </si>
  <si>
    <t>C98</t>
  </si>
  <si>
    <t>Cl20.12</t>
  </si>
  <si>
    <t>C108</t>
  </si>
  <si>
    <t>Cl12</t>
  </si>
  <si>
    <t>P 1 2 1</t>
  </si>
  <si>
    <t>Nb2 O5</t>
  </si>
  <si>
    <t>Sm3 C70</t>
  </si>
  <si>
    <t>P 1 1 2</t>
  </si>
  <si>
    <t>Mn Si1.75</t>
  </si>
  <si>
    <t>As2 O3</t>
  </si>
  <si>
    <t>O5</t>
  </si>
  <si>
    <t>Sm3</t>
  </si>
  <si>
    <t>P 1 21 1</t>
  </si>
  <si>
    <t>Te2 O5</t>
  </si>
  <si>
    <t>In6 Se7</t>
  </si>
  <si>
    <t>U O3</t>
  </si>
  <si>
    <t>P4 S5</t>
  </si>
  <si>
    <t>Mo O2</t>
  </si>
  <si>
    <t>Yb P5</t>
  </si>
  <si>
    <t>Pd4.5 P1.02</t>
  </si>
  <si>
    <t>Ta Se3</t>
  </si>
  <si>
    <t>C 1 1 21</t>
  </si>
  <si>
    <t>C14 H10</t>
  </si>
  <si>
    <t>C19 H34</t>
  </si>
  <si>
    <t>Yb2 S3</t>
  </si>
  <si>
    <t>B 1 21 1</t>
  </si>
  <si>
    <t>Ir U</t>
  </si>
  <si>
    <t>Pd9 P2</t>
  </si>
  <si>
    <t>Pt U</t>
  </si>
  <si>
    <t>As S2</t>
  </si>
  <si>
    <t>Pd Bi</t>
  </si>
  <si>
    <t>P 1 1 21</t>
  </si>
  <si>
    <t>Cu3 Ge</t>
  </si>
  <si>
    <t>U Pt</t>
  </si>
  <si>
    <t>Fe9.017 S10</t>
  </si>
  <si>
    <t>Fe9.021 S10</t>
  </si>
  <si>
    <t>Fe9.007 S10</t>
  </si>
  <si>
    <t>In6</t>
  </si>
  <si>
    <t>Se7</t>
  </si>
  <si>
    <t>S5</t>
  </si>
  <si>
    <t>Yb</t>
  </si>
  <si>
    <t>Pd4.5</t>
  </si>
  <si>
    <t>P1.02</t>
  </si>
  <si>
    <t>Se3</t>
  </si>
  <si>
    <t>C14</t>
  </si>
  <si>
    <t>H10</t>
  </si>
  <si>
    <t>C19</t>
  </si>
  <si>
    <t>Yb2</t>
  </si>
  <si>
    <t>Pd9</t>
  </si>
  <si>
    <t>Pt</t>
  </si>
  <si>
    <t>As</t>
  </si>
  <si>
    <t>Pd</t>
  </si>
  <si>
    <t>Bi</t>
  </si>
  <si>
    <t>Cu3</t>
  </si>
  <si>
    <t>Ge</t>
  </si>
  <si>
    <t>Fe9.017</t>
  </si>
  <si>
    <t>Fe9.021</t>
  </si>
  <si>
    <t>Fe9.007</t>
  </si>
  <si>
    <t>C 1 2 1</t>
  </si>
  <si>
    <t>Mo As2</t>
  </si>
  <si>
    <t>Nb As2</t>
  </si>
  <si>
    <t>B 1 1 2</t>
  </si>
  <si>
    <t>Cr2.8 Se4</t>
  </si>
  <si>
    <t>Os O4</t>
  </si>
  <si>
    <t>I 1 2 1</t>
  </si>
  <si>
    <t>Ta2 O5</t>
  </si>
  <si>
    <t>V2 D0.923</t>
  </si>
  <si>
    <t>Pb S</t>
  </si>
  <si>
    <t>V S2</t>
  </si>
  <si>
    <t>Nb S2</t>
  </si>
  <si>
    <t>Ho S</t>
  </si>
  <si>
    <t>Tl S</t>
  </si>
  <si>
    <t>C 2 1 1</t>
  </si>
  <si>
    <t>Ti1.057 S2</t>
  </si>
  <si>
    <t>Sm S</t>
  </si>
  <si>
    <t>Pd5 As</t>
  </si>
  <si>
    <t>Ni5 Sb2</t>
  </si>
  <si>
    <t>Ni5 Ge3</t>
  </si>
  <si>
    <t>Ni19 Ge12</t>
  </si>
  <si>
    <t>Ta Sb2</t>
  </si>
  <si>
    <t>W As2</t>
  </si>
  <si>
    <t>Pd5 Ge</t>
  </si>
  <si>
    <t>Ta P2</t>
  </si>
  <si>
    <t>Pd5 Pb3</t>
  </si>
  <si>
    <t>Ta As2</t>
  </si>
  <si>
    <t>Cu5 Sn4</t>
  </si>
  <si>
    <t>Mo4 Al17</t>
  </si>
  <si>
    <t>W15 I47</t>
  </si>
  <si>
    <t>A 1 1 2</t>
  </si>
  <si>
    <t>Y6 S11.05</t>
  </si>
  <si>
    <t>Cr2.8</t>
  </si>
  <si>
    <t>Se4</t>
  </si>
  <si>
    <t>O4</t>
  </si>
  <si>
    <t>Ta2</t>
  </si>
  <si>
    <t>V2</t>
  </si>
  <si>
    <t>D0.923</t>
  </si>
  <si>
    <t>Pb</t>
  </si>
  <si>
    <t>Ho</t>
  </si>
  <si>
    <t>Tl</t>
  </si>
  <si>
    <t>Ti1.057</t>
  </si>
  <si>
    <t>Sm</t>
  </si>
  <si>
    <t>Pd5</t>
  </si>
  <si>
    <t>Ni5</t>
  </si>
  <si>
    <t>Sb2</t>
  </si>
  <si>
    <t>Ge3</t>
  </si>
  <si>
    <t>Ni19</t>
  </si>
  <si>
    <t>Ge12</t>
  </si>
  <si>
    <t>Pb3</t>
  </si>
  <si>
    <t>Cu5</t>
  </si>
  <si>
    <t>Sn4</t>
  </si>
  <si>
    <t>Mo4</t>
  </si>
  <si>
    <t>Al17</t>
  </si>
  <si>
    <t>W15</t>
  </si>
  <si>
    <t>I47</t>
  </si>
  <si>
    <t>Y6</t>
  </si>
  <si>
    <t>S11.05</t>
  </si>
  <si>
    <t>P 1 m 1</t>
  </si>
  <si>
    <t>Mo8 P5</t>
  </si>
  <si>
    <t>Nb2 C</t>
  </si>
  <si>
    <t>Fe Ni</t>
  </si>
  <si>
    <t>Nb Se3</t>
  </si>
  <si>
    <t>Mn2 Nd</t>
  </si>
  <si>
    <t>Ni Ti</t>
  </si>
  <si>
    <t>Mo8</t>
  </si>
  <si>
    <t>C</t>
  </si>
  <si>
    <t>Nd</t>
  </si>
  <si>
    <t>P5</t>
    <phoneticPr fontId="18"/>
  </si>
  <si>
    <t>P 1 a 1</t>
  </si>
  <si>
    <t>Pb2 O3.333</t>
  </si>
  <si>
    <t>P 1 c 1</t>
  </si>
  <si>
    <t>H2 S</t>
  </si>
  <si>
    <t>Mo8 O23</t>
  </si>
  <si>
    <t>La Te2</t>
  </si>
  <si>
    <t>P 1 1 b</t>
  </si>
  <si>
    <t>Eu4 Cl9</t>
  </si>
  <si>
    <t>Nd4 Br9</t>
  </si>
  <si>
    <t>V6 O13</t>
  </si>
  <si>
    <t>Ge S2</t>
  </si>
  <si>
    <t>Au Te2</t>
  </si>
  <si>
    <t>Ba As2</t>
  </si>
  <si>
    <t>Ga9 Ir2</t>
  </si>
  <si>
    <t>Ga9 Rh2</t>
  </si>
  <si>
    <t>Ce Se2</t>
  </si>
  <si>
    <t>P 1 n 1</t>
  </si>
  <si>
    <t>Cd154 Sb120</t>
  </si>
  <si>
    <t>Cd13 Sb10</t>
  </si>
  <si>
    <t>Cd12.5 Sb10</t>
  </si>
  <si>
    <t>C 1 m 1</t>
  </si>
  <si>
    <t>Gd2 Cl3</t>
  </si>
  <si>
    <t>Ag3 P11</t>
  </si>
  <si>
    <t>V2 D</t>
  </si>
  <si>
    <t>Y4.682 Se7</t>
  </si>
  <si>
    <t>Cr4 As3</t>
  </si>
  <si>
    <t>I 1 m 1</t>
  </si>
  <si>
    <t>Na2 B29</t>
  </si>
  <si>
    <t>A 1 m 1</t>
  </si>
  <si>
    <t>Nb12 O29</t>
  </si>
  <si>
    <t>Al4 Mo</t>
  </si>
  <si>
    <t>Co O2</t>
  </si>
  <si>
    <t>Pr8.303 Sb20.03</t>
  </si>
  <si>
    <t>Nd8.303 Sb19.98</t>
  </si>
  <si>
    <t>Al4 W</t>
  </si>
  <si>
    <t>Al3 Mo</t>
  </si>
  <si>
    <t>V2 H</t>
  </si>
  <si>
    <t>Al11.8 Co4</t>
  </si>
  <si>
    <t>Tc Al4</t>
  </si>
  <si>
    <t>Re4 Si7</t>
  </si>
  <si>
    <t>Zr Cu</t>
  </si>
  <si>
    <t>C 1 c 1</t>
  </si>
  <si>
    <t>In2 Te5</t>
  </si>
  <si>
    <t>Ti0.685 S</t>
  </si>
  <si>
    <t>Ti0.662 S</t>
  </si>
  <si>
    <t>F 1 d 1</t>
  </si>
  <si>
    <t>Fe11 S12</t>
  </si>
  <si>
    <t>B 1 1 b</t>
  </si>
  <si>
    <t>Ga2 S3</t>
  </si>
  <si>
    <t>Ga2 Se3</t>
  </si>
  <si>
    <t>Cu O</t>
  </si>
  <si>
    <t>I 1 a 1</t>
  </si>
  <si>
    <t>La P2</t>
  </si>
  <si>
    <t>La As2</t>
  </si>
  <si>
    <t>C60 F18</t>
  </si>
  <si>
    <t>P3 N5</t>
  </si>
  <si>
    <t>Al2 Se3</t>
  </si>
  <si>
    <t>V3 O5</t>
  </si>
  <si>
    <t>Tl2 Te3</t>
  </si>
  <si>
    <t>Ce P2</t>
  </si>
  <si>
    <t>H N3</t>
  </si>
  <si>
    <t>C100 Cl22</t>
  </si>
  <si>
    <t>Fe3 O4</t>
  </si>
  <si>
    <t>P 1 2/m 1</t>
  </si>
  <si>
    <t>W18 O49</t>
  </si>
  <si>
    <t>W O2.72</t>
  </si>
  <si>
    <t>W O2.90</t>
  </si>
  <si>
    <t>W10 O29</t>
  </si>
  <si>
    <t>P 2/m 1 1</t>
  </si>
  <si>
    <t>In Se</t>
  </si>
  <si>
    <t>W17 O47</t>
  </si>
  <si>
    <t>Li2.74 Pd5.26</t>
  </si>
  <si>
    <t>Li Sn</t>
  </si>
  <si>
    <t>Au Cd</t>
  </si>
  <si>
    <t>Nb Rh</t>
  </si>
  <si>
    <t>Nb2.25 Rh3.75</t>
  </si>
  <si>
    <t>Si72 O144</t>
  </si>
  <si>
    <t>Nb22 O54</t>
  </si>
  <si>
    <t>P 1 1 2/m</t>
  </si>
  <si>
    <t>Y2.58 Cu10</t>
  </si>
  <si>
    <t>Y0.93 Cu3.67</t>
  </si>
  <si>
    <t>Pd Cl2</t>
  </si>
  <si>
    <t>P 1 21/m 1</t>
  </si>
  <si>
    <t>Gd P5</t>
  </si>
  <si>
    <t>La P5</t>
  </si>
  <si>
    <t>Nd P5</t>
  </si>
  <si>
    <t>Tm2 S3</t>
  </si>
  <si>
    <t>Ca Sb2</t>
  </si>
  <si>
    <t>Rb9 O2</t>
  </si>
  <si>
    <t>Sm5 Br11</t>
  </si>
  <si>
    <t>Eu Sb2</t>
  </si>
  <si>
    <t>Mo Te2</t>
  </si>
  <si>
    <t>In6 S7</t>
  </si>
  <si>
    <t>Mo2.06 S3</t>
  </si>
  <si>
    <t>As4 S5</t>
  </si>
  <si>
    <t>Tb S2</t>
  </si>
  <si>
    <t>Ho2 S3</t>
  </si>
  <si>
    <t>Tl4 O3</t>
  </si>
  <si>
    <t>Rh4 Si5</t>
  </si>
  <si>
    <t>P4 O6</t>
  </si>
  <si>
    <t>Re3 I9</t>
  </si>
  <si>
    <t>Zr I2</t>
  </si>
  <si>
    <t>Pb2 O3</t>
  </si>
  <si>
    <t>P 1 1 21/m</t>
  </si>
  <si>
    <t>U3 O8</t>
  </si>
  <si>
    <t>Bi9 I2</t>
  </si>
  <si>
    <t>Mo2 S3</t>
  </si>
  <si>
    <t>Pr2 Br5</t>
  </si>
  <si>
    <t>U Te3</t>
  </si>
  <si>
    <t>La2 Br5</t>
  </si>
  <si>
    <t>Y2 S3</t>
  </si>
  <si>
    <t>Zr Te3</t>
  </si>
  <si>
    <t>Er2 S3</t>
  </si>
  <si>
    <t>Pr2 I5</t>
  </si>
  <si>
    <t>Mo O3</t>
  </si>
  <si>
    <t>U Se3</t>
  </si>
  <si>
    <t>Ce P5</t>
  </si>
  <si>
    <t>Pr P5</t>
  </si>
  <si>
    <t>Sm P5</t>
  </si>
  <si>
    <t>Dy P5</t>
  </si>
  <si>
    <t>Ho P5</t>
  </si>
  <si>
    <t>Tm P5</t>
  </si>
  <si>
    <t>Lu P5</t>
  </si>
  <si>
    <t>Y P5</t>
  </si>
  <si>
    <t>Ti S3</t>
  </si>
  <si>
    <t>Zr S3</t>
  </si>
  <si>
    <t>Hf S3</t>
  </si>
  <si>
    <t>Hf Se3</t>
  </si>
  <si>
    <t>Nb2 Se3</t>
  </si>
  <si>
    <t>Ta2 Se3</t>
  </si>
  <si>
    <t>Pt6 Si5</t>
  </si>
  <si>
    <t>Dy S1.836</t>
  </si>
  <si>
    <t>C 1 1 21/m</t>
  </si>
  <si>
    <t>Dy S1.76</t>
  </si>
  <si>
    <t>Ba Sb2</t>
  </si>
  <si>
    <t>Eu5 Cl11</t>
  </si>
  <si>
    <t>Ag Cl</t>
  </si>
  <si>
    <t>Ag Br</t>
  </si>
  <si>
    <t>Ag I</t>
  </si>
  <si>
    <t>Dy5 Cl11</t>
  </si>
  <si>
    <t>Sr Sb2</t>
  </si>
  <si>
    <t>Ho S1.863</t>
  </si>
  <si>
    <t>K4 Pb9</t>
  </si>
  <si>
    <t>Pb9 Rb4</t>
  </si>
  <si>
    <t>La2 I5</t>
  </si>
  <si>
    <t>Ho2 Sb5</t>
  </si>
  <si>
    <t>Au Sr</t>
  </si>
  <si>
    <t>Ca Cu</t>
  </si>
  <si>
    <t>Ta S3</t>
  </si>
  <si>
    <t>Al Au</t>
  </si>
  <si>
    <t>Al Ce3</t>
  </si>
  <si>
    <t>Li7 Sn3</t>
  </si>
  <si>
    <t>Nb Pt3</t>
  </si>
  <si>
    <t>Pt3 Ta</t>
  </si>
  <si>
    <t>Rb4 Pb9</t>
  </si>
  <si>
    <t>Ba1.5 Sb3</t>
  </si>
  <si>
    <t>N2 H4</t>
  </si>
  <si>
    <t>Ni3 Te2</t>
  </si>
  <si>
    <t>Ni Tb</t>
  </si>
  <si>
    <t>Dy S1.765</t>
  </si>
  <si>
    <t>Hf Te3</t>
  </si>
  <si>
    <t>In5.8 Se7</t>
  </si>
  <si>
    <t>Ir4 Si5</t>
  </si>
  <si>
    <t>Ni3 Ta</t>
  </si>
  <si>
    <t>U S3</t>
  </si>
  <si>
    <t>Th Se3</t>
  </si>
  <si>
    <t>Zr Se3</t>
  </si>
  <si>
    <t>Ba N6</t>
  </si>
  <si>
    <t>Zr Rh</t>
  </si>
  <si>
    <t>Zr Ir</t>
  </si>
  <si>
    <t>V2 O5</t>
  </si>
  <si>
    <t>Ho Ge1.85</t>
  </si>
  <si>
    <t>Mg Zn2</t>
  </si>
  <si>
    <t>Tb2 Sb5</t>
  </si>
  <si>
    <t>Fe1.068 Te</t>
  </si>
  <si>
    <t>Ho5 Ge4</t>
  </si>
  <si>
    <t>Ce2 Br5</t>
  </si>
  <si>
    <t>Fe1.05 Te</t>
  </si>
  <si>
    <t>Ga5 Pt</t>
  </si>
  <si>
    <t>Mn5 Si3</t>
  </si>
  <si>
    <t>Fe1.11 Te</t>
  </si>
  <si>
    <t>Fe1.12 Te</t>
  </si>
  <si>
    <t>Dy2 Sb5</t>
  </si>
  <si>
    <t>P4 S6</t>
  </si>
  <si>
    <t>C84 Cl22.33</t>
  </si>
  <si>
    <t>Np Se3</t>
  </si>
  <si>
    <t>Si5 H10</t>
  </si>
  <si>
    <t>As2 Te3</t>
  </si>
  <si>
    <t>C 1 2/m 1</t>
  </si>
  <si>
    <t>Zr Cl</t>
  </si>
  <si>
    <t>Sc7 Cl10</t>
  </si>
  <si>
    <t>Bi I</t>
  </si>
  <si>
    <t>Bi Br</t>
  </si>
  <si>
    <t>Ga4 Fe3</t>
  </si>
  <si>
    <t>Cr3 Ga4</t>
  </si>
  <si>
    <t>Ga5 Fe6</t>
  </si>
  <si>
    <t>Dy3 Ni2</t>
  </si>
  <si>
    <t>U Br4</t>
  </si>
  <si>
    <t>Pt23.98 In18</t>
  </si>
  <si>
    <t>Cr P2</t>
  </si>
  <si>
    <t>Gd Br3</t>
  </si>
  <si>
    <t>Zr2 Ni7</t>
  </si>
  <si>
    <t>Sn I2</t>
  </si>
  <si>
    <t>B 1 1 2/m</t>
  </si>
  <si>
    <t>Cr I2</t>
  </si>
  <si>
    <t>Eu2 O3</t>
  </si>
  <si>
    <t>Au2 P3</t>
  </si>
  <si>
    <t>Sm10 Pd21</t>
  </si>
  <si>
    <t>Ga Te</t>
  </si>
  <si>
    <t>Gd2 Br3</t>
  </si>
  <si>
    <t>Ir Br3</t>
  </si>
  <si>
    <t>I 1 2/m 1</t>
  </si>
  <si>
    <t>V4 As3</t>
  </si>
  <si>
    <t>Y Cl3</t>
  </si>
  <si>
    <t>V12 O26</t>
  </si>
  <si>
    <t>Mn5 O8</t>
  </si>
  <si>
    <t>Nb Sb2</t>
  </si>
  <si>
    <t>Cr3 S4</t>
  </si>
  <si>
    <t>Fe3 Se4</t>
  </si>
  <si>
    <t>Li8 Pb3</t>
  </si>
  <si>
    <t>Nb6 C5</t>
  </si>
  <si>
    <t>Bk2 O3</t>
  </si>
  <si>
    <t>Cr Cl3</t>
  </si>
  <si>
    <t>Ir Cl3</t>
  </si>
  <si>
    <t>Y2 Cl3</t>
  </si>
  <si>
    <t>Fe6 Ge5</t>
  </si>
  <si>
    <t>Ba P3</t>
  </si>
  <si>
    <t>Sr P3</t>
  </si>
  <si>
    <t>Cr Br2</t>
  </si>
  <si>
    <t>Li2 Si</t>
  </si>
  <si>
    <t>V3 S4</t>
  </si>
  <si>
    <t>Rh Cl3</t>
  </si>
  <si>
    <t>A 1 2/m 1</t>
  </si>
  <si>
    <t>Nb2 Se</t>
  </si>
  <si>
    <t>Nb F5</t>
  </si>
  <si>
    <t>Cr3 Se4</t>
  </si>
  <si>
    <t>F 1 2/m 1</t>
  </si>
  <si>
    <t>Cr7 Se8</t>
  </si>
  <si>
    <t>Ga2 O3</t>
  </si>
  <si>
    <t>Rh Br3</t>
  </si>
  <si>
    <t>Na N3</t>
  </si>
  <si>
    <t>Mo F5</t>
  </si>
  <si>
    <t>Sm2 O3</t>
  </si>
  <si>
    <t>Li N3</t>
  </si>
  <si>
    <t>Cu2 P7</t>
  </si>
  <si>
    <t>Al Cl3</t>
  </si>
  <si>
    <t>Ba Sb3</t>
  </si>
  <si>
    <t>Re3 P4</t>
  </si>
  <si>
    <t>Hg O2</t>
  </si>
  <si>
    <t>Cr4.33 Te8</t>
  </si>
  <si>
    <t>Yb5 Se7</t>
  </si>
  <si>
    <t>Nb7 P4</t>
  </si>
  <si>
    <t>Zr7 P4</t>
  </si>
  <si>
    <t>Al Cu</t>
  </si>
  <si>
    <t>In Br3</t>
  </si>
  <si>
    <t>Pt Cl2</t>
  </si>
  <si>
    <t>Mn2.896 As2</t>
  </si>
  <si>
    <t>Al2.427 O3.64</t>
  </si>
  <si>
    <t>Tm15 S22</t>
  </si>
  <si>
    <t>Au Se</t>
  </si>
  <si>
    <t>Ca5 P8</t>
  </si>
  <si>
    <t>C 2/m 1 1</t>
  </si>
  <si>
    <t>Y0.93 S</t>
  </si>
  <si>
    <t>Cr S2</t>
  </si>
  <si>
    <t>Mn3 As2</t>
  </si>
  <si>
    <t>K C60</t>
  </si>
  <si>
    <t>Ti S2</t>
  </si>
  <si>
    <t>U2 Te5</t>
  </si>
  <si>
    <t>Al2 Te5</t>
  </si>
  <si>
    <t>V5 S8</t>
  </si>
  <si>
    <t>Mn4 As3</t>
  </si>
  <si>
    <t>K Sb2</t>
  </si>
  <si>
    <t>Ti11 Se4</t>
  </si>
  <si>
    <t>Mo Cl3</t>
  </si>
  <si>
    <t>Hf2 Te</t>
  </si>
  <si>
    <t>V3 Se4</t>
  </si>
  <si>
    <t>Si32 O64</t>
  </si>
  <si>
    <t>Mg5 Si6</t>
  </si>
  <si>
    <t>Sc8 Te3</t>
  </si>
  <si>
    <t>Rh1.137 Te2</t>
  </si>
  <si>
    <t>Rh1.278 Te2</t>
  </si>
  <si>
    <t>Rh1.398 Te2</t>
  </si>
  <si>
    <t>Rh1.528 Te2</t>
  </si>
  <si>
    <t>Rh1.653 Te2</t>
  </si>
  <si>
    <t>Rh1.872 Te2</t>
  </si>
  <si>
    <t>Ta Te2</t>
  </si>
  <si>
    <t>Ge As</t>
  </si>
  <si>
    <t>Ba As3</t>
  </si>
  <si>
    <t>Bi Br3</t>
  </si>
  <si>
    <t>V14 O6</t>
  </si>
  <si>
    <t>Er4 I5</t>
  </si>
  <si>
    <t>Er6.7 I10.5</t>
  </si>
  <si>
    <t>Nb Cl5</t>
  </si>
  <si>
    <t>K5 Sb4</t>
  </si>
  <si>
    <t>Tm5 S7</t>
  </si>
  <si>
    <t>Ta Cl4</t>
  </si>
  <si>
    <t>Ti8 Se3</t>
  </si>
  <si>
    <t>V4.64 Te4</t>
  </si>
  <si>
    <t>Hf7 P4</t>
  </si>
  <si>
    <t>V0.625 S</t>
  </si>
  <si>
    <t>V2.724 S4</t>
  </si>
  <si>
    <t>V P2</t>
  </si>
  <si>
    <t>Ir B1.26</t>
  </si>
  <si>
    <t>Bi2 Pd</t>
  </si>
  <si>
    <t>Fe Ge</t>
  </si>
  <si>
    <t>As Si</t>
  </si>
  <si>
    <t>Ir B1.375</t>
  </si>
  <si>
    <t>Ir B1.5</t>
  </si>
  <si>
    <t>Ti3 Te4</t>
  </si>
  <si>
    <t>Y5 S7</t>
  </si>
  <si>
    <t>Co Ge</t>
  </si>
  <si>
    <t>Pt3 Ge</t>
  </si>
  <si>
    <t>Os Ge2</t>
  </si>
  <si>
    <t>Cr As2</t>
  </si>
  <si>
    <t>Ta3 N5</t>
  </si>
  <si>
    <t>Pt3 Te4</t>
  </si>
  <si>
    <t>Pt2 Te3</t>
  </si>
  <si>
    <t>Si24 O48</t>
  </si>
  <si>
    <t>Ni O</t>
  </si>
  <si>
    <t>Ni3 Se4</t>
  </si>
  <si>
    <t>P Cl5</t>
  </si>
  <si>
    <t>Si44 O88</t>
  </si>
  <si>
    <t>Ni O2</t>
  </si>
  <si>
    <t>Ta Cl5</t>
  </si>
  <si>
    <t>Cu Br2</t>
  </si>
  <si>
    <t>Rh3 S4</t>
  </si>
  <si>
    <t>Gd16 Sb39</t>
  </si>
  <si>
    <t>Ti45 Se16</t>
  </si>
  <si>
    <t>K5 As4</t>
  </si>
  <si>
    <t>Rb5 Sb4</t>
  </si>
  <si>
    <t>Sr N</t>
  </si>
  <si>
    <t>V3 Te4</t>
  </si>
  <si>
    <t>Tl2 O</t>
  </si>
  <si>
    <t>V7 O3</t>
  </si>
  <si>
    <t>Tb1.069 B28</t>
  </si>
  <si>
    <t>Co0.885 O2</t>
  </si>
  <si>
    <t>A 1 1 2/m</t>
  </si>
  <si>
    <t>Ti5 O5</t>
  </si>
  <si>
    <t>Al4 Li9</t>
  </si>
  <si>
    <t>Al8 Mo3</t>
  </si>
  <si>
    <t>Al13 Os4</t>
  </si>
  <si>
    <t>Al13 Ru4</t>
  </si>
  <si>
    <t>Na3.82 C60</t>
  </si>
  <si>
    <t>K5 Bi4</t>
  </si>
  <si>
    <t>Rb5 Bi4</t>
  </si>
  <si>
    <t>Cs5 Bi4</t>
  </si>
  <si>
    <t>Fe Zn13</t>
  </si>
  <si>
    <t>Cr5.20 S8</t>
  </si>
  <si>
    <t>Al45 V7</t>
  </si>
  <si>
    <t>Bi2 Pd5</t>
  </si>
  <si>
    <t>Ca Ga4</t>
  </si>
  <si>
    <t>Ti O</t>
  </si>
  <si>
    <t>Ti3 O5</t>
  </si>
  <si>
    <t>Tb2 O3</t>
  </si>
  <si>
    <t>Ti O0.997</t>
  </si>
  <si>
    <t>W P2</t>
  </si>
  <si>
    <t>Ti Cl3</t>
  </si>
  <si>
    <t>Co Zn13</t>
  </si>
  <si>
    <t>Cu11 In9</t>
  </si>
  <si>
    <t>Fe17 Th2</t>
  </si>
  <si>
    <t>Ga9 Ni13</t>
  </si>
  <si>
    <t>Ga7 Rb</t>
  </si>
  <si>
    <t>Mg4 Zn7</t>
  </si>
  <si>
    <t>Mn Zn13</t>
  </si>
  <si>
    <t>Ni4 Pu</t>
  </si>
  <si>
    <t>Ni3.08 Sn4</t>
  </si>
  <si>
    <t>Ni3.39 Sn4</t>
  </si>
  <si>
    <t>Ni3 Sn4</t>
  </si>
  <si>
    <t>Cu O2</t>
  </si>
  <si>
    <t>Co1.93 Zn15.04</t>
  </si>
  <si>
    <t>Sr In4</t>
  </si>
  <si>
    <t>Ti8 S3</t>
  </si>
  <si>
    <t>Tb6 Br7</t>
  </si>
  <si>
    <t>Er6 I7</t>
  </si>
  <si>
    <t>Nb Te2</t>
  </si>
  <si>
    <t>Mn B4</t>
  </si>
  <si>
    <t>Ni1.875 O2</t>
  </si>
  <si>
    <t>Co O</t>
  </si>
  <si>
    <t>Cu Cl2</t>
  </si>
  <si>
    <t>Rb2 Te5</t>
  </si>
  <si>
    <t>Cs5 Te3</t>
  </si>
  <si>
    <t>Sc5 Cl8</t>
  </si>
  <si>
    <t>Nb4.7 Te4</t>
  </si>
  <si>
    <t>Tb5 Br8</t>
  </si>
  <si>
    <t>Gd5 Br8</t>
  </si>
  <si>
    <t>V1.04 Te2</t>
  </si>
  <si>
    <t>Mo2 As3</t>
  </si>
  <si>
    <t>Ta2 Te3</t>
  </si>
  <si>
    <t>Pt Te</t>
  </si>
  <si>
    <t>W2 As3</t>
  </si>
  <si>
    <t>Zr0.73 S</t>
  </si>
  <si>
    <t>Al45 Cr7</t>
  </si>
  <si>
    <t>Nb Cl4</t>
  </si>
  <si>
    <t>Cr5.095 Se8</t>
  </si>
  <si>
    <t>Co3 Se4</t>
  </si>
  <si>
    <t>Co6.84 Se8</t>
  </si>
  <si>
    <t>Co6.8 Se8</t>
  </si>
  <si>
    <t>Al3.2 Fe</t>
  </si>
  <si>
    <t>Eu In4</t>
  </si>
  <si>
    <t>Mg2.3 Ir2.7</t>
  </si>
  <si>
    <t>Bi Ni1.12</t>
  </si>
  <si>
    <t>Bi Ni0.97</t>
  </si>
  <si>
    <t>Bi Ni0.96</t>
  </si>
  <si>
    <t>Bi Ni</t>
  </si>
  <si>
    <t>C22 F14</t>
  </si>
  <si>
    <t>Sr4 N3</t>
  </si>
  <si>
    <t>Ti3 Se4</t>
  </si>
  <si>
    <t>Fe Al3.2</t>
  </si>
  <si>
    <t>Rh4 Al13</t>
  </si>
  <si>
    <t>Am2 O3</t>
  </si>
  <si>
    <t>Hf7 As4</t>
  </si>
  <si>
    <t>Nb7 As4</t>
  </si>
  <si>
    <t>As2 Se3</t>
  </si>
  <si>
    <t>Si As</t>
  </si>
  <si>
    <t>V As2</t>
  </si>
  <si>
    <t>Zr7 As4</t>
  </si>
  <si>
    <t>Pd Bi2</t>
  </si>
  <si>
    <t>Cf2 O3</t>
  </si>
  <si>
    <t>Cm2 O3</t>
  </si>
  <si>
    <t>Hf2 Co7</t>
  </si>
  <si>
    <t>Th2 Co17</t>
  </si>
  <si>
    <t>Co17 Th2</t>
  </si>
  <si>
    <t>Cr5 S8</t>
  </si>
  <si>
    <t>Cr2.67 Se4</t>
  </si>
  <si>
    <t>Cr5 Se8</t>
  </si>
  <si>
    <t>Cr3 Te4</t>
  </si>
  <si>
    <t>Dy5 S7</t>
  </si>
  <si>
    <t>Er Ni4</t>
  </si>
  <si>
    <t>Er5 S7</t>
  </si>
  <si>
    <t>Eu P3</t>
  </si>
  <si>
    <t>Fe3 Ga4</t>
  </si>
  <si>
    <t>Ni13 Ga9</t>
  </si>
  <si>
    <t>Yb Ga4</t>
  </si>
  <si>
    <t>Gd2 O3</t>
  </si>
  <si>
    <t>Ge P</t>
  </si>
  <si>
    <t>Re Ge2</t>
  </si>
  <si>
    <t>Ho3 Ni2</t>
  </si>
  <si>
    <t>Ho5 S7</t>
  </si>
  <si>
    <t>Nb P2</t>
  </si>
  <si>
    <t>Tb3 Ni2</t>
  </si>
  <si>
    <t>Ni7 Zr2</t>
  </si>
  <si>
    <t>Y2 O3</t>
  </si>
  <si>
    <t>Os Si2</t>
  </si>
  <si>
    <t>Ti7 P4</t>
  </si>
  <si>
    <t>Rh3 Te4</t>
  </si>
  <si>
    <t>Tb5 S7</t>
  </si>
  <si>
    <t>Ti2.67 Te4</t>
  </si>
  <si>
    <t>S22 Tm15</t>
  </si>
  <si>
    <t>Cr5.6 Se8</t>
  </si>
  <si>
    <t>In9 Ni13</t>
  </si>
  <si>
    <t>In Pt</t>
  </si>
  <si>
    <t>In9 Pt13</t>
  </si>
  <si>
    <t>Na Sn2</t>
  </si>
  <si>
    <t>Ta F5</t>
  </si>
  <si>
    <t>Cr5 Te8</t>
  </si>
  <si>
    <t>Al9.75 Fe3</t>
  </si>
  <si>
    <t>Cf Br3</t>
  </si>
  <si>
    <t>Zr5 Zn38.92</t>
  </si>
  <si>
    <t>Ce4 Ru3</t>
  </si>
  <si>
    <t>Fe4 Al13</t>
  </si>
  <si>
    <t>Lu11 Te4</t>
  </si>
  <si>
    <t>Ni13 In9</t>
  </si>
  <si>
    <t>Al3 Co</t>
  </si>
  <si>
    <t>V14 O6.16</t>
  </si>
  <si>
    <t>Sc5 Ga3</t>
  </si>
  <si>
    <t>Ca13 Al14</t>
  </si>
  <si>
    <t>W Cl4</t>
  </si>
  <si>
    <t>Al24.412 Co8</t>
  </si>
  <si>
    <t>Pd5 Sn7</t>
  </si>
  <si>
    <t>Ca3 N2</t>
  </si>
  <si>
    <t>Dy Si</t>
  </si>
  <si>
    <t>Nd Mn2</t>
  </si>
  <si>
    <t>Sb2 Te3</t>
  </si>
  <si>
    <t>Si76 O152</t>
  </si>
  <si>
    <t>Rb Sb2</t>
  </si>
  <si>
    <t>Er2 O3</t>
  </si>
  <si>
    <t>Cu10 In7</t>
  </si>
  <si>
    <t>Bi16 I4</t>
  </si>
  <si>
    <t>Pt3 Si</t>
  </si>
  <si>
    <t>La Si5</t>
  </si>
  <si>
    <t>Ge139.73 O339.45</t>
  </si>
  <si>
    <t>Li9 Al4</t>
  </si>
  <si>
    <t>Ga3 Pd7</t>
  </si>
  <si>
    <t>Ga5 Pd13</t>
  </si>
  <si>
    <t>Rh Zn13</t>
  </si>
  <si>
    <t>Li3.49 C60</t>
  </si>
  <si>
    <t>Nd3 Fe29</t>
  </si>
  <si>
    <t>Ga4 Yb</t>
  </si>
  <si>
    <t>Ho2 O3</t>
  </si>
  <si>
    <t>Ba Tl4</t>
  </si>
  <si>
    <t>Mg1.933 Ir3.067</t>
  </si>
  <si>
    <t>Tc Cl3</t>
  </si>
  <si>
    <t>Li21.88 In8.12</t>
  </si>
  <si>
    <t>Bi Se2</t>
  </si>
  <si>
    <t>Bi S2</t>
  </si>
  <si>
    <t>Cr I3</t>
  </si>
  <si>
    <t>Bi Se</t>
  </si>
  <si>
    <t>Cr Se2</t>
  </si>
  <si>
    <t>Cr2.45 Se4</t>
  </si>
  <si>
    <t>Fe13 O19</t>
  </si>
  <si>
    <t>Re3 B</t>
  </si>
  <si>
    <t>W Br4</t>
  </si>
  <si>
    <t>Pt12 B5.86</t>
  </si>
  <si>
    <t>Fe5 O7</t>
  </si>
  <si>
    <t>Br6 Si2</t>
  </si>
  <si>
    <t>Br4 Nb</t>
  </si>
  <si>
    <t>Gd3 Ni2</t>
  </si>
  <si>
    <t>P 1 2/c 1</t>
  </si>
  <si>
    <t>W25 O73</t>
  </si>
  <si>
    <t>C 1 1 2/a</t>
  </si>
  <si>
    <t>B10 H14</t>
  </si>
  <si>
    <t>Re Cl4</t>
  </si>
  <si>
    <t>B10 D14</t>
  </si>
  <si>
    <t>P 1 2/a 1</t>
  </si>
  <si>
    <t>Mo9 O26</t>
  </si>
  <si>
    <t>Zr Cl4</t>
  </si>
  <si>
    <t>Mo9 O25</t>
  </si>
  <si>
    <t>Hf Cl4</t>
  </si>
  <si>
    <t>W O2.96</t>
  </si>
  <si>
    <t>P 1 2/n 1</t>
  </si>
  <si>
    <t>Na1.17 Sn2</t>
  </si>
  <si>
    <t>B8 F12</t>
  </si>
  <si>
    <t>Se2.9 S5.1</t>
  </si>
  <si>
    <t>Se3.34 S4.66</t>
  </si>
  <si>
    <t>Se3.02 S4.98</t>
  </si>
  <si>
    <t>S7 Se</t>
  </si>
  <si>
    <t>S6 Se2</t>
  </si>
  <si>
    <t>Se2.57 S5.43</t>
  </si>
  <si>
    <t>Se1.1 S6.9</t>
  </si>
  <si>
    <t>Se3.7 S4.3</t>
  </si>
  <si>
    <t>Te S7</t>
  </si>
  <si>
    <t>Ca2 As3</t>
  </si>
  <si>
    <t>As8 S9</t>
  </si>
  <si>
    <t>S4.704 Se3.296</t>
  </si>
  <si>
    <t>Np2 O5</t>
  </si>
  <si>
    <t>Sn3 O4</t>
  </si>
  <si>
    <t>Ge12 Li7</t>
  </si>
  <si>
    <t>C84 Cl20</t>
  </si>
  <si>
    <t>P 1 21/n 1</t>
  </si>
  <si>
    <t>Te3 Cl2</t>
  </si>
  <si>
    <t>P 1 21/c 1</t>
  </si>
  <si>
    <t>Mg P4</t>
  </si>
  <si>
    <t>B13 H19</t>
  </si>
  <si>
    <t>As4 S4</t>
  </si>
  <si>
    <t>Ge Se2</t>
  </si>
  <si>
    <t>Cs11 O3</t>
  </si>
  <si>
    <t>P 1 1 21/n</t>
  </si>
  <si>
    <t>B2 H6</t>
  </si>
  <si>
    <t>Se4.69 S3.21</t>
  </si>
  <si>
    <t>Ba3 As14</t>
  </si>
  <si>
    <t>Sm11 Br24</t>
  </si>
  <si>
    <t>Nd As2</t>
  </si>
  <si>
    <t>Zn As2</t>
  </si>
  <si>
    <t>As4 Se4</t>
  </si>
  <si>
    <t>S N</t>
  </si>
  <si>
    <t>S4 N4</t>
  </si>
  <si>
    <t>Bi2 O3</t>
  </si>
  <si>
    <t>Fe P4</t>
  </si>
  <si>
    <t>P 1 1 21/a</t>
  </si>
  <si>
    <t>Tl4 S3</t>
  </si>
  <si>
    <t>Au2 Br6</t>
  </si>
  <si>
    <t>Cu F2</t>
  </si>
  <si>
    <t>S4 Se4</t>
  </si>
  <si>
    <t>S3 Se5</t>
  </si>
  <si>
    <t>B20 H26</t>
  </si>
  <si>
    <t>P 1 21/a 1</t>
  </si>
  <si>
    <t>Rh F5</t>
  </si>
  <si>
    <t>Ge5 F12</t>
  </si>
  <si>
    <t>Se2 O5</t>
  </si>
  <si>
    <t>Eu2 Sb3</t>
  </si>
  <si>
    <t>Os F5</t>
  </si>
  <si>
    <t>Eu P7</t>
  </si>
  <si>
    <t>B8 S16</t>
  </si>
  <si>
    <t>B18 H22</t>
  </si>
  <si>
    <t>Mo4 O11</t>
  </si>
  <si>
    <t>P4 O7</t>
  </si>
  <si>
    <t>C F4</t>
  </si>
  <si>
    <t>P 1 1 21/b</t>
  </si>
  <si>
    <t>Zr O2</t>
  </si>
  <si>
    <t>Cu1.9375 S</t>
  </si>
  <si>
    <t>As S</t>
  </si>
  <si>
    <t>Ag F2</t>
  </si>
  <si>
    <t>Ti Br4</t>
  </si>
  <si>
    <t>Eu I2</t>
  </si>
  <si>
    <t>Pa Br5</t>
  </si>
  <si>
    <t>Au Cl3</t>
  </si>
  <si>
    <t>Ta3 O9</t>
  </si>
  <si>
    <t>In2 I6</t>
  </si>
  <si>
    <t>P4 S7</t>
  </si>
  <si>
    <t>I Cl</t>
  </si>
  <si>
    <t>Th I4</t>
  </si>
  <si>
    <t>B 1 21/c 1</t>
  </si>
  <si>
    <t>S O3</t>
  </si>
  <si>
    <t>Pd I2</t>
  </si>
  <si>
    <t>Cd P4</t>
  </si>
  <si>
    <t>Sn Br4</t>
  </si>
  <si>
    <t>B16 H20</t>
  </si>
  <si>
    <t>Li As</t>
  </si>
  <si>
    <t>Na Sb</t>
  </si>
  <si>
    <t>Xe F4</t>
  </si>
  <si>
    <t>Ru F5</t>
  </si>
  <si>
    <t>Pd6 P</t>
  </si>
  <si>
    <t>Hf O2</t>
  </si>
  <si>
    <t>Pd Br2</t>
  </si>
  <si>
    <t>I2 O5</t>
  </si>
  <si>
    <t>Os Cl5</t>
  </si>
  <si>
    <t>Ag O</t>
  </si>
  <si>
    <t>B2 F4</t>
  </si>
  <si>
    <t>B9 H15</t>
  </si>
  <si>
    <t>N2 O4</t>
  </si>
  <si>
    <t>Cu2 S</t>
  </si>
  <si>
    <t>B4 H10</t>
  </si>
  <si>
    <t>Cr F2</t>
  </si>
  <si>
    <t>Sr2 Sb3</t>
  </si>
  <si>
    <t>Cr Te3</t>
  </si>
  <si>
    <t>Cu P2</t>
  </si>
  <si>
    <t>Ag P2</t>
  </si>
  <si>
    <t>B5 H11</t>
  </si>
  <si>
    <t>Se2 Br2</t>
  </si>
  <si>
    <t>Se2 Cl2</t>
  </si>
  <si>
    <t>Co P2</t>
  </si>
  <si>
    <t>Sb I3</t>
  </si>
  <si>
    <t>Al Br3</t>
  </si>
  <si>
    <t>La Se2</t>
  </si>
  <si>
    <t>Co As2</t>
  </si>
  <si>
    <t>Si5 I10</t>
  </si>
  <si>
    <t>Si5 Br10</t>
  </si>
  <si>
    <t>Ba2 Sb3</t>
  </si>
  <si>
    <t>Ag3 O4</t>
  </si>
  <si>
    <t>Pt I2</t>
  </si>
  <si>
    <t>Mn2 O7</t>
  </si>
  <si>
    <t>Ir3 Si5</t>
  </si>
  <si>
    <t>Gd2 B5</t>
  </si>
  <si>
    <t>Si Cl4</t>
  </si>
  <si>
    <t>Te I4</t>
  </si>
  <si>
    <t>Co Sb2</t>
  </si>
  <si>
    <t>I2 O4</t>
  </si>
  <si>
    <t>Pd7 Se2</t>
  </si>
  <si>
    <t>Pd34 Se11</t>
  </si>
  <si>
    <t>V F4</t>
  </si>
  <si>
    <t>P4 S9</t>
  </si>
  <si>
    <t>Ag2 O2</t>
  </si>
  <si>
    <t>Pt F5</t>
  </si>
  <si>
    <t>P2 Se5</t>
  </si>
  <si>
    <t>Ho4 C7</t>
  </si>
  <si>
    <t>Se4 N4</t>
  </si>
  <si>
    <t>P4 Se4</t>
  </si>
  <si>
    <t>Rh Si</t>
  </si>
  <si>
    <t>Ba Cl2</t>
  </si>
  <si>
    <t>Ba Br2</t>
  </si>
  <si>
    <t>Ba I2</t>
  </si>
  <si>
    <t>Ag2 Te</t>
  </si>
  <si>
    <t>Pr10 O18</t>
  </si>
  <si>
    <t>W O2</t>
  </si>
  <si>
    <t>Lu4 C7</t>
  </si>
  <si>
    <t>Al2 Br6</t>
  </si>
  <si>
    <t>P 21/n 1 1</t>
  </si>
  <si>
    <t>Si96 O192</t>
  </si>
  <si>
    <t>Se7.68 Te0.32</t>
  </si>
  <si>
    <t>Se5.95 Te1.05</t>
  </si>
  <si>
    <t>Pb Cl2</t>
  </si>
  <si>
    <t>Sn Cl2</t>
  </si>
  <si>
    <t>Pr12 O22</t>
  </si>
  <si>
    <t>Rb12 Si17</t>
  </si>
  <si>
    <t>Y4 C7</t>
  </si>
  <si>
    <t>Ge Br2</t>
  </si>
  <si>
    <t>Li P</t>
  </si>
  <si>
    <t>K Sb</t>
  </si>
  <si>
    <t>Sb4 F16</t>
  </si>
  <si>
    <t>Th2 P11</t>
  </si>
  <si>
    <t>Cl F3</t>
  </si>
  <si>
    <t>Sb3 Sb4 F29</t>
  </si>
  <si>
    <t>Al2 Te3</t>
  </si>
  <si>
    <t>Cl F</t>
  </si>
  <si>
    <t>Cu31 S16</t>
  </si>
  <si>
    <t>Re5 Si3</t>
  </si>
  <si>
    <t>La P7</t>
  </si>
  <si>
    <t>S2 N2</t>
  </si>
  <si>
    <t>Ir As2</t>
  </si>
  <si>
    <t>Na Ge</t>
  </si>
  <si>
    <t>Rh Sb2</t>
  </si>
  <si>
    <t>Ir Sb2</t>
  </si>
  <si>
    <t>Rh Bi2</t>
  </si>
  <si>
    <t>Ag2 S</t>
  </si>
  <si>
    <t>Cs2 I8</t>
  </si>
  <si>
    <t>Ir P2</t>
  </si>
  <si>
    <t>Fe S</t>
  </si>
  <si>
    <t>Am I2</t>
  </si>
  <si>
    <t>Pt5 Se4</t>
  </si>
  <si>
    <t>Rh P2</t>
  </si>
  <si>
    <t>Rh As2</t>
  </si>
  <si>
    <t>Si12 O24</t>
  </si>
  <si>
    <t>Sn Cl4</t>
  </si>
  <si>
    <t>Pd9 Te4</t>
  </si>
  <si>
    <t>Rb4 Sb4</t>
  </si>
  <si>
    <t>Ge O2</t>
  </si>
  <si>
    <t>Cs3 Sb7</t>
  </si>
  <si>
    <t>Cs Sb</t>
  </si>
  <si>
    <t>Cs5 Sb8</t>
  </si>
  <si>
    <t>Ge Cl4</t>
  </si>
  <si>
    <t>Ti Cl4</t>
  </si>
  <si>
    <t>Sb Cl5</t>
  </si>
  <si>
    <t>Rb3 As7</t>
  </si>
  <si>
    <t>C24 H12</t>
  </si>
  <si>
    <t>Re2 Si</t>
  </si>
  <si>
    <t>Al9 Co2</t>
  </si>
  <si>
    <t>Al9 Rh2</t>
  </si>
  <si>
    <t>In S</t>
  </si>
  <si>
    <t>Na3 As7</t>
  </si>
  <si>
    <t>Zn P2</t>
  </si>
  <si>
    <t>Cs4 Pb9</t>
  </si>
  <si>
    <t>K4 Sn9</t>
  </si>
  <si>
    <t>Au4 Ca5</t>
  </si>
  <si>
    <t>Ce Cu6</t>
  </si>
  <si>
    <t>Zn Cl2</t>
  </si>
  <si>
    <t>Mo5 O14</t>
  </si>
  <si>
    <t>Zr0.944 O2</t>
  </si>
  <si>
    <t>Zr0.932 O2</t>
  </si>
  <si>
    <t>Zr0.931 O2</t>
  </si>
  <si>
    <t>Zr0.936 O2</t>
  </si>
  <si>
    <t>Zr0.93 O2</t>
  </si>
  <si>
    <t>Co5 Y8</t>
  </si>
  <si>
    <t>Cu6 La</t>
  </si>
  <si>
    <t>Ga30.75 Mo6</t>
  </si>
  <si>
    <t>Cu6 Pr</t>
  </si>
  <si>
    <t>Ni Y</t>
  </si>
  <si>
    <t>Pr5 O9</t>
  </si>
  <si>
    <t>K12 Si17</t>
  </si>
  <si>
    <t>Al I3</t>
  </si>
  <si>
    <t>Ga Br3</t>
  </si>
  <si>
    <t>Ga I3</t>
  </si>
  <si>
    <t>Cs52 Sn82</t>
  </si>
  <si>
    <t>K51 Sn82</t>
  </si>
  <si>
    <t>Gd12 Co7</t>
  </si>
  <si>
    <t>Tb12 Co7</t>
  </si>
  <si>
    <t>Dy12 Co7</t>
  </si>
  <si>
    <t>Ho12 Co7</t>
  </si>
  <si>
    <t>Er12 Co7</t>
  </si>
  <si>
    <t>Rb O3</t>
  </si>
  <si>
    <t>Ba3 P14</t>
  </si>
  <si>
    <t>N2 O2</t>
  </si>
  <si>
    <t>Ga2 I3</t>
  </si>
  <si>
    <t>Cs O3</t>
  </si>
  <si>
    <t>Sr3 P14</t>
  </si>
  <si>
    <t>K Bi</t>
  </si>
  <si>
    <t>Rb Bi</t>
  </si>
  <si>
    <t>Cs Bi</t>
  </si>
  <si>
    <t>Er5 Si4</t>
  </si>
  <si>
    <t>Nd Cu6</t>
  </si>
  <si>
    <t>Al9 Ir2</t>
  </si>
  <si>
    <t>Ge Br4</t>
  </si>
  <si>
    <t>Fe2 Al9</t>
  </si>
  <si>
    <t>Ir2 Al9</t>
  </si>
  <si>
    <t>Ce As2</t>
  </si>
  <si>
    <t>Pr As2</t>
  </si>
  <si>
    <t>As Se</t>
  </si>
  <si>
    <t>Sm2 B5</t>
  </si>
  <si>
    <t>Ir Bi2</t>
  </si>
  <si>
    <t>Ir2 Ga9</t>
  </si>
  <si>
    <t>Rh2 Ga9</t>
  </si>
  <si>
    <t>La S2</t>
  </si>
  <si>
    <t>Re O2</t>
  </si>
  <si>
    <t>Tc O2</t>
  </si>
  <si>
    <t>Pr P2</t>
  </si>
  <si>
    <t>B2 S3</t>
  </si>
  <si>
    <t>Bi2 Rh</t>
  </si>
  <si>
    <t>Zr7 Sb3.93</t>
  </si>
  <si>
    <t>Na2 As2</t>
  </si>
  <si>
    <t>Y8 Co5</t>
  </si>
  <si>
    <t>Si S2</t>
  </si>
  <si>
    <t>Pr Se2</t>
  </si>
  <si>
    <t>Nd Se2</t>
  </si>
  <si>
    <t>Xe F6</t>
  </si>
  <si>
    <t>Al20.6 Ta22.4</t>
  </si>
  <si>
    <t>K10 Tl7</t>
  </si>
  <si>
    <t>C6 S8</t>
  </si>
  <si>
    <t>Ru F4</t>
  </si>
  <si>
    <t>C76 Cl24.24</t>
  </si>
  <si>
    <t>C76 Cl25.92</t>
  </si>
  <si>
    <t>C76 Cl28</t>
  </si>
  <si>
    <t>C76 Cl28.65</t>
  </si>
  <si>
    <t>C76 Cl33.84</t>
  </si>
  <si>
    <t>Fe2 O3</t>
  </si>
  <si>
    <t>V Cl4</t>
  </si>
  <si>
    <t>Ta1.108 Al</t>
  </si>
  <si>
    <t>Cu4.8 Sn4</t>
  </si>
  <si>
    <t>C76 Cl34</t>
  </si>
  <si>
    <t>Gd S2</t>
  </si>
  <si>
    <t>Ce S2</t>
  </si>
  <si>
    <t>Nd S2</t>
  </si>
  <si>
    <t>Si Br4</t>
  </si>
  <si>
    <t>C86 Cl28</t>
  </si>
  <si>
    <t>Er S2</t>
  </si>
  <si>
    <t>Y5 Si4</t>
  </si>
  <si>
    <t>C84 Cl32.38</t>
  </si>
  <si>
    <t>W4 Br10</t>
  </si>
  <si>
    <t>C96 Cl22.15</t>
  </si>
  <si>
    <t>Bi2 Ir</t>
  </si>
  <si>
    <t>K2 S6</t>
  </si>
  <si>
    <t>Ge3 F8</t>
  </si>
  <si>
    <t>Pb P7</t>
  </si>
  <si>
    <t>C80 Cl28.15</t>
  </si>
  <si>
    <t>C88 Cl22.09</t>
  </si>
  <si>
    <t>C88 Cl24.21</t>
  </si>
  <si>
    <t>C6 F10</t>
  </si>
  <si>
    <t>Na4 Ge4</t>
  </si>
  <si>
    <t>Mn S2</t>
  </si>
  <si>
    <t>C94 Cl14</t>
  </si>
  <si>
    <t>As4 O6</t>
  </si>
  <si>
    <t>As12 O18</t>
  </si>
  <si>
    <t>C84 Cl26.15</t>
  </si>
  <si>
    <t>Sr P2</t>
  </si>
  <si>
    <t>Ba P2</t>
  </si>
  <si>
    <t>O2 F2</t>
  </si>
  <si>
    <t>Zr F4</t>
  </si>
  <si>
    <t>C100 Cl22.10</t>
  </si>
  <si>
    <t>Pr Se1.97</t>
  </si>
  <si>
    <t>K2 Se4</t>
  </si>
  <si>
    <t>W3 I8</t>
  </si>
  <si>
    <t>C 1 2/c 1</t>
  </si>
  <si>
    <t>Sn F2</t>
  </si>
  <si>
    <t>Sm5 Co2</t>
  </si>
  <si>
    <t>C Br4</t>
  </si>
  <si>
    <t>Sb2 O5</t>
  </si>
  <si>
    <t>I 1 1 2/b</t>
  </si>
  <si>
    <t>Sm6 Br13</t>
  </si>
  <si>
    <t>P4 S4</t>
  </si>
  <si>
    <t>Ba S2</t>
  </si>
  <si>
    <t>Pr Au6</t>
  </si>
  <si>
    <t>V3 O7</t>
  </si>
  <si>
    <t>Cr P4</t>
  </si>
  <si>
    <t>I F5</t>
  </si>
  <si>
    <t>N6 S5</t>
  </si>
  <si>
    <t>Hf3 As</t>
  </si>
  <si>
    <t>N4 Se4</t>
  </si>
  <si>
    <t>P4 O7.9</t>
  </si>
  <si>
    <t>Pa Cl5</t>
  </si>
  <si>
    <t>Se Cl4</t>
  </si>
  <si>
    <t>Ba Se2</t>
  </si>
  <si>
    <t>U I4</t>
  </si>
  <si>
    <t>Cr S</t>
  </si>
  <si>
    <t>B 1 1 2/b</t>
  </si>
  <si>
    <t>Mn F3</t>
  </si>
  <si>
    <t>A 1 2/a 1</t>
  </si>
  <si>
    <t>H2 O</t>
  </si>
  <si>
    <t>I 1 2/c 1</t>
  </si>
  <si>
    <t>Ni4 B3</t>
  </si>
  <si>
    <t>Pt5 P2</t>
  </si>
  <si>
    <t>Te Cl4</t>
  </si>
  <si>
    <t>Np F4</t>
  </si>
  <si>
    <t>V P4</t>
  </si>
  <si>
    <t>Ti I4</t>
  </si>
  <si>
    <t>V2 Se9</t>
  </si>
  <si>
    <t>Pd P2</t>
  </si>
  <si>
    <t>Sb9.8 S15</t>
  </si>
  <si>
    <t>I 1 2/a 1</t>
  </si>
  <si>
    <t>D I</t>
  </si>
  <si>
    <t>Mn5 C2</t>
  </si>
  <si>
    <t>Rb Te6</t>
  </si>
  <si>
    <t>Bi2 O4</t>
  </si>
  <si>
    <t>U F4</t>
  </si>
  <si>
    <t>Cr2 F5</t>
  </si>
  <si>
    <t>S5 N6</t>
  </si>
  <si>
    <t>F 1 2/d 1</t>
  </si>
  <si>
    <t>Fe7 S8</t>
  </si>
  <si>
    <t>P4 O8</t>
  </si>
  <si>
    <t>Zn6.2 Sb4.8</t>
  </si>
  <si>
    <t>Na Si</t>
  </si>
  <si>
    <t>Pd5 B2</t>
  </si>
  <si>
    <t>Ba C2</t>
  </si>
  <si>
    <t>Tm2 Ge2.94</t>
  </si>
  <si>
    <t>Ce F4</t>
  </si>
  <si>
    <t>Sr C2</t>
  </si>
  <si>
    <t>Ni P2</t>
  </si>
  <si>
    <t>Ba N2</t>
  </si>
  <si>
    <t>Yb8 Cl17</t>
  </si>
  <si>
    <t>Tl2 Te</t>
  </si>
  <si>
    <t>Pb Cl4</t>
  </si>
  <si>
    <t>Cr F4</t>
  </si>
  <si>
    <t>Cs3 As11</t>
  </si>
  <si>
    <t>Bi2 Cs3</t>
  </si>
  <si>
    <t>V2 O3</t>
  </si>
  <si>
    <t>Pr2 B5</t>
  </si>
  <si>
    <t>Au2 Ca5</t>
  </si>
  <si>
    <t>Ta3 As</t>
  </si>
  <si>
    <t>Th C2</t>
  </si>
  <si>
    <t>Th C1.97</t>
  </si>
  <si>
    <t>Dy5 Ru2</t>
  </si>
  <si>
    <t>Ir2 Lu5</t>
  </si>
  <si>
    <t>Mo P4</t>
  </si>
  <si>
    <t>Ni7 Th4</t>
  </si>
  <si>
    <t>Pb9 Pd13</t>
  </si>
  <si>
    <t>In4 Br7</t>
  </si>
  <si>
    <t>Pu F4</t>
  </si>
  <si>
    <t>Hf F4</t>
  </si>
  <si>
    <t>Th F4</t>
  </si>
  <si>
    <t>Cl2 O7</t>
  </si>
  <si>
    <t>Cu6 Sn5</t>
  </si>
  <si>
    <t>Eu3 Ga2</t>
  </si>
  <si>
    <t>Ce Au6</t>
  </si>
  <si>
    <t>Nd Au6</t>
  </si>
  <si>
    <t>Ca5 Pd2</t>
  </si>
  <si>
    <t>Ca5 Pt2</t>
  </si>
  <si>
    <t>Nd5 Co2</t>
  </si>
  <si>
    <t>Pr5 Co2</t>
  </si>
  <si>
    <t>Dy5 Ir2</t>
  </si>
  <si>
    <t>Er5 Ir2</t>
  </si>
  <si>
    <t>Er5 Ru2</t>
  </si>
  <si>
    <t>Eu5 Pd2</t>
  </si>
  <si>
    <t>Eu5 Pt2</t>
  </si>
  <si>
    <t>Eu5 Rh2</t>
  </si>
  <si>
    <t>Gd5 Ir2</t>
  </si>
  <si>
    <t>Gd5 Ru2</t>
  </si>
  <si>
    <t>Ho5 Ir2</t>
  </si>
  <si>
    <t>Ho5 Ru2</t>
  </si>
  <si>
    <t>La5 Ir2</t>
  </si>
  <si>
    <t>Nd5 Ir2</t>
  </si>
  <si>
    <t>Pr5 Ir2</t>
  </si>
  <si>
    <t>Sm5 Ir2</t>
  </si>
  <si>
    <t>Tb5 Ir2</t>
  </si>
  <si>
    <t>Tm5 Ir2</t>
  </si>
  <si>
    <t>Y5 Ir2</t>
  </si>
  <si>
    <t>La5 Ru2</t>
  </si>
  <si>
    <t>Nd5 Ru2</t>
  </si>
  <si>
    <t>Pd13 Pb9</t>
  </si>
  <si>
    <t>Yb5 Pd2</t>
  </si>
  <si>
    <t>Pr5 Ru2</t>
  </si>
  <si>
    <t>Yb5 Pt2</t>
  </si>
  <si>
    <t>Sm5 Ru2</t>
  </si>
  <si>
    <t>Tb5 Ru2</t>
  </si>
  <si>
    <t>Tm5 Ru2</t>
  </si>
  <si>
    <t>Y5 Ru2</t>
  </si>
  <si>
    <t>Yb S2</t>
  </si>
  <si>
    <t>Tl2 Se3</t>
  </si>
  <si>
    <t>Ru O4</t>
  </si>
  <si>
    <t>Zn6.03 Sb5</t>
  </si>
  <si>
    <t>Sn D4</t>
  </si>
  <si>
    <t>Sb2 O4</t>
  </si>
  <si>
    <t>Si64 O128</t>
  </si>
  <si>
    <t>Nd2 B5</t>
  </si>
  <si>
    <t>As2 S2.085</t>
  </si>
  <si>
    <t>As2 S2.11</t>
  </si>
  <si>
    <t>As2 S2.066</t>
  </si>
  <si>
    <t>As2 S2.155</t>
  </si>
  <si>
    <t>As2 S2.19</t>
  </si>
  <si>
    <t>Al64.5 Cr12.5</t>
  </si>
  <si>
    <t>Si56 O112</t>
  </si>
  <si>
    <t>Si6 Br12</t>
  </si>
  <si>
    <t>C76 Cl29.30</t>
  </si>
  <si>
    <t>C50 Cl10</t>
  </si>
  <si>
    <t>C80 Cl12</t>
  </si>
  <si>
    <t>C Cl4</t>
  </si>
  <si>
    <t>Yb5 Pd1.94</t>
  </si>
  <si>
    <t>Mn122.9 Ga137.1</t>
  </si>
  <si>
    <t>Na4 Si4</t>
  </si>
  <si>
    <t>Eu C2</t>
  </si>
  <si>
    <t>C90 Cl32.21</t>
  </si>
  <si>
    <t>C90 Cl32.12</t>
  </si>
  <si>
    <t>C96 Cl24.12</t>
  </si>
  <si>
    <t>Pd B0.184</t>
  </si>
  <si>
    <t>C88 Cl22.55</t>
  </si>
  <si>
    <t>Fe1.95 O3</t>
  </si>
  <si>
    <t>V S4</t>
  </si>
  <si>
    <t>C94 Cl21.67</t>
  </si>
  <si>
    <t>C100 Cl28.70</t>
  </si>
  <si>
    <t>C100 Cl29.40</t>
  </si>
  <si>
    <t>P 2 2 21</t>
  </si>
  <si>
    <t>Ag2 Se</t>
  </si>
  <si>
    <t>Bi Mn</t>
  </si>
  <si>
    <t>Bi0.76 Mn0.876</t>
  </si>
  <si>
    <t>Nd Si2</t>
  </si>
  <si>
    <t>Nd Si1.817</t>
  </si>
  <si>
    <t>P 21 21 2</t>
  </si>
  <si>
    <t>Ba S3</t>
  </si>
  <si>
    <t>P 21 2 21</t>
  </si>
  <si>
    <t>Pd7 Se4</t>
  </si>
  <si>
    <t>P 21 21 21</t>
  </si>
  <si>
    <t>As2 O5</t>
  </si>
  <si>
    <t>Te F4</t>
  </si>
  <si>
    <t>Na P</t>
  </si>
  <si>
    <t>K P</t>
  </si>
  <si>
    <t>Rb Sb</t>
  </si>
  <si>
    <t>Sb Br3</t>
  </si>
  <si>
    <t>Re2 O7</t>
  </si>
  <si>
    <t>Ge F2</t>
  </si>
  <si>
    <t>As Br3</t>
  </si>
  <si>
    <t>B14 H20</t>
  </si>
  <si>
    <t>Xe O3</t>
  </si>
  <si>
    <t>As Cl3</t>
  </si>
  <si>
    <t>Al6.3 B88</t>
  </si>
  <si>
    <t>S Cl2</t>
  </si>
  <si>
    <t>Te O2</t>
  </si>
  <si>
    <t>Cs2 Se5</t>
  </si>
  <si>
    <t>Al0.87 B12</t>
  </si>
  <si>
    <t>Se5.1 S1.9</t>
  </si>
  <si>
    <t>Li3 P7</t>
  </si>
  <si>
    <t>Th P7</t>
  </si>
  <si>
    <t>K2 Se5</t>
  </si>
  <si>
    <t>In2 Br3</t>
  </si>
  <si>
    <t>N2 O3</t>
  </si>
  <si>
    <t>N D3</t>
  </si>
  <si>
    <t>Se F4</t>
  </si>
  <si>
    <t>Si Cl2</t>
  </si>
  <si>
    <t>Rb2 S5</t>
  </si>
  <si>
    <t>Rb2 Se5</t>
  </si>
  <si>
    <t>Cs2 S5</t>
  </si>
  <si>
    <t>B8 Cl8</t>
  </si>
  <si>
    <t>K2 S5</t>
  </si>
  <si>
    <t>K As</t>
  </si>
  <si>
    <t>Rb As</t>
  </si>
  <si>
    <t>C20 H36</t>
  </si>
  <si>
    <t>Ta97 Te60</t>
  </si>
  <si>
    <t>Tl2 S5</t>
  </si>
  <si>
    <t>Mo Ni</t>
  </si>
  <si>
    <t>Rb12 Sn17</t>
  </si>
  <si>
    <t>Na As</t>
  </si>
  <si>
    <t>Mo28 Ni28</t>
  </si>
  <si>
    <t>Ge D4</t>
  </si>
  <si>
    <t>Mn Ge</t>
  </si>
  <si>
    <t>C O2</t>
  </si>
  <si>
    <t>S F4</t>
  </si>
  <si>
    <t>Tb13 Zn59</t>
  </si>
  <si>
    <t>Sb2 O3</t>
  </si>
  <si>
    <t>C 2 2 21</t>
  </si>
  <si>
    <t>Mn2 N0.86</t>
  </si>
  <si>
    <t>Tb Si1.75</t>
  </si>
  <si>
    <t>Ho14 Ge23</t>
  </si>
  <si>
    <t>Nd4 Ge7</t>
  </si>
  <si>
    <t>Nb Se2</t>
  </si>
  <si>
    <t>Na2 Tl</t>
  </si>
  <si>
    <t>In Na2</t>
  </si>
  <si>
    <t>Pr4 Ge7</t>
  </si>
  <si>
    <t>Sm4 Ge7</t>
  </si>
  <si>
    <t>C 2 2 2</t>
  </si>
  <si>
    <t>Ho Sb2</t>
  </si>
  <si>
    <t>A 2 2 2</t>
  </si>
  <si>
    <t>Ta2 D</t>
  </si>
  <si>
    <t>W3 O8</t>
  </si>
  <si>
    <t>Ta2 H</t>
  </si>
  <si>
    <t>V4 D3</t>
  </si>
  <si>
    <t>Dy Sb2</t>
  </si>
  <si>
    <t>Er Sb2</t>
  </si>
  <si>
    <t>Gd Sb2</t>
  </si>
  <si>
    <t>Lu Sb2</t>
  </si>
  <si>
    <t>Tb Sb2</t>
  </si>
  <si>
    <t>Tm Sb2</t>
  </si>
  <si>
    <t>Y Sb2</t>
  </si>
  <si>
    <t>Cr2 B</t>
  </si>
  <si>
    <t>F 2 2 2</t>
  </si>
  <si>
    <t>P m m 2</t>
  </si>
  <si>
    <t>In Sb</t>
  </si>
  <si>
    <t>P 2 m m</t>
  </si>
  <si>
    <t>P m 2 m</t>
  </si>
  <si>
    <t>Ti Si</t>
  </si>
  <si>
    <t>Ag3 Sb</t>
  </si>
  <si>
    <t>Ga As</t>
  </si>
  <si>
    <t>Sb Ag3</t>
  </si>
  <si>
    <t>Cd Te</t>
  </si>
  <si>
    <t>Al Cu3</t>
  </si>
  <si>
    <t>P m c 21</t>
  </si>
  <si>
    <t>Tl P5</t>
  </si>
  <si>
    <t>P 21 a m</t>
  </si>
  <si>
    <t>Au5 Zn3</t>
  </si>
  <si>
    <t>Ni1.297 Te</t>
  </si>
  <si>
    <t>Se O2</t>
  </si>
  <si>
    <t>P c c 2</t>
  </si>
  <si>
    <t>V4 D2.88</t>
  </si>
  <si>
    <t>P m a 2</t>
  </si>
  <si>
    <t>Tl F</t>
  </si>
  <si>
    <t>Ni2.88 Te2</t>
  </si>
  <si>
    <t>P c a 21</t>
  </si>
  <si>
    <t>S8 O</t>
  </si>
  <si>
    <t>Mo1.93 C0.96</t>
  </si>
  <si>
    <t>Pb O</t>
  </si>
  <si>
    <t>P b c 21</t>
  </si>
  <si>
    <t>Ni6 Se5</t>
  </si>
  <si>
    <t>Ge4 Se9</t>
  </si>
  <si>
    <t>Mg H2</t>
  </si>
  <si>
    <t>P c n 2</t>
  </si>
  <si>
    <t>Cs1.34 Zn16</t>
  </si>
  <si>
    <t>P n m 21</t>
  </si>
  <si>
    <t>W Te2</t>
  </si>
  <si>
    <t>P m n 21</t>
  </si>
  <si>
    <t>P m 21 n</t>
  </si>
  <si>
    <t>Sn O</t>
  </si>
  <si>
    <t>P n 21 m</t>
  </si>
  <si>
    <t>P 21 n m</t>
  </si>
  <si>
    <t>Sb2 S3</t>
  </si>
  <si>
    <t>Al13 Co4</t>
  </si>
  <si>
    <t>Zn8 Sb7</t>
  </si>
  <si>
    <t>P b a 2</t>
  </si>
  <si>
    <t>Mo17 O47</t>
  </si>
  <si>
    <t>P n a 21</t>
  </si>
  <si>
    <t>Cs4 O</t>
  </si>
  <si>
    <t>Fe As</t>
  </si>
  <si>
    <t>Fe P</t>
  </si>
  <si>
    <t>P 21 n b</t>
  </si>
  <si>
    <t>S3 O9</t>
  </si>
  <si>
    <t>P n 21 a</t>
  </si>
  <si>
    <t>P4 Se5</t>
  </si>
  <si>
    <t>Co As</t>
  </si>
  <si>
    <t>Bi Cl3</t>
  </si>
  <si>
    <t>P b n 21</t>
  </si>
  <si>
    <t>Li P5</t>
  </si>
  <si>
    <t>Cd P2</t>
  </si>
  <si>
    <t>P 21 c n</t>
  </si>
  <si>
    <t>Nb6 I11</t>
  </si>
  <si>
    <t>As F3</t>
  </si>
  <si>
    <t>P c 21 n</t>
  </si>
  <si>
    <t>Br2 O</t>
  </si>
  <si>
    <t>U Te5</t>
  </si>
  <si>
    <t>Zr3 N4</t>
  </si>
  <si>
    <t>B12 H16</t>
  </si>
  <si>
    <t>V As</t>
  </si>
  <si>
    <t>Li2 S</t>
  </si>
  <si>
    <t>Al2.814 Mn1.186</t>
  </si>
  <si>
    <t>Sb O2</t>
  </si>
  <si>
    <t>Sc2 S3</t>
  </si>
  <si>
    <t>Er12.887 Zn58.817</t>
  </si>
  <si>
    <t>Tm12.88 Zn58.64</t>
  </si>
  <si>
    <t>Lu12.713 Zn58.534</t>
  </si>
  <si>
    <t>W5 I16</t>
  </si>
  <si>
    <t>P n n 2</t>
  </si>
  <si>
    <t>Fe Sb2</t>
  </si>
  <si>
    <t>Fe Te2</t>
  </si>
  <si>
    <t>Co Te2</t>
  </si>
  <si>
    <t>Cu S2</t>
  </si>
  <si>
    <t>Ni Sb2</t>
  </si>
  <si>
    <t>C m m 2</t>
  </si>
  <si>
    <t>W O1.09</t>
  </si>
  <si>
    <t>C m c 21</t>
  </si>
  <si>
    <t>K2 S3</t>
  </si>
  <si>
    <t>K2 Se3</t>
  </si>
  <si>
    <t>B m 21 b</t>
  </si>
  <si>
    <t>D F</t>
  </si>
  <si>
    <t>In Cl</t>
  </si>
  <si>
    <t>Rb2 S3</t>
  </si>
  <si>
    <t>Rb2 Se3</t>
  </si>
  <si>
    <t>Cs2 S3</t>
  </si>
  <si>
    <t>Cs2 Se3</t>
  </si>
  <si>
    <t>C c m 21</t>
  </si>
  <si>
    <t>I Br</t>
  </si>
  <si>
    <t>Hg I2</t>
  </si>
  <si>
    <t>Si P</t>
  </si>
  <si>
    <t>Nb I4</t>
  </si>
  <si>
    <t>B b 21 m</t>
  </si>
  <si>
    <t>D Cl</t>
  </si>
  <si>
    <t>D Br</t>
  </si>
  <si>
    <t>Pd2 As</t>
  </si>
  <si>
    <t>Hg Br2</t>
  </si>
  <si>
    <t>Br F3</t>
  </si>
  <si>
    <t>Br F5</t>
  </si>
  <si>
    <t>B2 O3</t>
  </si>
  <si>
    <t>Ba P10</t>
  </si>
  <si>
    <t>Mo P2</t>
  </si>
  <si>
    <t>Ni As</t>
  </si>
  <si>
    <t>Mn5 As4</t>
  </si>
  <si>
    <t>Er Ge1.835</t>
  </si>
  <si>
    <t>Er Ge1.82</t>
  </si>
  <si>
    <t>Ni3 Si2</t>
  </si>
  <si>
    <t>B6 H10</t>
  </si>
  <si>
    <t>Ir B0.9</t>
  </si>
  <si>
    <t>Cs2 Te3</t>
  </si>
  <si>
    <t>Pd2 Sb</t>
  </si>
  <si>
    <t>Dy Ge1.85</t>
  </si>
  <si>
    <t>Au2 Ga</t>
  </si>
  <si>
    <t>Ag Ca</t>
  </si>
  <si>
    <t>Al32.386 Cr8.75</t>
  </si>
  <si>
    <t>Zn171.43 Mg100.57</t>
  </si>
  <si>
    <t>Tb Ge1.85</t>
  </si>
  <si>
    <t>Fe Al6</t>
  </si>
  <si>
    <t>Si6 O12</t>
  </si>
  <si>
    <t>Ni P</t>
  </si>
  <si>
    <t>Sc9 Te2</t>
  </si>
  <si>
    <t>Pd32 Cd108</t>
  </si>
  <si>
    <t>Br Cl</t>
  </si>
  <si>
    <t>Cl N3</t>
  </si>
  <si>
    <t>Ba14 Ge78</t>
  </si>
  <si>
    <t>C 2 m m</t>
  </si>
  <si>
    <t>A m m 2</t>
  </si>
  <si>
    <t>U13 O34</t>
  </si>
  <si>
    <t>Cu64 O</t>
  </si>
  <si>
    <t>C m 2 m</t>
  </si>
  <si>
    <t>B 2 m m</t>
  </si>
  <si>
    <t>Bi S</t>
  </si>
  <si>
    <t>Ta S2</t>
  </si>
  <si>
    <t>Nb1.076 S2</t>
  </si>
  <si>
    <t>Gd8 Se15</t>
  </si>
  <si>
    <t>Nd Te1.851</t>
  </si>
  <si>
    <t>Au3 Mg</t>
  </si>
  <si>
    <t>Au2 V</t>
  </si>
  <si>
    <t>Cu11 Sb3</t>
  </si>
  <si>
    <t>Eu3 Ga5</t>
  </si>
  <si>
    <t>Gd Sn3</t>
  </si>
  <si>
    <t>Rh5 V3</t>
  </si>
  <si>
    <t>Cu8 O</t>
  </si>
  <si>
    <t>Y Sn3</t>
  </si>
  <si>
    <t>Dy Sn3</t>
  </si>
  <si>
    <t>Ho Sn3</t>
  </si>
  <si>
    <t>Er Sn3</t>
  </si>
  <si>
    <t>Tm Sn3</t>
  </si>
  <si>
    <t>Tb Sn3</t>
  </si>
  <si>
    <t>Tb4 Sn11</t>
  </si>
  <si>
    <t>Pt29 Zn49</t>
  </si>
  <si>
    <t>Tb8 Se14.8</t>
  </si>
  <si>
    <t>Dy8 Se14.8</t>
  </si>
  <si>
    <t>Ho8 Se14.6</t>
  </si>
  <si>
    <t>Ho8 Se15</t>
  </si>
  <si>
    <t>Er8 Se14.8</t>
  </si>
  <si>
    <t>Y8 Se14.8</t>
  </si>
  <si>
    <t>Er3 Si5</t>
  </si>
  <si>
    <t>A b m 2</t>
  </si>
  <si>
    <t>Fe0.856 O</t>
  </si>
  <si>
    <t>C 2 m b</t>
  </si>
  <si>
    <t>Sn S</t>
  </si>
  <si>
    <t>C m 2 a</t>
  </si>
  <si>
    <t>La S</t>
  </si>
  <si>
    <t>Ce S</t>
  </si>
  <si>
    <t>Ta3 S2</t>
  </si>
  <si>
    <t>Sn Se</t>
  </si>
  <si>
    <t>Ta3 S1.8</t>
  </si>
  <si>
    <t>Ni Zn3</t>
  </si>
  <si>
    <t>C 2 c m</t>
  </si>
  <si>
    <t>Cr O3</t>
  </si>
  <si>
    <t>Sb F3</t>
  </si>
  <si>
    <t>A m a 2</t>
  </si>
  <si>
    <t>Pd3 S</t>
  </si>
  <si>
    <t>Pt2 U</t>
  </si>
  <si>
    <t>Ce Te3</t>
  </si>
  <si>
    <t>Pr Te3</t>
  </si>
  <si>
    <t>Nd Te3</t>
  </si>
  <si>
    <t>A b a 2</t>
  </si>
  <si>
    <t>I F7</t>
  </si>
  <si>
    <t>Sr S3</t>
  </si>
  <si>
    <t>S O2</t>
  </si>
  <si>
    <t>S2 Br2</t>
  </si>
  <si>
    <t>B b a 2</t>
  </si>
  <si>
    <t>Co Ge2</t>
  </si>
  <si>
    <t>Au Sn4</t>
  </si>
  <si>
    <t>Ni10 Zr7</t>
  </si>
  <si>
    <t>Pd0.89 Sn2</t>
  </si>
  <si>
    <t>Pd Sn4</t>
  </si>
  <si>
    <t>Pt Sn4</t>
  </si>
  <si>
    <t>Hf7 Cu10</t>
  </si>
  <si>
    <t>Cu10 Zr7</t>
  </si>
  <si>
    <t>Hf7 Ni10</t>
  </si>
  <si>
    <t>Ir Sn4</t>
  </si>
  <si>
    <t>Zr7 Ni10</t>
  </si>
  <si>
    <t>Pd Sn2</t>
  </si>
  <si>
    <t>Rh Sn2</t>
  </si>
  <si>
    <t>F m 2 m</t>
  </si>
  <si>
    <t>B N</t>
  </si>
  <si>
    <t>Y S</t>
  </si>
  <si>
    <t>F 2 m m</t>
  </si>
  <si>
    <t>Pb Se</t>
  </si>
  <si>
    <t>Pb0.998 S</t>
  </si>
  <si>
    <t>Eu S</t>
  </si>
  <si>
    <t>F m m 2</t>
  </si>
  <si>
    <t>Al35.472 Cu47.792</t>
  </si>
  <si>
    <t>Pd108 Cd340</t>
  </si>
  <si>
    <t>F d d 2</t>
  </si>
  <si>
    <t>Pd F4</t>
  </si>
  <si>
    <t>Au2 O3</t>
  </si>
  <si>
    <t>Eu3 As4</t>
  </si>
  <si>
    <t>Y3 Ge5</t>
  </si>
  <si>
    <t>Ir F4</t>
  </si>
  <si>
    <t>S2 Cl2</t>
  </si>
  <si>
    <t>Eu3 P4</t>
  </si>
  <si>
    <t>Sr3 P4</t>
  </si>
  <si>
    <t>Ba3 P4</t>
  </si>
  <si>
    <t>Ag2 O3</t>
  </si>
  <si>
    <t>Cs2 Se</t>
  </si>
  <si>
    <t>Pt F4</t>
  </si>
  <si>
    <t>P2 O5</t>
  </si>
  <si>
    <t>Sr3 As4</t>
  </si>
  <si>
    <t>Cd7 P10</t>
  </si>
  <si>
    <t>Dy3 Ge5</t>
  </si>
  <si>
    <t>Dy11 Ge18</t>
  </si>
  <si>
    <t>Gd17 Ge29</t>
  </si>
  <si>
    <t>Nd3 Ge5</t>
  </si>
  <si>
    <t>Tb3 Ge5</t>
  </si>
  <si>
    <t>Pr3 Ge4.8</t>
  </si>
  <si>
    <t>Al3 Hf2</t>
  </si>
  <si>
    <t>Al3 Zr2</t>
  </si>
  <si>
    <t>Ga3 Zr2</t>
  </si>
  <si>
    <t>Ga3 Hf2</t>
  </si>
  <si>
    <t>Ba5 P9</t>
  </si>
  <si>
    <t>Zr2 Al3</t>
  </si>
  <si>
    <t>Hf2 Al3</t>
  </si>
  <si>
    <t>Hf2 Ga3</t>
  </si>
  <si>
    <t>Zr2 Ga3</t>
  </si>
  <si>
    <t>Ge5 Pr3</t>
  </si>
  <si>
    <t>Ho3 Ge5</t>
  </si>
  <si>
    <t>Mo5 Al22</t>
  </si>
  <si>
    <t>Sm3 Ge5</t>
  </si>
  <si>
    <t>Gd3 Ge5</t>
  </si>
  <si>
    <t>Sr In</t>
  </si>
  <si>
    <t>I m m 2</t>
  </si>
  <si>
    <t>Ag8 S</t>
  </si>
  <si>
    <t>Cr2 P</t>
  </si>
  <si>
    <t>I m 2 m</t>
  </si>
  <si>
    <t>Na O3</t>
  </si>
  <si>
    <t>In2 Te3</t>
  </si>
  <si>
    <t>Al4 La</t>
  </si>
  <si>
    <t>Ca28 Ga11</t>
  </si>
  <si>
    <t>Ir3 Li</t>
  </si>
  <si>
    <t>Al9 Cu11.5</t>
  </si>
  <si>
    <t>Sr2.33 In0.92</t>
  </si>
  <si>
    <t>Ce Al4</t>
  </si>
  <si>
    <t>Nd Al4</t>
  </si>
  <si>
    <t>Pr Al4</t>
  </si>
  <si>
    <t>Li Rh3</t>
  </si>
  <si>
    <t>Yb Si1.40</t>
  </si>
  <si>
    <t>Dy Si1.7</t>
  </si>
  <si>
    <t>Ho Si1.7</t>
  </si>
  <si>
    <t>I m a 2</t>
  </si>
  <si>
    <t>Tb Si1.736</t>
  </si>
  <si>
    <t>P m m m</t>
  </si>
  <si>
    <t>Ta7.3 O11.32</t>
  </si>
  <si>
    <t>Po Cl2</t>
  </si>
  <si>
    <t>Er Si1.16</t>
  </si>
  <si>
    <t>Er2 Si3.333</t>
  </si>
  <si>
    <t>Fe4 P</t>
  </si>
  <si>
    <t>Ta4 O</t>
  </si>
  <si>
    <t>Nb O</t>
  </si>
  <si>
    <t>Cd2 Zr3</t>
  </si>
  <si>
    <t>Al2.5 Ti1.5</t>
  </si>
  <si>
    <t>Tb3 Sn6.97</t>
  </si>
  <si>
    <t>Hf Co7</t>
  </si>
  <si>
    <t>P n n n Z</t>
  </si>
  <si>
    <t>Tm0.76 Se</t>
  </si>
  <si>
    <t>Ti D0.66</t>
  </si>
  <si>
    <t>Nb H0.89</t>
  </si>
  <si>
    <t>P c c m</t>
  </si>
  <si>
    <t>P m m a</t>
  </si>
  <si>
    <t>Al Pt2</t>
  </si>
  <si>
    <t>Nb2 P</t>
  </si>
  <si>
    <t>Tm Ge1.891</t>
  </si>
  <si>
    <t>U2 O5</t>
  </si>
  <si>
    <t>K2 S</t>
  </si>
  <si>
    <t>P m c m</t>
  </si>
  <si>
    <t>O0.875 F0.125</t>
  </si>
  <si>
    <t>Bi Pd3</t>
  </si>
  <si>
    <t>Cd Mg</t>
  </si>
  <si>
    <t>Ga Pt2</t>
  </si>
  <si>
    <t>Ir Mo</t>
  </si>
  <si>
    <t>Ir Ta</t>
  </si>
  <si>
    <t>Ir W</t>
  </si>
  <si>
    <t>Au1.05 Cd0.95</t>
  </si>
  <si>
    <t>Au Ti</t>
  </si>
  <si>
    <t>Ir Nb</t>
  </si>
  <si>
    <t>Ir1.2 Nb0.8</t>
  </si>
  <si>
    <t>Mo Pt</t>
  </si>
  <si>
    <t>Nb Pt</t>
  </si>
  <si>
    <t>Rh1.1 Nb0.9</t>
  </si>
  <si>
    <t>Pd Ti</t>
  </si>
  <si>
    <t>Pt Ti</t>
  </si>
  <si>
    <t>Pt V</t>
  </si>
  <si>
    <t>Mo Rh</t>
  </si>
  <si>
    <t>Nb2 As</t>
  </si>
  <si>
    <t>Co5 B16</t>
  </si>
  <si>
    <t>P n n a</t>
  </si>
  <si>
    <t>Tl2 Br4</t>
  </si>
  <si>
    <t>In2 I4</t>
  </si>
  <si>
    <t>Ga Ga Cl4</t>
  </si>
  <si>
    <t>In In I4</t>
  </si>
  <si>
    <t>Ru25 Y44</t>
  </si>
  <si>
    <t>Zn3 Sb2</t>
  </si>
  <si>
    <t>Bi3 Sr2</t>
  </si>
  <si>
    <t>Dy44 Ru25</t>
  </si>
  <si>
    <t>Er44 Ru25</t>
  </si>
  <si>
    <t>Gd44 Ru25</t>
  </si>
  <si>
    <t>Ru25 Ho44</t>
  </si>
  <si>
    <t>Sm44 Ru25</t>
  </si>
  <si>
    <t>Tb44 Ru25</t>
  </si>
  <si>
    <t>Sr2 Bi3</t>
  </si>
  <si>
    <t>P m n a</t>
  </si>
  <si>
    <t>Fe4 C0.63</t>
  </si>
  <si>
    <t>Ba Ge5</t>
  </si>
  <si>
    <t>P b a b</t>
  </si>
  <si>
    <t>I0.95 F6.65</t>
  </si>
  <si>
    <t>I0.986 F6.9</t>
  </si>
  <si>
    <t>P b a m</t>
  </si>
  <si>
    <t>Nb16.8 O42</t>
  </si>
  <si>
    <t>Pb3 O4</t>
  </si>
  <si>
    <t>Nb8 P5</t>
  </si>
  <si>
    <t>Ga2 Mg</t>
  </si>
  <si>
    <t>Ge As2</t>
  </si>
  <si>
    <t>Li7 Si2</t>
  </si>
  <si>
    <t>W32 O84</t>
  </si>
  <si>
    <t>P m c b</t>
  </si>
  <si>
    <t>I N3</t>
  </si>
  <si>
    <t>W O2.625</t>
  </si>
  <si>
    <t>Ba4 P3</t>
  </si>
  <si>
    <t>Rb2 Te2</t>
  </si>
  <si>
    <t>Cs2 Te2</t>
  </si>
  <si>
    <t>Sr4 As3</t>
  </si>
  <si>
    <t>Ti9 Se2</t>
  </si>
  <si>
    <t>Rh5 Ge3</t>
  </si>
  <si>
    <t>Si P2</t>
  </si>
  <si>
    <t>Rh5 Si3</t>
  </si>
  <si>
    <t>Ru11 B8</t>
  </si>
  <si>
    <t>Zr8 As5</t>
  </si>
  <si>
    <t>Al3 Pd5</t>
  </si>
  <si>
    <t>Al3 Pt5</t>
  </si>
  <si>
    <t>Al7 Th2</t>
  </si>
  <si>
    <t>Cd7 Th6</t>
  </si>
  <si>
    <t>Ga3 Pd5</t>
  </si>
  <si>
    <t>Ga2.7 Pt5.3</t>
  </si>
  <si>
    <t>Hf3 Rh5</t>
  </si>
  <si>
    <t>Ni Sn</t>
  </si>
  <si>
    <t>Pt7 Zn12</t>
  </si>
  <si>
    <t>Rh5 Ti3</t>
  </si>
  <si>
    <t>Si As2</t>
  </si>
  <si>
    <t>Pd5 Ga3</t>
  </si>
  <si>
    <t>Ga5.4 Pt10.6</t>
  </si>
  <si>
    <t>In3 Pd5</t>
  </si>
  <si>
    <t>Ru5 Si3</t>
  </si>
  <si>
    <t>Li13 Si4</t>
  </si>
  <si>
    <t>Sc B13.7</t>
  </si>
  <si>
    <t>P c m a</t>
  </si>
  <si>
    <t>Fe2 B7</t>
  </si>
  <si>
    <t>Ca4 As3</t>
  </si>
  <si>
    <t>P c c n</t>
  </si>
  <si>
    <t>P b n b</t>
  </si>
  <si>
    <t>As4 S4.93</t>
  </si>
  <si>
    <t>P b c m</t>
  </si>
  <si>
    <t>P Br5</t>
  </si>
  <si>
    <t>Ta2 S</t>
  </si>
  <si>
    <t>Mn3 O4</t>
  </si>
  <si>
    <t>D2 S</t>
  </si>
  <si>
    <t>P m c a</t>
  </si>
  <si>
    <t>Cs4 Se16</t>
  </si>
  <si>
    <t>U0.973 Ge</t>
  </si>
  <si>
    <t>Cs2 Te13</t>
  </si>
  <si>
    <t>Al Lu</t>
  </si>
  <si>
    <t>K8 Pb6.67</t>
  </si>
  <si>
    <t>Al Tb</t>
  </si>
  <si>
    <t>Al Tm</t>
  </si>
  <si>
    <t>In Th</t>
  </si>
  <si>
    <t>Ga Hf</t>
  </si>
  <si>
    <t>Hg7 K5</t>
  </si>
  <si>
    <t>Th Tl</t>
  </si>
  <si>
    <t>Al Dy</t>
  </si>
  <si>
    <t>Nd Al</t>
  </si>
  <si>
    <t>Er Al</t>
  </si>
  <si>
    <t>Gd Al</t>
  </si>
  <si>
    <t>Ho Al</t>
  </si>
  <si>
    <t>Pr Al</t>
  </si>
  <si>
    <t>Sm Al</t>
  </si>
  <si>
    <t>Tb Al</t>
  </si>
  <si>
    <t>Tm Al</t>
  </si>
  <si>
    <t>Th In</t>
  </si>
  <si>
    <t>Cr F5</t>
  </si>
  <si>
    <t>Dy Al</t>
  </si>
  <si>
    <t>Cs P7</t>
  </si>
  <si>
    <t>P n n m</t>
  </si>
  <si>
    <t>Cu Se2</t>
  </si>
  <si>
    <t>Ru P2</t>
  </si>
  <si>
    <t>Os P2</t>
  </si>
  <si>
    <t>Ru Sb2</t>
  </si>
  <si>
    <t>Os Sb2</t>
  </si>
  <si>
    <t>Bi Br1.167</t>
  </si>
  <si>
    <t>Co2 Y3</t>
  </si>
  <si>
    <t>In4 Se3</t>
  </si>
  <si>
    <t>Pt O2</t>
  </si>
  <si>
    <t>Bi12 Cl14</t>
  </si>
  <si>
    <t>Pd2 B</t>
  </si>
  <si>
    <t>Ca Br2</t>
  </si>
  <si>
    <t>In4 Te3</t>
  </si>
  <si>
    <t>Fe P2</t>
  </si>
  <si>
    <t>Ti2 S</t>
  </si>
  <si>
    <t>Ti7 Cl16</t>
  </si>
  <si>
    <t>Ti7 Br16</t>
  </si>
  <si>
    <t>Cr Cl2</t>
  </si>
  <si>
    <t>P m n n</t>
  </si>
  <si>
    <t>Co2 N</t>
  </si>
  <si>
    <t>Co2 C</t>
  </si>
  <si>
    <t>Ru As2</t>
  </si>
  <si>
    <t>Os As2</t>
  </si>
  <si>
    <t>Hf2 P</t>
  </si>
  <si>
    <t>Na O2</t>
  </si>
  <si>
    <t>Ti As2</t>
  </si>
  <si>
    <t>Fe Se2</t>
  </si>
  <si>
    <t>Ca Cl2</t>
  </si>
  <si>
    <t>P n m n</t>
  </si>
  <si>
    <t>Zr14 P9</t>
  </si>
  <si>
    <t>Ni F2</t>
  </si>
  <si>
    <t>Si1.04 B5.82</t>
  </si>
  <si>
    <t>Zr2 S</t>
  </si>
  <si>
    <t>Zr Sb2</t>
  </si>
  <si>
    <t>Hf Sb2</t>
  </si>
  <si>
    <t>Fe As2</t>
  </si>
  <si>
    <t>Mg2 C3</t>
  </si>
  <si>
    <t>Rb0.91 C60</t>
  </si>
  <si>
    <t>Ru O2</t>
  </si>
  <si>
    <t>Ti2 Se</t>
  </si>
  <si>
    <t>Ru Te2</t>
  </si>
  <si>
    <t>Cr Sb2</t>
  </si>
  <si>
    <t>Ni As2</t>
  </si>
  <si>
    <t>Co Se2</t>
  </si>
  <si>
    <t>Zr Bi2</t>
  </si>
  <si>
    <t>Zr2 Se</t>
  </si>
  <si>
    <t>Ta2 P</t>
  </si>
  <si>
    <t>Pt Ge2</t>
  </si>
  <si>
    <t>Fe2 C</t>
  </si>
  <si>
    <t>In2 Se</t>
  </si>
  <si>
    <t>Yb Br2</t>
  </si>
  <si>
    <t>S10.5 Se1.5</t>
  </si>
  <si>
    <t>Sn O2</t>
  </si>
  <si>
    <t>Mg F2</t>
  </si>
  <si>
    <t>Si36 O72</t>
  </si>
  <si>
    <t>Pd2 N</t>
  </si>
  <si>
    <t>Al Au2</t>
  </si>
  <si>
    <t>Mn N0.484</t>
  </si>
  <si>
    <t>Cu As2</t>
  </si>
  <si>
    <t>Hf2 As</t>
  </si>
  <si>
    <t>Ta2 As</t>
  </si>
  <si>
    <t>Zr14 As9</t>
  </si>
  <si>
    <t>Hf Bi2</t>
  </si>
  <si>
    <t>Ge2 Pt</t>
  </si>
  <si>
    <t>In2 Te</t>
  </si>
  <si>
    <t>Au3.25 Zn0.75</t>
  </si>
  <si>
    <t>Cr O2</t>
  </si>
  <si>
    <t>Al D3</t>
  </si>
  <si>
    <t>Cr B4</t>
  </si>
  <si>
    <t>Bi6 Cl7</t>
  </si>
  <si>
    <t>Bi6 Br7</t>
  </si>
  <si>
    <t>Al H3</t>
  </si>
  <si>
    <t>Hf0.951 Bi2</t>
  </si>
  <si>
    <t>Ni Se2</t>
  </si>
  <si>
    <t>Fe B4</t>
  </si>
  <si>
    <t>P m m n Z</t>
  </si>
  <si>
    <t>Ag3 Sn</t>
  </si>
  <si>
    <t>P n m m Z</t>
  </si>
  <si>
    <t>Mo Br3</t>
  </si>
  <si>
    <t>P m m n S</t>
  </si>
  <si>
    <t>P m n m S</t>
  </si>
  <si>
    <t>Ru Br3</t>
  </si>
  <si>
    <t>Ru B2</t>
  </si>
  <si>
    <t>Zr I3</t>
  </si>
  <si>
    <t>P m n m Z</t>
  </si>
  <si>
    <t>Cu Te</t>
  </si>
  <si>
    <t>Os B2</t>
  </si>
  <si>
    <t>Cu3 Sb</t>
  </si>
  <si>
    <t>Mn3 As</t>
  </si>
  <si>
    <t>Er2 Ge5</t>
  </si>
  <si>
    <t>Cr N</t>
  </si>
  <si>
    <t>Cu2.86 Te2</t>
  </si>
  <si>
    <t>As Cl5</t>
  </si>
  <si>
    <t>Au3 Ho</t>
  </si>
  <si>
    <t>Au3 Sm</t>
  </si>
  <si>
    <t>Au3 Yb</t>
  </si>
  <si>
    <t>Cu3 Sn</t>
  </si>
  <si>
    <t>Mo Ni3</t>
  </si>
  <si>
    <t>Nb Ni3</t>
  </si>
  <si>
    <t>Nb Pd3</t>
  </si>
  <si>
    <t>Ru Cl3</t>
  </si>
  <si>
    <t>Cu3 Ti</t>
  </si>
  <si>
    <t>Cd S</t>
  </si>
  <si>
    <t>Tm Ag3</t>
  </si>
  <si>
    <t>Dy Au3</t>
  </si>
  <si>
    <t>Er Au3</t>
  </si>
  <si>
    <t>Gd Au3</t>
  </si>
  <si>
    <t>Hf Au3</t>
  </si>
  <si>
    <t>Ho Au3</t>
  </si>
  <si>
    <t>Au3 In</t>
  </si>
  <si>
    <t>Lu Au3</t>
  </si>
  <si>
    <t>Tb Au3</t>
  </si>
  <si>
    <t>Au3 Tm</t>
  </si>
  <si>
    <t>Tm Au3</t>
  </si>
  <si>
    <t>Y Au3</t>
  </si>
  <si>
    <t>Yb Au3</t>
  </si>
  <si>
    <t>Zr Au3</t>
  </si>
  <si>
    <t>Sb Cu3</t>
  </si>
  <si>
    <t>Ni3 Mo</t>
  </si>
  <si>
    <t>Ni3 Nb</t>
  </si>
  <si>
    <t>Pt3 Nb</t>
  </si>
  <si>
    <t>Ni3 Sb</t>
  </si>
  <si>
    <t>Ni3 Sn</t>
  </si>
  <si>
    <t>Ti I3</t>
  </si>
  <si>
    <t>Dy2 Sn5</t>
  </si>
  <si>
    <t>La F3</t>
  </si>
  <si>
    <t>Er2 Sn5</t>
  </si>
  <si>
    <t>Ni Si</t>
  </si>
  <si>
    <t>Fe1.15 Te</t>
  </si>
  <si>
    <t>Al Eu</t>
  </si>
  <si>
    <t>Tc Br3</t>
  </si>
  <si>
    <t>Nd2 Ge9</t>
  </si>
  <si>
    <t>P b c n</t>
  </si>
  <si>
    <t>Mo2 C</t>
  </si>
  <si>
    <t>Ru2 Si3</t>
  </si>
  <si>
    <t>Ru2 Ge3</t>
  </si>
  <si>
    <t>V2 C</t>
  </si>
  <si>
    <t>P4 S6.78</t>
  </si>
  <si>
    <t>Rh2 S3</t>
  </si>
  <si>
    <t>Zn F2</t>
  </si>
  <si>
    <t>Mn F2</t>
  </si>
  <si>
    <t>P b n a</t>
  </si>
  <si>
    <t>Rh2 O3</t>
  </si>
  <si>
    <t>Cr5 O12</t>
  </si>
  <si>
    <t>Pb O2</t>
  </si>
  <si>
    <t>P c n b</t>
  </si>
  <si>
    <t>Th2 S5</t>
  </si>
  <si>
    <t>P n a b</t>
  </si>
  <si>
    <t>Na3 P11</t>
  </si>
  <si>
    <t>K3 P11</t>
  </si>
  <si>
    <t>K3 As11</t>
  </si>
  <si>
    <t>Rb3 As11</t>
  </si>
  <si>
    <t>Pb0.98 O2</t>
  </si>
  <si>
    <t>Pb0.828 O2</t>
  </si>
  <si>
    <t>Pb0.866 O2</t>
  </si>
  <si>
    <t>Na2 Te2</t>
  </si>
  <si>
    <t>Fe2 N0.94</t>
  </si>
  <si>
    <t>Mn2 N</t>
  </si>
  <si>
    <t>W2 C</t>
  </si>
  <si>
    <t>Mg D2</t>
  </si>
  <si>
    <t>Th2 Se5</t>
  </si>
  <si>
    <t>Ge Te</t>
  </si>
  <si>
    <t>Mn N0.457</t>
  </si>
  <si>
    <t>Os2 Ge3</t>
  </si>
  <si>
    <t>Ge3 Ru2</t>
  </si>
  <si>
    <t>Ir2 S3</t>
  </si>
  <si>
    <t>Os2 Si3</t>
  </si>
  <si>
    <t>Rb3 P11</t>
  </si>
  <si>
    <t>Rh2 Se3</t>
  </si>
  <si>
    <t>U2 S5</t>
  </si>
  <si>
    <t>Np2 Se5</t>
  </si>
  <si>
    <t>C96 Cl24.08</t>
  </si>
  <si>
    <t>In2 O3</t>
  </si>
  <si>
    <t>Au2 Pb</t>
  </si>
  <si>
    <t>P b c a</t>
  </si>
  <si>
    <t>Zn As</t>
  </si>
  <si>
    <t>Cd As</t>
  </si>
  <si>
    <t>P c a b</t>
  </si>
  <si>
    <t>Tm Cl2</t>
  </si>
  <si>
    <t>Yb Cl2</t>
  </si>
  <si>
    <t>Re P4</t>
  </si>
  <si>
    <t>B2 Cl4</t>
  </si>
  <si>
    <t>Sr I2</t>
  </si>
  <si>
    <t>N C C N</t>
  </si>
  <si>
    <t>Tc2 O7</t>
  </si>
  <si>
    <t>Pd Se2</t>
  </si>
  <si>
    <t>Pd S2</t>
  </si>
  <si>
    <t>Pt I4</t>
  </si>
  <si>
    <t>Tc Cl4</t>
  </si>
  <si>
    <t>B8 H12</t>
  </si>
  <si>
    <t>Tc P4</t>
  </si>
  <si>
    <t>Re2 Te5</t>
  </si>
  <si>
    <t>Os Br4</t>
  </si>
  <si>
    <t>Cl O2</t>
  </si>
  <si>
    <t>Yb2.75 C60</t>
  </si>
  <si>
    <t>Ta2 O2.2</t>
  </si>
  <si>
    <t>Zn Sb</t>
  </si>
  <si>
    <t>Sm I2</t>
  </si>
  <si>
    <t>Re6 Te15</t>
  </si>
  <si>
    <t>Sm2.75 C60</t>
  </si>
  <si>
    <t>Dy Br2</t>
  </si>
  <si>
    <t>Cd Sb</t>
  </si>
  <si>
    <t>K3 As7</t>
  </si>
  <si>
    <t>Cs3 As7</t>
  </si>
  <si>
    <t>Li3 As7</t>
  </si>
  <si>
    <t>Au3 Ca7</t>
  </si>
  <si>
    <t>Au Sn2</t>
  </si>
  <si>
    <t>Bi2 Pt</t>
  </si>
  <si>
    <t>C60 Cl6</t>
  </si>
  <si>
    <t>U O2</t>
  </si>
  <si>
    <t>C76 Cl28.68</t>
  </si>
  <si>
    <t>Cu N3</t>
  </si>
  <si>
    <t>Ti1.67 O3</t>
  </si>
  <si>
    <t>Zn0.96 Sb</t>
  </si>
  <si>
    <t>Tc Br4</t>
  </si>
  <si>
    <t>Tc6 Te15</t>
  </si>
  <si>
    <t>C96 Cl23.23</t>
  </si>
  <si>
    <t>C94 Cl20</t>
  </si>
  <si>
    <t>Zn0.92 Sb</t>
  </si>
  <si>
    <t>P n m a</t>
  </si>
  <si>
    <t>Bi3 Y5</t>
  </si>
  <si>
    <t>P n a m</t>
  </si>
  <si>
    <t>Te2 Br</t>
  </si>
  <si>
    <t>Te2 I</t>
  </si>
  <si>
    <t>Mo F6</t>
  </si>
  <si>
    <t>U F6</t>
  </si>
  <si>
    <t>Cu8 Hf3</t>
  </si>
  <si>
    <t>Dy2 Se3</t>
  </si>
  <si>
    <t>Sr2 Si</t>
  </si>
  <si>
    <t>P b n m</t>
  </si>
  <si>
    <t>Pt3 Ge2</t>
  </si>
  <si>
    <t>Pu5 Rh4</t>
  </si>
  <si>
    <t>Ru Sb</t>
  </si>
  <si>
    <t>Rh Sb</t>
  </si>
  <si>
    <t>Cs2 S</t>
  </si>
  <si>
    <t>Ca D2</t>
  </si>
  <si>
    <t>Bi F3</t>
  </si>
  <si>
    <t>Sb3 Ti5</t>
  </si>
  <si>
    <t>Ge S</t>
  </si>
  <si>
    <t>Pu Pd</t>
  </si>
  <si>
    <t>Ca5 Sb3</t>
  </si>
  <si>
    <t>Ca5 Bi3</t>
  </si>
  <si>
    <t>Pu2 Pt</t>
  </si>
  <si>
    <t>Sc3 Co</t>
  </si>
  <si>
    <t>Y5 Pt4</t>
  </si>
  <si>
    <t>Pt Si</t>
  </si>
  <si>
    <t>Pt Ge</t>
  </si>
  <si>
    <t>U3 Se5</t>
  </si>
  <si>
    <t>N Cl3</t>
  </si>
  <si>
    <t>Sm3 Ir</t>
  </si>
  <si>
    <t>Y3 Pt</t>
  </si>
  <si>
    <t>P Br3</t>
  </si>
  <si>
    <t>Mn As</t>
  </si>
  <si>
    <t>Sm F3</t>
  </si>
  <si>
    <t>Ho F3</t>
  </si>
  <si>
    <t>P m c n</t>
  </si>
  <si>
    <t>V F5</t>
  </si>
  <si>
    <t>Tl F3</t>
  </si>
  <si>
    <t>As2 O4</t>
  </si>
  <si>
    <t>Pt Tb</t>
  </si>
  <si>
    <t>Pb F2</t>
  </si>
  <si>
    <t>Eu3 O4</t>
  </si>
  <si>
    <t>La Si</t>
  </si>
  <si>
    <t>Pd Si</t>
  </si>
  <si>
    <t>V4 O9</t>
  </si>
  <si>
    <t>Ba Si2</t>
  </si>
  <si>
    <t>La2 S3</t>
  </si>
  <si>
    <t>In3 In Cl6</t>
  </si>
  <si>
    <t>P c m n</t>
  </si>
  <si>
    <t>Nb0.92 S</t>
  </si>
  <si>
    <t>Ir Si</t>
  </si>
  <si>
    <t>Yb3 S4</t>
  </si>
  <si>
    <t>Sr Br2</t>
  </si>
  <si>
    <t>Nb5 As3</t>
  </si>
  <si>
    <t>Yb D2</t>
  </si>
  <si>
    <t>Sb2 Se3</t>
  </si>
  <si>
    <t>P m n b</t>
  </si>
  <si>
    <t>P4 S3</t>
  </si>
  <si>
    <t>Ir Se2</t>
  </si>
  <si>
    <t>Mo Ge2</t>
  </si>
  <si>
    <t>Ge Se</t>
  </si>
  <si>
    <t>Sb Cl3</t>
  </si>
  <si>
    <t>Cu7 S4</t>
  </si>
  <si>
    <t>Fe3 C</t>
  </si>
  <si>
    <t>As4 S3</t>
  </si>
  <si>
    <t>Cr3 C2</t>
  </si>
  <si>
    <t>Sc3 As2</t>
  </si>
  <si>
    <t>Tl2 Cl3</t>
  </si>
  <si>
    <t>Zr As2</t>
  </si>
  <si>
    <t>Eu Cl2</t>
  </si>
  <si>
    <t>Cs Br3</t>
  </si>
  <si>
    <t>Gd2 S3</t>
  </si>
  <si>
    <t>Pd3 P0.8</t>
  </si>
  <si>
    <t>Hg Cl2</t>
  </si>
  <si>
    <t>Nb2 P5</t>
  </si>
  <si>
    <t>Mg B4</t>
  </si>
  <si>
    <t>U3 S5</t>
  </si>
  <si>
    <t>La5 Pb4</t>
  </si>
  <si>
    <t>Tb Si</t>
  </si>
  <si>
    <t>Cr As</t>
  </si>
  <si>
    <t>Ca H2</t>
  </si>
  <si>
    <t>Ni3 B</t>
  </si>
  <si>
    <t>Ti P2</t>
  </si>
  <si>
    <t>Zr P2</t>
  </si>
  <si>
    <t>Rh3 Si4</t>
  </si>
  <si>
    <t>Ni2 Si</t>
  </si>
  <si>
    <t>Rh2 B</t>
  </si>
  <si>
    <t>Ti B</t>
  </si>
  <si>
    <t>Ba2 Ge</t>
  </si>
  <si>
    <t>Ca2 Si</t>
  </si>
  <si>
    <t>Co2 P</t>
  </si>
  <si>
    <t>Nb14 S5</t>
  </si>
  <si>
    <t>Yb5 Sb3</t>
  </si>
  <si>
    <t>Nb0.9 S</t>
  </si>
  <si>
    <t>Th Si</t>
  </si>
  <si>
    <t>Th Se2</t>
  </si>
  <si>
    <t>Cs I3</t>
  </si>
  <si>
    <t>P Cl3</t>
  </si>
  <si>
    <t>Mn O2</t>
  </si>
  <si>
    <t>P Br7</t>
  </si>
  <si>
    <t>P4 Se3</t>
  </si>
  <si>
    <t>Ru4 Si3</t>
  </si>
  <si>
    <t>Mn P</t>
  </si>
  <si>
    <t>Fe B</t>
  </si>
  <si>
    <t>Co B</t>
  </si>
  <si>
    <t>Yb D1.98</t>
  </si>
  <si>
    <t>Mn7 C3</t>
  </si>
  <si>
    <t>Fe7 C3</t>
  </si>
  <si>
    <t>U Si</t>
  </si>
  <si>
    <t>Th2 S3</t>
  </si>
  <si>
    <t>U2 S3</t>
  </si>
  <si>
    <t>Np2 S3</t>
  </si>
  <si>
    <t>Th S2</t>
  </si>
  <si>
    <t>Sr H2</t>
  </si>
  <si>
    <t>Tc P3</t>
  </si>
  <si>
    <t>Hf3 P2</t>
  </si>
  <si>
    <t>Pb Br2</t>
  </si>
  <si>
    <t>Cm Si</t>
  </si>
  <si>
    <t>Na2 S5</t>
  </si>
  <si>
    <t>Nb5 P3</t>
  </si>
  <si>
    <t>Cs2 Te</t>
  </si>
  <si>
    <t>Bi2 S3</t>
  </si>
  <si>
    <t>Re2 P</t>
  </si>
  <si>
    <t>Bi2 Se3</t>
  </si>
  <si>
    <t>Nd Cl2</t>
  </si>
  <si>
    <t>Rb I3</t>
  </si>
  <si>
    <t>Tl I3</t>
  </si>
  <si>
    <t>Eu H1.9</t>
  </si>
  <si>
    <t>Ba D2</t>
  </si>
  <si>
    <t>Ba H2</t>
  </si>
  <si>
    <t>Gd2 Te3</t>
  </si>
  <si>
    <t>Mn11 Ge8</t>
  </si>
  <si>
    <t>Ba F2</t>
  </si>
  <si>
    <t>Sc5 As3</t>
  </si>
  <si>
    <t>Sc3 P2</t>
  </si>
  <si>
    <t>Li12 Si7</t>
  </si>
  <si>
    <t>Mo4 P3</t>
  </si>
  <si>
    <t>Gd Si</t>
  </si>
  <si>
    <t>Sr D2</t>
  </si>
  <si>
    <t>Pd9 Si2</t>
  </si>
  <si>
    <t>Dy2 S3</t>
  </si>
  <si>
    <t>Te F6</t>
  </si>
  <si>
    <t>Gd5 Si4</t>
  </si>
  <si>
    <t>Nd2 S3</t>
  </si>
  <si>
    <t>Sm2 S3</t>
  </si>
  <si>
    <t>Ti F4</t>
  </si>
  <si>
    <t>Sm2 Se3</t>
  </si>
  <si>
    <t>Ir S2</t>
  </si>
  <si>
    <t>Tb2 S3</t>
  </si>
  <si>
    <t>Er F3</t>
  </si>
  <si>
    <t>U Se2</t>
  </si>
  <si>
    <t>Pr2 S3</t>
  </si>
  <si>
    <t>Si2 I6</t>
  </si>
  <si>
    <t>Gd5 Ge4</t>
  </si>
  <si>
    <t>Cr0.93 Cl1.77</t>
  </si>
  <si>
    <t>Ba Ge2</t>
  </si>
  <si>
    <t>Ru3.71 Si3</t>
  </si>
  <si>
    <t>Tb2 Se3</t>
  </si>
  <si>
    <t>Pd3 P</t>
  </si>
  <si>
    <t>Os F6</t>
  </si>
  <si>
    <t>Pt F6</t>
  </si>
  <si>
    <t>U2 Te3</t>
  </si>
  <si>
    <t>Ta5 P3</t>
  </si>
  <si>
    <t>Sm Cl2</t>
  </si>
  <si>
    <t>Sc2 Te</t>
  </si>
  <si>
    <t>Ba2 Ge4</t>
  </si>
  <si>
    <t>Yb3 Se4</t>
  </si>
  <si>
    <t>Sm5 Ge4</t>
  </si>
  <si>
    <t>Ba2 Si</t>
  </si>
  <si>
    <t>Ti5 Sb3</t>
  </si>
  <si>
    <t>Ca Te</t>
  </si>
  <si>
    <t>Cr P</t>
  </si>
  <si>
    <t>Cr11 Ge8</t>
  </si>
  <si>
    <t>Ca2 Ge</t>
  </si>
  <si>
    <t>U S2</t>
  </si>
  <si>
    <t>Rh As</t>
  </si>
  <si>
    <t>Ru As</t>
  </si>
  <si>
    <t>Pd2 Sn</t>
  </si>
  <si>
    <t>Ir3 Si4</t>
  </si>
  <si>
    <t>Pt2 Ge3</t>
  </si>
  <si>
    <t>Hf As2</t>
  </si>
  <si>
    <t>Nd Si</t>
  </si>
  <si>
    <t>Pr Si</t>
  </si>
  <si>
    <t>Rh2 Sb</t>
  </si>
  <si>
    <t>Sr Ge2</t>
  </si>
  <si>
    <t>Mo As</t>
  </si>
  <si>
    <t>Co P</t>
  </si>
  <si>
    <t>Pd3 B</t>
  </si>
  <si>
    <t>Co3 C</t>
  </si>
  <si>
    <t>Ru2 Si</t>
  </si>
  <si>
    <t>Ti Se0.95</t>
  </si>
  <si>
    <t>Ru2 P</t>
  </si>
  <si>
    <t>Co1.94 P</t>
  </si>
  <si>
    <t>Pd3 P0.95</t>
  </si>
  <si>
    <t>Pd3 Si</t>
  </si>
  <si>
    <t>Rh4 P3</t>
  </si>
  <si>
    <t>Am Si</t>
  </si>
  <si>
    <t>Cr5 As3</t>
  </si>
  <si>
    <t>V4.95 As3</t>
  </si>
  <si>
    <t>V5 As3</t>
  </si>
  <si>
    <t>Co3 B</t>
  </si>
  <si>
    <t>Cr7 C3</t>
  </si>
  <si>
    <t>Hf5 Sb3</t>
  </si>
  <si>
    <t>Pr Ge</t>
  </si>
  <si>
    <t>Eu D2</t>
  </si>
  <si>
    <t>Co2 Si</t>
  </si>
  <si>
    <t>Rh2 Ge</t>
  </si>
  <si>
    <t>Rh Ge</t>
  </si>
  <si>
    <t>W P</t>
  </si>
  <si>
    <t>Mn Te</t>
  </si>
  <si>
    <t>Er5 Sb3</t>
  </si>
  <si>
    <t>Hf5 Ge4</t>
  </si>
  <si>
    <t>Tb5 Ge4</t>
  </si>
  <si>
    <t>Ir Ge</t>
  </si>
  <si>
    <t>Ni Ge</t>
  </si>
  <si>
    <t>Pd Ge</t>
  </si>
  <si>
    <t>Mn B</t>
  </si>
  <si>
    <t>Zr2 Te</t>
  </si>
  <si>
    <t>U3 Te5</t>
  </si>
  <si>
    <t>Hf Si</t>
  </si>
  <si>
    <t>I F3</t>
  </si>
  <si>
    <t>Sn Br2</t>
  </si>
  <si>
    <t>Ce2 S3</t>
  </si>
  <si>
    <t>Dy2 Te</t>
  </si>
  <si>
    <t>Ca F2</t>
  </si>
  <si>
    <t>Sr2 Ge</t>
  </si>
  <si>
    <t>Rb2 Te3</t>
  </si>
  <si>
    <t>Zr Te</t>
  </si>
  <si>
    <t>Cs4 Sb2</t>
  </si>
  <si>
    <t>C3 O2</t>
  </si>
  <si>
    <t>Ti5 Sb2.85</t>
  </si>
  <si>
    <t>Yb7 Cl15</t>
  </si>
  <si>
    <t>Tm7 Cl15</t>
  </si>
  <si>
    <t>V S</t>
  </si>
  <si>
    <t>Zr Sb1.96</t>
  </si>
  <si>
    <t>Zr5 Sb3</t>
  </si>
  <si>
    <t>Ba5 Sb4</t>
  </si>
  <si>
    <t>Sr5 Sb3</t>
  </si>
  <si>
    <t>V2 P</t>
  </si>
  <si>
    <t>Nd5 Ge4</t>
  </si>
  <si>
    <t>Ni2 Ge</t>
  </si>
  <si>
    <t>Nd2 Te3</t>
  </si>
  <si>
    <t>Au F5</t>
  </si>
  <si>
    <t>Eu2 Si</t>
  </si>
  <si>
    <t>Na2 S</t>
  </si>
  <si>
    <t>Cr Te</t>
  </si>
  <si>
    <t>Rb2 C2</t>
  </si>
  <si>
    <t>Cs2 C2</t>
  </si>
  <si>
    <t>Si0.9717 O2</t>
  </si>
  <si>
    <t>C13 H10</t>
  </si>
  <si>
    <t>Al Ho2</t>
  </si>
  <si>
    <t>Al3 Ni</t>
  </si>
  <si>
    <t>Al Pd2</t>
  </si>
  <si>
    <t>Pr5 Ge4</t>
  </si>
  <si>
    <t>Ca7 Ge6</t>
  </si>
  <si>
    <t>Eu F3</t>
  </si>
  <si>
    <t>Yb5 Si4</t>
  </si>
  <si>
    <t>La S1.96</t>
  </si>
  <si>
    <t>Yb Cu</t>
  </si>
  <si>
    <t>Ba5 P4</t>
  </si>
  <si>
    <t>Yb2 Ge</t>
  </si>
  <si>
    <t>Eu2 Ge</t>
  </si>
  <si>
    <t>Np Si</t>
  </si>
  <si>
    <t>Al Y2</t>
  </si>
  <si>
    <t>Ag Eu</t>
  </si>
  <si>
    <t>Ag Sr</t>
  </si>
  <si>
    <t>Ag Yb</t>
  </si>
  <si>
    <t>Au Ca3</t>
  </si>
  <si>
    <t>Au Ga</t>
  </si>
  <si>
    <t>Au Ho2</t>
  </si>
  <si>
    <t>Au Mg2</t>
  </si>
  <si>
    <t>Au Pr2</t>
  </si>
  <si>
    <t>Au Yb2</t>
  </si>
  <si>
    <t>Au4 Yb5</t>
  </si>
  <si>
    <t>Au4 Zr</t>
  </si>
  <si>
    <t>Ba2 Pb</t>
  </si>
  <si>
    <t>Ba2 Sn</t>
  </si>
  <si>
    <t>Bi3 Ni</t>
  </si>
  <si>
    <t>Bi3 Rh</t>
  </si>
  <si>
    <t>Ca2 Pb</t>
  </si>
  <si>
    <t>Ca2 Sn</t>
  </si>
  <si>
    <t>Ce Cu</t>
  </si>
  <si>
    <t>Ce5 Ir4</t>
  </si>
  <si>
    <t>Ce5 Rh4</t>
  </si>
  <si>
    <t>Yb F3</t>
  </si>
  <si>
    <t>W F6</t>
  </si>
  <si>
    <t>Y F3</t>
  </si>
  <si>
    <t>Zr Si</t>
  </si>
  <si>
    <t>V S0.9</t>
  </si>
  <si>
    <t>Rh2 Si</t>
  </si>
  <si>
    <t>Ti5 P3</t>
  </si>
  <si>
    <t>Tb F3</t>
  </si>
  <si>
    <t>Co Ho3</t>
  </si>
  <si>
    <t>Co2.9 Sn2</t>
  </si>
  <si>
    <t>Cu6 Th</t>
  </si>
  <si>
    <t>Cu Yb</t>
  </si>
  <si>
    <t>Er Ni</t>
  </si>
  <si>
    <t>Er2 Pt</t>
  </si>
  <si>
    <t>Dy Ni</t>
  </si>
  <si>
    <t>Dy Zn3</t>
  </si>
  <si>
    <t>Eu2 Pb</t>
  </si>
  <si>
    <t>Ga13 Na7</t>
  </si>
  <si>
    <t>Ga39 Na22</t>
  </si>
  <si>
    <t>Ga Pd2</t>
  </si>
  <si>
    <t>Ga Pr2</t>
  </si>
  <si>
    <t>Ga Th</t>
  </si>
  <si>
    <t>Ga5 Tm3</t>
  </si>
  <si>
    <t>Gd3 Ni</t>
  </si>
  <si>
    <t>Gd Pt</t>
  </si>
  <si>
    <t>Gd2 Pt</t>
  </si>
  <si>
    <t>Co Gd3</t>
  </si>
  <si>
    <t>Cu6 Sm</t>
  </si>
  <si>
    <t>Er3 Rh</t>
  </si>
  <si>
    <t>Ga2 Pd5</t>
  </si>
  <si>
    <t>Tl Yb2</t>
  </si>
  <si>
    <t>Hg Mg2</t>
  </si>
  <si>
    <t>Ho Zn3</t>
  </si>
  <si>
    <t>Ir4 Pu5</t>
  </si>
  <si>
    <t>La5 Sn4</t>
  </si>
  <si>
    <t>Na14.8 Sn4</t>
  </si>
  <si>
    <t>Ni3 Sn2</t>
  </si>
  <si>
    <t>Ni2.7 Sn2</t>
  </si>
  <si>
    <t>Ni Tb3</t>
  </si>
  <si>
    <t>Ni Th</t>
  </si>
  <si>
    <t>Ni Tm</t>
  </si>
  <si>
    <t>Pb Sr2</t>
  </si>
  <si>
    <t>Pb4 Y5</t>
  </si>
  <si>
    <t>Pb Yb2</t>
  </si>
  <si>
    <t>Pd Pu</t>
  </si>
  <si>
    <t>Pd Sn</t>
  </si>
  <si>
    <t>Pd Th</t>
  </si>
  <si>
    <t>Pt3 Sr7</t>
  </si>
  <si>
    <t>Pt Sc2</t>
  </si>
  <si>
    <t>Pt Tb2</t>
  </si>
  <si>
    <t>Pt Yb</t>
  </si>
  <si>
    <t>Rh2 Sn</t>
  </si>
  <si>
    <t>Rh Zr</t>
  </si>
  <si>
    <t>Sn Sr2</t>
  </si>
  <si>
    <t>Sr Zn5</t>
  </si>
  <si>
    <t>Y Zn3</t>
  </si>
  <si>
    <t>Yb5 Ge4</t>
  </si>
  <si>
    <t>La5 Ge4</t>
  </si>
  <si>
    <t>Sn2 S3</t>
  </si>
  <si>
    <t>In3 Ir</t>
  </si>
  <si>
    <t>Na P5</t>
  </si>
  <si>
    <t>Gd2 Se3</t>
  </si>
  <si>
    <t>Al2.91 Mn1.09</t>
  </si>
  <si>
    <t>Ce3 Ru</t>
  </si>
  <si>
    <t>Ag Ba</t>
  </si>
  <si>
    <t>Ce Si</t>
  </si>
  <si>
    <t>Ce5 Sn4</t>
  </si>
  <si>
    <t>Eu2 In</t>
  </si>
  <si>
    <t>Ho Ni</t>
  </si>
  <si>
    <t>Ca2 In</t>
  </si>
  <si>
    <t>Ir13 Al45</t>
  </si>
  <si>
    <t>P4.76 Se0.25</t>
  </si>
  <si>
    <t>P4.68 Se0.3125</t>
  </si>
  <si>
    <t>Ti10.88 Sb7.74</t>
  </si>
  <si>
    <t>Ti10.84 Sb7.73</t>
  </si>
  <si>
    <t>Dy13 Zn57</t>
  </si>
  <si>
    <t>Rh Bi3</t>
  </si>
  <si>
    <t>Lu5 Ge4</t>
  </si>
  <si>
    <t>Er3 Ga5</t>
  </si>
  <si>
    <t>Ho5 Si4</t>
  </si>
  <si>
    <t>La3 Co</t>
  </si>
  <si>
    <t>La3 Ge</t>
  </si>
  <si>
    <t>La3 Ni</t>
  </si>
  <si>
    <t>La3 Ir</t>
  </si>
  <si>
    <t>La3 Ru</t>
  </si>
  <si>
    <t>Mn3 C</t>
  </si>
  <si>
    <t>Cr3 C</t>
  </si>
  <si>
    <t>Rh2 As</t>
  </si>
  <si>
    <t>Yb H2</t>
  </si>
  <si>
    <t>La Cu6</t>
  </si>
  <si>
    <t>Sr Ag</t>
  </si>
  <si>
    <t>Dy2 Al</t>
  </si>
  <si>
    <t>Er2 Al</t>
  </si>
  <si>
    <t>Al Gd2</t>
  </si>
  <si>
    <t>Nd2 Al</t>
  </si>
  <si>
    <t>Ni Al3</t>
  </si>
  <si>
    <t>Pr2 Al</t>
  </si>
  <si>
    <t>Sm2 Al</t>
  </si>
  <si>
    <t>Tb2 Al</t>
  </si>
  <si>
    <t>Hf3 As2</t>
  </si>
  <si>
    <t>Hf5 As3</t>
  </si>
  <si>
    <t>As4 Se3</t>
  </si>
  <si>
    <t>Th As2</t>
  </si>
  <si>
    <t>Ti5 As3</t>
  </si>
  <si>
    <t>U As2</t>
  </si>
  <si>
    <t>Zr3 As2</t>
  </si>
  <si>
    <t>Au Ba</t>
  </si>
  <si>
    <t>Au Ce2</t>
  </si>
  <si>
    <t>Au Ce</t>
  </si>
  <si>
    <t>Au Dy2</t>
  </si>
  <si>
    <t>Au Er2</t>
  </si>
  <si>
    <t>Au Eu</t>
  </si>
  <si>
    <t>Eu3 Au</t>
  </si>
  <si>
    <t>Au Gd2</t>
  </si>
  <si>
    <t>Hf Au4</t>
  </si>
  <si>
    <t>Au La2</t>
  </si>
  <si>
    <t>Au La</t>
  </si>
  <si>
    <t>Au Lu2</t>
  </si>
  <si>
    <t>Au Nd2</t>
  </si>
  <si>
    <t>Au Nd</t>
  </si>
  <si>
    <t>Au Pr</t>
  </si>
  <si>
    <t>Au Sm2</t>
  </si>
  <si>
    <t>Au Sm</t>
  </si>
  <si>
    <t>Au Tb2</t>
  </si>
  <si>
    <t>Au Tm2</t>
  </si>
  <si>
    <t>Au Yb</t>
  </si>
  <si>
    <t>Yb5 Au4</t>
  </si>
  <si>
    <t>Co3 B0.75</t>
  </si>
  <si>
    <t>Fe3 B</t>
  </si>
  <si>
    <t>Dy5 Bi3</t>
  </si>
  <si>
    <t>Er5 Bi3</t>
  </si>
  <si>
    <t>Eu5 Bi3</t>
  </si>
  <si>
    <t>Gd5 Bi3</t>
  </si>
  <si>
    <t>Ho5 Bi3</t>
  </si>
  <si>
    <t>Sr5 Bi3</t>
  </si>
  <si>
    <t>Tb5 Bi3</t>
  </si>
  <si>
    <t>Tm5 Bi3</t>
  </si>
  <si>
    <t>Y5 Bi3</t>
  </si>
  <si>
    <t>Ca2 Hg</t>
  </si>
  <si>
    <t>Ca3 Hg</t>
  </si>
  <si>
    <t>Ca3 Pd</t>
  </si>
  <si>
    <t>Ce Ge</t>
  </si>
  <si>
    <t>Ce5 Ge4</t>
  </si>
  <si>
    <t>Ce3 Ir</t>
  </si>
  <si>
    <t>Ce3 Os</t>
  </si>
  <si>
    <t>Ce5 Pb4</t>
  </si>
  <si>
    <t>Ce Zn3</t>
  </si>
  <si>
    <t>Cm2 S3</t>
  </si>
  <si>
    <t>Cm2 Te3</t>
  </si>
  <si>
    <t>Dy3 Co</t>
  </si>
  <si>
    <t>Er3 Co</t>
  </si>
  <si>
    <t>Gd3 Co</t>
  </si>
  <si>
    <t>Co2 Ge</t>
  </si>
  <si>
    <t>Ho3 Co</t>
  </si>
  <si>
    <t>Lu3 Co</t>
  </si>
  <si>
    <t>Nd3 Co</t>
  </si>
  <si>
    <t>Pr3 Co</t>
  </si>
  <si>
    <t>Sm3 Co</t>
  </si>
  <si>
    <t>Co3 Sn2</t>
  </si>
  <si>
    <t>Tb3 Co</t>
  </si>
  <si>
    <t>Y3 Co</t>
  </si>
  <si>
    <t>Yb3 Co</t>
  </si>
  <si>
    <t>Cu Eu</t>
  </si>
  <si>
    <t>Eu2 Cu</t>
  </si>
  <si>
    <t>Gd Cu6</t>
  </si>
  <si>
    <t>Cu La</t>
  </si>
  <si>
    <t>Cu Nd</t>
  </si>
  <si>
    <t>Pr Cu6</t>
  </si>
  <si>
    <t>Cu Pr</t>
  </si>
  <si>
    <t>Pu Cu6</t>
  </si>
  <si>
    <t>Sm Cu6</t>
  </si>
  <si>
    <t>Cu Sm</t>
  </si>
  <si>
    <t>Th Cu6</t>
  </si>
  <si>
    <t>Ti Cu4</t>
  </si>
  <si>
    <t>Cu4 Ti</t>
  </si>
  <si>
    <t>Cu8 Zr3</t>
  </si>
  <si>
    <t>Zr3 Cu8</t>
  </si>
  <si>
    <t>Dy2 Ga3.33</t>
  </si>
  <si>
    <t>Dy3 Ga5</t>
  </si>
  <si>
    <t>Dy5 Ge4</t>
  </si>
  <si>
    <t>Dy3 Ir</t>
  </si>
  <si>
    <t>Dy3 Ni</t>
  </si>
  <si>
    <t>Dy3 Os</t>
  </si>
  <si>
    <t>Dy5 Pb4</t>
  </si>
  <si>
    <t>Dy Pd</t>
  </si>
  <si>
    <t>Dy2 Pt</t>
  </si>
  <si>
    <t>Dy5 Pt4</t>
  </si>
  <si>
    <t>Dy3 Pt</t>
  </si>
  <si>
    <t>Dy Pt</t>
  </si>
  <si>
    <t>Dy3 Rh</t>
  </si>
  <si>
    <t>Dy3 Ru</t>
  </si>
  <si>
    <t>Dy5 Si4</t>
  </si>
  <si>
    <t>Dy5 Sn4</t>
  </si>
  <si>
    <t>Er2 Ga3.33</t>
  </si>
  <si>
    <t>Er5 Ge4</t>
  </si>
  <si>
    <t>Er3 Ir</t>
  </si>
  <si>
    <t>Er3 Ni</t>
  </si>
  <si>
    <t>Er3 Os</t>
  </si>
  <si>
    <t>Er5 Pb4</t>
  </si>
  <si>
    <t>Er5 Pt4</t>
  </si>
  <si>
    <t>Er3 Pt</t>
  </si>
  <si>
    <t>Er Pt</t>
  </si>
  <si>
    <t>Er3 Ru</t>
  </si>
  <si>
    <t>Er Si</t>
  </si>
  <si>
    <t>Er Zn3</t>
  </si>
  <si>
    <t>Eu H2</t>
  </si>
  <si>
    <t>Eu5 Pt4</t>
  </si>
  <si>
    <t>Eu3 Rh</t>
  </si>
  <si>
    <t>Eu2 S3</t>
  </si>
  <si>
    <t>Eu5 Sb3</t>
  </si>
  <si>
    <t>Fe3 S</t>
  </si>
  <si>
    <t>Ho2 Ga3.33</t>
  </si>
  <si>
    <t>Ho3 Ga5</t>
  </si>
  <si>
    <t>Lu2 Ga3.33</t>
  </si>
  <si>
    <t>Lu3 Ga5</t>
  </si>
  <si>
    <t>Sc2 Ga3.33</t>
  </si>
  <si>
    <t>Tb2 Ga3.33</t>
  </si>
  <si>
    <t>Tb3 Ga5</t>
  </si>
  <si>
    <t>Tm2 Ga3.33</t>
  </si>
  <si>
    <t>Y2 Ga3.33</t>
  </si>
  <si>
    <t>Y3 Ga5</t>
  </si>
  <si>
    <t>Yb2 Ga</t>
  </si>
  <si>
    <t>Gd3 Ir</t>
  </si>
  <si>
    <t>Gd Ni</t>
  </si>
  <si>
    <t>Gd3 Os</t>
  </si>
  <si>
    <t>Gd5 Pb4</t>
  </si>
  <si>
    <t>Gd3 Pt</t>
  </si>
  <si>
    <t>Gd3 Rh</t>
  </si>
  <si>
    <t>Gd5 Rh4</t>
  </si>
  <si>
    <t>Gd3 Ru</t>
  </si>
  <si>
    <t>Gd5 Sn4</t>
  </si>
  <si>
    <t>Gd Zn3</t>
  </si>
  <si>
    <t>La Ge</t>
  </si>
  <si>
    <t>Ge Pt</t>
  </si>
  <si>
    <t>Ge3 Pt2</t>
  </si>
  <si>
    <t>Ge Rh2</t>
  </si>
  <si>
    <t>Ge Rh</t>
  </si>
  <si>
    <t>Sc5 Ge4</t>
  </si>
  <si>
    <t>Tm5 Ge4</t>
  </si>
  <si>
    <t>V11 Ge8</t>
  </si>
  <si>
    <t>W Ge2</t>
  </si>
  <si>
    <t>Y5 Ge4</t>
  </si>
  <si>
    <t>Zr Ge</t>
  </si>
  <si>
    <t>Hf P2</t>
  </si>
  <si>
    <t>Sr3 Hg</t>
  </si>
  <si>
    <t>Ho3 Ir</t>
  </si>
  <si>
    <t>Ho3 Ni</t>
  </si>
  <si>
    <t>Ho3 Os</t>
  </si>
  <si>
    <t>Ho5 Pb4</t>
  </si>
  <si>
    <t>Ho Pd</t>
  </si>
  <si>
    <t>Ho2 Pt</t>
  </si>
  <si>
    <t>Ho5 Pt4</t>
  </si>
  <si>
    <t>Ho3 Pt</t>
  </si>
  <si>
    <t>Ho Pt</t>
  </si>
  <si>
    <t>Ho3 Ru</t>
  </si>
  <si>
    <t>Ho Si</t>
  </si>
  <si>
    <t>In Pd2</t>
  </si>
  <si>
    <t>Lu3 Ir</t>
  </si>
  <si>
    <t>Nd3 Ir</t>
  </si>
  <si>
    <t>Pr3 Ir</t>
  </si>
  <si>
    <t>Ir2 Si</t>
  </si>
  <si>
    <t>Tb3 Ir</t>
  </si>
  <si>
    <t>Tm3 Ir</t>
  </si>
  <si>
    <t>Y3 Ir</t>
  </si>
  <si>
    <t>La3 Os</t>
  </si>
  <si>
    <t>La5 Rh4</t>
  </si>
  <si>
    <t>La7 Ru3</t>
  </si>
  <si>
    <t>Lu Ni</t>
  </si>
  <si>
    <t>Lu3 Os</t>
  </si>
  <si>
    <t>Lu2 Pt</t>
  </si>
  <si>
    <t>Lu5 Pt4</t>
  </si>
  <si>
    <t>Lu3 Pt</t>
  </si>
  <si>
    <t>Lu Pt</t>
  </si>
  <si>
    <t>Lu3 Ru</t>
  </si>
  <si>
    <t>Lu2 S3</t>
  </si>
  <si>
    <t>Lu Zn3</t>
  </si>
  <si>
    <t>Mg2 Pb</t>
  </si>
  <si>
    <t>Nd3 Ni</t>
  </si>
  <si>
    <t>Nd3 Os</t>
  </si>
  <si>
    <t>Nd5 Pb4</t>
  </si>
  <si>
    <t>Nd Pt</t>
  </si>
  <si>
    <t>Nd5 Rh4</t>
  </si>
  <si>
    <t>Nd4 Rh</t>
  </si>
  <si>
    <t>Nd3 Ru</t>
  </si>
  <si>
    <t>Nd7 Ru3</t>
  </si>
  <si>
    <t>Nd5 Si4</t>
  </si>
  <si>
    <t>Nd5 Sn4</t>
  </si>
  <si>
    <t>Nd Zn3</t>
  </si>
  <si>
    <t>Pr3 Ni</t>
  </si>
  <si>
    <t>Ni3 Si</t>
  </si>
  <si>
    <t>Sm3 Ni</t>
  </si>
  <si>
    <t>Ni3.3 Sn2</t>
  </si>
  <si>
    <t>Tb3 Ni</t>
  </si>
  <si>
    <t>Tm3 Ni</t>
  </si>
  <si>
    <t>Y3 Ni</t>
  </si>
  <si>
    <t>Ni Yb</t>
  </si>
  <si>
    <t>Np3 Se5</t>
  </si>
  <si>
    <t>Yb3 O4</t>
  </si>
  <si>
    <t>Pr3 Os</t>
  </si>
  <si>
    <t>Sm3 Os</t>
  </si>
  <si>
    <t>Tb3 Os</t>
  </si>
  <si>
    <t>Tm3 Os</t>
  </si>
  <si>
    <t>Y3 Os</t>
  </si>
  <si>
    <t>Re P3</t>
  </si>
  <si>
    <t>Ru P</t>
  </si>
  <si>
    <t>Sc3 P</t>
  </si>
  <si>
    <t>Th P2</t>
  </si>
  <si>
    <t>Pr5 Pb4</t>
  </si>
  <si>
    <t>Sm5 Pb4</t>
  </si>
  <si>
    <t>Sr5 Pb4</t>
  </si>
  <si>
    <t>Tb5 Pb4</t>
  </si>
  <si>
    <t>Pb Te</t>
  </si>
  <si>
    <t>Tm5 Pb4</t>
  </si>
  <si>
    <t>Pd Tb</t>
  </si>
  <si>
    <t>Pd2 Tl</t>
  </si>
  <si>
    <t>Y3 Pd</t>
  </si>
  <si>
    <t>Pd Yb</t>
  </si>
  <si>
    <t>Yb3 Pd</t>
  </si>
  <si>
    <t>Pd2 Zn</t>
  </si>
  <si>
    <t>Pr Pt</t>
  </si>
  <si>
    <t>Pr3 Ru</t>
  </si>
  <si>
    <t>Pr7 Ru3</t>
  </si>
  <si>
    <t>Pr5 Sn4</t>
  </si>
  <si>
    <t>Pr Zn3</t>
  </si>
  <si>
    <t>Pt Sm</t>
  </si>
  <si>
    <t>Sr5 Pt4</t>
  </si>
  <si>
    <t>Sr7 Pt3</t>
  </si>
  <si>
    <t>Tb5 Pt4</t>
  </si>
  <si>
    <t>Tb3 Pt</t>
  </si>
  <si>
    <t>Pt Tm2</t>
  </si>
  <si>
    <t>Tm5 Pt4</t>
  </si>
  <si>
    <t>Tm3 Pt</t>
  </si>
  <si>
    <t>Pt Tm</t>
  </si>
  <si>
    <t>Pt Y2</t>
  </si>
  <si>
    <t>Pt Y</t>
  </si>
  <si>
    <t>Yb5 Pt4</t>
  </si>
  <si>
    <t>Pt Yb2</t>
  </si>
  <si>
    <t>Pu2 Se3</t>
  </si>
  <si>
    <t>Pu Si</t>
  </si>
  <si>
    <t>Rh Se2</t>
  </si>
  <si>
    <t>Sm5 Rh4</t>
  </si>
  <si>
    <t>Rh4 Sm5</t>
  </si>
  <si>
    <t>Sm3 Rh</t>
  </si>
  <si>
    <t>Rh2 Ta</t>
  </si>
  <si>
    <t>Tb3 Rh</t>
  </si>
  <si>
    <t>Y3 Rh</t>
  </si>
  <si>
    <t>Sm3 Ru</t>
  </si>
  <si>
    <t>Tb3 Ru</t>
  </si>
  <si>
    <t>Tm3 Ru</t>
  </si>
  <si>
    <t>Y3 Ru</t>
  </si>
  <si>
    <t>Sc5 Sb3</t>
  </si>
  <si>
    <t>Th2 Se3</t>
  </si>
  <si>
    <t>Ti Se</t>
  </si>
  <si>
    <t>U2 Se3</t>
  </si>
  <si>
    <t>Sm Si</t>
  </si>
  <si>
    <t>Sm5 Si4</t>
  </si>
  <si>
    <t>Tb5 Si4</t>
  </si>
  <si>
    <t>Sm5 Sn4</t>
  </si>
  <si>
    <t>Sm2 Te3</t>
  </si>
  <si>
    <t>Sm Zn3</t>
  </si>
  <si>
    <t>Tb5 Sn4</t>
  </si>
  <si>
    <t>Sn Te</t>
  </si>
  <si>
    <t>Th5 Sn4</t>
  </si>
  <si>
    <t>Y5 Sn4</t>
  </si>
  <si>
    <t>Yb5 Sn4</t>
  </si>
  <si>
    <t>Sr Zn</t>
  </si>
  <si>
    <t>Tb Zn3</t>
  </si>
  <si>
    <t>Tm Zn3</t>
  </si>
  <si>
    <t>Bi3 Er5</t>
  </si>
  <si>
    <t>Ni Yb3</t>
  </si>
  <si>
    <t>In Yb2</t>
  </si>
  <si>
    <t>Mn2.99 Al9.677</t>
  </si>
  <si>
    <t>Ir F6</t>
  </si>
  <si>
    <t>Yb5 Bi3</t>
  </si>
  <si>
    <t>Ba Au</t>
  </si>
  <si>
    <t>Fe Se0.965</t>
  </si>
  <si>
    <t>Ge La</t>
  </si>
  <si>
    <t>Ca2 Cu</t>
  </si>
  <si>
    <t>Cf F3</t>
  </si>
  <si>
    <t>Ta Br5</t>
  </si>
  <si>
    <t>Ca7 Sn6</t>
  </si>
  <si>
    <t>Mn3 Sn2</t>
  </si>
  <si>
    <t>Mg Pd2</t>
  </si>
  <si>
    <t>Mn0.321 Pd0.679</t>
  </si>
  <si>
    <t>Ca5 Ir</t>
  </si>
  <si>
    <t>Y7 Te2</t>
  </si>
  <si>
    <t>Ho4.268 Si4.244</t>
  </si>
  <si>
    <t>Ca D1.91</t>
  </si>
  <si>
    <t>Sr D1.9</t>
  </si>
  <si>
    <t>Al11 Mn4.6</t>
  </si>
  <si>
    <t>Y3 In5</t>
  </si>
  <si>
    <t>Si48 O96</t>
  </si>
  <si>
    <t>Na3 N</t>
  </si>
  <si>
    <t>Al148.2 Co50.1</t>
  </si>
  <si>
    <t>Sr Hg8</t>
  </si>
  <si>
    <t>Ni Bi3</t>
  </si>
  <si>
    <t>Ba Hg6</t>
  </si>
  <si>
    <t>Ni4 B2.81</t>
  </si>
  <si>
    <t>Ti2 O3</t>
  </si>
  <si>
    <t>Ge4 Ti5</t>
  </si>
  <si>
    <t>Mg0.97 B12</t>
  </si>
  <si>
    <t>Ce2 Ni7</t>
  </si>
  <si>
    <t>Al Pd5</t>
  </si>
  <si>
    <t>Ho13 Zn58.711</t>
  </si>
  <si>
    <t>Pd2 Ga</t>
  </si>
  <si>
    <t>Ta I5</t>
  </si>
  <si>
    <t>C64 Cl4</t>
  </si>
  <si>
    <t>Nd Cu</t>
  </si>
  <si>
    <t>Th O2</t>
  </si>
  <si>
    <t>Sr Hg3</t>
  </si>
  <si>
    <t>Pr O2</t>
  </si>
  <si>
    <t>Pd2 Mn</t>
  </si>
  <si>
    <t>Co Dy3</t>
  </si>
  <si>
    <t>Ga0.9 Pd2.1</t>
  </si>
  <si>
    <t>Ga0.86 Pd2.14</t>
  </si>
  <si>
    <t>Ga0.83 Pd2.17</t>
  </si>
  <si>
    <t>Sc5 Bi3</t>
  </si>
  <si>
    <t>Ag Te</t>
  </si>
  <si>
    <t>Ni2.60 Te2</t>
  </si>
  <si>
    <t>Pr S2</t>
  </si>
  <si>
    <t>Lu5 Sb3</t>
  </si>
  <si>
    <t>Tm5 Sb3</t>
  </si>
  <si>
    <t>Ba2 Si4</t>
  </si>
  <si>
    <t>Cd2 Sr</t>
  </si>
  <si>
    <t>Np3 S5</t>
  </si>
  <si>
    <t>Rb2 S</t>
  </si>
  <si>
    <t>Ba2 In</t>
  </si>
  <si>
    <t>Au Y2</t>
  </si>
  <si>
    <t>Sr F2</t>
  </si>
  <si>
    <t>Sr7 Ge6</t>
  </si>
  <si>
    <t>Ba7 Ge6</t>
  </si>
  <si>
    <t>Co Bi3</t>
  </si>
  <si>
    <t>K Hg6</t>
  </si>
  <si>
    <t>Ce2 Te3</t>
  </si>
  <si>
    <t>Pb4 Se4</t>
  </si>
  <si>
    <t>Mn S</t>
  </si>
  <si>
    <t>O F2</t>
  </si>
  <si>
    <t>C m c m</t>
  </si>
  <si>
    <t>Pd5 Pu3</t>
  </si>
  <si>
    <t>C c m m</t>
  </si>
  <si>
    <t>U I3</t>
  </si>
  <si>
    <t>B m m b</t>
  </si>
  <si>
    <t>Er Cd3</t>
  </si>
  <si>
    <t>Y Cd3</t>
  </si>
  <si>
    <t>Ga0.9 In0.1</t>
  </si>
  <si>
    <t>Cf Cl3</t>
  </si>
  <si>
    <t>H F</t>
  </si>
  <si>
    <t>A m a m</t>
  </si>
  <si>
    <t>Rh3 Te2</t>
  </si>
  <si>
    <t>Nb4 As3</t>
  </si>
  <si>
    <t>Hf Te5</t>
  </si>
  <si>
    <t>Ni5 Se5</t>
  </si>
  <si>
    <t>B b m m</t>
  </si>
  <si>
    <t>Zr Ge2</t>
  </si>
  <si>
    <t>Hf Si2</t>
  </si>
  <si>
    <t>Hf Ge2</t>
  </si>
  <si>
    <t>Zr Si2</t>
  </si>
  <si>
    <t>Yb Sb2</t>
  </si>
  <si>
    <t>In Br</t>
  </si>
  <si>
    <t>A m m a</t>
  </si>
  <si>
    <t>Nd2 Te5</t>
  </si>
  <si>
    <t>Sr Si</t>
  </si>
  <si>
    <t>Ca Si</t>
  </si>
  <si>
    <t>Ni B</t>
  </si>
  <si>
    <t>Y Co</t>
  </si>
  <si>
    <t>Li9 Ge4</t>
  </si>
  <si>
    <t>Cr B</t>
  </si>
  <si>
    <t>Np Br3</t>
  </si>
  <si>
    <t>Pu Br3</t>
  </si>
  <si>
    <t>Am Br3</t>
  </si>
  <si>
    <t>Nd Br3</t>
  </si>
  <si>
    <t>Sm Br3</t>
  </si>
  <si>
    <t>Np I3</t>
  </si>
  <si>
    <t>Pu I3</t>
  </si>
  <si>
    <t>Am I3</t>
  </si>
  <si>
    <t>La I3</t>
  </si>
  <si>
    <t>Cs2 Te5</t>
  </si>
  <si>
    <t>In I</t>
  </si>
  <si>
    <t>Na Hg</t>
  </si>
  <si>
    <t>Fe0.91 S</t>
  </si>
  <si>
    <t>Zr3 Rh5</t>
  </si>
  <si>
    <t>K4 P3</t>
  </si>
  <si>
    <t>Cu S</t>
  </si>
  <si>
    <t>Dy Cl3</t>
  </si>
  <si>
    <t>U0.891 Te3</t>
  </si>
  <si>
    <t>U0.916 Te3</t>
  </si>
  <si>
    <t>Tm8 S11</t>
  </si>
  <si>
    <t>Nd Si1.25</t>
  </si>
  <si>
    <t>Pr Si1.36</t>
  </si>
  <si>
    <t>Ce2 Si2.7</t>
  </si>
  <si>
    <t>Tb2 Si3</t>
  </si>
  <si>
    <t>Zn Te</t>
  </si>
  <si>
    <t>V2 B3</t>
  </si>
  <si>
    <t>Ba Si</t>
  </si>
  <si>
    <t>Er3 Ge4</t>
  </si>
  <si>
    <t>Cu Se</t>
  </si>
  <si>
    <t>Sm Te3</t>
  </si>
  <si>
    <t>Re3 Ge7</t>
  </si>
  <si>
    <t>Dy3 Ge4</t>
  </si>
  <si>
    <t>Zr Te5</t>
  </si>
  <si>
    <t>Ho3 Ge4</t>
  </si>
  <si>
    <t>Li2 Ga</t>
  </si>
  <si>
    <t>Al F3</t>
  </si>
  <si>
    <t>Li11 Ge6</t>
  </si>
  <si>
    <t>Sc Si</t>
  </si>
  <si>
    <t>Sc Ge</t>
  </si>
  <si>
    <t>Y Ge</t>
  </si>
  <si>
    <t>Y Si</t>
  </si>
  <si>
    <t>Ca Ge</t>
  </si>
  <si>
    <t>V B</t>
  </si>
  <si>
    <t>Nb B</t>
  </si>
  <si>
    <t>Ta B</t>
  </si>
  <si>
    <t>Dy Ge</t>
  </si>
  <si>
    <t>Sr Ge</t>
  </si>
  <si>
    <t>Nd Ge</t>
  </si>
  <si>
    <t>Er Ge</t>
  </si>
  <si>
    <t>Sc Ge2</t>
  </si>
  <si>
    <t>Pd3 Te2</t>
  </si>
  <si>
    <t>Y Ge3</t>
  </si>
  <si>
    <t>Y3 Ge3.93</t>
  </si>
  <si>
    <t>Y3 Ge4</t>
  </si>
  <si>
    <t>Y Ge1.823</t>
  </si>
  <si>
    <t>Y Ge2.69</t>
  </si>
  <si>
    <t>Er Ge2.16</t>
  </si>
  <si>
    <t>Zr Sb</t>
  </si>
  <si>
    <t>Yb Si</t>
  </si>
  <si>
    <t>Ba Ge</t>
  </si>
  <si>
    <t>Eu Ge</t>
  </si>
  <si>
    <t>Cm Te3</t>
  </si>
  <si>
    <t>Eu Si</t>
  </si>
  <si>
    <t>Ho Ge</t>
  </si>
  <si>
    <t>Tb Ge</t>
  </si>
  <si>
    <t>Th Ge2</t>
  </si>
  <si>
    <t>U Ge2</t>
  </si>
  <si>
    <t>Nd Si1.41</t>
  </si>
  <si>
    <t>Hg Te</t>
  </si>
  <si>
    <t>Al Ce</t>
  </si>
  <si>
    <t>Al6 Mn</t>
  </si>
  <si>
    <t>Al6 Re</t>
  </si>
  <si>
    <t>Al6 Ru</t>
  </si>
  <si>
    <t>Ba3 Pb5</t>
  </si>
  <si>
    <t>Ba3 Sn5</t>
  </si>
  <si>
    <t>Sr3 Sn5</t>
  </si>
  <si>
    <t>Zr Ni</t>
  </si>
  <si>
    <t>Al6 Tc</t>
  </si>
  <si>
    <t>Al Th</t>
  </si>
  <si>
    <t>Al Y</t>
  </si>
  <si>
    <t>Al Zr</t>
  </si>
  <si>
    <t>Au Er</t>
  </si>
  <si>
    <t>Ba Pb</t>
  </si>
  <si>
    <t>Ba Sn</t>
  </si>
  <si>
    <t>Ba Zn5</t>
  </si>
  <si>
    <t>Ca3 Ga5</t>
  </si>
  <si>
    <t>Ca Zn</t>
  </si>
  <si>
    <t>Ca3 Zn</t>
  </si>
  <si>
    <t>Cd3 Dy</t>
  </si>
  <si>
    <t>Cd3 Ho</t>
  </si>
  <si>
    <t>Cd3 Lu</t>
  </si>
  <si>
    <t>Cd3 Tb</t>
  </si>
  <si>
    <t>Cd3 Tm</t>
  </si>
  <si>
    <t>Cd3 Y</t>
  </si>
  <si>
    <t>Tb Cl3</t>
  </si>
  <si>
    <t>Tl I</t>
  </si>
  <si>
    <t>Mo9 Se11</t>
  </si>
  <si>
    <t>Co Pu3</t>
  </si>
  <si>
    <t>Co Th</t>
  </si>
  <si>
    <t>Cu3.02 Sn0.98</t>
  </si>
  <si>
    <t>Dy Ga</t>
  </si>
  <si>
    <t>Er Sn2</t>
  </si>
  <si>
    <t>Co Zr3</t>
  </si>
  <si>
    <t>Ga13 K3</t>
  </si>
  <si>
    <t>Ga6.84 Li2</t>
  </si>
  <si>
    <t>Ga Nd</t>
  </si>
  <si>
    <t>Ga Pr</t>
  </si>
  <si>
    <t>Ga Sc</t>
  </si>
  <si>
    <t>Ga Tb</t>
  </si>
  <si>
    <t>Ga U</t>
  </si>
  <si>
    <t>Ga5 U3</t>
  </si>
  <si>
    <t>Ga Y</t>
  </si>
  <si>
    <t>Gd Pd</t>
  </si>
  <si>
    <t>Hg Na</t>
  </si>
  <si>
    <t>Ag0.53 Cd0.47</t>
  </si>
  <si>
    <t>Al5.6 Fe2</t>
  </si>
  <si>
    <t>Na9 Sn4</t>
  </si>
  <si>
    <t>Ni Zr</t>
  </si>
  <si>
    <t>Pb Sr</t>
  </si>
  <si>
    <t>Pb2 Y</t>
  </si>
  <si>
    <t>Pd3 Ti2</t>
  </si>
  <si>
    <t>Pt2 Ta</t>
  </si>
  <si>
    <t>Re2 U</t>
  </si>
  <si>
    <t>Sn Sr</t>
  </si>
  <si>
    <t>Sn2 Th</t>
  </si>
  <si>
    <t>Ti Zn16</t>
  </si>
  <si>
    <t>Lu7 Te</t>
  </si>
  <si>
    <t>Eu5 Ga9</t>
  </si>
  <si>
    <t>Sr Sn4</t>
  </si>
  <si>
    <t>Bi Zr</t>
  </si>
  <si>
    <t>Pt3 B1.94</t>
  </si>
  <si>
    <t>Pr Ni</t>
  </si>
  <si>
    <t>Ce Pt</t>
  </si>
  <si>
    <t>Dy Ge3</t>
  </si>
  <si>
    <t>Al5.4 Fe2</t>
  </si>
  <si>
    <t>Fe Zr3</t>
  </si>
  <si>
    <t>Ir Ga2</t>
  </si>
  <si>
    <t>Lu Ge2</t>
  </si>
  <si>
    <t>Cr2 B3</t>
  </si>
  <si>
    <t>Au Th</t>
  </si>
  <si>
    <t>U Re2</t>
  </si>
  <si>
    <t>Er Ga</t>
  </si>
  <si>
    <t>Ce Rh</t>
  </si>
  <si>
    <t>Si Ag2</t>
  </si>
  <si>
    <t>Al Hf</t>
  </si>
  <si>
    <t>Mn Al6</t>
  </si>
  <si>
    <t>Al Sc</t>
  </si>
  <si>
    <t>Am Te3</t>
  </si>
  <si>
    <t>Au Dy</t>
  </si>
  <si>
    <t>Au Gd</t>
  </si>
  <si>
    <t>Au Ho</t>
  </si>
  <si>
    <t>Au Tb</t>
  </si>
  <si>
    <t>Au Tm</t>
  </si>
  <si>
    <t>Mo B</t>
  </si>
  <si>
    <t>Tc3 B</t>
  </si>
  <si>
    <t>W B</t>
  </si>
  <si>
    <t>Ba Pd</t>
  </si>
  <si>
    <t>Be Hf</t>
  </si>
  <si>
    <t>Yb Bi2</t>
  </si>
  <si>
    <t>Ca Ga</t>
  </si>
  <si>
    <t>Ca Sn</t>
  </si>
  <si>
    <t>Ce Ga</t>
  </si>
  <si>
    <t>Ce3 In5</t>
  </si>
  <si>
    <t>Ce Ni</t>
  </si>
  <si>
    <t>Ce Pd</t>
  </si>
  <si>
    <t>Ce3 Sn5</t>
  </si>
  <si>
    <t>Ce2 Te5</t>
  </si>
  <si>
    <t>Ce3 Tl5</t>
  </si>
  <si>
    <t>Pu3 Co</t>
  </si>
  <si>
    <t>Zr3 Co</t>
  </si>
  <si>
    <t>Ti Cu2</t>
  </si>
  <si>
    <t>Dy3 In5</t>
  </si>
  <si>
    <t>Dy Sn2</t>
  </si>
  <si>
    <t>Dy Te3</t>
  </si>
  <si>
    <t>Dy2 Te5</t>
  </si>
  <si>
    <t>Dy4 Te9</t>
  </si>
  <si>
    <t>Dy3 Tl5</t>
  </si>
  <si>
    <t>Er3 In5</t>
  </si>
  <si>
    <t>Er Te3</t>
  </si>
  <si>
    <t>Er3 Tl5</t>
  </si>
  <si>
    <t>Eu Pd</t>
  </si>
  <si>
    <t>Zr3 Fe</t>
  </si>
  <si>
    <t>Ga Gd</t>
  </si>
  <si>
    <t>Gd Ga</t>
  </si>
  <si>
    <t>Ho Ga</t>
  </si>
  <si>
    <t>La Ga</t>
  </si>
  <si>
    <t>Lu Ga</t>
  </si>
  <si>
    <t>Mn Ga5.8</t>
  </si>
  <si>
    <t>Mn Ga6</t>
  </si>
  <si>
    <t>Nd Ga</t>
  </si>
  <si>
    <t>Pr Ga</t>
  </si>
  <si>
    <t>Sc Ga</t>
  </si>
  <si>
    <t>Sm Ga</t>
  </si>
  <si>
    <t>Tb Ga</t>
  </si>
  <si>
    <t>Tm Ga</t>
  </si>
  <si>
    <t>Y Ga</t>
  </si>
  <si>
    <t>Zr3 Ga5</t>
  </si>
  <si>
    <t>Gd Ge</t>
  </si>
  <si>
    <t>Gd3 In5</t>
  </si>
  <si>
    <t>Gd Sn2</t>
  </si>
  <si>
    <t>Gd Te3</t>
  </si>
  <si>
    <t>Gd2 Te5</t>
  </si>
  <si>
    <t>Gd3 Tl5</t>
  </si>
  <si>
    <t>Ge Pr</t>
  </si>
  <si>
    <t>Sm Ge</t>
  </si>
  <si>
    <t>Tm Ge2</t>
  </si>
  <si>
    <t>Tm Ge</t>
  </si>
  <si>
    <t>Hf Ni</t>
  </si>
  <si>
    <t>Hf Pt</t>
  </si>
  <si>
    <t>Ho3 In5</t>
  </si>
  <si>
    <t>Ho Sn2</t>
  </si>
  <si>
    <t>Ho Te3</t>
  </si>
  <si>
    <t>Ho2 Te5</t>
  </si>
  <si>
    <t>Ho3 Tl5</t>
  </si>
  <si>
    <t>In5 La3</t>
  </si>
  <si>
    <t>Nd3 In5</t>
  </si>
  <si>
    <t>Pr3 In5</t>
  </si>
  <si>
    <t>Sm3 In5</t>
  </si>
  <si>
    <t>Tb3 In5</t>
  </si>
  <si>
    <t>Ir Th</t>
  </si>
  <si>
    <t>La Ni</t>
  </si>
  <si>
    <t>La Pd</t>
  </si>
  <si>
    <t>La Pt</t>
  </si>
  <si>
    <t>La Rh</t>
  </si>
  <si>
    <t>La Sn</t>
  </si>
  <si>
    <t>La3 Sn5</t>
  </si>
  <si>
    <t>La Te3</t>
  </si>
  <si>
    <t>La2 Te5</t>
  </si>
  <si>
    <t>La3 Tl5</t>
  </si>
  <si>
    <t>Li2 Tl</t>
  </si>
  <si>
    <t>Lu Si</t>
  </si>
  <si>
    <t>Lu Sn2</t>
  </si>
  <si>
    <t>Lu Te3</t>
  </si>
  <si>
    <t>Lu3 Tl5</t>
  </si>
  <si>
    <t>Nd Ni</t>
  </si>
  <si>
    <t>Nd Pd</t>
  </si>
  <si>
    <t>Nd Rh</t>
  </si>
  <si>
    <t>Nd3 Tl5</t>
  </si>
  <si>
    <t>Ni Pr</t>
  </si>
  <si>
    <t>Ni6 S5</t>
  </si>
  <si>
    <t>Ni Sm</t>
  </si>
  <si>
    <t>Np Pt</t>
  </si>
  <si>
    <t>Np Te3</t>
  </si>
  <si>
    <t>V4 P3</t>
  </si>
  <si>
    <t>Pd Pr</t>
  </si>
  <si>
    <t>Pd Sm</t>
  </si>
  <si>
    <t>Pd Sr</t>
  </si>
  <si>
    <t>Pr Rh</t>
  </si>
  <si>
    <t>Pr3 Sn5</t>
  </si>
  <si>
    <t>Pr2 Te5</t>
  </si>
  <si>
    <t>Pr3 Tl5</t>
  </si>
  <si>
    <t>Pt Pu</t>
  </si>
  <si>
    <t>Pt Th</t>
  </si>
  <si>
    <t>Pt Zr</t>
  </si>
  <si>
    <t>Pu Te3</t>
  </si>
  <si>
    <t>Rh Th</t>
  </si>
  <si>
    <t>Rh5 Zr3</t>
  </si>
  <si>
    <t>Ru Th</t>
  </si>
  <si>
    <t>Ti Si2</t>
  </si>
  <si>
    <t>Tm Si</t>
  </si>
  <si>
    <t>Sm2 Te5</t>
  </si>
  <si>
    <t>Sm3 Tl5</t>
  </si>
  <si>
    <t>Tb Sn2</t>
  </si>
  <si>
    <t>Th Sn2</t>
  </si>
  <si>
    <t>Tm Sn2</t>
  </si>
  <si>
    <t>Y Sn2</t>
  </si>
  <si>
    <t>Tb Te3</t>
  </si>
  <si>
    <t>Tb3 Tl5</t>
  </si>
  <si>
    <t>Tm Te3</t>
  </si>
  <si>
    <t>Tm2 Te5</t>
  </si>
  <si>
    <t>Y Te3</t>
  </si>
  <si>
    <t>Th3 Tl5</t>
  </si>
  <si>
    <t>Tl5 Y3</t>
  </si>
  <si>
    <t>Nb2 B3</t>
  </si>
  <si>
    <t>Tm3 Ge4</t>
  </si>
  <si>
    <t>Lu3 Ge4</t>
  </si>
  <si>
    <t>Ca Bi2</t>
  </si>
  <si>
    <t>Eu Bi2</t>
  </si>
  <si>
    <t>Li2 In</t>
  </si>
  <si>
    <t>In Li2</t>
  </si>
  <si>
    <t>In5 Th3</t>
  </si>
  <si>
    <t>Eu Si6</t>
  </si>
  <si>
    <t>Gd5 Ge3</t>
  </si>
  <si>
    <t>Fe4 O5</t>
  </si>
  <si>
    <t>Eu Sn</t>
  </si>
  <si>
    <t>Al Pr</t>
  </si>
  <si>
    <t>Cm Br3</t>
  </si>
  <si>
    <t>Tl Cl</t>
  </si>
  <si>
    <t>Tl Br</t>
  </si>
  <si>
    <t>La Al</t>
  </si>
  <si>
    <t>Ca Au</t>
  </si>
  <si>
    <t>Ca Ag</t>
  </si>
  <si>
    <t>Nb Zn16</t>
  </si>
  <si>
    <t>Pu Ni</t>
  </si>
  <si>
    <t>Th Pt</t>
  </si>
  <si>
    <t>Th Rh</t>
  </si>
  <si>
    <t>Rh B</t>
  </si>
  <si>
    <t>Th Ir</t>
  </si>
  <si>
    <t>Th Ru</t>
  </si>
  <si>
    <t>Ag7 Yb2</t>
  </si>
  <si>
    <t>Na4.95 In9.22</t>
  </si>
  <si>
    <t>Al56.14 Cr14.29</t>
  </si>
  <si>
    <t>Sr Ge5.56</t>
  </si>
  <si>
    <t>Dy8 Si10.8</t>
  </si>
  <si>
    <t>Dy8 Si11.04</t>
  </si>
  <si>
    <t>U2.67 Ga5.33</t>
  </si>
  <si>
    <t>Gd3 Ge4</t>
  </si>
  <si>
    <t>La3 In5</t>
  </si>
  <si>
    <t>Na5 Sn13</t>
  </si>
  <si>
    <t>Ti0.917 Nb0.083</t>
  </si>
  <si>
    <t>Ti0.879 Nb0.121</t>
  </si>
  <si>
    <t>Ti0.836 Nb0.164</t>
  </si>
  <si>
    <t>Ba3 Ge5</t>
  </si>
  <si>
    <t>Y Pd</t>
  </si>
  <si>
    <t>Y Au</t>
  </si>
  <si>
    <t>Tm Ge3</t>
  </si>
  <si>
    <t>Sr3 Tl5</t>
  </si>
  <si>
    <t>Ti3 Sn</t>
  </si>
  <si>
    <t>Hf2 Pt3</t>
  </si>
  <si>
    <t>Eu3 Ge5</t>
  </si>
  <si>
    <t>Sr Si6</t>
  </si>
  <si>
    <t>Ba Si6</t>
  </si>
  <si>
    <t>Tb3 Ge4</t>
  </si>
  <si>
    <t>Cu I</t>
  </si>
  <si>
    <t>Ca3 Tl5</t>
  </si>
  <si>
    <t>Y Al</t>
  </si>
  <si>
    <t>Li1.92 Al1.08</t>
  </si>
  <si>
    <t>In27.54 Na15</t>
  </si>
  <si>
    <t>Hf Sb</t>
  </si>
  <si>
    <t>Be Pd3</t>
  </si>
  <si>
    <t>Ag7 Ca2</t>
  </si>
  <si>
    <t>Er Ge3</t>
  </si>
  <si>
    <t>Zr Pd</t>
  </si>
  <si>
    <t>Sc Cd7</t>
  </si>
  <si>
    <t>Pd27.35 Zn99.27</t>
  </si>
  <si>
    <t>Na2 Tl2</t>
  </si>
  <si>
    <t>Ga La</t>
  </si>
  <si>
    <t>La3 Sn4</t>
  </si>
  <si>
    <t>Yb3 Sn5</t>
  </si>
  <si>
    <t>La Zn4</t>
  </si>
  <si>
    <t>Ba In</t>
  </si>
  <si>
    <t>Li0.96 Zn3.04</t>
  </si>
  <si>
    <t>Na Si6</t>
  </si>
  <si>
    <t>Na0.93 Si6</t>
  </si>
  <si>
    <t>Li4.096 Ge</t>
  </si>
  <si>
    <t>Li4.1 Si</t>
  </si>
  <si>
    <t>Ba Ge6</t>
  </si>
  <si>
    <t>Ba2 Ge11</t>
  </si>
  <si>
    <t>Ca1 Pd5.219</t>
  </si>
  <si>
    <t>C m c a</t>
  </si>
  <si>
    <t>La2 Ni3</t>
  </si>
  <si>
    <t>Os Pu19</t>
  </si>
  <si>
    <t>C c m b</t>
  </si>
  <si>
    <t>Eu5 As4</t>
  </si>
  <si>
    <t>Fe Si2</t>
  </si>
  <si>
    <t>B b c m</t>
  </si>
  <si>
    <t>C S2</t>
  </si>
  <si>
    <t>A b m a</t>
  </si>
  <si>
    <t>K2 O2</t>
  </si>
  <si>
    <t>W6 Br16</t>
  </si>
  <si>
    <t>Nb6 Cl14</t>
  </si>
  <si>
    <t>Mo6 Cl12</t>
  </si>
  <si>
    <t>C Se2</t>
  </si>
  <si>
    <t>A b a m</t>
  </si>
  <si>
    <t>Gd0.957 S</t>
  </si>
  <si>
    <t>Mo I2</t>
  </si>
  <si>
    <t>Ta6 I14</t>
  </si>
  <si>
    <t>Ta6 Br14</t>
  </si>
  <si>
    <t>Mo6 Br12</t>
  </si>
  <si>
    <t>Sm Sb2</t>
  </si>
  <si>
    <t>Ni Ge2</t>
  </si>
  <si>
    <t>Au3 Zn</t>
  </si>
  <si>
    <t>Co3 La2</t>
  </si>
  <si>
    <t>Pd Sn3</t>
  </si>
  <si>
    <t>Pd8 Sn24</t>
  </si>
  <si>
    <t>Ti2 Sn3</t>
  </si>
  <si>
    <t>Np Sb2</t>
  </si>
  <si>
    <t>Am Sb2</t>
  </si>
  <si>
    <t>Nd Sb2</t>
  </si>
  <si>
    <t>P As</t>
  </si>
  <si>
    <t>Ce Sb2</t>
  </si>
  <si>
    <t>La2 Co3</t>
  </si>
  <si>
    <t>Nd2 Co3</t>
  </si>
  <si>
    <t>Nd2.5 Co2.5</t>
  </si>
  <si>
    <t>La2.1 Ni2.9</t>
  </si>
  <si>
    <t>La Sb2</t>
  </si>
  <si>
    <t>Pr Sb2</t>
  </si>
  <si>
    <t>Pu Sb2</t>
  </si>
  <si>
    <t>Mg Ir</t>
  </si>
  <si>
    <t>Mg1.037 Ir0.963</t>
  </si>
  <si>
    <t>Mg1.054 Ir0.946</t>
  </si>
  <si>
    <t>Fe0.96 Si2</t>
  </si>
  <si>
    <t>Co Sn3</t>
  </si>
  <si>
    <t>Bi0.8 Sn1.2</t>
  </si>
  <si>
    <t>Bi0.8 Pb0.2</t>
  </si>
  <si>
    <t>Bi0.7 In0.3</t>
  </si>
  <si>
    <t>C m c e</t>
  </si>
  <si>
    <t>Rh4 Ga21</t>
  </si>
  <si>
    <t>Pd20.96 Zn71.0</t>
  </si>
  <si>
    <t>K Tl</t>
  </si>
  <si>
    <t>Li Al</t>
  </si>
  <si>
    <t>Na Tl</t>
  </si>
  <si>
    <t>Li Tl</t>
  </si>
  <si>
    <t>C m m m</t>
  </si>
  <si>
    <t>Os Cl4</t>
  </si>
  <si>
    <t>Pu Pt4</t>
  </si>
  <si>
    <t>Ce2 Sn5</t>
  </si>
  <si>
    <t>Ce3 Sn7</t>
  </si>
  <si>
    <t>Zr2 P</t>
  </si>
  <si>
    <t>Ta5 B6</t>
  </si>
  <si>
    <t>Na3 B20</t>
  </si>
  <si>
    <t>Ba3 Ge4</t>
  </si>
  <si>
    <t>Li7 Ge2</t>
  </si>
  <si>
    <t>Dy Ge1.75</t>
  </si>
  <si>
    <t>Y Ge1.86</t>
  </si>
  <si>
    <t>Gd Ge2.667</t>
  </si>
  <si>
    <t>Ta6 O</t>
  </si>
  <si>
    <t>Tb Ge2</t>
  </si>
  <si>
    <t>Al3 Ni5</t>
  </si>
  <si>
    <t>Ga13 Nb5</t>
  </si>
  <si>
    <t>Ga3 Ni5</t>
  </si>
  <si>
    <t>Ga3 Pt5</t>
  </si>
  <si>
    <t>Ga2 Sc</t>
  </si>
  <si>
    <t>Ga2 Zr</t>
  </si>
  <si>
    <t>Gd3 Sn7</t>
  </si>
  <si>
    <t>Ir V</t>
  </si>
  <si>
    <t>Li7 Sn2</t>
  </si>
  <si>
    <t>Mn3 Pd5</t>
  </si>
  <si>
    <t>Pd Zn2</t>
  </si>
  <si>
    <t>Al2 Ti</t>
  </si>
  <si>
    <t>Au7 Rb3</t>
  </si>
  <si>
    <t>Dy3 Sn7</t>
  </si>
  <si>
    <t>Nd3 Sn7</t>
  </si>
  <si>
    <t>Ni5 Al3</t>
  </si>
  <si>
    <t>Ni5 Ga3</t>
  </si>
  <si>
    <t>Sc Ga2</t>
  </si>
  <si>
    <t>In2.67 Pt5.33</t>
  </si>
  <si>
    <t>Rh V</t>
  </si>
  <si>
    <t>La Sn2</t>
  </si>
  <si>
    <t>Pr Sn2</t>
  </si>
  <si>
    <t>Sm Sn2</t>
  </si>
  <si>
    <t>In Pt2.2</t>
  </si>
  <si>
    <t>Tb3 Sn7</t>
  </si>
  <si>
    <t>Ho3 Sn7</t>
  </si>
  <si>
    <t>Er3 Sn7</t>
  </si>
  <si>
    <t>Ce2 Si7</t>
  </si>
  <si>
    <t>Nd Sn2</t>
  </si>
  <si>
    <t>V0.54 Ir0.46</t>
  </si>
  <si>
    <t>A m m m</t>
  </si>
  <si>
    <t>Nb5 Ga13</t>
  </si>
  <si>
    <t>Si144 O288</t>
  </si>
  <si>
    <t>Pr Ge3.36</t>
  </si>
  <si>
    <t>Nd Ge3.25</t>
  </si>
  <si>
    <t>Ba O2</t>
  </si>
  <si>
    <t>Al0.939 Cu0.987</t>
  </si>
  <si>
    <t>Ni5 Ga2.7</t>
  </si>
  <si>
    <t>B m m m</t>
  </si>
  <si>
    <t>Pd5 Mn3</t>
  </si>
  <si>
    <t>La2 Sn5</t>
  </si>
  <si>
    <t>La3 Sn7</t>
  </si>
  <si>
    <t>La15 Sn15</t>
  </si>
  <si>
    <t>Nb5 B6</t>
  </si>
  <si>
    <t>Hf Si11</t>
  </si>
  <si>
    <t>C c c m</t>
  </si>
  <si>
    <t>Th I3</t>
  </si>
  <si>
    <t>Ti D1.7</t>
  </si>
  <si>
    <t>Nb D0.95</t>
  </si>
  <si>
    <t>Zr D0.98</t>
  </si>
  <si>
    <t>K6 Tl17</t>
  </si>
  <si>
    <t>C m m a</t>
  </si>
  <si>
    <t>Fe Se0.9228</t>
  </si>
  <si>
    <t>Fe Se0.92</t>
  </si>
  <si>
    <t>C m m e</t>
  </si>
  <si>
    <t>Si7 O14</t>
  </si>
  <si>
    <t>C c c a Z</t>
  </si>
  <si>
    <t>Pd4 Sn16</t>
  </si>
  <si>
    <t>C c c e S</t>
  </si>
  <si>
    <t>Rh3 Ga16</t>
  </si>
  <si>
    <t>F m m m</t>
  </si>
  <si>
    <t>H Br</t>
  </si>
  <si>
    <t>H Cl</t>
  </si>
  <si>
    <t>K4 P6</t>
  </si>
  <si>
    <t>U3 Si</t>
  </si>
  <si>
    <t>Rb4 P6</t>
  </si>
  <si>
    <t>Cs4 P6</t>
  </si>
  <si>
    <t>Rb4 As6</t>
  </si>
  <si>
    <t>Cs4 As6</t>
  </si>
  <si>
    <t>Pb5 Rh4</t>
  </si>
  <si>
    <t>Rb2 P3</t>
  </si>
  <si>
    <t>Al2 Cu</t>
  </si>
  <si>
    <t>Ga3.57 Sm0.98</t>
  </si>
  <si>
    <t>Pd2.054 Cd6.589</t>
  </si>
  <si>
    <t>F d d d Z</t>
  </si>
  <si>
    <t>Co In2</t>
  </si>
  <si>
    <t>F d d d S</t>
  </si>
  <si>
    <t>Er2 Se3</t>
  </si>
  <si>
    <t>Er2 Te3</t>
  </si>
  <si>
    <t>K C8</t>
  </si>
  <si>
    <t>Mn2 B0.988</t>
  </si>
  <si>
    <t>Ho2 Se3</t>
  </si>
  <si>
    <t>Rb C8</t>
  </si>
  <si>
    <t>Mn4 B</t>
  </si>
  <si>
    <t>Al2 Ru</t>
  </si>
  <si>
    <t>Ir In2</t>
  </si>
  <si>
    <t>Yb2 Se3</t>
  </si>
  <si>
    <t>Cr Sn2</t>
  </si>
  <si>
    <t>Cu Mg2</t>
  </si>
  <si>
    <t>Ga2 Os</t>
  </si>
  <si>
    <t>Sn2 Ta</t>
  </si>
  <si>
    <t>Lu2 Se3</t>
  </si>
  <si>
    <t>Nb Sn2</t>
  </si>
  <si>
    <t>Ta2 Sn3</t>
  </si>
  <si>
    <t>V Sn2</t>
  </si>
  <si>
    <t>Ru Al2</t>
  </si>
  <si>
    <t>Cr4 B</t>
  </si>
  <si>
    <t>Dy2 Te3</t>
  </si>
  <si>
    <t>Eu2 Se3</t>
  </si>
  <si>
    <t>Ru Ga2</t>
  </si>
  <si>
    <t>Ti Ge2</t>
  </si>
  <si>
    <t>Ho2 Te3</t>
  </si>
  <si>
    <t>Lu2 Te3</t>
  </si>
  <si>
    <t>Nb1.2 Sn1.8</t>
  </si>
  <si>
    <t>S3 Sc2</t>
  </si>
  <si>
    <t>Sc2 Se3</t>
  </si>
  <si>
    <t>Tm2 Se3</t>
  </si>
  <si>
    <t>Y2 Se3</t>
  </si>
  <si>
    <t>Zr Sn2</t>
  </si>
  <si>
    <t>Tb2 Te3</t>
  </si>
  <si>
    <t>Tm2 Te3</t>
  </si>
  <si>
    <t>Y2 Te3</t>
  </si>
  <si>
    <t>Yb2 Te3</t>
  </si>
  <si>
    <t>Lu3 S4</t>
  </si>
  <si>
    <t>Sc2 Te3</t>
  </si>
  <si>
    <t>Cs Tl</t>
  </si>
  <si>
    <t>Rh3 Bi14</t>
  </si>
  <si>
    <t>Nd Co2</t>
  </si>
  <si>
    <t>Bi14 Rh3</t>
  </si>
  <si>
    <t>I m m m</t>
  </si>
  <si>
    <t>Rb2 O2</t>
  </si>
  <si>
    <t>Cs2 O2</t>
  </si>
  <si>
    <t>Li2 C2</t>
  </si>
  <si>
    <t>U Te2</t>
  </si>
  <si>
    <t>Re Si2</t>
  </si>
  <si>
    <t>Cr3 B4</t>
  </si>
  <si>
    <t>Cu3 As4</t>
  </si>
  <si>
    <t>K2 Au3</t>
  </si>
  <si>
    <t>Rb2 S2</t>
  </si>
  <si>
    <t>Cs2 S2</t>
  </si>
  <si>
    <t>Sr Ge0.76</t>
  </si>
  <si>
    <t>Mn3 B4</t>
  </si>
  <si>
    <t>Ta3 B4</t>
  </si>
  <si>
    <t>Nb3 B4</t>
  </si>
  <si>
    <t>Hf27 P16</t>
  </si>
  <si>
    <t>Ti4.5 O5</t>
  </si>
  <si>
    <t>Al11 La3</t>
  </si>
  <si>
    <t>K3 Hg11</t>
  </si>
  <si>
    <t>Na2 C2</t>
  </si>
  <si>
    <t>Ag17 Mg54</t>
  </si>
  <si>
    <t>Eu3 Ga8</t>
  </si>
  <si>
    <t>Gd3 Zn11</t>
  </si>
  <si>
    <t>Hf54 Os17</t>
  </si>
  <si>
    <t>Mg51.04 Zn19.8</t>
  </si>
  <si>
    <t>Mo Pt2</t>
  </si>
  <si>
    <t>Nb Pt2</t>
  </si>
  <si>
    <t>Nb6 Sn4.92</t>
  </si>
  <si>
    <t>Ni2 V</t>
  </si>
  <si>
    <t>Pd2 Ta</t>
  </si>
  <si>
    <t>Pd2 V</t>
  </si>
  <si>
    <t>Sn5 Ti6</t>
  </si>
  <si>
    <t>Sr3 In11</t>
  </si>
  <si>
    <t>Ba11 Sb10</t>
  </si>
  <si>
    <t>Eu3 Si4</t>
  </si>
  <si>
    <t>Au3 Rb2</t>
  </si>
  <si>
    <t>Nd3 Al11</t>
  </si>
  <si>
    <t>La3 Al11</t>
  </si>
  <si>
    <t>Pr3 Al11</t>
  </si>
  <si>
    <t>Sm3 Al11</t>
  </si>
  <si>
    <t>Ti3 B4</t>
  </si>
  <si>
    <t>V3 B4</t>
  </si>
  <si>
    <t>Ca3 Ga8</t>
  </si>
  <si>
    <t>Ce3 Zn11</t>
  </si>
  <si>
    <t>Dy3 Zn11</t>
  </si>
  <si>
    <t>Er Se2</t>
  </si>
  <si>
    <t>Yb3 Ga8</t>
  </si>
  <si>
    <t>Ti6 Ge5</t>
  </si>
  <si>
    <t>Nb Pd2</t>
  </si>
  <si>
    <t>Nb1.2 Pd1.8</t>
  </si>
  <si>
    <t>Pt2 Nb</t>
  </si>
  <si>
    <t>Nb6 Sn5</t>
  </si>
  <si>
    <t>Nd3 Zn11</t>
  </si>
  <si>
    <t>V Ni2</t>
  </si>
  <si>
    <t>V Pd2</t>
  </si>
  <si>
    <t>Pr3 Zn11</t>
  </si>
  <si>
    <t>Pt2 V</t>
  </si>
  <si>
    <t>V Pt2</t>
  </si>
  <si>
    <t>W Pt2</t>
  </si>
  <si>
    <t>V6 Si5</t>
  </si>
  <si>
    <t>Sm3 Zn11</t>
  </si>
  <si>
    <t>Tb3 Zn11</t>
  </si>
  <si>
    <t>Y3 Zn11</t>
  </si>
  <si>
    <t>Yb3 Zn11</t>
  </si>
  <si>
    <t>Ba2 Bi3</t>
  </si>
  <si>
    <t>Ce Si5</t>
  </si>
  <si>
    <t>Gd Si5</t>
  </si>
  <si>
    <t>U Te1.78</t>
  </si>
  <si>
    <t>Dy5 Sn11</t>
  </si>
  <si>
    <t>Dy5 Sn13</t>
  </si>
  <si>
    <t>Ce Ge5</t>
  </si>
  <si>
    <t>Pr Ge5</t>
  </si>
  <si>
    <t>Nd Ge5</t>
  </si>
  <si>
    <t>Sm Ge5</t>
  </si>
  <si>
    <t>Tb Ge5</t>
  </si>
  <si>
    <t>Sr2.85 Ga8.45</t>
  </si>
  <si>
    <t>Eu2.88 Ga8.36</t>
  </si>
  <si>
    <t>Gd Ge5</t>
  </si>
  <si>
    <t>Ga17.81 Yb5.34</t>
  </si>
  <si>
    <t>Ca2.6 Ga8.8</t>
  </si>
  <si>
    <t>U32 O168</t>
  </si>
  <si>
    <t>Li2 N2</t>
  </si>
  <si>
    <t>La Ge5</t>
  </si>
  <si>
    <t>Si9 O18</t>
  </si>
  <si>
    <t>I b a m</t>
  </si>
  <si>
    <t>Si Se2</t>
  </si>
  <si>
    <t>I c m a</t>
  </si>
  <si>
    <t>Cu5 As2</t>
  </si>
  <si>
    <t>Be Cl2</t>
  </si>
  <si>
    <t>Mn5 Ge2</t>
  </si>
  <si>
    <t>Pt3 Sb2</t>
  </si>
  <si>
    <t>Ag N3</t>
  </si>
  <si>
    <t>Be Br2</t>
  </si>
  <si>
    <t>Be I2</t>
  </si>
  <si>
    <t>Ga2 Mg5</t>
  </si>
  <si>
    <t>Pt5 Ti3</t>
  </si>
  <si>
    <t>Be H2</t>
  </si>
  <si>
    <t>Sc6 Pb5</t>
  </si>
  <si>
    <t>In2 Mg5</t>
  </si>
  <si>
    <t>Mg5 Tl2</t>
  </si>
  <si>
    <t>I m a m</t>
  </si>
  <si>
    <t>Na B15</t>
  </si>
  <si>
    <t>I m m a</t>
  </si>
  <si>
    <t>Ce Si1.68</t>
  </si>
  <si>
    <t>Nd Si1.8</t>
  </si>
  <si>
    <t>Nd Si1.84</t>
  </si>
  <si>
    <t>Nd Si1.58</t>
  </si>
  <si>
    <t>Nd Si1.6</t>
  </si>
  <si>
    <t>Mg1.93 B14</t>
  </si>
  <si>
    <t>Cs Hg2</t>
  </si>
  <si>
    <t>Rb Hg2</t>
  </si>
  <si>
    <t>Ga Sb</t>
  </si>
  <si>
    <t>Gd Si1.4</t>
  </si>
  <si>
    <t>Hf V2</t>
  </si>
  <si>
    <t>La2 Ge3.2</t>
  </si>
  <si>
    <t>Al4 Np</t>
  </si>
  <si>
    <t>Al4 Pu</t>
  </si>
  <si>
    <t>Gd Si1.85</t>
  </si>
  <si>
    <t>Ag2 Ba</t>
  </si>
  <si>
    <t>Al2 Sr</t>
  </si>
  <si>
    <t>Ag2 Eu</t>
  </si>
  <si>
    <t>Ag2 Sr</t>
  </si>
  <si>
    <t>Ag2 Yb</t>
  </si>
  <si>
    <t>Au2 Ca</t>
  </si>
  <si>
    <t>Au Cu</t>
  </si>
  <si>
    <t>Au2 Pr</t>
  </si>
  <si>
    <t>Au2 Sr</t>
  </si>
  <si>
    <t>Ba Cd2</t>
  </si>
  <si>
    <t>Ba Hg2</t>
  </si>
  <si>
    <t>Ba Zn2</t>
  </si>
  <si>
    <t>Ba In2</t>
  </si>
  <si>
    <t>Eu Ga2</t>
  </si>
  <si>
    <t>Ca Cd2</t>
  </si>
  <si>
    <t>Ca Zn2</t>
  </si>
  <si>
    <t>Cd2 Eu</t>
  </si>
  <si>
    <t>Ce Cu2</t>
  </si>
  <si>
    <t>Ce Zn2</t>
  </si>
  <si>
    <t>Cu2 Ho</t>
  </si>
  <si>
    <t>Cu2 Y</t>
  </si>
  <si>
    <t>Cu2 Yb</t>
  </si>
  <si>
    <t>Eu Zn2</t>
  </si>
  <si>
    <t>Ga4 Pu</t>
  </si>
  <si>
    <t>Ga2 Tm</t>
  </si>
  <si>
    <t>La Ge1.75</t>
  </si>
  <si>
    <t>Hg2 K</t>
  </si>
  <si>
    <t>Hg2 Sr</t>
  </si>
  <si>
    <t>Ho Zn2</t>
  </si>
  <si>
    <t>Mn2 U</t>
  </si>
  <si>
    <t>Nd Zn2</t>
  </si>
  <si>
    <t>Sm Zn2</t>
  </si>
  <si>
    <t>Sr Zn2</t>
  </si>
  <si>
    <t>Tb Zn2</t>
  </si>
  <si>
    <t>Yb Zn2</t>
  </si>
  <si>
    <t>U Al4</t>
  </si>
  <si>
    <t>Dy2 Si3.5</t>
  </si>
  <si>
    <t>Ag2 Ca</t>
  </si>
  <si>
    <t>Ho2 Si3.4</t>
  </si>
  <si>
    <t>Cu2 Nd</t>
  </si>
  <si>
    <t>Tm Cu2</t>
  </si>
  <si>
    <t>Sm Cu2</t>
  </si>
  <si>
    <t>Gd Cu2</t>
  </si>
  <si>
    <t>Pr Cu2</t>
  </si>
  <si>
    <t>Y Cu2</t>
  </si>
  <si>
    <t>Ce Ag2</t>
  </si>
  <si>
    <t>Eu Ag2</t>
  </si>
  <si>
    <t>La Ag2</t>
  </si>
  <si>
    <t>Nd Ag2</t>
  </si>
  <si>
    <t>Pr Ag2</t>
  </si>
  <si>
    <t>Gd Al4</t>
  </si>
  <si>
    <t>Pu Al4</t>
  </si>
  <si>
    <t>Sm Al4</t>
  </si>
  <si>
    <t>Sr Al2</t>
  </si>
  <si>
    <t>Tb Al4</t>
  </si>
  <si>
    <t>Ce Au2</t>
  </si>
  <si>
    <t>Eu Au2</t>
  </si>
  <si>
    <t>La Au2</t>
  </si>
  <si>
    <t>Ce Ge2</t>
  </si>
  <si>
    <t>Ce In2</t>
  </si>
  <si>
    <t>Ce2 Si3</t>
  </si>
  <si>
    <t>Dy Cu2</t>
  </si>
  <si>
    <t>Er Cu2</t>
  </si>
  <si>
    <t>Eu Cu2</t>
  </si>
  <si>
    <t>Ga Cu2</t>
  </si>
  <si>
    <t>Ho Cu2</t>
  </si>
  <si>
    <t>Lu Cu2</t>
  </si>
  <si>
    <t>Nd Cu2</t>
  </si>
  <si>
    <t>Pu Cu2</t>
  </si>
  <si>
    <t>Tb Cu2</t>
  </si>
  <si>
    <t>Yb Cu2</t>
  </si>
  <si>
    <t>Dy Si2</t>
  </si>
  <si>
    <t>Dy2 Si3</t>
  </si>
  <si>
    <t>Dy Zn2</t>
  </si>
  <si>
    <t>Er Zn2</t>
  </si>
  <si>
    <t>Lu Ga2</t>
  </si>
  <si>
    <t>Np Ga4</t>
  </si>
  <si>
    <t>Pu Ga4</t>
  </si>
  <si>
    <t>Gd Si2</t>
  </si>
  <si>
    <t>Gd Zn2</t>
  </si>
  <si>
    <t>La Ge2</t>
  </si>
  <si>
    <t>La Ge1.84</t>
  </si>
  <si>
    <t>Ge2 La</t>
  </si>
  <si>
    <t>Nd Ge1.6</t>
  </si>
  <si>
    <t>Pr Ge2</t>
  </si>
  <si>
    <t>Pr2 Ge3.2</t>
  </si>
  <si>
    <t>Ho Si2</t>
  </si>
  <si>
    <t>Ho2 Si3</t>
  </si>
  <si>
    <t>La2 Si3</t>
  </si>
  <si>
    <t>La Si2</t>
  </si>
  <si>
    <t>La Zn2</t>
  </si>
  <si>
    <t>Lu Zn2</t>
  </si>
  <si>
    <t>Nd2 Si3</t>
  </si>
  <si>
    <t>Pr2 Si3</t>
  </si>
  <si>
    <t>Pr Si2</t>
  </si>
  <si>
    <t>Pr Zn2</t>
  </si>
  <si>
    <t>Sm Si2</t>
  </si>
  <si>
    <t>Tb Si2</t>
  </si>
  <si>
    <t>Y Si2</t>
  </si>
  <si>
    <t>Y Si1.67</t>
  </si>
  <si>
    <t>Tm Zn2</t>
  </si>
  <si>
    <t>Ag2 Nd</t>
  </si>
  <si>
    <t>Cu2 Tm</t>
  </si>
  <si>
    <t>Pr2 Si3.6</t>
  </si>
  <si>
    <t>Cu2 Sm</t>
  </si>
  <si>
    <t>In2 La</t>
  </si>
  <si>
    <t>Gd Si1.78</t>
  </si>
  <si>
    <t>Ce Ge1.75</t>
  </si>
  <si>
    <t>Al4 U</t>
  </si>
  <si>
    <t>Ce Si1.82</t>
  </si>
  <si>
    <t>Cs1.36 Zn16</t>
  </si>
  <si>
    <t>Si B3</t>
  </si>
  <si>
    <t>Np Al4</t>
  </si>
  <si>
    <t>Y0.97 Cu2</t>
  </si>
  <si>
    <t>Ca Ag2</t>
  </si>
  <si>
    <t>Sr Hg2</t>
  </si>
  <si>
    <t>Tb Si1.67</t>
  </si>
  <si>
    <t>Ca Au2</t>
  </si>
  <si>
    <t>Sr Au2</t>
  </si>
  <si>
    <t>Sr Cd2</t>
  </si>
  <si>
    <t>Mg B7</t>
  </si>
  <si>
    <t>Bi22.4 Ni20</t>
  </si>
  <si>
    <t>Pr Ge1.70</t>
  </si>
  <si>
    <t>Nd Ge1.71</t>
  </si>
  <si>
    <t>Nd Ge1.73</t>
  </si>
  <si>
    <t>P 4</t>
  </si>
  <si>
    <t>Pd1.5 H2</t>
  </si>
  <si>
    <t>Nb Te4</t>
  </si>
  <si>
    <t>Ce Te2</t>
  </si>
  <si>
    <t>Pr Te2</t>
  </si>
  <si>
    <t>Tb Te1.8</t>
  </si>
  <si>
    <t>P 41</t>
  </si>
  <si>
    <t>Cs3 P7</t>
  </si>
  <si>
    <t>B5 H9</t>
  </si>
  <si>
    <t>Cs4 Ge9</t>
  </si>
  <si>
    <t>Sc0.96 B15</t>
  </si>
  <si>
    <t>Sc B15</t>
  </si>
  <si>
    <t>P 42</t>
  </si>
  <si>
    <t>I 4</t>
  </si>
  <si>
    <t>Th H2</t>
  </si>
  <si>
    <t>Zr H2</t>
  </si>
  <si>
    <t>Ce D2.03</t>
  </si>
  <si>
    <t>Ce D2.04</t>
  </si>
  <si>
    <t>I 41</t>
  </si>
  <si>
    <t>Nb As</t>
  </si>
  <si>
    <t>Nb O2</t>
  </si>
  <si>
    <t>Ce3 Ge4.7</t>
  </si>
  <si>
    <t>P -4</t>
  </si>
  <si>
    <t>I -4</t>
  </si>
  <si>
    <t>Cr3 P</t>
  </si>
  <si>
    <t>Tc3 P</t>
  </si>
  <si>
    <t>Zr3 Te</t>
  </si>
  <si>
    <t>Zr D</t>
  </si>
  <si>
    <t>Fe3 P</t>
  </si>
  <si>
    <t>Mn3 P</t>
  </si>
  <si>
    <t>Ni3 P</t>
  </si>
  <si>
    <t>Tl5 Te3</t>
  </si>
  <si>
    <t>Hf3 Sb</t>
  </si>
  <si>
    <t>Ta3 Ge</t>
  </si>
  <si>
    <t>Pd3 As</t>
  </si>
  <si>
    <t>Nb3 P</t>
  </si>
  <si>
    <t>Ti3 Ge</t>
  </si>
  <si>
    <t>Mo3 P</t>
  </si>
  <si>
    <t>Nb3 Si</t>
  </si>
  <si>
    <t>W3 P</t>
  </si>
  <si>
    <t>Pt3 Pu</t>
  </si>
  <si>
    <t>Zr3 Rh</t>
  </si>
  <si>
    <t>Zr3 Sb</t>
  </si>
  <si>
    <t>C78 Cl32</t>
  </si>
  <si>
    <t>Rb4 O6</t>
  </si>
  <si>
    <t>P 4/m</t>
  </si>
  <si>
    <t>V3 As2</t>
  </si>
  <si>
    <t>Au31 Mn9</t>
  </si>
  <si>
    <t>Ga3 Ti2</t>
  </si>
  <si>
    <t>Nb4 N3</t>
  </si>
  <si>
    <t>P 42/m</t>
  </si>
  <si>
    <t>Pd S</t>
  </si>
  <si>
    <t>Pd Se</t>
  </si>
  <si>
    <t>Cu4 Pd</t>
  </si>
  <si>
    <t>Pt S</t>
  </si>
  <si>
    <t>P 4/n Z</t>
  </si>
  <si>
    <t>Pt12 Si5</t>
  </si>
  <si>
    <t>P 4/n S</t>
  </si>
  <si>
    <t>Tl5 Se3</t>
  </si>
  <si>
    <t>Eu Br2</t>
  </si>
  <si>
    <t>U P2</t>
  </si>
  <si>
    <t>Gd1 S1.82</t>
  </si>
  <si>
    <t>Sm Te1.80</t>
  </si>
  <si>
    <t>La Se1.85</t>
  </si>
  <si>
    <t>Nd Se1.83</t>
  </si>
  <si>
    <t>Ce Se1.83</t>
  </si>
  <si>
    <t>Sm Se1.85</t>
  </si>
  <si>
    <t>Hf5 Sb9</t>
  </si>
  <si>
    <t>P 42/n Z</t>
  </si>
  <si>
    <t>Nb3 As</t>
  </si>
  <si>
    <t>Ta3 P</t>
  </si>
  <si>
    <t>V3 P</t>
  </si>
  <si>
    <t>Hf3 P</t>
  </si>
  <si>
    <t>Ta2.96 P0.96</t>
  </si>
  <si>
    <t>Ce Se1.9</t>
  </si>
  <si>
    <t>Pr Se1.9</t>
  </si>
  <si>
    <t>Nd Se1.9</t>
  </si>
  <si>
    <t>Zr3 P</t>
  </si>
  <si>
    <t>La Se1.9</t>
  </si>
  <si>
    <t>Sm Te1.8416</t>
  </si>
  <si>
    <t>Sm Se1.9</t>
  </si>
  <si>
    <t>Sm S1.9</t>
  </si>
  <si>
    <t>P 42/n S</t>
  </si>
  <si>
    <t>Ti H</t>
  </si>
  <si>
    <t>Zr H</t>
  </si>
  <si>
    <t>Ti3 P</t>
  </si>
  <si>
    <t>Ti3 As</t>
  </si>
  <si>
    <t>Zr3 As</t>
  </si>
  <si>
    <t>Ce3 Ge</t>
  </si>
  <si>
    <t>Hf3 Ge</t>
  </si>
  <si>
    <t>Ge La3</t>
  </si>
  <si>
    <t>Nb3 Ge</t>
  </si>
  <si>
    <t>Pr3 Ge</t>
  </si>
  <si>
    <t>Zr3 Ge</t>
  </si>
  <si>
    <t>Y3 Sb</t>
  </si>
  <si>
    <t>Ta3 Si</t>
  </si>
  <si>
    <t>Ti3 Si</t>
  </si>
  <si>
    <t>Zr3 Si</t>
  </si>
  <si>
    <t>Ce Te1.90</t>
  </si>
  <si>
    <t>Tm3 Sb</t>
  </si>
  <si>
    <t>La S1.9</t>
  </si>
  <si>
    <t>Ce S1.9</t>
  </si>
  <si>
    <t>Pr S1.9</t>
  </si>
  <si>
    <t>Nd S1.9</t>
  </si>
  <si>
    <t>Gd S1.9</t>
  </si>
  <si>
    <t>C2 I2</t>
  </si>
  <si>
    <t>I 4/m</t>
  </si>
  <si>
    <t>Ga2 Te5</t>
  </si>
  <si>
    <t>Ti5 Te4</t>
  </si>
  <si>
    <t>V5 S4</t>
  </si>
  <si>
    <t>Hf H1.98</t>
  </si>
  <si>
    <t>Hf H2</t>
  </si>
  <si>
    <t>Bi F5</t>
  </si>
  <si>
    <t>Nb4 N5</t>
  </si>
  <si>
    <t>Ni12 P5</t>
  </si>
  <si>
    <t>Ta4 N5</t>
  </si>
  <si>
    <t>U F5</t>
  </si>
  <si>
    <t>U C2</t>
  </si>
  <si>
    <t>Ta5 As4</t>
  </si>
  <si>
    <t>K5 Te3</t>
  </si>
  <si>
    <t>Pd D0.778</t>
  </si>
  <si>
    <t>Te4 Zr5</t>
  </si>
  <si>
    <t>Mo5 As4</t>
  </si>
  <si>
    <t>V5 Te4</t>
  </si>
  <si>
    <t>H D</t>
  </si>
  <si>
    <t>Nb5 Sb4</t>
  </si>
  <si>
    <t>Nb5 Se4</t>
  </si>
  <si>
    <t>Zr5 Te4</t>
  </si>
  <si>
    <t>Nd Cl2.31</t>
  </si>
  <si>
    <t>Ta5 Sb4</t>
  </si>
  <si>
    <t>Ti4 O5</t>
  </si>
  <si>
    <t>Cs5 Hg19</t>
  </si>
  <si>
    <t>Ag4 Lu</t>
  </si>
  <si>
    <t>Ag4 Sc</t>
  </si>
  <si>
    <t>Au4 Ho</t>
  </si>
  <si>
    <t>Au4 Yb</t>
  </si>
  <si>
    <t>Ce5 Mg41</t>
  </si>
  <si>
    <t>V5 Sb4</t>
  </si>
  <si>
    <t>Ga4 Sm9</t>
  </si>
  <si>
    <t>Mo Ni4</t>
  </si>
  <si>
    <t>Nb5 Te4</t>
  </si>
  <si>
    <t>Ni4 W</t>
  </si>
  <si>
    <t>Ni11 Zr9</t>
  </si>
  <si>
    <t>Pt11 Zr9</t>
  </si>
  <si>
    <t>Ti5 Se4</t>
  </si>
  <si>
    <t>Hg18.84 Rb5.47</t>
  </si>
  <si>
    <t>Cr Au4</t>
  </si>
  <si>
    <t>Er Au4</t>
  </si>
  <si>
    <t>Lu Au4</t>
  </si>
  <si>
    <t>Au4 Sc</t>
  </si>
  <si>
    <t>Ti Au4</t>
  </si>
  <si>
    <t>Tm Au4</t>
  </si>
  <si>
    <t>V Au4</t>
  </si>
  <si>
    <t>Yb Au4</t>
  </si>
  <si>
    <t>Pr9 Ga4</t>
  </si>
  <si>
    <t>Hf9 Ni11</t>
  </si>
  <si>
    <t>Nd5 Mg41</t>
  </si>
  <si>
    <t>Mg41 Nd5</t>
  </si>
  <si>
    <t>Pr5 Mg41</t>
  </si>
  <si>
    <t>Sm5 Mg41</t>
  </si>
  <si>
    <t>N5 Nb4</t>
  </si>
  <si>
    <t>Zr21 S8</t>
  </si>
  <si>
    <t>V5 Se4</t>
  </si>
  <si>
    <t>Au4 Mn</t>
  </si>
  <si>
    <t>Cs3 Se22</t>
  </si>
  <si>
    <t>Ti O1.25</t>
  </si>
  <si>
    <t>Nb21 S8</t>
  </si>
  <si>
    <t>Au4 Ti</t>
  </si>
  <si>
    <t>Hf5 Te4</t>
  </si>
  <si>
    <t>Ni8.11 W1.89</t>
  </si>
  <si>
    <t>Ba9 In4</t>
  </si>
  <si>
    <t>Hg19 Rb5</t>
  </si>
  <si>
    <t>I 41/a Z</t>
  </si>
  <si>
    <t>I 41/a S</t>
  </si>
  <si>
    <t>Tl Tl Cl4</t>
  </si>
  <si>
    <t>Th Cl4</t>
  </si>
  <si>
    <t>Ta O2</t>
  </si>
  <si>
    <t>Mn F4</t>
  </si>
  <si>
    <t>Sm8 Se9.84</t>
  </si>
  <si>
    <t>Li Si</t>
  </si>
  <si>
    <t>Rb15 Hg16</t>
  </si>
  <si>
    <t>Li Ge</t>
  </si>
  <si>
    <t>Pd21 Ge8</t>
  </si>
  <si>
    <t>Al21 Pt8</t>
  </si>
  <si>
    <t>Th Br4</t>
  </si>
  <si>
    <t>Al21 Pd8</t>
  </si>
  <si>
    <t>Ga Mg</t>
  </si>
  <si>
    <t>Pu28 Zr</t>
  </si>
  <si>
    <t>B10 F12</t>
  </si>
  <si>
    <t>P 41 2 2</t>
  </si>
  <si>
    <t>P 41 21 2</t>
  </si>
  <si>
    <t>Mn5 Si2</t>
  </si>
  <si>
    <t>Mg As4</t>
  </si>
  <si>
    <t>Ni2 Y3</t>
  </si>
  <si>
    <t>Zr5 Si4</t>
  </si>
  <si>
    <t>D2 O2</t>
  </si>
  <si>
    <t>H O2 H</t>
  </si>
  <si>
    <t>H2 O2</t>
  </si>
  <si>
    <t>Al B12</t>
  </si>
  <si>
    <t>Ni11 As8</t>
  </si>
  <si>
    <t>Pt3 I8</t>
  </si>
  <si>
    <t>Zn P4</t>
  </si>
  <si>
    <t>Tl2 S2</t>
  </si>
  <si>
    <t>Fe21.34 O32</t>
  </si>
  <si>
    <t>Br7 In5</t>
  </si>
  <si>
    <t>Ti5 Si4</t>
  </si>
  <si>
    <t>Hf5 Si4</t>
  </si>
  <si>
    <t>La5 Si4</t>
  </si>
  <si>
    <t>Pr5 Si4</t>
  </si>
  <si>
    <t>Li B11</t>
  </si>
  <si>
    <t>Ce5 Si4</t>
  </si>
  <si>
    <t>Zr5 Ge4</t>
  </si>
  <si>
    <t>Mg4.8 B44</t>
  </si>
  <si>
    <t>Mg4.77 B44</t>
  </si>
  <si>
    <t>Mg4.78 B44</t>
  </si>
  <si>
    <t>P 43 21 2</t>
  </si>
  <si>
    <t>Al3.24 B44</t>
  </si>
  <si>
    <t>Al1.67 B22</t>
  </si>
  <si>
    <t>Fe21.333 O32</t>
  </si>
  <si>
    <t>Fe1.966 O2.963</t>
  </si>
  <si>
    <t>Be B6</t>
  </si>
  <si>
    <t>Ba3 Sn2</t>
  </si>
  <si>
    <t>I 41 2 2</t>
  </si>
  <si>
    <t>Cd As2</t>
  </si>
  <si>
    <t>P 4 m m</t>
  </si>
  <si>
    <t>Pu S2</t>
  </si>
  <si>
    <t>Cu3 Pd</t>
  </si>
  <si>
    <t>Tm Te</t>
  </si>
  <si>
    <t>P 4 b m</t>
  </si>
  <si>
    <t>La5 S7</t>
  </si>
  <si>
    <t>P 42 n m</t>
  </si>
  <si>
    <t>S4 N2</t>
  </si>
  <si>
    <t>Ca3 Cd2</t>
  </si>
  <si>
    <t>Al2 Gd3</t>
  </si>
  <si>
    <t>Gd3 Ga2</t>
  </si>
  <si>
    <t>Dy3 Al2</t>
  </si>
  <si>
    <t>Er3 Al2</t>
  </si>
  <si>
    <t>Gd3 Al2</t>
  </si>
  <si>
    <t>Ho3 Al2</t>
  </si>
  <si>
    <t>Tb3 Al2</t>
  </si>
  <si>
    <t>Y3 Al2</t>
  </si>
  <si>
    <t>P 4 c c</t>
  </si>
  <si>
    <t>Ta Te4</t>
  </si>
  <si>
    <t>Nb Se4</t>
  </si>
  <si>
    <t>I 4 m m</t>
  </si>
  <si>
    <t>Ca2 Sb</t>
  </si>
  <si>
    <t>Sn P</t>
  </si>
  <si>
    <t>Pu Ga</t>
  </si>
  <si>
    <t>Co5 Ge7</t>
  </si>
  <si>
    <t>Ir5 Sn7</t>
  </si>
  <si>
    <t>Mn Pd3</t>
  </si>
  <si>
    <t>I 4 c m</t>
  </si>
  <si>
    <t>Sr5 Si3</t>
  </si>
  <si>
    <t>I 41 m d</t>
  </si>
  <si>
    <t>Nd D2.36</t>
  </si>
  <si>
    <t>Ba2 S3</t>
  </si>
  <si>
    <t>Nb P</t>
  </si>
  <si>
    <t>Ta As</t>
  </si>
  <si>
    <t>Ce D2.29</t>
  </si>
  <si>
    <t>La D2.3</t>
  </si>
  <si>
    <t>Pr D2.37</t>
  </si>
  <si>
    <t>Ce2 D5</t>
  </si>
  <si>
    <t>Ce2 H5</t>
  </si>
  <si>
    <t>Nd2 H5</t>
  </si>
  <si>
    <t>Ta P</t>
  </si>
  <si>
    <t>I 41 c d</t>
  </si>
  <si>
    <t>Cd3 As2</t>
  </si>
  <si>
    <t>Zn3 As2</t>
  </si>
  <si>
    <t>Br N3</t>
  </si>
  <si>
    <t>P -4 2 m</t>
  </si>
  <si>
    <t>B50.06 N1.87</t>
  </si>
  <si>
    <t>B49.95 C1.83</t>
  </si>
  <si>
    <t>P -4 21 m</t>
  </si>
  <si>
    <t>W5 O14</t>
  </si>
  <si>
    <t>Ba Se3</t>
  </si>
  <si>
    <t>Cu3 Se2</t>
  </si>
  <si>
    <t>Ba Te3</t>
  </si>
  <si>
    <t>Ca16 Sb11</t>
  </si>
  <si>
    <t>Eu16 Sb11</t>
  </si>
  <si>
    <t>Na Sn5</t>
  </si>
  <si>
    <t>Eu16 Bi11</t>
  </si>
  <si>
    <t>P -4 21 c</t>
  </si>
  <si>
    <t>Pd4 Se</t>
  </si>
  <si>
    <t>Pd4 S</t>
  </si>
  <si>
    <t>Bi2 O2.5</t>
  </si>
  <si>
    <t>Yb15 C19</t>
  </si>
  <si>
    <t>Er15 C19</t>
  </si>
  <si>
    <t>Sc15 C19</t>
  </si>
  <si>
    <t>Lu15 C19</t>
  </si>
  <si>
    <t>Ho15 C19</t>
  </si>
  <si>
    <t>Tm15 C19</t>
  </si>
  <si>
    <t>Y15 C19</t>
  </si>
  <si>
    <t>C10 H16</t>
  </si>
  <si>
    <t>P -4 m 2</t>
  </si>
  <si>
    <t>V P1.7455</t>
  </si>
  <si>
    <t>Rh3 P2</t>
  </si>
  <si>
    <t>Al Al1.67 O4</t>
  </si>
  <si>
    <t>Nb4 P7</t>
  </si>
  <si>
    <t>P -4 c 2</t>
  </si>
  <si>
    <t>Mn4 Si7</t>
  </si>
  <si>
    <t>Ir4 Ge5</t>
  </si>
  <si>
    <t>Ga17 Rh10</t>
  </si>
  <si>
    <t>Ru2 Sn3</t>
  </si>
  <si>
    <t>Co2 Si3</t>
  </si>
  <si>
    <t>Re4 Ge7</t>
  </si>
  <si>
    <t>Tc4 Si7</t>
  </si>
  <si>
    <t>C -4 2 b</t>
  </si>
  <si>
    <t>P -4 b 2</t>
  </si>
  <si>
    <t>Yb S1.8</t>
  </si>
  <si>
    <t>La4 S7</t>
  </si>
  <si>
    <t>Nd4 S7</t>
  </si>
  <si>
    <t>Pr4 S7</t>
  </si>
  <si>
    <t>P -4 n 2</t>
  </si>
  <si>
    <t>Mn27 Si47</t>
  </si>
  <si>
    <t>Cr11 Ge19</t>
  </si>
  <si>
    <t>Mo13 Ge23</t>
  </si>
  <si>
    <t>V17 Ge31</t>
  </si>
  <si>
    <t>Mn11 Si19</t>
  </si>
  <si>
    <t>Co Ga3</t>
  </si>
  <si>
    <t>Co In3</t>
  </si>
  <si>
    <t>Ga5 Ir3</t>
  </si>
  <si>
    <t>Fe Ga3</t>
  </si>
  <si>
    <t>Ga3 Os</t>
  </si>
  <si>
    <t>In3 Ru</t>
  </si>
  <si>
    <t>I -4 m 2</t>
  </si>
  <si>
    <t>K Ga3</t>
  </si>
  <si>
    <t>Re3 O10</t>
  </si>
  <si>
    <t>Cs Ga3</t>
  </si>
  <si>
    <t>Cs In3</t>
  </si>
  <si>
    <t>Cs2 In3</t>
  </si>
  <si>
    <t>Cu4 La</t>
  </si>
  <si>
    <t>Ga3 K</t>
  </si>
  <si>
    <t>Nb N</t>
  </si>
  <si>
    <t>Ga3 Rb</t>
  </si>
  <si>
    <t>I -4 2 m</t>
  </si>
  <si>
    <t>Fe2 B</t>
  </si>
  <si>
    <t>V3 S</t>
  </si>
  <si>
    <t>Co2 B</t>
  </si>
  <si>
    <t>Ni2 B</t>
  </si>
  <si>
    <t>C I4</t>
  </si>
  <si>
    <t>Au Pb3</t>
  </si>
  <si>
    <t>Ir Zr3</t>
  </si>
  <si>
    <t>La7 Ni16</t>
  </si>
  <si>
    <t>Pb3 Au</t>
  </si>
  <si>
    <t>I -4 2 d</t>
  </si>
  <si>
    <t>Na2 S4</t>
  </si>
  <si>
    <t>Mn15 Si26</t>
  </si>
  <si>
    <t>Li3 B14</t>
  </si>
  <si>
    <t>Li1.8 B14</t>
  </si>
  <si>
    <t>Rh17 Ge22</t>
  </si>
  <si>
    <t>Na2 Se4</t>
  </si>
  <si>
    <t>Zr11 Sb18</t>
  </si>
  <si>
    <t>Eu3 S4</t>
  </si>
  <si>
    <t>Ni9 S8</t>
  </si>
  <si>
    <t>Ba19 Li44</t>
  </si>
  <si>
    <t>U3 O7</t>
  </si>
  <si>
    <t>Sr19 Li44</t>
  </si>
  <si>
    <t>P 4/m m m</t>
  </si>
  <si>
    <t>Nb N0.64</t>
  </si>
  <si>
    <t>Cs I</t>
  </si>
  <si>
    <t>Rb N3</t>
  </si>
  <si>
    <t>Ta1.1 O1.05</t>
  </si>
  <si>
    <t>Ta O1.60</t>
  </si>
  <si>
    <t>Pd O</t>
  </si>
  <si>
    <t>Hg Pd</t>
  </si>
  <si>
    <t>Fe0.82 Si2</t>
  </si>
  <si>
    <t>Fe Pt</t>
  </si>
  <si>
    <t>La Sb</t>
  </si>
  <si>
    <t>Pr Sb</t>
  </si>
  <si>
    <t>Nd Sb</t>
  </si>
  <si>
    <t>Ce Sb</t>
  </si>
  <si>
    <t>Al Mn</t>
  </si>
  <si>
    <t>Al0.89 Mn1.11</t>
  </si>
  <si>
    <t>Al1.1 Re0.9</t>
  </si>
  <si>
    <t>Al Ti</t>
  </si>
  <si>
    <t>Ag La</t>
  </si>
  <si>
    <t>Ag Tb</t>
  </si>
  <si>
    <t>Ag Ti</t>
  </si>
  <si>
    <t>Ag Ti3</t>
  </si>
  <si>
    <t>Ag Zr3</t>
  </si>
  <si>
    <t>Au3 Cd</t>
  </si>
  <si>
    <t>Ba Bi3</t>
  </si>
  <si>
    <t>Bi Ce</t>
  </si>
  <si>
    <t>Bi Li</t>
  </si>
  <si>
    <t>Bi Na</t>
  </si>
  <si>
    <t>Ca Pb</t>
  </si>
  <si>
    <t>Cd Ce</t>
  </si>
  <si>
    <t>Cd La</t>
  </si>
  <si>
    <t>Cd Pd</t>
  </si>
  <si>
    <t>Cd Pr</t>
  </si>
  <si>
    <t>Cd Pt</t>
  </si>
  <si>
    <t>Cd3 Zr</t>
  </si>
  <si>
    <t>Co Pt</t>
  </si>
  <si>
    <t>Cu Ga2</t>
  </si>
  <si>
    <t>Cu Tb</t>
  </si>
  <si>
    <t>Cu Ti</t>
  </si>
  <si>
    <t>Cu Ti3</t>
  </si>
  <si>
    <t>Er Tl</t>
  </si>
  <si>
    <t>Dy Zn</t>
  </si>
  <si>
    <t>Eu Pb</t>
  </si>
  <si>
    <t>Ga Pu3</t>
  </si>
  <si>
    <t>Ga Ti</t>
  </si>
  <si>
    <t>Ga Yb</t>
  </si>
  <si>
    <t>Gd In</t>
  </si>
  <si>
    <t>Hg Ni</t>
  </si>
  <si>
    <t>Hg Pt</t>
  </si>
  <si>
    <t>Hg2 Pt</t>
  </si>
  <si>
    <t>Hg Ti</t>
  </si>
  <si>
    <t>Hg Zr</t>
  </si>
  <si>
    <t>Ir Mn</t>
  </si>
  <si>
    <t>Ir Ti</t>
  </si>
  <si>
    <t>Ir1.1 Ti0.9</t>
  </si>
  <si>
    <t>Pt3 Mg</t>
  </si>
  <si>
    <t>Mn Ni</t>
  </si>
  <si>
    <t>Mn Pd</t>
  </si>
  <si>
    <t>Mn Pt</t>
  </si>
  <si>
    <t>Mn Rh</t>
  </si>
  <si>
    <t>Nb Ru</t>
  </si>
  <si>
    <t>Ni Pt</t>
  </si>
  <si>
    <t>Ni Zn</t>
  </si>
  <si>
    <t>Pb3 Sr</t>
  </si>
  <si>
    <t>Pb Yb</t>
  </si>
  <si>
    <t>Pd3 Sn</t>
  </si>
  <si>
    <t>Pd5 Ti3</t>
  </si>
  <si>
    <t>Pd Zn</t>
  </si>
  <si>
    <t>Pt Zn</t>
  </si>
  <si>
    <t>Rh Ti</t>
  </si>
  <si>
    <t>Ru Ta</t>
  </si>
  <si>
    <t>Ru V</t>
  </si>
  <si>
    <t>Sm Tl</t>
  </si>
  <si>
    <t>Sn Yb</t>
  </si>
  <si>
    <t>Tb Zn</t>
  </si>
  <si>
    <t>La As</t>
  </si>
  <si>
    <t>Ti Al</t>
  </si>
  <si>
    <t>Al5 Ti2</t>
  </si>
  <si>
    <t>Ag Ce</t>
  </si>
  <si>
    <t>Np Sb</t>
  </si>
  <si>
    <t>Pu Sb</t>
  </si>
  <si>
    <t>Eu In</t>
  </si>
  <si>
    <t>Hg2 Rh</t>
  </si>
  <si>
    <t>Hg Mn</t>
  </si>
  <si>
    <t>Pt Cd</t>
  </si>
  <si>
    <t>Cu Zr3</t>
  </si>
  <si>
    <t>Fe Pd</t>
  </si>
  <si>
    <t>Ga Mn</t>
  </si>
  <si>
    <t>In Mg</t>
  </si>
  <si>
    <t>In Pu</t>
  </si>
  <si>
    <t>Rh1.12 V0.88</t>
  </si>
  <si>
    <t>Ru0.8 Ta1.2</t>
  </si>
  <si>
    <t>Sn Tl</t>
  </si>
  <si>
    <t>In Pd3</t>
  </si>
  <si>
    <t>In0.5 Pd1.5</t>
  </si>
  <si>
    <t>Sm As</t>
  </si>
  <si>
    <t>Pr As</t>
  </si>
  <si>
    <t>Nd As</t>
  </si>
  <si>
    <t>Mn11 Pd21</t>
  </si>
  <si>
    <t>Al Ni3</t>
  </si>
  <si>
    <t>Al Pu3</t>
  </si>
  <si>
    <t>Dy3 In</t>
  </si>
  <si>
    <t>Fe0.612 Ni0.388</t>
  </si>
  <si>
    <t>Hg0.3 Pb0.7</t>
  </si>
  <si>
    <t>Pd3 Tl</t>
  </si>
  <si>
    <t>Pd3 V</t>
  </si>
  <si>
    <t>Pr Zn</t>
  </si>
  <si>
    <t>Pt3 Al</t>
  </si>
  <si>
    <t>Pt3 In</t>
  </si>
  <si>
    <t>Au Mn</t>
  </si>
  <si>
    <t>Yb Pb</t>
  </si>
  <si>
    <t>Au Mn3</t>
  </si>
  <si>
    <t>Pd1.1 Mg0.9</t>
  </si>
  <si>
    <t>Cu Al2</t>
  </si>
  <si>
    <t>Cu3.1 N1.033</t>
  </si>
  <si>
    <t>Cu3.25 N1.083</t>
  </si>
  <si>
    <t>Cu3.40 N1.133</t>
  </si>
  <si>
    <t>Cu3.54 N1.18</t>
  </si>
  <si>
    <t>Cu3.60 N1.20</t>
  </si>
  <si>
    <t>Cu3.75 N1.25</t>
  </si>
  <si>
    <t>Y In</t>
  </si>
  <si>
    <t>Fe0.83 Si2</t>
  </si>
  <si>
    <t>Al0.88 Mn1.09</t>
  </si>
  <si>
    <t>Ga0.91 Mn1.09</t>
  </si>
  <si>
    <t>P 4/m c c</t>
  </si>
  <si>
    <t>P 4/n b m S</t>
  </si>
  <si>
    <t>Ga6 Pu</t>
  </si>
  <si>
    <t>Ga6 Y</t>
  </si>
  <si>
    <t>Ce Ga6</t>
  </si>
  <si>
    <t>Ga6 La</t>
  </si>
  <si>
    <t>Mo0.96 U7.04</t>
  </si>
  <si>
    <t>Pb4 Pt</t>
  </si>
  <si>
    <t>P 4/n b m Z</t>
  </si>
  <si>
    <t>Dy Ga6</t>
  </si>
  <si>
    <t>Er Ga6</t>
  </si>
  <si>
    <t>Gd Ga6</t>
  </si>
  <si>
    <t>Ho Ga6</t>
  </si>
  <si>
    <t>La Ga6</t>
  </si>
  <si>
    <t>Nd Ga6</t>
  </si>
  <si>
    <t>Pr Ga6</t>
  </si>
  <si>
    <t>Pu Ga6</t>
  </si>
  <si>
    <t>Sm Ga6</t>
  </si>
  <si>
    <t>Tb Ga6</t>
  </si>
  <si>
    <t>Tm Ga6</t>
  </si>
  <si>
    <t>Yb Ga6</t>
  </si>
  <si>
    <t>P 4/n n c S</t>
  </si>
  <si>
    <t>Cr0.35 Mo0.65</t>
  </si>
  <si>
    <t>Cr0.16 Mo0.84</t>
  </si>
  <si>
    <t>P 4/n n c Z</t>
  </si>
  <si>
    <t>K6 Cd32</t>
  </si>
  <si>
    <t>Mn0.576 Si</t>
  </si>
  <si>
    <t>P 4/m b m</t>
  </si>
  <si>
    <t>La B4</t>
  </si>
  <si>
    <t>U B4</t>
  </si>
  <si>
    <t>Ce B4</t>
  </si>
  <si>
    <t>Li2 Sn5</t>
  </si>
  <si>
    <t>Th3 Si2</t>
  </si>
  <si>
    <t>Y B4</t>
  </si>
  <si>
    <t>U3 Si2</t>
  </si>
  <si>
    <t>Sm B4</t>
  </si>
  <si>
    <t>Tb B4</t>
  </si>
  <si>
    <t>Er B4</t>
  </si>
  <si>
    <t>Dy B4</t>
  </si>
  <si>
    <t>Th B4</t>
  </si>
  <si>
    <t>Ni Hg</t>
  </si>
  <si>
    <t>Li2 B6</t>
  </si>
  <si>
    <t>Pu B4</t>
  </si>
  <si>
    <t>La3 Si2</t>
  </si>
  <si>
    <t>V3 B2</t>
  </si>
  <si>
    <t>Hf3 Si2</t>
  </si>
  <si>
    <t>Nd B4</t>
  </si>
  <si>
    <t>Gd B4</t>
  </si>
  <si>
    <t>Al2 Th3</t>
  </si>
  <si>
    <t>Ag2 Eu3</t>
  </si>
  <si>
    <t>Ag2 Yb3</t>
  </si>
  <si>
    <t>Be2 Nb3</t>
  </si>
  <si>
    <t>Ca3 Hg2</t>
  </si>
  <si>
    <t>Re O3</t>
  </si>
  <si>
    <t>Ga2 Nb3</t>
  </si>
  <si>
    <t>Ga Pt3</t>
  </si>
  <si>
    <t>Ga2 Th3</t>
  </si>
  <si>
    <t>Ga5 V2</t>
  </si>
  <si>
    <t>Ga2 Zr3</t>
  </si>
  <si>
    <t>Hg5 Mn2</t>
  </si>
  <si>
    <t>Hg5 Pd2</t>
  </si>
  <si>
    <t>Pb3 Sr2</t>
  </si>
  <si>
    <t>Ti2 In5</t>
  </si>
  <si>
    <t>Hf2 In5</t>
  </si>
  <si>
    <t>Np B4</t>
  </si>
  <si>
    <t>Am B4</t>
  </si>
  <si>
    <t>Ho B4</t>
  </si>
  <si>
    <t>Lu B4</t>
  </si>
  <si>
    <t>Mo3 B2</t>
  </si>
  <si>
    <t>Nb3 B2</t>
  </si>
  <si>
    <t>Pr B4</t>
  </si>
  <si>
    <t>Ta3 B2</t>
  </si>
  <si>
    <t>Tm B4</t>
  </si>
  <si>
    <t>W B4</t>
  </si>
  <si>
    <t>Yb B4</t>
  </si>
  <si>
    <t>Be2 Ta3</t>
  </si>
  <si>
    <t>Ce3 Si2</t>
  </si>
  <si>
    <t>Mn2 Ga5</t>
  </si>
  <si>
    <t>Pt3 Ga</t>
  </si>
  <si>
    <t>Ga2 Ta3</t>
  </si>
  <si>
    <t>V2 Ga5</t>
  </si>
  <si>
    <t>W2 Ga5</t>
  </si>
  <si>
    <t>Gd3 Pd2</t>
  </si>
  <si>
    <t>Ge2 Hf3</t>
  </si>
  <si>
    <t>Ge2 Th3</t>
  </si>
  <si>
    <t>Th3 Ge2</t>
  </si>
  <si>
    <t>Hf3 In4</t>
  </si>
  <si>
    <t>Hg2 Sr3</t>
  </si>
  <si>
    <t>Ti3 In4</t>
  </si>
  <si>
    <t>Mo3 Si2</t>
  </si>
  <si>
    <t>Nb3 Si2</t>
  </si>
  <si>
    <t>Np3 Si2</t>
  </si>
  <si>
    <t>Sr2 Pb3</t>
  </si>
  <si>
    <t>Pb5.9 Sr3.5</t>
  </si>
  <si>
    <t>Pr3 Si2</t>
  </si>
  <si>
    <t>Pu3 Si2</t>
  </si>
  <si>
    <t>W3 Si2</t>
  </si>
  <si>
    <t>Zr5 Si3</t>
  </si>
  <si>
    <t>Al Pt3</t>
  </si>
  <si>
    <t>In4 Ti3</t>
  </si>
  <si>
    <t>Ca B4</t>
  </si>
  <si>
    <t>Ca36 Sn23</t>
  </si>
  <si>
    <t>Yb36 Sn23</t>
  </si>
  <si>
    <t>Sr3 Hg2</t>
  </si>
  <si>
    <t>Ta3 Ga2</t>
  </si>
  <si>
    <t>Al1.05 Pt2.95</t>
  </si>
  <si>
    <t>Al1.03 Pt2.97</t>
  </si>
  <si>
    <t>Al0.98 Pt3.02</t>
  </si>
  <si>
    <t>Au2 Y3</t>
  </si>
  <si>
    <t>P 4/m n c</t>
  </si>
  <si>
    <t>Sc3 C4</t>
  </si>
  <si>
    <t>Er3 C4</t>
  </si>
  <si>
    <t>Ho3 C4</t>
  </si>
  <si>
    <t>Lu3 C4</t>
  </si>
  <si>
    <t>Tm3 C4</t>
  </si>
  <si>
    <t>Y3 C4</t>
  </si>
  <si>
    <t>Yb3 C4</t>
  </si>
  <si>
    <t>Mn Ga4.97</t>
  </si>
  <si>
    <t>P 4/n m m S</t>
  </si>
  <si>
    <t>Bi In</t>
  </si>
  <si>
    <t>Gd O2</t>
  </si>
  <si>
    <t>Cu2 As</t>
  </si>
  <si>
    <t>Ba O</t>
  </si>
  <si>
    <t>Ni2.86 Te2</t>
  </si>
  <si>
    <t>Th Sb2</t>
  </si>
  <si>
    <t>Cu2 Sb</t>
  </si>
  <si>
    <t>Fe2 As</t>
  </si>
  <si>
    <t>P 4/n m m Z</t>
  </si>
  <si>
    <t>Nd Te2</t>
  </si>
  <si>
    <t>Sm Se1.8</t>
  </si>
  <si>
    <t>Nd Te1.8</t>
  </si>
  <si>
    <t>Zr S</t>
  </si>
  <si>
    <t>Be4 B</t>
  </si>
  <si>
    <t>U Te1.87</t>
  </si>
  <si>
    <t>Cu2.8 Te2</t>
  </si>
  <si>
    <t>Am Te1.73</t>
  </si>
  <si>
    <t>Ta2 Se</t>
  </si>
  <si>
    <t>Dy Se1.836</t>
  </si>
  <si>
    <t>Cu Br</t>
  </si>
  <si>
    <t>V14.92 Sb18</t>
  </si>
  <si>
    <t>Y Se1.83</t>
  </si>
  <si>
    <t>Y1.84 Se3.17</t>
  </si>
  <si>
    <t>Fe1.125 Te</t>
  </si>
  <si>
    <t>Cu2.72 Te2</t>
  </si>
  <si>
    <t>Cu3.18 Te2</t>
  </si>
  <si>
    <t>U Sb2</t>
  </si>
  <si>
    <t>Cr2 As</t>
  </si>
  <si>
    <t>Np As2</t>
  </si>
  <si>
    <t>Mn2 Sb</t>
  </si>
  <si>
    <t>Mn2 As</t>
  </si>
  <si>
    <t>U Bi2</t>
  </si>
  <si>
    <t>Cm Se2</t>
  </si>
  <si>
    <t>Fe Te</t>
  </si>
  <si>
    <t>Er26 Ge22.77</t>
  </si>
  <si>
    <t>Cm Te2</t>
  </si>
  <si>
    <t>Ho S1.885</t>
  </si>
  <si>
    <t>Sc2 Sb</t>
  </si>
  <si>
    <t>Pa As2</t>
  </si>
  <si>
    <t>Ag Zr</t>
  </si>
  <si>
    <t>Bi2 Th</t>
  </si>
  <si>
    <t>Cd Ti</t>
  </si>
  <si>
    <t>Cu3 Ti2</t>
  </si>
  <si>
    <t>Ti2.24 In1.76</t>
  </si>
  <si>
    <t>Hf Ag</t>
  </si>
  <si>
    <t>Ti Ag</t>
  </si>
  <si>
    <t>Am S2</t>
  </si>
  <si>
    <t>Am Se2</t>
  </si>
  <si>
    <t>Am Te2</t>
  </si>
  <si>
    <t>Hf Au</t>
  </si>
  <si>
    <t>Ti Au</t>
  </si>
  <si>
    <t>In Bi</t>
  </si>
  <si>
    <t>Th Bi2</t>
  </si>
  <si>
    <t>Hf Cd</t>
  </si>
  <si>
    <t>Zr Cd</t>
  </si>
  <si>
    <t>Cm S2</t>
  </si>
  <si>
    <t>Cu3 Te2</t>
  </si>
  <si>
    <t>Dy S2</t>
  </si>
  <si>
    <t>Dy Se2</t>
  </si>
  <si>
    <t>Dy Te2</t>
  </si>
  <si>
    <t>Dy2 Te3.5</t>
  </si>
  <si>
    <t>Er Te2</t>
  </si>
  <si>
    <t>Eu O2</t>
  </si>
  <si>
    <t>Gd Se2</t>
  </si>
  <si>
    <t>Gd Te2</t>
  </si>
  <si>
    <t>Ho S2</t>
  </si>
  <si>
    <t>Ho Se2</t>
  </si>
  <si>
    <t>Ho Te2</t>
  </si>
  <si>
    <t>La S1.91</t>
  </si>
  <si>
    <t>Lu S2</t>
  </si>
  <si>
    <t>Lu Se2</t>
  </si>
  <si>
    <t>Lu Te2</t>
  </si>
  <si>
    <t>Nd S1.95</t>
  </si>
  <si>
    <t>Np Te2</t>
  </si>
  <si>
    <t>Pa P2</t>
  </si>
  <si>
    <t>Pa Sb2</t>
  </si>
  <si>
    <t>Pd Ta</t>
  </si>
  <si>
    <t>Pr Te1.9</t>
  </si>
  <si>
    <t>Pu Se2</t>
  </si>
  <si>
    <t>Pu Te2</t>
  </si>
  <si>
    <t>Tm S2</t>
  </si>
  <si>
    <t>Y S2</t>
  </si>
  <si>
    <t>Sm Se2</t>
  </si>
  <si>
    <t>Tm Se2</t>
  </si>
  <si>
    <t>Yb Se2</t>
  </si>
  <si>
    <t>Sm Te2</t>
  </si>
  <si>
    <t>Tb Te2</t>
  </si>
  <si>
    <t>Tm Te2</t>
  </si>
  <si>
    <t>Y Te2</t>
  </si>
  <si>
    <t>Yb Te2</t>
  </si>
  <si>
    <t>Fe Se0.913</t>
  </si>
  <si>
    <t>Ti8 Bi9</t>
  </si>
  <si>
    <t>Nd17 Au36</t>
  </si>
  <si>
    <t>Fe0.997 Se</t>
  </si>
  <si>
    <t>Fe0.987 Se</t>
  </si>
  <si>
    <t>Fe Se0.99</t>
  </si>
  <si>
    <t>Fe Se0.975</t>
  </si>
  <si>
    <t>Fe Se0.963</t>
  </si>
  <si>
    <t>Fe Se0.984</t>
  </si>
  <si>
    <t>Fe Se0.971</t>
  </si>
  <si>
    <t>Fe Se0.983</t>
  </si>
  <si>
    <t>Pr N</t>
  </si>
  <si>
    <t>La N</t>
  </si>
  <si>
    <t>Fe1.087 Te</t>
  </si>
  <si>
    <t>Fe1.1 Te1.03</t>
  </si>
  <si>
    <t>P 4/n c c S</t>
  </si>
  <si>
    <t>Ba5 Si3</t>
  </si>
  <si>
    <t>P 4/n c c Z</t>
  </si>
  <si>
    <t>U1.1 S2</t>
  </si>
  <si>
    <t>U1.1 Se2</t>
  </si>
  <si>
    <t>Cs4 Te28</t>
  </si>
  <si>
    <t>Ba5 Ge3</t>
  </si>
  <si>
    <t>Nd5 Ir3</t>
  </si>
  <si>
    <t>Ga3 Pr5</t>
  </si>
  <si>
    <t>Pu5 Rh3</t>
  </si>
  <si>
    <t>Ga3 Gd5</t>
  </si>
  <si>
    <t>Ga3 La5</t>
  </si>
  <si>
    <t>Ga3 Y5</t>
  </si>
  <si>
    <t>Lu5 Ir3</t>
  </si>
  <si>
    <t>Rh3 Ce5</t>
  </si>
  <si>
    <t>Ce5 Ir3</t>
  </si>
  <si>
    <t>Dy5 Ir3</t>
  </si>
  <si>
    <t>Er5 Ir3</t>
  </si>
  <si>
    <t>Gd5 Ir3</t>
  </si>
  <si>
    <t>Ho5 Ir3</t>
  </si>
  <si>
    <t>La5 Ir3</t>
  </si>
  <si>
    <t>Ir3 La5</t>
  </si>
  <si>
    <t>Ir3 Lu5</t>
  </si>
  <si>
    <t>Ir3 Nd5</t>
  </si>
  <si>
    <t>Pr5 Ir3</t>
  </si>
  <si>
    <t>Sm5 Ir3</t>
  </si>
  <si>
    <t>Ir3 Tb5</t>
  </si>
  <si>
    <t>Ir3 Tm5</t>
  </si>
  <si>
    <t>Ir3 Y5</t>
  </si>
  <si>
    <t>Ir3 Yb5</t>
  </si>
  <si>
    <t>Ce5 Rh3</t>
  </si>
  <si>
    <t>Ho5 Ga3</t>
  </si>
  <si>
    <t>Ga3 Sm5</t>
  </si>
  <si>
    <t>Ce4.8 Ga3.2</t>
  </si>
  <si>
    <t>La5 Ge3</t>
  </si>
  <si>
    <t>Ce5 Ge3</t>
  </si>
  <si>
    <t>P 42/m m c</t>
  </si>
  <si>
    <t>Pt O</t>
  </si>
  <si>
    <t>Nb3 Sn</t>
  </si>
  <si>
    <t>P 42/n b c Z</t>
  </si>
  <si>
    <t>P 42/n b c S</t>
  </si>
  <si>
    <t>P 42/n n m S</t>
  </si>
  <si>
    <t>B49.94 C1.82</t>
  </si>
  <si>
    <t>B48 B2 C2</t>
  </si>
  <si>
    <t>B48 B2 N2</t>
  </si>
  <si>
    <t>B50 N1.82</t>
  </si>
  <si>
    <t>P 42/n n m Z</t>
  </si>
  <si>
    <t>Cu2 O</t>
  </si>
  <si>
    <t>B50 Fe1.04</t>
  </si>
  <si>
    <t>B50 Fe1.01</t>
  </si>
  <si>
    <t>B50 Fe1.324</t>
  </si>
  <si>
    <t>P 42/m b c</t>
  </si>
  <si>
    <t>Ti2.841 Zn22.159</t>
  </si>
  <si>
    <t>P 42/m n m</t>
  </si>
  <si>
    <t>V16 N1.5</t>
  </si>
  <si>
    <t>Fe F2</t>
  </si>
  <si>
    <t>Co F2</t>
  </si>
  <si>
    <t>Os O2</t>
  </si>
  <si>
    <t>Sr3 Li2</t>
  </si>
  <si>
    <t>Be O</t>
  </si>
  <si>
    <t>Pd F2</t>
  </si>
  <si>
    <t>Ca11 N8</t>
  </si>
  <si>
    <t>Kr F2</t>
  </si>
  <si>
    <t>Rh O2</t>
  </si>
  <si>
    <t>V F2</t>
  </si>
  <si>
    <t>Ti2 N</t>
  </si>
  <si>
    <t>Hg2 Br2</t>
  </si>
  <si>
    <t>Hg2 I2</t>
  </si>
  <si>
    <t>Pb0.986 O2</t>
  </si>
  <si>
    <t>Pb0.97 O2</t>
  </si>
  <si>
    <t>Pb0.95 O2</t>
  </si>
  <si>
    <t>Pb0.958 O2</t>
  </si>
  <si>
    <t>Hf3 Al2</t>
  </si>
  <si>
    <t>Ir O2</t>
  </si>
  <si>
    <t>Ti0.992 O2</t>
  </si>
  <si>
    <t>Ti0.928 O2</t>
  </si>
  <si>
    <t>Ti0.912 O2</t>
  </si>
  <si>
    <t>Ti0.936 O2</t>
  </si>
  <si>
    <t>Ti0.924 O2</t>
  </si>
  <si>
    <t>Ba3 Si4</t>
  </si>
  <si>
    <t>Mg C2</t>
  </si>
  <si>
    <t>Sn0.912 O2</t>
  </si>
  <si>
    <t>Sn0.904 O2</t>
  </si>
  <si>
    <t>Al2 Lu3</t>
  </si>
  <si>
    <t>Al Nb2</t>
  </si>
  <si>
    <t>Ir In3</t>
  </si>
  <si>
    <t>Rh In3</t>
  </si>
  <si>
    <t>Al2 Y3</t>
  </si>
  <si>
    <t>Co7 Cr8</t>
  </si>
  <si>
    <t>Co2 Mo3</t>
  </si>
  <si>
    <t>Co1.9 V3.1</t>
  </si>
  <si>
    <t>Cr0.99 Fe1.01</t>
  </si>
  <si>
    <t>Cr0.956 Fe1.044</t>
  </si>
  <si>
    <t>Cr0.964 Fe1.036</t>
  </si>
  <si>
    <t>Cr2 Os</t>
  </si>
  <si>
    <t>Cr2 Ru</t>
  </si>
  <si>
    <t>Fe Mo</t>
  </si>
  <si>
    <t>Hg2 Na3</t>
  </si>
  <si>
    <t>Ir0.88 Mo2.12</t>
  </si>
  <si>
    <t>Ir2 Nb3</t>
  </si>
  <si>
    <t>Mo1.95 Os1.05</t>
  </si>
  <si>
    <t>Nb3 Os2</t>
  </si>
  <si>
    <t>Nb2.7 Re3.3</t>
  </si>
  <si>
    <t>Al2 Er3</t>
  </si>
  <si>
    <t>Cr0.87 Fe1.13</t>
  </si>
  <si>
    <t>Co4 Ga12</t>
  </si>
  <si>
    <t>Co4 In12</t>
  </si>
  <si>
    <t>Ru Ga3</t>
  </si>
  <si>
    <t>Co Cr</t>
  </si>
  <si>
    <t>Cr0.8 Re1.2</t>
  </si>
  <si>
    <t>Fe1.2 Re0.8</t>
  </si>
  <si>
    <t>Zr3 Al2</t>
  </si>
  <si>
    <t>Nb0.94 O2</t>
  </si>
  <si>
    <t>Al0.67 Nb1.33</t>
  </si>
  <si>
    <t>Nb1.33 Al0.67</t>
  </si>
  <si>
    <t>Ta2 Al</t>
  </si>
  <si>
    <t>Ta3 Al2</t>
  </si>
  <si>
    <t>Tm3 Al2</t>
  </si>
  <si>
    <t>Ta2 Au</t>
  </si>
  <si>
    <t>Ce3 Ga2</t>
  </si>
  <si>
    <t>Co2 Cr3</t>
  </si>
  <si>
    <t>Mo1.3 Co0.7</t>
  </si>
  <si>
    <t>Cr Fe</t>
  </si>
  <si>
    <t>Cr1.5 Os0.5</t>
  </si>
  <si>
    <t>Cr1.33 Os0.67</t>
  </si>
  <si>
    <t>Re1.2 Cr0.8</t>
  </si>
  <si>
    <t>Cr1.33 Ru0.67</t>
  </si>
  <si>
    <t>Tc1.2 Cr0.8</t>
  </si>
  <si>
    <t>Fe Tc</t>
  </si>
  <si>
    <t>V Fe</t>
  </si>
  <si>
    <t>Fe V</t>
  </si>
  <si>
    <t>Ir Ga3</t>
  </si>
  <si>
    <t>Os Ga3</t>
  </si>
  <si>
    <t>Re Ga3</t>
  </si>
  <si>
    <t>Rh Ga3</t>
  </si>
  <si>
    <t>Ru In3</t>
  </si>
  <si>
    <t>Mo1.5 Ir0.5</t>
  </si>
  <si>
    <t>Mo1.4 Ir0.6</t>
  </si>
  <si>
    <t>Ir0.8 Nb1.2</t>
  </si>
  <si>
    <t>Ir0.7 Ta1.3</t>
  </si>
  <si>
    <t>Ir0.5 Ta1.5</t>
  </si>
  <si>
    <t>Ir0.6 W1.4</t>
  </si>
  <si>
    <t>Ir0.5 W1.5</t>
  </si>
  <si>
    <t>Zr1.5 Ir0.5</t>
  </si>
  <si>
    <t>Mn1.33 Mo0.67</t>
  </si>
  <si>
    <t>Mn2 Tc3</t>
  </si>
  <si>
    <t>Mn Ti</t>
  </si>
  <si>
    <t>Mo1.2 Os0.8</t>
  </si>
  <si>
    <t>Mo1.4 Os0.6</t>
  </si>
  <si>
    <t>Mo1.3 Os0.7</t>
  </si>
  <si>
    <t>Mo Re2</t>
  </si>
  <si>
    <t>Mo Re</t>
  </si>
  <si>
    <t>Re1.2 Mo0.8</t>
  </si>
  <si>
    <t>Mo1.2 Ru0.8</t>
  </si>
  <si>
    <t>Mo1.25 Ru0.75</t>
  </si>
  <si>
    <t>Mo1.4 Ru0.6</t>
  </si>
  <si>
    <t>Mo1.33 Ru0.67</t>
  </si>
  <si>
    <t>Mo0.67 Tc1.33</t>
  </si>
  <si>
    <t>Mo0.6 Tc1.4</t>
  </si>
  <si>
    <t>V8 N</t>
  </si>
  <si>
    <t>Nb1.2 Os0.8</t>
  </si>
  <si>
    <t>Nb1.3 Os0.7</t>
  </si>
  <si>
    <t>Nb3 Pd2</t>
  </si>
  <si>
    <t>Nb3 Pt2</t>
  </si>
  <si>
    <t>Nb3.33 Pt1.67</t>
  </si>
  <si>
    <t>Nb Re</t>
  </si>
  <si>
    <t>Nb1.2 Rh0.8</t>
  </si>
  <si>
    <t>Nb1.3 Rh0.7</t>
  </si>
  <si>
    <t>Ni0.8 V1.2</t>
  </si>
  <si>
    <t>V1.3 Ni0.7</t>
  </si>
  <si>
    <t>Pd O2</t>
  </si>
  <si>
    <t>Os0.6 Ta1.4</t>
  </si>
  <si>
    <t>Os0.8 Ta1.2</t>
  </si>
  <si>
    <t>Os Ta</t>
  </si>
  <si>
    <t>Os0.5 Ta1.5</t>
  </si>
  <si>
    <t>Os0.67 W1.33</t>
  </si>
  <si>
    <t>Os0.6 W1.4</t>
  </si>
  <si>
    <t>Os W</t>
  </si>
  <si>
    <t>Os W2</t>
  </si>
  <si>
    <t>Pd0.5 Ta1.5</t>
  </si>
  <si>
    <t>Re Ta</t>
  </si>
  <si>
    <t>Re1.2 Ta0.8</t>
  </si>
  <si>
    <t>Re W</t>
  </si>
  <si>
    <t>Zr1.33 Re0.67</t>
  </si>
  <si>
    <t>Ta1.2 Rh0.8</t>
  </si>
  <si>
    <t>Ta1.4 Rh0.6</t>
  </si>
  <si>
    <t>W1.2 Ru0.8</t>
  </si>
  <si>
    <t>V1.4 Ta0.6</t>
  </si>
  <si>
    <t>Tc1.5 W0.5</t>
  </si>
  <si>
    <t>Tc1.4 W0.6</t>
  </si>
  <si>
    <t>Mg D1.29</t>
  </si>
  <si>
    <t>Mg D1.95</t>
  </si>
  <si>
    <t>Na3 Hg2</t>
  </si>
  <si>
    <t>Al2 Tb3</t>
  </si>
  <si>
    <t>Al2 Ho3</t>
  </si>
  <si>
    <t>Ga2 Gd3</t>
  </si>
  <si>
    <t>Al Ta2</t>
  </si>
  <si>
    <t>Mo0.9 Re1.1</t>
  </si>
  <si>
    <t>Cr2 Re3</t>
  </si>
  <si>
    <t>W Os2</t>
  </si>
  <si>
    <t>Co0.472 Cr0.528</t>
  </si>
  <si>
    <t>V8 O</t>
  </si>
  <si>
    <t>Ti2 N0.8</t>
  </si>
  <si>
    <t>Fe1.06 Re0.94</t>
  </si>
  <si>
    <t>Fe1.12 Re0.88</t>
  </si>
  <si>
    <t>Fe0.94 Re1.06</t>
  </si>
  <si>
    <t>Fe1.10 Re0.90</t>
  </si>
  <si>
    <t>Fe1.01 Re0.99</t>
  </si>
  <si>
    <t>Mn0.481 Re0.519</t>
  </si>
  <si>
    <t>Mn0.397 Re0.603</t>
  </si>
  <si>
    <t>Mn0.391 Re0.609</t>
  </si>
  <si>
    <t>Mn0.795 Re0.205</t>
  </si>
  <si>
    <t>Mn0.680 Re0.320</t>
  </si>
  <si>
    <t>Mn0.489 Re0.511</t>
  </si>
  <si>
    <t>Mn0.57 Re0.43</t>
  </si>
  <si>
    <t>Mn0.49 Re0.51</t>
  </si>
  <si>
    <t>Mn0.406 Re0.594</t>
  </si>
  <si>
    <t>Mn0.383 Re0.617</t>
  </si>
  <si>
    <t>Mn0.387 Re0.613</t>
  </si>
  <si>
    <t>Ta1.500 Al</t>
  </si>
  <si>
    <t>Ta1.564 Al</t>
  </si>
  <si>
    <t>Ta1.96 Al1.04</t>
  </si>
  <si>
    <t>Ta2.623 Al</t>
  </si>
  <si>
    <t>Ta2.846 Al</t>
  </si>
  <si>
    <t>Ta2.84 Al0.91</t>
  </si>
  <si>
    <t>Fe1.1 Mo0.9</t>
  </si>
  <si>
    <t>Al2 Zr3</t>
  </si>
  <si>
    <t>Co11.16 Cr21.39</t>
  </si>
  <si>
    <t>Co10.25 Cr19.75</t>
  </si>
  <si>
    <t>Co11.2 Cr18.8</t>
  </si>
  <si>
    <t>Co10.78 Cr19.22</t>
  </si>
  <si>
    <t>Co12.9 Cr17.1</t>
  </si>
  <si>
    <t>Co13.34 Cr17.67</t>
  </si>
  <si>
    <t>Ta4 Ga5</t>
  </si>
  <si>
    <t>Ga5 Nb4</t>
  </si>
  <si>
    <t>P 42/n m c S</t>
  </si>
  <si>
    <t>P 42/n m c Z</t>
  </si>
  <si>
    <t>B4 Cl4</t>
  </si>
  <si>
    <t>Nb4 O5</t>
  </si>
  <si>
    <t>Zr0.94 O2</t>
  </si>
  <si>
    <t>Zr O1.99</t>
  </si>
  <si>
    <t>Zr O1.88</t>
  </si>
  <si>
    <t>Zr O1.95</t>
  </si>
  <si>
    <t>Zr O1.96</t>
  </si>
  <si>
    <t>Zr O1.97</t>
  </si>
  <si>
    <t>Zr O1.98</t>
  </si>
  <si>
    <t>Tl Te</t>
  </si>
  <si>
    <t>Cd3 P2</t>
  </si>
  <si>
    <t>Zn3 P2</t>
  </si>
  <si>
    <t>Zr0.946 O2</t>
  </si>
  <si>
    <t>Zr0.942 O2</t>
  </si>
  <si>
    <t>Zr0.952 O2</t>
  </si>
  <si>
    <t>Zr0.958 O2</t>
  </si>
  <si>
    <t>Zr0.95 O2</t>
  </si>
  <si>
    <t>Zr0.88 O1.78</t>
  </si>
  <si>
    <t>Mn101.5 Ga162.5</t>
  </si>
  <si>
    <t>In11.76 Na7</t>
  </si>
  <si>
    <t>Hg2 I4</t>
  </si>
  <si>
    <t>P 42/n c m Z</t>
  </si>
  <si>
    <t>Au6 Sm</t>
  </si>
  <si>
    <t>Au I</t>
  </si>
  <si>
    <t>Mn4 B4</t>
  </si>
  <si>
    <t>Au Br</t>
  </si>
  <si>
    <t>P 42/n c m S</t>
  </si>
  <si>
    <t>Dy Au6</t>
  </si>
  <si>
    <t>Gd Au6</t>
  </si>
  <si>
    <t>Ho Au6</t>
  </si>
  <si>
    <t>Sm Au6</t>
  </si>
  <si>
    <t>Tb Au6</t>
  </si>
  <si>
    <t>I 4/m m m</t>
  </si>
  <si>
    <t>Ca11 Sb10</t>
  </si>
  <si>
    <t>Ca11 Bi10</t>
  </si>
  <si>
    <t>Ba2 Bi</t>
  </si>
  <si>
    <t>Eu11 Sb10</t>
  </si>
  <si>
    <t>Ge2 W</t>
  </si>
  <si>
    <t>La2 Sb</t>
  </si>
  <si>
    <t>Cu Ti2</t>
  </si>
  <si>
    <t>Sn F4</t>
  </si>
  <si>
    <t>Pb F4</t>
  </si>
  <si>
    <t>Ce C2</t>
  </si>
  <si>
    <t>Pr C2</t>
  </si>
  <si>
    <t>Nd C2</t>
  </si>
  <si>
    <t>Ho C2</t>
  </si>
  <si>
    <t>Ga5 Mg2</t>
  </si>
  <si>
    <t>Yb C2</t>
  </si>
  <si>
    <t>Tm C2</t>
  </si>
  <si>
    <t>Er C2</t>
  </si>
  <si>
    <t>Hg2 F2</t>
  </si>
  <si>
    <t>Nb F4</t>
  </si>
  <si>
    <t>Sr O2</t>
  </si>
  <si>
    <t>F 4/m m m</t>
  </si>
  <si>
    <t>Yb11 Sb10</t>
  </si>
  <si>
    <t>La C2</t>
  </si>
  <si>
    <t>Xe F2</t>
  </si>
  <si>
    <t>Y Mn12</t>
  </si>
  <si>
    <t>Nd Mn12</t>
  </si>
  <si>
    <t>Gd Mn12</t>
  </si>
  <si>
    <t>Dy Mn12</t>
  </si>
  <si>
    <t>Ho Mn12</t>
  </si>
  <si>
    <t>Er Mn12</t>
  </si>
  <si>
    <t>W Si2</t>
  </si>
  <si>
    <t>Hg2 Cl2</t>
  </si>
  <si>
    <t>Ca O2</t>
  </si>
  <si>
    <t>Ba2 Cd</t>
  </si>
  <si>
    <t>Ba2 Hg</t>
  </si>
  <si>
    <t>Bi2 O2.7</t>
  </si>
  <si>
    <t>Fe N0.056</t>
  </si>
  <si>
    <t>Fe N0.0760</t>
  </si>
  <si>
    <t>Fe N0.0880</t>
  </si>
  <si>
    <t>Fe N0.0897</t>
  </si>
  <si>
    <t>Fe N0.0935</t>
  </si>
  <si>
    <t>Fe N0.0939</t>
  </si>
  <si>
    <t>Fe N0.0950</t>
  </si>
  <si>
    <t>Cs O2</t>
  </si>
  <si>
    <t>Bi2 O2.3</t>
  </si>
  <si>
    <t>La D2.25</t>
  </si>
  <si>
    <t>Mo Si2</t>
  </si>
  <si>
    <t>K4 C60</t>
  </si>
  <si>
    <t>Nd I2</t>
  </si>
  <si>
    <t>La I2</t>
  </si>
  <si>
    <t>Mn3 N2</t>
  </si>
  <si>
    <t>Lu C2</t>
  </si>
  <si>
    <t>Sr O1.95</t>
  </si>
  <si>
    <t>Hf3 Te2</t>
  </si>
  <si>
    <t>Tb D2.232</t>
  </si>
  <si>
    <t>U Si1.0147</t>
  </si>
  <si>
    <t>Sr2 Bi</t>
  </si>
  <si>
    <t>Ba2 Sb</t>
  </si>
  <si>
    <t>Sr2 Sb</t>
  </si>
  <si>
    <t>Ca2 Bi</t>
  </si>
  <si>
    <t>Ge Sb</t>
  </si>
  <si>
    <t>Dy C2</t>
  </si>
  <si>
    <t>Ho11 Ge10</t>
  </si>
  <si>
    <t>Sr2 As</t>
  </si>
  <si>
    <t>Ca2 As</t>
  </si>
  <si>
    <t>Ba2 As</t>
  </si>
  <si>
    <t>Hf D1.983</t>
  </si>
  <si>
    <t>Nb P0.95</t>
  </si>
  <si>
    <t>Nb N0.85</t>
  </si>
  <si>
    <t>Fe16 N2</t>
  </si>
  <si>
    <t>Ba O1.94</t>
  </si>
  <si>
    <t>Ba O1.86</t>
  </si>
  <si>
    <t>Ba O1.68</t>
  </si>
  <si>
    <t>Sr O1.978</t>
  </si>
  <si>
    <t>Sr O1.962</t>
  </si>
  <si>
    <t>Sr O1.9</t>
  </si>
  <si>
    <t>Zr D2</t>
  </si>
  <si>
    <t>Np68 Ge70</t>
  </si>
  <si>
    <t>Sr N2</t>
  </si>
  <si>
    <t>Bi6 O7</t>
  </si>
  <si>
    <t>Ce2 Sb</t>
  </si>
  <si>
    <t>V16 O3</t>
  </si>
  <si>
    <t>Pt2 Si</t>
  </si>
  <si>
    <t>Ti H2</t>
  </si>
  <si>
    <t>Sr11 Sb10</t>
  </si>
  <si>
    <t>Al0.2 Au0.8</t>
  </si>
  <si>
    <t>Al4 Ce</t>
  </si>
  <si>
    <t>Al Cr2</t>
  </si>
  <si>
    <t>Al3 Hf</t>
  </si>
  <si>
    <t>Al3 Nb</t>
  </si>
  <si>
    <t>Al2 Os</t>
  </si>
  <si>
    <t>Al3 Os2</t>
  </si>
  <si>
    <t>Al Re2</t>
  </si>
  <si>
    <t>Pu C2</t>
  </si>
  <si>
    <t>Sr11 Bi10</t>
  </si>
  <si>
    <t>Ba11 Bi10</t>
  </si>
  <si>
    <t>Y C2</t>
  </si>
  <si>
    <t>Al3 Ta</t>
  </si>
  <si>
    <t>Al3 V</t>
  </si>
  <si>
    <t>Ag2 Er</t>
  </si>
  <si>
    <t>Ag2 Ho</t>
  </si>
  <si>
    <t>Ag2 Tb</t>
  </si>
  <si>
    <t>Ag2 Tm</t>
  </si>
  <si>
    <t>Au2 Tm</t>
  </si>
  <si>
    <t>Au2 Yb</t>
  </si>
  <si>
    <t>Ag Zr2</t>
  </si>
  <si>
    <t>Au0.5 Cd1.5</t>
  </si>
  <si>
    <t>Au2 Dy</t>
  </si>
  <si>
    <t>Au2 Er</t>
  </si>
  <si>
    <t>Au Hf2</t>
  </si>
  <si>
    <t>Au2 Ho</t>
  </si>
  <si>
    <t>Au Mn2</t>
  </si>
  <si>
    <t>Au2 Mn</t>
  </si>
  <si>
    <t>Au2 Nb3</t>
  </si>
  <si>
    <t>Au2 Ti</t>
  </si>
  <si>
    <t>Ba Ga4</t>
  </si>
  <si>
    <t>Ba In4</t>
  </si>
  <si>
    <t>Be12 Cr</t>
  </si>
  <si>
    <t>Be12 Mo</t>
  </si>
  <si>
    <t>Bi0.06 In0.94</t>
  </si>
  <si>
    <t>Cd0.93 Hg1.07</t>
  </si>
  <si>
    <t>Cd Hg2</t>
  </si>
  <si>
    <t>Cd2 Hg</t>
  </si>
  <si>
    <t>Cd0.35 Hg0.65</t>
  </si>
  <si>
    <t>Cd0.55 Hg0.45</t>
  </si>
  <si>
    <t>Cd Ti2</t>
  </si>
  <si>
    <t>Tb C2</t>
  </si>
  <si>
    <t>U C1.86</t>
  </si>
  <si>
    <t>Au2 Tb</t>
  </si>
  <si>
    <t>Cu Hf2</t>
  </si>
  <si>
    <t>Cu4 Ti3</t>
  </si>
  <si>
    <t>Er Zn12</t>
  </si>
  <si>
    <t>Dy11 Sn10</t>
  </si>
  <si>
    <t>Eu Ga4</t>
  </si>
  <si>
    <t>Ga3 Hf</t>
  </si>
  <si>
    <t>Ga1.15 Mn2.85</t>
  </si>
  <si>
    <t>Ga4 Na</t>
  </si>
  <si>
    <t>Ga3 Nb</t>
  </si>
  <si>
    <t>Ga0.35 Ni0.65</t>
  </si>
  <si>
    <t>Ga Pu</t>
  </si>
  <si>
    <t>Ga4 Sr</t>
  </si>
  <si>
    <t>Ga3 Ta</t>
  </si>
  <si>
    <t>Ga3 Ti</t>
  </si>
  <si>
    <t>Ga3 Zr</t>
  </si>
  <si>
    <t>Ga10 Hf11</t>
  </si>
  <si>
    <t>Hf2 Pd</t>
  </si>
  <si>
    <t>Hg2 Mg</t>
  </si>
  <si>
    <t>Ag2 Gd</t>
  </si>
  <si>
    <t>Lu Pb2</t>
  </si>
  <si>
    <t>Mg12 Nd</t>
  </si>
  <si>
    <t>Mg12 Pr</t>
  </si>
  <si>
    <t>Mn12 Y</t>
  </si>
  <si>
    <t>Mo U2</t>
  </si>
  <si>
    <t>Ni2 Ta</t>
  </si>
  <si>
    <t>Ni3 V</t>
  </si>
  <si>
    <t>Pd3 Ta</t>
  </si>
  <si>
    <t>Pd Ti2</t>
  </si>
  <si>
    <t>Pd Zr2</t>
  </si>
  <si>
    <t>Pt8 Ti</t>
  </si>
  <si>
    <t>Pt3 V</t>
  </si>
  <si>
    <t>Sc Zn12</t>
  </si>
  <si>
    <t>Sm Zn12</t>
  </si>
  <si>
    <t>Th Zn4</t>
  </si>
  <si>
    <t>V4 Zn5</t>
  </si>
  <si>
    <t>Y Zn12</t>
  </si>
  <si>
    <t>Yb11 Ge10</t>
  </si>
  <si>
    <t>Ta Al3</t>
  </si>
  <si>
    <t>Ti Ga3</t>
  </si>
  <si>
    <t>Ga4 Sc4.89</t>
  </si>
  <si>
    <t>Al11 Ti5</t>
  </si>
  <si>
    <t>Al3 Zr</t>
  </si>
  <si>
    <t>Ag2 Dy</t>
  </si>
  <si>
    <t>Al3 Dy</t>
  </si>
  <si>
    <t>Al3 Ti</t>
  </si>
  <si>
    <t>Cu Zr2</t>
  </si>
  <si>
    <t>Mn12 Th</t>
  </si>
  <si>
    <t>Nd2 Sb</t>
  </si>
  <si>
    <t>Lu11 Ge10</t>
  </si>
  <si>
    <t>Al4 Sr</t>
  </si>
  <si>
    <t>Sm C2</t>
  </si>
  <si>
    <t>Gd C2</t>
  </si>
  <si>
    <t>Fe12 Sm</t>
  </si>
  <si>
    <t>Zr Al3</t>
  </si>
  <si>
    <t>Ag Hf2</t>
  </si>
  <si>
    <t>Ag2 Lu</t>
  </si>
  <si>
    <t>Ag2 Sc</t>
  </si>
  <si>
    <t>Ag Ti2</t>
  </si>
  <si>
    <t>Ag2 Y</t>
  </si>
  <si>
    <t>Ag2 Zr</t>
  </si>
  <si>
    <t>Al4 Ba</t>
  </si>
  <si>
    <t>Al4 Ca</t>
  </si>
  <si>
    <t>Al4 Eu</t>
  </si>
  <si>
    <t>Hf Al3</t>
  </si>
  <si>
    <t>Nb Al3</t>
  </si>
  <si>
    <t>Al4 Nd</t>
  </si>
  <si>
    <t>Ni0.5 Al0.5</t>
  </si>
  <si>
    <t>Al4 Pr</t>
  </si>
  <si>
    <t>Ru2 Al3</t>
  </si>
  <si>
    <t>Al4 Sm</t>
  </si>
  <si>
    <t>Al Tc2</t>
  </si>
  <si>
    <t>Ti Al3</t>
  </si>
  <si>
    <t>V Al3</t>
  </si>
  <si>
    <t>Au2 Gd</t>
  </si>
  <si>
    <t>Au2 Hf</t>
  </si>
  <si>
    <t>Au2 Lu</t>
  </si>
  <si>
    <t>Au2 Sc</t>
  </si>
  <si>
    <t>Au2 Y</t>
  </si>
  <si>
    <t>Au2 Zr</t>
  </si>
  <si>
    <t>Au Zr2</t>
  </si>
  <si>
    <t>Sc B12</t>
  </si>
  <si>
    <t>Ba2 Zn</t>
  </si>
  <si>
    <t>Be12 Co</t>
  </si>
  <si>
    <t>Be12 Fe</t>
  </si>
  <si>
    <t>Be12 Mn</t>
  </si>
  <si>
    <t>Be12 Nb</t>
  </si>
  <si>
    <t>Be12 Ta</t>
  </si>
  <si>
    <t>Be12 Ti</t>
  </si>
  <si>
    <t>Be12 V</t>
  </si>
  <si>
    <t>Be12 W</t>
  </si>
  <si>
    <t>Ce2 Bi</t>
  </si>
  <si>
    <t>Eu11 Bi10</t>
  </si>
  <si>
    <t>La2 Bi</t>
  </si>
  <si>
    <t>Nd2 Bi</t>
  </si>
  <si>
    <t>Pr2 Bi</t>
  </si>
  <si>
    <t>Bi Ti2</t>
  </si>
  <si>
    <t>Pa C2</t>
  </si>
  <si>
    <t>Cd Hf2</t>
  </si>
  <si>
    <t>Cd Zr2</t>
  </si>
  <si>
    <t>Ce Mg12</t>
  </si>
  <si>
    <t>Ce11 Sn10</t>
  </si>
  <si>
    <t>Cu2 Sc</t>
  </si>
  <si>
    <t>Ti2 Cu3</t>
  </si>
  <si>
    <t>Dy Zn12</t>
  </si>
  <si>
    <t>Er11 Ge10</t>
  </si>
  <si>
    <t>Er11 Sn10</t>
  </si>
  <si>
    <t>Zr Ga3</t>
  </si>
  <si>
    <t>Gd11 Ge10</t>
  </si>
  <si>
    <t>Gd11 Sn10</t>
  </si>
  <si>
    <t>Gd Zn12</t>
  </si>
  <si>
    <t>Sc11 Ge10</t>
  </si>
  <si>
    <t>Tb11 Ge10</t>
  </si>
  <si>
    <t>Tm11 Ge10</t>
  </si>
  <si>
    <t>Ti D2</t>
  </si>
  <si>
    <t>Hf2 Hg</t>
  </si>
  <si>
    <t>Hf2 Zn</t>
  </si>
  <si>
    <t>Ho11 Sn10</t>
  </si>
  <si>
    <t>Ho Zn12</t>
  </si>
  <si>
    <t>In1.74 Pb0.26</t>
  </si>
  <si>
    <t>In1.74 Sn0.26</t>
  </si>
  <si>
    <t>Zr In3</t>
  </si>
  <si>
    <t>Lu Zn12</t>
  </si>
  <si>
    <t>Mn12 Pr</t>
  </si>
  <si>
    <t>Mn12 Tb</t>
  </si>
  <si>
    <t>Mn12 Tm</t>
  </si>
  <si>
    <t>Nb4 N2.62</t>
  </si>
  <si>
    <t>Nd11 Sn10</t>
  </si>
  <si>
    <t>Rb O2</t>
  </si>
  <si>
    <t>Pr11 Pb10</t>
  </si>
  <si>
    <t>Pd2 Ti</t>
  </si>
  <si>
    <t>Pd2 Zr</t>
  </si>
  <si>
    <t>Pr2 Sb</t>
  </si>
  <si>
    <t>Pt3 Sb</t>
  </si>
  <si>
    <t>Rh Ti2</t>
  </si>
  <si>
    <t>Sm2 Sb</t>
  </si>
  <si>
    <t>Yb11.7 Sb9.3</t>
  </si>
  <si>
    <t>Zr2 Sb</t>
  </si>
  <si>
    <t>Sm11 Sn10</t>
  </si>
  <si>
    <t>Tb11 Sn10</t>
  </si>
  <si>
    <t>Tm11 Sn10</t>
  </si>
  <si>
    <t>Y11 Sn10</t>
  </si>
  <si>
    <t>Tb Zn12</t>
  </si>
  <si>
    <t>Ti2 Zn</t>
  </si>
  <si>
    <t>Tm Zn12</t>
  </si>
  <si>
    <t>Zn5 V4</t>
  </si>
  <si>
    <t>Zn Zr2</t>
  </si>
  <si>
    <t>Fe8 N</t>
  </si>
  <si>
    <t>Zr2 D4</t>
  </si>
  <si>
    <t>In4 K</t>
  </si>
  <si>
    <t>In1.7 Li0.3</t>
  </si>
  <si>
    <t>In0.96 Mg0.04</t>
  </si>
  <si>
    <t>In0.9 Pb0.1</t>
  </si>
  <si>
    <t>In0.85 Pb0.15</t>
  </si>
  <si>
    <t>In0.25 Pd0.75</t>
  </si>
  <si>
    <t>In4 Rb</t>
  </si>
  <si>
    <t>In0.75 Sn0.25</t>
  </si>
  <si>
    <t>In0.8 Tl0.2</t>
  </si>
  <si>
    <t>In3 Zr</t>
  </si>
  <si>
    <t>Ti2 Sb</t>
  </si>
  <si>
    <t>Sr Ga4</t>
  </si>
  <si>
    <t>Au0.5 Ta0.5</t>
  </si>
  <si>
    <t>Ge0.45 Mn1.55</t>
  </si>
  <si>
    <t>Be12 Au</t>
  </si>
  <si>
    <t>Be12 Ag</t>
  </si>
  <si>
    <t>Be12 Pd</t>
  </si>
  <si>
    <t>Be12 Pt</t>
  </si>
  <si>
    <t>Mg2 Rh</t>
  </si>
  <si>
    <t>Mn0.88 Pd2.87</t>
  </si>
  <si>
    <t>Mn0.9 Pd2.9</t>
  </si>
  <si>
    <t>Mn0.88 Pd2.88</t>
  </si>
  <si>
    <t>Mn0.89 Pd2.89</t>
  </si>
  <si>
    <t>Nb3 Au2</t>
  </si>
  <si>
    <t>Mg Pd3</t>
  </si>
  <si>
    <t>Au2 Be</t>
  </si>
  <si>
    <t>Cr Be12</t>
  </si>
  <si>
    <t>V Be12</t>
  </si>
  <si>
    <t>Nb Be12</t>
  </si>
  <si>
    <t>Dy Ag2</t>
  </si>
  <si>
    <t>Rb2 In3</t>
  </si>
  <si>
    <t>Zr2 Cu</t>
  </si>
  <si>
    <t>Ru Zn3</t>
  </si>
  <si>
    <t>K2 Ga3</t>
  </si>
  <si>
    <t>Mo3 Sb7</t>
  </si>
  <si>
    <t>Cu2 N0.667</t>
  </si>
  <si>
    <t>Pt8 V</t>
  </si>
  <si>
    <t>Yb11 Bi10</t>
  </si>
  <si>
    <t>Eu Al4</t>
  </si>
  <si>
    <t>Y Ag2</t>
  </si>
  <si>
    <t>Tl Pd3</t>
  </si>
  <si>
    <t>Mn N</t>
  </si>
  <si>
    <t>Pd B0.19</t>
  </si>
  <si>
    <t>Yb Ga5</t>
  </si>
  <si>
    <t>Be Pd2</t>
  </si>
  <si>
    <t>Mg Er2</t>
  </si>
  <si>
    <t>Mg Tb2</t>
  </si>
  <si>
    <t>C60 Rb4</t>
  </si>
  <si>
    <t>Yb Si3</t>
  </si>
  <si>
    <t>Ho Si3</t>
  </si>
  <si>
    <t>La11 Sn10</t>
  </si>
  <si>
    <t>Ca N2</t>
  </si>
  <si>
    <t>Ca Ge3</t>
  </si>
  <si>
    <t>Ca Si3</t>
  </si>
  <si>
    <t>Y Si3</t>
  </si>
  <si>
    <t>Lu Si3</t>
  </si>
  <si>
    <t>Ca In</t>
  </si>
  <si>
    <t>Rb In4</t>
  </si>
  <si>
    <t>Lu11 Sn10</t>
  </si>
  <si>
    <t>Th Pt2</t>
  </si>
  <si>
    <t>Sr Ge3</t>
  </si>
  <si>
    <t>Ba Ge3</t>
  </si>
  <si>
    <t>I 4/m c m</t>
  </si>
  <si>
    <t>Y3 Rh2</t>
  </si>
  <si>
    <t>Sr S2</t>
  </si>
  <si>
    <t>Pu5 Ir3</t>
  </si>
  <si>
    <t>V5 As2.74</t>
  </si>
  <si>
    <t>Pt20 Pu31</t>
  </si>
  <si>
    <t>Pu31 Rh20</t>
  </si>
  <si>
    <t>Sr5 Sn3</t>
  </si>
  <si>
    <t>Bi3 In5</t>
  </si>
  <si>
    <t>Ca31 Sn20</t>
  </si>
  <si>
    <t>Pu5 Ru3</t>
  </si>
  <si>
    <t>Nb5 Ge3</t>
  </si>
  <si>
    <t>Cr5 Si3</t>
  </si>
  <si>
    <t>Pu5 Si3</t>
  </si>
  <si>
    <t>Nb5 Si3</t>
  </si>
  <si>
    <t>Ta5 Si3</t>
  </si>
  <si>
    <t>In Te</t>
  </si>
  <si>
    <t>K N3</t>
  </si>
  <si>
    <t>Mo2 B</t>
  </si>
  <si>
    <t>W2 B</t>
  </si>
  <si>
    <t>Fe Sn2</t>
  </si>
  <si>
    <t>Mn Sn2</t>
  </si>
  <si>
    <t>Zr2 Si</t>
  </si>
  <si>
    <t>Cs N3</t>
  </si>
  <si>
    <t>K O3</t>
  </si>
  <si>
    <t>Sc7 As3</t>
  </si>
  <si>
    <t>Mo5 Si3</t>
  </si>
  <si>
    <t>Ba Te2</t>
  </si>
  <si>
    <t>Ba5 Sn3</t>
  </si>
  <si>
    <t>Eu5 Ge3</t>
  </si>
  <si>
    <t>Eu5 Si3</t>
  </si>
  <si>
    <t>Sr5 Ge3</t>
  </si>
  <si>
    <t>Cr5 B3</t>
  </si>
  <si>
    <t>Ca5 Si3</t>
  </si>
  <si>
    <t>Ca5 Ge3</t>
  </si>
  <si>
    <t>Fe Ge2</t>
  </si>
  <si>
    <t>Ti Sb2</t>
  </si>
  <si>
    <t>Si Hf2</t>
  </si>
  <si>
    <t>Hf2 Ge</t>
  </si>
  <si>
    <t>Ta2 B</t>
  </si>
  <si>
    <t>Ta2 Si</t>
  </si>
  <si>
    <t>Mn2 B</t>
  </si>
  <si>
    <t>Ir3 Si</t>
  </si>
  <si>
    <t>Ta5 Ge3</t>
  </si>
  <si>
    <t>Cr5 Ge3</t>
  </si>
  <si>
    <t>V Sb2</t>
  </si>
  <si>
    <t>Np5 Ge3</t>
  </si>
  <si>
    <t>Au Pb2</t>
  </si>
  <si>
    <t>Mo5 Ge3</t>
  </si>
  <si>
    <t>Th2 Ge</t>
  </si>
  <si>
    <t>La5 Si3</t>
  </si>
  <si>
    <t>Cd2 K0.37</t>
  </si>
  <si>
    <t>Al Th2</t>
  </si>
  <si>
    <t>Al3 Zr5</t>
  </si>
  <si>
    <t>Ag In2</t>
  </si>
  <si>
    <t>Ag Th2</t>
  </si>
  <si>
    <t>Ag3 Yb5</t>
  </si>
  <si>
    <t>Au3 Ca5</t>
  </si>
  <si>
    <t>Au3 Cd5</t>
  </si>
  <si>
    <t>Au Na2</t>
  </si>
  <si>
    <t>Au Th2</t>
  </si>
  <si>
    <t>Au3 Yb5</t>
  </si>
  <si>
    <t>Ba5 Pb3</t>
  </si>
  <si>
    <t>Be Ta2</t>
  </si>
  <si>
    <t>Ce5 Ga3</t>
  </si>
  <si>
    <t>Ce5 Sn3</t>
  </si>
  <si>
    <t>Tl N3</t>
  </si>
  <si>
    <t>Ti3 Sb</t>
  </si>
  <si>
    <t>Tl Tl Se2</t>
  </si>
  <si>
    <t>Co Sc2</t>
  </si>
  <si>
    <t>Co Sn2</t>
  </si>
  <si>
    <t>Co Zr2</t>
  </si>
  <si>
    <t>Pd Tl2</t>
  </si>
  <si>
    <t>Pt Tl2</t>
  </si>
  <si>
    <t>Au Tl2</t>
  </si>
  <si>
    <t>Rh Pb2</t>
  </si>
  <si>
    <t>Pd Pb2</t>
  </si>
  <si>
    <t>Fe Zr2</t>
  </si>
  <si>
    <t>Ni Zr2</t>
  </si>
  <si>
    <t>Ga Zr2</t>
  </si>
  <si>
    <t>Rh Zr2</t>
  </si>
  <si>
    <t>Ni Hf2</t>
  </si>
  <si>
    <t>Ga Hf2</t>
  </si>
  <si>
    <t>Cu Th2</t>
  </si>
  <si>
    <t>Zn Th2</t>
  </si>
  <si>
    <t>Ga Th2</t>
  </si>
  <si>
    <t>Pd Th2</t>
  </si>
  <si>
    <t>In Th2</t>
  </si>
  <si>
    <t>Co Ta2</t>
  </si>
  <si>
    <t>Ni Ta2</t>
  </si>
  <si>
    <t>Dy5 Ga3</t>
  </si>
  <si>
    <t>Dy5 In3</t>
  </si>
  <si>
    <t>Eu5 Pb3</t>
  </si>
  <si>
    <t>Fe U6</t>
  </si>
  <si>
    <t>Ga5 Pd</t>
  </si>
  <si>
    <t>Ga2 Sc3</t>
  </si>
  <si>
    <t>Ga3 Nb5</t>
  </si>
  <si>
    <t>Tl2 Se2</t>
  </si>
  <si>
    <t>Hg Th2</t>
  </si>
  <si>
    <t>Ir3 Pu5</t>
  </si>
  <si>
    <t>Ni U6</t>
  </si>
  <si>
    <t>Os3 Pu5</t>
  </si>
  <si>
    <t>Pb2 Pd</t>
  </si>
  <si>
    <t>Pb2 Rh</t>
  </si>
  <si>
    <t>Rh2 Y3</t>
  </si>
  <si>
    <t>Ru Sn2</t>
  </si>
  <si>
    <t>Ca5 Hg3</t>
  </si>
  <si>
    <t>Cd3 Sr5</t>
  </si>
  <si>
    <t>Ag3 Ca5</t>
  </si>
  <si>
    <t>W5 Si3</t>
  </si>
  <si>
    <t>Sr5 In3</t>
  </si>
  <si>
    <t>V0.958 Sb2</t>
  </si>
  <si>
    <t>Nd5 Si3</t>
  </si>
  <si>
    <t>Ca5 Zn3</t>
  </si>
  <si>
    <t>Zr5 Al3</t>
  </si>
  <si>
    <t>Ce5 Si3</t>
  </si>
  <si>
    <t>Yb5 Ag3</t>
  </si>
  <si>
    <t>Hf2 Al</t>
  </si>
  <si>
    <t>Th2 Al</t>
  </si>
  <si>
    <t>Zr2 Al</t>
  </si>
  <si>
    <t>Am5 Si3</t>
  </si>
  <si>
    <t>Th2 Au</t>
  </si>
  <si>
    <t>Yb5 Au3</t>
  </si>
  <si>
    <t>Mn B2</t>
  </si>
  <si>
    <t>In5 Bi3</t>
  </si>
  <si>
    <t>Ca5 Ga3</t>
  </si>
  <si>
    <t>Ca5 Pt3</t>
  </si>
  <si>
    <t>Sr5 Cd3</t>
  </si>
  <si>
    <t>Ce5 Tl3</t>
  </si>
  <si>
    <t>Pu6 Co</t>
  </si>
  <si>
    <t>U6 Co</t>
  </si>
  <si>
    <t>Cr3 Si5</t>
  </si>
  <si>
    <t>Th2 Cu</t>
  </si>
  <si>
    <t>Dy3 Ga2</t>
  </si>
  <si>
    <t>Dy3 Ir2</t>
  </si>
  <si>
    <t>Dy3 Rh2</t>
  </si>
  <si>
    <t>Tl3 Dy5</t>
  </si>
  <si>
    <t>Er3 Ga2</t>
  </si>
  <si>
    <t>Ir2 Er3</t>
  </si>
  <si>
    <t>Er3 Ir2</t>
  </si>
  <si>
    <t>Er3 Rh2</t>
  </si>
  <si>
    <t>Er5 Tl3</t>
  </si>
  <si>
    <t>Fe Np6</t>
  </si>
  <si>
    <t>Fe Pu6</t>
  </si>
  <si>
    <t>Gd5 Ga3</t>
  </si>
  <si>
    <t>Ho3 Ga2</t>
  </si>
  <si>
    <t>La5 Ga3</t>
  </si>
  <si>
    <t>Lu3 Ga2</t>
  </si>
  <si>
    <t>Nb5 Ga3</t>
  </si>
  <si>
    <t>Nd5 Ga3</t>
  </si>
  <si>
    <t>Nd3 Ga2</t>
  </si>
  <si>
    <t>Pr5 Ga3</t>
  </si>
  <si>
    <t>Pu5 Ga3</t>
  </si>
  <si>
    <t>Sm5 Ga3</t>
  </si>
  <si>
    <t>Sm3 Ga2</t>
  </si>
  <si>
    <t>Ta5 Ga3</t>
  </si>
  <si>
    <t>Tb5 Ga3</t>
  </si>
  <si>
    <t>Tb3 Ga2</t>
  </si>
  <si>
    <t>Th2 Ga</t>
  </si>
  <si>
    <t>Ti5 Ga3</t>
  </si>
  <si>
    <t>Tm3 Ga2</t>
  </si>
  <si>
    <t>Y3 Ga2</t>
  </si>
  <si>
    <t>Zr2 Ga</t>
  </si>
  <si>
    <t>Gd5 In3</t>
  </si>
  <si>
    <t>Gd3 Ir2</t>
  </si>
  <si>
    <t>Gd3 Rh2</t>
  </si>
  <si>
    <t>V5 Ge3</t>
  </si>
  <si>
    <t>W5 Ge3</t>
  </si>
  <si>
    <t>Hf2 Ni</t>
  </si>
  <si>
    <t>Hf2 Si</t>
  </si>
  <si>
    <t>Ho5 In3</t>
  </si>
  <si>
    <t>Ho3 Ir2</t>
  </si>
  <si>
    <t>Ho3 Rh2</t>
  </si>
  <si>
    <t>Ho5 Tl3</t>
  </si>
  <si>
    <t>In5 Sb3</t>
  </si>
  <si>
    <t>Tb5 In3</t>
  </si>
  <si>
    <t>Th2 In</t>
  </si>
  <si>
    <t>Ir2 Tb3</t>
  </si>
  <si>
    <t>Ir2 Y3</t>
  </si>
  <si>
    <t>Ir Zr2</t>
  </si>
  <si>
    <t>La5 Sn3</t>
  </si>
  <si>
    <t>La5 Tl3</t>
  </si>
  <si>
    <t>Mn U6</t>
  </si>
  <si>
    <t>Nd5 Tl3</t>
  </si>
  <si>
    <t>Pu5 Pb3</t>
  </si>
  <si>
    <t>Sr5 Pb3</t>
  </si>
  <si>
    <t>Pr5 Si3</t>
  </si>
  <si>
    <t>Pr5 Tl3</t>
  </si>
  <si>
    <t>Rh2 Tb3</t>
  </si>
  <si>
    <t>U1.05 S2</t>
  </si>
  <si>
    <t>Tl Se</t>
  </si>
  <si>
    <t>U1.05 Se2</t>
  </si>
  <si>
    <t>Tc5 Si3</t>
  </si>
  <si>
    <t>V5 Si3</t>
  </si>
  <si>
    <t>Sm5 Tl3</t>
  </si>
  <si>
    <t>Yb5 Sn3</t>
  </si>
  <si>
    <t>Sr5 Tl3</t>
  </si>
  <si>
    <t>Tb5 Tl3</t>
  </si>
  <si>
    <t>Th2 Tl</t>
  </si>
  <si>
    <t>Th2 Zn</t>
  </si>
  <si>
    <t>W5 Zr3</t>
  </si>
  <si>
    <t>Pb Se2</t>
  </si>
  <si>
    <t>Co U6</t>
  </si>
  <si>
    <t>Ga3 Ta5</t>
  </si>
  <si>
    <t>Pr5 Sn3</t>
  </si>
  <si>
    <t>Pb2 Pt</t>
  </si>
  <si>
    <t>Ba4.81 Pb3</t>
  </si>
  <si>
    <t>Ga5 Ni</t>
  </si>
  <si>
    <t>Zr2 Co</t>
  </si>
  <si>
    <t>Pt Mg2</t>
  </si>
  <si>
    <t>Lu7 Sb3</t>
  </si>
  <si>
    <t>V0.96 Sb2</t>
  </si>
  <si>
    <t>Nb20 Si12</t>
  </si>
  <si>
    <t>Ta5 Si2.97</t>
  </si>
  <si>
    <t>I 41/a m d S</t>
  </si>
  <si>
    <t>U Si2</t>
  </si>
  <si>
    <t>I 41/a m d Z</t>
  </si>
  <si>
    <t>Ca Si2</t>
  </si>
  <si>
    <t>Eu Si2</t>
  </si>
  <si>
    <t>Sr Si2</t>
  </si>
  <si>
    <t>Zr9 S2</t>
  </si>
  <si>
    <t>Au Cl</t>
  </si>
  <si>
    <t>Pa Cl4</t>
  </si>
  <si>
    <t>U Cl4</t>
  </si>
  <si>
    <t>Np Cl4</t>
  </si>
  <si>
    <t>Sr4 Si7</t>
  </si>
  <si>
    <t>Pa Br4</t>
  </si>
  <si>
    <t>Cu16 O14.15</t>
  </si>
  <si>
    <t>In2 S3</t>
  </si>
  <si>
    <t>Ir B1.1</t>
  </si>
  <si>
    <t>Ce Si2</t>
  </si>
  <si>
    <t>Mo2 N</t>
  </si>
  <si>
    <t>Np Si2</t>
  </si>
  <si>
    <t>Pu Si2</t>
  </si>
  <si>
    <t>Cm Si2</t>
  </si>
  <si>
    <t>V51.61 O64</t>
  </si>
  <si>
    <t>V2 H1.091</t>
  </si>
  <si>
    <t>Pd D0.64</t>
  </si>
  <si>
    <t>Al10.666 O16</t>
  </si>
  <si>
    <t>Ce Si1.8</t>
  </si>
  <si>
    <t>Ce Si1.9</t>
  </si>
  <si>
    <t>U Si1.84</t>
  </si>
  <si>
    <t>Re4 B4</t>
  </si>
  <si>
    <t>Ti0.72 O2</t>
  </si>
  <si>
    <t>Ti0.784 O2</t>
  </si>
  <si>
    <t>La D2.47</t>
  </si>
  <si>
    <t>La D2.465</t>
  </si>
  <si>
    <t>La D2.475</t>
  </si>
  <si>
    <t>La D2.49</t>
  </si>
  <si>
    <t>La D2.48</t>
  </si>
  <si>
    <t>La D2.495</t>
  </si>
  <si>
    <t>La D2.485</t>
  </si>
  <si>
    <t>La D2.5</t>
  </si>
  <si>
    <t>La D2.51</t>
  </si>
  <si>
    <t>La D2.425</t>
  </si>
  <si>
    <t>La D2.46</t>
  </si>
  <si>
    <t>Cu4 O3</t>
  </si>
  <si>
    <t>Cl2 O</t>
  </si>
  <si>
    <t>Ti N0.61</t>
  </si>
  <si>
    <t>V2 D0.85</t>
  </si>
  <si>
    <t>Sr2 Si3</t>
  </si>
  <si>
    <t>Am Si2</t>
  </si>
  <si>
    <t>In As</t>
  </si>
  <si>
    <t>Y Ge2</t>
  </si>
  <si>
    <t>Gd Ge1.66</t>
  </si>
  <si>
    <t>Np Ge1.72</t>
  </si>
  <si>
    <t>V13 O16</t>
  </si>
  <si>
    <t>Nd Ge1.667</t>
  </si>
  <si>
    <t>Nd D2.272</t>
  </si>
  <si>
    <t>Nd D2.268</t>
  </si>
  <si>
    <t>Zr In2</t>
  </si>
  <si>
    <t>Np Si1.72</t>
  </si>
  <si>
    <t>Bi Sn</t>
  </si>
  <si>
    <t>Cd0.01 Sn0.99</t>
  </si>
  <si>
    <t>Ce3 Zn22</t>
  </si>
  <si>
    <t>Eu4 Ir</t>
  </si>
  <si>
    <t>Ga2 Th</t>
  </si>
  <si>
    <t>Ga Zr</t>
  </si>
  <si>
    <t>Ga2 Hf</t>
  </si>
  <si>
    <t>Nd Zn11</t>
  </si>
  <si>
    <t>Pb Th</t>
  </si>
  <si>
    <t>Pb U</t>
  </si>
  <si>
    <t>Pu3 Zn22</t>
  </si>
  <si>
    <t>Sr Si1.693</t>
  </si>
  <si>
    <t>Ba Cd11</t>
  </si>
  <si>
    <t>Th Si2</t>
  </si>
  <si>
    <t>Ce Zn11</t>
  </si>
  <si>
    <t>Nd3 Zn22</t>
  </si>
  <si>
    <t>Mg Al2</t>
  </si>
  <si>
    <t>Al2 S3</t>
  </si>
  <si>
    <t>Ti Al2</t>
  </si>
  <si>
    <t>Ca Zn11</t>
  </si>
  <si>
    <t>Eu Cd11</t>
  </si>
  <si>
    <t>Sr Cd11</t>
  </si>
  <si>
    <t>Ce Ge1.66</t>
  </si>
  <si>
    <t>Dy Ge1.66</t>
  </si>
  <si>
    <t>Dy Si1.5</t>
  </si>
  <si>
    <t>Er Si2</t>
  </si>
  <si>
    <t>Eu Zn11</t>
  </si>
  <si>
    <t>Ti Ga2</t>
  </si>
  <si>
    <t>Ga2 Ti</t>
  </si>
  <si>
    <t>Gd Ge2</t>
  </si>
  <si>
    <t>Gd2 Ge3</t>
  </si>
  <si>
    <t>Gd Ge1.67</t>
  </si>
  <si>
    <t>Gd3 Zn22</t>
  </si>
  <si>
    <t>Ho Ge1.66</t>
  </si>
  <si>
    <t>La2 Ge3</t>
  </si>
  <si>
    <t>La Ge1.56</t>
  </si>
  <si>
    <t>Nd Ge1.5</t>
  </si>
  <si>
    <t>Nd Ge2</t>
  </si>
  <si>
    <t>Ge2 Nd</t>
  </si>
  <si>
    <t>Pr Ge1.6</t>
  </si>
  <si>
    <t>Pr Ge1.75</t>
  </si>
  <si>
    <t>Ge2 Pu</t>
  </si>
  <si>
    <t>Sm Ge2</t>
  </si>
  <si>
    <t>Y Ge1.67</t>
  </si>
  <si>
    <t>La Zn11</t>
  </si>
  <si>
    <t>La3 Zn22</t>
  </si>
  <si>
    <t>Pr Pb2</t>
  </si>
  <si>
    <t>Pu Pb2</t>
  </si>
  <si>
    <t>Pr Zn11</t>
  </si>
  <si>
    <t>Pr3 Zn22</t>
  </si>
  <si>
    <t>Pu Sn2</t>
  </si>
  <si>
    <t>Sm3 Zn22</t>
  </si>
  <si>
    <t>Yb Zn11</t>
  </si>
  <si>
    <t>Mo2 N0.76</t>
  </si>
  <si>
    <t>Ce2 Ge3</t>
  </si>
  <si>
    <t>Pr2 Ge3</t>
  </si>
  <si>
    <t>In P</t>
  </si>
  <si>
    <t>In0.05 Sn0.95</t>
  </si>
  <si>
    <t>Sc Sn2</t>
  </si>
  <si>
    <t>Gd Ge1.57</t>
  </si>
  <si>
    <t>Bi0.867 In0.133</t>
  </si>
  <si>
    <t>Cd11 Eu</t>
  </si>
  <si>
    <t>Pr Si1.96</t>
  </si>
  <si>
    <t>Ni15 O16</t>
  </si>
  <si>
    <t>Pu Ge2</t>
  </si>
  <si>
    <t>Mn2 Y</t>
  </si>
  <si>
    <t>Th Ga2</t>
  </si>
  <si>
    <t>V Ge1.82</t>
  </si>
  <si>
    <t>Mn Si1.736</t>
  </si>
  <si>
    <t>V51.6 O64</t>
  </si>
  <si>
    <t>Li Ag</t>
  </si>
  <si>
    <t>Sr Zn11</t>
  </si>
  <si>
    <t>Si2 Yb</t>
  </si>
  <si>
    <t>La Ge1.8</t>
  </si>
  <si>
    <t>Ce Ge1.72</t>
  </si>
  <si>
    <t>Sm Ge1.73</t>
  </si>
  <si>
    <t>I 41/a c d Z</t>
  </si>
  <si>
    <t>Zn I2</t>
  </si>
  <si>
    <t>B20 H16</t>
  </si>
  <si>
    <t>Li P7</t>
  </si>
  <si>
    <t>I 41/a c d S</t>
  </si>
  <si>
    <t>Zn Br2</t>
  </si>
  <si>
    <t>K2 C2</t>
  </si>
  <si>
    <t>Na Sn</t>
  </si>
  <si>
    <t>Be3 P2</t>
  </si>
  <si>
    <t>Na4 Sn4</t>
  </si>
  <si>
    <t>K4 Sn4</t>
  </si>
  <si>
    <t>Rb4 Pb4</t>
  </si>
  <si>
    <t>Rb4 Sn4</t>
  </si>
  <si>
    <t>Cs4 Sn4</t>
  </si>
  <si>
    <t>K Sn</t>
  </si>
  <si>
    <t>Na Pb</t>
  </si>
  <si>
    <t>Pd16 Sn32</t>
  </si>
  <si>
    <t>K8 Pb8</t>
  </si>
  <si>
    <t>Cs Ge</t>
  </si>
  <si>
    <t>Cs Pb</t>
  </si>
  <si>
    <t>Cs Si</t>
  </si>
  <si>
    <t>Cs Sn</t>
  </si>
  <si>
    <t>K Ge</t>
  </si>
  <si>
    <t>Rb Ge</t>
  </si>
  <si>
    <t>K Pb</t>
  </si>
  <si>
    <t>K Si</t>
  </si>
  <si>
    <t>Rb Pb</t>
  </si>
  <si>
    <t>Rb Si</t>
  </si>
  <si>
    <t>Rb Sn</t>
  </si>
  <si>
    <t>Rh Sn4</t>
  </si>
  <si>
    <t>Pt Ga2</t>
  </si>
  <si>
    <t>Bi7 Cl10</t>
  </si>
  <si>
    <t>Na P7</t>
  </si>
  <si>
    <t>P 3</t>
  </si>
  <si>
    <t>Cr Br3</t>
  </si>
  <si>
    <t>Ni2 H</t>
  </si>
  <si>
    <t>Al5 Mo</t>
  </si>
  <si>
    <t>Si1.016 O2</t>
  </si>
  <si>
    <t>Au1.01 Cd0.99</t>
  </si>
  <si>
    <t>Zn O</t>
  </si>
  <si>
    <t>Zn0.98 O</t>
  </si>
  <si>
    <t>Mg O</t>
  </si>
  <si>
    <t>P 31</t>
  </si>
  <si>
    <t>Fe7 Se8</t>
  </si>
  <si>
    <t>Ti5.73 C3.72</t>
  </si>
  <si>
    <t>Nb6 C4.73</t>
  </si>
  <si>
    <t>Ir Ge4</t>
  </si>
  <si>
    <t>Nb6 C4.87</t>
  </si>
  <si>
    <t>S5 Se4</t>
  </si>
  <si>
    <t>V6 C5</t>
  </si>
  <si>
    <t>R 3 H</t>
  </si>
  <si>
    <t>Fe12 As5</t>
  </si>
  <si>
    <t>Pd7 P3</t>
  </si>
  <si>
    <t>Pd8 Sb3</t>
  </si>
  <si>
    <t>Tl2 S</t>
  </si>
  <si>
    <t>Au5 Sn</t>
  </si>
  <si>
    <t>Pd8 Bi3</t>
  </si>
  <si>
    <t>In Mg3</t>
  </si>
  <si>
    <t>W2 N3</t>
  </si>
  <si>
    <t>Mg9 Sn5</t>
  </si>
  <si>
    <t>P -3</t>
  </si>
  <si>
    <t>W2 N</t>
  </si>
  <si>
    <t>Fe Cl3</t>
  </si>
  <si>
    <t>C60 I3.83</t>
  </si>
  <si>
    <t>Mg2 Sn1.1</t>
  </si>
  <si>
    <t>Mg2 Ge1.1</t>
  </si>
  <si>
    <t>C3 N4</t>
  </si>
  <si>
    <t>W1.83 B9</t>
  </si>
  <si>
    <t>Cu10 Sb3</t>
  </si>
  <si>
    <t>Pd25 Ge9</t>
  </si>
  <si>
    <t>Ag1.5 Zn1.5</t>
  </si>
  <si>
    <t>Au7 In3</t>
  </si>
  <si>
    <t>In3 Au10</t>
  </si>
  <si>
    <t>Ge9 Pd25</t>
  </si>
  <si>
    <t>Ag6.48 Ga2.52</t>
  </si>
  <si>
    <t>R -3 H</t>
  </si>
  <si>
    <t>Ga40.392 Mo7.396</t>
  </si>
  <si>
    <t>Pd15 P2</t>
  </si>
  <si>
    <t>Rh2 Sm3</t>
  </si>
  <si>
    <t>R -3 R</t>
  </si>
  <si>
    <t>Mn0.83 Si0.11</t>
  </si>
  <si>
    <t>Pr7 O12</t>
  </si>
  <si>
    <t>Te4 O9</t>
  </si>
  <si>
    <t>Er3 Ni2</t>
  </si>
  <si>
    <t>Rh3 Te8</t>
  </si>
  <si>
    <t>Ce7 O12</t>
  </si>
  <si>
    <t>Mo3 Se4</t>
  </si>
  <si>
    <t>Cr2 S3</t>
  </si>
  <si>
    <t>Ga41 V8</t>
  </si>
  <si>
    <t>Pu3 Pd4</t>
  </si>
  <si>
    <t>As I3</t>
  </si>
  <si>
    <t>Pt Br3</t>
  </si>
  <si>
    <t>Re6 P13</t>
  </si>
  <si>
    <t>W Cl6</t>
  </si>
  <si>
    <t>Bi I3</t>
  </si>
  <si>
    <t>Rh3 Se8</t>
  </si>
  <si>
    <t>Sc7 Cl12</t>
  </si>
  <si>
    <t>Sc Cl3</t>
  </si>
  <si>
    <t>V Cl3</t>
  </si>
  <si>
    <t>Zr6 I12</t>
  </si>
  <si>
    <t>Se5 S</t>
  </si>
  <si>
    <t>Mo6 Te8</t>
  </si>
  <si>
    <t>W Br6</t>
  </si>
  <si>
    <t>Zr6 Cl12</t>
  </si>
  <si>
    <t>Zr6 Br12</t>
  </si>
  <si>
    <t>Tb7 O12</t>
  </si>
  <si>
    <t>C60 Br26</t>
  </si>
  <si>
    <t>Ir2.915 Te8</t>
  </si>
  <si>
    <t>Fe0.925 O</t>
  </si>
  <si>
    <t>Fe O</t>
  </si>
  <si>
    <t>Re12 P26</t>
  </si>
  <si>
    <t>Mo6 S8</t>
  </si>
  <si>
    <t>Ir2.32 Se6.74</t>
  </si>
  <si>
    <t>Ir3 Se8</t>
  </si>
  <si>
    <t>Pd20 Te7</t>
  </si>
  <si>
    <t>Cr2 Se3</t>
  </si>
  <si>
    <t>Ir7 Se20.2</t>
  </si>
  <si>
    <t>Fe Br3</t>
  </si>
  <si>
    <t>Ni F3</t>
  </si>
  <si>
    <t>Cr1.89 S3</t>
  </si>
  <si>
    <t>Yb Br3</t>
  </si>
  <si>
    <t>Pd20 Sb7</t>
  </si>
  <si>
    <t>W6 Cl18</t>
  </si>
  <si>
    <t>Al30 Mg23</t>
  </si>
  <si>
    <t>Al Pd</t>
  </si>
  <si>
    <t>Ag2 Sr3</t>
  </si>
  <si>
    <t>Au2 Sr3</t>
  </si>
  <si>
    <t>Eu3 Pd2</t>
  </si>
  <si>
    <t>Ni4 Ti3</t>
  </si>
  <si>
    <t>Pt4 Yb3</t>
  </si>
  <si>
    <t>Pt Cl3</t>
  </si>
  <si>
    <t>W6 Cl17.742</t>
  </si>
  <si>
    <t>Th3 Au4</t>
  </si>
  <si>
    <t>Ce3 Rh2</t>
  </si>
  <si>
    <t>Ba3 Au2</t>
  </si>
  <si>
    <t>Eu3 Au2</t>
  </si>
  <si>
    <t>Ca3 Pd2</t>
  </si>
  <si>
    <t>Ca3 Pt2</t>
  </si>
  <si>
    <t>Ce3 O5</t>
  </si>
  <si>
    <t>Ce3 Pd4</t>
  </si>
  <si>
    <t>Ce3 Pt2</t>
  </si>
  <si>
    <t>Ce3 Pt4</t>
  </si>
  <si>
    <t>Dy3 Pd4</t>
  </si>
  <si>
    <t>Dy3 Pt4</t>
  </si>
  <si>
    <t>Er3 Pd4</t>
  </si>
  <si>
    <t>Er3 Pt4</t>
  </si>
  <si>
    <t>Eu3 Pt2</t>
  </si>
  <si>
    <t>Fe3.2 Mo2.1</t>
  </si>
  <si>
    <t>Fe3.3 Mo2</t>
  </si>
  <si>
    <t>Mo8 Ga41</t>
  </si>
  <si>
    <t>Gd3 Pd4</t>
  </si>
  <si>
    <t>Gd3 Pt4</t>
  </si>
  <si>
    <t>Ho3 Pd4</t>
  </si>
  <si>
    <t>Ho3 Pt4</t>
  </si>
  <si>
    <t>Ir3 S8</t>
  </si>
  <si>
    <t>Ir3 Te8</t>
  </si>
  <si>
    <t>La3 Pd4</t>
  </si>
  <si>
    <t>La3 Pt2</t>
  </si>
  <si>
    <t>La3 Pt4</t>
  </si>
  <si>
    <t>Lu3 Pd4</t>
  </si>
  <si>
    <t>Lu3 Pt4</t>
  </si>
  <si>
    <t>Mn44.1 Si8.9</t>
  </si>
  <si>
    <t>Mn45.2 Si7.8</t>
  </si>
  <si>
    <t>Mn44.2 Ti8.8</t>
  </si>
  <si>
    <t>Mo3 Te4</t>
  </si>
  <si>
    <t>Nd3 Pd4</t>
  </si>
  <si>
    <t>Nd3 Pt2</t>
  </si>
  <si>
    <t>Nd3 Pt4</t>
  </si>
  <si>
    <t>Nd3 Rh2</t>
  </si>
  <si>
    <t>Pr3 O5</t>
  </si>
  <si>
    <t>Tb3 O5</t>
  </si>
  <si>
    <t>Pr3 Pd4</t>
  </si>
  <si>
    <t>Pd4 Pu3</t>
  </si>
  <si>
    <t>Sm3 Pd4</t>
  </si>
  <si>
    <t>Pd4 Tb3</t>
  </si>
  <si>
    <t>Th3 Pd4</t>
  </si>
  <si>
    <t>Tm3 Pd4</t>
  </si>
  <si>
    <t>Y3 Pd2</t>
  </si>
  <si>
    <t>Y3 Pd4</t>
  </si>
  <si>
    <t>Yb3 Pd4</t>
  </si>
  <si>
    <t>Pr3 Pt2</t>
  </si>
  <si>
    <t>Pr3 Rh2</t>
  </si>
  <si>
    <t>Sm3 Pt4</t>
  </si>
  <si>
    <t>Sr3 Pt2</t>
  </si>
  <si>
    <t>Tb3 Pt4</t>
  </si>
  <si>
    <t>Tm3 Pt4</t>
  </si>
  <si>
    <t>Yb3 Pt4</t>
  </si>
  <si>
    <t>La3 Rh2</t>
  </si>
  <si>
    <t>Y I3</t>
  </si>
  <si>
    <t>Si60 O120</t>
  </si>
  <si>
    <t>Hf O0.1667</t>
  </si>
  <si>
    <t>Pr3 Pt4</t>
  </si>
  <si>
    <t>Ag2 Ba3</t>
  </si>
  <si>
    <t>Ca3 Au4</t>
  </si>
  <si>
    <t>U11 Ni16</t>
  </si>
  <si>
    <t>Zr3 Pd4</t>
  </si>
  <si>
    <t>Nd3 Au4</t>
  </si>
  <si>
    <t>Ru11 Lu20</t>
  </si>
  <si>
    <t>Cd41 Ir8</t>
  </si>
  <si>
    <t>Re Cl6</t>
  </si>
  <si>
    <t>La3 Ir2</t>
  </si>
  <si>
    <t>I6 Si2</t>
  </si>
  <si>
    <t>P 3 1 2</t>
  </si>
  <si>
    <t>Fe3 N</t>
  </si>
  <si>
    <t>Fe24 N10</t>
  </si>
  <si>
    <t>Ti3 O</t>
  </si>
  <si>
    <t>Fe3 N1.08</t>
  </si>
  <si>
    <t>Fe3 N0.94</t>
  </si>
  <si>
    <t>Ga2.41 Sm0.86</t>
  </si>
  <si>
    <t>P 3 2 1</t>
  </si>
  <si>
    <t>Ni31 Si12</t>
  </si>
  <si>
    <t>La2 O3</t>
  </si>
  <si>
    <t>Ce2 O3</t>
  </si>
  <si>
    <t>Nd2 O3</t>
  </si>
  <si>
    <t>Fe F3</t>
  </si>
  <si>
    <t>Co F3</t>
  </si>
  <si>
    <t>Rh F3</t>
  </si>
  <si>
    <t>Pd F3</t>
  </si>
  <si>
    <t>Li7 Pb2</t>
  </si>
  <si>
    <t>Pt Zn1.68</t>
  </si>
  <si>
    <t>Mn2 P</t>
  </si>
  <si>
    <t>Ni2 P</t>
  </si>
  <si>
    <t>P 31 1 2</t>
  </si>
  <si>
    <t>Lu Ni4</t>
  </si>
  <si>
    <t>P 31 2 1</t>
  </si>
  <si>
    <t>Ni17 S18</t>
  </si>
  <si>
    <t>Hg S</t>
  </si>
  <si>
    <t>Ti6 C3.75</t>
  </si>
  <si>
    <t>Rh Ge4</t>
  </si>
  <si>
    <t>Pd20 Sn13</t>
  </si>
  <si>
    <t>Te0.25 Se0.75</t>
  </si>
  <si>
    <t>Te0.5 Se0.5</t>
  </si>
  <si>
    <t>Be F2</t>
  </si>
  <si>
    <t>P 32 1 2</t>
  </si>
  <si>
    <t>P 32 2 1</t>
  </si>
  <si>
    <t>V7 S8</t>
  </si>
  <si>
    <t>Hg Se</t>
  </si>
  <si>
    <t>Pd7.19 Sn4.31</t>
  </si>
  <si>
    <t>R 3 2 R</t>
  </si>
  <si>
    <t>Ni3 S2</t>
  </si>
  <si>
    <t>R 3 2 H</t>
  </si>
  <si>
    <t>Zr3 O</t>
  </si>
  <si>
    <t>Ni3 Se2</t>
  </si>
  <si>
    <t>Sc F3</t>
  </si>
  <si>
    <t>Al7 Te10</t>
  </si>
  <si>
    <t>Ga7 Te10</t>
  </si>
  <si>
    <t>In7 Te10</t>
  </si>
  <si>
    <t>Hg Mg3</t>
  </si>
  <si>
    <t>Ni3 S1.783</t>
  </si>
  <si>
    <t>Ni2.548 S2</t>
  </si>
  <si>
    <t>Zn5.24 Sb5</t>
  </si>
  <si>
    <t>Mn12 Ge5</t>
  </si>
  <si>
    <t>P 3 m 1</t>
  </si>
  <si>
    <t>Cd I2</t>
  </si>
  <si>
    <t>Pb I2</t>
  </si>
  <si>
    <t>Pb1.785 I3.570</t>
  </si>
  <si>
    <t>Cu1.81 Te</t>
  </si>
  <si>
    <t>Zn S</t>
  </si>
  <si>
    <t>Si C</t>
  </si>
  <si>
    <t>Cu7 Te4</t>
  </si>
  <si>
    <t>Cu1.79 Te</t>
  </si>
  <si>
    <t>P 3 1 m</t>
  </si>
  <si>
    <t>Ba21 Al40</t>
  </si>
  <si>
    <t>Au6.05 Zn12.51</t>
  </si>
  <si>
    <t>P 3 c 1</t>
  </si>
  <si>
    <t>Mn5.11 Ge2</t>
  </si>
  <si>
    <t>Mn23 Ge9</t>
  </si>
  <si>
    <t>Pt18 Al70.92</t>
  </si>
  <si>
    <t>P 3 1 c</t>
  </si>
  <si>
    <t>Se Br4</t>
  </si>
  <si>
    <t>Si3 N4</t>
  </si>
  <si>
    <t>Ti6 O</t>
  </si>
  <si>
    <t>Si2.925 N3.99</t>
  </si>
  <si>
    <t>Si2.985 N4.38</t>
  </si>
  <si>
    <t>Ge3 N4.22</t>
  </si>
  <si>
    <t>W1.1 N</t>
  </si>
  <si>
    <t>Ge3 N4</t>
  </si>
  <si>
    <t>Ir9 Al28</t>
  </si>
  <si>
    <t>R 3 m R</t>
  </si>
  <si>
    <t>Cr5 Al8</t>
  </si>
  <si>
    <t>R 3 m H</t>
  </si>
  <si>
    <t>Al4 C3</t>
  </si>
  <si>
    <t>Ti9.2 S16</t>
  </si>
  <si>
    <t>Mo Se2</t>
  </si>
  <si>
    <t>In2 Se3</t>
  </si>
  <si>
    <t>Zr Cl2</t>
  </si>
  <si>
    <t>Li5 B4</t>
  </si>
  <si>
    <t>Ta1.11 Se2</t>
  </si>
  <si>
    <t>Nb1.06 S2</t>
  </si>
  <si>
    <t>Ni S</t>
  </si>
  <si>
    <t>Bi2 Te3</t>
  </si>
  <si>
    <t>Mo S2</t>
  </si>
  <si>
    <t>Bi O</t>
  </si>
  <si>
    <t>Ag Te3</t>
  </si>
  <si>
    <t>Cu1.8 S</t>
  </si>
  <si>
    <t>Ti0.98 S3</t>
  </si>
  <si>
    <t>Ta1.08 S2</t>
  </si>
  <si>
    <t>W S2</t>
  </si>
  <si>
    <t>Ni Se</t>
  </si>
  <si>
    <t>Nb1.2 S2</t>
  </si>
  <si>
    <t>Fe3 S4</t>
  </si>
  <si>
    <t>R 3 m HR</t>
  </si>
  <si>
    <t>Cu7 Hg6</t>
  </si>
  <si>
    <t>Nb1.09 S2</t>
  </si>
  <si>
    <t>Ga Se</t>
  </si>
  <si>
    <t>Al16 Cr9.5</t>
  </si>
  <si>
    <t>Al8 Cr5</t>
  </si>
  <si>
    <t>Mn5 Al8</t>
  </si>
  <si>
    <t>Ti8 C5</t>
  </si>
  <si>
    <t>Ga13 Mn13</t>
  </si>
  <si>
    <t>Sn4 As3</t>
  </si>
  <si>
    <t>As Se2</t>
  </si>
  <si>
    <t>Sb0.94 As1.06</t>
  </si>
  <si>
    <t>Sb1.02 As0.98</t>
  </si>
  <si>
    <t>Sb0.95 As1.05</t>
  </si>
  <si>
    <t>Pr2 Fe17</t>
  </si>
  <si>
    <t>Pr2.05 Co16.90</t>
  </si>
  <si>
    <t>Mg36 Al61.7</t>
  </si>
  <si>
    <t>Au4.27 Zn8.26</t>
  </si>
  <si>
    <t>Au4.84 Zn7.85</t>
  </si>
  <si>
    <t>Au4.58 Zn8.12</t>
  </si>
  <si>
    <t>Au4.42 Zn8.19</t>
  </si>
  <si>
    <t>Ta1.13 S2</t>
  </si>
  <si>
    <t>R 3 c H</t>
  </si>
  <si>
    <t>R 3 c R</t>
  </si>
  <si>
    <t>P4 O10</t>
  </si>
  <si>
    <t>Ga2 I4</t>
  </si>
  <si>
    <t>Ni8 P3</t>
  </si>
  <si>
    <t>C O</t>
  </si>
  <si>
    <t>Yb4 As3</t>
  </si>
  <si>
    <t>Te16 Si38</t>
  </si>
  <si>
    <t>P -3 1 m</t>
  </si>
  <si>
    <t>Nb0.77 N0.357</t>
  </si>
  <si>
    <t>Ta N0.43</t>
  </si>
  <si>
    <t>V2 N</t>
  </si>
  <si>
    <t>Ta2 C</t>
  </si>
  <si>
    <t>Ag6 O2</t>
  </si>
  <si>
    <t>Si Te2</t>
  </si>
  <si>
    <t>Mo Cl4</t>
  </si>
  <si>
    <t>Cr2 N</t>
  </si>
  <si>
    <t>Si6 P2.54</t>
  </si>
  <si>
    <t>Zr Cl3</t>
  </si>
  <si>
    <t>Mo N</t>
  </si>
  <si>
    <t>Yb D2.67</t>
  </si>
  <si>
    <t>Yb3 D8</t>
  </si>
  <si>
    <t>W2 C0.85</t>
  </si>
  <si>
    <t>W2 C0.84</t>
  </si>
  <si>
    <t>Cu10 Sn3</t>
  </si>
  <si>
    <t>Ta2 N</t>
  </si>
  <si>
    <t>Cr2 N0.91</t>
  </si>
  <si>
    <t>W2 C0.953</t>
  </si>
  <si>
    <t>Cr2 N0.93</t>
  </si>
  <si>
    <t>Cr2 N0.95</t>
  </si>
  <si>
    <t>P -3 1 c</t>
  </si>
  <si>
    <t>Cr2 Te3</t>
  </si>
  <si>
    <t>Cr5 S6</t>
  </si>
  <si>
    <t>Pu F3</t>
  </si>
  <si>
    <t>Np F3</t>
  </si>
  <si>
    <t>Si2 Te3</t>
  </si>
  <si>
    <t>Cr2.01 Te3</t>
  </si>
  <si>
    <t>Pt3 Tl2</t>
  </si>
  <si>
    <t>Pt3 In2</t>
  </si>
  <si>
    <t>In2 Pt3</t>
  </si>
  <si>
    <t>Hf O0.208</t>
  </si>
  <si>
    <t>P -3 m 1</t>
  </si>
  <si>
    <t>U Cl6</t>
  </si>
  <si>
    <t>Mg3 Sb2</t>
  </si>
  <si>
    <t>Ti5.36 S8</t>
  </si>
  <si>
    <t>Ti Te2</t>
  </si>
  <si>
    <t>V Cl2</t>
  </si>
  <si>
    <t>Cu3 P</t>
  </si>
  <si>
    <t>Mg Cl2</t>
  </si>
  <si>
    <t>Ag2 O</t>
  </si>
  <si>
    <t>Sb2 Te2</t>
  </si>
  <si>
    <t>Ti Cl2</t>
  </si>
  <si>
    <t>Ti2 O</t>
  </si>
  <si>
    <t>Mg3 As2</t>
  </si>
  <si>
    <t>Ti Br2</t>
  </si>
  <si>
    <t>Rh Te2</t>
  </si>
  <si>
    <t>Zr0.667 Cl2</t>
  </si>
  <si>
    <t>V1.005 Se2</t>
  </si>
  <si>
    <t>Ag2 F</t>
  </si>
  <si>
    <t>Bi2 Se2</t>
  </si>
  <si>
    <t>Sn S2</t>
  </si>
  <si>
    <t>Ge I2</t>
  </si>
  <si>
    <t>Zr1.05 Cl2</t>
  </si>
  <si>
    <t>Mn I2</t>
  </si>
  <si>
    <t>Bi Te</t>
  </si>
  <si>
    <t>Mn Br2</t>
  </si>
  <si>
    <t>Pr2 O3</t>
  </si>
  <si>
    <t>Fe Cl2</t>
  </si>
  <si>
    <t>Sc0.93 I2</t>
  </si>
  <si>
    <t>Cr4.14 Te8</t>
  </si>
  <si>
    <t>Pt Te2</t>
  </si>
  <si>
    <t>Pt Se2</t>
  </si>
  <si>
    <t>Pt S2</t>
  </si>
  <si>
    <t>Pd Te2</t>
  </si>
  <si>
    <t>Sn P0.94</t>
  </si>
  <si>
    <t>Sb2 Te</t>
  </si>
  <si>
    <t>Pu2 O3</t>
  </si>
  <si>
    <t>Bi1.007 Se0.993</t>
  </si>
  <si>
    <t>Ni1.055 Te2</t>
  </si>
  <si>
    <t>V Se2</t>
  </si>
  <si>
    <t>Fe2 Si</t>
  </si>
  <si>
    <t>Ti1.083 S2</t>
  </si>
  <si>
    <t>Ta2 C0.95</t>
  </si>
  <si>
    <t>V1.04 Se2</t>
  </si>
  <si>
    <t>V1.13 Se2</t>
  </si>
  <si>
    <t>V1.156 Se2</t>
  </si>
  <si>
    <t>V0.87 S</t>
  </si>
  <si>
    <t>Ti1.026 S2</t>
  </si>
  <si>
    <t>Ni Te2</t>
  </si>
  <si>
    <t>Eu Ge2</t>
  </si>
  <si>
    <t>Sn Se2</t>
  </si>
  <si>
    <t>Tm I2</t>
  </si>
  <si>
    <t>Co1.67 Te2</t>
  </si>
  <si>
    <t>Co1.11 Te2</t>
  </si>
  <si>
    <t>Ta N0.5</t>
  </si>
  <si>
    <t>Zr S2</t>
  </si>
  <si>
    <t>Nb10 Ge7</t>
  </si>
  <si>
    <t>Th2 N3</t>
  </si>
  <si>
    <t>U2 N3</t>
  </si>
  <si>
    <t>Co D0.38</t>
  </si>
  <si>
    <t>Co D0.5</t>
  </si>
  <si>
    <t>Co O1.92</t>
  </si>
  <si>
    <t>Si H</t>
  </si>
  <si>
    <t>Bi8 Se7</t>
  </si>
  <si>
    <t>Hf Te1.94</t>
  </si>
  <si>
    <t>Sc2 C</t>
  </si>
  <si>
    <t>B0.333 C0.667</t>
  </si>
  <si>
    <t>Nb3 Cl8</t>
  </si>
  <si>
    <t>Fe Br2</t>
  </si>
  <si>
    <t>Te6 Zr5</t>
  </si>
  <si>
    <t>Mg I2</t>
  </si>
  <si>
    <t>Ca I2</t>
  </si>
  <si>
    <t>Co Br2</t>
  </si>
  <si>
    <t>Mg Br2</t>
  </si>
  <si>
    <t>Co I2</t>
  </si>
  <si>
    <t>Fe I2</t>
  </si>
  <si>
    <t>Yb I2</t>
  </si>
  <si>
    <t>Zr Se2</t>
  </si>
  <si>
    <t>Tc2 H0.9</t>
  </si>
  <si>
    <t>Ti0.015 Ti S2</t>
  </si>
  <si>
    <t>Al3 Cu2</t>
  </si>
  <si>
    <t>Al3 Pd2</t>
  </si>
  <si>
    <t>Al3 Pt2</t>
  </si>
  <si>
    <t>Ac2 O3</t>
  </si>
  <si>
    <t>Au2 U</t>
  </si>
  <si>
    <t>Cd2 Ce</t>
  </si>
  <si>
    <t>Cd2 Gd</t>
  </si>
  <si>
    <t>Cd2 Pr</t>
  </si>
  <si>
    <t>Cd2 Sm</t>
  </si>
  <si>
    <t>Cd2 Tm</t>
  </si>
  <si>
    <t>Cd2 Y</t>
  </si>
  <si>
    <t>Al13 Ba7</t>
  </si>
  <si>
    <t>Ga4.15 Li4.85</t>
  </si>
  <si>
    <t>Ga3 Ni2</t>
  </si>
  <si>
    <t>Ga3 Pt2</t>
  </si>
  <si>
    <t>Hg2 Nd</t>
  </si>
  <si>
    <t>Hg2 Yb</t>
  </si>
  <si>
    <t>Li13 Sn5</t>
  </si>
  <si>
    <t>Pd13 Tl9</t>
  </si>
  <si>
    <t>In80 K39</t>
  </si>
  <si>
    <t>Hf S2</t>
  </si>
  <si>
    <t>Cd2 La</t>
  </si>
  <si>
    <t>Pt2 Al3</t>
  </si>
  <si>
    <t>V Te2</t>
  </si>
  <si>
    <t>Hf Te2</t>
  </si>
  <si>
    <t>Hf Se2</t>
  </si>
  <si>
    <t>Al3 Ni2</t>
  </si>
  <si>
    <t>Ni2 Al3</t>
  </si>
  <si>
    <t>Tc2 Al3</t>
  </si>
  <si>
    <t>Au3 In2</t>
  </si>
  <si>
    <t>Ca Hg2</t>
  </si>
  <si>
    <t>Ce Cd2</t>
  </si>
  <si>
    <t>Cd2 Dy</t>
  </si>
  <si>
    <t>Dy Cd2</t>
  </si>
  <si>
    <t>Er Cd2</t>
  </si>
  <si>
    <t>Gd Cd2</t>
  </si>
  <si>
    <t>Ho Cd2</t>
  </si>
  <si>
    <t>La Cd2</t>
  </si>
  <si>
    <t>Lu Cd2</t>
  </si>
  <si>
    <t>Nd Cd2</t>
  </si>
  <si>
    <t>Pr Cd2</t>
  </si>
  <si>
    <t>Sm Cd2</t>
  </si>
  <si>
    <t>Tb Cd2</t>
  </si>
  <si>
    <t>Tm Cd2</t>
  </si>
  <si>
    <t>Ce0.5 N</t>
  </si>
  <si>
    <t>Dy Hg2</t>
  </si>
  <si>
    <t>Eu Hg2</t>
  </si>
  <si>
    <t>Ni2 Ga3</t>
  </si>
  <si>
    <t>Gd Hg2</t>
  </si>
  <si>
    <t>Ho Hg2</t>
  </si>
  <si>
    <t>Hg2 La</t>
  </si>
  <si>
    <t>La Hg2</t>
  </si>
  <si>
    <t>Sm Hg2</t>
  </si>
  <si>
    <t>Tb Hg2</t>
  </si>
  <si>
    <t>In4 Li5</t>
  </si>
  <si>
    <t>In3 Ni2</t>
  </si>
  <si>
    <t>Pd2 In3</t>
  </si>
  <si>
    <t>Pt2 In3</t>
  </si>
  <si>
    <t>Nd0.5 N</t>
  </si>
  <si>
    <t>Pr0.5 N</t>
  </si>
  <si>
    <t>Pm2 O3</t>
  </si>
  <si>
    <t>Os3 Pr2</t>
  </si>
  <si>
    <t>V1.11 S2</t>
  </si>
  <si>
    <t>V1.2 S2</t>
  </si>
  <si>
    <t>Zr Te2</t>
  </si>
  <si>
    <t>Ti1.33 Te2</t>
  </si>
  <si>
    <t>Zr1.33 Te2</t>
  </si>
  <si>
    <t>Hf1.33 Te2</t>
  </si>
  <si>
    <t>Bi2 Mg3</t>
  </si>
  <si>
    <t>In3 Pd2</t>
  </si>
  <si>
    <t>Ba7 Al13</t>
  </si>
  <si>
    <t>Yb Ge2.83</t>
  </si>
  <si>
    <t>Ti0.95 Cr0.05</t>
  </si>
  <si>
    <t>V Se1.97</t>
  </si>
  <si>
    <t>Cu3.17 Si</t>
  </si>
  <si>
    <t>Cu0.5 Zn0.5</t>
  </si>
  <si>
    <t>V Br2</t>
  </si>
  <si>
    <t>V I2</t>
  </si>
  <si>
    <t>K2 Hg7</t>
  </si>
  <si>
    <t>Rb2 Hg7</t>
  </si>
  <si>
    <t>Ba Sn2</t>
  </si>
  <si>
    <t>Sr2 Ni3</t>
  </si>
  <si>
    <t>Ba2 Ni3</t>
  </si>
  <si>
    <t>Bi2 Te</t>
  </si>
  <si>
    <t>Mo Cl6</t>
  </si>
  <si>
    <t>U Pt3</t>
  </si>
  <si>
    <t>Li9.95 In5.05</t>
  </si>
  <si>
    <t>V1.1 S2</t>
  </si>
  <si>
    <t>V1.14 S2</t>
  </si>
  <si>
    <t>V1.17 S2</t>
  </si>
  <si>
    <t>P -3 c 1</t>
  </si>
  <si>
    <t>Li Te3</t>
  </si>
  <si>
    <t>Y D3</t>
  </si>
  <si>
    <t>Ho D3</t>
  </si>
  <si>
    <t>Ce F3</t>
  </si>
  <si>
    <t>Cu3 As</t>
  </si>
  <si>
    <t>La F2.94</t>
  </si>
  <si>
    <t>Pr F3</t>
  </si>
  <si>
    <t>Nd F3</t>
  </si>
  <si>
    <t>Na Te3</t>
  </si>
  <si>
    <t>Gd H3</t>
  </si>
  <si>
    <t>Nd D3</t>
  </si>
  <si>
    <t>Dy D3</t>
  </si>
  <si>
    <t>Au Mg3</t>
  </si>
  <si>
    <t>Ni5 P2</t>
  </si>
  <si>
    <t>Np H3</t>
  </si>
  <si>
    <t>Li3 As</t>
  </si>
  <si>
    <t>Dy H3</t>
  </si>
  <si>
    <t>Er H3</t>
  </si>
  <si>
    <t>Ho H3</t>
  </si>
  <si>
    <t>Lu H3</t>
  </si>
  <si>
    <t>Sm H3</t>
  </si>
  <si>
    <t>Tb H3</t>
  </si>
  <si>
    <t>Tm H3</t>
  </si>
  <si>
    <t>Y H3</t>
  </si>
  <si>
    <t>Sm D3</t>
  </si>
  <si>
    <t>Tb D3</t>
  </si>
  <si>
    <t>Er D3</t>
  </si>
  <si>
    <t>Tm D3</t>
  </si>
  <si>
    <t>R -3 m R</t>
  </si>
  <si>
    <t>R -3 m H</t>
  </si>
  <si>
    <t>Fe3 Sn2</t>
  </si>
  <si>
    <t>B13 C2</t>
  </si>
  <si>
    <t>Cu4.14 B103.92</t>
  </si>
  <si>
    <t>Sc Cl</t>
  </si>
  <si>
    <t>Zr Br</t>
  </si>
  <si>
    <t>Ti S1.71</t>
  </si>
  <si>
    <t>Sc B27.76</t>
  </si>
  <si>
    <t>Tb Fe2</t>
  </si>
  <si>
    <t>Hf Ni3</t>
  </si>
  <si>
    <t>Li3 In2</t>
  </si>
  <si>
    <t>Li5 Tl2</t>
  </si>
  <si>
    <t>Ni Cl2</t>
  </si>
  <si>
    <t>Re3 Cl9</t>
  </si>
  <si>
    <t>Th3 N4</t>
  </si>
  <si>
    <t>Sn4 P3</t>
  </si>
  <si>
    <t>Ti7.5 S12</t>
  </si>
  <si>
    <t>As3 Sn4</t>
  </si>
  <si>
    <t>Co Cl2</t>
  </si>
  <si>
    <t>Cr7.55 B309.91</t>
  </si>
  <si>
    <t>Sn P3</t>
  </si>
  <si>
    <t>Ge P3</t>
  </si>
  <si>
    <t>B13.777 C1.484</t>
  </si>
  <si>
    <t>Fe1.062 B51.678</t>
  </si>
  <si>
    <t>Th2 Zn17</t>
  </si>
  <si>
    <t>Bi4 Se3</t>
  </si>
  <si>
    <t>Bi3 Se4</t>
  </si>
  <si>
    <t>Cu6 Se4.5</t>
  </si>
  <si>
    <t>Ni Br2</t>
  </si>
  <si>
    <t>Ni I2</t>
  </si>
  <si>
    <t>Ca2 N</t>
  </si>
  <si>
    <t>Y2 C</t>
  </si>
  <si>
    <t>Th2 Fe17</t>
  </si>
  <si>
    <t>La Br</t>
  </si>
  <si>
    <t>Sr2 N</t>
  </si>
  <si>
    <t>Hf3 N2</t>
  </si>
  <si>
    <t>Hf4 N3</t>
  </si>
  <si>
    <t>B13 P2</t>
  </si>
  <si>
    <t>R -3 m HR</t>
  </si>
  <si>
    <t>Mo B2.5</t>
  </si>
  <si>
    <t>Co3 Ta</t>
  </si>
  <si>
    <t>Fe0.974 O</t>
  </si>
  <si>
    <t>Sn4 P2.65</t>
  </si>
  <si>
    <t>Sn3.8 As3</t>
  </si>
  <si>
    <t>Nb3 Br8</t>
  </si>
  <si>
    <t>Nb3 I8</t>
  </si>
  <si>
    <t>Cu2.34 B105</t>
  </si>
  <si>
    <t>B305.51 Si8.443</t>
  </si>
  <si>
    <t>Zr3.75 Se6</t>
  </si>
  <si>
    <t>W7.08 N6</t>
  </si>
  <si>
    <t>Cs2 O</t>
  </si>
  <si>
    <t>B31 Si11</t>
  </si>
  <si>
    <t>Ti F3</t>
  </si>
  <si>
    <t>Si B4</t>
  </si>
  <si>
    <t>B4 C</t>
  </si>
  <si>
    <t>Fe0.942 O</t>
  </si>
  <si>
    <t>W2 B5</t>
  </si>
  <si>
    <t>Tb Cl</t>
  </si>
  <si>
    <t>Tb Br</t>
  </si>
  <si>
    <t>La Cl</t>
  </si>
  <si>
    <t>Zr B51</t>
  </si>
  <si>
    <t>Cd Cl2</t>
  </si>
  <si>
    <t>W N2</t>
  </si>
  <si>
    <t>Y Cl</t>
  </si>
  <si>
    <t>In P3</t>
  </si>
  <si>
    <t>Bi4 Te3</t>
  </si>
  <si>
    <t>Mn Cl2</t>
  </si>
  <si>
    <t>Rb Ga7</t>
  </si>
  <si>
    <t>Mo2 B4</t>
  </si>
  <si>
    <t>Re Cl3</t>
  </si>
  <si>
    <t>B11.15 C2.85</t>
  </si>
  <si>
    <t>B12 P2</t>
  </si>
  <si>
    <t>B12 As2</t>
  </si>
  <si>
    <t>B6.5 C</t>
  </si>
  <si>
    <t>Zn B25.65</t>
  </si>
  <si>
    <t>U N</t>
  </si>
  <si>
    <t>Sr5 Al9</t>
  </si>
  <si>
    <t>B315.6 Sc3.95</t>
  </si>
  <si>
    <t>B311.9 Sc4.88</t>
  </si>
  <si>
    <t>B310.2 Hf6.22</t>
  </si>
  <si>
    <t>B11.72 C3.28</t>
  </si>
  <si>
    <t>Al B31</t>
  </si>
  <si>
    <t>B6 As</t>
  </si>
  <si>
    <t>B6 O</t>
  </si>
  <si>
    <t>B6 O0.76</t>
  </si>
  <si>
    <t>B12 Se0.94 B1.06</t>
  </si>
  <si>
    <t>Li B12.93</t>
  </si>
  <si>
    <t>B6 O0.787</t>
  </si>
  <si>
    <t>B6 O0.831</t>
  </si>
  <si>
    <t>B6 O0.839</t>
  </si>
  <si>
    <t>B9 Cl9</t>
  </si>
  <si>
    <t>B9 Br9</t>
  </si>
  <si>
    <t>Mo2 B4.026</t>
  </si>
  <si>
    <t>Mo2 B4.027</t>
  </si>
  <si>
    <t>Ti2 S3</t>
  </si>
  <si>
    <t>Li3 Ga2</t>
  </si>
  <si>
    <t>Ti5.5 S7</t>
  </si>
  <si>
    <t>Ti3 N1.29</t>
  </si>
  <si>
    <t>Ti8.2 S11</t>
  </si>
  <si>
    <t>Na3 Hg</t>
  </si>
  <si>
    <t>Ga S</t>
  </si>
  <si>
    <t>Mo B2</t>
  </si>
  <si>
    <t>Ti4 N2.333</t>
  </si>
  <si>
    <t>B51.74 V0.8</t>
  </si>
  <si>
    <t>B52.23 V0.316</t>
  </si>
  <si>
    <t>V3 Sb2</t>
  </si>
  <si>
    <t>Cu0.93 B25.98</t>
  </si>
  <si>
    <t>As Sb</t>
  </si>
  <si>
    <t>V4 C2.66</t>
  </si>
  <si>
    <t>Tb2 C</t>
  </si>
  <si>
    <t>Ta1.2 S2</t>
  </si>
  <si>
    <t>In3 Te4</t>
  </si>
  <si>
    <t>Li2.35 Si</t>
  </si>
  <si>
    <t>Li2.24 Si</t>
  </si>
  <si>
    <t>Ni Te</t>
  </si>
  <si>
    <t>Sn4.008 P2.92</t>
  </si>
  <si>
    <t>Ho2 C</t>
  </si>
  <si>
    <t>Bi8 Se9</t>
  </si>
  <si>
    <t>Pr1.126 I2</t>
  </si>
  <si>
    <t>Ti0.9 S</t>
  </si>
  <si>
    <t>Sn Sb</t>
  </si>
  <si>
    <t>Ca Ge2</t>
  </si>
  <si>
    <t>U P</t>
  </si>
  <si>
    <t>Cu9 S5</t>
  </si>
  <si>
    <t>Co O3</t>
  </si>
  <si>
    <t>Al2 Li3</t>
  </si>
  <si>
    <t>Al3 Pu</t>
  </si>
  <si>
    <t>Ti C0.59</t>
  </si>
  <si>
    <t>Cd Br2</t>
  </si>
  <si>
    <t>Sm2 Fe17</t>
  </si>
  <si>
    <t>Al3 Tb</t>
  </si>
  <si>
    <t>Al3 Y</t>
  </si>
  <si>
    <t>Ba2 Mg17</t>
  </si>
  <si>
    <t>Ba Pb3</t>
  </si>
  <si>
    <t>Be3 Nb</t>
  </si>
  <si>
    <t>Be17 Nb2</t>
  </si>
  <si>
    <t>Be17 Zr2</t>
  </si>
  <si>
    <t>Bi Mn3</t>
  </si>
  <si>
    <t>Ce5 Co19</t>
  </si>
  <si>
    <t>Co3 Er</t>
  </si>
  <si>
    <t>Co7 Er2</t>
  </si>
  <si>
    <t>Sc1.37 S2</t>
  </si>
  <si>
    <t>Ti S</t>
  </si>
  <si>
    <t>Al3 Ho</t>
  </si>
  <si>
    <t>Co7 Gd2</t>
  </si>
  <si>
    <t>Co3 Ho</t>
  </si>
  <si>
    <t>Co7 Mo6</t>
  </si>
  <si>
    <t>Co7 Nb6</t>
  </si>
  <si>
    <t>Co17 Nd2</t>
  </si>
  <si>
    <t>Co2 Tb</t>
  </si>
  <si>
    <t>Co7 W6</t>
  </si>
  <si>
    <t>Co3 Y</t>
  </si>
  <si>
    <t>Cs Ga7</t>
  </si>
  <si>
    <t>Fe3 Gd</t>
  </si>
  <si>
    <t>Fe17 Gd2</t>
  </si>
  <si>
    <t>Fe3 Ho</t>
  </si>
  <si>
    <t>Fe6.8 Nb6.2</t>
  </si>
  <si>
    <t>Fe17 Nd2</t>
  </si>
  <si>
    <t>Fe7 Pr</t>
  </si>
  <si>
    <t>Fe17 Pr2</t>
  </si>
  <si>
    <t>Fe3 Tb</t>
  </si>
  <si>
    <t>Fe3 Th</t>
  </si>
  <si>
    <t>Fe7 W6</t>
  </si>
  <si>
    <t>Ga14 Li3</t>
  </si>
  <si>
    <t>Ga3 Pu</t>
  </si>
  <si>
    <t>Gd Ni3</t>
  </si>
  <si>
    <t>Gd2 Ni7</t>
  </si>
  <si>
    <t>Gd2 Zn17</t>
  </si>
  <si>
    <t>Co17 Gd2</t>
  </si>
  <si>
    <t>Y2 Zn17</t>
  </si>
  <si>
    <t>La2 Zn17</t>
  </si>
  <si>
    <t>Pr2 Zn17</t>
  </si>
  <si>
    <t>Nd2 Zn17</t>
  </si>
  <si>
    <t>Sm2 Zn17</t>
  </si>
  <si>
    <t>Tb2 Zn17</t>
  </si>
  <si>
    <t>Ho2 Zn17</t>
  </si>
  <si>
    <t>Tm2 Zn17</t>
  </si>
  <si>
    <t>Lu2 Zn17</t>
  </si>
  <si>
    <t>U2 Zn17</t>
  </si>
  <si>
    <t>Hg In</t>
  </si>
  <si>
    <t>Li Pb</t>
  </si>
  <si>
    <t>Li5 Sn2</t>
  </si>
  <si>
    <t>Na5 Pb2</t>
  </si>
  <si>
    <t>Ni3 Pu</t>
  </si>
  <si>
    <t>Ni2 Ti</t>
  </si>
  <si>
    <t>Ni3 Y</t>
  </si>
  <si>
    <t>Er2 Zn17</t>
  </si>
  <si>
    <t>Dy2 Zn17</t>
  </si>
  <si>
    <t>Yb2 Zn17</t>
  </si>
  <si>
    <t>Ce2 Zn17</t>
  </si>
  <si>
    <t>Ce Ir3</t>
  </si>
  <si>
    <t>Bi8 Te9</t>
  </si>
  <si>
    <t>Ce2 Fe17</t>
  </si>
  <si>
    <t>Co5 U</t>
  </si>
  <si>
    <t>N Sr2</t>
  </si>
  <si>
    <t>Sr Sn3</t>
  </si>
  <si>
    <t>Ba2 N</t>
  </si>
  <si>
    <t>La2 Co7</t>
  </si>
  <si>
    <t>Bi0.7 Se0.3</t>
  </si>
  <si>
    <t>Sb Te</t>
  </si>
  <si>
    <t>Fe3 Sm</t>
  </si>
  <si>
    <t>Er Fe3</t>
  </si>
  <si>
    <t>Ho Ga3</t>
  </si>
  <si>
    <t>Co3 Nd</t>
  </si>
  <si>
    <t>Gd2 Fe17</t>
  </si>
  <si>
    <t>Dy2 Co17</t>
  </si>
  <si>
    <t>Pr2 Co17</t>
  </si>
  <si>
    <t>Nd2 Co17</t>
  </si>
  <si>
    <t>Sm2 Co17</t>
  </si>
  <si>
    <t>Gd2 Co17</t>
  </si>
  <si>
    <t>Co3 Gd</t>
  </si>
  <si>
    <t>Co3 Dy</t>
  </si>
  <si>
    <t>Co3 Tb</t>
  </si>
  <si>
    <t>Nd2 Fe17</t>
  </si>
  <si>
    <t>Y2 Co17</t>
  </si>
  <si>
    <t>Dy Al3</t>
  </si>
  <si>
    <t>Er Al3</t>
  </si>
  <si>
    <t>Gd Al3</t>
  </si>
  <si>
    <t>Ho Al3</t>
  </si>
  <si>
    <t>Pu Al3</t>
  </si>
  <si>
    <t>Tb Al3</t>
  </si>
  <si>
    <t>Y Al3</t>
  </si>
  <si>
    <t>B38.22 C6</t>
  </si>
  <si>
    <t>Mo2 B5</t>
  </si>
  <si>
    <t>B6 P</t>
  </si>
  <si>
    <t>Si3 B12</t>
  </si>
  <si>
    <t>Hf2 Be17</t>
  </si>
  <si>
    <t>Ta2 Be17</t>
  </si>
  <si>
    <t>Be3 Ta</t>
  </si>
  <si>
    <t>Ti2 Be17</t>
  </si>
  <si>
    <t>Be3 Ti</t>
  </si>
  <si>
    <t>Pb0.05 Bi0.95</t>
  </si>
  <si>
    <t>Nb4 C3</t>
  </si>
  <si>
    <t>Ta4 C3</t>
  </si>
  <si>
    <t>V4 C3</t>
  </si>
  <si>
    <t>Ca2 Ni7</t>
  </si>
  <si>
    <t>Ca Ni3</t>
  </si>
  <si>
    <t>Ce2 Co17</t>
  </si>
  <si>
    <t>Ce Co3</t>
  </si>
  <si>
    <t>Ce2 Co7</t>
  </si>
  <si>
    <t>Ce2.33 Fe16.34</t>
  </si>
  <si>
    <t>Ce2.33 Fe16.33</t>
  </si>
  <si>
    <t>Ce1.125 Fe8.25</t>
  </si>
  <si>
    <t>Ce2 Ir7</t>
  </si>
  <si>
    <t>Dy2 Co7</t>
  </si>
  <si>
    <t>Gd2 Co7</t>
  </si>
  <si>
    <t>Ho2 Co17</t>
  </si>
  <si>
    <t>Ho2 Co7</t>
  </si>
  <si>
    <t>Co3 Lu</t>
  </si>
  <si>
    <t>Lu2 Co7</t>
  </si>
  <si>
    <t>Nb7 Co6</t>
  </si>
  <si>
    <t>Co19 Nd5</t>
  </si>
  <si>
    <t>Nd2 Co7</t>
  </si>
  <si>
    <t>Nd5 Co19</t>
  </si>
  <si>
    <t>Co19 Pr5</t>
  </si>
  <si>
    <t>Pr2 Co7</t>
  </si>
  <si>
    <t>Co3 Pr</t>
  </si>
  <si>
    <t>Pr5 Co19</t>
  </si>
  <si>
    <t>Co3 Pu</t>
  </si>
  <si>
    <t>Sm2 Co7</t>
  </si>
  <si>
    <t>Co3 Sm</t>
  </si>
  <si>
    <t>Co19 Sm5</t>
  </si>
  <si>
    <t>Sm5 Co19</t>
  </si>
  <si>
    <t>Ta7 Co6</t>
  </si>
  <si>
    <t>Tb2 Co17</t>
  </si>
  <si>
    <t>Tb2 Co7</t>
  </si>
  <si>
    <t>Th2 Co7</t>
  </si>
  <si>
    <t>Co3 Th</t>
  </si>
  <si>
    <t>Th Co3</t>
  </si>
  <si>
    <t>Co3 Tm</t>
  </si>
  <si>
    <t>Tm2 Co7</t>
  </si>
  <si>
    <t>Co3 U</t>
  </si>
  <si>
    <t>U1.5 Co7.5</t>
  </si>
  <si>
    <t>Co7.81 W5.19</t>
  </si>
  <si>
    <t>Y2 Co7</t>
  </si>
  <si>
    <t>Co3 Yb</t>
  </si>
  <si>
    <t>Cr13 Ga13</t>
  </si>
  <si>
    <t>Dy Fe3</t>
  </si>
  <si>
    <t>Dy Ga3</t>
  </si>
  <si>
    <t>Dy2 Ni7</t>
  </si>
  <si>
    <t>Dy Ni3</t>
  </si>
  <si>
    <t>Er Ni3</t>
  </si>
  <si>
    <t>Er2 Ni7</t>
  </si>
  <si>
    <t>Fe7 Ga6</t>
  </si>
  <si>
    <t>Fe14 Ga12</t>
  </si>
  <si>
    <t>Gd2.33 Fe16.33</t>
  </si>
  <si>
    <t>Fe7 Mo6</t>
  </si>
  <si>
    <t>Fe6.5 Nb6.5</t>
  </si>
  <si>
    <t>Fe7 Nb6</t>
  </si>
  <si>
    <t>Nd Fe7</t>
  </si>
  <si>
    <t>Nd2.33 Fe16.33</t>
  </si>
  <si>
    <t>Pr2.33 Fe16.33</t>
  </si>
  <si>
    <t>Pr Fe7</t>
  </si>
  <si>
    <t>Sm Fe7</t>
  </si>
  <si>
    <t>Sm2.33 Fe16.33</t>
  </si>
  <si>
    <t>Fe17 Sm2</t>
  </si>
  <si>
    <t>Fe7 Ta6</t>
  </si>
  <si>
    <t>Fe6 Ta7</t>
  </si>
  <si>
    <t>Tb2 Fe17</t>
  </si>
  <si>
    <t>Fe2 Tb</t>
  </si>
  <si>
    <t>Fe17 Tb2</t>
  </si>
  <si>
    <t>Th Fe3</t>
  </si>
  <si>
    <t>Fe7 Th2</t>
  </si>
  <si>
    <t>Fe3 Tm</t>
  </si>
  <si>
    <t>Fe3 Y</t>
  </si>
  <si>
    <t>Y2 Fe17</t>
  </si>
  <si>
    <t>Ga7 Li2</t>
  </si>
  <si>
    <t>Li3 Ga14</t>
  </si>
  <si>
    <t>Ga P</t>
  </si>
  <si>
    <t>Gd Ir3</t>
  </si>
  <si>
    <t>Gd0.5 Nd0.5</t>
  </si>
  <si>
    <t>Te Ge</t>
  </si>
  <si>
    <t>Ho Ni3</t>
  </si>
  <si>
    <t>Ho2 Ni7</t>
  </si>
  <si>
    <t>Ir3 La</t>
  </si>
  <si>
    <t>La2 Ir7</t>
  </si>
  <si>
    <t>Ir7 Nd2</t>
  </si>
  <si>
    <t>Ir3 Nd</t>
  </si>
  <si>
    <t>Ir3 Y</t>
  </si>
  <si>
    <t>La Ni3</t>
  </si>
  <si>
    <t>La2 Ni7</t>
  </si>
  <si>
    <t>La Rh3</t>
  </si>
  <si>
    <t>La2 Rh7</t>
  </si>
  <si>
    <t>Mn6 Si7</t>
  </si>
  <si>
    <t>Nb7 Ni6</t>
  </si>
  <si>
    <t>Nb6 Zn7</t>
  </si>
  <si>
    <t>Nb5.19 Zn7.81</t>
  </si>
  <si>
    <t>Nd2 Ni7</t>
  </si>
  <si>
    <t>Nd Ni3</t>
  </si>
  <si>
    <t>Ni7 Pr2</t>
  </si>
  <si>
    <t>Ni3 Pr</t>
  </si>
  <si>
    <t>Ni3 Sm</t>
  </si>
  <si>
    <t>Ni7 Sm2</t>
  </si>
  <si>
    <t>Ni6.5 Ta6.5</t>
  </si>
  <si>
    <t>Ni7 Tb2</t>
  </si>
  <si>
    <t>Ni3 Tb</t>
  </si>
  <si>
    <t>Ni7 Th2</t>
  </si>
  <si>
    <t>Ni3 Tm</t>
  </si>
  <si>
    <t>Ni7 Y2</t>
  </si>
  <si>
    <t>Y2 Ni7</t>
  </si>
  <si>
    <t>Ni3 Yb</t>
  </si>
  <si>
    <t>Yb2 Ni7</t>
  </si>
  <si>
    <t>Pu2 Zn17</t>
  </si>
  <si>
    <t>Sc2.055 S3</t>
  </si>
  <si>
    <t>Ti7 S12</t>
  </si>
  <si>
    <t>Yb1.5 Se2</t>
  </si>
  <si>
    <t>Zr2 Se3</t>
  </si>
  <si>
    <t>Zr1.5 Se2</t>
  </si>
  <si>
    <t>Ta6 Zn7</t>
  </si>
  <si>
    <t>B6 P0.79</t>
  </si>
  <si>
    <t>Al9 Sr5</t>
  </si>
  <si>
    <t>Co7 Y2</t>
  </si>
  <si>
    <t>Co7 Tm2</t>
  </si>
  <si>
    <t>Ga2 Te3</t>
  </si>
  <si>
    <t>Ru9 Ce16</t>
  </si>
  <si>
    <t>Co7 Dy2</t>
  </si>
  <si>
    <t>Co6.3 Nb6.7</t>
  </si>
  <si>
    <t>Er Co3</t>
  </si>
  <si>
    <t>Ba7 Al10</t>
  </si>
  <si>
    <t>Nb0.84 N</t>
  </si>
  <si>
    <t>W1.18 N</t>
  </si>
  <si>
    <t>Au0.4 Bi0.6</t>
  </si>
  <si>
    <t>Dy2 C</t>
  </si>
  <si>
    <t>Li2 O</t>
  </si>
  <si>
    <t>Be17 Ti2</t>
  </si>
  <si>
    <t>Cu Pt</t>
  </si>
  <si>
    <t>B12 S</t>
  </si>
  <si>
    <t>Al0.71 Zn0.29</t>
  </si>
  <si>
    <t>K21.33 In39.67</t>
  </si>
  <si>
    <t>Ce16 Ru9</t>
  </si>
  <si>
    <t>Sb8 Te3</t>
  </si>
  <si>
    <t>Sb48 Te9</t>
  </si>
  <si>
    <t>Tb Co2</t>
  </si>
  <si>
    <t>Sb Sn</t>
  </si>
  <si>
    <t>Y Co3</t>
  </si>
  <si>
    <t>Sn3 P4</t>
  </si>
  <si>
    <t>Ta4 C2.667</t>
  </si>
  <si>
    <t>B13 N2</t>
  </si>
  <si>
    <t>Co17 Sm2</t>
  </si>
  <si>
    <t>Tb Fe3</t>
  </si>
  <si>
    <t>Ga13 Fe13</t>
  </si>
  <si>
    <t>Ga13 Cr13</t>
  </si>
  <si>
    <t>Ni0.96 O</t>
  </si>
  <si>
    <t>Ni0.98 O</t>
  </si>
  <si>
    <t>Ni O0.81</t>
  </si>
  <si>
    <t>Ni O0.97</t>
  </si>
  <si>
    <t>Ni O0.96</t>
  </si>
  <si>
    <t>Pr Co3</t>
  </si>
  <si>
    <t>Sm1.39 Co4.04</t>
  </si>
  <si>
    <t>Sm0.93 Co2.69</t>
  </si>
  <si>
    <t>Pr5 Ni19</t>
  </si>
  <si>
    <t>Nd5 Ni19</t>
  </si>
  <si>
    <t>Pr2 Ni7</t>
  </si>
  <si>
    <t>B6 S0.620</t>
  </si>
  <si>
    <t>Dy2 Fe17</t>
  </si>
  <si>
    <t>Mg2 B25</t>
  </si>
  <si>
    <t>Mg17.54 B305.6</t>
  </si>
  <si>
    <t>Li B10</t>
  </si>
  <si>
    <t>Li B10.3</t>
  </si>
  <si>
    <t>Pu Ga3</t>
  </si>
  <si>
    <t>P1.94 B12</t>
  </si>
  <si>
    <t>P1.93 B12</t>
  </si>
  <si>
    <t>P1.8 B12</t>
  </si>
  <si>
    <t>Sb2.17 Te0.83</t>
  </si>
  <si>
    <t>Ce2 Zn17.45</t>
  </si>
  <si>
    <t>B25 Mg2</t>
  </si>
  <si>
    <t>C1.99 B12.88</t>
  </si>
  <si>
    <t>Bi0.92 Sb0.08</t>
  </si>
  <si>
    <t>Bi0.9 Sb0.1</t>
  </si>
  <si>
    <t>Bi0.88 Sb0.12</t>
  </si>
  <si>
    <t>Bi0.86 Sb0.14</t>
  </si>
  <si>
    <t>Bi0.84 Sb0.16</t>
  </si>
  <si>
    <t>Bi0.80 Sb0.20</t>
  </si>
  <si>
    <t>Na5 Sn2</t>
  </si>
  <si>
    <t>Pr Ni3</t>
  </si>
  <si>
    <t>Bi4 Ir</t>
  </si>
  <si>
    <t>Ho Co3</t>
  </si>
  <si>
    <t>Sb3 Te4.46</t>
  </si>
  <si>
    <t>Sb3 Te4.5</t>
  </si>
  <si>
    <t>Al B44.8</t>
  </si>
  <si>
    <t>R -3 c H</t>
  </si>
  <si>
    <t>Ti1.9 O3</t>
  </si>
  <si>
    <t>Ti1.904 O3</t>
  </si>
  <si>
    <t>Ti1.85 O3</t>
  </si>
  <si>
    <t>Ti1.86 O3</t>
  </si>
  <si>
    <t>Ti1.886 O3</t>
  </si>
  <si>
    <t>Ti1.878 O3</t>
  </si>
  <si>
    <t>Ti1.87 O3</t>
  </si>
  <si>
    <t>R -3 c R</t>
  </si>
  <si>
    <t>Ru F3</t>
  </si>
  <si>
    <t>Ir F3</t>
  </si>
  <si>
    <t>Ni3 C</t>
  </si>
  <si>
    <t>In F3</t>
  </si>
  <si>
    <t>Ga F3</t>
  </si>
  <si>
    <t>Ti O1.49</t>
  </si>
  <si>
    <t>Ti O1.51</t>
  </si>
  <si>
    <t>Cr F3</t>
  </si>
  <si>
    <t>Mo F3</t>
  </si>
  <si>
    <t>Te O3</t>
  </si>
  <si>
    <t>P4 O9</t>
  </si>
  <si>
    <t>Cr2 O3</t>
  </si>
  <si>
    <t>Tm Cl3</t>
  </si>
  <si>
    <t>In3 In2 Cl9</t>
  </si>
  <si>
    <t>Tb Tb3 F15</t>
  </si>
  <si>
    <t>Mo15 Se19</t>
  </si>
  <si>
    <t>Ca14 Si19</t>
  </si>
  <si>
    <t>Na8 Hg3</t>
  </si>
  <si>
    <t>Cd6 Sb5</t>
  </si>
  <si>
    <t>Al3 Au8</t>
  </si>
  <si>
    <t>Mg21 Zn25</t>
  </si>
  <si>
    <t>V F3</t>
  </si>
  <si>
    <t>In3 Yb8</t>
  </si>
  <si>
    <t>Re25 Zr21</t>
  </si>
  <si>
    <t>Ir3 Mg13</t>
  </si>
  <si>
    <t>Hf21 Re25</t>
  </si>
  <si>
    <t>Mn25 Ti21</t>
  </si>
  <si>
    <t>Yb8 In3</t>
  </si>
  <si>
    <t>Re25 Ti21</t>
  </si>
  <si>
    <t>Zn4 Sb3.33</t>
  </si>
  <si>
    <t>Zn5.92 Sb5</t>
  </si>
  <si>
    <t>Cd12.73 Sb10</t>
  </si>
  <si>
    <t>Fe1.766 O3</t>
  </si>
  <si>
    <t>K8 In11</t>
  </si>
  <si>
    <t>K8 Tl11</t>
  </si>
  <si>
    <t>Rb8 Tl11</t>
  </si>
  <si>
    <t>Rb8 In11</t>
  </si>
  <si>
    <t>Zn3.83 Sb3</t>
  </si>
  <si>
    <t>Zn3.89 Sb3</t>
  </si>
  <si>
    <t>Zn3.878 Sb3</t>
  </si>
  <si>
    <t>Fe1.92 O3</t>
  </si>
  <si>
    <t>Fe1.984 O3</t>
  </si>
  <si>
    <t>Fe1.957 O3</t>
  </si>
  <si>
    <t>Fe1.987 O3</t>
  </si>
  <si>
    <t>Cs8 Ga11</t>
  </si>
  <si>
    <t>Eu H</t>
  </si>
  <si>
    <t>Zn3.09 Sb2.5</t>
  </si>
  <si>
    <t>Zn3.88 Sb3</t>
  </si>
  <si>
    <t>Zn5.38 Sb5</t>
  </si>
  <si>
    <t>Zn5.64 Sb5</t>
  </si>
  <si>
    <t>Al6 Ge5</t>
  </si>
  <si>
    <t>P 61</t>
  </si>
  <si>
    <t>W5 I12</t>
  </si>
  <si>
    <t>P 65</t>
  </si>
  <si>
    <t>P 62</t>
  </si>
  <si>
    <t>Co1.76 Zn13.24</t>
  </si>
  <si>
    <t>Co1.815 Zn13.24</t>
  </si>
  <si>
    <t>P 63</t>
  </si>
  <si>
    <t>Cu20 Sn6</t>
  </si>
  <si>
    <t>P I3</t>
  </si>
  <si>
    <t>Co H0.337</t>
  </si>
  <si>
    <t>Al5 W</t>
  </si>
  <si>
    <t>Mg9 Si5</t>
  </si>
  <si>
    <t>P -6</t>
  </si>
  <si>
    <t>Li2 O2</t>
  </si>
  <si>
    <t>U7 Te12</t>
  </si>
  <si>
    <t>Th7 Te12</t>
  </si>
  <si>
    <t>Cr12 P7</t>
  </si>
  <si>
    <t>Cu0.7 Zn2</t>
  </si>
  <si>
    <t>Ta N</t>
  </si>
  <si>
    <t>Zr4 Al3</t>
  </si>
  <si>
    <t>Li Rh</t>
  </si>
  <si>
    <t>Hg51.81 Na11.19</t>
  </si>
  <si>
    <t>Eu10.1 Hg54.9</t>
  </si>
  <si>
    <t>P 6/m</t>
  </si>
  <si>
    <t>Cu51 Hf14</t>
  </si>
  <si>
    <t>Gd Ag3.63</t>
  </si>
  <si>
    <t>Ta1.52 O3.12</t>
  </si>
  <si>
    <t>Au50.82 Ho14</t>
  </si>
  <si>
    <t>Au51 U14</t>
  </si>
  <si>
    <t>Ce14 Cu50.92</t>
  </si>
  <si>
    <t>Th14 Au51</t>
  </si>
  <si>
    <t>Dy14 Ag51</t>
  </si>
  <si>
    <t>Ce14 Ag51</t>
  </si>
  <si>
    <t>Er14 Ag51</t>
  </si>
  <si>
    <t>Gd14 Ag51</t>
  </si>
  <si>
    <t>Ho14 Ag51</t>
  </si>
  <si>
    <t>La14 Ag51</t>
  </si>
  <si>
    <t>Nd14 Ag51</t>
  </si>
  <si>
    <t>Pr14 Ag51</t>
  </si>
  <si>
    <t>Pu14 Ag51</t>
  </si>
  <si>
    <t>Sm14 Ag51</t>
  </si>
  <si>
    <t>Tb14 Ag51</t>
  </si>
  <si>
    <t>Th14 Ag51</t>
  </si>
  <si>
    <t>Y14 Ag51</t>
  </si>
  <si>
    <t>Ce14 Au51</t>
  </si>
  <si>
    <t>Dy14 Au51</t>
  </si>
  <si>
    <t>Gd14 Au51</t>
  </si>
  <si>
    <t>La14 Au51</t>
  </si>
  <si>
    <t>Nd14 Au51</t>
  </si>
  <si>
    <t>Pr14 Au51</t>
  </si>
  <si>
    <t>Pu14 Au51</t>
  </si>
  <si>
    <t>Sm14 Au51</t>
  </si>
  <si>
    <t>Tb14 Au51</t>
  </si>
  <si>
    <t>U14 Au51</t>
  </si>
  <si>
    <t>Ca14 Cd51</t>
  </si>
  <si>
    <t>Ca14 Hg51</t>
  </si>
  <si>
    <t>Eu14 Cd51</t>
  </si>
  <si>
    <t>Yb14 Cd51</t>
  </si>
  <si>
    <t>Hf14 Cu51</t>
  </si>
  <si>
    <t>Th14 Cu51</t>
  </si>
  <si>
    <t>Zr14 Cu51</t>
  </si>
  <si>
    <t>Eu14 Hg51</t>
  </si>
  <si>
    <t>Sr14 Hg51</t>
  </si>
  <si>
    <t>Yb14 Hg51</t>
  </si>
  <si>
    <t>Y13.28 Cu50.16</t>
  </si>
  <si>
    <t>Y2 Cu7.57</t>
  </si>
  <si>
    <t>Sr Hg3.6</t>
  </si>
  <si>
    <t>Na0.71 Ge3.08</t>
  </si>
  <si>
    <t>Na Ge3.25</t>
  </si>
  <si>
    <t>Na Ge3.24</t>
  </si>
  <si>
    <t>Ag50.94 Tb14</t>
  </si>
  <si>
    <t>Ag51 Gd14</t>
  </si>
  <si>
    <t>Ag51 Ce14</t>
  </si>
  <si>
    <t>Ag51 Y14</t>
  </si>
  <si>
    <t>P 63/m</t>
  </si>
  <si>
    <t>U Cl3</t>
  </si>
  <si>
    <t>Pu Cl3</t>
  </si>
  <si>
    <t>U Br3</t>
  </si>
  <si>
    <t>Cm Cl3</t>
  </si>
  <si>
    <t>Am Cl3</t>
  </si>
  <si>
    <t>Gd Cl3</t>
  </si>
  <si>
    <t>Nb3 Se4</t>
  </si>
  <si>
    <t>Nb3 Te4</t>
  </si>
  <si>
    <t>La Cl3</t>
  </si>
  <si>
    <t>Nd Cl3</t>
  </si>
  <si>
    <t>Eu Cl3</t>
  </si>
  <si>
    <t>Ho12 Co9.2</t>
  </si>
  <si>
    <t>Th7 Se12</t>
  </si>
  <si>
    <t>B I3</t>
  </si>
  <si>
    <t>Rb6 O</t>
  </si>
  <si>
    <t>Th7 S12</t>
  </si>
  <si>
    <t>Ac Cl3</t>
  </si>
  <si>
    <t>Np Cl3</t>
  </si>
  <si>
    <t>Ac Br3</t>
  </si>
  <si>
    <t>La Br3</t>
  </si>
  <si>
    <t>Ce Br3</t>
  </si>
  <si>
    <t>Pr Br3</t>
  </si>
  <si>
    <t>Ce Cl3</t>
  </si>
  <si>
    <t>Pr Cl3</t>
  </si>
  <si>
    <t>Rh12 As7</t>
  </si>
  <si>
    <t>Rh10.5 As7</t>
  </si>
  <si>
    <t>Pr1.29 Cl3</t>
  </si>
  <si>
    <t>V12 P7</t>
  </si>
  <si>
    <t>Rh20 Si13</t>
  </si>
  <si>
    <t>Cu0.87 Se</t>
  </si>
  <si>
    <t>U7 Se12</t>
  </si>
  <si>
    <t>Au10 In3</t>
  </si>
  <si>
    <t>B Cl3</t>
  </si>
  <si>
    <t>B Br3</t>
  </si>
  <si>
    <t>Co3.11 Y4</t>
  </si>
  <si>
    <t>Er3 Ru2</t>
  </si>
  <si>
    <t>Mo15 S19</t>
  </si>
  <si>
    <t>Ag9.01 Mg36.81</t>
  </si>
  <si>
    <t>Ag9.05 Mg36.72</t>
  </si>
  <si>
    <t>Dy4 Co3</t>
  </si>
  <si>
    <t>Er4 Co3</t>
  </si>
  <si>
    <t>Gd4 Co3</t>
  </si>
  <si>
    <t>Co3 Ho4</t>
  </si>
  <si>
    <t>Ho4 Co3</t>
  </si>
  <si>
    <t>Lu4 Co3</t>
  </si>
  <si>
    <t>Tb4 Co3</t>
  </si>
  <si>
    <t>Tm4 Co3</t>
  </si>
  <si>
    <t>Y4 Co3</t>
  </si>
  <si>
    <t>Yb4 Mn3</t>
  </si>
  <si>
    <t>Nb3 S4</t>
  </si>
  <si>
    <t>Rh12 P7</t>
  </si>
  <si>
    <t>Y4 Co3.11</t>
  </si>
  <si>
    <t>Es Cl3</t>
  </si>
  <si>
    <t>Mg6 Si3.3</t>
  </si>
  <si>
    <t>Gd6 Co4.83</t>
  </si>
  <si>
    <t>Mo5 N6</t>
  </si>
  <si>
    <t>Mo15 S20</t>
  </si>
  <si>
    <t>C78 Cl18</t>
  </si>
  <si>
    <t>Gd6 Co5</t>
  </si>
  <si>
    <t>Gd6 Co4.5</t>
  </si>
  <si>
    <t>Al4.354 Mn1.006</t>
  </si>
  <si>
    <t>Pr B3</t>
  </si>
  <si>
    <t>Au0.987 Cd4.07</t>
  </si>
  <si>
    <t>Au0.975 Cd4.088</t>
  </si>
  <si>
    <t>Gd6 Co4.85</t>
  </si>
  <si>
    <t>Gd6 Co4.86</t>
  </si>
  <si>
    <t>P 61 2 2</t>
  </si>
  <si>
    <t>Au F3</t>
  </si>
  <si>
    <t>Ag F3</t>
  </si>
  <si>
    <t>Ir3 Zr5</t>
  </si>
  <si>
    <t>Hf5 Ir3</t>
  </si>
  <si>
    <t>P 62 2 2</t>
  </si>
  <si>
    <t>Nb Si2</t>
  </si>
  <si>
    <t>Nb Ge2</t>
  </si>
  <si>
    <t>Ta Ge2</t>
  </si>
  <si>
    <t>Cr Si2</t>
  </si>
  <si>
    <t>Mg2 Ni</t>
  </si>
  <si>
    <t>Cs C8</t>
  </si>
  <si>
    <t>Ta Si2</t>
  </si>
  <si>
    <t>Mo Sn2</t>
  </si>
  <si>
    <t>V Si2</t>
  </si>
  <si>
    <t>Sc Fe2</t>
  </si>
  <si>
    <t>V Ge2</t>
  </si>
  <si>
    <t>Hf Sn2</t>
  </si>
  <si>
    <t>P 64 2 2</t>
  </si>
  <si>
    <t>W Al2</t>
  </si>
  <si>
    <t>P 63 2 2</t>
  </si>
  <si>
    <t>Re1.16 O3</t>
  </si>
  <si>
    <t>Nb1.25 S2</t>
  </si>
  <si>
    <t>Ni3 N</t>
  </si>
  <si>
    <t>Fe3 N1.107</t>
  </si>
  <si>
    <t>Fe3 N1.239</t>
  </si>
  <si>
    <t>Fe3 N1.3</t>
  </si>
  <si>
    <t>Fe3 N1.33</t>
  </si>
  <si>
    <t>Fe3 N1.39</t>
  </si>
  <si>
    <t>Fe3 N1.245</t>
  </si>
  <si>
    <t>Fe3 N1.1</t>
  </si>
  <si>
    <t>Fe3 N1.235</t>
  </si>
  <si>
    <t>Fe3 N1.236</t>
  </si>
  <si>
    <t>Fe3 N1.234</t>
  </si>
  <si>
    <t>Fe3 N1.226</t>
  </si>
  <si>
    <t>Fe3 N1.231</t>
  </si>
  <si>
    <t>Fe3 N1.222</t>
  </si>
  <si>
    <t>Fe3 N1.233</t>
  </si>
  <si>
    <t>Fe3 N1.221</t>
  </si>
  <si>
    <t>Fe3 N1.22</t>
  </si>
  <si>
    <t>Fe3 N1.227</t>
  </si>
  <si>
    <t>Mn N0.421</t>
  </si>
  <si>
    <t>Pr Pd5</t>
  </si>
  <si>
    <t>Mn6 N2.58</t>
  </si>
  <si>
    <t>Fe3 N1.47</t>
  </si>
  <si>
    <t>Al20 Sm4</t>
  </si>
  <si>
    <t>Fe3 N1.2</t>
  </si>
  <si>
    <t>Fe3 N0.97</t>
  </si>
  <si>
    <t>P 6 m m</t>
  </si>
  <si>
    <t>Ta21 Te13</t>
  </si>
  <si>
    <t>P 63 c m</t>
  </si>
  <si>
    <t>Ni5 As2</t>
  </si>
  <si>
    <t>U F3</t>
  </si>
  <si>
    <t>Na3 As</t>
  </si>
  <si>
    <t>Co5 As2</t>
  </si>
  <si>
    <t>Cs3 As</t>
  </si>
  <si>
    <t>Au Cd3</t>
  </si>
  <si>
    <t>Rh Mg3</t>
  </si>
  <si>
    <t>Bi K3</t>
  </si>
  <si>
    <t>Ni5 Ge2</t>
  </si>
  <si>
    <t>Pd5 Sb2</t>
  </si>
  <si>
    <t>Mg3 Pd</t>
  </si>
  <si>
    <t>Mg3 Pt</t>
  </si>
  <si>
    <t>Ir Mg2.73</t>
  </si>
  <si>
    <t>Ir Mg3</t>
  </si>
  <si>
    <t>P 63 m c</t>
  </si>
  <si>
    <t>Eu4.48 As2.86</t>
  </si>
  <si>
    <t>Ti2.45 S4</t>
  </si>
  <si>
    <t>Cr Se</t>
  </si>
  <si>
    <t>Ga1.33 S2</t>
  </si>
  <si>
    <t>Al1.33 Se2</t>
  </si>
  <si>
    <t>Ga N</t>
  </si>
  <si>
    <t>In N</t>
  </si>
  <si>
    <t>Zr2.46 Se4</t>
  </si>
  <si>
    <t>Ir Si3</t>
  </si>
  <si>
    <t>Al N</t>
  </si>
  <si>
    <t>Cd Se</t>
  </si>
  <si>
    <t>Fe0.985 S</t>
  </si>
  <si>
    <t>Hf1.35 Se2</t>
  </si>
  <si>
    <t>Zr0.28 Zr Te2</t>
  </si>
  <si>
    <t>Fe0.94 S</t>
  </si>
  <si>
    <t>Ni5 P4</t>
  </si>
  <si>
    <t>Zn Se</t>
  </si>
  <si>
    <t>Al1.333 Te2</t>
  </si>
  <si>
    <t>Ti3 S4</t>
  </si>
  <si>
    <t>Cu H</t>
  </si>
  <si>
    <t>Cr H</t>
  </si>
  <si>
    <t>Pd4.67 Sb1.67</t>
  </si>
  <si>
    <t>Mg Te</t>
  </si>
  <si>
    <t>Sm Se</t>
  </si>
  <si>
    <t>Tb Se</t>
  </si>
  <si>
    <t>Yb Se</t>
  </si>
  <si>
    <t>Dy Se</t>
  </si>
  <si>
    <t>Au3 Sr7</t>
  </si>
  <si>
    <t>Au3 Yb7</t>
  </si>
  <si>
    <t>Ca5 Pb3</t>
  </si>
  <si>
    <t>Ce24 Co11</t>
  </si>
  <si>
    <t>Ce7 Ni3</t>
  </si>
  <si>
    <t>Ru7 B3</t>
  </si>
  <si>
    <t>Co3 Th7</t>
  </si>
  <si>
    <t>Er7 Rh3</t>
  </si>
  <si>
    <t>Gd7 Pd3</t>
  </si>
  <si>
    <t>Gd13 Zn58</t>
  </si>
  <si>
    <t>La7 Ni3</t>
  </si>
  <si>
    <t>Lu Mn5</t>
  </si>
  <si>
    <t>Ni3 Th7</t>
  </si>
  <si>
    <t>Ce7 Ru3</t>
  </si>
  <si>
    <t>Nd13 Zn58</t>
  </si>
  <si>
    <t>Ga1.34 S2</t>
  </si>
  <si>
    <t>Ce7 Rh3</t>
  </si>
  <si>
    <t>Sr7 Ag3</t>
  </si>
  <si>
    <t>Al0.667 S</t>
  </si>
  <si>
    <t>Eu7 Au3</t>
  </si>
  <si>
    <t>Yb7 Au3</t>
  </si>
  <si>
    <t>B P</t>
  </si>
  <si>
    <t>Re7 B3</t>
  </si>
  <si>
    <t>Rh7 B3</t>
  </si>
  <si>
    <t>Tc7 B3</t>
  </si>
  <si>
    <t>Co11 Ce24</t>
  </si>
  <si>
    <t>Ce7 Ir3</t>
  </si>
  <si>
    <t>Ce7 Pd3</t>
  </si>
  <si>
    <t>Ce7 Pt3</t>
  </si>
  <si>
    <t>Ce3 Rh</t>
  </si>
  <si>
    <t>Nd24 Co11</t>
  </si>
  <si>
    <t>Nd7 Co3</t>
  </si>
  <si>
    <t>Th7 Co3</t>
  </si>
  <si>
    <t>Dy7 Rh3</t>
  </si>
  <si>
    <t>Th7 Fe3</t>
  </si>
  <si>
    <t>Fe3 Th7</t>
  </si>
  <si>
    <t>Gd7 Pt3</t>
  </si>
  <si>
    <t>Gd7 Rh3</t>
  </si>
  <si>
    <t>Ho7 Rh3</t>
  </si>
  <si>
    <t>La7 Ir3</t>
  </si>
  <si>
    <t>Pr7 Ir3</t>
  </si>
  <si>
    <t>Th7 Ir3</t>
  </si>
  <si>
    <t>La7 Pd3</t>
  </si>
  <si>
    <t>La7 Pt3</t>
  </si>
  <si>
    <t>La3 Rh</t>
  </si>
  <si>
    <t>La7 Rh3</t>
  </si>
  <si>
    <t>Mn Se</t>
  </si>
  <si>
    <t>Tl N</t>
  </si>
  <si>
    <t>Nd7 Ni3</t>
  </si>
  <si>
    <t>Nd7 Pd3</t>
  </si>
  <si>
    <t>Nd7 Pt3</t>
  </si>
  <si>
    <t>Nd7.5 Rh2.5</t>
  </si>
  <si>
    <t>Nd7 Rh3</t>
  </si>
  <si>
    <t>Ni1.334 O2</t>
  </si>
  <si>
    <t>Pr7 Ni3</t>
  </si>
  <si>
    <t>Th7 Ni3</t>
  </si>
  <si>
    <t>Th7 Os3</t>
  </si>
  <si>
    <t>Sc7 P3</t>
  </si>
  <si>
    <t>Pr7 Pd3</t>
  </si>
  <si>
    <t>Sm7 Pd3</t>
  </si>
  <si>
    <t>Pr7 Pt3</t>
  </si>
  <si>
    <t>Pr7 Rh3</t>
  </si>
  <si>
    <t>Sm7 Pt3</t>
  </si>
  <si>
    <t>Th7 Pt3</t>
  </si>
  <si>
    <t>Y7 Pt3</t>
  </si>
  <si>
    <t>Sm7 Rh3</t>
  </si>
  <si>
    <t>Tb7 Rh3</t>
  </si>
  <si>
    <t>Rh3 Th7</t>
  </si>
  <si>
    <t>Th7 Rh3</t>
  </si>
  <si>
    <t>Y7 Rh3</t>
  </si>
  <si>
    <t>Th7 Ru3</t>
  </si>
  <si>
    <t>Ti2.5 S4</t>
  </si>
  <si>
    <t>Mg Se</t>
  </si>
  <si>
    <t>Nb Co3</t>
  </si>
  <si>
    <t>Li I</t>
  </si>
  <si>
    <t>Sm12.72 Zn59.08</t>
  </si>
  <si>
    <t>Gd12.71 Zn59.50</t>
  </si>
  <si>
    <t>Dy12.60 Zn59.22</t>
  </si>
  <si>
    <t>Tb12.64 Zn59.10</t>
  </si>
  <si>
    <t>Mo0.93 N</t>
  </si>
  <si>
    <t>Mn O</t>
  </si>
  <si>
    <t>Zn0.8 O0.8</t>
  </si>
  <si>
    <t>Ge H</t>
  </si>
  <si>
    <t>Ta1.11 S2</t>
  </si>
  <si>
    <t>Ta1.09 S2</t>
  </si>
  <si>
    <t>B3 Ni7</t>
  </si>
  <si>
    <t>C D</t>
  </si>
  <si>
    <t>P -6 m 2</t>
  </si>
  <si>
    <t>W C</t>
  </si>
  <si>
    <t>Rh0.79 Be5.11</t>
  </si>
  <si>
    <t>Cs7 O</t>
  </si>
  <si>
    <t>Hf0.92 Se</t>
  </si>
  <si>
    <t>Mn D0.65</t>
  </si>
  <si>
    <t>Cu10.52 Te6</t>
  </si>
  <si>
    <t>Ru C</t>
  </si>
  <si>
    <t>Os C</t>
  </si>
  <si>
    <t>W N</t>
  </si>
  <si>
    <t>Ta N0.83</t>
  </si>
  <si>
    <t>Mo P</t>
  </si>
  <si>
    <t>Nb S</t>
  </si>
  <si>
    <t>Ta S</t>
  </si>
  <si>
    <t>Zr Te0.67</t>
  </si>
  <si>
    <t>Mo C</t>
  </si>
  <si>
    <t>W C0.98</t>
  </si>
  <si>
    <t>Ni1.78 Ge</t>
  </si>
  <si>
    <t>Ir Li</t>
  </si>
  <si>
    <t>Li Pd</t>
  </si>
  <si>
    <t>Zr Se0.66</t>
  </si>
  <si>
    <t>Li Pt</t>
  </si>
  <si>
    <t>Co0.79 Be5.11</t>
  </si>
  <si>
    <t>Co0.77 Be5.13</t>
  </si>
  <si>
    <t>Fe0.79 Be5.11</t>
  </si>
  <si>
    <t>Fe0.67 Be6.67</t>
  </si>
  <si>
    <t>Ir0.79 Be5.11</t>
  </si>
  <si>
    <t>Ir2.33 Be15.33</t>
  </si>
  <si>
    <t>Os2.33 Be15.33</t>
  </si>
  <si>
    <t>Os0.79 Be5.11</t>
  </si>
  <si>
    <t>Rh2.33 Be15.33</t>
  </si>
  <si>
    <t>Ru2.33 Be15.33</t>
  </si>
  <si>
    <t>Ru0.67 Be5.33</t>
  </si>
  <si>
    <t>Ge Ni2</t>
  </si>
  <si>
    <t>Ta N0.9</t>
  </si>
  <si>
    <t>Al Sn</t>
  </si>
  <si>
    <t>Mg0.3 Sn1.7</t>
  </si>
  <si>
    <t>Ag0.04 Sn0.96</t>
  </si>
  <si>
    <t>Mn6.3 Sn1.7</t>
  </si>
  <si>
    <t>Re3 N</t>
  </si>
  <si>
    <t>Fe1.52 Be17.48</t>
  </si>
  <si>
    <t>P -6 c 2</t>
  </si>
  <si>
    <t>Ba5 Ga6</t>
  </si>
  <si>
    <t>P -6 2 m</t>
  </si>
  <si>
    <t>Mn1.99 As0.967</t>
  </si>
  <si>
    <t>Eu2 As2</t>
  </si>
  <si>
    <t>Na2 O2</t>
  </si>
  <si>
    <t>Eu As</t>
  </si>
  <si>
    <t>Ca P</t>
  </si>
  <si>
    <t>Sr P</t>
  </si>
  <si>
    <t>Ca As</t>
  </si>
  <si>
    <t>Sr As</t>
  </si>
  <si>
    <t>Fe2 P</t>
  </si>
  <si>
    <t>Co2 As</t>
  </si>
  <si>
    <t>Rb2 Se2</t>
  </si>
  <si>
    <t>K2 Te2</t>
  </si>
  <si>
    <t>Na2 S2</t>
  </si>
  <si>
    <t>K2 S2</t>
  </si>
  <si>
    <t>K2 Se2</t>
  </si>
  <si>
    <t>Sr2 As2</t>
  </si>
  <si>
    <t>Ca2 P2</t>
  </si>
  <si>
    <t>Ag4.53 Te3</t>
  </si>
  <si>
    <t>Yb3 Si5</t>
  </si>
  <si>
    <t>Mn1.9 P</t>
  </si>
  <si>
    <t>Pd2 Si</t>
  </si>
  <si>
    <t>Yb3 Ge5</t>
  </si>
  <si>
    <t>Cr2 As0.933</t>
  </si>
  <si>
    <t>Pd2 Ge</t>
  </si>
  <si>
    <t>Pt2 Ge</t>
  </si>
  <si>
    <t>Cs As</t>
  </si>
  <si>
    <t>Ti2 P</t>
  </si>
  <si>
    <t>Pd5 Th3</t>
  </si>
  <si>
    <t>Lu8 Te</t>
  </si>
  <si>
    <t>Al13 La16</t>
  </si>
  <si>
    <t>Li2 Sb</t>
  </si>
  <si>
    <t>Co Pu2</t>
  </si>
  <si>
    <t>Th3 Pt5</t>
  </si>
  <si>
    <t>Au7 Ga2</t>
  </si>
  <si>
    <t>In Mg2</t>
  </si>
  <si>
    <t>Pu2 Co</t>
  </si>
  <si>
    <t>Mg2 Tl</t>
  </si>
  <si>
    <t>Ag2 Ga</t>
  </si>
  <si>
    <t>Ag2.16 Ga0.84</t>
  </si>
  <si>
    <t>Rb15 Tl27</t>
  </si>
  <si>
    <t>Cs15 Tl27</t>
  </si>
  <si>
    <t>Fe25 O32</t>
  </si>
  <si>
    <t>P -6 2 c</t>
  </si>
  <si>
    <t>Fe0.975 S</t>
  </si>
  <si>
    <t>Ga Mg2</t>
  </si>
  <si>
    <t>Ni18.06 Ge11.87</t>
  </si>
  <si>
    <t>Ga2.83 Sm1.06</t>
  </si>
  <si>
    <t>Si58 O128</t>
  </si>
  <si>
    <t>P 6/m m m</t>
  </si>
  <si>
    <t>Ba Cd4.43</t>
  </si>
  <si>
    <t>Ni2 Th</t>
  </si>
  <si>
    <t>Cu2 Th</t>
  </si>
  <si>
    <t>Ag2 Th</t>
  </si>
  <si>
    <t>Zn2 Th</t>
  </si>
  <si>
    <t>Cd2 Th</t>
  </si>
  <si>
    <t>Al2 Th</t>
  </si>
  <si>
    <t>Sm1.11 Zn11.77</t>
  </si>
  <si>
    <t>Tm Si2</t>
  </si>
  <si>
    <t>Yb Si2</t>
  </si>
  <si>
    <t>Lu Si2</t>
  </si>
  <si>
    <t>Pu Pt5</t>
  </si>
  <si>
    <t>Ti O0.5</t>
  </si>
  <si>
    <t>Li2.94 N</t>
  </si>
  <si>
    <t>Mg B2</t>
  </si>
  <si>
    <t>Ta0.703 O1.65</t>
  </si>
  <si>
    <t>Zr B2</t>
  </si>
  <si>
    <t>Nb B2</t>
  </si>
  <si>
    <t>Ta B2</t>
  </si>
  <si>
    <t>Ti B2</t>
  </si>
  <si>
    <t>V B2</t>
  </si>
  <si>
    <t>Cr B2</t>
  </si>
  <si>
    <t>Hf B2</t>
  </si>
  <si>
    <t>Li3 N</t>
  </si>
  <si>
    <t>Cm Si1.5</t>
  </si>
  <si>
    <t>Ag7 Te4</t>
  </si>
  <si>
    <t>Tb Si1.63</t>
  </si>
  <si>
    <t>Dy Ge1.26</t>
  </si>
  <si>
    <t>Ho Ge1.5</t>
  </si>
  <si>
    <t>La Ni5</t>
  </si>
  <si>
    <t>Pu B2</t>
  </si>
  <si>
    <t>Ag B2</t>
  </si>
  <si>
    <t>Al B2</t>
  </si>
  <si>
    <t>Dy B2</t>
  </si>
  <si>
    <t>Gd B2</t>
  </si>
  <si>
    <t>Ho B2</t>
  </si>
  <si>
    <t>Er B2</t>
  </si>
  <si>
    <t>Th Ge1.6</t>
  </si>
  <si>
    <t>Np B2</t>
  </si>
  <si>
    <t>Sm B2</t>
  </si>
  <si>
    <t>Tb B2</t>
  </si>
  <si>
    <t>Tm B2</t>
  </si>
  <si>
    <t>W B2</t>
  </si>
  <si>
    <t>Y B2</t>
  </si>
  <si>
    <t>Yb B2</t>
  </si>
  <si>
    <t>U B2</t>
  </si>
  <si>
    <t>U Ge1.57</t>
  </si>
  <si>
    <t>Np Ge1.59</t>
  </si>
  <si>
    <t>Sc Si1.5</t>
  </si>
  <si>
    <t>U Si1.67</t>
  </si>
  <si>
    <t>Yb Si1.8</t>
  </si>
  <si>
    <t>Au B2</t>
  </si>
  <si>
    <t>Cu2 Te</t>
  </si>
  <si>
    <t>Er Ge1.5</t>
  </si>
  <si>
    <t>Lu Ge1.5</t>
  </si>
  <si>
    <t>Dy Si1.67</t>
  </si>
  <si>
    <t>Cd141 Na26</t>
  </si>
  <si>
    <t>K7 Hg31</t>
  </si>
  <si>
    <t>Ga2 La</t>
  </si>
  <si>
    <t>Be1.0926 B3</t>
  </si>
  <si>
    <t>Li2.92 N</t>
  </si>
  <si>
    <t>Np Si1.6</t>
  </si>
  <si>
    <t>U2 Ti</t>
  </si>
  <si>
    <t>Lu B2</t>
  </si>
  <si>
    <t>Am Pt5</t>
  </si>
  <si>
    <t>Ag5 Eu</t>
  </si>
  <si>
    <t>Ag2 Pr</t>
  </si>
  <si>
    <t>Ag5 Sr</t>
  </si>
  <si>
    <t>Au2 Ba</t>
  </si>
  <si>
    <t>Au5 Ba</t>
  </si>
  <si>
    <t>Au5 Eu</t>
  </si>
  <si>
    <t>Au2 Nb</t>
  </si>
  <si>
    <t>Au5 Sr</t>
  </si>
  <si>
    <t>Ba Ga2</t>
  </si>
  <si>
    <t>Ba Pd5</t>
  </si>
  <si>
    <t>Ba Pt5</t>
  </si>
  <si>
    <t>Be2 Hf</t>
  </si>
  <si>
    <t>Be5 Hf</t>
  </si>
  <si>
    <t>Be5 Sc</t>
  </si>
  <si>
    <t>Be2 Zr</t>
  </si>
  <si>
    <t>Be5 Zr</t>
  </si>
  <si>
    <t>Bi0.55 In0.45</t>
  </si>
  <si>
    <t>Bi2 Tl</t>
  </si>
  <si>
    <t>Bk Pt5</t>
  </si>
  <si>
    <t>Ca Cu5</t>
  </si>
  <si>
    <t>Ca Ga2</t>
  </si>
  <si>
    <t>Ca Ni5</t>
  </si>
  <si>
    <t>Ca Pt5</t>
  </si>
  <si>
    <t>Ca Zn5</t>
  </si>
  <si>
    <t>Cd2 Er</t>
  </si>
  <si>
    <t>Cd2 Ho</t>
  </si>
  <si>
    <t>Cd2 Tb</t>
  </si>
  <si>
    <t>Ce Co5</t>
  </si>
  <si>
    <t>Ce0.91 Co5.36</t>
  </si>
  <si>
    <t>Ce Cu5</t>
  </si>
  <si>
    <t>Ce Fe5</t>
  </si>
  <si>
    <t>Ce Ga2</t>
  </si>
  <si>
    <t>Ce Hg2</t>
  </si>
  <si>
    <t>Ce Ir5</t>
  </si>
  <si>
    <t>Ce Ni5</t>
  </si>
  <si>
    <t>Ce Pd5</t>
  </si>
  <si>
    <t>Ce Pt5</t>
  </si>
  <si>
    <t>Ce Zn5</t>
  </si>
  <si>
    <t>Cf Pt5</t>
  </si>
  <si>
    <t>Cm Pt5</t>
  </si>
  <si>
    <t>Co5 Dy</t>
  </si>
  <si>
    <t>Co5 Er</t>
  </si>
  <si>
    <t>Au2 Th</t>
  </si>
  <si>
    <t>Sc B2</t>
  </si>
  <si>
    <t>Co5 Gd</t>
  </si>
  <si>
    <t>Co5.67 Gd0.67</t>
  </si>
  <si>
    <t>Co5 Ho</t>
  </si>
  <si>
    <t>Co5.5 Ho0.75</t>
  </si>
  <si>
    <t>Co5 La</t>
  </si>
  <si>
    <t>Co5 Nd</t>
  </si>
  <si>
    <t>Co5 Pr</t>
  </si>
  <si>
    <t>Co5 Sm</t>
  </si>
  <si>
    <t>Co Sn</t>
  </si>
  <si>
    <t>Co5 Tb</t>
  </si>
  <si>
    <t>Co5 Th</t>
  </si>
  <si>
    <t>Co5 Y</t>
  </si>
  <si>
    <t>Cu5 Gd</t>
  </si>
  <si>
    <t>Cu5 Ho</t>
  </si>
  <si>
    <t>Cu2 La</t>
  </si>
  <si>
    <t>Cu5 La</t>
  </si>
  <si>
    <t>Cu5 Nd</t>
  </si>
  <si>
    <t>Cu5 Pr</t>
  </si>
  <si>
    <t>Cu5 Sm</t>
  </si>
  <si>
    <t>Cu5 Sr</t>
  </si>
  <si>
    <t>Cu5 Tb</t>
  </si>
  <si>
    <t>Cu5 Y</t>
  </si>
  <si>
    <t>Cu5 Yb</t>
  </si>
  <si>
    <t>Cu5.38 Yb0.82</t>
  </si>
  <si>
    <t>Dy Fe5</t>
  </si>
  <si>
    <t>Dy Ga2</t>
  </si>
  <si>
    <t>Er Ga2</t>
  </si>
  <si>
    <t>Er Hg2</t>
  </si>
  <si>
    <t>Er Ni5</t>
  </si>
  <si>
    <t>Er Rh5</t>
  </si>
  <si>
    <t>Er Zn5</t>
  </si>
  <si>
    <t>Dy Ni5</t>
  </si>
  <si>
    <t>Dy Rh5</t>
  </si>
  <si>
    <t>Dy Zn5</t>
  </si>
  <si>
    <t>Eu Ni5</t>
  </si>
  <si>
    <t>Eu Zn5</t>
  </si>
  <si>
    <t>Fe5 Gd</t>
  </si>
  <si>
    <t>Fe5 Ho</t>
  </si>
  <si>
    <t>Fe5 Nd</t>
  </si>
  <si>
    <t>Fe5 Sm</t>
  </si>
  <si>
    <t>Fe Sn</t>
  </si>
  <si>
    <t>Fe5 Th</t>
  </si>
  <si>
    <t>Fe5 Y</t>
  </si>
  <si>
    <t>Ga2 Gd</t>
  </si>
  <si>
    <t>Ga2 Ho</t>
  </si>
  <si>
    <t>Ga2 Np</t>
  </si>
  <si>
    <t>Ga2 Nd</t>
  </si>
  <si>
    <t>Ga2 Pr</t>
  </si>
  <si>
    <t>Ga2 Pu</t>
  </si>
  <si>
    <t>Ga2 Sm</t>
  </si>
  <si>
    <t>Ga2 Sr</t>
  </si>
  <si>
    <t>Ga2 Tb</t>
  </si>
  <si>
    <t>Ga2 U</t>
  </si>
  <si>
    <t>Ga2 Y</t>
  </si>
  <si>
    <t>Gd Ni5</t>
  </si>
  <si>
    <t>Gd Rh5</t>
  </si>
  <si>
    <t>Gd Zn5</t>
  </si>
  <si>
    <t>Hg2 Ho</t>
  </si>
  <si>
    <t>Hg2 Na</t>
  </si>
  <si>
    <t>Hg2 U</t>
  </si>
  <si>
    <t>Hg2 Y</t>
  </si>
  <si>
    <t>Ho Ni5</t>
  </si>
  <si>
    <t>Ir5 La</t>
  </si>
  <si>
    <t>Ir5 Nd</t>
  </si>
  <si>
    <t>Ir5 Th</t>
  </si>
  <si>
    <t>La Pd5</t>
  </si>
  <si>
    <t>La Pt5</t>
  </si>
  <si>
    <t>La Zn5</t>
  </si>
  <si>
    <t>Li2 Pd</t>
  </si>
  <si>
    <t>Li2 Pt</t>
  </si>
  <si>
    <t>Lu Ni5</t>
  </si>
  <si>
    <t>Nd Ni5</t>
  </si>
  <si>
    <t>Nd Pt5</t>
  </si>
  <si>
    <t>Nd Zn5</t>
  </si>
  <si>
    <t>Ni5 Pr</t>
  </si>
  <si>
    <t>Ni5 Pu</t>
  </si>
  <si>
    <t>Ni5 Sc</t>
  </si>
  <si>
    <t>Ni5 Sm</t>
  </si>
  <si>
    <t>Ni5 Tb</t>
  </si>
  <si>
    <t>Ni5 Th</t>
  </si>
  <si>
    <t>Ni5 Tm</t>
  </si>
  <si>
    <t>Ni5 Y</t>
  </si>
  <si>
    <t>Ni5 Yb</t>
  </si>
  <si>
    <t>Pb Rh</t>
  </si>
  <si>
    <t>Pd5 Sr</t>
  </si>
  <si>
    <t>Pt5 Sr</t>
  </si>
  <si>
    <t>Pt Tl</t>
  </si>
  <si>
    <t>Pu0.75 Zr2.25</t>
  </si>
  <si>
    <t>Rh5 Tb</t>
  </si>
  <si>
    <t>Rh5 Y</t>
  </si>
  <si>
    <t>Sm Zn5</t>
  </si>
  <si>
    <t>Th Zn2</t>
  </si>
  <si>
    <t>Ti U2</t>
  </si>
  <si>
    <t>Y Zn5</t>
  </si>
  <si>
    <t>Sm Ge1.5</t>
  </si>
  <si>
    <t>Al0.9 B2</t>
  </si>
  <si>
    <t>Al0.88 B2</t>
  </si>
  <si>
    <t>Au5 K</t>
  </si>
  <si>
    <t>Au5 Rb</t>
  </si>
  <si>
    <t>Ca Pd5</t>
  </si>
  <si>
    <t>Ag5 Ba</t>
  </si>
  <si>
    <t>Ga7.88 Yb2.98</t>
  </si>
  <si>
    <t>Hg0.1 Sn0.9</t>
  </si>
  <si>
    <t>U Ga2</t>
  </si>
  <si>
    <t>Gd Ga2</t>
  </si>
  <si>
    <t>Hf4 Al3</t>
  </si>
  <si>
    <t>Be B2</t>
  </si>
  <si>
    <t>Fe B2</t>
  </si>
  <si>
    <t>B2 Gd B2</t>
  </si>
  <si>
    <t>Ba7 Cd31</t>
  </si>
  <si>
    <t>Ba7 Hg31</t>
  </si>
  <si>
    <t>Zr Be2</t>
  </si>
  <si>
    <t>Tl Bi2</t>
  </si>
  <si>
    <t>Co5.36 Ho0.82</t>
  </si>
  <si>
    <t>Sm Co5</t>
  </si>
  <si>
    <t>Dy0.78 Cu5.44</t>
  </si>
  <si>
    <t>Cu5 Eu</t>
  </si>
  <si>
    <t>Gd0.78 Cu5.44</t>
  </si>
  <si>
    <t>Te Cu2</t>
  </si>
  <si>
    <t>Y0.78 Cu5.44</t>
  </si>
  <si>
    <t>Nd Ga2</t>
  </si>
  <si>
    <t>Sm Ga2</t>
  </si>
  <si>
    <t>Gd Si1.5</t>
  </si>
  <si>
    <t>In Ni</t>
  </si>
  <si>
    <t>La0.98 Ni5.03</t>
  </si>
  <si>
    <t>Pr Pt5</t>
  </si>
  <si>
    <t>Sc Si2</t>
  </si>
  <si>
    <t>Lu Si1.76</t>
  </si>
  <si>
    <t>In0.2 Sn0.8</t>
  </si>
  <si>
    <t>In0.1818 Sn0.8182</t>
  </si>
  <si>
    <t>Sr Ga2</t>
  </si>
  <si>
    <t>Ca0.87 Zn5.26</t>
  </si>
  <si>
    <t>Ca0.96 Zn5.08</t>
  </si>
  <si>
    <t>Al0.9 Mn1.1</t>
  </si>
  <si>
    <t>Cd0.5 Sb0.5</t>
  </si>
  <si>
    <t>Gd Co5</t>
  </si>
  <si>
    <t>Cu5.25 Dy0.75</t>
  </si>
  <si>
    <t>Pr Zn5</t>
  </si>
  <si>
    <t>U0.99 Zr2.01</t>
  </si>
  <si>
    <t>Ga2.356 Nd0.82</t>
  </si>
  <si>
    <t>Ho Ga2</t>
  </si>
  <si>
    <t>Np Zr2</t>
  </si>
  <si>
    <t>Y Ni5</t>
  </si>
  <si>
    <t>La0.983 Ni5.034</t>
  </si>
  <si>
    <t>Ba0.8 Ag5.39</t>
  </si>
  <si>
    <t>Ca0.956 Ga2.26</t>
  </si>
  <si>
    <t>Nb0.986 B2</t>
  </si>
  <si>
    <t>Nb0.943 B2</t>
  </si>
  <si>
    <t>Nb0.909 B2</t>
  </si>
  <si>
    <t>Nb0.878 B2</t>
  </si>
  <si>
    <t>Nb0.869 B2</t>
  </si>
  <si>
    <t>Nb0.864 B2</t>
  </si>
  <si>
    <t>Nb0.857 B2</t>
  </si>
  <si>
    <t>Nb0.854 B2</t>
  </si>
  <si>
    <t>Nb0.848 B2</t>
  </si>
  <si>
    <t>Nb0.849 B2</t>
  </si>
  <si>
    <t>La0.942 Ni5.116</t>
  </si>
  <si>
    <t>Th Fe5</t>
  </si>
  <si>
    <t>Ce1.2 Cu4.8</t>
  </si>
  <si>
    <t>Bi In2</t>
  </si>
  <si>
    <t>U Zr2</t>
  </si>
  <si>
    <t>La Co5</t>
  </si>
  <si>
    <t>Ti0.84 V0.16</t>
  </si>
  <si>
    <t>Sm0.667 Fe5.667</t>
  </si>
  <si>
    <t>Nb B1.934</t>
  </si>
  <si>
    <t>Nb B1.986</t>
  </si>
  <si>
    <t>Nb B1.988</t>
  </si>
  <si>
    <t>Nb0.988 B2</t>
  </si>
  <si>
    <t>Nb0.969 B2</t>
  </si>
  <si>
    <t>Sm Co4.73</t>
  </si>
  <si>
    <t>Sm Co5.77</t>
  </si>
  <si>
    <t>La Cu5</t>
  </si>
  <si>
    <t>Ni In</t>
  </si>
  <si>
    <t>Mg0.98 B2</t>
  </si>
  <si>
    <t>Y0.808 Cu5.384</t>
  </si>
  <si>
    <t>Y0.814 Cu5.372</t>
  </si>
  <si>
    <t>Y0.82 Cu5.36</t>
  </si>
  <si>
    <t>Y Co5</t>
  </si>
  <si>
    <t>Ho Co5</t>
  </si>
  <si>
    <t>Pr Ga2</t>
  </si>
  <si>
    <t>Y0.82 Cu5.14</t>
  </si>
  <si>
    <t>Mg0.97 B2</t>
  </si>
  <si>
    <t>Mg0.95 B2</t>
  </si>
  <si>
    <t>Mg0.94 B2</t>
  </si>
  <si>
    <t>Mg0.92 B2</t>
  </si>
  <si>
    <t>Ba Au2</t>
  </si>
  <si>
    <t>U Zn11.67</t>
  </si>
  <si>
    <t>Pr Ni5</t>
  </si>
  <si>
    <t>Eu0.88 Ag5.23</t>
  </si>
  <si>
    <t>Eu Ag5</t>
  </si>
  <si>
    <t>Mg0.992 B2</t>
  </si>
  <si>
    <t>Mg0.990 B2</t>
  </si>
  <si>
    <t>Ca0.893 Ga2.324</t>
  </si>
  <si>
    <t>Ca0.884 Ga2.348</t>
  </si>
  <si>
    <t>Ca0.874 Ga2.380</t>
  </si>
  <si>
    <t>Ca0.881 Ga2.356</t>
  </si>
  <si>
    <t>Ca0.909 Ga2.274</t>
  </si>
  <si>
    <t>Ca0.929 Ga2.216</t>
  </si>
  <si>
    <t>Ca0.910 Ga2.270</t>
  </si>
  <si>
    <t>Li C12</t>
  </si>
  <si>
    <t>Li C6</t>
  </si>
  <si>
    <t>Dy Co5</t>
  </si>
  <si>
    <t>Tb Co5</t>
  </si>
  <si>
    <t>Cu5.31 Y0.83</t>
  </si>
  <si>
    <t>La0.87 Ni5.27</t>
  </si>
  <si>
    <t>Ba Sn5</t>
  </si>
  <si>
    <t>Yb Ga2</t>
  </si>
  <si>
    <t>Ca Ga2.15</t>
  </si>
  <si>
    <t>Ca0.96 Ga2.25</t>
  </si>
  <si>
    <t>Ce0.67 Zn5.66</t>
  </si>
  <si>
    <t>Ba Ge1.51</t>
  </si>
  <si>
    <t>Li8.41 In3.59</t>
  </si>
  <si>
    <t>Al0.93 B2</t>
  </si>
  <si>
    <t>Zn8.0 Sb7</t>
  </si>
  <si>
    <t>Zn7.57 Sb7</t>
  </si>
  <si>
    <t>P 6/m c c</t>
  </si>
  <si>
    <t>Si O2.717</t>
  </si>
  <si>
    <t>Si O2.267</t>
  </si>
  <si>
    <t>P 63/m c m</t>
  </si>
  <si>
    <t>Eu5 As3</t>
  </si>
  <si>
    <t>Zr Br3</t>
  </si>
  <si>
    <t>Pu5 Pt3</t>
  </si>
  <si>
    <t>Sc5 Si3</t>
  </si>
  <si>
    <t>Hf I3</t>
  </si>
  <si>
    <t>Ti5 P3.16</t>
  </si>
  <si>
    <t>Yb4.7 As3</t>
  </si>
  <si>
    <t>Nb5 N6</t>
  </si>
  <si>
    <t>Ta5 N6</t>
  </si>
  <si>
    <t>Ti P0.63</t>
  </si>
  <si>
    <t>Zr0.882 I3</t>
  </si>
  <si>
    <t>Hf5 Al3</t>
  </si>
  <si>
    <t>U5 Ge4</t>
  </si>
  <si>
    <t>Ba5 Bi3</t>
  </si>
  <si>
    <t>Ba5 Sb3</t>
  </si>
  <si>
    <t>Fe5 Si3</t>
  </si>
  <si>
    <t>Ho5 Sb3</t>
  </si>
  <si>
    <t>Y5 Si3</t>
  </si>
  <si>
    <t>Ba5 As3</t>
  </si>
  <si>
    <t>Ca5 As3</t>
  </si>
  <si>
    <t>Sr5 As3</t>
  </si>
  <si>
    <t>Hf5 Ge3</t>
  </si>
  <si>
    <t>Ti5 Si3</t>
  </si>
  <si>
    <t>Mn5 Ge3</t>
  </si>
  <si>
    <t>Zr5 Ge3</t>
  </si>
  <si>
    <t>Hf5 Si3</t>
  </si>
  <si>
    <t>Np5 Ge4</t>
  </si>
  <si>
    <t>Ge3 Nd5</t>
  </si>
  <si>
    <t>Tb5 Sb3</t>
  </si>
  <si>
    <t>Zr5 Sb3.08</t>
  </si>
  <si>
    <t>Tb5 Si3</t>
  </si>
  <si>
    <t>Ba3 N</t>
  </si>
  <si>
    <t>Nd5 Ge3</t>
  </si>
  <si>
    <t>Sc5 Ge3</t>
  </si>
  <si>
    <t>Tb5 Ge3</t>
  </si>
  <si>
    <t>U5 Ge3</t>
  </si>
  <si>
    <t>Y5 Ge3</t>
  </si>
  <si>
    <t>Sc5 Sn3</t>
  </si>
  <si>
    <t>Au6 Hg5</t>
  </si>
  <si>
    <t>Au41 Mg13</t>
  </si>
  <si>
    <t>Bi3 Gd5</t>
  </si>
  <si>
    <t>Er5 Ga3</t>
  </si>
  <si>
    <t>Er5 Rh3</t>
  </si>
  <si>
    <t>Dy5 Pb3</t>
  </si>
  <si>
    <t>Dy5 Sn3</t>
  </si>
  <si>
    <t>Ga3 Hf5</t>
  </si>
  <si>
    <t>Ga4 Nb5</t>
  </si>
  <si>
    <t>Ga3 Ti5</t>
  </si>
  <si>
    <t>Ga4 Ti5</t>
  </si>
  <si>
    <t>Hf5 Sn3</t>
  </si>
  <si>
    <t>Hg3 Mg5</t>
  </si>
  <si>
    <t>Ho5 Pb3</t>
  </si>
  <si>
    <t>Ho5 Rh3</t>
  </si>
  <si>
    <t>Ho5 Sn3</t>
  </si>
  <si>
    <t>Pb3 Sc5</t>
  </si>
  <si>
    <t>Pb3 Yb5</t>
  </si>
  <si>
    <t>Pb3 Zr5</t>
  </si>
  <si>
    <t>Pt3 Pu5</t>
  </si>
  <si>
    <t>Sn3 Th5</t>
  </si>
  <si>
    <t>Sn4 Th5</t>
  </si>
  <si>
    <t>Sn3 Y5</t>
  </si>
  <si>
    <t>Yb5 Ge3</t>
  </si>
  <si>
    <t>Cs3 O</t>
  </si>
  <si>
    <t>Gd5 Si3</t>
  </si>
  <si>
    <t>K3 N</t>
  </si>
  <si>
    <t>Er5 Si3</t>
  </si>
  <si>
    <t>Er5 Ge3</t>
  </si>
  <si>
    <t>Fe17 Nd5</t>
  </si>
  <si>
    <t>Lu5 Si3</t>
  </si>
  <si>
    <t>Dy5 Si3</t>
  </si>
  <si>
    <t>Lu5 Ge3</t>
  </si>
  <si>
    <t>Gd5 Sb3</t>
  </si>
  <si>
    <t>Dy5 Sb3</t>
  </si>
  <si>
    <t>Nd5 Sb3</t>
  </si>
  <si>
    <t>Sm5 Sb3</t>
  </si>
  <si>
    <t>Y5 Al3</t>
  </si>
  <si>
    <t>Zr5 Pb3</t>
  </si>
  <si>
    <t>Pb4 Zr5</t>
  </si>
  <si>
    <t>Yb5 Si3</t>
  </si>
  <si>
    <t>Ta5 Al3</t>
  </si>
  <si>
    <t>Al4 Zr5</t>
  </si>
  <si>
    <t>Ce5 Bi3</t>
  </si>
  <si>
    <t>La5 Bi3</t>
  </si>
  <si>
    <t>Nd5 Bi3</t>
  </si>
  <si>
    <t>Pr5 Bi3</t>
  </si>
  <si>
    <t>Sm5 Bi3</t>
  </si>
  <si>
    <t>Th5 Bi3</t>
  </si>
  <si>
    <t>Ce5 Pb3</t>
  </si>
  <si>
    <t>Ce5 Sb3</t>
  </si>
  <si>
    <t>Dy5 Ge3</t>
  </si>
  <si>
    <t>Dy5 Pt3</t>
  </si>
  <si>
    <t>Dy5 Rh3</t>
  </si>
  <si>
    <t>Dy5 Tl3</t>
  </si>
  <si>
    <t>Er5 In3</t>
  </si>
  <si>
    <t>Er5 Pb3</t>
  </si>
  <si>
    <t>Er5 Pt3</t>
  </si>
  <si>
    <t>Er5 Sn3</t>
  </si>
  <si>
    <t>Nd5 Fe17</t>
  </si>
  <si>
    <t>Hf5 Ga3</t>
  </si>
  <si>
    <t>Lu5 Ga3</t>
  </si>
  <si>
    <t>Nb5 Ga4</t>
  </si>
  <si>
    <t>Tm5 Ga3</t>
  </si>
  <si>
    <t>V5 Ga3</t>
  </si>
  <si>
    <t>Y5 Ga3</t>
  </si>
  <si>
    <t>Zr5 Ga3</t>
  </si>
  <si>
    <t>Zr5 Ga4</t>
  </si>
  <si>
    <t>Gd5 Pb3</t>
  </si>
  <si>
    <t>Gd5 Pt3</t>
  </si>
  <si>
    <t>Gd5 Rh3</t>
  </si>
  <si>
    <t>Gd5 Sn3</t>
  </si>
  <si>
    <t>Gd5 Tl3</t>
  </si>
  <si>
    <t>Ge3 Hf5</t>
  </si>
  <si>
    <t>Ho5 Ge3</t>
  </si>
  <si>
    <t>Ge3 Mn5</t>
  </si>
  <si>
    <t>Pr5 Ge3</t>
  </si>
  <si>
    <t>Ge3 Sc5</t>
  </si>
  <si>
    <t>Sm5 Ge3</t>
  </si>
  <si>
    <t>Ti5 Ge3</t>
  </si>
  <si>
    <t>Tm5 Ge3</t>
  </si>
  <si>
    <t>Ge3 U5</t>
  </si>
  <si>
    <t>Ge3 V5</t>
  </si>
  <si>
    <t>Hf5 Sn4</t>
  </si>
  <si>
    <t>Mg5 Hg3</t>
  </si>
  <si>
    <t>Ho5 Pt3</t>
  </si>
  <si>
    <t>Ho5 Si3</t>
  </si>
  <si>
    <t>Lu5 In3</t>
  </si>
  <si>
    <t>Tm5 In3</t>
  </si>
  <si>
    <t>Y5 In3</t>
  </si>
  <si>
    <t>Tb5 Ir3</t>
  </si>
  <si>
    <t>Tm5 Ir3</t>
  </si>
  <si>
    <t>Y5 Ir3</t>
  </si>
  <si>
    <t>Yb5 Ir3</t>
  </si>
  <si>
    <t>Zr5 Ir3</t>
  </si>
  <si>
    <t>La5 Pb3</t>
  </si>
  <si>
    <t>La5 Sb3</t>
  </si>
  <si>
    <t>Lu5 Pb3</t>
  </si>
  <si>
    <t>Lu5 Pt3</t>
  </si>
  <si>
    <t>Lu5 Rh3</t>
  </si>
  <si>
    <t>Lu5 Sn3</t>
  </si>
  <si>
    <t>Lu5 Tl3</t>
  </si>
  <si>
    <t>Nd5 Pb3</t>
  </si>
  <si>
    <t>Nd5 Sn3</t>
  </si>
  <si>
    <t>V5 P3</t>
  </si>
  <si>
    <t>Pr5 Pb3</t>
  </si>
  <si>
    <t>Pu5 Pb4</t>
  </si>
  <si>
    <t>Sm5 Pb3</t>
  </si>
  <si>
    <t>Tb5 Pb3</t>
  </si>
  <si>
    <t>Th5 Pb3</t>
  </si>
  <si>
    <t>Th5 Pb4</t>
  </si>
  <si>
    <t>Tm5 Pb3</t>
  </si>
  <si>
    <t>Y5 Pb3</t>
  </si>
  <si>
    <t>Pr5 Sb3</t>
  </si>
  <si>
    <t>Tb5 Pt3</t>
  </si>
  <si>
    <t>Tm5 Pt3</t>
  </si>
  <si>
    <t>Y5 Pt3</t>
  </si>
  <si>
    <t>Yb5 Pt3</t>
  </si>
  <si>
    <t>Zr5 Pt3</t>
  </si>
  <si>
    <t>Tb5 Rh3</t>
  </si>
  <si>
    <t>Tm5 Rh3</t>
  </si>
  <si>
    <t>Y5 Sb3</t>
  </si>
  <si>
    <t>Sm5 Si3</t>
  </si>
  <si>
    <t>Tm5 Si3</t>
  </si>
  <si>
    <t>Sm5 Sn3</t>
  </si>
  <si>
    <t>Tb5 Sn3</t>
  </si>
  <si>
    <t>Th5 Sn3</t>
  </si>
  <si>
    <t>Sn3 Ti5</t>
  </si>
  <si>
    <t>Ti5 Sn3</t>
  </si>
  <si>
    <t>Tm5 Sn3</t>
  </si>
  <si>
    <t>Y5 Sn3</t>
  </si>
  <si>
    <t>Zr5 Sn3</t>
  </si>
  <si>
    <t>Zr5 Sn4</t>
  </si>
  <si>
    <t>Tm5 Tl3</t>
  </si>
  <si>
    <t>Y5 Tl3</t>
  </si>
  <si>
    <t>Nb I3</t>
  </si>
  <si>
    <t>Pb3.86 Zr4.98</t>
  </si>
  <si>
    <t>Sn3.18 Zr5</t>
  </si>
  <si>
    <t>Zr5 Sb4</t>
  </si>
  <si>
    <t>Nb5 Ge3.5</t>
  </si>
  <si>
    <t>Zr5 Al4</t>
  </si>
  <si>
    <t>Zr5 Sb3.47</t>
  </si>
  <si>
    <t>Ge7 Nb10</t>
  </si>
  <si>
    <t>W2 B3.72</t>
  </si>
  <si>
    <t>Ca3 P2</t>
  </si>
  <si>
    <t>P 63/m m c</t>
  </si>
  <si>
    <t>Cs6 K7</t>
  </si>
  <si>
    <t>Al5 Ba4</t>
  </si>
  <si>
    <t>Co7 Sm2</t>
  </si>
  <si>
    <t>Gd2.17 Zn9.67</t>
  </si>
  <si>
    <t>Be3 N2</t>
  </si>
  <si>
    <t>Sc3 In</t>
  </si>
  <si>
    <t>Mo0.8 B3</t>
  </si>
  <si>
    <t>Ti As</t>
  </si>
  <si>
    <t>Pt Sb</t>
  </si>
  <si>
    <t>Fe1.67 Ge</t>
  </si>
  <si>
    <t>Ti4 S5</t>
  </si>
  <si>
    <t>Y2.103 Zn9.78</t>
  </si>
  <si>
    <t>Ti Po</t>
  </si>
  <si>
    <t>Zr Po</t>
  </si>
  <si>
    <t>Hf Po</t>
  </si>
  <si>
    <t>Zr As</t>
  </si>
  <si>
    <t>Th I2</t>
  </si>
  <si>
    <t>Fe3 Ge</t>
  </si>
  <si>
    <t>Ru2 B3</t>
  </si>
  <si>
    <t>W B2.0</t>
  </si>
  <si>
    <t>Ti8.1 S10</t>
  </si>
  <si>
    <t>Re B2</t>
  </si>
  <si>
    <t>V Sb</t>
  </si>
  <si>
    <t>W B2.5</t>
  </si>
  <si>
    <t>Ta1.43 Se2</t>
  </si>
  <si>
    <t>Ti P</t>
  </si>
  <si>
    <t>Re B3</t>
  </si>
  <si>
    <t>Rh B1.1</t>
  </si>
  <si>
    <t>Pt B</t>
  </si>
  <si>
    <t>Fe3 Sn</t>
  </si>
  <si>
    <t>K3 P</t>
  </si>
  <si>
    <t>Rb3 As</t>
  </si>
  <si>
    <t>Rh Te</t>
  </si>
  <si>
    <t>Li3 Sb</t>
  </si>
  <si>
    <t>Li3 P</t>
  </si>
  <si>
    <t>Na3 Bi</t>
  </si>
  <si>
    <t>Na3 Sb</t>
  </si>
  <si>
    <t>Na3 P</t>
  </si>
  <si>
    <t>K3 Bi</t>
  </si>
  <si>
    <t>K3 Sb</t>
  </si>
  <si>
    <t>K3 As</t>
  </si>
  <si>
    <t>Ni Sb</t>
  </si>
  <si>
    <t>Co S</t>
  </si>
  <si>
    <t>Fe0.95 S1.05</t>
  </si>
  <si>
    <t>Fe1.05 S0.95</t>
  </si>
  <si>
    <t>Al5 Co2</t>
  </si>
  <si>
    <t>Ni3 Ti</t>
  </si>
  <si>
    <t>W2.56 N4</t>
  </si>
  <si>
    <t>Mo0.82 N</t>
  </si>
  <si>
    <t>N2 O5</t>
  </si>
  <si>
    <t>Nb2 N</t>
  </si>
  <si>
    <t>Sc D0.34</t>
  </si>
  <si>
    <t>W4.6 N4</t>
  </si>
  <si>
    <t>P F5</t>
  </si>
  <si>
    <t>Ag0.86 Sb0.14</t>
  </si>
  <si>
    <t>Ag1.1 Hg0.9</t>
  </si>
  <si>
    <t>Ba3 Al5</t>
  </si>
  <si>
    <t>As F5</t>
  </si>
  <si>
    <t>La Br2</t>
  </si>
  <si>
    <t>Mo0.91 B3</t>
  </si>
  <si>
    <t>La I</t>
  </si>
  <si>
    <t>W Se2</t>
  </si>
  <si>
    <t>Fe H1.0</t>
  </si>
  <si>
    <t>Fe D1.0</t>
  </si>
  <si>
    <t>Fe D0.42</t>
  </si>
  <si>
    <t>Rh5 B4</t>
  </si>
  <si>
    <t>Ti6.9 S9</t>
  </si>
  <si>
    <t>V P</t>
  </si>
  <si>
    <t>Co Se</t>
  </si>
  <si>
    <t>Pd Te</t>
  </si>
  <si>
    <t>Pt Sn</t>
  </si>
  <si>
    <t>Pd Sb</t>
  </si>
  <si>
    <t>Hf P</t>
  </si>
  <si>
    <t>Hf As</t>
  </si>
  <si>
    <t>Hf2 S</t>
  </si>
  <si>
    <t>Na2 Se2</t>
  </si>
  <si>
    <t>Ni S0.997</t>
  </si>
  <si>
    <t>Sc Te</t>
  </si>
  <si>
    <t>W0.6 N</t>
  </si>
  <si>
    <t>Ti0.95 Se</t>
  </si>
  <si>
    <t>Nb1.35 S2</t>
  </si>
  <si>
    <t>Ti O0.48</t>
  </si>
  <si>
    <t>Mo3.46 B12</t>
  </si>
  <si>
    <t>Ir Sb</t>
  </si>
  <si>
    <t>Ir3 Si2</t>
  </si>
  <si>
    <t>Ir Te</t>
  </si>
  <si>
    <t>Nb N0.95</t>
  </si>
  <si>
    <t>Co Sb</t>
  </si>
  <si>
    <t>Ta3.28 Si0.72</t>
  </si>
  <si>
    <t>Mn Sb</t>
  </si>
  <si>
    <t>Mn1.09 Sb</t>
  </si>
  <si>
    <t>Ti Sb</t>
  </si>
  <si>
    <t>Nb Sb</t>
  </si>
  <si>
    <t>V Te</t>
  </si>
  <si>
    <t>Ni3.56 Ge2</t>
  </si>
  <si>
    <t>Ni3.26 Ge2</t>
  </si>
  <si>
    <t>Ni3 Ge2</t>
  </si>
  <si>
    <t>Ni2.74 Ge2</t>
  </si>
  <si>
    <t>Co D0.18</t>
  </si>
  <si>
    <t>Co H0.19</t>
  </si>
  <si>
    <t>Co H0.26</t>
  </si>
  <si>
    <t>Co Te</t>
  </si>
  <si>
    <t>Cr Sb</t>
  </si>
  <si>
    <t>Li B0.88</t>
  </si>
  <si>
    <t>Au Sn</t>
  </si>
  <si>
    <t>Mn2 Ge</t>
  </si>
  <si>
    <t>Rh Se</t>
  </si>
  <si>
    <t>Ti Te</t>
  </si>
  <si>
    <t>Co1.75 Ge</t>
  </si>
  <si>
    <t>Fe1.76 Ge</t>
  </si>
  <si>
    <t>Fe0.66 Te</t>
  </si>
  <si>
    <t>Ni1.7 Ge</t>
  </si>
  <si>
    <t>Co1.7 Ge</t>
  </si>
  <si>
    <t>Fe1.56 Ge</t>
  </si>
  <si>
    <t>Fe0.67 Te</t>
  </si>
  <si>
    <t>Pt2 Si3</t>
  </si>
  <si>
    <t>Rb3 Sb</t>
  </si>
  <si>
    <t>Fe2 Ge</t>
  </si>
  <si>
    <t>Fe3.2 Ge2</t>
  </si>
  <si>
    <t>Fe13 Ge8</t>
  </si>
  <si>
    <t>Fe N0.33</t>
  </si>
  <si>
    <t>Fe Sb</t>
  </si>
  <si>
    <t>Ni1.84 Ge0.99</t>
  </si>
  <si>
    <t>Ni3.33 Ge2</t>
  </si>
  <si>
    <t>Y D0.176</t>
  </si>
  <si>
    <t>Al2 Cu3.4</t>
  </si>
  <si>
    <t>Al3 Ir</t>
  </si>
  <si>
    <t>Al3 La</t>
  </si>
  <si>
    <t>Al4.12 Mn</t>
  </si>
  <si>
    <t>Al10 Mn3</t>
  </si>
  <si>
    <t>Al3 Nd</t>
  </si>
  <si>
    <t>Al5 Rh2</t>
  </si>
  <si>
    <t>Al As</t>
  </si>
  <si>
    <t>Al Sc2</t>
  </si>
  <si>
    <t>Al3 Th</t>
  </si>
  <si>
    <t>Al Ti3</t>
  </si>
  <si>
    <t>Al23 V4</t>
  </si>
  <si>
    <t>Al Zr2</t>
  </si>
  <si>
    <t>Ag0.75 In0.25</t>
  </si>
  <si>
    <t>Ag0.7 In0.3</t>
  </si>
  <si>
    <t>Ag5 La</t>
  </si>
  <si>
    <t>Ag0.03 Mg0.97</t>
  </si>
  <si>
    <t>Ag0.8 Sn0.2</t>
  </si>
  <si>
    <t>Ag0.07 Ti0.93</t>
  </si>
  <si>
    <t>Au0.66 Cd0.34</t>
  </si>
  <si>
    <t>Au1.5 Hg0.5</t>
  </si>
  <si>
    <t>Au0.8 In0.2</t>
  </si>
  <si>
    <t>Au2 K</t>
  </si>
  <si>
    <t>Au0.85 Sn0.15</t>
  </si>
  <si>
    <t>Ba Cu</t>
  </si>
  <si>
    <t>Ba Li4</t>
  </si>
  <si>
    <t>Ba Tl2</t>
  </si>
  <si>
    <t>Ca In2</t>
  </si>
  <si>
    <t>Sr In2</t>
  </si>
  <si>
    <t>Be2 Cr</t>
  </si>
  <si>
    <t>Be2 Mn</t>
  </si>
  <si>
    <t>Be2 Mo</t>
  </si>
  <si>
    <t>Be2 Re</t>
  </si>
  <si>
    <t>Be2 V</t>
  </si>
  <si>
    <t>Be2 W</t>
  </si>
  <si>
    <t>Bi0.01 Mg0.99</t>
  </si>
  <si>
    <t>Bi0.3 Pb0.7</t>
  </si>
  <si>
    <t>Bi Pt</t>
  </si>
  <si>
    <t>Bi Rh</t>
  </si>
  <si>
    <t>Ca Mg2</t>
  </si>
  <si>
    <t>Ca Sr</t>
  </si>
  <si>
    <t>Cd58 Ce13</t>
  </si>
  <si>
    <t>Cd Cu2</t>
  </si>
  <si>
    <t>Cd58 Eu13</t>
  </si>
  <si>
    <t>Cd3 Gd</t>
  </si>
  <si>
    <t>Cd58 Gd13</t>
  </si>
  <si>
    <t>Cd17 La2</t>
  </si>
  <si>
    <t>Cd58 La13</t>
  </si>
  <si>
    <t>Cd1.5 Li0.5</t>
  </si>
  <si>
    <t>Cd0.8 Li0.2</t>
  </si>
  <si>
    <t>Cd Mg3</t>
  </si>
  <si>
    <t>Cd3 Mg</t>
  </si>
  <si>
    <t>Cd58 Nd13</t>
  </si>
  <si>
    <t>Cd58 Pr13</t>
  </si>
  <si>
    <t>Cd3 Sc</t>
  </si>
  <si>
    <t>Cd58 Y13</t>
  </si>
  <si>
    <t>Cd0.0137 Zn0.9863</t>
  </si>
  <si>
    <t>Cd0.961 Zn0.039</t>
  </si>
  <si>
    <t>Cd58 Sm13</t>
  </si>
  <si>
    <t>Ce0.4 Er0.6</t>
  </si>
  <si>
    <t>Ce2 In</t>
  </si>
  <si>
    <t>Ce2 Mg17</t>
  </si>
  <si>
    <t>Ce Ni3</t>
  </si>
  <si>
    <t>Ce Sm</t>
  </si>
  <si>
    <t>Co17.2 Er1.9</t>
  </si>
  <si>
    <t>Zr P</t>
  </si>
  <si>
    <t>Al3 Gd</t>
  </si>
  <si>
    <t>Co15.58 Ho2.16</t>
  </si>
  <si>
    <t>Fe15.86 Ho1.97</t>
  </si>
  <si>
    <t>Co3 Mo</t>
  </si>
  <si>
    <t>Co2 Sn</t>
  </si>
  <si>
    <t>Co Tc</t>
  </si>
  <si>
    <t>Co7 Th2</t>
  </si>
  <si>
    <t>Co3 V</t>
  </si>
  <si>
    <t>Co3 W</t>
  </si>
  <si>
    <t>Co0.93 W0.07</t>
  </si>
  <si>
    <t>Cr2 Ti</t>
  </si>
  <si>
    <t>Cr2 Zr</t>
  </si>
  <si>
    <t>Cs K2</t>
  </si>
  <si>
    <t>Cu0.82 Ge0.18</t>
  </si>
  <si>
    <t>Cu1.74 In0.96</t>
  </si>
  <si>
    <t>Dy Mg2</t>
  </si>
  <si>
    <t>Dy Gd</t>
  </si>
  <si>
    <t>Dy2 In</t>
  </si>
  <si>
    <t>Er2 In</t>
  </si>
  <si>
    <t>Er Mg2</t>
  </si>
  <si>
    <t>Er2 Ni17</t>
  </si>
  <si>
    <t>Dy2 Tl</t>
  </si>
  <si>
    <t>Eu In2</t>
  </si>
  <si>
    <t>Eu Mg2</t>
  </si>
  <si>
    <t>Eu Mg4</t>
  </si>
  <si>
    <t>Eu Mg5</t>
  </si>
  <si>
    <t>Eu Mg5.2</t>
  </si>
  <si>
    <t>Eu1.92 Mg17</t>
  </si>
  <si>
    <t>Eu2 Ni17</t>
  </si>
  <si>
    <t>Eu Tl2</t>
  </si>
  <si>
    <t>Fe17.36 Lu1.83</t>
  </si>
  <si>
    <t>Fe2 Sn</t>
  </si>
  <si>
    <t>Fe2 Ti</t>
  </si>
  <si>
    <t>Fe17 Tm2</t>
  </si>
  <si>
    <t>Ga3 Ho</t>
  </si>
  <si>
    <t>Ga Ti2</t>
  </si>
  <si>
    <t>Ga Ti3</t>
  </si>
  <si>
    <t>Ga2 Yb</t>
  </si>
  <si>
    <t>Ga0.0196 Zn0.9804</t>
  </si>
  <si>
    <t>Gd2 In</t>
  </si>
  <si>
    <t>Gd0.8 Nd0.2</t>
  </si>
  <si>
    <t>Gd2 Ni17</t>
  </si>
  <si>
    <t>Gd Os2</t>
  </si>
  <si>
    <t>Gd0.93 Pr1.07</t>
  </si>
  <si>
    <t>Gd0.8 Pr0.2</t>
  </si>
  <si>
    <t>Gd2 Tl</t>
  </si>
  <si>
    <t>Cd5 Cu2</t>
  </si>
  <si>
    <t>Hf Mn2</t>
  </si>
  <si>
    <t>Hf Pd3</t>
  </si>
  <si>
    <t>Hf Pt3</t>
  </si>
  <si>
    <t>Hf Sc</t>
  </si>
  <si>
    <t>Hg3 Sc</t>
  </si>
  <si>
    <t>Hg2 Th</t>
  </si>
  <si>
    <t>Hg0.75 Th0.25</t>
  </si>
  <si>
    <t>Hg3 Th</t>
  </si>
  <si>
    <t>Hg3 Y</t>
  </si>
  <si>
    <t>Ag0.05 Cd0.95</t>
  </si>
  <si>
    <t>Ho2 In</t>
  </si>
  <si>
    <t>Ir3 Mo</t>
  </si>
  <si>
    <t>Ir Pb</t>
  </si>
  <si>
    <t>Ir Sn</t>
  </si>
  <si>
    <t>Ir3 W</t>
  </si>
  <si>
    <t>K Pb2</t>
  </si>
  <si>
    <t>La2 Mg17</t>
  </si>
  <si>
    <t>Mg Ni2</t>
  </si>
  <si>
    <t>Mg5 Pd2</t>
  </si>
  <si>
    <t>Mg5 Rh2</t>
  </si>
  <si>
    <t>Mg4 Sr</t>
  </si>
  <si>
    <t>Mg17 Sr2</t>
  </si>
  <si>
    <t>Mg15.74 Sr3</t>
  </si>
  <si>
    <t>Mg38 Sr9</t>
  </si>
  <si>
    <t>Mg2 Tb</t>
  </si>
  <si>
    <t>Mg2 Y</t>
  </si>
  <si>
    <t>Mn2 Sn</t>
  </si>
  <si>
    <t>Mn3 Sn</t>
  </si>
  <si>
    <t>Mn2 Ti</t>
  </si>
  <si>
    <t>Mn3.6 Ti2.4</t>
  </si>
  <si>
    <t>Mn2 Tm</t>
  </si>
  <si>
    <t>Mo0.52 Rh0.48</t>
  </si>
  <si>
    <t>Mo Rh3</t>
  </si>
  <si>
    <t>Mo0.18 Tc0.82</t>
  </si>
  <si>
    <t>Na13 Pb5</t>
  </si>
  <si>
    <t>Nb0.25 Ru0.75</t>
  </si>
  <si>
    <t>Nb Zn2</t>
  </si>
  <si>
    <t>Nd2 Ni17</t>
  </si>
  <si>
    <t>Nd2 Tl</t>
  </si>
  <si>
    <t>Ni17 Pu2</t>
  </si>
  <si>
    <t>Ni17 Th2</t>
  </si>
  <si>
    <t>Ni Tl</t>
  </si>
  <si>
    <t>Ni17 Tm2</t>
  </si>
  <si>
    <t>Ni2 U</t>
  </si>
  <si>
    <t>Ni3 Zr</t>
  </si>
  <si>
    <t>Pb Pt</t>
  </si>
  <si>
    <t>Pb0.8 Ti3.2</t>
  </si>
  <si>
    <t>Pd3 U</t>
  </si>
  <si>
    <t>Pd3 Zr</t>
  </si>
  <si>
    <t>Po Sc</t>
  </si>
  <si>
    <t>Pt2 Sn3</t>
  </si>
  <si>
    <t>Pt3 U</t>
  </si>
  <si>
    <t>Pu13 Zn58</t>
  </si>
  <si>
    <t>Re2 Sc</t>
  </si>
  <si>
    <t>Rh2 Th</t>
  </si>
  <si>
    <t>Rh3 W</t>
  </si>
  <si>
    <t>Ru Tc</t>
  </si>
  <si>
    <t>Sm2 Tl</t>
  </si>
  <si>
    <t>Sn Ti2</t>
  </si>
  <si>
    <t>Sn V3</t>
  </si>
  <si>
    <t>Sn Yb2</t>
  </si>
  <si>
    <t>Sr Tl2</t>
  </si>
  <si>
    <t>Tb2 Tl</t>
  </si>
  <si>
    <t>Ti Zn2</t>
  </si>
  <si>
    <t>Ti0.3 Zr0.7</t>
  </si>
  <si>
    <t>Er3.44 Fe31.54</t>
  </si>
  <si>
    <t>Er3.76 V34.2</t>
  </si>
  <si>
    <t>Pd2 Mg5</t>
  </si>
  <si>
    <t>Yb1.85 Fe17.3</t>
  </si>
  <si>
    <t>Co1.875 Ti1.04</t>
  </si>
  <si>
    <t>Mn2 N1.08</t>
  </si>
  <si>
    <t>Ti3 Al</t>
  </si>
  <si>
    <t>Mg2 Yb</t>
  </si>
  <si>
    <t>Ba Na2</t>
  </si>
  <si>
    <t>Be2 Fe</t>
  </si>
  <si>
    <t>Ca Li2</t>
  </si>
  <si>
    <t>Ho1.9 Fe16.8</t>
  </si>
  <si>
    <t>Co17 Ho2</t>
  </si>
  <si>
    <t>Ag Cd</t>
  </si>
  <si>
    <t>Co0.63 Te</t>
  </si>
  <si>
    <t>Cr2 Ta</t>
  </si>
  <si>
    <t>Er2 Fe17</t>
  </si>
  <si>
    <t>Er Mn2</t>
  </si>
  <si>
    <t>Fe17 Y1.76</t>
  </si>
  <si>
    <t>Hg Na3</t>
  </si>
  <si>
    <t>Mg Ir2</t>
  </si>
  <si>
    <t>Yb1.787 Fe17.426</t>
  </si>
  <si>
    <t>Ba Mg2</t>
  </si>
  <si>
    <t>Sr Mg2</t>
  </si>
  <si>
    <t>Yb Mg2</t>
  </si>
  <si>
    <t>Ni1.523 Sn</t>
  </si>
  <si>
    <t>W Fe2</t>
  </si>
  <si>
    <t>Th Re2</t>
  </si>
  <si>
    <t>Mo Fe2</t>
  </si>
  <si>
    <t>Yb C6</t>
  </si>
  <si>
    <t>Sm Mn2</t>
  </si>
  <si>
    <t>Mn2 Zr</t>
  </si>
  <si>
    <t>Tm D0.1</t>
  </si>
  <si>
    <t>Ho Mn2</t>
  </si>
  <si>
    <t>Fe17 Ho2</t>
  </si>
  <si>
    <t>Co17 Tb2</t>
  </si>
  <si>
    <t>Co17 Dy2</t>
  </si>
  <si>
    <t>Co17 Er2</t>
  </si>
  <si>
    <t>Co17 Tm2</t>
  </si>
  <si>
    <t>Co17 Y2</t>
  </si>
  <si>
    <t>Nb Fe2</t>
  </si>
  <si>
    <t>La3 Al</t>
  </si>
  <si>
    <t>Lu Mn2</t>
  </si>
  <si>
    <t>Mn3 Ge</t>
  </si>
  <si>
    <t>Mn3 Ga</t>
  </si>
  <si>
    <t>Zr Al2</t>
  </si>
  <si>
    <t>Cm H3</t>
  </si>
  <si>
    <t>Zr Cr2</t>
  </si>
  <si>
    <t>Th Mn2</t>
  </si>
  <si>
    <t>Ni17 Tb2</t>
  </si>
  <si>
    <t>Fe17 Y2</t>
  </si>
  <si>
    <t>Ti Ni3</t>
  </si>
  <si>
    <t>Al17 Dy2</t>
  </si>
  <si>
    <t>Al192.40 Fe46.22</t>
  </si>
  <si>
    <t>Al17 Gd2</t>
  </si>
  <si>
    <t>Hf Al2</t>
  </si>
  <si>
    <t>La Al3</t>
  </si>
  <si>
    <t>Nd3 Al</t>
  </si>
  <si>
    <t>Pr Al3</t>
  </si>
  <si>
    <t>Pr3 Al</t>
  </si>
  <si>
    <t>Ru Al3</t>
  </si>
  <si>
    <t>Sm Al3</t>
  </si>
  <si>
    <t>Al17 Tb2</t>
  </si>
  <si>
    <t>Am H3</t>
  </si>
  <si>
    <t>Am Os2</t>
  </si>
  <si>
    <t>Cu As</t>
  </si>
  <si>
    <t>Mg3 Au</t>
  </si>
  <si>
    <t>Mo B4</t>
  </si>
  <si>
    <t>Pt2 B</t>
  </si>
  <si>
    <t>Tc B2</t>
  </si>
  <si>
    <t>Fe Be2</t>
  </si>
  <si>
    <t>Be17 Hf2</t>
  </si>
  <si>
    <t>Mo Be2</t>
  </si>
  <si>
    <t>Ru Be2</t>
  </si>
  <si>
    <t>W Be2</t>
  </si>
  <si>
    <t>In2 Bi</t>
  </si>
  <si>
    <t>Bi Rb3</t>
  </si>
  <si>
    <t>Rb3 Bi</t>
  </si>
  <si>
    <t>Tl0.75 Bi0.25</t>
  </si>
  <si>
    <t>Bk H3</t>
  </si>
  <si>
    <t>Mo3 C2</t>
  </si>
  <si>
    <t>Re C</t>
  </si>
  <si>
    <t>Ca Hg3</t>
  </si>
  <si>
    <t>Ca Pt2</t>
  </si>
  <si>
    <t>Ce13 Cd58</t>
  </si>
  <si>
    <t>La13 Cd58</t>
  </si>
  <si>
    <t>Mg3 Cd</t>
  </si>
  <si>
    <t>Sm13 Cd58</t>
  </si>
  <si>
    <t>Sr13 Cd58</t>
  </si>
  <si>
    <t>Th Cd5</t>
  </si>
  <si>
    <t>Th Cd3</t>
  </si>
  <si>
    <t>Cd2 Yb</t>
  </si>
  <si>
    <t>Ce Hg3</t>
  </si>
  <si>
    <t>Ce Os2</t>
  </si>
  <si>
    <t>Ce13 Zn58</t>
  </si>
  <si>
    <t>Co3 Cr</t>
  </si>
  <si>
    <t>Co17 Lu2</t>
  </si>
  <si>
    <t>Co2 Mg</t>
  </si>
  <si>
    <t>Mg Co2</t>
  </si>
  <si>
    <t>Co Mo</t>
  </si>
  <si>
    <t>Co2.25 Nb0.75</t>
  </si>
  <si>
    <t>Co2 Nb</t>
  </si>
  <si>
    <t>Co17 Pu2</t>
  </si>
  <si>
    <t>Co3 Si</t>
  </si>
  <si>
    <t>Ta Co2</t>
  </si>
  <si>
    <t>Co2 Ta</t>
  </si>
  <si>
    <t>Co1.8 Ta1.2</t>
  </si>
  <si>
    <t>Ti Co2</t>
  </si>
  <si>
    <t>V Co3</t>
  </si>
  <si>
    <t>Co17 Yb2</t>
  </si>
  <si>
    <t>Cr2 Hf</t>
  </si>
  <si>
    <t>Hf Cr2</t>
  </si>
  <si>
    <t>Cr Ir</t>
  </si>
  <si>
    <t>Cr2 Nb</t>
  </si>
  <si>
    <t>Nb Cr2</t>
  </si>
  <si>
    <t>Cr Rh</t>
  </si>
  <si>
    <t>Ti Cr2</t>
  </si>
  <si>
    <t>Cs Na2</t>
  </si>
  <si>
    <t>Cu2 In</t>
  </si>
  <si>
    <t>Cu Sn</t>
  </si>
  <si>
    <t>Cu3 Sn0.87</t>
  </si>
  <si>
    <t>Sr Cu</t>
  </si>
  <si>
    <t>Dy H0.2</t>
  </si>
  <si>
    <t>Dy Hg3</t>
  </si>
  <si>
    <t>Dy Ho</t>
  </si>
  <si>
    <t>Dy Mn2</t>
  </si>
  <si>
    <t>Dy2 Ni17</t>
  </si>
  <si>
    <t>Dy Os2</t>
  </si>
  <si>
    <t>Dy Re2</t>
  </si>
  <si>
    <t>Dy Ru2</t>
  </si>
  <si>
    <t>Dy Tc2</t>
  </si>
  <si>
    <t>Dy13 Zn58</t>
  </si>
  <si>
    <t>Er Fe2</t>
  </si>
  <si>
    <t>Er Gd</t>
  </si>
  <si>
    <t>Er1 H0.3</t>
  </si>
  <si>
    <t>Er Hg3</t>
  </si>
  <si>
    <t>Er Ho</t>
  </si>
  <si>
    <t>Er Os2</t>
  </si>
  <si>
    <t>Er Re2</t>
  </si>
  <si>
    <t>Er Ru2</t>
  </si>
  <si>
    <t>Er Tc2</t>
  </si>
  <si>
    <t>Er13 Zn58</t>
  </si>
  <si>
    <t>Er Zr</t>
  </si>
  <si>
    <t>Eu Fe2</t>
  </si>
  <si>
    <t>Eu Hg3</t>
  </si>
  <si>
    <t>Eu2 Mg17</t>
  </si>
  <si>
    <t>Eu Ni2</t>
  </si>
  <si>
    <t>Eu2 Pt7</t>
  </si>
  <si>
    <t>Eu Re2</t>
  </si>
  <si>
    <t>Eu Tl3</t>
  </si>
  <si>
    <t>Fe3 Ga</t>
  </si>
  <si>
    <t>Fe3 Ge2</t>
  </si>
  <si>
    <t>Fe1.95 Ge</t>
  </si>
  <si>
    <t>Fe2 Hf</t>
  </si>
  <si>
    <t>Hf Fe2</t>
  </si>
  <si>
    <t>Fe2 Ho</t>
  </si>
  <si>
    <t>Fe2 Lu</t>
  </si>
  <si>
    <t>Fe2 Mo</t>
  </si>
  <si>
    <t>Fe2 Nb</t>
  </si>
  <si>
    <t>Fe Ru</t>
  </si>
  <si>
    <t>Fe1.22 Sb</t>
  </si>
  <si>
    <t>Fe2 Sc</t>
  </si>
  <si>
    <t>Fe2 Ta</t>
  </si>
  <si>
    <t>Th2 Fe7</t>
  </si>
  <si>
    <t>Fe2 Tm</t>
  </si>
  <si>
    <t>Fe2 W</t>
  </si>
  <si>
    <t>Fe17 Yb2</t>
  </si>
  <si>
    <t>Fe2 Yb</t>
  </si>
  <si>
    <t>Fe2 Zr</t>
  </si>
  <si>
    <t>Mg Ga2</t>
  </si>
  <si>
    <t>Ga Ni2</t>
  </si>
  <si>
    <t>Ta6 Ga5</t>
  </si>
  <si>
    <t>Tb Ga3</t>
  </si>
  <si>
    <t>Ti3 Ga</t>
  </si>
  <si>
    <t>V6 Ga5</t>
  </si>
  <si>
    <t>Gd Hg3</t>
  </si>
  <si>
    <t>Gd Lu</t>
  </si>
  <si>
    <t>Gd Mn2</t>
  </si>
  <si>
    <t>Gd Pr</t>
  </si>
  <si>
    <t>Gd Re2</t>
  </si>
  <si>
    <t>Gd Rh3</t>
  </si>
  <si>
    <t>Gd Ru2</t>
  </si>
  <si>
    <t>Gd Tc2</t>
  </si>
  <si>
    <t>Ho H0.2</t>
  </si>
  <si>
    <t>Ho D0.2</t>
  </si>
  <si>
    <t>Lu H0.2</t>
  </si>
  <si>
    <t>N H3</t>
  </si>
  <si>
    <t>Pu H3</t>
  </si>
  <si>
    <t>Re H0.25</t>
  </si>
  <si>
    <t>Sc H0.43</t>
  </si>
  <si>
    <t>Tb H0.2</t>
  </si>
  <si>
    <t>Tm H0.3</t>
  </si>
  <si>
    <t>Hf Mo2</t>
  </si>
  <si>
    <t>Hf N0.33</t>
  </si>
  <si>
    <t>Hf O0.25</t>
  </si>
  <si>
    <t>Hf Os2</t>
  </si>
  <si>
    <t>Pd3 Hf</t>
  </si>
  <si>
    <t>Pt3 Hf</t>
  </si>
  <si>
    <t>Hf Re2</t>
  </si>
  <si>
    <t>Hf Tc2</t>
  </si>
  <si>
    <t>Hf Zn2</t>
  </si>
  <si>
    <t>Hg3 Ho</t>
  </si>
  <si>
    <t>Hg3 La</t>
  </si>
  <si>
    <t>La13 Hg58</t>
  </si>
  <si>
    <t>Hg3 Li</t>
  </si>
  <si>
    <t>Hg3 Lu</t>
  </si>
  <si>
    <t>Mg3 Hg</t>
  </si>
  <si>
    <t>Hg3 Sr</t>
  </si>
  <si>
    <t>Sr13 Hg58</t>
  </si>
  <si>
    <t>Hg3 Tb</t>
  </si>
  <si>
    <t>Hg3 Tm</t>
  </si>
  <si>
    <t>Hg3 U</t>
  </si>
  <si>
    <t>Hg3 Yb</t>
  </si>
  <si>
    <t>Ho Mg2</t>
  </si>
  <si>
    <t>Ho2 Ni17</t>
  </si>
  <si>
    <t>Ho Os2</t>
  </si>
  <si>
    <t>Ho Re2</t>
  </si>
  <si>
    <t>Ho Ru2</t>
  </si>
  <si>
    <t>Ho Tc2</t>
  </si>
  <si>
    <t>Ho13 Zn58</t>
  </si>
  <si>
    <t>Ho Zn5</t>
  </si>
  <si>
    <t>In Lu2</t>
  </si>
  <si>
    <t>Mg3 In</t>
  </si>
  <si>
    <t>In Nd2</t>
  </si>
  <si>
    <t>In Ni2</t>
  </si>
  <si>
    <t>In Ni3</t>
  </si>
  <si>
    <t>In Pr2</t>
  </si>
  <si>
    <t>In2 Pt1.34</t>
  </si>
  <si>
    <t>In Ru3</t>
  </si>
  <si>
    <t>In Sm2</t>
  </si>
  <si>
    <t>Sr In3</t>
  </si>
  <si>
    <t>In Tb2</t>
  </si>
  <si>
    <t>Ti3 In</t>
  </si>
  <si>
    <t>In Tm2</t>
  </si>
  <si>
    <t>In Y2</t>
  </si>
  <si>
    <t>In2 Yb</t>
  </si>
  <si>
    <t>Ir7 La2</t>
  </si>
  <si>
    <t>K Na2</t>
  </si>
  <si>
    <t>La Os2</t>
  </si>
  <si>
    <t>Lu Mg2</t>
  </si>
  <si>
    <t>Lu2 Ni17</t>
  </si>
  <si>
    <t>Lu Os2</t>
  </si>
  <si>
    <t>Lu Re2</t>
  </si>
  <si>
    <t>Lu Ru2</t>
  </si>
  <si>
    <t>Lu Tc2</t>
  </si>
  <si>
    <t>Lu13 Zn58</t>
  </si>
  <si>
    <t>Lu Zn5</t>
  </si>
  <si>
    <t>Mg1.948 Sn0.052</t>
  </si>
  <si>
    <t>Mg2 Sr</t>
  </si>
  <si>
    <t>Mg2 Tm</t>
  </si>
  <si>
    <t>Mg1.944 Zn0.056</t>
  </si>
  <si>
    <t>Mn2 Nb</t>
  </si>
  <si>
    <t>Mn2 Pr</t>
  </si>
  <si>
    <t>Mn2 Sc</t>
  </si>
  <si>
    <t>Mn2 Sm</t>
  </si>
  <si>
    <t>Mn1.71 Sn0.98</t>
  </si>
  <si>
    <t>Mn2 Ta</t>
  </si>
  <si>
    <t>Mn2 Tb</t>
  </si>
  <si>
    <t>Mn2 Th</t>
  </si>
  <si>
    <t>Mn2 Yb</t>
  </si>
  <si>
    <t>Mn17 Yb2</t>
  </si>
  <si>
    <t>Mn3 Zr</t>
  </si>
  <si>
    <t>Mo Pd</t>
  </si>
  <si>
    <t>Mo1.16 Pt0.84</t>
  </si>
  <si>
    <t>Mo0.836 Rh1.164</t>
  </si>
  <si>
    <t>Mo0.06 Ru1.94</t>
  </si>
  <si>
    <t>Mo0.3 Tc1.7</t>
  </si>
  <si>
    <t>Ti N0.17</t>
  </si>
  <si>
    <t>Na S</t>
  </si>
  <si>
    <t>Rh3 Nb</t>
  </si>
  <si>
    <t>Rh2.8 Nb1.2</t>
  </si>
  <si>
    <t>Nb0.34 Ru1.66</t>
  </si>
  <si>
    <t>Nd Re2</t>
  </si>
  <si>
    <t>Nd Rh3</t>
  </si>
  <si>
    <t>Nd Ru2</t>
  </si>
  <si>
    <t>Ni0.32 Ru1.68</t>
  </si>
  <si>
    <t>Sc2 Ni7</t>
  </si>
  <si>
    <t>Sm2 Ni17</t>
  </si>
  <si>
    <t>Sm2 Ni7</t>
  </si>
  <si>
    <t>Tb2 Ni7</t>
  </si>
  <si>
    <t>Tb2 Ni17</t>
  </si>
  <si>
    <t>Ni0.79 Te</t>
  </si>
  <si>
    <t>Th2 Ni7</t>
  </si>
  <si>
    <t>Tm2 Ni17</t>
  </si>
  <si>
    <t>Y2 Ni17</t>
  </si>
  <si>
    <t>Yb2 Ni17</t>
  </si>
  <si>
    <t>Np Pd3</t>
  </si>
  <si>
    <t>Np Pt3</t>
  </si>
  <si>
    <t>Np Re2</t>
  </si>
  <si>
    <t>Pr Os2</t>
  </si>
  <si>
    <t>Os2 Pr</t>
  </si>
  <si>
    <t>Os2 Pu</t>
  </si>
  <si>
    <t>Os2 Sc</t>
  </si>
  <si>
    <t>Os2 Tb</t>
  </si>
  <si>
    <t>Os2 Tm</t>
  </si>
  <si>
    <t>Os2 Y</t>
  </si>
  <si>
    <t>Os2 Yb</t>
  </si>
  <si>
    <t>Os2 Zr</t>
  </si>
  <si>
    <t>Pa Pt3</t>
  </si>
  <si>
    <t>Pb0.80 Sb0.20</t>
  </si>
  <si>
    <t>Th Pd3</t>
  </si>
  <si>
    <t>Pd3 Ti</t>
  </si>
  <si>
    <t>U Pd3</t>
  </si>
  <si>
    <t>Pr Re2</t>
  </si>
  <si>
    <t>Pr13 Zn58</t>
  </si>
  <si>
    <t>Pt3 Ti</t>
  </si>
  <si>
    <t>Pt3 Zr</t>
  </si>
  <si>
    <t>Pu Re2</t>
  </si>
  <si>
    <t>Re1.28 Ru0.72</t>
  </si>
  <si>
    <t>Re2 Sm</t>
  </si>
  <si>
    <t>Re2 Tb</t>
  </si>
  <si>
    <t>Re Tc</t>
  </si>
  <si>
    <t>Re2 Th</t>
  </si>
  <si>
    <t>Re2 Tm</t>
  </si>
  <si>
    <t>Re2 Y</t>
  </si>
  <si>
    <t>Re2 W</t>
  </si>
  <si>
    <t>Re2 Yb</t>
  </si>
  <si>
    <t>Re2 Zr</t>
  </si>
  <si>
    <t>Rh0.106 Ru1.894</t>
  </si>
  <si>
    <t>Rh3 Sm</t>
  </si>
  <si>
    <t>Rh Tc</t>
  </si>
  <si>
    <t>Rh3 Y</t>
  </si>
  <si>
    <t>Ru2 Sc</t>
  </si>
  <si>
    <t>Ru2 Sm</t>
  </si>
  <si>
    <t>Ru2 Tb</t>
  </si>
  <si>
    <t>Ru2 Tm</t>
  </si>
  <si>
    <t>Ru2 Y</t>
  </si>
  <si>
    <t>Ru2 Yb</t>
  </si>
  <si>
    <t>Ru2 Zr</t>
  </si>
  <si>
    <t>Ti0.67 S</t>
  </si>
  <si>
    <t>Sc Tc2</t>
  </si>
  <si>
    <t>V Se</t>
  </si>
  <si>
    <t>Sm13 Zn58</t>
  </si>
  <si>
    <t>Ti6 Sn5</t>
  </si>
  <si>
    <t>Ta Zn2</t>
  </si>
  <si>
    <t>Tb Tc2</t>
  </si>
  <si>
    <t>Tb13 Zn58</t>
  </si>
  <si>
    <t>Tb1.2 Zr0.8</t>
  </si>
  <si>
    <t>Tc2 Th</t>
  </si>
  <si>
    <t>Tc2 Tm</t>
  </si>
  <si>
    <t>Tc2 Y</t>
  </si>
  <si>
    <t>Tc2 Zr</t>
  </si>
  <si>
    <t>Ti0.75 Te</t>
  </si>
  <si>
    <t>Ti Zr</t>
  </si>
  <si>
    <t>Ti1.83 Zr0.17</t>
  </si>
  <si>
    <t>Tm13 Zn58</t>
  </si>
  <si>
    <t>Tm Zn5</t>
  </si>
  <si>
    <t>V2 Zr</t>
  </si>
  <si>
    <t>Yb13 Zn58</t>
  </si>
  <si>
    <t>Ho2 Fe17</t>
  </si>
  <si>
    <t>Fe17.1 Ho1.9</t>
  </si>
  <si>
    <t>Fe17 Lu2</t>
  </si>
  <si>
    <t>Al Pr3</t>
  </si>
  <si>
    <t>Al17 Er2</t>
  </si>
  <si>
    <t>Ti2 H</t>
  </si>
  <si>
    <t>Os2 U</t>
  </si>
  <si>
    <t>He2 Ne</t>
  </si>
  <si>
    <t>Co2.1 Ti0.9</t>
  </si>
  <si>
    <t>In La2</t>
  </si>
  <si>
    <t>In0.125 Mg0.875</t>
  </si>
  <si>
    <t>In0.03 Mg0.97</t>
  </si>
  <si>
    <t>In0.7 Ni1.3</t>
  </si>
  <si>
    <t>In0.4 Pt0.6</t>
  </si>
  <si>
    <t>In Sc2</t>
  </si>
  <si>
    <t>In2 Sr</t>
  </si>
  <si>
    <t>In0.1 Tl0.9</t>
  </si>
  <si>
    <t>Ba Sn3</t>
  </si>
  <si>
    <t>Ba4 Al5</t>
  </si>
  <si>
    <t>W1.094 B4.714</t>
  </si>
  <si>
    <t>W1.144 B5.103</t>
  </si>
  <si>
    <t>Ag0.895 As0.105</t>
  </si>
  <si>
    <t>Ag0.8 Pb0.2</t>
  </si>
  <si>
    <t>Ag0.75 Si0.25</t>
  </si>
  <si>
    <t>Zn1.91 Ag0.09</t>
  </si>
  <si>
    <t>Al3 Pr</t>
  </si>
  <si>
    <t>Al0.4 Ti0.6</t>
  </si>
  <si>
    <t>Al0.05 Zr0.95</t>
  </si>
  <si>
    <t>Au0.87 Ga0.13</t>
  </si>
  <si>
    <t>Au0.8 Ge0.2</t>
  </si>
  <si>
    <t>Au0.71 Hg0.29</t>
  </si>
  <si>
    <t>Zn0.965 Au0.035</t>
  </si>
  <si>
    <t>Bi1.5 Pd2.5</t>
  </si>
  <si>
    <t>Cd0.75 Hg0.25</t>
  </si>
  <si>
    <t>Cd0.18 Mg0.82</t>
  </si>
  <si>
    <t>Cd0.3 Sn0.7</t>
  </si>
  <si>
    <t>Ce0.6 Nd0.4</t>
  </si>
  <si>
    <t>Co Os</t>
  </si>
  <si>
    <t>Cr0.4 Rh0.6</t>
  </si>
  <si>
    <t>Cu0.875 Si0.125</t>
  </si>
  <si>
    <t>Mg0.965 Er0.035</t>
  </si>
  <si>
    <t>Fe0.875 S</t>
  </si>
  <si>
    <t>Ga0.665 Ni1.235</t>
  </si>
  <si>
    <t>Ga5 V6</t>
  </si>
  <si>
    <t>Gd3 La</t>
  </si>
  <si>
    <t>Gd0.4 Nd0.6</t>
  </si>
  <si>
    <t>Gd Sc</t>
  </si>
  <si>
    <t>Mn H</t>
  </si>
  <si>
    <t>Mo H</t>
  </si>
  <si>
    <t>Lu Zr</t>
  </si>
  <si>
    <t>Mg0.952 Pb0.048</t>
  </si>
  <si>
    <t>Mg0.955 Tl0.045</t>
  </si>
  <si>
    <t>Ti0.83 N0.17</t>
  </si>
  <si>
    <t>Nb0.2 Os0.8</t>
  </si>
  <si>
    <t>Ni Pb</t>
  </si>
  <si>
    <t>Os0.8 Ta0.2</t>
  </si>
  <si>
    <t>Ru0.973 Pd0.027</t>
  </si>
  <si>
    <t>Pr0.85 Pu0.15</t>
  </si>
  <si>
    <t>Pr0.25 Tb0.75</t>
  </si>
  <si>
    <t>Pr0.6 Tb0.4</t>
  </si>
  <si>
    <t>Pr2 Tl</t>
  </si>
  <si>
    <t>Pr Y</t>
  </si>
  <si>
    <t>Pr0.7 Y0.3</t>
  </si>
  <si>
    <t>Sb0.012 Tl0.988</t>
  </si>
  <si>
    <t>Ti0.9 Sn0.1</t>
  </si>
  <si>
    <t>Th0.2 Zr0.8</t>
  </si>
  <si>
    <t>Mg0.975 Mn0.025</t>
  </si>
  <si>
    <t>Cd8.55 Ce0.975</t>
  </si>
  <si>
    <t>Au0.667 Cd0.333</t>
  </si>
  <si>
    <t>Au0.853 Sn0.147</t>
  </si>
  <si>
    <t>Sc Mn2</t>
  </si>
  <si>
    <t>Nb Mn2</t>
  </si>
  <si>
    <t>Zr Mn2</t>
  </si>
  <si>
    <t>Ti Mn2</t>
  </si>
  <si>
    <t>C64 Na</t>
  </si>
  <si>
    <t>Hg0.75 U0.25</t>
  </si>
  <si>
    <t>Bi Pd</t>
  </si>
  <si>
    <t>K Ag2</t>
  </si>
  <si>
    <t>Fe0.64 Zn10.48</t>
  </si>
  <si>
    <t>Ti6 Pb4.8</t>
  </si>
  <si>
    <t>Th Mg2</t>
  </si>
  <si>
    <t>Sc Ru2</t>
  </si>
  <si>
    <t>Sc Os2</t>
  </si>
  <si>
    <t>Y Ru2</t>
  </si>
  <si>
    <t>Y Re2</t>
  </si>
  <si>
    <t>Y Os2</t>
  </si>
  <si>
    <t>Nd Os2</t>
  </si>
  <si>
    <t>Sm Os2</t>
  </si>
  <si>
    <t>Ce1.14 Mg11.72</t>
  </si>
  <si>
    <t>Al3 Ce</t>
  </si>
  <si>
    <t>Mg Po</t>
  </si>
  <si>
    <t>Mn1.72 Sn0.93</t>
  </si>
  <si>
    <t>Ti1.335 Al2.665</t>
  </si>
  <si>
    <t>Ni3 In</t>
  </si>
  <si>
    <t>Be6.8 Cr5.2</t>
  </si>
  <si>
    <t>Fe0.88 S</t>
  </si>
  <si>
    <t>Ag1.5 Ga0.5</t>
  </si>
  <si>
    <t>Dy1.85 Fe17.3</t>
  </si>
  <si>
    <t>V0.96 Se</t>
  </si>
  <si>
    <t>V0.98 S</t>
  </si>
  <si>
    <t>Sc H2.9</t>
  </si>
  <si>
    <t>Sc D2.87</t>
  </si>
  <si>
    <t>Ti Fe2</t>
  </si>
  <si>
    <t>Mo6 C3.564</t>
  </si>
  <si>
    <t>Mo6 C3.926</t>
  </si>
  <si>
    <t>Cr0.8 Te1.2</t>
  </si>
  <si>
    <t>Al4.117 Cr</t>
  </si>
  <si>
    <t>Re0.75 Rh0.25</t>
  </si>
  <si>
    <t>Re Os</t>
  </si>
  <si>
    <t>Re0.75 Pt0.25</t>
  </si>
  <si>
    <t>Mn1.1 Sb</t>
  </si>
  <si>
    <t>Mn1.2 Sb</t>
  </si>
  <si>
    <t>Os0.9 Pt0.1</t>
  </si>
  <si>
    <t>Mn1.3 Sb</t>
  </si>
  <si>
    <t>Mn1.4 Sb</t>
  </si>
  <si>
    <t>Mn1.5 Sb</t>
  </si>
  <si>
    <t>Mn1.6 Sb</t>
  </si>
  <si>
    <t>Mn1.7 Sb</t>
  </si>
  <si>
    <t>Mn1.8 Sb</t>
  </si>
  <si>
    <t>Mn1.9 Sb</t>
  </si>
  <si>
    <t>Fe0.879 S</t>
  </si>
  <si>
    <t>Fe0.893 S</t>
  </si>
  <si>
    <t>Fe0.921 S</t>
  </si>
  <si>
    <t>Fe0.941 S</t>
  </si>
  <si>
    <t>Fe0.956 S</t>
  </si>
  <si>
    <t>Fe0.982 S</t>
  </si>
  <si>
    <t>Fe0.990 S</t>
  </si>
  <si>
    <t>Eu C6</t>
  </si>
  <si>
    <t>Re2 N</t>
  </si>
  <si>
    <t>Re2 C</t>
  </si>
  <si>
    <t>Ti0.801 Fe0.197</t>
  </si>
  <si>
    <t>Ti2 Sn</t>
  </si>
  <si>
    <t>Ti2 Ga</t>
  </si>
  <si>
    <t>Mg D0.47</t>
  </si>
  <si>
    <t>Au1.7 Sn0.3</t>
  </si>
  <si>
    <t>Fe0.916 Ni0.084</t>
  </si>
  <si>
    <t>Tm1.81 Fe17.38</t>
  </si>
  <si>
    <t>Ti0.93 Zr0.07</t>
  </si>
  <si>
    <t>Zr0.94 Ti0.06</t>
  </si>
  <si>
    <t>Fe3.34 Ge2</t>
  </si>
  <si>
    <t>K Sn2</t>
  </si>
  <si>
    <t>Ni1.91 Ga</t>
  </si>
  <si>
    <t>Tm1.9 Fe17.25</t>
  </si>
  <si>
    <t>Tm1.88 Fe17.21</t>
  </si>
  <si>
    <t>Tm1.77 Fe17.27</t>
  </si>
  <si>
    <t>Tm1.74 Fe17.51</t>
  </si>
  <si>
    <t>Nb0.735 Co2.265</t>
  </si>
  <si>
    <t>Nd12.82 Zn58.35</t>
  </si>
  <si>
    <t>Ce2 Ni6</t>
  </si>
  <si>
    <t>Y2 Fe17.3</t>
  </si>
  <si>
    <t>La Si10</t>
  </si>
  <si>
    <t>Na2 Cs</t>
  </si>
  <si>
    <t>Al2 U</t>
  </si>
  <si>
    <t>Lu1.85 Fe17.46</t>
  </si>
  <si>
    <t>Fe17.3 Y1.83</t>
  </si>
  <si>
    <t>Rb2 Te</t>
  </si>
  <si>
    <t>Ba Pt</t>
  </si>
  <si>
    <t>Tm Mg2</t>
  </si>
  <si>
    <t>Sc Zn2</t>
  </si>
  <si>
    <t>Mn1.64 Sn0.94</t>
  </si>
  <si>
    <t>Cs2 Pt</t>
  </si>
  <si>
    <t>Ca0.88 Ga2.19</t>
  </si>
  <si>
    <t>Dy0.84 Mg2.16</t>
  </si>
  <si>
    <t>Tm0.83 Mg2.17</t>
  </si>
  <si>
    <t>Ce18.11 Zn102.62</t>
  </si>
  <si>
    <t>Os2 B3</t>
  </si>
  <si>
    <t>Li B</t>
  </si>
  <si>
    <t>Fe13 Zn126</t>
  </si>
  <si>
    <t>Fe0.96 Se</t>
  </si>
  <si>
    <t>Tb1.96 Ni7</t>
  </si>
  <si>
    <t>Mn Bi</t>
  </si>
  <si>
    <t>Cu D0.74</t>
  </si>
  <si>
    <t>W0.86 B3</t>
  </si>
  <si>
    <t>Gd2 Fe17.5</t>
  </si>
  <si>
    <t>Eu Ge3</t>
  </si>
  <si>
    <t>Mo1.7 N2</t>
  </si>
  <si>
    <t>Mo1.8 N2</t>
  </si>
  <si>
    <t>Yb0.934 Ag2</t>
  </si>
  <si>
    <t>Np2 Co17</t>
  </si>
  <si>
    <t>Al7.17 Ba4</t>
  </si>
  <si>
    <t>P 2 3</t>
  </si>
  <si>
    <t>Sn I4</t>
  </si>
  <si>
    <t>Rh Al2.63</t>
  </si>
  <si>
    <t>Ir Al2.75</t>
  </si>
  <si>
    <t>F 2 3</t>
  </si>
  <si>
    <t>Li22 Si5</t>
  </si>
  <si>
    <t>Cu2 Se</t>
  </si>
  <si>
    <t>Li22 Pb5</t>
  </si>
  <si>
    <t>Li22 Ge5</t>
  </si>
  <si>
    <t>Li22 Sn5</t>
  </si>
  <si>
    <t>Li22 Tl5</t>
  </si>
  <si>
    <t>I 2 3</t>
  </si>
  <si>
    <t>Bi12.8 O19.2</t>
  </si>
  <si>
    <t>Ag2 Hg3</t>
  </si>
  <si>
    <t>Ag2 Hg3.02</t>
  </si>
  <si>
    <t>Ga3.76 Ni</t>
  </si>
  <si>
    <t>P 21 3</t>
  </si>
  <si>
    <t>Sr Al</t>
  </si>
  <si>
    <t>Os Si</t>
  </si>
  <si>
    <t>Cr Si</t>
  </si>
  <si>
    <t>Mn Si</t>
  </si>
  <si>
    <t>Co Si</t>
  </si>
  <si>
    <t>Re Si</t>
  </si>
  <si>
    <t>Fe Si</t>
  </si>
  <si>
    <t>Si5 C3</t>
  </si>
  <si>
    <t>Ru Si</t>
  </si>
  <si>
    <t>Ru Ge</t>
  </si>
  <si>
    <t>Cr Ge</t>
  </si>
  <si>
    <t>Al Au4</t>
  </si>
  <si>
    <t>Al Pt</t>
  </si>
  <si>
    <t>Al7 Sr8</t>
  </si>
  <si>
    <t>Au Be</t>
  </si>
  <si>
    <t>Ba8 Ga7</t>
  </si>
  <si>
    <t>Ga7 Sr8</t>
  </si>
  <si>
    <t>Hf Sn</t>
  </si>
  <si>
    <t>Rh Sn</t>
  </si>
  <si>
    <t>Ag3 Al</t>
  </si>
  <si>
    <t>Al Cu4</t>
  </si>
  <si>
    <t>Pt Al</t>
  </si>
  <si>
    <t>Sr2.7 Al2.3</t>
  </si>
  <si>
    <t>Sr3 Al2</t>
  </si>
  <si>
    <t>Pd Ga</t>
  </si>
  <si>
    <t>Pt Ga</t>
  </si>
  <si>
    <t>Sr Ga</t>
  </si>
  <si>
    <t>Mg Pt</t>
  </si>
  <si>
    <t>Tc Si</t>
  </si>
  <si>
    <t>Pt Mg</t>
  </si>
  <si>
    <t>Na7.5 Si34</t>
  </si>
  <si>
    <t>I 21 3</t>
  </si>
  <si>
    <t>Yb2 O3</t>
  </si>
  <si>
    <t>Dy2 O3</t>
  </si>
  <si>
    <t>Tl2 O3</t>
  </si>
  <si>
    <t>Sc2 O3</t>
  </si>
  <si>
    <t>Lu2 O3</t>
  </si>
  <si>
    <t>Tm2 O3</t>
  </si>
  <si>
    <t>Co U</t>
  </si>
  <si>
    <t>U Co</t>
  </si>
  <si>
    <t>P m -3</t>
  </si>
  <si>
    <t>Sr3 C60</t>
  </si>
  <si>
    <t>Cd11 Na2</t>
  </si>
  <si>
    <t>Al57 Mn12</t>
  </si>
  <si>
    <t>Fe6 Sc29</t>
  </si>
  <si>
    <t>Mg2 Zn11</t>
  </si>
  <si>
    <t>Rh13 Sc57</t>
  </si>
  <si>
    <t>Sc57 Ir13</t>
  </si>
  <si>
    <t>Sc57 Pt13</t>
  </si>
  <si>
    <t>Sc29 Fe6</t>
  </si>
  <si>
    <t>Ir13 Sc57</t>
  </si>
  <si>
    <t>Na2 Cd11</t>
  </si>
  <si>
    <t>Al351.6 Rh141.6</t>
  </si>
  <si>
    <t>Al410.4 Rh152.6</t>
  </si>
  <si>
    <t>K49 Tl108</t>
  </si>
  <si>
    <t>P n -3 S</t>
  </si>
  <si>
    <t>P n -3 Z</t>
  </si>
  <si>
    <t>W6 Br14</t>
  </si>
  <si>
    <t>Ce6 Cd37</t>
  </si>
  <si>
    <t>F m -3</t>
  </si>
  <si>
    <t>Sr2.08 C60</t>
  </si>
  <si>
    <t>Na9.28 C60</t>
  </si>
  <si>
    <t>Ag7.96 Mg25.04</t>
  </si>
  <si>
    <t>F d -3 Z</t>
  </si>
  <si>
    <t>F d -3 S</t>
  </si>
  <si>
    <t>Eu4 Cd25</t>
  </si>
  <si>
    <t>I m -3</t>
  </si>
  <si>
    <t>Dy Cd6</t>
  </si>
  <si>
    <t>Y Cd6</t>
  </si>
  <si>
    <t>Ir As3</t>
  </si>
  <si>
    <t>Ir Sb3</t>
  </si>
  <si>
    <t>Co As3</t>
  </si>
  <si>
    <t>Co P3</t>
  </si>
  <si>
    <t>Rh P3</t>
  </si>
  <si>
    <t>Ir P3</t>
  </si>
  <si>
    <t>Ni P3</t>
  </si>
  <si>
    <t>Rh Sb3</t>
  </si>
  <si>
    <t>Rh As3</t>
  </si>
  <si>
    <t>Co Sb3</t>
  </si>
  <si>
    <t>Cs6 C60</t>
  </si>
  <si>
    <t>K6 C60</t>
  </si>
  <si>
    <t>Rb6 C60</t>
  </si>
  <si>
    <t>Sr6 C60</t>
  </si>
  <si>
    <t>Ba6 C60</t>
  </si>
  <si>
    <t>Eu6 C60</t>
  </si>
  <si>
    <t>Sm6 C60</t>
  </si>
  <si>
    <t>Al12 Mo</t>
  </si>
  <si>
    <t>Al12 Re</t>
  </si>
  <si>
    <t>Al12 Tc</t>
  </si>
  <si>
    <t>Al12 W</t>
  </si>
  <si>
    <t>Be17 Ru3</t>
  </si>
  <si>
    <t>Cd6 Yb</t>
  </si>
  <si>
    <t>Rh13.6 Sc56.8</t>
  </si>
  <si>
    <t>Sc3 Zn18</t>
  </si>
  <si>
    <t>Ru Sb3.143</t>
  </si>
  <si>
    <t>Mn Al12</t>
  </si>
  <si>
    <t>Mo Al12</t>
  </si>
  <si>
    <t>Tc Al12</t>
  </si>
  <si>
    <t>Os3 Be17</t>
  </si>
  <si>
    <t>Ca Cd6</t>
  </si>
  <si>
    <t>Ce Cd6</t>
  </si>
  <si>
    <t>Er Cd6</t>
  </si>
  <si>
    <t>Eu Cd6</t>
  </si>
  <si>
    <t>Gd Cd6</t>
  </si>
  <si>
    <t>Ho Cd6</t>
  </si>
  <si>
    <t>Lu Cd6</t>
  </si>
  <si>
    <t>Nd Cd6</t>
  </si>
  <si>
    <t>Np Cd6</t>
  </si>
  <si>
    <t>Pr Cd6</t>
  </si>
  <si>
    <t>Pu Cd6</t>
  </si>
  <si>
    <t>Sm Cd6</t>
  </si>
  <si>
    <t>Sr Cd6</t>
  </si>
  <si>
    <t>Tb Cd6</t>
  </si>
  <si>
    <t>Tm Cd6</t>
  </si>
  <si>
    <t>Yb Cd6</t>
  </si>
  <si>
    <t>Pd P3</t>
  </si>
  <si>
    <t>Sc3 Zn17</t>
  </si>
  <si>
    <t>Yb3 Zn17</t>
  </si>
  <si>
    <t>Cs C10</t>
  </si>
  <si>
    <t>Yb25.05 Zn146.83</t>
  </si>
  <si>
    <t>Ni Sb3</t>
  </si>
  <si>
    <t>Pr3 Cd18.2</t>
  </si>
  <si>
    <t>Eu3 Cd19</t>
  </si>
  <si>
    <t>Cs2 Hg27</t>
  </si>
  <si>
    <t>P a -3</t>
  </si>
  <si>
    <t>Rh0.98 Te2</t>
  </si>
  <si>
    <t>Rh0.95 Te2</t>
  </si>
  <si>
    <t>Rh0.931 Te2</t>
  </si>
  <si>
    <t>Rh0.9 Te2</t>
  </si>
  <si>
    <t>Rh0.862 Te2</t>
  </si>
  <si>
    <t>Rh0.820 Te2</t>
  </si>
  <si>
    <t>Pt P2</t>
  </si>
  <si>
    <t>Pt Cl4</t>
  </si>
  <si>
    <t>Si I4</t>
  </si>
  <si>
    <t>N2 O</t>
  </si>
  <si>
    <t>Ge I4</t>
  </si>
  <si>
    <t>Mn Se2</t>
  </si>
  <si>
    <t>Mn Te2</t>
  </si>
  <si>
    <t>Pd As2</t>
  </si>
  <si>
    <t>Os Te2</t>
  </si>
  <si>
    <t>Ru Se2</t>
  </si>
  <si>
    <t>Os Se2</t>
  </si>
  <si>
    <t>Ru S2</t>
  </si>
  <si>
    <t>Os S2</t>
  </si>
  <si>
    <t>Pt As2</t>
  </si>
  <si>
    <t>Mg Te2</t>
  </si>
  <si>
    <t>Mg O2</t>
  </si>
  <si>
    <t>Cd O2</t>
  </si>
  <si>
    <t>Zn O2</t>
  </si>
  <si>
    <t>Ni S2</t>
  </si>
  <si>
    <t>Au Sb2</t>
  </si>
  <si>
    <t>In7 Cl9</t>
  </si>
  <si>
    <t>Cu Cl</t>
  </si>
  <si>
    <t>Co S1.97</t>
  </si>
  <si>
    <t>Ni S1.97</t>
  </si>
  <si>
    <t>Co S2</t>
  </si>
  <si>
    <t>Ni S1.968</t>
  </si>
  <si>
    <t>Pt Bi2</t>
  </si>
  <si>
    <t>Pd Sb2</t>
  </si>
  <si>
    <t>Pt Sb2</t>
  </si>
  <si>
    <t>Eu2.819 C60</t>
  </si>
  <si>
    <t>Fe S1.92</t>
  </si>
  <si>
    <t>Fe S1.74</t>
  </si>
  <si>
    <t>Ca13 Cd76</t>
  </si>
  <si>
    <t>Rh S2</t>
  </si>
  <si>
    <t>Cd S2</t>
  </si>
  <si>
    <t>Cd Se2</t>
  </si>
  <si>
    <t>Cu Te2</t>
  </si>
  <si>
    <t>Mg Se2</t>
  </si>
  <si>
    <t>Pa O2</t>
  </si>
  <si>
    <t>Na C60</t>
  </si>
  <si>
    <t>Ce C82</t>
  </si>
  <si>
    <t>Fe S1.96</t>
  </si>
  <si>
    <t>Fe1.011 S2</t>
  </si>
  <si>
    <t>Fe0.987 S2</t>
  </si>
  <si>
    <t>Rb8.77 C84</t>
  </si>
  <si>
    <t>Rb8.49 C84</t>
  </si>
  <si>
    <t>In5 S4</t>
  </si>
  <si>
    <t>B12 Cl12</t>
  </si>
  <si>
    <t>I a -3</t>
  </si>
  <si>
    <t>Mg3 N2</t>
  </si>
  <si>
    <t>Mg3 P2</t>
  </si>
  <si>
    <t>U2 N3.48</t>
  </si>
  <si>
    <t>U2 N3.1</t>
  </si>
  <si>
    <t>Zn3 N2</t>
  </si>
  <si>
    <t>U4 N7</t>
  </si>
  <si>
    <t>Ce O1.695</t>
  </si>
  <si>
    <t>Ce O1.675</t>
  </si>
  <si>
    <t>Be3 Ru2</t>
  </si>
  <si>
    <t>Dy2 N3</t>
  </si>
  <si>
    <t>Es2 O3</t>
  </si>
  <si>
    <t>Ho2 N3</t>
  </si>
  <si>
    <t>Lu2 N3</t>
  </si>
  <si>
    <t>Tb2 N3</t>
  </si>
  <si>
    <t>Tm2 N3</t>
  </si>
  <si>
    <t>Pr2 O3.33</t>
  </si>
  <si>
    <t>As2 Zn3</t>
  </si>
  <si>
    <t>U2 N3.01</t>
  </si>
  <si>
    <t>Mo0.2788 U1.7212</t>
  </si>
  <si>
    <t>Tb O1.68</t>
  </si>
  <si>
    <t>Sc1.81 O3</t>
  </si>
  <si>
    <t>Cd3 N2</t>
  </si>
  <si>
    <t>N3 Np2</t>
  </si>
  <si>
    <t>P 42 3 2</t>
  </si>
  <si>
    <t>P H3</t>
  </si>
  <si>
    <t>As H3</t>
  </si>
  <si>
    <t>I 4 3 2</t>
  </si>
  <si>
    <t>Hg4 Pt</t>
  </si>
  <si>
    <t>Ni Hg4</t>
  </si>
  <si>
    <t>P 43 3 2</t>
  </si>
  <si>
    <t>V8 C7</t>
  </si>
  <si>
    <t>V C0.88</t>
  </si>
  <si>
    <t>Fe21.16 O31.92</t>
  </si>
  <si>
    <t>K6 Sn25</t>
  </si>
  <si>
    <t>Fe21.34 O26.67</t>
  </si>
  <si>
    <t>Fe2.12 O3.19</t>
  </si>
  <si>
    <t>P 41 3 2</t>
  </si>
  <si>
    <t>Ba24 Si100</t>
  </si>
  <si>
    <t>Ba24 Ge100</t>
  </si>
  <si>
    <t>Ba6 Ge24</t>
  </si>
  <si>
    <t>Cu0.83 Si0.17</t>
  </si>
  <si>
    <t>Ba6 Ge25</t>
  </si>
  <si>
    <t>Mg3 Ru2</t>
  </si>
  <si>
    <t>Ru Zn6</t>
  </si>
  <si>
    <t>Mn0.75 Al0.25</t>
  </si>
  <si>
    <t>Mn0.4 Al0.6</t>
  </si>
  <si>
    <t>Nb11 Au9</t>
  </si>
  <si>
    <t>Au0.84 Si0.16</t>
  </si>
  <si>
    <t>Re0.6 Fe0.4</t>
  </si>
  <si>
    <t>Fe Re</t>
  </si>
  <si>
    <t>Mn17 Ga3</t>
  </si>
  <si>
    <t>V3 Ga2</t>
  </si>
  <si>
    <t>Mn0.85 Ni0.15</t>
  </si>
  <si>
    <t>Mn12 Zn8</t>
  </si>
  <si>
    <t>Fe2 Re3</t>
  </si>
  <si>
    <t>Nb11.04 Au8.96</t>
  </si>
  <si>
    <t>Mn0.85 Co0.15</t>
  </si>
  <si>
    <t>Mn0.75 Co0.25</t>
  </si>
  <si>
    <t>Mn0.6 Co0.4</t>
  </si>
  <si>
    <t>K7.4 Sn25</t>
  </si>
  <si>
    <t>Co2.61 Zn2.39</t>
  </si>
  <si>
    <t>Co2.50 Zn2.50</t>
  </si>
  <si>
    <t>Co2.42 Zn2.58</t>
  </si>
  <si>
    <t>Co2.37 Zn2.63</t>
  </si>
  <si>
    <t>Co2.6 Zn2.4</t>
  </si>
  <si>
    <t>I 41 3 2</t>
  </si>
  <si>
    <t>U4 O9</t>
  </si>
  <si>
    <t>P -4 3 m</t>
  </si>
  <si>
    <t>Au9 In4</t>
  </si>
  <si>
    <t>Ag9 In4</t>
  </si>
  <si>
    <t>Cu9 Ga4</t>
  </si>
  <si>
    <t>In Mn3</t>
  </si>
  <si>
    <t>Al4 Cu9</t>
  </si>
  <si>
    <t>Li10 Pb3</t>
  </si>
  <si>
    <t>Fe4 C</t>
  </si>
  <si>
    <t>Cd5 Ni</t>
  </si>
  <si>
    <t>Cd5 Pt</t>
  </si>
  <si>
    <t>Cd43 Pd8</t>
  </si>
  <si>
    <t>Ti8 In5</t>
  </si>
  <si>
    <t>Cu9 In4</t>
  </si>
  <si>
    <t>Ru Al12</t>
  </si>
  <si>
    <t>Mn3 In</t>
  </si>
  <si>
    <t>Ca4 Hg9</t>
  </si>
  <si>
    <t>Fe0.902 O</t>
  </si>
  <si>
    <t>Cu31.3 Ga16.3</t>
  </si>
  <si>
    <t>F -4 3 m</t>
  </si>
  <si>
    <t>Cu41 Sn11</t>
  </si>
  <si>
    <t>Sn11 Cu40.5</t>
  </si>
  <si>
    <t>Sm11 Cd45</t>
  </si>
  <si>
    <t>Na43.82 Tl7</t>
  </si>
  <si>
    <t>Mg340.04 Pd55.84</t>
  </si>
  <si>
    <t>Co Co2 O4</t>
  </si>
  <si>
    <t>Pr I2</t>
  </si>
  <si>
    <t>Al P</t>
  </si>
  <si>
    <t>Al Sb</t>
  </si>
  <si>
    <t>Gd O</t>
  </si>
  <si>
    <t>Fe N</t>
  </si>
  <si>
    <t>U4 O9.28</t>
  </si>
  <si>
    <t>Co N</t>
  </si>
  <si>
    <t>Yb0.875 S</t>
  </si>
  <si>
    <t>Cu1.95 S</t>
  </si>
  <si>
    <t>As B</t>
  </si>
  <si>
    <t>Li21 Si5</t>
  </si>
  <si>
    <t>Be S</t>
  </si>
  <si>
    <t>Ga1.33 Se2</t>
  </si>
  <si>
    <t>Ga1.33 Te2</t>
  </si>
  <si>
    <t>In1.33 Te2</t>
  </si>
  <si>
    <t>In1.33 S2</t>
  </si>
  <si>
    <t>Cu F</t>
  </si>
  <si>
    <t>Ag Se</t>
  </si>
  <si>
    <t>Cu1.8 Se</t>
  </si>
  <si>
    <t>Pd10 Te3</t>
  </si>
  <si>
    <t>Cu7.16 Se4</t>
  </si>
  <si>
    <t>Be Se</t>
  </si>
  <si>
    <t>Be Te</t>
  </si>
  <si>
    <t>Li21.1875 Ge5</t>
  </si>
  <si>
    <t>Li17 Sn4</t>
  </si>
  <si>
    <t>Au5 Ca</t>
  </si>
  <si>
    <t>Be5 Pd</t>
  </si>
  <si>
    <t>Be Po</t>
  </si>
  <si>
    <t>Be16 Re0.92</t>
  </si>
  <si>
    <t>Cd2.52 Cu3.13</t>
  </si>
  <si>
    <t>Cd Po</t>
  </si>
  <si>
    <t>Pt4.71 Zn20.85</t>
  </si>
  <si>
    <t>Pt5.12 Zn20.47</t>
  </si>
  <si>
    <t>Pt4.25 Zn20.33</t>
  </si>
  <si>
    <t>Cu5 Dy</t>
  </si>
  <si>
    <t>Cu5 Er</t>
  </si>
  <si>
    <t>Cu5 Lu</t>
  </si>
  <si>
    <t>Cu5 Tm</t>
  </si>
  <si>
    <t>Cu5 U</t>
  </si>
  <si>
    <t>Cu5 Zr</t>
  </si>
  <si>
    <t>Fe11.68 Zn39.32</t>
  </si>
  <si>
    <t>Gd9.08 Mg45.9</t>
  </si>
  <si>
    <t>Ir7 Mg44</t>
  </si>
  <si>
    <t>Ni2 Tm</t>
  </si>
  <si>
    <t>Ni5 U</t>
  </si>
  <si>
    <t>Os7 Sc44</t>
  </si>
  <si>
    <t>Po Zn</t>
  </si>
  <si>
    <t>Pt3 Zn10</t>
  </si>
  <si>
    <t>U4 O8.94</t>
  </si>
  <si>
    <t>U4 O8.95</t>
  </si>
  <si>
    <t>Mg44 Rh7</t>
  </si>
  <si>
    <t>Mg43.83 Ru7.17</t>
  </si>
  <si>
    <t>Al69 Ta39</t>
  </si>
  <si>
    <t>Ce0.97 Ni2</t>
  </si>
  <si>
    <t>Au Be5</t>
  </si>
  <si>
    <t>Ir43.96 Zn358.94</t>
  </si>
  <si>
    <t>Ir38.35 Zn367.3</t>
  </si>
  <si>
    <t>Ir36.22 Zn369.79</t>
  </si>
  <si>
    <t>As Ga</t>
  </si>
  <si>
    <t>Zr Ni5</t>
  </si>
  <si>
    <t>Ho Cu5</t>
  </si>
  <si>
    <t>Be5 Au</t>
  </si>
  <si>
    <t>Be5 Co</t>
  </si>
  <si>
    <t>Be5 Fe</t>
  </si>
  <si>
    <t>Be5 Pt</t>
  </si>
  <si>
    <t>Dy11 Cd45</t>
  </si>
  <si>
    <t>Er11 Cd45</t>
  </si>
  <si>
    <t>Gd11 Cd45</t>
  </si>
  <si>
    <t>Ho11 Cd45</t>
  </si>
  <si>
    <t>Lu11 Cd45</t>
  </si>
  <si>
    <t>Nd11 Cd44</t>
  </si>
  <si>
    <t>Pr11 Cd45</t>
  </si>
  <si>
    <t>Tb11 Cd45</t>
  </si>
  <si>
    <t>Tm11 Cd45</t>
  </si>
  <si>
    <t>Y11 Cd45</t>
  </si>
  <si>
    <t>Ce11 Hg45</t>
  </si>
  <si>
    <t>Dy Cu5</t>
  </si>
  <si>
    <t>Er Cu5</t>
  </si>
  <si>
    <t>Gd Cu5</t>
  </si>
  <si>
    <t>Cu1.6 S</t>
  </si>
  <si>
    <t>Tb Cu5</t>
  </si>
  <si>
    <t>Cu3.6 Te2</t>
  </si>
  <si>
    <t>U Cu5</t>
  </si>
  <si>
    <t>Fe9.71 Zn41.29</t>
  </si>
  <si>
    <t>Ga0.67 Se</t>
  </si>
  <si>
    <t>Gd11 Hg45</t>
  </si>
  <si>
    <t>Hg45 La11</t>
  </si>
  <si>
    <t>Hg45 Nd11</t>
  </si>
  <si>
    <t>Hg45 Pr11</t>
  </si>
  <si>
    <t>Hg41.29 Pu9.71</t>
  </si>
  <si>
    <t>Hg45 Sm11</t>
  </si>
  <si>
    <t>Hg45 U11</t>
  </si>
  <si>
    <t>Ir7 Sc44</t>
  </si>
  <si>
    <t>Li16.65 Si5</t>
  </si>
  <si>
    <t>U Ni5</t>
  </si>
  <si>
    <t>Ni2 Y</t>
  </si>
  <si>
    <t>Ni5 Zr</t>
  </si>
  <si>
    <t>Tl P3</t>
  </si>
  <si>
    <t>Pa Pt5</t>
  </si>
  <si>
    <t>Pd4 Te</t>
  </si>
  <si>
    <t>Pd17 Te4</t>
  </si>
  <si>
    <t>U Pt5</t>
  </si>
  <si>
    <t>Ni2 Y0.95</t>
  </si>
  <si>
    <t>Mo1.143 Zn23.353</t>
  </si>
  <si>
    <t>Ni5 Hf</t>
  </si>
  <si>
    <t>Ce0.9725 Ni2</t>
  </si>
  <si>
    <t>Ce0.963 Ni2</t>
  </si>
  <si>
    <t>Ce0.925 Ni2</t>
  </si>
  <si>
    <t>Gd0.97 Ni2</t>
  </si>
  <si>
    <t>Gd0.973 Ni2</t>
  </si>
  <si>
    <t>Tb0.97 Ni2</t>
  </si>
  <si>
    <t>Tb0.96 Ni2</t>
  </si>
  <si>
    <t>Tb0.95 Ni2</t>
  </si>
  <si>
    <t>Pr0.945 Ni2</t>
  </si>
  <si>
    <t>Nd0.947 Ni2</t>
  </si>
  <si>
    <t>Sm0.937 Ni2</t>
  </si>
  <si>
    <t>Dy0.957 Ni2</t>
  </si>
  <si>
    <t>Ho0.963 Ni2</t>
  </si>
  <si>
    <t>Er0.98 Ni2</t>
  </si>
  <si>
    <t>Mg6.348 Pd0.985</t>
  </si>
  <si>
    <t>Mg6.33 Ni</t>
  </si>
  <si>
    <t>Cu0.952 I</t>
  </si>
  <si>
    <t>Cu0.956 I</t>
  </si>
  <si>
    <t>Cu0.954 I</t>
  </si>
  <si>
    <t>Cu0.931 I</t>
  </si>
  <si>
    <t>Cu0.935 I</t>
  </si>
  <si>
    <t>Cu0.94 I</t>
  </si>
  <si>
    <t>Tm Ni2</t>
  </si>
  <si>
    <t>Cd5.8748 Ni1.0347</t>
  </si>
  <si>
    <t>Cd5.9161 Ni0.9556</t>
  </si>
  <si>
    <t>Cd5.9257 Ni0.9466</t>
  </si>
  <si>
    <t>Cd5.9388 Ni0.935</t>
  </si>
  <si>
    <t>Li17.05 Sn4</t>
  </si>
  <si>
    <t>Li17 Pb4</t>
  </si>
  <si>
    <t>Mg29 Ir4</t>
  </si>
  <si>
    <t>Al282.23 Ta161.77</t>
  </si>
  <si>
    <t>Ba20 Hg103</t>
  </si>
  <si>
    <t>Cr5.84 Zn94.85</t>
  </si>
  <si>
    <t>Cr5.56 Zn94.36</t>
  </si>
  <si>
    <t>Cr5 Zn94.89</t>
  </si>
  <si>
    <t>Li17 Ge4</t>
  </si>
  <si>
    <t>B1.1 N0.9</t>
  </si>
  <si>
    <t>Li17 Si4</t>
  </si>
  <si>
    <t>I -4 3 m</t>
  </si>
  <si>
    <t>Al8 V5</t>
  </si>
  <si>
    <t>Cu5 Zn8</t>
  </si>
  <si>
    <t>Cu5.25 Cd7.75</t>
  </si>
  <si>
    <t>Fe3 Zn10</t>
  </si>
  <si>
    <t>U2 F9</t>
  </si>
  <si>
    <t>Si F4</t>
  </si>
  <si>
    <t>Al12 Mg17</t>
  </si>
  <si>
    <t>Ta2 O</t>
  </si>
  <si>
    <t>Pd16 S7</t>
  </si>
  <si>
    <t>Mn H0.0703</t>
  </si>
  <si>
    <t>Ge F4</t>
  </si>
  <si>
    <t>Ag4 Li9</t>
  </si>
  <si>
    <t>Ag5 Zn8</t>
  </si>
  <si>
    <t>Cd8 Cu5</t>
  </si>
  <si>
    <t>Cd5.1 Pt</t>
  </si>
  <si>
    <t>Fe4 Zn9</t>
  </si>
  <si>
    <t>Ir2 Zn11</t>
  </si>
  <si>
    <t>Mg24 Tm5</t>
  </si>
  <si>
    <t>Mg24.25 Y4.75</t>
  </si>
  <si>
    <t>Ni2 Zn11</t>
  </si>
  <si>
    <t>Pd3 Zn10</t>
  </si>
  <si>
    <t>Re24 Sc5</t>
  </si>
  <si>
    <t>Ga4 Se8</t>
  </si>
  <si>
    <t>K10 Pb48</t>
  </si>
  <si>
    <t>Ag5 Cd8</t>
  </si>
  <si>
    <t>Mg0.45 Al0.55</t>
  </si>
  <si>
    <t>Mg0.59 Al0.41</t>
  </si>
  <si>
    <t>Mg0.63 Al0.37</t>
  </si>
  <si>
    <t>Pu Al</t>
  </si>
  <si>
    <t>Re24 Al5</t>
  </si>
  <si>
    <t>Ta17 Al12</t>
  </si>
  <si>
    <t>Au5 Cd8</t>
  </si>
  <si>
    <t>Au10 Si3</t>
  </si>
  <si>
    <t>Au4 Sn9</t>
  </si>
  <si>
    <t>Ba Mn28</t>
  </si>
  <si>
    <t>Be10 Ru3</t>
  </si>
  <si>
    <t>Mn C0.07</t>
  </si>
  <si>
    <t>Ca Mn28</t>
  </si>
  <si>
    <t>Zn8 Cu5</t>
  </si>
  <si>
    <t>Dy5 Mg24</t>
  </si>
  <si>
    <t>Er5 Mg24</t>
  </si>
  <si>
    <t>Mn8 Ga5</t>
  </si>
  <si>
    <t>Ni2.6 Ga10.4</t>
  </si>
  <si>
    <t>V6 Ga7</t>
  </si>
  <si>
    <t>V Ga</t>
  </si>
  <si>
    <t>Hf0.17 Re0.83</t>
  </si>
  <si>
    <t>Ho5 Mg24</t>
  </si>
  <si>
    <t>In9.11 Ni3.89</t>
  </si>
  <si>
    <t>Pd In3</t>
  </si>
  <si>
    <t>In3 Pd</t>
  </si>
  <si>
    <t>Lu0.17 Mg0.83</t>
  </si>
  <si>
    <t>Tb5 Mg24</t>
  </si>
  <si>
    <t>Y5 Mg24</t>
  </si>
  <si>
    <t>Mn56 Yb2</t>
  </si>
  <si>
    <t>Re0.75 Mo0.25</t>
  </si>
  <si>
    <t>Re0.8 Mo0.2</t>
  </si>
  <si>
    <t>Nb0.5 Os0.5</t>
  </si>
  <si>
    <t>Nb Os</t>
  </si>
  <si>
    <t>Nb0.45 Os0.55</t>
  </si>
  <si>
    <t>Nb0.33 Os0.67</t>
  </si>
  <si>
    <t>Nb0.4 Os0.6</t>
  </si>
  <si>
    <t>Re0.6 Nb0.4</t>
  </si>
  <si>
    <t>Re0.75 Nb0.25</t>
  </si>
  <si>
    <t>Re0.8 Nb0.2</t>
  </si>
  <si>
    <t>Tc0.875 Nb0.125</t>
  </si>
  <si>
    <t>Tc0.75 Nb0.25</t>
  </si>
  <si>
    <t>Tc0.85 Nb0.15</t>
  </si>
  <si>
    <t>Re0.83 Ti0.17</t>
  </si>
  <si>
    <t>Re24 Ti5</t>
  </si>
  <si>
    <t>Re24 Zr5</t>
  </si>
  <si>
    <t>Re0.86 Zr0.14</t>
  </si>
  <si>
    <t>Re0.83 Zr0.17</t>
  </si>
  <si>
    <t>Sc0.125 Tc0.875</t>
  </si>
  <si>
    <t>Tc3 Si</t>
  </si>
  <si>
    <t>Tc0.875 Ta0.125</t>
  </si>
  <si>
    <t>Tc0.833 Ta0.167</t>
  </si>
  <si>
    <t>Tc0.875 Ti0.125</t>
  </si>
  <si>
    <t>Tc0.85 Ti0.15</t>
  </si>
  <si>
    <t>Tc0.875 Zr0.125</t>
  </si>
  <si>
    <t>Zn10.648 Pd2.352</t>
  </si>
  <si>
    <t>Mg24 Er5</t>
  </si>
  <si>
    <t>Mg24 Dy5</t>
  </si>
  <si>
    <t>Mg24 Y5</t>
  </si>
  <si>
    <t>Hf5 Re24</t>
  </si>
  <si>
    <t>Zr5 Re24</t>
  </si>
  <si>
    <t>Re24 Mo5</t>
  </si>
  <si>
    <t>Re22 Nb7</t>
  </si>
  <si>
    <t>Fe13 Zn39</t>
  </si>
  <si>
    <t>Cr0.08 Ti0.92</t>
  </si>
  <si>
    <t>Tm5 Mg24</t>
  </si>
  <si>
    <t>Mg17 Al12</t>
  </si>
  <si>
    <t>Ag18.56 Li33.44</t>
  </si>
  <si>
    <t>Fe5.3 Al7.7</t>
  </si>
  <si>
    <t>Fe5 Al8</t>
  </si>
  <si>
    <t>Al8.26 Cr4.74</t>
  </si>
  <si>
    <t>Mn0.895 Re0.105</t>
  </si>
  <si>
    <t>Mn0.892 Re0.108</t>
  </si>
  <si>
    <t>Mn0.875 Re0.125</t>
  </si>
  <si>
    <t>Mn0.457 Re0.543</t>
  </si>
  <si>
    <t>Mn0.883 Re0.117</t>
  </si>
  <si>
    <t>Mn0.831 Re0.169</t>
  </si>
  <si>
    <t>Mn0.811 Re0.189</t>
  </si>
  <si>
    <t>Mn0.761 Re0.239</t>
  </si>
  <si>
    <t>Mn0.739 Re0.261</t>
  </si>
  <si>
    <t>Mn0.705 Re0.295</t>
  </si>
  <si>
    <t>Mn0.487 Re0.513</t>
  </si>
  <si>
    <t>Mn0.404 Re0.596</t>
  </si>
  <si>
    <t>Mn0.402 Re0.598</t>
  </si>
  <si>
    <t>Mn0.379 Re0.621</t>
  </si>
  <si>
    <t>Mn0.797 Re0.203</t>
  </si>
  <si>
    <t>Mn0.622 Re0.378</t>
  </si>
  <si>
    <t>Mn0.419 Re0.581</t>
  </si>
  <si>
    <t>Y3.7 Mg25.3</t>
  </si>
  <si>
    <t>Y3.73 Mg25.27</t>
  </si>
  <si>
    <t>Y3.82 Mg25.18</t>
  </si>
  <si>
    <t>Y3.93 Mg25.07</t>
  </si>
  <si>
    <t>Rh2 Zn11</t>
  </si>
  <si>
    <t>Pt2 Zn10.72</t>
  </si>
  <si>
    <t>Pt2 Zn10.77</t>
  </si>
  <si>
    <t>Mg6.321 Y0.929</t>
  </si>
  <si>
    <t>Cu5.59 Zn7.41</t>
  </si>
  <si>
    <t>Cu5.31 Zn7.69</t>
  </si>
  <si>
    <t>Cu5.00 Zn8.00</t>
  </si>
  <si>
    <t>Cu4.56 Zn8.44</t>
  </si>
  <si>
    <t>Cu4.21 Zn8.79</t>
  </si>
  <si>
    <t>C H4</t>
  </si>
  <si>
    <t>Co2 Zn11</t>
  </si>
  <si>
    <t>Co2.34 Zn10.63</t>
  </si>
  <si>
    <t>Co2.65 Zn10.29</t>
  </si>
  <si>
    <t>Co2.85 Zn10.03</t>
  </si>
  <si>
    <t>Ni4 Zn22</t>
  </si>
  <si>
    <t>Pd2 Cd10.492</t>
  </si>
  <si>
    <t>Pd2 Cd10.502</t>
  </si>
  <si>
    <t>Pd2 Cd10.598</t>
  </si>
  <si>
    <t>Pd2 Cd10.725</t>
  </si>
  <si>
    <t>Pd2 Cd10.787</t>
  </si>
  <si>
    <t>P -4 3 n</t>
  </si>
  <si>
    <t>Cs8 Sn8</t>
  </si>
  <si>
    <t>K4 Si4</t>
  </si>
  <si>
    <t>Rb4 Si4</t>
  </si>
  <si>
    <t>Cs4 Si4</t>
  </si>
  <si>
    <t>Ge4 K4</t>
  </si>
  <si>
    <t>Rb4 Ge4</t>
  </si>
  <si>
    <t>Cs4 Ge4</t>
  </si>
  <si>
    <t>F -4 3 c</t>
  </si>
  <si>
    <t>I -4 3 d</t>
  </si>
  <si>
    <t>Sm3 S4</t>
  </si>
  <si>
    <t>Pr2 C3</t>
  </si>
  <si>
    <t>Nd2 C3</t>
  </si>
  <si>
    <t>Dy2 C3</t>
  </si>
  <si>
    <t>Th4 D15</t>
  </si>
  <si>
    <t>Eu4 As3</t>
  </si>
  <si>
    <t>La4 Sb3</t>
  </si>
  <si>
    <t>La4 Rh2.91</t>
  </si>
  <si>
    <t>Pu2 C3</t>
  </si>
  <si>
    <t>Th3 Sb4</t>
  </si>
  <si>
    <t>Th4 H15</t>
  </si>
  <si>
    <t>U3 Te4</t>
  </si>
  <si>
    <t>U3 P4</t>
  </si>
  <si>
    <t>U2 C3</t>
  </si>
  <si>
    <t>La2 C3</t>
  </si>
  <si>
    <t>Ce3 S4</t>
  </si>
  <si>
    <t>Cu15 Si4</t>
  </si>
  <si>
    <t>La3 Se4</t>
  </si>
  <si>
    <t>U3 Se4</t>
  </si>
  <si>
    <t>Gd2.67 Se4</t>
  </si>
  <si>
    <t>Sm2.71 S4</t>
  </si>
  <si>
    <t>Sm2.88 S4</t>
  </si>
  <si>
    <t>Sm2.94 S4</t>
  </si>
  <si>
    <t>Sm3.05 S4</t>
  </si>
  <si>
    <t>Gd10.704 S16</t>
  </si>
  <si>
    <t>Tb10.81 S16</t>
  </si>
  <si>
    <t>Tm2.67 S4</t>
  </si>
  <si>
    <t>Sm2.667 S4</t>
  </si>
  <si>
    <t>Ce2 C3</t>
  </si>
  <si>
    <t>Tb2 C3</t>
  </si>
  <si>
    <t>La2.607 S4</t>
  </si>
  <si>
    <t>Ce2.664 S4</t>
  </si>
  <si>
    <t>Nd2.655 S4</t>
  </si>
  <si>
    <t>Er2 C3</t>
  </si>
  <si>
    <t>Tm2 C3</t>
  </si>
  <si>
    <t>Yb2 C3</t>
  </si>
  <si>
    <t>Lu2 C3</t>
  </si>
  <si>
    <t>U4 O8.938</t>
  </si>
  <si>
    <t>U3 As4</t>
  </si>
  <si>
    <t>Ho2 C3</t>
  </si>
  <si>
    <t>Sc4 C3</t>
  </si>
  <si>
    <t>Yb4 Sb3</t>
  </si>
  <si>
    <t>Li15 Ge4</t>
  </si>
  <si>
    <t>Ce3 Te4</t>
  </si>
  <si>
    <t>Ce4 As3</t>
  </si>
  <si>
    <t>Pr4 As3</t>
  </si>
  <si>
    <t>Th3 As4</t>
  </si>
  <si>
    <t>La4 Ge3</t>
  </si>
  <si>
    <t>Ce2.658 S4</t>
  </si>
  <si>
    <t>La3 S4</t>
  </si>
  <si>
    <t>Ce4 Sb3</t>
  </si>
  <si>
    <t>Sc2 C3</t>
  </si>
  <si>
    <t>Y2 C3</t>
  </si>
  <si>
    <t>La2.712 Se4</t>
  </si>
  <si>
    <t>Pr2.7 Se4</t>
  </si>
  <si>
    <t>Gd2.664 Se4</t>
  </si>
  <si>
    <t>U O2.234</t>
  </si>
  <si>
    <t>Pa3 As4</t>
  </si>
  <si>
    <t>Pr2.667 S4</t>
  </si>
  <si>
    <t>Bi4 Th3</t>
  </si>
  <si>
    <t>Bi4 U3</t>
  </si>
  <si>
    <t>Na15 Pb4</t>
  </si>
  <si>
    <t>Na15 Sn4</t>
  </si>
  <si>
    <t>Ba4 Bi3</t>
  </si>
  <si>
    <t>Sr4 Bi3</t>
  </si>
  <si>
    <t>Ba4 As2.6</t>
  </si>
  <si>
    <t>Hf3 N4</t>
  </si>
  <si>
    <t>Eu4 P2.7</t>
  </si>
  <si>
    <t>Bi3 Ce4</t>
  </si>
  <si>
    <t>Th3 P4</t>
  </si>
  <si>
    <t>Er4 Sb3</t>
  </si>
  <si>
    <t>Pa3 Sb4</t>
  </si>
  <si>
    <t>Gd4 Sb3</t>
  </si>
  <si>
    <t>Tb4 Sb3</t>
  </si>
  <si>
    <t>Dy4 Sb3</t>
  </si>
  <si>
    <t>Ho4 Sb3</t>
  </si>
  <si>
    <t>Am4 Sb3</t>
  </si>
  <si>
    <t>La4 Bi3</t>
  </si>
  <si>
    <t>Sm2 C3</t>
  </si>
  <si>
    <t>Gd2 C3</t>
  </si>
  <si>
    <t>Nd2.667 S4</t>
  </si>
  <si>
    <t>La2.667 S4</t>
  </si>
  <si>
    <t>Am2 C3</t>
  </si>
  <si>
    <t>Am2.667 S4</t>
  </si>
  <si>
    <t>Am3 Se4</t>
  </si>
  <si>
    <t>Am3 Te4</t>
  </si>
  <si>
    <t>Eu4 As2.667</t>
  </si>
  <si>
    <t>La4 As3</t>
  </si>
  <si>
    <t>Np3 As4</t>
  </si>
  <si>
    <t>Ti4 As3</t>
  </si>
  <si>
    <t>Ce4 Bi3</t>
  </si>
  <si>
    <t>Eu4 Bi3</t>
  </si>
  <si>
    <t>Gd4 Bi3</t>
  </si>
  <si>
    <t>Nd4 Bi3</t>
  </si>
  <si>
    <t>Pr4 Bi3</t>
  </si>
  <si>
    <t>Sm4 Bi3</t>
  </si>
  <si>
    <t>Tb4 Bi3</t>
  </si>
  <si>
    <t>Th3 Bi4</t>
  </si>
  <si>
    <t>U3 Bi4</t>
  </si>
  <si>
    <t>Yb4 Bi3</t>
  </si>
  <si>
    <t>Np2 C3</t>
  </si>
  <si>
    <t>Th2 C3</t>
  </si>
  <si>
    <t>Ce2.667 S4</t>
  </si>
  <si>
    <t>Ce3 Se4</t>
  </si>
  <si>
    <t>Ce2.667 Se4</t>
  </si>
  <si>
    <t>Ce2.667 Te4</t>
  </si>
  <si>
    <t>Cm2.667 S4</t>
  </si>
  <si>
    <t>Cm2.667 Se4</t>
  </si>
  <si>
    <t>Cm2.67 Se4</t>
  </si>
  <si>
    <t>Dy2.667 S4</t>
  </si>
  <si>
    <t>Dy3 S4</t>
  </si>
  <si>
    <t>Dy2.75 S4</t>
  </si>
  <si>
    <t>Dy3 Se4</t>
  </si>
  <si>
    <t>Er2.667 S4</t>
  </si>
  <si>
    <t>Er2.667 Se4</t>
  </si>
  <si>
    <t>Gd2.667 S4</t>
  </si>
  <si>
    <t>Gd2.75 S4</t>
  </si>
  <si>
    <t>Gd3 S4</t>
  </si>
  <si>
    <t>Gd3 Se4</t>
  </si>
  <si>
    <t>Gd2.667 Se4</t>
  </si>
  <si>
    <t>Ge4 Li15</t>
  </si>
  <si>
    <t>Pr4 Ge3</t>
  </si>
  <si>
    <t>Ho2.667 S4</t>
  </si>
  <si>
    <t>Ho2.667 Se4</t>
  </si>
  <si>
    <t>La4 Pb3</t>
  </si>
  <si>
    <t>La4 Rh3</t>
  </si>
  <si>
    <t>La2.67 Se4</t>
  </si>
  <si>
    <t>La2.667 Se4</t>
  </si>
  <si>
    <t>La3 Te4</t>
  </si>
  <si>
    <t>La2.667 Te4</t>
  </si>
  <si>
    <t>Li15 Pd4</t>
  </si>
  <si>
    <t>Lu2.667 S4</t>
  </si>
  <si>
    <t>Lu2.667 Se4</t>
  </si>
  <si>
    <t>Nd3 S4</t>
  </si>
  <si>
    <t>Nd2.67 S4</t>
  </si>
  <si>
    <t>Nd4 Sb3</t>
  </si>
  <si>
    <t>Nd3 Se4</t>
  </si>
  <si>
    <t>Nd2.67 Se4</t>
  </si>
  <si>
    <t>Nd2.667 Se4</t>
  </si>
  <si>
    <t>Nd3 Te4</t>
  </si>
  <si>
    <t>Np2.667 Se4</t>
  </si>
  <si>
    <t>Np3 Se4</t>
  </si>
  <si>
    <t>Np2.667 Te4</t>
  </si>
  <si>
    <t>Np3 Te4</t>
  </si>
  <si>
    <t>Rb2 O3</t>
  </si>
  <si>
    <t>Pa3 P4</t>
  </si>
  <si>
    <t>Sr3 P2</t>
  </si>
  <si>
    <t>Ti4 P3</t>
  </si>
  <si>
    <t>Pr3 S4</t>
  </si>
  <si>
    <t>Pr4 Sb3</t>
  </si>
  <si>
    <t>Pr3 Se4</t>
  </si>
  <si>
    <t>Pr2.67 Se4</t>
  </si>
  <si>
    <t>Pr2.667 Se4</t>
  </si>
  <si>
    <t>Pr2.667 Te4</t>
  </si>
  <si>
    <t>Pr3 Te4</t>
  </si>
  <si>
    <t>Pu2.667 S4</t>
  </si>
  <si>
    <t>Pu2.667 Se4</t>
  </si>
  <si>
    <t>Pu2.667 Te4</t>
  </si>
  <si>
    <t>Ru1.88 Y2.79</t>
  </si>
  <si>
    <t>Sm2.67 S4</t>
  </si>
  <si>
    <t>Tb2.667 S4</t>
  </si>
  <si>
    <t>Tm2.667 S4</t>
  </si>
  <si>
    <t>Y2.667 S4</t>
  </si>
  <si>
    <t>Yb2.667 S4</t>
  </si>
  <si>
    <t>Sm4 Sb3</t>
  </si>
  <si>
    <t>U3 Sb4</t>
  </si>
  <si>
    <t>Y4 Sb3</t>
  </si>
  <si>
    <t>Sm3 Se4</t>
  </si>
  <si>
    <t>Sm2.67 Se4</t>
  </si>
  <si>
    <t>Sm2.667 Se4</t>
  </si>
  <si>
    <t>Tb2.667 Se4</t>
  </si>
  <si>
    <t>Tb3 Se4</t>
  </si>
  <si>
    <t>Tm2.667 Se4</t>
  </si>
  <si>
    <t>Y2.667 Se4</t>
  </si>
  <si>
    <t>Yb2.667 Se4</t>
  </si>
  <si>
    <t>Sm4 Sn3</t>
  </si>
  <si>
    <t>Sm3 Te4</t>
  </si>
  <si>
    <t>Sm2.667 Te4</t>
  </si>
  <si>
    <t>Sb4 U3</t>
  </si>
  <si>
    <t>Li15 Au4</t>
  </si>
  <si>
    <t>In2.667 S4</t>
  </si>
  <si>
    <t>U2.25 Te3.32</t>
  </si>
  <si>
    <t>Ca16 N10.56</t>
  </si>
  <si>
    <t>Li15 Si4</t>
  </si>
  <si>
    <t>Ba4 P2.67</t>
  </si>
  <si>
    <t>P m -3 m</t>
  </si>
  <si>
    <t>Si B6</t>
  </si>
  <si>
    <t>Cs Cl</t>
  </si>
  <si>
    <t>Cs Br</t>
  </si>
  <si>
    <t>Rh17 S15</t>
  </si>
  <si>
    <t>Th B6</t>
  </si>
  <si>
    <t>Nb F3</t>
  </si>
  <si>
    <t>Cu3 N</t>
  </si>
  <si>
    <t>Ca B6</t>
  </si>
  <si>
    <t>Rb Cl</t>
  </si>
  <si>
    <t>Pd17 Se15</t>
  </si>
  <si>
    <t>W3 N4</t>
  </si>
  <si>
    <t>U4 S3</t>
  </si>
  <si>
    <t>La B5.784</t>
  </si>
  <si>
    <t>La B5.832</t>
  </si>
  <si>
    <t>La B5.892</t>
  </si>
  <si>
    <t>Ta F3</t>
  </si>
  <si>
    <t>Th Te</t>
  </si>
  <si>
    <t>K Cl</t>
  </si>
  <si>
    <t>Tl Sb</t>
  </si>
  <si>
    <t>Rb Br</t>
  </si>
  <si>
    <t>Rb I</t>
  </si>
  <si>
    <t>K I</t>
  </si>
  <si>
    <t>K Br</t>
  </si>
  <si>
    <t>K F</t>
  </si>
  <si>
    <t>Rb F</t>
  </si>
  <si>
    <t>Cs F</t>
  </si>
  <si>
    <t>Np As</t>
  </si>
  <si>
    <t>Ta O1.7</t>
  </si>
  <si>
    <t>Ta O0.036</t>
  </si>
  <si>
    <t>Ta O1.306</t>
  </si>
  <si>
    <t>Nb O1.64</t>
  </si>
  <si>
    <t>Fe4 N</t>
  </si>
  <si>
    <t>Sr B6</t>
  </si>
  <si>
    <t>Ni3 Fe</t>
  </si>
  <si>
    <t>Au Cu3</t>
  </si>
  <si>
    <t>Ce B5.58</t>
  </si>
  <si>
    <t>Ce B5.82</t>
  </si>
  <si>
    <t>Ce B6</t>
  </si>
  <si>
    <t>Sm B5.76</t>
  </si>
  <si>
    <t>Sm B5.82</t>
  </si>
  <si>
    <t>Sm B5.49</t>
  </si>
  <si>
    <t>Nd B5.826</t>
  </si>
  <si>
    <t>Eu B5.88</t>
  </si>
  <si>
    <t>Yb B5.862</t>
  </si>
  <si>
    <t>Ca B5.868</t>
  </si>
  <si>
    <t>Eu B6</t>
  </si>
  <si>
    <t>Fe Ti</t>
  </si>
  <si>
    <t>Fe0.988 Ti</t>
  </si>
  <si>
    <t>Gd0.88 Se</t>
  </si>
  <si>
    <t>La B6</t>
  </si>
  <si>
    <t>Ce0.99 B6</t>
  </si>
  <si>
    <t>Sm0.99 B6</t>
  </si>
  <si>
    <t>Fe Pt3</t>
  </si>
  <si>
    <t>Pb Pd3</t>
  </si>
  <si>
    <t>Ta4 C3.04</t>
  </si>
  <si>
    <t>Ti C2</t>
  </si>
  <si>
    <t>Na Cl</t>
  </si>
  <si>
    <t>Pu B6</t>
  </si>
  <si>
    <t>Pu As</t>
  </si>
  <si>
    <t>Th As</t>
  </si>
  <si>
    <t>U As</t>
  </si>
  <si>
    <t>Mn4 N</t>
  </si>
  <si>
    <t>Mo3 N2</t>
  </si>
  <si>
    <t>K B6</t>
  </si>
  <si>
    <t>Ba B6</t>
  </si>
  <si>
    <t>Gd B6</t>
  </si>
  <si>
    <t>Y B6</t>
  </si>
  <si>
    <t>Ni4 N</t>
  </si>
  <si>
    <t>U1.07 Si2.14</t>
  </si>
  <si>
    <t>Th0.78 B6</t>
  </si>
  <si>
    <t>Cs H</t>
  </si>
  <si>
    <t>Fe Ir3</t>
  </si>
  <si>
    <t>Au3 Cu</t>
  </si>
  <si>
    <t>Co Fe</t>
  </si>
  <si>
    <t>Cu Zn</t>
  </si>
  <si>
    <t>Sr S</t>
  </si>
  <si>
    <t>Th Sb</t>
  </si>
  <si>
    <t>Th Se</t>
  </si>
  <si>
    <t>U Si3</t>
  </si>
  <si>
    <t>Sm Te</t>
  </si>
  <si>
    <t>Sr Te</t>
  </si>
  <si>
    <t>Ba Se</t>
  </si>
  <si>
    <t>Ce P</t>
  </si>
  <si>
    <t>Fe11 Si5</t>
  </si>
  <si>
    <t>Pr Te</t>
  </si>
  <si>
    <t>Eu Te</t>
  </si>
  <si>
    <t>Ni3 Ge</t>
  </si>
  <si>
    <t>Tl Bi</t>
  </si>
  <si>
    <t>U Ge3</t>
  </si>
  <si>
    <t>Al Co</t>
  </si>
  <si>
    <t>Al Ir</t>
  </si>
  <si>
    <t>Al La3</t>
  </si>
  <si>
    <t>Al3 Li</t>
  </si>
  <si>
    <t>Al3 Lu</t>
  </si>
  <si>
    <t>Al Ni</t>
  </si>
  <si>
    <t>Al3 Np</t>
  </si>
  <si>
    <t>Al Os</t>
  </si>
  <si>
    <t>Al Re</t>
  </si>
  <si>
    <t>Al Rh</t>
  </si>
  <si>
    <t>Al Ru</t>
  </si>
  <si>
    <t>La0.983 B6</t>
  </si>
  <si>
    <t>La0.987 B6</t>
  </si>
  <si>
    <t>Mn3 Sb</t>
  </si>
  <si>
    <t>Ti Fe</t>
  </si>
  <si>
    <t>Al3 Sc</t>
  </si>
  <si>
    <t>Al Sm</t>
  </si>
  <si>
    <t>Al Sm3</t>
  </si>
  <si>
    <t>Al Tb3</t>
  </si>
  <si>
    <t>Al3 Tm</t>
  </si>
  <si>
    <t>Al3 U</t>
  </si>
  <si>
    <t>Al Y3</t>
  </si>
  <si>
    <t>Al3 Yb</t>
  </si>
  <si>
    <t>Al Zr3</t>
  </si>
  <si>
    <t>Ag Er</t>
  </si>
  <si>
    <t>Am Pd3</t>
  </si>
  <si>
    <t>Am Rh3</t>
  </si>
  <si>
    <t>Ag Gd</t>
  </si>
  <si>
    <t>Ag Ho</t>
  </si>
  <si>
    <t>Ag3 In</t>
  </si>
  <si>
    <t>Ag Li</t>
  </si>
  <si>
    <t>Ag Mg</t>
  </si>
  <si>
    <t>Ag3 Mg</t>
  </si>
  <si>
    <t>Ag Nd</t>
  </si>
  <si>
    <t>Ag Pr</t>
  </si>
  <si>
    <t>Ag Pt3</t>
  </si>
  <si>
    <t>Ag Sc</t>
  </si>
  <si>
    <t>Ag Sm</t>
  </si>
  <si>
    <t>Ag Tm</t>
  </si>
  <si>
    <t>Ag3 Tm</t>
  </si>
  <si>
    <t>Ag Y</t>
  </si>
  <si>
    <t>Ag Zn</t>
  </si>
  <si>
    <t>Au Cs</t>
  </si>
  <si>
    <t>Au Rb</t>
  </si>
  <si>
    <t>Au3 Li</t>
  </si>
  <si>
    <t>Au Lu</t>
  </si>
  <si>
    <t>Au Mg</t>
  </si>
  <si>
    <t>Au Sc</t>
  </si>
  <si>
    <t>Au Ti3</t>
  </si>
  <si>
    <t>Au V3</t>
  </si>
  <si>
    <t>Au Y</t>
  </si>
  <si>
    <t>Au Zn</t>
  </si>
  <si>
    <t>Ba Cd</t>
  </si>
  <si>
    <t>Ba Hg</t>
  </si>
  <si>
    <t>Ba Hg11</t>
  </si>
  <si>
    <t>Ba Zn</t>
  </si>
  <si>
    <t>Be Co</t>
  </si>
  <si>
    <t>Be Cu</t>
  </si>
  <si>
    <t>Be Ni</t>
  </si>
  <si>
    <t>Be Pd</t>
  </si>
  <si>
    <t>Be Rh</t>
  </si>
  <si>
    <t>Be Ti</t>
  </si>
  <si>
    <t>Bi3 Sr</t>
  </si>
  <si>
    <t>Bi Th</t>
  </si>
  <si>
    <t>Bk Rh3</t>
  </si>
  <si>
    <t>Ca Cd</t>
  </si>
  <si>
    <t>Ca Hg</t>
  </si>
  <si>
    <t>Ca Hg11</t>
  </si>
  <si>
    <t>Ca Pb3</t>
  </si>
  <si>
    <t>Ca3 Pb</t>
  </si>
  <si>
    <t>Ca Pd</t>
  </si>
  <si>
    <t>Ca Sn3</t>
  </si>
  <si>
    <t>Ca Tl</t>
  </si>
  <si>
    <t>Ca Tl3</t>
  </si>
  <si>
    <t>Cd Dy</t>
  </si>
  <si>
    <t>Cd Er</t>
  </si>
  <si>
    <t>Cd Eu</t>
  </si>
  <si>
    <t>Cd Gd</t>
  </si>
  <si>
    <t>Cd Ho</t>
  </si>
  <si>
    <t>Cd Lu</t>
  </si>
  <si>
    <t>Cd3 Nb</t>
  </si>
  <si>
    <t>Cd Nd</t>
  </si>
  <si>
    <t>Cd Sc</t>
  </si>
  <si>
    <t>Cd Sm</t>
  </si>
  <si>
    <t>Cd Sr</t>
  </si>
  <si>
    <t>Cd Tb</t>
  </si>
  <si>
    <t>Cd Tm</t>
  </si>
  <si>
    <t>Cd9.5 U</t>
  </si>
  <si>
    <t>Cd V3</t>
  </si>
  <si>
    <t>Cd Y</t>
  </si>
  <si>
    <t>Cd Yb</t>
  </si>
  <si>
    <t>Ce3 Ga</t>
  </si>
  <si>
    <t>Ce Hg</t>
  </si>
  <si>
    <t>Ce In3</t>
  </si>
  <si>
    <t>Ce3 In</t>
  </si>
  <si>
    <t>Ce Mg</t>
  </si>
  <si>
    <t>Ce Pb3</t>
  </si>
  <si>
    <t>Ce Pd3</t>
  </si>
  <si>
    <t>Ce Pt3</t>
  </si>
  <si>
    <t>Ce Rh3</t>
  </si>
  <si>
    <t>Ce Sn3</t>
  </si>
  <si>
    <t>Ce3 Sn</t>
  </si>
  <si>
    <t>Ce Tl3</t>
  </si>
  <si>
    <t>Ce3 Tl</t>
  </si>
  <si>
    <t>Ce Zn</t>
  </si>
  <si>
    <t>Cm Pd3</t>
  </si>
  <si>
    <t>Co Ga</t>
  </si>
  <si>
    <t>Co Hf</t>
  </si>
  <si>
    <t>Co Pt3</t>
  </si>
  <si>
    <t>Co Sc</t>
  </si>
  <si>
    <t>Co Ti</t>
  </si>
  <si>
    <t>Co3 Ti</t>
  </si>
  <si>
    <t>Co Zr</t>
  </si>
  <si>
    <t>Cr Pt3</t>
  </si>
  <si>
    <t>Cu Dy</t>
  </si>
  <si>
    <t>Cu Er</t>
  </si>
  <si>
    <t>Cu Gd</t>
  </si>
  <si>
    <t>Cu Ho</t>
  </si>
  <si>
    <t>Cu Sc</t>
  </si>
  <si>
    <t>Dy Mg</t>
  </si>
  <si>
    <t>Cu Tm</t>
  </si>
  <si>
    <t>Cu Y</t>
  </si>
  <si>
    <t>Cu Zr</t>
  </si>
  <si>
    <t>Dy Hg</t>
  </si>
  <si>
    <t>Dy In</t>
  </si>
  <si>
    <t>Dy In3</t>
  </si>
  <si>
    <t>Dy Ir3</t>
  </si>
  <si>
    <t>Er Ga3</t>
  </si>
  <si>
    <t>Er Hg</t>
  </si>
  <si>
    <t>Er In</t>
  </si>
  <si>
    <t>Er In3</t>
  </si>
  <si>
    <t>Er Ir</t>
  </si>
  <si>
    <t>Er Mg</t>
  </si>
  <si>
    <t>Er Pb3</t>
  </si>
  <si>
    <t>Er Pd</t>
  </si>
  <si>
    <t>Er Pd3</t>
  </si>
  <si>
    <t>Er Pt3</t>
  </si>
  <si>
    <t>Er Rh</t>
  </si>
  <si>
    <t>Er Tl3</t>
  </si>
  <si>
    <t>Er Zn</t>
  </si>
  <si>
    <t>Dy Pb3</t>
  </si>
  <si>
    <t>Dy Pd3</t>
  </si>
  <si>
    <t>Dy Pt3</t>
  </si>
  <si>
    <t>Dy Rh</t>
  </si>
  <si>
    <t>Dy Tl</t>
  </si>
  <si>
    <t>Dy Tl3</t>
  </si>
  <si>
    <t>Eu Hg</t>
  </si>
  <si>
    <t>Eu Pb3</t>
  </si>
  <si>
    <t>Eu Pd3</t>
  </si>
  <si>
    <t>Eu Tl</t>
  </si>
  <si>
    <t>Eu Zn</t>
  </si>
  <si>
    <t>Fe Ni3</t>
  </si>
  <si>
    <t>Fe Pd3</t>
  </si>
  <si>
    <t>Fe3 Pd</t>
  </si>
  <si>
    <t>Fe3 Pt</t>
  </si>
  <si>
    <t>Ga3 Lu</t>
  </si>
  <si>
    <t>Ga Ir</t>
  </si>
  <si>
    <t>Ga La3</t>
  </si>
  <si>
    <t>Ga Nd3</t>
  </si>
  <si>
    <t>Ga3 Nd</t>
  </si>
  <si>
    <t>Ga Ni</t>
  </si>
  <si>
    <t>Ga Ni3</t>
  </si>
  <si>
    <t>Ga0.9 Pd1.1</t>
  </si>
  <si>
    <t>Ga Pr3</t>
  </si>
  <si>
    <t>Ga1.08 Pt2.92</t>
  </si>
  <si>
    <t>Ga Rh</t>
  </si>
  <si>
    <t>Ga Ru</t>
  </si>
  <si>
    <t>Ga3 Sc</t>
  </si>
  <si>
    <t>Ga Sm3</t>
  </si>
  <si>
    <t>Ga3 Tb</t>
  </si>
  <si>
    <t>Ga3 Tm</t>
  </si>
  <si>
    <t>Ga3 U</t>
  </si>
  <si>
    <t>Gd Hg</t>
  </si>
  <si>
    <t>Gd In3</t>
  </si>
  <si>
    <t>Gd Mg</t>
  </si>
  <si>
    <t>Gd Pb3</t>
  </si>
  <si>
    <t>Gd Pd3</t>
  </si>
  <si>
    <t>Gd Pt3</t>
  </si>
  <si>
    <t>Gd Rh</t>
  </si>
  <si>
    <t>Gd Tl</t>
  </si>
  <si>
    <t>Gd Tl3</t>
  </si>
  <si>
    <t>Gd Zn</t>
  </si>
  <si>
    <t>U Te</t>
  </si>
  <si>
    <t>Yb Zn</t>
  </si>
  <si>
    <t>Hf Ir3</t>
  </si>
  <si>
    <t>Hf Os</t>
  </si>
  <si>
    <t>Hf Rh</t>
  </si>
  <si>
    <t>Hf Rh3</t>
  </si>
  <si>
    <t>Hf Ru</t>
  </si>
  <si>
    <t>Hf Tc</t>
  </si>
  <si>
    <t>Hg Ho</t>
  </si>
  <si>
    <t>Hg La</t>
  </si>
  <si>
    <t>Hg Li</t>
  </si>
  <si>
    <t>Hg Lu</t>
  </si>
  <si>
    <t>Hg Mg</t>
  </si>
  <si>
    <t>Hg Nd</t>
  </si>
  <si>
    <t>Hg Pr</t>
  </si>
  <si>
    <t>Hg Sc</t>
  </si>
  <si>
    <t>Hg Sr</t>
  </si>
  <si>
    <t>Hg Tb</t>
  </si>
  <si>
    <t>Hg Ti3</t>
  </si>
  <si>
    <t>Hg Tl</t>
  </si>
  <si>
    <t>Hg3 Tl</t>
  </si>
  <si>
    <t>Hg Tm</t>
  </si>
  <si>
    <t>Hg Y</t>
  </si>
  <si>
    <t>Hg Yb</t>
  </si>
  <si>
    <t>Hg3 Zr</t>
  </si>
  <si>
    <t>Ho In</t>
  </si>
  <si>
    <t>Ho In3</t>
  </si>
  <si>
    <t>Ho Ir</t>
  </si>
  <si>
    <t>Ho Mg</t>
  </si>
  <si>
    <t>Ho Pb3</t>
  </si>
  <si>
    <t>Ho Pd3</t>
  </si>
  <si>
    <t>Ho Pt3</t>
  </si>
  <si>
    <t>Ho Rh</t>
  </si>
  <si>
    <t>Ho Tl</t>
  </si>
  <si>
    <t>Ho Tl3</t>
  </si>
  <si>
    <t>Ho Zn</t>
  </si>
  <si>
    <t>Ag Ga</t>
  </si>
  <si>
    <t>Ir Lu</t>
  </si>
  <si>
    <t>Ir3 Nb</t>
  </si>
  <si>
    <t>Ir3 Pa</t>
  </si>
  <si>
    <t>Ir Sc</t>
  </si>
  <si>
    <t>Ir3 Ta</t>
  </si>
  <si>
    <t>Ir3 Ti</t>
  </si>
  <si>
    <t>Ir Tm</t>
  </si>
  <si>
    <t>Ir3 U</t>
  </si>
  <si>
    <t>Ir3 V</t>
  </si>
  <si>
    <t>Ir Y</t>
  </si>
  <si>
    <t>Ir Yb</t>
  </si>
  <si>
    <t>Ir Zr</t>
  </si>
  <si>
    <t>Ir3 Zr</t>
  </si>
  <si>
    <t>La Mg</t>
  </si>
  <si>
    <t>La Pb3</t>
  </si>
  <si>
    <t>La Pd3</t>
  </si>
  <si>
    <t>La Pt3</t>
  </si>
  <si>
    <t>La Sn3</t>
  </si>
  <si>
    <t>La3 Sn</t>
  </si>
  <si>
    <t>La Tl</t>
  </si>
  <si>
    <t>La Tl3</t>
  </si>
  <si>
    <t>La3 Tl</t>
  </si>
  <si>
    <t>La Zn</t>
  </si>
  <si>
    <t>Lu Mg</t>
  </si>
  <si>
    <t>Lu Pb3</t>
  </si>
  <si>
    <t>Lu Pd</t>
  </si>
  <si>
    <t>Lu Pd3</t>
  </si>
  <si>
    <t>Lu Pt3</t>
  </si>
  <si>
    <t>Lu Rh</t>
  </si>
  <si>
    <t>Lu Ru</t>
  </si>
  <si>
    <t>Lu Tl3</t>
  </si>
  <si>
    <t>Lu Zn</t>
  </si>
  <si>
    <t>Mg Nd</t>
  </si>
  <si>
    <t>Mg Pd</t>
  </si>
  <si>
    <t>Mg Pr</t>
  </si>
  <si>
    <t>Mg Rh</t>
  </si>
  <si>
    <t>Mg Sm</t>
  </si>
  <si>
    <t>Mg Sr</t>
  </si>
  <si>
    <t>Mg Tb</t>
  </si>
  <si>
    <t>Mg Tl</t>
  </si>
  <si>
    <t>Mg Tm</t>
  </si>
  <si>
    <t>Mg Y</t>
  </si>
  <si>
    <t>Mn Ni3</t>
  </si>
  <si>
    <t>Mn Pt3</t>
  </si>
  <si>
    <t>Mn3 Pt</t>
  </si>
  <si>
    <t>Mn3 Rh</t>
  </si>
  <si>
    <t>Mn V</t>
  </si>
  <si>
    <t>Mn Zn</t>
  </si>
  <si>
    <t>Mn Zn3</t>
  </si>
  <si>
    <t>Na Pb3</t>
  </si>
  <si>
    <t>Nb Rh3</t>
  </si>
  <si>
    <t>Nb Ru3</t>
  </si>
  <si>
    <t>Nb Zn3</t>
  </si>
  <si>
    <t>Nd Pb3</t>
  </si>
  <si>
    <t>Nd Pd3</t>
  </si>
  <si>
    <t>Nd Pt3</t>
  </si>
  <si>
    <t>Nd Sn3</t>
  </si>
  <si>
    <t>Nd Tl</t>
  </si>
  <si>
    <t>Nd Tl3</t>
  </si>
  <si>
    <t>Nd3 Tl</t>
  </si>
  <si>
    <t>Nd Zn</t>
  </si>
  <si>
    <t>Ni Sc</t>
  </si>
  <si>
    <t>Np Rh3</t>
  </si>
  <si>
    <t>Np Sn3</t>
  </si>
  <si>
    <t>Np3 Tl</t>
  </si>
  <si>
    <t>Os Ti</t>
  </si>
  <si>
    <t>Os Zr</t>
  </si>
  <si>
    <t>Pa Rh3</t>
  </si>
  <si>
    <t>Pb Pr3</t>
  </si>
  <si>
    <t>Pb3 Pr</t>
  </si>
  <si>
    <t>Pb Pt3</t>
  </si>
  <si>
    <t>Pb Pu3</t>
  </si>
  <si>
    <t>Pb3 Pu</t>
  </si>
  <si>
    <t>Pb3 Tb</t>
  </si>
  <si>
    <t>Pb3 Th</t>
  </si>
  <si>
    <t>Pb3 Tm</t>
  </si>
  <si>
    <t>Pb3 U</t>
  </si>
  <si>
    <t>Pb3 Y</t>
  </si>
  <si>
    <t>Pb3 Yb</t>
  </si>
  <si>
    <t>Pd3 Pr</t>
  </si>
  <si>
    <t>Pd3 Pu</t>
  </si>
  <si>
    <t>Pd Sc</t>
  </si>
  <si>
    <t>Pd3 Sc</t>
  </si>
  <si>
    <t>Pd3 Sm</t>
  </si>
  <si>
    <t>Pd3 Tb</t>
  </si>
  <si>
    <t>Pd3.2 Th0.8</t>
  </si>
  <si>
    <t>Pd Tm</t>
  </si>
  <si>
    <t>Pd3 Tm</t>
  </si>
  <si>
    <t>Pd3 Y</t>
  </si>
  <si>
    <t>Pd3 Yb</t>
  </si>
  <si>
    <t>Pt Sc</t>
  </si>
  <si>
    <t>Pt3 Sc</t>
  </si>
  <si>
    <t>Pt3 Sm</t>
  </si>
  <si>
    <t>Pt3 Sn</t>
  </si>
  <si>
    <t>Pt3 Tb</t>
  </si>
  <si>
    <t>Pt3 Tm</t>
  </si>
  <si>
    <t>Pt V3</t>
  </si>
  <si>
    <t>Pt3 Y</t>
  </si>
  <si>
    <t>Pt3 Yb</t>
  </si>
  <si>
    <t>Pt3 Zn</t>
  </si>
  <si>
    <t>Pu Rh3</t>
  </si>
  <si>
    <t>Pu Ru</t>
  </si>
  <si>
    <t>Pu Sn3</t>
  </si>
  <si>
    <t>Re Ti</t>
  </si>
  <si>
    <t>Rh Sc</t>
  </si>
  <si>
    <t>Rh3 Sc</t>
  </si>
  <si>
    <t>Rh Sm</t>
  </si>
  <si>
    <t>Rh3 Ta</t>
  </si>
  <si>
    <t>Rh Tb</t>
  </si>
  <si>
    <t>Rh3 Th</t>
  </si>
  <si>
    <t>Rh3 Ti</t>
  </si>
  <si>
    <t>Rh Tm</t>
  </si>
  <si>
    <t>Rh3 U</t>
  </si>
  <si>
    <t>Rh3 V</t>
  </si>
  <si>
    <t>Rh Y</t>
  </si>
  <si>
    <t>Rh3 Zr</t>
  </si>
  <si>
    <t>Ru Sc</t>
  </si>
  <si>
    <t>Ru Ti</t>
  </si>
  <si>
    <t>Ru3 U</t>
  </si>
  <si>
    <t>Ru Zr</t>
  </si>
  <si>
    <t>Sc Zn</t>
  </si>
  <si>
    <t>Sm Tl3</t>
  </si>
  <si>
    <t>Sm Zn</t>
  </si>
  <si>
    <t>Sn3 Tb</t>
  </si>
  <si>
    <t>Sn3 Th</t>
  </si>
  <si>
    <t>Sn Ti3</t>
  </si>
  <si>
    <t>Sn3 U</t>
  </si>
  <si>
    <t>Sn3 Y</t>
  </si>
  <si>
    <t>Sn3 Yb</t>
  </si>
  <si>
    <t>Sr Tl</t>
  </si>
  <si>
    <t>Ta Tc</t>
  </si>
  <si>
    <t>Tb Tl</t>
  </si>
  <si>
    <t>Tb Tl3</t>
  </si>
  <si>
    <t>Tc Ti</t>
  </si>
  <si>
    <t>Tc V</t>
  </si>
  <si>
    <t>Th Tl3</t>
  </si>
  <si>
    <t>Ti Zn3</t>
  </si>
  <si>
    <t>Tl Tm</t>
  </si>
  <si>
    <t>Tl3 Tm</t>
  </si>
  <si>
    <t>Tl3 U</t>
  </si>
  <si>
    <t>Tl Y</t>
  </si>
  <si>
    <t>Tl3 Y</t>
  </si>
  <si>
    <t>Tl Yb</t>
  </si>
  <si>
    <t>Tl3 Yb</t>
  </si>
  <si>
    <t>Tm Zn</t>
  </si>
  <si>
    <t>Y Zn</t>
  </si>
  <si>
    <t>Zn Zr</t>
  </si>
  <si>
    <t>V Zn3</t>
  </si>
  <si>
    <t>U Al3</t>
  </si>
  <si>
    <t>U Sb</t>
  </si>
  <si>
    <t>K B5.67</t>
  </si>
  <si>
    <t>K B5.68</t>
  </si>
  <si>
    <t>Ag Dy</t>
  </si>
  <si>
    <t>Np Si3</t>
  </si>
  <si>
    <t>Np Te</t>
  </si>
  <si>
    <t>Al3 Er</t>
  </si>
  <si>
    <t>Al Fe</t>
  </si>
  <si>
    <t>Er1.04 Mg0.96</t>
  </si>
  <si>
    <t>Ga3 Np</t>
  </si>
  <si>
    <t>K Hg11</t>
  </si>
  <si>
    <t>Rb Hg11</t>
  </si>
  <si>
    <t>Ni0.92 Al1.05</t>
  </si>
  <si>
    <t>Sm B6</t>
  </si>
  <si>
    <t>Pr B6</t>
  </si>
  <si>
    <t>Nd B6</t>
  </si>
  <si>
    <t>In3 Np</t>
  </si>
  <si>
    <t>Sn3 Np</t>
  </si>
  <si>
    <t>In3 U</t>
  </si>
  <si>
    <t>In La3</t>
  </si>
  <si>
    <t>In3 Y</t>
  </si>
  <si>
    <t>Ag In</t>
  </si>
  <si>
    <t>Ag3 Pt</t>
  </si>
  <si>
    <t>Al Mo</t>
  </si>
  <si>
    <t>Zr3 Al</t>
  </si>
  <si>
    <t>Am B6</t>
  </si>
  <si>
    <t>Yb Au</t>
  </si>
  <si>
    <t>Dy B6</t>
  </si>
  <si>
    <t>Er B6</t>
  </si>
  <si>
    <t>Ho B6</t>
  </si>
  <si>
    <t>Lu B6</t>
  </si>
  <si>
    <t>Np B6</t>
  </si>
  <si>
    <t>Sm0.75 B6</t>
  </si>
  <si>
    <t>Sm B5.70</t>
  </si>
  <si>
    <t>Tb B6</t>
  </si>
  <si>
    <t>Tm B6</t>
  </si>
  <si>
    <t>Yb B6</t>
  </si>
  <si>
    <t>Ba Te</t>
  </si>
  <si>
    <t>Ti Be</t>
  </si>
  <si>
    <t>Ce Cd11</t>
  </si>
  <si>
    <t>La Cd11</t>
  </si>
  <si>
    <t>Nd Cd11</t>
  </si>
  <si>
    <t>Np Cd11</t>
  </si>
  <si>
    <t>Pr Cd11</t>
  </si>
  <si>
    <t>Pu Cd11</t>
  </si>
  <si>
    <t>Sm Cd11</t>
  </si>
  <si>
    <t>Th Cd11</t>
  </si>
  <si>
    <t>Cm Rh3</t>
  </si>
  <si>
    <t>Cr Ir3</t>
  </si>
  <si>
    <t>Cu3 Pt</t>
  </si>
  <si>
    <t>Fe Rh</t>
  </si>
  <si>
    <t>Nd3 Ga</t>
  </si>
  <si>
    <t>Sm3 Ga</t>
  </si>
  <si>
    <t>Ge Ni3</t>
  </si>
  <si>
    <t>Ge3 U</t>
  </si>
  <si>
    <t>Hg Pt3</t>
  </si>
  <si>
    <t>In3 La</t>
  </si>
  <si>
    <t>In3 Lu</t>
  </si>
  <si>
    <t>In Nd3</t>
  </si>
  <si>
    <t>In3 Nd</t>
  </si>
  <si>
    <t>In Pd</t>
  </si>
  <si>
    <t>In Pr3</t>
  </si>
  <si>
    <t>In3 Pr</t>
  </si>
  <si>
    <t>In Pt3</t>
  </si>
  <si>
    <t>In3 Pu</t>
  </si>
  <si>
    <t>In Rh</t>
  </si>
  <si>
    <t>In3 Sc</t>
  </si>
  <si>
    <t>In3 Sm</t>
  </si>
  <si>
    <t>In Sm3</t>
  </si>
  <si>
    <t>In3 Tb</t>
  </si>
  <si>
    <t>In3 Th</t>
  </si>
  <si>
    <t>In Tm</t>
  </si>
  <si>
    <t>In3 Tm</t>
  </si>
  <si>
    <t>In Y</t>
  </si>
  <si>
    <t>In3 Yb</t>
  </si>
  <si>
    <t>In Yb</t>
  </si>
  <si>
    <t>In Zr3</t>
  </si>
  <si>
    <t>Mn Rb</t>
  </si>
  <si>
    <t>Pr Sn3</t>
  </si>
  <si>
    <t>Pr3 Sn</t>
  </si>
  <si>
    <t>Pr Tl3</t>
  </si>
  <si>
    <t>Pr3 Tl</t>
  </si>
  <si>
    <t>Pu Te</t>
  </si>
  <si>
    <t>Sm Sn3</t>
  </si>
  <si>
    <t>Si3 U</t>
  </si>
  <si>
    <t>Np In3</t>
  </si>
  <si>
    <t>In La</t>
  </si>
  <si>
    <t>In3 Mg</t>
  </si>
  <si>
    <t>In Pr</t>
  </si>
  <si>
    <t>In Pu3</t>
  </si>
  <si>
    <t>In Sc3</t>
  </si>
  <si>
    <t>In Sm</t>
  </si>
  <si>
    <t>Ag0.25 Te0.75</t>
  </si>
  <si>
    <t>Au0.25 Bi0.75</t>
  </si>
  <si>
    <t>Au0.25 Sb0.75</t>
  </si>
  <si>
    <t>Au0.25 Te0.75</t>
  </si>
  <si>
    <t>Au0.3 Te0.7</t>
  </si>
  <si>
    <t>Ce Bi</t>
  </si>
  <si>
    <t>Ce3 Pb</t>
  </si>
  <si>
    <t>Cr Rh3</t>
  </si>
  <si>
    <t>Cr0.1 Sb0.9</t>
  </si>
  <si>
    <t>Er0.5 Te0.5</t>
  </si>
  <si>
    <t>Sn3 Eu</t>
  </si>
  <si>
    <t>Ge Nb3</t>
  </si>
  <si>
    <t>Hf0.8 Pt3.2</t>
  </si>
  <si>
    <t>In0.4 Sb0.6</t>
  </si>
  <si>
    <t>Ir3 Sc</t>
  </si>
  <si>
    <t>Mg Sc</t>
  </si>
  <si>
    <t>Nd0.5 Te0.5</t>
  </si>
  <si>
    <t>Ni0.12 Sb0.88</t>
  </si>
  <si>
    <t>Pd0.15 Sb0.85</t>
  </si>
  <si>
    <t>Pr Pt3</t>
  </si>
  <si>
    <t>Pr Tl</t>
  </si>
  <si>
    <t>Rh Yb</t>
  </si>
  <si>
    <t>Ru Yb</t>
  </si>
  <si>
    <t>Dy Th</t>
  </si>
  <si>
    <t>Gd Th</t>
  </si>
  <si>
    <t>Cd3 In</t>
  </si>
  <si>
    <t>Mn1.5 Si0.5</t>
  </si>
  <si>
    <t>Pu Ge3</t>
  </si>
  <si>
    <t>Tb Pd3</t>
  </si>
  <si>
    <t>Pd2.94 Mn0.94</t>
  </si>
  <si>
    <t>Gd Ag</t>
  </si>
  <si>
    <t>Dy Ag</t>
  </si>
  <si>
    <t>Dy Cu</t>
  </si>
  <si>
    <t>Fe13 Ge3</t>
  </si>
  <si>
    <t>Al5.15 Mg3.15</t>
  </si>
  <si>
    <t>Mg Ag</t>
  </si>
  <si>
    <t>V Os</t>
  </si>
  <si>
    <t>Ti Ru</t>
  </si>
  <si>
    <t>Ti Co</t>
  </si>
  <si>
    <t>Ce Ag</t>
  </si>
  <si>
    <t>La Ag</t>
  </si>
  <si>
    <t>Cs Au</t>
  </si>
  <si>
    <t>Rb Au</t>
  </si>
  <si>
    <t>Pr Pb3</t>
  </si>
  <si>
    <t>Ni3 Al</t>
  </si>
  <si>
    <t>Ni Al</t>
  </si>
  <si>
    <t>Ni3 Pt</t>
  </si>
  <si>
    <t>Cm Ru3</t>
  </si>
  <si>
    <t>Y Pd3</t>
  </si>
  <si>
    <t>Ag0.411 Li0.589</t>
  </si>
  <si>
    <t>Y Cu</t>
  </si>
  <si>
    <t>Y Mg</t>
  </si>
  <si>
    <t>Nb C0.76</t>
  </si>
  <si>
    <t>Fe Al</t>
  </si>
  <si>
    <t>Cu0.6 Pd0.4</t>
  </si>
  <si>
    <t>Eu0.98 Pd3.02</t>
  </si>
  <si>
    <t>Eu0.96 Pd3.04</t>
  </si>
  <si>
    <t>Ti1.028 Fe0.972</t>
  </si>
  <si>
    <t>Cu Pd</t>
  </si>
  <si>
    <t>Sm In3</t>
  </si>
  <si>
    <t>U Rh3</t>
  </si>
  <si>
    <t>Zr Co</t>
  </si>
  <si>
    <t>Y Ag</t>
  </si>
  <si>
    <t>Pr Ag</t>
  </si>
  <si>
    <t>Ni1.16 Al0.84</t>
  </si>
  <si>
    <t>Ni0.89 Al</t>
  </si>
  <si>
    <t>Ni Ga</t>
  </si>
  <si>
    <t>Sr Hg11</t>
  </si>
  <si>
    <t>Np3 Al</t>
  </si>
  <si>
    <t>Np3 In</t>
  </si>
  <si>
    <t>La3 In</t>
  </si>
  <si>
    <t>Al1.16 Pt2.84</t>
  </si>
  <si>
    <t>Rh Zn</t>
  </si>
  <si>
    <t>Np Ge3</t>
  </si>
  <si>
    <t>Np3 Sn</t>
  </si>
  <si>
    <t>B6 Ce</t>
  </si>
  <si>
    <t>Yb Ge2.85</t>
  </si>
  <si>
    <t>Tb Ge2.85</t>
  </si>
  <si>
    <t>Dy Ge2.85</t>
  </si>
  <si>
    <t>Fe3 Ni</t>
  </si>
  <si>
    <t>Mg Ni3</t>
  </si>
  <si>
    <t>P m -3 n</t>
  </si>
  <si>
    <t>Nb3.2 Ge0.8</t>
  </si>
  <si>
    <t>K8 Si46</t>
  </si>
  <si>
    <t>Cr3 O</t>
  </si>
  <si>
    <t>V3 Ge</t>
  </si>
  <si>
    <t>K8 Sn46</t>
  </si>
  <si>
    <t>Na8 Si46</t>
  </si>
  <si>
    <t>K8 Ge46</t>
  </si>
  <si>
    <t>U H3</t>
  </si>
  <si>
    <t>K6.8 Si45.3</t>
  </si>
  <si>
    <t>K7.4 Ge45</t>
  </si>
  <si>
    <t>V3 Si</t>
  </si>
  <si>
    <t>Pt3 O4</t>
  </si>
  <si>
    <t>Cr3 Si</t>
  </si>
  <si>
    <t>Mo3 Si</t>
  </si>
  <si>
    <t>Cs8 Sn46</t>
  </si>
  <si>
    <t>U D3</t>
  </si>
  <si>
    <t>Ti3 Ir</t>
  </si>
  <si>
    <t>Pd D0.649</t>
  </si>
  <si>
    <t>Ba3 C60</t>
  </si>
  <si>
    <t>Pt3.4 O4</t>
  </si>
  <si>
    <t>Cr3.2 As0.8</t>
  </si>
  <si>
    <t>V3 As</t>
  </si>
  <si>
    <t>Pa H3</t>
  </si>
  <si>
    <t>Nb3 Sb</t>
  </si>
  <si>
    <t>Cr3 Ge</t>
  </si>
  <si>
    <t>Ba8 Ge42.9</t>
  </si>
  <si>
    <t>Ba8 Si46</t>
  </si>
  <si>
    <t>K7.62 Si46.63</t>
  </si>
  <si>
    <t>Rb6.148 Si46.27</t>
  </si>
  <si>
    <t>K7.52 Ge44.05</t>
  </si>
  <si>
    <t>Ta3 Sb</t>
  </si>
  <si>
    <t>V3 Sb</t>
  </si>
  <si>
    <t>W3 Si</t>
  </si>
  <si>
    <t>Mo3 Ge</t>
  </si>
  <si>
    <t>Al Mo3</t>
  </si>
  <si>
    <t>Al Nb3</t>
  </si>
  <si>
    <t>Ba7.76 Si45.5</t>
  </si>
  <si>
    <t>Rb3 Hg20</t>
  </si>
  <si>
    <t>Cs3 Hg20</t>
  </si>
  <si>
    <t>Cs8 Sn44</t>
  </si>
  <si>
    <t>Cs8 Sn44.24</t>
  </si>
  <si>
    <t>Ba7.76 Si46</t>
  </si>
  <si>
    <t>Ba6.63 Si46</t>
  </si>
  <si>
    <t>Al V3</t>
  </si>
  <si>
    <t>Au Nb3</t>
  </si>
  <si>
    <t>Au Ta3</t>
  </si>
  <si>
    <t>Au Zn3</t>
  </si>
  <si>
    <t>Au Zr3</t>
  </si>
  <si>
    <t>Be Mo3</t>
  </si>
  <si>
    <t>Bi Nb3</t>
  </si>
  <si>
    <t>Bi0.25 Nb0.75</t>
  </si>
  <si>
    <t>W3 O</t>
  </si>
  <si>
    <t>Co V3</t>
  </si>
  <si>
    <t>Cr3 Ga</t>
  </si>
  <si>
    <t>Cr3 Ir</t>
  </si>
  <si>
    <t>Cr2.88 Ir1.12</t>
  </si>
  <si>
    <t>Cr3 Os</t>
  </si>
  <si>
    <t>Cr3 Pt</t>
  </si>
  <si>
    <t>Cr3.14 Ru0.86</t>
  </si>
  <si>
    <t>Cr3 Ru</t>
  </si>
  <si>
    <t>Ga Mo3</t>
  </si>
  <si>
    <t>Ga Nb3</t>
  </si>
  <si>
    <t>Ga V3</t>
  </si>
  <si>
    <t>Tl0.8 Zr3.2</t>
  </si>
  <si>
    <t>Hg Zr3</t>
  </si>
  <si>
    <t>Ir Mo3</t>
  </si>
  <si>
    <t>Ir0.94 Mo3.06</t>
  </si>
  <si>
    <t>Ir Nb3</t>
  </si>
  <si>
    <t>Ir Ti3</t>
  </si>
  <si>
    <t>Ir V3</t>
  </si>
  <si>
    <t>Mo3 Os</t>
  </si>
  <si>
    <t>Mo3 Pt</t>
  </si>
  <si>
    <t>Mo3 Sn</t>
  </si>
  <si>
    <t>Mo3 Zr</t>
  </si>
  <si>
    <t>Nb3 Os</t>
  </si>
  <si>
    <t>Nb3 Pb</t>
  </si>
  <si>
    <t>Nb3 Pt</t>
  </si>
  <si>
    <t>Nb3 Rh</t>
  </si>
  <si>
    <t>Nb3 Te</t>
  </si>
  <si>
    <t>Nb3 Tl</t>
  </si>
  <si>
    <t>Ni0.9 V3.1</t>
  </si>
  <si>
    <t>Ni0.97 V3.03</t>
  </si>
  <si>
    <t>Al3.1 Mo0.9</t>
  </si>
  <si>
    <t>Pb V3</t>
  </si>
  <si>
    <t>Pd V3</t>
  </si>
  <si>
    <t>Pt Ti3</t>
  </si>
  <si>
    <t>Re5.68 V2.32</t>
  </si>
  <si>
    <t>Rh V3</t>
  </si>
  <si>
    <t>Sb Ti3</t>
  </si>
  <si>
    <t>Sn Ta3</t>
  </si>
  <si>
    <t>Sn Zr3</t>
  </si>
  <si>
    <t>Ba7.6 Si46</t>
  </si>
  <si>
    <t>Ba8 Ge42.84</t>
  </si>
  <si>
    <t>Ge V3</t>
  </si>
  <si>
    <t>Ir Al3</t>
  </si>
  <si>
    <t>Nb3 Al</t>
  </si>
  <si>
    <t>Cr3 Rh</t>
  </si>
  <si>
    <t>Cs4 Sn23</t>
  </si>
  <si>
    <t>V3 Fe</t>
  </si>
  <si>
    <t>Nb3 Ga</t>
  </si>
  <si>
    <t>Ge Mo3</t>
  </si>
  <si>
    <t>Ge3 V</t>
  </si>
  <si>
    <t>In Nb3</t>
  </si>
  <si>
    <t>Nb3 In</t>
  </si>
  <si>
    <t>Ir0.92 Mo3</t>
  </si>
  <si>
    <t>Ni V3</t>
  </si>
  <si>
    <t>Re2.82 V1.15</t>
  </si>
  <si>
    <t>K6.95 Si46</t>
  </si>
  <si>
    <t>Na6.19 Si46</t>
  </si>
  <si>
    <t>Pb1.333 Zr6.667</t>
  </si>
  <si>
    <t>Sn1.6 Zr6.4</t>
  </si>
  <si>
    <t>Nb2.99 Au1.01</t>
  </si>
  <si>
    <t>Rb8 Sn44</t>
  </si>
  <si>
    <t>Rb8 Sn44.6</t>
  </si>
  <si>
    <t>K7.46 Si46</t>
  </si>
  <si>
    <t>Ge Cr3</t>
  </si>
  <si>
    <t>Na Cl3</t>
  </si>
  <si>
    <t>Cs7.3 Si46</t>
  </si>
  <si>
    <t>Cs6.9 Si46</t>
  </si>
  <si>
    <t>Cs7.8 Si46</t>
  </si>
  <si>
    <t>Na4 Si23</t>
  </si>
  <si>
    <t>Ge44 K8</t>
  </si>
  <si>
    <t>Ba6.18 Si46</t>
  </si>
  <si>
    <t>Ba6.20 Si46</t>
  </si>
  <si>
    <t>Ba6.31 Si46</t>
  </si>
  <si>
    <t>Ba6.62 Si46</t>
  </si>
  <si>
    <t>Cs8 Ge44.4</t>
  </si>
  <si>
    <t>Ba7.27 Si46</t>
  </si>
  <si>
    <t>P n -3 m S</t>
  </si>
  <si>
    <t>Pb2 O</t>
  </si>
  <si>
    <t>P n -3 m Z</t>
  </si>
  <si>
    <t>Au2 S</t>
  </si>
  <si>
    <t>Pd2 O</t>
  </si>
  <si>
    <t>Zr2 O</t>
  </si>
  <si>
    <t>F m -3 m</t>
  </si>
  <si>
    <t>Sc As</t>
  </si>
  <si>
    <t>Sc Sb</t>
  </si>
  <si>
    <t>Nb N0.9</t>
  </si>
  <si>
    <t>Eu N</t>
  </si>
  <si>
    <t>Cr23 C6</t>
  </si>
  <si>
    <t>Tb Mg3</t>
  </si>
  <si>
    <t>Li3 Tl</t>
  </si>
  <si>
    <t>Ir4 Sc11</t>
  </si>
  <si>
    <t>Sc11 Os4</t>
  </si>
  <si>
    <t>Sr6 Li23</t>
  </si>
  <si>
    <t>Mo3 O</t>
  </si>
  <si>
    <t>Hf D1.628</t>
  </si>
  <si>
    <t>Ag F</t>
  </si>
  <si>
    <t>Sr Cl2</t>
  </si>
  <si>
    <t>Na Br</t>
  </si>
  <si>
    <t>Ti C</t>
  </si>
  <si>
    <t>Li F</t>
  </si>
  <si>
    <t>Ti N0.9</t>
  </si>
  <si>
    <t>Y Po</t>
  </si>
  <si>
    <t>Be2 B</t>
  </si>
  <si>
    <t>Sc S</t>
  </si>
  <si>
    <t>Hf C</t>
  </si>
  <si>
    <t>V C</t>
  </si>
  <si>
    <t>Zr C</t>
  </si>
  <si>
    <t>Y C0.44</t>
  </si>
  <si>
    <t>Y C0.4</t>
  </si>
  <si>
    <t>Sm C0.40</t>
  </si>
  <si>
    <t>Gd C0.40</t>
  </si>
  <si>
    <t>Tb C0.4</t>
  </si>
  <si>
    <t>Dy C0.40</t>
  </si>
  <si>
    <t>Ho C0.4</t>
  </si>
  <si>
    <t>Er C0.40</t>
  </si>
  <si>
    <t>Tm C0.40</t>
  </si>
  <si>
    <t>Yb C0.40</t>
  </si>
  <si>
    <t>Lu C0.40</t>
  </si>
  <si>
    <t>V N</t>
  </si>
  <si>
    <t>Li H0.984</t>
  </si>
  <si>
    <t>Y B12</t>
  </si>
  <si>
    <t>U C</t>
  </si>
  <si>
    <t>U N2</t>
  </si>
  <si>
    <t>U O</t>
  </si>
  <si>
    <t>H2 Se</t>
  </si>
  <si>
    <t>D2 Se</t>
  </si>
  <si>
    <t>Pa O</t>
  </si>
  <si>
    <t>U B12</t>
  </si>
  <si>
    <t>Mg2 Si</t>
  </si>
  <si>
    <t>Cr H2</t>
  </si>
  <si>
    <t>Po O2</t>
  </si>
  <si>
    <t>Li Cl</t>
  </si>
  <si>
    <t>Sc N</t>
  </si>
  <si>
    <t>Zr N</t>
  </si>
  <si>
    <t>Nb C</t>
  </si>
  <si>
    <t>Ta C</t>
  </si>
  <si>
    <t>Sr O</t>
  </si>
  <si>
    <t>Ce Se</t>
  </si>
  <si>
    <t>Pr Se</t>
  </si>
  <si>
    <t>Nd Se</t>
  </si>
  <si>
    <t>Eu Se</t>
  </si>
  <si>
    <t>Gd Se</t>
  </si>
  <si>
    <t>Co Si2</t>
  </si>
  <si>
    <t>Po Br4</t>
  </si>
  <si>
    <t>Li Br</t>
  </si>
  <si>
    <t>Li H</t>
  </si>
  <si>
    <t>V O</t>
  </si>
  <si>
    <t>Pr O1.99</t>
  </si>
  <si>
    <t>Cd F2</t>
  </si>
  <si>
    <t>Tb O2</t>
  </si>
  <si>
    <t>Sr Se</t>
  </si>
  <si>
    <t>Mg S</t>
  </si>
  <si>
    <t>Tb O1.81</t>
  </si>
  <si>
    <t>Al2 O</t>
  </si>
  <si>
    <t>Al O</t>
  </si>
  <si>
    <t>Eu F2</t>
  </si>
  <si>
    <t>U O2.34</t>
  </si>
  <si>
    <t>La Te</t>
  </si>
  <si>
    <t>Ce Te</t>
  </si>
  <si>
    <t>Pr S</t>
  </si>
  <si>
    <t>Nd S</t>
  </si>
  <si>
    <t>Nd Te</t>
  </si>
  <si>
    <t>Zr B12</t>
  </si>
  <si>
    <t>Li D</t>
  </si>
  <si>
    <t>Ce O2</t>
  </si>
  <si>
    <t>Cu7.2 S4</t>
  </si>
  <si>
    <t>Cd O</t>
  </si>
  <si>
    <t>Ca O</t>
  </si>
  <si>
    <t>Co9 S8</t>
  </si>
  <si>
    <t>Ti N</t>
  </si>
  <si>
    <t>Fe0.911 O</t>
  </si>
  <si>
    <t>Fe0.918 O</t>
  </si>
  <si>
    <t>Fe0.929 O</t>
  </si>
  <si>
    <t>Fe0.932 O</t>
  </si>
  <si>
    <t>Fe0.944 O</t>
  </si>
  <si>
    <t>Ca S</t>
  </si>
  <si>
    <t>Na F</t>
  </si>
  <si>
    <t>Ba S</t>
  </si>
  <si>
    <t>Th S</t>
  </si>
  <si>
    <t>U S</t>
  </si>
  <si>
    <t>Pu S</t>
  </si>
  <si>
    <t>Np O</t>
  </si>
  <si>
    <t>Pu O</t>
  </si>
  <si>
    <t>Am O</t>
  </si>
  <si>
    <t>Np N</t>
  </si>
  <si>
    <t>Pu N</t>
  </si>
  <si>
    <t>Pu C</t>
  </si>
  <si>
    <t>Np O2</t>
  </si>
  <si>
    <t>Pu O2</t>
  </si>
  <si>
    <t>Am O2</t>
  </si>
  <si>
    <t>Fe N0.0324</t>
  </si>
  <si>
    <t>Fe N0.0499</t>
  </si>
  <si>
    <t>Fe N0.0560</t>
  </si>
  <si>
    <t>Fe N0.0589</t>
  </si>
  <si>
    <t>Hg F2</t>
  </si>
  <si>
    <t>Sr Cl2.05</t>
  </si>
  <si>
    <t>Ra F2</t>
  </si>
  <si>
    <t>Ir1.92 P</t>
  </si>
  <si>
    <t>Rh2 P</t>
  </si>
  <si>
    <t>Na H</t>
  </si>
  <si>
    <t>Na D</t>
  </si>
  <si>
    <t>Yb Te</t>
  </si>
  <si>
    <t>Li2 Se</t>
  </si>
  <si>
    <t>Li2 Te</t>
  </si>
  <si>
    <t>Na2 O</t>
  </si>
  <si>
    <t>Na2 Te</t>
  </si>
  <si>
    <t>K2 O</t>
  </si>
  <si>
    <t>K2 Se</t>
  </si>
  <si>
    <t>K2 Te</t>
  </si>
  <si>
    <t>Na2 Se</t>
  </si>
  <si>
    <t>Ca Se</t>
  </si>
  <si>
    <t>Na I</t>
  </si>
  <si>
    <t>Sc O1.03</t>
  </si>
  <si>
    <t>V O1.15</t>
  </si>
  <si>
    <t>Cr O1.01</t>
  </si>
  <si>
    <t>Ta O</t>
  </si>
  <si>
    <t>Bi O1.5</t>
  </si>
  <si>
    <t>Th N</t>
  </si>
  <si>
    <t>Th C0.8</t>
  </si>
  <si>
    <t>Cs3 P10.08</t>
  </si>
  <si>
    <t>Ti D1.5</t>
  </si>
  <si>
    <t>Pt In</t>
  </si>
  <si>
    <t>Ti0.76 N</t>
  </si>
  <si>
    <t>Be2 C</t>
  </si>
  <si>
    <t>Ir0.88 Os0.12</t>
  </si>
  <si>
    <t>Rh0.57 Pt0.43</t>
  </si>
  <si>
    <t>Ti F2</t>
  </si>
  <si>
    <t>Th O2.016</t>
  </si>
  <si>
    <t>Cm O1.97</t>
  </si>
  <si>
    <t>Mn23 C6</t>
  </si>
  <si>
    <t>Rb D</t>
  </si>
  <si>
    <t>Cs D</t>
  </si>
  <si>
    <t>Th P</t>
  </si>
  <si>
    <t>Yb7.24 Se8</t>
  </si>
  <si>
    <t>K3 C60</t>
  </si>
  <si>
    <t>Rb3 C60</t>
  </si>
  <si>
    <t>Yb0.962 S0.9954</t>
  </si>
  <si>
    <t>Yb0.896 Se1.0048</t>
  </si>
  <si>
    <t>C60 O2</t>
  </si>
  <si>
    <t>Na6 C60</t>
  </si>
  <si>
    <t>Na3 C60</t>
  </si>
  <si>
    <t>Na2 C60</t>
  </si>
  <si>
    <t>Rb2.923 C60</t>
  </si>
  <si>
    <t>K2.41 C60</t>
  </si>
  <si>
    <t>Mg2 Ge</t>
  </si>
  <si>
    <t>Na1.976 S</t>
  </si>
  <si>
    <t>Pd D0.66</t>
  </si>
  <si>
    <t>Pd H0.64</t>
  </si>
  <si>
    <t>Fe0.909 O</t>
  </si>
  <si>
    <t>Li1.944 S</t>
  </si>
  <si>
    <t>Fe4 N0.94</t>
  </si>
  <si>
    <t>Tb H2.25</t>
  </si>
  <si>
    <t>La D2.44</t>
  </si>
  <si>
    <t>Ca7 Ge</t>
  </si>
  <si>
    <t>Ni H0.6</t>
  </si>
  <si>
    <t>Ti C0.957</t>
  </si>
  <si>
    <t>Zr C0.957</t>
  </si>
  <si>
    <t>Hf C0.901</t>
  </si>
  <si>
    <t>V C0.845</t>
  </si>
  <si>
    <t>Nb C0.84</t>
  </si>
  <si>
    <t>Ta C0.957</t>
  </si>
  <si>
    <t>Th C</t>
  </si>
  <si>
    <t>K H</t>
  </si>
  <si>
    <t>Sc C</t>
  </si>
  <si>
    <t>Ho P</t>
  </si>
  <si>
    <t>Ho As</t>
  </si>
  <si>
    <t>Ho Sb</t>
  </si>
  <si>
    <t>Ho Bi</t>
  </si>
  <si>
    <t>Ho Se</t>
  </si>
  <si>
    <t>Ho Te</t>
  </si>
  <si>
    <t>Tb P</t>
  </si>
  <si>
    <t>Tb As</t>
  </si>
  <si>
    <t>Tb Sb</t>
  </si>
  <si>
    <t>Tb Bi</t>
  </si>
  <si>
    <t>Tb S</t>
  </si>
  <si>
    <t>Tb Te</t>
  </si>
  <si>
    <t>Y Sb</t>
  </si>
  <si>
    <t>Y Te</t>
  </si>
  <si>
    <t>Gd As</t>
  </si>
  <si>
    <t>Gd Sb</t>
  </si>
  <si>
    <t>Dy As</t>
  </si>
  <si>
    <t>Dy Sb</t>
  </si>
  <si>
    <t>Dy Te</t>
  </si>
  <si>
    <t>Er Sb</t>
  </si>
  <si>
    <t>Tm As</t>
  </si>
  <si>
    <t>Tm Sb</t>
  </si>
  <si>
    <t>Yb As</t>
  </si>
  <si>
    <t>Yb Sb</t>
  </si>
  <si>
    <t>Ti0.78 O0.937</t>
  </si>
  <si>
    <t>Am As</t>
  </si>
  <si>
    <t>Am H2</t>
  </si>
  <si>
    <t>Am N</t>
  </si>
  <si>
    <t>Am P</t>
  </si>
  <si>
    <t>Am S</t>
  </si>
  <si>
    <t>Am Sb</t>
  </si>
  <si>
    <t>Ce As</t>
  </si>
  <si>
    <t>Cf As</t>
  </si>
  <si>
    <t>Cm As</t>
  </si>
  <si>
    <t>Lu As</t>
  </si>
  <si>
    <t>Pa As</t>
  </si>
  <si>
    <t>Sn As</t>
  </si>
  <si>
    <t>Te As</t>
  </si>
  <si>
    <t>Y As</t>
  </si>
  <si>
    <t>Sm N</t>
  </si>
  <si>
    <t>Sm P</t>
  </si>
  <si>
    <t>Sm Sb</t>
  </si>
  <si>
    <t>Sm Bi</t>
  </si>
  <si>
    <t>Nd Bi</t>
  </si>
  <si>
    <t>Ce H2.73</t>
  </si>
  <si>
    <t>Pu B</t>
  </si>
  <si>
    <t>Np P</t>
  </si>
  <si>
    <t>Np S</t>
  </si>
  <si>
    <t>Th Ge</t>
  </si>
  <si>
    <t>Zr B</t>
  </si>
  <si>
    <t>La P</t>
  </si>
  <si>
    <t>Gd H2</t>
  </si>
  <si>
    <t>Ti D1.971</t>
  </si>
  <si>
    <t>Nd N</t>
  </si>
  <si>
    <t>Gd N</t>
  </si>
  <si>
    <t>Tb N</t>
  </si>
  <si>
    <t>Dy N</t>
  </si>
  <si>
    <t>Ho N</t>
  </si>
  <si>
    <t>Er N</t>
  </si>
  <si>
    <t>Yb N</t>
  </si>
  <si>
    <t>Lu N</t>
  </si>
  <si>
    <t>Co9 Se8</t>
  </si>
  <si>
    <t>La H2</t>
  </si>
  <si>
    <t>Ce H2</t>
  </si>
  <si>
    <t>Pr H2</t>
  </si>
  <si>
    <t>Nd H2</t>
  </si>
  <si>
    <t>Sm H2</t>
  </si>
  <si>
    <t>Lu P</t>
  </si>
  <si>
    <t>Lu S</t>
  </si>
  <si>
    <t>Lu Se</t>
  </si>
  <si>
    <t>Lu Te</t>
  </si>
  <si>
    <t>Sc Se</t>
  </si>
  <si>
    <t>Y Se</t>
  </si>
  <si>
    <t>Nb C0.87</t>
  </si>
  <si>
    <t>Zr O</t>
  </si>
  <si>
    <t>Hf B</t>
  </si>
  <si>
    <t>Hf N</t>
  </si>
  <si>
    <t>Mn3 Si</t>
  </si>
  <si>
    <t>V C0.75</t>
  </si>
  <si>
    <t>Nb N0.844</t>
  </si>
  <si>
    <t>Sc N0.87</t>
  </si>
  <si>
    <t>Tm N</t>
  </si>
  <si>
    <t>Ce N</t>
  </si>
  <si>
    <t>Y N</t>
  </si>
  <si>
    <t>Nd P</t>
  </si>
  <si>
    <t>Ce D2.51</t>
  </si>
  <si>
    <t>Cu5 Ge2</t>
  </si>
  <si>
    <t>Ni Si2</t>
  </si>
  <si>
    <t>Ce C</t>
  </si>
  <si>
    <t>Er C0.6</t>
  </si>
  <si>
    <t>Ce O1.66</t>
  </si>
  <si>
    <t>Cs3 P11.68</t>
  </si>
  <si>
    <t>Cs3 Sb</t>
  </si>
  <si>
    <t>La D3.01</t>
  </si>
  <si>
    <t>La D3.05</t>
  </si>
  <si>
    <t>Rb3 P8</t>
  </si>
  <si>
    <t>Nd D2.61</t>
  </si>
  <si>
    <t>Pt In2</t>
  </si>
  <si>
    <t>Fe3 Si</t>
  </si>
  <si>
    <t>Ac H2</t>
  </si>
  <si>
    <t>Sm F2</t>
  </si>
  <si>
    <t>Pr P</t>
  </si>
  <si>
    <t>Tm S</t>
  </si>
  <si>
    <t>Yb S</t>
  </si>
  <si>
    <t>Tm Se</t>
  </si>
  <si>
    <t>U Se</t>
  </si>
  <si>
    <t>Bi O2</t>
  </si>
  <si>
    <t>Bk H2</t>
  </si>
  <si>
    <t>Bk P</t>
  </si>
  <si>
    <t>Bk Sb</t>
  </si>
  <si>
    <t>Ce D2</t>
  </si>
  <si>
    <t>Ce D2.146</t>
  </si>
  <si>
    <t>Ce D3</t>
  </si>
  <si>
    <t>Ce D2.964</t>
  </si>
  <si>
    <t>Ce D2.96</t>
  </si>
  <si>
    <t>Ce D2.76</t>
  </si>
  <si>
    <t>Ce D2.48</t>
  </si>
  <si>
    <t>Ce O</t>
  </si>
  <si>
    <t>Cf O2</t>
  </si>
  <si>
    <t>Cf S</t>
  </si>
  <si>
    <t>Cf Sb</t>
  </si>
  <si>
    <t>Cm H2</t>
  </si>
  <si>
    <t>Cm N</t>
  </si>
  <si>
    <t>Cm P</t>
  </si>
  <si>
    <t>Cm S</t>
  </si>
  <si>
    <t>Cm Sb</t>
  </si>
  <si>
    <t>Cm Se</t>
  </si>
  <si>
    <t>Cm Te</t>
  </si>
  <si>
    <t>Np C</t>
  </si>
  <si>
    <t>Sc C2</t>
  </si>
  <si>
    <t>Yb2 C</t>
  </si>
  <si>
    <t>Zr C0.9</t>
  </si>
  <si>
    <t>Rb2 O</t>
  </si>
  <si>
    <t>Sm O</t>
  </si>
  <si>
    <t>Yb O</t>
  </si>
  <si>
    <t>Pu P</t>
  </si>
  <si>
    <t>Sc P</t>
  </si>
  <si>
    <t>Tm P</t>
  </si>
  <si>
    <t>Y P</t>
  </si>
  <si>
    <t>Yb P</t>
  </si>
  <si>
    <t>Pu Se</t>
  </si>
  <si>
    <t>Ra S</t>
  </si>
  <si>
    <t>Ra Se</t>
  </si>
  <si>
    <t>Dy H2</t>
  </si>
  <si>
    <t>Dy P</t>
  </si>
  <si>
    <t>Er P</t>
  </si>
  <si>
    <t>Er S</t>
  </si>
  <si>
    <t>Er Se</t>
  </si>
  <si>
    <t>Eu O</t>
  </si>
  <si>
    <t>Eu P</t>
  </si>
  <si>
    <t>Gd0.94 S</t>
  </si>
  <si>
    <t>Gd Se0.95</t>
  </si>
  <si>
    <t>Ho H2</t>
  </si>
  <si>
    <t>La D2.96</t>
  </si>
  <si>
    <t>Lu H2</t>
  </si>
  <si>
    <t>Nb H2</t>
  </si>
  <si>
    <t>Ni H</t>
  </si>
  <si>
    <t>Np H2</t>
  </si>
  <si>
    <t>Pd D0.93</t>
  </si>
  <si>
    <t>Pu H2</t>
  </si>
  <si>
    <t>Pu4 D9</t>
  </si>
  <si>
    <t>Rb H</t>
  </si>
  <si>
    <t>Rh H</t>
  </si>
  <si>
    <t>Ta H2</t>
  </si>
  <si>
    <t>Tb D2</t>
  </si>
  <si>
    <t>Tb H2</t>
  </si>
  <si>
    <t>Tm H2</t>
  </si>
  <si>
    <t>V H2</t>
  </si>
  <si>
    <t>Y H2</t>
  </si>
  <si>
    <t>Yb H3</t>
  </si>
  <si>
    <t>Ti D1.94</t>
  </si>
  <si>
    <t>Ti0.91 O</t>
  </si>
  <si>
    <t>Al2 Au</t>
  </si>
  <si>
    <t>Al0.89 Li0.11</t>
  </si>
  <si>
    <t>Al2 Pd</t>
  </si>
  <si>
    <t>Al2 Pt</t>
  </si>
  <si>
    <t>Pr D2.92</t>
  </si>
  <si>
    <t>U O2.16</t>
  </si>
  <si>
    <t>U O2.02</t>
  </si>
  <si>
    <t>Fe3 Si0.93</t>
  </si>
  <si>
    <t>Fe2.87 Si0.99</t>
  </si>
  <si>
    <t>Fe3 Si0.97</t>
  </si>
  <si>
    <t>Cr C</t>
  </si>
  <si>
    <t>Am Bi</t>
  </si>
  <si>
    <t>Ag0.81 In0.19</t>
  </si>
  <si>
    <t>Ag0.8 Mg0.2</t>
  </si>
  <si>
    <t>Ag Pd</t>
  </si>
  <si>
    <t>Ag0.87 Sn0.13</t>
  </si>
  <si>
    <t>Ag0.96 Tm0.04</t>
  </si>
  <si>
    <t>Au0.2 Cu0.8</t>
  </si>
  <si>
    <t>Au0.8 Cu0.2</t>
  </si>
  <si>
    <t>Au Ga2</t>
  </si>
  <si>
    <t>Au0.8 Hg0.2</t>
  </si>
  <si>
    <t>Au In2</t>
  </si>
  <si>
    <t>Au0.9 In0.1</t>
  </si>
  <si>
    <t>Au Li3</t>
  </si>
  <si>
    <t>Au3 Mn</t>
  </si>
  <si>
    <t>Au0.81 Nb0.19</t>
  </si>
  <si>
    <t>Au Pd</t>
  </si>
  <si>
    <t>Au1.1 Pd0.9</t>
  </si>
  <si>
    <t>Au0.94 Sn0.06</t>
  </si>
  <si>
    <t>Ba Po</t>
  </si>
  <si>
    <t>Bi Cm</t>
  </si>
  <si>
    <t>Cs3 Bi</t>
  </si>
  <si>
    <t>Bi Dy</t>
  </si>
  <si>
    <t>Bi Er</t>
  </si>
  <si>
    <t>Bi Gd</t>
  </si>
  <si>
    <t>Bi Ho</t>
  </si>
  <si>
    <t>Bi La</t>
  </si>
  <si>
    <t>Bi Li3</t>
  </si>
  <si>
    <t>Bi Lu</t>
  </si>
  <si>
    <t>Bi Nd</t>
  </si>
  <si>
    <t>Bi Pr</t>
  </si>
  <si>
    <t>Bi Sc</t>
  </si>
  <si>
    <t>Bi0.2 Tl0.8</t>
  </si>
  <si>
    <t>Bi Tm</t>
  </si>
  <si>
    <t>Bi U</t>
  </si>
  <si>
    <t>Bi0.09 U0.91</t>
  </si>
  <si>
    <t>Bi Y</t>
  </si>
  <si>
    <t>Ca11 Ga7</t>
  </si>
  <si>
    <t>Ca3 In</t>
  </si>
  <si>
    <t>Ca Po</t>
  </si>
  <si>
    <t>Ca0.91 Sr1.09</t>
  </si>
  <si>
    <t>Ca1.05 Sr0.95</t>
  </si>
  <si>
    <t>Ca3 Tl</t>
  </si>
  <si>
    <t>Cd3 Ce</t>
  </si>
  <si>
    <t>Cd Li3</t>
  </si>
  <si>
    <t>Cd0.05 Pb0.95</t>
  </si>
  <si>
    <t>Cd Pd3</t>
  </si>
  <si>
    <t>Cd0.28 Pd0.72</t>
  </si>
  <si>
    <t>Cd Pt3</t>
  </si>
  <si>
    <t>Ce0.98 Er0.02</t>
  </si>
  <si>
    <t>Ce0.956 Eu0.044</t>
  </si>
  <si>
    <t>Ce0.5 La0.5</t>
  </si>
  <si>
    <t>Ce Mg3</t>
  </si>
  <si>
    <t>Ce0.174 Pd0.826</t>
  </si>
  <si>
    <t>Ce0.11 Pd0.89</t>
  </si>
  <si>
    <t>Ce0.5 Th0.5</t>
  </si>
  <si>
    <t>Ce0.98 Tm0.02</t>
  </si>
  <si>
    <t>U O2.12</t>
  </si>
  <si>
    <t>Ti O0.995</t>
  </si>
  <si>
    <t>U O2.13</t>
  </si>
  <si>
    <t>U O1.96</t>
  </si>
  <si>
    <t>Rb2 Se</t>
  </si>
  <si>
    <t>Er As</t>
  </si>
  <si>
    <t>Er Te</t>
  </si>
  <si>
    <t>Bk N</t>
  </si>
  <si>
    <t>Gd P</t>
  </si>
  <si>
    <t>Zr O2.12</t>
  </si>
  <si>
    <t>Zr O1.87</t>
  </si>
  <si>
    <t>Pr O</t>
  </si>
  <si>
    <t>Sm2 O</t>
  </si>
  <si>
    <t>Co3 Pt</t>
  </si>
  <si>
    <t>Co23 Zr6</t>
  </si>
  <si>
    <t>Cu0.9687 Mg0.0313</t>
  </si>
  <si>
    <t>Cu0.923 Ti0.077</t>
  </si>
  <si>
    <t>Er6 Fe23</t>
  </si>
  <si>
    <t>Er H2</t>
  </si>
  <si>
    <t>Er6 Zn23</t>
  </si>
  <si>
    <t>Dy Mg3</t>
  </si>
  <si>
    <t>Dy Po</t>
  </si>
  <si>
    <t>Eu Po</t>
  </si>
  <si>
    <t>Fe23 Ho6</t>
  </si>
  <si>
    <t>Fe23 Y6</t>
  </si>
  <si>
    <t>Fe23 Yb6</t>
  </si>
  <si>
    <t>Fe23 Zr6</t>
  </si>
  <si>
    <t>Ga1.12 Ni2.88</t>
  </si>
  <si>
    <t>Ga2 Pt</t>
  </si>
  <si>
    <t>Gd Mg3</t>
  </si>
  <si>
    <t>Gd6 Mn23</t>
  </si>
  <si>
    <t>Gd S</t>
  </si>
  <si>
    <t>Gd Te</t>
  </si>
  <si>
    <t>Ho6 Fe23</t>
  </si>
  <si>
    <t>Hg Li3</t>
  </si>
  <si>
    <t>Hg Po</t>
  </si>
  <si>
    <t>Ag0.97 Bi0.03</t>
  </si>
  <si>
    <t>Ho6 Mn23</t>
  </si>
  <si>
    <t>Ho Po</t>
  </si>
  <si>
    <t>Ir0.6 Mn0.4</t>
  </si>
  <si>
    <t>Al1.83 Au</t>
  </si>
  <si>
    <t>La Mg3</t>
  </si>
  <si>
    <t>Li3 Pb</t>
  </si>
  <si>
    <t>Li3 Pd</t>
  </si>
  <si>
    <t>Li Pt7</t>
  </si>
  <si>
    <t>Li23 Sr6</t>
  </si>
  <si>
    <t>Lu Po</t>
  </si>
  <si>
    <t>Lu0.4 Th0.6</t>
  </si>
  <si>
    <t>Mg3 Nd</t>
  </si>
  <si>
    <t>Mg3 Pr</t>
  </si>
  <si>
    <t>Mg3 Sm</t>
  </si>
  <si>
    <t>Mg2 Sn</t>
  </si>
  <si>
    <t>Mg23 Sr6</t>
  </si>
  <si>
    <t>Mn22.1 Y6</t>
  </si>
  <si>
    <t>Mn22.8 Y6</t>
  </si>
  <si>
    <t>Mn22.98 Y6</t>
  </si>
  <si>
    <t>Mn23 Y5.91</t>
  </si>
  <si>
    <t>Mn23 Y6</t>
  </si>
  <si>
    <t>Mn23 Y5.82</t>
  </si>
  <si>
    <t>Mn22.61 Y6</t>
  </si>
  <si>
    <t>Mn23 Y5.76</t>
  </si>
  <si>
    <t>Mn22.91 Y6</t>
  </si>
  <si>
    <t>Mn23 Y5.8</t>
  </si>
  <si>
    <t>Mn22 Y6</t>
  </si>
  <si>
    <t>Mo0.75 Re0.25</t>
  </si>
  <si>
    <t>Nb Pd</t>
  </si>
  <si>
    <t>Ni0.8 Ru0.2</t>
  </si>
  <si>
    <t>Ni0.92 Ta0.08</t>
  </si>
  <si>
    <t>Ta O0.9</t>
  </si>
  <si>
    <t>Pb Po</t>
  </si>
  <si>
    <t>Pb0.8 Sb0.2</t>
  </si>
  <si>
    <t>Pm Po</t>
  </si>
  <si>
    <t>Po Sm</t>
  </si>
  <si>
    <t>Po Sr</t>
  </si>
  <si>
    <t>Po Tb</t>
  </si>
  <si>
    <t>Po Tm</t>
  </si>
  <si>
    <t>Po Yb</t>
  </si>
  <si>
    <t>Pt Sn2</t>
  </si>
  <si>
    <t>Rh0.93 Sb0.07</t>
  </si>
  <si>
    <t>Eu8.74 C70</t>
  </si>
  <si>
    <t>Cu1.78 Se</t>
  </si>
  <si>
    <t>Lu Sb</t>
  </si>
  <si>
    <t>Dy S</t>
  </si>
  <si>
    <t>Sc H2</t>
  </si>
  <si>
    <t>U4 O9.58</t>
  </si>
  <si>
    <t>Bk O</t>
  </si>
  <si>
    <t>Cu1.82 Se</t>
  </si>
  <si>
    <t>Ag0.8 Al0.2</t>
  </si>
  <si>
    <t>Ag3 Cd</t>
  </si>
  <si>
    <t>Pt7 Sb</t>
  </si>
  <si>
    <t>Al Fe3</t>
  </si>
  <si>
    <t>Cm O</t>
  </si>
  <si>
    <t>Cu1.78 S</t>
  </si>
  <si>
    <t>Bk O2</t>
  </si>
  <si>
    <t>Mn23 Th6</t>
  </si>
  <si>
    <t>Lu B12</t>
  </si>
  <si>
    <t>Ni23 Zr6</t>
  </si>
  <si>
    <t>Sm6 Mn23</t>
  </si>
  <si>
    <t>Mn23 Nd6</t>
  </si>
  <si>
    <t>Yb B12</t>
  </si>
  <si>
    <t>U Bi</t>
  </si>
  <si>
    <t>Mn23 Tm6</t>
  </si>
  <si>
    <t>Ag Au</t>
  </si>
  <si>
    <t>Ag3.988 Eu0.012</t>
  </si>
  <si>
    <t>Ag Pt</t>
  </si>
  <si>
    <t>Ag3.76 Tb0.24</t>
  </si>
  <si>
    <t>Au Ni</t>
  </si>
  <si>
    <t>Au Pt</t>
  </si>
  <si>
    <t>Au V</t>
  </si>
  <si>
    <t>Dy B12</t>
  </si>
  <si>
    <t>Er B12</t>
  </si>
  <si>
    <t>Gd B12</t>
  </si>
  <si>
    <t>Hf B12</t>
  </si>
  <si>
    <t>Ho B12</t>
  </si>
  <si>
    <t>Ni B12</t>
  </si>
  <si>
    <t>Np B12</t>
  </si>
  <si>
    <t>Pu B12</t>
  </si>
  <si>
    <t>Tb B12</t>
  </si>
  <si>
    <t>Th B12</t>
  </si>
  <si>
    <t>Tm B12</t>
  </si>
  <si>
    <t>Ba6 Mg23</t>
  </si>
  <si>
    <t>Gd Bi</t>
  </si>
  <si>
    <t>Bi Pu</t>
  </si>
  <si>
    <t>Bi Sm</t>
  </si>
  <si>
    <t>Bi Tb</t>
  </si>
  <si>
    <t>Ni C0.01</t>
  </si>
  <si>
    <t>Pa C</t>
  </si>
  <si>
    <t>Pd C0.03</t>
  </si>
  <si>
    <t>Th C0.175</t>
  </si>
  <si>
    <t>Tl C</t>
  </si>
  <si>
    <t>Th6 Cd23</t>
  </si>
  <si>
    <t>Ce4 D10.94</t>
  </si>
  <si>
    <t>Ce H3</t>
  </si>
  <si>
    <t>Ce La</t>
  </si>
  <si>
    <t>Ce Th</t>
  </si>
  <si>
    <t>Cm O2</t>
  </si>
  <si>
    <t>Co23 Hf6</t>
  </si>
  <si>
    <t>Cr Ni3</t>
  </si>
  <si>
    <t>Cr Pt</t>
  </si>
  <si>
    <t>Cu23 Dy6</t>
  </si>
  <si>
    <t>Cu23 Lu6</t>
  </si>
  <si>
    <t>Cu Ni</t>
  </si>
  <si>
    <t>Cu Rh</t>
  </si>
  <si>
    <t>Cu1.80 Se</t>
  </si>
  <si>
    <t>Cu23 Tb6</t>
  </si>
  <si>
    <t>Cu23 Yb6</t>
  </si>
  <si>
    <t>Cu3 Zn</t>
  </si>
  <si>
    <t>D2 V</t>
  </si>
  <si>
    <t>Dy6 Fe23</t>
  </si>
  <si>
    <t>Dy6 Mn23</t>
  </si>
  <si>
    <t>Dy6 Zn23</t>
  </si>
  <si>
    <t>Er6 Mn23</t>
  </si>
  <si>
    <t>Er Th</t>
  </si>
  <si>
    <t>Te F2</t>
  </si>
  <si>
    <t>Fe23 Gd6</t>
  </si>
  <si>
    <t>Fe23 Lu6</t>
  </si>
  <si>
    <t>Lu6 Fe23</t>
  </si>
  <si>
    <t>Fe23 Sm6</t>
  </si>
  <si>
    <t>Fe23 Tb6</t>
  </si>
  <si>
    <t>Tb6 Fe23</t>
  </si>
  <si>
    <t>Fe23 Tm6</t>
  </si>
  <si>
    <t>Y6 Fe23</t>
  </si>
  <si>
    <t>Ga Mn3</t>
  </si>
  <si>
    <t>Gd6 Zn23</t>
  </si>
  <si>
    <t>Ge Mg2</t>
  </si>
  <si>
    <t>La H3</t>
  </si>
  <si>
    <t>La D2</t>
  </si>
  <si>
    <t>Pd H0.75</t>
  </si>
  <si>
    <t>Pd H</t>
  </si>
  <si>
    <t>Pr D2</t>
  </si>
  <si>
    <t>Ho6 Zn23</t>
  </si>
  <si>
    <t>In2 Pt</t>
  </si>
  <si>
    <t>In Tl</t>
  </si>
  <si>
    <t>Ir2 P</t>
  </si>
  <si>
    <t>Ir Pd</t>
  </si>
  <si>
    <t>Ir Pt</t>
  </si>
  <si>
    <t>Ir Rh</t>
  </si>
  <si>
    <t>Ir Sn2</t>
  </si>
  <si>
    <t>La Th</t>
  </si>
  <si>
    <t>Li Pd7</t>
  </si>
  <si>
    <t>Lu6 Mn23</t>
  </si>
  <si>
    <t>Lu6 Zn23</t>
  </si>
  <si>
    <t>Nd Mg3</t>
  </si>
  <si>
    <t>Pr Mg3</t>
  </si>
  <si>
    <t>Sm Mg3</t>
  </si>
  <si>
    <t>Mg23 Th6</t>
  </si>
  <si>
    <t>Mn2.416 Pr1.209</t>
  </si>
  <si>
    <t>Mn23 Pr6</t>
  </si>
  <si>
    <t>Mn1.48 Pt2.52</t>
  </si>
  <si>
    <t>Mn23 Sm6</t>
  </si>
  <si>
    <t>Mn23 Tb6</t>
  </si>
  <si>
    <t>Mn23 Yb6</t>
  </si>
  <si>
    <t>Mo2.25 O</t>
  </si>
  <si>
    <t>Mo0.72 Pd3.28</t>
  </si>
  <si>
    <t>Mo Zn7</t>
  </si>
  <si>
    <t>Pa N</t>
  </si>
  <si>
    <t>Ta0.83 N</t>
  </si>
  <si>
    <t>Tc4 N3</t>
  </si>
  <si>
    <t>V N0.88</t>
  </si>
  <si>
    <t>Nd Th</t>
  </si>
  <si>
    <t>Ni Pd</t>
  </si>
  <si>
    <t>Ni Rh</t>
  </si>
  <si>
    <t>Ni3.624 Ti0.376</t>
  </si>
  <si>
    <t>Zr11 Os4</t>
  </si>
  <si>
    <t>Os4 Zr11</t>
  </si>
  <si>
    <t>Pb3.33 Sb0.7</t>
  </si>
  <si>
    <t>Pd Pt</t>
  </si>
  <si>
    <t>Pd3.44 Th0.56</t>
  </si>
  <si>
    <t>Pr Th</t>
  </si>
  <si>
    <t>Pt Rh</t>
  </si>
  <si>
    <t>Pu Zr</t>
  </si>
  <si>
    <t>Sc11 Ru4</t>
  </si>
  <si>
    <t>Sc Th</t>
  </si>
  <si>
    <t>Sm Th</t>
  </si>
  <si>
    <t>Tb6 Zn23</t>
  </si>
  <si>
    <t>Te Tm</t>
  </si>
  <si>
    <t>Te U</t>
  </si>
  <si>
    <t>Th Y</t>
  </si>
  <si>
    <t>Tm6 Zn23</t>
  </si>
  <si>
    <t>Y6 Zn23</t>
  </si>
  <si>
    <t>Er Bi</t>
  </si>
  <si>
    <t>Pd D</t>
  </si>
  <si>
    <t>Ca5 C60</t>
  </si>
  <si>
    <t>Sc11 Ir4</t>
  </si>
  <si>
    <t>Rb C60</t>
  </si>
  <si>
    <t>Ag3.892 Bi0.108</t>
  </si>
  <si>
    <t>Bi Cs3</t>
  </si>
  <si>
    <t>N Sm</t>
  </si>
  <si>
    <t>In0.9 Mg0.1</t>
  </si>
  <si>
    <t>In0.04 Ni0.96</t>
  </si>
  <si>
    <t>In Pb</t>
  </si>
  <si>
    <t>In0.05 Pt0.95</t>
  </si>
  <si>
    <t>In0.15 Pt0.85</t>
  </si>
  <si>
    <t>In0.0588 Pu0.9412</t>
  </si>
  <si>
    <t>In Sr3</t>
  </si>
  <si>
    <t>In0.6 Tl0.4</t>
  </si>
  <si>
    <t>In Zr</t>
  </si>
  <si>
    <t>Mo N0.46</t>
  </si>
  <si>
    <t>Mo N0.506</t>
  </si>
  <si>
    <t>Co23 B6</t>
  </si>
  <si>
    <t>Ag0.95 Gd0.05</t>
  </si>
  <si>
    <t>Ag0.925 Ge0.075</t>
  </si>
  <si>
    <t>Ag0.65 Hg0.35</t>
  </si>
  <si>
    <t>Ag0.97 Pb0.03</t>
  </si>
  <si>
    <t>Ag0.489 Tl0.011</t>
  </si>
  <si>
    <t>Al0.983 Cr0.017</t>
  </si>
  <si>
    <t>Al0.0565 Cu0.9434</t>
  </si>
  <si>
    <t>Al0.904 Ge0.096</t>
  </si>
  <si>
    <t>Al0.65 Mg0.35</t>
  </si>
  <si>
    <t>Al0.95 Mg0.05</t>
  </si>
  <si>
    <t>Al0.97 Mn0.03</t>
  </si>
  <si>
    <t>Al0.14 Ni0.86</t>
  </si>
  <si>
    <t>Al0.15 Pd0.85</t>
  </si>
  <si>
    <t>Al0.1 Pt0.9</t>
  </si>
  <si>
    <t>Al0.12 Pu0.88</t>
  </si>
  <si>
    <t>Al0.075 Rh0.925</t>
  </si>
  <si>
    <t>Al0.969 Ru0.031</t>
  </si>
  <si>
    <t>Al0.968 Sc0.032</t>
  </si>
  <si>
    <t>Al0.41 Si0.09</t>
  </si>
  <si>
    <t>Al0.975 Sn0.025</t>
  </si>
  <si>
    <t>Al0.9905 W0.0095</t>
  </si>
  <si>
    <t>Al0.86 Zn0.14</t>
  </si>
  <si>
    <t>Al0.98 Zr0.02</t>
  </si>
  <si>
    <t>Am0.027 La0.973</t>
  </si>
  <si>
    <t>Am Pu</t>
  </si>
  <si>
    <t>Bk As</t>
  </si>
  <si>
    <t>Cu0.94 As0.06</t>
  </si>
  <si>
    <t>U0.9 As0.1</t>
  </si>
  <si>
    <t>Co0.975 Au0.025</t>
  </si>
  <si>
    <t>Au0.81 Co0.19</t>
  </si>
  <si>
    <t>Au0.5 Cr0.5</t>
  </si>
  <si>
    <t>Au0.5 Cu0.5</t>
  </si>
  <si>
    <t>Au0.5 Fe0.5</t>
  </si>
  <si>
    <t>Au0.9 Ga0.1</t>
  </si>
  <si>
    <t>Au0.973 Ge0.027</t>
  </si>
  <si>
    <t>Au0.61 Li0.39</t>
  </si>
  <si>
    <t>Au0.99 Mo0.01</t>
  </si>
  <si>
    <t>Au0.5 Pt0.5</t>
  </si>
  <si>
    <t>Au0.99 Sb0.01</t>
  </si>
  <si>
    <t>Au0.9 Ta0.1</t>
  </si>
  <si>
    <t>Au0.919 Ti0.081</t>
  </si>
  <si>
    <t>Au0.99 Tl0.01</t>
  </si>
  <si>
    <t>Au0.5 V0.5</t>
  </si>
  <si>
    <t>Au0.8 Zn0.2</t>
  </si>
  <si>
    <t>B Be2</t>
  </si>
  <si>
    <t>Ba0.22 Sr0.78</t>
  </si>
  <si>
    <t>Np Bi</t>
  </si>
  <si>
    <t>Fe0.94 C0.06</t>
  </si>
  <si>
    <t>Mo C0.66</t>
  </si>
  <si>
    <t>Nb C0.7</t>
  </si>
  <si>
    <t>Ni0.98 C0.02</t>
  </si>
  <si>
    <t>Th0.5 C0.5</t>
  </si>
  <si>
    <t>U0.9 C0.1</t>
  </si>
  <si>
    <t>V C0.94</t>
  </si>
  <si>
    <t>Ce0.95 Pr0.05</t>
  </si>
  <si>
    <t>Ce3 Sc</t>
  </si>
  <si>
    <t>Co0.9 Ge0.1</t>
  </si>
  <si>
    <t>Co Ni</t>
  </si>
  <si>
    <t>Co0.8 Os0.2</t>
  </si>
  <si>
    <t>Co0.65 Zn0.35</t>
  </si>
  <si>
    <t>Cr0.1 Ni0.9</t>
  </si>
  <si>
    <t>Cr0.06 Rh0.94</t>
  </si>
  <si>
    <t>Cu0.988 Gd0.012</t>
  </si>
  <si>
    <t>Cu0.99 Dy0.01</t>
  </si>
  <si>
    <t>Cu0.991 Er0.009</t>
  </si>
  <si>
    <t>Cu0.995 Eu0.005</t>
  </si>
  <si>
    <t>Cu0.18 Mn0.82</t>
  </si>
  <si>
    <t>Cu0.96 Mn0.04</t>
  </si>
  <si>
    <t>Cu0.97 P0.03</t>
  </si>
  <si>
    <t>Cu0.99 Pb0.01</t>
  </si>
  <si>
    <t>Cu0.9 Si0.1</t>
  </si>
  <si>
    <t>Cu0.991 Sm0.009</t>
  </si>
  <si>
    <t>Cu0.993 Tb0.007</t>
  </si>
  <si>
    <t>Cu0.99 Yb0.01</t>
  </si>
  <si>
    <t>Ga0.15 Pd0.85</t>
  </si>
  <si>
    <t>Ge0.08 Ni0.92</t>
  </si>
  <si>
    <t>Ge0.05 Pt0.95</t>
  </si>
  <si>
    <t>In0.15 Pd0.85</t>
  </si>
  <si>
    <t>Li0.06 Pd0.94</t>
  </si>
  <si>
    <t>Mo0.26 Pt0.74</t>
  </si>
  <si>
    <t>Nb0.08 Ni0.92</t>
  </si>
  <si>
    <t>Pd0.98 Nd0.02</t>
  </si>
  <si>
    <t>Nd0.515 Th0.485</t>
  </si>
  <si>
    <t>Ni0.91 Sb0.09</t>
  </si>
  <si>
    <t>Ni0.994 Sc0.006</t>
  </si>
  <si>
    <t>Ni0.85 Sn0.15</t>
  </si>
  <si>
    <t>U0.91 P0.09</t>
  </si>
  <si>
    <t>Pb Tl</t>
  </si>
  <si>
    <t>Pd0.92 Pr0.08</t>
  </si>
  <si>
    <t>Pd0.95 Pr0.05</t>
  </si>
  <si>
    <t>Pd0.85 Sb0.15</t>
  </si>
  <si>
    <t>Pd0.85 Sc0.15</t>
  </si>
  <si>
    <t>Pd0.985 Si0.015</t>
  </si>
  <si>
    <t>Pd0.85 Te0.15</t>
  </si>
  <si>
    <t>Pd0.87 Tm0.13</t>
  </si>
  <si>
    <t>Pd0.806 V0.194</t>
  </si>
  <si>
    <t>Pd0.6 W0.4</t>
  </si>
  <si>
    <t>Pr0.525 Th0.475</t>
  </si>
  <si>
    <t>Pt W</t>
  </si>
  <si>
    <t>Pu0.97 Zn0.03</t>
  </si>
  <si>
    <t>U0.95 S0.05</t>
  </si>
  <si>
    <t>Sb0.1 Tl0.9</t>
  </si>
  <si>
    <t>U0.91 Se0.09</t>
  </si>
  <si>
    <t>U0.91 Si0.09</t>
  </si>
  <si>
    <t>Tb Th</t>
  </si>
  <si>
    <t>Th0.86 Zr0.14</t>
  </si>
  <si>
    <t>Cu Pt7</t>
  </si>
  <si>
    <t>U O2.06</t>
  </si>
  <si>
    <t>U O2.11</t>
  </si>
  <si>
    <t>Mg23 Ba6</t>
  </si>
  <si>
    <t>Cr O</t>
  </si>
  <si>
    <t>Mg Pu2</t>
  </si>
  <si>
    <t>Pd3.52 Tb0.48</t>
  </si>
  <si>
    <t>Li0.99 S</t>
  </si>
  <si>
    <t>Cu1.75 Se</t>
  </si>
  <si>
    <t>Cu1.83 Se</t>
  </si>
  <si>
    <t>Cu3 Al</t>
  </si>
  <si>
    <t>Y D1.96</t>
  </si>
  <si>
    <t>Y H1.98</t>
  </si>
  <si>
    <t>Pb Mg2</t>
  </si>
  <si>
    <t>Ga2 Au</t>
  </si>
  <si>
    <t>Au Al2</t>
  </si>
  <si>
    <t>Mg0.25 Pd0.75</t>
  </si>
  <si>
    <t>Ce O2.024</t>
  </si>
  <si>
    <t>Ce O1.996</t>
  </si>
  <si>
    <t>Pb0.55 Te0.45</t>
  </si>
  <si>
    <t>Pb0.45 Te0.55</t>
  </si>
  <si>
    <t>Bi2 O3.96</t>
  </si>
  <si>
    <t>Er D2.12</t>
  </si>
  <si>
    <t>Er D2.02</t>
  </si>
  <si>
    <t>Er D2.19</t>
  </si>
  <si>
    <t>Mo2 N0.92</t>
  </si>
  <si>
    <t>Sr11 In7</t>
  </si>
  <si>
    <t>Os0.25 Pt0.75</t>
  </si>
  <si>
    <t>Nb C0.75</t>
  </si>
  <si>
    <t>Zr D1.2</t>
  </si>
  <si>
    <t>Ce O1.88</t>
  </si>
  <si>
    <t>Cu1.79 Se</t>
  </si>
  <si>
    <t>Ag1.7 S</t>
  </si>
  <si>
    <t>Pb0.94 Te</t>
  </si>
  <si>
    <t>Ni0.94 Nb0.06</t>
  </si>
  <si>
    <t>Ni0.9 Sb0.1</t>
  </si>
  <si>
    <t>Mg0.8 Sc0.2</t>
  </si>
  <si>
    <t>U1.76 O4.8</t>
  </si>
  <si>
    <t>Ce O1.962</t>
  </si>
  <si>
    <t>Ce O1.866</t>
  </si>
  <si>
    <t>Ce O1.710</t>
  </si>
  <si>
    <t>Er D2</t>
  </si>
  <si>
    <t>Np Se</t>
  </si>
  <si>
    <t>Pu Bi</t>
  </si>
  <si>
    <t>Am Te</t>
  </si>
  <si>
    <t>Au0.45 Ni0.55</t>
  </si>
  <si>
    <t>Mo Zn6</t>
  </si>
  <si>
    <t>Np N2</t>
  </si>
  <si>
    <t>Mo C0.681</t>
  </si>
  <si>
    <t>Mg1.99 Si</t>
  </si>
  <si>
    <t>Mg1.98 Si</t>
  </si>
  <si>
    <t>Mo C0.75</t>
  </si>
  <si>
    <t>Cr N0.9</t>
  </si>
  <si>
    <t>Nb N0.88</t>
  </si>
  <si>
    <t>Pt7 Cu</t>
  </si>
  <si>
    <t>Ce Cr0.1</t>
  </si>
  <si>
    <t>F m -3 c</t>
  </si>
  <si>
    <t>Sb Be13</t>
  </si>
  <si>
    <t>Y B65.9</t>
  </si>
  <si>
    <t>Rb5.33 O</t>
  </si>
  <si>
    <t>Ba Be13</t>
  </si>
  <si>
    <t>Be13 Ca</t>
  </si>
  <si>
    <t>Be13 Mg</t>
  </si>
  <si>
    <t>Be13 Np</t>
  </si>
  <si>
    <t>Be13 Pu</t>
  </si>
  <si>
    <t>Be13 Sr</t>
  </si>
  <si>
    <t>Be13 Th</t>
  </si>
  <si>
    <t>Be13 U</t>
  </si>
  <si>
    <t>Be13 Zr</t>
  </si>
  <si>
    <t>Cd13 K</t>
  </si>
  <si>
    <t>Co13 La</t>
  </si>
  <si>
    <t>Eu Zn13</t>
  </si>
  <si>
    <t>Na Zn13</t>
  </si>
  <si>
    <t>Be13 Dy</t>
  </si>
  <si>
    <t>Ce Be13</t>
  </si>
  <si>
    <t>Be13 Er</t>
  </si>
  <si>
    <t>Be13 Tm</t>
  </si>
  <si>
    <t>Be13 Yb</t>
  </si>
  <si>
    <t>Am Be13</t>
  </si>
  <si>
    <t>Dy B66</t>
  </si>
  <si>
    <t>Er B66</t>
  </si>
  <si>
    <t>Gd B66</t>
  </si>
  <si>
    <t>Ho B66</t>
  </si>
  <si>
    <t>Lu B66</t>
  </si>
  <si>
    <t>B66 Pu0.66</t>
  </si>
  <si>
    <t>Sm B66</t>
  </si>
  <si>
    <t>Tb B66</t>
  </si>
  <si>
    <t>Th B66</t>
  </si>
  <si>
    <t>Tm B66</t>
  </si>
  <si>
    <t>Y B66</t>
  </si>
  <si>
    <t>Yb B66</t>
  </si>
  <si>
    <t>Ba Cu13</t>
  </si>
  <si>
    <t>Ba Zn13</t>
  </si>
  <si>
    <t>Be13 Ce</t>
  </si>
  <si>
    <t>Be13 Cm</t>
  </si>
  <si>
    <t>Be13 Eu</t>
  </si>
  <si>
    <t>Be13 Gd</t>
  </si>
  <si>
    <t>Be13 Hf</t>
  </si>
  <si>
    <t>Be13 Ho</t>
  </si>
  <si>
    <t>Be13 La</t>
  </si>
  <si>
    <t>Be13 Lu</t>
  </si>
  <si>
    <t>Be13 Nd</t>
  </si>
  <si>
    <t>Be13 Pa</t>
  </si>
  <si>
    <t>Be13 Pr</t>
  </si>
  <si>
    <t>Be13 Sc</t>
  </si>
  <si>
    <t>Be13 Sm</t>
  </si>
  <si>
    <t>Be13 Tb</t>
  </si>
  <si>
    <t>Be13 Y</t>
  </si>
  <si>
    <t>Ca Zn13</t>
  </si>
  <si>
    <t>Cd13 Cs</t>
  </si>
  <si>
    <t>Cd13 Rb</t>
  </si>
  <si>
    <t>Cu13 La</t>
  </si>
  <si>
    <t>K Zn13</t>
  </si>
  <si>
    <t>La Zn13</t>
  </si>
  <si>
    <t>Sr Zn13</t>
  </si>
  <si>
    <t>Yb Zn13</t>
  </si>
  <si>
    <t>Be Zn13</t>
  </si>
  <si>
    <t>Rb Zn13</t>
  </si>
  <si>
    <t>Hf Be13</t>
  </si>
  <si>
    <t>Ba Zn12.88</t>
  </si>
  <si>
    <t>Ca Zn12.88</t>
  </si>
  <si>
    <t>Cs Cd13</t>
  </si>
  <si>
    <t>K Cd13</t>
  </si>
  <si>
    <t>Rb Cd13</t>
  </si>
  <si>
    <t>Sr Zn12.88</t>
  </si>
  <si>
    <t>Eu Zn12.75</t>
  </si>
  <si>
    <t>Y B62</t>
  </si>
  <si>
    <t>U Be13</t>
  </si>
  <si>
    <t>Li Zn13</t>
  </si>
  <si>
    <t>La Zn12.36</t>
  </si>
  <si>
    <t>F d -3 m Z</t>
  </si>
  <si>
    <t>Zr2.57 S3.91</t>
  </si>
  <si>
    <t>F d -3 m S</t>
  </si>
  <si>
    <t>Ni Ti2</t>
  </si>
  <si>
    <t>Co3 O4</t>
  </si>
  <si>
    <t>Na1.44 Si136</t>
  </si>
  <si>
    <t>Al21.33 S32</t>
  </si>
  <si>
    <t>Co3 S4</t>
  </si>
  <si>
    <t>Al2 Ca</t>
  </si>
  <si>
    <t>Al2.66 O4</t>
  </si>
  <si>
    <t>Sb4 O6</t>
  </si>
  <si>
    <t>Ni3 S4</t>
  </si>
  <si>
    <t>Mg Cu2</t>
  </si>
  <si>
    <t>Fe2.964 O4</t>
  </si>
  <si>
    <t>Fe2.93 O4</t>
  </si>
  <si>
    <t>Fe2.9 O4</t>
  </si>
  <si>
    <t>In2.77 S4</t>
  </si>
  <si>
    <t>Al21.333 O32</t>
  </si>
  <si>
    <t>Al2.667 O4</t>
  </si>
  <si>
    <t>Al2.144 O3.2</t>
  </si>
  <si>
    <t>Y0.75 Se</t>
  </si>
  <si>
    <t>Pd3.5 Te</t>
  </si>
  <si>
    <t>Si0.98 O2</t>
  </si>
  <si>
    <t>Fe2.894 O4</t>
  </si>
  <si>
    <t>Fe2.887 O4</t>
  </si>
  <si>
    <t>Fe2.897 O4</t>
  </si>
  <si>
    <t>Fe2.910 O4</t>
  </si>
  <si>
    <t>Fe2.886 O4</t>
  </si>
  <si>
    <t>Fe2.89 O4</t>
  </si>
  <si>
    <t>Fe2.878 O4</t>
  </si>
  <si>
    <t>Fe2.946 O4</t>
  </si>
  <si>
    <t>Fe2.938 O4</t>
  </si>
  <si>
    <t>Fe2.962 O4</t>
  </si>
  <si>
    <t>Fe2.959 O4</t>
  </si>
  <si>
    <t>Fe2.957 O4</t>
  </si>
  <si>
    <t>Fe2.937 O4</t>
  </si>
  <si>
    <t>Fe2.936 O4</t>
  </si>
  <si>
    <t>Fe2.932 O4</t>
  </si>
  <si>
    <t>Fe2.933 O4</t>
  </si>
  <si>
    <t>Fe2.942 O4</t>
  </si>
  <si>
    <t>Fe2.939 O4</t>
  </si>
  <si>
    <t>Fe2.950 O4</t>
  </si>
  <si>
    <t>Fe2.929 O4</t>
  </si>
  <si>
    <t>Fe2.945 O4</t>
  </si>
  <si>
    <t>Fe2.934 O4</t>
  </si>
  <si>
    <t>Ca33 Ge</t>
  </si>
  <si>
    <t>Na Si136</t>
  </si>
  <si>
    <t>Na3 Si136</t>
  </si>
  <si>
    <t>Na3.8 Si136</t>
  </si>
  <si>
    <t>Na10.4 Si136</t>
  </si>
  <si>
    <t>Na13.6 Si136</t>
  </si>
  <si>
    <t>Na20.5 Si136</t>
  </si>
  <si>
    <t>Na Si13.6</t>
  </si>
  <si>
    <t>Na4.4 Si134.112</t>
  </si>
  <si>
    <t>Na7.736 Si133.408</t>
  </si>
  <si>
    <t>Na12.416 Si134.688</t>
  </si>
  <si>
    <t>Na16.072 Si134.816</t>
  </si>
  <si>
    <t>Na20.36 Si134.72</t>
  </si>
  <si>
    <t>Na23.36 Si133.728</t>
  </si>
  <si>
    <t>Er0.86 Te</t>
  </si>
  <si>
    <t>Hf2.8 S4</t>
  </si>
  <si>
    <t>Sn3 N4</t>
  </si>
  <si>
    <t>Au2 Bi</t>
  </si>
  <si>
    <t>Ti2 C</t>
  </si>
  <si>
    <t>Ge Si</t>
  </si>
  <si>
    <t>Al2 Ba</t>
  </si>
  <si>
    <t>Al2 Ce</t>
  </si>
  <si>
    <t>Al2 Gd</t>
  </si>
  <si>
    <t>Al2 La</t>
  </si>
  <si>
    <t>Al Li</t>
  </si>
  <si>
    <t>Al2 Lu</t>
  </si>
  <si>
    <t>Al3.11 Mg2</t>
  </si>
  <si>
    <t>Al2 Nd</t>
  </si>
  <si>
    <t>Al2 Np</t>
  </si>
  <si>
    <t>Al2 Pr</t>
  </si>
  <si>
    <t>Al2 Pu</t>
  </si>
  <si>
    <t>Ti C0.62</t>
  </si>
  <si>
    <t>Eu Ir2</t>
  </si>
  <si>
    <t>Zr Fe2</t>
  </si>
  <si>
    <t>Zr Co2</t>
  </si>
  <si>
    <t>Al2 Sc</t>
  </si>
  <si>
    <t>Al2 Sm</t>
  </si>
  <si>
    <t>Al2 Tb</t>
  </si>
  <si>
    <t>Al2 Tm</t>
  </si>
  <si>
    <t>Al10 V</t>
  </si>
  <si>
    <t>Al2 Y</t>
  </si>
  <si>
    <t>Al2 Yb</t>
  </si>
  <si>
    <t>Am Ir2</t>
  </si>
  <si>
    <t>Am Pt2</t>
  </si>
  <si>
    <t>Ag2 Na</t>
  </si>
  <si>
    <t>Au2 Na</t>
  </si>
  <si>
    <t>Ba10 Ga</t>
  </si>
  <si>
    <t>Ba Pd2</t>
  </si>
  <si>
    <t>Ba Pt2</t>
  </si>
  <si>
    <t>Be2 Cu</t>
  </si>
  <si>
    <t>Be3 Cu</t>
  </si>
  <si>
    <t>Be22 Mo</t>
  </si>
  <si>
    <t>Be2 Nb</t>
  </si>
  <si>
    <t>Be2 Ta</t>
  </si>
  <si>
    <t>Be2 Ti</t>
  </si>
  <si>
    <t>Be22 W</t>
  </si>
  <si>
    <t>Cs Bi2</t>
  </si>
  <si>
    <t>Bi2 K</t>
  </si>
  <si>
    <t>Bi2 Rb</t>
  </si>
  <si>
    <t>Bk Ir2</t>
  </si>
  <si>
    <t>Ca Ni2</t>
  </si>
  <si>
    <t>Ca Pd2</t>
  </si>
  <si>
    <t>Cd Li</t>
  </si>
  <si>
    <t>Cd1.83 Na1.17</t>
  </si>
  <si>
    <t>Cd1.83 Na1.12</t>
  </si>
  <si>
    <t>Cd Ni</t>
  </si>
  <si>
    <t>Ce Mg2</t>
  </si>
  <si>
    <t>Ce Ni2</t>
  </si>
  <si>
    <t>Ce Pt2</t>
  </si>
  <si>
    <t>Ce Rh2</t>
  </si>
  <si>
    <t>Ce Ru2</t>
  </si>
  <si>
    <t>Cm Ir2</t>
  </si>
  <si>
    <t>Cm Pt2</t>
  </si>
  <si>
    <t>Co2 Dy</t>
  </si>
  <si>
    <t>Pb Au2</t>
  </si>
  <si>
    <t>Al2 Ho</t>
  </si>
  <si>
    <t>Co2 Gd</t>
  </si>
  <si>
    <t>Co2 Hf</t>
  </si>
  <si>
    <t>Co2 Ho</t>
  </si>
  <si>
    <t>Co2 La</t>
  </si>
  <si>
    <t>Co2 Lu</t>
  </si>
  <si>
    <t>Co2 Nd</t>
  </si>
  <si>
    <t>Co2 Np</t>
  </si>
  <si>
    <t>Co2 Pr</t>
  </si>
  <si>
    <t>Co2 Pu</t>
  </si>
  <si>
    <t>Co2 Sc</t>
  </si>
  <si>
    <t>Co2 Sm</t>
  </si>
  <si>
    <t>Co Ti2</t>
  </si>
  <si>
    <t>Co2 Ti</t>
  </si>
  <si>
    <t>Co2 Tm</t>
  </si>
  <si>
    <t>Co2 U</t>
  </si>
  <si>
    <t>Co2 Y</t>
  </si>
  <si>
    <t>Co2 Yb</t>
  </si>
  <si>
    <t>Co2 Zr</t>
  </si>
  <si>
    <t>Cr1.9 Ti</t>
  </si>
  <si>
    <t>Dy Fe2</t>
  </si>
  <si>
    <t>Dy Ir2</t>
  </si>
  <si>
    <t>Er Ir2</t>
  </si>
  <si>
    <t>Er Pt2</t>
  </si>
  <si>
    <t>Er Rh2</t>
  </si>
  <si>
    <t>Dy Ni2</t>
  </si>
  <si>
    <t>Dy Pt2</t>
  </si>
  <si>
    <t>Dy Rh2</t>
  </si>
  <si>
    <t>Eu Pt2</t>
  </si>
  <si>
    <t>Eu Rh2</t>
  </si>
  <si>
    <t>Fe Hf2</t>
  </si>
  <si>
    <t>Fe2 Np</t>
  </si>
  <si>
    <t>Fe2 Pr</t>
  </si>
  <si>
    <t>Fe2 Pu</t>
  </si>
  <si>
    <t>Fe2 Sm</t>
  </si>
  <si>
    <t>Fe2 U</t>
  </si>
  <si>
    <t>Fe2 Y</t>
  </si>
  <si>
    <t>Ga Li</t>
  </si>
  <si>
    <t>Gd Ir2</t>
  </si>
  <si>
    <t>Gd Mg2</t>
  </si>
  <si>
    <t>Gd Pt2</t>
  </si>
  <si>
    <t>Dy68 Pd28</t>
  </si>
  <si>
    <t>Hf Ni2</t>
  </si>
  <si>
    <t>Hf W2</t>
  </si>
  <si>
    <t>Ho Ir2</t>
  </si>
  <si>
    <t>Ho Ni2</t>
  </si>
  <si>
    <t>Ho Pt2</t>
  </si>
  <si>
    <t>Ho Rh2</t>
  </si>
  <si>
    <t>Ir2 La</t>
  </si>
  <si>
    <t>Ir2 Lu</t>
  </si>
  <si>
    <t>Ir2 Nd</t>
  </si>
  <si>
    <t>Ir2 Np</t>
  </si>
  <si>
    <t>Ir2 Pr</t>
  </si>
  <si>
    <t>Ir2 Pu</t>
  </si>
  <si>
    <t>Ir2 Sc</t>
  </si>
  <si>
    <t>Ir2 Sr</t>
  </si>
  <si>
    <t>Ir2 Tb</t>
  </si>
  <si>
    <t>Ir2 Th</t>
  </si>
  <si>
    <t>Ir2 Tm</t>
  </si>
  <si>
    <t>Ir2 U</t>
  </si>
  <si>
    <t>Ir2 Y</t>
  </si>
  <si>
    <t>Ir2 Yb</t>
  </si>
  <si>
    <t>Ir2 Zr</t>
  </si>
  <si>
    <t>La Mg2</t>
  </si>
  <si>
    <t>La Pt2</t>
  </si>
  <si>
    <t>La Rh2</t>
  </si>
  <si>
    <t>La Ru2</t>
  </si>
  <si>
    <t>Li Pt2</t>
  </si>
  <si>
    <t>Li Zn</t>
  </si>
  <si>
    <t>Lu Ni2</t>
  </si>
  <si>
    <t>Lu Rh2</t>
  </si>
  <si>
    <t>Mg2 Nd</t>
  </si>
  <si>
    <t>Mg2 Pr</t>
  </si>
  <si>
    <t>Mg2 Sm</t>
  </si>
  <si>
    <t>Mg2 Th</t>
  </si>
  <si>
    <t>Mn2 Np</t>
  </si>
  <si>
    <t>Mn2 Pu</t>
  </si>
  <si>
    <t>Ni2 Tb</t>
  </si>
  <si>
    <t>Mo2 Zr</t>
  </si>
  <si>
    <t>Na Pt2</t>
  </si>
  <si>
    <t>Nb5 Ni</t>
  </si>
  <si>
    <t>Nd Ni2</t>
  </si>
  <si>
    <t>Ni2 Np</t>
  </si>
  <si>
    <t>Ni2 Pr</t>
  </si>
  <si>
    <t>Ni2 Pu</t>
  </si>
  <si>
    <t>Ni2 Sc</t>
  </si>
  <si>
    <t>Ni2 Sm</t>
  </si>
  <si>
    <t>Ni2 Zr</t>
  </si>
  <si>
    <t>Np Os2</t>
  </si>
  <si>
    <t>Np Ru2</t>
  </si>
  <si>
    <t>Os2 Th</t>
  </si>
  <si>
    <t>Pd2 Sr</t>
  </si>
  <si>
    <t>Pt2 Pu</t>
  </si>
  <si>
    <t>Pt2 Sm</t>
  </si>
  <si>
    <t>Pt2 Tb</t>
  </si>
  <si>
    <t>Pt2 Tm</t>
  </si>
  <si>
    <t>Pt2 Y</t>
  </si>
  <si>
    <t>Pt2 Yb</t>
  </si>
  <si>
    <t>Pu Rh2</t>
  </si>
  <si>
    <t>Pu Ru2</t>
  </si>
  <si>
    <t>Pu Zn2</t>
  </si>
  <si>
    <t>Rh2 Sm</t>
  </si>
  <si>
    <t>Rh2 Sr</t>
  </si>
  <si>
    <t>Rh2 Tb</t>
  </si>
  <si>
    <t>Rh2 Tm</t>
  </si>
  <si>
    <t>Y Rh2</t>
  </si>
  <si>
    <t>Rh2 Y</t>
  </si>
  <si>
    <t>Rh2 Yb</t>
  </si>
  <si>
    <t>Ru2 Th</t>
  </si>
  <si>
    <t>Ta V2</t>
  </si>
  <si>
    <t>W2 Zr</t>
  </si>
  <si>
    <t>Zn2 Zr</t>
  </si>
  <si>
    <t>Zn22 Zr</t>
  </si>
  <si>
    <t>Na0.841 Tl</t>
  </si>
  <si>
    <t>Na0.814 Tl</t>
  </si>
  <si>
    <t>Na0.813 Tl</t>
  </si>
  <si>
    <t>Na0.714 Tl</t>
  </si>
  <si>
    <t>Na0.728 Tl</t>
  </si>
  <si>
    <t>Na0.754 Tl</t>
  </si>
  <si>
    <t>Pr Al2</t>
  </si>
  <si>
    <t>K Bi2</t>
  </si>
  <si>
    <t>Rb Bi2</t>
  </si>
  <si>
    <t>Na0.852 Tl</t>
  </si>
  <si>
    <t>Ce Fe2</t>
  </si>
  <si>
    <t>Ag Be2</t>
  </si>
  <si>
    <t>Al2 Dy</t>
  </si>
  <si>
    <t>Al2 Er</t>
  </si>
  <si>
    <t>Al2 Eu</t>
  </si>
  <si>
    <t>Y Fe2</t>
  </si>
  <si>
    <t>Co Mg</t>
  </si>
  <si>
    <t>In41 K17</t>
  </si>
  <si>
    <t>Cu2 Mg</t>
  </si>
  <si>
    <t>Mn2.03 O4</t>
  </si>
  <si>
    <t>Fe2 Nd</t>
  </si>
  <si>
    <t>Fe2.67 O4</t>
  </si>
  <si>
    <t>Al2.67 O4</t>
  </si>
  <si>
    <t>Be22 Re</t>
  </si>
  <si>
    <t>Be22 Tc</t>
  </si>
  <si>
    <t>Ti Be2</t>
  </si>
  <si>
    <t>Ni Cd</t>
  </si>
  <si>
    <t>Ce Co2</t>
  </si>
  <si>
    <t>Ce Ir2</t>
  </si>
  <si>
    <t>Co2 Er</t>
  </si>
  <si>
    <t>Hf2 Co</t>
  </si>
  <si>
    <t>Cr1.95 Ta1.05</t>
  </si>
  <si>
    <t>Ti2 Cu</t>
  </si>
  <si>
    <t>Er Ni2</t>
  </si>
  <si>
    <t>Ni2 Er</t>
  </si>
  <si>
    <t>Er4.86 Pd2</t>
  </si>
  <si>
    <t>Eu Pd2</t>
  </si>
  <si>
    <t>Fe2 Gd</t>
  </si>
  <si>
    <t>Hf2 Fe</t>
  </si>
  <si>
    <t>Ti2 Fe</t>
  </si>
  <si>
    <t>Zr2 Fe</t>
  </si>
  <si>
    <t>Li Ga</t>
  </si>
  <si>
    <t>Ga2.67 O4</t>
  </si>
  <si>
    <t>Gd Ni2</t>
  </si>
  <si>
    <t>Gd Rh2</t>
  </si>
  <si>
    <t>Hf2 Ir</t>
  </si>
  <si>
    <t>Hf2 Mn</t>
  </si>
  <si>
    <t>Hf1.5 Mn1.5</t>
  </si>
  <si>
    <t>Hf2 Os</t>
  </si>
  <si>
    <t>Hf2 Pt</t>
  </si>
  <si>
    <t>Hf2 Rh</t>
  </si>
  <si>
    <t>Hf Zn22</t>
  </si>
  <si>
    <t>Ho4.86 Pd2</t>
  </si>
  <si>
    <t>In Li</t>
  </si>
  <si>
    <t>In Na</t>
  </si>
  <si>
    <t>In2.67 S4</t>
  </si>
  <si>
    <t>In24 S32</t>
  </si>
  <si>
    <t>Zr2 Ir</t>
  </si>
  <si>
    <t>La Ni2</t>
  </si>
  <si>
    <t>La2.67 S4</t>
  </si>
  <si>
    <t>Lu4.86 Pd2</t>
  </si>
  <si>
    <t>Na1.22 Si17</t>
  </si>
  <si>
    <t>Nd Pt2</t>
  </si>
  <si>
    <t>Nd Rh2</t>
  </si>
  <si>
    <t>Nd1.94 S2.91</t>
  </si>
  <si>
    <t>Sc2 Ni</t>
  </si>
  <si>
    <t>Ni Ta5</t>
  </si>
  <si>
    <t>Ti2 Ni</t>
  </si>
  <si>
    <t>Ni2 Yb</t>
  </si>
  <si>
    <t>Os2 Pd</t>
  </si>
  <si>
    <t>Sc2 Pd</t>
  </si>
  <si>
    <t>Pd2 Tb4.86</t>
  </si>
  <si>
    <t>Pd2 Tm4.86</t>
  </si>
  <si>
    <t>Pd2 Y4.86</t>
  </si>
  <si>
    <t>Pr Pt2</t>
  </si>
  <si>
    <t>Pr Rh2</t>
  </si>
  <si>
    <t>Pr Ru2</t>
  </si>
  <si>
    <t>Pr1.94 S2.91</t>
  </si>
  <si>
    <t>Zr2 Pt</t>
  </si>
  <si>
    <t>Zr2 Rh</t>
  </si>
  <si>
    <t>Rh1.75 Zr1.25</t>
  </si>
  <si>
    <t>Zr2.67 S4</t>
  </si>
  <si>
    <t>Zr3 S4</t>
  </si>
  <si>
    <t>Zr Zn22</t>
  </si>
  <si>
    <t>Sc2 Ir</t>
  </si>
  <si>
    <t>In3 Li13</t>
  </si>
  <si>
    <t>Na In</t>
  </si>
  <si>
    <t>Ho Co2</t>
  </si>
  <si>
    <t>Mg2 Pd</t>
  </si>
  <si>
    <t>Pd13 Te3</t>
  </si>
  <si>
    <t>Co2.74 O4</t>
  </si>
  <si>
    <t>Co2.75 O4</t>
  </si>
  <si>
    <t>Co2.77 O4</t>
  </si>
  <si>
    <t>Co2.92 O4</t>
  </si>
  <si>
    <t>Co2.82 O4</t>
  </si>
  <si>
    <t>Co2.83 O4</t>
  </si>
  <si>
    <t>Co2.84 O4</t>
  </si>
  <si>
    <t>Co2.54 O4</t>
  </si>
  <si>
    <t>Co2.57 O4</t>
  </si>
  <si>
    <t>Co2.62 O4</t>
  </si>
  <si>
    <t>Co2.85 O4</t>
  </si>
  <si>
    <t>Co2.87 O4</t>
  </si>
  <si>
    <t>Co2.88 O4</t>
  </si>
  <si>
    <t>Mg In2</t>
  </si>
  <si>
    <t>Am Ni2</t>
  </si>
  <si>
    <t>Am Rh2</t>
  </si>
  <si>
    <t>Si0.991 B0.009</t>
  </si>
  <si>
    <t>Fe Be5</t>
  </si>
  <si>
    <t>Ca Rh2</t>
  </si>
  <si>
    <t>Ca Ir2</t>
  </si>
  <si>
    <t>Sr Pt2</t>
  </si>
  <si>
    <t>Ba Rh2</t>
  </si>
  <si>
    <t>Pr Co2</t>
  </si>
  <si>
    <t>Sm Fe2</t>
  </si>
  <si>
    <t>Si0.9984 P0.0016</t>
  </si>
  <si>
    <t>Pd3 Sb</t>
  </si>
  <si>
    <t>Pt2 Sr</t>
  </si>
  <si>
    <t>Fe3.71 O4</t>
  </si>
  <si>
    <t>Al41 V4</t>
  </si>
  <si>
    <t>Sb6 O13</t>
  </si>
  <si>
    <t>Co2.67 S4</t>
  </si>
  <si>
    <t>Zr Zn21.798</t>
  </si>
  <si>
    <t>Dy Al2</t>
  </si>
  <si>
    <t>Re Be22</t>
  </si>
  <si>
    <t>Sc Co2</t>
  </si>
  <si>
    <t>Th Ru2</t>
  </si>
  <si>
    <t>Th Os2</t>
  </si>
  <si>
    <t>Th Ir2</t>
  </si>
  <si>
    <t>Y Mn2</t>
  </si>
  <si>
    <t>Y Co2</t>
  </si>
  <si>
    <t>Y Ni2</t>
  </si>
  <si>
    <t>Er Al2</t>
  </si>
  <si>
    <t>Gd Fe2</t>
  </si>
  <si>
    <t>K17 In41</t>
  </si>
  <si>
    <t>Zr W2</t>
  </si>
  <si>
    <t>Ga2.667 O4</t>
  </si>
  <si>
    <t>Tb Ni2</t>
  </si>
  <si>
    <t>Ti2 Co0.97</t>
  </si>
  <si>
    <t>Fe2.89 O4.51</t>
  </si>
  <si>
    <t>Dy Co2</t>
  </si>
  <si>
    <t>Pr Mg2</t>
  </si>
  <si>
    <t>Nd Mg2</t>
  </si>
  <si>
    <t>Sb3 O6.5</t>
  </si>
  <si>
    <t>Zr V2</t>
  </si>
  <si>
    <t>Na21.7 Si136</t>
  </si>
  <si>
    <t>Na21.6 Si136</t>
  </si>
  <si>
    <t>Tb Al2</t>
  </si>
  <si>
    <t>Sm Co2</t>
  </si>
  <si>
    <t>Fe21.28 O32</t>
  </si>
  <si>
    <t>K17.78 Si136</t>
  </si>
  <si>
    <t>Ho Fe1.9</t>
  </si>
  <si>
    <t>Pr Fe1.9</t>
  </si>
  <si>
    <t>Gd1.14 Co1.86</t>
  </si>
  <si>
    <t>Na18.98 Si136</t>
  </si>
  <si>
    <t>Cd1.025 Ni0.975</t>
  </si>
  <si>
    <t>Mg37.34 Al61</t>
  </si>
  <si>
    <t>Mg37.9 Al59.5</t>
  </si>
  <si>
    <t>Ca Al2</t>
  </si>
  <si>
    <t>Ba Al2</t>
  </si>
  <si>
    <t>Na22.56 Si136</t>
  </si>
  <si>
    <t>Na17.12 Si136</t>
  </si>
  <si>
    <t>Na18.72 Si136</t>
  </si>
  <si>
    <t>Na7.20 Si136</t>
  </si>
  <si>
    <t>Na11.04 Si136</t>
  </si>
  <si>
    <t>Na1.52 Si136</t>
  </si>
  <si>
    <t>Na23.36 Si136</t>
  </si>
  <si>
    <t>Na25.52 Si136</t>
  </si>
  <si>
    <t>Na20.48 Si136</t>
  </si>
  <si>
    <t>Na16.00 Si136</t>
  </si>
  <si>
    <t>Na14.80 Si136</t>
  </si>
  <si>
    <t>Na2.85 Si17</t>
  </si>
  <si>
    <t>Na2.72 Si17</t>
  </si>
  <si>
    <t>Na2.12 Si17</t>
  </si>
  <si>
    <t>Na1.73 Si17</t>
  </si>
  <si>
    <t>Na1.57 Si17</t>
  </si>
  <si>
    <t>Na1.37 Si17</t>
  </si>
  <si>
    <t>Na1.12 Si17</t>
  </si>
  <si>
    <t>Na1.00 Si17</t>
  </si>
  <si>
    <t>Na0.85 Si17</t>
  </si>
  <si>
    <t>Na0.70 Si17</t>
  </si>
  <si>
    <t>Na0.40 Si17</t>
  </si>
  <si>
    <t>Na0.13 Si17</t>
  </si>
  <si>
    <t>Gd Pd2</t>
  </si>
  <si>
    <t>Si192 O384</t>
  </si>
  <si>
    <t>K8.6 Ge136</t>
  </si>
  <si>
    <t>Er Co2</t>
  </si>
  <si>
    <t>Eu Al2</t>
  </si>
  <si>
    <t>Na2.90 Si136</t>
  </si>
  <si>
    <t>Na5.10 Si136</t>
  </si>
  <si>
    <t>Na8.20 Si136</t>
  </si>
  <si>
    <t>Na14.70 Si136</t>
  </si>
  <si>
    <t>Na24 Si136</t>
  </si>
  <si>
    <t>K24 Ge136</t>
  </si>
  <si>
    <t>Na1.44 Ge136</t>
  </si>
  <si>
    <t>Al7.33 Mg4.36</t>
  </si>
  <si>
    <t>Na6.13 Si34</t>
  </si>
  <si>
    <t>Na1.64 Si34</t>
  </si>
  <si>
    <t>Si0.976 B0.024</t>
  </si>
  <si>
    <t>Er0.95 Co2</t>
  </si>
  <si>
    <t>Au2 Pb0.95</t>
  </si>
  <si>
    <t>I m -3 m</t>
  </si>
  <si>
    <t>Nb6 F15</t>
  </si>
  <si>
    <t>Re3 As7</t>
  </si>
  <si>
    <t>Tl7 Sb2</t>
  </si>
  <si>
    <t>Au Sb3</t>
  </si>
  <si>
    <t>Ta H0.1</t>
  </si>
  <si>
    <t>Ag1.96 S</t>
  </si>
  <si>
    <t>V O0.03</t>
  </si>
  <si>
    <t>Ir3 Ge7</t>
  </si>
  <si>
    <t>V2 T0.24</t>
  </si>
  <si>
    <t>Pt3 In7</t>
  </si>
  <si>
    <t>Ir3 Sn7</t>
  </si>
  <si>
    <t>Ag0.02 Li0.98</t>
  </si>
  <si>
    <t>Au0.3 Nb0.7</t>
  </si>
  <si>
    <t>Ba Sr</t>
  </si>
  <si>
    <t>Be0.67 Co0.33</t>
  </si>
  <si>
    <t>Cd0.15 Gd0.85</t>
  </si>
  <si>
    <t>Cd0.025 Li0.975</t>
  </si>
  <si>
    <t>Cd0.6 Pd0.4</t>
  </si>
  <si>
    <t>Ce0.0045 Fe0.9955</t>
  </si>
  <si>
    <t>Cr0.7 Mo0.3</t>
  </si>
  <si>
    <t>Dy0.75 Mg0.25</t>
  </si>
  <si>
    <t>Fe0.95 Mn0.05</t>
  </si>
  <si>
    <t>Fe0.915 Re0.085</t>
  </si>
  <si>
    <t>Fe0.905 Si0.095</t>
  </si>
  <si>
    <t>Fe0.8 Ti0.2</t>
  </si>
  <si>
    <t>Ag0.49 Cd0.51</t>
  </si>
  <si>
    <t>Mn1.05 Ni0.95</t>
  </si>
  <si>
    <t>Mo Ta</t>
  </si>
  <si>
    <t>Mo0.667 Zr0.333</t>
  </si>
  <si>
    <t>Nb0.8 Pd0.2</t>
  </si>
  <si>
    <t>Nb W</t>
  </si>
  <si>
    <t>Nb Zr</t>
  </si>
  <si>
    <t>Os3 Sn7</t>
  </si>
  <si>
    <t>Ru0.2 V0.8</t>
  </si>
  <si>
    <t>V D0.77</t>
  </si>
  <si>
    <t>Ga7 Ni3</t>
  </si>
  <si>
    <t>In7 Pd3</t>
  </si>
  <si>
    <t>Cr Ga4</t>
  </si>
  <si>
    <t>Cr Mo</t>
  </si>
  <si>
    <t>Cr V</t>
  </si>
  <si>
    <t>Cr W</t>
  </si>
  <si>
    <t>Mn Ga4</t>
  </si>
  <si>
    <t>Pd3 Ga7</t>
  </si>
  <si>
    <t>Pt3 Ga7</t>
  </si>
  <si>
    <t>Nb H0.8</t>
  </si>
  <si>
    <t>Ta H0.2</t>
  </si>
  <si>
    <t>Hf Mo</t>
  </si>
  <si>
    <t>Hf Nb</t>
  </si>
  <si>
    <t>Pt Hg4</t>
  </si>
  <si>
    <t>In0.3 Tl1.7</t>
  </si>
  <si>
    <t>Mo Nb</t>
  </si>
  <si>
    <t>Mo0.96 Nb1.04</t>
  </si>
  <si>
    <t>Mo1.45 Re0.55</t>
  </si>
  <si>
    <t>Mo Tc</t>
  </si>
  <si>
    <t>Mo Ti</t>
  </si>
  <si>
    <t>Mo V</t>
  </si>
  <si>
    <t>Mo W</t>
  </si>
  <si>
    <t>Nb O0.02</t>
  </si>
  <si>
    <t>Nb Ta</t>
  </si>
  <si>
    <t>Nb Ti</t>
  </si>
  <si>
    <t>Nb U</t>
  </si>
  <si>
    <t>Nb V</t>
  </si>
  <si>
    <t>Ni V</t>
  </si>
  <si>
    <t>Pb Sb</t>
  </si>
  <si>
    <t>Re0.866 Ta1.131</t>
  </si>
  <si>
    <t>Ta V</t>
  </si>
  <si>
    <t>Ta W</t>
  </si>
  <si>
    <t>Tc W</t>
  </si>
  <si>
    <t>Ti V</t>
  </si>
  <si>
    <t>V2 D0.96</t>
  </si>
  <si>
    <t>Er1.36 Mg0.64</t>
  </si>
  <si>
    <t>In0.25 Nb0.75</t>
  </si>
  <si>
    <t>In0.2 Ni0.8</t>
  </si>
  <si>
    <t>In7 Pt3</t>
  </si>
  <si>
    <t>In0.25 Tl0.75</t>
  </si>
  <si>
    <t>Nb D0.83</t>
  </si>
  <si>
    <t>Al0.2 Nb0.8</t>
  </si>
  <si>
    <t>Al V</t>
  </si>
  <si>
    <t>As0.2 Pd0.8</t>
  </si>
  <si>
    <t>Be0.9 Co0.1</t>
  </si>
  <si>
    <t>Bi0.35 In0.65</t>
  </si>
  <si>
    <t>Cd0.15 La0.85</t>
  </si>
  <si>
    <t>Cr0.6 Mn0.4</t>
  </si>
  <si>
    <t>Cr0.1 Nb0.9</t>
  </si>
  <si>
    <t>Cr0.7 Re0.3</t>
  </si>
  <si>
    <t>Cr0.91 Si0.09</t>
  </si>
  <si>
    <t>Cs Rb</t>
  </si>
  <si>
    <t>Fe0.9 Ge0.1</t>
  </si>
  <si>
    <t>Fe0.35 Mo0.65</t>
  </si>
  <si>
    <t>Fe0.998 Nb0.002</t>
  </si>
  <si>
    <t>Fe0.985 Os0.015</t>
  </si>
  <si>
    <t>Fe0.96 P0.04</t>
  </si>
  <si>
    <t>Fe0.975 Ta0.025</t>
  </si>
  <si>
    <t>Ge0.1 Nb0.9</t>
  </si>
  <si>
    <t>In6.4 Ni3</t>
  </si>
  <si>
    <t>Mn0.16 Mo0.84</t>
  </si>
  <si>
    <t>Mo0.85 Os0.15</t>
  </si>
  <si>
    <t>Mo0.98 S0.02</t>
  </si>
  <si>
    <t>Mo0.98 Se0.02</t>
  </si>
  <si>
    <t>Mo0.75 Sn0.25</t>
  </si>
  <si>
    <t>Mo0.98 Te0.02</t>
  </si>
  <si>
    <t>Nb0.9875 N0.0125</t>
  </si>
  <si>
    <t>V0.94 N0.06</t>
  </si>
  <si>
    <t>Nb0.94 O0.06</t>
  </si>
  <si>
    <t>Nb0.6 Ru0.4</t>
  </si>
  <si>
    <t>Nb0.973 Sn0.027</t>
  </si>
  <si>
    <t>Pd0.75 Te0.25</t>
  </si>
  <si>
    <t>Pd0.046 W0.954</t>
  </si>
  <si>
    <t>Rh0.15 V0.85</t>
  </si>
  <si>
    <t>V0.98 Si0.02</t>
  </si>
  <si>
    <t>Th0.33 Zr0.67</t>
  </si>
  <si>
    <t>C2 Cl6</t>
  </si>
  <si>
    <t>Ru3 Sn7</t>
  </si>
  <si>
    <t>Al14 Mg13</t>
  </si>
  <si>
    <t>Fe0.909 Sn0.091</t>
  </si>
  <si>
    <t>Ga7 Pt3</t>
  </si>
  <si>
    <t>Fe Zn</t>
  </si>
  <si>
    <t>Ti0.8 V0.2</t>
  </si>
  <si>
    <t>Ti0.7 V0.3</t>
  </si>
  <si>
    <t>Ti0.89 Zr0.11</t>
  </si>
  <si>
    <t>Zr0.90 Ti0.10</t>
  </si>
  <si>
    <t>Ag8 Ca3</t>
  </si>
  <si>
    <t>I a -3 d</t>
  </si>
  <si>
    <t>Ta6 Cl15</t>
  </si>
  <si>
    <t>Zr6 Cl15</t>
  </si>
  <si>
    <t>Ta6 Br15</t>
  </si>
  <si>
    <t>Al4 Ni3</t>
  </si>
  <si>
    <t>Bi4 Rh</t>
  </si>
  <si>
    <t>Ga4 Ni3</t>
  </si>
  <si>
    <t>Ba8 Ge43</t>
  </si>
  <si>
    <t>Rb8 Sn43.96</t>
  </si>
  <si>
    <t>W18</t>
  </si>
  <si>
    <t>O49</t>
  </si>
  <si>
    <t>O2.72</t>
  </si>
  <si>
    <t>O2.90</t>
  </si>
  <si>
    <t>W10</t>
  </si>
  <si>
    <t>O29</t>
  </si>
  <si>
    <t>In</t>
  </si>
  <si>
    <t>W17</t>
  </si>
  <si>
    <t>O47</t>
  </si>
  <si>
    <t>Li2.74</t>
  </si>
  <si>
    <t>Pd5.26</t>
  </si>
  <si>
    <t>Sn</t>
  </si>
  <si>
    <t>Fe3</t>
  </si>
  <si>
    <t>Cd</t>
  </si>
  <si>
    <t>Rh</t>
  </si>
  <si>
    <t>Nb2.25</t>
  </si>
  <si>
    <t>Rh3.75</t>
  </si>
  <si>
    <t>Si72</t>
  </si>
  <si>
    <t>O144</t>
  </si>
  <si>
    <t>Nb22</t>
  </si>
  <si>
    <t>O54</t>
  </si>
  <si>
    <t>Y2.58</t>
  </si>
  <si>
    <t>Cu10</t>
  </si>
  <si>
    <t>Y0.93</t>
  </si>
  <si>
    <t>Cu3.67</t>
  </si>
  <si>
    <t>Cl2</t>
  </si>
  <si>
    <t>Gd</t>
  </si>
  <si>
    <t>Tm2</t>
  </si>
  <si>
    <t>Rb9</t>
  </si>
  <si>
    <t>Sm5</t>
  </si>
  <si>
    <t>Br11</t>
  </si>
  <si>
    <t>Mo2.06</t>
  </si>
  <si>
    <t>As4</t>
  </si>
  <si>
    <t>Tb</t>
  </si>
  <si>
    <t>Ho2</t>
  </si>
  <si>
    <t>Tl4</t>
  </si>
  <si>
    <t>Rh4</t>
  </si>
  <si>
    <t>Si5</t>
  </si>
  <si>
    <t>O6</t>
  </si>
  <si>
    <t>Re3</t>
  </si>
  <si>
    <t>I9</t>
  </si>
  <si>
    <t>I2</t>
  </si>
  <si>
    <t>Pb2</t>
  </si>
  <si>
    <t>U3</t>
  </si>
  <si>
    <t>O8</t>
  </si>
  <si>
    <t>Bi9</t>
  </si>
  <si>
    <t>Mo2</t>
  </si>
  <si>
    <t>Pr2</t>
  </si>
  <si>
    <t>La2</t>
  </si>
  <si>
    <t>Y2</t>
  </si>
  <si>
    <t>Er2</t>
  </si>
  <si>
    <t>Ce</t>
  </si>
  <si>
    <t>Pr</t>
  </si>
  <si>
    <t>Dy</t>
  </si>
  <si>
    <t>Tm</t>
  </si>
  <si>
    <t>Lu</t>
  </si>
  <si>
    <t>Y</t>
  </si>
  <si>
    <t>Pt6</t>
  </si>
  <si>
    <t>S1.836</t>
  </si>
  <si>
    <t>S1.76</t>
  </si>
  <si>
    <t>Eu5</t>
  </si>
  <si>
    <t>Cl11</t>
  </si>
  <si>
    <t>Ag</t>
  </si>
  <si>
    <t>Cl</t>
  </si>
  <si>
    <t>Br</t>
  </si>
  <si>
    <t>Dy5</t>
  </si>
  <si>
    <t>S1.863</t>
  </si>
  <si>
    <t>K4</t>
  </si>
  <si>
    <t>Pb9</t>
  </si>
  <si>
    <t>Rb4</t>
  </si>
  <si>
    <t>Sb5</t>
  </si>
  <si>
    <t>Cu</t>
  </si>
  <si>
    <t>Al</t>
  </si>
  <si>
    <t>Ce3</t>
  </si>
  <si>
    <t>Li7</t>
  </si>
  <si>
    <t>Pt3</t>
  </si>
  <si>
    <t>Ba1.5</t>
  </si>
  <si>
    <t>Sb3</t>
  </si>
  <si>
    <t>N2</t>
  </si>
  <si>
    <t>Ni3</t>
  </si>
  <si>
    <t>S1.765</t>
  </si>
  <si>
    <t>In5.8</t>
  </si>
  <si>
    <t>Ir4</t>
  </si>
  <si>
    <t>Th</t>
  </si>
  <si>
    <t>N6</t>
  </si>
  <si>
    <t>Ge1.85</t>
  </si>
  <si>
    <t>Zn2</t>
  </si>
  <si>
    <t>Tb2</t>
  </si>
  <si>
    <t>Fe1.068</t>
  </si>
  <si>
    <t>Ho5</t>
  </si>
  <si>
    <t>Ge4</t>
  </si>
  <si>
    <t>Ce2</t>
  </si>
  <si>
    <t>Fe1.05</t>
  </si>
  <si>
    <t>Mn5</t>
  </si>
  <si>
    <t>Si3</t>
  </si>
  <si>
    <t>Fe1.11</t>
  </si>
  <si>
    <t>Fe1.12</t>
  </si>
  <si>
    <t>Dy2</t>
  </si>
  <si>
    <t>Cl22.33</t>
  </si>
  <si>
    <t>Np</t>
  </si>
  <si>
    <t>Sc7</t>
  </si>
  <si>
    <t>Cl10</t>
  </si>
  <si>
    <t>Ga4</t>
  </si>
  <si>
    <t>Cr3</t>
  </si>
  <si>
    <t>Fe6</t>
  </si>
  <si>
    <t>Dy3</t>
  </si>
  <si>
    <t>Ni2</t>
  </si>
  <si>
    <t>Br4</t>
  </si>
  <si>
    <t>Pt23.98</t>
  </si>
  <si>
    <t>In18</t>
  </si>
  <si>
    <t>Cr</t>
  </si>
  <si>
    <t>Zr2</t>
  </si>
  <si>
    <t>Eu2</t>
  </si>
  <si>
    <t>Sm10</t>
  </si>
  <si>
    <t>Pd21</t>
  </si>
  <si>
    <t>Gd2</t>
  </si>
  <si>
    <t>V12</t>
  </si>
  <si>
    <t>O26</t>
  </si>
  <si>
    <t>Li8</t>
  </si>
  <si>
    <t>Nb6</t>
  </si>
  <si>
    <t>C5</t>
  </si>
  <si>
    <t>Bk2</t>
  </si>
  <si>
    <t>Ge5</t>
  </si>
  <si>
    <t>Br2</t>
  </si>
  <si>
    <t>Li2</t>
  </si>
  <si>
    <t>V3</t>
  </si>
  <si>
    <t>F5</t>
  </si>
  <si>
    <t>Cr7</t>
  </si>
  <si>
    <t>Se8</t>
  </si>
  <si>
    <t>Ga2</t>
  </si>
  <si>
    <t>Na</t>
  </si>
  <si>
    <t>N3</t>
  </si>
  <si>
    <t>P7</t>
  </si>
  <si>
    <t>D</t>
  </si>
  <si>
    <t>H</t>
  </si>
  <si>
    <t>Cr4.33</t>
  </si>
  <si>
    <t>Te8</t>
  </si>
  <si>
    <t>Yb5</t>
  </si>
  <si>
    <t>Nb7</t>
  </si>
  <si>
    <t>Zr7</t>
  </si>
  <si>
    <t>Mn2.896</t>
  </si>
  <si>
    <t>Al2.427</t>
  </si>
  <si>
    <t>O3.64</t>
  </si>
  <si>
    <t>Tm15</t>
  </si>
  <si>
    <t>S22</t>
  </si>
  <si>
    <t>Ca5</t>
  </si>
  <si>
    <t>Mn3</t>
  </si>
  <si>
    <t>C60</t>
  </si>
  <si>
    <t>U2</t>
  </si>
  <si>
    <t>Te5</t>
  </si>
  <si>
    <t>Ti11</t>
  </si>
  <si>
    <t>Hf2</t>
  </si>
  <si>
    <t>Si32</t>
  </si>
  <si>
    <t>O64</t>
  </si>
  <si>
    <t>Mg5</t>
  </si>
  <si>
    <t>Si6</t>
  </si>
  <si>
    <t>Sc8</t>
  </si>
  <si>
    <t>Rh1.137</t>
  </si>
  <si>
    <t>Rh1.278</t>
  </si>
  <si>
    <t>Rh1.398</t>
  </si>
  <si>
    <t>Rh1.528</t>
  </si>
  <si>
    <t>Rh1.653</t>
  </si>
  <si>
    <t>Rh1.872</t>
  </si>
  <si>
    <t>V14</t>
  </si>
  <si>
    <t>Er4</t>
  </si>
  <si>
    <t>Er6.7</t>
  </si>
  <si>
    <t>I10.5</t>
  </si>
  <si>
    <t>K5</t>
  </si>
  <si>
    <t>Sb4</t>
  </si>
  <si>
    <t>Tm5</t>
  </si>
  <si>
    <t>Cl4</t>
  </si>
  <si>
    <t>V4.64</t>
  </si>
  <si>
    <t>Hf7</t>
  </si>
  <si>
    <t>V0.625</t>
  </si>
  <si>
    <t>V2.724</t>
  </si>
  <si>
    <t>B1.26</t>
  </si>
  <si>
    <t>Bi2</t>
  </si>
  <si>
    <t>B1.375</t>
  </si>
  <si>
    <t>B1.5</t>
  </si>
  <si>
    <t>Ti3</t>
  </si>
  <si>
    <t>Y5</t>
  </si>
  <si>
    <t>Ge2</t>
  </si>
  <si>
    <t>Ta3</t>
  </si>
  <si>
    <t>N5</t>
  </si>
  <si>
    <t>Pt2</t>
  </si>
  <si>
    <t>Si24</t>
  </si>
  <si>
    <t>O48</t>
  </si>
  <si>
    <t>P</t>
  </si>
  <si>
    <t>Si44</t>
  </si>
  <si>
    <t>O88</t>
  </si>
  <si>
    <t>Gd16</t>
  </si>
  <si>
    <t>Sb39</t>
  </si>
  <si>
    <t>Ti45</t>
  </si>
  <si>
    <t>Se16</t>
  </si>
  <si>
    <t>Rb5</t>
  </si>
  <si>
    <t>Tl2</t>
  </si>
  <si>
    <t>Nb12</t>
  </si>
  <si>
    <t>Tb1.069</t>
  </si>
  <si>
    <t>B28</t>
  </si>
  <si>
    <t>Co0.885</t>
  </si>
  <si>
    <t>Al4</t>
  </si>
  <si>
    <t>Li9</t>
  </si>
  <si>
    <t>Al8</t>
  </si>
  <si>
    <t>Al13</t>
  </si>
  <si>
    <t>Os4</t>
  </si>
  <si>
    <t>Ru4</t>
  </si>
  <si>
    <t>Na3.82</t>
  </si>
  <si>
    <t>Cs5</t>
  </si>
  <si>
    <t>Cr5.20</t>
  </si>
  <si>
    <t>Al45</t>
  </si>
  <si>
    <t>O0.997</t>
  </si>
  <si>
    <t>Cu11</t>
  </si>
  <si>
    <t>In9</t>
  </si>
  <si>
    <t>Fe17</t>
  </si>
  <si>
    <t>Th2</t>
  </si>
  <si>
    <t>Ga9</t>
  </si>
  <si>
    <t>Ni13</t>
  </si>
  <si>
    <t>Ga7</t>
  </si>
  <si>
    <t>Rb</t>
  </si>
  <si>
    <t>Mg4</t>
  </si>
  <si>
    <t>Zn7</t>
  </si>
  <si>
    <t>Ni4</t>
  </si>
  <si>
    <t>Pu</t>
  </si>
  <si>
    <t>Ni3.08</t>
  </si>
  <si>
    <t>Ni3.39</t>
  </si>
  <si>
    <t>Co1.93</t>
  </si>
  <si>
    <t>Zn15.04</t>
  </si>
  <si>
    <t>In4</t>
  </si>
  <si>
    <t>Br7</t>
  </si>
  <si>
    <t>Er6</t>
  </si>
  <si>
    <t>I7</t>
  </si>
  <si>
    <t>B4</t>
  </si>
  <si>
    <t>Ni1.875</t>
  </si>
  <si>
    <t>Rb2</t>
  </si>
  <si>
    <t>Sc5</t>
  </si>
  <si>
    <t>Nb4.7</t>
  </si>
  <si>
    <t>Tb5</t>
  </si>
  <si>
    <t>Br8</t>
  </si>
  <si>
    <t>Gd5</t>
  </si>
  <si>
    <t>V1.04</t>
  </si>
  <si>
    <t>W2</t>
  </si>
  <si>
    <t>Zr0.73</t>
  </si>
  <si>
    <t>Cr5.095</t>
  </si>
  <si>
    <t>Co3</t>
  </si>
  <si>
    <t>Co6.84</t>
  </si>
  <si>
    <t>Co6.8</t>
  </si>
  <si>
    <t>Al3.2</t>
  </si>
  <si>
    <t>Mg2.3</t>
  </si>
  <si>
    <t>Ir2.7</t>
  </si>
  <si>
    <t>Ni1.12</t>
  </si>
  <si>
    <t>Ni0.97</t>
  </si>
  <si>
    <t>Ni0.96</t>
  </si>
  <si>
    <t>C22</t>
  </si>
  <si>
    <t>F14</t>
  </si>
  <si>
    <t>Sr4</t>
  </si>
  <si>
    <t>Am2</t>
  </si>
  <si>
    <t>Cf2</t>
  </si>
  <si>
    <t>Cm2</t>
  </si>
  <si>
    <t>Co7</t>
  </si>
  <si>
    <t>Co17</t>
  </si>
  <si>
    <t>Cr5</t>
  </si>
  <si>
    <t>Cr2.67</t>
  </si>
  <si>
    <t>Er</t>
  </si>
  <si>
    <t>Er5</t>
  </si>
  <si>
    <t>Ho3</t>
  </si>
  <si>
    <t>Tb3</t>
  </si>
  <si>
    <t>Si2</t>
  </si>
  <si>
    <t>Ti2.67</t>
  </si>
  <si>
    <t>Cr5.6</t>
  </si>
  <si>
    <t>Pt13</t>
  </si>
  <si>
    <t>Sn2</t>
  </si>
  <si>
    <t>Al9.75</t>
  </si>
  <si>
    <t>Cf</t>
  </si>
  <si>
    <t>Zr5</t>
  </si>
  <si>
    <t>Zn38.92</t>
  </si>
  <si>
    <t>Ce4</t>
  </si>
  <si>
    <t>Ru3</t>
  </si>
  <si>
    <t>Fe4</t>
  </si>
  <si>
    <t>Lu11</t>
  </si>
  <si>
    <t>O6.16</t>
  </si>
  <si>
    <t>Ga3</t>
  </si>
  <si>
    <t>Ca13</t>
  </si>
  <si>
    <t>Al14</t>
  </si>
  <si>
    <t>Al24.412</t>
  </si>
  <si>
    <t>Co8</t>
  </si>
  <si>
    <t>Sn7</t>
  </si>
  <si>
    <t>Ca3</t>
  </si>
  <si>
    <t>Si76</t>
  </si>
  <si>
    <t>O152</t>
  </si>
  <si>
    <t>In7</t>
  </si>
  <si>
    <t>Bi16</t>
  </si>
  <si>
    <t>Ge139.73</t>
  </si>
  <si>
    <t>O339.45</t>
  </si>
  <si>
    <t>Pd7</t>
  </si>
  <si>
    <t>Pd13</t>
  </si>
  <si>
    <t>Li3.49</t>
  </si>
  <si>
    <t>Nd3</t>
  </si>
  <si>
    <t>Fe29</t>
  </si>
  <si>
    <t>Mg1.933</t>
  </si>
  <si>
    <t>Ir3.067</t>
  </si>
  <si>
    <t>Li21.88</t>
  </si>
  <si>
    <t>In8.12</t>
  </si>
  <si>
    <t>I3</t>
  </si>
  <si>
    <t>Cr2.45</t>
  </si>
  <si>
    <t>Fe13</t>
  </si>
  <si>
    <t>O19</t>
  </si>
  <si>
    <t>Pt12</t>
  </si>
  <si>
    <t>B5.86</t>
  </si>
  <si>
    <t>Br6</t>
  </si>
  <si>
    <t>Gd3</t>
  </si>
  <si>
    <t>W25</t>
  </si>
  <si>
    <t>O73</t>
  </si>
  <si>
    <t>B10</t>
  </si>
  <si>
    <t>H14</t>
  </si>
  <si>
    <t>D14</t>
  </si>
  <si>
    <t>Mo9</t>
  </si>
  <si>
    <t>O23</t>
  </si>
  <si>
    <t>O25</t>
  </si>
  <si>
    <t>O2.96</t>
  </si>
  <si>
    <t>Na1.17</t>
  </si>
  <si>
    <t>B8</t>
  </si>
  <si>
    <t>F12</t>
  </si>
  <si>
    <t>Se2.9</t>
  </si>
  <si>
    <t>S5.1</t>
  </si>
  <si>
    <t>Se3.34</t>
  </si>
  <si>
    <t>S4.66</t>
  </si>
  <si>
    <t>Se3.02</t>
  </si>
  <si>
    <t>S4.98</t>
  </si>
  <si>
    <t>Se2.57</t>
  </si>
  <si>
    <t>S5.43</t>
  </si>
  <si>
    <t>Se1.1</t>
  </si>
  <si>
    <t>S6.9</t>
  </si>
  <si>
    <t>Se3.7</t>
  </si>
  <si>
    <t>S4.3</t>
  </si>
  <si>
    <t>Ca2</t>
  </si>
  <si>
    <t>As8</t>
  </si>
  <si>
    <t>S9</t>
  </si>
  <si>
    <t>S4.704</t>
  </si>
  <si>
    <t>Se3.296</t>
  </si>
  <si>
    <t>Np2</t>
  </si>
  <si>
    <t>Cl20</t>
  </si>
  <si>
    <t>B13</t>
  </si>
  <si>
    <t>H19</t>
  </si>
  <si>
    <t>Cs11</t>
  </si>
  <si>
    <t>B2</t>
  </si>
  <si>
    <t>H6</t>
  </si>
  <si>
    <t>Se4.69</t>
  </si>
  <si>
    <t>S3.21</t>
  </si>
  <si>
    <t>Ba3</t>
  </si>
  <si>
    <t>As14</t>
  </si>
  <si>
    <t>Sm11</t>
  </si>
  <si>
    <t>Br24</t>
  </si>
  <si>
    <t>F2</t>
  </si>
  <si>
    <t>Se5</t>
  </si>
  <si>
    <t>B20</t>
  </si>
  <si>
    <t>H26</t>
  </si>
  <si>
    <t>B18</t>
  </si>
  <si>
    <t>H22</t>
  </si>
  <si>
    <t>F4</t>
  </si>
  <si>
    <t>Cu1.9375</t>
  </si>
  <si>
    <t>Pa</t>
  </si>
  <si>
    <t>In2</t>
  </si>
  <si>
    <t>I6</t>
  </si>
  <si>
    <t>B16</t>
  </si>
  <si>
    <t>H20</t>
  </si>
  <si>
    <t>Sb</t>
  </si>
  <si>
    <t>Xe</t>
  </si>
  <si>
    <t>Pd6</t>
  </si>
  <si>
    <t>B9</t>
  </si>
  <si>
    <t>H15</t>
  </si>
  <si>
    <t>Sr2</t>
  </si>
  <si>
    <t>B5</t>
  </si>
  <si>
    <t>H11</t>
  </si>
  <si>
    <t>I10</t>
  </si>
  <si>
    <t>Br10</t>
  </si>
  <si>
    <t>Sb6</t>
  </si>
  <si>
    <t>Ba2</t>
  </si>
  <si>
    <t>Ag3</t>
  </si>
  <si>
    <t>Ir3</t>
  </si>
  <si>
    <t>Pd34</t>
  </si>
  <si>
    <t>Se11</t>
  </si>
  <si>
    <t>Ag2</t>
  </si>
  <si>
    <t>Ho4</t>
  </si>
  <si>
    <t>C7</t>
  </si>
  <si>
    <t>Pr10</t>
  </si>
  <si>
    <t>Lu4</t>
  </si>
  <si>
    <t>Si96</t>
  </si>
  <si>
    <t>O192</t>
  </si>
  <si>
    <t>Se7.68</t>
  </si>
  <si>
    <t>Te0.32</t>
  </si>
  <si>
    <t>Se5.95</t>
  </si>
  <si>
    <t>Te1.05</t>
  </si>
  <si>
    <t>Pr12</t>
  </si>
  <si>
    <t>O22</t>
  </si>
  <si>
    <t>Rb12</t>
  </si>
  <si>
    <t>Si17</t>
  </si>
  <si>
    <t>Y4</t>
  </si>
  <si>
    <t>F16</t>
  </si>
  <si>
    <t>P11</t>
  </si>
  <si>
    <t>F</t>
  </si>
  <si>
    <t>Cu31</t>
  </si>
  <si>
    <t>Re5</t>
  </si>
  <si>
    <t>I8</t>
  </si>
  <si>
    <t>Am</t>
  </si>
  <si>
    <t>Pt5</t>
  </si>
  <si>
    <t>Si12</t>
  </si>
  <si>
    <t>O24</t>
  </si>
  <si>
    <t>Cs3</t>
  </si>
  <si>
    <t>Sb7</t>
  </si>
  <si>
    <t>Sb8</t>
  </si>
  <si>
    <t>Rb3</t>
  </si>
  <si>
    <t>As7</t>
  </si>
  <si>
    <t>C24</t>
  </si>
  <si>
    <t>H12</t>
  </si>
  <si>
    <t>Al9</t>
  </si>
  <si>
    <t>Co2</t>
  </si>
  <si>
    <t>Rh2</t>
  </si>
  <si>
    <t>Na3</t>
  </si>
  <si>
    <t>Ge9</t>
  </si>
  <si>
    <t>Cs4</t>
  </si>
  <si>
    <t>Sn9</t>
  </si>
  <si>
    <t>Cu6</t>
  </si>
  <si>
    <t>Mo5</t>
  </si>
  <si>
    <t>O14</t>
  </si>
  <si>
    <t>Zr0.944</t>
  </si>
  <si>
    <t>Zr0.932</t>
  </si>
  <si>
    <t>Zr0.931</t>
  </si>
  <si>
    <t>Zr0.936</t>
  </si>
  <si>
    <t>Zr0.93</t>
  </si>
  <si>
    <t>Co5</t>
  </si>
  <si>
    <t>Y8</t>
  </si>
  <si>
    <t>Ga30.75</t>
  </si>
  <si>
    <t>Pr5</t>
  </si>
  <si>
    <t>K12</t>
  </si>
  <si>
    <t>Cs52</t>
  </si>
  <si>
    <t>Sn82</t>
  </si>
  <si>
    <t>K51</t>
  </si>
  <si>
    <t>Gd12</t>
  </si>
  <si>
    <t>Tb12</t>
  </si>
  <si>
    <t>Dy12</t>
  </si>
  <si>
    <t>Ho12</t>
  </si>
  <si>
    <t>Er12</t>
  </si>
  <si>
    <t>P14</t>
  </si>
  <si>
    <t>Sr3</t>
  </si>
  <si>
    <t>Hg2</t>
  </si>
  <si>
    <t>Si4</t>
  </si>
  <si>
    <t>Ir2</t>
  </si>
  <si>
    <t>Sb3.93</t>
  </si>
  <si>
    <t>Na2</t>
  </si>
  <si>
    <t>Al20.6</t>
  </si>
  <si>
    <t>Ta22.4</t>
  </si>
  <si>
    <t>K10</t>
  </si>
  <si>
    <t>Tl7</t>
  </si>
  <si>
    <t>C6</t>
  </si>
  <si>
    <t>Cl24.24</t>
  </si>
  <si>
    <t>Cl25.92</t>
  </si>
  <si>
    <t>Cl28.65</t>
  </si>
  <si>
    <t>Cl33.84</t>
  </si>
  <si>
    <t>Ta1.108</t>
  </si>
  <si>
    <t>Cu4.8</t>
  </si>
  <si>
    <t>Cl34</t>
  </si>
  <si>
    <t>C86</t>
  </si>
  <si>
    <t>Cl32.38</t>
  </si>
  <si>
    <t>W4</t>
  </si>
  <si>
    <t>Cl22.15</t>
  </si>
  <si>
    <t>K2</t>
  </si>
  <si>
    <t>F8</t>
  </si>
  <si>
    <t>C80</t>
  </si>
  <si>
    <t>Cl28.15</t>
  </si>
  <si>
    <t>Cl22.09</t>
  </si>
  <si>
    <t>Cl24.21</t>
  </si>
  <si>
    <t>F10</t>
  </si>
  <si>
    <t>Na4</t>
  </si>
  <si>
    <t>C94</t>
  </si>
  <si>
    <t>Cl14</t>
  </si>
  <si>
    <t>As12</t>
  </si>
  <si>
    <t>Cl26.15</t>
  </si>
  <si>
    <t>Cl22.10</t>
  </si>
  <si>
    <t>Se1.97</t>
  </si>
  <si>
    <t>W3</t>
  </si>
  <si>
    <t>Sm6</t>
  </si>
  <si>
    <t>Br13</t>
  </si>
  <si>
    <t>Au6</t>
  </si>
  <si>
    <t>O7.9</t>
  </si>
  <si>
    <t>H2</t>
  </si>
  <si>
    <t>B3</t>
  </si>
  <si>
    <t>Sb9.8</t>
  </si>
  <si>
    <t>S15</t>
  </si>
  <si>
    <t>Te6</t>
  </si>
  <si>
    <t>Cr2</t>
  </si>
  <si>
    <t>Zn6.2</t>
  </si>
  <si>
    <t>Sb4.8</t>
  </si>
  <si>
    <t>Ge2.94</t>
  </si>
  <si>
    <t>Cl17</t>
  </si>
  <si>
    <t>As11</t>
  </si>
  <si>
    <t>C1.97</t>
  </si>
  <si>
    <t>Ru2</t>
  </si>
  <si>
    <t>Lu5</t>
  </si>
  <si>
    <t>Th4</t>
  </si>
  <si>
    <t>Sn5</t>
  </si>
  <si>
    <t>Eu3</t>
  </si>
  <si>
    <t>Pd2</t>
  </si>
  <si>
    <t>Nd5</t>
  </si>
  <si>
    <t>La5</t>
  </si>
  <si>
    <t>Zn6.03</t>
  </si>
  <si>
    <t>D4</t>
  </si>
  <si>
    <t>Si64</t>
  </si>
  <si>
    <t>O128</t>
  </si>
  <si>
    <t>S2.085</t>
  </si>
  <si>
    <t>S2.11</t>
  </si>
  <si>
    <t>S2.066</t>
  </si>
  <si>
    <t>S2.155</t>
  </si>
  <si>
    <t>S2.19</t>
  </si>
  <si>
    <t>Al64.5</t>
  </si>
  <si>
    <t>Cr12.5</t>
  </si>
  <si>
    <t>Si56</t>
  </si>
  <si>
    <t>O112</t>
  </si>
  <si>
    <t>Br12</t>
  </si>
  <si>
    <t>Cl29.30</t>
  </si>
  <si>
    <t>C50</t>
  </si>
  <si>
    <t>Pd1.94</t>
  </si>
  <si>
    <t>Mn122.9</t>
  </si>
  <si>
    <t>Ga137.1</t>
  </si>
  <si>
    <t>Cl32.21</t>
  </si>
  <si>
    <t>Cl32.12</t>
  </si>
  <si>
    <t>Cl24.12</t>
  </si>
  <si>
    <t>B0.184</t>
  </si>
  <si>
    <t>Cl22.55</t>
  </si>
  <si>
    <t>Fe1.95</t>
  </si>
  <si>
    <t>Cl21.67</t>
  </si>
  <si>
    <t>Cl28.70</t>
  </si>
  <si>
    <t>Cl29.40</t>
  </si>
  <si>
    <t>Ta7.3</t>
  </si>
  <si>
    <t>O11.32</t>
  </si>
  <si>
    <t>Po</t>
  </si>
  <si>
    <t>Si1.16</t>
  </si>
  <si>
    <t>Si3.333</t>
  </si>
  <si>
    <t>Ta4</t>
  </si>
  <si>
    <t>Cd2</t>
  </si>
  <si>
    <t>Zr3</t>
  </si>
  <si>
    <t>Al2.5</t>
  </si>
  <si>
    <t>Ti1.5</t>
  </si>
  <si>
    <t>Sn6.97</t>
  </si>
  <si>
    <t>Tm0.76</t>
  </si>
  <si>
    <t>D0.66</t>
  </si>
  <si>
    <t>H0.89</t>
  </si>
  <si>
    <t>D2.88</t>
  </si>
  <si>
    <t>Ge1.891</t>
  </si>
  <si>
    <t>O0.875</t>
  </si>
  <si>
    <t>F0.125</t>
  </si>
  <si>
    <t>Pd3</t>
  </si>
  <si>
    <t>Au1.05</t>
  </si>
  <si>
    <t>Cd0.95</t>
  </si>
  <si>
    <t>Ir1.2</t>
  </si>
  <si>
    <t>Nb0.8</t>
  </si>
  <si>
    <t>Rh1.1</t>
  </si>
  <si>
    <t>Nb0.9</t>
  </si>
  <si>
    <t>Ru25</t>
  </si>
  <si>
    <t>Y44</t>
  </si>
  <si>
    <t>Zn3</t>
  </si>
  <si>
    <t>Bi3</t>
  </si>
  <si>
    <t>Dy44</t>
  </si>
  <si>
    <t>Er44</t>
  </si>
  <si>
    <t>Gd44</t>
  </si>
  <si>
    <t>Ho44</t>
  </si>
  <si>
    <t>Sm44</t>
  </si>
  <si>
    <t>Tb44</t>
  </si>
  <si>
    <t>C0.63</t>
  </si>
  <si>
    <t>I0.95</t>
  </si>
  <si>
    <t>F6.65</t>
  </si>
  <si>
    <t>I0.986</t>
  </si>
  <si>
    <t>F6.9</t>
  </si>
  <si>
    <t>Nb16.8</t>
  </si>
  <si>
    <t>O42</t>
  </si>
  <si>
    <t>Nb8</t>
  </si>
  <si>
    <t>W32</t>
  </si>
  <si>
    <t>O84</t>
  </si>
  <si>
    <t>O2.625</t>
  </si>
  <si>
    <t>Ba4</t>
  </si>
  <si>
    <t>Tb4</t>
  </si>
  <si>
    <t>Rh5</t>
  </si>
  <si>
    <t>Ru11</t>
  </si>
  <si>
    <t>As5</t>
  </si>
  <si>
    <t>Al7</t>
  </si>
  <si>
    <t>Cd7</t>
  </si>
  <si>
    <t>Th6</t>
  </si>
  <si>
    <t>Ga2.7</t>
  </si>
  <si>
    <t>Pt5.3</t>
  </si>
  <si>
    <t>Pt7</t>
  </si>
  <si>
    <t>Zn12</t>
  </si>
  <si>
    <t>Ga5.4</t>
  </si>
  <si>
    <t>Pt10.6</t>
  </si>
  <si>
    <t>Ru5</t>
  </si>
  <si>
    <t>Li13</t>
  </si>
  <si>
    <t>Sc</t>
  </si>
  <si>
    <t>B13.7</t>
  </si>
  <si>
    <t>B7</t>
  </si>
  <si>
    <t>Ca4</t>
  </si>
  <si>
    <t>I11</t>
  </si>
  <si>
    <t>S4.93</t>
  </si>
  <si>
    <t>U0.973</t>
  </si>
  <si>
    <t>Te13</t>
  </si>
  <si>
    <t>K8</t>
  </si>
  <si>
    <t>Pb6.67</t>
  </si>
  <si>
    <t>Hg7</t>
  </si>
  <si>
    <t>Br1.167</t>
  </si>
  <si>
    <t>Bi12</t>
  </si>
  <si>
    <t>Ti2</t>
  </si>
  <si>
    <t>Cl16</t>
  </si>
  <si>
    <t>Br16</t>
  </si>
  <si>
    <t>Zr14</t>
  </si>
  <si>
    <t>P9</t>
  </si>
  <si>
    <t>Si1.04</t>
  </si>
  <si>
    <t>B5.82</t>
  </si>
  <si>
    <t>Mg2</t>
  </si>
  <si>
    <t>Rb0.91</t>
  </si>
  <si>
    <t>S10.5</t>
  </si>
  <si>
    <t>Se1.5</t>
  </si>
  <si>
    <t>Si36</t>
  </si>
  <si>
    <t>O72</t>
  </si>
  <si>
    <t>N0.484</t>
  </si>
  <si>
    <t>As9</t>
  </si>
  <si>
    <t>Au3.25</t>
  </si>
  <si>
    <t>Zn0.75</t>
  </si>
  <si>
    <t>D3</t>
  </si>
  <si>
    <t>Bi6</t>
  </si>
  <si>
    <t>Cl7</t>
  </si>
  <si>
    <t>H3</t>
  </si>
  <si>
    <t>Hf0.951</t>
  </si>
  <si>
    <t>Cu2.86</t>
  </si>
  <si>
    <t>Au3</t>
  </si>
  <si>
    <t>Fe1.15</t>
  </si>
  <si>
    <t>S6.78</t>
  </si>
  <si>
    <t>K3</t>
  </si>
  <si>
    <t>Pb0.98</t>
  </si>
  <si>
    <t>Pb0.828</t>
  </si>
  <si>
    <t>Pb0.866</t>
  </si>
  <si>
    <t>N0.94</t>
  </si>
  <si>
    <t>N0.457</t>
  </si>
  <si>
    <t>Os2</t>
  </si>
  <si>
    <t>Yb2.75</t>
  </si>
  <si>
    <t>O2.2</t>
  </si>
  <si>
    <t>Re6</t>
  </si>
  <si>
    <t>Te15</t>
  </si>
  <si>
    <t>Sm2.75</t>
  </si>
  <si>
    <t>Li3</t>
  </si>
  <si>
    <t>Ca7</t>
  </si>
  <si>
    <t>Ni10</t>
  </si>
  <si>
    <t>Cl6</t>
  </si>
  <si>
    <t>Cl28.68</t>
  </si>
  <si>
    <t>Ti1.67</t>
  </si>
  <si>
    <t>Zn0.96</t>
  </si>
  <si>
    <t>Tc6</t>
  </si>
  <si>
    <t>Cl23.23</t>
  </si>
  <si>
    <t>Zn0.92</t>
  </si>
  <si>
    <t>Cu8</t>
  </si>
  <si>
    <t>Pu5</t>
  </si>
  <si>
    <t>Pu2</t>
  </si>
  <si>
    <t>Sc3</t>
  </si>
  <si>
    <t>Pt4</t>
  </si>
  <si>
    <t>Nb0.92</t>
  </si>
  <si>
    <t>Nb5</t>
  </si>
  <si>
    <t>P0.8</t>
  </si>
  <si>
    <t>Pb4</t>
  </si>
  <si>
    <t>Nb14</t>
  </si>
  <si>
    <t>D1.98</t>
  </si>
  <si>
    <t>Mn7</t>
  </si>
  <si>
    <t>Cm</t>
  </si>
  <si>
    <t>H1.9</t>
  </si>
  <si>
    <t>Mn11</t>
  </si>
  <si>
    <t>Li12</t>
  </si>
  <si>
    <t>Si7</t>
  </si>
  <si>
    <t>Cr0.93</t>
  </si>
  <si>
    <t>Cl1.77</t>
  </si>
  <si>
    <t>Ru3.71</t>
  </si>
  <si>
    <t>Ta5</t>
  </si>
  <si>
    <t>Sc2</t>
  </si>
  <si>
    <t>Cr11</t>
  </si>
  <si>
    <t>Se0.95</t>
  </si>
  <si>
    <t>Co1.94</t>
  </si>
  <si>
    <t>P0.95</t>
  </si>
  <si>
    <t>V4.95</t>
  </si>
  <si>
    <t>Hf5</t>
  </si>
  <si>
    <t>Sb2.85</t>
  </si>
  <si>
    <t>Yb7</t>
  </si>
  <si>
    <t>Cl15</t>
  </si>
  <si>
    <t>Tm7</t>
  </si>
  <si>
    <t>Sb1.96</t>
  </si>
  <si>
    <t>Ba5</t>
  </si>
  <si>
    <t>Sr5</t>
  </si>
  <si>
    <t>Si0.9717</t>
  </si>
  <si>
    <t>C13</t>
  </si>
  <si>
    <t>Ge6</t>
  </si>
  <si>
    <t>S1.96</t>
  </si>
  <si>
    <t>Ce5</t>
  </si>
  <si>
    <t>S0.9</t>
  </si>
  <si>
    <t>Co2.9</t>
  </si>
  <si>
    <t>Ga13</t>
  </si>
  <si>
    <t>Na7</t>
  </si>
  <si>
    <t>Ga39</t>
  </si>
  <si>
    <t>Na22</t>
  </si>
  <si>
    <t>Tm3</t>
  </si>
  <si>
    <t>Er3</t>
  </si>
  <si>
    <t>Na14.8</t>
  </si>
  <si>
    <t>Ni2.7</t>
  </si>
  <si>
    <t>Sr7</t>
  </si>
  <si>
    <t>Al2.91</t>
  </si>
  <si>
    <t>Mn1.09</t>
  </si>
  <si>
    <t>Ir13</t>
  </si>
  <si>
    <t>P4.76</t>
  </si>
  <si>
    <t>Se0.25</t>
  </si>
  <si>
    <t>P4.68</t>
  </si>
  <si>
    <t>Se0.3125</t>
  </si>
  <si>
    <t>Ti10.88</t>
  </si>
  <si>
    <t>Sb7.74</t>
  </si>
  <si>
    <t>Ti10.84</t>
  </si>
  <si>
    <t>Sb7.73</t>
  </si>
  <si>
    <t>Dy13</t>
  </si>
  <si>
    <t>Zn57</t>
  </si>
  <si>
    <t>La3</t>
  </si>
  <si>
    <t>Lu2</t>
  </si>
  <si>
    <t>B0.75</t>
  </si>
  <si>
    <t>Lu3</t>
  </si>
  <si>
    <t>Pr3</t>
  </si>
  <si>
    <t>Cu4</t>
  </si>
  <si>
    <t>Ga3.33</t>
  </si>
  <si>
    <t>V11</t>
  </si>
  <si>
    <t>La7</t>
  </si>
  <si>
    <t>Nd4</t>
  </si>
  <si>
    <t>Nd7</t>
  </si>
  <si>
    <t>Ni3.3</t>
  </si>
  <si>
    <t>Np3</t>
  </si>
  <si>
    <t>Pr7</t>
  </si>
  <si>
    <t>Th5</t>
  </si>
  <si>
    <t>Mn2.99</t>
  </si>
  <si>
    <t>Al9.677</t>
  </si>
  <si>
    <t>Se0.965</t>
  </si>
  <si>
    <t>Sn6</t>
  </si>
  <si>
    <t>Mn0.321</t>
  </si>
  <si>
    <t>Pd0.679</t>
  </si>
  <si>
    <t>Y7</t>
  </si>
  <si>
    <t>Ho4.268</t>
  </si>
  <si>
    <t>Si4.244</t>
  </si>
  <si>
    <t>D1.91</t>
  </si>
  <si>
    <t>D1.9</t>
  </si>
  <si>
    <t>Mn4.6</t>
  </si>
  <si>
    <t>In5</t>
  </si>
  <si>
    <t>Si48</t>
  </si>
  <si>
    <t>O96</t>
  </si>
  <si>
    <t>Al148.2</t>
  </si>
  <si>
    <t>Co50.1</t>
  </si>
  <si>
    <t>Hg8</t>
  </si>
  <si>
    <t>Hg6</t>
  </si>
  <si>
    <t>B2.81</t>
  </si>
  <si>
    <t>Mg0.97</t>
  </si>
  <si>
    <t>B12</t>
  </si>
  <si>
    <t>Ho13</t>
  </si>
  <si>
    <t>Zn58.711</t>
  </si>
  <si>
    <t>C64</t>
  </si>
  <si>
    <t>Hg3</t>
  </si>
  <si>
    <t>Ga0.9</t>
  </si>
  <si>
    <t>Pd2.1</t>
  </si>
  <si>
    <t>Ga0.86</t>
  </si>
  <si>
    <t>Pd2.14</t>
  </si>
  <si>
    <t>Ga0.83</t>
  </si>
  <si>
    <t>Pd2.17</t>
  </si>
  <si>
    <t>Ni2.60</t>
  </si>
  <si>
    <t>Ba7</t>
  </si>
  <si>
    <t>Pu3</t>
  </si>
  <si>
    <t>Cd3</t>
  </si>
  <si>
    <t>In0.1</t>
  </si>
  <si>
    <t>Nb4</t>
  </si>
  <si>
    <t>Fe0.91</t>
  </si>
  <si>
    <t>U0.891</t>
  </si>
  <si>
    <t>U0.916</t>
  </si>
  <si>
    <t>Tm8</t>
  </si>
  <si>
    <t>S11</t>
  </si>
  <si>
    <t>Si1.25</t>
  </si>
  <si>
    <t>Si1.36</t>
  </si>
  <si>
    <t>Si2.7</t>
  </si>
  <si>
    <t>Ge7</t>
  </si>
  <si>
    <t>Li11</t>
  </si>
  <si>
    <t>Ge3.93</t>
  </si>
  <si>
    <t>Ge1.823</t>
  </si>
  <si>
    <t>Ge2.69</t>
  </si>
  <si>
    <t>Ge2.16</t>
  </si>
  <si>
    <t>Si1.41</t>
  </si>
  <si>
    <t>Al6</t>
  </si>
  <si>
    <t>Pb5</t>
  </si>
  <si>
    <t>Cu3.02</t>
  </si>
  <si>
    <t>Sn0.98</t>
  </si>
  <si>
    <t>Ga6.84</t>
  </si>
  <si>
    <t>Ag0.53</t>
  </si>
  <si>
    <t>Cd0.47</t>
  </si>
  <si>
    <t>Al5.6</t>
  </si>
  <si>
    <t>Na9</t>
  </si>
  <si>
    <t>Zn16</t>
  </si>
  <si>
    <t>Lu7</t>
  </si>
  <si>
    <t>B1.94</t>
  </si>
  <si>
    <t>Al5.4</t>
  </si>
  <si>
    <t>Tc3</t>
  </si>
  <si>
    <t>Be</t>
  </si>
  <si>
    <t>Tl5</t>
  </si>
  <si>
    <t>Dy4</t>
  </si>
  <si>
    <t>Te9</t>
  </si>
  <si>
    <t>Ga5.8</t>
  </si>
  <si>
    <t>Ga6</t>
  </si>
  <si>
    <t>Ni6</t>
  </si>
  <si>
    <t>Th3</t>
  </si>
  <si>
    <t>Ag7</t>
  </si>
  <si>
    <t>Na4.95</t>
  </si>
  <si>
    <t>In9.22</t>
  </si>
  <si>
    <t>Al56.14</t>
  </si>
  <si>
    <t>Cr14.29</t>
  </si>
  <si>
    <t>Ge5.56</t>
  </si>
  <si>
    <t>Dy8</t>
  </si>
  <si>
    <t>Si10.8</t>
  </si>
  <si>
    <t>Si11.04</t>
  </si>
  <si>
    <t>U2.67</t>
  </si>
  <si>
    <t>Ga5.33</t>
  </si>
  <si>
    <t>Si1.40</t>
  </si>
  <si>
    <t>Na5</t>
  </si>
  <si>
    <t>Sn13</t>
  </si>
  <si>
    <t>Ti0.917</t>
  </si>
  <si>
    <t>Nb0.083</t>
  </si>
  <si>
    <t>Ti0.879</t>
  </si>
  <si>
    <t>Nb0.121</t>
  </si>
  <si>
    <t>Ti0.836</t>
  </si>
  <si>
    <t>Nb0.164</t>
  </si>
  <si>
    <t>Li1.92</t>
  </si>
  <si>
    <t>Al1.08</t>
  </si>
  <si>
    <t>In27.54</t>
  </si>
  <si>
    <t>Na15</t>
  </si>
  <si>
    <t>Pd27.35</t>
  </si>
  <si>
    <t>Zn99.27</t>
  </si>
  <si>
    <t>Zn4</t>
  </si>
  <si>
    <t>Li0.96</t>
  </si>
  <si>
    <t>Zn3.04</t>
  </si>
  <si>
    <t>Na0.93</t>
  </si>
  <si>
    <t>Li4.096</t>
  </si>
  <si>
    <t>Li4.1</t>
  </si>
  <si>
    <t>Ge11</t>
  </si>
  <si>
    <t>Ca1</t>
  </si>
  <si>
    <t>Pd5.219</t>
  </si>
  <si>
    <t>Pu19</t>
  </si>
  <si>
    <t>W6</t>
  </si>
  <si>
    <t>Gd0.957</t>
  </si>
  <si>
    <t>I14</t>
  </si>
  <si>
    <t>Br14</t>
  </si>
  <si>
    <t>Pd8</t>
  </si>
  <si>
    <t>Sn24</t>
  </si>
  <si>
    <t>Nd2.5</t>
  </si>
  <si>
    <t>Co2.5</t>
  </si>
  <si>
    <t>La2.1</t>
  </si>
  <si>
    <t>Ni2.9</t>
  </si>
  <si>
    <t>Mg1.037</t>
  </si>
  <si>
    <t>Ir0.963</t>
  </si>
  <si>
    <t>Mg1.054</t>
  </si>
  <si>
    <t>Ir0.946</t>
  </si>
  <si>
    <t>Fe0.96</t>
  </si>
  <si>
    <t>Bi0.8</t>
  </si>
  <si>
    <t>Sn1.2</t>
  </si>
  <si>
    <t>Pb0.2</t>
  </si>
  <si>
    <t>Bi0.7</t>
  </si>
  <si>
    <t>In0.3</t>
  </si>
  <si>
    <t>Ga21</t>
  </si>
  <si>
    <t>Pd20.96</t>
  </si>
  <si>
    <t>Zn71.0</t>
  </si>
  <si>
    <t>B6</t>
  </si>
  <si>
    <t>Ge1.75</t>
  </si>
  <si>
    <t>Ge1.86</t>
  </si>
  <si>
    <t>Ge2.667</t>
  </si>
  <si>
    <t>Au7</t>
  </si>
  <si>
    <t>In2.67</t>
  </si>
  <si>
    <t>Pt5.33</t>
  </si>
  <si>
    <t>Pt2.2</t>
  </si>
  <si>
    <t>V0.54</t>
  </si>
  <si>
    <t>Ir0.46</t>
  </si>
  <si>
    <t>Si144</t>
  </si>
  <si>
    <t>O288</t>
  </si>
  <si>
    <t>Ge3.36</t>
  </si>
  <si>
    <t>Ge3.25</t>
  </si>
  <si>
    <t>Al0.939</t>
  </si>
  <si>
    <t>Cu0.987</t>
  </si>
  <si>
    <t>La15</t>
  </si>
  <si>
    <t>Sn15</t>
  </si>
  <si>
    <t>Si11</t>
  </si>
  <si>
    <t>D1.7</t>
  </si>
  <si>
    <t>D0.95</t>
  </si>
  <si>
    <t>D0.98</t>
  </si>
  <si>
    <t>K6</t>
  </si>
  <si>
    <t>Tl17</t>
  </si>
  <si>
    <t>Se0.9228</t>
  </si>
  <si>
    <t>Se0.92</t>
  </si>
  <si>
    <t>Pd4</t>
  </si>
  <si>
    <t>Sn16</t>
  </si>
  <si>
    <t>Ga16</t>
  </si>
  <si>
    <t>P6</t>
  </si>
  <si>
    <t>As6</t>
  </si>
  <si>
    <t>Ga3.57</t>
  </si>
  <si>
    <t>Sm0.98</t>
  </si>
  <si>
    <t>Pd2.054</t>
  </si>
  <si>
    <t>Cd6.589</t>
  </si>
  <si>
    <t>C8</t>
  </si>
  <si>
    <t>B0.988</t>
  </si>
  <si>
    <t>Cr4</t>
  </si>
  <si>
    <t>Nb1.2</t>
  </si>
  <si>
    <t>Sn1.8</t>
  </si>
  <si>
    <t>Bi14</t>
  </si>
  <si>
    <t>Ge0.76</t>
  </si>
  <si>
    <t>Nb3</t>
  </si>
  <si>
    <t>Hf27</t>
  </si>
  <si>
    <t>P16</t>
  </si>
  <si>
    <t>Ti4.5</t>
  </si>
  <si>
    <t>Hg11</t>
  </si>
  <si>
    <t>Ag17</t>
  </si>
  <si>
    <t>Mg54</t>
  </si>
  <si>
    <t>Ga8</t>
  </si>
  <si>
    <t>Zn11</t>
  </si>
  <si>
    <t>Hf54</t>
  </si>
  <si>
    <t>Os17</t>
  </si>
  <si>
    <t>Mg51.04</t>
  </si>
  <si>
    <t>Zn19.8</t>
  </si>
  <si>
    <t>Sn4.92</t>
  </si>
  <si>
    <t>In11</t>
  </si>
  <si>
    <t>Ba11</t>
  </si>
  <si>
    <t>Pd1.8</t>
  </si>
  <si>
    <t>Te1.78</t>
  </si>
  <si>
    <t>Sn11</t>
  </si>
  <si>
    <t>Sr2.85</t>
  </si>
  <si>
    <t>Ga8.45</t>
  </si>
  <si>
    <t>Eu2.88</t>
  </si>
  <si>
    <t>Ga8.36</t>
  </si>
  <si>
    <t>Ga17.81</t>
  </si>
  <si>
    <t>Yb5.34</t>
  </si>
  <si>
    <t>Ca2.6</t>
  </si>
  <si>
    <t>Ga8.8</t>
  </si>
  <si>
    <t>U32</t>
  </si>
  <si>
    <t>O168</t>
  </si>
  <si>
    <t>Si9</t>
  </si>
  <si>
    <t>Sc6</t>
  </si>
  <si>
    <t>B15</t>
  </si>
  <si>
    <t>Si1.68</t>
  </si>
  <si>
    <t>Si1.8</t>
  </si>
  <si>
    <t>Si1.84</t>
  </si>
  <si>
    <t>Si1.817</t>
  </si>
  <si>
    <t>Si1.58</t>
  </si>
  <si>
    <t>Si1.6</t>
  </si>
  <si>
    <t>Mg1.93</t>
  </si>
  <si>
    <t>B14</t>
  </si>
  <si>
    <t>Si1.4</t>
  </si>
  <si>
    <t>Ge3.2</t>
  </si>
  <si>
    <t>Si1.85</t>
  </si>
  <si>
    <t>Si3.5</t>
  </si>
  <si>
    <t>Si3.4</t>
  </si>
  <si>
    <t>Ge1.84</t>
  </si>
  <si>
    <t>Ge1.6</t>
  </si>
  <si>
    <t>Si1.67</t>
  </si>
  <si>
    <t>Si3.6</t>
  </si>
  <si>
    <t>Si1.78</t>
  </si>
  <si>
    <t>Si1.82</t>
  </si>
  <si>
    <t>Cs1.36</t>
  </si>
  <si>
    <t>Y0.97</t>
  </si>
  <si>
    <t>Bi22.4</t>
  </si>
  <si>
    <t>Ni20</t>
  </si>
  <si>
    <t>Ge1.70</t>
  </si>
  <si>
    <t>Ge1.71</t>
  </si>
  <si>
    <t>Ge1.73</t>
  </si>
  <si>
    <t>Au31</t>
  </si>
  <si>
    <t>Mn9</t>
  </si>
  <si>
    <t>Gd1</t>
  </si>
  <si>
    <t>S1.82</t>
  </si>
  <si>
    <t>Te1.80</t>
  </si>
  <si>
    <t>Se1.85</t>
  </si>
  <si>
    <t>Se1.83</t>
  </si>
  <si>
    <t>Sb9</t>
  </si>
  <si>
    <t>Ta2.96</t>
  </si>
  <si>
    <t>P0.96</t>
  </si>
  <si>
    <t>Se1.9</t>
  </si>
  <si>
    <t>Te1.8416</t>
  </si>
  <si>
    <t>S1.9</t>
  </si>
  <si>
    <t>Te1.90</t>
  </si>
  <si>
    <t>H1.98</t>
  </si>
  <si>
    <t>Ni12</t>
  </si>
  <si>
    <t>D0.778</t>
  </si>
  <si>
    <t>Cl2.31</t>
  </si>
  <si>
    <t>Hg19</t>
  </si>
  <si>
    <t>Ag4</t>
  </si>
  <si>
    <t>Mg41</t>
  </si>
  <si>
    <t>Sm9</t>
  </si>
  <si>
    <t>Ni11</t>
  </si>
  <si>
    <t>Zr9</t>
  </si>
  <si>
    <t>Pt11</t>
  </si>
  <si>
    <t>Hg18.84</t>
  </si>
  <si>
    <t>Rb5.47</t>
  </si>
  <si>
    <t>Hf9</t>
  </si>
  <si>
    <t>Zr21</t>
  </si>
  <si>
    <t>Se22</t>
  </si>
  <si>
    <t>O1.25</t>
  </si>
  <si>
    <t>Nb21</t>
  </si>
  <si>
    <t>Ni8.11</t>
  </si>
  <si>
    <t>W1.89</t>
  </si>
  <si>
    <t>Ba9</t>
  </si>
  <si>
    <t>Sm8</t>
  </si>
  <si>
    <t>Se9.84</t>
  </si>
  <si>
    <t>Rb15</t>
  </si>
  <si>
    <t>Hg16</t>
  </si>
  <si>
    <t>Al21</t>
  </si>
  <si>
    <t>Pt8</t>
  </si>
  <si>
    <t>Pu28</t>
  </si>
  <si>
    <t>N0.64</t>
  </si>
  <si>
    <t>Ta1.1</t>
  </si>
  <si>
    <t>O1.05</t>
  </si>
  <si>
    <t>O1.60</t>
  </si>
  <si>
    <t>O2.12</t>
  </si>
  <si>
    <t>Fe0.82</t>
  </si>
  <si>
    <t>Al0.89</t>
  </si>
  <si>
    <t>Mn1.11</t>
  </si>
  <si>
    <t>Al1.1</t>
  </si>
  <si>
    <t>Re0.9</t>
  </si>
  <si>
    <t>Ir1.1</t>
  </si>
  <si>
    <t>Ti0.9</t>
  </si>
  <si>
    <t>Al5</t>
  </si>
  <si>
    <t>Mn1.1</t>
  </si>
  <si>
    <t>Rh1.12</t>
  </si>
  <si>
    <t>V0.88</t>
  </si>
  <si>
    <t>Ru0.8</t>
  </si>
  <si>
    <t>Ta1.2</t>
  </si>
  <si>
    <t>In0.5</t>
  </si>
  <si>
    <t>Pd1.5</t>
  </si>
  <si>
    <t>Fe0.612</t>
  </si>
  <si>
    <t>Ni0.388</t>
  </si>
  <si>
    <t>Hg0.3</t>
  </si>
  <si>
    <t>Pb0.7</t>
  </si>
  <si>
    <t>Pd1.1</t>
  </si>
  <si>
    <t>Mg0.9</t>
  </si>
  <si>
    <t>Cu3.1</t>
  </si>
  <si>
    <t>N1.033</t>
  </si>
  <si>
    <t>Cu3.25</t>
  </si>
  <si>
    <t>N1.083</t>
  </si>
  <si>
    <t>Cu3.40</t>
  </si>
  <si>
    <t>N1.133</t>
  </si>
  <si>
    <t>Cu3.54</t>
  </si>
  <si>
    <t>N1.18</t>
  </si>
  <si>
    <t>Cu3.60</t>
  </si>
  <si>
    <t>N1.20</t>
  </si>
  <si>
    <t>Cu3.75</t>
  </si>
  <si>
    <t>N1.25</t>
  </si>
  <si>
    <t>Fe0.83</t>
  </si>
  <si>
    <t>Al0.88</t>
  </si>
  <si>
    <t>Ga0.91</t>
  </si>
  <si>
    <t>Mo0.96</t>
  </si>
  <si>
    <t>U7.04</t>
  </si>
  <si>
    <t>Cr0.35</t>
  </si>
  <si>
    <t>Mo0.65</t>
  </si>
  <si>
    <t>Cr0.16</t>
  </si>
  <si>
    <t>Mo0.84</t>
  </si>
  <si>
    <t>Cd32</t>
  </si>
  <si>
    <t>Mn0.576</t>
  </si>
  <si>
    <t>Be2</t>
  </si>
  <si>
    <t>Hg5</t>
  </si>
  <si>
    <t>Pb5.9</t>
  </si>
  <si>
    <t>Sr3.5</t>
  </si>
  <si>
    <t>Ca36</t>
  </si>
  <si>
    <t>Sn23</t>
  </si>
  <si>
    <t>Yb36</t>
  </si>
  <si>
    <t>Al1.05</t>
  </si>
  <si>
    <t>Pt2.95</t>
  </si>
  <si>
    <t>Al1.03</t>
  </si>
  <si>
    <t>Pt2.97</t>
  </si>
  <si>
    <t>Al0.98</t>
  </si>
  <si>
    <t>Pt3.02</t>
  </si>
  <si>
    <t>C4</t>
  </si>
  <si>
    <t>Ga4.97</t>
  </si>
  <si>
    <t>Ni2.86</t>
  </si>
  <si>
    <t>Se1.8</t>
  </si>
  <si>
    <t>Te1.8</t>
  </si>
  <si>
    <t>Be4</t>
  </si>
  <si>
    <t>Te1.87</t>
  </si>
  <si>
    <t>Cu2.8</t>
  </si>
  <si>
    <t>Te1.73</t>
  </si>
  <si>
    <t>Se1.836</t>
  </si>
  <si>
    <t>V14.92</t>
  </si>
  <si>
    <t>Sb18</t>
  </si>
  <si>
    <t>Y1.84</t>
  </si>
  <si>
    <t>Se3.17</t>
  </si>
  <si>
    <t>S1.8</t>
  </si>
  <si>
    <t>Fe1.125</t>
  </si>
  <si>
    <t>Cu2.72</t>
  </si>
  <si>
    <t>Cu3.18</t>
  </si>
  <si>
    <t>Er26</t>
  </si>
  <si>
    <t>Ge22.77</t>
  </si>
  <si>
    <t>S1.885</t>
  </si>
  <si>
    <t>Ti2.24</t>
  </si>
  <si>
    <t>In1.76</t>
  </si>
  <si>
    <t>Te3.5</t>
  </si>
  <si>
    <t>S1.91</t>
  </si>
  <si>
    <t>S1.95</t>
  </si>
  <si>
    <t>Te1.9</t>
  </si>
  <si>
    <t>Se0.913</t>
  </si>
  <si>
    <t>Nd17</t>
  </si>
  <si>
    <t>Au36</t>
  </si>
  <si>
    <t>Fe0.997</t>
  </si>
  <si>
    <t>Fe0.987</t>
  </si>
  <si>
    <t>Se0.99</t>
  </si>
  <si>
    <t>Se0.975</t>
  </si>
  <si>
    <t>Se0.963</t>
  </si>
  <si>
    <t>Se0.984</t>
  </si>
  <si>
    <t>Se0.971</t>
  </si>
  <si>
    <t>Se0.983</t>
  </si>
  <si>
    <t>Fe1.087</t>
  </si>
  <si>
    <t>Fe1.1</t>
  </si>
  <si>
    <t>Te1.03</t>
  </si>
  <si>
    <t>U1.1</t>
  </si>
  <si>
    <t>Te28</t>
  </si>
  <si>
    <t>Ce4.8</t>
  </si>
  <si>
    <t>Ga3.2</t>
  </si>
  <si>
    <t>B49.94</t>
  </si>
  <si>
    <t>C1.82</t>
  </si>
  <si>
    <t>Ti1.87</t>
  </si>
  <si>
    <t>B48</t>
  </si>
  <si>
    <t>B50</t>
  </si>
  <si>
    <t>N1.82</t>
  </si>
  <si>
    <t>B50.06</t>
  </si>
  <si>
    <t>N1.87</t>
  </si>
  <si>
    <t>Fe1.04</t>
  </si>
  <si>
    <t>Fe1.01</t>
  </si>
  <si>
    <t>Fe1.324</t>
  </si>
  <si>
    <t>Ti2.841</t>
  </si>
  <si>
    <t>Zn22.159</t>
  </si>
  <si>
    <t>V16</t>
  </si>
  <si>
    <t>N1.5</t>
  </si>
  <si>
    <t>Ca11</t>
  </si>
  <si>
    <t>N8</t>
  </si>
  <si>
    <t>Kr</t>
  </si>
  <si>
    <t>Pb0.986</t>
  </si>
  <si>
    <t>Pb0.97</t>
  </si>
  <si>
    <t>Pb0.95</t>
  </si>
  <si>
    <t>Pb0.958</t>
  </si>
  <si>
    <t>Ti0.992</t>
  </si>
  <si>
    <t>Ti0.928</t>
  </si>
  <si>
    <t>Ti0.912</t>
  </si>
  <si>
    <t>Ti0.936</t>
  </si>
  <si>
    <t>Ti0.924</t>
  </si>
  <si>
    <t>Sn0.912</t>
  </si>
  <si>
    <t>Sn0.904</t>
  </si>
  <si>
    <t>Cr8</t>
  </si>
  <si>
    <t>Co1.9</t>
  </si>
  <si>
    <t>V3.1</t>
  </si>
  <si>
    <t>Cr0.99</t>
  </si>
  <si>
    <t>Cr0.956</t>
  </si>
  <si>
    <t>Fe1.044</t>
  </si>
  <si>
    <t>Cr0.964</t>
  </si>
  <si>
    <t>Fe1.036</t>
  </si>
  <si>
    <t>Ir0.88</t>
  </si>
  <si>
    <t>Mo2.12</t>
  </si>
  <si>
    <t>Mo1.95</t>
  </si>
  <si>
    <t>Os1.05</t>
  </si>
  <si>
    <t>Nb2.7</t>
  </si>
  <si>
    <t>Re3.3</t>
  </si>
  <si>
    <t>Cr0.87</t>
  </si>
  <si>
    <t>Fe1.13</t>
  </si>
  <si>
    <t>Co4</t>
  </si>
  <si>
    <t>Ga12</t>
  </si>
  <si>
    <t>In12</t>
  </si>
  <si>
    <t>Cr0.8</t>
  </si>
  <si>
    <t>Re1.2</t>
  </si>
  <si>
    <t>Fe1.2</t>
  </si>
  <si>
    <t>Re0.8</t>
  </si>
  <si>
    <t>Nb0.94</t>
  </si>
  <si>
    <t>Al0.67</t>
  </si>
  <si>
    <t>Nb1.33</t>
  </si>
  <si>
    <t>Mo1.3</t>
  </si>
  <si>
    <t>Co0.7</t>
  </si>
  <si>
    <t>Cr1.5</t>
  </si>
  <si>
    <t>Os0.5</t>
  </si>
  <si>
    <t>Cr1.33</t>
  </si>
  <si>
    <t>Os0.67</t>
  </si>
  <si>
    <t>Ru0.67</t>
  </si>
  <si>
    <t>Tc1.2</t>
  </si>
  <si>
    <t>Mo1.5</t>
  </si>
  <si>
    <t>Ir0.5</t>
  </si>
  <si>
    <t>Mo1.4</t>
  </si>
  <si>
    <t>Ir0.6</t>
  </si>
  <si>
    <t>Ir0.8</t>
  </si>
  <si>
    <t>Ir0.7</t>
  </si>
  <si>
    <t>Ta1.3</t>
  </si>
  <si>
    <t>Ta1.5</t>
  </si>
  <si>
    <t>W1.4</t>
  </si>
  <si>
    <t>W1.5</t>
  </si>
  <si>
    <t>Zr1.5</t>
  </si>
  <si>
    <t>Mn1.33</t>
  </si>
  <si>
    <t>Mo0.67</t>
  </si>
  <si>
    <t>Mo1.2</t>
  </si>
  <si>
    <t>Os0.8</t>
  </si>
  <si>
    <t>Os0.6</t>
  </si>
  <si>
    <t>Os0.7</t>
  </si>
  <si>
    <t>Mo0.8</t>
  </si>
  <si>
    <t>Mo1.25</t>
  </si>
  <si>
    <t>Ru0.75</t>
  </si>
  <si>
    <t>Ru0.6</t>
  </si>
  <si>
    <t>Mo1.33</t>
  </si>
  <si>
    <t>Tc1.33</t>
  </si>
  <si>
    <t>Mo0.6</t>
  </si>
  <si>
    <t>Tc1.4</t>
  </si>
  <si>
    <t>Nb1.3</t>
  </si>
  <si>
    <t>Nb3.33</t>
  </si>
  <si>
    <t>Pt1.67</t>
  </si>
  <si>
    <t>Rh0.8</t>
  </si>
  <si>
    <t>Rh0.7</t>
  </si>
  <si>
    <t>Ni0.8</t>
  </si>
  <si>
    <t>V1.2</t>
  </si>
  <si>
    <t>V1.3</t>
  </si>
  <si>
    <t>Ni0.7</t>
  </si>
  <si>
    <t>Ta1.4</t>
  </si>
  <si>
    <t>W1.33</t>
  </si>
  <si>
    <t>Pd0.5</t>
  </si>
  <si>
    <t>Ta0.8</t>
  </si>
  <si>
    <t>Zr1.33</t>
  </si>
  <si>
    <t>Re0.67</t>
  </si>
  <si>
    <t>Rh0.6</t>
  </si>
  <si>
    <t>W1.2</t>
  </si>
  <si>
    <t>V1.4</t>
  </si>
  <si>
    <t>Ta0.6</t>
  </si>
  <si>
    <t>Tc1.5</t>
  </si>
  <si>
    <t>W0.5</t>
  </si>
  <si>
    <t>W0.6</t>
  </si>
  <si>
    <t>D1.29</t>
  </si>
  <si>
    <t>D1.95</t>
  </si>
  <si>
    <t>Mo0.9</t>
  </si>
  <si>
    <t>Re1.1</t>
  </si>
  <si>
    <t>Co0.472</t>
  </si>
  <si>
    <t>Cr0.528</t>
  </si>
  <si>
    <t>N0.8</t>
  </si>
  <si>
    <t>Fe1.06</t>
  </si>
  <si>
    <t>Re0.94</t>
  </si>
  <si>
    <t>Re0.88</t>
  </si>
  <si>
    <t>Fe0.94</t>
  </si>
  <si>
    <t>Re1.06</t>
  </si>
  <si>
    <t>Fe1.10</t>
  </si>
  <si>
    <t>Re0.90</t>
  </si>
  <si>
    <t>Re0.99</t>
  </si>
  <si>
    <t>Mn0.481</t>
  </si>
  <si>
    <t>Re0.519</t>
  </si>
  <si>
    <t>Mn0.397</t>
  </si>
  <si>
    <t>Re0.603</t>
  </si>
  <si>
    <t>Mn0.391</t>
  </si>
  <si>
    <t>Re0.609</t>
  </si>
  <si>
    <t>Mn0.795</t>
  </si>
  <si>
    <t>Re0.205</t>
  </si>
  <si>
    <t>Mn0.680</t>
  </si>
  <si>
    <t>Re0.320</t>
  </si>
  <si>
    <t>Mn0.489</t>
  </si>
  <si>
    <t>Re0.511</t>
  </si>
  <si>
    <t>Mn0.57</t>
  </si>
  <si>
    <t>Re0.43</t>
  </si>
  <si>
    <t>Mn0.49</t>
  </si>
  <si>
    <t>Re0.51</t>
  </si>
  <si>
    <t>Mn0.406</t>
  </si>
  <si>
    <t>Re0.594</t>
  </si>
  <si>
    <t>Mn0.383</t>
  </si>
  <si>
    <t>Re0.617</t>
  </si>
  <si>
    <t>Mn0.387</t>
  </si>
  <si>
    <t>Re0.613</t>
  </si>
  <si>
    <t>Ta1.500</t>
  </si>
  <si>
    <t>Ta1.564</t>
  </si>
  <si>
    <t>Ta1.96</t>
  </si>
  <si>
    <t>Al1.04</t>
  </si>
  <si>
    <t>Ta2.623</t>
  </si>
  <si>
    <t>Ta2.846</t>
  </si>
  <si>
    <t>Ta2.84</t>
  </si>
  <si>
    <t>Al0.91</t>
  </si>
  <si>
    <t>Co11.16</t>
  </si>
  <si>
    <t>Cr21.39</t>
  </si>
  <si>
    <t>Co10.25</t>
  </si>
  <si>
    <t>Cr19.75</t>
  </si>
  <si>
    <t>Co11.2</t>
  </si>
  <si>
    <t>Cr18.8</t>
  </si>
  <si>
    <t>Co10.78</t>
  </si>
  <si>
    <t>Cr19.22</t>
  </si>
  <si>
    <t>Co12.9</t>
  </si>
  <si>
    <t>Cr17.1</t>
  </si>
  <si>
    <t>Co13.34</t>
  </si>
  <si>
    <t>Cr17.67</t>
  </si>
  <si>
    <t>Zr0.94</t>
  </si>
  <si>
    <t>O1.99</t>
  </si>
  <si>
    <t>O1.88</t>
  </si>
  <si>
    <t>O1.95</t>
  </si>
  <si>
    <t>O1.96</t>
  </si>
  <si>
    <t>O1.97</t>
  </si>
  <si>
    <t>O1.98</t>
  </si>
  <si>
    <t>Zr0.946</t>
  </si>
  <si>
    <t>Zr0.942</t>
  </si>
  <si>
    <t>Zr0.952</t>
  </si>
  <si>
    <t>Zr0.958</t>
  </si>
  <si>
    <t>Zr0.95</t>
  </si>
  <si>
    <t>Zr0.88</t>
  </si>
  <si>
    <t>O1.78</t>
  </si>
  <si>
    <t>Mn101.5</t>
  </si>
  <si>
    <t>Ga162.5</t>
  </si>
  <si>
    <t>In11.76</t>
  </si>
  <si>
    <t>Bi10</t>
  </si>
  <si>
    <t>Eu11</t>
  </si>
  <si>
    <t>Yb11</t>
  </si>
  <si>
    <t>Mn12</t>
  </si>
  <si>
    <t>O2.7</t>
  </si>
  <si>
    <t>N0.056</t>
  </si>
  <si>
    <t>N0.0760</t>
  </si>
  <si>
    <t>N0.0880</t>
  </si>
  <si>
    <t>N0.0897</t>
  </si>
  <si>
    <t>N0.0935</t>
  </si>
  <si>
    <t>N0.0939</t>
  </si>
  <si>
    <t>N0.0950</t>
  </si>
  <si>
    <t>O2.3</t>
  </si>
  <si>
    <t>D2.25</t>
  </si>
  <si>
    <t>D2.232</t>
  </si>
  <si>
    <t>Si1.0147</t>
  </si>
  <si>
    <t>Ho11</t>
  </si>
  <si>
    <t>Ge10</t>
  </si>
  <si>
    <t>D1.983</t>
  </si>
  <si>
    <t>N0.85</t>
  </si>
  <si>
    <t>Fe16</t>
  </si>
  <si>
    <t>O1.94</t>
  </si>
  <si>
    <t>O1.86</t>
  </si>
  <si>
    <t>O1.68</t>
  </si>
  <si>
    <t>O1.978</t>
  </si>
  <si>
    <t>O1.962</t>
  </si>
  <si>
    <t>O1.9</t>
  </si>
  <si>
    <t>Np68</t>
  </si>
  <si>
    <t>Ge70</t>
  </si>
  <si>
    <t>Sr11</t>
  </si>
  <si>
    <t>Al0.2</t>
  </si>
  <si>
    <t>Au0.8</t>
  </si>
  <si>
    <t>Au0.5</t>
  </si>
  <si>
    <t>Cd1.5</t>
  </si>
  <si>
    <t>Be12</t>
  </si>
  <si>
    <t>Bi0.06</t>
  </si>
  <si>
    <t>In0.94</t>
  </si>
  <si>
    <t>Cd0.93</t>
  </si>
  <si>
    <t>Hg1.07</t>
  </si>
  <si>
    <t>Cd0.35</t>
  </si>
  <si>
    <t>Hg0.65</t>
  </si>
  <si>
    <t>Cd0.55</t>
  </si>
  <si>
    <t>Hg0.45</t>
  </si>
  <si>
    <t>C1.86</t>
  </si>
  <si>
    <t>Dy11</t>
  </si>
  <si>
    <t>Sn10</t>
  </si>
  <si>
    <t>Ga1.15</t>
  </si>
  <si>
    <t>Mn2.85</t>
  </si>
  <si>
    <t>Ga0.35</t>
  </si>
  <si>
    <t>Ni0.65</t>
  </si>
  <si>
    <t>Ga10</t>
  </si>
  <si>
    <t>Hf11</t>
  </si>
  <si>
    <t>Mg12</t>
  </si>
  <si>
    <t>Sc4.89</t>
  </si>
  <si>
    <t>Fe12</t>
  </si>
  <si>
    <t>Ni0.5</t>
  </si>
  <si>
    <t>Al0.5</t>
  </si>
  <si>
    <t>Er11</t>
  </si>
  <si>
    <t>Gd11</t>
  </si>
  <si>
    <t>Sc11</t>
  </si>
  <si>
    <t>Tm11</t>
  </si>
  <si>
    <t>In1.74</t>
  </si>
  <si>
    <t>Pb0.26</t>
  </si>
  <si>
    <t>Sn0.26</t>
  </si>
  <si>
    <t>N2.62</t>
  </si>
  <si>
    <t>Nd11</t>
  </si>
  <si>
    <t>Pr11</t>
  </si>
  <si>
    <t>Pb10</t>
  </si>
  <si>
    <t>Yb11.7</t>
  </si>
  <si>
    <t>Sb9.3</t>
  </si>
  <si>
    <t>Y11</t>
  </si>
  <si>
    <t>Fe8</t>
  </si>
  <si>
    <t>In1.7</t>
  </si>
  <si>
    <t>Li0.3</t>
  </si>
  <si>
    <t>In0.96</t>
  </si>
  <si>
    <t>Mg0.04</t>
  </si>
  <si>
    <t>In0.9</t>
  </si>
  <si>
    <t>Pb0.1</t>
  </si>
  <si>
    <t>In0.85</t>
  </si>
  <si>
    <t>Pb0.15</t>
  </si>
  <si>
    <t>In0.25</t>
  </si>
  <si>
    <t>Pd0.75</t>
  </si>
  <si>
    <t>In0.75</t>
  </si>
  <si>
    <t>Sn0.25</t>
  </si>
  <si>
    <t>In0.8</t>
  </si>
  <si>
    <t>Tl0.2</t>
  </si>
  <si>
    <t>Ta0.5</t>
  </si>
  <si>
    <t>Ge0.45</t>
  </si>
  <si>
    <t>Mn1.55</t>
  </si>
  <si>
    <t>Mn0.88</t>
  </si>
  <si>
    <t>Pd2.87</t>
  </si>
  <si>
    <t>Mn0.9</t>
  </si>
  <si>
    <t>Pd2.9</t>
  </si>
  <si>
    <t>Pd2.88</t>
  </si>
  <si>
    <t>Mn0.89</t>
  </si>
  <si>
    <t>Pd2.89</t>
  </si>
  <si>
    <t>N0.667</t>
  </si>
  <si>
    <t>B0.19</t>
  </si>
  <si>
    <t>La11</t>
  </si>
  <si>
    <t>As2.74</t>
  </si>
  <si>
    <t>Pt20</t>
  </si>
  <si>
    <t>Pu31</t>
  </si>
  <si>
    <t>Rh20</t>
  </si>
  <si>
    <t>Ca31</t>
  </si>
  <si>
    <t>Sn20</t>
  </si>
  <si>
    <t>Np5</t>
  </si>
  <si>
    <t>K0.37</t>
  </si>
  <si>
    <t>Cd5</t>
  </si>
  <si>
    <t>U6</t>
  </si>
  <si>
    <t>Os3</t>
  </si>
  <si>
    <t>W5</t>
  </si>
  <si>
    <t>V0.958</t>
  </si>
  <si>
    <t>Am5</t>
  </si>
  <si>
    <t>Pu6</t>
  </si>
  <si>
    <t>Np6</t>
  </si>
  <si>
    <t>U1.05</t>
  </si>
  <si>
    <t>Tc5</t>
  </si>
  <si>
    <t>Ba4.81</t>
  </si>
  <si>
    <t>V0.96</t>
  </si>
  <si>
    <t>Nb20</t>
  </si>
  <si>
    <t>Si2.97</t>
  </si>
  <si>
    <t>Cu16</t>
  </si>
  <si>
    <t>O14.15</t>
  </si>
  <si>
    <t>B1.1</t>
  </si>
  <si>
    <t>V51.61</t>
  </si>
  <si>
    <t>H1.091</t>
  </si>
  <si>
    <t>D0.64</t>
  </si>
  <si>
    <t>Al10.666</t>
  </si>
  <si>
    <t>Si1.9</t>
  </si>
  <si>
    <t>Re4</t>
  </si>
  <si>
    <t>Ti0.72</t>
  </si>
  <si>
    <t>Ti0.784</t>
  </si>
  <si>
    <t>D2.47</t>
  </si>
  <si>
    <t>D2.465</t>
  </si>
  <si>
    <t>D2.475</t>
  </si>
  <si>
    <t>D2.49</t>
  </si>
  <si>
    <t>D2.48</t>
  </si>
  <si>
    <t>D2.495</t>
  </si>
  <si>
    <t>D2.485</t>
  </si>
  <si>
    <t>D2.5</t>
  </si>
  <si>
    <t>D2.51</t>
  </si>
  <si>
    <t>D2.425</t>
  </si>
  <si>
    <t>D2.46</t>
  </si>
  <si>
    <t>N0.61</t>
  </si>
  <si>
    <t>D0.85</t>
  </si>
  <si>
    <t>Ge1.66</t>
  </si>
  <si>
    <t>Ge1.72</t>
  </si>
  <si>
    <t>V13</t>
  </si>
  <si>
    <t>Ge1.667</t>
  </si>
  <si>
    <t>D2.272</t>
  </si>
  <si>
    <t>D2.268</t>
  </si>
  <si>
    <t>Si1.72</t>
  </si>
  <si>
    <t>Cd0.01</t>
  </si>
  <si>
    <t>Sn0.99</t>
  </si>
  <si>
    <t>Zn22</t>
  </si>
  <si>
    <t>Eu4</t>
  </si>
  <si>
    <t>Si1.693</t>
  </si>
  <si>
    <t>Cd11</t>
  </si>
  <si>
    <t>Si1.5</t>
  </si>
  <si>
    <t>Ge1.67</t>
  </si>
  <si>
    <t>Ge1.56</t>
  </si>
  <si>
    <t>Ge1.5</t>
  </si>
  <si>
    <t>N0.76</t>
  </si>
  <si>
    <t>In0.05</t>
  </si>
  <si>
    <t>Sn0.95</t>
  </si>
  <si>
    <t>Ge1.57</t>
  </si>
  <si>
    <t>Bi0.867</t>
  </si>
  <si>
    <t>In0.133</t>
  </si>
  <si>
    <t>Si1.96</t>
  </si>
  <si>
    <t>Ni15</t>
  </si>
  <si>
    <t>Ge1.82</t>
  </si>
  <si>
    <t>Si1.736</t>
  </si>
  <si>
    <t>V51.6</t>
  </si>
  <si>
    <t>Ge1.8</t>
  </si>
  <si>
    <t>H16</t>
  </si>
  <si>
    <t>Be3</t>
  </si>
  <si>
    <t>Pd16</t>
  </si>
  <si>
    <t>Sn32</t>
  </si>
  <si>
    <t>Pb8</t>
  </si>
  <si>
    <t>Bi7</t>
  </si>
  <si>
    <t>I3.83</t>
  </si>
  <si>
    <t>Sn1.1</t>
  </si>
  <si>
    <t>Ge1.1</t>
  </si>
  <si>
    <t>W1.83</t>
  </si>
  <si>
    <t>Pd25</t>
  </si>
  <si>
    <t>Ag1.5</t>
  </si>
  <si>
    <t>Zn1.5</t>
  </si>
  <si>
    <t>Au10</t>
  </si>
  <si>
    <t>Ag6.48</t>
  </si>
  <si>
    <t>Ga2.52</t>
  </si>
  <si>
    <t>Ga40.392</t>
  </si>
  <si>
    <t>Mo7.396</t>
  </si>
  <si>
    <t>Pd15</t>
  </si>
  <si>
    <t>Mn0.83</t>
  </si>
  <si>
    <t>Si0.11</t>
  </si>
  <si>
    <t>Ce7</t>
  </si>
  <si>
    <t>Ga41</t>
  </si>
  <si>
    <t>P13</t>
  </si>
  <si>
    <t>Zr6</t>
  </si>
  <si>
    <t>I12</t>
  </si>
  <si>
    <t>Tb7</t>
  </si>
  <si>
    <t>Br26</t>
  </si>
  <si>
    <t>Ir2.915</t>
  </si>
  <si>
    <t>Fe0.925</t>
  </si>
  <si>
    <t>Re12</t>
  </si>
  <si>
    <t>P26</t>
  </si>
  <si>
    <t>Ir2.32</t>
  </si>
  <si>
    <t>Se6.74</t>
  </si>
  <si>
    <t>Pd20</t>
  </si>
  <si>
    <t>Te7</t>
  </si>
  <si>
    <t>Ir7</t>
  </si>
  <si>
    <t>Se20.2</t>
  </si>
  <si>
    <t>Cr1.89</t>
  </si>
  <si>
    <t>Cl18</t>
  </si>
  <si>
    <t>Al30</t>
  </si>
  <si>
    <t>Mg23</t>
  </si>
  <si>
    <t>Cl17.742</t>
  </si>
  <si>
    <t>Fe3.2</t>
  </si>
  <si>
    <t>Mo2.1</t>
  </si>
  <si>
    <t>Fe3.3</t>
  </si>
  <si>
    <t>Mn44.1</t>
  </si>
  <si>
    <t>Si8.9</t>
  </si>
  <si>
    <t>Mn45.2</t>
  </si>
  <si>
    <t>Si7.8</t>
  </si>
  <si>
    <t>Mn44.2</t>
  </si>
  <si>
    <t>Ti8.8</t>
  </si>
  <si>
    <t>Si60</t>
  </si>
  <si>
    <t>O120</t>
  </si>
  <si>
    <t>O0.1667</t>
  </si>
  <si>
    <t>U11</t>
  </si>
  <si>
    <t>Ni16</t>
  </si>
  <si>
    <t>Lu20</t>
  </si>
  <si>
    <t>Cd41</t>
  </si>
  <si>
    <t>Ir8</t>
  </si>
  <si>
    <t>Nb0.77</t>
  </si>
  <si>
    <t>N0.357</t>
  </si>
  <si>
    <t>N0.43</t>
  </si>
  <si>
    <t>Ag6</t>
  </si>
  <si>
    <t>P2.54</t>
  </si>
  <si>
    <t>D2.67</t>
  </si>
  <si>
    <t>D8</t>
  </si>
  <si>
    <t>C0.85</t>
  </si>
  <si>
    <t>C0.84</t>
  </si>
  <si>
    <t>N0.91</t>
  </si>
  <si>
    <t>C0.953</t>
  </si>
  <si>
    <t>N0.93</t>
  </si>
  <si>
    <t>N0.95</t>
  </si>
  <si>
    <t>Cr2.01</t>
  </si>
  <si>
    <t>O0.208</t>
  </si>
  <si>
    <t>Mg3</t>
  </si>
  <si>
    <t>Ti5.36</t>
  </si>
  <si>
    <t>Zr0.667</t>
  </si>
  <si>
    <t>V1.005</t>
  </si>
  <si>
    <t>Zr1.05</t>
  </si>
  <si>
    <t>Sc0.93</t>
  </si>
  <si>
    <t>Cr4.14</t>
  </si>
  <si>
    <t>P0.94</t>
  </si>
  <si>
    <t>Bi1.007</t>
  </si>
  <si>
    <t>Se0.993</t>
  </si>
  <si>
    <t>Ni1.055</t>
  </si>
  <si>
    <t>Ti1.083</t>
  </si>
  <si>
    <t>C0.95</t>
  </si>
  <si>
    <t>V1.13</t>
  </si>
  <si>
    <t>V1.156</t>
  </si>
  <si>
    <t>V0.87</t>
  </si>
  <si>
    <t>Ti1.026</t>
  </si>
  <si>
    <t>Co1.67</t>
  </si>
  <si>
    <t>Co1.11</t>
  </si>
  <si>
    <t>N0.5</t>
  </si>
  <si>
    <t>Nb10</t>
  </si>
  <si>
    <t>D0.38</t>
  </si>
  <si>
    <t>D0.5</t>
  </si>
  <si>
    <t>O1.92</t>
  </si>
  <si>
    <t>Bi8</t>
  </si>
  <si>
    <t>Te1.94</t>
  </si>
  <si>
    <t>B0.333</t>
  </si>
  <si>
    <t>C0.667</t>
  </si>
  <si>
    <t>H0.9</t>
  </si>
  <si>
    <t>Ti0.015</t>
  </si>
  <si>
    <t>Ac2</t>
  </si>
  <si>
    <t>Ga4.15</t>
  </si>
  <si>
    <t>Li4.85</t>
  </si>
  <si>
    <t>Tl9</t>
  </si>
  <si>
    <t>In80</t>
  </si>
  <si>
    <t>K39</t>
  </si>
  <si>
    <t>Ce0.5</t>
  </si>
  <si>
    <t>Li5</t>
  </si>
  <si>
    <t>Nd0.5</t>
  </si>
  <si>
    <t>Pr0.5</t>
  </si>
  <si>
    <t>Pm2</t>
  </si>
  <si>
    <t>V1.11</t>
  </si>
  <si>
    <t>Ti1.33</t>
  </si>
  <si>
    <t>Hf1.33</t>
  </si>
  <si>
    <t>Ge2.83</t>
  </si>
  <si>
    <t>Ti0.95</t>
  </si>
  <si>
    <t>Cr0.05</t>
  </si>
  <si>
    <t>Cu3.17</t>
  </si>
  <si>
    <t>Cu0.5</t>
  </si>
  <si>
    <t>Zn0.5</t>
  </si>
  <si>
    <t>Li9.95</t>
  </si>
  <si>
    <t>In5.05</t>
  </si>
  <si>
    <t>V1.1</t>
  </si>
  <si>
    <t>V1.14</t>
  </si>
  <si>
    <t>V1.17</t>
  </si>
  <si>
    <t>F2.94</t>
  </si>
  <si>
    <t>Cu4.14</t>
  </si>
  <si>
    <t>B103.92</t>
  </si>
  <si>
    <t>S1.71</t>
  </si>
  <si>
    <t>B27.76</t>
  </si>
  <si>
    <t>Cl9</t>
  </si>
  <si>
    <t>Ti7.5</t>
  </si>
  <si>
    <t>S12</t>
  </si>
  <si>
    <t>Cr7.55</t>
  </si>
  <si>
    <t>B309.91</t>
  </si>
  <si>
    <t>B13.777</t>
  </si>
  <si>
    <t>C1.484</t>
  </si>
  <si>
    <t>Fe1.062</t>
  </si>
  <si>
    <t>B51.678</t>
  </si>
  <si>
    <t>Zn17</t>
  </si>
  <si>
    <t>Se4.5</t>
  </si>
  <si>
    <t>Hf4</t>
  </si>
  <si>
    <t>B2.5</t>
  </si>
  <si>
    <t>Fe0.974</t>
  </si>
  <si>
    <t>P2.65</t>
  </si>
  <si>
    <t>Sn3.8</t>
  </si>
  <si>
    <t>Cu2.34</t>
  </si>
  <si>
    <t>B105</t>
  </si>
  <si>
    <t>B305.51</t>
  </si>
  <si>
    <t>Si8.443</t>
  </si>
  <si>
    <t>Zr3.75</t>
  </si>
  <si>
    <t>Se6</t>
  </si>
  <si>
    <t>W7.08</t>
  </si>
  <si>
    <t>B31</t>
  </si>
  <si>
    <t>Fe0.942</t>
  </si>
  <si>
    <t>B51</t>
  </si>
  <si>
    <t>B11.15</t>
  </si>
  <si>
    <t>C2.85</t>
  </si>
  <si>
    <t>B6.5</t>
  </si>
  <si>
    <t>B25.65</t>
  </si>
  <si>
    <t>B315.6</t>
  </si>
  <si>
    <t>Sc3.95</t>
  </si>
  <si>
    <t>B311.9</t>
  </si>
  <si>
    <t>Sc4.88</t>
  </si>
  <si>
    <t>B310.2</t>
  </si>
  <si>
    <t>Hf6.22</t>
  </si>
  <si>
    <t>B11.72</t>
  </si>
  <si>
    <t>C3.28</t>
  </si>
  <si>
    <t>O0.76</t>
  </si>
  <si>
    <t>Se0.94</t>
  </si>
  <si>
    <t>B12.93</t>
  </si>
  <si>
    <t>O0.787</t>
  </si>
  <si>
    <t>O0.831</t>
  </si>
  <si>
    <t>O0.839</t>
  </si>
  <si>
    <t>Br9</t>
  </si>
  <si>
    <t>B4.026</t>
  </si>
  <si>
    <t>B4.027</t>
  </si>
  <si>
    <t>Ti5.5</t>
  </si>
  <si>
    <t>N1.29</t>
  </si>
  <si>
    <t>Ti8.2</t>
  </si>
  <si>
    <t>N2.333</t>
  </si>
  <si>
    <t>B51.74</t>
  </si>
  <si>
    <t>V0.8</t>
  </si>
  <si>
    <t>B52.23</t>
  </si>
  <si>
    <t>V0.316</t>
  </si>
  <si>
    <t>Cu0.93</t>
  </si>
  <si>
    <t>B25.98</t>
  </si>
  <si>
    <t>C2.66</t>
  </si>
  <si>
    <t>Li2.35</t>
  </si>
  <si>
    <t>Li2.24</t>
  </si>
  <si>
    <t>Sn4.008</t>
  </si>
  <si>
    <t>P2.92</t>
  </si>
  <si>
    <t>Pr1.126</t>
  </si>
  <si>
    <t>Cu9</t>
  </si>
  <si>
    <t>C0.59</t>
  </si>
  <si>
    <t>Mg17</t>
  </si>
  <si>
    <t>Be17</t>
  </si>
  <si>
    <t>Co19</t>
  </si>
  <si>
    <t>Sc1.37</t>
  </si>
  <si>
    <t>Fe6.8</t>
  </si>
  <si>
    <t>Nb6.2</t>
  </si>
  <si>
    <t>Ga14</t>
  </si>
  <si>
    <t>Se0.3</t>
  </si>
  <si>
    <t>B38.22</t>
  </si>
  <si>
    <t>Pb0.05</t>
  </si>
  <si>
    <t>Bi0.95</t>
  </si>
  <si>
    <t>Ce2.33</t>
  </si>
  <si>
    <t>Fe16.34</t>
  </si>
  <si>
    <t>Fe16.33</t>
  </si>
  <si>
    <t>Ce1.125</t>
  </si>
  <si>
    <t>Fe8.25</t>
  </si>
  <si>
    <t>Co6</t>
  </si>
  <si>
    <t>Ta7</t>
  </si>
  <si>
    <t>U1.5</t>
  </si>
  <si>
    <t>Co7.5</t>
  </si>
  <si>
    <t>Co7.81</t>
  </si>
  <si>
    <t>W5.19</t>
  </si>
  <si>
    <t>Cr13</t>
  </si>
  <si>
    <t>Fe14</t>
  </si>
  <si>
    <t>Gd2.33</t>
  </si>
  <si>
    <t>Fe6.5</t>
  </si>
  <si>
    <t>Nb6.5</t>
  </si>
  <si>
    <t>Nd2.33</t>
  </si>
  <si>
    <t>Pr2.33</t>
  </si>
  <si>
    <t>Sm2.33</t>
  </si>
  <si>
    <t>Gd0.5</t>
  </si>
  <si>
    <t>Rh7</t>
  </si>
  <si>
    <t>Nb5.19</t>
  </si>
  <si>
    <t>Zn7.81</t>
  </si>
  <si>
    <t>Ni6.5</t>
  </si>
  <si>
    <t>Ta6.5</t>
  </si>
  <si>
    <t>Sc2.055</t>
  </si>
  <si>
    <t>Yb1.5</t>
  </si>
  <si>
    <t>P0.79</t>
  </si>
  <si>
    <t>Ru9</t>
  </si>
  <si>
    <t>Ce16</t>
  </si>
  <si>
    <t>Co6.3</t>
  </si>
  <si>
    <t>Nb6.7</t>
  </si>
  <si>
    <t>Al10</t>
  </si>
  <si>
    <t>Nb0.84</t>
  </si>
  <si>
    <t>W1.18</t>
  </si>
  <si>
    <t>Au0.4</t>
  </si>
  <si>
    <t>Bi0.6</t>
  </si>
  <si>
    <t>Al0.71</t>
  </si>
  <si>
    <t>Zn0.29</t>
  </si>
  <si>
    <t>K21.33</t>
  </si>
  <si>
    <t>In39.67</t>
  </si>
  <si>
    <t>Sb48</t>
  </si>
  <si>
    <t>C2.667</t>
  </si>
  <si>
    <t>Ni0.98</t>
  </si>
  <si>
    <t>O0.81</t>
  </si>
  <si>
    <t>O0.97</t>
  </si>
  <si>
    <t>O0.96</t>
  </si>
  <si>
    <t>Sm1.39</t>
  </si>
  <si>
    <t>Co4.04</t>
  </si>
  <si>
    <t>Sm0.93</t>
  </si>
  <si>
    <t>Co2.69</t>
  </si>
  <si>
    <t>S0.620</t>
  </si>
  <si>
    <t>B25</t>
  </si>
  <si>
    <t>Mg17.54</t>
  </si>
  <si>
    <t>B305.6</t>
  </si>
  <si>
    <t>B10.3</t>
  </si>
  <si>
    <t>P1.94</t>
  </si>
  <si>
    <t>P1.93</t>
  </si>
  <si>
    <t>P1.8</t>
  </si>
  <si>
    <t>Sb2.17</t>
  </si>
  <si>
    <t>Te0.83</t>
  </si>
  <si>
    <t>Zn17.45</t>
  </si>
  <si>
    <t>C1.99</t>
  </si>
  <si>
    <t>B12.88</t>
  </si>
  <si>
    <t>Bi0.92</t>
  </si>
  <si>
    <t>Sb0.08</t>
  </si>
  <si>
    <t>Bi0.9</t>
  </si>
  <si>
    <t>Sb0.1</t>
  </si>
  <si>
    <t>Bi0.88</t>
  </si>
  <si>
    <t>Sb0.12</t>
  </si>
  <si>
    <t>Bi0.86</t>
  </si>
  <si>
    <t>Sb0.14</t>
  </si>
  <si>
    <t>Bi0.84</t>
  </si>
  <si>
    <t>Sb0.16</t>
  </si>
  <si>
    <t>Bi0.80</t>
  </si>
  <si>
    <t>Sb0.20</t>
  </si>
  <si>
    <t>Ta1.08</t>
  </si>
  <si>
    <t>Te4.46</t>
  </si>
  <si>
    <t>Te4.5</t>
  </si>
  <si>
    <t>B44.8</t>
  </si>
  <si>
    <t>Ti1.9</t>
  </si>
  <si>
    <t>Ti1.904</t>
  </si>
  <si>
    <t>Ti1.85</t>
  </si>
  <si>
    <t>Ti1.86</t>
  </si>
  <si>
    <t>Ti1.886</t>
  </si>
  <si>
    <t>Ti1.878</t>
  </si>
  <si>
    <t>O1.49</t>
  </si>
  <si>
    <t>O1.51</t>
  </si>
  <si>
    <t>F15</t>
  </si>
  <si>
    <t>Mo15</t>
  </si>
  <si>
    <t>Se19</t>
  </si>
  <si>
    <t>Ca14</t>
  </si>
  <si>
    <t>Si19</t>
  </si>
  <si>
    <t>Na8</t>
  </si>
  <si>
    <t>Cd6</t>
  </si>
  <si>
    <t>Au8</t>
  </si>
  <si>
    <t>Mg21</t>
  </si>
  <si>
    <t>Zn25</t>
  </si>
  <si>
    <t>Re25</t>
  </si>
  <si>
    <t>Mg13</t>
  </si>
  <si>
    <t>Hf21</t>
  </si>
  <si>
    <t>Mn25</t>
  </si>
  <si>
    <t>Ti21</t>
  </si>
  <si>
    <t>Sb3.33</t>
  </si>
  <si>
    <t>Zn5.92</t>
  </si>
  <si>
    <t>Cd12.73</t>
  </si>
  <si>
    <t>Fe1.766</t>
  </si>
  <si>
    <t>Tl11</t>
  </si>
  <si>
    <t>Rb8</t>
  </si>
  <si>
    <t>Zn3.83</t>
  </si>
  <si>
    <t>Zn3.89</t>
  </si>
  <si>
    <t>Zn3.878</t>
  </si>
  <si>
    <t>Fe1.92</t>
  </si>
  <si>
    <t>Fe1.984</t>
  </si>
  <si>
    <t>Fe1.957</t>
  </si>
  <si>
    <t>Fe1.987</t>
  </si>
  <si>
    <t>Cs8</t>
  </si>
  <si>
    <t>Ga11</t>
  </si>
  <si>
    <t>Zn3.09</t>
  </si>
  <si>
    <t>Sb2.5</t>
  </si>
  <si>
    <t>Zn3.88</t>
  </si>
  <si>
    <t>Zn5.38</t>
  </si>
  <si>
    <t>Zn5.64</t>
  </si>
  <si>
    <t>Cu51</t>
  </si>
  <si>
    <t>Hf14</t>
  </si>
  <si>
    <t>Ag3.63</t>
  </si>
  <si>
    <t>Ta1.52</t>
  </si>
  <si>
    <t>O3.12</t>
  </si>
  <si>
    <t>Au50.82</t>
  </si>
  <si>
    <t>Ho14</t>
  </si>
  <si>
    <t>Au51</t>
  </si>
  <si>
    <t>U14</t>
  </si>
  <si>
    <t>Ce14</t>
  </si>
  <si>
    <t>Cu50.92</t>
  </si>
  <si>
    <t>Th14</t>
  </si>
  <si>
    <t>Dy14</t>
  </si>
  <si>
    <t>Ag51</t>
  </si>
  <si>
    <t>Er14</t>
  </si>
  <si>
    <t>Gd14</t>
  </si>
  <si>
    <t>La14</t>
  </si>
  <si>
    <t>Pr14</t>
  </si>
  <si>
    <t>Pu14</t>
  </si>
  <si>
    <t>Sm14</t>
  </si>
  <si>
    <t>Tb14</t>
  </si>
  <si>
    <t>Y14</t>
  </si>
  <si>
    <t>Cd51</t>
  </si>
  <si>
    <t>Hg51</t>
  </si>
  <si>
    <t>Eu14</t>
  </si>
  <si>
    <t>Yb14</t>
  </si>
  <si>
    <t>Sr14</t>
  </si>
  <si>
    <t>Y13.28</t>
  </si>
  <si>
    <t>Cu50.16</t>
  </si>
  <si>
    <t>Cu7.57</t>
  </si>
  <si>
    <t>Hg3.6</t>
  </si>
  <si>
    <t>Na0.71</t>
  </si>
  <si>
    <t>Ge3.08</t>
  </si>
  <si>
    <t>Ge3.24</t>
  </si>
  <si>
    <t>Ag50.94</t>
  </si>
  <si>
    <t>U7</t>
  </si>
  <si>
    <t>Te12</t>
  </si>
  <si>
    <t>Co9.2</t>
  </si>
  <si>
    <t>Th7</t>
  </si>
  <si>
    <t>Se12</t>
  </si>
  <si>
    <t>Rb6</t>
  </si>
  <si>
    <t>Cr12</t>
  </si>
  <si>
    <t>Ac</t>
  </si>
  <si>
    <t>Rh12</t>
  </si>
  <si>
    <t>Rh10.5</t>
  </si>
  <si>
    <t>Pr1.29</t>
  </si>
  <si>
    <t>Si13</t>
  </si>
  <si>
    <t>Cu0.87</t>
  </si>
  <si>
    <t>Co3.11</t>
  </si>
  <si>
    <t>S19</t>
  </si>
  <si>
    <t>Ag9.01</t>
  </si>
  <si>
    <t>Mg36.81</t>
  </si>
  <si>
    <t>Ag9.05</t>
  </si>
  <si>
    <t>Mg36.72</t>
  </si>
  <si>
    <t>Gd4</t>
  </si>
  <si>
    <t>Tm4</t>
  </si>
  <si>
    <t>Yb4</t>
  </si>
  <si>
    <t>Es</t>
  </si>
  <si>
    <t>Mg6</t>
  </si>
  <si>
    <t>Si3.3</t>
  </si>
  <si>
    <t>Gd6</t>
  </si>
  <si>
    <t>Co4.83</t>
  </si>
  <si>
    <t>S20</t>
  </si>
  <si>
    <t>C78</t>
  </si>
  <si>
    <t>Co4.5</t>
  </si>
  <si>
    <t>Al4.354</t>
  </si>
  <si>
    <t>Mn1.006</t>
  </si>
  <si>
    <t>Au0.987</t>
  </si>
  <si>
    <t>Cd4.07</t>
  </si>
  <si>
    <t>Au0.975</t>
  </si>
  <si>
    <t>Cd4.088</t>
  </si>
  <si>
    <t>Co4.85</t>
  </si>
  <si>
    <t>Co4.86</t>
  </si>
  <si>
    <t>Rh0.79</t>
  </si>
  <si>
    <t>Be5.11</t>
  </si>
  <si>
    <t>Cs7</t>
  </si>
  <si>
    <t>Hf0.92</t>
  </si>
  <si>
    <t>D0.65</t>
  </si>
  <si>
    <t>Cu10.52</t>
  </si>
  <si>
    <t>N0.83</t>
  </si>
  <si>
    <t>B0.9</t>
  </si>
  <si>
    <t>Te0.67</t>
  </si>
  <si>
    <t>C0.98</t>
  </si>
  <si>
    <t>Ni1.78</t>
  </si>
  <si>
    <t>Se0.66</t>
  </si>
  <si>
    <t>Co0.79</t>
  </si>
  <si>
    <t>Co0.77</t>
  </si>
  <si>
    <t>Be5.13</t>
  </si>
  <si>
    <t>Fe0.79</t>
  </si>
  <si>
    <t>Fe0.67</t>
  </si>
  <si>
    <t>Be6.67</t>
  </si>
  <si>
    <t>Ir0.79</t>
  </si>
  <si>
    <t>Ir2.33</t>
  </si>
  <si>
    <t>Be15.33</t>
  </si>
  <si>
    <t>Os2.33</t>
  </si>
  <si>
    <t>Os0.79</t>
  </si>
  <si>
    <t>Rh2.33</t>
  </si>
  <si>
    <t>Ru2.33</t>
  </si>
  <si>
    <t>Be5.33</t>
  </si>
  <si>
    <t>N0.9</t>
  </si>
  <si>
    <t>Mg0.3</t>
  </si>
  <si>
    <t>Sn1.7</t>
  </si>
  <si>
    <t>Ag0.04</t>
  </si>
  <si>
    <t>Sn0.96</t>
  </si>
  <si>
    <t>Mn6.3</t>
  </si>
  <si>
    <t>Fe1.52</t>
  </si>
  <si>
    <t>Be17.48</t>
  </si>
  <si>
    <t>Mn1.99</t>
  </si>
  <si>
    <t>As0.967</t>
  </si>
  <si>
    <t>Ag4.53</t>
  </si>
  <si>
    <t>Mn1.9</t>
  </si>
  <si>
    <t>As0.933</t>
  </si>
  <si>
    <t>Lu8</t>
  </si>
  <si>
    <t>La4</t>
  </si>
  <si>
    <t>La16</t>
  </si>
  <si>
    <t>Ag2.16</t>
  </si>
  <si>
    <t>Ga0.84</t>
  </si>
  <si>
    <t>Tl27</t>
  </si>
  <si>
    <t>Cs15</t>
  </si>
  <si>
    <t>Fe25</t>
  </si>
  <si>
    <t>Fe0.985</t>
  </si>
  <si>
    <t>Fe0.975</t>
  </si>
  <si>
    <t>Ni18.06</t>
  </si>
  <si>
    <t>Ge11.87</t>
  </si>
  <si>
    <t>Ga2.83</t>
  </si>
  <si>
    <t>Sm1.06</t>
  </si>
  <si>
    <t>Si58</t>
  </si>
  <si>
    <t>Cd4.43</t>
  </si>
  <si>
    <t>Sm1.11</t>
  </si>
  <si>
    <t>Zn11.77</t>
  </si>
  <si>
    <t>O0.5</t>
  </si>
  <si>
    <t>Li2.94</t>
  </si>
  <si>
    <t>Ta0.703</t>
  </si>
  <si>
    <t>O1.65</t>
  </si>
  <si>
    <t>Si1.63</t>
  </si>
  <si>
    <t>Ge1.26</t>
  </si>
  <si>
    <t>Ge1.59</t>
  </si>
  <si>
    <t>Cd141</t>
  </si>
  <si>
    <t>Na26</t>
  </si>
  <si>
    <t>K7</t>
  </si>
  <si>
    <t>Hg31</t>
  </si>
  <si>
    <t>Be1.0926</t>
  </si>
  <si>
    <t>Li2.92</t>
  </si>
  <si>
    <t>Ag5</t>
  </si>
  <si>
    <t>Be5</t>
  </si>
  <si>
    <t>Bi0.55</t>
  </si>
  <si>
    <t>In0.45</t>
  </si>
  <si>
    <t>Bk</t>
  </si>
  <si>
    <t>Ce0.91</t>
  </si>
  <si>
    <t>Co5.36</t>
  </si>
  <si>
    <t>Ir5</t>
  </si>
  <si>
    <t>Co5.67</t>
  </si>
  <si>
    <t>Gd0.67</t>
  </si>
  <si>
    <t>Co5.5</t>
  </si>
  <si>
    <t>Ho0.75</t>
  </si>
  <si>
    <t>Cu5.38</t>
  </si>
  <si>
    <t>Yb0.82</t>
  </si>
  <si>
    <t>Pu0.75</t>
  </si>
  <si>
    <t>Zr2.25</t>
  </si>
  <si>
    <t>Al0.9</t>
  </si>
  <si>
    <t>Ga7.88</t>
  </si>
  <si>
    <t>Yb2.98</t>
  </si>
  <si>
    <t>Hg0.1</t>
  </si>
  <si>
    <t>Sn0.9</t>
  </si>
  <si>
    <t>Si1.7</t>
  </si>
  <si>
    <t>Zr4</t>
  </si>
  <si>
    <t>Cd31</t>
  </si>
  <si>
    <t>Ho0.82</t>
  </si>
  <si>
    <t>Dy0.78</t>
  </si>
  <si>
    <t>Cu5.44</t>
  </si>
  <si>
    <t>Gd0.78</t>
  </si>
  <si>
    <t>Y0.78</t>
  </si>
  <si>
    <t>La0.98</t>
  </si>
  <si>
    <t>Ni5.03</t>
  </si>
  <si>
    <t>Si1.76</t>
  </si>
  <si>
    <t>In0.2</t>
  </si>
  <si>
    <t>Sn0.8</t>
  </si>
  <si>
    <t>In0.1818</t>
  </si>
  <si>
    <t>Sn0.8182</t>
  </si>
  <si>
    <t>Ca0.87</t>
  </si>
  <si>
    <t>Zn5.26</t>
  </si>
  <si>
    <t>Ca0.96</t>
  </si>
  <si>
    <t>Zn5.08</t>
  </si>
  <si>
    <t>Cd0.5</t>
  </si>
  <si>
    <t>Sb0.5</t>
  </si>
  <si>
    <t>Cu5.25</t>
  </si>
  <si>
    <t>Dy0.75</t>
  </si>
  <si>
    <t>U0.99</t>
  </si>
  <si>
    <t>Zr2.01</t>
  </si>
  <si>
    <t>Co5.096</t>
  </si>
  <si>
    <t>Ni5.11</t>
  </si>
  <si>
    <t>Ga2.32</t>
  </si>
  <si>
    <t>Ga2.356</t>
  </si>
  <si>
    <t>Nd0.82</t>
  </si>
  <si>
    <t>La0.983</t>
  </si>
  <si>
    <t>Ni5.034</t>
  </si>
  <si>
    <t>Ba0.8</t>
  </si>
  <si>
    <t>Ag5.39</t>
  </si>
  <si>
    <t>Ca0.956</t>
  </si>
  <si>
    <t>Ga2.26</t>
  </si>
  <si>
    <t>Nb0.986</t>
  </si>
  <si>
    <t>Nb0.943</t>
  </si>
  <si>
    <t>Nb0.909</t>
  </si>
  <si>
    <t>Nb0.878</t>
  </si>
  <si>
    <t>Nb0.869</t>
  </si>
  <si>
    <t>Nb0.864</t>
  </si>
  <si>
    <t>Nb0.857</t>
  </si>
  <si>
    <t>Nb0.854</t>
  </si>
  <si>
    <t>Nb0.848</t>
  </si>
  <si>
    <t>Nb0.849</t>
  </si>
  <si>
    <t>La0.942</t>
  </si>
  <si>
    <t>Ni5.116</t>
  </si>
  <si>
    <t>Ce1.2</t>
  </si>
  <si>
    <t>Ti0.84</t>
  </si>
  <si>
    <t>V0.16</t>
  </si>
  <si>
    <t>Sm0.667</t>
  </si>
  <si>
    <t>Fe5.667</t>
  </si>
  <si>
    <t>B1.934</t>
  </si>
  <si>
    <t>B1.986</t>
  </si>
  <si>
    <t>B1.988</t>
  </si>
  <si>
    <t>Nb0.988</t>
  </si>
  <si>
    <t>Nb0.969</t>
  </si>
  <si>
    <t>Co4.73</t>
  </si>
  <si>
    <t>Co5.77</t>
  </si>
  <si>
    <t>Mg0.98</t>
  </si>
  <si>
    <t>Y0.808</t>
  </si>
  <si>
    <t>Cu5.384</t>
  </si>
  <si>
    <t>Y0.814</t>
  </si>
  <si>
    <t>Cu5.372</t>
  </si>
  <si>
    <t>Y0.82</t>
  </si>
  <si>
    <t>Cu5.36</t>
  </si>
  <si>
    <t>Cu5.14</t>
  </si>
  <si>
    <t>Mg0.95</t>
  </si>
  <si>
    <t>Mg0.94</t>
  </si>
  <si>
    <t>Mg0.92</t>
  </si>
  <si>
    <t>Co5.4</t>
  </si>
  <si>
    <t>Zn11.67</t>
  </si>
  <si>
    <t>Eu0.88</t>
  </si>
  <si>
    <t>Ag5.23</t>
  </si>
  <si>
    <t>Mg0.992</t>
  </si>
  <si>
    <t>Mg0.990</t>
  </si>
  <si>
    <t>Ca0.893</t>
  </si>
  <si>
    <t>Ga2.324</t>
  </si>
  <si>
    <t>Ca0.884</t>
  </si>
  <si>
    <t>Ga2.348</t>
  </si>
  <si>
    <t>Ca0.874</t>
  </si>
  <si>
    <t>Ga2.380</t>
  </si>
  <si>
    <t>Ca0.881</t>
  </si>
  <si>
    <t>Ca0.909</t>
  </si>
  <si>
    <t>Ga2.274</t>
  </si>
  <si>
    <t>Ca0.929</t>
  </si>
  <si>
    <t>Ga2.216</t>
  </si>
  <si>
    <t>Ca0.910</t>
  </si>
  <si>
    <t>Ga2.270</t>
  </si>
  <si>
    <t>C12</t>
  </si>
  <si>
    <t>Cu5.31</t>
  </si>
  <si>
    <t>Y0.83</t>
  </si>
  <si>
    <t>La0.87</t>
  </si>
  <si>
    <t>Ni5.27</t>
  </si>
  <si>
    <t>Ga2.15</t>
  </si>
  <si>
    <t>Ga2.25</t>
  </si>
  <si>
    <t>Ce0.67</t>
  </si>
  <si>
    <t>Zn5.66</t>
  </si>
  <si>
    <t>Ge1.51</t>
  </si>
  <si>
    <t>Li8.41</t>
  </si>
  <si>
    <t>In3.59</t>
  </si>
  <si>
    <t>Al0.93</t>
  </si>
  <si>
    <t>Zn8.0</t>
  </si>
  <si>
    <t>Zn7.57</t>
  </si>
  <si>
    <t>O2.717</t>
  </si>
  <si>
    <t>O2.267</t>
  </si>
  <si>
    <t>P3.16</t>
  </si>
  <si>
    <t>Yb4.7</t>
  </si>
  <si>
    <t>P0.63</t>
  </si>
  <si>
    <t>Zr0.882</t>
  </si>
  <si>
    <t>U5</t>
  </si>
  <si>
    <t>Sb3.08</t>
  </si>
  <si>
    <t>Au41</t>
  </si>
  <si>
    <t>Pb3.86</t>
  </si>
  <si>
    <t>Zr4.98</t>
  </si>
  <si>
    <t>Sn3.18</t>
  </si>
  <si>
    <t>Ge3.5</t>
  </si>
  <si>
    <t>Sb3.47</t>
  </si>
  <si>
    <t>B3.72</t>
  </si>
  <si>
    <t>Cs6</t>
  </si>
  <si>
    <t>Gd2.17</t>
  </si>
  <si>
    <t>Zn9.67</t>
  </si>
  <si>
    <t>Fe1.67</t>
  </si>
  <si>
    <t>Y2.103</t>
  </si>
  <si>
    <t>Zn9.78</t>
  </si>
  <si>
    <t>B2.0</t>
  </si>
  <si>
    <t>Ti8.1</t>
  </si>
  <si>
    <t>Ta1.43</t>
  </si>
  <si>
    <t>Fe0.95</t>
  </si>
  <si>
    <t>S1.05</t>
  </si>
  <si>
    <t>S0.95</t>
  </si>
  <si>
    <t>W2.56</t>
  </si>
  <si>
    <t>Mo0.82</t>
  </si>
  <si>
    <t>D0.34</t>
  </si>
  <si>
    <t>W4.6</t>
  </si>
  <si>
    <t>Ag0.86</t>
  </si>
  <si>
    <t>Ag1.1</t>
  </si>
  <si>
    <t>Hg0.9</t>
  </si>
  <si>
    <t>Mo0.91</t>
  </si>
  <si>
    <t>H1.0</t>
  </si>
  <si>
    <t>D1.0</t>
  </si>
  <si>
    <t>D0.42</t>
  </si>
  <si>
    <t>Ti6.9</t>
  </si>
  <si>
    <t>S0.997</t>
  </si>
  <si>
    <t>Nb1.35</t>
  </si>
  <si>
    <t>O0.48</t>
  </si>
  <si>
    <t>Mo3.46</t>
  </si>
  <si>
    <t>Ta3.28</t>
  </si>
  <si>
    <t>Si0.72</t>
  </si>
  <si>
    <t>Ni3.56</t>
  </si>
  <si>
    <t>Ni3.26</t>
  </si>
  <si>
    <t>Ni2.74</t>
  </si>
  <si>
    <t>D0.18</t>
  </si>
  <si>
    <t>H0.19</t>
  </si>
  <si>
    <t>H0.26</t>
  </si>
  <si>
    <t>B0.88</t>
  </si>
  <si>
    <t>Co1.75</t>
  </si>
  <si>
    <t>Fe1.76</t>
  </si>
  <si>
    <t>Fe0.66</t>
  </si>
  <si>
    <t>Ni1.7</t>
  </si>
  <si>
    <t>Co1.7</t>
  </si>
  <si>
    <t>Fe1.56</t>
  </si>
  <si>
    <t>N0.33</t>
  </si>
  <si>
    <t>Ni1.84</t>
  </si>
  <si>
    <t>Ge0.99</t>
  </si>
  <si>
    <t>Ni3.33</t>
  </si>
  <si>
    <t>D0.176</t>
  </si>
  <si>
    <t>Cu3.4</t>
  </si>
  <si>
    <t>Al4.12</t>
  </si>
  <si>
    <t>Al23</t>
  </si>
  <si>
    <t>Ag0.75</t>
  </si>
  <si>
    <t>Ag0.7</t>
  </si>
  <si>
    <t>Ag0.03</t>
  </si>
  <si>
    <t>Ag0.8</t>
  </si>
  <si>
    <t>Sn0.2</t>
  </si>
  <si>
    <t>Ag0.07</t>
  </si>
  <si>
    <t>Ti0.93</t>
  </si>
  <si>
    <t>Au0.66</t>
  </si>
  <si>
    <t>Cd0.34</t>
  </si>
  <si>
    <t>Au1.5</t>
  </si>
  <si>
    <t>Hg0.5</t>
  </si>
  <si>
    <t>Au0.85</t>
  </si>
  <si>
    <t>Sn0.15</t>
  </si>
  <si>
    <t>Li4</t>
  </si>
  <si>
    <t>Bi0.01</t>
  </si>
  <si>
    <t>Mg0.99</t>
  </si>
  <si>
    <t>Bi0.3</t>
  </si>
  <si>
    <t>Cd58</t>
  </si>
  <si>
    <t>Ce13</t>
  </si>
  <si>
    <t>Eu13</t>
  </si>
  <si>
    <t>Gd13</t>
  </si>
  <si>
    <t>Cd17</t>
  </si>
  <si>
    <t>La13</t>
  </si>
  <si>
    <t>Li0.5</t>
  </si>
  <si>
    <t>Cd0.8</t>
  </si>
  <si>
    <t>Li0.2</t>
  </si>
  <si>
    <t>Nd13</t>
  </si>
  <si>
    <t>Pr13</t>
  </si>
  <si>
    <t>Y13</t>
  </si>
  <si>
    <t>Cd0.0137</t>
  </si>
  <si>
    <t>Zn0.9863</t>
  </si>
  <si>
    <t>Cd0.961</t>
  </si>
  <si>
    <t>Zn0.039</t>
  </si>
  <si>
    <t>Sm13</t>
  </si>
  <si>
    <t>Ce0.4</t>
  </si>
  <si>
    <t>Er0.6</t>
  </si>
  <si>
    <t>Co17.2</t>
  </si>
  <si>
    <t>Er1.9</t>
  </si>
  <si>
    <t>Co15.58</t>
  </si>
  <si>
    <t>Ho2.16</t>
  </si>
  <si>
    <t>Fe15.86</t>
  </si>
  <si>
    <t>Ho1.97</t>
  </si>
  <si>
    <t>Co0.93</t>
  </si>
  <si>
    <t>W0.07</t>
  </si>
  <si>
    <t>Cu0.82</t>
  </si>
  <si>
    <t>Ge0.18</t>
  </si>
  <si>
    <t>Cu1.74</t>
  </si>
  <si>
    <t>Ni17</t>
  </si>
  <si>
    <t>Mg5.2</t>
  </si>
  <si>
    <t>Eu1.92</t>
  </si>
  <si>
    <t>Fe17.36</t>
  </si>
  <si>
    <t>Lu1.83</t>
  </si>
  <si>
    <t>Ga0.0196</t>
  </si>
  <si>
    <t>Zn0.9804</t>
  </si>
  <si>
    <t>Gd0.8</t>
  </si>
  <si>
    <t>Nd0.2</t>
  </si>
  <si>
    <t>Gd0.93</t>
  </si>
  <si>
    <t>Pr1.07</t>
  </si>
  <si>
    <t>Pr0.2</t>
  </si>
  <si>
    <t>Hg0.75</t>
  </si>
  <si>
    <t>Th0.25</t>
  </si>
  <si>
    <t>Ag0.05</t>
  </si>
  <si>
    <t>Mg15.74</t>
  </si>
  <si>
    <t>Mg38</t>
  </si>
  <si>
    <t>Sr9</t>
  </si>
  <si>
    <t>Mn3.6</t>
  </si>
  <si>
    <t>Ti2.4</t>
  </si>
  <si>
    <t>Mo0.52</t>
  </si>
  <si>
    <t>Rh0.48</t>
  </si>
  <si>
    <t>Mo0.18</t>
  </si>
  <si>
    <t>Tc0.82</t>
  </si>
  <si>
    <t>Na13</t>
  </si>
  <si>
    <t>Nb0.25</t>
  </si>
  <si>
    <t>Pb0.8</t>
  </si>
  <si>
    <t>Ti3.2</t>
  </si>
  <si>
    <t>Pu13</t>
  </si>
  <si>
    <t>Zn58</t>
  </si>
  <si>
    <t>Ti0.3</t>
  </si>
  <si>
    <t>Zr0.7</t>
  </si>
  <si>
    <t>Er3.44</t>
  </si>
  <si>
    <t>Fe31.54</t>
  </si>
  <si>
    <t>Er3.76</t>
  </si>
  <si>
    <t>V34.2</t>
  </si>
  <si>
    <t>Yb1.85</t>
  </si>
  <si>
    <t>Fe17.3</t>
  </si>
  <si>
    <t>Co1.875</t>
  </si>
  <si>
    <t>Ti1.04</t>
  </si>
  <si>
    <t>N0.421</t>
  </si>
  <si>
    <t>N1.08</t>
  </si>
  <si>
    <t>Ho1.9</t>
  </si>
  <si>
    <t>Fe16.8</t>
  </si>
  <si>
    <t>Co0.63</t>
  </si>
  <si>
    <t>Y1.76</t>
  </si>
  <si>
    <t>Yb1.787</t>
  </si>
  <si>
    <t>Fe17.426</t>
  </si>
  <si>
    <t>Ni1.523</t>
  </si>
  <si>
    <t>D0.1</t>
  </si>
  <si>
    <t>Al192.40</t>
  </si>
  <si>
    <t>Fe46.22</t>
  </si>
  <si>
    <t>Tl0.75</t>
  </si>
  <si>
    <t>Bi0.25</t>
  </si>
  <si>
    <t>Sr13</t>
  </si>
  <si>
    <t>Co2.25</t>
  </si>
  <si>
    <t>Nb0.75</t>
  </si>
  <si>
    <t>Co1.8</t>
  </si>
  <si>
    <t>Sn0.87</t>
  </si>
  <si>
    <t>H0.2</t>
  </si>
  <si>
    <t>Er1</t>
  </si>
  <si>
    <t>H0.3</t>
  </si>
  <si>
    <t>Er13</t>
  </si>
  <si>
    <t>Fe1.22</t>
  </si>
  <si>
    <t>D0.2</t>
  </si>
  <si>
    <t>H0.25</t>
  </si>
  <si>
    <t>H0.43</t>
  </si>
  <si>
    <t>O0.25</t>
  </si>
  <si>
    <t>Hg58</t>
  </si>
  <si>
    <t>Pt1.34</t>
  </si>
  <si>
    <t>Lu13</t>
  </si>
  <si>
    <t>Mg1.948</t>
  </si>
  <si>
    <t>Sn0.052</t>
  </si>
  <si>
    <t>Mg1.944</t>
  </si>
  <si>
    <t>Zn0.056</t>
  </si>
  <si>
    <t>Mn1.71</t>
  </si>
  <si>
    <t>Mn17</t>
  </si>
  <si>
    <t>Mo1.16</t>
  </si>
  <si>
    <t>Pt0.84</t>
  </si>
  <si>
    <t>Mo0.836</t>
  </si>
  <si>
    <t>Rh1.164</t>
  </si>
  <si>
    <t>Mo0.06</t>
  </si>
  <si>
    <t>Ru1.94</t>
  </si>
  <si>
    <t>Mo0.3</t>
  </si>
  <si>
    <t>Tc1.7</t>
  </si>
  <si>
    <t>N0.17</t>
  </si>
  <si>
    <t>Rh2.8</t>
  </si>
  <si>
    <t>Nb0.34</t>
  </si>
  <si>
    <t>Ru1.66</t>
  </si>
  <si>
    <t>Ni0.32</t>
  </si>
  <si>
    <t>Ru1.68</t>
  </si>
  <si>
    <t>Ni0.79</t>
  </si>
  <si>
    <t>Pb0.80</t>
  </si>
  <si>
    <t>Re1.28</t>
  </si>
  <si>
    <t>Ru0.72</t>
  </si>
  <si>
    <t>Rh0.106</t>
  </si>
  <si>
    <t>Ru1.894</t>
  </si>
  <si>
    <t>Ti0.67</t>
  </si>
  <si>
    <t>Tb13</t>
  </si>
  <si>
    <t>Tb1.2</t>
  </si>
  <si>
    <t>Zr0.8</t>
  </si>
  <si>
    <t>Ti0.75</t>
  </si>
  <si>
    <t>Ti1.83</t>
  </si>
  <si>
    <t>Zr0.17</t>
  </si>
  <si>
    <t>Tm13</t>
  </si>
  <si>
    <t>Yb13</t>
  </si>
  <si>
    <t>Fe17.1</t>
  </si>
  <si>
    <t>He2</t>
  </si>
  <si>
    <t>Ne</t>
  </si>
  <si>
    <t>Co2.1</t>
  </si>
  <si>
    <t>In0.125</t>
  </si>
  <si>
    <t>Mg0.875</t>
  </si>
  <si>
    <t>In0.03</t>
  </si>
  <si>
    <t>In0.7</t>
  </si>
  <si>
    <t>Ni1.3</t>
  </si>
  <si>
    <t>In0.4</t>
  </si>
  <si>
    <t>Pt0.6</t>
  </si>
  <si>
    <t>Tl0.9</t>
  </si>
  <si>
    <t>W1.094</t>
  </si>
  <si>
    <t>B4.714</t>
  </si>
  <si>
    <t>W1.144</t>
  </si>
  <si>
    <t>B5.103</t>
  </si>
  <si>
    <t>Ag0.895</t>
  </si>
  <si>
    <t>As0.105</t>
  </si>
  <si>
    <t>Si0.25</t>
  </si>
  <si>
    <t>Zn1.91</t>
  </si>
  <si>
    <t>Ag0.09</t>
  </si>
  <si>
    <t>Al0.4</t>
  </si>
  <si>
    <t>Ti0.6</t>
  </si>
  <si>
    <t>Al0.05</t>
  </si>
  <si>
    <t>Au0.87</t>
  </si>
  <si>
    <t>Ga0.13</t>
  </si>
  <si>
    <t>Ge0.2</t>
  </si>
  <si>
    <t>Au0.71</t>
  </si>
  <si>
    <t>Hg0.29</t>
  </si>
  <si>
    <t>Zn0.965</t>
  </si>
  <si>
    <t>Au0.035</t>
  </si>
  <si>
    <t>Bi1.5</t>
  </si>
  <si>
    <t>Pd2.5</t>
  </si>
  <si>
    <t>Cd0.75</t>
  </si>
  <si>
    <t>Hg0.25</t>
  </si>
  <si>
    <t>Cd0.18</t>
  </si>
  <si>
    <t>Mg0.82</t>
  </si>
  <si>
    <t>Cd0.3</t>
  </si>
  <si>
    <t>Sn0.7</t>
  </si>
  <si>
    <t>Ce0.6</t>
  </si>
  <si>
    <t>Nd0.4</t>
  </si>
  <si>
    <t>Cr0.4</t>
  </si>
  <si>
    <t>Cu0.875</t>
  </si>
  <si>
    <t>Si0.125</t>
  </si>
  <si>
    <t>Mg0.965</t>
  </si>
  <si>
    <t>Er0.035</t>
  </si>
  <si>
    <t>Fe0.875</t>
  </si>
  <si>
    <t>Ga0.665</t>
  </si>
  <si>
    <t>Ni1.235</t>
  </si>
  <si>
    <t>Gd0.4</t>
  </si>
  <si>
    <t>Nd0.6</t>
  </si>
  <si>
    <t>Mg0.952</t>
  </si>
  <si>
    <t>Pb0.048</t>
  </si>
  <si>
    <t>Mg0.955</t>
  </si>
  <si>
    <t>Tl0.045</t>
  </si>
  <si>
    <t>Ti0.83</t>
  </si>
  <si>
    <t>Nb0.2</t>
  </si>
  <si>
    <t>Ta0.2</t>
  </si>
  <si>
    <t>Ru0.973</t>
  </si>
  <si>
    <t>Pd0.027</t>
  </si>
  <si>
    <t>Pr0.85</t>
  </si>
  <si>
    <t>Pu0.15</t>
  </si>
  <si>
    <t>Pr0.25</t>
  </si>
  <si>
    <t>Tb0.75</t>
  </si>
  <si>
    <t>Pr0.6</t>
  </si>
  <si>
    <t>Tb0.4</t>
  </si>
  <si>
    <t>Pr0.7</t>
  </si>
  <si>
    <t>Y0.3</t>
  </si>
  <si>
    <t>Sb0.012</t>
  </si>
  <si>
    <t>Tl0.988</t>
  </si>
  <si>
    <t>Sn0.1</t>
  </si>
  <si>
    <t>Th0.2</t>
  </si>
  <si>
    <t>Mg0.975</t>
  </si>
  <si>
    <t>Mn0.025</t>
  </si>
  <si>
    <t>Cd8.55</t>
  </si>
  <si>
    <t>Ce0.975</t>
  </si>
  <si>
    <t>Au0.667</t>
  </si>
  <si>
    <t>Cd0.333</t>
  </si>
  <si>
    <t>Au0.853</t>
  </si>
  <si>
    <t>Sn0.147</t>
  </si>
  <si>
    <t>U0.25</t>
  </si>
  <si>
    <t>Fe0.64</t>
  </si>
  <si>
    <t>Zn10.48</t>
  </si>
  <si>
    <t>Pb4.8</t>
  </si>
  <si>
    <t>Ce1.14</t>
  </si>
  <si>
    <t>Mg11.72</t>
  </si>
  <si>
    <t>Mn1.72</t>
  </si>
  <si>
    <t>Sn0.93</t>
  </si>
  <si>
    <t>Ti1.335</t>
  </si>
  <si>
    <t>Al2.665</t>
  </si>
  <si>
    <t>Be6.8</t>
  </si>
  <si>
    <t>Cr5.2</t>
  </si>
  <si>
    <t>Fe0.88</t>
  </si>
  <si>
    <t>Ga0.5</t>
  </si>
  <si>
    <t>Dy1.85</t>
  </si>
  <si>
    <t>V0.98</t>
  </si>
  <si>
    <t>H2.9</t>
  </si>
  <si>
    <t>D2.87</t>
  </si>
  <si>
    <t>C3.564</t>
  </si>
  <si>
    <t>C3.926</t>
  </si>
  <si>
    <t>Te1.2</t>
  </si>
  <si>
    <t>Al4.117</t>
  </si>
  <si>
    <t>Re0.75</t>
  </si>
  <si>
    <t>Rh0.25</t>
  </si>
  <si>
    <t>Pt0.25</t>
  </si>
  <si>
    <t>Mn1.2</t>
  </si>
  <si>
    <t>Os0.9</t>
  </si>
  <si>
    <t>Pt0.1</t>
  </si>
  <si>
    <t>Mn1.3</t>
  </si>
  <si>
    <t>Mn1.4</t>
  </si>
  <si>
    <t>Mn1.5</t>
  </si>
  <si>
    <t>Mn1.6</t>
  </si>
  <si>
    <t>Mn1.7</t>
  </si>
  <si>
    <t>Mn1.8</t>
  </si>
  <si>
    <t>Fe0.879</t>
  </si>
  <si>
    <t>Fe0.893</t>
  </si>
  <si>
    <t>Fe0.921</t>
  </si>
  <si>
    <t>Fe0.941</t>
  </si>
  <si>
    <t>Fe0.956</t>
  </si>
  <si>
    <t>Fe0.982</t>
  </si>
  <si>
    <t>Fe0.990</t>
  </si>
  <si>
    <t>Ti0.801</t>
  </si>
  <si>
    <t>Fe0.197</t>
  </si>
  <si>
    <t>D0.47</t>
  </si>
  <si>
    <t>Au1.7</t>
  </si>
  <si>
    <t>Sn0.3</t>
  </si>
  <si>
    <t>Fe0.916</t>
  </si>
  <si>
    <t>Ni0.084</t>
  </si>
  <si>
    <t>Tm1.81</t>
  </si>
  <si>
    <t>Fe17.38</t>
  </si>
  <si>
    <t>Zr0.07</t>
  </si>
  <si>
    <t>Ti0.06</t>
  </si>
  <si>
    <t>Fe3.34</t>
  </si>
  <si>
    <t>Ni1.91</t>
  </si>
  <si>
    <t>Tm1.9</t>
  </si>
  <si>
    <t>Fe17.25</t>
  </si>
  <si>
    <t>Tm1.88</t>
  </si>
  <si>
    <t>Fe17.21</t>
  </si>
  <si>
    <t>Tm1.77</t>
  </si>
  <si>
    <t>Fe17.27</t>
  </si>
  <si>
    <t>Tm1.74</t>
  </si>
  <si>
    <t>Fe17.51</t>
  </si>
  <si>
    <t>Nb0.735</t>
  </si>
  <si>
    <t>Co2.265</t>
  </si>
  <si>
    <t>Nd12.82</t>
  </si>
  <si>
    <t>Zn58.35</t>
  </si>
  <si>
    <t>Si10</t>
  </si>
  <si>
    <t>Lu1.85</t>
  </si>
  <si>
    <t>Fe17.46</t>
  </si>
  <si>
    <t>Y1.83</t>
  </si>
  <si>
    <t>Mn1.64</t>
  </si>
  <si>
    <t>Sn0.94</t>
  </si>
  <si>
    <t>Ca0.88</t>
  </si>
  <si>
    <t>Ga2.19</t>
  </si>
  <si>
    <t>Dy0.84</t>
  </si>
  <si>
    <t>Mg2.16</t>
  </si>
  <si>
    <t>Tm0.83</t>
  </si>
  <si>
    <t>Mg2.17</t>
  </si>
  <si>
    <t>Ce18.11</t>
  </si>
  <si>
    <t>Zn102.62</t>
  </si>
  <si>
    <t>Zn126</t>
  </si>
  <si>
    <t>Tb1.96</t>
  </si>
  <si>
    <t>D0.74</t>
  </si>
  <si>
    <t>W0.86</t>
  </si>
  <si>
    <t>Fe17.5</t>
  </si>
  <si>
    <t>Mo1.7</t>
  </si>
  <si>
    <t>Mo1.8</t>
  </si>
  <si>
    <t>Yb0.934</t>
  </si>
  <si>
    <t>Al7.17</t>
  </si>
  <si>
    <t>Al57</t>
  </si>
  <si>
    <t>Sc29</t>
  </si>
  <si>
    <t>Rh13</t>
  </si>
  <si>
    <t>Sc57</t>
  </si>
  <si>
    <t>Al351.6</t>
  </si>
  <si>
    <t>Rh141.6</t>
  </si>
  <si>
    <t>Al410.4</t>
  </si>
  <si>
    <t>Rh152.6</t>
  </si>
  <si>
    <t>K49</t>
  </si>
  <si>
    <t>Tl108</t>
  </si>
  <si>
    <t>Ce6</t>
  </si>
  <si>
    <t>Cd37</t>
  </si>
  <si>
    <t>Sr2.08</t>
  </si>
  <si>
    <t>Na9.28</t>
  </si>
  <si>
    <t>Ag7.96</t>
  </si>
  <si>
    <t>Mg25.04</t>
  </si>
  <si>
    <t>Cd25</t>
  </si>
  <si>
    <t>Sr6</t>
  </si>
  <si>
    <t>Ba6</t>
  </si>
  <si>
    <t>Eu6</t>
  </si>
  <si>
    <t>Al12</t>
  </si>
  <si>
    <t>Rh13.6</t>
  </si>
  <si>
    <t>Sc56.8</t>
  </si>
  <si>
    <t>Zn18</t>
  </si>
  <si>
    <t>Sb3.143</t>
  </si>
  <si>
    <t>C10</t>
  </si>
  <si>
    <t>Yb25.05</t>
  </si>
  <si>
    <t>Zn146.83</t>
  </si>
  <si>
    <t>Cd18.2</t>
  </si>
  <si>
    <t>Cd19</t>
  </si>
  <si>
    <t>Hg27</t>
  </si>
  <si>
    <t>Rh0.98</t>
  </si>
  <si>
    <t>Rh0.95</t>
  </si>
  <si>
    <t>Rh0.931</t>
  </si>
  <si>
    <t>Rh0.9</t>
  </si>
  <si>
    <t>Rh0.862</t>
  </si>
  <si>
    <t>Rh0.820</t>
  </si>
  <si>
    <t>S1.97</t>
  </si>
  <si>
    <t>S1.968</t>
  </si>
  <si>
    <t>Eu2.819</t>
  </si>
  <si>
    <t>S1.92</t>
  </si>
  <si>
    <t>S1.74</t>
  </si>
  <si>
    <t>Cd76</t>
  </si>
  <si>
    <t>C82</t>
  </si>
  <si>
    <t>Fe1.011</t>
  </si>
  <si>
    <t>Rb8.77</t>
  </si>
  <si>
    <t>Rb8.49</t>
  </si>
  <si>
    <t>N3.48</t>
  </si>
  <si>
    <t>N3.1</t>
  </si>
  <si>
    <t>U4</t>
  </si>
  <si>
    <t>N7</t>
  </si>
  <si>
    <t>O1.695</t>
  </si>
  <si>
    <t>O1.675</t>
  </si>
  <si>
    <t>Es2</t>
  </si>
  <si>
    <t>O3.33</t>
  </si>
  <si>
    <t>N3.01</t>
  </si>
  <si>
    <t>Mo0.2788</t>
  </si>
  <si>
    <t>U1.7212</t>
  </si>
  <si>
    <t>Sc1.81</t>
  </si>
  <si>
    <t>Au9</t>
  </si>
  <si>
    <t>Ag9</t>
  </si>
  <si>
    <t>Li10</t>
  </si>
  <si>
    <t>Cd43</t>
  </si>
  <si>
    <t>Hg9</t>
  </si>
  <si>
    <t>Fe0.902</t>
  </si>
  <si>
    <t>Cu31.3</t>
  </si>
  <si>
    <t>Ga16.3</t>
  </si>
  <si>
    <t>Cu41</t>
  </si>
  <si>
    <t>Cu40.5</t>
  </si>
  <si>
    <t>Cd45</t>
  </si>
  <si>
    <t>Na43.82</t>
  </si>
  <si>
    <t>Mg340.04</t>
  </si>
  <si>
    <t>Pd55.84</t>
  </si>
  <si>
    <t>O9.28</t>
  </si>
  <si>
    <t>Yb0.875</t>
  </si>
  <si>
    <t>Cu1.95</t>
  </si>
  <si>
    <t>Cu1.8</t>
  </si>
  <si>
    <t>Li21</t>
  </si>
  <si>
    <t>Li22</t>
  </si>
  <si>
    <t>Ga1.33</t>
  </si>
  <si>
    <t>In1.33</t>
  </si>
  <si>
    <t>Pd10</t>
  </si>
  <si>
    <t>Cu7.16</t>
  </si>
  <si>
    <t>Li21.1875</t>
  </si>
  <si>
    <t>Li17</t>
  </si>
  <si>
    <t>Be16</t>
  </si>
  <si>
    <t>Re0.92</t>
  </si>
  <si>
    <t>Cd2.52</t>
  </si>
  <si>
    <t>Cu3.13</t>
  </si>
  <si>
    <t>Pt4.71</t>
  </si>
  <si>
    <t>Zn20.85</t>
  </si>
  <si>
    <t>Pt5.12</t>
  </si>
  <si>
    <t>Zn20.47</t>
  </si>
  <si>
    <t>Pt4.25</t>
  </si>
  <si>
    <t>Zn20.33</t>
  </si>
  <si>
    <t>Fe11.68</t>
  </si>
  <si>
    <t>Zn39.32</t>
  </si>
  <si>
    <t>Gd9.08</t>
  </si>
  <si>
    <t>Mg45.9</t>
  </si>
  <si>
    <t>Mg44</t>
  </si>
  <si>
    <t>Os7</t>
  </si>
  <si>
    <t>Sc44</t>
  </si>
  <si>
    <t>Zn10</t>
  </si>
  <si>
    <t>O8.94</t>
  </si>
  <si>
    <t>O8.95</t>
  </si>
  <si>
    <t>Mg43.83</t>
  </si>
  <si>
    <t>Ru7.17</t>
  </si>
  <si>
    <t>Al69</t>
  </si>
  <si>
    <t>Ta39</t>
  </si>
  <si>
    <t>Ce0.97</t>
  </si>
  <si>
    <t>Ir43.96</t>
  </si>
  <si>
    <t>Zn358.94</t>
  </si>
  <si>
    <t>Ir38.35</t>
  </si>
  <si>
    <t>Zn367.3</t>
  </si>
  <si>
    <t>Ir36.22</t>
  </si>
  <si>
    <t>Zn369.79</t>
  </si>
  <si>
    <t>Cd44</t>
  </si>
  <si>
    <t>Hg45</t>
  </si>
  <si>
    <t>Cu1.6</t>
  </si>
  <si>
    <t>Cu3.6</t>
  </si>
  <si>
    <t>Fe9.71</t>
  </si>
  <si>
    <t>Zn41.29</t>
  </si>
  <si>
    <t>Ga0.67</t>
  </si>
  <si>
    <t>Hg41.29</t>
  </si>
  <si>
    <t>Pu9.71</t>
  </si>
  <si>
    <t>Li16.65</t>
  </si>
  <si>
    <t>Pd17</t>
  </si>
  <si>
    <t>Y0.95</t>
  </si>
  <si>
    <t>Mo1.143</t>
  </si>
  <si>
    <t>Zn23.353</t>
  </si>
  <si>
    <t>Ce0.9725</t>
  </si>
  <si>
    <t>Ce0.963</t>
  </si>
  <si>
    <t>Ce0.925</t>
  </si>
  <si>
    <t>Gd0.97</t>
  </si>
  <si>
    <t>Gd0.973</t>
  </si>
  <si>
    <t>Tb0.97</t>
  </si>
  <si>
    <t>Tb0.96</t>
  </si>
  <si>
    <t>Tb0.95</t>
  </si>
  <si>
    <t>Pr0.945</t>
  </si>
  <si>
    <t>Nd0.947</t>
  </si>
  <si>
    <t>Sm0.937</t>
  </si>
  <si>
    <t>Dy0.957</t>
  </si>
  <si>
    <t>Ho0.963</t>
  </si>
  <si>
    <t>Er0.98</t>
  </si>
  <si>
    <t>Mg6.348</t>
  </si>
  <si>
    <t>Pd0.985</t>
  </si>
  <si>
    <t>Mg6.33</t>
  </si>
  <si>
    <t>Cu0.952</t>
  </si>
  <si>
    <t>Cu0.956</t>
  </si>
  <si>
    <t>Cu0.954</t>
  </si>
  <si>
    <t>Cu0.931</t>
  </si>
  <si>
    <t>Cu0.935</t>
  </si>
  <si>
    <t>Cu0.94</t>
  </si>
  <si>
    <t>Cd5.8748</t>
  </si>
  <si>
    <t>Ni1.0347</t>
  </si>
  <si>
    <t>Cd5.9161</t>
  </si>
  <si>
    <t>Ni0.9556</t>
  </si>
  <si>
    <t>Cd5.9257</t>
  </si>
  <si>
    <t>Ni0.9466</t>
  </si>
  <si>
    <t>Cd5.9388</t>
  </si>
  <si>
    <t>Ni0.935</t>
  </si>
  <si>
    <t>Li17.05</t>
  </si>
  <si>
    <t>Mg29</t>
  </si>
  <si>
    <t>Al282.23</t>
  </si>
  <si>
    <t>Ta161.77</t>
  </si>
  <si>
    <t>Ba20</t>
  </si>
  <si>
    <t>Hg103</t>
  </si>
  <si>
    <t>Cr5.84</t>
  </si>
  <si>
    <t>Zn94.85</t>
  </si>
  <si>
    <t>Cr5.56</t>
  </si>
  <si>
    <t>Zn94.36</t>
  </si>
  <si>
    <t>Zn94.89</t>
  </si>
  <si>
    <t>Zn8</t>
  </si>
  <si>
    <t>Cd7.75</t>
  </si>
  <si>
    <t>F9</t>
  </si>
  <si>
    <t>H0.0703</t>
  </si>
  <si>
    <t>Cd8</t>
  </si>
  <si>
    <t>Cd5.1</t>
  </si>
  <si>
    <t>Zn9</t>
  </si>
  <si>
    <t>Mg24</t>
  </si>
  <si>
    <t>Mg24.25</t>
  </si>
  <si>
    <t>Y4.75</t>
  </si>
  <si>
    <t>Re24</t>
  </si>
  <si>
    <t>Pb48</t>
  </si>
  <si>
    <t>Mg0.45</t>
  </si>
  <si>
    <t>Al0.55</t>
  </si>
  <si>
    <t>Mg0.59</t>
  </si>
  <si>
    <t>Al0.41</t>
  </si>
  <si>
    <t>Mg0.63</t>
  </si>
  <si>
    <t>Al0.37</t>
  </si>
  <si>
    <t>Ta17</t>
  </si>
  <si>
    <t>Mn28</t>
  </si>
  <si>
    <t>Be10</t>
  </si>
  <si>
    <t>C0.07</t>
  </si>
  <si>
    <t>Mn8</t>
  </si>
  <si>
    <t>Ni2.6</t>
  </si>
  <si>
    <t>Ga10.4</t>
  </si>
  <si>
    <t>Hf0.17</t>
  </si>
  <si>
    <t>Re0.83</t>
  </si>
  <si>
    <t>In9.11</t>
  </si>
  <si>
    <t>Ni3.89</t>
  </si>
  <si>
    <t>Lu0.17</t>
  </si>
  <si>
    <t>Mg0.83</t>
  </si>
  <si>
    <t>Mn56</t>
  </si>
  <si>
    <t>Mo0.25</t>
  </si>
  <si>
    <t>Mo0.2</t>
  </si>
  <si>
    <t>Nb0.5</t>
  </si>
  <si>
    <t>Nb0.45</t>
  </si>
  <si>
    <t>Os0.55</t>
  </si>
  <si>
    <t>Nb0.33</t>
  </si>
  <si>
    <t>Nb0.4</t>
  </si>
  <si>
    <t>Re0.6</t>
  </si>
  <si>
    <t>Tc0.875</t>
  </si>
  <si>
    <t>Nb0.125</t>
  </si>
  <si>
    <t>Tc0.75</t>
  </si>
  <si>
    <t>Tc0.85</t>
  </si>
  <si>
    <t>Nb0.15</t>
  </si>
  <si>
    <t>Ti0.17</t>
  </si>
  <si>
    <t>Re0.86</t>
  </si>
  <si>
    <t>Zr0.14</t>
  </si>
  <si>
    <t>Sc0.125</t>
  </si>
  <si>
    <t>Ta0.125</t>
  </si>
  <si>
    <t>Tc0.833</t>
  </si>
  <si>
    <t>Ta0.167</t>
  </si>
  <si>
    <t>Ti0.125</t>
  </si>
  <si>
    <t>Ti0.15</t>
  </si>
  <si>
    <t>Zr0.125</t>
  </si>
  <si>
    <t>Zn10.648</t>
  </si>
  <si>
    <t>Pd2.352</t>
  </si>
  <si>
    <t>Re22</t>
  </si>
  <si>
    <t>Zn39</t>
  </si>
  <si>
    <t>Cr0.08</t>
  </si>
  <si>
    <t>Ti0.92</t>
  </si>
  <si>
    <t>Ag18.56</t>
  </si>
  <si>
    <t>Li33.44</t>
  </si>
  <si>
    <t>Fe5.3</t>
  </si>
  <si>
    <t>Al7.7</t>
  </si>
  <si>
    <t>Al8.26</t>
  </si>
  <si>
    <t>Cr4.74</t>
  </si>
  <si>
    <t>Mn0.895</t>
  </si>
  <si>
    <t>Re0.105</t>
  </si>
  <si>
    <t>Mn0.892</t>
  </si>
  <si>
    <t>Re0.108</t>
  </si>
  <si>
    <t>Mn0.875</t>
  </si>
  <si>
    <t>Re0.125</t>
  </si>
  <si>
    <t>Mn0.457</t>
  </si>
  <si>
    <t>Re0.543</t>
  </si>
  <si>
    <t>Mn0.883</t>
  </si>
  <si>
    <t>Re0.117</t>
  </si>
  <si>
    <t>Mn0.831</t>
  </si>
  <si>
    <t>Re0.169</t>
  </si>
  <si>
    <t>Mn0.811</t>
  </si>
  <si>
    <t>Re0.189</t>
  </si>
  <si>
    <t>Mn0.761</t>
  </si>
  <si>
    <t>Re0.239</t>
  </si>
  <si>
    <t>Mn0.739</t>
  </si>
  <si>
    <t>Re0.261</t>
  </si>
  <si>
    <t>Mn0.705</t>
  </si>
  <si>
    <t>Re0.295</t>
  </si>
  <si>
    <t>Mn0.487</t>
  </si>
  <si>
    <t>Re0.513</t>
  </si>
  <si>
    <t>Mn0.404</t>
  </si>
  <si>
    <t>Re0.596</t>
  </si>
  <si>
    <t>Mn0.402</t>
  </si>
  <si>
    <t>Re0.598</t>
  </si>
  <si>
    <t>Mn0.379</t>
  </si>
  <si>
    <t>Re0.621</t>
  </si>
  <si>
    <t>Mn0.797</t>
  </si>
  <si>
    <t>Re0.203</t>
  </si>
  <si>
    <t>Mn0.622</t>
  </si>
  <si>
    <t>Re0.378</t>
  </si>
  <si>
    <t>Mn0.419</t>
  </si>
  <si>
    <t>Re0.581</t>
  </si>
  <si>
    <t>Y3.7</t>
  </si>
  <si>
    <t>Mg25.3</t>
  </si>
  <si>
    <t>Y3.73</t>
  </si>
  <si>
    <t>Mg25.27</t>
  </si>
  <si>
    <t>Y3.82</t>
  </si>
  <si>
    <t>Mg25.18</t>
  </si>
  <si>
    <t>Y3.93</t>
  </si>
  <si>
    <t>Mg25.07</t>
  </si>
  <si>
    <t>Zn10.72</t>
  </si>
  <si>
    <t>Zn10.77</t>
  </si>
  <si>
    <t>Mg6.321</t>
  </si>
  <si>
    <t>Y0.929</t>
  </si>
  <si>
    <t>Cu5.59</t>
  </si>
  <si>
    <t>Zn7.41</t>
  </si>
  <si>
    <t>Zn7.69</t>
  </si>
  <si>
    <t>Cu5.00</t>
  </si>
  <si>
    <t>Zn8.00</t>
  </si>
  <si>
    <t>Cu4.56</t>
  </si>
  <si>
    <t>Zn8.44</t>
  </si>
  <si>
    <t>Cu4.21</t>
  </si>
  <si>
    <t>Zn8.79</t>
  </si>
  <si>
    <t>Co2.34</t>
  </si>
  <si>
    <t>Zn10.63</t>
  </si>
  <si>
    <t>Co2.65</t>
  </si>
  <si>
    <t>Zn10.29</t>
  </si>
  <si>
    <t>Co2.85</t>
  </si>
  <si>
    <t>Zn10.03</t>
  </si>
  <si>
    <t>Cd10.492</t>
  </si>
  <si>
    <t>Cd10.502</t>
  </si>
  <si>
    <t>Cd10.598</t>
  </si>
  <si>
    <t>Cd10.725</t>
  </si>
  <si>
    <t>Cd10.787</t>
  </si>
  <si>
    <t>Te16</t>
  </si>
  <si>
    <t>Si38</t>
  </si>
  <si>
    <t>Sn8</t>
  </si>
  <si>
    <t>D15</t>
  </si>
  <si>
    <t>Rh2.91</t>
  </si>
  <si>
    <t>Cu15</t>
  </si>
  <si>
    <t>Gd2.67</t>
  </si>
  <si>
    <t>Sm2.71</t>
  </si>
  <si>
    <t>Sm2.88</t>
  </si>
  <si>
    <t>Sm2.94</t>
  </si>
  <si>
    <t>Sm3.05</t>
  </si>
  <si>
    <t>Gd10.704</t>
  </si>
  <si>
    <t>Tb10.81</t>
  </si>
  <si>
    <t>Tm2.67</t>
  </si>
  <si>
    <t>Sm2.667</t>
  </si>
  <si>
    <t>La2.607</t>
  </si>
  <si>
    <t>Ce2.664</t>
  </si>
  <si>
    <t>Nd2.655</t>
  </si>
  <si>
    <t>O8.938</t>
  </si>
  <si>
    <t>Sc4</t>
  </si>
  <si>
    <t>Li15</t>
  </si>
  <si>
    <t>Pr4</t>
  </si>
  <si>
    <t>Ce2.658</t>
  </si>
  <si>
    <t>La2.712</t>
  </si>
  <si>
    <t>Pr2.7</t>
  </si>
  <si>
    <t>Gd2.664</t>
  </si>
  <si>
    <t>O2.234</t>
  </si>
  <si>
    <t>Pa3</t>
  </si>
  <si>
    <t>Pr2.667</t>
  </si>
  <si>
    <t>As2.6</t>
  </si>
  <si>
    <t>P2.7</t>
  </si>
  <si>
    <t>Am4</t>
  </si>
  <si>
    <t>Nd2.667</t>
  </si>
  <si>
    <t>La2.667</t>
  </si>
  <si>
    <t>Am2.667</t>
  </si>
  <si>
    <t>Am3</t>
  </si>
  <si>
    <t>As2.667</t>
  </si>
  <si>
    <t>Sm4</t>
  </si>
  <si>
    <t>Ce2.667</t>
  </si>
  <si>
    <t>Cm2.667</t>
  </si>
  <si>
    <t>Cm2.67</t>
  </si>
  <si>
    <t>Dy2.667</t>
  </si>
  <si>
    <t>Dy2.75</t>
  </si>
  <si>
    <t>Er2.667</t>
  </si>
  <si>
    <t>Gd2.667</t>
  </si>
  <si>
    <t>Gd2.75</t>
  </si>
  <si>
    <t>Ho2.667</t>
  </si>
  <si>
    <t>La2.67</t>
  </si>
  <si>
    <t>Lu2.667</t>
  </si>
  <si>
    <t>Nd2.67</t>
  </si>
  <si>
    <t>Np2.667</t>
  </si>
  <si>
    <t>Pr2.67</t>
  </si>
  <si>
    <t>Pu2.667</t>
  </si>
  <si>
    <t>Ru1.88</t>
  </si>
  <si>
    <t>Y2.79</t>
  </si>
  <si>
    <t>Sm2.67</t>
  </si>
  <si>
    <t>Tb2.667</t>
  </si>
  <si>
    <t>Tm2.667</t>
  </si>
  <si>
    <t>Y2.667</t>
  </si>
  <si>
    <t>Yb2.667</t>
  </si>
  <si>
    <t>In2.667</t>
  </si>
  <si>
    <t>U2.25</t>
  </si>
  <si>
    <t>Te3.32</t>
  </si>
  <si>
    <t>Ca16</t>
  </si>
  <si>
    <t>N10.56</t>
  </si>
  <si>
    <t>P2.67</t>
  </si>
  <si>
    <t>Rh17</t>
  </si>
  <si>
    <t>Se15</t>
  </si>
  <si>
    <t>B5.784</t>
  </si>
  <si>
    <t>B5.832</t>
  </si>
  <si>
    <t>B5.892</t>
  </si>
  <si>
    <t>O1.7</t>
  </si>
  <si>
    <t>O0.036</t>
  </si>
  <si>
    <t>O1.306</t>
  </si>
  <si>
    <t>O1.64</t>
  </si>
  <si>
    <t>B5.58</t>
  </si>
  <si>
    <t>B5.76</t>
  </si>
  <si>
    <t>B5.49</t>
  </si>
  <si>
    <t>B5.826</t>
  </si>
  <si>
    <t>B5.88</t>
  </si>
  <si>
    <t>B5.862</t>
  </si>
  <si>
    <t>B5.868</t>
  </si>
  <si>
    <t>Fe0.988</t>
  </si>
  <si>
    <t>Gd0.88</t>
  </si>
  <si>
    <t>Ce0.99</t>
  </si>
  <si>
    <t>Sm0.99</t>
  </si>
  <si>
    <t>C3.04</t>
  </si>
  <si>
    <t>U1.07</t>
  </si>
  <si>
    <t>Si2.14</t>
  </si>
  <si>
    <t>Th0.78</t>
  </si>
  <si>
    <t>Fe11</t>
  </si>
  <si>
    <t>La0.987</t>
  </si>
  <si>
    <t>Cd9.5</t>
  </si>
  <si>
    <t>Ga1.08</t>
  </si>
  <si>
    <t>Pt2.92</t>
  </si>
  <si>
    <t>Pd3.2</t>
  </si>
  <si>
    <t>Th0.8</t>
  </si>
  <si>
    <t>B5.67</t>
  </si>
  <si>
    <t>B5.68</t>
  </si>
  <si>
    <t>Er1.04</t>
  </si>
  <si>
    <t>Mg0.96</t>
  </si>
  <si>
    <t>Ni0.92</t>
  </si>
  <si>
    <t>Sm0.75</t>
  </si>
  <si>
    <t>B5.70</t>
  </si>
  <si>
    <t>Ag0.25</t>
  </si>
  <si>
    <t>Te0.75</t>
  </si>
  <si>
    <t>Au0.25</t>
  </si>
  <si>
    <t>Bi0.75</t>
  </si>
  <si>
    <t>Sb0.75</t>
  </si>
  <si>
    <t>Au0.3</t>
  </si>
  <si>
    <t>Te0.7</t>
  </si>
  <si>
    <t>Cr0.1</t>
  </si>
  <si>
    <t>Sb0.9</t>
  </si>
  <si>
    <t>Er0.5</t>
  </si>
  <si>
    <t>Te0.5</t>
  </si>
  <si>
    <t>Hf0.8</t>
  </si>
  <si>
    <t>Pt3.2</t>
  </si>
  <si>
    <t>Sb0.6</t>
  </si>
  <si>
    <t>Ni0.12</t>
  </si>
  <si>
    <t>Sb0.88</t>
  </si>
  <si>
    <t>Pd0.15</t>
  </si>
  <si>
    <t>Sb0.85</t>
  </si>
  <si>
    <t>Si0.5</t>
  </si>
  <si>
    <t>Pd2.94</t>
  </si>
  <si>
    <t>Mn0.94</t>
  </si>
  <si>
    <t>Al5.15</t>
  </si>
  <si>
    <t>Mg3.15</t>
  </si>
  <si>
    <t>Ag0.411</t>
  </si>
  <si>
    <t>Li0.589</t>
  </si>
  <si>
    <t>C0.76</t>
  </si>
  <si>
    <t>Cu0.6</t>
  </si>
  <si>
    <t>Pd0.4</t>
  </si>
  <si>
    <t>Eu0.98</t>
  </si>
  <si>
    <t>Pd3.02</t>
  </si>
  <si>
    <t>Eu0.96</t>
  </si>
  <si>
    <t>Pd3.04</t>
  </si>
  <si>
    <t>Ti1.028</t>
  </si>
  <si>
    <t>Fe0.972</t>
  </si>
  <si>
    <t>Ni1.16</t>
  </si>
  <si>
    <t>Al0.84</t>
  </si>
  <si>
    <t>Ni0.89</t>
  </si>
  <si>
    <t>Al1.16</t>
  </si>
  <si>
    <t>Pt2.84</t>
  </si>
  <si>
    <t>Ge2.85</t>
  </si>
  <si>
    <t>Nb3.2</t>
  </si>
  <si>
    <t>Ge0.8</t>
  </si>
  <si>
    <t>Si46</t>
  </si>
  <si>
    <t>Sn46</t>
  </si>
  <si>
    <t>Ge46</t>
  </si>
  <si>
    <t>K6.8</t>
  </si>
  <si>
    <t>Si45.3</t>
  </si>
  <si>
    <t>K7.4</t>
  </si>
  <si>
    <t>Ge45</t>
  </si>
  <si>
    <t>D0.649</t>
  </si>
  <si>
    <t>Pt3.4</t>
  </si>
  <si>
    <t>Cr3.2</t>
  </si>
  <si>
    <t>As0.8</t>
  </si>
  <si>
    <t>Ba8</t>
  </si>
  <si>
    <t>Ge42.9</t>
  </si>
  <si>
    <t>K7.62</t>
  </si>
  <si>
    <t>Si46.63</t>
  </si>
  <si>
    <t>Rb6.148</t>
  </si>
  <si>
    <t>Si46.27</t>
  </si>
  <si>
    <t>K7.52</t>
  </si>
  <si>
    <t>Ge44.05</t>
  </si>
  <si>
    <t>Ba7.76</t>
  </si>
  <si>
    <t>Si45.5</t>
  </si>
  <si>
    <t>Hg20</t>
  </si>
  <si>
    <t>Sn44</t>
  </si>
  <si>
    <t>Sn44.24</t>
  </si>
  <si>
    <t>Ba6.63</t>
  </si>
  <si>
    <t>Cr2.88</t>
  </si>
  <si>
    <t>Ir1.12</t>
  </si>
  <si>
    <t>Cr3.14</t>
  </si>
  <si>
    <t>Ru0.86</t>
  </si>
  <si>
    <t>Tl0.8</t>
  </si>
  <si>
    <t>Zr3.2</t>
  </si>
  <si>
    <t>Ir0.94</t>
  </si>
  <si>
    <t>Mo3.06</t>
  </si>
  <si>
    <t>Ni0.9</t>
  </si>
  <si>
    <t>V3.03</t>
  </si>
  <si>
    <t>Al3.1</t>
  </si>
  <si>
    <t>Re5.68</t>
  </si>
  <si>
    <t>V2.32</t>
  </si>
  <si>
    <t>Ba7.6</t>
  </si>
  <si>
    <t>Ge42.84</t>
  </si>
  <si>
    <t>Ir0.92</t>
  </si>
  <si>
    <t>Re2.82</t>
  </si>
  <si>
    <t>V1.15</t>
  </si>
  <si>
    <t>K6.95</t>
  </si>
  <si>
    <t>Na6.19</t>
  </si>
  <si>
    <t>Pb1.333</t>
  </si>
  <si>
    <t>Zr6.667</t>
  </si>
  <si>
    <t>Sn1.6</t>
  </si>
  <si>
    <t>Zr6.4</t>
  </si>
  <si>
    <t>Nb2.99</t>
  </si>
  <si>
    <t>Au1.01</t>
  </si>
  <si>
    <t>Sn44.6</t>
  </si>
  <si>
    <t>K7.46</t>
  </si>
  <si>
    <t>Cs7.3</t>
  </si>
  <si>
    <t>Cs6.9</t>
  </si>
  <si>
    <t>Cs7.8</t>
  </si>
  <si>
    <t>Si23</t>
  </si>
  <si>
    <t>Ge44</t>
  </si>
  <si>
    <t>Ba6.18</t>
  </si>
  <si>
    <t>Ba6.20</t>
  </si>
  <si>
    <t>Ba6.31</t>
  </si>
  <si>
    <t>Ba6.62</t>
  </si>
  <si>
    <t>Ge44.4</t>
  </si>
  <si>
    <t>Ba7.27</t>
  </si>
  <si>
    <t>Cr23</t>
  </si>
  <si>
    <t>Li23</t>
  </si>
  <si>
    <t>D1.628</t>
  </si>
  <si>
    <t>C0.44</t>
  </si>
  <si>
    <t>C0.4</t>
  </si>
  <si>
    <t>C0.40</t>
  </si>
  <si>
    <t>H0.984</t>
  </si>
  <si>
    <t>Tb1.000</t>
  </si>
  <si>
    <t>O1.81</t>
  </si>
  <si>
    <t>O2.34</t>
  </si>
  <si>
    <t>Cu7.2</t>
  </si>
  <si>
    <t>Co9</t>
  </si>
  <si>
    <t>Fe0.911</t>
  </si>
  <si>
    <t>Fe0.918</t>
  </si>
  <si>
    <t>Fe0.929</t>
  </si>
  <si>
    <t>Fe0.932</t>
  </si>
  <si>
    <t>Fe0.944</t>
  </si>
  <si>
    <t>N0.0324</t>
  </si>
  <si>
    <t>N0.0499</t>
  </si>
  <si>
    <t>N0.0560</t>
  </si>
  <si>
    <t>N0.0589</t>
  </si>
  <si>
    <t>Cl2.05</t>
  </si>
  <si>
    <t>Ra</t>
  </si>
  <si>
    <t>Ir1.92</t>
  </si>
  <si>
    <t>O1.03</t>
  </si>
  <si>
    <t>O1.15</t>
  </si>
  <si>
    <t>O1.01</t>
  </si>
  <si>
    <t>O1.5</t>
  </si>
  <si>
    <t>C0.8</t>
  </si>
  <si>
    <t>P10.08</t>
  </si>
  <si>
    <t>D1.5</t>
  </si>
  <si>
    <t>Ti0.76</t>
  </si>
  <si>
    <t>Os0.12</t>
  </si>
  <si>
    <t>Rh0.57</t>
  </si>
  <si>
    <t>Pt0.43</t>
  </si>
  <si>
    <t>O2.016</t>
  </si>
  <si>
    <t>Mn23</t>
  </si>
  <si>
    <t>Yb7.24</t>
  </si>
  <si>
    <t>Yb0.962</t>
  </si>
  <si>
    <t>S0.9954</t>
  </si>
  <si>
    <t>Yb0.896</t>
  </si>
  <si>
    <t>Se1.0048</t>
  </si>
  <si>
    <t>Na6</t>
  </si>
  <si>
    <t>Rb2.923</t>
  </si>
  <si>
    <t>K2.41</t>
  </si>
  <si>
    <t>Na1.976</t>
  </si>
  <si>
    <t>H0.64</t>
  </si>
  <si>
    <t>Fe0.909</t>
  </si>
  <si>
    <t>Li1.944</t>
  </si>
  <si>
    <t>H2.25</t>
  </si>
  <si>
    <t>D2.44</t>
  </si>
  <si>
    <t>H0.6</t>
  </si>
  <si>
    <t>C0.957</t>
  </si>
  <si>
    <t>C0.901</t>
  </si>
  <si>
    <t>C0.845</t>
  </si>
  <si>
    <t>Ti0.78</t>
  </si>
  <si>
    <t>O0.937</t>
  </si>
  <si>
    <t>H2.73</t>
  </si>
  <si>
    <t>D1.971</t>
  </si>
  <si>
    <t>C0.87</t>
  </si>
  <si>
    <t>C0.75</t>
  </si>
  <si>
    <t>N0.844</t>
  </si>
  <si>
    <t>N0.87</t>
  </si>
  <si>
    <t>C0.6</t>
  </si>
  <si>
    <t>O1.66</t>
  </si>
  <si>
    <t>P11.68</t>
  </si>
  <si>
    <t>D3.01</t>
  </si>
  <si>
    <t>D3.05</t>
  </si>
  <si>
    <t>D2.61</t>
  </si>
  <si>
    <t>D2.146</t>
  </si>
  <si>
    <t>D2.964</t>
  </si>
  <si>
    <t>D2.96</t>
  </si>
  <si>
    <t>D2.76</t>
  </si>
  <si>
    <t>C0.9</t>
  </si>
  <si>
    <t>Gd0.94</t>
  </si>
  <si>
    <t>D0.93</t>
  </si>
  <si>
    <t>Pu4</t>
  </si>
  <si>
    <t>D9</t>
  </si>
  <si>
    <t>D1.94</t>
  </si>
  <si>
    <t>Ti0.91</t>
  </si>
  <si>
    <t>Li0.11</t>
  </si>
  <si>
    <t>D2.92</t>
  </si>
  <si>
    <t>O2.16</t>
  </si>
  <si>
    <t>O2.02</t>
  </si>
  <si>
    <t>Si0.93</t>
  </si>
  <si>
    <t>Fe2.87</t>
  </si>
  <si>
    <t>Si0.99</t>
  </si>
  <si>
    <t>Si0.97</t>
  </si>
  <si>
    <t>Ag0.81</t>
  </si>
  <si>
    <t>In0.19</t>
  </si>
  <si>
    <t>Mg0.2</t>
  </si>
  <si>
    <t>Ag0.87</t>
  </si>
  <si>
    <t>Sn0.13</t>
  </si>
  <si>
    <t>Ag0.96</t>
  </si>
  <si>
    <t>Tm0.04</t>
  </si>
  <si>
    <t>Au0.2</t>
  </si>
  <si>
    <t>Cu0.8</t>
  </si>
  <si>
    <t>Cu0.2</t>
  </si>
  <si>
    <t>Hg0.2</t>
  </si>
  <si>
    <t>Au0.9</t>
  </si>
  <si>
    <t>Au0.81</t>
  </si>
  <si>
    <t>Nb0.19</t>
  </si>
  <si>
    <t>Au1.1</t>
  </si>
  <si>
    <t>Pd0.9</t>
  </si>
  <si>
    <t>Au0.94</t>
  </si>
  <si>
    <t>Sn0.06</t>
  </si>
  <si>
    <t>Bi0.2</t>
  </si>
  <si>
    <t>Bi0.09</t>
  </si>
  <si>
    <t>U0.91</t>
  </si>
  <si>
    <t>Ca0.91</t>
  </si>
  <si>
    <t>Sr1.09</t>
  </si>
  <si>
    <t>Ca1.05</t>
  </si>
  <si>
    <t>Sr0.95</t>
  </si>
  <si>
    <t>Cd0.05</t>
  </si>
  <si>
    <t>Cd0.28</t>
  </si>
  <si>
    <t>Pd0.72</t>
  </si>
  <si>
    <t>Ce0.98</t>
  </si>
  <si>
    <t>Er0.02</t>
  </si>
  <si>
    <t>Ce0.956</t>
  </si>
  <si>
    <t>Eu0.044</t>
  </si>
  <si>
    <t>La0.5</t>
  </si>
  <si>
    <t>Ce0.174</t>
  </si>
  <si>
    <t>Pd0.826</t>
  </si>
  <si>
    <t>Ce0.11</t>
  </si>
  <si>
    <t>Pd0.89</t>
  </si>
  <si>
    <t>Th0.5</t>
  </si>
  <si>
    <t>Tm0.02</t>
  </si>
  <si>
    <t>O0.995</t>
  </si>
  <si>
    <t>O2.13</t>
  </si>
  <si>
    <t>O1.87</t>
  </si>
  <si>
    <t>Co23</t>
  </si>
  <si>
    <t>Cu0.9687</t>
  </si>
  <si>
    <t>Mg0.0313</t>
  </si>
  <si>
    <t>Cu0.923</t>
  </si>
  <si>
    <t>Ti0.077</t>
  </si>
  <si>
    <t>Fe23</t>
  </si>
  <si>
    <t>Zn23</t>
  </si>
  <si>
    <t>Ho6</t>
  </si>
  <si>
    <t>Ga1.12</t>
  </si>
  <si>
    <t>Ni2.88</t>
  </si>
  <si>
    <t>Ag0.97</t>
  </si>
  <si>
    <t>Bi0.03</t>
  </si>
  <si>
    <t>Mn0.4</t>
  </si>
  <si>
    <t>Al1.83</t>
  </si>
  <si>
    <t>Lu0.4</t>
  </si>
  <si>
    <t>Th0.6</t>
  </si>
  <si>
    <t>Mn22.1</t>
  </si>
  <si>
    <t>Mn22.8</t>
  </si>
  <si>
    <t>Mn22.98</t>
  </si>
  <si>
    <t>Y5.91</t>
  </si>
  <si>
    <t>Y5.82</t>
  </si>
  <si>
    <t>Mn22.61</t>
  </si>
  <si>
    <t>Y5.76</t>
  </si>
  <si>
    <t>Mn22.91</t>
  </si>
  <si>
    <t>Y5.8</t>
  </si>
  <si>
    <t>Mn22</t>
  </si>
  <si>
    <t>Mo0.75</t>
  </si>
  <si>
    <t>Re0.25</t>
  </si>
  <si>
    <t>Ru0.2</t>
  </si>
  <si>
    <t>Ta0.08</t>
  </si>
  <si>
    <t>O0.9</t>
  </si>
  <si>
    <t>Sb0.2</t>
  </si>
  <si>
    <t>Pm</t>
  </si>
  <si>
    <t>Rh0.93</t>
  </si>
  <si>
    <t>Sb0.07</t>
  </si>
  <si>
    <t>Eu8.74</t>
  </si>
  <si>
    <t>Cu1.78</t>
  </si>
  <si>
    <t>O9.58</t>
  </si>
  <si>
    <t>Cu1.82</t>
  </si>
  <si>
    <t>Ni23</t>
  </si>
  <si>
    <t>Nd6</t>
  </si>
  <si>
    <t>Tm6</t>
  </si>
  <si>
    <t>Ag3.988</t>
  </si>
  <si>
    <t>Eu0.012</t>
  </si>
  <si>
    <t>Ag3.76</t>
  </si>
  <si>
    <t>Tb0.24</t>
  </si>
  <si>
    <t>C0.01</t>
  </si>
  <si>
    <t>C0.03</t>
  </si>
  <si>
    <t>C0.175</t>
  </si>
  <si>
    <t>Cd23</t>
  </si>
  <si>
    <t>D10.94</t>
  </si>
  <si>
    <t>Hf6</t>
  </si>
  <si>
    <t>Cu23</t>
  </si>
  <si>
    <t>Dy6</t>
  </si>
  <si>
    <t>Lu6</t>
  </si>
  <si>
    <t>Cu1.80</t>
  </si>
  <si>
    <t>H0.75</t>
  </si>
  <si>
    <t>Mn2.416</t>
  </si>
  <si>
    <t>Pr1.209</t>
  </si>
  <si>
    <t>Pr6</t>
  </si>
  <si>
    <t>Mn1.48</t>
  </si>
  <si>
    <t>Pt2.52</t>
  </si>
  <si>
    <t>Mo2.25</t>
  </si>
  <si>
    <t>Mo0.72</t>
  </si>
  <si>
    <t>Pd3.28</t>
  </si>
  <si>
    <t>Ta0.83</t>
  </si>
  <si>
    <t>Tc4</t>
  </si>
  <si>
    <t>N0.88</t>
  </si>
  <si>
    <t>Ni3.624</t>
  </si>
  <si>
    <t>Ti0.376</t>
  </si>
  <si>
    <t>Zr11</t>
  </si>
  <si>
    <t>Pb3.33</t>
  </si>
  <si>
    <t>Sb0.7</t>
  </si>
  <si>
    <t>Pd3.44</t>
  </si>
  <si>
    <t>Th0.56</t>
  </si>
  <si>
    <t>Ag3.892</t>
  </si>
  <si>
    <t>Bi0.108</t>
  </si>
  <si>
    <t>Mg0.1</t>
  </si>
  <si>
    <t>In0.04</t>
  </si>
  <si>
    <t>Pt0.95</t>
  </si>
  <si>
    <t>In0.15</t>
  </si>
  <si>
    <t>Pt0.85</t>
  </si>
  <si>
    <t>In0.0588</t>
  </si>
  <si>
    <t>Pu0.9412</t>
  </si>
  <si>
    <t>In0.6</t>
  </si>
  <si>
    <t>Tl0.4</t>
  </si>
  <si>
    <t>N0.46</t>
  </si>
  <si>
    <t>N0.506</t>
  </si>
  <si>
    <t>Ag0.95</t>
  </si>
  <si>
    <t>Gd0.05</t>
  </si>
  <si>
    <t>Ag0.925</t>
  </si>
  <si>
    <t>Ge0.075</t>
  </si>
  <si>
    <t>Ag0.65</t>
  </si>
  <si>
    <t>Hg0.35</t>
  </si>
  <si>
    <t>Pb0.03</t>
  </si>
  <si>
    <t>Ag0.489</t>
  </si>
  <si>
    <t>Tl0.011</t>
  </si>
  <si>
    <t>Al0.983</t>
  </si>
  <si>
    <t>Cr0.017</t>
  </si>
  <si>
    <t>Al0.0565</t>
  </si>
  <si>
    <t>Cu0.9434</t>
  </si>
  <si>
    <t>Al0.904</t>
  </si>
  <si>
    <t>Ge0.096</t>
  </si>
  <si>
    <t>Al0.65</t>
  </si>
  <si>
    <t>Mg0.35</t>
  </si>
  <si>
    <t>Al0.95</t>
  </si>
  <si>
    <t>Mg0.05</t>
  </si>
  <si>
    <t>Al0.97</t>
  </si>
  <si>
    <t>Mn0.03</t>
  </si>
  <si>
    <t>Al0.14</t>
  </si>
  <si>
    <t>Ni0.86</t>
  </si>
  <si>
    <t>Al0.15</t>
  </si>
  <si>
    <t>Pd0.85</t>
  </si>
  <si>
    <t>Al0.1</t>
  </si>
  <si>
    <t>Pt0.9</t>
  </si>
  <si>
    <t>Al0.12</t>
  </si>
  <si>
    <t>Pu0.88</t>
  </si>
  <si>
    <t>Al0.075</t>
  </si>
  <si>
    <t>Rh0.925</t>
  </si>
  <si>
    <t>Al0.969</t>
  </si>
  <si>
    <t>Ru0.031</t>
  </si>
  <si>
    <t>Al0.968</t>
  </si>
  <si>
    <t>Sc0.032</t>
  </si>
  <si>
    <t>Si0.09</t>
  </si>
  <si>
    <t>Al0.975</t>
  </si>
  <si>
    <t>Sn0.025</t>
  </si>
  <si>
    <t>Al0.9905</t>
  </si>
  <si>
    <t>W0.0095</t>
  </si>
  <si>
    <t>Al0.86</t>
  </si>
  <si>
    <t>Zn0.14</t>
  </si>
  <si>
    <t>Zr0.02</t>
  </si>
  <si>
    <t>Am0.027</t>
  </si>
  <si>
    <t>La0.973</t>
  </si>
  <si>
    <t>As0.06</t>
  </si>
  <si>
    <t>As0.1</t>
  </si>
  <si>
    <t>Co0.975</t>
  </si>
  <si>
    <t>Au0.025</t>
  </si>
  <si>
    <t>Co0.19</t>
  </si>
  <si>
    <t>Cr0.5</t>
  </si>
  <si>
    <t>Fe0.5</t>
  </si>
  <si>
    <t>Ga0.1</t>
  </si>
  <si>
    <t>Au0.973</t>
  </si>
  <si>
    <t>Ge0.027</t>
  </si>
  <si>
    <t>Au0.61</t>
  </si>
  <si>
    <t>Li0.39</t>
  </si>
  <si>
    <t>Au0.99</t>
  </si>
  <si>
    <t>Mo0.01</t>
  </si>
  <si>
    <t>Pt0.5</t>
  </si>
  <si>
    <t>Sb0.01</t>
  </si>
  <si>
    <t>Ta0.1</t>
  </si>
  <si>
    <t>Au0.919</t>
  </si>
  <si>
    <t>Ti0.081</t>
  </si>
  <si>
    <t>Tl0.01</t>
  </si>
  <si>
    <t>V0.5</t>
  </si>
  <si>
    <t>Zn0.2</t>
  </si>
  <si>
    <t>Ba0.22</t>
  </si>
  <si>
    <t>Sr0.78</t>
  </si>
  <si>
    <t>C0.06</t>
  </si>
  <si>
    <t>C0.66</t>
  </si>
  <si>
    <t>C0.7</t>
  </si>
  <si>
    <t>C0.02</t>
  </si>
  <si>
    <t>C0.5</t>
  </si>
  <si>
    <t>C0.1</t>
  </si>
  <si>
    <t>C0.94</t>
  </si>
  <si>
    <t>Ce0.95</t>
  </si>
  <si>
    <t>Pr0.05</t>
  </si>
  <si>
    <t>Co0.9</t>
  </si>
  <si>
    <t>Ge0.1</t>
  </si>
  <si>
    <t>Co0.8</t>
  </si>
  <si>
    <t>Os0.2</t>
  </si>
  <si>
    <t>Co0.65</t>
  </si>
  <si>
    <t>Zn0.35</t>
  </si>
  <si>
    <t>Cr0.06</t>
  </si>
  <si>
    <t>Rh0.94</t>
  </si>
  <si>
    <t>Cu0.988</t>
  </si>
  <si>
    <t>Gd0.012</t>
  </si>
  <si>
    <t>Cu0.99</t>
  </si>
  <si>
    <t>Dy0.01</t>
  </si>
  <si>
    <t>Cu0.991</t>
  </si>
  <si>
    <t>Er0.009</t>
  </si>
  <si>
    <t>Cu0.995</t>
  </si>
  <si>
    <t>Eu0.005</t>
  </si>
  <si>
    <t>Cu0.18</t>
  </si>
  <si>
    <t>Mn0.82</t>
  </si>
  <si>
    <t>Cu0.96</t>
  </si>
  <si>
    <t>Mn0.04</t>
  </si>
  <si>
    <t>Cu0.97</t>
  </si>
  <si>
    <t>P0.03</t>
  </si>
  <si>
    <t>Pb0.01</t>
  </si>
  <si>
    <t>Cu0.9</t>
  </si>
  <si>
    <t>Si0.1</t>
  </si>
  <si>
    <t>Sm0.009</t>
  </si>
  <si>
    <t>Cu0.993</t>
  </si>
  <si>
    <t>Tb0.007</t>
  </si>
  <si>
    <t>Yb0.01</t>
  </si>
  <si>
    <t>Ga0.15</t>
  </si>
  <si>
    <t>Ge0.08</t>
  </si>
  <si>
    <t>Ge0.05</t>
  </si>
  <si>
    <t>Li0.06</t>
  </si>
  <si>
    <t>Pd0.94</t>
  </si>
  <si>
    <t>Mo0.26</t>
  </si>
  <si>
    <t>Pt0.74</t>
  </si>
  <si>
    <t>Nb0.08</t>
  </si>
  <si>
    <t>Pd0.98</t>
  </si>
  <si>
    <t>Nd0.02</t>
  </si>
  <si>
    <t>Nd0.515</t>
  </si>
  <si>
    <t>Th0.485</t>
  </si>
  <si>
    <t>Ni0.91</t>
  </si>
  <si>
    <t>Sb0.09</t>
  </si>
  <si>
    <t>Ni0.994</t>
  </si>
  <si>
    <t>Sc0.006</t>
  </si>
  <si>
    <t>Ni0.85</t>
  </si>
  <si>
    <t>P0.09</t>
  </si>
  <si>
    <t>Pd0.92</t>
  </si>
  <si>
    <t>Pr0.08</t>
  </si>
  <si>
    <t>Pd0.95</t>
  </si>
  <si>
    <t>Sb0.15</t>
  </si>
  <si>
    <t>Sc0.15</t>
  </si>
  <si>
    <t>Si0.015</t>
  </si>
  <si>
    <t>Te0.15</t>
  </si>
  <si>
    <t>Pd0.87</t>
  </si>
  <si>
    <t>Tm0.13</t>
  </si>
  <si>
    <t>Pd0.806</t>
  </si>
  <si>
    <t>V0.194</t>
  </si>
  <si>
    <t>Pd0.6</t>
  </si>
  <si>
    <t>W0.4</t>
  </si>
  <si>
    <t>Pr0.525</t>
  </si>
  <si>
    <t>Th0.475</t>
  </si>
  <si>
    <t>Pu0.97</t>
  </si>
  <si>
    <t>Zn0.03</t>
  </si>
  <si>
    <t>U0.95</t>
  </si>
  <si>
    <t>S0.05</t>
  </si>
  <si>
    <t>Se0.09</t>
  </si>
  <si>
    <t>Th0.86</t>
  </si>
  <si>
    <t>O2.06</t>
  </si>
  <si>
    <t>O2.11</t>
  </si>
  <si>
    <t>Pd3.52</t>
  </si>
  <si>
    <t>Tb0.48</t>
  </si>
  <si>
    <t>Li0.99</t>
  </si>
  <si>
    <t>Cu1.75</t>
  </si>
  <si>
    <t>Cu1.83</t>
  </si>
  <si>
    <t>D1.96</t>
  </si>
  <si>
    <t>Mg0.25</t>
  </si>
  <si>
    <t>O2.024</t>
  </si>
  <si>
    <t>O1.996</t>
  </si>
  <si>
    <t>Pb0.55</t>
  </si>
  <si>
    <t>Te0.45</t>
  </si>
  <si>
    <t>Pb0.45</t>
  </si>
  <si>
    <t>Te0.55</t>
  </si>
  <si>
    <t>O3.96</t>
  </si>
  <si>
    <t>D2.12</t>
  </si>
  <si>
    <t>D2.02</t>
  </si>
  <si>
    <t>D2.19</t>
  </si>
  <si>
    <t>N0.92</t>
  </si>
  <si>
    <t>Os0.25</t>
  </si>
  <si>
    <t>Pt0.75</t>
  </si>
  <si>
    <t>D1.2</t>
  </si>
  <si>
    <t>Cu1.79</t>
  </si>
  <si>
    <t>Ag1.7</t>
  </si>
  <si>
    <t>Pb0.94</t>
  </si>
  <si>
    <t>Ni0.94</t>
  </si>
  <si>
    <t>Nb0.06</t>
  </si>
  <si>
    <t>Mg0.8</t>
  </si>
  <si>
    <t>Sc0.2</t>
  </si>
  <si>
    <t>U1.76</t>
  </si>
  <si>
    <t>O4.8</t>
  </si>
  <si>
    <t>O1.866</t>
  </si>
  <si>
    <t>O1.710</t>
  </si>
  <si>
    <t>Au0.45</t>
  </si>
  <si>
    <t>Ni0.55</t>
  </si>
  <si>
    <t>Zn6</t>
  </si>
  <si>
    <t>C0.681</t>
  </si>
  <si>
    <t>Mg1.99</t>
  </si>
  <si>
    <t>Mg1.98</t>
  </si>
  <si>
    <t>Be13</t>
  </si>
  <si>
    <t>B65.9</t>
  </si>
  <si>
    <t>Rb5.33</t>
  </si>
  <si>
    <t>Cd13</t>
  </si>
  <si>
    <t>Co13</t>
  </si>
  <si>
    <t>B66</t>
  </si>
  <si>
    <t>Pu0.66</t>
  </si>
  <si>
    <t>Cu13</t>
  </si>
  <si>
    <t>Zn12.88</t>
  </si>
  <si>
    <t>Zn12.75</t>
  </si>
  <si>
    <t>B62</t>
  </si>
  <si>
    <t>Zn12.36</t>
  </si>
  <si>
    <t>Zr2.57</t>
  </si>
  <si>
    <t>S3.91</t>
  </si>
  <si>
    <t>Na1.44</t>
  </si>
  <si>
    <t>Si136</t>
  </si>
  <si>
    <t>Al21.33</t>
  </si>
  <si>
    <t>S32</t>
  </si>
  <si>
    <t>Al2.66</t>
  </si>
  <si>
    <t>Fe2.964</t>
  </si>
  <si>
    <t>Fe2.93</t>
  </si>
  <si>
    <t>Fe2.9</t>
  </si>
  <si>
    <t>In2.77</t>
  </si>
  <si>
    <t>Al21.333</t>
  </si>
  <si>
    <t>Al2.667</t>
  </si>
  <si>
    <t>Al2.144</t>
  </si>
  <si>
    <t>O3.2</t>
  </si>
  <si>
    <t>Y0.75</t>
  </si>
  <si>
    <t>Pd3.5</t>
  </si>
  <si>
    <t>Si0.98</t>
  </si>
  <si>
    <t>Fe2.894</t>
  </si>
  <si>
    <t>Fe2.887</t>
  </si>
  <si>
    <t>Fe2.897</t>
  </si>
  <si>
    <t>Fe2.910</t>
  </si>
  <si>
    <t>Fe2.886</t>
  </si>
  <si>
    <t>Fe2.89</t>
  </si>
  <si>
    <t>Fe2.878</t>
  </si>
  <si>
    <t>Fe2.946</t>
  </si>
  <si>
    <t>Fe2.938</t>
  </si>
  <si>
    <t>Fe2.962</t>
  </si>
  <si>
    <t>Fe2.959</t>
  </si>
  <si>
    <t>Fe2.957</t>
  </si>
  <si>
    <t>Fe2.937</t>
  </si>
  <si>
    <t>Fe2.936</t>
  </si>
  <si>
    <t>Fe2.932</t>
  </si>
  <si>
    <t>Fe2.933</t>
  </si>
  <si>
    <t>Fe2.942</t>
  </si>
  <si>
    <t>Fe2.939</t>
  </si>
  <si>
    <t>Fe2.950</t>
  </si>
  <si>
    <t>Fe2.929</t>
  </si>
  <si>
    <t>Fe2.945</t>
  </si>
  <si>
    <t>Fe2.934</t>
  </si>
  <si>
    <t>Ca33</t>
  </si>
  <si>
    <t>Na3.8</t>
  </si>
  <si>
    <t>Na10.4</t>
  </si>
  <si>
    <t>Na13.6</t>
  </si>
  <si>
    <t>Na20.5</t>
  </si>
  <si>
    <t>Si13.6</t>
  </si>
  <si>
    <t>Na4.4</t>
  </si>
  <si>
    <t>Si134.112</t>
  </si>
  <si>
    <t>Na7.736</t>
  </si>
  <si>
    <t>Si133.408</t>
  </si>
  <si>
    <t>Na12.416</t>
  </si>
  <si>
    <t>Si134.688</t>
  </si>
  <si>
    <t>Na16.072</t>
  </si>
  <si>
    <t>Si134.816</t>
  </si>
  <si>
    <t>Na20.36</t>
  </si>
  <si>
    <t>Si134.72</t>
  </si>
  <si>
    <t>Na23.36</t>
  </si>
  <si>
    <t>Si133.728</t>
  </si>
  <si>
    <t>Er0.86</t>
  </si>
  <si>
    <t>Hf2.8</t>
  </si>
  <si>
    <t>Al3.11</t>
  </si>
  <si>
    <t>C0.62</t>
  </si>
  <si>
    <t>Ba10</t>
  </si>
  <si>
    <t>Be22</t>
  </si>
  <si>
    <t>Cd1.83</t>
  </si>
  <si>
    <t>Na1.12</t>
  </si>
  <si>
    <t>Cr1.9</t>
  </si>
  <si>
    <t>Dy68</t>
  </si>
  <si>
    <t>Pd28</t>
  </si>
  <si>
    <t>Na0.841</t>
  </si>
  <si>
    <t>Na0.814</t>
  </si>
  <si>
    <t>Na0.813</t>
  </si>
  <si>
    <t>Na0.714</t>
  </si>
  <si>
    <t>Na0.728</t>
  </si>
  <si>
    <t>Na0.754</t>
  </si>
  <si>
    <t>Na0.852</t>
  </si>
  <si>
    <t>In41</t>
  </si>
  <si>
    <t>K17</t>
  </si>
  <si>
    <t>Mn2.03</t>
  </si>
  <si>
    <t>Fe2.67</t>
  </si>
  <si>
    <t>Al2.67</t>
  </si>
  <si>
    <t>Cr1.95</t>
  </si>
  <si>
    <t>Ta1.05</t>
  </si>
  <si>
    <t>Er4.86</t>
  </si>
  <si>
    <t>Ga2.67</t>
  </si>
  <si>
    <t>Hf1.5</t>
  </si>
  <si>
    <t>Ho4.86</t>
  </si>
  <si>
    <t>In24</t>
  </si>
  <si>
    <t>Lu4.86</t>
  </si>
  <si>
    <t>Na1.22</t>
  </si>
  <si>
    <t>Nd1.94</t>
  </si>
  <si>
    <t>S2.91</t>
  </si>
  <si>
    <t>Tb4.86</t>
  </si>
  <si>
    <t>Tm4.86</t>
  </si>
  <si>
    <t>Y4.86</t>
  </si>
  <si>
    <t>Pr1.94</t>
  </si>
  <si>
    <t>Rh1.75</t>
  </si>
  <si>
    <t>Zr1.25</t>
  </si>
  <si>
    <t>Zr2.67</t>
  </si>
  <si>
    <t>Co2.74</t>
  </si>
  <si>
    <t>Co2.75</t>
  </si>
  <si>
    <t>Co2.77</t>
  </si>
  <si>
    <t>Co2.92</t>
  </si>
  <si>
    <t>Co2.82</t>
  </si>
  <si>
    <t>Co2.83</t>
  </si>
  <si>
    <t>Co2.84</t>
  </si>
  <si>
    <t>Co2.54</t>
  </si>
  <si>
    <t>Co2.57</t>
  </si>
  <si>
    <t>Co2.62</t>
  </si>
  <si>
    <t>Co2.87</t>
  </si>
  <si>
    <t>Co2.88</t>
  </si>
  <si>
    <t>Si0.991</t>
  </si>
  <si>
    <t>B0.009</t>
  </si>
  <si>
    <t>Si0.9984</t>
  </si>
  <si>
    <t>P0.0016</t>
  </si>
  <si>
    <t>Fe3.71</t>
  </si>
  <si>
    <t>Al41</t>
  </si>
  <si>
    <t>Co2.67</t>
  </si>
  <si>
    <t>Zn21.798</t>
  </si>
  <si>
    <t>Ga2.667</t>
  </si>
  <si>
    <t>Co0.97</t>
  </si>
  <si>
    <t>O4.51</t>
  </si>
  <si>
    <t>O6.5</t>
  </si>
  <si>
    <t>Na21.7</t>
  </si>
  <si>
    <t>Na21.6</t>
  </si>
  <si>
    <t>Fe21.28</t>
  </si>
  <si>
    <t>K17.78</t>
  </si>
  <si>
    <t>Fe1.9</t>
  </si>
  <si>
    <t>Gd1.14</t>
  </si>
  <si>
    <t>Co1.86</t>
  </si>
  <si>
    <t>Na18.98</t>
  </si>
  <si>
    <t>Cd1.025</t>
  </si>
  <si>
    <t>Ni0.975</t>
  </si>
  <si>
    <t>Mg37.34</t>
  </si>
  <si>
    <t>Al61</t>
  </si>
  <si>
    <t>Mg37.9</t>
  </si>
  <si>
    <t>Al59.5</t>
  </si>
  <si>
    <t>Na22.56</t>
  </si>
  <si>
    <t>Na17.12</t>
  </si>
  <si>
    <t>Na18.72</t>
  </si>
  <si>
    <t>Na7.20</t>
  </si>
  <si>
    <t>Na11.04</t>
  </si>
  <si>
    <t>Na1.52</t>
  </si>
  <si>
    <t>Na25.52</t>
  </si>
  <si>
    <t>Na20.48</t>
  </si>
  <si>
    <t>Na16.00</t>
  </si>
  <si>
    <t>Na14.80</t>
  </si>
  <si>
    <t>Na2.85</t>
  </si>
  <si>
    <t>Na2.72</t>
  </si>
  <si>
    <t>Na2.12</t>
  </si>
  <si>
    <t>Na1.73</t>
  </si>
  <si>
    <t>Na1.57</t>
  </si>
  <si>
    <t>Na1.37</t>
  </si>
  <si>
    <t>Na1.00</t>
  </si>
  <si>
    <t>Na0.85</t>
  </si>
  <si>
    <t>Na0.70</t>
  </si>
  <si>
    <t>Na0.40</t>
  </si>
  <si>
    <t>Na0.13</t>
  </si>
  <si>
    <t>Si192</t>
  </si>
  <si>
    <t>O384</t>
  </si>
  <si>
    <t>K8.6</t>
  </si>
  <si>
    <t>Ge136</t>
  </si>
  <si>
    <t>Na2.90</t>
  </si>
  <si>
    <t>Na5.10</t>
  </si>
  <si>
    <t>Na8.20</t>
  </si>
  <si>
    <t>Na14.70</t>
  </si>
  <si>
    <t>Na24</t>
  </si>
  <si>
    <t>K24</t>
  </si>
  <si>
    <t>Al7.33</t>
  </si>
  <si>
    <t>Mg4.36</t>
  </si>
  <si>
    <t>Na7.5</t>
  </si>
  <si>
    <t>Si34</t>
  </si>
  <si>
    <t>Na6.13</t>
  </si>
  <si>
    <t>Na1.64</t>
  </si>
  <si>
    <t>Si0.976</t>
  </si>
  <si>
    <t>B0.024</t>
  </si>
  <si>
    <t>Er0.95</t>
  </si>
  <si>
    <t>H0.1</t>
  </si>
  <si>
    <t>Ag1.96</t>
  </si>
  <si>
    <t>O0.03</t>
  </si>
  <si>
    <t>T0.24</t>
  </si>
  <si>
    <t>Ag0.02</t>
  </si>
  <si>
    <t>Li0.98</t>
  </si>
  <si>
    <t>Nb0.7</t>
  </si>
  <si>
    <t>Be0.67</t>
  </si>
  <si>
    <t>Co0.33</t>
  </si>
  <si>
    <t>Cd0.15</t>
  </si>
  <si>
    <t>Gd0.85</t>
  </si>
  <si>
    <t>Cd0.025</t>
  </si>
  <si>
    <t>Li0.975</t>
  </si>
  <si>
    <t>Cd0.6</t>
  </si>
  <si>
    <t>Ce0.0045</t>
  </si>
  <si>
    <t>Fe0.9955</t>
  </si>
  <si>
    <t>Cr0.7</t>
  </si>
  <si>
    <t>Mn0.05</t>
  </si>
  <si>
    <t>Fe0.915</t>
  </si>
  <si>
    <t>Re0.085</t>
  </si>
  <si>
    <t>Fe0.905</t>
  </si>
  <si>
    <t>Si0.095</t>
  </si>
  <si>
    <t>Fe0.8</t>
  </si>
  <si>
    <t>Ti0.2</t>
  </si>
  <si>
    <t>Ag0.49</t>
  </si>
  <si>
    <t>Cd0.51</t>
  </si>
  <si>
    <t>Mn1.05</t>
  </si>
  <si>
    <t>Ni0.95</t>
  </si>
  <si>
    <t>Mo0.667</t>
  </si>
  <si>
    <t>Zr0.333</t>
  </si>
  <si>
    <t>Pd0.2</t>
  </si>
  <si>
    <t>D0.77</t>
  </si>
  <si>
    <t>H0.8</t>
  </si>
  <si>
    <t>Hg4</t>
  </si>
  <si>
    <t>Tl1.7</t>
  </si>
  <si>
    <t>Nb1.04</t>
  </si>
  <si>
    <t>Mo1.45</t>
  </si>
  <si>
    <t>Re0.55</t>
  </si>
  <si>
    <t>O0.02</t>
  </si>
  <si>
    <t>Re0.866</t>
  </si>
  <si>
    <t>Ta1.131</t>
  </si>
  <si>
    <t>D0.96</t>
  </si>
  <si>
    <t>Er1.36</t>
  </si>
  <si>
    <t>Mg0.64</t>
  </si>
  <si>
    <t>D0.83</t>
  </si>
  <si>
    <t>As0.2</t>
  </si>
  <si>
    <t>Pd0.8</t>
  </si>
  <si>
    <t>Be0.9</t>
  </si>
  <si>
    <t>Co0.1</t>
  </si>
  <si>
    <t>Bi0.35</t>
  </si>
  <si>
    <t>In0.65</t>
  </si>
  <si>
    <t>La0.85</t>
  </si>
  <si>
    <t>Cr0.6</t>
  </si>
  <si>
    <t>Re0.3</t>
  </si>
  <si>
    <t>Cr0.91</t>
  </si>
  <si>
    <t>Fe0.9</t>
  </si>
  <si>
    <t>Fe0.35</t>
  </si>
  <si>
    <t>Fe0.998</t>
  </si>
  <si>
    <t>Nb0.002</t>
  </si>
  <si>
    <t>Os0.015</t>
  </si>
  <si>
    <t>P0.04</t>
  </si>
  <si>
    <t>Ta0.025</t>
  </si>
  <si>
    <t>In6.4</t>
  </si>
  <si>
    <t>Mn0.16</t>
  </si>
  <si>
    <t>Mo0.85</t>
  </si>
  <si>
    <t>Os0.15</t>
  </si>
  <si>
    <t>Mo0.98</t>
  </si>
  <si>
    <t>S0.02</t>
  </si>
  <si>
    <t>Se0.02</t>
  </si>
  <si>
    <t>Te0.02</t>
  </si>
  <si>
    <t>Nb0.9875</t>
  </si>
  <si>
    <t>N0.0125</t>
  </si>
  <si>
    <t>V0.94</t>
  </si>
  <si>
    <t>N0.06</t>
  </si>
  <si>
    <t>O0.06</t>
  </si>
  <si>
    <t>Nb0.6</t>
  </si>
  <si>
    <t>Ru0.4</t>
  </si>
  <si>
    <t>Nb0.973</t>
  </si>
  <si>
    <t>Sn0.027</t>
  </si>
  <si>
    <t>Te0.25</t>
  </si>
  <si>
    <t>Pd0.046</t>
  </si>
  <si>
    <t>W0.954</t>
  </si>
  <si>
    <t>Rh0.15</t>
  </si>
  <si>
    <t>V0.85</t>
  </si>
  <si>
    <t>Si0.02</t>
  </si>
  <si>
    <t>Th0.33</t>
  </si>
  <si>
    <t>Zr0.67</t>
  </si>
  <si>
    <t>Sn0.091</t>
  </si>
  <si>
    <t>Ti0.8</t>
  </si>
  <si>
    <t>V0.2</t>
  </si>
  <si>
    <t>Ti0.7</t>
  </si>
  <si>
    <t>V0.3</t>
  </si>
  <si>
    <t>Ti0.89</t>
  </si>
  <si>
    <t>Zr0.11</t>
  </si>
  <si>
    <t>Zr0.90</t>
  </si>
  <si>
    <t>Ti0.10</t>
  </si>
  <si>
    <t>Ag8</t>
  </si>
  <si>
    <t>Br15</t>
  </si>
  <si>
    <t>Ge43</t>
  </si>
  <si>
    <t>Sn43.96</t>
  </si>
  <si>
    <t>O3.333</t>
  </si>
  <si>
    <t>Cd154</t>
  </si>
  <si>
    <t>Sb120</t>
  </si>
  <si>
    <t>Cd12.5</t>
  </si>
  <si>
    <t>Y4.682</t>
  </si>
  <si>
    <t>B29</t>
  </si>
  <si>
    <t>Pr8.303</t>
  </si>
  <si>
    <t>Sb20.03</t>
  </si>
  <si>
    <t>Nd8.303</t>
  </si>
  <si>
    <t>Sb19.98</t>
  </si>
  <si>
    <t>Al11.8</t>
  </si>
  <si>
    <t>Ti0.685</t>
  </si>
  <si>
    <t>Ti0.662</t>
  </si>
  <si>
    <t>F18</t>
  </si>
  <si>
    <t>Cl22</t>
  </si>
  <si>
    <t>Ag3.15</t>
  </si>
  <si>
    <t>Ni1.297</t>
  </si>
  <si>
    <t>Mo1.93</t>
  </si>
  <si>
    <t>C0.96</t>
  </si>
  <si>
    <t>Cs1.34</t>
  </si>
  <si>
    <t>Mo17</t>
  </si>
  <si>
    <t>Al2.814</t>
  </si>
  <si>
    <t>Mn1.186</t>
  </si>
  <si>
    <t>Er12.887</t>
  </si>
  <si>
    <t>Zn58.817</t>
  </si>
  <si>
    <t>Tm12.88</t>
  </si>
  <si>
    <t>Zn58.64</t>
  </si>
  <si>
    <t>Lu12.713</t>
  </si>
  <si>
    <t>Zn58.534</t>
  </si>
  <si>
    <t>I16</t>
  </si>
  <si>
    <t>O1.09</t>
  </si>
  <si>
    <t>P10</t>
  </si>
  <si>
    <t>Ge1.835</t>
  </si>
  <si>
    <t>Al32.386</t>
  </si>
  <si>
    <t>Cr8.75</t>
  </si>
  <si>
    <t>Zn171.43</t>
  </si>
  <si>
    <t>Mg100.57</t>
  </si>
  <si>
    <t>Sc9</t>
  </si>
  <si>
    <t>Pd32</t>
  </si>
  <si>
    <t>Cd108</t>
  </si>
  <si>
    <t>Ba14</t>
  </si>
  <si>
    <t>Ge78</t>
  </si>
  <si>
    <t>U13</t>
  </si>
  <si>
    <t>O34</t>
  </si>
  <si>
    <t>Cu64</t>
  </si>
  <si>
    <t>Nb1.076</t>
  </si>
  <si>
    <t>Gd8</t>
  </si>
  <si>
    <t>Te1.851</t>
  </si>
  <si>
    <t>Pt29</t>
  </si>
  <si>
    <t>Zn49</t>
  </si>
  <si>
    <t>Tb8</t>
  </si>
  <si>
    <t>Se14.8</t>
  </si>
  <si>
    <t>Ho8</t>
  </si>
  <si>
    <t>Se14.6</t>
  </si>
  <si>
    <t>Er8</t>
  </si>
  <si>
    <t>Fe0.856</t>
  </si>
  <si>
    <t>Pb0.998</t>
  </si>
  <si>
    <t>Al35.472</t>
  </si>
  <si>
    <t>Cu47.792</t>
  </si>
  <si>
    <t>Pd108</t>
  </si>
  <si>
    <t>Cd340</t>
  </si>
  <si>
    <t>Ge18</t>
  </si>
  <si>
    <t>Gd17</t>
  </si>
  <si>
    <t>Ge29</t>
  </si>
  <si>
    <t>Ge4.8</t>
  </si>
  <si>
    <t>Al22</t>
  </si>
  <si>
    <t>Ca28</t>
  </si>
  <si>
    <t>Cu11.5</t>
  </si>
  <si>
    <t>Sr2.33</t>
  </si>
  <si>
    <t>In0.92</t>
  </si>
  <si>
    <t>H9</t>
  </si>
  <si>
    <t>Sc0.96</t>
  </si>
  <si>
    <t>D2.03</t>
  </si>
  <si>
    <t>D2.04</t>
  </si>
  <si>
    <t>Ge4.7</t>
  </si>
  <si>
    <t>D2.36</t>
  </si>
  <si>
    <t>D2.29</t>
  </si>
  <si>
    <t>D2.3</t>
  </si>
  <si>
    <t>D2.37</t>
  </si>
  <si>
    <t>D5</t>
  </si>
  <si>
    <t>H5</t>
  </si>
  <si>
    <t>Si1.016</t>
  </si>
  <si>
    <t>Cd0.99</t>
  </si>
  <si>
    <t>Zn0.98</t>
  </si>
  <si>
    <t>Ti5.73</t>
  </si>
  <si>
    <t>C3.72</t>
  </si>
  <si>
    <t>C4.73</t>
  </si>
  <si>
    <t>C4.87</t>
  </si>
  <si>
    <t>Mg9</t>
  </si>
  <si>
    <t>Pb1.785</t>
  </si>
  <si>
    <t>I3.570</t>
  </si>
  <si>
    <t>Cu1.81</t>
  </si>
  <si>
    <t>Ba21</t>
  </si>
  <si>
    <t>Al40</t>
  </si>
  <si>
    <t>Au6.05</t>
  </si>
  <si>
    <t>Zn12.51</t>
  </si>
  <si>
    <t>Mn5.11</t>
  </si>
  <si>
    <t>Pt18</t>
  </si>
  <si>
    <t>Al70.92</t>
  </si>
  <si>
    <t>Si2.925</t>
  </si>
  <si>
    <t>N3.99</t>
  </si>
  <si>
    <t>Si2.985</t>
  </si>
  <si>
    <t>N4.38</t>
  </si>
  <si>
    <t>N4.22</t>
  </si>
  <si>
    <t>W1.1</t>
  </si>
  <si>
    <t>Ir9</t>
  </si>
  <si>
    <t>Al28</t>
  </si>
  <si>
    <t>Ti9.2</t>
  </si>
  <si>
    <t>Ta1.11</t>
  </si>
  <si>
    <t>Nb1.06</t>
  </si>
  <si>
    <t>Ti0.98</t>
  </si>
  <si>
    <t>Nb1.09</t>
  </si>
  <si>
    <t>Al16</t>
  </si>
  <si>
    <t>Cr9.5</t>
  </si>
  <si>
    <t>Mn13</t>
  </si>
  <si>
    <t>Sb0.94</t>
  </si>
  <si>
    <t>As1.06</t>
  </si>
  <si>
    <t>Sb1.02</t>
  </si>
  <si>
    <t>As0.98</t>
  </si>
  <si>
    <t>Sb0.95</t>
  </si>
  <si>
    <t>As1.05</t>
  </si>
  <si>
    <t>Pr2.05</t>
  </si>
  <si>
    <t>Co16.90</t>
  </si>
  <si>
    <t>Mg36</t>
  </si>
  <si>
    <t>Al61.7</t>
  </si>
  <si>
    <t>Au4.27</t>
  </si>
  <si>
    <t>Zn8.26</t>
  </si>
  <si>
    <t>Au4.84</t>
  </si>
  <si>
    <t>Zn7.85</t>
  </si>
  <si>
    <t>Au4.58</t>
  </si>
  <si>
    <t>Zn8.12</t>
  </si>
  <si>
    <t>Au4.42</t>
  </si>
  <si>
    <t>Zn8.19</t>
  </si>
  <si>
    <t>Ta1.13</t>
  </si>
  <si>
    <t>O10</t>
  </si>
  <si>
    <t>Ni8</t>
  </si>
  <si>
    <t>Co1.76</t>
  </si>
  <si>
    <t>Zn13.24</t>
  </si>
  <si>
    <t>Co1.815</t>
  </si>
  <si>
    <t>Cu20</t>
  </si>
  <si>
    <t>H0.337</t>
  </si>
  <si>
    <t>Cu0.7</t>
  </si>
  <si>
    <t>Hg51.81</t>
  </si>
  <si>
    <t>Na11.19</t>
  </si>
  <si>
    <t>Eu10.1</t>
  </si>
  <si>
    <t>Hg54.9</t>
  </si>
  <si>
    <t>Ta21</t>
  </si>
  <si>
    <t>Mg2.73</t>
  </si>
  <si>
    <t>Eu4.48</t>
  </si>
  <si>
    <t>As2.86</t>
  </si>
  <si>
    <t>Ti2.45</t>
  </si>
  <si>
    <t>Al1.33</t>
  </si>
  <si>
    <t>Zr2.46</t>
  </si>
  <si>
    <t>Hf1.35</t>
  </si>
  <si>
    <t>Zr0.28</t>
  </si>
  <si>
    <t>Al1.333</t>
  </si>
  <si>
    <t>Pd4.67</t>
  </si>
  <si>
    <t>Sb1.67</t>
  </si>
  <si>
    <t>Ce24</t>
  </si>
  <si>
    <t>Co11</t>
  </si>
  <si>
    <t>Ru7</t>
  </si>
  <si>
    <t>Er7</t>
  </si>
  <si>
    <t>Gd7</t>
  </si>
  <si>
    <t>Ga1.34</t>
  </si>
  <si>
    <t>Al0.667</t>
  </si>
  <si>
    <t>Eu7</t>
  </si>
  <si>
    <t>Re7</t>
  </si>
  <si>
    <t>Tc7</t>
  </si>
  <si>
    <t>Nd24</t>
  </si>
  <si>
    <t>Dy7</t>
  </si>
  <si>
    <t>Ho7</t>
  </si>
  <si>
    <t>Nd7.5</t>
  </si>
  <si>
    <t>Rh2.5</t>
  </si>
  <si>
    <t>Ni1.334</t>
  </si>
  <si>
    <t>Sm7</t>
  </si>
  <si>
    <t>Ti2.5</t>
  </si>
  <si>
    <t>Sm12.72</t>
  </si>
  <si>
    <t>Zn59.08</t>
  </si>
  <si>
    <t>Gd12.71</t>
  </si>
  <si>
    <t>Zn59.50</t>
  </si>
  <si>
    <t>Dy12.60</t>
  </si>
  <si>
    <t>Zn59.22</t>
  </si>
  <si>
    <t>Tb12.64</t>
  </si>
  <si>
    <t>Zn59.10</t>
  </si>
  <si>
    <t>Mo0.93</t>
  </si>
  <si>
    <t>Zn0.8</t>
  </si>
  <si>
    <t>O0.8</t>
  </si>
  <si>
    <t>Ta1.09</t>
  </si>
  <si>
    <t>Bi0.76</t>
  </si>
  <si>
    <t>Mn0.876</t>
  </si>
  <si>
    <t>Al6.3</t>
  </si>
  <si>
    <t>B88</t>
  </si>
  <si>
    <t>Al0.87</t>
  </si>
  <si>
    <t>Se5.1</t>
  </si>
  <si>
    <t>H36</t>
  </si>
  <si>
    <t>Ta97</t>
  </si>
  <si>
    <t>Te60</t>
  </si>
  <si>
    <t>Sn17</t>
  </si>
  <si>
    <t>Mo28</t>
  </si>
  <si>
    <t>Ni28</t>
  </si>
  <si>
    <t>Zn59</t>
  </si>
  <si>
    <t>N0.86</t>
  </si>
  <si>
    <t>Ge23</t>
  </si>
  <si>
    <t>Fe21.34</t>
  </si>
  <si>
    <t>Mg4.8</t>
  </si>
  <si>
    <t>B44</t>
  </si>
  <si>
    <t>Mg4.77</t>
  </si>
  <si>
    <t>Mg4.78</t>
  </si>
  <si>
    <t>Al3.24</t>
  </si>
  <si>
    <t>Al1.67</t>
  </si>
  <si>
    <t>B22</t>
  </si>
  <si>
    <t>Fe21.333</t>
  </si>
  <si>
    <t>Fe1.966</t>
  </si>
  <si>
    <t>O2.963</t>
  </si>
  <si>
    <t>B49.95</t>
  </si>
  <si>
    <t>C1.83</t>
  </si>
  <si>
    <t>Sb11</t>
  </si>
  <si>
    <t>Eu16</t>
  </si>
  <si>
    <t>Bi11</t>
  </si>
  <si>
    <t>O2.5</t>
  </si>
  <si>
    <t>Yb15</t>
  </si>
  <si>
    <t>Er15</t>
  </si>
  <si>
    <t>Sc15</t>
  </si>
  <si>
    <t>Lu15</t>
  </si>
  <si>
    <t>Ho15</t>
  </si>
  <si>
    <t>Y15</t>
  </si>
  <si>
    <t>P1.7455</t>
  </si>
  <si>
    <t>Ga17</t>
  </si>
  <si>
    <t>Rh10</t>
  </si>
  <si>
    <t>Mn27</t>
  </si>
  <si>
    <t>Si47</t>
  </si>
  <si>
    <t>Ge19</t>
  </si>
  <si>
    <t>V17</t>
  </si>
  <si>
    <t>Ge31</t>
  </si>
  <si>
    <t>Mn15</t>
  </si>
  <si>
    <t>Si26</t>
  </si>
  <si>
    <t>Li1.8</t>
  </si>
  <si>
    <t>Ge22</t>
  </si>
  <si>
    <t>Ni9</t>
  </si>
  <si>
    <t>Ba19</t>
  </si>
  <si>
    <t>Li44</t>
  </si>
  <si>
    <t>Sr19</t>
  </si>
  <si>
    <t>Fe24</t>
  </si>
  <si>
    <t>N10</t>
  </si>
  <si>
    <t>Ga2.41</t>
  </si>
  <si>
    <t>Sm0.86</t>
  </si>
  <si>
    <t>Ni31</t>
  </si>
  <si>
    <t>Zn1.68</t>
  </si>
  <si>
    <t>S18</t>
  </si>
  <si>
    <t>C3.75</t>
  </si>
  <si>
    <t>Se0.75</t>
  </si>
  <si>
    <t>Se0.5</t>
  </si>
  <si>
    <t>Pd7.19</t>
  </si>
  <si>
    <t>Sn4.31</t>
  </si>
  <si>
    <t>Te10</t>
  </si>
  <si>
    <t>S1.783</t>
  </si>
  <si>
    <t>Ni2.548</t>
  </si>
  <si>
    <t>Zn5.24</t>
  </si>
  <si>
    <t>Re1.16</t>
  </si>
  <si>
    <t>Nb1.25</t>
  </si>
  <si>
    <t>N1.107</t>
  </si>
  <si>
    <t>N1.239</t>
  </si>
  <si>
    <t>N1.3</t>
  </si>
  <si>
    <t>N1.33</t>
  </si>
  <si>
    <t>N1.39</t>
  </si>
  <si>
    <t>N1.245</t>
  </si>
  <si>
    <t>N1.1</t>
  </si>
  <si>
    <t>N1.235</t>
  </si>
  <si>
    <t>N1.236</t>
  </si>
  <si>
    <t>N1.234</t>
  </si>
  <si>
    <t>N1.226</t>
  </si>
  <si>
    <t>N1.231</t>
  </si>
  <si>
    <t>N1.222</t>
  </si>
  <si>
    <t>N1.233</t>
  </si>
  <si>
    <t>N1.221</t>
  </si>
  <si>
    <t>N1.22</t>
  </si>
  <si>
    <t>N1.227</t>
  </si>
  <si>
    <t>N2.58</t>
  </si>
  <si>
    <t>N1.47</t>
  </si>
  <si>
    <t>Al20</t>
  </si>
  <si>
    <t>N1.2</t>
  </si>
  <si>
    <t>N0.97</t>
  </si>
  <si>
    <t>Al2.63</t>
  </si>
  <si>
    <t>Al2.75</t>
  </si>
  <si>
    <t>Bi12.8</t>
  </si>
  <si>
    <t>O19.2</t>
  </si>
  <si>
    <t>Hg3.02</t>
  </si>
  <si>
    <t>Ga3.76</t>
  </si>
  <si>
    <t>Sr8</t>
  </si>
  <si>
    <t>Sr2.7</t>
  </si>
  <si>
    <t>Al2.3</t>
  </si>
  <si>
    <t>C0.88</t>
  </si>
  <si>
    <t>Fe21.16</t>
  </si>
  <si>
    <t>O31.92</t>
  </si>
  <si>
    <t>Sn25</t>
  </si>
  <si>
    <t>O26.67</t>
  </si>
  <si>
    <t>Fe2.12</t>
  </si>
  <si>
    <t>O3.19</t>
  </si>
  <si>
    <t>Ba24</t>
  </si>
  <si>
    <t>Si100</t>
  </si>
  <si>
    <t>Ge100</t>
  </si>
  <si>
    <t>Ge24</t>
  </si>
  <si>
    <t>Cu0.83</t>
  </si>
  <si>
    <t>Si0.17</t>
  </si>
  <si>
    <t>Ge25</t>
  </si>
  <si>
    <t>Mn0.75</t>
  </si>
  <si>
    <t>Al0.25</t>
  </si>
  <si>
    <t>Al0.6</t>
  </si>
  <si>
    <t>Nb11</t>
  </si>
  <si>
    <t>Au0.84</t>
  </si>
  <si>
    <t>Si0.16</t>
  </si>
  <si>
    <t>Fe0.4</t>
  </si>
  <si>
    <t>Mn0.85</t>
  </si>
  <si>
    <t>Ni0.15</t>
  </si>
  <si>
    <t>Nb11.04</t>
  </si>
  <si>
    <t>Au8.96</t>
  </si>
  <si>
    <t>Co0.15</t>
  </si>
  <si>
    <t>Co0.25</t>
  </si>
  <si>
    <t>Mn0.6</t>
  </si>
  <si>
    <t>Co0.4</t>
  </si>
  <si>
    <t>Co2.61</t>
  </si>
  <si>
    <t>Zn2.39</t>
  </si>
  <si>
    <t>Co2.50</t>
  </si>
  <si>
    <t>Zn2.50</t>
  </si>
  <si>
    <t>Co2.42</t>
  </si>
  <si>
    <t>Zn2.58</t>
  </si>
  <si>
    <t>Co2.37</t>
  </si>
  <si>
    <t>Zn2.63</t>
  </si>
  <si>
    <t>Co2.6</t>
  </si>
  <si>
    <t>Zn2.4</t>
  </si>
  <si>
    <t>Si1.817</t>
    <phoneticPr fontId="18"/>
  </si>
  <si>
    <t>Zr O0.333</t>
    <phoneticPr fontId="18"/>
  </si>
  <si>
    <t>Ta H0.84</t>
    <phoneticPr fontId="18"/>
  </si>
  <si>
    <t>Ta D0.48</t>
    <phoneticPr fontId="18"/>
  </si>
  <si>
    <t>O0.333</t>
    <phoneticPr fontId="18"/>
  </si>
  <si>
    <t>H0.84</t>
    <phoneticPr fontId="18"/>
  </si>
  <si>
    <t>D0.48</t>
    <phoneticPr fontId="18"/>
  </si>
  <si>
    <t>In S0.951</t>
    <phoneticPr fontId="18"/>
  </si>
  <si>
    <t>Te I0.44</t>
    <phoneticPr fontId="18"/>
  </si>
  <si>
    <t>V N0.81</t>
    <phoneticPr fontId="18"/>
  </si>
  <si>
    <t>Nb N0.801</t>
    <phoneticPr fontId="18"/>
  </si>
  <si>
    <t>V O0.532</t>
    <phoneticPr fontId="18"/>
  </si>
  <si>
    <t>Nb N0.58</t>
    <phoneticPr fontId="18"/>
  </si>
  <si>
    <t>Ta H0.5</t>
    <phoneticPr fontId="18"/>
  </si>
  <si>
    <t>Sn0.95 Bi0.05</t>
    <phoneticPr fontId="18"/>
  </si>
  <si>
    <t>Co5.096 Y0.954</t>
    <phoneticPr fontId="18"/>
  </si>
  <si>
    <t>Ga2.32 Gd0.833</t>
    <phoneticPr fontId="18"/>
  </si>
  <si>
    <t>Ti O0.325</t>
    <phoneticPr fontId="18"/>
  </si>
  <si>
    <t>Ti C0.01</t>
    <phoneticPr fontId="18"/>
  </si>
  <si>
    <t>Ti N0.176</t>
    <phoneticPr fontId="18"/>
  </si>
  <si>
    <t>Ti O0.176</t>
    <phoneticPr fontId="18"/>
  </si>
  <si>
    <t>Ti O0.428</t>
    <phoneticPr fontId="18"/>
  </si>
  <si>
    <t>Zr O0.334</t>
    <phoneticPr fontId="18"/>
  </si>
  <si>
    <t>Zr O0.026</t>
    <phoneticPr fontId="18"/>
  </si>
  <si>
    <t>Ti S0.25</t>
    <phoneticPr fontId="18"/>
  </si>
  <si>
    <t>Ti1.33 Se0.67</t>
    <phoneticPr fontId="18"/>
  </si>
  <si>
    <t>Tb1.000 As0.976</t>
    <phoneticPr fontId="18"/>
  </si>
  <si>
    <t>Ti C0.981</t>
    <phoneticPr fontId="18"/>
  </si>
  <si>
    <t>Sc O0.95</t>
    <phoneticPr fontId="18"/>
  </si>
  <si>
    <t>V O0.9</t>
    <phoneticPr fontId="18"/>
  </si>
  <si>
    <t>Cr O0.87</t>
    <phoneticPr fontId="18"/>
  </si>
  <si>
    <t>Ir0.83 Pt0.17</t>
    <phoneticPr fontId="18"/>
  </si>
  <si>
    <t>Ni D0.75</t>
    <phoneticPr fontId="18"/>
  </si>
  <si>
    <t>Nb O0.76</t>
    <phoneticPr fontId="18"/>
  </si>
  <si>
    <t>Ti O0.89</t>
    <phoneticPr fontId="18"/>
  </si>
  <si>
    <t>Co C0.01</t>
    <phoneticPr fontId="18"/>
  </si>
  <si>
    <t>Nb H0.25</t>
    <phoneticPr fontId="18"/>
  </si>
  <si>
    <t>Nb N0.01</t>
    <phoneticPr fontId="18"/>
  </si>
  <si>
    <t>Ta N0.075</t>
    <phoneticPr fontId="18"/>
  </si>
  <si>
    <t>Ta N0.053</t>
    <phoneticPr fontId="18"/>
  </si>
  <si>
    <t>V N0.087</t>
    <phoneticPr fontId="18"/>
  </si>
  <si>
    <t>Ir0.83</t>
    <phoneticPr fontId="18"/>
  </si>
  <si>
    <t>S0.951</t>
    <phoneticPr fontId="18"/>
  </si>
  <si>
    <t>I0.44</t>
    <phoneticPr fontId="18"/>
  </si>
  <si>
    <t>N0.81</t>
    <phoneticPr fontId="18"/>
  </si>
  <si>
    <t>N0.801</t>
    <phoneticPr fontId="18"/>
  </si>
  <si>
    <t>O0.532</t>
    <phoneticPr fontId="18"/>
  </si>
  <si>
    <t>N0.58</t>
    <phoneticPr fontId="18"/>
  </si>
  <si>
    <t>H0.5</t>
    <phoneticPr fontId="18"/>
  </si>
  <si>
    <t>Bi0.05</t>
    <phoneticPr fontId="18"/>
  </si>
  <si>
    <t>Y0.954</t>
    <phoneticPr fontId="18"/>
  </si>
  <si>
    <t>Gd0.833</t>
    <phoneticPr fontId="18"/>
  </si>
  <si>
    <t>O0.325</t>
    <phoneticPr fontId="18"/>
  </si>
  <si>
    <t>C0.01</t>
    <phoneticPr fontId="18"/>
  </si>
  <si>
    <t>N0.176</t>
    <phoneticPr fontId="18"/>
  </si>
  <si>
    <t>O0.176</t>
    <phoneticPr fontId="18"/>
  </si>
  <si>
    <t>O0.428</t>
    <phoneticPr fontId="18"/>
  </si>
  <si>
    <t>O0.334</t>
    <phoneticPr fontId="18"/>
  </si>
  <si>
    <t>O0.026</t>
    <phoneticPr fontId="18"/>
  </si>
  <si>
    <t>S0.25</t>
    <phoneticPr fontId="18"/>
  </si>
  <si>
    <t>Se0.67</t>
    <phoneticPr fontId="18"/>
  </si>
  <si>
    <t>As0.976</t>
    <phoneticPr fontId="18"/>
  </si>
  <si>
    <t>C0.981</t>
    <phoneticPr fontId="18"/>
  </si>
  <si>
    <t>O0.95</t>
    <phoneticPr fontId="18"/>
  </si>
  <si>
    <t>O0.9</t>
    <phoneticPr fontId="18"/>
  </si>
  <si>
    <t>O0.87</t>
    <phoneticPr fontId="18"/>
  </si>
  <si>
    <t>Pt0.17</t>
    <phoneticPr fontId="18"/>
  </si>
  <si>
    <t>D0.75</t>
    <phoneticPr fontId="18"/>
  </si>
  <si>
    <t>O0.76</t>
    <phoneticPr fontId="18"/>
  </si>
  <si>
    <t>O0.89</t>
    <phoneticPr fontId="18"/>
  </si>
  <si>
    <t>C0.01</t>
    <phoneticPr fontId="18"/>
  </si>
  <si>
    <t>H0.25</t>
    <phoneticPr fontId="18"/>
  </si>
  <si>
    <t>N0.01</t>
    <phoneticPr fontId="18"/>
  </si>
  <si>
    <t>N0.075</t>
    <phoneticPr fontId="18"/>
  </si>
  <si>
    <t>N0.053</t>
    <phoneticPr fontId="18"/>
  </si>
  <si>
    <t>N0.087</t>
    <phoneticPr fontId="18"/>
  </si>
  <si>
    <t>T</t>
    <phoneticPr fontId="18"/>
  </si>
  <si>
    <t>Co0.875 Ge2</t>
    <phoneticPr fontId="18"/>
  </si>
  <si>
    <t>Cr0.68 Se</t>
    <phoneticPr fontId="18"/>
  </si>
  <si>
    <t>Mo0.98 N</t>
    <phoneticPr fontId="18"/>
  </si>
  <si>
    <t>Co0.875</t>
    <phoneticPr fontId="18"/>
  </si>
  <si>
    <t>Cr0.68</t>
    <phoneticPr fontId="18"/>
  </si>
  <si>
    <t>Mo0.98</t>
    <phoneticPr fontId="18"/>
  </si>
  <si>
    <t>Gd O0.656</t>
    <phoneticPr fontId="18"/>
  </si>
  <si>
    <t>Sm O0.656</t>
    <phoneticPr fontId="18"/>
  </si>
  <si>
    <t>Ag3.15 Sb0.85</t>
    <phoneticPr fontId="18"/>
  </si>
  <si>
    <t>Zr O0.27</t>
    <phoneticPr fontId="18"/>
  </si>
  <si>
    <t>O0.656</t>
    <phoneticPr fontId="18"/>
  </si>
  <si>
    <t>O0.27</t>
    <phoneticPr fontId="18"/>
  </si>
  <si>
    <t>Sb0.85</t>
    <phoneticPr fontId="18"/>
  </si>
  <si>
    <t>Table No.</t>
    <phoneticPr fontId="18"/>
  </si>
  <si>
    <t>ICSD No.</t>
    <phoneticPr fontId="18"/>
  </si>
  <si>
    <t>元素1</t>
    <rPh sb="0" eb="2">
      <t>ゲンソ</t>
    </rPh>
    <phoneticPr fontId="18"/>
  </si>
  <si>
    <t>元素1数</t>
    <rPh sb="0" eb="2">
      <t>ゲンソ</t>
    </rPh>
    <rPh sb="3" eb="4">
      <t>カズ</t>
    </rPh>
    <phoneticPr fontId="18"/>
  </si>
  <si>
    <t>族1</t>
    <rPh sb="0" eb="1">
      <t>ゾク</t>
    </rPh>
    <phoneticPr fontId="18"/>
  </si>
  <si>
    <t>周期1</t>
    <rPh sb="0" eb="2">
      <t>シュウキ</t>
    </rPh>
    <phoneticPr fontId="18"/>
  </si>
  <si>
    <t>元素2</t>
    <rPh sb="0" eb="2">
      <t>ゲンソ</t>
    </rPh>
    <phoneticPr fontId="18"/>
  </si>
  <si>
    <t>元素2数</t>
    <rPh sb="0" eb="2">
      <t>ゲンソ</t>
    </rPh>
    <rPh sb="3" eb="4">
      <t>カズ</t>
    </rPh>
    <phoneticPr fontId="18"/>
  </si>
  <si>
    <t>族2</t>
    <rPh sb="0" eb="1">
      <t>ゾク</t>
    </rPh>
    <phoneticPr fontId="18"/>
  </si>
  <si>
    <t>周期2</t>
    <rPh sb="0" eb="2">
      <t>シュウキ</t>
    </rPh>
    <phoneticPr fontId="18"/>
  </si>
  <si>
    <t>Space Group</t>
    <phoneticPr fontId="18"/>
  </si>
  <si>
    <t>Space Group</t>
    <phoneticPr fontId="18"/>
  </si>
  <si>
    <t>Struct.formula</t>
    <phoneticPr fontId="18"/>
  </si>
  <si>
    <t>Struct.formula</t>
    <phoneticPr fontId="18"/>
  </si>
  <si>
    <t>Ti7 O13</t>
    <phoneticPr fontId="18"/>
  </si>
  <si>
    <t>Fe0.924</t>
    <phoneticPr fontId="18"/>
  </si>
  <si>
    <t>Fe0.924 O</t>
    <phoneticPr fontId="18"/>
  </si>
  <si>
    <t>Mo0.4</t>
    <phoneticPr fontId="18"/>
  </si>
  <si>
    <t>U0.724</t>
    <phoneticPr fontId="18"/>
  </si>
  <si>
    <t>Mo0.4 As2</t>
    <phoneticPr fontId="18"/>
  </si>
  <si>
    <t>U0.724 Te3</t>
    <phoneticPr fontId="18"/>
  </si>
  <si>
    <t>Mn0.98 O2</t>
    <phoneticPr fontId="18"/>
  </si>
  <si>
    <t>U0.88 O2.12</t>
    <phoneticPr fontId="18"/>
  </si>
  <si>
    <t>Al0.9 Mn1.1</t>
    <phoneticPr fontId="18"/>
  </si>
  <si>
    <t>Cr0.875 S</t>
    <phoneticPr fontId="18"/>
  </si>
  <si>
    <t>Te0.5 I2</t>
    <phoneticPr fontId="18"/>
  </si>
  <si>
    <t>Zr0.75 S</t>
    <phoneticPr fontId="18"/>
  </si>
  <si>
    <t>La0.98 Ni5.11</t>
    <phoneticPr fontId="18"/>
  </si>
  <si>
    <t>Sm0.8 Co5.4</t>
    <phoneticPr fontId="18"/>
  </si>
  <si>
    <t>Nb0.987 N</t>
    <phoneticPr fontId="18"/>
  </si>
  <si>
    <t>Ni0.95 Se</t>
    <phoneticPr fontId="18"/>
  </si>
  <si>
    <t>Rh0.98 Se2</t>
    <phoneticPr fontId="18"/>
  </si>
  <si>
    <t>Rh0.9 Se2</t>
    <phoneticPr fontId="18"/>
  </si>
  <si>
    <t>Rh0.78 Se2</t>
    <phoneticPr fontId="18"/>
  </si>
  <si>
    <t>Fe0.974 O</t>
    <phoneticPr fontId="18"/>
  </si>
  <si>
    <t>Fe0.942 O</t>
    <phoneticPr fontId="18"/>
  </si>
  <si>
    <t>Pa0.91 O2</t>
    <phoneticPr fontId="18"/>
  </si>
  <si>
    <t>Fe0.95 O</t>
    <phoneticPr fontId="18"/>
  </si>
  <si>
    <t>Fe0.945 O</t>
    <phoneticPr fontId="18"/>
  </si>
  <si>
    <t>Fe0.92 O</t>
    <phoneticPr fontId="18"/>
  </si>
  <si>
    <t>Fe0.914 O</t>
    <phoneticPr fontId="18"/>
  </si>
  <si>
    <t>Fe0.888 O</t>
    <phoneticPr fontId="18"/>
  </si>
  <si>
    <t>Fe0.88 O</t>
    <phoneticPr fontId="18"/>
  </si>
  <si>
    <t>Fe0.928 O</t>
    <phoneticPr fontId="18"/>
  </si>
  <si>
    <t>Fe0.916 O</t>
    <phoneticPr fontId="18"/>
  </si>
  <si>
    <t>Fe0.913 O</t>
    <phoneticPr fontId="18"/>
  </si>
  <si>
    <t>Mn0.98</t>
    <phoneticPr fontId="18"/>
  </si>
  <si>
    <t>U0.88</t>
    <phoneticPr fontId="18"/>
  </si>
  <si>
    <t>Al0.9</t>
    <phoneticPr fontId="18"/>
  </si>
  <si>
    <t>Cr0.875</t>
    <phoneticPr fontId="18"/>
  </si>
  <si>
    <t>Te0.5</t>
    <phoneticPr fontId="18"/>
  </si>
  <si>
    <t>Zr0.75</t>
    <phoneticPr fontId="18"/>
  </si>
  <si>
    <t>La0.98</t>
    <phoneticPr fontId="18"/>
  </si>
  <si>
    <t>Sm0.8</t>
    <phoneticPr fontId="18"/>
  </si>
  <si>
    <t>Nb0.987</t>
    <phoneticPr fontId="18"/>
  </si>
  <si>
    <t>Ni0.95</t>
    <phoneticPr fontId="18"/>
  </si>
  <si>
    <t>Rh0.98</t>
    <phoneticPr fontId="18"/>
  </si>
  <si>
    <t>Rh0.9</t>
    <phoneticPr fontId="18"/>
  </si>
  <si>
    <t>Rh0.78</t>
    <phoneticPr fontId="18"/>
  </si>
  <si>
    <t>Fe0.974</t>
    <phoneticPr fontId="18"/>
  </si>
  <si>
    <t>Fe0.942</t>
    <phoneticPr fontId="18"/>
  </si>
  <si>
    <t>Pa0.91</t>
    <phoneticPr fontId="18"/>
  </si>
  <si>
    <t>Fe0.95</t>
    <phoneticPr fontId="18"/>
  </si>
  <si>
    <t>Fe0.945</t>
    <phoneticPr fontId="18"/>
  </si>
  <si>
    <t>Fe0.92</t>
    <phoneticPr fontId="18"/>
  </si>
  <si>
    <t>Fe0.914</t>
    <phoneticPr fontId="18"/>
  </si>
  <si>
    <t>Fe0.888</t>
    <phoneticPr fontId="18"/>
  </si>
  <si>
    <t>Fe0.88</t>
    <phoneticPr fontId="18"/>
  </si>
  <si>
    <t>Fe0.928</t>
    <phoneticPr fontId="18"/>
  </si>
  <si>
    <t>Fe0.916</t>
    <phoneticPr fontId="18"/>
  </si>
  <si>
    <t>Fe0.913</t>
    <phoneticPr fontId="18"/>
  </si>
  <si>
    <t>Achiral</t>
    <phoneticPr fontId="18"/>
  </si>
  <si>
    <t>polar</t>
    <phoneticPr fontId="18"/>
  </si>
  <si>
    <t>Achiral</t>
    <phoneticPr fontId="18"/>
  </si>
  <si>
    <t>Chiral</t>
    <phoneticPr fontId="18"/>
  </si>
  <si>
    <t>Triclinic</t>
    <phoneticPr fontId="18"/>
  </si>
  <si>
    <t>Monoclinic</t>
    <phoneticPr fontId="18"/>
  </si>
  <si>
    <t>Orthorhombic</t>
    <phoneticPr fontId="18"/>
  </si>
  <si>
    <t>Tetragonal</t>
    <phoneticPr fontId="18"/>
  </si>
  <si>
    <t>Trigonal</t>
    <phoneticPr fontId="18"/>
  </si>
  <si>
    <t>Hexagonal</t>
    <phoneticPr fontId="18"/>
  </si>
  <si>
    <t>Cubic</t>
    <phoneticPr fontId="18"/>
  </si>
  <si>
    <t>晶系</t>
  </si>
  <si>
    <t>O9</t>
    <phoneticPr fontId="18"/>
  </si>
  <si>
    <t>Chiral</t>
  </si>
  <si>
    <t>Chiral</t>
    <phoneticPr fontId="18"/>
  </si>
  <si>
    <t>Achiral</t>
  </si>
  <si>
    <t>Achiral</t>
    <phoneticPr fontId="18"/>
  </si>
  <si>
    <t>polar</t>
  </si>
  <si>
    <t>c</t>
    <phoneticPr fontId="18"/>
  </si>
  <si>
    <t>CH3</t>
    <phoneticPr fontId="18"/>
  </si>
  <si>
    <t>CH2</t>
    <phoneticPr fontId="18"/>
  </si>
  <si>
    <t>Ph</t>
    <phoneticPr fontId="18"/>
  </si>
  <si>
    <t>NHx</t>
    <phoneticPr fontId="18"/>
  </si>
  <si>
    <t>Hal</t>
    <phoneticPr fontId="18"/>
  </si>
  <si>
    <t>OH</t>
    <phoneticPr fontId="18"/>
  </si>
  <si>
    <t>CH</t>
    <phoneticPr fontId="18"/>
  </si>
  <si>
    <t>C=O</t>
  </si>
  <si>
    <t>C-O-C</t>
  </si>
  <si>
    <r>
      <t xml:space="preserve">CX4 </t>
    </r>
    <r>
      <rPr>
        <sz val="11"/>
        <color theme="1"/>
        <rFont val="游ゴシック (本文)"/>
        <charset val="128"/>
      </rPr>
      <t>(no H)</t>
    </r>
  </si>
  <si>
    <t>C=S</t>
  </si>
  <si>
    <t>C-S-C</t>
  </si>
  <si>
    <t>S=O</t>
  </si>
  <si>
    <t>C≡N</t>
  </si>
  <si>
    <t>N=N</t>
  </si>
  <si>
    <t>C=N</t>
  </si>
  <si>
    <t>O-N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</si>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</sst>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rgb="FF00000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color theme="1"/>
      <name val="游ゴシック (本文)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thin">
        <color auto="1"/>
      </right>
      <top/>
      <bottom/>
      <diagonal/>
    </border>
    <border>
      <left style="thin">
        <color auto="1"/>
      </left>
      <right style="dotted">
        <color auto="1"/>
      </right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Fill="1" applyBorder="1">
      <alignment vertical="center"/>
    </xf>
    <xf numFmtId="0" fontId="0" fillId="0" borderId="17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Border="1" applyAlignment="1">
      <alignment vertical="top" wrapText="1"/>
    </xf>
    <xf numFmtId="0" fontId="0" fillId="0" borderId="19" xfId="0" applyBorder="1">
      <alignment vertical="center"/>
    </xf>
    <xf numFmtId="0" fontId="0" fillId="0" borderId="19" xfId="0" applyBorder="1" applyAlignment="1">
      <alignment vertical="top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 applyAlignment="1">
      <alignment vertical="top" wrapText="1"/>
    </xf>
    <xf numFmtId="0" fontId="0" fillId="0" borderId="20" xfId="0" applyBorder="1" applyAlignment="1">
      <alignment horizontal="right" vertical="center"/>
    </xf>
    <xf numFmtId="0" fontId="0" fillId="0" borderId="20" xfId="0" applyNumberFormat="1" applyBorder="1" applyAlignment="1">
      <alignment horizontal="right" vertical="center"/>
    </xf>
    <xf numFmtId="0" fontId="0" fillId="0" borderId="20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0" fillId="0" borderId="29" xfId="0" applyFill="1" applyBorder="1" applyAlignment="1">
      <alignment horizontal="center" vertical="center"/>
    </xf>
    <xf numFmtId="0" fontId="0" fillId="0" borderId="0" xfId="0" applyFill="1" applyAlignment="1">
      <alignment horizontal="center" vertical="top"/>
    </xf>
    <xf numFmtId="0" fontId="0" fillId="0" borderId="23" xfId="0" applyFill="1" applyBorder="1" applyAlignment="1">
      <alignment vertical="top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17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0" fontId="0" fillId="0" borderId="0" xfId="0" applyFill="1" applyAlignment="1">
      <alignment vertical="top"/>
    </xf>
    <xf numFmtId="0" fontId="0" fillId="0" borderId="19" xfId="0" applyFill="1" applyBorder="1" applyAlignment="1">
      <alignment vertical="top"/>
    </xf>
    <xf numFmtId="0" fontId="0" fillId="0" borderId="19" xfId="0" applyFill="1" applyBorder="1" applyAlignment="1">
      <alignment vertical="top" wrapText="1"/>
    </xf>
    <xf numFmtId="0" fontId="0" fillId="0" borderId="21" xfId="0" applyFill="1" applyBorder="1" applyAlignment="1">
      <alignment vertical="top" wrapText="1"/>
    </xf>
    <xf numFmtId="0" fontId="0" fillId="0" borderId="20" xfId="0" applyFill="1" applyBorder="1" applyAlignment="1">
      <alignment vertical="top" wrapText="1"/>
    </xf>
    <xf numFmtId="0" fontId="0" fillId="0" borderId="22" xfId="0" applyFill="1" applyBorder="1" applyAlignment="1">
      <alignment vertical="top" wrapText="1"/>
    </xf>
    <xf numFmtId="0" fontId="0" fillId="0" borderId="0" xfId="0" applyFill="1">
      <alignment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20" xfId="0" applyFill="1" applyBorder="1" applyAlignment="1">
      <alignment vertical="center"/>
    </xf>
    <xf numFmtId="0" fontId="0" fillId="0" borderId="22" xfId="0" applyFill="1" applyBorder="1">
      <alignment vertical="center"/>
    </xf>
    <xf numFmtId="0" fontId="19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19" fillId="0" borderId="0" xfId="0" applyFont="1" applyFill="1">
      <alignment vertical="center"/>
    </xf>
    <xf numFmtId="0" fontId="0" fillId="0" borderId="24" xfId="0" applyFill="1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20" fillId="0" borderId="19" xfId="0" applyFont="1" applyFill="1" applyBorder="1" applyAlignment="1">
      <alignment vertical="top" wrapText="1"/>
    </xf>
    <xf numFmtId="0" fontId="21" fillId="0" borderId="19" xfId="0" applyFont="1" applyFill="1" applyBorder="1">
      <alignment vertical="center"/>
    </xf>
    <xf numFmtId="0" fontId="19" fillId="0" borderId="0" xfId="0" applyFont="1" applyFill="1" applyBorder="1">
      <alignment vertical="center"/>
    </xf>
    <xf numFmtId="0" fontId="21" fillId="0" borderId="19" xfId="0" applyNumberFormat="1" applyFont="1" applyFill="1" applyBorder="1">
      <alignment vertical="center"/>
    </xf>
    <xf numFmtId="0" fontId="0" fillId="0" borderId="30" xfId="0" applyFill="1" applyBorder="1" applyAlignment="1">
      <alignment vertical="top" wrapText="1"/>
    </xf>
    <xf numFmtId="0" fontId="0" fillId="0" borderId="31" xfId="0" applyFill="1" applyBorder="1" applyAlignment="1">
      <alignment vertical="top" wrapText="1"/>
    </xf>
    <xf numFmtId="0" fontId="0" fillId="0" borderId="3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7"/>
  <sheetViews>
    <sheetView tabSelected="1" topLeftCell="D1" workbookViewId="0">
      <pane ySplit="1" topLeftCell="A6" activePane="bottomLeft" state="frozen"/>
      <selection pane="bottomLeft" activeCell="T1" sqref="T1:T1048576"/>
    </sheetView>
  </sheetViews>
  <sheetFormatPr defaultColWidth="8.875" defaultRowHeight="13.5"/>
  <cols>
    <col min="1" max="1" width="9.375" style="22" customWidth="1"/>
    <col min="2" max="2" width="9.375" style="17" customWidth="1"/>
    <col min="3" max="8" width="9.375" style="19" customWidth="1"/>
    <col min="9" max="11" width="9.375" style="18" customWidth="1"/>
    <col min="12" max="12" width="9.375" style="80" customWidth="1"/>
    <col min="13" max="14" width="9.375" style="18" customWidth="1"/>
    <col min="15" max="15" width="9.375" style="17" customWidth="1"/>
    <col min="16" max="18" width="9.375" style="18" customWidth="1"/>
    <col min="19" max="19" width="9.5" style="66" customWidth="1"/>
  </cols>
  <sheetData>
    <row r="1" spans="1:19">
      <c r="A1" s="72" t="s">
        <v>15466</v>
      </c>
      <c r="B1" s="72" t="s">
        <v>15464</v>
      </c>
      <c r="C1" s="72" t="s">
        <v>15465</v>
      </c>
      <c r="D1" s="72" t="s">
        <v>15470</v>
      </c>
      <c r="E1" s="73" t="s">
        <v>15473</v>
      </c>
      <c r="F1" s="72" t="s">
        <v>15471</v>
      </c>
      <c r="G1" s="73" t="s">
        <v>15472</v>
      </c>
      <c r="H1" s="72" t="s">
        <v>15469</v>
      </c>
      <c r="I1" s="72" t="s">
        <v>15480</v>
      </c>
      <c r="J1" s="72" t="s">
        <v>15481</v>
      </c>
      <c r="K1" s="72" t="s">
        <v>15467</v>
      </c>
      <c r="L1" s="73" t="s">
        <v>15479</v>
      </c>
      <c r="M1" s="72" t="s">
        <v>15477</v>
      </c>
      <c r="N1" s="72" t="s">
        <v>15478</v>
      </c>
      <c r="O1" s="72" t="s">
        <v>15468</v>
      </c>
      <c r="P1" s="72" t="s">
        <v>15474</v>
      </c>
      <c r="Q1" s="72" t="s">
        <v>15476</v>
      </c>
      <c r="R1" s="72" t="s">
        <v>15475</v>
      </c>
      <c r="S1" s="73" t="s">
        <v>15458</v>
      </c>
    </row>
    <row r="2" spans="1:19" s="57" customFormat="1">
      <c r="A2" s="53">
        <v>2</v>
      </c>
      <c r="B2" s="53">
        <v>1</v>
      </c>
      <c r="C2" s="53">
        <v>0</v>
      </c>
      <c r="D2" s="74">
        <v>1</v>
      </c>
      <c r="E2" s="74">
        <v>0</v>
      </c>
      <c r="F2" s="53">
        <v>1</v>
      </c>
      <c r="G2" s="74">
        <v>0</v>
      </c>
      <c r="H2" s="74">
        <v>0</v>
      </c>
      <c r="I2" s="74">
        <v>0</v>
      </c>
      <c r="J2" s="74">
        <v>0</v>
      </c>
      <c r="K2" s="53">
        <v>1</v>
      </c>
      <c r="L2" s="74">
        <v>0</v>
      </c>
      <c r="M2" s="74">
        <v>0</v>
      </c>
      <c r="N2" s="74">
        <v>0</v>
      </c>
      <c r="O2" s="53">
        <v>1</v>
      </c>
      <c r="P2" s="74">
        <v>0</v>
      </c>
      <c r="Q2" s="74">
        <v>0</v>
      </c>
      <c r="R2" s="74">
        <v>0</v>
      </c>
      <c r="S2" s="75">
        <v>0</v>
      </c>
    </row>
    <row r="3" spans="1:19" s="57" customFormat="1">
      <c r="A3" s="53">
        <v>2</v>
      </c>
      <c r="B3" s="53">
        <v>3</v>
      </c>
      <c r="C3" s="53">
        <v>1</v>
      </c>
      <c r="D3" s="74">
        <v>2</v>
      </c>
      <c r="E3" s="74">
        <v>0</v>
      </c>
      <c r="F3" s="53">
        <v>1</v>
      </c>
      <c r="G3" s="74">
        <v>0</v>
      </c>
      <c r="H3" s="74">
        <v>0</v>
      </c>
      <c r="I3" s="74">
        <v>0</v>
      </c>
      <c r="J3" s="74">
        <v>0</v>
      </c>
      <c r="K3" s="53">
        <v>1</v>
      </c>
      <c r="L3" s="74">
        <v>0</v>
      </c>
      <c r="M3" s="74">
        <v>0</v>
      </c>
      <c r="N3" s="74">
        <v>0</v>
      </c>
      <c r="O3" s="53">
        <v>0</v>
      </c>
      <c r="P3" s="74">
        <v>0</v>
      </c>
      <c r="Q3" s="74">
        <v>0</v>
      </c>
      <c r="R3" s="74">
        <v>0</v>
      </c>
      <c r="S3" s="75">
        <v>1</v>
      </c>
    </row>
    <row r="4" spans="1:19" s="57" customFormat="1">
      <c r="A4" s="53">
        <v>2</v>
      </c>
      <c r="B4" s="53">
        <v>4</v>
      </c>
      <c r="C4" s="53">
        <v>1</v>
      </c>
      <c r="D4" s="74">
        <v>3</v>
      </c>
      <c r="E4" s="74">
        <v>0</v>
      </c>
      <c r="F4" s="53">
        <v>0</v>
      </c>
      <c r="G4" s="74">
        <v>0</v>
      </c>
      <c r="H4" s="74">
        <v>1</v>
      </c>
      <c r="I4" s="74">
        <v>0</v>
      </c>
      <c r="J4" s="74">
        <v>0</v>
      </c>
      <c r="K4" s="53">
        <v>1</v>
      </c>
      <c r="L4" s="74">
        <v>0</v>
      </c>
      <c r="M4" s="74">
        <v>0</v>
      </c>
      <c r="N4" s="74">
        <v>0</v>
      </c>
      <c r="O4" s="53">
        <v>0</v>
      </c>
      <c r="P4" s="74">
        <v>0</v>
      </c>
      <c r="Q4" s="74">
        <v>0</v>
      </c>
      <c r="R4" s="74">
        <v>0</v>
      </c>
      <c r="S4" s="75">
        <v>0</v>
      </c>
    </row>
    <row r="5" spans="1:19" s="57" customFormat="1">
      <c r="A5" s="53">
        <v>1</v>
      </c>
      <c r="B5" s="53">
        <v>1</v>
      </c>
      <c r="C5" s="53">
        <v>7</v>
      </c>
      <c r="D5" s="53">
        <v>1</v>
      </c>
      <c r="E5" s="74">
        <v>0</v>
      </c>
      <c r="F5" s="53">
        <v>1</v>
      </c>
      <c r="G5" s="74">
        <v>0</v>
      </c>
      <c r="H5" s="53">
        <v>0</v>
      </c>
      <c r="I5" s="74">
        <v>0</v>
      </c>
      <c r="J5" s="74">
        <v>0</v>
      </c>
      <c r="K5" s="53">
        <v>1</v>
      </c>
      <c r="L5" s="74">
        <v>0</v>
      </c>
      <c r="M5" s="74">
        <v>0</v>
      </c>
      <c r="N5" s="74">
        <v>0</v>
      </c>
      <c r="O5" s="53">
        <v>2</v>
      </c>
      <c r="P5" s="74">
        <v>0</v>
      </c>
      <c r="Q5" s="74">
        <v>0</v>
      </c>
      <c r="R5" s="74">
        <v>0</v>
      </c>
      <c r="S5" s="77">
        <v>0</v>
      </c>
    </row>
    <row r="6" spans="1:19" s="57" customFormat="1">
      <c r="A6" s="53">
        <v>1</v>
      </c>
      <c r="B6" s="53">
        <v>4</v>
      </c>
      <c r="C6" s="53">
        <v>2</v>
      </c>
      <c r="D6" s="53">
        <v>1</v>
      </c>
      <c r="E6" s="74">
        <v>0</v>
      </c>
      <c r="F6" s="53">
        <v>0</v>
      </c>
      <c r="G6" s="74">
        <v>1</v>
      </c>
      <c r="H6" s="53">
        <v>0</v>
      </c>
      <c r="I6" s="74">
        <v>0</v>
      </c>
      <c r="J6" s="74">
        <v>0</v>
      </c>
      <c r="K6" s="53">
        <v>1</v>
      </c>
      <c r="L6" s="74">
        <v>0</v>
      </c>
      <c r="M6" s="74">
        <v>0</v>
      </c>
      <c r="N6" s="74">
        <v>0</v>
      </c>
      <c r="O6" s="53">
        <v>0</v>
      </c>
      <c r="P6" s="74">
        <v>0</v>
      </c>
      <c r="Q6" s="74">
        <v>0</v>
      </c>
      <c r="R6" s="74">
        <v>0</v>
      </c>
      <c r="S6" s="75">
        <v>0</v>
      </c>
    </row>
    <row r="7" spans="1:19" s="57" customFormat="1">
      <c r="A7" s="53">
        <v>2</v>
      </c>
      <c r="B7" s="53">
        <v>1</v>
      </c>
      <c r="C7" s="53">
        <v>3</v>
      </c>
      <c r="D7" s="53">
        <v>1</v>
      </c>
      <c r="E7" s="74">
        <v>0</v>
      </c>
      <c r="F7" s="53">
        <v>1</v>
      </c>
      <c r="G7" s="74">
        <v>0</v>
      </c>
      <c r="H7" s="53">
        <v>0</v>
      </c>
      <c r="I7" s="74">
        <v>0</v>
      </c>
      <c r="J7" s="74">
        <v>0</v>
      </c>
      <c r="K7" s="53">
        <v>1</v>
      </c>
      <c r="L7" s="74">
        <v>0</v>
      </c>
      <c r="M7" s="74">
        <v>0</v>
      </c>
      <c r="N7" s="74">
        <v>0</v>
      </c>
      <c r="O7" s="53">
        <v>0</v>
      </c>
      <c r="P7" s="74">
        <v>0</v>
      </c>
      <c r="Q7" s="74">
        <v>0</v>
      </c>
      <c r="R7" s="74">
        <v>0</v>
      </c>
      <c r="S7" s="75">
        <v>1</v>
      </c>
    </row>
    <row r="8" spans="1:19" s="57" customFormat="1">
      <c r="A8" s="53">
        <v>1</v>
      </c>
      <c r="B8" s="53">
        <v>2</v>
      </c>
      <c r="C8" s="53">
        <v>2</v>
      </c>
      <c r="D8" s="53">
        <v>2</v>
      </c>
      <c r="E8" s="74">
        <v>0</v>
      </c>
      <c r="F8" s="53">
        <v>1</v>
      </c>
      <c r="G8" s="74">
        <v>0</v>
      </c>
      <c r="H8" s="53">
        <v>0</v>
      </c>
      <c r="I8" s="74">
        <v>0</v>
      </c>
      <c r="J8" s="74">
        <v>0</v>
      </c>
      <c r="K8" s="53">
        <v>1</v>
      </c>
      <c r="L8" s="74">
        <v>0</v>
      </c>
      <c r="M8" s="74">
        <v>0</v>
      </c>
      <c r="N8" s="74">
        <v>0</v>
      </c>
      <c r="O8" s="53">
        <v>0</v>
      </c>
      <c r="P8" s="74">
        <v>0</v>
      </c>
      <c r="Q8" s="74">
        <v>0</v>
      </c>
      <c r="R8" s="74">
        <v>0</v>
      </c>
      <c r="S8" s="75">
        <v>0</v>
      </c>
    </row>
    <row r="9" spans="1:19" s="57" customFormat="1">
      <c r="A9" s="53">
        <v>2</v>
      </c>
      <c r="B9" s="53">
        <v>2</v>
      </c>
      <c r="C9" s="53">
        <v>0</v>
      </c>
      <c r="D9" s="74">
        <v>2</v>
      </c>
      <c r="E9" s="74">
        <v>0</v>
      </c>
      <c r="F9" s="53">
        <v>1</v>
      </c>
      <c r="G9" s="74">
        <v>0</v>
      </c>
      <c r="H9" s="74">
        <v>0</v>
      </c>
      <c r="I9" s="74">
        <v>0</v>
      </c>
      <c r="J9" s="74">
        <v>0</v>
      </c>
      <c r="K9" s="74">
        <v>1</v>
      </c>
      <c r="L9" s="74">
        <v>0</v>
      </c>
      <c r="M9" s="74">
        <v>0</v>
      </c>
      <c r="N9" s="74">
        <v>0</v>
      </c>
      <c r="O9" s="74">
        <v>1</v>
      </c>
      <c r="P9" s="74">
        <v>0</v>
      </c>
      <c r="Q9" s="74">
        <v>0</v>
      </c>
      <c r="R9" s="74">
        <v>0</v>
      </c>
      <c r="S9" s="75">
        <v>1</v>
      </c>
    </row>
    <row r="10" spans="1:19" s="57" customFormat="1">
      <c r="A10" s="53">
        <v>1</v>
      </c>
      <c r="B10" s="53">
        <v>3</v>
      </c>
      <c r="C10" s="53">
        <v>0</v>
      </c>
      <c r="D10" s="74">
        <v>2</v>
      </c>
      <c r="E10" s="74">
        <v>1</v>
      </c>
      <c r="F10" s="53">
        <v>0</v>
      </c>
      <c r="G10" s="74">
        <v>0</v>
      </c>
      <c r="H10" s="74">
        <v>1</v>
      </c>
      <c r="I10" s="74">
        <v>0</v>
      </c>
      <c r="J10" s="74">
        <v>0</v>
      </c>
      <c r="K10" s="74">
        <v>1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5">
        <v>0</v>
      </c>
    </row>
    <row r="11" spans="1:19" s="57" customFormat="1">
      <c r="A11" s="53">
        <v>2</v>
      </c>
      <c r="B11" s="53">
        <v>2</v>
      </c>
      <c r="C11" s="53">
        <v>0</v>
      </c>
      <c r="D11" s="74">
        <v>2</v>
      </c>
      <c r="E11" s="74">
        <v>0</v>
      </c>
      <c r="F11" s="53">
        <v>1</v>
      </c>
      <c r="G11" s="74">
        <v>0</v>
      </c>
      <c r="H11" s="74">
        <v>0</v>
      </c>
      <c r="I11" s="74">
        <v>0</v>
      </c>
      <c r="J11" s="74">
        <v>0</v>
      </c>
      <c r="K11" s="74">
        <v>1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5">
        <v>0</v>
      </c>
    </row>
    <row r="12" spans="1:19" s="57" customFormat="1">
      <c r="A12" s="53">
        <v>2</v>
      </c>
      <c r="B12" s="53">
        <v>1</v>
      </c>
      <c r="C12" s="53">
        <v>2</v>
      </c>
      <c r="D12" s="74">
        <v>3</v>
      </c>
      <c r="E12" s="74">
        <v>0</v>
      </c>
      <c r="F12" s="53">
        <v>1</v>
      </c>
      <c r="G12" s="74">
        <v>0</v>
      </c>
      <c r="H12" s="74">
        <v>0</v>
      </c>
      <c r="I12" s="74">
        <v>0</v>
      </c>
      <c r="J12" s="74">
        <v>0</v>
      </c>
      <c r="K12" s="74">
        <v>1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5">
        <v>1</v>
      </c>
    </row>
    <row r="13" spans="1:19" s="57" customFormat="1">
      <c r="A13" s="53">
        <v>1</v>
      </c>
      <c r="B13" s="53">
        <v>1</v>
      </c>
      <c r="C13" s="53">
        <v>2</v>
      </c>
      <c r="D13" s="53">
        <v>3</v>
      </c>
      <c r="E13" s="74">
        <v>0</v>
      </c>
      <c r="F13" s="53">
        <v>1</v>
      </c>
      <c r="G13" s="74">
        <v>0</v>
      </c>
      <c r="H13" s="53">
        <v>0</v>
      </c>
      <c r="I13" s="74">
        <v>0</v>
      </c>
      <c r="J13" s="74">
        <v>0</v>
      </c>
      <c r="K13" s="53">
        <v>1</v>
      </c>
      <c r="L13" s="74">
        <v>0</v>
      </c>
      <c r="M13" s="74">
        <v>0</v>
      </c>
      <c r="N13" s="74">
        <v>0</v>
      </c>
      <c r="O13" s="53">
        <v>0</v>
      </c>
      <c r="P13" s="74">
        <v>0</v>
      </c>
      <c r="Q13" s="74">
        <v>0</v>
      </c>
      <c r="R13" s="74">
        <v>0</v>
      </c>
      <c r="S13" s="75">
        <v>0</v>
      </c>
    </row>
    <row r="14" spans="1:19" s="57" customFormat="1">
      <c r="A14" s="53">
        <v>1</v>
      </c>
      <c r="B14" s="53">
        <v>3</v>
      </c>
      <c r="C14" s="53">
        <v>2</v>
      </c>
      <c r="D14" s="74">
        <v>2</v>
      </c>
      <c r="E14" s="74">
        <v>1</v>
      </c>
      <c r="F14" s="53">
        <v>0</v>
      </c>
      <c r="G14" s="74">
        <v>0</v>
      </c>
      <c r="H14" s="74">
        <v>1</v>
      </c>
      <c r="I14" s="74">
        <v>1</v>
      </c>
      <c r="J14" s="74">
        <v>0</v>
      </c>
      <c r="K14" s="53">
        <v>1</v>
      </c>
      <c r="L14" s="74">
        <v>0</v>
      </c>
      <c r="M14" s="74">
        <v>0</v>
      </c>
      <c r="N14" s="74">
        <v>0</v>
      </c>
      <c r="O14" s="53">
        <v>0</v>
      </c>
      <c r="P14" s="74">
        <v>0</v>
      </c>
      <c r="Q14" s="74">
        <v>0</v>
      </c>
      <c r="R14" s="74">
        <v>0</v>
      </c>
      <c r="S14" s="75">
        <v>0</v>
      </c>
    </row>
    <row r="15" spans="1:19" s="57" customFormat="1">
      <c r="A15" s="53">
        <v>2</v>
      </c>
      <c r="B15" s="53">
        <v>4</v>
      </c>
      <c r="C15" s="53">
        <v>0</v>
      </c>
      <c r="D15" s="74">
        <v>1</v>
      </c>
      <c r="E15" s="74">
        <v>0</v>
      </c>
      <c r="F15" s="53">
        <v>0</v>
      </c>
      <c r="G15" s="74">
        <v>0</v>
      </c>
      <c r="H15" s="74">
        <v>0</v>
      </c>
      <c r="I15" s="74">
        <v>0</v>
      </c>
      <c r="J15" s="74">
        <v>0</v>
      </c>
      <c r="K15" s="53">
        <v>1</v>
      </c>
      <c r="L15" s="74">
        <v>0</v>
      </c>
      <c r="M15" s="74">
        <v>0</v>
      </c>
      <c r="N15" s="74">
        <v>0</v>
      </c>
      <c r="O15" s="53">
        <v>0</v>
      </c>
      <c r="P15" s="74">
        <v>0</v>
      </c>
      <c r="Q15" s="74">
        <v>1</v>
      </c>
      <c r="R15" s="74">
        <v>1</v>
      </c>
      <c r="S15" s="75">
        <v>1</v>
      </c>
    </row>
    <row r="16" spans="1:19" s="57" customFormat="1">
      <c r="A16" s="53">
        <v>1</v>
      </c>
      <c r="B16" s="53">
        <v>4</v>
      </c>
      <c r="C16" s="53">
        <v>0</v>
      </c>
      <c r="D16" s="74">
        <v>1</v>
      </c>
      <c r="E16" s="74">
        <v>1</v>
      </c>
      <c r="F16" s="53">
        <v>1</v>
      </c>
      <c r="G16" s="74">
        <v>0</v>
      </c>
      <c r="H16" s="74">
        <v>0</v>
      </c>
      <c r="I16" s="74">
        <v>0</v>
      </c>
      <c r="J16" s="74">
        <v>0</v>
      </c>
      <c r="K16" s="53">
        <v>1</v>
      </c>
      <c r="L16" s="74">
        <v>0</v>
      </c>
      <c r="M16" s="74">
        <v>0</v>
      </c>
      <c r="N16" s="74">
        <v>0</v>
      </c>
      <c r="O16" s="53">
        <v>0</v>
      </c>
      <c r="P16" s="74">
        <v>0</v>
      </c>
      <c r="Q16" s="74">
        <v>0</v>
      </c>
      <c r="R16" s="74">
        <v>0</v>
      </c>
      <c r="S16" s="75">
        <v>0</v>
      </c>
    </row>
    <row r="17" spans="1:19" s="57" customFormat="1">
      <c r="A17" s="53">
        <v>2</v>
      </c>
      <c r="B17" s="53">
        <v>2</v>
      </c>
      <c r="C17" s="53">
        <v>1</v>
      </c>
      <c r="D17" s="74">
        <v>3</v>
      </c>
      <c r="E17" s="74">
        <v>0</v>
      </c>
      <c r="F17" s="53">
        <v>0</v>
      </c>
      <c r="G17" s="74">
        <v>0</v>
      </c>
      <c r="H17" s="74">
        <v>1</v>
      </c>
      <c r="I17" s="74">
        <v>0</v>
      </c>
      <c r="J17" s="74">
        <v>0</v>
      </c>
      <c r="K17" s="53">
        <v>0</v>
      </c>
      <c r="L17" s="74">
        <v>0</v>
      </c>
      <c r="M17" s="74">
        <v>1</v>
      </c>
      <c r="N17" s="74">
        <v>0</v>
      </c>
      <c r="O17" s="53">
        <v>0</v>
      </c>
      <c r="P17" s="74">
        <v>0</v>
      </c>
      <c r="Q17" s="74">
        <v>0</v>
      </c>
      <c r="R17" s="74">
        <v>0</v>
      </c>
      <c r="S17" s="75">
        <v>0</v>
      </c>
    </row>
    <row r="18" spans="1:19" s="57" customFormat="1">
      <c r="A18" s="53">
        <v>2</v>
      </c>
      <c r="B18" s="53">
        <v>2</v>
      </c>
      <c r="C18" s="53">
        <v>0</v>
      </c>
      <c r="D18" s="74">
        <v>2</v>
      </c>
      <c r="E18" s="74">
        <v>0</v>
      </c>
      <c r="F18" s="53">
        <v>1</v>
      </c>
      <c r="G18" s="74">
        <v>0</v>
      </c>
      <c r="H18" s="74">
        <v>0</v>
      </c>
      <c r="I18" s="74">
        <v>0</v>
      </c>
      <c r="J18" s="74">
        <v>0</v>
      </c>
      <c r="K18" s="53">
        <v>1</v>
      </c>
      <c r="L18" s="74">
        <v>0</v>
      </c>
      <c r="M18" s="74">
        <v>0</v>
      </c>
      <c r="N18" s="74">
        <v>0</v>
      </c>
      <c r="O18" s="53">
        <v>0</v>
      </c>
      <c r="P18" s="74">
        <v>0</v>
      </c>
      <c r="Q18" s="74">
        <v>0</v>
      </c>
      <c r="R18" s="74">
        <v>0</v>
      </c>
      <c r="S18" s="75">
        <v>1</v>
      </c>
    </row>
    <row r="19" spans="1:19" s="57" customFormat="1">
      <c r="A19" s="53">
        <v>2</v>
      </c>
      <c r="B19" s="53">
        <v>1</v>
      </c>
      <c r="C19" s="53">
        <v>0</v>
      </c>
      <c r="D19" s="74">
        <v>0</v>
      </c>
      <c r="E19" s="74">
        <v>2</v>
      </c>
      <c r="F19" s="53">
        <v>0</v>
      </c>
      <c r="G19" s="74">
        <v>0</v>
      </c>
      <c r="H19" s="74">
        <v>1</v>
      </c>
      <c r="I19" s="74">
        <v>0</v>
      </c>
      <c r="J19" s="74">
        <v>0</v>
      </c>
      <c r="K19" s="53">
        <v>1</v>
      </c>
      <c r="L19" s="74">
        <v>0</v>
      </c>
      <c r="M19" s="74">
        <v>0</v>
      </c>
      <c r="N19" s="74">
        <v>0</v>
      </c>
      <c r="O19" s="53">
        <v>2</v>
      </c>
      <c r="P19" s="74">
        <v>0</v>
      </c>
      <c r="Q19" s="74">
        <v>0</v>
      </c>
      <c r="R19" s="74">
        <v>0</v>
      </c>
      <c r="S19" s="75">
        <v>0</v>
      </c>
    </row>
    <row r="20" spans="1:19" s="57" customFormat="1">
      <c r="A20" s="53">
        <v>2</v>
      </c>
      <c r="B20" s="58">
        <v>1</v>
      </c>
      <c r="C20" s="53">
        <v>2</v>
      </c>
      <c r="D20" s="74">
        <v>0</v>
      </c>
      <c r="E20" s="74">
        <v>2</v>
      </c>
      <c r="F20" s="53">
        <v>0</v>
      </c>
      <c r="G20" s="74">
        <v>0</v>
      </c>
      <c r="H20" s="74">
        <v>1</v>
      </c>
      <c r="I20" s="74">
        <v>0</v>
      </c>
      <c r="J20" s="74">
        <v>0</v>
      </c>
      <c r="K20" s="53">
        <v>1</v>
      </c>
      <c r="L20" s="74">
        <v>1</v>
      </c>
      <c r="M20" s="74">
        <v>0</v>
      </c>
      <c r="N20" s="74">
        <v>0</v>
      </c>
      <c r="O20" s="58">
        <v>0</v>
      </c>
      <c r="P20" s="74">
        <v>1</v>
      </c>
      <c r="Q20" s="74">
        <v>0</v>
      </c>
      <c r="R20" s="74">
        <v>1</v>
      </c>
      <c r="S20" s="75">
        <v>1</v>
      </c>
    </row>
    <row r="21" spans="1:19" s="57" customFormat="1">
      <c r="A21" s="53">
        <v>2</v>
      </c>
      <c r="B21" s="58">
        <v>1</v>
      </c>
      <c r="C21" s="53">
        <v>2</v>
      </c>
      <c r="D21" s="74">
        <v>3</v>
      </c>
      <c r="E21" s="74">
        <v>2</v>
      </c>
      <c r="F21" s="53">
        <v>0</v>
      </c>
      <c r="G21" s="74">
        <v>0</v>
      </c>
      <c r="H21" s="74">
        <v>1</v>
      </c>
      <c r="I21" s="74">
        <v>0</v>
      </c>
      <c r="J21" s="74">
        <v>0</v>
      </c>
      <c r="K21" s="53">
        <v>1</v>
      </c>
      <c r="L21" s="74">
        <v>1</v>
      </c>
      <c r="M21" s="74">
        <v>0</v>
      </c>
      <c r="N21" s="74">
        <v>0</v>
      </c>
      <c r="O21" s="58">
        <v>0</v>
      </c>
      <c r="P21" s="74">
        <v>0</v>
      </c>
      <c r="Q21" s="74">
        <v>0</v>
      </c>
      <c r="R21" s="74">
        <v>1</v>
      </c>
      <c r="S21" s="75">
        <v>0</v>
      </c>
    </row>
    <row r="22" spans="1:19" s="57" customFormat="1">
      <c r="A22" s="53">
        <v>2</v>
      </c>
      <c r="B22" s="58">
        <v>0</v>
      </c>
      <c r="C22" s="53">
        <v>2</v>
      </c>
      <c r="D22" s="53">
        <v>0</v>
      </c>
      <c r="E22" s="53">
        <v>1</v>
      </c>
      <c r="F22" s="53">
        <v>0</v>
      </c>
      <c r="G22" s="53">
        <v>0</v>
      </c>
      <c r="H22" s="53">
        <v>1</v>
      </c>
      <c r="I22" s="74">
        <v>0</v>
      </c>
      <c r="J22" s="74">
        <v>0</v>
      </c>
      <c r="K22" s="53">
        <v>1</v>
      </c>
      <c r="L22" s="53">
        <v>1</v>
      </c>
      <c r="M22" s="74">
        <v>0</v>
      </c>
      <c r="N22" s="74">
        <v>0</v>
      </c>
      <c r="O22" s="58">
        <v>1</v>
      </c>
      <c r="P22" s="74">
        <v>0</v>
      </c>
      <c r="Q22" s="53">
        <v>0</v>
      </c>
      <c r="R22" s="74">
        <v>0</v>
      </c>
      <c r="S22" s="75">
        <v>0</v>
      </c>
    </row>
    <row r="23" spans="1:19" s="57" customFormat="1">
      <c r="A23" s="53">
        <v>2</v>
      </c>
      <c r="B23" s="58">
        <v>4</v>
      </c>
      <c r="C23" s="53">
        <v>0</v>
      </c>
      <c r="D23" s="53">
        <v>0</v>
      </c>
      <c r="E23" s="53">
        <v>4</v>
      </c>
      <c r="F23" s="53">
        <v>0</v>
      </c>
      <c r="G23" s="53">
        <v>1</v>
      </c>
      <c r="H23" s="53">
        <v>0</v>
      </c>
      <c r="I23" s="74">
        <v>0</v>
      </c>
      <c r="J23" s="74">
        <v>0</v>
      </c>
      <c r="K23" s="53">
        <v>2</v>
      </c>
      <c r="L23" s="53">
        <v>0</v>
      </c>
      <c r="M23" s="74">
        <v>0</v>
      </c>
      <c r="N23" s="74">
        <v>0</v>
      </c>
      <c r="O23" s="58">
        <v>0</v>
      </c>
      <c r="P23" s="74">
        <v>0</v>
      </c>
      <c r="Q23" s="53">
        <v>0</v>
      </c>
      <c r="R23" s="74">
        <v>1</v>
      </c>
      <c r="S23" s="75">
        <v>0</v>
      </c>
    </row>
    <row r="24" spans="1:19" s="57" customFormat="1">
      <c r="A24" s="53">
        <v>2</v>
      </c>
      <c r="B24" s="58">
        <v>0</v>
      </c>
      <c r="C24" s="53">
        <v>2</v>
      </c>
      <c r="D24" s="53">
        <v>2</v>
      </c>
      <c r="E24" s="53">
        <v>4</v>
      </c>
      <c r="F24" s="53">
        <v>0</v>
      </c>
      <c r="G24" s="53">
        <v>0</v>
      </c>
      <c r="H24" s="53">
        <v>0</v>
      </c>
      <c r="I24" s="74">
        <v>1</v>
      </c>
      <c r="J24" s="74">
        <v>0</v>
      </c>
      <c r="K24" s="53">
        <v>1</v>
      </c>
      <c r="L24" s="53">
        <v>1</v>
      </c>
      <c r="M24" s="53">
        <v>0</v>
      </c>
      <c r="N24" s="74">
        <v>0</v>
      </c>
      <c r="O24" s="58">
        <v>1</v>
      </c>
      <c r="P24" s="74">
        <v>0</v>
      </c>
      <c r="Q24" s="53">
        <v>0</v>
      </c>
      <c r="R24" s="74">
        <v>1</v>
      </c>
      <c r="S24" s="75">
        <v>0</v>
      </c>
    </row>
    <row r="25" spans="1:19" s="57" customFormat="1" ht="18" customHeight="1">
      <c r="A25" s="53">
        <v>2</v>
      </c>
      <c r="B25" s="58">
        <v>0</v>
      </c>
      <c r="C25" s="53">
        <v>2</v>
      </c>
      <c r="D25" s="53">
        <v>0</v>
      </c>
      <c r="E25" s="53">
        <v>2</v>
      </c>
      <c r="F25" s="53">
        <v>0</v>
      </c>
      <c r="G25" s="53">
        <v>0</v>
      </c>
      <c r="H25" s="53">
        <v>1</v>
      </c>
      <c r="I25" s="74">
        <v>0</v>
      </c>
      <c r="J25" s="74">
        <v>0</v>
      </c>
      <c r="K25" s="53">
        <v>1</v>
      </c>
      <c r="L25" s="53">
        <v>0</v>
      </c>
      <c r="M25" s="53">
        <v>0</v>
      </c>
      <c r="N25" s="74">
        <v>0</v>
      </c>
      <c r="O25" s="58">
        <v>0</v>
      </c>
      <c r="P25" s="53">
        <v>1</v>
      </c>
      <c r="Q25" s="53">
        <v>0</v>
      </c>
      <c r="R25" s="53">
        <v>1</v>
      </c>
      <c r="S25" s="75">
        <v>0</v>
      </c>
    </row>
    <row r="26" spans="1:19" s="57" customFormat="1">
      <c r="A26" s="53">
        <v>1</v>
      </c>
      <c r="B26" s="58">
        <v>1</v>
      </c>
      <c r="C26" s="53">
        <v>0</v>
      </c>
      <c r="D26" s="53">
        <v>0</v>
      </c>
      <c r="E26" s="53">
        <v>0</v>
      </c>
      <c r="F26" s="53">
        <v>0</v>
      </c>
      <c r="G26" s="53">
        <v>0</v>
      </c>
      <c r="H26" s="53">
        <v>1</v>
      </c>
      <c r="I26" s="74">
        <v>0</v>
      </c>
      <c r="J26" s="74">
        <v>0</v>
      </c>
      <c r="K26" s="53">
        <v>0</v>
      </c>
      <c r="L26" s="53">
        <v>0</v>
      </c>
      <c r="M26" s="53">
        <v>0</v>
      </c>
      <c r="N26" s="74">
        <v>0</v>
      </c>
      <c r="O26" s="58">
        <v>3</v>
      </c>
      <c r="P26" s="53">
        <v>0</v>
      </c>
      <c r="Q26" s="53">
        <v>0</v>
      </c>
      <c r="R26" s="53">
        <v>0</v>
      </c>
      <c r="S26" s="75">
        <v>1</v>
      </c>
    </row>
    <row r="27" spans="1:19" s="57" customFormat="1">
      <c r="A27" s="53">
        <v>2</v>
      </c>
      <c r="B27" s="58">
        <v>3</v>
      </c>
      <c r="C27" s="53">
        <v>1</v>
      </c>
      <c r="D27" s="53">
        <v>1</v>
      </c>
      <c r="E27" s="53">
        <v>0</v>
      </c>
      <c r="F27" s="53">
        <v>0</v>
      </c>
      <c r="G27" s="53">
        <v>0</v>
      </c>
      <c r="H27" s="53">
        <v>0</v>
      </c>
      <c r="I27" s="74">
        <v>0</v>
      </c>
      <c r="J27" s="74">
        <v>0</v>
      </c>
      <c r="K27" s="53">
        <v>0</v>
      </c>
      <c r="L27" s="53">
        <v>0</v>
      </c>
      <c r="M27" s="53">
        <v>0</v>
      </c>
      <c r="N27" s="74">
        <v>0</v>
      </c>
      <c r="O27" s="58">
        <v>0</v>
      </c>
      <c r="P27" s="53">
        <v>0</v>
      </c>
      <c r="Q27" s="53">
        <v>1</v>
      </c>
      <c r="R27" s="53">
        <v>0</v>
      </c>
      <c r="S27" s="75">
        <v>0</v>
      </c>
    </row>
    <row r="28" spans="1:19" s="57" customFormat="1">
      <c r="A28" s="53">
        <v>2</v>
      </c>
      <c r="B28" s="58">
        <v>3</v>
      </c>
      <c r="C28" s="53">
        <v>1</v>
      </c>
      <c r="D28" s="53">
        <v>1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74">
        <v>0</v>
      </c>
      <c r="O28" s="58">
        <v>0</v>
      </c>
      <c r="P28" s="53">
        <v>0</v>
      </c>
      <c r="Q28" s="53">
        <v>1</v>
      </c>
      <c r="R28" s="53">
        <v>0</v>
      </c>
      <c r="S28" s="75">
        <v>1</v>
      </c>
    </row>
    <row r="29" spans="1:19" s="57" customFormat="1">
      <c r="A29" s="53">
        <v>2</v>
      </c>
      <c r="B29" s="58">
        <v>3</v>
      </c>
      <c r="C29" s="53">
        <v>1</v>
      </c>
      <c r="D29" s="53">
        <v>1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74">
        <v>0</v>
      </c>
      <c r="O29" s="58">
        <v>0</v>
      </c>
      <c r="P29" s="53">
        <v>0</v>
      </c>
      <c r="Q29" s="53">
        <v>1</v>
      </c>
      <c r="R29" s="53">
        <v>0</v>
      </c>
      <c r="S29" s="75">
        <v>0</v>
      </c>
    </row>
    <row r="30" spans="1:19" s="57" customFormat="1">
      <c r="A30" s="53">
        <v>2</v>
      </c>
      <c r="B30" s="58">
        <v>1</v>
      </c>
      <c r="C30" s="53">
        <v>2</v>
      </c>
      <c r="D30" s="53">
        <v>2</v>
      </c>
      <c r="E30" s="53">
        <v>1</v>
      </c>
      <c r="F30" s="53">
        <v>1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74">
        <v>0</v>
      </c>
      <c r="O30" s="58">
        <v>0</v>
      </c>
      <c r="P30" s="53">
        <v>0</v>
      </c>
      <c r="Q30" s="53">
        <v>0</v>
      </c>
      <c r="R30" s="53">
        <v>0</v>
      </c>
      <c r="S30" s="75">
        <v>0</v>
      </c>
    </row>
    <row r="31" spans="1:19" s="57" customFormat="1">
      <c r="A31" s="53">
        <v>1</v>
      </c>
      <c r="B31" s="58">
        <v>2</v>
      </c>
      <c r="C31" s="53">
        <v>1</v>
      </c>
      <c r="D31" s="53">
        <v>1</v>
      </c>
      <c r="E31" s="53">
        <v>1</v>
      </c>
      <c r="F31" s="53">
        <v>0</v>
      </c>
      <c r="G31" s="53">
        <v>1</v>
      </c>
      <c r="H31" s="53">
        <v>1</v>
      </c>
      <c r="I31" s="53">
        <v>1</v>
      </c>
      <c r="J31" s="53">
        <v>0</v>
      </c>
      <c r="K31" s="53">
        <v>0</v>
      </c>
      <c r="L31" s="53">
        <v>1</v>
      </c>
      <c r="M31" s="53">
        <v>0</v>
      </c>
      <c r="N31" s="74">
        <v>0</v>
      </c>
      <c r="O31" s="58">
        <v>1</v>
      </c>
      <c r="P31" s="53">
        <v>0</v>
      </c>
      <c r="Q31" s="53">
        <v>0</v>
      </c>
      <c r="R31" s="53">
        <v>0</v>
      </c>
      <c r="S31" s="75">
        <v>0</v>
      </c>
    </row>
    <row r="32" spans="1:19" s="57" customFormat="1">
      <c r="A32" s="53">
        <v>1</v>
      </c>
      <c r="B32" s="58">
        <v>1</v>
      </c>
      <c r="C32" s="53">
        <v>1</v>
      </c>
      <c r="D32" s="53">
        <v>1</v>
      </c>
      <c r="E32" s="53">
        <v>1</v>
      </c>
      <c r="F32" s="53">
        <v>0</v>
      </c>
      <c r="G32" s="53">
        <v>0</v>
      </c>
      <c r="H32" s="53">
        <v>1</v>
      </c>
      <c r="I32" s="74">
        <v>1</v>
      </c>
      <c r="J32" s="74">
        <v>0</v>
      </c>
      <c r="K32" s="53">
        <v>0</v>
      </c>
      <c r="L32" s="53">
        <v>1</v>
      </c>
      <c r="M32" s="53">
        <v>0</v>
      </c>
      <c r="N32" s="74">
        <v>0</v>
      </c>
      <c r="O32" s="58">
        <v>4</v>
      </c>
      <c r="P32" s="74">
        <v>0</v>
      </c>
      <c r="Q32" s="53">
        <v>0</v>
      </c>
      <c r="R32" s="53">
        <v>0</v>
      </c>
      <c r="S32" s="75">
        <v>0</v>
      </c>
    </row>
    <row r="33" spans="1:19" s="57" customFormat="1">
      <c r="A33" s="53">
        <v>2</v>
      </c>
      <c r="B33" s="58">
        <v>2</v>
      </c>
      <c r="C33" s="53">
        <v>2</v>
      </c>
      <c r="D33" s="53">
        <v>2</v>
      </c>
      <c r="E33" s="53">
        <v>0</v>
      </c>
      <c r="F33" s="53">
        <v>0</v>
      </c>
      <c r="G33" s="53">
        <v>0</v>
      </c>
      <c r="H33" s="53">
        <v>2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74">
        <v>0</v>
      </c>
      <c r="O33" s="58">
        <v>0</v>
      </c>
      <c r="P33" s="53">
        <v>0</v>
      </c>
      <c r="Q33" s="53">
        <v>0</v>
      </c>
      <c r="R33" s="53">
        <v>0</v>
      </c>
      <c r="S33" s="75">
        <v>0</v>
      </c>
    </row>
    <row r="34" spans="1:19" s="57" customFormat="1">
      <c r="A34" s="53">
        <v>2</v>
      </c>
      <c r="B34" s="58">
        <v>1</v>
      </c>
      <c r="C34" s="53">
        <v>1</v>
      </c>
      <c r="D34" s="53">
        <v>1</v>
      </c>
      <c r="E34" s="53">
        <v>0</v>
      </c>
      <c r="F34" s="53">
        <v>1</v>
      </c>
      <c r="G34" s="53">
        <v>0</v>
      </c>
      <c r="H34" s="53">
        <v>0</v>
      </c>
      <c r="I34" s="53">
        <v>0</v>
      </c>
      <c r="J34" s="53">
        <v>0</v>
      </c>
      <c r="K34" s="53">
        <v>1</v>
      </c>
      <c r="L34" s="53">
        <v>0</v>
      </c>
      <c r="M34" s="53">
        <v>0</v>
      </c>
      <c r="N34" s="53">
        <v>0</v>
      </c>
      <c r="O34" s="58">
        <v>0</v>
      </c>
      <c r="P34" s="53">
        <v>0</v>
      </c>
      <c r="Q34" s="53">
        <v>0</v>
      </c>
      <c r="R34" s="53">
        <v>0</v>
      </c>
      <c r="S34" s="75">
        <v>0</v>
      </c>
    </row>
    <row r="35" spans="1:19" s="57" customFormat="1">
      <c r="A35" s="53">
        <v>1</v>
      </c>
      <c r="B35" s="58">
        <v>2</v>
      </c>
      <c r="C35" s="53">
        <v>1</v>
      </c>
      <c r="D35" s="53">
        <v>1</v>
      </c>
      <c r="E35" s="53">
        <v>0</v>
      </c>
      <c r="F35" s="53">
        <v>1</v>
      </c>
      <c r="G35" s="53">
        <v>0</v>
      </c>
      <c r="H35" s="53">
        <v>0</v>
      </c>
      <c r="I35" s="53">
        <v>0</v>
      </c>
      <c r="J35" s="53">
        <v>0</v>
      </c>
      <c r="K35" s="53">
        <v>1</v>
      </c>
      <c r="L35" s="53">
        <v>0</v>
      </c>
      <c r="M35" s="53">
        <v>0</v>
      </c>
      <c r="N35" s="53">
        <v>0</v>
      </c>
      <c r="O35" s="58">
        <v>0</v>
      </c>
      <c r="P35" s="53">
        <v>0</v>
      </c>
      <c r="Q35" s="53">
        <v>0</v>
      </c>
      <c r="R35" s="53">
        <v>0</v>
      </c>
      <c r="S35" s="75">
        <v>0</v>
      </c>
    </row>
    <row r="36" spans="1:19" s="57" customFormat="1">
      <c r="A36" s="53">
        <v>2</v>
      </c>
      <c r="B36" s="58">
        <v>1</v>
      </c>
      <c r="C36" s="53">
        <v>3</v>
      </c>
      <c r="D36" s="53">
        <v>1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53">
        <v>1</v>
      </c>
      <c r="K36" s="53">
        <v>0</v>
      </c>
      <c r="L36" s="53">
        <v>0</v>
      </c>
      <c r="M36" s="53">
        <v>1</v>
      </c>
      <c r="N36" s="53">
        <v>1</v>
      </c>
      <c r="O36" s="58">
        <v>0</v>
      </c>
      <c r="P36" s="53">
        <v>0</v>
      </c>
      <c r="Q36" s="53">
        <v>0</v>
      </c>
      <c r="R36" s="53">
        <v>0</v>
      </c>
      <c r="S36" s="75">
        <v>0</v>
      </c>
    </row>
    <row r="37" spans="1:19" s="57" customFormat="1">
      <c r="A37" s="53">
        <v>1</v>
      </c>
      <c r="B37" s="58">
        <v>2</v>
      </c>
      <c r="C37" s="53">
        <v>3</v>
      </c>
      <c r="D37" s="53">
        <v>3</v>
      </c>
      <c r="E37" s="53">
        <v>0</v>
      </c>
      <c r="F37" s="53">
        <v>0</v>
      </c>
      <c r="G37" s="53">
        <v>1</v>
      </c>
      <c r="H37" s="53">
        <v>0</v>
      </c>
      <c r="I37" s="53">
        <v>0</v>
      </c>
      <c r="J37" s="53">
        <v>0</v>
      </c>
      <c r="K37" s="53">
        <v>1</v>
      </c>
      <c r="L37" s="53">
        <v>2</v>
      </c>
      <c r="M37" s="53">
        <v>0</v>
      </c>
      <c r="N37" s="53">
        <v>0</v>
      </c>
      <c r="O37" s="58">
        <v>0</v>
      </c>
      <c r="P37" s="53">
        <v>0</v>
      </c>
      <c r="Q37" s="53">
        <v>0</v>
      </c>
      <c r="R37" s="53">
        <v>0</v>
      </c>
      <c r="S37" s="75">
        <v>1</v>
      </c>
    </row>
    <row r="38" spans="1:19" s="57" customFormat="1">
      <c r="A38" s="53">
        <v>1</v>
      </c>
      <c r="B38" s="58">
        <v>1</v>
      </c>
      <c r="C38" s="53">
        <v>2</v>
      </c>
      <c r="D38" s="53">
        <v>1</v>
      </c>
      <c r="E38" s="53">
        <v>0</v>
      </c>
      <c r="F38" s="53">
        <v>1</v>
      </c>
      <c r="G38" s="53">
        <v>0</v>
      </c>
      <c r="H38" s="53">
        <v>1</v>
      </c>
      <c r="I38" s="53">
        <v>0</v>
      </c>
      <c r="J38" s="53">
        <v>0</v>
      </c>
      <c r="K38" s="53">
        <v>0</v>
      </c>
      <c r="L38" s="53">
        <v>0</v>
      </c>
      <c r="M38" s="53">
        <v>0</v>
      </c>
      <c r="N38" s="53">
        <v>0</v>
      </c>
      <c r="O38" s="58">
        <v>0</v>
      </c>
      <c r="P38" s="53">
        <v>0</v>
      </c>
      <c r="Q38" s="53">
        <v>0</v>
      </c>
      <c r="R38" s="53">
        <v>0</v>
      </c>
      <c r="S38" s="75">
        <v>0</v>
      </c>
    </row>
    <row r="39" spans="1:19">
      <c r="A39" s="49"/>
      <c r="B39" s="71"/>
      <c r="C39" s="49"/>
      <c r="D39" s="49"/>
      <c r="E39" s="49"/>
      <c r="F39" s="49"/>
      <c r="G39" s="49"/>
      <c r="H39" s="49"/>
      <c r="I39" s="50"/>
      <c r="J39" s="50"/>
      <c r="K39" s="50"/>
      <c r="L39" s="78"/>
      <c r="M39" s="50"/>
      <c r="N39" s="50"/>
      <c r="O39" s="71"/>
      <c r="P39" s="50"/>
      <c r="Q39" s="50"/>
      <c r="R39" s="50"/>
      <c r="S39" s="76"/>
    </row>
    <row r="40" spans="1:19">
      <c r="A40" s="55"/>
      <c r="B40" s="59"/>
      <c r="C40" s="55"/>
      <c r="D40" s="55"/>
      <c r="E40" s="55"/>
      <c r="F40" s="55"/>
      <c r="G40" s="55"/>
      <c r="H40" s="55"/>
      <c r="I40" s="56"/>
      <c r="J40" s="56"/>
      <c r="K40" s="56"/>
      <c r="L40" s="79"/>
      <c r="M40" s="56"/>
      <c r="N40" s="56"/>
      <c r="O40" s="59"/>
      <c r="P40" s="56"/>
      <c r="Q40" s="56"/>
      <c r="R40" s="56"/>
      <c r="S40" s="76"/>
    </row>
    <row r="41" spans="1:19">
      <c r="A41" s="55"/>
      <c r="B41" s="59"/>
      <c r="C41" s="55"/>
      <c r="D41" s="55"/>
      <c r="E41" s="55"/>
      <c r="F41" s="55"/>
      <c r="G41" s="55"/>
      <c r="H41" s="55"/>
      <c r="I41" s="56"/>
      <c r="J41" s="56"/>
      <c r="K41" s="56"/>
      <c r="L41" s="79"/>
      <c r="M41" s="56"/>
      <c r="N41" s="56"/>
      <c r="O41" s="59"/>
      <c r="P41" s="56"/>
      <c r="Q41" s="56"/>
      <c r="R41" s="56"/>
      <c r="S41" s="76"/>
    </row>
    <row r="42" spans="1:19">
      <c r="A42" s="55"/>
      <c r="B42" s="59"/>
      <c r="C42" s="55"/>
      <c r="D42" s="55"/>
      <c r="E42" s="55"/>
      <c r="F42" s="55"/>
      <c r="G42" s="55"/>
      <c r="H42" s="55"/>
      <c r="I42" s="56"/>
      <c r="J42" s="56"/>
      <c r="K42" s="56"/>
      <c r="L42" s="79"/>
      <c r="M42" s="56"/>
      <c r="N42" s="56"/>
      <c r="O42" s="59"/>
      <c r="P42" s="56"/>
      <c r="Q42" s="56"/>
      <c r="R42" s="56"/>
      <c r="S42" s="76"/>
    </row>
    <row r="43" spans="1:19">
      <c r="A43" s="55"/>
      <c r="B43" s="59"/>
      <c r="C43" s="55"/>
      <c r="D43" s="55"/>
      <c r="E43" s="55"/>
      <c r="F43" s="55"/>
      <c r="G43" s="55"/>
      <c r="H43" s="55"/>
      <c r="I43" s="56"/>
      <c r="J43" s="56"/>
      <c r="K43" s="56"/>
      <c r="L43" s="79"/>
      <c r="M43" s="56"/>
      <c r="N43" s="56"/>
      <c r="O43" s="59"/>
      <c r="P43" s="56"/>
      <c r="Q43" s="56"/>
      <c r="R43" s="56"/>
      <c r="S43" s="76"/>
    </row>
    <row r="44" spans="1:19">
      <c r="A44" s="55"/>
      <c r="B44" s="59"/>
      <c r="C44" s="55"/>
      <c r="D44" s="55"/>
      <c r="E44" s="55"/>
      <c r="F44" s="55"/>
      <c r="G44" s="55"/>
      <c r="H44" s="55"/>
      <c r="I44" s="56"/>
      <c r="J44" s="56"/>
      <c r="K44" s="56"/>
      <c r="L44" s="79"/>
      <c r="M44" s="56"/>
      <c r="N44" s="56"/>
      <c r="O44" s="59"/>
      <c r="P44" s="56"/>
      <c r="Q44" s="56"/>
      <c r="R44" s="56"/>
      <c r="S44" s="76"/>
    </row>
    <row r="45" spans="1:19">
      <c r="A45" s="55"/>
      <c r="B45" s="59"/>
      <c r="C45" s="55"/>
      <c r="D45" s="55"/>
      <c r="E45" s="55"/>
      <c r="F45" s="55"/>
      <c r="G45" s="55"/>
      <c r="H45" s="55"/>
      <c r="I45" s="56"/>
      <c r="J45" s="56"/>
      <c r="K45" s="56"/>
      <c r="L45" s="79"/>
      <c r="M45" s="56"/>
      <c r="N45" s="56"/>
      <c r="O45" s="59"/>
      <c r="P45" s="56"/>
      <c r="Q45" s="56"/>
      <c r="R45" s="56"/>
      <c r="S45" s="76"/>
    </row>
    <row r="46" spans="1:19">
      <c r="A46" s="55"/>
      <c r="B46" s="59"/>
      <c r="C46" s="55"/>
      <c r="D46" s="55"/>
      <c r="E46" s="55"/>
      <c r="F46" s="55"/>
      <c r="G46" s="55"/>
      <c r="H46" s="55"/>
      <c r="I46" s="56"/>
      <c r="J46" s="56"/>
      <c r="K46" s="56"/>
      <c r="L46" s="79"/>
      <c r="M46" s="56"/>
      <c r="N46" s="56"/>
      <c r="O46" s="59"/>
      <c r="P46" s="56"/>
      <c r="Q46" s="56"/>
      <c r="R46" s="56"/>
      <c r="S46" s="76"/>
    </row>
    <row r="47" spans="1:19">
      <c r="A47" s="55"/>
      <c r="B47" s="59"/>
      <c r="C47" s="55"/>
      <c r="D47" s="55"/>
      <c r="E47" s="55"/>
      <c r="F47" s="55"/>
      <c r="G47" s="55"/>
      <c r="H47" s="55"/>
      <c r="I47" s="56"/>
      <c r="J47" s="56"/>
      <c r="K47" s="56"/>
      <c r="L47" s="79"/>
      <c r="M47" s="56"/>
      <c r="N47" s="56"/>
      <c r="O47" s="59"/>
      <c r="P47" s="56"/>
      <c r="Q47" s="56"/>
      <c r="R47" s="56"/>
      <c r="S47" s="76"/>
    </row>
    <row r="48" spans="1:19">
      <c r="A48" s="55"/>
      <c r="B48" s="59"/>
      <c r="C48" s="55"/>
      <c r="D48" s="55"/>
      <c r="E48" s="55"/>
      <c r="F48" s="55"/>
      <c r="G48" s="55"/>
      <c r="H48" s="55"/>
      <c r="I48" s="56"/>
      <c r="J48" s="56"/>
      <c r="K48" s="56"/>
      <c r="L48" s="79"/>
      <c r="M48" s="56"/>
      <c r="N48" s="56"/>
      <c r="O48" s="59"/>
      <c r="P48" s="56"/>
      <c r="Q48" s="56"/>
      <c r="R48" s="56"/>
      <c r="S48" s="76"/>
    </row>
    <row r="49" spans="1:19">
      <c r="A49" s="55"/>
      <c r="B49" s="59"/>
      <c r="C49" s="55"/>
      <c r="D49" s="55"/>
      <c r="E49" s="55"/>
      <c r="F49" s="55"/>
      <c r="G49" s="55"/>
      <c r="H49" s="55"/>
      <c r="I49" s="56"/>
      <c r="J49" s="56"/>
      <c r="K49" s="56"/>
      <c r="L49" s="79"/>
      <c r="M49" s="56"/>
      <c r="N49" s="56"/>
      <c r="O49" s="59"/>
      <c r="P49" s="56"/>
      <c r="Q49" s="56"/>
      <c r="R49" s="56"/>
      <c r="S49" s="76"/>
    </row>
    <row r="50" spans="1:19">
      <c r="A50" s="55"/>
      <c r="B50" s="59"/>
      <c r="C50" s="55"/>
      <c r="D50" s="55"/>
      <c r="E50" s="55"/>
      <c r="F50" s="55"/>
      <c r="G50" s="55"/>
      <c r="H50" s="55"/>
      <c r="I50" s="56"/>
      <c r="J50" s="56"/>
      <c r="K50" s="56"/>
      <c r="L50" s="79"/>
      <c r="M50" s="56"/>
      <c r="N50" s="56"/>
      <c r="O50" s="59"/>
      <c r="P50" s="56"/>
      <c r="Q50" s="56"/>
      <c r="R50" s="56"/>
      <c r="S50" s="76"/>
    </row>
    <row r="51" spans="1:19">
      <c r="A51" s="55"/>
      <c r="B51" s="59"/>
      <c r="C51" s="55"/>
      <c r="D51" s="55"/>
      <c r="E51" s="55"/>
      <c r="F51" s="55"/>
      <c r="G51" s="55"/>
      <c r="H51" s="55"/>
      <c r="I51" s="56"/>
      <c r="J51" s="56"/>
      <c r="K51" s="56"/>
      <c r="L51" s="79"/>
      <c r="M51" s="56"/>
      <c r="N51" s="56"/>
      <c r="O51" s="59"/>
      <c r="P51" s="56"/>
      <c r="Q51" s="56"/>
      <c r="R51" s="56"/>
      <c r="S51" s="76"/>
    </row>
    <row r="52" spans="1:19">
      <c r="A52" s="55"/>
      <c r="B52" s="59"/>
      <c r="C52" s="55"/>
      <c r="D52" s="55"/>
      <c r="E52" s="55"/>
      <c r="F52" s="55"/>
      <c r="G52" s="55"/>
      <c r="H52" s="55"/>
      <c r="I52" s="56"/>
      <c r="J52" s="56"/>
      <c r="K52" s="56"/>
      <c r="L52" s="79"/>
      <c r="M52" s="56"/>
      <c r="N52" s="56"/>
      <c r="O52" s="59"/>
      <c r="P52" s="56"/>
      <c r="Q52" s="56"/>
      <c r="R52" s="56"/>
      <c r="S52" s="76"/>
    </row>
    <row r="53" spans="1:19">
      <c r="A53" s="55"/>
      <c r="B53" s="59"/>
      <c r="C53" s="55"/>
      <c r="D53" s="55"/>
      <c r="E53" s="55"/>
      <c r="F53" s="55"/>
      <c r="G53" s="55"/>
      <c r="H53" s="55"/>
      <c r="I53" s="56"/>
      <c r="J53" s="56"/>
      <c r="K53" s="56"/>
      <c r="L53" s="79"/>
      <c r="M53" s="56"/>
      <c r="N53" s="56"/>
      <c r="O53" s="59"/>
      <c r="P53" s="56"/>
      <c r="Q53" s="56"/>
      <c r="R53" s="56"/>
      <c r="S53" s="76"/>
    </row>
    <row r="54" spans="1:19">
      <c r="A54" s="55"/>
      <c r="B54" s="59"/>
      <c r="C54" s="55"/>
      <c r="D54" s="55"/>
      <c r="E54" s="55"/>
      <c r="F54" s="55"/>
      <c r="G54" s="55"/>
      <c r="H54" s="55"/>
      <c r="I54" s="56"/>
      <c r="J54" s="56"/>
      <c r="K54" s="56"/>
      <c r="L54" s="79"/>
      <c r="M54" s="56"/>
      <c r="N54" s="56"/>
      <c r="O54" s="59"/>
      <c r="P54" s="56"/>
      <c r="Q54" s="56"/>
      <c r="R54" s="56"/>
      <c r="S54" s="76"/>
    </row>
    <row r="55" spans="1:19">
      <c r="A55" s="55"/>
      <c r="B55" s="59"/>
      <c r="C55" s="55"/>
      <c r="D55" s="55"/>
      <c r="E55" s="55"/>
      <c r="F55" s="55"/>
      <c r="G55" s="55"/>
      <c r="H55" s="55"/>
      <c r="I55" s="56"/>
      <c r="J55" s="56"/>
      <c r="K55" s="56"/>
      <c r="L55" s="79"/>
      <c r="M55" s="56"/>
      <c r="N55" s="56"/>
      <c r="O55" s="59"/>
      <c r="P55" s="56"/>
      <c r="Q55" s="56"/>
      <c r="R55" s="56"/>
      <c r="S55" s="76"/>
    </row>
    <row r="56" spans="1:19">
      <c r="A56" s="55"/>
      <c r="B56" s="59"/>
      <c r="C56" s="55"/>
      <c r="D56" s="55"/>
      <c r="E56" s="55"/>
      <c r="F56" s="55"/>
      <c r="G56" s="55"/>
      <c r="H56" s="55"/>
      <c r="I56" s="56"/>
      <c r="J56" s="56"/>
      <c r="K56" s="56"/>
      <c r="L56" s="79"/>
      <c r="M56" s="56"/>
      <c r="N56" s="56"/>
      <c r="O56" s="59"/>
      <c r="P56" s="56"/>
      <c r="Q56" s="56"/>
      <c r="R56" s="56"/>
      <c r="S56" s="76"/>
    </row>
    <row r="57" spans="1:19">
      <c r="A57" s="55"/>
      <c r="B57" s="59"/>
      <c r="C57" s="55"/>
      <c r="D57" s="55"/>
      <c r="E57" s="55"/>
      <c r="F57" s="55"/>
      <c r="G57" s="55"/>
      <c r="H57" s="55"/>
      <c r="I57" s="56"/>
      <c r="J57" s="56"/>
      <c r="K57" s="56"/>
      <c r="L57" s="79"/>
      <c r="M57" s="56"/>
      <c r="N57" s="56"/>
      <c r="O57" s="59"/>
      <c r="P57" s="56"/>
      <c r="Q57" s="56"/>
      <c r="R57" s="56"/>
      <c r="S57" s="76"/>
    </row>
    <row r="58" spans="1:19">
      <c r="A58" s="55"/>
      <c r="B58" s="59"/>
      <c r="C58" s="55"/>
      <c r="D58" s="55"/>
      <c r="E58" s="55"/>
      <c r="F58" s="55"/>
      <c r="G58" s="55"/>
      <c r="H58" s="55"/>
      <c r="I58" s="56"/>
      <c r="J58" s="56"/>
      <c r="K58" s="56"/>
      <c r="L58" s="79"/>
      <c r="M58" s="56"/>
      <c r="N58" s="56"/>
      <c r="O58" s="59"/>
      <c r="P58" s="56"/>
      <c r="Q58" s="56"/>
      <c r="R58" s="56"/>
      <c r="S58" s="76"/>
    </row>
    <row r="59" spans="1:19">
      <c r="A59" s="55"/>
      <c r="B59" s="59"/>
      <c r="C59" s="55"/>
      <c r="D59" s="55"/>
      <c r="E59" s="55"/>
      <c r="F59" s="55"/>
      <c r="G59" s="55"/>
      <c r="H59" s="55"/>
      <c r="I59" s="56"/>
      <c r="J59" s="56"/>
      <c r="K59" s="56"/>
      <c r="L59" s="79"/>
      <c r="M59" s="56"/>
      <c r="N59" s="56"/>
      <c r="O59" s="59"/>
      <c r="P59" s="56"/>
      <c r="Q59" s="56"/>
      <c r="R59" s="56"/>
      <c r="S59" s="76"/>
    </row>
    <row r="60" spans="1:19">
      <c r="A60" s="55"/>
      <c r="B60" s="59"/>
      <c r="C60" s="55"/>
      <c r="D60" s="55"/>
      <c r="E60" s="55"/>
      <c r="F60" s="55"/>
      <c r="G60" s="55"/>
      <c r="H60" s="55"/>
      <c r="I60" s="56"/>
      <c r="J60" s="56"/>
      <c r="K60" s="56"/>
      <c r="L60" s="79"/>
      <c r="M60" s="56"/>
      <c r="N60" s="56"/>
      <c r="O60" s="59"/>
      <c r="P60" s="56"/>
      <c r="Q60" s="56"/>
      <c r="R60" s="56"/>
      <c r="S60" s="76"/>
    </row>
    <row r="61" spans="1:19">
      <c r="A61" s="55"/>
      <c r="B61" s="59"/>
      <c r="C61" s="55"/>
      <c r="D61" s="55"/>
      <c r="E61" s="55"/>
      <c r="F61" s="55"/>
      <c r="G61" s="55"/>
      <c r="H61" s="55"/>
      <c r="I61" s="56"/>
      <c r="J61" s="56"/>
      <c r="K61" s="56"/>
      <c r="L61" s="79"/>
      <c r="M61" s="56"/>
      <c r="N61" s="56"/>
      <c r="O61" s="59"/>
      <c r="P61" s="56"/>
      <c r="Q61" s="56"/>
      <c r="R61" s="56"/>
      <c r="S61" s="76"/>
    </row>
    <row r="62" spans="1:19">
      <c r="A62" s="55"/>
      <c r="B62" s="59"/>
      <c r="C62" s="55"/>
      <c r="D62" s="55"/>
      <c r="E62" s="55"/>
      <c r="F62" s="55"/>
      <c r="G62" s="55"/>
      <c r="H62" s="55"/>
      <c r="I62" s="56"/>
      <c r="J62" s="56"/>
      <c r="K62" s="56"/>
      <c r="L62" s="79"/>
      <c r="M62" s="56"/>
      <c r="N62" s="56"/>
      <c r="O62" s="59"/>
      <c r="P62" s="56"/>
      <c r="Q62" s="56"/>
      <c r="R62" s="56"/>
      <c r="S62" s="76"/>
    </row>
    <row r="63" spans="1:19">
      <c r="A63" s="55"/>
      <c r="B63" s="59"/>
      <c r="C63" s="55"/>
      <c r="D63" s="55"/>
      <c r="E63" s="55"/>
      <c r="F63" s="55"/>
      <c r="G63" s="55"/>
      <c r="H63" s="55"/>
      <c r="I63" s="56"/>
      <c r="J63" s="56"/>
      <c r="K63" s="56"/>
      <c r="L63" s="79"/>
      <c r="M63" s="56"/>
      <c r="N63" s="56"/>
      <c r="O63" s="59"/>
      <c r="P63" s="56"/>
      <c r="Q63" s="56"/>
      <c r="R63" s="56"/>
      <c r="S63" s="76"/>
    </row>
    <row r="64" spans="1:19">
      <c r="A64" s="55"/>
      <c r="B64" s="59"/>
      <c r="C64" s="55"/>
      <c r="D64" s="55"/>
      <c r="E64" s="55"/>
      <c r="F64" s="55"/>
      <c r="G64" s="55"/>
      <c r="H64" s="55"/>
      <c r="I64" s="56"/>
      <c r="J64" s="56"/>
      <c r="K64" s="56"/>
      <c r="L64" s="79"/>
      <c r="M64" s="56"/>
      <c r="N64" s="56"/>
      <c r="O64" s="59"/>
      <c r="P64" s="56"/>
      <c r="Q64" s="56"/>
      <c r="R64" s="56"/>
      <c r="S64" s="76"/>
    </row>
    <row r="65" spans="1:19">
      <c r="A65" s="55"/>
      <c r="B65" s="59"/>
      <c r="C65" s="55"/>
      <c r="D65" s="55"/>
      <c r="E65" s="55"/>
      <c r="F65" s="55"/>
      <c r="G65" s="55"/>
      <c r="H65" s="55"/>
      <c r="I65" s="56"/>
      <c r="J65" s="56"/>
      <c r="K65" s="56"/>
      <c r="L65" s="79"/>
      <c r="M65" s="56"/>
      <c r="N65" s="56"/>
      <c r="O65" s="59"/>
      <c r="P65" s="56"/>
      <c r="Q65" s="56"/>
      <c r="R65" s="56"/>
      <c r="S65" s="76"/>
    </row>
    <row r="66" spans="1:19">
      <c r="A66" s="55"/>
      <c r="B66" s="59"/>
      <c r="C66" s="55"/>
      <c r="D66" s="55"/>
      <c r="E66" s="55"/>
      <c r="F66" s="55"/>
      <c r="G66" s="55"/>
      <c r="H66" s="55"/>
      <c r="I66" s="56"/>
      <c r="J66" s="56"/>
      <c r="K66" s="56"/>
      <c r="L66" s="79"/>
      <c r="M66" s="56"/>
      <c r="N66" s="56"/>
      <c r="O66" s="59"/>
      <c r="P66" s="56"/>
      <c r="Q66" s="56"/>
      <c r="R66" s="56"/>
      <c r="S66" s="76"/>
    </row>
    <row r="67" spans="1:19">
      <c r="A67" s="55"/>
      <c r="B67" s="59"/>
      <c r="C67" s="55"/>
      <c r="D67" s="55"/>
      <c r="E67" s="55"/>
      <c r="F67" s="55"/>
      <c r="G67" s="55"/>
      <c r="H67" s="55"/>
      <c r="I67" s="56"/>
      <c r="J67" s="56"/>
      <c r="K67" s="56"/>
      <c r="L67" s="79"/>
      <c r="M67" s="56"/>
      <c r="N67" s="56"/>
      <c r="O67" s="59"/>
      <c r="P67" s="56"/>
      <c r="Q67" s="56"/>
      <c r="R67" s="56"/>
      <c r="S67" s="76"/>
    </row>
    <row r="68" spans="1:19">
      <c r="A68" s="55"/>
      <c r="B68" s="59"/>
      <c r="C68" s="55"/>
      <c r="D68" s="55"/>
      <c r="E68" s="55"/>
      <c r="F68" s="55"/>
      <c r="G68" s="55"/>
      <c r="H68" s="55"/>
      <c r="I68" s="56"/>
      <c r="J68" s="56"/>
      <c r="K68" s="56"/>
      <c r="L68" s="79"/>
      <c r="M68" s="56"/>
      <c r="N68" s="56"/>
      <c r="O68" s="59"/>
      <c r="P68" s="56"/>
      <c r="Q68" s="56"/>
      <c r="R68" s="56"/>
      <c r="S68" s="76"/>
    </row>
    <row r="69" spans="1:19">
      <c r="A69" s="55"/>
      <c r="B69" s="59"/>
      <c r="C69" s="55"/>
      <c r="D69" s="55"/>
      <c r="E69" s="55"/>
      <c r="F69" s="55"/>
      <c r="G69" s="55"/>
      <c r="H69" s="55"/>
      <c r="I69" s="56"/>
      <c r="J69" s="56"/>
      <c r="K69" s="56"/>
      <c r="L69" s="79"/>
      <c r="M69" s="56"/>
      <c r="N69" s="56"/>
      <c r="O69" s="59"/>
      <c r="P69" s="56"/>
      <c r="Q69" s="56"/>
      <c r="R69" s="56"/>
      <c r="S69" s="76"/>
    </row>
    <row r="70" spans="1:19">
      <c r="A70" s="23"/>
      <c r="E70" s="24"/>
      <c r="S70" s="76"/>
    </row>
    <row r="71" spans="1:19">
      <c r="A71" s="23"/>
      <c r="E71" s="24"/>
      <c r="S71" s="76"/>
    </row>
    <row r="72" spans="1:19">
      <c r="A72" s="23"/>
      <c r="E72" s="24"/>
      <c r="S72" s="76"/>
    </row>
    <row r="73" spans="1:19">
      <c r="A73" s="23"/>
      <c r="E73" s="24"/>
      <c r="S73" s="76"/>
    </row>
    <row r="74" spans="1:19">
      <c r="A74" s="23"/>
      <c r="E74" s="24"/>
      <c r="S74" s="76"/>
    </row>
    <row r="75" spans="1:19">
      <c r="A75" s="23"/>
      <c r="E75" s="24"/>
      <c r="S75" s="76"/>
    </row>
    <row r="76" spans="1:19">
      <c r="A76" s="23"/>
      <c r="E76" s="24"/>
      <c r="S76" s="76"/>
    </row>
    <row r="77" spans="1:19">
      <c r="A77" s="23"/>
      <c r="E77" s="24"/>
      <c r="S77" s="76"/>
    </row>
    <row r="78" spans="1:19">
      <c r="A78" s="23"/>
      <c r="E78" s="24"/>
      <c r="S78" s="76"/>
    </row>
    <row r="79" spans="1:19">
      <c r="A79" s="23"/>
      <c r="E79" s="24"/>
      <c r="S79" s="76"/>
    </row>
    <row r="80" spans="1:19">
      <c r="A80" s="23"/>
      <c r="E80" s="24"/>
      <c r="S80" s="76"/>
    </row>
    <row r="81" spans="1:19">
      <c r="A81" s="23"/>
      <c r="E81" s="24"/>
      <c r="S81" s="76"/>
    </row>
    <row r="82" spans="1:19">
      <c r="A82" s="23"/>
      <c r="E82" s="24"/>
      <c r="S82" s="76"/>
    </row>
    <row r="83" spans="1:19">
      <c r="A83" s="23"/>
      <c r="E83" s="24"/>
      <c r="S83" s="76"/>
    </row>
    <row r="84" spans="1:19">
      <c r="A84" s="23"/>
      <c r="E84" s="24"/>
      <c r="S84" s="76"/>
    </row>
    <row r="85" spans="1:19">
      <c r="A85" s="23"/>
      <c r="E85" s="24"/>
      <c r="S85" s="76"/>
    </row>
    <row r="86" spans="1:19">
      <c r="A86" s="23"/>
      <c r="E86" s="24"/>
      <c r="S86" s="76"/>
    </row>
    <row r="87" spans="1:19">
      <c r="A87" s="23"/>
      <c r="E87" s="24"/>
      <c r="S87" s="76"/>
    </row>
    <row r="88" spans="1:19">
      <c r="A88" s="23"/>
      <c r="E88" s="24"/>
      <c r="S88" s="76"/>
    </row>
    <row r="89" spans="1:19">
      <c r="A89" s="23"/>
      <c r="E89" s="24"/>
      <c r="S89" s="76"/>
    </row>
    <row r="90" spans="1:19">
      <c r="A90" s="23"/>
      <c r="E90" s="24"/>
      <c r="S90" s="76"/>
    </row>
    <row r="91" spans="1:19">
      <c r="A91" s="23"/>
      <c r="E91" s="24"/>
      <c r="S91" s="76"/>
    </row>
    <row r="92" spans="1:19">
      <c r="A92" s="23"/>
      <c r="E92" s="24"/>
      <c r="S92" s="76"/>
    </row>
    <row r="93" spans="1:19">
      <c r="A93" s="23"/>
      <c r="E93" s="24"/>
      <c r="S93" s="76"/>
    </row>
    <row r="94" spans="1:19">
      <c r="A94" s="23"/>
      <c r="E94" s="24"/>
      <c r="S94" s="76"/>
    </row>
    <row r="95" spans="1:19">
      <c r="A95" s="23"/>
      <c r="E95" s="24"/>
      <c r="S95" s="76"/>
    </row>
    <row r="96" spans="1:19">
      <c r="A96" s="23"/>
      <c r="E96" s="24"/>
      <c r="S96" s="76"/>
    </row>
    <row r="97" spans="1:19">
      <c r="A97" s="23"/>
      <c r="E97" s="24"/>
      <c r="S97" s="76"/>
    </row>
    <row r="98" spans="1:19">
      <c r="A98" s="23"/>
      <c r="E98" s="24"/>
      <c r="S98" s="76"/>
    </row>
    <row r="99" spans="1:19">
      <c r="A99" s="23"/>
      <c r="E99" s="24"/>
      <c r="S99" s="76"/>
    </row>
    <row r="100" spans="1:19">
      <c r="A100" s="23"/>
      <c r="E100" s="24"/>
      <c r="S100" s="76"/>
    </row>
    <row r="101" spans="1:19">
      <c r="A101" s="23"/>
      <c r="E101" s="24"/>
      <c r="S101" s="76"/>
    </row>
    <row r="102" spans="1:19">
      <c r="A102" s="23"/>
      <c r="E102" s="24"/>
      <c r="S102" s="76"/>
    </row>
    <row r="103" spans="1:19">
      <c r="A103" s="23"/>
      <c r="E103" s="24"/>
      <c r="S103" s="76"/>
    </row>
    <row r="104" spans="1:19">
      <c r="A104" s="23"/>
      <c r="E104" s="24"/>
      <c r="S104" s="76"/>
    </row>
    <row r="105" spans="1:19">
      <c r="A105" s="23"/>
      <c r="E105" s="24"/>
      <c r="S105" s="76"/>
    </row>
    <row r="106" spans="1:19">
      <c r="A106" s="23"/>
      <c r="E106" s="24"/>
      <c r="S106" s="76"/>
    </row>
    <row r="107" spans="1:19">
      <c r="A107" s="23"/>
      <c r="E107" s="24"/>
      <c r="S107" s="76"/>
    </row>
    <row r="108" spans="1:19">
      <c r="A108" s="23"/>
      <c r="E108" s="24"/>
      <c r="S108" s="76"/>
    </row>
    <row r="109" spans="1:19">
      <c r="A109" s="23"/>
      <c r="E109" s="24"/>
      <c r="S109" s="76"/>
    </row>
    <row r="110" spans="1:19">
      <c r="A110" s="23"/>
      <c r="E110" s="24"/>
      <c r="S110" s="76"/>
    </row>
    <row r="111" spans="1:19">
      <c r="A111" s="23"/>
      <c r="E111" s="24"/>
      <c r="S111" s="76"/>
    </row>
    <row r="112" spans="1:19">
      <c r="A112" s="23"/>
      <c r="E112" s="24"/>
      <c r="S112" s="76"/>
    </row>
    <row r="113" spans="1:19">
      <c r="A113" s="23"/>
      <c r="E113" s="24"/>
      <c r="S113" s="76"/>
    </row>
    <row r="114" spans="1:19">
      <c r="A114" s="23"/>
      <c r="E114" s="24"/>
      <c r="S114" s="76"/>
    </row>
    <row r="115" spans="1:19">
      <c r="A115" s="23"/>
      <c r="E115" s="24"/>
      <c r="S115" s="76"/>
    </row>
    <row r="116" spans="1:19">
      <c r="A116" s="23"/>
      <c r="E116" s="24"/>
      <c r="S116" s="76"/>
    </row>
    <row r="117" spans="1:19">
      <c r="A117" s="23"/>
      <c r="E117" s="24"/>
      <c r="S117" s="76"/>
    </row>
    <row r="118" spans="1:19">
      <c r="A118" s="23"/>
      <c r="E118" s="24"/>
      <c r="S118" s="76"/>
    </row>
    <row r="119" spans="1:19">
      <c r="A119" s="23"/>
      <c r="E119" s="24"/>
      <c r="S119" s="76"/>
    </row>
    <row r="120" spans="1:19">
      <c r="A120" s="23"/>
      <c r="E120" s="24"/>
      <c r="S120" s="76"/>
    </row>
    <row r="121" spans="1:19">
      <c r="A121" s="23"/>
      <c r="E121" s="24"/>
      <c r="S121" s="76"/>
    </row>
    <row r="122" spans="1:19">
      <c r="A122" s="23"/>
      <c r="E122" s="24"/>
      <c r="S122" s="76"/>
    </row>
    <row r="123" spans="1:19">
      <c r="A123" s="23"/>
      <c r="E123" s="24"/>
      <c r="S123" s="76"/>
    </row>
    <row r="124" spans="1:19">
      <c r="A124" s="23"/>
      <c r="E124" s="24"/>
      <c r="S124" s="76"/>
    </row>
    <row r="125" spans="1:19">
      <c r="A125" s="23"/>
      <c r="E125" s="24"/>
      <c r="S125" s="76"/>
    </row>
    <row r="126" spans="1:19">
      <c r="A126" s="23"/>
      <c r="E126" s="24"/>
      <c r="S126" s="76"/>
    </row>
    <row r="127" spans="1:19">
      <c r="A127" s="23"/>
      <c r="E127" s="24"/>
      <c r="S127" s="76"/>
    </row>
    <row r="128" spans="1:19">
      <c r="A128" s="23"/>
      <c r="E128" s="24"/>
      <c r="S128" s="76"/>
    </row>
    <row r="129" spans="1:19">
      <c r="A129" s="23"/>
      <c r="E129" s="24"/>
      <c r="S129" s="76"/>
    </row>
    <row r="130" spans="1:19">
      <c r="A130" s="23"/>
      <c r="E130" s="24"/>
      <c r="S130" s="76"/>
    </row>
    <row r="131" spans="1:19">
      <c r="A131" s="23"/>
      <c r="E131" s="24"/>
      <c r="S131" s="76"/>
    </row>
    <row r="132" spans="1:19">
      <c r="A132" s="23"/>
      <c r="E132" s="24"/>
      <c r="S132" s="76"/>
    </row>
    <row r="133" spans="1:19">
      <c r="A133" s="23"/>
      <c r="E133" s="24"/>
      <c r="S133" s="76"/>
    </row>
    <row r="134" spans="1:19">
      <c r="A134" s="23"/>
      <c r="E134" s="24"/>
      <c r="S134" s="76"/>
    </row>
    <row r="135" spans="1:19">
      <c r="A135" s="23"/>
      <c r="E135" s="24"/>
      <c r="S135" s="76"/>
    </row>
    <row r="136" spans="1:19">
      <c r="A136" s="23"/>
      <c r="E136" s="24"/>
      <c r="S136" s="76"/>
    </row>
    <row r="137" spans="1:19">
      <c r="A137" s="23"/>
      <c r="E137" s="24"/>
      <c r="S137" s="76"/>
    </row>
    <row r="138" spans="1:19">
      <c r="A138" s="23"/>
      <c r="E138" s="24"/>
      <c r="S138" s="76"/>
    </row>
    <row r="139" spans="1:19">
      <c r="A139" s="23"/>
      <c r="E139" s="24"/>
      <c r="S139" s="76"/>
    </row>
    <row r="140" spans="1:19">
      <c r="A140" s="23"/>
      <c r="E140" s="24"/>
      <c r="S140" s="76"/>
    </row>
    <row r="141" spans="1:19">
      <c r="A141" s="23"/>
      <c r="E141" s="24"/>
      <c r="S141" s="76"/>
    </row>
    <row r="142" spans="1:19">
      <c r="A142" s="23"/>
      <c r="E142" s="24"/>
      <c r="S142" s="76"/>
    </row>
    <row r="143" spans="1:19">
      <c r="A143" s="23"/>
      <c r="E143" s="24"/>
      <c r="S143" s="76"/>
    </row>
    <row r="144" spans="1:19">
      <c r="A144" s="23"/>
      <c r="E144" s="24"/>
      <c r="S144" s="76"/>
    </row>
    <row r="145" spans="1:19">
      <c r="A145" s="23"/>
      <c r="E145" s="24"/>
      <c r="S145" s="76"/>
    </row>
    <row r="146" spans="1:19">
      <c r="A146" s="23"/>
      <c r="E146" s="24"/>
      <c r="S146" s="76"/>
    </row>
    <row r="147" spans="1:19">
      <c r="A147" s="23"/>
      <c r="E147" s="24"/>
      <c r="S147" s="76"/>
    </row>
    <row r="148" spans="1:19">
      <c r="A148" s="23"/>
      <c r="E148" s="24"/>
      <c r="S148" s="76"/>
    </row>
    <row r="149" spans="1:19">
      <c r="A149" s="23"/>
      <c r="E149" s="24"/>
      <c r="S149" s="76"/>
    </row>
    <row r="150" spans="1:19">
      <c r="A150" s="23"/>
      <c r="E150" s="24"/>
      <c r="S150" s="76"/>
    </row>
    <row r="151" spans="1:19">
      <c r="A151" s="23"/>
      <c r="E151" s="24"/>
      <c r="S151" s="76"/>
    </row>
    <row r="152" spans="1:19">
      <c r="A152" s="23"/>
      <c r="E152" s="24"/>
      <c r="S152" s="76"/>
    </row>
    <row r="153" spans="1:19">
      <c r="A153" s="23"/>
      <c r="E153" s="24"/>
      <c r="S153" s="76"/>
    </row>
    <row r="154" spans="1:19">
      <c r="A154" s="23"/>
      <c r="E154" s="24"/>
      <c r="S154" s="76"/>
    </row>
    <row r="155" spans="1:19">
      <c r="A155" s="23"/>
      <c r="E155" s="24"/>
      <c r="S155" s="76"/>
    </row>
    <row r="156" spans="1:19">
      <c r="A156" s="23"/>
      <c r="E156" s="24"/>
      <c r="S156" s="76"/>
    </row>
    <row r="157" spans="1:19">
      <c r="A157" s="23"/>
      <c r="E157" s="24"/>
      <c r="S157" s="76"/>
    </row>
    <row r="158" spans="1:19">
      <c r="A158" s="23"/>
      <c r="E158" s="24"/>
      <c r="S158" s="76"/>
    </row>
    <row r="159" spans="1:19">
      <c r="A159" s="23"/>
      <c r="E159" s="24"/>
      <c r="S159" s="76"/>
    </row>
    <row r="160" spans="1:19">
      <c r="A160" s="23"/>
      <c r="E160" s="24"/>
      <c r="S160" s="76"/>
    </row>
    <row r="161" spans="1:19">
      <c r="A161" s="23"/>
      <c r="E161" s="24"/>
      <c r="S161" s="76"/>
    </row>
    <row r="162" spans="1:19">
      <c r="A162" s="23"/>
      <c r="E162" s="24"/>
      <c r="S162" s="76"/>
    </row>
    <row r="163" spans="1:19">
      <c r="A163" s="55"/>
      <c r="B163" s="59"/>
      <c r="C163" s="55"/>
      <c r="D163" s="55"/>
      <c r="E163" s="55"/>
      <c r="F163" s="55"/>
      <c r="G163" s="55"/>
      <c r="H163" s="55"/>
      <c r="I163" s="56"/>
      <c r="J163" s="56"/>
      <c r="K163" s="56"/>
      <c r="L163" s="79"/>
      <c r="M163" s="56"/>
      <c r="N163" s="56"/>
      <c r="O163" s="59"/>
      <c r="P163" s="56"/>
      <c r="Q163" s="56"/>
      <c r="R163" s="56"/>
      <c r="S163" s="76"/>
    </row>
    <row r="164" spans="1:19">
      <c r="A164" s="55"/>
      <c r="B164" s="59"/>
      <c r="C164" s="55"/>
      <c r="D164" s="55"/>
      <c r="E164" s="55"/>
      <c r="F164" s="55"/>
      <c r="G164" s="55"/>
      <c r="H164" s="55"/>
      <c r="I164" s="56"/>
      <c r="J164" s="56"/>
      <c r="K164" s="56"/>
      <c r="L164" s="79"/>
      <c r="M164" s="56"/>
      <c r="N164" s="56"/>
      <c r="O164" s="59"/>
      <c r="P164" s="56"/>
      <c r="Q164" s="56"/>
      <c r="R164" s="56"/>
      <c r="S164" s="76"/>
    </row>
    <row r="165" spans="1:19">
      <c r="A165" s="55"/>
      <c r="B165" s="59"/>
      <c r="C165" s="55"/>
      <c r="D165" s="55"/>
      <c r="E165" s="55"/>
      <c r="F165" s="55"/>
      <c r="G165" s="55"/>
      <c r="H165" s="55"/>
      <c r="I165" s="56"/>
      <c r="J165" s="56"/>
      <c r="K165" s="56"/>
      <c r="L165" s="79"/>
      <c r="M165" s="56"/>
      <c r="N165" s="56"/>
      <c r="O165" s="59"/>
      <c r="P165" s="56"/>
      <c r="Q165" s="56"/>
      <c r="R165" s="56"/>
      <c r="S165" s="76"/>
    </row>
    <row r="166" spans="1:19">
      <c r="A166" s="55"/>
      <c r="B166" s="59"/>
      <c r="C166" s="55"/>
      <c r="D166" s="55"/>
      <c r="E166" s="55"/>
      <c r="F166" s="55"/>
      <c r="G166" s="55"/>
      <c r="H166" s="55"/>
      <c r="I166" s="56"/>
      <c r="J166" s="56"/>
      <c r="K166" s="56"/>
      <c r="L166" s="79"/>
      <c r="M166" s="56"/>
      <c r="N166" s="56"/>
      <c r="O166" s="59"/>
      <c r="P166" s="56"/>
      <c r="Q166" s="56"/>
      <c r="R166" s="56"/>
      <c r="S166" s="76"/>
    </row>
    <row r="167" spans="1:19">
      <c r="A167" s="55"/>
      <c r="B167" s="59"/>
      <c r="C167" s="55"/>
      <c r="D167" s="55"/>
      <c r="E167" s="55"/>
      <c r="F167" s="55"/>
      <c r="G167" s="55"/>
      <c r="H167" s="55"/>
      <c r="I167" s="56"/>
      <c r="J167" s="56"/>
      <c r="K167" s="56"/>
      <c r="L167" s="79"/>
      <c r="M167" s="56"/>
      <c r="N167" s="56"/>
      <c r="O167" s="59"/>
      <c r="P167" s="56"/>
      <c r="Q167" s="56"/>
      <c r="R167" s="56"/>
      <c r="S167" s="76"/>
    </row>
    <row r="168" spans="1:19">
      <c r="A168" s="55"/>
      <c r="B168" s="59"/>
      <c r="C168" s="55"/>
      <c r="D168" s="55"/>
      <c r="E168" s="55"/>
      <c r="F168" s="55"/>
      <c r="G168" s="55"/>
      <c r="H168" s="55"/>
      <c r="I168" s="56"/>
      <c r="J168" s="56"/>
      <c r="K168" s="56"/>
      <c r="L168" s="79"/>
      <c r="M168" s="56"/>
      <c r="N168" s="56"/>
      <c r="O168" s="59"/>
      <c r="P168" s="56"/>
      <c r="Q168" s="56"/>
      <c r="R168" s="56"/>
      <c r="S168" s="76"/>
    </row>
    <row r="169" spans="1:19">
      <c r="A169" s="55"/>
      <c r="B169" s="59"/>
      <c r="C169" s="55"/>
      <c r="D169" s="55"/>
      <c r="E169" s="55"/>
      <c r="F169" s="55"/>
      <c r="G169" s="55"/>
      <c r="H169" s="55"/>
      <c r="I169" s="56"/>
      <c r="J169" s="56"/>
      <c r="K169" s="56"/>
      <c r="L169" s="79"/>
      <c r="M169" s="56"/>
      <c r="N169" s="56"/>
      <c r="O169" s="59"/>
      <c r="P169" s="56"/>
      <c r="Q169" s="56"/>
      <c r="R169" s="56"/>
      <c r="S169" s="76"/>
    </row>
    <row r="170" spans="1:19">
      <c r="A170" s="55"/>
      <c r="B170" s="59"/>
      <c r="C170" s="55"/>
      <c r="D170" s="55"/>
      <c r="E170" s="55"/>
      <c r="F170" s="55"/>
      <c r="G170" s="55"/>
      <c r="H170" s="55"/>
      <c r="I170" s="56"/>
      <c r="J170" s="56"/>
      <c r="K170" s="56"/>
      <c r="L170" s="79"/>
      <c r="M170" s="56"/>
      <c r="N170" s="56"/>
      <c r="O170" s="59"/>
      <c r="P170" s="56"/>
      <c r="Q170" s="56"/>
      <c r="R170" s="56"/>
      <c r="S170" s="76"/>
    </row>
    <row r="171" spans="1:19">
      <c r="A171" s="55"/>
      <c r="B171" s="59"/>
      <c r="C171" s="55"/>
      <c r="D171" s="55"/>
      <c r="E171" s="55"/>
      <c r="F171" s="55"/>
      <c r="G171" s="55"/>
      <c r="H171" s="55"/>
      <c r="I171" s="56"/>
      <c r="J171" s="56"/>
      <c r="K171" s="56"/>
      <c r="L171" s="79"/>
      <c r="M171" s="56"/>
      <c r="N171" s="56"/>
      <c r="O171" s="59"/>
      <c r="P171" s="56"/>
      <c r="Q171" s="56"/>
      <c r="R171" s="56"/>
      <c r="S171" s="76"/>
    </row>
    <row r="172" spans="1:19">
      <c r="A172" s="55"/>
      <c r="B172" s="59"/>
      <c r="C172" s="55"/>
      <c r="D172" s="55"/>
      <c r="E172" s="55"/>
      <c r="F172" s="55"/>
      <c r="G172" s="55"/>
      <c r="H172" s="55"/>
      <c r="I172" s="56"/>
      <c r="J172" s="56"/>
      <c r="K172" s="56"/>
      <c r="L172" s="79"/>
      <c r="M172" s="56"/>
      <c r="N172" s="56"/>
      <c r="O172" s="59"/>
      <c r="P172" s="56"/>
      <c r="Q172" s="56"/>
      <c r="R172" s="56"/>
      <c r="S172" s="76"/>
    </row>
    <row r="173" spans="1:19">
      <c r="A173" s="55"/>
      <c r="B173" s="59"/>
      <c r="C173" s="55"/>
      <c r="D173" s="55"/>
      <c r="E173" s="55"/>
      <c r="F173" s="55"/>
      <c r="G173" s="55"/>
      <c r="H173" s="55"/>
      <c r="I173" s="56"/>
      <c r="J173" s="56"/>
      <c r="K173" s="56"/>
      <c r="L173" s="79"/>
      <c r="M173" s="56"/>
      <c r="N173" s="56"/>
      <c r="O173" s="59"/>
      <c r="P173" s="56"/>
      <c r="Q173" s="56"/>
      <c r="R173" s="56"/>
      <c r="S173" s="76"/>
    </row>
    <row r="174" spans="1:19">
      <c r="A174" s="55"/>
      <c r="B174" s="59"/>
      <c r="C174" s="55"/>
      <c r="D174" s="55"/>
      <c r="E174" s="55"/>
      <c r="F174" s="55"/>
      <c r="G174" s="55"/>
      <c r="H174" s="55"/>
      <c r="I174" s="56"/>
      <c r="J174" s="56"/>
      <c r="K174" s="56"/>
      <c r="L174" s="79"/>
      <c r="M174" s="56"/>
      <c r="N174" s="56"/>
      <c r="O174" s="59"/>
      <c r="P174" s="56"/>
      <c r="Q174" s="56"/>
      <c r="R174" s="56"/>
      <c r="S174" s="76"/>
    </row>
    <row r="175" spans="1:19">
      <c r="A175" s="55"/>
      <c r="B175" s="59"/>
      <c r="C175" s="55"/>
      <c r="D175" s="55"/>
      <c r="E175" s="55"/>
      <c r="F175" s="55"/>
      <c r="G175" s="55"/>
      <c r="H175" s="55"/>
      <c r="I175" s="56"/>
      <c r="J175" s="56"/>
      <c r="K175" s="56"/>
      <c r="L175" s="79"/>
      <c r="M175" s="56"/>
      <c r="N175" s="56"/>
      <c r="O175" s="59"/>
      <c r="P175" s="56"/>
      <c r="Q175" s="56"/>
      <c r="R175" s="56"/>
      <c r="S175" s="76"/>
    </row>
    <row r="176" spans="1:19">
      <c r="A176" s="55"/>
      <c r="B176" s="59"/>
      <c r="C176" s="55"/>
      <c r="D176" s="55"/>
      <c r="E176" s="55"/>
      <c r="F176" s="55"/>
      <c r="G176" s="55"/>
      <c r="H176" s="55"/>
      <c r="I176" s="56"/>
      <c r="J176" s="56"/>
      <c r="K176" s="56"/>
      <c r="L176" s="79"/>
      <c r="M176" s="56"/>
      <c r="N176" s="56"/>
      <c r="O176" s="59"/>
      <c r="P176" s="56"/>
      <c r="Q176" s="56"/>
      <c r="R176" s="56"/>
      <c r="S176" s="76"/>
    </row>
    <row r="177" spans="1:19">
      <c r="A177" s="55"/>
      <c r="B177" s="59"/>
      <c r="C177" s="55"/>
      <c r="D177" s="55"/>
      <c r="E177" s="55"/>
      <c r="F177" s="55"/>
      <c r="G177" s="55"/>
      <c r="H177" s="55"/>
      <c r="I177" s="56"/>
      <c r="J177" s="56"/>
      <c r="K177" s="56"/>
      <c r="L177" s="79"/>
      <c r="M177" s="56"/>
      <c r="N177" s="56"/>
      <c r="O177" s="59"/>
      <c r="P177" s="56"/>
      <c r="Q177" s="56"/>
      <c r="R177" s="56"/>
      <c r="S177" s="76"/>
    </row>
    <row r="178" spans="1:19">
      <c r="A178" s="55"/>
      <c r="B178" s="59"/>
      <c r="C178" s="55"/>
      <c r="D178" s="55"/>
      <c r="E178" s="55"/>
      <c r="F178" s="55"/>
      <c r="G178" s="55"/>
      <c r="H178" s="55"/>
      <c r="I178" s="56"/>
      <c r="J178" s="56"/>
      <c r="K178" s="56"/>
      <c r="L178" s="79"/>
      <c r="M178" s="56"/>
      <c r="N178" s="56"/>
      <c r="O178" s="59"/>
      <c r="P178" s="56"/>
      <c r="Q178" s="56"/>
      <c r="R178" s="56"/>
      <c r="S178" s="76"/>
    </row>
    <row r="179" spans="1:19">
      <c r="A179" s="55"/>
      <c r="B179" s="59"/>
      <c r="C179" s="55"/>
      <c r="D179" s="55"/>
      <c r="E179" s="55"/>
      <c r="F179" s="55"/>
      <c r="G179" s="55"/>
      <c r="H179" s="55"/>
      <c r="I179" s="56"/>
      <c r="J179" s="56"/>
      <c r="K179" s="56"/>
      <c r="L179" s="79"/>
      <c r="M179" s="56"/>
      <c r="N179" s="56"/>
      <c r="O179" s="59"/>
      <c r="P179" s="56"/>
      <c r="Q179" s="56"/>
      <c r="R179" s="56"/>
      <c r="S179" s="76"/>
    </row>
    <row r="180" spans="1:19">
      <c r="A180" s="55"/>
      <c r="B180" s="59"/>
      <c r="C180" s="55"/>
      <c r="D180" s="55"/>
      <c r="E180" s="55"/>
      <c r="F180" s="55"/>
      <c r="G180" s="55"/>
      <c r="H180" s="55"/>
      <c r="I180" s="56"/>
      <c r="J180" s="56"/>
      <c r="K180" s="56"/>
      <c r="L180" s="79"/>
      <c r="M180" s="56"/>
      <c r="N180" s="56"/>
      <c r="O180" s="59"/>
      <c r="P180" s="56"/>
      <c r="Q180" s="56"/>
      <c r="R180" s="56"/>
      <c r="S180" s="76"/>
    </row>
    <row r="181" spans="1:19">
      <c r="A181" s="55"/>
      <c r="B181" s="59"/>
      <c r="C181" s="55"/>
      <c r="D181" s="55"/>
      <c r="E181" s="55"/>
      <c r="F181" s="55"/>
      <c r="G181" s="55"/>
      <c r="H181" s="55"/>
      <c r="I181" s="56"/>
      <c r="J181" s="56"/>
      <c r="K181" s="56"/>
      <c r="L181" s="79"/>
      <c r="M181" s="56"/>
      <c r="N181" s="56"/>
      <c r="O181" s="59"/>
      <c r="P181" s="56"/>
      <c r="Q181" s="56"/>
      <c r="R181" s="56"/>
      <c r="S181" s="76"/>
    </row>
    <row r="182" spans="1:19">
      <c r="A182" s="55"/>
      <c r="B182" s="59"/>
      <c r="C182" s="55"/>
      <c r="D182" s="55"/>
      <c r="E182" s="55"/>
      <c r="F182" s="55"/>
      <c r="G182" s="55"/>
      <c r="H182" s="55"/>
      <c r="I182" s="56"/>
      <c r="J182" s="56"/>
      <c r="K182" s="56"/>
      <c r="L182" s="79"/>
      <c r="M182" s="56"/>
      <c r="N182" s="56"/>
      <c r="O182" s="59"/>
      <c r="P182" s="56"/>
      <c r="Q182" s="56"/>
      <c r="R182" s="56"/>
      <c r="S182" s="76"/>
    </row>
    <row r="183" spans="1:19">
      <c r="A183" s="55"/>
      <c r="B183" s="59"/>
      <c r="C183" s="55"/>
      <c r="D183" s="55"/>
      <c r="E183" s="55"/>
      <c r="F183" s="55"/>
      <c r="G183" s="55"/>
      <c r="H183" s="55"/>
      <c r="I183" s="56"/>
      <c r="J183" s="56"/>
      <c r="K183" s="56"/>
      <c r="L183" s="79"/>
      <c r="M183" s="56"/>
      <c r="N183" s="56"/>
      <c r="O183" s="59"/>
      <c r="P183" s="56"/>
      <c r="Q183" s="56"/>
      <c r="R183" s="56"/>
      <c r="S183" s="76"/>
    </row>
    <row r="184" spans="1:19">
      <c r="A184" s="55"/>
      <c r="B184" s="59"/>
      <c r="C184" s="55"/>
      <c r="D184" s="55"/>
      <c r="E184" s="55"/>
      <c r="F184" s="55"/>
      <c r="G184" s="55"/>
      <c r="H184" s="55"/>
      <c r="I184" s="56"/>
      <c r="J184" s="56"/>
      <c r="K184" s="56"/>
      <c r="L184" s="79"/>
      <c r="M184" s="56"/>
      <c r="N184" s="56"/>
      <c r="O184" s="59"/>
      <c r="P184" s="56"/>
      <c r="Q184" s="56"/>
      <c r="R184" s="56"/>
      <c r="S184" s="76"/>
    </row>
    <row r="185" spans="1:19">
      <c r="A185" s="55"/>
      <c r="B185" s="59"/>
      <c r="C185" s="55"/>
      <c r="D185" s="55"/>
      <c r="E185" s="55"/>
      <c r="F185" s="55"/>
      <c r="G185" s="55"/>
      <c r="H185" s="55"/>
      <c r="I185" s="56"/>
      <c r="J185" s="56"/>
      <c r="K185" s="56"/>
      <c r="L185" s="79"/>
      <c r="M185" s="56"/>
      <c r="N185" s="56"/>
      <c r="O185" s="59"/>
      <c r="P185" s="56"/>
      <c r="Q185" s="56"/>
      <c r="R185" s="56"/>
      <c r="S185" s="76"/>
    </row>
    <row r="186" spans="1:19">
      <c r="A186" s="55"/>
      <c r="B186" s="59"/>
      <c r="C186" s="55"/>
      <c r="D186" s="55"/>
      <c r="E186" s="55"/>
      <c r="F186" s="55"/>
      <c r="G186" s="55"/>
      <c r="H186" s="55"/>
      <c r="I186" s="56"/>
      <c r="J186" s="56"/>
      <c r="K186" s="56"/>
      <c r="L186" s="79"/>
      <c r="M186" s="56"/>
      <c r="N186" s="56"/>
      <c r="O186" s="59"/>
      <c r="P186" s="56"/>
      <c r="Q186" s="56"/>
      <c r="R186" s="56"/>
      <c r="S186" s="76"/>
    </row>
    <row r="187" spans="1:19">
      <c r="A187" s="55"/>
      <c r="B187" s="59"/>
      <c r="C187" s="55"/>
      <c r="D187" s="55"/>
      <c r="E187" s="55"/>
      <c r="F187" s="55"/>
      <c r="G187" s="55"/>
      <c r="H187" s="55"/>
      <c r="I187" s="56"/>
      <c r="J187" s="56"/>
      <c r="K187" s="56"/>
      <c r="L187" s="79"/>
      <c r="M187" s="56"/>
      <c r="N187" s="56"/>
      <c r="O187" s="59"/>
      <c r="P187" s="56"/>
      <c r="Q187" s="56"/>
      <c r="R187" s="56"/>
      <c r="S187" s="76"/>
    </row>
    <row r="188" spans="1:19">
      <c r="A188" s="23"/>
      <c r="E188" s="24"/>
      <c r="S188" s="76"/>
    </row>
    <row r="189" spans="1:19">
      <c r="A189" s="23"/>
      <c r="E189" s="24"/>
      <c r="S189" s="76"/>
    </row>
    <row r="190" spans="1:19">
      <c r="A190" s="23"/>
      <c r="E190" s="24"/>
      <c r="S190" s="76"/>
    </row>
    <row r="191" spans="1:19">
      <c r="A191" s="23"/>
      <c r="E191" s="24"/>
      <c r="S191" s="76"/>
    </row>
    <row r="192" spans="1:19">
      <c r="A192" s="23"/>
      <c r="E192" s="24"/>
      <c r="S192" s="76"/>
    </row>
    <row r="193" spans="1:19">
      <c r="A193" s="23"/>
      <c r="E193" s="24"/>
      <c r="S193" s="76"/>
    </row>
    <row r="194" spans="1:19">
      <c r="A194" s="23"/>
      <c r="E194" s="24"/>
      <c r="S194" s="76"/>
    </row>
    <row r="195" spans="1:19">
      <c r="A195" s="23"/>
      <c r="E195" s="24"/>
      <c r="S195" s="76"/>
    </row>
    <row r="196" spans="1:19">
      <c r="A196" s="23"/>
      <c r="E196" s="24"/>
      <c r="S196" s="76"/>
    </row>
    <row r="197" spans="1:19">
      <c r="A197" s="23"/>
      <c r="E197" s="24"/>
      <c r="S197" s="76"/>
    </row>
    <row r="198" spans="1:19">
      <c r="A198" s="23"/>
      <c r="E198" s="24"/>
      <c r="S198" s="76"/>
    </row>
    <row r="199" spans="1:19">
      <c r="A199" s="23"/>
      <c r="E199" s="24"/>
      <c r="S199" s="76"/>
    </row>
    <row r="200" spans="1:19">
      <c r="A200" s="23"/>
      <c r="E200" s="24"/>
      <c r="S200" s="76"/>
    </row>
    <row r="201" spans="1:19">
      <c r="A201" s="23"/>
      <c r="E201" s="24"/>
      <c r="S201" s="76"/>
    </row>
    <row r="202" spans="1:19">
      <c r="A202" s="23"/>
      <c r="E202" s="24"/>
      <c r="S202" s="76"/>
    </row>
    <row r="203" spans="1:19">
      <c r="A203" s="23"/>
      <c r="E203" s="24"/>
      <c r="S203" s="76"/>
    </row>
    <row r="204" spans="1:19">
      <c r="A204" s="23"/>
      <c r="E204" s="24"/>
      <c r="S204" s="76"/>
    </row>
    <row r="205" spans="1:19">
      <c r="A205" s="23"/>
      <c r="E205" s="24"/>
      <c r="S205" s="76"/>
    </row>
    <row r="206" spans="1:19">
      <c r="A206" s="23"/>
      <c r="E206" s="24"/>
      <c r="S206" s="76"/>
    </row>
    <row r="207" spans="1:19">
      <c r="A207" s="23"/>
      <c r="E207" s="24"/>
      <c r="S207" s="76"/>
    </row>
    <row r="208" spans="1:19">
      <c r="A208" s="23"/>
      <c r="E208" s="24"/>
      <c r="S208" s="76"/>
    </row>
    <row r="209" spans="1:19">
      <c r="A209" s="23"/>
      <c r="E209" s="24"/>
      <c r="S209" s="76"/>
    </row>
    <row r="210" spans="1:19">
      <c r="A210" s="23"/>
      <c r="E210" s="24"/>
      <c r="S210" s="76"/>
    </row>
    <row r="211" spans="1:19">
      <c r="A211" s="23"/>
      <c r="E211" s="24"/>
      <c r="S211" s="76"/>
    </row>
    <row r="212" spans="1:19">
      <c r="A212" s="23"/>
      <c r="E212" s="24"/>
      <c r="S212" s="76"/>
    </row>
    <row r="213" spans="1:19">
      <c r="A213" s="23"/>
      <c r="E213" s="24"/>
      <c r="S213" s="76"/>
    </row>
    <row r="214" spans="1:19">
      <c r="A214" s="23"/>
      <c r="E214" s="24"/>
      <c r="S214" s="76"/>
    </row>
    <row r="215" spans="1:19">
      <c r="A215" s="23"/>
      <c r="E215" s="24"/>
      <c r="S215" s="76"/>
    </row>
    <row r="216" spans="1:19">
      <c r="A216" s="23"/>
      <c r="E216" s="24"/>
      <c r="S216" s="76"/>
    </row>
    <row r="217" spans="1:19">
      <c r="A217" s="23"/>
      <c r="E217" s="24"/>
      <c r="S217" s="76"/>
    </row>
    <row r="218" spans="1:19">
      <c r="A218" s="23"/>
      <c r="E218" s="24"/>
      <c r="S218" s="76"/>
    </row>
    <row r="219" spans="1:19">
      <c r="A219" s="23"/>
      <c r="E219" s="24"/>
      <c r="S219" s="76"/>
    </row>
    <row r="220" spans="1:19">
      <c r="A220" s="23"/>
      <c r="E220" s="24"/>
      <c r="S220" s="76"/>
    </row>
    <row r="221" spans="1:19">
      <c r="A221" s="23"/>
      <c r="E221" s="24"/>
      <c r="S221" s="76"/>
    </row>
    <row r="222" spans="1:19">
      <c r="A222" s="23"/>
      <c r="E222" s="24"/>
      <c r="S222" s="76"/>
    </row>
    <row r="223" spans="1:19">
      <c r="A223" s="23"/>
      <c r="E223" s="24"/>
      <c r="S223" s="76"/>
    </row>
    <row r="224" spans="1:19">
      <c r="A224" s="23"/>
      <c r="E224" s="24"/>
      <c r="S224" s="76"/>
    </row>
    <row r="225" spans="1:19">
      <c r="A225" s="23"/>
      <c r="E225" s="24"/>
      <c r="S225" s="76"/>
    </row>
    <row r="226" spans="1:19">
      <c r="A226" s="23"/>
      <c r="E226" s="24"/>
      <c r="S226" s="76"/>
    </row>
    <row r="227" spans="1:19">
      <c r="A227" s="23"/>
      <c r="E227" s="24"/>
      <c r="S227" s="76"/>
    </row>
    <row r="228" spans="1:19">
      <c r="A228" s="23"/>
      <c r="E228" s="24"/>
      <c r="S228" s="76"/>
    </row>
    <row r="229" spans="1:19">
      <c r="A229" s="23"/>
      <c r="E229" s="24"/>
      <c r="S229" s="76"/>
    </row>
    <row r="230" spans="1:19">
      <c r="A230" s="23"/>
      <c r="E230" s="24"/>
      <c r="S230" s="76"/>
    </row>
    <row r="231" spans="1:19">
      <c r="A231" s="23"/>
      <c r="E231" s="24"/>
      <c r="S231" s="76"/>
    </row>
    <row r="232" spans="1:19">
      <c r="A232" s="23"/>
      <c r="E232" s="24"/>
      <c r="S232" s="76"/>
    </row>
    <row r="233" spans="1:19">
      <c r="A233" s="23"/>
      <c r="E233" s="24"/>
      <c r="S233" s="76"/>
    </row>
    <row r="234" spans="1:19">
      <c r="A234" s="23"/>
      <c r="E234" s="24"/>
      <c r="S234" s="76"/>
    </row>
    <row r="235" spans="1:19">
      <c r="A235" s="23"/>
      <c r="E235" s="24"/>
      <c r="S235" s="76"/>
    </row>
    <row r="236" spans="1:19">
      <c r="A236" s="23"/>
      <c r="E236" s="24"/>
      <c r="S236" s="76"/>
    </row>
    <row r="237" spans="1:19">
      <c r="A237" s="23"/>
      <c r="E237" s="24"/>
      <c r="S237" s="76"/>
    </row>
    <row r="238" spans="1:19">
      <c r="A238" s="23"/>
      <c r="E238" s="24"/>
      <c r="S238" s="76"/>
    </row>
    <row r="239" spans="1:19">
      <c r="A239" s="23"/>
      <c r="E239" s="24"/>
      <c r="S239" s="76"/>
    </row>
    <row r="240" spans="1:19">
      <c r="A240" s="23"/>
      <c r="E240" s="24"/>
      <c r="S240" s="76"/>
    </row>
    <row r="241" spans="1:19">
      <c r="A241" s="23"/>
      <c r="E241" s="24"/>
      <c r="S241" s="76"/>
    </row>
    <row r="242" spans="1:19">
      <c r="A242" s="23"/>
      <c r="E242" s="24"/>
      <c r="S242" s="76"/>
    </row>
    <row r="243" spans="1:19">
      <c r="A243" s="23"/>
      <c r="E243" s="24"/>
      <c r="S243" s="76"/>
    </row>
    <row r="244" spans="1:19">
      <c r="A244" s="23"/>
      <c r="E244" s="24"/>
      <c r="S244" s="76"/>
    </row>
    <row r="245" spans="1:19">
      <c r="A245" s="23"/>
      <c r="E245" s="24"/>
      <c r="S245" s="76"/>
    </row>
    <row r="246" spans="1:19">
      <c r="A246" s="23"/>
      <c r="E246" s="24"/>
      <c r="S246" s="76"/>
    </row>
    <row r="247" spans="1:19">
      <c r="A247" s="23"/>
      <c r="E247" s="24"/>
      <c r="S247" s="76"/>
    </row>
    <row r="248" spans="1:19">
      <c r="A248" s="23"/>
      <c r="E248" s="24"/>
      <c r="S248" s="76"/>
    </row>
    <row r="249" spans="1:19">
      <c r="A249" s="23"/>
      <c r="E249" s="24"/>
      <c r="S249" s="76"/>
    </row>
    <row r="250" spans="1:19">
      <c r="A250" s="23"/>
      <c r="E250" s="24"/>
      <c r="S250" s="76"/>
    </row>
    <row r="251" spans="1:19">
      <c r="A251" s="23"/>
      <c r="E251" s="24"/>
      <c r="S251" s="76"/>
    </row>
    <row r="252" spans="1:19">
      <c r="A252" s="23"/>
      <c r="E252" s="24"/>
      <c r="S252" s="76"/>
    </row>
    <row r="253" spans="1:19">
      <c r="A253" s="23"/>
      <c r="E253" s="24"/>
      <c r="S253" s="76"/>
    </row>
    <row r="254" spans="1:19">
      <c r="A254" s="23"/>
      <c r="E254" s="24"/>
      <c r="S254" s="76"/>
    </row>
    <row r="255" spans="1:19">
      <c r="A255" s="23"/>
      <c r="E255" s="24"/>
      <c r="S255" s="76"/>
    </row>
    <row r="256" spans="1:19">
      <c r="A256" s="23"/>
      <c r="E256" s="24"/>
      <c r="S256" s="76"/>
    </row>
    <row r="257" spans="1:19">
      <c r="A257" s="23"/>
      <c r="E257" s="24"/>
      <c r="S257" s="76"/>
    </row>
    <row r="258" spans="1:19">
      <c r="A258" s="23"/>
      <c r="E258" s="24"/>
      <c r="S258" s="76"/>
    </row>
    <row r="259" spans="1:19">
      <c r="A259" s="23"/>
      <c r="E259" s="24"/>
      <c r="S259" s="76"/>
    </row>
    <row r="260" spans="1:19">
      <c r="A260" s="23"/>
      <c r="E260" s="24"/>
      <c r="S260" s="76"/>
    </row>
    <row r="261" spans="1:19">
      <c r="A261" s="23"/>
      <c r="E261" s="24"/>
      <c r="S261" s="76"/>
    </row>
    <row r="262" spans="1:19">
      <c r="A262" s="23"/>
      <c r="E262" s="24"/>
      <c r="S262" s="76"/>
    </row>
    <row r="263" spans="1:19">
      <c r="A263" s="23"/>
      <c r="E263" s="24"/>
      <c r="S263" s="76"/>
    </row>
    <row r="264" spans="1:19">
      <c r="A264" s="23"/>
      <c r="E264" s="24"/>
      <c r="S264" s="76"/>
    </row>
    <row r="265" spans="1:19">
      <c r="A265" s="23"/>
      <c r="E265" s="24"/>
      <c r="S265" s="76"/>
    </row>
    <row r="266" spans="1:19">
      <c r="A266" s="23"/>
      <c r="E266" s="24"/>
      <c r="S266" s="76"/>
    </row>
    <row r="267" spans="1:19">
      <c r="A267" s="23"/>
      <c r="E267" s="24"/>
      <c r="S267" s="76"/>
    </row>
    <row r="268" spans="1:19">
      <c r="A268" s="23"/>
      <c r="E268" s="24"/>
      <c r="S268" s="76"/>
    </row>
    <row r="269" spans="1:19">
      <c r="A269" s="23"/>
      <c r="E269" s="24"/>
      <c r="S269" s="76"/>
    </row>
    <row r="270" spans="1:19">
      <c r="A270" s="23"/>
      <c r="E270" s="24"/>
      <c r="S270" s="76"/>
    </row>
    <row r="271" spans="1:19">
      <c r="A271" s="23"/>
      <c r="E271" s="24"/>
      <c r="S271" s="76"/>
    </row>
    <row r="272" spans="1:19">
      <c r="A272" s="23"/>
      <c r="E272" s="24"/>
      <c r="S272" s="76"/>
    </row>
    <row r="273" spans="1:19">
      <c r="A273" s="23"/>
      <c r="E273" s="24"/>
      <c r="S273" s="76"/>
    </row>
    <row r="274" spans="1:19">
      <c r="A274" s="23"/>
      <c r="E274" s="24"/>
      <c r="S274" s="76"/>
    </row>
    <row r="275" spans="1:19">
      <c r="A275" s="23"/>
      <c r="E275" s="24"/>
      <c r="S275" s="76"/>
    </row>
    <row r="276" spans="1:19">
      <c r="A276" s="23"/>
      <c r="E276" s="24"/>
      <c r="S276" s="76"/>
    </row>
    <row r="277" spans="1:19">
      <c r="A277" s="23"/>
      <c r="E277" s="24"/>
      <c r="S277" s="76"/>
    </row>
    <row r="278" spans="1:19">
      <c r="A278" s="23"/>
      <c r="E278" s="24"/>
      <c r="S278" s="76"/>
    </row>
    <row r="279" spans="1:19">
      <c r="A279" s="23"/>
      <c r="E279" s="24"/>
      <c r="S279" s="76"/>
    </row>
    <row r="280" spans="1:19">
      <c r="A280" s="23"/>
      <c r="E280" s="24"/>
      <c r="S280" s="76"/>
    </row>
    <row r="281" spans="1:19">
      <c r="A281" s="23"/>
      <c r="E281" s="24"/>
      <c r="S281" s="76"/>
    </row>
    <row r="282" spans="1:19">
      <c r="A282" s="23"/>
      <c r="E282" s="24"/>
      <c r="S282" s="76"/>
    </row>
    <row r="283" spans="1:19">
      <c r="A283" s="23"/>
      <c r="E283" s="24"/>
      <c r="S283" s="76"/>
    </row>
    <row r="284" spans="1:19">
      <c r="A284" s="23"/>
      <c r="E284" s="24"/>
      <c r="S284" s="76"/>
    </row>
    <row r="285" spans="1:19">
      <c r="A285" s="55"/>
      <c r="B285" s="59"/>
      <c r="C285" s="55"/>
      <c r="D285" s="55"/>
      <c r="E285" s="55"/>
      <c r="F285" s="55"/>
      <c r="G285" s="55"/>
      <c r="H285" s="55"/>
      <c r="I285" s="56"/>
      <c r="J285" s="56"/>
      <c r="K285" s="56"/>
      <c r="L285" s="79"/>
      <c r="M285" s="56"/>
      <c r="N285" s="56"/>
      <c r="O285" s="59"/>
      <c r="P285" s="56"/>
      <c r="Q285" s="56"/>
      <c r="R285" s="56"/>
      <c r="S285" s="76"/>
    </row>
    <row r="286" spans="1:19">
      <c r="A286" s="55"/>
      <c r="B286" s="59"/>
      <c r="C286" s="55"/>
      <c r="D286" s="55"/>
      <c r="E286" s="55"/>
      <c r="F286" s="55"/>
      <c r="G286" s="55"/>
      <c r="H286" s="55"/>
      <c r="I286" s="56"/>
      <c r="J286" s="56"/>
      <c r="K286" s="56"/>
      <c r="L286" s="79"/>
      <c r="M286" s="56"/>
      <c r="N286" s="56"/>
      <c r="O286" s="59"/>
      <c r="P286" s="56"/>
      <c r="Q286" s="56"/>
      <c r="R286" s="56"/>
      <c r="S286" s="76"/>
    </row>
    <row r="287" spans="1:19">
      <c r="A287" s="55"/>
      <c r="B287" s="59"/>
      <c r="C287" s="55"/>
      <c r="D287" s="55"/>
      <c r="E287" s="55"/>
      <c r="F287" s="55"/>
      <c r="G287" s="55"/>
      <c r="H287" s="55"/>
      <c r="I287" s="56"/>
      <c r="J287" s="56"/>
      <c r="K287" s="56"/>
      <c r="L287" s="79"/>
      <c r="M287" s="56"/>
      <c r="N287" s="56"/>
      <c r="O287" s="59"/>
      <c r="P287" s="56"/>
      <c r="Q287" s="56"/>
      <c r="R287" s="56"/>
      <c r="S287" s="76"/>
    </row>
    <row r="288" spans="1:19">
      <c r="A288" s="55"/>
      <c r="B288" s="59"/>
      <c r="C288" s="55"/>
      <c r="D288" s="55"/>
      <c r="E288" s="55"/>
      <c r="F288" s="55"/>
      <c r="G288" s="55"/>
      <c r="H288" s="55"/>
      <c r="I288" s="56"/>
      <c r="J288" s="56"/>
      <c r="K288" s="56"/>
      <c r="L288" s="79"/>
      <c r="M288" s="56"/>
      <c r="N288" s="56"/>
      <c r="O288" s="59"/>
      <c r="P288" s="56"/>
      <c r="Q288" s="56"/>
      <c r="R288" s="56"/>
      <c r="S288" s="76"/>
    </row>
    <row r="289" spans="1:19">
      <c r="A289" s="55"/>
      <c r="B289" s="59"/>
      <c r="C289" s="55"/>
      <c r="D289" s="55"/>
      <c r="E289" s="55"/>
      <c r="F289" s="55"/>
      <c r="G289" s="55"/>
      <c r="H289" s="55"/>
      <c r="I289" s="56"/>
      <c r="J289" s="56"/>
      <c r="K289" s="56"/>
      <c r="L289" s="79"/>
      <c r="M289" s="56"/>
      <c r="N289" s="56"/>
      <c r="O289" s="59"/>
      <c r="P289" s="56"/>
      <c r="Q289" s="56"/>
      <c r="R289" s="56"/>
      <c r="S289" s="76"/>
    </row>
    <row r="290" spans="1:19">
      <c r="A290" s="55"/>
      <c r="B290" s="59"/>
      <c r="C290" s="55"/>
      <c r="D290" s="55"/>
      <c r="E290" s="55"/>
      <c r="F290" s="55"/>
      <c r="G290" s="55"/>
      <c r="H290" s="55"/>
      <c r="I290" s="56"/>
      <c r="J290" s="56"/>
      <c r="K290" s="56"/>
      <c r="L290" s="79"/>
      <c r="M290" s="56"/>
      <c r="N290" s="56"/>
      <c r="O290" s="59"/>
      <c r="P290" s="56"/>
      <c r="Q290" s="56"/>
      <c r="R290" s="56"/>
      <c r="S290" s="76"/>
    </row>
    <row r="291" spans="1:19">
      <c r="A291" s="55"/>
      <c r="B291" s="59"/>
      <c r="C291" s="55"/>
      <c r="D291" s="55"/>
      <c r="E291" s="55"/>
      <c r="F291" s="55"/>
      <c r="G291" s="55"/>
      <c r="H291" s="55"/>
      <c r="I291" s="56"/>
      <c r="J291" s="56"/>
      <c r="K291" s="56"/>
      <c r="L291" s="79"/>
      <c r="M291" s="56"/>
      <c r="N291" s="56"/>
      <c r="O291" s="59"/>
      <c r="P291" s="56"/>
      <c r="Q291" s="56"/>
      <c r="R291" s="56"/>
      <c r="S291" s="76"/>
    </row>
    <row r="292" spans="1:19">
      <c r="A292" s="55"/>
      <c r="B292" s="59"/>
      <c r="C292" s="55"/>
      <c r="D292" s="55"/>
      <c r="E292" s="55"/>
      <c r="F292" s="55"/>
      <c r="G292" s="55"/>
      <c r="H292" s="55"/>
      <c r="I292" s="56"/>
      <c r="J292" s="56"/>
      <c r="K292" s="56"/>
      <c r="L292" s="79"/>
      <c r="M292" s="56"/>
      <c r="N292" s="56"/>
      <c r="O292" s="59"/>
      <c r="P292" s="56"/>
      <c r="Q292" s="56"/>
      <c r="R292" s="56"/>
      <c r="S292" s="76"/>
    </row>
    <row r="293" spans="1:19">
      <c r="A293" s="55"/>
      <c r="B293" s="59"/>
      <c r="C293" s="55"/>
      <c r="D293" s="55"/>
      <c r="E293" s="55"/>
      <c r="F293" s="55"/>
      <c r="G293" s="55"/>
      <c r="H293" s="55"/>
      <c r="I293" s="56"/>
      <c r="J293" s="56"/>
      <c r="K293" s="56"/>
      <c r="L293" s="79"/>
      <c r="M293" s="56"/>
      <c r="N293" s="56"/>
      <c r="O293" s="59"/>
      <c r="P293" s="56"/>
      <c r="Q293" s="56"/>
      <c r="R293" s="56"/>
      <c r="S293" s="76"/>
    </row>
    <row r="294" spans="1:19">
      <c r="A294" s="55"/>
      <c r="B294" s="59"/>
      <c r="C294" s="55"/>
      <c r="D294" s="55"/>
      <c r="E294" s="55"/>
      <c r="F294" s="55"/>
      <c r="G294" s="55"/>
      <c r="H294" s="55"/>
      <c r="I294" s="56"/>
      <c r="J294" s="56"/>
      <c r="K294" s="56"/>
      <c r="L294" s="79"/>
      <c r="M294" s="56"/>
      <c r="N294" s="56"/>
      <c r="O294" s="59"/>
      <c r="P294" s="56"/>
      <c r="Q294" s="56"/>
      <c r="R294" s="56"/>
      <c r="S294" s="76"/>
    </row>
    <row r="295" spans="1:19">
      <c r="A295" s="55"/>
      <c r="B295" s="59"/>
      <c r="C295" s="55"/>
      <c r="D295" s="55"/>
      <c r="E295" s="55"/>
      <c r="F295" s="55"/>
      <c r="G295" s="55"/>
      <c r="H295" s="55"/>
      <c r="I295" s="56"/>
      <c r="J295" s="56"/>
      <c r="K295" s="56"/>
      <c r="L295" s="79"/>
      <c r="M295" s="56"/>
      <c r="N295" s="56"/>
      <c r="O295" s="59"/>
      <c r="P295" s="56"/>
      <c r="Q295" s="56"/>
      <c r="R295" s="56"/>
      <c r="S295" s="76"/>
    </row>
    <row r="296" spans="1:19">
      <c r="A296" s="55"/>
      <c r="B296" s="59"/>
      <c r="C296" s="55"/>
      <c r="D296" s="55"/>
      <c r="E296" s="55"/>
      <c r="F296" s="55"/>
      <c r="G296" s="55"/>
      <c r="H296" s="55"/>
      <c r="I296" s="56"/>
      <c r="J296" s="56"/>
      <c r="K296" s="56"/>
      <c r="L296" s="79"/>
      <c r="M296" s="56"/>
      <c r="N296" s="56"/>
      <c r="O296" s="59"/>
      <c r="P296" s="56"/>
      <c r="Q296" s="56"/>
      <c r="R296" s="56"/>
      <c r="S296" s="76"/>
    </row>
    <row r="297" spans="1:19">
      <c r="A297" s="55"/>
      <c r="B297" s="59"/>
      <c r="C297" s="55"/>
      <c r="D297" s="55"/>
      <c r="E297" s="55"/>
      <c r="F297" s="55"/>
      <c r="G297" s="55"/>
      <c r="H297" s="55"/>
      <c r="I297" s="56"/>
      <c r="J297" s="56"/>
      <c r="K297" s="56"/>
      <c r="L297" s="79"/>
      <c r="M297" s="56"/>
      <c r="N297" s="56"/>
      <c r="O297" s="59"/>
      <c r="P297" s="56"/>
      <c r="Q297" s="56"/>
      <c r="R297" s="56"/>
      <c r="S297" s="76"/>
    </row>
    <row r="298" spans="1:19">
      <c r="A298" s="55"/>
      <c r="B298" s="59"/>
      <c r="C298" s="55"/>
      <c r="D298" s="55"/>
      <c r="E298" s="55"/>
      <c r="F298" s="55"/>
      <c r="G298" s="55"/>
      <c r="H298" s="55"/>
      <c r="I298" s="56"/>
      <c r="J298" s="56"/>
      <c r="K298" s="56"/>
      <c r="L298" s="79"/>
      <c r="M298" s="56"/>
      <c r="N298" s="56"/>
      <c r="O298" s="59"/>
      <c r="P298" s="56"/>
      <c r="Q298" s="56"/>
      <c r="R298" s="56"/>
      <c r="S298" s="76"/>
    </row>
    <row r="299" spans="1:19">
      <c r="A299" s="55"/>
      <c r="B299" s="59"/>
      <c r="C299" s="55"/>
      <c r="D299" s="55"/>
      <c r="E299" s="55"/>
      <c r="F299" s="55"/>
      <c r="G299" s="55"/>
      <c r="H299" s="55"/>
      <c r="I299" s="56"/>
      <c r="J299" s="56"/>
      <c r="K299" s="56"/>
      <c r="L299" s="79"/>
      <c r="M299" s="56"/>
      <c r="N299" s="56"/>
      <c r="O299" s="59"/>
      <c r="P299" s="56"/>
      <c r="Q299" s="56"/>
      <c r="R299" s="56"/>
      <c r="S299" s="76"/>
    </row>
    <row r="300" spans="1:19">
      <c r="A300" s="55"/>
      <c r="B300" s="59"/>
      <c r="C300" s="55"/>
      <c r="D300" s="55"/>
      <c r="E300" s="55"/>
      <c r="F300" s="55"/>
      <c r="G300" s="55"/>
      <c r="H300" s="55"/>
      <c r="I300" s="56"/>
      <c r="J300" s="56"/>
      <c r="K300" s="56"/>
      <c r="L300" s="79"/>
      <c r="M300" s="56"/>
      <c r="N300" s="56"/>
      <c r="O300" s="59"/>
      <c r="P300" s="56"/>
      <c r="Q300" s="56"/>
      <c r="R300" s="56"/>
      <c r="S300" s="76"/>
    </row>
    <row r="301" spans="1:19">
      <c r="A301" s="55"/>
      <c r="B301" s="59"/>
      <c r="C301" s="55"/>
      <c r="D301" s="55"/>
      <c r="E301" s="55"/>
      <c r="F301" s="55"/>
      <c r="G301" s="55"/>
      <c r="H301" s="55"/>
      <c r="I301" s="56"/>
      <c r="J301" s="56"/>
      <c r="K301" s="56"/>
      <c r="L301" s="79"/>
      <c r="M301" s="56"/>
      <c r="N301" s="56"/>
      <c r="O301" s="59"/>
      <c r="P301" s="56"/>
      <c r="Q301" s="56"/>
      <c r="R301" s="56"/>
      <c r="S301" s="76"/>
    </row>
    <row r="302" spans="1:19">
      <c r="A302" s="55"/>
      <c r="B302" s="59"/>
      <c r="C302" s="55"/>
      <c r="D302" s="55"/>
      <c r="E302" s="55"/>
      <c r="F302" s="55"/>
      <c r="G302" s="55"/>
      <c r="H302" s="55"/>
      <c r="I302" s="56"/>
      <c r="J302" s="56"/>
      <c r="K302" s="56"/>
      <c r="L302" s="79"/>
      <c r="M302" s="56"/>
      <c r="N302" s="56"/>
      <c r="O302" s="59"/>
      <c r="P302" s="56"/>
      <c r="Q302" s="56"/>
      <c r="R302" s="56"/>
      <c r="S302" s="76"/>
    </row>
    <row r="303" spans="1:19">
      <c r="A303" s="55"/>
      <c r="B303" s="59"/>
      <c r="C303" s="55"/>
      <c r="D303" s="55"/>
      <c r="E303" s="55"/>
      <c r="F303" s="55"/>
      <c r="G303" s="55"/>
      <c r="H303" s="55"/>
      <c r="I303" s="56"/>
      <c r="J303" s="56"/>
      <c r="K303" s="56"/>
      <c r="L303" s="79"/>
      <c r="M303" s="56"/>
      <c r="N303" s="56"/>
      <c r="O303" s="59"/>
      <c r="P303" s="56"/>
      <c r="Q303" s="56"/>
      <c r="R303" s="56"/>
      <c r="S303" s="76"/>
    </row>
    <row r="304" spans="1:19">
      <c r="A304" s="55"/>
      <c r="B304" s="59"/>
      <c r="C304" s="55"/>
      <c r="D304" s="55"/>
      <c r="E304" s="55"/>
      <c r="F304" s="55"/>
      <c r="G304" s="55"/>
      <c r="H304" s="55"/>
      <c r="I304" s="56"/>
      <c r="J304" s="56"/>
      <c r="K304" s="56"/>
      <c r="L304" s="79"/>
      <c r="M304" s="56"/>
      <c r="N304" s="56"/>
      <c r="O304" s="59"/>
      <c r="P304" s="56"/>
      <c r="Q304" s="56"/>
      <c r="R304" s="56"/>
      <c r="S304" s="76"/>
    </row>
    <row r="305" spans="1:19">
      <c r="A305" s="55"/>
      <c r="B305" s="59"/>
      <c r="C305" s="55"/>
      <c r="D305" s="55"/>
      <c r="E305" s="55"/>
      <c r="F305" s="55"/>
      <c r="G305" s="55"/>
      <c r="H305" s="55"/>
      <c r="I305" s="56"/>
      <c r="J305" s="56"/>
      <c r="K305" s="56"/>
      <c r="L305" s="79"/>
      <c r="M305" s="56"/>
      <c r="N305" s="56"/>
      <c r="O305" s="59"/>
      <c r="P305" s="56"/>
      <c r="Q305" s="56"/>
      <c r="R305" s="56"/>
      <c r="S305" s="76"/>
    </row>
    <row r="306" spans="1:19">
      <c r="A306" s="55"/>
      <c r="B306" s="59"/>
      <c r="C306" s="55"/>
      <c r="D306" s="55"/>
      <c r="E306" s="55"/>
      <c r="F306" s="55"/>
      <c r="G306" s="55"/>
      <c r="H306" s="55"/>
      <c r="I306" s="56"/>
      <c r="J306" s="56"/>
      <c r="K306" s="56"/>
      <c r="L306" s="79"/>
      <c r="M306" s="56"/>
      <c r="N306" s="56"/>
      <c r="O306" s="59"/>
      <c r="P306" s="56"/>
      <c r="Q306" s="56"/>
      <c r="R306" s="56"/>
      <c r="S306" s="76"/>
    </row>
    <row r="307" spans="1:19">
      <c r="A307" s="55"/>
      <c r="B307" s="59"/>
      <c r="C307" s="55"/>
      <c r="D307" s="55"/>
      <c r="E307" s="55"/>
      <c r="F307" s="55"/>
      <c r="G307" s="55"/>
      <c r="H307" s="55"/>
      <c r="I307" s="56"/>
      <c r="J307" s="56"/>
      <c r="K307" s="56"/>
      <c r="L307" s="79"/>
      <c r="M307" s="56"/>
      <c r="N307" s="56"/>
      <c r="O307" s="59"/>
      <c r="P307" s="56"/>
      <c r="Q307" s="56"/>
      <c r="R307" s="56"/>
      <c r="S307" s="76"/>
    </row>
    <row r="308" spans="1:19">
      <c r="A308" s="55"/>
      <c r="B308" s="59"/>
      <c r="C308" s="55"/>
      <c r="D308" s="55"/>
      <c r="E308" s="55"/>
      <c r="F308" s="55"/>
      <c r="G308" s="55"/>
      <c r="H308" s="55"/>
      <c r="I308" s="56"/>
      <c r="J308" s="56"/>
      <c r="K308" s="56"/>
      <c r="L308" s="79"/>
      <c r="M308" s="56"/>
      <c r="N308" s="56"/>
      <c r="O308" s="59"/>
      <c r="P308" s="56"/>
      <c r="Q308" s="56"/>
      <c r="R308" s="56"/>
      <c r="S308" s="76"/>
    </row>
    <row r="309" spans="1:19">
      <c r="A309" s="55"/>
      <c r="B309" s="59"/>
      <c r="C309" s="55"/>
      <c r="D309" s="55"/>
      <c r="E309" s="55"/>
      <c r="F309" s="55"/>
      <c r="G309" s="55"/>
      <c r="H309" s="55"/>
      <c r="I309" s="56"/>
      <c r="J309" s="56"/>
      <c r="K309" s="56"/>
      <c r="L309" s="79"/>
      <c r="M309" s="56"/>
      <c r="N309" s="56"/>
      <c r="O309" s="59"/>
      <c r="P309" s="56"/>
      <c r="Q309" s="56"/>
      <c r="R309" s="56"/>
      <c r="S309" s="76"/>
    </row>
    <row r="310" spans="1:19">
      <c r="A310" s="55"/>
      <c r="B310" s="59"/>
      <c r="C310" s="55"/>
      <c r="D310" s="55"/>
      <c r="E310" s="55"/>
      <c r="F310" s="55"/>
      <c r="G310" s="55"/>
      <c r="H310" s="55"/>
      <c r="I310" s="56"/>
      <c r="J310" s="56"/>
      <c r="K310" s="56"/>
      <c r="L310" s="79"/>
      <c r="M310" s="56"/>
      <c r="N310" s="56"/>
      <c r="O310" s="59"/>
      <c r="P310" s="56"/>
      <c r="Q310" s="56"/>
      <c r="R310" s="56"/>
      <c r="S310" s="76"/>
    </row>
    <row r="311" spans="1:19">
      <c r="A311" s="55"/>
      <c r="B311" s="59"/>
      <c r="C311" s="55"/>
      <c r="D311" s="55"/>
      <c r="E311" s="55"/>
      <c r="F311" s="55"/>
      <c r="G311" s="55"/>
      <c r="H311" s="55"/>
      <c r="I311" s="56"/>
      <c r="J311" s="56"/>
      <c r="K311" s="56"/>
      <c r="L311" s="79"/>
      <c r="M311" s="56"/>
      <c r="N311" s="56"/>
      <c r="O311" s="59"/>
      <c r="P311" s="56"/>
      <c r="Q311" s="56"/>
      <c r="R311" s="56"/>
      <c r="S311" s="76"/>
    </row>
    <row r="312" spans="1:19">
      <c r="A312" s="55"/>
      <c r="B312" s="59"/>
      <c r="C312" s="55"/>
      <c r="D312" s="55"/>
      <c r="E312" s="55"/>
      <c r="F312" s="55"/>
      <c r="G312" s="55"/>
      <c r="H312" s="55"/>
      <c r="I312" s="56"/>
      <c r="J312" s="56"/>
      <c r="K312" s="56"/>
      <c r="L312" s="79"/>
      <c r="M312" s="56"/>
      <c r="N312" s="56"/>
      <c r="O312" s="59"/>
      <c r="P312" s="56"/>
      <c r="Q312" s="56"/>
      <c r="R312" s="56"/>
      <c r="S312" s="76"/>
    </row>
    <row r="313" spans="1:19">
      <c r="A313" s="55"/>
      <c r="B313" s="59"/>
      <c r="C313" s="55"/>
      <c r="D313" s="55"/>
      <c r="E313" s="55"/>
      <c r="F313" s="55"/>
      <c r="G313" s="55"/>
      <c r="H313" s="55"/>
      <c r="I313" s="56"/>
      <c r="J313" s="56"/>
      <c r="K313" s="56"/>
      <c r="L313" s="79"/>
      <c r="M313" s="56"/>
      <c r="N313" s="56"/>
      <c r="O313" s="59"/>
      <c r="P313" s="56"/>
      <c r="Q313" s="56"/>
      <c r="R313" s="56"/>
      <c r="S313" s="76"/>
    </row>
    <row r="314" spans="1:19">
      <c r="A314" s="55"/>
      <c r="B314" s="59"/>
      <c r="C314" s="55"/>
      <c r="D314" s="55"/>
      <c r="E314" s="55"/>
      <c r="F314" s="55"/>
      <c r="G314" s="55"/>
      <c r="H314" s="55"/>
      <c r="I314" s="56"/>
      <c r="J314" s="56"/>
      <c r="K314" s="56"/>
      <c r="L314" s="79"/>
      <c r="M314" s="56"/>
      <c r="N314" s="56"/>
      <c r="O314" s="59"/>
      <c r="P314" s="56"/>
      <c r="Q314" s="56"/>
      <c r="R314" s="56"/>
      <c r="S314" s="76"/>
    </row>
    <row r="315" spans="1:19">
      <c r="A315" s="55"/>
      <c r="B315" s="59"/>
      <c r="C315" s="55"/>
      <c r="D315" s="55"/>
      <c r="E315" s="55"/>
      <c r="F315" s="55"/>
      <c r="G315" s="55"/>
      <c r="H315" s="55"/>
      <c r="I315" s="56"/>
      <c r="J315" s="56"/>
      <c r="K315" s="56"/>
      <c r="L315" s="79"/>
      <c r="M315" s="56"/>
      <c r="N315" s="56"/>
      <c r="O315" s="59"/>
      <c r="P315" s="56"/>
      <c r="Q315" s="56"/>
      <c r="R315" s="56"/>
      <c r="S315" s="76"/>
    </row>
    <row r="316" spans="1:19">
      <c r="A316" s="55"/>
      <c r="B316" s="59"/>
      <c r="C316" s="55"/>
      <c r="D316" s="55"/>
      <c r="E316" s="55"/>
      <c r="F316" s="55"/>
      <c r="G316" s="55"/>
      <c r="H316" s="55"/>
      <c r="I316" s="56"/>
      <c r="J316" s="56"/>
      <c r="K316" s="56"/>
      <c r="L316" s="79"/>
      <c r="M316" s="56"/>
      <c r="N316" s="56"/>
      <c r="O316" s="59"/>
      <c r="P316" s="56"/>
      <c r="Q316" s="56"/>
      <c r="R316" s="56"/>
      <c r="S316" s="76"/>
    </row>
    <row r="317" spans="1:19">
      <c r="A317" s="55"/>
      <c r="B317" s="59"/>
      <c r="C317" s="55"/>
      <c r="D317" s="55"/>
      <c r="E317" s="55"/>
      <c r="F317" s="55"/>
      <c r="G317" s="55"/>
      <c r="H317" s="55"/>
      <c r="I317" s="56"/>
      <c r="J317" s="56"/>
      <c r="K317" s="56"/>
      <c r="L317" s="79"/>
      <c r="M317" s="56"/>
      <c r="N317" s="56"/>
      <c r="O317" s="59"/>
      <c r="P317" s="56"/>
      <c r="Q317" s="56"/>
      <c r="R317" s="56"/>
      <c r="S317" s="76"/>
    </row>
    <row r="318" spans="1:19">
      <c r="A318" s="55"/>
      <c r="B318" s="59"/>
      <c r="C318" s="55"/>
      <c r="D318" s="55"/>
      <c r="E318" s="55"/>
      <c r="F318" s="55"/>
      <c r="G318" s="55"/>
      <c r="H318" s="55"/>
      <c r="I318" s="56"/>
      <c r="J318" s="56"/>
      <c r="K318" s="56"/>
      <c r="L318" s="79"/>
      <c r="M318" s="56"/>
      <c r="N318" s="56"/>
      <c r="O318" s="59"/>
      <c r="P318" s="56"/>
      <c r="Q318" s="56"/>
      <c r="R318" s="56"/>
      <c r="S318" s="76"/>
    </row>
    <row r="319" spans="1:19">
      <c r="A319" s="55"/>
      <c r="B319" s="59"/>
      <c r="C319" s="55"/>
      <c r="D319" s="55"/>
      <c r="E319" s="55"/>
      <c r="F319" s="55"/>
      <c r="G319" s="55"/>
      <c r="H319" s="55"/>
      <c r="I319" s="56"/>
      <c r="J319" s="56"/>
      <c r="K319" s="56"/>
      <c r="L319" s="79"/>
      <c r="M319" s="56"/>
      <c r="N319" s="56"/>
      <c r="O319" s="59"/>
      <c r="P319" s="56"/>
      <c r="Q319" s="56"/>
      <c r="R319" s="56"/>
      <c r="S319" s="76"/>
    </row>
    <row r="320" spans="1:19">
      <c r="A320" s="55"/>
      <c r="B320" s="59"/>
      <c r="C320" s="55"/>
      <c r="D320" s="55"/>
      <c r="E320" s="55"/>
      <c r="F320" s="55"/>
      <c r="G320" s="55"/>
      <c r="H320" s="55"/>
      <c r="I320" s="56"/>
      <c r="J320" s="56"/>
      <c r="K320" s="56"/>
      <c r="L320" s="79"/>
      <c r="M320" s="56"/>
      <c r="N320" s="56"/>
      <c r="O320" s="59"/>
      <c r="P320" s="56"/>
      <c r="Q320" s="56"/>
      <c r="R320" s="56"/>
      <c r="S320" s="76"/>
    </row>
    <row r="321" spans="1:19">
      <c r="A321" s="55"/>
      <c r="B321" s="59"/>
      <c r="C321" s="55"/>
      <c r="D321" s="55"/>
      <c r="E321" s="55"/>
      <c r="F321" s="55"/>
      <c r="G321" s="55"/>
      <c r="H321" s="55"/>
      <c r="I321" s="56"/>
      <c r="J321" s="56"/>
      <c r="K321" s="56"/>
      <c r="L321" s="79"/>
      <c r="M321" s="56"/>
      <c r="N321" s="56"/>
      <c r="O321" s="59"/>
      <c r="P321" s="56"/>
      <c r="Q321" s="56"/>
      <c r="R321" s="56"/>
      <c r="S321" s="76"/>
    </row>
    <row r="322" spans="1:19">
      <c r="A322" s="55"/>
      <c r="B322" s="59"/>
      <c r="C322" s="55"/>
      <c r="D322" s="55"/>
      <c r="E322" s="55"/>
      <c r="F322" s="55"/>
      <c r="G322" s="55"/>
      <c r="H322" s="55"/>
      <c r="I322" s="56"/>
      <c r="J322" s="56"/>
      <c r="K322" s="56"/>
      <c r="L322" s="79"/>
      <c r="M322" s="56"/>
      <c r="N322" s="56"/>
      <c r="O322" s="59"/>
      <c r="P322" s="56"/>
      <c r="Q322" s="56"/>
      <c r="R322" s="56"/>
      <c r="S322" s="76"/>
    </row>
    <row r="323" spans="1:19">
      <c r="A323" s="55"/>
      <c r="B323" s="59"/>
      <c r="C323" s="55"/>
      <c r="D323" s="55"/>
      <c r="E323" s="55"/>
      <c r="F323" s="55"/>
      <c r="G323" s="55"/>
      <c r="H323" s="55"/>
      <c r="I323" s="56"/>
      <c r="J323" s="56"/>
      <c r="K323" s="56"/>
      <c r="L323" s="79"/>
      <c r="M323" s="56"/>
      <c r="N323" s="56"/>
      <c r="O323" s="59"/>
      <c r="P323" s="56"/>
      <c r="Q323" s="56"/>
      <c r="R323" s="56"/>
      <c r="S323" s="76"/>
    </row>
    <row r="324" spans="1:19">
      <c r="A324" s="55"/>
      <c r="B324" s="59"/>
      <c r="C324" s="55"/>
      <c r="D324" s="55"/>
      <c r="E324" s="55"/>
      <c r="F324" s="55"/>
      <c r="G324" s="55"/>
      <c r="H324" s="55"/>
      <c r="I324" s="56"/>
      <c r="J324" s="56"/>
      <c r="K324" s="56"/>
      <c r="L324" s="79"/>
      <c r="M324" s="56"/>
      <c r="N324" s="56"/>
      <c r="O324" s="59"/>
      <c r="P324" s="56"/>
      <c r="Q324" s="56"/>
      <c r="R324" s="56"/>
      <c r="S324" s="76"/>
    </row>
    <row r="325" spans="1:19">
      <c r="A325" s="55"/>
      <c r="B325" s="59"/>
      <c r="C325" s="55"/>
      <c r="D325" s="55"/>
      <c r="E325" s="55"/>
      <c r="F325" s="55"/>
      <c r="G325" s="55"/>
      <c r="H325" s="55"/>
      <c r="I325" s="56"/>
      <c r="J325" s="56"/>
      <c r="K325" s="56"/>
      <c r="L325" s="79"/>
      <c r="M325" s="56"/>
      <c r="N325" s="56"/>
      <c r="O325" s="59"/>
      <c r="P325" s="56"/>
      <c r="Q325" s="56"/>
      <c r="R325" s="56"/>
      <c r="S325" s="76"/>
    </row>
    <row r="326" spans="1:19">
      <c r="A326" s="55"/>
      <c r="B326" s="59"/>
      <c r="C326" s="55"/>
      <c r="D326" s="55"/>
      <c r="E326" s="55"/>
      <c r="F326" s="55"/>
      <c r="G326" s="55"/>
      <c r="H326" s="55"/>
      <c r="I326" s="56"/>
      <c r="J326" s="56"/>
      <c r="K326" s="56"/>
      <c r="L326" s="79"/>
      <c r="M326" s="56"/>
      <c r="N326" s="56"/>
      <c r="O326" s="59"/>
      <c r="P326" s="56"/>
      <c r="Q326" s="56"/>
      <c r="R326" s="56"/>
      <c r="S326" s="76"/>
    </row>
    <row r="327" spans="1:19">
      <c r="A327" s="55"/>
      <c r="B327" s="59"/>
      <c r="C327" s="55"/>
      <c r="D327" s="55"/>
      <c r="E327" s="55"/>
      <c r="F327" s="55"/>
      <c r="G327" s="55"/>
      <c r="H327" s="55"/>
      <c r="I327" s="56"/>
      <c r="J327" s="56"/>
      <c r="K327" s="56"/>
      <c r="L327" s="79"/>
      <c r="M327" s="56"/>
      <c r="N327" s="56"/>
      <c r="O327" s="59"/>
      <c r="P327" s="56"/>
      <c r="Q327" s="56"/>
      <c r="R327" s="56"/>
      <c r="S327" s="76"/>
    </row>
    <row r="328" spans="1:19">
      <c r="A328" s="23"/>
      <c r="E328" s="24"/>
      <c r="S328" s="76"/>
    </row>
    <row r="329" spans="1:19">
      <c r="A329" s="23"/>
      <c r="E329" s="24"/>
      <c r="S329" s="76"/>
    </row>
    <row r="330" spans="1:19">
      <c r="A330" s="23"/>
      <c r="E330" s="24"/>
      <c r="S330" s="76"/>
    </row>
    <row r="331" spans="1:19">
      <c r="A331" s="23"/>
      <c r="E331" s="24"/>
      <c r="S331" s="76"/>
    </row>
    <row r="332" spans="1:19">
      <c r="A332" s="23"/>
      <c r="E332" s="24"/>
      <c r="S332" s="76"/>
    </row>
    <row r="333" spans="1:19">
      <c r="A333" s="23"/>
      <c r="E333" s="24"/>
      <c r="S333" s="76"/>
    </row>
    <row r="334" spans="1:19">
      <c r="A334" s="23"/>
      <c r="E334" s="24"/>
      <c r="S334" s="76"/>
    </row>
    <row r="335" spans="1:19">
      <c r="A335" s="23"/>
      <c r="E335" s="24"/>
      <c r="S335" s="76"/>
    </row>
    <row r="336" spans="1:19">
      <c r="A336" s="23"/>
      <c r="E336" s="24"/>
      <c r="S336" s="76"/>
    </row>
    <row r="337" spans="1:19">
      <c r="A337" s="23"/>
      <c r="E337" s="24"/>
      <c r="S337" s="76"/>
    </row>
    <row r="338" spans="1:19">
      <c r="A338" s="23"/>
      <c r="E338" s="24"/>
      <c r="S338" s="76"/>
    </row>
    <row r="339" spans="1:19">
      <c r="A339" s="23"/>
      <c r="E339" s="24"/>
      <c r="S339" s="76"/>
    </row>
    <row r="340" spans="1:19">
      <c r="A340" s="23"/>
      <c r="E340" s="24"/>
      <c r="S340" s="76"/>
    </row>
    <row r="341" spans="1:19">
      <c r="A341" s="23"/>
      <c r="E341" s="24"/>
      <c r="S341" s="76"/>
    </row>
    <row r="342" spans="1:19">
      <c r="A342" s="23"/>
      <c r="E342" s="24"/>
      <c r="S342" s="76"/>
    </row>
    <row r="343" spans="1:19">
      <c r="A343" s="23"/>
      <c r="E343" s="24"/>
      <c r="S343" s="76"/>
    </row>
    <row r="344" spans="1:19">
      <c r="A344" s="23"/>
      <c r="E344" s="24"/>
      <c r="S344" s="76"/>
    </row>
    <row r="345" spans="1:19">
      <c r="A345" s="23"/>
      <c r="E345" s="24"/>
      <c r="S345" s="76"/>
    </row>
    <row r="346" spans="1:19">
      <c r="A346" s="23"/>
      <c r="E346" s="24"/>
      <c r="S346" s="76"/>
    </row>
    <row r="347" spans="1:19">
      <c r="A347" s="23"/>
      <c r="E347" s="24"/>
      <c r="S347" s="76"/>
    </row>
    <row r="348" spans="1:19">
      <c r="A348" s="23"/>
      <c r="E348" s="24"/>
      <c r="S348" s="76"/>
    </row>
    <row r="349" spans="1:19">
      <c r="A349" s="23"/>
      <c r="E349" s="24"/>
      <c r="S349" s="76"/>
    </row>
    <row r="350" spans="1:19">
      <c r="A350" s="23"/>
      <c r="E350" s="24"/>
      <c r="S350" s="76"/>
    </row>
    <row r="351" spans="1:19">
      <c r="A351" s="23"/>
      <c r="E351" s="24"/>
      <c r="S351" s="76"/>
    </row>
    <row r="352" spans="1:19">
      <c r="A352" s="23"/>
      <c r="E352" s="24"/>
      <c r="S352" s="76"/>
    </row>
    <row r="353" spans="1:19">
      <c r="A353" s="23"/>
      <c r="E353" s="24"/>
      <c r="S353" s="76"/>
    </row>
    <row r="354" spans="1:19">
      <c r="A354" s="23"/>
      <c r="E354" s="24"/>
      <c r="S354" s="76"/>
    </row>
    <row r="355" spans="1:19">
      <c r="A355" s="23"/>
      <c r="E355" s="24"/>
      <c r="S355" s="76"/>
    </row>
    <row r="356" spans="1:19">
      <c r="A356" s="23"/>
      <c r="E356" s="24"/>
      <c r="S356" s="76"/>
    </row>
    <row r="357" spans="1:19">
      <c r="A357" s="23"/>
      <c r="E357" s="24"/>
      <c r="S357" s="76"/>
    </row>
    <row r="358" spans="1:19">
      <c r="A358" s="23"/>
      <c r="E358" s="24"/>
      <c r="S358" s="76"/>
    </row>
    <row r="359" spans="1:19">
      <c r="A359" s="23"/>
      <c r="E359" s="24"/>
      <c r="S359" s="76"/>
    </row>
    <row r="360" spans="1:19">
      <c r="A360" s="23"/>
      <c r="E360" s="24"/>
      <c r="S360" s="76"/>
    </row>
    <row r="361" spans="1:19">
      <c r="A361" s="23"/>
      <c r="E361" s="24"/>
      <c r="S361" s="76"/>
    </row>
    <row r="362" spans="1:19">
      <c r="A362" s="23"/>
      <c r="E362" s="24"/>
      <c r="S362" s="76"/>
    </row>
    <row r="363" spans="1:19">
      <c r="A363" s="23"/>
      <c r="E363" s="24"/>
      <c r="S363" s="76"/>
    </row>
    <row r="364" spans="1:19">
      <c r="A364" s="23"/>
      <c r="E364" s="24"/>
      <c r="S364" s="76"/>
    </row>
    <row r="365" spans="1:19">
      <c r="A365" s="23"/>
      <c r="E365" s="24"/>
      <c r="S365" s="76"/>
    </row>
    <row r="366" spans="1:19">
      <c r="A366" s="23"/>
      <c r="E366" s="24"/>
      <c r="S366" s="76"/>
    </row>
    <row r="367" spans="1:19">
      <c r="A367" s="23"/>
      <c r="E367" s="24"/>
      <c r="S367" s="76"/>
    </row>
    <row r="368" spans="1:19">
      <c r="A368" s="23"/>
      <c r="E368" s="24"/>
      <c r="S368" s="76"/>
    </row>
    <row r="369" spans="1:19">
      <c r="A369" s="23"/>
      <c r="E369" s="24"/>
      <c r="S369" s="76"/>
    </row>
    <row r="370" spans="1:19">
      <c r="A370" s="23"/>
      <c r="E370" s="24"/>
      <c r="S370" s="76"/>
    </row>
    <row r="371" spans="1:19">
      <c r="A371" s="23"/>
      <c r="E371" s="24"/>
      <c r="S371" s="76"/>
    </row>
    <row r="372" spans="1:19">
      <c r="A372" s="23"/>
      <c r="E372" s="24"/>
      <c r="S372" s="76"/>
    </row>
    <row r="373" spans="1:19">
      <c r="A373" s="23"/>
      <c r="E373" s="24"/>
      <c r="S373" s="76"/>
    </row>
    <row r="374" spans="1:19">
      <c r="A374" s="23"/>
      <c r="E374" s="24"/>
      <c r="S374" s="76"/>
    </row>
    <row r="375" spans="1:19">
      <c r="A375" s="23"/>
      <c r="E375" s="24"/>
      <c r="S375" s="76"/>
    </row>
    <row r="376" spans="1:19">
      <c r="A376" s="23"/>
      <c r="E376" s="24"/>
      <c r="S376" s="76"/>
    </row>
    <row r="377" spans="1:19">
      <c r="A377" s="23"/>
      <c r="E377" s="24"/>
      <c r="S377" s="76"/>
    </row>
    <row r="378" spans="1:19">
      <c r="A378" s="23"/>
      <c r="E378" s="24"/>
      <c r="S378" s="76"/>
    </row>
    <row r="379" spans="1:19">
      <c r="A379" s="23"/>
      <c r="E379" s="24"/>
      <c r="S379" s="76"/>
    </row>
    <row r="380" spans="1:19">
      <c r="A380" s="23"/>
      <c r="E380" s="24"/>
      <c r="S380" s="76"/>
    </row>
    <row r="381" spans="1:19">
      <c r="A381" s="23"/>
      <c r="E381" s="24"/>
      <c r="S381" s="76"/>
    </row>
    <row r="382" spans="1:19">
      <c r="A382" s="23"/>
      <c r="E382" s="24"/>
      <c r="S382" s="76"/>
    </row>
    <row r="383" spans="1:19">
      <c r="A383" s="23"/>
      <c r="E383" s="24"/>
      <c r="S383" s="76"/>
    </row>
    <row r="384" spans="1:19">
      <c r="A384" s="23"/>
      <c r="E384" s="24"/>
      <c r="S384" s="76"/>
    </row>
    <row r="385" spans="1:19">
      <c r="A385" s="23"/>
      <c r="E385" s="24"/>
      <c r="S385" s="76"/>
    </row>
    <row r="386" spans="1:19">
      <c r="A386" s="23"/>
      <c r="E386" s="24"/>
      <c r="S386" s="76"/>
    </row>
    <row r="387" spans="1:19">
      <c r="A387" s="23"/>
      <c r="E387" s="24"/>
      <c r="S387" s="76"/>
    </row>
    <row r="388" spans="1:19">
      <c r="A388" s="23"/>
      <c r="E388" s="24"/>
      <c r="S388" s="76"/>
    </row>
    <row r="389" spans="1:19">
      <c r="A389" s="23"/>
      <c r="E389" s="24"/>
      <c r="S389" s="76"/>
    </row>
    <row r="390" spans="1:19">
      <c r="A390" s="23"/>
      <c r="E390" s="24"/>
      <c r="S390" s="76"/>
    </row>
    <row r="391" spans="1:19">
      <c r="A391" s="23"/>
      <c r="E391" s="24"/>
      <c r="S391" s="76"/>
    </row>
    <row r="392" spans="1:19">
      <c r="A392" s="23"/>
      <c r="E392" s="24"/>
      <c r="S392" s="76"/>
    </row>
    <row r="393" spans="1:19">
      <c r="A393" s="23"/>
      <c r="E393" s="24"/>
      <c r="S393" s="76"/>
    </row>
    <row r="394" spans="1:19">
      <c r="A394" s="23"/>
      <c r="E394" s="24"/>
      <c r="S394" s="76"/>
    </row>
    <row r="395" spans="1:19">
      <c r="A395" s="23"/>
      <c r="E395" s="24"/>
      <c r="S395" s="76"/>
    </row>
    <row r="396" spans="1:19">
      <c r="A396" s="23"/>
      <c r="E396" s="24"/>
      <c r="S396" s="76"/>
    </row>
    <row r="397" spans="1:19">
      <c r="A397" s="23"/>
      <c r="E397" s="24"/>
      <c r="S397" s="76"/>
    </row>
    <row r="398" spans="1:19">
      <c r="A398" s="23"/>
      <c r="E398" s="24"/>
      <c r="S398" s="76"/>
    </row>
    <row r="399" spans="1:19">
      <c r="A399" s="23"/>
      <c r="E399" s="24"/>
      <c r="S399" s="76"/>
    </row>
    <row r="400" spans="1:19">
      <c r="A400" s="23"/>
      <c r="E400" s="24"/>
      <c r="S400" s="76"/>
    </row>
    <row r="401" spans="1:19">
      <c r="A401" s="23"/>
      <c r="E401" s="24"/>
      <c r="S401" s="76"/>
    </row>
    <row r="402" spans="1:19">
      <c r="A402" s="23"/>
      <c r="E402" s="24"/>
      <c r="S402" s="76"/>
    </row>
    <row r="403" spans="1:19">
      <c r="A403" s="23"/>
      <c r="E403" s="24"/>
      <c r="S403" s="76"/>
    </row>
    <row r="404" spans="1:19">
      <c r="A404" s="23"/>
      <c r="E404" s="24"/>
      <c r="S404" s="76"/>
    </row>
    <row r="405" spans="1:19">
      <c r="A405" s="23"/>
      <c r="E405" s="24"/>
      <c r="S405" s="76"/>
    </row>
    <row r="406" spans="1:19">
      <c r="A406" s="23"/>
      <c r="E406" s="24"/>
      <c r="S406" s="76"/>
    </row>
    <row r="407" spans="1:19">
      <c r="A407" s="23"/>
      <c r="E407" s="24"/>
      <c r="S407" s="76"/>
    </row>
    <row r="408" spans="1:19">
      <c r="A408" s="23"/>
      <c r="E408" s="24"/>
      <c r="S408" s="76"/>
    </row>
    <row r="409" spans="1:19">
      <c r="A409" s="23"/>
      <c r="E409" s="24"/>
      <c r="S409" s="76"/>
    </row>
    <row r="410" spans="1:19">
      <c r="A410" s="23"/>
      <c r="E410" s="24"/>
      <c r="S410" s="76"/>
    </row>
    <row r="411" spans="1:19">
      <c r="A411" s="23"/>
      <c r="E411" s="24"/>
      <c r="S411" s="76"/>
    </row>
    <row r="412" spans="1:19">
      <c r="A412" s="23"/>
      <c r="E412" s="24"/>
      <c r="S412" s="76"/>
    </row>
    <row r="413" spans="1:19">
      <c r="A413" s="23"/>
      <c r="E413" s="24"/>
      <c r="S413" s="76"/>
    </row>
    <row r="414" spans="1:19">
      <c r="A414" s="23"/>
      <c r="E414" s="24"/>
      <c r="S414" s="76"/>
    </row>
    <row r="415" spans="1:19">
      <c r="A415" s="23"/>
      <c r="E415" s="24"/>
      <c r="S415" s="76"/>
    </row>
    <row r="416" spans="1:19">
      <c r="A416" s="23"/>
      <c r="E416" s="24"/>
      <c r="S416" s="76"/>
    </row>
    <row r="417" spans="1:19">
      <c r="A417" s="23"/>
      <c r="E417" s="24"/>
      <c r="S417" s="76"/>
    </row>
    <row r="418" spans="1:19">
      <c r="A418" s="23"/>
      <c r="E418" s="24"/>
      <c r="S418" s="76"/>
    </row>
    <row r="419" spans="1:19">
      <c r="A419" s="23"/>
      <c r="E419" s="24"/>
      <c r="S419" s="76"/>
    </row>
    <row r="420" spans="1:19">
      <c r="A420" s="23"/>
      <c r="E420" s="24"/>
      <c r="S420" s="76"/>
    </row>
    <row r="421" spans="1:19">
      <c r="A421" s="23"/>
      <c r="E421" s="24"/>
      <c r="S421" s="76"/>
    </row>
    <row r="422" spans="1:19">
      <c r="A422" s="23"/>
      <c r="E422" s="24"/>
      <c r="S422" s="76"/>
    </row>
    <row r="423" spans="1:19">
      <c r="A423" s="23"/>
      <c r="E423" s="24"/>
      <c r="S423" s="76"/>
    </row>
    <row r="424" spans="1:19">
      <c r="A424" s="23"/>
      <c r="E424" s="24"/>
      <c r="S424" s="76"/>
    </row>
    <row r="425" spans="1:19">
      <c r="A425" s="55"/>
      <c r="B425" s="59"/>
      <c r="C425" s="55"/>
      <c r="D425" s="55"/>
      <c r="E425" s="55"/>
      <c r="F425" s="55"/>
      <c r="G425" s="55"/>
      <c r="H425" s="55"/>
      <c r="I425" s="56"/>
      <c r="J425" s="56"/>
      <c r="K425" s="56"/>
      <c r="L425" s="79"/>
      <c r="M425" s="56"/>
      <c r="N425" s="56"/>
      <c r="O425" s="59"/>
      <c r="P425" s="56"/>
      <c r="Q425" s="56"/>
      <c r="R425" s="56"/>
      <c r="S425" s="76"/>
    </row>
    <row r="426" spans="1:19">
      <c r="A426" s="55"/>
      <c r="B426" s="59"/>
      <c r="C426" s="55"/>
      <c r="D426" s="55"/>
      <c r="E426" s="55"/>
      <c r="F426" s="55"/>
      <c r="G426" s="55"/>
      <c r="H426" s="55"/>
      <c r="I426" s="56"/>
      <c r="J426" s="56"/>
      <c r="K426" s="56"/>
      <c r="L426" s="79"/>
      <c r="M426" s="56"/>
      <c r="N426" s="56"/>
      <c r="O426" s="59"/>
      <c r="P426" s="56"/>
      <c r="Q426" s="56"/>
      <c r="R426" s="56"/>
      <c r="S426" s="76"/>
    </row>
    <row r="427" spans="1:19">
      <c r="A427" s="55"/>
      <c r="B427" s="59"/>
      <c r="C427" s="55"/>
      <c r="D427" s="55"/>
      <c r="E427" s="55"/>
      <c r="F427" s="55"/>
      <c r="G427" s="55"/>
      <c r="H427" s="55"/>
      <c r="I427" s="56"/>
      <c r="J427" s="56"/>
      <c r="K427" s="56"/>
      <c r="L427" s="79"/>
      <c r="M427" s="56"/>
      <c r="N427" s="56"/>
      <c r="O427" s="59"/>
      <c r="P427" s="56"/>
      <c r="Q427" s="56"/>
      <c r="R427" s="56"/>
      <c r="S427" s="76"/>
    </row>
    <row r="428" spans="1:19">
      <c r="A428" s="55"/>
      <c r="B428" s="59"/>
      <c r="C428" s="55"/>
      <c r="D428" s="55"/>
      <c r="E428" s="55"/>
      <c r="F428" s="55"/>
      <c r="G428" s="55"/>
      <c r="H428" s="55"/>
      <c r="I428" s="56"/>
      <c r="J428" s="56"/>
      <c r="K428" s="56"/>
      <c r="L428" s="79"/>
      <c r="M428" s="56"/>
      <c r="N428" s="56"/>
      <c r="O428" s="59"/>
      <c r="P428" s="56"/>
      <c r="Q428" s="56"/>
      <c r="R428" s="56"/>
      <c r="S428" s="76"/>
    </row>
    <row r="429" spans="1:19">
      <c r="A429" s="55"/>
      <c r="B429" s="59"/>
      <c r="C429" s="55"/>
      <c r="D429" s="55"/>
      <c r="E429" s="55"/>
      <c r="F429" s="55"/>
      <c r="G429" s="55"/>
      <c r="H429" s="55"/>
      <c r="I429" s="56"/>
      <c r="J429" s="56"/>
      <c r="K429" s="56"/>
      <c r="L429" s="79"/>
      <c r="M429" s="56"/>
      <c r="N429" s="56"/>
      <c r="O429" s="59"/>
      <c r="P429" s="56"/>
      <c r="Q429" s="56"/>
      <c r="R429" s="56"/>
      <c r="S429" s="76"/>
    </row>
    <row r="430" spans="1:19">
      <c r="A430" s="55"/>
      <c r="B430" s="59"/>
      <c r="C430" s="55"/>
      <c r="D430" s="55"/>
      <c r="E430" s="55"/>
      <c r="F430" s="55"/>
      <c r="G430" s="55"/>
      <c r="H430" s="55"/>
      <c r="I430" s="56"/>
      <c r="J430" s="56"/>
      <c r="K430" s="56"/>
      <c r="L430" s="79"/>
      <c r="M430" s="56"/>
      <c r="N430" s="56"/>
      <c r="O430" s="59"/>
      <c r="P430" s="56"/>
      <c r="Q430" s="56"/>
      <c r="R430" s="56"/>
      <c r="S430" s="76"/>
    </row>
    <row r="431" spans="1:19">
      <c r="A431" s="55"/>
      <c r="B431" s="59"/>
      <c r="C431" s="55"/>
      <c r="D431" s="55"/>
      <c r="E431" s="55"/>
      <c r="F431" s="55"/>
      <c r="G431" s="55"/>
      <c r="H431" s="55"/>
      <c r="I431" s="56"/>
      <c r="J431" s="56"/>
      <c r="K431" s="56"/>
      <c r="L431" s="79"/>
      <c r="M431" s="56"/>
      <c r="N431" s="56"/>
      <c r="O431" s="59"/>
      <c r="P431" s="56"/>
      <c r="Q431" s="56"/>
      <c r="R431" s="56"/>
      <c r="S431" s="76"/>
    </row>
    <row r="432" spans="1:19">
      <c r="A432" s="55"/>
      <c r="B432" s="59"/>
      <c r="C432" s="55"/>
      <c r="D432" s="55"/>
      <c r="E432" s="55"/>
      <c r="F432" s="55"/>
      <c r="G432" s="55"/>
      <c r="H432" s="55"/>
      <c r="I432" s="56"/>
      <c r="J432" s="56"/>
      <c r="K432" s="56"/>
      <c r="L432" s="79"/>
      <c r="M432" s="56"/>
      <c r="N432" s="56"/>
      <c r="O432" s="59"/>
      <c r="P432" s="56"/>
      <c r="Q432" s="56"/>
      <c r="R432" s="56"/>
      <c r="S432" s="76"/>
    </row>
    <row r="433" spans="1:19">
      <c r="A433" s="55"/>
      <c r="B433" s="59"/>
      <c r="C433" s="55"/>
      <c r="D433" s="55"/>
      <c r="E433" s="55"/>
      <c r="F433" s="55"/>
      <c r="G433" s="55"/>
      <c r="H433" s="55"/>
      <c r="I433" s="56"/>
      <c r="J433" s="56"/>
      <c r="K433" s="56"/>
      <c r="L433" s="79"/>
      <c r="M433" s="56"/>
      <c r="N433" s="56"/>
      <c r="O433" s="59"/>
      <c r="P433" s="56"/>
      <c r="Q433" s="56"/>
      <c r="R433" s="56"/>
      <c r="S433" s="76"/>
    </row>
    <row r="434" spans="1:19">
      <c r="A434" s="55"/>
      <c r="B434" s="59"/>
      <c r="C434" s="55"/>
      <c r="D434" s="55"/>
      <c r="E434" s="55"/>
      <c r="F434" s="55"/>
      <c r="G434" s="55"/>
      <c r="H434" s="55"/>
      <c r="I434" s="56"/>
      <c r="J434" s="56"/>
      <c r="K434" s="56"/>
      <c r="L434" s="79"/>
      <c r="M434" s="56"/>
      <c r="N434" s="56"/>
      <c r="O434" s="59"/>
      <c r="P434" s="56"/>
      <c r="Q434" s="56"/>
      <c r="R434" s="56"/>
      <c r="S434" s="76"/>
    </row>
    <row r="435" spans="1:19">
      <c r="A435" s="55"/>
      <c r="B435" s="59"/>
      <c r="C435" s="55"/>
      <c r="D435" s="55"/>
      <c r="E435" s="55"/>
      <c r="F435" s="55"/>
      <c r="G435" s="55"/>
      <c r="H435" s="55"/>
      <c r="I435" s="56"/>
      <c r="J435" s="56"/>
      <c r="K435" s="56"/>
      <c r="L435" s="79"/>
      <c r="M435" s="56"/>
      <c r="N435" s="56"/>
      <c r="O435" s="59"/>
      <c r="P435" s="56"/>
      <c r="Q435" s="56"/>
      <c r="R435" s="56"/>
      <c r="S435" s="76"/>
    </row>
    <row r="436" spans="1:19">
      <c r="A436" s="55"/>
      <c r="B436" s="59"/>
      <c r="C436" s="55"/>
      <c r="D436" s="55"/>
      <c r="E436" s="55"/>
      <c r="F436" s="55"/>
      <c r="G436" s="55"/>
      <c r="H436" s="55"/>
      <c r="I436" s="56"/>
      <c r="J436" s="56"/>
      <c r="K436" s="56"/>
      <c r="L436" s="79"/>
      <c r="M436" s="56"/>
      <c r="N436" s="56"/>
      <c r="O436" s="59"/>
      <c r="P436" s="56"/>
      <c r="Q436" s="56"/>
      <c r="R436" s="56"/>
      <c r="S436" s="76"/>
    </row>
    <row r="437" spans="1:19">
      <c r="A437" s="55"/>
      <c r="B437" s="59"/>
      <c r="C437" s="55"/>
      <c r="D437" s="55"/>
      <c r="E437" s="55"/>
      <c r="F437" s="55"/>
      <c r="G437" s="55"/>
      <c r="H437" s="55"/>
      <c r="I437" s="56"/>
      <c r="J437" s="56"/>
      <c r="K437" s="56"/>
      <c r="L437" s="79"/>
      <c r="M437" s="56"/>
      <c r="N437" s="56"/>
      <c r="O437" s="59"/>
      <c r="P437" s="56"/>
      <c r="Q437" s="56"/>
      <c r="R437" s="56"/>
      <c r="S437" s="76"/>
    </row>
    <row r="438" spans="1:19">
      <c r="A438" s="55"/>
      <c r="B438" s="59"/>
      <c r="C438" s="55"/>
      <c r="D438" s="55"/>
      <c r="E438" s="55"/>
      <c r="F438" s="55"/>
      <c r="G438" s="55"/>
      <c r="H438" s="55"/>
      <c r="I438" s="56"/>
      <c r="J438" s="56"/>
      <c r="K438" s="56"/>
      <c r="L438" s="79"/>
      <c r="M438" s="56"/>
      <c r="N438" s="56"/>
      <c r="O438" s="59"/>
      <c r="P438" s="56"/>
      <c r="Q438" s="56"/>
      <c r="R438" s="56"/>
      <c r="S438" s="76"/>
    </row>
    <row r="439" spans="1:19">
      <c r="A439" s="55"/>
      <c r="B439" s="59"/>
      <c r="C439" s="55"/>
      <c r="D439" s="55"/>
      <c r="E439" s="55"/>
      <c r="F439" s="55"/>
      <c r="G439" s="55"/>
      <c r="H439" s="55"/>
      <c r="I439" s="56"/>
      <c r="J439" s="56"/>
      <c r="K439" s="56"/>
      <c r="L439" s="79"/>
      <c r="M439" s="56"/>
      <c r="N439" s="56"/>
      <c r="O439" s="59"/>
      <c r="P439" s="56"/>
      <c r="Q439" s="56"/>
      <c r="R439" s="56"/>
      <c r="S439" s="76"/>
    </row>
    <row r="440" spans="1:19">
      <c r="A440" s="55"/>
      <c r="B440" s="59"/>
      <c r="C440" s="55"/>
      <c r="D440" s="55"/>
      <c r="E440" s="55"/>
      <c r="F440" s="55"/>
      <c r="G440" s="55"/>
      <c r="H440" s="55"/>
      <c r="I440" s="56"/>
      <c r="J440" s="56"/>
      <c r="K440" s="56"/>
      <c r="L440" s="79"/>
      <c r="M440" s="56"/>
      <c r="N440" s="56"/>
      <c r="O440" s="59"/>
      <c r="P440" s="56"/>
      <c r="Q440" s="56"/>
      <c r="R440" s="56"/>
      <c r="S440" s="76"/>
    </row>
    <row r="441" spans="1:19">
      <c r="A441" s="55"/>
      <c r="B441" s="59"/>
      <c r="C441" s="55"/>
      <c r="D441" s="55"/>
      <c r="E441" s="55"/>
      <c r="F441" s="55"/>
      <c r="G441" s="55"/>
      <c r="H441" s="55"/>
      <c r="I441" s="56"/>
      <c r="J441" s="56"/>
      <c r="K441" s="56"/>
      <c r="L441" s="79"/>
      <c r="M441" s="56"/>
      <c r="N441" s="56"/>
      <c r="O441" s="59"/>
      <c r="P441" s="56"/>
      <c r="Q441" s="56"/>
      <c r="R441" s="56"/>
      <c r="S441" s="76"/>
    </row>
    <row r="442" spans="1:19">
      <c r="A442" s="55"/>
      <c r="B442" s="59"/>
      <c r="C442" s="55"/>
      <c r="D442" s="55"/>
      <c r="E442" s="55"/>
      <c r="F442" s="55"/>
      <c r="G442" s="55"/>
      <c r="H442" s="55"/>
      <c r="I442" s="56"/>
      <c r="J442" s="56"/>
      <c r="K442" s="56"/>
      <c r="L442" s="79"/>
      <c r="M442" s="56"/>
      <c r="N442" s="56"/>
      <c r="O442" s="59"/>
      <c r="P442" s="56"/>
      <c r="Q442" s="56"/>
      <c r="R442" s="56"/>
      <c r="S442" s="76"/>
    </row>
    <row r="443" spans="1:19">
      <c r="A443" s="55"/>
      <c r="B443" s="59"/>
      <c r="C443" s="55"/>
      <c r="D443" s="55"/>
      <c r="E443" s="55"/>
      <c r="F443" s="55"/>
      <c r="G443" s="55"/>
      <c r="H443" s="55"/>
      <c r="I443" s="56"/>
      <c r="J443" s="56"/>
      <c r="K443" s="56"/>
      <c r="L443" s="79"/>
      <c r="M443" s="56"/>
      <c r="N443" s="56"/>
      <c r="O443" s="59"/>
      <c r="P443" s="56"/>
      <c r="Q443" s="56"/>
      <c r="R443" s="56"/>
      <c r="S443" s="76"/>
    </row>
    <row r="444" spans="1:19">
      <c r="A444" s="55"/>
      <c r="B444" s="59"/>
      <c r="C444" s="55"/>
      <c r="D444" s="55"/>
      <c r="E444" s="55"/>
      <c r="F444" s="55"/>
      <c r="G444" s="55"/>
      <c r="H444" s="55"/>
      <c r="I444" s="56"/>
      <c r="J444" s="56"/>
      <c r="K444" s="56"/>
      <c r="L444" s="79"/>
      <c r="M444" s="56"/>
      <c r="N444" s="56"/>
      <c r="O444" s="59"/>
      <c r="P444" s="56"/>
      <c r="Q444" s="56"/>
      <c r="R444" s="56"/>
      <c r="S444" s="76"/>
    </row>
    <row r="445" spans="1:19">
      <c r="A445" s="55"/>
      <c r="B445" s="59"/>
      <c r="C445" s="55"/>
      <c r="D445" s="55"/>
      <c r="E445" s="55"/>
      <c r="F445" s="55"/>
      <c r="G445" s="55"/>
      <c r="H445" s="55"/>
      <c r="I445" s="56"/>
      <c r="J445" s="56"/>
      <c r="K445" s="56"/>
      <c r="L445" s="79"/>
      <c r="M445" s="56"/>
      <c r="N445" s="56"/>
      <c r="O445" s="59"/>
      <c r="P445" s="56"/>
      <c r="Q445" s="56"/>
      <c r="R445" s="56"/>
      <c r="S445" s="76"/>
    </row>
    <row r="446" spans="1:19">
      <c r="A446" s="55"/>
      <c r="B446" s="59"/>
      <c r="C446" s="55"/>
      <c r="D446" s="55"/>
      <c r="E446" s="55"/>
      <c r="F446" s="55"/>
      <c r="G446" s="55"/>
      <c r="H446" s="55"/>
      <c r="I446" s="56"/>
      <c r="J446" s="56"/>
      <c r="K446" s="56"/>
      <c r="L446" s="79"/>
      <c r="M446" s="56"/>
      <c r="N446" s="56"/>
      <c r="O446" s="59"/>
      <c r="P446" s="56"/>
      <c r="Q446" s="56"/>
      <c r="R446" s="56"/>
      <c r="S446" s="76"/>
    </row>
    <row r="447" spans="1:19">
      <c r="A447" s="23"/>
      <c r="E447" s="24"/>
      <c r="S447" s="76"/>
    </row>
    <row r="448" spans="1:19">
      <c r="A448" s="23"/>
      <c r="E448" s="24"/>
      <c r="S448" s="76"/>
    </row>
    <row r="449" spans="1:19">
      <c r="A449" s="23"/>
      <c r="E449" s="24"/>
      <c r="S449" s="76"/>
    </row>
    <row r="450" spans="1:19">
      <c r="A450" s="23"/>
      <c r="E450" s="24"/>
      <c r="S450" s="76"/>
    </row>
    <row r="451" spans="1:19">
      <c r="A451" s="23"/>
      <c r="E451" s="24"/>
      <c r="S451" s="76"/>
    </row>
    <row r="452" spans="1:19">
      <c r="A452" s="23"/>
      <c r="E452" s="24"/>
      <c r="S452" s="76"/>
    </row>
    <row r="453" spans="1:19">
      <c r="A453" s="23"/>
      <c r="E453" s="24"/>
      <c r="S453" s="76"/>
    </row>
    <row r="454" spans="1:19">
      <c r="A454" s="23"/>
      <c r="E454" s="24"/>
      <c r="S454" s="76"/>
    </row>
    <row r="455" spans="1:19">
      <c r="A455" s="23"/>
      <c r="E455" s="24"/>
      <c r="S455" s="76"/>
    </row>
    <row r="456" spans="1:19">
      <c r="A456" s="23"/>
      <c r="E456" s="24"/>
      <c r="S456" s="76"/>
    </row>
    <row r="457" spans="1:19">
      <c r="A457" s="23"/>
      <c r="E457" s="24"/>
      <c r="S457" s="76"/>
    </row>
    <row r="458" spans="1:19">
      <c r="A458" s="23"/>
      <c r="E458" s="24"/>
      <c r="S458" s="76"/>
    </row>
    <row r="459" spans="1:19">
      <c r="A459" s="23"/>
      <c r="E459" s="24"/>
      <c r="S459" s="76"/>
    </row>
    <row r="460" spans="1:19">
      <c r="A460" s="23"/>
      <c r="E460" s="24"/>
      <c r="S460" s="76"/>
    </row>
    <row r="461" spans="1:19">
      <c r="A461" s="23"/>
      <c r="E461" s="24"/>
      <c r="S461" s="76"/>
    </row>
    <row r="462" spans="1:19">
      <c r="A462" s="23"/>
      <c r="E462" s="24"/>
      <c r="S462" s="76"/>
    </row>
    <row r="463" spans="1:19">
      <c r="A463" s="23"/>
      <c r="E463" s="24"/>
      <c r="S463" s="76"/>
    </row>
    <row r="464" spans="1:19">
      <c r="A464" s="23"/>
      <c r="E464" s="24"/>
      <c r="S464" s="76"/>
    </row>
    <row r="465" spans="1:19">
      <c r="A465" s="23"/>
      <c r="E465" s="24"/>
      <c r="S465" s="76"/>
    </row>
    <row r="466" spans="1:19">
      <c r="A466" s="23"/>
      <c r="E466" s="24"/>
      <c r="S466" s="76"/>
    </row>
    <row r="467" spans="1:19">
      <c r="A467" s="23"/>
      <c r="E467" s="24"/>
      <c r="S467" s="76"/>
    </row>
    <row r="468" spans="1:19">
      <c r="A468" s="23"/>
      <c r="E468" s="24"/>
      <c r="S468" s="76"/>
    </row>
    <row r="469" spans="1:19">
      <c r="A469" s="23"/>
      <c r="E469" s="24"/>
      <c r="S469" s="76"/>
    </row>
    <row r="470" spans="1:19">
      <c r="A470" s="23"/>
      <c r="E470" s="24"/>
      <c r="S470" s="76"/>
    </row>
    <row r="471" spans="1:19">
      <c r="A471" s="23"/>
      <c r="E471" s="24"/>
      <c r="S471" s="76"/>
    </row>
    <row r="472" spans="1:19">
      <c r="A472" s="23"/>
      <c r="E472" s="24"/>
      <c r="S472" s="76"/>
    </row>
    <row r="473" spans="1:19">
      <c r="A473" s="23"/>
      <c r="E473" s="24"/>
      <c r="S473" s="76"/>
    </row>
    <row r="474" spans="1:19">
      <c r="A474" s="23"/>
      <c r="E474" s="24"/>
      <c r="S474" s="76"/>
    </row>
    <row r="475" spans="1:19">
      <c r="A475" s="23"/>
      <c r="E475" s="24"/>
      <c r="S475" s="76"/>
    </row>
    <row r="476" spans="1:19">
      <c r="A476" s="23"/>
      <c r="E476" s="24"/>
      <c r="S476" s="76"/>
    </row>
    <row r="477" spans="1:19">
      <c r="A477" s="23"/>
      <c r="E477" s="24"/>
      <c r="S477" s="76"/>
    </row>
    <row r="478" spans="1:19">
      <c r="A478" s="23"/>
      <c r="E478" s="24"/>
      <c r="S478" s="76"/>
    </row>
    <row r="479" spans="1:19">
      <c r="A479" s="23"/>
      <c r="E479" s="24"/>
      <c r="S479" s="76"/>
    </row>
    <row r="480" spans="1:19">
      <c r="A480" s="23"/>
      <c r="E480" s="24"/>
      <c r="S480" s="76"/>
    </row>
    <row r="481" spans="1:19">
      <c r="A481" s="23"/>
      <c r="E481" s="24"/>
      <c r="S481" s="76"/>
    </row>
    <row r="482" spans="1:19">
      <c r="A482" s="23"/>
      <c r="E482" s="24"/>
      <c r="S482" s="76"/>
    </row>
    <row r="483" spans="1:19">
      <c r="A483" s="23"/>
      <c r="E483" s="24"/>
      <c r="S483" s="76"/>
    </row>
    <row r="484" spans="1:19">
      <c r="A484" s="23"/>
      <c r="E484" s="24"/>
      <c r="S484" s="76"/>
    </row>
    <row r="485" spans="1:19">
      <c r="A485" s="23"/>
      <c r="E485" s="24"/>
      <c r="S485" s="76"/>
    </row>
    <row r="486" spans="1:19">
      <c r="A486" s="23"/>
      <c r="E486" s="24"/>
      <c r="S486" s="76"/>
    </row>
    <row r="487" spans="1:19">
      <c r="A487" s="23"/>
      <c r="E487" s="24"/>
      <c r="S487" s="76"/>
    </row>
    <row r="488" spans="1:19">
      <c r="A488" s="23"/>
      <c r="E488" s="24"/>
      <c r="S488" s="76"/>
    </row>
    <row r="489" spans="1:19">
      <c r="A489" s="23"/>
      <c r="E489" s="24"/>
      <c r="S489" s="76"/>
    </row>
    <row r="490" spans="1:19">
      <c r="A490" s="23"/>
      <c r="E490" s="24"/>
      <c r="S490" s="76"/>
    </row>
    <row r="491" spans="1:19">
      <c r="A491" s="23"/>
      <c r="E491" s="24"/>
      <c r="S491" s="76"/>
    </row>
    <row r="492" spans="1:19">
      <c r="A492" s="23"/>
      <c r="E492" s="24"/>
      <c r="S492" s="76"/>
    </row>
    <row r="493" spans="1:19">
      <c r="A493" s="23"/>
      <c r="E493" s="24"/>
      <c r="S493" s="76"/>
    </row>
    <row r="494" spans="1:19">
      <c r="A494" s="23"/>
      <c r="E494" s="24"/>
      <c r="S494" s="76"/>
    </row>
    <row r="495" spans="1:19">
      <c r="A495" s="23"/>
      <c r="E495" s="24"/>
      <c r="S495" s="76"/>
    </row>
    <row r="496" spans="1:19">
      <c r="A496" s="23"/>
      <c r="E496" s="24"/>
      <c r="S496" s="76"/>
    </row>
    <row r="497" spans="1:19">
      <c r="A497" s="23"/>
      <c r="E497" s="24"/>
      <c r="S497" s="76"/>
    </row>
    <row r="498" spans="1:19">
      <c r="A498" s="23"/>
      <c r="E498" s="24"/>
      <c r="S498" s="76"/>
    </row>
    <row r="499" spans="1:19">
      <c r="A499" s="23"/>
      <c r="E499" s="24"/>
      <c r="S499" s="76"/>
    </row>
    <row r="500" spans="1:19">
      <c r="A500" s="23"/>
      <c r="E500" s="24"/>
      <c r="S500" s="76"/>
    </row>
    <row r="501" spans="1:19">
      <c r="A501" s="23"/>
      <c r="E501" s="24"/>
      <c r="S501" s="76"/>
    </row>
    <row r="502" spans="1:19">
      <c r="A502" s="23"/>
      <c r="E502" s="24"/>
      <c r="S502" s="76"/>
    </row>
    <row r="503" spans="1:19">
      <c r="A503" s="23"/>
      <c r="E503" s="24"/>
      <c r="S503" s="76"/>
    </row>
    <row r="504" spans="1:19">
      <c r="A504" s="23"/>
      <c r="E504" s="24"/>
      <c r="S504" s="76"/>
    </row>
    <row r="505" spans="1:19">
      <c r="A505" s="23"/>
      <c r="E505" s="24"/>
      <c r="S505" s="76"/>
    </row>
    <row r="506" spans="1:19">
      <c r="A506" s="23"/>
      <c r="E506" s="24"/>
      <c r="S506" s="76"/>
    </row>
    <row r="507" spans="1:19">
      <c r="A507" s="23"/>
      <c r="E507" s="24"/>
      <c r="S507" s="76"/>
    </row>
    <row r="508" spans="1:19">
      <c r="A508" s="23"/>
      <c r="E508" s="24"/>
      <c r="S508" s="76"/>
    </row>
    <row r="509" spans="1:19">
      <c r="A509" s="23"/>
      <c r="E509" s="24"/>
      <c r="S509" s="76"/>
    </row>
    <row r="510" spans="1:19">
      <c r="A510" s="23"/>
      <c r="E510" s="24"/>
      <c r="S510" s="76"/>
    </row>
    <row r="511" spans="1:19">
      <c r="A511" s="23"/>
      <c r="E511" s="24"/>
      <c r="S511" s="76"/>
    </row>
    <row r="512" spans="1:19">
      <c r="A512" s="23"/>
      <c r="E512" s="24"/>
      <c r="S512" s="76"/>
    </row>
    <row r="513" spans="1:19">
      <c r="A513" s="23"/>
      <c r="E513" s="24"/>
      <c r="S513" s="76"/>
    </row>
    <row r="514" spans="1:19">
      <c r="A514" s="23"/>
      <c r="E514" s="24"/>
      <c r="S514" s="76"/>
    </row>
    <row r="515" spans="1:19">
      <c r="A515" s="23"/>
      <c r="E515" s="24"/>
      <c r="S515" s="76"/>
    </row>
    <row r="516" spans="1:19">
      <c r="A516" s="23"/>
      <c r="E516" s="24"/>
      <c r="S516" s="76"/>
    </row>
    <row r="517" spans="1:19">
      <c r="A517" s="23"/>
      <c r="E517" s="24"/>
      <c r="S517" s="76"/>
    </row>
    <row r="518" spans="1:19">
      <c r="A518" s="23"/>
      <c r="E518" s="24"/>
      <c r="S518" s="76"/>
    </row>
    <row r="519" spans="1:19">
      <c r="A519" s="23"/>
      <c r="E519" s="24"/>
      <c r="S519" s="76"/>
    </row>
    <row r="520" spans="1:19">
      <c r="A520" s="23"/>
      <c r="E520" s="24"/>
      <c r="S520" s="76"/>
    </row>
    <row r="521" spans="1:19">
      <c r="A521" s="23"/>
      <c r="E521" s="24"/>
      <c r="S521" s="76"/>
    </row>
    <row r="522" spans="1:19">
      <c r="A522" s="23"/>
      <c r="E522" s="24"/>
      <c r="S522" s="76"/>
    </row>
    <row r="523" spans="1:19">
      <c r="A523" s="23"/>
      <c r="E523" s="24"/>
      <c r="S523" s="76"/>
    </row>
    <row r="524" spans="1:19">
      <c r="A524" s="23"/>
      <c r="E524" s="24"/>
      <c r="S524" s="76"/>
    </row>
    <row r="525" spans="1:19">
      <c r="A525" s="23"/>
      <c r="E525" s="24"/>
      <c r="S525" s="76"/>
    </row>
    <row r="526" spans="1:19">
      <c r="A526" s="23"/>
      <c r="E526" s="24"/>
      <c r="S526" s="76"/>
    </row>
    <row r="527" spans="1:19">
      <c r="A527" s="23"/>
      <c r="E527" s="24"/>
      <c r="S527" s="76"/>
    </row>
    <row r="528" spans="1:19">
      <c r="A528" s="23"/>
      <c r="E528" s="24"/>
      <c r="S528" s="76"/>
    </row>
    <row r="529" spans="1:19">
      <c r="A529" s="23"/>
      <c r="E529" s="24"/>
      <c r="S529" s="76"/>
    </row>
    <row r="530" spans="1:19">
      <c r="A530" s="23"/>
      <c r="E530" s="24"/>
      <c r="S530" s="76"/>
    </row>
    <row r="531" spans="1:19">
      <c r="A531" s="23"/>
      <c r="E531" s="24"/>
      <c r="S531" s="76"/>
    </row>
    <row r="532" spans="1:19">
      <c r="A532" s="23"/>
      <c r="E532" s="24"/>
      <c r="S532" s="76"/>
    </row>
    <row r="533" spans="1:19">
      <c r="A533" s="23"/>
      <c r="E533" s="24"/>
      <c r="S533" s="76"/>
    </row>
    <row r="534" spans="1:19">
      <c r="A534" s="23"/>
      <c r="E534" s="24"/>
      <c r="S534" s="76"/>
    </row>
    <row r="535" spans="1:19">
      <c r="A535" s="23"/>
      <c r="E535" s="24"/>
      <c r="S535" s="76"/>
    </row>
    <row r="536" spans="1:19">
      <c r="A536" s="23"/>
      <c r="E536" s="24"/>
      <c r="S536" s="76"/>
    </row>
    <row r="537" spans="1:19">
      <c r="A537" s="23"/>
      <c r="E537" s="24"/>
      <c r="S537" s="76"/>
    </row>
    <row r="538" spans="1:19">
      <c r="A538" s="23"/>
      <c r="E538" s="24"/>
      <c r="S538" s="76"/>
    </row>
    <row r="539" spans="1:19">
      <c r="A539" s="23"/>
      <c r="E539" s="24"/>
      <c r="S539" s="76"/>
    </row>
    <row r="540" spans="1:19">
      <c r="A540" s="23"/>
      <c r="E540" s="24"/>
      <c r="S540" s="76"/>
    </row>
    <row r="541" spans="1:19">
      <c r="A541" s="23"/>
      <c r="E541" s="24"/>
      <c r="S541" s="76"/>
    </row>
    <row r="542" spans="1:19">
      <c r="A542" s="23"/>
      <c r="E542" s="24"/>
      <c r="S542" s="76"/>
    </row>
    <row r="543" spans="1:19">
      <c r="A543" s="23"/>
      <c r="E543" s="24"/>
      <c r="S543" s="76"/>
    </row>
    <row r="544" spans="1:19">
      <c r="A544" s="23"/>
      <c r="E544" s="24"/>
      <c r="S544" s="76"/>
    </row>
    <row r="545" spans="1:19">
      <c r="A545" s="23"/>
      <c r="E545" s="24"/>
      <c r="S545" s="76"/>
    </row>
    <row r="546" spans="1:19">
      <c r="A546" s="23"/>
      <c r="E546" s="24"/>
      <c r="S546" s="76"/>
    </row>
    <row r="547" spans="1:19">
      <c r="A547" s="23"/>
      <c r="E547" s="24"/>
      <c r="S547" s="76"/>
    </row>
    <row r="548" spans="1:19">
      <c r="A548" s="23"/>
      <c r="E548" s="24"/>
      <c r="S548" s="76"/>
    </row>
    <row r="549" spans="1:19">
      <c r="A549" s="23"/>
      <c r="E549" s="24"/>
      <c r="S549" s="76"/>
    </row>
    <row r="550" spans="1:19">
      <c r="A550" s="23"/>
      <c r="E550" s="24"/>
      <c r="S550" s="76"/>
    </row>
    <row r="551" spans="1:19">
      <c r="A551" s="23"/>
      <c r="E551" s="24"/>
      <c r="S551" s="76"/>
    </row>
    <row r="552" spans="1:19">
      <c r="A552" s="23"/>
      <c r="E552" s="24"/>
      <c r="S552" s="76"/>
    </row>
    <row r="553" spans="1:19">
      <c r="A553" s="23"/>
      <c r="E553" s="24"/>
      <c r="S553" s="76"/>
    </row>
    <row r="554" spans="1:19">
      <c r="A554" s="23"/>
      <c r="E554" s="24"/>
      <c r="S554" s="76"/>
    </row>
    <row r="555" spans="1:19">
      <c r="A555" s="23"/>
      <c r="E555" s="24"/>
      <c r="S555" s="76"/>
    </row>
    <row r="556" spans="1:19">
      <c r="A556" s="23"/>
      <c r="E556" s="24"/>
      <c r="S556" s="76"/>
    </row>
    <row r="557" spans="1:19">
      <c r="A557" s="23"/>
      <c r="E557" s="24"/>
      <c r="S557" s="76"/>
    </row>
    <row r="558" spans="1:19">
      <c r="A558" s="23"/>
      <c r="E558" s="24"/>
      <c r="S558" s="76"/>
    </row>
    <row r="559" spans="1:19">
      <c r="A559" s="23"/>
      <c r="E559" s="24"/>
      <c r="S559" s="76"/>
    </row>
    <row r="560" spans="1:19">
      <c r="A560" s="23"/>
      <c r="E560" s="24"/>
      <c r="S560" s="76"/>
    </row>
    <row r="561" spans="1:19">
      <c r="A561" s="23"/>
      <c r="E561" s="24"/>
      <c r="S561" s="76"/>
    </row>
    <row r="562" spans="1:19">
      <c r="A562" s="23"/>
      <c r="E562" s="24"/>
      <c r="S562" s="76"/>
    </row>
    <row r="563" spans="1:19">
      <c r="A563" s="23"/>
      <c r="E563" s="24"/>
      <c r="S563" s="76"/>
    </row>
    <row r="564" spans="1:19">
      <c r="A564" s="23"/>
      <c r="E564" s="24"/>
      <c r="S564" s="76"/>
    </row>
    <row r="565" spans="1:19">
      <c r="A565" s="23"/>
      <c r="E565" s="24"/>
      <c r="S565" s="76"/>
    </row>
    <row r="566" spans="1:19">
      <c r="A566" s="23"/>
      <c r="E566" s="24"/>
      <c r="S566" s="76"/>
    </row>
    <row r="567" spans="1:19">
      <c r="A567" s="23"/>
      <c r="E567" s="24"/>
      <c r="S567" s="76"/>
    </row>
    <row r="568" spans="1:19">
      <c r="A568" s="23"/>
      <c r="E568" s="24"/>
      <c r="S568" s="76"/>
    </row>
    <row r="569" spans="1:19">
      <c r="A569" s="23"/>
      <c r="E569" s="24"/>
      <c r="S569" s="76"/>
    </row>
    <row r="570" spans="1:19">
      <c r="A570" s="23"/>
      <c r="E570" s="24"/>
      <c r="S570" s="76"/>
    </row>
    <row r="571" spans="1:19">
      <c r="A571" s="23"/>
      <c r="E571" s="24"/>
      <c r="S571" s="76"/>
    </row>
    <row r="572" spans="1:19">
      <c r="A572" s="23"/>
      <c r="E572" s="24"/>
      <c r="S572" s="76"/>
    </row>
    <row r="573" spans="1:19">
      <c r="A573" s="23"/>
      <c r="E573" s="24"/>
      <c r="S573" s="76"/>
    </row>
    <row r="574" spans="1:19">
      <c r="A574" s="23"/>
      <c r="E574" s="24"/>
      <c r="S574" s="76"/>
    </row>
    <row r="575" spans="1:19">
      <c r="A575" s="23"/>
      <c r="E575" s="24"/>
      <c r="S575" s="76"/>
    </row>
    <row r="576" spans="1:19">
      <c r="A576" s="23"/>
      <c r="E576" s="24"/>
      <c r="S576" s="76"/>
    </row>
    <row r="577" spans="1:19">
      <c r="A577" s="23"/>
      <c r="E577" s="24"/>
      <c r="S577" s="76"/>
    </row>
    <row r="578" spans="1:19">
      <c r="A578" s="23"/>
      <c r="E578" s="24"/>
      <c r="S578" s="76"/>
    </row>
    <row r="579" spans="1:19">
      <c r="A579" s="23"/>
      <c r="E579" s="24"/>
      <c r="S579" s="76"/>
    </row>
    <row r="580" spans="1:19">
      <c r="A580" s="23"/>
      <c r="E580" s="24"/>
      <c r="S580" s="76"/>
    </row>
    <row r="581" spans="1:19">
      <c r="A581" s="23"/>
      <c r="E581" s="24"/>
      <c r="S581" s="76"/>
    </row>
    <row r="582" spans="1:19">
      <c r="A582" s="23"/>
      <c r="E582" s="24"/>
      <c r="S582" s="76"/>
    </row>
    <row r="583" spans="1:19">
      <c r="A583" s="23"/>
      <c r="E583" s="24"/>
      <c r="S583" s="76"/>
    </row>
    <row r="584" spans="1:19">
      <c r="A584" s="23"/>
      <c r="E584" s="24"/>
      <c r="S584" s="76"/>
    </row>
    <row r="585" spans="1:19">
      <c r="A585" s="23"/>
      <c r="E585" s="24"/>
      <c r="S585" s="76"/>
    </row>
    <row r="586" spans="1:19">
      <c r="A586" s="23"/>
      <c r="E586" s="24"/>
      <c r="S586" s="76"/>
    </row>
    <row r="587" spans="1:19">
      <c r="A587" s="23"/>
      <c r="E587" s="24"/>
      <c r="S587" s="76"/>
    </row>
    <row r="588" spans="1:19">
      <c r="A588" s="23"/>
      <c r="E588" s="24"/>
      <c r="S588" s="76"/>
    </row>
    <row r="589" spans="1:19">
      <c r="A589" s="23"/>
      <c r="E589" s="24"/>
      <c r="S589" s="76"/>
    </row>
    <row r="590" spans="1:19">
      <c r="A590" s="23"/>
      <c r="E590" s="24"/>
      <c r="S590" s="76"/>
    </row>
    <row r="591" spans="1:19">
      <c r="A591" s="23"/>
      <c r="E591" s="24"/>
      <c r="S591" s="76"/>
    </row>
    <row r="592" spans="1:19">
      <c r="A592" s="23"/>
      <c r="E592" s="24"/>
      <c r="S592" s="76"/>
    </row>
    <row r="593" spans="1:19">
      <c r="A593" s="23"/>
      <c r="E593" s="24"/>
      <c r="S593" s="76"/>
    </row>
    <row r="594" spans="1:19">
      <c r="A594" s="23"/>
      <c r="E594" s="24"/>
      <c r="S594" s="76"/>
    </row>
    <row r="595" spans="1:19">
      <c r="A595" s="23"/>
      <c r="E595" s="24"/>
      <c r="S595" s="76"/>
    </row>
    <row r="596" spans="1:19">
      <c r="A596" s="23"/>
      <c r="E596" s="24"/>
      <c r="S596" s="76"/>
    </row>
    <row r="597" spans="1:19">
      <c r="A597" s="23"/>
      <c r="E597" s="24"/>
      <c r="S597" s="76"/>
    </row>
    <row r="598" spans="1:19">
      <c r="A598" s="23"/>
      <c r="E598" s="24"/>
      <c r="S598" s="76"/>
    </row>
    <row r="599" spans="1:19">
      <c r="A599" s="23"/>
      <c r="E599" s="24"/>
      <c r="S599" s="76"/>
    </row>
    <row r="600" spans="1:19">
      <c r="A600" s="23"/>
      <c r="E600" s="24"/>
      <c r="S600" s="76"/>
    </row>
    <row r="601" spans="1:19">
      <c r="A601" s="23"/>
      <c r="E601" s="24"/>
      <c r="S601" s="76"/>
    </row>
    <row r="602" spans="1:19">
      <c r="A602" s="23"/>
      <c r="E602" s="24"/>
      <c r="S602" s="76"/>
    </row>
    <row r="603" spans="1:19">
      <c r="A603" s="23"/>
      <c r="E603" s="24"/>
      <c r="S603" s="76"/>
    </row>
    <row r="604" spans="1:19">
      <c r="A604" s="23"/>
      <c r="E604" s="24"/>
      <c r="S604" s="76"/>
    </row>
    <row r="605" spans="1:19">
      <c r="A605" s="23"/>
      <c r="E605" s="24"/>
      <c r="S605" s="76"/>
    </row>
    <row r="606" spans="1:19">
      <c r="A606" s="23"/>
      <c r="E606" s="24"/>
      <c r="S606" s="76"/>
    </row>
    <row r="607" spans="1:19">
      <c r="A607" s="23"/>
      <c r="E607" s="24"/>
      <c r="S607" s="76"/>
    </row>
    <row r="608" spans="1:19">
      <c r="A608" s="23"/>
      <c r="E608" s="24"/>
      <c r="S608" s="76"/>
    </row>
    <row r="609" spans="1:19">
      <c r="A609" s="23"/>
      <c r="E609" s="24"/>
      <c r="S609" s="76"/>
    </row>
    <row r="610" spans="1:19">
      <c r="A610" s="23"/>
      <c r="E610" s="24"/>
      <c r="S610" s="76"/>
    </row>
    <row r="611" spans="1:19">
      <c r="A611" s="23"/>
      <c r="E611" s="24"/>
      <c r="S611" s="76"/>
    </row>
    <row r="612" spans="1:19">
      <c r="A612" s="23"/>
      <c r="E612" s="24"/>
      <c r="S612" s="76"/>
    </row>
    <row r="613" spans="1:19">
      <c r="A613" s="23"/>
      <c r="E613" s="24"/>
      <c r="S613" s="76"/>
    </row>
    <row r="614" spans="1:19">
      <c r="A614" s="23"/>
      <c r="E614" s="24"/>
      <c r="S614" s="76"/>
    </row>
    <row r="615" spans="1:19">
      <c r="A615" s="23"/>
      <c r="E615" s="24"/>
      <c r="S615" s="76"/>
    </row>
    <row r="616" spans="1:19">
      <c r="A616" s="23"/>
      <c r="E616" s="24"/>
      <c r="S616" s="76"/>
    </row>
    <row r="617" spans="1:19">
      <c r="A617" s="23"/>
      <c r="E617" s="24"/>
      <c r="S617" s="76"/>
    </row>
    <row r="618" spans="1:19">
      <c r="A618" s="23"/>
      <c r="E618" s="24"/>
      <c r="S618" s="76"/>
    </row>
    <row r="619" spans="1:19">
      <c r="A619" s="23"/>
      <c r="E619" s="24"/>
      <c r="S619" s="76"/>
    </row>
    <row r="620" spans="1:19">
      <c r="A620" s="23"/>
      <c r="E620" s="24"/>
      <c r="S620" s="76"/>
    </row>
    <row r="621" spans="1:19">
      <c r="A621" s="23"/>
      <c r="E621" s="24"/>
      <c r="S621" s="76"/>
    </row>
    <row r="622" spans="1:19">
      <c r="A622" s="23"/>
      <c r="E622" s="24"/>
      <c r="S622" s="76"/>
    </row>
    <row r="623" spans="1:19">
      <c r="A623" s="23"/>
      <c r="E623" s="24"/>
      <c r="S623" s="76"/>
    </row>
    <row r="624" spans="1:19">
      <c r="A624" s="23"/>
      <c r="E624" s="24"/>
      <c r="S624" s="76"/>
    </row>
    <row r="625" spans="1:19">
      <c r="A625" s="23"/>
      <c r="E625" s="24"/>
      <c r="S625" s="76"/>
    </row>
    <row r="626" spans="1:19">
      <c r="A626" s="23"/>
      <c r="E626" s="24"/>
      <c r="S626" s="76"/>
    </row>
    <row r="627" spans="1:19">
      <c r="A627" s="23"/>
      <c r="E627" s="24"/>
      <c r="S627" s="76"/>
    </row>
    <row r="628" spans="1:19">
      <c r="A628" s="23"/>
      <c r="E628" s="24"/>
      <c r="S628" s="76"/>
    </row>
    <row r="629" spans="1:19">
      <c r="A629" s="23"/>
      <c r="E629" s="24"/>
      <c r="S629" s="76"/>
    </row>
    <row r="630" spans="1:19">
      <c r="A630" s="23"/>
      <c r="E630" s="24"/>
      <c r="S630" s="76"/>
    </row>
    <row r="631" spans="1:19">
      <c r="A631" s="23"/>
      <c r="E631" s="24"/>
      <c r="S631" s="76"/>
    </row>
    <row r="632" spans="1:19">
      <c r="A632" s="23"/>
      <c r="E632" s="24"/>
      <c r="S632" s="76"/>
    </row>
    <row r="633" spans="1:19">
      <c r="A633" s="23"/>
      <c r="E633" s="24"/>
      <c r="S633" s="76"/>
    </row>
    <row r="634" spans="1:19">
      <c r="A634" s="23"/>
      <c r="E634" s="24"/>
      <c r="S634" s="76"/>
    </row>
    <row r="635" spans="1:19">
      <c r="A635" s="23"/>
      <c r="E635" s="24"/>
      <c r="S635" s="76"/>
    </row>
    <row r="636" spans="1:19">
      <c r="A636" s="23"/>
      <c r="E636" s="24"/>
      <c r="S636" s="76"/>
    </row>
    <row r="637" spans="1:19">
      <c r="A637" s="23"/>
      <c r="E637" s="24"/>
      <c r="S637" s="76"/>
    </row>
    <row r="638" spans="1:19">
      <c r="A638" s="23"/>
      <c r="E638" s="24"/>
      <c r="S638" s="76"/>
    </row>
    <row r="639" spans="1:19">
      <c r="A639" s="23"/>
      <c r="E639" s="24"/>
      <c r="S639" s="76"/>
    </row>
    <row r="640" spans="1:19">
      <c r="A640" s="23"/>
      <c r="E640" s="24"/>
      <c r="S640" s="76"/>
    </row>
    <row r="641" spans="1:19">
      <c r="A641" s="23"/>
      <c r="E641" s="24"/>
      <c r="S641" s="76"/>
    </row>
    <row r="642" spans="1:19">
      <c r="A642" s="23"/>
      <c r="E642" s="24"/>
      <c r="S642" s="76"/>
    </row>
    <row r="643" spans="1:19">
      <c r="A643" s="23"/>
      <c r="E643" s="24"/>
      <c r="S643" s="76"/>
    </row>
    <row r="644" spans="1:19">
      <c r="A644" s="23"/>
      <c r="E644" s="24"/>
      <c r="S644" s="76"/>
    </row>
    <row r="645" spans="1:19">
      <c r="A645" s="23"/>
      <c r="E645" s="24"/>
      <c r="S645" s="76"/>
    </row>
    <row r="646" spans="1:19">
      <c r="A646" s="23"/>
      <c r="E646" s="24"/>
      <c r="S646" s="76"/>
    </row>
    <row r="647" spans="1:19">
      <c r="A647" s="23"/>
      <c r="E647" s="24"/>
      <c r="S647" s="76"/>
    </row>
    <row r="648" spans="1:19">
      <c r="A648" s="23"/>
      <c r="E648" s="24"/>
      <c r="S648" s="76"/>
    </row>
    <row r="649" spans="1:19">
      <c r="A649" s="23"/>
      <c r="E649" s="24"/>
      <c r="S649" s="76"/>
    </row>
    <row r="650" spans="1:19">
      <c r="A650" s="23"/>
      <c r="E650" s="24"/>
      <c r="S650" s="76"/>
    </row>
    <row r="651" spans="1:19">
      <c r="A651" s="23"/>
      <c r="E651" s="24"/>
      <c r="S651" s="76"/>
    </row>
    <row r="652" spans="1:19">
      <c r="A652" s="23"/>
      <c r="E652" s="24"/>
      <c r="S652" s="76"/>
    </row>
    <row r="653" spans="1:19">
      <c r="A653" s="23"/>
      <c r="E653" s="24"/>
      <c r="S653" s="76"/>
    </row>
    <row r="654" spans="1:19">
      <c r="A654" s="23"/>
      <c r="E654" s="24"/>
      <c r="S654" s="76"/>
    </row>
    <row r="655" spans="1:19">
      <c r="A655" s="23"/>
      <c r="E655" s="24"/>
      <c r="S655" s="76"/>
    </row>
    <row r="656" spans="1:19">
      <c r="A656" s="23"/>
      <c r="E656" s="24"/>
      <c r="S656" s="76"/>
    </row>
    <row r="657" spans="1:19">
      <c r="A657" s="23"/>
      <c r="E657" s="24"/>
      <c r="S657" s="76"/>
    </row>
    <row r="658" spans="1:19">
      <c r="A658" s="23"/>
      <c r="E658" s="24"/>
      <c r="S658" s="76"/>
    </row>
    <row r="659" spans="1:19">
      <c r="A659" s="23"/>
      <c r="E659" s="24"/>
      <c r="S659" s="76"/>
    </row>
    <row r="660" spans="1:19">
      <c r="A660" s="23"/>
      <c r="E660" s="24"/>
      <c r="S660" s="76"/>
    </row>
    <row r="661" spans="1:19">
      <c r="A661" s="23"/>
      <c r="E661" s="24"/>
      <c r="S661" s="76"/>
    </row>
    <row r="662" spans="1:19">
      <c r="A662" s="23"/>
      <c r="E662" s="24"/>
      <c r="S662" s="76"/>
    </row>
    <row r="663" spans="1:19">
      <c r="A663" s="23"/>
      <c r="E663" s="24"/>
      <c r="S663" s="76"/>
    </row>
    <row r="664" spans="1:19">
      <c r="A664" s="23"/>
      <c r="E664" s="24"/>
      <c r="S664" s="76"/>
    </row>
    <row r="665" spans="1:19">
      <c r="A665" s="23"/>
      <c r="E665" s="24"/>
      <c r="S665" s="76"/>
    </row>
    <row r="666" spans="1:19">
      <c r="A666" s="23"/>
      <c r="E666" s="24"/>
      <c r="S666" s="76"/>
    </row>
    <row r="667" spans="1:19">
      <c r="A667" s="23"/>
      <c r="E667" s="24"/>
      <c r="S667" s="76"/>
    </row>
    <row r="668" spans="1:19">
      <c r="A668" s="23"/>
      <c r="E668" s="24"/>
      <c r="S668" s="76"/>
    </row>
    <row r="669" spans="1:19">
      <c r="A669" s="23"/>
      <c r="E669" s="24"/>
      <c r="S669" s="76"/>
    </row>
    <row r="670" spans="1:19">
      <c r="A670" s="23"/>
      <c r="E670" s="24"/>
      <c r="S670" s="76"/>
    </row>
    <row r="671" spans="1:19">
      <c r="A671" s="23"/>
      <c r="E671" s="24"/>
      <c r="S671" s="76"/>
    </row>
    <row r="672" spans="1:19">
      <c r="A672" s="23"/>
      <c r="E672" s="24"/>
      <c r="S672" s="76"/>
    </row>
    <row r="673" spans="1:19">
      <c r="A673" s="23"/>
      <c r="E673" s="24"/>
      <c r="S673" s="76"/>
    </row>
    <row r="674" spans="1:19">
      <c r="A674" s="23"/>
      <c r="E674" s="24"/>
      <c r="S674" s="76"/>
    </row>
    <row r="675" spans="1:19">
      <c r="A675" s="23"/>
      <c r="E675" s="24"/>
      <c r="S675" s="76"/>
    </row>
    <row r="676" spans="1:19">
      <c r="A676" s="23"/>
      <c r="E676" s="24"/>
      <c r="S676" s="76"/>
    </row>
    <row r="677" spans="1:19">
      <c r="A677" s="23"/>
      <c r="E677" s="24"/>
      <c r="S677" s="76"/>
    </row>
    <row r="678" spans="1:19">
      <c r="A678" s="23"/>
      <c r="E678" s="24"/>
      <c r="S678" s="76"/>
    </row>
    <row r="679" spans="1:19">
      <c r="A679" s="23"/>
      <c r="E679" s="24"/>
      <c r="S679" s="76"/>
    </row>
    <row r="680" spans="1:19">
      <c r="A680" s="23"/>
      <c r="E680" s="24"/>
      <c r="S680" s="76"/>
    </row>
    <row r="681" spans="1:19">
      <c r="A681" s="23"/>
      <c r="E681" s="24"/>
      <c r="S681" s="76"/>
    </row>
    <row r="682" spans="1:19">
      <c r="A682" s="23"/>
      <c r="E682" s="24"/>
      <c r="S682" s="76"/>
    </row>
    <row r="683" spans="1:19">
      <c r="A683" s="23"/>
      <c r="E683" s="24"/>
      <c r="S683" s="76"/>
    </row>
    <row r="684" spans="1:19">
      <c r="A684" s="23"/>
      <c r="E684" s="24"/>
      <c r="S684" s="76"/>
    </row>
    <row r="685" spans="1:19">
      <c r="A685" s="23"/>
      <c r="E685" s="24"/>
      <c r="S685" s="76"/>
    </row>
    <row r="686" spans="1:19">
      <c r="A686" s="23"/>
      <c r="E686" s="24"/>
      <c r="S686" s="76"/>
    </row>
    <row r="687" spans="1:19">
      <c r="A687" s="23"/>
      <c r="E687" s="24"/>
      <c r="S687" s="76"/>
    </row>
    <row r="688" spans="1:19">
      <c r="A688" s="23"/>
      <c r="E688" s="24"/>
      <c r="S688" s="76"/>
    </row>
    <row r="689" spans="1:19">
      <c r="A689" s="23"/>
      <c r="E689" s="24"/>
      <c r="S689" s="76"/>
    </row>
    <row r="690" spans="1:19">
      <c r="A690" s="23"/>
      <c r="E690" s="24"/>
      <c r="S690" s="76"/>
    </row>
    <row r="691" spans="1:19">
      <c r="A691" s="23"/>
      <c r="E691" s="24"/>
      <c r="S691" s="76"/>
    </row>
    <row r="692" spans="1:19">
      <c r="A692" s="23"/>
      <c r="E692" s="24"/>
      <c r="S692" s="76"/>
    </row>
    <row r="693" spans="1:19">
      <c r="A693" s="23"/>
      <c r="E693" s="24"/>
      <c r="S693" s="76"/>
    </row>
    <row r="694" spans="1:19">
      <c r="A694" s="23"/>
      <c r="E694" s="24"/>
      <c r="S694" s="76"/>
    </row>
    <row r="695" spans="1:19">
      <c r="A695" s="23"/>
      <c r="E695" s="24"/>
      <c r="S695" s="76"/>
    </row>
    <row r="696" spans="1:19">
      <c r="A696" s="23"/>
      <c r="E696" s="24"/>
      <c r="S696" s="76"/>
    </row>
    <row r="697" spans="1:19">
      <c r="A697" s="23"/>
      <c r="E697" s="24"/>
      <c r="S697" s="76"/>
    </row>
    <row r="698" spans="1:19">
      <c r="A698" s="23"/>
      <c r="E698" s="24"/>
      <c r="S698" s="76"/>
    </row>
    <row r="699" spans="1:19">
      <c r="A699" s="23"/>
      <c r="E699" s="24"/>
      <c r="S699" s="76"/>
    </row>
    <row r="700" spans="1:19">
      <c r="A700" s="23"/>
      <c r="E700" s="24"/>
      <c r="S700" s="76"/>
    </row>
    <row r="701" spans="1:19">
      <c r="A701" s="23"/>
      <c r="E701" s="24"/>
      <c r="S701" s="76"/>
    </row>
    <row r="702" spans="1:19">
      <c r="A702" s="23"/>
      <c r="E702" s="24"/>
      <c r="S702" s="76"/>
    </row>
    <row r="703" spans="1:19">
      <c r="A703" s="23"/>
      <c r="E703" s="24"/>
      <c r="S703" s="76"/>
    </row>
    <row r="704" spans="1:19">
      <c r="A704" s="23"/>
      <c r="E704" s="24"/>
      <c r="S704" s="76"/>
    </row>
    <row r="705" spans="1:19">
      <c r="A705" s="23"/>
      <c r="E705" s="24"/>
      <c r="S705" s="76"/>
    </row>
    <row r="706" spans="1:19">
      <c r="A706" s="23"/>
      <c r="E706" s="24"/>
      <c r="S706" s="76"/>
    </row>
    <row r="707" spans="1:19">
      <c r="A707" s="23"/>
      <c r="E707" s="24"/>
      <c r="S707" s="76"/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2"/>
  <sheetViews>
    <sheetView zoomScale="80" zoomScaleNormal="80" workbookViewId="0">
      <selection activeCell="R706" sqref="A1:XFD1048576"/>
    </sheetView>
  </sheetViews>
  <sheetFormatPr defaultColWidth="8.875" defaultRowHeight="13.5"/>
  <cols>
    <col min="1" max="2" width="9.375" style="12" customWidth="1"/>
    <col min="3" max="3" width="13" style="12" customWidth="1"/>
    <col min="4" max="4" width="20.5" style="12" customWidth="1"/>
    <col min="5" max="5" width="9.375" style="17" customWidth="1"/>
    <col min="6" max="6" width="9.375" style="19" customWidth="1"/>
    <col min="7" max="7" width="9.375" style="22" customWidth="1"/>
    <col min="8" max="8" width="9.375" style="19" customWidth="1"/>
    <col min="9" max="9" width="9.375" style="18" customWidth="1"/>
    <col min="10" max="10" width="9.375" style="17" customWidth="1"/>
    <col min="11" max="13" width="9.375" style="19" customWidth="1"/>
    <col min="14" max="14" width="9.375" style="18" customWidth="1"/>
    <col min="15" max="15" width="13.875" style="12" bestFit="1" customWidth="1"/>
    <col min="16" max="16" width="9" style="57"/>
  </cols>
  <sheetData>
    <row r="1" spans="1:17" ht="14.25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68" t="s">
        <v>15456</v>
      </c>
    </row>
    <row r="2" spans="1:17" ht="14.25" thickTop="1">
      <c r="A2" s="46">
        <v>1</v>
      </c>
      <c r="B2" s="47">
        <v>2262</v>
      </c>
      <c r="C2" s="47" t="s">
        <v>0</v>
      </c>
      <c r="D2" s="47" t="s">
        <v>1</v>
      </c>
      <c r="E2" s="48" t="s">
        <v>327</v>
      </c>
      <c r="F2" s="49" t="str">
        <f>LEFT(E2,MIN(FIND({0,1,2,3,4,5,6,7,8,9},ASC(E2)&amp;1234567890))-1)</f>
        <v>Be</v>
      </c>
      <c r="G2" s="49">
        <f t="shared" ref="G2:G65" si="0">IF(SUBSTITUTE(E2,F2,"")="",1,SUBSTITUTE(E2,F2,""))*1</f>
        <v>1</v>
      </c>
      <c r="H2" s="49">
        <f>VLOOKUP(F2,Table!$A$2:$C$121,2,0)</f>
        <v>2</v>
      </c>
      <c r="I2" s="50">
        <f>VLOOKUP(F2,Table!$A$2:$C$121,3,0)</f>
        <v>2</v>
      </c>
      <c r="J2" s="48" t="s">
        <v>30</v>
      </c>
      <c r="K2" s="49" t="str">
        <f>LEFT(J2,MIN(FIND({0,1,2,3,4,5,6,7,8,9},ASC(J2)&amp;1234567890))-1)</f>
        <v>P</v>
      </c>
      <c r="L2" s="49">
        <f t="shared" ref="L2:L65" si="1">IF(SUBSTITUTE(J2,K2,"")="",1,SUBSTITUTE(J2,K2,""))*1</f>
        <v>2</v>
      </c>
      <c r="M2" s="49">
        <f>VLOOKUP(K2,Table!$A$2:$C$121,2,0)</f>
        <v>15</v>
      </c>
      <c r="N2" s="50">
        <f>VLOOKUP(K2,Table!$A$2:$C$121,3,0)</f>
        <v>3</v>
      </c>
      <c r="O2" s="47" t="str">
        <f>VLOOKUP(A2,Table!$U$1:$V$230,2,0)</f>
        <v>Triclinic</v>
      </c>
      <c r="P2" s="70"/>
      <c r="Q2" s="63"/>
    </row>
    <row r="3" spans="1:17">
      <c r="A3" s="52">
        <v>1</v>
      </c>
      <c r="B3" s="53">
        <v>1440</v>
      </c>
      <c r="C3" s="53" t="s">
        <v>2</v>
      </c>
      <c r="D3" s="53" t="s">
        <v>3</v>
      </c>
      <c r="E3" s="54" t="s">
        <v>31</v>
      </c>
      <c r="F3" s="55" t="str">
        <f>LEFT(E3,MIN(FIND({0,1,2,3,4,5,6,7,8,9},ASC(E3)&amp;1234567890))-1)</f>
        <v>Si</v>
      </c>
      <c r="G3" s="55">
        <f t="shared" si="0"/>
        <v>1</v>
      </c>
      <c r="H3" s="55">
        <f>VLOOKUP(F3,Table!$A$2:$C$121,2,0)</f>
        <v>14</v>
      </c>
      <c r="I3" s="56">
        <f>VLOOKUP(F3,Table!$A$2:$C$121,3,0)</f>
        <v>3</v>
      </c>
      <c r="J3" s="54" t="s">
        <v>32</v>
      </c>
      <c r="K3" s="55" t="str">
        <f>LEFT(J3,MIN(FIND({0,1,2,3,4,5,6,7,8,9},ASC(J3)&amp;1234567890))-1)</f>
        <v>O</v>
      </c>
      <c r="L3" s="55">
        <f t="shared" si="1"/>
        <v>2</v>
      </c>
      <c r="M3" s="55">
        <f>VLOOKUP(K3,Table!$A$2:$C$121,2,0)</f>
        <v>16</v>
      </c>
      <c r="N3" s="56">
        <f>VLOOKUP(K3,Table!$A$2:$C$121,3,0)</f>
        <v>2</v>
      </c>
      <c r="O3" s="53" t="str">
        <f>VLOOKUP(A3,Table!$U$1:$V$230,2,0)</f>
        <v>Triclinic</v>
      </c>
      <c r="P3" s="70"/>
      <c r="Q3" s="63"/>
    </row>
    <row r="4" spans="1:17">
      <c r="A4" s="52">
        <v>1</v>
      </c>
      <c r="B4" s="53">
        <v>10422</v>
      </c>
      <c r="C4" s="53" t="s">
        <v>0</v>
      </c>
      <c r="D4" s="53" t="s">
        <v>4</v>
      </c>
      <c r="E4" s="54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4" t="s">
        <v>34</v>
      </c>
      <c r="K4" s="55" t="str">
        <f>LEFT(J4,MIN(FIND({0,1,2,3,4,5,6,7,8,9},ASC(J4)&amp;1234567890))-1)</f>
        <v>S</v>
      </c>
      <c r="L4" s="55">
        <f t="shared" si="1"/>
        <v>2</v>
      </c>
      <c r="M4" s="55">
        <f>VLOOKUP(K4,Table!$A$2:$C$121,2,0)</f>
        <v>16</v>
      </c>
      <c r="N4" s="56">
        <f>VLOOKUP(K4,Table!$A$2:$C$121,3,0)</f>
        <v>3</v>
      </c>
      <c r="O4" s="53" t="str">
        <f>VLOOKUP(A4,Table!$U$1:$V$230,2,0)</f>
        <v>Triclinic</v>
      </c>
      <c r="P4" s="70"/>
      <c r="Q4" s="63"/>
    </row>
    <row r="5" spans="1:17">
      <c r="A5" s="52">
        <v>1</v>
      </c>
      <c r="B5" s="53">
        <v>23594</v>
      </c>
      <c r="C5" s="53" t="s">
        <v>0</v>
      </c>
      <c r="D5" s="53" t="s">
        <v>5</v>
      </c>
      <c r="E5" s="54" t="s">
        <v>35</v>
      </c>
      <c r="F5" s="55" t="str">
        <f>LEFT(E5,MIN(FIND({0,1,2,3,4,5,6,7,8,9},ASC(E5)&amp;1234567890))-1)</f>
        <v>Au</v>
      </c>
      <c r="G5" s="55">
        <f t="shared" si="0"/>
        <v>2</v>
      </c>
      <c r="H5" s="55">
        <f>VLOOKUP(F5,Table!$A$2:$C$121,2,0)</f>
        <v>11</v>
      </c>
      <c r="I5" s="56">
        <f>VLOOKUP(F5,Table!$A$2:$C$121,3,0)</f>
        <v>6</v>
      </c>
      <c r="J5" s="54" t="s">
        <v>36</v>
      </c>
      <c r="K5" s="55" t="str">
        <f>LEFT(J5,MIN(FIND({0,1,2,3,4,5,6,7,8,9},ASC(J5)&amp;1234567890))-1)</f>
        <v>Te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5</v>
      </c>
      <c r="O5" s="53" t="str">
        <f>VLOOKUP(A5,Table!$U$1:$V$230,2,0)</f>
        <v>Triclinic</v>
      </c>
      <c r="P5" s="70"/>
      <c r="Q5" s="63"/>
    </row>
    <row r="6" spans="1:17">
      <c r="A6" s="52">
        <v>1</v>
      </c>
      <c r="B6" s="53">
        <v>80966</v>
      </c>
      <c r="C6" s="53" t="s">
        <v>0</v>
      </c>
      <c r="D6" s="53" t="s">
        <v>6</v>
      </c>
      <c r="E6" s="54" t="s">
        <v>37</v>
      </c>
      <c r="F6" s="55" t="str">
        <f>LEFT(E6,MIN(FIND({0,1,2,3,4,5,6,7,8,9},ASC(E6)&amp;1234567890))-1)</f>
        <v>Re</v>
      </c>
      <c r="G6" s="55">
        <f t="shared" si="0"/>
        <v>1</v>
      </c>
      <c r="H6" s="55">
        <f>VLOOKUP(F6,Table!$A$2:$C$121,2,0)</f>
        <v>7</v>
      </c>
      <c r="I6" s="56">
        <f>VLOOKUP(F6,Table!$A$2:$C$121,3,0)</f>
        <v>6</v>
      </c>
      <c r="J6" s="54" t="s">
        <v>38</v>
      </c>
      <c r="K6" s="55" t="str">
        <f>LEFT(J6,MIN(FIND({0,1,2,3,4,5,6,7,8,9},ASC(J6)&amp;1234567890))-1)</f>
        <v>Si</v>
      </c>
      <c r="L6" s="55">
        <f t="shared" si="1"/>
        <v>1.75</v>
      </c>
      <c r="M6" s="55">
        <f>VLOOKUP(K6,Table!$A$2:$C$121,2,0)</f>
        <v>14</v>
      </c>
      <c r="N6" s="56">
        <f>VLOOKUP(K6,Table!$A$2:$C$121,3,0)</f>
        <v>3</v>
      </c>
      <c r="O6" s="53" t="str">
        <f>VLOOKUP(A6,Table!$U$1:$V$230,2,0)</f>
        <v>Triclinic</v>
      </c>
      <c r="P6" s="70"/>
      <c r="Q6" s="63"/>
    </row>
    <row r="7" spans="1:17">
      <c r="A7" s="52">
        <v>1</v>
      </c>
      <c r="B7" s="53">
        <v>87183</v>
      </c>
      <c r="C7" s="53" t="s">
        <v>0</v>
      </c>
      <c r="D7" s="53" t="s">
        <v>8</v>
      </c>
      <c r="E7" s="54" t="s">
        <v>39</v>
      </c>
      <c r="F7" s="55" t="str">
        <f>LEFT(E7,MIN(FIND({0,1,2,3,4,5,6,7,8,9},ASC(E7)&amp;1234567890))-1)</f>
        <v>K</v>
      </c>
      <c r="G7" s="55">
        <f t="shared" si="0"/>
        <v>1</v>
      </c>
      <c r="H7" s="55">
        <f>VLOOKUP(F7,Table!$A$2:$C$121,2,0)</f>
        <v>1</v>
      </c>
      <c r="I7" s="56">
        <f>VLOOKUP(F7,Table!$A$2:$C$121,3,0)</f>
        <v>4</v>
      </c>
      <c r="J7" s="54" t="s">
        <v>32</v>
      </c>
      <c r="K7" s="55" t="str">
        <f>LEFT(J7,MIN(FIND({0,1,2,3,4,5,6,7,8,9},ASC(J7)&amp;1234567890))-1)</f>
        <v>O</v>
      </c>
      <c r="L7" s="55">
        <f t="shared" si="1"/>
        <v>2</v>
      </c>
      <c r="M7" s="55">
        <f>VLOOKUP(K7,Table!$A$2:$C$121,2,0)</f>
        <v>16</v>
      </c>
      <c r="N7" s="56">
        <f>VLOOKUP(K7,Table!$A$2:$C$121,3,0)</f>
        <v>2</v>
      </c>
      <c r="O7" s="53" t="str">
        <f>VLOOKUP(A7,Table!$U$1:$V$230,2,0)</f>
        <v>Triclinic</v>
      </c>
      <c r="P7" s="70"/>
      <c r="Q7" s="51"/>
    </row>
    <row r="8" spans="1:17">
      <c r="A8" s="52">
        <v>1</v>
      </c>
      <c r="B8" s="53">
        <v>56383</v>
      </c>
      <c r="C8" s="53" t="s">
        <v>0</v>
      </c>
      <c r="D8" s="53" t="s">
        <v>9</v>
      </c>
      <c r="E8" s="54" t="s">
        <v>40</v>
      </c>
      <c r="F8" s="55" t="str">
        <f>LEFT(E8,MIN(FIND({0,1,2,3,4,5,6,7,8,9},ASC(E8)&amp;1234567890))-1)</f>
        <v>Au</v>
      </c>
      <c r="G8" s="55">
        <f t="shared" si="0"/>
        <v>1.89</v>
      </c>
      <c r="H8" s="55">
        <f>VLOOKUP(F8,Table!$A$2:$C$121,2,0)</f>
        <v>11</v>
      </c>
      <c r="I8" s="56">
        <f>VLOOKUP(F8,Table!$A$2:$C$121,3,0)</f>
        <v>6</v>
      </c>
      <c r="J8" s="54" t="s">
        <v>41</v>
      </c>
      <c r="K8" s="55" t="str">
        <f>LEFT(J8,MIN(FIND({0,1,2,3,4,5,6,7,8,9},ASC(J8)&amp;1234567890))-1)</f>
        <v>Te</v>
      </c>
      <c r="L8" s="55">
        <f t="shared" si="1"/>
        <v>2.95</v>
      </c>
      <c r="M8" s="55">
        <f>VLOOKUP(K8,Table!$A$2:$C$121,2,0)</f>
        <v>16</v>
      </c>
      <c r="N8" s="56">
        <f>VLOOKUP(K8,Table!$A$2:$C$121,3,0)</f>
        <v>5</v>
      </c>
      <c r="O8" s="53" t="str">
        <f>VLOOKUP(A8,Table!$U$1:$V$230,2,0)</f>
        <v>Triclinic</v>
      </c>
      <c r="P8" s="70"/>
      <c r="Q8" s="63"/>
    </row>
    <row r="9" spans="1:17">
      <c r="A9" s="52">
        <v>1</v>
      </c>
      <c r="B9" s="53">
        <v>56912</v>
      </c>
      <c r="C9" s="53" t="s">
        <v>0</v>
      </c>
      <c r="D9" s="53" t="s">
        <v>10</v>
      </c>
      <c r="E9" s="54" t="s">
        <v>42</v>
      </c>
      <c r="F9" s="55" t="str">
        <f>LEFT(E9,MIN(FIND({0,1,2,3,4,5,6,7,8,9},ASC(E9)&amp;1234567890))-1)</f>
        <v>C</v>
      </c>
      <c r="G9" s="55">
        <f t="shared" si="0"/>
        <v>20</v>
      </c>
      <c r="H9" s="55">
        <f>VLOOKUP(F9,Table!$A$2:$C$121,2,0)</f>
        <v>14</v>
      </c>
      <c r="I9" s="56">
        <f>VLOOKUP(F9,Table!$A$2:$C$121,3,0)</f>
        <v>2</v>
      </c>
      <c r="J9" s="54" t="s">
        <v>43</v>
      </c>
      <c r="K9" s="55" t="str">
        <f>LEFT(J9,MIN(FIND({0,1,2,3,4,5,6,7,8,9},ASC(J9)&amp;1234567890))-1)</f>
        <v>H</v>
      </c>
      <c r="L9" s="55">
        <f t="shared" si="1"/>
        <v>34</v>
      </c>
      <c r="M9" s="55">
        <f>VLOOKUP(K9,Table!$A$2:$C$121,2,0)</f>
        <v>1</v>
      </c>
      <c r="N9" s="56">
        <f>VLOOKUP(K9,Table!$A$2:$C$121,3,0)</f>
        <v>1</v>
      </c>
      <c r="O9" s="53" t="str">
        <f>VLOOKUP(A9,Table!$U$1:$V$230,2,0)</f>
        <v>Triclinic</v>
      </c>
      <c r="P9" s="70"/>
      <c r="Q9" s="51"/>
    </row>
    <row r="10" spans="1:17">
      <c r="A10" s="52">
        <v>1</v>
      </c>
      <c r="B10" s="53">
        <v>58908</v>
      </c>
      <c r="C10" s="53" t="s">
        <v>0</v>
      </c>
      <c r="D10" s="53" t="s">
        <v>11</v>
      </c>
      <c r="E10" s="54" t="s">
        <v>44</v>
      </c>
      <c r="F10" s="55" t="str">
        <f>LEFT(E10,MIN(FIND({0,1,2,3,4,5,6,7,8,9},ASC(E10)&amp;1234567890))-1)</f>
        <v>Ca</v>
      </c>
      <c r="G10" s="55">
        <f t="shared" si="0"/>
        <v>8</v>
      </c>
      <c r="H10" s="55">
        <f>VLOOKUP(F10,Table!$A$2:$C$121,2,0)</f>
        <v>2</v>
      </c>
      <c r="I10" s="56">
        <f>VLOOKUP(F10,Table!$A$2:$C$121,3,0)</f>
        <v>4</v>
      </c>
      <c r="J10" s="54" t="s">
        <v>45</v>
      </c>
      <c r="K10" s="55" t="str">
        <f>LEFT(J10,MIN(FIND({0,1,2,3,4,5,6,7,8,9},ASC(J10)&amp;1234567890))-1)</f>
        <v>In</v>
      </c>
      <c r="L10" s="55">
        <f t="shared" si="1"/>
        <v>3</v>
      </c>
      <c r="M10" s="55">
        <f>VLOOKUP(K10,Table!$A$2:$C$121,2,0)</f>
        <v>13</v>
      </c>
      <c r="N10" s="56">
        <f>VLOOKUP(K10,Table!$A$2:$C$121,3,0)</f>
        <v>5</v>
      </c>
      <c r="O10" s="53" t="str">
        <f>VLOOKUP(A10,Table!$U$1:$V$230,2,0)</f>
        <v>Triclinic</v>
      </c>
      <c r="P10" s="70"/>
      <c r="Q10" s="63"/>
    </row>
    <row r="11" spans="1:17">
      <c r="A11" s="52">
        <v>1</v>
      </c>
      <c r="B11" s="53">
        <v>73092</v>
      </c>
      <c r="C11" s="53" t="s">
        <v>7</v>
      </c>
      <c r="D11" s="53" t="s">
        <v>12</v>
      </c>
      <c r="E11" s="54" t="s">
        <v>46</v>
      </c>
      <c r="F11" s="55" t="str">
        <f>LEFT(E11,MIN(FIND({0,1,2,3,4,5,6,7,8,9},ASC(E11)&amp;1234567890))-1)</f>
        <v>La</v>
      </c>
      <c r="G11" s="55">
        <f t="shared" si="0"/>
        <v>1</v>
      </c>
      <c r="H11" s="55">
        <f>VLOOKUP(F11,Table!$A$2:$C$121,2,0)</f>
        <v>3</v>
      </c>
      <c r="I11" s="56">
        <f>VLOOKUP(F11,Table!$A$2:$C$121,3,0)</f>
        <v>6</v>
      </c>
      <c r="J11" s="54" t="s">
        <v>47</v>
      </c>
      <c r="K11" s="55" t="str">
        <f>LEFT(J11,MIN(FIND({0,1,2,3,4,5,6,7,8,9},ASC(J11)&amp;1234567890))-1)</f>
        <v>Se</v>
      </c>
      <c r="L11" s="55">
        <f t="shared" si="1"/>
        <v>1</v>
      </c>
      <c r="M11" s="55">
        <f>VLOOKUP(K11,Table!$A$2:$C$121,2,0)</f>
        <v>16</v>
      </c>
      <c r="N11" s="56">
        <f>VLOOKUP(K11,Table!$A$2:$C$121,3,0)</f>
        <v>4</v>
      </c>
      <c r="O11" s="53" t="str">
        <f>VLOOKUP(A11,Table!$U$1:$V$230,2,0)</f>
        <v>Triclinic</v>
      </c>
      <c r="P11" s="70"/>
      <c r="Q11" s="63"/>
    </row>
    <row r="12" spans="1:17">
      <c r="A12" s="52">
        <v>1</v>
      </c>
      <c r="B12" s="53">
        <v>96968</v>
      </c>
      <c r="C12" s="53" t="s">
        <v>0</v>
      </c>
      <c r="D12" s="53" t="s">
        <v>13</v>
      </c>
      <c r="E12" s="54" t="s">
        <v>48</v>
      </c>
      <c r="F12" s="55" t="str">
        <f>LEFT(E12,MIN(FIND({0,1,2,3,4,5,6,7,8,9},ASC(E12)&amp;1234567890))-1)</f>
        <v>Eu</v>
      </c>
      <c r="G12" s="55">
        <f t="shared" si="0"/>
        <v>2.73</v>
      </c>
      <c r="H12" s="55">
        <f>VLOOKUP(F12,Table!$A$2:$C$121,2,0)</f>
        <v>3</v>
      </c>
      <c r="I12" s="56">
        <f>VLOOKUP(F12,Table!$A$2:$C$121,3,0)</f>
        <v>6</v>
      </c>
      <c r="J12" s="54" t="s">
        <v>49</v>
      </c>
      <c r="K12" s="55" t="str">
        <f>LEFT(J12,MIN(FIND({0,1,2,3,4,5,6,7,8,9},ASC(J12)&amp;1234567890))-1)</f>
        <v>C</v>
      </c>
      <c r="L12" s="55">
        <f t="shared" si="1"/>
        <v>70</v>
      </c>
      <c r="M12" s="55">
        <f>VLOOKUP(K12,Table!$A$2:$C$121,2,0)</f>
        <v>14</v>
      </c>
      <c r="N12" s="56">
        <f>VLOOKUP(K12,Table!$A$2:$C$121,3,0)</f>
        <v>2</v>
      </c>
      <c r="O12" s="53" t="str">
        <f>VLOOKUP(A12,Table!$U$1:$V$230,2,0)</f>
        <v>Triclinic</v>
      </c>
      <c r="P12" s="70"/>
      <c r="Q12" s="63"/>
    </row>
    <row r="13" spans="1:17">
      <c r="A13" s="52">
        <v>1</v>
      </c>
      <c r="B13" s="53">
        <v>97008</v>
      </c>
      <c r="C13" s="53" t="s">
        <v>0</v>
      </c>
      <c r="D13" s="53" t="s">
        <v>14</v>
      </c>
      <c r="E13" s="54" t="s">
        <v>50</v>
      </c>
      <c r="F13" s="55" t="str">
        <f>LEFT(E13,MIN(FIND({0,1,2,3,4,5,6,7,8,9},ASC(E13)&amp;1234567890))-1)</f>
        <v>Ti</v>
      </c>
      <c r="G13" s="55">
        <f t="shared" si="0"/>
        <v>1</v>
      </c>
      <c r="H13" s="55">
        <f>VLOOKUP(F13,Table!$A$2:$C$121,2,0)</f>
        <v>4</v>
      </c>
      <c r="I13" s="56">
        <f>VLOOKUP(F13,Table!$A$2:$C$121,3,0)</f>
        <v>4</v>
      </c>
      <c r="J13" s="54" t="s">
        <v>32</v>
      </c>
      <c r="K13" s="55" t="str">
        <f>LEFT(J13,MIN(FIND({0,1,2,3,4,5,6,7,8,9},ASC(J13)&amp;1234567890))-1)</f>
        <v>O</v>
      </c>
      <c r="L13" s="55">
        <f t="shared" si="1"/>
        <v>2</v>
      </c>
      <c r="M13" s="55">
        <f>VLOOKUP(K13,Table!$A$2:$C$121,2,0)</f>
        <v>16</v>
      </c>
      <c r="N13" s="56">
        <f>VLOOKUP(K13,Table!$A$2:$C$121,3,0)</f>
        <v>2</v>
      </c>
      <c r="O13" s="53" t="str">
        <f>VLOOKUP(A13,Table!$U$1:$V$230,2,0)</f>
        <v>Triclinic</v>
      </c>
      <c r="P13" s="70"/>
      <c r="Q13" s="63"/>
    </row>
    <row r="14" spans="1:17">
      <c r="A14" s="52">
        <v>1</v>
      </c>
      <c r="B14" s="53">
        <v>98089</v>
      </c>
      <c r="C14" s="53" t="s">
        <v>0</v>
      </c>
      <c r="D14" s="53" t="s">
        <v>15</v>
      </c>
      <c r="E14" s="54" t="s">
        <v>51</v>
      </c>
      <c r="F14" s="55" t="str">
        <f>LEFT(E14,MIN(FIND({0,1,2,3,4,5,6,7,8,9},ASC(E14)&amp;1234567890))-1)</f>
        <v>Sm</v>
      </c>
      <c r="G14" s="55">
        <f t="shared" si="0"/>
        <v>2.78</v>
      </c>
      <c r="H14" s="55">
        <f>VLOOKUP(F14,Table!$A$2:$C$121,2,0)</f>
        <v>3</v>
      </c>
      <c r="I14" s="56">
        <f>VLOOKUP(F14,Table!$A$2:$C$121,3,0)</f>
        <v>6</v>
      </c>
      <c r="J14" s="54" t="s">
        <v>49</v>
      </c>
      <c r="K14" s="55" t="str">
        <f>LEFT(J14,MIN(FIND({0,1,2,3,4,5,6,7,8,9},ASC(J14)&amp;1234567890))-1)</f>
        <v>C</v>
      </c>
      <c r="L14" s="55">
        <f t="shared" si="1"/>
        <v>70</v>
      </c>
      <c r="M14" s="55">
        <f>VLOOKUP(K14,Table!$A$2:$C$121,2,0)</f>
        <v>14</v>
      </c>
      <c r="N14" s="56">
        <f>VLOOKUP(K14,Table!$A$2:$C$121,3,0)</f>
        <v>2</v>
      </c>
      <c r="O14" s="53" t="str">
        <f>VLOOKUP(A14,Table!$U$1:$V$230,2,0)</f>
        <v>Triclinic</v>
      </c>
      <c r="P14" s="70"/>
      <c r="Q14" s="63"/>
    </row>
    <row r="15" spans="1:17">
      <c r="A15" s="52">
        <v>1</v>
      </c>
      <c r="B15" s="53">
        <v>57447</v>
      </c>
      <c r="C15" s="53" t="s">
        <v>0</v>
      </c>
      <c r="D15" s="53" t="s">
        <v>16</v>
      </c>
      <c r="E15" s="54" t="s">
        <v>52</v>
      </c>
      <c r="F15" s="55" t="str">
        <f>LEFT(E15,MIN(FIND({0,1,2,3,4,5,6,7,8,9},ASC(E15)&amp;1234567890))-1)</f>
        <v>Tb</v>
      </c>
      <c r="G15" s="55">
        <f t="shared" si="0"/>
        <v>6</v>
      </c>
      <c r="H15" s="55">
        <f>VLOOKUP(F15,Table!$A$2:$C$121,2,0)</f>
        <v>3</v>
      </c>
      <c r="I15" s="56">
        <f>VLOOKUP(F15,Table!$A$2:$C$121,3,0)</f>
        <v>6</v>
      </c>
      <c r="J15" s="54" t="s">
        <v>53</v>
      </c>
      <c r="K15" s="55" t="str">
        <f>LEFT(J15,MIN(FIND({0,1,2,3,4,5,6,7,8,9},ASC(J15)&amp;1234567890))-1)</f>
        <v>O</v>
      </c>
      <c r="L15" s="55">
        <f t="shared" si="1"/>
        <v>11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Triclinic</v>
      </c>
      <c r="P15" s="70"/>
      <c r="Q15" s="63"/>
    </row>
    <row r="16" spans="1:17">
      <c r="A16" s="52">
        <v>1</v>
      </c>
      <c r="B16" s="53">
        <v>612154</v>
      </c>
      <c r="C16" s="53" t="s">
        <v>0</v>
      </c>
      <c r="D16" s="53" t="s">
        <v>17</v>
      </c>
      <c r="E16" s="54" t="s">
        <v>54</v>
      </c>
      <c r="F16" s="55" t="str">
        <f>LEFT(E16,MIN(FIND({0,1,2,3,4,5,6,7,8,9},ASC(E16)&amp;1234567890))-1)</f>
        <v>Au</v>
      </c>
      <c r="G16" s="55">
        <f t="shared" si="0"/>
        <v>5</v>
      </c>
      <c r="H16" s="55">
        <f>VLOOKUP(F16,Table!$A$2:$C$121,2,0)</f>
        <v>11</v>
      </c>
      <c r="I16" s="56">
        <f>VLOOKUP(F16,Table!$A$2:$C$121,3,0)</f>
        <v>6</v>
      </c>
      <c r="J16" s="54" t="s">
        <v>55</v>
      </c>
      <c r="K16" s="55" t="str">
        <f>LEFT(J16,MIN(FIND({0,1,2,3,4,5,6,7,8,9},ASC(J16)&amp;1234567890))-1)</f>
        <v>Mn</v>
      </c>
      <c r="L16" s="55">
        <f t="shared" si="1"/>
        <v>2</v>
      </c>
      <c r="M16" s="55">
        <f>VLOOKUP(K16,Table!$A$2:$C$121,2,0)</f>
        <v>7</v>
      </c>
      <c r="N16" s="56">
        <f>VLOOKUP(K16,Table!$A$2:$C$121,3,0)</f>
        <v>4</v>
      </c>
      <c r="O16" s="53" t="str">
        <f>VLOOKUP(A16,Table!$U$1:$V$230,2,0)</f>
        <v>Triclinic</v>
      </c>
      <c r="P16" s="70"/>
      <c r="Q16" s="63"/>
    </row>
    <row r="17" spans="1:17">
      <c r="A17" s="52">
        <v>1</v>
      </c>
      <c r="B17" s="53">
        <v>653560</v>
      </c>
      <c r="C17" s="53" t="s">
        <v>0</v>
      </c>
      <c r="D17" s="53" t="s">
        <v>18</v>
      </c>
      <c r="E17" s="54" t="s">
        <v>56</v>
      </c>
      <c r="F17" s="55" t="str">
        <f>LEFT(E17,MIN(FIND({0,1,2,3,4,5,6,7,8,9},ASC(E17)&amp;1234567890))-1)</f>
        <v>Ti</v>
      </c>
      <c r="G17" s="55">
        <f t="shared" si="0"/>
        <v>5</v>
      </c>
      <c r="H17" s="55">
        <f>VLOOKUP(F17,Table!$A$2:$C$121,2,0)</f>
        <v>4</v>
      </c>
      <c r="I17" s="56">
        <f>VLOOKUP(F17,Table!$A$2:$C$121,3,0)</f>
        <v>4</v>
      </c>
      <c r="J17" s="54" t="s">
        <v>15457</v>
      </c>
      <c r="K17" s="55" t="str">
        <f>LEFT(J17,MIN(FIND({0,1,2,3,4,5,6,7,8,9},ASC(J17)&amp;1234567890))-1)</f>
        <v>O</v>
      </c>
      <c r="L17" s="55">
        <f t="shared" si="1"/>
        <v>9</v>
      </c>
      <c r="M17" s="55">
        <f>VLOOKUP(K17,Table!$A$2:$C$121,2,0)</f>
        <v>16</v>
      </c>
      <c r="N17" s="56">
        <f>VLOOKUP(K17,Table!$A$2:$C$121,3,0)</f>
        <v>2</v>
      </c>
      <c r="O17" s="53" t="str">
        <f>VLOOKUP(A17,Table!$U$1:$V$230,2,0)</f>
        <v>Triclinic</v>
      </c>
      <c r="P17" s="70"/>
      <c r="Q17" s="63"/>
    </row>
    <row r="18" spans="1:17">
      <c r="A18" s="52">
        <v>1</v>
      </c>
      <c r="B18" s="53">
        <v>173014</v>
      </c>
      <c r="C18" s="53" t="s">
        <v>0</v>
      </c>
      <c r="D18" s="53" t="s">
        <v>19</v>
      </c>
      <c r="E18" s="54" t="s">
        <v>58</v>
      </c>
      <c r="F18" s="55" t="str">
        <f>LEFT(E18,MIN(FIND({0,1,2,3,4,5,6,7,8,9},ASC(E18)&amp;1234567890))-1)</f>
        <v>Al</v>
      </c>
      <c r="G18" s="55">
        <f t="shared" si="0"/>
        <v>2</v>
      </c>
      <c r="H18" s="55">
        <f>VLOOKUP(F18,Table!$A$2:$C$121,2,0)</f>
        <v>13</v>
      </c>
      <c r="I18" s="56">
        <f>VLOOKUP(F18,Table!$A$2:$C$121,3,0)</f>
        <v>3</v>
      </c>
      <c r="J18" s="54" t="s">
        <v>59</v>
      </c>
      <c r="K18" s="55" t="str">
        <f>LEFT(J18,MIN(FIND({0,1,2,3,4,5,6,7,8,9},ASC(J18)&amp;1234567890))-1)</f>
        <v>O</v>
      </c>
      <c r="L18" s="55">
        <f t="shared" si="1"/>
        <v>3</v>
      </c>
      <c r="M18" s="55">
        <f>VLOOKUP(K18,Table!$A$2:$C$121,2,0)</f>
        <v>16</v>
      </c>
      <c r="N18" s="56">
        <f>VLOOKUP(K18,Table!$A$2:$C$121,3,0)</f>
        <v>2</v>
      </c>
      <c r="O18" s="53" t="str">
        <f>VLOOKUP(A18,Table!$U$1:$V$230,2,0)</f>
        <v>Triclinic</v>
      </c>
      <c r="P18" s="70"/>
      <c r="Q18" s="63"/>
    </row>
    <row r="19" spans="1:17">
      <c r="A19" s="52">
        <v>1</v>
      </c>
      <c r="B19" s="53">
        <v>173430</v>
      </c>
      <c r="C19" s="53" t="s">
        <v>0</v>
      </c>
      <c r="D19" s="53" t="s">
        <v>20</v>
      </c>
      <c r="E19" s="54" t="s">
        <v>60</v>
      </c>
      <c r="F19" s="55" t="str">
        <f>LEFT(E19,MIN(FIND({0,1,2,3,4,5,6,7,8,9},ASC(E19)&amp;1234567890))-1)</f>
        <v>Sm</v>
      </c>
      <c r="G19" s="55">
        <f t="shared" si="0"/>
        <v>2</v>
      </c>
      <c r="H19" s="55">
        <f>VLOOKUP(F19,Table!$A$2:$C$121,2,0)</f>
        <v>3</v>
      </c>
      <c r="I19" s="56">
        <f>VLOOKUP(F19,Table!$A$2:$C$121,3,0)</f>
        <v>6</v>
      </c>
      <c r="J19" s="54" t="s">
        <v>61</v>
      </c>
      <c r="K19" s="55" t="str">
        <f>LEFT(J19,MIN(FIND({0,1,2,3,4,5,6,7,8,9},ASC(J19)&amp;1234567890))-1)</f>
        <v>Te</v>
      </c>
      <c r="L19" s="55">
        <f t="shared" si="1"/>
        <v>4.9000000000000004</v>
      </c>
      <c r="M19" s="55">
        <f>VLOOKUP(K19,Table!$A$2:$C$121,2,0)</f>
        <v>16</v>
      </c>
      <c r="N19" s="56">
        <f>VLOOKUP(K19,Table!$A$2:$C$121,3,0)</f>
        <v>5</v>
      </c>
      <c r="O19" s="53" t="str">
        <f>VLOOKUP(A19,Table!$U$1:$V$230,2,0)</f>
        <v>Triclinic</v>
      </c>
      <c r="P19" s="70"/>
      <c r="Q19" s="63"/>
    </row>
    <row r="20" spans="1:17">
      <c r="A20" s="52">
        <v>1</v>
      </c>
      <c r="B20" s="53">
        <v>290279</v>
      </c>
      <c r="C20" s="53" t="s">
        <v>0</v>
      </c>
      <c r="D20" s="53" t="s">
        <v>21</v>
      </c>
      <c r="E20" s="54" t="s">
        <v>62</v>
      </c>
      <c r="F20" s="55" t="str">
        <f>LEFT(E20,MIN(FIND({0,1,2,3,4,5,6,7,8,9},ASC(E20)&amp;1234567890))-1)</f>
        <v>Cu</v>
      </c>
      <c r="G20" s="55">
        <f t="shared" si="0"/>
        <v>46</v>
      </c>
      <c r="H20" s="55">
        <f>VLOOKUP(F20,Table!$A$2:$C$121,2,0)</f>
        <v>11</v>
      </c>
      <c r="I20" s="56">
        <f>VLOOKUP(F20,Table!$A$2:$C$121,3,0)</f>
        <v>4</v>
      </c>
      <c r="J20" s="54" t="s">
        <v>63</v>
      </c>
      <c r="K20" s="55" t="str">
        <f>LEFT(J20,MIN(FIND({0,1,2,3,4,5,6,7,8,9},ASC(J20)&amp;1234567890))-1)</f>
        <v>Sn</v>
      </c>
      <c r="L20" s="55">
        <f t="shared" si="1"/>
        <v>37</v>
      </c>
      <c r="M20" s="55">
        <f>VLOOKUP(K20,Table!$A$2:$C$121,2,0)</f>
        <v>14</v>
      </c>
      <c r="N20" s="56">
        <f>VLOOKUP(K20,Table!$A$2:$C$121,3,0)</f>
        <v>5</v>
      </c>
      <c r="O20" s="53" t="str">
        <f>VLOOKUP(A20,Table!$U$1:$V$230,2,0)</f>
        <v>Triclinic</v>
      </c>
      <c r="P20" s="70"/>
      <c r="Q20" s="63"/>
    </row>
    <row r="21" spans="1:17">
      <c r="A21" s="52">
        <v>1</v>
      </c>
      <c r="B21" s="53">
        <v>150477</v>
      </c>
      <c r="C21" s="53" t="s">
        <v>0</v>
      </c>
      <c r="D21" s="53" t="s">
        <v>22</v>
      </c>
      <c r="E21" s="54" t="s">
        <v>64</v>
      </c>
      <c r="F21" s="55" t="str">
        <f>LEFT(E21,MIN(FIND({0,1,2,3,4,5,6,7,8,9},ASC(E21)&amp;1234567890))-1)</f>
        <v>Fe</v>
      </c>
      <c r="G21" s="55">
        <f t="shared" si="0"/>
        <v>7</v>
      </c>
      <c r="H21" s="55">
        <f>VLOOKUP(F21,Table!$A$2:$C$121,2,0)</f>
        <v>8</v>
      </c>
      <c r="I21" s="56">
        <f>VLOOKUP(F21,Table!$A$2:$C$121,3,0)</f>
        <v>4</v>
      </c>
      <c r="J21" s="54" t="s">
        <v>65</v>
      </c>
      <c r="K21" s="55" t="str">
        <f>LEFT(J21,MIN(FIND({0,1,2,3,4,5,6,7,8,9},ASC(J21)&amp;1234567890))-1)</f>
        <v>Al</v>
      </c>
      <c r="L21" s="55">
        <f t="shared" si="1"/>
        <v>11</v>
      </c>
      <c r="M21" s="55">
        <f>VLOOKUP(K21,Table!$A$2:$C$121,2,0)</f>
        <v>13</v>
      </c>
      <c r="N21" s="56">
        <f>VLOOKUP(K21,Table!$A$2:$C$121,3,0)</f>
        <v>3</v>
      </c>
      <c r="O21" s="53" t="str">
        <f>VLOOKUP(A21,Table!$U$1:$V$230,2,0)</f>
        <v>Triclinic</v>
      </c>
      <c r="P21" s="70"/>
      <c r="Q21" s="63"/>
    </row>
    <row r="22" spans="1:17">
      <c r="A22" s="52">
        <v>1</v>
      </c>
      <c r="B22" s="53">
        <v>150627</v>
      </c>
      <c r="C22" s="53" t="s">
        <v>0</v>
      </c>
      <c r="D22" s="53" t="s">
        <v>23</v>
      </c>
      <c r="E22" s="54" t="s">
        <v>50</v>
      </c>
      <c r="F22" s="55" t="str">
        <f>LEFT(E22,MIN(FIND({0,1,2,3,4,5,6,7,8,9},ASC(E22)&amp;1234567890))-1)</f>
        <v>Ti</v>
      </c>
      <c r="G22" s="55">
        <f t="shared" si="0"/>
        <v>1</v>
      </c>
      <c r="H22" s="55">
        <f>VLOOKUP(F22,Table!$A$2:$C$121,2,0)</f>
        <v>4</v>
      </c>
      <c r="I22" s="56">
        <f>VLOOKUP(F22,Table!$A$2:$C$121,3,0)</f>
        <v>4</v>
      </c>
      <c r="J22" s="54" t="s">
        <v>66</v>
      </c>
      <c r="K22" s="55" t="str">
        <f>LEFT(J22,MIN(FIND({0,1,2,3,4,5,6,7,8,9},ASC(J22)&amp;1234567890))-1)</f>
        <v>Ni</v>
      </c>
      <c r="L22" s="55">
        <f t="shared" si="1"/>
        <v>1</v>
      </c>
      <c r="M22" s="55">
        <f>VLOOKUP(K22,Table!$A$2:$C$121,2,0)</f>
        <v>10</v>
      </c>
      <c r="N22" s="56">
        <f>VLOOKUP(K22,Table!$A$2:$C$121,3,0)</f>
        <v>4</v>
      </c>
      <c r="O22" s="53" t="str">
        <f>VLOOKUP(A22,Table!$U$1:$V$230,2,0)</f>
        <v>Triclinic</v>
      </c>
      <c r="P22" s="70"/>
      <c r="Q22" s="63"/>
    </row>
    <row r="23" spans="1:17">
      <c r="A23" s="52">
        <v>1</v>
      </c>
      <c r="B23" s="53">
        <v>150889</v>
      </c>
      <c r="C23" s="53" t="s">
        <v>0</v>
      </c>
      <c r="D23" s="53" t="s">
        <v>24</v>
      </c>
      <c r="E23" s="54" t="s">
        <v>67</v>
      </c>
      <c r="F23" s="55" t="str">
        <f>LEFT(E23,MIN(FIND({0,1,2,3,4,5,6,7,8,9},ASC(E23)&amp;1234567890))-1)</f>
        <v>Fe</v>
      </c>
      <c r="G23" s="55">
        <f t="shared" si="0"/>
        <v>2</v>
      </c>
      <c r="H23" s="55">
        <f>VLOOKUP(F23,Table!$A$2:$C$121,2,0)</f>
        <v>8</v>
      </c>
      <c r="I23" s="56">
        <f>VLOOKUP(F23,Table!$A$2:$C$121,3,0)</f>
        <v>4</v>
      </c>
      <c r="J23" s="54" t="s">
        <v>68</v>
      </c>
      <c r="K23" s="55" t="str">
        <f>LEFT(J23,MIN(FIND({0,1,2,3,4,5,6,7,8,9},ASC(J23)&amp;1234567890))-1)</f>
        <v>N</v>
      </c>
      <c r="L23" s="55">
        <f t="shared" si="1"/>
        <v>1</v>
      </c>
      <c r="M23" s="55">
        <f>VLOOKUP(K23,Table!$A$2:$C$121,2,0)</f>
        <v>15</v>
      </c>
      <c r="N23" s="56">
        <f>VLOOKUP(K23,Table!$A$2:$C$121,3,0)</f>
        <v>2</v>
      </c>
      <c r="O23" s="53" t="str">
        <f>VLOOKUP(A23,Table!$U$1:$V$230,2,0)</f>
        <v>Triclinic</v>
      </c>
      <c r="P23" s="70"/>
      <c r="Q23" s="63"/>
    </row>
    <row r="24" spans="1:17">
      <c r="A24" s="52">
        <v>1</v>
      </c>
      <c r="B24" s="53">
        <v>151402</v>
      </c>
      <c r="C24" s="53" t="s">
        <v>0</v>
      </c>
      <c r="D24" s="53" t="s">
        <v>25</v>
      </c>
      <c r="E24" s="54" t="s">
        <v>69</v>
      </c>
      <c r="F24" s="55" t="str">
        <f>LEFT(E24,MIN(FIND({0,1,2,3,4,5,6,7,8,9},ASC(E24)&amp;1234567890))-1)</f>
        <v>Mg</v>
      </c>
      <c r="G24" s="55">
        <f t="shared" si="0"/>
        <v>1</v>
      </c>
      <c r="H24" s="55">
        <f>VLOOKUP(F24,Table!$A$2:$C$121,2,0)</f>
        <v>2</v>
      </c>
      <c r="I24" s="56">
        <f>VLOOKUP(F24,Table!$A$2:$C$121,3,0)</f>
        <v>3</v>
      </c>
      <c r="J24" s="54" t="s">
        <v>70</v>
      </c>
      <c r="K24" s="55" t="str">
        <f>LEFT(J24,MIN(FIND({0,1,2,3,4,5,6,7,8,9},ASC(J24)&amp;1234567890))-1)</f>
        <v>Zn</v>
      </c>
      <c r="L24" s="55">
        <f t="shared" si="1"/>
        <v>1</v>
      </c>
      <c r="M24" s="55">
        <f>VLOOKUP(K24,Table!$A$2:$C$121,2,0)</f>
        <v>12</v>
      </c>
      <c r="N24" s="56">
        <f>VLOOKUP(K24,Table!$A$2:$C$121,3,0)</f>
        <v>4</v>
      </c>
      <c r="O24" s="53" t="str">
        <f>VLOOKUP(A24,Table!$U$1:$V$230,2,0)</f>
        <v>Triclinic</v>
      </c>
      <c r="P24" s="70"/>
      <c r="Q24" s="63"/>
    </row>
    <row r="25" spans="1:17">
      <c r="A25" s="52">
        <v>1</v>
      </c>
      <c r="B25" s="53">
        <v>151403</v>
      </c>
      <c r="C25" s="53" t="s">
        <v>0</v>
      </c>
      <c r="D25" s="53" t="s">
        <v>26</v>
      </c>
      <c r="E25" s="54" t="s">
        <v>69</v>
      </c>
      <c r="F25" s="55" t="str">
        <f>LEFT(E25,MIN(FIND({0,1,2,3,4,5,6,7,8,9},ASC(E25)&amp;1234567890))-1)</f>
        <v>Mg</v>
      </c>
      <c r="G25" s="55">
        <f t="shared" si="0"/>
        <v>1</v>
      </c>
      <c r="H25" s="55">
        <f>VLOOKUP(F25,Table!$A$2:$C$121,2,0)</f>
        <v>2</v>
      </c>
      <c r="I25" s="56">
        <f>VLOOKUP(F25,Table!$A$2:$C$121,3,0)</f>
        <v>3</v>
      </c>
      <c r="J25" s="54" t="s">
        <v>71</v>
      </c>
      <c r="K25" s="55" t="str">
        <f>LEFT(J25,MIN(FIND({0,1,2,3,4,5,6,7,8,9},ASC(J25)&amp;1234567890))-1)</f>
        <v>Zn</v>
      </c>
      <c r="L25" s="55">
        <f t="shared" si="1"/>
        <v>5</v>
      </c>
      <c r="M25" s="55">
        <f>VLOOKUP(K25,Table!$A$2:$C$121,2,0)</f>
        <v>12</v>
      </c>
      <c r="N25" s="56">
        <f>VLOOKUP(K25,Table!$A$2:$C$121,3,0)</f>
        <v>4</v>
      </c>
      <c r="O25" s="53" t="str">
        <f>VLOOKUP(A25,Table!$U$1:$V$230,2,0)</f>
        <v>Triclinic</v>
      </c>
      <c r="P25" s="70"/>
      <c r="Q25" s="63"/>
    </row>
    <row r="26" spans="1:17">
      <c r="A26" s="52">
        <v>1</v>
      </c>
      <c r="B26" s="53">
        <v>189404</v>
      </c>
      <c r="C26" s="53" t="s">
        <v>0</v>
      </c>
      <c r="D26" s="53" t="s">
        <v>27</v>
      </c>
      <c r="E26" s="54" t="s">
        <v>72</v>
      </c>
      <c r="F26" s="55" t="str">
        <f>LEFT(E26,MIN(FIND({0,1,2,3,4,5,6,7,8,9},ASC(E26)&amp;1234567890))-1)</f>
        <v>Ir</v>
      </c>
      <c r="G26" s="55">
        <f t="shared" si="0"/>
        <v>1</v>
      </c>
      <c r="H26" s="55">
        <f>VLOOKUP(F26,Table!$A$2:$C$121,2,0)</f>
        <v>9</v>
      </c>
      <c r="I26" s="56">
        <f>VLOOKUP(F26,Table!$A$2:$C$121,3,0)</f>
        <v>6</v>
      </c>
      <c r="J26" s="54" t="s">
        <v>73</v>
      </c>
      <c r="K26" s="55" t="str">
        <f>LEFT(J26,MIN(FIND({0,1,2,3,4,5,6,7,8,9},ASC(J26)&amp;1234567890))-1)</f>
        <v>Te</v>
      </c>
      <c r="L26" s="55">
        <f t="shared" si="1"/>
        <v>2</v>
      </c>
      <c r="M26" s="55">
        <f>VLOOKUP(K26,Table!$A$2:$C$121,2,0)</f>
        <v>16</v>
      </c>
      <c r="N26" s="56">
        <f>VLOOKUP(K26,Table!$A$2:$C$121,3,0)</f>
        <v>5</v>
      </c>
      <c r="O26" s="53" t="str">
        <f>VLOOKUP(A26,Table!$U$1:$V$230,2,0)</f>
        <v>Triclinic</v>
      </c>
      <c r="P26" s="70"/>
      <c r="Q26" s="63"/>
    </row>
    <row r="27" spans="1:17">
      <c r="A27" s="52">
        <v>1</v>
      </c>
      <c r="B27" s="53">
        <v>261647</v>
      </c>
      <c r="C27" s="53" t="s">
        <v>0</v>
      </c>
      <c r="D27" s="53" t="s">
        <v>28</v>
      </c>
      <c r="E27" s="54" t="s">
        <v>74</v>
      </c>
      <c r="F27" s="55" t="str">
        <f>LEFT(E27,MIN(FIND({0,1,2,3,4,5,6,7,8,9},ASC(E27)&amp;1234567890))-1)</f>
        <v>U</v>
      </c>
      <c r="G27" s="55">
        <f t="shared" si="0"/>
        <v>16</v>
      </c>
      <c r="H27" s="55">
        <f>VLOOKUP(F27,Table!$A$2:$C$121,2,0)</f>
        <v>3</v>
      </c>
      <c r="I27" s="56">
        <f>VLOOKUP(F27,Table!$A$2:$C$121,3,0)</f>
        <v>7</v>
      </c>
      <c r="J27" s="54" t="s">
        <v>75</v>
      </c>
      <c r="K27" s="55" t="str">
        <f>LEFT(J27,MIN(FIND({0,1,2,3,4,5,6,7,8,9},ASC(J27)&amp;1234567890))-1)</f>
        <v>O</v>
      </c>
      <c r="L27" s="55">
        <f t="shared" si="1"/>
        <v>35</v>
      </c>
      <c r="M27" s="55">
        <f>VLOOKUP(K27,Table!$A$2:$C$121,2,0)</f>
        <v>16</v>
      </c>
      <c r="N27" s="56">
        <f>VLOOKUP(K27,Table!$A$2:$C$121,3,0)</f>
        <v>2</v>
      </c>
      <c r="O27" s="53" t="str">
        <f>VLOOKUP(A27,Table!$U$1:$V$230,2,0)</f>
        <v>Triclinic</v>
      </c>
      <c r="P27" s="70"/>
      <c r="Q27" s="63"/>
    </row>
    <row r="28" spans="1:17">
      <c r="A28" s="52">
        <v>1</v>
      </c>
      <c r="B28" s="53">
        <v>192248</v>
      </c>
      <c r="C28" s="53" t="s">
        <v>0</v>
      </c>
      <c r="D28" s="53" t="s">
        <v>29</v>
      </c>
      <c r="E28" s="54" t="s">
        <v>76</v>
      </c>
      <c r="F28" s="55" t="str">
        <f>LEFT(E28,MIN(FIND({0,1,2,3,4,5,6,7,8,9},ASC(E28)&amp;1234567890))-1)</f>
        <v>Co</v>
      </c>
      <c r="G28" s="55">
        <f t="shared" si="0"/>
        <v>1</v>
      </c>
      <c r="H28" s="55">
        <f>VLOOKUP(F28,Table!$A$2:$C$121,2,0)</f>
        <v>9</v>
      </c>
      <c r="I28" s="56">
        <f>VLOOKUP(F28,Table!$A$2:$C$121,3,0)</f>
        <v>4</v>
      </c>
      <c r="J28" s="54" t="s">
        <v>77</v>
      </c>
      <c r="K28" s="55" t="str">
        <f>LEFT(J28,MIN(FIND({0,1,2,3,4,5,6,7,8,9},ASC(J28)&amp;1234567890))-1)</f>
        <v>Y</v>
      </c>
      <c r="L28" s="55">
        <f t="shared" si="1"/>
        <v>3</v>
      </c>
      <c r="M28" s="55">
        <f>VLOOKUP(K28,Table!$A$2:$C$121,2,0)</f>
        <v>3</v>
      </c>
      <c r="N28" s="56">
        <f>VLOOKUP(K28,Table!$A$2:$C$121,3,0)</f>
        <v>5</v>
      </c>
      <c r="O28" s="53" t="str">
        <f>VLOOKUP(A28,Table!$U$1:$V$230,2,0)</f>
        <v>Triclinic</v>
      </c>
      <c r="P28" s="70"/>
      <c r="Q28" s="63"/>
    </row>
    <row r="29" spans="1:17">
      <c r="A29" s="58">
        <v>3</v>
      </c>
      <c r="B29" s="58">
        <v>16605</v>
      </c>
      <c r="C29" s="58" t="s">
        <v>494</v>
      </c>
      <c r="D29" s="58" t="s">
        <v>495</v>
      </c>
      <c r="E29" s="59" t="s">
        <v>346</v>
      </c>
      <c r="F29" s="55" t="str">
        <f>LEFT(E29,MIN(FIND({0,1,2,3,4,5,6,7,8,9},ASC(E29)&amp;1234567890))-1)</f>
        <v>Nb</v>
      </c>
      <c r="G29" s="55">
        <f t="shared" si="0"/>
        <v>2</v>
      </c>
      <c r="H29" s="55">
        <f>VLOOKUP(F29,Table!$A$2:$C$121,2,0)</f>
        <v>5</v>
      </c>
      <c r="I29" s="56">
        <f>VLOOKUP(F29,Table!$A$2:$C$121,3,0)</f>
        <v>5</v>
      </c>
      <c r="J29" s="59" t="s">
        <v>500</v>
      </c>
      <c r="K29" s="55" t="str">
        <f>LEFT(J29,MIN(FIND({0,1,2,3,4,5,6,7,8,9},ASC(J29)&amp;1234567890))-1)</f>
        <v>O</v>
      </c>
      <c r="L29" s="55">
        <f t="shared" si="1"/>
        <v>5</v>
      </c>
      <c r="M29" s="55">
        <f>VLOOKUP(K29,Table!$A$2:$C$121,2,0)</f>
        <v>16</v>
      </c>
      <c r="N29" s="56">
        <f>VLOOKUP(K29,Table!$A$2:$C$121,3,0)</f>
        <v>2</v>
      </c>
      <c r="O29" s="53" t="str">
        <f>VLOOKUP(A29,Table!$U$1:$V$230,2,0)</f>
        <v>Monoclinic</v>
      </c>
      <c r="P29" s="70"/>
      <c r="Q29" s="63"/>
    </row>
    <row r="30" spans="1:17">
      <c r="A30" s="58">
        <v>3</v>
      </c>
      <c r="B30" s="58">
        <v>90150</v>
      </c>
      <c r="C30" s="58" t="s">
        <v>494</v>
      </c>
      <c r="D30" s="58" t="s">
        <v>496</v>
      </c>
      <c r="E30" s="59" t="s">
        <v>501</v>
      </c>
      <c r="F30" s="55" t="str">
        <f>LEFT(E30,MIN(FIND({0,1,2,3,4,5,6,7,8,9},ASC(E30)&amp;1234567890))-1)</f>
        <v>Sm</v>
      </c>
      <c r="G30" s="55">
        <f t="shared" si="0"/>
        <v>3</v>
      </c>
      <c r="H30" s="55">
        <f>VLOOKUP(F30,Table!$A$2:$C$121,2,0)</f>
        <v>3</v>
      </c>
      <c r="I30" s="56">
        <f>VLOOKUP(F30,Table!$A$2:$C$121,3,0)</f>
        <v>6</v>
      </c>
      <c r="J30" s="59" t="s">
        <v>49</v>
      </c>
      <c r="K30" s="55" t="str">
        <f>LEFT(J30,MIN(FIND({0,1,2,3,4,5,6,7,8,9},ASC(J30)&amp;1234567890))-1)</f>
        <v>C</v>
      </c>
      <c r="L30" s="55">
        <f t="shared" si="1"/>
        <v>70</v>
      </c>
      <c r="M30" s="55">
        <f>VLOOKUP(K30,Table!$A$2:$C$121,2,0)</f>
        <v>14</v>
      </c>
      <c r="N30" s="56">
        <f>VLOOKUP(K30,Table!$A$2:$C$121,3,0)</f>
        <v>2</v>
      </c>
      <c r="O30" s="53" t="str">
        <f>VLOOKUP(A30,Table!$U$1:$V$230,2,0)</f>
        <v>Monoclinic</v>
      </c>
      <c r="P30" s="70"/>
      <c r="Q30" s="63"/>
    </row>
    <row r="31" spans="1:17">
      <c r="A31" s="58">
        <v>3</v>
      </c>
      <c r="B31" s="58">
        <v>163247</v>
      </c>
      <c r="C31" s="58" t="s">
        <v>497</v>
      </c>
      <c r="D31" s="58" t="s">
        <v>498</v>
      </c>
      <c r="E31" s="59" t="s">
        <v>355</v>
      </c>
      <c r="F31" s="55" t="str">
        <f>LEFT(E31,MIN(FIND({0,1,2,3,4,5,6,7,8,9},ASC(E31)&amp;1234567890))-1)</f>
        <v>Mn</v>
      </c>
      <c r="G31" s="55">
        <f t="shared" si="0"/>
        <v>1</v>
      </c>
      <c r="H31" s="55">
        <f>VLOOKUP(F31,Table!$A$2:$C$121,2,0)</f>
        <v>7</v>
      </c>
      <c r="I31" s="56">
        <f>VLOOKUP(F31,Table!$A$2:$C$121,3,0)</f>
        <v>4</v>
      </c>
      <c r="J31" s="59" t="s">
        <v>38</v>
      </c>
      <c r="K31" s="55" t="str">
        <f>LEFT(J31,MIN(FIND({0,1,2,3,4,5,6,7,8,9},ASC(J31)&amp;1234567890))-1)</f>
        <v>Si</v>
      </c>
      <c r="L31" s="55">
        <f t="shared" si="1"/>
        <v>1.75</v>
      </c>
      <c r="M31" s="55">
        <f>VLOOKUP(K31,Table!$A$2:$C$121,2,0)</f>
        <v>14</v>
      </c>
      <c r="N31" s="56">
        <f>VLOOKUP(K31,Table!$A$2:$C$121,3,0)</f>
        <v>3</v>
      </c>
      <c r="O31" s="53" t="str">
        <f>VLOOKUP(A31,Table!$U$1:$V$230,2,0)</f>
        <v>Monoclinic</v>
      </c>
      <c r="P31" s="70"/>
      <c r="Q31" s="63"/>
    </row>
    <row r="32" spans="1:17">
      <c r="A32" s="58">
        <v>3</v>
      </c>
      <c r="B32" s="58">
        <v>238656</v>
      </c>
      <c r="C32" s="58" t="s">
        <v>494</v>
      </c>
      <c r="D32" s="58" t="s">
        <v>499</v>
      </c>
      <c r="E32" s="59" t="s">
        <v>453</v>
      </c>
      <c r="F32" s="55" t="str">
        <f>LEFT(E32,MIN(FIND({0,1,2,3,4,5,6,7,8,9},ASC(E32)&amp;1234567890))-1)</f>
        <v>As</v>
      </c>
      <c r="G32" s="55">
        <f t="shared" si="0"/>
        <v>2</v>
      </c>
      <c r="H32" s="55">
        <f>VLOOKUP(F32,Table!$A$2:$C$121,2,0)</f>
        <v>15</v>
      </c>
      <c r="I32" s="56">
        <f>VLOOKUP(F32,Table!$A$2:$C$121,3,0)</f>
        <v>4</v>
      </c>
      <c r="J32" s="59" t="s">
        <v>59</v>
      </c>
      <c r="K32" s="55" t="str">
        <f>LEFT(J32,MIN(FIND({0,1,2,3,4,5,6,7,8,9},ASC(J32)&amp;1234567890))-1)</f>
        <v>O</v>
      </c>
      <c r="L32" s="55">
        <f t="shared" si="1"/>
        <v>3</v>
      </c>
      <c r="M32" s="55">
        <f>VLOOKUP(K32,Table!$A$2:$C$121,2,0)</f>
        <v>16</v>
      </c>
      <c r="N32" s="56">
        <f>VLOOKUP(K32,Table!$A$2:$C$121,3,0)</f>
        <v>2</v>
      </c>
      <c r="O32" s="53" t="str">
        <f>VLOOKUP(A32,Table!$U$1:$V$230,2,0)</f>
        <v>Monoclinic</v>
      </c>
      <c r="P32" s="70"/>
      <c r="Q32" s="63"/>
    </row>
    <row r="33" spans="1:17">
      <c r="A33" s="58">
        <v>4</v>
      </c>
      <c r="B33" s="58">
        <v>2523</v>
      </c>
      <c r="C33" s="58" t="s">
        <v>502</v>
      </c>
      <c r="D33" s="58" t="s">
        <v>503</v>
      </c>
      <c r="E33" s="59" t="s">
        <v>73</v>
      </c>
      <c r="F33" s="55" t="str">
        <f>LEFT(E33,MIN(FIND({0,1,2,3,4,5,6,7,8,9},ASC(E33)&amp;1234567890))-1)</f>
        <v>Te</v>
      </c>
      <c r="G33" s="55">
        <f t="shared" si="0"/>
        <v>2</v>
      </c>
      <c r="H33" s="55">
        <f>VLOOKUP(F33,Table!$A$2:$C$121,2,0)</f>
        <v>16</v>
      </c>
      <c r="I33" s="56">
        <f>VLOOKUP(F33,Table!$A$2:$C$121,3,0)</f>
        <v>5</v>
      </c>
      <c r="J33" s="59" t="s">
        <v>500</v>
      </c>
      <c r="K33" s="55" t="str">
        <f>LEFT(J33,MIN(FIND({0,1,2,3,4,5,6,7,8,9},ASC(J33)&amp;1234567890))-1)</f>
        <v>O</v>
      </c>
      <c r="L33" s="55">
        <f t="shared" si="1"/>
        <v>5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70"/>
      <c r="Q33" s="63"/>
    </row>
    <row r="34" spans="1:17">
      <c r="A34" s="58">
        <v>4</v>
      </c>
      <c r="B34" s="58">
        <v>9135</v>
      </c>
      <c r="C34" s="58" t="s">
        <v>502</v>
      </c>
      <c r="D34" s="58" t="s">
        <v>504</v>
      </c>
      <c r="E34" s="59" t="s">
        <v>527</v>
      </c>
      <c r="F34" s="55" t="str">
        <f>LEFT(E34,MIN(FIND({0,1,2,3,4,5,6,7,8,9},ASC(E34)&amp;1234567890))-1)</f>
        <v>In</v>
      </c>
      <c r="G34" s="55">
        <f t="shared" si="0"/>
        <v>6</v>
      </c>
      <c r="H34" s="55">
        <f>VLOOKUP(F34,Table!$A$2:$C$121,2,0)</f>
        <v>13</v>
      </c>
      <c r="I34" s="56">
        <f>VLOOKUP(F34,Table!$A$2:$C$121,3,0)</f>
        <v>5</v>
      </c>
      <c r="J34" s="59" t="s">
        <v>528</v>
      </c>
      <c r="K34" s="55" t="str">
        <f>LEFT(J34,MIN(FIND({0,1,2,3,4,5,6,7,8,9},ASC(J34)&amp;1234567890))-1)</f>
        <v>Se</v>
      </c>
      <c r="L34" s="55">
        <f t="shared" si="1"/>
        <v>7</v>
      </c>
      <c r="M34" s="55">
        <f>VLOOKUP(K34,Table!$A$2:$C$121,2,0)</f>
        <v>16</v>
      </c>
      <c r="N34" s="56">
        <f>VLOOKUP(K34,Table!$A$2:$C$121,3,0)</f>
        <v>4</v>
      </c>
      <c r="O34" s="53" t="str">
        <f>VLOOKUP(A34,Table!$U$1:$V$230,2,0)</f>
        <v>Monoclinic</v>
      </c>
      <c r="P34" s="70"/>
      <c r="Q34" s="63"/>
    </row>
    <row r="35" spans="1:17">
      <c r="A35" s="58">
        <v>4</v>
      </c>
      <c r="B35" s="58">
        <v>14314</v>
      </c>
      <c r="C35" s="58" t="s">
        <v>502</v>
      </c>
      <c r="D35" s="58" t="s">
        <v>505</v>
      </c>
      <c r="E35" s="59" t="s">
        <v>343</v>
      </c>
      <c r="F35" s="55" t="str">
        <f>LEFT(E35,MIN(FIND({0,1,2,3,4,5,6,7,8,9},ASC(E35)&amp;1234567890))-1)</f>
        <v>U</v>
      </c>
      <c r="G35" s="55">
        <f t="shared" si="0"/>
        <v>1</v>
      </c>
      <c r="H35" s="55">
        <f>VLOOKUP(F35,Table!$A$2:$C$121,2,0)</f>
        <v>3</v>
      </c>
      <c r="I35" s="56">
        <f>VLOOKUP(F35,Table!$A$2:$C$121,3,0)</f>
        <v>7</v>
      </c>
      <c r="J35" s="59" t="s">
        <v>59</v>
      </c>
      <c r="K35" s="55" t="str">
        <f>LEFT(J35,MIN(FIND({0,1,2,3,4,5,6,7,8,9},ASC(J35)&amp;1234567890))-1)</f>
        <v>O</v>
      </c>
      <c r="L35" s="55">
        <f t="shared" si="1"/>
        <v>3</v>
      </c>
      <c r="M35" s="55">
        <f>VLOOKUP(K35,Table!$A$2:$C$121,2,0)</f>
        <v>16</v>
      </c>
      <c r="N35" s="56">
        <f>VLOOKUP(K35,Table!$A$2:$C$121,3,0)</f>
        <v>2</v>
      </c>
      <c r="O35" s="53" t="str">
        <f>VLOOKUP(A35,Table!$U$1:$V$230,2,0)</f>
        <v>Monoclinic</v>
      </c>
      <c r="P35" s="70"/>
      <c r="Q35" s="63"/>
    </row>
    <row r="36" spans="1:17">
      <c r="A36" s="58">
        <v>4</v>
      </c>
      <c r="B36" s="58">
        <v>16681</v>
      </c>
      <c r="C36" s="58" t="s">
        <v>502</v>
      </c>
      <c r="D36" s="58" t="s">
        <v>506</v>
      </c>
      <c r="E36" s="59" t="s">
        <v>342</v>
      </c>
      <c r="F36" s="55" t="str">
        <f>LEFT(E36,MIN(FIND({0,1,2,3,4,5,6,7,8,9},ASC(E36)&amp;1234567890))-1)</f>
        <v>P</v>
      </c>
      <c r="G36" s="55">
        <f t="shared" si="0"/>
        <v>4</v>
      </c>
      <c r="H36" s="55">
        <f>VLOOKUP(F36,Table!$A$2:$C$121,2,0)</f>
        <v>15</v>
      </c>
      <c r="I36" s="56">
        <f>VLOOKUP(F36,Table!$A$2:$C$121,3,0)</f>
        <v>3</v>
      </c>
      <c r="J36" s="59" t="s">
        <v>529</v>
      </c>
      <c r="K36" s="55" t="str">
        <f>LEFT(J36,MIN(FIND({0,1,2,3,4,5,6,7,8,9},ASC(J36)&amp;1234567890))-1)</f>
        <v>S</v>
      </c>
      <c r="L36" s="55">
        <f t="shared" si="1"/>
        <v>5</v>
      </c>
      <c r="M36" s="55">
        <f>VLOOKUP(K36,Table!$A$2:$C$121,2,0)</f>
        <v>16</v>
      </c>
      <c r="N36" s="56">
        <f>VLOOKUP(K36,Table!$A$2:$C$121,3,0)</f>
        <v>3</v>
      </c>
      <c r="O36" s="53" t="str">
        <f>VLOOKUP(A36,Table!$U$1:$V$230,2,0)</f>
        <v>Monoclinic</v>
      </c>
      <c r="P36" s="70"/>
      <c r="Q36" s="63"/>
    </row>
    <row r="37" spans="1:17">
      <c r="A37" s="58">
        <v>4</v>
      </c>
      <c r="B37" s="58">
        <v>36263</v>
      </c>
      <c r="C37" s="58" t="s">
        <v>502</v>
      </c>
      <c r="D37" s="58" t="s">
        <v>507</v>
      </c>
      <c r="E37" s="59" t="s">
        <v>393</v>
      </c>
      <c r="F37" s="55" t="str">
        <f>LEFT(E37,MIN(FIND({0,1,2,3,4,5,6,7,8,9},ASC(E37)&amp;1234567890))-1)</f>
        <v>Mo</v>
      </c>
      <c r="G37" s="55">
        <f t="shared" si="0"/>
        <v>1</v>
      </c>
      <c r="H37" s="55">
        <f>VLOOKUP(F37,Table!$A$2:$C$121,2,0)</f>
        <v>6</v>
      </c>
      <c r="I37" s="56">
        <f>VLOOKUP(F37,Table!$A$2:$C$121,3,0)</f>
        <v>5</v>
      </c>
      <c r="J37" s="59" t="s">
        <v>32</v>
      </c>
      <c r="K37" s="55" t="str">
        <f>LEFT(J37,MIN(FIND({0,1,2,3,4,5,6,7,8,9},ASC(J37)&amp;1234567890))-1)</f>
        <v>O</v>
      </c>
      <c r="L37" s="55">
        <f t="shared" si="1"/>
        <v>2</v>
      </c>
      <c r="M37" s="55">
        <f>VLOOKUP(K37,Table!$A$2:$C$121,2,0)</f>
        <v>16</v>
      </c>
      <c r="N37" s="56">
        <f>VLOOKUP(K37,Table!$A$2:$C$121,3,0)</f>
        <v>2</v>
      </c>
      <c r="O37" s="53" t="str">
        <f>VLOOKUP(A37,Table!$U$1:$V$230,2,0)</f>
        <v>Monoclinic</v>
      </c>
      <c r="P37" s="70"/>
      <c r="Q37" s="63"/>
    </row>
    <row r="38" spans="1:17">
      <c r="A38" s="58">
        <v>4</v>
      </c>
      <c r="B38" s="58">
        <v>409180</v>
      </c>
      <c r="C38" s="58" t="s">
        <v>502</v>
      </c>
      <c r="D38" s="58" t="s">
        <v>508</v>
      </c>
      <c r="E38" s="59" t="s">
        <v>530</v>
      </c>
      <c r="F38" s="55" t="str">
        <f>LEFT(E38,MIN(FIND({0,1,2,3,4,5,6,7,8,9},ASC(E38)&amp;1234567890))-1)</f>
        <v>Yb</v>
      </c>
      <c r="G38" s="55">
        <f t="shared" si="0"/>
        <v>1</v>
      </c>
      <c r="H38" s="55">
        <f>VLOOKUP(F38,Table!$A$2:$C$121,2,0)</f>
        <v>3</v>
      </c>
      <c r="I38" s="56">
        <f>VLOOKUP(F38,Table!$A$2:$C$121,3,0)</f>
        <v>6</v>
      </c>
      <c r="J38" s="59" t="s">
        <v>360</v>
      </c>
      <c r="K38" s="55" t="str">
        <f>LEFT(J38,MIN(FIND({0,1,2,3,4,5,6,7,8,9},ASC(J38)&amp;1234567890))-1)</f>
        <v>P</v>
      </c>
      <c r="L38" s="55">
        <f t="shared" si="1"/>
        <v>5</v>
      </c>
      <c r="M38" s="55">
        <f>VLOOKUP(K38,Table!$A$2:$C$121,2,0)</f>
        <v>15</v>
      </c>
      <c r="N38" s="56">
        <f>VLOOKUP(K38,Table!$A$2:$C$121,3,0)</f>
        <v>3</v>
      </c>
      <c r="O38" s="53" t="str">
        <f>VLOOKUP(A38,Table!$U$1:$V$230,2,0)</f>
        <v>Monoclinic</v>
      </c>
      <c r="P38" s="70"/>
      <c r="Q38" s="63"/>
    </row>
    <row r="39" spans="1:17">
      <c r="A39" s="58">
        <v>4</v>
      </c>
      <c r="B39" s="58">
        <v>43208</v>
      </c>
      <c r="C39" s="58" t="s">
        <v>502</v>
      </c>
      <c r="D39" s="58" t="s">
        <v>509</v>
      </c>
      <c r="E39" s="59" t="s">
        <v>531</v>
      </c>
      <c r="F39" s="55" t="str">
        <f>LEFT(E39,MIN(FIND({0,1,2,3,4,5,6,7,8,9},ASC(E39)&amp;1234567890))-1)</f>
        <v>Pd</v>
      </c>
      <c r="G39" s="55">
        <f t="shared" si="0"/>
        <v>4.5</v>
      </c>
      <c r="H39" s="55">
        <f>VLOOKUP(F39,Table!$A$2:$C$121,2,0)</f>
        <v>10</v>
      </c>
      <c r="I39" s="56">
        <f>VLOOKUP(F39,Table!$A$2:$C$121,3,0)</f>
        <v>5</v>
      </c>
      <c r="J39" s="59" t="s">
        <v>532</v>
      </c>
      <c r="K39" s="55" t="str">
        <f>LEFT(J39,MIN(FIND({0,1,2,3,4,5,6,7,8,9},ASC(J39)&amp;1234567890))-1)</f>
        <v>P</v>
      </c>
      <c r="L39" s="55">
        <f t="shared" si="1"/>
        <v>1.02</v>
      </c>
      <c r="M39" s="55">
        <f>VLOOKUP(K39,Table!$A$2:$C$121,2,0)</f>
        <v>15</v>
      </c>
      <c r="N39" s="56">
        <f>VLOOKUP(K39,Table!$A$2:$C$121,3,0)</f>
        <v>3</v>
      </c>
      <c r="O39" s="53" t="str">
        <f>VLOOKUP(A39,Table!$U$1:$V$230,2,0)</f>
        <v>Monoclinic</v>
      </c>
      <c r="P39" s="70"/>
      <c r="Q39" s="63"/>
    </row>
    <row r="40" spans="1:17">
      <c r="A40" s="58">
        <v>4</v>
      </c>
      <c r="B40" s="58">
        <v>43243</v>
      </c>
      <c r="C40" s="58" t="s">
        <v>502</v>
      </c>
      <c r="D40" s="58" t="s">
        <v>510</v>
      </c>
      <c r="E40" s="59" t="s">
        <v>405</v>
      </c>
      <c r="F40" s="55" t="str">
        <f>LEFT(E40,MIN(FIND({0,1,2,3,4,5,6,7,8,9},ASC(E40)&amp;1234567890))-1)</f>
        <v>Ta</v>
      </c>
      <c r="G40" s="55">
        <f t="shared" si="0"/>
        <v>1</v>
      </c>
      <c r="H40" s="55">
        <f>VLOOKUP(F40,Table!$A$2:$C$121,2,0)</f>
        <v>5</v>
      </c>
      <c r="I40" s="56">
        <f>VLOOKUP(F40,Table!$A$2:$C$121,3,0)</f>
        <v>6</v>
      </c>
      <c r="J40" s="59" t="s">
        <v>533</v>
      </c>
      <c r="K40" s="55" t="str">
        <f>LEFT(J40,MIN(FIND({0,1,2,3,4,5,6,7,8,9},ASC(J40)&amp;1234567890))-1)</f>
        <v>Se</v>
      </c>
      <c r="L40" s="55">
        <f t="shared" si="1"/>
        <v>3</v>
      </c>
      <c r="M40" s="55">
        <f>VLOOKUP(K40,Table!$A$2:$C$121,2,0)</f>
        <v>16</v>
      </c>
      <c r="N40" s="56">
        <f>VLOOKUP(K40,Table!$A$2:$C$121,3,0)</f>
        <v>4</v>
      </c>
      <c r="O40" s="53" t="str">
        <f>VLOOKUP(A40,Table!$U$1:$V$230,2,0)</f>
        <v>Monoclinic</v>
      </c>
      <c r="P40" s="70"/>
      <c r="Q40" s="63"/>
    </row>
    <row r="41" spans="1:17">
      <c r="A41" s="58">
        <v>4</v>
      </c>
      <c r="B41" s="58">
        <v>56473</v>
      </c>
      <c r="C41" s="58" t="s">
        <v>511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70"/>
      <c r="Q41" s="63"/>
    </row>
    <row r="42" spans="1:17">
      <c r="A42" s="58">
        <v>4</v>
      </c>
      <c r="B42" s="58">
        <v>56902</v>
      </c>
      <c r="C42" s="58" t="s">
        <v>502</v>
      </c>
      <c r="D42" s="58" t="s">
        <v>512</v>
      </c>
      <c r="E42" s="59" t="s">
        <v>534</v>
      </c>
      <c r="F42" s="55" t="str">
        <f>LEFT(E42,MIN(FIND({0,1,2,3,4,5,6,7,8,9},ASC(E42)&amp;1234567890))-1)</f>
        <v>C</v>
      </c>
      <c r="G42" s="55">
        <f t="shared" si="0"/>
        <v>14</v>
      </c>
      <c r="H42" s="55">
        <f>VLOOKUP(F42,Table!$A$2:$C$121,2,0)</f>
        <v>14</v>
      </c>
      <c r="I42" s="56">
        <f>VLOOKUP(F42,Table!$A$2:$C$121,3,0)</f>
        <v>2</v>
      </c>
      <c r="J42" s="59" t="s">
        <v>535</v>
      </c>
      <c r="K42" s="55" t="str">
        <f>LEFT(J42,MIN(FIND({0,1,2,3,4,5,6,7,8,9},ASC(J42)&amp;1234567890))-1)</f>
        <v>H</v>
      </c>
      <c r="L42" s="55">
        <f t="shared" si="1"/>
        <v>10</v>
      </c>
      <c r="M42" s="55">
        <f>VLOOKUP(K42,Table!$A$2:$C$121,2,0)</f>
        <v>1</v>
      </c>
      <c r="N42" s="56">
        <f>VLOOKUP(K42,Table!$A$2:$C$121,3,0)</f>
        <v>1</v>
      </c>
      <c r="O42" s="53" t="str">
        <f>VLOOKUP(A42,Table!$U$1:$V$230,2,0)</f>
        <v>Monoclinic</v>
      </c>
      <c r="P42" s="70"/>
      <c r="Q42" s="63"/>
    </row>
    <row r="43" spans="1:17">
      <c r="A43" s="58">
        <v>4</v>
      </c>
      <c r="B43" s="58">
        <v>56911</v>
      </c>
      <c r="C43" s="58" t="s">
        <v>502</v>
      </c>
      <c r="D43" s="58" t="s">
        <v>513</v>
      </c>
      <c r="E43" s="59" t="s">
        <v>536</v>
      </c>
      <c r="F43" s="55" t="str">
        <f>LEFT(E43,MIN(FIND({0,1,2,3,4,5,6,7,8,9},ASC(E43)&amp;1234567890))-1)</f>
        <v>C</v>
      </c>
      <c r="G43" s="55">
        <f t="shared" si="0"/>
        <v>19</v>
      </c>
      <c r="H43" s="55">
        <f>VLOOKUP(F43,Table!$A$2:$C$121,2,0)</f>
        <v>14</v>
      </c>
      <c r="I43" s="56">
        <f>VLOOKUP(F43,Table!$A$2:$C$121,3,0)</f>
        <v>2</v>
      </c>
      <c r="J43" s="59" t="s">
        <v>43</v>
      </c>
      <c r="K43" s="55" t="str">
        <f>LEFT(J43,MIN(FIND({0,1,2,3,4,5,6,7,8,9},ASC(J43)&amp;1234567890))-1)</f>
        <v>H</v>
      </c>
      <c r="L43" s="55">
        <f t="shared" si="1"/>
        <v>34</v>
      </c>
      <c r="M43" s="55">
        <f>VLOOKUP(K43,Table!$A$2:$C$121,2,0)</f>
        <v>1</v>
      </c>
      <c r="N43" s="56">
        <f>VLOOKUP(K43,Table!$A$2:$C$121,3,0)</f>
        <v>1</v>
      </c>
      <c r="O43" s="53" t="str">
        <f>VLOOKUP(A43,Table!$U$1:$V$230,2,0)</f>
        <v>Monoclinic</v>
      </c>
      <c r="P43" s="70"/>
      <c r="Q43" s="63"/>
    </row>
    <row r="44" spans="1:17">
      <c r="A44" s="58">
        <v>4</v>
      </c>
      <c r="B44" s="58">
        <v>87356</v>
      </c>
      <c r="C44" s="58" t="s">
        <v>502</v>
      </c>
      <c r="D44" s="58" t="s">
        <v>514</v>
      </c>
      <c r="E44" s="59" t="s">
        <v>537</v>
      </c>
      <c r="F44" s="55" t="str">
        <f>LEFT(E44,MIN(FIND({0,1,2,3,4,5,6,7,8,9},ASC(E44)&amp;1234567890))-1)</f>
        <v>Yb</v>
      </c>
      <c r="G44" s="55">
        <f t="shared" si="0"/>
        <v>2</v>
      </c>
      <c r="H44" s="55">
        <f>VLOOKUP(F44,Table!$A$2:$C$121,2,0)</f>
        <v>3</v>
      </c>
      <c r="I44" s="56">
        <f>VLOOKUP(F44,Table!$A$2:$C$121,3,0)</f>
        <v>6</v>
      </c>
      <c r="J44" s="59" t="s">
        <v>336</v>
      </c>
      <c r="K44" s="55" t="str">
        <f>LEFT(J44,MIN(FIND({0,1,2,3,4,5,6,7,8,9},ASC(J44)&amp;1234567890))-1)</f>
        <v>S</v>
      </c>
      <c r="L44" s="55">
        <f t="shared" si="1"/>
        <v>3</v>
      </c>
      <c r="M44" s="55">
        <f>VLOOKUP(K44,Table!$A$2:$C$121,2,0)</f>
        <v>16</v>
      </c>
      <c r="N44" s="56">
        <f>VLOOKUP(K44,Table!$A$2:$C$121,3,0)</f>
        <v>3</v>
      </c>
      <c r="O44" s="53" t="str">
        <f>VLOOKUP(A44,Table!$U$1:$V$230,2,0)</f>
        <v>Monoclinic</v>
      </c>
      <c r="P44" s="70"/>
      <c r="Q44" s="63"/>
    </row>
    <row r="45" spans="1:17">
      <c r="A45" s="58">
        <v>4</v>
      </c>
      <c r="B45" s="58">
        <v>104585</v>
      </c>
      <c r="C45" s="58" t="s">
        <v>515</v>
      </c>
      <c r="D45" s="58" t="s">
        <v>516</v>
      </c>
      <c r="E45" s="59" t="s">
        <v>72</v>
      </c>
      <c r="F45" s="55" t="str">
        <f>LEFT(E45,MIN(FIND({0,1,2,3,4,5,6,7,8,9},ASC(E45)&amp;1234567890))-1)</f>
        <v>Ir</v>
      </c>
      <c r="G45" s="55">
        <f t="shared" si="0"/>
        <v>1</v>
      </c>
      <c r="H45" s="55">
        <f>VLOOKUP(F45,Table!$A$2:$C$121,2,0)</f>
        <v>9</v>
      </c>
      <c r="I45" s="56">
        <f>VLOOKUP(F45,Table!$A$2:$C$121,3,0)</f>
        <v>6</v>
      </c>
      <c r="J45" s="59" t="s">
        <v>343</v>
      </c>
      <c r="K45" s="55" t="str">
        <f>LEFT(J45,MIN(FIND({0,1,2,3,4,5,6,7,8,9},ASC(J45)&amp;1234567890))-1)</f>
        <v>U</v>
      </c>
      <c r="L45" s="55">
        <f t="shared" si="1"/>
        <v>1</v>
      </c>
      <c r="M45" s="55">
        <f>VLOOKUP(K45,Table!$A$2:$C$121,2,0)</f>
        <v>3</v>
      </c>
      <c r="N45" s="56">
        <f>VLOOKUP(K45,Table!$A$2:$C$121,3,0)</f>
        <v>7</v>
      </c>
      <c r="O45" s="53" t="str">
        <f>VLOOKUP(A45,Table!$U$1:$V$230,2,0)</f>
        <v>Monoclinic</v>
      </c>
      <c r="P45" s="70"/>
      <c r="Q45" s="63"/>
    </row>
    <row r="46" spans="1:17">
      <c r="A46" s="58">
        <v>4</v>
      </c>
      <c r="B46" s="58">
        <v>647920</v>
      </c>
      <c r="C46" s="58" t="s">
        <v>502</v>
      </c>
      <c r="D46" s="58" t="s">
        <v>517</v>
      </c>
      <c r="E46" s="59" t="s">
        <v>538</v>
      </c>
      <c r="F46" s="55" t="str">
        <f>LEFT(E46,MIN(FIND({0,1,2,3,4,5,6,7,8,9},ASC(E46)&amp;1234567890))-1)</f>
        <v>Pd</v>
      </c>
      <c r="G46" s="55">
        <f t="shared" si="0"/>
        <v>9</v>
      </c>
      <c r="H46" s="55">
        <f>VLOOKUP(F46,Table!$A$2:$C$121,2,0)</f>
        <v>10</v>
      </c>
      <c r="I46" s="56">
        <f>VLOOKUP(F46,Table!$A$2:$C$121,3,0)</f>
        <v>5</v>
      </c>
      <c r="J46" s="59" t="s">
        <v>30</v>
      </c>
      <c r="K46" s="55" t="str">
        <f>LEFT(J46,MIN(FIND({0,1,2,3,4,5,6,7,8,9},ASC(J46)&amp;1234567890))-1)</f>
        <v>P</v>
      </c>
      <c r="L46" s="55">
        <f t="shared" si="1"/>
        <v>2</v>
      </c>
      <c r="M46" s="55">
        <f>VLOOKUP(K46,Table!$A$2:$C$121,2,0)</f>
        <v>15</v>
      </c>
      <c r="N46" s="56">
        <f>VLOOKUP(K46,Table!$A$2:$C$121,3,0)</f>
        <v>3</v>
      </c>
      <c r="O46" s="53" t="str">
        <f>VLOOKUP(A46,Table!$U$1:$V$230,2,0)</f>
        <v>Monoclinic</v>
      </c>
      <c r="P46" s="70"/>
      <c r="Q46" s="63"/>
    </row>
    <row r="47" spans="1:17">
      <c r="A47" s="58">
        <v>4</v>
      </c>
      <c r="B47" s="58">
        <v>649811</v>
      </c>
      <c r="C47" s="58" t="s">
        <v>502</v>
      </c>
      <c r="D47" s="58" t="s">
        <v>518</v>
      </c>
      <c r="E47" s="59" t="s">
        <v>539</v>
      </c>
      <c r="F47" s="55" t="str">
        <f>LEFT(E47,MIN(FIND({0,1,2,3,4,5,6,7,8,9},ASC(E47)&amp;1234567890))-1)</f>
        <v>Pt</v>
      </c>
      <c r="G47" s="55">
        <f t="shared" si="0"/>
        <v>1</v>
      </c>
      <c r="H47" s="55">
        <f>VLOOKUP(F47,Table!$A$2:$C$121,2,0)</f>
        <v>10</v>
      </c>
      <c r="I47" s="56">
        <f>VLOOKUP(F47,Table!$A$2:$C$121,3,0)</f>
        <v>6</v>
      </c>
      <c r="J47" s="59" t="s">
        <v>343</v>
      </c>
      <c r="K47" s="55" t="str">
        <f>LEFT(J47,MIN(FIND({0,1,2,3,4,5,6,7,8,9},ASC(J47)&amp;1234567890))-1)</f>
        <v>U</v>
      </c>
      <c r="L47" s="55">
        <f t="shared" si="1"/>
        <v>1</v>
      </c>
      <c r="M47" s="55">
        <f>VLOOKUP(K47,Table!$A$2:$C$121,2,0)</f>
        <v>3</v>
      </c>
      <c r="N47" s="56">
        <f>VLOOKUP(K47,Table!$A$2:$C$121,3,0)</f>
        <v>7</v>
      </c>
      <c r="O47" s="53" t="str">
        <f>VLOOKUP(A47,Table!$U$1:$V$230,2,0)</f>
        <v>Monoclinic</v>
      </c>
      <c r="P47" s="70"/>
      <c r="Q47" s="63"/>
    </row>
    <row r="48" spans="1:17">
      <c r="A48" s="58">
        <v>4</v>
      </c>
      <c r="B48" s="58">
        <v>424590</v>
      </c>
      <c r="C48" s="58" t="s">
        <v>502</v>
      </c>
      <c r="D48" s="58" t="s">
        <v>519</v>
      </c>
      <c r="E48" s="59" t="s">
        <v>540</v>
      </c>
      <c r="F48" s="55" t="str">
        <f>LEFT(E48,MIN(FIND({0,1,2,3,4,5,6,7,8,9},ASC(E48)&amp;1234567890))-1)</f>
        <v>As</v>
      </c>
      <c r="G48" s="55">
        <f t="shared" si="0"/>
        <v>1</v>
      </c>
      <c r="H48" s="55">
        <f>VLOOKUP(F48,Table!$A$2:$C$121,2,0)</f>
        <v>15</v>
      </c>
      <c r="I48" s="56">
        <f>VLOOKUP(F48,Table!$A$2:$C$121,3,0)</f>
        <v>4</v>
      </c>
      <c r="J48" s="59" t="s">
        <v>34</v>
      </c>
      <c r="K48" s="55" t="str">
        <f>LEFT(J48,MIN(FIND({0,1,2,3,4,5,6,7,8,9},ASC(J48)&amp;1234567890))-1)</f>
        <v>S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3</v>
      </c>
      <c r="O48" s="53" t="str">
        <f>VLOOKUP(A48,Table!$U$1:$V$230,2,0)</f>
        <v>Monoclinic</v>
      </c>
      <c r="P48" s="70"/>
      <c r="Q48" s="63"/>
    </row>
    <row r="49" spans="1:17">
      <c r="A49" s="58">
        <v>4</v>
      </c>
      <c r="B49" s="58">
        <v>54976</v>
      </c>
      <c r="C49" s="58" t="s">
        <v>502</v>
      </c>
      <c r="D49" s="58" t="s">
        <v>520</v>
      </c>
      <c r="E49" s="59" t="s">
        <v>541</v>
      </c>
      <c r="F49" s="55" t="str">
        <f>LEFT(E49,MIN(FIND({0,1,2,3,4,5,6,7,8,9},ASC(E49)&amp;1234567890))-1)</f>
        <v>Pd</v>
      </c>
      <c r="G49" s="55">
        <f t="shared" si="0"/>
        <v>1</v>
      </c>
      <c r="H49" s="55">
        <f>VLOOKUP(F49,Table!$A$2:$C$121,2,0)</f>
        <v>10</v>
      </c>
      <c r="I49" s="56">
        <f>VLOOKUP(F49,Table!$A$2:$C$121,3,0)</f>
        <v>5</v>
      </c>
      <c r="J49" s="59" t="s">
        <v>542</v>
      </c>
      <c r="K49" s="55" t="str">
        <f>LEFT(J49,MIN(FIND({0,1,2,3,4,5,6,7,8,9},ASC(J49)&amp;1234567890))-1)</f>
        <v>Bi</v>
      </c>
      <c r="L49" s="55">
        <f t="shared" si="1"/>
        <v>1</v>
      </c>
      <c r="M49" s="55">
        <f>VLOOKUP(K49,Table!$A$2:$C$121,2,0)</f>
        <v>15</v>
      </c>
      <c r="N49" s="56">
        <f>VLOOKUP(K49,Table!$A$2:$C$121,3,0)</f>
        <v>6</v>
      </c>
      <c r="O49" s="53" t="str">
        <f>VLOOKUP(A49,Table!$U$1:$V$230,2,0)</f>
        <v>Monoclinic</v>
      </c>
      <c r="P49" s="70"/>
      <c r="Q49" s="63"/>
    </row>
    <row r="50" spans="1:17">
      <c r="A50" s="58">
        <v>4</v>
      </c>
      <c r="B50" s="58">
        <v>150770</v>
      </c>
      <c r="C50" s="58" t="s">
        <v>502</v>
      </c>
      <c r="D50" s="58" t="s">
        <v>522</v>
      </c>
      <c r="E50" s="59" t="s">
        <v>543</v>
      </c>
      <c r="F50" s="55" t="str">
        <f>LEFT(E50,MIN(FIND({0,1,2,3,4,5,6,7,8,9},ASC(E50)&amp;1234567890))-1)</f>
        <v>Cu</v>
      </c>
      <c r="G50" s="55">
        <f t="shared" si="0"/>
        <v>3</v>
      </c>
      <c r="H50" s="55">
        <f>VLOOKUP(F50,Table!$A$2:$C$121,2,0)</f>
        <v>11</v>
      </c>
      <c r="I50" s="56">
        <f>VLOOKUP(F50,Table!$A$2:$C$121,3,0)</f>
        <v>4</v>
      </c>
      <c r="J50" s="59" t="s">
        <v>544</v>
      </c>
      <c r="K50" s="55" t="str">
        <f>LEFT(J50,MIN(FIND({0,1,2,3,4,5,6,7,8,9},ASC(J50)&amp;1234567890))-1)</f>
        <v>Ge</v>
      </c>
      <c r="L50" s="55">
        <f t="shared" si="1"/>
        <v>1</v>
      </c>
      <c r="M50" s="55">
        <f>VLOOKUP(K50,Table!$A$2:$C$121,2,0)</f>
        <v>14</v>
      </c>
      <c r="N50" s="56">
        <f>VLOOKUP(K50,Table!$A$2:$C$121,3,0)</f>
        <v>4</v>
      </c>
      <c r="O50" s="53" t="str">
        <f>VLOOKUP(A50,Table!$U$1:$V$230,2,0)</f>
        <v>Monoclinic</v>
      </c>
      <c r="P50" s="70"/>
      <c r="Q50" s="63"/>
    </row>
    <row r="51" spans="1:17">
      <c r="A51" s="58">
        <v>4</v>
      </c>
      <c r="B51" s="58">
        <v>154030</v>
      </c>
      <c r="C51" s="58" t="s">
        <v>502</v>
      </c>
      <c r="D51" s="58" t="s">
        <v>523</v>
      </c>
      <c r="E51" s="59" t="s">
        <v>343</v>
      </c>
      <c r="F51" s="55" t="str">
        <f>LEFT(E51,MIN(FIND({0,1,2,3,4,5,6,7,8,9},ASC(E51)&amp;1234567890))-1)</f>
        <v>U</v>
      </c>
      <c r="G51" s="55">
        <f t="shared" si="0"/>
        <v>1</v>
      </c>
      <c r="H51" s="55">
        <f>VLOOKUP(F51,Table!$A$2:$C$121,2,0)</f>
        <v>3</v>
      </c>
      <c r="I51" s="56">
        <f>VLOOKUP(F51,Table!$A$2:$C$121,3,0)</f>
        <v>7</v>
      </c>
      <c r="J51" s="59" t="s">
        <v>539</v>
      </c>
      <c r="K51" s="55" t="str">
        <f>LEFT(J51,MIN(FIND({0,1,2,3,4,5,6,7,8,9},ASC(J51)&amp;1234567890))-1)</f>
        <v>Pt</v>
      </c>
      <c r="L51" s="55">
        <f t="shared" si="1"/>
        <v>1</v>
      </c>
      <c r="M51" s="55">
        <f>VLOOKUP(K51,Table!$A$2:$C$121,2,0)</f>
        <v>10</v>
      </c>
      <c r="N51" s="56">
        <f>VLOOKUP(K51,Table!$A$2:$C$121,3,0)</f>
        <v>6</v>
      </c>
      <c r="O51" s="53" t="str">
        <f>VLOOKUP(A51,Table!$U$1:$V$230,2,0)</f>
        <v>Monoclinic</v>
      </c>
      <c r="P51" s="70"/>
      <c r="Q51" s="63"/>
    </row>
    <row r="52" spans="1:17">
      <c r="A52" s="58">
        <v>4</v>
      </c>
      <c r="B52" s="58">
        <v>190010</v>
      </c>
      <c r="C52" s="58" t="s">
        <v>502</v>
      </c>
      <c r="D52" s="58" t="s">
        <v>524</v>
      </c>
      <c r="E52" s="59" t="s">
        <v>545</v>
      </c>
      <c r="F52" s="55" t="str">
        <f>LEFT(E52,MIN(FIND({0,1,2,3,4,5,6,7,8,9},ASC(E52)&amp;1234567890))-1)</f>
        <v>Fe</v>
      </c>
      <c r="G52" s="55">
        <f t="shared" si="0"/>
        <v>9.0169999999999995</v>
      </c>
      <c r="H52" s="55">
        <f>VLOOKUP(F52,Table!$A$2:$C$121,2,0)</f>
        <v>8</v>
      </c>
      <c r="I52" s="56">
        <f>VLOOKUP(F52,Table!$A$2:$C$121,3,0)</f>
        <v>4</v>
      </c>
      <c r="J52" s="59" t="s">
        <v>356</v>
      </c>
      <c r="K52" s="55" t="str">
        <f>LEFT(J52,MIN(FIND({0,1,2,3,4,5,6,7,8,9},ASC(J52)&amp;1234567890))-1)</f>
        <v>S</v>
      </c>
      <c r="L52" s="55">
        <f t="shared" si="1"/>
        <v>10</v>
      </c>
      <c r="M52" s="55">
        <f>VLOOKUP(K52,Table!$A$2:$C$121,2,0)</f>
        <v>16</v>
      </c>
      <c r="N52" s="56">
        <f>VLOOKUP(K52,Table!$A$2:$C$121,3,0)</f>
        <v>3</v>
      </c>
      <c r="O52" s="53" t="str">
        <f>VLOOKUP(A52,Table!$U$1:$V$230,2,0)</f>
        <v>Monoclinic</v>
      </c>
      <c r="P52" s="70"/>
      <c r="Q52" s="63"/>
    </row>
    <row r="53" spans="1:17">
      <c r="A53" s="58">
        <v>4</v>
      </c>
      <c r="B53" s="58">
        <v>190011</v>
      </c>
      <c r="C53" s="58" t="s">
        <v>502</v>
      </c>
      <c r="D53" s="58" t="s">
        <v>525</v>
      </c>
      <c r="E53" s="59" t="s">
        <v>546</v>
      </c>
      <c r="F53" s="55" t="str">
        <f>LEFT(E53,MIN(FIND({0,1,2,3,4,5,6,7,8,9},ASC(E53)&amp;1234567890))-1)</f>
        <v>Fe</v>
      </c>
      <c r="G53" s="55">
        <f t="shared" si="0"/>
        <v>9.0210000000000008</v>
      </c>
      <c r="H53" s="55">
        <f>VLOOKUP(F53,Table!$A$2:$C$121,2,0)</f>
        <v>8</v>
      </c>
      <c r="I53" s="56">
        <f>VLOOKUP(F53,Table!$A$2:$C$121,3,0)</f>
        <v>4</v>
      </c>
      <c r="J53" s="59" t="s">
        <v>356</v>
      </c>
      <c r="K53" s="55" t="str">
        <f>LEFT(J53,MIN(FIND({0,1,2,3,4,5,6,7,8,9},ASC(J53)&amp;1234567890))-1)</f>
        <v>S</v>
      </c>
      <c r="L53" s="55">
        <f t="shared" si="1"/>
        <v>10</v>
      </c>
      <c r="M53" s="55">
        <f>VLOOKUP(K53,Table!$A$2:$C$121,2,0)</f>
        <v>16</v>
      </c>
      <c r="N53" s="56">
        <f>VLOOKUP(K53,Table!$A$2:$C$121,3,0)</f>
        <v>3</v>
      </c>
      <c r="O53" s="53" t="str">
        <f>VLOOKUP(A53,Table!$U$1:$V$230,2,0)</f>
        <v>Monoclinic</v>
      </c>
      <c r="P53" s="70"/>
      <c r="Q53" s="63"/>
    </row>
    <row r="54" spans="1:17">
      <c r="A54" s="58">
        <v>4</v>
      </c>
      <c r="B54" s="58">
        <v>190012</v>
      </c>
      <c r="C54" s="58" t="s">
        <v>502</v>
      </c>
      <c r="D54" s="58" t="s">
        <v>526</v>
      </c>
      <c r="E54" s="59" t="s">
        <v>547</v>
      </c>
      <c r="F54" s="55" t="str">
        <f>LEFT(E54,MIN(FIND({0,1,2,3,4,5,6,7,8,9},ASC(E54)&amp;1234567890))-1)</f>
        <v>Fe</v>
      </c>
      <c r="G54" s="55">
        <f t="shared" si="0"/>
        <v>9.0069999999999997</v>
      </c>
      <c r="H54" s="55">
        <f>VLOOKUP(F54,Table!$A$2:$C$121,2,0)</f>
        <v>8</v>
      </c>
      <c r="I54" s="56">
        <f>VLOOKUP(F54,Table!$A$2:$C$121,3,0)</f>
        <v>4</v>
      </c>
      <c r="J54" s="59" t="s">
        <v>356</v>
      </c>
      <c r="K54" s="55" t="str">
        <f>LEFT(J54,MIN(FIND({0,1,2,3,4,5,6,7,8,9},ASC(J54)&amp;1234567890))-1)</f>
        <v>S</v>
      </c>
      <c r="L54" s="55">
        <f t="shared" si="1"/>
        <v>10</v>
      </c>
      <c r="M54" s="55">
        <f>VLOOKUP(K54,Table!$A$2:$C$121,2,0)</f>
        <v>16</v>
      </c>
      <c r="N54" s="56">
        <f>VLOOKUP(K54,Table!$A$2:$C$121,3,0)</f>
        <v>3</v>
      </c>
      <c r="O54" s="53" t="str">
        <f>VLOOKUP(A54,Table!$U$1:$V$230,2,0)</f>
        <v>Monoclinic</v>
      </c>
      <c r="P54" s="70"/>
      <c r="Q54" s="63"/>
    </row>
    <row r="55" spans="1:17">
      <c r="A55" s="58">
        <v>4</v>
      </c>
      <c r="B55" s="58">
        <v>192247</v>
      </c>
      <c r="C55" s="58" t="s">
        <v>521</v>
      </c>
      <c r="D55" s="58" t="s">
        <v>29</v>
      </c>
      <c r="E55" s="59" t="s">
        <v>76</v>
      </c>
      <c r="F55" s="55" t="str">
        <f>LEFT(E55,MIN(FIND({0,1,2,3,4,5,6,7,8,9},ASC(E55)&amp;1234567890))-1)</f>
        <v>Co</v>
      </c>
      <c r="G55" s="55">
        <f t="shared" si="0"/>
        <v>1</v>
      </c>
      <c r="H55" s="55">
        <f>VLOOKUP(F55,Table!$A$2:$C$121,2,0)</f>
        <v>9</v>
      </c>
      <c r="I55" s="56">
        <f>VLOOKUP(F55,Table!$A$2:$C$121,3,0)</f>
        <v>4</v>
      </c>
      <c r="J55" s="59" t="s">
        <v>77</v>
      </c>
      <c r="K55" s="55" t="str">
        <f>LEFT(J55,MIN(FIND({0,1,2,3,4,5,6,7,8,9},ASC(J55)&amp;1234567890))-1)</f>
        <v>Y</v>
      </c>
      <c r="L55" s="55">
        <f t="shared" si="1"/>
        <v>3</v>
      </c>
      <c r="M55" s="55">
        <f>VLOOKUP(K55,Table!$A$2:$C$121,2,0)</f>
        <v>3</v>
      </c>
      <c r="N55" s="56">
        <f>VLOOKUP(K55,Table!$A$2:$C$121,3,0)</f>
        <v>5</v>
      </c>
      <c r="O55" s="53" t="str">
        <f>VLOOKUP(A55,Table!$U$1:$V$230,2,0)</f>
        <v>Monoclinic</v>
      </c>
      <c r="P55" s="70"/>
      <c r="Q55" s="63"/>
    </row>
    <row r="56" spans="1:17">
      <c r="A56" s="58">
        <v>4</v>
      </c>
      <c r="B56" s="58">
        <v>238655</v>
      </c>
      <c r="C56" s="58" t="s">
        <v>502</v>
      </c>
      <c r="D56" s="58" t="s">
        <v>499</v>
      </c>
      <c r="E56" s="59" t="s">
        <v>453</v>
      </c>
      <c r="F56" s="55" t="str">
        <f>LEFT(E56,MIN(FIND({0,1,2,3,4,5,6,7,8,9},ASC(E56)&amp;1234567890))-1)</f>
        <v>As</v>
      </c>
      <c r="G56" s="55">
        <f t="shared" si="0"/>
        <v>2</v>
      </c>
      <c r="H56" s="55">
        <f>VLOOKUP(F56,Table!$A$2:$C$121,2,0)</f>
        <v>15</v>
      </c>
      <c r="I56" s="56">
        <f>VLOOKUP(F56,Table!$A$2:$C$121,3,0)</f>
        <v>4</v>
      </c>
      <c r="J56" s="59" t="s">
        <v>59</v>
      </c>
      <c r="K56" s="55" t="str">
        <f>LEFT(J56,MIN(FIND({0,1,2,3,4,5,6,7,8,9},ASC(J56)&amp;1234567890))-1)</f>
        <v>O</v>
      </c>
      <c r="L56" s="55">
        <f t="shared" si="1"/>
        <v>3</v>
      </c>
      <c r="M56" s="55">
        <f>VLOOKUP(K56,Table!$A$2:$C$121,2,0)</f>
        <v>16</v>
      </c>
      <c r="N56" s="56">
        <f>VLOOKUP(K56,Table!$A$2:$C$121,3,0)</f>
        <v>2</v>
      </c>
      <c r="O56" s="53" t="str">
        <f>VLOOKUP(A56,Table!$U$1:$V$230,2,0)</f>
        <v>Monoclinic</v>
      </c>
      <c r="P56" s="70"/>
      <c r="Q56" s="63"/>
    </row>
    <row r="57" spans="1:17">
      <c r="A57" s="58">
        <v>5</v>
      </c>
      <c r="B57" s="58">
        <v>16820</v>
      </c>
      <c r="C57" s="58" t="s">
        <v>548</v>
      </c>
      <c r="D57" s="58" t="s">
        <v>549</v>
      </c>
      <c r="E57" s="59" t="s">
        <v>393</v>
      </c>
      <c r="F57" s="55" t="str">
        <f>LEFT(E57,MIN(FIND({0,1,2,3,4,5,6,7,8,9},ASC(E57)&amp;1234567890))-1)</f>
        <v>Mo</v>
      </c>
      <c r="G57" s="55">
        <f t="shared" si="0"/>
        <v>1</v>
      </c>
      <c r="H57" s="55">
        <f>VLOOKUP(F57,Table!$A$2:$C$121,2,0)</f>
        <v>6</v>
      </c>
      <c r="I57" s="56">
        <f>VLOOKUP(F57,Table!$A$2:$C$121,3,0)</f>
        <v>5</v>
      </c>
      <c r="J57" s="59" t="s">
        <v>453</v>
      </c>
      <c r="K57" s="55" t="str">
        <f>LEFT(J57,MIN(FIND({0,1,2,3,4,5,6,7,8,9},ASC(J57)&amp;1234567890))-1)</f>
        <v>As</v>
      </c>
      <c r="L57" s="55">
        <f t="shared" si="1"/>
        <v>2</v>
      </c>
      <c r="M57" s="55">
        <f>VLOOKUP(K57,Table!$A$2:$C$121,2,0)</f>
        <v>15</v>
      </c>
      <c r="N57" s="56">
        <f>VLOOKUP(K57,Table!$A$2:$C$121,3,0)</f>
        <v>4</v>
      </c>
      <c r="O57" s="53" t="str">
        <f>VLOOKUP(A57,Table!$U$1:$V$230,2,0)</f>
        <v>Monoclinic</v>
      </c>
      <c r="P57" s="70"/>
      <c r="Q57" s="63"/>
    </row>
    <row r="58" spans="1:17">
      <c r="A58" s="58">
        <v>5</v>
      </c>
      <c r="B58" s="58">
        <v>18143</v>
      </c>
      <c r="C58" s="58" t="s">
        <v>548</v>
      </c>
      <c r="D58" s="58" t="s">
        <v>550</v>
      </c>
      <c r="E58" s="59" t="s">
        <v>335</v>
      </c>
      <c r="F58" s="55" t="str">
        <f>LEFT(E58,MIN(FIND({0,1,2,3,4,5,6,7,8,9},ASC(E58)&amp;1234567890))-1)</f>
        <v>Nb</v>
      </c>
      <c r="G58" s="55">
        <f t="shared" si="0"/>
        <v>1</v>
      </c>
      <c r="H58" s="55">
        <f>VLOOKUP(F58,Table!$A$2:$C$121,2,0)</f>
        <v>5</v>
      </c>
      <c r="I58" s="56">
        <f>VLOOKUP(F58,Table!$A$2:$C$121,3,0)</f>
        <v>5</v>
      </c>
      <c r="J58" s="59" t="s">
        <v>453</v>
      </c>
      <c r="K58" s="55" t="str">
        <f>LEFT(J58,MIN(FIND({0,1,2,3,4,5,6,7,8,9},ASC(J58)&amp;1234567890))-1)</f>
        <v>As</v>
      </c>
      <c r="L58" s="55">
        <f t="shared" si="1"/>
        <v>2</v>
      </c>
      <c r="M58" s="55">
        <f>VLOOKUP(K58,Table!$A$2:$C$121,2,0)</f>
        <v>15</v>
      </c>
      <c r="N58" s="56">
        <f>VLOOKUP(K58,Table!$A$2:$C$121,3,0)</f>
        <v>4</v>
      </c>
      <c r="O58" s="53" t="str">
        <f>VLOOKUP(A58,Table!$U$1:$V$230,2,0)</f>
        <v>Monoclinic</v>
      </c>
      <c r="P58" s="70"/>
      <c r="Q58" s="63"/>
    </row>
    <row r="59" spans="1:17">
      <c r="A59" s="58">
        <v>5</v>
      </c>
      <c r="B59" s="58">
        <v>23380</v>
      </c>
      <c r="C59" s="58" t="s">
        <v>551</v>
      </c>
      <c r="D59" s="58" t="s">
        <v>552</v>
      </c>
      <c r="E59" s="59" t="s">
        <v>580</v>
      </c>
      <c r="F59" s="55" t="str">
        <f>LEFT(E59,MIN(FIND({0,1,2,3,4,5,6,7,8,9},ASC(E59)&amp;1234567890))-1)</f>
        <v>Cr</v>
      </c>
      <c r="G59" s="55">
        <f t="shared" si="0"/>
        <v>2.8</v>
      </c>
      <c r="H59" s="55">
        <f>VLOOKUP(F59,Table!$A$2:$C$121,2,0)</f>
        <v>6</v>
      </c>
      <c r="I59" s="56">
        <f>VLOOKUP(F59,Table!$A$2:$C$121,3,0)</f>
        <v>4</v>
      </c>
      <c r="J59" s="59" t="s">
        <v>581</v>
      </c>
      <c r="K59" s="55" t="str">
        <f>LEFT(J59,MIN(FIND({0,1,2,3,4,5,6,7,8,9},ASC(J59)&amp;1234567890))-1)</f>
        <v>Se</v>
      </c>
      <c r="L59" s="55">
        <f t="shared" si="1"/>
        <v>4</v>
      </c>
      <c r="M59" s="55">
        <f>VLOOKUP(K59,Table!$A$2:$C$121,2,0)</f>
        <v>16</v>
      </c>
      <c r="N59" s="56">
        <f>VLOOKUP(K59,Table!$A$2:$C$121,3,0)</f>
        <v>4</v>
      </c>
      <c r="O59" s="53" t="str">
        <f>VLOOKUP(A59,Table!$U$1:$V$230,2,0)</f>
        <v>Monoclinic</v>
      </c>
      <c r="P59" s="70"/>
      <c r="Q59" s="63"/>
    </row>
    <row r="60" spans="1:17">
      <c r="A60" s="58">
        <v>5</v>
      </c>
      <c r="B60" s="58">
        <v>24672</v>
      </c>
      <c r="C60" s="58" t="s">
        <v>548</v>
      </c>
      <c r="D60" s="58" t="s">
        <v>553</v>
      </c>
      <c r="E60" s="59" t="s">
        <v>434</v>
      </c>
      <c r="F60" s="55" t="str">
        <f>LEFT(E60,MIN(FIND({0,1,2,3,4,5,6,7,8,9},ASC(E60)&amp;1234567890))-1)</f>
        <v>Os</v>
      </c>
      <c r="G60" s="55">
        <f t="shared" si="0"/>
        <v>1</v>
      </c>
      <c r="H60" s="55">
        <f>VLOOKUP(F60,Table!$A$2:$C$121,2,0)</f>
        <v>8</v>
      </c>
      <c r="I60" s="56">
        <f>VLOOKUP(F60,Table!$A$2:$C$121,3,0)</f>
        <v>6</v>
      </c>
      <c r="J60" s="59" t="s">
        <v>582</v>
      </c>
      <c r="K60" s="55" t="str">
        <f>LEFT(J60,MIN(FIND({0,1,2,3,4,5,6,7,8,9},ASC(J60)&amp;1234567890))-1)</f>
        <v>O</v>
      </c>
      <c r="L60" s="55">
        <f t="shared" si="1"/>
        <v>4</v>
      </c>
      <c r="M60" s="55">
        <f>VLOOKUP(K60,Table!$A$2:$C$121,2,0)</f>
        <v>16</v>
      </c>
      <c r="N60" s="56">
        <f>VLOOKUP(K60,Table!$A$2:$C$121,3,0)</f>
        <v>2</v>
      </c>
      <c r="O60" s="53" t="str">
        <f>VLOOKUP(A60,Table!$U$1:$V$230,2,0)</f>
        <v>Monoclinic</v>
      </c>
      <c r="P60" s="70"/>
      <c r="Q60" s="63"/>
    </row>
    <row r="61" spans="1:17">
      <c r="A61" s="58">
        <v>5</v>
      </c>
      <c r="B61" s="58">
        <v>24881</v>
      </c>
      <c r="C61" s="58" t="s">
        <v>554</v>
      </c>
      <c r="D61" s="58" t="s">
        <v>555</v>
      </c>
      <c r="E61" s="59" t="s">
        <v>583</v>
      </c>
      <c r="F61" s="55" t="str">
        <f>LEFT(E61,MIN(FIND({0,1,2,3,4,5,6,7,8,9},ASC(E61)&amp;1234567890))-1)</f>
        <v>Ta</v>
      </c>
      <c r="G61" s="55">
        <f t="shared" si="0"/>
        <v>2</v>
      </c>
      <c r="H61" s="55">
        <f>VLOOKUP(F61,Table!$A$2:$C$121,2,0)</f>
        <v>5</v>
      </c>
      <c r="I61" s="56">
        <f>VLOOKUP(F61,Table!$A$2:$C$121,3,0)</f>
        <v>6</v>
      </c>
      <c r="J61" s="59" t="s">
        <v>500</v>
      </c>
      <c r="K61" s="55" t="str">
        <f>LEFT(J61,MIN(FIND({0,1,2,3,4,5,6,7,8,9},ASC(J61)&amp;1234567890))-1)</f>
        <v>O</v>
      </c>
      <c r="L61" s="55">
        <f t="shared" si="1"/>
        <v>5</v>
      </c>
      <c r="M61" s="55">
        <f>VLOOKUP(K61,Table!$A$2:$C$121,2,0)</f>
        <v>16</v>
      </c>
      <c r="N61" s="56">
        <f>VLOOKUP(K61,Table!$A$2:$C$121,3,0)</f>
        <v>2</v>
      </c>
      <c r="O61" s="53" t="str">
        <f>VLOOKUP(A61,Table!$U$1:$V$230,2,0)</f>
        <v>Monoclinic</v>
      </c>
      <c r="P61" s="70"/>
      <c r="Q61" s="63"/>
    </row>
    <row r="62" spans="1:17">
      <c r="A62" s="58">
        <v>5</v>
      </c>
      <c r="B62" s="58">
        <v>60913</v>
      </c>
      <c r="C62" s="58" t="s">
        <v>548</v>
      </c>
      <c r="D62" s="58" t="s">
        <v>556</v>
      </c>
      <c r="E62" s="59" t="s">
        <v>584</v>
      </c>
      <c r="F62" s="55" t="str">
        <f>LEFT(E62,MIN(FIND({0,1,2,3,4,5,6,7,8,9},ASC(E62)&amp;1234567890))-1)</f>
        <v>V</v>
      </c>
      <c r="G62" s="55">
        <f t="shared" si="0"/>
        <v>2</v>
      </c>
      <c r="H62" s="55">
        <f>VLOOKUP(F62,Table!$A$2:$C$121,2,0)</f>
        <v>5</v>
      </c>
      <c r="I62" s="56">
        <f>VLOOKUP(F62,Table!$A$2:$C$121,3,0)</f>
        <v>4</v>
      </c>
      <c r="J62" s="59" t="s">
        <v>585</v>
      </c>
      <c r="K62" s="55" t="str">
        <f>LEFT(J62,MIN(FIND({0,1,2,3,4,5,6,7,8,9},ASC(J62)&amp;1234567890))-1)</f>
        <v>D</v>
      </c>
      <c r="L62" s="55">
        <f t="shared" si="1"/>
        <v>0.92300000000000004</v>
      </c>
      <c r="M62" s="55">
        <f>VLOOKUP(K62,Table!$A$2:$C$121,2,0)</f>
        <v>1</v>
      </c>
      <c r="N62" s="56">
        <f>VLOOKUP(K62,Table!$A$2:$C$121,3,0)</f>
        <v>1</v>
      </c>
      <c r="O62" s="53" t="str">
        <f>VLOOKUP(A62,Table!$U$1:$V$230,2,0)</f>
        <v>Monoclinic</v>
      </c>
      <c r="P62" s="70"/>
      <c r="Q62" s="63"/>
    </row>
    <row r="63" spans="1:17">
      <c r="A63" s="58">
        <v>5</v>
      </c>
      <c r="B63" s="58">
        <v>68712</v>
      </c>
      <c r="C63" s="58" t="s">
        <v>548</v>
      </c>
      <c r="D63" s="58" t="s">
        <v>557</v>
      </c>
      <c r="E63" s="59" t="s">
        <v>586</v>
      </c>
      <c r="F63" s="55" t="str">
        <f>LEFT(E63,MIN(FIND({0,1,2,3,4,5,6,7,8,9},ASC(E63)&amp;1234567890))-1)</f>
        <v>Pb</v>
      </c>
      <c r="G63" s="55">
        <f t="shared" si="0"/>
        <v>1</v>
      </c>
      <c r="H63" s="55">
        <f>VLOOKUP(F63,Table!$A$2:$C$121,2,0)</f>
        <v>14</v>
      </c>
      <c r="I63" s="56">
        <f>VLOOKUP(F63,Table!$A$2:$C$121,3,0)</f>
        <v>6</v>
      </c>
      <c r="J63" s="59" t="s">
        <v>379</v>
      </c>
      <c r="K63" s="55" t="str">
        <f>LEFT(J63,MIN(FIND({0,1,2,3,4,5,6,7,8,9},ASC(J63)&amp;1234567890))-1)</f>
        <v>S</v>
      </c>
      <c r="L63" s="55">
        <f t="shared" si="1"/>
        <v>1</v>
      </c>
      <c r="M63" s="55">
        <f>VLOOKUP(K63,Table!$A$2:$C$121,2,0)</f>
        <v>16</v>
      </c>
      <c r="N63" s="56">
        <f>VLOOKUP(K63,Table!$A$2:$C$121,3,0)</f>
        <v>3</v>
      </c>
      <c r="O63" s="53" t="str">
        <f>VLOOKUP(A63,Table!$U$1:$V$230,2,0)</f>
        <v>Monoclinic</v>
      </c>
      <c r="P63" s="70"/>
      <c r="Q63" s="63"/>
    </row>
    <row r="64" spans="1:17">
      <c r="A64" s="58">
        <v>5</v>
      </c>
      <c r="B64" s="58">
        <v>68713</v>
      </c>
      <c r="C64" s="58" t="s">
        <v>548</v>
      </c>
      <c r="D64" s="58" t="s">
        <v>558</v>
      </c>
      <c r="E64" s="59" t="s">
        <v>334</v>
      </c>
      <c r="F64" s="55" t="str">
        <f>LEFT(E64,MIN(FIND({0,1,2,3,4,5,6,7,8,9},ASC(E64)&amp;1234567890))-1)</f>
        <v>V</v>
      </c>
      <c r="G64" s="55">
        <f t="shared" si="0"/>
        <v>1</v>
      </c>
      <c r="H64" s="55">
        <f>VLOOKUP(F64,Table!$A$2:$C$121,2,0)</f>
        <v>5</v>
      </c>
      <c r="I64" s="56">
        <f>VLOOKUP(F64,Table!$A$2:$C$121,3,0)</f>
        <v>4</v>
      </c>
      <c r="J64" s="59" t="s">
        <v>34</v>
      </c>
      <c r="K64" s="55" t="str">
        <f>LEFT(J64,MIN(FIND({0,1,2,3,4,5,6,7,8,9},ASC(J64)&amp;1234567890))-1)</f>
        <v>S</v>
      </c>
      <c r="L64" s="55">
        <f t="shared" si="1"/>
        <v>2</v>
      </c>
      <c r="M64" s="55">
        <f>VLOOKUP(K64,Table!$A$2:$C$121,2,0)</f>
        <v>16</v>
      </c>
      <c r="N64" s="56">
        <f>VLOOKUP(K64,Table!$A$2:$C$121,3,0)</f>
        <v>3</v>
      </c>
      <c r="O64" s="53" t="str">
        <f>VLOOKUP(A64,Table!$U$1:$V$230,2,0)</f>
        <v>Monoclinic</v>
      </c>
      <c r="P64" s="70"/>
      <c r="Q64" s="63"/>
    </row>
    <row r="65" spans="1:17">
      <c r="A65" s="58">
        <v>5</v>
      </c>
      <c r="B65" s="58">
        <v>69043</v>
      </c>
      <c r="C65" s="58" t="s">
        <v>548</v>
      </c>
      <c r="D65" s="58" t="s">
        <v>559</v>
      </c>
      <c r="E65" s="59" t="s">
        <v>335</v>
      </c>
      <c r="F65" s="55" t="str">
        <f>LEFT(E65,MIN(FIND({0,1,2,3,4,5,6,7,8,9},ASC(E65)&amp;1234567890))-1)</f>
        <v>Nb</v>
      </c>
      <c r="G65" s="55">
        <f t="shared" si="0"/>
        <v>1</v>
      </c>
      <c r="H65" s="55">
        <f>VLOOKUP(F65,Table!$A$2:$C$121,2,0)</f>
        <v>5</v>
      </c>
      <c r="I65" s="56">
        <f>VLOOKUP(F65,Table!$A$2:$C$121,3,0)</f>
        <v>5</v>
      </c>
      <c r="J65" s="59" t="s">
        <v>34</v>
      </c>
      <c r="K65" s="55" t="str">
        <f>LEFT(J65,MIN(FIND({0,1,2,3,4,5,6,7,8,9},ASC(J65)&amp;1234567890))-1)</f>
        <v>S</v>
      </c>
      <c r="L65" s="55">
        <f t="shared" si="1"/>
        <v>2</v>
      </c>
      <c r="M65" s="55">
        <f>VLOOKUP(K65,Table!$A$2:$C$121,2,0)</f>
        <v>16</v>
      </c>
      <c r="N65" s="56">
        <f>VLOOKUP(K65,Table!$A$2:$C$121,3,0)</f>
        <v>3</v>
      </c>
      <c r="O65" s="53" t="str">
        <f>VLOOKUP(A65,Table!$U$1:$V$230,2,0)</f>
        <v>Monoclinic</v>
      </c>
      <c r="P65" s="70"/>
      <c r="Q65" s="63"/>
    </row>
    <row r="66" spans="1:17">
      <c r="A66" s="58">
        <v>5</v>
      </c>
      <c r="B66" s="58">
        <v>66357</v>
      </c>
      <c r="C66" s="58" t="s">
        <v>548</v>
      </c>
      <c r="D66" s="58" t="s">
        <v>560</v>
      </c>
      <c r="E66" s="59" t="s">
        <v>587</v>
      </c>
      <c r="F66" s="55" t="str">
        <f>LEFT(E66,MIN(FIND({0,1,2,3,4,5,6,7,8,9},ASC(E66)&amp;1234567890))-1)</f>
        <v>Ho</v>
      </c>
      <c r="G66" s="55">
        <f t="shared" ref="G66:G129" si="2">IF(SUBSTITUTE(E66,F66,"")="",1,SUBSTITUTE(E66,F66,""))*1</f>
        <v>1</v>
      </c>
      <c r="H66" s="55">
        <f>VLOOKUP(F66,Table!$A$2:$C$121,2,0)</f>
        <v>3</v>
      </c>
      <c r="I66" s="56">
        <f>VLOOKUP(F66,Table!$A$2:$C$121,3,0)</f>
        <v>6</v>
      </c>
      <c r="J66" s="59" t="s">
        <v>379</v>
      </c>
      <c r="K66" s="55" t="str">
        <f>LEFT(J66,MIN(FIND({0,1,2,3,4,5,6,7,8,9},ASC(J66)&amp;1234567890))-1)</f>
        <v>S</v>
      </c>
      <c r="L66" s="55">
        <f t="shared" ref="L66:L129" si="3">IF(SUBSTITUTE(J66,K66,"")="",1,SUBSTITUTE(J66,K66,""))*1</f>
        <v>1</v>
      </c>
      <c r="M66" s="55">
        <f>VLOOKUP(K66,Table!$A$2:$C$121,2,0)</f>
        <v>16</v>
      </c>
      <c r="N66" s="56">
        <f>VLOOKUP(K66,Table!$A$2:$C$121,3,0)</f>
        <v>3</v>
      </c>
      <c r="O66" s="53" t="str">
        <f>VLOOKUP(A66,Table!$U$1:$V$230,2,0)</f>
        <v>Monoclinic</v>
      </c>
      <c r="P66" s="70"/>
      <c r="Q66" s="63"/>
    </row>
    <row r="67" spans="1:17">
      <c r="A67" s="58">
        <v>5</v>
      </c>
      <c r="B67" s="58">
        <v>74446</v>
      </c>
      <c r="C67" s="58" t="s">
        <v>548</v>
      </c>
      <c r="D67" s="58" t="s">
        <v>561</v>
      </c>
      <c r="E67" s="59" t="s">
        <v>588</v>
      </c>
      <c r="F67" s="55" t="str">
        <f>LEFT(E67,MIN(FIND({0,1,2,3,4,5,6,7,8,9},ASC(E67)&amp;1234567890))-1)</f>
        <v>Tl</v>
      </c>
      <c r="G67" s="55">
        <f t="shared" si="2"/>
        <v>1</v>
      </c>
      <c r="H67" s="55">
        <f>VLOOKUP(F67,Table!$A$2:$C$121,2,0)</f>
        <v>13</v>
      </c>
      <c r="I67" s="56">
        <f>VLOOKUP(F67,Table!$A$2:$C$121,3,0)</f>
        <v>6</v>
      </c>
      <c r="J67" s="59" t="s">
        <v>379</v>
      </c>
      <c r="K67" s="55" t="str">
        <f>LEFT(J67,MIN(FIND({0,1,2,3,4,5,6,7,8,9},ASC(J67)&amp;1234567890))-1)</f>
        <v>S</v>
      </c>
      <c r="L67" s="55">
        <f t="shared" si="3"/>
        <v>1</v>
      </c>
      <c r="M67" s="55">
        <f>VLOOKUP(K67,Table!$A$2:$C$121,2,0)</f>
        <v>16</v>
      </c>
      <c r="N67" s="56">
        <f>VLOOKUP(K67,Table!$A$2:$C$121,3,0)</f>
        <v>3</v>
      </c>
      <c r="O67" s="53" t="str">
        <f>VLOOKUP(A67,Table!$U$1:$V$230,2,0)</f>
        <v>Monoclinic</v>
      </c>
      <c r="P67" s="70"/>
      <c r="Q67" s="63"/>
    </row>
    <row r="68" spans="1:17">
      <c r="A68" s="58">
        <v>5</v>
      </c>
      <c r="B68" s="58">
        <v>82901</v>
      </c>
      <c r="C68" s="58" t="s">
        <v>562</v>
      </c>
      <c r="D68" s="58" t="s">
        <v>563</v>
      </c>
      <c r="E68" s="59" t="s">
        <v>589</v>
      </c>
      <c r="F68" s="55" t="str">
        <f>LEFT(E68,MIN(FIND({0,1,2,3,4,5,6,7,8,9},ASC(E68)&amp;1234567890))-1)</f>
        <v>Ti</v>
      </c>
      <c r="G68" s="55">
        <f t="shared" si="2"/>
        <v>1.0569999999999999</v>
      </c>
      <c r="H68" s="55">
        <f>VLOOKUP(F68,Table!$A$2:$C$121,2,0)</f>
        <v>4</v>
      </c>
      <c r="I68" s="56">
        <f>VLOOKUP(F68,Table!$A$2:$C$121,3,0)</f>
        <v>4</v>
      </c>
      <c r="J68" s="59" t="s">
        <v>34</v>
      </c>
      <c r="K68" s="55" t="str">
        <f>LEFT(J68,MIN(FIND({0,1,2,3,4,5,6,7,8,9},ASC(J68)&amp;1234567890))-1)</f>
        <v>S</v>
      </c>
      <c r="L68" s="55">
        <f t="shared" si="3"/>
        <v>2</v>
      </c>
      <c r="M68" s="55">
        <f>VLOOKUP(K68,Table!$A$2:$C$121,2,0)</f>
        <v>16</v>
      </c>
      <c r="N68" s="56">
        <f>VLOOKUP(K68,Table!$A$2:$C$121,3,0)</f>
        <v>3</v>
      </c>
      <c r="O68" s="53" t="str">
        <f>VLOOKUP(A68,Table!$U$1:$V$230,2,0)</f>
        <v>Monoclinic</v>
      </c>
      <c r="P68" s="70"/>
      <c r="Q68" s="63"/>
    </row>
    <row r="69" spans="1:17">
      <c r="A69" s="58">
        <v>5</v>
      </c>
      <c r="B69" s="58">
        <v>83827</v>
      </c>
      <c r="C69" s="58" t="s">
        <v>562</v>
      </c>
      <c r="D69" s="58" t="s">
        <v>564</v>
      </c>
      <c r="E69" s="59" t="s">
        <v>590</v>
      </c>
      <c r="F69" s="55" t="str">
        <f>LEFT(E69,MIN(FIND({0,1,2,3,4,5,6,7,8,9},ASC(E69)&amp;1234567890))-1)</f>
        <v>Sm</v>
      </c>
      <c r="G69" s="55">
        <f t="shared" si="2"/>
        <v>1</v>
      </c>
      <c r="H69" s="55">
        <f>VLOOKUP(F69,Table!$A$2:$C$121,2,0)</f>
        <v>3</v>
      </c>
      <c r="I69" s="56">
        <f>VLOOKUP(F69,Table!$A$2:$C$121,3,0)</f>
        <v>6</v>
      </c>
      <c r="J69" s="59" t="s">
        <v>379</v>
      </c>
      <c r="K69" s="55" t="str">
        <f>LEFT(J69,MIN(FIND({0,1,2,3,4,5,6,7,8,9},ASC(J69)&amp;1234567890))-1)</f>
        <v>S</v>
      </c>
      <c r="L69" s="55">
        <f t="shared" si="3"/>
        <v>1</v>
      </c>
      <c r="M69" s="55">
        <f>VLOOKUP(K69,Table!$A$2:$C$121,2,0)</f>
        <v>16</v>
      </c>
      <c r="N69" s="56">
        <f>VLOOKUP(K69,Table!$A$2:$C$121,3,0)</f>
        <v>3</v>
      </c>
      <c r="O69" s="53" t="str">
        <f>VLOOKUP(A69,Table!$U$1:$V$230,2,0)</f>
        <v>Monoclinic</v>
      </c>
      <c r="P69" s="70"/>
      <c r="Q69" s="63"/>
    </row>
    <row r="70" spans="1:17">
      <c r="A70" s="58">
        <v>5</v>
      </c>
      <c r="B70" s="58">
        <v>44042</v>
      </c>
      <c r="C70" s="58" t="s">
        <v>548</v>
      </c>
      <c r="D70" s="58" t="s">
        <v>565</v>
      </c>
      <c r="E70" s="59" t="s">
        <v>591</v>
      </c>
      <c r="F70" s="55" t="str">
        <f>LEFT(E70,MIN(FIND({0,1,2,3,4,5,6,7,8,9},ASC(E70)&amp;1234567890))-1)</f>
        <v>Pd</v>
      </c>
      <c r="G70" s="55">
        <f t="shared" si="2"/>
        <v>5</v>
      </c>
      <c r="H70" s="55">
        <f>VLOOKUP(F70,Table!$A$2:$C$121,2,0)</f>
        <v>10</v>
      </c>
      <c r="I70" s="56">
        <f>VLOOKUP(F70,Table!$A$2:$C$121,3,0)</f>
        <v>5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Monoclinic</v>
      </c>
      <c r="P70" s="70"/>
      <c r="Q70" s="63"/>
    </row>
    <row r="71" spans="1:17">
      <c r="A71" s="58">
        <v>5</v>
      </c>
      <c r="B71" s="58">
        <v>76694</v>
      </c>
      <c r="C71" s="58" t="s">
        <v>554</v>
      </c>
      <c r="D71" s="58" t="s">
        <v>566</v>
      </c>
      <c r="E71" s="59" t="s">
        <v>592</v>
      </c>
      <c r="F71" s="55" t="str">
        <f>LEFT(E71,MIN(FIND({0,1,2,3,4,5,6,7,8,9},ASC(E71)&amp;1234567890))-1)</f>
        <v>Ni</v>
      </c>
      <c r="G71" s="55">
        <f t="shared" si="2"/>
        <v>5</v>
      </c>
      <c r="H71" s="55">
        <f>VLOOKUP(F71,Table!$A$2:$C$121,2,0)</f>
        <v>10</v>
      </c>
      <c r="I71" s="56">
        <f>VLOOKUP(F71,Table!$A$2:$C$121,3,0)</f>
        <v>4</v>
      </c>
      <c r="J71" s="59" t="s">
        <v>593</v>
      </c>
      <c r="K71" s="55" t="str">
        <f>LEFT(J71,MIN(FIND({0,1,2,3,4,5,6,7,8,9},ASC(J71)&amp;1234567890))-1)</f>
        <v>Sb</v>
      </c>
      <c r="L71" s="55">
        <f t="shared" si="3"/>
        <v>2</v>
      </c>
      <c r="M71" s="55">
        <f>VLOOKUP(K71,Table!$A$2:$C$121,2,0)</f>
        <v>15</v>
      </c>
      <c r="N71" s="56">
        <f>VLOOKUP(K71,Table!$A$2:$C$121,3,0)</f>
        <v>5</v>
      </c>
      <c r="O71" s="53" t="str">
        <f>VLOOKUP(A71,Table!$U$1:$V$230,2,0)</f>
        <v>Monoclinic</v>
      </c>
      <c r="P71" s="70"/>
      <c r="Q71" s="63"/>
    </row>
    <row r="72" spans="1:17">
      <c r="A72" s="58">
        <v>5</v>
      </c>
      <c r="B72" s="58">
        <v>51176</v>
      </c>
      <c r="C72" s="58" t="s">
        <v>548</v>
      </c>
      <c r="D72" s="58" t="s">
        <v>495</v>
      </c>
      <c r="E72" s="59" t="s">
        <v>346</v>
      </c>
      <c r="F72" s="55" t="str">
        <f>LEFT(E72,MIN(FIND({0,1,2,3,4,5,6,7,8,9},ASC(E72)&amp;1234567890))-1)</f>
        <v>Nb</v>
      </c>
      <c r="G72" s="55">
        <f t="shared" si="2"/>
        <v>2</v>
      </c>
      <c r="H72" s="55">
        <f>VLOOKUP(F72,Table!$A$2:$C$121,2,0)</f>
        <v>5</v>
      </c>
      <c r="I72" s="56">
        <f>VLOOKUP(F72,Table!$A$2:$C$121,3,0)</f>
        <v>5</v>
      </c>
      <c r="J72" s="59" t="s">
        <v>500</v>
      </c>
      <c r="K72" s="55" t="str">
        <f>LEFT(J72,MIN(FIND({0,1,2,3,4,5,6,7,8,9},ASC(J72)&amp;1234567890))-1)</f>
        <v>O</v>
      </c>
      <c r="L72" s="55">
        <f t="shared" si="3"/>
        <v>5</v>
      </c>
      <c r="M72" s="55">
        <f>VLOOKUP(K72,Table!$A$2:$C$121,2,0)</f>
        <v>16</v>
      </c>
      <c r="N72" s="56">
        <f>VLOOKUP(K72,Table!$A$2:$C$121,3,0)</f>
        <v>2</v>
      </c>
      <c r="O72" s="53" t="str">
        <f>VLOOKUP(A72,Table!$U$1:$V$230,2,0)</f>
        <v>Monoclinic</v>
      </c>
      <c r="P72" s="70"/>
      <c r="Q72" s="63"/>
    </row>
    <row r="73" spans="1:17">
      <c r="A73" s="58">
        <v>5</v>
      </c>
      <c r="B73" s="58">
        <v>77958</v>
      </c>
      <c r="C73" s="58" t="s">
        <v>548</v>
      </c>
      <c r="D73" s="58" t="s">
        <v>567</v>
      </c>
      <c r="E73" s="59" t="s">
        <v>592</v>
      </c>
      <c r="F73" s="55" t="str">
        <f>LEFT(E73,MIN(FIND({0,1,2,3,4,5,6,7,8,9},ASC(E73)&amp;1234567890))-1)</f>
        <v>Ni</v>
      </c>
      <c r="G73" s="55">
        <f t="shared" si="2"/>
        <v>5</v>
      </c>
      <c r="H73" s="55">
        <f>VLOOKUP(F73,Table!$A$2:$C$121,2,0)</f>
        <v>10</v>
      </c>
      <c r="I73" s="56">
        <f>VLOOKUP(F73,Table!$A$2:$C$121,3,0)</f>
        <v>4</v>
      </c>
      <c r="J73" s="59" t="s">
        <v>594</v>
      </c>
      <c r="K73" s="55" t="str">
        <f>LEFT(J73,MIN(FIND({0,1,2,3,4,5,6,7,8,9},ASC(J73)&amp;1234567890))-1)</f>
        <v>Ge</v>
      </c>
      <c r="L73" s="55">
        <f t="shared" si="3"/>
        <v>3</v>
      </c>
      <c r="M73" s="55">
        <f>VLOOKUP(K73,Table!$A$2:$C$121,2,0)</f>
        <v>14</v>
      </c>
      <c r="N73" s="56">
        <f>VLOOKUP(K73,Table!$A$2:$C$121,3,0)</f>
        <v>4</v>
      </c>
      <c r="O73" s="53" t="str">
        <f>VLOOKUP(A73,Table!$U$1:$V$230,2,0)</f>
        <v>Monoclinic</v>
      </c>
      <c r="P73" s="70"/>
      <c r="Q73" s="63"/>
    </row>
    <row r="74" spans="1:17">
      <c r="A74" s="58">
        <v>5</v>
      </c>
      <c r="B74" s="58">
        <v>53749</v>
      </c>
      <c r="C74" s="58" t="s">
        <v>548</v>
      </c>
      <c r="D74" s="58" t="s">
        <v>568</v>
      </c>
      <c r="E74" s="59" t="s">
        <v>595</v>
      </c>
      <c r="F74" s="55" t="str">
        <f>LEFT(E74,MIN(FIND({0,1,2,3,4,5,6,7,8,9},ASC(E74)&amp;1234567890))-1)</f>
        <v>Ni</v>
      </c>
      <c r="G74" s="55">
        <f t="shared" si="2"/>
        <v>19</v>
      </c>
      <c r="H74" s="55">
        <f>VLOOKUP(F74,Table!$A$2:$C$121,2,0)</f>
        <v>10</v>
      </c>
      <c r="I74" s="56">
        <f>VLOOKUP(F74,Table!$A$2:$C$121,3,0)</f>
        <v>4</v>
      </c>
      <c r="J74" s="59" t="s">
        <v>596</v>
      </c>
      <c r="K74" s="55" t="str">
        <f>LEFT(J74,MIN(FIND({0,1,2,3,4,5,6,7,8,9},ASC(J74)&amp;1234567890))-1)</f>
        <v>Ge</v>
      </c>
      <c r="L74" s="55">
        <f t="shared" si="3"/>
        <v>12</v>
      </c>
      <c r="M74" s="55">
        <f>VLOOKUP(K74,Table!$A$2:$C$121,2,0)</f>
        <v>14</v>
      </c>
      <c r="N74" s="56">
        <f>VLOOKUP(K74,Table!$A$2:$C$121,3,0)</f>
        <v>4</v>
      </c>
      <c r="O74" s="53" t="str">
        <f>VLOOKUP(A74,Table!$U$1:$V$230,2,0)</f>
        <v>Monoclinic</v>
      </c>
      <c r="P74" s="70"/>
      <c r="Q74" s="63"/>
    </row>
    <row r="75" spans="1:17">
      <c r="A75" s="58">
        <v>5</v>
      </c>
      <c r="B75" s="58">
        <v>52311</v>
      </c>
      <c r="C75" s="58" t="s">
        <v>548</v>
      </c>
      <c r="D75" s="58" t="s">
        <v>569</v>
      </c>
      <c r="E75" s="59" t="s">
        <v>405</v>
      </c>
      <c r="F75" s="55" t="str">
        <f>LEFT(E75,MIN(FIND({0,1,2,3,4,5,6,7,8,9},ASC(E75)&amp;1234567890))-1)</f>
        <v>Ta</v>
      </c>
      <c r="G75" s="55">
        <f t="shared" si="2"/>
        <v>1</v>
      </c>
      <c r="H75" s="55">
        <f>VLOOKUP(F75,Table!$A$2:$C$121,2,0)</f>
        <v>5</v>
      </c>
      <c r="I75" s="56">
        <f>VLOOKUP(F75,Table!$A$2:$C$121,3,0)</f>
        <v>6</v>
      </c>
      <c r="J75" s="59" t="s">
        <v>593</v>
      </c>
      <c r="K75" s="55" t="str">
        <f>LEFT(J75,MIN(FIND({0,1,2,3,4,5,6,7,8,9},ASC(J75)&amp;1234567890))-1)</f>
        <v>Sb</v>
      </c>
      <c r="L75" s="55">
        <f t="shared" si="3"/>
        <v>2</v>
      </c>
      <c r="M75" s="55">
        <f>VLOOKUP(K75,Table!$A$2:$C$121,2,0)</f>
        <v>15</v>
      </c>
      <c r="N75" s="56">
        <f>VLOOKUP(K75,Table!$A$2:$C$121,3,0)</f>
        <v>5</v>
      </c>
      <c r="O75" s="53" t="str">
        <f>VLOOKUP(A75,Table!$U$1:$V$230,2,0)</f>
        <v>Monoclinic</v>
      </c>
      <c r="P75" s="70"/>
      <c r="Q75" s="63"/>
    </row>
    <row r="76" spans="1:17">
      <c r="A76" s="58">
        <v>5</v>
      </c>
      <c r="B76" s="58">
        <v>611576</v>
      </c>
      <c r="C76" s="58" t="s">
        <v>548</v>
      </c>
      <c r="D76" s="58" t="s">
        <v>570</v>
      </c>
      <c r="E76" s="59" t="s">
        <v>390</v>
      </c>
      <c r="F76" s="55" t="str">
        <f>LEFT(E76,MIN(FIND({0,1,2,3,4,5,6,7,8,9},ASC(E76)&amp;1234567890))-1)</f>
        <v>W</v>
      </c>
      <c r="G76" s="55">
        <f t="shared" si="2"/>
        <v>1</v>
      </c>
      <c r="H76" s="55">
        <f>VLOOKUP(F76,Table!$A$2:$C$121,2,0)</f>
        <v>6</v>
      </c>
      <c r="I76" s="56">
        <f>VLOOKUP(F76,Table!$A$2:$C$121,3,0)</f>
        <v>6</v>
      </c>
      <c r="J76" s="59" t="s">
        <v>453</v>
      </c>
      <c r="K76" s="55" t="str">
        <f>LEFT(J76,MIN(FIND({0,1,2,3,4,5,6,7,8,9},ASC(J76)&amp;1234567890))-1)</f>
        <v>As</v>
      </c>
      <c r="L76" s="55">
        <f t="shared" si="3"/>
        <v>2</v>
      </c>
      <c r="M76" s="55">
        <f>VLOOKUP(K76,Table!$A$2:$C$121,2,0)</f>
        <v>15</v>
      </c>
      <c r="N76" s="56">
        <f>VLOOKUP(K76,Table!$A$2:$C$121,3,0)</f>
        <v>4</v>
      </c>
      <c r="O76" s="53" t="str">
        <f>VLOOKUP(A76,Table!$U$1:$V$230,2,0)</f>
        <v>Monoclinic</v>
      </c>
      <c r="P76" s="70"/>
      <c r="Q76" s="63"/>
    </row>
    <row r="77" spans="1:17">
      <c r="A77" s="58">
        <v>5</v>
      </c>
      <c r="B77" s="58">
        <v>637537</v>
      </c>
      <c r="C77" s="58" t="s">
        <v>548</v>
      </c>
      <c r="D77" s="58" t="s">
        <v>571</v>
      </c>
      <c r="E77" s="59" t="s">
        <v>591</v>
      </c>
      <c r="F77" s="55" t="str">
        <f>LEFT(E77,MIN(FIND({0,1,2,3,4,5,6,7,8,9},ASC(E77)&amp;1234567890))-1)</f>
        <v>Pd</v>
      </c>
      <c r="G77" s="55">
        <f t="shared" si="2"/>
        <v>5</v>
      </c>
      <c r="H77" s="55">
        <f>VLOOKUP(F77,Table!$A$2:$C$121,2,0)</f>
        <v>10</v>
      </c>
      <c r="I77" s="56">
        <f>VLOOKUP(F77,Table!$A$2:$C$121,3,0)</f>
        <v>5</v>
      </c>
      <c r="J77" s="59" t="s">
        <v>544</v>
      </c>
      <c r="K77" s="55" t="str">
        <f>LEFT(J77,MIN(FIND({0,1,2,3,4,5,6,7,8,9},ASC(J77)&amp;1234567890))-1)</f>
        <v>Ge</v>
      </c>
      <c r="L77" s="55">
        <f t="shared" si="3"/>
        <v>1</v>
      </c>
      <c r="M77" s="55">
        <f>VLOOKUP(K77,Table!$A$2:$C$121,2,0)</f>
        <v>14</v>
      </c>
      <c r="N77" s="56">
        <f>VLOOKUP(K77,Table!$A$2:$C$121,3,0)</f>
        <v>4</v>
      </c>
      <c r="O77" s="53" t="str">
        <f>VLOOKUP(A77,Table!$U$1:$V$230,2,0)</f>
        <v>Monoclinic</v>
      </c>
      <c r="P77" s="70"/>
      <c r="Q77" s="63"/>
    </row>
    <row r="78" spans="1:17">
      <c r="A78" s="58">
        <v>5</v>
      </c>
      <c r="B78" s="58">
        <v>648187</v>
      </c>
      <c r="C78" s="58" t="s">
        <v>548</v>
      </c>
      <c r="D78" s="58" t="s">
        <v>572</v>
      </c>
      <c r="E78" s="59" t="s">
        <v>405</v>
      </c>
      <c r="F78" s="55" t="str">
        <f>LEFT(E78,MIN(FIND({0,1,2,3,4,5,6,7,8,9},ASC(E78)&amp;1234567890))-1)</f>
        <v>Ta</v>
      </c>
      <c r="G78" s="55">
        <f t="shared" si="2"/>
        <v>1</v>
      </c>
      <c r="H78" s="55">
        <f>VLOOKUP(F78,Table!$A$2:$C$121,2,0)</f>
        <v>5</v>
      </c>
      <c r="I78" s="56">
        <f>VLOOKUP(F78,Table!$A$2:$C$121,3,0)</f>
        <v>6</v>
      </c>
      <c r="J78" s="59" t="s">
        <v>30</v>
      </c>
      <c r="K78" s="55" t="str">
        <f>LEFT(J78,MIN(FIND({0,1,2,3,4,5,6,7,8,9},ASC(J78)&amp;1234567890))-1)</f>
        <v>P</v>
      </c>
      <c r="L78" s="55">
        <f t="shared" si="3"/>
        <v>2</v>
      </c>
      <c r="M78" s="55">
        <f>VLOOKUP(K78,Table!$A$2:$C$121,2,0)</f>
        <v>15</v>
      </c>
      <c r="N78" s="56">
        <f>VLOOKUP(K78,Table!$A$2:$C$121,3,0)</f>
        <v>3</v>
      </c>
      <c r="O78" s="53" t="str">
        <f>VLOOKUP(A78,Table!$U$1:$V$230,2,0)</f>
        <v>Monoclinic</v>
      </c>
      <c r="P78" s="70"/>
      <c r="Q78" s="63"/>
    </row>
    <row r="79" spans="1:17">
      <c r="A79" s="58">
        <v>5</v>
      </c>
      <c r="B79" s="58">
        <v>648361</v>
      </c>
      <c r="C79" s="58" t="s">
        <v>548</v>
      </c>
      <c r="D79" s="58" t="s">
        <v>573</v>
      </c>
      <c r="E79" s="59" t="s">
        <v>591</v>
      </c>
      <c r="F79" s="55" t="str">
        <f>LEFT(E79,MIN(FIND({0,1,2,3,4,5,6,7,8,9},ASC(E79)&amp;1234567890))-1)</f>
        <v>Pd</v>
      </c>
      <c r="G79" s="55">
        <f t="shared" si="2"/>
        <v>5</v>
      </c>
      <c r="H79" s="55">
        <f>VLOOKUP(F79,Table!$A$2:$C$121,2,0)</f>
        <v>10</v>
      </c>
      <c r="I79" s="56">
        <f>VLOOKUP(F79,Table!$A$2:$C$121,3,0)</f>
        <v>5</v>
      </c>
      <c r="J79" s="59" t="s">
        <v>597</v>
      </c>
      <c r="K79" s="55" t="str">
        <f>LEFT(J79,MIN(FIND({0,1,2,3,4,5,6,7,8,9},ASC(J79)&amp;1234567890))-1)</f>
        <v>Pb</v>
      </c>
      <c r="L79" s="55">
        <f t="shared" si="3"/>
        <v>3</v>
      </c>
      <c r="M79" s="55">
        <f>VLOOKUP(K79,Table!$A$2:$C$121,2,0)</f>
        <v>14</v>
      </c>
      <c r="N79" s="56">
        <f>VLOOKUP(K79,Table!$A$2:$C$121,3,0)</f>
        <v>6</v>
      </c>
      <c r="O79" s="53" t="str">
        <f>VLOOKUP(A79,Table!$U$1:$V$230,2,0)</f>
        <v>Monoclinic</v>
      </c>
      <c r="P79" s="70"/>
      <c r="Q79" s="63"/>
    </row>
    <row r="80" spans="1:17">
      <c r="A80" s="58">
        <v>5</v>
      </c>
      <c r="B80" s="58">
        <v>107966</v>
      </c>
      <c r="C80" s="58" t="s">
        <v>548</v>
      </c>
      <c r="D80" s="58" t="s">
        <v>574</v>
      </c>
      <c r="E80" s="59" t="s">
        <v>405</v>
      </c>
      <c r="F80" s="55" t="str">
        <f>LEFT(E80,MIN(FIND({0,1,2,3,4,5,6,7,8,9},ASC(E80)&amp;1234567890))-1)</f>
        <v>Ta</v>
      </c>
      <c r="G80" s="55">
        <f t="shared" si="2"/>
        <v>1</v>
      </c>
      <c r="H80" s="55">
        <f>VLOOKUP(F80,Table!$A$2:$C$121,2,0)</f>
        <v>5</v>
      </c>
      <c r="I80" s="56">
        <f>VLOOKUP(F80,Table!$A$2:$C$121,3,0)</f>
        <v>6</v>
      </c>
      <c r="J80" s="59" t="s">
        <v>453</v>
      </c>
      <c r="K80" s="55" t="str">
        <f>LEFT(J80,MIN(FIND({0,1,2,3,4,5,6,7,8,9},ASC(J80)&amp;1234567890))-1)</f>
        <v>As</v>
      </c>
      <c r="L80" s="55">
        <f t="shared" si="3"/>
        <v>2</v>
      </c>
      <c r="M80" s="55">
        <f>VLOOKUP(K80,Table!$A$2:$C$121,2,0)</f>
        <v>15</v>
      </c>
      <c r="N80" s="56">
        <f>VLOOKUP(K80,Table!$A$2:$C$121,3,0)</f>
        <v>4</v>
      </c>
      <c r="O80" s="53" t="str">
        <f>VLOOKUP(A80,Table!$U$1:$V$230,2,0)</f>
        <v>Monoclinic</v>
      </c>
      <c r="P80" s="70"/>
      <c r="Q80" s="63"/>
    </row>
    <row r="81" spans="1:17">
      <c r="A81" s="58">
        <v>5</v>
      </c>
      <c r="B81" s="58">
        <v>150126</v>
      </c>
      <c r="C81" s="58" t="s">
        <v>548</v>
      </c>
      <c r="D81" s="58" t="s">
        <v>575</v>
      </c>
      <c r="E81" s="59" t="s">
        <v>598</v>
      </c>
      <c r="F81" s="55" t="str">
        <f>LEFT(E81,MIN(FIND({0,1,2,3,4,5,6,7,8,9},ASC(E81)&amp;1234567890))-1)</f>
        <v>Cu</v>
      </c>
      <c r="G81" s="55">
        <f t="shared" si="2"/>
        <v>5</v>
      </c>
      <c r="H81" s="55">
        <f>VLOOKUP(F81,Table!$A$2:$C$121,2,0)</f>
        <v>11</v>
      </c>
      <c r="I81" s="56">
        <f>VLOOKUP(F81,Table!$A$2:$C$121,3,0)</f>
        <v>4</v>
      </c>
      <c r="J81" s="59" t="s">
        <v>599</v>
      </c>
      <c r="K81" s="55" t="str">
        <f>LEFT(J81,MIN(FIND({0,1,2,3,4,5,6,7,8,9},ASC(J81)&amp;1234567890))-1)</f>
        <v>Sn</v>
      </c>
      <c r="L81" s="55">
        <f t="shared" si="3"/>
        <v>4</v>
      </c>
      <c r="M81" s="55">
        <f>VLOOKUP(K81,Table!$A$2:$C$121,2,0)</f>
        <v>14</v>
      </c>
      <c r="N81" s="56">
        <f>VLOOKUP(K81,Table!$A$2:$C$121,3,0)</f>
        <v>5</v>
      </c>
      <c r="O81" s="53" t="str">
        <f>VLOOKUP(A81,Table!$U$1:$V$230,2,0)</f>
        <v>Monoclinic</v>
      </c>
      <c r="P81" s="70"/>
      <c r="Q81" s="63"/>
    </row>
    <row r="82" spans="1:17">
      <c r="A82" s="58">
        <v>5</v>
      </c>
      <c r="B82" s="58">
        <v>400887</v>
      </c>
      <c r="C82" s="58" t="s">
        <v>548</v>
      </c>
      <c r="D82" s="58" t="s">
        <v>576</v>
      </c>
      <c r="E82" s="59" t="s">
        <v>600</v>
      </c>
      <c r="F82" s="55" t="str">
        <f>LEFT(E82,MIN(FIND({0,1,2,3,4,5,6,7,8,9},ASC(E82)&amp;1234567890))-1)</f>
        <v>Mo</v>
      </c>
      <c r="G82" s="55">
        <f t="shared" si="2"/>
        <v>4</v>
      </c>
      <c r="H82" s="55">
        <f>VLOOKUP(F82,Table!$A$2:$C$121,2,0)</f>
        <v>6</v>
      </c>
      <c r="I82" s="56">
        <f>VLOOKUP(F82,Table!$A$2:$C$121,3,0)</f>
        <v>5</v>
      </c>
      <c r="J82" s="59" t="s">
        <v>601</v>
      </c>
      <c r="K82" s="55" t="str">
        <f>LEFT(J82,MIN(FIND({0,1,2,3,4,5,6,7,8,9},ASC(J82)&amp;1234567890))-1)</f>
        <v>Al</v>
      </c>
      <c r="L82" s="55">
        <f t="shared" si="3"/>
        <v>17</v>
      </c>
      <c r="M82" s="55">
        <f>VLOOKUP(K82,Table!$A$2:$C$121,2,0)</f>
        <v>13</v>
      </c>
      <c r="N82" s="56">
        <f>VLOOKUP(K82,Table!$A$2:$C$121,3,0)</f>
        <v>3</v>
      </c>
      <c r="O82" s="53" t="str">
        <f>VLOOKUP(A82,Table!$U$1:$V$230,2,0)</f>
        <v>Monoclinic</v>
      </c>
      <c r="P82" s="70"/>
      <c r="Q82" s="63"/>
    </row>
    <row r="83" spans="1:17">
      <c r="A83" s="58">
        <v>5</v>
      </c>
      <c r="B83" s="58">
        <v>380385</v>
      </c>
      <c r="C83" s="58" t="s">
        <v>548</v>
      </c>
      <c r="D83" s="58" t="s">
        <v>577</v>
      </c>
      <c r="E83" s="59" t="s">
        <v>602</v>
      </c>
      <c r="F83" s="55" t="str">
        <f>LEFT(E83,MIN(FIND({0,1,2,3,4,5,6,7,8,9},ASC(E83)&amp;1234567890))-1)</f>
        <v>W</v>
      </c>
      <c r="G83" s="55">
        <f t="shared" si="2"/>
        <v>15</v>
      </c>
      <c r="H83" s="55">
        <f>VLOOKUP(F83,Table!$A$2:$C$121,2,0)</f>
        <v>6</v>
      </c>
      <c r="I83" s="56">
        <f>VLOOKUP(F83,Table!$A$2:$C$121,3,0)</f>
        <v>6</v>
      </c>
      <c r="J83" s="59" t="s">
        <v>603</v>
      </c>
      <c r="K83" s="55" t="str">
        <f>LEFT(J83,MIN(FIND({0,1,2,3,4,5,6,7,8,9},ASC(J83)&amp;1234567890))-1)</f>
        <v>I</v>
      </c>
      <c r="L83" s="55">
        <f t="shared" si="3"/>
        <v>47</v>
      </c>
      <c r="M83" s="55">
        <f>VLOOKUP(K83,Table!$A$2:$C$121,2,0)</f>
        <v>17</v>
      </c>
      <c r="N83" s="56">
        <f>VLOOKUP(K83,Table!$A$2:$C$121,3,0)</f>
        <v>5</v>
      </c>
      <c r="O83" s="53" t="str">
        <f>VLOOKUP(A83,Table!$U$1:$V$230,2,0)</f>
        <v>Monoclinic</v>
      </c>
      <c r="P83" s="70"/>
      <c r="Q83" s="63"/>
    </row>
    <row r="84" spans="1:17">
      <c r="A84" s="58">
        <v>5</v>
      </c>
      <c r="B84" s="58">
        <v>262212</v>
      </c>
      <c r="C84" s="58" t="s">
        <v>578</v>
      </c>
      <c r="D84" s="58" t="s">
        <v>579</v>
      </c>
      <c r="E84" s="59" t="s">
        <v>604</v>
      </c>
      <c r="F84" s="55" t="str">
        <f>LEFT(E84,MIN(FIND({0,1,2,3,4,5,6,7,8,9},ASC(E84)&amp;1234567890))-1)</f>
        <v>Y</v>
      </c>
      <c r="G84" s="55">
        <f t="shared" si="2"/>
        <v>6</v>
      </c>
      <c r="H84" s="55">
        <f>VLOOKUP(F84,Table!$A$2:$C$121,2,0)</f>
        <v>3</v>
      </c>
      <c r="I84" s="56">
        <f>VLOOKUP(F84,Table!$A$2:$C$121,3,0)</f>
        <v>5</v>
      </c>
      <c r="J84" s="59" t="s">
        <v>605</v>
      </c>
      <c r="K84" s="55" t="str">
        <f>LEFT(J84,MIN(FIND({0,1,2,3,4,5,6,7,8,9},ASC(J84)&amp;1234567890))-1)</f>
        <v>S</v>
      </c>
      <c r="L84" s="55">
        <f t="shared" si="3"/>
        <v>11.05</v>
      </c>
      <c r="M84" s="55">
        <f>VLOOKUP(K84,Table!$A$2:$C$121,2,0)</f>
        <v>16</v>
      </c>
      <c r="N84" s="56">
        <f>VLOOKUP(K84,Table!$A$2:$C$121,3,0)</f>
        <v>3</v>
      </c>
      <c r="O84" s="53" t="str">
        <f>VLOOKUP(A84,Table!$U$1:$V$230,2,0)</f>
        <v>Monoclinic</v>
      </c>
      <c r="P84" s="70"/>
      <c r="Q84" s="63"/>
    </row>
    <row r="85" spans="1:17">
      <c r="A85" s="12">
        <v>17</v>
      </c>
      <c r="B85" s="12">
        <v>43242</v>
      </c>
      <c r="C85" s="12" t="s">
        <v>1583</v>
      </c>
      <c r="D85" s="12" t="s">
        <v>1584</v>
      </c>
      <c r="E85" s="17" t="s">
        <v>11661</v>
      </c>
      <c r="F85" s="19" t="str">
        <f>LEFT(E85,MIN(FIND({0,1,2,3,4,5,6,7,8,9},ASC(E85)&amp;1234567890))-1)</f>
        <v>Ag</v>
      </c>
      <c r="G85" s="23">
        <f t="shared" si="2"/>
        <v>2</v>
      </c>
      <c r="H85" s="19">
        <f>VLOOKUP(F85,Table!$A$2:$C$121,2,0)</f>
        <v>11</v>
      </c>
      <c r="I85" s="18">
        <f>VLOOKUP(F85,Table!$A$2:$C$121,3,0)</f>
        <v>5</v>
      </c>
      <c r="J85" s="17" t="s">
        <v>47</v>
      </c>
      <c r="K85" s="19" t="str">
        <f>LEFT(J85,MIN(FIND({0,1,2,3,4,5,6,7,8,9},ASC(J85)&amp;1234567890))-1)</f>
        <v>Se</v>
      </c>
      <c r="L85" s="24">
        <f t="shared" si="3"/>
        <v>1</v>
      </c>
      <c r="M85" s="19">
        <f>VLOOKUP(K85,Table!$A$2:$C$121,2,0)</f>
        <v>16</v>
      </c>
      <c r="N85" s="18">
        <f>VLOOKUP(K85,Table!$A$2:$C$121,3,0)</f>
        <v>4</v>
      </c>
      <c r="O85" s="12" t="str">
        <f>VLOOKUP(A85,Table!$U$1:$V$230,2,0)</f>
        <v>Orthorhombic</v>
      </c>
      <c r="P85" s="70"/>
    </row>
    <row r="86" spans="1:17">
      <c r="A86" s="12">
        <v>17</v>
      </c>
      <c r="B86" s="12">
        <v>58806</v>
      </c>
      <c r="C86" s="12" t="s">
        <v>1583</v>
      </c>
      <c r="D86" s="12" t="s">
        <v>1585</v>
      </c>
      <c r="E86" s="17" t="s">
        <v>542</v>
      </c>
      <c r="F86" s="19" t="str">
        <f>LEFT(E86,MIN(FIND({0,1,2,3,4,5,6,7,8,9},ASC(E86)&amp;1234567890))-1)</f>
        <v>Bi</v>
      </c>
      <c r="G86" s="23">
        <f t="shared" si="2"/>
        <v>1</v>
      </c>
      <c r="H86" s="19">
        <f>VLOOKUP(F86,Table!$A$2:$C$121,2,0)</f>
        <v>15</v>
      </c>
      <c r="I86" s="18">
        <f>VLOOKUP(F86,Table!$A$2:$C$121,3,0)</f>
        <v>6</v>
      </c>
      <c r="J86" s="17" t="s">
        <v>355</v>
      </c>
      <c r="K86" s="19" t="str">
        <f>LEFT(J86,MIN(FIND({0,1,2,3,4,5,6,7,8,9},ASC(J86)&amp;1234567890))-1)</f>
        <v>Mn</v>
      </c>
      <c r="L86" s="24">
        <f t="shared" si="3"/>
        <v>1</v>
      </c>
      <c r="M86" s="19">
        <f>VLOOKUP(K86,Table!$A$2:$C$121,2,0)</f>
        <v>7</v>
      </c>
      <c r="N86" s="18">
        <f>VLOOKUP(K86,Table!$A$2:$C$121,3,0)</f>
        <v>4</v>
      </c>
      <c r="O86" s="12" t="str">
        <f>VLOOKUP(A86,Table!$U$1:$V$230,2,0)</f>
        <v>Orthorhombic</v>
      </c>
      <c r="P86" s="70"/>
    </row>
    <row r="87" spans="1:17">
      <c r="A87" s="12">
        <v>17</v>
      </c>
      <c r="B87" s="12">
        <v>653907</v>
      </c>
      <c r="C87" s="12" t="s">
        <v>1583</v>
      </c>
      <c r="D87" s="12" t="s">
        <v>1586</v>
      </c>
      <c r="E87" s="17" t="s">
        <v>15142</v>
      </c>
      <c r="F87" s="19" t="str">
        <f>LEFT(E87,MIN(FIND({0,1,2,3,4,5,6,7,8,9},ASC(E87)&amp;1234567890))-1)</f>
        <v>Bi</v>
      </c>
      <c r="G87" s="23">
        <f t="shared" si="2"/>
        <v>0.76</v>
      </c>
      <c r="H87" s="19">
        <f>VLOOKUP(F87,Table!$A$2:$C$121,2,0)</f>
        <v>15</v>
      </c>
      <c r="I87" s="18">
        <f>VLOOKUP(F87,Table!$A$2:$C$121,3,0)</f>
        <v>6</v>
      </c>
      <c r="J87" s="17" t="s">
        <v>15143</v>
      </c>
      <c r="K87" s="19" t="str">
        <f>LEFT(J87,MIN(FIND({0,1,2,3,4,5,6,7,8,9},ASC(J87)&amp;1234567890))-1)</f>
        <v>Mn</v>
      </c>
      <c r="L87" s="24">
        <f t="shared" si="3"/>
        <v>0.876</v>
      </c>
      <c r="M87" s="19">
        <f>VLOOKUP(K87,Table!$A$2:$C$121,2,0)</f>
        <v>7</v>
      </c>
      <c r="N87" s="18">
        <f>VLOOKUP(K87,Table!$A$2:$C$121,3,0)</f>
        <v>4</v>
      </c>
      <c r="O87" s="12" t="str">
        <f>VLOOKUP(A87,Table!$U$1:$V$230,2,0)</f>
        <v>Orthorhombic</v>
      </c>
      <c r="P87" s="70"/>
    </row>
    <row r="88" spans="1:17">
      <c r="A88" s="12">
        <v>17</v>
      </c>
      <c r="B88" s="12">
        <v>655963</v>
      </c>
      <c r="C88" s="12" t="s">
        <v>1583</v>
      </c>
      <c r="D88" s="12" t="s">
        <v>1587</v>
      </c>
      <c r="E88" s="17" t="s">
        <v>615</v>
      </c>
      <c r="F88" s="19" t="str">
        <f>LEFT(E88,MIN(FIND({0,1,2,3,4,5,6,7,8,9},ASC(E88)&amp;1234567890))-1)</f>
        <v>Nd</v>
      </c>
      <c r="G88" s="23">
        <f t="shared" si="2"/>
        <v>1</v>
      </c>
      <c r="H88" s="19">
        <f>VLOOKUP(F88,Table!$A$2:$C$121,2,0)</f>
        <v>3</v>
      </c>
      <c r="I88" s="18">
        <f>VLOOKUP(F88,Table!$A$2:$C$121,3,0)</f>
        <v>6</v>
      </c>
      <c r="J88" s="17" t="s">
        <v>11546</v>
      </c>
      <c r="K88" s="19" t="str">
        <f>LEFT(J88,MIN(FIND({0,1,2,3,4,5,6,7,8,9},ASC(J88)&amp;1234567890))-1)</f>
        <v>Si</v>
      </c>
      <c r="L88" s="24">
        <f t="shared" si="3"/>
        <v>2</v>
      </c>
      <c r="M88" s="19">
        <f>VLOOKUP(K88,Table!$A$2:$C$121,2,0)</f>
        <v>14</v>
      </c>
      <c r="N88" s="18">
        <f>VLOOKUP(K88,Table!$A$2:$C$121,3,0)</f>
        <v>3</v>
      </c>
      <c r="O88" s="12" t="str">
        <f>VLOOKUP(A88,Table!$U$1:$V$230,2,0)</f>
        <v>Orthorhombic</v>
      </c>
      <c r="P88" s="70"/>
    </row>
    <row r="89" spans="1:17">
      <c r="A89" s="12">
        <v>17</v>
      </c>
      <c r="B89" s="12">
        <v>54376</v>
      </c>
      <c r="C89" s="12" t="s">
        <v>1583</v>
      </c>
      <c r="D89" s="12" t="s">
        <v>1588</v>
      </c>
      <c r="E89" s="17" t="s">
        <v>615</v>
      </c>
      <c r="F89" s="19" t="str">
        <f>LEFT(E89,MIN(FIND({0,1,2,3,4,5,6,7,8,9},ASC(E89)&amp;1234567890))-1)</f>
        <v>Nd</v>
      </c>
      <c r="G89" s="23">
        <f t="shared" si="2"/>
        <v>1</v>
      </c>
      <c r="H89" s="19">
        <f>VLOOKUP(F89,Table!$A$2:$C$121,2,0)</f>
        <v>3</v>
      </c>
      <c r="I89" s="18">
        <f>VLOOKUP(F89,Table!$A$2:$C$121,3,0)</f>
        <v>6</v>
      </c>
      <c r="J89" s="17" t="s">
        <v>15284</v>
      </c>
      <c r="K89" s="19" t="str">
        <f>LEFT(J89,MIN(FIND({0,1,2,3,4,5,6,7,8,9},ASC(J89)&amp;1234567890))-1)</f>
        <v>Si</v>
      </c>
      <c r="L89" s="24">
        <f t="shared" si="3"/>
        <v>1.8169999999999999</v>
      </c>
      <c r="M89" s="19">
        <f>VLOOKUP(K89,Table!$A$2:$C$121,2,0)</f>
        <v>14</v>
      </c>
      <c r="N89" s="18">
        <f>VLOOKUP(K89,Table!$A$2:$C$121,3,0)</f>
        <v>3</v>
      </c>
      <c r="O89" s="12" t="str">
        <f>VLOOKUP(A89,Table!$U$1:$V$230,2,0)</f>
        <v>Orthorhombic</v>
      </c>
      <c r="P89" s="70"/>
    </row>
    <row r="90" spans="1:17">
      <c r="A90" s="12">
        <v>18</v>
      </c>
      <c r="B90" s="12">
        <v>26765</v>
      </c>
      <c r="C90" s="12" t="s">
        <v>1589</v>
      </c>
      <c r="D90" s="12" t="s">
        <v>1590</v>
      </c>
      <c r="E90" s="17" t="s">
        <v>410</v>
      </c>
      <c r="F90" s="19" t="str">
        <f>LEFT(E90,MIN(FIND({0,1,2,3,4,5,6,7,8,9},ASC(E90)&amp;1234567890))-1)</f>
        <v>Ba</v>
      </c>
      <c r="G90" s="23">
        <f t="shared" si="2"/>
        <v>1</v>
      </c>
      <c r="H90" s="19">
        <f>VLOOKUP(F90,Table!$A$2:$C$121,2,0)</f>
        <v>2</v>
      </c>
      <c r="I90" s="18">
        <f>VLOOKUP(F90,Table!$A$2:$C$121,3,0)</f>
        <v>6</v>
      </c>
      <c r="J90" s="17" t="s">
        <v>336</v>
      </c>
      <c r="K90" s="19" t="str">
        <f>LEFT(J90,MIN(FIND({0,1,2,3,4,5,6,7,8,9},ASC(J90)&amp;1234567890))-1)</f>
        <v>S</v>
      </c>
      <c r="L90" s="24">
        <f t="shared" si="3"/>
        <v>3</v>
      </c>
      <c r="M90" s="19">
        <f>VLOOKUP(K90,Table!$A$2:$C$121,2,0)</f>
        <v>16</v>
      </c>
      <c r="N90" s="18">
        <f>VLOOKUP(K90,Table!$A$2:$C$121,3,0)</f>
        <v>3</v>
      </c>
      <c r="O90" s="12" t="str">
        <f>VLOOKUP(A90,Table!$U$1:$V$230,2,0)</f>
        <v>Orthorhombic</v>
      </c>
      <c r="P90" s="70"/>
    </row>
    <row r="91" spans="1:17">
      <c r="A91" s="12">
        <v>18</v>
      </c>
      <c r="B91" s="12">
        <v>90788</v>
      </c>
      <c r="C91" s="12" t="s">
        <v>1591</v>
      </c>
      <c r="D91" s="12" t="s">
        <v>1592</v>
      </c>
      <c r="E91" s="17" t="s">
        <v>11573</v>
      </c>
      <c r="F91" s="19" t="str">
        <f>LEFT(E91,MIN(FIND({0,1,2,3,4,5,6,7,8,9},ASC(E91)&amp;1234567890))-1)</f>
        <v>Pd</v>
      </c>
      <c r="G91" s="23">
        <f t="shared" si="2"/>
        <v>7</v>
      </c>
      <c r="H91" s="19">
        <f>VLOOKUP(F91,Table!$A$2:$C$121,2,0)</f>
        <v>10</v>
      </c>
      <c r="I91" s="18">
        <f>VLOOKUP(F91,Table!$A$2:$C$121,3,0)</f>
        <v>5</v>
      </c>
      <c r="J91" s="17" t="s">
        <v>581</v>
      </c>
      <c r="K91" s="19" t="str">
        <f>LEFT(J91,MIN(FIND({0,1,2,3,4,5,6,7,8,9},ASC(J91)&amp;1234567890))-1)</f>
        <v>Se</v>
      </c>
      <c r="L91" s="24">
        <f t="shared" si="3"/>
        <v>4</v>
      </c>
      <c r="M91" s="19">
        <f>VLOOKUP(K91,Table!$A$2:$C$121,2,0)</f>
        <v>16</v>
      </c>
      <c r="N91" s="18">
        <f>VLOOKUP(K91,Table!$A$2:$C$121,3,0)</f>
        <v>4</v>
      </c>
      <c r="O91" s="12" t="str">
        <f>VLOOKUP(A91,Table!$U$1:$V$230,2,0)</f>
        <v>Orthorhombic</v>
      </c>
      <c r="P91" s="70"/>
    </row>
    <row r="92" spans="1:17">
      <c r="A92" s="12">
        <v>19</v>
      </c>
      <c r="B92" s="12">
        <v>262634</v>
      </c>
      <c r="C92" s="12" t="s">
        <v>1593</v>
      </c>
      <c r="D92" s="12" t="s">
        <v>1300</v>
      </c>
      <c r="E92" s="17" t="s">
        <v>11661</v>
      </c>
      <c r="F92" s="19" t="str">
        <f>LEFT(E92,MIN(FIND({0,1,2,3,4,5,6,7,8,9},ASC(E92)&amp;1234567890))-1)</f>
        <v>Ag</v>
      </c>
      <c r="G92" s="23">
        <f t="shared" si="2"/>
        <v>2</v>
      </c>
      <c r="H92" s="19">
        <f>VLOOKUP(F92,Table!$A$2:$C$121,2,0)</f>
        <v>11</v>
      </c>
      <c r="I92" s="18">
        <f>VLOOKUP(F92,Table!$A$2:$C$121,3,0)</f>
        <v>5</v>
      </c>
      <c r="J92" s="17" t="s">
        <v>379</v>
      </c>
      <c r="K92" s="19" t="str">
        <f>LEFT(J92,MIN(FIND({0,1,2,3,4,5,6,7,8,9},ASC(J92)&amp;1234567890))-1)</f>
        <v>S</v>
      </c>
      <c r="L92" s="24">
        <f t="shared" si="3"/>
        <v>1</v>
      </c>
      <c r="M92" s="19">
        <f>VLOOKUP(K92,Table!$A$2:$C$121,2,0)</f>
        <v>16</v>
      </c>
      <c r="N92" s="18">
        <f>VLOOKUP(K92,Table!$A$2:$C$121,3,0)</f>
        <v>3</v>
      </c>
      <c r="O92" s="12" t="str">
        <f>VLOOKUP(A92,Table!$U$1:$V$230,2,0)</f>
        <v>Orthorhombic</v>
      </c>
      <c r="P92" s="70"/>
    </row>
    <row r="93" spans="1:17">
      <c r="A93" s="12">
        <v>19</v>
      </c>
      <c r="B93" s="12">
        <v>15213</v>
      </c>
      <c r="C93" s="12" t="s">
        <v>1593</v>
      </c>
      <c r="D93" s="12" t="s">
        <v>1584</v>
      </c>
      <c r="E93" s="17" t="s">
        <v>11661</v>
      </c>
      <c r="F93" s="19" t="str">
        <f>LEFT(E93,MIN(FIND({0,1,2,3,4,5,6,7,8,9},ASC(E93)&amp;1234567890))-1)</f>
        <v>Ag</v>
      </c>
      <c r="G93" s="23">
        <f t="shared" si="2"/>
        <v>2</v>
      </c>
      <c r="H93" s="19">
        <f>VLOOKUP(F93,Table!$A$2:$C$121,2,0)</f>
        <v>11</v>
      </c>
      <c r="I93" s="18">
        <f>VLOOKUP(F93,Table!$A$2:$C$121,3,0)</f>
        <v>5</v>
      </c>
      <c r="J93" s="17" t="s">
        <v>47</v>
      </c>
      <c r="K93" s="19" t="str">
        <f>LEFT(J93,MIN(FIND({0,1,2,3,4,5,6,7,8,9},ASC(J93)&amp;1234567890))-1)</f>
        <v>Se</v>
      </c>
      <c r="L93" s="24">
        <f t="shared" si="3"/>
        <v>1</v>
      </c>
      <c r="M93" s="19">
        <f>VLOOKUP(K93,Table!$A$2:$C$121,2,0)</f>
        <v>16</v>
      </c>
      <c r="N93" s="18">
        <f>VLOOKUP(K93,Table!$A$2:$C$121,3,0)</f>
        <v>4</v>
      </c>
      <c r="O93" s="12" t="str">
        <f>VLOOKUP(A93,Table!$U$1:$V$230,2,0)</f>
        <v>Orthorhombic</v>
      </c>
      <c r="P93" s="70"/>
    </row>
    <row r="94" spans="1:17">
      <c r="A94" s="12">
        <v>19</v>
      </c>
      <c r="B94" s="12">
        <v>61020</v>
      </c>
      <c r="C94" s="12" t="s">
        <v>1593</v>
      </c>
      <c r="D94" s="12" t="s">
        <v>1610</v>
      </c>
      <c r="E94" s="17" t="s">
        <v>15146</v>
      </c>
      <c r="F94" s="19" t="str">
        <f>LEFT(E94,MIN(FIND({0,1,2,3,4,5,6,7,8,9},ASC(E94)&amp;1234567890))-1)</f>
        <v>Al</v>
      </c>
      <c r="G94" s="23">
        <f t="shared" si="2"/>
        <v>0.87</v>
      </c>
      <c r="H94" s="19">
        <f>VLOOKUP(F94,Table!$A$2:$C$121,2,0)</f>
        <v>13</v>
      </c>
      <c r="I94" s="18">
        <f>VLOOKUP(F94,Table!$A$2:$C$121,3,0)</f>
        <v>3</v>
      </c>
      <c r="J94" s="17" t="s">
        <v>12035</v>
      </c>
      <c r="K94" s="19" t="str">
        <f>LEFT(J94,MIN(FIND({0,1,2,3,4,5,6,7,8,9},ASC(J94)&amp;1234567890))-1)</f>
        <v>B</v>
      </c>
      <c r="L94" s="24">
        <f t="shared" si="3"/>
        <v>12</v>
      </c>
      <c r="M94" s="19">
        <f>VLOOKUP(K94,Table!$A$2:$C$121,2,0)</f>
        <v>13</v>
      </c>
      <c r="N94" s="18">
        <f>VLOOKUP(K94,Table!$A$2:$C$121,3,0)</f>
        <v>2</v>
      </c>
      <c r="O94" s="12" t="str">
        <f>VLOOKUP(A94,Table!$U$1:$V$230,2,0)</f>
        <v>Orthorhombic</v>
      </c>
      <c r="P94" s="70"/>
    </row>
    <row r="95" spans="1:17">
      <c r="A95" s="12">
        <v>19</v>
      </c>
      <c r="B95" s="12">
        <v>38057</v>
      </c>
      <c r="C95" s="12" t="s">
        <v>1593</v>
      </c>
      <c r="D95" s="12" t="s">
        <v>1606</v>
      </c>
      <c r="E95" s="17" t="s">
        <v>15144</v>
      </c>
      <c r="F95" s="19" t="str">
        <f>LEFT(E95,MIN(FIND({0,1,2,3,4,5,6,7,8,9},ASC(E95)&amp;1234567890))-1)</f>
        <v>Al</v>
      </c>
      <c r="G95" s="23">
        <f t="shared" si="2"/>
        <v>6.3</v>
      </c>
      <c r="H95" s="19">
        <f>VLOOKUP(F95,Table!$A$2:$C$121,2,0)</f>
        <v>13</v>
      </c>
      <c r="I95" s="18">
        <f>VLOOKUP(F95,Table!$A$2:$C$121,3,0)</f>
        <v>3</v>
      </c>
      <c r="J95" s="17" t="s">
        <v>15145</v>
      </c>
      <c r="K95" s="19" t="str">
        <f>LEFT(J95,MIN(FIND({0,1,2,3,4,5,6,7,8,9},ASC(J95)&amp;1234567890))-1)</f>
        <v>B</v>
      </c>
      <c r="L95" s="24">
        <f t="shared" si="3"/>
        <v>88</v>
      </c>
      <c r="M95" s="19">
        <f>VLOOKUP(K95,Table!$A$2:$C$121,2,0)</f>
        <v>13</v>
      </c>
      <c r="N95" s="18">
        <f>VLOOKUP(K95,Table!$A$2:$C$121,3,0)</f>
        <v>2</v>
      </c>
      <c r="O95" s="12" t="str">
        <f>VLOOKUP(A95,Table!$U$1:$V$230,2,0)</f>
        <v>Orthorhombic</v>
      </c>
      <c r="P95" s="70"/>
    </row>
    <row r="96" spans="1:17">
      <c r="A96" s="12">
        <v>19</v>
      </c>
      <c r="B96" s="12">
        <v>24579</v>
      </c>
      <c r="C96" s="12" t="s">
        <v>1593</v>
      </c>
      <c r="D96" s="12" t="s">
        <v>1602</v>
      </c>
      <c r="E96" s="17" t="s">
        <v>540</v>
      </c>
      <c r="F96" s="19" t="str">
        <f>LEFT(E96,MIN(FIND({0,1,2,3,4,5,6,7,8,9},ASC(E96)&amp;1234567890))-1)</f>
        <v>As</v>
      </c>
      <c r="G96" s="23">
        <f t="shared" si="2"/>
        <v>1</v>
      </c>
      <c r="H96" s="19">
        <f>VLOOKUP(F96,Table!$A$2:$C$121,2,0)</f>
        <v>15</v>
      </c>
      <c r="I96" s="18">
        <f>VLOOKUP(F96,Table!$A$2:$C$121,3,0)</f>
        <v>4</v>
      </c>
      <c r="J96" s="17" t="s">
        <v>375</v>
      </c>
      <c r="K96" s="19" t="str">
        <f>LEFT(J96,MIN(FIND({0,1,2,3,4,5,6,7,8,9},ASC(J96)&amp;1234567890))-1)</f>
        <v>Br</v>
      </c>
      <c r="L96" s="24">
        <f t="shared" si="3"/>
        <v>3</v>
      </c>
      <c r="M96" s="19">
        <f>VLOOKUP(K96,Table!$A$2:$C$121,2,0)</f>
        <v>17</v>
      </c>
      <c r="N96" s="18">
        <f>VLOOKUP(K96,Table!$A$2:$C$121,3,0)</f>
        <v>4</v>
      </c>
      <c r="O96" s="12" t="str">
        <f>VLOOKUP(A96,Table!$U$1:$V$230,2,0)</f>
        <v>Orthorhombic</v>
      </c>
      <c r="P96" s="70"/>
    </row>
    <row r="97" spans="1:16">
      <c r="A97" s="12">
        <v>19</v>
      </c>
      <c r="B97" s="12">
        <v>35133</v>
      </c>
      <c r="C97" s="12" t="s">
        <v>1593</v>
      </c>
      <c r="D97" s="12" t="s">
        <v>1605</v>
      </c>
      <c r="E97" s="17" t="s">
        <v>540</v>
      </c>
      <c r="F97" s="19" t="str">
        <f>LEFT(E97,MIN(FIND({0,1,2,3,4,5,6,7,8,9},ASC(E97)&amp;1234567890))-1)</f>
        <v>As</v>
      </c>
      <c r="G97" s="23">
        <f t="shared" si="2"/>
        <v>1</v>
      </c>
      <c r="H97" s="19">
        <f>VLOOKUP(F97,Table!$A$2:$C$121,2,0)</f>
        <v>15</v>
      </c>
      <c r="I97" s="18">
        <f>VLOOKUP(F97,Table!$A$2:$C$121,3,0)</f>
        <v>4</v>
      </c>
      <c r="J97" s="17" t="s">
        <v>367</v>
      </c>
      <c r="K97" s="19" t="str">
        <f>LEFT(J97,MIN(FIND({0,1,2,3,4,5,6,7,8,9},ASC(J97)&amp;1234567890))-1)</f>
        <v>Cl</v>
      </c>
      <c r="L97" s="24">
        <f t="shared" si="3"/>
        <v>3</v>
      </c>
      <c r="M97" s="19">
        <f>VLOOKUP(K97,Table!$A$2:$C$121,2,0)</f>
        <v>17</v>
      </c>
      <c r="N97" s="18">
        <f>VLOOKUP(K97,Table!$A$2:$C$121,3,0)</f>
        <v>3</v>
      </c>
      <c r="O97" s="12" t="str">
        <f>VLOOKUP(A97,Table!$U$1:$V$230,2,0)</f>
        <v>Orthorhombic</v>
      </c>
      <c r="P97" s="70"/>
    </row>
    <row r="98" spans="1:16">
      <c r="A98" s="12">
        <v>19</v>
      </c>
      <c r="B98" s="12">
        <v>987</v>
      </c>
      <c r="C98" s="12" t="s">
        <v>1593</v>
      </c>
      <c r="D98" s="12" t="s">
        <v>1594</v>
      </c>
      <c r="E98" s="17" t="s">
        <v>453</v>
      </c>
      <c r="F98" s="19" t="str">
        <f>LEFT(E98,MIN(FIND({0,1,2,3,4,5,6,7,8,9},ASC(E98)&amp;1234567890))-1)</f>
        <v>As</v>
      </c>
      <c r="G98" s="23">
        <f t="shared" si="2"/>
        <v>2</v>
      </c>
      <c r="H98" s="19">
        <f>VLOOKUP(F98,Table!$A$2:$C$121,2,0)</f>
        <v>15</v>
      </c>
      <c r="I98" s="18">
        <f>VLOOKUP(F98,Table!$A$2:$C$121,3,0)</f>
        <v>4</v>
      </c>
      <c r="J98" s="17" t="s">
        <v>500</v>
      </c>
      <c r="K98" s="19" t="str">
        <f>LEFT(J98,MIN(FIND({0,1,2,3,4,5,6,7,8,9},ASC(J98)&amp;1234567890))-1)</f>
        <v>O</v>
      </c>
      <c r="L98" s="24">
        <f t="shared" si="3"/>
        <v>5</v>
      </c>
      <c r="M98" s="19">
        <f>VLOOKUP(K98,Table!$A$2:$C$121,2,0)</f>
        <v>16</v>
      </c>
      <c r="N98" s="18">
        <f>VLOOKUP(K98,Table!$A$2:$C$121,3,0)</f>
        <v>2</v>
      </c>
      <c r="O98" s="12" t="str">
        <f>VLOOKUP(A98,Table!$U$1:$V$230,2,0)</f>
        <v>Orthorhombic</v>
      </c>
      <c r="P98" s="70"/>
    </row>
    <row r="99" spans="1:16">
      <c r="A99" s="12">
        <v>19</v>
      </c>
      <c r="B99" s="12">
        <v>26562</v>
      </c>
      <c r="C99" s="12" t="s">
        <v>1593</v>
      </c>
      <c r="D99" s="12" t="s">
        <v>1603</v>
      </c>
      <c r="E99" s="17" t="s">
        <v>12229</v>
      </c>
      <c r="F99" s="19" t="str">
        <f>LEFT(E99,MIN(FIND({0,1,2,3,4,5,6,7,8,9},ASC(E99)&amp;1234567890))-1)</f>
        <v>B</v>
      </c>
      <c r="G99" s="23">
        <f t="shared" si="2"/>
        <v>14</v>
      </c>
      <c r="H99" s="19">
        <f>VLOOKUP(F99,Table!$A$2:$C$121,2,0)</f>
        <v>13</v>
      </c>
      <c r="I99" s="18">
        <f>VLOOKUP(F99,Table!$A$2:$C$121,3,0)</f>
        <v>2</v>
      </c>
      <c r="J99" s="17" t="s">
        <v>11644</v>
      </c>
      <c r="K99" s="19" t="str">
        <f>LEFT(J99,MIN(FIND({0,1,2,3,4,5,6,7,8,9},ASC(J99)&amp;1234567890))-1)</f>
        <v>H</v>
      </c>
      <c r="L99" s="24">
        <f t="shared" si="3"/>
        <v>20</v>
      </c>
      <c r="M99" s="19">
        <f>VLOOKUP(K99,Table!$A$2:$C$121,2,0)</f>
        <v>1</v>
      </c>
      <c r="N99" s="18">
        <f>VLOOKUP(K99,Table!$A$2:$C$121,3,0)</f>
        <v>1</v>
      </c>
      <c r="O99" s="12" t="str">
        <f>VLOOKUP(A99,Table!$U$1:$V$230,2,0)</f>
        <v>Orthorhombic</v>
      </c>
      <c r="P99" s="70"/>
    </row>
    <row r="100" spans="1:16">
      <c r="A100" s="12">
        <v>19</v>
      </c>
      <c r="B100" s="12">
        <v>43258</v>
      </c>
      <c r="C100" s="12" t="s">
        <v>1593</v>
      </c>
      <c r="D100" s="12" t="s">
        <v>1623</v>
      </c>
      <c r="E100" s="17" t="s">
        <v>11600</v>
      </c>
      <c r="F100" s="19" t="str">
        <f>LEFT(E100,MIN(FIND({0,1,2,3,4,5,6,7,8,9},ASC(E100)&amp;1234567890))-1)</f>
        <v>B</v>
      </c>
      <c r="G100" s="23">
        <f t="shared" si="2"/>
        <v>8</v>
      </c>
      <c r="H100" s="19">
        <f>VLOOKUP(F100,Table!$A$2:$C$121,2,0)</f>
        <v>13</v>
      </c>
      <c r="I100" s="18">
        <f>VLOOKUP(F100,Table!$A$2:$C$121,3,0)</f>
        <v>2</v>
      </c>
      <c r="J100" s="17" t="s">
        <v>398</v>
      </c>
      <c r="K100" s="19" t="str">
        <f>LEFT(J100,MIN(FIND({0,1,2,3,4,5,6,7,8,9},ASC(J100)&amp;1234567890))-1)</f>
        <v>Cl</v>
      </c>
      <c r="L100" s="24">
        <f t="shared" si="3"/>
        <v>8</v>
      </c>
      <c r="M100" s="19">
        <f>VLOOKUP(K100,Table!$A$2:$C$121,2,0)</f>
        <v>17</v>
      </c>
      <c r="N100" s="18">
        <f>VLOOKUP(K100,Table!$A$2:$C$121,3,0)</f>
        <v>3</v>
      </c>
      <c r="O100" s="12" t="str">
        <f>VLOOKUP(A100,Table!$U$1:$V$230,2,0)</f>
        <v>Orthorhombic</v>
      </c>
      <c r="P100" s="70"/>
    </row>
    <row r="101" spans="1:16">
      <c r="A101" s="12">
        <v>19</v>
      </c>
      <c r="B101" s="12">
        <v>188892</v>
      </c>
      <c r="C101" s="12" t="s">
        <v>1593</v>
      </c>
      <c r="D101" s="12" t="s">
        <v>1636</v>
      </c>
      <c r="E101" s="17" t="s">
        <v>614</v>
      </c>
      <c r="F101" s="19" t="str">
        <f>LEFT(E101,MIN(FIND({0,1,2,3,4,5,6,7,8,9},ASC(E101)&amp;1234567890))-1)</f>
        <v>C</v>
      </c>
      <c r="G101" s="23">
        <f t="shared" si="2"/>
        <v>1</v>
      </c>
      <c r="H101" s="19">
        <f>VLOOKUP(F101,Table!$A$2:$C$121,2,0)</f>
        <v>14</v>
      </c>
      <c r="I101" s="18">
        <f>VLOOKUP(F101,Table!$A$2:$C$121,3,0)</f>
        <v>2</v>
      </c>
      <c r="J101" s="17" t="s">
        <v>32</v>
      </c>
      <c r="K101" s="19" t="str">
        <f>LEFT(J101,MIN(FIND({0,1,2,3,4,5,6,7,8,9},ASC(J101)&amp;1234567890))-1)</f>
        <v>O</v>
      </c>
      <c r="L101" s="24">
        <f t="shared" si="3"/>
        <v>2</v>
      </c>
      <c r="M101" s="19">
        <f>VLOOKUP(K101,Table!$A$2:$C$121,2,0)</f>
        <v>16</v>
      </c>
      <c r="N101" s="18">
        <f>VLOOKUP(K101,Table!$A$2:$C$121,3,0)</f>
        <v>2</v>
      </c>
      <c r="O101" s="12" t="str">
        <f>VLOOKUP(A101,Table!$U$1:$V$230,2,0)</f>
        <v>Orthorhombic</v>
      </c>
      <c r="P101" s="70"/>
    </row>
    <row r="102" spans="1:16">
      <c r="A102" s="12">
        <v>19</v>
      </c>
      <c r="B102" s="12">
        <v>56909</v>
      </c>
      <c r="C102" s="12" t="s">
        <v>1593</v>
      </c>
      <c r="D102" s="12" t="s">
        <v>1627</v>
      </c>
      <c r="E102" s="17" t="s">
        <v>42</v>
      </c>
      <c r="F102" s="19" t="str">
        <f>LEFT(E102,MIN(FIND({0,1,2,3,4,5,6,7,8,9},ASC(E102)&amp;1234567890))-1)</f>
        <v>C</v>
      </c>
      <c r="G102" s="23">
        <f t="shared" si="2"/>
        <v>20</v>
      </c>
      <c r="H102" s="19">
        <f>VLOOKUP(F102,Table!$A$2:$C$121,2,0)</f>
        <v>14</v>
      </c>
      <c r="I102" s="18">
        <f>VLOOKUP(F102,Table!$A$2:$C$121,3,0)</f>
        <v>2</v>
      </c>
      <c r="J102" s="17" t="s">
        <v>15148</v>
      </c>
      <c r="K102" s="19" t="str">
        <f>LEFT(J102,MIN(FIND({0,1,2,3,4,5,6,7,8,9},ASC(J102)&amp;1234567890))-1)</f>
        <v>H</v>
      </c>
      <c r="L102" s="24">
        <f t="shared" si="3"/>
        <v>36</v>
      </c>
      <c r="M102" s="19">
        <f>VLOOKUP(K102,Table!$A$2:$C$121,2,0)</f>
        <v>1</v>
      </c>
      <c r="N102" s="18">
        <f>VLOOKUP(K102,Table!$A$2:$C$121,3,0)</f>
        <v>1</v>
      </c>
      <c r="O102" s="12" t="str">
        <f>VLOOKUP(A102,Table!$U$1:$V$230,2,0)</f>
        <v>Orthorhombic</v>
      </c>
      <c r="P102" s="70"/>
    </row>
    <row r="103" spans="1:16">
      <c r="A103" s="12">
        <v>19</v>
      </c>
      <c r="B103" s="12">
        <v>192246</v>
      </c>
      <c r="C103" s="12" t="s">
        <v>1593</v>
      </c>
      <c r="D103" s="12" t="s">
        <v>29</v>
      </c>
      <c r="E103" s="17" t="s">
        <v>76</v>
      </c>
      <c r="F103" s="19" t="str">
        <f>LEFT(E103,MIN(FIND({0,1,2,3,4,5,6,7,8,9},ASC(E103)&amp;1234567890))-1)</f>
        <v>Co</v>
      </c>
      <c r="G103" s="23">
        <f t="shared" si="2"/>
        <v>1</v>
      </c>
      <c r="H103" s="19">
        <f>VLOOKUP(F103,Table!$A$2:$C$121,2,0)</f>
        <v>9</v>
      </c>
      <c r="I103" s="18">
        <f>VLOOKUP(F103,Table!$A$2:$C$121,3,0)</f>
        <v>4</v>
      </c>
      <c r="J103" s="17" t="s">
        <v>77</v>
      </c>
      <c r="K103" s="19" t="str">
        <f>LEFT(J103,MIN(FIND({0,1,2,3,4,5,6,7,8,9},ASC(J103)&amp;1234567890))-1)</f>
        <v>Y</v>
      </c>
      <c r="L103" s="24">
        <f t="shared" si="3"/>
        <v>3</v>
      </c>
      <c r="M103" s="19">
        <f>VLOOKUP(K103,Table!$A$2:$C$121,2,0)</f>
        <v>3</v>
      </c>
      <c r="N103" s="18">
        <f>VLOOKUP(K103,Table!$A$2:$C$121,3,0)</f>
        <v>5</v>
      </c>
      <c r="O103" s="12" t="str">
        <f>VLOOKUP(A103,Table!$U$1:$V$230,2,0)</f>
        <v>Orthorhombic</v>
      </c>
      <c r="P103" s="70"/>
    </row>
    <row r="104" spans="1:16">
      <c r="A104" s="12">
        <v>19</v>
      </c>
      <c r="B104" s="12">
        <v>14031</v>
      </c>
      <c r="C104" s="12" t="s">
        <v>1593</v>
      </c>
      <c r="D104" s="12" t="s">
        <v>1314</v>
      </c>
      <c r="E104" s="17" t="s">
        <v>376</v>
      </c>
      <c r="F104" s="19" t="str">
        <f>LEFT(E104,MIN(FIND({0,1,2,3,4,5,6,7,8,9},ASC(E104)&amp;1234567890))-1)</f>
        <v>Cs</v>
      </c>
      <c r="G104" s="23">
        <f t="shared" si="2"/>
        <v>1</v>
      </c>
      <c r="H104" s="19">
        <f>VLOOKUP(F104,Table!$A$2:$C$121,2,0)</f>
        <v>1</v>
      </c>
      <c r="I104" s="18">
        <f>VLOOKUP(F104,Table!$A$2:$C$121,3,0)</f>
        <v>6</v>
      </c>
      <c r="J104" s="17" t="s">
        <v>11645</v>
      </c>
      <c r="K104" s="19" t="str">
        <f>LEFT(J104,MIN(FIND({0,1,2,3,4,5,6,7,8,9},ASC(J104)&amp;1234567890))-1)</f>
        <v>Sb</v>
      </c>
      <c r="L104" s="24">
        <f t="shared" si="3"/>
        <v>1</v>
      </c>
      <c r="M104" s="19">
        <f>VLOOKUP(K104,Table!$A$2:$C$121,2,0)</f>
        <v>15</v>
      </c>
      <c r="N104" s="18">
        <f>VLOOKUP(K104,Table!$A$2:$C$121,3,0)</f>
        <v>5</v>
      </c>
      <c r="O104" s="12" t="str">
        <f>VLOOKUP(A104,Table!$U$1:$V$230,2,0)</f>
        <v>Orthorhombic</v>
      </c>
      <c r="P104" s="70"/>
    </row>
    <row r="105" spans="1:16">
      <c r="A105" s="12">
        <v>19</v>
      </c>
      <c r="B105" s="12">
        <v>201073</v>
      </c>
      <c r="C105" s="12" t="s">
        <v>1593</v>
      </c>
      <c r="D105" s="12" t="s">
        <v>1622</v>
      </c>
      <c r="E105" s="17" t="s">
        <v>357</v>
      </c>
      <c r="F105" s="19" t="str">
        <f>LEFT(E105,MIN(FIND({0,1,2,3,4,5,6,7,8,9},ASC(E105)&amp;1234567890))-1)</f>
        <v>Cs</v>
      </c>
      <c r="G105" s="23">
        <f t="shared" si="2"/>
        <v>2</v>
      </c>
      <c r="H105" s="19">
        <f>VLOOKUP(F105,Table!$A$2:$C$121,2,0)</f>
        <v>1</v>
      </c>
      <c r="I105" s="18">
        <f>VLOOKUP(F105,Table!$A$2:$C$121,3,0)</f>
        <v>6</v>
      </c>
      <c r="J105" s="17" t="s">
        <v>529</v>
      </c>
      <c r="K105" s="19" t="str">
        <f>LEFT(J105,MIN(FIND({0,1,2,3,4,5,6,7,8,9},ASC(J105)&amp;1234567890))-1)</f>
        <v>S</v>
      </c>
      <c r="L105" s="24">
        <f t="shared" si="3"/>
        <v>5</v>
      </c>
      <c r="M105" s="19">
        <f>VLOOKUP(K105,Table!$A$2:$C$121,2,0)</f>
        <v>16</v>
      </c>
      <c r="N105" s="18">
        <f>VLOOKUP(K105,Table!$A$2:$C$121,3,0)</f>
        <v>3</v>
      </c>
      <c r="O105" s="12" t="str">
        <f>VLOOKUP(A105,Table!$U$1:$V$230,2,0)</f>
        <v>Orthorhombic</v>
      </c>
      <c r="P105" s="70"/>
    </row>
    <row r="106" spans="1:16">
      <c r="A106" s="12">
        <v>19</v>
      </c>
      <c r="B106" s="12">
        <v>60087</v>
      </c>
      <c r="C106" s="12" t="s">
        <v>1593</v>
      </c>
      <c r="D106" s="12" t="s">
        <v>1609</v>
      </c>
      <c r="E106" s="17" t="s">
        <v>357</v>
      </c>
      <c r="F106" s="19" t="str">
        <f>LEFT(E106,MIN(FIND({0,1,2,3,4,5,6,7,8,9},ASC(E106)&amp;1234567890))-1)</f>
        <v>Cs</v>
      </c>
      <c r="G106" s="23">
        <f t="shared" si="2"/>
        <v>2</v>
      </c>
      <c r="H106" s="19">
        <f>VLOOKUP(F106,Table!$A$2:$C$121,2,0)</f>
        <v>1</v>
      </c>
      <c r="I106" s="18">
        <f>VLOOKUP(F106,Table!$A$2:$C$121,3,0)</f>
        <v>6</v>
      </c>
      <c r="J106" s="17" t="s">
        <v>11633</v>
      </c>
      <c r="K106" s="19" t="str">
        <f>LEFT(J106,MIN(FIND({0,1,2,3,4,5,6,7,8,9},ASC(J106)&amp;1234567890))-1)</f>
        <v>Se</v>
      </c>
      <c r="L106" s="24">
        <f t="shared" si="3"/>
        <v>5</v>
      </c>
      <c r="M106" s="19">
        <f>VLOOKUP(K106,Table!$A$2:$C$121,2,0)</f>
        <v>16</v>
      </c>
      <c r="N106" s="18">
        <f>VLOOKUP(K106,Table!$A$2:$C$121,3,0)</f>
        <v>4</v>
      </c>
      <c r="O106" s="12" t="str">
        <f>VLOOKUP(A106,Table!$U$1:$V$230,2,0)</f>
        <v>Orthorhombic</v>
      </c>
      <c r="P106" s="70"/>
    </row>
    <row r="107" spans="1:16">
      <c r="A107" s="12">
        <v>19</v>
      </c>
      <c r="B107" s="12">
        <v>155543</v>
      </c>
      <c r="C107" s="12" t="s">
        <v>1593</v>
      </c>
      <c r="D107" s="12" t="s">
        <v>289</v>
      </c>
      <c r="E107" s="17" t="s">
        <v>446</v>
      </c>
      <c r="F107" s="19" t="str">
        <f>LEFT(E107,MIN(FIND({0,1,2,3,4,5,6,7,8,9},ASC(E107)&amp;1234567890))-1)</f>
        <v>D</v>
      </c>
      <c r="G107" s="23">
        <f t="shared" si="2"/>
        <v>2</v>
      </c>
      <c r="H107" s="19">
        <f>VLOOKUP(F107,Table!$A$2:$C$121,2,0)</f>
        <v>1</v>
      </c>
      <c r="I107" s="18">
        <f>VLOOKUP(F107,Table!$A$2:$C$121,3,0)</f>
        <v>1</v>
      </c>
      <c r="J107" s="17" t="s">
        <v>371</v>
      </c>
      <c r="K107" s="19" t="str">
        <f>LEFT(J107,MIN(FIND({0,1,2,3,4,5,6,7,8,9},ASC(J107)&amp;1234567890))-1)</f>
        <v>O</v>
      </c>
      <c r="L107" s="24">
        <f t="shared" si="3"/>
        <v>1</v>
      </c>
      <c r="M107" s="19">
        <f>VLOOKUP(K107,Table!$A$2:$C$121,2,0)</f>
        <v>16</v>
      </c>
      <c r="N107" s="18">
        <f>VLOOKUP(K107,Table!$A$2:$C$121,3,0)</f>
        <v>2</v>
      </c>
      <c r="O107" s="12" t="str">
        <f>VLOOKUP(A107,Table!$U$1:$V$230,2,0)</f>
        <v>Orthorhombic</v>
      </c>
      <c r="P107" s="70"/>
    </row>
    <row r="108" spans="1:16">
      <c r="A108" s="12">
        <v>19</v>
      </c>
      <c r="B108" s="12">
        <v>173481</v>
      </c>
      <c r="C108" s="12" t="s">
        <v>1593</v>
      </c>
      <c r="D108" s="12" t="s">
        <v>1634</v>
      </c>
      <c r="E108" s="17" t="s">
        <v>544</v>
      </c>
      <c r="F108" s="19" t="str">
        <f>LEFT(E108,MIN(FIND({0,1,2,3,4,5,6,7,8,9},ASC(E108)&amp;1234567890))-1)</f>
        <v>Ge</v>
      </c>
      <c r="G108" s="23">
        <f t="shared" si="2"/>
        <v>1</v>
      </c>
      <c r="H108" s="19">
        <f>VLOOKUP(F108,Table!$A$2:$C$121,2,0)</f>
        <v>14</v>
      </c>
      <c r="I108" s="18">
        <f>VLOOKUP(F108,Table!$A$2:$C$121,3,0)</f>
        <v>4</v>
      </c>
      <c r="J108" s="17" t="s">
        <v>11785</v>
      </c>
      <c r="K108" s="19" t="str">
        <f>LEFT(J108,MIN(FIND({0,1,2,3,4,5,6,7,8,9},ASC(J108)&amp;1234567890))-1)</f>
        <v>D</v>
      </c>
      <c r="L108" s="24">
        <f t="shared" si="3"/>
        <v>4</v>
      </c>
      <c r="M108" s="19">
        <f>VLOOKUP(K108,Table!$A$2:$C$121,2,0)</f>
        <v>1</v>
      </c>
      <c r="N108" s="18">
        <f>VLOOKUP(K108,Table!$A$2:$C$121,3,0)</f>
        <v>1</v>
      </c>
      <c r="O108" s="12" t="str">
        <f>VLOOKUP(A108,Table!$U$1:$V$230,2,0)</f>
        <v>Orthorhombic</v>
      </c>
      <c r="P108" s="70"/>
    </row>
    <row r="109" spans="1:16">
      <c r="A109" s="12">
        <v>19</v>
      </c>
      <c r="B109" s="12">
        <v>18030</v>
      </c>
      <c r="C109" s="12" t="s">
        <v>1593</v>
      </c>
      <c r="D109" s="12" t="s">
        <v>1601</v>
      </c>
      <c r="E109" s="17" t="s">
        <v>544</v>
      </c>
      <c r="F109" s="19" t="str">
        <f>LEFT(E109,MIN(FIND({0,1,2,3,4,5,6,7,8,9},ASC(E109)&amp;1234567890))-1)</f>
        <v>Ge</v>
      </c>
      <c r="G109" s="23">
        <f t="shared" si="2"/>
        <v>1</v>
      </c>
      <c r="H109" s="19">
        <f>VLOOKUP(F109,Table!$A$2:$C$121,2,0)</f>
        <v>14</v>
      </c>
      <c r="I109" s="18">
        <f>VLOOKUP(F109,Table!$A$2:$C$121,3,0)</f>
        <v>4</v>
      </c>
      <c r="J109" s="17" t="s">
        <v>11632</v>
      </c>
      <c r="K109" s="19" t="str">
        <f>LEFT(J109,MIN(FIND({0,1,2,3,4,5,6,7,8,9},ASC(J109)&amp;1234567890))-1)</f>
        <v>F</v>
      </c>
      <c r="L109" s="24">
        <f t="shared" si="3"/>
        <v>2</v>
      </c>
      <c r="M109" s="19">
        <f>VLOOKUP(K109,Table!$A$2:$C$121,2,0)</f>
        <v>17</v>
      </c>
      <c r="N109" s="18">
        <f>VLOOKUP(K109,Table!$A$2:$C$121,3,0)</f>
        <v>2</v>
      </c>
      <c r="O109" s="12" t="str">
        <f>VLOOKUP(A109,Table!$U$1:$V$230,2,0)</f>
        <v>Orthorhombic</v>
      </c>
      <c r="P109" s="70"/>
    </row>
    <row r="110" spans="1:16">
      <c r="A110" s="12">
        <v>19</v>
      </c>
      <c r="B110" s="12">
        <v>79668</v>
      </c>
      <c r="C110" s="12" t="s">
        <v>1593</v>
      </c>
      <c r="D110" s="12" t="s">
        <v>1615</v>
      </c>
      <c r="E110" s="17" t="s">
        <v>11641</v>
      </c>
      <c r="F110" s="19" t="str">
        <f>LEFT(E110,MIN(FIND({0,1,2,3,4,5,6,7,8,9},ASC(E110)&amp;1234567890))-1)</f>
        <v>In</v>
      </c>
      <c r="G110" s="23">
        <f t="shared" si="2"/>
        <v>2</v>
      </c>
      <c r="H110" s="19">
        <f>VLOOKUP(F110,Table!$A$2:$C$121,2,0)</f>
        <v>13</v>
      </c>
      <c r="I110" s="18">
        <f>VLOOKUP(F110,Table!$A$2:$C$121,3,0)</f>
        <v>5</v>
      </c>
      <c r="J110" s="17" t="s">
        <v>375</v>
      </c>
      <c r="K110" s="19" t="str">
        <f>LEFT(J110,MIN(FIND({0,1,2,3,4,5,6,7,8,9},ASC(J110)&amp;1234567890))-1)</f>
        <v>Br</v>
      </c>
      <c r="L110" s="24">
        <f t="shared" si="3"/>
        <v>3</v>
      </c>
      <c r="M110" s="19">
        <f>VLOOKUP(K110,Table!$A$2:$C$121,2,0)</f>
        <v>17</v>
      </c>
      <c r="N110" s="18">
        <f>VLOOKUP(K110,Table!$A$2:$C$121,3,0)</f>
        <v>4</v>
      </c>
      <c r="O110" s="12" t="str">
        <f>VLOOKUP(A110,Table!$U$1:$V$230,2,0)</f>
        <v>Orthorhombic</v>
      </c>
      <c r="P110" s="70"/>
    </row>
    <row r="111" spans="1:16">
      <c r="A111" s="12">
        <v>19</v>
      </c>
      <c r="B111" s="12">
        <v>412593</v>
      </c>
      <c r="C111" s="12" t="s">
        <v>1593</v>
      </c>
      <c r="D111" s="12" t="s">
        <v>1625</v>
      </c>
      <c r="E111" s="17" t="s">
        <v>39</v>
      </c>
      <c r="F111" s="19" t="str">
        <f>LEFT(E111,MIN(FIND({0,1,2,3,4,5,6,7,8,9},ASC(E111)&amp;1234567890))-1)</f>
        <v>K</v>
      </c>
      <c r="G111" s="23">
        <f t="shared" si="2"/>
        <v>1</v>
      </c>
      <c r="H111" s="19">
        <f>VLOOKUP(F111,Table!$A$2:$C$121,2,0)</f>
        <v>1</v>
      </c>
      <c r="I111" s="18">
        <f>VLOOKUP(F111,Table!$A$2:$C$121,3,0)</f>
        <v>4</v>
      </c>
      <c r="J111" s="17" t="s">
        <v>540</v>
      </c>
      <c r="K111" s="19" t="str">
        <f>LEFT(J111,MIN(FIND({0,1,2,3,4,5,6,7,8,9},ASC(J111)&amp;1234567890))-1)</f>
        <v>As</v>
      </c>
      <c r="L111" s="24">
        <f t="shared" si="3"/>
        <v>1</v>
      </c>
      <c r="M111" s="19">
        <f>VLOOKUP(K111,Table!$A$2:$C$121,2,0)</f>
        <v>15</v>
      </c>
      <c r="N111" s="18">
        <f>VLOOKUP(K111,Table!$A$2:$C$121,3,0)</f>
        <v>4</v>
      </c>
      <c r="O111" s="12" t="str">
        <f>VLOOKUP(A111,Table!$U$1:$V$230,2,0)</f>
        <v>Orthorhombic</v>
      </c>
      <c r="P111" s="70"/>
    </row>
    <row r="112" spans="1:16">
      <c r="A112" s="12">
        <v>19</v>
      </c>
      <c r="B112" s="12">
        <v>14010</v>
      </c>
      <c r="C112" s="12" t="s">
        <v>1593</v>
      </c>
      <c r="D112" s="12" t="s">
        <v>1597</v>
      </c>
      <c r="E112" s="17" t="s">
        <v>39</v>
      </c>
      <c r="F112" s="19" t="str">
        <f>LEFT(E112,MIN(FIND({0,1,2,3,4,5,6,7,8,9},ASC(E112)&amp;1234567890))-1)</f>
        <v>K</v>
      </c>
      <c r="G112" s="23">
        <f t="shared" si="2"/>
        <v>1</v>
      </c>
      <c r="H112" s="19">
        <f>VLOOKUP(F112,Table!$A$2:$C$121,2,0)</f>
        <v>1</v>
      </c>
      <c r="I112" s="18">
        <f>VLOOKUP(F112,Table!$A$2:$C$121,3,0)</f>
        <v>4</v>
      </c>
      <c r="J112" s="17" t="s">
        <v>11467</v>
      </c>
      <c r="K112" s="19" t="str">
        <f>LEFT(J112,MIN(FIND({0,1,2,3,4,5,6,7,8,9},ASC(J112)&amp;1234567890))-1)</f>
        <v>P</v>
      </c>
      <c r="L112" s="24">
        <f t="shared" si="3"/>
        <v>1</v>
      </c>
      <c r="M112" s="19">
        <f>VLOOKUP(K112,Table!$A$2:$C$121,2,0)</f>
        <v>15</v>
      </c>
      <c r="N112" s="18">
        <f>VLOOKUP(K112,Table!$A$2:$C$121,3,0)</f>
        <v>3</v>
      </c>
      <c r="O112" s="12" t="str">
        <f>VLOOKUP(A112,Table!$U$1:$V$230,2,0)</f>
        <v>Orthorhombic</v>
      </c>
      <c r="P112" s="70"/>
    </row>
    <row r="113" spans="1:16">
      <c r="A113" s="12">
        <v>19</v>
      </c>
      <c r="B113" s="12">
        <v>44675</v>
      </c>
      <c r="C113" s="12" t="s">
        <v>1593</v>
      </c>
      <c r="D113" s="12" t="s">
        <v>1624</v>
      </c>
      <c r="E113" s="17" t="s">
        <v>11745</v>
      </c>
      <c r="F113" s="19" t="str">
        <f>LEFT(E113,MIN(FIND({0,1,2,3,4,5,6,7,8,9},ASC(E113)&amp;1234567890))-1)</f>
        <v>K</v>
      </c>
      <c r="G113" s="23">
        <f t="shared" si="2"/>
        <v>2</v>
      </c>
      <c r="H113" s="19">
        <f>VLOOKUP(F113,Table!$A$2:$C$121,2,0)</f>
        <v>1</v>
      </c>
      <c r="I113" s="18">
        <f>VLOOKUP(F113,Table!$A$2:$C$121,3,0)</f>
        <v>4</v>
      </c>
      <c r="J113" s="17" t="s">
        <v>529</v>
      </c>
      <c r="K113" s="19" t="str">
        <f>LEFT(J113,MIN(FIND({0,1,2,3,4,5,6,7,8,9},ASC(J113)&amp;1234567890))-1)</f>
        <v>S</v>
      </c>
      <c r="L113" s="24">
        <f t="shared" si="3"/>
        <v>5</v>
      </c>
      <c r="M113" s="19">
        <f>VLOOKUP(K113,Table!$A$2:$C$121,2,0)</f>
        <v>16</v>
      </c>
      <c r="N113" s="18">
        <f>VLOOKUP(K113,Table!$A$2:$C$121,3,0)</f>
        <v>3</v>
      </c>
      <c r="O113" s="12" t="str">
        <f>VLOOKUP(A113,Table!$U$1:$V$230,2,0)</f>
        <v>Orthorhombic</v>
      </c>
      <c r="P113" s="70"/>
    </row>
    <row r="114" spans="1:16">
      <c r="A114" s="12">
        <v>19</v>
      </c>
      <c r="B114" s="12">
        <v>72380</v>
      </c>
      <c r="C114" s="12" t="s">
        <v>1593</v>
      </c>
      <c r="D114" s="12" t="s">
        <v>1614</v>
      </c>
      <c r="E114" s="17" t="s">
        <v>11745</v>
      </c>
      <c r="F114" s="19" t="str">
        <f>LEFT(E114,MIN(FIND({0,1,2,3,4,5,6,7,8,9},ASC(E114)&amp;1234567890))-1)</f>
        <v>K</v>
      </c>
      <c r="G114" s="23">
        <f t="shared" si="2"/>
        <v>2</v>
      </c>
      <c r="H114" s="19">
        <f>VLOOKUP(F114,Table!$A$2:$C$121,2,0)</f>
        <v>1</v>
      </c>
      <c r="I114" s="18">
        <f>VLOOKUP(F114,Table!$A$2:$C$121,3,0)</f>
        <v>4</v>
      </c>
      <c r="J114" s="17" t="s">
        <v>11633</v>
      </c>
      <c r="K114" s="19" t="str">
        <f>LEFT(J114,MIN(FIND({0,1,2,3,4,5,6,7,8,9},ASC(J114)&amp;1234567890))-1)</f>
        <v>Se</v>
      </c>
      <c r="L114" s="24">
        <f t="shared" si="3"/>
        <v>5</v>
      </c>
      <c r="M114" s="19">
        <f>VLOOKUP(K114,Table!$A$2:$C$121,2,0)</f>
        <v>16</v>
      </c>
      <c r="N114" s="18">
        <f>VLOOKUP(K114,Table!$A$2:$C$121,3,0)</f>
        <v>4</v>
      </c>
      <c r="O114" s="12" t="str">
        <f>VLOOKUP(A114,Table!$U$1:$V$230,2,0)</f>
        <v>Orthorhombic</v>
      </c>
      <c r="P114" s="70"/>
    </row>
    <row r="115" spans="1:16">
      <c r="A115" s="12">
        <v>19</v>
      </c>
      <c r="B115" s="12">
        <v>60774</v>
      </c>
      <c r="C115" s="12" t="s">
        <v>1593</v>
      </c>
      <c r="D115" s="12" t="s">
        <v>1612</v>
      </c>
      <c r="E115" s="17" t="s">
        <v>11925</v>
      </c>
      <c r="F115" s="19" t="str">
        <f>LEFT(E115,MIN(FIND({0,1,2,3,4,5,6,7,8,9},ASC(E115)&amp;1234567890))-1)</f>
        <v>Li</v>
      </c>
      <c r="G115" s="23">
        <f t="shared" si="2"/>
        <v>3</v>
      </c>
      <c r="H115" s="19">
        <f>VLOOKUP(F115,Table!$A$2:$C$121,2,0)</f>
        <v>1</v>
      </c>
      <c r="I115" s="18">
        <f>VLOOKUP(F115,Table!$A$2:$C$121,3,0)</f>
        <v>2</v>
      </c>
      <c r="J115" s="17" t="s">
        <v>11412</v>
      </c>
      <c r="K115" s="19" t="str">
        <f>LEFT(J115,MIN(FIND({0,1,2,3,4,5,6,7,8,9},ASC(J115)&amp;1234567890))-1)</f>
        <v>P</v>
      </c>
      <c r="L115" s="24">
        <f t="shared" si="3"/>
        <v>7</v>
      </c>
      <c r="M115" s="19">
        <f>VLOOKUP(K115,Table!$A$2:$C$121,2,0)</f>
        <v>15</v>
      </c>
      <c r="N115" s="18">
        <f>VLOOKUP(K115,Table!$A$2:$C$121,3,0)</f>
        <v>3</v>
      </c>
      <c r="O115" s="12" t="str">
        <f>VLOOKUP(A115,Table!$U$1:$V$230,2,0)</f>
        <v>Orthorhombic</v>
      </c>
      <c r="P115" s="70"/>
    </row>
    <row r="116" spans="1:16">
      <c r="A116" s="12">
        <v>19</v>
      </c>
      <c r="B116" s="12">
        <v>187196</v>
      </c>
      <c r="C116" s="12" t="s">
        <v>1593</v>
      </c>
      <c r="D116" s="12" t="s">
        <v>1635</v>
      </c>
      <c r="E116" s="17" t="s">
        <v>355</v>
      </c>
      <c r="F116" s="19" t="str">
        <f>LEFT(E116,MIN(FIND({0,1,2,3,4,5,6,7,8,9},ASC(E116)&amp;1234567890))-1)</f>
        <v>Mn</v>
      </c>
      <c r="G116" s="23">
        <f t="shared" si="2"/>
        <v>1</v>
      </c>
      <c r="H116" s="19">
        <f>VLOOKUP(F116,Table!$A$2:$C$121,2,0)</f>
        <v>7</v>
      </c>
      <c r="I116" s="18">
        <f>VLOOKUP(F116,Table!$A$2:$C$121,3,0)</f>
        <v>4</v>
      </c>
      <c r="J116" s="17" t="s">
        <v>544</v>
      </c>
      <c r="K116" s="19" t="str">
        <f>LEFT(J116,MIN(FIND({0,1,2,3,4,5,6,7,8,9},ASC(J116)&amp;1234567890))-1)</f>
        <v>Ge</v>
      </c>
      <c r="L116" s="24">
        <f t="shared" si="3"/>
        <v>1</v>
      </c>
      <c r="M116" s="19">
        <f>VLOOKUP(K116,Table!$A$2:$C$121,2,0)</f>
        <v>14</v>
      </c>
      <c r="N116" s="18">
        <f>VLOOKUP(K116,Table!$A$2:$C$121,3,0)</f>
        <v>4</v>
      </c>
      <c r="O116" s="12" t="str">
        <f>VLOOKUP(A116,Table!$U$1:$V$230,2,0)</f>
        <v>Orthorhombic</v>
      </c>
      <c r="P116" s="70"/>
    </row>
    <row r="117" spans="1:16">
      <c r="A117" s="12">
        <v>19</v>
      </c>
      <c r="B117" s="12">
        <v>105044</v>
      </c>
      <c r="C117" s="12" t="s">
        <v>1593</v>
      </c>
      <c r="D117" s="12" t="s">
        <v>1630</v>
      </c>
      <c r="E117" s="17" t="s">
        <v>393</v>
      </c>
      <c r="F117" s="19" t="str">
        <f>LEFT(E117,MIN(FIND({0,1,2,3,4,5,6,7,8,9},ASC(E117)&amp;1234567890))-1)</f>
        <v>Mo</v>
      </c>
      <c r="G117" s="23">
        <f t="shared" si="2"/>
        <v>1</v>
      </c>
      <c r="H117" s="19">
        <f>VLOOKUP(F117,Table!$A$2:$C$121,2,0)</f>
        <v>6</v>
      </c>
      <c r="I117" s="18">
        <f>VLOOKUP(F117,Table!$A$2:$C$121,3,0)</f>
        <v>5</v>
      </c>
      <c r="J117" s="17" t="s">
        <v>66</v>
      </c>
      <c r="K117" s="19" t="str">
        <f>LEFT(J117,MIN(FIND({0,1,2,3,4,5,6,7,8,9},ASC(J117)&amp;1234567890))-1)</f>
        <v>Ni</v>
      </c>
      <c r="L117" s="24">
        <f t="shared" si="3"/>
        <v>1</v>
      </c>
      <c r="M117" s="19">
        <f>VLOOKUP(K117,Table!$A$2:$C$121,2,0)</f>
        <v>10</v>
      </c>
      <c r="N117" s="18">
        <f>VLOOKUP(K117,Table!$A$2:$C$121,3,0)</f>
        <v>4</v>
      </c>
      <c r="O117" s="12" t="str">
        <f>VLOOKUP(A117,Table!$U$1:$V$230,2,0)</f>
        <v>Orthorhombic</v>
      </c>
      <c r="P117" s="70"/>
    </row>
    <row r="118" spans="1:16">
      <c r="A118" s="12">
        <v>19</v>
      </c>
      <c r="B118" s="12">
        <v>644016</v>
      </c>
      <c r="C118" s="12" t="s">
        <v>1593</v>
      </c>
      <c r="D118" s="12" t="s">
        <v>1633</v>
      </c>
      <c r="E118" s="17" t="s">
        <v>15152</v>
      </c>
      <c r="F118" s="19" t="str">
        <f>LEFT(E118,MIN(FIND({0,1,2,3,4,5,6,7,8,9},ASC(E118)&amp;1234567890))-1)</f>
        <v>Mo</v>
      </c>
      <c r="G118" s="23">
        <f t="shared" si="2"/>
        <v>28</v>
      </c>
      <c r="H118" s="19">
        <f>VLOOKUP(F118,Table!$A$2:$C$121,2,0)</f>
        <v>6</v>
      </c>
      <c r="I118" s="18">
        <f>VLOOKUP(F118,Table!$A$2:$C$121,3,0)</f>
        <v>5</v>
      </c>
      <c r="J118" s="17" t="s">
        <v>15153</v>
      </c>
      <c r="K118" s="19" t="str">
        <f>LEFT(J118,MIN(FIND({0,1,2,3,4,5,6,7,8,9},ASC(J118)&amp;1234567890))-1)</f>
        <v>Ni</v>
      </c>
      <c r="L118" s="24">
        <f t="shared" si="3"/>
        <v>28</v>
      </c>
      <c r="M118" s="19">
        <f>VLOOKUP(K118,Table!$A$2:$C$121,2,0)</f>
        <v>10</v>
      </c>
      <c r="N118" s="18">
        <f>VLOOKUP(K118,Table!$A$2:$C$121,3,0)</f>
        <v>4</v>
      </c>
      <c r="O118" s="12" t="str">
        <f>VLOOKUP(A118,Table!$U$1:$V$230,2,0)</f>
        <v>Orthorhombic</v>
      </c>
      <c r="P118" s="70"/>
    </row>
    <row r="119" spans="1:16">
      <c r="A119" s="12">
        <v>19</v>
      </c>
      <c r="B119" s="12">
        <v>83234</v>
      </c>
      <c r="C119" s="12" t="s">
        <v>1593</v>
      </c>
      <c r="D119" s="12" t="s">
        <v>1617</v>
      </c>
      <c r="E119" s="17" t="s">
        <v>68</v>
      </c>
      <c r="F119" s="19" t="str">
        <f>LEFT(E119,MIN(FIND({0,1,2,3,4,5,6,7,8,9},ASC(E119)&amp;1234567890))-1)</f>
        <v>N</v>
      </c>
      <c r="G119" s="23">
        <f t="shared" si="2"/>
        <v>1</v>
      </c>
      <c r="H119" s="19">
        <f>VLOOKUP(F119,Table!$A$2:$C$121,2,0)</f>
        <v>15</v>
      </c>
      <c r="I119" s="18">
        <f>VLOOKUP(F119,Table!$A$2:$C$121,3,0)</f>
        <v>2</v>
      </c>
      <c r="J119" s="17" t="s">
        <v>11904</v>
      </c>
      <c r="K119" s="19" t="str">
        <f>LEFT(J119,MIN(FIND({0,1,2,3,4,5,6,7,8,9},ASC(J119)&amp;1234567890))-1)</f>
        <v>D</v>
      </c>
      <c r="L119" s="24">
        <f t="shared" si="3"/>
        <v>3</v>
      </c>
      <c r="M119" s="19">
        <f>VLOOKUP(K119,Table!$A$2:$C$121,2,0)</f>
        <v>1</v>
      </c>
      <c r="N119" s="18">
        <f>VLOOKUP(K119,Table!$A$2:$C$121,3,0)</f>
        <v>1</v>
      </c>
      <c r="O119" s="12" t="str">
        <f>VLOOKUP(A119,Table!$U$1:$V$230,2,0)</f>
        <v>Orthorhombic</v>
      </c>
      <c r="P119" s="70"/>
    </row>
    <row r="120" spans="1:16">
      <c r="A120" s="12">
        <v>19</v>
      </c>
      <c r="B120" s="12">
        <v>80890</v>
      </c>
      <c r="C120" s="12" t="s">
        <v>1593</v>
      </c>
      <c r="D120" s="12" t="s">
        <v>1616</v>
      </c>
      <c r="E120" s="17" t="s">
        <v>11358</v>
      </c>
      <c r="F120" s="19" t="str">
        <f>LEFT(E120,MIN(FIND({0,1,2,3,4,5,6,7,8,9},ASC(E120)&amp;1234567890))-1)</f>
        <v>N</v>
      </c>
      <c r="G120" s="23">
        <f t="shared" si="2"/>
        <v>2</v>
      </c>
      <c r="H120" s="19">
        <f>VLOOKUP(F120,Table!$A$2:$C$121,2,0)</f>
        <v>15</v>
      </c>
      <c r="I120" s="18">
        <f>VLOOKUP(F120,Table!$A$2:$C$121,3,0)</f>
        <v>2</v>
      </c>
      <c r="J120" s="17" t="s">
        <v>59</v>
      </c>
      <c r="K120" s="19" t="str">
        <f>LEFT(J120,MIN(FIND({0,1,2,3,4,5,6,7,8,9},ASC(J120)&amp;1234567890))-1)</f>
        <v>O</v>
      </c>
      <c r="L120" s="24">
        <f t="shared" si="3"/>
        <v>3</v>
      </c>
      <c r="M120" s="19">
        <f>VLOOKUP(K120,Table!$A$2:$C$121,2,0)</f>
        <v>16</v>
      </c>
      <c r="N120" s="18">
        <f>VLOOKUP(K120,Table!$A$2:$C$121,3,0)</f>
        <v>2</v>
      </c>
      <c r="O120" s="12" t="str">
        <f>VLOOKUP(A120,Table!$U$1:$V$230,2,0)</f>
        <v>Orthorhombic</v>
      </c>
      <c r="P120" s="70"/>
    </row>
    <row r="121" spans="1:16">
      <c r="A121" s="12">
        <v>19</v>
      </c>
      <c r="B121" s="12">
        <v>610971</v>
      </c>
      <c r="C121" s="12" t="s">
        <v>1593</v>
      </c>
      <c r="D121" s="12" t="s">
        <v>1632</v>
      </c>
      <c r="E121" s="17" t="s">
        <v>11410</v>
      </c>
      <c r="F121" s="19" t="str">
        <f>LEFT(E121,MIN(FIND({0,1,2,3,4,5,6,7,8,9},ASC(E121)&amp;1234567890))-1)</f>
        <v>Na</v>
      </c>
      <c r="G121" s="23">
        <f t="shared" si="2"/>
        <v>1</v>
      </c>
      <c r="H121" s="19">
        <f>VLOOKUP(F121,Table!$A$2:$C$121,2,0)</f>
        <v>1</v>
      </c>
      <c r="I121" s="18">
        <f>VLOOKUP(F121,Table!$A$2:$C$121,3,0)</f>
        <v>3</v>
      </c>
      <c r="J121" s="17" t="s">
        <v>540</v>
      </c>
      <c r="K121" s="19" t="str">
        <f>LEFT(J121,MIN(FIND({0,1,2,3,4,5,6,7,8,9},ASC(J121)&amp;1234567890))-1)</f>
        <v>As</v>
      </c>
      <c r="L121" s="24">
        <f t="shared" si="3"/>
        <v>1</v>
      </c>
      <c r="M121" s="19">
        <f>VLOOKUP(K121,Table!$A$2:$C$121,2,0)</f>
        <v>15</v>
      </c>
      <c r="N121" s="18">
        <f>VLOOKUP(K121,Table!$A$2:$C$121,3,0)</f>
        <v>4</v>
      </c>
      <c r="O121" s="12" t="str">
        <f>VLOOKUP(A121,Table!$U$1:$V$230,2,0)</f>
        <v>Orthorhombic</v>
      </c>
      <c r="P121" s="70"/>
    </row>
    <row r="122" spans="1:16">
      <c r="A122" s="12">
        <v>19</v>
      </c>
      <c r="B122" s="12">
        <v>14009</v>
      </c>
      <c r="C122" s="12" t="s">
        <v>1593</v>
      </c>
      <c r="D122" s="12" t="s">
        <v>1596</v>
      </c>
      <c r="E122" s="17" t="s">
        <v>11410</v>
      </c>
      <c r="F122" s="19" t="str">
        <f>LEFT(E122,MIN(FIND({0,1,2,3,4,5,6,7,8,9},ASC(E122)&amp;1234567890))-1)</f>
        <v>Na</v>
      </c>
      <c r="G122" s="23">
        <f t="shared" si="2"/>
        <v>1</v>
      </c>
      <c r="H122" s="19">
        <f>VLOOKUP(F122,Table!$A$2:$C$121,2,0)</f>
        <v>1</v>
      </c>
      <c r="I122" s="18">
        <f>VLOOKUP(F122,Table!$A$2:$C$121,3,0)</f>
        <v>3</v>
      </c>
      <c r="J122" s="17" t="s">
        <v>11467</v>
      </c>
      <c r="K122" s="19" t="str">
        <f>LEFT(J122,MIN(FIND({0,1,2,3,4,5,6,7,8,9},ASC(J122)&amp;1234567890))-1)</f>
        <v>P</v>
      </c>
      <c r="L122" s="24">
        <f t="shared" si="3"/>
        <v>1</v>
      </c>
      <c r="M122" s="19">
        <f>VLOOKUP(K122,Table!$A$2:$C$121,2,0)</f>
        <v>15</v>
      </c>
      <c r="N122" s="18">
        <f>VLOOKUP(K122,Table!$A$2:$C$121,3,0)</f>
        <v>3</v>
      </c>
      <c r="O122" s="12" t="str">
        <f>VLOOKUP(A122,Table!$U$1:$V$230,2,0)</f>
        <v>Orthorhombic</v>
      </c>
      <c r="P122" s="70"/>
    </row>
    <row r="123" spans="1:16">
      <c r="A123" s="12">
        <v>19</v>
      </c>
      <c r="B123" s="12">
        <v>412594</v>
      </c>
      <c r="C123" s="12" t="s">
        <v>1593</v>
      </c>
      <c r="D123" s="12" t="s">
        <v>1626</v>
      </c>
      <c r="E123" s="17" t="s">
        <v>11498</v>
      </c>
      <c r="F123" s="19" t="str">
        <f>LEFT(E123,MIN(FIND({0,1,2,3,4,5,6,7,8,9},ASC(E123)&amp;1234567890))-1)</f>
        <v>Rb</v>
      </c>
      <c r="G123" s="23">
        <f t="shared" si="2"/>
        <v>1</v>
      </c>
      <c r="H123" s="19">
        <f>VLOOKUP(F123,Table!$A$2:$C$121,2,0)</f>
        <v>1</v>
      </c>
      <c r="I123" s="18">
        <f>VLOOKUP(F123,Table!$A$2:$C$121,3,0)</f>
        <v>5</v>
      </c>
      <c r="J123" s="17" t="s">
        <v>540</v>
      </c>
      <c r="K123" s="19" t="str">
        <f>LEFT(J123,MIN(FIND({0,1,2,3,4,5,6,7,8,9},ASC(J123)&amp;1234567890))-1)</f>
        <v>As</v>
      </c>
      <c r="L123" s="24">
        <f t="shared" si="3"/>
        <v>1</v>
      </c>
      <c r="M123" s="19">
        <f>VLOOKUP(K123,Table!$A$2:$C$121,2,0)</f>
        <v>15</v>
      </c>
      <c r="N123" s="18">
        <f>VLOOKUP(K123,Table!$A$2:$C$121,3,0)</f>
        <v>4</v>
      </c>
      <c r="O123" s="12" t="str">
        <f>VLOOKUP(A123,Table!$U$1:$V$230,2,0)</f>
        <v>Orthorhombic</v>
      </c>
      <c r="P123" s="70"/>
    </row>
    <row r="124" spans="1:16">
      <c r="A124" s="12">
        <v>19</v>
      </c>
      <c r="B124" s="12">
        <v>14030</v>
      </c>
      <c r="C124" s="12" t="s">
        <v>1593</v>
      </c>
      <c r="D124" s="12" t="s">
        <v>1598</v>
      </c>
      <c r="E124" s="17" t="s">
        <v>11498</v>
      </c>
      <c r="F124" s="19" t="str">
        <f>LEFT(E124,MIN(FIND({0,1,2,3,4,5,6,7,8,9},ASC(E124)&amp;1234567890))-1)</f>
        <v>Rb</v>
      </c>
      <c r="G124" s="23">
        <f t="shared" si="2"/>
        <v>1</v>
      </c>
      <c r="H124" s="19">
        <f>VLOOKUP(F124,Table!$A$2:$C$121,2,0)</f>
        <v>1</v>
      </c>
      <c r="I124" s="18">
        <f>VLOOKUP(F124,Table!$A$2:$C$121,3,0)</f>
        <v>5</v>
      </c>
      <c r="J124" s="17" t="s">
        <v>11645</v>
      </c>
      <c r="K124" s="19" t="str">
        <f>LEFT(J124,MIN(FIND({0,1,2,3,4,5,6,7,8,9},ASC(J124)&amp;1234567890))-1)</f>
        <v>Sb</v>
      </c>
      <c r="L124" s="24">
        <f t="shared" si="3"/>
        <v>1</v>
      </c>
      <c r="M124" s="19">
        <f>VLOOKUP(K124,Table!$A$2:$C$121,2,0)</f>
        <v>15</v>
      </c>
      <c r="N124" s="18">
        <f>VLOOKUP(K124,Table!$A$2:$C$121,3,0)</f>
        <v>5</v>
      </c>
      <c r="O124" s="12" t="str">
        <f>VLOOKUP(A124,Table!$U$1:$V$230,2,0)</f>
        <v>Orthorhombic</v>
      </c>
      <c r="P124" s="70"/>
    </row>
    <row r="125" spans="1:16">
      <c r="A125" s="12">
        <v>19</v>
      </c>
      <c r="B125" s="12">
        <v>97396</v>
      </c>
      <c r="C125" s="12" t="s">
        <v>1593</v>
      </c>
      <c r="D125" s="12" t="s">
        <v>1631</v>
      </c>
      <c r="E125" s="17" t="s">
        <v>11674</v>
      </c>
      <c r="F125" s="19" t="str">
        <f>LEFT(E125,MIN(FIND({0,1,2,3,4,5,6,7,8,9},ASC(E125)&amp;1234567890))-1)</f>
        <v>Rb</v>
      </c>
      <c r="G125" s="23">
        <f t="shared" si="2"/>
        <v>12</v>
      </c>
      <c r="H125" s="19">
        <f>VLOOKUP(F125,Table!$A$2:$C$121,2,0)</f>
        <v>1</v>
      </c>
      <c r="I125" s="18">
        <f>VLOOKUP(F125,Table!$A$2:$C$121,3,0)</f>
        <v>5</v>
      </c>
      <c r="J125" s="17" t="s">
        <v>15151</v>
      </c>
      <c r="K125" s="19" t="str">
        <f>LEFT(J125,MIN(FIND({0,1,2,3,4,5,6,7,8,9},ASC(J125)&amp;1234567890))-1)</f>
        <v>Sn</v>
      </c>
      <c r="L125" s="24">
        <f t="shared" si="3"/>
        <v>17</v>
      </c>
      <c r="M125" s="19">
        <f>VLOOKUP(K125,Table!$A$2:$C$121,2,0)</f>
        <v>14</v>
      </c>
      <c r="N125" s="18">
        <f>VLOOKUP(K125,Table!$A$2:$C$121,3,0)</f>
        <v>5</v>
      </c>
      <c r="O125" s="12" t="str">
        <f>VLOOKUP(A125,Table!$U$1:$V$230,2,0)</f>
        <v>Orthorhombic</v>
      </c>
      <c r="P125" s="70"/>
    </row>
    <row r="126" spans="1:16">
      <c r="A126" s="12">
        <v>19</v>
      </c>
      <c r="B126" s="12">
        <v>100321</v>
      </c>
      <c r="C126" s="12" t="s">
        <v>1593</v>
      </c>
      <c r="D126" s="12" t="s">
        <v>1620</v>
      </c>
      <c r="E126" s="17" t="s">
        <v>11513</v>
      </c>
      <c r="F126" s="19" t="str">
        <f>LEFT(E126,MIN(FIND({0,1,2,3,4,5,6,7,8,9},ASC(E126)&amp;1234567890))-1)</f>
        <v>Rb</v>
      </c>
      <c r="G126" s="23">
        <f t="shared" si="2"/>
        <v>2</v>
      </c>
      <c r="H126" s="19">
        <f>VLOOKUP(F126,Table!$A$2:$C$121,2,0)</f>
        <v>1</v>
      </c>
      <c r="I126" s="18">
        <f>VLOOKUP(F126,Table!$A$2:$C$121,3,0)</f>
        <v>5</v>
      </c>
      <c r="J126" s="17" t="s">
        <v>529</v>
      </c>
      <c r="K126" s="19" t="str">
        <f>LEFT(J126,MIN(FIND({0,1,2,3,4,5,6,7,8,9},ASC(J126)&amp;1234567890))-1)</f>
        <v>S</v>
      </c>
      <c r="L126" s="24">
        <f t="shared" si="3"/>
        <v>5</v>
      </c>
      <c r="M126" s="19">
        <f>VLOOKUP(K126,Table!$A$2:$C$121,2,0)</f>
        <v>16</v>
      </c>
      <c r="N126" s="18">
        <f>VLOOKUP(K126,Table!$A$2:$C$121,3,0)</f>
        <v>3</v>
      </c>
      <c r="O126" s="12" t="str">
        <f>VLOOKUP(A126,Table!$U$1:$V$230,2,0)</f>
        <v>Orthorhombic</v>
      </c>
      <c r="P126" s="70"/>
    </row>
    <row r="127" spans="1:16">
      <c r="A127" s="12">
        <v>19</v>
      </c>
      <c r="B127" s="12">
        <v>100322</v>
      </c>
      <c r="C127" s="12" t="s">
        <v>1593</v>
      </c>
      <c r="D127" s="12" t="s">
        <v>1621</v>
      </c>
      <c r="E127" s="17" t="s">
        <v>11513</v>
      </c>
      <c r="F127" s="19" t="str">
        <f>LEFT(E127,MIN(FIND({0,1,2,3,4,5,6,7,8,9},ASC(E127)&amp;1234567890))-1)</f>
        <v>Rb</v>
      </c>
      <c r="G127" s="23">
        <f t="shared" si="2"/>
        <v>2</v>
      </c>
      <c r="H127" s="19">
        <f>VLOOKUP(F127,Table!$A$2:$C$121,2,0)</f>
        <v>1</v>
      </c>
      <c r="I127" s="18">
        <f>VLOOKUP(F127,Table!$A$2:$C$121,3,0)</f>
        <v>5</v>
      </c>
      <c r="J127" s="17" t="s">
        <v>11633</v>
      </c>
      <c r="K127" s="19" t="str">
        <f>LEFT(J127,MIN(FIND({0,1,2,3,4,5,6,7,8,9},ASC(J127)&amp;1234567890))-1)</f>
        <v>Se</v>
      </c>
      <c r="L127" s="24">
        <f t="shared" si="3"/>
        <v>5</v>
      </c>
      <c r="M127" s="19">
        <f>VLOOKUP(K127,Table!$A$2:$C$121,2,0)</f>
        <v>16</v>
      </c>
      <c r="N127" s="18">
        <f>VLOOKUP(K127,Table!$A$2:$C$121,3,0)</f>
        <v>4</v>
      </c>
      <c r="O127" s="12" t="str">
        <f>VLOOKUP(A127,Table!$U$1:$V$230,2,0)</f>
        <v>Orthorhombic</v>
      </c>
      <c r="P127" s="70"/>
    </row>
    <row r="128" spans="1:16">
      <c r="A128" s="12">
        <v>19</v>
      </c>
      <c r="B128" s="12">
        <v>15217</v>
      </c>
      <c r="C128" s="12" t="s">
        <v>1593</v>
      </c>
      <c r="D128" s="12" t="s">
        <v>1600</v>
      </c>
      <c r="E128" s="17" t="s">
        <v>359</v>
      </c>
      <c r="F128" s="19" t="str">
        <f>LEFT(E128,MIN(FIND({0,1,2,3,4,5,6,7,8,9},ASC(E128)&amp;1234567890))-1)</f>
        <v>Re</v>
      </c>
      <c r="G128" s="23">
        <f t="shared" si="2"/>
        <v>2</v>
      </c>
      <c r="H128" s="19">
        <f>VLOOKUP(F128,Table!$A$2:$C$121,2,0)</f>
        <v>7</v>
      </c>
      <c r="I128" s="18">
        <f>VLOOKUP(F128,Table!$A$2:$C$121,3,0)</f>
        <v>6</v>
      </c>
      <c r="J128" s="17" t="s">
        <v>345</v>
      </c>
      <c r="K128" s="19" t="str">
        <f>LEFT(J128,MIN(FIND({0,1,2,3,4,5,6,7,8,9},ASC(J128)&amp;1234567890))-1)</f>
        <v>O</v>
      </c>
      <c r="L128" s="24">
        <f t="shared" si="3"/>
        <v>7</v>
      </c>
      <c r="M128" s="19">
        <f>VLOOKUP(K128,Table!$A$2:$C$121,2,0)</f>
        <v>16</v>
      </c>
      <c r="N128" s="18">
        <f>VLOOKUP(K128,Table!$A$2:$C$121,3,0)</f>
        <v>2</v>
      </c>
      <c r="O128" s="12" t="str">
        <f>VLOOKUP(A128,Table!$U$1:$V$230,2,0)</f>
        <v>Orthorhombic</v>
      </c>
      <c r="P128" s="70"/>
    </row>
    <row r="129" spans="1:16">
      <c r="A129" s="12">
        <v>19</v>
      </c>
      <c r="B129" s="12">
        <v>38351</v>
      </c>
      <c r="C129" s="12" t="s">
        <v>1593</v>
      </c>
      <c r="D129" s="12" t="s">
        <v>1607</v>
      </c>
      <c r="E129" s="17" t="s">
        <v>379</v>
      </c>
      <c r="F129" s="19" t="str">
        <f>LEFT(E129,MIN(FIND({0,1,2,3,4,5,6,7,8,9},ASC(E129)&amp;1234567890))-1)</f>
        <v>S</v>
      </c>
      <c r="G129" s="23">
        <f t="shared" si="2"/>
        <v>1</v>
      </c>
      <c r="H129" s="19">
        <f>VLOOKUP(F129,Table!$A$2:$C$121,2,0)</f>
        <v>16</v>
      </c>
      <c r="I129" s="18">
        <f>VLOOKUP(F129,Table!$A$2:$C$121,3,0)</f>
        <v>3</v>
      </c>
      <c r="J129" s="17" t="s">
        <v>11305</v>
      </c>
      <c r="K129" s="19" t="str">
        <f>LEFT(J129,MIN(FIND({0,1,2,3,4,5,6,7,8,9},ASC(J129)&amp;1234567890))-1)</f>
        <v>Cl</v>
      </c>
      <c r="L129" s="24">
        <f t="shared" si="3"/>
        <v>2</v>
      </c>
      <c r="M129" s="19">
        <f>VLOOKUP(K129,Table!$A$2:$C$121,2,0)</f>
        <v>17</v>
      </c>
      <c r="N129" s="18">
        <f>VLOOKUP(K129,Table!$A$2:$C$121,3,0)</f>
        <v>3</v>
      </c>
      <c r="O129" s="12" t="str">
        <f>VLOOKUP(A129,Table!$U$1:$V$230,2,0)</f>
        <v>Orthorhombic</v>
      </c>
      <c r="P129" s="70"/>
    </row>
    <row r="130" spans="1:16">
      <c r="A130" s="12">
        <v>19</v>
      </c>
      <c r="B130" s="12">
        <v>425996</v>
      </c>
      <c r="C130" s="12" t="s">
        <v>1593</v>
      </c>
      <c r="D130" s="12" t="s">
        <v>1637</v>
      </c>
      <c r="E130" s="17" t="s">
        <v>379</v>
      </c>
      <c r="F130" s="19" t="str">
        <f>LEFT(E130,MIN(FIND({0,1,2,3,4,5,6,7,8,9},ASC(E130)&amp;1234567890))-1)</f>
        <v>S</v>
      </c>
      <c r="G130" s="23">
        <f t="shared" ref="G130:G198" si="4">IF(SUBSTITUTE(E130,F130,"")="",1,SUBSTITUTE(E130,F130,""))*1</f>
        <v>1</v>
      </c>
      <c r="H130" s="19">
        <f>VLOOKUP(F130,Table!$A$2:$C$121,2,0)</f>
        <v>16</v>
      </c>
      <c r="I130" s="18">
        <f>VLOOKUP(F130,Table!$A$2:$C$121,3,0)</f>
        <v>3</v>
      </c>
      <c r="J130" s="17" t="s">
        <v>11638</v>
      </c>
      <c r="K130" s="19" t="str">
        <f>LEFT(J130,MIN(FIND({0,1,2,3,4,5,6,7,8,9},ASC(J130)&amp;1234567890))-1)</f>
        <v>F</v>
      </c>
      <c r="L130" s="24">
        <f t="shared" ref="L130:L198" si="5">IF(SUBSTITUTE(J130,K130,"")="",1,SUBSTITUTE(J130,K130,""))*1</f>
        <v>4</v>
      </c>
      <c r="M130" s="19">
        <f>VLOOKUP(K130,Table!$A$2:$C$121,2,0)</f>
        <v>17</v>
      </c>
      <c r="N130" s="18">
        <f>VLOOKUP(K130,Table!$A$2:$C$121,3,0)</f>
        <v>2</v>
      </c>
      <c r="O130" s="12" t="str">
        <f>VLOOKUP(A130,Table!$U$1:$V$230,2,0)</f>
        <v>Orthorhombic</v>
      </c>
      <c r="P130" s="70"/>
    </row>
    <row r="131" spans="1:16">
      <c r="A131" s="12">
        <v>19</v>
      </c>
      <c r="B131" s="12">
        <v>14217</v>
      </c>
      <c r="C131" s="12" t="s">
        <v>1593</v>
      </c>
      <c r="D131" s="12" t="s">
        <v>1599</v>
      </c>
      <c r="E131" s="17" t="s">
        <v>11645</v>
      </c>
      <c r="F131" s="19" t="str">
        <f>LEFT(E131,MIN(FIND({0,1,2,3,4,5,6,7,8,9},ASC(E131)&amp;1234567890))-1)</f>
        <v>Sb</v>
      </c>
      <c r="G131" s="23">
        <f t="shared" si="4"/>
        <v>1</v>
      </c>
      <c r="H131" s="19">
        <f>VLOOKUP(F131,Table!$A$2:$C$121,2,0)</f>
        <v>15</v>
      </c>
      <c r="I131" s="18">
        <f>VLOOKUP(F131,Table!$A$2:$C$121,3,0)</f>
        <v>5</v>
      </c>
      <c r="J131" s="17" t="s">
        <v>375</v>
      </c>
      <c r="K131" s="19" t="str">
        <f>LEFT(J131,MIN(FIND({0,1,2,3,4,5,6,7,8,9},ASC(J131)&amp;1234567890))-1)</f>
        <v>Br</v>
      </c>
      <c r="L131" s="24">
        <f t="shared" si="5"/>
        <v>3</v>
      </c>
      <c r="M131" s="19">
        <f>VLOOKUP(K131,Table!$A$2:$C$121,2,0)</f>
        <v>17</v>
      </c>
      <c r="N131" s="18">
        <f>VLOOKUP(K131,Table!$A$2:$C$121,3,0)</f>
        <v>4</v>
      </c>
      <c r="O131" s="12" t="str">
        <f>VLOOKUP(A131,Table!$U$1:$V$230,2,0)</f>
        <v>Orthorhombic</v>
      </c>
      <c r="P131" s="70"/>
    </row>
    <row r="132" spans="1:16">
      <c r="A132" s="12">
        <v>19</v>
      </c>
      <c r="B132" s="12">
        <v>414463</v>
      </c>
      <c r="C132" s="12" t="s">
        <v>1593</v>
      </c>
      <c r="D132" s="12" t="s">
        <v>1639</v>
      </c>
      <c r="E132" s="17" t="s">
        <v>593</v>
      </c>
      <c r="F132" s="19" t="str">
        <f>LEFT(E132,MIN(FIND({0,1,2,3,4,5,6,7,8,9},ASC(E132)&amp;1234567890))-1)</f>
        <v>Sb</v>
      </c>
      <c r="G132" s="23">
        <f t="shared" si="4"/>
        <v>2</v>
      </c>
      <c r="H132" s="19">
        <f>VLOOKUP(F132,Table!$A$2:$C$121,2,0)</f>
        <v>15</v>
      </c>
      <c r="I132" s="18">
        <f>VLOOKUP(F132,Table!$A$2:$C$121,3,0)</f>
        <v>5</v>
      </c>
      <c r="J132" s="17" t="s">
        <v>59</v>
      </c>
      <c r="K132" s="19" t="str">
        <f>LEFT(J132,MIN(FIND({0,1,2,3,4,5,6,7,8,9},ASC(J132)&amp;1234567890))-1)</f>
        <v>O</v>
      </c>
      <c r="L132" s="24">
        <f t="shared" si="5"/>
        <v>3</v>
      </c>
      <c r="M132" s="19">
        <f>VLOOKUP(K132,Table!$A$2:$C$121,2,0)</f>
        <v>16</v>
      </c>
      <c r="N132" s="18">
        <f>VLOOKUP(K132,Table!$A$2:$C$121,3,0)</f>
        <v>2</v>
      </c>
      <c r="O132" s="12" t="str">
        <f>VLOOKUP(A132,Table!$U$1:$V$230,2,0)</f>
        <v>Orthorhombic</v>
      </c>
      <c r="P132" s="70"/>
    </row>
    <row r="133" spans="1:16">
      <c r="A133" s="12">
        <v>19</v>
      </c>
      <c r="B133" s="12">
        <v>85451</v>
      </c>
      <c r="C133" s="12" t="s">
        <v>1593</v>
      </c>
      <c r="D133" s="12" t="s">
        <v>1618</v>
      </c>
      <c r="E133" s="17" t="s">
        <v>47</v>
      </c>
      <c r="F133" s="19" t="str">
        <f>LEFT(E133,MIN(FIND({0,1,2,3,4,5,6,7,8,9},ASC(E133)&amp;1234567890))-1)</f>
        <v>Se</v>
      </c>
      <c r="G133" s="23">
        <f t="shared" si="4"/>
        <v>1</v>
      </c>
      <c r="H133" s="19">
        <f>VLOOKUP(F133,Table!$A$2:$C$121,2,0)</f>
        <v>16</v>
      </c>
      <c r="I133" s="18">
        <f>VLOOKUP(F133,Table!$A$2:$C$121,3,0)</f>
        <v>4</v>
      </c>
      <c r="J133" s="17" t="s">
        <v>11638</v>
      </c>
      <c r="K133" s="19" t="str">
        <f>LEFT(J133,MIN(FIND({0,1,2,3,4,5,6,7,8,9},ASC(J133)&amp;1234567890))-1)</f>
        <v>F</v>
      </c>
      <c r="L133" s="24">
        <f t="shared" si="5"/>
        <v>4</v>
      </c>
      <c r="M133" s="19">
        <f>VLOOKUP(K133,Table!$A$2:$C$121,2,0)</f>
        <v>17</v>
      </c>
      <c r="N133" s="18">
        <f>VLOOKUP(K133,Table!$A$2:$C$121,3,0)</f>
        <v>2</v>
      </c>
      <c r="O133" s="12" t="str">
        <f>VLOOKUP(A133,Table!$U$1:$V$230,2,0)</f>
        <v>Orthorhombic</v>
      </c>
      <c r="P133" s="70"/>
    </row>
    <row r="134" spans="1:16">
      <c r="A134" s="12">
        <v>19</v>
      </c>
      <c r="B134" s="12">
        <v>61135</v>
      </c>
      <c r="C134" s="12" t="s">
        <v>1593</v>
      </c>
      <c r="D134" s="12" t="s">
        <v>1611</v>
      </c>
      <c r="E134" s="17" t="s">
        <v>15147</v>
      </c>
      <c r="F134" s="19" t="str">
        <f>LEFT(E134,MIN(FIND({0,1,2,3,4,5,6,7,8,9},ASC(E134)&amp;1234567890))-1)</f>
        <v>Se</v>
      </c>
      <c r="G134" s="23">
        <f t="shared" si="4"/>
        <v>5.0999999999999996</v>
      </c>
      <c r="H134" s="19">
        <f>VLOOKUP(F134,Table!$A$2:$C$121,2,0)</f>
        <v>16</v>
      </c>
      <c r="I134" s="18">
        <f>VLOOKUP(F134,Table!$A$2:$C$121,3,0)</f>
        <v>4</v>
      </c>
      <c r="J134" s="17" t="s">
        <v>12260</v>
      </c>
      <c r="K134" s="19" t="str">
        <f>LEFT(J134,MIN(FIND({0,1,2,3,4,5,6,7,8,9},ASC(J134)&amp;1234567890))-1)</f>
        <v>S</v>
      </c>
      <c r="L134" s="24">
        <f t="shared" si="5"/>
        <v>1.9</v>
      </c>
      <c r="M134" s="19">
        <f>VLOOKUP(K134,Table!$A$2:$C$121,2,0)</f>
        <v>16</v>
      </c>
      <c r="N134" s="18">
        <f>VLOOKUP(K134,Table!$A$2:$C$121,3,0)</f>
        <v>3</v>
      </c>
      <c r="O134" s="12" t="str">
        <f>VLOOKUP(A134,Table!$U$1:$V$230,2,0)</f>
        <v>Orthorhombic</v>
      </c>
      <c r="P134" s="70"/>
    </row>
    <row r="135" spans="1:16">
      <c r="A135" s="12">
        <v>19</v>
      </c>
      <c r="B135" s="12">
        <v>85526</v>
      </c>
      <c r="C135" s="12" t="s">
        <v>1593</v>
      </c>
      <c r="D135" s="12" t="s">
        <v>1619</v>
      </c>
      <c r="E135" s="17" t="s">
        <v>31</v>
      </c>
      <c r="F135" s="19" t="str">
        <f>LEFT(E135,MIN(FIND({0,1,2,3,4,5,6,7,8,9},ASC(E135)&amp;1234567890))-1)</f>
        <v>Si</v>
      </c>
      <c r="G135" s="23">
        <f t="shared" si="4"/>
        <v>1</v>
      </c>
      <c r="H135" s="19">
        <f>VLOOKUP(F135,Table!$A$2:$C$121,2,0)</f>
        <v>14</v>
      </c>
      <c r="I135" s="18">
        <f>VLOOKUP(F135,Table!$A$2:$C$121,3,0)</f>
        <v>3</v>
      </c>
      <c r="J135" s="17" t="s">
        <v>11305</v>
      </c>
      <c r="K135" s="19" t="str">
        <f>LEFT(J135,MIN(FIND({0,1,2,3,4,5,6,7,8,9},ASC(J135)&amp;1234567890))-1)</f>
        <v>Cl</v>
      </c>
      <c r="L135" s="24">
        <f t="shared" si="5"/>
        <v>2</v>
      </c>
      <c r="M135" s="19">
        <f>VLOOKUP(K135,Table!$A$2:$C$121,2,0)</f>
        <v>17</v>
      </c>
      <c r="N135" s="18">
        <f>VLOOKUP(K135,Table!$A$2:$C$121,3,0)</f>
        <v>3</v>
      </c>
      <c r="O135" s="12" t="str">
        <f>VLOOKUP(A135,Table!$U$1:$V$230,2,0)</f>
        <v>Orthorhombic</v>
      </c>
      <c r="P135" s="70"/>
    </row>
    <row r="136" spans="1:16">
      <c r="A136" s="12">
        <v>19</v>
      </c>
      <c r="B136" s="12">
        <v>100199</v>
      </c>
      <c r="C136" s="12" t="s">
        <v>1593</v>
      </c>
      <c r="D136" s="12" t="s">
        <v>3</v>
      </c>
      <c r="E136" s="17" t="s">
        <v>31</v>
      </c>
      <c r="F136" s="19" t="str">
        <f>LEFT(E136,MIN(FIND({0,1,2,3,4,5,6,7,8,9},ASC(E136)&amp;1234567890))-1)</f>
        <v>Si</v>
      </c>
      <c r="G136" s="23">
        <f t="shared" si="4"/>
        <v>1</v>
      </c>
      <c r="H136" s="19">
        <f>VLOOKUP(F136,Table!$A$2:$C$121,2,0)</f>
        <v>14</v>
      </c>
      <c r="I136" s="18">
        <f>VLOOKUP(F136,Table!$A$2:$C$121,3,0)</f>
        <v>3</v>
      </c>
      <c r="J136" s="17" t="s">
        <v>32</v>
      </c>
      <c r="K136" s="19" t="str">
        <f>LEFT(J136,MIN(FIND({0,1,2,3,4,5,6,7,8,9},ASC(J136)&amp;1234567890))-1)</f>
        <v>O</v>
      </c>
      <c r="L136" s="24">
        <f t="shared" si="5"/>
        <v>2</v>
      </c>
      <c r="M136" s="19">
        <f>VLOOKUP(K136,Table!$A$2:$C$121,2,0)</f>
        <v>16</v>
      </c>
      <c r="N136" s="18">
        <f>VLOOKUP(K136,Table!$A$2:$C$121,3,0)</f>
        <v>2</v>
      </c>
      <c r="O136" s="12" t="str">
        <f>VLOOKUP(A136,Table!$U$1:$V$230,2,0)</f>
        <v>Orthorhombic</v>
      </c>
      <c r="P136" s="70"/>
    </row>
    <row r="137" spans="1:16">
      <c r="A137" s="12">
        <v>19</v>
      </c>
      <c r="B137" s="12">
        <v>14194</v>
      </c>
      <c r="C137" s="12" t="s">
        <v>1593</v>
      </c>
      <c r="D137" s="12" t="s">
        <v>1437</v>
      </c>
      <c r="E137" s="17" t="s">
        <v>11291</v>
      </c>
      <c r="F137" s="19" t="str">
        <f>LEFT(E137,MIN(FIND({0,1,2,3,4,5,6,7,8,9},ASC(E137)&amp;1234567890))-1)</f>
        <v>Sn</v>
      </c>
      <c r="G137" s="23">
        <f t="shared" si="4"/>
        <v>1</v>
      </c>
      <c r="H137" s="19">
        <f>VLOOKUP(F137,Table!$A$2:$C$121,2,0)</f>
        <v>14</v>
      </c>
      <c r="I137" s="18">
        <f>VLOOKUP(F137,Table!$A$2:$C$121,3,0)</f>
        <v>5</v>
      </c>
      <c r="J137" s="17" t="s">
        <v>11632</v>
      </c>
      <c r="K137" s="19" t="str">
        <f>LEFT(J137,MIN(FIND({0,1,2,3,4,5,6,7,8,9},ASC(J137)&amp;1234567890))-1)</f>
        <v>F</v>
      </c>
      <c r="L137" s="24">
        <f t="shared" si="5"/>
        <v>2</v>
      </c>
      <c r="M137" s="19">
        <f>VLOOKUP(K137,Table!$A$2:$C$121,2,0)</f>
        <v>17</v>
      </c>
      <c r="N137" s="18">
        <f>VLOOKUP(K137,Table!$A$2:$C$121,3,0)</f>
        <v>2</v>
      </c>
      <c r="O137" s="12" t="str">
        <f>VLOOKUP(A137,Table!$U$1:$V$230,2,0)</f>
        <v>Orthorhombic</v>
      </c>
      <c r="P137" s="70"/>
    </row>
    <row r="138" spans="1:16">
      <c r="A138" s="12">
        <v>19</v>
      </c>
      <c r="B138" s="12">
        <v>412293</v>
      </c>
      <c r="C138" s="12" t="s">
        <v>1593</v>
      </c>
      <c r="D138" s="12" t="s">
        <v>1628</v>
      </c>
      <c r="E138" s="17" t="s">
        <v>15149</v>
      </c>
      <c r="F138" s="19" t="str">
        <f>LEFT(E138,MIN(FIND({0,1,2,3,4,5,6,7,8,9},ASC(E138)&amp;1234567890))-1)</f>
        <v>Ta</v>
      </c>
      <c r="G138" s="23">
        <f t="shared" si="4"/>
        <v>97</v>
      </c>
      <c r="H138" s="19">
        <f>VLOOKUP(F138,Table!$A$2:$C$121,2,0)</f>
        <v>5</v>
      </c>
      <c r="I138" s="18">
        <f>VLOOKUP(F138,Table!$A$2:$C$121,3,0)</f>
        <v>6</v>
      </c>
      <c r="J138" s="17" t="s">
        <v>15150</v>
      </c>
      <c r="K138" s="19" t="str">
        <f>LEFT(J138,MIN(FIND({0,1,2,3,4,5,6,7,8,9},ASC(J138)&amp;1234567890))-1)</f>
        <v>Te</v>
      </c>
      <c r="L138" s="24">
        <f t="shared" si="5"/>
        <v>60</v>
      </c>
      <c r="M138" s="19">
        <f>VLOOKUP(K138,Table!$A$2:$C$121,2,0)</f>
        <v>16</v>
      </c>
      <c r="N138" s="18">
        <f>VLOOKUP(K138,Table!$A$2:$C$121,3,0)</f>
        <v>5</v>
      </c>
      <c r="O138" s="12" t="str">
        <f>VLOOKUP(A138,Table!$U$1:$V$230,2,0)</f>
        <v>Orthorhombic</v>
      </c>
      <c r="P138" s="70"/>
    </row>
    <row r="139" spans="1:16">
      <c r="A139" s="12">
        <v>19</v>
      </c>
      <c r="B139" s="12">
        <v>245162</v>
      </c>
      <c r="C139" s="12" t="s">
        <v>1593</v>
      </c>
      <c r="D139" s="12" t="s">
        <v>1638</v>
      </c>
      <c r="E139" s="17" t="s">
        <v>13569</v>
      </c>
      <c r="F139" s="19" t="str">
        <f>LEFT(E139,MIN(FIND({0,1,2,3,4,5,6,7,8,9},ASC(E139)&amp;1234567890))-1)</f>
        <v>Tb</v>
      </c>
      <c r="G139" s="23">
        <f t="shared" si="4"/>
        <v>13</v>
      </c>
      <c r="H139" s="19">
        <f>VLOOKUP(F139,Table!$A$2:$C$121,2,0)</f>
        <v>3</v>
      </c>
      <c r="I139" s="18">
        <f>VLOOKUP(F139,Table!$A$2:$C$121,3,0)</f>
        <v>6</v>
      </c>
      <c r="J139" s="17" t="s">
        <v>15154</v>
      </c>
      <c r="K139" s="19" t="str">
        <f>LEFT(J139,MIN(FIND({0,1,2,3,4,5,6,7,8,9},ASC(J139)&amp;1234567890))-1)</f>
        <v>Zn</v>
      </c>
      <c r="L139" s="24">
        <f t="shared" si="5"/>
        <v>59</v>
      </c>
      <c r="M139" s="19">
        <f>VLOOKUP(K139,Table!$A$2:$C$121,2,0)</f>
        <v>12</v>
      </c>
      <c r="N139" s="18">
        <f>VLOOKUP(K139,Table!$A$2:$C$121,3,0)</f>
        <v>4</v>
      </c>
      <c r="O139" s="12" t="str">
        <f>VLOOKUP(A139,Table!$U$1:$V$230,2,0)</f>
        <v>Orthorhombic</v>
      </c>
      <c r="P139" s="70"/>
    </row>
    <row r="140" spans="1:16">
      <c r="A140" s="12">
        <v>19</v>
      </c>
      <c r="B140" s="12">
        <v>9869</v>
      </c>
      <c r="C140" s="12" t="s">
        <v>1593</v>
      </c>
      <c r="D140" s="12" t="s">
        <v>1595</v>
      </c>
      <c r="E140" s="17" t="s">
        <v>328</v>
      </c>
      <c r="F140" s="19" t="str">
        <f>LEFT(E140,MIN(FIND({0,1,2,3,4,5,6,7,8,9},ASC(E140)&amp;1234567890))-1)</f>
        <v>Te</v>
      </c>
      <c r="G140" s="23">
        <f t="shared" si="4"/>
        <v>1</v>
      </c>
      <c r="H140" s="19">
        <f>VLOOKUP(F140,Table!$A$2:$C$121,2,0)</f>
        <v>16</v>
      </c>
      <c r="I140" s="18">
        <f>VLOOKUP(F140,Table!$A$2:$C$121,3,0)</f>
        <v>5</v>
      </c>
      <c r="J140" s="17" t="s">
        <v>11638</v>
      </c>
      <c r="K140" s="19" t="str">
        <f>LEFT(J140,MIN(FIND({0,1,2,3,4,5,6,7,8,9},ASC(J140)&amp;1234567890))-1)</f>
        <v>F</v>
      </c>
      <c r="L140" s="24">
        <f t="shared" si="5"/>
        <v>4</v>
      </c>
      <c r="M140" s="19">
        <f>VLOOKUP(K140,Table!$A$2:$C$121,2,0)</f>
        <v>17</v>
      </c>
      <c r="N140" s="18">
        <f>VLOOKUP(K140,Table!$A$2:$C$121,3,0)</f>
        <v>2</v>
      </c>
      <c r="O140" s="12" t="str">
        <f>VLOOKUP(A140,Table!$U$1:$V$230,2,0)</f>
        <v>Orthorhombic</v>
      </c>
      <c r="P140" s="70"/>
    </row>
    <row r="141" spans="1:16">
      <c r="A141" s="12">
        <v>19</v>
      </c>
      <c r="B141" s="12">
        <v>34423</v>
      </c>
      <c r="C141" s="12" t="s">
        <v>1593</v>
      </c>
      <c r="D141" s="12" t="s">
        <v>1608</v>
      </c>
      <c r="E141" s="17" t="s">
        <v>328</v>
      </c>
      <c r="F141" s="19" t="str">
        <f>LEFT(E141,MIN(FIND({0,1,2,3,4,5,6,7,8,9},ASC(E141)&amp;1234567890))-1)</f>
        <v>Te</v>
      </c>
      <c r="G141" s="23">
        <f t="shared" si="4"/>
        <v>1</v>
      </c>
      <c r="H141" s="19">
        <f>VLOOKUP(F141,Table!$A$2:$C$121,2,0)</f>
        <v>16</v>
      </c>
      <c r="I141" s="18">
        <f>VLOOKUP(F141,Table!$A$2:$C$121,3,0)</f>
        <v>5</v>
      </c>
      <c r="J141" s="17" t="s">
        <v>32</v>
      </c>
      <c r="K141" s="19" t="str">
        <f>LEFT(J141,MIN(FIND({0,1,2,3,4,5,6,7,8,9},ASC(J141)&amp;1234567890))-1)</f>
        <v>O</v>
      </c>
      <c r="L141" s="24">
        <f t="shared" si="5"/>
        <v>2</v>
      </c>
      <c r="M141" s="19">
        <f>VLOOKUP(K141,Table!$A$2:$C$121,2,0)</f>
        <v>16</v>
      </c>
      <c r="N141" s="18">
        <f>VLOOKUP(K141,Table!$A$2:$C$121,3,0)</f>
        <v>2</v>
      </c>
      <c r="O141" s="12" t="str">
        <f>VLOOKUP(A141,Table!$U$1:$V$230,2,0)</f>
        <v>Orthorhombic</v>
      </c>
      <c r="P141" s="70"/>
    </row>
    <row r="142" spans="1:16">
      <c r="A142" s="12">
        <v>19</v>
      </c>
      <c r="B142" s="12">
        <v>63583</v>
      </c>
      <c r="C142" s="12" t="s">
        <v>1593</v>
      </c>
      <c r="D142" s="12" t="s">
        <v>1613</v>
      </c>
      <c r="E142" s="17" t="s">
        <v>11363</v>
      </c>
      <c r="F142" s="19" t="str">
        <f>LEFT(E142,MIN(FIND({0,1,2,3,4,5,6,7,8,9},ASC(E142)&amp;1234567890))-1)</f>
        <v>Th</v>
      </c>
      <c r="G142" s="23">
        <f t="shared" si="4"/>
        <v>1</v>
      </c>
      <c r="H142" s="19">
        <f>VLOOKUP(F142,Table!$A$2:$C$121,2,0)</f>
        <v>3</v>
      </c>
      <c r="I142" s="18">
        <f>VLOOKUP(F142,Table!$A$2:$C$121,3,0)</f>
        <v>7</v>
      </c>
      <c r="J142" s="17" t="s">
        <v>11412</v>
      </c>
      <c r="K142" s="19" t="str">
        <f>LEFT(J142,MIN(FIND({0,1,2,3,4,5,6,7,8,9},ASC(J142)&amp;1234567890))-1)</f>
        <v>P</v>
      </c>
      <c r="L142" s="24">
        <f t="shared" si="5"/>
        <v>7</v>
      </c>
      <c r="M142" s="19">
        <f>VLOOKUP(K142,Table!$A$2:$C$121,2,0)</f>
        <v>15</v>
      </c>
      <c r="N142" s="18">
        <f>VLOOKUP(K142,Table!$A$2:$C$121,3,0)</f>
        <v>3</v>
      </c>
      <c r="O142" s="12" t="str">
        <f>VLOOKUP(A142,Table!$U$1:$V$230,2,0)</f>
        <v>Orthorhombic</v>
      </c>
      <c r="P142" s="70"/>
    </row>
    <row r="143" spans="1:16">
      <c r="A143" s="12">
        <v>19</v>
      </c>
      <c r="B143" s="12">
        <v>1911</v>
      </c>
      <c r="C143" s="12" t="s">
        <v>1593</v>
      </c>
      <c r="D143" s="12" t="s">
        <v>1629</v>
      </c>
      <c r="E143" s="17" t="s">
        <v>11475</v>
      </c>
      <c r="F143" s="19" t="str">
        <f>LEFT(E143,MIN(FIND({0,1,2,3,4,5,6,7,8,9},ASC(E143)&amp;1234567890))-1)</f>
        <v>Tl</v>
      </c>
      <c r="G143" s="23">
        <f t="shared" si="4"/>
        <v>2</v>
      </c>
      <c r="H143" s="19">
        <f>VLOOKUP(F143,Table!$A$2:$C$121,2,0)</f>
        <v>13</v>
      </c>
      <c r="I143" s="18">
        <f>VLOOKUP(F143,Table!$A$2:$C$121,3,0)</f>
        <v>6</v>
      </c>
      <c r="J143" s="17" t="s">
        <v>529</v>
      </c>
      <c r="K143" s="19" t="str">
        <f>LEFT(J143,MIN(FIND({0,1,2,3,4,5,6,7,8,9},ASC(J143)&amp;1234567890))-1)</f>
        <v>S</v>
      </c>
      <c r="L143" s="24">
        <f t="shared" si="5"/>
        <v>5</v>
      </c>
      <c r="M143" s="19">
        <f>VLOOKUP(K143,Table!$A$2:$C$121,2,0)</f>
        <v>16</v>
      </c>
      <c r="N143" s="18">
        <f>VLOOKUP(K143,Table!$A$2:$C$121,3,0)</f>
        <v>3</v>
      </c>
      <c r="O143" s="12" t="str">
        <f>VLOOKUP(A143,Table!$U$1:$V$230,2,0)</f>
        <v>Orthorhombic</v>
      </c>
      <c r="P143" s="70"/>
    </row>
    <row r="144" spans="1:16">
      <c r="A144" s="12">
        <v>19</v>
      </c>
      <c r="B144" s="12">
        <v>14366</v>
      </c>
      <c r="C144" s="12" t="s">
        <v>1593</v>
      </c>
      <c r="D144" s="12" t="s">
        <v>505</v>
      </c>
      <c r="E144" s="17" t="s">
        <v>343</v>
      </c>
      <c r="F144" s="19" t="str">
        <f>LEFT(E144,MIN(FIND({0,1,2,3,4,5,6,7,8,9},ASC(E144)&amp;1234567890))-1)</f>
        <v>U</v>
      </c>
      <c r="G144" s="23">
        <f t="shared" si="4"/>
        <v>1</v>
      </c>
      <c r="H144" s="19">
        <f>VLOOKUP(F144,Table!$A$2:$C$121,2,0)</f>
        <v>3</v>
      </c>
      <c r="I144" s="18">
        <f>VLOOKUP(F144,Table!$A$2:$C$121,3,0)</f>
        <v>7</v>
      </c>
      <c r="J144" s="17" t="s">
        <v>59</v>
      </c>
      <c r="K144" s="19" t="str">
        <f>LEFT(J144,MIN(FIND({0,1,2,3,4,5,6,7,8,9},ASC(J144)&amp;1234567890))-1)</f>
        <v>O</v>
      </c>
      <c r="L144" s="24">
        <f t="shared" si="5"/>
        <v>3</v>
      </c>
      <c r="M144" s="19">
        <f>VLOOKUP(K144,Table!$A$2:$C$121,2,0)</f>
        <v>16</v>
      </c>
      <c r="N144" s="18">
        <f>VLOOKUP(K144,Table!$A$2:$C$121,3,0)</f>
        <v>2</v>
      </c>
      <c r="O144" s="12" t="str">
        <f>VLOOKUP(A144,Table!$U$1:$V$230,2,0)</f>
        <v>Orthorhombic</v>
      </c>
      <c r="P144" s="70"/>
    </row>
    <row r="145" spans="1:16">
      <c r="A145" s="12">
        <v>19</v>
      </c>
      <c r="B145" s="12">
        <v>26627</v>
      </c>
      <c r="C145" s="12" t="s">
        <v>1593</v>
      </c>
      <c r="D145" s="12" t="s">
        <v>1604</v>
      </c>
      <c r="E145" s="17" t="s">
        <v>11646</v>
      </c>
      <c r="F145" s="19" t="str">
        <f>LEFT(E145,MIN(FIND({0,1,2,3,4,5,6,7,8,9},ASC(E145)&amp;1234567890))-1)</f>
        <v>Xe</v>
      </c>
      <c r="G145" s="23">
        <f t="shared" si="4"/>
        <v>1</v>
      </c>
      <c r="H145" s="19">
        <f>VLOOKUP(F145,Table!$A$2:$C$121,2,0)</f>
        <v>18</v>
      </c>
      <c r="I145" s="18">
        <f>VLOOKUP(F145,Table!$A$2:$C$121,3,0)</f>
        <v>5</v>
      </c>
      <c r="J145" s="17" t="s">
        <v>59</v>
      </c>
      <c r="K145" s="19" t="str">
        <f>LEFT(J145,MIN(FIND({0,1,2,3,4,5,6,7,8,9},ASC(J145)&amp;1234567890))-1)</f>
        <v>O</v>
      </c>
      <c r="L145" s="24">
        <f t="shared" si="5"/>
        <v>3</v>
      </c>
      <c r="M145" s="19">
        <f>VLOOKUP(K145,Table!$A$2:$C$121,2,0)</f>
        <v>16</v>
      </c>
      <c r="N145" s="18">
        <f>VLOOKUP(K145,Table!$A$2:$C$121,3,0)</f>
        <v>2</v>
      </c>
      <c r="O145" s="12" t="str">
        <f>VLOOKUP(A145,Table!$U$1:$V$230,2,0)</f>
        <v>Orthorhombic</v>
      </c>
      <c r="P145" s="70"/>
    </row>
    <row r="146" spans="1:16">
      <c r="A146" s="12">
        <v>20</v>
      </c>
      <c r="B146" s="12">
        <v>2442</v>
      </c>
      <c r="C146" s="12" t="s">
        <v>1640</v>
      </c>
      <c r="D146" s="12" t="s">
        <v>1174</v>
      </c>
      <c r="E146" s="17" t="s">
        <v>33</v>
      </c>
      <c r="F146" s="19" t="str">
        <f>LEFT(E146,MIN(FIND({0,1,2,3,4,5,6,7,8,9},ASC(E146)&amp;1234567890))-1)</f>
        <v>Fe</v>
      </c>
      <c r="G146" s="23">
        <f t="shared" si="4"/>
        <v>1</v>
      </c>
      <c r="H146" s="19">
        <f>VLOOKUP(F146,Table!$A$2:$C$121,2,0)</f>
        <v>8</v>
      </c>
      <c r="I146" s="18">
        <f>VLOOKUP(F146,Table!$A$2:$C$121,3,0)</f>
        <v>4</v>
      </c>
      <c r="J146" s="17" t="s">
        <v>342</v>
      </c>
      <c r="K146" s="19" t="str">
        <f>LEFT(J146,MIN(FIND({0,1,2,3,4,5,6,7,8,9},ASC(J146)&amp;1234567890))-1)</f>
        <v>P</v>
      </c>
      <c r="L146" s="24">
        <f t="shared" si="5"/>
        <v>4</v>
      </c>
      <c r="M146" s="19">
        <f>VLOOKUP(K146,Table!$A$2:$C$121,2,0)</f>
        <v>15</v>
      </c>
      <c r="N146" s="18">
        <f>VLOOKUP(K146,Table!$A$2:$C$121,3,0)</f>
        <v>3</v>
      </c>
      <c r="O146" s="12" t="str">
        <f>VLOOKUP(A146,Table!$U$1:$V$230,2,0)</f>
        <v>Orthorhombic</v>
      </c>
      <c r="P146" s="70"/>
    </row>
    <row r="147" spans="1:16">
      <c r="A147" s="12">
        <v>20</v>
      </c>
      <c r="B147" s="12">
        <v>31683</v>
      </c>
      <c r="C147" s="12" t="s">
        <v>1640</v>
      </c>
      <c r="D147" s="12" t="s">
        <v>1461</v>
      </c>
      <c r="E147" s="17" t="s">
        <v>11764</v>
      </c>
      <c r="F147" s="19" t="str">
        <f>LEFT(E147,MIN(FIND({0,1,2,3,4,5,6,7,8,9},ASC(E147)&amp;1234567890))-1)</f>
        <v>H</v>
      </c>
      <c r="G147" s="23">
        <f t="shared" si="4"/>
        <v>2</v>
      </c>
      <c r="H147" s="19">
        <f>VLOOKUP(F147,Table!$A$2:$C$121,2,0)</f>
        <v>1</v>
      </c>
      <c r="I147" s="18">
        <f>VLOOKUP(F147,Table!$A$2:$C$121,3,0)</f>
        <v>1</v>
      </c>
      <c r="J147" s="17" t="s">
        <v>371</v>
      </c>
      <c r="K147" s="19" t="str">
        <f>LEFT(J147,MIN(FIND({0,1,2,3,4,5,6,7,8,9},ASC(J147)&amp;1234567890))-1)</f>
        <v>O</v>
      </c>
      <c r="L147" s="24">
        <f t="shared" si="5"/>
        <v>1</v>
      </c>
      <c r="M147" s="19">
        <f>VLOOKUP(K147,Table!$A$2:$C$121,2,0)</f>
        <v>16</v>
      </c>
      <c r="N147" s="18">
        <f>VLOOKUP(K147,Table!$A$2:$C$121,3,0)</f>
        <v>2</v>
      </c>
      <c r="O147" s="12" t="str">
        <f>VLOOKUP(A147,Table!$U$1:$V$230,2,0)</f>
        <v>Orthorhombic</v>
      </c>
      <c r="P147" s="70"/>
    </row>
    <row r="148" spans="1:16">
      <c r="A148" s="12">
        <v>20</v>
      </c>
      <c r="B148" s="12">
        <v>88125</v>
      </c>
      <c r="C148" s="12" t="s">
        <v>1640</v>
      </c>
      <c r="D148" s="12" t="s">
        <v>1643</v>
      </c>
      <c r="E148" s="17" t="s">
        <v>13095</v>
      </c>
      <c r="F148" s="19" t="str">
        <f>LEFT(E148,MIN(FIND({0,1,2,3,4,5,6,7,8,9},ASC(E148)&amp;1234567890))-1)</f>
        <v>Ho</v>
      </c>
      <c r="G148" s="23">
        <f t="shared" si="4"/>
        <v>14</v>
      </c>
      <c r="H148" s="19">
        <f>VLOOKUP(F148,Table!$A$2:$C$121,2,0)</f>
        <v>3</v>
      </c>
      <c r="I148" s="18">
        <f>VLOOKUP(F148,Table!$A$2:$C$121,3,0)</f>
        <v>6</v>
      </c>
      <c r="J148" s="17" t="s">
        <v>15156</v>
      </c>
      <c r="K148" s="19" t="str">
        <f>LEFT(J148,MIN(FIND({0,1,2,3,4,5,6,7,8,9},ASC(J148)&amp;1234567890))-1)</f>
        <v>Ge</v>
      </c>
      <c r="L148" s="24">
        <f t="shared" si="5"/>
        <v>23</v>
      </c>
      <c r="M148" s="19">
        <f>VLOOKUP(K148,Table!$A$2:$C$121,2,0)</f>
        <v>14</v>
      </c>
      <c r="N148" s="18">
        <f>VLOOKUP(K148,Table!$A$2:$C$121,3,0)</f>
        <v>4</v>
      </c>
      <c r="O148" s="12" t="str">
        <f>VLOOKUP(A148,Table!$U$1:$V$230,2,0)</f>
        <v>Orthorhombic</v>
      </c>
      <c r="P148" s="70"/>
    </row>
    <row r="149" spans="1:16">
      <c r="A149" s="12">
        <v>20</v>
      </c>
      <c r="B149" s="12">
        <v>106857</v>
      </c>
      <c r="C149" s="12" t="s">
        <v>1640</v>
      </c>
      <c r="D149" s="12" t="s">
        <v>1647</v>
      </c>
      <c r="E149" s="17" t="s">
        <v>11286</v>
      </c>
      <c r="F149" s="19" t="str">
        <f>LEFT(E149,MIN(FIND({0,1,2,3,4,5,6,7,8,9},ASC(E149)&amp;1234567890))-1)</f>
        <v>In</v>
      </c>
      <c r="G149" s="23">
        <f t="shared" si="4"/>
        <v>1</v>
      </c>
      <c r="H149" s="19">
        <f>VLOOKUP(F149,Table!$A$2:$C$121,2,0)</f>
        <v>13</v>
      </c>
      <c r="I149" s="18">
        <f>VLOOKUP(F149,Table!$A$2:$C$121,3,0)</f>
        <v>5</v>
      </c>
      <c r="J149" s="17" t="s">
        <v>11728</v>
      </c>
      <c r="K149" s="19" t="str">
        <f>LEFT(J149,MIN(FIND({0,1,2,3,4,5,6,7,8,9},ASC(J149)&amp;1234567890))-1)</f>
        <v>Na</v>
      </c>
      <c r="L149" s="24">
        <f t="shared" si="5"/>
        <v>2</v>
      </c>
      <c r="M149" s="19">
        <f>VLOOKUP(K149,Table!$A$2:$C$121,2,0)</f>
        <v>1</v>
      </c>
      <c r="N149" s="18">
        <f>VLOOKUP(K149,Table!$A$2:$C$121,3,0)</f>
        <v>3</v>
      </c>
      <c r="O149" s="12" t="str">
        <f>VLOOKUP(A149,Table!$U$1:$V$230,2,0)</f>
        <v>Orthorhombic</v>
      </c>
      <c r="P149" s="70"/>
    </row>
    <row r="150" spans="1:16">
      <c r="A150" s="12">
        <v>20</v>
      </c>
      <c r="B150" s="12">
        <v>60196</v>
      </c>
      <c r="C150" s="12" t="s">
        <v>1640</v>
      </c>
      <c r="D150" s="12" t="s">
        <v>1641</v>
      </c>
      <c r="E150" s="17" t="s">
        <v>55</v>
      </c>
      <c r="F150" s="19" t="str">
        <f>LEFT(E150,MIN(FIND({0,1,2,3,4,5,6,7,8,9},ASC(E150)&amp;1234567890))-1)</f>
        <v>Mn</v>
      </c>
      <c r="G150" s="23">
        <f t="shared" si="4"/>
        <v>2</v>
      </c>
      <c r="H150" s="19">
        <f>VLOOKUP(F150,Table!$A$2:$C$121,2,0)</f>
        <v>7</v>
      </c>
      <c r="I150" s="18">
        <f>VLOOKUP(F150,Table!$A$2:$C$121,3,0)</f>
        <v>4</v>
      </c>
      <c r="J150" s="17" t="s">
        <v>15155</v>
      </c>
      <c r="K150" s="19" t="str">
        <f>LEFT(J150,MIN(FIND({0,1,2,3,4,5,6,7,8,9},ASC(J150)&amp;1234567890))-1)</f>
        <v>N</v>
      </c>
      <c r="L150" s="24">
        <f t="shared" si="5"/>
        <v>0.86</v>
      </c>
      <c r="M150" s="19">
        <f>VLOOKUP(K150,Table!$A$2:$C$121,2,0)</f>
        <v>15</v>
      </c>
      <c r="N150" s="18">
        <f>VLOOKUP(K150,Table!$A$2:$C$121,3,0)</f>
        <v>2</v>
      </c>
      <c r="O150" s="12" t="str">
        <f>VLOOKUP(A150,Table!$U$1:$V$230,2,0)</f>
        <v>Orthorhombic</v>
      </c>
      <c r="P150" s="70"/>
    </row>
    <row r="151" spans="1:16">
      <c r="A151" s="12">
        <v>20</v>
      </c>
      <c r="B151" s="12">
        <v>105171</v>
      </c>
      <c r="C151" s="12" t="s">
        <v>1640</v>
      </c>
      <c r="D151" s="12" t="s">
        <v>1646</v>
      </c>
      <c r="E151" s="17" t="s">
        <v>11728</v>
      </c>
      <c r="F151" s="19" t="str">
        <f>LEFT(E151,MIN(FIND({0,1,2,3,4,5,6,7,8,9},ASC(E151)&amp;1234567890))-1)</f>
        <v>Na</v>
      </c>
      <c r="G151" s="23">
        <f t="shared" si="4"/>
        <v>2</v>
      </c>
      <c r="H151" s="19">
        <f>VLOOKUP(F151,Table!$A$2:$C$121,2,0)</f>
        <v>1</v>
      </c>
      <c r="I151" s="18">
        <f>VLOOKUP(F151,Table!$A$2:$C$121,3,0)</f>
        <v>3</v>
      </c>
      <c r="J151" s="17" t="s">
        <v>588</v>
      </c>
      <c r="K151" s="19" t="str">
        <f>LEFT(J151,MIN(FIND({0,1,2,3,4,5,6,7,8,9},ASC(J151)&amp;1234567890))-1)</f>
        <v>Tl</v>
      </c>
      <c r="L151" s="24">
        <f t="shared" si="5"/>
        <v>1</v>
      </c>
      <c r="M151" s="19">
        <f>VLOOKUP(K151,Table!$A$2:$C$121,2,0)</f>
        <v>13</v>
      </c>
      <c r="N151" s="18">
        <f>VLOOKUP(K151,Table!$A$2:$C$121,3,0)</f>
        <v>6</v>
      </c>
      <c r="O151" s="12" t="str">
        <f>VLOOKUP(A151,Table!$U$1:$V$230,2,0)</f>
        <v>Orthorhombic</v>
      </c>
      <c r="P151" s="70"/>
    </row>
    <row r="152" spans="1:16">
      <c r="A152" s="12">
        <v>20</v>
      </c>
      <c r="B152" s="12">
        <v>73093</v>
      </c>
      <c r="C152" s="12" t="s">
        <v>1640</v>
      </c>
      <c r="D152" s="12" t="s">
        <v>1645</v>
      </c>
      <c r="E152" s="17" t="s">
        <v>335</v>
      </c>
      <c r="F152" s="19" t="str">
        <f>LEFT(E152,MIN(FIND({0,1,2,3,4,5,6,7,8,9},ASC(E152)&amp;1234567890))-1)</f>
        <v>Nb</v>
      </c>
      <c r="G152" s="23">
        <f t="shared" si="4"/>
        <v>1</v>
      </c>
      <c r="H152" s="19">
        <f>VLOOKUP(F152,Table!$A$2:$C$121,2,0)</f>
        <v>5</v>
      </c>
      <c r="I152" s="18">
        <f>VLOOKUP(F152,Table!$A$2:$C$121,3,0)</f>
        <v>5</v>
      </c>
      <c r="J152" s="17" t="s">
        <v>361</v>
      </c>
      <c r="K152" s="19" t="str">
        <f>LEFT(J152,MIN(FIND({0,1,2,3,4,5,6,7,8,9},ASC(J152)&amp;1234567890))-1)</f>
        <v>Se</v>
      </c>
      <c r="L152" s="24">
        <f t="shared" si="5"/>
        <v>2</v>
      </c>
      <c r="M152" s="19">
        <f>VLOOKUP(K152,Table!$A$2:$C$121,2,0)</f>
        <v>16</v>
      </c>
      <c r="N152" s="18">
        <f>VLOOKUP(K152,Table!$A$2:$C$121,3,0)</f>
        <v>4</v>
      </c>
      <c r="O152" s="12" t="str">
        <f>VLOOKUP(A152,Table!$U$1:$V$230,2,0)</f>
        <v>Orthorhombic</v>
      </c>
      <c r="P152" s="70"/>
    </row>
    <row r="153" spans="1:16">
      <c r="A153" s="12">
        <v>20</v>
      </c>
      <c r="B153" s="12">
        <v>88224</v>
      </c>
      <c r="C153" s="12" t="s">
        <v>1640</v>
      </c>
      <c r="D153" s="12" t="s">
        <v>1644</v>
      </c>
      <c r="E153" s="17" t="s">
        <v>12008</v>
      </c>
      <c r="F153" s="19" t="str">
        <f>LEFT(E153,MIN(FIND({0,1,2,3,4,5,6,7,8,9},ASC(E153)&amp;1234567890))-1)</f>
        <v>Nd</v>
      </c>
      <c r="G153" s="23">
        <f t="shared" si="4"/>
        <v>4</v>
      </c>
      <c r="H153" s="19">
        <f>VLOOKUP(F153,Table!$A$2:$C$121,2,0)</f>
        <v>3</v>
      </c>
      <c r="I153" s="18">
        <f>VLOOKUP(F153,Table!$A$2:$C$121,3,0)</f>
        <v>6</v>
      </c>
      <c r="J153" s="17" t="s">
        <v>12060</v>
      </c>
      <c r="K153" s="19" t="str">
        <f>LEFT(J153,MIN(FIND({0,1,2,3,4,5,6,7,8,9},ASC(J153)&amp;1234567890))-1)</f>
        <v>Ge</v>
      </c>
      <c r="L153" s="24">
        <f t="shared" si="5"/>
        <v>7</v>
      </c>
      <c r="M153" s="19">
        <f>VLOOKUP(K153,Table!$A$2:$C$121,2,0)</f>
        <v>14</v>
      </c>
      <c r="N153" s="18">
        <f>VLOOKUP(K153,Table!$A$2:$C$121,3,0)</f>
        <v>4</v>
      </c>
      <c r="O153" s="12" t="str">
        <f>VLOOKUP(A153,Table!$U$1:$V$230,2,0)</f>
        <v>Orthorhombic</v>
      </c>
      <c r="P153" s="70"/>
    </row>
    <row r="154" spans="1:16">
      <c r="A154" s="12">
        <v>20</v>
      </c>
      <c r="B154" s="12">
        <v>261025</v>
      </c>
      <c r="C154" s="12" t="s">
        <v>1640</v>
      </c>
      <c r="D154" s="12" t="s">
        <v>1648</v>
      </c>
      <c r="E154" s="17" t="s">
        <v>14072</v>
      </c>
      <c r="F154" s="19" t="str">
        <f>LEFT(E154,MIN(FIND({0,1,2,3,4,5,6,7,8,9},ASC(E154)&amp;1234567890))-1)</f>
        <v>Pr</v>
      </c>
      <c r="G154" s="23">
        <f t="shared" si="4"/>
        <v>4</v>
      </c>
      <c r="H154" s="19">
        <f>VLOOKUP(F154,Table!$A$2:$C$121,2,0)</f>
        <v>3</v>
      </c>
      <c r="I154" s="18">
        <f>VLOOKUP(F154,Table!$A$2:$C$121,3,0)</f>
        <v>6</v>
      </c>
      <c r="J154" s="17" t="s">
        <v>12060</v>
      </c>
      <c r="K154" s="19" t="str">
        <f>LEFT(J154,MIN(FIND({0,1,2,3,4,5,6,7,8,9},ASC(J154)&amp;1234567890))-1)</f>
        <v>Ge</v>
      </c>
      <c r="L154" s="24">
        <f t="shared" si="5"/>
        <v>7</v>
      </c>
      <c r="M154" s="19">
        <f>VLOOKUP(K154,Table!$A$2:$C$121,2,0)</f>
        <v>14</v>
      </c>
      <c r="N154" s="18">
        <f>VLOOKUP(K154,Table!$A$2:$C$121,3,0)</f>
        <v>4</v>
      </c>
      <c r="O154" s="12" t="str">
        <f>VLOOKUP(A154,Table!$U$1:$V$230,2,0)</f>
        <v>Orthorhombic</v>
      </c>
      <c r="P154" s="70"/>
    </row>
    <row r="155" spans="1:16">
      <c r="A155" s="12">
        <v>20</v>
      </c>
      <c r="B155" s="12">
        <v>15321</v>
      </c>
      <c r="C155" s="12" t="s">
        <v>1640</v>
      </c>
      <c r="D155" s="12" t="s">
        <v>3</v>
      </c>
      <c r="E155" s="17" t="s">
        <v>31</v>
      </c>
      <c r="F155" s="19" t="str">
        <f>LEFT(E155,MIN(FIND({0,1,2,3,4,5,6,7,8,9},ASC(E155)&amp;1234567890))-1)</f>
        <v>Si</v>
      </c>
      <c r="G155" s="23">
        <f t="shared" si="4"/>
        <v>1</v>
      </c>
      <c r="H155" s="19">
        <f>VLOOKUP(F155,Table!$A$2:$C$121,2,0)</f>
        <v>14</v>
      </c>
      <c r="I155" s="18">
        <f>VLOOKUP(F155,Table!$A$2:$C$121,3,0)</f>
        <v>3</v>
      </c>
      <c r="J155" s="17" t="s">
        <v>32</v>
      </c>
      <c r="K155" s="19" t="str">
        <f>LEFT(J155,MIN(FIND({0,1,2,3,4,5,6,7,8,9},ASC(J155)&amp;1234567890))-1)</f>
        <v>O</v>
      </c>
      <c r="L155" s="24">
        <f t="shared" si="5"/>
        <v>2</v>
      </c>
      <c r="M155" s="19">
        <f>VLOOKUP(K155,Table!$A$2:$C$121,2,0)</f>
        <v>16</v>
      </c>
      <c r="N155" s="18">
        <f>VLOOKUP(K155,Table!$A$2:$C$121,3,0)</f>
        <v>2</v>
      </c>
      <c r="O155" s="12" t="str">
        <f>VLOOKUP(A155,Table!$U$1:$V$230,2,0)</f>
        <v>Orthorhombic</v>
      </c>
      <c r="P155" s="70"/>
    </row>
    <row r="156" spans="1:16">
      <c r="A156" s="12">
        <v>20</v>
      </c>
      <c r="B156" s="12">
        <v>237695</v>
      </c>
      <c r="C156" s="12" t="s">
        <v>1640</v>
      </c>
      <c r="D156" s="12" t="s">
        <v>1649</v>
      </c>
      <c r="E156" s="17" t="s">
        <v>14088</v>
      </c>
      <c r="F156" s="19" t="str">
        <f>LEFT(E156,MIN(FIND({0,1,2,3,4,5,6,7,8,9},ASC(E156)&amp;1234567890))-1)</f>
        <v>Sm</v>
      </c>
      <c r="G156" s="23">
        <f t="shared" si="4"/>
        <v>4</v>
      </c>
      <c r="H156" s="19">
        <f>VLOOKUP(F156,Table!$A$2:$C$121,2,0)</f>
        <v>3</v>
      </c>
      <c r="I156" s="18">
        <f>VLOOKUP(F156,Table!$A$2:$C$121,3,0)</f>
        <v>6</v>
      </c>
      <c r="J156" s="17" t="s">
        <v>12060</v>
      </c>
      <c r="K156" s="19" t="str">
        <f>LEFT(J156,MIN(FIND({0,1,2,3,4,5,6,7,8,9},ASC(J156)&amp;1234567890))-1)</f>
        <v>Ge</v>
      </c>
      <c r="L156" s="24">
        <f t="shared" si="5"/>
        <v>7</v>
      </c>
      <c r="M156" s="19">
        <f>VLOOKUP(K156,Table!$A$2:$C$121,2,0)</f>
        <v>14</v>
      </c>
      <c r="N156" s="18">
        <f>VLOOKUP(K156,Table!$A$2:$C$121,3,0)</f>
        <v>4</v>
      </c>
      <c r="O156" s="12" t="str">
        <f>VLOOKUP(A156,Table!$U$1:$V$230,2,0)</f>
        <v>Orthorhombic</v>
      </c>
      <c r="P156" s="70"/>
    </row>
    <row r="157" spans="1:16">
      <c r="A157" s="12">
        <v>20</v>
      </c>
      <c r="B157" s="12">
        <v>68597</v>
      </c>
      <c r="C157" s="12" t="s">
        <v>1640</v>
      </c>
      <c r="D157" s="12" t="s">
        <v>1642</v>
      </c>
      <c r="E157" s="17" t="s">
        <v>11313</v>
      </c>
      <c r="F157" s="19" t="str">
        <f>LEFT(E157,MIN(FIND({0,1,2,3,4,5,6,7,8,9},ASC(E157)&amp;1234567890))-1)</f>
        <v>Tb</v>
      </c>
      <c r="G157" s="23">
        <f t="shared" si="4"/>
        <v>1</v>
      </c>
      <c r="H157" s="19">
        <f>VLOOKUP(F157,Table!$A$2:$C$121,2,0)</f>
        <v>3</v>
      </c>
      <c r="I157" s="18">
        <f>VLOOKUP(F157,Table!$A$2:$C$121,3,0)</f>
        <v>6</v>
      </c>
      <c r="J157" s="17" t="s">
        <v>38</v>
      </c>
      <c r="K157" s="19" t="str">
        <f>LEFT(J157,MIN(FIND({0,1,2,3,4,5,6,7,8,9},ASC(J157)&amp;1234567890))-1)</f>
        <v>Si</v>
      </c>
      <c r="L157" s="24">
        <f t="shared" si="5"/>
        <v>1.75</v>
      </c>
      <c r="M157" s="19">
        <f>VLOOKUP(K157,Table!$A$2:$C$121,2,0)</f>
        <v>14</v>
      </c>
      <c r="N157" s="18">
        <f>VLOOKUP(K157,Table!$A$2:$C$121,3,0)</f>
        <v>3</v>
      </c>
      <c r="O157" s="12" t="str">
        <f>VLOOKUP(A157,Table!$U$1:$V$230,2,0)</f>
        <v>Orthorhombic</v>
      </c>
      <c r="P157" s="70"/>
    </row>
    <row r="158" spans="1:16">
      <c r="A158" s="12">
        <v>20</v>
      </c>
      <c r="B158" s="12">
        <v>77832</v>
      </c>
      <c r="C158" s="12" t="s">
        <v>1640</v>
      </c>
      <c r="D158" s="12" t="s">
        <v>558</v>
      </c>
      <c r="E158" s="17" t="s">
        <v>334</v>
      </c>
      <c r="F158" s="19" t="str">
        <f>LEFT(E158,MIN(FIND({0,1,2,3,4,5,6,7,8,9},ASC(E158)&amp;1234567890))-1)</f>
        <v>V</v>
      </c>
      <c r="G158" s="23">
        <f t="shared" si="4"/>
        <v>1</v>
      </c>
      <c r="H158" s="19">
        <f>VLOOKUP(F158,Table!$A$2:$C$121,2,0)</f>
        <v>5</v>
      </c>
      <c r="I158" s="18">
        <f>VLOOKUP(F158,Table!$A$2:$C$121,3,0)</f>
        <v>4</v>
      </c>
      <c r="J158" s="17" t="s">
        <v>34</v>
      </c>
      <c r="K158" s="19" t="str">
        <f>LEFT(J158,MIN(FIND({0,1,2,3,4,5,6,7,8,9},ASC(J158)&amp;1234567890))-1)</f>
        <v>S</v>
      </c>
      <c r="L158" s="24">
        <f t="shared" si="5"/>
        <v>2</v>
      </c>
      <c r="M158" s="19">
        <f>VLOOKUP(K158,Table!$A$2:$C$121,2,0)</f>
        <v>16</v>
      </c>
      <c r="N158" s="18">
        <f>VLOOKUP(K158,Table!$A$2:$C$121,3,0)</f>
        <v>3</v>
      </c>
      <c r="O158" s="12" t="str">
        <f>VLOOKUP(A158,Table!$U$1:$V$230,2,0)</f>
        <v>Orthorhombic</v>
      </c>
      <c r="P158" s="70"/>
    </row>
    <row r="159" spans="1:16">
      <c r="A159" s="12">
        <v>21</v>
      </c>
      <c r="B159" s="12">
        <v>188474</v>
      </c>
      <c r="C159" s="12" t="s">
        <v>1650</v>
      </c>
      <c r="D159" s="12" t="s">
        <v>1664</v>
      </c>
      <c r="E159" s="17" t="s">
        <v>11769</v>
      </c>
      <c r="F159" s="19" t="str">
        <f>LEFT(E159,MIN(FIND({0,1,2,3,4,5,6,7,8,9},ASC(E159)&amp;1234567890))-1)</f>
        <v>Cr</v>
      </c>
      <c r="G159" s="23">
        <f t="shared" si="4"/>
        <v>2</v>
      </c>
      <c r="H159" s="19">
        <f>VLOOKUP(F159,Table!$A$2:$C$121,2,0)</f>
        <v>6</v>
      </c>
      <c r="I159" s="18">
        <f>VLOOKUP(F159,Table!$A$2:$C$121,3,0)</f>
        <v>4</v>
      </c>
      <c r="J159" s="17" t="s">
        <v>364</v>
      </c>
      <c r="K159" s="19" t="str">
        <f>LEFT(J159,MIN(FIND({0,1,2,3,4,5,6,7,8,9},ASC(J159)&amp;1234567890))-1)</f>
        <v>B</v>
      </c>
      <c r="L159" s="24">
        <f t="shared" si="5"/>
        <v>1</v>
      </c>
      <c r="M159" s="19">
        <f>VLOOKUP(K159,Table!$A$2:$C$121,2,0)</f>
        <v>13</v>
      </c>
      <c r="N159" s="18">
        <f>VLOOKUP(K159,Table!$A$2:$C$121,3,0)</f>
        <v>2</v>
      </c>
      <c r="O159" s="12" t="str">
        <f>VLOOKUP(A159,Table!$U$1:$V$230,2,0)</f>
        <v>Orthorhombic</v>
      </c>
      <c r="P159" s="70"/>
    </row>
    <row r="160" spans="1:16">
      <c r="A160" s="12">
        <v>21</v>
      </c>
      <c r="B160" s="12">
        <v>630230</v>
      </c>
      <c r="C160" s="12" t="s">
        <v>1650</v>
      </c>
      <c r="D160" s="12" t="s">
        <v>1657</v>
      </c>
      <c r="E160" s="17" t="s">
        <v>11333</v>
      </c>
      <c r="F160" s="19" t="str">
        <f>LEFT(E160,MIN(FIND({0,1,2,3,4,5,6,7,8,9},ASC(E160)&amp;1234567890))-1)</f>
        <v>Dy</v>
      </c>
      <c r="G160" s="23">
        <f t="shared" si="4"/>
        <v>1</v>
      </c>
      <c r="H160" s="19">
        <f>VLOOKUP(F160,Table!$A$2:$C$121,2,0)</f>
        <v>3</v>
      </c>
      <c r="I160" s="18">
        <f>VLOOKUP(F160,Table!$A$2:$C$121,3,0)</f>
        <v>6</v>
      </c>
      <c r="J160" s="17" t="s">
        <v>593</v>
      </c>
      <c r="K160" s="19" t="str">
        <f>LEFT(J160,MIN(FIND({0,1,2,3,4,5,6,7,8,9},ASC(J160)&amp;1234567890))-1)</f>
        <v>Sb</v>
      </c>
      <c r="L160" s="24">
        <f t="shared" si="5"/>
        <v>2</v>
      </c>
      <c r="M160" s="19">
        <f>VLOOKUP(K160,Table!$A$2:$C$121,2,0)</f>
        <v>15</v>
      </c>
      <c r="N160" s="18">
        <f>VLOOKUP(K160,Table!$A$2:$C$121,3,0)</f>
        <v>5</v>
      </c>
      <c r="O160" s="12" t="str">
        <f>VLOOKUP(A160,Table!$U$1:$V$230,2,0)</f>
        <v>Orthorhombic</v>
      </c>
      <c r="P160" s="70"/>
    </row>
    <row r="161" spans="1:16">
      <c r="A161" s="12">
        <v>21</v>
      </c>
      <c r="B161" s="12">
        <v>631094</v>
      </c>
      <c r="C161" s="12" t="s">
        <v>1650</v>
      </c>
      <c r="D161" s="12" t="s">
        <v>1658</v>
      </c>
      <c r="E161" s="17" t="s">
        <v>11542</v>
      </c>
      <c r="F161" s="19" t="str">
        <f>LEFT(E161,MIN(FIND({0,1,2,3,4,5,6,7,8,9},ASC(E161)&amp;1234567890))-1)</f>
        <v>Er</v>
      </c>
      <c r="G161" s="23">
        <f t="shared" si="4"/>
        <v>1</v>
      </c>
      <c r="H161" s="19">
        <f>VLOOKUP(F161,Table!$A$2:$C$121,2,0)</f>
        <v>3</v>
      </c>
      <c r="I161" s="18">
        <f>VLOOKUP(F161,Table!$A$2:$C$121,3,0)</f>
        <v>6</v>
      </c>
      <c r="J161" s="17" t="s">
        <v>593</v>
      </c>
      <c r="K161" s="19" t="str">
        <f>LEFT(J161,MIN(FIND({0,1,2,3,4,5,6,7,8,9},ASC(J161)&amp;1234567890))-1)</f>
        <v>Sb</v>
      </c>
      <c r="L161" s="24">
        <f t="shared" si="5"/>
        <v>2</v>
      </c>
      <c r="M161" s="19">
        <f>VLOOKUP(K161,Table!$A$2:$C$121,2,0)</f>
        <v>15</v>
      </c>
      <c r="N161" s="18">
        <f>VLOOKUP(K161,Table!$A$2:$C$121,3,0)</f>
        <v>5</v>
      </c>
      <c r="O161" s="12" t="str">
        <f>VLOOKUP(A161,Table!$U$1:$V$230,2,0)</f>
        <v>Orthorhombic</v>
      </c>
      <c r="P161" s="70"/>
    </row>
    <row r="162" spans="1:16">
      <c r="A162" s="12">
        <v>21</v>
      </c>
      <c r="B162" s="12">
        <v>636367</v>
      </c>
      <c r="C162" s="12" t="s">
        <v>1650</v>
      </c>
      <c r="D162" s="12" t="s">
        <v>1659</v>
      </c>
      <c r="E162" s="17" t="s">
        <v>11306</v>
      </c>
      <c r="F162" s="19" t="str">
        <f>LEFT(E162,MIN(FIND({0,1,2,3,4,5,6,7,8,9},ASC(E162)&amp;1234567890))-1)</f>
        <v>Gd</v>
      </c>
      <c r="G162" s="23">
        <f t="shared" si="4"/>
        <v>1</v>
      </c>
      <c r="H162" s="19">
        <f>VLOOKUP(F162,Table!$A$2:$C$121,2,0)</f>
        <v>3</v>
      </c>
      <c r="I162" s="18">
        <f>VLOOKUP(F162,Table!$A$2:$C$121,3,0)</f>
        <v>6</v>
      </c>
      <c r="J162" s="17" t="s">
        <v>593</v>
      </c>
      <c r="K162" s="19" t="str">
        <f>LEFT(J162,MIN(FIND({0,1,2,3,4,5,6,7,8,9},ASC(J162)&amp;1234567890))-1)</f>
        <v>Sb</v>
      </c>
      <c r="L162" s="24">
        <f t="shared" si="5"/>
        <v>2</v>
      </c>
      <c r="M162" s="19">
        <f>VLOOKUP(K162,Table!$A$2:$C$121,2,0)</f>
        <v>15</v>
      </c>
      <c r="N162" s="18">
        <f>VLOOKUP(K162,Table!$A$2:$C$121,3,0)</f>
        <v>5</v>
      </c>
      <c r="O162" s="12" t="str">
        <f>VLOOKUP(A162,Table!$U$1:$V$230,2,0)</f>
        <v>Orthorhombic</v>
      </c>
      <c r="P162" s="70"/>
    </row>
    <row r="163" spans="1:16">
      <c r="A163" s="12">
        <v>21</v>
      </c>
      <c r="B163" s="12">
        <v>26220</v>
      </c>
      <c r="C163" s="12" t="s">
        <v>1650</v>
      </c>
      <c r="D163" s="12" t="s">
        <v>1651</v>
      </c>
      <c r="E163" s="17" t="s">
        <v>587</v>
      </c>
      <c r="F163" s="19" t="str">
        <f>LEFT(E163,MIN(FIND({0,1,2,3,4,5,6,7,8,9},ASC(E163)&amp;1234567890))-1)</f>
        <v>Ho</v>
      </c>
      <c r="G163" s="23">
        <f t="shared" si="4"/>
        <v>1</v>
      </c>
      <c r="H163" s="19">
        <f>VLOOKUP(F163,Table!$A$2:$C$121,2,0)</f>
        <v>3</v>
      </c>
      <c r="I163" s="18">
        <f>VLOOKUP(F163,Table!$A$2:$C$121,3,0)</f>
        <v>6</v>
      </c>
      <c r="J163" s="17" t="s">
        <v>593</v>
      </c>
      <c r="K163" s="19" t="str">
        <f>LEFT(J163,MIN(FIND({0,1,2,3,4,5,6,7,8,9},ASC(J163)&amp;1234567890))-1)</f>
        <v>Sb</v>
      </c>
      <c r="L163" s="24">
        <f t="shared" si="5"/>
        <v>2</v>
      </c>
      <c r="M163" s="19">
        <f>VLOOKUP(K163,Table!$A$2:$C$121,2,0)</f>
        <v>15</v>
      </c>
      <c r="N163" s="18">
        <f>VLOOKUP(K163,Table!$A$2:$C$121,3,0)</f>
        <v>5</v>
      </c>
      <c r="O163" s="12" t="str">
        <f>VLOOKUP(A163,Table!$U$1:$V$230,2,0)</f>
        <v>Orthorhombic</v>
      </c>
      <c r="P163" s="70"/>
    </row>
    <row r="164" spans="1:16">
      <c r="A164" s="12">
        <v>21</v>
      </c>
      <c r="B164" s="12">
        <v>642589</v>
      </c>
      <c r="C164" s="12" t="s">
        <v>1650</v>
      </c>
      <c r="D164" s="12" t="s">
        <v>1660</v>
      </c>
      <c r="E164" s="17" t="s">
        <v>11335</v>
      </c>
      <c r="F164" s="19" t="str">
        <f>LEFT(E164,MIN(FIND({0,1,2,3,4,5,6,7,8,9},ASC(E164)&amp;1234567890))-1)</f>
        <v>Lu</v>
      </c>
      <c r="G164" s="23">
        <f t="shared" si="4"/>
        <v>1</v>
      </c>
      <c r="H164" s="19">
        <f>VLOOKUP(F164,Table!$A$2:$C$121,2,0)</f>
        <v>3</v>
      </c>
      <c r="I164" s="18">
        <f>VLOOKUP(F164,Table!$A$2:$C$121,3,0)</f>
        <v>6</v>
      </c>
      <c r="J164" s="17" t="s">
        <v>593</v>
      </c>
      <c r="K164" s="19" t="str">
        <f>LEFT(J164,MIN(FIND({0,1,2,3,4,5,6,7,8,9},ASC(J164)&amp;1234567890))-1)</f>
        <v>Sb</v>
      </c>
      <c r="L164" s="24">
        <f t="shared" si="5"/>
        <v>2</v>
      </c>
      <c r="M164" s="19">
        <f>VLOOKUP(K164,Table!$A$2:$C$121,2,0)</f>
        <v>15</v>
      </c>
      <c r="N164" s="18">
        <f>VLOOKUP(K164,Table!$A$2:$C$121,3,0)</f>
        <v>5</v>
      </c>
      <c r="O164" s="12" t="str">
        <f>VLOOKUP(A164,Table!$U$1:$V$230,2,0)</f>
        <v>Orthorhombic</v>
      </c>
      <c r="P164" s="70"/>
    </row>
    <row r="165" spans="1:16">
      <c r="A165" s="12">
        <v>21</v>
      </c>
      <c r="B165" s="12">
        <v>280624</v>
      </c>
      <c r="C165" s="12" t="s">
        <v>1650</v>
      </c>
      <c r="D165" s="12" t="s">
        <v>893</v>
      </c>
      <c r="E165" s="17" t="s">
        <v>11432</v>
      </c>
      <c r="F165" s="19" t="str">
        <f>LEFT(E165,MIN(FIND({0,1,2,3,4,5,6,7,8,9},ASC(E165)&amp;1234567890))-1)</f>
        <v>Si</v>
      </c>
      <c r="G165" s="23">
        <f t="shared" si="4"/>
        <v>32</v>
      </c>
      <c r="H165" s="19">
        <f>VLOOKUP(F165,Table!$A$2:$C$121,2,0)</f>
        <v>14</v>
      </c>
      <c r="I165" s="18">
        <f>VLOOKUP(F165,Table!$A$2:$C$121,3,0)</f>
        <v>3</v>
      </c>
      <c r="J165" s="17" t="s">
        <v>11433</v>
      </c>
      <c r="K165" s="19" t="str">
        <f>LEFT(J165,MIN(FIND({0,1,2,3,4,5,6,7,8,9},ASC(J165)&amp;1234567890))-1)</f>
        <v>O</v>
      </c>
      <c r="L165" s="24">
        <f t="shared" si="5"/>
        <v>64</v>
      </c>
      <c r="M165" s="19">
        <f>VLOOKUP(K165,Table!$A$2:$C$121,2,0)</f>
        <v>16</v>
      </c>
      <c r="N165" s="18">
        <f>VLOOKUP(K165,Table!$A$2:$C$121,3,0)</f>
        <v>2</v>
      </c>
      <c r="O165" s="12" t="str">
        <f>VLOOKUP(A165,Table!$U$1:$V$230,2,0)</f>
        <v>Orthorhombic</v>
      </c>
      <c r="P165" s="70"/>
    </row>
    <row r="166" spans="1:16">
      <c r="A166" s="12">
        <v>21</v>
      </c>
      <c r="B166" s="12">
        <v>201558</v>
      </c>
      <c r="C166" s="12" t="s">
        <v>1650</v>
      </c>
      <c r="D166" s="12" t="s">
        <v>15287</v>
      </c>
      <c r="E166" s="17" t="s">
        <v>405</v>
      </c>
      <c r="F166" s="19" t="str">
        <f>LEFT(E166,MIN(FIND({0,1,2,3,4,5,6,7,8,9},ASC(E166)&amp;1234567890))-1)</f>
        <v>Ta</v>
      </c>
      <c r="G166" s="23">
        <f t="shared" si="4"/>
        <v>1</v>
      </c>
      <c r="H166" s="19">
        <f>VLOOKUP(F166,Table!$A$2:$C$121,2,0)</f>
        <v>5</v>
      </c>
      <c r="I166" s="18">
        <f>VLOOKUP(F166,Table!$A$2:$C$121,3,0)</f>
        <v>6</v>
      </c>
      <c r="J166" s="17" t="s">
        <v>15290</v>
      </c>
      <c r="K166" s="19" t="str">
        <f>LEFT(J166,MIN(FIND({0,1,2,3,4,5,6,7,8,9},ASC(J166)&amp;1234567890))-1)</f>
        <v>D</v>
      </c>
      <c r="L166" s="24">
        <f t="shared" si="5"/>
        <v>0.48</v>
      </c>
      <c r="M166" s="19">
        <f>VLOOKUP(K166,Table!$A$2:$C$121,2,0)</f>
        <v>1</v>
      </c>
      <c r="N166" s="18">
        <f>VLOOKUP(K166,Table!$A$2:$C$121,3,0)</f>
        <v>1</v>
      </c>
      <c r="O166" s="12" t="str">
        <f>VLOOKUP(A166,Table!$U$1:$V$230,2,0)</f>
        <v>Orthorhombic</v>
      </c>
      <c r="P166" s="70"/>
    </row>
    <row r="167" spans="1:16">
      <c r="A167" s="12">
        <v>21</v>
      </c>
      <c r="B167" s="12">
        <v>5457</v>
      </c>
      <c r="C167" s="12" t="s">
        <v>1650</v>
      </c>
      <c r="D167" s="12" t="s">
        <v>15286</v>
      </c>
      <c r="E167" s="17" t="s">
        <v>405</v>
      </c>
      <c r="F167" s="19" t="str">
        <f>LEFT(E167,MIN(FIND({0,1,2,3,4,5,6,7,8,9},ASC(E167)&amp;1234567890))-1)</f>
        <v>Ta</v>
      </c>
      <c r="G167" s="23">
        <f t="shared" si="4"/>
        <v>1</v>
      </c>
      <c r="H167" s="19">
        <f>VLOOKUP(F167,Table!$A$2:$C$121,2,0)</f>
        <v>5</v>
      </c>
      <c r="I167" s="18">
        <f>VLOOKUP(F167,Table!$A$2:$C$121,3,0)</f>
        <v>6</v>
      </c>
      <c r="J167" s="17" t="s">
        <v>15289</v>
      </c>
      <c r="K167" s="19" t="str">
        <f>LEFT(J167,MIN(FIND({0,1,2,3,4,5,6,7,8,9},ASC(J167)&amp;1234567890))-1)</f>
        <v>H</v>
      </c>
      <c r="L167" s="24">
        <f t="shared" si="5"/>
        <v>0.84</v>
      </c>
      <c r="M167" s="19">
        <f>VLOOKUP(K167,Table!$A$2:$C$121,2,0)</f>
        <v>1</v>
      </c>
      <c r="N167" s="18">
        <f>VLOOKUP(K167,Table!$A$2:$C$121,3,0)</f>
        <v>1</v>
      </c>
      <c r="O167" s="12" t="str">
        <f>VLOOKUP(A167,Table!$U$1:$V$230,2,0)</f>
        <v>Orthorhombic</v>
      </c>
      <c r="P167" s="70"/>
    </row>
    <row r="168" spans="1:16">
      <c r="A168" s="12">
        <v>21</v>
      </c>
      <c r="B168" s="12">
        <v>28022</v>
      </c>
      <c r="C168" s="12" t="s">
        <v>1652</v>
      </c>
      <c r="D168" s="12" t="s">
        <v>1653</v>
      </c>
      <c r="E168" s="17" t="s">
        <v>583</v>
      </c>
      <c r="F168" s="19" t="str">
        <f>LEFT(E168,MIN(FIND({0,1,2,3,4,5,6,7,8,9},ASC(E168)&amp;1234567890))-1)</f>
        <v>Ta</v>
      </c>
      <c r="G168" s="23">
        <f t="shared" si="4"/>
        <v>2</v>
      </c>
      <c r="H168" s="19">
        <f>VLOOKUP(F168,Table!$A$2:$C$121,2,0)</f>
        <v>5</v>
      </c>
      <c r="I168" s="18">
        <f>VLOOKUP(F168,Table!$A$2:$C$121,3,0)</f>
        <v>6</v>
      </c>
      <c r="J168" s="17" t="s">
        <v>11413</v>
      </c>
      <c r="K168" s="19" t="str">
        <f>LEFT(J168,MIN(FIND({0,1,2,3,4,5,6,7,8,9},ASC(J168)&amp;1234567890))-1)</f>
        <v>D</v>
      </c>
      <c r="L168" s="24">
        <f t="shared" si="5"/>
        <v>1</v>
      </c>
      <c r="M168" s="19">
        <f>VLOOKUP(K168,Table!$A$2:$C$121,2,0)</f>
        <v>1</v>
      </c>
      <c r="N168" s="18">
        <f>VLOOKUP(K168,Table!$A$2:$C$121,3,0)</f>
        <v>1</v>
      </c>
      <c r="O168" s="12" t="str">
        <f>VLOOKUP(A168,Table!$U$1:$V$230,2,0)</f>
        <v>Orthorhombic</v>
      </c>
      <c r="P168" s="70"/>
    </row>
    <row r="169" spans="1:16">
      <c r="A169" s="12">
        <v>21</v>
      </c>
      <c r="B169" s="12">
        <v>41774</v>
      </c>
      <c r="C169" s="12" t="s">
        <v>1650</v>
      </c>
      <c r="D169" s="12" t="s">
        <v>1655</v>
      </c>
      <c r="E169" s="17" t="s">
        <v>583</v>
      </c>
      <c r="F169" s="19" t="str">
        <f>LEFT(E169,MIN(FIND({0,1,2,3,4,5,6,7,8,9},ASC(E169)&amp;1234567890))-1)</f>
        <v>Ta</v>
      </c>
      <c r="G169" s="23">
        <f t="shared" si="4"/>
        <v>2</v>
      </c>
      <c r="H169" s="19">
        <f>VLOOKUP(F169,Table!$A$2:$C$121,2,0)</f>
        <v>5</v>
      </c>
      <c r="I169" s="18">
        <f>VLOOKUP(F169,Table!$A$2:$C$121,3,0)</f>
        <v>6</v>
      </c>
      <c r="J169" s="17" t="s">
        <v>11414</v>
      </c>
      <c r="K169" s="19" t="str">
        <f>LEFT(J169,MIN(FIND({0,1,2,3,4,5,6,7,8,9},ASC(J169)&amp;1234567890))-1)</f>
        <v>H</v>
      </c>
      <c r="L169" s="24">
        <f t="shared" si="5"/>
        <v>1</v>
      </c>
      <c r="M169" s="19">
        <f>VLOOKUP(K169,Table!$A$2:$C$121,2,0)</f>
        <v>1</v>
      </c>
      <c r="N169" s="18">
        <f>VLOOKUP(K169,Table!$A$2:$C$121,3,0)</f>
        <v>1</v>
      </c>
      <c r="O169" s="12" t="str">
        <f>VLOOKUP(A169,Table!$U$1:$V$230,2,0)</f>
        <v>Orthorhombic</v>
      </c>
      <c r="P169" s="70"/>
    </row>
    <row r="170" spans="1:16">
      <c r="A170" s="12">
        <v>21</v>
      </c>
      <c r="B170" s="12">
        <v>651605</v>
      </c>
      <c r="C170" s="12" t="s">
        <v>1650</v>
      </c>
      <c r="D170" s="12" t="s">
        <v>1661</v>
      </c>
      <c r="E170" s="17" t="s">
        <v>11313</v>
      </c>
      <c r="F170" s="19" t="str">
        <f>LEFT(E170,MIN(FIND({0,1,2,3,4,5,6,7,8,9},ASC(E170)&amp;1234567890))-1)</f>
        <v>Tb</v>
      </c>
      <c r="G170" s="23">
        <f t="shared" si="4"/>
        <v>1</v>
      </c>
      <c r="H170" s="19">
        <f>VLOOKUP(F170,Table!$A$2:$C$121,2,0)</f>
        <v>3</v>
      </c>
      <c r="I170" s="18">
        <f>VLOOKUP(F170,Table!$A$2:$C$121,3,0)</f>
        <v>6</v>
      </c>
      <c r="J170" s="17" t="s">
        <v>593</v>
      </c>
      <c r="K170" s="19" t="str">
        <f>LEFT(J170,MIN(FIND({0,1,2,3,4,5,6,7,8,9},ASC(J170)&amp;1234567890))-1)</f>
        <v>Sb</v>
      </c>
      <c r="L170" s="24">
        <f t="shared" si="5"/>
        <v>2</v>
      </c>
      <c r="M170" s="19">
        <f>VLOOKUP(K170,Table!$A$2:$C$121,2,0)</f>
        <v>15</v>
      </c>
      <c r="N170" s="18">
        <f>VLOOKUP(K170,Table!$A$2:$C$121,3,0)</f>
        <v>5</v>
      </c>
      <c r="O170" s="12" t="str">
        <f>VLOOKUP(A170,Table!$U$1:$V$230,2,0)</f>
        <v>Orthorhombic</v>
      </c>
      <c r="P170" s="70"/>
    </row>
    <row r="171" spans="1:16">
      <c r="A171" s="12">
        <v>21</v>
      </c>
      <c r="B171" s="12">
        <v>651689</v>
      </c>
      <c r="C171" s="12" t="s">
        <v>1650</v>
      </c>
      <c r="D171" s="12" t="s">
        <v>1662</v>
      </c>
      <c r="E171" s="17" t="s">
        <v>11334</v>
      </c>
      <c r="F171" s="19" t="str">
        <f>LEFT(E171,MIN(FIND({0,1,2,3,4,5,6,7,8,9},ASC(E171)&amp;1234567890))-1)</f>
        <v>Tm</v>
      </c>
      <c r="G171" s="23">
        <f t="shared" si="4"/>
        <v>1</v>
      </c>
      <c r="H171" s="19">
        <f>VLOOKUP(F171,Table!$A$2:$C$121,2,0)</f>
        <v>3</v>
      </c>
      <c r="I171" s="18">
        <f>VLOOKUP(F171,Table!$A$2:$C$121,3,0)</f>
        <v>6</v>
      </c>
      <c r="J171" s="17" t="s">
        <v>593</v>
      </c>
      <c r="K171" s="19" t="str">
        <f>LEFT(J171,MIN(FIND({0,1,2,3,4,5,6,7,8,9},ASC(J171)&amp;1234567890))-1)</f>
        <v>Sb</v>
      </c>
      <c r="L171" s="24">
        <f t="shared" si="5"/>
        <v>2</v>
      </c>
      <c r="M171" s="19">
        <f>VLOOKUP(K171,Table!$A$2:$C$121,2,0)</f>
        <v>15</v>
      </c>
      <c r="N171" s="18">
        <f>VLOOKUP(K171,Table!$A$2:$C$121,3,0)</f>
        <v>5</v>
      </c>
      <c r="O171" s="12" t="str">
        <f>VLOOKUP(A171,Table!$U$1:$V$230,2,0)</f>
        <v>Orthorhombic</v>
      </c>
      <c r="P171" s="70"/>
    </row>
    <row r="172" spans="1:16">
      <c r="A172" s="12">
        <v>21</v>
      </c>
      <c r="B172" s="12">
        <v>16756</v>
      </c>
      <c r="C172" s="12" t="s">
        <v>1650</v>
      </c>
      <c r="D172" s="12" t="s">
        <v>721</v>
      </c>
      <c r="E172" s="17" t="s">
        <v>11323</v>
      </c>
      <c r="F172" s="19" t="str">
        <f>LEFT(E172,MIN(FIND({0,1,2,3,4,5,6,7,8,9},ASC(E172)&amp;1234567890))-1)</f>
        <v>U</v>
      </c>
      <c r="G172" s="23">
        <f t="shared" si="4"/>
        <v>3</v>
      </c>
      <c r="H172" s="19">
        <f>VLOOKUP(F172,Table!$A$2:$C$121,2,0)</f>
        <v>3</v>
      </c>
      <c r="I172" s="18">
        <f>VLOOKUP(F172,Table!$A$2:$C$121,3,0)</f>
        <v>7</v>
      </c>
      <c r="J172" s="17" t="s">
        <v>11324</v>
      </c>
      <c r="K172" s="19" t="str">
        <f>LEFT(J172,MIN(FIND({0,1,2,3,4,5,6,7,8,9},ASC(J172)&amp;1234567890))-1)</f>
        <v>O</v>
      </c>
      <c r="L172" s="24">
        <f t="shared" si="5"/>
        <v>8</v>
      </c>
      <c r="M172" s="19">
        <f>VLOOKUP(K172,Table!$A$2:$C$121,2,0)</f>
        <v>16</v>
      </c>
      <c r="N172" s="18">
        <f>VLOOKUP(K172,Table!$A$2:$C$121,3,0)</f>
        <v>2</v>
      </c>
      <c r="O172" s="12" t="str">
        <f>VLOOKUP(A172,Table!$U$1:$V$230,2,0)</f>
        <v>Orthorhombic</v>
      </c>
      <c r="P172" s="70"/>
    </row>
    <row r="173" spans="1:16">
      <c r="A173" s="12">
        <v>21</v>
      </c>
      <c r="B173" s="12">
        <v>56192</v>
      </c>
      <c r="C173" s="12" t="s">
        <v>1650</v>
      </c>
      <c r="D173" s="12" t="s">
        <v>1656</v>
      </c>
      <c r="E173" s="17" t="s">
        <v>416</v>
      </c>
      <c r="F173" s="19" t="str">
        <f>LEFT(E173,MIN(FIND({0,1,2,3,4,5,6,7,8,9},ASC(E173)&amp;1234567890))-1)</f>
        <v>V</v>
      </c>
      <c r="G173" s="23">
        <f t="shared" si="4"/>
        <v>4</v>
      </c>
      <c r="H173" s="19">
        <f>VLOOKUP(F173,Table!$A$2:$C$121,2,0)</f>
        <v>5</v>
      </c>
      <c r="I173" s="18">
        <f>VLOOKUP(F173,Table!$A$2:$C$121,3,0)</f>
        <v>4</v>
      </c>
      <c r="J173" s="17" t="s">
        <v>11904</v>
      </c>
      <c r="K173" s="19" t="str">
        <f>LEFT(J173,MIN(FIND({0,1,2,3,4,5,6,7,8,9},ASC(J173)&amp;1234567890))-1)</f>
        <v>D</v>
      </c>
      <c r="L173" s="24">
        <f t="shared" si="5"/>
        <v>3</v>
      </c>
      <c r="M173" s="19">
        <f>VLOOKUP(K173,Table!$A$2:$C$121,2,0)</f>
        <v>1</v>
      </c>
      <c r="N173" s="18">
        <f>VLOOKUP(K173,Table!$A$2:$C$121,3,0)</f>
        <v>1</v>
      </c>
      <c r="O173" s="12" t="str">
        <f>VLOOKUP(A173,Table!$U$1:$V$230,2,0)</f>
        <v>Orthorhombic</v>
      </c>
      <c r="P173" s="70"/>
    </row>
    <row r="174" spans="1:16">
      <c r="A174" s="12">
        <v>21</v>
      </c>
      <c r="B174" s="12">
        <v>73719</v>
      </c>
      <c r="C174" s="12" t="s">
        <v>1650</v>
      </c>
      <c r="D174" s="12" t="s">
        <v>1654</v>
      </c>
      <c r="E174" s="17" t="s">
        <v>11759</v>
      </c>
      <c r="F174" s="19" t="str">
        <f>LEFT(E174,MIN(FIND({0,1,2,3,4,5,6,7,8,9},ASC(E174)&amp;1234567890))-1)</f>
        <v>W</v>
      </c>
      <c r="G174" s="23">
        <f t="shared" si="4"/>
        <v>3</v>
      </c>
      <c r="H174" s="19">
        <f>VLOOKUP(F174,Table!$A$2:$C$121,2,0)</f>
        <v>6</v>
      </c>
      <c r="I174" s="18">
        <f>VLOOKUP(F174,Table!$A$2:$C$121,3,0)</f>
        <v>6</v>
      </c>
      <c r="J174" s="17" t="s">
        <v>11324</v>
      </c>
      <c r="K174" s="19" t="str">
        <f>LEFT(J174,MIN(FIND({0,1,2,3,4,5,6,7,8,9},ASC(J174)&amp;1234567890))-1)</f>
        <v>O</v>
      </c>
      <c r="L174" s="24">
        <f t="shared" si="5"/>
        <v>8</v>
      </c>
      <c r="M174" s="19">
        <f>VLOOKUP(K174,Table!$A$2:$C$121,2,0)</f>
        <v>16</v>
      </c>
      <c r="N174" s="18">
        <f>VLOOKUP(K174,Table!$A$2:$C$121,3,0)</f>
        <v>2</v>
      </c>
      <c r="O174" s="12" t="str">
        <f>VLOOKUP(A174,Table!$U$1:$V$230,2,0)</f>
        <v>Orthorhombic</v>
      </c>
      <c r="P174" s="70"/>
    </row>
    <row r="175" spans="1:16">
      <c r="A175" s="12">
        <v>21</v>
      </c>
      <c r="B175" s="12">
        <v>651733</v>
      </c>
      <c r="C175" s="12" t="s">
        <v>1650</v>
      </c>
      <c r="D175" s="12" t="s">
        <v>1663</v>
      </c>
      <c r="E175" s="17" t="s">
        <v>11336</v>
      </c>
      <c r="F175" s="19" t="str">
        <f>LEFT(E175,MIN(FIND({0,1,2,3,4,5,6,7,8,9},ASC(E175)&amp;1234567890))-1)</f>
        <v>Y</v>
      </c>
      <c r="G175" s="23">
        <f t="shared" si="4"/>
        <v>1</v>
      </c>
      <c r="H175" s="19">
        <f>VLOOKUP(F175,Table!$A$2:$C$121,2,0)</f>
        <v>3</v>
      </c>
      <c r="I175" s="18">
        <f>VLOOKUP(F175,Table!$A$2:$C$121,3,0)</f>
        <v>5</v>
      </c>
      <c r="J175" s="17" t="s">
        <v>593</v>
      </c>
      <c r="K175" s="19" t="str">
        <f>LEFT(J175,MIN(FIND({0,1,2,3,4,5,6,7,8,9},ASC(J175)&amp;1234567890))-1)</f>
        <v>Sb</v>
      </c>
      <c r="L175" s="24">
        <f t="shared" si="5"/>
        <v>2</v>
      </c>
      <c r="M175" s="19">
        <f>VLOOKUP(K175,Table!$A$2:$C$121,2,0)</f>
        <v>15</v>
      </c>
      <c r="N175" s="18">
        <f>VLOOKUP(K175,Table!$A$2:$C$121,3,0)</f>
        <v>5</v>
      </c>
      <c r="O175" s="12" t="str">
        <f>VLOOKUP(A175,Table!$U$1:$V$230,2,0)</f>
        <v>Orthorhombic</v>
      </c>
      <c r="P175" s="70"/>
    </row>
    <row r="176" spans="1:16">
      <c r="A176" s="12">
        <v>22</v>
      </c>
      <c r="B176" s="12">
        <v>54126</v>
      </c>
      <c r="C176" s="12" t="s">
        <v>1665</v>
      </c>
      <c r="D176" s="12" t="s">
        <v>985</v>
      </c>
      <c r="E176" s="17" t="s">
        <v>11351</v>
      </c>
      <c r="F176" s="19" t="str">
        <f>LEFT(E176,MIN(FIND({0,1,2,3,4,5,6,7,8,9},ASC(E176)&amp;1234567890))-1)</f>
        <v>Cu</v>
      </c>
      <c r="G176" s="23">
        <f t="shared" si="4"/>
        <v>1</v>
      </c>
      <c r="H176" s="19">
        <f>VLOOKUP(F176,Table!$A$2:$C$121,2,0)</f>
        <v>11</v>
      </c>
      <c r="I176" s="18">
        <f>VLOOKUP(F176,Table!$A$2:$C$121,3,0)</f>
        <v>4</v>
      </c>
      <c r="J176" s="17" t="s">
        <v>32</v>
      </c>
      <c r="K176" s="19" t="str">
        <f>LEFT(J176,MIN(FIND({0,1,2,3,4,5,6,7,8,9},ASC(J176)&amp;1234567890))-1)</f>
        <v>O</v>
      </c>
      <c r="L176" s="24">
        <f t="shared" si="5"/>
        <v>2</v>
      </c>
      <c r="M176" s="19">
        <f>VLOOKUP(K176,Table!$A$2:$C$121,2,0)</f>
        <v>16</v>
      </c>
      <c r="N176" s="18">
        <f>VLOOKUP(K176,Table!$A$2:$C$121,3,0)</f>
        <v>2</v>
      </c>
      <c r="O176" s="12" t="str">
        <f>VLOOKUP(A176,Table!$U$1:$V$230,2,0)</f>
        <v>Orthorhombic</v>
      </c>
      <c r="P176" s="70"/>
    </row>
    <row r="177" spans="1:17">
      <c r="A177" s="12">
        <v>22</v>
      </c>
      <c r="B177" s="12">
        <v>34419</v>
      </c>
      <c r="C177" s="12" t="s">
        <v>1665</v>
      </c>
      <c r="D177" s="12" t="s">
        <v>204</v>
      </c>
      <c r="E177" s="17" t="s">
        <v>334</v>
      </c>
      <c r="F177" s="19" t="str">
        <f>LEFT(E177,MIN(FIND({0,1,2,3,4,5,6,7,8,9},ASC(E177)&amp;1234567890))-1)</f>
        <v>V</v>
      </c>
      <c r="G177" s="23">
        <f t="shared" si="4"/>
        <v>1</v>
      </c>
      <c r="H177" s="19">
        <f>VLOOKUP(F177,Table!$A$2:$C$121,2,0)</f>
        <v>5</v>
      </c>
      <c r="I177" s="18">
        <f>VLOOKUP(F177,Table!$A$2:$C$121,3,0)</f>
        <v>4</v>
      </c>
      <c r="J177" s="17" t="s">
        <v>32</v>
      </c>
      <c r="K177" s="19" t="str">
        <f>LEFT(J177,MIN(FIND({0,1,2,3,4,5,6,7,8,9},ASC(J177)&amp;1234567890))-1)</f>
        <v>O</v>
      </c>
      <c r="L177" s="24">
        <f t="shared" si="5"/>
        <v>2</v>
      </c>
      <c r="M177" s="19">
        <f>VLOOKUP(K177,Table!$A$2:$C$121,2,0)</f>
        <v>16</v>
      </c>
      <c r="N177" s="18">
        <f>VLOOKUP(K177,Table!$A$2:$C$121,3,0)</f>
        <v>2</v>
      </c>
      <c r="O177" s="12" t="str">
        <f>VLOOKUP(A177,Table!$U$1:$V$230,2,0)</f>
        <v>Orthorhombic</v>
      </c>
      <c r="P177" s="70"/>
    </row>
    <row r="178" spans="1:17">
      <c r="A178" s="58">
        <v>75</v>
      </c>
      <c r="B178" s="58">
        <v>20832</v>
      </c>
      <c r="C178" s="58" t="s">
        <v>3825</v>
      </c>
      <c r="D178" s="58" t="s">
        <v>3826</v>
      </c>
      <c r="E178" s="59" t="s">
        <v>12309</v>
      </c>
      <c r="F178" s="55" t="str">
        <f>LEFT(E178,MIN(FIND({0,1,2,3,4,5,6,7,8,9},ASC(E178)&amp;1234567890))-1)</f>
        <v>Pd</v>
      </c>
      <c r="G178" s="55">
        <f t="shared" si="4"/>
        <v>1.5</v>
      </c>
      <c r="H178" s="55">
        <f>VLOOKUP(F178,Table!$A$2:$C$121,2,0)</f>
        <v>10</v>
      </c>
      <c r="I178" s="56">
        <f>VLOOKUP(F178,Table!$A$2:$C$121,3,0)</f>
        <v>5</v>
      </c>
      <c r="J178" s="59" t="s">
        <v>11764</v>
      </c>
      <c r="K178" s="55" t="str">
        <f>LEFT(J178,MIN(FIND({0,1,2,3,4,5,6,7,8,9},ASC(J178)&amp;1234567890))-1)</f>
        <v>H</v>
      </c>
      <c r="L178" s="55">
        <f t="shared" si="5"/>
        <v>2</v>
      </c>
      <c r="M178" s="55">
        <f>VLOOKUP(K178,Table!$A$2:$C$121,2,0)</f>
        <v>1</v>
      </c>
      <c r="N178" s="56">
        <f>VLOOKUP(K178,Table!$A$2:$C$121,3,0)</f>
        <v>1</v>
      </c>
      <c r="O178" s="53" t="str">
        <f>VLOOKUP(A178,Table!$U$1:$V$230,2,0)</f>
        <v>Tetragonal</v>
      </c>
      <c r="P178" s="70"/>
      <c r="Q178" s="57"/>
    </row>
    <row r="179" spans="1:17">
      <c r="A179" s="58">
        <v>75</v>
      </c>
      <c r="B179" s="58">
        <v>60603</v>
      </c>
      <c r="C179" s="58" t="s">
        <v>3825</v>
      </c>
      <c r="D179" s="58" t="s">
        <v>3827</v>
      </c>
      <c r="E179" s="59" t="s">
        <v>335</v>
      </c>
      <c r="F179" s="55" t="str">
        <f>LEFT(E179,MIN(FIND({0,1,2,3,4,5,6,7,8,9},ASC(E179)&amp;1234567890))-1)</f>
        <v>Nb</v>
      </c>
      <c r="G179" s="55">
        <f t="shared" si="4"/>
        <v>1</v>
      </c>
      <c r="H179" s="55">
        <f>VLOOKUP(F179,Table!$A$2:$C$121,2,0)</f>
        <v>5</v>
      </c>
      <c r="I179" s="56">
        <f>VLOOKUP(F179,Table!$A$2:$C$121,3,0)</f>
        <v>5</v>
      </c>
      <c r="J179" s="59" t="s">
        <v>381</v>
      </c>
      <c r="K179" s="55" t="str">
        <f>LEFT(J179,MIN(FIND({0,1,2,3,4,5,6,7,8,9},ASC(J179)&amp;1234567890))-1)</f>
        <v>Te</v>
      </c>
      <c r="L179" s="55">
        <f t="shared" si="5"/>
        <v>4</v>
      </c>
      <c r="M179" s="55">
        <f>VLOOKUP(K179,Table!$A$2:$C$121,2,0)</f>
        <v>16</v>
      </c>
      <c r="N179" s="56">
        <f>VLOOKUP(K179,Table!$A$2:$C$121,3,0)</f>
        <v>5</v>
      </c>
      <c r="O179" s="53" t="str">
        <f>VLOOKUP(A179,Table!$U$1:$V$230,2,0)</f>
        <v>Tetragonal</v>
      </c>
      <c r="P179" s="70"/>
      <c r="Q179" s="57"/>
    </row>
    <row r="180" spans="1:17">
      <c r="A180" s="58">
        <v>75</v>
      </c>
      <c r="B180" s="58">
        <v>90382</v>
      </c>
      <c r="C180" s="58" t="s">
        <v>3825</v>
      </c>
      <c r="D180" s="58" t="s">
        <v>3828</v>
      </c>
      <c r="E180" s="59" t="s">
        <v>11331</v>
      </c>
      <c r="F180" s="55" t="str">
        <f>LEFT(E180,MIN(FIND({0,1,2,3,4,5,6,7,8,9},ASC(E180)&amp;1234567890))-1)</f>
        <v>Ce</v>
      </c>
      <c r="G180" s="55">
        <f t="shared" si="4"/>
        <v>1</v>
      </c>
      <c r="H180" s="55">
        <f>VLOOKUP(F180,Table!$A$2:$C$121,2,0)</f>
        <v>3</v>
      </c>
      <c r="I180" s="56">
        <f>VLOOKUP(F180,Table!$A$2:$C$121,3,0)</f>
        <v>6</v>
      </c>
      <c r="J180" s="59" t="s">
        <v>73</v>
      </c>
      <c r="K180" s="55" t="str">
        <f>LEFT(J180,MIN(FIND({0,1,2,3,4,5,6,7,8,9},ASC(J180)&amp;1234567890))-1)</f>
        <v>Te</v>
      </c>
      <c r="L180" s="55">
        <f t="shared" si="5"/>
        <v>2</v>
      </c>
      <c r="M180" s="55">
        <f>VLOOKUP(K180,Table!$A$2:$C$121,2,0)</f>
        <v>16</v>
      </c>
      <c r="N180" s="56">
        <f>VLOOKUP(K180,Table!$A$2:$C$121,3,0)</f>
        <v>5</v>
      </c>
      <c r="O180" s="53" t="str">
        <f>VLOOKUP(A180,Table!$U$1:$V$230,2,0)</f>
        <v>Tetragonal</v>
      </c>
      <c r="P180" s="70"/>
      <c r="Q180" s="57"/>
    </row>
    <row r="181" spans="1:17">
      <c r="A181" s="58">
        <v>75</v>
      </c>
      <c r="B181" s="58">
        <v>92509</v>
      </c>
      <c r="C181" s="58" t="s">
        <v>3825</v>
      </c>
      <c r="D181" s="58" t="s">
        <v>3829</v>
      </c>
      <c r="E181" s="59" t="s">
        <v>11332</v>
      </c>
      <c r="F181" s="55" t="str">
        <f>LEFT(E181,MIN(FIND({0,1,2,3,4,5,6,7,8,9},ASC(E181)&amp;1234567890))-1)</f>
        <v>Pr</v>
      </c>
      <c r="G181" s="55">
        <f t="shared" si="4"/>
        <v>1</v>
      </c>
      <c r="H181" s="55">
        <f>VLOOKUP(F181,Table!$A$2:$C$121,2,0)</f>
        <v>3</v>
      </c>
      <c r="I181" s="56">
        <f>VLOOKUP(F181,Table!$A$2:$C$121,3,0)</f>
        <v>6</v>
      </c>
      <c r="J181" s="59" t="s">
        <v>73</v>
      </c>
      <c r="K181" s="55" t="str">
        <f>LEFT(J181,MIN(FIND({0,1,2,3,4,5,6,7,8,9},ASC(J181)&amp;1234567890))-1)</f>
        <v>Te</v>
      </c>
      <c r="L181" s="55">
        <f t="shared" si="5"/>
        <v>2</v>
      </c>
      <c r="M181" s="55">
        <f>VLOOKUP(K181,Table!$A$2:$C$121,2,0)</f>
        <v>16</v>
      </c>
      <c r="N181" s="56">
        <f>VLOOKUP(K181,Table!$A$2:$C$121,3,0)</f>
        <v>5</v>
      </c>
      <c r="O181" s="53" t="str">
        <f>VLOOKUP(A181,Table!$U$1:$V$230,2,0)</f>
        <v>Tetragonal</v>
      </c>
      <c r="P181" s="70"/>
      <c r="Q181" s="57"/>
    </row>
    <row r="182" spans="1:17">
      <c r="A182" s="58">
        <v>75</v>
      </c>
      <c r="B182" s="58">
        <v>155986</v>
      </c>
      <c r="C182" s="58" t="s">
        <v>3825</v>
      </c>
      <c r="D182" s="58" t="s">
        <v>3830</v>
      </c>
      <c r="E182" s="59" t="s">
        <v>11313</v>
      </c>
      <c r="F182" s="55" t="str">
        <f>LEFT(E182,MIN(FIND({0,1,2,3,4,5,6,7,8,9},ASC(E182)&amp;1234567890))-1)</f>
        <v>Tb</v>
      </c>
      <c r="G182" s="55">
        <f t="shared" si="4"/>
        <v>1</v>
      </c>
      <c r="H182" s="55">
        <f>VLOOKUP(F182,Table!$A$2:$C$121,2,0)</f>
        <v>3</v>
      </c>
      <c r="I182" s="56">
        <f>VLOOKUP(F182,Table!$A$2:$C$121,3,0)</f>
        <v>6</v>
      </c>
      <c r="J182" s="59" t="s">
        <v>12356</v>
      </c>
      <c r="K182" s="55" t="str">
        <f>LEFT(J182,MIN(FIND({0,1,2,3,4,5,6,7,8,9},ASC(J182)&amp;1234567890))-1)</f>
        <v>Te</v>
      </c>
      <c r="L182" s="55">
        <f t="shared" si="5"/>
        <v>1.8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Tetragonal</v>
      </c>
      <c r="P182" s="70"/>
      <c r="Q182" s="57"/>
    </row>
    <row r="183" spans="1:17">
      <c r="A183" s="58">
        <v>76</v>
      </c>
      <c r="B183" s="58">
        <v>62259</v>
      </c>
      <c r="C183" s="58" t="s">
        <v>3831</v>
      </c>
      <c r="D183" s="58" t="s">
        <v>3832</v>
      </c>
      <c r="E183" s="59" t="s">
        <v>11687</v>
      </c>
      <c r="F183" s="55" t="str">
        <f>LEFT(E183,MIN(FIND({0,1,2,3,4,5,6,7,8,9},ASC(E183)&amp;1234567890))-1)</f>
        <v>Cs</v>
      </c>
      <c r="G183" s="55">
        <f t="shared" si="4"/>
        <v>3</v>
      </c>
      <c r="H183" s="55">
        <f>VLOOKUP(F183,Table!$A$2:$C$121,2,0)</f>
        <v>1</v>
      </c>
      <c r="I183" s="56">
        <f>VLOOKUP(F183,Table!$A$2:$C$121,3,0)</f>
        <v>6</v>
      </c>
      <c r="J183" s="59" t="s">
        <v>11412</v>
      </c>
      <c r="K183" s="55" t="str">
        <f>LEFT(J183,MIN(FIND({0,1,2,3,4,5,6,7,8,9},ASC(J183)&amp;1234567890))-1)</f>
        <v>P</v>
      </c>
      <c r="L183" s="55">
        <f t="shared" si="5"/>
        <v>7</v>
      </c>
      <c r="M183" s="55">
        <f>VLOOKUP(K183,Table!$A$2:$C$121,2,0)</f>
        <v>15</v>
      </c>
      <c r="N183" s="56">
        <f>VLOOKUP(K183,Table!$A$2:$C$121,3,0)</f>
        <v>3</v>
      </c>
      <c r="O183" s="53" t="str">
        <f>VLOOKUP(A183,Table!$U$1:$V$230,2,0)</f>
        <v>Tetragonal</v>
      </c>
      <c r="P183" s="70"/>
      <c r="Q183" s="57"/>
    </row>
    <row r="184" spans="1:17">
      <c r="A184" s="58">
        <v>76</v>
      </c>
      <c r="B184" s="58">
        <v>88519</v>
      </c>
      <c r="C184" s="58" t="s">
        <v>3831</v>
      </c>
      <c r="D184" s="58" t="s">
        <v>3833</v>
      </c>
      <c r="E184" s="59" t="s">
        <v>11651</v>
      </c>
      <c r="F184" s="55" t="str">
        <f>LEFT(E184,MIN(FIND({0,1,2,3,4,5,6,7,8,9},ASC(E184)&amp;1234567890))-1)</f>
        <v>B</v>
      </c>
      <c r="G184" s="55">
        <f t="shared" si="4"/>
        <v>5</v>
      </c>
      <c r="H184" s="55">
        <f>VLOOKUP(F184,Table!$A$2:$C$121,2,0)</f>
        <v>13</v>
      </c>
      <c r="I184" s="56">
        <f>VLOOKUP(F184,Table!$A$2:$C$121,3,0)</f>
        <v>2</v>
      </c>
      <c r="J184" s="59" t="s">
        <v>15024</v>
      </c>
      <c r="K184" s="55" t="str">
        <f>LEFT(J184,MIN(FIND({0,1,2,3,4,5,6,7,8,9},ASC(J184)&amp;1234567890))-1)</f>
        <v>H</v>
      </c>
      <c r="L184" s="55">
        <f t="shared" si="5"/>
        <v>9</v>
      </c>
      <c r="M184" s="55">
        <f>VLOOKUP(K184,Table!$A$2:$C$121,2,0)</f>
        <v>1</v>
      </c>
      <c r="N184" s="56">
        <f>VLOOKUP(K184,Table!$A$2:$C$121,3,0)</f>
        <v>1</v>
      </c>
      <c r="O184" s="53" t="str">
        <f>VLOOKUP(A184,Table!$U$1:$V$230,2,0)</f>
        <v>Tetragonal</v>
      </c>
      <c r="P184" s="70"/>
      <c r="Q184" s="57"/>
    </row>
    <row r="185" spans="1:17">
      <c r="A185" s="58">
        <v>76</v>
      </c>
      <c r="B185" s="58">
        <v>406486</v>
      </c>
      <c r="C185" s="58" t="s">
        <v>3831</v>
      </c>
      <c r="D185" s="58" t="s">
        <v>3834</v>
      </c>
      <c r="E185" s="59" t="s">
        <v>11699</v>
      </c>
      <c r="F185" s="55" t="str">
        <f>LEFT(E185,MIN(FIND({0,1,2,3,4,5,6,7,8,9},ASC(E185)&amp;1234567890))-1)</f>
        <v>Cs</v>
      </c>
      <c r="G185" s="55">
        <f t="shared" si="4"/>
        <v>4</v>
      </c>
      <c r="H185" s="55">
        <f>VLOOKUP(F185,Table!$A$2:$C$121,2,0)</f>
        <v>1</v>
      </c>
      <c r="I185" s="56">
        <f>VLOOKUP(F185,Table!$A$2:$C$121,3,0)</f>
        <v>6</v>
      </c>
      <c r="J185" s="59" t="s">
        <v>11698</v>
      </c>
      <c r="K185" s="55" t="str">
        <f>LEFT(J185,MIN(FIND({0,1,2,3,4,5,6,7,8,9},ASC(J185)&amp;1234567890))-1)</f>
        <v>Ge</v>
      </c>
      <c r="L185" s="55">
        <f t="shared" si="5"/>
        <v>9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Tetragonal</v>
      </c>
      <c r="P185" s="70"/>
      <c r="Q185" s="57"/>
    </row>
    <row r="186" spans="1:17">
      <c r="A186" s="58">
        <v>76</v>
      </c>
      <c r="B186" s="58">
        <v>174242</v>
      </c>
      <c r="C186" s="58" t="s">
        <v>3831</v>
      </c>
      <c r="D186" s="58" t="s">
        <v>3835</v>
      </c>
      <c r="E186" s="59" t="s">
        <v>15025</v>
      </c>
      <c r="F186" s="55" t="str">
        <f>LEFT(E186,MIN(FIND({0,1,2,3,4,5,6,7,8,9},ASC(E186)&amp;1234567890))-1)</f>
        <v>Sc</v>
      </c>
      <c r="G186" s="55">
        <f t="shared" si="4"/>
        <v>0.96</v>
      </c>
      <c r="H186" s="55">
        <f>VLOOKUP(F186,Table!$A$2:$C$121,2,0)</f>
        <v>3</v>
      </c>
      <c r="I186" s="56">
        <f>VLOOKUP(F186,Table!$A$2:$C$121,3,0)</f>
        <v>4</v>
      </c>
      <c r="J186" s="59" t="s">
        <v>12221</v>
      </c>
      <c r="K186" s="55" t="str">
        <f>LEFT(J186,MIN(FIND({0,1,2,3,4,5,6,7,8,9},ASC(J186)&amp;1234567890))-1)</f>
        <v>B</v>
      </c>
      <c r="L186" s="55">
        <f t="shared" si="5"/>
        <v>15</v>
      </c>
      <c r="M186" s="55">
        <f>VLOOKUP(K186,Table!$A$2:$C$121,2,0)</f>
        <v>13</v>
      </c>
      <c r="N186" s="56">
        <f>VLOOKUP(K186,Table!$A$2:$C$121,3,0)</f>
        <v>2</v>
      </c>
      <c r="O186" s="53" t="str">
        <f>VLOOKUP(A186,Table!$U$1:$V$230,2,0)</f>
        <v>Tetragonal</v>
      </c>
      <c r="P186" s="70"/>
      <c r="Q186" s="57"/>
    </row>
    <row r="187" spans="1:17">
      <c r="A187" s="58">
        <v>76</v>
      </c>
      <c r="B187" s="58">
        <v>422423</v>
      </c>
      <c r="C187" s="58" t="s">
        <v>3831</v>
      </c>
      <c r="D187" s="58" t="s">
        <v>3836</v>
      </c>
      <c r="E187" s="59" t="s">
        <v>11874</v>
      </c>
      <c r="F187" s="55" t="str">
        <f>LEFT(E187,MIN(FIND({0,1,2,3,4,5,6,7,8,9},ASC(E187)&amp;1234567890))-1)</f>
        <v>Sc</v>
      </c>
      <c r="G187" s="55">
        <f t="shared" si="4"/>
        <v>1</v>
      </c>
      <c r="H187" s="55">
        <f>VLOOKUP(F187,Table!$A$2:$C$121,2,0)</f>
        <v>3</v>
      </c>
      <c r="I187" s="56">
        <f>VLOOKUP(F187,Table!$A$2:$C$121,3,0)</f>
        <v>4</v>
      </c>
      <c r="J187" s="59" t="s">
        <v>12221</v>
      </c>
      <c r="K187" s="55" t="str">
        <f>LEFT(J187,MIN(FIND({0,1,2,3,4,5,6,7,8,9},ASC(J187)&amp;1234567890))-1)</f>
        <v>B</v>
      </c>
      <c r="L187" s="55">
        <f t="shared" si="5"/>
        <v>15</v>
      </c>
      <c r="M187" s="55">
        <f>VLOOKUP(K187,Table!$A$2:$C$121,2,0)</f>
        <v>13</v>
      </c>
      <c r="N187" s="56">
        <f>VLOOKUP(K187,Table!$A$2:$C$121,3,0)</f>
        <v>2</v>
      </c>
      <c r="O187" s="53" t="str">
        <f>VLOOKUP(A187,Table!$U$1:$V$230,2,0)</f>
        <v>Tetragonal</v>
      </c>
      <c r="P187" s="70"/>
      <c r="Q187" s="57"/>
    </row>
    <row r="188" spans="1:17">
      <c r="A188" s="58">
        <v>77</v>
      </c>
      <c r="B188" s="58">
        <v>17012</v>
      </c>
      <c r="C188" s="58" t="s">
        <v>3837</v>
      </c>
      <c r="D188" s="58" t="s">
        <v>620</v>
      </c>
      <c r="E188" s="59" t="s">
        <v>11764</v>
      </c>
      <c r="F188" s="55" t="str">
        <f>LEFT(E188,MIN(FIND({0,1,2,3,4,5,6,7,8,9},ASC(E188)&amp;1234567890))-1)</f>
        <v>H</v>
      </c>
      <c r="G188" s="55">
        <f t="shared" si="4"/>
        <v>2</v>
      </c>
      <c r="H188" s="55">
        <f>VLOOKUP(F188,Table!$A$2:$C$121,2,0)</f>
        <v>1</v>
      </c>
      <c r="I188" s="56">
        <f>VLOOKUP(F188,Table!$A$2:$C$121,3,0)</f>
        <v>1</v>
      </c>
      <c r="J188" s="59" t="s">
        <v>379</v>
      </c>
      <c r="K188" s="55" t="str">
        <f>LEFT(J188,MIN(FIND({0,1,2,3,4,5,6,7,8,9},ASC(J188)&amp;1234567890))-1)</f>
        <v>S</v>
      </c>
      <c r="L188" s="55">
        <f t="shared" si="5"/>
        <v>1</v>
      </c>
      <c r="M188" s="55">
        <f>VLOOKUP(K188,Table!$A$2:$C$121,2,0)</f>
        <v>16</v>
      </c>
      <c r="N188" s="56">
        <f>VLOOKUP(K188,Table!$A$2:$C$121,3,0)</f>
        <v>3</v>
      </c>
      <c r="O188" s="53" t="str">
        <f>VLOOKUP(A188,Table!$U$1:$V$230,2,0)</f>
        <v>Tetragonal</v>
      </c>
      <c r="P188" s="70"/>
      <c r="Q188" s="57"/>
    </row>
    <row r="189" spans="1:17">
      <c r="A189" s="58">
        <v>77</v>
      </c>
      <c r="B189" s="58">
        <v>27033</v>
      </c>
      <c r="C189" s="58" t="s">
        <v>3837</v>
      </c>
      <c r="D189" s="58" t="s">
        <v>2047</v>
      </c>
      <c r="E189" s="59" t="s">
        <v>446</v>
      </c>
      <c r="F189" s="55" t="str">
        <f>LEFT(E189,MIN(FIND({0,1,2,3,4,5,6,7,8,9},ASC(E189)&amp;1234567890))-1)</f>
        <v>D</v>
      </c>
      <c r="G189" s="55">
        <f t="shared" si="4"/>
        <v>2</v>
      </c>
      <c r="H189" s="55">
        <f>VLOOKUP(F189,Table!$A$2:$C$121,2,0)</f>
        <v>1</v>
      </c>
      <c r="I189" s="56">
        <f>VLOOKUP(F189,Table!$A$2:$C$121,3,0)</f>
        <v>1</v>
      </c>
      <c r="J189" s="59" t="s">
        <v>379</v>
      </c>
      <c r="K189" s="55" t="str">
        <f>LEFT(J189,MIN(FIND({0,1,2,3,4,5,6,7,8,9},ASC(J189)&amp;1234567890))-1)</f>
        <v>S</v>
      </c>
      <c r="L189" s="55">
        <f t="shared" si="5"/>
        <v>1</v>
      </c>
      <c r="M189" s="55">
        <f>VLOOKUP(K189,Table!$A$2:$C$121,2,0)</f>
        <v>16</v>
      </c>
      <c r="N189" s="56">
        <f>VLOOKUP(K189,Table!$A$2:$C$121,3,0)</f>
        <v>3</v>
      </c>
      <c r="O189" s="53" t="str">
        <f>VLOOKUP(A189,Table!$U$1:$V$230,2,0)</f>
        <v>Tetragonal</v>
      </c>
      <c r="P189" s="70"/>
      <c r="Q189" s="57"/>
    </row>
    <row r="190" spans="1:17">
      <c r="A190" s="58">
        <v>78</v>
      </c>
      <c r="B190" s="58">
        <v>62259</v>
      </c>
      <c r="C190" s="58" t="s">
        <v>3831</v>
      </c>
      <c r="D190" s="58" t="s">
        <v>3832</v>
      </c>
      <c r="E190" s="59" t="s">
        <v>11687</v>
      </c>
      <c r="F190" s="55" t="str">
        <f>LEFT(E190,MIN(FIND({0,1,2,3,4,5,6,7,8,9},ASC(E190)&amp;1234567890))-1)</f>
        <v>Cs</v>
      </c>
      <c r="G190" s="55">
        <f t="shared" si="4"/>
        <v>3</v>
      </c>
      <c r="H190" s="55">
        <f>VLOOKUP(F190,Table!$A$2:$C$121,2,0)</f>
        <v>1</v>
      </c>
      <c r="I190" s="56">
        <f>VLOOKUP(F190,Table!$A$2:$C$121,3,0)</f>
        <v>6</v>
      </c>
      <c r="J190" s="59" t="s">
        <v>11412</v>
      </c>
      <c r="K190" s="55" t="str">
        <f>LEFT(J190,MIN(FIND({0,1,2,3,4,5,6,7,8,9},ASC(J190)&amp;1234567890))-1)</f>
        <v>P</v>
      </c>
      <c r="L190" s="55">
        <f t="shared" si="5"/>
        <v>7</v>
      </c>
      <c r="M190" s="55">
        <f>VLOOKUP(K190,Table!$A$2:$C$121,2,0)</f>
        <v>15</v>
      </c>
      <c r="N190" s="56">
        <f>VLOOKUP(K190,Table!$A$2:$C$121,3,0)</f>
        <v>3</v>
      </c>
      <c r="O190" s="53" t="str">
        <f>VLOOKUP(A190,Table!$U$1:$V$230,2,0)</f>
        <v>Tetragonal</v>
      </c>
      <c r="P190" s="70" t="s">
        <v>15463</v>
      </c>
      <c r="Q190" s="57"/>
    </row>
    <row r="191" spans="1:17">
      <c r="A191" s="58">
        <v>78</v>
      </c>
      <c r="B191" s="58">
        <v>88519</v>
      </c>
      <c r="C191" s="58" t="s">
        <v>3831</v>
      </c>
      <c r="D191" s="58" t="s">
        <v>3833</v>
      </c>
      <c r="E191" s="59" t="s">
        <v>11651</v>
      </c>
      <c r="F191" s="55" t="str">
        <f>LEFT(E191,MIN(FIND({0,1,2,3,4,5,6,7,8,9},ASC(E191)&amp;1234567890))-1)</f>
        <v>B</v>
      </c>
      <c r="G191" s="55">
        <f t="shared" si="4"/>
        <v>5</v>
      </c>
      <c r="H191" s="55">
        <f>VLOOKUP(F191,Table!$A$2:$C$121,2,0)</f>
        <v>13</v>
      </c>
      <c r="I191" s="56">
        <f>VLOOKUP(F191,Table!$A$2:$C$121,3,0)</f>
        <v>2</v>
      </c>
      <c r="J191" s="59" t="s">
        <v>15024</v>
      </c>
      <c r="K191" s="55" t="str">
        <f>LEFT(J191,MIN(FIND({0,1,2,3,4,5,6,7,8,9},ASC(J191)&amp;1234567890))-1)</f>
        <v>H</v>
      </c>
      <c r="L191" s="55">
        <f t="shared" si="5"/>
        <v>9</v>
      </c>
      <c r="M191" s="55">
        <f>VLOOKUP(K191,Table!$A$2:$C$121,2,0)</f>
        <v>1</v>
      </c>
      <c r="N191" s="56">
        <f>VLOOKUP(K191,Table!$A$2:$C$121,3,0)</f>
        <v>1</v>
      </c>
      <c r="O191" s="53" t="str">
        <f>VLOOKUP(A191,Table!$U$1:$V$230,2,0)</f>
        <v>Tetragonal</v>
      </c>
      <c r="P191" s="70" t="s">
        <v>15463</v>
      </c>
      <c r="Q191" s="57"/>
    </row>
    <row r="192" spans="1:17">
      <c r="A192" s="58">
        <v>78</v>
      </c>
      <c r="B192" s="58">
        <v>406486</v>
      </c>
      <c r="C192" s="58" t="s">
        <v>3831</v>
      </c>
      <c r="D192" s="58" t="s">
        <v>3834</v>
      </c>
      <c r="E192" s="59" t="s">
        <v>11699</v>
      </c>
      <c r="F192" s="55" t="str">
        <f>LEFT(E192,MIN(FIND({0,1,2,3,4,5,6,7,8,9},ASC(E192)&amp;1234567890))-1)</f>
        <v>Cs</v>
      </c>
      <c r="G192" s="55">
        <f t="shared" si="4"/>
        <v>4</v>
      </c>
      <c r="H192" s="55">
        <f>VLOOKUP(F192,Table!$A$2:$C$121,2,0)</f>
        <v>1</v>
      </c>
      <c r="I192" s="56">
        <f>VLOOKUP(F192,Table!$A$2:$C$121,3,0)</f>
        <v>6</v>
      </c>
      <c r="J192" s="59" t="s">
        <v>11698</v>
      </c>
      <c r="K192" s="55" t="str">
        <f>LEFT(J192,MIN(FIND({0,1,2,3,4,5,6,7,8,9},ASC(J192)&amp;1234567890))-1)</f>
        <v>Ge</v>
      </c>
      <c r="L192" s="55">
        <f t="shared" si="5"/>
        <v>9</v>
      </c>
      <c r="M192" s="55">
        <f>VLOOKUP(K192,Table!$A$2:$C$121,2,0)</f>
        <v>14</v>
      </c>
      <c r="N192" s="56">
        <f>VLOOKUP(K192,Table!$A$2:$C$121,3,0)</f>
        <v>4</v>
      </c>
      <c r="O192" s="53" t="str">
        <f>VLOOKUP(A192,Table!$U$1:$V$230,2,0)</f>
        <v>Tetragonal</v>
      </c>
      <c r="P192" s="70" t="s">
        <v>15463</v>
      </c>
      <c r="Q192" s="57"/>
    </row>
    <row r="193" spans="1:17">
      <c r="A193" s="58">
        <v>78</v>
      </c>
      <c r="B193" s="58">
        <v>174242</v>
      </c>
      <c r="C193" s="58" t="s">
        <v>3831</v>
      </c>
      <c r="D193" s="58" t="s">
        <v>3835</v>
      </c>
      <c r="E193" s="59" t="s">
        <v>15025</v>
      </c>
      <c r="F193" s="55" t="str">
        <f>LEFT(E193,MIN(FIND({0,1,2,3,4,5,6,7,8,9},ASC(E193)&amp;1234567890))-1)</f>
        <v>Sc</v>
      </c>
      <c r="G193" s="55">
        <f t="shared" si="4"/>
        <v>0.96</v>
      </c>
      <c r="H193" s="55">
        <f>VLOOKUP(F193,Table!$A$2:$C$121,2,0)</f>
        <v>3</v>
      </c>
      <c r="I193" s="56">
        <f>VLOOKUP(F193,Table!$A$2:$C$121,3,0)</f>
        <v>4</v>
      </c>
      <c r="J193" s="59" t="s">
        <v>12221</v>
      </c>
      <c r="K193" s="55" t="str">
        <f>LEFT(J193,MIN(FIND({0,1,2,3,4,5,6,7,8,9},ASC(J193)&amp;1234567890))-1)</f>
        <v>B</v>
      </c>
      <c r="L193" s="55">
        <f t="shared" si="5"/>
        <v>15</v>
      </c>
      <c r="M193" s="55">
        <f>VLOOKUP(K193,Table!$A$2:$C$121,2,0)</f>
        <v>13</v>
      </c>
      <c r="N193" s="56">
        <f>VLOOKUP(K193,Table!$A$2:$C$121,3,0)</f>
        <v>2</v>
      </c>
      <c r="O193" s="53" t="str">
        <f>VLOOKUP(A193,Table!$U$1:$V$230,2,0)</f>
        <v>Tetragonal</v>
      </c>
      <c r="P193" s="70" t="s">
        <v>15463</v>
      </c>
      <c r="Q193" s="57"/>
    </row>
    <row r="194" spans="1:17">
      <c r="A194" s="58">
        <v>78</v>
      </c>
      <c r="B194" s="58">
        <v>422423</v>
      </c>
      <c r="C194" s="58" t="s">
        <v>3831</v>
      </c>
      <c r="D194" s="58" t="s">
        <v>3836</v>
      </c>
      <c r="E194" s="59" t="s">
        <v>11874</v>
      </c>
      <c r="F194" s="55" t="str">
        <f>LEFT(E194,MIN(FIND({0,1,2,3,4,5,6,7,8,9},ASC(E194)&amp;1234567890))-1)</f>
        <v>Sc</v>
      </c>
      <c r="G194" s="55">
        <f t="shared" si="4"/>
        <v>1</v>
      </c>
      <c r="H194" s="55">
        <f>VLOOKUP(F194,Table!$A$2:$C$121,2,0)</f>
        <v>3</v>
      </c>
      <c r="I194" s="56">
        <f>VLOOKUP(F194,Table!$A$2:$C$121,3,0)</f>
        <v>4</v>
      </c>
      <c r="J194" s="59" t="s">
        <v>12221</v>
      </c>
      <c r="K194" s="55" t="str">
        <f>LEFT(J194,MIN(FIND({0,1,2,3,4,5,6,7,8,9},ASC(J194)&amp;1234567890))-1)</f>
        <v>B</v>
      </c>
      <c r="L194" s="55">
        <f t="shared" si="5"/>
        <v>15</v>
      </c>
      <c r="M194" s="55">
        <f>VLOOKUP(K194,Table!$A$2:$C$121,2,0)</f>
        <v>13</v>
      </c>
      <c r="N194" s="56">
        <f>VLOOKUP(K194,Table!$A$2:$C$121,3,0)</f>
        <v>2</v>
      </c>
      <c r="O194" s="53" t="str">
        <f>VLOOKUP(A194,Table!$U$1:$V$230,2,0)</f>
        <v>Tetragonal</v>
      </c>
      <c r="P194" s="70" t="s">
        <v>15463</v>
      </c>
      <c r="Q194" s="57"/>
    </row>
    <row r="195" spans="1:17">
      <c r="A195" s="58">
        <v>79</v>
      </c>
      <c r="B195" s="58">
        <v>24623</v>
      </c>
      <c r="C195" s="58" t="s">
        <v>3838</v>
      </c>
      <c r="D195" s="58" t="s">
        <v>3839</v>
      </c>
      <c r="E195" s="59" t="s">
        <v>11363</v>
      </c>
      <c r="F195" s="55" t="str">
        <f>LEFT(E195,MIN(FIND({0,1,2,3,4,5,6,7,8,9},ASC(E195)&amp;1234567890))-1)</f>
        <v>Th</v>
      </c>
      <c r="G195" s="55">
        <f t="shared" si="4"/>
        <v>1</v>
      </c>
      <c r="H195" s="55">
        <f>VLOOKUP(F195,Table!$A$2:$C$121,2,0)</f>
        <v>3</v>
      </c>
      <c r="I195" s="56">
        <f>VLOOKUP(F195,Table!$A$2:$C$121,3,0)</f>
        <v>7</v>
      </c>
      <c r="J195" s="59" t="s">
        <v>11764</v>
      </c>
      <c r="K195" s="55" t="str">
        <f>LEFT(J195,MIN(FIND({0,1,2,3,4,5,6,7,8,9},ASC(J195)&amp;1234567890))-1)</f>
        <v>H</v>
      </c>
      <c r="L195" s="55">
        <f t="shared" si="5"/>
        <v>2</v>
      </c>
      <c r="M195" s="55">
        <f>VLOOKUP(K195,Table!$A$2:$C$121,2,0)</f>
        <v>1</v>
      </c>
      <c r="N195" s="56">
        <f>VLOOKUP(K195,Table!$A$2:$C$121,3,0)</f>
        <v>1</v>
      </c>
      <c r="O195" s="53" t="str">
        <f>VLOOKUP(A195,Table!$U$1:$V$230,2,0)</f>
        <v>Tetragonal</v>
      </c>
      <c r="P195" s="70"/>
      <c r="Q195" s="57"/>
    </row>
    <row r="196" spans="1:17">
      <c r="A196" s="58">
        <v>79</v>
      </c>
      <c r="B196" s="58">
        <v>24624</v>
      </c>
      <c r="C196" s="58" t="s">
        <v>3838</v>
      </c>
      <c r="D196" s="58" t="s">
        <v>3840</v>
      </c>
      <c r="E196" s="59" t="s">
        <v>377</v>
      </c>
      <c r="F196" s="55" t="str">
        <f>LEFT(E196,MIN(FIND({0,1,2,3,4,5,6,7,8,9},ASC(E196)&amp;1234567890))-1)</f>
        <v>Zr</v>
      </c>
      <c r="G196" s="55">
        <f t="shared" si="4"/>
        <v>1</v>
      </c>
      <c r="H196" s="55">
        <f>VLOOKUP(F196,Table!$A$2:$C$121,2,0)</f>
        <v>4</v>
      </c>
      <c r="I196" s="56">
        <f>VLOOKUP(F196,Table!$A$2:$C$121,3,0)</f>
        <v>5</v>
      </c>
      <c r="J196" s="59" t="s">
        <v>11764</v>
      </c>
      <c r="K196" s="55" t="str">
        <f>LEFT(J196,MIN(FIND({0,1,2,3,4,5,6,7,8,9},ASC(J196)&amp;1234567890))-1)</f>
        <v>H</v>
      </c>
      <c r="L196" s="55">
        <f t="shared" si="5"/>
        <v>2</v>
      </c>
      <c r="M196" s="55">
        <f>VLOOKUP(K196,Table!$A$2:$C$121,2,0)</f>
        <v>1</v>
      </c>
      <c r="N196" s="56">
        <f>VLOOKUP(K196,Table!$A$2:$C$121,3,0)</f>
        <v>1</v>
      </c>
      <c r="O196" s="53" t="str">
        <f>VLOOKUP(A196,Table!$U$1:$V$230,2,0)</f>
        <v>Tetragonal</v>
      </c>
      <c r="P196" s="70"/>
      <c r="Q196" s="57"/>
    </row>
    <row r="197" spans="1:17">
      <c r="A197" s="58">
        <v>79</v>
      </c>
      <c r="B197" s="58">
        <v>43538</v>
      </c>
      <c r="C197" s="58" t="s">
        <v>3838</v>
      </c>
      <c r="D197" s="58" t="s">
        <v>1653</v>
      </c>
      <c r="E197" s="59" t="s">
        <v>583</v>
      </c>
      <c r="F197" s="55" t="str">
        <f>LEFT(E197,MIN(FIND({0,1,2,3,4,5,6,7,8,9},ASC(E197)&amp;1234567890))-1)</f>
        <v>Ta</v>
      </c>
      <c r="G197" s="55">
        <f t="shared" si="4"/>
        <v>2</v>
      </c>
      <c r="H197" s="55">
        <f>VLOOKUP(F197,Table!$A$2:$C$121,2,0)</f>
        <v>5</v>
      </c>
      <c r="I197" s="56">
        <f>VLOOKUP(F197,Table!$A$2:$C$121,3,0)</f>
        <v>6</v>
      </c>
      <c r="J197" s="59" t="s">
        <v>11413</v>
      </c>
      <c r="K197" s="55" t="str">
        <f>LEFT(J197,MIN(FIND({0,1,2,3,4,5,6,7,8,9},ASC(J197)&amp;1234567890))-1)</f>
        <v>D</v>
      </c>
      <c r="L197" s="55">
        <f t="shared" si="5"/>
        <v>1</v>
      </c>
      <c r="M197" s="55">
        <f>VLOOKUP(K197,Table!$A$2:$C$121,2,0)</f>
        <v>1</v>
      </c>
      <c r="N197" s="56">
        <f>VLOOKUP(K197,Table!$A$2:$C$121,3,0)</f>
        <v>1</v>
      </c>
      <c r="O197" s="53" t="str">
        <f>VLOOKUP(A197,Table!$U$1:$V$230,2,0)</f>
        <v>Tetragonal</v>
      </c>
      <c r="P197" s="70"/>
      <c r="Q197" s="57"/>
    </row>
    <row r="198" spans="1:17">
      <c r="A198" s="58">
        <v>79</v>
      </c>
      <c r="B198" s="58">
        <v>52874</v>
      </c>
      <c r="C198" s="58" t="s">
        <v>3838</v>
      </c>
      <c r="D198" s="58" t="s">
        <v>3841</v>
      </c>
      <c r="E198" s="59" t="s">
        <v>11331</v>
      </c>
      <c r="F198" s="55" t="str">
        <f>LEFT(E198,MIN(FIND({0,1,2,3,4,5,6,7,8,9},ASC(E198)&amp;1234567890))-1)</f>
        <v>Ce</v>
      </c>
      <c r="G198" s="55">
        <f t="shared" si="4"/>
        <v>1</v>
      </c>
      <c r="H198" s="55">
        <f>VLOOKUP(F198,Table!$A$2:$C$121,2,0)</f>
        <v>3</v>
      </c>
      <c r="I198" s="56">
        <f>VLOOKUP(F198,Table!$A$2:$C$121,3,0)</f>
        <v>6</v>
      </c>
      <c r="J198" s="59" t="s">
        <v>15026</v>
      </c>
      <c r="K198" s="55" t="str">
        <f>LEFT(J198,MIN(FIND({0,1,2,3,4,5,6,7,8,9},ASC(J198)&amp;1234567890))-1)</f>
        <v>D</v>
      </c>
      <c r="L198" s="55">
        <f t="shared" si="5"/>
        <v>2.0299999999999998</v>
      </c>
      <c r="M198" s="55">
        <f>VLOOKUP(K198,Table!$A$2:$C$121,2,0)</f>
        <v>1</v>
      </c>
      <c r="N198" s="56">
        <f>VLOOKUP(K198,Table!$A$2:$C$121,3,0)</f>
        <v>1</v>
      </c>
      <c r="O198" s="53" t="str">
        <f>VLOOKUP(A198,Table!$U$1:$V$230,2,0)</f>
        <v>Tetragonal</v>
      </c>
      <c r="P198" s="70"/>
      <c r="Q198" s="57"/>
    </row>
    <row r="199" spans="1:17">
      <c r="A199" s="58">
        <v>79</v>
      </c>
      <c r="B199" s="58">
        <v>52875</v>
      </c>
      <c r="C199" s="58" t="s">
        <v>3838</v>
      </c>
      <c r="D199" s="58" t="s">
        <v>3842</v>
      </c>
      <c r="E199" s="59" t="s">
        <v>11331</v>
      </c>
      <c r="F199" s="55" t="str">
        <f>LEFT(E199,MIN(FIND({0,1,2,3,4,5,6,7,8,9},ASC(E199)&amp;1234567890))-1)</f>
        <v>Ce</v>
      </c>
      <c r="G199" s="55">
        <f t="shared" ref="G199:G310" si="6">IF(SUBSTITUTE(E199,F199,"")="",1,SUBSTITUTE(E199,F199,""))*1</f>
        <v>1</v>
      </c>
      <c r="H199" s="55">
        <f>VLOOKUP(F199,Table!$A$2:$C$121,2,0)</f>
        <v>3</v>
      </c>
      <c r="I199" s="56">
        <f>VLOOKUP(F199,Table!$A$2:$C$121,3,0)</f>
        <v>6</v>
      </c>
      <c r="J199" s="59" t="s">
        <v>15027</v>
      </c>
      <c r="K199" s="55" t="str">
        <f>LEFT(J199,MIN(FIND({0,1,2,3,4,5,6,7,8,9},ASC(J199)&amp;1234567890))-1)</f>
        <v>D</v>
      </c>
      <c r="L199" s="55">
        <f t="shared" ref="L199:L310" si="7">IF(SUBSTITUTE(J199,K199,"")="",1,SUBSTITUTE(J199,K199,""))*1</f>
        <v>2.04</v>
      </c>
      <c r="M199" s="55">
        <f>VLOOKUP(K199,Table!$A$2:$C$121,2,0)</f>
        <v>1</v>
      </c>
      <c r="N199" s="56">
        <f>VLOOKUP(K199,Table!$A$2:$C$121,3,0)</f>
        <v>1</v>
      </c>
      <c r="O199" s="53" t="str">
        <f>VLOOKUP(A199,Table!$U$1:$V$230,2,0)</f>
        <v>Tetragonal</v>
      </c>
      <c r="P199" s="70"/>
      <c r="Q199" s="57"/>
    </row>
    <row r="200" spans="1:17">
      <c r="A200" s="58">
        <v>80</v>
      </c>
      <c r="B200" s="58">
        <v>27040</v>
      </c>
      <c r="C200" s="58" t="s">
        <v>3843</v>
      </c>
      <c r="D200" s="58" t="s">
        <v>3844</v>
      </c>
      <c r="E200" s="59" t="s">
        <v>335</v>
      </c>
      <c r="F200" s="55" t="str">
        <f>LEFT(E200,MIN(FIND({0,1,2,3,4,5,6,7,8,9},ASC(E200)&amp;1234567890))-1)</f>
        <v>Nb</v>
      </c>
      <c r="G200" s="55">
        <f t="shared" si="6"/>
        <v>1</v>
      </c>
      <c r="H200" s="55">
        <f>VLOOKUP(F200,Table!$A$2:$C$121,2,0)</f>
        <v>5</v>
      </c>
      <c r="I200" s="56">
        <f>VLOOKUP(F200,Table!$A$2:$C$121,3,0)</f>
        <v>5</v>
      </c>
      <c r="J200" s="59" t="s">
        <v>540</v>
      </c>
      <c r="K200" s="55" t="str">
        <f>LEFT(J200,MIN(FIND({0,1,2,3,4,5,6,7,8,9},ASC(J200)&amp;1234567890))-1)</f>
        <v>As</v>
      </c>
      <c r="L200" s="55">
        <f t="shared" si="7"/>
        <v>1</v>
      </c>
      <c r="M200" s="55">
        <f>VLOOKUP(K200,Table!$A$2:$C$121,2,0)</f>
        <v>15</v>
      </c>
      <c r="N200" s="56">
        <f>VLOOKUP(K200,Table!$A$2:$C$121,3,0)</f>
        <v>4</v>
      </c>
      <c r="O200" s="53" t="str">
        <f>VLOOKUP(A200,Table!$U$1:$V$230,2,0)</f>
        <v>Tetragonal</v>
      </c>
      <c r="P200" s="70"/>
      <c r="Q200" s="57"/>
    </row>
    <row r="201" spans="1:17">
      <c r="A201" s="58">
        <v>80</v>
      </c>
      <c r="B201" s="58">
        <v>35181</v>
      </c>
      <c r="C201" s="58" t="s">
        <v>3843</v>
      </c>
      <c r="D201" s="58" t="s">
        <v>3845</v>
      </c>
      <c r="E201" s="59" t="s">
        <v>335</v>
      </c>
      <c r="F201" s="55" t="str">
        <f>LEFT(E201,MIN(FIND({0,1,2,3,4,5,6,7,8,9},ASC(E201)&amp;1234567890))-1)</f>
        <v>Nb</v>
      </c>
      <c r="G201" s="55">
        <f t="shared" si="6"/>
        <v>1</v>
      </c>
      <c r="H201" s="55">
        <f>VLOOKUP(F201,Table!$A$2:$C$121,2,0)</f>
        <v>5</v>
      </c>
      <c r="I201" s="56">
        <f>VLOOKUP(F201,Table!$A$2:$C$121,3,0)</f>
        <v>5</v>
      </c>
      <c r="J201" s="59" t="s">
        <v>32</v>
      </c>
      <c r="K201" s="55" t="str">
        <f>LEFT(J201,MIN(FIND({0,1,2,3,4,5,6,7,8,9},ASC(J201)&amp;1234567890))-1)</f>
        <v>O</v>
      </c>
      <c r="L201" s="55">
        <f t="shared" si="7"/>
        <v>2</v>
      </c>
      <c r="M201" s="55">
        <f>VLOOKUP(K201,Table!$A$2:$C$121,2,0)</f>
        <v>16</v>
      </c>
      <c r="N201" s="56">
        <f>VLOOKUP(K201,Table!$A$2:$C$121,3,0)</f>
        <v>2</v>
      </c>
      <c r="O201" s="53" t="str">
        <f>VLOOKUP(A201,Table!$U$1:$V$230,2,0)</f>
        <v>Tetragonal</v>
      </c>
      <c r="P201" s="70"/>
      <c r="Q201" s="57"/>
    </row>
    <row r="202" spans="1:17">
      <c r="A202" s="58">
        <v>80</v>
      </c>
      <c r="B202" s="58">
        <v>106392</v>
      </c>
      <c r="C202" s="58" t="s">
        <v>3843</v>
      </c>
      <c r="D202" s="58" t="s">
        <v>3846</v>
      </c>
      <c r="E202" s="59" t="s">
        <v>11353</v>
      </c>
      <c r="F202" s="55" t="str">
        <f>LEFT(E202,MIN(FIND({0,1,2,3,4,5,6,7,8,9},ASC(E202)&amp;1234567890))-1)</f>
        <v>Ce</v>
      </c>
      <c r="G202" s="55">
        <f t="shared" si="6"/>
        <v>3</v>
      </c>
      <c r="H202" s="55">
        <f>VLOOKUP(F202,Table!$A$2:$C$121,2,0)</f>
        <v>3</v>
      </c>
      <c r="I202" s="56">
        <f>VLOOKUP(F202,Table!$A$2:$C$121,3,0)</f>
        <v>6</v>
      </c>
      <c r="J202" s="59" t="s">
        <v>15028</v>
      </c>
      <c r="K202" s="55" t="str">
        <f>LEFT(J202,MIN(FIND({0,1,2,3,4,5,6,7,8,9},ASC(J202)&amp;1234567890))-1)</f>
        <v>Ge</v>
      </c>
      <c r="L202" s="55">
        <f t="shared" si="7"/>
        <v>4.7</v>
      </c>
      <c r="M202" s="55">
        <f>VLOOKUP(K202,Table!$A$2:$C$121,2,0)</f>
        <v>14</v>
      </c>
      <c r="N202" s="56">
        <f>VLOOKUP(K202,Table!$A$2:$C$121,3,0)</f>
        <v>4</v>
      </c>
      <c r="O202" s="53" t="str">
        <f>VLOOKUP(A202,Table!$U$1:$V$230,2,0)</f>
        <v>Tetragonal</v>
      </c>
      <c r="P202" s="70"/>
      <c r="Q202" s="57"/>
    </row>
    <row r="203" spans="1:17">
      <c r="A203" s="12">
        <v>91</v>
      </c>
      <c r="B203" s="12">
        <v>153253</v>
      </c>
      <c r="C203" s="12" t="s">
        <v>4014</v>
      </c>
      <c r="D203" s="12" t="s">
        <v>1555</v>
      </c>
      <c r="E203" s="17" t="s">
        <v>11786</v>
      </c>
      <c r="F203" s="19" t="str">
        <f>LEFT(E203,MIN(FIND({0,1,2,3,4,5,6,7,8,9},ASC(E203)&amp;1234567890))-1)</f>
        <v>Si</v>
      </c>
      <c r="G203" s="23">
        <f t="shared" si="6"/>
        <v>64</v>
      </c>
      <c r="H203" s="19">
        <f>VLOOKUP(F203,Table!$A$2:$C$121,2,0)</f>
        <v>14</v>
      </c>
      <c r="I203" s="18">
        <f>VLOOKUP(F203,Table!$A$2:$C$121,3,0)</f>
        <v>3</v>
      </c>
      <c r="J203" s="17" t="s">
        <v>11787</v>
      </c>
      <c r="K203" s="19" t="str">
        <f>LEFT(J203,MIN(FIND({0,1,2,3,4,5,6,7,8,9},ASC(J203)&amp;1234567890))-1)</f>
        <v>O</v>
      </c>
      <c r="L203" s="24">
        <f t="shared" si="7"/>
        <v>128</v>
      </c>
      <c r="M203" s="19">
        <f>VLOOKUP(K203,Table!$A$2:$C$121,2,0)</f>
        <v>16</v>
      </c>
      <c r="N203" s="18">
        <f>VLOOKUP(K203,Table!$A$2:$C$121,3,0)</f>
        <v>2</v>
      </c>
      <c r="O203" s="12" t="str">
        <f>VLOOKUP(A203,Table!$U$1:$V$230,2,0)</f>
        <v>Tetragonal</v>
      </c>
      <c r="P203" s="70"/>
    </row>
    <row r="204" spans="1:17">
      <c r="A204" s="12">
        <v>92</v>
      </c>
      <c r="B204" s="12">
        <v>165</v>
      </c>
      <c r="C204" s="12" t="s">
        <v>4015</v>
      </c>
      <c r="D204" s="12" t="s">
        <v>4016</v>
      </c>
      <c r="E204" s="17" t="s">
        <v>11373</v>
      </c>
      <c r="F204" s="19" t="str">
        <f>LEFT(E204,MIN(FIND({0,1,2,3,4,5,6,7,8,9},ASC(E204)&amp;1234567890))-1)</f>
        <v>Mn</v>
      </c>
      <c r="G204" s="23">
        <f t="shared" si="6"/>
        <v>5</v>
      </c>
      <c r="H204" s="19">
        <f>VLOOKUP(F204,Table!$A$2:$C$121,2,0)</f>
        <v>7</v>
      </c>
      <c r="I204" s="18">
        <f>VLOOKUP(F204,Table!$A$2:$C$121,3,0)</f>
        <v>4</v>
      </c>
      <c r="J204" s="17" t="s">
        <v>11546</v>
      </c>
      <c r="K204" s="19" t="str">
        <f>LEFT(J204,MIN(FIND({0,1,2,3,4,5,6,7,8,9},ASC(J204)&amp;1234567890))-1)</f>
        <v>Si</v>
      </c>
      <c r="L204" s="24">
        <f t="shared" si="7"/>
        <v>2</v>
      </c>
      <c r="M204" s="19">
        <f>VLOOKUP(K204,Table!$A$2:$C$121,2,0)</f>
        <v>14</v>
      </c>
      <c r="N204" s="18">
        <f>VLOOKUP(K204,Table!$A$2:$C$121,3,0)</f>
        <v>3</v>
      </c>
      <c r="O204" s="12" t="str">
        <f>VLOOKUP(A204,Table!$U$1:$V$230,2,0)</f>
        <v>Tetragonal</v>
      </c>
      <c r="P204" s="70"/>
    </row>
    <row r="205" spans="1:17">
      <c r="A205" s="12">
        <v>92</v>
      </c>
      <c r="B205" s="12">
        <v>1079</v>
      </c>
      <c r="C205" s="12" t="s">
        <v>4015</v>
      </c>
      <c r="D205" s="12" t="s">
        <v>4017</v>
      </c>
      <c r="E205" s="17" t="s">
        <v>69</v>
      </c>
      <c r="F205" s="19" t="str">
        <f>LEFT(E205,MIN(FIND({0,1,2,3,4,5,6,7,8,9},ASC(E205)&amp;1234567890))-1)</f>
        <v>Mg</v>
      </c>
      <c r="G205" s="23">
        <f t="shared" si="6"/>
        <v>1</v>
      </c>
      <c r="H205" s="19">
        <f>VLOOKUP(F205,Table!$A$2:$C$121,2,0)</f>
        <v>2</v>
      </c>
      <c r="I205" s="18">
        <f>VLOOKUP(F205,Table!$A$2:$C$121,3,0)</f>
        <v>3</v>
      </c>
      <c r="J205" s="17" t="s">
        <v>11312</v>
      </c>
      <c r="K205" s="19" t="str">
        <f>LEFT(J205,MIN(FIND({0,1,2,3,4,5,6,7,8,9},ASC(J205)&amp;1234567890))-1)</f>
        <v>As</v>
      </c>
      <c r="L205" s="24">
        <f t="shared" si="7"/>
        <v>4</v>
      </c>
      <c r="M205" s="19">
        <f>VLOOKUP(K205,Table!$A$2:$C$121,2,0)</f>
        <v>15</v>
      </c>
      <c r="N205" s="18">
        <f>VLOOKUP(K205,Table!$A$2:$C$121,3,0)</f>
        <v>4</v>
      </c>
      <c r="O205" s="12" t="str">
        <f>VLOOKUP(A205,Table!$U$1:$V$230,2,0)</f>
        <v>Tetragonal</v>
      </c>
      <c r="P205" s="70"/>
    </row>
    <row r="206" spans="1:17">
      <c r="A206" s="12">
        <v>92</v>
      </c>
      <c r="B206" s="12">
        <v>1287</v>
      </c>
      <c r="C206" s="12" t="s">
        <v>4015</v>
      </c>
      <c r="D206" s="12" t="s">
        <v>4018</v>
      </c>
      <c r="E206" s="17" t="s">
        <v>11386</v>
      </c>
      <c r="F206" s="19" t="str">
        <f>LEFT(E206,MIN(FIND({0,1,2,3,4,5,6,7,8,9},ASC(E206)&amp;1234567890))-1)</f>
        <v>Ni</v>
      </c>
      <c r="G206" s="23">
        <f t="shared" si="6"/>
        <v>2</v>
      </c>
      <c r="H206" s="19">
        <f>VLOOKUP(F206,Table!$A$2:$C$121,2,0)</f>
        <v>10</v>
      </c>
      <c r="I206" s="18">
        <f>VLOOKUP(F206,Table!$A$2:$C$121,3,0)</f>
        <v>4</v>
      </c>
      <c r="J206" s="17" t="s">
        <v>77</v>
      </c>
      <c r="K206" s="19" t="str">
        <f>LEFT(J206,MIN(FIND({0,1,2,3,4,5,6,7,8,9},ASC(J206)&amp;1234567890))-1)</f>
        <v>Y</v>
      </c>
      <c r="L206" s="24">
        <f t="shared" si="7"/>
        <v>3</v>
      </c>
      <c r="M206" s="19">
        <f>VLOOKUP(K206,Table!$A$2:$C$121,2,0)</f>
        <v>3</v>
      </c>
      <c r="N206" s="18">
        <f>VLOOKUP(K206,Table!$A$2:$C$121,3,0)</f>
        <v>5</v>
      </c>
      <c r="O206" s="12" t="str">
        <f>VLOOKUP(A206,Table!$U$1:$V$230,2,0)</f>
        <v>Tetragonal</v>
      </c>
      <c r="P206" s="70"/>
    </row>
    <row r="207" spans="1:17">
      <c r="A207" s="12">
        <v>92</v>
      </c>
      <c r="B207" s="12">
        <v>10015</v>
      </c>
      <c r="C207" s="12" t="s">
        <v>4015</v>
      </c>
      <c r="D207" s="12" t="s">
        <v>1594</v>
      </c>
      <c r="E207" s="17" t="s">
        <v>453</v>
      </c>
      <c r="F207" s="19" t="str">
        <f>LEFT(E207,MIN(FIND({0,1,2,3,4,5,6,7,8,9},ASC(E207)&amp;1234567890))-1)</f>
        <v>As</v>
      </c>
      <c r="G207" s="23">
        <f t="shared" si="6"/>
        <v>2</v>
      </c>
      <c r="H207" s="19">
        <f>VLOOKUP(F207,Table!$A$2:$C$121,2,0)</f>
        <v>15</v>
      </c>
      <c r="I207" s="18">
        <f>VLOOKUP(F207,Table!$A$2:$C$121,3,0)</f>
        <v>4</v>
      </c>
      <c r="J207" s="17" t="s">
        <v>500</v>
      </c>
      <c r="K207" s="19" t="str">
        <f>LEFT(J207,MIN(FIND({0,1,2,3,4,5,6,7,8,9},ASC(J207)&amp;1234567890))-1)</f>
        <v>O</v>
      </c>
      <c r="L207" s="24">
        <f t="shared" si="7"/>
        <v>5</v>
      </c>
      <c r="M207" s="19">
        <f>VLOOKUP(K207,Table!$A$2:$C$121,2,0)</f>
        <v>16</v>
      </c>
      <c r="N207" s="18">
        <f>VLOOKUP(K207,Table!$A$2:$C$121,3,0)</f>
        <v>2</v>
      </c>
      <c r="O207" s="12" t="str">
        <f>VLOOKUP(A207,Table!$U$1:$V$230,2,0)</f>
        <v>Tetragonal</v>
      </c>
      <c r="P207" s="70"/>
    </row>
    <row r="208" spans="1:17">
      <c r="A208" s="12">
        <v>92</v>
      </c>
      <c r="B208" s="12">
        <v>14195</v>
      </c>
      <c r="C208" s="12" t="s">
        <v>4015</v>
      </c>
      <c r="D208" s="12" t="s">
        <v>1437</v>
      </c>
      <c r="E208" s="17" t="s">
        <v>11291</v>
      </c>
      <c r="F208" s="19" t="str">
        <f>LEFT(E208,MIN(FIND({0,1,2,3,4,5,6,7,8,9},ASC(E208)&amp;1234567890))-1)</f>
        <v>Sn</v>
      </c>
      <c r="G208" s="23">
        <f t="shared" si="6"/>
        <v>1</v>
      </c>
      <c r="H208" s="19">
        <f>VLOOKUP(F208,Table!$A$2:$C$121,2,0)</f>
        <v>14</v>
      </c>
      <c r="I208" s="18">
        <f>VLOOKUP(F208,Table!$A$2:$C$121,3,0)</f>
        <v>5</v>
      </c>
      <c r="J208" s="17" t="s">
        <v>11632</v>
      </c>
      <c r="K208" s="19" t="str">
        <f>LEFT(J208,MIN(FIND({0,1,2,3,4,5,6,7,8,9},ASC(J208)&amp;1234567890))-1)</f>
        <v>F</v>
      </c>
      <c r="L208" s="24">
        <f t="shared" si="7"/>
        <v>2</v>
      </c>
      <c r="M208" s="19">
        <f>VLOOKUP(K208,Table!$A$2:$C$121,2,0)</f>
        <v>17</v>
      </c>
      <c r="N208" s="18">
        <f>VLOOKUP(K208,Table!$A$2:$C$121,3,0)</f>
        <v>2</v>
      </c>
      <c r="O208" s="12" t="str">
        <f>VLOOKUP(A208,Table!$U$1:$V$230,2,0)</f>
        <v>Tetragonal</v>
      </c>
      <c r="P208" s="70"/>
    </row>
    <row r="209" spans="1:16">
      <c r="A209" s="12">
        <v>92</v>
      </c>
      <c r="B209" s="12">
        <v>9327</v>
      </c>
      <c r="C209" s="12" t="s">
        <v>4015</v>
      </c>
      <c r="D209" s="12" t="s">
        <v>3</v>
      </c>
      <c r="E209" s="17" t="s">
        <v>31</v>
      </c>
      <c r="F209" s="19" t="str">
        <f>LEFT(E209,MIN(FIND({0,1,2,3,4,5,6,7,8,9},ASC(E209)&amp;1234567890))-1)</f>
        <v>Si</v>
      </c>
      <c r="G209" s="23">
        <f t="shared" si="6"/>
        <v>1</v>
      </c>
      <c r="H209" s="19">
        <f>VLOOKUP(F209,Table!$A$2:$C$121,2,0)</f>
        <v>14</v>
      </c>
      <c r="I209" s="18">
        <f>VLOOKUP(F209,Table!$A$2:$C$121,3,0)</f>
        <v>3</v>
      </c>
      <c r="J209" s="17" t="s">
        <v>32</v>
      </c>
      <c r="K209" s="19" t="str">
        <f>LEFT(J209,MIN(FIND({0,1,2,3,4,5,6,7,8,9},ASC(J209)&amp;1234567890))-1)</f>
        <v>O</v>
      </c>
      <c r="L209" s="24">
        <f t="shared" si="7"/>
        <v>2</v>
      </c>
      <c r="M209" s="19">
        <f>VLOOKUP(K209,Table!$A$2:$C$121,2,0)</f>
        <v>16</v>
      </c>
      <c r="N209" s="18">
        <f>VLOOKUP(K209,Table!$A$2:$C$121,3,0)</f>
        <v>2</v>
      </c>
      <c r="O209" s="12" t="str">
        <f>VLOOKUP(A209,Table!$U$1:$V$230,2,0)</f>
        <v>Tetragonal</v>
      </c>
      <c r="P209" s="70"/>
    </row>
    <row r="210" spans="1:16">
      <c r="A210" s="12">
        <v>92</v>
      </c>
      <c r="B210" s="12">
        <v>16817</v>
      </c>
      <c r="C210" s="12" t="s">
        <v>4015</v>
      </c>
      <c r="D210" s="12" t="s">
        <v>1461</v>
      </c>
      <c r="E210" s="17" t="s">
        <v>11764</v>
      </c>
      <c r="F210" s="19" t="str">
        <f>LEFT(E210,MIN(FIND({0,1,2,3,4,5,6,7,8,9},ASC(E210)&amp;1234567890))-1)</f>
        <v>H</v>
      </c>
      <c r="G210" s="23">
        <f t="shared" si="6"/>
        <v>2</v>
      </c>
      <c r="H210" s="19">
        <f>VLOOKUP(F210,Table!$A$2:$C$121,2,0)</f>
        <v>1</v>
      </c>
      <c r="I210" s="18">
        <f>VLOOKUP(F210,Table!$A$2:$C$121,3,0)</f>
        <v>1</v>
      </c>
      <c r="J210" s="17" t="s">
        <v>371</v>
      </c>
      <c r="K210" s="19" t="str">
        <f>LEFT(J210,MIN(FIND({0,1,2,3,4,5,6,7,8,9},ASC(J210)&amp;1234567890))-1)</f>
        <v>O</v>
      </c>
      <c r="L210" s="24">
        <f t="shared" si="7"/>
        <v>1</v>
      </c>
      <c r="M210" s="19">
        <f>VLOOKUP(K210,Table!$A$2:$C$121,2,0)</f>
        <v>16</v>
      </c>
      <c r="N210" s="18">
        <f>VLOOKUP(K210,Table!$A$2:$C$121,3,0)</f>
        <v>2</v>
      </c>
      <c r="O210" s="12" t="str">
        <f>VLOOKUP(A210,Table!$U$1:$V$230,2,0)</f>
        <v>Tetragonal</v>
      </c>
      <c r="P210" s="70"/>
    </row>
    <row r="211" spans="1:16">
      <c r="A211" s="12">
        <v>92</v>
      </c>
      <c r="B211" s="12">
        <v>20357</v>
      </c>
      <c r="C211" s="12" t="s">
        <v>4015</v>
      </c>
      <c r="D211" s="12" t="s">
        <v>4019</v>
      </c>
      <c r="E211" s="17" t="s">
        <v>11553</v>
      </c>
      <c r="F211" s="19" t="str">
        <f>LEFT(E211,MIN(FIND({0,1,2,3,4,5,6,7,8,9},ASC(E211)&amp;1234567890))-1)</f>
        <v>Zr</v>
      </c>
      <c r="G211" s="23">
        <f t="shared" si="6"/>
        <v>5</v>
      </c>
      <c r="H211" s="19">
        <f>VLOOKUP(F211,Table!$A$2:$C$121,2,0)</f>
        <v>4</v>
      </c>
      <c r="I211" s="18">
        <f>VLOOKUP(F211,Table!$A$2:$C$121,3,0)</f>
        <v>5</v>
      </c>
      <c r="J211" s="17" t="s">
        <v>11725</v>
      </c>
      <c r="K211" s="19" t="str">
        <f>LEFT(J211,MIN(FIND({0,1,2,3,4,5,6,7,8,9},ASC(J211)&amp;1234567890))-1)</f>
        <v>Si</v>
      </c>
      <c r="L211" s="24">
        <f t="shared" si="7"/>
        <v>4</v>
      </c>
      <c r="M211" s="19">
        <f>VLOOKUP(K211,Table!$A$2:$C$121,2,0)</f>
        <v>14</v>
      </c>
      <c r="N211" s="18">
        <f>VLOOKUP(K211,Table!$A$2:$C$121,3,0)</f>
        <v>3</v>
      </c>
      <c r="O211" s="12" t="str">
        <f>VLOOKUP(A211,Table!$U$1:$V$230,2,0)</f>
        <v>Tetragonal</v>
      </c>
      <c r="P211" s="70"/>
    </row>
    <row r="212" spans="1:16">
      <c r="A212" s="12">
        <v>92</v>
      </c>
      <c r="B212" s="12">
        <v>23783</v>
      </c>
      <c r="C212" s="12" t="s">
        <v>4015</v>
      </c>
      <c r="D212" s="12" t="s">
        <v>1312</v>
      </c>
      <c r="E212" s="17" t="s">
        <v>544</v>
      </c>
      <c r="F212" s="19" t="str">
        <f>LEFT(E212,MIN(FIND({0,1,2,3,4,5,6,7,8,9},ASC(E212)&amp;1234567890))-1)</f>
        <v>Ge</v>
      </c>
      <c r="G212" s="23">
        <f t="shared" si="6"/>
        <v>1</v>
      </c>
      <c r="H212" s="19">
        <f>VLOOKUP(F212,Table!$A$2:$C$121,2,0)</f>
        <v>14</v>
      </c>
      <c r="I212" s="18">
        <f>VLOOKUP(F212,Table!$A$2:$C$121,3,0)</f>
        <v>4</v>
      </c>
      <c r="J212" s="17" t="s">
        <v>32</v>
      </c>
      <c r="K212" s="19" t="str">
        <f>LEFT(J212,MIN(FIND({0,1,2,3,4,5,6,7,8,9},ASC(J212)&amp;1234567890))-1)</f>
        <v>O</v>
      </c>
      <c r="L212" s="24">
        <f t="shared" si="7"/>
        <v>2</v>
      </c>
      <c r="M212" s="19">
        <f>VLOOKUP(K212,Table!$A$2:$C$121,2,0)</f>
        <v>16</v>
      </c>
      <c r="N212" s="18">
        <f>VLOOKUP(K212,Table!$A$2:$C$121,3,0)</f>
        <v>2</v>
      </c>
      <c r="O212" s="12" t="str">
        <f>VLOOKUP(A212,Table!$U$1:$V$230,2,0)</f>
        <v>Tetragonal</v>
      </c>
      <c r="P212" s="70"/>
    </row>
    <row r="213" spans="1:16">
      <c r="A213" s="12">
        <v>92</v>
      </c>
      <c r="B213" s="12">
        <v>27515</v>
      </c>
      <c r="C213" s="12" t="s">
        <v>4015</v>
      </c>
      <c r="D213" s="12" t="s">
        <v>1608</v>
      </c>
      <c r="E213" s="17" t="s">
        <v>328</v>
      </c>
      <c r="F213" s="19" t="str">
        <f>LEFT(E213,MIN(FIND({0,1,2,3,4,5,6,7,8,9},ASC(E213)&amp;1234567890))-1)</f>
        <v>Te</v>
      </c>
      <c r="G213" s="23">
        <f t="shared" si="6"/>
        <v>1</v>
      </c>
      <c r="H213" s="19">
        <f>VLOOKUP(F213,Table!$A$2:$C$121,2,0)</f>
        <v>16</v>
      </c>
      <c r="I213" s="18">
        <f>VLOOKUP(F213,Table!$A$2:$C$121,3,0)</f>
        <v>5</v>
      </c>
      <c r="J213" s="17" t="s">
        <v>32</v>
      </c>
      <c r="K213" s="19" t="str">
        <f>LEFT(J213,MIN(FIND({0,1,2,3,4,5,6,7,8,9},ASC(J213)&amp;1234567890))-1)</f>
        <v>O</v>
      </c>
      <c r="L213" s="24">
        <f t="shared" si="7"/>
        <v>2</v>
      </c>
      <c r="M213" s="19">
        <f>VLOOKUP(K213,Table!$A$2:$C$121,2,0)</f>
        <v>16</v>
      </c>
      <c r="N213" s="18">
        <f>VLOOKUP(K213,Table!$A$2:$C$121,3,0)</f>
        <v>2</v>
      </c>
      <c r="O213" s="12" t="str">
        <f>VLOOKUP(A213,Table!$U$1:$V$230,2,0)</f>
        <v>Tetragonal</v>
      </c>
      <c r="P213" s="70"/>
    </row>
    <row r="214" spans="1:16">
      <c r="A214" s="12">
        <v>92</v>
      </c>
      <c r="B214" s="12">
        <v>28067</v>
      </c>
      <c r="C214" s="12" t="s">
        <v>4015</v>
      </c>
      <c r="D214" s="12" t="s">
        <v>4020</v>
      </c>
      <c r="E214" s="17" t="s">
        <v>446</v>
      </c>
      <c r="F214" s="19" t="str">
        <f>LEFT(E214,MIN(FIND({0,1,2,3,4,5,6,7,8,9},ASC(E214)&amp;1234567890))-1)</f>
        <v>D</v>
      </c>
      <c r="G214" s="23">
        <f t="shared" si="6"/>
        <v>2</v>
      </c>
      <c r="H214" s="19">
        <f>VLOOKUP(F214,Table!$A$2:$C$121,2,0)</f>
        <v>1</v>
      </c>
      <c r="I214" s="18">
        <f>VLOOKUP(F214,Table!$A$2:$C$121,3,0)</f>
        <v>1</v>
      </c>
      <c r="J214" s="17" t="s">
        <v>32</v>
      </c>
      <c r="K214" s="19" t="str">
        <f>LEFT(J214,MIN(FIND({0,1,2,3,4,5,6,7,8,9},ASC(J214)&amp;1234567890))-1)</f>
        <v>O</v>
      </c>
      <c r="L214" s="24">
        <f t="shared" si="7"/>
        <v>2</v>
      </c>
      <c r="M214" s="19">
        <f>VLOOKUP(K214,Table!$A$2:$C$121,2,0)</f>
        <v>16</v>
      </c>
      <c r="N214" s="18">
        <f>VLOOKUP(K214,Table!$A$2:$C$121,3,0)</f>
        <v>2</v>
      </c>
      <c r="O214" s="12" t="str">
        <f>VLOOKUP(A214,Table!$U$1:$V$230,2,0)</f>
        <v>Tetragonal</v>
      </c>
      <c r="P214" s="70"/>
    </row>
    <row r="215" spans="1:16">
      <c r="A215" s="12">
        <v>92</v>
      </c>
      <c r="B215" s="12">
        <v>23704</v>
      </c>
      <c r="C215" s="12" t="s">
        <v>4015</v>
      </c>
      <c r="D215" s="12" t="s">
        <v>289</v>
      </c>
      <c r="E215" s="17" t="s">
        <v>446</v>
      </c>
      <c r="F215" s="19" t="str">
        <f>LEFT(E215,MIN(FIND({0,1,2,3,4,5,6,7,8,9},ASC(E215)&amp;1234567890))-1)</f>
        <v>D</v>
      </c>
      <c r="G215" s="23">
        <f t="shared" si="6"/>
        <v>2</v>
      </c>
      <c r="H215" s="19">
        <f>VLOOKUP(F215,Table!$A$2:$C$121,2,0)</f>
        <v>1</v>
      </c>
      <c r="I215" s="18">
        <f>VLOOKUP(F215,Table!$A$2:$C$121,3,0)</f>
        <v>1</v>
      </c>
      <c r="J215" s="17" t="s">
        <v>371</v>
      </c>
      <c r="K215" s="19" t="str">
        <f>LEFT(J215,MIN(FIND({0,1,2,3,4,5,6,7,8,9},ASC(J215)&amp;1234567890))-1)</f>
        <v>O</v>
      </c>
      <c r="L215" s="24">
        <f t="shared" si="7"/>
        <v>1</v>
      </c>
      <c r="M215" s="19">
        <f>VLOOKUP(K215,Table!$A$2:$C$121,2,0)</f>
        <v>16</v>
      </c>
      <c r="N215" s="18">
        <f>VLOOKUP(K215,Table!$A$2:$C$121,3,0)</f>
        <v>2</v>
      </c>
      <c r="O215" s="12" t="str">
        <f>VLOOKUP(A215,Table!$U$1:$V$230,2,0)</f>
        <v>Tetragonal</v>
      </c>
      <c r="P215" s="70"/>
    </row>
    <row r="216" spans="1:16">
      <c r="A216" s="12">
        <v>92</v>
      </c>
      <c r="B216" s="12">
        <v>30602</v>
      </c>
      <c r="C216" s="12" t="s">
        <v>4015</v>
      </c>
      <c r="D216" s="12" t="s">
        <v>4021</v>
      </c>
      <c r="E216" s="17" t="s">
        <v>11414</v>
      </c>
      <c r="F216" s="19" t="str">
        <f>LEFT(E216,MIN(FIND({0,1,2,3,4,5,6,7,8,9},ASC(E216)&amp;1234567890))-1)</f>
        <v>H</v>
      </c>
      <c r="G216" s="23">
        <f t="shared" si="6"/>
        <v>1</v>
      </c>
      <c r="H216" s="19">
        <f>VLOOKUP(F216,Table!$A$2:$C$121,2,0)</f>
        <v>1</v>
      </c>
      <c r="I216" s="18">
        <f>VLOOKUP(F216,Table!$A$2:$C$121,3,0)</f>
        <v>1</v>
      </c>
      <c r="J216" s="17" t="s">
        <v>32</v>
      </c>
      <c r="K216" s="19" t="str">
        <f>LEFT(J216,MIN(FIND({0,1,2,3,4,5,6,7,8,9},ASC(J216)&amp;1234567890))-1)</f>
        <v>O</v>
      </c>
      <c r="L216" s="24">
        <f t="shared" si="7"/>
        <v>2</v>
      </c>
      <c r="M216" s="19">
        <f>VLOOKUP(K216,Table!$A$2:$C$121,2,0)</f>
        <v>16</v>
      </c>
      <c r="N216" s="18">
        <f>VLOOKUP(K216,Table!$A$2:$C$121,3,0)</f>
        <v>2</v>
      </c>
      <c r="O216" s="12" t="str">
        <f>VLOOKUP(A216,Table!$U$1:$V$230,2,0)</f>
        <v>Tetragonal</v>
      </c>
      <c r="P216" s="70"/>
    </row>
    <row r="217" spans="1:16">
      <c r="A217" s="12">
        <v>92</v>
      </c>
      <c r="B217" s="12">
        <v>34253</v>
      </c>
      <c r="C217" s="12" t="s">
        <v>4015</v>
      </c>
      <c r="D217" s="12" t="s">
        <v>4022</v>
      </c>
      <c r="E217" s="17" t="s">
        <v>11764</v>
      </c>
      <c r="F217" s="19" t="str">
        <f>LEFT(E217,MIN(FIND({0,1,2,3,4,5,6,7,8,9},ASC(E217)&amp;1234567890))-1)</f>
        <v>H</v>
      </c>
      <c r="G217" s="23">
        <f t="shared" si="6"/>
        <v>2</v>
      </c>
      <c r="H217" s="19">
        <f>VLOOKUP(F217,Table!$A$2:$C$121,2,0)</f>
        <v>1</v>
      </c>
      <c r="I217" s="18">
        <f>VLOOKUP(F217,Table!$A$2:$C$121,3,0)</f>
        <v>1</v>
      </c>
      <c r="J217" s="17" t="s">
        <v>32</v>
      </c>
      <c r="K217" s="19" t="str">
        <f>LEFT(J217,MIN(FIND({0,1,2,3,4,5,6,7,8,9},ASC(J217)&amp;1234567890))-1)</f>
        <v>O</v>
      </c>
      <c r="L217" s="24">
        <f t="shared" si="7"/>
        <v>2</v>
      </c>
      <c r="M217" s="19">
        <f>VLOOKUP(K217,Table!$A$2:$C$121,2,0)</f>
        <v>16</v>
      </c>
      <c r="N217" s="18">
        <f>VLOOKUP(K217,Table!$A$2:$C$121,3,0)</f>
        <v>2</v>
      </c>
      <c r="O217" s="12" t="str">
        <f>VLOOKUP(A217,Table!$U$1:$V$230,2,0)</f>
        <v>Tetragonal</v>
      </c>
      <c r="P217" s="70"/>
    </row>
    <row r="218" spans="1:16">
      <c r="A218" s="12">
        <v>92</v>
      </c>
      <c r="B218" s="12">
        <v>35331</v>
      </c>
      <c r="C218" s="12" t="s">
        <v>4015</v>
      </c>
      <c r="D218" s="12" t="s">
        <v>4023</v>
      </c>
      <c r="E218" s="17" t="s">
        <v>11352</v>
      </c>
      <c r="F218" s="19" t="str">
        <f>LEFT(E218,MIN(FIND({0,1,2,3,4,5,6,7,8,9},ASC(E218)&amp;1234567890))-1)</f>
        <v>Al</v>
      </c>
      <c r="G218" s="23">
        <f t="shared" si="6"/>
        <v>1</v>
      </c>
      <c r="H218" s="19">
        <f>VLOOKUP(F218,Table!$A$2:$C$121,2,0)</f>
        <v>13</v>
      </c>
      <c r="I218" s="18">
        <f>VLOOKUP(F218,Table!$A$2:$C$121,3,0)</f>
        <v>3</v>
      </c>
      <c r="J218" s="17" t="s">
        <v>12035</v>
      </c>
      <c r="K218" s="19" t="str">
        <f>LEFT(J218,MIN(FIND({0,1,2,3,4,5,6,7,8,9},ASC(J218)&amp;1234567890))-1)</f>
        <v>B</v>
      </c>
      <c r="L218" s="24">
        <f t="shared" si="7"/>
        <v>12</v>
      </c>
      <c r="M218" s="19">
        <f>VLOOKUP(K218,Table!$A$2:$C$121,2,0)</f>
        <v>13</v>
      </c>
      <c r="N218" s="18">
        <f>VLOOKUP(K218,Table!$A$2:$C$121,3,0)</f>
        <v>2</v>
      </c>
      <c r="O218" s="12" t="str">
        <f>VLOOKUP(A218,Table!$U$1:$V$230,2,0)</f>
        <v>Tetragonal</v>
      </c>
      <c r="P218" s="70"/>
    </row>
    <row r="219" spans="1:16">
      <c r="A219" s="12">
        <v>92</v>
      </c>
      <c r="B219" s="12">
        <v>34853</v>
      </c>
      <c r="C219" s="12" t="s">
        <v>4015</v>
      </c>
      <c r="D219" s="12" t="s">
        <v>4024</v>
      </c>
      <c r="E219" s="17" t="s">
        <v>12270</v>
      </c>
      <c r="F219" s="19" t="str">
        <f>LEFT(E219,MIN(FIND({0,1,2,3,4,5,6,7,8,9},ASC(E219)&amp;1234567890))-1)</f>
        <v>Ni</v>
      </c>
      <c r="G219" s="23">
        <f t="shared" si="6"/>
        <v>11</v>
      </c>
      <c r="H219" s="19">
        <f>VLOOKUP(F219,Table!$A$2:$C$121,2,0)</f>
        <v>10</v>
      </c>
      <c r="I219" s="18">
        <f>VLOOKUP(F219,Table!$A$2:$C$121,3,0)</f>
        <v>4</v>
      </c>
      <c r="J219" s="17" t="s">
        <v>11615</v>
      </c>
      <c r="K219" s="19" t="str">
        <f>LEFT(J219,MIN(FIND({0,1,2,3,4,5,6,7,8,9},ASC(J219)&amp;1234567890))-1)</f>
        <v>As</v>
      </c>
      <c r="L219" s="24">
        <f t="shared" si="7"/>
        <v>8</v>
      </c>
      <c r="M219" s="19">
        <f>VLOOKUP(K219,Table!$A$2:$C$121,2,0)</f>
        <v>15</v>
      </c>
      <c r="N219" s="18">
        <f>VLOOKUP(K219,Table!$A$2:$C$121,3,0)</f>
        <v>4</v>
      </c>
      <c r="O219" s="12" t="str">
        <f>VLOOKUP(A219,Table!$U$1:$V$230,2,0)</f>
        <v>Tetragonal</v>
      </c>
      <c r="P219" s="70"/>
    </row>
    <row r="220" spans="1:16">
      <c r="A220" s="12">
        <v>92</v>
      </c>
      <c r="B220" s="12">
        <v>60761</v>
      </c>
      <c r="C220" s="12" t="s">
        <v>4015</v>
      </c>
      <c r="D220" s="12" t="s">
        <v>4025</v>
      </c>
      <c r="E220" s="17" t="s">
        <v>11355</v>
      </c>
      <c r="F220" s="19" t="str">
        <f>LEFT(E220,MIN(FIND({0,1,2,3,4,5,6,7,8,9},ASC(E220)&amp;1234567890))-1)</f>
        <v>Pt</v>
      </c>
      <c r="G220" s="23">
        <f t="shared" si="6"/>
        <v>3</v>
      </c>
      <c r="H220" s="19">
        <f>VLOOKUP(F220,Table!$A$2:$C$121,2,0)</f>
        <v>10</v>
      </c>
      <c r="I220" s="18">
        <f>VLOOKUP(F220,Table!$A$2:$C$121,3,0)</f>
        <v>6</v>
      </c>
      <c r="J220" s="17" t="s">
        <v>11682</v>
      </c>
      <c r="K220" s="19" t="str">
        <f>LEFT(J220,MIN(FIND({0,1,2,3,4,5,6,7,8,9},ASC(J220)&amp;1234567890))-1)</f>
        <v>I</v>
      </c>
      <c r="L220" s="24">
        <f t="shared" si="7"/>
        <v>8</v>
      </c>
      <c r="M220" s="19">
        <f>VLOOKUP(K220,Table!$A$2:$C$121,2,0)</f>
        <v>17</v>
      </c>
      <c r="N220" s="18">
        <f>VLOOKUP(K220,Table!$A$2:$C$121,3,0)</f>
        <v>5</v>
      </c>
      <c r="O220" s="12" t="str">
        <f>VLOOKUP(A220,Table!$U$1:$V$230,2,0)</f>
        <v>Tetragonal</v>
      </c>
      <c r="P220" s="70"/>
    </row>
    <row r="221" spans="1:16">
      <c r="A221" s="12">
        <v>92</v>
      </c>
      <c r="B221" s="12">
        <v>40428</v>
      </c>
      <c r="C221" s="12" t="s">
        <v>4015</v>
      </c>
      <c r="D221" s="12" t="s">
        <v>4026</v>
      </c>
      <c r="E221" s="17" t="s">
        <v>70</v>
      </c>
      <c r="F221" s="19" t="str">
        <f>LEFT(E221,MIN(FIND({0,1,2,3,4,5,6,7,8,9},ASC(E221)&amp;1234567890))-1)</f>
        <v>Zn</v>
      </c>
      <c r="G221" s="23">
        <f t="shared" si="6"/>
        <v>1</v>
      </c>
      <c r="H221" s="19">
        <f>VLOOKUP(F221,Table!$A$2:$C$121,2,0)</f>
        <v>12</v>
      </c>
      <c r="I221" s="18">
        <f>VLOOKUP(F221,Table!$A$2:$C$121,3,0)</f>
        <v>4</v>
      </c>
      <c r="J221" s="17" t="s">
        <v>342</v>
      </c>
      <c r="K221" s="19" t="str">
        <f>LEFT(J221,MIN(FIND({0,1,2,3,4,5,6,7,8,9},ASC(J221)&amp;1234567890))-1)</f>
        <v>P</v>
      </c>
      <c r="L221" s="24">
        <f t="shared" si="7"/>
        <v>4</v>
      </c>
      <c r="M221" s="19">
        <f>VLOOKUP(K221,Table!$A$2:$C$121,2,0)</f>
        <v>15</v>
      </c>
      <c r="N221" s="18">
        <f>VLOOKUP(K221,Table!$A$2:$C$121,3,0)</f>
        <v>3</v>
      </c>
      <c r="O221" s="12" t="str">
        <f>VLOOKUP(A221,Table!$U$1:$V$230,2,0)</f>
        <v>Tetragonal</v>
      </c>
      <c r="P221" s="70"/>
    </row>
    <row r="222" spans="1:16">
      <c r="A222" s="12">
        <v>92</v>
      </c>
      <c r="B222" s="12">
        <v>78162</v>
      </c>
      <c r="C222" s="12" t="s">
        <v>4015</v>
      </c>
      <c r="D222" s="12" t="s">
        <v>4027</v>
      </c>
      <c r="E222" s="17" t="s">
        <v>11475</v>
      </c>
      <c r="F222" s="19" t="str">
        <f>LEFT(E222,MIN(FIND({0,1,2,3,4,5,6,7,8,9},ASC(E222)&amp;1234567890))-1)</f>
        <v>Tl</v>
      </c>
      <c r="G222" s="23">
        <f t="shared" si="6"/>
        <v>2</v>
      </c>
      <c r="H222" s="19">
        <f>VLOOKUP(F222,Table!$A$2:$C$121,2,0)</f>
        <v>13</v>
      </c>
      <c r="I222" s="18">
        <f>VLOOKUP(F222,Table!$A$2:$C$121,3,0)</f>
        <v>6</v>
      </c>
      <c r="J222" s="17" t="s">
        <v>34</v>
      </c>
      <c r="K222" s="19" t="str">
        <f>LEFT(J222,MIN(FIND({0,1,2,3,4,5,6,7,8,9},ASC(J222)&amp;1234567890))-1)</f>
        <v>S</v>
      </c>
      <c r="L222" s="24">
        <f t="shared" si="7"/>
        <v>2</v>
      </c>
      <c r="M222" s="19">
        <f>VLOOKUP(K222,Table!$A$2:$C$121,2,0)</f>
        <v>16</v>
      </c>
      <c r="N222" s="18">
        <f>VLOOKUP(K222,Table!$A$2:$C$121,3,0)</f>
        <v>3</v>
      </c>
      <c r="O222" s="12" t="str">
        <f>VLOOKUP(A222,Table!$U$1:$V$230,2,0)</f>
        <v>Tetragonal</v>
      </c>
      <c r="P222" s="70"/>
    </row>
    <row r="223" spans="1:16">
      <c r="A223" s="12">
        <v>92</v>
      </c>
      <c r="B223" s="12">
        <v>70048</v>
      </c>
      <c r="C223" s="12" t="s">
        <v>4015</v>
      </c>
      <c r="D223" s="12" t="s">
        <v>4028</v>
      </c>
      <c r="E223" s="17" t="s">
        <v>15157</v>
      </c>
      <c r="F223" s="19" t="str">
        <f>LEFT(E223,MIN(FIND({0,1,2,3,4,5,6,7,8,9},ASC(E223)&amp;1234567890))-1)</f>
        <v>Fe</v>
      </c>
      <c r="G223" s="23">
        <f t="shared" si="6"/>
        <v>21.34</v>
      </c>
      <c r="H223" s="19">
        <f>VLOOKUP(F223,Table!$A$2:$C$121,2,0)</f>
        <v>8</v>
      </c>
      <c r="I223" s="18">
        <f>VLOOKUP(F223,Table!$A$2:$C$121,3,0)</f>
        <v>4</v>
      </c>
      <c r="J223" s="17" t="s">
        <v>465</v>
      </c>
      <c r="K223" s="19" t="str">
        <f>LEFT(J223,MIN(FIND({0,1,2,3,4,5,6,7,8,9},ASC(J223)&amp;1234567890))-1)</f>
        <v>O</v>
      </c>
      <c r="L223" s="24">
        <f t="shared" si="7"/>
        <v>32</v>
      </c>
      <c r="M223" s="19">
        <f>VLOOKUP(K223,Table!$A$2:$C$121,2,0)</f>
        <v>16</v>
      </c>
      <c r="N223" s="18">
        <f>VLOOKUP(K223,Table!$A$2:$C$121,3,0)</f>
        <v>2</v>
      </c>
      <c r="O223" s="12" t="str">
        <f>VLOOKUP(A223,Table!$U$1:$V$230,2,0)</f>
        <v>Tetragonal</v>
      </c>
      <c r="P223" s="70"/>
    </row>
    <row r="224" spans="1:16">
      <c r="A224" s="12">
        <v>92</v>
      </c>
      <c r="B224" s="12">
        <v>410107</v>
      </c>
      <c r="C224" s="12" t="s">
        <v>4015</v>
      </c>
      <c r="D224" s="12" t="s">
        <v>4029</v>
      </c>
      <c r="E224" s="17" t="s">
        <v>11508</v>
      </c>
      <c r="F224" s="19" t="str">
        <f>LEFT(E224,MIN(FIND({0,1,2,3,4,5,6,7,8,9},ASC(E224)&amp;1234567890))-1)</f>
        <v>Br</v>
      </c>
      <c r="G224" s="23">
        <f t="shared" si="6"/>
        <v>7</v>
      </c>
      <c r="H224" s="19">
        <f>VLOOKUP(F224,Table!$A$2:$C$121,2,0)</f>
        <v>17</v>
      </c>
      <c r="I224" s="18">
        <f>VLOOKUP(F224,Table!$A$2:$C$121,3,0)</f>
        <v>4</v>
      </c>
      <c r="J224" s="17" t="s">
        <v>12026</v>
      </c>
      <c r="K224" s="19" t="str">
        <f>LEFT(J224,MIN(FIND({0,1,2,3,4,5,6,7,8,9},ASC(J224)&amp;1234567890))-1)</f>
        <v>In</v>
      </c>
      <c r="L224" s="24">
        <f t="shared" si="7"/>
        <v>5</v>
      </c>
      <c r="M224" s="19">
        <f>VLOOKUP(K224,Table!$A$2:$C$121,2,0)</f>
        <v>13</v>
      </c>
      <c r="N224" s="18">
        <f>VLOOKUP(K224,Table!$A$2:$C$121,3,0)</f>
        <v>5</v>
      </c>
      <c r="O224" s="12" t="str">
        <f>VLOOKUP(A224,Table!$U$1:$V$230,2,0)</f>
        <v>Tetragonal</v>
      </c>
      <c r="P224" s="70"/>
    </row>
    <row r="225" spans="1:16">
      <c r="A225" s="12">
        <v>92</v>
      </c>
      <c r="B225" s="12">
        <v>43080</v>
      </c>
      <c r="C225" s="12" t="s">
        <v>4015</v>
      </c>
      <c r="D225" s="12" t="s">
        <v>4030</v>
      </c>
      <c r="E225" s="17" t="s">
        <v>56</v>
      </c>
      <c r="F225" s="19" t="str">
        <f>LEFT(E225,MIN(FIND({0,1,2,3,4,5,6,7,8,9},ASC(E225)&amp;1234567890))-1)</f>
        <v>Ti</v>
      </c>
      <c r="G225" s="23">
        <f t="shared" si="6"/>
        <v>5</v>
      </c>
      <c r="H225" s="19">
        <f>VLOOKUP(F225,Table!$A$2:$C$121,2,0)</f>
        <v>4</v>
      </c>
      <c r="I225" s="18">
        <f>VLOOKUP(F225,Table!$A$2:$C$121,3,0)</f>
        <v>4</v>
      </c>
      <c r="J225" s="17" t="s">
        <v>11725</v>
      </c>
      <c r="K225" s="19" t="str">
        <f>LEFT(J225,MIN(FIND({0,1,2,3,4,5,6,7,8,9},ASC(J225)&amp;1234567890))-1)</f>
        <v>Si</v>
      </c>
      <c r="L225" s="24">
        <f t="shared" si="7"/>
        <v>4</v>
      </c>
      <c r="M225" s="19">
        <f>VLOOKUP(K225,Table!$A$2:$C$121,2,0)</f>
        <v>14</v>
      </c>
      <c r="N225" s="18">
        <f>VLOOKUP(K225,Table!$A$2:$C$121,3,0)</f>
        <v>3</v>
      </c>
      <c r="O225" s="12" t="str">
        <f>VLOOKUP(A225,Table!$U$1:$V$230,2,0)</f>
        <v>Tetragonal</v>
      </c>
      <c r="P225" s="70"/>
    </row>
    <row r="226" spans="1:16">
      <c r="A226" s="12">
        <v>92</v>
      </c>
      <c r="B226" s="12">
        <v>53043</v>
      </c>
      <c r="C226" s="12" t="s">
        <v>4015</v>
      </c>
      <c r="D226" s="12" t="s">
        <v>4031</v>
      </c>
      <c r="E226" s="17" t="s">
        <v>11962</v>
      </c>
      <c r="F226" s="19" t="str">
        <f>LEFT(E226,MIN(FIND({0,1,2,3,4,5,6,7,8,9},ASC(E226)&amp;1234567890))-1)</f>
        <v>Hf</v>
      </c>
      <c r="G226" s="23">
        <f t="shared" si="6"/>
        <v>5</v>
      </c>
      <c r="H226" s="19">
        <f>VLOOKUP(F226,Table!$A$2:$C$121,2,0)</f>
        <v>4</v>
      </c>
      <c r="I226" s="18">
        <f>VLOOKUP(F226,Table!$A$2:$C$121,3,0)</f>
        <v>6</v>
      </c>
      <c r="J226" s="17" t="s">
        <v>11725</v>
      </c>
      <c r="K226" s="19" t="str">
        <f>LEFT(J226,MIN(FIND({0,1,2,3,4,5,6,7,8,9},ASC(J226)&amp;1234567890))-1)</f>
        <v>Si</v>
      </c>
      <c r="L226" s="24">
        <f t="shared" si="7"/>
        <v>4</v>
      </c>
      <c r="M226" s="19">
        <f>VLOOKUP(K226,Table!$A$2:$C$121,2,0)</f>
        <v>14</v>
      </c>
      <c r="N226" s="18">
        <f>VLOOKUP(K226,Table!$A$2:$C$121,3,0)</f>
        <v>3</v>
      </c>
      <c r="O226" s="12" t="str">
        <f>VLOOKUP(A226,Table!$U$1:$V$230,2,0)</f>
        <v>Tetragonal</v>
      </c>
      <c r="P226" s="70"/>
    </row>
    <row r="227" spans="1:16">
      <c r="A227" s="12">
        <v>92</v>
      </c>
      <c r="B227" s="12">
        <v>94986</v>
      </c>
      <c r="C227" s="12" t="s">
        <v>4015</v>
      </c>
      <c r="D227" s="12" t="s">
        <v>4032</v>
      </c>
      <c r="E227" s="17" t="s">
        <v>11783</v>
      </c>
      <c r="F227" s="19" t="str">
        <f>LEFT(E227,MIN(FIND({0,1,2,3,4,5,6,7,8,9},ASC(E227)&amp;1234567890))-1)</f>
        <v>La</v>
      </c>
      <c r="G227" s="23">
        <f t="shared" si="6"/>
        <v>5</v>
      </c>
      <c r="H227" s="19">
        <f>VLOOKUP(F227,Table!$A$2:$C$121,2,0)</f>
        <v>3</v>
      </c>
      <c r="I227" s="18">
        <f>VLOOKUP(F227,Table!$A$2:$C$121,3,0)</f>
        <v>6</v>
      </c>
      <c r="J227" s="17" t="s">
        <v>11725</v>
      </c>
      <c r="K227" s="19" t="str">
        <f>LEFT(J227,MIN(FIND({0,1,2,3,4,5,6,7,8,9},ASC(J227)&amp;1234567890))-1)</f>
        <v>Si</v>
      </c>
      <c r="L227" s="24">
        <f t="shared" si="7"/>
        <v>4</v>
      </c>
      <c r="M227" s="19">
        <f>VLOOKUP(K227,Table!$A$2:$C$121,2,0)</f>
        <v>14</v>
      </c>
      <c r="N227" s="18">
        <f>VLOOKUP(K227,Table!$A$2:$C$121,3,0)</f>
        <v>3</v>
      </c>
      <c r="O227" s="12" t="str">
        <f>VLOOKUP(A227,Table!$U$1:$V$230,2,0)</f>
        <v>Tetragonal</v>
      </c>
      <c r="P227" s="70"/>
    </row>
    <row r="228" spans="1:16">
      <c r="A228" s="12">
        <v>92</v>
      </c>
      <c r="B228" s="12">
        <v>94987</v>
      </c>
      <c r="C228" s="12" t="s">
        <v>4015</v>
      </c>
      <c r="D228" s="12" t="s">
        <v>2863</v>
      </c>
      <c r="E228" s="17" t="s">
        <v>11782</v>
      </c>
      <c r="F228" s="19" t="str">
        <f>LEFT(E228,MIN(FIND({0,1,2,3,4,5,6,7,8,9},ASC(E228)&amp;1234567890))-1)</f>
        <v>Nd</v>
      </c>
      <c r="G228" s="23">
        <f t="shared" si="6"/>
        <v>5</v>
      </c>
      <c r="H228" s="19">
        <f>VLOOKUP(F228,Table!$A$2:$C$121,2,0)</f>
        <v>3</v>
      </c>
      <c r="I228" s="18">
        <f>VLOOKUP(F228,Table!$A$2:$C$121,3,0)</f>
        <v>6</v>
      </c>
      <c r="J228" s="17" t="s">
        <v>11725</v>
      </c>
      <c r="K228" s="19" t="str">
        <f>LEFT(J228,MIN(FIND({0,1,2,3,4,5,6,7,8,9},ASC(J228)&amp;1234567890))-1)</f>
        <v>Si</v>
      </c>
      <c r="L228" s="24">
        <f t="shared" si="7"/>
        <v>4</v>
      </c>
      <c r="M228" s="19">
        <f>VLOOKUP(K228,Table!$A$2:$C$121,2,0)</f>
        <v>14</v>
      </c>
      <c r="N228" s="18">
        <f>VLOOKUP(K228,Table!$A$2:$C$121,3,0)</f>
        <v>3</v>
      </c>
      <c r="O228" s="12" t="str">
        <f>VLOOKUP(A228,Table!$U$1:$V$230,2,0)</f>
        <v>Tetragonal</v>
      </c>
      <c r="P228" s="70"/>
    </row>
    <row r="229" spans="1:16">
      <c r="A229" s="12">
        <v>92</v>
      </c>
      <c r="B229" s="12">
        <v>95099</v>
      </c>
      <c r="C229" s="12" t="s">
        <v>4015</v>
      </c>
      <c r="D229" s="12" t="s">
        <v>4033</v>
      </c>
      <c r="E229" s="17" t="s">
        <v>11712</v>
      </c>
      <c r="F229" s="19" t="str">
        <f>LEFT(E229,MIN(FIND({0,1,2,3,4,5,6,7,8,9},ASC(E229)&amp;1234567890))-1)</f>
        <v>Pr</v>
      </c>
      <c r="G229" s="23">
        <f t="shared" si="6"/>
        <v>5</v>
      </c>
      <c r="H229" s="19">
        <f>VLOOKUP(F229,Table!$A$2:$C$121,2,0)</f>
        <v>3</v>
      </c>
      <c r="I229" s="18">
        <f>VLOOKUP(F229,Table!$A$2:$C$121,3,0)</f>
        <v>6</v>
      </c>
      <c r="J229" s="17" t="s">
        <v>11725</v>
      </c>
      <c r="K229" s="19" t="str">
        <f>LEFT(J229,MIN(FIND({0,1,2,3,4,5,6,7,8,9},ASC(J229)&amp;1234567890))-1)</f>
        <v>Si</v>
      </c>
      <c r="L229" s="24">
        <f t="shared" si="7"/>
        <v>4</v>
      </c>
      <c r="M229" s="19">
        <f>VLOOKUP(K229,Table!$A$2:$C$121,2,0)</f>
        <v>14</v>
      </c>
      <c r="N229" s="18">
        <f>VLOOKUP(K229,Table!$A$2:$C$121,3,0)</f>
        <v>3</v>
      </c>
      <c r="O229" s="12" t="str">
        <f>VLOOKUP(A229,Table!$U$1:$V$230,2,0)</f>
        <v>Tetragonal</v>
      </c>
      <c r="P229" s="70"/>
    </row>
    <row r="230" spans="1:16">
      <c r="A230" s="12">
        <v>92</v>
      </c>
      <c r="B230" s="12">
        <v>18137</v>
      </c>
      <c r="C230" s="12" t="s">
        <v>4015</v>
      </c>
      <c r="D230" s="12" t="s">
        <v>1326</v>
      </c>
      <c r="E230" s="17" t="s">
        <v>70</v>
      </c>
      <c r="F230" s="19" t="str">
        <f>LEFT(E230,MIN(FIND({0,1,2,3,4,5,6,7,8,9},ASC(E230)&amp;1234567890))-1)</f>
        <v>Zn</v>
      </c>
      <c r="G230" s="23">
        <f t="shared" si="6"/>
        <v>1</v>
      </c>
      <c r="H230" s="19">
        <f>VLOOKUP(F230,Table!$A$2:$C$121,2,0)</f>
        <v>12</v>
      </c>
      <c r="I230" s="18">
        <f>VLOOKUP(F230,Table!$A$2:$C$121,3,0)</f>
        <v>4</v>
      </c>
      <c r="J230" s="17" t="s">
        <v>30</v>
      </c>
      <c r="K230" s="19" t="str">
        <f>LEFT(J230,MIN(FIND({0,1,2,3,4,5,6,7,8,9},ASC(J230)&amp;1234567890))-1)</f>
        <v>P</v>
      </c>
      <c r="L230" s="24">
        <f t="shared" si="7"/>
        <v>2</v>
      </c>
      <c r="M230" s="19">
        <f>VLOOKUP(K230,Table!$A$2:$C$121,2,0)</f>
        <v>15</v>
      </c>
      <c r="N230" s="18">
        <f>VLOOKUP(K230,Table!$A$2:$C$121,3,0)</f>
        <v>3</v>
      </c>
      <c r="O230" s="12" t="str">
        <f>VLOOKUP(A230,Table!$U$1:$V$230,2,0)</f>
        <v>Tetragonal</v>
      </c>
      <c r="P230" s="70"/>
    </row>
    <row r="231" spans="1:16">
      <c r="A231" s="12">
        <v>92</v>
      </c>
      <c r="B231" s="12">
        <v>98406</v>
      </c>
      <c r="C231" s="12" t="s">
        <v>4015</v>
      </c>
      <c r="D231" s="12" t="s">
        <v>1636</v>
      </c>
      <c r="E231" s="17" t="s">
        <v>614</v>
      </c>
      <c r="F231" s="19" t="str">
        <f>LEFT(E231,MIN(FIND({0,1,2,3,4,5,6,7,8,9},ASC(E231)&amp;1234567890))-1)</f>
        <v>C</v>
      </c>
      <c r="G231" s="23">
        <f t="shared" si="6"/>
        <v>1</v>
      </c>
      <c r="H231" s="19">
        <f>VLOOKUP(F231,Table!$A$2:$C$121,2,0)</f>
        <v>14</v>
      </c>
      <c r="I231" s="18">
        <f>VLOOKUP(F231,Table!$A$2:$C$121,3,0)</f>
        <v>2</v>
      </c>
      <c r="J231" s="17" t="s">
        <v>32</v>
      </c>
      <c r="K231" s="19" t="str">
        <f>LEFT(J231,MIN(FIND({0,1,2,3,4,5,6,7,8,9},ASC(J231)&amp;1234567890))-1)</f>
        <v>O</v>
      </c>
      <c r="L231" s="24">
        <f t="shared" si="7"/>
        <v>2</v>
      </c>
      <c r="M231" s="19">
        <f>VLOOKUP(K231,Table!$A$2:$C$121,2,0)</f>
        <v>16</v>
      </c>
      <c r="N231" s="18">
        <f>VLOOKUP(K231,Table!$A$2:$C$121,3,0)</f>
        <v>2</v>
      </c>
      <c r="O231" s="12" t="str">
        <f>VLOOKUP(A231,Table!$U$1:$V$230,2,0)</f>
        <v>Tetragonal</v>
      </c>
      <c r="P231" s="70"/>
    </row>
    <row r="232" spans="1:16">
      <c r="A232" s="12">
        <v>92</v>
      </c>
      <c r="B232" s="12">
        <v>614665</v>
      </c>
      <c r="C232" s="12" t="s">
        <v>4015</v>
      </c>
      <c r="D232" s="12" t="s">
        <v>4034</v>
      </c>
      <c r="E232" s="17" t="s">
        <v>457</v>
      </c>
      <c r="F232" s="19" t="str">
        <f>LEFT(E232,MIN(FIND({0,1,2,3,4,5,6,7,8,9},ASC(E232)&amp;1234567890))-1)</f>
        <v>Li</v>
      </c>
      <c r="G232" s="23">
        <f t="shared" si="6"/>
        <v>1</v>
      </c>
      <c r="H232" s="19">
        <f>VLOOKUP(F232,Table!$A$2:$C$121,2,0)</f>
        <v>1</v>
      </c>
      <c r="I232" s="18">
        <f>VLOOKUP(F232,Table!$A$2:$C$121,3,0)</f>
        <v>2</v>
      </c>
      <c r="J232" s="17" t="s">
        <v>430</v>
      </c>
      <c r="K232" s="19" t="str">
        <f>LEFT(J232,MIN(FIND({0,1,2,3,4,5,6,7,8,9},ASC(J232)&amp;1234567890))-1)</f>
        <v>B</v>
      </c>
      <c r="L232" s="24">
        <f t="shared" si="7"/>
        <v>11</v>
      </c>
      <c r="M232" s="19">
        <f>VLOOKUP(K232,Table!$A$2:$C$121,2,0)</f>
        <v>13</v>
      </c>
      <c r="N232" s="18">
        <f>VLOOKUP(K232,Table!$A$2:$C$121,3,0)</f>
        <v>2</v>
      </c>
      <c r="O232" s="12" t="str">
        <f>VLOOKUP(A232,Table!$U$1:$V$230,2,0)</f>
        <v>Tetragonal</v>
      </c>
      <c r="P232" s="70"/>
    </row>
    <row r="233" spans="1:16">
      <c r="A233" s="12">
        <v>92</v>
      </c>
      <c r="B233" s="12">
        <v>620210</v>
      </c>
      <c r="C233" s="12" t="s">
        <v>4015</v>
      </c>
      <c r="D233" s="12" t="s">
        <v>1721</v>
      </c>
      <c r="E233" s="17" t="s">
        <v>11293</v>
      </c>
      <c r="F233" s="19" t="str">
        <f>LEFT(E233,MIN(FIND({0,1,2,3,4,5,6,7,8,9},ASC(E233)&amp;1234567890))-1)</f>
        <v>Cd</v>
      </c>
      <c r="G233" s="23">
        <f t="shared" si="6"/>
        <v>1</v>
      </c>
      <c r="H233" s="19">
        <f>VLOOKUP(F233,Table!$A$2:$C$121,2,0)</f>
        <v>12</v>
      </c>
      <c r="I233" s="18">
        <f>VLOOKUP(F233,Table!$A$2:$C$121,3,0)</f>
        <v>5</v>
      </c>
      <c r="J233" s="17" t="s">
        <v>30</v>
      </c>
      <c r="K233" s="19" t="str">
        <f>LEFT(J233,MIN(FIND({0,1,2,3,4,5,6,7,8,9},ASC(J233)&amp;1234567890))-1)</f>
        <v>P</v>
      </c>
      <c r="L233" s="24">
        <f t="shared" si="7"/>
        <v>2</v>
      </c>
      <c r="M233" s="19">
        <f>VLOOKUP(K233,Table!$A$2:$C$121,2,0)</f>
        <v>15</v>
      </c>
      <c r="N233" s="18">
        <f>VLOOKUP(K233,Table!$A$2:$C$121,3,0)</f>
        <v>3</v>
      </c>
      <c r="O233" s="12" t="str">
        <f>VLOOKUP(A233,Table!$U$1:$V$230,2,0)</f>
        <v>Tetragonal</v>
      </c>
      <c r="P233" s="70"/>
    </row>
    <row r="234" spans="1:16">
      <c r="A234" s="12">
        <v>92</v>
      </c>
      <c r="B234" s="12">
        <v>622142</v>
      </c>
      <c r="C234" s="12" t="s">
        <v>4015</v>
      </c>
      <c r="D234" s="12" t="s">
        <v>4035</v>
      </c>
      <c r="E234" s="17" t="s">
        <v>11974</v>
      </c>
      <c r="F234" s="19" t="str">
        <f>LEFT(E234,MIN(FIND({0,1,2,3,4,5,6,7,8,9},ASC(E234)&amp;1234567890))-1)</f>
        <v>Ce</v>
      </c>
      <c r="G234" s="23">
        <f t="shared" si="6"/>
        <v>5</v>
      </c>
      <c r="H234" s="19">
        <f>VLOOKUP(F234,Table!$A$2:$C$121,2,0)</f>
        <v>3</v>
      </c>
      <c r="I234" s="18">
        <f>VLOOKUP(F234,Table!$A$2:$C$121,3,0)</f>
        <v>6</v>
      </c>
      <c r="J234" s="17" t="s">
        <v>11725</v>
      </c>
      <c r="K234" s="19" t="str">
        <f>LEFT(J234,MIN(FIND({0,1,2,3,4,5,6,7,8,9},ASC(J234)&amp;1234567890))-1)</f>
        <v>Si</v>
      </c>
      <c r="L234" s="24">
        <f t="shared" si="7"/>
        <v>4</v>
      </c>
      <c r="M234" s="19">
        <f>VLOOKUP(K234,Table!$A$2:$C$121,2,0)</f>
        <v>14</v>
      </c>
      <c r="N234" s="18">
        <f>VLOOKUP(K234,Table!$A$2:$C$121,3,0)</f>
        <v>3</v>
      </c>
      <c r="O234" s="12" t="str">
        <f>VLOOKUP(A234,Table!$U$1:$V$230,2,0)</f>
        <v>Tetragonal</v>
      </c>
      <c r="P234" s="70"/>
    </row>
    <row r="235" spans="1:16">
      <c r="A235" s="12">
        <v>92</v>
      </c>
      <c r="B235" s="12">
        <v>638154</v>
      </c>
      <c r="C235" s="12" t="s">
        <v>4015</v>
      </c>
      <c r="D235" s="12" t="s">
        <v>4036</v>
      </c>
      <c r="E235" s="17" t="s">
        <v>11553</v>
      </c>
      <c r="F235" s="19" t="str">
        <f>LEFT(E235,MIN(FIND({0,1,2,3,4,5,6,7,8,9},ASC(E235)&amp;1234567890))-1)</f>
        <v>Zr</v>
      </c>
      <c r="G235" s="23">
        <f t="shared" si="6"/>
        <v>5</v>
      </c>
      <c r="H235" s="19">
        <f>VLOOKUP(F235,Table!$A$2:$C$121,2,0)</f>
        <v>4</v>
      </c>
      <c r="I235" s="18">
        <f>VLOOKUP(F235,Table!$A$2:$C$121,3,0)</f>
        <v>5</v>
      </c>
      <c r="J235" s="17" t="s">
        <v>11370</v>
      </c>
      <c r="K235" s="19" t="str">
        <f>LEFT(J235,MIN(FIND({0,1,2,3,4,5,6,7,8,9},ASC(J235)&amp;1234567890))-1)</f>
        <v>Ge</v>
      </c>
      <c r="L235" s="24">
        <f t="shared" si="7"/>
        <v>4</v>
      </c>
      <c r="M235" s="19">
        <f>VLOOKUP(K235,Table!$A$2:$C$121,2,0)</f>
        <v>14</v>
      </c>
      <c r="N235" s="18">
        <f>VLOOKUP(K235,Table!$A$2:$C$121,3,0)</f>
        <v>4</v>
      </c>
      <c r="O235" s="12" t="str">
        <f>VLOOKUP(A235,Table!$U$1:$V$230,2,0)</f>
        <v>Tetragonal</v>
      </c>
      <c r="P235" s="70"/>
    </row>
    <row r="236" spans="1:16">
      <c r="A236" s="12">
        <v>92</v>
      </c>
      <c r="B236" s="12">
        <v>172906</v>
      </c>
      <c r="C236" s="12" t="s">
        <v>4015</v>
      </c>
      <c r="D236" s="12" t="s">
        <v>1399</v>
      </c>
      <c r="E236" s="17" t="s">
        <v>67</v>
      </c>
      <c r="F236" s="19" t="str">
        <f>LEFT(E236,MIN(FIND({0,1,2,3,4,5,6,7,8,9},ASC(E236)&amp;1234567890))-1)</f>
        <v>Fe</v>
      </c>
      <c r="G236" s="23">
        <f t="shared" si="6"/>
        <v>2</v>
      </c>
      <c r="H236" s="19">
        <f>VLOOKUP(F236,Table!$A$2:$C$121,2,0)</f>
        <v>8</v>
      </c>
      <c r="I236" s="18">
        <f>VLOOKUP(F236,Table!$A$2:$C$121,3,0)</f>
        <v>4</v>
      </c>
      <c r="J236" s="17" t="s">
        <v>59</v>
      </c>
      <c r="K236" s="19" t="str">
        <f>LEFT(J236,MIN(FIND({0,1,2,3,4,5,6,7,8,9},ASC(J236)&amp;1234567890))-1)</f>
        <v>O</v>
      </c>
      <c r="L236" s="24">
        <f t="shared" si="7"/>
        <v>3</v>
      </c>
      <c r="M236" s="19">
        <f>VLOOKUP(K236,Table!$A$2:$C$121,2,0)</f>
        <v>16</v>
      </c>
      <c r="N236" s="18">
        <f>VLOOKUP(K236,Table!$A$2:$C$121,3,0)</f>
        <v>2</v>
      </c>
      <c r="O236" s="12" t="str">
        <f>VLOOKUP(A236,Table!$U$1:$V$230,2,0)</f>
        <v>Tetragonal</v>
      </c>
      <c r="P236" s="70"/>
    </row>
    <row r="237" spans="1:16">
      <c r="A237" s="12">
        <v>92</v>
      </c>
      <c r="B237" s="12">
        <v>174241</v>
      </c>
      <c r="C237" s="12" t="s">
        <v>4015</v>
      </c>
      <c r="D237" s="12" t="s">
        <v>4037</v>
      </c>
      <c r="E237" s="17" t="s">
        <v>15158</v>
      </c>
      <c r="F237" s="19" t="str">
        <f>LEFT(E237,MIN(FIND({0,1,2,3,4,5,6,7,8,9},ASC(E237)&amp;1234567890))-1)</f>
        <v>Mg</v>
      </c>
      <c r="G237" s="23">
        <f t="shared" si="6"/>
        <v>4.8</v>
      </c>
      <c r="H237" s="19">
        <f>VLOOKUP(F237,Table!$A$2:$C$121,2,0)</f>
        <v>2</v>
      </c>
      <c r="I237" s="18">
        <f>VLOOKUP(F237,Table!$A$2:$C$121,3,0)</f>
        <v>3</v>
      </c>
      <c r="J237" s="17" t="s">
        <v>15159</v>
      </c>
      <c r="K237" s="19" t="str">
        <f>LEFT(J237,MIN(FIND({0,1,2,3,4,5,6,7,8,9},ASC(J237)&amp;1234567890))-1)</f>
        <v>B</v>
      </c>
      <c r="L237" s="24">
        <f t="shared" si="7"/>
        <v>44</v>
      </c>
      <c r="M237" s="19">
        <f>VLOOKUP(K237,Table!$A$2:$C$121,2,0)</f>
        <v>13</v>
      </c>
      <c r="N237" s="18">
        <f>VLOOKUP(K237,Table!$A$2:$C$121,3,0)</f>
        <v>2</v>
      </c>
      <c r="O237" s="12" t="str">
        <f>VLOOKUP(A237,Table!$U$1:$V$230,2,0)</f>
        <v>Tetragonal</v>
      </c>
      <c r="P237" s="70"/>
    </row>
    <row r="238" spans="1:16">
      <c r="A238" s="12">
        <v>92</v>
      </c>
      <c r="B238" s="12">
        <v>260701</v>
      </c>
      <c r="C238" s="12" t="s">
        <v>4015</v>
      </c>
      <c r="D238" s="12" t="s">
        <v>4038</v>
      </c>
      <c r="E238" s="17" t="s">
        <v>15160</v>
      </c>
      <c r="F238" s="19" t="str">
        <f>LEFT(E238,MIN(FIND({0,1,2,3,4,5,6,7,8,9},ASC(E238)&amp;1234567890))-1)</f>
        <v>Mg</v>
      </c>
      <c r="G238" s="23">
        <f t="shared" si="6"/>
        <v>4.7699999999999996</v>
      </c>
      <c r="H238" s="19">
        <f>VLOOKUP(F238,Table!$A$2:$C$121,2,0)</f>
        <v>2</v>
      </c>
      <c r="I238" s="18">
        <f>VLOOKUP(F238,Table!$A$2:$C$121,3,0)</f>
        <v>3</v>
      </c>
      <c r="J238" s="17" t="s">
        <v>15159</v>
      </c>
      <c r="K238" s="19" t="str">
        <f>LEFT(J238,MIN(FIND({0,1,2,3,4,5,6,7,8,9},ASC(J238)&amp;1234567890))-1)</f>
        <v>B</v>
      </c>
      <c r="L238" s="24">
        <f t="shared" si="7"/>
        <v>44</v>
      </c>
      <c r="M238" s="19">
        <f>VLOOKUP(K238,Table!$A$2:$C$121,2,0)</f>
        <v>13</v>
      </c>
      <c r="N238" s="18">
        <f>VLOOKUP(K238,Table!$A$2:$C$121,3,0)</f>
        <v>2</v>
      </c>
      <c r="O238" s="12" t="str">
        <f>VLOOKUP(A238,Table!$U$1:$V$230,2,0)</f>
        <v>Tetragonal</v>
      </c>
      <c r="P238" s="70"/>
    </row>
    <row r="239" spans="1:16">
      <c r="A239" s="12">
        <v>92</v>
      </c>
      <c r="B239" s="12">
        <v>260706</v>
      </c>
      <c r="C239" s="12" t="s">
        <v>4015</v>
      </c>
      <c r="D239" s="12" t="s">
        <v>4039</v>
      </c>
      <c r="E239" s="17" t="s">
        <v>15161</v>
      </c>
      <c r="F239" s="19" t="str">
        <f>LEFT(E239,MIN(FIND({0,1,2,3,4,5,6,7,8,9},ASC(E239)&amp;1234567890))-1)</f>
        <v>Mg</v>
      </c>
      <c r="G239" s="23">
        <f t="shared" si="6"/>
        <v>4.78</v>
      </c>
      <c r="H239" s="19">
        <f>VLOOKUP(F239,Table!$A$2:$C$121,2,0)</f>
        <v>2</v>
      </c>
      <c r="I239" s="18">
        <f>VLOOKUP(F239,Table!$A$2:$C$121,3,0)</f>
        <v>3</v>
      </c>
      <c r="J239" s="17" t="s">
        <v>15159</v>
      </c>
      <c r="K239" s="19" t="str">
        <f>LEFT(J239,MIN(FIND({0,1,2,3,4,5,6,7,8,9},ASC(J239)&amp;1234567890))-1)</f>
        <v>B</v>
      </c>
      <c r="L239" s="24">
        <f t="shared" si="7"/>
        <v>44</v>
      </c>
      <c r="M239" s="19">
        <f>VLOOKUP(K239,Table!$A$2:$C$121,2,0)</f>
        <v>13</v>
      </c>
      <c r="N239" s="18">
        <f>VLOOKUP(K239,Table!$A$2:$C$121,3,0)</f>
        <v>2</v>
      </c>
      <c r="O239" s="12" t="str">
        <f>VLOOKUP(A239,Table!$U$1:$V$230,2,0)</f>
        <v>Tetragonal</v>
      </c>
      <c r="P239" s="70"/>
    </row>
    <row r="240" spans="1:16">
      <c r="A240" s="12">
        <v>92</v>
      </c>
      <c r="B240" s="12">
        <v>1091</v>
      </c>
      <c r="C240" s="12" t="s">
        <v>4040</v>
      </c>
      <c r="D240" s="12" t="s">
        <v>4041</v>
      </c>
      <c r="E240" s="17" t="s">
        <v>15162</v>
      </c>
      <c r="F240" s="19" t="str">
        <f>LEFT(E240,MIN(FIND({0,1,2,3,4,5,6,7,8,9},ASC(E240)&amp;1234567890))-1)</f>
        <v>Al</v>
      </c>
      <c r="G240" s="23">
        <f t="shared" si="6"/>
        <v>3.24</v>
      </c>
      <c r="H240" s="19">
        <f>VLOOKUP(F240,Table!$A$2:$C$121,2,0)</f>
        <v>13</v>
      </c>
      <c r="I240" s="18">
        <f>VLOOKUP(F240,Table!$A$2:$C$121,3,0)</f>
        <v>3</v>
      </c>
      <c r="J240" s="17" t="s">
        <v>15159</v>
      </c>
      <c r="K240" s="19" t="str">
        <f>LEFT(J240,MIN(FIND({0,1,2,3,4,5,6,7,8,9},ASC(J240)&amp;1234567890))-1)</f>
        <v>B</v>
      </c>
      <c r="L240" s="24">
        <f t="shared" si="7"/>
        <v>44</v>
      </c>
      <c r="M240" s="19">
        <f>VLOOKUP(K240,Table!$A$2:$C$121,2,0)</f>
        <v>13</v>
      </c>
      <c r="N240" s="18">
        <f>VLOOKUP(K240,Table!$A$2:$C$121,3,0)</f>
        <v>2</v>
      </c>
      <c r="O240" s="12" t="str">
        <f>VLOOKUP(A240,Table!$U$1:$V$230,2,0)</f>
        <v>Tetragonal</v>
      </c>
      <c r="P240" s="70" t="s">
        <v>15463</v>
      </c>
    </row>
    <row r="241" spans="1:16">
      <c r="A241" s="12">
        <v>92</v>
      </c>
      <c r="B241" s="12">
        <v>1459</v>
      </c>
      <c r="C241" s="12" t="s">
        <v>4040</v>
      </c>
      <c r="D241" s="12" t="s">
        <v>4042</v>
      </c>
      <c r="E241" s="17" t="s">
        <v>15163</v>
      </c>
      <c r="F241" s="19" t="str">
        <f>LEFT(E241,MIN(FIND({0,1,2,3,4,5,6,7,8,9},ASC(E241)&amp;1234567890))-1)</f>
        <v>Al</v>
      </c>
      <c r="G241" s="23">
        <f t="shared" si="6"/>
        <v>1.67</v>
      </c>
      <c r="H241" s="19">
        <f>VLOOKUP(F241,Table!$A$2:$C$121,2,0)</f>
        <v>13</v>
      </c>
      <c r="I241" s="18">
        <f>VLOOKUP(F241,Table!$A$2:$C$121,3,0)</f>
        <v>3</v>
      </c>
      <c r="J241" s="17" t="s">
        <v>15164</v>
      </c>
      <c r="K241" s="19" t="str">
        <f>LEFT(J241,MIN(FIND({0,1,2,3,4,5,6,7,8,9},ASC(J241)&amp;1234567890))-1)</f>
        <v>B</v>
      </c>
      <c r="L241" s="24">
        <f t="shared" si="7"/>
        <v>22</v>
      </c>
      <c r="M241" s="19">
        <f>VLOOKUP(K241,Table!$A$2:$C$121,2,0)</f>
        <v>13</v>
      </c>
      <c r="N241" s="18">
        <f>VLOOKUP(K241,Table!$A$2:$C$121,3,0)</f>
        <v>2</v>
      </c>
      <c r="O241" s="12" t="str">
        <f>VLOOKUP(A241,Table!$U$1:$V$230,2,0)</f>
        <v>Tetragonal</v>
      </c>
      <c r="P241" s="70" t="s">
        <v>15463</v>
      </c>
    </row>
    <row r="242" spans="1:16">
      <c r="A242" s="12">
        <v>92</v>
      </c>
      <c r="B242" s="12">
        <v>16500</v>
      </c>
      <c r="C242" s="12" t="s">
        <v>4040</v>
      </c>
      <c r="D242" s="12" t="s">
        <v>1721</v>
      </c>
      <c r="E242" s="17" t="s">
        <v>11293</v>
      </c>
      <c r="F242" s="19" t="str">
        <f>LEFT(E242,MIN(FIND({0,1,2,3,4,5,6,7,8,9},ASC(E242)&amp;1234567890))-1)</f>
        <v>Cd</v>
      </c>
      <c r="G242" s="23">
        <f t="shared" si="6"/>
        <v>1</v>
      </c>
      <c r="H242" s="19">
        <f>VLOOKUP(F242,Table!$A$2:$C$121,2,0)</f>
        <v>12</v>
      </c>
      <c r="I242" s="18">
        <f>VLOOKUP(F242,Table!$A$2:$C$121,3,0)</f>
        <v>5</v>
      </c>
      <c r="J242" s="17" t="s">
        <v>30</v>
      </c>
      <c r="K242" s="19" t="str">
        <f>LEFT(J242,MIN(FIND({0,1,2,3,4,5,6,7,8,9},ASC(J242)&amp;1234567890))-1)</f>
        <v>P</v>
      </c>
      <c r="L242" s="24">
        <f t="shared" si="7"/>
        <v>2</v>
      </c>
      <c r="M242" s="19">
        <f>VLOOKUP(K242,Table!$A$2:$C$121,2,0)</f>
        <v>15</v>
      </c>
      <c r="N242" s="18">
        <f>VLOOKUP(K242,Table!$A$2:$C$121,3,0)</f>
        <v>3</v>
      </c>
      <c r="O242" s="12" t="str">
        <f>VLOOKUP(A242,Table!$U$1:$V$230,2,0)</f>
        <v>Tetragonal</v>
      </c>
      <c r="P242" s="70" t="s">
        <v>15463</v>
      </c>
    </row>
    <row r="243" spans="1:16">
      <c r="A243" s="12">
        <v>92</v>
      </c>
      <c r="B243" s="12">
        <v>16550</v>
      </c>
      <c r="C243" s="12" t="s">
        <v>4040</v>
      </c>
      <c r="D243" s="12" t="s">
        <v>1227</v>
      </c>
      <c r="E243" s="17" t="s">
        <v>461</v>
      </c>
      <c r="F243" s="19" t="str">
        <f>LEFT(E243,MIN(FIND({0,1,2,3,4,5,6,7,8,9},ASC(E243)&amp;1234567890))-1)</f>
        <v>Cu</v>
      </c>
      <c r="G243" s="23">
        <f t="shared" si="6"/>
        <v>2</v>
      </c>
      <c r="H243" s="19">
        <f>VLOOKUP(F243,Table!$A$2:$C$121,2,0)</f>
        <v>11</v>
      </c>
      <c r="I243" s="18">
        <f>VLOOKUP(F243,Table!$A$2:$C$121,3,0)</f>
        <v>4</v>
      </c>
      <c r="J243" s="17" t="s">
        <v>379</v>
      </c>
      <c r="K243" s="19" t="str">
        <f>LEFT(J243,MIN(FIND({0,1,2,3,4,5,6,7,8,9},ASC(J243)&amp;1234567890))-1)</f>
        <v>S</v>
      </c>
      <c r="L243" s="24">
        <f t="shared" si="7"/>
        <v>1</v>
      </c>
      <c r="M243" s="19">
        <f>VLOOKUP(K243,Table!$A$2:$C$121,2,0)</f>
        <v>16</v>
      </c>
      <c r="N243" s="18">
        <f>VLOOKUP(K243,Table!$A$2:$C$121,3,0)</f>
        <v>3</v>
      </c>
      <c r="O243" s="12" t="str">
        <f>VLOOKUP(A243,Table!$U$1:$V$230,2,0)</f>
        <v>Tetragonal</v>
      </c>
      <c r="P243" s="70" t="s">
        <v>15463</v>
      </c>
    </row>
    <row r="244" spans="1:16">
      <c r="A244" s="12">
        <v>92</v>
      </c>
      <c r="B244" s="12">
        <v>34889</v>
      </c>
      <c r="C244" s="12" t="s">
        <v>4040</v>
      </c>
      <c r="D244" s="12" t="s">
        <v>3</v>
      </c>
      <c r="E244" s="17" t="s">
        <v>31</v>
      </c>
      <c r="F244" s="19" t="str">
        <f>LEFT(E244,MIN(FIND({0,1,2,3,4,5,6,7,8,9},ASC(E244)&amp;1234567890))-1)</f>
        <v>Si</v>
      </c>
      <c r="G244" s="23">
        <f t="shared" si="6"/>
        <v>1</v>
      </c>
      <c r="H244" s="19">
        <f>VLOOKUP(F244,Table!$A$2:$C$121,2,0)</f>
        <v>14</v>
      </c>
      <c r="I244" s="18">
        <f>VLOOKUP(F244,Table!$A$2:$C$121,3,0)</f>
        <v>3</v>
      </c>
      <c r="J244" s="17" t="s">
        <v>32</v>
      </c>
      <c r="K244" s="19" t="str">
        <f>LEFT(J244,MIN(FIND({0,1,2,3,4,5,6,7,8,9},ASC(J244)&amp;1234567890))-1)</f>
        <v>O</v>
      </c>
      <c r="L244" s="24">
        <f t="shared" si="7"/>
        <v>2</v>
      </c>
      <c r="M244" s="19">
        <f>VLOOKUP(K244,Table!$A$2:$C$121,2,0)</f>
        <v>16</v>
      </c>
      <c r="N244" s="18">
        <f>VLOOKUP(K244,Table!$A$2:$C$121,3,0)</f>
        <v>2</v>
      </c>
      <c r="O244" s="12" t="str">
        <f>VLOOKUP(A244,Table!$U$1:$V$230,2,0)</f>
        <v>Tetragonal</v>
      </c>
      <c r="P244" s="70" t="s">
        <v>15463</v>
      </c>
    </row>
    <row r="245" spans="1:16">
      <c r="A245" s="12">
        <v>92</v>
      </c>
      <c r="B245" s="12">
        <v>35643</v>
      </c>
      <c r="C245" s="12" t="s">
        <v>4040</v>
      </c>
      <c r="D245" s="12" t="s">
        <v>4043</v>
      </c>
      <c r="E245" s="17" t="s">
        <v>15165</v>
      </c>
      <c r="F245" s="19" t="str">
        <f>LEFT(E245,MIN(FIND({0,1,2,3,4,5,6,7,8,9},ASC(E245)&amp;1234567890))-1)</f>
        <v>Fe</v>
      </c>
      <c r="G245" s="23">
        <f t="shared" si="6"/>
        <v>21.332999999999998</v>
      </c>
      <c r="H245" s="19">
        <f>VLOOKUP(F245,Table!$A$2:$C$121,2,0)</f>
        <v>8</v>
      </c>
      <c r="I245" s="18">
        <f>VLOOKUP(F245,Table!$A$2:$C$121,3,0)</f>
        <v>4</v>
      </c>
      <c r="J245" s="17" t="s">
        <v>465</v>
      </c>
      <c r="K245" s="19" t="str">
        <f>LEFT(J245,MIN(FIND({0,1,2,3,4,5,6,7,8,9},ASC(J245)&amp;1234567890))-1)</f>
        <v>O</v>
      </c>
      <c r="L245" s="24">
        <f t="shared" si="7"/>
        <v>32</v>
      </c>
      <c r="M245" s="19">
        <f>VLOOKUP(K245,Table!$A$2:$C$121,2,0)</f>
        <v>16</v>
      </c>
      <c r="N245" s="18">
        <f>VLOOKUP(K245,Table!$A$2:$C$121,3,0)</f>
        <v>2</v>
      </c>
      <c r="O245" s="12" t="str">
        <f>VLOOKUP(A245,Table!$U$1:$V$230,2,0)</f>
        <v>Tetragonal</v>
      </c>
      <c r="P245" s="70" t="s">
        <v>15463</v>
      </c>
    </row>
    <row r="246" spans="1:16">
      <c r="A246" s="12">
        <v>92</v>
      </c>
      <c r="B246" s="12">
        <v>62897</v>
      </c>
      <c r="C246" s="12" t="s">
        <v>4040</v>
      </c>
      <c r="D246" s="12" t="s">
        <v>1608</v>
      </c>
      <c r="E246" s="17" t="s">
        <v>328</v>
      </c>
      <c r="F246" s="19" t="str">
        <f>LEFT(E246,MIN(FIND({0,1,2,3,4,5,6,7,8,9},ASC(E246)&amp;1234567890))-1)</f>
        <v>Te</v>
      </c>
      <c r="G246" s="23">
        <f t="shared" si="6"/>
        <v>1</v>
      </c>
      <c r="H246" s="19">
        <f>VLOOKUP(F246,Table!$A$2:$C$121,2,0)</f>
        <v>16</v>
      </c>
      <c r="I246" s="18">
        <f>VLOOKUP(F246,Table!$A$2:$C$121,3,0)</f>
        <v>5</v>
      </c>
      <c r="J246" s="17" t="s">
        <v>32</v>
      </c>
      <c r="K246" s="19" t="str">
        <f>LEFT(J246,MIN(FIND({0,1,2,3,4,5,6,7,8,9},ASC(J246)&amp;1234567890))-1)</f>
        <v>O</v>
      </c>
      <c r="L246" s="24">
        <f t="shared" si="7"/>
        <v>2</v>
      </c>
      <c r="M246" s="19">
        <f>VLOOKUP(K246,Table!$A$2:$C$121,2,0)</f>
        <v>16</v>
      </c>
      <c r="N246" s="18">
        <f>VLOOKUP(K246,Table!$A$2:$C$121,3,0)</f>
        <v>2</v>
      </c>
      <c r="O246" s="12" t="str">
        <f>VLOOKUP(A246,Table!$U$1:$V$230,2,0)</f>
        <v>Tetragonal</v>
      </c>
      <c r="P246" s="70" t="s">
        <v>15463</v>
      </c>
    </row>
    <row r="247" spans="1:16">
      <c r="A247" s="12">
        <v>92</v>
      </c>
      <c r="B247" s="12">
        <v>87121</v>
      </c>
      <c r="C247" s="12" t="s">
        <v>4040</v>
      </c>
      <c r="D247" s="12" t="s">
        <v>4044</v>
      </c>
      <c r="E247" s="17" t="s">
        <v>15166</v>
      </c>
      <c r="F247" s="19" t="str">
        <f>LEFT(E247,MIN(FIND({0,1,2,3,4,5,6,7,8,9},ASC(E247)&amp;1234567890))-1)</f>
        <v>Fe</v>
      </c>
      <c r="G247" s="23">
        <f t="shared" si="6"/>
        <v>1.966</v>
      </c>
      <c r="H247" s="19">
        <f>VLOOKUP(F247,Table!$A$2:$C$121,2,0)</f>
        <v>8</v>
      </c>
      <c r="I247" s="18">
        <f>VLOOKUP(F247,Table!$A$2:$C$121,3,0)</f>
        <v>4</v>
      </c>
      <c r="J247" s="17" t="s">
        <v>15167</v>
      </c>
      <c r="K247" s="19" t="str">
        <f>LEFT(J247,MIN(FIND({0,1,2,3,4,5,6,7,8,9},ASC(J247)&amp;1234567890))-1)</f>
        <v>O</v>
      </c>
      <c r="L247" s="24">
        <f t="shared" si="7"/>
        <v>2.9630000000000001</v>
      </c>
      <c r="M247" s="19">
        <f>VLOOKUP(K247,Table!$A$2:$C$121,2,0)</f>
        <v>16</v>
      </c>
      <c r="N247" s="18">
        <f>VLOOKUP(K247,Table!$A$2:$C$121,3,0)</f>
        <v>2</v>
      </c>
      <c r="O247" s="12" t="str">
        <f>VLOOKUP(A247,Table!$U$1:$V$230,2,0)</f>
        <v>Tetragonal</v>
      </c>
      <c r="P247" s="70" t="s">
        <v>15463</v>
      </c>
    </row>
    <row r="248" spans="1:16">
      <c r="A248" s="12">
        <v>92</v>
      </c>
      <c r="B248" s="12">
        <v>250014</v>
      </c>
      <c r="C248" s="12" t="s">
        <v>4040</v>
      </c>
      <c r="D248" s="12" t="s">
        <v>1326</v>
      </c>
      <c r="E248" s="17" t="s">
        <v>70</v>
      </c>
      <c r="F248" s="19" t="str">
        <f>LEFT(E248,MIN(FIND({0,1,2,3,4,5,6,7,8,9},ASC(E248)&amp;1234567890))-1)</f>
        <v>Zn</v>
      </c>
      <c r="G248" s="23">
        <f t="shared" si="6"/>
        <v>1</v>
      </c>
      <c r="H248" s="19">
        <f>VLOOKUP(F248,Table!$A$2:$C$121,2,0)</f>
        <v>12</v>
      </c>
      <c r="I248" s="18">
        <f>VLOOKUP(F248,Table!$A$2:$C$121,3,0)</f>
        <v>4</v>
      </c>
      <c r="J248" s="17" t="s">
        <v>30</v>
      </c>
      <c r="K248" s="19" t="str">
        <f>LEFT(J248,MIN(FIND({0,1,2,3,4,5,6,7,8,9},ASC(J248)&amp;1234567890))-1)</f>
        <v>P</v>
      </c>
      <c r="L248" s="24">
        <f t="shared" si="7"/>
        <v>2</v>
      </c>
      <c r="M248" s="19">
        <f>VLOOKUP(K248,Table!$A$2:$C$121,2,0)</f>
        <v>15</v>
      </c>
      <c r="N248" s="18">
        <f>VLOOKUP(K248,Table!$A$2:$C$121,3,0)</f>
        <v>3</v>
      </c>
      <c r="O248" s="12" t="str">
        <f>VLOOKUP(A248,Table!$U$1:$V$230,2,0)</f>
        <v>Tetragonal</v>
      </c>
      <c r="P248" s="70" t="s">
        <v>15463</v>
      </c>
    </row>
    <row r="249" spans="1:16">
      <c r="A249" s="12">
        <v>92</v>
      </c>
      <c r="B249" s="12">
        <v>612546</v>
      </c>
      <c r="C249" s="12" t="s">
        <v>4040</v>
      </c>
      <c r="D249" s="12" t="s">
        <v>4045</v>
      </c>
      <c r="E249" s="17" t="s">
        <v>12081</v>
      </c>
      <c r="F249" s="19" t="str">
        <f>LEFT(E249,MIN(FIND({0,1,2,3,4,5,6,7,8,9},ASC(E249)&amp;1234567890))-1)</f>
        <v>Be</v>
      </c>
      <c r="G249" s="23">
        <f t="shared" si="6"/>
        <v>1</v>
      </c>
      <c r="H249" s="19">
        <f>VLOOKUP(F249,Table!$A$2:$C$121,2,0)</f>
        <v>2</v>
      </c>
      <c r="I249" s="18">
        <f>VLOOKUP(F249,Table!$A$2:$C$121,3,0)</f>
        <v>2</v>
      </c>
      <c r="J249" s="17" t="s">
        <v>12148</v>
      </c>
      <c r="K249" s="19" t="str">
        <f>LEFT(J249,MIN(FIND({0,1,2,3,4,5,6,7,8,9},ASC(J249)&amp;1234567890))-1)</f>
        <v>B</v>
      </c>
      <c r="L249" s="24">
        <f t="shared" si="7"/>
        <v>6</v>
      </c>
      <c r="M249" s="19">
        <f>VLOOKUP(K249,Table!$A$2:$C$121,2,0)</f>
        <v>13</v>
      </c>
      <c r="N249" s="18">
        <f>VLOOKUP(K249,Table!$A$2:$C$121,3,0)</f>
        <v>2</v>
      </c>
      <c r="O249" s="12" t="str">
        <f>VLOOKUP(A249,Table!$U$1:$V$230,2,0)</f>
        <v>Tetragonal</v>
      </c>
      <c r="P249" s="70" t="s">
        <v>15463</v>
      </c>
    </row>
    <row r="250" spans="1:16">
      <c r="A250" s="12">
        <v>92</v>
      </c>
      <c r="B250" s="12">
        <v>424098</v>
      </c>
      <c r="C250" s="12" t="s">
        <v>4040</v>
      </c>
      <c r="D250" s="12" t="s">
        <v>4046</v>
      </c>
      <c r="E250" s="17" t="s">
        <v>11628</v>
      </c>
      <c r="F250" s="19" t="str">
        <f>LEFT(E250,MIN(FIND({0,1,2,3,4,5,6,7,8,9},ASC(E250)&amp;1234567890))-1)</f>
        <v>Ba</v>
      </c>
      <c r="G250" s="23">
        <f t="shared" si="6"/>
        <v>3</v>
      </c>
      <c r="H250" s="19">
        <f>VLOOKUP(F250,Table!$A$2:$C$121,2,0)</f>
        <v>2</v>
      </c>
      <c r="I250" s="18">
        <f>VLOOKUP(F250,Table!$A$2:$C$121,3,0)</f>
        <v>6</v>
      </c>
      <c r="J250" s="17" t="s">
        <v>11550</v>
      </c>
      <c r="K250" s="19" t="str">
        <f>LEFT(J250,MIN(FIND({0,1,2,3,4,5,6,7,8,9},ASC(J250)&amp;1234567890))-1)</f>
        <v>Sn</v>
      </c>
      <c r="L250" s="24">
        <f t="shared" si="7"/>
        <v>2</v>
      </c>
      <c r="M250" s="19">
        <f>VLOOKUP(K250,Table!$A$2:$C$121,2,0)</f>
        <v>14</v>
      </c>
      <c r="N250" s="18">
        <f>VLOOKUP(K250,Table!$A$2:$C$121,3,0)</f>
        <v>5</v>
      </c>
      <c r="O250" s="12" t="str">
        <f>VLOOKUP(A250,Table!$U$1:$V$230,2,0)</f>
        <v>Tetragonal</v>
      </c>
      <c r="P250" s="70" t="s">
        <v>15463</v>
      </c>
    </row>
    <row r="251" spans="1:16">
      <c r="A251" s="12">
        <v>95</v>
      </c>
      <c r="B251" s="12">
        <v>153253</v>
      </c>
      <c r="C251" s="12" t="s">
        <v>4014</v>
      </c>
      <c r="D251" s="12" t="s">
        <v>1555</v>
      </c>
      <c r="E251" s="17" t="s">
        <v>11786</v>
      </c>
      <c r="F251" s="19" t="str">
        <f>LEFT(E251,MIN(FIND({0,1,2,3,4,5,6,7,8,9},ASC(E251)&amp;1234567890))-1)</f>
        <v>Si</v>
      </c>
      <c r="G251" s="23">
        <f t="shared" si="6"/>
        <v>64</v>
      </c>
      <c r="H251" s="19">
        <f>VLOOKUP(F251,Table!$A$2:$C$121,2,0)</f>
        <v>14</v>
      </c>
      <c r="I251" s="18">
        <f>VLOOKUP(F251,Table!$A$2:$C$121,3,0)</f>
        <v>3</v>
      </c>
      <c r="J251" s="17" t="s">
        <v>11787</v>
      </c>
      <c r="K251" s="19" t="str">
        <f>LEFT(J251,MIN(FIND({0,1,2,3,4,5,6,7,8,9},ASC(J251)&amp;1234567890))-1)</f>
        <v>O</v>
      </c>
      <c r="L251" s="24">
        <f t="shared" si="7"/>
        <v>128</v>
      </c>
      <c r="M251" s="19">
        <f>VLOOKUP(K251,Table!$A$2:$C$121,2,0)</f>
        <v>16</v>
      </c>
      <c r="N251" s="18">
        <f>VLOOKUP(K251,Table!$A$2:$C$121,3,0)</f>
        <v>2</v>
      </c>
      <c r="O251" s="12" t="str">
        <f>VLOOKUP(A251,Table!$U$1:$V$230,2,0)</f>
        <v>Tetragonal</v>
      </c>
      <c r="P251" s="70"/>
    </row>
    <row r="252" spans="1:16">
      <c r="A252" s="12">
        <v>96</v>
      </c>
      <c r="B252" s="12">
        <v>1091</v>
      </c>
      <c r="C252" s="12" t="s">
        <v>4040</v>
      </c>
      <c r="D252" s="12" t="s">
        <v>4041</v>
      </c>
      <c r="E252" s="17" t="s">
        <v>15162</v>
      </c>
      <c r="F252" s="19" t="str">
        <f>LEFT(E252,MIN(FIND({0,1,2,3,4,5,6,7,8,9},ASC(E252)&amp;1234567890))-1)</f>
        <v>Al</v>
      </c>
      <c r="G252" s="23">
        <f t="shared" si="6"/>
        <v>3.24</v>
      </c>
      <c r="H252" s="19">
        <f>VLOOKUP(F252,Table!$A$2:$C$121,2,0)</f>
        <v>13</v>
      </c>
      <c r="I252" s="18">
        <f>VLOOKUP(F252,Table!$A$2:$C$121,3,0)</f>
        <v>3</v>
      </c>
      <c r="J252" s="17" t="s">
        <v>15159</v>
      </c>
      <c r="K252" s="19" t="str">
        <f>LEFT(J252,MIN(FIND({0,1,2,3,4,5,6,7,8,9},ASC(J252)&amp;1234567890))-1)</f>
        <v>B</v>
      </c>
      <c r="L252" s="24">
        <f t="shared" si="7"/>
        <v>44</v>
      </c>
      <c r="M252" s="19">
        <f>VLOOKUP(K252,Table!$A$2:$C$121,2,0)</f>
        <v>13</v>
      </c>
      <c r="N252" s="18">
        <f>VLOOKUP(K252,Table!$A$2:$C$121,3,0)</f>
        <v>2</v>
      </c>
      <c r="O252" s="12" t="str">
        <f>VLOOKUP(A252,Table!$U$1:$V$230,2,0)</f>
        <v>Tetragonal</v>
      </c>
      <c r="P252" s="70"/>
    </row>
    <row r="253" spans="1:16">
      <c r="A253" s="12">
        <v>96</v>
      </c>
      <c r="B253" s="12">
        <v>1459</v>
      </c>
      <c r="C253" s="12" t="s">
        <v>4040</v>
      </c>
      <c r="D253" s="12" t="s">
        <v>4042</v>
      </c>
      <c r="E253" s="17" t="s">
        <v>15163</v>
      </c>
      <c r="F253" s="19" t="str">
        <f>LEFT(E253,MIN(FIND({0,1,2,3,4,5,6,7,8,9},ASC(E253)&amp;1234567890))-1)</f>
        <v>Al</v>
      </c>
      <c r="G253" s="23">
        <f t="shared" si="6"/>
        <v>1.67</v>
      </c>
      <c r="H253" s="19">
        <f>VLOOKUP(F253,Table!$A$2:$C$121,2,0)</f>
        <v>13</v>
      </c>
      <c r="I253" s="18">
        <f>VLOOKUP(F253,Table!$A$2:$C$121,3,0)</f>
        <v>3</v>
      </c>
      <c r="J253" s="17" t="s">
        <v>15164</v>
      </c>
      <c r="K253" s="19" t="str">
        <f>LEFT(J253,MIN(FIND({0,1,2,3,4,5,6,7,8,9},ASC(J253)&amp;1234567890))-1)</f>
        <v>B</v>
      </c>
      <c r="L253" s="24">
        <f t="shared" si="7"/>
        <v>22</v>
      </c>
      <c r="M253" s="19">
        <f>VLOOKUP(K253,Table!$A$2:$C$121,2,0)</f>
        <v>13</v>
      </c>
      <c r="N253" s="18">
        <f>VLOOKUP(K253,Table!$A$2:$C$121,3,0)</f>
        <v>2</v>
      </c>
      <c r="O253" s="12" t="str">
        <f>VLOOKUP(A253,Table!$U$1:$V$230,2,0)</f>
        <v>Tetragonal</v>
      </c>
      <c r="P253" s="70"/>
    </row>
    <row r="254" spans="1:16">
      <c r="A254" s="12">
        <v>96</v>
      </c>
      <c r="B254" s="12">
        <v>16500</v>
      </c>
      <c r="C254" s="12" t="s">
        <v>4040</v>
      </c>
      <c r="D254" s="12" t="s">
        <v>1721</v>
      </c>
      <c r="E254" s="17" t="s">
        <v>11293</v>
      </c>
      <c r="F254" s="19" t="str">
        <f>LEFT(E254,MIN(FIND({0,1,2,3,4,5,6,7,8,9},ASC(E254)&amp;1234567890))-1)</f>
        <v>Cd</v>
      </c>
      <c r="G254" s="23">
        <f t="shared" si="6"/>
        <v>1</v>
      </c>
      <c r="H254" s="19">
        <f>VLOOKUP(F254,Table!$A$2:$C$121,2,0)</f>
        <v>12</v>
      </c>
      <c r="I254" s="18">
        <f>VLOOKUP(F254,Table!$A$2:$C$121,3,0)</f>
        <v>5</v>
      </c>
      <c r="J254" s="17" t="s">
        <v>30</v>
      </c>
      <c r="K254" s="19" t="str">
        <f>LEFT(J254,MIN(FIND({0,1,2,3,4,5,6,7,8,9},ASC(J254)&amp;1234567890))-1)</f>
        <v>P</v>
      </c>
      <c r="L254" s="24">
        <f t="shared" si="7"/>
        <v>2</v>
      </c>
      <c r="M254" s="19">
        <f>VLOOKUP(K254,Table!$A$2:$C$121,2,0)</f>
        <v>15</v>
      </c>
      <c r="N254" s="18">
        <f>VLOOKUP(K254,Table!$A$2:$C$121,3,0)</f>
        <v>3</v>
      </c>
      <c r="O254" s="12" t="str">
        <f>VLOOKUP(A254,Table!$U$1:$V$230,2,0)</f>
        <v>Tetragonal</v>
      </c>
      <c r="P254" s="70"/>
    </row>
    <row r="255" spans="1:16">
      <c r="A255" s="12">
        <v>96</v>
      </c>
      <c r="B255" s="12">
        <v>16550</v>
      </c>
      <c r="C255" s="12" t="s">
        <v>4040</v>
      </c>
      <c r="D255" s="12" t="s">
        <v>1227</v>
      </c>
      <c r="E255" s="17" t="s">
        <v>461</v>
      </c>
      <c r="F255" s="19" t="str">
        <f>LEFT(E255,MIN(FIND({0,1,2,3,4,5,6,7,8,9},ASC(E255)&amp;1234567890))-1)</f>
        <v>Cu</v>
      </c>
      <c r="G255" s="23">
        <f t="shared" si="6"/>
        <v>2</v>
      </c>
      <c r="H255" s="19">
        <f>VLOOKUP(F255,Table!$A$2:$C$121,2,0)</f>
        <v>11</v>
      </c>
      <c r="I255" s="18">
        <f>VLOOKUP(F255,Table!$A$2:$C$121,3,0)</f>
        <v>4</v>
      </c>
      <c r="J255" s="17" t="s">
        <v>379</v>
      </c>
      <c r="K255" s="19" t="str">
        <f>LEFT(J255,MIN(FIND({0,1,2,3,4,5,6,7,8,9},ASC(J255)&amp;1234567890))-1)</f>
        <v>S</v>
      </c>
      <c r="L255" s="24">
        <f t="shared" si="7"/>
        <v>1</v>
      </c>
      <c r="M255" s="19">
        <f>VLOOKUP(K255,Table!$A$2:$C$121,2,0)</f>
        <v>16</v>
      </c>
      <c r="N255" s="18">
        <f>VLOOKUP(K255,Table!$A$2:$C$121,3,0)</f>
        <v>3</v>
      </c>
      <c r="O255" s="12" t="str">
        <f>VLOOKUP(A255,Table!$U$1:$V$230,2,0)</f>
        <v>Tetragonal</v>
      </c>
      <c r="P255" s="70"/>
    </row>
    <row r="256" spans="1:16">
      <c r="A256" s="12">
        <v>96</v>
      </c>
      <c r="B256" s="12">
        <v>34889</v>
      </c>
      <c r="C256" s="12" t="s">
        <v>4040</v>
      </c>
      <c r="D256" s="12" t="s">
        <v>3</v>
      </c>
      <c r="E256" s="17" t="s">
        <v>31</v>
      </c>
      <c r="F256" s="19" t="str">
        <f>LEFT(E256,MIN(FIND({0,1,2,3,4,5,6,7,8,9},ASC(E256)&amp;1234567890))-1)</f>
        <v>Si</v>
      </c>
      <c r="G256" s="23">
        <f t="shared" si="6"/>
        <v>1</v>
      </c>
      <c r="H256" s="19">
        <f>VLOOKUP(F256,Table!$A$2:$C$121,2,0)</f>
        <v>14</v>
      </c>
      <c r="I256" s="18">
        <f>VLOOKUP(F256,Table!$A$2:$C$121,3,0)</f>
        <v>3</v>
      </c>
      <c r="J256" s="17" t="s">
        <v>32</v>
      </c>
      <c r="K256" s="19" t="str">
        <f>LEFT(J256,MIN(FIND({0,1,2,3,4,5,6,7,8,9},ASC(J256)&amp;1234567890))-1)</f>
        <v>O</v>
      </c>
      <c r="L256" s="24">
        <f t="shared" si="7"/>
        <v>2</v>
      </c>
      <c r="M256" s="19">
        <f>VLOOKUP(K256,Table!$A$2:$C$121,2,0)</f>
        <v>16</v>
      </c>
      <c r="N256" s="18">
        <f>VLOOKUP(K256,Table!$A$2:$C$121,3,0)</f>
        <v>2</v>
      </c>
      <c r="O256" s="12" t="str">
        <f>VLOOKUP(A256,Table!$U$1:$V$230,2,0)</f>
        <v>Tetragonal</v>
      </c>
      <c r="P256" s="70"/>
    </row>
    <row r="257" spans="1:16">
      <c r="A257" s="12">
        <v>96</v>
      </c>
      <c r="B257" s="12">
        <v>35643</v>
      </c>
      <c r="C257" s="12" t="s">
        <v>4040</v>
      </c>
      <c r="D257" s="12" t="s">
        <v>4043</v>
      </c>
      <c r="E257" s="17" t="s">
        <v>15165</v>
      </c>
      <c r="F257" s="19" t="str">
        <f>LEFT(E257,MIN(FIND({0,1,2,3,4,5,6,7,8,9},ASC(E257)&amp;1234567890))-1)</f>
        <v>Fe</v>
      </c>
      <c r="G257" s="23">
        <f t="shared" si="6"/>
        <v>21.332999999999998</v>
      </c>
      <c r="H257" s="19">
        <f>VLOOKUP(F257,Table!$A$2:$C$121,2,0)</f>
        <v>8</v>
      </c>
      <c r="I257" s="18">
        <f>VLOOKUP(F257,Table!$A$2:$C$121,3,0)</f>
        <v>4</v>
      </c>
      <c r="J257" s="17" t="s">
        <v>465</v>
      </c>
      <c r="K257" s="19" t="str">
        <f>LEFT(J257,MIN(FIND({0,1,2,3,4,5,6,7,8,9},ASC(J257)&amp;1234567890))-1)</f>
        <v>O</v>
      </c>
      <c r="L257" s="24">
        <f t="shared" si="7"/>
        <v>32</v>
      </c>
      <c r="M257" s="19">
        <f>VLOOKUP(K257,Table!$A$2:$C$121,2,0)</f>
        <v>16</v>
      </c>
      <c r="N257" s="18">
        <f>VLOOKUP(K257,Table!$A$2:$C$121,3,0)</f>
        <v>2</v>
      </c>
      <c r="O257" s="12" t="str">
        <f>VLOOKUP(A257,Table!$U$1:$V$230,2,0)</f>
        <v>Tetragonal</v>
      </c>
      <c r="P257" s="70"/>
    </row>
    <row r="258" spans="1:16">
      <c r="A258" s="12">
        <v>96</v>
      </c>
      <c r="B258" s="12">
        <v>62897</v>
      </c>
      <c r="C258" s="12" t="s">
        <v>4040</v>
      </c>
      <c r="D258" s="12" t="s">
        <v>1608</v>
      </c>
      <c r="E258" s="17" t="s">
        <v>328</v>
      </c>
      <c r="F258" s="19" t="str">
        <f>LEFT(E258,MIN(FIND({0,1,2,3,4,5,6,7,8,9},ASC(E258)&amp;1234567890))-1)</f>
        <v>Te</v>
      </c>
      <c r="G258" s="23">
        <f t="shared" si="6"/>
        <v>1</v>
      </c>
      <c r="H258" s="19">
        <f>VLOOKUP(F258,Table!$A$2:$C$121,2,0)</f>
        <v>16</v>
      </c>
      <c r="I258" s="18">
        <f>VLOOKUP(F258,Table!$A$2:$C$121,3,0)</f>
        <v>5</v>
      </c>
      <c r="J258" s="17" t="s">
        <v>32</v>
      </c>
      <c r="K258" s="19" t="str">
        <f>LEFT(J258,MIN(FIND({0,1,2,3,4,5,6,7,8,9},ASC(J258)&amp;1234567890))-1)</f>
        <v>O</v>
      </c>
      <c r="L258" s="24">
        <f t="shared" si="7"/>
        <v>2</v>
      </c>
      <c r="M258" s="19">
        <f>VLOOKUP(K258,Table!$A$2:$C$121,2,0)</f>
        <v>16</v>
      </c>
      <c r="N258" s="18">
        <f>VLOOKUP(K258,Table!$A$2:$C$121,3,0)</f>
        <v>2</v>
      </c>
      <c r="O258" s="12" t="str">
        <f>VLOOKUP(A258,Table!$U$1:$V$230,2,0)</f>
        <v>Tetragonal</v>
      </c>
      <c r="P258" s="70"/>
    </row>
    <row r="259" spans="1:16">
      <c r="A259" s="12">
        <v>96</v>
      </c>
      <c r="B259" s="12">
        <v>87121</v>
      </c>
      <c r="C259" s="12" t="s">
        <v>4040</v>
      </c>
      <c r="D259" s="12" t="s">
        <v>4044</v>
      </c>
      <c r="E259" s="17" t="s">
        <v>15166</v>
      </c>
      <c r="F259" s="19" t="str">
        <f>LEFT(E259,MIN(FIND({0,1,2,3,4,5,6,7,8,9},ASC(E259)&amp;1234567890))-1)</f>
        <v>Fe</v>
      </c>
      <c r="G259" s="23">
        <f t="shared" si="6"/>
        <v>1.966</v>
      </c>
      <c r="H259" s="19">
        <f>VLOOKUP(F259,Table!$A$2:$C$121,2,0)</f>
        <v>8</v>
      </c>
      <c r="I259" s="18">
        <f>VLOOKUP(F259,Table!$A$2:$C$121,3,0)</f>
        <v>4</v>
      </c>
      <c r="J259" s="17" t="s">
        <v>15167</v>
      </c>
      <c r="K259" s="19" t="str">
        <f>LEFT(J259,MIN(FIND({0,1,2,3,4,5,6,7,8,9},ASC(J259)&amp;1234567890))-1)</f>
        <v>O</v>
      </c>
      <c r="L259" s="24">
        <f t="shared" si="7"/>
        <v>2.9630000000000001</v>
      </c>
      <c r="M259" s="19">
        <f>VLOOKUP(K259,Table!$A$2:$C$121,2,0)</f>
        <v>16</v>
      </c>
      <c r="N259" s="18">
        <f>VLOOKUP(K259,Table!$A$2:$C$121,3,0)</f>
        <v>2</v>
      </c>
      <c r="O259" s="12" t="str">
        <f>VLOOKUP(A259,Table!$U$1:$V$230,2,0)</f>
        <v>Tetragonal</v>
      </c>
      <c r="P259" s="70"/>
    </row>
    <row r="260" spans="1:16">
      <c r="A260" s="12">
        <v>96</v>
      </c>
      <c r="B260" s="12">
        <v>250014</v>
      </c>
      <c r="C260" s="12" t="s">
        <v>4040</v>
      </c>
      <c r="D260" s="12" t="s">
        <v>1326</v>
      </c>
      <c r="E260" s="17" t="s">
        <v>70</v>
      </c>
      <c r="F260" s="19" t="str">
        <f>LEFT(E260,MIN(FIND({0,1,2,3,4,5,6,7,8,9},ASC(E260)&amp;1234567890))-1)</f>
        <v>Zn</v>
      </c>
      <c r="G260" s="23">
        <f t="shared" si="6"/>
        <v>1</v>
      </c>
      <c r="H260" s="19">
        <f>VLOOKUP(F260,Table!$A$2:$C$121,2,0)</f>
        <v>12</v>
      </c>
      <c r="I260" s="18">
        <f>VLOOKUP(F260,Table!$A$2:$C$121,3,0)</f>
        <v>4</v>
      </c>
      <c r="J260" s="17" t="s">
        <v>30</v>
      </c>
      <c r="K260" s="19" t="str">
        <f>LEFT(J260,MIN(FIND({0,1,2,3,4,5,6,7,8,9},ASC(J260)&amp;1234567890))-1)</f>
        <v>P</v>
      </c>
      <c r="L260" s="24">
        <f t="shared" si="7"/>
        <v>2</v>
      </c>
      <c r="M260" s="19">
        <f>VLOOKUP(K260,Table!$A$2:$C$121,2,0)</f>
        <v>15</v>
      </c>
      <c r="N260" s="18">
        <f>VLOOKUP(K260,Table!$A$2:$C$121,3,0)</f>
        <v>3</v>
      </c>
      <c r="O260" s="12" t="str">
        <f>VLOOKUP(A260,Table!$U$1:$V$230,2,0)</f>
        <v>Tetragonal</v>
      </c>
      <c r="P260" s="70"/>
    </row>
    <row r="261" spans="1:16">
      <c r="A261" s="12">
        <v>96</v>
      </c>
      <c r="B261" s="12">
        <v>612546</v>
      </c>
      <c r="C261" s="12" t="s">
        <v>4040</v>
      </c>
      <c r="D261" s="12" t="s">
        <v>4045</v>
      </c>
      <c r="E261" s="17" t="s">
        <v>12081</v>
      </c>
      <c r="F261" s="19" t="str">
        <f>LEFT(E261,MIN(FIND({0,1,2,3,4,5,6,7,8,9},ASC(E261)&amp;1234567890))-1)</f>
        <v>Be</v>
      </c>
      <c r="G261" s="23">
        <f t="shared" si="6"/>
        <v>1</v>
      </c>
      <c r="H261" s="19">
        <f>VLOOKUP(F261,Table!$A$2:$C$121,2,0)</f>
        <v>2</v>
      </c>
      <c r="I261" s="18">
        <f>VLOOKUP(F261,Table!$A$2:$C$121,3,0)</f>
        <v>2</v>
      </c>
      <c r="J261" s="17" t="s">
        <v>12148</v>
      </c>
      <c r="K261" s="19" t="str">
        <f>LEFT(J261,MIN(FIND({0,1,2,3,4,5,6,7,8,9},ASC(J261)&amp;1234567890))-1)</f>
        <v>B</v>
      </c>
      <c r="L261" s="24">
        <f t="shared" si="7"/>
        <v>6</v>
      </c>
      <c r="M261" s="19">
        <f>VLOOKUP(K261,Table!$A$2:$C$121,2,0)</f>
        <v>13</v>
      </c>
      <c r="N261" s="18">
        <f>VLOOKUP(K261,Table!$A$2:$C$121,3,0)</f>
        <v>2</v>
      </c>
      <c r="O261" s="12" t="str">
        <f>VLOOKUP(A261,Table!$U$1:$V$230,2,0)</f>
        <v>Tetragonal</v>
      </c>
      <c r="P261" s="70"/>
    </row>
    <row r="262" spans="1:16">
      <c r="A262" s="12">
        <v>96</v>
      </c>
      <c r="B262" s="12">
        <v>424098</v>
      </c>
      <c r="C262" s="12" t="s">
        <v>4040</v>
      </c>
      <c r="D262" s="12" t="s">
        <v>4046</v>
      </c>
      <c r="E262" s="17" t="s">
        <v>11628</v>
      </c>
      <c r="F262" s="19" t="str">
        <f>LEFT(E262,MIN(FIND({0,1,2,3,4,5,6,7,8,9},ASC(E262)&amp;1234567890))-1)</f>
        <v>Ba</v>
      </c>
      <c r="G262" s="23">
        <f t="shared" si="6"/>
        <v>3</v>
      </c>
      <c r="H262" s="19">
        <f>VLOOKUP(F262,Table!$A$2:$C$121,2,0)</f>
        <v>2</v>
      </c>
      <c r="I262" s="18">
        <f>VLOOKUP(F262,Table!$A$2:$C$121,3,0)</f>
        <v>6</v>
      </c>
      <c r="J262" s="17" t="s">
        <v>11550</v>
      </c>
      <c r="K262" s="19" t="str">
        <f>LEFT(J262,MIN(FIND({0,1,2,3,4,5,6,7,8,9},ASC(J262)&amp;1234567890))-1)</f>
        <v>Sn</v>
      </c>
      <c r="L262" s="24">
        <f t="shared" si="7"/>
        <v>2</v>
      </c>
      <c r="M262" s="19">
        <f>VLOOKUP(K262,Table!$A$2:$C$121,2,0)</f>
        <v>14</v>
      </c>
      <c r="N262" s="18">
        <f>VLOOKUP(K262,Table!$A$2:$C$121,3,0)</f>
        <v>5</v>
      </c>
      <c r="O262" s="12" t="str">
        <f>VLOOKUP(A262,Table!$U$1:$V$230,2,0)</f>
        <v>Tetragonal</v>
      </c>
      <c r="P262" s="70"/>
    </row>
    <row r="263" spans="1:16">
      <c r="A263" s="12">
        <v>96</v>
      </c>
      <c r="B263" s="12">
        <v>165</v>
      </c>
      <c r="C263" s="12" t="s">
        <v>4015</v>
      </c>
      <c r="D263" s="12" t="s">
        <v>4016</v>
      </c>
      <c r="E263" s="17" t="s">
        <v>11373</v>
      </c>
      <c r="F263" s="19" t="str">
        <f>LEFT(E263,MIN(FIND({0,1,2,3,4,5,6,7,8,9},ASC(E263)&amp;1234567890))-1)</f>
        <v>Mn</v>
      </c>
      <c r="G263" s="23">
        <f t="shared" si="6"/>
        <v>5</v>
      </c>
      <c r="H263" s="19">
        <f>VLOOKUP(F263,Table!$A$2:$C$121,2,0)</f>
        <v>7</v>
      </c>
      <c r="I263" s="18">
        <f>VLOOKUP(F263,Table!$A$2:$C$121,3,0)</f>
        <v>4</v>
      </c>
      <c r="J263" s="17" t="s">
        <v>11546</v>
      </c>
      <c r="K263" s="19" t="str">
        <f>LEFT(J263,MIN(FIND({0,1,2,3,4,5,6,7,8,9},ASC(J263)&amp;1234567890))-1)</f>
        <v>Si</v>
      </c>
      <c r="L263" s="24">
        <f t="shared" si="7"/>
        <v>2</v>
      </c>
      <c r="M263" s="19">
        <f>VLOOKUP(K263,Table!$A$2:$C$121,2,0)</f>
        <v>14</v>
      </c>
      <c r="N263" s="18">
        <f>VLOOKUP(K263,Table!$A$2:$C$121,3,0)</f>
        <v>3</v>
      </c>
      <c r="O263" s="12" t="str">
        <f>VLOOKUP(A263,Table!$U$1:$V$230,2,0)</f>
        <v>Tetragonal</v>
      </c>
      <c r="P263" s="70" t="s">
        <v>15463</v>
      </c>
    </row>
    <row r="264" spans="1:16">
      <c r="A264" s="12">
        <v>96</v>
      </c>
      <c r="B264" s="12">
        <v>1079</v>
      </c>
      <c r="C264" s="12" t="s">
        <v>4015</v>
      </c>
      <c r="D264" s="12" t="s">
        <v>4017</v>
      </c>
      <c r="E264" s="17" t="s">
        <v>69</v>
      </c>
      <c r="F264" s="19" t="str">
        <f>LEFT(E264,MIN(FIND({0,1,2,3,4,5,6,7,8,9},ASC(E264)&amp;1234567890))-1)</f>
        <v>Mg</v>
      </c>
      <c r="G264" s="23">
        <f t="shared" si="6"/>
        <v>1</v>
      </c>
      <c r="H264" s="19">
        <f>VLOOKUP(F264,Table!$A$2:$C$121,2,0)</f>
        <v>2</v>
      </c>
      <c r="I264" s="18">
        <f>VLOOKUP(F264,Table!$A$2:$C$121,3,0)</f>
        <v>3</v>
      </c>
      <c r="J264" s="17" t="s">
        <v>11312</v>
      </c>
      <c r="K264" s="19" t="str">
        <f>LEFT(J264,MIN(FIND({0,1,2,3,4,5,6,7,8,9},ASC(J264)&amp;1234567890))-1)</f>
        <v>As</v>
      </c>
      <c r="L264" s="24">
        <f t="shared" si="7"/>
        <v>4</v>
      </c>
      <c r="M264" s="19">
        <f>VLOOKUP(K264,Table!$A$2:$C$121,2,0)</f>
        <v>15</v>
      </c>
      <c r="N264" s="18">
        <f>VLOOKUP(K264,Table!$A$2:$C$121,3,0)</f>
        <v>4</v>
      </c>
      <c r="O264" s="12" t="str">
        <f>VLOOKUP(A264,Table!$U$1:$V$230,2,0)</f>
        <v>Tetragonal</v>
      </c>
      <c r="P264" s="70" t="s">
        <v>15463</v>
      </c>
    </row>
    <row r="265" spans="1:16">
      <c r="A265" s="12">
        <v>96</v>
      </c>
      <c r="B265" s="12">
        <v>1287</v>
      </c>
      <c r="C265" s="12" t="s">
        <v>4015</v>
      </c>
      <c r="D265" s="12" t="s">
        <v>4018</v>
      </c>
      <c r="E265" s="17" t="s">
        <v>11386</v>
      </c>
      <c r="F265" s="19" t="str">
        <f>LEFT(E265,MIN(FIND({0,1,2,3,4,5,6,7,8,9},ASC(E265)&amp;1234567890))-1)</f>
        <v>Ni</v>
      </c>
      <c r="G265" s="23">
        <f t="shared" si="6"/>
        <v>2</v>
      </c>
      <c r="H265" s="19">
        <f>VLOOKUP(F265,Table!$A$2:$C$121,2,0)</f>
        <v>10</v>
      </c>
      <c r="I265" s="18">
        <f>VLOOKUP(F265,Table!$A$2:$C$121,3,0)</f>
        <v>4</v>
      </c>
      <c r="J265" s="17" t="s">
        <v>77</v>
      </c>
      <c r="K265" s="19" t="str">
        <f>LEFT(J265,MIN(FIND({0,1,2,3,4,5,6,7,8,9},ASC(J265)&amp;1234567890))-1)</f>
        <v>Y</v>
      </c>
      <c r="L265" s="24">
        <f t="shared" si="7"/>
        <v>3</v>
      </c>
      <c r="M265" s="19">
        <f>VLOOKUP(K265,Table!$A$2:$C$121,2,0)</f>
        <v>3</v>
      </c>
      <c r="N265" s="18">
        <f>VLOOKUP(K265,Table!$A$2:$C$121,3,0)</f>
        <v>5</v>
      </c>
      <c r="O265" s="12" t="str">
        <f>VLOOKUP(A265,Table!$U$1:$V$230,2,0)</f>
        <v>Tetragonal</v>
      </c>
      <c r="P265" s="70" t="s">
        <v>15463</v>
      </c>
    </row>
    <row r="266" spans="1:16">
      <c r="A266" s="12">
        <v>96</v>
      </c>
      <c r="B266" s="12">
        <v>10015</v>
      </c>
      <c r="C266" s="12" t="s">
        <v>4015</v>
      </c>
      <c r="D266" s="12" t="s">
        <v>1594</v>
      </c>
      <c r="E266" s="17" t="s">
        <v>453</v>
      </c>
      <c r="F266" s="19" t="str">
        <f>LEFT(E266,MIN(FIND({0,1,2,3,4,5,6,7,8,9},ASC(E266)&amp;1234567890))-1)</f>
        <v>As</v>
      </c>
      <c r="G266" s="23">
        <f t="shared" si="6"/>
        <v>2</v>
      </c>
      <c r="H266" s="19">
        <f>VLOOKUP(F266,Table!$A$2:$C$121,2,0)</f>
        <v>15</v>
      </c>
      <c r="I266" s="18">
        <f>VLOOKUP(F266,Table!$A$2:$C$121,3,0)</f>
        <v>4</v>
      </c>
      <c r="J266" s="17" t="s">
        <v>500</v>
      </c>
      <c r="K266" s="19" t="str">
        <f>LEFT(J266,MIN(FIND({0,1,2,3,4,5,6,7,8,9},ASC(J266)&amp;1234567890))-1)</f>
        <v>O</v>
      </c>
      <c r="L266" s="24">
        <f t="shared" si="7"/>
        <v>5</v>
      </c>
      <c r="M266" s="19">
        <f>VLOOKUP(K266,Table!$A$2:$C$121,2,0)</f>
        <v>16</v>
      </c>
      <c r="N266" s="18">
        <f>VLOOKUP(K266,Table!$A$2:$C$121,3,0)</f>
        <v>2</v>
      </c>
      <c r="O266" s="12" t="str">
        <f>VLOOKUP(A266,Table!$U$1:$V$230,2,0)</f>
        <v>Tetragonal</v>
      </c>
      <c r="P266" s="70" t="s">
        <v>15463</v>
      </c>
    </row>
    <row r="267" spans="1:16">
      <c r="A267" s="12">
        <v>96</v>
      </c>
      <c r="B267" s="12">
        <v>14195</v>
      </c>
      <c r="C267" s="12" t="s">
        <v>4015</v>
      </c>
      <c r="D267" s="12" t="s">
        <v>1437</v>
      </c>
      <c r="E267" s="17" t="s">
        <v>11291</v>
      </c>
      <c r="F267" s="19" t="str">
        <f>LEFT(E267,MIN(FIND({0,1,2,3,4,5,6,7,8,9},ASC(E267)&amp;1234567890))-1)</f>
        <v>Sn</v>
      </c>
      <c r="G267" s="23">
        <f t="shared" si="6"/>
        <v>1</v>
      </c>
      <c r="H267" s="19">
        <f>VLOOKUP(F267,Table!$A$2:$C$121,2,0)</f>
        <v>14</v>
      </c>
      <c r="I267" s="18">
        <f>VLOOKUP(F267,Table!$A$2:$C$121,3,0)</f>
        <v>5</v>
      </c>
      <c r="J267" s="17" t="s">
        <v>11632</v>
      </c>
      <c r="K267" s="19" t="str">
        <f>LEFT(J267,MIN(FIND({0,1,2,3,4,5,6,7,8,9},ASC(J267)&amp;1234567890))-1)</f>
        <v>F</v>
      </c>
      <c r="L267" s="24">
        <f t="shared" si="7"/>
        <v>2</v>
      </c>
      <c r="M267" s="19">
        <f>VLOOKUP(K267,Table!$A$2:$C$121,2,0)</f>
        <v>17</v>
      </c>
      <c r="N267" s="18">
        <f>VLOOKUP(K267,Table!$A$2:$C$121,3,0)</f>
        <v>2</v>
      </c>
      <c r="O267" s="12" t="str">
        <f>VLOOKUP(A267,Table!$U$1:$V$230,2,0)</f>
        <v>Tetragonal</v>
      </c>
      <c r="P267" s="70" t="s">
        <v>15463</v>
      </c>
    </row>
    <row r="268" spans="1:16">
      <c r="A268" s="12">
        <v>96</v>
      </c>
      <c r="B268" s="12">
        <v>9327</v>
      </c>
      <c r="C268" s="12" t="s">
        <v>4015</v>
      </c>
      <c r="D268" s="12" t="s">
        <v>3</v>
      </c>
      <c r="E268" s="17" t="s">
        <v>31</v>
      </c>
      <c r="F268" s="19" t="str">
        <f>LEFT(E268,MIN(FIND({0,1,2,3,4,5,6,7,8,9},ASC(E268)&amp;1234567890))-1)</f>
        <v>Si</v>
      </c>
      <c r="G268" s="23">
        <f t="shared" si="6"/>
        <v>1</v>
      </c>
      <c r="H268" s="19">
        <f>VLOOKUP(F268,Table!$A$2:$C$121,2,0)</f>
        <v>14</v>
      </c>
      <c r="I268" s="18">
        <f>VLOOKUP(F268,Table!$A$2:$C$121,3,0)</f>
        <v>3</v>
      </c>
      <c r="J268" s="17" t="s">
        <v>32</v>
      </c>
      <c r="K268" s="19" t="str">
        <f>LEFT(J268,MIN(FIND({0,1,2,3,4,5,6,7,8,9},ASC(J268)&amp;1234567890))-1)</f>
        <v>O</v>
      </c>
      <c r="L268" s="24">
        <f t="shared" si="7"/>
        <v>2</v>
      </c>
      <c r="M268" s="19">
        <f>VLOOKUP(K268,Table!$A$2:$C$121,2,0)</f>
        <v>16</v>
      </c>
      <c r="N268" s="18">
        <f>VLOOKUP(K268,Table!$A$2:$C$121,3,0)</f>
        <v>2</v>
      </c>
      <c r="O268" s="12" t="str">
        <f>VLOOKUP(A268,Table!$U$1:$V$230,2,0)</f>
        <v>Tetragonal</v>
      </c>
      <c r="P268" s="70" t="s">
        <v>15463</v>
      </c>
    </row>
    <row r="269" spans="1:16">
      <c r="A269" s="12">
        <v>96</v>
      </c>
      <c r="B269" s="12">
        <v>16817</v>
      </c>
      <c r="C269" s="12" t="s">
        <v>4015</v>
      </c>
      <c r="D269" s="12" t="s">
        <v>1461</v>
      </c>
      <c r="E269" s="17" t="s">
        <v>11764</v>
      </c>
      <c r="F269" s="19" t="str">
        <f>LEFT(E269,MIN(FIND({0,1,2,3,4,5,6,7,8,9},ASC(E269)&amp;1234567890))-1)</f>
        <v>H</v>
      </c>
      <c r="G269" s="23">
        <f t="shared" si="6"/>
        <v>2</v>
      </c>
      <c r="H269" s="19">
        <f>VLOOKUP(F269,Table!$A$2:$C$121,2,0)</f>
        <v>1</v>
      </c>
      <c r="I269" s="18">
        <f>VLOOKUP(F269,Table!$A$2:$C$121,3,0)</f>
        <v>1</v>
      </c>
      <c r="J269" s="17" t="s">
        <v>371</v>
      </c>
      <c r="K269" s="19" t="str">
        <f>LEFT(J269,MIN(FIND({0,1,2,3,4,5,6,7,8,9},ASC(J269)&amp;1234567890))-1)</f>
        <v>O</v>
      </c>
      <c r="L269" s="24">
        <f t="shared" si="7"/>
        <v>1</v>
      </c>
      <c r="M269" s="19">
        <f>VLOOKUP(K269,Table!$A$2:$C$121,2,0)</f>
        <v>16</v>
      </c>
      <c r="N269" s="18">
        <f>VLOOKUP(K269,Table!$A$2:$C$121,3,0)</f>
        <v>2</v>
      </c>
      <c r="O269" s="12" t="str">
        <f>VLOOKUP(A269,Table!$U$1:$V$230,2,0)</f>
        <v>Tetragonal</v>
      </c>
      <c r="P269" s="70" t="s">
        <v>15463</v>
      </c>
    </row>
    <row r="270" spans="1:16">
      <c r="A270" s="12">
        <v>96</v>
      </c>
      <c r="B270" s="12">
        <v>20357</v>
      </c>
      <c r="C270" s="12" t="s">
        <v>4015</v>
      </c>
      <c r="D270" s="12" t="s">
        <v>4019</v>
      </c>
      <c r="E270" s="17" t="s">
        <v>11553</v>
      </c>
      <c r="F270" s="19" t="str">
        <f>LEFT(E270,MIN(FIND({0,1,2,3,4,5,6,7,8,9},ASC(E270)&amp;1234567890))-1)</f>
        <v>Zr</v>
      </c>
      <c r="G270" s="23">
        <f t="shared" si="6"/>
        <v>5</v>
      </c>
      <c r="H270" s="19">
        <f>VLOOKUP(F270,Table!$A$2:$C$121,2,0)</f>
        <v>4</v>
      </c>
      <c r="I270" s="18">
        <f>VLOOKUP(F270,Table!$A$2:$C$121,3,0)</f>
        <v>5</v>
      </c>
      <c r="J270" s="17" t="s">
        <v>11725</v>
      </c>
      <c r="K270" s="19" t="str">
        <f>LEFT(J270,MIN(FIND({0,1,2,3,4,5,6,7,8,9},ASC(J270)&amp;1234567890))-1)</f>
        <v>Si</v>
      </c>
      <c r="L270" s="24">
        <f t="shared" si="7"/>
        <v>4</v>
      </c>
      <c r="M270" s="19">
        <f>VLOOKUP(K270,Table!$A$2:$C$121,2,0)</f>
        <v>14</v>
      </c>
      <c r="N270" s="18">
        <f>VLOOKUP(K270,Table!$A$2:$C$121,3,0)</f>
        <v>3</v>
      </c>
      <c r="O270" s="12" t="str">
        <f>VLOOKUP(A270,Table!$U$1:$V$230,2,0)</f>
        <v>Tetragonal</v>
      </c>
      <c r="P270" s="70" t="s">
        <v>15463</v>
      </c>
    </row>
    <row r="271" spans="1:16">
      <c r="A271" s="12">
        <v>96</v>
      </c>
      <c r="B271" s="12">
        <v>23783</v>
      </c>
      <c r="C271" s="12" t="s">
        <v>4015</v>
      </c>
      <c r="D271" s="12" t="s">
        <v>1312</v>
      </c>
      <c r="E271" s="17" t="s">
        <v>544</v>
      </c>
      <c r="F271" s="19" t="str">
        <f>LEFT(E271,MIN(FIND({0,1,2,3,4,5,6,7,8,9},ASC(E271)&amp;1234567890))-1)</f>
        <v>Ge</v>
      </c>
      <c r="G271" s="23">
        <f t="shared" si="6"/>
        <v>1</v>
      </c>
      <c r="H271" s="19">
        <f>VLOOKUP(F271,Table!$A$2:$C$121,2,0)</f>
        <v>14</v>
      </c>
      <c r="I271" s="18">
        <f>VLOOKUP(F271,Table!$A$2:$C$121,3,0)</f>
        <v>4</v>
      </c>
      <c r="J271" s="17" t="s">
        <v>32</v>
      </c>
      <c r="K271" s="19" t="str">
        <f>LEFT(J271,MIN(FIND({0,1,2,3,4,5,6,7,8,9},ASC(J271)&amp;1234567890))-1)</f>
        <v>O</v>
      </c>
      <c r="L271" s="24">
        <f t="shared" si="7"/>
        <v>2</v>
      </c>
      <c r="M271" s="19">
        <f>VLOOKUP(K271,Table!$A$2:$C$121,2,0)</f>
        <v>16</v>
      </c>
      <c r="N271" s="18">
        <f>VLOOKUP(K271,Table!$A$2:$C$121,3,0)</f>
        <v>2</v>
      </c>
      <c r="O271" s="12" t="str">
        <f>VLOOKUP(A271,Table!$U$1:$V$230,2,0)</f>
        <v>Tetragonal</v>
      </c>
      <c r="P271" s="70" t="s">
        <v>15463</v>
      </c>
    </row>
    <row r="272" spans="1:16">
      <c r="A272" s="12">
        <v>96</v>
      </c>
      <c r="B272" s="12">
        <v>27515</v>
      </c>
      <c r="C272" s="12" t="s">
        <v>4015</v>
      </c>
      <c r="D272" s="12" t="s">
        <v>1608</v>
      </c>
      <c r="E272" s="17" t="s">
        <v>328</v>
      </c>
      <c r="F272" s="19" t="str">
        <f>LEFT(E272,MIN(FIND({0,1,2,3,4,5,6,7,8,9},ASC(E272)&amp;1234567890))-1)</f>
        <v>Te</v>
      </c>
      <c r="G272" s="23">
        <f t="shared" si="6"/>
        <v>1</v>
      </c>
      <c r="H272" s="19">
        <f>VLOOKUP(F272,Table!$A$2:$C$121,2,0)</f>
        <v>16</v>
      </c>
      <c r="I272" s="18">
        <f>VLOOKUP(F272,Table!$A$2:$C$121,3,0)</f>
        <v>5</v>
      </c>
      <c r="J272" s="17" t="s">
        <v>32</v>
      </c>
      <c r="K272" s="19" t="str">
        <f>LEFT(J272,MIN(FIND({0,1,2,3,4,5,6,7,8,9},ASC(J272)&amp;1234567890))-1)</f>
        <v>O</v>
      </c>
      <c r="L272" s="24">
        <f t="shared" si="7"/>
        <v>2</v>
      </c>
      <c r="M272" s="19">
        <f>VLOOKUP(K272,Table!$A$2:$C$121,2,0)</f>
        <v>16</v>
      </c>
      <c r="N272" s="18">
        <f>VLOOKUP(K272,Table!$A$2:$C$121,3,0)</f>
        <v>2</v>
      </c>
      <c r="O272" s="12" t="str">
        <f>VLOOKUP(A272,Table!$U$1:$V$230,2,0)</f>
        <v>Tetragonal</v>
      </c>
      <c r="P272" s="70" t="s">
        <v>15463</v>
      </c>
    </row>
    <row r="273" spans="1:16">
      <c r="A273" s="12">
        <v>96</v>
      </c>
      <c r="B273" s="12">
        <v>28067</v>
      </c>
      <c r="C273" s="12" t="s">
        <v>4015</v>
      </c>
      <c r="D273" s="12" t="s">
        <v>4020</v>
      </c>
      <c r="E273" s="17" t="s">
        <v>446</v>
      </c>
      <c r="F273" s="19" t="str">
        <f>LEFT(E273,MIN(FIND({0,1,2,3,4,5,6,7,8,9},ASC(E273)&amp;1234567890))-1)</f>
        <v>D</v>
      </c>
      <c r="G273" s="23">
        <f t="shared" si="6"/>
        <v>2</v>
      </c>
      <c r="H273" s="19">
        <f>VLOOKUP(F273,Table!$A$2:$C$121,2,0)</f>
        <v>1</v>
      </c>
      <c r="I273" s="18">
        <f>VLOOKUP(F273,Table!$A$2:$C$121,3,0)</f>
        <v>1</v>
      </c>
      <c r="J273" s="17" t="s">
        <v>32</v>
      </c>
      <c r="K273" s="19" t="str">
        <f>LEFT(J273,MIN(FIND({0,1,2,3,4,5,6,7,8,9},ASC(J273)&amp;1234567890))-1)</f>
        <v>O</v>
      </c>
      <c r="L273" s="24">
        <f t="shared" si="7"/>
        <v>2</v>
      </c>
      <c r="M273" s="19">
        <f>VLOOKUP(K273,Table!$A$2:$C$121,2,0)</f>
        <v>16</v>
      </c>
      <c r="N273" s="18">
        <f>VLOOKUP(K273,Table!$A$2:$C$121,3,0)</f>
        <v>2</v>
      </c>
      <c r="O273" s="12" t="str">
        <f>VLOOKUP(A273,Table!$U$1:$V$230,2,0)</f>
        <v>Tetragonal</v>
      </c>
      <c r="P273" s="70" t="s">
        <v>15463</v>
      </c>
    </row>
    <row r="274" spans="1:16">
      <c r="A274" s="12">
        <v>96</v>
      </c>
      <c r="B274" s="12">
        <v>23704</v>
      </c>
      <c r="C274" s="12" t="s">
        <v>4015</v>
      </c>
      <c r="D274" s="12" t="s">
        <v>289</v>
      </c>
      <c r="E274" s="17" t="s">
        <v>446</v>
      </c>
      <c r="F274" s="19" t="str">
        <f>LEFT(E274,MIN(FIND({0,1,2,3,4,5,6,7,8,9},ASC(E274)&amp;1234567890))-1)</f>
        <v>D</v>
      </c>
      <c r="G274" s="23">
        <f t="shared" si="6"/>
        <v>2</v>
      </c>
      <c r="H274" s="19">
        <f>VLOOKUP(F274,Table!$A$2:$C$121,2,0)</f>
        <v>1</v>
      </c>
      <c r="I274" s="18">
        <f>VLOOKUP(F274,Table!$A$2:$C$121,3,0)</f>
        <v>1</v>
      </c>
      <c r="J274" s="17" t="s">
        <v>371</v>
      </c>
      <c r="K274" s="19" t="str">
        <f>LEFT(J274,MIN(FIND({0,1,2,3,4,5,6,7,8,9},ASC(J274)&amp;1234567890))-1)</f>
        <v>O</v>
      </c>
      <c r="L274" s="24">
        <f t="shared" si="7"/>
        <v>1</v>
      </c>
      <c r="M274" s="19">
        <f>VLOOKUP(K274,Table!$A$2:$C$121,2,0)</f>
        <v>16</v>
      </c>
      <c r="N274" s="18">
        <f>VLOOKUP(K274,Table!$A$2:$C$121,3,0)</f>
        <v>2</v>
      </c>
      <c r="O274" s="12" t="str">
        <f>VLOOKUP(A274,Table!$U$1:$V$230,2,0)</f>
        <v>Tetragonal</v>
      </c>
      <c r="P274" s="70" t="s">
        <v>15463</v>
      </c>
    </row>
    <row r="275" spans="1:16">
      <c r="A275" s="12">
        <v>96</v>
      </c>
      <c r="B275" s="12">
        <v>30602</v>
      </c>
      <c r="C275" s="12" t="s">
        <v>4015</v>
      </c>
      <c r="D275" s="12" t="s">
        <v>4021</v>
      </c>
      <c r="E275" s="17" t="s">
        <v>11414</v>
      </c>
      <c r="F275" s="19" t="str">
        <f>LEFT(E275,MIN(FIND({0,1,2,3,4,5,6,7,8,9},ASC(E275)&amp;1234567890))-1)</f>
        <v>H</v>
      </c>
      <c r="G275" s="23">
        <f t="shared" si="6"/>
        <v>1</v>
      </c>
      <c r="H275" s="19">
        <f>VLOOKUP(F275,Table!$A$2:$C$121,2,0)</f>
        <v>1</v>
      </c>
      <c r="I275" s="18">
        <f>VLOOKUP(F275,Table!$A$2:$C$121,3,0)</f>
        <v>1</v>
      </c>
      <c r="J275" s="17" t="s">
        <v>32</v>
      </c>
      <c r="K275" s="19" t="str">
        <f>LEFT(J275,MIN(FIND({0,1,2,3,4,5,6,7,8,9},ASC(J275)&amp;1234567890))-1)</f>
        <v>O</v>
      </c>
      <c r="L275" s="24">
        <f t="shared" si="7"/>
        <v>2</v>
      </c>
      <c r="M275" s="19">
        <f>VLOOKUP(K275,Table!$A$2:$C$121,2,0)</f>
        <v>16</v>
      </c>
      <c r="N275" s="18">
        <f>VLOOKUP(K275,Table!$A$2:$C$121,3,0)</f>
        <v>2</v>
      </c>
      <c r="O275" s="12" t="str">
        <f>VLOOKUP(A275,Table!$U$1:$V$230,2,0)</f>
        <v>Tetragonal</v>
      </c>
      <c r="P275" s="70" t="s">
        <v>15463</v>
      </c>
    </row>
    <row r="276" spans="1:16">
      <c r="A276" s="12">
        <v>96</v>
      </c>
      <c r="B276" s="12">
        <v>34253</v>
      </c>
      <c r="C276" s="12" t="s">
        <v>4015</v>
      </c>
      <c r="D276" s="12" t="s">
        <v>4022</v>
      </c>
      <c r="E276" s="17" t="s">
        <v>11764</v>
      </c>
      <c r="F276" s="19" t="str">
        <f>LEFT(E276,MIN(FIND({0,1,2,3,4,5,6,7,8,9},ASC(E276)&amp;1234567890))-1)</f>
        <v>H</v>
      </c>
      <c r="G276" s="23">
        <f t="shared" si="6"/>
        <v>2</v>
      </c>
      <c r="H276" s="19">
        <f>VLOOKUP(F276,Table!$A$2:$C$121,2,0)</f>
        <v>1</v>
      </c>
      <c r="I276" s="18">
        <f>VLOOKUP(F276,Table!$A$2:$C$121,3,0)</f>
        <v>1</v>
      </c>
      <c r="J276" s="17" t="s">
        <v>32</v>
      </c>
      <c r="K276" s="19" t="str">
        <f>LEFT(J276,MIN(FIND({0,1,2,3,4,5,6,7,8,9},ASC(J276)&amp;1234567890))-1)</f>
        <v>O</v>
      </c>
      <c r="L276" s="24">
        <f t="shared" si="7"/>
        <v>2</v>
      </c>
      <c r="M276" s="19">
        <f>VLOOKUP(K276,Table!$A$2:$C$121,2,0)</f>
        <v>16</v>
      </c>
      <c r="N276" s="18">
        <f>VLOOKUP(K276,Table!$A$2:$C$121,3,0)</f>
        <v>2</v>
      </c>
      <c r="O276" s="12" t="str">
        <f>VLOOKUP(A276,Table!$U$1:$V$230,2,0)</f>
        <v>Tetragonal</v>
      </c>
      <c r="P276" s="70" t="s">
        <v>15463</v>
      </c>
    </row>
    <row r="277" spans="1:16">
      <c r="A277" s="12">
        <v>96</v>
      </c>
      <c r="B277" s="12">
        <v>35331</v>
      </c>
      <c r="C277" s="12" t="s">
        <v>4015</v>
      </c>
      <c r="D277" s="12" t="s">
        <v>4023</v>
      </c>
      <c r="E277" s="17" t="s">
        <v>11352</v>
      </c>
      <c r="F277" s="19" t="str">
        <f>LEFT(E277,MIN(FIND({0,1,2,3,4,5,6,7,8,9},ASC(E277)&amp;1234567890))-1)</f>
        <v>Al</v>
      </c>
      <c r="G277" s="23">
        <f t="shared" si="6"/>
        <v>1</v>
      </c>
      <c r="H277" s="19">
        <f>VLOOKUP(F277,Table!$A$2:$C$121,2,0)</f>
        <v>13</v>
      </c>
      <c r="I277" s="18">
        <f>VLOOKUP(F277,Table!$A$2:$C$121,3,0)</f>
        <v>3</v>
      </c>
      <c r="J277" s="17" t="s">
        <v>12035</v>
      </c>
      <c r="K277" s="19" t="str">
        <f>LEFT(J277,MIN(FIND({0,1,2,3,4,5,6,7,8,9},ASC(J277)&amp;1234567890))-1)</f>
        <v>B</v>
      </c>
      <c r="L277" s="24">
        <f t="shared" si="7"/>
        <v>12</v>
      </c>
      <c r="M277" s="19">
        <f>VLOOKUP(K277,Table!$A$2:$C$121,2,0)</f>
        <v>13</v>
      </c>
      <c r="N277" s="18">
        <f>VLOOKUP(K277,Table!$A$2:$C$121,3,0)</f>
        <v>2</v>
      </c>
      <c r="O277" s="12" t="str">
        <f>VLOOKUP(A277,Table!$U$1:$V$230,2,0)</f>
        <v>Tetragonal</v>
      </c>
      <c r="P277" s="70" t="s">
        <v>15463</v>
      </c>
    </row>
    <row r="278" spans="1:16">
      <c r="A278" s="12">
        <v>96</v>
      </c>
      <c r="B278" s="12">
        <v>34853</v>
      </c>
      <c r="C278" s="12" t="s">
        <v>4015</v>
      </c>
      <c r="D278" s="12" t="s">
        <v>4024</v>
      </c>
      <c r="E278" s="17" t="s">
        <v>12270</v>
      </c>
      <c r="F278" s="19" t="str">
        <f>LEFT(E278,MIN(FIND({0,1,2,3,4,5,6,7,8,9},ASC(E278)&amp;1234567890))-1)</f>
        <v>Ni</v>
      </c>
      <c r="G278" s="23">
        <f t="shared" si="6"/>
        <v>11</v>
      </c>
      <c r="H278" s="19">
        <f>VLOOKUP(F278,Table!$A$2:$C$121,2,0)</f>
        <v>10</v>
      </c>
      <c r="I278" s="18">
        <f>VLOOKUP(F278,Table!$A$2:$C$121,3,0)</f>
        <v>4</v>
      </c>
      <c r="J278" s="17" t="s">
        <v>11615</v>
      </c>
      <c r="K278" s="19" t="str">
        <f>LEFT(J278,MIN(FIND({0,1,2,3,4,5,6,7,8,9},ASC(J278)&amp;1234567890))-1)</f>
        <v>As</v>
      </c>
      <c r="L278" s="24">
        <f t="shared" si="7"/>
        <v>8</v>
      </c>
      <c r="M278" s="19">
        <f>VLOOKUP(K278,Table!$A$2:$C$121,2,0)</f>
        <v>15</v>
      </c>
      <c r="N278" s="18">
        <f>VLOOKUP(K278,Table!$A$2:$C$121,3,0)</f>
        <v>4</v>
      </c>
      <c r="O278" s="12" t="str">
        <f>VLOOKUP(A278,Table!$U$1:$V$230,2,0)</f>
        <v>Tetragonal</v>
      </c>
      <c r="P278" s="70" t="s">
        <v>15463</v>
      </c>
    </row>
    <row r="279" spans="1:16">
      <c r="A279" s="12">
        <v>96</v>
      </c>
      <c r="B279" s="12">
        <v>60761</v>
      </c>
      <c r="C279" s="12" t="s">
        <v>4015</v>
      </c>
      <c r="D279" s="12" t="s">
        <v>4025</v>
      </c>
      <c r="E279" s="17" t="s">
        <v>11355</v>
      </c>
      <c r="F279" s="19" t="str">
        <f>LEFT(E279,MIN(FIND({0,1,2,3,4,5,6,7,8,9},ASC(E279)&amp;1234567890))-1)</f>
        <v>Pt</v>
      </c>
      <c r="G279" s="23">
        <f t="shared" si="6"/>
        <v>3</v>
      </c>
      <c r="H279" s="19">
        <f>VLOOKUP(F279,Table!$A$2:$C$121,2,0)</f>
        <v>10</v>
      </c>
      <c r="I279" s="18">
        <f>VLOOKUP(F279,Table!$A$2:$C$121,3,0)</f>
        <v>6</v>
      </c>
      <c r="J279" s="17" t="s">
        <v>11682</v>
      </c>
      <c r="K279" s="19" t="str">
        <f>LEFT(J279,MIN(FIND({0,1,2,3,4,5,6,7,8,9},ASC(J279)&amp;1234567890))-1)</f>
        <v>I</v>
      </c>
      <c r="L279" s="24">
        <f t="shared" si="7"/>
        <v>8</v>
      </c>
      <c r="M279" s="19">
        <f>VLOOKUP(K279,Table!$A$2:$C$121,2,0)</f>
        <v>17</v>
      </c>
      <c r="N279" s="18">
        <f>VLOOKUP(K279,Table!$A$2:$C$121,3,0)</f>
        <v>5</v>
      </c>
      <c r="O279" s="12" t="str">
        <f>VLOOKUP(A279,Table!$U$1:$V$230,2,0)</f>
        <v>Tetragonal</v>
      </c>
      <c r="P279" s="70" t="s">
        <v>15463</v>
      </c>
    </row>
    <row r="280" spans="1:16">
      <c r="A280" s="12">
        <v>96</v>
      </c>
      <c r="B280" s="12">
        <v>40428</v>
      </c>
      <c r="C280" s="12" t="s">
        <v>4015</v>
      </c>
      <c r="D280" s="12" t="s">
        <v>4026</v>
      </c>
      <c r="E280" s="17" t="s">
        <v>70</v>
      </c>
      <c r="F280" s="19" t="str">
        <f>LEFT(E280,MIN(FIND({0,1,2,3,4,5,6,7,8,9},ASC(E280)&amp;1234567890))-1)</f>
        <v>Zn</v>
      </c>
      <c r="G280" s="23">
        <f t="shared" si="6"/>
        <v>1</v>
      </c>
      <c r="H280" s="19">
        <f>VLOOKUP(F280,Table!$A$2:$C$121,2,0)</f>
        <v>12</v>
      </c>
      <c r="I280" s="18">
        <f>VLOOKUP(F280,Table!$A$2:$C$121,3,0)</f>
        <v>4</v>
      </c>
      <c r="J280" s="17" t="s">
        <v>342</v>
      </c>
      <c r="K280" s="19" t="str">
        <f>LEFT(J280,MIN(FIND({0,1,2,3,4,5,6,7,8,9},ASC(J280)&amp;1234567890))-1)</f>
        <v>P</v>
      </c>
      <c r="L280" s="24">
        <f t="shared" si="7"/>
        <v>4</v>
      </c>
      <c r="M280" s="19">
        <f>VLOOKUP(K280,Table!$A$2:$C$121,2,0)</f>
        <v>15</v>
      </c>
      <c r="N280" s="18">
        <f>VLOOKUP(K280,Table!$A$2:$C$121,3,0)</f>
        <v>3</v>
      </c>
      <c r="O280" s="12" t="str">
        <f>VLOOKUP(A280,Table!$U$1:$V$230,2,0)</f>
        <v>Tetragonal</v>
      </c>
      <c r="P280" s="70" t="s">
        <v>15463</v>
      </c>
    </row>
    <row r="281" spans="1:16">
      <c r="A281" s="12">
        <v>96</v>
      </c>
      <c r="B281" s="12">
        <v>78162</v>
      </c>
      <c r="C281" s="12" t="s">
        <v>4015</v>
      </c>
      <c r="D281" s="12" t="s">
        <v>4027</v>
      </c>
      <c r="E281" s="17" t="s">
        <v>11475</v>
      </c>
      <c r="F281" s="19" t="str">
        <f>LEFT(E281,MIN(FIND({0,1,2,3,4,5,6,7,8,9},ASC(E281)&amp;1234567890))-1)</f>
        <v>Tl</v>
      </c>
      <c r="G281" s="23">
        <f t="shared" si="6"/>
        <v>2</v>
      </c>
      <c r="H281" s="19">
        <f>VLOOKUP(F281,Table!$A$2:$C$121,2,0)</f>
        <v>13</v>
      </c>
      <c r="I281" s="18">
        <f>VLOOKUP(F281,Table!$A$2:$C$121,3,0)</f>
        <v>6</v>
      </c>
      <c r="J281" s="17" t="s">
        <v>34</v>
      </c>
      <c r="K281" s="19" t="str">
        <f>LEFT(J281,MIN(FIND({0,1,2,3,4,5,6,7,8,9},ASC(J281)&amp;1234567890))-1)</f>
        <v>S</v>
      </c>
      <c r="L281" s="24">
        <f t="shared" si="7"/>
        <v>2</v>
      </c>
      <c r="M281" s="19">
        <f>VLOOKUP(K281,Table!$A$2:$C$121,2,0)</f>
        <v>16</v>
      </c>
      <c r="N281" s="18">
        <f>VLOOKUP(K281,Table!$A$2:$C$121,3,0)</f>
        <v>3</v>
      </c>
      <c r="O281" s="12" t="str">
        <f>VLOOKUP(A281,Table!$U$1:$V$230,2,0)</f>
        <v>Tetragonal</v>
      </c>
      <c r="P281" s="70" t="s">
        <v>15463</v>
      </c>
    </row>
    <row r="282" spans="1:16">
      <c r="A282" s="12">
        <v>96</v>
      </c>
      <c r="B282" s="12">
        <v>70048</v>
      </c>
      <c r="C282" s="12" t="s">
        <v>4015</v>
      </c>
      <c r="D282" s="12" t="s">
        <v>4028</v>
      </c>
      <c r="E282" s="17" t="s">
        <v>15157</v>
      </c>
      <c r="F282" s="19" t="str">
        <f>LEFT(E282,MIN(FIND({0,1,2,3,4,5,6,7,8,9},ASC(E282)&amp;1234567890))-1)</f>
        <v>Fe</v>
      </c>
      <c r="G282" s="23">
        <f t="shared" si="6"/>
        <v>21.34</v>
      </c>
      <c r="H282" s="19">
        <f>VLOOKUP(F282,Table!$A$2:$C$121,2,0)</f>
        <v>8</v>
      </c>
      <c r="I282" s="18">
        <f>VLOOKUP(F282,Table!$A$2:$C$121,3,0)</f>
        <v>4</v>
      </c>
      <c r="J282" s="17" t="s">
        <v>465</v>
      </c>
      <c r="K282" s="19" t="str">
        <f>LEFT(J282,MIN(FIND({0,1,2,3,4,5,6,7,8,9},ASC(J282)&amp;1234567890))-1)</f>
        <v>O</v>
      </c>
      <c r="L282" s="24">
        <f t="shared" si="7"/>
        <v>32</v>
      </c>
      <c r="M282" s="19">
        <f>VLOOKUP(K282,Table!$A$2:$C$121,2,0)</f>
        <v>16</v>
      </c>
      <c r="N282" s="18">
        <f>VLOOKUP(K282,Table!$A$2:$C$121,3,0)</f>
        <v>2</v>
      </c>
      <c r="O282" s="12" t="str">
        <f>VLOOKUP(A282,Table!$U$1:$V$230,2,0)</f>
        <v>Tetragonal</v>
      </c>
      <c r="P282" s="70" t="s">
        <v>15463</v>
      </c>
    </row>
    <row r="283" spans="1:16">
      <c r="A283" s="12">
        <v>96</v>
      </c>
      <c r="B283" s="12">
        <v>410107</v>
      </c>
      <c r="C283" s="12" t="s">
        <v>4015</v>
      </c>
      <c r="D283" s="12" t="s">
        <v>4029</v>
      </c>
      <c r="E283" s="17" t="s">
        <v>11508</v>
      </c>
      <c r="F283" s="19" t="str">
        <f>LEFT(E283,MIN(FIND({0,1,2,3,4,5,6,7,8,9},ASC(E283)&amp;1234567890))-1)</f>
        <v>Br</v>
      </c>
      <c r="G283" s="23">
        <f t="shared" si="6"/>
        <v>7</v>
      </c>
      <c r="H283" s="19">
        <f>VLOOKUP(F283,Table!$A$2:$C$121,2,0)</f>
        <v>17</v>
      </c>
      <c r="I283" s="18">
        <f>VLOOKUP(F283,Table!$A$2:$C$121,3,0)</f>
        <v>4</v>
      </c>
      <c r="J283" s="17" t="s">
        <v>12026</v>
      </c>
      <c r="K283" s="19" t="str">
        <f>LEFT(J283,MIN(FIND({0,1,2,3,4,5,6,7,8,9},ASC(J283)&amp;1234567890))-1)</f>
        <v>In</v>
      </c>
      <c r="L283" s="24">
        <f t="shared" si="7"/>
        <v>5</v>
      </c>
      <c r="M283" s="19">
        <f>VLOOKUP(K283,Table!$A$2:$C$121,2,0)</f>
        <v>13</v>
      </c>
      <c r="N283" s="18">
        <f>VLOOKUP(K283,Table!$A$2:$C$121,3,0)</f>
        <v>5</v>
      </c>
      <c r="O283" s="12" t="str">
        <f>VLOOKUP(A283,Table!$U$1:$V$230,2,0)</f>
        <v>Tetragonal</v>
      </c>
      <c r="P283" s="70" t="s">
        <v>15463</v>
      </c>
    </row>
    <row r="284" spans="1:16">
      <c r="A284" s="12">
        <v>96</v>
      </c>
      <c r="B284" s="12">
        <v>43080</v>
      </c>
      <c r="C284" s="12" t="s">
        <v>4015</v>
      </c>
      <c r="D284" s="12" t="s">
        <v>4030</v>
      </c>
      <c r="E284" s="17" t="s">
        <v>56</v>
      </c>
      <c r="F284" s="19" t="str">
        <f>LEFT(E284,MIN(FIND({0,1,2,3,4,5,6,7,8,9},ASC(E284)&amp;1234567890))-1)</f>
        <v>Ti</v>
      </c>
      <c r="G284" s="23">
        <f t="shared" si="6"/>
        <v>5</v>
      </c>
      <c r="H284" s="19">
        <f>VLOOKUP(F284,Table!$A$2:$C$121,2,0)</f>
        <v>4</v>
      </c>
      <c r="I284" s="18">
        <f>VLOOKUP(F284,Table!$A$2:$C$121,3,0)</f>
        <v>4</v>
      </c>
      <c r="J284" s="17" t="s">
        <v>11725</v>
      </c>
      <c r="K284" s="19" t="str">
        <f>LEFT(J284,MIN(FIND({0,1,2,3,4,5,6,7,8,9},ASC(J284)&amp;1234567890))-1)</f>
        <v>Si</v>
      </c>
      <c r="L284" s="24">
        <f t="shared" si="7"/>
        <v>4</v>
      </c>
      <c r="M284" s="19">
        <f>VLOOKUP(K284,Table!$A$2:$C$121,2,0)</f>
        <v>14</v>
      </c>
      <c r="N284" s="18">
        <f>VLOOKUP(K284,Table!$A$2:$C$121,3,0)</f>
        <v>3</v>
      </c>
      <c r="O284" s="12" t="str">
        <f>VLOOKUP(A284,Table!$U$1:$V$230,2,0)</f>
        <v>Tetragonal</v>
      </c>
      <c r="P284" s="70" t="s">
        <v>15463</v>
      </c>
    </row>
    <row r="285" spans="1:16">
      <c r="A285" s="12">
        <v>96</v>
      </c>
      <c r="B285" s="12">
        <v>53043</v>
      </c>
      <c r="C285" s="12" t="s">
        <v>4015</v>
      </c>
      <c r="D285" s="12" t="s">
        <v>4031</v>
      </c>
      <c r="E285" s="17" t="s">
        <v>11962</v>
      </c>
      <c r="F285" s="19" t="str">
        <f>LEFT(E285,MIN(FIND({0,1,2,3,4,5,6,7,8,9},ASC(E285)&amp;1234567890))-1)</f>
        <v>Hf</v>
      </c>
      <c r="G285" s="23">
        <f t="shared" si="6"/>
        <v>5</v>
      </c>
      <c r="H285" s="19">
        <f>VLOOKUP(F285,Table!$A$2:$C$121,2,0)</f>
        <v>4</v>
      </c>
      <c r="I285" s="18">
        <f>VLOOKUP(F285,Table!$A$2:$C$121,3,0)</f>
        <v>6</v>
      </c>
      <c r="J285" s="17" t="s">
        <v>11725</v>
      </c>
      <c r="K285" s="19" t="str">
        <f>LEFT(J285,MIN(FIND({0,1,2,3,4,5,6,7,8,9},ASC(J285)&amp;1234567890))-1)</f>
        <v>Si</v>
      </c>
      <c r="L285" s="24">
        <f t="shared" si="7"/>
        <v>4</v>
      </c>
      <c r="M285" s="19">
        <f>VLOOKUP(K285,Table!$A$2:$C$121,2,0)</f>
        <v>14</v>
      </c>
      <c r="N285" s="18">
        <f>VLOOKUP(K285,Table!$A$2:$C$121,3,0)</f>
        <v>3</v>
      </c>
      <c r="O285" s="12" t="str">
        <f>VLOOKUP(A285,Table!$U$1:$V$230,2,0)</f>
        <v>Tetragonal</v>
      </c>
      <c r="P285" s="70" t="s">
        <v>15463</v>
      </c>
    </row>
    <row r="286" spans="1:16">
      <c r="A286" s="12">
        <v>96</v>
      </c>
      <c r="B286" s="12">
        <v>94986</v>
      </c>
      <c r="C286" s="12" t="s">
        <v>4015</v>
      </c>
      <c r="D286" s="12" t="s">
        <v>4032</v>
      </c>
      <c r="E286" s="17" t="s">
        <v>11783</v>
      </c>
      <c r="F286" s="19" t="str">
        <f>LEFT(E286,MIN(FIND({0,1,2,3,4,5,6,7,8,9},ASC(E286)&amp;1234567890))-1)</f>
        <v>La</v>
      </c>
      <c r="G286" s="23">
        <f t="shared" si="6"/>
        <v>5</v>
      </c>
      <c r="H286" s="19">
        <f>VLOOKUP(F286,Table!$A$2:$C$121,2,0)</f>
        <v>3</v>
      </c>
      <c r="I286" s="18">
        <f>VLOOKUP(F286,Table!$A$2:$C$121,3,0)</f>
        <v>6</v>
      </c>
      <c r="J286" s="17" t="s">
        <v>11725</v>
      </c>
      <c r="K286" s="19" t="str">
        <f>LEFT(J286,MIN(FIND({0,1,2,3,4,5,6,7,8,9},ASC(J286)&amp;1234567890))-1)</f>
        <v>Si</v>
      </c>
      <c r="L286" s="24">
        <f t="shared" si="7"/>
        <v>4</v>
      </c>
      <c r="M286" s="19">
        <f>VLOOKUP(K286,Table!$A$2:$C$121,2,0)</f>
        <v>14</v>
      </c>
      <c r="N286" s="18">
        <f>VLOOKUP(K286,Table!$A$2:$C$121,3,0)</f>
        <v>3</v>
      </c>
      <c r="O286" s="12" t="str">
        <f>VLOOKUP(A286,Table!$U$1:$V$230,2,0)</f>
        <v>Tetragonal</v>
      </c>
      <c r="P286" s="70" t="s">
        <v>15463</v>
      </c>
    </row>
    <row r="287" spans="1:16">
      <c r="A287" s="12">
        <v>96</v>
      </c>
      <c r="B287" s="12">
        <v>94987</v>
      </c>
      <c r="C287" s="12" t="s">
        <v>4015</v>
      </c>
      <c r="D287" s="12" t="s">
        <v>2863</v>
      </c>
      <c r="E287" s="17" t="s">
        <v>11782</v>
      </c>
      <c r="F287" s="19" t="str">
        <f>LEFT(E287,MIN(FIND({0,1,2,3,4,5,6,7,8,9},ASC(E287)&amp;1234567890))-1)</f>
        <v>Nd</v>
      </c>
      <c r="G287" s="23">
        <f t="shared" si="6"/>
        <v>5</v>
      </c>
      <c r="H287" s="19">
        <f>VLOOKUP(F287,Table!$A$2:$C$121,2,0)</f>
        <v>3</v>
      </c>
      <c r="I287" s="18">
        <f>VLOOKUP(F287,Table!$A$2:$C$121,3,0)</f>
        <v>6</v>
      </c>
      <c r="J287" s="17" t="s">
        <v>11725</v>
      </c>
      <c r="K287" s="19" t="str">
        <f>LEFT(J287,MIN(FIND({0,1,2,3,4,5,6,7,8,9},ASC(J287)&amp;1234567890))-1)</f>
        <v>Si</v>
      </c>
      <c r="L287" s="24">
        <f t="shared" si="7"/>
        <v>4</v>
      </c>
      <c r="M287" s="19">
        <f>VLOOKUP(K287,Table!$A$2:$C$121,2,0)</f>
        <v>14</v>
      </c>
      <c r="N287" s="18">
        <f>VLOOKUP(K287,Table!$A$2:$C$121,3,0)</f>
        <v>3</v>
      </c>
      <c r="O287" s="12" t="str">
        <f>VLOOKUP(A287,Table!$U$1:$V$230,2,0)</f>
        <v>Tetragonal</v>
      </c>
      <c r="P287" s="70" t="s">
        <v>15463</v>
      </c>
    </row>
    <row r="288" spans="1:16">
      <c r="A288" s="12">
        <v>96</v>
      </c>
      <c r="B288" s="12">
        <v>95099</v>
      </c>
      <c r="C288" s="12" t="s">
        <v>4015</v>
      </c>
      <c r="D288" s="12" t="s">
        <v>4033</v>
      </c>
      <c r="E288" s="17" t="s">
        <v>11712</v>
      </c>
      <c r="F288" s="19" t="str">
        <f>LEFT(E288,MIN(FIND({0,1,2,3,4,5,6,7,8,9},ASC(E288)&amp;1234567890))-1)</f>
        <v>Pr</v>
      </c>
      <c r="G288" s="23">
        <f t="shared" si="6"/>
        <v>5</v>
      </c>
      <c r="H288" s="19">
        <f>VLOOKUP(F288,Table!$A$2:$C$121,2,0)</f>
        <v>3</v>
      </c>
      <c r="I288" s="18">
        <f>VLOOKUP(F288,Table!$A$2:$C$121,3,0)</f>
        <v>6</v>
      </c>
      <c r="J288" s="17" t="s">
        <v>11725</v>
      </c>
      <c r="K288" s="19" t="str">
        <f>LEFT(J288,MIN(FIND({0,1,2,3,4,5,6,7,8,9},ASC(J288)&amp;1234567890))-1)</f>
        <v>Si</v>
      </c>
      <c r="L288" s="24">
        <f t="shared" si="7"/>
        <v>4</v>
      </c>
      <c r="M288" s="19">
        <f>VLOOKUP(K288,Table!$A$2:$C$121,2,0)</f>
        <v>14</v>
      </c>
      <c r="N288" s="18">
        <f>VLOOKUP(K288,Table!$A$2:$C$121,3,0)</f>
        <v>3</v>
      </c>
      <c r="O288" s="12" t="str">
        <f>VLOOKUP(A288,Table!$U$1:$V$230,2,0)</f>
        <v>Tetragonal</v>
      </c>
      <c r="P288" s="70" t="s">
        <v>15463</v>
      </c>
    </row>
    <row r="289" spans="1:17">
      <c r="A289" s="12">
        <v>96</v>
      </c>
      <c r="B289" s="12">
        <v>18137</v>
      </c>
      <c r="C289" s="12" t="s">
        <v>4015</v>
      </c>
      <c r="D289" s="12" t="s">
        <v>1326</v>
      </c>
      <c r="E289" s="17" t="s">
        <v>70</v>
      </c>
      <c r="F289" s="19" t="str">
        <f>LEFT(E289,MIN(FIND({0,1,2,3,4,5,6,7,8,9},ASC(E289)&amp;1234567890))-1)</f>
        <v>Zn</v>
      </c>
      <c r="G289" s="23">
        <f t="shared" si="6"/>
        <v>1</v>
      </c>
      <c r="H289" s="19">
        <f>VLOOKUP(F289,Table!$A$2:$C$121,2,0)</f>
        <v>12</v>
      </c>
      <c r="I289" s="18">
        <f>VLOOKUP(F289,Table!$A$2:$C$121,3,0)</f>
        <v>4</v>
      </c>
      <c r="J289" s="17" t="s">
        <v>30</v>
      </c>
      <c r="K289" s="19" t="str">
        <f>LEFT(J289,MIN(FIND({0,1,2,3,4,5,6,7,8,9},ASC(J289)&amp;1234567890))-1)</f>
        <v>P</v>
      </c>
      <c r="L289" s="24">
        <f t="shared" si="7"/>
        <v>2</v>
      </c>
      <c r="M289" s="19">
        <f>VLOOKUP(K289,Table!$A$2:$C$121,2,0)</f>
        <v>15</v>
      </c>
      <c r="N289" s="18">
        <f>VLOOKUP(K289,Table!$A$2:$C$121,3,0)</f>
        <v>3</v>
      </c>
      <c r="O289" s="12" t="str">
        <f>VLOOKUP(A289,Table!$U$1:$V$230,2,0)</f>
        <v>Tetragonal</v>
      </c>
      <c r="P289" s="70" t="s">
        <v>15463</v>
      </c>
    </row>
    <row r="290" spans="1:17">
      <c r="A290" s="12">
        <v>96</v>
      </c>
      <c r="B290" s="12">
        <v>98406</v>
      </c>
      <c r="C290" s="12" t="s">
        <v>4015</v>
      </c>
      <c r="D290" s="12" t="s">
        <v>1636</v>
      </c>
      <c r="E290" s="17" t="s">
        <v>614</v>
      </c>
      <c r="F290" s="19" t="str">
        <f>LEFT(E290,MIN(FIND({0,1,2,3,4,5,6,7,8,9},ASC(E290)&amp;1234567890))-1)</f>
        <v>C</v>
      </c>
      <c r="G290" s="23">
        <f t="shared" si="6"/>
        <v>1</v>
      </c>
      <c r="H290" s="19">
        <f>VLOOKUP(F290,Table!$A$2:$C$121,2,0)</f>
        <v>14</v>
      </c>
      <c r="I290" s="18">
        <f>VLOOKUP(F290,Table!$A$2:$C$121,3,0)</f>
        <v>2</v>
      </c>
      <c r="J290" s="17" t="s">
        <v>32</v>
      </c>
      <c r="K290" s="19" t="str">
        <f>LEFT(J290,MIN(FIND({0,1,2,3,4,5,6,7,8,9},ASC(J290)&amp;1234567890))-1)</f>
        <v>O</v>
      </c>
      <c r="L290" s="24">
        <f t="shared" si="7"/>
        <v>2</v>
      </c>
      <c r="M290" s="19">
        <f>VLOOKUP(K290,Table!$A$2:$C$121,2,0)</f>
        <v>16</v>
      </c>
      <c r="N290" s="18">
        <f>VLOOKUP(K290,Table!$A$2:$C$121,3,0)</f>
        <v>2</v>
      </c>
      <c r="O290" s="12" t="str">
        <f>VLOOKUP(A290,Table!$U$1:$V$230,2,0)</f>
        <v>Tetragonal</v>
      </c>
      <c r="P290" s="70" t="s">
        <v>15463</v>
      </c>
    </row>
    <row r="291" spans="1:17">
      <c r="A291" s="12">
        <v>96</v>
      </c>
      <c r="B291" s="12">
        <v>614665</v>
      </c>
      <c r="C291" s="12" t="s">
        <v>4015</v>
      </c>
      <c r="D291" s="12" t="s">
        <v>4034</v>
      </c>
      <c r="E291" s="17" t="s">
        <v>457</v>
      </c>
      <c r="F291" s="19" t="str">
        <f>LEFT(E291,MIN(FIND({0,1,2,3,4,5,6,7,8,9},ASC(E291)&amp;1234567890))-1)</f>
        <v>Li</v>
      </c>
      <c r="G291" s="23">
        <f t="shared" si="6"/>
        <v>1</v>
      </c>
      <c r="H291" s="19">
        <f>VLOOKUP(F291,Table!$A$2:$C$121,2,0)</f>
        <v>1</v>
      </c>
      <c r="I291" s="18">
        <f>VLOOKUP(F291,Table!$A$2:$C$121,3,0)</f>
        <v>2</v>
      </c>
      <c r="J291" s="17" t="s">
        <v>430</v>
      </c>
      <c r="K291" s="19" t="str">
        <f>LEFT(J291,MIN(FIND({0,1,2,3,4,5,6,7,8,9},ASC(J291)&amp;1234567890))-1)</f>
        <v>B</v>
      </c>
      <c r="L291" s="24">
        <f t="shared" si="7"/>
        <v>11</v>
      </c>
      <c r="M291" s="19">
        <f>VLOOKUP(K291,Table!$A$2:$C$121,2,0)</f>
        <v>13</v>
      </c>
      <c r="N291" s="18">
        <f>VLOOKUP(K291,Table!$A$2:$C$121,3,0)</f>
        <v>2</v>
      </c>
      <c r="O291" s="12" t="str">
        <f>VLOOKUP(A291,Table!$U$1:$V$230,2,0)</f>
        <v>Tetragonal</v>
      </c>
      <c r="P291" s="70" t="s">
        <v>15463</v>
      </c>
    </row>
    <row r="292" spans="1:17">
      <c r="A292" s="12">
        <v>96</v>
      </c>
      <c r="B292" s="12">
        <v>620210</v>
      </c>
      <c r="C292" s="12" t="s">
        <v>4015</v>
      </c>
      <c r="D292" s="12" t="s">
        <v>1721</v>
      </c>
      <c r="E292" s="17" t="s">
        <v>11293</v>
      </c>
      <c r="F292" s="19" t="str">
        <f>LEFT(E292,MIN(FIND({0,1,2,3,4,5,6,7,8,9},ASC(E292)&amp;1234567890))-1)</f>
        <v>Cd</v>
      </c>
      <c r="G292" s="23">
        <f t="shared" si="6"/>
        <v>1</v>
      </c>
      <c r="H292" s="19">
        <f>VLOOKUP(F292,Table!$A$2:$C$121,2,0)</f>
        <v>12</v>
      </c>
      <c r="I292" s="18">
        <f>VLOOKUP(F292,Table!$A$2:$C$121,3,0)</f>
        <v>5</v>
      </c>
      <c r="J292" s="17" t="s">
        <v>30</v>
      </c>
      <c r="K292" s="19" t="str">
        <f>LEFT(J292,MIN(FIND({0,1,2,3,4,5,6,7,8,9},ASC(J292)&amp;1234567890))-1)</f>
        <v>P</v>
      </c>
      <c r="L292" s="24">
        <f t="shared" si="7"/>
        <v>2</v>
      </c>
      <c r="M292" s="19">
        <f>VLOOKUP(K292,Table!$A$2:$C$121,2,0)</f>
        <v>15</v>
      </c>
      <c r="N292" s="18">
        <f>VLOOKUP(K292,Table!$A$2:$C$121,3,0)</f>
        <v>3</v>
      </c>
      <c r="O292" s="12" t="str">
        <f>VLOOKUP(A292,Table!$U$1:$V$230,2,0)</f>
        <v>Tetragonal</v>
      </c>
      <c r="P292" s="70" t="s">
        <v>15463</v>
      </c>
    </row>
    <row r="293" spans="1:17">
      <c r="A293" s="12">
        <v>96</v>
      </c>
      <c r="B293" s="12">
        <v>622142</v>
      </c>
      <c r="C293" s="12" t="s">
        <v>4015</v>
      </c>
      <c r="D293" s="12" t="s">
        <v>4035</v>
      </c>
      <c r="E293" s="17" t="s">
        <v>11974</v>
      </c>
      <c r="F293" s="19" t="str">
        <f>LEFT(E293,MIN(FIND({0,1,2,3,4,5,6,7,8,9},ASC(E293)&amp;1234567890))-1)</f>
        <v>Ce</v>
      </c>
      <c r="G293" s="23">
        <f t="shared" si="6"/>
        <v>5</v>
      </c>
      <c r="H293" s="19">
        <f>VLOOKUP(F293,Table!$A$2:$C$121,2,0)</f>
        <v>3</v>
      </c>
      <c r="I293" s="18">
        <f>VLOOKUP(F293,Table!$A$2:$C$121,3,0)</f>
        <v>6</v>
      </c>
      <c r="J293" s="17" t="s">
        <v>11725</v>
      </c>
      <c r="K293" s="19" t="str">
        <f>LEFT(J293,MIN(FIND({0,1,2,3,4,5,6,7,8,9},ASC(J293)&amp;1234567890))-1)</f>
        <v>Si</v>
      </c>
      <c r="L293" s="24">
        <f t="shared" si="7"/>
        <v>4</v>
      </c>
      <c r="M293" s="19">
        <f>VLOOKUP(K293,Table!$A$2:$C$121,2,0)</f>
        <v>14</v>
      </c>
      <c r="N293" s="18">
        <f>VLOOKUP(K293,Table!$A$2:$C$121,3,0)</f>
        <v>3</v>
      </c>
      <c r="O293" s="12" t="str">
        <f>VLOOKUP(A293,Table!$U$1:$V$230,2,0)</f>
        <v>Tetragonal</v>
      </c>
      <c r="P293" s="70" t="s">
        <v>15463</v>
      </c>
    </row>
    <row r="294" spans="1:17">
      <c r="A294" s="12">
        <v>96</v>
      </c>
      <c r="B294" s="12">
        <v>638154</v>
      </c>
      <c r="C294" s="12" t="s">
        <v>4015</v>
      </c>
      <c r="D294" s="12" t="s">
        <v>4036</v>
      </c>
      <c r="E294" s="17" t="s">
        <v>11553</v>
      </c>
      <c r="F294" s="19" t="str">
        <f>LEFT(E294,MIN(FIND({0,1,2,3,4,5,6,7,8,9},ASC(E294)&amp;1234567890))-1)</f>
        <v>Zr</v>
      </c>
      <c r="G294" s="23">
        <f t="shared" si="6"/>
        <v>5</v>
      </c>
      <c r="H294" s="19">
        <f>VLOOKUP(F294,Table!$A$2:$C$121,2,0)</f>
        <v>4</v>
      </c>
      <c r="I294" s="18">
        <f>VLOOKUP(F294,Table!$A$2:$C$121,3,0)</f>
        <v>5</v>
      </c>
      <c r="J294" s="17" t="s">
        <v>11370</v>
      </c>
      <c r="K294" s="19" t="str">
        <f>LEFT(J294,MIN(FIND({0,1,2,3,4,5,6,7,8,9},ASC(J294)&amp;1234567890))-1)</f>
        <v>Ge</v>
      </c>
      <c r="L294" s="24">
        <f t="shared" si="7"/>
        <v>4</v>
      </c>
      <c r="M294" s="19">
        <f>VLOOKUP(K294,Table!$A$2:$C$121,2,0)</f>
        <v>14</v>
      </c>
      <c r="N294" s="18">
        <f>VLOOKUP(K294,Table!$A$2:$C$121,3,0)</f>
        <v>4</v>
      </c>
      <c r="O294" s="12" t="str">
        <f>VLOOKUP(A294,Table!$U$1:$V$230,2,0)</f>
        <v>Tetragonal</v>
      </c>
      <c r="P294" s="70" t="s">
        <v>15463</v>
      </c>
    </row>
    <row r="295" spans="1:17">
      <c r="A295" s="12">
        <v>96</v>
      </c>
      <c r="B295" s="12">
        <v>172906</v>
      </c>
      <c r="C295" s="12" t="s">
        <v>4015</v>
      </c>
      <c r="D295" s="12" t="s">
        <v>1399</v>
      </c>
      <c r="E295" s="17" t="s">
        <v>67</v>
      </c>
      <c r="F295" s="19" t="str">
        <f>LEFT(E295,MIN(FIND({0,1,2,3,4,5,6,7,8,9},ASC(E295)&amp;1234567890))-1)</f>
        <v>Fe</v>
      </c>
      <c r="G295" s="23">
        <f t="shared" si="6"/>
        <v>2</v>
      </c>
      <c r="H295" s="19">
        <f>VLOOKUP(F295,Table!$A$2:$C$121,2,0)</f>
        <v>8</v>
      </c>
      <c r="I295" s="18">
        <f>VLOOKUP(F295,Table!$A$2:$C$121,3,0)</f>
        <v>4</v>
      </c>
      <c r="J295" s="17" t="s">
        <v>59</v>
      </c>
      <c r="K295" s="19" t="str">
        <f>LEFT(J295,MIN(FIND({0,1,2,3,4,5,6,7,8,9},ASC(J295)&amp;1234567890))-1)</f>
        <v>O</v>
      </c>
      <c r="L295" s="24">
        <f t="shared" si="7"/>
        <v>3</v>
      </c>
      <c r="M295" s="19">
        <f>VLOOKUP(K295,Table!$A$2:$C$121,2,0)</f>
        <v>16</v>
      </c>
      <c r="N295" s="18">
        <f>VLOOKUP(K295,Table!$A$2:$C$121,3,0)</f>
        <v>2</v>
      </c>
      <c r="O295" s="12" t="str">
        <f>VLOOKUP(A295,Table!$U$1:$V$230,2,0)</f>
        <v>Tetragonal</v>
      </c>
      <c r="P295" s="70" t="s">
        <v>15463</v>
      </c>
    </row>
    <row r="296" spans="1:17">
      <c r="A296" s="12">
        <v>96</v>
      </c>
      <c r="B296" s="12">
        <v>174241</v>
      </c>
      <c r="C296" s="12" t="s">
        <v>4015</v>
      </c>
      <c r="D296" s="12" t="s">
        <v>4037</v>
      </c>
      <c r="E296" s="17" t="s">
        <v>15158</v>
      </c>
      <c r="F296" s="19" t="str">
        <f>LEFT(E296,MIN(FIND({0,1,2,3,4,5,6,7,8,9},ASC(E296)&amp;1234567890))-1)</f>
        <v>Mg</v>
      </c>
      <c r="G296" s="23">
        <f t="shared" si="6"/>
        <v>4.8</v>
      </c>
      <c r="H296" s="19">
        <f>VLOOKUP(F296,Table!$A$2:$C$121,2,0)</f>
        <v>2</v>
      </c>
      <c r="I296" s="18">
        <f>VLOOKUP(F296,Table!$A$2:$C$121,3,0)</f>
        <v>3</v>
      </c>
      <c r="J296" s="17" t="s">
        <v>15159</v>
      </c>
      <c r="K296" s="19" t="str">
        <f>LEFT(J296,MIN(FIND({0,1,2,3,4,5,6,7,8,9},ASC(J296)&amp;1234567890))-1)</f>
        <v>B</v>
      </c>
      <c r="L296" s="24">
        <f t="shared" si="7"/>
        <v>44</v>
      </c>
      <c r="M296" s="19">
        <f>VLOOKUP(K296,Table!$A$2:$C$121,2,0)</f>
        <v>13</v>
      </c>
      <c r="N296" s="18">
        <f>VLOOKUP(K296,Table!$A$2:$C$121,3,0)</f>
        <v>2</v>
      </c>
      <c r="O296" s="12" t="str">
        <f>VLOOKUP(A296,Table!$U$1:$V$230,2,0)</f>
        <v>Tetragonal</v>
      </c>
      <c r="P296" s="70" t="s">
        <v>15463</v>
      </c>
    </row>
    <row r="297" spans="1:17">
      <c r="A297" s="12">
        <v>96</v>
      </c>
      <c r="B297" s="12">
        <v>260701</v>
      </c>
      <c r="C297" s="12" t="s">
        <v>4015</v>
      </c>
      <c r="D297" s="12" t="s">
        <v>4038</v>
      </c>
      <c r="E297" s="17" t="s">
        <v>15160</v>
      </c>
      <c r="F297" s="19" t="str">
        <f>LEFT(E297,MIN(FIND({0,1,2,3,4,5,6,7,8,9},ASC(E297)&amp;1234567890))-1)</f>
        <v>Mg</v>
      </c>
      <c r="G297" s="23">
        <f t="shared" si="6"/>
        <v>4.7699999999999996</v>
      </c>
      <c r="H297" s="19">
        <f>VLOOKUP(F297,Table!$A$2:$C$121,2,0)</f>
        <v>2</v>
      </c>
      <c r="I297" s="18">
        <f>VLOOKUP(F297,Table!$A$2:$C$121,3,0)</f>
        <v>3</v>
      </c>
      <c r="J297" s="17" t="s">
        <v>15159</v>
      </c>
      <c r="K297" s="19" t="str">
        <f>LEFT(J297,MIN(FIND({0,1,2,3,4,5,6,7,8,9},ASC(J297)&amp;1234567890))-1)</f>
        <v>B</v>
      </c>
      <c r="L297" s="24">
        <f t="shared" si="7"/>
        <v>44</v>
      </c>
      <c r="M297" s="19">
        <f>VLOOKUP(K297,Table!$A$2:$C$121,2,0)</f>
        <v>13</v>
      </c>
      <c r="N297" s="18">
        <f>VLOOKUP(K297,Table!$A$2:$C$121,3,0)</f>
        <v>2</v>
      </c>
      <c r="O297" s="12" t="str">
        <f>VLOOKUP(A297,Table!$U$1:$V$230,2,0)</f>
        <v>Tetragonal</v>
      </c>
      <c r="P297" s="70" t="s">
        <v>15463</v>
      </c>
    </row>
    <row r="298" spans="1:17">
      <c r="A298" s="12">
        <v>96</v>
      </c>
      <c r="B298" s="12">
        <v>260706</v>
      </c>
      <c r="C298" s="12" t="s">
        <v>4015</v>
      </c>
      <c r="D298" s="12" t="s">
        <v>4039</v>
      </c>
      <c r="E298" s="17" t="s">
        <v>15161</v>
      </c>
      <c r="F298" s="19" t="str">
        <f>LEFT(E298,MIN(FIND({0,1,2,3,4,5,6,7,8,9},ASC(E298)&amp;1234567890))-1)</f>
        <v>Mg</v>
      </c>
      <c r="G298" s="23">
        <f t="shared" si="6"/>
        <v>4.78</v>
      </c>
      <c r="H298" s="19">
        <f>VLOOKUP(F298,Table!$A$2:$C$121,2,0)</f>
        <v>2</v>
      </c>
      <c r="I298" s="18">
        <f>VLOOKUP(F298,Table!$A$2:$C$121,3,0)</f>
        <v>3</v>
      </c>
      <c r="J298" s="17" t="s">
        <v>15159</v>
      </c>
      <c r="K298" s="19" t="str">
        <f>LEFT(J298,MIN(FIND({0,1,2,3,4,5,6,7,8,9},ASC(J298)&amp;1234567890))-1)</f>
        <v>B</v>
      </c>
      <c r="L298" s="24">
        <f t="shared" si="7"/>
        <v>44</v>
      </c>
      <c r="M298" s="19">
        <f>VLOOKUP(K298,Table!$A$2:$C$121,2,0)</f>
        <v>13</v>
      </c>
      <c r="N298" s="18">
        <f>VLOOKUP(K298,Table!$A$2:$C$121,3,0)</f>
        <v>2</v>
      </c>
      <c r="O298" s="12" t="str">
        <f>VLOOKUP(A298,Table!$U$1:$V$230,2,0)</f>
        <v>Tetragonal</v>
      </c>
      <c r="P298" s="70" t="s">
        <v>15463</v>
      </c>
    </row>
    <row r="299" spans="1:17">
      <c r="A299" s="12">
        <v>98</v>
      </c>
      <c r="B299" s="12">
        <v>16037</v>
      </c>
      <c r="C299" s="12" t="s">
        <v>4047</v>
      </c>
      <c r="D299" s="12" t="s">
        <v>4048</v>
      </c>
      <c r="E299" s="17" t="s">
        <v>11293</v>
      </c>
      <c r="F299" s="19" t="str">
        <f>LEFT(E299,MIN(FIND({0,1,2,3,4,5,6,7,8,9},ASC(E299)&amp;1234567890))-1)</f>
        <v>Cd</v>
      </c>
      <c r="G299" s="23">
        <f t="shared" si="6"/>
        <v>1</v>
      </c>
      <c r="H299" s="19">
        <f>VLOOKUP(F299,Table!$A$2:$C$121,2,0)</f>
        <v>12</v>
      </c>
      <c r="I299" s="18">
        <f>VLOOKUP(F299,Table!$A$2:$C$121,3,0)</f>
        <v>5</v>
      </c>
      <c r="J299" s="17" t="s">
        <v>453</v>
      </c>
      <c r="K299" s="19" t="str">
        <f>LEFT(J299,MIN(FIND({0,1,2,3,4,5,6,7,8,9},ASC(J299)&amp;1234567890))-1)</f>
        <v>As</v>
      </c>
      <c r="L299" s="24">
        <f t="shared" si="7"/>
        <v>2</v>
      </c>
      <c r="M299" s="19">
        <f>VLOOKUP(K299,Table!$A$2:$C$121,2,0)</f>
        <v>15</v>
      </c>
      <c r="N299" s="18">
        <f>VLOOKUP(K299,Table!$A$2:$C$121,3,0)</f>
        <v>4</v>
      </c>
      <c r="O299" s="12" t="str">
        <f>VLOOKUP(A299,Table!$U$1:$V$230,2,0)</f>
        <v>Tetragonal</v>
      </c>
      <c r="P299" s="70"/>
    </row>
    <row r="300" spans="1:17">
      <c r="A300" s="58">
        <v>143</v>
      </c>
      <c r="B300" s="58">
        <v>24768</v>
      </c>
      <c r="C300" s="58" t="s">
        <v>5520</v>
      </c>
      <c r="D300" s="58" t="s">
        <v>5521</v>
      </c>
      <c r="E300" s="59" t="s">
        <v>11390</v>
      </c>
      <c r="F300" s="55" t="str">
        <f>LEFT(E300,MIN(FIND({0,1,2,3,4,5,6,7,8,9},ASC(E300)&amp;1234567890))-1)</f>
        <v>Cr</v>
      </c>
      <c r="G300" s="55">
        <f t="shared" si="6"/>
        <v>1</v>
      </c>
      <c r="H300" s="55">
        <f>VLOOKUP(F300,Table!$A$2:$C$121,2,0)</f>
        <v>6</v>
      </c>
      <c r="I300" s="56">
        <f>VLOOKUP(F300,Table!$A$2:$C$121,3,0)</f>
        <v>4</v>
      </c>
      <c r="J300" s="59" t="s">
        <v>375</v>
      </c>
      <c r="K300" s="55" t="str">
        <f>LEFT(J300,MIN(FIND({0,1,2,3,4,5,6,7,8,9},ASC(J300)&amp;1234567890))-1)</f>
        <v>Br</v>
      </c>
      <c r="L300" s="55">
        <f t="shared" si="7"/>
        <v>3</v>
      </c>
      <c r="M300" s="55">
        <f>VLOOKUP(K300,Table!$A$2:$C$121,2,0)</f>
        <v>17</v>
      </c>
      <c r="N300" s="56">
        <f>VLOOKUP(K300,Table!$A$2:$C$121,3,0)</f>
        <v>4</v>
      </c>
      <c r="O300" s="53" t="str">
        <f>VLOOKUP(A300,Table!$U$1:$V$230,2,0)</f>
        <v>Trigonal</v>
      </c>
      <c r="P300" s="70"/>
      <c r="Q300" s="57"/>
    </row>
    <row r="301" spans="1:17">
      <c r="A301" s="58">
        <v>143</v>
      </c>
      <c r="B301" s="58">
        <v>36281</v>
      </c>
      <c r="C301" s="58" t="s">
        <v>5520</v>
      </c>
      <c r="D301" s="58" t="s">
        <v>1399</v>
      </c>
      <c r="E301" s="59" t="s">
        <v>67</v>
      </c>
      <c r="F301" s="55" t="str">
        <f>LEFT(E301,MIN(FIND({0,1,2,3,4,5,6,7,8,9},ASC(E301)&amp;1234567890))-1)</f>
        <v>Fe</v>
      </c>
      <c r="G301" s="55">
        <f t="shared" si="6"/>
        <v>2</v>
      </c>
      <c r="H301" s="55">
        <f>VLOOKUP(F301,Table!$A$2:$C$121,2,0)</f>
        <v>8</v>
      </c>
      <c r="I301" s="56">
        <f>VLOOKUP(F301,Table!$A$2:$C$121,3,0)</f>
        <v>4</v>
      </c>
      <c r="J301" s="59" t="s">
        <v>59</v>
      </c>
      <c r="K301" s="55" t="str">
        <f>LEFT(J301,MIN(FIND({0,1,2,3,4,5,6,7,8,9},ASC(J301)&amp;1234567890))-1)</f>
        <v>O</v>
      </c>
      <c r="L301" s="55">
        <f t="shared" si="7"/>
        <v>3</v>
      </c>
      <c r="M301" s="55">
        <f>VLOOKUP(K301,Table!$A$2:$C$121,2,0)</f>
        <v>16</v>
      </c>
      <c r="N301" s="56">
        <f>VLOOKUP(K301,Table!$A$2:$C$121,3,0)</f>
        <v>2</v>
      </c>
      <c r="O301" s="53" t="str">
        <f>VLOOKUP(A301,Table!$U$1:$V$230,2,0)</f>
        <v>Trigonal</v>
      </c>
      <c r="P301" s="70"/>
      <c r="Q301" s="57"/>
    </row>
    <row r="302" spans="1:17">
      <c r="A302" s="58">
        <v>143</v>
      </c>
      <c r="B302" s="58">
        <v>200593</v>
      </c>
      <c r="C302" s="58" t="s">
        <v>5520</v>
      </c>
      <c r="D302" s="58" t="s">
        <v>5522</v>
      </c>
      <c r="E302" s="59" t="s">
        <v>11386</v>
      </c>
      <c r="F302" s="55" t="str">
        <f>LEFT(E302,MIN(FIND({0,1,2,3,4,5,6,7,8,9},ASC(E302)&amp;1234567890))-1)</f>
        <v>Ni</v>
      </c>
      <c r="G302" s="55">
        <f t="shared" si="6"/>
        <v>2</v>
      </c>
      <c r="H302" s="55">
        <f>VLOOKUP(F302,Table!$A$2:$C$121,2,0)</f>
        <v>10</v>
      </c>
      <c r="I302" s="56">
        <f>VLOOKUP(F302,Table!$A$2:$C$121,3,0)</f>
        <v>4</v>
      </c>
      <c r="J302" s="59" t="s">
        <v>11414</v>
      </c>
      <c r="K302" s="55" t="str">
        <f>LEFT(J302,MIN(FIND({0,1,2,3,4,5,6,7,8,9},ASC(J302)&amp;1234567890))-1)</f>
        <v>H</v>
      </c>
      <c r="L302" s="55">
        <f t="shared" si="7"/>
        <v>1</v>
      </c>
      <c r="M302" s="55">
        <f>VLOOKUP(K302,Table!$A$2:$C$121,2,0)</f>
        <v>1</v>
      </c>
      <c r="N302" s="56">
        <f>VLOOKUP(K302,Table!$A$2:$C$121,3,0)</f>
        <v>1</v>
      </c>
      <c r="O302" s="53" t="str">
        <f>VLOOKUP(A302,Table!$U$1:$V$230,2,0)</f>
        <v>Trigonal</v>
      </c>
      <c r="P302" s="70"/>
      <c r="Q302" s="57"/>
    </row>
    <row r="303" spans="1:17">
      <c r="A303" s="58">
        <v>143</v>
      </c>
      <c r="B303" s="58">
        <v>105519</v>
      </c>
      <c r="C303" s="58" t="s">
        <v>5520</v>
      </c>
      <c r="D303" s="58" t="s">
        <v>5523</v>
      </c>
      <c r="E303" s="59" t="s">
        <v>12302</v>
      </c>
      <c r="F303" s="55" t="str">
        <f>LEFT(E303,MIN(FIND({0,1,2,3,4,5,6,7,8,9},ASC(E303)&amp;1234567890))-1)</f>
        <v>Al</v>
      </c>
      <c r="G303" s="55">
        <f t="shared" si="6"/>
        <v>5</v>
      </c>
      <c r="H303" s="55">
        <f>VLOOKUP(F303,Table!$A$2:$C$121,2,0)</f>
        <v>13</v>
      </c>
      <c r="I303" s="56">
        <f>VLOOKUP(F303,Table!$A$2:$C$121,3,0)</f>
        <v>3</v>
      </c>
      <c r="J303" s="59" t="s">
        <v>393</v>
      </c>
      <c r="K303" s="55" t="str">
        <f>LEFT(J303,MIN(FIND({0,1,2,3,4,5,6,7,8,9},ASC(J303)&amp;1234567890))-1)</f>
        <v>Mo</v>
      </c>
      <c r="L303" s="55">
        <f t="shared" si="7"/>
        <v>1</v>
      </c>
      <c r="M303" s="55">
        <f>VLOOKUP(K303,Table!$A$2:$C$121,2,0)</f>
        <v>6</v>
      </c>
      <c r="N303" s="56">
        <f>VLOOKUP(K303,Table!$A$2:$C$121,3,0)</f>
        <v>5</v>
      </c>
      <c r="O303" s="53" t="str">
        <f>VLOOKUP(A303,Table!$U$1:$V$230,2,0)</f>
        <v>Trigonal</v>
      </c>
      <c r="P303" s="70"/>
      <c r="Q303" s="57"/>
    </row>
    <row r="304" spans="1:17">
      <c r="A304" s="58">
        <v>143</v>
      </c>
      <c r="B304" s="58">
        <v>97183</v>
      </c>
      <c r="C304" s="58" t="s">
        <v>5520</v>
      </c>
      <c r="D304" s="58" t="s">
        <v>5524</v>
      </c>
      <c r="E304" s="59" t="s">
        <v>15035</v>
      </c>
      <c r="F304" s="55" t="str">
        <f>LEFT(E304,MIN(FIND({0,1,2,3,4,5,6,7,8,9},ASC(E304)&amp;1234567890))-1)</f>
        <v>Si</v>
      </c>
      <c r="G304" s="55">
        <f t="shared" si="6"/>
        <v>1.016</v>
      </c>
      <c r="H304" s="55">
        <f>VLOOKUP(F304,Table!$A$2:$C$121,2,0)</f>
        <v>14</v>
      </c>
      <c r="I304" s="56">
        <f>VLOOKUP(F304,Table!$A$2:$C$121,3,0)</f>
        <v>3</v>
      </c>
      <c r="J304" s="59" t="s">
        <v>32</v>
      </c>
      <c r="K304" s="55" t="str">
        <f>LEFT(J304,MIN(FIND({0,1,2,3,4,5,6,7,8,9},ASC(J304)&amp;1234567890))-1)</f>
        <v>O</v>
      </c>
      <c r="L304" s="55">
        <f t="shared" si="7"/>
        <v>2</v>
      </c>
      <c r="M304" s="55">
        <f>VLOOKUP(K304,Table!$A$2:$C$121,2,0)</f>
        <v>16</v>
      </c>
      <c r="N304" s="56">
        <f>VLOOKUP(K304,Table!$A$2:$C$121,3,0)</f>
        <v>2</v>
      </c>
      <c r="O304" s="53" t="str">
        <f>VLOOKUP(A304,Table!$U$1:$V$230,2,0)</f>
        <v>Trigonal</v>
      </c>
      <c r="P304" s="70"/>
      <c r="Q304" s="57"/>
    </row>
    <row r="305" spans="1:17">
      <c r="A305" s="58">
        <v>143</v>
      </c>
      <c r="B305" s="58">
        <v>106276</v>
      </c>
      <c r="C305" s="58" t="s">
        <v>5520</v>
      </c>
      <c r="D305" s="58" t="s">
        <v>5525</v>
      </c>
      <c r="E305" s="59" t="s">
        <v>14247</v>
      </c>
      <c r="F305" s="55" t="str">
        <f>LEFT(E305,MIN(FIND({0,1,2,3,4,5,6,7,8,9},ASC(E305)&amp;1234567890))-1)</f>
        <v>Au</v>
      </c>
      <c r="G305" s="55">
        <f t="shared" si="6"/>
        <v>1.01</v>
      </c>
      <c r="H305" s="55">
        <f>VLOOKUP(F305,Table!$A$2:$C$121,2,0)</f>
        <v>11</v>
      </c>
      <c r="I305" s="56">
        <f>VLOOKUP(F305,Table!$A$2:$C$121,3,0)</f>
        <v>6</v>
      </c>
      <c r="J305" s="59" t="s">
        <v>15036</v>
      </c>
      <c r="K305" s="55" t="str">
        <f>LEFT(J305,MIN(FIND({0,1,2,3,4,5,6,7,8,9},ASC(J305)&amp;1234567890))-1)</f>
        <v>Cd</v>
      </c>
      <c r="L305" s="55">
        <f t="shared" si="7"/>
        <v>0.99</v>
      </c>
      <c r="M305" s="55">
        <f>VLOOKUP(K305,Table!$A$2:$C$121,2,0)</f>
        <v>12</v>
      </c>
      <c r="N305" s="56">
        <f>VLOOKUP(K305,Table!$A$2:$C$121,3,0)</f>
        <v>5</v>
      </c>
      <c r="O305" s="53" t="str">
        <f>VLOOKUP(A305,Table!$U$1:$V$230,2,0)</f>
        <v>Trigonal</v>
      </c>
      <c r="P305" s="70"/>
      <c r="Q305" s="57"/>
    </row>
    <row r="306" spans="1:17">
      <c r="A306" s="58">
        <v>143</v>
      </c>
      <c r="B306" s="58">
        <v>290322</v>
      </c>
      <c r="C306" s="58" t="s">
        <v>5520</v>
      </c>
      <c r="D306" s="58" t="s">
        <v>5526</v>
      </c>
      <c r="E306" s="59" t="s">
        <v>70</v>
      </c>
      <c r="F306" s="55" t="str">
        <f>LEFT(E306,MIN(FIND({0,1,2,3,4,5,6,7,8,9},ASC(E306)&amp;1234567890))-1)</f>
        <v>Zn</v>
      </c>
      <c r="G306" s="55">
        <f t="shared" si="6"/>
        <v>1</v>
      </c>
      <c r="H306" s="55">
        <f>VLOOKUP(F306,Table!$A$2:$C$121,2,0)</f>
        <v>12</v>
      </c>
      <c r="I306" s="56">
        <f>VLOOKUP(F306,Table!$A$2:$C$121,3,0)</f>
        <v>4</v>
      </c>
      <c r="J306" s="59" t="s">
        <v>371</v>
      </c>
      <c r="K306" s="55" t="str">
        <f>LEFT(J306,MIN(FIND({0,1,2,3,4,5,6,7,8,9},ASC(J306)&amp;1234567890))-1)</f>
        <v>O</v>
      </c>
      <c r="L306" s="55">
        <f t="shared" si="7"/>
        <v>1</v>
      </c>
      <c r="M306" s="55">
        <f>VLOOKUP(K306,Table!$A$2:$C$121,2,0)</f>
        <v>16</v>
      </c>
      <c r="N306" s="56">
        <f>VLOOKUP(K306,Table!$A$2:$C$121,3,0)</f>
        <v>2</v>
      </c>
      <c r="O306" s="53" t="str">
        <f>VLOOKUP(A306,Table!$U$1:$V$230,2,0)</f>
        <v>Trigonal</v>
      </c>
      <c r="P306" s="70"/>
      <c r="Q306" s="57"/>
    </row>
    <row r="307" spans="1:17">
      <c r="A307" s="58">
        <v>143</v>
      </c>
      <c r="B307" s="58">
        <v>290323</v>
      </c>
      <c r="C307" s="58" t="s">
        <v>5520</v>
      </c>
      <c r="D307" s="58" t="s">
        <v>5527</v>
      </c>
      <c r="E307" s="59" t="s">
        <v>15037</v>
      </c>
      <c r="F307" s="55" t="str">
        <f>LEFT(E307,MIN(FIND({0,1,2,3,4,5,6,7,8,9},ASC(E307)&amp;1234567890))-1)</f>
        <v>Zn</v>
      </c>
      <c r="G307" s="55">
        <f t="shared" si="6"/>
        <v>0.98</v>
      </c>
      <c r="H307" s="55">
        <f>VLOOKUP(F307,Table!$A$2:$C$121,2,0)</f>
        <v>12</v>
      </c>
      <c r="I307" s="56">
        <f>VLOOKUP(F307,Table!$A$2:$C$121,3,0)</f>
        <v>4</v>
      </c>
      <c r="J307" s="59" t="s">
        <v>371</v>
      </c>
      <c r="K307" s="55" t="str">
        <f>LEFT(J307,MIN(FIND({0,1,2,3,4,5,6,7,8,9},ASC(J307)&amp;1234567890))-1)</f>
        <v>O</v>
      </c>
      <c r="L307" s="55">
        <f t="shared" si="7"/>
        <v>1</v>
      </c>
      <c r="M307" s="55">
        <f>VLOOKUP(K307,Table!$A$2:$C$121,2,0)</f>
        <v>16</v>
      </c>
      <c r="N307" s="56">
        <f>VLOOKUP(K307,Table!$A$2:$C$121,3,0)</f>
        <v>2</v>
      </c>
      <c r="O307" s="53" t="str">
        <f>VLOOKUP(A307,Table!$U$1:$V$230,2,0)</f>
        <v>Trigonal</v>
      </c>
      <c r="P307" s="70"/>
      <c r="Q307" s="57"/>
    </row>
    <row r="308" spans="1:17">
      <c r="A308" s="58">
        <v>143</v>
      </c>
      <c r="B308" s="58">
        <v>150942</v>
      </c>
      <c r="C308" s="58" t="s">
        <v>5520</v>
      </c>
      <c r="D308" s="58" t="s">
        <v>23</v>
      </c>
      <c r="E308" s="59" t="s">
        <v>50</v>
      </c>
      <c r="F308" s="55" t="str">
        <f>LEFT(E308,MIN(FIND({0,1,2,3,4,5,6,7,8,9},ASC(E308)&amp;1234567890))-1)</f>
        <v>Ti</v>
      </c>
      <c r="G308" s="55">
        <f t="shared" si="6"/>
        <v>1</v>
      </c>
      <c r="H308" s="55">
        <f>VLOOKUP(F308,Table!$A$2:$C$121,2,0)</f>
        <v>4</v>
      </c>
      <c r="I308" s="56">
        <f>VLOOKUP(F308,Table!$A$2:$C$121,3,0)</f>
        <v>4</v>
      </c>
      <c r="J308" s="59" t="s">
        <v>66</v>
      </c>
      <c r="K308" s="55" t="str">
        <f>LEFT(J308,MIN(FIND({0,1,2,3,4,5,6,7,8,9},ASC(J308)&amp;1234567890))-1)</f>
        <v>Ni</v>
      </c>
      <c r="L308" s="55">
        <f t="shared" si="7"/>
        <v>1</v>
      </c>
      <c r="M308" s="55">
        <f>VLOOKUP(K308,Table!$A$2:$C$121,2,0)</f>
        <v>10</v>
      </c>
      <c r="N308" s="56">
        <f>VLOOKUP(K308,Table!$A$2:$C$121,3,0)</f>
        <v>4</v>
      </c>
      <c r="O308" s="53" t="str">
        <f>VLOOKUP(A308,Table!$U$1:$V$230,2,0)</f>
        <v>Trigonal</v>
      </c>
      <c r="P308" s="70"/>
      <c r="Q308" s="57"/>
    </row>
    <row r="309" spans="1:17">
      <c r="A309" s="58">
        <v>143</v>
      </c>
      <c r="B309" s="58">
        <v>151889</v>
      </c>
      <c r="C309" s="58" t="s">
        <v>5520</v>
      </c>
      <c r="D309" s="58" t="s">
        <v>1766</v>
      </c>
      <c r="E309" s="59" t="s">
        <v>370</v>
      </c>
      <c r="F309" s="55" t="str">
        <f>LEFT(E309,MIN(FIND({0,1,2,3,4,5,6,7,8,9},ASC(E309)&amp;1234567890))-1)</f>
        <v>Hg</v>
      </c>
      <c r="G309" s="55">
        <f t="shared" si="6"/>
        <v>1</v>
      </c>
      <c r="H309" s="55">
        <f>VLOOKUP(F309,Table!$A$2:$C$121,2,0)</f>
        <v>12</v>
      </c>
      <c r="I309" s="56">
        <f>VLOOKUP(F309,Table!$A$2:$C$121,3,0)</f>
        <v>6</v>
      </c>
      <c r="J309" s="59" t="s">
        <v>11403</v>
      </c>
      <c r="K309" s="55" t="str">
        <f>LEFT(J309,MIN(FIND({0,1,2,3,4,5,6,7,8,9},ASC(J309)&amp;1234567890))-1)</f>
        <v>Br</v>
      </c>
      <c r="L309" s="55">
        <f t="shared" si="7"/>
        <v>2</v>
      </c>
      <c r="M309" s="55">
        <f>VLOOKUP(K309,Table!$A$2:$C$121,2,0)</f>
        <v>17</v>
      </c>
      <c r="N309" s="56">
        <f>VLOOKUP(K309,Table!$A$2:$C$121,3,0)</f>
        <v>4</v>
      </c>
      <c r="O309" s="53" t="str">
        <f>VLOOKUP(A309,Table!$U$1:$V$230,2,0)</f>
        <v>Trigonal</v>
      </c>
      <c r="P309" s="70"/>
      <c r="Q309" s="57"/>
    </row>
    <row r="310" spans="1:17">
      <c r="A310" s="58">
        <v>143</v>
      </c>
      <c r="B310" s="58">
        <v>160324</v>
      </c>
      <c r="C310" s="58" t="s">
        <v>5520</v>
      </c>
      <c r="D310" s="58" t="s">
        <v>612</v>
      </c>
      <c r="E310" s="59" t="s">
        <v>66</v>
      </c>
      <c r="F310" s="55" t="str">
        <f>LEFT(E310,MIN(FIND({0,1,2,3,4,5,6,7,8,9},ASC(E310)&amp;1234567890))-1)</f>
        <v>Ni</v>
      </c>
      <c r="G310" s="55">
        <f t="shared" si="6"/>
        <v>1</v>
      </c>
      <c r="H310" s="55">
        <f>VLOOKUP(F310,Table!$A$2:$C$121,2,0)</f>
        <v>10</v>
      </c>
      <c r="I310" s="56">
        <f>VLOOKUP(F310,Table!$A$2:$C$121,3,0)</f>
        <v>4</v>
      </c>
      <c r="J310" s="59" t="s">
        <v>50</v>
      </c>
      <c r="K310" s="55" t="str">
        <f>LEFT(J310,MIN(FIND({0,1,2,3,4,5,6,7,8,9},ASC(J310)&amp;1234567890))-1)</f>
        <v>Ti</v>
      </c>
      <c r="L310" s="55">
        <f t="shared" si="7"/>
        <v>1</v>
      </c>
      <c r="M310" s="55">
        <f>VLOOKUP(K310,Table!$A$2:$C$121,2,0)</f>
        <v>4</v>
      </c>
      <c r="N310" s="56">
        <f>VLOOKUP(K310,Table!$A$2:$C$121,3,0)</f>
        <v>4</v>
      </c>
      <c r="O310" s="53" t="str">
        <f>VLOOKUP(A310,Table!$U$1:$V$230,2,0)</f>
        <v>Trigonal</v>
      </c>
      <c r="P310" s="70"/>
      <c r="Q310" s="57"/>
    </row>
    <row r="311" spans="1:17">
      <c r="A311" s="58">
        <v>143</v>
      </c>
      <c r="B311" s="58">
        <v>166273</v>
      </c>
      <c r="C311" s="58" t="s">
        <v>5520</v>
      </c>
      <c r="D311" s="58" t="s">
        <v>5528</v>
      </c>
      <c r="E311" s="59" t="s">
        <v>69</v>
      </c>
      <c r="F311" s="55" t="str">
        <f>LEFT(E311,MIN(FIND({0,1,2,3,4,5,6,7,8,9},ASC(E311)&amp;1234567890))-1)</f>
        <v>Mg</v>
      </c>
      <c r="G311" s="55">
        <f t="shared" ref="G311:G385" si="8">IF(SUBSTITUTE(E311,F311,"")="",1,SUBSTITUTE(E311,F311,""))*1</f>
        <v>1</v>
      </c>
      <c r="H311" s="55">
        <f>VLOOKUP(F311,Table!$A$2:$C$121,2,0)</f>
        <v>2</v>
      </c>
      <c r="I311" s="56">
        <f>VLOOKUP(F311,Table!$A$2:$C$121,3,0)</f>
        <v>3</v>
      </c>
      <c r="J311" s="59" t="s">
        <v>371</v>
      </c>
      <c r="K311" s="55" t="str">
        <f>LEFT(J311,MIN(FIND({0,1,2,3,4,5,6,7,8,9},ASC(J311)&amp;1234567890))-1)</f>
        <v>O</v>
      </c>
      <c r="L311" s="55">
        <f t="shared" ref="L311:L385" si="9">IF(SUBSTITUTE(J311,K311,"")="",1,SUBSTITUTE(J311,K311,""))*1</f>
        <v>1</v>
      </c>
      <c r="M311" s="55">
        <f>VLOOKUP(K311,Table!$A$2:$C$121,2,0)</f>
        <v>16</v>
      </c>
      <c r="N311" s="56">
        <f>VLOOKUP(K311,Table!$A$2:$C$121,3,0)</f>
        <v>2</v>
      </c>
      <c r="O311" s="53" t="str">
        <f>VLOOKUP(A311,Table!$U$1:$V$230,2,0)</f>
        <v>Trigonal</v>
      </c>
      <c r="P311" s="70"/>
      <c r="Q311" s="57"/>
    </row>
    <row r="312" spans="1:17">
      <c r="A312" s="58">
        <v>144</v>
      </c>
      <c r="B312" s="58">
        <v>16021</v>
      </c>
      <c r="C312" s="58" t="s">
        <v>5529</v>
      </c>
      <c r="D312" s="58" t="s">
        <v>1769</v>
      </c>
      <c r="E312" s="59" t="s">
        <v>11624</v>
      </c>
      <c r="F312" s="55" t="str">
        <f>LEFT(E312,MIN(FIND({0,1,2,3,4,5,6,7,8,9},ASC(E312)&amp;1234567890))-1)</f>
        <v>B</v>
      </c>
      <c r="G312" s="55">
        <f t="shared" si="8"/>
        <v>2</v>
      </c>
      <c r="H312" s="55">
        <f>VLOOKUP(F312,Table!$A$2:$C$121,2,0)</f>
        <v>13</v>
      </c>
      <c r="I312" s="56">
        <f>VLOOKUP(F312,Table!$A$2:$C$121,3,0)</f>
        <v>2</v>
      </c>
      <c r="J312" s="59" t="s">
        <v>59</v>
      </c>
      <c r="K312" s="55" t="str">
        <f>LEFT(J312,MIN(FIND({0,1,2,3,4,5,6,7,8,9},ASC(J312)&amp;1234567890))-1)</f>
        <v>O</v>
      </c>
      <c r="L312" s="55">
        <f t="shared" si="9"/>
        <v>3</v>
      </c>
      <c r="M312" s="55">
        <f>VLOOKUP(K312,Table!$A$2:$C$121,2,0)</f>
        <v>16</v>
      </c>
      <c r="N312" s="56">
        <f>VLOOKUP(K312,Table!$A$2:$C$121,3,0)</f>
        <v>2</v>
      </c>
      <c r="O312" s="53" t="str">
        <f>VLOOKUP(A312,Table!$U$1:$V$230,2,0)</f>
        <v>Trigonal</v>
      </c>
      <c r="P312" s="70"/>
      <c r="Q312" s="57"/>
    </row>
    <row r="313" spans="1:17">
      <c r="A313" s="58">
        <v>144</v>
      </c>
      <c r="B313" s="58">
        <v>16881</v>
      </c>
      <c r="C313" s="58" t="s">
        <v>5529</v>
      </c>
      <c r="D313" s="58" t="s">
        <v>5530</v>
      </c>
      <c r="E313" s="59" t="s">
        <v>64</v>
      </c>
      <c r="F313" s="55" t="str">
        <f>LEFT(E313,MIN(FIND({0,1,2,3,4,5,6,7,8,9},ASC(E313)&amp;1234567890))-1)</f>
        <v>Fe</v>
      </c>
      <c r="G313" s="55">
        <f t="shared" si="8"/>
        <v>7</v>
      </c>
      <c r="H313" s="55">
        <f>VLOOKUP(F313,Table!$A$2:$C$121,2,0)</f>
        <v>8</v>
      </c>
      <c r="I313" s="56">
        <f>VLOOKUP(F313,Table!$A$2:$C$121,3,0)</f>
        <v>4</v>
      </c>
      <c r="J313" s="59" t="s">
        <v>11408</v>
      </c>
      <c r="K313" s="55" t="str">
        <f>LEFT(J313,MIN(FIND({0,1,2,3,4,5,6,7,8,9},ASC(J313)&amp;1234567890))-1)</f>
        <v>Se</v>
      </c>
      <c r="L313" s="55">
        <f t="shared" si="9"/>
        <v>8</v>
      </c>
      <c r="M313" s="55">
        <f>VLOOKUP(K313,Table!$A$2:$C$121,2,0)</f>
        <v>16</v>
      </c>
      <c r="N313" s="56">
        <f>VLOOKUP(K313,Table!$A$2:$C$121,3,0)</f>
        <v>4</v>
      </c>
      <c r="O313" s="53" t="str">
        <f>VLOOKUP(A313,Table!$U$1:$V$230,2,0)</f>
        <v>Trigonal</v>
      </c>
      <c r="P313" s="70"/>
      <c r="Q313" s="57"/>
    </row>
    <row r="314" spans="1:17">
      <c r="A314" s="58">
        <v>144</v>
      </c>
      <c r="B314" s="58">
        <v>9146</v>
      </c>
      <c r="C314" s="58" t="s">
        <v>5529</v>
      </c>
      <c r="D314" s="58" t="s">
        <v>1481</v>
      </c>
      <c r="E314" s="59" t="s">
        <v>64</v>
      </c>
      <c r="F314" s="55" t="str">
        <f>LEFT(E314,MIN(FIND({0,1,2,3,4,5,6,7,8,9},ASC(E314)&amp;1234567890))-1)</f>
        <v>Fe</v>
      </c>
      <c r="G314" s="55">
        <f t="shared" si="8"/>
        <v>7</v>
      </c>
      <c r="H314" s="55">
        <f>VLOOKUP(F314,Table!$A$2:$C$121,2,0)</f>
        <v>8</v>
      </c>
      <c r="I314" s="56">
        <f>VLOOKUP(F314,Table!$A$2:$C$121,3,0)</f>
        <v>4</v>
      </c>
      <c r="J314" s="59" t="s">
        <v>407</v>
      </c>
      <c r="K314" s="55" t="str">
        <f>LEFT(J314,MIN(FIND({0,1,2,3,4,5,6,7,8,9},ASC(J314)&amp;1234567890))-1)</f>
        <v>S</v>
      </c>
      <c r="L314" s="55">
        <f t="shared" si="9"/>
        <v>8</v>
      </c>
      <c r="M314" s="55">
        <f>VLOOKUP(K314,Table!$A$2:$C$121,2,0)</f>
        <v>16</v>
      </c>
      <c r="N314" s="56">
        <f>VLOOKUP(K314,Table!$A$2:$C$121,3,0)</f>
        <v>3</v>
      </c>
      <c r="O314" s="53" t="str">
        <f>VLOOKUP(A314,Table!$U$1:$V$230,2,0)</f>
        <v>Trigonal</v>
      </c>
      <c r="P314" s="70"/>
      <c r="Q314" s="57"/>
    </row>
    <row r="315" spans="1:17">
      <c r="A315" s="58">
        <v>144</v>
      </c>
      <c r="B315" s="58">
        <v>39860</v>
      </c>
      <c r="C315" s="58" t="s">
        <v>5529</v>
      </c>
      <c r="D315" s="58" t="s">
        <v>5531</v>
      </c>
      <c r="E315" s="59" t="s">
        <v>15038</v>
      </c>
      <c r="F315" s="55" t="str">
        <f>LEFT(E315,MIN(FIND({0,1,2,3,4,5,6,7,8,9},ASC(E315)&amp;1234567890))-1)</f>
        <v>Ti</v>
      </c>
      <c r="G315" s="55">
        <f t="shared" si="8"/>
        <v>5.73</v>
      </c>
      <c r="H315" s="55">
        <f>VLOOKUP(F315,Table!$A$2:$C$121,2,0)</f>
        <v>4</v>
      </c>
      <c r="I315" s="56">
        <f>VLOOKUP(F315,Table!$A$2:$C$121,3,0)</f>
        <v>4</v>
      </c>
      <c r="J315" s="59" t="s">
        <v>15039</v>
      </c>
      <c r="K315" s="55" t="str">
        <f>LEFT(J315,MIN(FIND({0,1,2,3,4,5,6,7,8,9},ASC(J315)&amp;1234567890))-1)</f>
        <v>C</v>
      </c>
      <c r="L315" s="55">
        <f t="shared" si="9"/>
        <v>3.72</v>
      </c>
      <c r="M315" s="55">
        <f>VLOOKUP(K315,Table!$A$2:$C$121,2,0)</f>
        <v>14</v>
      </c>
      <c r="N315" s="56">
        <f>VLOOKUP(K315,Table!$A$2:$C$121,3,0)</f>
        <v>2</v>
      </c>
      <c r="O315" s="53" t="str">
        <f>VLOOKUP(A315,Table!$U$1:$V$230,2,0)</f>
        <v>Trigonal</v>
      </c>
      <c r="P315" s="70"/>
      <c r="Q315" s="57"/>
    </row>
    <row r="316" spans="1:17">
      <c r="A316" s="58">
        <v>144</v>
      </c>
      <c r="B316" s="58">
        <v>60819</v>
      </c>
      <c r="C316" s="58" t="s">
        <v>5529</v>
      </c>
      <c r="D316" s="58" t="s">
        <v>5532</v>
      </c>
      <c r="E316" s="59" t="s">
        <v>11399</v>
      </c>
      <c r="F316" s="55" t="str">
        <f>LEFT(E316,MIN(FIND({0,1,2,3,4,5,6,7,8,9},ASC(E316)&amp;1234567890))-1)</f>
        <v>Nb</v>
      </c>
      <c r="G316" s="55">
        <f t="shared" si="8"/>
        <v>6</v>
      </c>
      <c r="H316" s="55">
        <f>VLOOKUP(F316,Table!$A$2:$C$121,2,0)</f>
        <v>5</v>
      </c>
      <c r="I316" s="56">
        <f>VLOOKUP(F316,Table!$A$2:$C$121,3,0)</f>
        <v>5</v>
      </c>
      <c r="J316" s="59" t="s">
        <v>15040</v>
      </c>
      <c r="K316" s="55" t="str">
        <f>LEFT(J316,MIN(FIND({0,1,2,3,4,5,6,7,8,9},ASC(J316)&amp;1234567890))-1)</f>
        <v>C</v>
      </c>
      <c r="L316" s="55">
        <f t="shared" si="9"/>
        <v>4.7300000000000004</v>
      </c>
      <c r="M316" s="55">
        <f>VLOOKUP(K316,Table!$A$2:$C$121,2,0)</f>
        <v>14</v>
      </c>
      <c r="N316" s="56">
        <f>VLOOKUP(K316,Table!$A$2:$C$121,3,0)</f>
        <v>2</v>
      </c>
      <c r="O316" s="53" t="str">
        <f>VLOOKUP(A316,Table!$U$1:$V$230,2,0)</f>
        <v>Trigonal</v>
      </c>
      <c r="P316" s="70"/>
      <c r="Q316" s="57"/>
    </row>
    <row r="317" spans="1:17">
      <c r="A317" s="58">
        <v>144</v>
      </c>
      <c r="B317" s="58">
        <v>80076</v>
      </c>
      <c r="C317" s="58" t="s">
        <v>5529</v>
      </c>
      <c r="D317" s="58" t="s">
        <v>3069</v>
      </c>
      <c r="E317" s="59" t="s">
        <v>70</v>
      </c>
      <c r="F317" s="55" t="str">
        <f>LEFT(E317,MIN(FIND({0,1,2,3,4,5,6,7,8,9},ASC(E317)&amp;1234567890))-1)</f>
        <v>Zn</v>
      </c>
      <c r="G317" s="55">
        <f t="shared" si="8"/>
        <v>1</v>
      </c>
      <c r="H317" s="55">
        <f>VLOOKUP(F317,Table!$A$2:$C$121,2,0)</f>
        <v>12</v>
      </c>
      <c r="I317" s="56">
        <f>VLOOKUP(F317,Table!$A$2:$C$121,3,0)</f>
        <v>4</v>
      </c>
      <c r="J317" s="59" t="s">
        <v>328</v>
      </c>
      <c r="K317" s="55" t="str">
        <f>LEFT(J317,MIN(FIND({0,1,2,3,4,5,6,7,8,9},ASC(J317)&amp;1234567890))-1)</f>
        <v>Te</v>
      </c>
      <c r="L317" s="55">
        <f t="shared" si="9"/>
        <v>1</v>
      </c>
      <c r="M317" s="55">
        <f>VLOOKUP(K317,Table!$A$2:$C$121,2,0)</f>
        <v>16</v>
      </c>
      <c r="N317" s="56">
        <f>VLOOKUP(K317,Table!$A$2:$C$121,3,0)</f>
        <v>5</v>
      </c>
      <c r="O317" s="53" t="str">
        <f>VLOOKUP(A317,Table!$U$1:$V$230,2,0)</f>
        <v>Trigonal</v>
      </c>
      <c r="P317" s="70"/>
      <c r="Q317" s="57"/>
    </row>
    <row r="318" spans="1:17">
      <c r="A318" s="58">
        <v>144</v>
      </c>
      <c r="B318" s="58">
        <v>42773</v>
      </c>
      <c r="C318" s="58" t="s">
        <v>5529</v>
      </c>
      <c r="D318" s="58" t="s">
        <v>5533</v>
      </c>
      <c r="E318" s="59" t="s">
        <v>72</v>
      </c>
      <c r="F318" s="55" t="str">
        <f>LEFT(E318,MIN(FIND({0,1,2,3,4,5,6,7,8,9},ASC(E318)&amp;1234567890))-1)</f>
        <v>Ir</v>
      </c>
      <c r="G318" s="55">
        <f t="shared" si="8"/>
        <v>1</v>
      </c>
      <c r="H318" s="55">
        <f>VLOOKUP(F318,Table!$A$2:$C$121,2,0)</f>
        <v>9</v>
      </c>
      <c r="I318" s="56">
        <f>VLOOKUP(F318,Table!$A$2:$C$121,3,0)</f>
        <v>6</v>
      </c>
      <c r="J318" s="59" t="s">
        <v>11370</v>
      </c>
      <c r="K318" s="55" t="str">
        <f>LEFT(J318,MIN(FIND({0,1,2,3,4,5,6,7,8,9},ASC(J318)&amp;1234567890))-1)</f>
        <v>Ge</v>
      </c>
      <c r="L318" s="55">
        <f t="shared" si="9"/>
        <v>4</v>
      </c>
      <c r="M318" s="55">
        <f>VLOOKUP(K318,Table!$A$2:$C$121,2,0)</f>
        <v>14</v>
      </c>
      <c r="N318" s="56">
        <f>VLOOKUP(K318,Table!$A$2:$C$121,3,0)</f>
        <v>4</v>
      </c>
      <c r="O318" s="53" t="str">
        <f>VLOOKUP(A318,Table!$U$1:$V$230,2,0)</f>
        <v>Trigonal</v>
      </c>
      <c r="P318" s="70"/>
      <c r="Q318" s="57"/>
    </row>
    <row r="319" spans="1:17">
      <c r="A319" s="58">
        <v>144</v>
      </c>
      <c r="B319" s="58">
        <v>77215</v>
      </c>
      <c r="C319" s="58" t="s">
        <v>5529</v>
      </c>
      <c r="D319" s="58" t="s">
        <v>5534</v>
      </c>
      <c r="E319" s="59" t="s">
        <v>11399</v>
      </c>
      <c r="F319" s="55" t="str">
        <f>LEFT(E319,MIN(FIND({0,1,2,3,4,5,6,7,8,9},ASC(E319)&amp;1234567890))-1)</f>
        <v>Nb</v>
      </c>
      <c r="G319" s="55">
        <f t="shared" si="8"/>
        <v>6</v>
      </c>
      <c r="H319" s="55">
        <f>VLOOKUP(F319,Table!$A$2:$C$121,2,0)</f>
        <v>5</v>
      </c>
      <c r="I319" s="56">
        <f>VLOOKUP(F319,Table!$A$2:$C$121,3,0)</f>
        <v>5</v>
      </c>
      <c r="J319" s="59" t="s">
        <v>15041</v>
      </c>
      <c r="K319" s="55" t="str">
        <f>LEFT(J319,MIN(FIND({0,1,2,3,4,5,6,7,8,9},ASC(J319)&amp;1234567890))-1)</f>
        <v>C</v>
      </c>
      <c r="L319" s="55">
        <f t="shared" si="9"/>
        <v>4.87</v>
      </c>
      <c r="M319" s="55">
        <f>VLOOKUP(K319,Table!$A$2:$C$121,2,0)</f>
        <v>14</v>
      </c>
      <c r="N319" s="56">
        <f>VLOOKUP(K319,Table!$A$2:$C$121,3,0)</f>
        <v>2</v>
      </c>
      <c r="O319" s="53" t="str">
        <f>VLOOKUP(A319,Table!$U$1:$V$230,2,0)</f>
        <v>Trigonal</v>
      </c>
      <c r="P319" s="70"/>
      <c r="Q319" s="57"/>
    </row>
    <row r="320" spans="1:17">
      <c r="A320" s="58">
        <v>144</v>
      </c>
      <c r="B320" s="58">
        <v>23681</v>
      </c>
      <c r="C320" s="58" t="s">
        <v>5529</v>
      </c>
      <c r="D320" s="58" t="s">
        <v>5535</v>
      </c>
      <c r="E320" s="59" t="s">
        <v>529</v>
      </c>
      <c r="F320" s="55" t="str">
        <f>LEFT(E320,MIN(FIND({0,1,2,3,4,5,6,7,8,9},ASC(E320)&amp;1234567890))-1)</f>
        <v>S</v>
      </c>
      <c r="G320" s="55">
        <f t="shared" si="8"/>
        <v>5</v>
      </c>
      <c r="H320" s="55">
        <f>VLOOKUP(F320,Table!$A$2:$C$121,2,0)</f>
        <v>16</v>
      </c>
      <c r="I320" s="56">
        <f>VLOOKUP(F320,Table!$A$2:$C$121,3,0)</f>
        <v>3</v>
      </c>
      <c r="J320" s="59" t="s">
        <v>581</v>
      </c>
      <c r="K320" s="55" t="str">
        <f>LEFT(J320,MIN(FIND({0,1,2,3,4,5,6,7,8,9},ASC(J320)&amp;1234567890))-1)</f>
        <v>Se</v>
      </c>
      <c r="L320" s="55">
        <f t="shared" si="9"/>
        <v>4</v>
      </c>
      <c r="M320" s="55">
        <f>VLOOKUP(K320,Table!$A$2:$C$121,2,0)</f>
        <v>16</v>
      </c>
      <c r="N320" s="56">
        <f>VLOOKUP(K320,Table!$A$2:$C$121,3,0)</f>
        <v>4</v>
      </c>
      <c r="O320" s="53" t="str">
        <f>VLOOKUP(A320,Table!$U$1:$V$230,2,0)</f>
        <v>Trigonal</v>
      </c>
      <c r="P320" s="70"/>
      <c r="Q320" s="57"/>
    </row>
    <row r="321" spans="1:17">
      <c r="A321" s="58">
        <v>144</v>
      </c>
      <c r="B321" s="58">
        <v>654841</v>
      </c>
      <c r="C321" s="58" t="s">
        <v>5529</v>
      </c>
      <c r="D321" s="58" t="s">
        <v>5536</v>
      </c>
      <c r="E321" s="59" t="s">
        <v>415</v>
      </c>
      <c r="F321" s="55" t="str">
        <f>LEFT(E321,MIN(FIND({0,1,2,3,4,5,6,7,8,9},ASC(E321)&amp;1234567890))-1)</f>
        <v>V</v>
      </c>
      <c r="G321" s="55">
        <f t="shared" si="8"/>
        <v>6</v>
      </c>
      <c r="H321" s="55">
        <f>VLOOKUP(F321,Table!$A$2:$C$121,2,0)</f>
        <v>5</v>
      </c>
      <c r="I321" s="56">
        <f>VLOOKUP(F321,Table!$A$2:$C$121,3,0)</f>
        <v>4</v>
      </c>
      <c r="J321" s="59" t="s">
        <v>11400</v>
      </c>
      <c r="K321" s="55" t="str">
        <f>LEFT(J321,MIN(FIND({0,1,2,3,4,5,6,7,8,9},ASC(J321)&amp;1234567890))-1)</f>
        <v>C</v>
      </c>
      <c r="L321" s="55">
        <f t="shared" si="9"/>
        <v>5</v>
      </c>
      <c r="M321" s="55">
        <f>VLOOKUP(K321,Table!$A$2:$C$121,2,0)</f>
        <v>14</v>
      </c>
      <c r="N321" s="56">
        <f>VLOOKUP(K321,Table!$A$2:$C$121,3,0)</f>
        <v>2</v>
      </c>
      <c r="O321" s="53" t="str">
        <f>VLOOKUP(A321,Table!$U$1:$V$230,2,0)</f>
        <v>Trigonal</v>
      </c>
      <c r="P321" s="70"/>
      <c r="Q321" s="57"/>
    </row>
    <row r="322" spans="1:17">
      <c r="A322" s="58">
        <v>145</v>
      </c>
      <c r="B322" s="58">
        <v>16021</v>
      </c>
      <c r="C322" s="58" t="s">
        <v>5529</v>
      </c>
      <c r="D322" s="58" t="s">
        <v>1769</v>
      </c>
      <c r="E322" s="59" t="s">
        <v>11624</v>
      </c>
      <c r="F322" s="55" t="str">
        <f>LEFT(E322,MIN(FIND({0,1,2,3,4,5,6,7,8,9},ASC(E322)&amp;1234567890))-1)</f>
        <v>B</v>
      </c>
      <c r="G322" s="55">
        <f t="shared" si="8"/>
        <v>2</v>
      </c>
      <c r="H322" s="55">
        <f>VLOOKUP(F322,Table!$A$2:$C$121,2,0)</f>
        <v>13</v>
      </c>
      <c r="I322" s="56">
        <f>VLOOKUP(F322,Table!$A$2:$C$121,3,0)</f>
        <v>2</v>
      </c>
      <c r="J322" s="59" t="s">
        <v>59</v>
      </c>
      <c r="K322" s="55" t="str">
        <f>LEFT(J322,MIN(FIND({0,1,2,3,4,5,6,7,8,9},ASC(J322)&amp;1234567890))-1)</f>
        <v>O</v>
      </c>
      <c r="L322" s="55">
        <f t="shared" si="9"/>
        <v>3</v>
      </c>
      <c r="M322" s="55">
        <f>VLOOKUP(K322,Table!$A$2:$C$121,2,0)</f>
        <v>16</v>
      </c>
      <c r="N322" s="56">
        <f>VLOOKUP(K322,Table!$A$2:$C$121,3,0)</f>
        <v>2</v>
      </c>
      <c r="O322" s="53" t="str">
        <f>VLOOKUP(A322,Table!$U$1:$V$230,2,0)</f>
        <v>Trigonal</v>
      </c>
      <c r="P322" s="70" t="s">
        <v>15463</v>
      </c>
      <c r="Q322" s="57"/>
    </row>
    <row r="323" spans="1:17">
      <c r="A323" s="58">
        <v>145</v>
      </c>
      <c r="B323" s="58">
        <v>16881</v>
      </c>
      <c r="C323" s="58" t="s">
        <v>5529</v>
      </c>
      <c r="D323" s="58" t="s">
        <v>5530</v>
      </c>
      <c r="E323" s="59" t="s">
        <v>64</v>
      </c>
      <c r="F323" s="55" t="str">
        <f>LEFT(E323,MIN(FIND({0,1,2,3,4,5,6,7,8,9},ASC(E323)&amp;1234567890))-1)</f>
        <v>Fe</v>
      </c>
      <c r="G323" s="55">
        <f t="shared" si="8"/>
        <v>7</v>
      </c>
      <c r="H323" s="55">
        <f>VLOOKUP(F323,Table!$A$2:$C$121,2,0)</f>
        <v>8</v>
      </c>
      <c r="I323" s="56">
        <f>VLOOKUP(F323,Table!$A$2:$C$121,3,0)</f>
        <v>4</v>
      </c>
      <c r="J323" s="59" t="s">
        <v>11408</v>
      </c>
      <c r="K323" s="55" t="str">
        <f>LEFT(J323,MIN(FIND({0,1,2,3,4,5,6,7,8,9},ASC(J323)&amp;1234567890))-1)</f>
        <v>Se</v>
      </c>
      <c r="L323" s="55">
        <f t="shared" si="9"/>
        <v>8</v>
      </c>
      <c r="M323" s="55">
        <f>VLOOKUP(K323,Table!$A$2:$C$121,2,0)</f>
        <v>16</v>
      </c>
      <c r="N323" s="56">
        <f>VLOOKUP(K323,Table!$A$2:$C$121,3,0)</f>
        <v>4</v>
      </c>
      <c r="O323" s="53" t="str">
        <f>VLOOKUP(A323,Table!$U$1:$V$230,2,0)</f>
        <v>Trigonal</v>
      </c>
      <c r="P323" s="70" t="s">
        <v>15463</v>
      </c>
      <c r="Q323" s="57"/>
    </row>
    <row r="324" spans="1:17">
      <c r="A324" s="58">
        <v>145</v>
      </c>
      <c r="B324" s="58">
        <v>9146</v>
      </c>
      <c r="C324" s="58" t="s">
        <v>5529</v>
      </c>
      <c r="D324" s="58" t="s">
        <v>1481</v>
      </c>
      <c r="E324" s="59" t="s">
        <v>64</v>
      </c>
      <c r="F324" s="55" t="str">
        <f>LEFT(E324,MIN(FIND({0,1,2,3,4,5,6,7,8,9},ASC(E324)&amp;1234567890))-1)</f>
        <v>Fe</v>
      </c>
      <c r="G324" s="55">
        <f t="shared" si="8"/>
        <v>7</v>
      </c>
      <c r="H324" s="55">
        <f>VLOOKUP(F324,Table!$A$2:$C$121,2,0)</f>
        <v>8</v>
      </c>
      <c r="I324" s="56">
        <f>VLOOKUP(F324,Table!$A$2:$C$121,3,0)</f>
        <v>4</v>
      </c>
      <c r="J324" s="59" t="s">
        <v>407</v>
      </c>
      <c r="K324" s="55" t="str">
        <f>LEFT(J324,MIN(FIND({0,1,2,3,4,5,6,7,8,9},ASC(J324)&amp;1234567890))-1)</f>
        <v>S</v>
      </c>
      <c r="L324" s="55">
        <f t="shared" si="9"/>
        <v>8</v>
      </c>
      <c r="M324" s="55">
        <f>VLOOKUP(K324,Table!$A$2:$C$121,2,0)</f>
        <v>16</v>
      </c>
      <c r="N324" s="56">
        <f>VLOOKUP(K324,Table!$A$2:$C$121,3,0)</f>
        <v>3</v>
      </c>
      <c r="O324" s="53" t="str">
        <f>VLOOKUP(A324,Table!$U$1:$V$230,2,0)</f>
        <v>Trigonal</v>
      </c>
      <c r="P324" s="70" t="s">
        <v>15463</v>
      </c>
      <c r="Q324" s="57"/>
    </row>
    <row r="325" spans="1:17">
      <c r="A325" s="58">
        <v>145</v>
      </c>
      <c r="B325" s="58">
        <v>39860</v>
      </c>
      <c r="C325" s="58" t="s">
        <v>5529</v>
      </c>
      <c r="D325" s="58" t="s">
        <v>5531</v>
      </c>
      <c r="E325" s="59" t="s">
        <v>15038</v>
      </c>
      <c r="F325" s="55" t="str">
        <f>LEFT(E325,MIN(FIND({0,1,2,3,4,5,6,7,8,9},ASC(E325)&amp;1234567890))-1)</f>
        <v>Ti</v>
      </c>
      <c r="G325" s="55">
        <f t="shared" si="8"/>
        <v>5.73</v>
      </c>
      <c r="H325" s="55">
        <f>VLOOKUP(F325,Table!$A$2:$C$121,2,0)</f>
        <v>4</v>
      </c>
      <c r="I325" s="56">
        <f>VLOOKUP(F325,Table!$A$2:$C$121,3,0)</f>
        <v>4</v>
      </c>
      <c r="J325" s="59" t="s">
        <v>15039</v>
      </c>
      <c r="K325" s="55" t="str">
        <f>LEFT(J325,MIN(FIND({0,1,2,3,4,5,6,7,8,9},ASC(J325)&amp;1234567890))-1)</f>
        <v>C</v>
      </c>
      <c r="L325" s="55">
        <f t="shared" si="9"/>
        <v>3.72</v>
      </c>
      <c r="M325" s="55">
        <f>VLOOKUP(K325,Table!$A$2:$C$121,2,0)</f>
        <v>14</v>
      </c>
      <c r="N325" s="56">
        <f>VLOOKUP(K325,Table!$A$2:$C$121,3,0)</f>
        <v>2</v>
      </c>
      <c r="O325" s="53" t="str">
        <f>VLOOKUP(A325,Table!$U$1:$V$230,2,0)</f>
        <v>Trigonal</v>
      </c>
      <c r="P325" s="70" t="s">
        <v>15463</v>
      </c>
      <c r="Q325" s="57"/>
    </row>
    <row r="326" spans="1:17">
      <c r="A326" s="58">
        <v>145</v>
      </c>
      <c r="B326" s="58">
        <v>60819</v>
      </c>
      <c r="C326" s="58" t="s">
        <v>5529</v>
      </c>
      <c r="D326" s="58" t="s">
        <v>5532</v>
      </c>
      <c r="E326" s="59" t="s">
        <v>11399</v>
      </c>
      <c r="F326" s="55" t="str">
        <f>LEFT(E326,MIN(FIND({0,1,2,3,4,5,6,7,8,9},ASC(E326)&amp;1234567890))-1)</f>
        <v>Nb</v>
      </c>
      <c r="G326" s="55">
        <f t="shared" si="8"/>
        <v>6</v>
      </c>
      <c r="H326" s="55">
        <f>VLOOKUP(F326,Table!$A$2:$C$121,2,0)</f>
        <v>5</v>
      </c>
      <c r="I326" s="56">
        <f>VLOOKUP(F326,Table!$A$2:$C$121,3,0)</f>
        <v>5</v>
      </c>
      <c r="J326" s="59" t="s">
        <v>15040</v>
      </c>
      <c r="K326" s="55" t="str">
        <f>LEFT(J326,MIN(FIND({0,1,2,3,4,5,6,7,8,9},ASC(J326)&amp;1234567890))-1)</f>
        <v>C</v>
      </c>
      <c r="L326" s="55">
        <f t="shared" si="9"/>
        <v>4.7300000000000004</v>
      </c>
      <c r="M326" s="55">
        <f>VLOOKUP(K326,Table!$A$2:$C$121,2,0)</f>
        <v>14</v>
      </c>
      <c r="N326" s="56">
        <f>VLOOKUP(K326,Table!$A$2:$C$121,3,0)</f>
        <v>2</v>
      </c>
      <c r="O326" s="53" t="str">
        <f>VLOOKUP(A326,Table!$U$1:$V$230,2,0)</f>
        <v>Trigonal</v>
      </c>
      <c r="P326" s="70" t="s">
        <v>15463</v>
      </c>
      <c r="Q326" s="57"/>
    </row>
    <row r="327" spans="1:17">
      <c r="A327" s="58">
        <v>145</v>
      </c>
      <c r="B327" s="58">
        <v>80076</v>
      </c>
      <c r="C327" s="58" t="s">
        <v>5529</v>
      </c>
      <c r="D327" s="58" t="s">
        <v>3069</v>
      </c>
      <c r="E327" s="59" t="s">
        <v>70</v>
      </c>
      <c r="F327" s="55" t="str">
        <f>LEFT(E327,MIN(FIND({0,1,2,3,4,5,6,7,8,9},ASC(E327)&amp;1234567890))-1)</f>
        <v>Zn</v>
      </c>
      <c r="G327" s="55">
        <f t="shared" si="8"/>
        <v>1</v>
      </c>
      <c r="H327" s="55">
        <f>VLOOKUP(F327,Table!$A$2:$C$121,2,0)</f>
        <v>12</v>
      </c>
      <c r="I327" s="56">
        <f>VLOOKUP(F327,Table!$A$2:$C$121,3,0)</f>
        <v>4</v>
      </c>
      <c r="J327" s="59" t="s">
        <v>328</v>
      </c>
      <c r="K327" s="55" t="str">
        <f>LEFT(J327,MIN(FIND({0,1,2,3,4,5,6,7,8,9},ASC(J327)&amp;1234567890))-1)</f>
        <v>Te</v>
      </c>
      <c r="L327" s="55">
        <f t="shared" si="9"/>
        <v>1</v>
      </c>
      <c r="M327" s="55">
        <f>VLOOKUP(K327,Table!$A$2:$C$121,2,0)</f>
        <v>16</v>
      </c>
      <c r="N327" s="56">
        <f>VLOOKUP(K327,Table!$A$2:$C$121,3,0)</f>
        <v>5</v>
      </c>
      <c r="O327" s="53" t="str">
        <f>VLOOKUP(A327,Table!$U$1:$V$230,2,0)</f>
        <v>Trigonal</v>
      </c>
      <c r="P327" s="70" t="s">
        <v>15463</v>
      </c>
      <c r="Q327" s="57"/>
    </row>
    <row r="328" spans="1:17">
      <c r="A328" s="58">
        <v>145</v>
      </c>
      <c r="B328" s="58">
        <v>42773</v>
      </c>
      <c r="C328" s="58" t="s">
        <v>5529</v>
      </c>
      <c r="D328" s="58" t="s">
        <v>5533</v>
      </c>
      <c r="E328" s="59" t="s">
        <v>72</v>
      </c>
      <c r="F328" s="55" t="str">
        <f>LEFT(E328,MIN(FIND({0,1,2,3,4,5,6,7,8,9},ASC(E328)&amp;1234567890))-1)</f>
        <v>Ir</v>
      </c>
      <c r="G328" s="55">
        <f t="shared" si="8"/>
        <v>1</v>
      </c>
      <c r="H328" s="55">
        <f>VLOOKUP(F328,Table!$A$2:$C$121,2,0)</f>
        <v>9</v>
      </c>
      <c r="I328" s="56">
        <f>VLOOKUP(F328,Table!$A$2:$C$121,3,0)</f>
        <v>6</v>
      </c>
      <c r="J328" s="59" t="s">
        <v>11370</v>
      </c>
      <c r="K328" s="55" t="str">
        <f>LEFT(J328,MIN(FIND({0,1,2,3,4,5,6,7,8,9},ASC(J328)&amp;1234567890))-1)</f>
        <v>Ge</v>
      </c>
      <c r="L328" s="55">
        <f t="shared" si="9"/>
        <v>4</v>
      </c>
      <c r="M328" s="55">
        <f>VLOOKUP(K328,Table!$A$2:$C$121,2,0)</f>
        <v>14</v>
      </c>
      <c r="N328" s="56">
        <f>VLOOKUP(K328,Table!$A$2:$C$121,3,0)</f>
        <v>4</v>
      </c>
      <c r="O328" s="53" t="str">
        <f>VLOOKUP(A328,Table!$U$1:$V$230,2,0)</f>
        <v>Trigonal</v>
      </c>
      <c r="P328" s="70" t="s">
        <v>15463</v>
      </c>
      <c r="Q328" s="57"/>
    </row>
    <row r="329" spans="1:17">
      <c r="A329" s="58">
        <v>145</v>
      </c>
      <c r="B329" s="58">
        <v>77215</v>
      </c>
      <c r="C329" s="58" t="s">
        <v>5529</v>
      </c>
      <c r="D329" s="58" t="s">
        <v>5534</v>
      </c>
      <c r="E329" s="59" t="s">
        <v>11399</v>
      </c>
      <c r="F329" s="55" t="str">
        <f>LEFT(E329,MIN(FIND({0,1,2,3,4,5,6,7,8,9},ASC(E329)&amp;1234567890))-1)</f>
        <v>Nb</v>
      </c>
      <c r="G329" s="55">
        <f t="shared" si="8"/>
        <v>6</v>
      </c>
      <c r="H329" s="55">
        <f>VLOOKUP(F329,Table!$A$2:$C$121,2,0)</f>
        <v>5</v>
      </c>
      <c r="I329" s="56">
        <f>VLOOKUP(F329,Table!$A$2:$C$121,3,0)</f>
        <v>5</v>
      </c>
      <c r="J329" s="59" t="s">
        <v>15041</v>
      </c>
      <c r="K329" s="55" t="str">
        <f>LEFT(J329,MIN(FIND({0,1,2,3,4,5,6,7,8,9},ASC(J329)&amp;1234567890))-1)</f>
        <v>C</v>
      </c>
      <c r="L329" s="55">
        <f t="shared" si="9"/>
        <v>4.87</v>
      </c>
      <c r="M329" s="55">
        <f>VLOOKUP(K329,Table!$A$2:$C$121,2,0)</f>
        <v>14</v>
      </c>
      <c r="N329" s="56">
        <f>VLOOKUP(K329,Table!$A$2:$C$121,3,0)</f>
        <v>2</v>
      </c>
      <c r="O329" s="53" t="str">
        <f>VLOOKUP(A329,Table!$U$1:$V$230,2,0)</f>
        <v>Trigonal</v>
      </c>
      <c r="P329" s="70" t="s">
        <v>15463</v>
      </c>
      <c r="Q329" s="57"/>
    </row>
    <row r="330" spans="1:17">
      <c r="A330" s="58">
        <v>145</v>
      </c>
      <c r="B330" s="58">
        <v>23681</v>
      </c>
      <c r="C330" s="58" t="s">
        <v>5529</v>
      </c>
      <c r="D330" s="58" t="s">
        <v>5535</v>
      </c>
      <c r="E330" s="59" t="s">
        <v>529</v>
      </c>
      <c r="F330" s="55" t="str">
        <f>LEFT(E330,MIN(FIND({0,1,2,3,4,5,6,7,8,9},ASC(E330)&amp;1234567890))-1)</f>
        <v>S</v>
      </c>
      <c r="G330" s="55">
        <f t="shared" si="8"/>
        <v>5</v>
      </c>
      <c r="H330" s="55">
        <f>VLOOKUP(F330,Table!$A$2:$C$121,2,0)</f>
        <v>16</v>
      </c>
      <c r="I330" s="56">
        <f>VLOOKUP(F330,Table!$A$2:$C$121,3,0)</f>
        <v>3</v>
      </c>
      <c r="J330" s="59" t="s">
        <v>581</v>
      </c>
      <c r="K330" s="55" t="str">
        <f>LEFT(J330,MIN(FIND({0,1,2,3,4,5,6,7,8,9},ASC(J330)&amp;1234567890))-1)</f>
        <v>Se</v>
      </c>
      <c r="L330" s="55">
        <f t="shared" si="9"/>
        <v>4</v>
      </c>
      <c r="M330" s="55">
        <f>VLOOKUP(K330,Table!$A$2:$C$121,2,0)</f>
        <v>16</v>
      </c>
      <c r="N330" s="56">
        <f>VLOOKUP(K330,Table!$A$2:$C$121,3,0)</f>
        <v>4</v>
      </c>
      <c r="O330" s="53" t="str">
        <f>VLOOKUP(A330,Table!$U$1:$V$230,2,0)</f>
        <v>Trigonal</v>
      </c>
      <c r="P330" s="70" t="s">
        <v>15463</v>
      </c>
      <c r="Q330" s="57"/>
    </row>
    <row r="331" spans="1:17">
      <c r="A331" s="58">
        <v>145</v>
      </c>
      <c r="B331" s="58">
        <v>654841</v>
      </c>
      <c r="C331" s="58" t="s">
        <v>5529</v>
      </c>
      <c r="D331" s="58" t="s">
        <v>5536</v>
      </c>
      <c r="E331" s="59" t="s">
        <v>415</v>
      </c>
      <c r="F331" s="55" t="str">
        <f>LEFT(E331,MIN(FIND({0,1,2,3,4,5,6,7,8,9},ASC(E331)&amp;1234567890))-1)</f>
        <v>V</v>
      </c>
      <c r="G331" s="55">
        <f t="shared" si="8"/>
        <v>6</v>
      </c>
      <c r="H331" s="55">
        <f>VLOOKUP(F331,Table!$A$2:$C$121,2,0)</f>
        <v>5</v>
      </c>
      <c r="I331" s="56">
        <f>VLOOKUP(F331,Table!$A$2:$C$121,3,0)</f>
        <v>4</v>
      </c>
      <c r="J331" s="59" t="s">
        <v>11400</v>
      </c>
      <c r="K331" s="55" t="str">
        <f>LEFT(J331,MIN(FIND({0,1,2,3,4,5,6,7,8,9},ASC(J331)&amp;1234567890))-1)</f>
        <v>C</v>
      </c>
      <c r="L331" s="55">
        <f t="shared" si="9"/>
        <v>5</v>
      </c>
      <c r="M331" s="55">
        <f>VLOOKUP(K331,Table!$A$2:$C$121,2,0)</f>
        <v>14</v>
      </c>
      <c r="N331" s="56">
        <f>VLOOKUP(K331,Table!$A$2:$C$121,3,0)</f>
        <v>2</v>
      </c>
      <c r="O331" s="53" t="str">
        <f>VLOOKUP(A331,Table!$U$1:$V$230,2,0)</f>
        <v>Trigonal</v>
      </c>
      <c r="P331" s="70" t="s">
        <v>15463</v>
      </c>
      <c r="Q331" s="57"/>
    </row>
    <row r="332" spans="1:17">
      <c r="A332" s="58">
        <v>146</v>
      </c>
      <c r="B332" s="58">
        <v>38073</v>
      </c>
      <c r="C332" s="58" t="s">
        <v>5537</v>
      </c>
      <c r="D332" s="58" t="s">
        <v>5538</v>
      </c>
      <c r="E332" s="59" t="s">
        <v>12635</v>
      </c>
      <c r="F332" s="55" t="str">
        <f>LEFT(E332,MIN(FIND({0,1,2,3,4,5,6,7,8,9},ASC(E332)&amp;1234567890))-1)</f>
        <v>Fe</v>
      </c>
      <c r="G332" s="55">
        <f t="shared" si="8"/>
        <v>12</v>
      </c>
      <c r="H332" s="55">
        <f>VLOOKUP(F332,Table!$A$2:$C$121,2,0)</f>
        <v>8</v>
      </c>
      <c r="I332" s="56">
        <f>VLOOKUP(F332,Table!$A$2:$C$121,3,0)</f>
        <v>4</v>
      </c>
      <c r="J332" s="59" t="s">
        <v>11862</v>
      </c>
      <c r="K332" s="55" t="str">
        <f>LEFT(J332,MIN(FIND({0,1,2,3,4,5,6,7,8,9},ASC(J332)&amp;1234567890))-1)</f>
        <v>As</v>
      </c>
      <c r="L332" s="55">
        <f t="shared" si="9"/>
        <v>5</v>
      </c>
      <c r="M332" s="55">
        <f>VLOOKUP(K332,Table!$A$2:$C$121,2,0)</f>
        <v>15</v>
      </c>
      <c r="N332" s="56">
        <f>VLOOKUP(K332,Table!$A$2:$C$121,3,0)</f>
        <v>4</v>
      </c>
      <c r="O332" s="53" t="str">
        <f>VLOOKUP(A332,Table!$U$1:$V$230,2,0)</f>
        <v>Trigonal</v>
      </c>
      <c r="P332" s="70"/>
      <c r="Q332" s="57"/>
    </row>
    <row r="333" spans="1:17">
      <c r="A333" s="58">
        <v>146</v>
      </c>
      <c r="B333" s="58">
        <v>200055</v>
      </c>
      <c r="C333" s="58" t="s">
        <v>5537</v>
      </c>
      <c r="D333" s="58" t="s">
        <v>5539</v>
      </c>
      <c r="E333" s="59" t="s">
        <v>11573</v>
      </c>
      <c r="F333" s="55" t="str">
        <f>LEFT(E333,MIN(FIND({0,1,2,3,4,5,6,7,8,9},ASC(E333)&amp;1234567890))-1)</f>
        <v>Pd</v>
      </c>
      <c r="G333" s="55">
        <f t="shared" si="8"/>
        <v>7</v>
      </c>
      <c r="H333" s="55">
        <f>VLOOKUP(F333,Table!$A$2:$C$121,2,0)</f>
        <v>10</v>
      </c>
      <c r="I333" s="56">
        <f>VLOOKUP(F333,Table!$A$2:$C$121,3,0)</f>
        <v>5</v>
      </c>
      <c r="J333" s="59" t="s">
        <v>378</v>
      </c>
      <c r="K333" s="55" t="str">
        <f>LEFT(J333,MIN(FIND({0,1,2,3,4,5,6,7,8,9},ASC(J333)&amp;1234567890))-1)</f>
        <v>P</v>
      </c>
      <c r="L333" s="55">
        <f t="shared" si="9"/>
        <v>3</v>
      </c>
      <c r="M333" s="55">
        <f>VLOOKUP(K333,Table!$A$2:$C$121,2,0)</f>
        <v>15</v>
      </c>
      <c r="N333" s="56">
        <f>VLOOKUP(K333,Table!$A$2:$C$121,3,0)</f>
        <v>3</v>
      </c>
      <c r="O333" s="53" t="str">
        <f>VLOOKUP(A333,Table!$U$1:$V$230,2,0)</f>
        <v>Trigonal</v>
      </c>
      <c r="P333" s="70"/>
      <c r="Q333" s="57"/>
    </row>
    <row r="334" spans="1:17">
      <c r="A334" s="58">
        <v>146</v>
      </c>
      <c r="B334" s="58">
        <v>41748</v>
      </c>
      <c r="C334" s="58" t="s">
        <v>5537</v>
      </c>
      <c r="D334" s="58" t="s">
        <v>5540</v>
      </c>
      <c r="E334" s="59" t="s">
        <v>12129</v>
      </c>
      <c r="F334" s="55" t="str">
        <f>LEFT(E334,MIN(FIND({0,1,2,3,4,5,6,7,8,9},ASC(E334)&amp;1234567890))-1)</f>
        <v>Pd</v>
      </c>
      <c r="G334" s="55">
        <f t="shared" si="8"/>
        <v>8</v>
      </c>
      <c r="H334" s="55">
        <f>VLOOKUP(F334,Table!$A$2:$C$121,2,0)</f>
        <v>10</v>
      </c>
      <c r="I334" s="56">
        <f>VLOOKUP(F334,Table!$A$2:$C$121,3,0)</f>
        <v>5</v>
      </c>
      <c r="J334" s="59" t="s">
        <v>11357</v>
      </c>
      <c r="K334" s="55" t="str">
        <f>LEFT(J334,MIN(FIND({0,1,2,3,4,5,6,7,8,9},ASC(J334)&amp;1234567890))-1)</f>
        <v>Sb</v>
      </c>
      <c r="L334" s="55">
        <f t="shared" si="9"/>
        <v>3</v>
      </c>
      <c r="M334" s="55">
        <f>VLOOKUP(K334,Table!$A$2:$C$121,2,0)</f>
        <v>15</v>
      </c>
      <c r="N334" s="56">
        <f>VLOOKUP(K334,Table!$A$2:$C$121,3,0)</f>
        <v>5</v>
      </c>
      <c r="O334" s="53" t="str">
        <f>VLOOKUP(A334,Table!$U$1:$V$230,2,0)</f>
        <v>Trigonal</v>
      </c>
      <c r="P334" s="70"/>
      <c r="Q334" s="57"/>
    </row>
    <row r="335" spans="1:17">
      <c r="A335" s="58">
        <v>146</v>
      </c>
      <c r="B335" s="58">
        <v>42550</v>
      </c>
      <c r="C335" s="58" t="s">
        <v>5537</v>
      </c>
      <c r="D335" s="58" t="s">
        <v>5541</v>
      </c>
      <c r="E335" s="59" t="s">
        <v>11475</v>
      </c>
      <c r="F335" s="55" t="str">
        <f>LEFT(E335,MIN(FIND({0,1,2,3,4,5,6,7,8,9},ASC(E335)&amp;1234567890))-1)</f>
        <v>Tl</v>
      </c>
      <c r="G335" s="55">
        <f t="shared" si="8"/>
        <v>2</v>
      </c>
      <c r="H335" s="55">
        <f>VLOOKUP(F335,Table!$A$2:$C$121,2,0)</f>
        <v>13</v>
      </c>
      <c r="I335" s="56">
        <f>VLOOKUP(F335,Table!$A$2:$C$121,3,0)</f>
        <v>6</v>
      </c>
      <c r="J335" s="59" t="s">
        <v>379</v>
      </c>
      <c r="K335" s="55" t="str">
        <f>LEFT(J335,MIN(FIND({0,1,2,3,4,5,6,7,8,9},ASC(J335)&amp;1234567890))-1)</f>
        <v>S</v>
      </c>
      <c r="L335" s="55">
        <f t="shared" si="9"/>
        <v>1</v>
      </c>
      <c r="M335" s="55">
        <f>VLOOKUP(K335,Table!$A$2:$C$121,2,0)</f>
        <v>16</v>
      </c>
      <c r="N335" s="56">
        <f>VLOOKUP(K335,Table!$A$2:$C$121,3,0)</f>
        <v>3</v>
      </c>
      <c r="O335" s="53" t="str">
        <f>VLOOKUP(A335,Table!$U$1:$V$230,2,0)</f>
        <v>Trigonal</v>
      </c>
      <c r="P335" s="70"/>
      <c r="Q335" s="57"/>
    </row>
    <row r="336" spans="1:17">
      <c r="A336" s="58">
        <v>146</v>
      </c>
      <c r="B336" s="58">
        <v>58589</v>
      </c>
      <c r="C336" s="58" t="s">
        <v>5537</v>
      </c>
      <c r="D336" s="58" t="s">
        <v>5542</v>
      </c>
      <c r="E336" s="59" t="s">
        <v>54</v>
      </c>
      <c r="F336" s="55" t="str">
        <f>LEFT(E336,MIN(FIND({0,1,2,3,4,5,6,7,8,9},ASC(E336)&amp;1234567890))-1)</f>
        <v>Au</v>
      </c>
      <c r="G336" s="55">
        <f t="shared" si="8"/>
        <v>5</v>
      </c>
      <c r="H336" s="55">
        <f>VLOOKUP(F336,Table!$A$2:$C$121,2,0)</f>
        <v>11</v>
      </c>
      <c r="I336" s="56">
        <f>VLOOKUP(F336,Table!$A$2:$C$121,3,0)</f>
        <v>6</v>
      </c>
      <c r="J336" s="59" t="s">
        <v>11291</v>
      </c>
      <c r="K336" s="55" t="str">
        <f>LEFT(J336,MIN(FIND({0,1,2,3,4,5,6,7,8,9},ASC(J336)&amp;1234567890))-1)</f>
        <v>Sn</v>
      </c>
      <c r="L336" s="55">
        <f t="shared" si="9"/>
        <v>1</v>
      </c>
      <c r="M336" s="55">
        <f>VLOOKUP(K336,Table!$A$2:$C$121,2,0)</f>
        <v>14</v>
      </c>
      <c r="N336" s="56">
        <f>VLOOKUP(K336,Table!$A$2:$C$121,3,0)</f>
        <v>5</v>
      </c>
      <c r="O336" s="53" t="str">
        <f>VLOOKUP(A336,Table!$U$1:$V$230,2,0)</f>
        <v>Trigonal</v>
      </c>
      <c r="P336" s="70"/>
      <c r="Q336" s="57"/>
    </row>
    <row r="337" spans="1:17">
      <c r="A337" s="58">
        <v>146</v>
      </c>
      <c r="B337" s="58">
        <v>616947</v>
      </c>
      <c r="C337" s="58" t="s">
        <v>5537</v>
      </c>
      <c r="D337" s="58" t="s">
        <v>5543</v>
      </c>
      <c r="E337" s="59" t="s">
        <v>12129</v>
      </c>
      <c r="F337" s="55" t="str">
        <f>LEFT(E337,MIN(FIND({0,1,2,3,4,5,6,7,8,9},ASC(E337)&amp;1234567890))-1)</f>
        <v>Pd</v>
      </c>
      <c r="G337" s="55">
        <f t="shared" si="8"/>
        <v>8</v>
      </c>
      <c r="H337" s="55">
        <f>VLOOKUP(F337,Table!$A$2:$C$121,2,0)</f>
        <v>10</v>
      </c>
      <c r="I337" s="56">
        <f>VLOOKUP(F337,Table!$A$2:$C$121,3,0)</f>
        <v>5</v>
      </c>
      <c r="J337" s="59" t="s">
        <v>11840</v>
      </c>
      <c r="K337" s="55" t="str">
        <f>LEFT(J337,MIN(FIND({0,1,2,3,4,5,6,7,8,9},ASC(J337)&amp;1234567890))-1)</f>
        <v>Bi</v>
      </c>
      <c r="L337" s="55">
        <f t="shared" si="9"/>
        <v>3</v>
      </c>
      <c r="M337" s="55">
        <f>VLOOKUP(K337,Table!$A$2:$C$121,2,0)</f>
        <v>15</v>
      </c>
      <c r="N337" s="56">
        <f>VLOOKUP(K337,Table!$A$2:$C$121,3,0)</f>
        <v>6</v>
      </c>
      <c r="O337" s="53" t="str">
        <f>VLOOKUP(A337,Table!$U$1:$V$230,2,0)</f>
        <v>Trigonal</v>
      </c>
      <c r="P337" s="70"/>
      <c r="Q337" s="57"/>
    </row>
    <row r="338" spans="1:17">
      <c r="A338" s="58">
        <v>146</v>
      </c>
      <c r="B338" s="58">
        <v>51976</v>
      </c>
      <c r="C338" s="58" t="s">
        <v>5537</v>
      </c>
      <c r="D338" s="58" t="s">
        <v>5544</v>
      </c>
      <c r="E338" s="59" t="s">
        <v>11286</v>
      </c>
      <c r="F338" s="55" t="str">
        <f>LEFT(E338,MIN(FIND({0,1,2,3,4,5,6,7,8,9},ASC(E338)&amp;1234567890))-1)</f>
        <v>In</v>
      </c>
      <c r="G338" s="55">
        <f t="shared" si="8"/>
        <v>1</v>
      </c>
      <c r="H338" s="55">
        <f>VLOOKUP(F338,Table!$A$2:$C$121,2,0)</f>
        <v>13</v>
      </c>
      <c r="I338" s="56">
        <f>VLOOKUP(F338,Table!$A$2:$C$121,3,0)</f>
        <v>5</v>
      </c>
      <c r="J338" s="59" t="s">
        <v>12830</v>
      </c>
      <c r="K338" s="55" t="str">
        <f>LEFT(J338,MIN(FIND({0,1,2,3,4,5,6,7,8,9},ASC(J338)&amp;1234567890))-1)</f>
        <v>Mg</v>
      </c>
      <c r="L338" s="55">
        <f t="shared" si="9"/>
        <v>3</v>
      </c>
      <c r="M338" s="55">
        <f>VLOOKUP(K338,Table!$A$2:$C$121,2,0)</f>
        <v>2</v>
      </c>
      <c r="N338" s="56">
        <f>VLOOKUP(K338,Table!$A$2:$C$121,3,0)</f>
        <v>3</v>
      </c>
      <c r="O338" s="53" t="str">
        <f>VLOOKUP(A338,Table!$U$1:$V$230,2,0)</f>
        <v>Trigonal</v>
      </c>
      <c r="P338" s="70"/>
      <c r="Q338" s="57"/>
    </row>
    <row r="339" spans="1:17">
      <c r="A339" s="58">
        <v>146</v>
      </c>
      <c r="B339" s="58">
        <v>108980</v>
      </c>
      <c r="C339" s="58" t="s">
        <v>5537</v>
      </c>
      <c r="D339" s="58" t="s">
        <v>15367</v>
      </c>
      <c r="E339" s="59" t="s">
        <v>11306</v>
      </c>
      <c r="F339" s="55" t="str">
        <f>LEFT(E339,MIN(FIND({0,1,2,3,4,5,6,7,8,9},ASC(E339)&amp;1234567890))-1)</f>
        <v>Gd</v>
      </c>
      <c r="G339" s="55">
        <f t="shared" si="8"/>
        <v>1</v>
      </c>
      <c r="H339" s="55">
        <f>VLOOKUP(F339,Table!$A$2:$C$121,2,0)</f>
        <v>3</v>
      </c>
      <c r="I339" s="56">
        <f>VLOOKUP(F339,Table!$A$2:$C$121,3,0)</f>
        <v>6</v>
      </c>
      <c r="J339" s="59" t="s">
        <v>15371</v>
      </c>
      <c r="K339" s="55" t="str">
        <f>LEFT(J339,MIN(FIND({0,1,2,3,4,5,6,7,8,9},ASC(J339)&amp;1234567890))-1)</f>
        <v>O</v>
      </c>
      <c r="L339" s="55">
        <f t="shared" si="9"/>
        <v>0.65600000000000003</v>
      </c>
      <c r="M339" s="55">
        <f>VLOOKUP(K339,Table!$A$2:$C$121,2,0)</f>
        <v>16</v>
      </c>
      <c r="N339" s="56">
        <f>VLOOKUP(K339,Table!$A$2:$C$121,3,0)</f>
        <v>2</v>
      </c>
      <c r="O339" s="53" t="str">
        <f>VLOOKUP(A339,Table!$U$1:$V$230,2,0)</f>
        <v>Trigonal</v>
      </c>
      <c r="P339" s="70"/>
      <c r="Q339" s="57"/>
    </row>
    <row r="340" spans="1:17">
      <c r="A340" s="58">
        <v>146</v>
      </c>
      <c r="B340" s="58">
        <v>108981</v>
      </c>
      <c r="C340" s="58" t="s">
        <v>5537</v>
      </c>
      <c r="D340" s="58" t="s">
        <v>15368</v>
      </c>
      <c r="E340" s="59" t="s">
        <v>590</v>
      </c>
      <c r="F340" s="55" t="str">
        <f>LEFT(E340,MIN(FIND({0,1,2,3,4,5,6,7,8,9},ASC(E340)&amp;1234567890))-1)</f>
        <v>Sm</v>
      </c>
      <c r="G340" s="55">
        <f t="shared" si="8"/>
        <v>1</v>
      </c>
      <c r="H340" s="55">
        <f>VLOOKUP(F340,Table!$A$2:$C$121,2,0)</f>
        <v>3</v>
      </c>
      <c r="I340" s="56">
        <f>VLOOKUP(F340,Table!$A$2:$C$121,3,0)</f>
        <v>6</v>
      </c>
      <c r="J340" s="59" t="s">
        <v>15371</v>
      </c>
      <c r="K340" s="55" t="str">
        <f>LEFT(J340,MIN(FIND({0,1,2,3,4,5,6,7,8,9},ASC(J340)&amp;1234567890))-1)</f>
        <v>O</v>
      </c>
      <c r="L340" s="55">
        <f t="shared" si="9"/>
        <v>0.65600000000000003</v>
      </c>
      <c r="M340" s="55">
        <f>VLOOKUP(K340,Table!$A$2:$C$121,2,0)</f>
        <v>16</v>
      </c>
      <c r="N340" s="56">
        <f>VLOOKUP(K340,Table!$A$2:$C$121,3,0)</f>
        <v>2</v>
      </c>
      <c r="O340" s="53" t="str">
        <f>VLOOKUP(A340,Table!$U$1:$V$230,2,0)</f>
        <v>Trigonal</v>
      </c>
      <c r="P340" s="70"/>
      <c r="Q340" s="57"/>
    </row>
    <row r="341" spans="1:17">
      <c r="A341" s="58">
        <v>146</v>
      </c>
      <c r="B341" s="58">
        <v>186208</v>
      </c>
      <c r="C341" s="58" t="s">
        <v>5537</v>
      </c>
      <c r="D341" s="58" t="s">
        <v>5545</v>
      </c>
      <c r="E341" s="59" t="s">
        <v>11520</v>
      </c>
      <c r="F341" s="55" t="str">
        <f>LEFT(E341,MIN(FIND({0,1,2,3,4,5,6,7,8,9},ASC(E341)&amp;1234567890))-1)</f>
        <v>W</v>
      </c>
      <c r="G341" s="55">
        <f t="shared" si="8"/>
        <v>2</v>
      </c>
      <c r="H341" s="55">
        <f>VLOOKUP(F341,Table!$A$2:$C$121,2,0)</f>
        <v>6</v>
      </c>
      <c r="I341" s="56">
        <f>VLOOKUP(F341,Table!$A$2:$C$121,3,0)</f>
        <v>6</v>
      </c>
      <c r="J341" s="59" t="s">
        <v>11411</v>
      </c>
      <c r="K341" s="55" t="str">
        <f>LEFT(J341,MIN(FIND({0,1,2,3,4,5,6,7,8,9},ASC(J341)&amp;1234567890))-1)</f>
        <v>N</v>
      </c>
      <c r="L341" s="55">
        <f t="shared" si="9"/>
        <v>3</v>
      </c>
      <c r="M341" s="55">
        <f>VLOOKUP(K341,Table!$A$2:$C$121,2,0)</f>
        <v>15</v>
      </c>
      <c r="N341" s="56">
        <f>VLOOKUP(K341,Table!$A$2:$C$121,3,0)</f>
        <v>2</v>
      </c>
      <c r="O341" s="53" t="str">
        <f>VLOOKUP(A341,Table!$U$1:$V$230,2,0)</f>
        <v>Trigonal</v>
      </c>
      <c r="P341" s="70"/>
      <c r="Q341" s="57"/>
    </row>
    <row r="342" spans="1:17">
      <c r="A342" s="58">
        <v>146</v>
      </c>
      <c r="B342" s="58">
        <v>55577</v>
      </c>
      <c r="C342" s="58" t="s">
        <v>5537</v>
      </c>
      <c r="D342" s="58" t="s">
        <v>5546</v>
      </c>
      <c r="E342" s="59" t="s">
        <v>15042</v>
      </c>
      <c r="F342" s="55" t="str">
        <f>LEFT(E342,MIN(FIND({0,1,2,3,4,5,6,7,8,9},ASC(E342)&amp;1234567890))-1)</f>
        <v>Mg</v>
      </c>
      <c r="G342" s="55">
        <f t="shared" si="8"/>
        <v>9</v>
      </c>
      <c r="H342" s="55">
        <f>VLOOKUP(F342,Table!$A$2:$C$121,2,0)</f>
        <v>2</v>
      </c>
      <c r="I342" s="56">
        <f>VLOOKUP(F342,Table!$A$2:$C$121,3,0)</f>
        <v>3</v>
      </c>
      <c r="J342" s="59" t="s">
        <v>11779</v>
      </c>
      <c r="K342" s="55" t="str">
        <f>LEFT(J342,MIN(FIND({0,1,2,3,4,5,6,7,8,9},ASC(J342)&amp;1234567890))-1)</f>
        <v>Sn</v>
      </c>
      <c r="L342" s="55">
        <f t="shared" si="9"/>
        <v>5</v>
      </c>
      <c r="M342" s="55">
        <f>VLOOKUP(K342,Table!$A$2:$C$121,2,0)</f>
        <v>14</v>
      </c>
      <c r="N342" s="56">
        <f>VLOOKUP(K342,Table!$A$2:$C$121,3,0)</f>
        <v>5</v>
      </c>
      <c r="O342" s="53" t="str">
        <f>VLOOKUP(A342,Table!$U$1:$V$230,2,0)</f>
        <v>Trigonal</v>
      </c>
      <c r="P342" s="70"/>
      <c r="Q342" s="57"/>
    </row>
    <row r="343" spans="1:17">
      <c r="A343" s="12">
        <v>149</v>
      </c>
      <c r="B343" s="12">
        <v>20389</v>
      </c>
      <c r="C343" s="12" t="s">
        <v>5689</v>
      </c>
      <c r="D343" s="12" t="s">
        <v>5690</v>
      </c>
      <c r="E343" s="17" t="s">
        <v>11292</v>
      </c>
      <c r="F343" s="19" t="str">
        <f>LEFT(E343,MIN(FIND({0,1,2,3,4,5,6,7,8,9},ASC(E343)&amp;1234567890))-1)</f>
        <v>Fe</v>
      </c>
      <c r="G343" s="23">
        <f t="shared" si="8"/>
        <v>3</v>
      </c>
      <c r="H343" s="19">
        <f>VLOOKUP(F343,Table!$A$2:$C$121,2,0)</f>
        <v>8</v>
      </c>
      <c r="I343" s="18">
        <f>VLOOKUP(F343,Table!$A$2:$C$121,3,0)</f>
        <v>4</v>
      </c>
      <c r="J343" s="17" t="s">
        <v>68</v>
      </c>
      <c r="K343" s="19" t="str">
        <f>LEFT(J343,MIN(FIND({0,1,2,3,4,5,6,7,8,9},ASC(J343)&amp;1234567890))-1)</f>
        <v>N</v>
      </c>
      <c r="L343" s="24">
        <f t="shared" si="9"/>
        <v>1</v>
      </c>
      <c r="M343" s="19">
        <f>VLOOKUP(K343,Table!$A$2:$C$121,2,0)</f>
        <v>15</v>
      </c>
      <c r="N343" s="18">
        <f>VLOOKUP(K343,Table!$A$2:$C$121,3,0)</f>
        <v>2</v>
      </c>
      <c r="O343" s="12" t="str">
        <f>VLOOKUP(A343,Table!$U$1:$V$230,2,0)</f>
        <v>Trigonal</v>
      </c>
      <c r="P343" s="70"/>
    </row>
    <row r="344" spans="1:17">
      <c r="A344" s="12">
        <v>149</v>
      </c>
      <c r="B344" s="12">
        <v>24651</v>
      </c>
      <c r="C344" s="12" t="s">
        <v>5689</v>
      </c>
      <c r="D344" s="12" t="s">
        <v>24</v>
      </c>
      <c r="E344" s="17" t="s">
        <v>67</v>
      </c>
      <c r="F344" s="19" t="str">
        <f>LEFT(E344,MIN(FIND({0,1,2,3,4,5,6,7,8,9},ASC(E344)&amp;1234567890))-1)</f>
        <v>Fe</v>
      </c>
      <c r="G344" s="23">
        <f t="shared" si="8"/>
        <v>2</v>
      </c>
      <c r="H344" s="19">
        <f>VLOOKUP(F344,Table!$A$2:$C$121,2,0)</f>
        <v>8</v>
      </c>
      <c r="I344" s="18">
        <f>VLOOKUP(F344,Table!$A$2:$C$121,3,0)</f>
        <v>4</v>
      </c>
      <c r="J344" s="17" t="s">
        <v>68</v>
      </c>
      <c r="K344" s="19" t="str">
        <f>LEFT(J344,MIN(FIND({0,1,2,3,4,5,6,7,8,9},ASC(J344)&amp;1234567890))-1)</f>
        <v>N</v>
      </c>
      <c r="L344" s="24">
        <f t="shared" si="9"/>
        <v>1</v>
      </c>
      <c r="M344" s="19">
        <f>VLOOKUP(K344,Table!$A$2:$C$121,2,0)</f>
        <v>15</v>
      </c>
      <c r="N344" s="18">
        <f>VLOOKUP(K344,Table!$A$2:$C$121,3,0)</f>
        <v>2</v>
      </c>
      <c r="O344" s="12" t="str">
        <f>VLOOKUP(A344,Table!$U$1:$V$230,2,0)</f>
        <v>Trigonal</v>
      </c>
      <c r="P344" s="70"/>
    </row>
    <row r="345" spans="1:17">
      <c r="A345" s="12">
        <v>149</v>
      </c>
      <c r="B345" s="12">
        <v>24652</v>
      </c>
      <c r="C345" s="12" t="s">
        <v>5689</v>
      </c>
      <c r="D345" s="12" t="s">
        <v>5691</v>
      </c>
      <c r="E345" s="17" t="s">
        <v>15196</v>
      </c>
      <c r="F345" s="19" t="str">
        <f>LEFT(E345,MIN(FIND({0,1,2,3,4,5,6,7,8,9},ASC(E345)&amp;1234567890))-1)</f>
        <v>Fe</v>
      </c>
      <c r="G345" s="23">
        <f t="shared" si="8"/>
        <v>24</v>
      </c>
      <c r="H345" s="19">
        <f>VLOOKUP(F345,Table!$A$2:$C$121,2,0)</f>
        <v>8</v>
      </c>
      <c r="I345" s="18">
        <f>VLOOKUP(F345,Table!$A$2:$C$121,3,0)</f>
        <v>4</v>
      </c>
      <c r="J345" s="17" t="s">
        <v>15197</v>
      </c>
      <c r="K345" s="19" t="str">
        <f>LEFT(J345,MIN(FIND({0,1,2,3,4,5,6,7,8,9},ASC(J345)&amp;1234567890))-1)</f>
        <v>N</v>
      </c>
      <c r="L345" s="24">
        <f t="shared" si="9"/>
        <v>10</v>
      </c>
      <c r="M345" s="19">
        <f>VLOOKUP(K345,Table!$A$2:$C$121,2,0)</f>
        <v>15</v>
      </c>
      <c r="N345" s="18">
        <f>VLOOKUP(K345,Table!$A$2:$C$121,3,0)</f>
        <v>2</v>
      </c>
      <c r="O345" s="12" t="str">
        <f>VLOOKUP(A345,Table!$U$1:$V$230,2,0)</f>
        <v>Trigonal</v>
      </c>
      <c r="P345" s="70"/>
    </row>
    <row r="346" spans="1:17">
      <c r="A346" s="12">
        <v>149</v>
      </c>
      <c r="B346" s="12">
        <v>36055</v>
      </c>
      <c r="C346" s="12" t="s">
        <v>5689</v>
      </c>
      <c r="D346" s="12" t="s">
        <v>5692</v>
      </c>
      <c r="E346" s="17" t="s">
        <v>11459</v>
      </c>
      <c r="F346" s="19" t="str">
        <f>LEFT(E346,MIN(FIND({0,1,2,3,4,5,6,7,8,9},ASC(E346)&amp;1234567890))-1)</f>
        <v>Ti</v>
      </c>
      <c r="G346" s="23">
        <f t="shared" si="8"/>
        <v>3</v>
      </c>
      <c r="H346" s="19">
        <f>VLOOKUP(F346,Table!$A$2:$C$121,2,0)</f>
        <v>4</v>
      </c>
      <c r="I346" s="18">
        <f>VLOOKUP(F346,Table!$A$2:$C$121,3,0)</f>
        <v>4</v>
      </c>
      <c r="J346" s="17" t="s">
        <v>371</v>
      </c>
      <c r="K346" s="19" t="str">
        <f>LEFT(J346,MIN(FIND({0,1,2,3,4,5,6,7,8,9},ASC(J346)&amp;1234567890))-1)</f>
        <v>O</v>
      </c>
      <c r="L346" s="24">
        <f t="shared" si="9"/>
        <v>1</v>
      </c>
      <c r="M346" s="19">
        <f>VLOOKUP(K346,Table!$A$2:$C$121,2,0)</f>
        <v>16</v>
      </c>
      <c r="N346" s="18">
        <f>VLOOKUP(K346,Table!$A$2:$C$121,3,0)</f>
        <v>2</v>
      </c>
      <c r="O346" s="12" t="str">
        <f>VLOOKUP(A346,Table!$U$1:$V$230,2,0)</f>
        <v>Trigonal</v>
      </c>
      <c r="P346" s="70"/>
    </row>
    <row r="347" spans="1:17">
      <c r="A347" s="12">
        <v>149</v>
      </c>
      <c r="B347" s="12">
        <v>39427</v>
      </c>
      <c r="C347" s="12" t="s">
        <v>5689</v>
      </c>
      <c r="D347" s="12" t="s">
        <v>973</v>
      </c>
      <c r="E347" s="17" t="s">
        <v>50</v>
      </c>
      <c r="F347" s="19" t="str">
        <f>LEFT(E347,MIN(FIND({0,1,2,3,4,5,6,7,8,9},ASC(E347)&amp;1234567890))-1)</f>
        <v>Ti</v>
      </c>
      <c r="G347" s="23">
        <f t="shared" si="8"/>
        <v>1</v>
      </c>
      <c r="H347" s="19">
        <f>VLOOKUP(F347,Table!$A$2:$C$121,2,0)</f>
        <v>4</v>
      </c>
      <c r="I347" s="18">
        <f>VLOOKUP(F347,Table!$A$2:$C$121,3,0)</f>
        <v>4</v>
      </c>
      <c r="J347" s="17" t="s">
        <v>367</v>
      </c>
      <c r="K347" s="19" t="str">
        <f>LEFT(J347,MIN(FIND({0,1,2,3,4,5,6,7,8,9},ASC(J347)&amp;1234567890))-1)</f>
        <v>Cl</v>
      </c>
      <c r="L347" s="24">
        <f t="shared" si="9"/>
        <v>3</v>
      </c>
      <c r="M347" s="19">
        <f>VLOOKUP(K347,Table!$A$2:$C$121,2,0)</f>
        <v>17</v>
      </c>
      <c r="N347" s="18">
        <f>VLOOKUP(K347,Table!$A$2:$C$121,3,0)</f>
        <v>3</v>
      </c>
      <c r="O347" s="12" t="str">
        <f>VLOOKUP(A347,Table!$U$1:$V$230,2,0)</f>
        <v>Trigonal</v>
      </c>
      <c r="P347" s="70"/>
    </row>
    <row r="348" spans="1:17">
      <c r="A348" s="12">
        <v>149</v>
      </c>
      <c r="B348" s="12">
        <v>39765</v>
      </c>
      <c r="C348" s="12" t="s">
        <v>5689</v>
      </c>
      <c r="D348" s="12" t="s">
        <v>5549</v>
      </c>
      <c r="E348" s="17" t="s">
        <v>33</v>
      </c>
      <c r="F348" s="19" t="str">
        <f>LEFT(E348,MIN(FIND({0,1,2,3,4,5,6,7,8,9},ASC(E348)&amp;1234567890))-1)</f>
        <v>Fe</v>
      </c>
      <c r="G348" s="23">
        <f t="shared" si="8"/>
        <v>1</v>
      </c>
      <c r="H348" s="19">
        <f>VLOOKUP(F348,Table!$A$2:$C$121,2,0)</f>
        <v>8</v>
      </c>
      <c r="I348" s="18">
        <f>VLOOKUP(F348,Table!$A$2:$C$121,3,0)</f>
        <v>4</v>
      </c>
      <c r="J348" s="17" t="s">
        <v>367</v>
      </c>
      <c r="K348" s="19" t="str">
        <f>LEFT(J348,MIN(FIND({0,1,2,3,4,5,6,7,8,9},ASC(J348)&amp;1234567890))-1)</f>
        <v>Cl</v>
      </c>
      <c r="L348" s="24">
        <f t="shared" si="9"/>
        <v>3</v>
      </c>
      <c r="M348" s="19">
        <f>VLOOKUP(K348,Table!$A$2:$C$121,2,0)</f>
        <v>17</v>
      </c>
      <c r="N348" s="18">
        <f>VLOOKUP(K348,Table!$A$2:$C$121,3,0)</f>
        <v>3</v>
      </c>
      <c r="O348" s="12" t="str">
        <f>VLOOKUP(A348,Table!$U$1:$V$230,2,0)</f>
        <v>Trigonal</v>
      </c>
      <c r="P348" s="70"/>
    </row>
    <row r="349" spans="1:17">
      <c r="A349" s="12">
        <v>149</v>
      </c>
      <c r="B349" s="12">
        <v>162697</v>
      </c>
      <c r="C349" s="12" t="s">
        <v>5689</v>
      </c>
      <c r="D349" s="12" t="s">
        <v>5693</v>
      </c>
      <c r="E349" s="17" t="s">
        <v>11292</v>
      </c>
      <c r="F349" s="19" t="str">
        <f>LEFT(E349,MIN(FIND({0,1,2,3,4,5,6,7,8,9},ASC(E349)&amp;1234567890))-1)</f>
        <v>Fe</v>
      </c>
      <c r="G349" s="23">
        <f t="shared" si="8"/>
        <v>3</v>
      </c>
      <c r="H349" s="19">
        <f>VLOOKUP(F349,Table!$A$2:$C$121,2,0)</f>
        <v>8</v>
      </c>
      <c r="I349" s="18">
        <f>VLOOKUP(F349,Table!$A$2:$C$121,3,0)</f>
        <v>4</v>
      </c>
      <c r="J349" s="17" t="s">
        <v>13512</v>
      </c>
      <c r="K349" s="19" t="str">
        <f>LEFT(J349,MIN(FIND({0,1,2,3,4,5,6,7,8,9},ASC(J349)&amp;1234567890))-1)</f>
        <v>N</v>
      </c>
      <c r="L349" s="24">
        <f t="shared" si="9"/>
        <v>1.08</v>
      </c>
      <c r="M349" s="19">
        <f>VLOOKUP(K349,Table!$A$2:$C$121,2,0)</f>
        <v>15</v>
      </c>
      <c r="N349" s="18">
        <f>VLOOKUP(K349,Table!$A$2:$C$121,3,0)</f>
        <v>2</v>
      </c>
      <c r="O349" s="12" t="str">
        <f>VLOOKUP(A349,Table!$U$1:$V$230,2,0)</f>
        <v>Trigonal</v>
      </c>
      <c r="P349" s="70"/>
    </row>
    <row r="350" spans="1:17">
      <c r="A350" s="12">
        <v>149</v>
      </c>
      <c r="B350" s="12">
        <v>163928</v>
      </c>
      <c r="C350" s="12" t="s">
        <v>5689</v>
      </c>
      <c r="D350" s="12" t="s">
        <v>5694</v>
      </c>
      <c r="E350" s="17" t="s">
        <v>11292</v>
      </c>
      <c r="F350" s="19" t="str">
        <f>LEFT(E350,MIN(FIND({0,1,2,3,4,5,6,7,8,9},ASC(E350)&amp;1234567890))-1)</f>
        <v>Fe</v>
      </c>
      <c r="G350" s="23">
        <f t="shared" si="8"/>
        <v>3</v>
      </c>
      <c r="H350" s="19">
        <f>VLOOKUP(F350,Table!$A$2:$C$121,2,0)</f>
        <v>8</v>
      </c>
      <c r="I350" s="18">
        <f>VLOOKUP(F350,Table!$A$2:$C$121,3,0)</f>
        <v>4</v>
      </c>
      <c r="J350" s="17" t="s">
        <v>11917</v>
      </c>
      <c r="K350" s="19" t="str">
        <f>LEFT(J350,MIN(FIND({0,1,2,3,4,5,6,7,8,9},ASC(J350)&amp;1234567890))-1)</f>
        <v>N</v>
      </c>
      <c r="L350" s="24">
        <f t="shared" si="9"/>
        <v>0.94</v>
      </c>
      <c r="M350" s="19">
        <f>VLOOKUP(K350,Table!$A$2:$C$121,2,0)</f>
        <v>15</v>
      </c>
      <c r="N350" s="18">
        <f>VLOOKUP(K350,Table!$A$2:$C$121,3,0)</f>
        <v>2</v>
      </c>
      <c r="O350" s="12" t="str">
        <f>VLOOKUP(A350,Table!$U$1:$V$230,2,0)</f>
        <v>Trigonal</v>
      </c>
      <c r="P350" s="70"/>
    </row>
    <row r="351" spans="1:17">
      <c r="A351" s="12">
        <v>149</v>
      </c>
      <c r="B351" s="12">
        <v>260248</v>
      </c>
      <c r="C351" s="12" t="s">
        <v>5689</v>
      </c>
      <c r="D351" s="12" t="s">
        <v>5695</v>
      </c>
      <c r="E351" s="17" t="s">
        <v>15198</v>
      </c>
      <c r="F351" s="19" t="str">
        <f>LEFT(E351,MIN(FIND({0,1,2,3,4,5,6,7,8,9},ASC(E351)&amp;1234567890))-1)</f>
        <v>Ga</v>
      </c>
      <c r="G351" s="23">
        <f t="shared" si="8"/>
        <v>2.41</v>
      </c>
      <c r="H351" s="19">
        <f>VLOOKUP(F351,Table!$A$2:$C$121,2,0)</f>
        <v>13</v>
      </c>
      <c r="I351" s="18">
        <f>VLOOKUP(F351,Table!$A$2:$C$121,3,0)</f>
        <v>4</v>
      </c>
      <c r="J351" s="17" t="s">
        <v>15199</v>
      </c>
      <c r="K351" s="19" t="str">
        <f>LEFT(J351,MIN(FIND({0,1,2,3,4,5,6,7,8,9},ASC(J351)&amp;1234567890))-1)</f>
        <v>Sm</v>
      </c>
      <c r="L351" s="24">
        <f t="shared" si="9"/>
        <v>0.86</v>
      </c>
      <c r="M351" s="19">
        <f>VLOOKUP(K351,Table!$A$2:$C$121,2,0)</f>
        <v>3</v>
      </c>
      <c r="N351" s="18">
        <f>VLOOKUP(K351,Table!$A$2:$C$121,3,0)</f>
        <v>6</v>
      </c>
      <c r="O351" s="12" t="str">
        <f>VLOOKUP(A351,Table!$U$1:$V$230,2,0)</f>
        <v>Trigonal</v>
      </c>
      <c r="P351" s="70"/>
    </row>
    <row r="352" spans="1:17">
      <c r="A352" s="12">
        <v>150</v>
      </c>
      <c r="B352" s="12">
        <v>9106</v>
      </c>
      <c r="C352" s="12" t="s">
        <v>5696</v>
      </c>
      <c r="D352" s="12" t="s">
        <v>5697</v>
      </c>
      <c r="E352" s="17" t="s">
        <v>15200</v>
      </c>
      <c r="F352" s="19" t="str">
        <f>LEFT(E352,MIN(FIND({0,1,2,3,4,5,6,7,8,9},ASC(E352)&amp;1234567890))-1)</f>
        <v>Ni</v>
      </c>
      <c r="G352" s="23">
        <f t="shared" si="8"/>
        <v>31</v>
      </c>
      <c r="H352" s="19">
        <f>VLOOKUP(F352,Table!$A$2:$C$121,2,0)</f>
        <v>10</v>
      </c>
      <c r="I352" s="18">
        <f>VLOOKUP(F352,Table!$A$2:$C$121,3,0)</f>
        <v>4</v>
      </c>
      <c r="J352" s="17" t="s">
        <v>11685</v>
      </c>
      <c r="K352" s="19" t="str">
        <f>LEFT(J352,MIN(FIND({0,1,2,3,4,5,6,7,8,9},ASC(J352)&amp;1234567890))-1)</f>
        <v>Si</v>
      </c>
      <c r="L352" s="24">
        <f t="shared" si="9"/>
        <v>12</v>
      </c>
      <c r="M352" s="19">
        <f>VLOOKUP(K352,Table!$A$2:$C$121,2,0)</f>
        <v>14</v>
      </c>
      <c r="N352" s="18">
        <f>VLOOKUP(K352,Table!$A$2:$C$121,3,0)</f>
        <v>3</v>
      </c>
      <c r="O352" s="12" t="str">
        <f>VLOOKUP(A352,Table!$U$1:$V$230,2,0)</f>
        <v>Trigonal</v>
      </c>
      <c r="P352" s="70"/>
    </row>
    <row r="353" spans="1:16">
      <c r="A353" s="12">
        <v>150</v>
      </c>
      <c r="B353" s="12">
        <v>26864</v>
      </c>
      <c r="C353" s="12" t="s">
        <v>5696</v>
      </c>
      <c r="D353" s="12" t="s">
        <v>5698</v>
      </c>
      <c r="E353" s="17" t="s">
        <v>11328</v>
      </c>
      <c r="F353" s="19" t="str">
        <f>LEFT(E353,MIN(FIND({0,1,2,3,4,5,6,7,8,9},ASC(E353)&amp;1234567890))-1)</f>
        <v>La</v>
      </c>
      <c r="G353" s="23">
        <f t="shared" si="8"/>
        <v>2</v>
      </c>
      <c r="H353" s="19">
        <f>VLOOKUP(F353,Table!$A$2:$C$121,2,0)</f>
        <v>3</v>
      </c>
      <c r="I353" s="18">
        <f>VLOOKUP(F353,Table!$A$2:$C$121,3,0)</f>
        <v>6</v>
      </c>
      <c r="J353" s="17" t="s">
        <v>59</v>
      </c>
      <c r="K353" s="19" t="str">
        <f>LEFT(J353,MIN(FIND({0,1,2,3,4,5,6,7,8,9},ASC(J353)&amp;1234567890))-1)</f>
        <v>O</v>
      </c>
      <c r="L353" s="24">
        <f t="shared" si="9"/>
        <v>3</v>
      </c>
      <c r="M353" s="19">
        <f>VLOOKUP(K353,Table!$A$2:$C$121,2,0)</f>
        <v>16</v>
      </c>
      <c r="N353" s="18">
        <f>VLOOKUP(K353,Table!$A$2:$C$121,3,0)</f>
        <v>2</v>
      </c>
      <c r="O353" s="12" t="str">
        <f>VLOOKUP(A353,Table!$U$1:$V$230,2,0)</f>
        <v>Trigonal</v>
      </c>
      <c r="P353" s="70"/>
    </row>
    <row r="354" spans="1:16">
      <c r="A354" s="12">
        <v>150</v>
      </c>
      <c r="B354" s="12">
        <v>26865</v>
      </c>
      <c r="C354" s="12" t="s">
        <v>5696</v>
      </c>
      <c r="D354" s="12" t="s">
        <v>5699</v>
      </c>
      <c r="E354" s="17" t="s">
        <v>11371</v>
      </c>
      <c r="F354" s="19" t="str">
        <f>LEFT(E354,MIN(FIND({0,1,2,3,4,5,6,7,8,9},ASC(E354)&amp;1234567890))-1)</f>
        <v>Ce</v>
      </c>
      <c r="G354" s="23">
        <f t="shared" si="8"/>
        <v>2</v>
      </c>
      <c r="H354" s="19">
        <f>VLOOKUP(F354,Table!$A$2:$C$121,2,0)</f>
        <v>3</v>
      </c>
      <c r="I354" s="18">
        <f>VLOOKUP(F354,Table!$A$2:$C$121,3,0)</f>
        <v>6</v>
      </c>
      <c r="J354" s="17" t="s">
        <v>59</v>
      </c>
      <c r="K354" s="19" t="str">
        <f>LEFT(J354,MIN(FIND({0,1,2,3,4,5,6,7,8,9},ASC(J354)&amp;1234567890))-1)</f>
        <v>O</v>
      </c>
      <c r="L354" s="24">
        <f t="shared" si="9"/>
        <v>3</v>
      </c>
      <c r="M354" s="19">
        <f>VLOOKUP(K354,Table!$A$2:$C$121,2,0)</f>
        <v>16</v>
      </c>
      <c r="N354" s="18">
        <f>VLOOKUP(K354,Table!$A$2:$C$121,3,0)</f>
        <v>2</v>
      </c>
      <c r="O354" s="12" t="str">
        <f>VLOOKUP(A354,Table!$U$1:$V$230,2,0)</f>
        <v>Trigonal</v>
      </c>
      <c r="P354" s="70"/>
    </row>
    <row r="355" spans="1:16">
      <c r="A355" s="12">
        <v>150</v>
      </c>
      <c r="B355" s="12">
        <v>26867</v>
      </c>
      <c r="C355" s="12" t="s">
        <v>5696</v>
      </c>
      <c r="D355" s="12" t="s">
        <v>5700</v>
      </c>
      <c r="E355" s="17" t="s">
        <v>412</v>
      </c>
      <c r="F355" s="19" t="str">
        <f>LEFT(E355,MIN(FIND({0,1,2,3,4,5,6,7,8,9},ASC(E355)&amp;1234567890))-1)</f>
        <v>Nd</v>
      </c>
      <c r="G355" s="23">
        <f t="shared" si="8"/>
        <v>2</v>
      </c>
      <c r="H355" s="19">
        <f>VLOOKUP(F355,Table!$A$2:$C$121,2,0)</f>
        <v>3</v>
      </c>
      <c r="I355" s="18">
        <f>VLOOKUP(F355,Table!$A$2:$C$121,3,0)</f>
        <v>6</v>
      </c>
      <c r="J355" s="17" t="s">
        <v>59</v>
      </c>
      <c r="K355" s="19" t="str">
        <f>LEFT(J355,MIN(FIND({0,1,2,3,4,5,6,7,8,9},ASC(J355)&amp;1234567890))-1)</f>
        <v>O</v>
      </c>
      <c r="L355" s="24">
        <f t="shared" si="9"/>
        <v>3</v>
      </c>
      <c r="M355" s="19">
        <f>VLOOKUP(K355,Table!$A$2:$C$121,2,0)</f>
        <v>16</v>
      </c>
      <c r="N355" s="18">
        <f>VLOOKUP(K355,Table!$A$2:$C$121,3,0)</f>
        <v>2</v>
      </c>
      <c r="O355" s="12" t="str">
        <f>VLOOKUP(A355,Table!$U$1:$V$230,2,0)</f>
        <v>Trigonal</v>
      </c>
      <c r="P355" s="70"/>
    </row>
    <row r="356" spans="1:16">
      <c r="A356" s="12">
        <v>150</v>
      </c>
      <c r="B356" s="12">
        <v>29131</v>
      </c>
      <c r="C356" s="12" t="s">
        <v>5696</v>
      </c>
      <c r="D356" s="12" t="s">
        <v>3080</v>
      </c>
      <c r="E356" s="17" t="s">
        <v>11352</v>
      </c>
      <c r="F356" s="19" t="str">
        <f>LEFT(E356,MIN(FIND({0,1,2,3,4,5,6,7,8,9},ASC(E356)&amp;1234567890))-1)</f>
        <v>Al</v>
      </c>
      <c r="G356" s="23">
        <f t="shared" si="8"/>
        <v>1</v>
      </c>
      <c r="H356" s="19">
        <f>VLOOKUP(F356,Table!$A$2:$C$121,2,0)</f>
        <v>13</v>
      </c>
      <c r="I356" s="18">
        <f>VLOOKUP(F356,Table!$A$2:$C$121,3,0)</f>
        <v>3</v>
      </c>
      <c r="J356" s="17" t="s">
        <v>365</v>
      </c>
      <c r="K356" s="19" t="str">
        <f>LEFT(J356,MIN(FIND({0,1,2,3,4,5,6,7,8,9},ASC(J356)&amp;1234567890))-1)</f>
        <v>F</v>
      </c>
      <c r="L356" s="24">
        <f t="shared" si="9"/>
        <v>3</v>
      </c>
      <c r="M356" s="19">
        <f>VLOOKUP(K356,Table!$A$2:$C$121,2,0)</f>
        <v>17</v>
      </c>
      <c r="N356" s="18">
        <f>VLOOKUP(K356,Table!$A$2:$C$121,3,0)</f>
        <v>2</v>
      </c>
      <c r="O356" s="12" t="str">
        <f>VLOOKUP(A356,Table!$U$1:$V$230,2,0)</f>
        <v>Trigonal</v>
      </c>
      <c r="P356" s="70"/>
    </row>
    <row r="357" spans="1:16">
      <c r="A357" s="12">
        <v>150</v>
      </c>
      <c r="B357" s="12">
        <v>29132</v>
      </c>
      <c r="C357" s="12" t="s">
        <v>5696</v>
      </c>
      <c r="D357" s="12" t="s">
        <v>5701</v>
      </c>
      <c r="E357" s="17" t="s">
        <v>33</v>
      </c>
      <c r="F357" s="19" t="str">
        <f>LEFT(E357,MIN(FIND({0,1,2,3,4,5,6,7,8,9},ASC(E357)&amp;1234567890))-1)</f>
        <v>Fe</v>
      </c>
      <c r="G357" s="23">
        <f t="shared" si="8"/>
        <v>1</v>
      </c>
      <c r="H357" s="19">
        <f>VLOOKUP(F357,Table!$A$2:$C$121,2,0)</f>
        <v>8</v>
      </c>
      <c r="I357" s="18">
        <f>VLOOKUP(F357,Table!$A$2:$C$121,3,0)</f>
        <v>4</v>
      </c>
      <c r="J357" s="17" t="s">
        <v>365</v>
      </c>
      <c r="K357" s="19" t="str">
        <f>LEFT(J357,MIN(FIND({0,1,2,3,4,5,6,7,8,9},ASC(J357)&amp;1234567890))-1)</f>
        <v>F</v>
      </c>
      <c r="L357" s="24">
        <f t="shared" si="9"/>
        <v>3</v>
      </c>
      <c r="M357" s="19">
        <f>VLOOKUP(K357,Table!$A$2:$C$121,2,0)</f>
        <v>17</v>
      </c>
      <c r="N357" s="18">
        <f>VLOOKUP(K357,Table!$A$2:$C$121,3,0)</f>
        <v>2</v>
      </c>
      <c r="O357" s="12" t="str">
        <f>VLOOKUP(A357,Table!$U$1:$V$230,2,0)</f>
        <v>Trigonal</v>
      </c>
      <c r="P357" s="70"/>
    </row>
    <row r="358" spans="1:16">
      <c r="A358" s="12">
        <v>150</v>
      </c>
      <c r="B358" s="12">
        <v>29133</v>
      </c>
      <c r="C358" s="12" t="s">
        <v>5696</v>
      </c>
      <c r="D358" s="12" t="s">
        <v>5702</v>
      </c>
      <c r="E358" s="17" t="s">
        <v>76</v>
      </c>
      <c r="F358" s="19" t="str">
        <f>LEFT(E358,MIN(FIND({0,1,2,3,4,5,6,7,8,9},ASC(E358)&amp;1234567890))-1)</f>
        <v>Co</v>
      </c>
      <c r="G358" s="23">
        <f t="shared" si="8"/>
        <v>1</v>
      </c>
      <c r="H358" s="19">
        <f>VLOOKUP(F358,Table!$A$2:$C$121,2,0)</f>
        <v>9</v>
      </c>
      <c r="I358" s="18">
        <f>VLOOKUP(F358,Table!$A$2:$C$121,3,0)</f>
        <v>4</v>
      </c>
      <c r="J358" s="17" t="s">
        <v>365</v>
      </c>
      <c r="K358" s="19" t="str">
        <f>LEFT(J358,MIN(FIND({0,1,2,3,4,5,6,7,8,9},ASC(J358)&amp;1234567890))-1)</f>
        <v>F</v>
      </c>
      <c r="L358" s="24">
        <f t="shared" si="9"/>
        <v>3</v>
      </c>
      <c r="M358" s="19">
        <f>VLOOKUP(K358,Table!$A$2:$C$121,2,0)</f>
        <v>17</v>
      </c>
      <c r="N358" s="18">
        <f>VLOOKUP(K358,Table!$A$2:$C$121,3,0)</f>
        <v>2</v>
      </c>
      <c r="O358" s="12" t="str">
        <f>VLOOKUP(A358,Table!$U$1:$V$230,2,0)</f>
        <v>Trigonal</v>
      </c>
      <c r="P358" s="70"/>
    </row>
    <row r="359" spans="1:16">
      <c r="A359" s="12">
        <v>150</v>
      </c>
      <c r="B359" s="12">
        <v>29134</v>
      </c>
      <c r="C359" s="12" t="s">
        <v>5696</v>
      </c>
      <c r="D359" s="12" t="s">
        <v>5703</v>
      </c>
      <c r="E359" s="17" t="s">
        <v>11294</v>
      </c>
      <c r="F359" s="19" t="str">
        <f>LEFT(E359,MIN(FIND({0,1,2,3,4,5,6,7,8,9},ASC(E359)&amp;1234567890))-1)</f>
        <v>Rh</v>
      </c>
      <c r="G359" s="23">
        <f t="shared" si="8"/>
        <v>1</v>
      </c>
      <c r="H359" s="19">
        <f>VLOOKUP(F359,Table!$A$2:$C$121,2,0)</f>
        <v>9</v>
      </c>
      <c r="I359" s="18">
        <f>VLOOKUP(F359,Table!$A$2:$C$121,3,0)</f>
        <v>5</v>
      </c>
      <c r="J359" s="17" t="s">
        <v>365</v>
      </c>
      <c r="K359" s="19" t="str">
        <f>LEFT(J359,MIN(FIND({0,1,2,3,4,5,6,7,8,9},ASC(J359)&amp;1234567890))-1)</f>
        <v>F</v>
      </c>
      <c r="L359" s="24">
        <f t="shared" si="9"/>
        <v>3</v>
      </c>
      <c r="M359" s="19">
        <f>VLOOKUP(K359,Table!$A$2:$C$121,2,0)</f>
        <v>17</v>
      </c>
      <c r="N359" s="18">
        <f>VLOOKUP(K359,Table!$A$2:$C$121,3,0)</f>
        <v>2</v>
      </c>
      <c r="O359" s="12" t="str">
        <f>VLOOKUP(A359,Table!$U$1:$V$230,2,0)</f>
        <v>Trigonal</v>
      </c>
      <c r="P359" s="70"/>
    </row>
    <row r="360" spans="1:16">
      <c r="A360" s="12">
        <v>150</v>
      </c>
      <c r="B360" s="12">
        <v>29135</v>
      </c>
      <c r="C360" s="12" t="s">
        <v>5696</v>
      </c>
      <c r="D360" s="12" t="s">
        <v>5704</v>
      </c>
      <c r="E360" s="17" t="s">
        <v>541</v>
      </c>
      <c r="F360" s="19" t="str">
        <f>LEFT(E360,MIN(FIND({0,1,2,3,4,5,6,7,8,9},ASC(E360)&amp;1234567890))-1)</f>
        <v>Pd</v>
      </c>
      <c r="G360" s="23">
        <f t="shared" si="8"/>
        <v>1</v>
      </c>
      <c r="H360" s="19">
        <f>VLOOKUP(F360,Table!$A$2:$C$121,2,0)</f>
        <v>10</v>
      </c>
      <c r="I360" s="18">
        <f>VLOOKUP(F360,Table!$A$2:$C$121,3,0)</f>
        <v>5</v>
      </c>
      <c r="J360" s="17" t="s">
        <v>365</v>
      </c>
      <c r="K360" s="19" t="str">
        <f>LEFT(J360,MIN(FIND({0,1,2,3,4,5,6,7,8,9},ASC(J360)&amp;1234567890))-1)</f>
        <v>F</v>
      </c>
      <c r="L360" s="24">
        <f t="shared" si="9"/>
        <v>3</v>
      </c>
      <c r="M360" s="19">
        <f>VLOOKUP(K360,Table!$A$2:$C$121,2,0)</f>
        <v>17</v>
      </c>
      <c r="N360" s="18">
        <f>VLOOKUP(K360,Table!$A$2:$C$121,3,0)</f>
        <v>2</v>
      </c>
      <c r="O360" s="12" t="str">
        <f>VLOOKUP(A360,Table!$U$1:$V$230,2,0)</f>
        <v>Trigonal</v>
      </c>
      <c r="P360" s="70"/>
    </row>
    <row r="361" spans="1:16">
      <c r="A361" s="12">
        <v>150</v>
      </c>
      <c r="B361" s="12">
        <v>104765</v>
      </c>
      <c r="C361" s="12" t="s">
        <v>5696</v>
      </c>
      <c r="D361" s="12" t="s">
        <v>5705</v>
      </c>
      <c r="E361" s="17" t="s">
        <v>11354</v>
      </c>
      <c r="F361" s="19" t="str">
        <f>LEFT(E361,MIN(FIND({0,1,2,3,4,5,6,7,8,9},ASC(E361)&amp;1234567890))-1)</f>
        <v>Li</v>
      </c>
      <c r="G361" s="23">
        <f t="shared" si="8"/>
        <v>7</v>
      </c>
      <c r="H361" s="19">
        <f>VLOOKUP(F361,Table!$A$2:$C$121,2,0)</f>
        <v>1</v>
      </c>
      <c r="I361" s="18">
        <f>VLOOKUP(F361,Table!$A$2:$C$121,3,0)</f>
        <v>2</v>
      </c>
      <c r="J361" s="17" t="s">
        <v>11322</v>
      </c>
      <c r="K361" s="19" t="str">
        <f>LEFT(J361,MIN(FIND({0,1,2,3,4,5,6,7,8,9},ASC(J361)&amp;1234567890))-1)</f>
        <v>Pb</v>
      </c>
      <c r="L361" s="24">
        <f t="shared" si="9"/>
        <v>2</v>
      </c>
      <c r="M361" s="19">
        <f>VLOOKUP(K361,Table!$A$2:$C$121,2,0)</f>
        <v>14</v>
      </c>
      <c r="N361" s="18">
        <f>VLOOKUP(K361,Table!$A$2:$C$121,3,0)</f>
        <v>6</v>
      </c>
      <c r="O361" s="12" t="str">
        <f>VLOOKUP(A361,Table!$U$1:$V$230,2,0)</f>
        <v>Trigonal</v>
      </c>
      <c r="P361" s="70"/>
    </row>
    <row r="362" spans="1:16">
      <c r="A362" s="12">
        <v>150</v>
      </c>
      <c r="B362" s="12">
        <v>105855</v>
      </c>
      <c r="C362" s="12" t="s">
        <v>5696</v>
      </c>
      <c r="D362" s="12" t="s">
        <v>5706</v>
      </c>
      <c r="E362" s="17" t="s">
        <v>539</v>
      </c>
      <c r="F362" s="19" t="str">
        <f>LEFT(E362,MIN(FIND({0,1,2,3,4,5,6,7,8,9},ASC(E362)&amp;1234567890))-1)</f>
        <v>Pt</v>
      </c>
      <c r="G362" s="23">
        <f t="shared" si="8"/>
        <v>1</v>
      </c>
      <c r="H362" s="19">
        <f>VLOOKUP(F362,Table!$A$2:$C$121,2,0)</f>
        <v>10</v>
      </c>
      <c r="I362" s="18">
        <f>VLOOKUP(F362,Table!$A$2:$C$121,3,0)</f>
        <v>6</v>
      </c>
      <c r="J362" s="17" t="s">
        <v>15201</v>
      </c>
      <c r="K362" s="19" t="str">
        <f>LEFT(J362,MIN(FIND({0,1,2,3,4,5,6,7,8,9},ASC(J362)&amp;1234567890))-1)</f>
        <v>Zn</v>
      </c>
      <c r="L362" s="24">
        <f t="shared" si="9"/>
        <v>1.68</v>
      </c>
      <c r="M362" s="19">
        <f>VLOOKUP(K362,Table!$A$2:$C$121,2,0)</f>
        <v>12</v>
      </c>
      <c r="N362" s="18">
        <f>VLOOKUP(K362,Table!$A$2:$C$121,3,0)</f>
        <v>4</v>
      </c>
      <c r="O362" s="12" t="str">
        <f>VLOOKUP(A362,Table!$U$1:$V$230,2,0)</f>
        <v>Trigonal</v>
      </c>
      <c r="P362" s="70"/>
    </row>
    <row r="363" spans="1:16">
      <c r="A363" s="12">
        <v>150</v>
      </c>
      <c r="B363" s="12">
        <v>643223</v>
      </c>
      <c r="C363" s="12" t="s">
        <v>5696</v>
      </c>
      <c r="D363" s="12" t="s">
        <v>5707</v>
      </c>
      <c r="E363" s="17" t="s">
        <v>55</v>
      </c>
      <c r="F363" s="19" t="str">
        <f>LEFT(E363,MIN(FIND({0,1,2,3,4,5,6,7,8,9},ASC(E363)&amp;1234567890))-1)</f>
        <v>Mn</v>
      </c>
      <c r="G363" s="23">
        <f t="shared" si="8"/>
        <v>2</v>
      </c>
      <c r="H363" s="19">
        <f>VLOOKUP(F363,Table!$A$2:$C$121,2,0)</f>
        <v>7</v>
      </c>
      <c r="I363" s="18">
        <f>VLOOKUP(F363,Table!$A$2:$C$121,3,0)</f>
        <v>4</v>
      </c>
      <c r="J363" s="17" t="s">
        <v>11467</v>
      </c>
      <c r="K363" s="19" t="str">
        <f>LEFT(J363,MIN(FIND({0,1,2,3,4,5,6,7,8,9},ASC(J363)&amp;1234567890))-1)</f>
        <v>P</v>
      </c>
      <c r="L363" s="24">
        <f t="shared" si="9"/>
        <v>1</v>
      </c>
      <c r="M363" s="19">
        <f>VLOOKUP(K363,Table!$A$2:$C$121,2,0)</f>
        <v>15</v>
      </c>
      <c r="N363" s="18">
        <f>VLOOKUP(K363,Table!$A$2:$C$121,3,0)</f>
        <v>3</v>
      </c>
      <c r="O363" s="12" t="str">
        <f>VLOOKUP(A363,Table!$U$1:$V$230,2,0)</f>
        <v>Trigonal</v>
      </c>
      <c r="P363" s="70"/>
    </row>
    <row r="364" spans="1:16">
      <c r="A364" s="12">
        <v>150</v>
      </c>
      <c r="B364" s="12">
        <v>646117</v>
      </c>
      <c r="C364" s="12" t="s">
        <v>5696</v>
      </c>
      <c r="D364" s="12" t="s">
        <v>5708</v>
      </c>
      <c r="E364" s="17" t="s">
        <v>11386</v>
      </c>
      <c r="F364" s="19" t="str">
        <f>LEFT(E364,MIN(FIND({0,1,2,3,4,5,6,7,8,9},ASC(E364)&amp;1234567890))-1)</f>
        <v>Ni</v>
      </c>
      <c r="G364" s="23">
        <f t="shared" si="8"/>
        <v>2</v>
      </c>
      <c r="H364" s="19">
        <f>VLOOKUP(F364,Table!$A$2:$C$121,2,0)</f>
        <v>10</v>
      </c>
      <c r="I364" s="18">
        <f>VLOOKUP(F364,Table!$A$2:$C$121,3,0)</f>
        <v>4</v>
      </c>
      <c r="J364" s="17" t="s">
        <v>11467</v>
      </c>
      <c r="K364" s="19" t="str">
        <f>LEFT(J364,MIN(FIND({0,1,2,3,4,5,6,7,8,9},ASC(J364)&amp;1234567890))-1)</f>
        <v>P</v>
      </c>
      <c r="L364" s="24">
        <f t="shared" si="9"/>
        <v>1</v>
      </c>
      <c r="M364" s="19">
        <f>VLOOKUP(K364,Table!$A$2:$C$121,2,0)</f>
        <v>15</v>
      </c>
      <c r="N364" s="18">
        <f>VLOOKUP(K364,Table!$A$2:$C$121,3,0)</f>
        <v>3</v>
      </c>
      <c r="O364" s="12" t="str">
        <f>VLOOKUP(A364,Table!$U$1:$V$230,2,0)</f>
        <v>Trigonal</v>
      </c>
      <c r="P364" s="70"/>
    </row>
    <row r="365" spans="1:16">
      <c r="A365" s="12">
        <v>151</v>
      </c>
      <c r="B365" s="12">
        <v>26070</v>
      </c>
      <c r="C365" s="12" t="s">
        <v>5709</v>
      </c>
      <c r="D365" s="12" t="s">
        <v>973</v>
      </c>
      <c r="E365" s="17" t="s">
        <v>50</v>
      </c>
      <c r="F365" s="19" t="str">
        <f>LEFT(E365,MIN(FIND({0,1,2,3,4,5,6,7,8,9},ASC(E365)&amp;1234567890))-1)</f>
        <v>Ti</v>
      </c>
      <c r="G365" s="23">
        <f t="shared" si="8"/>
        <v>1</v>
      </c>
      <c r="H365" s="19">
        <f>VLOOKUP(F365,Table!$A$2:$C$121,2,0)</f>
        <v>4</v>
      </c>
      <c r="I365" s="18">
        <f>VLOOKUP(F365,Table!$A$2:$C$121,3,0)</f>
        <v>4</v>
      </c>
      <c r="J365" s="17" t="s">
        <v>367</v>
      </c>
      <c r="K365" s="19" t="str">
        <f>LEFT(J365,MIN(FIND({0,1,2,3,4,5,6,7,8,9},ASC(J365)&amp;1234567890))-1)</f>
        <v>Cl</v>
      </c>
      <c r="L365" s="24">
        <f t="shared" si="9"/>
        <v>3</v>
      </c>
      <c r="M365" s="19">
        <f>VLOOKUP(K365,Table!$A$2:$C$121,2,0)</f>
        <v>17</v>
      </c>
      <c r="N365" s="18">
        <f>VLOOKUP(K365,Table!$A$2:$C$121,3,0)</f>
        <v>3</v>
      </c>
      <c r="O365" s="12" t="str">
        <f>VLOOKUP(A365,Table!$U$1:$V$230,2,0)</f>
        <v>Trigonal</v>
      </c>
      <c r="P365" s="70"/>
    </row>
    <row r="366" spans="1:16">
      <c r="A366" s="12">
        <v>151</v>
      </c>
      <c r="B366" s="12">
        <v>71098</v>
      </c>
      <c r="C366" s="12" t="s">
        <v>5709</v>
      </c>
      <c r="D366" s="12" t="s">
        <v>5536</v>
      </c>
      <c r="E366" s="17" t="s">
        <v>415</v>
      </c>
      <c r="F366" s="19" t="str">
        <f>LEFT(E366,MIN(FIND({0,1,2,3,4,5,6,7,8,9},ASC(E366)&amp;1234567890))-1)</f>
        <v>V</v>
      </c>
      <c r="G366" s="23">
        <f t="shared" si="8"/>
        <v>6</v>
      </c>
      <c r="H366" s="19">
        <f>VLOOKUP(F366,Table!$A$2:$C$121,2,0)</f>
        <v>5</v>
      </c>
      <c r="I366" s="18">
        <f>VLOOKUP(F366,Table!$A$2:$C$121,3,0)</f>
        <v>4</v>
      </c>
      <c r="J366" s="17" t="s">
        <v>11400</v>
      </c>
      <c r="K366" s="19" t="str">
        <f>LEFT(J366,MIN(FIND({0,1,2,3,4,5,6,7,8,9},ASC(J366)&amp;1234567890))-1)</f>
        <v>C</v>
      </c>
      <c r="L366" s="24">
        <f t="shared" si="9"/>
        <v>5</v>
      </c>
      <c r="M366" s="19">
        <f>VLOOKUP(K366,Table!$A$2:$C$121,2,0)</f>
        <v>14</v>
      </c>
      <c r="N366" s="18">
        <f>VLOOKUP(K366,Table!$A$2:$C$121,3,0)</f>
        <v>2</v>
      </c>
      <c r="O366" s="12" t="str">
        <f>VLOOKUP(A366,Table!$U$1:$V$230,2,0)</f>
        <v>Trigonal</v>
      </c>
      <c r="P366" s="70"/>
    </row>
    <row r="367" spans="1:16">
      <c r="A367" s="12">
        <v>151</v>
      </c>
      <c r="B367" s="12">
        <v>20717</v>
      </c>
      <c r="C367" s="12" t="s">
        <v>5709</v>
      </c>
      <c r="D367" s="12" t="s">
        <v>2174</v>
      </c>
      <c r="E367" s="17" t="s">
        <v>341</v>
      </c>
      <c r="F367" s="19" t="str">
        <f>LEFT(E367,MIN(FIND({0,1,2,3,4,5,6,7,8,9},ASC(E367)&amp;1234567890))-1)</f>
        <v>Ru</v>
      </c>
      <c r="G367" s="23">
        <f t="shared" si="8"/>
        <v>1</v>
      </c>
      <c r="H367" s="19">
        <f>VLOOKUP(F367,Table!$A$2:$C$121,2,0)</f>
        <v>8</v>
      </c>
      <c r="I367" s="18">
        <f>VLOOKUP(F367,Table!$A$2:$C$121,3,0)</f>
        <v>5</v>
      </c>
      <c r="J367" s="17" t="s">
        <v>367</v>
      </c>
      <c r="K367" s="19" t="str">
        <f>LEFT(J367,MIN(FIND({0,1,2,3,4,5,6,7,8,9},ASC(J367)&amp;1234567890))-1)</f>
        <v>Cl</v>
      </c>
      <c r="L367" s="24">
        <f t="shared" si="9"/>
        <v>3</v>
      </c>
      <c r="M367" s="19">
        <f>VLOOKUP(K367,Table!$A$2:$C$121,2,0)</f>
        <v>17</v>
      </c>
      <c r="N367" s="18">
        <f>VLOOKUP(K367,Table!$A$2:$C$121,3,0)</f>
        <v>3</v>
      </c>
      <c r="O367" s="12" t="str">
        <f>VLOOKUP(A367,Table!$U$1:$V$230,2,0)</f>
        <v>Trigonal</v>
      </c>
      <c r="P367" s="70"/>
    </row>
    <row r="368" spans="1:16">
      <c r="A368" s="12">
        <v>151</v>
      </c>
      <c r="B368" s="12">
        <v>104805</v>
      </c>
      <c r="C368" s="12" t="s">
        <v>5709</v>
      </c>
      <c r="D368" s="12" t="s">
        <v>5710</v>
      </c>
      <c r="E368" s="17" t="s">
        <v>11335</v>
      </c>
      <c r="F368" s="19" t="str">
        <f>LEFT(E368,MIN(FIND({0,1,2,3,4,5,6,7,8,9},ASC(E368)&amp;1234567890))-1)</f>
        <v>Lu</v>
      </c>
      <c r="G368" s="23">
        <f t="shared" si="8"/>
        <v>1</v>
      </c>
      <c r="H368" s="19">
        <f>VLOOKUP(F368,Table!$A$2:$C$121,2,0)</f>
        <v>3</v>
      </c>
      <c r="I368" s="18">
        <f>VLOOKUP(F368,Table!$A$2:$C$121,3,0)</f>
        <v>6</v>
      </c>
      <c r="J368" s="17" t="s">
        <v>11501</v>
      </c>
      <c r="K368" s="19" t="str">
        <f>LEFT(J368,MIN(FIND({0,1,2,3,4,5,6,7,8,9},ASC(J368)&amp;1234567890))-1)</f>
        <v>Ni</v>
      </c>
      <c r="L368" s="24">
        <f t="shared" si="9"/>
        <v>4</v>
      </c>
      <c r="M368" s="19">
        <f>VLOOKUP(K368,Table!$A$2:$C$121,2,0)</f>
        <v>10</v>
      </c>
      <c r="N368" s="18">
        <f>VLOOKUP(K368,Table!$A$2:$C$121,3,0)</f>
        <v>4</v>
      </c>
      <c r="O368" s="12" t="str">
        <f>VLOOKUP(A368,Table!$U$1:$V$230,2,0)</f>
        <v>Trigonal</v>
      </c>
      <c r="P368" s="70"/>
    </row>
    <row r="369" spans="1:16">
      <c r="A369" s="12">
        <v>151</v>
      </c>
      <c r="B369" s="12">
        <v>33578</v>
      </c>
      <c r="C369" s="12" t="s">
        <v>5720</v>
      </c>
      <c r="D369" s="12" t="s">
        <v>839</v>
      </c>
      <c r="E369" s="17" t="s">
        <v>11390</v>
      </c>
      <c r="F369" s="19" t="str">
        <f>LEFT(E369,MIN(FIND({0,1,2,3,4,5,6,7,8,9},ASC(E369)&amp;1234567890))-1)</f>
        <v>Cr</v>
      </c>
      <c r="G369" s="23">
        <f t="shared" si="8"/>
        <v>1</v>
      </c>
      <c r="H369" s="19">
        <f>VLOOKUP(F369,Table!$A$2:$C$121,2,0)</f>
        <v>6</v>
      </c>
      <c r="I369" s="18">
        <f>VLOOKUP(F369,Table!$A$2:$C$121,3,0)</f>
        <v>4</v>
      </c>
      <c r="J369" s="17" t="s">
        <v>367</v>
      </c>
      <c r="K369" s="19" t="str">
        <f>LEFT(J369,MIN(FIND({0,1,2,3,4,5,6,7,8,9},ASC(J369)&amp;1234567890))-1)</f>
        <v>Cl</v>
      </c>
      <c r="L369" s="24">
        <f t="shared" si="9"/>
        <v>3</v>
      </c>
      <c r="M369" s="19">
        <f>VLOOKUP(K369,Table!$A$2:$C$121,2,0)</f>
        <v>17</v>
      </c>
      <c r="N369" s="18">
        <f>VLOOKUP(K369,Table!$A$2:$C$121,3,0)</f>
        <v>3</v>
      </c>
      <c r="O369" s="12" t="str">
        <f>VLOOKUP(A369,Table!$U$1:$V$230,2,0)</f>
        <v>Trigonal</v>
      </c>
      <c r="P369" s="70" t="s">
        <v>15463</v>
      </c>
    </row>
    <row r="370" spans="1:16">
      <c r="A370" s="12">
        <v>152</v>
      </c>
      <c r="B370" s="12">
        <v>8048</v>
      </c>
      <c r="C370" s="12" t="s">
        <v>5711</v>
      </c>
      <c r="D370" s="12" t="s">
        <v>5530</v>
      </c>
      <c r="E370" s="17" t="s">
        <v>64</v>
      </c>
      <c r="F370" s="19" t="str">
        <f>LEFT(E370,MIN(FIND({0,1,2,3,4,5,6,7,8,9},ASC(E370)&amp;1234567890))-1)</f>
        <v>Fe</v>
      </c>
      <c r="G370" s="23">
        <f t="shared" si="8"/>
        <v>7</v>
      </c>
      <c r="H370" s="19">
        <f>VLOOKUP(F370,Table!$A$2:$C$121,2,0)</f>
        <v>8</v>
      </c>
      <c r="I370" s="18">
        <f>VLOOKUP(F370,Table!$A$2:$C$121,3,0)</f>
        <v>4</v>
      </c>
      <c r="J370" s="17" t="s">
        <v>11408</v>
      </c>
      <c r="K370" s="19" t="str">
        <f>LEFT(J370,MIN(FIND({0,1,2,3,4,5,6,7,8,9},ASC(J370)&amp;1234567890))-1)</f>
        <v>Se</v>
      </c>
      <c r="L370" s="24">
        <f t="shared" si="9"/>
        <v>8</v>
      </c>
      <c r="M370" s="19">
        <f>VLOOKUP(K370,Table!$A$2:$C$121,2,0)</f>
        <v>16</v>
      </c>
      <c r="N370" s="18">
        <f>VLOOKUP(K370,Table!$A$2:$C$121,3,0)</f>
        <v>4</v>
      </c>
      <c r="O370" s="12" t="str">
        <f>VLOOKUP(A370,Table!$U$1:$V$230,2,0)</f>
        <v>Trigonal</v>
      </c>
      <c r="P370" s="70"/>
    </row>
    <row r="371" spans="1:16">
      <c r="A371" s="12">
        <v>152</v>
      </c>
      <c r="B371" s="12">
        <v>8064</v>
      </c>
      <c r="C371" s="12" t="s">
        <v>5711</v>
      </c>
      <c r="D371" s="12" t="s">
        <v>1481</v>
      </c>
      <c r="E371" s="17" t="s">
        <v>64</v>
      </c>
      <c r="F371" s="19" t="str">
        <f>LEFT(E371,MIN(FIND({0,1,2,3,4,5,6,7,8,9},ASC(E371)&amp;1234567890))-1)</f>
        <v>Fe</v>
      </c>
      <c r="G371" s="23">
        <f t="shared" si="8"/>
        <v>7</v>
      </c>
      <c r="H371" s="19">
        <f>VLOOKUP(F371,Table!$A$2:$C$121,2,0)</f>
        <v>8</v>
      </c>
      <c r="I371" s="18">
        <f>VLOOKUP(F371,Table!$A$2:$C$121,3,0)</f>
        <v>4</v>
      </c>
      <c r="J371" s="17" t="s">
        <v>407</v>
      </c>
      <c r="K371" s="19" t="str">
        <f>LEFT(J371,MIN(FIND({0,1,2,3,4,5,6,7,8,9},ASC(J371)&amp;1234567890))-1)</f>
        <v>S</v>
      </c>
      <c r="L371" s="24">
        <f t="shared" si="9"/>
        <v>8</v>
      </c>
      <c r="M371" s="19">
        <f>VLOOKUP(K371,Table!$A$2:$C$121,2,0)</f>
        <v>16</v>
      </c>
      <c r="N371" s="18">
        <f>VLOOKUP(K371,Table!$A$2:$C$121,3,0)</f>
        <v>3</v>
      </c>
      <c r="O371" s="12" t="str">
        <f>VLOOKUP(A371,Table!$U$1:$V$230,2,0)</f>
        <v>Trigonal</v>
      </c>
      <c r="P371" s="70"/>
    </row>
    <row r="372" spans="1:16">
      <c r="A372" s="12">
        <v>152</v>
      </c>
      <c r="B372" s="12">
        <v>24062</v>
      </c>
      <c r="C372" s="12" t="s">
        <v>5711</v>
      </c>
      <c r="D372" s="12" t="s">
        <v>224</v>
      </c>
      <c r="E372" s="17" t="s">
        <v>370</v>
      </c>
      <c r="F372" s="19" t="str">
        <f>LEFT(E372,MIN(FIND({0,1,2,3,4,5,6,7,8,9},ASC(E372)&amp;1234567890))-1)</f>
        <v>Hg</v>
      </c>
      <c r="G372" s="23">
        <f t="shared" si="8"/>
        <v>1</v>
      </c>
      <c r="H372" s="19">
        <f>VLOOKUP(F372,Table!$A$2:$C$121,2,0)</f>
        <v>12</v>
      </c>
      <c r="I372" s="18">
        <f>VLOOKUP(F372,Table!$A$2:$C$121,3,0)</f>
        <v>6</v>
      </c>
      <c r="J372" s="17" t="s">
        <v>371</v>
      </c>
      <c r="K372" s="19" t="str">
        <f>LEFT(J372,MIN(FIND({0,1,2,3,4,5,6,7,8,9},ASC(J372)&amp;1234567890))-1)</f>
        <v>O</v>
      </c>
      <c r="L372" s="24">
        <f t="shared" si="9"/>
        <v>1</v>
      </c>
      <c r="M372" s="19">
        <f>VLOOKUP(K372,Table!$A$2:$C$121,2,0)</f>
        <v>16</v>
      </c>
      <c r="N372" s="18">
        <f>VLOOKUP(K372,Table!$A$2:$C$121,3,0)</f>
        <v>2</v>
      </c>
      <c r="O372" s="12" t="str">
        <f>VLOOKUP(A372,Table!$U$1:$V$230,2,0)</f>
        <v>Trigonal</v>
      </c>
      <c r="P372" s="70"/>
    </row>
    <row r="373" spans="1:16">
      <c r="A373" s="12">
        <v>152</v>
      </c>
      <c r="B373" s="12">
        <v>27745</v>
      </c>
      <c r="C373" s="12" t="s">
        <v>5711</v>
      </c>
      <c r="D373" s="12" t="s">
        <v>3</v>
      </c>
      <c r="E373" s="17" t="s">
        <v>31</v>
      </c>
      <c r="F373" s="19" t="str">
        <f>LEFT(E373,MIN(FIND({0,1,2,3,4,5,6,7,8,9},ASC(E373)&amp;1234567890))-1)</f>
        <v>Si</v>
      </c>
      <c r="G373" s="23">
        <f t="shared" si="8"/>
        <v>1</v>
      </c>
      <c r="H373" s="19">
        <f>VLOOKUP(F373,Table!$A$2:$C$121,2,0)</f>
        <v>14</v>
      </c>
      <c r="I373" s="18">
        <f>VLOOKUP(F373,Table!$A$2:$C$121,3,0)</f>
        <v>3</v>
      </c>
      <c r="J373" s="17" t="s">
        <v>32</v>
      </c>
      <c r="K373" s="19" t="str">
        <f>LEFT(J373,MIN(FIND({0,1,2,3,4,5,6,7,8,9},ASC(J373)&amp;1234567890))-1)</f>
        <v>O</v>
      </c>
      <c r="L373" s="24">
        <f t="shared" si="9"/>
        <v>2</v>
      </c>
      <c r="M373" s="19">
        <f>VLOOKUP(K373,Table!$A$2:$C$121,2,0)</f>
        <v>16</v>
      </c>
      <c r="N373" s="18">
        <f>VLOOKUP(K373,Table!$A$2:$C$121,3,0)</f>
        <v>2</v>
      </c>
      <c r="O373" s="12" t="str">
        <f>VLOOKUP(A373,Table!$U$1:$V$230,2,0)</f>
        <v>Trigonal</v>
      </c>
      <c r="P373" s="70"/>
    </row>
    <row r="374" spans="1:16">
      <c r="A374" s="12">
        <v>152</v>
      </c>
      <c r="B374" s="12">
        <v>37164</v>
      </c>
      <c r="C374" s="12" t="s">
        <v>5711</v>
      </c>
      <c r="D374" s="12" t="s">
        <v>5712</v>
      </c>
      <c r="E374" s="17" t="s">
        <v>13471</v>
      </c>
      <c r="F374" s="19" t="str">
        <f>LEFT(E374,MIN(FIND({0,1,2,3,4,5,6,7,8,9},ASC(E374)&amp;1234567890))-1)</f>
        <v>Ni</v>
      </c>
      <c r="G374" s="23">
        <f t="shared" si="8"/>
        <v>17</v>
      </c>
      <c r="H374" s="19">
        <f>VLOOKUP(F374,Table!$A$2:$C$121,2,0)</f>
        <v>10</v>
      </c>
      <c r="I374" s="18">
        <f>VLOOKUP(F374,Table!$A$2:$C$121,3,0)</f>
        <v>4</v>
      </c>
      <c r="J374" s="17" t="s">
        <v>15202</v>
      </c>
      <c r="K374" s="19" t="str">
        <f>LEFT(J374,MIN(FIND({0,1,2,3,4,5,6,7,8,9},ASC(J374)&amp;1234567890))-1)</f>
        <v>S</v>
      </c>
      <c r="L374" s="24">
        <f t="shared" si="9"/>
        <v>18</v>
      </c>
      <c r="M374" s="19">
        <f>VLOOKUP(K374,Table!$A$2:$C$121,2,0)</f>
        <v>16</v>
      </c>
      <c r="N374" s="18">
        <f>VLOOKUP(K374,Table!$A$2:$C$121,3,0)</f>
        <v>3</v>
      </c>
      <c r="O374" s="12" t="str">
        <f>VLOOKUP(A374,Table!$U$1:$V$230,2,0)</f>
        <v>Trigonal</v>
      </c>
      <c r="P374" s="70"/>
    </row>
    <row r="375" spans="1:16">
      <c r="A375" s="12">
        <v>152</v>
      </c>
      <c r="B375" s="12">
        <v>31129</v>
      </c>
      <c r="C375" s="12" t="s">
        <v>5711</v>
      </c>
      <c r="D375" s="12" t="s">
        <v>5713</v>
      </c>
      <c r="E375" s="17" t="s">
        <v>370</v>
      </c>
      <c r="F375" s="19" t="str">
        <f>LEFT(E375,MIN(FIND({0,1,2,3,4,5,6,7,8,9},ASC(E375)&amp;1234567890))-1)</f>
        <v>Hg</v>
      </c>
      <c r="G375" s="23">
        <f t="shared" si="8"/>
        <v>1</v>
      </c>
      <c r="H375" s="19">
        <f>VLOOKUP(F375,Table!$A$2:$C$121,2,0)</f>
        <v>12</v>
      </c>
      <c r="I375" s="18">
        <f>VLOOKUP(F375,Table!$A$2:$C$121,3,0)</f>
        <v>6</v>
      </c>
      <c r="J375" s="17" t="s">
        <v>379</v>
      </c>
      <c r="K375" s="19" t="str">
        <f>LEFT(J375,MIN(FIND({0,1,2,3,4,5,6,7,8,9},ASC(J375)&amp;1234567890))-1)</f>
        <v>S</v>
      </c>
      <c r="L375" s="24">
        <f t="shared" si="9"/>
        <v>1</v>
      </c>
      <c r="M375" s="19">
        <f>VLOOKUP(K375,Table!$A$2:$C$121,2,0)</f>
        <v>16</v>
      </c>
      <c r="N375" s="18">
        <f>VLOOKUP(K375,Table!$A$2:$C$121,3,0)</f>
        <v>3</v>
      </c>
      <c r="O375" s="12" t="str">
        <f>VLOOKUP(A375,Table!$U$1:$V$230,2,0)</f>
        <v>Trigonal</v>
      </c>
      <c r="P375" s="70"/>
    </row>
    <row r="376" spans="1:16">
      <c r="A376" s="12">
        <v>152</v>
      </c>
      <c r="B376" s="12">
        <v>41592</v>
      </c>
      <c r="C376" s="12" t="s">
        <v>5711</v>
      </c>
      <c r="D376" s="12" t="s">
        <v>3113</v>
      </c>
      <c r="E376" s="17" t="s">
        <v>370</v>
      </c>
      <c r="F376" s="19" t="str">
        <f>LEFT(E376,MIN(FIND({0,1,2,3,4,5,6,7,8,9},ASC(E376)&amp;1234567890))-1)</f>
        <v>Hg</v>
      </c>
      <c r="G376" s="23">
        <f t="shared" si="8"/>
        <v>1</v>
      </c>
      <c r="H376" s="19">
        <f>VLOOKUP(F376,Table!$A$2:$C$121,2,0)</f>
        <v>12</v>
      </c>
      <c r="I376" s="18">
        <f>VLOOKUP(F376,Table!$A$2:$C$121,3,0)</f>
        <v>6</v>
      </c>
      <c r="J376" s="17" t="s">
        <v>328</v>
      </c>
      <c r="K376" s="19" t="str">
        <f>LEFT(J376,MIN(FIND({0,1,2,3,4,5,6,7,8,9},ASC(J376)&amp;1234567890))-1)</f>
        <v>Te</v>
      </c>
      <c r="L376" s="24">
        <f t="shared" si="9"/>
        <v>1</v>
      </c>
      <c r="M376" s="19">
        <f>VLOOKUP(K376,Table!$A$2:$C$121,2,0)</f>
        <v>16</v>
      </c>
      <c r="N376" s="18">
        <f>VLOOKUP(K376,Table!$A$2:$C$121,3,0)</f>
        <v>5</v>
      </c>
      <c r="O376" s="12" t="str">
        <f>VLOOKUP(A376,Table!$U$1:$V$230,2,0)</f>
        <v>Trigonal</v>
      </c>
      <c r="P376" s="70"/>
    </row>
    <row r="377" spans="1:16">
      <c r="A377" s="12">
        <v>152</v>
      </c>
      <c r="B377" s="12">
        <v>65938</v>
      </c>
      <c r="C377" s="12" t="s">
        <v>5711</v>
      </c>
      <c r="D377" s="12" t="s">
        <v>5714</v>
      </c>
      <c r="E377" s="17" t="s">
        <v>418</v>
      </c>
      <c r="F377" s="19" t="str">
        <f>LEFT(E377,MIN(FIND({0,1,2,3,4,5,6,7,8,9},ASC(E377)&amp;1234567890))-1)</f>
        <v>Ti</v>
      </c>
      <c r="G377" s="23">
        <f t="shared" si="8"/>
        <v>6</v>
      </c>
      <c r="H377" s="19">
        <f>VLOOKUP(F377,Table!$A$2:$C$121,2,0)</f>
        <v>4</v>
      </c>
      <c r="I377" s="18">
        <f>VLOOKUP(F377,Table!$A$2:$C$121,3,0)</f>
        <v>4</v>
      </c>
      <c r="J377" s="17" t="s">
        <v>15203</v>
      </c>
      <c r="K377" s="19" t="str">
        <f>LEFT(J377,MIN(FIND({0,1,2,3,4,5,6,7,8,9},ASC(J377)&amp;1234567890))-1)</f>
        <v>C</v>
      </c>
      <c r="L377" s="24">
        <f t="shared" si="9"/>
        <v>3.75</v>
      </c>
      <c r="M377" s="19">
        <f>VLOOKUP(K377,Table!$A$2:$C$121,2,0)</f>
        <v>14</v>
      </c>
      <c r="N377" s="18">
        <f>VLOOKUP(K377,Table!$A$2:$C$121,3,0)</f>
        <v>2</v>
      </c>
      <c r="O377" s="12" t="str">
        <f>VLOOKUP(A377,Table!$U$1:$V$230,2,0)</f>
        <v>Trigonal</v>
      </c>
      <c r="P377" s="70"/>
    </row>
    <row r="378" spans="1:16">
      <c r="A378" s="12">
        <v>152</v>
      </c>
      <c r="B378" s="12">
        <v>67862</v>
      </c>
      <c r="C378" s="12" t="s">
        <v>5711</v>
      </c>
      <c r="D378" s="12" t="s">
        <v>1674</v>
      </c>
      <c r="E378" s="17" t="s">
        <v>11293</v>
      </c>
      <c r="F378" s="19" t="str">
        <f>LEFT(E378,MIN(FIND({0,1,2,3,4,5,6,7,8,9},ASC(E378)&amp;1234567890))-1)</f>
        <v>Cd</v>
      </c>
      <c r="G378" s="23">
        <f t="shared" si="8"/>
        <v>1</v>
      </c>
      <c r="H378" s="19">
        <f>VLOOKUP(F378,Table!$A$2:$C$121,2,0)</f>
        <v>12</v>
      </c>
      <c r="I378" s="18">
        <f>VLOOKUP(F378,Table!$A$2:$C$121,3,0)</f>
        <v>5</v>
      </c>
      <c r="J378" s="17" t="s">
        <v>328</v>
      </c>
      <c r="K378" s="19" t="str">
        <f>LEFT(J378,MIN(FIND({0,1,2,3,4,5,6,7,8,9},ASC(J378)&amp;1234567890))-1)</f>
        <v>Te</v>
      </c>
      <c r="L378" s="24">
        <f t="shared" si="9"/>
        <v>1</v>
      </c>
      <c r="M378" s="19">
        <f>VLOOKUP(K378,Table!$A$2:$C$121,2,0)</f>
        <v>16</v>
      </c>
      <c r="N378" s="18">
        <f>VLOOKUP(K378,Table!$A$2:$C$121,3,0)</f>
        <v>5</v>
      </c>
      <c r="O378" s="12" t="str">
        <f>VLOOKUP(A378,Table!$U$1:$V$230,2,0)</f>
        <v>Trigonal</v>
      </c>
      <c r="P378" s="70"/>
    </row>
    <row r="379" spans="1:16">
      <c r="A379" s="12">
        <v>152</v>
      </c>
      <c r="B379" s="12">
        <v>79638</v>
      </c>
      <c r="C379" s="12" t="s">
        <v>5711</v>
      </c>
      <c r="D379" s="12" t="s">
        <v>1312</v>
      </c>
      <c r="E379" s="17" t="s">
        <v>544</v>
      </c>
      <c r="F379" s="19" t="str">
        <f>LEFT(E379,MIN(FIND({0,1,2,3,4,5,6,7,8,9},ASC(E379)&amp;1234567890))-1)</f>
        <v>Ge</v>
      </c>
      <c r="G379" s="23">
        <f t="shared" si="8"/>
        <v>1</v>
      </c>
      <c r="H379" s="19">
        <f>VLOOKUP(F379,Table!$A$2:$C$121,2,0)</f>
        <v>14</v>
      </c>
      <c r="I379" s="18">
        <f>VLOOKUP(F379,Table!$A$2:$C$121,3,0)</f>
        <v>4</v>
      </c>
      <c r="J379" s="17" t="s">
        <v>32</v>
      </c>
      <c r="K379" s="19" t="str">
        <f>LEFT(J379,MIN(FIND({0,1,2,3,4,5,6,7,8,9},ASC(J379)&amp;1234567890))-1)</f>
        <v>O</v>
      </c>
      <c r="L379" s="24">
        <f t="shared" si="9"/>
        <v>2</v>
      </c>
      <c r="M379" s="19">
        <f>VLOOKUP(K379,Table!$A$2:$C$121,2,0)</f>
        <v>16</v>
      </c>
      <c r="N379" s="18">
        <f>VLOOKUP(K379,Table!$A$2:$C$121,3,0)</f>
        <v>2</v>
      </c>
      <c r="O379" s="12" t="str">
        <f>VLOOKUP(A379,Table!$U$1:$V$230,2,0)</f>
        <v>Trigonal</v>
      </c>
      <c r="P379" s="70"/>
    </row>
    <row r="380" spans="1:16">
      <c r="A380" s="12">
        <v>152</v>
      </c>
      <c r="B380" s="12">
        <v>80075</v>
      </c>
      <c r="C380" s="12" t="s">
        <v>5711</v>
      </c>
      <c r="D380" s="12" t="s">
        <v>3069</v>
      </c>
      <c r="E380" s="17" t="s">
        <v>70</v>
      </c>
      <c r="F380" s="19" t="str">
        <f>LEFT(E380,MIN(FIND({0,1,2,3,4,5,6,7,8,9},ASC(E380)&amp;1234567890))-1)</f>
        <v>Zn</v>
      </c>
      <c r="G380" s="23">
        <f t="shared" si="8"/>
        <v>1</v>
      </c>
      <c r="H380" s="19">
        <f>VLOOKUP(F380,Table!$A$2:$C$121,2,0)</f>
        <v>12</v>
      </c>
      <c r="I380" s="18">
        <f>VLOOKUP(F380,Table!$A$2:$C$121,3,0)</f>
        <v>4</v>
      </c>
      <c r="J380" s="17" t="s">
        <v>328</v>
      </c>
      <c r="K380" s="19" t="str">
        <f>LEFT(J380,MIN(FIND({0,1,2,3,4,5,6,7,8,9},ASC(J380)&amp;1234567890))-1)</f>
        <v>Te</v>
      </c>
      <c r="L380" s="24">
        <f t="shared" si="9"/>
        <v>1</v>
      </c>
      <c r="M380" s="19">
        <f>VLOOKUP(K380,Table!$A$2:$C$121,2,0)</f>
        <v>16</v>
      </c>
      <c r="N380" s="18">
        <f>VLOOKUP(K380,Table!$A$2:$C$121,3,0)</f>
        <v>5</v>
      </c>
      <c r="O380" s="12" t="str">
        <f>VLOOKUP(A380,Table!$U$1:$V$230,2,0)</f>
        <v>Trigonal</v>
      </c>
      <c r="P380" s="70"/>
    </row>
    <row r="381" spans="1:16">
      <c r="A381" s="12">
        <v>152</v>
      </c>
      <c r="B381" s="12">
        <v>53655</v>
      </c>
      <c r="C381" s="12" t="s">
        <v>5711</v>
      </c>
      <c r="D381" s="12" t="s">
        <v>5533</v>
      </c>
      <c r="E381" s="17" t="s">
        <v>72</v>
      </c>
      <c r="F381" s="19" t="str">
        <f>LEFT(E381,MIN(FIND({0,1,2,3,4,5,6,7,8,9},ASC(E381)&amp;1234567890))-1)</f>
        <v>Ir</v>
      </c>
      <c r="G381" s="23">
        <f t="shared" si="8"/>
        <v>1</v>
      </c>
      <c r="H381" s="19">
        <f>VLOOKUP(F381,Table!$A$2:$C$121,2,0)</f>
        <v>9</v>
      </c>
      <c r="I381" s="18">
        <f>VLOOKUP(F381,Table!$A$2:$C$121,3,0)</f>
        <v>6</v>
      </c>
      <c r="J381" s="17" t="s">
        <v>11370</v>
      </c>
      <c r="K381" s="19" t="str">
        <f>LEFT(J381,MIN(FIND({0,1,2,3,4,5,6,7,8,9},ASC(J381)&amp;1234567890))-1)</f>
        <v>Ge</v>
      </c>
      <c r="L381" s="24">
        <f t="shared" si="9"/>
        <v>4</v>
      </c>
      <c r="M381" s="19">
        <f>VLOOKUP(K381,Table!$A$2:$C$121,2,0)</f>
        <v>14</v>
      </c>
      <c r="N381" s="18">
        <f>VLOOKUP(K381,Table!$A$2:$C$121,3,0)</f>
        <v>4</v>
      </c>
      <c r="O381" s="12" t="str">
        <f>VLOOKUP(A381,Table!$U$1:$V$230,2,0)</f>
        <v>Trigonal</v>
      </c>
      <c r="P381" s="70"/>
    </row>
    <row r="382" spans="1:16">
      <c r="A382" s="12">
        <v>152</v>
      </c>
      <c r="B382" s="12">
        <v>51575</v>
      </c>
      <c r="C382" s="12" t="s">
        <v>5711</v>
      </c>
      <c r="D382" s="12" t="s">
        <v>1769</v>
      </c>
      <c r="E382" s="17" t="s">
        <v>11624</v>
      </c>
      <c r="F382" s="19" t="str">
        <f>LEFT(E382,MIN(FIND({0,1,2,3,4,5,6,7,8,9},ASC(E382)&amp;1234567890))-1)</f>
        <v>B</v>
      </c>
      <c r="G382" s="23">
        <f t="shared" si="8"/>
        <v>2</v>
      </c>
      <c r="H382" s="19">
        <f>VLOOKUP(F382,Table!$A$2:$C$121,2,0)</f>
        <v>13</v>
      </c>
      <c r="I382" s="18">
        <f>VLOOKUP(F382,Table!$A$2:$C$121,3,0)</f>
        <v>2</v>
      </c>
      <c r="J382" s="17" t="s">
        <v>59</v>
      </c>
      <c r="K382" s="19" t="str">
        <f>LEFT(J382,MIN(FIND({0,1,2,3,4,5,6,7,8,9},ASC(J382)&amp;1234567890))-1)</f>
        <v>O</v>
      </c>
      <c r="L382" s="24">
        <f t="shared" si="9"/>
        <v>3</v>
      </c>
      <c r="M382" s="19">
        <f>VLOOKUP(K382,Table!$A$2:$C$121,2,0)</f>
        <v>16</v>
      </c>
      <c r="N382" s="18">
        <f>VLOOKUP(K382,Table!$A$2:$C$121,3,0)</f>
        <v>2</v>
      </c>
      <c r="O382" s="12" t="str">
        <f>VLOOKUP(A382,Table!$U$1:$V$230,2,0)</f>
        <v>Trigonal</v>
      </c>
      <c r="P382" s="70"/>
    </row>
    <row r="383" spans="1:16">
      <c r="A383" s="12">
        <v>152</v>
      </c>
      <c r="B383" s="12">
        <v>637677</v>
      </c>
      <c r="C383" s="12" t="s">
        <v>5711</v>
      </c>
      <c r="D383" s="12" t="s">
        <v>5715</v>
      </c>
      <c r="E383" s="17" t="s">
        <v>11294</v>
      </c>
      <c r="F383" s="19" t="str">
        <f>LEFT(E383,MIN(FIND({0,1,2,3,4,5,6,7,8,9},ASC(E383)&amp;1234567890))-1)</f>
        <v>Rh</v>
      </c>
      <c r="G383" s="23">
        <f t="shared" si="8"/>
        <v>1</v>
      </c>
      <c r="H383" s="19">
        <f>VLOOKUP(F383,Table!$A$2:$C$121,2,0)</f>
        <v>9</v>
      </c>
      <c r="I383" s="18">
        <f>VLOOKUP(F383,Table!$A$2:$C$121,3,0)</f>
        <v>5</v>
      </c>
      <c r="J383" s="17" t="s">
        <v>11370</v>
      </c>
      <c r="K383" s="19" t="str">
        <f>LEFT(J383,MIN(FIND({0,1,2,3,4,5,6,7,8,9},ASC(J383)&amp;1234567890))-1)</f>
        <v>Ge</v>
      </c>
      <c r="L383" s="24">
        <f t="shared" si="9"/>
        <v>4</v>
      </c>
      <c r="M383" s="19">
        <f>VLOOKUP(K383,Table!$A$2:$C$121,2,0)</f>
        <v>14</v>
      </c>
      <c r="N383" s="18">
        <f>VLOOKUP(K383,Table!$A$2:$C$121,3,0)</f>
        <v>4</v>
      </c>
      <c r="O383" s="12" t="str">
        <f>VLOOKUP(A383,Table!$U$1:$V$230,2,0)</f>
        <v>Trigonal</v>
      </c>
      <c r="P383" s="70"/>
    </row>
    <row r="384" spans="1:16">
      <c r="A384" s="12">
        <v>152</v>
      </c>
      <c r="B384" s="12">
        <v>648931</v>
      </c>
      <c r="C384" s="12" t="s">
        <v>5711</v>
      </c>
      <c r="D384" s="12" t="s">
        <v>5716</v>
      </c>
      <c r="E384" s="17" t="s">
        <v>12789</v>
      </c>
      <c r="F384" s="19" t="str">
        <f>LEFT(E384,MIN(FIND({0,1,2,3,4,5,6,7,8,9},ASC(E384)&amp;1234567890))-1)</f>
        <v>Pd</v>
      </c>
      <c r="G384" s="23">
        <f t="shared" si="8"/>
        <v>20</v>
      </c>
      <c r="H384" s="19">
        <f>VLOOKUP(F384,Table!$A$2:$C$121,2,0)</f>
        <v>10</v>
      </c>
      <c r="I384" s="18">
        <f>VLOOKUP(F384,Table!$A$2:$C$121,3,0)</f>
        <v>5</v>
      </c>
      <c r="J384" s="17" t="s">
        <v>12102</v>
      </c>
      <c r="K384" s="19" t="str">
        <f>LEFT(J384,MIN(FIND({0,1,2,3,4,5,6,7,8,9},ASC(J384)&amp;1234567890))-1)</f>
        <v>Sn</v>
      </c>
      <c r="L384" s="24">
        <f t="shared" si="9"/>
        <v>13</v>
      </c>
      <c r="M384" s="19">
        <f>VLOOKUP(K384,Table!$A$2:$C$121,2,0)</f>
        <v>14</v>
      </c>
      <c r="N384" s="18">
        <f>VLOOKUP(K384,Table!$A$2:$C$121,3,0)</f>
        <v>5</v>
      </c>
      <c r="O384" s="12" t="str">
        <f>VLOOKUP(A384,Table!$U$1:$V$230,2,0)</f>
        <v>Trigonal</v>
      </c>
      <c r="P384" s="70"/>
    </row>
    <row r="385" spans="1:16">
      <c r="A385" s="12">
        <v>152</v>
      </c>
      <c r="B385" s="12">
        <v>651997</v>
      </c>
      <c r="C385" s="12" t="s">
        <v>5711</v>
      </c>
      <c r="D385" s="12" t="s">
        <v>5717</v>
      </c>
      <c r="E385" s="17" t="s">
        <v>14933</v>
      </c>
      <c r="F385" s="19" t="str">
        <f>LEFT(E385,MIN(FIND({0,1,2,3,4,5,6,7,8,9},ASC(E385)&amp;1234567890))-1)</f>
        <v>Te</v>
      </c>
      <c r="G385" s="23">
        <f t="shared" si="8"/>
        <v>0.25</v>
      </c>
      <c r="H385" s="19">
        <f>VLOOKUP(F385,Table!$A$2:$C$121,2,0)</f>
        <v>16</v>
      </c>
      <c r="I385" s="18">
        <f>VLOOKUP(F385,Table!$A$2:$C$121,3,0)</f>
        <v>5</v>
      </c>
      <c r="J385" s="17" t="s">
        <v>15204</v>
      </c>
      <c r="K385" s="19" t="str">
        <f>LEFT(J385,MIN(FIND({0,1,2,3,4,5,6,7,8,9},ASC(J385)&amp;1234567890))-1)</f>
        <v>Se</v>
      </c>
      <c r="L385" s="24">
        <f t="shared" si="9"/>
        <v>0.75</v>
      </c>
      <c r="M385" s="19">
        <f>VLOOKUP(K385,Table!$A$2:$C$121,2,0)</f>
        <v>16</v>
      </c>
      <c r="N385" s="18">
        <f>VLOOKUP(K385,Table!$A$2:$C$121,3,0)</f>
        <v>4</v>
      </c>
      <c r="O385" s="12" t="str">
        <f>VLOOKUP(A385,Table!$U$1:$V$230,2,0)</f>
        <v>Trigonal</v>
      </c>
      <c r="P385" s="70"/>
    </row>
    <row r="386" spans="1:16">
      <c r="A386" s="12">
        <v>152</v>
      </c>
      <c r="B386" s="12">
        <v>651998</v>
      </c>
      <c r="C386" s="12" t="s">
        <v>5711</v>
      </c>
      <c r="D386" s="12" t="s">
        <v>5718</v>
      </c>
      <c r="E386" s="17" t="s">
        <v>14165</v>
      </c>
      <c r="F386" s="19" t="str">
        <f>LEFT(E386,MIN(FIND({0,1,2,3,4,5,6,7,8,9},ASC(E386)&amp;1234567890))-1)</f>
        <v>Te</v>
      </c>
      <c r="G386" s="23">
        <f t="shared" ref="G386:G496" si="10">IF(SUBSTITUTE(E386,F386,"")="",1,SUBSTITUTE(E386,F386,""))*1</f>
        <v>0.5</v>
      </c>
      <c r="H386" s="19">
        <f>VLOOKUP(F386,Table!$A$2:$C$121,2,0)</f>
        <v>16</v>
      </c>
      <c r="I386" s="18">
        <f>VLOOKUP(F386,Table!$A$2:$C$121,3,0)</f>
        <v>5</v>
      </c>
      <c r="J386" s="17" t="s">
        <v>15205</v>
      </c>
      <c r="K386" s="19" t="str">
        <f>LEFT(J386,MIN(FIND({0,1,2,3,4,5,6,7,8,9},ASC(J386)&amp;1234567890))-1)</f>
        <v>Se</v>
      </c>
      <c r="L386" s="24">
        <f t="shared" ref="L386:L496" si="11">IF(SUBSTITUTE(J386,K386,"")="",1,SUBSTITUTE(J386,K386,""))*1</f>
        <v>0.5</v>
      </c>
      <c r="M386" s="19">
        <f>VLOOKUP(K386,Table!$A$2:$C$121,2,0)</f>
        <v>16</v>
      </c>
      <c r="N386" s="18">
        <f>VLOOKUP(K386,Table!$A$2:$C$121,3,0)</f>
        <v>4</v>
      </c>
      <c r="O386" s="12" t="str">
        <f>VLOOKUP(A386,Table!$U$1:$V$230,2,0)</f>
        <v>Trigonal</v>
      </c>
      <c r="P386" s="70"/>
    </row>
    <row r="387" spans="1:16">
      <c r="A387" s="12">
        <v>152</v>
      </c>
      <c r="B387" s="12">
        <v>261194</v>
      </c>
      <c r="C387" s="12" t="s">
        <v>5711</v>
      </c>
      <c r="D387" s="12" t="s">
        <v>5719</v>
      </c>
      <c r="E387" s="17" t="s">
        <v>12081</v>
      </c>
      <c r="F387" s="19" t="str">
        <f>LEFT(E387,MIN(FIND({0,1,2,3,4,5,6,7,8,9},ASC(E387)&amp;1234567890))-1)</f>
        <v>Be</v>
      </c>
      <c r="G387" s="23">
        <f t="shared" si="10"/>
        <v>1</v>
      </c>
      <c r="H387" s="19">
        <f>VLOOKUP(F387,Table!$A$2:$C$121,2,0)</f>
        <v>2</v>
      </c>
      <c r="I387" s="18">
        <f>VLOOKUP(F387,Table!$A$2:$C$121,3,0)</f>
        <v>2</v>
      </c>
      <c r="J387" s="17" t="s">
        <v>11632</v>
      </c>
      <c r="K387" s="19" t="str">
        <f>LEFT(J387,MIN(FIND({0,1,2,3,4,5,6,7,8,9},ASC(J387)&amp;1234567890))-1)</f>
        <v>F</v>
      </c>
      <c r="L387" s="24">
        <f t="shared" si="11"/>
        <v>2</v>
      </c>
      <c r="M387" s="19">
        <f>VLOOKUP(K387,Table!$A$2:$C$121,2,0)</f>
        <v>17</v>
      </c>
      <c r="N387" s="18">
        <f>VLOOKUP(K387,Table!$A$2:$C$121,3,0)</f>
        <v>2</v>
      </c>
      <c r="O387" s="12" t="str">
        <f>VLOOKUP(A387,Table!$U$1:$V$230,2,0)</f>
        <v>Trigonal</v>
      </c>
      <c r="P387" s="70"/>
    </row>
    <row r="388" spans="1:16">
      <c r="A388" s="12">
        <v>152</v>
      </c>
      <c r="B388" s="12">
        <v>174</v>
      </c>
      <c r="C388" s="12" t="s">
        <v>5721</v>
      </c>
      <c r="D388" s="12" t="s">
        <v>3</v>
      </c>
      <c r="E388" s="17" t="s">
        <v>31</v>
      </c>
      <c r="F388" s="19" t="str">
        <f>LEFT(E388,MIN(FIND({0,1,2,3,4,5,6,7,8,9},ASC(E388)&amp;1234567890))-1)</f>
        <v>Si</v>
      </c>
      <c r="G388" s="23">
        <f t="shared" si="10"/>
        <v>1</v>
      </c>
      <c r="H388" s="19">
        <f>VLOOKUP(F388,Table!$A$2:$C$121,2,0)</f>
        <v>14</v>
      </c>
      <c r="I388" s="18">
        <f>VLOOKUP(F388,Table!$A$2:$C$121,3,0)</f>
        <v>3</v>
      </c>
      <c r="J388" s="17" t="s">
        <v>32</v>
      </c>
      <c r="K388" s="19" t="str">
        <f>LEFT(J388,MIN(FIND({0,1,2,3,4,5,6,7,8,9},ASC(J388)&amp;1234567890))-1)</f>
        <v>O</v>
      </c>
      <c r="L388" s="24">
        <f t="shared" si="11"/>
        <v>2</v>
      </c>
      <c r="M388" s="19">
        <f>VLOOKUP(K388,Table!$A$2:$C$121,2,0)</f>
        <v>16</v>
      </c>
      <c r="N388" s="18">
        <f>VLOOKUP(K388,Table!$A$2:$C$121,3,0)</f>
        <v>2</v>
      </c>
      <c r="O388" s="12" t="str">
        <f>VLOOKUP(A388,Table!$U$1:$V$230,2,0)</f>
        <v>Trigonal</v>
      </c>
      <c r="P388" s="70" t="s">
        <v>15463</v>
      </c>
    </row>
    <row r="389" spans="1:16">
      <c r="A389" s="12">
        <v>152</v>
      </c>
      <c r="B389" s="12">
        <v>24565</v>
      </c>
      <c r="C389" s="12" t="s">
        <v>5721</v>
      </c>
      <c r="D389" s="12" t="s">
        <v>5722</v>
      </c>
      <c r="E389" s="17" t="s">
        <v>332</v>
      </c>
      <c r="F389" s="19" t="str">
        <f>LEFT(E389,MIN(FIND({0,1,2,3,4,5,6,7,8,9},ASC(E389)&amp;1234567890))-1)</f>
        <v>V</v>
      </c>
      <c r="G389" s="23">
        <f t="shared" si="10"/>
        <v>7</v>
      </c>
      <c r="H389" s="19">
        <f>VLOOKUP(F389,Table!$A$2:$C$121,2,0)</f>
        <v>5</v>
      </c>
      <c r="I389" s="18">
        <f>VLOOKUP(F389,Table!$A$2:$C$121,3,0)</f>
        <v>4</v>
      </c>
      <c r="J389" s="17" t="s">
        <v>407</v>
      </c>
      <c r="K389" s="19" t="str">
        <f>LEFT(J389,MIN(FIND({0,1,2,3,4,5,6,7,8,9},ASC(J389)&amp;1234567890))-1)</f>
        <v>S</v>
      </c>
      <c r="L389" s="24">
        <f t="shared" si="11"/>
        <v>8</v>
      </c>
      <c r="M389" s="19">
        <f>VLOOKUP(K389,Table!$A$2:$C$121,2,0)</f>
        <v>16</v>
      </c>
      <c r="N389" s="18">
        <f>VLOOKUP(K389,Table!$A$2:$C$121,3,0)</f>
        <v>3</v>
      </c>
      <c r="O389" s="12" t="str">
        <f>VLOOKUP(A389,Table!$U$1:$V$230,2,0)</f>
        <v>Trigonal</v>
      </c>
      <c r="P389" s="70" t="s">
        <v>15463</v>
      </c>
    </row>
    <row r="390" spans="1:16">
      <c r="A390" s="12">
        <v>152</v>
      </c>
      <c r="B390" s="12">
        <v>70054</v>
      </c>
      <c r="C390" s="12" t="s">
        <v>5721</v>
      </c>
      <c r="D390" s="12" t="s">
        <v>5713</v>
      </c>
      <c r="E390" s="17" t="s">
        <v>370</v>
      </c>
      <c r="F390" s="19" t="str">
        <f>LEFT(E390,MIN(FIND({0,1,2,3,4,5,6,7,8,9},ASC(E390)&amp;1234567890))-1)</f>
        <v>Hg</v>
      </c>
      <c r="G390" s="23">
        <f t="shared" si="10"/>
        <v>1</v>
      </c>
      <c r="H390" s="19">
        <f>VLOOKUP(F390,Table!$A$2:$C$121,2,0)</f>
        <v>12</v>
      </c>
      <c r="I390" s="18">
        <f>VLOOKUP(F390,Table!$A$2:$C$121,3,0)</f>
        <v>6</v>
      </c>
      <c r="J390" s="17" t="s">
        <v>379</v>
      </c>
      <c r="K390" s="19" t="str">
        <f>LEFT(J390,MIN(FIND({0,1,2,3,4,5,6,7,8,9},ASC(J390)&amp;1234567890))-1)</f>
        <v>S</v>
      </c>
      <c r="L390" s="24">
        <f t="shared" si="11"/>
        <v>1</v>
      </c>
      <c r="M390" s="19">
        <f>VLOOKUP(K390,Table!$A$2:$C$121,2,0)</f>
        <v>16</v>
      </c>
      <c r="N390" s="18">
        <f>VLOOKUP(K390,Table!$A$2:$C$121,3,0)</f>
        <v>3</v>
      </c>
      <c r="O390" s="12" t="str">
        <f>VLOOKUP(A390,Table!$U$1:$V$230,2,0)</f>
        <v>Trigonal</v>
      </c>
      <c r="P390" s="70" t="s">
        <v>15463</v>
      </c>
    </row>
    <row r="391" spans="1:16">
      <c r="A391" s="12">
        <v>152</v>
      </c>
      <c r="B391" s="12">
        <v>16577</v>
      </c>
      <c r="C391" s="12" t="s">
        <v>5721</v>
      </c>
      <c r="D391" s="12" t="s">
        <v>1312</v>
      </c>
      <c r="E391" s="17" t="s">
        <v>544</v>
      </c>
      <c r="F391" s="19" t="str">
        <f>LEFT(E391,MIN(FIND({0,1,2,3,4,5,6,7,8,9},ASC(E391)&amp;1234567890))-1)</f>
        <v>Ge</v>
      </c>
      <c r="G391" s="23">
        <f t="shared" si="10"/>
        <v>1</v>
      </c>
      <c r="H391" s="19">
        <f>VLOOKUP(F391,Table!$A$2:$C$121,2,0)</f>
        <v>14</v>
      </c>
      <c r="I391" s="18">
        <f>VLOOKUP(F391,Table!$A$2:$C$121,3,0)</f>
        <v>4</v>
      </c>
      <c r="J391" s="17" t="s">
        <v>32</v>
      </c>
      <c r="K391" s="19" t="str">
        <f>LEFT(J391,MIN(FIND({0,1,2,3,4,5,6,7,8,9},ASC(J391)&amp;1234567890))-1)</f>
        <v>O</v>
      </c>
      <c r="L391" s="24">
        <f t="shared" si="11"/>
        <v>2</v>
      </c>
      <c r="M391" s="19">
        <f>VLOOKUP(K391,Table!$A$2:$C$121,2,0)</f>
        <v>16</v>
      </c>
      <c r="N391" s="18">
        <f>VLOOKUP(K391,Table!$A$2:$C$121,3,0)</f>
        <v>2</v>
      </c>
      <c r="O391" s="12" t="str">
        <f>VLOOKUP(A391,Table!$U$1:$V$230,2,0)</f>
        <v>Trigonal</v>
      </c>
      <c r="P391" s="70" t="s">
        <v>15463</v>
      </c>
    </row>
    <row r="392" spans="1:16">
      <c r="A392" s="12">
        <v>152</v>
      </c>
      <c r="B392" s="12">
        <v>639125</v>
      </c>
      <c r="C392" s="12" t="s">
        <v>5721</v>
      </c>
      <c r="D392" s="12" t="s">
        <v>224</v>
      </c>
      <c r="E392" s="17" t="s">
        <v>370</v>
      </c>
      <c r="F392" s="19" t="str">
        <f>LEFT(E392,MIN(FIND({0,1,2,3,4,5,6,7,8,9},ASC(E392)&amp;1234567890))-1)</f>
        <v>Hg</v>
      </c>
      <c r="G392" s="23">
        <f t="shared" si="10"/>
        <v>1</v>
      </c>
      <c r="H392" s="19">
        <f>VLOOKUP(F392,Table!$A$2:$C$121,2,0)</f>
        <v>12</v>
      </c>
      <c r="I392" s="18">
        <f>VLOOKUP(F392,Table!$A$2:$C$121,3,0)</f>
        <v>6</v>
      </c>
      <c r="J392" s="17" t="s">
        <v>371</v>
      </c>
      <c r="K392" s="19" t="str">
        <f>LEFT(J392,MIN(FIND({0,1,2,3,4,5,6,7,8,9},ASC(J392)&amp;1234567890))-1)</f>
        <v>O</v>
      </c>
      <c r="L392" s="24">
        <f t="shared" si="11"/>
        <v>1</v>
      </c>
      <c r="M392" s="19">
        <f>VLOOKUP(K392,Table!$A$2:$C$121,2,0)</f>
        <v>16</v>
      </c>
      <c r="N392" s="18">
        <f>VLOOKUP(K392,Table!$A$2:$C$121,3,0)</f>
        <v>2</v>
      </c>
      <c r="O392" s="12" t="str">
        <f>VLOOKUP(A392,Table!$U$1:$V$230,2,0)</f>
        <v>Trigonal</v>
      </c>
      <c r="P392" s="70" t="s">
        <v>15463</v>
      </c>
    </row>
    <row r="393" spans="1:16">
      <c r="A393" s="12">
        <v>152</v>
      </c>
      <c r="B393" s="12">
        <v>639202</v>
      </c>
      <c r="C393" s="12" t="s">
        <v>5721</v>
      </c>
      <c r="D393" s="12" t="s">
        <v>5723</v>
      </c>
      <c r="E393" s="17" t="s">
        <v>370</v>
      </c>
      <c r="F393" s="19" t="str">
        <f>LEFT(E393,MIN(FIND({0,1,2,3,4,5,6,7,8,9},ASC(E393)&amp;1234567890))-1)</f>
        <v>Hg</v>
      </c>
      <c r="G393" s="23">
        <f t="shared" si="10"/>
        <v>1</v>
      </c>
      <c r="H393" s="19">
        <f>VLOOKUP(F393,Table!$A$2:$C$121,2,0)</f>
        <v>12</v>
      </c>
      <c r="I393" s="18">
        <f>VLOOKUP(F393,Table!$A$2:$C$121,3,0)</f>
        <v>6</v>
      </c>
      <c r="J393" s="17" t="s">
        <v>47</v>
      </c>
      <c r="K393" s="19" t="str">
        <f>LEFT(J393,MIN(FIND({0,1,2,3,4,5,6,7,8,9},ASC(J393)&amp;1234567890))-1)</f>
        <v>Se</v>
      </c>
      <c r="L393" s="24">
        <f t="shared" si="11"/>
        <v>1</v>
      </c>
      <c r="M393" s="19">
        <f>VLOOKUP(K393,Table!$A$2:$C$121,2,0)</f>
        <v>16</v>
      </c>
      <c r="N393" s="18">
        <f>VLOOKUP(K393,Table!$A$2:$C$121,3,0)</f>
        <v>4</v>
      </c>
      <c r="O393" s="12" t="str">
        <f>VLOOKUP(A393,Table!$U$1:$V$230,2,0)</f>
        <v>Trigonal</v>
      </c>
      <c r="P393" s="70" t="s">
        <v>15463</v>
      </c>
    </row>
    <row r="394" spans="1:16">
      <c r="A394" s="12">
        <v>152</v>
      </c>
      <c r="B394" s="12">
        <v>639251</v>
      </c>
      <c r="C394" s="12" t="s">
        <v>5721</v>
      </c>
      <c r="D394" s="12" t="s">
        <v>3113</v>
      </c>
      <c r="E394" s="17" t="s">
        <v>370</v>
      </c>
      <c r="F394" s="19" t="str">
        <f>LEFT(E394,MIN(FIND({0,1,2,3,4,5,6,7,8,9},ASC(E394)&amp;1234567890))-1)</f>
        <v>Hg</v>
      </c>
      <c r="G394" s="23">
        <f t="shared" si="10"/>
        <v>1</v>
      </c>
      <c r="H394" s="19">
        <f>VLOOKUP(F394,Table!$A$2:$C$121,2,0)</f>
        <v>12</v>
      </c>
      <c r="I394" s="18">
        <f>VLOOKUP(F394,Table!$A$2:$C$121,3,0)</f>
        <v>6</v>
      </c>
      <c r="J394" s="17" t="s">
        <v>328</v>
      </c>
      <c r="K394" s="19" t="str">
        <f>LEFT(J394,MIN(FIND({0,1,2,3,4,5,6,7,8,9},ASC(J394)&amp;1234567890))-1)</f>
        <v>Te</v>
      </c>
      <c r="L394" s="24">
        <f t="shared" si="11"/>
        <v>1</v>
      </c>
      <c r="M394" s="19">
        <f>VLOOKUP(K394,Table!$A$2:$C$121,2,0)</f>
        <v>16</v>
      </c>
      <c r="N394" s="18">
        <f>VLOOKUP(K394,Table!$A$2:$C$121,3,0)</f>
        <v>5</v>
      </c>
      <c r="O394" s="12" t="str">
        <f>VLOOKUP(A394,Table!$U$1:$V$230,2,0)</f>
        <v>Trigonal</v>
      </c>
      <c r="P394" s="70" t="s">
        <v>15463</v>
      </c>
    </row>
    <row r="395" spans="1:16">
      <c r="A395" s="12">
        <v>152</v>
      </c>
      <c r="B395" s="12">
        <v>195513</v>
      </c>
      <c r="C395" s="12" t="s">
        <v>5721</v>
      </c>
      <c r="D395" s="12" t="s">
        <v>5724</v>
      </c>
      <c r="E395" s="17" t="s">
        <v>15206</v>
      </c>
      <c r="F395" s="19" t="str">
        <f>LEFT(E395,MIN(FIND({0,1,2,3,4,5,6,7,8,9},ASC(E395)&amp;1234567890))-1)</f>
        <v>Pd</v>
      </c>
      <c r="G395" s="23">
        <f t="shared" si="10"/>
        <v>7.19</v>
      </c>
      <c r="H395" s="19">
        <f>VLOOKUP(F395,Table!$A$2:$C$121,2,0)</f>
        <v>10</v>
      </c>
      <c r="I395" s="18">
        <f>VLOOKUP(F395,Table!$A$2:$C$121,3,0)</f>
        <v>5</v>
      </c>
      <c r="J395" s="17" t="s">
        <v>15207</v>
      </c>
      <c r="K395" s="19" t="str">
        <f>LEFT(J395,MIN(FIND({0,1,2,3,4,5,6,7,8,9},ASC(J395)&amp;1234567890))-1)</f>
        <v>Sn</v>
      </c>
      <c r="L395" s="24">
        <f t="shared" si="11"/>
        <v>4.3099999999999996</v>
      </c>
      <c r="M395" s="19">
        <f>VLOOKUP(K395,Table!$A$2:$C$121,2,0)</f>
        <v>14</v>
      </c>
      <c r="N395" s="18">
        <f>VLOOKUP(K395,Table!$A$2:$C$121,3,0)</f>
        <v>5</v>
      </c>
      <c r="O395" s="12" t="str">
        <f>VLOOKUP(A395,Table!$U$1:$V$230,2,0)</f>
        <v>Trigonal</v>
      </c>
      <c r="P395" s="70" t="s">
        <v>15463</v>
      </c>
    </row>
    <row r="396" spans="1:16">
      <c r="A396" s="12">
        <v>153</v>
      </c>
      <c r="B396" s="12">
        <v>33578</v>
      </c>
      <c r="C396" s="12" t="s">
        <v>5720</v>
      </c>
      <c r="D396" s="12" t="s">
        <v>839</v>
      </c>
      <c r="E396" s="17" t="s">
        <v>11390</v>
      </c>
      <c r="F396" s="19" t="str">
        <f>LEFT(E396,MIN(FIND({0,1,2,3,4,5,6,7,8,9},ASC(E396)&amp;1234567890))-1)</f>
        <v>Cr</v>
      </c>
      <c r="G396" s="23">
        <f t="shared" si="10"/>
        <v>1</v>
      </c>
      <c r="H396" s="19">
        <f>VLOOKUP(F396,Table!$A$2:$C$121,2,0)</f>
        <v>6</v>
      </c>
      <c r="I396" s="18">
        <f>VLOOKUP(F396,Table!$A$2:$C$121,3,0)</f>
        <v>4</v>
      </c>
      <c r="J396" s="17" t="s">
        <v>367</v>
      </c>
      <c r="K396" s="19" t="str">
        <f>LEFT(J396,MIN(FIND({0,1,2,3,4,5,6,7,8,9},ASC(J396)&amp;1234567890))-1)</f>
        <v>Cl</v>
      </c>
      <c r="L396" s="24">
        <f t="shared" si="11"/>
        <v>3</v>
      </c>
      <c r="M396" s="19">
        <f>VLOOKUP(K396,Table!$A$2:$C$121,2,0)</f>
        <v>17</v>
      </c>
      <c r="N396" s="18">
        <f>VLOOKUP(K396,Table!$A$2:$C$121,3,0)</f>
        <v>3</v>
      </c>
      <c r="O396" s="12" t="str">
        <f>VLOOKUP(A396,Table!$U$1:$V$230,2,0)</f>
        <v>Trigonal</v>
      </c>
      <c r="P396" s="70"/>
    </row>
    <row r="397" spans="1:16">
      <c r="A397" s="12">
        <v>153</v>
      </c>
      <c r="B397" s="12">
        <v>26070</v>
      </c>
      <c r="C397" s="12" t="s">
        <v>5709</v>
      </c>
      <c r="D397" s="12" t="s">
        <v>973</v>
      </c>
      <c r="E397" s="17" t="s">
        <v>50</v>
      </c>
      <c r="F397" s="19" t="str">
        <f>LEFT(E397,MIN(FIND({0,1,2,3,4,5,6,7,8,9},ASC(E397)&amp;1234567890))-1)</f>
        <v>Ti</v>
      </c>
      <c r="G397" s="23">
        <f t="shared" si="10"/>
        <v>1</v>
      </c>
      <c r="H397" s="19">
        <f>VLOOKUP(F397,Table!$A$2:$C$121,2,0)</f>
        <v>4</v>
      </c>
      <c r="I397" s="18">
        <f>VLOOKUP(F397,Table!$A$2:$C$121,3,0)</f>
        <v>4</v>
      </c>
      <c r="J397" s="17" t="s">
        <v>367</v>
      </c>
      <c r="K397" s="19" t="str">
        <f>LEFT(J397,MIN(FIND({0,1,2,3,4,5,6,7,8,9},ASC(J397)&amp;1234567890))-1)</f>
        <v>Cl</v>
      </c>
      <c r="L397" s="24">
        <f t="shared" si="11"/>
        <v>3</v>
      </c>
      <c r="M397" s="19">
        <f>VLOOKUP(K397,Table!$A$2:$C$121,2,0)</f>
        <v>17</v>
      </c>
      <c r="N397" s="18">
        <f>VLOOKUP(K397,Table!$A$2:$C$121,3,0)</f>
        <v>3</v>
      </c>
      <c r="O397" s="12" t="str">
        <f>VLOOKUP(A397,Table!$U$1:$V$230,2,0)</f>
        <v>Trigonal</v>
      </c>
      <c r="P397" s="70" t="s">
        <v>15463</v>
      </c>
    </row>
    <row r="398" spans="1:16">
      <c r="A398" s="12">
        <v>153</v>
      </c>
      <c r="B398" s="12">
        <v>71098</v>
      </c>
      <c r="C398" s="12" t="s">
        <v>5709</v>
      </c>
      <c r="D398" s="12" t="s">
        <v>5536</v>
      </c>
      <c r="E398" s="17" t="s">
        <v>415</v>
      </c>
      <c r="F398" s="19" t="str">
        <f>LEFT(E398,MIN(FIND({0,1,2,3,4,5,6,7,8,9},ASC(E398)&amp;1234567890))-1)</f>
        <v>V</v>
      </c>
      <c r="G398" s="23">
        <f t="shared" si="10"/>
        <v>6</v>
      </c>
      <c r="H398" s="19">
        <f>VLOOKUP(F398,Table!$A$2:$C$121,2,0)</f>
        <v>5</v>
      </c>
      <c r="I398" s="18">
        <f>VLOOKUP(F398,Table!$A$2:$C$121,3,0)</f>
        <v>4</v>
      </c>
      <c r="J398" s="17" t="s">
        <v>11400</v>
      </c>
      <c r="K398" s="19" t="str">
        <f>LEFT(J398,MIN(FIND({0,1,2,3,4,5,6,7,8,9},ASC(J398)&amp;1234567890))-1)</f>
        <v>C</v>
      </c>
      <c r="L398" s="24">
        <f t="shared" si="11"/>
        <v>5</v>
      </c>
      <c r="M398" s="19">
        <f>VLOOKUP(K398,Table!$A$2:$C$121,2,0)</f>
        <v>14</v>
      </c>
      <c r="N398" s="18">
        <f>VLOOKUP(K398,Table!$A$2:$C$121,3,0)</f>
        <v>2</v>
      </c>
      <c r="O398" s="12" t="str">
        <f>VLOOKUP(A398,Table!$U$1:$V$230,2,0)</f>
        <v>Trigonal</v>
      </c>
      <c r="P398" s="70" t="s">
        <v>15463</v>
      </c>
    </row>
    <row r="399" spans="1:16">
      <c r="A399" s="12">
        <v>153</v>
      </c>
      <c r="B399" s="12">
        <v>20717</v>
      </c>
      <c r="C399" s="12" t="s">
        <v>5709</v>
      </c>
      <c r="D399" s="12" t="s">
        <v>2174</v>
      </c>
      <c r="E399" s="17" t="s">
        <v>341</v>
      </c>
      <c r="F399" s="19" t="str">
        <f>LEFT(E399,MIN(FIND({0,1,2,3,4,5,6,7,8,9},ASC(E399)&amp;1234567890))-1)</f>
        <v>Ru</v>
      </c>
      <c r="G399" s="23">
        <f t="shared" si="10"/>
        <v>1</v>
      </c>
      <c r="H399" s="19">
        <f>VLOOKUP(F399,Table!$A$2:$C$121,2,0)</f>
        <v>8</v>
      </c>
      <c r="I399" s="18">
        <f>VLOOKUP(F399,Table!$A$2:$C$121,3,0)</f>
        <v>5</v>
      </c>
      <c r="J399" s="17" t="s">
        <v>367</v>
      </c>
      <c r="K399" s="19" t="str">
        <f>LEFT(J399,MIN(FIND({0,1,2,3,4,5,6,7,8,9},ASC(J399)&amp;1234567890))-1)</f>
        <v>Cl</v>
      </c>
      <c r="L399" s="24">
        <f t="shared" si="11"/>
        <v>3</v>
      </c>
      <c r="M399" s="19">
        <f>VLOOKUP(K399,Table!$A$2:$C$121,2,0)</f>
        <v>17</v>
      </c>
      <c r="N399" s="18">
        <f>VLOOKUP(K399,Table!$A$2:$C$121,3,0)</f>
        <v>3</v>
      </c>
      <c r="O399" s="12" t="str">
        <f>VLOOKUP(A399,Table!$U$1:$V$230,2,0)</f>
        <v>Trigonal</v>
      </c>
      <c r="P399" s="70" t="s">
        <v>15463</v>
      </c>
    </row>
    <row r="400" spans="1:16">
      <c r="A400" s="12">
        <v>153</v>
      </c>
      <c r="B400" s="12">
        <v>104805</v>
      </c>
      <c r="C400" s="12" t="s">
        <v>5709</v>
      </c>
      <c r="D400" s="12" t="s">
        <v>5710</v>
      </c>
      <c r="E400" s="17" t="s">
        <v>11335</v>
      </c>
      <c r="F400" s="19" t="str">
        <f>LEFT(E400,MIN(FIND({0,1,2,3,4,5,6,7,8,9},ASC(E400)&amp;1234567890))-1)</f>
        <v>Lu</v>
      </c>
      <c r="G400" s="23">
        <f t="shared" si="10"/>
        <v>1</v>
      </c>
      <c r="H400" s="19">
        <f>VLOOKUP(F400,Table!$A$2:$C$121,2,0)</f>
        <v>3</v>
      </c>
      <c r="I400" s="18">
        <f>VLOOKUP(F400,Table!$A$2:$C$121,3,0)</f>
        <v>6</v>
      </c>
      <c r="J400" s="17" t="s">
        <v>11501</v>
      </c>
      <c r="K400" s="19" t="str">
        <f>LEFT(J400,MIN(FIND({0,1,2,3,4,5,6,7,8,9},ASC(J400)&amp;1234567890))-1)</f>
        <v>Ni</v>
      </c>
      <c r="L400" s="24">
        <f t="shared" si="11"/>
        <v>4</v>
      </c>
      <c r="M400" s="19">
        <f>VLOOKUP(K400,Table!$A$2:$C$121,2,0)</f>
        <v>10</v>
      </c>
      <c r="N400" s="18">
        <f>VLOOKUP(K400,Table!$A$2:$C$121,3,0)</f>
        <v>4</v>
      </c>
      <c r="O400" s="12" t="str">
        <f>VLOOKUP(A400,Table!$U$1:$V$230,2,0)</f>
        <v>Trigonal</v>
      </c>
      <c r="P400" s="70" t="s">
        <v>15463</v>
      </c>
    </row>
    <row r="401" spans="1:16">
      <c r="A401" s="12">
        <v>154</v>
      </c>
      <c r="B401" s="12">
        <v>174</v>
      </c>
      <c r="C401" s="12" t="s">
        <v>5721</v>
      </c>
      <c r="D401" s="12" t="s">
        <v>3</v>
      </c>
      <c r="E401" s="17" t="s">
        <v>31</v>
      </c>
      <c r="F401" s="19" t="str">
        <f>LEFT(E401,MIN(FIND({0,1,2,3,4,5,6,7,8,9},ASC(E401)&amp;1234567890))-1)</f>
        <v>Si</v>
      </c>
      <c r="G401" s="23">
        <f t="shared" si="10"/>
        <v>1</v>
      </c>
      <c r="H401" s="19">
        <f>VLOOKUP(F401,Table!$A$2:$C$121,2,0)</f>
        <v>14</v>
      </c>
      <c r="I401" s="18">
        <f>VLOOKUP(F401,Table!$A$2:$C$121,3,0)</f>
        <v>3</v>
      </c>
      <c r="J401" s="17" t="s">
        <v>32</v>
      </c>
      <c r="K401" s="19" t="str">
        <f>LEFT(J401,MIN(FIND({0,1,2,3,4,5,6,7,8,9},ASC(J401)&amp;1234567890))-1)</f>
        <v>O</v>
      </c>
      <c r="L401" s="24">
        <f t="shared" si="11"/>
        <v>2</v>
      </c>
      <c r="M401" s="19">
        <f>VLOOKUP(K401,Table!$A$2:$C$121,2,0)</f>
        <v>16</v>
      </c>
      <c r="N401" s="18">
        <f>VLOOKUP(K401,Table!$A$2:$C$121,3,0)</f>
        <v>2</v>
      </c>
      <c r="O401" s="12" t="str">
        <f>VLOOKUP(A401,Table!$U$1:$V$230,2,0)</f>
        <v>Trigonal</v>
      </c>
      <c r="P401" s="70"/>
    </row>
    <row r="402" spans="1:16">
      <c r="A402" s="12">
        <v>154</v>
      </c>
      <c r="B402" s="12">
        <v>24565</v>
      </c>
      <c r="C402" s="12" t="s">
        <v>5721</v>
      </c>
      <c r="D402" s="12" t="s">
        <v>5722</v>
      </c>
      <c r="E402" s="17" t="s">
        <v>332</v>
      </c>
      <c r="F402" s="19" t="str">
        <f>LEFT(E402,MIN(FIND({0,1,2,3,4,5,6,7,8,9},ASC(E402)&amp;1234567890))-1)</f>
        <v>V</v>
      </c>
      <c r="G402" s="23">
        <f t="shared" si="10"/>
        <v>7</v>
      </c>
      <c r="H402" s="19">
        <f>VLOOKUP(F402,Table!$A$2:$C$121,2,0)</f>
        <v>5</v>
      </c>
      <c r="I402" s="18">
        <f>VLOOKUP(F402,Table!$A$2:$C$121,3,0)</f>
        <v>4</v>
      </c>
      <c r="J402" s="17" t="s">
        <v>407</v>
      </c>
      <c r="K402" s="19" t="str">
        <f>LEFT(J402,MIN(FIND({0,1,2,3,4,5,6,7,8,9},ASC(J402)&amp;1234567890))-1)</f>
        <v>S</v>
      </c>
      <c r="L402" s="24">
        <f t="shared" si="11"/>
        <v>8</v>
      </c>
      <c r="M402" s="19">
        <f>VLOOKUP(K402,Table!$A$2:$C$121,2,0)</f>
        <v>16</v>
      </c>
      <c r="N402" s="18">
        <f>VLOOKUP(K402,Table!$A$2:$C$121,3,0)</f>
        <v>3</v>
      </c>
      <c r="O402" s="12" t="str">
        <f>VLOOKUP(A402,Table!$U$1:$V$230,2,0)</f>
        <v>Trigonal</v>
      </c>
      <c r="P402" s="70"/>
    </row>
    <row r="403" spans="1:16">
      <c r="A403" s="12">
        <v>154</v>
      </c>
      <c r="B403" s="12">
        <v>70054</v>
      </c>
      <c r="C403" s="12" t="s">
        <v>5721</v>
      </c>
      <c r="D403" s="12" t="s">
        <v>5713</v>
      </c>
      <c r="E403" s="17" t="s">
        <v>370</v>
      </c>
      <c r="F403" s="19" t="str">
        <f>LEFT(E403,MIN(FIND({0,1,2,3,4,5,6,7,8,9},ASC(E403)&amp;1234567890))-1)</f>
        <v>Hg</v>
      </c>
      <c r="G403" s="23">
        <f t="shared" si="10"/>
        <v>1</v>
      </c>
      <c r="H403" s="19">
        <f>VLOOKUP(F403,Table!$A$2:$C$121,2,0)</f>
        <v>12</v>
      </c>
      <c r="I403" s="18">
        <f>VLOOKUP(F403,Table!$A$2:$C$121,3,0)</f>
        <v>6</v>
      </c>
      <c r="J403" s="17" t="s">
        <v>379</v>
      </c>
      <c r="K403" s="19" t="str">
        <f>LEFT(J403,MIN(FIND({0,1,2,3,4,5,6,7,8,9},ASC(J403)&amp;1234567890))-1)</f>
        <v>S</v>
      </c>
      <c r="L403" s="24">
        <f t="shared" si="11"/>
        <v>1</v>
      </c>
      <c r="M403" s="19">
        <f>VLOOKUP(K403,Table!$A$2:$C$121,2,0)</f>
        <v>16</v>
      </c>
      <c r="N403" s="18">
        <f>VLOOKUP(K403,Table!$A$2:$C$121,3,0)</f>
        <v>3</v>
      </c>
      <c r="O403" s="12" t="str">
        <f>VLOOKUP(A403,Table!$U$1:$V$230,2,0)</f>
        <v>Trigonal</v>
      </c>
      <c r="P403" s="70"/>
    </row>
    <row r="404" spans="1:16">
      <c r="A404" s="12">
        <v>154</v>
      </c>
      <c r="B404" s="12">
        <v>16577</v>
      </c>
      <c r="C404" s="12" t="s">
        <v>5721</v>
      </c>
      <c r="D404" s="12" t="s">
        <v>1312</v>
      </c>
      <c r="E404" s="17" t="s">
        <v>544</v>
      </c>
      <c r="F404" s="19" t="str">
        <f>LEFT(E404,MIN(FIND({0,1,2,3,4,5,6,7,8,9},ASC(E404)&amp;1234567890))-1)</f>
        <v>Ge</v>
      </c>
      <c r="G404" s="23">
        <f t="shared" si="10"/>
        <v>1</v>
      </c>
      <c r="H404" s="19">
        <f>VLOOKUP(F404,Table!$A$2:$C$121,2,0)</f>
        <v>14</v>
      </c>
      <c r="I404" s="18">
        <f>VLOOKUP(F404,Table!$A$2:$C$121,3,0)</f>
        <v>4</v>
      </c>
      <c r="J404" s="17" t="s">
        <v>32</v>
      </c>
      <c r="K404" s="19" t="str">
        <f>LEFT(J404,MIN(FIND({0,1,2,3,4,5,6,7,8,9},ASC(J404)&amp;1234567890))-1)</f>
        <v>O</v>
      </c>
      <c r="L404" s="24">
        <f t="shared" si="11"/>
        <v>2</v>
      </c>
      <c r="M404" s="19">
        <f>VLOOKUP(K404,Table!$A$2:$C$121,2,0)</f>
        <v>16</v>
      </c>
      <c r="N404" s="18">
        <f>VLOOKUP(K404,Table!$A$2:$C$121,3,0)</f>
        <v>2</v>
      </c>
      <c r="O404" s="12" t="str">
        <f>VLOOKUP(A404,Table!$U$1:$V$230,2,0)</f>
        <v>Trigonal</v>
      </c>
      <c r="P404" s="70"/>
    </row>
    <row r="405" spans="1:16">
      <c r="A405" s="12">
        <v>154</v>
      </c>
      <c r="B405" s="12">
        <v>639125</v>
      </c>
      <c r="C405" s="12" t="s">
        <v>5721</v>
      </c>
      <c r="D405" s="12" t="s">
        <v>224</v>
      </c>
      <c r="E405" s="17" t="s">
        <v>370</v>
      </c>
      <c r="F405" s="19" t="str">
        <f>LEFT(E405,MIN(FIND({0,1,2,3,4,5,6,7,8,9},ASC(E405)&amp;1234567890))-1)</f>
        <v>Hg</v>
      </c>
      <c r="G405" s="23">
        <f t="shared" si="10"/>
        <v>1</v>
      </c>
      <c r="H405" s="19">
        <f>VLOOKUP(F405,Table!$A$2:$C$121,2,0)</f>
        <v>12</v>
      </c>
      <c r="I405" s="18">
        <f>VLOOKUP(F405,Table!$A$2:$C$121,3,0)</f>
        <v>6</v>
      </c>
      <c r="J405" s="17" t="s">
        <v>371</v>
      </c>
      <c r="K405" s="19" t="str">
        <f>LEFT(J405,MIN(FIND({0,1,2,3,4,5,6,7,8,9},ASC(J405)&amp;1234567890))-1)</f>
        <v>O</v>
      </c>
      <c r="L405" s="24">
        <f t="shared" si="11"/>
        <v>1</v>
      </c>
      <c r="M405" s="19">
        <f>VLOOKUP(K405,Table!$A$2:$C$121,2,0)</f>
        <v>16</v>
      </c>
      <c r="N405" s="18">
        <f>VLOOKUP(K405,Table!$A$2:$C$121,3,0)</f>
        <v>2</v>
      </c>
      <c r="O405" s="12" t="str">
        <f>VLOOKUP(A405,Table!$U$1:$V$230,2,0)</f>
        <v>Trigonal</v>
      </c>
      <c r="P405" s="70"/>
    </row>
    <row r="406" spans="1:16">
      <c r="A406" s="12">
        <v>154</v>
      </c>
      <c r="B406" s="12">
        <v>639202</v>
      </c>
      <c r="C406" s="12" t="s">
        <v>5721</v>
      </c>
      <c r="D406" s="12" t="s">
        <v>5723</v>
      </c>
      <c r="E406" s="17" t="s">
        <v>370</v>
      </c>
      <c r="F406" s="19" t="str">
        <f>LEFT(E406,MIN(FIND({0,1,2,3,4,5,6,7,8,9},ASC(E406)&amp;1234567890))-1)</f>
        <v>Hg</v>
      </c>
      <c r="G406" s="23">
        <f t="shared" si="10"/>
        <v>1</v>
      </c>
      <c r="H406" s="19">
        <f>VLOOKUP(F406,Table!$A$2:$C$121,2,0)</f>
        <v>12</v>
      </c>
      <c r="I406" s="18">
        <f>VLOOKUP(F406,Table!$A$2:$C$121,3,0)</f>
        <v>6</v>
      </c>
      <c r="J406" s="17" t="s">
        <v>47</v>
      </c>
      <c r="K406" s="19" t="str">
        <f>LEFT(J406,MIN(FIND({0,1,2,3,4,5,6,7,8,9},ASC(J406)&amp;1234567890))-1)</f>
        <v>Se</v>
      </c>
      <c r="L406" s="24">
        <f t="shared" si="11"/>
        <v>1</v>
      </c>
      <c r="M406" s="19">
        <f>VLOOKUP(K406,Table!$A$2:$C$121,2,0)</f>
        <v>16</v>
      </c>
      <c r="N406" s="18">
        <f>VLOOKUP(K406,Table!$A$2:$C$121,3,0)</f>
        <v>4</v>
      </c>
      <c r="O406" s="12" t="str">
        <f>VLOOKUP(A406,Table!$U$1:$V$230,2,0)</f>
        <v>Trigonal</v>
      </c>
      <c r="P406" s="70"/>
    </row>
    <row r="407" spans="1:16">
      <c r="A407" s="12">
        <v>154</v>
      </c>
      <c r="B407" s="12">
        <v>639251</v>
      </c>
      <c r="C407" s="12" t="s">
        <v>5721</v>
      </c>
      <c r="D407" s="12" t="s">
        <v>3113</v>
      </c>
      <c r="E407" s="17" t="s">
        <v>370</v>
      </c>
      <c r="F407" s="19" t="str">
        <f>LEFT(E407,MIN(FIND({0,1,2,3,4,5,6,7,8,9},ASC(E407)&amp;1234567890))-1)</f>
        <v>Hg</v>
      </c>
      <c r="G407" s="23">
        <f t="shared" si="10"/>
        <v>1</v>
      </c>
      <c r="H407" s="19">
        <f>VLOOKUP(F407,Table!$A$2:$C$121,2,0)</f>
        <v>12</v>
      </c>
      <c r="I407" s="18">
        <f>VLOOKUP(F407,Table!$A$2:$C$121,3,0)</f>
        <v>6</v>
      </c>
      <c r="J407" s="17" t="s">
        <v>328</v>
      </c>
      <c r="K407" s="19" t="str">
        <f>LEFT(J407,MIN(FIND({0,1,2,3,4,5,6,7,8,9},ASC(J407)&amp;1234567890))-1)</f>
        <v>Te</v>
      </c>
      <c r="L407" s="24">
        <f t="shared" si="11"/>
        <v>1</v>
      </c>
      <c r="M407" s="19">
        <f>VLOOKUP(K407,Table!$A$2:$C$121,2,0)</f>
        <v>16</v>
      </c>
      <c r="N407" s="18">
        <f>VLOOKUP(K407,Table!$A$2:$C$121,3,0)</f>
        <v>5</v>
      </c>
      <c r="O407" s="12" t="str">
        <f>VLOOKUP(A407,Table!$U$1:$V$230,2,0)</f>
        <v>Trigonal</v>
      </c>
      <c r="P407" s="70"/>
    </row>
    <row r="408" spans="1:16">
      <c r="A408" s="12">
        <v>154</v>
      </c>
      <c r="B408" s="12">
        <v>195513</v>
      </c>
      <c r="C408" s="12" t="s">
        <v>5721</v>
      </c>
      <c r="D408" s="12" t="s">
        <v>5724</v>
      </c>
      <c r="E408" s="17" t="s">
        <v>15206</v>
      </c>
      <c r="F408" s="19" t="str">
        <f>LEFT(E408,MIN(FIND({0,1,2,3,4,5,6,7,8,9},ASC(E408)&amp;1234567890))-1)</f>
        <v>Pd</v>
      </c>
      <c r="G408" s="23">
        <f t="shared" si="10"/>
        <v>7.19</v>
      </c>
      <c r="H408" s="19">
        <f>VLOOKUP(F408,Table!$A$2:$C$121,2,0)</f>
        <v>10</v>
      </c>
      <c r="I408" s="18">
        <f>VLOOKUP(F408,Table!$A$2:$C$121,3,0)</f>
        <v>5</v>
      </c>
      <c r="J408" s="17" t="s">
        <v>15207</v>
      </c>
      <c r="K408" s="19" t="str">
        <f>LEFT(J408,MIN(FIND({0,1,2,3,4,5,6,7,8,9},ASC(J408)&amp;1234567890))-1)</f>
        <v>Sn</v>
      </c>
      <c r="L408" s="24">
        <f t="shared" si="11"/>
        <v>4.3099999999999996</v>
      </c>
      <c r="M408" s="19">
        <f>VLOOKUP(K408,Table!$A$2:$C$121,2,0)</f>
        <v>14</v>
      </c>
      <c r="N408" s="18">
        <f>VLOOKUP(K408,Table!$A$2:$C$121,3,0)</f>
        <v>5</v>
      </c>
      <c r="O408" s="12" t="str">
        <f>VLOOKUP(A408,Table!$U$1:$V$230,2,0)</f>
        <v>Trigonal</v>
      </c>
      <c r="P408" s="70"/>
    </row>
    <row r="409" spans="1:16">
      <c r="A409" s="12">
        <v>154</v>
      </c>
      <c r="B409" s="12">
        <v>8048</v>
      </c>
      <c r="C409" s="12" t="s">
        <v>5711</v>
      </c>
      <c r="D409" s="12" t="s">
        <v>5530</v>
      </c>
      <c r="E409" s="17" t="s">
        <v>64</v>
      </c>
      <c r="F409" s="19" t="str">
        <f>LEFT(E409,MIN(FIND({0,1,2,3,4,5,6,7,8,9},ASC(E409)&amp;1234567890))-1)</f>
        <v>Fe</v>
      </c>
      <c r="G409" s="23">
        <f t="shared" si="10"/>
        <v>7</v>
      </c>
      <c r="H409" s="19">
        <f>VLOOKUP(F409,Table!$A$2:$C$121,2,0)</f>
        <v>8</v>
      </c>
      <c r="I409" s="18">
        <f>VLOOKUP(F409,Table!$A$2:$C$121,3,0)</f>
        <v>4</v>
      </c>
      <c r="J409" s="17" t="s">
        <v>11408</v>
      </c>
      <c r="K409" s="19" t="str">
        <f>LEFT(J409,MIN(FIND({0,1,2,3,4,5,6,7,8,9},ASC(J409)&amp;1234567890))-1)</f>
        <v>Se</v>
      </c>
      <c r="L409" s="24">
        <f t="shared" si="11"/>
        <v>8</v>
      </c>
      <c r="M409" s="19">
        <f>VLOOKUP(K409,Table!$A$2:$C$121,2,0)</f>
        <v>16</v>
      </c>
      <c r="N409" s="18">
        <f>VLOOKUP(K409,Table!$A$2:$C$121,3,0)</f>
        <v>4</v>
      </c>
      <c r="O409" s="12" t="str">
        <f>VLOOKUP(A409,Table!$U$1:$V$230,2,0)</f>
        <v>Trigonal</v>
      </c>
      <c r="P409" s="70" t="s">
        <v>15463</v>
      </c>
    </row>
    <row r="410" spans="1:16">
      <c r="A410" s="12">
        <v>154</v>
      </c>
      <c r="B410" s="12">
        <v>8064</v>
      </c>
      <c r="C410" s="12" t="s">
        <v>5711</v>
      </c>
      <c r="D410" s="12" t="s">
        <v>1481</v>
      </c>
      <c r="E410" s="17" t="s">
        <v>64</v>
      </c>
      <c r="F410" s="19" t="str">
        <f>LEFT(E410,MIN(FIND({0,1,2,3,4,5,6,7,8,9},ASC(E410)&amp;1234567890))-1)</f>
        <v>Fe</v>
      </c>
      <c r="G410" s="23">
        <f t="shared" si="10"/>
        <v>7</v>
      </c>
      <c r="H410" s="19">
        <f>VLOOKUP(F410,Table!$A$2:$C$121,2,0)</f>
        <v>8</v>
      </c>
      <c r="I410" s="18">
        <f>VLOOKUP(F410,Table!$A$2:$C$121,3,0)</f>
        <v>4</v>
      </c>
      <c r="J410" s="17" t="s">
        <v>407</v>
      </c>
      <c r="K410" s="19" t="str">
        <f>LEFT(J410,MIN(FIND({0,1,2,3,4,5,6,7,8,9},ASC(J410)&amp;1234567890))-1)</f>
        <v>S</v>
      </c>
      <c r="L410" s="24">
        <f t="shared" si="11"/>
        <v>8</v>
      </c>
      <c r="M410" s="19">
        <f>VLOOKUP(K410,Table!$A$2:$C$121,2,0)</f>
        <v>16</v>
      </c>
      <c r="N410" s="18">
        <f>VLOOKUP(K410,Table!$A$2:$C$121,3,0)</f>
        <v>3</v>
      </c>
      <c r="O410" s="12" t="str">
        <f>VLOOKUP(A410,Table!$U$1:$V$230,2,0)</f>
        <v>Trigonal</v>
      </c>
      <c r="P410" s="70" t="s">
        <v>15463</v>
      </c>
    </row>
    <row r="411" spans="1:16">
      <c r="A411" s="12">
        <v>154</v>
      </c>
      <c r="B411" s="12">
        <v>24062</v>
      </c>
      <c r="C411" s="12" t="s">
        <v>5711</v>
      </c>
      <c r="D411" s="12" t="s">
        <v>224</v>
      </c>
      <c r="E411" s="17" t="s">
        <v>370</v>
      </c>
      <c r="F411" s="19" t="str">
        <f>LEFT(E411,MIN(FIND({0,1,2,3,4,5,6,7,8,9},ASC(E411)&amp;1234567890))-1)</f>
        <v>Hg</v>
      </c>
      <c r="G411" s="23">
        <f t="shared" si="10"/>
        <v>1</v>
      </c>
      <c r="H411" s="19">
        <f>VLOOKUP(F411,Table!$A$2:$C$121,2,0)</f>
        <v>12</v>
      </c>
      <c r="I411" s="18">
        <f>VLOOKUP(F411,Table!$A$2:$C$121,3,0)</f>
        <v>6</v>
      </c>
      <c r="J411" s="17" t="s">
        <v>371</v>
      </c>
      <c r="K411" s="19" t="str">
        <f>LEFT(J411,MIN(FIND({0,1,2,3,4,5,6,7,8,9},ASC(J411)&amp;1234567890))-1)</f>
        <v>O</v>
      </c>
      <c r="L411" s="24">
        <f t="shared" si="11"/>
        <v>1</v>
      </c>
      <c r="M411" s="19">
        <f>VLOOKUP(K411,Table!$A$2:$C$121,2,0)</f>
        <v>16</v>
      </c>
      <c r="N411" s="18">
        <f>VLOOKUP(K411,Table!$A$2:$C$121,3,0)</f>
        <v>2</v>
      </c>
      <c r="O411" s="12" t="str">
        <f>VLOOKUP(A411,Table!$U$1:$V$230,2,0)</f>
        <v>Trigonal</v>
      </c>
      <c r="P411" s="70" t="s">
        <v>15463</v>
      </c>
    </row>
    <row r="412" spans="1:16">
      <c r="A412" s="12">
        <v>154</v>
      </c>
      <c r="B412" s="12">
        <v>27745</v>
      </c>
      <c r="C412" s="12" t="s">
        <v>5711</v>
      </c>
      <c r="D412" s="12" t="s">
        <v>3</v>
      </c>
      <c r="E412" s="17" t="s">
        <v>31</v>
      </c>
      <c r="F412" s="19" t="str">
        <f>LEFT(E412,MIN(FIND({0,1,2,3,4,5,6,7,8,9},ASC(E412)&amp;1234567890))-1)</f>
        <v>Si</v>
      </c>
      <c r="G412" s="23">
        <f t="shared" si="10"/>
        <v>1</v>
      </c>
      <c r="H412" s="19">
        <f>VLOOKUP(F412,Table!$A$2:$C$121,2,0)</f>
        <v>14</v>
      </c>
      <c r="I412" s="18">
        <f>VLOOKUP(F412,Table!$A$2:$C$121,3,0)</f>
        <v>3</v>
      </c>
      <c r="J412" s="17" t="s">
        <v>32</v>
      </c>
      <c r="K412" s="19" t="str">
        <f>LEFT(J412,MIN(FIND({0,1,2,3,4,5,6,7,8,9},ASC(J412)&amp;1234567890))-1)</f>
        <v>O</v>
      </c>
      <c r="L412" s="24">
        <f t="shared" si="11"/>
        <v>2</v>
      </c>
      <c r="M412" s="19">
        <f>VLOOKUP(K412,Table!$A$2:$C$121,2,0)</f>
        <v>16</v>
      </c>
      <c r="N412" s="18">
        <f>VLOOKUP(K412,Table!$A$2:$C$121,3,0)</f>
        <v>2</v>
      </c>
      <c r="O412" s="12" t="str">
        <f>VLOOKUP(A412,Table!$U$1:$V$230,2,0)</f>
        <v>Trigonal</v>
      </c>
      <c r="P412" s="70" t="s">
        <v>15463</v>
      </c>
    </row>
    <row r="413" spans="1:16">
      <c r="A413" s="12">
        <v>154</v>
      </c>
      <c r="B413" s="12">
        <v>37164</v>
      </c>
      <c r="C413" s="12" t="s">
        <v>5711</v>
      </c>
      <c r="D413" s="12" t="s">
        <v>5712</v>
      </c>
      <c r="E413" s="17" t="s">
        <v>13471</v>
      </c>
      <c r="F413" s="19" t="str">
        <f>LEFT(E413,MIN(FIND({0,1,2,3,4,5,6,7,8,9},ASC(E413)&amp;1234567890))-1)</f>
        <v>Ni</v>
      </c>
      <c r="G413" s="23">
        <f t="shared" si="10"/>
        <v>17</v>
      </c>
      <c r="H413" s="19">
        <f>VLOOKUP(F413,Table!$A$2:$C$121,2,0)</f>
        <v>10</v>
      </c>
      <c r="I413" s="18">
        <f>VLOOKUP(F413,Table!$A$2:$C$121,3,0)</f>
        <v>4</v>
      </c>
      <c r="J413" s="17" t="s">
        <v>15202</v>
      </c>
      <c r="K413" s="19" t="str">
        <f>LEFT(J413,MIN(FIND({0,1,2,3,4,5,6,7,8,9},ASC(J413)&amp;1234567890))-1)</f>
        <v>S</v>
      </c>
      <c r="L413" s="24">
        <f t="shared" si="11"/>
        <v>18</v>
      </c>
      <c r="M413" s="19">
        <f>VLOOKUP(K413,Table!$A$2:$C$121,2,0)</f>
        <v>16</v>
      </c>
      <c r="N413" s="18">
        <f>VLOOKUP(K413,Table!$A$2:$C$121,3,0)</f>
        <v>3</v>
      </c>
      <c r="O413" s="12" t="str">
        <f>VLOOKUP(A413,Table!$U$1:$V$230,2,0)</f>
        <v>Trigonal</v>
      </c>
      <c r="P413" s="70" t="s">
        <v>15463</v>
      </c>
    </row>
    <row r="414" spans="1:16">
      <c r="A414" s="12">
        <v>154</v>
      </c>
      <c r="B414" s="12">
        <v>31129</v>
      </c>
      <c r="C414" s="12" t="s">
        <v>5711</v>
      </c>
      <c r="D414" s="12" t="s">
        <v>5713</v>
      </c>
      <c r="E414" s="17" t="s">
        <v>370</v>
      </c>
      <c r="F414" s="19" t="str">
        <f>LEFT(E414,MIN(FIND({0,1,2,3,4,5,6,7,8,9},ASC(E414)&amp;1234567890))-1)</f>
        <v>Hg</v>
      </c>
      <c r="G414" s="23">
        <f t="shared" si="10"/>
        <v>1</v>
      </c>
      <c r="H414" s="19">
        <f>VLOOKUP(F414,Table!$A$2:$C$121,2,0)</f>
        <v>12</v>
      </c>
      <c r="I414" s="18">
        <f>VLOOKUP(F414,Table!$A$2:$C$121,3,0)</f>
        <v>6</v>
      </c>
      <c r="J414" s="17" t="s">
        <v>379</v>
      </c>
      <c r="K414" s="19" t="str">
        <f>LEFT(J414,MIN(FIND({0,1,2,3,4,5,6,7,8,9},ASC(J414)&amp;1234567890))-1)</f>
        <v>S</v>
      </c>
      <c r="L414" s="24">
        <f t="shared" si="11"/>
        <v>1</v>
      </c>
      <c r="M414" s="19">
        <f>VLOOKUP(K414,Table!$A$2:$C$121,2,0)</f>
        <v>16</v>
      </c>
      <c r="N414" s="18">
        <f>VLOOKUP(K414,Table!$A$2:$C$121,3,0)</f>
        <v>3</v>
      </c>
      <c r="O414" s="12" t="str">
        <f>VLOOKUP(A414,Table!$U$1:$V$230,2,0)</f>
        <v>Trigonal</v>
      </c>
      <c r="P414" s="70" t="s">
        <v>15463</v>
      </c>
    </row>
    <row r="415" spans="1:16">
      <c r="A415" s="12">
        <v>154</v>
      </c>
      <c r="B415" s="12">
        <v>41592</v>
      </c>
      <c r="C415" s="12" t="s">
        <v>5711</v>
      </c>
      <c r="D415" s="12" t="s">
        <v>3113</v>
      </c>
      <c r="E415" s="17" t="s">
        <v>370</v>
      </c>
      <c r="F415" s="19" t="str">
        <f>LEFT(E415,MIN(FIND({0,1,2,3,4,5,6,7,8,9},ASC(E415)&amp;1234567890))-1)</f>
        <v>Hg</v>
      </c>
      <c r="G415" s="23">
        <f t="shared" si="10"/>
        <v>1</v>
      </c>
      <c r="H415" s="19">
        <f>VLOOKUP(F415,Table!$A$2:$C$121,2,0)</f>
        <v>12</v>
      </c>
      <c r="I415" s="18">
        <f>VLOOKUP(F415,Table!$A$2:$C$121,3,0)</f>
        <v>6</v>
      </c>
      <c r="J415" s="17" t="s">
        <v>328</v>
      </c>
      <c r="K415" s="19" t="str">
        <f>LEFT(J415,MIN(FIND({0,1,2,3,4,5,6,7,8,9},ASC(J415)&amp;1234567890))-1)</f>
        <v>Te</v>
      </c>
      <c r="L415" s="24">
        <f t="shared" si="11"/>
        <v>1</v>
      </c>
      <c r="M415" s="19">
        <f>VLOOKUP(K415,Table!$A$2:$C$121,2,0)</f>
        <v>16</v>
      </c>
      <c r="N415" s="18">
        <f>VLOOKUP(K415,Table!$A$2:$C$121,3,0)</f>
        <v>5</v>
      </c>
      <c r="O415" s="12" t="str">
        <f>VLOOKUP(A415,Table!$U$1:$V$230,2,0)</f>
        <v>Trigonal</v>
      </c>
      <c r="P415" s="70" t="s">
        <v>15463</v>
      </c>
    </row>
    <row r="416" spans="1:16">
      <c r="A416" s="12">
        <v>154</v>
      </c>
      <c r="B416" s="12">
        <v>65938</v>
      </c>
      <c r="C416" s="12" t="s">
        <v>5711</v>
      </c>
      <c r="D416" s="12" t="s">
        <v>5714</v>
      </c>
      <c r="E416" s="17" t="s">
        <v>418</v>
      </c>
      <c r="F416" s="19" t="str">
        <f>LEFT(E416,MIN(FIND({0,1,2,3,4,5,6,7,8,9},ASC(E416)&amp;1234567890))-1)</f>
        <v>Ti</v>
      </c>
      <c r="G416" s="23">
        <f t="shared" si="10"/>
        <v>6</v>
      </c>
      <c r="H416" s="19">
        <f>VLOOKUP(F416,Table!$A$2:$C$121,2,0)</f>
        <v>4</v>
      </c>
      <c r="I416" s="18">
        <f>VLOOKUP(F416,Table!$A$2:$C$121,3,0)</f>
        <v>4</v>
      </c>
      <c r="J416" s="17" t="s">
        <v>15203</v>
      </c>
      <c r="K416" s="19" t="str">
        <f>LEFT(J416,MIN(FIND({0,1,2,3,4,5,6,7,8,9},ASC(J416)&amp;1234567890))-1)</f>
        <v>C</v>
      </c>
      <c r="L416" s="24">
        <f t="shared" si="11"/>
        <v>3.75</v>
      </c>
      <c r="M416" s="19">
        <f>VLOOKUP(K416,Table!$A$2:$C$121,2,0)</f>
        <v>14</v>
      </c>
      <c r="N416" s="18">
        <f>VLOOKUP(K416,Table!$A$2:$C$121,3,0)</f>
        <v>2</v>
      </c>
      <c r="O416" s="12" t="str">
        <f>VLOOKUP(A416,Table!$U$1:$V$230,2,0)</f>
        <v>Trigonal</v>
      </c>
      <c r="P416" s="70" t="s">
        <v>15463</v>
      </c>
    </row>
    <row r="417" spans="1:16">
      <c r="A417" s="12">
        <v>154</v>
      </c>
      <c r="B417" s="12">
        <v>67862</v>
      </c>
      <c r="C417" s="12" t="s">
        <v>5711</v>
      </c>
      <c r="D417" s="12" t="s">
        <v>1674</v>
      </c>
      <c r="E417" s="17" t="s">
        <v>11293</v>
      </c>
      <c r="F417" s="19" t="str">
        <f>LEFT(E417,MIN(FIND({0,1,2,3,4,5,6,7,8,9},ASC(E417)&amp;1234567890))-1)</f>
        <v>Cd</v>
      </c>
      <c r="G417" s="23">
        <f t="shared" si="10"/>
        <v>1</v>
      </c>
      <c r="H417" s="19">
        <f>VLOOKUP(F417,Table!$A$2:$C$121,2,0)</f>
        <v>12</v>
      </c>
      <c r="I417" s="18">
        <f>VLOOKUP(F417,Table!$A$2:$C$121,3,0)</f>
        <v>5</v>
      </c>
      <c r="J417" s="17" t="s">
        <v>328</v>
      </c>
      <c r="K417" s="19" t="str">
        <f>LEFT(J417,MIN(FIND({0,1,2,3,4,5,6,7,8,9},ASC(J417)&amp;1234567890))-1)</f>
        <v>Te</v>
      </c>
      <c r="L417" s="24">
        <f t="shared" si="11"/>
        <v>1</v>
      </c>
      <c r="M417" s="19">
        <f>VLOOKUP(K417,Table!$A$2:$C$121,2,0)</f>
        <v>16</v>
      </c>
      <c r="N417" s="18">
        <f>VLOOKUP(K417,Table!$A$2:$C$121,3,0)</f>
        <v>5</v>
      </c>
      <c r="O417" s="12" t="str">
        <f>VLOOKUP(A417,Table!$U$1:$V$230,2,0)</f>
        <v>Trigonal</v>
      </c>
      <c r="P417" s="70" t="s">
        <v>15463</v>
      </c>
    </row>
    <row r="418" spans="1:16">
      <c r="A418" s="12">
        <v>154</v>
      </c>
      <c r="B418" s="12">
        <v>79638</v>
      </c>
      <c r="C418" s="12" t="s">
        <v>5711</v>
      </c>
      <c r="D418" s="12" t="s">
        <v>1312</v>
      </c>
      <c r="E418" s="17" t="s">
        <v>544</v>
      </c>
      <c r="F418" s="19" t="str">
        <f>LEFT(E418,MIN(FIND({0,1,2,3,4,5,6,7,8,9},ASC(E418)&amp;1234567890))-1)</f>
        <v>Ge</v>
      </c>
      <c r="G418" s="23">
        <f t="shared" si="10"/>
        <v>1</v>
      </c>
      <c r="H418" s="19">
        <f>VLOOKUP(F418,Table!$A$2:$C$121,2,0)</f>
        <v>14</v>
      </c>
      <c r="I418" s="18">
        <f>VLOOKUP(F418,Table!$A$2:$C$121,3,0)</f>
        <v>4</v>
      </c>
      <c r="J418" s="17" t="s">
        <v>32</v>
      </c>
      <c r="K418" s="19" t="str">
        <f>LEFT(J418,MIN(FIND({0,1,2,3,4,5,6,7,8,9},ASC(J418)&amp;1234567890))-1)</f>
        <v>O</v>
      </c>
      <c r="L418" s="24">
        <f t="shared" si="11"/>
        <v>2</v>
      </c>
      <c r="M418" s="19">
        <f>VLOOKUP(K418,Table!$A$2:$C$121,2,0)</f>
        <v>16</v>
      </c>
      <c r="N418" s="18">
        <f>VLOOKUP(K418,Table!$A$2:$C$121,3,0)</f>
        <v>2</v>
      </c>
      <c r="O418" s="12" t="str">
        <f>VLOOKUP(A418,Table!$U$1:$V$230,2,0)</f>
        <v>Trigonal</v>
      </c>
      <c r="P418" s="70" t="s">
        <v>15463</v>
      </c>
    </row>
    <row r="419" spans="1:16">
      <c r="A419" s="12">
        <v>154</v>
      </c>
      <c r="B419" s="12">
        <v>80075</v>
      </c>
      <c r="C419" s="12" t="s">
        <v>5711</v>
      </c>
      <c r="D419" s="12" t="s">
        <v>3069</v>
      </c>
      <c r="E419" s="17" t="s">
        <v>70</v>
      </c>
      <c r="F419" s="19" t="str">
        <f>LEFT(E419,MIN(FIND({0,1,2,3,4,5,6,7,8,9},ASC(E419)&amp;1234567890))-1)</f>
        <v>Zn</v>
      </c>
      <c r="G419" s="23">
        <f t="shared" si="10"/>
        <v>1</v>
      </c>
      <c r="H419" s="19">
        <f>VLOOKUP(F419,Table!$A$2:$C$121,2,0)</f>
        <v>12</v>
      </c>
      <c r="I419" s="18">
        <f>VLOOKUP(F419,Table!$A$2:$C$121,3,0)</f>
        <v>4</v>
      </c>
      <c r="J419" s="17" t="s">
        <v>328</v>
      </c>
      <c r="K419" s="19" t="str">
        <f>LEFT(J419,MIN(FIND({0,1,2,3,4,5,6,7,8,9},ASC(J419)&amp;1234567890))-1)</f>
        <v>Te</v>
      </c>
      <c r="L419" s="24">
        <f t="shared" si="11"/>
        <v>1</v>
      </c>
      <c r="M419" s="19">
        <f>VLOOKUP(K419,Table!$A$2:$C$121,2,0)</f>
        <v>16</v>
      </c>
      <c r="N419" s="18">
        <f>VLOOKUP(K419,Table!$A$2:$C$121,3,0)</f>
        <v>5</v>
      </c>
      <c r="O419" s="12" t="str">
        <f>VLOOKUP(A419,Table!$U$1:$V$230,2,0)</f>
        <v>Trigonal</v>
      </c>
      <c r="P419" s="70" t="s">
        <v>15463</v>
      </c>
    </row>
    <row r="420" spans="1:16">
      <c r="A420" s="12">
        <v>154</v>
      </c>
      <c r="B420" s="12">
        <v>53655</v>
      </c>
      <c r="C420" s="12" t="s">
        <v>5711</v>
      </c>
      <c r="D420" s="12" t="s">
        <v>5533</v>
      </c>
      <c r="E420" s="17" t="s">
        <v>72</v>
      </c>
      <c r="F420" s="19" t="str">
        <f>LEFT(E420,MIN(FIND({0,1,2,3,4,5,6,7,8,9},ASC(E420)&amp;1234567890))-1)</f>
        <v>Ir</v>
      </c>
      <c r="G420" s="23">
        <f t="shared" si="10"/>
        <v>1</v>
      </c>
      <c r="H420" s="19">
        <f>VLOOKUP(F420,Table!$A$2:$C$121,2,0)</f>
        <v>9</v>
      </c>
      <c r="I420" s="18">
        <f>VLOOKUP(F420,Table!$A$2:$C$121,3,0)</f>
        <v>6</v>
      </c>
      <c r="J420" s="17" t="s">
        <v>11370</v>
      </c>
      <c r="K420" s="19" t="str">
        <f>LEFT(J420,MIN(FIND({0,1,2,3,4,5,6,7,8,9},ASC(J420)&amp;1234567890))-1)</f>
        <v>Ge</v>
      </c>
      <c r="L420" s="24">
        <f t="shared" si="11"/>
        <v>4</v>
      </c>
      <c r="M420" s="19">
        <f>VLOOKUP(K420,Table!$A$2:$C$121,2,0)</f>
        <v>14</v>
      </c>
      <c r="N420" s="18">
        <f>VLOOKUP(K420,Table!$A$2:$C$121,3,0)</f>
        <v>4</v>
      </c>
      <c r="O420" s="12" t="str">
        <f>VLOOKUP(A420,Table!$U$1:$V$230,2,0)</f>
        <v>Trigonal</v>
      </c>
      <c r="P420" s="70" t="s">
        <v>15463</v>
      </c>
    </row>
    <row r="421" spans="1:16">
      <c r="A421" s="12">
        <v>154</v>
      </c>
      <c r="B421" s="12">
        <v>51575</v>
      </c>
      <c r="C421" s="12" t="s">
        <v>5711</v>
      </c>
      <c r="D421" s="12" t="s">
        <v>1769</v>
      </c>
      <c r="E421" s="17" t="s">
        <v>11624</v>
      </c>
      <c r="F421" s="19" t="str">
        <f>LEFT(E421,MIN(FIND({0,1,2,3,4,5,6,7,8,9},ASC(E421)&amp;1234567890))-1)</f>
        <v>B</v>
      </c>
      <c r="G421" s="23">
        <f t="shared" si="10"/>
        <v>2</v>
      </c>
      <c r="H421" s="19">
        <f>VLOOKUP(F421,Table!$A$2:$C$121,2,0)</f>
        <v>13</v>
      </c>
      <c r="I421" s="18">
        <f>VLOOKUP(F421,Table!$A$2:$C$121,3,0)</f>
        <v>2</v>
      </c>
      <c r="J421" s="17" t="s">
        <v>59</v>
      </c>
      <c r="K421" s="19" t="str">
        <f>LEFT(J421,MIN(FIND({0,1,2,3,4,5,6,7,8,9},ASC(J421)&amp;1234567890))-1)</f>
        <v>O</v>
      </c>
      <c r="L421" s="24">
        <f t="shared" si="11"/>
        <v>3</v>
      </c>
      <c r="M421" s="19">
        <f>VLOOKUP(K421,Table!$A$2:$C$121,2,0)</f>
        <v>16</v>
      </c>
      <c r="N421" s="18">
        <f>VLOOKUP(K421,Table!$A$2:$C$121,3,0)</f>
        <v>2</v>
      </c>
      <c r="O421" s="12" t="str">
        <f>VLOOKUP(A421,Table!$U$1:$V$230,2,0)</f>
        <v>Trigonal</v>
      </c>
      <c r="P421" s="70" t="s">
        <v>15463</v>
      </c>
    </row>
    <row r="422" spans="1:16">
      <c r="A422" s="12">
        <v>154</v>
      </c>
      <c r="B422" s="12">
        <v>637677</v>
      </c>
      <c r="C422" s="12" t="s">
        <v>5711</v>
      </c>
      <c r="D422" s="12" t="s">
        <v>5715</v>
      </c>
      <c r="E422" s="17" t="s">
        <v>11294</v>
      </c>
      <c r="F422" s="19" t="str">
        <f>LEFT(E422,MIN(FIND({0,1,2,3,4,5,6,7,8,9},ASC(E422)&amp;1234567890))-1)</f>
        <v>Rh</v>
      </c>
      <c r="G422" s="23">
        <f t="shared" si="10"/>
        <v>1</v>
      </c>
      <c r="H422" s="19">
        <f>VLOOKUP(F422,Table!$A$2:$C$121,2,0)</f>
        <v>9</v>
      </c>
      <c r="I422" s="18">
        <f>VLOOKUP(F422,Table!$A$2:$C$121,3,0)</f>
        <v>5</v>
      </c>
      <c r="J422" s="17" t="s">
        <v>11370</v>
      </c>
      <c r="K422" s="19" t="str">
        <f>LEFT(J422,MIN(FIND({0,1,2,3,4,5,6,7,8,9},ASC(J422)&amp;1234567890))-1)</f>
        <v>Ge</v>
      </c>
      <c r="L422" s="24">
        <f t="shared" si="11"/>
        <v>4</v>
      </c>
      <c r="M422" s="19">
        <f>VLOOKUP(K422,Table!$A$2:$C$121,2,0)</f>
        <v>14</v>
      </c>
      <c r="N422" s="18">
        <f>VLOOKUP(K422,Table!$A$2:$C$121,3,0)</f>
        <v>4</v>
      </c>
      <c r="O422" s="12" t="str">
        <f>VLOOKUP(A422,Table!$U$1:$V$230,2,0)</f>
        <v>Trigonal</v>
      </c>
      <c r="P422" s="70" t="s">
        <v>15463</v>
      </c>
    </row>
    <row r="423" spans="1:16">
      <c r="A423" s="12">
        <v>154</v>
      </c>
      <c r="B423" s="12">
        <v>648931</v>
      </c>
      <c r="C423" s="12" t="s">
        <v>5711</v>
      </c>
      <c r="D423" s="12" t="s">
        <v>5716</v>
      </c>
      <c r="E423" s="17" t="s">
        <v>12789</v>
      </c>
      <c r="F423" s="19" t="str">
        <f>LEFT(E423,MIN(FIND({0,1,2,3,4,5,6,7,8,9},ASC(E423)&amp;1234567890))-1)</f>
        <v>Pd</v>
      </c>
      <c r="G423" s="23">
        <f t="shared" si="10"/>
        <v>20</v>
      </c>
      <c r="H423" s="19">
        <f>VLOOKUP(F423,Table!$A$2:$C$121,2,0)</f>
        <v>10</v>
      </c>
      <c r="I423" s="18">
        <f>VLOOKUP(F423,Table!$A$2:$C$121,3,0)</f>
        <v>5</v>
      </c>
      <c r="J423" s="17" t="s">
        <v>12102</v>
      </c>
      <c r="K423" s="19" t="str">
        <f>LEFT(J423,MIN(FIND({0,1,2,3,4,5,6,7,8,9},ASC(J423)&amp;1234567890))-1)</f>
        <v>Sn</v>
      </c>
      <c r="L423" s="24">
        <f t="shared" si="11"/>
        <v>13</v>
      </c>
      <c r="M423" s="19">
        <f>VLOOKUP(K423,Table!$A$2:$C$121,2,0)</f>
        <v>14</v>
      </c>
      <c r="N423" s="18">
        <f>VLOOKUP(K423,Table!$A$2:$C$121,3,0)</f>
        <v>5</v>
      </c>
      <c r="O423" s="12" t="str">
        <f>VLOOKUP(A423,Table!$U$1:$V$230,2,0)</f>
        <v>Trigonal</v>
      </c>
      <c r="P423" s="70" t="s">
        <v>15463</v>
      </c>
    </row>
    <row r="424" spans="1:16">
      <c r="A424" s="12">
        <v>154</v>
      </c>
      <c r="B424" s="12">
        <v>651997</v>
      </c>
      <c r="C424" s="12" t="s">
        <v>5711</v>
      </c>
      <c r="D424" s="12" t="s">
        <v>5717</v>
      </c>
      <c r="E424" s="17" t="s">
        <v>14933</v>
      </c>
      <c r="F424" s="19" t="str">
        <f>LEFT(E424,MIN(FIND({0,1,2,3,4,5,6,7,8,9},ASC(E424)&amp;1234567890))-1)</f>
        <v>Te</v>
      </c>
      <c r="G424" s="23">
        <f t="shared" si="10"/>
        <v>0.25</v>
      </c>
      <c r="H424" s="19">
        <f>VLOOKUP(F424,Table!$A$2:$C$121,2,0)</f>
        <v>16</v>
      </c>
      <c r="I424" s="18">
        <f>VLOOKUP(F424,Table!$A$2:$C$121,3,0)</f>
        <v>5</v>
      </c>
      <c r="J424" s="17" t="s">
        <v>15204</v>
      </c>
      <c r="K424" s="19" t="str">
        <f>LEFT(J424,MIN(FIND({0,1,2,3,4,5,6,7,8,9},ASC(J424)&amp;1234567890))-1)</f>
        <v>Se</v>
      </c>
      <c r="L424" s="24">
        <f t="shared" si="11"/>
        <v>0.75</v>
      </c>
      <c r="M424" s="19">
        <f>VLOOKUP(K424,Table!$A$2:$C$121,2,0)</f>
        <v>16</v>
      </c>
      <c r="N424" s="18">
        <f>VLOOKUP(K424,Table!$A$2:$C$121,3,0)</f>
        <v>4</v>
      </c>
      <c r="O424" s="12" t="str">
        <f>VLOOKUP(A424,Table!$U$1:$V$230,2,0)</f>
        <v>Trigonal</v>
      </c>
      <c r="P424" s="70" t="s">
        <v>15463</v>
      </c>
    </row>
    <row r="425" spans="1:16">
      <c r="A425" s="12">
        <v>154</v>
      </c>
      <c r="B425" s="12">
        <v>651998</v>
      </c>
      <c r="C425" s="12" t="s">
        <v>5711</v>
      </c>
      <c r="D425" s="12" t="s">
        <v>5718</v>
      </c>
      <c r="E425" s="17" t="s">
        <v>14165</v>
      </c>
      <c r="F425" s="19" t="str">
        <f>LEFT(E425,MIN(FIND({0,1,2,3,4,5,6,7,8,9},ASC(E425)&amp;1234567890))-1)</f>
        <v>Te</v>
      </c>
      <c r="G425" s="23">
        <f t="shared" si="10"/>
        <v>0.5</v>
      </c>
      <c r="H425" s="19">
        <f>VLOOKUP(F425,Table!$A$2:$C$121,2,0)</f>
        <v>16</v>
      </c>
      <c r="I425" s="18">
        <f>VLOOKUP(F425,Table!$A$2:$C$121,3,0)</f>
        <v>5</v>
      </c>
      <c r="J425" s="17" t="s">
        <v>15205</v>
      </c>
      <c r="K425" s="19" t="str">
        <f>LEFT(J425,MIN(FIND({0,1,2,3,4,5,6,7,8,9},ASC(J425)&amp;1234567890))-1)</f>
        <v>Se</v>
      </c>
      <c r="L425" s="24">
        <f t="shared" si="11"/>
        <v>0.5</v>
      </c>
      <c r="M425" s="19">
        <f>VLOOKUP(K425,Table!$A$2:$C$121,2,0)</f>
        <v>16</v>
      </c>
      <c r="N425" s="18">
        <f>VLOOKUP(K425,Table!$A$2:$C$121,3,0)</f>
        <v>4</v>
      </c>
      <c r="O425" s="12" t="str">
        <f>VLOOKUP(A425,Table!$U$1:$V$230,2,0)</f>
        <v>Trigonal</v>
      </c>
      <c r="P425" s="70" t="s">
        <v>15463</v>
      </c>
    </row>
    <row r="426" spans="1:16">
      <c r="A426" s="12">
        <v>154</v>
      </c>
      <c r="B426" s="12">
        <v>261194</v>
      </c>
      <c r="C426" s="12" t="s">
        <v>5711</v>
      </c>
      <c r="D426" s="12" t="s">
        <v>5719</v>
      </c>
      <c r="E426" s="17" t="s">
        <v>12081</v>
      </c>
      <c r="F426" s="19" t="str">
        <f>LEFT(E426,MIN(FIND({0,1,2,3,4,5,6,7,8,9},ASC(E426)&amp;1234567890))-1)</f>
        <v>Be</v>
      </c>
      <c r="G426" s="23">
        <f t="shared" si="10"/>
        <v>1</v>
      </c>
      <c r="H426" s="19">
        <f>VLOOKUP(F426,Table!$A$2:$C$121,2,0)</f>
        <v>2</v>
      </c>
      <c r="I426" s="18">
        <f>VLOOKUP(F426,Table!$A$2:$C$121,3,0)</f>
        <v>2</v>
      </c>
      <c r="J426" s="17" t="s">
        <v>11632</v>
      </c>
      <c r="K426" s="19" t="str">
        <f>LEFT(J426,MIN(FIND({0,1,2,3,4,5,6,7,8,9},ASC(J426)&amp;1234567890))-1)</f>
        <v>F</v>
      </c>
      <c r="L426" s="24">
        <f t="shared" si="11"/>
        <v>2</v>
      </c>
      <c r="M426" s="19">
        <f>VLOOKUP(K426,Table!$A$2:$C$121,2,0)</f>
        <v>17</v>
      </c>
      <c r="N426" s="18">
        <f>VLOOKUP(K426,Table!$A$2:$C$121,3,0)</f>
        <v>2</v>
      </c>
      <c r="O426" s="12" t="str">
        <f>VLOOKUP(A426,Table!$U$1:$V$230,2,0)</f>
        <v>Trigonal</v>
      </c>
      <c r="P426" s="70" t="s">
        <v>15463</v>
      </c>
    </row>
    <row r="427" spans="1:16">
      <c r="A427" s="12">
        <v>155</v>
      </c>
      <c r="B427" s="12">
        <v>10424</v>
      </c>
      <c r="C427" s="12" t="s">
        <v>5725</v>
      </c>
      <c r="D427" s="12" t="s">
        <v>5726</v>
      </c>
      <c r="E427" s="17" t="s">
        <v>11359</v>
      </c>
      <c r="F427" s="19" t="str">
        <f>LEFT(E427,MIN(FIND({0,1,2,3,4,5,6,7,8,9},ASC(E427)&amp;1234567890))-1)</f>
        <v>Ni</v>
      </c>
      <c r="G427" s="23">
        <f t="shared" si="10"/>
        <v>3</v>
      </c>
      <c r="H427" s="19">
        <f>VLOOKUP(F427,Table!$A$2:$C$121,2,0)</f>
        <v>10</v>
      </c>
      <c r="I427" s="18">
        <f>VLOOKUP(F427,Table!$A$2:$C$121,3,0)</f>
        <v>4</v>
      </c>
      <c r="J427" s="17" t="s">
        <v>34</v>
      </c>
      <c r="K427" s="19" t="str">
        <f>LEFT(J427,MIN(FIND({0,1,2,3,4,5,6,7,8,9},ASC(J427)&amp;1234567890))-1)</f>
        <v>S</v>
      </c>
      <c r="L427" s="24">
        <f t="shared" si="11"/>
        <v>2</v>
      </c>
      <c r="M427" s="19">
        <f>VLOOKUP(K427,Table!$A$2:$C$121,2,0)</f>
        <v>16</v>
      </c>
      <c r="N427" s="18">
        <f>VLOOKUP(K427,Table!$A$2:$C$121,3,0)</f>
        <v>3</v>
      </c>
      <c r="O427" s="12" t="str">
        <f>VLOOKUP(A427,Table!$U$1:$V$230,2,0)</f>
        <v>Trigonal</v>
      </c>
      <c r="P427" s="70"/>
    </row>
    <row r="428" spans="1:16">
      <c r="A428" s="12">
        <v>155</v>
      </c>
      <c r="B428" s="12">
        <v>23402</v>
      </c>
      <c r="C428" s="12" t="s">
        <v>5727</v>
      </c>
      <c r="D428" s="12" t="s">
        <v>5728</v>
      </c>
      <c r="E428" s="17" t="s">
        <v>11819</v>
      </c>
      <c r="F428" s="19" t="str">
        <f>LEFT(E428,MIN(FIND({0,1,2,3,4,5,6,7,8,9},ASC(E428)&amp;1234567890))-1)</f>
        <v>Zr</v>
      </c>
      <c r="G428" s="23">
        <f t="shared" si="10"/>
        <v>3</v>
      </c>
      <c r="H428" s="19">
        <f>VLOOKUP(F428,Table!$A$2:$C$121,2,0)</f>
        <v>4</v>
      </c>
      <c r="I428" s="18">
        <f>VLOOKUP(F428,Table!$A$2:$C$121,3,0)</f>
        <v>5</v>
      </c>
      <c r="J428" s="17" t="s">
        <v>371</v>
      </c>
      <c r="K428" s="19" t="str">
        <f>LEFT(J428,MIN(FIND({0,1,2,3,4,5,6,7,8,9},ASC(J428)&amp;1234567890))-1)</f>
        <v>O</v>
      </c>
      <c r="L428" s="24">
        <f t="shared" si="11"/>
        <v>1</v>
      </c>
      <c r="M428" s="19">
        <f>VLOOKUP(K428,Table!$A$2:$C$121,2,0)</f>
        <v>16</v>
      </c>
      <c r="N428" s="18">
        <f>VLOOKUP(K428,Table!$A$2:$C$121,3,0)</f>
        <v>2</v>
      </c>
      <c r="O428" s="12" t="str">
        <f>VLOOKUP(A428,Table!$U$1:$V$230,2,0)</f>
        <v>Trigonal</v>
      </c>
      <c r="P428" s="70"/>
    </row>
    <row r="429" spans="1:16">
      <c r="A429" s="12">
        <v>155</v>
      </c>
      <c r="B429" s="12">
        <v>27093</v>
      </c>
      <c r="C429" s="12" t="s">
        <v>5725</v>
      </c>
      <c r="D429" s="12" t="s">
        <v>5729</v>
      </c>
      <c r="E429" s="17" t="s">
        <v>11359</v>
      </c>
      <c r="F429" s="19" t="str">
        <f>LEFT(E429,MIN(FIND({0,1,2,3,4,5,6,7,8,9},ASC(E429)&amp;1234567890))-1)</f>
        <v>Ni</v>
      </c>
      <c r="G429" s="23">
        <f t="shared" si="10"/>
        <v>3</v>
      </c>
      <c r="H429" s="19">
        <f>VLOOKUP(F429,Table!$A$2:$C$121,2,0)</f>
        <v>10</v>
      </c>
      <c r="I429" s="18">
        <f>VLOOKUP(F429,Table!$A$2:$C$121,3,0)</f>
        <v>4</v>
      </c>
      <c r="J429" s="17" t="s">
        <v>361</v>
      </c>
      <c r="K429" s="19" t="str">
        <f>LEFT(J429,MIN(FIND({0,1,2,3,4,5,6,7,8,9},ASC(J429)&amp;1234567890))-1)</f>
        <v>Se</v>
      </c>
      <c r="L429" s="24">
        <f t="shared" si="11"/>
        <v>2</v>
      </c>
      <c r="M429" s="19">
        <f>VLOOKUP(K429,Table!$A$2:$C$121,2,0)</f>
        <v>16</v>
      </c>
      <c r="N429" s="18">
        <f>VLOOKUP(K429,Table!$A$2:$C$121,3,0)</f>
        <v>4</v>
      </c>
      <c r="O429" s="12" t="str">
        <f>VLOOKUP(A429,Table!$U$1:$V$230,2,0)</f>
        <v>Trigonal</v>
      </c>
      <c r="P429" s="70"/>
    </row>
    <row r="430" spans="1:16">
      <c r="A430" s="12">
        <v>155</v>
      </c>
      <c r="B430" s="12">
        <v>30215</v>
      </c>
      <c r="C430" s="12" t="s">
        <v>5725</v>
      </c>
      <c r="D430" s="12" t="s">
        <v>5730</v>
      </c>
      <c r="E430" s="17" t="s">
        <v>11874</v>
      </c>
      <c r="F430" s="19" t="str">
        <f>LEFT(E430,MIN(FIND({0,1,2,3,4,5,6,7,8,9},ASC(E430)&amp;1234567890))-1)</f>
        <v>Sc</v>
      </c>
      <c r="G430" s="23">
        <f t="shared" si="10"/>
        <v>1</v>
      </c>
      <c r="H430" s="19">
        <f>VLOOKUP(F430,Table!$A$2:$C$121,2,0)</f>
        <v>3</v>
      </c>
      <c r="I430" s="18">
        <f>VLOOKUP(F430,Table!$A$2:$C$121,3,0)</f>
        <v>4</v>
      </c>
      <c r="J430" s="17" t="s">
        <v>365</v>
      </c>
      <c r="K430" s="19" t="str">
        <f>LEFT(J430,MIN(FIND({0,1,2,3,4,5,6,7,8,9},ASC(J430)&amp;1234567890))-1)</f>
        <v>F</v>
      </c>
      <c r="L430" s="24">
        <f t="shared" si="11"/>
        <v>3</v>
      </c>
      <c r="M430" s="19">
        <f>VLOOKUP(K430,Table!$A$2:$C$121,2,0)</f>
        <v>17</v>
      </c>
      <c r="N430" s="18">
        <f>VLOOKUP(K430,Table!$A$2:$C$121,3,0)</f>
        <v>2</v>
      </c>
      <c r="O430" s="12" t="str">
        <f>VLOOKUP(A430,Table!$U$1:$V$230,2,0)</f>
        <v>Trigonal</v>
      </c>
      <c r="P430" s="70"/>
    </row>
    <row r="431" spans="1:16">
      <c r="A431" s="12">
        <v>155</v>
      </c>
      <c r="B431" s="12">
        <v>30274</v>
      </c>
      <c r="C431" s="12" t="s">
        <v>5725</v>
      </c>
      <c r="D431" s="12" t="s">
        <v>3080</v>
      </c>
      <c r="E431" s="17" t="s">
        <v>11352</v>
      </c>
      <c r="F431" s="19" t="str">
        <f>LEFT(E431,MIN(FIND({0,1,2,3,4,5,6,7,8,9},ASC(E431)&amp;1234567890))-1)</f>
        <v>Al</v>
      </c>
      <c r="G431" s="23">
        <f t="shared" si="10"/>
        <v>1</v>
      </c>
      <c r="H431" s="19">
        <f>VLOOKUP(F431,Table!$A$2:$C$121,2,0)</f>
        <v>13</v>
      </c>
      <c r="I431" s="18">
        <f>VLOOKUP(F431,Table!$A$2:$C$121,3,0)</f>
        <v>3</v>
      </c>
      <c r="J431" s="17" t="s">
        <v>365</v>
      </c>
      <c r="K431" s="19" t="str">
        <f>LEFT(J431,MIN(FIND({0,1,2,3,4,5,6,7,8,9},ASC(J431)&amp;1234567890))-1)</f>
        <v>F</v>
      </c>
      <c r="L431" s="24">
        <f t="shared" si="11"/>
        <v>3</v>
      </c>
      <c r="M431" s="19">
        <f>VLOOKUP(K431,Table!$A$2:$C$121,2,0)</f>
        <v>17</v>
      </c>
      <c r="N431" s="18">
        <f>VLOOKUP(K431,Table!$A$2:$C$121,3,0)</f>
        <v>2</v>
      </c>
      <c r="O431" s="12" t="str">
        <f>VLOOKUP(A431,Table!$U$1:$V$230,2,0)</f>
        <v>Trigonal</v>
      </c>
      <c r="P431" s="70"/>
    </row>
    <row r="432" spans="1:16">
      <c r="A432" s="12">
        <v>155</v>
      </c>
      <c r="B432" s="12">
        <v>62659</v>
      </c>
      <c r="C432" s="12" t="s">
        <v>5727</v>
      </c>
      <c r="D432" s="12" t="s">
        <v>5731</v>
      </c>
      <c r="E432" s="17" t="s">
        <v>11863</v>
      </c>
      <c r="F432" s="19" t="str">
        <f>LEFT(E432,MIN(FIND({0,1,2,3,4,5,6,7,8,9},ASC(E432)&amp;1234567890))-1)</f>
        <v>Al</v>
      </c>
      <c r="G432" s="23">
        <f t="shared" si="10"/>
        <v>7</v>
      </c>
      <c r="H432" s="19">
        <f>VLOOKUP(F432,Table!$A$2:$C$121,2,0)</f>
        <v>13</v>
      </c>
      <c r="I432" s="18">
        <f>VLOOKUP(F432,Table!$A$2:$C$121,3,0)</f>
        <v>3</v>
      </c>
      <c r="J432" s="17" t="s">
        <v>15208</v>
      </c>
      <c r="K432" s="19" t="str">
        <f>LEFT(J432,MIN(FIND({0,1,2,3,4,5,6,7,8,9},ASC(J432)&amp;1234567890))-1)</f>
        <v>Te</v>
      </c>
      <c r="L432" s="24">
        <f t="shared" si="11"/>
        <v>10</v>
      </c>
      <c r="M432" s="19">
        <f>VLOOKUP(K432,Table!$A$2:$C$121,2,0)</f>
        <v>16</v>
      </c>
      <c r="N432" s="18">
        <f>VLOOKUP(K432,Table!$A$2:$C$121,3,0)</f>
        <v>5</v>
      </c>
      <c r="O432" s="12" t="str">
        <f>VLOOKUP(A432,Table!$U$1:$V$230,2,0)</f>
        <v>Trigonal</v>
      </c>
      <c r="P432" s="70"/>
    </row>
    <row r="433" spans="1:17">
      <c r="A433" s="12">
        <v>155</v>
      </c>
      <c r="B433" s="12">
        <v>400668</v>
      </c>
      <c r="C433" s="12" t="s">
        <v>5727</v>
      </c>
      <c r="D433" s="12" t="s">
        <v>5732</v>
      </c>
      <c r="E433" s="17" t="s">
        <v>11497</v>
      </c>
      <c r="F433" s="19" t="str">
        <f>LEFT(E433,MIN(FIND({0,1,2,3,4,5,6,7,8,9},ASC(E433)&amp;1234567890))-1)</f>
        <v>Ga</v>
      </c>
      <c r="G433" s="23">
        <f t="shared" si="10"/>
        <v>7</v>
      </c>
      <c r="H433" s="19">
        <f>VLOOKUP(F433,Table!$A$2:$C$121,2,0)</f>
        <v>13</v>
      </c>
      <c r="I433" s="18">
        <f>VLOOKUP(F433,Table!$A$2:$C$121,3,0)</f>
        <v>4</v>
      </c>
      <c r="J433" s="17" t="s">
        <v>15208</v>
      </c>
      <c r="K433" s="19" t="str">
        <f>LEFT(J433,MIN(FIND({0,1,2,3,4,5,6,7,8,9},ASC(J433)&amp;1234567890))-1)</f>
        <v>Te</v>
      </c>
      <c r="L433" s="24">
        <f t="shared" si="11"/>
        <v>10</v>
      </c>
      <c r="M433" s="19">
        <f>VLOOKUP(K433,Table!$A$2:$C$121,2,0)</f>
        <v>16</v>
      </c>
      <c r="N433" s="18">
        <f>VLOOKUP(K433,Table!$A$2:$C$121,3,0)</f>
        <v>5</v>
      </c>
      <c r="O433" s="12" t="str">
        <f>VLOOKUP(A433,Table!$U$1:$V$230,2,0)</f>
        <v>Trigonal</v>
      </c>
      <c r="P433" s="70"/>
    </row>
    <row r="434" spans="1:17">
      <c r="A434" s="12">
        <v>155</v>
      </c>
      <c r="B434" s="12">
        <v>400669</v>
      </c>
      <c r="C434" s="12" t="s">
        <v>5727</v>
      </c>
      <c r="D434" s="12" t="s">
        <v>5733</v>
      </c>
      <c r="E434" s="17" t="s">
        <v>11569</v>
      </c>
      <c r="F434" s="19" t="str">
        <f>LEFT(E434,MIN(FIND({0,1,2,3,4,5,6,7,8,9},ASC(E434)&amp;1234567890))-1)</f>
        <v>In</v>
      </c>
      <c r="G434" s="23">
        <f t="shared" si="10"/>
        <v>7</v>
      </c>
      <c r="H434" s="19">
        <f>VLOOKUP(F434,Table!$A$2:$C$121,2,0)</f>
        <v>13</v>
      </c>
      <c r="I434" s="18">
        <f>VLOOKUP(F434,Table!$A$2:$C$121,3,0)</f>
        <v>5</v>
      </c>
      <c r="J434" s="17" t="s">
        <v>15208</v>
      </c>
      <c r="K434" s="19" t="str">
        <f>LEFT(J434,MIN(FIND({0,1,2,3,4,5,6,7,8,9},ASC(J434)&amp;1234567890))-1)</f>
        <v>Te</v>
      </c>
      <c r="L434" s="24">
        <f t="shared" si="11"/>
        <v>10</v>
      </c>
      <c r="M434" s="19">
        <f>VLOOKUP(K434,Table!$A$2:$C$121,2,0)</f>
        <v>16</v>
      </c>
      <c r="N434" s="18">
        <f>VLOOKUP(K434,Table!$A$2:$C$121,3,0)</f>
        <v>5</v>
      </c>
      <c r="O434" s="12" t="str">
        <f>VLOOKUP(A434,Table!$U$1:$V$230,2,0)</f>
        <v>Trigonal</v>
      </c>
      <c r="P434" s="70"/>
    </row>
    <row r="435" spans="1:17">
      <c r="A435" s="12">
        <v>155</v>
      </c>
      <c r="B435" s="12">
        <v>104317</v>
      </c>
      <c r="C435" s="12" t="s">
        <v>5727</v>
      </c>
      <c r="D435" s="12" t="s">
        <v>5734</v>
      </c>
      <c r="E435" s="17" t="s">
        <v>370</v>
      </c>
      <c r="F435" s="19" t="str">
        <f>LEFT(E435,MIN(FIND({0,1,2,3,4,5,6,7,8,9},ASC(E435)&amp;1234567890))-1)</f>
        <v>Hg</v>
      </c>
      <c r="G435" s="23">
        <f t="shared" si="10"/>
        <v>1</v>
      </c>
      <c r="H435" s="19">
        <f>VLOOKUP(F435,Table!$A$2:$C$121,2,0)</f>
        <v>12</v>
      </c>
      <c r="I435" s="18">
        <f>VLOOKUP(F435,Table!$A$2:$C$121,3,0)</f>
        <v>6</v>
      </c>
      <c r="J435" s="17" t="s">
        <v>12830</v>
      </c>
      <c r="K435" s="19" t="str">
        <f>LEFT(J435,MIN(FIND({0,1,2,3,4,5,6,7,8,9},ASC(J435)&amp;1234567890))-1)</f>
        <v>Mg</v>
      </c>
      <c r="L435" s="24">
        <f t="shared" si="11"/>
        <v>3</v>
      </c>
      <c r="M435" s="19">
        <f>VLOOKUP(K435,Table!$A$2:$C$121,2,0)</f>
        <v>2</v>
      </c>
      <c r="N435" s="18">
        <f>VLOOKUP(K435,Table!$A$2:$C$121,3,0)</f>
        <v>3</v>
      </c>
      <c r="O435" s="12" t="str">
        <f>VLOOKUP(A435,Table!$U$1:$V$230,2,0)</f>
        <v>Trigonal</v>
      </c>
      <c r="P435" s="70"/>
    </row>
    <row r="436" spans="1:17">
      <c r="A436" s="12">
        <v>155</v>
      </c>
      <c r="B436" s="12">
        <v>166475</v>
      </c>
      <c r="C436" s="12" t="s">
        <v>5725</v>
      </c>
      <c r="D436" s="12" t="s">
        <v>5735</v>
      </c>
      <c r="E436" s="17" t="s">
        <v>11359</v>
      </c>
      <c r="F436" s="19" t="str">
        <f>LEFT(E436,MIN(FIND({0,1,2,3,4,5,6,7,8,9},ASC(E436)&amp;1234567890))-1)</f>
        <v>Ni</v>
      </c>
      <c r="G436" s="23">
        <f t="shared" si="10"/>
        <v>3</v>
      </c>
      <c r="H436" s="19">
        <f>VLOOKUP(F436,Table!$A$2:$C$121,2,0)</f>
        <v>10</v>
      </c>
      <c r="I436" s="18">
        <f>VLOOKUP(F436,Table!$A$2:$C$121,3,0)</f>
        <v>4</v>
      </c>
      <c r="J436" s="17" t="s">
        <v>15209</v>
      </c>
      <c r="K436" s="19" t="str">
        <f>LEFT(J436,MIN(FIND({0,1,2,3,4,5,6,7,8,9},ASC(J436)&amp;1234567890))-1)</f>
        <v>S</v>
      </c>
      <c r="L436" s="24">
        <f t="shared" si="11"/>
        <v>1.7829999999999999</v>
      </c>
      <c r="M436" s="19">
        <f>VLOOKUP(K436,Table!$A$2:$C$121,2,0)</f>
        <v>16</v>
      </c>
      <c r="N436" s="18">
        <f>VLOOKUP(K436,Table!$A$2:$C$121,3,0)</f>
        <v>3</v>
      </c>
      <c r="O436" s="12" t="str">
        <f>VLOOKUP(A436,Table!$U$1:$V$230,2,0)</f>
        <v>Trigonal</v>
      </c>
      <c r="P436" s="70"/>
    </row>
    <row r="437" spans="1:17">
      <c r="A437" s="12">
        <v>155</v>
      </c>
      <c r="B437" s="12">
        <v>166476</v>
      </c>
      <c r="C437" s="12" t="s">
        <v>5725</v>
      </c>
      <c r="D437" s="12" t="s">
        <v>5736</v>
      </c>
      <c r="E437" s="17" t="s">
        <v>15210</v>
      </c>
      <c r="F437" s="19" t="str">
        <f>LEFT(E437,MIN(FIND({0,1,2,3,4,5,6,7,8,9},ASC(E437)&amp;1234567890))-1)</f>
        <v>Ni</v>
      </c>
      <c r="G437" s="23">
        <f t="shared" si="10"/>
        <v>2.548</v>
      </c>
      <c r="H437" s="19">
        <f>VLOOKUP(F437,Table!$A$2:$C$121,2,0)</f>
        <v>10</v>
      </c>
      <c r="I437" s="18">
        <f>VLOOKUP(F437,Table!$A$2:$C$121,3,0)</f>
        <v>4</v>
      </c>
      <c r="J437" s="17" t="s">
        <v>34</v>
      </c>
      <c r="K437" s="19" t="str">
        <f>LEFT(J437,MIN(FIND({0,1,2,3,4,5,6,7,8,9},ASC(J437)&amp;1234567890))-1)</f>
        <v>S</v>
      </c>
      <c r="L437" s="24">
        <f t="shared" si="11"/>
        <v>2</v>
      </c>
      <c r="M437" s="19">
        <f>VLOOKUP(K437,Table!$A$2:$C$121,2,0)</f>
        <v>16</v>
      </c>
      <c r="N437" s="18">
        <f>VLOOKUP(K437,Table!$A$2:$C$121,3,0)</f>
        <v>3</v>
      </c>
      <c r="O437" s="12" t="str">
        <f>VLOOKUP(A437,Table!$U$1:$V$230,2,0)</f>
        <v>Trigonal</v>
      </c>
      <c r="P437" s="70"/>
    </row>
    <row r="438" spans="1:17">
      <c r="A438" s="12">
        <v>155</v>
      </c>
      <c r="B438" s="12">
        <v>55399</v>
      </c>
      <c r="C438" s="12" t="s">
        <v>5727</v>
      </c>
      <c r="D438" s="12" t="s">
        <v>5737</v>
      </c>
      <c r="E438" s="17" t="s">
        <v>15211</v>
      </c>
      <c r="F438" s="19" t="str">
        <f>LEFT(E438,MIN(FIND({0,1,2,3,4,5,6,7,8,9},ASC(E438)&amp;1234567890))-1)</f>
        <v>Zn</v>
      </c>
      <c r="G438" s="23">
        <f t="shared" si="10"/>
        <v>5.24</v>
      </c>
      <c r="H438" s="19">
        <f>VLOOKUP(F438,Table!$A$2:$C$121,2,0)</f>
        <v>12</v>
      </c>
      <c r="I438" s="18">
        <f>VLOOKUP(F438,Table!$A$2:$C$121,3,0)</f>
        <v>4</v>
      </c>
      <c r="J438" s="17" t="s">
        <v>11350</v>
      </c>
      <c r="K438" s="19" t="str">
        <f>LEFT(J438,MIN(FIND({0,1,2,3,4,5,6,7,8,9},ASC(J438)&amp;1234567890))-1)</f>
        <v>Sb</v>
      </c>
      <c r="L438" s="24">
        <f t="shared" si="11"/>
        <v>5</v>
      </c>
      <c r="M438" s="19">
        <f>VLOOKUP(K438,Table!$A$2:$C$121,2,0)</f>
        <v>15</v>
      </c>
      <c r="N438" s="18">
        <f>VLOOKUP(K438,Table!$A$2:$C$121,3,0)</f>
        <v>5</v>
      </c>
      <c r="O438" s="12" t="str">
        <f>VLOOKUP(A438,Table!$U$1:$V$230,2,0)</f>
        <v>Trigonal</v>
      </c>
      <c r="P438" s="70"/>
    </row>
    <row r="439" spans="1:17">
      <c r="A439" s="12">
        <v>155</v>
      </c>
      <c r="B439" s="12">
        <v>192814</v>
      </c>
      <c r="C439" s="12" t="s">
        <v>5727</v>
      </c>
      <c r="D439" s="12" t="s">
        <v>5738</v>
      </c>
      <c r="E439" s="17" t="s">
        <v>12584</v>
      </c>
      <c r="F439" s="19" t="str">
        <f>LEFT(E439,MIN(FIND({0,1,2,3,4,5,6,7,8,9},ASC(E439)&amp;1234567890))-1)</f>
        <v>Mn</v>
      </c>
      <c r="G439" s="23">
        <f t="shared" si="10"/>
        <v>12</v>
      </c>
      <c r="H439" s="19">
        <f>VLOOKUP(F439,Table!$A$2:$C$121,2,0)</f>
        <v>7</v>
      </c>
      <c r="I439" s="18">
        <f>VLOOKUP(F439,Table!$A$2:$C$121,3,0)</f>
        <v>4</v>
      </c>
      <c r="J439" s="17" t="s">
        <v>11402</v>
      </c>
      <c r="K439" s="19" t="str">
        <f>LEFT(J439,MIN(FIND({0,1,2,3,4,5,6,7,8,9},ASC(J439)&amp;1234567890))-1)</f>
        <v>Ge</v>
      </c>
      <c r="L439" s="24">
        <f t="shared" si="11"/>
        <v>5</v>
      </c>
      <c r="M439" s="19">
        <f>VLOOKUP(K439,Table!$A$2:$C$121,2,0)</f>
        <v>14</v>
      </c>
      <c r="N439" s="18">
        <f>VLOOKUP(K439,Table!$A$2:$C$121,3,0)</f>
        <v>4</v>
      </c>
      <c r="O439" s="12" t="str">
        <f>VLOOKUP(A439,Table!$U$1:$V$230,2,0)</f>
        <v>Trigonal</v>
      </c>
      <c r="P439" s="70"/>
    </row>
    <row r="440" spans="1:17">
      <c r="A440" s="58">
        <v>169</v>
      </c>
      <c r="B440" s="58">
        <v>1376</v>
      </c>
      <c r="C440" s="58" t="s">
        <v>6530</v>
      </c>
      <c r="D440" s="58" t="s">
        <v>5771</v>
      </c>
      <c r="E440" s="59" t="s">
        <v>11641</v>
      </c>
      <c r="F440" s="55" t="str">
        <f>LEFT(E440,MIN(FIND({0,1,2,3,4,5,6,7,8,9},ASC(E440)&amp;1234567890))-1)</f>
        <v>In</v>
      </c>
      <c r="G440" s="55">
        <f t="shared" si="10"/>
        <v>2</v>
      </c>
      <c r="H440" s="55">
        <f>VLOOKUP(F440,Table!$A$2:$C$121,2,0)</f>
        <v>13</v>
      </c>
      <c r="I440" s="56">
        <f>VLOOKUP(F440,Table!$A$2:$C$121,3,0)</f>
        <v>5</v>
      </c>
      <c r="J440" s="59" t="s">
        <v>533</v>
      </c>
      <c r="K440" s="55" t="str">
        <f>LEFT(J440,MIN(FIND({0,1,2,3,4,5,6,7,8,9},ASC(J440)&amp;1234567890))-1)</f>
        <v>Se</v>
      </c>
      <c r="L440" s="55">
        <f t="shared" si="11"/>
        <v>3</v>
      </c>
      <c r="M440" s="55">
        <f>VLOOKUP(K440,Table!$A$2:$C$121,2,0)</f>
        <v>16</v>
      </c>
      <c r="N440" s="56">
        <f>VLOOKUP(K440,Table!$A$2:$C$121,3,0)</f>
        <v>4</v>
      </c>
      <c r="O440" s="53" t="str">
        <f>VLOOKUP(A440,Table!$U$1:$V$230,2,0)</f>
        <v>Hexagonal</v>
      </c>
      <c r="P440" s="70"/>
      <c r="Q440" s="57"/>
    </row>
    <row r="441" spans="1:17">
      <c r="A441" s="58">
        <v>169</v>
      </c>
      <c r="B441" s="58">
        <v>73220</v>
      </c>
      <c r="C441" s="58" t="s">
        <v>6530</v>
      </c>
      <c r="D441" s="58" t="s">
        <v>5428</v>
      </c>
      <c r="E441" s="59" t="s">
        <v>58</v>
      </c>
      <c r="F441" s="55" t="str">
        <f>LEFT(E441,MIN(FIND({0,1,2,3,4,5,6,7,8,9},ASC(E441)&amp;1234567890))-1)</f>
        <v>Al</v>
      </c>
      <c r="G441" s="55">
        <f t="shared" si="10"/>
        <v>2</v>
      </c>
      <c r="H441" s="55">
        <f>VLOOKUP(F441,Table!$A$2:$C$121,2,0)</f>
        <v>13</v>
      </c>
      <c r="I441" s="56">
        <f>VLOOKUP(F441,Table!$A$2:$C$121,3,0)</f>
        <v>3</v>
      </c>
      <c r="J441" s="59" t="s">
        <v>336</v>
      </c>
      <c r="K441" s="55" t="str">
        <f>LEFT(J441,MIN(FIND({0,1,2,3,4,5,6,7,8,9},ASC(J441)&amp;1234567890))-1)</f>
        <v>S</v>
      </c>
      <c r="L441" s="55">
        <f t="shared" si="11"/>
        <v>3</v>
      </c>
      <c r="M441" s="55">
        <f>VLOOKUP(K441,Table!$A$2:$C$121,2,0)</f>
        <v>16</v>
      </c>
      <c r="N441" s="56">
        <f>VLOOKUP(K441,Table!$A$2:$C$121,3,0)</f>
        <v>3</v>
      </c>
      <c r="O441" s="53" t="str">
        <f>VLOOKUP(A441,Table!$U$1:$V$230,2,0)</f>
        <v>Hexagonal</v>
      </c>
      <c r="P441" s="70"/>
      <c r="Q441" s="57"/>
    </row>
    <row r="442" spans="1:17">
      <c r="A442" s="58">
        <v>169</v>
      </c>
      <c r="B442" s="58">
        <v>202408</v>
      </c>
      <c r="C442" s="58" t="s">
        <v>6530</v>
      </c>
      <c r="D442" s="58" t="s">
        <v>665</v>
      </c>
      <c r="E442" s="59" t="s">
        <v>11409</v>
      </c>
      <c r="F442" s="55" t="str">
        <f>LEFT(E442,MIN(FIND({0,1,2,3,4,5,6,7,8,9},ASC(E442)&amp;1234567890))-1)</f>
        <v>Ga</v>
      </c>
      <c r="G442" s="55">
        <f t="shared" si="10"/>
        <v>2</v>
      </c>
      <c r="H442" s="55">
        <f>VLOOKUP(F442,Table!$A$2:$C$121,2,0)</f>
        <v>13</v>
      </c>
      <c r="I442" s="56">
        <f>VLOOKUP(F442,Table!$A$2:$C$121,3,0)</f>
        <v>4</v>
      </c>
      <c r="J442" s="59" t="s">
        <v>336</v>
      </c>
      <c r="K442" s="55" t="str">
        <f>LEFT(J442,MIN(FIND({0,1,2,3,4,5,6,7,8,9},ASC(J442)&amp;1234567890))-1)</f>
        <v>S</v>
      </c>
      <c r="L442" s="55">
        <f t="shared" si="11"/>
        <v>3</v>
      </c>
      <c r="M442" s="55">
        <f>VLOOKUP(K442,Table!$A$2:$C$121,2,0)</f>
        <v>16</v>
      </c>
      <c r="N442" s="56">
        <f>VLOOKUP(K442,Table!$A$2:$C$121,3,0)</f>
        <v>3</v>
      </c>
      <c r="O442" s="53" t="str">
        <f>VLOOKUP(A442,Table!$U$1:$V$230,2,0)</f>
        <v>Hexagonal</v>
      </c>
      <c r="P442" s="70"/>
      <c r="Q442" s="57"/>
    </row>
    <row r="443" spans="1:17">
      <c r="A443" s="58">
        <v>169</v>
      </c>
      <c r="B443" s="58">
        <v>430303</v>
      </c>
      <c r="C443" s="58" t="s">
        <v>6530</v>
      </c>
      <c r="D443" s="58" t="s">
        <v>6531</v>
      </c>
      <c r="E443" s="59" t="s">
        <v>12691</v>
      </c>
      <c r="F443" s="55" t="str">
        <f>LEFT(E443,MIN(FIND({0,1,2,3,4,5,6,7,8,9},ASC(E443)&amp;1234567890))-1)</f>
        <v>W</v>
      </c>
      <c r="G443" s="55">
        <f t="shared" si="10"/>
        <v>5</v>
      </c>
      <c r="H443" s="55">
        <f>VLOOKUP(F443,Table!$A$2:$C$121,2,0)</f>
        <v>6</v>
      </c>
      <c r="I443" s="56">
        <f>VLOOKUP(F443,Table!$A$2:$C$121,3,0)</f>
        <v>6</v>
      </c>
      <c r="J443" s="59" t="s">
        <v>12780</v>
      </c>
      <c r="K443" s="55" t="str">
        <f>LEFT(J443,MIN(FIND({0,1,2,3,4,5,6,7,8,9},ASC(J443)&amp;1234567890))-1)</f>
        <v>I</v>
      </c>
      <c r="L443" s="55">
        <f t="shared" si="11"/>
        <v>12</v>
      </c>
      <c r="M443" s="55">
        <f>VLOOKUP(K443,Table!$A$2:$C$121,2,0)</f>
        <v>17</v>
      </c>
      <c r="N443" s="56">
        <f>VLOOKUP(K443,Table!$A$2:$C$121,3,0)</f>
        <v>5</v>
      </c>
      <c r="O443" s="53" t="str">
        <f>VLOOKUP(A443,Table!$U$1:$V$230,2,0)</f>
        <v>Hexagonal</v>
      </c>
      <c r="P443" s="70"/>
      <c r="Q443" s="57"/>
    </row>
    <row r="444" spans="1:17">
      <c r="A444" s="58">
        <v>169</v>
      </c>
      <c r="B444" s="58">
        <v>108563</v>
      </c>
      <c r="C444" s="58" t="s">
        <v>6532</v>
      </c>
      <c r="D444" s="58" t="s">
        <v>5771</v>
      </c>
      <c r="E444" s="59" t="s">
        <v>11641</v>
      </c>
      <c r="F444" s="55" t="str">
        <f>LEFT(E444,MIN(FIND({0,1,2,3,4,5,6,7,8,9},ASC(E444)&amp;1234567890))-1)</f>
        <v>In</v>
      </c>
      <c r="G444" s="55">
        <f t="shared" si="10"/>
        <v>2</v>
      </c>
      <c r="H444" s="55">
        <f>VLOOKUP(F444,Table!$A$2:$C$121,2,0)</f>
        <v>13</v>
      </c>
      <c r="I444" s="56">
        <f>VLOOKUP(F444,Table!$A$2:$C$121,3,0)</f>
        <v>5</v>
      </c>
      <c r="J444" s="59" t="s">
        <v>533</v>
      </c>
      <c r="K444" s="55" t="str">
        <f>LEFT(J444,MIN(FIND({0,1,2,3,4,5,6,7,8,9},ASC(J444)&amp;1234567890))-1)</f>
        <v>Se</v>
      </c>
      <c r="L444" s="55">
        <f t="shared" si="11"/>
        <v>3</v>
      </c>
      <c r="M444" s="55">
        <f>VLOOKUP(K444,Table!$A$2:$C$121,2,0)</f>
        <v>16</v>
      </c>
      <c r="N444" s="56">
        <f>VLOOKUP(K444,Table!$A$2:$C$121,3,0)</f>
        <v>4</v>
      </c>
      <c r="O444" s="53" t="str">
        <f>VLOOKUP(A444,Table!$U$1:$V$230,2,0)</f>
        <v>Hexagonal</v>
      </c>
      <c r="P444" s="70" t="s">
        <v>15463</v>
      </c>
      <c r="Q444" s="57"/>
    </row>
    <row r="445" spans="1:17">
      <c r="A445" s="58">
        <v>170</v>
      </c>
      <c r="B445" s="58">
        <v>108563</v>
      </c>
      <c r="C445" s="58" t="s">
        <v>6532</v>
      </c>
      <c r="D445" s="58" t="s">
        <v>5771</v>
      </c>
      <c r="E445" s="59" t="s">
        <v>11641</v>
      </c>
      <c r="F445" s="55" t="str">
        <f>LEFT(E445,MIN(FIND({0,1,2,3,4,5,6,7,8,9},ASC(E445)&amp;1234567890))-1)</f>
        <v>In</v>
      </c>
      <c r="G445" s="55">
        <f t="shared" si="10"/>
        <v>2</v>
      </c>
      <c r="H445" s="55">
        <f>VLOOKUP(F445,Table!$A$2:$C$121,2,0)</f>
        <v>13</v>
      </c>
      <c r="I445" s="56">
        <f>VLOOKUP(F445,Table!$A$2:$C$121,3,0)</f>
        <v>5</v>
      </c>
      <c r="J445" s="59" t="s">
        <v>533</v>
      </c>
      <c r="K445" s="55" t="str">
        <f>LEFT(J445,MIN(FIND({0,1,2,3,4,5,6,7,8,9},ASC(J445)&amp;1234567890))-1)</f>
        <v>Se</v>
      </c>
      <c r="L445" s="55">
        <f t="shared" si="11"/>
        <v>3</v>
      </c>
      <c r="M445" s="55">
        <f>VLOOKUP(K445,Table!$A$2:$C$121,2,0)</f>
        <v>16</v>
      </c>
      <c r="N445" s="56">
        <f>VLOOKUP(K445,Table!$A$2:$C$121,3,0)</f>
        <v>4</v>
      </c>
      <c r="O445" s="53" t="str">
        <f>VLOOKUP(A445,Table!$U$1:$V$230,2,0)</f>
        <v>Hexagonal</v>
      </c>
      <c r="P445" s="70"/>
      <c r="Q445" s="57"/>
    </row>
    <row r="446" spans="1:17">
      <c r="A446" s="58">
        <v>170</v>
      </c>
      <c r="B446" s="58">
        <v>1376</v>
      </c>
      <c r="C446" s="58" t="s">
        <v>6530</v>
      </c>
      <c r="D446" s="58" t="s">
        <v>5771</v>
      </c>
      <c r="E446" s="59" t="s">
        <v>11641</v>
      </c>
      <c r="F446" s="55" t="str">
        <f>LEFT(E446,MIN(FIND({0,1,2,3,4,5,6,7,8,9},ASC(E446)&amp;1234567890))-1)</f>
        <v>In</v>
      </c>
      <c r="G446" s="55">
        <f t="shared" si="10"/>
        <v>2</v>
      </c>
      <c r="H446" s="55">
        <f>VLOOKUP(F446,Table!$A$2:$C$121,2,0)</f>
        <v>13</v>
      </c>
      <c r="I446" s="56">
        <f>VLOOKUP(F446,Table!$A$2:$C$121,3,0)</f>
        <v>5</v>
      </c>
      <c r="J446" s="59" t="s">
        <v>533</v>
      </c>
      <c r="K446" s="55" t="str">
        <f>LEFT(J446,MIN(FIND({0,1,2,3,4,5,6,7,8,9},ASC(J446)&amp;1234567890))-1)</f>
        <v>Se</v>
      </c>
      <c r="L446" s="55">
        <f t="shared" si="11"/>
        <v>3</v>
      </c>
      <c r="M446" s="55">
        <f>VLOOKUP(K446,Table!$A$2:$C$121,2,0)</f>
        <v>16</v>
      </c>
      <c r="N446" s="56">
        <f>VLOOKUP(K446,Table!$A$2:$C$121,3,0)</f>
        <v>4</v>
      </c>
      <c r="O446" s="53" t="str">
        <f>VLOOKUP(A446,Table!$U$1:$V$230,2,0)</f>
        <v>Hexagonal</v>
      </c>
      <c r="P446" s="70" t="s">
        <v>15463</v>
      </c>
      <c r="Q446" s="57"/>
    </row>
    <row r="447" spans="1:17">
      <c r="A447" s="58">
        <v>170</v>
      </c>
      <c r="B447" s="58">
        <v>73220</v>
      </c>
      <c r="C447" s="58" t="s">
        <v>6530</v>
      </c>
      <c r="D447" s="58" t="s">
        <v>5428</v>
      </c>
      <c r="E447" s="59" t="s">
        <v>58</v>
      </c>
      <c r="F447" s="55" t="str">
        <f>LEFT(E447,MIN(FIND({0,1,2,3,4,5,6,7,8,9},ASC(E447)&amp;1234567890))-1)</f>
        <v>Al</v>
      </c>
      <c r="G447" s="55">
        <f t="shared" si="10"/>
        <v>2</v>
      </c>
      <c r="H447" s="55">
        <f>VLOOKUP(F447,Table!$A$2:$C$121,2,0)</f>
        <v>13</v>
      </c>
      <c r="I447" s="56">
        <f>VLOOKUP(F447,Table!$A$2:$C$121,3,0)</f>
        <v>3</v>
      </c>
      <c r="J447" s="59" t="s">
        <v>336</v>
      </c>
      <c r="K447" s="55" t="str">
        <f>LEFT(J447,MIN(FIND({0,1,2,3,4,5,6,7,8,9},ASC(J447)&amp;1234567890))-1)</f>
        <v>S</v>
      </c>
      <c r="L447" s="55">
        <f t="shared" si="11"/>
        <v>3</v>
      </c>
      <c r="M447" s="55">
        <f>VLOOKUP(K447,Table!$A$2:$C$121,2,0)</f>
        <v>16</v>
      </c>
      <c r="N447" s="56">
        <f>VLOOKUP(K447,Table!$A$2:$C$121,3,0)</f>
        <v>3</v>
      </c>
      <c r="O447" s="53" t="str">
        <f>VLOOKUP(A447,Table!$U$1:$V$230,2,0)</f>
        <v>Hexagonal</v>
      </c>
      <c r="P447" s="70" t="s">
        <v>15463</v>
      </c>
      <c r="Q447" s="57"/>
    </row>
    <row r="448" spans="1:17">
      <c r="A448" s="58">
        <v>170</v>
      </c>
      <c r="B448" s="58">
        <v>202408</v>
      </c>
      <c r="C448" s="58" t="s">
        <v>6530</v>
      </c>
      <c r="D448" s="58" t="s">
        <v>665</v>
      </c>
      <c r="E448" s="59" t="s">
        <v>11409</v>
      </c>
      <c r="F448" s="55" t="str">
        <f>LEFT(E448,MIN(FIND({0,1,2,3,4,5,6,7,8,9},ASC(E448)&amp;1234567890))-1)</f>
        <v>Ga</v>
      </c>
      <c r="G448" s="55">
        <f t="shared" si="10"/>
        <v>2</v>
      </c>
      <c r="H448" s="55">
        <f>VLOOKUP(F448,Table!$A$2:$C$121,2,0)</f>
        <v>13</v>
      </c>
      <c r="I448" s="56">
        <f>VLOOKUP(F448,Table!$A$2:$C$121,3,0)</f>
        <v>4</v>
      </c>
      <c r="J448" s="59" t="s">
        <v>336</v>
      </c>
      <c r="K448" s="55" t="str">
        <f>LEFT(J448,MIN(FIND({0,1,2,3,4,5,6,7,8,9},ASC(J448)&amp;1234567890))-1)</f>
        <v>S</v>
      </c>
      <c r="L448" s="55">
        <f t="shared" si="11"/>
        <v>3</v>
      </c>
      <c r="M448" s="55">
        <f>VLOOKUP(K448,Table!$A$2:$C$121,2,0)</f>
        <v>16</v>
      </c>
      <c r="N448" s="56">
        <f>VLOOKUP(K448,Table!$A$2:$C$121,3,0)</f>
        <v>3</v>
      </c>
      <c r="O448" s="53" t="str">
        <f>VLOOKUP(A448,Table!$U$1:$V$230,2,0)</f>
        <v>Hexagonal</v>
      </c>
      <c r="P448" s="70" t="s">
        <v>15463</v>
      </c>
      <c r="Q448" s="57"/>
    </row>
    <row r="449" spans="1:17">
      <c r="A449" s="58">
        <v>170</v>
      </c>
      <c r="B449" s="58">
        <v>430303</v>
      </c>
      <c r="C449" s="58" t="s">
        <v>6530</v>
      </c>
      <c r="D449" s="58" t="s">
        <v>6531</v>
      </c>
      <c r="E449" s="59" t="s">
        <v>12691</v>
      </c>
      <c r="F449" s="55" t="str">
        <f>LEFT(E449,MIN(FIND({0,1,2,3,4,5,6,7,8,9},ASC(E449)&amp;1234567890))-1)</f>
        <v>W</v>
      </c>
      <c r="G449" s="55">
        <f t="shared" si="10"/>
        <v>5</v>
      </c>
      <c r="H449" s="55">
        <f>VLOOKUP(F449,Table!$A$2:$C$121,2,0)</f>
        <v>6</v>
      </c>
      <c r="I449" s="56">
        <f>VLOOKUP(F449,Table!$A$2:$C$121,3,0)</f>
        <v>6</v>
      </c>
      <c r="J449" s="59" t="s">
        <v>12780</v>
      </c>
      <c r="K449" s="55" t="str">
        <f>LEFT(J449,MIN(FIND({0,1,2,3,4,5,6,7,8,9},ASC(J449)&amp;1234567890))-1)</f>
        <v>I</v>
      </c>
      <c r="L449" s="55">
        <f t="shared" si="11"/>
        <v>12</v>
      </c>
      <c r="M449" s="55">
        <f>VLOOKUP(K449,Table!$A$2:$C$121,2,0)</f>
        <v>17</v>
      </c>
      <c r="N449" s="56">
        <f>VLOOKUP(K449,Table!$A$2:$C$121,3,0)</f>
        <v>5</v>
      </c>
      <c r="O449" s="53" t="str">
        <f>VLOOKUP(A449,Table!$U$1:$V$230,2,0)</f>
        <v>Hexagonal</v>
      </c>
      <c r="P449" s="70" t="s">
        <v>15463</v>
      </c>
      <c r="Q449" s="57"/>
    </row>
    <row r="450" spans="1:17">
      <c r="A450" s="58">
        <v>171</v>
      </c>
      <c r="B450" s="58">
        <v>150267</v>
      </c>
      <c r="C450" s="58" t="s">
        <v>6533</v>
      </c>
      <c r="D450" s="58" t="s">
        <v>6534</v>
      </c>
      <c r="E450" s="59" t="s">
        <v>15090</v>
      </c>
      <c r="F450" s="55" t="str">
        <f>LEFT(E450,MIN(FIND({0,1,2,3,4,5,6,7,8,9},ASC(E450)&amp;1234567890))-1)</f>
        <v>Co</v>
      </c>
      <c r="G450" s="55">
        <f t="shared" si="10"/>
        <v>1.76</v>
      </c>
      <c r="H450" s="55">
        <f>VLOOKUP(F450,Table!$A$2:$C$121,2,0)</f>
        <v>9</v>
      </c>
      <c r="I450" s="56">
        <f>VLOOKUP(F450,Table!$A$2:$C$121,3,0)</f>
        <v>4</v>
      </c>
      <c r="J450" s="59" t="s">
        <v>15091</v>
      </c>
      <c r="K450" s="55" t="str">
        <f>LEFT(J450,MIN(FIND({0,1,2,3,4,5,6,7,8,9},ASC(J450)&amp;1234567890))-1)</f>
        <v>Zn</v>
      </c>
      <c r="L450" s="55">
        <f t="shared" si="11"/>
        <v>13.24</v>
      </c>
      <c r="M450" s="55">
        <f>VLOOKUP(K450,Table!$A$2:$C$121,2,0)</f>
        <v>12</v>
      </c>
      <c r="N450" s="56">
        <f>VLOOKUP(K450,Table!$A$2:$C$121,3,0)</f>
        <v>4</v>
      </c>
      <c r="O450" s="53" t="str">
        <f>VLOOKUP(A450,Table!$U$1:$V$230,2,0)</f>
        <v>Hexagonal</v>
      </c>
      <c r="P450" s="70"/>
      <c r="Q450" s="57"/>
    </row>
    <row r="451" spans="1:17">
      <c r="A451" s="58">
        <v>171</v>
      </c>
      <c r="B451" s="58">
        <v>150268</v>
      </c>
      <c r="C451" s="58" t="s">
        <v>6533</v>
      </c>
      <c r="D451" s="58" t="s">
        <v>6535</v>
      </c>
      <c r="E451" s="59" t="s">
        <v>15092</v>
      </c>
      <c r="F451" s="55" t="str">
        <f>LEFT(E451,MIN(FIND({0,1,2,3,4,5,6,7,8,9},ASC(E451)&amp;1234567890))-1)</f>
        <v>Co</v>
      </c>
      <c r="G451" s="55">
        <f t="shared" si="10"/>
        <v>1.8149999999999999</v>
      </c>
      <c r="H451" s="55">
        <f>VLOOKUP(F451,Table!$A$2:$C$121,2,0)</f>
        <v>9</v>
      </c>
      <c r="I451" s="56">
        <f>VLOOKUP(F451,Table!$A$2:$C$121,3,0)</f>
        <v>4</v>
      </c>
      <c r="J451" s="59" t="s">
        <v>15091</v>
      </c>
      <c r="K451" s="55" t="str">
        <f>LEFT(J451,MIN(FIND({0,1,2,3,4,5,6,7,8,9},ASC(J451)&amp;1234567890))-1)</f>
        <v>Zn</v>
      </c>
      <c r="L451" s="55">
        <f t="shared" si="11"/>
        <v>13.24</v>
      </c>
      <c r="M451" s="55">
        <f>VLOOKUP(K451,Table!$A$2:$C$121,2,0)</f>
        <v>12</v>
      </c>
      <c r="N451" s="56">
        <f>VLOOKUP(K451,Table!$A$2:$C$121,3,0)</f>
        <v>4</v>
      </c>
      <c r="O451" s="53" t="str">
        <f>VLOOKUP(A451,Table!$U$1:$V$230,2,0)</f>
        <v>Hexagonal</v>
      </c>
      <c r="P451" s="70"/>
      <c r="Q451" s="57"/>
    </row>
    <row r="452" spans="1:17">
      <c r="A452" s="58">
        <v>172</v>
      </c>
      <c r="B452" s="58">
        <v>150267</v>
      </c>
      <c r="C452" s="58" t="s">
        <v>6533</v>
      </c>
      <c r="D452" s="58" t="s">
        <v>6534</v>
      </c>
      <c r="E452" s="59" t="s">
        <v>15090</v>
      </c>
      <c r="F452" s="55" t="str">
        <f>LEFT(E452,MIN(FIND({0,1,2,3,4,5,6,7,8,9},ASC(E452)&amp;1234567890))-1)</f>
        <v>Co</v>
      </c>
      <c r="G452" s="55">
        <f t="shared" si="10"/>
        <v>1.76</v>
      </c>
      <c r="H452" s="55">
        <f>VLOOKUP(F452,Table!$A$2:$C$121,2,0)</f>
        <v>9</v>
      </c>
      <c r="I452" s="56">
        <f>VLOOKUP(F452,Table!$A$2:$C$121,3,0)</f>
        <v>4</v>
      </c>
      <c r="J452" s="59" t="s">
        <v>15091</v>
      </c>
      <c r="K452" s="55" t="str">
        <f>LEFT(J452,MIN(FIND({0,1,2,3,4,5,6,7,8,9},ASC(J452)&amp;1234567890))-1)</f>
        <v>Zn</v>
      </c>
      <c r="L452" s="55">
        <f t="shared" si="11"/>
        <v>13.24</v>
      </c>
      <c r="M452" s="55">
        <f>VLOOKUP(K452,Table!$A$2:$C$121,2,0)</f>
        <v>12</v>
      </c>
      <c r="N452" s="56">
        <f>VLOOKUP(K452,Table!$A$2:$C$121,3,0)</f>
        <v>4</v>
      </c>
      <c r="O452" s="53" t="str">
        <f>VLOOKUP(A452,Table!$U$1:$V$230,2,0)</f>
        <v>Hexagonal</v>
      </c>
      <c r="P452" s="70" t="s">
        <v>15463</v>
      </c>
      <c r="Q452" s="57"/>
    </row>
    <row r="453" spans="1:17">
      <c r="A453" s="58">
        <v>172</v>
      </c>
      <c r="B453" s="58">
        <v>150268</v>
      </c>
      <c r="C453" s="58" t="s">
        <v>6533</v>
      </c>
      <c r="D453" s="58" t="s">
        <v>6535</v>
      </c>
      <c r="E453" s="59" t="s">
        <v>15092</v>
      </c>
      <c r="F453" s="55" t="str">
        <f>LEFT(E453,MIN(FIND({0,1,2,3,4,5,6,7,8,9},ASC(E453)&amp;1234567890))-1)</f>
        <v>Co</v>
      </c>
      <c r="G453" s="55">
        <f t="shared" si="10"/>
        <v>1.8149999999999999</v>
      </c>
      <c r="H453" s="55">
        <f>VLOOKUP(F453,Table!$A$2:$C$121,2,0)</f>
        <v>9</v>
      </c>
      <c r="I453" s="56">
        <f>VLOOKUP(F453,Table!$A$2:$C$121,3,0)</f>
        <v>4</v>
      </c>
      <c r="J453" s="59" t="s">
        <v>15091</v>
      </c>
      <c r="K453" s="55" t="str">
        <f>LEFT(J453,MIN(FIND({0,1,2,3,4,5,6,7,8,9},ASC(J453)&amp;1234567890))-1)</f>
        <v>Zn</v>
      </c>
      <c r="L453" s="55">
        <f t="shared" si="11"/>
        <v>13.24</v>
      </c>
      <c r="M453" s="55">
        <f>VLOOKUP(K453,Table!$A$2:$C$121,2,0)</f>
        <v>12</v>
      </c>
      <c r="N453" s="56">
        <f>VLOOKUP(K453,Table!$A$2:$C$121,3,0)</f>
        <v>4</v>
      </c>
      <c r="O453" s="53" t="str">
        <f>VLOOKUP(A453,Table!$U$1:$V$230,2,0)</f>
        <v>Hexagonal</v>
      </c>
      <c r="P453" s="70" t="s">
        <v>15463</v>
      </c>
      <c r="Q453" s="57"/>
    </row>
    <row r="454" spans="1:17">
      <c r="A454" s="58">
        <v>173</v>
      </c>
      <c r="B454" s="58">
        <v>1847</v>
      </c>
      <c r="C454" s="58" t="s">
        <v>6536</v>
      </c>
      <c r="D454" s="58" t="s">
        <v>6537</v>
      </c>
      <c r="E454" s="59" t="s">
        <v>15093</v>
      </c>
      <c r="F454" s="55" t="str">
        <f>LEFT(E454,MIN(FIND({0,1,2,3,4,5,6,7,8,9},ASC(E454)&amp;1234567890))-1)</f>
        <v>Cu</v>
      </c>
      <c r="G454" s="55">
        <f t="shared" si="10"/>
        <v>20</v>
      </c>
      <c r="H454" s="55">
        <f>VLOOKUP(F454,Table!$A$2:$C$121,2,0)</f>
        <v>11</v>
      </c>
      <c r="I454" s="56">
        <f>VLOOKUP(F454,Table!$A$2:$C$121,3,0)</f>
        <v>4</v>
      </c>
      <c r="J454" s="59" t="s">
        <v>12017</v>
      </c>
      <c r="K454" s="55" t="str">
        <f>LEFT(J454,MIN(FIND({0,1,2,3,4,5,6,7,8,9},ASC(J454)&amp;1234567890))-1)</f>
        <v>Sn</v>
      </c>
      <c r="L454" s="55">
        <f t="shared" si="11"/>
        <v>6</v>
      </c>
      <c r="M454" s="55">
        <f>VLOOKUP(K454,Table!$A$2:$C$121,2,0)</f>
        <v>14</v>
      </c>
      <c r="N454" s="56">
        <f>VLOOKUP(K454,Table!$A$2:$C$121,3,0)</f>
        <v>5</v>
      </c>
      <c r="O454" s="53" t="str">
        <f>VLOOKUP(A454,Table!$U$1:$V$230,2,0)</f>
        <v>Hexagonal</v>
      </c>
      <c r="P454" s="70"/>
      <c r="Q454" s="57"/>
    </row>
    <row r="455" spans="1:17">
      <c r="A455" s="58">
        <v>173</v>
      </c>
      <c r="B455" s="58">
        <v>8263</v>
      </c>
      <c r="C455" s="58" t="s">
        <v>6536</v>
      </c>
      <c r="D455" s="58" t="s">
        <v>5757</v>
      </c>
      <c r="E455" s="59" t="s">
        <v>11374</v>
      </c>
      <c r="F455" s="55" t="str">
        <f>LEFT(E455,MIN(FIND({0,1,2,3,4,5,6,7,8,9},ASC(E455)&amp;1234567890))-1)</f>
        <v>Si</v>
      </c>
      <c r="G455" s="55">
        <f t="shared" si="10"/>
        <v>3</v>
      </c>
      <c r="H455" s="55">
        <f>VLOOKUP(F455,Table!$A$2:$C$121,2,0)</f>
        <v>14</v>
      </c>
      <c r="I455" s="56">
        <f>VLOOKUP(F455,Table!$A$2:$C$121,3,0)</f>
        <v>3</v>
      </c>
      <c r="J455" s="59" t="s">
        <v>372</v>
      </c>
      <c r="K455" s="55" t="str">
        <f>LEFT(J455,MIN(FIND({0,1,2,3,4,5,6,7,8,9},ASC(J455)&amp;1234567890))-1)</f>
        <v>N</v>
      </c>
      <c r="L455" s="55">
        <f t="shared" si="11"/>
        <v>4</v>
      </c>
      <c r="M455" s="55">
        <f>VLOOKUP(K455,Table!$A$2:$C$121,2,0)</f>
        <v>15</v>
      </c>
      <c r="N455" s="56">
        <f>VLOOKUP(K455,Table!$A$2:$C$121,3,0)</f>
        <v>2</v>
      </c>
      <c r="O455" s="53" t="str">
        <f>VLOOKUP(A455,Table!$U$1:$V$230,2,0)</f>
        <v>Hexagonal</v>
      </c>
      <c r="P455" s="70"/>
      <c r="Q455" s="57"/>
    </row>
    <row r="456" spans="1:17">
      <c r="A456" s="58">
        <v>173</v>
      </c>
      <c r="B456" s="58">
        <v>311</v>
      </c>
      <c r="C456" s="58" t="s">
        <v>6536</v>
      </c>
      <c r="D456" s="58" t="s">
        <v>6538</v>
      </c>
      <c r="E456" s="59" t="s">
        <v>11467</v>
      </c>
      <c r="F456" s="55" t="str">
        <f>LEFT(E456,MIN(FIND({0,1,2,3,4,5,6,7,8,9},ASC(E456)&amp;1234567890))-1)</f>
        <v>P</v>
      </c>
      <c r="G456" s="55">
        <f t="shared" si="10"/>
        <v>1</v>
      </c>
      <c r="H456" s="55">
        <f>VLOOKUP(F456,Table!$A$2:$C$121,2,0)</f>
        <v>15</v>
      </c>
      <c r="I456" s="56">
        <f>VLOOKUP(F456,Table!$A$2:$C$121,3,0)</f>
        <v>3</v>
      </c>
      <c r="J456" s="59" t="s">
        <v>11582</v>
      </c>
      <c r="K456" s="55" t="str">
        <f>LEFT(J456,MIN(FIND({0,1,2,3,4,5,6,7,8,9},ASC(J456)&amp;1234567890))-1)</f>
        <v>I</v>
      </c>
      <c r="L456" s="55">
        <f t="shared" si="11"/>
        <v>3</v>
      </c>
      <c r="M456" s="55">
        <f>VLOOKUP(K456,Table!$A$2:$C$121,2,0)</f>
        <v>17</v>
      </c>
      <c r="N456" s="56">
        <f>VLOOKUP(K456,Table!$A$2:$C$121,3,0)</f>
        <v>5</v>
      </c>
      <c r="O456" s="53" t="str">
        <f>VLOOKUP(A456,Table!$U$1:$V$230,2,0)</f>
        <v>Hexagonal</v>
      </c>
      <c r="P456" s="70"/>
      <c r="Q456" s="57"/>
    </row>
    <row r="457" spans="1:17">
      <c r="A457" s="58">
        <v>173</v>
      </c>
      <c r="B457" s="58">
        <v>88241</v>
      </c>
      <c r="C457" s="58" t="s">
        <v>6536</v>
      </c>
      <c r="D457" s="58" t="s">
        <v>6539</v>
      </c>
      <c r="E457" s="59" t="s">
        <v>76</v>
      </c>
      <c r="F457" s="55" t="str">
        <f>LEFT(E457,MIN(FIND({0,1,2,3,4,5,6,7,8,9},ASC(E457)&amp;1234567890))-1)</f>
        <v>Co</v>
      </c>
      <c r="G457" s="55">
        <f t="shared" si="10"/>
        <v>1</v>
      </c>
      <c r="H457" s="55">
        <f>VLOOKUP(F457,Table!$A$2:$C$121,2,0)</f>
        <v>9</v>
      </c>
      <c r="I457" s="56">
        <f>VLOOKUP(F457,Table!$A$2:$C$121,3,0)</f>
        <v>4</v>
      </c>
      <c r="J457" s="59" t="s">
        <v>15094</v>
      </c>
      <c r="K457" s="55" t="str">
        <f>LEFT(J457,MIN(FIND({0,1,2,3,4,5,6,7,8,9},ASC(J457)&amp;1234567890))-1)</f>
        <v>H</v>
      </c>
      <c r="L457" s="55">
        <f t="shared" si="11"/>
        <v>0.33700000000000002</v>
      </c>
      <c r="M457" s="55">
        <f>VLOOKUP(K457,Table!$A$2:$C$121,2,0)</f>
        <v>1</v>
      </c>
      <c r="N457" s="56">
        <f>VLOOKUP(K457,Table!$A$2:$C$121,3,0)</f>
        <v>1</v>
      </c>
      <c r="O457" s="53" t="str">
        <f>VLOOKUP(A457,Table!$U$1:$V$230,2,0)</f>
        <v>Hexagonal</v>
      </c>
      <c r="P457" s="70"/>
      <c r="Q457" s="57"/>
    </row>
    <row r="458" spans="1:17">
      <c r="A458" s="58">
        <v>173</v>
      </c>
      <c r="B458" s="58">
        <v>58206</v>
      </c>
      <c r="C458" s="58" t="s">
        <v>6536</v>
      </c>
      <c r="D458" s="58" t="s">
        <v>6540</v>
      </c>
      <c r="E458" s="59" t="s">
        <v>12302</v>
      </c>
      <c r="F458" s="55" t="str">
        <f>LEFT(E458,MIN(FIND({0,1,2,3,4,5,6,7,8,9},ASC(E458)&amp;1234567890))-1)</f>
        <v>Al</v>
      </c>
      <c r="G458" s="55">
        <f t="shared" si="10"/>
        <v>5</v>
      </c>
      <c r="H458" s="55">
        <f>VLOOKUP(F458,Table!$A$2:$C$121,2,0)</f>
        <v>13</v>
      </c>
      <c r="I458" s="56">
        <f>VLOOKUP(F458,Table!$A$2:$C$121,3,0)</f>
        <v>3</v>
      </c>
      <c r="J458" s="59" t="s">
        <v>390</v>
      </c>
      <c r="K458" s="55" t="str">
        <f>LEFT(J458,MIN(FIND({0,1,2,3,4,5,6,7,8,9},ASC(J458)&amp;1234567890))-1)</f>
        <v>W</v>
      </c>
      <c r="L458" s="55">
        <f t="shared" si="11"/>
        <v>1</v>
      </c>
      <c r="M458" s="55">
        <f>VLOOKUP(K458,Table!$A$2:$C$121,2,0)</f>
        <v>6</v>
      </c>
      <c r="N458" s="56">
        <f>VLOOKUP(K458,Table!$A$2:$C$121,3,0)</f>
        <v>6</v>
      </c>
      <c r="O458" s="53" t="str">
        <f>VLOOKUP(A458,Table!$U$1:$V$230,2,0)</f>
        <v>Hexagonal</v>
      </c>
      <c r="P458" s="70"/>
      <c r="Q458" s="57"/>
    </row>
    <row r="459" spans="1:17">
      <c r="A459" s="58">
        <v>173</v>
      </c>
      <c r="B459" s="58">
        <v>105521</v>
      </c>
      <c r="C459" s="58" t="s">
        <v>6536</v>
      </c>
      <c r="D459" s="58" t="s">
        <v>5523</v>
      </c>
      <c r="E459" s="59" t="s">
        <v>12302</v>
      </c>
      <c r="F459" s="55" t="str">
        <f>LEFT(E459,MIN(FIND({0,1,2,3,4,5,6,7,8,9},ASC(E459)&amp;1234567890))-1)</f>
        <v>Al</v>
      </c>
      <c r="G459" s="55">
        <f t="shared" si="10"/>
        <v>5</v>
      </c>
      <c r="H459" s="55">
        <f>VLOOKUP(F459,Table!$A$2:$C$121,2,0)</f>
        <v>13</v>
      </c>
      <c r="I459" s="56">
        <f>VLOOKUP(F459,Table!$A$2:$C$121,3,0)</f>
        <v>3</v>
      </c>
      <c r="J459" s="59" t="s">
        <v>393</v>
      </c>
      <c r="K459" s="55" t="str">
        <f>LEFT(J459,MIN(FIND({0,1,2,3,4,5,6,7,8,9},ASC(J459)&amp;1234567890))-1)</f>
        <v>Mo</v>
      </c>
      <c r="L459" s="55">
        <f t="shared" si="11"/>
        <v>1</v>
      </c>
      <c r="M459" s="55">
        <f>VLOOKUP(K459,Table!$A$2:$C$121,2,0)</f>
        <v>6</v>
      </c>
      <c r="N459" s="56">
        <f>VLOOKUP(K459,Table!$A$2:$C$121,3,0)</f>
        <v>5</v>
      </c>
      <c r="O459" s="53" t="str">
        <f>VLOOKUP(A459,Table!$U$1:$V$230,2,0)</f>
        <v>Hexagonal</v>
      </c>
      <c r="P459" s="70"/>
      <c r="Q459" s="57"/>
    </row>
    <row r="460" spans="1:17">
      <c r="A460" s="58">
        <v>173</v>
      </c>
      <c r="B460" s="58">
        <v>109215</v>
      </c>
      <c r="C460" s="58" t="s">
        <v>6536</v>
      </c>
      <c r="D460" s="58" t="s">
        <v>5771</v>
      </c>
      <c r="E460" s="59" t="s">
        <v>11641</v>
      </c>
      <c r="F460" s="55" t="str">
        <f>LEFT(E460,MIN(FIND({0,1,2,3,4,5,6,7,8,9},ASC(E460)&amp;1234567890))-1)</f>
        <v>In</v>
      </c>
      <c r="G460" s="55">
        <f t="shared" si="10"/>
        <v>2</v>
      </c>
      <c r="H460" s="55">
        <f>VLOOKUP(F460,Table!$A$2:$C$121,2,0)</f>
        <v>13</v>
      </c>
      <c r="I460" s="56">
        <f>VLOOKUP(F460,Table!$A$2:$C$121,3,0)</f>
        <v>5</v>
      </c>
      <c r="J460" s="59" t="s">
        <v>533</v>
      </c>
      <c r="K460" s="55" t="str">
        <f>LEFT(J460,MIN(FIND({0,1,2,3,4,5,6,7,8,9},ASC(J460)&amp;1234567890))-1)</f>
        <v>Se</v>
      </c>
      <c r="L460" s="55">
        <f t="shared" si="11"/>
        <v>3</v>
      </c>
      <c r="M460" s="55">
        <f>VLOOKUP(K460,Table!$A$2:$C$121,2,0)</f>
        <v>16</v>
      </c>
      <c r="N460" s="56">
        <f>VLOOKUP(K460,Table!$A$2:$C$121,3,0)</f>
        <v>4</v>
      </c>
      <c r="O460" s="53" t="str">
        <f>VLOOKUP(A460,Table!$U$1:$V$230,2,0)</f>
        <v>Hexagonal</v>
      </c>
      <c r="P460" s="70"/>
      <c r="Q460" s="57"/>
    </row>
    <row r="461" spans="1:17">
      <c r="A461" s="58">
        <v>173</v>
      </c>
      <c r="B461" s="58">
        <v>251037</v>
      </c>
      <c r="C461" s="58" t="s">
        <v>6536</v>
      </c>
      <c r="D461" s="58" t="s">
        <v>6541</v>
      </c>
      <c r="E461" s="59" t="s">
        <v>15042</v>
      </c>
      <c r="F461" s="55" t="str">
        <f>LEFT(E461,MIN(FIND({0,1,2,3,4,5,6,7,8,9},ASC(E461)&amp;1234567890))-1)</f>
        <v>Mg</v>
      </c>
      <c r="G461" s="55">
        <f t="shared" si="10"/>
        <v>9</v>
      </c>
      <c r="H461" s="55">
        <f>VLOOKUP(F461,Table!$A$2:$C$121,2,0)</f>
        <v>2</v>
      </c>
      <c r="I461" s="56">
        <f>VLOOKUP(F461,Table!$A$2:$C$121,3,0)</f>
        <v>3</v>
      </c>
      <c r="J461" s="59" t="s">
        <v>11317</v>
      </c>
      <c r="K461" s="55" t="str">
        <f>LEFT(J461,MIN(FIND({0,1,2,3,4,5,6,7,8,9},ASC(J461)&amp;1234567890))-1)</f>
        <v>Si</v>
      </c>
      <c r="L461" s="55">
        <f t="shared" si="11"/>
        <v>5</v>
      </c>
      <c r="M461" s="55">
        <f>VLOOKUP(K461,Table!$A$2:$C$121,2,0)</f>
        <v>14</v>
      </c>
      <c r="N461" s="56">
        <f>VLOOKUP(K461,Table!$A$2:$C$121,3,0)</f>
        <v>3</v>
      </c>
      <c r="O461" s="53" t="str">
        <f>VLOOKUP(A461,Table!$U$1:$V$230,2,0)</f>
        <v>Hexagonal</v>
      </c>
      <c r="P461" s="70"/>
      <c r="Q461" s="57"/>
    </row>
    <row r="462" spans="1:17">
      <c r="A462" s="12">
        <v>178</v>
      </c>
      <c r="B462" s="12">
        <v>16876</v>
      </c>
      <c r="C462" s="12" t="s">
        <v>6671</v>
      </c>
      <c r="D462" s="12" t="s">
        <v>6672</v>
      </c>
      <c r="E462" s="17" t="s">
        <v>427</v>
      </c>
      <c r="F462" s="19" t="str">
        <f>LEFT(E462,MIN(FIND({0,1,2,3,4,5,6,7,8,9},ASC(E462)&amp;1234567890))-1)</f>
        <v>Au</v>
      </c>
      <c r="G462" s="23">
        <f t="shared" si="10"/>
        <v>1</v>
      </c>
      <c r="H462" s="19">
        <f>VLOOKUP(F462,Table!$A$2:$C$121,2,0)</f>
        <v>11</v>
      </c>
      <c r="I462" s="18">
        <f>VLOOKUP(F462,Table!$A$2:$C$121,3,0)</f>
        <v>6</v>
      </c>
      <c r="J462" s="17" t="s">
        <v>365</v>
      </c>
      <c r="K462" s="19" t="str">
        <f>LEFT(J462,MIN(FIND({0,1,2,3,4,5,6,7,8,9},ASC(J462)&amp;1234567890))-1)</f>
        <v>F</v>
      </c>
      <c r="L462" s="24">
        <f t="shared" si="11"/>
        <v>3</v>
      </c>
      <c r="M462" s="19">
        <f>VLOOKUP(K462,Table!$A$2:$C$121,2,0)</f>
        <v>17</v>
      </c>
      <c r="N462" s="18">
        <f>VLOOKUP(K462,Table!$A$2:$C$121,3,0)</f>
        <v>2</v>
      </c>
      <c r="O462" s="12" t="str">
        <f>VLOOKUP(A462,Table!$U$1:$V$230,2,0)</f>
        <v>Hexagonal</v>
      </c>
      <c r="P462" s="70"/>
    </row>
    <row r="463" spans="1:17">
      <c r="A463" s="12">
        <v>178</v>
      </c>
      <c r="B463" s="12">
        <v>80477</v>
      </c>
      <c r="C463" s="12" t="s">
        <v>6671</v>
      </c>
      <c r="D463" s="12" t="s">
        <v>6673</v>
      </c>
      <c r="E463" s="17" t="s">
        <v>11342</v>
      </c>
      <c r="F463" s="19" t="str">
        <f>LEFT(E463,MIN(FIND({0,1,2,3,4,5,6,7,8,9},ASC(E463)&amp;1234567890))-1)</f>
        <v>Ag</v>
      </c>
      <c r="G463" s="23">
        <f t="shared" si="10"/>
        <v>1</v>
      </c>
      <c r="H463" s="19">
        <f>VLOOKUP(F463,Table!$A$2:$C$121,2,0)</f>
        <v>11</v>
      </c>
      <c r="I463" s="18">
        <f>VLOOKUP(F463,Table!$A$2:$C$121,3,0)</f>
        <v>5</v>
      </c>
      <c r="J463" s="17" t="s">
        <v>365</v>
      </c>
      <c r="K463" s="19" t="str">
        <f>LEFT(J463,MIN(FIND({0,1,2,3,4,5,6,7,8,9},ASC(J463)&amp;1234567890))-1)</f>
        <v>F</v>
      </c>
      <c r="L463" s="24">
        <f t="shared" si="11"/>
        <v>3</v>
      </c>
      <c r="M463" s="19">
        <f>VLOOKUP(K463,Table!$A$2:$C$121,2,0)</f>
        <v>17</v>
      </c>
      <c r="N463" s="18">
        <f>VLOOKUP(K463,Table!$A$2:$C$121,3,0)</f>
        <v>2</v>
      </c>
      <c r="O463" s="12" t="str">
        <f>VLOOKUP(A463,Table!$U$1:$V$230,2,0)</f>
        <v>Hexagonal</v>
      </c>
      <c r="P463" s="70"/>
    </row>
    <row r="464" spans="1:17">
      <c r="A464" s="12">
        <v>178</v>
      </c>
      <c r="B464" s="12">
        <v>104611</v>
      </c>
      <c r="C464" s="12" t="s">
        <v>6671</v>
      </c>
      <c r="D464" s="12" t="s">
        <v>6674</v>
      </c>
      <c r="E464" s="17" t="s">
        <v>11658</v>
      </c>
      <c r="F464" s="19" t="str">
        <f>LEFT(E464,MIN(FIND({0,1,2,3,4,5,6,7,8,9},ASC(E464)&amp;1234567890))-1)</f>
        <v>Ir</v>
      </c>
      <c r="G464" s="23">
        <f t="shared" si="10"/>
        <v>3</v>
      </c>
      <c r="H464" s="19">
        <f>VLOOKUP(F464,Table!$A$2:$C$121,2,0)</f>
        <v>9</v>
      </c>
      <c r="I464" s="18">
        <f>VLOOKUP(F464,Table!$A$2:$C$121,3,0)</f>
        <v>6</v>
      </c>
      <c r="J464" s="17" t="s">
        <v>11553</v>
      </c>
      <c r="K464" s="19" t="str">
        <f>LEFT(J464,MIN(FIND({0,1,2,3,4,5,6,7,8,9},ASC(J464)&amp;1234567890))-1)</f>
        <v>Zr</v>
      </c>
      <c r="L464" s="24">
        <f t="shared" si="11"/>
        <v>5</v>
      </c>
      <c r="M464" s="19">
        <f>VLOOKUP(K464,Table!$A$2:$C$121,2,0)</f>
        <v>4</v>
      </c>
      <c r="N464" s="18">
        <f>VLOOKUP(K464,Table!$A$2:$C$121,3,0)</f>
        <v>5</v>
      </c>
      <c r="O464" s="12" t="str">
        <f>VLOOKUP(A464,Table!$U$1:$V$230,2,0)</f>
        <v>Hexagonal</v>
      </c>
      <c r="P464" s="70"/>
    </row>
    <row r="465" spans="1:16">
      <c r="A465" s="12">
        <v>178</v>
      </c>
      <c r="B465" s="12">
        <v>638575</v>
      </c>
      <c r="C465" s="12" t="s">
        <v>6671</v>
      </c>
      <c r="D465" s="12" t="s">
        <v>6675</v>
      </c>
      <c r="E465" s="17" t="s">
        <v>11962</v>
      </c>
      <c r="F465" s="19" t="str">
        <f>LEFT(E465,MIN(FIND({0,1,2,3,4,5,6,7,8,9},ASC(E465)&amp;1234567890))-1)</f>
        <v>Hf</v>
      </c>
      <c r="G465" s="23">
        <f t="shared" si="10"/>
        <v>5</v>
      </c>
      <c r="H465" s="19">
        <f>VLOOKUP(F465,Table!$A$2:$C$121,2,0)</f>
        <v>4</v>
      </c>
      <c r="I465" s="18">
        <f>VLOOKUP(F465,Table!$A$2:$C$121,3,0)</f>
        <v>6</v>
      </c>
      <c r="J465" s="17" t="s">
        <v>11658</v>
      </c>
      <c r="K465" s="19" t="str">
        <f>LEFT(J465,MIN(FIND({0,1,2,3,4,5,6,7,8,9},ASC(J465)&amp;1234567890))-1)</f>
        <v>Ir</v>
      </c>
      <c r="L465" s="24">
        <f t="shared" si="11"/>
        <v>3</v>
      </c>
      <c r="M465" s="19">
        <f>VLOOKUP(K465,Table!$A$2:$C$121,2,0)</f>
        <v>9</v>
      </c>
      <c r="N465" s="18">
        <f>VLOOKUP(K465,Table!$A$2:$C$121,3,0)</f>
        <v>6</v>
      </c>
      <c r="O465" s="12" t="str">
        <f>VLOOKUP(A465,Table!$U$1:$V$230,2,0)</f>
        <v>Hexagonal</v>
      </c>
      <c r="P465" s="70"/>
    </row>
    <row r="466" spans="1:16">
      <c r="A466" s="12">
        <v>179</v>
      </c>
      <c r="B466" s="12">
        <v>16876</v>
      </c>
      <c r="C466" s="12" t="s">
        <v>6671</v>
      </c>
      <c r="D466" s="12" t="s">
        <v>6672</v>
      </c>
      <c r="E466" s="17" t="s">
        <v>427</v>
      </c>
      <c r="F466" s="19" t="str">
        <f>LEFT(E466,MIN(FIND({0,1,2,3,4,5,6,7,8,9},ASC(E466)&amp;1234567890))-1)</f>
        <v>Au</v>
      </c>
      <c r="G466" s="23">
        <f t="shared" si="10"/>
        <v>1</v>
      </c>
      <c r="H466" s="19">
        <f>VLOOKUP(F466,Table!$A$2:$C$121,2,0)</f>
        <v>11</v>
      </c>
      <c r="I466" s="18">
        <f>VLOOKUP(F466,Table!$A$2:$C$121,3,0)</f>
        <v>6</v>
      </c>
      <c r="J466" s="17" t="s">
        <v>365</v>
      </c>
      <c r="K466" s="19" t="str">
        <f>LEFT(J466,MIN(FIND({0,1,2,3,4,5,6,7,8,9},ASC(J466)&amp;1234567890))-1)</f>
        <v>F</v>
      </c>
      <c r="L466" s="24">
        <f t="shared" si="11"/>
        <v>3</v>
      </c>
      <c r="M466" s="19">
        <f>VLOOKUP(K466,Table!$A$2:$C$121,2,0)</f>
        <v>17</v>
      </c>
      <c r="N466" s="18">
        <f>VLOOKUP(K466,Table!$A$2:$C$121,3,0)</f>
        <v>2</v>
      </c>
      <c r="O466" s="12" t="str">
        <f>VLOOKUP(A466,Table!$U$1:$V$230,2,0)</f>
        <v>Hexagonal</v>
      </c>
      <c r="P466" s="70" t="s">
        <v>15463</v>
      </c>
    </row>
    <row r="467" spans="1:16">
      <c r="A467" s="12">
        <v>179</v>
      </c>
      <c r="B467" s="12">
        <v>80477</v>
      </c>
      <c r="C467" s="12" t="s">
        <v>6671</v>
      </c>
      <c r="D467" s="12" t="s">
        <v>6673</v>
      </c>
      <c r="E467" s="17" t="s">
        <v>11342</v>
      </c>
      <c r="F467" s="19" t="str">
        <f>LEFT(E467,MIN(FIND({0,1,2,3,4,5,6,7,8,9},ASC(E467)&amp;1234567890))-1)</f>
        <v>Ag</v>
      </c>
      <c r="G467" s="23">
        <f t="shared" si="10"/>
        <v>1</v>
      </c>
      <c r="H467" s="19">
        <f>VLOOKUP(F467,Table!$A$2:$C$121,2,0)</f>
        <v>11</v>
      </c>
      <c r="I467" s="18">
        <f>VLOOKUP(F467,Table!$A$2:$C$121,3,0)</f>
        <v>5</v>
      </c>
      <c r="J467" s="17" t="s">
        <v>365</v>
      </c>
      <c r="K467" s="19" t="str">
        <f>LEFT(J467,MIN(FIND({0,1,2,3,4,5,6,7,8,9},ASC(J467)&amp;1234567890))-1)</f>
        <v>F</v>
      </c>
      <c r="L467" s="24">
        <f t="shared" si="11"/>
        <v>3</v>
      </c>
      <c r="M467" s="19">
        <f>VLOOKUP(K467,Table!$A$2:$C$121,2,0)</f>
        <v>17</v>
      </c>
      <c r="N467" s="18">
        <f>VLOOKUP(K467,Table!$A$2:$C$121,3,0)</f>
        <v>2</v>
      </c>
      <c r="O467" s="12" t="str">
        <f>VLOOKUP(A467,Table!$U$1:$V$230,2,0)</f>
        <v>Hexagonal</v>
      </c>
      <c r="P467" s="70" t="s">
        <v>15463</v>
      </c>
    </row>
    <row r="468" spans="1:16">
      <c r="A468" s="12">
        <v>179</v>
      </c>
      <c r="B468" s="12">
        <v>104611</v>
      </c>
      <c r="C468" s="12" t="s">
        <v>6671</v>
      </c>
      <c r="D468" s="12" t="s">
        <v>6674</v>
      </c>
      <c r="E468" s="17" t="s">
        <v>11658</v>
      </c>
      <c r="F468" s="19" t="str">
        <f>LEFT(E468,MIN(FIND({0,1,2,3,4,5,6,7,8,9},ASC(E468)&amp;1234567890))-1)</f>
        <v>Ir</v>
      </c>
      <c r="G468" s="23">
        <f t="shared" si="10"/>
        <v>3</v>
      </c>
      <c r="H468" s="19">
        <f>VLOOKUP(F468,Table!$A$2:$C$121,2,0)</f>
        <v>9</v>
      </c>
      <c r="I468" s="18">
        <f>VLOOKUP(F468,Table!$A$2:$C$121,3,0)</f>
        <v>6</v>
      </c>
      <c r="J468" s="17" t="s">
        <v>11553</v>
      </c>
      <c r="K468" s="19" t="str">
        <f>LEFT(J468,MIN(FIND({0,1,2,3,4,5,6,7,8,9},ASC(J468)&amp;1234567890))-1)</f>
        <v>Zr</v>
      </c>
      <c r="L468" s="24">
        <f t="shared" si="11"/>
        <v>5</v>
      </c>
      <c r="M468" s="19">
        <f>VLOOKUP(K468,Table!$A$2:$C$121,2,0)</f>
        <v>4</v>
      </c>
      <c r="N468" s="18">
        <f>VLOOKUP(K468,Table!$A$2:$C$121,3,0)</f>
        <v>5</v>
      </c>
      <c r="O468" s="12" t="str">
        <f>VLOOKUP(A468,Table!$U$1:$V$230,2,0)</f>
        <v>Hexagonal</v>
      </c>
      <c r="P468" s="70" t="s">
        <v>15463</v>
      </c>
    </row>
    <row r="469" spans="1:16">
      <c r="A469" s="12">
        <v>179</v>
      </c>
      <c r="B469" s="12">
        <v>638575</v>
      </c>
      <c r="C469" s="12" t="s">
        <v>6671</v>
      </c>
      <c r="D469" s="12" t="s">
        <v>6675</v>
      </c>
      <c r="E469" s="17" t="s">
        <v>11962</v>
      </c>
      <c r="F469" s="19" t="str">
        <f>LEFT(E469,MIN(FIND({0,1,2,3,4,5,6,7,8,9},ASC(E469)&amp;1234567890))-1)</f>
        <v>Hf</v>
      </c>
      <c r="G469" s="23">
        <f t="shared" si="10"/>
        <v>5</v>
      </c>
      <c r="H469" s="19">
        <f>VLOOKUP(F469,Table!$A$2:$C$121,2,0)</f>
        <v>4</v>
      </c>
      <c r="I469" s="18">
        <f>VLOOKUP(F469,Table!$A$2:$C$121,3,0)</f>
        <v>6</v>
      </c>
      <c r="J469" s="17" t="s">
        <v>11658</v>
      </c>
      <c r="K469" s="19" t="str">
        <f>LEFT(J469,MIN(FIND({0,1,2,3,4,5,6,7,8,9},ASC(J469)&amp;1234567890))-1)</f>
        <v>Ir</v>
      </c>
      <c r="L469" s="24">
        <f t="shared" si="11"/>
        <v>3</v>
      </c>
      <c r="M469" s="19">
        <f>VLOOKUP(K469,Table!$A$2:$C$121,2,0)</f>
        <v>9</v>
      </c>
      <c r="N469" s="18">
        <f>VLOOKUP(K469,Table!$A$2:$C$121,3,0)</f>
        <v>6</v>
      </c>
      <c r="O469" s="12" t="str">
        <f>VLOOKUP(A469,Table!$U$1:$V$230,2,0)</f>
        <v>Hexagonal</v>
      </c>
      <c r="P469" s="70" t="s">
        <v>15463</v>
      </c>
    </row>
    <row r="470" spans="1:16">
      <c r="A470" s="12">
        <v>180</v>
      </c>
      <c r="B470" s="12">
        <v>9481</v>
      </c>
      <c r="C470" s="12" t="s">
        <v>6676</v>
      </c>
      <c r="D470" s="12" t="s">
        <v>5719</v>
      </c>
      <c r="E470" s="17" t="s">
        <v>12081</v>
      </c>
      <c r="F470" s="19" t="str">
        <f>LEFT(E470,MIN(FIND({0,1,2,3,4,5,6,7,8,9},ASC(E470)&amp;1234567890))-1)</f>
        <v>Be</v>
      </c>
      <c r="G470" s="23">
        <f t="shared" si="10"/>
        <v>1</v>
      </c>
      <c r="H470" s="19">
        <f>VLOOKUP(F470,Table!$A$2:$C$121,2,0)</f>
        <v>2</v>
      </c>
      <c r="I470" s="18">
        <f>VLOOKUP(F470,Table!$A$2:$C$121,3,0)</f>
        <v>2</v>
      </c>
      <c r="J470" s="17" t="s">
        <v>11632</v>
      </c>
      <c r="K470" s="19" t="str">
        <f>LEFT(J470,MIN(FIND({0,1,2,3,4,5,6,7,8,9},ASC(J470)&amp;1234567890))-1)</f>
        <v>F</v>
      </c>
      <c r="L470" s="24">
        <f t="shared" si="11"/>
        <v>2</v>
      </c>
      <c r="M470" s="19">
        <f>VLOOKUP(K470,Table!$A$2:$C$121,2,0)</f>
        <v>17</v>
      </c>
      <c r="N470" s="18">
        <f>VLOOKUP(K470,Table!$A$2:$C$121,3,0)</f>
        <v>2</v>
      </c>
      <c r="O470" s="12" t="str">
        <f>VLOOKUP(A470,Table!$U$1:$V$230,2,0)</f>
        <v>Hexagonal</v>
      </c>
      <c r="P470" s="70"/>
    </row>
    <row r="471" spans="1:16">
      <c r="A471" s="12">
        <v>180</v>
      </c>
      <c r="B471" s="12">
        <v>16502</v>
      </c>
      <c r="C471" s="12" t="s">
        <v>6676</v>
      </c>
      <c r="D471" s="12" t="s">
        <v>6677</v>
      </c>
      <c r="E471" s="17" t="s">
        <v>335</v>
      </c>
      <c r="F471" s="19" t="str">
        <f>LEFT(E471,MIN(FIND({0,1,2,3,4,5,6,7,8,9},ASC(E471)&amp;1234567890))-1)</f>
        <v>Nb</v>
      </c>
      <c r="G471" s="23">
        <f t="shared" si="10"/>
        <v>1</v>
      </c>
      <c r="H471" s="19">
        <f>VLOOKUP(F471,Table!$A$2:$C$121,2,0)</f>
        <v>5</v>
      </c>
      <c r="I471" s="18">
        <f>VLOOKUP(F471,Table!$A$2:$C$121,3,0)</f>
        <v>5</v>
      </c>
      <c r="J471" s="17" t="s">
        <v>11546</v>
      </c>
      <c r="K471" s="19" t="str">
        <f>LEFT(J471,MIN(FIND({0,1,2,3,4,5,6,7,8,9},ASC(J471)&amp;1234567890))-1)</f>
        <v>Si</v>
      </c>
      <c r="L471" s="24">
        <f t="shared" si="11"/>
        <v>2</v>
      </c>
      <c r="M471" s="19">
        <f>VLOOKUP(K471,Table!$A$2:$C$121,2,0)</f>
        <v>14</v>
      </c>
      <c r="N471" s="18">
        <f>VLOOKUP(K471,Table!$A$2:$C$121,3,0)</f>
        <v>3</v>
      </c>
      <c r="O471" s="12" t="str">
        <f>VLOOKUP(A471,Table!$U$1:$V$230,2,0)</f>
        <v>Hexagonal</v>
      </c>
      <c r="P471" s="70"/>
    </row>
    <row r="472" spans="1:16">
      <c r="A472" s="12">
        <v>180</v>
      </c>
      <c r="B472" s="12">
        <v>16503</v>
      </c>
      <c r="C472" s="12" t="s">
        <v>6676</v>
      </c>
      <c r="D472" s="12" t="s">
        <v>6678</v>
      </c>
      <c r="E472" s="17" t="s">
        <v>335</v>
      </c>
      <c r="F472" s="19" t="str">
        <f>LEFT(E472,MIN(FIND({0,1,2,3,4,5,6,7,8,9},ASC(E472)&amp;1234567890))-1)</f>
        <v>Nb</v>
      </c>
      <c r="G472" s="23">
        <f t="shared" si="10"/>
        <v>1</v>
      </c>
      <c r="H472" s="19">
        <f>VLOOKUP(F472,Table!$A$2:$C$121,2,0)</f>
        <v>5</v>
      </c>
      <c r="I472" s="18">
        <f>VLOOKUP(F472,Table!$A$2:$C$121,3,0)</f>
        <v>5</v>
      </c>
      <c r="J472" s="17" t="s">
        <v>11461</v>
      </c>
      <c r="K472" s="19" t="str">
        <f>LEFT(J472,MIN(FIND({0,1,2,3,4,5,6,7,8,9},ASC(J472)&amp;1234567890))-1)</f>
        <v>Ge</v>
      </c>
      <c r="L472" s="24">
        <f t="shared" si="11"/>
        <v>2</v>
      </c>
      <c r="M472" s="19">
        <f>VLOOKUP(K472,Table!$A$2:$C$121,2,0)</f>
        <v>14</v>
      </c>
      <c r="N472" s="18">
        <f>VLOOKUP(K472,Table!$A$2:$C$121,3,0)</f>
        <v>4</v>
      </c>
      <c r="O472" s="12" t="str">
        <f>VLOOKUP(A472,Table!$U$1:$V$230,2,0)</f>
        <v>Hexagonal</v>
      </c>
      <c r="P472" s="70"/>
    </row>
    <row r="473" spans="1:16">
      <c r="A473" s="12">
        <v>180</v>
      </c>
      <c r="B473" s="12">
        <v>16504</v>
      </c>
      <c r="C473" s="12" t="s">
        <v>6676</v>
      </c>
      <c r="D473" s="12" t="s">
        <v>6679</v>
      </c>
      <c r="E473" s="17" t="s">
        <v>405</v>
      </c>
      <c r="F473" s="19" t="str">
        <f>LEFT(E473,MIN(FIND({0,1,2,3,4,5,6,7,8,9},ASC(E473)&amp;1234567890))-1)</f>
        <v>Ta</v>
      </c>
      <c r="G473" s="23">
        <f t="shared" si="10"/>
        <v>1</v>
      </c>
      <c r="H473" s="19">
        <f>VLOOKUP(F473,Table!$A$2:$C$121,2,0)</f>
        <v>5</v>
      </c>
      <c r="I473" s="18">
        <f>VLOOKUP(F473,Table!$A$2:$C$121,3,0)</f>
        <v>6</v>
      </c>
      <c r="J473" s="17" t="s">
        <v>11461</v>
      </c>
      <c r="K473" s="19" t="str">
        <f>LEFT(J473,MIN(FIND({0,1,2,3,4,5,6,7,8,9},ASC(J473)&amp;1234567890))-1)</f>
        <v>Ge</v>
      </c>
      <c r="L473" s="24">
        <f t="shared" si="11"/>
        <v>2</v>
      </c>
      <c r="M473" s="19">
        <f>VLOOKUP(K473,Table!$A$2:$C$121,2,0)</f>
        <v>14</v>
      </c>
      <c r="N473" s="18">
        <f>VLOOKUP(K473,Table!$A$2:$C$121,3,0)</f>
        <v>4</v>
      </c>
      <c r="O473" s="12" t="str">
        <f>VLOOKUP(A473,Table!$U$1:$V$230,2,0)</f>
        <v>Hexagonal</v>
      </c>
      <c r="P473" s="70"/>
    </row>
    <row r="474" spans="1:16">
      <c r="A474" s="12">
        <v>180</v>
      </c>
      <c r="B474" s="12">
        <v>16836</v>
      </c>
      <c r="C474" s="12" t="s">
        <v>6676</v>
      </c>
      <c r="D474" s="12" t="s">
        <v>6680</v>
      </c>
      <c r="E474" s="17" t="s">
        <v>11390</v>
      </c>
      <c r="F474" s="19" t="str">
        <f>LEFT(E474,MIN(FIND({0,1,2,3,4,5,6,7,8,9},ASC(E474)&amp;1234567890))-1)</f>
        <v>Cr</v>
      </c>
      <c r="G474" s="23">
        <f t="shared" si="10"/>
        <v>1</v>
      </c>
      <c r="H474" s="19">
        <f>VLOOKUP(F474,Table!$A$2:$C$121,2,0)</f>
        <v>6</v>
      </c>
      <c r="I474" s="18">
        <f>VLOOKUP(F474,Table!$A$2:$C$121,3,0)</f>
        <v>4</v>
      </c>
      <c r="J474" s="17" t="s">
        <v>11546</v>
      </c>
      <c r="K474" s="19" t="str">
        <f>LEFT(J474,MIN(FIND({0,1,2,3,4,5,6,7,8,9},ASC(J474)&amp;1234567890))-1)</f>
        <v>Si</v>
      </c>
      <c r="L474" s="24">
        <f t="shared" si="11"/>
        <v>2</v>
      </c>
      <c r="M474" s="19">
        <f>VLOOKUP(K474,Table!$A$2:$C$121,2,0)</f>
        <v>14</v>
      </c>
      <c r="N474" s="18">
        <f>VLOOKUP(K474,Table!$A$2:$C$121,3,0)</f>
        <v>3</v>
      </c>
      <c r="O474" s="12" t="str">
        <f>VLOOKUP(A474,Table!$U$1:$V$230,2,0)</f>
        <v>Hexagonal</v>
      </c>
      <c r="P474" s="70"/>
    </row>
    <row r="475" spans="1:16">
      <c r="A475" s="12">
        <v>180</v>
      </c>
      <c r="B475" s="12">
        <v>26430</v>
      </c>
      <c r="C475" s="12" t="s">
        <v>6676</v>
      </c>
      <c r="D475" s="12" t="s">
        <v>3</v>
      </c>
      <c r="E475" s="17" t="s">
        <v>31</v>
      </c>
      <c r="F475" s="19" t="str">
        <f>LEFT(E475,MIN(FIND({0,1,2,3,4,5,6,7,8,9},ASC(E475)&amp;1234567890))-1)</f>
        <v>Si</v>
      </c>
      <c r="G475" s="23">
        <f t="shared" si="10"/>
        <v>1</v>
      </c>
      <c r="H475" s="19">
        <f>VLOOKUP(F475,Table!$A$2:$C$121,2,0)</f>
        <v>14</v>
      </c>
      <c r="I475" s="18">
        <f>VLOOKUP(F475,Table!$A$2:$C$121,3,0)</f>
        <v>3</v>
      </c>
      <c r="J475" s="17" t="s">
        <v>32</v>
      </c>
      <c r="K475" s="19" t="str">
        <f>LEFT(J475,MIN(FIND({0,1,2,3,4,5,6,7,8,9},ASC(J475)&amp;1234567890))-1)</f>
        <v>O</v>
      </c>
      <c r="L475" s="24">
        <f t="shared" si="11"/>
        <v>2</v>
      </c>
      <c r="M475" s="19">
        <f>VLOOKUP(K475,Table!$A$2:$C$121,2,0)</f>
        <v>16</v>
      </c>
      <c r="N475" s="18">
        <f>VLOOKUP(K475,Table!$A$2:$C$121,3,0)</f>
        <v>2</v>
      </c>
      <c r="O475" s="12" t="str">
        <f>VLOOKUP(A475,Table!$U$1:$V$230,2,0)</f>
        <v>Hexagonal</v>
      </c>
      <c r="P475" s="70"/>
    </row>
    <row r="476" spans="1:16">
      <c r="A476" s="12">
        <v>180</v>
      </c>
      <c r="B476" s="12">
        <v>30713</v>
      </c>
      <c r="C476" s="12" t="s">
        <v>6676</v>
      </c>
      <c r="D476" s="12" t="s">
        <v>6681</v>
      </c>
      <c r="E476" s="17" t="s">
        <v>11894</v>
      </c>
      <c r="F476" s="19" t="str">
        <f>LEFT(E476,MIN(FIND({0,1,2,3,4,5,6,7,8,9},ASC(E476)&amp;1234567890))-1)</f>
        <v>Mg</v>
      </c>
      <c r="G476" s="23">
        <f t="shared" si="10"/>
        <v>2</v>
      </c>
      <c r="H476" s="19">
        <f>VLOOKUP(F476,Table!$A$2:$C$121,2,0)</f>
        <v>2</v>
      </c>
      <c r="I476" s="18">
        <f>VLOOKUP(F476,Table!$A$2:$C$121,3,0)</f>
        <v>3</v>
      </c>
      <c r="J476" s="17" t="s">
        <v>66</v>
      </c>
      <c r="K476" s="19" t="str">
        <f>LEFT(J476,MIN(FIND({0,1,2,3,4,5,6,7,8,9},ASC(J476)&amp;1234567890))-1)</f>
        <v>Ni</v>
      </c>
      <c r="L476" s="24">
        <f t="shared" si="11"/>
        <v>1</v>
      </c>
      <c r="M476" s="19">
        <f>VLOOKUP(K476,Table!$A$2:$C$121,2,0)</f>
        <v>10</v>
      </c>
      <c r="N476" s="18">
        <f>VLOOKUP(K476,Table!$A$2:$C$121,3,0)</f>
        <v>4</v>
      </c>
      <c r="O476" s="12" t="str">
        <f>VLOOKUP(A476,Table!$U$1:$V$230,2,0)</f>
        <v>Hexagonal</v>
      </c>
      <c r="P476" s="70"/>
    </row>
    <row r="477" spans="1:16">
      <c r="A477" s="12">
        <v>180</v>
      </c>
      <c r="B477" s="12">
        <v>74641</v>
      </c>
      <c r="C477" s="12" t="s">
        <v>6676</v>
      </c>
      <c r="D477" s="12" t="s">
        <v>6682</v>
      </c>
      <c r="E477" s="17" t="s">
        <v>376</v>
      </c>
      <c r="F477" s="19" t="str">
        <f>LEFT(E477,MIN(FIND({0,1,2,3,4,5,6,7,8,9},ASC(E477)&amp;1234567890))-1)</f>
        <v>Cs</v>
      </c>
      <c r="G477" s="23">
        <f t="shared" si="10"/>
        <v>1</v>
      </c>
      <c r="H477" s="19">
        <f>VLOOKUP(F477,Table!$A$2:$C$121,2,0)</f>
        <v>1</v>
      </c>
      <c r="I477" s="18">
        <f>VLOOKUP(F477,Table!$A$2:$C$121,3,0)</f>
        <v>6</v>
      </c>
      <c r="J477" s="17" t="s">
        <v>12183</v>
      </c>
      <c r="K477" s="19" t="str">
        <f>LEFT(J477,MIN(FIND({0,1,2,3,4,5,6,7,8,9},ASC(J477)&amp;1234567890))-1)</f>
        <v>C</v>
      </c>
      <c r="L477" s="24">
        <f t="shared" si="11"/>
        <v>8</v>
      </c>
      <c r="M477" s="19">
        <f>VLOOKUP(K477,Table!$A$2:$C$121,2,0)</f>
        <v>14</v>
      </c>
      <c r="N477" s="18">
        <f>VLOOKUP(K477,Table!$A$2:$C$121,3,0)</f>
        <v>2</v>
      </c>
      <c r="O477" s="12" t="str">
        <f>VLOOKUP(A477,Table!$U$1:$V$230,2,0)</f>
        <v>Hexagonal</v>
      </c>
      <c r="P477" s="70"/>
    </row>
    <row r="478" spans="1:16">
      <c r="A478" s="12">
        <v>180</v>
      </c>
      <c r="B478" s="12">
        <v>43596</v>
      </c>
      <c r="C478" s="12" t="s">
        <v>6676</v>
      </c>
      <c r="D478" s="12" t="s">
        <v>6683</v>
      </c>
      <c r="E478" s="17" t="s">
        <v>405</v>
      </c>
      <c r="F478" s="19" t="str">
        <f>LEFT(E478,MIN(FIND({0,1,2,3,4,5,6,7,8,9},ASC(E478)&amp;1234567890))-1)</f>
        <v>Ta</v>
      </c>
      <c r="G478" s="23">
        <f t="shared" si="10"/>
        <v>1</v>
      </c>
      <c r="H478" s="19">
        <f>VLOOKUP(F478,Table!$A$2:$C$121,2,0)</f>
        <v>5</v>
      </c>
      <c r="I478" s="18">
        <f>VLOOKUP(F478,Table!$A$2:$C$121,3,0)</f>
        <v>6</v>
      </c>
      <c r="J478" s="17" t="s">
        <v>11546</v>
      </c>
      <c r="K478" s="19" t="str">
        <f>LEFT(J478,MIN(FIND({0,1,2,3,4,5,6,7,8,9},ASC(J478)&amp;1234567890))-1)</f>
        <v>Si</v>
      </c>
      <c r="L478" s="24">
        <f t="shared" si="11"/>
        <v>2</v>
      </c>
      <c r="M478" s="19">
        <f>VLOOKUP(K478,Table!$A$2:$C$121,2,0)</f>
        <v>14</v>
      </c>
      <c r="N478" s="18">
        <f>VLOOKUP(K478,Table!$A$2:$C$121,3,0)</f>
        <v>3</v>
      </c>
      <c r="O478" s="12" t="str">
        <f>VLOOKUP(A478,Table!$U$1:$V$230,2,0)</f>
        <v>Hexagonal</v>
      </c>
      <c r="P478" s="70"/>
    </row>
    <row r="479" spans="1:16">
      <c r="A479" s="12">
        <v>180</v>
      </c>
      <c r="B479" s="12">
        <v>77114</v>
      </c>
      <c r="C479" s="12" t="s">
        <v>6676</v>
      </c>
      <c r="D479" s="12" t="s">
        <v>6684</v>
      </c>
      <c r="E479" s="17" t="s">
        <v>393</v>
      </c>
      <c r="F479" s="19" t="str">
        <f>LEFT(E479,MIN(FIND({0,1,2,3,4,5,6,7,8,9},ASC(E479)&amp;1234567890))-1)</f>
        <v>Mo</v>
      </c>
      <c r="G479" s="23">
        <f t="shared" si="10"/>
        <v>1</v>
      </c>
      <c r="H479" s="19">
        <f>VLOOKUP(F479,Table!$A$2:$C$121,2,0)</f>
        <v>6</v>
      </c>
      <c r="I479" s="18">
        <f>VLOOKUP(F479,Table!$A$2:$C$121,3,0)</f>
        <v>5</v>
      </c>
      <c r="J479" s="17" t="s">
        <v>11550</v>
      </c>
      <c r="K479" s="19" t="str">
        <f>LEFT(J479,MIN(FIND({0,1,2,3,4,5,6,7,8,9},ASC(J479)&amp;1234567890))-1)</f>
        <v>Sn</v>
      </c>
      <c r="L479" s="24">
        <f t="shared" si="11"/>
        <v>2</v>
      </c>
      <c r="M479" s="19">
        <f>VLOOKUP(K479,Table!$A$2:$C$121,2,0)</f>
        <v>14</v>
      </c>
      <c r="N479" s="18">
        <f>VLOOKUP(K479,Table!$A$2:$C$121,3,0)</f>
        <v>5</v>
      </c>
      <c r="O479" s="12" t="str">
        <f>VLOOKUP(A479,Table!$U$1:$V$230,2,0)</f>
        <v>Hexagonal</v>
      </c>
      <c r="P479" s="70"/>
    </row>
    <row r="480" spans="1:16">
      <c r="A480" s="12">
        <v>180</v>
      </c>
      <c r="B480" s="12">
        <v>77371</v>
      </c>
      <c r="C480" s="12" t="s">
        <v>6676</v>
      </c>
      <c r="D480" s="12" t="s">
        <v>6685</v>
      </c>
      <c r="E480" s="17" t="s">
        <v>334</v>
      </c>
      <c r="F480" s="19" t="str">
        <f>LEFT(E480,MIN(FIND({0,1,2,3,4,5,6,7,8,9},ASC(E480)&amp;1234567890))-1)</f>
        <v>V</v>
      </c>
      <c r="G480" s="23">
        <f t="shared" si="10"/>
        <v>1</v>
      </c>
      <c r="H480" s="19">
        <f>VLOOKUP(F480,Table!$A$2:$C$121,2,0)</f>
        <v>5</v>
      </c>
      <c r="I480" s="18">
        <f>VLOOKUP(F480,Table!$A$2:$C$121,3,0)</f>
        <v>4</v>
      </c>
      <c r="J480" s="17" t="s">
        <v>11546</v>
      </c>
      <c r="K480" s="19" t="str">
        <f>LEFT(J480,MIN(FIND({0,1,2,3,4,5,6,7,8,9},ASC(J480)&amp;1234567890))-1)</f>
        <v>Si</v>
      </c>
      <c r="L480" s="24">
        <f t="shared" si="11"/>
        <v>2</v>
      </c>
      <c r="M480" s="19">
        <f>VLOOKUP(K480,Table!$A$2:$C$121,2,0)</f>
        <v>14</v>
      </c>
      <c r="N480" s="18">
        <f>VLOOKUP(K480,Table!$A$2:$C$121,3,0)</f>
        <v>3</v>
      </c>
      <c r="O480" s="12" t="str">
        <f>VLOOKUP(A480,Table!$U$1:$V$230,2,0)</f>
        <v>Hexagonal</v>
      </c>
      <c r="P480" s="70"/>
    </row>
    <row r="481" spans="1:16">
      <c r="A481" s="12">
        <v>180</v>
      </c>
      <c r="B481" s="12">
        <v>633427</v>
      </c>
      <c r="C481" s="12" t="s">
        <v>6676</v>
      </c>
      <c r="D481" s="12" t="s">
        <v>6686</v>
      </c>
      <c r="E481" s="17" t="s">
        <v>11874</v>
      </c>
      <c r="F481" s="19" t="str">
        <f>LEFT(E481,MIN(FIND({0,1,2,3,4,5,6,7,8,9},ASC(E481)&amp;1234567890))-1)</f>
        <v>Sc</v>
      </c>
      <c r="G481" s="23">
        <f t="shared" si="10"/>
        <v>1</v>
      </c>
      <c r="H481" s="19">
        <f>VLOOKUP(F481,Table!$A$2:$C$121,2,0)</f>
        <v>3</v>
      </c>
      <c r="I481" s="18">
        <f>VLOOKUP(F481,Table!$A$2:$C$121,3,0)</f>
        <v>4</v>
      </c>
      <c r="J481" s="17" t="s">
        <v>67</v>
      </c>
      <c r="K481" s="19" t="str">
        <f>LEFT(J481,MIN(FIND({0,1,2,3,4,5,6,7,8,9},ASC(J481)&amp;1234567890))-1)</f>
        <v>Fe</v>
      </c>
      <c r="L481" s="24">
        <f t="shared" si="11"/>
        <v>2</v>
      </c>
      <c r="M481" s="19">
        <f>VLOOKUP(K481,Table!$A$2:$C$121,2,0)</f>
        <v>8</v>
      </c>
      <c r="N481" s="18">
        <f>VLOOKUP(K481,Table!$A$2:$C$121,3,0)</f>
        <v>4</v>
      </c>
      <c r="O481" s="12" t="str">
        <f>VLOOKUP(A481,Table!$U$1:$V$230,2,0)</f>
        <v>Hexagonal</v>
      </c>
      <c r="P481" s="70"/>
    </row>
    <row r="482" spans="1:16">
      <c r="A482" s="12">
        <v>180</v>
      </c>
      <c r="B482" s="12">
        <v>638088</v>
      </c>
      <c r="C482" s="12" t="s">
        <v>6676</v>
      </c>
      <c r="D482" s="12" t="s">
        <v>6687</v>
      </c>
      <c r="E482" s="17" t="s">
        <v>334</v>
      </c>
      <c r="F482" s="19" t="str">
        <f>LEFT(E482,MIN(FIND({0,1,2,3,4,5,6,7,8,9},ASC(E482)&amp;1234567890))-1)</f>
        <v>V</v>
      </c>
      <c r="G482" s="23">
        <f t="shared" si="10"/>
        <v>1</v>
      </c>
      <c r="H482" s="19">
        <f>VLOOKUP(F482,Table!$A$2:$C$121,2,0)</f>
        <v>5</v>
      </c>
      <c r="I482" s="18">
        <f>VLOOKUP(F482,Table!$A$2:$C$121,3,0)</f>
        <v>4</v>
      </c>
      <c r="J482" s="17" t="s">
        <v>11461</v>
      </c>
      <c r="K482" s="19" t="str">
        <f>LEFT(J482,MIN(FIND({0,1,2,3,4,5,6,7,8,9},ASC(J482)&amp;1234567890))-1)</f>
        <v>Ge</v>
      </c>
      <c r="L482" s="24">
        <f t="shared" si="11"/>
        <v>2</v>
      </c>
      <c r="M482" s="19">
        <f>VLOOKUP(K482,Table!$A$2:$C$121,2,0)</f>
        <v>14</v>
      </c>
      <c r="N482" s="18">
        <f>VLOOKUP(K482,Table!$A$2:$C$121,3,0)</f>
        <v>4</v>
      </c>
      <c r="O482" s="12" t="str">
        <f>VLOOKUP(A482,Table!$U$1:$V$230,2,0)</f>
        <v>Hexagonal</v>
      </c>
      <c r="P482" s="70"/>
    </row>
    <row r="483" spans="1:16">
      <c r="A483" s="12">
        <v>180</v>
      </c>
      <c r="B483" s="12">
        <v>638941</v>
      </c>
      <c r="C483" s="12" t="s">
        <v>6676</v>
      </c>
      <c r="D483" s="12" t="s">
        <v>6688</v>
      </c>
      <c r="E483" s="17" t="s">
        <v>426</v>
      </c>
      <c r="F483" s="19" t="str">
        <f>LEFT(E483,MIN(FIND({0,1,2,3,4,5,6,7,8,9},ASC(E483)&amp;1234567890))-1)</f>
        <v>Hf</v>
      </c>
      <c r="G483" s="23">
        <f t="shared" si="10"/>
        <v>1</v>
      </c>
      <c r="H483" s="19">
        <f>VLOOKUP(F483,Table!$A$2:$C$121,2,0)</f>
        <v>4</v>
      </c>
      <c r="I483" s="18">
        <f>VLOOKUP(F483,Table!$A$2:$C$121,3,0)</f>
        <v>6</v>
      </c>
      <c r="J483" s="17" t="s">
        <v>11550</v>
      </c>
      <c r="K483" s="19" t="str">
        <f>LEFT(J483,MIN(FIND({0,1,2,3,4,5,6,7,8,9},ASC(J483)&amp;1234567890))-1)</f>
        <v>Sn</v>
      </c>
      <c r="L483" s="24">
        <f t="shared" si="11"/>
        <v>2</v>
      </c>
      <c r="M483" s="19">
        <f>VLOOKUP(K483,Table!$A$2:$C$121,2,0)</f>
        <v>14</v>
      </c>
      <c r="N483" s="18">
        <f>VLOOKUP(K483,Table!$A$2:$C$121,3,0)</f>
        <v>5</v>
      </c>
      <c r="O483" s="12" t="str">
        <f>VLOOKUP(A483,Table!$U$1:$V$230,2,0)</f>
        <v>Hexagonal</v>
      </c>
      <c r="P483" s="70"/>
    </row>
    <row r="484" spans="1:16">
      <c r="A484" s="12">
        <v>180</v>
      </c>
      <c r="B484" s="12">
        <v>644399</v>
      </c>
      <c r="C484" s="12" t="s">
        <v>6676</v>
      </c>
      <c r="D484" s="12" t="s">
        <v>4846</v>
      </c>
      <c r="E484" s="17" t="s">
        <v>393</v>
      </c>
      <c r="F484" s="19" t="str">
        <f>LEFT(E484,MIN(FIND({0,1,2,3,4,5,6,7,8,9},ASC(E484)&amp;1234567890))-1)</f>
        <v>Mo</v>
      </c>
      <c r="G484" s="23">
        <f t="shared" si="10"/>
        <v>1</v>
      </c>
      <c r="H484" s="19">
        <f>VLOOKUP(F484,Table!$A$2:$C$121,2,0)</f>
        <v>6</v>
      </c>
      <c r="I484" s="18">
        <f>VLOOKUP(F484,Table!$A$2:$C$121,3,0)</f>
        <v>5</v>
      </c>
      <c r="J484" s="17" t="s">
        <v>11546</v>
      </c>
      <c r="K484" s="19" t="str">
        <f>LEFT(J484,MIN(FIND({0,1,2,3,4,5,6,7,8,9},ASC(J484)&amp;1234567890))-1)</f>
        <v>Si</v>
      </c>
      <c r="L484" s="24">
        <f t="shared" si="11"/>
        <v>2</v>
      </c>
      <c r="M484" s="19">
        <f>VLOOKUP(K484,Table!$A$2:$C$121,2,0)</f>
        <v>14</v>
      </c>
      <c r="N484" s="18">
        <f>VLOOKUP(K484,Table!$A$2:$C$121,3,0)</f>
        <v>3</v>
      </c>
      <c r="O484" s="12" t="str">
        <f>VLOOKUP(A484,Table!$U$1:$V$230,2,0)</f>
        <v>Hexagonal</v>
      </c>
      <c r="P484" s="70"/>
    </row>
    <row r="485" spans="1:16">
      <c r="A485" s="12">
        <v>180</v>
      </c>
      <c r="B485" s="12">
        <v>652549</v>
      </c>
      <c r="C485" s="12" t="s">
        <v>6676</v>
      </c>
      <c r="D485" s="12" t="s">
        <v>4830</v>
      </c>
      <c r="E485" s="17" t="s">
        <v>390</v>
      </c>
      <c r="F485" s="19" t="str">
        <f>LEFT(E485,MIN(FIND({0,1,2,3,4,5,6,7,8,9},ASC(E485)&amp;1234567890))-1)</f>
        <v>W</v>
      </c>
      <c r="G485" s="23">
        <f t="shared" si="10"/>
        <v>1</v>
      </c>
      <c r="H485" s="19">
        <f>VLOOKUP(F485,Table!$A$2:$C$121,2,0)</f>
        <v>6</v>
      </c>
      <c r="I485" s="18">
        <f>VLOOKUP(F485,Table!$A$2:$C$121,3,0)</f>
        <v>6</v>
      </c>
      <c r="J485" s="17" t="s">
        <v>11546</v>
      </c>
      <c r="K485" s="19" t="str">
        <f>LEFT(J485,MIN(FIND({0,1,2,3,4,5,6,7,8,9},ASC(J485)&amp;1234567890))-1)</f>
        <v>Si</v>
      </c>
      <c r="L485" s="24">
        <f t="shared" si="11"/>
        <v>2</v>
      </c>
      <c r="M485" s="19">
        <f>VLOOKUP(K485,Table!$A$2:$C$121,2,0)</f>
        <v>14</v>
      </c>
      <c r="N485" s="18">
        <f>VLOOKUP(K485,Table!$A$2:$C$121,3,0)</f>
        <v>3</v>
      </c>
      <c r="O485" s="12" t="str">
        <f>VLOOKUP(A485,Table!$U$1:$V$230,2,0)</f>
        <v>Hexagonal</v>
      </c>
      <c r="P485" s="70"/>
    </row>
    <row r="486" spans="1:16">
      <c r="A486" s="12">
        <v>180</v>
      </c>
      <c r="B486" s="12">
        <v>93975</v>
      </c>
      <c r="C486" s="12" t="s">
        <v>6689</v>
      </c>
      <c r="D486" s="12" t="s">
        <v>3</v>
      </c>
      <c r="E486" s="17" t="s">
        <v>31</v>
      </c>
      <c r="F486" s="19" t="str">
        <f>LEFT(E486,MIN(FIND({0,1,2,3,4,5,6,7,8,9},ASC(E486)&amp;1234567890))-1)</f>
        <v>Si</v>
      </c>
      <c r="G486" s="23">
        <f t="shared" si="10"/>
        <v>1</v>
      </c>
      <c r="H486" s="19">
        <f>VLOOKUP(F486,Table!$A$2:$C$121,2,0)</f>
        <v>14</v>
      </c>
      <c r="I486" s="18">
        <f>VLOOKUP(F486,Table!$A$2:$C$121,3,0)</f>
        <v>3</v>
      </c>
      <c r="J486" s="17" t="s">
        <v>32</v>
      </c>
      <c r="K486" s="19" t="str">
        <f>LEFT(J486,MIN(FIND({0,1,2,3,4,5,6,7,8,9},ASC(J486)&amp;1234567890))-1)</f>
        <v>O</v>
      </c>
      <c r="L486" s="24">
        <f t="shared" si="11"/>
        <v>2</v>
      </c>
      <c r="M486" s="19">
        <f>VLOOKUP(K486,Table!$A$2:$C$121,2,0)</f>
        <v>16</v>
      </c>
      <c r="N486" s="18">
        <f>VLOOKUP(K486,Table!$A$2:$C$121,3,0)</f>
        <v>2</v>
      </c>
      <c r="O486" s="12" t="str">
        <f>VLOOKUP(A486,Table!$U$1:$V$230,2,0)</f>
        <v>Hexagonal</v>
      </c>
      <c r="P486" s="70" t="s">
        <v>15463</v>
      </c>
    </row>
    <row r="487" spans="1:16">
      <c r="A487" s="12">
        <v>180</v>
      </c>
      <c r="B487" s="12">
        <v>96025</v>
      </c>
      <c r="C487" s="12" t="s">
        <v>6689</v>
      </c>
      <c r="D487" s="12" t="s">
        <v>6685</v>
      </c>
      <c r="E487" s="17" t="s">
        <v>334</v>
      </c>
      <c r="F487" s="19" t="str">
        <f>LEFT(E487,MIN(FIND({0,1,2,3,4,5,6,7,8,9},ASC(E487)&amp;1234567890))-1)</f>
        <v>V</v>
      </c>
      <c r="G487" s="23">
        <f t="shared" si="10"/>
        <v>1</v>
      </c>
      <c r="H487" s="19">
        <f>VLOOKUP(F487,Table!$A$2:$C$121,2,0)</f>
        <v>5</v>
      </c>
      <c r="I487" s="18">
        <f>VLOOKUP(F487,Table!$A$2:$C$121,3,0)</f>
        <v>4</v>
      </c>
      <c r="J487" s="17" t="s">
        <v>11546</v>
      </c>
      <c r="K487" s="19" t="str">
        <f>LEFT(J487,MIN(FIND({0,1,2,3,4,5,6,7,8,9},ASC(J487)&amp;1234567890))-1)</f>
        <v>Si</v>
      </c>
      <c r="L487" s="24">
        <f t="shared" si="11"/>
        <v>2</v>
      </c>
      <c r="M487" s="19">
        <f>VLOOKUP(K487,Table!$A$2:$C$121,2,0)</f>
        <v>14</v>
      </c>
      <c r="N487" s="18">
        <f>VLOOKUP(K487,Table!$A$2:$C$121,3,0)</f>
        <v>3</v>
      </c>
      <c r="O487" s="12" t="str">
        <f>VLOOKUP(A487,Table!$U$1:$V$230,2,0)</f>
        <v>Hexagonal</v>
      </c>
      <c r="P487" s="70" t="s">
        <v>15463</v>
      </c>
    </row>
    <row r="488" spans="1:16">
      <c r="A488" s="12">
        <v>180</v>
      </c>
      <c r="B488" s="12">
        <v>96026</v>
      </c>
      <c r="C488" s="12" t="s">
        <v>6689</v>
      </c>
      <c r="D488" s="12" t="s">
        <v>6680</v>
      </c>
      <c r="E488" s="17" t="s">
        <v>11390</v>
      </c>
      <c r="F488" s="19" t="str">
        <f>LEFT(E488,MIN(FIND({0,1,2,3,4,5,6,7,8,9},ASC(E488)&amp;1234567890))-1)</f>
        <v>Cr</v>
      </c>
      <c r="G488" s="23">
        <f t="shared" si="10"/>
        <v>1</v>
      </c>
      <c r="H488" s="19">
        <f>VLOOKUP(F488,Table!$A$2:$C$121,2,0)</f>
        <v>6</v>
      </c>
      <c r="I488" s="18">
        <f>VLOOKUP(F488,Table!$A$2:$C$121,3,0)</f>
        <v>4</v>
      </c>
      <c r="J488" s="17" t="s">
        <v>11546</v>
      </c>
      <c r="K488" s="19" t="str">
        <f>LEFT(J488,MIN(FIND({0,1,2,3,4,5,6,7,8,9},ASC(J488)&amp;1234567890))-1)</f>
        <v>Si</v>
      </c>
      <c r="L488" s="24">
        <f t="shared" si="11"/>
        <v>2</v>
      </c>
      <c r="M488" s="19">
        <f>VLOOKUP(K488,Table!$A$2:$C$121,2,0)</f>
        <v>14</v>
      </c>
      <c r="N488" s="18">
        <f>VLOOKUP(K488,Table!$A$2:$C$121,3,0)</f>
        <v>3</v>
      </c>
      <c r="O488" s="12" t="str">
        <f>VLOOKUP(A488,Table!$U$1:$V$230,2,0)</f>
        <v>Hexagonal</v>
      </c>
      <c r="P488" s="70" t="s">
        <v>15463</v>
      </c>
    </row>
    <row r="489" spans="1:16">
      <c r="A489" s="12">
        <v>180</v>
      </c>
      <c r="B489" s="12">
        <v>96028</v>
      </c>
      <c r="C489" s="12" t="s">
        <v>6689</v>
      </c>
      <c r="D489" s="12" t="s">
        <v>6683</v>
      </c>
      <c r="E489" s="17" t="s">
        <v>405</v>
      </c>
      <c r="F489" s="19" t="str">
        <f>LEFT(E489,MIN(FIND({0,1,2,3,4,5,6,7,8,9},ASC(E489)&amp;1234567890))-1)</f>
        <v>Ta</v>
      </c>
      <c r="G489" s="23">
        <f t="shared" si="10"/>
        <v>1</v>
      </c>
      <c r="H489" s="19">
        <f>VLOOKUP(F489,Table!$A$2:$C$121,2,0)</f>
        <v>5</v>
      </c>
      <c r="I489" s="18">
        <f>VLOOKUP(F489,Table!$A$2:$C$121,3,0)</f>
        <v>6</v>
      </c>
      <c r="J489" s="17" t="s">
        <v>11546</v>
      </c>
      <c r="K489" s="19" t="str">
        <f>LEFT(J489,MIN(FIND({0,1,2,3,4,5,6,7,8,9},ASC(J489)&amp;1234567890))-1)</f>
        <v>Si</v>
      </c>
      <c r="L489" s="24">
        <f t="shared" si="11"/>
        <v>2</v>
      </c>
      <c r="M489" s="19">
        <f>VLOOKUP(K489,Table!$A$2:$C$121,2,0)</f>
        <v>14</v>
      </c>
      <c r="N489" s="18">
        <f>VLOOKUP(K489,Table!$A$2:$C$121,3,0)</f>
        <v>3</v>
      </c>
      <c r="O489" s="12" t="str">
        <f>VLOOKUP(A489,Table!$U$1:$V$230,2,0)</f>
        <v>Hexagonal</v>
      </c>
      <c r="P489" s="70" t="s">
        <v>15463</v>
      </c>
    </row>
    <row r="490" spans="1:16">
      <c r="A490" s="12">
        <v>180</v>
      </c>
      <c r="B490" s="12">
        <v>645450</v>
      </c>
      <c r="C490" s="12" t="s">
        <v>6689</v>
      </c>
      <c r="D490" s="12" t="s">
        <v>6677</v>
      </c>
      <c r="E490" s="17" t="s">
        <v>335</v>
      </c>
      <c r="F490" s="19" t="str">
        <f>LEFT(E490,MIN(FIND({0,1,2,3,4,5,6,7,8,9},ASC(E490)&amp;1234567890))-1)</f>
        <v>Nb</v>
      </c>
      <c r="G490" s="23">
        <f t="shared" si="10"/>
        <v>1</v>
      </c>
      <c r="H490" s="19">
        <f>VLOOKUP(F490,Table!$A$2:$C$121,2,0)</f>
        <v>5</v>
      </c>
      <c r="I490" s="18">
        <f>VLOOKUP(F490,Table!$A$2:$C$121,3,0)</f>
        <v>5</v>
      </c>
      <c r="J490" s="17" t="s">
        <v>11546</v>
      </c>
      <c r="K490" s="19" t="str">
        <f>LEFT(J490,MIN(FIND({0,1,2,3,4,5,6,7,8,9},ASC(J490)&amp;1234567890))-1)</f>
        <v>Si</v>
      </c>
      <c r="L490" s="24">
        <f t="shared" si="11"/>
        <v>2</v>
      </c>
      <c r="M490" s="19">
        <f>VLOOKUP(K490,Table!$A$2:$C$121,2,0)</f>
        <v>14</v>
      </c>
      <c r="N490" s="18">
        <f>VLOOKUP(K490,Table!$A$2:$C$121,3,0)</f>
        <v>3</v>
      </c>
      <c r="O490" s="12" t="str">
        <f>VLOOKUP(A490,Table!$U$1:$V$230,2,0)</f>
        <v>Hexagonal</v>
      </c>
      <c r="P490" s="70" t="s">
        <v>15463</v>
      </c>
    </row>
    <row r="491" spans="1:16">
      <c r="A491" s="12">
        <v>180</v>
      </c>
      <c r="B491" s="12">
        <v>173662</v>
      </c>
      <c r="C491" s="12" t="s">
        <v>6689</v>
      </c>
      <c r="D491" s="12" t="s">
        <v>6690</v>
      </c>
      <c r="E491" s="17" t="s">
        <v>390</v>
      </c>
      <c r="F491" s="19" t="str">
        <f>LEFT(E491,MIN(FIND({0,1,2,3,4,5,6,7,8,9},ASC(E491)&amp;1234567890))-1)</f>
        <v>W</v>
      </c>
      <c r="G491" s="23">
        <f t="shared" si="10"/>
        <v>1</v>
      </c>
      <c r="H491" s="19">
        <f>VLOOKUP(F491,Table!$A$2:$C$121,2,0)</f>
        <v>6</v>
      </c>
      <c r="I491" s="18">
        <f>VLOOKUP(F491,Table!$A$2:$C$121,3,0)</f>
        <v>6</v>
      </c>
      <c r="J491" s="17" t="s">
        <v>58</v>
      </c>
      <c r="K491" s="19" t="str">
        <f>LEFT(J491,MIN(FIND({0,1,2,3,4,5,6,7,8,9},ASC(J491)&amp;1234567890))-1)</f>
        <v>Al</v>
      </c>
      <c r="L491" s="24">
        <f t="shared" si="11"/>
        <v>2</v>
      </c>
      <c r="M491" s="19">
        <f>VLOOKUP(K491,Table!$A$2:$C$121,2,0)</f>
        <v>13</v>
      </c>
      <c r="N491" s="18">
        <f>VLOOKUP(K491,Table!$A$2:$C$121,3,0)</f>
        <v>3</v>
      </c>
      <c r="O491" s="12" t="str">
        <f>VLOOKUP(A491,Table!$U$1:$V$230,2,0)</f>
        <v>Hexagonal</v>
      </c>
      <c r="P491" s="70" t="s">
        <v>15463</v>
      </c>
    </row>
    <row r="492" spans="1:16">
      <c r="A492" s="12">
        <v>181</v>
      </c>
      <c r="B492" s="12">
        <v>93975</v>
      </c>
      <c r="C492" s="12" t="s">
        <v>6689</v>
      </c>
      <c r="D492" s="12" t="s">
        <v>3</v>
      </c>
      <c r="E492" s="17" t="s">
        <v>31</v>
      </c>
      <c r="F492" s="19" t="str">
        <f>LEFT(E492,MIN(FIND({0,1,2,3,4,5,6,7,8,9},ASC(E492)&amp;1234567890))-1)</f>
        <v>Si</v>
      </c>
      <c r="G492" s="23">
        <f t="shared" si="10"/>
        <v>1</v>
      </c>
      <c r="H492" s="19">
        <f>VLOOKUP(F492,Table!$A$2:$C$121,2,0)</f>
        <v>14</v>
      </c>
      <c r="I492" s="18">
        <f>VLOOKUP(F492,Table!$A$2:$C$121,3,0)</f>
        <v>3</v>
      </c>
      <c r="J492" s="17" t="s">
        <v>32</v>
      </c>
      <c r="K492" s="19" t="str">
        <f>LEFT(J492,MIN(FIND({0,1,2,3,4,5,6,7,8,9},ASC(J492)&amp;1234567890))-1)</f>
        <v>O</v>
      </c>
      <c r="L492" s="24">
        <f t="shared" si="11"/>
        <v>2</v>
      </c>
      <c r="M492" s="19">
        <f>VLOOKUP(K492,Table!$A$2:$C$121,2,0)</f>
        <v>16</v>
      </c>
      <c r="N492" s="18">
        <f>VLOOKUP(K492,Table!$A$2:$C$121,3,0)</f>
        <v>2</v>
      </c>
      <c r="O492" s="12" t="str">
        <f>VLOOKUP(A492,Table!$U$1:$V$230,2,0)</f>
        <v>Hexagonal</v>
      </c>
      <c r="P492" s="70"/>
    </row>
    <row r="493" spans="1:16">
      <c r="A493" s="12">
        <v>181</v>
      </c>
      <c r="B493" s="12">
        <v>96025</v>
      </c>
      <c r="C493" s="12" t="s">
        <v>6689</v>
      </c>
      <c r="D493" s="12" t="s">
        <v>6685</v>
      </c>
      <c r="E493" s="17" t="s">
        <v>334</v>
      </c>
      <c r="F493" s="19" t="str">
        <f>LEFT(E493,MIN(FIND({0,1,2,3,4,5,6,7,8,9},ASC(E493)&amp;1234567890))-1)</f>
        <v>V</v>
      </c>
      <c r="G493" s="23">
        <f t="shared" si="10"/>
        <v>1</v>
      </c>
      <c r="H493" s="19">
        <f>VLOOKUP(F493,Table!$A$2:$C$121,2,0)</f>
        <v>5</v>
      </c>
      <c r="I493" s="18">
        <f>VLOOKUP(F493,Table!$A$2:$C$121,3,0)</f>
        <v>4</v>
      </c>
      <c r="J493" s="17" t="s">
        <v>11546</v>
      </c>
      <c r="K493" s="19" t="str">
        <f>LEFT(J493,MIN(FIND({0,1,2,3,4,5,6,7,8,9},ASC(J493)&amp;1234567890))-1)</f>
        <v>Si</v>
      </c>
      <c r="L493" s="24">
        <f t="shared" si="11"/>
        <v>2</v>
      </c>
      <c r="M493" s="19">
        <f>VLOOKUP(K493,Table!$A$2:$C$121,2,0)</f>
        <v>14</v>
      </c>
      <c r="N493" s="18">
        <f>VLOOKUP(K493,Table!$A$2:$C$121,3,0)</f>
        <v>3</v>
      </c>
      <c r="O493" s="12" t="str">
        <f>VLOOKUP(A493,Table!$U$1:$V$230,2,0)</f>
        <v>Hexagonal</v>
      </c>
      <c r="P493" s="70"/>
    </row>
    <row r="494" spans="1:16">
      <c r="A494" s="12">
        <v>181</v>
      </c>
      <c r="B494" s="12">
        <v>96026</v>
      </c>
      <c r="C494" s="12" t="s">
        <v>6689</v>
      </c>
      <c r="D494" s="12" t="s">
        <v>6680</v>
      </c>
      <c r="E494" s="17" t="s">
        <v>11390</v>
      </c>
      <c r="F494" s="19" t="str">
        <f>LEFT(E494,MIN(FIND({0,1,2,3,4,5,6,7,8,9},ASC(E494)&amp;1234567890))-1)</f>
        <v>Cr</v>
      </c>
      <c r="G494" s="23">
        <f t="shared" si="10"/>
        <v>1</v>
      </c>
      <c r="H494" s="19">
        <f>VLOOKUP(F494,Table!$A$2:$C$121,2,0)</f>
        <v>6</v>
      </c>
      <c r="I494" s="18">
        <f>VLOOKUP(F494,Table!$A$2:$C$121,3,0)</f>
        <v>4</v>
      </c>
      <c r="J494" s="17" t="s">
        <v>11546</v>
      </c>
      <c r="K494" s="19" t="str">
        <f>LEFT(J494,MIN(FIND({0,1,2,3,4,5,6,7,8,9},ASC(J494)&amp;1234567890))-1)</f>
        <v>Si</v>
      </c>
      <c r="L494" s="24">
        <f t="shared" si="11"/>
        <v>2</v>
      </c>
      <c r="M494" s="19">
        <f>VLOOKUP(K494,Table!$A$2:$C$121,2,0)</f>
        <v>14</v>
      </c>
      <c r="N494" s="18">
        <f>VLOOKUP(K494,Table!$A$2:$C$121,3,0)</f>
        <v>3</v>
      </c>
      <c r="O494" s="12" t="str">
        <f>VLOOKUP(A494,Table!$U$1:$V$230,2,0)</f>
        <v>Hexagonal</v>
      </c>
      <c r="P494" s="70"/>
    </row>
    <row r="495" spans="1:16">
      <c r="A495" s="12">
        <v>181</v>
      </c>
      <c r="B495" s="12">
        <v>96028</v>
      </c>
      <c r="C495" s="12" t="s">
        <v>6689</v>
      </c>
      <c r="D495" s="12" t="s">
        <v>6683</v>
      </c>
      <c r="E495" s="17" t="s">
        <v>405</v>
      </c>
      <c r="F495" s="19" t="str">
        <f>LEFT(E495,MIN(FIND({0,1,2,3,4,5,6,7,8,9},ASC(E495)&amp;1234567890))-1)</f>
        <v>Ta</v>
      </c>
      <c r="G495" s="23">
        <f t="shared" si="10"/>
        <v>1</v>
      </c>
      <c r="H495" s="19">
        <f>VLOOKUP(F495,Table!$A$2:$C$121,2,0)</f>
        <v>5</v>
      </c>
      <c r="I495" s="18">
        <f>VLOOKUP(F495,Table!$A$2:$C$121,3,0)</f>
        <v>6</v>
      </c>
      <c r="J495" s="17" t="s">
        <v>11546</v>
      </c>
      <c r="K495" s="19" t="str">
        <f>LEFT(J495,MIN(FIND({0,1,2,3,4,5,6,7,8,9},ASC(J495)&amp;1234567890))-1)</f>
        <v>Si</v>
      </c>
      <c r="L495" s="24">
        <f t="shared" si="11"/>
        <v>2</v>
      </c>
      <c r="M495" s="19">
        <f>VLOOKUP(K495,Table!$A$2:$C$121,2,0)</f>
        <v>14</v>
      </c>
      <c r="N495" s="18">
        <f>VLOOKUP(K495,Table!$A$2:$C$121,3,0)</f>
        <v>3</v>
      </c>
      <c r="O495" s="12" t="str">
        <f>VLOOKUP(A495,Table!$U$1:$V$230,2,0)</f>
        <v>Hexagonal</v>
      </c>
      <c r="P495" s="70"/>
    </row>
    <row r="496" spans="1:16">
      <c r="A496" s="12">
        <v>181</v>
      </c>
      <c r="B496" s="12">
        <v>645450</v>
      </c>
      <c r="C496" s="12" t="s">
        <v>6689</v>
      </c>
      <c r="D496" s="12" t="s">
        <v>6677</v>
      </c>
      <c r="E496" s="17" t="s">
        <v>335</v>
      </c>
      <c r="F496" s="19" t="str">
        <f>LEFT(E496,MIN(FIND({0,1,2,3,4,5,6,7,8,9},ASC(E496)&amp;1234567890))-1)</f>
        <v>Nb</v>
      </c>
      <c r="G496" s="23">
        <f t="shared" si="10"/>
        <v>1</v>
      </c>
      <c r="H496" s="19">
        <f>VLOOKUP(F496,Table!$A$2:$C$121,2,0)</f>
        <v>5</v>
      </c>
      <c r="I496" s="18">
        <f>VLOOKUP(F496,Table!$A$2:$C$121,3,0)</f>
        <v>5</v>
      </c>
      <c r="J496" s="17" t="s">
        <v>11546</v>
      </c>
      <c r="K496" s="19" t="str">
        <f>LEFT(J496,MIN(FIND({0,1,2,3,4,5,6,7,8,9},ASC(J496)&amp;1234567890))-1)</f>
        <v>Si</v>
      </c>
      <c r="L496" s="24">
        <f t="shared" si="11"/>
        <v>2</v>
      </c>
      <c r="M496" s="19">
        <f>VLOOKUP(K496,Table!$A$2:$C$121,2,0)</f>
        <v>14</v>
      </c>
      <c r="N496" s="18">
        <f>VLOOKUP(K496,Table!$A$2:$C$121,3,0)</f>
        <v>3</v>
      </c>
      <c r="O496" s="12" t="str">
        <f>VLOOKUP(A496,Table!$U$1:$V$230,2,0)</f>
        <v>Hexagonal</v>
      </c>
      <c r="P496" s="70"/>
    </row>
    <row r="497" spans="1:16">
      <c r="A497" s="12">
        <v>181</v>
      </c>
      <c r="B497" s="12">
        <v>173662</v>
      </c>
      <c r="C497" s="12" t="s">
        <v>6689</v>
      </c>
      <c r="D497" s="12" t="s">
        <v>6690</v>
      </c>
      <c r="E497" s="17" t="s">
        <v>390</v>
      </c>
      <c r="F497" s="19" t="str">
        <f>LEFT(E497,MIN(FIND({0,1,2,3,4,5,6,7,8,9},ASC(E497)&amp;1234567890))-1)</f>
        <v>W</v>
      </c>
      <c r="G497" s="23">
        <f t="shared" ref="G497:G576" si="12">IF(SUBSTITUTE(E497,F497,"")="",1,SUBSTITUTE(E497,F497,""))*1</f>
        <v>1</v>
      </c>
      <c r="H497" s="19">
        <f>VLOOKUP(F497,Table!$A$2:$C$121,2,0)</f>
        <v>6</v>
      </c>
      <c r="I497" s="18">
        <f>VLOOKUP(F497,Table!$A$2:$C$121,3,0)</f>
        <v>6</v>
      </c>
      <c r="J497" s="17" t="s">
        <v>58</v>
      </c>
      <c r="K497" s="19" t="str">
        <f>LEFT(J497,MIN(FIND({0,1,2,3,4,5,6,7,8,9},ASC(J497)&amp;1234567890))-1)</f>
        <v>Al</v>
      </c>
      <c r="L497" s="24">
        <f t="shared" ref="L497:L576" si="13">IF(SUBSTITUTE(J497,K497,"")="",1,SUBSTITUTE(J497,K497,""))*1</f>
        <v>2</v>
      </c>
      <c r="M497" s="19">
        <f>VLOOKUP(K497,Table!$A$2:$C$121,2,0)</f>
        <v>13</v>
      </c>
      <c r="N497" s="18">
        <f>VLOOKUP(K497,Table!$A$2:$C$121,3,0)</f>
        <v>3</v>
      </c>
      <c r="O497" s="12" t="str">
        <f>VLOOKUP(A497,Table!$U$1:$V$230,2,0)</f>
        <v>Hexagonal</v>
      </c>
      <c r="P497" s="70"/>
    </row>
    <row r="498" spans="1:16">
      <c r="A498" s="12">
        <v>181</v>
      </c>
      <c r="B498" s="12">
        <v>9481</v>
      </c>
      <c r="C498" s="12" t="s">
        <v>6676</v>
      </c>
      <c r="D498" s="12" t="s">
        <v>5719</v>
      </c>
      <c r="E498" s="17" t="s">
        <v>12081</v>
      </c>
      <c r="F498" s="19" t="str">
        <f>LEFT(E498,MIN(FIND({0,1,2,3,4,5,6,7,8,9},ASC(E498)&amp;1234567890))-1)</f>
        <v>Be</v>
      </c>
      <c r="G498" s="23">
        <f t="shared" si="12"/>
        <v>1</v>
      </c>
      <c r="H498" s="19">
        <f>VLOOKUP(F498,Table!$A$2:$C$121,2,0)</f>
        <v>2</v>
      </c>
      <c r="I498" s="18">
        <f>VLOOKUP(F498,Table!$A$2:$C$121,3,0)</f>
        <v>2</v>
      </c>
      <c r="J498" s="17" t="s">
        <v>11632</v>
      </c>
      <c r="K498" s="19" t="str">
        <f>LEFT(J498,MIN(FIND({0,1,2,3,4,5,6,7,8,9},ASC(J498)&amp;1234567890))-1)</f>
        <v>F</v>
      </c>
      <c r="L498" s="24">
        <f t="shared" si="13"/>
        <v>2</v>
      </c>
      <c r="M498" s="19">
        <f>VLOOKUP(K498,Table!$A$2:$C$121,2,0)</f>
        <v>17</v>
      </c>
      <c r="N498" s="18">
        <f>VLOOKUP(K498,Table!$A$2:$C$121,3,0)</f>
        <v>2</v>
      </c>
      <c r="O498" s="12" t="str">
        <f>VLOOKUP(A498,Table!$U$1:$V$230,2,0)</f>
        <v>Hexagonal</v>
      </c>
      <c r="P498" s="70" t="s">
        <v>15463</v>
      </c>
    </row>
    <row r="499" spans="1:16">
      <c r="A499" s="12">
        <v>181</v>
      </c>
      <c r="B499" s="12">
        <v>16502</v>
      </c>
      <c r="C499" s="12" t="s">
        <v>6676</v>
      </c>
      <c r="D499" s="12" t="s">
        <v>6677</v>
      </c>
      <c r="E499" s="17" t="s">
        <v>335</v>
      </c>
      <c r="F499" s="19" t="str">
        <f>LEFT(E499,MIN(FIND({0,1,2,3,4,5,6,7,8,9},ASC(E499)&amp;1234567890))-1)</f>
        <v>Nb</v>
      </c>
      <c r="G499" s="23">
        <f t="shared" si="12"/>
        <v>1</v>
      </c>
      <c r="H499" s="19">
        <f>VLOOKUP(F499,Table!$A$2:$C$121,2,0)</f>
        <v>5</v>
      </c>
      <c r="I499" s="18">
        <f>VLOOKUP(F499,Table!$A$2:$C$121,3,0)</f>
        <v>5</v>
      </c>
      <c r="J499" s="17" t="s">
        <v>11546</v>
      </c>
      <c r="K499" s="19" t="str">
        <f>LEFT(J499,MIN(FIND({0,1,2,3,4,5,6,7,8,9},ASC(J499)&amp;1234567890))-1)</f>
        <v>Si</v>
      </c>
      <c r="L499" s="24">
        <f t="shared" si="13"/>
        <v>2</v>
      </c>
      <c r="M499" s="19">
        <f>VLOOKUP(K499,Table!$A$2:$C$121,2,0)</f>
        <v>14</v>
      </c>
      <c r="N499" s="18">
        <f>VLOOKUP(K499,Table!$A$2:$C$121,3,0)</f>
        <v>3</v>
      </c>
      <c r="O499" s="12" t="str">
        <f>VLOOKUP(A499,Table!$U$1:$V$230,2,0)</f>
        <v>Hexagonal</v>
      </c>
      <c r="P499" s="70" t="s">
        <v>15463</v>
      </c>
    </row>
    <row r="500" spans="1:16">
      <c r="A500" s="12">
        <v>181</v>
      </c>
      <c r="B500" s="12">
        <v>16503</v>
      </c>
      <c r="C500" s="12" t="s">
        <v>6676</v>
      </c>
      <c r="D500" s="12" t="s">
        <v>6678</v>
      </c>
      <c r="E500" s="17" t="s">
        <v>335</v>
      </c>
      <c r="F500" s="19" t="str">
        <f>LEFT(E500,MIN(FIND({0,1,2,3,4,5,6,7,8,9},ASC(E500)&amp;1234567890))-1)</f>
        <v>Nb</v>
      </c>
      <c r="G500" s="23">
        <f t="shared" si="12"/>
        <v>1</v>
      </c>
      <c r="H500" s="19">
        <f>VLOOKUP(F500,Table!$A$2:$C$121,2,0)</f>
        <v>5</v>
      </c>
      <c r="I500" s="18">
        <f>VLOOKUP(F500,Table!$A$2:$C$121,3,0)</f>
        <v>5</v>
      </c>
      <c r="J500" s="17" t="s">
        <v>11461</v>
      </c>
      <c r="K500" s="19" t="str">
        <f>LEFT(J500,MIN(FIND({0,1,2,3,4,5,6,7,8,9},ASC(J500)&amp;1234567890))-1)</f>
        <v>Ge</v>
      </c>
      <c r="L500" s="24">
        <f t="shared" si="13"/>
        <v>2</v>
      </c>
      <c r="M500" s="19">
        <f>VLOOKUP(K500,Table!$A$2:$C$121,2,0)</f>
        <v>14</v>
      </c>
      <c r="N500" s="18">
        <f>VLOOKUP(K500,Table!$A$2:$C$121,3,0)</f>
        <v>4</v>
      </c>
      <c r="O500" s="12" t="str">
        <f>VLOOKUP(A500,Table!$U$1:$V$230,2,0)</f>
        <v>Hexagonal</v>
      </c>
      <c r="P500" s="70" t="s">
        <v>15463</v>
      </c>
    </row>
    <row r="501" spans="1:16">
      <c r="A501" s="12">
        <v>181</v>
      </c>
      <c r="B501" s="12">
        <v>16504</v>
      </c>
      <c r="C501" s="12" t="s">
        <v>6676</v>
      </c>
      <c r="D501" s="12" t="s">
        <v>6679</v>
      </c>
      <c r="E501" s="17" t="s">
        <v>405</v>
      </c>
      <c r="F501" s="19" t="str">
        <f>LEFT(E501,MIN(FIND({0,1,2,3,4,5,6,7,8,9},ASC(E501)&amp;1234567890))-1)</f>
        <v>Ta</v>
      </c>
      <c r="G501" s="23">
        <f t="shared" si="12"/>
        <v>1</v>
      </c>
      <c r="H501" s="19">
        <f>VLOOKUP(F501,Table!$A$2:$C$121,2,0)</f>
        <v>5</v>
      </c>
      <c r="I501" s="18">
        <f>VLOOKUP(F501,Table!$A$2:$C$121,3,0)</f>
        <v>6</v>
      </c>
      <c r="J501" s="17" t="s">
        <v>11461</v>
      </c>
      <c r="K501" s="19" t="str">
        <f>LEFT(J501,MIN(FIND({0,1,2,3,4,5,6,7,8,9},ASC(J501)&amp;1234567890))-1)</f>
        <v>Ge</v>
      </c>
      <c r="L501" s="24">
        <f t="shared" si="13"/>
        <v>2</v>
      </c>
      <c r="M501" s="19">
        <f>VLOOKUP(K501,Table!$A$2:$C$121,2,0)</f>
        <v>14</v>
      </c>
      <c r="N501" s="18">
        <f>VLOOKUP(K501,Table!$A$2:$C$121,3,0)</f>
        <v>4</v>
      </c>
      <c r="O501" s="12" t="str">
        <f>VLOOKUP(A501,Table!$U$1:$V$230,2,0)</f>
        <v>Hexagonal</v>
      </c>
      <c r="P501" s="70" t="s">
        <v>15463</v>
      </c>
    </row>
    <row r="502" spans="1:16">
      <c r="A502" s="12">
        <v>181</v>
      </c>
      <c r="B502" s="12">
        <v>16836</v>
      </c>
      <c r="C502" s="12" t="s">
        <v>6676</v>
      </c>
      <c r="D502" s="12" t="s">
        <v>6680</v>
      </c>
      <c r="E502" s="17" t="s">
        <v>11390</v>
      </c>
      <c r="F502" s="19" t="str">
        <f>LEFT(E502,MIN(FIND({0,1,2,3,4,5,6,7,8,9},ASC(E502)&amp;1234567890))-1)</f>
        <v>Cr</v>
      </c>
      <c r="G502" s="23">
        <f t="shared" si="12"/>
        <v>1</v>
      </c>
      <c r="H502" s="19">
        <f>VLOOKUP(F502,Table!$A$2:$C$121,2,0)</f>
        <v>6</v>
      </c>
      <c r="I502" s="18">
        <f>VLOOKUP(F502,Table!$A$2:$C$121,3,0)</f>
        <v>4</v>
      </c>
      <c r="J502" s="17" t="s">
        <v>11546</v>
      </c>
      <c r="K502" s="19" t="str">
        <f>LEFT(J502,MIN(FIND({0,1,2,3,4,5,6,7,8,9},ASC(J502)&amp;1234567890))-1)</f>
        <v>Si</v>
      </c>
      <c r="L502" s="24">
        <f t="shared" si="13"/>
        <v>2</v>
      </c>
      <c r="M502" s="19">
        <f>VLOOKUP(K502,Table!$A$2:$C$121,2,0)</f>
        <v>14</v>
      </c>
      <c r="N502" s="18">
        <f>VLOOKUP(K502,Table!$A$2:$C$121,3,0)</f>
        <v>3</v>
      </c>
      <c r="O502" s="12" t="str">
        <f>VLOOKUP(A502,Table!$U$1:$V$230,2,0)</f>
        <v>Hexagonal</v>
      </c>
      <c r="P502" s="70" t="s">
        <v>15463</v>
      </c>
    </row>
    <row r="503" spans="1:16">
      <c r="A503" s="12">
        <v>181</v>
      </c>
      <c r="B503" s="12">
        <v>26430</v>
      </c>
      <c r="C503" s="12" t="s">
        <v>6676</v>
      </c>
      <c r="D503" s="12" t="s">
        <v>3</v>
      </c>
      <c r="E503" s="17" t="s">
        <v>31</v>
      </c>
      <c r="F503" s="19" t="str">
        <f>LEFT(E503,MIN(FIND({0,1,2,3,4,5,6,7,8,9},ASC(E503)&amp;1234567890))-1)</f>
        <v>Si</v>
      </c>
      <c r="G503" s="23">
        <f t="shared" si="12"/>
        <v>1</v>
      </c>
      <c r="H503" s="19">
        <f>VLOOKUP(F503,Table!$A$2:$C$121,2,0)</f>
        <v>14</v>
      </c>
      <c r="I503" s="18">
        <f>VLOOKUP(F503,Table!$A$2:$C$121,3,0)</f>
        <v>3</v>
      </c>
      <c r="J503" s="17" t="s">
        <v>32</v>
      </c>
      <c r="K503" s="19" t="str">
        <f>LEFT(J503,MIN(FIND({0,1,2,3,4,5,6,7,8,9},ASC(J503)&amp;1234567890))-1)</f>
        <v>O</v>
      </c>
      <c r="L503" s="24">
        <f t="shared" si="13"/>
        <v>2</v>
      </c>
      <c r="M503" s="19">
        <f>VLOOKUP(K503,Table!$A$2:$C$121,2,0)</f>
        <v>16</v>
      </c>
      <c r="N503" s="18">
        <f>VLOOKUP(K503,Table!$A$2:$C$121,3,0)</f>
        <v>2</v>
      </c>
      <c r="O503" s="12" t="str">
        <f>VLOOKUP(A503,Table!$U$1:$V$230,2,0)</f>
        <v>Hexagonal</v>
      </c>
      <c r="P503" s="70" t="s">
        <v>15463</v>
      </c>
    </row>
    <row r="504" spans="1:16">
      <c r="A504" s="12">
        <v>181</v>
      </c>
      <c r="B504" s="12">
        <v>30713</v>
      </c>
      <c r="C504" s="12" t="s">
        <v>6676</v>
      </c>
      <c r="D504" s="12" t="s">
        <v>6681</v>
      </c>
      <c r="E504" s="17" t="s">
        <v>11894</v>
      </c>
      <c r="F504" s="19" t="str">
        <f>LEFT(E504,MIN(FIND({0,1,2,3,4,5,6,7,8,9},ASC(E504)&amp;1234567890))-1)</f>
        <v>Mg</v>
      </c>
      <c r="G504" s="23">
        <f t="shared" si="12"/>
        <v>2</v>
      </c>
      <c r="H504" s="19">
        <f>VLOOKUP(F504,Table!$A$2:$C$121,2,0)</f>
        <v>2</v>
      </c>
      <c r="I504" s="18">
        <f>VLOOKUP(F504,Table!$A$2:$C$121,3,0)</f>
        <v>3</v>
      </c>
      <c r="J504" s="17" t="s">
        <v>66</v>
      </c>
      <c r="K504" s="19" t="str">
        <f>LEFT(J504,MIN(FIND({0,1,2,3,4,5,6,7,8,9},ASC(J504)&amp;1234567890))-1)</f>
        <v>Ni</v>
      </c>
      <c r="L504" s="24">
        <f t="shared" si="13"/>
        <v>1</v>
      </c>
      <c r="M504" s="19">
        <f>VLOOKUP(K504,Table!$A$2:$C$121,2,0)</f>
        <v>10</v>
      </c>
      <c r="N504" s="18">
        <f>VLOOKUP(K504,Table!$A$2:$C$121,3,0)</f>
        <v>4</v>
      </c>
      <c r="O504" s="12" t="str">
        <f>VLOOKUP(A504,Table!$U$1:$V$230,2,0)</f>
        <v>Hexagonal</v>
      </c>
      <c r="P504" s="70" t="s">
        <v>15463</v>
      </c>
    </row>
    <row r="505" spans="1:16">
      <c r="A505" s="12">
        <v>181</v>
      </c>
      <c r="B505" s="12">
        <v>74641</v>
      </c>
      <c r="C505" s="12" t="s">
        <v>6676</v>
      </c>
      <c r="D505" s="12" t="s">
        <v>6682</v>
      </c>
      <c r="E505" s="17" t="s">
        <v>376</v>
      </c>
      <c r="F505" s="19" t="str">
        <f>LEFT(E505,MIN(FIND({0,1,2,3,4,5,6,7,8,9},ASC(E505)&amp;1234567890))-1)</f>
        <v>Cs</v>
      </c>
      <c r="G505" s="23">
        <f t="shared" si="12"/>
        <v>1</v>
      </c>
      <c r="H505" s="19">
        <f>VLOOKUP(F505,Table!$A$2:$C$121,2,0)</f>
        <v>1</v>
      </c>
      <c r="I505" s="18">
        <f>VLOOKUP(F505,Table!$A$2:$C$121,3,0)</f>
        <v>6</v>
      </c>
      <c r="J505" s="17" t="s">
        <v>12183</v>
      </c>
      <c r="K505" s="19" t="str">
        <f>LEFT(J505,MIN(FIND({0,1,2,3,4,5,6,7,8,9},ASC(J505)&amp;1234567890))-1)</f>
        <v>C</v>
      </c>
      <c r="L505" s="24">
        <f t="shared" si="13"/>
        <v>8</v>
      </c>
      <c r="M505" s="19">
        <f>VLOOKUP(K505,Table!$A$2:$C$121,2,0)</f>
        <v>14</v>
      </c>
      <c r="N505" s="18">
        <f>VLOOKUP(K505,Table!$A$2:$C$121,3,0)</f>
        <v>2</v>
      </c>
      <c r="O505" s="12" t="str">
        <f>VLOOKUP(A505,Table!$U$1:$V$230,2,0)</f>
        <v>Hexagonal</v>
      </c>
      <c r="P505" s="70" t="s">
        <v>15463</v>
      </c>
    </row>
    <row r="506" spans="1:16">
      <c r="A506" s="12">
        <v>181</v>
      </c>
      <c r="B506" s="12">
        <v>43596</v>
      </c>
      <c r="C506" s="12" t="s">
        <v>6676</v>
      </c>
      <c r="D506" s="12" t="s">
        <v>6683</v>
      </c>
      <c r="E506" s="17" t="s">
        <v>405</v>
      </c>
      <c r="F506" s="19" t="str">
        <f>LEFT(E506,MIN(FIND({0,1,2,3,4,5,6,7,8,9},ASC(E506)&amp;1234567890))-1)</f>
        <v>Ta</v>
      </c>
      <c r="G506" s="23">
        <f t="shared" si="12"/>
        <v>1</v>
      </c>
      <c r="H506" s="19">
        <f>VLOOKUP(F506,Table!$A$2:$C$121,2,0)</f>
        <v>5</v>
      </c>
      <c r="I506" s="18">
        <f>VLOOKUP(F506,Table!$A$2:$C$121,3,0)</f>
        <v>6</v>
      </c>
      <c r="J506" s="17" t="s">
        <v>11546</v>
      </c>
      <c r="K506" s="19" t="str">
        <f>LEFT(J506,MIN(FIND({0,1,2,3,4,5,6,7,8,9},ASC(J506)&amp;1234567890))-1)</f>
        <v>Si</v>
      </c>
      <c r="L506" s="24">
        <f t="shared" si="13"/>
        <v>2</v>
      </c>
      <c r="M506" s="19">
        <f>VLOOKUP(K506,Table!$A$2:$C$121,2,0)</f>
        <v>14</v>
      </c>
      <c r="N506" s="18">
        <f>VLOOKUP(K506,Table!$A$2:$C$121,3,0)</f>
        <v>3</v>
      </c>
      <c r="O506" s="12" t="str">
        <f>VLOOKUP(A506,Table!$U$1:$V$230,2,0)</f>
        <v>Hexagonal</v>
      </c>
      <c r="P506" s="70" t="s">
        <v>15463</v>
      </c>
    </row>
    <row r="507" spans="1:16">
      <c r="A507" s="12">
        <v>181</v>
      </c>
      <c r="B507" s="12">
        <v>77114</v>
      </c>
      <c r="C507" s="12" t="s">
        <v>6676</v>
      </c>
      <c r="D507" s="12" t="s">
        <v>6684</v>
      </c>
      <c r="E507" s="17" t="s">
        <v>393</v>
      </c>
      <c r="F507" s="19" t="str">
        <f>LEFT(E507,MIN(FIND({0,1,2,3,4,5,6,7,8,9},ASC(E507)&amp;1234567890))-1)</f>
        <v>Mo</v>
      </c>
      <c r="G507" s="23">
        <f t="shared" si="12"/>
        <v>1</v>
      </c>
      <c r="H507" s="19">
        <f>VLOOKUP(F507,Table!$A$2:$C$121,2,0)</f>
        <v>6</v>
      </c>
      <c r="I507" s="18">
        <f>VLOOKUP(F507,Table!$A$2:$C$121,3,0)</f>
        <v>5</v>
      </c>
      <c r="J507" s="17" t="s">
        <v>11550</v>
      </c>
      <c r="K507" s="19" t="str">
        <f>LEFT(J507,MIN(FIND({0,1,2,3,4,5,6,7,8,9},ASC(J507)&amp;1234567890))-1)</f>
        <v>Sn</v>
      </c>
      <c r="L507" s="24">
        <f t="shared" si="13"/>
        <v>2</v>
      </c>
      <c r="M507" s="19">
        <f>VLOOKUP(K507,Table!$A$2:$C$121,2,0)</f>
        <v>14</v>
      </c>
      <c r="N507" s="18">
        <f>VLOOKUP(K507,Table!$A$2:$C$121,3,0)</f>
        <v>5</v>
      </c>
      <c r="O507" s="12" t="str">
        <f>VLOOKUP(A507,Table!$U$1:$V$230,2,0)</f>
        <v>Hexagonal</v>
      </c>
      <c r="P507" s="70" t="s">
        <v>15463</v>
      </c>
    </row>
    <row r="508" spans="1:16">
      <c r="A508" s="12">
        <v>181</v>
      </c>
      <c r="B508" s="12">
        <v>77371</v>
      </c>
      <c r="C508" s="12" t="s">
        <v>6676</v>
      </c>
      <c r="D508" s="12" t="s">
        <v>6685</v>
      </c>
      <c r="E508" s="17" t="s">
        <v>334</v>
      </c>
      <c r="F508" s="19" t="str">
        <f>LEFT(E508,MIN(FIND({0,1,2,3,4,5,6,7,8,9},ASC(E508)&amp;1234567890))-1)</f>
        <v>V</v>
      </c>
      <c r="G508" s="23">
        <f t="shared" si="12"/>
        <v>1</v>
      </c>
      <c r="H508" s="19">
        <f>VLOOKUP(F508,Table!$A$2:$C$121,2,0)</f>
        <v>5</v>
      </c>
      <c r="I508" s="18">
        <f>VLOOKUP(F508,Table!$A$2:$C$121,3,0)</f>
        <v>4</v>
      </c>
      <c r="J508" s="17" t="s">
        <v>11546</v>
      </c>
      <c r="K508" s="19" t="str">
        <f>LEFT(J508,MIN(FIND({0,1,2,3,4,5,6,7,8,9},ASC(J508)&amp;1234567890))-1)</f>
        <v>Si</v>
      </c>
      <c r="L508" s="24">
        <f t="shared" si="13"/>
        <v>2</v>
      </c>
      <c r="M508" s="19">
        <f>VLOOKUP(K508,Table!$A$2:$C$121,2,0)</f>
        <v>14</v>
      </c>
      <c r="N508" s="18">
        <f>VLOOKUP(K508,Table!$A$2:$C$121,3,0)</f>
        <v>3</v>
      </c>
      <c r="O508" s="12" t="str">
        <f>VLOOKUP(A508,Table!$U$1:$V$230,2,0)</f>
        <v>Hexagonal</v>
      </c>
      <c r="P508" s="70" t="s">
        <v>15463</v>
      </c>
    </row>
    <row r="509" spans="1:16">
      <c r="A509" s="12">
        <v>181</v>
      </c>
      <c r="B509" s="12">
        <v>633427</v>
      </c>
      <c r="C509" s="12" t="s">
        <v>6676</v>
      </c>
      <c r="D509" s="12" t="s">
        <v>6686</v>
      </c>
      <c r="E509" s="17" t="s">
        <v>11874</v>
      </c>
      <c r="F509" s="19" t="str">
        <f>LEFT(E509,MIN(FIND({0,1,2,3,4,5,6,7,8,9},ASC(E509)&amp;1234567890))-1)</f>
        <v>Sc</v>
      </c>
      <c r="G509" s="23">
        <f t="shared" si="12"/>
        <v>1</v>
      </c>
      <c r="H509" s="19">
        <f>VLOOKUP(F509,Table!$A$2:$C$121,2,0)</f>
        <v>3</v>
      </c>
      <c r="I509" s="18">
        <f>VLOOKUP(F509,Table!$A$2:$C$121,3,0)</f>
        <v>4</v>
      </c>
      <c r="J509" s="17" t="s">
        <v>67</v>
      </c>
      <c r="K509" s="19" t="str">
        <f>LEFT(J509,MIN(FIND({0,1,2,3,4,5,6,7,8,9},ASC(J509)&amp;1234567890))-1)</f>
        <v>Fe</v>
      </c>
      <c r="L509" s="24">
        <f t="shared" si="13"/>
        <v>2</v>
      </c>
      <c r="M509" s="19">
        <f>VLOOKUP(K509,Table!$A$2:$C$121,2,0)</f>
        <v>8</v>
      </c>
      <c r="N509" s="18">
        <f>VLOOKUP(K509,Table!$A$2:$C$121,3,0)</f>
        <v>4</v>
      </c>
      <c r="O509" s="12" t="str">
        <f>VLOOKUP(A509,Table!$U$1:$V$230,2,0)</f>
        <v>Hexagonal</v>
      </c>
      <c r="P509" s="70" t="s">
        <v>15463</v>
      </c>
    </row>
    <row r="510" spans="1:16">
      <c r="A510" s="12">
        <v>181</v>
      </c>
      <c r="B510" s="12">
        <v>638088</v>
      </c>
      <c r="C510" s="12" t="s">
        <v>6676</v>
      </c>
      <c r="D510" s="12" t="s">
        <v>6687</v>
      </c>
      <c r="E510" s="17" t="s">
        <v>334</v>
      </c>
      <c r="F510" s="19" t="str">
        <f>LEFT(E510,MIN(FIND({0,1,2,3,4,5,6,7,8,9},ASC(E510)&amp;1234567890))-1)</f>
        <v>V</v>
      </c>
      <c r="G510" s="23">
        <f t="shared" si="12"/>
        <v>1</v>
      </c>
      <c r="H510" s="19">
        <f>VLOOKUP(F510,Table!$A$2:$C$121,2,0)</f>
        <v>5</v>
      </c>
      <c r="I510" s="18">
        <f>VLOOKUP(F510,Table!$A$2:$C$121,3,0)</f>
        <v>4</v>
      </c>
      <c r="J510" s="17" t="s">
        <v>11461</v>
      </c>
      <c r="K510" s="19" t="str">
        <f>LEFT(J510,MIN(FIND({0,1,2,3,4,5,6,7,8,9},ASC(J510)&amp;1234567890))-1)</f>
        <v>Ge</v>
      </c>
      <c r="L510" s="24">
        <f t="shared" si="13"/>
        <v>2</v>
      </c>
      <c r="M510" s="19">
        <f>VLOOKUP(K510,Table!$A$2:$C$121,2,0)</f>
        <v>14</v>
      </c>
      <c r="N510" s="18">
        <f>VLOOKUP(K510,Table!$A$2:$C$121,3,0)</f>
        <v>4</v>
      </c>
      <c r="O510" s="12" t="str">
        <f>VLOOKUP(A510,Table!$U$1:$V$230,2,0)</f>
        <v>Hexagonal</v>
      </c>
      <c r="P510" s="70" t="s">
        <v>15463</v>
      </c>
    </row>
    <row r="511" spans="1:16">
      <c r="A511" s="12">
        <v>181</v>
      </c>
      <c r="B511" s="12">
        <v>638941</v>
      </c>
      <c r="C511" s="12" t="s">
        <v>6676</v>
      </c>
      <c r="D511" s="12" t="s">
        <v>6688</v>
      </c>
      <c r="E511" s="17" t="s">
        <v>426</v>
      </c>
      <c r="F511" s="19" t="str">
        <f>LEFT(E511,MIN(FIND({0,1,2,3,4,5,6,7,8,9},ASC(E511)&amp;1234567890))-1)</f>
        <v>Hf</v>
      </c>
      <c r="G511" s="23">
        <f t="shared" si="12"/>
        <v>1</v>
      </c>
      <c r="H511" s="19">
        <f>VLOOKUP(F511,Table!$A$2:$C$121,2,0)</f>
        <v>4</v>
      </c>
      <c r="I511" s="18">
        <f>VLOOKUP(F511,Table!$A$2:$C$121,3,0)</f>
        <v>6</v>
      </c>
      <c r="J511" s="17" t="s">
        <v>11550</v>
      </c>
      <c r="K511" s="19" t="str">
        <f>LEFT(J511,MIN(FIND({0,1,2,3,4,5,6,7,8,9},ASC(J511)&amp;1234567890))-1)</f>
        <v>Sn</v>
      </c>
      <c r="L511" s="24">
        <f t="shared" si="13"/>
        <v>2</v>
      </c>
      <c r="M511" s="19">
        <f>VLOOKUP(K511,Table!$A$2:$C$121,2,0)</f>
        <v>14</v>
      </c>
      <c r="N511" s="18">
        <f>VLOOKUP(K511,Table!$A$2:$C$121,3,0)</f>
        <v>5</v>
      </c>
      <c r="O511" s="12" t="str">
        <f>VLOOKUP(A511,Table!$U$1:$V$230,2,0)</f>
        <v>Hexagonal</v>
      </c>
      <c r="P511" s="70" t="s">
        <v>15463</v>
      </c>
    </row>
    <row r="512" spans="1:16">
      <c r="A512" s="12">
        <v>181</v>
      </c>
      <c r="B512" s="12">
        <v>644399</v>
      </c>
      <c r="C512" s="12" t="s">
        <v>6676</v>
      </c>
      <c r="D512" s="12" t="s">
        <v>4846</v>
      </c>
      <c r="E512" s="17" t="s">
        <v>393</v>
      </c>
      <c r="F512" s="19" t="str">
        <f>LEFT(E512,MIN(FIND({0,1,2,3,4,5,6,7,8,9},ASC(E512)&amp;1234567890))-1)</f>
        <v>Mo</v>
      </c>
      <c r="G512" s="23">
        <f t="shared" si="12"/>
        <v>1</v>
      </c>
      <c r="H512" s="19">
        <f>VLOOKUP(F512,Table!$A$2:$C$121,2,0)</f>
        <v>6</v>
      </c>
      <c r="I512" s="18">
        <f>VLOOKUP(F512,Table!$A$2:$C$121,3,0)</f>
        <v>5</v>
      </c>
      <c r="J512" s="17" t="s">
        <v>11546</v>
      </c>
      <c r="K512" s="19" t="str">
        <f>LEFT(J512,MIN(FIND({0,1,2,3,4,5,6,7,8,9},ASC(J512)&amp;1234567890))-1)</f>
        <v>Si</v>
      </c>
      <c r="L512" s="24">
        <f t="shared" si="13"/>
        <v>2</v>
      </c>
      <c r="M512" s="19">
        <f>VLOOKUP(K512,Table!$A$2:$C$121,2,0)</f>
        <v>14</v>
      </c>
      <c r="N512" s="18">
        <f>VLOOKUP(K512,Table!$A$2:$C$121,3,0)</f>
        <v>3</v>
      </c>
      <c r="O512" s="12" t="str">
        <f>VLOOKUP(A512,Table!$U$1:$V$230,2,0)</f>
        <v>Hexagonal</v>
      </c>
      <c r="P512" s="70" t="s">
        <v>15463</v>
      </c>
    </row>
    <row r="513" spans="1:16">
      <c r="A513" s="12">
        <v>181</v>
      </c>
      <c r="B513" s="12">
        <v>652549</v>
      </c>
      <c r="C513" s="12" t="s">
        <v>6676</v>
      </c>
      <c r="D513" s="12" t="s">
        <v>4830</v>
      </c>
      <c r="E513" s="17" t="s">
        <v>390</v>
      </c>
      <c r="F513" s="19" t="str">
        <f>LEFT(E513,MIN(FIND({0,1,2,3,4,5,6,7,8,9},ASC(E513)&amp;1234567890))-1)</f>
        <v>W</v>
      </c>
      <c r="G513" s="23">
        <f t="shared" si="12"/>
        <v>1</v>
      </c>
      <c r="H513" s="19">
        <f>VLOOKUP(F513,Table!$A$2:$C$121,2,0)</f>
        <v>6</v>
      </c>
      <c r="I513" s="18">
        <f>VLOOKUP(F513,Table!$A$2:$C$121,3,0)</f>
        <v>6</v>
      </c>
      <c r="J513" s="17" t="s">
        <v>11546</v>
      </c>
      <c r="K513" s="19" t="str">
        <f>LEFT(J513,MIN(FIND({0,1,2,3,4,5,6,7,8,9},ASC(J513)&amp;1234567890))-1)</f>
        <v>Si</v>
      </c>
      <c r="L513" s="24">
        <f t="shared" si="13"/>
        <v>2</v>
      </c>
      <c r="M513" s="19">
        <f>VLOOKUP(K513,Table!$A$2:$C$121,2,0)</f>
        <v>14</v>
      </c>
      <c r="N513" s="18">
        <f>VLOOKUP(K513,Table!$A$2:$C$121,3,0)</f>
        <v>3</v>
      </c>
      <c r="O513" s="12" t="str">
        <f>VLOOKUP(A513,Table!$U$1:$V$230,2,0)</f>
        <v>Hexagonal</v>
      </c>
      <c r="P513" s="70" t="s">
        <v>15463</v>
      </c>
    </row>
    <row r="514" spans="1:16">
      <c r="A514" s="12">
        <v>182</v>
      </c>
      <c r="B514" s="12">
        <v>1116</v>
      </c>
      <c r="C514" s="12" t="s">
        <v>6691</v>
      </c>
      <c r="D514" s="12" t="s">
        <v>1641</v>
      </c>
      <c r="E514" s="17" t="s">
        <v>55</v>
      </c>
      <c r="F514" s="19" t="str">
        <f>LEFT(E514,MIN(FIND({0,1,2,3,4,5,6,7,8,9},ASC(E514)&amp;1234567890))-1)</f>
        <v>Mn</v>
      </c>
      <c r="G514" s="23">
        <f t="shared" si="12"/>
        <v>2</v>
      </c>
      <c r="H514" s="19">
        <f>VLOOKUP(F514,Table!$A$2:$C$121,2,0)</f>
        <v>7</v>
      </c>
      <c r="I514" s="18">
        <f>VLOOKUP(F514,Table!$A$2:$C$121,3,0)</f>
        <v>4</v>
      </c>
      <c r="J514" s="17" t="s">
        <v>15155</v>
      </c>
      <c r="K514" s="19" t="str">
        <f>LEFT(J514,MIN(FIND({0,1,2,3,4,5,6,7,8,9},ASC(J514)&amp;1234567890))-1)</f>
        <v>N</v>
      </c>
      <c r="L514" s="24">
        <f t="shared" si="13"/>
        <v>0.86</v>
      </c>
      <c r="M514" s="19">
        <f>VLOOKUP(K514,Table!$A$2:$C$121,2,0)</f>
        <v>15</v>
      </c>
      <c r="N514" s="18">
        <f>VLOOKUP(K514,Table!$A$2:$C$121,3,0)</f>
        <v>2</v>
      </c>
      <c r="O514" s="12" t="str">
        <f>VLOOKUP(A514,Table!$U$1:$V$230,2,0)</f>
        <v>Hexagonal</v>
      </c>
      <c r="P514" s="70"/>
    </row>
    <row r="515" spans="1:16">
      <c r="A515" s="12">
        <v>182</v>
      </c>
      <c r="B515" s="12">
        <v>10395</v>
      </c>
      <c r="C515" s="12" t="s">
        <v>6691</v>
      </c>
      <c r="D515" s="12" t="s">
        <v>6692</v>
      </c>
      <c r="E515" s="17" t="s">
        <v>15212</v>
      </c>
      <c r="F515" s="19" t="str">
        <f>LEFT(E515,MIN(FIND({0,1,2,3,4,5,6,7,8,9},ASC(E515)&amp;1234567890))-1)</f>
        <v>Re</v>
      </c>
      <c r="G515" s="23">
        <f t="shared" si="12"/>
        <v>1.1599999999999999</v>
      </c>
      <c r="H515" s="19">
        <f>VLOOKUP(F515,Table!$A$2:$C$121,2,0)</f>
        <v>7</v>
      </c>
      <c r="I515" s="18">
        <f>VLOOKUP(F515,Table!$A$2:$C$121,3,0)</f>
        <v>6</v>
      </c>
      <c r="J515" s="17" t="s">
        <v>59</v>
      </c>
      <c r="K515" s="19" t="str">
        <f>LEFT(J515,MIN(FIND({0,1,2,3,4,5,6,7,8,9},ASC(J515)&amp;1234567890))-1)</f>
        <v>O</v>
      </c>
      <c r="L515" s="24">
        <f t="shared" si="13"/>
        <v>3</v>
      </c>
      <c r="M515" s="19">
        <f>VLOOKUP(K515,Table!$A$2:$C$121,2,0)</f>
        <v>16</v>
      </c>
      <c r="N515" s="18">
        <f>VLOOKUP(K515,Table!$A$2:$C$121,3,0)</f>
        <v>2</v>
      </c>
      <c r="O515" s="12" t="str">
        <f>VLOOKUP(A515,Table!$U$1:$V$230,2,0)</f>
        <v>Hexagonal</v>
      </c>
      <c r="P515" s="70"/>
    </row>
    <row r="516" spans="1:16">
      <c r="A516" s="12">
        <v>182</v>
      </c>
      <c r="B516" s="12">
        <v>16964</v>
      </c>
      <c r="C516" s="12" t="s">
        <v>6691</v>
      </c>
      <c r="D516" s="12" t="s">
        <v>2199</v>
      </c>
      <c r="E516" s="17" t="s">
        <v>46</v>
      </c>
      <c r="F516" s="19" t="str">
        <f>LEFT(E516,MIN(FIND({0,1,2,3,4,5,6,7,8,9},ASC(E516)&amp;1234567890))-1)</f>
        <v>La</v>
      </c>
      <c r="G516" s="23">
        <f t="shared" si="12"/>
        <v>1</v>
      </c>
      <c r="H516" s="19">
        <f>VLOOKUP(F516,Table!$A$2:$C$121,2,0)</f>
        <v>3</v>
      </c>
      <c r="I516" s="18">
        <f>VLOOKUP(F516,Table!$A$2:$C$121,3,0)</f>
        <v>6</v>
      </c>
      <c r="J516" s="17" t="s">
        <v>365</v>
      </c>
      <c r="K516" s="19" t="str">
        <f>LEFT(J516,MIN(FIND({0,1,2,3,4,5,6,7,8,9},ASC(J516)&amp;1234567890))-1)</f>
        <v>F</v>
      </c>
      <c r="L516" s="24">
        <f t="shared" si="13"/>
        <v>3</v>
      </c>
      <c r="M516" s="19">
        <f>VLOOKUP(K516,Table!$A$2:$C$121,2,0)</f>
        <v>17</v>
      </c>
      <c r="N516" s="18">
        <f>VLOOKUP(K516,Table!$A$2:$C$121,3,0)</f>
        <v>2</v>
      </c>
      <c r="O516" s="12" t="str">
        <f>VLOOKUP(A516,Table!$U$1:$V$230,2,0)</f>
        <v>Hexagonal</v>
      </c>
      <c r="P516" s="70"/>
    </row>
    <row r="517" spans="1:16">
      <c r="A517" s="12">
        <v>182</v>
      </c>
      <c r="B517" s="12">
        <v>16965</v>
      </c>
      <c r="C517" s="12" t="s">
        <v>6691</v>
      </c>
      <c r="D517" s="12" t="s">
        <v>6024</v>
      </c>
      <c r="E517" s="17" t="s">
        <v>11331</v>
      </c>
      <c r="F517" s="19" t="str">
        <f>LEFT(E517,MIN(FIND({0,1,2,3,4,5,6,7,8,9},ASC(E517)&amp;1234567890))-1)</f>
        <v>Ce</v>
      </c>
      <c r="G517" s="23">
        <f t="shared" si="12"/>
        <v>1</v>
      </c>
      <c r="H517" s="19">
        <f>VLOOKUP(F517,Table!$A$2:$C$121,2,0)</f>
        <v>3</v>
      </c>
      <c r="I517" s="18">
        <f>VLOOKUP(F517,Table!$A$2:$C$121,3,0)</f>
        <v>6</v>
      </c>
      <c r="J517" s="17" t="s">
        <v>365</v>
      </c>
      <c r="K517" s="19" t="str">
        <f>LEFT(J517,MIN(FIND({0,1,2,3,4,5,6,7,8,9},ASC(J517)&amp;1234567890))-1)</f>
        <v>F</v>
      </c>
      <c r="L517" s="24">
        <f t="shared" si="13"/>
        <v>3</v>
      </c>
      <c r="M517" s="19">
        <f>VLOOKUP(K517,Table!$A$2:$C$121,2,0)</f>
        <v>17</v>
      </c>
      <c r="N517" s="18">
        <f>VLOOKUP(K517,Table!$A$2:$C$121,3,0)</f>
        <v>2</v>
      </c>
      <c r="O517" s="12" t="str">
        <f>VLOOKUP(A517,Table!$U$1:$V$230,2,0)</f>
        <v>Hexagonal</v>
      </c>
      <c r="P517" s="70"/>
    </row>
    <row r="518" spans="1:16">
      <c r="A518" s="12">
        <v>182</v>
      </c>
      <c r="B518" s="12">
        <v>16966</v>
      </c>
      <c r="C518" s="12" t="s">
        <v>6691</v>
      </c>
      <c r="D518" s="12" t="s">
        <v>6027</v>
      </c>
      <c r="E518" s="17" t="s">
        <v>11332</v>
      </c>
      <c r="F518" s="19" t="str">
        <f>LEFT(E518,MIN(FIND({0,1,2,3,4,5,6,7,8,9},ASC(E518)&amp;1234567890))-1)</f>
        <v>Pr</v>
      </c>
      <c r="G518" s="23">
        <f t="shared" si="12"/>
        <v>1</v>
      </c>
      <c r="H518" s="19">
        <f>VLOOKUP(F518,Table!$A$2:$C$121,2,0)</f>
        <v>3</v>
      </c>
      <c r="I518" s="18">
        <f>VLOOKUP(F518,Table!$A$2:$C$121,3,0)</f>
        <v>6</v>
      </c>
      <c r="J518" s="17" t="s">
        <v>365</v>
      </c>
      <c r="K518" s="19" t="str">
        <f>LEFT(J518,MIN(FIND({0,1,2,3,4,5,6,7,8,9},ASC(J518)&amp;1234567890))-1)</f>
        <v>F</v>
      </c>
      <c r="L518" s="24">
        <f t="shared" si="13"/>
        <v>3</v>
      </c>
      <c r="M518" s="19">
        <f>VLOOKUP(K518,Table!$A$2:$C$121,2,0)</f>
        <v>17</v>
      </c>
      <c r="N518" s="18">
        <f>VLOOKUP(K518,Table!$A$2:$C$121,3,0)</f>
        <v>2</v>
      </c>
      <c r="O518" s="12" t="str">
        <f>VLOOKUP(A518,Table!$U$1:$V$230,2,0)</f>
        <v>Hexagonal</v>
      </c>
      <c r="P518" s="70"/>
    </row>
    <row r="519" spans="1:16">
      <c r="A519" s="12">
        <v>182</v>
      </c>
      <c r="B519" s="12">
        <v>16967</v>
      </c>
      <c r="C519" s="12" t="s">
        <v>6691</v>
      </c>
      <c r="D519" s="12" t="s">
        <v>6028</v>
      </c>
      <c r="E519" s="17" t="s">
        <v>615</v>
      </c>
      <c r="F519" s="19" t="str">
        <f>LEFT(E519,MIN(FIND({0,1,2,3,4,5,6,7,8,9},ASC(E519)&amp;1234567890))-1)</f>
        <v>Nd</v>
      </c>
      <c r="G519" s="23">
        <f t="shared" si="12"/>
        <v>1</v>
      </c>
      <c r="H519" s="19">
        <f>VLOOKUP(F519,Table!$A$2:$C$121,2,0)</f>
        <v>3</v>
      </c>
      <c r="I519" s="18">
        <f>VLOOKUP(F519,Table!$A$2:$C$121,3,0)</f>
        <v>6</v>
      </c>
      <c r="J519" s="17" t="s">
        <v>365</v>
      </c>
      <c r="K519" s="19" t="str">
        <f>LEFT(J519,MIN(FIND({0,1,2,3,4,5,6,7,8,9},ASC(J519)&amp;1234567890))-1)</f>
        <v>F</v>
      </c>
      <c r="L519" s="24">
        <f t="shared" si="13"/>
        <v>3</v>
      </c>
      <c r="M519" s="19">
        <f>VLOOKUP(K519,Table!$A$2:$C$121,2,0)</f>
        <v>17</v>
      </c>
      <c r="N519" s="18">
        <f>VLOOKUP(K519,Table!$A$2:$C$121,3,0)</f>
        <v>2</v>
      </c>
      <c r="O519" s="12" t="str">
        <f>VLOOKUP(A519,Table!$U$1:$V$230,2,0)</f>
        <v>Hexagonal</v>
      </c>
      <c r="P519" s="70"/>
    </row>
    <row r="520" spans="1:16">
      <c r="A520" s="12">
        <v>182</v>
      </c>
      <c r="B520" s="12">
        <v>16968</v>
      </c>
      <c r="C520" s="12" t="s">
        <v>6691</v>
      </c>
      <c r="D520" s="12" t="s">
        <v>2327</v>
      </c>
      <c r="E520" s="17" t="s">
        <v>590</v>
      </c>
      <c r="F520" s="19" t="str">
        <f>LEFT(E520,MIN(FIND({0,1,2,3,4,5,6,7,8,9},ASC(E520)&amp;1234567890))-1)</f>
        <v>Sm</v>
      </c>
      <c r="G520" s="23">
        <f t="shared" si="12"/>
        <v>1</v>
      </c>
      <c r="H520" s="19">
        <f>VLOOKUP(F520,Table!$A$2:$C$121,2,0)</f>
        <v>3</v>
      </c>
      <c r="I520" s="18">
        <f>VLOOKUP(F520,Table!$A$2:$C$121,3,0)</f>
        <v>6</v>
      </c>
      <c r="J520" s="17" t="s">
        <v>365</v>
      </c>
      <c r="K520" s="19" t="str">
        <f>LEFT(J520,MIN(FIND({0,1,2,3,4,5,6,7,8,9},ASC(J520)&amp;1234567890))-1)</f>
        <v>F</v>
      </c>
      <c r="L520" s="24">
        <f t="shared" si="13"/>
        <v>3</v>
      </c>
      <c r="M520" s="19">
        <f>VLOOKUP(K520,Table!$A$2:$C$121,2,0)</f>
        <v>17</v>
      </c>
      <c r="N520" s="18">
        <f>VLOOKUP(K520,Table!$A$2:$C$121,3,0)</f>
        <v>2</v>
      </c>
      <c r="O520" s="12" t="str">
        <f>VLOOKUP(A520,Table!$U$1:$V$230,2,0)</f>
        <v>Hexagonal</v>
      </c>
      <c r="P520" s="70"/>
    </row>
    <row r="521" spans="1:16">
      <c r="A521" s="12">
        <v>182</v>
      </c>
      <c r="B521" s="12">
        <v>29343</v>
      </c>
      <c r="C521" s="12" t="s">
        <v>6691</v>
      </c>
      <c r="D521" s="12" t="s">
        <v>3</v>
      </c>
      <c r="E521" s="17" t="s">
        <v>31</v>
      </c>
      <c r="F521" s="19" t="str">
        <f>LEFT(E521,MIN(FIND({0,1,2,3,4,5,6,7,8,9},ASC(E521)&amp;1234567890))-1)</f>
        <v>Si</v>
      </c>
      <c r="G521" s="23">
        <f t="shared" si="12"/>
        <v>1</v>
      </c>
      <c r="H521" s="19">
        <f>VLOOKUP(F521,Table!$A$2:$C$121,2,0)</f>
        <v>14</v>
      </c>
      <c r="I521" s="18">
        <f>VLOOKUP(F521,Table!$A$2:$C$121,3,0)</f>
        <v>3</v>
      </c>
      <c r="J521" s="17" t="s">
        <v>32</v>
      </c>
      <c r="K521" s="19" t="str">
        <f>LEFT(J521,MIN(FIND({0,1,2,3,4,5,6,7,8,9},ASC(J521)&amp;1234567890))-1)</f>
        <v>O</v>
      </c>
      <c r="L521" s="24">
        <f t="shared" si="13"/>
        <v>2</v>
      </c>
      <c r="M521" s="19">
        <f>VLOOKUP(K521,Table!$A$2:$C$121,2,0)</f>
        <v>16</v>
      </c>
      <c r="N521" s="18">
        <f>VLOOKUP(K521,Table!$A$2:$C$121,3,0)</f>
        <v>2</v>
      </c>
      <c r="O521" s="12" t="str">
        <f>VLOOKUP(A521,Table!$U$1:$V$230,2,0)</f>
        <v>Hexagonal</v>
      </c>
      <c r="P521" s="70"/>
    </row>
    <row r="522" spans="1:16">
      <c r="A522" s="12">
        <v>182</v>
      </c>
      <c r="B522" s="12">
        <v>61367</v>
      </c>
      <c r="C522" s="12" t="s">
        <v>6691</v>
      </c>
      <c r="D522" s="12" t="s">
        <v>6693</v>
      </c>
      <c r="E522" s="17" t="s">
        <v>15213</v>
      </c>
      <c r="F522" s="19" t="str">
        <f>LEFT(E522,MIN(FIND({0,1,2,3,4,5,6,7,8,9},ASC(E522)&amp;1234567890))-1)</f>
        <v>Nb</v>
      </c>
      <c r="G522" s="23">
        <f t="shared" si="12"/>
        <v>1.25</v>
      </c>
      <c r="H522" s="19">
        <f>VLOOKUP(F522,Table!$A$2:$C$121,2,0)</f>
        <v>5</v>
      </c>
      <c r="I522" s="18">
        <f>VLOOKUP(F522,Table!$A$2:$C$121,3,0)</f>
        <v>5</v>
      </c>
      <c r="J522" s="17" t="s">
        <v>34</v>
      </c>
      <c r="K522" s="19" t="str">
        <f>LEFT(J522,MIN(FIND({0,1,2,3,4,5,6,7,8,9},ASC(J522)&amp;1234567890))-1)</f>
        <v>S</v>
      </c>
      <c r="L522" s="24">
        <f t="shared" si="13"/>
        <v>2</v>
      </c>
      <c r="M522" s="19">
        <f>VLOOKUP(K522,Table!$A$2:$C$121,2,0)</f>
        <v>16</v>
      </c>
      <c r="N522" s="18">
        <f>VLOOKUP(K522,Table!$A$2:$C$121,3,0)</f>
        <v>3</v>
      </c>
      <c r="O522" s="12" t="str">
        <f>VLOOKUP(A522,Table!$U$1:$V$230,2,0)</f>
        <v>Hexagonal</v>
      </c>
      <c r="P522" s="70"/>
    </row>
    <row r="523" spans="1:16">
      <c r="A523" s="12">
        <v>182</v>
      </c>
      <c r="B523" s="12">
        <v>79981</v>
      </c>
      <c r="C523" s="12" t="s">
        <v>6691</v>
      </c>
      <c r="D523" s="12" t="s">
        <v>5690</v>
      </c>
      <c r="E523" s="17" t="s">
        <v>11292</v>
      </c>
      <c r="F523" s="19" t="str">
        <f>LEFT(E523,MIN(FIND({0,1,2,3,4,5,6,7,8,9},ASC(E523)&amp;1234567890))-1)</f>
        <v>Fe</v>
      </c>
      <c r="G523" s="23">
        <f t="shared" si="12"/>
        <v>3</v>
      </c>
      <c r="H523" s="19">
        <f>VLOOKUP(F523,Table!$A$2:$C$121,2,0)</f>
        <v>8</v>
      </c>
      <c r="I523" s="18">
        <f>VLOOKUP(F523,Table!$A$2:$C$121,3,0)</f>
        <v>4</v>
      </c>
      <c r="J523" s="17" t="s">
        <v>68</v>
      </c>
      <c r="K523" s="19" t="str">
        <f>LEFT(J523,MIN(FIND({0,1,2,3,4,5,6,7,8,9},ASC(J523)&amp;1234567890))-1)</f>
        <v>N</v>
      </c>
      <c r="L523" s="24">
        <f t="shared" si="13"/>
        <v>1</v>
      </c>
      <c r="M523" s="19">
        <f>VLOOKUP(K523,Table!$A$2:$C$121,2,0)</f>
        <v>15</v>
      </c>
      <c r="N523" s="18">
        <f>VLOOKUP(K523,Table!$A$2:$C$121,3,0)</f>
        <v>2</v>
      </c>
      <c r="O523" s="12" t="str">
        <f>VLOOKUP(A523,Table!$U$1:$V$230,2,0)</f>
        <v>Hexagonal</v>
      </c>
      <c r="P523" s="70"/>
    </row>
    <row r="524" spans="1:16">
      <c r="A524" s="12">
        <v>182</v>
      </c>
      <c r="B524" s="12">
        <v>202338</v>
      </c>
      <c r="C524" s="12" t="s">
        <v>6691</v>
      </c>
      <c r="D524" s="12" t="s">
        <v>4359</v>
      </c>
      <c r="E524" s="17" t="s">
        <v>37</v>
      </c>
      <c r="F524" s="19" t="str">
        <f>LEFT(E524,MIN(FIND({0,1,2,3,4,5,6,7,8,9},ASC(E524)&amp;1234567890))-1)</f>
        <v>Re</v>
      </c>
      <c r="G524" s="23">
        <f t="shared" si="12"/>
        <v>1</v>
      </c>
      <c r="H524" s="19">
        <f>VLOOKUP(F524,Table!$A$2:$C$121,2,0)</f>
        <v>7</v>
      </c>
      <c r="I524" s="18">
        <f>VLOOKUP(F524,Table!$A$2:$C$121,3,0)</f>
        <v>6</v>
      </c>
      <c r="J524" s="17" t="s">
        <v>59</v>
      </c>
      <c r="K524" s="19" t="str">
        <f>LEFT(J524,MIN(FIND({0,1,2,3,4,5,6,7,8,9},ASC(J524)&amp;1234567890))-1)</f>
        <v>O</v>
      </c>
      <c r="L524" s="24">
        <f t="shared" si="13"/>
        <v>3</v>
      </c>
      <c r="M524" s="19">
        <f>VLOOKUP(K524,Table!$A$2:$C$121,2,0)</f>
        <v>16</v>
      </c>
      <c r="N524" s="18">
        <f>VLOOKUP(K524,Table!$A$2:$C$121,3,0)</f>
        <v>2</v>
      </c>
      <c r="O524" s="12" t="str">
        <f>VLOOKUP(A524,Table!$U$1:$V$230,2,0)</f>
        <v>Hexagonal</v>
      </c>
      <c r="P524" s="70"/>
    </row>
    <row r="525" spans="1:16">
      <c r="A525" s="12">
        <v>182</v>
      </c>
      <c r="B525" s="12">
        <v>42542</v>
      </c>
      <c r="C525" s="12" t="s">
        <v>6691</v>
      </c>
      <c r="D525" s="12" t="s">
        <v>2357</v>
      </c>
      <c r="E525" s="17" t="s">
        <v>11292</v>
      </c>
      <c r="F525" s="19" t="str">
        <f>LEFT(E525,MIN(FIND({0,1,2,3,4,5,6,7,8,9},ASC(E525)&amp;1234567890))-1)</f>
        <v>Fe</v>
      </c>
      <c r="G525" s="23">
        <f t="shared" si="12"/>
        <v>3</v>
      </c>
      <c r="H525" s="19">
        <f>VLOOKUP(F525,Table!$A$2:$C$121,2,0)</f>
        <v>8</v>
      </c>
      <c r="I525" s="18">
        <f>VLOOKUP(F525,Table!$A$2:$C$121,3,0)</f>
        <v>4</v>
      </c>
      <c r="J525" s="17" t="s">
        <v>614</v>
      </c>
      <c r="K525" s="19" t="str">
        <f>LEFT(J525,MIN(FIND({0,1,2,3,4,5,6,7,8,9},ASC(J525)&amp;1234567890))-1)</f>
        <v>C</v>
      </c>
      <c r="L525" s="24">
        <f t="shared" si="13"/>
        <v>1</v>
      </c>
      <c r="M525" s="19">
        <f>VLOOKUP(K525,Table!$A$2:$C$121,2,0)</f>
        <v>14</v>
      </c>
      <c r="N525" s="18">
        <f>VLOOKUP(K525,Table!$A$2:$C$121,3,0)</f>
        <v>2</v>
      </c>
      <c r="O525" s="12" t="str">
        <f>VLOOKUP(A525,Table!$U$1:$V$230,2,0)</f>
        <v>Hexagonal</v>
      </c>
      <c r="P525" s="70"/>
    </row>
    <row r="526" spans="1:16">
      <c r="A526" s="12">
        <v>182</v>
      </c>
      <c r="B526" s="12">
        <v>42985</v>
      </c>
      <c r="C526" s="12" t="s">
        <v>6691</v>
      </c>
      <c r="D526" s="12" t="s">
        <v>15285</v>
      </c>
      <c r="E526" s="17" t="s">
        <v>377</v>
      </c>
      <c r="F526" s="19" t="str">
        <f>LEFT(E526,MIN(FIND({0,1,2,3,4,5,6,7,8,9},ASC(E526)&amp;1234567890))-1)</f>
        <v>Zr</v>
      </c>
      <c r="G526" s="23">
        <f t="shared" si="12"/>
        <v>1</v>
      </c>
      <c r="H526" s="19">
        <f>VLOOKUP(F526,Table!$A$2:$C$121,2,0)</f>
        <v>4</v>
      </c>
      <c r="I526" s="18">
        <f>VLOOKUP(F526,Table!$A$2:$C$121,3,0)</f>
        <v>5</v>
      </c>
      <c r="J526" s="17" t="s">
        <v>15288</v>
      </c>
      <c r="K526" s="19" t="str">
        <f>LEFT(J526,MIN(FIND({0,1,2,3,4,5,6,7,8,9},ASC(J526)&amp;1234567890))-1)</f>
        <v>O</v>
      </c>
      <c r="L526" s="24">
        <f t="shared" si="13"/>
        <v>0.33300000000000002</v>
      </c>
      <c r="M526" s="19">
        <f>VLOOKUP(K526,Table!$A$2:$C$121,2,0)</f>
        <v>16</v>
      </c>
      <c r="N526" s="18">
        <f>VLOOKUP(K526,Table!$A$2:$C$121,3,0)</f>
        <v>2</v>
      </c>
      <c r="O526" s="12" t="str">
        <f>VLOOKUP(A526,Table!$U$1:$V$230,2,0)</f>
        <v>Hexagonal</v>
      </c>
      <c r="P526" s="70"/>
    </row>
    <row r="527" spans="1:16">
      <c r="A527" s="12">
        <v>182</v>
      </c>
      <c r="B527" s="12">
        <v>76402</v>
      </c>
      <c r="C527" s="12" t="s">
        <v>6691</v>
      </c>
      <c r="D527" s="12" t="s">
        <v>6694</v>
      </c>
      <c r="E527" s="17" t="s">
        <v>11359</v>
      </c>
      <c r="F527" s="19" t="str">
        <f>LEFT(E527,MIN(FIND({0,1,2,3,4,5,6,7,8,9},ASC(E527)&amp;1234567890))-1)</f>
        <v>Ni</v>
      </c>
      <c r="G527" s="23">
        <f t="shared" si="12"/>
        <v>3</v>
      </c>
      <c r="H527" s="19">
        <f>VLOOKUP(F527,Table!$A$2:$C$121,2,0)</f>
        <v>10</v>
      </c>
      <c r="I527" s="18">
        <f>VLOOKUP(F527,Table!$A$2:$C$121,3,0)</f>
        <v>4</v>
      </c>
      <c r="J527" s="17" t="s">
        <v>68</v>
      </c>
      <c r="K527" s="19" t="str">
        <f>LEFT(J527,MIN(FIND({0,1,2,3,4,5,6,7,8,9},ASC(J527)&amp;1234567890))-1)</f>
        <v>N</v>
      </c>
      <c r="L527" s="24">
        <f t="shared" si="13"/>
        <v>1</v>
      </c>
      <c r="M527" s="19">
        <f>VLOOKUP(K527,Table!$A$2:$C$121,2,0)</f>
        <v>15</v>
      </c>
      <c r="N527" s="18">
        <f>VLOOKUP(K527,Table!$A$2:$C$121,3,0)</f>
        <v>2</v>
      </c>
      <c r="O527" s="12" t="str">
        <f>VLOOKUP(A527,Table!$U$1:$V$230,2,0)</f>
        <v>Hexagonal</v>
      </c>
      <c r="P527" s="70"/>
    </row>
    <row r="528" spans="1:16">
      <c r="A528" s="12">
        <v>182</v>
      </c>
      <c r="B528" s="12">
        <v>88316</v>
      </c>
      <c r="C528" s="12" t="s">
        <v>6691</v>
      </c>
      <c r="D528" s="12" t="s">
        <v>5728</v>
      </c>
      <c r="E528" s="17" t="s">
        <v>11819</v>
      </c>
      <c r="F528" s="19" t="str">
        <f>LEFT(E528,MIN(FIND({0,1,2,3,4,5,6,7,8,9},ASC(E528)&amp;1234567890))-1)</f>
        <v>Zr</v>
      </c>
      <c r="G528" s="23">
        <f t="shared" si="12"/>
        <v>3</v>
      </c>
      <c r="H528" s="19">
        <f>VLOOKUP(F528,Table!$A$2:$C$121,2,0)</f>
        <v>4</v>
      </c>
      <c r="I528" s="18">
        <f>VLOOKUP(F528,Table!$A$2:$C$121,3,0)</f>
        <v>5</v>
      </c>
      <c r="J528" s="17" t="s">
        <v>371</v>
      </c>
      <c r="K528" s="19" t="str">
        <f>LEFT(J528,MIN(FIND({0,1,2,3,4,5,6,7,8,9},ASC(J528)&amp;1234567890))-1)</f>
        <v>O</v>
      </c>
      <c r="L528" s="24">
        <f t="shared" si="13"/>
        <v>1</v>
      </c>
      <c r="M528" s="19">
        <f>VLOOKUP(K528,Table!$A$2:$C$121,2,0)</f>
        <v>16</v>
      </c>
      <c r="N528" s="18">
        <f>VLOOKUP(K528,Table!$A$2:$C$121,3,0)</f>
        <v>2</v>
      </c>
      <c r="O528" s="12" t="str">
        <f>VLOOKUP(A528,Table!$U$1:$V$230,2,0)</f>
        <v>Hexagonal</v>
      </c>
      <c r="P528" s="70"/>
    </row>
    <row r="529" spans="1:16">
      <c r="A529" s="12">
        <v>182</v>
      </c>
      <c r="B529" s="12">
        <v>93173</v>
      </c>
      <c r="C529" s="12" t="s">
        <v>6691</v>
      </c>
      <c r="D529" s="12" t="s">
        <v>6695</v>
      </c>
      <c r="E529" s="17" t="s">
        <v>11292</v>
      </c>
      <c r="F529" s="19" t="str">
        <f>LEFT(E529,MIN(FIND({0,1,2,3,4,5,6,7,8,9},ASC(E529)&amp;1234567890))-1)</f>
        <v>Fe</v>
      </c>
      <c r="G529" s="23">
        <f t="shared" si="12"/>
        <v>3</v>
      </c>
      <c r="H529" s="19">
        <f>VLOOKUP(F529,Table!$A$2:$C$121,2,0)</f>
        <v>8</v>
      </c>
      <c r="I529" s="18">
        <f>VLOOKUP(F529,Table!$A$2:$C$121,3,0)</f>
        <v>4</v>
      </c>
      <c r="J529" s="17" t="s">
        <v>15214</v>
      </c>
      <c r="K529" s="19" t="str">
        <f>LEFT(J529,MIN(FIND({0,1,2,3,4,5,6,7,8,9},ASC(J529)&amp;1234567890))-1)</f>
        <v>N</v>
      </c>
      <c r="L529" s="24">
        <f t="shared" si="13"/>
        <v>1.107</v>
      </c>
      <c r="M529" s="19">
        <f>VLOOKUP(K529,Table!$A$2:$C$121,2,0)</f>
        <v>15</v>
      </c>
      <c r="N529" s="18">
        <f>VLOOKUP(K529,Table!$A$2:$C$121,3,0)</f>
        <v>2</v>
      </c>
      <c r="O529" s="12" t="str">
        <f>VLOOKUP(A529,Table!$U$1:$V$230,2,0)</f>
        <v>Hexagonal</v>
      </c>
      <c r="P529" s="70"/>
    </row>
    <row r="530" spans="1:16">
      <c r="A530" s="12">
        <v>182</v>
      </c>
      <c r="B530" s="12">
        <v>93174</v>
      </c>
      <c r="C530" s="12" t="s">
        <v>6691</v>
      </c>
      <c r="D530" s="12" t="s">
        <v>6696</v>
      </c>
      <c r="E530" s="17" t="s">
        <v>11292</v>
      </c>
      <c r="F530" s="19" t="str">
        <f>LEFT(E530,MIN(FIND({0,1,2,3,4,5,6,7,8,9},ASC(E530)&amp;1234567890))-1)</f>
        <v>Fe</v>
      </c>
      <c r="G530" s="23">
        <f t="shared" si="12"/>
        <v>3</v>
      </c>
      <c r="H530" s="19">
        <f>VLOOKUP(F530,Table!$A$2:$C$121,2,0)</f>
        <v>8</v>
      </c>
      <c r="I530" s="18">
        <f>VLOOKUP(F530,Table!$A$2:$C$121,3,0)</f>
        <v>4</v>
      </c>
      <c r="J530" s="17" t="s">
        <v>15215</v>
      </c>
      <c r="K530" s="19" t="str">
        <f>LEFT(J530,MIN(FIND({0,1,2,3,4,5,6,7,8,9},ASC(J530)&amp;1234567890))-1)</f>
        <v>N</v>
      </c>
      <c r="L530" s="24">
        <f t="shared" si="13"/>
        <v>1.2390000000000001</v>
      </c>
      <c r="M530" s="19">
        <f>VLOOKUP(K530,Table!$A$2:$C$121,2,0)</f>
        <v>15</v>
      </c>
      <c r="N530" s="18">
        <f>VLOOKUP(K530,Table!$A$2:$C$121,3,0)</f>
        <v>2</v>
      </c>
      <c r="O530" s="12" t="str">
        <f>VLOOKUP(A530,Table!$U$1:$V$230,2,0)</f>
        <v>Hexagonal</v>
      </c>
      <c r="P530" s="70"/>
    </row>
    <row r="531" spans="1:16">
      <c r="A531" s="12">
        <v>182</v>
      </c>
      <c r="B531" s="12">
        <v>93175</v>
      </c>
      <c r="C531" s="12" t="s">
        <v>6691</v>
      </c>
      <c r="D531" s="12" t="s">
        <v>6697</v>
      </c>
      <c r="E531" s="17" t="s">
        <v>11292</v>
      </c>
      <c r="F531" s="19" t="str">
        <f>LEFT(E531,MIN(FIND({0,1,2,3,4,5,6,7,8,9},ASC(E531)&amp;1234567890))-1)</f>
        <v>Fe</v>
      </c>
      <c r="G531" s="23">
        <f t="shared" si="12"/>
        <v>3</v>
      </c>
      <c r="H531" s="19">
        <f>VLOOKUP(F531,Table!$A$2:$C$121,2,0)</f>
        <v>8</v>
      </c>
      <c r="I531" s="18">
        <f>VLOOKUP(F531,Table!$A$2:$C$121,3,0)</f>
        <v>4</v>
      </c>
      <c r="J531" s="17" t="s">
        <v>15216</v>
      </c>
      <c r="K531" s="19" t="str">
        <f>LEFT(J531,MIN(FIND({0,1,2,3,4,5,6,7,8,9},ASC(J531)&amp;1234567890))-1)</f>
        <v>N</v>
      </c>
      <c r="L531" s="24">
        <f t="shared" si="13"/>
        <v>1.3</v>
      </c>
      <c r="M531" s="19">
        <f>VLOOKUP(K531,Table!$A$2:$C$121,2,0)</f>
        <v>15</v>
      </c>
      <c r="N531" s="18">
        <f>VLOOKUP(K531,Table!$A$2:$C$121,3,0)</f>
        <v>2</v>
      </c>
      <c r="O531" s="12" t="str">
        <f>VLOOKUP(A531,Table!$U$1:$V$230,2,0)</f>
        <v>Hexagonal</v>
      </c>
      <c r="P531" s="70"/>
    </row>
    <row r="532" spans="1:16">
      <c r="A532" s="12">
        <v>182</v>
      </c>
      <c r="B532" s="12">
        <v>93176</v>
      </c>
      <c r="C532" s="12" t="s">
        <v>6691</v>
      </c>
      <c r="D532" s="12" t="s">
        <v>6698</v>
      </c>
      <c r="E532" s="17" t="s">
        <v>11292</v>
      </c>
      <c r="F532" s="19" t="str">
        <f>LEFT(E532,MIN(FIND({0,1,2,3,4,5,6,7,8,9},ASC(E532)&amp;1234567890))-1)</f>
        <v>Fe</v>
      </c>
      <c r="G532" s="23">
        <f t="shared" si="12"/>
        <v>3</v>
      </c>
      <c r="H532" s="19">
        <f>VLOOKUP(F532,Table!$A$2:$C$121,2,0)</f>
        <v>8</v>
      </c>
      <c r="I532" s="18">
        <f>VLOOKUP(F532,Table!$A$2:$C$121,3,0)</f>
        <v>4</v>
      </c>
      <c r="J532" s="17" t="s">
        <v>15217</v>
      </c>
      <c r="K532" s="19" t="str">
        <f>LEFT(J532,MIN(FIND({0,1,2,3,4,5,6,7,8,9},ASC(J532)&amp;1234567890))-1)</f>
        <v>N</v>
      </c>
      <c r="L532" s="24">
        <f t="shared" si="13"/>
        <v>1.33</v>
      </c>
      <c r="M532" s="19">
        <f>VLOOKUP(K532,Table!$A$2:$C$121,2,0)</f>
        <v>15</v>
      </c>
      <c r="N532" s="18">
        <f>VLOOKUP(K532,Table!$A$2:$C$121,3,0)</f>
        <v>2</v>
      </c>
      <c r="O532" s="12" t="str">
        <f>VLOOKUP(A532,Table!$U$1:$V$230,2,0)</f>
        <v>Hexagonal</v>
      </c>
      <c r="P532" s="70"/>
    </row>
    <row r="533" spans="1:16">
      <c r="A533" s="12">
        <v>182</v>
      </c>
      <c r="B533" s="12">
        <v>93177</v>
      </c>
      <c r="C533" s="12" t="s">
        <v>6691</v>
      </c>
      <c r="D533" s="12" t="s">
        <v>6699</v>
      </c>
      <c r="E533" s="17" t="s">
        <v>11292</v>
      </c>
      <c r="F533" s="19" t="str">
        <f>LEFT(E533,MIN(FIND({0,1,2,3,4,5,6,7,8,9},ASC(E533)&amp;1234567890))-1)</f>
        <v>Fe</v>
      </c>
      <c r="G533" s="23">
        <f t="shared" si="12"/>
        <v>3</v>
      </c>
      <c r="H533" s="19">
        <f>VLOOKUP(F533,Table!$A$2:$C$121,2,0)</f>
        <v>8</v>
      </c>
      <c r="I533" s="18">
        <f>VLOOKUP(F533,Table!$A$2:$C$121,3,0)</f>
        <v>4</v>
      </c>
      <c r="J533" s="17" t="s">
        <v>15218</v>
      </c>
      <c r="K533" s="19" t="str">
        <f>LEFT(J533,MIN(FIND({0,1,2,3,4,5,6,7,8,9},ASC(J533)&amp;1234567890))-1)</f>
        <v>N</v>
      </c>
      <c r="L533" s="24">
        <f t="shared" si="13"/>
        <v>1.39</v>
      </c>
      <c r="M533" s="19">
        <f>VLOOKUP(K533,Table!$A$2:$C$121,2,0)</f>
        <v>15</v>
      </c>
      <c r="N533" s="18">
        <f>VLOOKUP(K533,Table!$A$2:$C$121,3,0)</f>
        <v>2</v>
      </c>
      <c r="O533" s="12" t="str">
        <f>VLOOKUP(A533,Table!$U$1:$V$230,2,0)</f>
        <v>Hexagonal</v>
      </c>
      <c r="P533" s="70"/>
    </row>
    <row r="534" spans="1:16">
      <c r="A534" s="12">
        <v>182</v>
      </c>
      <c r="B534" s="12">
        <v>93180</v>
      </c>
      <c r="C534" s="12" t="s">
        <v>6691</v>
      </c>
      <c r="D534" s="12" t="s">
        <v>6700</v>
      </c>
      <c r="E534" s="17" t="s">
        <v>11292</v>
      </c>
      <c r="F534" s="19" t="str">
        <f>LEFT(E534,MIN(FIND({0,1,2,3,4,5,6,7,8,9},ASC(E534)&amp;1234567890))-1)</f>
        <v>Fe</v>
      </c>
      <c r="G534" s="23">
        <f t="shared" si="12"/>
        <v>3</v>
      </c>
      <c r="H534" s="19">
        <f>VLOOKUP(F534,Table!$A$2:$C$121,2,0)</f>
        <v>8</v>
      </c>
      <c r="I534" s="18">
        <f>VLOOKUP(F534,Table!$A$2:$C$121,3,0)</f>
        <v>4</v>
      </c>
      <c r="J534" s="17" t="s">
        <v>15219</v>
      </c>
      <c r="K534" s="19" t="str">
        <f>LEFT(J534,MIN(FIND({0,1,2,3,4,5,6,7,8,9},ASC(J534)&amp;1234567890))-1)</f>
        <v>N</v>
      </c>
      <c r="L534" s="24">
        <f t="shared" si="13"/>
        <v>1.2450000000000001</v>
      </c>
      <c r="M534" s="19">
        <f>VLOOKUP(K534,Table!$A$2:$C$121,2,0)</f>
        <v>15</v>
      </c>
      <c r="N534" s="18">
        <f>VLOOKUP(K534,Table!$A$2:$C$121,3,0)</f>
        <v>2</v>
      </c>
      <c r="O534" s="12" t="str">
        <f>VLOOKUP(A534,Table!$U$1:$V$230,2,0)</f>
        <v>Hexagonal</v>
      </c>
      <c r="P534" s="70"/>
    </row>
    <row r="535" spans="1:16">
      <c r="A535" s="12">
        <v>182</v>
      </c>
      <c r="B535" s="12">
        <v>93183</v>
      </c>
      <c r="C535" s="12" t="s">
        <v>6691</v>
      </c>
      <c r="D535" s="12" t="s">
        <v>6701</v>
      </c>
      <c r="E535" s="17" t="s">
        <v>11292</v>
      </c>
      <c r="F535" s="19" t="str">
        <f>LEFT(E535,MIN(FIND({0,1,2,3,4,5,6,7,8,9},ASC(E535)&amp;1234567890))-1)</f>
        <v>Fe</v>
      </c>
      <c r="G535" s="23">
        <f t="shared" si="12"/>
        <v>3</v>
      </c>
      <c r="H535" s="19">
        <f>VLOOKUP(F535,Table!$A$2:$C$121,2,0)</f>
        <v>8</v>
      </c>
      <c r="I535" s="18">
        <f>VLOOKUP(F535,Table!$A$2:$C$121,3,0)</f>
        <v>4</v>
      </c>
      <c r="J535" s="17" t="s">
        <v>15220</v>
      </c>
      <c r="K535" s="19" t="str">
        <f>LEFT(J535,MIN(FIND({0,1,2,3,4,5,6,7,8,9},ASC(J535)&amp;1234567890))-1)</f>
        <v>N</v>
      </c>
      <c r="L535" s="24">
        <f t="shared" si="13"/>
        <v>1.1000000000000001</v>
      </c>
      <c r="M535" s="19">
        <f>VLOOKUP(K535,Table!$A$2:$C$121,2,0)</f>
        <v>15</v>
      </c>
      <c r="N535" s="18">
        <f>VLOOKUP(K535,Table!$A$2:$C$121,3,0)</f>
        <v>2</v>
      </c>
      <c r="O535" s="12" t="str">
        <f>VLOOKUP(A535,Table!$U$1:$V$230,2,0)</f>
        <v>Hexagonal</v>
      </c>
      <c r="P535" s="70"/>
    </row>
    <row r="536" spans="1:16">
      <c r="A536" s="12">
        <v>182</v>
      </c>
      <c r="B536" s="12">
        <v>93195</v>
      </c>
      <c r="C536" s="12" t="s">
        <v>6691</v>
      </c>
      <c r="D536" s="12" t="s">
        <v>6702</v>
      </c>
      <c r="E536" s="17" t="s">
        <v>11292</v>
      </c>
      <c r="F536" s="19" t="str">
        <f>LEFT(E536,MIN(FIND({0,1,2,3,4,5,6,7,8,9},ASC(E536)&amp;1234567890))-1)</f>
        <v>Fe</v>
      </c>
      <c r="G536" s="23">
        <f t="shared" si="12"/>
        <v>3</v>
      </c>
      <c r="H536" s="19">
        <f>VLOOKUP(F536,Table!$A$2:$C$121,2,0)</f>
        <v>8</v>
      </c>
      <c r="I536" s="18">
        <f>VLOOKUP(F536,Table!$A$2:$C$121,3,0)</f>
        <v>4</v>
      </c>
      <c r="J536" s="17" t="s">
        <v>15221</v>
      </c>
      <c r="K536" s="19" t="str">
        <f>LEFT(J536,MIN(FIND({0,1,2,3,4,5,6,7,8,9},ASC(J536)&amp;1234567890))-1)</f>
        <v>N</v>
      </c>
      <c r="L536" s="24">
        <f t="shared" si="13"/>
        <v>1.2350000000000001</v>
      </c>
      <c r="M536" s="19">
        <f>VLOOKUP(K536,Table!$A$2:$C$121,2,0)</f>
        <v>15</v>
      </c>
      <c r="N536" s="18">
        <f>VLOOKUP(K536,Table!$A$2:$C$121,3,0)</f>
        <v>2</v>
      </c>
      <c r="O536" s="12" t="str">
        <f>VLOOKUP(A536,Table!$U$1:$V$230,2,0)</f>
        <v>Hexagonal</v>
      </c>
      <c r="P536" s="70"/>
    </row>
    <row r="537" spans="1:16">
      <c r="A537" s="12">
        <v>182</v>
      </c>
      <c r="B537" s="12">
        <v>93196</v>
      </c>
      <c r="C537" s="12" t="s">
        <v>6691</v>
      </c>
      <c r="D537" s="12" t="s">
        <v>6703</v>
      </c>
      <c r="E537" s="17" t="s">
        <v>11292</v>
      </c>
      <c r="F537" s="19" t="str">
        <f>LEFT(E537,MIN(FIND({0,1,2,3,4,5,6,7,8,9},ASC(E537)&amp;1234567890))-1)</f>
        <v>Fe</v>
      </c>
      <c r="G537" s="23">
        <f t="shared" si="12"/>
        <v>3</v>
      </c>
      <c r="H537" s="19">
        <f>VLOOKUP(F537,Table!$A$2:$C$121,2,0)</f>
        <v>8</v>
      </c>
      <c r="I537" s="18">
        <f>VLOOKUP(F537,Table!$A$2:$C$121,3,0)</f>
        <v>4</v>
      </c>
      <c r="J537" s="17" t="s">
        <v>15222</v>
      </c>
      <c r="K537" s="19" t="str">
        <f>LEFT(J537,MIN(FIND({0,1,2,3,4,5,6,7,8,9},ASC(J537)&amp;1234567890))-1)</f>
        <v>N</v>
      </c>
      <c r="L537" s="24">
        <f t="shared" si="13"/>
        <v>1.236</v>
      </c>
      <c r="M537" s="19">
        <f>VLOOKUP(K537,Table!$A$2:$C$121,2,0)</f>
        <v>15</v>
      </c>
      <c r="N537" s="18">
        <f>VLOOKUP(K537,Table!$A$2:$C$121,3,0)</f>
        <v>2</v>
      </c>
      <c r="O537" s="12" t="str">
        <f>VLOOKUP(A537,Table!$U$1:$V$230,2,0)</f>
        <v>Hexagonal</v>
      </c>
      <c r="P537" s="70"/>
    </row>
    <row r="538" spans="1:16">
      <c r="A538" s="12">
        <v>182</v>
      </c>
      <c r="B538" s="12">
        <v>93197</v>
      </c>
      <c r="C538" s="12" t="s">
        <v>6691</v>
      </c>
      <c r="D538" s="12" t="s">
        <v>6704</v>
      </c>
      <c r="E538" s="17" t="s">
        <v>11292</v>
      </c>
      <c r="F538" s="19" t="str">
        <f>LEFT(E538,MIN(FIND({0,1,2,3,4,5,6,7,8,9},ASC(E538)&amp;1234567890))-1)</f>
        <v>Fe</v>
      </c>
      <c r="G538" s="23">
        <f t="shared" si="12"/>
        <v>3</v>
      </c>
      <c r="H538" s="19">
        <f>VLOOKUP(F538,Table!$A$2:$C$121,2,0)</f>
        <v>8</v>
      </c>
      <c r="I538" s="18">
        <f>VLOOKUP(F538,Table!$A$2:$C$121,3,0)</f>
        <v>4</v>
      </c>
      <c r="J538" s="17" t="s">
        <v>15223</v>
      </c>
      <c r="K538" s="19" t="str">
        <f>LEFT(J538,MIN(FIND({0,1,2,3,4,5,6,7,8,9},ASC(J538)&amp;1234567890))-1)</f>
        <v>N</v>
      </c>
      <c r="L538" s="24">
        <f t="shared" si="13"/>
        <v>1.234</v>
      </c>
      <c r="M538" s="19">
        <f>VLOOKUP(K538,Table!$A$2:$C$121,2,0)</f>
        <v>15</v>
      </c>
      <c r="N538" s="18">
        <f>VLOOKUP(K538,Table!$A$2:$C$121,3,0)</f>
        <v>2</v>
      </c>
      <c r="O538" s="12" t="str">
        <f>VLOOKUP(A538,Table!$U$1:$V$230,2,0)</f>
        <v>Hexagonal</v>
      </c>
      <c r="P538" s="70"/>
    </row>
    <row r="539" spans="1:16">
      <c r="A539" s="12">
        <v>182</v>
      </c>
      <c r="B539" s="12">
        <v>93198</v>
      </c>
      <c r="C539" s="12" t="s">
        <v>6691</v>
      </c>
      <c r="D539" s="12" t="s">
        <v>6705</v>
      </c>
      <c r="E539" s="17" t="s">
        <v>11292</v>
      </c>
      <c r="F539" s="19" t="str">
        <f>LEFT(E539,MIN(FIND({0,1,2,3,4,5,6,7,8,9},ASC(E539)&amp;1234567890))-1)</f>
        <v>Fe</v>
      </c>
      <c r="G539" s="23">
        <f t="shared" si="12"/>
        <v>3</v>
      </c>
      <c r="H539" s="19">
        <f>VLOOKUP(F539,Table!$A$2:$C$121,2,0)</f>
        <v>8</v>
      </c>
      <c r="I539" s="18">
        <f>VLOOKUP(F539,Table!$A$2:$C$121,3,0)</f>
        <v>4</v>
      </c>
      <c r="J539" s="17" t="s">
        <v>15224</v>
      </c>
      <c r="K539" s="19" t="str">
        <f>LEFT(J539,MIN(FIND({0,1,2,3,4,5,6,7,8,9},ASC(J539)&amp;1234567890))-1)</f>
        <v>N</v>
      </c>
      <c r="L539" s="24">
        <f t="shared" si="13"/>
        <v>1.226</v>
      </c>
      <c r="M539" s="19">
        <f>VLOOKUP(K539,Table!$A$2:$C$121,2,0)</f>
        <v>15</v>
      </c>
      <c r="N539" s="18">
        <f>VLOOKUP(K539,Table!$A$2:$C$121,3,0)</f>
        <v>2</v>
      </c>
      <c r="O539" s="12" t="str">
        <f>VLOOKUP(A539,Table!$U$1:$V$230,2,0)</f>
        <v>Hexagonal</v>
      </c>
      <c r="P539" s="70"/>
    </row>
    <row r="540" spans="1:16">
      <c r="A540" s="12">
        <v>182</v>
      </c>
      <c r="B540" s="12">
        <v>93199</v>
      </c>
      <c r="C540" s="12" t="s">
        <v>6691</v>
      </c>
      <c r="D540" s="12" t="s">
        <v>6706</v>
      </c>
      <c r="E540" s="17" t="s">
        <v>11292</v>
      </c>
      <c r="F540" s="19" t="str">
        <f>LEFT(E540,MIN(FIND({0,1,2,3,4,5,6,7,8,9},ASC(E540)&amp;1234567890))-1)</f>
        <v>Fe</v>
      </c>
      <c r="G540" s="23">
        <f t="shared" si="12"/>
        <v>3</v>
      </c>
      <c r="H540" s="19">
        <f>VLOOKUP(F540,Table!$A$2:$C$121,2,0)</f>
        <v>8</v>
      </c>
      <c r="I540" s="18">
        <f>VLOOKUP(F540,Table!$A$2:$C$121,3,0)</f>
        <v>4</v>
      </c>
      <c r="J540" s="17" t="s">
        <v>15225</v>
      </c>
      <c r="K540" s="19" t="str">
        <f>LEFT(J540,MIN(FIND({0,1,2,3,4,5,6,7,8,9},ASC(J540)&amp;1234567890))-1)</f>
        <v>N</v>
      </c>
      <c r="L540" s="24">
        <f t="shared" si="13"/>
        <v>1.2310000000000001</v>
      </c>
      <c r="M540" s="19">
        <f>VLOOKUP(K540,Table!$A$2:$C$121,2,0)</f>
        <v>15</v>
      </c>
      <c r="N540" s="18">
        <f>VLOOKUP(K540,Table!$A$2:$C$121,3,0)</f>
        <v>2</v>
      </c>
      <c r="O540" s="12" t="str">
        <f>VLOOKUP(A540,Table!$U$1:$V$230,2,0)</f>
        <v>Hexagonal</v>
      </c>
      <c r="P540" s="70"/>
    </row>
    <row r="541" spans="1:16">
      <c r="A541" s="12">
        <v>182</v>
      </c>
      <c r="B541" s="12">
        <v>93200</v>
      </c>
      <c r="C541" s="12" t="s">
        <v>6691</v>
      </c>
      <c r="D541" s="12" t="s">
        <v>6707</v>
      </c>
      <c r="E541" s="17" t="s">
        <v>11292</v>
      </c>
      <c r="F541" s="19" t="str">
        <f>LEFT(E541,MIN(FIND({0,1,2,3,4,5,6,7,8,9},ASC(E541)&amp;1234567890))-1)</f>
        <v>Fe</v>
      </c>
      <c r="G541" s="23">
        <f t="shared" si="12"/>
        <v>3</v>
      </c>
      <c r="H541" s="19">
        <f>VLOOKUP(F541,Table!$A$2:$C$121,2,0)</f>
        <v>8</v>
      </c>
      <c r="I541" s="18">
        <f>VLOOKUP(F541,Table!$A$2:$C$121,3,0)</f>
        <v>4</v>
      </c>
      <c r="J541" s="17" t="s">
        <v>15226</v>
      </c>
      <c r="K541" s="19" t="str">
        <f>LEFT(J541,MIN(FIND({0,1,2,3,4,5,6,7,8,9},ASC(J541)&amp;1234567890))-1)</f>
        <v>N</v>
      </c>
      <c r="L541" s="24">
        <f t="shared" si="13"/>
        <v>1.222</v>
      </c>
      <c r="M541" s="19">
        <f>VLOOKUP(K541,Table!$A$2:$C$121,2,0)</f>
        <v>15</v>
      </c>
      <c r="N541" s="18">
        <f>VLOOKUP(K541,Table!$A$2:$C$121,3,0)</f>
        <v>2</v>
      </c>
      <c r="O541" s="12" t="str">
        <f>VLOOKUP(A541,Table!$U$1:$V$230,2,0)</f>
        <v>Hexagonal</v>
      </c>
      <c r="P541" s="70"/>
    </row>
    <row r="542" spans="1:16">
      <c r="A542" s="12">
        <v>182</v>
      </c>
      <c r="B542" s="12">
        <v>93201</v>
      </c>
      <c r="C542" s="12" t="s">
        <v>6691</v>
      </c>
      <c r="D542" s="12" t="s">
        <v>6708</v>
      </c>
      <c r="E542" s="17" t="s">
        <v>11292</v>
      </c>
      <c r="F542" s="19" t="str">
        <f>LEFT(E542,MIN(FIND({0,1,2,3,4,5,6,7,8,9},ASC(E542)&amp;1234567890))-1)</f>
        <v>Fe</v>
      </c>
      <c r="G542" s="23">
        <f t="shared" si="12"/>
        <v>3</v>
      </c>
      <c r="H542" s="19">
        <f>VLOOKUP(F542,Table!$A$2:$C$121,2,0)</f>
        <v>8</v>
      </c>
      <c r="I542" s="18">
        <f>VLOOKUP(F542,Table!$A$2:$C$121,3,0)</f>
        <v>4</v>
      </c>
      <c r="J542" s="17" t="s">
        <v>15227</v>
      </c>
      <c r="K542" s="19" t="str">
        <f>LEFT(J542,MIN(FIND({0,1,2,3,4,5,6,7,8,9},ASC(J542)&amp;1234567890))-1)</f>
        <v>N</v>
      </c>
      <c r="L542" s="24">
        <f t="shared" si="13"/>
        <v>1.2330000000000001</v>
      </c>
      <c r="M542" s="19">
        <f>VLOOKUP(K542,Table!$A$2:$C$121,2,0)</f>
        <v>15</v>
      </c>
      <c r="N542" s="18">
        <f>VLOOKUP(K542,Table!$A$2:$C$121,3,0)</f>
        <v>2</v>
      </c>
      <c r="O542" s="12" t="str">
        <f>VLOOKUP(A542,Table!$U$1:$V$230,2,0)</f>
        <v>Hexagonal</v>
      </c>
      <c r="P542" s="70"/>
    </row>
    <row r="543" spans="1:16">
      <c r="A543" s="12">
        <v>182</v>
      </c>
      <c r="B543" s="12">
        <v>93202</v>
      </c>
      <c r="C543" s="12" t="s">
        <v>6691</v>
      </c>
      <c r="D543" s="12" t="s">
        <v>6709</v>
      </c>
      <c r="E543" s="17" t="s">
        <v>11292</v>
      </c>
      <c r="F543" s="19" t="str">
        <f>LEFT(E543,MIN(FIND({0,1,2,3,4,5,6,7,8,9},ASC(E543)&amp;1234567890))-1)</f>
        <v>Fe</v>
      </c>
      <c r="G543" s="23">
        <f t="shared" si="12"/>
        <v>3</v>
      </c>
      <c r="H543" s="19">
        <f>VLOOKUP(F543,Table!$A$2:$C$121,2,0)</f>
        <v>8</v>
      </c>
      <c r="I543" s="18">
        <f>VLOOKUP(F543,Table!$A$2:$C$121,3,0)</f>
        <v>4</v>
      </c>
      <c r="J543" s="17" t="s">
        <v>15228</v>
      </c>
      <c r="K543" s="19" t="str">
        <f>LEFT(J543,MIN(FIND({0,1,2,3,4,5,6,7,8,9},ASC(J543)&amp;1234567890))-1)</f>
        <v>N</v>
      </c>
      <c r="L543" s="24">
        <f t="shared" si="13"/>
        <v>1.2210000000000001</v>
      </c>
      <c r="M543" s="19">
        <f>VLOOKUP(K543,Table!$A$2:$C$121,2,0)</f>
        <v>15</v>
      </c>
      <c r="N543" s="18">
        <f>VLOOKUP(K543,Table!$A$2:$C$121,3,0)</f>
        <v>2</v>
      </c>
      <c r="O543" s="12" t="str">
        <f>VLOOKUP(A543,Table!$U$1:$V$230,2,0)</f>
        <v>Hexagonal</v>
      </c>
      <c r="P543" s="70"/>
    </row>
    <row r="544" spans="1:16">
      <c r="A544" s="12">
        <v>182</v>
      </c>
      <c r="B544" s="12">
        <v>93203</v>
      </c>
      <c r="C544" s="12" t="s">
        <v>6691</v>
      </c>
      <c r="D544" s="12" t="s">
        <v>6710</v>
      </c>
      <c r="E544" s="17" t="s">
        <v>11292</v>
      </c>
      <c r="F544" s="19" t="str">
        <f>LEFT(E544,MIN(FIND({0,1,2,3,4,5,6,7,8,9},ASC(E544)&amp;1234567890))-1)</f>
        <v>Fe</v>
      </c>
      <c r="G544" s="23">
        <f t="shared" si="12"/>
        <v>3</v>
      </c>
      <c r="H544" s="19">
        <f>VLOOKUP(F544,Table!$A$2:$C$121,2,0)</f>
        <v>8</v>
      </c>
      <c r="I544" s="18">
        <f>VLOOKUP(F544,Table!$A$2:$C$121,3,0)</f>
        <v>4</v>
      </c>
      <c r="J544" s="17" t="s">
        <v>15229</v>
      </c>
      <c r="K544" s="19" t="str">
        <f>LEFT(J544,MIN(FIND({0,1,2,3,4,5,6,7,8,9},ASC(J544)&amp;1234567890))-1)</f>
        <v>N</v>
      </c>
      <c r="L544" s="24">
        <f t="shared" si="13"/>
        <v>1.22</v>
      </c>
      <c r="M544" s="19">
        <f>VLOOKUP(K544,Table!$A$2:$C$121,2,0)</f>
        <v>15</v>
      </c>
      <c r="N544" s="18">
        <f>VLOOKUP(K544,Table!$A$2:$C$121,3,0)</f>
        <v>2</v>
      </c>
      <c r="O544" s="12" t="str">
        <f>VLOOKUP(A544,Table!$U$1:$V$230,2,0)</f>
        <v>Hexagonal</v>
      </c>
      <c r="P544" s="70"/>
    </row>
    <row r="545" spans="1:16">
      <c r="A545" s="12">
        <v>182</v>
      </c>
      <c r="B545" s="12">
        <v>93204</v>
      </c>
      <c r="C545" s="12" t="s">
        <v>6691</v>
      </c>
      <c r="D545" s="12" t="s">
        <v>6711</v>
      </c>
      <c r="E545" s="17" t="s">
        <v>11292</v>
      </c>
      <c r="F545" s="19" t="str">
        <f>LEFT(E545,MIN(FIND({0,1,2,3,4,5,6,7,8,9},ASC(E545)&amp;1234567890))-1)</f>
        <v>Fe</v>
      </c>
      <c r="G545" s="23">
        <f t="shared" si="12"/>
        <v>3</v>
      </c>
      <c r="H545" s="19">
        <f>VLOOKUP(F545,Table!$A$2:$C$121,2,0)</f>
        <v>8</v>
      </c>
      <c r="I545" s="18">
        <f>VLOOKUP(F545,Table!$A$2:$C$121,3,0)</f>
        <v>4</v>
      </c>
      <c r="J545" s="17" t="s">
        <v>15230</v>
      </c>
      <c r="K545" s="19" t="str">
        <f>LEFT(J545,MIN(FIND({0,1,2,3,4,5,6,7,8,9},ASC(J545)&amp;1234567890))-1)</f>
        <v>N</v>
      </c>
      <c r="L545" s="24">
        <f t="shared" si="13"/>
        <v>1.2270000000000001</v>
      </c>
      <c r="M545" s="19">
        <f>VLOOKUP(K545,Table!$A$2:$C$121,2,0)</f>
        <v>15</v>
      </c>
      <c r="N545" s="18">
        <f>VLOOKUP(K545,Table!$A$2:$C$121,3,0)</f>
        <v>2</v>
      </c>
      <c r="O545" s="12" t="str">
        <f>VLOOKUP(A545,Table!$U$1:$V$230,2,0)</f>
        <v>Hexagonal</v>
      </c>
      <c r="P545" s="70"/>
    </row>
    <row r="546" spans="1:16">
      <c r="A546" s="12">
        <v>182</v>
      </c>
      <c r="B546" s="12">
        <v>105342</v>
      </c>
      <c r="C546" s="12" t="s">
        <v>6691</v>
      </c>
      <c r="D546" s="12" t="s">
        <v>2379</v>
      </c>
      <c r="E546" s="17" t="s">
        <v>11386</v>
      </c>
      <c r="F546" s="19" t="str">
        <f>LEFT(E546,MIN(FIND({0,1,2,3,4,5,6,7,8,9},ASC(E546)&amp;1234567890))-1)</f>
        <v>Ni</v>
      </c>
      <c r="G546" s="23">
        <f t="shared" si="12"/>
        <v>2</v>
      </c>
      <c r="H546" s="19">
        <f>VLOOKUP(F546,Table!$A$2:$C$121,2,0)</f>
        <v>10</v>
      </c>
      <c r="I546" s="18">
        <f>VLOOKUP(F546,Table!$A$2:$C$121,3,0)</f>
        <v>4</v>
      </c>
      <c r="J546" s="17" t="s">
        <v>31</v>
      </c>
      <c r="K546" s="19" t="str">
        <f>LEFT(J546,MIN(FIND({0,1,2,3,4,5,6,7,8,9},ASC(J546)&amp;1234567890))-1)</f>
        <v>Si</v>
      </c>
      <c r="L546" s="24">
        <f t="shared" si="13"/>
        <v>1</v>
      </c>
      <c r="M546" s="19">
        <f>VLOOKUP(K546,Table!$A$2:$C$121,2,0)</f>
        <v>14</v>
      </c>
      <c r="N546" s="18">
        <f>VLOOKUP(K546,Table!$A$2:$C$121,3,0)</f>
        <v>3</v>
      </c>
      <c r="O546" s="12" t="str">
        <f>VLOOKUP(A546,Table!$U$1:$V$230,2,0)</f>
        <v>Hexagonal</v>
      </c>
      <c r="P546" s="70"/>
    </row>
    <row r="547" spans="1:16">
      <c r="A547" s="12">
        <v>182</v>
      </c>
      <c r="B547" s="12">
        <v>99165</v>
      </c>
      <c r="C547" s="12" t="s">
        <v>6691</v>
      </c>
      <c r="D547" s="12" t="s">
        <v>6712</v>
      </c>
      <c r="E547" s="17" t="s">
        <v>355</v>
      </c>
      <c r="F547" s="19" t="str">
        <f>LEFT(E547,MIN(FIND({0,1,2,3,4,5,6,7,8,9},ASC(E547)&amp;1234567890))-1)</f>
        <v>Mn</v>
      </c>
      <c r="G547" s="23">
        <f t="shared" si="12"/>
        <v>1</v>
      </c>
      <c r="H547" s="19">
        <f>VLOOKUP(F547,Table!$A$2:$C$121,2,0)</f>
        <v>7</v>
      </c>
      <c r="I547" s="18">
        <f>VLOOKUP(F547,Table!$A$2:$C$121,3,0)</f>
        <v>4</v>
      </c>
      <c r="J547" s="17" t="s">
        <v>13511</v>
      </c>
      <c r="K547" s="19" t="str">
        <f>LEFT(J547,MIN(FIND({0,1,2,3,4,5,6,7,8,9},ASC(J547)&amp;1234567890))-1)</f>
        <v>N</v>
      </c>
      <c r="L547" s="24">
        <f t="shared" si="13"/>
        <v>0.42099999999999999</v>
      </c>
      <c r="M547" s="19">
        <f>VLOOKUP(K547,Table!$A$2:$C$121,2,0)</f>
        <v>15</v>
      </c>
      <c r="N547" s="18">
        <f>VLOOKUP(K547,Table!$A$2:$C$121,3,0)</f>
        <v>2</v>
      </c>
      <c r="O547" s="12" t="str">
        <f>VLOOKUP(A547,Table!$U$1:$V$230,2,0)</f>
        <v>Hexagonal</v>
      </c>
      <c r="P547" s="70"/>
    </row>
    <row r="548" spans="1:16">
      <c r="A548" s="12">
        <v>182</v>
      </c>
      <c r="B548" s="12">
        <v>600405</v>
      </c>
      <c r="C548" s="12" t="s">
        <v>6691</v>
      </c>
      <c r="D548" s="12" t="s">
        <v>6713</v>
      </c>
      <c r="E548" s="17" t="s">
        <v>11332</v>
      </c>
      <c r="F548" s="19" t="str">
        <f>LEFT(E548,MIN(FIND({0,1,2,3,4,5,6,7,8,9},ASC(E548)&amp;1234567890))-1)</f>
        <v>Pr</v>
      </c>
      <c r="G548" s="23">
        <f t="shared" si="12"/>
        <v>1</v>
      </c>
      <c r="H548" s="19">
        <f>VLOOKUP(F548,Table!$A$2:$C$121,2,0)</f>
        <v>3</v>
      </c>
      <c r="I548" s="18">
        <f>VLOOKUP(F548,Table!$A$2:$C$121,3,0)</f>
        <v>6</v>
      </c>
      <c r="J548" s="17" t="s">
        <v>591</v>
      </c>
      <c r="K548" s="19" t="str">
        <f>LEFT(J548,MIN(FIND({0,1,2,3,4,5,6,7,8,9},ASC(J548)&amp;1234567890))-1)</f>
        <v>Pd</v>
      </c>
      <c r="L548" s="24">
        <f t="shared" si="13"/>
        <v>5</v>
      </c>
      <c r="M548" s="19">
        <f>VLOOKUP(K548,Table!$A$2:$C$121,2,0)</f>
        <v>10</v>
      </c>
      <c r="N548" s="18">
        <f>VLOOKUP(K548,Table!$A$2:$C$121,3,0)</f>
        <v>5</v>
      </c>
      <c r="O548" s="12" t="str">
        <f>VLOOKUP(A548,Table!$U$1:$V$230,2,0)</f>
        <v>Hexagonal</v>
      </c>
      <c r="P548" s="70"/>
    </row>
    <row r="549" spans="1:16">
      <c r="A549" s="12">
        <v>182</v>
      </c>
      <c r="B549" s="12">
        <v>642954</v>
      </c>
      <c r="C549" s="12" t="s">
        <v>6691</v>
      </c>
      <c r="D549" s="12" t="s">
        <v>6714</v>
      </c>
      <c r="E549" s="17" t="s">
        <v>440</v>
      </c>
      <c r="F549" s="19" t="str">
        <f>LEFT(E549,MIN(FIND({0,1,2,3,4,5,6,7,8,9},ASC(E549)&amp;1234567890))-1)</f>
        <v>Mn</v>
      </c>
      <c r="G549" s="23">
        <f t="shared" si="12"/>
        <v>6</v>
      </c>
      <c r="H549" s="19">
        <f>VLOOKUP(F549,Table!$A$2:$C$121,2,0)</f>
        <v>7</v>
      </c>
      <c r="I549" s="18">
        <f>VLOOKUP(F549,Table!$A$2:$C$121,3,0)</f>
        <v>4</v>
      </c>
      <c r="J549" s="17" t="s">
        <v>15231</v>
      </c>
      <c r="K549" s="19" t="str">
        <f>LEFT(J549,MIN(FIND({0,1,2,3,4,5,6,7,8,9},ASC(J549)&amp;1234567890))-1)</f>
        <v>N</v>
      </c>
      <c r="L549" s="24">
        <f t="shared" si="13"/>
        <v>2.58</v>
      </c>
      <c r="M549" s="19">
        <f>VLOOKUP(K549,Table!$A$2:$C$121,2,0)</f>
        <v>15</v>
      </c>
      <c r="N549" s="18">
        <f>VLOOKUP(K549,Table!$A$2:$C$121,3,0)</f>
        <v>2</v>
      </c>
      <c r="O549" s="12" t="str">
        <f>VLOOKUP(A549,Table!$U$1:$V$230,2,0)</f>
        <v>Hexagonal</v>
      </c>
      <c r="P549" s="70"/>
    </row>
    <row r="550" spans="1:16">
      <c r="A550" s="12">
        <v>182</v>
      </c>
      <c r="B550" s="12">
        <v>420214</v>
      </c>
      <c r="C550" s="12" t="s">
        <v>6691</v>
      </c>
      <c r="D550" s="12" t="s">
        <v>6715</v>
      </c>
      <c r="E550" s="17" t="s">
        <v>11292</v>
      </c>
      <c r="F550" s="19" t="str">
        <f>LEFT(E550,MIN(FIND({0,1,2,3,4,5,6,7,8,9},ASC(E550)&amp;1234567890))-1)</f>
        <v>Fe</v>
      </c>
      <c r="G550" s="23">
        <f t="shared" si="12"/>
        <v>3</v>
      </c>
      <c r="H550" s="19">
        <f>VLOOKUP(F550,Table!$A$2:$C$121,2,0)</f>
        <v>8</v>
      </c>
      <c r="I550" s="18">
        <f>VLOOKUP(F550,Table!$A$2:$C$121,3,0)</f>
        <v>4</v>
      </c>
      <c r="J550" s="17" t="s">
        <v>15232</v>
      </c>
      <c r="K550" s="19" t="str">
        <f>LEFT(J550,MIN(FIND({0,1,2,3,4,5,6,7,8,9},ASC(J550)&amp;1234567890))-1)</f>
        <v>N</v>
      </c>
      <c r="L550" s="24">
        <f t="shared" si="13"/>
        <v>1.47</v>
      </c>
      <c r="M550" s="19">
        <f>VLOOKUP(K550,Table!$A$2:$C$121,2,0)</f>
        <v>15</v>
      </c>
      <c r="N550" s="18">
        <f>VLOOKUP(K550,Table!$A$2:$C$121,3,0)</f>
        <v>2</v>
      </c>
      <c r="O550" s="12" t="str">
        <f>VLOOKUP(A550,Table!$U$1:$V$230,2,0)</f>
        <v>Hexagonal</v>
      </c>
      <c r="P550" s="70"/>
    </row>
    <row r="551" spans="1:16">
      <c r="A551" s="12">
        <v>182</v>
      </c>
      <c r="B551" s="12">
        <v>291370</v>
      </c>
      <c r="C551" s="12" t="s">
        <v>6691</v>
      </c>
      <c r="D551" s="12" t="s">
        <v>6716</v>
      </c>
      <c r="E551" s="17" t="s">
        <v>15233</v>
      </c>
      <c r="F551" s="19" t="str">
        <f>LEFT(E551,MIN(FIND({0,1,2,3,4,5,6,7,8,9},ASC(E551)&amp;1234567890))-1)</f>
        <v>Al</v>
      </c>
      <c r="G551" s="23">
        <f t="shared" si="12"/>
        <v>20</v>
      </c>
      <c r="H551" s="19">
        <f>VLOOKUP(F551,Table!$A$2:$C$121,2,0)</f>
        <v>13</v>
      </c>
      <c r="I551" s="18">
        <f>VLOOKUP(F551,Table!$A$2:$C$121,3,0)</f>
        <v>3</v>
      </c>
      <c r="J551" s="17" t="s">
        <v>14088</v>
      </c>
      <c r="K551" s="19" t="str">
        <f>LEFT(J551,MIN(FIND({0,1,2,3,4,5,6,7,8,9},ASC(J551)&amp;1234567890))-1)</f>
        <v>Sm</v>
      </c>
      <c r="L551" s="24">
        <f t="shared" si="13"/>
        <v>4</v>
      </c>
      <c r="M551" s="19">
        <f>VLOOKUP(K551,Table!$A$2:$C$121,2,0)</f>
        <v>3</v>
      </c>
      <c r="N551" s="18">
        <f>VLOOKUP(K551,Table!$A$2:$C$121,3,0)</f>
        <v>6</v>
      </c>
      <c r="O551" s="12" t="str">
        <f>VLOOKUP(A551,Table!$U$1:$V$230,2,0)</f>
        <v>Hexagonal</v>
      </c>
      <c r="P551" s="70"/>
    </row>
    <row r="552" spans="1:16">
      <c r="A552" s="12">
        <v>182</v>
      </c>
      <c r="B552" s="12">
        <v>162698</v>
      </c>
      <c r="C552" s="12" t="s">
        <v>6691</v>
      </c>
      <c r="D552" s="12" t="s">
        <v>6717</v>
      </c>
      <c r="E552" s="17" t="s">
        <v>11292</v>
      </c>
      <c r="F552" s="19" t="str">
        <f>LEFT(E552,MIN(FIND({0,1,2,3,4,5,6,7,8,9},ASC(E552)&amp;1234567890))-1)</f>
        <v>Fe</v>
      </c>
      <c r="G552" s="23">
        <f t="shared" si="12"/>
        <v>3</v>
      </c>
      <c r="H552" s="19">
        <f>VLOOKUP(F552,Table!$A$2:$C$121,2,0)</f>
        <v>8</v>
      </c>
      <c r="I552" s="18">
        <f>VLOOKUP(F552,Table!$A$2:$C$121,3,0)</f>
        <v>4</v>
      </c>
      <c r="J552" s="17" t="s">
        <v>15234</v>
      </c>
      <c r="K552" s="19" t="str">
        <f>LEFT(J552,MIN(FIND({0,1,2,3,4,5,6,7,8,9},ASC(J552)&amp;1234567890))-1)</f>
        <v>N</v>
      </c>
      <c r="L552" s="24">
        <f t="shared" si="13"/>
        <v>1.2</v>
      </c>
      <c r="M552" s="19">
        <f>VLOOKUP(K552,Table!$A$2:$C$121,2,0)</f>
        <v>15</v>
      </c>
      <c r="N552" s="18">
        <f>VLOOKUP(K552,Table!$A$2:$C$121,3,0)</f>
        <v>2</v>
      </c>
      <c r="O552" s="12" t="str">
        <f>VLOOKUP(A552,Table!$U$1:$V$230,2,0)</f>
        <v>Hexagonal</v>
      </c>
      <c r="P552" s="70"/>
    </row>
    <row r="553" spans="1:16">
      <c r="A553" s="12">
        <v>182</v>
      </c>
      <c r="B553" s="12">
        <v>163929</v>
      </c>
      <c r="C553" s="12" t="s">
        <v>6691</v>
      </c>
      <c r="D553" s="12" t="s">
        <v>6718</v>
      </c>
      <c r="E553" s="17" t="s">
        <v>11292</v>
      </c>
      <c r="F553" s="19" t="str">
        <f>LEFT(E553,MIN(FIND({0,1,2,3,4,5,6,7,8,9},ASC(E553)&amp;1234567890))-1)</f>
        <v>Fe</v>
      </c>
      <c r="G553" s="23">
        <f t="shared" si="12"/>
        <v>3</v>
      </c>
      <c r="H553" s="19">
        <f>VLOOKUP(F553,Table!$A$2:$C$121,2,0)</f>
        <v>8</v>
      </c>
      <c r="I553" s="18">
        <f>VLOOKUP(F553,Table!$A$2:$C$121,3,0)</f>
        <v>4</v>
      </c>
      <c r="J553" s="17" t="s">
        <v>15235</v>
      </c>
      <c r="K553" s="19" t="str">
        <f>LEFT(J553,MIN(FIND({0,1,2,3,4,5,6,7,8,9},ASC(J553)&amp;1234567890))-1)</f>
        <v>N</v>
      </c>
      <c r="L553" s="24">
        <f t="shared" si="13"/>
        <v>0.97</v>
      </c>
      <c r="M553" s="19">
        <f>VLOOKUP(K553,Table!$A$2:$C$121,2,0)</f>
        <v>15</v>
      </c>
      <c r="N553" s="18">
        <f>VLOOKUP(K553,Table!$A$2:$C$121,3,0)</f>
        <v>2</v>
      </c>
      <c r="O553" s="12" t="str">
        <f>VLOOKUP(A553,Table!$U$1:$V$230,2,0)</f>
        <v>Hexagonal</v>
      </c>
      <c r="P553" s="70"/>
    </row>
    <row r="554" spans="1:16">
      <c r="A554" s="12">
        <v>195</v>
      </c>
      <c r="B554" s="12">
        <v>18010</v>
      </c>
      <c r="C554" s="12" t="s">
        <v>8288</v>
      </c>
      <c r="D554" s="12" t="s">
        <v>8289</v>
      </c>
      <c r="E554" s="17" t="s">
        <v>11291</v>
      </c>
      <c r="F554" s="19" t="str">
        <f>LEFT(E554,MIN(FIND({0,1,2,3,4,5,6,7,8,9},ASC(E554)&amp;1234567890))-1)</f>
        <v>Sn</v>
      </c>
      <c r="G554" s="23">
        <f t="shared" si="12"/>
        <v>1</v>
      </c>
      <c r="H554" s="19">
        <f>VLOOKUP(F554,Table!$A$2:$C$121,2,0)</f>
        <v>14</v>
      </c>
      <c r="I554" s="18">
        <f>VLOOKUP(F554,Table!$A$2:$C$121,3,0)</f>
        <v>5</v>
      </c>
      <c r="J554" s="17" t="s">
        <v>374</v>
      </c>
      <c r="K554" s="19" t="str">
        <f>LEFT(J554,MIN(FIND({0,1,2,3,4,5,6,7,8,9},ASC(J554)&amp;1234567890))-1)</f>
        <v>I</v>
      </c>
      <c r="L554" s="24">
        <f t="shared" si="13"/>
        <v>4</v>
      </c>
      <c r="M554" s="19">
        <f>VLOOKUP(K554,Table!$A$2:$C$121,2,0)</f>
        <v>17</v>
      </c>
      <c r="N554" s="18">
        <f>VLOOKUP(K554,Table!$A$2:$C$121,3,0)</f>
        <v>5</v>
      </c>
      <c r="O554" s="12" t="str">
        <f>VLOOKUP(A554,Table!$U$1:$V$230,2,0)</f>
        <v>Cubic</v>
      </c>
      <c r="P554" s="70"/>
    </row>
    <row r="555" spans="1:16">
      <c r="A555" s="12">
        <v>195</v>
      </c>
      <c r="B555" s="12">
        <v>406525</v>
      </c>
      <c r="C555" s="12" t="s">
        <v>8288</v>
      </c>
      <c r="D555" s="12" t="s">
        <v>8290</v>
      </c>
      <c r="E555" s="17" t="s">
        <v>11294</v>
      </c>
      <c r="F555" s="19" t="str">
        <f>LEFT(E555,MIN(FIND({0,1,2,3,4,5,6,7,8,9},ASC(E555)&amp;1234567890))-1)</f>
        <v>Rh</v>
      </c>
      <c r="G555" s="23">
        <f t="shared" si="12"/>
        <v>1</v>
      </c>
      <c r="H555" s="19">
        <f>VLOOKUP(F555,Table!$A$2:$C$121,2,0)</f>
        <v>9</v>
      </c>
      <c r="I555" s="18">
        <f>VLOOKUP(F555,Table!$A$2:$C$121,3,0)</f>
        <v>5</v>
      </c>
      <c r="J555" s="17" t="s">
        <v>15236</v>
      </c>
      <c r="K555" s="19" t="str">
        <f>LEFT(J555,MIN(FIND({0,1,2,3,4,5,6,7,8,9},ASC(J555)&amp;1234567890))-1)</f>
        <v>Al</v>
      </c>
      <c r="L555" s="24">
        <f t="shared" si="13"/>
        <v>2.63</v>
      </c>
      <c r="M555" s="19">
        <f>VLOOKUP(K555,Table!$A$2:$C$121,2,0)</f>
        <v>13</v>
      </c>
      <c r="N555" s="18">
        <f>VLOOKUP(K555,Table!$A$2:$C$121,3,0)</f>
        <v>3</v>
      </c>
      <c r="O555" s="12" t="str">
        <f>VLOOKUP(A555,Table!$U$1:$V$230,2,0)</f>
        <v>Cubic</v>
      </c>
      <c r="P555" s="70"/>
    </row>
    <row r="556" spans="1:16">
      <c r="A556" s="12">
        <v>195</v>
      </c>
      <c r="B556" s="12">
        <v>406526</v>
      </c>
      <c r="C556" s="12" t="s">
        <v>8288</v>
      </c>
      <c r="D556" s="12" t="s">
        <v>8291</v>
      </c>
      <c r="E556" s="17" t="s">
        <v>72</v>
      </c>
      <c r="F556" s="19" t="str">
        <f>LEFT(E556,MIN(FIND({0,1,2,3,4,5,6,7,8,9},ASC(E556)&amp;1234567890))-1)</f>
        <v>Ir</v>
      </c>
      <c r="G556" s="23">
        <f t="shared" si="12"/>
        <v>1</v>
      </c>
      <c r="H556" s="19">
        <f>VLOOKUP(F556,Table!$A$2:$C$121,2,0)</f>
        <v>9</v>
      </c>
      <c r="I556" s="18">
        <f>VLOOKUP(F556,Table!$A$2:$C$121,3,0)</f>
        <v>6</v>
      </c>
      <c r="J556" s="17" t="s">
        <v>15237</v>
      </c>
      <c r="K556" s="19" t="str">
        <f>LEFT(J556,MIN(FIND({0,1,2,3,4,5,6,7,8,9},ASC(J556)&amp;1234567890))-1)</f>
        <v>Al</v>
      </c>
      <c r="L556" s="24">
        <f t="shared" si="13"/>
        <v>2.75</v>
      </c>
      <c r="M556" s="19">
        <f>VLOOKUP(K556,Table!$A$2:$C$121,2,0)</f>
        <v>13</v>
      </c>
      <c r="N556" s="18">
        <f>VLOOKUP(K556,Table!$A$2:$C$121,3,0)</f>
        <v>3</v>
      </c>
      <c r="O556" s="12" t="str">
        <f>VLOOKUP(A556,Table!$U$1:$V$230,2,0)</f>
        <v>Cubic</v>
      </c>
      <c r="P556" s="70"/>
    </row>
    <row r="557" spans="1:16">
      <c r="A557" s="12">
        <v>196</v>
      </c>
      <c r="B557" s="12">
        <v>24596</v>
      </c>
      <c r="C557" s="12" t="s">
        <v>8292</v>
      </c>
      <c r="D557" s="12" t="s">
        <v>8293</v>
      </c>
      <c r="E557" s="17" t="s">
        <v>13824</v>
      </c>
      <c r="F557" s="19" t="str">
        <f>LEFT(E557,MIN(FIND({0,1,2,3,4,5,6,7,8,9},ASC(E557)&amp;1234567890))-1)</f>
        <v>Li</v>
      </c>
      <c r="G557" s="23">
        <f t="shared" si="12"/>
        <v>22</v>
      </c>
      <c r="H557" s="19">
        <f>VLOOKUP(F557,Table!$A$2:$C$121,2,0)</f>
        <v>1</v>
      </c>
      <c r="I557" s="18">
        <f>VLOOKUP(F557,Table!$A$2:$C$121,3,0)</f>
        <v>2</v>
      </c>
      <c r="J557" s="17" t="s">
        <v>11317</v>
      </c>
      <c r="K557" s="19" t="str">
        <f>LEFT(J557,MIN(FIND({0,1,2,3,4,5,6,7,8,9},ASC(J557)&amp;1234567890))-1)</f>
        <v>Si</v>
      </c>
      <c r="L557" s="24">
        <f t="shared" si="13"/>
        <v>5</v>
      </c>
      <c r="M557" s="19">
        <f>VLOOKUP(K557,Table!$A$2:$C$121,2,0)</f>
        <v>14</v>
      </c>
      <c r="N557" s="18">
        <f>VLOOKUP(K557,Table!$A$2:$C$121,3,0)</f>
        <v>3</v>
      </c>
      <c r="O557" s="12" t="str">
        <f>VLOOKUP(A557,Table!$U$1:$V$230,2,0)</f>
        <v>Cubic</v>
      </c>
      <c r="P557" s="70"/>
    </row>
    <row r="558" spans="1:16">
      <c r="A558" s="12">
        <v>196</v>
      </c>
      <c r="B558" s="12">
        <v>33628</v>
      </c>
      <c r="C558" s="12" t="s">
        <v>8292</v>
      </c>
      <c r="D558" s="12" t="s">
        <v>8294</v>
      </c>
      <c r="E558" s="17" t="s">
        <v>461</v>
      </c>
      <c r="F558" s="19" t="str">
        <f>LEFT(E558,MIN(FIND({0,1,2,3,4,5,6,7,8,9},ASC(E558)&amp;1234567890))-1)</f>
        <v>Cu</v>
      </c>
      <c r="G558" s="23">
        <f t="shared" si="12"/>
        <v>2</v>
      </c>
      <c r="H558" s="19">
        <f>VLOOKUP(F558,Table!$A$2:$C$121,2,0)</f>
        <v>11</v>
      </c>
      <c r="I558" s="18">
        <f>VLOOKUP(F558,Table!$A$2:$C$121,3,0)</f>
        <v>4</v>
      </c>
      <c r="J558" s="17" t="s">
        <v>47</v>
      </c>
      <c r="K558" s="19" t="str">
        <f>LEFT(J558,MIN(FIND({0,1,2,3,4,5,6,7,8,9},ASC(J558)&amp;1234567890))-1)</f>
        <v>Se</v>
      </c>
      <c r="L558" s="24">
        <f t="shared" si="13"/>
        <v>1</v>
      </c>
      <c r="M558" s="19">
        <f>VLOOKUP(K558,Table!$A$2:$C$121,2,0)</f>
        <v>16</v>
      </c>
      <c r="N558" s="18">
        <f>VLOOKUP(K558,Table!$A$2:$C$121,3,0)</f>
        <v>4</v>
      </c>
      <c r="O558" s="12" t="str">
        <f>VLOOKUP(A558,Table!$U$1:$V$230,2,0)</f>
        <v>Cubic</v>
      </c>
      <c r="P558" s="70"/>
    </row>
    <row r="559" spans="1:16">
      <c r="A559" s="12">
        <v>196</v>
      </c>
      <c r="B559" s="12">
        <v>104766</v>
      </c>
      <c r="C559" s="12" t="s">
        <v>8292</v>
      </c>
      <c r="D559" s="12" t="s">
        <v>8295</v>
      </c>
      <c r="E559" s="17" t="s">
        <v>13824</v>
      </c>
      <c r="F559" s="19" t="str">
        <f>LEFT(E559,MIN(FIND({0,1,2,3,4,5,6,7,8,9},ASC(E559)&amp;1234567890))-1)</f>
        <v>Li</v>
      </c>
      <c r="G559" s="23">
        <f t="shared" si="12"/>
        <v>22</v>
      </c>
      <c r="H559" s="19">
        <f>VLOOKUP(F559,Table!$A$2:$C$121,2,0)</f>
        <v>1</v>
      </c>
      <c r="I559" s="18">
        <f>VLOOKUP(F559,Table!$A$2:$C$121,3,0)</f>
        <v>2</v>
      </c>
      <c r="J559" s="17" t="s">
        <v>12068</v>
      </c>
      <c r="K559" s="19" t="str">
        <f>LEFT(J559,MIN(FIND({0,1,2,3,4,5,6,7,8,9},ASC(J559)&amp;1234567890))-1)</f>
        <v>Pb</v>
      </c>
      <c r="L559" s="24">
        <f t="shared" si="13"/>
        <v>5</v>
      </c>
      <c r="M559" s="19">
        <f>VLOOKUP(K559,Table!$A$2:$C$121,2,0)</f>
        <v>14</v>
      </c>
      <c r="N559" s="18">
        <f>VLOOKUP(K559,Table!$A$2:$C$121,3,0)</f>
        <v>6</v>
      </c>
      <c r="O559" s="12" t="str">
        <f>VLOOKUP(A559,Table!$U$1:$V$230,2,0)</f>
        <v>Cubic</v>
      </c>
      <c r="P559" s="70"/>
    </row>
    <row r="560" spans="1:16">
      <c r="A560" s="12">
        <v>196</v>
      </c>
      <c r="B560" s="12">
        <v>636880</v>
      </c>
      <c r="C560" s="12" t="s">
        <v>8292</v>
      </c>
      <c r="D560" s="12" t="s">
        <v>8296</v>
      </c>
      <c r="E560" s="17" t="s">
        <v>13824</v>
      </c>
      <c r="F560" s="19" t="str">
        <f>LEFT(E560,MIN(FIND({0,1,2,3,4,5,6,7,8,9},ASC(E560)&amp;1234567890))-1)</f>
        <v>Li</v>
      </c>
      <c r="G560" s="23">
        <f t="shared" si="12"/>
        <v>22</v>
      </c>
      <c r="H560" s="19">
        <f>VLOOKUP(F560,Table!$A$2:$C$121,2,0)</f>
        <v>1</v>
      </c>
      <c r="I560" s="18">
        <f>VLOOKUP(F560,Table!$A$2:$C$121,3,0)</f>
        <v>2</v>
      </c>
      <c r="J560" s="17" t="s">
        <v>11402</v>
      </c>
      <c r="K560" s="19" t="str">
        <f>LEFT(J560,MIN(FIND({0,1,2,3,4,5,6,7,8,9},ASC(J560)&amp;1234567890))-1)</f>
        <v>Ge</v>
      </c>
      <c r="L560" s="24">
        <f t="shared" si="13"/>
        <v>5</v>
      </c>
      <c r="M560" s="19">
        <f>VLOOKUP(K560,Table!$A$2:$C$121,2,0)</f>
        <v>14</v>
      </c>
      <c r="N560" s="18">
        <f>VLOOKUP(K560,Table!$A$2:$C$121,3,0)</f>
        <v>4</v>
      </c>
      <c r="O560" s="12" t="str">
        <f>VLOOKUP(A560,Table!$U$1:$V$230,2,0)</f>
        <v>Cubic</v>
      </c>
      <c r="P560" s="70"/>
    </row>
    <row r="561" spans="1:16">
      <c r="A561" s="12">
        <v>196</v>
      </c>
      <c r="B561" s="12">
        <v>642384</v>
      </c>
      <c r="C561" s="12" t="s">
        <v>8292</v>
      </c>
      <c r="D561" s="12" t="s">
        <v>8297</v>
      </c>
      <c r="E561" s="17" t="s">
        <v>13824</v>
      </c>
      <c r="F561" s="19" t="str">
        <f>LEFT(E561,MIN(FIND({0,1,2,3,4,5,6,7,8,9},ASC(E561)&amp;1234567890))-1)</f>
        <v>Li</v>
      </c>
      <c r="G561" s="23">
        <f t="shared" si="12"/>
        <v>22</v>
      </c>
      <c r="H561" s="19">
        <f>VLOOKUP(F561,Table!$A$2:$C$121,2,0)</f>
        <v>1</v>
      </c>
      <c r="I561" s="18">
        <f>VLOOKUP(F561,Table!$A$2:$C$121,3,0)</f>
        <v>2</v>
      </c>
      <c r="J561" s="17" t="s">
        <v>11779</v>
      </c>
      <c r="K561" s="19" t="str">
        <f>LEFT(J561,MIN(FIND({0,1,2,3,4,5,6,7,8,9},ASC(J561)&amp;1234567890))-1)</f>
        <v>Sn</v>
      </c>
      <c r="L561" s="24">
        <f t="shared" si="13"/>
        <v>5</v>
      </c>
      <c r="M561" s="19">
        <f>VLOOKUP(K561,Table!$A$2:$C$121,2,0)</f>
        <v>14</v>
      </c>
      <c r="N561" s="18">
        <f>VLOOKUP(K561,Table!$A$2:$C$121,3,0)</f>
        <v>5</v>
      </c>
      <c r="O561" s="12" t="str">
        <f>VLOOKUP(A561,Table!$U$1:$V$230,2,0)</f>
        <v>Cubic</v>
      </c>
      <c r="P561" s="70"/>
    </row>
    <row r="562" spans="1:16">
      <c r="A562" s="12">
        <v>196</v>
      </c>
      <c r="B562" s="12">
        <v>642400</v>
      </c>
      <c r="C562" s="12" t="s">
        <v>8292</v>
      </c>
      <c r="D562" s="12" t="s">
        <v>8298</v>
      </c>
      <c r="E562" s="17" t="s">
        <v>13824</v>
      </c>
      <c r="F562" s="19" t="str">
        <f>LEFT(E562,MIN(FIND({0,1,2,3,4,5,6,7,8,9},ASC(E562)&amp;1234567890))-1)</f>
        <v>Li</v>
      </c>
      <c r="G562" s="23">
        <f t="shared" si="12"/>
        <v>22</v>
      </c>
      <c r="H562" s="19">
        <f>VLOOKUP(F562,Table!$A$2:$C$121,2,0)</f>
        <v>1</v>
      </c>
      <c r="I562" s="18">
        <f>VLOOKUP(F562,Table!$A$2:$C$121,3,0)</f>
        <v>2</v>
      </c>
      <c r="J562" s="17" t="s">
        <v>12082</v>
      </c>
      <c r="K562" s="19" t="str">
        <f>LEFT(J562,MIN(FIND({0,1,2,3,4,5,6,7,8,9},ASC(J562)&amp;1234567890))-1)</f>
        <v>Tl</v>
      </c>
      <c r="L562" s="24">
        <f t="shared" si="13"/>
        <v>5</v>
      </c>
      <c r="M562" s="19">
        <f>VLOOKUP(K562,Table!$A$2:$C$121,2,0)</f>
        <v>13</v>
      </c>
      <c r="N562" s="18">
        <f>VLOOKUP(K562,Table!$A$2:$C$121,3,0)</f>
        <v>6</v>
      </c>
      <c r="O562" s="12" t="str">
        <f>VLOOKUP(A562,Table!$U$1:$V$230,2,0)</f>
        <v>Cubic</v>
      </c>
      <c r="P562" s="70"/>
    </row>
    <row r="563" spans="1:16">
      <c r="A563" s="12">
        <v>197</v>
      </c>
      <c r="B563" s="12">
        <v>2376</v>
      </c>
      <c r="C563" s="12" t="s">
        <v>8299</v>
      </c>
      <c r="D563" s="12" t="s">
        <v>1173</v>
      </c>
      <c r="E563" s="17" t="s">
        <v>11456</v>
      </c>
      <c r="F563" s="19" t="str">
        <f>LEFT(E563,MIN(FIND({0,1,2,3,4,5,6,7,8,9},ASC(E563)&amp;1234567890))-1)</f>
        <v>Bi</v>
      </c>
      <c r="G563" s="23">
        <f t="shared" si="12"/>
        <v>2</v>
      </c>
      <c r="H563" s="19">
        <f>VLOOKUP(F563,Table!$A$2:$C$121,2,0)</f>
        <v>15</v>
      </c>
      <c r="I563" s="18">
        <f>VLOOKUP(F563,Table!$A$2:$C$121,3,0)</f>
        <v>6</v>
      </c>
      <c r="J563" s="17" t="s">
        <v>59</v>
      </c>
      <c r="K563" s="19" t="str">
        <f>LEFT(J563,MIN(FIND({0,1,2,3,4,5,6,7,8,9},ASC(J563)&amp;1234567890))-1)</f>
        <v>O</v>
      </c>
      <c r="L563" s="24">
        <f t="shared" si="13"/>
        <v>3</v>
      </c>
      <c r="M563" s="19">
        <f>VLOOKUP(K563,Table!$A$2:$C$121,2,0)</f>
        <v>16</v>
      </c>
      <c r="N563" s="18">
        <f>VLOOKUP(K563,Table!$A$2:$C$121,3,0)</f>
        <v>2</v>
      </c>
      <c r="O563" s="12" t="str">
        <f>VLOOKUP(A563,Table!$U$1:$V$230,2,0)</f>
        <v>Cubic</v>
      </c>
      <c r="P563" s="70"/>
    </row>
    <row r="564" spans="1:16">
      <c r="A564" s="12">
        <v>197</v>
      </c>
      <c r="B564" s="12">
        <v>23042</v>
      </c>
      <c r="C564" s="12" t="s">
        <v>8299</v>
      </c>
      <c r="D564" s="12" t="s">
        <v>5773</v>
      </c>
      <c r="E564" s="17" t="s">
        <v>12867</v>
      </c>
      <c r="F564" s="19" t="str">
        <f>LEFT(E564,MIN(FIND({0,1,2,3,4,5,6,7,8,9},ASC(E564)&amp;1234567890))-1)</f>
        <v>Li</v>
      </c>
      <c r="G564" s="23">
        <f t="shared" si="12"/>
        <v>5</v>
      </c>
      <c r="H564" s="19">
        <f>VLOOKUP(F564,Table!$A$2:$C$121,2,0)</f>
        <v>1</v>
      </c>
      <c r="I564" s="18">
        <f>VLOOKUP(F564,Table!$A$2:$C$121,3,0)</f>
        <v>2</v>
      </c>
      <c r="J564" s="17" t="s">
        <v>11511</v>
      </c>
      <c r="K564" s="19" t="str">
        <f>LEFT(J564,MIN(FIND({0,1,2,3,4,5,6,7,8,9},ASC(J564)&amp;1234567890))-1)</f>
        <v>B</v>
      </c>
      <c r="L564" s="24">
        <f t="shared" si="13"/>
        <v>4</v>
      </c>
      <c r="M564" s="19">
        <f>VLOOKUP(K564,Table!$A$2:$C$121,2,0)</f>
        <v>13</v>
      </c>
      <c r="N564" s="18">
        <f>VLOOKUP(K564,Table!$A$2:$C$121,3,0)</f>
        <v>2</v>
      </c>
      <c r="O564" s="12" t="str">
        <f>VLOOKUP(A564,Table!$U$1:$V$230,2,0)</f>
        <v>Cubic</v>
      </c>
      <c r="P564" s="70"/>
    </row>
    <row r="565" spans="1:16">
      <c r="A565" s="12">
        <v>197</v>
      </c>
      <c r="B565" s="12">
        <v>39619</v>
      </c>
      <c r="C565" s="12" t="s">
        <v>8299</v>
      </c>
      <c r="D565" s="12" t="s">
        <v>8300</v>
      </c>
      <c r="E565" s="17" t="s">
        <v>15238</v>
      </c>
      <c r="F565" s="19" t="str">
        <f>LEFT(E565,MIN(FIND({0,1,2,3,4,5,6,7,8,9},ASC(E565)&amp;1234567890))-1)</f>
        <v>Bi</v>
      </c>
      <c r="G565" s="23">
        <f t="shared" si="12"/>
        <v>12.8</v>
      </c>
      <c r="H565" s="19">
        <f>VLOOKUP(F565,Table!$A$2:$C$121,2,0)</f>
        <v>15</v>
      </c>
      <c r="I565" s="18">
        <f>VLOOKUP(F565,Table!$A$2:$C$121,3,0)</f>
        <v>6</v>
      </c>
      <c r="J565" s="17" t="s">
        <v>15239</v>
      </c>
      <c r="K565" s="19" t="str">
        <f>LEFT(J565,MIN(FIND({0,1,2,3,4,5,6,7,8,9},ASC(J565)&amp;1234567890))-1)</f>
        <v>O</v>
      </c>
      <c r="L565" s="24">
        <f t="shared" si="13"/>
        <v>19.2</v>
      </c>
      <c r="M565" s="19">
        <f>VLOOKUP(K565,Table!$A$2:$C$121,2,0)</f>
        <v>16</v>
      </c>
      <c r="N565" s="18">
        <f>VLOOKUP(K565,Table!$A$2:$C$121,3,0)</f>
        <v>2</v>
      </c>
      <c r="O565" s="12" t="str">
        <f>VLOOKUP(A565,Table!$U$1:$V$230,2,0)</f>
        <v>Cubic</v>
      </c>
      <c r="P565" s="70"/>
    </row>
    <row r="566" spans="1:16">
      <c r="A566" s="12">
        <v>197</v>
      </c>
      <c r="B566" s="12">
        <v>58275</v>
      </c>
      <c r="C566" s="12" t="s">
        <v>8299</v>
      </c>
      <c r="D566" s="12" t="s">
        <v>8301</v>
      </c>
      <c r="E566" s="17" t="s">
        <v>11661</v>
      </c>
      <c r="F566" s="19" t="str">
        <f>LEFT(E566,MIN(FIND({0,1,2,3,4,5,6,7,8,9},ASC(E566)&amp;1234567890))-1)</f>
        <v>Ag</v>
      </c>
      <c r="G566" s="23">
        <f t="shared" si="12"/>
        <v>2</v>
      </c>
      <c r="H566" s="19">
        <f>VLOOKUP(F566,Table!$A$2:$C$121,2,0)</f>
        <v>11</v>
      </c>
      <c r="I566" s="18">
        <f>VLOOKUP(F566,Table!$A$2:$C$121,3,0)</f>
        <v>5</v>
      </c>
      <c r="J566" s="17" t="s">
        <v>12039</v>
      </c>
      <c r="K566" s="19" t="str">
        <f>LEFT(J566,MIN(FIND({0,1,2,3,4,5,6,7,8,9},ASC(J566)&amp;1234567890))-1)</f>
        <v>Hg</v>
      </c>
      <c r="L566" s="24">
        <f t="shared" si="13"/>
        <v>3</v>
      </c>
      <c r="M566" s="19">
        <f>VLOOKUP(K566,Table!$A$2:$C$121,2,0)</f>
        <v>12</v>
      </c>
      <c r="N566" s="18">
        <f>VLOOKUP(K566,Table!$A$2:$C$121,3,0)</f>
        <v>6</v>
      </c>
      <c r="O566" s="12" t="str">
        <f>VLOOKUP(A566,Table!$U$1:$V$230,2,0)</f>
        <v>Cubic</v>
      </c>
      <c r="P566" s="70"/>
    </row>
    <row r="567" spans="1:16">
      <c r="A567" s="12">
        <v>197</v>
      </c>
      <c r="B567" s="12">
        <v>2720</v>
      </c>
      <c r="C567" s="12" t="s">
        <v>8299</v>
      </c>
      <c r="D567" s="12" t="s">
        <v>8302</v>
      </c>
      <c r="E567" s="17" t="s">
        <v>11661</v>
      </c>
      <c r="F567" s="19" t="str">
        <f>LEFT(E567,MIN(FIND({0,1,2,3,4,5,6,7,8,9},ASC(E567)&amp;1234567890))-1)</f>
        <v>Ag</v>
      </c>
      <c r="G567" s="23">
        <f t="shared" si="12"/>
        <v>2</v>
      </c>
      <c r="H567" s="19">
        <f>VLOOKUP(F567,Table!$A$2:$C$121,2,0)</f>
        <v>11</v>
      </c>
      <c r="I567" s="18">
        <f>VLOOKUP(F567,Table!$A$2:$C$121,3,0)</f>
        <v>5</v>
      </c>
      <c r="J567" s="17" t="s">
        <v>15240</v>
      </c>
      <c r="K567" s="19" t="str">
        <f>LEFT(J567,MIN(FIND({0,1,2,3,4,5,6,7,8,9},ASC(J567)&amp;1234567890))-1)</f>
        <v>Hg</v>
      </c>
      <c r="L567" s="24">
        <f t="shared" si="13"/>
        <v>3.02</v>
      </c>
      <c r="M567" s="19">
        <f>VLOOKUP(K567,Table!$A$2:$C$121,2,0)</f>
        <v>12</v>
      </c>
      <c r="N567" s="18">
        <f>VLOOKUP(K567,Table!$A$2:$C$121,3,0)</f>
        <v>6</v>
      </c>
      <c r="O567" s="12" t="str">
        <f>VLOOKUP(A567,Table!$U$1:$V$230,2,0)</f>
        <v>Cubic</v>
      </c>
      <c r="P567" s="70"/>
    </row>
    <row r="568" spans="1:16">
      <c r="A568" s="12">
        <v>197</v>
      </c>
      <c r="B568" s="12">
        <v>103863</v>
      </c>
      <c r="C568" s="12" t="s">
        <v>8299</v>
      </c>
      <c r="D568" s="12" t="s">
        <v>8303</v>
      </c>
      <c r="E568" s="17" t="s">
        <v>15241</v>
      </c>
      <c r="F568" s="19" t="str">
        <f>LEFT(E568,MIN(FIND({0,1,2,3,4,5,6,7,8,9},ASC(E568)&amp;1234567890))-1)</f>
        <v>Ga</v>
      </c>
      <c r="G568" s="23">
        <f t="shared" si="12"/>
        <v>3.76</v>
      </c>
      <c r="H568" s="19">
        <f>VLOOKUP(F568,Table!$A$2:$C$121,2,0)</f>
        <v>13</v>
      </c>
      <c r="I568" s="18">
        <f>VLOOKUP(F568,Table!$A$2:$C$121,3,0)</f>
        <v>4</v>
      </c>
      <c r="J568" s="17" t="s">
        <v>66</v>
      </c>
      <c r="K568" s="19" t="str">
        <f>LEFT(J568,MIN(FIND({0,1,2,3,4,5,6,7,8,9},ASC(J568)&amp;1234567890))-1)</f>
        <v>Ni</v>
      </c>
      <c r="L568" s="24">
        <f t="shared" si="13"/>
        <v>1</v>
      </c>
      <c r="M568" s="19">
        <f>VLOOKUP(K568,Table!$A$2:$C$121,2,0)</f>
        <v>10</v>
      </c>
      <c r="N568" s="18">
        <f>VLOOKUP(K568,Table!$A$2:$C$121,3,0)</f>
        <v>4</v>
      </c>
      <c r="O568" s="12" t="str">
        <f>VLOOKUP(A568,Table!$U$1:$V$230,2,0)</f>
        <v>Cubic</v>
      </c>
      <c r="P568" s="70"/>
    </row>
    <row r="569" spans="1:16">
      <c r="A569" s="12">
        <v>198</v>
      </c>
      <c r="B569" s="12">
        <v>344</v>
      </c>
      <c r="C569" s="12" t="s">
        <v>8304</v>
      </c>
      <c r="D569" s="12" t="s">
        <v>8305</v>
      </c>
      <c r="E569" s="17" t="s">
        <v>433</v>
      </c>
      <c r="F569" s="19" t="str">
        <f>LEFT(E569,MIN(FIND({0,1,2,3,4,5,6,7,8,9},ASC(E569)&amp;1234567890))-1)</f>
        <v>Sr</v>
      </c>
      <c r="G569" s="23">
        <f t="shared" si="12"/>
        <v>1</v>
      </c>
      <c r="H569" s="19">
        <f>VLOOKUP(F569,Table!$A$2:$C$121,2,0)</f>
        <v>2</v>
      </c>
      <c r="I569" s="18">
        <f>VLOOKUP(F569,Table!$A$2:$C$121,3,0)</f>
        <v>5</v>
      </c>
      <c r="J569" s="17" t="s">
        <v>11352</v>
      </c>
      <c r="K569" s="19" t="str">
        <f>LEFT(J569,MIN(FIND({0,1,2,3,4,5,6,7,8,9},ASC(J569)&amp;1234567890))-1)</f>
        <v>Al</v>
      </c>
      <c r="L569" s="24">
        <f t="shared" si="13"/>
        <v>1</v>
      </c>
      <c r="M569" s="19">
        <f>VLOOKUP(K569,Table!$A$2:$C$121,2,0)</f>
        <v>13</v>
      </c>
      <c r="N569" s="18">
        <f>VLOOKUP(K569,Table!$A$2:$C$121,3,0)</f>
        <v>3</v>
      </c>
      <c r="O569" s="12" t="str">
        <f>VLOOKUP(A569,Table!$U$1:$V$230,2,0)</f>
        <v>Cubic</v>
      </c>
      <c r="P569" s="70"/>
    </row>
    <row r="570" spans="1:16">
      <c r="A570" s="12">
        <v>198</v>
      </c>
      <c r="B570" s="12">
        <v>2429</v>
      </c>
      <c r="C570" s="12" t="s">
        <v>8304</v>
      </c>
      <c r="D570" s="12" t="s">
        <v>1752</v>
      </c>
      <c r="E570" s="17" t="s">
        <v>11286</v>
      </c>
      <c r="F570" s="19" t="str">
        <f>LEFT(E570,MIN(FIND({0,1,2,3,4,5,6,7,8,9},ASC(E570)&amp;1234567890))-1)</f>
        <v>In</v>
      </c>
      <c r="G570" s="23">
        <f t="shared" si="12"/>
        <v>1</v>
      </c>
      <c r="H570" s="19">
        <f>VLOOKUP(F570,Table!$A$2:$C$121,2,0)</f>
        <v>13</v>
      </c>
      <c r="I570" s="18">
        <f>VLOOKUP(F570,Table!$A$2:$C$121,3,0)</f>
        <v>5</v>
      </c>
      <c r="J570" s="17" t="s">
        <v>11343</v>
      </c>
      <c r="K570" s="19" t="str">
        <f>LEFT(J570,MIN(FIND({0,1,2,3,4,5,6,7,8,9},ASC(J570)&amp;1234567890))-1)</f>
        <v>Cl</v>
      </c>
      <c r="L570" s="24">
        <f t="shared" si="13"/>
        <v>1</v>
      </c>
      <c r="M570" s="19">
        <f>VLOOKUP(K570,Table!$A$2:$C$121,2,0)</f>
        <v>17</v>
      </c>
      <c r="N570" s="18">
        <f>VLOOKUP(K570,Table!$A$2:$C$121,3,0)</f>
        <v>3</v>
      </c>
      <c r="O570" s="12" t="str">
        <f>VLOOKUP(A570,Table!$U$1:$V$230,2,0)</f>
        <v>Cubic</v>
      </c>
      <c r="P570" s="70"/>
    </row>
    <row r="571" spans="1:16">
      <c r="A571" s="12">
        <v>198</v>
      </c>
      <c r="B571" s="12">
        <v>15692</v>
      </c>
      <c r="C571" s="12" t="s">
        <v>8304</v>
      </c>
      <c r="D571" s="12" t="s">
        <v>8306</v>
      </c>
      <c r="E571" s="17" t="s">
        <v>434</v>
      </c>
      <c r="F571" s="19" t="str">
        <f>LEFT(E571,MIN(FIND({0,1,2,3,4,5,6,7,8,9},ASC(E571)&amp;1234567890))-1)</f>
        <v>Os</v>
      </c>
      <c r="G571" s="23">
        <f t="shared" si="12"/>
        <v>1</v>
      </c>
      <c r="H571" s="19">
        <f>VLOOKUP(F571,Table!$A$2:$C$121,2,0)</f>
        <v>8</v>
      </c>
      <c r="I571" s="18">
        <f>VLOOKUP(F571,Table!$A$2:$C$121,3,0)</f>
        <v>6</v>
      </c>
      <c r="J571" s="17" t="s">
        <v>31</v>
      </c>
      <c r="K571" s="19" t="str">
        <f>LEFT(J571,MIN(FIND({0,1,2,3,4,5,6,7,8,9},ASC(J571)&amp;1234567890))-1)</f>
        <v>Si</v>
      </c>
      <c r="L571" s="24">
        <f t="shared" si="13"/>
        <v>1</v>
      </c>
      <c r="M571" s="19">
        <f>VLOOKUP(K571,Table!$A$2:$C$121,2,0)</f>
        <v>14</v>
      </c>
      <c r="N571" s="18">
        <f>VLOOKUP(K571,Table!$A$2:$C$121,3,0)</f>
        <v>3</v>
      </c>
      <c r="O571" s="12" t="str">
        <f>VLOOKUP(A571,Table!$U$1:$V$230,2,0)</f>
        <v>Cubic</v>
      </c>
      <c r="P571" s="70"/>
    </row>
    <row r="572" spans="1:16">
      <c r="A572" s="12">
        <v>198</v>
      </c>
      <c r="B572" s="12">
        <v>16837</v>
      </c>
      <c r="C572" s="12" t="s">
        <v>8304</v>
      </c>
      <c r="D572" s="12" t="s">
        <v>8307</v>
      </c>
      <c r="E572" s="17" t="s">
        <v>11390</v>
      </c>
      <c r="F572" s="19" t="str">
        <f>LEFT(E572,MIN(FIND({0,1,2,3,4,5,6,7,8,9},ASC(E572)&amp;1234567890))-1)</f>
        <v>Cr</v>
      </c>
      <c r="G572" s="23">
        <f t="shared" si="12"/>
        <v>1</v>
      </c>
      <c r="H572" s="19">
        <f>VLOOKUP(F572,Table!$A$2:$C$121,2,0)</f>
        <v>6</v>
      </c>
      <c r="I572" s="18">
        <f>VLOOKUP(F572,Table!$A$2:$C$121,3,0)</f>
        <v>4</v>
      </c>
      <c r="J572" s="17" t="s">
        <v>31</v>
      </c>
      <c r="K572" s="19" t="str">
        <f>LEFT(J572,MIN(FIND({0,1,2,3,4,5,6,7,8,9},ASC(J572)&amp;1234567890))-1)</f>
        <v>Si</v>
      </c>
      <c r="L572" s="24">
        <f t="shared" si="13"/>
        <v>1</v>
      </c>
      <c r="M572" s="19">
        <f>VLOOKUP(K572,Table!$A$2:$C$121,2,0)</f>
        <v>14</v>
      </c>
      <c r="N572" s="18">
        <f>VLOOKUP(K572,Table!$A$2:$C$121,3,0)</f>
        <v>3</v>
      </c>
      <c r="O572" s="12" t="str">
        <f>VLOOKUP(A572,Table!$U$1:$V$230,2,0)</f>
        <v>Cubic</v>
      </c>
      <c r="P572" s="70"/>
    </row>
    <row r="573" spans="1:16">
      <c r="A573" s="12">
        <v>198</v>
      </c>
      <c r="B573" s="12">
        <v>16838</v>
      </c>
      <c r="C573" s="12" t="s">
        <v>8304</v>
      </c>
      <c r="D573" s="12" t="s">
        <v>8308</v>
      </c>
      <c r="E573" s="17" t="s">
        <v>355</v>
      </c>
      <c r="F573" s="19" t="str">
        <f>LEFT(E573,MIN(FIND({0,1,2,3,4,5,6,7,8,9},ASC(E573)&amp;1234567890))-1)</f>
        <v>Mn</v>
      </c>
      <c r="G573" s="23">
        <f t="shared" si="12"/>
        <v>1</v>
      </c>
      <c r="H573" s="19">
        <f>VLOOKUP(F573,Table!$A$2:$C$121,2,0)</f>
        <v>7</v>
      </c>
      <c r="I573" s="18">
        <f>VLOOKUP(F573,Table!$A$2:$C$121,3,0)</f>
        <v>4</v>
      </c>
      <c r="J573" s="17" t="s">
        <v>31</v>
      </c>
      <c r="K573" s="19" t="str">
        <f>LEFT(J573,MIN(FIND({0,1,2,3,4,5,6,7,8,9},ASC(J573)&amp;1234567890))-1)</f>
        <v>Si</v>
      </c>
      <c r="L573" s="24">
        <f t="shared" si="13"/>
        <v>1</v>
      </c>
      <c r="M573" s="19">
        <f>VLOOKUP(K573,Table!$A$2:$C$121,2,0)</f>
        <v>14</v>
      </c>
      <c r="N573" s="18">
        <f>VLOOKUP(K573,Table!$A$2:$C$121,3,0)</f>
        <v>3</v>
      </c>
      <c r="O573" s="12" t="str">
        <f>VLOOKUP(A573,Table!$U$1:$V$230,2,0)</f>
        <v>Cubic</v>
      </c>
      <c r="P573" s="70"/>
    </row>
    <row r="574" spans="1:16">
      <c r="A574" s="12">
        <v>198</v>
      </c>
      <c r="B574" s="12">
        <v>16839</v>
      </c>
      <c r="C574" s="12" t="s">
        <v>8304</v>
      </c>
      <c r="D574" s="12" t="s">
        <v>8309</v>
      </c>
      <c r="E574" s="17" t="s">
        <v>76</v>
      </c>
      <c r="F574" s="19" t="str">
        <f>LEFT(E574,MIN(FIND({0,1,2,3,4,5,6,7,8,9},ASC(E574)&amp;1234567890))-1)</f>
        <v>Co</v>
      </c>
      <c r="G574" s="23">
        <f t="shared" si="12"/>
        <v>1</v>
      </c>
      <c r="H574" s="19">
        <f>VLOOKUP(F574,Table!$A$2:$C$121,2,0)</f>
        <v>9</v>
      </c>
      <c r="I574" s="18">
        <f>VLOOKUP(F574,Table!$A$2:$C$121,3,0)</f>
        <v>4</v>
      </c>
      <c r="J574" s="17" t="s">
        <v>31</v>
      </c>
      <c r="K574" s="19" t="str">
        <f>LEFT(J574,MIN(FIND({0,1,2,3,4,5,6,7,8,9},ASC(J574)&amp;1234567890))-1)</f>
        <v>Si</v>
      </c>
      <c r="L574" s="24">
        <f t="shared" si="13"/>
        <v>1</v>
      </c>
      <c r="M574" s="19">
        <f>VLOOKUP(K574,Table!$A$2:$C$121,2,0)</f>
        <v>14</v>
      </c>
      <c r="N574" s="18">
        <f>VLOOKUP(K574,Table!$A$2:$C$121,3,0)</f>
        <v>3</v>
      </c>
      <c r="O574" s="12" t="str">
        <f>VLOOKUP(A574,Table!$U$1:$V$230,2,0)</f>
        <v>Cubic</v>
      </c>
      <c r="P574" s="70"/>
    </row>
    <row r="575" spans="1:16">
      <c r="A575" s="12">
        <v>198</v>
      </c>
      <c r="B575" s="12">
        <v>24719</v>
      </c>
      <c r="C575" s="12" t="s">
        <v>8304</v>
      </c>
      <c r="D575" s="12" t="s">
        <v>1264</v>
      </c>
      <c r="E575" s="17" t="s">
        <v>11294</v>
      </c>
      <c r="F575" s="19" t="str">
        <f>LEFT(E575,MIN(FIND({0,1,2,3,4,5,6,7,8,9},ASC(E575)&amp;1234567890))-1)</f>
        <v>Rh</v>
      </c>
      <c r="G575" s="23">
        <f t="shared" si="12"/>
        <v>1</v>
      </c>
      <c r="H575" s="19">
        <f>VLOOKUP(F575,Table!$A$2:$C$121,2,0)</f>
        <v>9</v>
      </c>
      <c r="I575" s="18">
        <f>VLOOKUP(F575,Table!$A$2:$C$121,3,0)</f>
        <v>5</v>
      </c>
      <c r="J575" s="17" t="s">
        <v>31</v>
      </c>
      <c r="K575" s="19" t="str">
        <f>LEFT(J575,MIN(FIND({0,1,2,3,4,5,6,7,8,9},ASC(J575)&amp;1234567890))-1)</f>
        <v>Si</v>
      </c>
      <c r="L575" s="24">
        <f t="shared" si="13"/>
        <v>1</v>
      </c>
      <c r="M575" s="19">
        <f>VLOOKUP(K575,Table!$A$2:$C$121,2,0)</f>
        <v>14</v>
      </c>
      <c r="N575" s="18">
        <f>VLOOKUP(K575,Table!$A$2:$C$121,3,0)</f>
        <v>3</v>
      </c>
      <c r="O575" s="12" t="str">
        <f>VLOOKUP(A575,Table!$U$1:$V$230,2,0)</f>
        <v>Cubic</v>
      </c>
      <c r="P575" s="70"/>
    </row>
    <row r="576" spans="1:16">
      <c r="A576" s="12">
        <v>198</v>
      </c>
      <c r="B576" s="12">
        <v>26506</v>
      </c>
      <c r="C576" s="12" t="s">
        <v>8304</v>
      </c>
      <c r="D576" s="12" t="s">
        <v>7945</v>
      </c>
      <c r="E576" s="17" t="s">
        <v>68</v>
      </c>
      <c r="F576" s="19" t="str">
        <f>LEFT(E576,MIN(FIND({0,1,2,3,4,5,6,7,8,9},ASC(E576)&amp;1234567890))-1)</f>
        <v>N</v>
      </c>
      <c r="G576" s="23">
        <f t="shared" si="12"/>
        <v>1</v>
      </c>
      <c r="H576" s="19">
        <f>VLOOKUP(F576,Table!$A$2:$C$121,2,0)</f>
        <v>15</v>
      </c>
      <c r="I576" s="18">
        <f>VLOOKUP(F576,Table!$A$2:$C$121,3,0)</f>
        <v>2</v>
      </c>
      <c r="J576" s="17" t="s">
        <v>11907</v>
      </c>
      <c r="K576" s="19" t="str">
        <f>LEFT(J576,MIN(FIND({0,1,2,3,4,5,6,7,8,9},ASC(J576)&amp;1234567890))-1)</f>
        <v>H</v>
      </c>
      <c r="L576" s="24">
        <f t="shared" si="13"/>
        <v>3</v>
      </c>
      <c r="M576" s="19">
        <f>VLOOKUP(K576,Table!$A$2:$C$121,2,0)</f>
        <v>1</v>
      </c>
      <c r="N576" s="18">
        <f>VLOOKUP(K576,Table!$A$2:$C$121,3,0)</f>
        <v>1</v>
      </c>
      <c r="O576" s="12" t="str">
        <f>VLOOKUP(A576,Table!$U$1:$V$230,2,0)</f>
        <v>Cubic</v>
      </c>
      <c r="P576" s="70"/>
    </row>
    <row r="577" spans="1:16">
      <c r="A577" s="12">
        <v>198</v>
      </c>
      <c r="B577" s="12">
        <v>26507</v>
      </c>
      <c r="C577" s="12" t="s">
        <v>8304</v>
      </c>
      <c r="D577" s="12" t="s">
        <v>1617</v>
      </c>
      <c r="E577" s="17" t="s">
        <v>68</v>
      </c>
      <c r="F577" s="19" t="str">
        <f>LEFT(E577,MIN(FIND({0,1,2,3,4,5,6,7,8,9},ASC(E577)&amp;1234567890))-1)</f>
        <v>N</v>
      </c>
      <c r="G577" s="23">
        <f t="shared" ref="G577:G640" si="14">IF(SUBSTITUTE(E577,F577,"")="",1,SUBSTITUTE(E577,F577,""))*1</f>
        <v>1</v>
      </c>
      <c r="H577" s="19">
        <f>VLOOKUP(F577,Table!$A$2:$C$121,2,0)</f>
        <v>15</v>
      </c>
      <c r="I577" s="18">
        <f>VLOOKUP(F577,Table!$A$2:$C$121,3,0)</f>
        <v>2</v>
      </c>
      <c r="J577" s="17" t="s">
        <v>11904</v>
      </c>
      <c r="K577" s="19" t="str">
        <f>LEFT(J577,MIN(FIND({0,1,2,3,4,5,6,7,8,9},ASC(J577)&amp;1234567890))-1)</f>
        <v>D</v>
      </c>
      <c r="L577" s="24">
        <f t="shared" ref="L577:L640" si="15">IF(SUBSTITUTE(J577,K577,"")="",1,SUBSTITUTE(J577,K577,""))*1</f>
        <v>3</v>
      </c>
      <c r="M577" s="19">
        <f>VLOOKUP(K577,Table!$A$2:$C$121,2,0)</f>
        <v>1</v>
      </c>
      <c r="N577" s="18">
        <f>VLOOKUP(K577,Table!$A$2:$C$121,3,0)</f>
        <v>1</v>
      </c>
      <c r="O577" s="12" t="str">
        <f>VLOOKUP(A577,Table!$U$1:$V$230,2,0)</f>
        <v>Cubic</v>
      </c>
      <c r="P577" s="70"/>
    </row>
    <row r="578" spans="1:16">
      <c r="A578" s="12">
        <v>198</v>
      </c>
      <c r="B578" s="12">
        <v>26616</v>
      </c>
      <c r="C578" s="12" t="s">
        <v>8304</v>
      </c>
      <c r="D578" s="12" t="s">
        <v>8310</v>
      </c>
      <c r="E578" s="17" t="s">
        <v>37</v>
      </c>
      <c r="F578" s="19" t="str">
        <f>LEFT(E578,MIN(FIND({0,1,2,3,4,5,6,7,8,9},ASC(E578)&amp;1234567890))-1)</f>
        <v>Re</v>
      </c>
      <c r="G578" s="23">
        <f t="shared" si="14"/>
        <v>1</v>
      </c>
      <c r="H578" s="19">
        <f>VLOOKUP(F578,Table!$A$2:$C$121,2,0)</f>
        <v>7</v>
      </c>
      <c r="I578" s="18">
        <f>VLOOKUP(F578,Table!$A$2:$C$121,3,0)</f>
        <v>6</v>
      </c>
      <c r="J578" s="17" t="s">
        <v>31</v>
      </c>
      <c r="K578" s="19" t="str">
        <f>LEFT(J578,MIN(FIND({0,1,2,3,4,5,6,7,8,9},ASC(J578)&amp;1234567890))-1)</f>
        <v>Si</v>
      </c>
      <c r="L578" s="24">
        <f t="shared" si="15"/>
        <v>1</v>
      </c>
      <c r="M578" s="19">
        <f>VLOOKUP(K578,Table!$A$2:$C$121,2,0)</f>
        <v>14</v>
      </c>
      <c r="N578" s="18">
        <f>VLOOKUP(K578,Table!$A$2:$C$121,3,0)</f>
        <v>3</v>
      </c>
      <c r="O578" s="12" t="str">
        <f>VLOOKUP(A578,Table!$U$1:$V$230,2,0)</f>
        <v>Cubic</v>
      </c>
      <c r="P578" s="70"/>
    </row>
    <row r="579" spans="1:16">
      <c r="A579" s="12">
        <v>198</v>
      </c>
      <c r="B579" s="12">
        <v>24587</v>
      </c>
      <c r="C579" s="12" t="s">
        <v>8304</v>
      </c>
      <c r="D579" s="12" t="s">
        <v>3</v>
      </c>
      <c r="E579" s="17" t="s">
        <v>31</v>
      </c>
      <c r="F579" s="19" t="str">
        <f>LEFT(E579,MIN(FIND({0,1,2,3,4,5,6,7,8,9},ASC(E579)&amp;1234567890))-1)</f>
        <v>Si</v>
      </c>
      <c r="G579" s="23">
        <f t="shared" si="14"/>
        <v>1</v>
      </c>
      <c r="H579" s="19">
        <f>VLOOKUP(F579,Table!$A$2:$C$121,2,0)</f>
        <v>14</v>
      </c>
      <c r="I579" s="18">
        <f>VLOOKUP(F579,Table!$A$2:$C$121,3,0)</f>
        <v>3</v>
      </c>
      <c r="J579" s="17" t="s">
        <v>32</v>
      </c>
      <c r="K579" s="19" t="str">
        <f>LEFT(J579,MIN(FIND({0,1,2,3,4,5,6,7,8,9},ASC(J579)&amp;1234567890))-1)</f>
        <v>O</v>
      </c>
      <c r="L579" s="24">
        <f t="shared" si="15"/>
        <v>2</v>
      </c>
      <c r="M579" s="19">
        <f>VLOOKUP(K579,Table!$A$2:$C$121,2,0)</f>
        <v>16</v>
      </c>
      <c r="N579" s="18">
        <f>VLOOKUP(K579,Table!$A$2:$C$121,3,0)</f>
        <v>2</v>
      </c>
      <c r="O579" s="12" t="str">
        <f>VLOOKUP(A579,Table!$U$1:$V$230,2,0)</f>
        <v>Cubic</v>
      </c>
      <c r="P579" s="70"/>
    </row>
    <row r="580" spans="1:16">
      <c r="A580" s="12">
        <v>198</v>
      </c>
      <c r="B580" s="12">
        <v>36188</v>
      </c>
      <c r="C580" s="12" t="s">
        <v>8304</v>
      </c>
      <c r="D580" s="12" t="s">
        <v>8311</v>
      </c>
      <c r="E580" s="17" t="s">
        <v>33</v>
      </c>
      <c r="F580" s="19" t="str">
        <f>LEFT(E580,MIN(FIND({0,1,2,3,4,5,6,7,8,9},ASC(E580)&amp;1234567890))-1)</f>
        <v>Fe</v>
      </c>
      <c r="G580" s="23">
        <f t="shared" si="14"/>
        <v>1</v>
      </c>
      <c r="H580" s="19">
        <f>VLOOKUP(F580,Table!$A$2:$C$121,2,0)</f>
        <v>8</v>
      </c>
      <c r="I580" s="18">
        <f>VLOOKUP(F580,Table!$A$2:$C$121,3,0)</f>
        <v>4</v>
      </c>
      <c r="J580" s="17" t="s">
        <v>31</v>
      </c>
      <c r="K580" s="19" t="str">
        <f>LEFT(J580,MIN(FIND({0,1,2,3,4,5,6,7,8,9},ASC(J580)&amp;1234567890))-1)</f>
        <v>Si</v>
      </c>
      <c r="L580" s="24">
        <f t="shared" si="15"/>
        <v>1</v>
      </c>
      <c r="M580" s="19">
        <f>VLOOKUP(K580,Table!$A$2:$C$121,2,0)</f>
        <v>14</v>
      </c>
      <c r="N580" s="18">
        <f>VLOOKUP(K580,Table!$A$2:$C$121,3,0)</f>
        <v>3</v>
      </c>
      <c r="O580" s="12" t="str">
        <f>VLOOKUP(A580,Table!$U$1:$V$230,2,0)</f>
        <v>Cubic</v>
      </c>
      <c r="P580" s="70"/>
    </row>
    <row r="581" spans="1:16">
      <c r="A581" s="12">
        <v>198</v>
      </c>
      <c r="B581" s="12">
        <v>39855</v>
      </c>
      <c r="C581" s="12" t="s">
        <v>8304</v>
      </c>
      <c r="D581" s="12" t="s">
        <v>8312</v>
      </c>
      <c r="E581" s="17" t="s">
        <v>11317</v>
      </c>
      <c r="F581" s="19" t="str">
        <f>LEFT(E581,MIN(FIND({0,1,2,3,4,5,6,7,8,9},ASC(E581)&amp;1234567890))-1)</f>
        <v>Si</v>
      </c>
      <c r="G581" s="23">
        <f t="shared" si="14"/>
        <v>5</v>
      </c>
      <c r="H581" s="19">
        <f>VLOOKUP(F581,Table!$A$2:$C$121,2,0)</f>
        <v>14</v>
      </c>
      <c r="I581" s="18">
        <f>VLOOKUP(F581,Table!$A$2:$C$121,3,0)</f>
        <v>3</v>
      </c>
      <c r="J581" s="17" t="s">
        <v>406</v>
      </c>
      <c r="K581" s="19" t="str">
        <f>LEFT(J581,MIN(FIND({0,1,2,3,4,5,6,7,8,9},ASC(J581)&amp;1234567890))-1)</f>
        <v>C</v>
      </c>
      <c r="L581" s="24">
        <f t="shared" si="15"/>
        <v>3</v>
      </c>
      <c r="M581" s="19">
        <f>VLOOKUP(K581,Table!$A$2:$C$121,2,0)</f>
        <v>14</v>
      </c>
      <c r="N581" s="18">
        <f>VLOOKUP(K581,Table!$A$2:$C$121,3,0)</f>
        <v>2</v>
      </c>
      <c r="O581" s="12" t="str">
        <f>VLOOKUP(A581,Table!$U$1:$V$230,2,0)</f>
        <v>Cubic</v>
      </c>
      <c r="P581" s="70"/>
    </row>
    <row r="582" spans="1:16">
      <c r="A582" s="12">
        <v>198</v>
      </c>
      <c r="B582" s="12">
        <v>40321</v>
      </c>
      <c r="C582" s="12" t="s">
        <v>8304</v>
      </c>
      <c r="D582" s="12" t="s">
        <v>4189</v>
      </c>
      <c r="E582" s="17" t="s">
        <v>370</v>
      </c>
      <c r="F582" s="19" t="str">
        <f>LEFT(E582,MIN(FIND({0,1,2,3,4,5,6,7,8,9},ASC(E582)&amp;1234567890))-1)</f>
        <v>Hg</v>
      </c>
      <c r="G582" s="23">
        <f t="shared" si="14"/>
        <v>1</v>
      </c>
      <c r="H582" s="19">
        <f>VLOOKUP(F582,Table!$A$2:$C$121,2,0)</f>
        <v>12</v>
      </c>
      <c r="I582" s="18">
        <f>VLOOKUP(F582,Table!$A$2:$C$121,3,0)</f>
        <v>6</v>
      </c>
      <c r="J582" s="17" t="s">
        <v>541</v>
      </c>
      <c r="K582" s="19" t="str">
        <f>LEFT(J582,MIN(FIND({0,1,2,3,4,5,6,7,8,9},ASC(J582)&amp;1234567890))-1)</f>
        <v>Pd</v>
      </c>
      <c r="L582" s="24">
        <f t="shared" si="15"/>
        <v>1</v>
      </c>
      <c r="M582" s="19">
        <f>VLOOKUP(K582,Table!$A$2:$C$121,2,0)</f>
        <v>10</v>
      </c>
      <c r="N582" s="18">
        <f>VLOOKUP(K582,Table!$A$2:$C$121,3,0)</f>
        <v>5</v>
      </c>
      <c r="O582" s="12" t="str">
        <f>VLOOKUP(A582,Table!$U$1:$V$230,2,0)</f>
        <v>Cubic</v>
      </c>
      <c r="P582" s="70"/>
    </row>
    <row r="583" spans="1:16">
      <c r="A583" s="12">
        <v>198</v>
      </c>
      <c r="B583" s="12">
        <v>50332</v>
      </c>
      <c r="C583" s="12" t="s">
        <v>8304</v>
      </c>
      <c r="D583" s="12" t="s">
        <v>620</v>
      </c>
      <c r="E583" s="17" t="s">
        <v>11764</v>
      </c>
      <c r="F583" s="19" t="str">
        <f>LEFT(E583,MIN(FIND({0,1,2,3,4,5,6,7,8,9},ASC(E583)&amp;1234567890))-1)</f>
        <v>H</v>
      </c>
      <c r="G583" s="23">
        <f t="shared" si="14"/>
        <v>2</v>
      </c>
      <c r="H583" s="19">
        <f>VLOOKUP(F583,Table!$A$2:$C$121,2,0)</f>
        <v>1</v>
      </c>
      <c r="I583" s="18">
        <f>VLOOKUP(F583,Table!$A$2:$C$121,3,0)</f>
        <v>1</v>
      </c>
      <c r="J583" s="17" t="s">
        <v>379</v>
      </c>
      <c r="K583" s="19" t="str">
        <f>LEFT(J583,MIN(FIND({0,1,2,3,4,5,6,7,8,9},ASC(J583)&amp;1234567890))-1)</f>
        <v>S</v>
      </c>
      <c r="L583" s="24">
        <f t="shared" si="15"/>
        <v>1</v>
      </c>
      <c r="M583" s="19">
        <f>VLOOKUP(K583,Table!$A$2:$C$121,2,0)</f>
        <v>16</v>
      </c>
      <c r="N583" s="18">
        <f>VLOOKUP(K583,Table!$A$2:$C$121,3,0)</f>
        <v>3</v>
      </c>
      <c r="O583" s="12" t="str">
        <f>VLOOKUP(A583,Table!$U$1:$V$230,2,0)</f>
        <v>Cubic</v>
      </c>
      <c r="P583" s="70"/>
    </row>
    <row r="584" spans="1:16">
      <c r="A584" s="12">
        <v>198</v>
      </c>
      <c r="B584" s="12">
        <v>79231</v>
      </c>
      <c r="C584" s="12" t="s">
        <v>8304</v>
      </c>
      <c r="D584" s="12" t="s">
        <v>8313</v>
      </c>
      <c r="E584" s="17" t="s">
        <v>341</v>
      </c>
      <c r="F584" s="19" t="str">
        <f>LEFT(E584,MIN(FIND({0,1,2,3,4,5,6,7,8,9},ASC(E584)&amp;1234567890))-1)</f>
        <v>Ru</v>
      </c>
      <c r="G584" s="23">
        <f t="shared" si="14"/>
        <v>1</v>
      </c>
      <c r="H584" s="19">
        <f>VLOOKUP(F584,Table!$A$2:$C$121,2,0)</f>
        <v>8</v>
      </c>
      <c r="I584" s="18">
        <f>VLOOKUP(F584,Table!$A$2:$C$121,3,0)</f>
        <v>5</v>
      </c>
      <c r="J584" s="17" t="s">
        <v>31</v>
      </c>
      <c r="K584" s="19" t="str">
        <f>LEFT(J584,MIN(FIND({0,1,2,3,4,5,6,7,8,9},ASC(J584)&amp;1234567890))-1)</f>
        <v>Si</v>
      </c>
      <c r="L584" s="24">
        <f t="shared" si="15"/>
        <v>1</v>
      </c>
      <c r="M584" s="19">
        <f>VLOOKUP(K584,Table!$A$2:$C$121,2,0)</f>
        <v>14</v>
      </c>
      <c r="N584" s="18">
        <f>VLOOKUP(K584,Table!$A$2:$C$121,3,0)</f>
        <v>3</v>
      </c>
      <c r="O584" s="12" t="str">
        <f>VLOOKUP(A584,Table!$U$1:$V$230,2,0)</f>
        <v>Cubic</v>
      </c>
      <c r="P584" s="70"/>
    </row>
    <row r="585" spans="1:16">
      <c r="A585" s="12">
        <v>198</v>
      </c>
      <c r="B585" s="12">
        <v>85211</v>
      </c>
      <c r="C585" s="12" t="s">
        <v>8304</v>
      </c>
      <c r="D585" s="12" t="s">
        <v>8314</v>
      </c>
      <c r="E585" s="17" t="s">
        <v>341</v>
      </c>
      <c r="F585" s="19" t="str">
        <f>LEFT(E585,MIN(FIND({0,1,2,3,4,5,6,7,8,9},ASC(E585)&amp;1234567890))-1)</f>
        <v>Ru</v>
      </c>
      <c r="G585" s="23">
        <f t="shared" si="14"/>
        <v>1</v>
      </c>
      <c r="H585" s="19">
        <f>VLOOKUP(F585,Table!$A$2:$C$121,2,0)</f>
        <v>8</v>
      </c>
      <c r="I585" s="18">
        <f>VLOOKUP(F585,Table!$A$2:$C$121,3,0)</f>
        <v>5</v>
      </c>
      <c r="J585" s="17" t="s">
        <v>544</v>
      </c>
      <c r="K585" s="19" t="str">
        <f>LEFT(J585,MIN(FIND({0,1,2,3,4,5,6,7,8,9},ASC(J585)&amp;1234567890))-1)</f>
        <v>Ge</v>
      </c>
      <c r="L585" s="24">
        <f t="shared" si="15"/>
        <v>1</v>
      </c>
      <c r="M585" s="19">
        <f>VLOOKUP(K585,Table!$A$2:$C$121,2,0)</f>
        <v>14</v>
      </c>
      <c r="N585" s="18">
        <f>VLOOKUP(K585,Table!$A$2:$C$121,3,0)</f>
        <v>4</v>
      </c>
      <c r="O585" s="12" t="str">
        <f>VLOOKUP(A585,Table!$U$1:$V$230,2,0)</f>
        <v>Cubic</v>
      </c>
      <c r="P585" s="70"/>
    </row>
    <row r="586" spans="1:16">
      <c r="A586" s="12">
        <v>198</v>
      </c>
      <c r="B586" s="12">
        <v>42417</v>
      </c>
      <c r="C586" s="12" t="s">
        <v>8304</v>
      </c>
      <c r="D586" s="12" t="s">
        <v>8315</v>
      </c>
      <c r="E586" s="17" t="s">
        <v>11390</v>
      </c>
      <c r="F586" s="19" t="str">
        <f>LEFT(E586,MIN(FIND({0,1,2,3,4,5,6,7,8,9},ASC(E586)&amp;1234567890))-1)</f>
        <v>Cr</v>
      </c>
      <c r="G586" s="23">
        <f t="shared" si="14"/>
        <v>1</v>
      </c>
      <c r="H586" s="19">
        <f>VLOOKUP(F586,Table!$A$2:$C$121,2,0)</f>
        <v>6</v>
      </c>
      <c r="I586" s="18">
        <f>VLOOKUP(F586,Table!$A$2:$C$121,3,0)</f>
        <v>4</v>
      </c>
      <c r="J586" s="17" t="s">
        <v>544</v>
      </c>
      <c r="K586" s="19" t="str">
        <f>LEFT(J586,MIN(FIND({0,1,2,3,4,5,6,7,8,9},ASC(J586)&amp;1234567890))-1)</f>
        <v>Ge</v>
      </c>
      <c r="L586" s="24">
        <f t="shared" si="15"/>
        <v>1</v>
      </c>
      <c r="M586" s="19">
        <f>VLOOKUP(K586,Table!$A$2:$C$121,2,0)</f>
        <v>14</v>
      </c>
      <c r="N586" s="18">
        <f>VLOOKUP(K586,Table!$A$2:$C$121,3,0)</f>
        <v>4</v>
      </c>
      <c r="O586" s="12" t="str">
        <f>VLOOKUP(A586,Table!$U$1:$V$230,2,0)</f>
        <v>Cubic</v>
      </c>
      <c r="P586" s="70"/>
    </row>
    <row r="587" spans="1:16">
      <c r="A587" s="12">
        <v>198</v>
      </c>
      <c r="B587" s="12">
        <v>43054</v>
      </c>
      <c r="C587" s="12" t="s">
        <v>8304</v>
      </c>
      <c r="D587" s="12" t="s">
        <v>921</v>
      </c>
      <c r="E587" s="17" t="s">
        <v>33</v>
      </c>
      <c r="F587" s="19" t="str">
        <f>LEFT(E587,MIN(FIND({0,1,2,3,4,5,6,7,8,9},ASC(E587)&amp;1234567890))-1)</f>
        <v>Fe</v>
      </c>
      <c r="G587" s="23">
        <f t="shared" si="14"/>
        <v>1</v>
      </c>
      <c r="H587" s="19">
        <f>VLOOKUP(F587,Table!$A$2:$C$121,2,0)</f>
        <v>8</v>
      </c>
      <c r="I587" s="18">
        <f>VLOOKUP(F587,Table!$A$2:$C$121,3,0)</f>
        <v>4</v>
      </c>
      <c r="J587" s="17" t="s">
        <v>544</v>
      </c>
      <c r="K587" s="19" t="str">
        <f>LEFT(J587,MIN(FIND({0,1,2,3,4,5,6,7,8,9},ASC(J587)&amp;1234567890))-1)</f>
        <v>Ge</v>
      </c>
      <c r="L587" s="24">
        <f t="shared" si="15"/>
        <v>1</v>
      </c>
      <c r="M587" s="19">
        <f>VLOOKUP(K587,Table!$A$2:$C$121,2,0)</f>
        <v>14</v>
      </c>
      <c r="N587" s="18">
        <f>VLOOKUP(K587,Table!$A$2:$C$121,3,0)</f>
        <v>4</v>
      </c>
      <c r="O587" s="12" t="str">
        <f>VLOOKUP(A587,Table!$U$1:$V$230,2,0)</f>
        <v>Cubic</v>
      </c>
      <c r="P587" s="70"/>
    </row>
    <row r="588" spans="1:16">
      <c r="A588" s="12">
        <v>198</v>
      </c>
      <c r="B588" s="12">
        <v>52963</v>
      </c>
      <c r="C588" s="12" t="s">
        <v>8304</v>
      </c>
      <c r="D588" s="12" t="s">
        <v>927</v>
      </c>
      <c r="E588" s="17" t="s">
        <v>76</v>
      </c>
      <c r="F588" s="19" t="str">
        <f>LEFT(E588,MIN(FIND({0,1,2,3,4,5,6,7,8,9},ASC(E588)&amp;1234567890))-1)</f>
        <v>Co</v>
      </c>
      <c r="G588" s="23">
        <f t="shared" si="14"/>
        <v>1</v>
      </c>
      <c r="H588" s="19">
        <f>VLOOKUP(F588,Table!$A$2:$C$121,2,0)</f>
        <v>9</v>
      </c>
      <c r="I588" s="18">
        <f>VLOOKUP(F588,Table!$A$2:$C$121,3,0)</f>
        <v>4</v>
      </c>
      <c r="J588" s="17" t="s">
        <v>544</v>
      </c>
      <c r="K588" s="19" t="str">
        <f>LEFT(J588,MIN(FIND({0,1,2,3,4,5,6,7,8,9},ASC(J588)&amp;1234567890))-1)</f>
        <v>Ge</v>
      </c>
      <c r="L588" s="24">
        <f t="shared" si="15"/>
        <v>1</v>
      </c>
      <c r="M588" s="19">
        <f>VLOOKUP(K588,Table!$A$2:$C$121,2,0)</f>
        <v>14</v>
      </c>
      <c r="N588" s="18">
        <f>VLOOKUP(K588,Table!$A$2:$C$121,3,0)</f>
        <v>4</v>
      </c>
      <c r="O588" s="12" t="str">
        <f>VLOOKUP(A588,Table!$U$1:$V$230,2,0)</f>
        <v>Cubic</v>
      </c>
      <c r="P588" s="70"/>
    </row>
    <row r="589" spans="1:16">
      <c r="A589" s="12">
        <v>198</v>
      </c>
      <c r="B589" s="12">
        <v>53890</v>
      </c>
      <c r="C589" s="12" t="s">
        <v>8304</v>
      </c>
      <c r="D589" s="12" t="s">
        <v>2501</v>
      </c>
      <c r="E589" s="17" t="s">
        <v>11294</v>
      </c>
      <c r="F589" s="19" t="str">
        <f>LEFT(E589,MIN(FIND({0,1,2,3,4,5,6,7,8,9},ASC(E589)&amp;1234567890))-1)</f>
        <v>Rh</v>
      </c>
      <c r="G589" s="23">
        <f t="shared" si="14"/>
        <v>1</v>
      </c>
      <c r="H589" s="19">
        <f>VLOOKUP(F589,Table!$A$2:$C$121,2,0)</f>
        <v>9</v>
      </c>
      <c r="I589" s="18">
        <f>VLOOKUP(F589,Table!$A$2:$C$121,3,0)</f>
        <v>5</v>
      </c>
      <c r="J589" s="17" t="s">
        <v>544</v>
      </c>
      <c r="K589" s="19" t="str">
        <f>LEFT(J589,MIN(FIND({0,1,2,3,4,5,6,7,8,9},ASC(J589)&amp;1234567890))-1)</f>
        <v>Ge</v>
      </c>
      <c r="L589" s="24">
        <f t="shared" si="15"/>
        <v>1</v>
      </c>
      <c r="M589" s="19">
        <f>VLOOKUP(K589,Table!$A$2:$C$121,2,0)</f>
        <v>14</v>
      </c>
      <c r="N589" s="18">
        <f>VLOOKUP(K589,Table!$A$2:$C$121,3,0)</f>
        <v>4</v>
      </c>
      <c r="O589" s="12" t="str">
        <f>VLOOKUP(A589,Table!$U$1:$V$230,2,0)</f>
        <v>Cubic</v>
      </c>
      <c r="P589" s="70"/>
    </row>
    <row r="590" spans="1:16">
      <c r="A590" s="12">
        <v>198</v>
      </c>
      <c r="B590" s="12">
        <v>57498</v>
      </c>
      <c r="C590" s="12" t="s">
        <v>8304</v>
      </c>
      <c r="D590" s="12" t="s">
        <v>8316</v>
      </c>
      <c r="E590" s="17" t="s">
        <v>11352</v>
      </c>
      <c r="F590" s="19" t="str">
        <f>LEFT(E590,MIN(FIND({0,1,2,3,4,5,6,7,8,9},ASC(E590)&amp;1234567890))-1)</f>
        <v>Al</v>
      </c>
      <c r="G590" s="23">
        <f t="shared" si="14"/>
        <v>1</v>
      </c>
      <c r="H590" s="19">
        <f>VLOOKUP(F590,Table!$A$2:$C$121,2,0)</f>
        <v>13</v>
      </c>
      <c r="I590" s="18">
        <f>VLOOKUP(F590,Table!$A$2:$C$121,3,0)</f>
        <v>3</v>
      </c>
      <c r="J590" s="17" t="s">
        <v>397</v>
      </c>
      <c r="K590" s="19" t="str">
        <f>LEFT(J590,MIN(FIND({0,1,2,3,4,5,6,7,8,9},ASC(J590)&amp;1234567890))-1)</f>
        <v>Au</v>
      </c>
      <c r="L590" s="24">
        <f t="shared" si="15"/>
        <v>4</v>
      </c>
      <c r="M590" s="19">
        <f>VLOOKUP(K590,Table!$A$2:$C$121,2,0)</f>
        <v>11</v>
      </c>
      <c r="N590" s="18">
        <f>VLOOKUP(K590,Table!$A$2:$C$121,3,0)</f>
        <v>6</v>
      </c>
      <c r="O590" s="12" t="str">
        <f>VLOOKUP(A590,Table!$U$1:$V$230,2,0)</f>
        <v>Cubic</v>
      </c>
      <c r="P590" s="70"/>
    </row>
    <row r="591" spans="1:16">
      <c r="A591" s="12">
        <v>198</v>
      </c>
      <c r="B591" s="12">
        <v>58114</v>
      </c>
      <c r="C591" s="12" t="s">
        <v>8304</v>
      </c>
      <c r="D591" s="12" t="s">
        <v>5611</v>
      </c>
      <c r="E591" s="17" t="s">
        <v>11352</v>
      </c>
      <c r="F591" s="19" t="str">
        <f>LEFT(E591,MIN(FIND({0,1,2,3,4,5,6,7,8,9},ASC(E591)&amp;1234567890))-1)</f>
        <v>Al</v>
      </c>
      <c r="G591" s="23">
        <f t="shared" si="14"/>
        <v>1</v>
      </c>
      <c r="H591" s="19">
        <f>VLOOKUP(F591,Table!$A$2:$C$121,2,0)</f>
        <v>13</v>
      </c>
      <c r="I591" s="18">
        <f>VLOOKUP(F591,Table!$A$2:$C$121,3,0)</f>
        <v>3</v>
      </c>
      <c r="J591" s="17" t="s">
        <v>541</v>
      </c>
      <c r="K591" s="19" t="str">
        <f>LEFT(J591,MIN(FIND({0,1,2,3,4,5,6,7,8,9},ASC(J591)&amp;1234567890))-1)</f>
        <v>Pd</v>
      </c>
      <c r="L591" s="24">
        <f t="shared" si="15"/>
        <v>1</v>
      </c>
      <c r="M591" s="19">
        <f>VLOOKUP(K591,Table!$A$2:$C$121,2,0)</f>
        <v>10</v>
      </c>
      <c r="N591" s="18">
        <f>VLOOKUP(K591,Table!$A$2:$C$121,3,0)</f>
        <v>5</v>
      </c>
      <c r="O591" s="12" t="str">
        <f>VLOOKUP(A591,Table!$U$1:$V$230,2,0)</f>
        <v>Cubic</v>
      </c>
      <c r="P591" s="70"/>
    </row>
    <row r="592" spans="1:16">
      <c r="A592" s="12">
        <v>198</v>
      </c>
      <c r="B592" s="12">
        <v>58129</v>
      </c>
      <c r="C592" s="12" t="s">
        <v>8304</v>
      </c>
      <c r="D592" s="12" t="s">
        <v>8317</v>
      </c>
      <c r="E592" s="17" t="s">
        <v>11352</v>
      </c>
      <c r="F592" s="19" t="str">
        <f>LEFT(E592,MIN(FIND({0,1,2,3,4,5,6,7,8,9},ASC(E592)&amp;1234567890))-1)</f>
        <v>Al</v>
      </c>
      <c r="G592" s="23">
        <f t="shared" si="14"/>
        <v>1</v>
      </c>
      <c r="H592" s="19">
        <f>VLOOKUP(F592,Table!$A$2:$C$121,2,0)</f>
        <v>13</v>
      </c>
      <c r="I592" s="18">
        <f>VLOOKUP(F592,Table!$A$2:$C$121,3,0)</f>
        <v>3</v>
      </c>
      <c r="J592" s="17" t="s">
        <v>539</v>
      </c>
      <c r="K592" s="19" t="str">
        <f>LEFT(J592,MIN(FIND({0,1,2,3,4,5,6,7,8,9},ASC(J592)&amp;1234567890))-1)</f>
        <v>Pt</v>
      </c>
      <c r="L592" s="24">
        <f t="shared" si="15"/>
        <v>1</v>
      </c>
      <c r="M592" s="19">
        <f>VLOOKUP(K592,Table!$A$2:$C$121,2,0)</f>
        <v>10</v>
      </c>
      <c r="N592" s="18">
        <f>VLOOKUP(K592,Table!$A$2:$C$121,3,0)</f>
        <v>6</v>
      </c>
      <c r="O592" s="12" t="str">
        <f>VLOOKUP(A592,Table!$U$1:$V$230,2,0)</f>
        <v>Cubic</v>
      </c>
      <c r="P592" s="70"/>
    </row>
    <row r="593" spans="1:16">
      <c r="A593" s="12">
        <v>198</v>
      </c>
      <c r="B593" s="12">
        <v>58168</v>
      </c>
      <c r="C593" s="12" t="s">
        <v>8304</v>
      </c>
      <c r="D593" s="12" t="s">
        <v>8318</v>
      </c>
      <c r="E593" s="17" t="s">
        <v>11863</v>
      </c>
      <c r="F593" s="19" t="str">
        <f>LEFT(E593,MIN(FIND({0,1,2,3,4,5,6,7,8,9},ASC(E593)&amp;1234567890))-1)</f>
        <v>Al</v>
      </c>
      <c r="G593" s="23">
        <f t="shared" si="14"/>
        <v>7</v>
      </c>
      <c r="H593" s="19">
        <f>VLOOKUP(F593,Table!$A$2:$C$121,2,0)</f>
        <v>13</v>
      </c>
      <c r="I593" s="18">
        <f>VLOOKUP(F593,Table!$A$2:$C$121,3,0)</f>
        <v>3</v>
      </c>
      <c r="J593" s="17" t="s">
        <v>15242</v>
      </c>
      <c r="K593" s="19" t="str">
        <f>LEFT(J593,MIN(FIND({0,1,2,3,4,5,6,7,8,9},ASC(J593)&amp;1234567890))-1)</f>
        <v>Sr</v>
      </c>
      <c r="L593" s="24">
        <f t="shared" si="15"/>
        <v>8</v>
      </c>
      <c r="M593" s="19">
        <f>VLOOKUP(K593,Table!$A$2:$C$121,2,0)</f>
        <v>2</v>
      </c>
      <c r="N593" s="18">
        <f>VLOOKUP(K593,Table!$A$2:$C$121,3,0)</f>
        <v>5</v>
      </c>
      <c r="O593" s="12" t="str">
        <f>VLOOKUP(A593,Table!$U$1:$V$230,2,0)</f>
        <v>Cubic</v>
      </c>
      <c r="P593" s="70"/>
    </row>
    <row r="594" spans="1:16">
      <c r="A594" s="12">
        <v>198</v>
      </c>
      <c r="B594" s="12">
        <v>58396</v>
      </c>
      <c r="C594" s="12" t="s">
        <v>8304</v>
      </c>
      <c r="D594" s="12" t="s">
        <v>8319</v>
      </c>
      <c r="E594" s="17" t="s">
        <v>427</v>
      </c>
      <c r="F594" s="19" t="str">
        <f>LEFT(E594,MIN(FIND({0,1,2,3,4,5,6,7,8,9},ASC(E594)&amp;1234567890))-1)</f>
        <v>Au</v>
      </c>
      <c r="G594" s="23">
        <f t="shared" si="14"/>
        <v>1</v>
      </c>
      <c r="H594" s="19">
        <f>VLOOKUP(F594,Table!$A$2:$C$121,2,0)</f>
        <v>11</v>
      </c>
      <c r="I594" s="18">
        <f>VLOOKUP(F594,Table!$A$2:$C$121,3,0)</f>
        <v>6</v>
      </c>
      <c r="J594" s="17" t="s">
        <v>12081</v>
      </c>
      <c r="K594" s="19" t="str">
        <f>LEFT(J594,MIN(FIND({0,1,2,3,4,5,6,7,8,9},ASC(J594)&amp;1234567890))-1)</f>
        <v>Be</v>
      </c>
      <c r="L594" s="24">
        <f t="shared" si="15"/>
        <v>1</v>
      </c>
      <c r="M594" s="19">
        <f>VLOOKUP(K594,Table!$A$2:$C$121,2,0)</f>
        <v>2</v>
      </c>
      <c r="N594" s="18">
        <f>VLOOKUP(K594,Table!$A$2:$C$121,3,0)</f>
        <v>2</v>
      </c>
      <c r="O594" s="12" t="str">
        <f>VLOOKUP(A594,Table!$U$1:$V$230,2,0)</f>
        <v>Cubic</v>
      </c>
      <c r="P594" s="70"/>
    </row>
    <row r="595" spans="1:16">
      <c r="A595" s="12">
        <v>198</v>
      </c>
      <c r="B595" s="12">
        <v>58651</v>
      </c>
      <c r="C595" s="12" t="s">
        <v>8304</v>
      </c>
      <c r="D595" s="12" t="s">
        <v>8320</v>
      </c>
      <c r="E595" s="17" t="s">
        <v>14208</v>
      </c>
      <c r="F595" s="19" t="str">
        <f>LEFT(E595,MIN(FIND({0,1,2,3,4,5,6,7,8,9},ASC(E595)&amp;1234567890))-1)</f>
        <v>Ba</v>
      </c>
      <c r="G595" s="23">
        <f t="shared" si="14"/>
        <v>8</v>
      </c>
      <c r="H595" s="19">
        <f>VLOOKUP(F595,Table!$A$2:$C$121,2,0)</f>
        <v>2</v>
      </c>
      <c r="I595" s="18">
        <f>VLOOKUP(F595,Table!$A$2:$C$121,3,0)</f>
        <v>6</v>
      </c>
      <c r="J595" s="17" t="s">
        <v>11497</v>
      </c>
      <c r="K595" s="19" t="str">
        <f>LEFT(J595,MIN(FIND({0,1,2,3,4,5,6,7,8,9},ASC(J595)&amp;1234567890))-1)</f>
        <v>Ga</v>
      </c>
      <c r="L595" s="24">
        <f t="shared" si="15"/>
        <v>7</v>
      </c>
      <c r="M595" s="19">
        <f>VLOOKUP(K595,Table!$A$2:$C$121,2,0)</f>
        <v>13</v>
      </c>
      <c r="N595" s="18">
        <f>VLOOKUP(K595,Table!$A$2:$C$121,3,0)</f>
        <v>4</v>
      </c>
      <c r="O595" s="12" t="str">
        <f>VLOOKUP(A595,Table!$U$1:$V$230,2,0)</f>
        <v>Cubic</v>
      </c>
      <c r="P595" s="70"/>
    </row>
    <row r="596" spans="1:16">
      <c r="A596" s="12">
        <v>198</v>
      </c>
      <c r="B596" s="12">
        <v>103975</v>
      </c>
      <c r="C596" s="12" t="s">
        <v>8304</v>
      </c>
      <c r="D596" s="12" t="s">
        <v>8321</v>
      </c>
      <c r="E596" s="17" t="s">
        <v>11497</v>
      </c>
      <c r="F596" s="19" t="str">
        <f>LEFT(E596,MIN(FIND({0,1,2,3,4,5,6,7,8,9},ASC(E596)&amp;1234567890))-1)</f>
        <v>Ga</v>
      </c>
      <c r="G596" s="23">
        <f t="shared" si="14"/>
        <v>7</v>
      </c>
      <c r="H596" s="19">
        <f>VLOOKUP(F596,Table!$A$2:$C$121,2,0)</f>
        <v>13</v>
      </c>
      <c r="I596" s="18">
        <f>VLOOKUP(F596,Table!$A$2:$C$121,3,0)</f>
        <v>4</v>
      </c>
      <c r="J596" s="17" t="s">
        <v>15242</v>
      </c>
      <c r="K596" s="19" t="str">
        <f>LEFT(J596,MIN(FIND({0,1,2,3,4,5,6,7,8,9},ASC(J596)&amp;1234567890))-1)</f>
        <v>Sr</v>
      </c>
      <c r="L596" s="24">
        <f t="shared" si="15"/>
        <v>8</v>
      </c>
      <c r="M596" s="19">
        <f>VLOOKUP(K596,Table!$A$2:$C$121,2,0)</f>
        <v>2</v>
      </c>
      <c r="N596" s="18">
        <f>VLOOKUP(K596,Table!$A$2:$C$121,3,0)</f>
        <v>5</v>
      </c>
      <c r="O596" s="12" t="str">
        <f>VLOOKUP(A596,Table!$U$1:$V$230,2,0)</f>
        <v>Cubic</v>
      </c>
      <c r="P596" s="70"/>
    </row>
    <row r="597" spans="1:16">
      <c r="A597" s="12">
        <v>198</v>
      </c>
      <c r="B597" s="12">
        <v>104272</v>
      </c>
      <c r="C597" s="12" t="s">
        <v>8304</v>
      </c>
      <c r="D597" s="12" t="s">
        <v>8322</v>
      </c>
      <c r="E597" s="17" t="s">
        <v>426</v>
      </c>
      <c r="F597" s="19" t="str">
        <f>LEFT(E597,MIN(FIND({0,1,2,3,4,5,6,7,8,9},ASC(E597)&amp;1234567890))-1)</f>
        <v>Hf</v>
      </c>
      <c r="G597" s="23">
        <f t="shared" si="14"/>
        <v>1</v>
      </c>
      <c r="H597" s="19">
        <f>VLOOKUP(F597,Table!$A$2:$C$121,2,0)</f>
        <v>4</v>
      </c>
      <c r="I597" s="18">
        <f>VLOOKUP(F597,Table!$A$2:$C$121,3,0)</f>
        <v>6</v>
      </c>
      <c r="J597" s="17" t="s">
        <v>11291</v>
      </c>
      <c r="K597" s="19" t="str">
        <f>LEFT(J597,MIN(FIND({0,1,2,3,4,5,6,7,8,9},ASC(J597)&amp;1234567890))-1)</f>
        <v>Sn</v>
      </c>
      <c r="L597" s="24">
        <f t="shared" si="15"/>
        <v>1</v>
      </c>
      <c r="M597" s="19">
        <f>VLOOKUP(K597,Table!$A$2:$C$121,2,0)</f>
        <v>14</v>
      </c>
      <c r="N597" s="18">
        <f>VLOOKUP(K597,Table!$A$2:$C$121,3,0)</f>
        <v>5</v>
      </c>
      <c r="O597" s="12" t="str">
        <f>VLOOKUP(A597,Table!$U$1:$V$230,2,0)</f>
        <v>Cubic</v>
      </c>
      <c r="P597" s="70"/>
    </row>
    <row r="598" spans="1:16">
      <c r="A598" s="12">
        <v>198</v>
      </c>
      <c r="B598" s="12">
        <v>105929</v>
      </c>
      <c r="C598" s="12" t="s">
        <v>8304</v>
      </c>
      <c r="D598" s="12" t="s">
        <v>8323</v>
      </c>
      <c r="E598" s="17" t="s">
        <v>11294</v>
      </c>
      <c r="F598" s="19" t="str">
        <f>LEFT(E598,MIN(FIND({0,1,2,3,4,5,6,7,8,9},ASC(E598)&amp;1234567890))-1)</f>
        <v>Rh</v>
      </c>
      <c r="G598" s="23">
        <f t="shared" si="14"/>
        <v>1</v>
      </c>
      <c r="H598" s="19">
        <f>VLOOKUP(F598,Table!$A$2:$C$121,2,0)</f>
        <v>9</v>
      </c>
      <c r="I598" s="18">
        <f>VLOOKUP(F598,Table!$A$2:$C$121,3,0)</f>
        <v>5</v>
      </c>
      <c r="J598" s="17" t="s">
        <v>11291</v>
      </c>
      <c r="K598" s="19" t="str">
        <f>LEFT(J598,MIN(FIND({0,1,2,3,4,5,6,7,8,9},ASC(J598)&amp;1234567890))-1)</f>
        <v>Sn</v>
      </c>
      <c r="L598" s="24">
        <f t="shared" si="15"/>
        <v>1</v>
      </c>
      <c r="M598" s="19">
        <f>VLOOKUP(K598,Table!$A$2:$C$121,2,0)</f>
        <v>14</v>
      </c>
      <c r="N598" s="18">
        <f>VLOOKUP(K598,Table!$A$2:$C$121,3,0)</f>
        <v>5</v>
      </c>
      <c r="O598" s="12" t="str">
        <f>VLOOKUP(A598,Table!$U$1:$V$230,2,0)</f>
        <v>Cubic</v>
      </c>
      <c r="P598" s="70"/>
    </row>
    <row r="599" spans="1:16">
      <c r="A599" s="12">
        <v>198</v>
      </c>
      <c r="B599" s="12">
        <v>26962</v>
      </c>
      <c r="C599" s="12" t="s">
        <v>8304</v>
      </c>
      <c r="D599" s="12" t="s">
        <v>5815</v>
      </c>
      <c r="E599" s="17" t="s">
        <v>614</v>
      </c>
      <c r="F599" s="19" t="str">
        <f>LEFT(E599,MIN(FIND({0,1,2,3,4,5,6,7,8,9},ASC(E599)&amp;1234567890))-1)</f>
        <v>C</v>
      </c>
      <c r="G599" s="23">
        <f t="shared" si="14"/>
        <v>1</v>
      </c>
      <c r="H599" s="19">
        <f>VLOOKUP(F599,Table!$A$2:$C$121,2,0)</f>
        <v>14</v>
      </c>
      <c r="I599" s="18">
        <f>VLOOKUP(F599,Table!$A$2:$C$121,3,0)</f>
        <v>2</v>
      </c>
      <c r="J599" s="17" t="s">
        <v>371</v>
      </c>
      <c r="K599" s="19" t="str">
        <f>LEFT(J599,MIN(FIND({0,1,2,3,4,5,6,7,8,9},ASC(J599)&amp;1234567890))-1)</f>
        <v>O</v>
      </c>
      <c r="L599" s="24">
        <f t="shared" si="15"/>
        <v>1</v>
      </c>
      <c r="M599" s="19">
        <f>VLOOKUP(K599,Table!$A$2:$C$121,2,0)</f>
        <v>16</v>
      </c>
      <c r="N599" s="18">
        <f>VLOOKUP(K599,Table!$A$2:$C$121,3,0)</f>
        <v>2</v>
      </c>
      <c r="O599" s="12" t="str">
        <f>VLOOKUP(A599,Table!$U$1:$V$230,2,0)</f>
        <v>Cubic</v>
      </c>
      <c r="P599" s="70"/>
    </row>
    <row r="600" spans="1:16">
      <c r="A600" s="12">
        <v>198</v>
      </c>
      <c r="B600" s="12">
        <v>604644</v>
      </c>
      <c r="C600" s="12" t="s">
        <v>8304</v>
      </c>
      <c r="D600" s="12" t="s">
        <v>8324</v>
      </c>
      <c r="E600" s="17" t="s">
        <v>11657</v>
      </c>
      <c r="F600" s="19" t="str">
        <f>LEFT(E600,MIN(FIND({0,1,2,3,4,5,6,7,8,9},ASC(E600)&amp;1234567890))-1)</f>
        <v>Ag</v>
      </c>
      <c r="G600" s="23">
        <f t="shared" si="14"/>
        <v>3</v>
      </c>
      <c r="H600" s="19">
        <f>VLOOKUP(F600,Table!$A$2:$C$121,2,0)</f>
        <v>11</v>
      </c>
      <c r="I600" s="18">
        <f>VLOOKUP(F600,Table!$A$2:$C$121,3,0)</f>
        <v>5</v>
      </c>
      <c r="J600" s="17" t="s">
        <v>11352</v>
      </c>
      <c r="K600" s="19" t="str">
        <f>LEFT(J600,MIN(FIND({0,1,2,3,4,5,6,7,8,9},ASC(J600)&amp;1234567890))-1)</f>
        <v>Al</v>
      </c>
      <c r="L600" s="24">
        <f t="shared" si="15"/>
        <v>1</v>
      </c>
      <c r="M600" s="19">
        <f>VLOOKUP(K600,Table!$A$2:$C$121,2,0)</f>
        <v>13</v>
      </c>
      <c r="N600" s="18">
        <f>VLOOKUP(K600,Table!$A$2:$C$121,3,0)</f>
        <v>3</v>
      </c>
      <c r="O600" s="12" t="str">
        <f>VLOOKUP(A600,Table!$U$1:$V$230,2,0)</f>
        <v>Cubic</v>
      </c>
      <c r="P600" s="70"/>
    </row>
    <row r="601" spans="1:16">
      <c r="A601" s="12">
        <v>198</v>
      </c>
      <c r="B601" s="12">
        <v>606887</v>
      </c>
      <c r="C601" s="12" t="s">
        <v>8304</v>
      </c>
      <c r="D601" s="12" t="s">
        <v>8325</v>
      </c>
      <c r="E601" s="17" t="s">
        <v>11352</v>
      </c>
      <c r="F601" s="19" t="str">
        <f>LEFT(E601,MIN(FIND({0,1,2,3,4,5,6,7,8,9},ASC(E601)&amp;1234567890))-1)</f>
        <v>Al</v>
      </c>
      <c r="G601" s="23">
        <f t="shared" si="14"/>
        <v>1</v>
      </c>
      <c r="H601" s="19">
        <f>VLOOKUP(F601,Table!$A$2:$C$121,2,0)</f>
        <v>13</v>
      </c>
      <c r="I601" s="18">
        <f>VLOOKUP(F601,Table!$A$2:$C$121,3,0)</f>
        <v>3</v>
      </c>
      <c r="J601" s="17" t="s">
        <v>12004</v>
      </c>
      <c r="K601" s="19" t="str">
        <f>LEFT(J601,MIN(FIND({0,1,2,3,4,5,6,7,8,9},ASC(J601)&amp;1234567890))-1)</f>
        <v>Cu</v>
      </c>
      <c r="L601" s="24">
        <f t="shared" si="15"/>
        <v>4</v>
      </c>
      <c r="M601" s="19">
        <f>VLOOKUP(K601,Table!$A$2:$C$121,2,0)</f>
        <v>11</v>
      </c>
      <c r="N601" s="18">
        <f>VLOOKUP(K601,Table!$A$2:$C$121,3,0)</f>
        <v>4</v>
      </c>
      <c r="O601" s="12" t="str">
        <f>VLOOKUP(A601,Table!$U$1:$V$230,2,0)</f>
        <v>Cubic</v>
      </c>
      <c r="P601" s="70"/>
    </row>
    <row r="602" spans="1:16">
      <c r="A602" s="12">
        <v>198</v>
      </c>
      <c r="B602" s="12">
        <v>609140</v>
      </c>
      <c r="C602" s="12" t="s">
        <v>8304</v>
      </c>
      <c r="D602" s="12" t="s">
        <v>8326</v>
      </c>
      <c r="E602" s="17" t="s">
        <v>539</v>
      </c>
      <c r="F602" s="19" t="str">
        <f>LEFT(E602,MIN(FIND({0,1,2,3,4,5,6,7,8,9},ASC(E602)&amp;1234567890))-1)</f>
        <v>Pt</v>
      </c>
      <c r="G602" s="23">
        <f t="shared" si="14"/>
        <v>1</v>
      </c>
      <c r="H602" s="19">
        <f>VLOOKUP(F602,Table!$A$2:$C$121,2,0)</f>
        <v>10</v>
      </c>
      <c r="I602" s="18">
        <f>VLOOKUP(F602,Table!$A$2:$C$121,3,0)</f>
        <v>6</v>
      </c>
      <c r="J602" s="17" t="s">
        <v>11352</v>
      </c>
      <c r="K602" s="19" t="str">
        <f>LEFT(J602,MIN(FIND({0,1,2,3,4,5,6,7,8,9},ASC(J602)&amp;1234567890))-1)</f>
        <v>Al</v>
      </c>
      <c r="L602" s="24">
        <f t="shared" si="15"/>
        <v>1</v>
      </c>
      <c r="M602" s="19">
        <f>VLOOKUP(K602,Table!$A$2:$C$121,2,0)</f>
        <v>13</v>
      </c>
      <c r="N602" s="18">
        <f>VLOOKUP(K602,Table!$A$2:$C$121,3,0)</f>
        <v>3</v>
      </c>
      <c r="O602" s="12" t="str">
        <f>VLOOKUP(A602,Table!$U$1:$V$230,2,0)</f>
        <v>Cubic</v>
      </c>
      <c r="P602" s="70"/>
    </row>
    <row r="603" spans="1:16">
      <c r="A603" s="12">
        <v>198</v>
      </c>
      <c r="B603" s="12">
        <v>609406</v>
      </c>
      <c r="C603" s="12" t="s">
        <v>8304</v>
      </c>
      <c r="D603" s="12" t="s">
        <v>8327</v>
      </c>
      <c r="E603" s="17" t="s">
        <v>15243</v>
      </c>
      <c r="F603" s="19" t="str">
        <f>LEFT(E603,MIN(FIND({0,1,2,3,4,5,6,7,8,9},ASC(E603)&amp;1234567890))-1)</f>
        <v>Sr</v>
      </c>
      <c r="G603" s="23">
        <f t="shared" si="14"/>
        <v>2.7</v>
      </c>
      <c r="H603" s="19">
        <f>VLOOKUP(F603,Table!$A$2:$C$121,2,0)</f>
        <v>2</v>
      </c>
      <c r="I603" s="18">
        <f>VLOOKUP(F603,Table!$A$2:$C$121,3,0)</f>
        <v>5</v>
      </c>
      <c r="J603" s="17" t="s">
        <v>15244</v>
      </c>
      <c r="K603" s="19" t="str">
        <f>LEFT(J603,MIN(FIND({0,1,2,3,4,5,6,7,8,9},ASC(J603)&amp;1234567890))-1)</f>
        <v>Al</v>
      </c>
      <c r="L603" s="24">
        <f t="shared" si="15"/>
        <v>2.2999999999999998</v>
      </c>
      <c r="M603" s="19">
        <f>VLOOKUP(K603,Table!$A$2:$C$121,2,0)</f>
        <v>13</v>
      </c>
      <c r="N603" s="18">
        <f>VLOOKUP(K603,Table!$A$2:$C$121,3,0)</f>
        <v>3</v>
      </c>
      <c r="O603" s="12" t="str">
        <f>VLOOKUP(A603,Table!$U$1:$V$230,2,0)</f>
        <v>Cubic</v>
      </c>
      <c r="P603" s="70"/>
    </row>
    <row r="604" spans="1:16">
      <c r="A604" s="12">
        <v>198</v>
      </c>
      <c r="B604" s="12">
        <v>609416</v>
      </c>
      <c r="C604" s="12" t="s">
        <v>8304</v>
      </c>
      <c r="D604" s="12" t="s">
        <v>8328</v>
      </c>
      <c r="E604" s="17" t="s">
        <v>11723</v>
      </c>
      <c r="F604" s="19" t="str">
        <f>LEFT(E604,MIN(FIND({0,1,2,3,4,5,6,7,8,9},ASC(E604)&amp;1234567890))-1)</f>
        <v>Sr</v>
      </c>
      <c r="G604" s="23">
        <f t="shared" si="14"/>
        <v>3</v>
      </c>
      <c r="H604" s="19">
        <f>VLOOKUP(F604,Table!$A$2:$C$121,2,0)</f>
        <v>2</v>
      </c>
      <c r="I604" s="18">
        <f>VLOOKUP(F604,Table!$A$2:$C$121,3,0)</f>
        <v>5</v>
      </c>
      <c r="J604" s="17" t="s">
        <v>58</v>
      </c>
      <c r="K604" s="19" t="str">
        <f>LEFT(J604,MIN(FIND({0,1,2,3,4,5,6,7,8,9},ASC(J604)&amp;1234567890))-1)</f>
        <v>Al</v>
      </c>
      <c r="L604" s="24">
        <f t="shared" si="15"/>
        <v>2</v>
      </c>
      <c r="M604" s="19">
        <f>VLOOKUP(K604,Table!$A$2:$C$121,2,0)</f>
        <v>13</v>
      </c>
      <c r="N604" s="18">
        <f>VLOOKUP(K604,Table!$A$2:$C$121,3,0)</f>
        <v>3</v>
      </c>
      <c r="O604" s="12" t="str">
        <f>VLOOKUP(A604,Table!$U$1:$V$230,2,0)</f>
        <v>Cubic</v>
      </c>
      <c r="P604" s="70"/>
    </row>
    <row r="605" spans="1:16">
      <c r="A605" s="12">
        <v>198</v>
      </c>
      <c r="B605" s="12">
        <v>635060</v>
      </c>
      <c r="C605" s="12" t="s">
        <v>8304</v>
      </c>
      <c r="D605" s="12" t="s">
        <v>8329</v>
      </c>
      <c r="E605" s="17" t="s">
        <v>541</v>
      </c>
      <c r="F605" s="19" t="str">
        <f>LEFT(E605,MIN(FIND({0,1,2,3,4,5,6,7,8,9},ASC(E605)&amp;1234567890))-1)</f>
        <v>Pd</v>
      </c>
      <c r="G605" s="23">
        <f t="shared" si="14"/>
        <v>1</v>
      </c>
      <c r="H605" s="19">
        <f>VLOOKUP(F605,Table!$A$2:$C$121,2,0)</f>
        <v>10</v>
      </c>
      <c r="I605" s="18">
        <f>VLOOKUP(F605,Table!$A$2:$C$121,3,0)</f>
        <v>5</v>
      </c>
      <c r="J605" s="17" t="s">
        <v>366</v>
      </c>
      <c r="K605" s="19" t="str">
        <f>LEFT(J605,MIN(FIND({0,1,2,3,4,5,6,7,8,9},ASC(J605)&amp;1234567890))-1)</f>
        <v>Ga</v>
      </c>
      <c r="L605" s="24">
        <f t="shared" si="15"/>
        <v>1</v>
      </c>
      <c r="M605" s="19">
        <f>VLOOKUP(K605,Table!$A$2:$C$121,2,0)</f>
        <v>13</v>
      </c>
      <c r="N605" s="18">
        <f>VLOOKUP(K605,Table!$A$2:$C$121,3,0)</f>
        <v>4</v>
      </c>
      <c r="O605" s="12" t="str">
        <f>VLOOKUP(A605,Table!$U$1:$V$230,2,0)</f>
        <v>Cubic</v>
      </c>
      <c r="P605" s="70"/>
    </row>
    <row r="606" spans="1:16">
      <c r="A606" s="12">
        <v>198</v>
      </c>
      <c r="B606" s="12">
        <v>635132</v>
      </c>
      <c r="C606" s="12" t="s">
        <v>8304</v>
      </c>
      <c r="D606" s="12" t="s">
        <v>8330</v>
      </c>
      <c r="E606" s="17" t="s">
        <v>539</v>
      </c>
      <c r="F606" s="19" t="str">
        <f>LEFT(E606,MIN(FIND({0,1,2,3,4,5,6,7,8,9},ASC(E606)&amp;1234567890))-1)</f>
        <v>Pt</v>
      </c>
      <c r="G606" s="23">
        <f t="shared" si="14"/>
        <v>1</v>
      </c>
      <c r="H606" s="19">
        <f>VLOOKUP(F606,Table!$A$2:$C$121,2,0)</f>
        <v>10</v>
      </c>
      <c r="I606" s="18">
        <f>VLOOKUP(F606,Table!$A$2:$C$121,3,0)</f>
        <v>6</v>
      </c>
      <c r="J606" s="17" t="s">
        <v>366</v>
      </c>
      <c r="K606" s="19" t="str">
        <f>LEFT(J606,MIN(FIND({0,1,2,3,4,5,6,7,8,9},ASC(J606)&amp;1234567890))-1)</f>
        <v>Ga</v>
      </c>
      <c r="L606" s="24">
        <f t="shared" si="15"/>
        <v>1</v>
      </c>
      <c r="M606" s="19">
        <f>VLOOKUP(K606,Table!$A$2:$C$121,2,0)</f>
        <v>13</v>
      </c>
      <c r="N606" s="18">
        <f>VLOOKUP(K606,Table!$A$2:$C$121,3,0)</f>
        <v>4</v>
      </c>
      <c r="O606" s="12" t="str">
        <f>VLOOKUP(A606,Table!$U$1:$V$230,2,0)</f>
        <v>Cubic</v>
      </c>
      <c r="P606" s="70"/>
    </row>
    <row r="607" spans="1:16">
      <c r="A607" s="12">
        <v>198</v>
      </c>
      <c r="B607" s="12">
        <v>635456</v>
      </c>
      <c r="C607" s="12" t="s">
        <v>8304</v>
      </c>
      <c r="D607" s="12" t="s">
        <v>8331</v>
      </c>
      <c r="E607" s="17" t="s">
        <v>433</v>
      </c>
      <c r="F607" s="19" t="str">
        <f>LEFT(E607,MIN(FIND({0,1,2,3,4,5,6,7,8,9},ASC(E607)&amp;1234567890))-1)</f>
        <v>Sr</v>
      </c>
      <c r="G607" s="23">
        <f t="shared" si="14"/>
        <v>1</v>
      </c>
      <c r="H607" s="19">
        <f>VLOOKUP(F607,Table!$A$2:$C$121,2,0)</f>
        <v>2</v>
      </c>
      <c r="I607" s="18">
        <f>VLOOKUP(F607,Table!$A$2:$C$121,3,0)</f>
        <v>5</v>
      </c>
      <c r="J607" s="17" t="s">
        <v>366</v>
      </c>
      <c r="K607" s="19" t="str">
        <f>LEFT(J607,MIN(FIND({0,1,2,3,4,5,6,7,8,9},ASC(J607)&amp;1234567890))-1)</f>
        <v>Ga</v>
      </c>
      <c r="L607" s="24">
        <f t="shared" si="15"/>
        <v>1</v>
      </c>
      <c r="M607" s="19">
        <f>VLOOKUP(K607,Table!$A$2:$C$121,2,0)</f>
        <v>13</v>
      </c>
      <c r="N607" s="18">
        <f>VLOOKUP(K607,Table!$A$2:$C$121,3,0)</f>
        <v>4</v>
      </c>
      <c r="O607" s="12" t="str">
        <f>VLOOKUP(A607,Table!$U$1:$V$230,2,0)</f>
        <v>Cubic</v>
      </c>
      <c r="P607" s="70"/>
    </row>
    <row r="608" spans="1:16">
      <c r="A608" s="12">
        <v>198</v>
      </c>
      <c r="B608" s="12">
        <v>636969</v>
      </c>
      <c r="C608" s="12" t="s">
        <v>8304</v>
      </c>
      <c r="D608" s="12" t="s">
        <v>1635</v>
      </c>
      <c r="E608" s="17" t="s">
        <v>355</v>
      </c>
      <c r="F608" s="19" t="str">
        <f>LEFT(E608,MIN(FIND({0,1,2,3,4,5,6,7,8,9},ASC(E608)&amp;1234567890))-1)</f>
        <v>Mn</v>
      </c>
      <c r="G608" s="23">
        <f t="shared" si="14"/>
        <v>1</v>
      </c>
      <c r="H608" s="19">
        <f>VLOOKUP(F608,Table!$A$2:$C$121,2,0)</f>
        <v>7</v>
      </c>
      <c r="I608" s="18">
        <f>VLOOKUP(F608,Table!$A$2:$C$121,3,0)</f>
        <v>4</v>
      </c>
      <c r="J608" s="17" t="s">
        <v>544</v>
      </c>
      <c r="K608" s="19" t="str">
        <f>LEFT(J608,MIN(FIND({0,1,2,3,4,5,6,7,8,9},ASC(J608)&amp;1234567890))-1)</f>
        <v>Ge</v>
      </c>
      <c r="L608" s="24">
        <f t="shared" si="15"/>
        <v>1</v>
      </c>
      <c r="M608" s="19">
        <f>VLOOKUP(K608,Table!$A$2:$C$121,2,0)</f>
        <v>14</v>
      </c>
      <c r="N608" s="18">
        <f>VLOOKUP(K608,Table!$A$2:$C$121,3,0)</f>
        <v>4</v>
      </c>
      <c r="O608" s="12" t="str">
        <f>VLOOKUP(A608,Table!$U$1:$V$230,2,0)</f>
        <v>Cubic</v>
      </c>
      <c r="P608" s="70"/>
    </row>
    <row r="609" spans="1:16">
      <c r="A609" s="12">
        <v>198</v>
      </c>
      <c r="B609" s="12">
        <v>638877</v>
      </c>
      <c r="C609" s="12" t="s">
        <v>8304</v>
      </c>
      <c r="D609" s="12" t="s">
        <v>3373</v>
      </c>
      <c r="E609" s="17" t="s">
        <v>426</v>
      </c>
      <c r="F609" s="19" t="str">
        <f>LEFT(E609,MIN(FIND({0,1,2,3,4,5,6,7,8,9},ASC(E609)&amp;1234567890))-1)</f>
        <v>Hf</v>
      </c>
      <c r="G609" s="23">
        <f t="shared" si="14"/>
        <v>1</v>
      </c>
      <c r="H609" s="19">
        <f>VLOOKUP(F609,Table!$A$2:$C$121,2,0)</f>
        <v>4</v>
      </c>
      <c r="I609" s="18">
        <f>VLOOKUP(F609,Table!$A$2:$C$121,3,0)</f>
        <v>6</v>
      </c>
      <c r="J609" s="17" t="s">
        <v>11645</v>
      </c>
      <c r="K609" s="19" t="str">
        <f>LEFT(J609,MIN(FIND({0,1,2,3,4,5,6,7,8,9},ASC(J609)&amp;1234567890))-1)</f>
        <v>Sb</v>
      </c>
      <c r="L609" s="24">
        <f t="shared" si="15"/>
        <v>1</v>
      </c>
      <c r="M609" s="19">
        <f>VLOOKUP(K609,Table!$A$2:$C$121,2,0)</f>
        <v>15</v>
      </c>
      <c r="N609" s="18">
        <f>VLOOKUP(K609,Table!$A$2:$C$121,3,0)</f>
        <v>5</v>
      </c>
      <c r="O609" s="12" t="str">
        <f>VLOOKUP(A609,Table!$U$1:$V$230,2,0)</f>
        <v>Cubic</v>
      </c>
      <c r="P609" s="70"/>
    </row>
    <row r="610" spans="1:16">
      <c r="A610" s="12">
        <v>198</v>
      </c>
      <c r="B610" s="12">
        <v>642775</v>
      </c>
      <c r="C610" s="12" t="s">
        <v>8304</v>
      </c>
      <c r="D610" s="12" t="s">
        <v>8332</v>
      </c>
      <c r="E610" s="17" t="s">
        <v>69</v>
      </c>
      <c r="F610" s="19" t="str">
        <f>LEFT(E610,MIN(FIND({0,1,2,3,4,5,6,7,8,9},ASC(E610)&amp;1234567890))-1)</f>
        <v>Mg</v>
      </c>
      <c r="G610" s="23">
        <f t="shared" si="14"/>
        <v>1</v>
      </c>
      <c r="H610" s="19">
        <f>VLOOKUP(F610,Table!$A$2:$C$121,2,0)</f>
        <v>2</v>
      </c>
      <c r="I610" s="18">
        <f>VLOOKUP(F610,Table!$A$2:$C$121,3,0)</f>
        <v>3</v>
      </c>
      <c r="J610" s="17" t="s">
        <v>539</v>
      </c>
      <c r="K610" s="19" t="str">
        <f>LEFT(J610,MIN(FIND({0,1,2,3,4,5,6,7,8,9},ASC(J610)&amp;1234567890))-1)</f>
        <v>Pt</v>
      </c>
      <c r="L610" s="24">
        <f t="shared" si="15"/>
        <v>1</v>
      </c>
      <c r="M610" s="19">
        <f>VLOOKUP(K610,Table!$A$2:$C$121,2,0)</f>
        <v>10</v>
      </c>
      <c r="N610" s="18">
        <f>VLOOKUP(K610,Table!$A$2:$C$121,3,0)</f>
        <v>6</v>
      </c>
      <c r="O610" s="12" t="str">
        <f>VLOOKUP(A610,Table!$U$1:$V$230,2,0)</f>
        <v>Cubic</v>
      </c>
      <c r="P610" s="70"/>
    </row>
    <row r="611" spans="1:16">
      <c r="A611" s="12">
        <v>198</v>
      </c>
      <c r="B611" s="12">
        <v>652380</v>
      </c>
      <c r="C611" s="12" t="s">
        <v>8304</v>
      </c>
      <c r="D611" s="12" t="s">
        <v>8333</v>
      </c>
      <c r="E611" s="17" t="s">
        <v>395</v>
      </c>
      <c r="F611" s="19" t="str">
        <f>LEFT(E611,MIN(FIND({0,1,2,3,4,5,6,7,8,9},ASC(E611)&amp;1234567890))-1)</f>
        <v>Tc</v>
      </c>
      <c r="G611" s="23">
        <f t="shared" si="14"/>
        <v>1</v>
      </c>
      <c r="H611" s="19">
        <f>VLOOKUP(F611,Table!$A$2:$C$121,2,0)</f>
        <v>7</v>
      </c>
      <c r="I611" s="18">
        <f>VLOOKUP(F611,Table!$A$2:$C$121,3,0)</f>
        <v>5</v>
      </c>
      <c r="J611" s="17" t="s">
        <v>31</v>
      </c>
      <c r="K611" s="19" t="str">
        <f>LEFT(J611,MIN(FIND({0,1,2,3,4,5,6,7,8,9},ASC(J611)&amp;1234567890))-1)</f>
        <v>Si</v>
      </c>
      <c r="L611" s="24">
        <f t="shared" si="15"/>
        <v>1</v>
      </c>
      <c r="M611" s="19">
        <f>VLOOKUP(K611,Table!$A$2:$C$121,2,0)</f>
        <v>14</v>
      </c>
      <c r="N611" s="18">
        <f>VLOOKUP(K611,Table!$A$2:$C$121,3,0)</f>
        <v>3</v>
      </c>
      <c r="O611" s="12" t="str">
        <f>VLOOKUP(A611,Table!$U$1:$V$230,2,0)</f>
        <v>Cubic</v>
      </c>
      <c r="P611" s="70"/>
    </row>
    <row r="612" spans="1:16">
      <c r="A612" s="12">
        <v>198</v>
      </c>
      <c r="B612" s="12">
        <v>107692</v>
      </c>
      <c r="C612" s="12" t="s">
        <v>8304</v>
      </c>
      <c r="D612" s="12" t="s">
        <v>3102</v>
      </c>
      <c r="E612" s="17" t="s">
        <v>377</v>
      </c>
      <c r="F612" s="19" t="str">
        <f>LEFT(E612,MIN(FIND({0,1,2,3,4,5,6,7,8,9},ASC(E612)&amp;1234567890))-1)</f>
        <v>Zr</v>
      </c>
      <c r="G612" s="23">
        <f t="shared" si="14"/>
        <v>1</v>
      </c>
      <c r="H612" s="19">
        <f>VLOOKUP(F612,Table!$A$2:$C$121,2,0)</f>
        <v>4</v>
      </c>
      <c r="I612" s="18">
        <f>VLOOKUP(F612,Table!$A$2:$C$121,3,0)</f>
        <v>5</v>
      </c>
      <c r="J612" s="17" t="s">
        <v>11645</v>
      </c>
      <c r="K612" s="19" t="str">
        <f>LEFT(J612,MIN(FIND({0,1,2,3,4,5,6,7,8,9},ASC(J612)&amp;1234567890))-1)</f>
        <v>Sb</v>
      </c>
      <c r="L612" s="24">
        <f t="shared" si="15"/>
        <v>1</v>
      </c>
      <c r="M612" s="19">
        <f>VLOOKUP(K612,Table!$A$2:$C$121,2,0)</f>
        <v>15</v>
      </c>
      <c r="N612" s="18">
        <f>VLOOKUP(K612,Table!$A$2:$C$121,3,0)</f>
        <v>5</v>
      </c>
      <c r="O612" s="12" t="str">
        <f>VLOOKUP(A612,Table!$U$1:$V$230,2,0)</f>
        <v>Cubic</v>
      </c>
      <c r="P612" s="70"/>
    </row>
    <row r="613" spans="1:16">
      <c r="A613" s="12">
        <v>198</v>
      </c>
      <c r="B613" s="12">
        <v>109237</v>
      </c>
      <c r="C613" s="12" t="s">
        <v>8304</v>
      </c>
      <c r="D613" s="12" t="s">
        <v>8334</v>
      </c>
      <c r="E613" s="17" t="s">
        <v>539</v>
      </c>
      <c r="F613" s="19" t="str">
        <f>LEFT(E613,MIN(FIND({0,1,2,3,4,5,6,7,8,9},ASC(E613)&amp;1234567890))-1)</f>
        <v>Pt</v>
      </c>
      <c r="G613" s="23">
        <f t="shared" si="14"/>
        <v>1</v>
      </c>
      <c r="H613" s="19">
        <f>VLOOKUP(F613,Table!$A$2:$C$121,2,0)</f>
        <v>10</v>
      </c>
      <c r="I613" s="18">
        <f>VLOOKUP(F613,Table!$A$2:$C$121,3,0)</f>
        <v>6</v>
      </c>
      <c r="J613" s="17" t="s">
        <v>69</v>
      </c>
      <c r="K613" s="19" t="str">
        <f>LEFT(J613,MIN(FIND({0,1,2,3,4,5,6,7,8,9},ASC(J613)&amp;1234567890))-1)</f>
        <v>Mg</v>
      </c>
      <c r="L613" s="24">
        <f t="shared" si="15"/>
        <v>1</v>
      </c>
      <c r="M613" s="19">
        <f>VLOOKUP(K613,Table!$A$2:$C$121,2,0)</f>
        <v>2</v>
      </c>
      <c r="N613" s="18">
        <f>VLOOKUP(K613,Table!$A$2:$C$121,3,0)</f>
        <v>3</v>
      </c>
      <c r="O613" s="12" t="str">
        <f>VLOOKUP(A613,Table!$U$1:$V$230,2,0)</f>
        <v>Cubic</v>
      </c>
      <c r="P613" s="70"/>
    </row>
    <row r="614" spans="1:16">
      <c r="A614" s="12">
        <v>198</v>
      </c>
      <c r="B614" s="12">
        <v>187621</v>
      </c>
      <c r="C614" s="12" t="s">
        <v>8304</v>
      </c>
      <c r="D614" s="12" t="s">
        <v>2201</v>
      </c>
      <c r="E614" s="17" t="s">
        <v>66</v>
      </c>
      <c r="F614" s="19" t="str">
        <f>LEFT(E614,MIN(FIND({0,1,2,3,4,5,6,7,8,9},ASC(E614)&amp;1234567890))-1)</f>
        <v>Ni</v>
      </c>
      <c r="G614" s="23">
        <f t="shared" si="14"/>
        <v>1</v>
      </c>
      <c r="H614" s="19">
        <f>VLOOKUP(F614,Table!$A$2:$C$121,2,0)</f>
        <v>10</v>
      </c>
      <c r="I614" s="18">
        <f>VLOOKUP(F614,Table!$A$2:$C$121,3,0)</f>
        <v>4</v>
      </c>
      <c r="J614" s="17" t="s">
        <v>31</v>
      </c>
      <c r="K614" s="19" t="str">
        <f>LEFT(J614,MIN(FIND({0,1,2,3,4,5,6,7,8,9},ASC(J614)&amp;1234567890))-1)</f>
        <v>Si</v>
      </c>
      <c r="L614" s="24">
        <f t="shared" si="15"/>
        <v>1</v>
      </c>
      <c r="M614" s="19">
        <f>VLOOKUP(K614,Table!$A$2:$C$121,2,0)</f>
        <v>14</v>
      </c>
      <c r="N614" s="18">
        <f>VLOOKUP(K614,Table!$A$2:$C$121,3,0)</f>
        <v>3</v>
      </c>
      <c r="O614" s="12" t="str">
        <f>VLOOKUP(A614,Table!$U$1:$V$230,2,0)</f>
        <v>Cubic</v>
      </c>
      <c r="P614" s="70"/>
    </row>
    <row r="615" spans="1:16">
      <c r="A615" s="12">
        <v>198</v>
      </c>
      <c r="B615" s="12">
        <v>100568</v>
      </c>
      <c r="C615" s="12" t="s">
        <v>8304</v>
      </c>
      <c r="D615" s="12" t="s">
        <v>4590</v>
      </c>
      <c r="E615" s="17" t="s">
        <v>541</v>
      </c>
      <c r="F615" s="19" t="str">
        <f>LEFT(E615,MIN(FIND({0,1,2,3,4,5,6,7,8,9},ASC(E615)&amp;1234567890))-1)</f>
        <v>Pd</v>
      </c>
      <c r="G615" s="23">
        <f t="shared" si="14"/>
        <v>1</v>
      </c>
      <c r="H615" s="19">
        <f>VLOOKUP(F615,Table!$A$2:$C$121,2,0)</f>
        <v>10</v>
      </c>
      <c r="I615" s="18">
        <f>VLOOKUP(F615,Table!$A$2:$C$121,3,0)</f>
        <v>5</v>
      </c>
      <c r="J615" s="17" t="s">
        <v>11632</v>
      </c>
      <c r="K615" s="19" t="str">
        <f>LEFT(J615,MIN(FIND({0,1,2,3,4,5,6,7,8,9},ASC(J615)&amp;1234567890))-1)</f>
        <v>F</v>
      </c>
      <c r="L615" s="24">
        <f t="shared" si="15"/>
        <v>2</v>
      </c>
      <c r="M615" s="19">
        <f>VLOOKUP(K615,Table!$A$2:$C$121,2,0)</f>
        <v>17</v>
      </c>
      <c r="N615" s="18">
        <f>VLOOKUP(K615,Table!$A$2:$C$121,3,0)</f>
        <v>2</v>
      </c>
      <c r="O615" s="12" t="str">
        <f>VLOOKUP(A615,Table!$U$1:$V$230,2,0)</f>
        <v>Cubic</v>
      </c>
      <c r="P615" s="70"/>
    </row>
    <row r="616" spans="1:16">
      <c r="A616" s="12">
        <v>198</v>
      </c>
      <c r="B616" s="12">
        <v>194241</v>
      </c>
      <c r="C616" s="12" t="s">
        <v>8304</v>
      </c>
      <c r="D616" s="12" t="s">
        <v>8335</v>
      </c>
      <c r="E616" s="17" t="s">
        <v>14847</v>
      </c>
      <c r="F616" s="19" t="str">
        <f>LEFT(E616,MIN(FIND({0,1,2,3,4,5,6,7,8,9},ASC(E616)&amp;1234567890))-1)</f>
        <v>Na</v>
      </c>
      <c r="G616" s="23">
        <f t="shared" si="14"/>
        <v>7.5</v>
      </c>
      <c r="H616" s="19">
        <f>VLOOKUP(F616,Table!$A$2:$C$121,2,0)</f>
        <v>1</v>
      </c>
      <c r="I616" s="18">
        <f>VLOOKUP(F616,Table!$A$2:$C$121,3,0)</f>
        <v>3</v>
      </c>
      <c r="J616" s="17" t="s">
        <v>14848</v>
      </c>
      <c r="K616" s="19" t="str">
        <f>LEFT(J616,MIN(FIND({0,1,2,3,4,5,6,7,8,9},ASC(J616)&amp;1234567890))-1)</f>
        <v>Si</v>
      </c>
      <c r="L616" s="24">
        <f t="shared" si="15"/>
        <v>34</v>
      </c>
      <c r="M616" s="19">
        <f>VLOOKUP(K616,Table!$A$2:$C$121,2,0)</f>
        <v>14</v>
      </c>
      <c r="N616" s="18">
        <f>VLOOKUP(K616,Table!$A$2:$C$121,3,0)</f>
        <v>3</v>
      </c>
      <c r="O616" s="12" t="str">
        <f>VLOOKUP(A616,Table!$U$1:$V$230,2,0)</f>
        <v>Cubic</v>
      </c>
      <c r="P616" s="70"/>
    </row>
    <row r="617" spans="1:16">
      <c r="A617" s="12">
        <v>199</v>
      </c>
      <c r="B617" s="12">
        <v>27990</v>
      </c>
      <c r="C617" s="12" t="s">
        <v>8336</v>
      </c>
      <c r="D617" s="12" t="s">
        <v>8337</v>
      </c>
      <c r="E617" s="17" t="s">
        <v>537</v>
      </c>
      <c r="F617" s="19" t="str">
        <f>LEFT(E617,MIN(FIND({0,1,2,3,4,5,6,7,8,9},ASC(E617)&amp;1234567890))-1)</f>
        <v>Yb</v>
      </c>
      <c r="G617" s="23">
        <f t="shared" si="14"/>
        <v>2</v>
      </c>
      <c r="H617" s="19">
        <f>VLOOKUP(F617,Table!$A$2:$C$121,2,0)</f>
        <v>3</v>
      </c>
      <c r="I617" s="18">
        <f>VLOOKUP(F617,Table!$A$2:$C$121,3,0)</f>
        <v>6</v>
      </c>
      <c r="J617" s="17" t="s">
        <v>59</v>
      </c>
      <c r="K617" s="19" t="str">
        <f>LEFT(J617,MIN(FIND({0,1,2,3,4,5,6,7,8,9},ASC(J617)&amp;1234567890))-1)</f>
        <v>O</v>
      </c>
      <c r="L617" s="24">
        <f t="shared" si="15"/>
        <v>3</v>
      </c>
      <c r="M617" s="19">
        <f>VLOOKUP(K617,Table!$A$2:$C$121,2,0)</f>
        <v>16</v>
      </c>
      <c r="N617" s="18">
        <f>VLOOKUP(K617,Table!$A$2:$C$121,3,0)</f>
        <v>2</v>
      </c>
      <c r="O617" s="12" t="str">
        <f>VLOOKUP(A617,Table!$U$1:$V$230,2,0)</f>
        <v>Cubic</v>
      </c>
      <c r="P617" s="70"/>
    </row>
    <row r="618" spans="1:16">
      <c r="A618" s="12">
        <v>199</v>
      </c>
      <c r="B618" s="12">
        <v>27992</v>
      </c>
      <c r="C618" s="12" t="s">
        <v>8336</v>
      </c>
      <c r="D618" s="12" t="s">
        <v>1092</v>
      </c>
      <c r="E618" s="17" t="s">
        <v>11330</v>
      </c>
      <c r="F618" s="19" t="str">
        <f>LEFT(E618,MIN(FIND({0,1,2,3,4,5,6,7,8,9},ASC(E618)&amp;1234567890))-1)</f>
        <v>Er</v>
      </c>
      <c r="G618" s="23">
        <f t="shared" si="14"/>
        <v>2</v>
      </c>
      <c r="H618" s="19">
        <f>VLOOKUP(F618,Table!$A$2:$C$121,2,0)</f>
        <v>3</v>
      </c>
      <c r="I618" s="18">
        <f>VLOOKUP(F618,Table!$A$2:$C$121,3,0)</f>
        <v>6</v>
      </c>
      <c r="J618" s="17" t="s">
        <v>59</v>
      </c>
      <c r="K618" s="19" t="str">
        <f>LEFT(J618,MIN(FIND({0,1,2,3,4,5,6,7,8,9},ASC(J618)&amp;1234567890))-1)</f>
        <v>O</v>
      </c>
      <c r="L618" s="24">
        <f t="shared" si="15"/>
        <v>3</v>
      </c>
      <c r="M618" s="19">
        <f>VLOOKUP(K618,Table!$A$2:$C$121,2,0)</f>
        <v>16</v>
      </c>
      <c r="N618" s="18">
        <f>VLOOKUP(K618,Table!$A$2:$C$121,3,0)</f>
        <v>2</v>
      </c>
      <c r="O618" s="12" t="str">
        <f>VLOOKUP(A618,Table!$U$1:$V$230,2,0)</f>
        <v>Cubic</v>
      </c>
      <c r="P618" s="70"/>
    </row>
    <row r="619" spans="1:16">
      <c r="A619" s="12">
        <v>199</v>
      </c>
      <c r="B619" s="12">
        <v>27993</v>
      </c>
      <c r="C619" s="12" t="s">
        <v>8336</v>
      </c>
      <c r="D619" s="12" t="s">
        <v>1105</v>
      </c>
      <c r="E619" s="17" t="s">
        <v>11314</v>
      </c>
      <c r="F619" s="19" t="str">
        <f>LEFT(E619,MIN(FIND({0,1,2,3,4,5,6,7,8,9},ASC(E619)&amp;1234567890))-1)</f>
        <v>Ho</v>
      </c>
      <c r="G619" s="23">
        <f t="shared" si="14"/>
        <v>2</v>
      </c>
      <c r="H619" s="19">
        <f>VLOOKUP(F619,Table!$A$2:$C$121,2,0)</f>
        <v>3</v>
      </c>
      <c r="I619" s="18">
        <f>VLOOKUP(F619,Table!$A$2:$C$121,3,0)</f>
        <v>6</v>
      </c>
      <c r="J619" s="17" t="s">
        <v>59</v>
      </c>
      <c r="K619" s="19" t="str">
        <f>LEFT(J619,MIN(FIND({0,1,2,3,4,5,6,7,8,9},ASC(J619)&amp;1234567890))-1)</f>
        <v>O</v>
      </c>
      <c r="L619" s="24">
        <f t="shared" si="15"/>
        <v>3</v>
      </c>
      <c r="M619" s="19">
        <f>VLOOKUP(K619,Table!$A$2:$C$121,2,0)</f>
        <v>16</v>
      </c>
      <c r="N619" s="18">
        <f>VLOOKUP(K619,Table!$A$2:$C$121,3,0)</f>
        <v>2</v>
      </c>
      <c r="O619" s="12" t="str">
        <f>VLOOKUP(A619,Table!$U$1:$V$230,2,0)</f>
        <v>Cubic</v>
      </c>
      <c r="P619" s="70"/>
    </row>
    <row r="620" spans="1:16">
      <c r="A620" s="12">
        <v>199</v>
      </c>
      <c r="B620" s="12">
        <v>27994</v>
      </c>
      <c r="C620" s="12" t="s">
        <v>8336</v>
      </c>
      <c r="D620" s="12" t="s">
        <v>8338</v>
      </c>
      <c r="E620" s="17" t="s">
        <v>11377</v>
      </c>
      <c r="F620" s="19" t="str">
        <f>LEFT(E620,MIN(FIND({0,1,2,3,4,5,6,7,8,9},ASC(E620)&amp;1234567890))-1)</f>
        <v>Dy</v>
      </c>
      <c r="G620" s="23">
        <f t="shared" si="14"/>
        <v>2</v>
      </c>
      <c r="H620" s="19">
        <f>VLOOKUP(F620,Table!$A$2:$C$121,2,0)</f>
        <v>3</v>
      </c>
      <c r="I620" s="18">
        <f>VLOOKUP(F620,Table!$A$2:$C$121,3,0)</f>
        <v>6</v>
      </c>
      <c r="J620" s="17" t="s">
        <v>59</v>
      </c>
      <c r="K620" s="19" t="str">
        <f>LEFT(J620,MIN(FIND({0,1,2,3,4,5,6,7,8,9},ASC(J620)&amp;1234567890))-1)</f>
        <v>O</v>
      </c>
      <c r="L620" s="24">
        <f t="shared" si="15"/>
        <v>3</v>
      </c>
      <c r="M620" s="19">
        <f>VLOOKUP(K620,Table!$A$2:$C$121,2,0)</f>
        <v>16</v>
      </c>
      <c r="N620" s="18">
        <f>VLOOKUP(K620,Table!$A$2:$C$121,3,0)</f>
        <v>2</v>
      </c>
      <c r="O620" s="12" t="str">
        <f>VLOOKUP(A620,Table!$U$1:$V$230,2,0)</f>
        <v>Cubic</v>
      </c>
      <c r="P620" s="70"/>
    </row>
    <row r="621" spans="1:16">
      <c r="A621" s="12">
        <v>199</v>
      </c>
      <c r="B621" s="12">
        <v>27996</v>
      </c>
      <c r="C621" s="12" t="s">
        <v>8336</v>
      </c>
      <c r="D621" s="12" t="s">
        <v>1050</v>
      </c>
      <c r="E621" s="17" t="s">
        <v>11395</v>
      </c>
      <c r="F621" s="19" t="str">
        <f>LEFT(E621,MIN(FIND({0,1,2,3,4,5,6,7,8,9},ASC(E621)&amp;1234567890))-1)</f>
        <v>Gd</v>
      </c>
      <c r="G621" s="23">
        <f t="shared" si="14"/>
        <v>2</v>
      </c>
      <c r="H621" s="19">
        <f>VLOOKUP(F621,Table!$A$2:$C$121,2,0)</f>
        <v>3</v>
      </c>
      <c r="I621" s="18">
        <f>VLOOKUP(F621,Table!$A$2:$C$121,3,0)</f>
        <v>6</v>
      </c>
      <c r="J621" s="17" t="s">
        <v>59</v>
      </c>
      <c r="K621" s="19" t="str">
        <f>LEFT(J621,MIN(FIND({0,1,2,3,4,5,6,7,8,9},ASC(J621)&amp;1234567890))-1)</f>
        <v>O</v>
      </c>
      <c r="L621" s="24">
        <f t="shared" si="15"/>
        <v>3</v>
      </c>
      <c r="M621" s="19">
        <f>VLOOKUP(K621,Table!$A$2:$C$121,2,0)</f>
        <v>16</v>
      </c>
      <c r="N621" s="18">
        <f>VLOOKUP(K621,Table!$A$2:$C$121,3,0)</f>
        <v>2</v>
      </c>
      <c r="O621" s="12" t="str">
        <f>VLOOKUP(A621,Table!$U$1:$V$230,2,0)</f>
        <v>Cubic</v>
      </c>
      <c r="P621" s="70"/>
    </row>
    <row r="622" spans="1:16">
      <c r="A622" s="12">
        <v>199</v>
      </c>
      <c r="B622" s="12">
        <v>27997</v>
      </c>
      <c r="C622" s="12" t="s">
        <v>8336</v>
      </c>
      <c r="D622" s="12" t="s">
        <v>822</v>
      </c>
      <c r="E622" s="17" t="s">
        <v>11392</v>
      </c>
      <c r="F622" s="19" t="str">
        <f>LEFT(E622,MIN(FIND({0,1,2,3,4,5,6,7,8,9},ASC(E622)&amp;1234567890))-1)</f>
        <v>Eu</v>
      </c>
      <c r="G622" s="23">
        <f t="shared" si="14"/>
        <v>2</v>
      </c>
      <c r="H622" s="19">
        <f>VLOOKUP(F622,Table!$A$2:$C$121,2,0)</f>
        <v>3</v>
      </c>
      <c r="I622" s="18">
        <f>VLOOKUP(F622,Table!$A$2:$C$121,3,0)</f>
        <v>6</v>
      </c>
      <c r="J622" s="17" t="s">
        <v>59</v>
      </c>
      <c r="K622" s="19" t="str">
        <f>LEFT(J622,MIN(FIND({0,1,2,3,4,5,6,7,8,9},ASC(J622)&amp;1234567890))-1)</f>
        <v>O</v>
      </c>
      <c r="L622" s="24">
        <f t="shared" si="15"/>
        <v>3</v>
      </c>
      <c r="M622" s="19">
        <f>VLOOKUP(K622,Table!$A$2:$C$121,2,0)</f>
        <v>16</v>
      </c>
      <c r="N622" s="18">
        <f>VLOOKUP(K622,Table!$A$2:$C$121,3,0)</f>
        <v>2</v>
      </c>
      <c r="O622" s="12" t="str">
        <f>VLOOKUP(A622,Table!$U$1:$V$230,2,0)</f>
        <v>Cubic</v>
      </c>
      <c r="P622" s="70"/>
    </row>
    <row r="623" spans="1:16">
      <c r="A623" s="12">
        <v>199</v>
      </c>
      <c r="B623" s="12">
        <v>27988</v>
      </c>
      <c r="C623" s="12" t="s">
        <v>8336</v>
      </c>
      <c r="D623" s="12" t="s">
        <v>8339</v>
      </c>
      <c r="E623" s="17" t="s">
        <v>11475</v>
      </c>
      <c r="F623" s="19" t="str">
        <f>LEFT(E623,MIN(FIND({0,1,2,3,4,5,6,7,8,9},ASC(E623)&amp;1234567890))-1)</f>
        <v>Tl</v>
      </c>
      <c r="G623" s="23">
        <f t="shared" si="14"/>
        <v>2</v>
      </c>
      <c r="H623" s="19">
        <f>VLOOKUP(F623,Table!$A$2:$C$121,2,0)</f>
        <v>13</v>
      </c>
      <c r="I623" s="18">
        <f>VLOOKUP(F623,Table!$A$2:$C$121,3,0)</f>
        <v>6</v>
      </c>
      <c r="J623" s="17" t="s">
        <v>59</v>
      </c>
      <c r="K623" s="19" t="str">
        <f>LEFT(J623,MIN(FIND({0,1,2,3,4,5,6,7,8,9},ASC(J623)&amp;1234567890))-1)</f>
        <v>O</v>
      </c>
      <c r="L623" s="24">
        <f t="shared" si="15"/>
        <v>3</v>
      </c>
      <c r="M623" s="19">
        <f>VLOOKUP(K623,Table!$A$2:$C$121,2,0)</f>
        <v>16</v>
      </c>
      <c r="N623" s="18">
        <f>VLOOKUP(K623,Table!$A$2:$C$121,3,0)</f>
        <v>2</v>
      </c>
      <c r="O623" s="12" t="str">
        <f>VLOOKUP(A623,Table!$U$1:$V$230,2,0)</f>
        <v>Cubic</v>
      </c>
      <c r="P623" s="70"/>
    </row>
    <row r="624" spans="1:16">
      <c r="A624" s="12">
        <v>199</v>
      </c>
      <c r="B624" s="12">
        <v>27741</v>
      </c>
      <c r="C624" s="12" t="s">
        <v>8336</v>
      </c>
      <c r="D624" s="12" t="s">
        <v>859</v>
      </c>
      <c r="E624" s="17" t="s">
        <v>60</v>
      </c>
      <c r="F624" s="19" t="str">
        <f>LEFT(E624,MIN(FIND({0,1,2,3,4,5,6,7,8,9},ASC(E624)&amp;1234567890))-1)</f>
        <v>Sm</v>
      </c>
      <c r="G624" s="23">
        <f t="shared" si="14"/>
        <v>2</v>
      </c>
      <c r="H624" s="19">
        <f>VLOOKUP(F624,Table!$A$2:$C$121,2,0)</f>
        <v>3</v>
      </c>
      <c r="I624" s="18">
        <f>VLOOKUP(F624,Table!$A$2:$C$121,3,0)</f>
        <v>6</v>
      </c>
      <c r="J624" s="17" t="s">
        <v>59</v>
      </c>
      <c r="K624" s="19" t="str">
        <f>LEFT(J624,MIN(FIND({0,1,2,3,4,5,6,7,8,9},ASC(J624)&amp;1234567890))-1)</f>
        <v>O</v>
      </c>
      <c r="L624" s="24">
        <f t="shared" si="15"/>
        <v>3</v>
      </c>
      <c r="M624" s="19">
        <f>VLOOKUP(K624,Table!$A$2:$C$121,2,0)</f>
        <v>16</v>
      </c>
      <c r="N624" s="18">
        <f>VLOOKUP(K624,Table!$A$2:$C$121,3,0)</f>
        <v>2</v>
      </c>
      <c r="O624" s="12" t="str">
        <f>VLOOKUP(A624,Table!$U$1:$V$230,2,0)</f>
        <v>Cubic</v>
      </c>
      <c r="P624" s="70"/>
    </row>
    <row r="625" spans="1:16">
      <c r="A625" s="12">
        <v>199</v>
      </c>
      <c r="B625" s="12">
        <v>31175</v>
      </c>
      <c r="C625" s="12" t="s">
        <v>8336</v>
      </c>
      <c r="D625" s="12" t="s">
        <v>1226</v>
      </c>
      <c r="E625" s="17" t="s">
        <v>11358</v>
      </c>
      <c r="F625" s="19" t="str">
        <f>LEFT(E625,MIN(FIND({0,1,2,3,4,5,6,7,8,9},ASC(E625)&amp;1234567890))-1)</f>
        <v>N</v>
      </c>
      <c r="G625" s="23">
        <f t="shared" si="14"/>
        <v>2</v>
      </c>
      <c r="H625" s="19">
        <f>VLOOKUP(F625,Table!$A$2:$C$121,2,0)</f>
        <v>15</v>
      </c>
      <c r="I625" s="18">
        <f>VLOOKUP(F625,Table!$A$2:$C$121,3,0)</f>
        <v>2</v>
      </c>
      <c r="J625" s="17" t="s">
        <v>582</v>
      </c>
      <c r="K625" s="19" t="str">
        <f>LEFT(J625,MIN(FIND({0,1,2,3,4,5,6,7,8,9},ASC(J625)&amp;1234567890))-1)</f>
        <v>O</v>
      </c>
      <c r="L625" s="24">
        <f t="shared" si="15"/>
        <v>4</v>
      </c>
      <c r="M625" s="19">
        <f>VLOOKUP(K625,Table!$A$2:$C$121,2,0)</f>
        <v>16</v>
      </c>
      <c r="N625" s="18">
        <f>VLOOKUP(K625,Table!$A$2:$C$121,3,0)</f>
        <v>2</v>
      </c>
      <c r="O625" s="12" t="str">
        <f>VLOOKUP(A625,Table!$U$1:$V$230,2,0)</f>
        <v>Cubic</v>
      </c>
      <c r="P625" s="70"/>
    </row>
    <row r="626" spans="1:16">
      <c r="A626" s="12">
        <v>199</v>
      </c>
      <c r="B626" s="12">
        <v>33646</v>
      </c>
      <c r="C626" s="12" t="s">
        <v>8336</v>
      </c>
      <c r="D626" s="12" t="s">
        <v>8340</v>
      </c>
      <c r="E626" s="17" t="s">
        <v>11956</v>
      </c>
      <c r="F626" s="19" t="str">
        <f>LEFT(E626,MIN(FIND({0,1,2,3,4,5,6,7,8,9},ASC(E626)&amp;1234567890))-1)</f>
        <v>Sc</v>
      </c>
      <c r="G626" s="23">
        <f t="shared" si="14"/>
        <v>2</v>
      </c>
      <c r="H626" s="19">
        <f>VLOOKUP(F626,Table!$A$2:$C$121,2,0)</f>
        <v>3</v>
      </c>
      <c r="I626" s="18">
        <f>VLOOKUP(F626,Table!$A$2:$C$121,3,0)</f>
        <v>4</v>
      </c>
      <c r="J626" s="17" t="s">
        <v>59</v>
      </c>
      <c r="K626" s="19" t="str">
        <f>LEFT(J626,MIN(FIND({0,1,2,3,4,5,6,7,8,9},ASC(J626)&amp;1234567890))-1)</f>
        <v>O</v>
      </c>
      <c r="L626" s="24">
        <f t="shared" si="15"/>
        <v>3</v>
      </c>
      <c r="M626" s="19">
        <f>VLOOKUP(K626,Table!$A$2:$C$121,2,0)</f>
        <v>16</v>
      </c>
      <c r="N626" s="18">
        <f>VLOOKUP(K626,Table!$A$2:$C$121,3,0)</f>
        <v>2</v>
      </c>
      <c r="O626" s="12" t="str">
        <f>VLOOKUP(A626,Table!$U$1:$V$230,2,0)</f>
        <v>Cubic</v>
      </c>
      <c r="P626" s="70"/>
    </row>
    <row r="627" spans="1:16">
      <c r="A627" s="12">
        <v>199</v>
      </c>
      <c r="B627" s="12">
        <v>33647</v>
      </c>
      <c r="C627" s="12" t="s">
        <v>8336</v>
      </c>
      <c r="D627" s="12" t="s">
        <v>315</v>
      </c>
      <c r="E627" s="17" t="s">
        <v>55</v>
      </c>
      <c r="F627" s="19" t="str">
        <f>LEFT(E627,MIN(FIND({0,1,2,3,4,5,6,7,8,9},ASC(E627)&amp;1234567890))-1)</f>
        <v>Mn</v>
      </c>
      <c r="G627" s="23">
        <f t="shared" si="14"/>
        <v>2</v>
      </c>
      <c r="H627" s="19">
        <f>VLOOKUP(F627,Table!$A$2:$C$121,2,0)</f>
        <v>7</v>
      </c>
      <c r="I627" s="18">
        <f>VLOOKUP(F627,Table!$A$2:$C$121,3,0)</f>
        <v>4</v>
      </c>
      <c r="J627" s="17" t="s">
        <v>59</v>
      </c>
      <c r="K627" s="19" t="str">
        <f>LEFT(J627,MIN(FIND({0,1,2,3,4,5,6,7,8,9},ASC(J627)&amp;1234567890))-1)</f>
        <v>O</v>
      </c>
      <c r="L627" s="24">
        <f t="shared" si="15"/>
        <v>3</v>
      </c>
      <c r="M627" s="19">
        <f>VLOOKUP(K627,Table!$A$2:$C$121,2,0)</f>
        <v>16</v>
      </c>
      <c r="N627" s="18">
        <f>VLOOKUP(K627,Table!$A$2:$C$121,3,0)</f>
        <v>2</v>
      </c>
      <c r="O627" s="12" t="str">
        <f>VLOOKUP(A627,Table!$U$1:$V$230,2,0)</f>
        <v>Cubic</v>
      </c>
      <c r="P627" s="70"/>
    </row>
    <row r="628" spans="1:16">
      <c r="A628" s="12">
        <v>199</v>
      </c>
      <c r="B628" s="12">
        <v>33648</v>
      </c>
      <c r="C628" s="12" t="s">
        <v>8336</v>
      </c>
      <c r="D628" s="12" t="s">
        <v>1058</v>
      </c>
      <c r="E628" s="17" t="s">
        <v>11329</v>
      </c>
      <c r="F628" s="19" t="str">
        <f>LEFT(E628,MIN(FIND({0,1,2,3,4,5,6,7,8,9},ASC(E628)&amp;1234567890))-1)</f>
        <v>Y</v>
      </c>
      <c r="G628" s="23">
        <f t="shared" si="14"/>
        <v>2</v>
      </c>
      <c r="H628" s="19">
        <f>VLOOKUP(F628,Table!$A$2:$C$121,2,0)</f>
        <v>3</v>
      </c>
      <c r="I628" s="18">
        <f>VLOOKUP(F628,Table!$A$2:$C$121,3,0)</f>
        <v>5</v>
      </c>
      <c r="J628" s="17" t="s">
        <v>59</v>
      </c>
      <c r="K628" s="19" t="str">
        <f>LEFT(J628,MIN(FIND({0,1,2,3,4,5,6,7,8,9},ASC(J628)&amp;1234567890))-1)</f>
        <v>O</v>
      </c>
      <c r="L628" s="24">
        <f t="shared" si="15"/>
        <v>3</v>
      </c>
      <c r="M628" s="19">
        <f>VLOOKUP(K628,Table!$A$2:$C$121,2,0)</f>
        <v>16</v>
      </c>
      <c r="N628" s="18">
        <f>VLOOKUP(K628,Table!$A$2:$C$121,3,0)</f>
        <v>2</v>
      </c>
      <c r="O628" s="12" t="str">
        <f>VLOOKUP(A628,Table!$U$1:$V$230,2,0)</f>
        <v>Cubic</v>
      </c>
      <c r="P628" s="70"/>
    </row>
    <row r="629" spans="1:16">
      <c r="A629" s="12">
        <v>199</v>
      </c>
      <c r="B629" s="12">
        <v>33649</v>
      </c>
      <c r="C629" s="12" t="s">
        <v>8336</v>
      </c>
      <c r="D629" s="12" t="s">
        <v>2246</v>
      </c>
      <c r="E629" s="17" t="s">
        <v>11641</v>
      </c>
      <c r="F629" s="19" t="str">
        <f>LEFT(E629,MIN(FIND({0,1,2,3,4,5,6,7,8,9},ASC(E629)&amp;1234567890))-1)</f>
        <v>In</v>
      </c>
      <c r="G629" s="23">
        <f t="shared" si="14"/>
        <v>2</v>
      </c>
      <c r="H629" s="19">
        <f>VLOOKUP(F629,Table!$A$2:$C$121,2,0)</f>
        <v>13</v>
      </c>
      <c r="I629" s="18">
        <f>VLOOKUP(F629,Table!$A$2:$C$121,3,0)</f>
        <v>5</v>
      </c>
      <c r="J629" s="17" t="s">
        <v>59</v>
      </c>
      <c r="K629" s="19" t="str">
        <f>LEFT(J629,MIN(FIND({0,1,2,3,4,5,6,7,8,9},ASC(J629)&amp;1234567890))-1)</f>
        <v>O</v>
      </c>
      <c r="L629" s="24">
        <f t="shared" si="15"/>
        <v>3</v>
      </c>
      <c r="M629" s="19">
        <f>VLOOKUP(K629,Table!$A$2:$C$121,2,0)</f>
        <v>16</v>
      </c>
      <c r="N629" s="18">
        <f>VLOOKUP(K629,Table!$A$2:$C$121,3,0)</f>
        <v>2</v>
      </c>
      <c r="O629" s="12" t="str">
        <f>VLOOKUP(A629,Table!$U$1:$V$230,2,0)</f>
        <v>Cubic</v>
      </c>
      <c r="P629" s="70"/>
    </row>
    <row r="630" spans="1:16">
      <c r="A630" s="12">
        <v>199</v>
      </c>
      <c r="B630" s="12">
        <v>33659</v>
      </c>
      <c r="C630" s="12" t="s">
        <v>8336</v>
      </c>
      <c r="D630" s="12" t="s">
        <v>8341</v>
      </c>
      <c r="E630" s="17" t="s">
        <v>12000</v>
      </c>
      <c r="F630" s="19" t="str">
        <f>LEFT(E630,MIN(FIND({0,1,2,3,4,5,6,7,8,9},ASC(E630)&amp;1234567890))-1)</f>
        <v>Lu</v>
      </c>
      <c r="G630" s="23">
        <f t="shared" si="14"/>
        <v>2</v>
      </c>
      <c r="H630" s="19">
        <f>VLOOKUP(F630,Table!$A$2:$C$121,2,0)</f>
        <v>3</v>
      </c>
      <c r="I630" s="18">
        <f>VLOOKUP(F630,Table!$A$2:$C$121,3,0)</f>
        <v>6</v>
      </c>
      <c r="J630" s="17" t="s">
        <v>59</v>
      </c>
      <c r="K630" s="19" t="str">
        <f>LEFT(J630,MIN(FIND({0,1,2,3,4,5,6,7,8,9},ASC(J630)&amp;1234567890))-1)</f>
        <v>O</v>
      </c>
      <c r="L630" s="24">
        <f t="shared" si="15"/>
        <v>3</v>
      </c>
      <c r="M630" s="19">
        <f>VLOOKUP(K630,Table!$A$2:$C$121,2,0)</f>
        <v>16</v>
      </c>
      <c r="N630" s="18">
        <f>VLOOKUP(K630,Table!$A$2:$C$121,3,0)</f>
        <v>2</v>
      </c>
      <c r="O630" s="12" t="str">
        <f>VLOOKUP(A630,Table!$U$1:$V$230,2,0)</f>
        <v>Cubic</v>
      </c>
      <c r="P630" s="70"/>
    </row>
    <row r="631" spans="1:16">
      <c r="A631" s="12">
        <v>199</v>
      </c>
      <c r="B631" s="12">
        <v>27995</v>
      </c>
      <c r="C631" s="12" t="s">
        <v>8336</v>
      </c>
      <c r="D631" s="12" t="s">
        <v>970</v>
      </c>
      <c r="E631" s="17" t="s">
        <v>11367</v>
      </c>
      <c r="F631" s="19" t="str">
        <f>LEFT(E631,MIN(FIND({0,1,2,3,4,5,6,7,8,9},ASC(E631)&amp;1234567890))-1)</f>
        <v>Tb</v>
      </c>
      <c r="G631" s="23">
        <f t="shared" si="14"/>
        <v>2</v>
      </c>
      <c r="H631" s="19">
        <f>VLOOKUP(F631,Table!$A$2:$C$121,2,0)</f>
        <v>3</v>
      </c>
      <c r="I631" s="18">
        <f>VLOOKUP(F631,Table!$A$2:$C$121,3,0)</f>
        <v>6</v>
      </c>
      <c r="J631" s="17" t="s">
        <v>59</v>
      </c>
      <c r="K631" s="19" t="str">
        <f>LEFT(J631,MIN(FIND({0,1,2,3,4,5,6,7,8,9},ASC(J631)&amp;1234567890))-1)</f>
        <v>O</v>
      </c>
      <c r="L631" s="24">
        <f t="shared" si="15"/>
        <v>3</v>
      </c>
      <c r="M631" s="19">
        <f>VLOOKUP(K631,Table!$A$2:$C$121,2,0)</f>
        <v>16</v>
      </c>
      <c r="N631" s="18">
        <f>VLOOKUP(K631,Table!$A$2:$C$121,3,0)</f>
        <v>2</v>
      </c>
      <c r="O631" s="12" t="str">
        <f>VLOOKUP(A631,Table!$U$1:$V$230,2,0)</f>
        <v>Cubic</v>
      </c>
      <c r="P631" s="70"/>
    </row>
    <row r="632" spans="1:16">
      <c r="A632" s="12">
        <v>199</v>
      </c>
      <c r="B632" s="12">
        <v>33657</v>
      </c>
      <c r="C632" s="12" t="s">
        <v>8336</v>
      </c>
      <c r="D632" s="12" t="s">
        <v>8342</v>
      </c>
      <c r="E632" s="17" t="s">
        <v>11307</v>
      </c>
      <c r="F632" s="19" t="str">
        <f>LEFT(E632,MIN(FIND({0,1,2,3,4,5,6,7,8,9},ASC(E632)&amp;1234567890))-1)</f>
        <v>Tm</v>
      </c>
      <c r="G632" s="23">
        <f t="shared" si="14"/>
        <v>2</v>
      </c>
      <c r="H632" s="19">
        <f>VLOOKUP(F632,Table!$A$2:$C$121,2,0)</f>
        <v>3</v>
      </c>
      <c r="I632" s="18">
        <f>VLOOKUP(F632,Table!$A$2:$C$121,3,0)</f>
        <v>6</v>
      </c>
      <c r="J632" s="17" t="s">
        <v>59</v>
      </c>
      <c r="K632" s="19" t="str">
        <f>LEFT(J632,MIN(FIND({0,1,2,3,4,5,6,7,8,9},ASC(J632)&amp;1234567890))-1)</f>
        <v>O</v>
      </c>
      <c r="L632" s="24">
        <f t="shared" si="15"/>
        <v>3</v>
      </c>
      <c r="M632" s="19">
        <f>VLOOKUP(K632,Table!$A$2:$C$121,2,0)</f>
        <v>16</v>
      </c>
      <c r="N632" s="18">
        <f>VLOOKUP(K632,Table!$A$2:$C$121,3,0)</f>
        <v>2</v>
      </c>
      <c r="O632" s="12" t="str">
        <f>VLOOKUP(A632,Table!$U$1:$V$230,2,0)</f>
        <v>Cubic</v>
      </c>
      <c r="P632" s="70"/>
    </row>
    <row r="633" spans="1:16">
      <c r="A633" s="12">
        <v>199</v>
      </c>
      <c r="B633" s="12">
        <v>102712</v>
      </c>
      <c r="C633" s="12" t="s">
        <v>8336</v>
      </c>
      <c r="D633" s="12" t="s">
        <v>8343</v>
      </c>
      <c r="E633" s="17" t="s">
        <v>76</v>
      </c>
      <c r="F633" s="19" t="str">
        <f>LEFT(E633,MIN(FIND({0,1,2,3,4,5,6,7,8,9},ASC(E633)&amp;1234567890))-1)</f>
        <v>Co</v>
      </c>
      <c r="G633" s="23">
        <f t="shared" si="14"/>
        <v>1</v>
      </c>
      <c r="H633" s="19">
        <f>VLOOKUP(F633,Table!$A$2:$C$121,2,0)</f>
        <v>9</v>
      </c>
      <c r="I633" s="18">
        <f>VLOOKUP(F633,Table!$A$2:$C$121,3,0)</f>
        <v>4</v>
      </c>
      <c r="J633" s="17" t="s">
        <v>343</v>
      </c>
      <c r="K633" s="19" t="str">
        <f>LEFT(J633,MIN(FIND({0,1,2,3,4,5,6,7,8,9},ASC(J633)&amp;1234567890))-1)</f>
        <v>U</v>
      </c>
      <c r="L633" s="24">
        <f t="shared" si="15"/>
        <v>1</v>
      </c>
      <c r="M633" s="19">
        <f>VLOOKUP(K633,Table!$A$2:$C$121,2,0)</f>
        <v>3</v>
      </c>
      <c r="N633" s="18">
        <f>VLOOKUP(K633,Table!$A$2:$C$121,3,0)</f>
        <v>7</v>
      </c>
      <c r="O633" s="12" t="str">
        <f>VLOOKUP(A633,Table!$U$1:$V$230,2,0)</f>
        <v>Cubic</v>
      </c>
      <c r="P633" s="70"/>
    </row>
    <row r="634" spans="1:16">
      <c r="A634" s="12">
        <v>199</v>
      </c>
      <c r="B634" s="12">
        <v>625521</v>
      </c>
      <c r="C634" s="12" t="s">
        <v>8336</v>
      </c>
      <c r="D634" s="12" t="s">
        <v>8344</v>
      </c>
      <c r="E634" s="17" t="s">
        <v>343</v>
      </c>
      <c r="F634" s="19" t="str">
        <f>LEFT(E634,MIN(FIND({0,1,2,3,4,5,6,7,8,9},ASC(E634)&amp;1234567890))-1)</f>
        <v>U</v>
      </c>
      <c r="G634" s="23">
        <f t="shared" si="14"/>
        <v>1</v>
      </c>
      <c r="H634" s="19">
        <f>VLOOKUP(F634,Table!$A$2:$C$121,2,0)</f>
        <v>3</v>
      </c>
      <c r="I634" s="18">
        <f>VLOOKUP(F634,Table!$A$2:$C$121,3,0)</f>
        <v>7</v>
      </c>
      <c r="J634" s="17" t="s">
        <v>76</v>
      </c>
      <c r="K634" s="19" t="str">
        <f>LEFT(J634,MIN(FIND({0,1,2,3,4,5,6,7,8,9},ASC(J634)&amp;1234567890))-1)</f>
        <v>Co</v>
      </c>
      <c r="L634" s="24">
        <f t="shared" si="15"/>
        <v>1</v>
      </c>
      <c r="M634" s="19">
        <f>VLOOKUP(K634,Table!$A$2:$C$121,2,0)</f>
        <v>9</v>
      </c>
      <c r="N634" s="18">
        <f>VLOOKUP(K634,Table!$A$2:$C$121,3,0)</f>
        <v>4</v>
      </c>
      <c r="O634" s="12" t="str">
        <f>VLOOKUP(A634,Table!$U$1:$V$230,2,0)</f>
        <v>Cubic</v>
      </c>
      <c r="P634" s="70"/>
    </row>
    <row r="635" spans="1:16">
      <c r="A635" s="12">
        <v>208</v>
      </c>
      <c r="B635" s="12">
        <v>24485</v>
      </c>
      <c r="C635" s="12" t="s">
        <v>8508</v>
      </c>
      <c r="D635" s="12" t="s">
        <v>5863</v>
      </c>
      <c r="E635" s="17" t="s">
        <v>12830</v>
      </c>
      <c r="F635" s="19" t="str">
        <f>LEFT(E635,MIN(FIND({0,1,2,3,4,5,6,7,8,9},ASC(E635)&amp;1234567890))-1)</f>
        <v>Mg</v>
      </c>
      <c r="G635" s="23">
        <f t="shared" si="14"/>
        <v>3</v>
      </c>
      <c r="H635" s="19">
        <f>VLOOKUP(F635,Table!$A$2:$C$121,2,0)</f>
        <v>2</v>
      </c>
      <c r="I635" s="18">
        <f>VLOOKUP(F635,Table!$A$2:$C$121,3,0)</f>
        <v>3</v>
      </c>
      <c r="J635" s="17" t="s">
        <v>453</v>
      </c>
      <c r="K635" s="19" t="str">
        <f>LEFT(J635,MIN(FIND({0,1,2,3,4,5,6,7,8,9},ASC(J635)&amp;1234567890))-1)</f>
        <v>As</v>
      </c>
      <c r="L635" s="24">
        <f t="shared" si="15"/>
        <v>2</v>
      </c>
      <c r="M635" s="19">
        <f>VLOOKUP(K635,Table!$A$2:$C$121,2,0)</f>
        <v>15</v>
      </c>
      <c r="N635" s="18">
        <f>VLOOKUP(K635,Table!$A$2:$C$121,3,0)</f>
        <v>4</v>
      </c>
      <c r="O635" s="12" t="str">
        <f>VLOOKUP(A635,Table!$U$1:$V$230,2,0)</f>
        <v>Cubic</v>
      </c>
      <c r="P635" s="70"/>
    </row>
    <row r="636" spans="1:16">
      <c r="A636" s="12">
        <v>208</v>
      </c>
      <c r="B636" s="12">
        <v>24486</v>
      </c>
      <c r="C636" s="12" t="s">
        <v>8508</v>
      </c>
      <c r="D636" s="12" t="s">
        <v>4092</v>
      </c>
      <c r="E636" s="17" t="s">
        <v>11839</v>
      </c>
      <c r="F636" s="19" t="str">
        <f>LEFT(E636,MIN(FIND({0,1,2,3,4,5,6,7,8,9},ASC(E636)&amp;1234567890))-1)</f>
        <v>Zn</v>
      </c>
      <c r="G636" s="23">
        <f t="shared" si="14"/>
        <v>3</v>
      </c>
      <c r="H636" s="19">
        <f>VLOOKUP(F636,Table!$A$2:$C$121,2,0)</f>
        <v>12</v>
      </c>
      <c r="I636" s="18">
        <f>VLOOKUP(F636,Table!$A$2:$C$121,3,0)</f>
        <v>4</v>
      </c>
      <c r="J636" s="17" t="s">
        <v>453</v>
      </c>
      <c r="K636" s="19" t="str">
        <f>LEFT(J636,MIN(FIND({0,1,2,3,4,5,6,7,8,9},ASC(J636)&amp;1234567890))-1)</f>
        <v>As</v>
      </c>
      <c r="L636" s="24">
        <f t="shared" si="15"/>
        <v>2</v>
      </c>
      <c r="M636" s="19">
        <f>VLOOKUP(K636,Table!$A$2:$C$121,2,0)</f>
        <v>15</v>
      </c>
      <c r="N636" s="18">
        <f>VLOOKUP(K636,Table!$A$2:$C$121,3,0)</f>
        <v>4</v>
      </c>
      <c r="O636" s="12" t="str">
        <f>VLOOKUP(A636,Table!$U$1:$V$230,2,0)</f>
        <v>Cubic</v>
      </c>
      <c r="P636" s="70"/>
    </row>
    <row r="637" spans="1:16">
      <c r="A637" s="12">
        <v>208</v>
      </c>
      <c r="B637" s="12">
        <v>24487</v>
      </c>
      <c r="C637" s="12" t="s">
        <v>8508</v>
      </c>
      <c r="D637" s="12" t="s">
        <v>4778</v>
      </c>
      <c r="E637" s="17" t="s">
        <v>11839</v>
      </c>
      <c r="F637" s="19" t="str">
        <f>LEFT(E637,MIN(FIND({0,1,2,3,4,5,6,7,8,9},ASC(E637)&amp;1234567890))-1)</f>
        <v>Zn</v>
      </c>
      <c r="G637" s="23">
        <f t="shared" si="14"/>
        <v>3</v>
      </c>
      <c r="H637" s="19">
        <f>VLOOKUP(F637,Table!$A$2:$C$121,2,0)</f>
        <v>12</v>
      </c>
      <c r="I637" s="18">
        <f>VLOOKUP(F637,Table!$A$2:$C$121,3,0)</f>
        <v>4</v>
      </c>
      <c r="J637" s="17" t="s">
        <v>30</v>
      </c>
      <c r="K637" s="19" t="str">
        <f>LEFT(J637,MIN(FIND({0,1,2,3,4,5,6,7,8,9},ASC(J637)&amp;1234567890))-1)</f>
        <v>P</v>
      </c>
      <c r="L637" s="24">
        <f t="shared" si="15"/>
        <v>2</v>
      </c>
      <c r="M637" s="19">
        <f>VLOOKUP(K637,Table!$A$2:$C$121,2,0)</f>
        <v>15</v>
      </c>
      <c r="N637" s="18">
        <f>VLOOKUP(K637,Table!$A$2:$C$121,3,0)</f>
        <v>3</v>
      </c>
      <c r="O637" s="12" t="str">
        <f>VLOOKUP(A637,Table!$U$1:$V$230,2,0)</f>
        <v>Cubic</v>
      </c>
      <c r="P637" s="70"/>
    </row>
    <row r="638" spans="1:16">
      <c r="A638" s="12">
        <v>208</v>
      </c>
      <c r="B638" s="12">
        <v>24488</v>
      </c>
      <c r="C638" s="12" t="s">
        <v>8508</v>
      </c>
      <c r="D638" s="12" t="s">
        <v>4777</v>
      </c>
      <c r="E638" s="17" t="s">
        <v>12049</v>
      </c>
      <c r="F638" s="19" t="str">
        <f>LEFT(E638,MIN(FIND({0,1,2,3,4,5,6,7,8,9},ASC(E638)&amp;1234567890))-1)</f>
        <v>Cd</v>
      </c>
      <c r="G638" s="23">
        <f t="shared" si="14"/>
        <v>3</v>
      </c>
      <c r="H638" s="19">
        <f>VLOOKUP(F638,Table!$A$2:$C$121,2,0)</f>
        <v>12</v>
      </c>
      <c r="I638" s="18">
        <f>VLOOKUP(F638,Table!$A$2:$C$121,3,0)</f>
        <v>5</v>
      </c>
      <c r="J638" s="17" t="s">
        <v>30</v>
      </c>
      <c r="K638" s="19" t="str">
        <f>LEFT(J638,MIN(FIND({0,1,2,3,4,5,6,7,8,9},ASC(J638)&amp;1234567890))-1)</f>
        <v>P</v>
      </c>
      <c r="L638" s="24">
        <f t="shared" si="15"/>
        <v>2</v>
      </c>
      <c r="M638" s="19">
        <f>VLOOKUP(K638,Table!$A$2:$C$121,2,0)</f>
        <v>15</v>
      </c>
      <c r="N638" s="18">
        <f>VLOOKUP(K638,Table!$A$2:$C$121,3,0)</f>
        <v>3</v>
      </c>
      <c r="O638" s="12" t="str">
        <f>VLOOKUP(A638,Table!$U$1:$V$230,2,0)</f>
        <v>Cubic</v>
      </c>
      <c r="P638" s="70"/>
    </row>
    <row r="639" spans="1:16">
      <c r="A639" s="12">
        <v>208</v>
      </c>
      <c r="B639" s="12">
        <v>24498</v>
      </c>
      <c r="C639" s="12" t="s">
        <v>8508</v>
      </c>
      <c r="D639" s="12" t="s">
        <v>8509</v>
      </c>
      <c r="E639" s="17" t="s">
        <v>11467</v>
      </c>
      <c r="F639" s="19" t="str">
        <f>LEFT(E639,MIN(FIND({0,1,2,3,4,5,6,7,8,9},ASC(E639)&amp;1234567890))-1)</f>
        <v>P</v>
      </c>
      <c r="G639" s="23">
        <f t="shared" si="14"/>
        <v>1</v>
      </c>
      <c r="H639" s="19">
        <f>VLOOKUP(F639,Table!$A$2:$C$121,2,0)</f>
        <v>15</v>
      </c>
      <c r="I639" s="18">
        <f>VLOOKUP(F639,Table!$A$2:$C$121,3,0)</f>
        <v>3</v>
      </c>
      <c r="J639" s="17" t="s">
        <v>11907</v>
      </c>
      <c r="K639" s="19" t="str">
        <f>LEFT(J639,MIN(FIND({0,1,2,3,4,5,6,7,8,9},ASC(J639)&amp;1234567890))-1)</f>
        <v>H</v>
      </c>
      <c r="L639" s="24">
        <f t="shared" si="15"/>
        <v>3</v>
      </c>
      <c r="M639" s="19">
        <f>VLOOKUP(K639,Table!$A$2:$C$121,2,0)</f>
        <v>1</v>
      </c>
      <c r="N639" s="18">
        <f>VLOOKUP(K639,Table!$A$2:$C$121,3,0)</f>
        <v>1</v>
      </c>
      <c r="O639" s="12" t="str">
        <f>VLOOKUP(A639,Table!$U$1:$V$230,2,0)</f>
        <v>Cubic</v>
      </c>
      <c r="P639" s="70"/>
    </row>
    <row r="640" spans="1:16">
      <c r="A640" s="12">
        <v>208</v>
      </c>
      <c r="B640" s="12">
        <v>24499</v>
      </c>
      <c r="C640" s="12" t="s">
        <v>8508</v>
      </c>
      <c r="D640" s="12" t="s">
        <v>8510</v>
      </c>
      <c r="E640" s="17" t="s">
        <v>540</v>
      </c>
      <c r="F640" s="19" t="str">
        <f>LEFT(E640,MIN(FIND({0,1,2,3,4,5,6,7,8,9},ASC(E640)&amp;1234567890))-1)</f>
        <v>As</v>
      </c>
      <c r="G640" s="23">
        <f t="shared" si="14"/>
        <v>1</v>
      </c>
      <c r="H640" s="19">
        <f>VLOOKUP(F640,Table!$A$2:$C$121,2,0)</f>
        <v>15</v>
      </c>
      <c r="I640" s="18">
        <f>VLOOKUP(F640,Table!$A$2:$C$121,3,0)</f>
        <v>4</v>
      </c>
      <c r="J640" s="17" t="s">
        <v>11907</v>
      </c>
      <c r="K640" s="19" t="str">
        <f>LEFT(J640,MIN(FIND({0,1,2,3,4,5,6,7,8,9},ASC(J640)&amp;1234567890))-1)</f>
        <v>H</v>
      </c>
      <c r="L640" s="24">
        <f t="shared" si="15"/>
        <v>3</v>
      </c>
      <c r="M640" s="19">
        <f>VLOOKUP(K640,Table!$A$2:$C$121,2,0)</f>
        <v>1</v>
      </c>
      <c r="N640" s="18">
        <f>VLOOKUP(K640,Table!$A$2:$C$121,3,0)</f>
        <v>1</v>
      </c>
      <c r="O640" s="12" t="str">
        <f>VLOOKUP(A640,Table!$U$1:$V$230,2,0)</f>
        <v>Cubic</v>
      </c>
      <c r="P640" s="70"/>
    </row>
    <row r="641" spans="1:16">
      <c r="A641" s="12">
        <v>208</v>
      </c>
      <c r="B641" s="12">
        <v>56167</v>
      </c>
      <c r="C641" s="12" t="s">
        <v>8508</v>
      </c>
      <c r="D641" s="12" t="s">
        <v>4091</v>
      </c>
      <c r="E641" s="17" t="s">
        <v>12049</v>
      </c>
      <c r="F641" s="19" t="str">
        <f>LEFT(E641,MIN(FIND({0,1,2,3,4,5,6,7,8,9},ASC(E641)&amp;1234567890))-1)</f>
        <v>Cd</v>
      </c>
      <c r="G641" s="23">
        <f t="shared" ref="G641:G722" si="16">IF(SUBSTITUTE(E641,F641,"")="",1,SUBSTITUTE(E641,F641,""))*1</f>
        <v>3</v>
      </c>
      <c r="H641" s="19">
        <f>VLOOKUP(F641,Table!$A$2:$C$121,2,0)</f>
        <v>12</v>
      </c>
      <c r="I641" s="18">
        <f>VLOOKUP(F641,Table!$A$2:$C$121,3,0)</f>
        <v>5</v>
      </c>
      <c r="J641" s="17" t="s">
        <v>453</v>
      </c>
      <c r="K641" s="19" t="str">
        <f>LEFT(J641,MIN(FIND({0,1,2,3,4,5,6,7,8,9},ASC(J641)&amp;1234567890))-1)</f>
        <v>As</v>
      </c>
      <c r="L641" s="24">
        <f t="shared" ref="L641:L722" si="17">IF(SUBSTITUTE(J641,K641,"")="",1,SUBSTITUTE(J641,K641,""))*1</f>
        <v>2</v>
      </c>
      <c r="M641" s="19">
        <f>VLOOKUP(K641,Table!$A$2:$C$121,2,0)</f>
        <v>15</v>
      </c>
      <c r="N641" s="18">
        <f>VLOOKUP(K641,Table!$A$2:$C$121,3,0)</f>
        <v>4</v>
      </c>
      <c r="O641" s="12" t="str">
        <f>VLOOKUP(A641,Table!$U$1:$V$230,2,0)</f>
        <v>Cubic</v>
      </c>
      <c r="P641" s="70"/>
    </row>
    <row r="642" spans="1:16">
      <c r="A642" s="12">
        <v>211</v>
      </c>
      <c r="B642" s="12">
        <v>639148</v>
      </c>
      <c r="C642" s="12" t="s">
        <v>8511</v>
      </c>
      <c r="D642" s="12" t="s">
        <v>8512</v>
      </c>
      <c r="E642" s="17" t="s">
        <v>14887</v>
      </c>
      <c r="F642" s="19" t="str">
        <f>LEFT(E642,MIN(FIND({0,1,2,3,4,5,6,7,8,9},ASC(E642)&amp;1234567890))-1)</f>
        <v>Hg</v>
      </c>
      <c r="G642" s="23">
        <f t="shared" si="16"/>
        <v>4</v>
      </c>
      <c r="H642" s="19">
        <f>VLOOKUP(F642,Table!$A$2:$C$121,2,0)</f>
        <v>12</v>
      </c>
      <c r="I642" s="18">
        <f>VLOOKUP(F642,Table!$A$2:$C$121,3,0)</f>
        <v>6</v>
      </c>
      <c r="J642" s="17" t="s">
        <v>539</v>
      </c>
      <c r="K642" s="19" t="str">
        <f>LEFT(J642,MIN(FIND({0,1,2,3,4,5,6,7,8,9},ASC(J642)&amp;1234567890))-1)</f>
        <v>Pt</v>
      </c>
      <c r="L642" s="24">
        <f t="shared" si="17"/>
        <v>1</v>
      </c>
      <c r="M642" s="19">
        <f>VLOOKUP(K642,Table!$A$2:$C$121,2,0)</f>
        <v>10</v>
      </c>
      <c r="N642" s="18">
        <f>VLOOKUP(K642,Table!$A$2:$C$121,3,0)</f>
        <v>6</v>
      </c>
      <c r="O642" s="12" t="str">
        <f>VLOOKUP(A642,Table!$U$1:$V$230,2,0)</f>
        <v>Cubic</v>
      </c>
      <c r="P642" s="70"/>
    </row>
    <row r="643" spans="1:16">
      <c r="A643" s="12">
        <v>211</v>
      </c>
      <c r="B643" s="12">
        <v>151197</v>
      </c>
      <c r="C643" s="12" t="s">
        <v>8511</v>
      </c>
      <c r="D643" s="12" t="s">
        <v>8513</v>
      </c>
      <c r="E643" s="17" t="s">
        <v>66</v>
      </c>
      <c r="F643" s="19" t="str">
        <f>LEFT(E643,MIN(FIND({0,1,2,3,4,5,6,7,8,9},ASC(E643)&amp;1234567890))-1)</f>
        <v>Ni</v>
      </c>
      <c r="G643" s="23">
        <f t="shared" si="16"/>
        <v>1</v>
      </c>
      <c r="H643" s="19">
        <f>VLOOKUP(F643,Table!$A$2:$C$121,2,0)</f>
        <v>10</v>
      </c>
      <c r="I643" s="18">
        <f>VLOOKUP(F643,Table!$A$2:$C$121,3,0)</f>
        <v>4</v>
      </c>
      <c r="J643" s="17" t="s">
        <v>14887</v>
      </c>
      <c r="K643" s="19" t="str">
        <f>LEFT(J643,MIN(FIND({0,1,2,3,4,5,6,7,8,9},ASC(J643)&amp;1234567890))-1)</f>
        <v>Hg</v>
      </c>
      <c r="L643" s="24">
        <f t="shared" si="17"/>
        <v>4</v>
      </c>
      <c r="M643" s="19">
        <f>VLOOKUP(K643,Table!$A$2:$C$121,2,0)</f>
        <v>12</v>
      </c>
      <c r="N643" s="18">
        <f>VLOOKUP(K643,Table!$A$2:$C$121,3,0)</f>
        <v>6</v>
      </c>
      <c r="O643" s="12" t="str">
        <f>VLOOKUP(A643,Table!$U$1:$V$230,2,0)</f>
        <v>Cubic</v>
      </c>
      <c r="P643" s="70"/>
    </row>
    <row r="644" spans="1:16">
      <c r="A644" s="12">
        <v>212</v>
      </c>
      <c r="B644" s="12">
        <v>2218</v>
      </c>
      <c r="C644" s="12" t="s">
        <v>8514</v>
      </c>
      <c r="D644" s="12" t="s">
        <v>2339</v>
      </c>
      <c r="E644" s="17" t="s">
        <v>410</v>
      </c>
      <c r="F644" s="19" t="str">
        <f>LEFT(E644,MIN(FIND({0,1,2,3,4,5,6,7,8,9},ASC(E644)&amp;1234567890))-1)</f>
        <v>Ba</v>
      </c>
      <c r="G644" s="23">
        <f t="shared" si="16"/>
        <v>1</v>
      </c>
      <c r="H644" s="19">
        <f>VLOOKUP(F644,Table!$A$2:$C$121,2,0)</f>
        <v>2</v>
      </c>
      <c r="I644" s="18">
        <f>VLOOKUP(F644,Table!$A$2:$C$121,3,0)</f>
        <v>6</v>
      </c>
      <c r="J644" s="17" t="s">
        <v>11546</v>
      </c>
      <c r="K644" s="19" t="str">
        <f>LEFT(J644,MIN(FIND({0,1,2,3,4,5,6,7,8,9},ASC(J644)&amp;1234567890))-1)</f>
        <v>Si</v>
      </c>
      <c r="L644" s="24">
        <f t="shared" si="17"/>
        <v>2</v>
      </c>
      <c r="M644" s="19">
        <f>VLOOKUP(K644,Table!$A$2:$C$121,2,0)</f>
        <v>14</v>
      </c>
      <c r="N644" s="18">
        <f>VLOOKUP(K644,Table!$A$2:$C$121,3,0)</f>
        <v>3</v>
      </c>
      <c r="O644" s="12" t="str">
        <f>VLOOKUP(A644,Table!$U$1:$V$230,2,0)</f>
        <v>Cubic</v>
      </c>
      <c r="P644" s="70"/>
    </row>
    <row r="645" spans="1:16">
      <c r="A645" s="12">
        <v>212</v>
      </c>
      <c r="B645" s="12">
        <v>2460</v>
      </c>
      <c r="C645" s="12" t="s">
        <v>8514</v>
      </c>
      <c r="D645" s="12" t="s">
        <v>5358</v>
      </c>
      <c r="E645" s="17" t="s">
        <v>433</v>
      </c>
      <c r="F645" s="19" t="str">
        <f>LEFT(E645,MIN(FIND({0,1,2,3,4,5,6,7,8,9},ASC(E645)&amp;1234567890))-1)</f>
        <v>Sr</v>
      </c>
      <c r="G645" s="23">
        <f t="shared" si="16"/>
        <v>1</v>
      </c>
      <c r="H645" s="19">
        <f>VLOOKUP(F645,Table!$A$2:$C$121,2,0)</f>
        <v>2</v>
      </c>
      <c r="I645" s="18">
        <f>VLOOKUP(F645,Table!$A$2:$C$121,3,0)</f>
        <v>5</v>
      </c>
      <c r="J645" s="17" t="s">
        <v>11546</v>
      </c>
      <c r="K645" s="19" t="str">
        <f>LEFT(J645,MIN(FIND({0,1,2,3,4,5,6,7,8,9},ASC(J645)&amp;1234567890))-1)</f>
        <v>Si</v>
      </c>
      <c r="L645" s="24">
        <f t="shared" si="17"/>
        <v>2</v>
      </c>
      <c r="M645" s="19">
        <f>VLOOKUP(K645,Table!$A$2:$C$121,2,0)</f>
        <v>14</v>
      </c>
      <c r="N645" s="18">
        <f>VLOOKUP(K645,Table!$A$2:$C$121,3,0)</f>
        <v>3</v>
      </c>
      <c r="O645" s="12" t="str">
        <f>VLOOKUP(A645,Table!$U$1:$V$230,2,0)</f>
        <v>Cubic</v>
      </c>
      <c r="P645" s="70"/>
    </row>
    <row r="646" spans="1:16">
      <c r="A646" s="12">
        <v>212</v>
      </c>
      <c r="B646" s="12">
        <v>22177</v>
      </c>
      <c r="C646" s="12" t="s">
        <v>8514</v>
      </c>
      <c r="D646" s="12" t="s">
        <v>8515</v>
      </c>
      <c r="E646" s="17" t="s">
        <v>454</v>
      </c>
      <c r="F646" s="19" t="str">
        <f>LEFT(E646,MIN(FIND({0,1,2,3,4,5,6,7,8,9},ASC(E646)&amp;1234567890))-1)</f>
        <v>V</v>
      </c>
      <c r="G646" s="23">
        <f t="shared" si="16"/>
        <v>8</v>
      </c>
      <c r="H646" s="19">
        <f>VLOOKUP(F646,Table!$A$2:$C$121,2,0)</f>
        <v>5</v>
      </c>
      <c r="I646" s="18">
        <f>VLOOKUP(F646,Table!$A$2:$C$121,3,0)</f>
        <v>4</v>
      </c>
      <c r="J646" s="17" t="s">
        <v>11663</v>
      </c>
      <c r="K646" s="19" t="str">
        <f>LEFT(J646,MIN(FIND({0,1,2,3,4,5,6,7,8,9},ASC(J646)&amp;1234567890))-1)</f>
        <v>C</v>
      </c>
      <c r="L646" s="24">
        <f t="shared" si="17"/>
        <v>7</v>
      </c>
      <c r="M646" s="19">
        <f>VLOOKUP(K646,Table!$A$2:$C$121,2,0)</f>
        <v>14</v>
      </c>
      <c r="N646" s="18">
        <f>VLOOKUP(K646,Table!$A$2:$C$121,3,0)</f>
        <v>2</v>
      </c>
      <c r="O646" s="12" t="str">
        <f>VLOOKUP(A646,Table!$U$1:$V$230,2,0)</f>
        <v>Cubic</v>
      </c>
      <c r="P646" s="70"/>
    </row>
    <row r="647" spans="1:16">
      <c r="A647" s="12">
        <v>212</v>
      </c>
      <c r="B647" s="12">
        <v>60191</v>
      </c>
      <c r="C647" s="12" t="s">
        <v>8514</v>
      </c>
      <c r="D647" s="12" t="s">
        <v>8516</v>
      </c>
      <c r="E647" s="17" t="s">
        <v>334</v>
      </c>
      <c r="F647" s="19" t="str">
        <f>LEFT(E647,MIN(FIND({0,1,2,3,4,5,6,7,8,9},ASC(E647)&amp;1234567890))-1)</f>
        <v>V</v>
      </c>
      <c r="G647" s="23">
        <f t="shared" si="16"/>
        <v>1</v>
      </c>
      <c r="H647" s="19">
        <f>VLOOKUP(F647,Table!$A$2:$C$121,2,0)</f>
        <v>5</v>
      </c>
      <c r="I647" s="18">
        <f>VLOOKUP(F647,Table!$A$2:$C$121,3,0)</f>
        <v>4</v>
      </c>
      <c r="J647" s="17" t="s">
        <v>15245</v>
      </c>
      <c r="K647" s="19" t="str">
        <f>LEFT(J647,MIN(FIND({0,1,2,3,4,5,6,7,8,9},ASC(J647)&amp;1234567890))-1)</f>
        <v>C</v>
      </c>
      <c r="L647" s="24">
        <f t="shared" si="17"/>
        <v>0.88</v>
      </c>
      <c r="M647" s="19">
        <f>VLOOKUP(K647,Table!$A$2:$C$121,2,0)</f>
        <v>14</v>
      </c>
      <c r="N647" s="18">
        <f>VLOOKUP(K647,Table!$A$2:$C$121,3,0)</f>
        <v>2</v>
      </c>
      <c r="O647" s="12" t="str">
        <f>VLOOKUP(A647,Table!$U$1:$V$230,2,0)</f>
        <v>Cubic</v>
      </c>
      <c r="P647" s="70"/>
    </row>
    <row r="648" spans="1:16">
      <c r="A648" s="12">
        <v>212</v>
      </c>
      <c r="B648" s="12">
        <v>79196</v>
      </c>
      <c r="C648" s="12" t="s">
        <v>8514</v>
      </c>
      <c r="D648" s="12" t="s">
        <v>4028</v>
      </c>
      <c r="E648" s="17" t="s">
        <v>15157</v>
      </c>
      <c r="F648" s="19" t="str">
        <f>LEFT(E648,MIN(FIND({0,1,2,3,4,5,6,7,8,9},ASC(E648)&amp;1234567890))-1)</f>
        <v>Fe</v>
      </c>
      <c r="G648" s="23">
        <f t="shared" si="16"/>
        <v>21.34</v>
      </c>
      <c r="H648" s="19">
        <f>VLOOKUP(F648,Table!$A$2:$C$121,2,0)</f>
        <v>8</v>
      </c>
      <c r="I648" s="18">
        <f>VLOOKUP(F648,Table!$A$2:$C$121,3,0)</f>
        <v>4</v>
      </c>
      <c r="J648" s="17" t="s">
        <v>465</v>
      </c>
      <c r="K648" s="19" t="str">
        <f>LEFT(J648,MIN(FIND({0,1,2,3,4,5,6,7,8,9},ASC(J648)&amp;1234567890))-1)</f>
        <v>O</v>
      </c>
      <c r="L648" s="24">
        <f t="shared" si="17"/>
        <v>32</v>
      </c>
      <c r="M648" s="19">
        <f>VLOOKUP(K648,Table!$A$2:$C$121,2,0)</f>
        <v>16</v>
      </c>
      <c r="N648" s="18">
        <f>VLOOKUP(K648,Table!$A$2:$C$121,3,0)</f>
        <v>2</v>
      </c>
      <c r="O648" s="12" t="str">
        <f>VLOOKUP(A648,Table!$U$1:$V$230,2,0)</f>
        <v>Cubic</v>
      </c>
      <c r="P648" s="70"/>
    </row>
    <row r="649" spans="1:16">
      <c r="A649" s="12">
        <v>212</v>
      </c>
      <c r="B649" s="12">
        <v>87119</v>
      </c>
      <c r="C649" s="12" t="s">
        <v>8514</v>
      </c>
      <c r="D649" s="12" t="s">
        <v>8517</v>
      </c>
      <c r="E649" s="17" t="s">
        <v>15246</v>
      </c>
      <c r="F649" s="19" t="str">
        <f>LEFT(E649,MIN(FIND({0,1,2,3,4,5,6,7,8,9},ASC(E649)&amp;1234567890))-1)</f>
        <v>Fe</v>
      </c>
      <c r="G649" s="23">
        <f t="shared" si="16"/>
        <v>21.16</v>
      </c>
      <c r="H649" s="19">
        <f>VLOOKUP(F649,Table!$A$2:$C$121,2,0)</f>
        <v>8</v>
      </c>
      <c r="I649" s="18">
        <f>VLOOKUP(F649,Table!$A$2:$C$121,3,0)</f>
        <v>4</v>
      </c>
      <c r="J649" s="17" t="s">
        <v>15247</v>
      </c>
      <c r="K649" s="19" t="str">
        <f>LEFT(J649,MIN(FIND({0,1,2,3,4,5,6,7,8,9},ASC(J649)&amp;1234567890))-1)</f>
        <v>O</v>
      </c>
      <c r="L649" s="24">
        <f t="shared" si="17"/>
        <v>31.92</v>
      </c>
      <c r="M649" s="19">
        <f>VLOOKUP(K649,Table!$A$2:$C$121,2,0)</f>
        <v>16</v>
      </c>
      <c r="N649" s="18">
        <f>VLOOKUP(K649,Table!$A$2:$C$121,3,0)</f>
        <v>2</v>
      </c>
      <c r="O649" s="12" t="str">
        <f>VLOOKUP(A649,Table!$U$1:$V$230,2,0)</f>
        <v>Cubic</v>
      </c>
      <c r="P649" s="70"/>
    </row>
    <row r="650" spans="1:16">
      <c r="A650" s="12">
        <v>212</v>
      </c>
      <c r="B650" s="12">
        <v>407876</v>
      </c>
      <c r="C650" s="12" t="s">
        <v>8514</v>
      </c>
      <c r="D650" s="12" t="s">
        <v>8518</v>
      </c>
      <c r="E650" s="17" t="s">
        <v>12170</v>
      </c>
      <c r="F650" s="19" t="str">
        <f>LEFT(E650,MIN(FIND({0,1,2,3,4,5,6,7,8,9},ASC(E650)&amp;1234567890))-1)</f>
        <v>K</v>
      </c>
      <c r="G650" s="23">
        <f t="shared" si="16"/>
        <v>6</v>
      </c>
      <c r="H650" s="19">
        <f>VLOOKUP(F650,Table!$A$2:$C$121,2,0)</f>
        <v>1</v>
      </c>
      <c r="I650" s="18">
        <f>VLOOKUP(F650,Table!$A$2:$C$121,3,0)</f>
        <v>4</v>
      </c>
      <c r="J650" s="17" t="s">
        <v>15248</v>
      </c>
      <c r="K650" s="19" t="str">
        <f>LEFT(J650,MIN(FIND({0,1,2,3,4,5,6,7,8,9},ASC(J650)&amp;1234567890))-1)</f>
        <v>Sn</v>
      </c>
      <c r="L650" s="24">
        <f t="shared" si="17"/>
        <v>25</v>
      </c>
      <c r="M650" s="19">
        <f>VLOOKUP(K650,Table!$A$2:$C$121,2,0)</f>
        <v>14</v>
      </c>
      <c r="N650" s="18">
        <f>VLOOKUP(K650,Table!$A$2:$C$121,3,0)</f>
        <v>5</v>
      </c>
      <c r="O650" s="12" t="str">
        <f>VLOOKUP(A650,Table!$U$1:$V$230,2,0)</f>
        <v>Cubic</v>
      </c>
      <c r="P650" s="70"/>
    </row>
    <row r="651" spans="1:16">
      <c r="A651" s="12">
        <v>212</v>
      </c>
      <c r="B651" s="12">
        <v>249048</v>
      </c>
      <c r="C651" s="12" t="s">
        <v>8514</v>
      </c>
      <c r="D651" s="12" t="s">
        <v>8519</v>
      </c>
      <c r="E651" s="17" t="s">
        <v>15157</v>
      </c>
      <c r="F651" s="19" t="str">
        <f>LEFT(E651,MIN(FIND({0,1,2,3,4,5,6,7,8,9},ASC(E651)&amp;1234567890))-1)</f>
        <v>Fe</v>
      </c>
      <c r="G651" s="23">
        <f t="shared" si="16"/>
        <v>21.34</v>
      </c>
      <c r="H651" s="19">
        <f>VLOOKUP(F651,Table!$A$2:$C$121,2,0)</f>
        <v>8</v>
      </c>
      <c r="I651" s="18">
        <f>VLOOKUP(F651,Table!$A$2:$C$121,3,0)</f>
        <v>4</v>
      </c>
      <c r="J651" s="17" t="s">
        <v>15249</v>
      </c>
      <c r="K651" s="19" t="str">
        <f>LEFT(J651,MIN(FIND({0,1,2,3,4,5,6,7,8,9},ASC(J651)&amp;1234567890))-1)</f>
        <v>O</v>
      </c>
      <c r="L651" s="24">
        <f t="shared" si="17"/>
        <v>26.67</v>
      </c>
      <c r="M651" s="19">
        <f>VLOOKUP(K651,Table!$A$2:$C$121,2,0)</f>
        <v>16</v>
      </c>
      <c r="N651" s="18">
        <f>VLOOKUP(K651,Table!$A$2:$C$121,3,0)</f>
        <v>2</v>
      </c>
      <c r="O651" s="12" t="str">
        <f>VLOOKUP(A651,Table!$U$1:$V$230,2,0)</f>
        <v>Cubic</v>
      </c>
      <c r="P651" s="70"/>
    </row>
    <row r="652" spans="1:16">
      <c r="A652" s="12">
        <v>212</v>
      </c>
      <c r="B652" s="12">
        <v>250541</v>
      </c>
      <c r="C652" s="12" t="s">
        <v>8514</v>
      </c>
      <c r="D652" s="12" t="s">
        <v>8520</v>
      </c>
      <c r="E652" s="17" t="s">
        <v>15250</v>
      </c>
      <c r="F652" s="19" t="str">
        <f>LEFT(E652,MIN(FIND({0,1,2,3,4,5,6,7,8,9},ASC(E652)&amp;1234567890))-1)</f>
        <v>Fe</v>
      </c>
      <c r="G652" s="23">
        <f t="shared" si="16"/>
        <v>2.12</v>
      </c>
      <c r="H652" s="19">
        <f>VLOOKUP(F652,Table!$A$2:$C$121,2,0)</f>
        <v>8</v>
      </c>
      <c r="I652" s="18">
        <f>VLOOKUP(F652,Table!$A$2:$C$121,3,0)</f>
        <v>4</v>
      </c>
      <c r="J652" s="17" t="s">
        <v>15251</v>
      </c>
      <c r="K652" s="19" t="str">
        <f>LEFT(J652,MIN(FIND({0,1,2,3,4,5,6,7,8,9},ASC(J652)&amp;1234567890))-1)</f>
        <v>O</v>
      </c>
      <c r="L652" s="24">
        <f t="shared" si="17"/>
        <v>3.19</v>
      </c>
      <c r="M652" s="19">
        <f>VLOOKUP(K652,Table!$A$2:$C$121,2,0)</f>
        <v>16</v>
      </c>
      <c r="N652" s="18">
        <f>VLOOKUP(K652,Table!$A$2:$C$121,3,0)</f>
        <v>2</v>
      </c>
      <c r="O652" s="12" t="str">
        <f>VLOOKUP(A652,Table!$U$1:$V$230,2,0)</f>
        <v>Cubic</v>
      </c>
      <c r="P652" s="70"/>
    </row>
    <row r="653" spans="1:16">
      <c r="A653" s="12">
        <v>212</v>
      </c>
      <c r="B653" s="12">
        <v>30373</v>
      </c>
      <c r="C653" s="12" t="s">
        <v>8521</v>
      </c>
      <c r="D653" s="12" t="s">
        <v>5358</v>
      </c>
      <c r="E653" s="17" t="s">
        <v>433</v>
      </c>
      <c r="F653" s="19" t="str">
        <f>LEFT(E653,MIN(FIND({0,1,2,3,4,5,6,7,8,9},ASC(E653)&amp;1234567890))-1)</f>
        <v>Sr</v>
      </c>
      <c r="G653" s="23">
        <f t="shared" si="16"/>
        <v>1</v>
      </c>
      <c r="H653" s="19">
        <f>VLOOKUP(F653,Table!$A$2:$C$121,2,0)</f>
        <v>2</v>
      </c>
      <c r="I653" s="18">
        <f>VLOOKUP(F653,Table!$A$2:$C$121,3,0)</f>
        <v>5</v>
      </c>
      <c r="J653" s="17" t="s">
        <v>11546</v>
      </c>
      <c r="K653" s="19" t="str">
        <f>LEFT(J653,MIN(FIND({0,1,2,3,4,5,6,7,8,9},ASC(J653)&amp;1234567890))-1)</f>
        <v>Si</v>
      </c>
      <c r="L653" s="24">
        <f t="shared" si="17"/>
        <v>2</v>
      </c>
      <c r="M653" s="19">
        <f>VLOOKUP(K653,Table!$A$2:$C$121,2,0)</f>
        <v>14</v>
      </c>
      <c r="N653" s="18">
        <f>VLOOKUP(K653,Table!$A$2:$C$121,3,0)</f>
        <v>3</v>
      </c>
      <c r="O653" s="12" t="str">
        <f>VLOOKUP(A653,Table!$U$1:$V$230,2,0)</f>
        <v>Cubic</v>
      </c>
      <c r="P653" s="70" t="s">
        <v>15463</v>
      </c>
    </row>
    <row r="654" spans="1:16">
      <c r="A654" s="12">
        <v>212</v>
      </c>
      <c r="B654" s="12">
        <v>90703</v>
      </c>
      <c r="C654" s="12" t="s">
        <v>8521</v>
      </c>
      <c r="D654" s="12" t="s">
        <v>8522</v>
      </c>
      <c r="E654" s="17" t="s">
        <v>15252</v>
      </c>
      <c r="F654" s="19" t="str">
        <f>LEFT(E654,MIN(FIND({0,1,2,3,4,5,6,7,8,9},ASC(E654)&amp;1234567890))-1)</f>
        <v>Ba</v>
      </c>
      <c r="G654" s="23">
        <f t="shared" si="16"/>
        <v>24</v>
      </c>
      <c r="H654" s="19">
        <f>VLOOKUP(F654,Table!$A$2:$C$121,2,0)</f>
        <v>2</v>
      </c>
      <c r="I654" s="18">
        <f>VLOOKUP(F654,Table!$A$2:$C$121,3,0)</f>
        <v>6</v>
      </c>
      <c r="J654" s="17" t="s">
        <v>15253</v>
      </c>
      <c r="K654" s="19" t="str">
        <f>LEFT(J654,MIN(FIND({0,1,2,3,4,5,6,7,8,9},ASC(J654)&amp;1234567890))-1)</f>
        <v>Si</v>
      </c>
      <c r="L654" s="24">
        <f t="shared" si="17"/>
        <v>100</v>
      </c>
      <c r="M654" s="19">
        <f>VLOOKUP(K654,Table!$A$2:$C$121,2,0)</f>
        <v>14</v>
      </c>
      <c r="N654" s="18">
        <f>VLOOKUP(K654,Table!$A$2:$C$121,3,0)</f>
        <v>3</v>
      </c>
      <c r="O654" s="12" t="str">
        <f>VLOOKUP(A654,Table!$U$1:$V$230,2,0)</f>
        <v>Cubic</v>
      </c>
      <c r="P654" s="70" t="s">
        <v>15463</v>
      </c>
    </row>
    <row r="655" spans="1:16">
      <c r="A655" s="12">
        <v>212</v>
      </c>
      <c r="B655" s="12">
        <v>91052</v>
      </c>
      <c r="C655" s="12" t="s">
        <v>8521</v>
      </c>
      <c r="D655" s="12" t="s">
        <v>8523</v>
      </c>
      <c r="E655" s="17" t="s">
        <v>15252</v>
      </c>
      <c r="F655" s="19" t="str">
        <f>LEFT(E655,MIN(FIND({0,1,2,3,4,5,6,7,8,9},ASC(E655)&amp;1234567890))-1)</f>
        <v>Ba</v>
      </c>
      <c r="G655" s="23">
        <f t="shared" si="16"/>
        <v>24</v>
      </c>
      <c r="H655" s="19">
        <f>VLOOKUP(F655,Table!$A$2:$C$121,2,0)</f>
        <v>2</v>
      </c>
      <c r="I655" s="18">
        <f>VLOOKUP(F655,Table!$A$2:$C$121,3,0)</f>
        <v>6</v>
      </c>
      <c r="J655" s="17" t="s">
        <v>15254</v>
      </c>
      <c r="K655" s="19" t="str">
        <f>LEFT(J655,MIN(FIND({0,1,2,3,4,5,6,7,8,9},ASC(J655)&amp;1234567890))-1)</f>
        <v>Ge</v>
      </c>
      <c r="L655" s="24">
        <f t="shared" si="17"/>
        <v>100</v>
      </c>
      <c r="M655" s="19">
        <f>VLOOKUP(K655,Table!$A$2:$C$121,2,0)</f>
        <v>14</v>
      </c>
      <c r="N655" s="18">
        <f>VLOOKUP(K655,Table!$A$2:$C$121,3,0)</f>
        <v>4</v>
      </c>
      <c r="O655" s="12" t="str">
        <f>VLOOKUP(A655,Table!$U$1:$V$230,2,0)</f>
        <v>Cubic</v>
      </c>
      <c r="P655" s="70" t="s">
        <v>15463</v>
      </c>
    </row>
    <row r="656" spans="1:16">
      <c r="A656" s="12">
        <v>212</v>
      </c>
      <c r="B656" s="12">
        <v>91224</v>
      </c>
      <c r="C656" s="12" t="s">
        <v>8521</v>
      </c>
      <c r="D656" s="12" t="s">
        <v>8524</v>
      </c>
      <c r="E656" s="17" t="s">
        <v>13764</v>
      </c>
      <c r="F656" s="19" t="str">
        <f>LEFT(E656,MIN(FIND({0,1,2,3,4,5,6,7,8,9},ASC(E656)&amp;1234567890))-1)</f>
        <v>Ba</v>
      </c>
      <c r="G656" s="23">
        <f t="shared" si="16"/>
        <v>6</v>
      </c>
      <c r="H656" s="19">
        <f>VLOOKUP(F656,Table!$A$2:$C$121,2,0)</f>
        <v>2</v>
      </c>
      <c r="I656" s="18">
        <f>VLOOKUP(F656,Table!$A$2:$C$121,3,0)</f>
        <v>6</v>
      </c>
      <c r="J656" s="17" t="s">
        <v>15255</v>
      </c>
      <c r="K656" s="19" t="str">
        <f>LEFT(J656,MIN(FIND({0,1,2,3,4,5,6,7,8,9},ASC(J656)&amp;1234567890))-1)</f>
        <v>Ge</v>
      </c>
      <c r="L656" s="24">
        <f t="shared" si="17"/>
        <v>24</v>
      </c>
      <c r="M656" s="19">
        <f>VLOOKUP(K656,Table!$A$2:$C$121,2,0)</f>
        <v>14</v>
      </c>
      <c r="N656" s="18">
        <f>VLOOKUP(K656,Table!$A$2:$C$121,3,0)</f>
        <v>4</v>
      </c>
      <c r="O656" s="12" t="str">
        <f>VLOOKUP(A656,Table!$U$1:$V$230,2,0)</f>
        <v>Cubic</v>
      </c>
      <c r="P656" s="70" t="s">
        <v>15463</v>
      </c>
    </row>
    <row r="657" spans="1:16">
      <c r="A657" s="12">
        <v>212</v>
      </c>
      <c r="B657" s="12">
        <v>52285</v>
      </c>
      <c r="C657" s="12" t="s">
        <v>8521</v>
      </c>
      <c r="D657" s="12" t="s">
        <v>8525</v>
      </c>
      <c r="E657" s="17" t="s">
        <v>15256</v>
      </c>
      <c r="F657" s="19" t="str">
        <f>LEFT(E657,MIN(FIND({0,1,2,3,4,5,6,7,8,9},ASC(E657)&amp;1234567890))-1)</f>
        <v>Cu</v>
      </c>
      <c r="G657" s="23">
        <f t="shared" si="16"/>
        <v>0.83</v>
      </c>
      <c r="H657" s="19">
        <f>VLOOKUP(F657,Table!$A$2:$C$121,2,0)</f>
        <v>11</v>
      </c>
      <c r="I657" s="18">
        <f>VLOOKUP(F657,Table!$A$2:$C$121,3,0)</f>
        <v>4</v>
      </c>
      <c r="J657" s="17" t="s">
        <v>15257</v>
      </c>
      <c r="K657" s="19" t="str">
        <f>LEFT(J657,MIN(FIND({0,1,2,3,4,5,6,7,8,9},ASC(J657)&amp;1234567890))-1)</f>
        <v>Si</v>
      </c>
      <c r="L657" s="24">
        <f t="shared" si="17"/>
        <v>0.17</v>
      </c>
      <c r="M657" s="19">
        <f>VLOOKUP(K657,Table!$A$2:$C$121,2,0)</f>
        <v>14</v>
      </c>
      <c r="N657" s="18">
        <f>VLOOKUP(K657,Table!$A$2:$C$121,3,0)</f>
        <v>3</v>
      </c>
      <c r="O657" s="12" t="str">
        <f>VLOOKUP(A657,Table!$U$1:$V$230,2,0)</f>
        <v>Cubic</v>
      </c>
      <c r="P657" s="70" t="s">
        <v>15463</v>
      </c>
    </row>
    <row r="658" spans="1:16">
      <c r="A658" s="12">
        <v>212</v>
      </c>
      <c r="B658" s="12">
        <v>92576</v>
      </c>
      <c r="C658" s="12" t="s">
        <v>8521</v>
      </c>
      <c r="D658" s="12" t="s">
        <v>8526</v>
      </c>
      <c r="E658" s="17" t="s">
        <v>13764</v>
      </c>
      <c r="F658" s="19" t="str">
        <f>LEFT(E658,MIN(FIND({0,1,2,3,4,5,6,7,8,9},ASC(E658)&amp;1234567890))-1)</f>
        <v>Ba</v>
      </c>
      <c r="G658" s="23">
        <f t="shared" si="16"/>
        <v>6</v>
      </c>
      <c r="H658" s="19">
        <f>VLOOKUP(F658,Table!$A$2:$C$121,2,0)</f>
        <v>2</v>
      </c>
      <c r="I658" s="18">
        <f>VLOOKUP(F658,Table!$A$2:$C$121,3,0)</f>
        <v>6</v>
      </c>
      <c r="J658" s="17" t="s">
        <v>15258</v>
      </c>
      <c r="K658" s="19" t="str">
        <f>LEFT(J658,MIN(FIND({0,1,2,3,4,5,6,7,8,9},ASC(J658)&amp;1234567890))-1)</f>
        <v>Ge</v>
      </c>
      <c r="L658" s="24">
        <f t="shared" si="17"/>
        <v>25</v>
      </c>
      <c r="M658" s="19">
        <f>VLOOKUP(K658,Table!$A$2:$C$121,2,0)</f>
        <v>14</v>
      </c>
      <c r="N658" s="18">
        <f>VLOOKUP(K658,Table!$A$2:$C$121,3,0)</f>
        <v>4</v>
      </c>
      <c r="O658" s="12" t="str">
        <f>VLOOKUP(A658,Table!$U$1:$V$230,2,0)</f>
        <v>Cubic</v>
      </c>
      <c r="P658" s="70" t="s">
        <v>15463</v>
      </c>
    </row>
    <row r="659" spans="1:16">
      <c r="A659" s="12">
        <v>212</v>
      </c>
      <c r="B659" s="12">
        <v>104862</v>
      </c>
      <c r="C659" s="12" t="s">
        <v>8521</v>
      </c>
      <c r="D659" s="12" t="s">
        <v>8527</v>
      </c>
      <c r="E659" s="17" t="s">
        <v>12830</v>
      </c>
      <c r="F659" s="19" t="str">
        <f>LEFT(E659,MIN(FIND({0,1,2,3,4,5,6,7,8,9},ASC(E659)&amp;1234567890))-1)</f>
        <v>Mg</v>
      </c>
      <c r="G659" s="23">
        <f t="shared" si="16"/>
        <v>3</v>
      </c>
      <c r="H659" s="19">
        <f>VLOOKUP(F659,Table!$A$2:$C$121,2,0)</f>
        <v>2</v>
      </c>
      <c r="I659" s="18">
        <f>VLOOKUP(F659,Table!$A$2:$C$121,3,0)</f>
        <v>3</v>
      </c>
      <c r="J659" s="17" t="s">
        <v>11776</v>
      </c>
      <c r="K659" s="19" t="str">
        <f>LEFT(J659,MIN(FIND({0,1,2,3,4,5,6,7,8,9},ASC(J659)&amp;1234567890))-1)</f>
        <v>Ru</v>
      </c>
      <c r="L659" s="24">
        <f t="shared" si="17"/>
        <v>2</v>
      </c>
      <c r="M659" s="19">
        <f>VLOOKUP(K659,Table!$A$2:$C$121,2,0)</f>
        <v>8</v>
      </c>
      <c r="N659" s="18">
        <f>VLOOKUP(K659,Table!$A$2:$C$121,3,0)</f>
        <v>5</v>
      </c>
      <c r="O659" s="12" t="str">
        <f>VLOOKUP(A659,Table!$U$1:$V$230,2,0)</f>
        <v>Cubic</v>
      </c>
      <c r="P659" s="70" t="s">
        <v>15463</v>
      </c>
    </row>
    <row r="660" spans="1:16">
      <c r="A660" s="12">
        <v>212</v>
      </c>
      <c r="B660" s="12">
        <v>106021</v>
      </c>
      <c r="C660" s="12" t="s">
        <v>8521</v>
      </c>
      <c r="D660" s="12" t="s">
        <v>8528</v>
      </c>
      <c r="E660" s="17" t="s">
        <v>341</v>
      </c>
      <c r="F660" s="19" t="str">
        <f>LEFT(E660,MIN(FIND({0,1,2,3,4,5,6,7,8,9},ASC(E660)&amp;1234567890))-1)</f>
        <v>Ru</v>
      </c>
      <c r="G660" s="23">
        <f t="shared" si="16"/>
        <v>1</v>
      </c>
      <c r="H660" s="19">
        <f>VLOOKUP(F660,Table!$A$2:$C$121,2,0)</f>
        <v>8</v>
      </c>
      <c r="I660" s="18">
        <f>VLOOKUP(F660,Table!$A$2:$C$121,3,0)</f>
        <v>5</v>
      </c>
      <c r="J660" s="17" t="s">
        <v>14661</v>
      </c>
      <c r="K660" s="19" t="str">
        <f>LEFT(J660,MIN(FIND({0,1,2,3,4,5,6,7,8,9},ASC(J660)&amp;1234567890))-1)</f>
        <v>Zn</v>
      </c>
      <c r="L660" s="24">
        <f t="shared" si="17"/>
        <v>6</v>
      </c>
      <c r="M660" s="19">
        <f>VLOOKUP(K660,Table!$A$2:$C$121,2,0)</f>
        <v>12</v>
      </c>
      <c r="N660" s="18">
        <f>VLOOKUP(K660,Table!$A$2:$C$121,3,0)</f>
        <v>4</v>
      </c>
      <c r="O660" s="12" t="str">
        <f>VLOOKUP(A660,Table!$U$1:$V$230,2,0)</f>
        <v>Cubic</v>
      </c>
      <c r="P660" s="70" t="s">
        <v>15463</v>
      </c>
    </row>
    <row r="661" spans="1:16">
      <c r="A661" s="12">
        <v>212</v>
      </c>
      <c r="B661" s="12">
        <v>608458</v>
      </c>
      <c r="C661" s="12" t="s">
        <v>8521</v>
      </c>
      <c r="D661" s="12" t="s">
        <v>8529</v>
      </c>
      <c r="E661" s="17" t="s">
        <v>15259</v>
      </c>
      <c r="F661" s="19" t="str">
        <f>LEFT(E661,MIN(FIND({0,1,2,3,4,5,6,7,8,9},ASC(E661)&amp;1234567890))-1)</f>
        <v>Mn</v>
      </c>
      <c r="G661" s="23">
        <f t="shared" si="16"/>
        <v>0.75</v>
      </c>
      <c r="H661" s="19">
        <f>VLOOKUP(F661,Table!$A$2:$C$121,2,0)</f>
        <v>7</v>
      </c>
      <c r="I661" s="18">
        <f>VLOOKUP(F661,Table!$A$2:$C$121,3,0)</f>
        <v>4</v>
      </c>
      <c r="J661" s="17" t="s">
        <v>15260</v>
      </c>
      <c r="K661" s="19" t="str">
        <f>LEFT(J661,MIN(FIND({0,1,2,3,4,5,6,7,8,9},ASC(J661)&amp;1234567890))-1)</f>
        <v>Al</v>
      </c>
      <c r="L661" s="24">
        <f t="shared" si="17"/>
        <v>0.25</v>
      </c>
      <c r="M661" s="19">
        <f>VLOOKUP(K661,Table!$A$2:$C$121,2,0)</f>
        <v>13</v>
      </c>
      <c r="N661" s="18">
        <f>VLOOKUP(K661,Table!$A$2:$C$121,3,0)</f>
        <v>3</v>
      </c>
      <c r="O661" s="12" t="str">
        <f>VLOOKUP(A661,Table!$U$1:$V$230,2,0)</f>
        <v>Cubic</v>
      </c>
      <c r="P661" s="70" t="s">
        <v>15463</v>
      </c>
    </row>
    <row r="662" spans="1:16">
      <c r="A662" s="12">
        <v>212</v>
      </c>
      <c r="B662" s="12">
        <v>608469</v>
      </c>
      <c r="C662" s="12" t="s">
        <v>8521</v>
      </c>
      <c r="D662" s="12" t="s">
        <v>8530</v>
      </c>
      <c r="E662" s="17" t="s">
        <v>14403</v>
      </c>
      <c r="F662" s="19" t="str">
        <f>LEFT(E662,MIN(FIND({0,1,2,3,4,5,6,7,8,9},ASC(E662)&amp;1234567890))-1)</f>
        <v>Mn</v>
      </c>
      <c r="G662" s="23">
        <f t="shared" si="16"/>
        <v>0.4</v>
      </c>
      <c r="H662" s="19">
        <f>VLOOKUP(F662,Table!$A$2:$C$121,2,0)</f>
        <v>7</v>
      </c>
      <c r="I662" s="18">
        <f>VLOOKUP(F662,Table!$A$2:$C$121,3,0)</f>
        <v>4</v>
      </c>
      <c r="J662" s="17" t="s">
        <v>15261</v>
      </c>
      <c r="K662" s="19" t="str">
        <f>LEFT(J662,MIN(FIND({0,1,2,3,4,5,6,7,8,9},ASC(J662)&amp;1234567890))-1)</f>
        <v>Al</v>
      </c>
      <c r="L662" s="24">
        <f t="shared" si="17"/>
        <v>0.6</v>
      </c>
      <c r="M662" s="19">
        <f>VLOOKUP(K662,Table!$A$2:$C$121,2,0)</f>
        <v>13</v>
      </c>
      <c r="N662" s="18">
        <f>VLOOKUP(K662,Table!$A$2:$C$121,3,0)</f>
        <v>3</v>
      </c>
      <c r="O662" s="12" t="str">
        <f>VLOOKUP(A662,Table!$U$1:$V$230,2,0)</f>
        <v>Cubic</v>
      </c>
      <c r="P662" s="70" t="s">
        <v>15463</v>
      </c>
    </row>
    <row r="663" spans="1:16">
      <c r="A663" s="12">
        <v>212</v>
      </c>
      <c r="B663" s="12">
        <v>612191</v>
      </c>
      <c r="C663" s="12" t="s">
        <v>8521</v>
      </c>
      <c r="D663" s="12" t="s">
        <v>5100</v>
      </c>
      <c r="E663" s="17" t="s">
        <v>12190</v>
      </c>
      <c r="F663" s="19" t="str">
        <f>LEFT(E663,MIN(FIND({0,1,2,3,4,5,6,7,8,9},ASC(E663)&amp;1234567890))-1)</f>
        <v>Nb</v>
      </c>
      <c r="G663" s="23">
        <f t="shared" si="16"/>
        <v>3</v>
      </c>
      <c r="H663" s="19">
        <f>VLOOKUP(F663,Table!$A$2:$C$121,2,0)</f>
        <v>5</v>
      </c>
      <c r="I663" s="18">
        <f>VLOOKUP(F663,Table!$A$2:$C$121,3,0)</f>
        <v>5</v>
      </c>
      <c r="J663" s="17" t="s">
        <v>35</v>
      </c>
      <c r="K663" s="19" t="str">
        <f>LEFT(J663,MIN(FIND({0,1,2,3,4,5,6,7,8,9},ASC(J663)&amp;1234567890))-1)</f>
        <v>Au</v>
      </c>
      <c r="L663" s="24">
        <f t="shared" si="17"/>
        <v>2</v>
      </c>
      <c r="M663" s="19">
        <f>VLOOKUP(K663,Table!$A$2:$C$121,2,0)</f>
        <v>11</v>
      </c>
      <c r="N663" s="18">
        <f>VLOOKUP(K663,Table!$A$2:$C$121,3,0)</f>
        <v>6</v>
      </c>
      <c r="O663" s="12" t="str">
        <f>VLOOKUP(A663,Table!$U$1:$V$230,2,0)</f>
        <v>Cubic</v>
      </c>
      <c r="P663" s="70" t="s">
        <v>15463</v>
      </c>
    </row>
    <row r="664" spans="1:16">
      <c r="A664" s="12">
        <v>212</v>
      </c>
      <c r="B664" s="12">
        <v>612194</v>
      </c>
      <c r="C664" s="12" t="s">
        <v>8521</v>
      </c>
      <c r="D664" s="12" t="s">
        <v>8531</v>
      </c>
      <c r="E664" s="17" t="s">
        <v>15262</v>
      </c>
      <c r="F664" s="19" t="str">
        <f>LEFT(E664,MIN(FIND({0,1,2,3,4,5,6,7,8,9},ASC(E664)&amp;1234567890))-1)</f>
        <v>Nb</v>
      </c>
      <c r="G664" s="23">
        <f t="shared" si="16"/>
        <v>11</v>
      </c>
      <c r="H664" s="19">
        <f>VLOOKUP(F664,Table!$A$2:$C$121,2,0)</f>
        <v>5</v>
      </c>
      <c r="I664" s="18">
        <f>VLOOKUP(F664,Table!$A$2:$C$121,3,0)</f>
        <v>5</v>
      </c>
      <c r="J664" s="17" t="s">
        <v>13805</v>
      </c>
      <c r="K664" s="19" t="str">
        <f>LEFT(J664,MIN(FIND({0,1,2,3,4,5,6,7,8,9},ASC(J664)&amp;1234567890))-1)</f>
        <v>Au</v>
      </c>
      <c r="L664" s="24">
        <f t="shared" si="17"/>
        <v>9</v>
      </c>
      <c r="M664" s="19">
        <f>VLOOKUP(K664,Table!$A$2:$C$121,2,0)</f>
        <v>11</v>
      </c>
      <c r="N664" s="18">
        <f>VLOOKUP(K664,Table!$A$2:$C$121,3,0)</f>
        <v>6</v>
      </c>
      <c r="O664" s="12" t="str">
        <f>VLOOKUP(A664,Table!$U$1:$V$230,2,0)</f>
        <v>Cubic</v>
      </c>
      <c r="P664" s="70" t="s">
        <v>15463</v>
      </c>
    </row>
    <row r="665" spans="1:16">
      <c r="A665" s="12">
        <v>212</v>
      </c>
      <c r="B665" s="12">
        <v>612316</v>
      </c>
      <c r="C665" s="12" t="s">
        <v>8521</v>
      </c>
      <c r="D665" s="12" t="s">
        <v>8532</v>
      </c>
      <c r="E665" s="17" t="s">
        <v>15263</v>
      </c>
      <c r="F665" s="19" t="str">
        <f>LEFT(E665,MIN(FIND({0,1,2,3,4,5,6,7,8,9},ASC(E665)&amp;1234567890))-1)</f>
        <v>Au</v>
      </c>
      <c r="G665" s="23">
        <f t="shared" si="16"/>
        <v>0.84</v>
      </c>
      <c r="H665" s="19">
        <f>VLOOKUP(F665,Table!$A$2:$C$121,2,0)</f>
        <v>11</v>
      </c>
      <c r="I665" s="18">
        <f>VLOOKUP(F665,Table!$A$2:$C$121,3,0)</f>
        <v>6</v>
      </c>
      <c r="J665" s="17" t="s">
        <v>15264</v>
      </c>
      <c r="K665" s="19" t="str">
        <f>LEFT(J665,MIN(FIND({0,1,2,3,4,5,6,7,8,9},ASC(J665)&amp;1234567890))-1)</f>
        <v>Si</v>
      </c>
      <c r="L665" s="24">
        <f t="shared" si="17"/>
        <v>0.16</v>
      </c>
      <c r="M665" s="19">
        <f>VLOOKUP(K665,Table!$A$2:$C$121,2,0)</f>
        <v>14</v>
      </c>
      <c r="N665" s="18">
        <f>VLOOKUP(K665,Table!$A$2:$C$121,3,0)</f>
        <v>3</v>
      </c>
      <c r="O665" s="12" t="str">
        <f>VLOOKUP(A665,Table!$U$1:$V$230,2,0)</f>
        <v>Cubic</v>
      </c>
      <c r="P665" s="70" t="s">
        <v>15463</v>
      </c>
    </row>
    <row r="666" spans="1:16">
      <c r="A666" s="12">
        <v>212</v>
      </c>
      <c r="B666" s="12">
        <v>633212</v>
      </c>
      <c r="C666" s="12" t="s">
        <v>8521</v>
      </c>
      <c r="D666" s="12" t="s">
        <v>8533</v>
      </c>
      <c r="E666" s="17" t="s">
        <v>13957</v>
      </c>
      <c r="F666" s="19" t="str">
        <f>LEFT(E666,MIN(FIND({0,1,2,3,4,5,6,7,8,9},ASC(E666)&amp;1234567890))-1)</f>
        <v>Re</v>
      </c>
      <c r="G666" s="23">
        <f t="shared" si="16"/>
        <v>0.6</v>
      </c>
      <c r="H666" s="19">
        <f>VLOOKUP(F666,Table!$A$2:$C$121,2,0)</f>
        <v>7</v>
      </c>
      <c r="I666" s="18">
        <f>VLOOKUP(F666,Table!$A$2:$C$121,3,0)</f>
        <v>6</v>
      </c>
      <c r="J666" s="17" t="s">
        <v>15265</v>
      </c>
      <c r="K666" s="19" t="str">
        <f>LEFT(J666,MIN(FIND({0,1,2,3,4,5,6,7,8,9},ASC(J666)&amp;1234567890))-1)</f>
        <v>Fe</v>
      </c>
      <c r="L666" s="24">
        <f t="shared" si="17"/>
        <v>0.4</v>
      </c>
      <c r="M666" s="19">
        <f>VLOOKUP(K666,Table!$A$2:$C$121,2,0)</f>
        <v>8</v>
      </c>
      <c r="N666" s="18">
        <f>VLOOKUP(K666,Table!$A$2:$C$121,3,0)</f>
        <v>4</v>
      </c>
      <c r="O666" s="12" t="str">
        <f>VLOOKUP(A666,Table!$U$1:$V$230,2,0)</f>
        <v>Cubic</v>
      </c>
      <c r="P666" s="70" t="s">
        <v>15463</v>
      </c>
    </row>
    <row r="667" spans="1:16">
      <c r="A667" s="12">
        <v>212</v>
      </c>
      <c r="B667" s="12">
        <v>633213</v>
      </c>
      <c r="C667" s="12" t="s">
        <v>8521</v>
      </c>
      <c r="D667" s="12" t="s">
        <v>8534</v>
      </c>
      <c r="E667" s="17" t="s">
        <v>33</v>
      </c>
      <c r="F667" s="19" t="str">
        <f>LEFT(E667,MIN(FIND({0,1,2,3,4,5,6,7,8,9},ASC(E667)&amp;1234567890))-1)</f>
        <v>Fe</v>
      </c>
      <c r="G667" s="23">
        <f t="shared" si="16"/>
        <v>1</v>
      </c>
      <c r="H667" s="19">
        <f>VLOOKUP(F667,Table!$A$2:$C$121,2,0)</f>
        <v>8</v>
      </c>
      <c r="I667" s="18">
        <f>VLOOKUP(F667,Table!$A$2:$C$121,3,0)</f>
        <v>4</v>
      </c>
      <c r="J667" s="17" t="s">
        <v>37</v>
      </c>
      <c r="K667" s="19" t="str">
        <f>LEFT(J667,MIN(FIND({0,1,2,3,4,5,6,7,8,9},ASC(J667)&amp;1234567890))-1)</f>
        <v>Re</v>
      </c>
      <c r="L667" s="24">
        <f t="shared" si="17"/>
        <v>1</v>
      </c>
      <c r="M667" s="19">
        <f>VLOOKUP(K667,Table!$A$2:$C$121,2,0)</f>
        <v>7</v>
      </c>
      <c r="N667" s="18">
        <f>VLOOKUP(K667,Table!$A$2:$C$121,3,0)</f>
        <v>6</v>
      </c>
      <c r="O667" s="12" t="str">
        <f>VLOOKUP(A667,Table!$U$1:$V$230,2,0)</f>
        <v>Cubic</v>
      </c>
      <c r="P667" s="70" t="s">
        <v>15463</v>
      </c>
    </row>
    <row r="668" spans="1:16">
      <c r="A668" s="12">
        <v>212</v>
      </c>
      <c r="B668" s="12">
        <v>634631</v>
      </c>
      <c r="C668" s="12" t="s">
        <v>8521</v>
      </c>
      <c r="D668" s="12" t="s">
        <v>8535</v>
      </c>
      <c r="E668" s="17" t="s">
        <v>13547</v>
      </c>
      <c r="F668" s="19" t="str">
        <f>LEFT(E668,MIN(FIND({0,1,2,3,4,5,6,7,8,9},ASC(E668)&amp;1234567890))-1)</f>
        <v>Mn</v>
      </c>
      <c r="G668" s="23">
        <f t="shared" si="16"/>
        <v>17</v>
      </c>
      <c r="H668" s="19">
        <f>VLOOKUP(F668,Table!$A$2:$C$121,2,0)</f>
        <v>7</v>
      </c>
      <c r="I668" s="18">
        <f>VLOOKUP(F668,Table!$A$2:$C$121,3,0)</f>
        <v>4</v>
      </c>
      <c r="J668" s="17" t="s">
        <v>11560</v>
      </c>
      <c r="K668" s="19" t="str">
        <f>LEFT(J668,MIN(FIND({0,1,2,3,4,5,6,7,8,9},ASC(J668)&amp;1234567890))-1)</f>
        <v>Ga</v>
      </c>
      <c r="L668" s="24">
        <f t="shared" si="17"/>
        <v>3</v>
      </c>
      <c r="M668" s="19">
        <f>VLOOKUP(K668,Table!$A$2:$C$121,2,0)</f>
        <v>13</v>
      </c>
      <c r="N668" s="18">
        <f>VLOOKUP(K668,Table!$A$2:$C$121,3,0)</f>
        <v>4</v>
      </c>
      <c r="O668" s="12" t="str">
        <f>VLOOKUP(A668,Table!$U$1:$V$230,2,0)</f>
        <v>Cubic</v>
      </c>
      <c r="P668" s="70" t="s">
        <v>15463</v>
      </c>
    </row>
    <row r="669" spans="1:16">
      <c r="A669" s="12">
        <v>212</v>
      </c>
      <c r="B669" s="12">
        <v>635637</v>
      </c>
      <c r="C669" s="12" t="s">
        <v>8521</v>
      </c>
      <c r="D669" s="12" t="s">
        <v>8536</v>
      </c>
      <c r="E669" s="17" t="s">
        <v>11405</v>
      </c>
      <c r="F669" s="19" t="str">
        <f>LEFT(E669,MIN(FIND({0,1,2,3,4,5,6,7,8,9},ASC(E669)&amp;1234567890))-1)</f>
        <v>V</v>
      </c>
      <c r="G669" s="23">
        <f t="shared" si="16"/>
        <v>3</v>
      </c>
      <c r="H669" s="19">
        <f>VLOOKUP(F669,Table!$A$2:$C$121,2,0)</f>
        <v>5</v>
      </c>
      <c r="I669" s="18">
        <f>VLOOKUP(F669,Table!$A$2:$C$121,3,0)</f>
        <v>4</v>
      </c>
      <c r="J669" s="17" t="s">
        <v>11409</v>
      </c>
      <c r="K669" s="19" t="str">
        <f>LEFT(J669,MIN(FIND({0,1,2,3,4,5,6,7,8,9},ASC(J669)&amp;1234567890))-1)</f>
        <v>Ga</v>
      </c>
      <c r="L669" s="24">
        <f t="shared" si="17"/>
        <v>2</v>
      </c>
      <c r="M669" s="19">
        <f>VLOOKUP(K669,Table!$A$2:$C$121,2,0)</f>
        <v>13</v>
      </c>
      <c r="N669" s="18">
        <f>VLOOKUP(K669,Table!$A$2:$C$121,3,0)</f>
        <v>4</v>
      </c>
      <c r="O669" s="12" t="str">
        <f>VLOOKUP(A669,Table!$U$1:$V$230,2,0)</f>
        <v>Cubic</v>
      </c>
      <c r="P669" s="70" t="s">
        <v>15463</v>
      </c>
    </row>
    <row r="670" spans="1:16">
      <c r="A670" s="12">
        <v>212</v>
      </c>
      <c r="B670" s="12">
        <v>643067</v>
      </c>
      <c r="C670" s="12" t="s">
        <v>8521</v>
      </c>
      <c r="D670" s="12" t="s">
        <v>8537</v>
      </c>
      <c r="E670" s="17" t="s">
        <v>15266</v>
      </c>
      <c r="F670" s="19" t="str">
        <f>LEFT(E670,MIN(FIND({0,1,2,3,4,5,6,7,8,9},ASC(E670)&amp;1234567890))-1)</f>
        <v>Mn</v>
      </c>
      <c r="G670" s="23">
        <f t="shared" si="16"/>
        <v>0.85</v>
      </c>
      <c r="H670" s="19">
        <f>VLOOKUP(F670,Table!$A$2:$C$121,2,0)</f>
        <v>7</v>
      </c>
      <c r="I670" s="18">
        <f>VLOOKUP(F670,Table!$A$2:$C$121,3,0)</f>
        <v>4</v>
      </c>
      <c r="J670" s="17" t="s">
        <v>15267</v>
      </c>
      <c r="K670" s="19" t="str">
        <f>LEFT(J670,MIN(FIND({0,1,2,3,4,5,6,7,8,9},ASC(J670)&amp;1234567890))-1)</f>
        <v>Ni</v>
      </c>
      <c r="L670" s="24">
        <f t="shared" si="17"/>
        <v>0.15</v>
      </c>
      <c r="M670" s="19">
        <f>VLOOKUP(K670,Table!$A$2:$C$121,2,0)</f>
        <v>10</v>
      </c>
      <c r="N670" s="18">
        <f>VLOOKUP(K670,Table!$A$2:$C$121,3,0)</f>
        <v>4</v>
      </c>
      <c r="O670" s="12" t="str">
        <f>VLOOKUP(A670,Table!$U$1:$V$230,2,0)</f>
        <v>Cubic</v>
      </c>
      <c r="P670" s="70" t="s">
        <v>15463</v>
      </c>
    </row>
    <row r="671" spans="1:16">
      <c r="A671" s="12">
        <v>212</v>
      </c>
      <c r="B671" s="12">
        <v>643934</v>
      </c>
      <c r="C671" s="12" t="s">
        <v>8521</v>
      </c>
      <c r="D671" s="12" t="s">
        <v>8538</v>
      </c>
      <c r="E671" s="17" t="s">
        <v>12584</v>
      </c>
      <c r="F671" s="19" t="str">
        <f>LEFT(E671,MIN(FIND({0,1,2,3,4,5,6,7,8,9},ASC(E671)&amp;1234567890))-1)</f>
        <v>Mn</v>
      </c>
      <c r="G671" s="23">
        <f t="shared" si="16"/>
        <v>12</v>
      </c>
      <c r="H671" s="19">
        <f>VLOOKUP(F671,Table!$A$2:$C$121,2,0)</f>
        <v>7</v>
      </c>
      <c r="I671" s="18">
        <f>VLOOKUP(F671,Table!$A$2:$C$121,3,0)</f>
        <v>4</v>
      </c>
      <c r="J671" s="17" t="s">
        <v>13918</v>
      </c>
      <c r="K671" s="19" t="str">
        <f>LEFT(J671,MIN(FIND({0,1,2,3,4,5,6,7,8,9},ASC(J671)&amp;1234567890))-1)</f>
        <v>Zn</v>
      </c>
      <c r="L671" s="24">
        <f t="shared" si="17"/>
        <v>8</v>
      </c>
      <c r="M671" s="19">
        <f>VLOOKUP(K671,Table!$A$2:$C$121,2,0)</f>
        <v>12</v>
      </c>
      <c r="N671" s="18">
        <f>VLOOKUP(K671,Table!$A$2:$C$121,3,0)</f>
        <v>4</v>
      </c>
      <c r="O671" s="12" t="str">
        <f>VLOOKUP(A671,Table!$U$1:$V$230,2,0)</f>
        <v>Cubic</v>
      </c>
      <c r="P671" s="70" t="s">
        <v>15463</v>
      </c>
    </row>
    <row r="672" spans="1:16">
      <c r="A672" s="12">
        <v>212</v>
      </c>
      <c r="B672" s="12">
        <v>108565</v>
      </c>
      <c r="C672" s="12" t="s">
        <v>8521</v>
      </c>
      <c r="D672" s="12" t="s">
        <v>8539</v>
      </c>
      <c r="E672" s="17" t="s">
        <v>67</v>
      </c>
      <c r="F672" s="19" t="str">
        <f>LEFT(E672,MIN(FIND({0,1,2,3,4,5,6,7,8,9},ASC(E672)&amp;1234567890))-1)</f>
        <v>Fe</v>
      </c>
      <c r="G672" s="23">
        <f t="shared" si="16"/>
        <v>2</v>
      </c>
      <c r="H672" s="19">
        <f>VLOOKUP(F672,Table!$A$2:$C$121,2,0)</f>
        <v>8</v>
      </c>
      <c r="I672" s="18">
        <f>VLOOKUP(F672,Table!$A$2:$C$121,3,0)</f>
        <v>4</v>
      </c>
      <c r="J672" s="17" t="s">
        <v>11319</v>
      </c>
      <c r="K672" s="19" t="str">
        <f>LEFT(J672,MIN(FIND({0,1,2,3,4,5,6,7,8,9},ASC(J672)&amp;1234567890))-1)</f>
        <v>Re</v>
      </c>
      <c r="L672" s="24">
        <f t="shared" si="17"/>
        <v>3</v>
      </c>
      <c r="M672" s="19">
        <f>VLOOKUP(K672,Table!$A$2:$C$121,2,0)</f>
        <v>7</v>
      </c>
      <c r="N672" s="18">
        <f>VLOOKUP(K672,Table!$A$2:$C$121,3,0)</f>
        <v>6</v>
      </c>
      <c r="O672" s="12" t="str">
        <f>VLOOKUP(A672,Table!$U$1:$V$230,2,0)</f>
        <v>Cubic</v>
      </c>
      <c r="P672" s="70" t="s">
        <v>15463</v>
      </c>
    </row>
    <row r="673" spans="1:16">
      <c r="A673" s="12">
        <v>212</v>
      </c>
      <c r="B673" s="12">
        <v>54404</v>
      </c>
      <c r="C673" s="12" t="s">
        <v>8521</v>
      </c>
      <c r="D673" s="12" t="s">
        <v>8540</v>
      </c>
      <c r="E673" s="17" t="s">
        <v>15268</v>
      </c>
      <c r="F673" s="19" t="str">
        <f>LEFT(E673,MIN(FIND({0,1,2,3,4,5,6,7,8,9},ASC(E673)&amp;1234567890))-1)</f>
        <v>Nb</v>
      </c>
      <c r="G673" s="23">
        <f t="shared" si="16"/>
        <v>11.04</v>
      </c>
      <c r="H673" s="19">
        <f>VLOOKUP(F673,Table!$A$2:$C$121,2,0)</f>
        <v>5</v>
      </c>
      <c r="I673" s="18">
        <f>VLOOKUP(F673,Table!$A$2:$C$121,3,0)</f>
        <v>5</v>
      </c>
      <c r="J673" s="17" t="s">
        <v>15269</v>
      </c>
      <c r="K673" s="19" t="str">
        <f>LEFT(J673,MIN(FIND({0,1,2,3,4,5,6,7,8,9},ASC(J673)&amp;1234567890))-1)</f>
        <v>Au</v>
      </c>
      <c r="L673" s="24">
        <f t="shared" si="17"/>
        <v>8.9600000000000009</v>
      </c>
      <c r="M673" s="19">
        <f>VLOOKUP(K673,Table!$A$2:$C$121,2,0)</f>
        <v>11</v>
      </c>
      <c r="N673" s="18">
        <f>VLOOKUP(K673,Table!$A$2:$C$121,3,0)</f>
        <v>6</v>
      </c>
      <c r="O673" s="12" t="str">
        <f>VLOOKUP(A673,Table!$U$1:$V$230,2,0)</f>
        <v>Cubic</v>
      </c>
      <c r="P673" s="70" t="s">
        <v>15463</v>
      </c>
    </row>
    <row r="674" spans="1:16">
      <c r="A674" s="12">
        <v>212</v>
      </c>
      <c r="B674" s="12">
        <v>163415</v>
      </c>
      <c r="C674" s="12" t="s">
        <v>8521</v>
      </c>
      <c r="D674" s="12" t="s">
        <v>8541</v>
      </c>
      <c r="E674" s="17" t="s">
        <v>15266</v>
      </c>
      <c r="F674" s="19" t="str">
        <f>LEFT(E674,MIN(FIND({0,1,2,3,4,5,6,7,8,9},ASC(E674)&amp;1234567890))-1)</f>
        <v>Mn</v>
      </c>
      <c r="G674" s="23">
        <f t="shared" si="16"/>
        <v>0.85</v>
      </c>
      <c r="H674" s="19">
        <f>VLOOKUP(F674,Table!$A$2:$C$121,2,0)</f>
        <v>7</v>
      </c>
      <c r="I674" s="18">
        <f>VLOOKUP(F674,Table!$A$2:$C$121,3,0)</f>
        <v>4</v>
      </c>
      <c r="J674" s="17" t="s">
        <v>15270</v>
      </c>
      <c r="K674" s="19" t="str">
        <f>LEFT(J674,MIN(FIND({0,1,2,3,4,5,6,7,8,9},ASC(J674)&amp;1234567890))-1)</f>
        <v>Co</v>
      </c>
      <c r="L674" s="24">
        <f t="shared" si="17"/>
        <v>0.15</v>
      </c>
      <c r="M674" s="19">
        <f>VLOOKUP(K674,Table!$A$2:$C$121,2,0)</f>
        <v>9</v>
      </c>
      <c r="N674" s="18">
        <f>VLOOKUP(K674,Table!$A$2:$C$121,3,0)</f>
        <v>4</v>
      </c>
      <c r="O674" s="12" t="str">
        <f>VLOOKUP(A674,Table!$U$1:$V$230,2,0)</f>
        <v>Cubic</v>
      </c>
      <c r="P674" s="70" t="s">
        <v>15463</v>
      </c>
    </row>
    <row r="675" spans="1:16">
      <c r="A675" s="12">
        <v>212</v>
      </c>
      <c r="B675" s="12">
        <v>163416</v>
      </c>
      <c r="C675" s="12" t="s">
        <v>8521</v>
      </c>
      <c r="D675" s="12" t="s">
        <v>8542</v>
      </c>
      <c r="E675" s="17" t="s">
        <v>15259</v>
      </c>
      <c r="F675" s="19" t="str">
        <f>LEFT(E675,MIN(FIND({0,1,2,3,4,5,6,7,8,9},ASC(E675)&amp;1234567890))-1)</f>
        <v>Mn</v>
      </c>
      <c r="G675" s="23">
        <f t="shared" si="16"/>
        <v>0.75</v>
      </c>
      <c r="H675" s="19">
        <f>VLOOKUP(F675,Table!$A$2:$C$121,2,0)</f>
        <v>7</v>
      </c>
      <c r="I675" s="18">
        <f>VLOOKUP(F675,Table!$A$2:$C$121,3,0)</f>
        <v>4</v>
      </c>
      <c r="J675" s="17" t="s">
        <v>15271</v>
      </c>
      <c r="K675" s="19" t="str">
        <f>LEFT(J675,MIN(FIND({0,1,2,3,4,5,6,7,8,9},ASC(J675)&amp;1234567890))-1)</f>
        <v>Co</v>
      </c>
      <c r="L675" s="24">
        <f t="shared" si="17"/>
        <v>0.25</v>
      </c>
      <c r="M675" s="19">
        <f>VLOOKUP(K675,Table!$A$2:$C$121,2,0)</f>
        <v>9</v>
      </c>
      <c r="N675" s="18">
        <f>VLOOKUP(K675,Table!$A$2:$C$121,3,0)</f>
        <v>4</v>
      </c>
      <c r="O675" s="12" t="str">
        <f>VLOOKUP(A675,Table!$U$1:$V$230,2,0)</f>
        <v>Cubic</v>
      </c>
      <c r="P675" s="70" t="s">
        <v>15463</v>
      </c>
    </row>
    <row r="676" spans="1:16">
      <c r="A676" s="12">
        <v>212</v>
      </c>
      <c r="B676" s="12">
        <v>163419</v>
      </c>
      <c r="C676" s="12" t="s">
        <v>8521</v>
      </c>
      <c r="D676" s="12" t="s">
        <v>8543</v>
      </c>
      <c r="E676" s="17" t="s">
        <v>15272</v>
      </c>
      <c r="F676" s="19" t="str">
        <f>LEFT(E676,MIN(FIND({0,1,2,3,4,5,6,7,8,9},ASC(E676)&amp;1234567890))-1)</f>
        <v>Mn</v>
      </c>
      <c r="G676" s="23">
        <f t="shared" si="16"/>
        <v>0.6</v>
      </c>
      <c r="H676" s="19">
        <f>VLOOKUP(F676,Table!$A$2:$C$121,2,0)</f>
        <v>7</v>
      </c>
      <c r="I676" s="18">
        <f>VLOOKUP(F676,Table!$A$2:$C$121,3,0)</f>
        <v>4</v>
      </c>
      <c r="J676" s="17" t="s">
        <v>15273</v>
      </c>
      <c r="K676" s="19" t="str">
        <f>LEFT(J676,MIN(FIND({0,1,2,3,4,5,6,7,8,9},ASC(J676)&amp;1234567890))-1)</f>
        <v>Co</v>
      </c>
      <c r="L676" s="24">
        <f t="shared" si="17"/>
        <v>0.4</v>
      </c>
      <c r="M676" s="19">
        <f>VLOOKUP(K676,Table!$A$2:$C$121,2,0)</f>
        <v>9</v>
      </c>
      <c r="N676" s="18">
        <f>VLOOKUP(K676,Table!$A$2:$C$121,3,0)</f>
        <v>4</v>
      </c>
      <c r="O676" s="12" t="str">
        <f>VLOOKUP(A676,Table!$U$1:$V$230,2,0)</f>
        <v>Cubic</v>
      </c>
      <c r="P676" s="70" t="s">
        <v>15463</v>
      </c>
    </row>
    <row r="677" spans="1:16">
      <c r="A677" s="12">
        <v>212</v>
      </c>
      <c r="B677" s="12">
        <v>165368</v>
      </c>
      <c r="C677" s="12" t="s">
        <v>8521</v>
      </c>
      <c r="D677" s="12" t="s">
        <v>8544</v>
      </c>
      <c r="E677" s="17" t="s">
        <v>14202</v>
      </c>
      <c r="F677" s="19" t="str">
        <f>LEFT(E677,MIN(FIND({0,1,2,3,4,5,6,7,8,9},ASC(E677)&amp;1234567890))-1)</f>
        <v>K</v>
      </c>
      <c r="G677" s="23">
        <f t="shared" si="16"/>
        <v>7.4</v>
      </c>
      <c r="H677" s="19">
        <f>VLOOKUP(F677,Table!$A$2:$C$121,2,0)</f>
        <v>1</v>
      </c>
      <c r="I677" s="18">
        <f>VLOOKUP(F677,Table!$A$2:$C$121,3,0)</f>
        <v>4</v>
      </c>
      <c r="J677" s="17" t="s">
        <v>15248</v>
      </c>
      <c r="K677" s="19" t="str">
        <f>LEFT(J677,MIN(FIND({0,1,2,3,4,5,6,7,8,9},ASC(J677)&amp;1234567890))-1)</f>
        <v>Sn</v>
      </c>
      <c r="L677" s="24">
        <f t="shared" si="17"/>
        <v>25</v>
      </c>
      <c r="M677" s="19">
        <f>VLOOKUP(K677,Table!$A$2:$C$121,2,0)</f>
        <v>14</v>
      </c>
      <c r="N677" s="18">
        <f>VLOOKUP(K677,Table!$A$2:$C$121,3,0)</f>
        <v>5</v>
      </c>
      <c r="O677" s="12" t="str">
        <f>VLOOKUP(A677,Table!$U$1:$V$230,2,0)</f>
        <v>Cubic</v>
      </c>
      <c r="P677" s="70" t="s">
        <v>15463</v>
      </c>
    </row>
    <row r="678" spans="1:16">
      <c r="A678" s="12">
        <v>212</v>
      </c>
      <c r="B678" s="12">
        <v>251023</v>
      </c>
      <c r="C678" s="12" t="s">
        <v>8521</v>
      </c>
      <c r="D678" s="12" t="s">
        <v>8545</v>
      </c>
      <c r="E678" s="17" t="s">
        <v>15274</v>
      </c>
      <c r="F678" s="19" t="str">
        <f>LEFT(E678,MIN(FIND({0,1,2,3,4,5,6,7,8,9},ASC(E678)&amp;1234567890))-1)</f>
        <v>Co</v>
      </c>
      <c r="G678" s="23">
        <f t="shared" si="16"/>
        <v>2.61</v>
      </c>
      <c r="H678" s="19">
        <f>VLOOKUP(F678,Table!$A$2:$C$121,2,0)</f>
        <v>9</v>
      </c>
      <c r="I678" s="18">
        <f>VLOOKUP(F678,Table!$A$2:$C$121,3,0)</f>
        <v>4</v>
      </c>
      <c r="J678" s="17" t="s">
        <v>15275</v>
      </c>
      <c r="K678" s="19" t="str">
        <f>LEFT(J678,MIN(FIND({0,1,2,3,4,5,6,7,8,9},ASC(J678)&amp;1234567890))-1)</f>
        <v>Zn</v>
      </c>
      <c r="L678" s="24">
        <f t="shared" si="17"/>
        <v>2.39</v>
      </c>
      <c r="M678" s="19">
        <f>VLOOKUP(K678,Table!$A$2:$C$121,2,0)</f>
        <v>12</v>
      </c>
      <c r="N678" s="18">
        <f>VLOOKUP(K678,Table!$A$2:$C$121,3,0)</f>
        <v>4</v>
      </c>
      <c r="O678" s="12" t="str">
        <f>VLOOKUP(A678,Table!$U$1:$V$230,2,0)</f>
        <v>Cubic</v>
      </c>
      <c r="P678" s="70" t="s">
        <v>15463</v>
      </c>
    </row>
    <row r="679" spans="1:16">
      <c r="A679" s="12">
        <v>212</v>
      </c>
      <c r="B679" s="12">
        <v>251024</v>
      </c>
      <c r="C679" s="12" t="s">
        <v>8521</v>
      </c>
      <c r="D679" s="12" t="s">
        <v>8546</v>
      </c>
      <c r="E679" s="17" t="s">
        <v>15276</v>
      </c>
      <c r="F679" s="19" t="str">
        <f>LEFT(E679,MIN(FIND({0,1,2,3,4,5,6,7,8,9},ASC(E679)&amp;1234567890))-1)</f>
        <v>Co</v>
      </c>
      <c r="G679" s="23">
        <f t="shared" si="16"/>
        <v>2.5</v>
      </c>
      <c r="H679" s="19">
        <f>VLOOKUP(F679,Table!$A$2:$C$121,2,0)</f>
        <v>9</v>
      </c>
      <c r="I679" s="18">
        <f>VLOOKUP(F679,Table!$A$2:$C$121,3,0)</f>
        <v>4</v>
      </c>
      <c r="J679" s="17" t="s">
        <v>15277</v>
      </c>
      <c r="K679" s="19" t="str">
        <f>LEFT(J679,MIN(FIND({0,1,2,3,4,5,6,7,8,9},ASC(J679)&amp;1234567890))-1)</f>
        <v>Zn</v>
      </c>
      <c r="L679" s="24">
        <f t="shared" si="17"/>
        <v>2.5</v>
      </c>
      <c r="M679" s="19">
        <f>VLOOKUP(K679,Table!$A$2:$C$121,2,0)</f>
        <v>12</v>
      </c>
      <c r="N679" s="18">
        <f>VLOOKUP(K679,Table!$A$2:$C$121,3,0)</f>
        <v>4</v>
      </c>
      <c r="O679" s="12" t="str">
        <f>VLOOKUP(A679,Table!$U$1:$V$230,2,0)</f>
        <v>Cubic</v>
      </c>
      <c r="P679" s="70" t="s">
        <v>15463</v>
      </c>
    </row>
    <row r="680" spans="1:16">
      <c r="A680" s="12">
        <v>212</v>
      </c>
      <c r="B680" s="12">
        <v>251025</v>
      </c>
      <c r="C680" s="12" t="s">
        <v>8521</v>
      </c>
      <c r="D680" s="12" t="s">
        <v>8547</v>
      </c>
      <c r="E680" s="17" t="s">
        <v>15278</v>
      </c>
      <c r="F680" s="19" t="str">
        <f>LEFT(E680,MIN(FIND({0,1,2,3,4,5,6,7,8,9},ASC(E680)&amp;1234567890))-1)</f>
        <v>Co</v>
      </c>
      <c r="G680" s="23">
        <f t="shared" si="16"/>
        <v>2.42</v>
      </c>
      <c r="H680" s="19">
        <f>VLOOKUP(F680,Table!$A$2:$C$121,2,0)</f>
        <v>9</v>
      </c>
      <c r="I680" s="18">
        <f>VLOOKUP(F680,Table!$A$2:$C$121,3,0)</f>
        <v>4</v>
      </c>
      <c r="J680" s="17" t="s">
        <v>15279</v>
      </c>
      <c r="K680" s="19" t="str">
        <f>LEFT(J680,MIN(FIND({0,1,2,3,4,5,6,7,8,9},ASC(J680)&amp;1234567890))-1)</f>
        <v>Zn</v>
      </c>
      <c r="L680" s="24">
        <f t="shared" si="17"/>
        <v>2.58</v>
      </c>
      <c r="M680" s="19">
        <f>VLOOKUP(K680,Table!$A$2:$C$121,2,0)</f>
        <v>12</v>
      </c>
      <c r="N680" s="18">
        <f>VLOOKUP(K680,Table!$A$2:$C$121,3,0)</f>
        <v>4</v>
      </c>
      <c r="O680" s="12" t="str">
        <f>VLOOKUP(A680,Table!$U$1:$V$230,2,0)</f>
        <v>Cubic</v>
      </c>
      <c r="P680" s="70" t="s">
        <v>15463</v>
      </c>
    </row>
    <row r="681" spans="1:16">
      <c r="A681" s="12">
        <v>212</v>
      </c>
      <c r="B681" s="12">
        <v>251026</v>
      </c>
      <c r="C681" s="12" t="s">
        <v>8521</v>
      </c>
      <c r="D681" s="12" t="s">
        <v>8548</v>
      </c>
      <c r="E681" s="17" t="s">
        <v>15280</v>
      </c>
      <c r="F681" s="19" t="str">
        <f>LEFT(E681,MIN(FIND({0,1,2,3,4,5,6,7,8,9},ASC(E681)&amp;1234567890))-1)</f>
        <v>Co</v>
      </c>
      <c r="G681" s="23">
        <f t="shared" si="16"/>
        <v>2.37</v>
      </c>
      <c r="H681" s="19">
        <f>VLOOKUP(F681,Table!$A$2:$C$121,2,0)</f>
        <v>9</v>
      </c>
      <c r="I681" s="18">
        <f>VLOOKUP(F681,Table!$A$2:$C$121,3,0)</f>
        <v>4</v>
      </c>
      <c r="J681" s="17" t="s">
        <v>15281</v>
      </c>
      <c r="K681" s="19" t="str">
        <f>LEFT(J681,MIN(FIND({0,1,2,3,4,5,6,7,8,9},ASC(J681)&amp;1234567890))-1)</f>
        <v>Zn</v>
      </c>
      <c r="L681" s="24">
        <f t="shared" si="17"/>
        <v>2.63</v>
      </c>
      <c r="M681" s="19">
        <f>VLOOKUP(K681,Table!$A$2:$C$121,2,0)</f>
        <v>12</v>
      </c>
      <c r="N681" s="18">
        <f>VLOOKUP(K681,Table!$A$2:$C$121,3,0)</f>
        <v>4</v>
      </c>
      <c r="O681" s="12" t="str">
        <f>VLOOKUP(A681,Table!$U$1:$V$230,2,0)</f>
        <v>Cubic</v>
      </c>
      <c r="P681" s="70" t="s">
        <v>15463</v>
      </c>
    </row>
    <row r="682" spans="1:16">
      <c r="A682" s="12">
        <v>212</v>
      </c>
      <c r="B682" s="12">
        <v>251027</v>
      </c>
      <c r="C682" s="12" t="s">
        <v>8521</v>
      </c>
      <c r="D682" s="12" t="s">
        <v>8549</v>
      </c>
      <c r="E682" s="17" t="s">
        <v>15282</v>
      </c>
      <c r="F682" s="19" t="str">
        <f>LEFT(E682,MIN(FIND({0,1,2,3,4,5,6,7,8,9},ASC(E682)&amp;1234567890))-1)</f>
        <v>Co</v>
      </c>
      <c r="G682" s="23">
        <f t="shared" si="16"/>
        <v>2.6</v>
      </c>
      <c r="H682" s="19">
        <f>VLOOKUP(F682,Table!$A$2:$C$121,2,0)</f>
        <v>9</v>
      </c>
      <c r="I682" s="18">
        <f>VLOOKUP(F682,Table!$A$2:$C$121,3,0)</f>
        <v>4</v>
      </c>
      <c r="J682" s="17" t="s">
        <v>15283</v>
      </c>
      <c r="K682" s="19" t="str">
        <f>LEFT(J682,MIN(FIND({0,1,2,3,4,5,6,7,8,9},ASC(J682)&amp;1234567890))-1)</f>
        <v>Zn</v>
      </c>
      <c r="L682" s="24">
        <f t="shared" si="17"/>
        <v>2.4</v>
      </c>
      <c r="M682" s="19">
        <f>VLOOKUP(K682,Table!$A$2:$C$121,2,0)</f>
        <v>12</v>
      </c>
      <c r="N682" s="18">
        <f>VLOOKUP(K682,Table!$A$2:$C$121,3,0)</f>
        <v>4</v>
      </c>
      <c r="O682" s="12" t="str">
        <f>VLOOKUP(A682,Table!$U$1:$V$230,2,0)</f>
        <v>Cubic</v>
      </c>
      <c r="P682" s="70" t="s">
        <v>15463</v>
      </c>
    </row>
    <row r="683" spans="1:16">
      <c r="A683" s="12">
        <v>213</v>
      </c>
      <c r="B683" s="12">
        <v>30373</v>
      </c>
      <c r="C683" s="12" t="s">
        <v>8521</v>
      </c>
      <c r="D683" s="12" t="s">
        <v>5358</v>
      </c>
      <c r="E683" s="17" t="s">
        <v>433</v>
      </c>
      <c r="F683" s="19" t="str">
        <f>LEFT(E683,MIN(FIND({0,1,2,3,4,5,6,7,8,9},ASC(E683)&amp;1234567890))-1)</f>
        <v>Sr</v>
      </c>
      <c r="G683" s="23">
        <f t="shared" si="16"/>
        <v>1</v>
      </c>
      <c r="H683" s="19">
        <f>VLOOKUP(F683,Table!$A$2:$C$121,2,0)</f>
        <v>2</v>
      </c>
      <c r="I683" s="18">
        <f>VLOOKUP(F683,Table!$A$2:$C$121,3,0)</f>
        <v>5</v>
      </c>
      <c r="J683" s="17" t="s">
        <v>11546</v>
      </c>
      <c r="K683" s="19" t="str">
        <f>LEFT(J683,MIN(FIND({0,1,2,3,4,5,6,7,8,9},ASC(J683)&amp;1234567890))-1)</f>
        <v>Si</v>
      </c>
      <c r="L683" s="24">
        <f t="shared" si="17"/>
        <v>2</v>
      </c>
      <c r="M683" s="19">
        <f>VLOOKUP(K683,Table!$A$2:$C$121,2,0)</f>
        <v>14</v>
      </c>
      <c r="N683" s="18">
        <f>VLOOKUP(K683,Table!$A$2:$C$121,3,0)</f>
        <v>3</v>
      </c>
      <c r="O683" s="12" t="str">
        <f>VLOOKUP(A683,Table!$U$1:$V$230,2,0)</f>
        <v>Cubic</v>
      </c>
      <c r="P683" s="70"/>
    </row>
    <row r="684" spans="1:16">
      <c r="A684" s="12">
        <v>213</v>
      </c>
      <c r="B684" s="12">
        <v>90703</v>
      </c>
      <c r="C684" s="12" t="s">
        <v>8521</v>
      </c>
      <c r="D684" s="12" t="s">
        <v>8522</v>
      </c>
      <c r="E684" s="17" t="s">
        <v>15252</v>
      </c>
      <c r="F684" s="19" t="str">
        <f>LEFT(E684,MIN(FIND({0,1,2,3,4,5,6,7,8,9},ASC(E684)&amp;1234567890))-1)</f>
        <v>Ba</v>
      </c>
      <c r="G684" s="23">
        <f t="shared" si="16"/>
        <v>24</v>
      </c>
      <c r="H684" s="19">
        <f>VLOOKUP(F684,Table!$A$2:$C$121,2,0)</f>
        <v>2</v>
      </c>
      <c r="I684" s="18">
        <f>VLOOKUP(F684,Table!$A$2:$C$121,3,0)</f>
        <v>6</v>
      </c>
      <c r="J684" s="17" t="s">
        <v>15253</v>
      </c>
      <c r="K684" s="19" t="str">
        <f>LEFT(J684,MIN(FIND({0,1,2,3,4,5,6,7,8,9},ASC(J684)&amp;1234567890))-1)</f>
        <v>Si</v>
      </c>
      <c r="L684" s="24">
        <f t="shared" si="17"/>
        <v>100</v>
      </c>
      <c r="M684" s="19">
        <f>VLOOKUP(K684,Table!$A$2:$C$121,2,0)</f>
        <v>14</v>
      </c>
      <c r="N684" s="18">
        <f>VLOOKUP(K684,Table!$A$2:$C$121,3,0)</f>
        <v>3</v>
      </c>
      <c r="O684" s="12" t="str">
        <f>VLOOKUP(A684,Table!$U$1:$V$230,2,0)</f>
        <v>Cubic</v>
      </c>
      <c r="P684" s="70"/>
    </row>
    <row r="685" spans="1:16">
      <c r="A685" s="12">
        <v>213</v>
      </c>
      <c r="B685" s="12">
        <v>91052</v>
      </c>
      <c r="C685" s="12" t="s">
        <v>8521</v>
      </c>
      <c r="D685" s="12" t="s">
        <v>8523</v>
      </c>
      <c r="E685" s="17" t="s">
        <v>15252</v>
      </c>
      <c r="F685" s="19" t="str">
        <f>LEFT(E685,MIN(FIND({0,1,2,3,4,5,6,7,8,9},ASC(E685)&amp;1234567890))-1)</f>
        <v>Ba</v>
      </c>
      <c r="G685" s="23">
        <f t="shared" si="16"/>
        <v>24</v>
      </c>
      <c r="H685" s="19">
        <f>VLOOKUP(F685,Table!$A$2:$C$121,2,0)</f>
        <v>2</v>
      </c>
      <c r="I685" s="18">
        <f>VLOOKUP(F685,Table!$A$2:$C$121,3,0)</f>
        <v>6</v>
      </c>
      <c r="J685" s="17" t="s">
        <v>15254</v>
      </c>
      <c r="K685" s="19" t="str">
        <f>LEFT(J685,MIN(FIND({0,1,2,3,4,5,6,7,8,9},ASC(J685)&amp;1234567890))-1)</f>
        <v>Ge</v>
      </c>
      <c r="L685" s="24">
        <f t="shared" si="17"/>
        <v>100</v>
      </c>
      <c r="M685" s="19">
        <f>VLOOKUP(K685,Table!$A$2:$C$121,2,0)</f>
        <v>14</v>
      </c>
      <c r="N685" s="18">
        <f>VLOOKUP(K685,Table!$A$2:$C$121,3,0)</f>
        <v>4</v>
      </c>
      <c r="O685" s="12" t="str">
        <f>VLOOKUP(A685,Table!$U$1:$V$230,2,0)</f>
        <v>Cubic</v>
      </c>
      <c r="P685" s="70"/>
    </row>
    <row r="686" spans="1:16">
      <c r="A686" s="12">
        <v>213</v>
      </c>
      <c r="B686" s="12">
        <v>91224</v>
      </c>
      <c r="C686" s="12" t="s">
        <v>8521</v>
      </c>
      <c r="D686" s="12" t="s">
        <v>8524</v>
      </c>
      <c r="E686" s="17" t="s">
        <v>13764</v>
      </c>
      <c r="F686" s="19" t="str">
        <f>LEFT(E686,MIN(FIND({0,1,2,3,4,5,6,7,8,9},ASC(E686)&amp;1234567890))-1)</f>
        <v>Ba</v>
      </c>
      <c r="G686" s="23">
        <f t="shared" si="16"/>
        <v>6</v>
      </c>
      <c r="H686" s="19">
        <f>VLOOKUP(F686,Table!$A$2:$C$121,2,0)</f>
        <v>2</v>
      </c>
      <c r="I686" s="18">
        <f>VLOOKUP(F686,Table!$A$2:$C$121,3,0)</f>
        <v>6</v>
      </c>
      <c r="J686" s="17" t="s">
        <v>15255</v>
      </c>
      <c r="K686" s="19" t="str">
        <f>LEFT(J686,MIN(FIND({0,1,2,3,4,5,6,7,8,9},ASC(J686)&amp;1234567890))-1)</f>
        <v>Ge</v>
      </c>
      <c r="L686" s="24">
        <f t="shared" si="17"/>
        <v>24</v>
      </c>
      <c r="M686" s="19">
        <f>VLOOKUP(K686,Table!$A$2:$C$121,2,0)</f>
        <v>14</v>
      </c>
      <c r="N686" s="18">
        <f>VLOOKUP(K686,Table!$A$2:$C$121,3,0)</f>
        <v>4</v>
      </c>
      <c r="O686" s="12" t="str">
        <f>VLOOKUP(A686,Table!$U$1:$V$230,2,0)</f>
        <v>Cubic</v>
      </c>
      <c r="P686" s="70"/>
    </row>
    <row r="687" spans="1:16">
      <c r="A687" s="12">
        <v>213</v>
      </c>
      <c r="B687" s="12">
        <v>52285</v>
      </c>
      <c r="C687" s="12" t="s">
        <v>8521</v>
      </c>
      <c r="D687" s="12" t="s">
        <v>8525</v>
      </c>
      <c r="E687" s="17" t="s">
        <v>15256</v>
      </c>
      <c r="F687" s="19" t="str">
        <f>LEFT(E687,MIN(FIND({0,1,2,3,4,5,6,7,8,9},ASC(E687)&amp;1234567890))-1)</f>
        <v>Cu</v>
      </c>
      <c r="G687" s="23">
        <f t="shared" si="16"/>
        <v>0.83</v>
      </c>
      <c r="H687" s="19">
        <f>VLOOKUP(F687,Table!$A$2:$C$121,2,0)</f>
        <v>11</v>
      </c>
      <c r="I687" s="18">
        <f>VLOOKUP(F687,Table!$A$2:$C$121,3,0)</f>
        <v>4</v>
      </c>
      <c r="J687" s="17" t="s">
        <v>15257</v>
      </c>
      <c r="K687" s="19" t="str">
        <f>LEFT(J687,MIN(FIND({0,1,2,3,4,5,6,7,8,9},ASC(J687)&amp;1234567890))-1)</f>
        <v>Si</v>
      </c>
      <c r="L687" s="24">
        <f t="shared" si="17"/>
        <v>0.17</v>
      </c>
      <c r="M687" s="19">
        <f>VLOOKUP(K687,Table!$A$2:$C$121,2,0)</f>
        <v>14</v>
      </c>
      <c r="N687" s="18">
        <f>VLOOKUP(K687,Table!$A$2:$C$121,3,0)</f>
        <v>3</v>
      </c>
      <c r="O687" s="12" t="str">
        <f>VLOOKUP(A687,Table!$U$1:$V$230,2,0)</f>
        <v>Cubic</v>
      </c>
      <c r="P687" s="70"/>
    </row>
    <row r="688" spans="1:16">
      <c r="A688" s="12">
        <v>213</v>
      </c>
      <c r="B688" s="12">
        <v>92576</v>
      </c>
      <c r="C688" s="12" t="s">
        <v>8521</v>
      </c>
      <c r="D688" s="12" t="s">
        <v>8526</v>
      </c>
      <c r="E688" s="17" t="s">
        <v>13764</v>
      </c>
      <c r="F688" s="19" t="str">
        <f>LEFT(E688,MIN(FIND({0,1,2,3,4,5,6,7,8,9},ASC(E688)&amp;1234567890))-1)</f>
        <v>Ba</v>
      </c>
      <c r="G688" s="23">
        <f t="shared" si="16"/>
        <v>6</v>
      </c>
      <c r="H688" s="19">
        <f>VLOOKUP(F688,Table!$A$2:$C$121,2,0)</f>
        <v>2</v>
      </c>
      <c r="I688" s="18">
        <f>VLOOKUP(F688,Table!$A$2:$C$121,3,0)</f>
        <v>6</v>
      </c>
      <c r="J688" s="17" t="s">
        <v>15258</v>
      </c>
      <c r="K688" s="19" t="str">
        <f>LEFT(J688,MIN(FIND({0,1,2,3,4,5,6,7,8,9},ASC(J688)&amp;1234567890))-1)</f>
        <v>Ge</v>
      </c>
      <c r="L688" s="24">
        <f t="shared" si="17"/>
        <v>25</v>
      </c>
      <c r="M688" s="19">
        <f>VLOOKUP(K688,Table!$A$2:$C$121,2,0)</f>
        <v>14</v>
      </c>
      <c r="N688" s="18">
        <f>VLOOKUP(K688,Table!$A$2:$C$121,3,0)</f>
        <v>4</v>
      </c>
      <c r="O688" s="12" t="str">
        <f>VLOOKUP(A688,Table!$U$1:$V$230,2,0)</f>
        <v>Cubic</v>
      </c>
      <c r="P688" s="70"/>
    </row>
    <row r="689" spans="1:16">
      <c r="A689" s="12">
        <v>213</v>
      </c>
      <c r="B689" s="12">
        <v>104862</v>
      </c>
      <c r="C689" s="12" t="s">
        <v>8521</v>
      </c>
      <c r="D689" s="12" t="s">
        <v>8527</v>
      </c>
      <c r="E689" s="17" t="s">
        <v>12830</v>
      </c>
      <c r="F689" s="19" t="str">
        <f>LEFT(E689,MIN(FIND({0,1,2,3,4,5,6,7,8,9},ASC(E689)&amp;1234567890))-1)</f>
        <v>Mg</v>
      </c>
      <c r="G689" s="23">
        <f t="shared" si="16"/>
        <v>3</v>
      </c>
      <c r="H689" s="19">
        <f>VLOOKUP(F689,Table!$A$2:$C$121,2,0)</f>
        <v>2</v>
      </c>
      <c r="I689" s="18">
        <f>VLOOKUP(F689,Table!$A$2:$C$121,3,0)</f>
        <v>3</v>
      </c>
      <c r="J689" s="17" t="s">
        <v>11776</v>
      </c>
      <c r="K689" s="19" t="str">
        <f>LEFT(J689,MIN(FIND({0,1,2,3,4,5,6,7,8,9},ASC(J689)&amp;1234567890))-1)</f>
        <v>Ru</v>
      </c>
      <c r="L689" s="24">
        <f t="shared" si="17"/>
        <v>2</v>
      </c>
      <c r="M689" s="19">
        <f>VLOOKUP(K689,Table!$A$2:$C$121,2,0)</f>
        <v>8</v>
      </c>
      <c r="N689" s="18">
        <f>VLOOKUP(K689,Table!$A$2:$C$121,3,0)</f>
        <v>5</v>
      </c>
      <c r="O689" s="12" t="str">
        <f>VLOOKUP(A689,Table!$U$1:$V$230,2,0)</f>
        <v>Cubic</v>
      </c>
      <c r="P689" s="70"/>
    </row>
    <row r="690" spans="1:16">
      <c r="A690" s="12">
        <v>213</v>
      </c>
      <c r="B690" s="12">
        <v>106021</v>
      </c>
      <c r="C690" s="12" t="s">
        <v>8521</v>
      </c>
      <c r="D690" s="12" t="s">
        <v>8528</v>
      </c>
      <c r="E690" s="17" t="s">
        <v>341</v>
      </c>
      <c r="F690" s="19" t="str">
        <f>LEFT(E690,MIN(FIND({0,1,2,3,4,5,6,7,8,9},ASC(E690)&amp;1234567890))-1)</f>
        <v>Ru</v>
      </c>
      <c r="G690" s="23">
        <f t="shared" si="16"/>
        <v>1</v>
      </c>
      <c r="H690" s="19">
        <f>VLOOKUP(F690,Table!$A$2:$C$121,2,0)</f>
        <v>8</v>
      </c>
      <c r="I690" s="18">
        <f>VLOOKUP(F690,Table!$A$2:$C$121,3,0)</f>
        <v>5</v>
      </c>
      <c r="J690" s="17" t="s">
        <v>14661</v>
      </c>
      <c r="K690" s="19" t="str">
        <f>LEFT(J690,MIN(FIND({0,1,2,3,4,5,6,7,8,9},ASC(J690)&amp;1234567890))-1)</f>
        <v>Zn</v>
      </c>
      <c r="L690" s="24">
        <f t="shared" si="17"/>
        <v>6</v>
      </c>
      <c r="M690" s="19">
        <f>VLOOKUP(K690,Table!$A$2:$C$121,2,0)</f>
        <v>12</v>
      </c>
      <c r="N690" s="18">
        <f>VLOOKUP(K690,Table!$A$2:$C$121,3,0)</f>
        <v>4</v>
      </c>
      <c r="O690" s="12" t="str">
        <f>VLOOKUP(A690,Table!$U$1:$V$230,2,0)</f>
        <v>Cubic</v>
      </c>
      <c r="P690" s="70"/>
    </row>
    <row r="691" spans="1:16">
      <c r="A691" s="12">
        <v>213</v>
      </c>
      <c r="B691" s="12">
        <v>608458</v>
      </c>
      <c r="C691" s="12" t="s">
        <v>8521</v>
      </c>
      <c r="D691" s="12" t="s">
        <v>8529</v>
      </c>
      <c r="E691" s="17" t="s">
        <v>15259</v>
      </c>
      <c r="F691" s="19" t="str">
        <f>LEFT(E691,MIN(FIND({0,1,2,3,4,5,6,7,8,9},ASC(E691)&amp;1234567890))-1)</f>
        <v>Mn</v>
      </c>
      <c r="G691" s="23">
        <f t="shared" si="16"/>
        <v>0.75</v>
      </c>
      <c r="H691" s="19">
        <f>VLOOKUP(F691,Table!$A$2:$C$121,2,0)</f>
        <v>7</v>
      </c>
      <c r="I691" s="18">
        <f>VLOOKUP(F691,Table!$A$2:$C$121,3,0)</f>
        <v>4</v>
      </c>
      <c r="J691" s="17" t="s">
        <v>15260</v>
      </c>
      <c r="K691" s="19" t="str">
        <f>LEFT(J691,MIN(FIND({0,1,2,3,4,5,6,7,8,9},ASC(J691)&amp;1234567890))-1)</f>
        <v>Al</v>
      </c>
      <c r="L691" s="24">
        <f t="shared" si="17"/>
        <v>0.25</v>
      </c>
      <c r="M691" s="19">
        <f>VLOOKUP(K691,Table!$A$2:$C$121,2,0)</f>
        <v>13</v>
      </c>
      <c r="N691" s="18">
        <f>VLOOKUP(K691,Table!$A$2:$C$121,3,0)</f>
        <v>3</v>
      </c>
      <c r="O691" s="12" t="str">
        <f>VLOOKUP(A691,Table!$U$1:$V$230,2,0)</f>
        <v>Cubic</v>
      </c>
      <c r="P691" s="70"/>
    </row>
    <row r="692" spans="1:16">
      <c r="A692" s="12">
        <v>213</v>
      </c>
      <c r="B692" s="12">
        <v>608469</v>
      </c>
      <c r="C692" s="12" t="s">
        <v>8521</v>
      </c>
      <c r="D692" s="12" t="s">
        <v>8530</v>
      </c>
      <c r="E692" s="17" t="s">
        <v>14403</v>
      </c>
      <c r="F692" s="19" t="str">
        <f>LEFT(E692,MIN(FIND({0,1,2,3,4,5,6,7,8,9},ASC(E692)&amp;1234567890))-1)</f>
        <v>Mn</v>
      </c>
      <c r="G692" s="23">
        <f t="shared" si="16"/>
        <v>0.4</v>
      </c>
      <c r="H692" s="19">
        <f>VLOOKUP(F692,Table!$A$2:$C$121,2,0)</f>
        <v>7</v>
      </c>
      <c r="I692" s="18">
        <f>VLOOKUP(F692,Table!$A$2:$C$121,3,0)</f>
        <v>4</v>
      </c>
      <c r="J692" s="17" t="s">
        <v>15261</v>
      </c>
      <c r="K692" s="19" t="str">
        <f>LEFT(J692,MIN(FIND({0,1,2,3,4,5,6,7,8,9},ASC(J692)&amp;1234567890))-1)</f>
        <v>Al</v>
      </c>
      <c r="L692" s="24">
        <f t="shared" si="17"/>
        <v>0.6</v>
      </c>
      <c r="M692" s="19">
        <f>VLOOKUP(K692,Table!$A$2:$C$121,2,0)</f>
        <v>13</v>
      </c>
      <c r="N692" s="18">
        <f>VLOOKUP(K692,Table!$A$2:$C$121,3,0)</f>
        <v>3</v>
      </c>
      <c r="O692" s="12" t="str">
        <f>VLOOKUP(A692,Table!$U$1:$V$230,2,0)</f>
        <v>Cubic</v>
      </c>
      <c r="P692" s="70"/>
    </row>
    <row r="693" spans="1:16">
      <c r="A693" s="12">
        <v>213</v>
      </c>
      <c r="B693" s="12">
        <v>612191</v>
      </c>
      <c r="C693" s="12" t="s">
        <v>8521</v>
      </c>
      <c r="D693" s="12" t="s">
        <v>5100</v>
      </c>
      <c r="E693" s="17" t="s">
        <v>12190</v>
      </c>
      <c r="F693" s="19" t="str">
        <f>LEFT(E693,MIN(FIND({0,1,2,3,4,5,6,7,8,9},ASC(E693)&amp;1234567890))-1)</f>
        <v>Nb</v>
      </c>
      <c r="G693" s="23">
        <f t="shared" si="16"/>
        <v>3</v>
      </c>
      <c r="H693" s="19">
        <f>VLOOKUP(F693,Table!$A$2:$C$121,2,0)</f>
        <v>5</v>
      </c>
      <c r="I693" s="18">
        <f>VLOOKUP(F693,Table!$A$2:$C$121,3,0)</f>
        <v>5</v>
      </c>
      <c r="J693" s="17" t="s">
        <v>35</v>
      </c>
      <c r="K693" s="19" t="str">
        <f>LEFT(J693,MIN(FIND({0,1,2,3,4,5,6,7,8,9},ASC(J693)&amp;1234567890))-1)</f>
        <v>Au</v>
      </c>
      <c r="L693" s="24">
        <f t="shared" si="17"/>
        <v>2</v>
      </c>
      <c r="M693" s="19">
        <f>VLOOKUP(K693,Table!$A$2:$C$121,2,0)</f>
        <v>11</v>
      </c>
      <c r="N693" s="18">
        <f>VLOOKUP(K693,Table!$A$2:$C$121,3,0)</f>
        <v>6</v>
      </c>
      <c r="O693" s="12" t="str">
        <f>VLOOKUP(A693,Table!$U$1:$V$230,2,0)</f>
        <v>Cubic</v>
      </c>
      <c r="P693" s="70"/>
    </row>
    <row r="694" spans="1:16">
      <c r="A694" s="12">
        <v>213</v>
      </c>
      <c r="B694" s="12">
        <v>612194</v>
      </c>
      <c r="C694" s="12" t="s">
        <v>8521</v>
      </c>
      <c r="D694" s="12" t="s">
        <v>8531</v>
      </c>
      <c r="E694" s="17" t="s">
        <v>15262</v>
      </c>
      <c r="F694" s="19" t="str">
        <f>LEFT(E694,MIN(FIND({0,1,2,3,4,5,6,7,8,9},ASC(E694)&amp;1234567890))-1)</f>
        <v>Nb</v>
      </c>
      <c r="G694" s="23">
        <f t="shared" si="16"/>
        <v>11</v>
      </c>
      <c r="H694" s="19">
        <f>VLOOKUP(F694,Table!$A$2:$C$121,2,0)</f>
        <v>5</v>
      </c>
      <c r="I694" s="18">
        <f>VLOOKUP(F694,Table!$A$2:$C$121,3,0)</f>
        <v>5</v>
      </c>
      <c r="J694" s="17" t="s">
        <v>13805</v>
      </c>
      <c r="K694" s="19" t="str">
        <f>LEFT(J694,MIN(FIND({0,1,2,3,4,5,6,7,8,9},ASC(J694)&amp;1234567890))-1)</f>
        <v>Au</v>
      </c>
      <c r="L694" s="24">
        <f t="shared" si="17"/>
        <v>9</v>
      </c>
      <c r="M694" s="19">
        <f>VLOOKUP(K694,Table!$A$2:$C$121,2,0)</f>
        <v>11</v>
      </c>
      <c r="N694" s="18">
        <f>VLOOKUP(K694,Table!$A$2:$C$121,3,0)</f>
        <v>6</v>
      </c>
      <c r="O694" s="12" t="str">
        <f>VLOOKUP(A694,Table!$U$1:$V$230,2,0)</f>
        <v>Cubic</v>
      </c>
      <c r="P694" s="70"/>
    </row>
    <row r="695" spans="1:16">
      <c r="A695" s="12">
        <v>213</v>
      </c>
      <c r="B695" s="12">
        <v>612316</v>
      </c>
      <c r="C695" s="12" t="s">
        <v>8521</v>
      </c>
      <c r="D695" s="12" t="s">
        <v>8532</v>
      </c>
      <c r="E695" s="17" t="s">
        <v>15263</v>
      </c>
      <c r="F695" s="19" t="str">
        <f>LEFT(E695,MIN(FIND({0,1,2,3,4,5,6,7,8,9},ASC(E695)&amp;1234567890))-1)</f>
        <v>Au</v>
      </c>
      <c r="G695" s="23">
        <f t="shared" si="16"/>
        <v>0.84</v>
      </c>
      <c r="H695" s="19">
        <f>VLOOKUP(F695,Table!$A$2:$C$121,2,0)</f>
        <v>11</v>
      </c>
      <c r="I695" s="18">
        <f>VLOOKUP(F695,Table!$A$2:$C$121,3,0)</f>
        <v>6</v>
      </c>
      <c r="J695" s="17" t="s">
        <v>15264</v>
      </c>
      <c r="K695" s="19" t="str">
        <f>LEFT(J695,MIN(FIND({0,1,2,3,4,5,6,7,8,9},ASC(J695)&amp;1234567890))-1)</f>
        <v>Si</v>
      </c>
      <c r="L695" s="24">
        <f t="shared" si="17"/>
        <v>0.16</v>
      </c>
      <c r="M695" s="19">
        <f>VLOOKUP(K695,Table!$A$2:$C$121,2,0)</f>
        <v>14</v>
      </c>
      <c r="N695" s="18">
        <f>VLOOKUP(K695,Table!$A$2:$C$121,3,0)</f>
        <v>3</v>
      </c>
      <c r="O695" s="12" t="str">
        <f>VLOOKUP(A695,Table!$U$1:$V$230,2,0)</f>
        <v>Cubic</v>
      </c>
      <c r="P695" s="70"/>
    </row>
    <row r="696" spans="1:16">
      <c r="A696" s="12">
        <v>213</v>
      </c>
      <c r="B696" s="12">
        <v>633212</v>
      </c>
      <c r="C696" s="12" t="s">
        <v>8521</v>
      </c>
      <c r="D696" s="12" t="s">
        <v>8533</v>
      </c>
      <c r="E696" s="17" t="s">
        <v>13957</v>
      </c>
      <c r="F696" s="19" t="str">
        <f>LEFT(E696,MIN(FIND({0,1,2,3,4,5,6,7,8,9},ASC(E696)&amp;1234567890))-1)</f>
        <v>Re</v>
      </c>
      <c r="G696" s="23">
        <f t="shared" si="16"/>
        <v>0.6</v>
      </c>
      <c r="H696" s="19">
        <f>VLOOKUP(F696,Table!$A$2:$C$121,2,0)</f>
        <v>7</v>
      </c>
      <c r="I696" s="18">
        <f>VLOOKUP(F696,Table!$A$2:$C$121,3,0)</f>
        <v>6</v>
      </c>
      <c r="J696" s="17" t="s">
        <v>15265</v>
      </c>
      <c r="K696" s="19" t="str">
        <f>LEFT(J696,MIN(FIND({0,1,2,3,4,5,6,7,8,9},ASC(J696)&amp;1234567890))-1)</f>
        <v>Fe</v>
      </c>
      <c r="L696" s="24">
        <f t="shared" si="17"/>
        <v>0.4</v>
      </c>
      <c r="M696" s="19">
        <f>VLOOKUP(K696,Table!$A$2:$C$121,2,0)</f>
        <v>8</v>
      </c>
      <c r="N696" s="18">
        <f>VLOOKUP(K696,Table!$A$2:$C$121,3,0)</f>
        <v>4</v>
      </c>
      <c r="O696" s="12" t="str">
        <f>VLOOKUP(A696,Table!$U$1:$V$230,2,0)</f>
        <v>Cubic</v>
      </c>
      <c r="P696" s="70"/>
    </row>
    <row r="697" spans="1:16">
      <c r="A697" s="12">
        <v>213</v>
      </c>
      <c r="B697" s="12">
        <v>633213</v>
      </c>
      <c r="C697" s="12" t="s">
        <v>8521</v>
      </c>
      <c r="D697" s="12" t="s">
        <v>8534</v>
      </c>
      <c r="E697" s="17" t="s">
        <v>33</v>
      </c>
      <c r="F697" s="19" t="str">
        <f>LEFT(E697,MIN(FIND({0,1,2,3,4,5,6,7,8,9},ASC(E697)&amp;1234567890))-1)</f>
        <v>Fe</v>
      </c>
      <c r="G697" s="23">
        <f t="shared" si="16"/>
        <v>1</v>
      </c>
      <c r="H697" s="19">
        <f>VLOOKUP(F697,Table!$A$2:$C$121,2,0)</f>
        <v>8</v>
      </c>
      <c r="I697" s="18">
        <f>VLOOKUP(F697,Table!$A$2:$C$121,3,0)</f>
        <v>4</v>
      </c>
      <c r="J697" s="17" t="s">
        <v>37</v>
      </c>
      <c r="K697" s="19" t="str">
        <f>LEFT(J697,MIN(FIND({0,1,2,3,4,5,6,7,8,9},ASC(J697)&amp;1234567890))-1)</f>
        <v>Re</v>
      </c>
      <c r="L697" s="24">
        <f t="shared" si="17"/>
        <v>1</v>
      </c>
      <c r="M697" s="19">
        <f>VLOOKUP(K697,Table!$A$2:$C$121,2,0)</f>
        <v>7</v>
      </c>
      <c r="N697" s="18">
        <f>VLOOKUP(K697,Table!$A$2:$C$121,3,0)</f>
        <v>6</v>
      </c>
      <c r="O697" s="12" t="str">
        <f>VLOOKUP(A697,Table!$U$1:$V$230,2,0)</f>
        <v>Cubic</v>
      </c>
      <c r="P697" s="70"/>
    </row>
    <row r="698" spans="1:16">
      <c r="A698" s="12">
        <v>213</v>
      </c>
      <c r="B698" s="12">
        <v>634631</v>
      </c>
      <c r="C698" s="12" t="s">
        <v>8521</v>
      </c>
      <c r="D698" s="12" t="s">
        <v>8535</v>
      </c>
      <c r="E698" s="17" t="s">
        <v>13547</v>
      </c>
      <c r="F698" s="19" t="str">
        <f>LEFT(E698,MIN(FIND({0,1,2,3,4,5,6,7,8,9},ASC(E698)&amp;1234567890))-1)</f>
        <v>Mn</v>
      </c>
      <c r="G698" s="23">
        <f t="shared" si="16"/>
        <v>17</v>
      </c>
      <c r="H698" s="19">
        <f>VLOOKUP(F698,Table!$A$2:$C$121,2,0)</f>
        <v>7</v>
      </c>
      <c r="I698" s="18">
        <f>VLOOKUP(F698,Table!$A$2:$C$121,3,0)</f>
        <v>4</v>
      </c>
      <c r="J698" s="17" t="s">
        <v>11560</v>
      </c>
      <c r="K698" s="19" t="str">
        <f>LEFT(J698,MIN(FIND({0,1,2,3,4,5,6,7,8,9},ASC(J698)&amp;1234567890))-1)</f>
        <v>Ga</v>
      </c>
      <c r="L698" s="24">
        <f t="shared" si="17"/>
        <v>3</v>
      </c>
      <c r="M698" s="19">
        <f>VLOOKUP(K698,Table!$A$2:$C$121,2,0)</f>
        <v>13</v>
      </c>
      <c r="N698" s="18">
        <f>VLOOKUP(K698,Table!$A$2:$C$121,3,0)</f>
        <v>4</v>
      </c>
      <c r="O698" s="12" t="str">
        <f>VLOOKUP(A698,Table!$U$1:$V$230,2,0)</f>
        <v>Cubic</v>
      </c>
      <c r="P698" s="70"/>
    </row>
    <row r="699" spans="1:16">
      <c r="A699" s="12">
        <v>213</v>
      </c>
      <c r="B699" s="12">
        <v>635637</v>
      </c>
      <c r="C699" s="12" t="s">
        <v>8521</v>
      </c>
      <c r="D699" s="12" t="s">
        <v>8536</v>
      </c>
      <c r="E699" s="17" t="s">
        <v>11405</v>
      </c>
      <c r="F699" s="19" t="str">
        <f>LEFT(E699,MIN(FIND({0,1,2,3,4,5,6,7,8,9},ASC(E699)&amp;1234567890))-1)</f>
        <v>V</v>
      </c>
      <c r="G699" s="23">
        <f t="shared" si="16"/>
        <v>3</v>
      </c>
      <c r="H699" s="19">
        <f>VLOOKUP(F699,Table!$A$2:$C$121,2,0)</f>
        <v>5</v>
      </c>
      <c r="I699" s="18">
        <f>VLOOKUP(F699,Table!$A$2:$C$121,3,0)</f>
        <v>4</v>
      </c>
      <c r="J699" s="17" t="s">
        <v>11409</v>
      </c>
      <c r="K699" s="19" t="str">
        <f>LEFT(J699,MIN(FIND({0,1,2,3,4,5,6,7,8,9},ASC(J699)&amp;1234567890))-1)</f>
        <v>Ga</v>
      </c>
      <c r="L699" s="24">
        <f t="shared" si="17"/>
        <v>2</v>
      </c>
      <c r="M699" s="19">
        <f>VLOOKUP(K699,Table!$A$2:$C$121,2,0)</f>
        <v>13</v>
      </c>
      <c r="N699" s="18">
        <f>VLOOKUP(K699,Table!$A$2:$C$121,3,0)</f>
        <v>4</v>
      </c>
      <c r="O699" s="12" t="str">
        <f>VLOOKUP(A699,Table!$U$1:$V$230,2,0)</f>
        <v>Cubic</v>
      </c>
      <c r="P699" s="70"/>
    </row>
    <row r="700" spans="1:16">
      <c r="A700" s="12">
        <v>213</v>
      </c>
      <c r="B700" s="12">
        <v>643067</v>
      </c>
      <c r="C700" s="12" t="s">
        <v>8521</v>
      </c>
      <c r="D700" s="12" t="s">
        <v>8537</v>
      </c>
      <c r="E700" s="17" t="s">
        <v>15266</v>
      </c>
      <c r="F700" s="19" t="str">
        <f>LEFT(E700,MIN(FIND({0,1,2,3,4,5,6,7,8,9},ASC(E700)&amp;1234567890))-1)</f>
        <v>Mn</v>
      </c>
      <c r="G700" s="23">
        <f t="shared" si="16"/>
        <v>0.85</v>
      </c>
      <c r="H700" s="19">
        <f>VLOOKUP(F700,Table!$A$2:$C$121,2,0)</f>
        <v>7</v>
      </c>
      <c r="I700" s="18">
        <f>VLOOKUP(F700,Table!$A$2:$C$121,3,0)</f>
        <v>4</v>
      </c>
      <c r="J700" s="17" t="s">
        <v>15267</v>
      </c>
      <c r="K700" s="19" t="str">
        <f>LEFT(J700,MIN(FIND({0,1,2,3,4,5,6,7,8,9},ASC(J700)&amp;1234567890))-1)</f>
        <v>Ni</v>
      </c>
      <c r="L700" s="24">
        <f t="shared" si="17"/>
        <v>0.15</v>
      </c>
      <c r="M700" s="19">
        <f>VLOOKUP(K700,Table!$A$2:$C$121,2,0)</f>
        <v>10</v>
      </c>
      <c r="N700" s="18">
        <f>VLOOKUP(K700,Table!$A$2:$C$121,3,0)</f>
        <v>4</v>
      </c>
      <c r="O700" s="12" t="str">
        <f>VLOOKUP(A700,Table!$U$1:$V$230,2,0)</f>
        <v>Cubic</v>
      </c>
      <c r="P700" s="70"/>
    </row>
    <row r="701" spans="1:16">
      <c r="A701" s="12">
        <v>213</v>
      </c>
      <c r="B701" s="12">
        <v>643934</v>
      </c>
      <c r="C701" s="12" t="s">
        <v>8521</v>
      </c>
      <c r="D701" s="12" t="s">
        <v>8538</v>
      </c>
      <c r="E701" s="17" t="s">
        <v>12584</v>
      </c>
      <c r="F701" s="19" t="str">
        <f>LEFT(E701,MIN(FIND({0,1,2,3,4,5,6,7,8,9},ASC(E701)&amp;1234567890))-1)</f>
        <v>Mn</v>
      </c>
      <c r="G701" s="23">
        <f t="shared" si="16"/>
        <v>12</v>
      </c>
      <c r="H701" s="19">
        <f>VLOOKUP(F701,Table!$A$2:$C$121,2,0)</f>
        <v>7</v>
      </c>
      <c r="I701" s="18">
        <f>VLOOKUP(F701,Table!$A$2:$C$121,3,0)</f>
        <v>4</v>
      </c>
      <c r="J701" s="17" t="s">
        <v>13918</v>
      </c>
      <c r="K701" s="19" t="str">
        <f>LEFT(J701,MIN(FIND({0,1,2,3,4,5,6,7,8,9},ASC(J701)&amp;1234567890))-1)</f>
        <v>Zn</v>
      </c>
      <c r="L701" s="24">
        <f t="shared" si="17"/>
        <v>8</v>
      </c>
      <c r="M701" s="19">
        <f>VLOOKUP(K701,Table!$A$2:$C$121,2,0)</f>
        <v>12</v>
      </c>
      <c r="N701" s="18">
        <f>VLOOKUP(K701,Table!$A$2:$C$121,3,0)</f>
        <v>4</v>
      </c>
      <c r="O701" s="12" t="str">
        <f>VLOOKUP(A701,Table!$U$1:$V$230,2,0)</f>
        <v>Cubic</v>
      </c>
      <c r="P701" s="70"/>
    </row>
    <row r="702" spans="1:16">
      <c r="A702" s="12">
        <v>213</v>
      </c>
      <c r="B702" s="12">
        <v>108565</v>
      </c>
      <c r="C702" s="12" t="s">
        <v>8521</v>
      </c>
      <c r="D702" s="12" t="s">
        <v>8539</v>
      </c>
      <c r="E702" s="17" t="s">
        <v>67</v>
      </c>
      <c r="F702" s="19" t="str">
        <f>LEFT(E702,MIN(FIND({0,1,2,3,4,5,6,7,8,9},ASC(E702)&amp;1234567890))-1)</f>
        <v>Fe</v>
      </c>
      <c r="G702" s="23">
        <f t="shared" si="16"/>
        <v>2</v>
      </c>
      <c r="H702" s="19">
        <f>VLOOKUP(F702,Table!$A$2:$C$121,2,0)</f>
        <v>8</v>
      </c>
      <c r="I702" s="18">
        <f>VLOOKUP(F702,Table!$A$2:$C$121,3,0)</f>
        <v>4</v>
      </c>
      <c r="J702" s="17" t="s">
        <v>11319</v>
      </c>
      <c r="K702" s="19" t="str">
        <f>LEFT(J702,MIN(FIND({0,1,2,3,4,5,6,7,8,9},ASC(J702)&amp;1234567890))-1)</f>
        <v>Re</v>
      </c>
      <c r="L702" s="24">
        <f t="shared" si="17"/>
        <v>3</v>
      </c>
      <c r="M702" s="19">
        <f>VLOOKUP(K702,Table!$A$2:$C$121,2,0)</f>
        <v>7</v>
      </c>
      <c r="N702" s="18">
        <f>VLOOKUP(K702,Table!$A$2:$C$121,3,0)</f>
        <v>6</v>
      </c>
      <c r="O702" s="12" t="str">
        <f>VLOOKUP(A702,Table!$U$1:$V$230,2,0)</f>
        <v>Cubic</v>
      </c>
      <c r="P702" s="70"/>
    </row>
    <row r="703" spans="1:16">
      <c r="A703" s="12">
        <v>213</v>
      </c>
      <c r="B703" s="12">
        <v>54404</v>
      </c>
      <c r="C703" s="12" t="s">
        <v>8521</v>
      </c>
      <c r="D703" s="12" t="s">
        <v>8540</v>
      </c>
      <c r="E703" s="17" t="s">
        <v>15268</v>
      </c>
      <c r="F703" s="19" t="str">
        <f>LEFT(E703,MIN(FIND({0,1,2,3,4,5,6,7,8,9},ASC(E703)&amp;1234567890))-1)</f>
        <v>Nb</v>
      </c>
      <c r="G703" s="23">
        <f t="shared" si="16"/>
        <v>11.04</v>
      </c>
      <c r="H703" s="19">
        <f>VLOOKUP(F703,Table!$A$2:$C$121,2,0)</f>
        <v>5</v>
      </c>
      <c r="I703" s="18">
        <f>VLOOKUP(F703,Table!$A$2:$C$121,3,0)</f>
        <v>5</v>
      </c>
      <c r="J703" s="17" t="s">
        <v>15269</v>
      </c>
      <c r="K703" s="19" t="str">
        <f>LEFT(J703,MIN(FIND({0,1,2,3,4,5,6,7,8,9},ASC(J703)&amp;1234567890))-1)</f>
        <v>Au</v>
      </c>
      <c r="L703" s="24">
        <f t="shared" si="17"/>
        <v>8.9600000000000009</v>
      </c>
      <c r="M703" s="19">
        <f>VLOOKUP(K703,Table!$A$2:$C$121,2,0)</f>
        <v>11</v>
      </c>
      <c r="N703" s="18">
        <f>VLOOKUP(K703,Table!$A$2:$C$121,3,0)</f>
        <v>6</v>
      </c>
      <c r="O703" s="12" t="str">
        <f>VLOOKUP(A703,Table!$U$1:$V$230,2,0)</f>
        <v>Cubic</v>
      </c>
      <c r="P703" s="70"/>
    </row>
    <row r="704" spans="1:16">
      <c r="A704" s="12">
        <v>213</v>
      </c>
      <c r="B704" s="12">
        <v>163415</v>
      </c>
      <c r="C704" s="12" t="s">
        <v>8521</v>
      </c>
      <c r="D704" s="12" t="s">
        <v>8541</v>
      </c>
      <c r="E704" s="17" t="s">
        <v>15266</v>
      </c>
      <c r="F704" s="19" t="str">
        <f>LEFT(E704,MIN(FIND({0,1,2,3,4,5,6,7,8,9},ASC(E704)&amp;1234567890))-1)</f>
        <v>Mn</v>
      </c>
      <c r="G704" s="23">
        <f t="shared" si="16"/>
        <v>0.85</v>
      </c>
      <c r="H704" s="19">
        <f>VLOOKUP(F704,Table!$A$2:$C$121,2,0)</f>
        <v>7</v>
      </c>
      <c r="I704" s="18">
        <f>VLOOKUP(F704,Table!$A$2:$C$121,3,0)</f>
        <v>4</v>
      </c>
      <c r="J704" s="17" t="s">
        <v>15270</v>
      </c>
      <c r="K704" s="19" t="str">
        <f>LEFT(J704,MIN(FIND({0,1,2,3,4,5,6,7,8,9},ASC(J704)&amp;1234567890))-1)</f>
        <v>Co</v>
      </c>
      <c r="L704" s="24">
        <f t="shared" si="17"/>
        <v>0.15</v>
      </c>
      <c r="M704" s="19">
        <f>VLOOKUP(K704,Table!$A$2:$C$121,2,0)</f>
        <v>9</v>
      </c>
      <c r="N704" s="18">
        <f>VLOOKUP(K704,Table!$A$2:$C$121,3,0)</f>
        <v>4</v>
      </c>
      <c r="O704" s="12" t="str">
        <f>VLOOKUP(A704,Table!$U$1:$V$230,2,0)</f>
        <v>Cubic</v>
      </c>
      <c r="P704" s="70"/>
    </row>
    <row r="705" spans="1:16">
      <c r="A705" s="12">
        <v>213</v>
      </c>
      <c r="B705" s="12">
        <v>163416</v>
      </c>
      <c r="C705" s="12" t="s">
        <v>8521</v>
      </c>
      <c r="D705" s="12" t="s">
        <v>8542</v>
      </c>
      <c r="E705" s="17" t="s">
        <v>15259</v>
      </c>
      <c r="F705" s="19" t="str">
        <f>LEFT(E705,MIN(FIND({0,1,2,3,4,5,6,7,8,9},ASC(E705)&amp;1234567890))-1)</f>
        <v>Mn</v>
      </c>
      <c r="G705" s="23">
        <f t="shared" si="16"/>
        <v>0.75</v>
      </c>
      <c r="H705" s="19">
        <f>VLOOKUP(F705,Table!$A$2:$C$121,2,0)</f>
        <v>7</v>
      </c>
      <c r="I705" s="18">
        <f>VLOOKUP(F705,Table!$A$2:$C$121,3,0)</f>
        <v>4</v>
      </c>
      <c r="J705" s="17" t="s">
        <v>15271</v>
      </c>
      <c r="K705" s="19" t="str">
        <f>LEFT(J705,MIN(FIND({0,1,2,3,4,5,6,7,8,9},ASC(J705)&amp;1234567890))-1)</f>
        <v>Co</v>
      </c>
      <c r="L705" s="24">
        <f t="shared" si="17"/>
        <v>0.25</v>
      </c>
      <c r="M705" s="19">
        <f>VLOOKUP(K705,Table!$A$2:$C$121,2,0)</f>
        <v>9</v>
      </c>
      <c r="N705" s="18">
        <f>VLOOKUP(K705,Table!$A$2:$C$121,3,0)</f>
        <v>4</v>
      </c>
      <c r="O705" s="12" t="str">
        <f>VLOOKUP(A705,Table!$U$1:$V$230,2,0)</f>
        <v>Cubic</v>
      </c>
      <c r="P705" s="70"/>
    </row>
    <row r="706" spans="1:16">
      <c r="A706" s="12">
        <v>213</v>
      </c>
      <c r="B706" s="12">
        <v>163419</v>
      </c>
      <c r="C706" s="12" t="s">
        <v>8521</v>
      </c>
      <c r="D706" s="12" t="s">
        <v>8543</v>
      </c>
      <c r="E706" s="17" t="s">
        <v>15272</v>
      </c>
      <c r="F706" s="19" t="str">
        <f>LEFT(E706,MIN(FIND({0,1,2,3,4,5,6,7,8,9},ASC(E706)&amp;1234567890))-1)</f>
        <v>Mn</v>
      </c>
      <c r="G706" s="23">
        <f t="shared" si="16"/>
        <v>0.6</v>
      </c>
      <c r="H706" s="19">
        <f>VLOOKUP(F706,Table!$A$2:$C$121,2,0)</f>
        <v>7</v>
      </c>
      <c r="I706" s="18">
        <f>VLOOKUP(F706,Table!$A$2:$C$121,3,0)</f>
        <v>4</v>
      </c>
      <c r="J706" s="17" t="s">
        <v>15273</v>
      </c>
      <c r="K706" s="19" t="str">
        <f>LEFT(J706,MIN(FIND({0,1,2,3,4,5,6,7,8,9},ASC(J706)&amp;1234567890))-1)</f>
        <v>Co</v>
      </c>
      <c r="L706" s="24">
        <f t="shared" si="17"/>
        <v>0.4</v>
      </c>
      <c r="M706" s="19">
        <f>VLOOKUP(K706,Table!$A$2:$C$121,2,0)</f>
        <v>9</v>
      </c>
      <c r="N706" s="18">
        <f>VLOOKUP(K706,Table!$A$2:$C$121,3,0)</f>
        <v>4</v>
      </c>
      <c r="O706" s="12" t="str">
        <f>VLOOKUP(A706,Table!$U$1:$V$230,2,0)</f>
        <v>Cubic</v>
      </c>
      <c r="P706" s="70"/>
    </row>
    <row r="707" spans="1:16">
      <c r="A707" s="12">
        <v>213</v>
      </c>
      <c r="B707" s="12">
        <v>165368</v>
      </c>
      <c r="C707" s="12" t="s">
        <v>8521</v>
      </c>
      <c r="D707" s="12" t="s">
        <v>8544</v>
      </c>
      <c r="E707" s="17" t="s">
        <v>14202</v>
      </c>
      <c r="F707" s="19" t="str">
        <f>LEFT(E707,MIN(FIND({0,1,2,3,4,5,6,7,8,9},ASC(E707)&amp;1234567890))-1)</f>
        <v>K</v>
      </c>
      <c r="G707" s="23">
        <f t="shared" si="16"/>
        <v>7.4</v>
      </c>
      <c r="H707" s="19">
        <f>VLOOKUP(F707,Table!$A$2:$C$121,2,0)</f>
        <v>1</v>
      </c>
      <c r="I707" s="18">
        <f>VLOOKUP(F707,Table!$A$2:$C$121,3,0)</f>
        <v>4</v>
      </c>
      <c r="J707" s="17" t="s">
        <v>15248</v>
      </c>
      <c r="K707" s="19" t="str">
        <f>LEFT(J707,MIN(FIND({0,1,2,3,4,5,6,7,8,9},ASC(J707)&amp;1234567890))-1)</f>
        <v>Sn</v>
      </c>
      <c r="L707" s="24">
        <f t="shared" si="17"/>
        <v>25</v>
      </c>
      <c r="M707" s="19">
        <f>VLOOKUP(K707,Table!$A$2:$C$121,2,0)</f>
        <v>14</v>
      </c>
      <c r="N707" s="18">
        <f>VLOOKUP(K707,Table!$A$2:$C$121,3,0)</f>
        <v>5</v>
      </c>
      <c r="O707" s="12" t="str">
        <f>VLOOKUP(A707,Table!$U$1:$V$230,2,0)</f>
        <v>Cubic</v>
      </c>
      <c r="P707" s="70"/>
    </row>
    <row r="708" spans="1:16">
      <c r="A708" s="12">
        <v>213</v>
      </c>
      <c r="B708" s="12">
        <v>251023</v>
      </c>
      <c r="C708" s="12" t="s">
        <v>8521</v>
      </c>
      <c r="D708" s="12" t="s">
        <v>8545</v>
      </c>
      <c r="E708" s="17" t="s">
        <v>15274</v>
      </c>
      <c r="F708" s="19" t="str">
        <f>LEFT(E708,MIN(FIND({0,1,2,3,4,5,6,7,8,9},ASC(E708)&amp;1234567890))-1)</f>
        <v>Co</v>
      </c>
      <c r="G708" s="23">
        <f t="shared" si="16"/>
        <v>2.61</v>
      </c>
      <c r="H708" s="19">
        <f>VLOOKUP(F708,Table!$A$2:$C$121,2,0)</f>
        <v>9</v>
      </c>
      <c r="I708" s="18">
        <f>VLOOKUP(F708,Table!$A$2:$C$121,3,0)</f>
        <v>4</v>
      </c>
      <c r="J708" s="17" t="s">
        <v>15275</v>
      </c>
      <c r="K708" s="19" t="str">
        <f>LEFT(J708,MIN(FIND({0,1,2,3,4,5,6,7,8,9},ASC(J708)&amp;1234567890))-1)</f>
        <v>Zn</v>
      </c>
      <c r="L708" s="24">
        <f t="shared" si="17"/>
        <v>2.39</v>
      </c>
      <c r="M708" s="19">
        <f>VLOOKUP(K708,Table!$A$2:$C$121,2,0)</f>
        <v>12</v>
      </c>
      <c r="N708" s="18">
        <f>VLOOKUP(K708,Table!$A$2:$C$121,3,0)</f>
        <v>4</v>
      </c>
      <c r="O708" s="12" t="str">
        <f>VLOOKUP(A708,Table!$U$1:$V$230,2,0)</f>
        <v>Cubic</v>
      </c>
      <c r="P708" s="70"/>
    </row>
    <row r="709" spans="1:16">
      <c r="A709" s="12">
        <v>213</v>
      </c>
      <c r="B709" s="12">
        <v>251024</v>
      </c>
      <c r="C709" s="12" t="s">
        <v>8521</v>
      </c>
      <c r="D709" s="12" t="s">
        <v>8546</v>
      </c>
      <c r="E709" s="17" t="s">
        <v>15276</v>
      </c>
      <c r="F709" s="19" t="str">
        <f>LEFT(E709,MIN(FIND({0,1,2,3,4,5,6,7,8,9},ASC(E709)&amp;1234567890))-1)</f>
        <v>Co</v>
      </c>
      <c r="G709" s="23">
        <f t="shared" si="16"/>
        <v>2.5</v>
      </c>
      <c r="H709" s="19">
        <f>VLOOKUP(F709,Table!$A$2:$C$121,2,0)</f>
        <v>9</v>
      </c>
      <c r="I709" s="18">
        <f>VLOOKUP(F709,Table!$A$2:$C$121,3,0)</f>
        <v>4</v>
      </c>
      <c r="J709" s="17" t="s">
        <v>15277</v>
      </c>
      <c r="K709" s="19" t="str">
        <f>LEFT(J709,MIN(FIND({0,1,2,3,4,5,6,7,8,9},ASC(J709)&amp;1234567890))-1)</f>
        <v>Zn</v>
      </c>
      <c r="L709" s="24">
        <f t="shared" si="17"/>
        <v>2.5</v>
      </c>
      <c r="M709" s="19">
        <f>VLOOKUP(K709,Table!$A$2:$C$121,2,0)</f>
        <v>12</v>
      </c>
      <c r="N709" s="18">
        <f>VLOOKUP(K709,Table!$A$2:$C$121,3,0)</f>
        <v>4</v>
      </c>
      <c r="O709" s="12" t="str">
        <f>VLOOKUP(A709,Table!$U$1:$V$230,2,0)</f>
        <v>Cubic</v>
      </c>
      <c r="P709" s="70"/>
    </row>
    <row r="710" spans="1:16">
      <c r="A710" s="12">
        <v>213</v>
      </c>
      <c r="B710" s="12">
        <v>251025</v>
      </c>
      <c r="C710" s="12" t="s">
        <v>8521</v>
      </c>
      <c r="D710" s="12" t="s">
        <v>8547</v>
      </c>
      <c r="E710" s="17" t="s">
        <v>15278</v>
      </c>
      <c r="F710" s="19" t="str">
        <f>LEFT(E710,MIN(FIND({0,1,2,3,4,5,6,7,8,9},ASC(E710)&amp;1234567890))-1)</f>
        <v>Co</v>
      </c>
      <c r="G710" s="23">
        <f t="shared" si="16"/>
        <v>2.42</v>
      </c>
      <c r="H710" s="19">
        <f>VLOOKUP(F710,Table!$A$2:$C$121,2,0)</f>
        <v>9</v>
      </c>
      <c r="I710" s="18">
        <f>VLOOKUP(F710,Table!$A$2:$C$121,3,0)</f>
        <v>4</v>
      </c>
      <c r="J710" s="17" t="s">
        <v>15279</v>
      </c>
      <c r="K710" s="19" t="str">
        <f>LEFT(J710,MIN(FIND({0,1,2,3,4,5,6,7,8,9},ASC(J710)&amp;1234567890))-1)</f>
        <v>Zn</v>
      </c>
      <c r="L710" s="24">
        <f t="shared" si="17"/>
        <v>2.58</v>
      </c>
      <c r="M710" s="19">
        <f>VLOOKUP(K710,Table!$A$2:$C$121,2,0)</f>
        <v>12</v>
      </c>
      <c r="N710" s="18">
        <f>VLOOKUP(K710,Table!$A$2:$C$121,3,0)</f>
        <v>4</v>
      </c>
      <c r="O710" s="12" t="str">
        <f>VLOOKUP(A710,Table!$U$1:$V$230,2,0)</f>
        <v>Cubic</v>
      </c>
      <c r="P710" s="70"/>
    </row>
    <row r="711" spans="1:16">
      <c r="A711" s="12">
        <v>213</v>
      </c>
      <c r="B711" s="12">
        <v>251026</v>
      </c>
      <c r="C711" s="12" t="s">
        <v>8521</v>
      </c>
      <c r="D711" s="12" t="s">
        <v>8548</v>
      </c>
      <c r="E711" s="17" t="s">
        <v>15280</v>
      </c>
      <c r="F711" s="19" t="str">
        <f>LEFT(E711,MIN(FIND({0,1,2,3,4,5,6,7,8,9},ASC(E711)&amp;1234567890))-1)</f>
        <v>Co</v>
      </c>
      <c r="G711" s="23">
        <f t="shared" si="16"/>
        <v>2.37</v>
      </c>
      <c r="H711" s="19">
        <f>VLOOKUP(F711,Table!$A$2:$C$121,2,0)</f>
        <v>9</v>
      </c>
      <c r="I711" s="18">
        <f>VLOOKUP(F711,Table!$A$2:$C$121,3,0)</f>
        <v>4</v>
      </c>
      <c r="J711" s="17" t="s">
        <v>15281</v>
      </c>
      <c r="K711" s="19" t="str">
        <f>LEFT(J711,MIN(FIND({0,1,2,3,4,5,6,7,8,9},ASC(J711)&amp;1234567890))-1)</f>
        <v>Zn</v>
      </c>
      <c r="L711" s="24">
        <f t="shared" si="17"/>
        <v>2.63</v>
      </c>
      <c r="M711" s="19">
        <f>VLOOKUP(K711,Table!$A$2:$C$121,2,0)</f>
        <v>12</v>
      </c>
      <c r="N711" s="18">
        <f>VLOOKUP(K711,Table!$A$2:$C$121,3,0)</f>
        <v>4</v>
      </c>
      <c r="O711" s="12" t="str">
        <f>VLOOKUP(A711,Table!$U$1:$V$230,2,0)</f>
        <v>Cubic</v>
      </c>
      <c r="P711" s="70"/>
    </row>
    <row r="712" spans="1:16">
      <c r="A712" s="12">
        <v>213</v>
      </c>
      <c r="B712" s="12">
        <v>251027</v>
      </c>
      <c r="C712" s="12" t="s">
        <v>8521</v>
      </c>
      <c r="D712" s="12" t="s">
        <v>8549</v>
      </c>
      <c r="E712" s="17" t="s">
        <v>15282</v>
      </c>
      <c r="F712" s="19" t="str">
        <f>LEFT(E712,MIN(FIND({0,1,2,3,4,5,6,7,8,9},ASC(E712)&amp;1234567890))-1)</f>
        <v>Co</v>
      </c>
      <c r="G712" s="23">
        <f t="shared" si="16"/>
        <v>2.6</v>
      </c>
      <c r="H712" s="19">
        <f>VLOOKUP(F712,Table!$A$2:$C$121,2,0)</f>
        <v>9</v>
      </c>
      <c r="I712" s="18">
        <f>VLOOKUP(F712,Table!$A$2:$C$121,3,0)</f>
        <v>4</v>
      </c>
      <c r="J712" s="17" t="s">
        <v>15283</v>
      </c>
      <c r="K712" s="19" t="str">
        <f>LEFT(J712,MIN(FIND({0,1,2,3,4,5,6,7,8,9},ASC(J712)&amp;1234567890))-1)</f>
        <v>Zn</v>
      </c>
      <c r="L712" s="24">
        <f t="shared" si="17"/>
        <v>2.4</v>
      </c>
      <c r="M712" s="19">
        <f>VLOOKUP(K712,Table!$A$2:$C$121,2,0)</f>
        <v>12</v>
      </c>
      <c r="N712" s="18">
        <f>VLOOKUP(K712,Table!$A$2:$C$121,3,0)</f>
        <v>4</v>
      </c>
      <c r="O712" s="12" t="str">
        <f>VLOOKUP(A712,Table!$U$1:$V$230,2,0)</f>
        <v>Cubic</v>
      </c>
      <c r="P712" s="70"/>
    </row>
    <row r="713" spans="1:16">
      <c r="A713" s="12">
        <v>213</v>
      </c>
      <c r="B713" s="12">
        <v>2218</v>
      </c>
      <c r="C713" s="12" t="s">
        <v>8514</v>
      </c>
      <c r="D713" s="12" t="s">
        <v>2339</v>
      </c>
      <c r="E713" s="17" t="s">
        <v>410</v>
      </c>
      <c r="F713" s="19" t="str">
        <f>LEFT(E713,MIN(FIND({0,1,2,3,4,5,6,7,8,9},ASC(E713)&amp;1234567890))-1)</f>
        <v>Ba</v>
      </c>
      <c r="G713" s="23">
        <f t="shared" si="16"/>
        <v>1</v>
      </c>
      <c r="H713" s="19">
        <f>VLOOKUP(F713,Table!$A$2:$C$121,2,0)</f>
        <v>2</v>
      </c>
      <c r="I713" s="18">
        <f>VLOOKUP(F713,Table!$A$2:$C$121,3,0)</f>
        <v>6</v>
      </c>
      <c r="J713" s="17" t="s">
        <v>11546</v>
      </c>
      <c r="K713" s="19" t="str">
        <f>LEFT(J713,MIN(FIND({0,1,2,3,4,5,6,7,8,9},ASC(J713)&amp;1234567890))-1)</f>
        <v>Si</v>
      </c>
      <c r="L713" s="24">
        <f t="shared" si="17"/>
        <v>2</v>
      </c>
      <c r="M713" s="19">
        <f>VLOOKUP(K713,Table!$A$2:$C$121,2,0)</f>
        <v>14</v>
      </c>
      <c r="N713" s="18">
        <f>VLOOKUP(K713,Table!$A$2:$C$121,3,0)</f>
        <v>3</v>
      </c>
      <c r="O713" s="12" t="str">
        <f>VLOOKUP(A713,Table!$U$1:$V$230,2,0)</f>
        <v>Cubic</v>
      </c>
      <c r="P713" s="70" t="s">
        <v>15463</v>
      </c>
    </row>
    <row r="714" spans="1:16">
      <c r="A714" s="12">
        <v>213</v>
      </c>
      <c r="B714" s="12">
        <v>2460</v>
      </c>
      <c r="C714" s="12" t="s">
        <v>8514</v>
      </c>
      <c r="D714" s="12" t="s">
        <v>5358</v>
      </c>
      <c r="E714" s="17" t="s">
        <v>433</v>
      </c>
      <c r="F714" s="19" t="str">
        <f>LEFT(E714,MIN(FIND({0,1,2,3,4,5,6,7,8,9},ASC(E714)&amp;1234567890))-1)</f>
        <v>Sr</v>
      </c>
      <c r="G714" s="23">
        <f t="shared" si="16"/>
        <v>1</v>
      </c>
      <c r="H714" s="19">
        <f>VLOOKUP(F714,Table!$A$2:$C$121,2,0)</f>
        <v>2</v>
      </c>
      <c r="I714" s="18">
        <f>VLOOKUP(F714,Table!$A$2:$C$121,3,0)</f>
        <v>5</v>
      </c>
      <c r="J714" s="17" t="s">
        <v>11546</v>
      </c>
      <c r="K714" s="19" t="str">
        <f>LEFT(J714,MIN(FIND({0,1,2,3,4,5,6,7,8,9},ASC(J714)&amp;1234567890))-1)</f>
        <v>Si</v>
      </c>
      <c r="L714" s="24">
        <f t="shared" si="17"/>
        <v>2</v>
      </c>
      <c r="M714" s="19">
        <f>VLOOKUP(K714,Table!$A$2:$C$121,2,0)</f>
        <v>14</v>
      </c>
      <c r="N714" s="18">
        <f>VLOOKUP(K714,Table!$A$2:$C$121,3,0)</f>
        <v>3</v>
      </c>
      <c r="O714" s="12" t="str">
        <f>VLOOKUP(A714,Table!$U$1:$V$230,2,0)</f>
        <v>Cubic</v>
      </c>
      <c r="P714" s="70" t="s">
        <v>15463</v>
      </c>
    </row>
    <row r="715" spans="1:16">
      <c r="A715" s="12">
        <v>213</v>
      </c>
      <c r="B715" s="12">
        <v>22177</v>
      </c>
      <c r="C715" s="12" t="s">
        <v>8514</v>
      </c>
      <c r="D715" s="12" t="s">
        <v>8515</v>
      </c>
      <c r="E715" s="17" t="s">
        <v>454</v>
      </c>
      <c r="F715" s="19" t="str">
        <f>LEFT(E715,MIN(FIND({0,1,2,3,4,5,6,7,8,9},ASC(E715)&amp;1234567890))-1)</f>
        <v>V</v>
      </c>
      <c r="G715" s="23">
        <f t="shared" si="16"/>
        <v>8</v>
      </c>
      <c r="H715" s="19">
        <f>VLOOKUP(F715,Table!$A$2:$C$121,2,0)</f>
        <v>5</v>
      </c>
      <c r="I715" s="18">
        <f>VLOOKUP(F715,Table!$A$2:$C$121,3,0)</f>
        <v>4</v>
      </c>
      <c r="J715" s="17" t="s">
        <v>11663</v>
      </c>
      <c r="K715" s="19" t="str">
        <f>LEFT(J715,MIN(FIND({0,1,2,3,4,5,6,7,8,9},ASC(J715)&amp;1234567890))-1)</f>
        <v>C</v>
      </c>
      <c r="L715" s="24">
        <f t="shared" si="17"/>
        <v>7</v>
      </c>
      <c r="M715" s="19">
        <f>VLOOKUP(K715,Table!$A$2:$C$121,2,0)</f>
        <v>14</v>
      </c>
      <c r="N715" s="18">
        <f>VLOOKUP(K715,Table!$A$2:$C$121,3,0)</f>
        <v>2</v>
      </c>
      <c r="O715" s="12" t="str">
        <f>VLOOKUP(A715,Table!$U$1:$V$230,2,0)</f>
        <v>Cubic</v>
      </c>
      <c r="P715" s="70" t="s">
        <v>15463</v>
      </c>
    </row>
    <row r="716" spans="1:16">
      <c r="A716" s="12">
        <v>213</v>
      </c>
      <c r="B716" s="12">
        <v>60191</v>
      </c>
      <c r="C716" s="12" t="s">
        <v>8514</v>
      </c>
      <c r="D716" s="12" t="s">
        <v>8516</v>
      </c>
      <c r="E716" s="17" t="s">
        <v>334</v>
      </c>
      <c r="F716" s="19" t="str">
        <f>LEFT(E716,MIN(FIND({0,1,2,3,4,5,6,7,8,9},ASC(E716)&amp;1234567890))-1)</f>
        <v>V</v>
      </c>
      <c r="G716" s="23">
        <f t="shared" si="16"/>
        <v>1</v>
      </c>
      <c r="H716" s="19">
        <f>VLOOKUP(F716,Table!$A$2:$C$121,2,0)</f>
        <v>5</v>
      </c>
      <c r="I716" s="18">
        <f>VLOOKUP(F716,Table!$A$2:$C$121,3,0)</f>
        <v>4</v>
      </c>
      <c r="J716" s="17" t="s">
        <v>15245</v>
      </c>
      <c r="K716" s="19" t="str">
        <f>LEFT(J716,MIN(FIND({0,1,2,3,4,5,6,7,8,9},ASC(J716)&amp;1234567890))-1)</f>
        <v>C</v>
      </c>
      <c r="L716" s="24">
        <f t="shared" si="17"/>
        <v>0.88</v>
      </c>
      <c r="M716" s="19">
        <f>VLOOKUP(K716,Table!$A$2:$C$121,2,0)</f>
        <v>14</v>
      </c>
      <c r="N716" s="18">
        <f>VLOOKUP(K716,Table!$A$2:$C$121,3,0)</f>
        <v>2</v>
      </c>
      <c r="O716" s="12" t="str">
        <f>VLOOKUP(A716,Table!$U$1:$V$230,2,0)</f>
        <v>Cubic</v>
      </c>
      <c r="P716" s="70" t="s">
        <v>15463</v>
      </c>
    </row>
    <row r="717" spans="1:16">
      <c r="A717" s="12">
        <v>213</v>
      </c>
      <c r="B717" s="12">
        <v>79196</v>
      </c>
      <c r="C717" s="12" t="s">
        <v>8514</v>
      </c>
      <c r="D717" s="12" t="s">
        <v>4028</v>
      </c>
      <c r="E717" s="17" t="s">
        <v>15157</v>
      </c>
      <c r="F717" s="19" t="str">
        <f>LEFT(E717,MIN(FIND({0,1,2,3,4,5,6,7,8,9},ASC(E717)&amp;1234567890))-1)</f>
        <v>Fe</v>
      </c>
      <c r="G717" s="23">
        <f t="shared" si="16"/>
        <v>21.34</v>
      </c>
      <c r="H717" s="19">
        <f>VLOOKUP(F717,Table!$A$2:$C$121,2,0)</f>
        <v>8</v>
      </c>
      <c r="I717" s="18">
        <f>VLOOKUP(F717,Table!$A$2:$C$121,3,0)</f>
        <v>4</v>
      </c>
      <c r="J717" s="17" t="s">
        <v>465</v>
      </c>
      <c r="K717" s="19" t="str">
        <f>LEFT(J717,MIN(FIND({0,1,2,3,4,5,6,7,8,9},ASC(J717)&amp;1234567890))-1)</f>
        <v>O</v>
      </c>
      <c r="L717" s="24">
        <f t="shared" si="17"/>
        <v>32</v>
      </c>
      <c r="M717" s="19">
        <f>VLOOKUP(K717,Table!$A$2:$C$121,2,0)</f>
        <v>16</v>
      </c>
      <c r="N717" s="18">
        <f>VLOOKUP(K717,Table!$A$2:$C$121,3,0)</f>
        <v>2</v>
      </c>
      <c r="O717" s="12" t="str">
        <f>VLOOKUP(A717,Table!$U$1:$V$230,2,0)</f>
        <v>Cubic</v>
      </c>
      <c r="P717" s="70" t="s">
        <v>15463</v>
      </c>
    </row>
    <row r="718" spans="1:16">
      <c r="A718" s="12">
        <v>213</v>
      </c>
      <c r="B718" s="12">
        <v>87119</v>
      </c>
      <c r="C718" s="12" t="s">
        <v>8514</v>
      </c>
      <c r="D718" s="12" t="s">
        <v>8517</v>
      </c>
      <c r="E718" s="17" t="s">
        <v>15246</v>
      </c>
      <c r="F718" s="19" t="str">
        <f>LEFT(E718,MIN(FIND({0,1,2,3,4,5,6,7,8,9},ASC(E718)&amp;1234567890))-1)</f>
        <v>Fe</v>
      </c>
      <c r="G718" s="23">
        <f t="shared" si="16"/>
        <v>21.16</v>
      </c>
      <c r="H718" s="19">
        <f>VLOOKUP(F718,Table!$A$2:$C$121,2,0)</f>
        <v>8</v>
      </c>
      <c r="I718" s="18">
        <f>VLOOKUP(F718,Table!$A$2:$C$121,3,0)</f>
        <v>4</v>
      </c>
      <c r="J718" s="17" t="s">
        <v>15247</v>
      </c>
      <c r="K718" s="19" t="str">
        <f>LEFT(J718,MIN(FIND({0,1,2,3,4,5,6,7,8,9},ASC(J718)&amp;1234567890))-1)</f>
        <v>O</v>
      </c>
      <c r="L718" s="24">
        <f t="shared" si="17"/>
        <v>31.92</v>
      </c>
      <c r="M718" s="19">
        <f>VLOOKUP(K718,Table!$A$2:$C$121,2,0)</f>
        <v>16</v>
      </c>
      <c r="N718" s="18">
        <f>VLOOKUP(K718,Table!$A$2:$C$121,3,0)</f>
        <v>2</v>
      </c>
      <c r="O718" s="12" t="str">
        <f>VLOOKUP(A718,Table!$U$1:$V$230,2,0)</f>
        <v>Cubic</v>
      </c>
      <c r="P718" s="70" t="s">
        <v>15463</v>
      </c>
    </row>
    <row r="719" spans="1:16">
      <c r="A719" s="12">
        <v>213</v>
      </c>
      <c r="B719" s="12">
        <v>407876</v>
      </c>
      <c r="C719" s="12" t="s">
        <v>8514</v>
      </c>
      <c r="D719" s="12" t="s">
        <v>8518</v>
      </c>
      <c r="E719" s="17" t="s">
        <v>12170</v>
      </c>
      <c r="F719" s="19" t="str">
        <f>LEFT(E719,MIN(FIND({0,1,2,3,4,5,6,7,8,9},ASC(E719)&amp;1234567890))-1)</f>
        <v>K</v>
      </c>
      <c r="G719" s="23">
        <f t="shared" si="16"/>
        <v>6</v>
      </c>
      <c r="H719" s="19">
        <f>VLOOKUP(F719,Table!$A$2:$C$121,2,0)</f>
        <v>1</v>
      </c>
      <c r="I719" s="18">
        <f>VLOOKUP(F719,Table!$A$2:$C$121,3,0)</f>
        <v>4</v>
      </c>
      <c r="J719" s="17" t="s">
        <v>15248</v>
      </c>
      <c r="K719" s="19" t="str">
        <f>LEFT(J719,MIN(FIND({0,1,2,3,4,5,6,7,8,9},ASC(J719)&amp;1234567890))-1)</f>
        <v>Sn</v>
      </c>
      <c r="L719" s="24">
        <f t="shared" si="17"/>
        <v>25</v>
      </c>
      <c r="M719" s="19">
        <f>VLOOKUP(K719,Table!$A$2:$C$121,2,0)</f>
        <v>14</v>
      </c>
      <c r="N719" s="18">
        <f>VLOOKUP(K719,Table!$A$2:$C$121,3,0)</f>
        <v>5</v>
      </c>
      <c r="O719" s="12" t="str">
        <f>VLOOKUP(A719,Table!$U$1:$V$230,2,0)</f>
        <v>Cubic</v>
      </c>
      <c r="P719" s="70" t="s">
        <v>15463</v>
      </c>
    </row>
    <row r="720" spans="1:16">
      <c r="A720" s="12">
        <v>213</v>
      </c>
      <c r="B720" s="12">
        <v>249048</v>
      </c>
      <c r="C720" s="12" t="s">
        <v>8514</v>
      </c>
      <c r="D720" s="12" t="s">
        <v>8519</v>
      </c>
      <c r="E720" s="17" t="s">
        <v>15157</v>
      </c>
      <c r="F720" s="19" t="str">
        <f>LEFT(E720,MIN(FIND({0,1,2,3,4,5,6,7,8,9},ASC(E720)&amp;1234567890))-1)</f>
        <v>Fe</v>
      </c>
      <c r="G720" s="23">
        <f t="shared" si="16"/>
        <v>21.34</v>
      </c>
      <c r="H720" s="19">
        <f>VLOOKUP(F720,Table!$A$2:$C$121,2,0)</f>
        <v>8</v>
      </c>
      <c r="I720" s="18">
        <f>VLOOKUP(F720,Table!$A$2:$C$121,3,0)</f>
        <v>4</v>
      </c>
      <c r="J720" s="17" t="s">
        <v>15249</v>
      </c>
      <c r="K720" s="19" t="str">
        <f>LEFT(J720,MIN(FIND({0,1,2,3,4,5,6,7,8,9},ASC(J720)&amp;1234567890))-1)</f>
        <v>O</v>
      </c>
      <c r="L720" s="24">
        <f t="shared" si="17"/>
        <v>26.67</v>
      </c>
      <c r="M720" s="19">
        <f>VLOOKUP(K720,Table!$A$2:$C$121,2,0)</f>
        <v>16</v>
      </c>
      <c r="N720" s="18">
        <f>VLOOKUP(K720,Table!$A$2:$C$121,3,0)</f>
        <v>2</v>
      </c>
      <c r="O720" s="12" t="str">
        <f>VLOOKUP(A720,Table!$U$1:$V$230,2,0)</f>
        <v>Cubic</v>
      </c>
      <c r="P720" s="70" t="s">
        <v>15463</v>
      </c>
    </row>
    <row r="721" spans="1:16">
      <c r="A721" s="12">
        <v>213</v>
      </c>
      <c r="B721" s="12">
        <v>250541</v>
      </c>
      <c r="C721" s="12" t="s">
        <v>8514</v>
      </c>
      <c r="D721" s="12" t="s">
        <v>8520</v>
      </c>
      <c r="E721" s="17" t="s">
        <v>15250</v>
      </c>
      <c r="F721" s="19" t="str">
        <f>LEFT(E721,MIN(FIND({0,1,2,3,4,5,6,7,8,9},ASC(E721)&amp;1234567890))-1)</f>
        <v>Fe</v>
      </c>
      <c r="G721" s="23">
        <f t="shared" si="16"/>
        <v>2.12</v>
      </c>
      <c r="H721" s="19">
        <f>VLOOKUP(F721,Table!$A$2:$C$121,2,0)</f>
        <v>8</v>
      </c>
      <c r="I721" s="18">
        <f>VLOOKUP(F721,Table!$A$2:$C$121,3,0)</f>
        <v>4</v>
      </c>
      <c r="J721" s="17" t="s">
        <v>15251</v>
      </c>
      <c r="K721" s="19" t="str">
        <f>LEFT(J721,MIN(FIND({0,1,2,3,4,5,6,7,8,9},ASC(J721)&amp;1234567890))-1)</f>
        <v>O</v>
      </c>
      <c r="L721" s="24">
        <f t="shared" si="17"/>
        <v>3.19</v>
      </c>
      <c r="M721" s="19">
        <f>VLOOKUP(K721,Table!$A$2:$C$121,2,0)</f>
        <v>16</v>
      </c>
      <c r="N721" s="18">
        <f>VLOOKUP(K721,Table!$A$2:$C$121,3,0)</f>
        <v>2</v>
      </c>
      <c r="O721" s="12" t="str">
        <f>VLOOKUP(A721,Table!$U$1:$V$230,2,0)</f>
        <v>Cubic</v>
      </c>
      <c r="P721" s="70" t="s">
        <v>15463</v>
      </c>
    </row>
    <row r="722" spans="1:16">
      <c r="A722" s="12">
        <v>214</v>
      </c>
      <c r="B722" s="12">
        <v>77704</v>
      </c>
      <c r="C722" s="12" t="s">
        <v>8550</v>
      </c>
      <c r="D722" s="12" t="s">
        <v>8551</v>
      </c>
      <c r="E722" s="17" t="s">
        <v>13795</v>
      </c>
      <c r="F722" s="19" t="str">
        <f>LEFT(E722,MIN(FIND({0,1,2,3,4,5,6,7,8,9},ASC(E722)&amp;1234567890))-1)</f>
        <v>U</v>
      </c>
      <c r="G722" s="23">
        <f t="shared" si="16"/>
        <v>4</v>
      </c>
      <c r="H722" s="19">
        <f>VLOOKUP(F722,Table!$A$2:$C$121,2,0)</f>
        <v>3</v>
      </c>
      <c r="I722" s="18">
        <f>VLOOKUP(F722,Table!$A$2:$C$121,3,0)</f>
        <v>7</v>
      </c>
      <c r="J722" s="17" t="s">
        <v>57</v>
      </c>
      <c r="K722" s="19" t="str">
        <f>LEFT(J722,MIN(FIND({0,1,2,3,4,5,6,7,8,9},ASC(J722)&amp;1234567890))-1)</f>
        <v>O</v>
      </c>
      <c r="L722" s="24">
        <f t="shared" si="17"/>
        <v>9</v>
      </c>
      <c r="M722" s="19">
        <f>VLOOKUP(K722,Table!$A$2:$C$121,2,0)</f>
        <v>16</v>
      </c>
      <c r="N722" s="18">
        <f>VLOOKUP(K722,Table!$A$2:$C$121,3,0)</f>
        <v>2</v>
      </c>
      <c r="O722" s="12" t="str">
        <f>VLOOKUP(A722,Table!$U$1:$V$230,2,0)</f>
        <v>Cubic</v>
      </c>
      <c r="P722" s="70"/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3"/>
  <sheetViews>
    <sheetView zoomScale="80" zoomScaleNormal="80" workbookViewId="0">
      <pane ySplit="1" topLeftCell="A300" activePane="bottomLeft" state="frozen"/>
      <selection pane="bottomLeft" activeCell="P338" sqref="P338"/>
    </sheetView>
  </sheetViews>
  <sheetFormatPr defaultColWidth="8.875" defaultRowHeight="13.5"/>
  <cols>
    <col min="1" max="2" width="9.375" style="12" customWidth="1"/>
    <col min="3" max="3" width="13" style="12" customWidth="1"/>
    <col min="4" max="4" width="20.5" style="12" customWidth="1"/>
    <col min="5" max="5" width="9.375" style="17" customWidth="1"/>
    <col min="6" max="6" width="9.375" style="19" customWidth="1"/>
    <col min="7" max="7" width="9.375" style="22" customWidth="1"/>
    <col min="8" max="8" width="9.375" style="19" customWidth="1"/>
    <col min="9" max="9" width="9.375" style="18" customWidth="1"/>
    <col min="10" max="10" width="9.375" style="17" customWidth="1"/>
    <col min="11" max="13" width="9.375" style="19" customWidth="1"/>
    <col min="14" max="14" width="9.375" style="18" customWidth="1"/>
    <col min="15" max="15" width="13.875" style="12" bestFit="1" customWidth="1"/>
    <col min="16" max="16" width="9" style="57"/>
  </cols>
  <sheetData>
    <row r="1" spans="1:17" ht="14.25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68" t="s">
        <v>15456</v>
      </c>
    </row>
    <row r="2" spans="1:17" ht="14.25" thickTop="1">
      <c r="A2" s="58">
        <v>76</v>
      </c>
      <c r="B2" s="58">
        <v>62259</v>
      </c>
      <c r="C2" s="58" t="s">
        <v>3831</v>
      </c>
      <c r="D2" s="58" t="s">
        <v>3832</v>
      </c>
      <c r="E2" s="59" t="s">
        <v>11687</v>
      </c>
      <c r="F2" s="55" t="str">
        <f>LEFT(E2,MIN(FIND({0,1,2,3,4,5,6,7,8,9},ASC(E2)&amp;1234567890))-1)</f>
        <v>Cs</v>
      </c>
      <c r="G2" s="55">
        <f t="shared" ref="G2:G65" si="0">IF(SUBSTITUTE(E2,F2,"")="",1,SUBSTITUTE(E2,F2,""))*1</f>
        <v>3</v>
      </c>
      <c r="H2" s="55">
        <f>VLOOKUP(F2,Table!$A$2:$C$121,2,0)</f>
        <v>1</v>
      </c>
      <c r="I2" s="56">
        <f>VLOOKUP(F2,Table!$A$2:$C$121,3,0)</f>
        <v>6</v>
      </c>
      <c r="J2" s="59" t="s">
        <v>11412</v>
      </c>
      <c r="K2" s="55" t="str">
        <f>LEFT(J2,MIN(FIND({0,1,2,3,4,5,6,7,8,9},ASC(J2)&amp;1234567890))-1)</f>
        <v>P</v>
      </c>
      <c r="L2" s="55">
        <f t="shared" ref="L2:L65" si="1">IF(SUBSTITUTE(J2,K2,"")="",1,SUBSTITUTE(J2,K2,""))*1</f>
        <v>7</v>
      </c>
      <c r="M2" s="55">
        <f>VLOOKUP(K2,Table!$A$2:$C$121,2,0)</f>
        <v>15</v>
      </c>
      <c r="N2" s="56">
        <f>VLOOKUP(K2,Table!$A$2:$C$121,3,0)</f>
        <v>3</v>
      </c>
      <c r="O2" s="53" t="str">
        <f>VLOOKUP(A2,Table!$U$1:$V$230,2,0)</f>
        <v>Tetragonal</v>
      </c>
      <c r="P2" s="70"/>
      <c r="Q2" s="57"/>
    </row>
    <row r="3" spans="1:17">
      <c r="A3" s="58">
        <v>76</v>
      </c>
      <c r="B3" s="58">
        <v>88519</v>
      </c>
      <c r="C3" s="58" t="s">
        <v>3831</v>
      </c>
      <c r="D3" s="58" t="s">
        <v>3833</v>
      </c>
      <c r="E3" s="59" t="s">
        <v>11651</v>
      </c>
      <c r="F3" s="55" t="str">
        <f>LEFT(E3,MIN(FIND({0,1,2,3,4,5,6,7,8,9},ASC(E3)&amp;1234567890))-1)</f>
        <v>B</v>
      </c>
      <c r="G3" s="55">
        <f t="shared" si="0"/>
        <v>5</v>
      </c>
      <c r="H3" s="55">
        <f>VLOOKUP(F3,Table!$A$2:$C$121,2,0)</f>
        <v>13</v>
      </c>
      <c r="I3" s="56">
        <f>VLOOKUP(F3,Table!$A$2:$C$121,3,0)</f>
        <v>2</v>
      </c>
      <c r="J3" s="59" t="s">
        <v>15024</v>
      </c>
      <c r="K3" s="55" t="str">
        <f>LEFT(J3,MIN(FIND({0,1,2,3,4,5,6,7,8,9},ASC(J3)&amp;1234567890))-1)</f>
        <v>H</v>
      </c>
      <c r="L3" s="55">
        <f t="shared" si="1"/>
        <v>9</v>
      </c>
      <c r="M3" s="55">
        <f>VLOOKUP(K3,Table!$A$2:$C$121,2,0)</f>
        <v>1</v>
      </c>
      <c r="N3" s="56">
        <f>VLOOKUP(K3,Table!$A$2:$C$121,3,0)</f>
        <v>1</v>
      </c>
      <c r="O3" s="53" t="str">
        <f>VLOOKUP(A3,Table!$U$1:$V$230,2,0)</f>
        <v>Tetragonal</v>
      </c>
      <c r="P3" s="70"/>
      <c r="Q3" s="57"/>
    </row>
    <row r="4" spans="1:17">
      <c r="A4" s="58">
        <v>76</v>
      </c>
      <c r="B4" s="58">
        <v>406486</v>
      </c>
      <c r="C4" s="58" t="s">
        <v>3831</v>
      </c>
      <c r="D4" s="58" t="s">
        <v>3834</v>
      </c>
      <c r="E4" s="59" t="s">
        <v>11699</v>
      </c>
      <c r="F4" s="55" t="str">
        <f>LEFT(E4,MIN(FIND({0,1,2,3,4,5,6,7,8,9},ASC(E4)&amp;1234567890))-1)</f>
        <v>Cs</v>
      </c>
      <c r="G4" s="55">
        <f t="shared" si="0"/>
        <v>4</v>
      </c>
      <c r="H4" s="55">
        <f>VLOOKUP(F4,Table!$A$2:$C$121,2,0)</f>
        <v>1</v>
      </c>
      <c r="I4" s="56">
        <f>VLOOKUP(F4,Table!$A$2:$C$121,3,0)</f>
        <v>6</v>
      </c>
      <c r="J4" s="59" t="s">
        <v>11698</v>
      </c>
      <c r="K4" s="55" t="str">
        <f>LEFT(J4,MIN(FIND({0,1,2,3,4,5,6,7,8,9},ASC(J4)&amp;1234567890))-1)</f>
        <v>Ge</v>
      </c>
      <c r="L4" s="55">
        <f t="shared" si="1"/>
        <v>9</v>
      </c>
      <c r="M4" s="55">
        <f>VLOOKUP(K4,Table!$A$2:$C$121,2,0)</f>
        <v>14</v>
      </c>
      <c r="N4" s="56">
        <f>VLOOKUP(K4,Table!$A$2:$C$121,3,0)</f>
        <v>4</v>
      </c>
      <c r="O4" s="53" t="str">
        <f>VLOOKUP(A4,Table!$U$1:$V$230,2,0)</f>
        <v>Tetragonal</v>
      </c>
      <c r="P4" s="70"/>
      <c r="Q4" s="57"/>
    </row>
    <row r="5" spans="1:17">
      <c r="A5" s="58">
        <v>76</v>
      </c>
      <c r="B5" s="58">
        <v>174242</v>
      </c>
      <c r="C5" s="58" t="s">
        <v>3831</v>
      </c>
      <c r="D5" s="58" t="s">
        <v>3835</v>
      </c>
      <c r="E5" s="59" t="s">
        <v>15025</v>
      </c>
      <c r="F5" s="55" t="str">
        <f>LEFT(E5,MIN(FIND({0,1,2,3,4,5,6,7,8,9},ASC(E5)&amp;1234567890))-1)</f>
        <v>Sc</v>
      </c>
      <c r="G5" s="55">
        <f t="shared" si="0"/>
        <v>0.96</v>
      </c>
      <c r="H5" s="55">
        <f>VLOOKUP(F5,Table!$A$2:$C$121,2,0)</f>
        <v>3</v>
      </c>
      <c r="I5" s="56">
        <f>VLOOKUP(F5,Table!$A$2:$C$121,3,0)</f>
        <v>4</v>
      </c>
      <c r="J5" s="59" t="s">
        <v>12221</v>
      </c>
      <c r="K5" s="55" t="str">
        <f>LEFT(J5,MIN(FIND({0,1,2,3,4,5,6,7,8,9},ASC(J5)&amp;1234567890))-1)</f>
        <v>B</v>
      </c>
      <c r="L5" s="55">
        <f t="shared" si="1"/>
        <v>15</v>
      </c>
      <c r="M5" s="55">
        <f>VLOOKUP(K5,Table!$A$2:$C$121,2,0)</f>
        <v>13</v>
      </c>
      <c r="N5" s="56">
        <f>VLOOKUP(K5,Table!$A$2:$C$121,3,0)</f>
        <v>2</v>
      </c>
      <c r="O5" s="53" t="str">
        <f>VLOOKUP(A5,Table!$U$1:$V$230,2,0)</f>
        <v>Tetragonal</v>
      </c>
      <c r="P5" s="70"/>
      <c r="Q5" s="57"/>
    </row>
    <row r="6" spans="1:17">
      <c r="A6" s="58">
        <v>76</v>
      </c>
      <c r="B6" s="58">
        <v>422423</v>
      </c>
      <c r="C6" s="58" t="s">
        <v>3831</v>
      </c>
      <c r="D6" s="58" t="s">
        <v>3836</v>
      </c>
      <c r="E6" s="59" t="s">
        <v>11874</v>
      </c>
      <c r="F6" s="55" t="str">
        <f>LEFT(E6,MIN(FIND({0,1,2,3,4,5,6,7,8,9},ASC(E6)&amp;1234567890))-1)</f>
        <v>Sc</v>
      </c>
      <c r="G6" s="55">
        <f t="shared" si="0"/>
        <v>1</v>
      </c>
      <c r="H6" s="55">
        <f>VLOOKUP(F6,Table!$A$2:$C$121,2,0)</f>
        <v>3</v>
      </c>
      <c r="I6" s="56">
        <f>VLOOKUP(F6,Table!$A$2:$C$121,3,0)</f>
        <v>4</v>
      </c>
      <c r="J6" s="59" t="s">
        <v>12221</v>
      </c>
      <c r="K6" s="55" t="str">
        <f>LEFT(J6,MIN(FIND({0,1,2,3,4,5,6,7,8,9},ASC(J6)&amp;1234567890))-1)</f>
        <v>B</v>
      </c>
      <c r="L6" s="55">
        <f t="shared" si="1"/>
        <v>15</v>
      </c>
      <c r="M6" s="55">
        <f>VLOOKUP(K6,Table!$A$2:$C$121,2,0)</f>
        <v>13</v>
      </c>
      <c r="N6" s="56">
        <f>VLOOKUP(K6,Table!$A$2:$C$121,3,0)</f>
        <v>2</v>
      </c>
      <c r="O6" s="53" t="str">
        <f>VLOOKUP(A6,Table!$U$1:$V$230,2,0)</f>
        <v>Tetragonal</v>
      </c>
      <c r="P6" s="70"/>
      <c r="Q6" s="57"/>
    </row>
    <row r="7" spans="1:17">
      <c r="A7" s="58">
        <v>78</v>
      </c>
      <c r="B7" s="58">
        <v>62259</v>
      </c>
      <c r="C7" s="58" t="s">
        <v>3831</v>
      </c>
      <c r="D7" s="58" t="s">
        <v>3832</v>
      </c>
      <c r="E7" s="59" t="s">
        <v>11687</v>
      </c>
      <c r="F7" s="55" t="str">
        <f>LEFT(E7,MIN(FIND({0,1,2,3,4,5,6,7,8,9},ASC(E7)&amp;1234567890))-1)</f>
        <v>Cs</v>
      </c>
      <c r="G7" s="55">
        <f t="shared" si="0"/>
        <v>3</v>
      </c>
      <c r="H7" s="55">
        <f>VLOOKUP(F7,Table!$A$2:$C$121,2,0)</f>
        <v>1</v>
      </c>
      <c r="I7" s="56">
        <f>VLOOKUP(F7,Table!$A$2:$C$121,3,0)</f>
        <v>6</v>
      </c>
      <c r="J7" s="59" t="s">
        <v>11412</v>
      </c>
      <c r="K7" s="55" t="str">
        <f>LEFT(J7,MIN(FIND({0,1,2,3,4,5,6,7,8,9},ASC(J7)&amp;1234567890))-1)</f>
        <v>P</v>
      </c>
      <c r="L7" s="55">
        <f t="shared" si="1"/>
        <v>7</v>
      </c>
      <c r="M7" s="55">
        <f>VLOOKUP(K7,Table!$A$2:$C$121,2,0)</f>
        <v>15</v>
      </c>
      <c r="N7" s="56">
        <f>VLOOKUP(K7,Table!$A$2:$C$121,3,0)</f>
        <v>3</v>
      </c>
      <c r="O7" s="53" t="str">
        <f>VLOOKUP(A7,Table!$U$1:$V$230,2,0)</f>
        <v>Tetragonal</v>
      </c>
      <c r="P7" s="70" t="s">
        <v>15463</v>
      </c>
      <c r="Q7" s="57"/>
    </row>
    <row r="8" spans="1:17">
      <c r="A8" s="58">
        <v>78</v>
      </c>
      <c r="B8" s="58">
        <v>88519</v>
      </c>
      <c r="C8" s="58" t="s">
        <v>3831</v>
      </c>
      <c r="D8" s="58" t="s">
        <v>3833</v>
      </c>
      <c r="E8" s="59" t="s">
        <v>11651</v>
      </c>
      <c r="F8" s="55" t="str">
        <f>LEFT(E8,MIN(FIND({0,1,2,3,4,5,6,7,8,9},ASC(E8)&amp;1234567890))-1)</f>
        <v>B</v>
      </c>
      <c r="G8" s="55">
        <f t="shared" si="0"/>
        <v>5</v>
      </c>
      <c r="H8" s="55">
        <f>VLOOKUP(F8,Table!$A$2:$C$121,2,0)</f>
        <v>13</v>
      </c>
      <c r="I8" s="56">
        <f>VLOOKUP(F8,Table!$A$2:$C$121,3,0)</f>
        <v>2</v>
      </c>
      <c r="J8" s="59" t="s">
        <v>15024</v>
      </c>
      <c r="K8" s="55" t="str">
        <f>LEFT(J8,MIN(FIND({0,1,2,3,4,5,6,7,8,9},ASC(J8)&amp;1234567890))-1)</f>
        <v>H</v>
      </c>
      <c r="L8" s="55">
        <f t="shared" si="1"/>
        <v>9</v>
      </c>
      <c r="M8" s="55">
        <f>VLOOKUP(K8,Table!$A$2:$C$121,2,0)</f>
        <v>1</v>
      </c>
      <c r="N8" s="56">
        <f>VLOOKUP(K8,Table!$A$2:$C$121,3,0)</f>
        <v>1</v>
      </c>
      <c r="O8" s="53" t="str">
        <f>VLOOKUP(A8,Table!$U$1:$V$230,2,0)</f>
        <v>Tetragonal</v>
      </c>
      <c r="P8" s="70" t="s">
        <v>15463</v>
      </c>
      <c r="Q8" s="57"/>
    </row>
    <row r="9" spans="1:17">
      <c r="A9" s="58">
        <v>78</v>
      </c>
      <c r="B9" s="58">
        <v>406486</v>
      </c>
      <c r="C9" s="58" t="s">
        <v>3831</v>
      </c>
      <c r="D9" s="58" t="s">
        <v>3834</v>
      </c>
      <c r="E9" s="59" t="s">
        <v>11699</v>
      </c>
      <c r="F9" s="55" t="str">
        <f>LEFT(E9,MIN(FIND({0,1,2,3,4,5,6,7,8,9},ASC(E9)&amp;1234567890))-1)</f>
        <v>Cs</v>
      </c>
      <c r="G9" s="55">
        <f t="shared" si="0"/>
        <v>4</v>
      </c>
      <c r="H9" s="55">
        <f>VLOOKUP(F9,Table!$A$2:$C$121,2,0)</f>
        <v>1</v>
      </c>
      <c r="I9" s="56">
        <f>VLOOKUP(F9,Table!$A$2:$C$121,3,0)</f>
        <v>6</v>
      </c>
      <c r="J9" s="59" t="s">
        <v>11698</v>
      </c>
      <c r="K9" s="55" t="str">
        <f>LEFT(J9,MIN(FIND({0,1,2,3,4,5,6,7,8,9},ASC(J9)&amp;1234567890))-1)</f>
        <v>Ge</v>
      </c>
      <c r="L9" s="55">
        <f t="shared" si="1"/>
        <v>9</v>
      </c>
      <c r="M9" s="55">
        <f>VLOOKUP(K9,Table!$A$2:$C$121,2,0)</f>
        <v>14</v>
      </c>
      <c r="N9" s="56">
        <f>VLOOKUP(K9,Table!$A$2:$C$121,3,0)</f>
        <v>4</v>
      </c>
      <c r="O9" s="53" t="str">
        <f>VLOOKUP(A9,Table!$U$1:$V$230,2,0)</f>
        <v>Tetragonal</v>
      </c>
      <c r="P9" s="70" t="s">
        <v>15463</v>
      </c>
      <c r="Q9" s="57"/>
    </row>
    <row r="10" spans="1:17">
      <c r="A10" s="58">
        <v>78</v>
      </c>
      <c r="B10" s="58">
        <v>174242</v>
      </c>
      <c r="C10" s="58" t="s">
        <v>3831</v>
      </c>
      <c r="D10" s="58" t="s">
        <v>3835</v>
      </c>
      <c r="E10" s="59" t="s">
        <v>15025</v>
      </c>
      <c r="F10" s="55" t="str">
        <f>LEFT(E10,MIN(FIND({0,1,2,3,4,5,6,7,8,9},ASC(E10)&amp;1234567890))-1)</f>
        <v>Sc</v>
      </c>
      <c r="G10" s="55">
        <f t="shared" si="0"/>
        <v>0.96</v>
      </c>
      <c r="H10" s="55">
        <f>VLOOKUP(F10,Table!$A$2:$C$121,2,0)</f>
        <v>3</v>
      </c>
      <c r="I10" s="56">
        <f>VLOOKUP(F10,Table!$A$2:$C$121,3,0)</f>
        <v>4</v>
      </c>
      <c r="J10" s="59" t="s">
        <v>12221</v>
      </c>
      <c r="K10" s="55" t="str">
        <f>LEFT(J10,MIN(FIND({0,1,2,3,4,5,6,7,8,9},ASC(J10)&amp;1234567890))-1)</f>
        <v>B</v>
      </c>
      <c r="L10" s="55">
        <f t="shared" si="1"/>
        <v>15</v>
      </c>
      <c r="M10" s="55">
        <f>VLOOKUP(K10,Table!$A$2:$C$121,2,0)</f>
        <v>13</v>
      </c>
      <c r="N10" s="56">
        <f>VLOOKUP(K10,Table!$A$2:$C$121,3,0)</f>
        <v>2</v>
      </c>
      <c r="O10" s="53" t="str">
        <f>VLOOKUP(A10,Table!$U$1:$V$230,2,0)</f>
        <v>Tetragonal</v>
      </c>
      <c r="P10" s="70" t="s">
        <v>15463</v>
      </c>
      <c r="Q10" s="57"/>
    </row>
    <row r="11" spans="1:17">
      <c r="A11" s="58">
        <v>78</v>
      </c>
      <c r="B11" s="58">
        <v>422423</v>
      </c>
      <c r="C11" s="58" t="s">
        <v>3831</v>
      </c>
      <c r="D11" s="58" t="s">
        <v>3836</v>
      </c>
      <c r="E11" s="59" t="s">
        <v>11874</v>
      </c>
      <c r="F11" s="55" t="str">
        <f>LEFT(E11,MIN(FIND({0,1,2,3,4,5,6,7,8,9},ASC(E11)&amp;1234567890))-1)</f>
        <v>Sc</v>
      </c>
      <c r="G11" s="55">
        <f t="shared" si="0"/>
        <v>1</v>
      </c>
      <c r="H11" s="55">
        <f>VLOOKUP(F11,Table!$A$2:$C$121,2,0)</f>
        <v>3</v>
      </c>
      <c r="I11" s="56">
        <f>VLOOKUP(F11,Table!$A$2:$C$121,3,0)</f>
        <v>4</v>
      </c>
      <c r="J11" s="59" t="s">
        <v>12221</v>
      </c>
      <c r="K11" s="55" t="str">
        <f>LEFT(J11,MIN(FIND({0,1,2,3,4,5,6,7,8,9},ASC(J11)&amp;1234567890))-1)</f>
        <v>B</v>
      </c>
      <c r="L11" s="55">
        <f t="shared" si="1"/>
        <v>15</v>
      </c>
      <c r="M11" s="55">
        <f>VLOOKUP(K11,Table!$A$2:$C$121,2,0)</f>
        <v>13</v>
      </c>
      <c r="N11" s="56">
        <f>VLOOKUP(K11,Table!$A$2:$C$121,3,0)</f>
        <v>2</v>
      </c>
      <c r="O11" s="53" t="str">
        <f>VLOOKUP(A11,Table!$U$1:$V$230,2,0)</f>
        <v>Tetragonal</v>
      </c>
      <c r="P11" s="70" t="s">
        <v>15463</v>
      </c>
      <c r="Q11" s="57"/>
    </row>
    <row r="12" spans="1:17">
      <c r="A12" s="12">
        <v>91</v>
      </c>
      <c r="B12" s="12">
        <v>153253</v>
      </c>
      <c r="C12" s="12" t="s">
        <v>4014</v>
      </c>
      <c r="D12" s="12" t="s">
        <v>1555</v>
      </c>
      <c r="E12" s="17" t="s">
        <v>11786</v>
      </c>
      <c r="F12" s="19" t="str">
        <f>LEFT(E12,MIN(FIND({0,1,2,3,4,5,6,7,8,9},ASC(E12)&amp;1234567890))-1)</f>
        <v>Si</v>
      </c>
      <c r="G12" s="23">
        <f t="shared" si="0"/>
        <v>64</v>
      </c>
      <c r="H12" s="19">
        <f>VLOOKUP(F12,Table!$A$2:$C$121,2,0)</f>
        <v>14</v>
      </c>
      <c r="I12" s="18">
        <f>VLOOKUP(F12,Table!$A$2:$C$121,3,0)</f>
        <v>3</v>
      </c>
      <c r="J12" s="17" t="s">
        <v>11787</v>
      </c>
      <c r="K12" s="19" t="str">
        <f>LEFT(J12,MIN(FIND({0,1,2,3,4,5,6,7,8,9},ASC(J12)&amp;1234567890))-1)</f>
        <v>O</v>
      </c>
      <c r="L12" s="24">
        <f t="shared" si="1"/>
        <v>128</v>
      </c>
      <c r="M12" s="19">
        <f>VLOOKUP(K12,Table!$A$2:$C$121,2,0)</f>
        <v>16</v>
      </c>
      <c r="N12" s="18">
        <f>VLOOKUP(K12,Table!$A$2:$C$121,3,0)</f>
        <v>2</v>
      </c>
      <c r="O12" s="12" t="str">
        <f>VLOOKUP(A12,Table!$U$1:$V$230,2,0)</f>
        <v>Tetragonal</v>
      </c>
      <c r="P12" s="70"/>
    </row>
    <row r="13" spans="1:17">
      <c r="A13" s="12">
        <v>92</v>
      </c>
      <c r="B13" s="12">
        <v>165</v>
      </c>
      <c r="C13" s="12" t="s">
        <v>4015</v>
      </c>
      <c r="D13" s="12" t="s">
        <v>4016</v>
      </c>
      <c r="E13" s="17" t="s">
        <v>11373</v>
      </c>
      <c r="F13" s="19" t="str">
        <f>LEFT(E13,MIN(FIND({0,1,2,3,4,5,6,7,8,9},ASC(E13)&amp;1234567890))-1)</f>
        <v>Mn</v>
      </c>
      <c r="G13" s="23">
        <f t="shared" si="0"/>
        <v>5</v>
      </c>
      <c r="H13" s="19">
        <f>VLOOKUP(F13,Table!$A$2:$C$121,2,0)</f>
        <v>7</v>
      </c>
      <c r="I13" s="18">
        <f>VLOOKUP(F13,Table!$A$2:$C$121,3,0)</f>
        <v>4</v>
      </c>
      <c r="J13" s="17" t="s">
        <v>11546</v>
      </c>
      <c r="K13" s="19" t="str">
        <f>LEFT(J13,MIN(FIND({0,1,2,3,4,5,6,7,8,9},ASC(J13)&amp;1234567890))-1)</f>
        <v>Si</v>
      </c>
      <c r="L13" s="24">
        <f t="shared" si="1"/>
        <v>2</v>
      </c>
      <c r="M13" s="19">
        <f>VLOOKUP(K13,Table!$A$2:$C$121,2,0)</f>
        <v>14</v>
      </c>
      <c r="N13" s="18">
        <f>VLOOKUP(K13,Table!$A$2:$C$121,3,0)</f>
        <v>3</v>
      </c>
      <c r="O13" s="12" t="str">
        <f>VLOOKUP(A13,Table!$U$1:$V$230,2,0)</f>
        <v>Tetragonal</v>
      </c>
      <c r="P13" s="70"/>
    </row>
    <row r="14" spans="1:17">
      <c r="A14" s="12">
        <v>92</v>
      </c>
      <c r="B14" s="12">
        <v>1079</v>
      </c>
      <c r="C14" s="12" t="s">
        <v>4015</v>
      </c>
      <c r="D14" s="12" t="s">
        <v>4017</v>
      </c>
      <c r="E14" s="17" t="s">
        <v>69</v>
      </c>
      <c r="F14" s="19" t="str">
        <f>LEFT(E14,MIN(FIND({0,1,2,3,4,5,6,7,8,9},ASC(E14)&amp;1234567890))-1)</f>
        <v>Mg</v>
      </c>
      <c r="G14" s="23">
        <f t="shared" si="0"/>
        <v>1</v>
      </c>
      <c r="H14" s="19">
        <f>VLOOKUP(F14,Table!$A$2:$C$121,2,0)</f>
        <v>2</v>
      </c>
      <c r="I14" s="18">
        <f>VLOOKUP(F14,Table!$A$2:$C$121,3,0)</f>
        <v>3</v>
      </c>
      <c r="J14" s="17" t="s">
        <v>11312</v>
      </c>
      <c r="K14" s="19" t="str">
        <f>LEFT(J14,MIN(FIND({0,1,2,3,4,5,6,7,8,9},ASC(J14)&amp;1234567890))-1)</f>
        <v>As</v>
      </c>
      <c r="L14" s="24">
        <f t="shared" si="1"/>
        <v>4</v>
      </c>
      <c r="M14" s="19">
        <f>VLOOKUP(K14,Table!$A$2:$C$121,2,0)</f>
        <v>15</v>
      </c>
      <c r="N14" s="18">
        <f>VLOOKUP(K14,Table!$A$2:$C$121,3,0)</f>
        <v>4</v>
      </c>
      <c r="O14" s="12" t="str">
        <f>VLOOKUP(A14,Table!$U$1:$V$230,2,0)</f>
        <v>Tetragonal</v>
      </c>
      <c r="P14" s="70"/>
    </row>
    <row r="15" spans="1:17">
      <c r="A15" s="12">
        <v>92</v>
      </c>
      <c r="B15" s="12">
        <v>1287</v>
      </c>
      <c r="C15" s="12" t="s">
        <v>4015</v>
      </c>
      <c r="D15" s="12" t="s">
        <v>4018</v>
      </c>
      <c r="E15" s="17" t="s">
        <v>11386</v>
      </c>
      <c r="F15" s="19" t="str">
        <f>LEFT(E15,MIN(FIND({0,1,2,3,4,5,6,7,8,9},ASC(E15)&amp;1234567890))-1)</f>
        <v>Ni</v>
      </c>
      <c r="G15" s="23">
        <f t="shared" si="0"/>
        <v>2</v>
      </c>
      <c r="H15" s="19">
        <f>VLOOKUP(F15,Table!$A$2:$C$121,2,0)</f>
        <v>10</v>
      </c>
      <c r="I15" s="18">
        <f>VLOOKUP(F15,Table!$A$2:$C$121,3,0)</f>
        <v>4</v>
      </c>
      <c r="J15" s="17" t="s">
        <v>77</v>
      </c>
      <c r="K15" s="19" t="str">
        <f>LEFT(J15,MIN(FIND({0,1,2,3,4,5,6,7,8,9},ASC(J15)&amp;1234567890))-1)</f>
        <v>Y</v>
      </c>
      <c r="L15" s="24">
        <f t="shared" si="1"/>
        <v>3</v>
      </c>
      <c r="M15" s="19">
        <f>VLOOKUP(K15,Table!$A$2:$C$121,2,0)</f>
        <v>3</v>
      </c>
      <c r="N15" s="18">
        <f>VLOOKUP(K15,Table!$A$2:$C$121,3,0)</f>
        <v>5</v>
      </c>
      <c r="O15" s="12" t="str">
        <f>VLOOKUP(A15,Table!$U$1:$V$230,2,0)</f>
        <v>Tetragonal</v>
      </c>
      <c r="P15" s="70"/>
    </row>
    <row r="16" spans="1:17">
      <c r="A16" s="12">
        <v>92</v>
      </c>
      <c r="B16" s="12">
        <v>10015</v>
      </c>
      <c r="C16" s="12" t="s">
        <v>4015</v>
      </c>
      <c r="D16" s="12" t="s">
        <v>1594</v>
      </c>
      <c r="E16" s="17" t="s">
        <v>453</v>
      </c>
      <c r="F16" s="19" t="str">
        <f>LEFT(E16,MIN(FIND({0,1,2,3,4,5,6,7,8,9},ASC(E16)&amp;1234567890))-1)</f>
        <v>As</v>
      </c>
      <c r="G16" s="23">
        <f t="shared" si="0"/>
        <v>2</v>
      </c>
      <c r="H16" s="19">
        <f>VLOOKUP(F16,Table!$A$2:$C$121,2,0)</f>
        <v>15</v>
      </c>
      <c r="I16" s="18">
        <f>VLOOKUP(F16,Table!$A$2:$C$121,3,0)</f>
        <v>4</v>
      </c>
      <c r="J16" s="17" t="s">
        <v>500</v>
      </c>
      <c r="K16" s="19" t="str">
        <f>LEFT(J16,MIN(FIND({0,1,2,3,4,5,6,7,8,9},ASC(J16)&amp;1234567890))-1)</f>
        <v>O</v>
      </c>
      <c r="L16" s="24">
        <f t="shared" si="1"/>
        <v>5</v>
      </c>
      <c r="M16" s="19">
        <f>VLOOKUP(K16,Table!$A$2:$C$121,2,0)</f>
        <v>16</v>
      </c>
      <c r="N16" s="18">
        <f>VLOOKUP(K16,Table!$A$2:$C$121,3,0)</f>
        <v>2</v>
      </c>
      <c r="O16" s="12" t="str">
        <f>VLOOKUP(A16,Table!$U$1:$V$230,2,0)</f>
        <v>Tetragonal</v>
      </c>
      <c r="P16" s="70"/>
    </row>
    <row r="17" spans="1:16">
      <c r="A17" s="12">
        <v>92</v>
      </c>
      <c r="B17" s="12">
        <v>14195</v>
      </c>
      <c r="C17" s="12" t="s">
        <v>4015</v>
      </c>
      <c r="D17" s="12" t="s">
        <v>1437</v>
      </c>
      <c r="E17" s="17" t="s">
        <v>11291</v>
      </c>
      <c r="F17" s="19" t="str">
        <f>LEFT(E17,MIN(FIND({0,1,2,3,4,5,6,7,8,9},ASC(E17)&amp;1234567890))-1)</f>
        <v>Sn</v>
      </c>
      <c r="G17" s="23">
        <f t="shared" si="0"/>
        <v>1</v>
      </c>
      <c r="H17" s="19">
        <f>VLOOKUP(F17,Table!$A$2:$C$121,2,0)</f>
        <v>14</v>
      </c>
      <c r="I17" s="18">
        <f>VLOOKUP(F17,Table!$A$2:$C$121,3,0)</f>
        <v>5</v>
      </c>
      <c r="J17" s="17" t="s">
        <v>11632</v>
      </c>
      <c r="K17" s="19" t="str">
        <f>LEFT(J17,MIN(FIND({0,1,2,3,4,5,6,7,8,9},ASC(J17)&amp;1234567890))-1)</f>
        <v>F</v>
      </c>
      <c r="L17" s="24">
        <f t="shared" si="1"/>
        <v>2</v>
      </c>
      <c r="M17" s="19">
        <f>VLOOKUP(K17,Table!$A$2:$C$121,2,0)</f>
        <v>17</v>
      </c>
      <c r="N17" s="18">
        <f>VLOOKUP(K17,Table!$A$2:$C$121,3,0)</f>
        <v>2</v>
      </c>
      <c r="O17" s="12" t="str">
        <f>VLOOKUP(A17,Table!$U$1:$V$230,2,0)</f>
        <v>Tetragonal</v>
      </c>
      <c r="P17" s="70"/>
    </row>
    <row r="18" spans="1:16">
      <c r="A18" s="12">
        <v>92</v>
      </c>
      <c r="B18" s="12">
        <v>9327</v>
      </c>
      <c r="C18" s="12" t="s">
        <v>4015</v>
      </c>
      <c r="D18" s="12" t="s">
        <v>3</v>
      </c>
      <c r="E18" s="17" t="s">
        <v>31</v>
      </c>
      <c r="F18" s="19" t="str">
        <f>LEFT(E18,MIN(FIND({0,1,2,3,4,5,6,7,8,9},ASC(E18)&amp;1234567890))-1)</f>
        <v>Si</v>
      </c>
      <c r="G18" s="23">
        <f t="shared" si="0"/>
        <v>1</v>
      </c>
      <c r="H18" s="19">
        <f>VLOOKUP(F18,Table!$A$2:$C$121,2,0)</f>
        <v>14</v>
      </c>
      <c r="I18" s="18">
        <f>VLOOKUP(F18,Table!$A$2:$C$121,3,0)</f>
        <v>3</v>
      </c>
      <c r="J18" s="17" t="s">
        <v>32</v>
      </c>
      <c r="K18" s="19" t="str">
        <f>LEFT(J18,MIN(FIND({0,1,2,3,4,5,6,7,8,9},ASC(J18)&amp;1234567890))-1)</f>
        <v>O</v>
      </c>
      <c r="L18" s="24">
        <f t="shared" si="1"/>
        <v>2</v>
      </c>
      <c r="M18" s="19">
        <f>VLOOKUP(K18,Table!$A$2:$C$121,2,0)</f>
        <v>16</v>
      </c>
      <c r="N18" s="18">
        <f>VLOOKUP(K18,Table!$A$2:$C$121,3,0)</f>
        <v>2</v>
      </c>
      <c r="O18" s="12" t="str">
        <f>VLOOKUP(A18,Table!$U$1:$V$230,2,0)</f>
        <v>Tetragonal</v>
      </c>
      <c r="P18" s="70"/>
    </row>
    <row r="19" spans="1:16">
      <c r="A19" s="12">
        <v>92</v>
      </c>
      <c r="B19" s="12">
        <v>16817</v>
      </c>
      <c r="C19" s="12" t="s">
        <v>4015</v>
      </c>
      <c r="D19" s="12" t="s">
        <v>1461</v>
      </c>
      <c r="E19" s="17" t="s">
        <v>11764</v>
      </c>
      <c r="F19" s="19" t="str">
        <f>LEFT(E19,MIN(FIND({0,1,2,3,4,5,6,7,8,9},ASC(E19)&amp;1234567890))-1)</f>
        <v>H</v>
      </c>
      <c r="G19" s="23">
        <f t="shared" si="0"/>
        <v>2</v>
      </c>
      <c r="H19" s="19">
        <f>VLOOKUP(F19,Table!$A$2:$C$121,2,0)</f>
        <v>1</v>
      </c>
      <c r="I19" s="18">
        <f>VLOOKUP(F19,Table!$A$2:$C$121,3,0)</f>
        <v>1</v>
      </c>
      <c r="J19" s="17" t="s">
        <v>371</v>
      </c>
      <c r="K19" s="19" t="str">
        <f>LEFT(J19,MIN(FIND({0,1,2,3,4,5,6,7,8,9},ASC(J19)&amp;1234567890))-1)</f>
        <v>O</v>
      </c>
      <c r="L19" s="24">
        <f t="shared" si="1"/>
        <v>1</v>
      </c>
      <c r="M19" s="19">
        <f>VLOOKUP(K19,Table!$A$2:$C$121,2,0)</f>
        <v>16</v>
      </c>
      <c r="N19" s="18">
        <f>VLOOKUP(K19,Table!$A$2:$C$121,3,0)</f>
        <v>2</v>
      </c>
      <c r="O19" s="12" t="str">
        <f>VLOOKUP(A19,Table!$U$1:$V$230,2,0)</f>
        <v>Tetragonal</v>
      </c>
      <c r="P19" s="70"/>
    </row>
    <row r="20" spans="1:16">
      <c r="A20" s="12">
        <v>92</v>
      </c>
      <c r="B20" s="12">
        <v>20357</v>
      </c>
      <c r="C20" s="12" t="s">
        <v>4015</v>
      </c>
      <c r="D20" s="12" t="s">
        <v>4019</v>
      </c>
      <c r="E20" s="17" t="s">
        <v>11553</v>
      </c>
      <c r="F20" s="19" t="str">
        <f>LEFT(E20,MIN(FIND({0,1,2,3,4,5,6,7,8,9},ASC(E20)&amp;1234567890))-1)</f>
        <v>Zr</v>
      </c>
      <c r="G20" s="23">
        <f t="shared" si="0"/>
        <v>5</v>
      </c>
      <c r="H20" s="19">
        <f>VLOOKUP(F20,Table!$A$2:$C$121,2,0)</f>
        <v>4</v>
      </c>
      <c r="I20" s="18">
        <f>VLOOKUP(F20,Table!$A$2:$C$121,3,0)</f>
        <v>5</v>
      </c>
      <c r="J20" s="17" t="s">
        <v>11725</v>
      </c>
      <c r="K20" s="19" t="str">
        <f>LEFT(J20,MIN(FIND({0,1,2,3,4,5,6,7,8,9},ASC(J20)&amp;1234567890))-1)</f>
        <v>Si</v>
      </c>
      <c r="L20" s="24">
        <f t="shared" si="1"/>
        <v>4</v>
      </c>
      <c r="M20" s="19">
        <f>VLOOKUP(K20,Table!$A$2:$C$121,2,0)</f>
        <v>14</v>
      </c>
      <c r="N20" s="18">
        <f>VLOOKUP(K20,Table!$A$2:$C$121,3,0)</f>
        <v>3</v>
      </c>
      <c r="O20" s="12" t="str">
        <f>VLOOKUP(A20,Table!$U$1:$V$230,2,0)</f>
        <v>Tetragonal</v>
      </c>
      <c r="P20" s="70"/>
    </row>
    <row r="21" spans="1:16">
      <c r="A21" s="12">
        <v>92</v>
      </c>
      <c r="B21" s="12">
        <v>23783</v>
      </c>
      <c r="C21" s="12" t="s">
        <v>4015</v>
      </c>
      <c r="D21" s="12" t="s">
        <v>1312</v>
      </c>
      <c r="E21" s="17" t="s">
        <v>544</v>
      </c>
      <c r="F21" s="19" t="str">
        <f>LEFT(E21,MIN(FIND({0,1,2,3,4,5,6,7,8,9},ASC(E21)&amp;1234567890))-1)</f>
        <v>Ge</v>
      </c>
      <c r="G21" s="23">
        <f t="shared" si="0"/>
        <v>1</v>
      </c>
      <c r="H21" s="19">
        <f>VLOOKUP(F21,Table!$A$2:$C$121,2,0)</f>
        <v>14</v>
      </c>
      <c r="I21" s="18">
        <f>VLOOKUP(F21,Table!$A$2:$C$121,3,0)</f>
        <v>4</v>
      </c>
      <c r="J21" s="17" t="s">
        <v>32</v>
      </c>
      <c r="K21" s="19" t="str">
        <f>LEFT(J21,MIN(FIND({0,1,2,3,4,5,6,7,8,9},ASC(J21)&amp;1234567890))-1)</f>
        <v>O</v>
      </c>
      <c r="L21" s="24">
        <f t="shared" si="1"/>
        <v>2</v>
      </c>
      <c r="M21" s="19">
        <f>VLOOKUP(K21,Table!$A$2:$C$121,2,0)</f>
        <v>16</v>
      </c>
      <c r="N21" s="18">
        <f>VLOOKUP(K21,Table!$A$2:$C$121,3,0)</f>
        <v>2</v>
      </c>
      <c r="O21" s="12" t="str">
        <f>VLOOKUP(A21,Table!$U$1:$V$230,2,0)</f>
        <v>Tetragonal</v>
      </c>
      <c r="P21" s="70"/>
    </row>
    <row r="22" spans="1:16">
      <c r="A22" s="12">
        <v>92</v>
      </c>
      <c r="B22" s="12">
        <v>27515</v>
      </c>
      <c r="C22" s="12" t="s">
        <v>4015</v>
      </c>
      <c r="D22" s="12" t="s">
        <v>1608</v>
      </c>
      <c r="E22" s="17" t="s">
        <v>328</v>
      </c>
      <c r="F22" s="19" t="str">
        <f>LEFT(E22,MIN(FIND({0,1,2,3,4,5,6,7,8,9},ASC(E22)&amp;1234567890))-1)</f>
        <v>Te</v>
      </c>
      <c r="G22" s="23">
        <f t="shared" si="0"/>
        <v>1</v>
      </c>
      <c r="H22" s="19">
        <f>VLOOKUP(F22,Table!$A$2:$C$121,2,0)</f>
        <v>16</v>
      </c>
      <c r="I22" s="18">
        <f>VLOOKUP(F22,Table!$A$2:$C$121,3,0)</f>
        <v>5</v>
      </c>
      <c r="J22" s="17" t="s">
        <v>32</v>
      </c>
      <c r="K22" s="19" t="str">
        <f>LEFT(J22,MIN(FIND({0,1,2,3,4,5,6,7,8,9},ASC(J22)&amp;1234567890))-1)</f>
        <v>O</v>
      </c>
      <c r="L22" s="24">
        <f t="shared" si="1"/>
        <v>2</v>
      </c>
      <c r="M22" s="19">
        <f>VLOOKUP(K22,Table!$A$2:$C$121,2,0)</f>
        <v>16</v>
      </c>
      <c r="N22" s="18">
        <f>VLOOKUP(K22,Table!$A$2:$C$121,3,0)</f>
        <v>2</v>
      </c>
      <c r="O22" s="12" t="str">
        <f>VLOOKUP(A22,Table!$U$1:$V$230,2,0)</f>
        <v>Tetragonal</v>
      </c>
      <c r="P22" s="70"/>
    </row>
    <row r="23" spans="1:16">
      <c r="A23" s="12">
        <v>92</v>
      </c>
      <c r="B23" s="12">
        <v>28067</v>
      </c>
      <c r="C23" s="12" t="s">
        <v>4015</v>
      </c>
      <c r="D23" s="12" t="s">
        <v>4020</v>
      </c>
      <c r="E23" s="17" t="s">
        <v>446</v>
      </c>
      <c r="F23" s="19" t="str">
        <f>LEFT(E23,MIN(FIND({0,1,2,3,4,5,6,7,8,9},ASC(E23)&amp;1234567890))-1)</f>
        <v>D</v>
      </c>
      <c r="G23" s="23">
        <f t="shared" si="0"/>
        <v>2</v>
      </c>
      <c r="H23" s="19">
        <f>VLOOKUP(F23,Table!$A$2:$C$121,2,0)</f>
        <v>1</v>
      </c>
      <c r="I23" s="18">
        <f>VLOOKUP(F23,Table!$A$2:$C$121,3,0)</f>
        <v>1</v>
      </c>
      <c r="J23" s="17" t="s">
        <v>32</v>
      </c>
      <c r="K23" s="19" t="str">
        <f>LEFT(J23,MIN(FIND({0,1,2,3,4,5,6,7,8,9},ASC(J23)&amp;1234567890))-1)</f>
        <v>O</v>
      </c>
      <c r="L23" s="24">
        <f t="shared" si="1"/>
        <v>2</v>
      </c>
      <c r="M23" s="19">
        <f>VLOOKUP(K23,Table!$A$2:$C$121,2,0)</f>
        <v>16</v>
      </c>
      <c r="N23" s="18">
        <f>VLOOKUP(K23,Table!$A$2:$C$121,3,0)</f>
        <v>2</v>
      </c>
      <c r="O23" s="12" t="str">
        <f>VLOOKUP(A23,Table!$U$1:$V$230,2,0)</f>
        <v>Tetragonal</v>
      </c>
      <c r="P23" s="70"/>
    </row>
    <row r="24" spans="1:16">
      <c r="A24" s="12">
        <v>92</v>
      </c>
      <c r="B24" s="12">
        <v>23704</v>
      </c>
      <c r="C24" s="12" t="s">
        <v>4015</v>
      </c>
      <c r="D24" s="12" t="s">
        <v>289</v>
      </c>
      <c r="E24" s="17" t="s">
        <v>446</v>
      </c>
      <c r="F24" s="19" t="str">
        <f>LEFT(E24,MIN(FIND({0,1,2,3,4,5,6,7,8,9},ASC(E24)&amp;1234567890))-1)</f>
        <v>D</v>
      </c>
      <c r="G24" s="23">
        <f t="shared" si="0"/>
        <v>2</v>
      </c>
      <c r="H24" s="19">
        <f>VLOOKUP(F24,Table!$A$2:$C$121,2,0)</f>
        <v>1</v>
      </c>
      <c r="I24" s="18">
        <f>VLOOKUP(F24,Table!$A$2:$C$121,3,0)</f>
        <v>1</v>
      </c>
      <c r="J24" s="17" t="s">
        <v>371</v>
      </c>
      <c r="K24" s="19" t="str">
        <f>LEFT(J24,MIN(FIND({0,1,2,3,4,5,6,7,8,9},ASC(J24)&amp;1234567890))-1)</f>
        <v>O</v>
      </c>
      <c r="L24" s="24">
        <f t="shared" si="1"/>
        <v>1</v>
      </c>
      <c r="M24" s="19">
        <f>VLOOKUP(K24,Table!$A$2:$C$121,2,0)</f>
        <v>16</v>
      </c>
      <c r="N24" s="18">
        <f>VLOOKUP(K24,Table!$A$2:$C$121,3,0)</f>
        <v>2</v>
      </c>
      <c r="O24" s="12" t="str">
        <f>VLOOKUP(A24,Table!$U$1:$V$230,2,0)</f>
        <v>Tetragonal</v>
      </c>
      <c r="P24" s="70"/>
    </row>
    <row r="25" spans="1:16">
      <c r="A25" s="12">
        <v>92</v>
      </c>
      <c r="B25" s="12">
        <v>30602</v>
      </c>
      <c r="C25" s="12" t="s">
        <v>4015</v>
      </c>
      <c r="D25" s="12" t="s">
        <v>4021</v>
      </c>
      <c r="E25" s="17" t="s">
        <v>11414</v>
      </c>
      <c r="F25" s="19" t="str">
        <f>LEFT(E25,MIN(FIND({0,1,2,3,4,5,6,7,8,9},ASC(E25)&amp;1234567890))-1)</f>
        <v>H</v>
      </c>
      <c r="G25" s="23">
        <f t="shared" si="0"/>
        <v>1</v>
      </c>
      <c r="H25" s="19">
        <f>VLOOKUP(F25,Table!$A$2:$C$121,2,0)</f>
        <v>1</v>
      </c>
      <c r="I25" s="18">
        <f>VLOOKUP(F25,Table!$A$2:$C$121,3,0)</f>
        <v>1</v>
      </c>
      <c r="J25" s="17" t="s">
        <v>32</v>
      </c>
      <c r="K25" s="19" t="str">
        <f>LEFT(J25,MIN(FIND({0,1,2,3,4,5,6,7,8,9},ASC(J25)&amp;1234567890))-1)</f>
        <v>O</v>
      </c>
      <c r="L25" s="24">
        <f t="shared" si="1"/>
        <v>2</v>
      </c>
      <c r="M25" s="19">
        <f>VLOOKUP(K25,Table!$A$2:$C$121,2,0)</f>
        <v>16</v>
      </c>
      <c r="N25" s="18">
        <f>VLOOKUP(K25,Table!$A$2:$C$121,3,0)</f>
        <v>2</v>
      </c>
      <c r="O25" s="12" t="str">
        <f>VLOOKUP(A25,Table!$U$1:$V$230,2,0)</f>
        <v>Tetragonal</v>
      </c>
      <c r="P25" s="70"/>
    </row>
    <row r="26" spans="1:16">
      <c r="A26" s="12">
        <v>92</v>
      </c>
      <c r="B26" s="12">
        <v>34253</v>
      </c>
      <c r="C26" s="12" t="s">
        <v>4015</v>
      </c>
      <c r="D26" s="12" t="s">
        <v>4022</v>
      </c>
      <c r="E26" s="17" t="s">
        <v>11764</v>
      </c>
      <c r="F26" s="19" t="str">
        <f>LEFT(E26,MIN(FIND({0,1,2,3,4,5,6,7,8,9},ASC(E26)&amp;1234567890))-1)</f>
        <v>H</v>
      </c>
      <c r="G26" s="23">
        <f t="shared" si="0"/>
        <v>2</v>
      </c>
      <c r="H26" s="19">
        <f>VLOOKUP(F26,Table!$A$2:$C$121,2,0)</f>
        <v>1</v>
      </c>
      <c r="I26" s="18">
        <f>VLOOKUP(F26,Table!$A$2:$C$121,3,0)</f>
        <v>1</v>
      </c>
      <c r="J26" s="17" t="s">
        <v>32</v>
      </c>
      <c r="K26" s="19" t="str">
        <f>LEFT(J26,MIN(FIND({0,1,2,3,4,5,6,7,8,9},ASC(J26)&amp;1234567890))-1)</f>
        <v>O</v>
      </c>
      <c r="L26" s="24">
        <f t="shared" si="1"/>
        <v>2</v>
      </c>
      <c r="M26" s="19">
        <f>VLOOKUP(K26,Table!$A$2:$C$121,2,0)</f>
        <v>16</v>
      </c>
      <c r="N26" s="18">
        <f>VLOOKUP(K26,Table!$A$2:$C$121,3,0)</f>
        <v>2</v>
      </c>
      <c r="O26" s="12" t="str">
        <f>VLOOKUP(A26,Table!$U$1:$V$230,2,0)</f>
        <v>Tetragonal</v>
      </c>
      <c r="P26" s="70"/>
    </row>
    <row r="27" spans="1:16">
      <c r="A27" s="12">
        <v>92</v>
      </c>
      <c r="B27" s="12">
        <v>35331</v>
      </c>
      <c r="C27" s="12" t="s">
        <v>4015</v>
      </c>
      <c r="D27" s="12" t="s">
        <v>4023</v>
      </c>
      <c r="E27" s="17" t="s">
        <v>11352</v>
      </c>
      <c r="F27" s="19" t="str">
        <f>LEFT(E27,MIN(FIND({0,1,2,3,4,5,6,7,8,9},ASC(E27)&amp;1234567890))-1)</f>
        <v>Al</v>
      </c>
      <c r="G27" s="23">
        <f t="shared" si="0"/>
        <v>1</v>
      </c>
      <c r="H27" s="19">
        <f>VLOOKUP(F27,Table!$A$2:$C$121,2,0)</f>
        <v>13</v>
      </c>
      <c r="I27" s="18">
        <f>VLOOKUP(F27,Table!$A$2:$C$121,3,0)</f>
        <v>3</v>
      </c>
      <c r="J27" s="17" t="s">
        <v>12035</v>
      </c>
      <c r="K27" s="19" t="str">
        <f>LEFT(J27,MIN(FIND({0,1,2,3,4,5,6,7,8,9},ASC(J27)&amp;1234567890))-1)</f>
        <v>B</v>
      </c>
      <c r="L27" s="24">
        <f t="shared" si="1"/>
        <v>12</v>
      </c>
      <c r="M27" s="19">
        <f>VLOOKUP(K27,Table!$A$2:$C$121,2,0)</f>
        <v>13</v>
      </c>
      <c r="N27" s="18">
        <f>VLOOKUP(K27,Table!$A$2:$C$121,3,0)</f>
        <v>2</v>
      </c>
      <c r="O27" s="12" t="str">
        <f>VLOOKUP(A27,Table!$U$1:$V$230,2,0)</f>
        <v>Tetragonal</v>
      </c>
      <c r="P27" s="70"/>
    </row>
    <row r="28" spans="1:16">
      <c r="A28" s="12">
        <v>92</v>
      </c>
      <c r="B28" s="12">
        <v>34853</v>
      </c>
      <c r="C28" s="12" t="s">
        <v>4015</v>
      </c>
      <c r="D28" s="12" t="s">
        <v>4024</v>
      </c>
      <c r="E28" s="17" t="s">
        <v>12270</v>
      </c>
      <c r="F28" s="19" t="str">
        <f>LEFT(E28,MIN(FIND({0,1,2,3,4,5,6,7,8,9},ASC(E28)&amp;1234567890))-1)</f>
        <v>Ni</v>
      </c>
      <c r="G28" s="23">
        <f t="shared" si="0"/>
        <v>11</v>
      </c>
      <c r="H28" s="19">
        <f>VLOOKUP(F28,Table!$A$2:$C$121,2,0)</f>
        <v>10</v>
      </c>
      <c r="I28" s="18">
        <f>VLOOKUP(F28,Table!$A$2:$C$121,3,0)</f>
        <v>4</v>
      </c>
      <c r="J28" s="17" t="s">
        <v>11615</v>
      </c>
      <c r="K28" s="19" t="str">
        <f>LEFT(J28,MIN(FIND({0,1,2,3,4,5,6,7,8,9},ASC(J28)&amp;1234567890))-1)</f>
        <v>As</v>
      </c>
      <c r="L28" s="24">
        <f t="shared" si="1"/>
        <v>8</v>
      </c>
      <c r="M28" s="19">
        <f>VLOOKUP(K28,Table!$A$2:$C$121,2,0)</f>
        <v>15</v>
      </c>
      <c r="N28" s="18">
        <f>VLOOKUP(K28,Table!$A$2:$C$121,3,0)</f>
        <v>4</v>
      </c>
      <c r="O28" s="12" t="str">
        <f>VLOOKUP(A28,Table!$U$1:$V$230,2,0)</f>
        <v>Tetragonal</v>
      </c>
      <c r="P28" s="70"/>
    </row>
    <row r="29" spans="1:16">
      <c r="A29" s="12">
        <v>92</v>
      </c>
      <c r="B29" s="12">
        <v>60761</v>
      </c>
      <c r="C29" s="12" t="s">
        <v>4015</v>
      </c>
      <c r="D29" s="12" t="s">
        <v>4025</v>
      </c>
      <c r="E29" s="17" t="s">
        <v>11355</v>
      </c>
      <c r="F29" s="19" t="str">
        <f>LEFT(E29,MIN(FIND({0,1,2,3,4,5,6,7,8,9},ASC(E29)&amp;1234567890))-1)</f>
        <v>Pt</v>
      </c>
      <c r="G29" s="23">
        <f t="shared" si="0"/>
        <v>3</v>
      </c>
      <c r="H29" s="19">
        <f>VLOOKUP(F29,Table!$A$2:$C$121,2,0)</f>
        <v>10</v>
      </c>
      <c r="I29" s="18">
        <f>VLOOKUP(F29,Table!$A$2:$C$121,3,0)</f>
        <v>6</v>
      </c>
      <c r="J29" s="17" t="s">
        <v>11682</v>
      </c>
      <c r="K29" s="19" t="str">
        <f>LEFT(J29,MIN(FIND({0,1,2,3,4,5,6,7,8,9},ASC(J29)&amp;1234567890))-1)</f>
        <v>I</v>
      </c>
      <c r="L29" s="24">
        <f t="shared" si="1"/>
        <v>8</v>
      </c>
      <c r="M29" s="19">
        <f>VLOOKUP(K29,Table!$A$2:$C$121,2,0)</f>
        <v>17</v>
      </c>
      <c r="N29" s="18">
        <f>VLOOKUP(K29,Table!$A$2:$C$121,3,0)</f>
        <v>5</v>
      </c>
      <c r="O29" s="12" t="str">
        <f>VLOOKUP(A29,Table!$U$1:$V$230,2,0)</f>
        <v>Tetragonal</v>
      </c>
      <c r="P29" s="70"/>
    </row>
    <row r="30" spans="1:16">
      <c r="A30" s="12">
        <v>92</v>
      </c>
      <c r="B30" s="12">
        <v>40428</v>
      </c>
      <c r="C30" s="12" t="s">
        <v>4015</v>
      </c>
      <c r="D30" s="12" t="s">
        <v>4026</v>
      </c>
      <c r="E30" s="17" t="s">
        <v>70</v>
      </c>
      <c r="F30" s="19" t="str">
        <f>LEFT(E30,MIN(FIND({0,1,2,3,4,5,6,7,8,9},ASC(E30)&amp;1234567890))-1)</f>
        <v>Zn</v>
      </c>
      <c r="G30" s="23">
        <f t="shared" si="0"/>
        <v>1</v>
      </c>
      <c r="H30" s="19">
        <f>VLOOKUP(F30,Table!$A$2:$C$121,2,0)</f>
        <v>12</v>
      </c>
      <c r="I30" s="18">
        <f>VLOOKUP(F30,Table!$A$2:$C$121,3,0)</f>
        <v>4</v>
      </c>
      <c r="J30" s="17" t="s">
        <v>342</v>
      </c>
      <c r="K30" s="19" t="str">
        <f>LEFT(J30,MIN(FIND({0,1,2,3,4,5,6,7,8,9},ASC(J30)&amp;1234567890))-1)</f>
        <v>P</v>
      </c>
      <c r="L30" s="24">
        <f t="shared" si="1"/>
        <v>4</v>
      </c>
      <c r="M30" s="19">
        <f>VLOOKUP(K30,Table!$A$2:$C$121,2,0)</f>
        <v>15</v>
      </c>
      <c r="N30" s="18">
        <f>VLOOKUP(K30,Table!$A$2:$C$121,3,0)</f>
        <v>3</v>
      </c>
      <c r="O30" s="12" t="str">
        <f>VLOOKUP(A30,Table!$U$1:$V$230,2,0)</f>
        <v>Tetragonal</v>
      </c>
      <c r="P30" s="70"/>
    </row>
    <row r="31" spans="1:16">
      <c r="A31" s="12">
        <v>92</v>
      </c>
      <c r="B31" s="12">
        <v>78162</v>
      </c>
      <c r="C31" s="12" t="s">
        <v>4015</v>
      </c>
      <c r="D31" s="12" t="s">
        <v>4027</v>
      </c>
      <c r="E31" s="17" t="s">
        <v>11475</v>
      </c>
      <c r="F31" s="19" t="str">
        <f>LEFT(E31,MIN(FIND({0,1,2,3,4,5,6,7,8,9},ASC(E31)&amp;1234567890))-1)</f>
        <v>Tl</v>
      </c>
      <c r="G31" s="23">
        <f t="shared" si="0"/>
        <v>2</v>
      </c>
      <c r="H31" s="19">
        <f>VLOOKUP(F31,Table!$A$2:$C$121,2,0)</f>
        <v>13</v>
      </c>
      <c r="I31" s="18">
        <f>VLOOKUP(F31,Table!$A$2:$C$121,3,0)</f>
        <v>6</v>
      </c>
      <c r="J31" s="17" t="s">
        <v>34</v>
      </c>
      <c r="K31" s="19" t="str">
        <f>LEFT(J31,MIN(FIND({0,1,2,3,4,5,6,7,8,9},ASC(J31)&amp;1234567890))-1)</f>
        <v>S</v>
      </c>
      <c r="L31" s="24">
        <f t="shared" si="1"/>
        <v>2</v>
      </c>
      <c r="M31" s="19">
        <f>VLOOKUP(K31,Table!$A$2:$C$121,2,0)</f>
        <v>16</v>
      </c>
      <c r="N31" s="18">
        <f>VLOOKUP(K31,Table!$A$2:$C$121,3,0)</f>
        <v>3</v>
      </c>
      <c r="O31" s="12" t="str">
        <f>VLOOKUP(A31,Table!$U$1:$V$230,2,0)</f>
        <v>Tetragonal</v>
      </c>
      <c r="P31" s="70"/>
    </row>
    <row r="32" spans="1:16">
      <c r="A32" s="12">
        <v>92</v>
      </c>
      <c r="B32" s="12">
        <v>70048</v>
      </c>
      <c r="C32" s="12" t="s">
        <v>4015</v>
      </c>
      <c r="D32" s="12" t="s">
        <v>4028</v>
      </c>
      <c r="E32" s="17" t="s">
        <v>15157</v>
      </c>
      <c r="F32" s="19" t="str">
        <f>LEFT(E32,MIN(FIND({0,1,2,3,4,5,6,7,8,9},ASC(E32)&amp;1234567890))-1)</f>
        <v>Fe</v>
      </c>
      <c r="G32" s="23">
        <f t="shared" si="0"/>
        <v>21.34</v>
      </c>
      <c r="H32" s="19">
        <f>VLOOKUP(F32,Table!$A$2:$C$121,2,0)</f>
        <v>8</v>
      </c>
      <c r="I32" s="18">
        <f>VLOOKUP(F32,Table!$A$2:$C$121,3,0)</f>
        <v>4</v>
      </c>
      <c r="J32" s="17" t="s">
        <v>465</v>
      </c>
      <c r="K32" s="19" t="str">
        <f>LEFT(J32,MIN(FIND({0,1,2,3,4,5,6,7,8,9},ASC(J32)&amp;1234567890))-1)</f>
        <v>O</v>
      </c>
      <c r="L32" s="24">
        <f t="shared" si="1"/>
        <v>32</v>
      </c>
      <c r="M32" s="19">
        <f>VLOOKUP(K32,Table!$A$2:$C$121,2,0)</f>
        <v>16</v>
      </c>
      <c r="N32" s="18">
        <f>VLOOKUP(K32,Table!$A$2:$C$121,3,0)</f>
        <v>2</v>
      </c>
      <c r="O32" s="12" t="str">
        <f>VLOOKUP(A32,Table!$U$1:$V$230,2,0)</f>
        <v>Tetragonal</v>
      </c>
      <c r="P32" s="70"/>
    </row>
    <row r="33" spans="1:16">
      <c r="A33" s="12">
        <v>92</v>
      </c>
      <c r="B33" s="12">
        <v>410107</v>
      </c>
      <c r="C33" s="12" t="s">
        <v>4015</v>
      </c>
      <c r="D33" s="12" t="s">
        <v>4029</v>
      </c>
      <c r="E33" s="17" t="s">
        <v>11508</v>
      </c>
      <c r="F33" s="19" t="str">
        <f>LEFT(E33,MIN(FIND({0,1,2,3,4,5,6,7,8,9},ASC(E33)&amp;1234567890))-1)</f>
        <v>Br</v>
      </c>
      <c r="G33" s="23">
        <f t="shared" si="0"/>
        <v>7</v>
      </c>
      <c r="H33" s="19">
        <f>VLOOKUP(F33,Table!$A$2:$C$121,2,0)</f>
        <v>17</v>
      </c>
      <c r="I33" s="18">
        <f>VLOOKUP(F33,Table!$A$2:$C$121,3,0)</f>
        <v>4</v>
      </c>
      <c r="J33" s="17" t="s">
        <v>12026</v>
      </c>
      <c r="K33" s="19" t="str">
        <f>LEFT(J33,MIN(FIND({0,1,2,3,4,5,6,7,8,9},ASC(J33)&amp;1234567890))-1)</f>
        <v>In</v>
      </c>
      <c r="L33" s="24">
        <f t="shared" si="1"/>
        <v>5</v>
      </c>
      <c r="M33" s="19">
        <f>VLOOKUP(K33,Table!$A$2:$C$121,2,0)</f>
        <v>13</v>
      </c>
      <c r="N33" s="18">
        <f>VLOOKUP(K33,Table!$A$2:$C$121,3,0)</f>
        <v>5</v>
      </c>
      <c r="O33" s="12" t="str">
        <f>VLOOKUP(A33,Table!$U$1:$V$230,2,0)</f>
        <v>Tetragonal</v>
      </c>
      <c r="P33" s="70"/>
    </row>
    <row r="34" spans="1:16">
      <c r="A34" s="12">
        <v>92</v>
      </c>
      <c r="B34" s="12">
        <v>43080</v>
      </c>
      <c r="C34" s="12" t="s">
        <v>4015</v>
      </c>
      <c r="D34" s="12" t="s">
        <v>4030</v>
      </c>
      <c r="E34" s="17" t="s">
        <v>56</v>
      </c>
      <c r="F34" s="19" t="str">
        <f>LEFT(E34,MIN(FIND({0,1,2,3,4,5,6,7,8,9},ASC(E34)&amp;1234567890))-1)</f>
        <v>Ti</v>
      </c>
      <c r="G34" s="23">
        <f t="shared" si="0"/>
        <v>5</v>
      </c>
      <c r="H34" s="19">
        <f>VLOOKUP(F34,Table!$A$2:$C$121,2,0)</f>
        <v>4</v>
      </c>
      <c r="I34" s="18">
        <f>VLOOKUP(F34,Table!$A$2:$C$121,3,0)</f>
        <v>4</v>
      </c>
      <c r="J34" s="17" t="s">
        <v>11725</v>
      </c>
      <c r="K34" s="19" t="str">
        <f>LEFT(J34,MIN(FIND({0,1,2,3,4,5,6,7,8,9},ASC(J34)&amp;1234567890))-1)</f>
        <v>Si</v>
      </c>
      <c r="L34" s="24">
        <f t="shared" si="1"/>
        <v>4</v>
      </c>
      <c r="M34" s="19">
        <f>VLOOKUP(K34,Table!$A$2:$C$121,2,0)</f>
        <v>14</v>
      </c>
      <c r="N34" s="18">
        <f>VLOOKUP(K34,Table!$A$2:$C$121,3,0)</f>
        <v>3</v>
      </c>
      <c r="O34" s="12" t="str">
        <f>VLOOKUP(A34,Table!$U$1:$V$230,2,0)</f>
        <v>Tetragonal</v>
      </c>
      <c r="P34" s="70"/>
    </row>
    <row r="35" spans="1:16">
      <c r="A35" s="12">
        <v>92</v>
      </c>
      <c r="B35" s="12">
        <v>53043</v>
      </c>
      <c r="C35" s="12" t="s">
        <v>4015</v>
      </c>
      <c r="D35" s="12" t="s">
        <v>4031</v>
      </c>
      <c r="E35" s="17" t="s">
        <v>11962</v>
      </c>
      <c r="F35" s="19" t="str">
        <f>LEFT(E35,MIN(FIND({0,1,2,3,4,5,6,7,8,9},ASC(E35)&amp;1234567890))-1)</f>
        <v>Hf</v>
      </c>
      <c r="G35" s="23">
        <f t="shared" si="0"/>
        <v>5</v>
      </c>
      <c r="H35" s="19">
        <f>VLOOKUP(F35,Table!$A$2:$C$121,2,0)</f>
        <v>4</v>
      </c>
      <c r="I35" s="18">
        <f>VLOOKUP(F35,Table!$A$2:$C$121,3,0)</f>
        <v>6</v>
      </c>
      <c r="J35" s="17" t="s">
        <v>11725</v>
      </c>
      <c r="K35" s="19" t="str">
        <f>LEFT(J35,MIN(FIND({0,1,2,3,4,5,6,7,8,9},ASC(J35)&amp;1234567890))-1)</f>
        <v>Si</v>
      </c>
      <c r="L35" s="24">
        <f t="shared" si="1"/>
        <v>4</v>
      </c>
      <c r="M35" s="19">
        <f>VLOOKUP(K35,Table!$A$2:$C$121,2,0)</f>
        <v>14</v>
      </c>
      <c r="N35" s="18">
        <f>VLOOKUP(K35,Table!$A$2:$C$121,3,0)</f>
        <v>3</v>
      </c>
      <c r="O35" s="12" t="str">
        <f>VLOOKUP(A35,Table!$U$1:$V$230,2,0)</f>
        <v>Tetragonal</v>
      </c>
      <c r="P35" s="70"/>
    </row>
    <row r="36" spans="1:16">
      <c r="A36" s="12">
        <v>92</v>
      </c>
      <c r="B36" s="12">
        <v>94986</v>
      </c>
      <c r="C36" s="12" t="s">
        <v>4015</v>
      </c>
      <c r="D36" s="12" t="s">
        <v>4032</v>
      </c>
      <c r="E36" s="17" t="s">
        <v>11783</v>
      </c>
      <c r="F36" s="19" t="str">
        <f>LEFT(E36,MIN(FIND({0,1,2,3,4,5,6,7,8,9},ASC(E36)&amp;1234567890))-1)</f>
        <v>La</v>
      </c>
      <c r="G36" s="23">
        <f t="shared" si="0"/>
        <v>5</v>
      </c>
      <c r="H36" s="19">
        <f>VLOOKUP(F36,Table!$A$2:$C$121,2,0)</f>
        <v>3</v>
      </c>
      <c r="I36" s="18">
        <f>VLOOKUP(F36,Table!$A$2:$C$121,3,0)</f>
        <v>6</v>
      </c>
      <c r="J36" s="17" t="s">
        <v>11725</v>
      </c>
      <c r="K36" s="19" t="str">
        <f>LEFT(J36,MIN(FIND({0,1,2,3,4,5,6,7,8,9},ASC(J36)&amp;1234567890))-1)</f>
        <v>Si</v>
      </c>
      <c r="L36" s="24">
        <f t="shared" si="1"/>
        <v>4</v>
      </c>
      <c r="M36" s="19">
        <f>VLOOKUP(K36,Table!$A$2:$C$121,2,0)</f>
        <v>14</v>
      </c>
      <c r="N36" s="18">
        <f>VLOOKUP(K36,Table!$A$2:$C$121,3,0)</f>
        <v>3</v>
      </c>
      <c r="O36" s="12" t="str">
        <f>VLOOKUP(A36,Table!$U$1:$V$230,2,0)</f>
        <v>Tetragonal</v>
      </c>
      <c r="P36" s="70"/>
    </row>
    <row r="37" spans="1:16">
      <c r="A37" s="12">
        <v>92</v>
      </c>
      <c r="B37" s="12">
        <v>94987</v>
      </c>
      <c r="C37" s="12" t="s">
        <v>4015</v>
      </c>
      <c r="D37" s="12" t="s">
        <v>2863</v>
      </c>
      <c r="E37" s="17" t="s">
        <v>11782</v>
      </c>
      <c r="F37" s="19" t="str">
        <f>LEFT(E37,MIN(FIND({0,1,2,3,4,5,6,7,8,9},ASC(E37)&amp;1234567890))-1)</f>
        <v>Nd</v>
      </c>
      <c r="G37" s="23">
        <f t="shared" si="0"/>
        <v>5</v>
      </c>
      <c r="H37" s="19">
        <f>VLOOKUP(F37,Table!$A$2:$C$121,2,0)</f>
        <v>3</v>
      </c>
      <c r="I37" s="18">
        <f>VLOOKUP(F37,Table!$A$2:$C$121,3,0)</f>
        <v>6</v>
      </c>
      <c r="J37" s="17" t="s">
        <v>11725</v>
      </c>
      <c r="K37" s="19" t="str">
        <f>LEFT(J37,MIN(FIND({0,1,2,3,4,5,6,7,8,9},ASC(J37)&amp;1234567890))-1)</f>
        <v>Si</v>
      </c>
      <c r="L37" s="24">
        <f t="shared" si="1"/>
        <v>4</v>
      </c>
      <c r="M37" s="19">
        <f>VLOOKUP(K37,Table!$A$2:$C$121,2,0)</f>
        <v>14</v>
      </c>
      <c r="N37" s="18">
        <f>VLOOKUP(K37,Table!$A$2:$C$121,3,0)</f>
        <v>3</v>
      </c>
      <c r="O37" s="12" t="str">
        <f>VLOOKUP(A37,Table!$U$1:$V$230,2,0)</f>
        <v>Tetragonal</v>
      </c>
      <c r="P37" s="70"/>
    </row>
    <row r="38" spans="1:16">
      <c r="A38" s="12">
        <v>92</v>
      </c>
      <c r="B38" s="12">
        <v>95099</v>
      </c>
      <c r="C38" s="12" t="s">
        <v>4015</v>
      </c>
      <c r="D38" s="12" t="s">
        <v>4033</v>
      </c>
      <c r="E38" s="17" t="s">
        <v>11712</v>
      </c>
      <c r="F38" s="19" t="str">
        <f>LEFT(E38,MIN(FIND({0,1,2,3,4,5,6,7,8,9},ASC(E38)&amp;1234567890))-1)</f>
        <v>Pr</v>
      </c>
      <c r="G38" s="23">
        <f t="shared" si="0"/>
        <v>5</v>
      </c>
      <c r="H38" s="19">
        <f>VLOOKUP(F38,Table!$A$2:$C$121,2,0)</f>
        <v>3</v>
      </c>
      <c r="I38" s="18">
        <f>VLOOKUP(F38,Table!$A$2:$C$121,3,0)</f>
        <v>6</v>
      </c>
      <c r="J38" s="17" t="s">
        <v>11725</v>
      </c>
      <c r="K38" s="19" t="str">
        <f>LEFT(J38,MIN(FIND({0,1,2,3,4,5,6,7,8,9},ASC(J38)&amp;1234567890))-1)</f>
        <v>Si</v>
      </c>
      <c r="L38" s="24">
        <f t="shared" si="1"/>
        <v>4</v>
      </c>
      <c r="M38" s="19">
        <f>VLOOKUP(K38,Table!$A$2:$C$121,2,0)</f>
        <v>14</v>
      </c>
      <c r="N38" s="18">
        <f>VLOOKUP(K38,Table!$A$2:$C$121,3,0)</f>
        <v>3</v>
      </c>
      <c r="O38" s="12" t="str">
        <f>VLOOKUP(A38,Table!$U$1:$V$230,2,0)</f>
        <v>Tetragonal</v>
      </c>
      <c r="P38" s="70"/>
    </row>
    <row r="39" spans="1:16">
      <c r="A39" s="12">
        <v>92</v>
      </c>
      <c r="B39" s="12">
        <v>18137</v>
      </c>
      <c r="C39" s="12" t="s">
        <v>4015</v>
      </c>
      <c r="D39" s="12" t="s">
        <v>1326</v>
      </c>
      <c r="E39" s="17" t="s">
        <v>70</v>
      </c>
      <c r="F39" s="19" t="str">
        <f>LEFT(E39,MIN(FIND({0,1,2,3,4,5,6,7,8,9},ASC(E39)&amp;1234567890))-1)</f>
        <v>Zn</v>
      </c>
      <c r="G39" s="23">
        <f t="shared" si="0"/>
        <v>1</v>
      </c>
      <c r="H39" s="19">
        <f>VLOOKUP(F39,Table!$A$2:$C$121,2,0)</f>
        <v>12</v>
      </c>
      <c r="I39" s="18">
        <f>VLOOKUP(F39,Table!$A$2:$C$121,3,0)</f>
        <v>4</v>
      </c>
      <c r="J39" s="17" t="s">
        <v>30</v>
      </c>
      <c r="K39" s="19" t="str">
        <f>LEFT(J39,MIN(FIND({0,1,2,3,4,5,6,7,8,9},ASC(J39)&amp;1234567890))-1)</f>
        <v>P</v>
      </c>
      <c r="L39" s="24">
        <f t="shared" si="1"/>
        <v>2</v>
      </c>
      <c r="M39" s="19">
        <f>VLOOKUP(K39,Table!$A$2:$C$121,2,0)</f>
        <v>15</v>
      </c>
      <c r="N39" s="18">
        <f>VLOOKUP(K39,Table!$A$2:$C$121,3,0)</f>
        <v>3</v>
      </c>
      <c r="O39" s="12" t="str">
        <f>VLOOKUP(A39,Table!$U$1:$V$230,2,0)</f>
        <v>Tetragonal</v>
      </c>
      <c r="P39" s="70"/>
    </row>
    <row r="40" spans="1:16">
      <c r="A40" s="12">
        <v>92</v>
      </c>
      <c r="B40" s="12">
        <v>98406</v>
      </c>
      <c r="C40" s="12" t="s">
        <v>4015</v>
      </c>
      <c r="D40" s="12" t="s">
        <v>1636</v>
      </c>
      <c r="E40" s="17" t="s">
        <v>614</v>
      </c>
      <c r="F40" s="19" t="str">
        <f>LEFT(E40,MIN(FIND({0,1,2,3,4,5,6,7,8,9},ASC(E40)&amp;1234567890))-1)</f>
        <v>C</v>
      </c>
      <c r="G40" s="23">
        <f t="shared" si="0"/>
        <v>1</v>
      </c>
      <c r="H40" s="19">
        <f>VLOOKUP(F40,Table!$A$2:$C$121,2,0)</f>
        <v>14</v>
      </c>
      <c r="I40" s="18">
        <f>VLOOKUP(F40,Table!$A$2:$C$121,3,0)</f>
        <v>2</v>
      </c>
      <c r="J40" s="17" t="s">
        <v>32</v>
      </c>
      <c r="K40" s="19" t="str">
        <f>LEFT(J40,MIN(FIND({0,1,2,3,4,5,6,7,8,9},ASC(J40)&amp;1234567890))-1)</f>
        <v>O</v>
      </c>
      <c r="L40" s="24">
        <f t="shared" si="1"/>
        <v>2</v>
      </c>
      <c r="M40" s="19">
        <f>VLOOKUP(K40,Table!$A$2:$C$121,2,0)</f>
        <v>16</v>
      </c>
      <c r="N40" s="18">
        <f>VLOOKUP(K40,Table!$A$2:$C$121,3,0)</f>
        <v>2</v>
      </c>
      <c r="O40" s="12" t="str">
        <f>VLOOKUP(A40,Table!$U$1:$V$230,2,0)</f>
        <v>Tetragonal</v>
      </c>
      <c r="P40" s="70"/>
    </row>
    <row r="41" spans="1:16">
      <c r="A41" s="12">
        <v>92</v>
      </c>
      <c r="B41" s="12">
        <v>614665</v>
      </c>
      <c r="C41" s="12" t="s">
        <v>4015</v>
      </c>
      <c r="D41" s="12" t="s">
        <v>4034</v>
      </c>
      <c r="E41" s="17" t="s">
        <v>457</v>
      </c>
      <c r="F41" s="19" t="str">
        <f>LEFT(E41,MIN(FIND({0,1,2,3,4,5,6,7,8,9},ASC(E41)&amp;1234567890))-1)</f>
        <v>Li</v>
      </c>
      <c r="G41" s="23">
        <f t="shared" si="0"/>
        <v>1</v>
      </c>
      <c r="H41" s="19">
        <f>VLOOKUP(F41,Table!$A$2:$C$121,2,0)</f>
        <v>1</v>
      </c>
      <c r="I41" s="18">
        <f>VLOOKUP(F41,Table!$A$2:$C$121,3,0)</f>
        <v>2</v>
      </c>
      <c r="J41" s="17" t="s">
        <v>430</v>
      </c>
      <c r="K41" s="19" t="str">
        <f>LEFT(J41,MIN(FIND({0,1,2,3,4,5,6,7,8,9},ASC(J41)&amp;1234567890))-1)</f>
        <v>B</v>
      </c>
      <c r="L41" s="24">
        <f t="shared" si="1"/>
        <v>11</v>
      </c>
      <c r="M41" s="19">
        <f>VLOOKUP(K41,Table!$A$2:$C$121,2,0)</f>
        <v>13</v>
      </c>
      <c r="N41" s="18">
        <f>VLOOKUP(K41,Table!$A$2:$C$121,3,0)</f>
        <v>2</v>
      </c>
      <c r="O41" s="12" t="str">
        <f>VLOOKUP(A41,Table!$U$1:$V$230,2,0)</f>
        <v>Tetragonal</v>
      </c>
      <c r="P41" s="70"/>
    </row>
    <row r="42" spans="1:16">
      <c r="A42" s="12">
        <v>92</v>
      </c>
      <c r="B42" s="12">
        <v>620210</v>
      </c>
      <c r="C42" s="12" t="s">
        <v>4015</v>
      </c>
      <c r="D42" s="12" t="s">
        <v>1721</v>
      </c>
      <c r="E42" s="17" t="s">
        <v>11293</v>
      </c>
      <c r="F42" s="19" t="str">
        <f>LEFT(E42,MIN(FIND({0,1,2,3,4,5,6,7,8,9},ASC(E42)&amp;1234567890))-1)</f>
        <v>Cd</v>
      </c>
      <c r="G42" s="23">
        <f t="shared" si="0"/>
        <v>1</v>
      </c>
      <c r="H42" s="19">
        <f>VLOOKUP(F42,Table!$A$2:$C$121,2,0)</f>
        <v>12</v>
      </c>
      <c r="I42" s="18">
        <f>VLOOKUP(F42,Table!$A$2:$C$121,3,0)</f>
        <v>5</v>
      </c>
      <c r="J42" s="17" t="s">
        <v>30</v>
      </c>
      <c r="K42" s="19" t="str">
        <f>LEFT(J42,MIN(FIND({0,1,2,3,4,5,6,7,8,9},ASC(J42)&amp;1234567890))-1)</f>
        <v>P</v>
      </c>
      <c r="L42" s="24">
        <f t="shared" si="1"/>
        <v>2</v>
      </c>
      <c r="M42" s="19">
        <f>VLOOKUP(K42,Table!$A$2:$C$121,2,0)</f>
        <v>15</v>
      </c>
      <c r="N42" s="18">
        <f>VLOOKUP(K42,Table!$A$2:$C$121,3,0)</f>
        <v>3</v>
      </c>
      <c r="O42" s="12" t="str">
        <f>VLOOKUP(A42,Table!$U$1:$V$230,2,0)</f>
        <v>Tetragonal</v>
      </c>
      <c r="P42" s="70"/>
    </row>
    <row r="43" spans="1:16">
      <c r="A43" s="12">
        <v>92</v>
      </c>
      <c r="B43" s="12">
        <v>622142</v>
      </c>
      <c r="C43" s="12" t="s">
        <v>4015</v>
      </c>
      <c r="D43" s="12" t="s">
        <v>4035</v>
      </c>
      <c r="E43" s="17" t="s">
        <v>11974</v>
      </c>
      <c r="F43" s="19" t="str">
        <f>LEFT(E43,MIN(FIND({0,1,2,3,4,5,6,7,8,9},ASC(E43)&amp;1234567890))-1)</f>
        <v>Ce</v>
      </c>
      <c r="G43" s="23">
        <f t="shared" si="0"/>
        <v>5</v>
      </c>
      <c r="H43" s="19">
        <f>VLOOKUP(F43,Table!$A$2:$C$121,2,0)</f>
        <v>3</v>
      </c>
      <c r="I43" s="18">
        <f>VLOOKUP(F43,Table!$A$2:$C$121,3,0)</f>
        <v>6</v>
      </c>
      <c r="J43" s="17" t="s">
        <v>11725</v>
      </c>
      <c r="K43" s="19" t="str">
        <f>LEFT(J43,MIN(FIND({0,1,2,3,4,5,6,7,8,9},ASC(J43)&amp;1234567890))-1)</f>
        <v>Si</v>
      </c>
      <c r="L43" s="24">
        <f t="shared" si="1"/>
        <v>4</v>
      </c>
      <c r="M43" s="19">
        <f>VLOOKUP(K43,Table!$A$2:$C$121,2,0)</f>
        <v>14</v>
      </c>
      <c r="N43" s="18">
        <f>VLOOKUP(K43,Table!$A$2:$C$121,3,0)</f>
        <v>3</v>
      </c>
      <c r="O43" s="12" t="str">
        <f>VLOOKUP(A43,Table!$U$1:$V$230,2,0)</f>
        <v>Tetragonal</v>
      </c>
      <c r="P43" s="70"/>
    </row>
    <row r="44" spans="1:16">
      <c r="A44" s="12">
        <v>92</v>
      </c>
      <c r="B44" s="12">
        <v>638154</v>
      </c>
      <c r="C44" s="12" t="s">
        <v>4015</v>
      </c>
      <c r="D44" s="12" t="s">
        <v>4036</v>
      </c>
      <c r="E44" s="17" t="s">
        <v>11553</v>
      </c>
      <c r="F44" s="19" t="str">
        <f>LEFT(E44,MIN(FIND({0,1,2,3,4,5,6,7,8,9},ASC(E44)&amp;1234567890))-1)</f>
        <v>Zr</v>
      </c>
      <c r="G44" s="23">
        <f t="shared" si="0"/>
        <v>5</v>
      </c>
      <c r="H44" s="19">
        <f>VLOOKUP(F44,Table!$A$2:$C$121,2,0)</f>
        <v>4</v>
      </c>
      <c r="I44" s="18">
        <f>VLOOKUP(F44,Table!$A$2:$C$121,3,0)</f>
        <v>5</v>
      </c>
      <c r="J44" s="17" t="s">
        <v>11370</v>
      </c>
      <c r="K44" s="19" t="str">
        <f>LEFT(J44,MIN(FIND({0,1,2,3,4,5,6,7,8,9},ASC(J44)&amp;1234567890))-1)</f>
        <v>Ge</v>
      </c>
      <c r="L44" s="24">
        <f t="shared" si="1"/>
        <v>4</v>
      </c>
      <c r="M44" s="19">
        <f>VLOOKUP(K44,Table!$A$2:$C$121,2,0)</f>
        <v>14</v>
      </c>
      <c r="N44" s="18">
        <f>VLOOKUP(K44,Table!$A$2:$C$121,3,0)</f>
        <v>4</v>
      </c>
      <c r="O44" s="12" t="str">
        <f>VLOOKUP(A44,Table!$U$1:$V$230,2,0)</f>
        <v>Tetragonal</v>
      </c>
      <c r="P44" s="70"/>
    </row>
    <row r="45" spans="1:16">
      <c r="A45" s="12">
        <v>92</v>
      </c>
      <c r="B45" s="12">
        <v>172906</v>
      </c>
      <c r="C45" s="12" t="s">
        <v>4015</v>
      </c>
      <c r="D45" s="12" t="s">
        <v>1399</v>
      </c>
      <c r="E45" s="17" t="s">
        <v>67</v>
      </c>
      <c r="F45" s="19" t="str">
        <f>LEFT(E45,MIN(FIND({0,1,2,3,4,5,6,7,8,9},ASC(E45)&amp;1234567890))-1)</f>
        <v>Fe</v>
      </c>
      <c r="G45" s="23">
        <f t="shared" si="0"/>
        <v>2</v>
      </c>
      <c r="H45" s="19">
        <f>VLOOKUP(F45,Table!$A$2:$C$121,2,0)</f>
        <v>8</v>
      </c>
      <c r="I45" s="18">
        <f>VLOOKUP(F45,Table!$A$2:$C$121,3,0)</f>
        <v>4</v>
      </c>
      <c r="J45" s="17" t="s">
        <v>59</v>
      </c>
      <c r="K45" s="19" t="str">
        <f>LEFT(J45,MIN(FIND({0,1,2,3,4,5,6,7,8,9},ASC(J45)&amp;1234567890))-1)</f>
        <v>O</v>
      </c>
      <c r="L45" s="24">
        <f t="shared" si="1"/>
        <v>3</v>
      </c>
      <c r="M45" s="19">
        <f>VLOOKUP(K45,Table!$A$2:$C$121,2,0)</f>
        <v>16</v>
      </c>
      <c r="N45" s="18">
        <f>VLOOKUP(K45,Table!$A$2:$C$121,3,0)</f>
        <v>2</v>
      </c>
      <c r="O45" s="12" t="str">
        <f>VLOOKUP(A45,Table!$U$1:$V$230,2,0)</f>
        <v>Tetragonal</v>
      </c>
      <c r="P45" s="70"/>
    </row>
    <row r="46" spans="1:16">
      <c r="A46" s="12">
        <v>92</v>
      </c>
      <c r="B46" s="12">
        <v>174241</v>
      </c>
      <c r="C46" s="12" t="s">
        <v>4015</v>
      </c>
      <c r="D46" s="12" t="s">
        <v>4037</v>
      </c>
      <c r="E46" s="17" t="s">
        <v>15158</v>
      </c>
      <c r="F46" s="19" t="str">
        <f>LEFT(E46,MIN(FIND({0,1,2,3,4,5,6,7,8,9},ASC(E46)&amp;1234567890))-1)</f>
        <v>Mg</v>
      </c>
      <c r="G46" s="23">
        <f t="shared" si="0"/>
        <v>4.8</v>
      </c>
      <c r="H46" s="19">
        <f>VLOOKUP(F46,Table!$A$2:$C$121,2,0)</f>
        <v>2</v>
      </c>
      <c r="I46" s="18">
        <f>VLOOKUP(F46,Table!$A$2:$C$121,3,0)</f>
        <v>3</v>
      </c>
      <c r="J46" s="17" t="s">
        <v>15159</v>
      </c>
      <c r="K46" s="19" t="str">
        <f>LEFT(J46,MIN(FIND({0,1,2,3,4,5,6,7,8,9},ASC(J46)&amp;1234567890))-1)</f>
        <v>B</v>
      </c>
      <c r="L46" s="24">
        <f t="shared" si="1"/>
        <v>44</v>
      </c>
      <c r="M46" s="19">
        <f>VLOOKUP(K46,Table!$A$2:$C$121,2,0)</f>
        <v>13</v>
      </c>
      <c r="N46" s="18">
        <f>VLOOKUP(K46,Table!$A$2:$C$121,3,0)</f>
        <v>2</v>
      </c>
      <c r="O46" s="12" t="str">
        <f>VLOOKUP(A46,Table!$U$1:$V$230,2,0)</f>
        <v>Tetragonal</v>
      </c>
      <c r="P46" s="70"/>
    </row>
    <row r="47" spans="1:16">
      <c r="A47" s="12">
        <v>92</v>
      </c>
      <c r="B47" s="12">
        <v>260701</v>
      </c>
      <c r="C47" s="12" t="s">
        <v>4015</v>
      </c>
      <c r="D47" s="12" t="s">
        <v>4038</v>
      </c>
      <c r="E47" s="17" t="s">
        <v>15160</v>
      </c>
      <c r="F47" s="19" t="str">
        <f>LEFT(E47,MIN(FIND({0,1,2,3,4,5,6,7,8,9},ASC(E47)&amp;1234567890))-1)</f>
        <v>Mg</v>
      </c>
      <c r="G47" s="23">
        <f t="shared" si="0"/>
        <v>4.7699999999999996</v>
      </c>
      <c r="H47" s="19">
        <f>VLOOKUP(F47,Table!$A$2:$C$121,2,0)</f>
        <v>2</v>
      </c>
      <c r="I47" s="18">
        <f>VLOOKUP(F47,Table!$A$2:$C$121,3,0)</f>
        <v>3</v>
      </c>
      <c r="J47" s="17" t="s">
        <v>15159</v>
      </c>
      <c r="K47" s="19" t="str">
        <f>LEFT(J47,MIN(FIND({0,1,2,3,4,5,6,7,8,9},ASC(J47)&amp;1234567890))-1)</f>
        <v>B</v>
      </c>
      <c r="L47" s="24">
        <f t="shared" si="1"/>
        <v>44</v>
      </c>
      <c r="M47" s="19">
        <f>VLOOKUP(K47,Table!$A$2:$C$121,2,0)</f>
        <v>13</v>
      </c>
      <c r="N47" s="18">
        <f>VLOOKUP(K47,Table!$A$2:$C$121,3,0)</f>
        <v>2</v>
      </c>
      <c r="O47" s="12" t="str">
        <f>VLOOKUP(A47,Table!$U$1:$V$230,2,0)</f>
        <v>Tetragonal</v>
      </c>
      <c r="P47" s="70"/>
    </row>
    <row r="48" spans="1:16">
      <c r="A48" s="12">
        <v>92</v>
      </c>
      <c r="B48" s="12">
        <v>260706</v>
      </c>
      <c r="C48" s="12" t="s">
        <v>4015</v>
      </c>
      <c r="D48" s="12" t="s">
        <v>4039</v>
      </c>
      <c r="E48" s="17" t="s">
        <v>15161</v>
      </c>
      <c r="F48" s="19" t="str">
        <f>LEFT(E48,MIN(FIND({0,1,2,3,4,5,6,7,8,9},ASC(E48)&amp;1234567890))-1)</f>
        <v>Mg</v>
      </c>
      <c r="G48" s="23">
        <f t="shared" si="0"/>
        <v>4.78</v>
      </c>
      <c r="H48" s="19">
        <f>VLOOKUP(F48,Table!$A$2:$C$121,2,0)</f>
        <v>2</v>
      </c>
      <c r="I48" s="18">
        <f>VLOOKUP(F48,Table!$A$2:$C$121,3,0)</f>
        <v>3</v>
      </c>
      <c r="J48" s="17" t="s">
        <v>15159</v>
      </c>
      <c r="K48" s="19" t="str">
        <f>LEFT(J48,MIN(FIND({0,1,2,3,4,5,6,7,8,9},ASC(J48)&amp;1234567890))-1)</f>
        <v>B</v>
      </c>
      <c r="L48" s="24">
        <f t="shared" si="1"/>
        <v>44</v>
      </c>
      <c r="M48" s="19">
        <f>VLOOKUP(K48,Table!$A$2:$C$121,2,0)</f>
        <v>13</v>
      </c>
      <c r="N48" s="18">
        <f>VLOOKUP(K48,Table!$A$2:$C$121,3,0)</f>
        <v>2</v>
      </c>
      <c r="O48" s="12" t="str">
        <f>VLOOKUP(A48,Table!$U$1:$V$230,2,0)</f>
        <v>Tetragonal</v>
      </c>
      <c r="P48" s="70"/>
    </row>
    <row r="49" spans="1:16">
      <c r="A49" s="12">
        <v>92</v>
      </c>
      <c r="B49" s="12">
        <v>1091</v>
      </c>
      <c r="C49" s="12" t="s">
        <v>4040</v>
      </c>
      <c r="D49" s="12" t="s">
        <v>4041</v>
      </c>
      <c r="E49" s="17" t="s">
        <v>15162</v>
      </c>
      <c r="F49" s="19" t="str">
        <f>LEFT(E49,MIN(FIND({0,1,2,3,4,5,6,7,8,9},ASC(E49)&amp;1234567890))-1)</f>
        <v>Al</v>
      </c>
      <c r="G49" s="23">
        <f t="shared" si="0"/>
        <v>3.24</v>
      </c>
      <c r="H49" s="19">
        <f>VLOOKUP(F49,Table!$A$2:$C$121,2,0)</f>
        <v>13</v>
      </c>
      <c r="I49" s="18">
        <f>VLOOKUP(F49,Table!$A$2:$C$121,3,0)</f>
        <v>3</v>
      </c>
      <c r="J49" s="17" t="s">
        <v>15159</v>
      </c>
      <c r="K49" s="19" t="str">
        <f>LEFT(J49,MIN(FIND({0,1,2,3,4,5,6,7,8,9},ASC(J49)&amp;1234567890))-1)</f>
        <v>B</v>
      </c>
      <c r="L49" s="24">
        <f t="shared" si="1"/>
        <v>44</v>
      </c>
      <c r="M49" s="19">
        <f>VLOOKUP(K49,Table!$A$2:$C$121,2,0)</f>
        <v>13</v>
      </c>
      <c r="N49" s="18">
        <f>VLOOKUP(K49,Table!$A$2:$C$121,3,0)</f>
        <v>2</v>
      </c>
      <c r="O49" s="12" t="str">
        <f>VLOOKUP(A49,Table!$U$1:$V$230,2,0)</f>
        <v>Tetragonal</v>
      </c>
      <c r="P49" s="70" t="s">
        <v>15463</v>
      </c>
    </row>
    <row r="50" spans="1:16">
      <c r="A50" s="12">
        <v>92</v>
      </c>
      <c r="B50" s="12">
        <v>1459</v>
      </c>
      <c r="C50" s="12" t="s">
        <v>4040</v>
      </c>
      <c r="D50" s="12" t="s">
        <v>4042</v>
      </c>
      <c r="E50" s="17" t="s">
        <v>15163</v>
      </c>
      <c r="F50" s="19" t="str">
        <f>LEFT(E50,MIN(FIND({0,1,2,3,4,5,6,7,8,9},ASC(E50)&amp;1234567890))-1)</f>
        <v>Al</v>
      </c>
      <c r="G50" s="23">
        <f t="shared" si="0"/>
        <v>1.67</v>
      </c>
      <c r="H50" s="19">
        <f>VLOOKUP(F50,Table!$A$2:$C$121,2,0)</f>
        <v>13</v>
      </c>
      <c r="I50" s="18">
        <f>VLOOKUP(F50,Table!$A$2:$C$121,3,0)</f>
        <v>3</v>
      </c>
      <c r="J50" s="17" t="s">
        <v>15164</v>
      </c>
      <c r="K50" s="19" t="str">
        <f>LEFT(J50,MIN(FIND({0,1,2,3,4,5,6,7,8,9},ASC(J50)&amp;1234567890))-1)</f>
        <v>B</v>
      </c>
      <c r="L50" s="24">
        <f t="shared" si="1"/>
        <v>22</v>
      </c>
      <c r="M50" s="19">
        <f>VLOOKUP(K50,Table!$A$2:$C$121,2,0)</f>
        <v>13</v>
      </c>
      <c r="N50" s="18">
        <f>VLOOKUP(K50,Table!$A$2:$C$121,3,0)</f>
        <v>2</v>
      </c>
      <c r="O50" s="12" t="str">
        <f>VLOOKUP(A50,Table!$U$1:$V$230,2,0)</f>
        <v>Tetragonal</v>
      </c>
      <c r="P50" s="70" t="s">
        <v>15463</v>
      </c>
    </row>
    <row r="51" spans="1:16">
      <c r="A51" s="12">
        <v>92</v>
      </c>
      <c r="B51" s="12">
        <v>16500</v>
      </c>
      <c r="C51" s="12" t="s">
        <v>4040</v>
      </c>
      <c r="D51" s="12" t="s">
        <v>1721</v>
      </c>
      <c r="E51" s="17" t="s">
        <v>11293</v>
      </c>
      <c r="F51" s="19" t="str">
        <f>LEFT(E51,MIN(FIND({0,1,2,3,4,5,6,7,8,9},ASC(E51)&amp;1234567890))-1)</f>
        <v>Cd</v>
      </c>
      <c r="G51" s="23">
        <f t="shared" si="0"/>
        <v>1</v>
      </c>
      <c r="H51" s="19">
        <f>VLOOKUP(F51,Table!$A$2:$C$121,2,0)</f>
        <v>12</v>
      </c>
      <c r="I51" s="18">
        <f>VLOOKUP(F51,Table!$A$2:$C$121,3,0)</f>
        <v>5</v>
      </c>
      <c r="J51" s="17" t="s">
        <v>30</v>
      </c>
      <c r="K51" s="19" t="str">
        <f>LEFT(J51,MIN(FIND({0,1,2,3,4,5,6,7,8,9},ASC(J51)&amp;1234567890))-1)</f>
        <v>P</v>
      </c>
      <c r="L51" s="24">
        <f t="shared" si="1"/>
        <v>2</v>
      </c>
      <c r="M51" s="19">
        <f>VLOOKUP(K51,Table!$A$2:$C$121,2,0)</f>
        <v>15</v>
      </c>
      <c r="N51" s="18">
        <f>VLOOKUP(K51,Table!$A$2:$C$121,3,0)</f>
        <v>3</v>
      </c>
      <c r="O51" s="12" t="str">
        <f>VLOOKUP(A51,Table!$U$1:$V$230,2,0)</f>
        <v>Tetragonal</v>
      </c>
      <c r="P51" s="70" t="s">
        <v>15463</v>
      </c>
    </row>
    <row r="52" spans="1:16">
      <c r="A52" s="12">
        <v>92</v>
      </c>
      <c r="B52" s="12">
        <v>16550</v>
      </c>
      <c r="C52" s="12" t="s">
        <v>4040</v>
      </c>
      <c r="D52" s="12" t="s">
        <v>1227</v>
      </c>
      <c r="E52" s="17" t="s">
        <v>461</v>
      </c>
      <c r="F52" s="19" t="str">
        <f>LEFT(E52,MIN(FIND({0,1,2,3,4,5,6,7,8,9},ASC(E52)&amp;1234567890))-1)</f>
        <v>Cu</v>
      </c>
      <c r="G52" s="23">
        <f t="shared" si="0"/>
        <v>2</v>
      </c>
      <c r="H52" s="19">
        <f>VLOOKUP(F52,Table!$A$2:$C$121,2,0)</f>
        <v>11</v>
      </c>
      <c r="I52" s="18">
        <f>VLOOKUP(F52,Table!$A$2:$C$121,3,0)</f>
        <v>4</v>
      </c>
      <c r="J52" s="17" t="s">
        <v>379</v>
      </c>
      <c r="K52" s="19" t="str">
        <f>LEFT(J52,MIN(FIND({0,1,2,3,4,5,6,7,8,9},ASC(J52)&amp;1234567890))-1)</f>
        <v>S</v>
      </c>
      <c r="L52" s="24">
        <f t="shared" si="1"/>
        <v>1</v>
      </c>
      <c r="M52" s="19">
        <f>VLOOKUP(K52,Table!$A$2:$C$121,2,0)</f>
        <v>16</v>
      </c>
      <c r="N52" s="18">
        <f>VLOOKUP(K52,Table!$A$2:$C$121,3,0)</f>
        <v>3</v>
      </c>
      <c r="O52" s="12" t="str">
        <f>VLOOKUP(A52,Table!$U$1:$V$230,2,0)</f>
        <v>Tetragonal</v>
      </c>
      <c r="P52" s="70" t="s">
        <v>15463</v>
      </c>
    </row>
    <row r="53" spans="1:16">
      <c r="A53" s="12">
        <v>92</v>
      </c>
      <c r="B53" s="12">
        <v>34889</v>
      </c>
      <c r="C53" s="12" t="s">
        <v>4040</v>
      </c>
      <c r="D53" s="12" t="s">
        <v>3</v>
      </c>
      <c r="E53" s="17" t="s">
        <v>31</v>
      </c>
      <c r="F53" s="19" t="str">
        <f>LEFT(E53,MIN(FIND({0,1,2,3,4,5,6,7,8,9},ASC(E53)&amp;1234567890))-1)</f>
        <v>Si</v>
      </c>
      <c r="G53" s="23">
        <f t="shared" si="0"/>
        <v>1</v>
      </c>
      <c r="H53" s="19">
        <f>VLOOKUP(F53,Table!$A$2:$C$121,2,0)</f>
        <v>14</v>
      </c>
      <c r="I53" s="18">
        <f>VLOOKUP(F53,Table!$A$2:$C$121,3,0)</f>
        <v>3</v>
      </c>
      <c r="J53" s="17" t="s">
        <v>32</v>
      </c>
      <c r="K53" s="19" t="str">
        <f>LEFT(J53,MIN(FIND({0,1,2,3,4,5,6,7,8,9},ASC(J53)&amp;1234567890))-1)</f>
        <v>O</v>
      </c>
      <c r="L53" s="24">
        <f t="shared" si="1"/>
        <v>2</v>
      </c>
      <c r="M53" s="19">
        <f>VLOOKUP(K53,Table!$A$2:$C$121,2,0)</f>
        <v>16</v>
      </c>
      <c r="N53" s="18">
        <f>VLOOKUP(K53,Table!$A$2:$C$121,3,0)</f>
        <v>2</v>
      </c>
      <c r="O53" s="12" t="str">
        <f>VLOOKUP(A53,Table!$U$1:$V$230,2,0)</f>
        <v>Tetragonal</v>
      </c>
      <c r="P53" s="70" t="s">
        <v>15463</v>
      </c>
    </row>
    <row r="54" spans="1:16">
      <c r="A54" s="12">
        <v>92</v>
      </c>
      <c r="B54" s="12">
        <v>35643</v>
      </c>
      <c r="C54" s="12" t="s">
        <v>4040</v>
      </c>
      <c r="D54" s="12" t="s">
        <v>4043</v>
      </c>
      <c r="E54" s="17" t="s">
        <v>15165</v>
      </c>
      <c r="F54" s="19" t="str">
        <f>LEFT(E54,MIN(FIND({0,1,2,3,4,5,6,7,8,9},ASC(E54)&amp;1234567890))-1)</f>
        <v>Fe</v>
      </c>
      <c r="G54" s="23">
        <f t="shared" si="0"/>
        <v>21.332999999999998</v>
      </c>
      <c r="H54" s="19">
        <f>VLOOKUP(F54,Table!$A$2:$C$121,2,0)</f>
        <v>8</v>
      </c>
      <c r="I54" s="18">
        <f>VLOOKUP(F54,Table!$A$2:$C$121,3,0)</f>
        <v>4</v>
      </c>
      <c r="J54" s="17" t="s">
        <v>465</v>
      </c>
      <c r="K54" s="19" t="str">
        <f>LEFT(J54,MIN(FIND({0,1,2,3,4,5,6,7,8,9},ASC(J54)&amp;1234567890))-1)</f>
        <v>O</v>
      </c>
      <c r="L54" s="24">
        <f t="shared" si="1"/>
        <v>32</v>
      </c>
      <c r="M54" s="19">
        <f>VLOOKUP(K54,Table!$A$2:$C$121,2,0)</f>
        <v>16</v>
      </c>
      <c r="N54" s="18">
        <f>VLOOKUP(K54,Table!$A$2:$C$121,3,0)</f>
        <v>2</v>
      </c>
      <c r="O54" s="12" t="str">
        <f>VLOOKUP(A54,Table!$U$1:$V$230,2,0)</f>
        <v>Tetragonal</v>
      </c>
      <c r="P54" s="70" t="s">
        <v>15463</v>
      </c>
    </row>
    <row r="55" spans="1:16">
      <c r="A55" s="12">
        <v>92</v>
      </c>
      <c r="B55" s="12">
        <v>62897</v>
      </c>
      <c r="C55" s="12" t="s">
        <v>4040</v>
      </c>
      <c r="D55" s="12" t="s">
        <v>1608</v>
      </c>
      <c r="E55" s="17" t="s">
        <v>328</v>
      </c>
      <c r="F55" s="19" t="str">
        <f>LEFT(E55,MIN(FIND({0,1,2,3,4,5,6,7,8,9},ASC(E55)&amp;1234567890))-1)</f>
        <v>Te</v>
      </c>
      <c r="G55" s="23">
        <f t="shared" si="0"/>
        <v>1</v>
      </c>
      <c r="H55" s="19">
        <f>VLOOKUP(F55,Table!$A$2:$C$121,2,0)</f>
        <v>16</v>
      </c>
      <c r="I55" s="18">
        <f>VLOOKUP(F55,Table!$A$2:$C$121,3,0)</f>
        <v>5</v>
      </c>
      <c r="J55" s="17" t="s">
        <v>32</v>
      </c>
      <c r="K55" s="19" t="str">
        <f>LEFT(J55,MIN(FIND({0,1,2,3,4,5,6,7,8,9},ASC(J55)&amp;1234567890))-1)</f>
        <v>O</v>
      </c>
      <c r="L55" s="24">
        <f t="shared" si="1"/>
        <v>2</v>
      </c>
      <c r="M55" s="19">
        <f>VLOOKUP(K55,Table!$A$2:$C$121,2,0)</f>
        <v>16</v>
      </c>
      <c r="N55" s="18">
        <f>VLOOKUP(K55,Table!$A$2:$C$121,3,0)</f>
        <v>2</v>
      </c>
      <c r="O55" s="12" t="str">
        <f>VLOOKUP(A55,Table!$U$1:$V$230,2,0)</f>
        <v>Tetragonal</v>
      </c>
      <c r="P55" s="70" t="s">
        <v>15463</v>
      </c>
    </row>
    <row r="56" spans="1:16">
      <c r="A56" s="12">
        <v>92</v>
      </c>
      <c r="B56" s="12">
        <v>87121</v>
      </c>
      <c r="C56" s="12" t="s">
        <v>4040</v>
      </c>
      <c r="D56" s="12" t="s">
        <v>4044</v>
      </c>
      <c r="E56" s="17" t="s">
        <v>15166</v>
      </c>
      <c r="F56" s="19" t="str">
        <f>LEFT(E56,MIN(FIND({0,1,2,3,4,5,6,7,8,9},ASC(E56)&amp;1234567890))-1)</f>
        <v>Fe</v>
      </c>
      <c r="G56" s="23">
        <f t="shared" si="0"/>
        <v>1.966</v>
      </c>
      <c r="H56" s="19">
        <f>VLOOKUP(F56,Table!$A$2:$C$121,2,0)</f>
        <v>8</v>
      </c>
      <c r="I56" s="18">
        <f>VLOOKUP(F56,Table!$A$2:$C$121,3,0)</f>
        <v>4</v>
      </c>
      <c r="J56" s="17" t="s">
        <v>15167</v>
      </c>
      <c r="K56" s="19" t="str">
        <f>LEFT(J56,MIN(FIND({0,1,2,3,4,5,6,7,8,9},ASC(J56)&amp;1234567890))-1)</f>
        <v>O</v>
      </c>
      <c r="L56" s="24">
        <f t="shared" si="1"/>
        <v>2.9630000000000001</v>
      </c>
      <c r="M56" s="19">
        <f>VLOOKUP(K56,Table!$A$2:$C$121,2,0)</f>
        <v>16</v>
      </c>
      <c r="N56" s="18">
        <f>VLOOKUP(K56,Table!$A$2:$C$121,3,0)</f>
        <v>2</v>
      </c>
      <c r="O56" s="12" t="str">
        <f>VLOOKUP(A56,Table!$U$1:$V$230,2,0)</f>
        <v>Tetragonal</v>
      </c>
      <c r="P56" s="70" t="s">
        <v>15463</v>
      </c>
    </row>
    <row r="57" spans="1:16">
      <c r="A57" s="12">
        <v>92</v>
      </c>
      <c r="B57" s="12">
        <v>250014</v>
      </c>
      <c r="C57" s="12" t="s">
        <v>4040</v>
      </c>
      <c r="D57" s="12" t="s">
        <v>1326</v>
      </c>
      <c r="E57" s="17" t="s">
        <v>70</v>
      </c>
      <c r="F57" s="19" t="str">
        <f>LEFT(E57,MIN(FIND({0,1,2,3,4,5,6,7,8,9},ASC(E57)&amp;1234567890))-1)</f>
        <v>Zn</v>
      </c>
      <c r="G57" s="23">
        <f t="shared" si="0"/>
        <v>1</v>
      </c>
      <c r="H57" s="19">
        <f>VLOOKUP(F57,Table!$A$2:$C$121,2,0)</f>
        <v>12</v>
      </c>
      <c r="I57" s="18">
        <f>VLOOKUP(F57,Table!$A$2:$C$121,3,0)</f>
        <v>4</v>
      </c>
      <c r="J57" s="17" t="s">
        <v>30</v>
      </c>
      <c r="K57" s="19" t="str">
        <f>LEFT(J57,MIN(FIND({0,1,2,3,4,5,6,7,8,9},ASC(J57)&amp;1234567890))-1)</f>
        <v>P</v>
      </c>
      <c r="L57" s="24">
        <f t="shared" si="1"/>
        <v>2</v>
      </c>
      <c r="M57" s="19">
        <f>VLOOKUP(K57,Table!$A$2:$C$121,2,0)</f>
        <v>15</v>
      </c>
      <c r="N57" s="18">
        <f>VLOOKUP(K57,Table!$A$2:$C$121,3,0)</f>
        <v>3</v>
      </c>
      <c r="O57" s="12" t="str">
        <f>VLOOKUP(A57,Table!$U$1:$V$230,2,0)</f>
        <v>Tetragonal</v>
      </c>
      <c r="P57" s="70" t="s">
        <v>15463</v>
      </c>
    </row>
    <row r="58" spans="1:16">
      <c r="A58" s="12">
        <v>92</v>
      </c>
      <c r="B58" s="12">
        <v>612546</v>
      </c>
      <c r="C58" s="12" t="s">
        <v>4040</v>
      </c>
      <c r="D58" s="12" t="s">
        <v>4045</v>
      </c>
      <c r="E58" s="17" t="s">
        <v>12081</v>
      </c>
      <c r="F58" s="19" t="str">
        <f>LEFT(E58,MIN(FIND({0,1,2,3,4,5,6,7,8,9},ASC(E58)&amp;1234567890))-1)</f>
        <v>Be</v>
      </c>
      <c r="G58" s="23">
        <f t="shared" si="0"/>
        <v>1</v>
      </c>
      <c r="H58" s="19">
        <f>VLOOKUP(F58,Table!$A$2:$C$121,2,0)</f>
        <v>2</v>
      </c>
      <c r="I58" s="18">
        <f>VLOOKUP(F58,Table!$A$2:$C$121,3,0)</f>
        <v>2</v>
      </c>
      <c r="J58" s="17" t="s">
        <v>12148</v>
      </c>
      <c r="K58" s="19" t="str">
        <f>LEFT(J58,MIN(FIND({0,1,2,3,4,5,6,7,8,9},ASC(J58)&amp;1234567890))-1)</f>
        <v>B</v>
      </c>
      <c r="L58" s="24">
        <f t="shared" si="1"/>
        <v>6</v>
      </c>
      <c r="M58" s="19">
        <f>VLOOKUP(K58,Table!$A$2:$C$121,2,0)</f>
        <v>13</v>
      </c>
      <c r="N58" s="18">
        <f>VLOOKUP(K58,Table!$A$2:$C$121,3,0)</f>
        <v>2</v>
      </c>
      <c r="O58" s="12" t="str">
        <f>VLOOKUP(A58,Table!$U$1:$V$230,2,0)</f>
        <v>Tetragonal</v>
      </c>
      <c r="P58" s="70" t="s">
        <v>15463</v>
      </c>
    </row>
    <row r="59" spans="1:16">
      <c r="A59" s="12">
        <v>92</v>
      </c>
      <c r="B59" s="12">
        <v>424098</v>
      </c>
      <c r="C59" s="12" t="s">
        <v>4040</v>
      </c>
      <c r="D59" s="12" t="s">
        <v>4046</v>
      </c>
      <c r="E59" s="17" t="s">
        <v>11628</v>
      </c>
      <c r="F59" s="19" t="str">
        <f>LEFT(E59,MIN(FIND({0,1,2,3,4,5,6,7,8,9},ASC(E59)&amp;1234567890))-1)</f>
        <v>Ba</v>
      </c>
      <c r="G59" s="23">
        <f t="shared" si="0"/>
        <v>3</v>
      </c>
      <c r="H59" s="19">
        <f>VLOOKUP(F59,Table!$A$2:$C$121,2,0)</f>
        <v>2</v>
      </c>
      <c r="I59" s="18">
        <f>VLOOKUP(F59,Table!$A$2:$C$121,3,0)</f>
        <v>6</v>
      </c>
      <c r="J59" s="17" t="s">
        <v>11550</v>
      </c>
      <c r="K59" s="19" t="str">
        <f>LEFT(J59,MIN(FIND({0,1,2,3,4,5,6,7,8,9},ASC(J59)&amp;1234567890))-1)</f>
        <v>Sn</v>
      </c>
      <c r="L59" s="24">
        <f t="shared" si="1"/>
        <v>2</v>
      </c>
      <c r="M59" s="19">
        <f>VLOOKUP(K59,Table!$A$2:$C$121,2,0)</f>
        <v>14</v>
      </c>
      <c r="N59" s="18">
        <f>VLOOKUP(K59,Table!$A$2:$C$121,3,0)</f>
        <v>5</v>
      </c>
      <c r="O59" s="12" t="str">
        <f>VLOOKUP(A59,Table!$U$1:$V$230,2,0)</f>
        <v>Tetragonal</v>
      </c>
      <c r="P59" s="70" t="s">
        <v>15463</v>
      </c>
    </row>
    <row r="60" spans="1:16">
      <c r="A60" s="12">
        <v>95</v>
      </c>
      <c r="B60" s="12">
        <v>153253</v>
      </c>
      <c r="C60" s="12" t="s">
        <v>4014</v>
      </c>
      <c r="D60" s="12" t="s">
        <v>1555</v>
      </c>
      <c r="E60" s="17" t="s">
        <v>11786</v>
      </c>
      <c r="F60" s="19" t="str">
        <f>LEFT(E60,MIN(FIND({0,1,2,3,4,5,6,7,8,9},ASC(E60)&amp;1234567890))-1)</f>
        <v>Si</v>
      </c>
      <c r="G60" s="23">
        <f t="shared" si="0"/>
        <v>64</v>
      </c>
      <c r="H60" s="19">
        <f>VLOOKUP(F60,Table!$A$2:$C$121,2,0)</f>
        <v>14</v>
      </c>
      <c r="I60" s="18">
        <f>VLOOKUP(F60,Table!$A$2:$C$121,3,0)</f>
        <v>3</v>
      </c>
      <c r="J60" s="17" t="s">
        <v>11787</v>
      </c>
      <c r="K60" s="19" t="str">
        <f>LEFT(J60,MIN(FIND({0,1,2,3,4,5,6,7,8,9},ASC(J60)&amp;1234567890))-1)</f>
        <v>O</v>
      </c>
      <c r="L60" s="24">
        <f t="shared" si="1"/>
        <v>128</v>
      </c>
      <c r="M60" s="19">
        <f>VLOOKUP(K60,Table!$A$2:$C$121,2,0)</f>
        <v>16</v>
      </c>
      <c r="N60" s="18">
        <f>VLOOKUP(K60,Table!$A$2:$C$121,3,0)</f>
        <v>2</v>
      </c>
      <c r="O60" s="12" t="str">
        <f>VLOOKUP(A60,Table!$U$1:$V$230,2,0)</f>
        <v>Tetragonal</v>
      </c>
      <c r="P60" s="70"/>
    </row>
    <row r="61" spans="1:16">
      <c r="A61" s="12">
        <v>96</v>
      </c>
      <c r="B61" s="12">
        <v>1091</v>
      </c>
      <c r="C61" s="12" t="s">
        <v>4040</v>
      </c>
      <c r="D61" s="12" t="s">
        <v>4041</v>
      </c>
      <c r="E61" s="17" t="s">
        <v>15162</v>
      </c>
      <c r="F61" s="19" t="str">
        <f>LEFT(E61,MIN(FIND({0,1,2,3,4,5,6,7,8,9},ASC(E61)&amp;1234567890))-1)</f>
        <v>Al</v>
      </c>
      <c r="G61" s="23">
        <f t="shared" si="0"/>
        <v>3.24</v>
      </c>
      <c r="H61" s="19">
        <f>VLOOKUP(F61,Table!$A$2:$C$121,2,0)</f>
        <v>13</v>
      </c>
      <c r="I61" s="18">
        <f>VLOOKUP(F61,Table!$A$2:$C$121,3,0)</f>
        <v>3</v>
      </c>
      <c r="J61" s="17" t="s">
        <v>15159</v>
      </c>
      <c r="K61" s="19" t="str">
        <f>LEFT(J61,MIN(FIND({0,1,2,3,4,5,6,7,8,9},ASC(J61)&amp;1234567890))-1)</f>
        <v>B</v>
      </c>
      <c r="L61" s="24">
        <f t="shared" si="1"/>
        <v>44</v>
      </c>
      <c r="M61" s="19">
        <f>VLOOKUP(K61,Table!$A$2:$C$121,2,0)</f>
        <v>13</v>
      </c>
      <c r="N61" s="18">
        <f>VLOOKUP(K61,Table!$A$2:$C$121,3,0)</f>
        <v>2</v>
      </c>
      <c r="O61" s="12" t="str">
        <f>VLOOKUP(A61,Table!$U$1:$V$230,2,0)</f>
        <v>Tetragonal</v>
      </c>
      <c r="P61" s="70"/>
    </row>
    <row r="62" spans="1:16">
      <c r="A62" s="12">
        <v>96</v>
      </c>
      <c r="B62" s="12">
        <v>1459</v>
      </c>
      <c r="C62" s="12" t="s">
        <v>4040</v>
      </c>
      <c r="D62" s="12" t="s">
        <v>4042</v>
      </c>
      <c r="E62" s="17" t="s">
        <v>15163</v>
      </c>
      <c r="F62" s="19" t="str">
        <f>LEFT(E62,MIN(FIND({0,1,2,3,4,5,6,7,8,9},ASC(E62)&amp;1234567890))-1)</f>
        <v>Al</v>
      </c>
      <c r="G62" s="23">
        <f t="shared" si="0"/>
        <v>1.67</v>
      </c>
      <c r="H62" s="19">
        <f>VLOOKUP(F62,Table!$A$2:$C$121,2,0)</f>
        <v>13</v>
      </c>
      <c r="I62" s="18">
        <f>VLOOKUP(F62,Table!$A$2:$C$121,3,0)</f>
        <v>3</v>
      </c>
      <c r="J62" s="17" t="s">
        <v>15164</v>
      </c>
      <c r="K62" s="19" t="str">
        <f>LEFT(J62,MIN(FIND({0,1,2,3,4,5,6,7,8,9},ASC(J62)&amp;1234567890))-1)</f>
        <v>B</v>
      </c>
      <c r="L62" s="24">
        <f t="shared" si="1"/>
        <v>22</v>
      </c>
      <c r="M62" s="19">
        <f>VLOOKUP(K62,Table!$A$2:$C$121,2,0)</f>
        <v>13</v>
      </c>
      <c r="N62" s="18">
        <f>VLOOKUP(K62,Table!$A$2:$C$121,3,0)</f>
        <v>2</v>
      </c>
      <c r="O62" s="12" t="str">
        <f>VLOOKUP(A62,Table!$U$1:$V$230,2,0)</f>
        <v>Tetragonal</v>
      </c>
      <c r="P62" s="70"/>
    </row>
    <row r="63" spans="1:16">
      <c r="A63" s="12">
        <v>96</v>
      </c>
      <c r="B63" s="12">
        <v>16500</v>
      </c>
      <c r="C63" s="12" t="s">
        <v>4040</v>
      </c>
      <c r="D63" s="12" t="s">
        <v>1721</v>
      </c>
      <c r="E63" s="17" t="s">
        <v>11293</v>
      </c>
      <c r="F63" s="19" t="str">
        <f>LEFT(E63,MIN(FIND({0,1,2,3,4,5,6,7,8,9},ASC(E63)&amp;1234567890))-1)</f>
        <v>Cd</v>
      </c>
      <c r="G63" s="23">
        <f t="shared" si="0"/>
        <v>1</v>
      </c>
      <c r="H63" s="19">
        <f>VLOOKUP(F63,Table!$A$2:$C$121,2,0)</f>
        <v>12</v>
      </c>
      <c r="I63" s="18">
        <f>VLOOKUP(F63,Table!$A$2:$C$121,3,0)</f>
        <v>5</v>
      </c>
      <c r="J63" s="17" t="s">
        <v>30</v>
      </c>
      <c r="K63" s="19" t="str">
        <f>LEFT(J63,MIN(FIND({0,1,2,3,4,5,6,7,8,9},ASC(J63)&amp;1234567890))-1)</f>
        <v>P</v>
      </c>
      <c r="L63" s="24">
        <f t="shared" si="1"/>
        <v>2</v>
      </c>
      <c r="M63" s="19">
        <f>VLOOKUP(K63,Table!$A$2:$C$121,2,0)</f>
        <v>15</v>
      </c>
      <c r="N63" s="18">
        <f>VLOOKUP(K63,Table!$A$2:$C$121,3,0)</f>
        <v>3</v>
      </c>
      <c r="O63" s="12" t="str">
        <f>VLOOKUP(A63,Table!$U$1:$V$230,2,0)</f>
        <v>Tetragonal</v>
      </c>
      <c r="P63" s="70"/>
    </row>
    <row r="64" spans="1:16">
      <c r="A64" s="12">
        <v>96</v>
      </c>
      <c r="B64" s="12">
        <v>16550</v>
      </c>
      <c r="C64" s="12" t="s">
        <v>4040</v>
      </c>
      <c r="D64" s="12" t="s">
        <v>1227</v>
      </c>
      <c r="E64" s="17" t="s">
        <v>461</v>
      </c>
      <c r="F64" s="19" t="str">
        <f>LEFT(E64,MIN(FIND({0,1,2,3,4,5,6,7,8,9},ASC(E64)&amp;1234567890))-1)</f>
        <v>Cu</v>
      </c>
      <c r="G64" s="23">
        <f t="shared" si="0"/>
        <v>2</v>
      </c>
      <c r="H64" s="19">
        <f>VLOOKUP(F64,Table!$A$2:$C$121,2,0)</f>
        <v>11</v>
      </c>
      <c r="I64" s="18">
        <f>VLOOKUP(F64,Table!$A$2:$C$121,3,0)</f>
        <v>4</v>
      </c>
      <c r="J64" s="17" t="s">
        <v>379</v>
      </c>
      <c r="K64" s="19" t="str">
        <f>LEFT(J64,MIN(FIND({0,1,2,3,4,5,6,7,8,9},ASC(J64)&amp;1234567890))-1)</f>
        <v>S</v>
      </c>
      <c r="L64" s="24">
        <f t="shared" si="1"/>
        <v>1</v>
      </c>
      <c r="M64" s="19">
        <f>VLOOKUP(K64,Table!$A$2:$C$121,2,0)</f>
        <v>16</v>
      </c>
      <c r="N64" s="18">
        <f>VLOOKUP(K64,Table!$A$2:$C$121,3,0)</f>
        <v>3</v>
      </c>
      <c r="O64" s="12" t="str">
        <f>VLOOKUP(A64,Table!$U$1:$V$230,2,0)</f>
        <v>Tetragonal</v>
      </c>
      <c r="P64" s="70"/>
    </row>
    <row r="65" spans="1:16">
      <c r="A65" s="12">
        <v>96</v>
      </c>
      <c r="B65" s="12">
        <v>34889</v>
      </c>
      <c r="C65" s="12" t="s">
        <v>4040</v>
      </c>
      <c r="D65" s="12" t="s">
        <v>3</v>
      </c>
      <c r="E65" s="17" t="s">
        <v>31</v>
      </c>
      <c r="F65" s="19" t="str">
        <f>LEFT(E65,MIN(FIND({0,1,2,3,4,5,6,7,8,9},ASC(E65)&amp;1234567890))-1)</f>
        <v>Si</v>
      </c>
      <c r="G65" s="23">
        <f t="shared" si="0"/>
        <v>1</v>
      </c>
      <c r="H65" s="19">
        <f>VLOOKUP(F65,Table!$A$2:$C$121,2,0)</f>
        <v>14</v>
      </c>
      <c r="I65" s="18">
        <f>VLOOKUP(F65,Table!$A$2:$C$121,3,0)</f>
        <v>3</v>
      </c>
      <c r="J65" s="17" t="s">
        <v>32</v>
      </c>
      <c r="K65" s="19" t="str">
        <f>LEFT(J65,MIN(FIND({0,1,2,3,4,5,6,7,8,9},ASC(J65)&amp;1234567890))-1)</f>
        <v>O</v>
      </c>
      <c r="L65" s="24">
        <f t="shared" si="1"/>
        <v>2</v>
      </c>
      <c r="M65" s="19">
        <f>VLOOKUP(K65,Table!$A$2:$C$121,2,0)</f>
        <v>16</v>
      </c>
      <c r="N65" s="18">
        <f>VLOOKUP(K65,Table!$A$2:$C$121,3,0)</f>
        <v>2</v>
      </c>
      <c r="O65" s="12" t="str">
        <f>VLOOKUP(A65,Table!$U$1:$V$230,2,0)</f>
        <v>Tetragonal</v>
      </c>
      <c r="P65" s="70"/>
    </row>
    <row r="66" spans="1:16">
      <c r="A66" s="12">
        <v>96</v>
      </c>
      <c r="B66" s="12">
        <v>35643</v>
      </c>
      <c r="C66" s="12" t="s">
        <v>4040</v>
      </c>
      <c r="D66" s="12" t="s">
        <v>4043</v>
      </c>
      <c r="E66" s="17" t="s">
        <v>15165</v>
      </c>
      <c r="F66" s="19" t="str">
        <f>LEFT(E66,MIN(FIND({0,1,2,3,4,5,6,7,8,9},ASC(E66)&amp;1234567890))-1)</f>
        <v>Fe</v>
      </c>
      <c r="G66" s="23">
        <f t="shared" ref="G66:G129" si="2">IF(SUBSTITUTE(E66,F66,"")="",1,SUBSTITUTE(E66,F66,""))*1</f>
        <v>21.332999999999998</v>
      </c>
      <c r="H66" s="19">
        <f>VLOOKUP(F66,Table!$A$2:$C$121,2,0)</f>
        <v>8</v>
      </c>
      <c r="I66" s="18">
        <f>VLOOKUP(F66,Table!$A$2:$C$121,3,0)</f>
        <v>4</v>
      </c>
      <c r="J66" s="17" t="s">
        <v>465</v>
      </c>
      <c r="K66" s="19" t="str">
        <f>LEFT(J66,MIN(FIND({0,1,2,3,4,5,6,7,8,9},ASC(J66)&amp;1234567890))-1)</f>
        <v>O</v>
      </c>
      <c r="L66" s="24">
        <f t="shared" ref="L66:L129" si="3">IF(SUBSTITUTE(J66,K66,"")="",1,SUBSTITUTE(J66,K66,""))*1</f>
        <v>32</v>
      </c>
      <c r="M66" s="19">
        <f>VLOOKUP(K66,Table!$A$2:$C$121,2,0)</f>
        <v>16</v>
      </c>
      <c r="N66" s="18">
        <f>VLOOKUP(K66,Table!$A$2:$C$121,3,0)</f>
        <v>2</v>
      </c>
      <c r="O66" s="12" t="str">
        <f>VLOOKUP(A66,Table!$U$1:$V$230,2,0)</f>
        <v>Tetragonal</v>
      </c>
      <c r="P66" s="70"/>
    </row>
    <row r="67" spans="1:16">
      <c r="A67" s="12">
        <v>96</v>
      </c>
      <c r="B67" s="12">
        <v>62897</v>
      </c>
      <c r="C67" s="12" t="s">
        <v>4040</v>
      </c>
      <c r="D67" s="12" t="s">
        <v>1608</v>
      </c>
      <c r="E67" s="17" t="s">
        <v>328</v>
      </c>
      <c r="F67" s="19" t="str">
        <f>LEFT(E67,MIN(FIND({0,1,2,3,4,5,6,7,8,9},ASC(E67)&amp;1234567890))-1)</f>
        <v>Te</v>
      </c>
      <c r="G67" s="23">
        <f t="shared" si="2"/>
        <v>1</v>
      </c>
      <c r="H67" s="19">
        <f>VLOOKUP(F67,Table!$A$2:$C$121,2,0)</f>
        <v>16</v>
      </c>
      <c r="I67" s="18">
        <f>VLOOKUP(F67,Table!$A$2:$C$121,3,0)</f>
        <v>5</v>
      </c>
      <c r="J67" s="17" t="s">
        <v>32</v>
      </c>
      <c r="K67" s="19" t="str">
        <f>LEFT(J67,MIN(FIND({0,1,2,3,4,5,6,7,8,9},ASC(J67)&amp;1234567890))-1)</f>
        <v>O</v>
      </c>
      <c r="L67" s="24">
        <f t="shared" si="3"/>
        <v>2</v>
      </c>
      <c r="M67" s="19">
        <f>VLOOKUP(K67,Table!$A$2:$C$121,2,0)</f>
        <v>16</v>
      </c>
      <c r="N67" s="18">
        <f>VLOOKUP(K67,Table!$A$2:$C$121,3,0)</f>
        <v>2</v>
      </c>
      <c r="O67" s="12" t="str">
        <f>VLOOKUP(A67,Table!$U$1:$V$230,2,0)</f>
        <v>Tetragonal</v>
      </c>
      <c r="P67" s="70"/>
    </row>
    <row r="68" spans="1:16">
      <c r="A68" s="12">
        <v>96</v>
      </c>
      <c r="B68" s="12">
        <v>87121</v>
      </c>
      <c r="C68" s="12" t="s">
        <v>4040</v>
      </c>
      <c r="D68" s="12" t="s">
        <v>4044</v>
      </c>
      <c r="E68" s="17" t="s">
        <v>15166</v>
      </c>
      <c r="F68" s="19" t="str">
        <f>LEFT(E68,MIN(FIND({0,1,2,3,4,5,6,7,8,9},ASC(E68)&amp;1234567890))-1)</f>
        <v>Fe</v>
      </c>
      <c r="G68" s="23">
        <f t="shared" si="2"/>
        <v>1.966</v>
      </c>
      <c r="H68" s="19">
        <f>VLOOKUP(F68,Table!$A$2:$C$121,2,0)</f>
        <v>8</v>
      </c>
      <c r="I68" s="18">
        <f>VLOOKUP(F68,Table!$A$2:$C$121,3,0)</f>
        <v>4</v>
      </c>
      <c r="J68" s="17" t="s">
        <v>15167</v>
      </c>
      <c r="K68" s="19" t="str">
        <f>LEFT(J68,MIN(FIND({0,1,2,3,4,5,6,7,8,9},ASC(J68)&amp;1234567890))-1)</f>
        <v>O</v>
      </c>
      <c r="L68" s="24">
        <f t="shared" si="3"/>
        <v>2.9630000000000001</v>
      </c>
      <c r="M68" s="19">
        <f>VLOOKUP(K68,Table!$A$2:$C$121,2,0)</f>
        <v>16</v>
      </c>
      <c r="N68" s="18">
        <f>VLOOKUP(K68,Table!$A$2:$C$121,3,0)</f>
        <v>2</v>
      </c>
      <c r="O68" s="12" t="str">
        <f>VLOOKUP(A68,Table!$U$1:$V$230,2,0)</f>
        <v>Tetragonal</v>
      </c>
      <c r="P68" s="70"/>
    </row>
    <row r="69" spans="1:16">
      <c r="A69" s="12">
        <v>96</v>
      </c>
      <c r="B69" s="12">
        <v>250014</v>
      </c>
      <c r="C69" s="12" t="s">
        <v>4040</v>
      </c>
      <c r="D69" s="12" t="s">
        <v>1326</v>
      </c>
      <c r="E69" s="17" t="s">
        <v>70</v>
      </c>
      <c r="F69" s="19" t="str">
        <f>LEFT(E69,MIN(FIND({0,1,2,3,4,5,6,7,8,9},ASC(E69)&amp;1234567890))-1)</f>
        <v>Zn</v>
      </c>
      <c r="G69" s="23">
        <f t="shared" si="2"/>
        <v>1</v>
      </c>
      <c r="H69" s="19">
        <f>VLOOKUP(F69,Table!$A$2:$C$121,2,0)</f>
        <v>12</v>
      </c>
      <c r="I69" s="18">
        <f>VLOOKUP(F69,Table!$A$2:$C$121,3,0)</f>
        <v>4</v>
      </c>
      <c r="J69" s="17" t="s">
        <v>30</v>
      </c>
      <c r="K69" s="19" t="str">
        <f>LEFT(J69,MIN(FIND({0,1,2,3,4,5,6,7,8,9},ASC(J69)&amp;1234567890))-1)</f>
        <v>P</v>
      </c>
      <c r="L69" s="24">
        <f t="shared" si="3"/>
        <v>2</v>
      </c>
      <c r="M69" s="19">
        <f>VLOOKUP(K69,Table!$A$2:$C$121,2,0)</f>
        <v>15</v>
      </c>
      <c r="N69" s="18">
        <f>VLOOKUP(K69,Table!$A$2:$C$121,3,0)</f>
        <v>3</v>
      </c>
      <c r="O69" s="12" t="str">
        <f>VLOOKUP(A69,Table!$U$1:$V$230,2,0)</f>
        <v>Tetragonal</v>
      </c>
      <c r="P69" s="70"/>
    </row>
    <row r="70" spans="1:16">
      <c r="A70" s="12">
        <v>96</v>
      </c>
      <c r="B70" s="12">
        <v>612546</v>
      </c>
      <c r="C70" s="12" t="s">
        <v>4040</v>
      </c>
      <c r="D70" s="12" t="s">
        <v>4045</v>
      </c>
      <c r="E70" s="17" t="s">
        <v>12081</v>
      </c>
      <c r="F70" s="19" t="str">
        <f>LEFT(E70,MIN(FIND({0,1,2,3,4,5,6,7,8,9},ASC(E70)&amp;1234567890))-1)</f>
        <v>Be</v>
      </c>
      <c r="G70" s="23">
        <f t="shared" si="2"/>
        <v>1</v>
      </c>
      <c r="H70" s="19">
        <f>VLOOKUP(F70,Table!$A$2:$C$121,2,0)</f>
        <v>2</v>
      </c>
      <c r="I70" s="18">
        <f>VLOOKUP(F70,Table!$A$2:$C$121,3,0)</f>
        <v>2</v>
      </c>
      <c r="J70" s="17" t="s">
        <v>12148</v>
      </c>
      <c r="K70" s="19" t="str">
        <f>LEFT(J70,MIN(FIND({0,1,2,3,4,5,6,7,8,9},ASC(J70)&amp;1234567890))-1)</f>
        <v>B</v>
      </c>
      <c r="L70" s="24">
        <f t="shared" si="3"/>
        <v>6</v>
      </c>
      <c r="M70" s="19">
        <f>VLOOKUP(K70,Table!$A$2:$C$121,2,0)</f>
        <v>13</v>
      </c>
      <c r="N70" s="18">
        <f>VLOOKUP(K70,Table!$A$2:$C$121,3,0)</f>
        <v>2</v>
      </c>
      <c r="O70" s="12" t="str">
        <f>VLOOKUP(A70,Table!$U$1:$V$230,2,0)</f>
        <v>Tetragonal</v>
      </c>
      <c r="P70" s="70"/>
    </row>
    <row r="71" spans="1:16">
      <c r="A71" s="12">
        <v>96</v>
      </c>
      <c r="B71" s="12">
        <v>424098</v>
      </c>
      <c r="C71" s="12" t="s">
        <v>4040</v>
      </c>
      <c r="D71" s="12" t="s">
        <v>4046</v>
      </c>
      <c r="E71" s="17" t="s">
        <v>11628</v>
      </c>
      <c r="F71" s="19" t="str">
        <f>LEFT(E71,MIN(FIND({0,1,2,3,4,5,6,7,8,9},ASC(E71)&amp;1234567890))-1)</f>
        <v>Ba</v>
      </c>
      <c r="G71" s="23">
        <f t="shared" si="2"/>
        <v>3</v>
      </c>
      <c r="H71" s="19">
        <f>VLOOKUP(F71,Table!$A$2:$C$121,2,0)</f>
        <v>2</v>
      </c>
      <c r="I71" s="18">
        <f>VLOOKUP(F71,Table!$A$2:$C$121,3,0)</f>
        <v>6</v>
      </c>
      <c r="J71" s="17" t="s">
        <v>11550</v>
      </c>
      <c r="K71" s="19" t="str">
        <f>LEFT(J71,MIN(FIND({0,1,2,3,4,5,6,7,8,9},ASC(J71)&amp;1234567890))-1)</f>
        <v>Sn</v>
      </c>
      <c r="L71" s="24">
        <f t="shared" si="3"/>
        <v>2</v>
      </c>
      <c r="M71" s="19">
        <f>VLOOKUP(K71,Table!$A$2:$C$121,2,0)</f>
        <v>14</v>
      </c>
      <c r="N71" s="18">
        <f>VLOOKUP(K71,Table!$A$2:$C$121,3,0)</f>
        <v>5</v>
      </c>
      <c r="O71" s="12" t="str">
        <f>VLOOKUP(A71,Table!$U$1:$V$230,2,0)</f>
        <v>Tetragonal</v>
      </c>
      <c r="P71" s="70"/>
    </row>
    <row r="72" spans="1:16">
      <c r="A72" s="12">
        <v>96</v>
      </c>
      <c r="B72" s="12">
        <v>165</v>
      </c>
      <c r="C72" s="12" t="s">
        <v>4015</v>
      </c>
      <c r="D72" s="12" t="s">
        <v>4016</v>
      </c>
      <c r="E72" s="17" t="s">
        <v>11373</v>
      </c>
      <c r="F72" s="19" t="str">
        <f>LEFT(E72,MIN(FIND({0,1,2,3,4,5,6,7,8,9},ASC(E72)&amp;1234567890))-1)</f>
        <v>Mn</v>
      </c>
      <c r="G72" s="23">
        <f t="shared" si="2"/>
        <v>5</v>
      </c>
      <c r="H72" s="19">
        <f>VLOOKUP(F72,Table!$A$2:$C$121,2,0)</f>
        <v>7</v>
      </c>
      <c r="I72" s="18">
        <f>VLOOKUP(F72,Table!$A$2:$C$121,3,0)</f>
        <v>4</v>
      </c>
      <c r="J72" s="17" t="s">
        <v>11546</v>
      </c>
      <c r="K72" s="19" t="str">
        <f>LEFT(J72,MIN(FIND({0,1,2,3,4,5,6,7,8,9},ASC(J72)&amp;1234567890))-1)</f>
        <v>Si</v>
      </c>
      <c r="L72" s="24">
        <f t="shared" si="3"/>
        <v>2</v>
      </c>
      <c r="M72" s="19">
        <f>VLOOKUP(K72,Table!$A$2:$C$121,2,0)</f>
        <v>14</v>
      </c>
      <c r="N72" s="18">
        <f>VLOOKUP(K72,Table!$A$2:$C$121,3,0)</f>
        <v>3</v>
      </c>
      <c r="O72" s="12" t="str">
        <f>VLOOKUP(A72,Table!$U$1:$V$230,2,0)</f>
        <v>Tetragonal</v>
      </c>
      <c r="P72" s="70" t="s">
        <v>15463</v>
      </c>
    </row>
    <row r="73" spans="1:16">
      <c r="A73" s="12">
        <v>96</v>
      </c>
      <c r="B73" s="12">
        <v>1079</v>
      </c>
      <c r="C73" s="12" t="s">
        <v>4015</v>
      </c>
      <c r="D73" s="12" t="s">
        <v>4017</v>
      </c>
      <c r="E73" s="17" t="s">
        <v>69</v>
      </c>
      <c r="F73" s="19" t="str">
        <f>LEFT(E73,MIN(FIND({0,1,2,3,4,5,6,7,8,9},ASC(E73)&amp;1234567890))-1)</f>
        <v>Mg</v>
      </c>
      <c r="G73" s="23">
        <f t="shared" si="2"/>
        <v>1</v>
      </c>
      <c r="H73" s="19">
        <f>VLOOKUP(F73,Table!$A$2:$C$121,2,0)</f>
        <v>2</v>
      </c>
      <c r="I73" s="18">
        <f>VLOOKUP(F73,Table!$A$2:$C$121,3,0)</f>
        <v>3</v>
      </c>
      <c r="J73" s="17" t="s">
        <v>11312</v>
      </c>
      <c r="K73" s="19" t="str">
        <f>LEFT(J73,MIN(FIND({0,1,2,3,4,5,6,7,8,9},ASC(J73)&amp;1234567890))-1)</f>
        <v>As</v>
      </c>
      <c r="L73" s="24">
        <f t="shared" si="3"/>
        <v>4</v>
      </c>
      <c r="M73" s="19">
        <f>VLOOKUP(K73,Table!$A$2:$C$121,2,0)</f>
        <v>15</v>
      </c>
      <c r="N73" s="18">
        <f>VLOOKUP(K73,Table!$A$2:$C$121,3,0)</f>
        <v>4</v>
      </c>
      <c r="O73" s="12" t="str">
        <f>VLOOKUP(A73,Table!$U$1:$V$230,2,0)</f>
        <v>Tetragonal</v>
      </c>
      <c r="P73" s="70" t="s">
        <v>15463</v>
      </c>
    </row>
    <row r="74" spans="1:16">
      <c r="A74" s="12">
        <v>96</v>
      </c>
      <c r="B74" s="12">
        <v>1287</v>
      </c>
      <c r="C74" s="12" t="s">
        <v>4015</v>
      </c>
      <c r="D74" s="12" t="s">
        <v>4018</v>
      </c>
      <c r="E74" s="17" t="s">
        <v>11386</v>
      </c>
      <c r="F74" s="19" t="str">
        <f>LEFT(E74,MIN(FIND({0,1,2,3,4,5,6,7,8,9},ASC(E74)&amp;1234567890))-1)</f>
        <v>Ni</v>
      </c>
      <c r="G74" s="23">
        <f t="shared" si="2"/>
        <v>2</v>
      </c>
      <c r="H74" s="19">
        <f>VLOOKUP(F74,Table!$A$2:$C$121,2,0)</f>
        <v>10</v>
      </c>
      <c r="I74" s="18">
        <f>VLOOKUP(F74,Table!$A$2:$C$121,3,0)</f>
        <v>4</v>
      </c>
      <c r="J74" s="17" t="s">
        <v>77</v>
      </c>
      <c r="K74" s="19" t="str">
        <f>LEFT(J74,MIN(FIND({0,1,2,3,4,5,6,7,8,9},ASC(J74)&amp;1234567890))-1)</f>
        <v>Y</v>
      </c>
      <c r="L74" s="24">
        <f t="shared" si="3"/>
        <v>3</v>
      </c>
      <c r="M74" s="19">
        <f>VLOOKUP(K74,Table!$A$2:$C$121,2,0)</f>
        <v>3</v>
      </c>
      <c r="N74" s="18">
        <f>VLOOKUP(K74,Table!$A$2:$C$121,3,0)</f>
        <v>5</v>
      </c>
      <c r="O74" s="12" t="str">
        <f>VLOOKUP(A74,Table!$U$1:$V$230,2,0)</f>
        <v>Tetragonal</v>
      </c>
      <c r="P74" s="70" t="s">
        <v>15463</v>
      </c>
    </row>
    <row r="75" spans="1:16">
      <c r="A75" s="12">
        <v>96</v>
      </c>
      <c r="B75" s="12">
        <v>10015</v>
      </c>
      <c r="C75" s="12" t="s">
        <v>4015</v>
      </c>
      <c r="D75" s="12" t="s">
        <v>1594</v>
      </c>
      <c r="E75" s="17" t="s">
        <v>453</v>
      </c>
      <c r="F75" s="19" t="str">
        <f>LEFT(E75,MIN(FIND({0,1,2,3,4,5,6,7,8,9},ASC(E75)&amp;1234567890))-1)</f>
        <v>As</v>
      </c>
      <c r="G75" s="23">
        <f t="shared" si="2"/>
        <v>2</v>
      </c>
      <c r="H75" s="19">
        <f>VLOOKUP(F75,Table!$A$2:$C$121,2,0)</f>
        <v>15</v>
      </c>
      <c r="I75" s="18">
        <f>VLOOKUP(F75,Table!$A$2:$C$121,3,0)</f>
        <v>4</v>
      </c>
      <c r="J75" s="17" t="s">
        <v>500</v>
      </c>
      <c r="K75" s="19" t="str">
        <f>LEFT(J75,MIN(FIND({0,1,2,3,4,5,6,7,8,9},ASC(J75)&amp;1234567890))-1)</f>
        <v>O</v>
      </c>
      <c r="L75" s="24">
        <f t="shared" si="3"/>
        <v>5</v>
      </c>
      <c r="M75" s="19">
        <f>VLOOKUP(K75,Table!$A$2:$C$121,2,0)</f>
        <v>16</v>
      </c>
      <c r="N75" s="18">
        <f>VLOOKUP(K75,Table!$A$2:$C$121,3,0)</f>
        <v>2</v>
      </c>
      <c r="O75" s="12" t="str">
        <f>VLOOKUP(A75,Table!$U$1:$V$230,2,0)</f>
        <v>Tetragonal</v>
      </c>
      <c r="P75" s="70" t="s">
        <v>15463</v>
      </c>
    </row>
    <row r="76" spans="1:16">
      <c r="A76" s="12">
        <v>96</v>
      </c>
      <c r="B76" s="12">
        <v>14195</v>
      </c>
      <c r="C76" s="12" t="s">
        <v>4015</v>
      </c>
      <c r="D76" s="12" t="s">
        <v>1437</v>
      </c>
      <c r="E76" s="17" t="s">
        <v>11291</v>
      </c>
      <c r="F76" s="19" t="str">
        <f>LEFT(E76,MIN(FIND({0,1,2,3,4,5,6,7,8,9},ASC(E76)&amp;1234567890))-1)</f>
        <v>Sn</v>
      </c>
      <c r="G76" s="23">
        <f t="shared" si="2"/>
        <v>1</v>
      </c>
      <c r="H76" s="19">
        <f>VLOOKUP(F76,Table!$A$2:$C$121,2,0)</f>
        <v>14</v>
      </c>
      <c r="I76" s="18">
        <f>VLOOKUP(F76,Table!$A$2:$C$121,3,0)</f>
        <v>5</v>
      </c>
      <c r="J76" s="17" t="s">
        <v>11632</v>
      </c>
      <c r="K76" s="19" t="str">
        <f>LEFT(J76,MIN(FIND({0,1,2,3,4,5,6,7,8,9},ASC(J76)&amp;1234567890))-1)</f>
        <v>F</v>
      </c>
      <c r="L76" s="24">
        <f t="shared" si="3"/>
        <v>2</v>
      </c>
      <c r="M76" s="19">
        <f>VLOOKUP(K76,Table!$A$2:$C$121,2,0)</f>
        <v>17</v>
      </c>
      <c r="N76" s="18">
        <f>VLOOKUP(K76,Table!$A$2:$C$121,3,0)</f>
        <v>2</v>
      </c>
      <c r="O76" s="12" t="str">
        <f>VLOOKUP(A76,Table!$U$1:$V$230,2,0)</f>
        <v>Tetragonal</v>
      </c>
      <c r="P76" s="70" t="s">
        <v>15463</v>
      </c>
    </row>
    <row r="77" spans="1:16">
      <c r="A77" s="12">
        <v>96</v>
      </c>
      <c r="B77" s="12">
        <v>9327</v>
      </c>
      <c r="C77" s="12" t="s">
        <v>4015</v>
      </c>
      <c r="D77" s="12" t="s">
        <v>3</v>
      </c>
      <c r="E77" s="17" t="s">
        <v>31</v>
      </c>
      <c r="F77" s="19" t="str">
        <f>LEFT(E77,MIN(FIND({0,1,2,3,4,5,6,7,8,9},ASC(E77)&amp;1234567890))-1)</f>
        <v>Si</v>
      </c>
      <c r="G77" s="23">
        <f t="shared" si="2"/>
        <v>1</v>
      </c>
      <c r="H77" s="19">
        <f>VLOOKUP(F77,Table!$A$2:$C$121,2,0)</f>
        <v>14</v>
      </c>
      <c r="I77" s="18">
        <f>VLOOKUP(F77,Table!$A$2:$C$121,3,0)</f>
        <v>3</v>
      </c>
      <c r="J77" s="17" t="s">
        <v>32</v>
      </c>
      <c r="K77" s="19" t="str">
        <f>LEFT(J77,MIN(FIND({0,1,2,3,4,5,6,7,8,9},ASC(J77)&amp;1234567890))-1)</f>
        <v>O</v>
      </c>
      <c r="L77" s="24">
        <f t="shared" si="3"/>
        <v>2</v>
      </c>
      <c r="M77" s="19">
        <f>VLOOKUP(K77,Table!$A$2:$C$121,2,0)</f>
        <v>16</v>
      </c>
      <c r="N77" s="18">
        <f>VLOOKUP(K77,Table!$A$2:$C$121,3,0)</f>
        <v>2</v>
      </c>
      <c r="O77" s="12" t="str">
        <f>VLOOKUP(A77,Table!$U$1:$V$230,2,0)</f>
        <v>Tetragonal</v>
      </c>
      <c r="P77" s="70" t="s">
        <v>15463</v>
      </c>
    </row>
    <row r="78" spans="1:16">
      <c r="A78" s="12">
        <v>96</v>
      </c>
      <c r="B78" s="12">
        <v>16817</v>
      </c>
      <c r="C78" s="12" t="s">
        <v>4015</v>
      </c>
      <c r="D78" s="12" t="s">
        <v>1461</v>
      </c>
      <c r="E78" s="17" t="s">
        <v>11764</v>
      </c>
      <c r="F78" s="19" t="str">
        <f>LEFT(E78,MIN(FIND({0,1,2,3,4,5,6,7,8,9},ASC(E78)&amp;1234567890))-1)</f>
        <v>H</v>
      </c>
      <c r="G78" s="23">
        <f t="shared" si="2"/>
        <v>2</v>
      </c>
      <c r="H78" s="19">
        <f>VLOOKUP(F78,Table!$A$2:$C$121,2,0)</f>
        <v>1</v>
      </c>
      <c r="I78" s="18">
        <f>VLOOKUP(F78,Table!$A$2:$C$121,3,0)</f>
        <v>1</v>
      </c>
      <c r="J78" s="17" t="s">
        <v>371</v>
      </c>
      <c r="K78" s="19" t="str">
        <f>LEFT(J78,MIN(FIND({0,1,2,3,4,5,6,7,8,9},ASC(J78)&amp;1234567890))-1)</f>
        <v>O</v>
      </c>
      <c r="L78" s="24">
        <f t="shared" si="3"/>
        <v>1</v>
      </c>
      <c r="M78" s="19">
        <f>VLOOKUP(K78,Table!$A$2:$C$121,2,0)</f>
        <v>16</v>
      </c>
      <c r="N78" s="18">
        <f>VLOOKUP(K78,Table!$A$2:$C$121,3,0)</f>
        <v>2</v>
      </c>
      <c r="O78" s="12" t="str">
        <f>VLOOKUP(A78,Table!$U$1:$V$230,2,0)</f>
        <v>Tetragonal</v>
      </c>
      <c r="P78" s="70" t="s">
        <v>15463</v>
      </c>
    </row>
    <row r="79" spans="1:16">
      <c r="A79" s="12">
        <v>96</v>
      </c>
      <c r="B79" s="12">
        <v>20357</v>
      </c>
      <c r="C79" s="12" t="s">
        <v>4015</v>
      </c>
      <c r="D79" s="12" t="s">
        <v>4019</v>
      </c>
      <c r="E79" s="17" t="s">
        <v>11553</v>
      </c>
      <c r="F79" s="19" t="str">
        <f>LEFT(E79,MIN(FIND({0,1,2,3,4,5,6,7,8,9},ASC(E79)&amp;1234567890))-1)</f>
        <v>Zr</v>
      </c>
      <c r="G79" s="23">
        <f t="shared" si="2"/>
        <v>5</v>
      </c>
      <c r="H79" s="19">
        <f>VLOOKUP(F79,Table!$A$2:$C$121,2,0)</f>
        <v>4</v>
      </c>
      <c r="I79" s="18">
        <f>VLOOKUP(F79,Table!$A$2:$C$121,3,0)</f>
        <v>5</v>
      </c>
      <c r="J79" s="17" t="s">
        <v>11725</v>
      </c>
      <c r="K79" s="19" t="str">
        <f>LEFT(J79,MIN(FIND({0,1,2,3,4,5,6,7,8,9},ASC(J79)&amp;1234567890))-1)</f>
        <v>Si</v>
      </c>
      <c r="L79" s="24">
        <f t="shared" si="3"/>
        <v>4</v>
      </c>
      <c r="M79" s="19">
        <f>VLOOKUP(K79,Table!$A$2:$C$121,2,0)</f>
        <v>14</v>
      </c>
      <c r="N79" s="18">
        <f>VLOOKUP(K79,Table!$A$2:$C$121,3,0)</f>
        <v>3</v>
      </c>
      <c r="O79" s="12" t="str">
        <f>VLOOKUP(A79,Table!$U$1:$V$230,2,0)</f>
        <v>Tetragonal</v>
      </c>
      <c r="P79" s="70" t="s">
        <v>15463</v>
      </c>
    </row>
    <row r="80" spans="1:16">
      <c r="A80" s="12">
        <v>96</v>
      </c>
      <c r="B80" s="12">
        <v>23783</v>
      </c>
      <c r="C80" s="12" t="s">
        <v>4015</v>
      </c>
      <c r="D80" s="12" t="s">
        <v>1312</v>
      </c>
      <c r="E80" s="17" t="s">
        <v>544</v>
      </c>
      <c r="F80" s="19" t="str">
        <f>LEFT(E80,MIN(FIND({0,1,2,3,4,5,6,7,8,9},ASC(E80)&amp;1234567890))-1)</f>
        <v>Ge</v>
      </c>
      <c r="G80" s="23">
        <f t="shared" si="2"/>
        <v>1</v>
      </c>
      <c r="H80" s="19">
        <f>VLOOKUP(F80,Table!$A$2:$C$121,2,0)</f>
        <v>14</v>
      </c>
      <c r="I80" s="18">
        <f>VLOOKUP(F80,Table!$A$2:$C$121,3,0)</f>
        <v>4</v>
      </c>
      <c r="J80" s="17" t="s">
        <v>32</v>
      </c>
      <c r="K80" s="19" t="str">
        <f>LEFT(J80,MIN(FIND({0,1,2,3,4,5,6,7,8,9},ASC(J80)&amp;1234567890))-1)</f>
        <v>O</v>
      </c>
      <c r="L80" s="24">
        <f t="shared" si="3"/>
        <v>2</v>
      </c>
      <c r="M80" s="19">
        <f>VLOOKUP(K80,Table!$A$2:$C$121,2,0)</f>
        <v>16</v>
      </c>
      <c r="N80" s="18">
        <f>VLOOKUP(K80,Table!$A$2:$C$121,3,0)</f>
        <v>2</v>
      </c>
      <c r="O80" s="12" t="str">
        <f>VLOOKUP(A80,Table!$U$1:$V$230,2,0)</f>
        <v>Tetragonal</v>
      </c>
      <c r="P80" s="70" t="s">
        <v>15463</v>
      </c>
    </row>
    <row r="81" spans="1:16">
      <c r="A81" s="12">
        <v>96</v>
      </c>
      <c r="B81" s="12">
        <v>27515</v>
      </c>
      <c r="C81" s="12" t="s">
        <v>4015</v>
      </c>
      <c r="D81" s="12" t="s">
        <v>1608</v>
      </c>
      <c r="E81" s="17" t="s">
        <v>328</v>
      </c>
      <c r="F81" s="19" t="str">
        <f>LEFT(E81,MIN(FIND({0,1,2,3,4,5,6,7,8,9},ASC(E81)&amp;1234567890))-1)</f>
        <v>Te</v>
      </c>
      <c r="G81" s="23">
        <f t="shared" si="2"/>
        <v>1</v>
      </c>
      <c r="H81" s="19">
        <f>VLOOKUP(F81,Table!$A$2:$C$121,2,0)</f>
        <v>16</v>
      </c>
      <c r="I81" s="18">
        <f>VLOOKUP(F81,Table!$A$2:$C$121,3,0)</f>
        <v>5</v>
      </c>
      <c r="J81" s="17" t="s">
        <v>32</v>
      </c>
      <c r="K81" s="19" t="str">
        <f>LEFT(J81,MIN(FIND({0,1,2,3,4,5,6,7,8,9},ASC(J81)&amp;1234567890))-1)</f>
        <v>O</v>
      </c>
      <c r="L81" s="24">
        <f t="shared" si="3"/>
        <v>2</v>
      </c>
      <c r="M81" s="19">
        <f>VLOOKUP(K81,Table!$A$2:$C$121,2,0)</f>
        <v>16</v>
      </c>
      <c r="N81" s="18">
        <f>VLOOKUP(K81,Table!$A$2:$C$121,3,0)</f>
        <v>2</v>
      </c>
      <c r="O81" s="12" t="str">
        <f>VLOOKUP(A81,Table!$U$1:$V$230,2,0)</f>
        <v>Tetragonal</v>
      </c>
      <c r="P81" s="70" t="s">
        <v>15463</v>
      </c>
    </row>
    <row r="82" spans="1:16">
      <c r="A82" s="12">
        <v>96</v>
      </c>
      <c r="B82" s="12">
        <v>28067</v>
      </c>
      <c r="C82" s="12" t="s">
        <v>4015</v>
      </c>
      <c r="D82" s="12" t="s">
        <v>4020</v>
      </c>
      <c r="E82" s="17" t="s">
        <v>446</v>
      </c>
      <c r="F82" s="19" t="str">
        <f>LEFT(E82,MIN(FIND({0,1,2,3,4,5,6,7,8,9},ASC(E82)&amp;1234567890))-1)</f>
        <v>D</v>
      </c>
      <c r="G82" s="23">
        <f t="shared" si="2"/>
        <v>2</v>
      </c>
      <c r="H82" s="19">
        <f>VLOOKUP(F82,Table!$A$2:$C$121,2,0)</f>
        <v>1</v>
      </c>
      <c r="I82" s="18">
        <f>VLOOKUP(F82,Table!$A$2:$C$121,3,0)</f>
        <v>1</v>
      </c>
      <c r="J82" s="17" t="s">
        <v>32</v>
      </c>
      <c r="K82" s="19" t="str">
        <f>LEFT(J82,MIN(FIND({0,1,2,3,4,5,6,7,8,9},ASC(J82)&amp;1234567890))-1)</f>
        <v>O</v>
      </c>
      <c r="L82" s="24">
        <f t="shared" si="3"/>
        <v>2</v>
      </c>
      <c r="M82" s="19">
        <f>VLOOKUP(K82,Table!$A$2:$C$121,2,0)</f>
        <v>16</v>
      </c>
      <c r="N82" s="18">
        <f>VLOOKUP(K82,Table!$A$2:$C$121,3,0)</f>
        <v>2</v>
      </c>
      <c r="O82" s="12" t="str">
        <f>VLOOKUP(A82,Table!$U$1:$V$230,2,0)</f>
        <v>Tetragonal</v>
      </c>
      <c r="P82" s="70" t="s">
        <v>15463</v>
      </c>
    </row>
    <row r="83" spans="1:16">
      <c r="A83" s="12">
        <v>96</v>
      </c>
      <c r="B83" s="12">
        <v>23704</v>
      </c>
      <c r="C83" s="12" t="s">
        <v>4015</v>
      </c>
      <c r="D83" s="12" t="s">
        <v>289</v>
      </c>
      <c r="E83" s="17" t="s">
        <v>446</v>
      </c>
      <c r="F83" s="19" t="str">
        <f>LEFT(E83,MIN(FIND({0,1,2,3,4,5,6,7,8,9},ASC(E83)&amp;1234567890))-1)</f>
        <v>D</v>
      </c>
      <c r="G83" s="23">
        <f t="shared" si="2"/>
        <v>2</v>
      </c>
      <c r="H83" s="19">
        <f>VLOOKUP(F83,Table!$A$2:$C$121,2,0)</f>
        <v>1</v>
      </c>
      <c r="I83" s="18">
        <f>VLOOKUP(F83,Table!$A$2:$C$121,3,0)</f>
        <v>1</v>
      </c>
      <c r="J83" s="17" t="s">
        <v>371</v>
      </c>
      <c r="K83" s="19" t="str">
        <f>LEFT(J83,MIN(FIND({0,1,2,3,4,5,6,7,8,9},ASC(J83)&amp;1234567890))-1)</f>
        <v>O</v>
      </c>
      <c r="L83" s="24">
        <f t="shared" si="3"/>
        <v>1</v>
      </c>
      <c r="M83" s="19">
        <f>VLOOKUP(K83,Table!$A$2:$C$121,2,0)</f>
        <v>16</v>
      </c>
      <c r="N83" s="18">
        <f>VLOOKUP(K83,Table!$A$2:$C$121,3,0)</f>
        <v>2</v>
      </c>
      <c r="O83" s="12" t="str">
        <f>VLOOKUP(A83,Table!$U$1:$V$230,2,0)</f>
        <v>Tetragonal</v>
      </c>
      <c r="P83" s="70" t="s">
        <v>15463</v>
      </c>
    </row>
    <row r="84" spans="1:16">
      <c r="A84" s="12">
        <v>96</v>
      </c>
      <c r="B84" s="12">
        <v>30602</v>
      </c>
      <c r="C84" s="12" t="s">
        <v>4015</v>
      </c>
      <c r="D84" s="12" t="s">
        <v>4021</v>
      </c>
      <c r="E84" s="17" t="s">
        <v>11414</v>
      </c>
      <c r="F84" s="19" t="str">
        <f>LEFT(E84,MIN(FIND({0,1,2,3,4,5,6,7,8,9},ASC(E84)&amp;1234567890))-1)</f>
        <v>H</v>
      </c>
      <c r="G84" s="23">
        <f t="shared" si="2"/>
        <v>1</v>
      </c>
      <c r="H84" s="19">
        <f>VLOOKUP(F84,Table!$A$2:$C$121,2,0)</f>
        <v>1</v>
      </c>
      <c r="I84" s="18">
        <f>VLOOKUP(F84,Table!$A$2:$C$121,3,0)</f>
        <v>1</v>
      </c>
      <c r="J84" s="17" t="s">
        <v>32</v>
      </c>
      <c r="K84" s="19" t="str">
        <f>LEFT(J84,MIN(FIND({0,1,2,3,4,5,6,7,8,9},ASC(J84)&amp;1234567890))-1)</f>
        <v>O</v>
      </c>
      <c r="L84" s="24">
        <f t="shared" si="3"/>
        <v>2</v>
      </c>
      <c r="M84" s="19">
        <f>VLOOKUP(K84,Table!$A$2:$C$121,2,0)</f>
        <v>16</v>
      </c>
      <c r="N84" s="18">
        <f>VLOOKUP(K84,Table!$A$2:$C$121,3,0)</f>
        <v>2</v>
      </c>
      <c r="O84" s="12" t="str">
        <f>VLOOKUP(A84,Table!$U$1:$V$230,2,0)</f>
        <v>Tetragonal</v>
      </c>
      <c r="P84" s="70" t="s">
        <v>15463</v>
      </c>
    </row>
    <row r="85" spans="1:16">
      <c r="A85" s="12">
        <v>96</v>
      </c>
      <c r="B85" s="12">
        <v>34253</v>
      </c>
      <c r="C85" s="12" t="s">
        <v>4015</v>
      </c>
      <c r="D85" s="12" t="s">
        <v>4022</v>
      </c>
      <c r="E85" s="17" t="s">
        <v>11764</v>
      </c>
      <c r="F85" s="19" t="str">
        <f>LEFT(E85,MIN(FIND({0,1,2,3,4,5,6,7,8,9},ASC(E85)&amp;1234567890))-1)</f>
        <v>H</v>
      </c>
      <c r="G85" s="23">
        <f t="shared" si="2"/>
        <v>2</v>
      </c>
      <c r="H85" s="19">
        <f>VLOOKUP(F85,Table!$A$2:$C$121,2,0)</f>
        <v>1</v>
      </c>
      <c r="I85" s="18">
        <f>VLOOKUP(F85,Table!$A$2:$C$121,3,0)</f>
        <v>1</v>
      </c>
      <c r="J85" s="17" t="s">
        <v>32</v>
      </c>
      <c r="K85" s="19" t="str">
        <f>LEFT(J85,MIN(FIND({0,1,2,3,4,5,6,7,8,9},ASC(J85)&amp;1234567890))-1)</f>
        <v>O</v>
      </c>
      <c r="L85" s="24">
        <f t="shared" si="3"/>
        <v>2</v>
      </c>
      <c r="M85" s="19">
        <f>VLOOKUP(K85,Table!$A$2:$C$121,2,0)</f>
        <v>16</v>
      </c>
      <c r="N85" s="18">
        <f>VLOOKUP(K85,Table!$A$2:$C$121,3,0)</f>
        <v>2</v>
      </c>
      <c r="O85" s="12" t="str">
        <f>VLOOKUP(A85,Table!$U$1:$V$230,2,0)</f>
        <v>Tetragonal</v>
      </c>
      <c r="P85" s="70" t="s">
        <v>15463</v>
      </c>
    </row>
    <row r="86" spans="1:16">
      <c r="A86" s="12">
        <v>96</v>
      </c>
      <c r="B86" s="12">
        <v>35331</v>
      </c>
      <c r="C86" s="12" t="s">
        <v>4015</v>
      </c>
      <c r="D86" s="12" t="s">
        <v>4023</v>
      </c>
      <c r="E86" s="17" t="s">
        <v>11352</v>
      </c>
      <c r="F86" s="19" t="str">
        <f>LEFT(E86,MIN(FIND({0,1,2,3,4,5,6,7,8,9},ASC(E86)&amp;1234567890))-1)</f>
        <v>Al</v>
      </c>
      <c r="G86" s="23">
        <f t="shared" si="2"/>
        <v>1</v>
      </c>
      <c r="H86" s="19">
        <f>VLOOKUP(F86,Table!$A$2:$C$121,2,0)</f>
        <v>13</v>
      </c>
      <c r="I86" s="18">
        <f>VLOOKUP(F86,Table!$A$2:$C$121,3,0)</f>
        <v>3</v>
      </c>
      <c r="J86" s="17" t="s">
        <v>12035</v>
      </c>
      <c r="K86" s="19" t="str">
        <f>LEFT(J86,MIN(FIND({0,1,2,3,4,5,6,7,8,9},ASC(J86)&amp;1234567890))-1)</f>
        <v>B</v>
      </c>
      <c r="L86" s="24">
        <f t="shared" si="3"/>
        <v>12</v>
      </c>
      <c r="M86" s="19">
        <f>VLOOKUP(K86,Table!$A$2:$C$121,2,0)</f>
        <v>13</v>
      </c>
      <c r="N86" s="18">
        <f>VLOOKUP(K86,Table!$A$2:$C$121,3,0)</f>
        <v>2</v>
      </c>
      <c r="O86" s="12" t="str">
        <f>VLOOKUP(A86,Table!$U$1:$V$230,2,0)</f>
        <v>Tetragonal</v>
      </c>
      <c r="P86" s="70" t="s">
        <v>15463</v>
      </c>
    </row>
    <row r="87" spans="1:16">
      <c r="A87" s="12">
        <v>96</v>
      </c>
      <c r="B87" s="12">
        <v>34853</v>
      </c>
      <c r="C87" s="12" t="s">
        <v>4015</v>
      </c>
      <c r="D87" s="12" t="s">
        <v>4024</v>
      </c>
      <c r="E87" s="17" t="s">
        <v>12270</v>
      </c>
      <c r="F87" s="19" t="str">
        <f>LEFT(E87,MIN(FIND({0,1,2,3,4,5,6,7,8,9},ASC(E87)&amp;1234567890))-1)</f>
        <v>Ni</v>
      </c>
      <c r="G87" s="23">
        <f t="shared" si="2"/>
        <v>11</v>
      </c>
      <c r="H87" s="19">
        <f>VLOOKUP(F87,Table!$A$2:$C$121,2,0)</f>
        <v>10</v>
      </c>
      <c r="I87" s="18">
        <f>VLOOKUP(F87,Table!$A$2:$C$121,3,0)</f>
        <v>4</v>
      </c>
      <c r="J87" s="17" t="s">
        <v>11615</v>
      </c>
      <c r="K87" s="19" t="str">
        <f>LEFT(J87,MIN(FIND({0,1,2,3,4,5,6,7,8,9},ASC(J87)&amp;1234567890))-1)</f>
        <v>As</v>
      </c>
      <c r="L87" s="24">
        <f t="shared" si="3"/>
        <v>8</v>
      </c>
      <c r="M87" s="19">
        <f>VLOOKUP(K87,Table!$A$2:$C$121,2,0)</f>
        <v>15</v>
      </c>
      <c r="N87" s="18">
        <f>VLOOKUP(K87,Table!$A$2:$C$121,3,0)</f>
        <v>4</v>
      </c>
      <c r="O87" s="12" t="str">
        <f>VLOOKUP(A87,Table!$U$1:$V$230,2,0)</f>
        <v>Tetragonal</v>
      </c>
      <c r="P87" s="70" t="s">
        <v>15463</v>
      </c>
    </row>
    <row r="88" spans="1:16">
      <c r="A88" s="12">
        <v>96</v>
      </c>
      <c r="B88" s="12">
        <v>60761</v>
      </c>
      <c r="C88" s="12" t="s">
        <v>4015</v>
      </c>
      <c r="D88" s="12" t="s">
        <v>4025</v>
      </c>
      <c r="E88" s="17" t="s">
        <v>11355</v>
      </c>
      <c r="F88" s="19" t="str">
        <f>LEFT(E88,MIN(FIND({0,1,2,3,4,5,6,7,8,9},ASC(E88)&amp;1234567890))-1)</f>
        <v>Pt</v>
      </c>
      <c r="G88" s="23">
        <f t="shared" si="2"/>
        <v>3</v>
      </c>
      <c r="H88" s="19">
        <f>VLOOKUP(F88,Table!$A$2:$C$121,2,0)</f>
        <v>10</v>
      </c>
      <c r="I88" s="18">
        <f>VLOOKUP(F88,Table!$A$2:$C$121,3,0)</f>
        <v>6</v>
      </c>
      <c r="J88" s="17" t="s">
        <v>11682</v>
      </c>
      <c r="K88" s="19" t="str">
        <f>LEFT(J88,MIN(FIND({0,1,2,3,4,5,6,7,8,9},ASC(J88)&amp;1234567890))-1)</f>
        <v>I</v>
      </c>
      <c r="L88" s="24">
        <f t="shared" si="3"/>
        <v>8</v>
      </c>
      <c r="M88" s="19">
        <f>VLOOKUP(K88,Table!$A$2:$C$121,2,0)</f>
        <v>17</v>
      </c>
      <c r="N88" s="18">
        <f>VLOOKUP(K88,Table!$A$2:$C$121,3,0)</f>
        <v>5</v>
      </c>
      <c r="O88" s="12" t="str">
        <f>VLOOKUP(A88,Table!$U$1:$V$230,2,0)</f>
        <v>Tetragonal</v>
      </c>
      <c r="P88" s="70" t="s">
        <v>15463</v>
      </c>
    </row>
    <row r="89" spans="1:16">
      <c r="A89" s="12">
        <v>96</v>
      </c>
      <c r="B89" s="12">
        <v>40428</v>
      </c>
      <c r="C89" s="12" t="s">
        <v>4015</v>
      </c>
      <c r="D89" s="12" t="s">
        <v>4026</v>
      </c>
      <c r="E89" s="17" t="s">
        <v>70</v>
      </c>
      <c r="F89" s="19" t="str">
        <f>LEFT(E89,MIN(FIND({0,1,2,3,4,5,6,7,8,9},ASC(E89)&amp;1234567890))-1)</f>
        <v>Zn</v>
      </c>
      <c r="G89" s="23">
        <f t="shared" si="2"/>
        <v>1</v>
      </c>
      <c r="H89" s="19">
        <f>VLOOKUP(F89,Table!$A$2:$C$121,2,0)</f>
        <v>12</v>
      </c>
      <c r="I89" s="18">
        <f>VLOOKUP(F89,Table!$A$2:$C$121,3,0)</f>
        <v>4</v>
      </c>
      <c r="J89" s="17" t="s">
        <v>342</v>
      </c>
      <c r="K89" s="19" t="str">
        <f>LEFT(J89,MIN(FIND({0,1,2,3,4,5,6,7,8,9},ASC(J89)&amp;1234567890))-1)</f>
        <v>P</v>
      </c>
      <c r="L89" s="24">
        <f t="shared" si="3"/>
        <v>4</v>
      </c>
      <c r="M89" s="19">
        <f>VLOOKUP(K89,Table!$A$2:$C$121,2,0)</f>
        <v>15</v>
      </c>
      <c r="N89" s="18">
        <f>VLOOKUP(K89,Table!$A$2:$C$121,3,0)</f>
        <v>3</v>
      </c>
      <c r="O89" s="12" t="str">
        <f>VLOOKUP(A89,Table!$U$1:$V$230,2,0)</f>
        <v>Tetragonal</v>
      </c>
      <c r="P89" s="70" t="s">
        <v>15463</v>
      </c>
    </row>
    <row r="90" spans="1:16">
      <c r="A90" s="12">
        <v>96</v>
      </c>
      <c r="B90" s="12">
        <v>78162</v>
      </c>
      <c r="C90" s="12" t="s">
        <v>4015</v>
      </c>
      <c r="D90" s="12" t="s">
        <v>4027</v>
      </c>
      <c r="E90" s="17" t="s">
        <v>11475</v>
      </c>
      <c r="F90" s="19" t="str">
        <f>LEFT(E90,MIN(FIND({0,1,2,3,4,5,6,7,8,9},ASC(E90)&amp;1234567890))-1)</f>
        <v>Tl</v>
      </c>
      <c r="G90" s="23">
        <f t="shared" si="2"/>
        <v>2</v>
      </c>
      <c r="H90" s="19">
        <f>VLOOKUP(F90,Table!$A$2:$C$121,2,0)</f>
        <v>13</v>
      </c>
      <c r="I90" s="18">
        <f>VLOOKUP(F90,Table!$A$2:$C$121,3,0)</f>
        <v>6</v>
      </c>
      <c r="J90" s="17" t="s">
        <v>34</v>
      </c>
      <c r="K90" s="19" t="str">
        <f>LEFT(J90,MIN(FIND({0,1,2,3,4,5,6,7,8,9},ASC(J90)&amp;1234567890))-1)</f>
        <v>S</v>
      </c>
      <c r="L90" s="24">
        <f t="shared" si="3"/>
        <v>2</v>
      </c>
      <c r="M90" s="19">
        <f>VLOOKUP(K90,Table!$A$2:$C$121,2,0)</f>
        <v>16</v>
      </c>
      <c r="N90" s="18">
        <f>VLOOKUP(K90,Table!$A$2:$C$121,3,0)</f>
        <v>3</v>
      </c>
      <c r="O90" s="12" t="str">
        <f>VLOOKUP(A90,Table!$U$1:$V$230,2,0)</f>
        <v>Tetragonal</v>
      </c>
      <c r="P90" s="70" t="s">
        <v>15463</v>
      </c>
    </row>
    <row r="91" spans="1:16">
      <c r="A91" s="12">
        <v>96</v>
      </c>
      <c r="B91" s="12">
        <v>70048</v>
      </c>
      <c r="C91" s="12" t="s">
        <v>4015</v>
      </c>
      <c r="D91" s="12" t="s">
        <v>4028</v>
      </c>
      <c r="E91" s="17" t="s">
        <v>15157</v>
      </c>
      <c r="F91" s="19" t="str">
        <f>LEFT(E91,MIN(FIND({0,1,2,3,4,5,6,7,8,9},ASC(E91)&amp;1234567890))-1)</f>
        <v>Fe</v>
      </c>
      <c r="G91" s="23">
        <f t="shared" si="2"/>
        <v>21.34</v>
      </c>
      <c r="H91" s="19">
        <f>VLOOKUP(F91,Table!$A$2:$C$121,2,0)</f>
        <v>8</v>
      </c>
      <c r="I91" s="18">
        <f>VLOOKUP(F91,Table!$A$2:$C$121,3,0)</f>
        <v>4</v>
      </c>
      <c r="J91" s="17" t="s">
        <v>465</v>
      </c>
      <c r="K91" s="19" t="str">
        <f>LEFT(J91,MIN(FIND({0,1,2,3,4,5,6,7,8,9},ASC(J91)&amp;1234567890))-1)</f>
        <v>O</v>
      </c>
      <c r="L91" s="24">
        <f t="shared" si="3"/>
        <v>32</v>
      </c>
      <c r="M91" s="19">
        <f>VLOOKUP(K91,Table!$A$2:$C$121,2,0)</f>
        <v>16</v>
      </c>
      <c r="N91" s="18">
        <f>VLOOKUP(K91,Table!$A$2:$C$121,3,0)</f>
        <v>2</v>
      </c>
      <c r="O91" s="12" t="str">
        <f>VLOOKUP(A91,Table!$U$1:$V$230,2,0)</f>
        <v>Tetragonal</v>
      </c>
      <c r="P91" s="70" t="s">
        <v>15463</v>
      </c>
    </row>
    <row r="92" spans="1:16">
      <c r="A92" s="12">
        <v>96</v>
      </c>
      <c r="B92" s="12">
        <v>410107</v>
      </c>
      <c r="C92" s="12" t="s">
        <v>4015</v>
      </c>
      <c r="D92" s="12" t="s">
        <v>4029</v>
      </c>
      <c r="E92" s="17" t="s">
        <v>11508</v>
      </c>
      <c r="F92" s="19" t="str">
        <f>LEFT(E92,MIN(FIND({0,1,2,3,4,5,6,7,8,9},ASC(E92)&amp;1234567890))-1)</f>
        <v>Br</v>
      </c>
      <c r="G92" s="23">
        <f t="shared" si="2"/>
        <v>7</v>
      </c>
      <c r="H92" s="19">
        <f>VLOOKUP(F92,Table!$A$2:$C$121,2,0)</f>
        <v>17</v>
      </c>
      <c r="I92" s="18">
        <f>VLOOKUP(F92,Table!$A$2:$C$121,3,0)</f>
        <v>4</v>
      </c>
      <c r="J92" s="17" t="s">
        <v>12026</v>
      </c>
      <c r="K92" s="19" t="str">
        <f>LEFT(J92,MIN(FIND({0,1,2,3,4,5,6,7,8,9},ASC(J92)&amp;1234567890))-1)</f>
        <v>In</v>
      </c>
      <c r="L92" s="24">
        <f t="shared" si="3"/>
        <v>5</v>
      </c>
      <c r="M92" s="19">
        <f>VLOOKUP(K92,Table!$A$2:$C$121,2,0)</f>
        <v>13</v>
      </c>
      <c r="N92" s="18">
        <f>VLOOKUP(K92,Table!$A$2:$C$121,3,0)</f>
        <v>5</v>
      </c>
      <c r="O92" s="12" t="str">
        <f>VLOOKUP(A92,Table!$U$1:$V$230,2,0)</f>
        <v>Tetragonal</v>
      </c>
      <c r="P92" s="70" t="s">
        <v>15463</v>
      </c>
    </row>
    <row r="93" spans="1:16">
      <c r="A93" s="12">
        <v>96</v>
      </c>
      <c r="B93" s="12">
        <v>43080</v>
      </c>
      <c r="C93" s="12" t="s">
        <v>4015</v>
      </c>
      <c r="D93" s="12" t="s">
        <v>4030</v>
      </c>
      <c r="E93" s="17" t="s">
        <v>56</v>
      </c>
      <c r="F93" s="19" t="str">
        <f>LEFT(E93,MIN(FIND({0,1,2,3,4,5,6,7,8,9},ASC(E93)&amp;1234567890))-1)</f>
        <v>Ti</v>
      </c>
      <c r="G93" s="23">
        <f t="shared" si="2"/>
        <v>5</v>
      </c>
      <c r="H93" s="19">
        <f>VLOOKUP(F93,Table!$A$2:$C$121,2,0)</f>
        <v>4</v>
      </c>
      <c r="I93" s="18">
        <f>VLOOKUP(F93,Table!$A$2:$C$121,3,0)</f>
        <v>4</v>
      </c>
      <c r="J93" s="17" t="s">
        <v>11725</v>
      </c>
      <c r="K93" s="19" t="str">
        <f>LEFT(J93,MIN(FIND({0,1,2,3,4,5,6,7,8,9},ASC(J93)&amp;1234567890))-1)</f>
        <v>Si</v>
      </c>
      <c r="L93" s="24">
        <f t="shared" si="3"/>
        <v>4</v>
      </c>
      <c r="M93" s="19">
        <f>VLOOKUP(K93,Table!$A$2:$C$121,2,0)</f>
        <v>14</v>
      </c>
      <c r="N93" s="18">
        <f>VLOOKUP(K93,Table!$A$2:$C$121,3,0)</f>
        <v>3</v>
      </c>
      <c r="O93" s="12" t="str">
        <f>VLOOKUP(A93,Table!$U$1:$V$230,2,0)</f>
        <v>Tetragonal</v>
      </c>
      <c r="P93" s="70" t="s">
        <v>15463</v>
      </c>
    </row>
    <row r="94" spans="1:16">
      <c r="A94" s="12">
        <v>96</v>
      </c>
      <c r="B94" s="12">
        <v>53043</v>
      </c>
      <c r="C94" s="12" t="s">
        <v>4015</v>
      </c>
      <c r="D94" s="12" t="s">
        <v>4031</v>
      </c>
      <c r="E94" s="17" t="s">
        <v>11962</v>
      </c>
      <c r="F94" s="19" t="str">
        <f>LEFT(E94,MIN(FIND({0,1,2,3,4,5,6,7,8,9},ASC(E94)&amp;1234567890))-1)</f>
        <v>Hf</v>
      </c>
      <c r="G94" s="23">
        <f t="shared" si="2"/>
        <v>5</v>
      </c>
      <c r="H94" s="19">
        <f>VLOOKUP(F94,Table!$A$2:$C$121,2,0)</f>
        <v>4</v>
      </c>
      <c r="I94" s="18">
        <f>VLOOKUP(F94,Table!$A$2:$C$121,3,0)</f>
        <v>6</v>
      </c>
      <c r="J94" s="17" t="s">
        <v>11725</v>
      </c>
      <c r="K94" s="19" t="str">
        <f>LEFT(J94,MIN(FIND({0,1,2,3,4,5,6,7,8,9},ASC(J94)&amp;1234567890))-1)</f>
        <v>Si</v>
      </c>
      <c r="L94" s="24">
        <f t="shared" si="3"/>
        <v>4</v>
      </c>
      <c r="M94" s="19">
        <f>VLOOKUP(K94,Table!$A$2:$C$121,2,0)</f>
        <v>14</v>
      </c>
      <c r="N94" s="18">
        <f>VLOOKUP(K94,Table!$A$2:$C$121,3,0)</f>
        <v>3</v>
      </c>
      <c r="O94" s="12" t="str">
        <f>VLOOKUP(A94,Table!$U$1:$V$230,2,0)</f>
        <v>Tetragonal</v>
      </c>
      <c r="P94" s="70" t="s">
        <v>15463</v>
      </c>
    </row>
    <row r="95" spans="1:16">
      <c r="A95" s="12">
        <v>96</v>
      </c>
      <c r="B95" s="12">
        <v>94986</v>
      </c>
      <c r="C95" s="12" t="s">
        <v>4015</v>
      </c>
      <c r="D95" s="12" t="s">
        <v>4032</v>
      </c>
      <c r="E95" s="17" t="s">
        <v>11783</v>
      </c>
      <c r="F95" s="19" t="str">
        <f>LEFT(E95,MIN(FIND({0,1,2,3,4,5,6,7,8,9},ASC(E95)&amp;1234567890))-1)</f>
        <v>La</v>
      </c>
      <c r="G95" s="23">
        <f t="shared" si="2"/>
        <v>5</v>
      </c>
      <c r="H95" s="19">
        <f>VLOOKUP(F95,Table!$A$2:$C$121,2,0)</f>
        <v>3</v>
      </c>
      <c r="I95" s="18">
        <f>VLOOKUP(F95,Table!$A$2:$C$121,3,0)</f>
        <v>6</v>
      </c>
      <c r="J95" s="17" t="s">
        <v>11725</v>
      </c>
      <c r="K95" s="19" t="str">
        <f>LEFT(J95,MIN(FIND({0,1,2,3,4,5,6,7,8,9},ASC(J95)&amp;1234567890))-1)</f>
        <v>Si</v>
      </c>
      <c r="L95" s="24">
        <f t="shared" si="3"/>
        <v>4</v>
      </c>
      <c r="M95" s="19">
        <f>VLOOKUP(K95,Table!$A$2:$C$121,2,0)</f>
        <v>14</v>
      </c>
      <c r="N95" s="18">
        <f>VLOOKUP(K95,Table!$A$2:$C$121,3,0)</f>
        <v>3</v>
      </c>
      <c r="O95" s="12" t="str">
        <f>VLOOKUP(A95,Table!$U$1:$V$230,2,0)</f>
        <v>Tetragonal</v>
      </c>
      <c r="P95" s="70" t="s">
        <v>15463</v>
      </c>
    </row>
    <row r="96" spans="1:16">
      <c r="A96" s="12">
        <v>96</v>
      </c>
      <c r="B96" s="12">
        <v>94987</v>
      </c>
      <c r="C96" s="12" t="s">
        <v>4015</v>
      </c>
      <c r="D96" s="12" t="s">
        <v>2863</v>
      </c>
      <c r="E96" s="17" t="s">
        <v>11782</v>
      </c>
      <c r="F96" s="19" t="str">
        <f>LEFT(E96,MIN(FIND({0,1,2,3,4,5,6,7,8,9},ASC(E96)&amp;1234567890))-1)</f>
        <v>Nd</v>
      </c>
      <c r="G96" s="23">
        <f t="shared" si="2"/>
        <v>5</v>
      </c>
      <c r="H96" s="19">
        <f>VLOOKUP(F96,Table!$A$2:$C$121,2,0)</f>
        <v>3</v>
      </c>
      <c r="I96" s="18">
        <f>VLOOKUP(F96,Table!$A$2:$C$121,3,0)</f>
        <v>6</v>
      </c>
      <c r="J96" s="17" t="s">
        <v>11725</v>
      </c>
      <c r="K96" s="19" t="str">
        <f>LEFT(J96,MIN(FIND({0,1,2,3,4,5,6,7,8,9},ASC(J96)&amp;1234567890))-1)</f>
        <v>Si</v>
      </c>
      <c r="L96" s="24">
        <f t="shared" si="3"/>
        <v>4</v>
      </c>
      <c r="M96" s="19">
        <f>VLOOKUP(K96,Table!$A$2:$C$121,2,0)</f>
        <v>14</v>
      </c>
      <c r="N96" s="18">
        <f>VLOOKUP(K96,Table!$A$2:$C$121,3,0)</f>
        <v>3</v>
      </c>
      <c r="O96" s="12" t="str">
        <f>VLOOKUP(A96,Table!$U$1:$V$230,2,0)</f>
        <v>Tetragonal</v>
      </c>
      <c r="P96" s="70" t="s">
        <v>15463</v>
      </c>
    </row>
    <row r="97" spans="1:17">
      <c r="A97" s="12">
        <v>96</v>
      </c>
      <c r="B97" s="12">
        <v>95099</v>
      </c>
      <c r="C97" s="12" t="s">
        <v>4015</v>
      </c>
      <c r="D97" s="12" t="s">
        <v>4033</v>
      </c>
      <c r="E97" s="17" t="s">
        <v>11712</v>
      </c>
      <c r="F97" s="19" t="str">
        <f>LEFT(E97,MIN(FIND({0,1,2,3,4,5,6,7,8,9},ASC(E97)&amp;1234567890))-1)</f>
        <v>Pr</v>
      </c>
      <c r="G97" s="23">
        <f t="shared" si="2"/>
        <v>5</v>
      </c>
      <c r="H97" s="19">
        <f>VLOOKUP(F97,Table!$A$2:$C$121,2,0)</f>
        <v>3</v>
      </c>
      <c r="I97" s="18">
        <f>VLOOKUP(F97,Table!$A$2:$C$121,3,0)</f>
        <v>6</v>
      </c>
      <c r="J97" s="17" t="s">
        <v>11725</v>
      </c>
      <c r="K97" s="19" t="str">
        <f>LEFT(J97,MIN(FIND({0,1,2,3,4,5,6,7,8,9},ASC(J97)&amp;1234567890))-1)</f>
        <v>Si</v>
      </c>
      <c r="L97" s="24">
        <f t="shared" si="3"/>
        <v>4</v>
      </c>
      <c r="M97" s="19">
        <f>VLOOKUP(K97,Table!$A$2:$C$121,2,0)</f>
        <v>14</v>
      </c>
      <c r="N97" s="18">
        <f>VLOOKUP(K97,Table!$A$2:$C$121,3,0)</f>
        <v>3</v>
      </c>
      <c r="O97" s="12" t="str">
        <f>VLOOKUP(A97,Table!$U$1:$V$230,2,0)</f>
        <v>Tetragonal</v>
      </c>
      <c r="P97" s="70" t="s">
        <v>15463</v>
      </c>
    </row>
    <row r="98" spans="1:17">
      <c r="A98" s="12">
        <v>96</v>
      </c>
      <c r="B98" s="12">
        <v>18137</v>
      </c>
      <c r="C98" s="12" t="s">
        <v>4015</v>
      </c>
      <c r="D98" s="12" t="s">
        <v>1326</v>
      </c>
      <c r="E98" s="17" t="s">
        <v>70</v>
      </c>
      <c r="F98" s="19" t="str">
        <f>LEFT(E98,MIN(FIND({0,1,2,3,4,5,6,7,8,9},ASC(E98)&amp;1234567890))-1)</f>
        <v>Zn</v>
      </c>
      <c r="G98" s="23">
        <f t="shared" si="2"/>
        <v>1</v>
      </c>
      <c r="H98" s="19">
        <f>VLOOKUP(F98,Table!$A$2:$C$121,2,0)</f>
        <v>12</v>
      </c>
      <c r="I98" s="18">
        <f>VLOOKUP(F98,Table!$A$2:$C$121,3,0)</f>
        <v>4</v>
      </c>
      <c r="J98" s="17" t="s">
        <v>30</v>
      </c>
      <c r="K98" s="19" t="str">
        <f>LEFT(J98,MIN(FIND({0,1,2,3,4,5,6,7,8,9},ASC(J98)&amp;1234567890))-1)</f>
        <v>P</v>
      </c>
      <c r="L98" s="24">
        <f t="shared" si="3"/>
        <v>2</v>
      </c>
      <c r="M98" s="19">
        <f>VLOOKUP(K98,Table!$A$2:$C$121,2,0)</f>
        <v>15</v>
      </c>
      <c r="N98" s="18">
        <f>VLOOKUP(K98,Table!$A$2:$C$121,3,0)</f>
        <v>3</v>
      </c>
      <c r="O98" s="12" t="str">
        <f>VLOOKUP(A98,Table!$U$1:$V$230,2,0)</f>
        <v>Tetragonal</v>
      </c>
      <c r="P98" s="70" t="s">
        <v>15463</v>
      </c>
    </row>
    <row r="99" spans="1:17">
      <c r="A99" s="12">
        <v>96</v>
      </c>
      <c r="B99" s="12">
        <v>98406</v>
      </c>
      <c r="C99" s="12" t="s">
        <v>4015</v>
      </c>
      <c r="D99" s="12" t="s">
        <v>1636</v>
      </c>
      <c r="E99" s="17" t="s">
        <v>614</v>
      </c>
      <c r="F99" s="19" t="str">
        <f>LEFT(E99,MIN(FIND({0,1,2,3,4,5,6,7,8,9},ASC(E99)&amp;1234567890))-1)</f>
        <v>C</v>
      </c>
      <c r="G99" s="23">
        <f t="shared" si="2"/>
        <v>1</v>
      </c>
      <c r="H99" s="19">
        <f>VLOOKUP(F99,Table!$A$2:$C$121,2,0)</f>
        <v>14</v>
      </c>
      <c r="I99" s="18">
        <f>VLOOKUP(F99,Table!$A$2:$C$121,3,0)</f>
        <v>2</v>
      </c>
      <c r="J99" s="17" t="s">
        <v>32</v>
      </c>
      <c r="K99" s="19" t="str">
        <f>LEFT(J99,MIN(FIND({0,1,2,3,4,5,6,7,8,9},ASC(J99)&amp;1234567890))-1)</f>
        <v>O</v>
      </c>
      <c r="L99" s="24">
        <f t="shared" si="3"/>
        <v>2</v>
      </c>
      <c r="M99" s="19">
        <f>VLOOKUP(K99,Table!$A$2:$C$121,2,0)</f>
        <v>16</v>
      </c>
      <c r="N99" s="18">
        <f>VLOOKUP(K99,Table!$A$2:$C$121,3,0)</f>
        <v>2</v>
      </c>
      <c r="O99" s="12" t="str">
        <f>VLOOKUP(A99,Table!$U$1:$V$230,2,0)</f>
        <v>Tetragonal</v>
      </c>
      <c r="P99" s="70" t="s">
        <v>15463</v>
      </c>
    </row>
    <row r="100" spans="1:17">
      <c r="A100" s="12">
        <v>96</v>
      </c>
      <c r="B100" s="12">
        <v>614665</v>
      </c>
      <c r="C100" s="12" t="s">
        <v>4015</v>
      </c>
      <c r="D100" s="12" t="s">
        <v>4034</v>
      </c>
      <c r="E100" s="17" t="s">
        <v>457</v>
      </c>
      <c r="F100" s="19" t="str">
        <f>LEFT(E100,MIN(FIND({0,1,2,3,4,5,6,7,8,9},ASC(E100)&amp;1234567890))-1)</f>
        <v>Li</v>
      </c>
      <c r="G100" s="23">
        <f t="shared" si="2"/>
        <v>1</v>
      </c>
      <c r="H100" s="19">
        <f>VLOOKUP(F100,Table!$A$2:$C$121,2,0)</f>
        <v>1</v>
      </c>
      <c r="I100" s="18">
        <f>VLOOKUP(F100,Table!$A$2:$C$121,3,0)</f>
        <v>2</v>
      </c>
      <c r="J100" s="17" t="s">
        <v>430</v>
      </c>
      <c r="K100" s="19" t="str">
        <f>LEFT(J100,MIN(FIND({0,1,2,3,4,5,6,7,8,9},ASC(J100)&amp;1234567890))-1)</f>
        <v>B</v>
      </c>
      <c r="L100" s="24">
        <f t="shared" si="3"/>
        <v>11</v>
      </c>
      <c r="M100" s="19">
        <f>VLOOKUP(K100,Table!$A$2:$C$121,2,0)</f>
        <v>13</v>
      </c>
      <c r="N100" s="18">
        <f>VLOOKUP(K100,Table!$A$2:$C$121,3,0)</f>
        <v>2</v>
      </c>
      <c r="O100" s="12" t="str">
        <f>VLOOKUP(A100,Table!$U$1:$V$230,2,0)</f>
        <v>Tetragonal</v>
      </c>
      <c r="P100" s="70" t="s">
        <v>15463</v>
      </c>
    </row>
    <row r="101" spans="1:17">
      <c r="A101" s="12">
        <v>96</v>
      </c>
      <c r="B101" s="12">
        <v>620210</v>
      </c>
      <c r="C101" s="12" t="s">
        <v>4015</v>
      </c>
      <c r="D101" s="12" t="s">
        <v>1721</v>
      </c>
      <c r="E101" s="17" t="s">
        <v>11293</v>
      </c>
      <c r="F101" s="19" t="str">
        <f>LEFT(E101,MIN(FIND({0,1,2,3,4,5,6,7,8,9},ASC(E101)&amp;1234567890))-1)</f>
        <v>Cd</v>
      </c>
      <c r="G101" s="23">
        <f t="shared" si="2"/>
        <v>1</v>
      </c>
      <c r="H101" s="19">
        <f>VLOOKUP(F101,Table!$A$2:$C$121,2,0)</f>
        <v>12</v>
      </c>
      <c r="I101" s="18">
        <f>VLOOKUP(F101,Table!$A$2:$C$121,3,0)</f>
        <v>5</v>
      </c>
      <c r="J101" s="17" t="s">
        <v>30</v>
      </c>
      <c r="K101" s="19" t="str">
        <f>LEFT(J101,MIN(FIND({0,1,2,3,4,5,6,7,8,9},ASC(J101)&amp;1234567890))-1)</f>
        <v>P</v>
      </c>
      <c r="L101" s="24">
        <f t="shared" si="3"/>
        <v>2</v>
      </c>
      <c r="M101" s="19">
        <f>VLOOKUP(K101,Table!$A$2:$C$121,2,0)</f>
        <v>15</v>
      </c>
      <c r="N101" s="18">
        <f>VLOOKUP(K101,Table!$A$2:$C$121,3,0)</f>
        <v>3</v>
      </c>
      <c r="O101" s="12" t="str">
        <f>VLOOKUP(A101,Table!$U$1:$V$230,2,0)</f>
        <v>Tetragonal</v>
      </c>
      <c r="P101" s="70" t="s">
        <v>15463</v>
      </c>
    </row>
    <row r="102" spans="1:17">
      <c r="A102" s="12">
        <v>96</v>
      </c>
      <c r="B102" s="12">
        <v>622142</v>
      </c>
      <c r="C102" s="12" t="s">
        <v>4015</v>
      </c>
      <c r="D102" s="12" t="s">
        <v>4035</v>
      </c>
      <c r="E102" s="17" t="s">
        <v>11974</v>
      </c>
      <c r="F102" s="19" t="str">
        <f>LEFT(E102,MIN(FIND({0,1,2,3,4,5,6,7,8,9},ASC(E102)&amp;1234567890))-1)</f>
        <v>Ce</v>
      </c>
      <c r="G102" s="23">
        <f t="shared" si="2"/>
        <v>5</v>
      </c>
      <c r="H102" s="19">
        <f>VLOOKUP(F102,Table!$A$2:$C$121,2,0)</f>
        <v>3</v>
      </c>
      <c r="I102" s="18">
        <f>VLOOKUP(F102,Table!$A$2:$C$121,3,0)</f>
        <v>6</v>
      </c>
      <c r="J102" s="17" t="s">
        <v>11725</v>
      </c>
      <c r="K102" s="19" t="str">
        <f>LEFT(J102,MIN(FIND({0,1,2,3,4,5,6,7,8,9},ASC(J102)&amp;1234567890))-1)</f>
        <v>Si</v>
      </c>
      <c r="L102" s="24">
        <f t="shared" si="3"/>
        <v>4</v>
      </c>
      <c r="M102" s="19">
        <f>VLOOKUP(K102,Table!$A$2:$C$121,2,0)</f>
        <v>14</v>
      </c>
      <c r="N102" s="18">
        <f>VLOOKUP(K102,Table!$A$2:$C$121,3,0)</f>
        <v>3</v>
      </c>
      <c r="O102" s="12" t="str">
        <f>VLOOKUP(A102,Table!$U$1:$V$230,2,0)</f>
        <v>Tetragonal</v>
      </c>
      <c r="P102" s="70" t="s">
        <v>15463</v>
      </c>
    </row>
    <row r="103" spans="1:17">
      <c r="A103" s="12">
        <v>96</v>
      </c>
      <c r="B103" s="12">
        <v>638154</v>
      </c>
      <c r="C103" s="12" t="s">
        <v>4015</v>
      </c>
      <c r="D103" s="12" t="s">
        <v>4036</v>
      </c>
      <c r="E103" s="17" t="s">
        <v>11553</v>
      </c>
      <c r="F103" s="19" t="str">
        <f>LEFT(E103,MIN(FIND({0,1,2,3,4,5,6,7,8,9},ASC(E103)&amp;1234567890))-1)</f>
        <v>Zr</v>
      </c>
      <c r="G103" s="23">
        <f t="shared" si="2"/>
        <v>5</v>
      </c>
      <c r="H103" s="19">
        <f>VLOOKUP(F103,Table!$A$2:$C$121,2,0)</f>
        <v>4</v>
      </c>
      <c r="I103" s="18">
        <f>VLOOKUP(F103,Table!$A$2:$C$121,3,0)</f>
        <v>5</v>
      </c>
      <c r="J103" s="17" t="s">
        <v>11370</v>
      </c>
      <c r="K103" s="19" t="str">
        <f>LEFT(J103,MIN(FIND({0,1,2,3,4,5,6,7,8,9},ASC(J103)&amp;1234567890))-1)</f>
        <v>Ge</v>
      </c>
      <c r="L103" s="24">
        <f t="shared" si="3"/>
        <v>4</v>
      </c>
      <c r="M103" s="19">
        <f>VLOOKUP(K103,Table!$A$2:$C$121,2,0)</f>
        <v>14</v>
      </c>
      <c r="N103" s="18">
        <f>VLOOKUP(K103,Table!$A$2:$C$121,3,0)</f>
        <v>4</v>
      </c>
      <c r="O103" s="12" t="str">
        <f>VLOOKUP(A103,Table!$U$1:$V$230,2,0)</f>
        <v>Tetragonal</v>
      </c>
      <c r="P103" s="70" t="s">
        <v>15463</v>
      </c>
    </row>
    <row r="104" spans="1:17">
      <c r="A104" s="12">
        <v>96</v>
      </c>
      <c r="B104" s="12">
        <v>172906</v>
      </c>
      <c r="C104" s="12" t="s">
        <v>4015</v>
      </c>
      <c r="D104" s="12" t="s">
        <v>1399</v>
      </c>
      <c r="E104" s="17" t="s">
        <v>67</v>
      </c>
      <c r="F104" s="19" t="str">
        <f>LEFT(E104,MIN(FIND({0,1,2,3,4,5,6,7,8,9},ASC(E104)&amp;1234567890))-1)</f>
        <v>Fe</v>
      </c>
      <c r="G104" s="23">
        <f t="shared" si="2"/>
        <v>2</v>
      </c>
      <c r="H104" s="19">
        <f>VLOOKUP(F104,Table!$A$2:$C$121,2,0)</f>
        <v>8</v>
      </c>
      <c r="I104" s="18">
        <f>VLOOKUP(F104,Table!$A$2:$C$121,3,0)</f>
        <v>4</v>
      </c>
      <c r="J104" s="17" t="s">
        <v>59</v>
      </c>
      <c r="K104" s="19" t="str">
        <f>LEFT(J104,MIN(FIND({0,1,2,3,4,5,6,7,8,9},ASC(J104)&amp;1234567890))-1)</f>
        <v>O</v>
      </c>
      <c r="L104" s="24">
        <f t="shared" si="3"/>
        <v>3</v>
      </c>
      <c r="M104" s="19">
        <f>VLOOKUP(K104,Table!$A$2:$C$121,2,0)</f>
        <v>16</v>
      </c>
      <c r="N104" s="18">
        <f>VLOOKUP(K104,Table!$A$2:$C$121,3,0)</f>
        <v>2</v>
      </c>
      <c r="O104" s="12" t="str">
        <f>VLOOKUP(A104,Table!$U$1:$V$230,2,0)</f>
        <v>Tetragonal</v>
      </c>
      <c r="P104" s="70" t="s">
        <v>15463</v>
      </c>
    </row>
    <row r="105" spans="1:17">
      <c r="A105" s="12">
        <v>96</v>
      </c>
      <c r="B105" s="12">
        <v>174241</v>
      </c>
      <c r="C105" s="12" t="s">
        <v>4015</v>
      </c>
      <c r="D105" s="12" t="s">
        <v>4037</v>
      </c>
      <c r="E105" s="17" t="s">
        <v>15158</v>
      </c>
      <c r="F105" s="19" t="str">
        <f>LEFT(E105,MIN(FIND({0,1,2,3,4,5,6,7,8,9},ASC(E105)&amp;1234567890))-1)</f>
        <v>Mg</v>
      </c>
      <c r="G105" s="23">
        <f t="shared" si="2"/>
        <v>4.8</v>
      </c>
      <c r="H105" s="19">
        <f>VLOOKUP(F105,Table!$A$2:$C$121,2,0)</f>
        <v>2</v>
      </c>
      <c r="I105" s="18">
        <f>VLOOKUP(F105,Table!$A$2:$C$121,3,0)</f>
        <v>3</v>
      </c>
      <c r="J105" s="17" t="s">
        <v>15159</v>
      </c>
      <c r="K105" s="19" t="str">
        <f>LEFT(J105,MIN(FIND({0,1,2,3,4,5,6,7,8,9},ASC(J105)&amp;1234567890))-1)</f>
        <v>B</v>
      </c>
      <c r="L105" s="24">
        <f t="shared" si="3"/>
        <v>44</v>
      </c>
      <c r="M105" s="19">
        <f>VLOOKUP(K105,Table!$A$2:$C$121,2,0)</f>
        <v>13</v>
      </c>
      <c r="N105" s="18">
        <f>VLOOKUP(K105,Table!$A$2:$C$121,3,0)</f>
        <v>2</v>
      </c>
      <c r="O105" s="12" t="str">
        <f>VLOOKUP(A105,Table!$U$1:$V$230,2,0)</f>
        <v>Tetragonal</v>
      </c>
      <c r="P105" s="70" t="s">
        <v>15463</v>
      </c>
    </row>
    <row r="106" spans="1:17">
      <c r="A106" s="12">
        <v>96</v>
      </c>
      <c r="B106" s="12">
        <v>260701</v>
      </c>
      <c r="C106" s="12" t="s">
        <v>4015</v>
      </c>
      <c r="D106" s="12" t="s">
        <v>4038</v>
      </c>
      <c r="E106" s="17" t="s">
        <v>15160</v>
      </c>
      <c r="F106" s="19" t="str">
        <f>LEFT(E106,MIN(FIND({0,1,2,3,4,5,6,7,8,9},ASC(E106)&amp;1234567890))-1)</f>
        <v>Mg</v>
      </c>
      <c r="G106" s="23">
        <f t="shared" si="2"/>
        <v>4.7699999999999996</v>
      </c>
      <c r="H106" s="19">
        <f>VLOOKUP(F106,Table!$A$2:$C$121,2,0)</f>
        <v>2</v>
      </c>
      <c r="I106" s="18">
        <f>VLOOKUP(F106,Table!$A$2:$C$121,3,0)</f>
        <v>3</v>
      </c>
      <c r="J106" s="17" t="s">
        <v>15159</v>
      </c>
      <c r="K106" s="19" t="str">
        <f>LEFT(J106,MIN(FIND({0,1,2,3,4,5,6,7,8,9},ASC(J106)&amp;1234567890))-1)</f>
        <v>B</v>
      </c>
      <c r="L106" s="24">
        <f t="shared" si="3"/>
        <v>44</v>
      </c>
      <c r="M106" s="19">
        <f>VLOOKUP(K106,Table!$A$2:$C$121,2,0)</f>
        <v>13</v>
      </c>
      <c r="N106" s="18">
        <f>VLOOKUP(K106,Table!$A$2:$C$121,3,0)</f>
        <v>2</v>
      </c>
      <c r="O106" s="12" t="str">
        <f>VLOOKUP(A106,Table!$U$1:$V$230,2,0)</f>
        <v>Tetragonal</v>
      </c>
      <c r="P106" s="70" t="s">
        <v>15463</v>
      </c>
    </row>
    <row r="107" spans="1:17">
      <c r="A107" s="12">
        <v>96</v>
      </c>
      <c r="B107" s="12">
        <v>260706</v>
      </c>
      <c r="C107" s="12" t="s">
        <v>4015</v>
      </c>
      <c r="D107" s="12" t="s">
        <v>4039</v>
      </c>
      <c r="E107" s="17" t="s">
        <v>15161</v>
      </c>
      <c r="F107" s="19" t="str">
        <f>LEFT(E107,MIN(FIND({0,1,2,3,4,5,6,7,8,9},ASC(E107)&amp;1234567890))-1)</f>
        <v>Mg</v>
      </c>
      <c r="G107" s="23">
        <f t="shared" si="2"/>
        <v>4.78</v>
      </c>
      <c r="H107" s="19">
        <f>VLOOKUP(F107,Table!$A$2:$C$121,2,0)</f>
        <v>2</v>
      </c>
      <c r="I107" s="18">
        <f>VLOOKUP(F107,Table!$A$2:$C$121,3,0)</f>
        <v>3</v>
      </c>
      <c r="J107" s="17" t="s">
        <v>15159</v>
      </c>
      <c r="K107" s="19" t="str">
        <f>LEFT(J107,MIN(FIND({0,1,2,3,4,5,6,7,8,9},ASC(J107)&amp;1234567890))-1)</f>
        <v>B</v>
      </c>
      <c r="L107" s="24">
        <f t="shared" si="3"/>
        <v>44</v>
      </c>
      <c r="M107" s="19">
        <f>VLOOKUP(K107,Table!$A$2:$C$121,2,0)</f>
        <v>13</v>
      </c>
      <c r="N107" s="18">
        <f>VLOOKUP(K107,Table!$A$2:$C$121,3,0)</f>
        <v>2</v>
      </c>
      <c r="O107" s="12" t="str">
        <f>VLOOKUP(A107,Table!$U$1:$V$230,2,0)</f>
        <v>Tetragonal</v>
      </c>
      <c r="P107" s="70" t="s">
        <v>15463</v>
      </c>
    </row>
    <row r="108" spans="1:17">
      <c r="A108" s="58">
        <v>144</v>
      </c>
      <c r="B108" s="58">
        <v>16021</v>
      </c>
      <c r="C108" s="58" t="s">
        <v>5529</v>
      </c>
      <c r="D108" s="58" t="s">
        <v>1769</v>
      </c>
      <c r="E108" s="59" t="s">
        <v>11624</v>
      </c>
      <c r="F108" s="55" t="str">
        <f>LEFT(E108,MIN(FIND({0,1,2,3,4,5,6,7,8,9},ASC(E108)&amp;1234567890))-1)</f>
        <v>B</v>
      </c>
      <c r="G108" s="55">
        <f t="shared" si="2"/>
        <v>2</v>
      </c>
      <c r="H108" s="55">
        <f>VLOOKUP(F108,Table!$A$2:$C$121,2,0)</f>
        <v>13</v>
      </c>
      <c r="I108" s="56">
        <f>VLOOKUP(F108,Table!$A$2:$C$121,3,0)</f>
        <v>2</v>
      </c>
      <c r="J108" s="59" t="s">
        <v>59</v>
      </c>
      <c r="K108" s="55" t="str">
        <f>LEFT(J108,MIN(FIND({0,1,2,3,4,5,6,7,8,9},ASC(J108)&amp;1234567890))-1)</f>
        <v>O</v>
      </c>
      <c r="L108" s="55">
        <f t="shared" si="3"/>
        <v>3</v>
      </c>
      <c r="M108" s="55">
        <f>VLOOKUP(K108,Table!$A$2:$C$121,2,0)</f>
        <v>16</v>
      </c>
      <c r="N108" s="56">
        <f>VLOOKUP(K108,Table!$A$2:$C$121,3,0)</f>
        <v>2</v>
      </c>
      <c r="O108" s="53" t="str">
        <f>VLOOKUP(A108,Table!$U$1:$V$230,2,0)</f>
        <v>Trigonal</v>
      </c>
      <c r="P108" s="70"/>
      <c r="Q108" s="57"/>
    </row>
    <row r="109" spans="1:17">
      <c r="A109" s="58">
        <v>144</v>
      </c>
      <c r="B109" s="58">
        <v>16881</v>
      </c>
      <c r="C109" s="58" t="s">
        <v>5529</v>
      </c>
      <c r="D109" s="58" t="s">
        <v>5530</v>
      </c>
      <c r="E109" s="59" t="s">
        <v>64</v>
      </c>
      <c r="F109" s="55" t="str">
        <f>LEFT(E109,MIN(FIND({0,1,2,3,4,5,6,7,8,9},ASC(E109)&amp;1234567890))-1)</f>
        <v>Fe</v>
      </c>
      <c r="G109" s="55">
        <f t="shared" si="2"/>
        <v>7</v>
      </c>
      <c r="H109" s="55">
        <f>VLOOKUP(F109,Table!$A$2:$C$121,2,0)</f>
        <v>8</v>
      </c>
      <c r="I109" s="56">
        <f>VLOOKUP(F109,Table!$A$2:$C$121,3,0)</f>
        <v>4</v>
      </c>
      <c r="J109" s="59" t="s">
        <v>11408</v>
      </c>
      <c r="K109" s="55" t="str">
        <f>LEFT(J109,MIN(FIND({0,1,2,3,4,5,6,7,8,9},ASC(J109)&amp;1234567890))-1)</f>
        <v>Se</v>
      </c>
      <c r="L109" s="55">
        <f t="shared" si="3"/>
        <v>8</v>
      </c>
      <c r="M109" s="55">
        <f>VLOOKUP(K109,Table!$A$2:$C$121,2,0)</f>
        <v>16</v>
      </c>
      <c r="N109" s="56">
        <f>VLOOKUP(K109,Table!$A$2:$C$121,3,0)</f>
        <v>4</v>
      </c>
      <c r="O109" s="53" t="str">
        <f>VLOOKUP(A109,Table!$U$1:$V$230,2,0)</f>
        <v>Trigonal</v>
      </c>
      <c r="P109" s="70"/>
      <c r="Q109" s="57"/>
    </row>
    <row r="110" spans="1:17">
      <c r="A110" s="58">
        <v>144</v>
      </c>
      <c r="B110" s="58">
        <v>9146</v>
      </c>
      <c r="C110" s="58" t="s">
        <v>5529</v>
      </c>
      <c r="D110" s="58" t="s">
        <v>1481</v>
      </c>
      <c r="E110" s="59" t="s">
        <v>64</v>
      </c>
      <c r="F110" s="55" t="str">
        <f>LEFT(E110,MIN(FIND({0,1,2,3,4,5,6,7,8,9},ASC(E110)&amp;1234567890))-1)</f>
        <v>Fe</v>
      </c>
      <c r="G110" s="55">
        <f t="shared" si="2"/>
        <v>7</v>
      </c>
      <c r="H110" s="55">
        <f>VLOOKUP(F110,Table!$A$2:$C$121,2,0)</f>
        <v>8</v>
      </c>
      <c r="I110" s="56">
        <f>VLOOKUP(F110,Table!$A$2:$C$121,3,0)</f>
        <v>4</v>
      </c>
      <c r="J110" s="59" t="s">
        <v>407</v>
      </c>
      <c r="K110" s="55" t="str">
        <f>LEFT(J110,MIN(FIND({0,1,2,3,4,5,6,7,8,9},ASC(J110)&amp;1234567890))-1)</f>
        <v>S</v>
      </c>
      <c r="L110" s="55">
        <f t="shared" si="3"/>
        <v>8</v>
      </c>
      <c r="M110" s="55">
        <f>VLOOKUP(K110,Table!$A$2:$C$121,2,0)</f>
        <v>16</v>
      </c>
      <c r="N110" s="56">
        <f>VLOOKUP(K110,Table!$A$2:$C$121,3,0)</f>
        <v>3</v>
      </c>
      <c r="O110" s="53" t="str">
        <f>VLOOKUP(A110,Table!$U$1:$V$230,2,0)</f>
        <v>Trigonal</v>
      </c>
      <c r="P110" s="70"/>
      <c r="Q110" s="57"/>
    </row>
    <row r="111" spans="1:17">
      <c r="A111" s="58">
        <v>144</v>
      </c>
      <c r="B111" s="58">
        <v>39860</v>
      </c>
      <c r="C111" s="58" t="s">
        <v>5529</v>
      </c>
      <c r="D111" s="58" t="s">
        <v>5531</v>
      </c>
      <c r="E111" s="59" t="s">
        <v>15038</v>
      </c>
      <c r="F111" s="55" t="str">
        <f>LEFT(E111,MIN(FIND({0,1,2,3,4,5,6,7,8,9},ASC(E111)&amp;1234567890))-1)</f>
        <v>Ti</v>
      </c>
      <c r="G111" s="55">
        <f t="shared" si="2"/>
        <v>5.73</v>
      </c>
      <c r="H111" s="55">
        <f>VLOOKUP(F111,Table!$A$2:$C$121,2,0)</f>
        <v>4</v>
      </c>
      <c r="I111" s="56">
        <f>VLOOKUP(F111,Table!$A$2:$C$121,3,0)</f>
        <v>4</v>
      </c>
      <c r="J111" s="59" t="s">
        <v>15039</v>
      </c>
      <c r="K111" s="55" t="str">
        <f>LEFT(J111,MIN(FIND({0,1,2,3,4,5,6,7,8,9},ASC(J111)&amp;1234567890))-1)</f>
        <v>C</v>
      </c>
      <c r="L111" s="55">
        <f t="shared" si="3"/>
        <v>3.72</v>
      </c>
      <c r="M111" s="55">
        <f>VLOOKUP(K111,Table!$A$2:$C$121,2,0)</f>
        <v>14</v>
      </c>
      <c r="N111" s="56">
        <f>VLOOKUP(K111,Table!$A$2:$C$121,3,0)</f>
        <v>2</v>
      </c>
      <c r="O111" s="53" t="str">
        <f>VLOOKUP(A111,Table!$U$1:$V$230,2,0)</f>
        <v>Trigonal</v>
      </c>
      <c r="P111" s="70"/>
      <c r="Q111" s="57"/>
    </row>
    <row r="112" spans="1:17">
      <c r="A112" s="58">
        <v>144</v>
      </c>
      <c r="B112" s="58">
        <v>60819</v>
      </c>
      <c r="C112" s="58" t="s">
        <v>5529</v>
      </c>
      <c r="D112" s="58" t="s">
        <v>5532</v>
      </c>
      <c r="E112" s="59" t="s">
        <v>11399</v>
      </c>
      <c r="F112" s="55" t="str">
        <f>LEFT(E112,MIN(FIND({0,1,2,3,4,5,6,7,8,9},ASC(E112)&amp;1234567890))-1)</f>
        <v>Nb</v>
      </c>
      <c r="G112" s="55">
        <f t="shared" si="2"/>
        <v>6</v>
      </c>
      <c r="H112" s="55">
        <f>VLOOKUP(F112,Table!$A$2:$C$121,2,0)</f>
        <v>5</v>
      </c>
      <c r="I112" s="56">
        <f>VLOOKUP(F112,Table!$A$2:$C$121,3,0)</f>
        <v>5</v>
      </c>
      <c r="J112" s="59" t="s">
        <v>15040</v>
      </c>
      <c r="K112" s="55" t="str">
        <f>LEFT(J112,MIN(FIND({0,1,2,3,4,5,6,7,8,9},ASC(J112)&amp;1234567890))-1)</f>
        <v>C</v>
      </c>
      <c r="L112" s="55">
        <f t="shared" si="3"/>
        <v>4.7300000000000004</v>
      </c>
      <c r="M112" s="55">
        <f>VLOOKUP(K112,Table!$A$2:$C$121,2,0)</f>
        <v>14</v>
      </c>
      <c r="N112" s="56">
        <f>VLOOKUP(K112,Table!$A$2:$C$121,3,0)</f>
        <v>2</v>
      </c>
      <c r="O112" s="53" t="str">
        <f>VLOOKUP(A112,Table!$U$1:$V$230,2,0)</f>
        <v>Trigonal</v>
      </c>
      <c r="P112" s="70"/>
      <c r="Q112" s="57"/>
    </row>
    <row r="113" spans="1:17">
      <c r="A113" s="58">
        <v>144</v>
      </c>
      <c r="B113" s="58">
        <v>80076</v>
      </c>
      <c r="C113" s="58" t="s">
        <v>5529</v>
      </c>
      <c r="D113" s="58" t="s">
        <v>3069</v>
      </c>
      <c r="E113" s="59" t="s">
        <v>70</v>
      </c>
      <c r="F113" s="55" t="str">
        <f>LEFT(E113,MIN(FIND({0,1,2,3,4,5,6,7,8,9},ASC(E113)&amp;1234567890))-1)</f>
        <v>Zn</v>
      </c>
      <c r="G113" s="55">
        <f t="shared" si="2"/>
        <v>1</v>
      </c>
      <c r="H113" s="55">
        <f>VLOOKUP(F113,Table!$A$2:$C$121,2,0)</f>
        <v>12</v>
      </c>
      <c r="I113" s="56">
        <f>VLOOKUP(F113,Table!$A$2:$C$121,3,0)</f>
        <v>4</v>
      </c>
      <c r="J113" s="59" t="s">
        <v>328</v>
      </c>
      <c r="K113" s="55" t="str">
        <f>LEFT(J113,MIN(FIND({0,1,2,3,4,5,6,7,8,9},ASC(J113)&amp;1234567890))-1)</f>
        <v>Te</v>
      </c>
      <c r="L113" s="55">
        <f t="shared" si="3"/>
        <v>1</v>
      </c>
      <c r="M113" s="55">
        <f>VLOOKUP(K113,Table!$A$2:$C$121,2,0)</f>
        <v>16</v>
      </c>
      <c r="N113" s="56">
        <f>VLOOKUP(K113,Table!$A$2:$C$121,3,0)</f>
        <v>5</v>
      </c>
      <c r="O113" s="53" t="str">
        <f>VLOOKUP(A113,Table!$U$1:$V$230,2,0)</f>
        <v>Trigonal</v>
      </c>
      <c r="P113" s="70"/>
      <c r="Q113" s="57"/>
    </row>
    <row r="114" spans="1:17">
      <c r="A114" s="58">
        <v>144</v>
      </c>
      <c r="B114" s="58">
        <v>42773</v>
      </c>
      <c r="C114" s="58" t="s">
        <v>5529</v>
      </c>
      <c r="D114" s="58" t="s">
        <v>5533</v>
      </c>
      <c r="E114" s="59" t="s">
        <v>72</v>
      </c>
      <c r="F114" s="55" t="str">
        <f>LEFT(E114,MIN(FIND({0,1,2,3,4,5,6,7,8,9},ASC(E114)&amp;1234567890))-1)</f>
        <v>Ir</v>
      </c>
      <c r="G114" s="55">
        <f t="shared" si="2"/>
        <v>1</v>
      </c>
      <c r="H114" s="55">
        <f>VLOOKUP(F114,Table!$A$2:$C$121,2,0)</f>
        <v>9</v>
      </c>
      <c r="I114" s="56">
        <f>VLOOKUP(F114,Table!$A$2:$C$121,3,0)</f>
        <v>6</v>
      </c>
      <c r="J114" s="59" t="s">
        <v>11370</v>
      </c>
      <c r="K114" s="55" t="str">
        <f>LEFT(J114,MIN(FIND({0,1,2,3,4,5,6,7,8,9},ASC(J114)&amp;1234567890))-1)</f>
        <v>Ge</v>
      </c>
      <c r="L114" s="55">
        <f t="shared" si="3"/>
        <v>4</v>
      </c>
      <c r="M114" s="55">
        <f>VLOOKUP(K114,Table!$A$2:$C$121,2,0)</f>
        <v>14</v>
      </c>
      <c r="N114" s="56">
        <f>VLOOKUP(K114,Table!$A$2:$C$121,3,0)</f>
        <v>4</v>
      </c>
      <c r="O114" s="53" t="str">
        <f>VLOOKUP(A114,Table!$U$1:$V$230,2,0)</f>
        <v>Trigonal</v>
      </c>
      <c r="P114" s="70"/>
      <c r="Q114" s="57"/>
    </row>
    <row r="115" spans="1:17">
      <c r="A115" s="58">
        <v>144</v>
      </c>
      <c r="B115" s="58">
        <v>77215</v>
      </c>
      <c r="C115" s="58" t="s">
        <v>5529</v>
      </c>
      <c r="D115" s="58" t="s">
        <v>5534</v>
      </c>
      <c r="E115" s="59" t="s">
        <v>11399</v>
      </c>
      <c r="F115" s="55" t="str">
        <f>LEFT(E115,MIN(FIND({0,1,2,3,4,5,6,7,8,9},ASC(E115)&amp;1234567890))-1)</f>
        <v>Nb</v>
      </c>
      <c r="G115" s="55">
        <f t="shared" si="2"/>
        <v>6</v>
      </c>
      <c r="H115" s="55">
        <f>VLOOKUP(F115,Table!$A$2:$C$121,2,0)</f>
        <v>5</v>
      </c>
      <c r="I115" s="56">
        <f>VLOOKUP(F115,Table!$A$2:$C$121,3,0)</f>
        <v>5</v>
      </c>
      <c r="J115" s="59" t="s">
        <v>15041</v>
      </c>
      <c r="K115" s="55" t="str">
        <f>LEFT(J115,MIN(FIND({0,1,2,3,4,5,6,7,8,9},ASC(J115)&amp;1234567890))-1)</f>
        <v>C</v>
      </c>
      <c r="L115" s="55">
        <f t="shared" si="3"/>
        <v>4.87</v>
      </c>
      <c r="M115" s="55">
        <f>VLOOKUP(K115,Table!$A$2:$C$121,2,0)</f>
        <v>14</v>
      </c>
      <c r="N115" s="56">
        <f>VLOOKUP(K115,Table!$A$2:$C$121,3,0)</f>
        <v>2</v>
      </c>
      <c r="O115" s="53" t="str">
        <f>VLOOKUP(A115,Table!$U$1:$V$230,2,0)</f>
        <v>Trigonal</v>
      </c>
      <c r="P115" s="70"/>
      <c r="Q115" s="57"/>
    </row>
    <row r="116" spans="1:17">
      <c r="A116" s="58">
        <v>144</v>
      </c>
      <c r="B116" s="58">
        <v>23681</v>
      </c>
      <c r="C116" s="58" t="s">
        <v>5529</v>
      </c>
      <c r="D116" s="58" t="s">
        <v>5535</v>
      </c>
      <c r="E116" s="59" t="s">
        <v>529</v>
      </c>
      <c r="F116" s="55" t="str">
        <f>LEFT(E116,MIN(FIND({0,1,2,3,4,5,6,7,8,9},ASC(E116)&amp;1234567890))-1)</f>
        <v>S</v>
      </c>
      <c r="G116" s="55">
        <f t="shared" si="2"/>
        <v>5</v>
      </c>
      <c r="H116" s="55">
        <f>VLOOKUP(F116,Table!$A$2:$C$121,2,0)</f>
        <v>16</v>
      </c>
      <c r="I116" s="56">
        <f>VLOOKUP(F116,Table!$A$2:$C$121,3,0)</f>
        <v>3</v>
      </c>
      <c r="J116" s="59" t="s">
        <v>581</v>
      </c>
      <c r="K116" s="55" t="str">
        <f>LEFT(J116,MIN(FIND({0,1,2,3,4,5,6,7,8,9},ASC(J116)&amp;1234567890))-1)</f>
        <v>Se</v>
      </c>
      <c r="L116" s="55">
        <f t="shared" si="3"/>
        <v>4</v>
      </c>
      <c r="M116" s="55">
        <f>VLOOKUP(K116,Table!$A$2:$C$121,2,0)</f>
        <v>16</v>
      </c>
      <c r="N116" s="56">
        <f>VLOOKUP(K116,Table!$A$2:$C$121,3,0)</f>
        <v>4</v>
      </c>
      <c r="O116" s="53" t="str">
        <f>VLOOKUP(A116,Table!$U$1:$V$230,2,0)</f>
        <v>Trigonal</v>
      </c>
      <c r="P116" s="70"/>
      <c r="Q116" s="57"/>
    </row>
    <row r="117" spans="1:17">
      <c r="A117" s="58">
        <v>144</v>
      </c>
      <c r="B117" s="58">
        <v>654841</v>
      </c>
      <c r="C117" s="58" t="s">
        <v>5529</v>
      </c>
      <c r="D117" s="58" t="s">
        <v>5536</v>
      </c>
      <c r="E117" s="59" t="s">
        <v>415</v>
      </c>
      <c r="F117" s="55" t="str">
        <f>LEFT(E117,MIN(FIND({0,1,2,3,4,5,6,7,8,9},ASC(E117)&amp;1234567890))-1)</f>
        <v>V</v>
      </c>
      <c r="G117" s="55">
        <f t="shared" si="2"/>
        <v>6</v>
      </c>
      <c r="H117" s="55">
        <f>VLOOKUP(F117,Table!$A$2:$C$121,2,0)</f>
        <v>5</v>
      </c>
      <c r="I117" s="56">
        <f>VLOOKUP(F117,Table!$A$2:$C$121,3,0)</f>
        <v>4</v>
      </c>
      <c r="J117" s="59" t="s">
        <v>11400</v>
      </c>
      <c r="K117" s="55" t="str">
        <f>LEFT(J117,MIN(FIND({0,1,2,3,4,5,6,7,8,9},ASC(J117)&amp;1234567890))-1)</f>
        <v>C</v>
      </c>
      <c r="L117" s="55">
        <f t="shared" si="3"/>
        <v>5</v>
      </c>
      <c r="M117" s="55">
        <f>VLOOKUP(K117,Table!$A$2:$C$121,2,0)</f>
        <v>14</v>
      </c>
      <c r="N117" s="56">
        <f>VLOOKUP(K117,Table!$A$2:$C$121,3,0)</f>
        <v>2</v>
      </c>
      <c r="O117" s="53" t="str">
        <f>VLOOKUP(A117,Table!$U$1:$V$230,2,0)</f>
        <v>Trigonal</v>
      </c>
      <c r="P117" s="70"/>
      <c r="Q117" s="57"/>
    </row>
    <row r="118" spans="1:17">
      <c r="A118" s="58">
        <v>145</v>
      </c>
      <c r="B118" s="58">
        <v>16021</v>
      </c>
      <c r="C118" s="58" t="s">
        <v>5529</v>
      </c>
      <c r="D118" s="58" t="s">
        <v>1769</v>
      </c>
      <c r="E118" s="59" t="s">
        <v>11624</v>
      </c>
      <c r="F118" s="55" t="str">
        <f>LEFT(E118,MIN(FIND({0,1,2,3,4,5,6,7,8,9},ASC(E118)&amp;1234567890))-1)</f>
        <v>B</v>
      </c>
      <c r="G118" s="55">
        <f t="shared" si="2"/>
        <v>2</v>
      </c>
      <c r="H118" s="55">
        <f>VLOOKUP(F118,Table!$A$2:$C$121,2,0)</f>
        <v>13</v>
      </c>
      <c r="I118" s="56">
        <f>VLOOKUP(F118,Table!$A$2:$C$121,3,0)</f>
        <v>2</v>
      </c>
      <c r="J118" s="59" t="s">
        <v>59</v>
      </c>
      <c r="K118" s="55" t="str">
        <f>LEFT(J118,MIN(FIND({0,1,2,3,4,5,6,7,8,9},ASC(J118)&amp;1234567890))-1)</f>
        <v>O</v>
      </c>
      <c r="L118" s="55">
        <f t="shared" si="3"/>
        <v>3</v>
      </c>
      <c r="M118" s="55">
        <f>VLOOKUP(K118,Table!$A$2:$C$121,2,0)</f>
        <v>16</v>
      </c>
      <c r="N118" s="56">
        <f>VLOOKUP(K118,Table!$A$2:$C$121,3,0)</f>
        <v>2</v>
      </c>
      <c r="O118" s="53" t="str">
        <f>VLOOKUP(A118,Table!$U$1:$V$230,2,0)</f>
        <v>Trigonal</v>
      </c>
      <c r="P118" s="70" t="s">
        <v>15463</v>
      </c>
      <c r="Q118" s="57"/>
    </row>
    <row r="119" spans="1:17">
      <c r="A119" s="58">
        <v>145</v>
      </c>
      <c r="B119" s="58">
        <v>16881</v>
      </c>
      <c r="C119" s="58" t="s">
        <v>5529</v>
      </c>
      <c r="D119" s="58" t="s">
        <v>5530</v>
      </c>
      <c r="E119" s="59" t="s">
        <v>64</v>
      </c>
      <c r="F119" s="55" t="str">
        <f>LEFT(E119,MIN(FIND({0,1,2,3,4,5,6,7,8,9},ASC(E119)&amp;1234567890))-1)</f>
        <v>Fe</v>
      </c>
      <c r="G119" s="55">
        <f t="shared" si="2"/>
        <v>7</v>
      </c>
      <c r="H119" s="55">
        <f>VLOOKUP(F119,Table!$A$2:$C$121,2,0)</f>
        <v>8</v>
      </c>
      <c r="I119" s="56">
        <f>VLOOKUP(F119,Table!$A$2:$C$121,3,0)</f>
        <v>4</v>
      </c>
      <c r="J119" s="59" t="s">
        <v>11408</v>
      </c>
      <c r="K119" s="55" t="str">
        <f>LEFT(J119,MIN(FIND({0,1,2,3,4,5,6,7,8,9},ASC(J119)&amp;1234567890))-1)</f>
        <v>Se</v>
      </c>
      <c r="L119" s="55">
        <f t="shared" si="3"/>
        <v>8</v>
      </c>
      <c r="M119" s="55">
        <f>VLOOKUP(K119,Table!$A$2:$C$121,2,0)</f>
        <v>16</v>
      </c>
      <c r="N119" s="56">
        <f>VLOOKUP(K119,Table!$A$2:$C$121,3,0)</f>
        <v>4</v>
      </c>
      <c r="O119" s="53" t="str">
        <f>VLOOKUP(A119,Table!$U$1:$V$230,2,0)</f>
        <v>Trigonal</v>
      </c>
      <c r="P119" s="70" t="s">
        <v>15463</v>
      </c>
      <c r="Q119" s="57"/>
    </row>
    <row r="120" spans="1:17">
      <c r="A120" s="58">
        <v>145</v>
      </c>
      <c r="B120" s="58">
        <v>9146</v>
      </c>
      <c r="C120" s="58" t="s">
        <v>5529</v>
      </c>
      <c r="D120" s="58" t="s">
        <v>1481</v>
      </c>
      <c r="E120" s="59" t="s">
        <v>64</v>
      </c>
      <c r="F120" s="55" t="str">
        <f>LEFT(E120,MIN(FIND({0,1,2,3,4,5,6,7,8,9},ASC(E120)&amp;1234567890))-1)</f>
        <v>Fe</v>
      </c>
      <c r="G120" s="55">
        <f t="shared" si="2"/>
        <v>7</v>
      </c>
      <c r="H120" s="55">
        <f>VLOOKUP(F120,Table!$A$2:$C$121,2,0)</f>
        <v>8</v>
      </c>
      <c r="I120" s="56">
        <f>VLOOKUP(F120,Table!$A$2:$C$121,3,0)</f>
        <v>4</v>
      </c>
      <c r="J120" s="59" t="s">
        <v>407</v>
      </c>
      <c r="K120" s="55" t="str">
        <f>LEFT(J120,MIN(FIND({0,1,2,3,4,5,6,7,8,9},ASC(J120)&amp;1234567890))-1)</f>
        <v>S</v>
      </c>
      <c r="L120" s="55">
        <f t="shared" si="3"/>
        <v>8</v>
      </c>
      <c r="M120" s="55">
        <f>VLOOKUP(K120,Table!$A$2:$C$121,2,0)</f>
        <v>16</v>
      </c>
      <c r="N120" s="56">
        <f>VLOOKUP(K120,Table!$A$2:$C$121,3,0)</f>
        <v>3</v>
      </c>
      <c r="O120" s="53" t="str">
        <f>VLOOKUP(A120,Table!$U$1:$V$230,2,0)</f>
        <v>Trigonal</v>
      </c>
      <c r="P120" s="70" t="s">
        <v>15463</v>
      </c>
      <c r="Q120" s="57"/>
    </row>
    <row r="121" spans="1:17">
      <c r="A121" s="58">
        <v>145</v>
      </c>
      <c r="B121" s="58">
        <v>39860</v>
      </c>
      <c r="C121" s="58" t="s">
        <v>5529</v>
      </c>
      <c r="D121" s="58" t="s">
        <v>5531</v>
      </c>
      <c r="E121" s="59" t="s">
        <v>15038</v>
      </c>
      <c r="F121" s="55" t="str">
        <f>LEFT(E121,MIN(FIND({0,1,2,3,4,5,6,7,8,9},ASC(E121)&amp;1234567890))-1)</f>
        <v>Ti</v>
      </c>
      <c r="G121" s="55">
        <f t="shared" si="2"/>
        <v>5.73</v>
      </c>
      <c r="H121" s="55">
        <f>VLOOKUP(F121,Table!$A$2:$C$121,2,0)</f>
        <v>4</v>
      </c>
      <c r="I121" s="56">
        <f>VLOOKUP(F121,Table!$A$2:$C$121,3,0)</f>
        <v>4</v>
      </c>
      <c r="J121" s="59" t="s">
        <v>15039</v>
      </c>
      <c r="K121" s="55" t="str">
        <f>LEFT(J121,MIN(FIND({0,1,2,3,4,5,6,7,8,9},ASC(J121)&amp;1234567890))-1)</f>
        <v>C</v>
      </c>
      <c r="L121" s="55">
        <f t="shared" si="3"/>
        <v>3.72</v>
      </c>
      <c r="M121" s="55">
        <f>VLOOKUP(K121,Table!$A$2:$C$121,2,0)</f>
        <v>14</v>
      </c>
      <c r="N121" s="56">
        <f>VLOOKUP(K121,Table!$A$2:$C$121,3,0)</f>
        <v>2</v>
      </c>
      <c r="O121" s="53" t="str">
        <f>VLOOKUP(A121,Table!$U$1:$V$230,2,0)</f>
        <v>Trigonal</v>
      </c>
      <c r="P121" s="70" t="s">
        <v>15463</v>
      </c>
      <c r="Q121" s="57"/>
    </row>
    <row r="122" spans="1:17">
      <c r="A122" s="58">
        <v>145</v>
      </c>
      <c r="B122" s="58">
        <v>60819</v>
      </c>
      <c r="C122" s="58" t="s">
        <v>5529</v>
      </c>
      <c r="D122" s="58" t="s">
        <v>5532</v>
      </c>
      <c r="E122" s="59" t="s">
        <v>11399</v>
      </c>
      <c r="F122" s="55" t="str">
        <f>LEFT(E122,MIN(FIND({0,1,2,3,4,5,6,7,8,9},ASC(E122)&amp;1234567890))-1)</f>
        <v>Nb</v>
      </c>
      <c r="G122" s="55">
        <f t="shared" si="2"/>
        <v>6</v>
      </c>
      <c r="H122" s="55">
        <f>VLOOKUP(F122,Table!$A$2:$C$121,2,0)</f>
        <v>5</v>
      </c>
      <c r="I122" s="56">
        <f>VLOOKUP(F122,Table!$A$2:$C$121,3,0)</f>
        <v>5</v>
      </c>
      <c r="J122" s="59" t="s">
        <v>15040</v>
      </c>
      <c r="K122" s="55" t="str">
        <f>LEFT(J122,MIN(FIND({0,1,2,3,4,5,6,7,8,9},ASC(J122)&amp;1234567890))-1)</f>
        <v>C</v>
      </c>
      <c r="L122" s="55">
        <f t="shared" si="3"/>
        <v>4.7300000000000004</v>
      </c>
      <c r="M122" s="55">
        <f>VLOOKUP(K122,Table!$A$2:$C$121,2,0)</f>
        <v>14</v>
      </c>
      <c r="N122" s="56">
        <f>VLOOKUP(K122,Table!$A$2:$C$121,3,0)</f>
        <v>2</v>
      </c>
      <c r="O122" s="53" t="str">
        <f>VLOOKUP(A122,Table!$U$1:$V$230,2,0)</f>
        <v>Trigonal</v>
      </c>
      <c r="P122" s="70" t="s">
        <v>15463</v>
      </c>
      <c r="Q122" s="57"/>
    </row>
    <row r="123" spans="1:17">
      <c r="A123" s="58">
        <v>145</v>
      </c>
      <c r="B123" s="58">
        <v>80076</v>
      </c>
      <c r="C123" s="58" t="s">
        <v>5529</v>
      </c>
      <c r="D123" s="58" t="s">
        <v>3069</v>
      </c>
      <c r="E123" s="59" t="s">
        <v>70</v>
      </c>
      <c r="F123" s="55" t="str">
        <f>LEFT(E123,MIN(FIND({0,1,2,3,4,5,6,7,8,9},ASC(E123)&amp;1234567890))-1)</f>
        <v>Zn</v>
      </c>
      <c r="G123" s="55">
        <f t="shared" si="2"/>
        <v>1</v>
      </c>
      <c r="H123" s="55">
        <f>VLOOKUP(F123,Table!$A$2:$C$121,2,0)</f>
        <v>12</v>
      </c>
      <c r="I123" s="56">
        <f>VLOOKUP(F123,Table!$A$2:$C$121,3,0)</f>
        <v>4</v>
      </c>
      <c r="J123" s="59" t="s">
        <v>328</v>
      </c>
      <c r="K123" s="55" t="str">
        <f>LEFT(J123,MIN(FIND({0,1,2,3,4,5,6,7,8,9},ASC(J123)&amp;1234567890))-1)</f>
        <v>Te</v>
      </c>
      <c r="L123" s="55">
        <f t="shared" si="3"/>
        <v>1</v>
      </c>
      <c r="M123" s="55">
        <f>VLOOKUP(K123,Table!$A$2:$C$121,2,0)</f>
        <v>16</v>
      </c>
      <c r="N123" s="56">
        <f>VLOOKUP(K123,Table!$A$2:$C$121,3,0)</f>
        <v>5</v>
      </c>
      <c r="O123" s="53" t="str">
        <f>VLOOKUP(A123,Table!$U$1:$V$230,2,0)</f>
        <v>Trigonal</v>
      </c>
      <c r="P123" s="70" t="s">
        <v>15463</v>
      </c>
      <c r="Q123" s="57"/>
    </row>
    <row r="124" spans="1:17">
      <c r="A124" s="58">
        <v>145</v>
      </c>
      <c r="B124" s="58">
        <v>42773</v>
      </c>
      <c r="C124" s="58" t="s">
        <v>5529</v>
      </c>
      <c r="D124" s="58" t="s">
        <v>5533</v>
      </c>
      <c r="E124" s="59" t="s">
        <v>72</v>
      </c>
      <c r="F124" s="55" t="str">
        <f>LEFT(E124,MIN(FIND({0,1,2,3,4,5,6,7,8,9},ASC(E124)&amp;1234567890))-1)</f>
        <v>Ir</v>
      </c>
      <c r="G124" s="55">
        <f t="shared" si="2"/>
        <v>1</v>
      </c>
      <c r="H124" s="55">
        <f>VLOOKUP(F124,Table!$A$2:$C$121,2,0)</f>
        <v>9</v>
      </c>
      <c r="I124" s="56">
        <f>VLOOKUP(F124,Table!$A$2:$C$121,3,0)</f>
        <v>6</v>
      </c>
      <c r="J124" s="59" t="s">
        <v>11370</v>
      </c>
      <c r="K124" s="55" t="str">
        <f>LEFT(J124,MIN(FIND({0,1,2,3,4,5,6,7,8,9},ASC(J124)&amp;1234567890))-1)</f>
        <v>Ge</v>
      </c>
      <c r="L124" s="55">
        <f t="shared" si="3"/>
        <v>4</v>
      </c>
      <c r="M124" s="55">
        <f>VLOOKUP(K124,Table!$A$2:$C$121,2,0)</f>
        <v>14</v>
      </c>
      <c r="N124" s="56">
        <f>VLOOKUP(K124,Table!$A$2:$C$121,3,0)</f>
        <v>4</v>
      </c>
      <c r="O124" s="53" t="str">
        <f>VLOOKUP(A124,Table!$U$1:$V$230,2,0)</f>
        <v>Trigonal</v>
      </c>
      <c r="P124" s="70" t="s">
        <v>15463</v>
      </c>
      <c r="Q124" s="57"/>
    </row>
    <row r="125" spans="1:17">
      <c r="A125" s="58">
        <v>145</v>
      </c>
      <c r="B125" s="58">
        <v>77215</v>
      </c>
      <c r="C125" s="58" t="s">
        <v>5529</v>
      </c>
      <c r="D125" s="58" t="s">
        <v>5534</v>
      </c>
      <c r="E125" s="59" t="s">
        <v>11399</v>
      </c>
      <c r="F125" s="55" t="str">
        <f>LEFT(E125,MIN(FIND({0,1,2,3,4,5,6,7,8,9},ASC(E125)&amp;1234567890))-1)</f>
        <v>Nb</v>
      </c>
      <c r="G125" s="55">
        <f t="shared" si="2"/>
        <v>6</v>
      </c>
      <c r="H125" s="55">
        <f>VLOOKUP(F125,Table!$A$2:$C$121,2,0)</f>
        <v>5</v>
      </c>
      <c r="I125" s="56">
        <f>VLOOKUP(F125,Table!$A$2:$C$121,3,0)</f>
        <v>5</v>
      </c>
      <c r="J125" s="59" t="s">
        <v>15041</v>
      </c>
      <c r="K125" s="55" t="str">
        <f>LEFT(J125,MIN(FIND({0,1,2,3,4,5,6,7,8,9},ASC(J125)&amp;1234567890))-1)</f>
        <v>C</v>
      </c>
      <c r="L125" s="55">
        <f t="shared" si="3"/>
        <v>4.87</v>
      </c>
      <c r="M125" s="55">
        <f>VLOOKUP(K125,Table!$A$2:$C$121,2,0)</f>
        <v>14</v>
      </c>
      <c r="N125" s="56">
        <f>VLOOKUP(K125,Table!$A$2:$C$121,3,0)</f>
        <v>2</v>
      </c>
      <c r="O125" s="53" t="str">
        <f>VLOOKUP(A125,Table!$U$1:$V$230,2,0)</f>
        <v>Trigonal</v>
      </c>
      <c r="P125" s="70" t="s">
        <v>15463</v>
      </c>
      <c r="Q125" s="57"/>
    </row>
    <row r="126" spans="1:17">
      <c r="A126" s="58">
        <v>145</v>
      </c>
      <c r="B126" s="58">
        <v>23681</v>
      </c>
      <c r="C126" s="58" t="s">
        <v>5529</v>
      </c>
      <c r="D126" s="58" t="s">
        <v>5535</v>
      </c>
      <c r="E126" s="59" t="s">
        <v>529</v>
      </c>
      <c r="F126" s="55" t="str">
        <f>LEFT(E126,MIN(FIND({0,1,2,3,4,5,6,7,8,9},ASC(E126)&amp;1234567890))-1)</f>
        <v>S</v>
      </c>
      <c r="G126" s="55">
        <f t="shared" si="2"/>
        <v>5</v>
      </c>
      <c r="H126" s="55">
        <f>VLOOKUP(F126,Table!$A$2:$C$121,2,0)</f>
        <v>16</v>
      </c>
      <c r="I126" s="56">
        <f>VLOOKUP(F126,Table!$A$2:$C$121,3,0)</f>
        <v>3</v>
      </c>
      <c r="J126" s="59" t="s">
        <v>581</v>
      </c>
      <c r="K126" s="55" t="str">
        <f>LEFT(J126,MIN(FIND({0,1,2,3,4,5,6,7,8,9},ASC(J126)&amp;1234567890))-1)</f>
        <v>Se</v>
      </c>
      <c r="L126" s="55">
        <f t="shared" si="3"/>
        <v>4</v>
      </c>
      <c r="M126" s="55">
        <f>VLOOKUP(K126,Table!$A$2:$C$121,2,0)</f>
        <v>16</v>
      </c>
      <c r="N126" s="56">
        <f>VLOOKUP(K126,Table!$A$2:$C$121,3,0)</f>
        <v>4</v>
      </c>
      <c r="O126" s="53" t="str">
        <f>VLOOKUP(A126,Table!$U$1:$V$230,2,0)</f>
        <v>Trigonal</v>
      </c>
      <c r="P126" s="70" t="s">
        <v>15463</v>
      </c>
      <c r="Q126" s="57"/>
    </row>
    <row r="127" spans="1:17">
      <c r="A127" s="58">
        <v>145</v>
      </c>
      <c r="B127" s="58">
        <v>654841</v>
      </c>
      <c r="C127" s="58" t="s">
        <v>5529</v>
      </c>
      <c r="D127" s="58" t="s">
        <v>5536</v>
      </c>
      <c r="E127" s="59" t="s">
        <v>415</v>
      </c>
      <c r="F127" s="55" t="str">
        <f>LEFT(E127,MIN(FIND({0,1,2,3,4,5,6,7,8,9},ASC(E127)&amp;1234567890))-1)</f>
        <v>V</v>
      </c>
      <c r="G127" s="55">
        <f t="shared" si="2"/>
        <v>6</v>
      </c>
      <c r="H127" s="55">
        <f>VLOOKUP(F127,Table!$A$2:$C$121,2,0)</f>
        <v>5</v>
      </c>
      <c r="I127" s="56">
        <f>VLOOKUP(F127,Table!$A$2:$C$121,3,0)</f>
        <v>4</v>
      </c>
      <c r="J127" s="59" t="s">
        <v>11400</v>
      </c>
      <c r="K127" s="55" t="str">
        <f>LEFT(J127,MIN(FIND({0,1,2,3,4,5,6,7,8,9},ASC(J127)&amp;1234567890))-1)</f>
        <v>C</v>
      </c>
      <c r="L127" s="55">
        <f t="shared" si="3"/>
        <v>5</v>
      </c>
      <c r="M127" s="55">
        <f>VLOOKUP(K127,Table!$A$2:$C$121,2,0)</f>
        <v>14</v>
      </c>
      <c r="N127" s="56">
        <f>VLOOKUP(K127,Table!$A$2:$C$121,3,0)</f>
        <v>2</v>
      </c>
      <c r="O127" s="53" t="str">
        <f>VLOOKUP(A127,Table!$U$1:$V$230,2,0)</f>
        <v>Trigonal</v>
      </c>
      <c r="P127" s="70" t="s">
        <v>15463</v>
      </c>
      <c r="Q127" s="57"/>
    </row>
    <row r="128" spans="1:17">
      <c r="A128" s="12">
        <v>151</v>
      </c>
      <c r="B128" s="12">
        <v>26070</v>
      </c>
      <c r="C128" s="12" t="s">
        <v>5709</v>
      </c>
      <c r="D128" s="12" t="s">
        <v>973</v>
      </c>
      <c r="E128" s="17" t="s">
        <v>50</v>
      </c>
      <c r="F128" s="19" t="str">
        <f>LEFT(E128,MIN(FIND({0,1,2,3,4,5,6,7,8,9},ASC(E128)&amp;1234567890))-1)</f>
        <v>Ti</v>
      </c>
      <c r="G128" s="23">
        <f t="shared" si="2"/>
        <v>1</v>
      </c>
      <c r="H128" s="19">
        <f>VLOOKUP(F128,Table!$A$2:$C$121,2,0)</f>
        <v>4</v>
      </c>
      <c r="I128" s="18">
        <f>VLOOKUP(F128,Table!$A$2:$C$121,3,0)</f>
        <v>4</v>
      </c>
      <c r="J128" s="17" t="s">
        <v>367</v>
      </c>
      <c r="K128" s="19" t="str">
        <f>LEFT(J128,MIN(FIND({0,1,2,3,4,5,6,7,8,9},ASC(J128)&amp;1234567890))-1)</f>
        <v>Cl</v>
      </c>
      <c r="L128" s="24">
        <f t="shared" si="3"/>
        <v>3</v>
      </c>
      <c r="M128" s="19">
        <f>VLOOKUP(K128,Table!$A$2:$C$121,2,0)</f>
        <v>17</v>
      </c>
      <c r="N128" s="18">
        <f>VLOOKUP(K128,Table!$A$2:$C$121,3,0)</f>
        <v>3</v>
      </c>
      <c r="O128" s="12" t="str">
        <f>VLOOKUP(A128,Table!$U$1:$V$230,2,0)</f>
        <v>Trigonal</v>
      </c>
      <c r="P128" s="70"/>
    </row>
    <row r="129" spans="1:16">
      <c r="A129" s="12">
        <v>151</v>
      </c>
      <c r="B129" s="12">
        <v>71098</v>
      </c>
      <c r="C129" s="12" t="s">
        <v>5709</v>
      </c>
      <c r="D129" s="12" t="s">
        <v>5536</v>
      </c>
      <c r="E129" s="17" t="s">
        <v>415</v>
      </c>
      <c r="F129" s="19" t="str">
        <f>LEFT(E129,MIN(FIND({0,1,2,3,4,5,6,7,8,9},ASC(E129)&amp;1234567890))-1)</f>
        <v>V</v>
      </c>
      <c r="G129" s="23">
        <f t="shared" si="2"/>
        <v>6</v>
      </c>
      <c r="H129" s="19">
        <f>VLOOKUP(F129,Table!$A$2:$C$121,2,0)</f>
        <v>5</v>
      </c>
      <c r="I129" s="18">
        <f>VLOOKUP(F129,Table!$A$2:$C$121,3,0)</f>
        <v>4</v>
      </c>
      <c r="J129" s="17" t="s">
        <v>11400</v>
      </c>
      <c r="K129" s="19" t="str">
        <f>LEFT(J129,MIN(FIND({0,1,2,3,4,5,6,7,8,9},ASC(J129)&amp;1234567890))-1)</f>
        <v>C</v>
      </c>
      <c r="L129" s="24">
        <f t="shared" si="3"/>
        <v>5</v>
      </c>
      <c r="M129" s="19">
        <f>VLOOKUP(K129,Table!$A$2:$C$121,2,0)</f>
        <v>14</v>
      </c>
      <c r="N129" s="18">
        <f>VLOOKUP(K129,Table!$A$2:$C$121,3,0)</f>
        <v>2</v>
      </c>
      <c r="O129" s="12" t="str">
        <f>VLOOKUP(A129,Table!$U$1:$V$230,2,0)</f>
        <v>Trigonal</v>
      </c>
      <c r="P129" s="70"/>
    </row>
    <row r="130" spans="1:16">
      <c r="A130" s="12">
        <v>151</v>
      </c>
      <c r="B130" s="12">
        <v>20717</v>
      </c>
      <c r="C130" s="12" t="s">
        <v>5709</v>
      </c>
      <c r="D130" s="12" t="s">
        <v>2174</v>
      </c>
      <c r="E130" s="17" t="s">
        <v>341</v>
      </c>
      <c r="F130" s="19" t="str">
        <f>LEFT(E130,MIN(FIND({0,1,2,3,4,5,6,7,8,9},ASC(E130)&amp;1234567890))-1)</f>
        <v>Ru</v>
      </c>
      <c r="G130" s="23">
        <f t="shared" ref="G130:G193" si="4">IF(SUBSTITUTE(E130,F130,"")="",1,SUBSTITUTE(E130,F130,""))*1</f>
        <v>1</v>
      </c>
      <c r="H130" s="19">
        <f>VLOOKUP(F130,Table!$A$2:$C$121,2,0)</f>
        <v>8</v>
      </c>
      <c r="I130" s="18">
        <f>VLOOKUP(F130,Table!$A$2:$C$121,3,0)</f>
        <v>5</v>
      </c>
      <c r="J130" s="17" t="s">
        <v>367</v>
      </c>
      <c r="K130" s="19" t="str">
        <f>LEFT(J130,MIN(FIND({0,1,2,3,4,5,6,7,8,9},ASC(J130)&amp;1234567890))-1)</f>
        <v>Cl</v>
      </c>
      <c r="L130" s="24">
        <f t="shared" ref="L130:L193" si="5">IF(SUBSTITUTE(J130,K130,"")="",1,SUBSTITUTE(J130,K130,""))*1</f>
        <v>3</v>
      </c>
      <c r="M130" s="19">
        <f>VLOOKUP(K130,Table!$A$2:$C$121,2,0)</f>
        <v>17</v>
      </c>
      <c r="N130" s="18">
        <f>VLOOKUP(K130,Table!$A$2:$C$121,3,0)</f>
        <v>3</v>
      </c>
      <c r="O130" s="12" t="str">
        <f>VLOOKUP(A130,Table!$U$1:$V$230,2,0)</f>
        <v>Trigonal</v>
      </c>
      <c r="P130" s="70"/>
    </row>
    <row r="131" spans="1:16">
      <c r="A131" s="12">
        <v>151</v>
      </c>
      <c r="B131" s="12">
        <v>104805</v>
      </c>
      <c r="C131" s="12" t="s">
        <v>5709</v>
      </c>
      <c r="D131" s="12" t="s">
        <v>5710</v>
      </c>
      <c r="E131" s="17" t="s">
        <v>11335</v>
      </c>
      <c r="F131" s="19" t="str">
        <f>LEFT(E131,MIN(FIND({0,1,2,3,4,5,6,7,8,9},ASC(E131)&amp;1234567890))-1)</f>
        <v>Lu</v>
      </c>
      <c r="G131" s="23">
        <f t="shared" si="4"/>
        <v>1</v>
      </c>
      <c r="H131" s="19">
        <f>VLOOKUP(F131,Table!$A$2:$C$121,2,0)</f>
        <v>3</v>
      </c>
      <c r="I131" s="18">
        <f>VLOOKUP(F131,Table!$A$2:$C$121,3,0)</f>
        <v>6</v>
      </c>
      <c r="J131" s="17" t="s">
        <v>11501</v>
      </c>
      <c r="K131" s="19" t="str">
        <f>LEFT(J131,MIN(FIND({0,1,2,3,4,5,6,7,8,9},ASC(J131)&amp;1234567890))-1)</f>
        <v>Ni</v>
      </c>
      <c r="L131" s="24">
        <f t="shared" si="5"/>
        <v>4</v>
      </c>
      <c r="M131" s="19">
        <f>VLOOKUP(K131,Table!$A$2:$C$121,2,0)</f>
        <v>10</v>
      </c>
      <c r="N131" s="18">
        <f>VLOOKUP(K131,Table!$A$2:$C$121,3,0)</f>
        <v>4</v>
      </c>
      <c r="O131" s="12" t="str">
        <f>VLOOKUP(A131,Table!$U$1:$V$230,2,0)</f>
        <v>Trigonal</v>
      </c>
      <c r="P131" s="70"/>
    </row>
    <row r="132" spans="1:16">
      <c r="A132" s="12">
        <v>151</v>
      </c>
      <c r="B132" s="12">
        <v>33578</v>
      </c>
      <c r="C132" s="12" t="s">
        <v>5720</v>
      </c>
      <c r="D132" s="12" t="s">
        <v>839</v>
      </c>
      <c r="E132" s="17" t="s">
        <v>11390</v>
      </c>
      <c r="F132" s="19" t="str">
        <f>LEFT(E132,MIN(FIND({0,1,2,3,4,5,6,7,8,9},ASC(E132)&amp;1234567890))-1)</f>
        <v>Cr</v>
      </c>
      <c r="G132" s="23">
        <f t="shared" si="4"/>
        <v>1</v>
      </c>
      <c r="H132" s="19">
        <f>VLOOKUP(F132,Table!$A$2:$C$121,2,0)</f>
        <v>6</v>
      </c>
      <c r="I132" s="18">
        <f>VLOOKUP(F132,Table!$A$2:$C$121,3,0)</f>
        <v>4</v>
      </c>
      <c r="J132" s="17" t="s">
        <v>367</v>
      </c>
      <c r="K132" s="19" t="str">
        <f>LEFT(J132,MIN(FIND({0,1,2,3,4,5,6,7,8,9},ASC(J132)&amp;1234567890))-1)</f>
        <v>Cl</v>
      </c>
      <c r="L132" s="24">
        <f t="shared" si="5"/>
        <v>3</v>
      </c>
      <c r="M132" s="19">
        <f>VLOOKUP(K132,Table!$A$2:$C$121,2,0)</f>
        <v>17</v>
      </c>
      <c r="N132" s="18">
        <f>VLOOKUP(K132,Table!$A$2:$C$121,3,0)</f>
        <v>3</v>
      </c>
      <c r="O132" s="12" t="str">
        <f>VLOOKUP(A132,Table!$U$1:$V$230,2,0)</f>
        <v>Trigonal</v>
      </c>
      <c r="P132" s="70" t="s">
        <v>15463</v>
      </c>
    </row>
    <row r="133" spans="1:16">
      <c r="A133" s="12">
        <v>152</v>
      </c>
      <c r="B133" s="12">
        <v>8048</v>
      </c>
      <c r="C133" s="12" t="s">
        <v>5711</v>
      </c>
      <c r="D133" s="12" t="s">
        <v>5530</v>
      </c>
      <c r="E133" s="17" t="s">
        <v>64</v>
      </c>
      <c r="F133" s="19" t="str">
        <f>LEFT(E133,MIN(FIND({0,1,2,3,4,5,6,7,8,9},ASC(E133)&amp;1234567890))-1)</f>
        <v>Fe</v>
      </c>
      <c r="G133" s="23">
        <f t="shared" si="4"/>
        <v>7</v>
      </c>
      <c r="H133" s="19">
        <f>VLOOKUP(F133,Table!$A$2:$C$121,2,0)</f>
        <v>8</v>
      </c>
      <c r="I133" s="18">
        <f>VLOOKUP(F133,Table!$A$2:$C$121,3,0)</f>
        <v>4</v>
      </c>
      <c r="J133" s="17" t="s">
        <v>11408</v>
      </c>
      <c r="K133" s="19" t="str">
        <f>LEFT(J133,MIN(FIND({0,1,2,3,4,5,6,7,8,9},ASC(J133)&amp;1234567890))-1)</f>
        <v>Se</v>
      </c>
      <c r="L133" s="24">
        <f t="shared" si="5"/>
        <v>8</v>
      </c>
      <c r="M133" s="19">
        <f>VLOOKUP(K133,Table!$A$2:$C$121,2,0)</f>
        <v>16</v>
      </c>
      <c r="N133" s="18">
        <f>VLOOKUP(K133,Table!$A$2:$C$121,3,0)</f>
        <v>4</v>
      </c>
      <c r="O133" s="12" t="str">
        <f>VLOOKUP(A133,Table!$U$1:$V$230,2,0)</f>
        <v>Trigonal</v>
      </c>
      <c r="P133" s="70"/>
    </row>
    <row r="134" spans="1:16">
      <c r="A134" s="12">
        <v>152</v>
      </c>
      <c r="B134" s="12">
        <v>8064</v>
      </c>
      <c r="C134" s="12" t="s">
        <v>5711</v>
      </c>
      <c r="D134" s="12" t="s">
        <v>1481</v>
      </c>
      <c r="E134" s="17" t="s">
        <v>64</v>
      </c>
      <c r="F134" s="19" t="str">
        <f>LEFT(E134,MIN(FIND({0,1,2,3,4,5,6,7,8,9},ASC(E134)&amp;1234567890))-1)</f>
        <v>Fe</v>
      </c>
      <c r="G134" s="23">
        <f t="shared" si="4"/>
        <v>7</v>
      </c>
      <c r="H134" s="19">
        <f>VLOOKUP(F134,Table!$A$2:$C$121,2,0)</f>
        <v>8</v>
      </c>
      <c r="I134" s="18">
        <f>VLOOKUP(F134,Table!$A$2:$C$121,3,0)</f>
        <v>4</v>
      </c>
      <c r="J134" s="17" t="s">
        <v>407</v>
      </c>
      <c r="K134" s="19" t="str">
        <f>LEFT(J134,MIN(FIND({0,1,2,3,4,5,6,7,8,9},ASC(J134)&amp;1234567890))-1)</f>
        <v>S</v>
      </c>
      <c r="L134" s="24">
        <f t="shared" si="5"/>
        <v>8</v>
      </c>
      <c r="M134" s="19">
        <f>VLOOKUP(K134,Table!$A$2:$C$121,2,0)</f>
        <v>16</v>
      </c>
      <c r="N134" s="18">
        <f>VLOOKUP(K134,Table!$A$2:$C$121,3,0)</f>
        <v>3</v>
      </c>
      <c r="O134" s="12" t="str">
        <f>VLOOKUP(A134,Table!$U$1:$V$230,2,0)</f>
        <v>Trigonal</v>
      </c>
      <c r="P134" s="70"/>
    </row>
    <row r="135" spans="1:16">
      <c r="A135" s="12">
        <v>152</v>
      </c>
      <c r="B135" s="12">
        <v>24062</v>
      </c>
      <c r="C135" s="12" t="s">
        <v>5711</v>
      </c>
      <c r="D135" s="12" t="s">
        <v>224</v>
      </c>
      <c r="E135" s="17" t="s">
        <v>370</v>
      </c>
      <c r="F135" s="19" t="str">
        <f>LEFT(E135,MIN(FIND({0,1,2,3,4,5,6,7,8,9},ASC(E135)&amp;1234567890))-1)</f>
        <v>Hg</v>
      </c>
      <c r="G135" s="23">
        <f t="shared" si="4"/>
        <v>1</v>
      </c>
      <c r="H135" s="19">
        <f>VLOOKUP(F135,Table!$A$2:$C$121,2,0)</f>
        <v>12</v>
      </c>
      <c r="I135" s="18">
        <f>VLOOKUP(F135,Table!$A$2:$C$121,3,0)</f>
        <v>6</v>
      </c>
      <c r="J135" s="17" t="s">
        <v>371</v>
      </c>
      <c r="K135" s="19" t="str">
        <f>LEFT(J135,MIN(FIND({0,1,2,3,4,5,6,7,8,9},ASC(J135)&amp;1234567890))-1)</f>
        <v>O</v>
      </c>
      <c r="L135" s="24">
        <f t="shared" si="5"/>
        <v>1</v>
      </c>
      <c r="M135" s="19">
        <f>VLOOKUP(K135,Table!$A$2:$C$121,2,0)</f>
        <v>16</v>
      </c>
      <c r="N135" s="18">
        <f>VLOOKUP(K135,Table!$A$2:$C$121,3,0)</f>
        <v>2</v>
      </c>
      <c r="O135" s="12" t="str">
        <f>VLOOKUP(A135,Table!$U$1:$V$230,2,0)</f>
        <v>Trigonal</v>
      </c>
      <c r="P135" s="70"/>
    </row>
    <row r="136" spans="1:16">
      <c r="A136" s="12">
        <v>152</v>
      </c>
      <c r="B136" s="12">
        <v>27745</v>
      </c>
      <c r="C136" s="12" t="s">
        <v>5711</v>
      </c>
      <c r="D136" s="12" t="s">
        <v>3</v>
      </c>
      <c r="E136" s="17" t="s">
        <v>31</v>
      </c>
      <c r="F136" s="19" t="str">
        <f>LEFT(E136,MIN(FIND({0,1,2,3,4,5,6,7,8,9},ASC(E136)&amp;1234567890))-1)</f>
        <v>Si</v>
      </c>
      <c r="G136" s="23">
        <f t="shared" si="4"/>
        <v>1</v>
      </c>
      <c r="H136" s="19">
        <f>VLOOKUP(F136,Table!$A$2:$C$121,2,0)</f>
        <v>14</v>
      </c>
      <c r="I136" s="18">
        <f>VLOOKUP(F136,Table!$A$2:$C$121,3,0)</f>
        <v>3</v>
      </c>
      <c r="J136" s="17" t="s">
        <v>32</v>
      </c>
      <c r="K136" s="19" t="str">
        <f>LEFT(J136,MIN(FIND({0,1,2,3,4,5,6,7,8,9},ASC(J136)&amp;1234567890))-1)</f>
        <v>O</v>
      </c>
      <c r="L136" s="24">
        <f t="shared" si="5"/>
        <v>2</v>
      </c>
      <c r="M136" s="19">
        <f>VLOOKUP(K136,Table!$A$2:$C$121,2,0)</f>
        <v>16</v>
      </c>
      <c r="N136" s="18">
        <f>VLOOKUP(K136,Table!$A$2:$C$121,3,0)</f>
        <v>2</v>
      </c>
      <c r="O136" s="12" t="str">
        <f>VLOOKUP(A136,Table!$U$1:$V$230,2,0)</f>
        <v>Trigonal</v>
      </c>
      <c r="P136" s="70"/>
    </row>
    <row r="137" spans="1:16">
      <c r="A137" s="12">
        <v>152</v>
      </c>
      <c r="B137" s="12">
        <v>37164</v>
      </c>
      <c r="C137" s="12" t="s">
        <v>5711</v>
      </c>
      <c r="D137" s="12" t="s">
        <v>5712</v>
      </c>
      <c r="E137" s="17" t="s">
        <v>13471</v>
      </c>
      <c r="F137" s="19" t="str">
        <f>LEFT(E137,MIN(FIND({0,1,2,3,4,5,6,7,8,9},ASC(E137)&amp;1234567890))-1)</f>
        <v>Ni</v>
      </c>
      <c r="G137" s="23">
        <f t="shared" si="4"/>
        <v>17</v>
      </c>
      <c r="H137" s="19">
        <f>VLOOKUP(F137,Table!$A$2:$C$121,2,0)</f>
        <v>10</v>
      </c>
      <c r="I137" s="18">
        <f>VLOOKUP(F137,Table!$A$2:$C$121,3,0)</f>
        <v>4</v>
      </c>
      <c r="J137" s="17" t="s">
        <v>15202</v>
      </c>
      <c r="K137" s="19" t="str">
        <f>LEFT(J137,MIN(FIND({0,1,2,3,4,5,6,7,8,9},ASC(J137)&amp;1234567890))-1)</f>
        <v>S</v>
      </c>
      <c r="L137" s="24">
        <f t="shared" si="5"/>
        <v>18</v>
      </c>
      <c r="M137" s="19">
        <f>VLOOKUP(K137,Table!$A$2:$C$121,2,0)</f>
        <v>16</v>
      </c>
      <c r="N137" s="18">
        <f>VLOOKUP(K137,Table!$A$2:$C$121,3,0)</f>
        <v>3</v>
      </c>
      <c r="O137" s="12" t="str">
        <f>VLOOKUP(A137,Table!$U$1:$V$230,2,0)</f>
        <v>Trigonal</v>
      </c>
      <c r="P137" s="70"/>
    </row>
    <row r="138" spans="1:16">
      <c r="A138" s="12">
        <v>152</v>
      </c>
      <c r="B138" s="12">
        <v>31129</v>
      </c>
      <c r="C138" s="12" t="s">
        <v>5711</v>
      </c>
      <c r="D138" s="12" t="s">
        <v>5713</v>
      </c>
      <c r="E138" s="17" t="s">
        <v>370</v>
      </c>
      <c r="F138" s="19" t="str">
        <f>LEFT(E138,MIN(FIND({0,1,2,3,4,5,6,7,8,9},ASC(E138)&amp;1234567890))-1)</f>
        <v>Hg</v>
      </c>
      <c r="G138" s="23">
        <f t="shared" si="4"/>
        <v>1</v>
      </c>
      <c r="H138" s="19">
        <f>VLOOKUP(F138,Table!$A$2:$C$121,2,0)</f>
        <v>12</v>
      </c>
      <c r="I138" s="18">
        <f>VLOOKUP(F138,Table!$A$2:$C$121,3,0)</f>
        <v>6</v>
      </c>
      <c r="J138" s="17" t="s">
        <v>379</v>
      </c>
      <c r="K138" s="19" t="str">
        <f>LEFT(J138,MIN(FIND({0,1,2,3,4,5,6,7,8,9},ASC(J138)&amp;1234567890))-1)</f>
        <v>S</v>
      </c>
      <c r="L138" s="24">
        <f t="shared" si="5"/>
        <v>1</v>
      </c>
      <c r="M138" s="19">
        <f>VLOOKUP(K138,Table!$A$2:$C$121,2,0)</f>
        <v>16</v>
      </c>
      <c r="N138" s="18">
        <f>VLOOKUP(K138,Table!$A$2:$C$121,3,0)</f>
        <v>3</v>
      </c>
      <c r="O138" s="12" t="str">
        <f>VLOOKUP(A138,Table!$U$1:$V$230,2,0)</f>
        <v>Trigonal</v>
      </c>
      <c r="P138" s="70"/>
    </row>
    <row r="139" spans="1:16">
      <c r="A139" s="12">
        <v>152</v>
      </c>
      <c r="B139" s="12">
        <v>41592</v>
      </c>
      <c r="C139" s="12" t="s">
        <v>5711</v>
      </c>
      <c r="D139" s="12" t="s">
        <v>3113</v>
      </c>
      <c r="E139" s="17" t="s">
        <v>370</v>
      </c>
      <c r="F139" s="19" t="str">
        <f>LEFT(E139,MIN(FIND({0,1,2,3,4,5,6,7,8,9},ASC(E139)&amp;1234567890))-1)</f>
        <v>Hg</v>
      </c>
      <c r="G139" s="23">
        <f t="shared" si="4"/>
        <v>1</v>
      </c>
      <c r="H139" s="19">
        <f>VLOOKUP(F139,Table!$A$2:$C$121,2,0)</f>
        <v>12</v>
      </c>
      <c r="I139" s="18">
        <f>VLOOKUP(F139,Table!$A$2:$C$121,3,0)</f>
        <v>6</v>
      </c>
      <c r="J139" s="17" t="s">
        <v>328</v>
      </c>
      <c r="K139" s="19" t="str">
        <f>LEFT(J139,MIN(FIND({0,1,2,3,4,5,6,7,8,9},ASC(J139)&amp;1234567890))-1)</f>
        <v>Te</v>
      </c>
      <c r="L139" s="24">
        <f t="shared" si="5"/>
        <v>1</v>
      </c>
      <c r="M139" s="19">
        <f>VLOOKUP(K139,Table!$A$2:$C$121,2,0)</f>
        <v>16</v>
      </c>
      <c r="N139" s="18">
        <f>VLOOKUP(K139,Table!$A$2:$C$121,3,0)</f>
        <v>5</v>
      </c>
      <c r="O139" s="12" t="str">
        <f>VLOOKUP(A139,Table!$U$1:$V$230,2,0)</f>
        <v>Trigonal</v>
      </c>
      <c r="P139" s="70"/>
    </row>
    <row r="140" spans="1:16">
      <c r="A140" s="12">
        <v>152</v>
      </c>
      <c r="B140" s="12">
        <v>65938</v>
      </c>
      <c r="C140" s="12" t="s">
        <v>5711</v>
      </c>
      <c r="D140" s="12" t="s">
        <v>5714</v>
      </c>
      <c r="E140" s="17" t="s">
        <v>418</v>
      </c>
      <c r="F140" s="19" t="str">
        <f>LEFT(E140,MIN(FIND({0,1,2,3,4,5,6,7,8,9},ASC(E140)&amp;1234567890))-1)</f>
        <v>Ti</v>
      </c>
      <c r="G140" s="23">
        <f t="shared" si="4"/>
        <v>6</v>
      </c>
      <c r="H140" s="19">
        <f>VLOOKUP(F140,Table!$A$2:$C$121,2,0)</f>
        <v>4</v>
      </c>
      <c r="I140" s="18">
        <f>VLOOKUP(F140,Table!$A$2:$C$121,3,0)</f>
        <v>4</v>
      </c>
      <c r="J140" s="17" t="s">
        <v>15203</v>
      </c>
      <c r="K140" s="19" t="str">
        <f>LEFT(J140,MIN(FIND({0,1,2,3,4,5,6,7,8,9},ASC(J140)&amp;1234567890))-1)</f>
        <v>C</v>
      </c>
      <c r="L140" s="24">
        <f t="shared" si="5"/>
        <v>3.75</v>
      </c>
      <c r="M140" s="19">
        <f>VLOOKUP(K140,Table!$A$2:$C$121,2,0)</f>
        <v>14</v>
      </c>
      <c r="N140" s="18">
        <f>VLOOKUP(K140,Table!$A$2:$C$121,3,0)</f>
        <v>2</v>
      </c>
      <c r="O140" s="12" t="str">
        <f>VLOOKUP(A140,Table!$U$1:$V$230,2,0)</f>
        <v>Trigonal</v>
      </c>
      <c r="P140" s="70"/>
    </row>
    <row r="141" spans="1:16">
      <c r="A141" s="12">
        <v>152</v>
      </c>
      <c r="B141" s="12">
        <v>67862</v>
      </c>
      <c r="C141" s="12" t="s">
        <v>5711</v>
      </c>
      <c r="D141" s="12" t="s">
        <v>1674</v>
      </c>
      <c r="E141" s="17" t="s">
        <v>11293</v>
      </c>
      <c r="F141" s="19" t="str">
        <f>LEFT(E141,MIN(FIND({0,1,2,3,4,5,6,7,8,9},ASC(E141)&amp;1234567890))-1)</f>
        <v>Cd</v>
      </c>
      <c r="G141" s="23">
        <f t="shared" si="4"/>
        <v>1</v>
      </c>
      <c r="H141" s="19">
        <f>VLOOKUP(F141,Table!$A$2:$C$121,2,0)</f>
        <v>12</v>
      </c>
      <c r="I141" s="18">
        <f>VLOOKUP(F141,Table!$A$2:$C$121,3,0)</f>
        <v>5</v>
      </c>
      <c r="J141" s="17" t="s">
        <v>328</v>
      </c>
      <c r="K141" s="19" t="str">
        <f>LEFT(J141,MIN(FIND({0,1,2,3,4,5,6,7,8,9},ASC(J141)&amp;1234567890))-1)</f>
        <v>Te</v>
      </c>
      <c r="L141" s="24">
        <f t="shared" si="5"/>
        <v>1</v>
      </c>
      <c r="M141" s="19">
        <f>VLOOKUP(K141,Table!$A$2:$C$121,2,0)</f>
        <v>16</v>
      </c>
      <c r="N141" s="18">
        <f>VLOOKUP(K141,Table!$A$2:$C$121,3,0)</f>
        <v>5</v>
      </c>
      <c r="O141" s="12" t="str">
        <f>VLOOKUP(A141,Table!$U$1:$V$230,2,0)</f>
        <v>Trigonal</v>
      </c>
      <c r="P141" s="70"/>
    </row>
    <row r="142" spans="1:16">
      <c r="A142" s="12">
        <v>152</v>
      </c>
      <c r="B142" s="12">
        <v>79638</v>
      </c>
      <c r="C142" s="12" t="s">
        <v>5711</v>
      </c>
      <c r="D142" s="12" t="s">
        <v>1312</v>
      </c>
      <c r="E142" s="17" t="s">
        <v>544</v>
      </c>
      <c r="F142" s="19" t="str">
        <f>LEFT(E142,MIN(FIND({0,1,2,3,4,5,6,7,8,9},ASC(E142)&amp;1234567890))-1)</f>
        <v>Ge</v>
      </c>
      <c r="G142" s="23">
        <f t="shared" si="4"/>
        <v>1</v>
      </c>
      <c r="H142" s="19">
        <f>VLOOKUP(F142,Table!$A$2:$C$121,2,0)</f>
        <v>14</v>
      </c>
      <c r="I142" s="18">
        <f>VLOOKUP(F142,Table!$A$2:$C$121,3,0)</f>
        <v>4</v>
      </c>
      <c r="J142" s="17" t="s">
        <v>32</v>
      </c>
      <c r="K142" s="19" t="str">
        <f>LEFT(J142,MIN(FIND({0,1,2,3,4,5,6,7,8,9},ASC(J142)&amp;1234567890))-1)</f>
        <v>O</v>
      </c>
      <c r="L142" s="24">
        <f t="shared" si="5"/>
        <v>2</v>
      </c>
      <c r="M142" s="19">
        <f>VLOOKUP(K142,Table!$A$2:$C$121,2,0)</f>
        <v>16</v>
      </c>
      <c r="N142" s="18">
        <f>VLOOKUP(K142,Table!$A$2:$C$121,3,0)</f>
        <v>2</v>
      </c>
      <c r="O142" s="12" t="str">
        <f>VLOOKUP(A142,Table!$U$1:$V$230,2,0)</f>
        <v>Trigonal</v>
      </c>
      <c r="P142" s="70"/>
    </row>
    <row r="143" spans="1:16">
      <c r="A143" s="12">
        <v>152</v>
      </c>
      <c r="B143" s="12">
        <v>80075</v>
      </c>
      <c r="C143" s="12" t="s">
        <v>5711</v>
      </c>
      <c r="D143" s="12" t="s">
        <v>3069</v>
      </c>
      <c r="E143" s="17" t="s">
        <v>70</v>
      </c>
      <c r="F143" s="19" t="str">
        <f>LEFT(E143,MIN(FIND({0,1,2,3,4,5,6,7,8,9},ASC(E143)&amp;1234567890))-1)</f>
        <v>Zn</v>
      </c>
      <c r="G143" s="23">
        <f t="shared" si="4"/>
        <v>1</v>
      </c>
      <c r="H143" s="19">
        <f>VLOOKUP(F143,Table!$A$2:$C$121,2,0)</f>
        <v>12</v>
      </c>
      <c r="I143" s="18">
        <f>VLOOKUP(F143,Table!$A$2:$C$121,3,0)</f>
        <v>4</v>
      </c>
      <c r="J143" s="17" t="s">
        <v>328</v>
      </c>
      <c r="K143" s="19" t="str">
        <f>LEFT(J143,MIN(FIND({0,1,2,3,4,5,6,7,8,9},ASC(J143)&amp;1234567890))-1)</f>
        <v>Te</v>
      </c>
      <c r="L143" s="24">
        <f t="shared" si="5"/>
        <v>1</v>
      </c>
      <c r="M143" s="19">
        <f>VLOOKUP(K143,Table!$A$2:$C$121,2,0)</f>
        <v>16</v>
      </c>
      <c r="N143" s="18">
        <f>VLOOKUP(K143,Table!$A$2:$C$121,3,0)</f>
        <v>5</v>
      </c>
      <c r="O143" s="12" t="str">
        <f>VLOOKUP(A143,Table!$U$1:$V$230,2,0)</f>
        <v>Trigonal</v>
      </c>
      <c r="P143" s="70"/>
    </row>
    <row r="144" spans="1:16">
      <c r="A144" s="12">
        <v>152</v>
      </c>
      <c r="B144" s="12">
        <v>53655</v>
      </c>
      <c r="C144" s="12" t="s">
        <v>5711</v>
      </c>
      <c r="D144" s="12" t="s">
        <v>5533</v>
      </c>
      <c r="E144" s="17" t="s">
        <v>72</v>
      </c>
      <c r="F144" s="19" t="str">
        <f>LEFT(E144,MIN(FIND({0,1,2,3,4,5,6,7,8,9},ASC(E144)&amp;1234567890))-1)</f>
        <v>Ir</v>
      </c>
      <c r="G144" s="23">
        <f t="shared" si="4"/>
        <v>1</v>
      </c>
      <c r="H144" s="19">
        <f>VLOOKUP(F144,Table!$A$2:$C$121,2,0)</f>
        <v>9</v>
      </c>
      <c r="I144" s="18">
        <f>VLOOKUP(F144,Table!$A$2:$C$121,3,0)</f>
        <v>6</v>
      </c>
      <c r="J144" s="17" t="s">
        <v>11370</v>
      </c>
      <c r="K144" s="19" t="str">
        <f>LEFT(J144,MIN(FIND({0,1,2,3,4,5,6,7,8,9},ASC(J144)&amp;1234567890))-1)</f>
        <v>Ge</v>
      </c>
      <c r="L144" s="24">
        <f t="shared" si="5"/>
        <v>4</v>
      </c>
      <c r="M144" s="19">
        <f>VLOOKUP(K144,Table!$A$2:$C$121,2,0)</f>
        <v>14</v>
      </c>
      <c r="N144" s="18">
        <f>VLOOKUP(K144,Table!$A$2:$C$121,3,0)</f>
        <v>4</v>
      </c>
      <c r="O144" s="12" t="str">
        <f>VLOOKUP(A144,Table!$U$1:$V$230,2,0)</f>
        <v>Trigonal</v>
      </c>
      <c r="P144" s="70"/>
    </row>
    <row r="145" spans="1:16">
      <c r="A145" s="12">
        <v>152</v>
      </c>
      <c r="B145" s="12">
        <v>51575</v>
      </c>
      <c r="C145" s="12" t="s">
        <v>5711</v>
      </c>
      <c r="D145" s="12" t="s">
        <v>1769</v>
      </c>
      <c r="E145" s="17" t="s">
        <v>11624</v>
      </c>
      <c r="F145" s="19" t="str">
        <f>LEFT(E145,MIN(FIND({0,1,2,3,4,5,6,7,8,9},ASC(E145)&amp;1234567890))-1)</f>
        <v>B</v>
      </c>
      <c r="G145" s="23">
        <f t="shared" si="4"/>
        <v>2</v>
      </c>
      <c r="H145" s="19">
        <f>VLOOKUP(F145,Table!$A$2:$C$121,2,0)</f>
        <v>13</v>
      </c>
      <c r="I145" s="18">
        <f>VLOOKUP(F145,Table!$A$2:$C$121,3,0)</f>
        <v>2</v>
      </c>
      <c r="J145" s="17" t="s">
        <v>59</v>
      </c>
      <c r="K145" s="19" t="str">
        <f>LEFT(J145,MIN(FIND({0,1,2,3,4,5,6,7,8,9},ASC(J145)&amp;1234567890))-1)</f>
        <v>O</v>
      </c>
      <c r="L145" s="24">
        <f t="shared" si="5"/>
        <v>3</v>
      </c>
      <c r="M145" s="19">
        <f>VLOOKUP(K145,Table!$A$2:$C$121,2,0)</f>
        <v>16</v>
      </c>
      <c r="N145" s="18">
        <f>VLOOKUP(K145,Table!$A$2:$C$121,3,0)</f>
        <v>2</v>
      </c>
      <c r="O145" s="12" t="str">
        <f>VLOOKUP(A145,Table!$U$1:$V$230,2,0)</f>
        <v>Trigonal</v>
      </c>
      <c r="P145" s="70"/>
    </row>
    <row r="146" spans="1:16">
      <c r="A146" s="12">
        <v>152</v>
      </c>
      <c r="B146" s="12">
        <v>637677</v>
      </c>
      <c r="C146" s="12" t="s">
        <v>5711</v>
      </c>
      <c r="D146" s="12" t="s">
        <v>5715</v>
      </c>
      <c r="E146" s="17" t="s">
        <v>11294</v>
      </c>
      <c r="F146" s="19" t="str">
        <f>LEFT(E146,MIN(FIND({0,1,2,3,4,5,6,7,8,9},ASC(E146)&amp;1234567890))-1)</f>
        <v>Rh</v>
      </c>
      <c r="G146" s="23">
        <f t="shared" si="4"/>
        <v>1</v>
      </c>
      <c r="H146" s="19">
        <f>VLOOKUP(F146,Table!$A$2:$C$121,2,0)</f>
        <v>9</v>
      </c>
      <c r="I146" s="18">
        <f>VLOOKUP(F146,Table!$A$2:$C$121,3,0)</f>
        <v>5</v>
      </c>
      <c r="J146" s="17" t="s">
        <v>11370</v>
      </c>
      <c r="K146" s="19" t="str">
        <f>LEFT(J146,MIN(FIND({0,1,2,3,4,5,6,7,8,9},ASC(J146)&amp;1234567890))-1)</f>
        <v>Ge</v>
      </c>
      <c r="L146" s="24">
        <f t="shared" si="5"/>
        <v>4</v>
      </c>
      <c r="M146" s="19">
        <f>VLOOKUP(K146,Table!$A$2:$C$121,2,0)</f>
        <v>14</v>
      </c>
      <c r="N146" s="18">
        <f>VLOOKUP(K146,Table!$A$2:$C$121,3,0)</f>
        <v>4</v>
      </c>
      <c r="O146" s="12" t="str">
        <f>VLOOKUP(A146,Table!$U$1:$V$230,2,0)</f>
        <v>Trigonal</v>
      </c>
      <c r="P146" s="70"/>
    </row>
    <row r="147" spans="1:16">
      <c r="A147" s="12">
        <v>152</v>
      </c>
      <c r="B147" s="12">
        <v>648931</v>
      </c>
      <c r="C147" s="12" t="s">
        <v>5711</v>
      </c>
      <c r="D147" s="12" t="s">
        <v>5716</v>
      </c>
      <c r="E147" s="17" t="s">
        <v>12789</v>
      </c>
      <c r="F147" s="19" t="str">
        <f>LEFT(E147,MIN(FIND({0,1,2,3,4,5,6,7,8,9},ASC(E147)&amp;1234567890))-1)</f>
        <v>Pd</v>
      </c>
      <c r="G147" s="23">
        <f t="shared" si="4"/>
        <v>20</v>
      </c>
      <c r="H147" s="19">
        <f>VLOOKUP(F147,Table!$A$2:$C$121,2,0)</f>
        <v>10</v>
      </c>
      <c r="I147" s="18">
        <f>VLOOKUP(F147,Table!$A$2:$C$121,3,0)</f>
        <v>5</v>
      </c>
      <c r="J147" s="17" t="s">
        <v>12102</v>
      </c>
      <c r="K147" s="19" t="str">
        <f>LEFT(J147,MIN(FIND({0,1,2,3,4,5,6,7,8,9},ASC(J147)&amp;1234567890))-1)</f>
        <v>Sn</v>
      </c>
      <c r="L147" s="24">
        <f t="shared" si="5"/>
        <v>13</v>
      </c>
      <c r="M147" s="19">
        <f>VLOOKUP(K147,Table!$A$2:$C$121,2,0)</f>
        <v>14</v>
      </c>
      <c r="N147" s="18">
        <f>VLOOKUP(K147,Table!$A$2:$C$121,3,0)</f>
        <v>5</v>
      </c>
      <c r="O147" s="12" t="str">
        <f>VLOOKUP(A147,Table!$U$1:$V$230,2,0)</f>
        <v>Trigonal</v>
      </c>
      <c r="P147" s="70"/>
    </row>
    <row r="148" spans="1:16">
      <c r="A148" s="12">
        <v>152</v>
      </c>
      <c r="B148" s="12">
        <v>651997</v>
      </c>
      <c r="C148" s="12" t="s">
        <v>5711</v>
      </c>
      <c r="D148" s="12" t="s">
        <v>5717</v>
      </c>
      <c r="E148" s="17" t="s">
        <v>14933</v>
      </c>
      <c r="F148" s="19" t="str">
        <f>LEFT(E148,MIN(FIND({0,1,2,3,4,5,6,7,8,9},ASC(E148)&amp;1234567890))-1)</f>
        <v>Te</v>
      </c>
      <c r="G148" s="23">
        <f t="shared" si="4"/>
        <v>0.25</v>
      </c>
      <c r="H148" s="19">
        <f>VLOOKUP(F148,Table!$A$2:$C$121,2,0)</f>
        <v>16</v>
      </c>
      <c r="I148" s="18">
        <f>VLOOKUP(F148,Table!$A$2:$C$121,3,0)</f>
        <v>5</v>
      </c>
      <c r="J148" s="17" t="s">
        <v>15204</v>
      </c>
      <c r="K148" s="19" t="str">
        <f>LEFT(J148,MIN(FIND({0,1,2,3,4,5,6,7,8,9},ASC(J148)&amp;1234567890))-1)</f>
        <v>Se</v>
      </c>
      <c r="L148" s="24">
        <f t="shared" si="5"/>
        <v>0.75</v>
      </c>
      <c r="M148" s="19">
        <f>VLOOKUP(K148,Table!$A$2:$C$121,2,0)</f>
        <v>16</v>
      </c>
      <c r="N148" s="18">
        <f>VLOOKUP(K148,Table!$A$2:$C$121,3,0)</f>
        <v>4</v>
      </c>
      <c r="O148" s="12" t="str">
        <f>VLOOKUP(A148,Table!$U$1:$V$230,2,0)</f>
        <v>Trigonal</v>
      </c>
      <c r="P148" s="70"/>
    </row>
    <row r="149" spans="1:16">
      <c r="A149" s="12">
        <v>152</v>
      </c>
      <c r="B149" s="12">
        <v>651998</v>
      </c>
      <c r="C149" s="12" t="s">
        <v>5711</v>
      </c>
      <c r="D149" s="12" t="s">
        <v>5718</v>
      </c>
      <c r="E149" s="17" t="s">
        <v>14165</v>
      </c>
      <c r="F149" s="19" t="str">
        <f>LEFT(E149,MIN(FIND({0,1,2,3,4,5,6,7,8,9},ASC(E149)&amp;1234567890))-1)</f>
        <v>Te</v>
      </c>
      <c r="G149" s="23">
        <f t="shared" si="4"/>
        <v>0.5</v>
      </c>
      <c r="H149" s="19">
        <f>VLOOKUP(F149,Table!$A$2:$C$121,2,0)</f>
        <v>16</v>
      </c>
      <c r="I149" s="18">
        <f>VLOOKUP(F149,Table!$A$2:$C$121,3,0)</f>
        <v>5</v>
      </c>
      <c r="J149" s="17" t="s">
        <v>15205</v>
      </c>
      <c r="K149" s="19" t="str">
        <f>LEFT(J149,MIN(FIND({0,1,2,3,4,5,6,7,8,9},ASC(J149)&amp;1234567890))-1)</f>
        <v>Se</v>
      </c>
      <c r="L149" s="24">
        <f t="shared" si="5"/>
        <v>0.5</v>
      </c>
      <c r="M149" s="19">
        <f>VLOOKUP(K149,Table!$A$2:$C$121,2,0)</f>
        <v>16</v>
      </c>
      <c r="N149" s="18">
        <f>VLOOKUP(K149,Table!$A$2:$C$121,3,0)</f>
        <v>4</v>
      </c>
      <c r="O149" s="12" t="str">
        <f>VLOOKUP(A149,Table!$U$1:$V$230,2,0)</f>
        <v>Trigonal</v>
      </c>
      <c r="P149" s="70"/>
    </row>
    <row r="150" spans="1:16">
      <c r="A150" s="12">
        <v>152</v>
      </c>
      <c r="B150" s="12">
        <v>261194</v>
      </c>
      <c r="C150" s="12" t="s">
        <v>5711</v>
      </c>
      <c r="D150" s="12" t="s">
        <v>5719</v>
      </c>
      <c r="E150" s="17" t="s">
        <v>12081</v>
      </c>
      <c r="F150" s="19" t="str">
        <f>LEFT(E150,MIN(FIND({0,1,2,3,4,5,6,7,8,9},ASC(E150)&amp;1234567890))-1)</f>
        <v>Be</v>
      </c>
      <c r="G150" s="23">
        <f t="shared" si="4"/>
        <v>1</v>
      </c>
      <c r="H150" s="19">
        <f>VLOOKUP(F150,Table!$A$2:$C$121,2,0)</f>
        <v>2</v>
      </c>
      <c r="I150" s="18">
        <f>VLOOKUP(F150,Table!$A$2:$C$121,3,0)</f>
        <v>2</v>
      </c>
      <c r="J150" s="17" t="s">
        <v>11632</v>
      </c>
      <c r="K150" s="19" t="str">
        <f>LEFT(J150,MIN(FIND({0,1,2,3,4,5,6,7,8,9},ASC(J150)&amp;1234567890))-1)</f>
        <v>F</v>
      </c>
      <c r="L150" s="24">
        <f t="shared" si="5"/>
        <v>2</v>
      </c>
      <c r="M150" s="19">
        <f>VLOOKUP(K150,Table!$A$2:$C$121,2,0)</f>
        <v>17</v>
      </c>
      <c r="N150" s="18">
        <f>VLOOKUP(K150,Table!$A$2:$C$121,3,0)</f>
        <v>2</v>
      </c>
      <c r="O150" s="12" t="str">
        <f>VLOOKUP(A150,Table!$U$1:$V$230,2,0)</f>
        <v>Trigonal</v>
      </c>
      <c r="P150" s="70"/>
    </row>
    <row r="151" spans="1:16">
      <c r="A151" s="12">
        <v>152</v>
      </c>
      <c r="B151" s="12">
        <v>174</v>
      </c>
      <c r="C151" s="12" t="s">
        <v>5721</v>
      </c>
      <c r="D151" s="12" t="s">
        <v>3</v>
      </c>
      <c r="E151" s="17" t="s">
        <v>31</v>
      </c>
      <c r="F151" s="19" t="str">
        <f>LEFT(E151,MIN(FIND({0,1,2,3,4,5,6,7,8,9},ASC(E151)&amp;1234567890))-1)</f>
        <v>Si</v>
      </c>
      <c r="G151" s="23">
        <f t="shared" si="4"/>
        <v>1</v>
      </c>
      <c r="H151" s="19">
        <f>VLOOKUP(F151,Table!$A$2:$C$121,2,0)</f>
        <v>14</v>
      </c>
      <c r="I151" s="18">
        <f>VLOOKUP(F151,Table!$A$2:$C$121,3,0)</f>
        <v>3</v>
      </c>
      <c r="J151" s="17" t="s">
        <v>32</v>
      </c>
      <c r="K151" s="19" t="str">
        <f>LEFT(J151,MIN(FIND({0,1,2,3,4,5,6,7,8,9},ASC(J151)&amp;1234567890))-1)</f>
        <v>O</v>
      </c>
      <c r="L151" s="24">
        <f t="shared" si="5"/>
        <v>2</v>
      </c>
      <c r="M151" s="19">
        <f>VLOOKUP(K151,Table!$A$2:$C$121,2,0)</f>
        <v>16</v>
      </c>
      <c r="N151" s="18">
        <f>VLOOKUP(K151,Table!$A$2:$C$121,3,0)</f>
        <v>2</v>
      </c>
      <c r="O151" s="12" t="str">
        <f>VLOOKUP(A151,Table!$U$1:$V$230,2,0)</f>
        <v>Trigonal</v>
      </c>
      <c r="P151" s="70" t="s">
        <v>15463</v>
      </c>
    </row>
    <row r="152" spans="1:16">
      <c r="A152" s="12">
        <v>152</v>
      </c>
      <c r="B152" s="12">
        <v>24565</v>
      </c>
      <c r="C152" s="12" t="s">
        <v>5721</v>
      </c>
      <c r="D152" s="12" t="s">
        <v>5722</v>
      </c>
      <c r="E152" s="17" t="s">
        <v>332</v>
      </c>
      <c r="F152" s="19" t="str">
        <f>LEFT(E152,MIN(FIND({0,1,2,3,4,5,6,7,8,9},ASC(E152)&amp;1234567890))-1)</f>
        <v>V</v>
      </c>
      <c r="G152" s="23">
        <f t="shared" si="4"/>
        <v>7</v>
      </c>
      <c r="H152" s="19">
        <f>VLOOKUP(F152,Table!$A$2:$C$121,2,0)</f>
        <v>5</v>
      </c>
      <c r="I152" s="18">
        <f>VLOOKUP(F152,Table!$A$2:$C$121,3,0)</f>
        <v>4</v>
      </c>
      <c r="J152" s="17" t="s">
        <v>407</v>
      </c>
      <c r="K152" s="19" t="str">
        <f>LEFT(J152,MIN(FIND({0,1,2,3,4,5,6,7,8,9},ASC(J152)&amp;1234567890))-1)</f>
        <v>S</v>
      </c>
      <c r="L152" s="24">
        <f t="shared" si="5"/>
        <v>8</v>
      </c>
      <c r="M152" s="19">
        <f>VLOOKUP(K152,Table!$A$2:$C$121,2,0)</f>
        <v>16</v>
      </c>
      <c r="N152" s="18">
        <f>VLOOKUP(K152,Table!$A$2:$C$121,3,0)</f>
        <v>3</v>
      </c>
      <c r="O152" s="12" t="str">
        <f>VLOOKUP(A152,Table!$U$1:$V$230,2,0)</f>
        <v>Trigonal</v>
      </c>
      <c r="P152" s="70" t="s">
        <v>15463</v>
      </c>
    </row>
    <row r="153" spans="1:16">
      <c r="A153" s="12">
        <v>152</v>
      </c>
      <c r="B153" s="12">
        <v>70054</v>
      </c>
      <c r="C153" s="12" t="s">
        <v>5721</v>
      </c>
      <c r="D153" s="12" t="s">
        <v>5713</v>
      </c>
      <c r="E153" s="17" t="s">
        <v>370</v>
      </c>
      <c r="F153" s="19" t="str">
        <f>LEFT(E153,MIN(FIND({0,1,2,3,4,5,6,7,8,9},ASC(E153)&amp;1234567890))-1)</f>
        <v>Hg</v>
      </c>
      <c r="G153" s="23">
        <f t="shared" si="4"/>
        <v>1</v>
      </c>
      <c r="H153" s="19">
        <f>VLOOKUP(F153,Table!$A$2:$C$121,2,0)</f>
        <v>12</v>
      </c>
      <c r="I153" s="18">
        <f>VLOOKUP(F153,Table!$A$2:$C$121,3,0)</f>
        <v>6</v>
      </c>
      <c r="J153" s="17" t="s">
        <v>379</v>
      </c>
      <c r="K153" s="19" t="str">
        <f>LEFT(J153,MIN(FIND({0,1,2,3,4,5,6,7,8,9},ASC(J153)&amp;1234567890))-1)</f>
        <v>S</v>
      </c>
      <c r="L153" s="24">
        <f t="shared" si="5"/>
        <v>1</v>
      </c>
      <c r="M153" s="19">
        <f>VLOOKUP(K153,Table!$A$2:$C$121,2,0)</f>
        <v>16</v>
      </c>
      <c r="N153" s="18">
        <f>VLOOKUP(K153,Table!$A$2:$C$121,3,0)</f>
        <v>3</v>
      </c>
      <c r="O153" s="12" t="str">
        <f>VLOOKUP(A153,Table!$U$1:$V$230,2,0)</f>
        <v>Trigonal</v>
      </c>
      <c r="P153" s="70" t="s">
        <v>15463</v>
      </c>
    </row>
    <row r="154" spans="1:16">
      <c r="A154" s="12">
        <v>152</v>
      </c>
      <c r="B154" s="12">
        <v>16577</v>
      </c>
      <c r="C154" s="12" t="s">
        <v>5721</v>
      </c>
      <c r="D154" s="12" t="s">
        <v>1312</v>
      </c>
      <c r="E154" s="17" t="s">
        <v>544</v>
      </c>
      <c r="F154" s="19" t="str">
        <f>LEFT(E154,MIN(FIND({0,1,2,3,4,5,6,7,8,9},ASC(E154)&amp;1234567890))-1)</f>
        <v>Ge</v>
      </c>
      <c r="G154" s="23">
        <f t="shared" si="4"/>
        <v>1</v>
      </c>
      <c r="H154" s="19">
        <f>VLOOKUP(F154,Table!$A$2:$C$121,2,0)</f>
        <v>14</v>
      </c>
      <c r="I154" s="18">
        <f>VLOOKUP(F154,Table!$A$2:$C$121,3,0)</f>
        <v>4</v>
      </c>
      <c r="J154" s="17" t="s">
        <v>32</v>
      </c>
      <c r="K154" s="19" t="str">
        <f>LEFT(J154,MIN(FIND({0,1,2,3,4,5,6,7,8,9},ASC(J154)&amp;1234567890))-1)</f>
        <v>O</v>
      </c>
      <c r="L154" s="24">
        <f t="shared" si="5"/>
        <v>2</v>
      </c>
      <c r="M154" s="19">
        <f>VLOOKUP(K154,Table!$A$2:$C$121,2,0)</f>
        <v>16</v>
      </c>
      <c r="N154" s="18">
        <f>VLOOKUP(K154,Table!$A$2:$C$121,3,0)</f>
        <v>2</v>
      </c>
      <c r="O154" s="12" t="str">
        <f>VLOOKUP(A154,Table!$U$1:$V$230,2,0)</f>
        <v>Trigonal</v>
      </c>
      <c r="P154" s="70" t="s">
        <v>15463</v>
      </c>
    </row>
    <row r="155" spans="1:16">
      <c r="A155" s="12">
        <v>152</v>
      </c>
      <c r="B155" s="12">
        <v>639125</v>
      </c>
      <c r="C155" s="12" t="s">
        <v>5721</v>
      </c>
      <c r="D155" s="12" t="s">
        <v>224</v>
      </c>
      <c r="E155" s="17" t="s">
        <v>370</v>
      </c>
      <c r="F155" s="19" t="str">
        <f>LEFT(E155,MIN(FIND({0,1,2,3,4,5,6,7,8,9},ASC(E155)&amp;1234567890))-1)</f>
        <v>Hg</v>
      </c>
      <c r="G155" s="23">
        <f t="shared" si="4"/>
        <v>1</v>
      </c>
      <c r="H155" s="19">
        <f>VLOOKUP(F155,Table!$A$2:$C$121,2,0)</f>
        <v>12</v>
      </c>
      <c r="I155" s="18">
        <f>VLOOKUP(F155,Table!$A$2:$C$121,3,0)</f>
        <v>6</v>
      </c>
      <c r="J155" s="17" t="s">
        <v>371</v>
      </c>
      <c r="K155" s="19" t="str">
        <f>LEFT(J155,MIN(FIND({0,1,2,3,4,5,6,7,8,9},ASC(J155)&amp;1234567890))-1)</f>
        <v>O</v>
      </c>
      <c r="L155" s="24">
        <f t="shared" si="5"/>
        <v>1</v>
      </c>
      <c r="M155" s="19">
        <f>VLOOKUP(K155,Table!$A$2:$C$121,2,0)</f>
        <v>16</v>
      </c>
      <c r="N155" s="18">
        <f>VLOOKUP(K155,Table!$A$2:$C$121,3,0)</f>
        <v>2</v>
      </c>
      <c r="O155" s="12" t="str">
        <f>VLOOKUP(A155,Table!$U$1:$V$230,2,0)</f>
        <v>Trigonal</v>
      </c>
      <c r="P155" s="70" t="s">
        <v>15463</v>
      </c>
    </row>
    <row r="156" spans="1:16">
      <c r="A156" s="12">
        <v>152</v>
      </c>
      <c r="B156" s="12">
        <v>639202</v>
      </c>
      <c r="C156" s="12" t="s">
        <v>5721</v>
      </c>
      <c r="D156" s="12" t="s">
        <v>5723</v>
      </c>
      <c r="E156" s="17" t="s">
        <v>370</v>
      </c>
      <c r="F156" s="19" t="str">
        <f>LEFT(E156,MIN(FIND({0,1,2,3,4,5,6,7,8,9},ASC(E156)&amp;1234567890))-1)</f>
        <v>Hg</v>
      </c>
      <c r="G156" s="23">
        <f t="shared" si="4"/>
        <v>1</v>
      </c>
      <c r="H156" s="19">
        <f>VLOOKUP(F156,Table!$A$2:$C$121,2,0)</f>
        <v>12</v>
      </c>
      <c r="I156" s="18">
        <f>VLOOKUP(F156,Table!$A$2:$C$121,3,0)</f>
        <v>6</v>
      </c>
      <c r="J156" s="17" t="s">
        <v>47</v>
      </c>
      <c r="K156" s="19" t="str">
        <f>LEFT(J156,MIN(FIND({0,1,2,3,4,5,6,7,8,9},ASC(J156)&amp;1234567890))-1)</f>
        <v>Se</v>
      </c>
      <c r="L156" s="24">
        <f t="shared" si="5"/>
        <v>1</v>
      </c>
      <c r="M156" s="19">
        <f>VLOOKUP(K156,Table!$A$2:$C$121,2,0)</f>
        <v>16</v>
      </c>
      <c r="N156" s="18">
        <f>VLOOKUP(K156,Table!$A$2:$C$121,3,0)</f>
        <v>4</v>
      </c>
      <c r="O156" s="12" t="str">
        <f>VLOOKUP(A156,Table!$U$1:$V$230,2,0)</f>
        <v>Trigonal</v>
      </c>
      <c r="P156" s="70" t="s">
        <v>15463</v>
      </c>
    </row>
    <row r="157" spans="1:16">
      <c r="A157" s="12">
        <v>152</v>
      </c>
      <c r="B157" s="12">
        <v>639251</v>
      </c>
      <c r="C157" s="12" t="s">
        <v>5721</v>
      </c>
      <c r="D157" s="12" t="s">
        <v>3113</v>
      </c>
      <c r="E157" s="17" t="s">
        <v>370</v>
      </c>
      <c r="F157" s="19" t="str">
        <f>LEFT(E157,MIN(FIND({0,1,2,3,4,5,6,7,8,9},ASC(E157)&amp;1234567890))-1)</f>
        <v>Hg</v>
      </c>
      <c r="G157" s="23">
        <f t="shared" si="4"/>
        <v>1</v>
      </c>
      <c r="H157" s="19">
        <f>VLOOKUP(F157,Table!$A$2:$C$121,2,0)</f>
        <v>12</v>
      </c>
      <c r="I157" s="18">
        <f>VLOOKUP(F157,Table!$A$2:$C$121,3,0)</f>
        <v>6</v>
      </c>
      <c r="J157" s="17" t="s">
        <v>328</v>
      </c>
      <c r="K157" s="19" t="str">
        <f>LEFT(J157,MIN(FIND({0,1,2,3,4,5,6,7,8,9},ASC(J157)&amp;1234567890))-1)</f>
        <v>Te</v>
      </c>
      <c r="L157" s="24">
        <f t="shared" si="5"/>
        <v>1</v>
      </c>
      <c r="M157" s="19">
        <f>VLOOKUP(K157,Table!$A$2:$C$121,2,0)</f>
        <v>16</v>
      </c>
      <c r="N157" s="18">
        <f>VLOOKUP(K157,Table!$A$2:$C$121,3,0)</f>
        <v>5</v>
      </c>
      <c r="O157" s="12" t="str">
        <f>VLOOKUP(A157,Table!$U$1:$V$230,2,0)</f>
        <v>Trigonal</v>
      </c>
      <c r="P157" s="70" t="s">
        <v>15463</v>
      </c>
    </row>
    <row r="158" spans="1:16">
      <c r="A158" s="12">
        <v>152</v>
      </c>
      <c r="B158" s="12">
        <v>195513</v>
      </c>
      <c r="C158" s="12" t="s">
        <v>5721</v>
      </c>
      <c r="D158" s="12" t="s">
        <v>5724</v>
      </c>
      <c r="E158" s="17" t="s">
        <v>15206</v>
      </c>
      <c r="F158" s="19" t="str">
        <f>LEFT(E158,MIN(FIND({0,1,2,3,4,5,6,7,8,9},ASC(E158)&amp;1234567890))-1)</f>
        <v>Pd</v>
      </c>
      <c r="G158" s="23">
        <f t="shared" si="4"/>
        <v>7.19</v>
      </c>
      <c r="H158" s="19">
        <f>VLOOKUP(F158,Table!$A$2:$C$121,2,0)</f>
        <v>10</v>
      </c>
      <c r="I158" s="18">
        <f>VLOOKUP(F158,Table!$A$2:$C$121,3,0)</f>
        <v>5</v>
      </c>
      <c r="J158" s="17" t="s">
        <v>15207</v>
      </c>
      <c r="K158" s="19" t="str">
        <f>LEFT(J158,MIN(FIND({0,1,2,3,4,5,6,7,8,9},ASC(J158)&amp;1234567890))-1)</f>
        <v>Sn</v>
      </c>
      <c r="L158" s="24">
        <f t="shared" si="5"/>
        <v>4.3099999999999996</v>
      </c>
      <c r="M158" s="19">
        <f>VLOOKUP(K158,Table!$A$2:$C$121,2,0)</f>
        <v>14</v>
      </c>
      <c r="N158" s="18">
        <f>VLOOKUP(K158,Table!$A$2:$C$121,3,0)</f>
        <v>5</v>
      </c>
      <c r="O158" s="12" t="str">
        <f>VLOOKUP(A158,Table!$U$1:$V$230,2,0)</f>
        <v>Trigonal</v>
      </c>
      <c r="P158" s="70" t="s">
        <v>15463</v>
      </c>
    </row>
    <row r="159" spans="1:16">
      <c r="A159" s="12">
        <v>153</v>
      </c>
      <c r="B159" s="12">
        <v>33578</v>
      </c>
      <c r="C159" s="12" t="s">
        <v>5720</v>
      </c>
      <c r="D159" s="12" t="s">
        <v>839</v>
      </c>
      <c r="E159" s="17" t="s">
        <v>11390</v>
      </c>
      <c r="F159" s="19" t="str">
        <f>LEFT(E159,MIN(FIND({0,1,2,3,4,5,6,7,8,9},ASC(E159)&amp;1234567890))-1)</f>
        <v>Cr</v>
      </c>
      <c r="G159" s="23">
        <f t="shared" si="4"/>
        <v>1</v>
      </c>
      <c r="H159" s="19">
        <f>VLOOKUP(F159,Table!$A$2:$C$121,2,0)</f>
        <v>6</v>
      </c>
      <c r="I159" s="18">
        <f>VLOOKUP(F159,Table!$A$2:$C$121,3,0)</f>
        <v>4</v>
      </c>
      <c r="J159" s="17" t="s">
        <v>367</v>
      </c>
      <c r="K159" s="19" t="str">
        <f>LEFT(J159,MIN(FIND({0,1,2,3,4,5,6,7,8,9},ASC(J159)&amp;1234567890))-1)</f>
        <v>Cl</v>
      </c>
      <c r="L159" s="24">
        <f t="shared" si="5"/>
        <v>3</v>
      </c>
      <c r="M159" s="19">
        <f>VLOOKUP(K159,Table!$A$2:$C$121,2,0)</f>
        <v>17</v>
      </c>
      <c r="N159" s="18">
        <f>VLOOKUP(K159,Table!$A$2:$C$121,3,0)</f>
        <v>3</v>
      </c>
      <c r="O159" s="12" t="str">
        <f>VLOOKUP(A159,Table!$U$1:$V$230,2,0)</f>
        <v>Trigonal</v>
      </c>
      <c r="P159" s="70"/>
    </row>
    <row r="160" spans="1:16">
      <c r="A160" s="12">
        <v>153</v>
      </c>
      <c r="B160" s="12">
        <v>26070</v>
      </c>
      <c r="C160" s="12" t="s">
        <v>5709</v>
      </c>
      <c r="D160" s="12" t="s">
        <v>973</v>
      </c>
      <c r="E160" s="17" t="s">
        <v>50</v>
      </c>
      <c r="F160" s="19" t="str">
        <f>LEFT(E160,MIN(FIND({0,1,2,3,4,5,6,7,8,9},ASC(E160)&amp;1234567890))-1)</f>
        <v>Ti</v>
      </c>
      <c r="G160" s="23">
        <f t="shared" si="4"/>
        <v>1</v>
      </c>
      <c r="H160" s="19">
        <f>VLOOKUP(F160,Table!$A$2:$C$121,2,0)</f>
        <v>4</v>
      </c>
      <c r="I160" s="18">
        <f>VLOOKUP(F160,Table!$A$2:$C$121,3,0)</f>
        <v>4</v>
      </c>
      <c r="J160" s="17" t="s">
        <v>367</v>
      </c>
      <c r="K160" s="19" t="str">
        <f>LEFT(J160,MIN(FIND({0,1,2,3,4,5,6,7,8,9},ASC(J160)&amp;1234567890))-1)</f>
        <v>Cl</v>
      </c>
      <c r="L160" s="24">
        <f t="shared" si="5"/>
        <v>3</v>
      </c>
      <c r="M160" s="19">
        <f>VLOOKUP(K160,Table!$A$2:$C$121,2,0)</f>
        <v>17</v>
      </c>
      <c r="N160" s="18">
        <f>VLOOKUP(K160,Table!$A$2:$C$121,3,0)</f>
        <v>3</v>
      </c>
      <c r="O160" s="12" t="str">
        <f>VLOOKUP(A160,Table!$U$1:$V$230,2,0)</f>
        <v>Trigonal</v>
      </c>
      <c r="P160" s="70" t="s">
        <v>15463</v>
      </c>
    </row>
    <row r="161" spans="1:16">
      <c r="A161" s="12">
        <v>153</v>
      </c>
      <c r="B161" s="12">
        <v>71098</v>
      </c>
      <c r="C161" s="12" t="s">
        <v>5709</v>
      </c>
      <c r="D161" s="12" t="s">
        <v>5536</v>
      </c>
      <c r="E161" s="17" t="s">
        <v>415</v>
      </c>
      <c r="F161" s="19" t="str">
        <f>LEFT(E161,MIN(FIND({0,1,2,3,4,5,6,7,8,9},ASC(E161)&amp;1234567890))-1)</f>
        <v>V</v>
      </c>
      <c r="G161" s="23">
        <f t="shared" si="4"/>
        <v>6</v>
      </c>
      <c r="H161" s="19">
        <f>VLOOKUP(F161,Table!$A$2:$C$121,2,0)</f>
        <v>5</v>
      </c>
      <c r="I161" s="18">
        <f>VLOOKUP(F161,Table!$A$2:$C$121,3,0)</f>
        <v>4</v>
      </c>
      <c r="J161" s="17" t="s">
        <v>11400</v>
      </c>
      <c r="K161" s="19" t="str">
        <f>LEFT(J161,MIN(FIND({0,1,2,3,4,5,6,7,8,9},ASC(J161)&amp;1234567890))-1)</f>
        <v>C</v>
      </c>
      <c r="L161" s="24">
        <f t="shared" si="5"/>
        <v>5</v>
      </c>
      <c r="M161" s="19">
        <f>VLOOKUP(K161,Table!$A$2:$C$121,2,0)</f>
        <v>14</v>
      </c>
      <c r="N161" s="18">
        <f>VLOOKUP(K161,Table!$A$2:$C$121,3,0)</f>
        <v>2</v>
      </c>
      <c r="O161" s="12" t="str">
        <f>VLOOKUP(A161,Table!$U$1:$V$230,2,0)</f>
        <v>Trigonal</v>
      </c>
      <c r="P161" s="70" t="s">
        <v>15463</v>
      </c>
    </row>
    <row r="162" spans="1:16">
      <c r="A162" s="12">
        <v>153</v>
      </c>
      <c r="B162" s="12">
        <v>20717</v>
      </c>
      <c r="C162" s="12" t="s">
        <v>5709</v>
      </c>
      <c r="D162" s="12" t="s">
        <v>2174</v>
      </c>
      <c r="E162" s="17" t="s">
        <v>341</v>
      </c>
      <c r="F162" s="19" t="str">
        <f>LEFT(E162,MIN(FIND({0,1,2,3,4,5,6,7,8,9},ASC(E162)&amp;1234567890))-1)</f>
        <v>Ru</v>
      </c>
      <c r="G162" s="23">
        <f t="shared" si="4"/>
        <v>1</v>
      </c>
      <c r="H162" s="19">
        <f>VLOOKUP(F162,Table!$A$2:$C$121,2,0)</f>
        <v>8</v>
      </c>
      <c r="I162" s="18">
        <f>VLOOKUP(F162,Table!$A$2:$C$121,3,0)</f>
        <v>5</v>
      </c>
      <c r="J162" s="17" t="s">
        <v>367</v>
      </c>
      <c r="K162" s="19" t="str">
        <f>LEFT(J162,MIN(FIND({0,1,2,3,4,5,6,7,8,9},ASC(J162)&amp;1234567890))-1)</f>
        <v>Cl</v>
      </c>
      <c r="L162" s="24">
        <f t="shared" si="5"/>
        <v>3</v>
      </c>
      <c r="M162" s="19">
        <f>VLOOKUP(K162,Table!$A$2:$C$121,2,0)</f>
        <v>17</v>
      </c>
      <c r="N162" s="18">
        <f>VLOOKUP(K162,Table!$A$2:$C$121,3,0)</f>
        <v>3</v>
      </c>
      <c r="O162" s="12" t="str">
        <f>VLOOKUP(A162,Table!$U$1:$V$230,2,0)</f>
        <v>Trigonal</v>
      </c>
      <c r="P162" s="70" t="s">
        <v>15463</v>
      </c>
    </row>
    <row r="163" spans="1:16">
      <c r="A163" s="12">
        <v>153</v>
      </c>
      <c r="B163" s="12">
        <v>104805</v>
      </c>
      <c r="C163" s="12" t="s">
        <v>5709</v>
      </c>
      <c r="D163" s="12" t="s">
        <v>5710</v>
      </c>
      <c r="E163" s="17" t="s">
        <v>11335</v>
      </c>
      <c r="F163" s="19" t="str">
        <f>LEFT(E163,MIN(FIND({0,1,2,3,4,5,6,7,8,9},ASC(E163)&amp;1234567890))-1)</f>
        <v>Lu</v>
      </c>
      <c r="G163" s="23">
        <f t="shared" si="4"/>
        <v>1</v>
      </c>
      <c r="H163" s="19">
        <f>VLOOKUP(F163,Table!$A$2:$C$121,2,0)</f>
        <v>3</v>
      </c>
      <c r="I163" s="18">
        <f>VLOOKUP(F163,Table!$A$2:$C$121,3,0)</f>
        <v>6</v>
      </c>
      <c r="J163" s="17" t="s">
        <v>11501</v>
      </c>
      <c r="K163" s="19" t="str">
        <f>LEFT(J163,MIN(FIND({0,1,2,3,4,5,6,7,8,9},ASC(J163)&amp;1234567890))-1)</f>
        <v>Ni</v>
      </c>
      <c r="L163" s="24">
        <f t="shared" si="5"/>
        <v>4</v>
      </c>
      <c r="M163" s="19">
        <f>VLOOKUP(K163,Table!$A$2:$C$121,2,0)</f>
        <v>10</v>
      </c>
      <c r="N163" s="18">
        <f>VLOOKUP(K163,Table!$A$2:$C$121,3,0)</f>
        <v>4</v>
      </c>
      <c r="O163" s="12" t="str">
        <f>VLOOKUP(A163,Table!$U$1:$V$230,2,0)</f>
        <v>Trigonal</v>
      </c>
      <c r="P163" s="70" t="s">
        <v>15463</v>
      </c>
    </row>
    <row r="164" spans="1:16">
      <c r="A164" s="12">
        <v>154</v>
      </c>
      <c r="B164" s="12">
        <v>174</v>
      </c>
      <c r="C164" s="12" t="s">
        <v>5721</v>
      </c>
      <c r="D164" s="12" t="s">
        <v>3</v>
      </c>
      <c r="E164" s="17" t="s">
        <v>31</v>
      </c>
      <c r="F164" s="19" t="str">
        <f>LEFT(E164,MIN(FIND({0,1,2,3,4,5,6,7,8,9},ASC(E164)&amp;1234567890))-1)</f>
        <v>Si</v>
      </c>
      <c r="G164" s="23">
        <f t="shared" si="4"/>
        <v>1</v>
      </c>
      <c r="H164" s="19">
        <f>VLOOKUP(F164,Table!$A$2:$C$121,2,0)</f>
        <v>14</v>
      </c>
      <c r="I164" s="18">
        <f>VLOOKUP(F164,Table!$A$2:$C$121,3,0)</f>
        <v>3</v>
      </c>
      <c r="J164" s="17" t="s">
        <v>32</v>
      </c>
      <c r="K164" s="19" t="str">
        <f>LEFT(J164,MIN(FIND({0,1,2,3,4,5,6,7,8,9},ASC(J164)&amp;1234567890))-1)</f>
        <v>O</v>
      </c>
      <c r="L164" s="24">
        <f t="shared" si="5"/>
        <v>2</v>
      </c>
      <c r="M164" s="19">
        <f>VLOOKUP(K164,Table!$A$2:$C$121,2,0)</f>
        <v>16</v>
      </c>
      <c r="N164" s="18">
        <f>VLOOKUP(K164,Table!$A$2:$C$121,3,0)</f>
        <v>2</v>
      </c>
      <c r="O164" s="12" t="str">
        <f>VLOOKUP(A164,Table!$U$1:$V$230,2,0)</f>
        <v>Trigonal</v>
      </c>
      <c r="P164" s="70"/>
    </row>
    <row r="165" spans="1:16">
      <c r="A165" s="12">
        <v>154</v>
      </c>
      <c r="B165" s="12">
        <v>24565</v>
      </c>
      <c r="C165" s="12" t="s">
        <v>5721</v>
      </c>
      <c r="D165" s="12" t="s">
        <v>5722</v>
      </c>
      <c r="E165" s="17" t="s">
        <v>332</v>
      </c>
      <c r="F165" s="19" t="str">
        <f>LEFT(E165,MIN(FIND({0,1,2,3,4,5,6,7,8,9},ASC(E165)&amp;1234567890))-1)</f>
        <v>V</v>
      </c>
      <c r="G165" s="23">
        <f t="shared" si="4"/>
        <v>7</v>
      </c>
      <c r="H165" s="19">
        <f>VLOOKUP(F165,Table!$A$2:$C$121,2,0)</f>
        <v>5</v>
      </c>
      <c r="I165" s="18">
        <f>VLOOKUP(F165,Table!$A$2:$C$121,3,0)</f>
        <v>4</v>
      </c>
      <c r="J165" s="17" t="s">
        <v>407</v>
      </c>
      <c r="K165" s="19" t="str">
        <f>LEFT(J165,MIN(FIND({0,1,2,3,4,5,6,7,8,9},ASC(J165)&amp;1234567890))-1)</f>
        <v>S</v>
      </c>
      <c r="L165" s="24">
        <f t="shared" si="5"/>
        <v>8</v>
      </c>
      <c r="M165" s="19">
        <f>VLOOKUP(K165,Table!$A$2:$C$121,2,0)</f>
        <v>16</v>
      </c>
      <c r="N165" s="18">
        <f>VLOOKUP(K165,Table!$A$2:$C$121,3,0)</f>
        <v>3</v>
      </c>
      <c r="O165" s="12" t="str">
        <f>VLOOKUP(A165,Table!$U$1:$V$230,2,0)</f>
        <v>Trigonal</v>
      </c>
      <c r="P165" s="70"/>
    </row>
    <row r="166" spans="1:16">
      <c r="A166" s="12">
        <v>154</v>
      </c>
      <c r="B166" s="12">
        <v>70054</v>
      </c>
      <c r="C166" s="12" t="s">
        <v>5721</v>
      </c>
      <c r="D166" s="12" t="s">
        <v>5713</v>
      </c>
      <c r="E166" s="17" t="s">
        <v>370</v>
      </c>
      <c r="F166" s="19" t="str">
        <f>LEFT(E166,MIN(FIND({0,1,2,3,4,5,6,7,8,9},ASC(E166)&amp;1234567890))-1)</f>
        <v>Hg</v>
      </c>
      <c r="G166" s="23">
        <f t="shared" si="4"/>
        <v>1</v>
      </c>
      <c r="H166" s="19">
        <f>VLOOKUP(F166,Table!$A$2:$C$121,2,0)</f>
        <v>12</v>
      </c>
      <c r="I166" s="18">
        <f>VLOOKUP(F166,Table!$A$2:$C$121,3,0)</f>
        <v>6</v>
      </c>
      <c r="J166" s="17" t="s">
        <v>379</v>
      </c>
      <c r="K166" s="19" t="str">
        <f>LEFT(J166,MIN(FIND({0,1,2,3,4,5,6,7,8,9},ASC(J166)&amp;1234567890))-1)</f>
        <v>S</v>
      </c>
      <c r="L166" s="24">
        <f t="shared" si="5"/>
        <v>1</v>
      </c>
      <c r="M166" s="19">
        <f>VLOOKUP(K166,Table!$A$2:$C$121,2,0)</f>
        <v>16</v>
      </c>
      <c r="N166" s="18">
        <f>VLOOKUP(K166,Table!$A$2:$C$121,3,0)</f>
        <v>3</v>
      </c>
      <c r="O166" s="12" t="str">
        <f>VLOOKUP(A166,Table!$U$1:$V$230,2,0)</f>
        <v>Trigonal</v>
      </c>
      <c r="P166" s="70"/>
    </row>
    <row r="167" spans="1:16">
      <c r="A167" s="12">
        <v>154</v>
      </c>
      <c r="B167" s="12">
        <v>16577</v>
      </c>
      <c r="C167" s="12" t="s">
        <v>5721</v>
      </c>
      <c r="D167" s="12" t="s">
        <v>1312</v>
      </c>
      <c r="E167" s="17" t="s">
        <v>544</v>
      </c>
      <c r="F167" s="19" t="str">
        <f>LEFT(E167,MIN(FIND({0,1,2,3,4,5,6,7,8,9},ASC(E167)&amp;1234567890))-1)</f>
        <v>Ge</v>
      </c>
      <c r="G167" s="23">
        <f t="shared" si="4"/>
        <v>1</v>
      </c>
      <c r="H167" s="19">
        <f>VLOOKUP(F167,Table!$A$2:$C$121,2,0)</f>
        <v>14</v>
      </c>
      <c r="I167" s="18">
        <f>VLOOKUP(F167,Table!$A$2:$C$121,3,0)</f>
        <v>4</v>
      </c>
      <c r="J167" s="17" t="s">
        <v>32</v>
      </c>
      <c r="K167" s="19" t="str">
        <f>LEFT(J167,MIN(FIND({0,1,2,3,4,5,6,7,8,9},ASC(J167)&amp;1234567890))-1)</f>
        <v>O</v>
      </c>
      <c r="L167" s="24">
        <f t="shared" si="5"/>
        <v>2</v>
      </c>
      <c r="M167" s="19">
        <f>VLOOKUP(K167,Table!$A$2:$C$121,2,0)</f>
        <v>16</v>
      </c>
      <c r="N167" s="18">
        <f>VLOOKUP(K167,Table!$A$2:$C$121,3,0)</f>
        <v>2</v>
      </c>
      <c r="O167" s="12" t="str">
        <f>VLOOKUP(A167,Table!$U$1:$V$230,2,0)</f>
        <v>Trigonal</v>
      </c>
      <c r="P167" s="70"/>
    </row>
    <row r="168" spans="1:16">
      <c r="A168" s="12">
        <v>154</v>
      </c>
      <c r="B168" s="12">
        <v>639125</v>
      </c>
      <c r="C168" s="12" t="s">
        <v>5721</v>
      </c>
      <c r="D168" s="12" t="s">
        <v>224</v>
      </c>
      <c r="E168" s="17" t="s">
        <v>370</v>
      </c>
      <c r="F168" s="19" t="str">
        <f>LEFT(E168,MIN(FIND({0,1,2,3,4,5,6,7,8,9},ASC(E168)&amp;1234567890))-1)</f>
        <v>Hg</v>
      </c>
      <c r="G168" s="23">
        <f t="shared" si="4"/>
        <v>1</v>
      </c>
      <c r="H168" s="19">
        <f>VLOOKUP(F168,Table!$A$2:$C$121,2,0)</f>
        <v>12</v>
      </c>
      <c r="I168" s="18">
        <f>VLOOKUP(F168,Table!$A$2:$C$121,3,0)</f>
        <v>6</v>
      </c>
      <c r="J168" s="17" t="s">
        <v>371</v>
      </c>
      <c r="K168" s="19" t="str">
        <f>LEFT(J168,MIN(FIND({0,1,2,3,4,5,6,7,8,9},ASC(J168)&amp;1234567890))-1)</f>
        <v>O</v>
      </c>
      <c r="L168" s="24">
        <f t="shared" si="5"/>
        <v>1</v>
      </c>
      <c r="M168" s="19">
        <f>VLOOKUP(K168,Table!$A$2:$C$121,2,0)</f>
        <v>16</v>
      </c>
      <c r="N168" s="18">
        <f>VLOOKUP(K168,Table!$A$2:$C$121,3,0)</f>
        <v>2</v>
      </c>
      <c r="O168" s="12" t="str">
        <f>VLOOKUP(A168,Table!$U$1:$V$230,2,0)</f>
        <v>Trigonal</v>
      </c>
      <c r="P168" s="70"/>
    </row>
    <row r="169" spans="1:16">
      <c r="A169" s="12">
        <v>154</v>
      </c>
      <c r="B169" s="12">
        <v>639202</v>
      </c>
      <c r="C169" s="12" t="s">
        <v>5721</v>
      </c>
      <c r="D169" s="12" t="s">
        <v>5723</v>
      </c>
      <c r="E169" s="17" t="s">
        <v>370</v>
      </c>
      <c r="F169" s="19" t="str">
        <f>LEFT(E169,MIN(FIND({0,1,2,3,4,5,6,7,8,9},ASC(E169)&amp;1234567890))-1)</f>
        <v>Hg</v>
      </c>
      <c r="G169" s="23">
        <f t="shared" si="4"/>
        <v>1</v>
      </c>
      <c r="H169" s="19">
        <f>VLOOKUP(F169,Table!$A$2:$C$121,2,0)</f>
        <v>12</v>
      </c>
      <c r="I169" s="18">
        <f>VLOOKUP(F169,Table!$A$2:$C$121,3,0)</f>
        <v>6</v>
      </c>
      <c r="J169" s="17" t="s">
        <v>47</v>
      </c>
      <c r="K169" s="19" t="str">
        <f>LEFT(J169,MIN(FIND({0,1,2,3,4,5,6,7,8,9},ASC(J169)&amp;1234567890))-1)</f>
        <v>Se</v>
      </c>
      <c r="L169" s="24">
        <f t="shared" si="5"/>
        <v>1</v>
      </c>
      <c r="M169" s="19">
        <f>VLOOKUP(K169,Table!$A$2:$C$121,2,0)</f>
        <v>16</v>
      </c>
      <c r="N169" s="18">
        <f>VLOOKUP(K169,Table!$A$2:$C$121,3,0)</f>
        <v>4</v>
      </c>
      <c r="O169" s="12" t="str">
        <f>VLOOKUP(A169,Table!$U$1:$V$230,2,0)</f>
        <v>Trigonal</v>
      </c>
      <c r="P169" s="70"/>
    </row>
    <row r="170" spans="1:16">
      <c r="A170" s="12">
        <v>154</v>
      </c>
      <c r="B170" s="12">
        <v>639251</v>
      </c>
      <c r="C170" s="12" t="s">
        <v>5721</v>
      </c>
      <c r="D170" s="12" t="s">
        <v>3113</v>
      </c>
      <c r="E170" s="17" t="s">
        <v>370</v>
      </c>
      <c r="F170" s="19" t="str">
        <f>LEFT(E170,MIN(FIND({0,1,2,3,4,5,6,7,8,9},ASC(E170)&amp;1234567890))-1)</f>
        <v>Hg</v>
      </c>
      <c r="G170" s="23">
        <f t="shared" si="4"/>
        <v>1</v>
      </c>
      <c r="H170" s="19">
        <f>VLOOKUP(F170,Table!$A$2:$C$121,2,0)</f>
        <v>12</v>
      </c>
      <c r="I170" s="18">
        <f>VLOOKUP(F170,Table!$A$2:$C$121,3,0)</f>
        <v>6</v>
      </c>
      <c r="J170" s="17" t="s">
        <v>328</v>
      </c>
      <c r="K170" s="19" t="str">
        <f>LEFT(J170,MIN(FIND({0,1,2,3,4,5,6,7,8,9},ASC(J170)&amp;1234567890))-1)</f>
        <v>Te</v>
      </c>
      <c r="L170" s="24">
        <f t="shared" si="5"/>
        <v>1</v>
      </c>
      <c r="M170" s="19">
        <f>VLOOKUP(K170,Table!$A$2:$C$121,2,0)</f>
        <v>16</v>
      </c>
      <c r="N170" s="18">
        <f>VLOOKUP(K170,Table!$A$2:$C$121,3,0)</f>
        <v>5</v>
      </c>
      <c r="O170" s="12" t="str">
        <f>VLOOKUP(A170,Table!$U$1:$V$230,2,0)</f>
        <v>Trigonal</v>
      </c>
      <c r="P170" s="70"/>
    </row>
    <row r="171" spans="1:16">
      <c r="A171" s="12">
        <v>154</v>
      </c>
      <c r="B171" s="12">
        <v>195513</v>
      </c>
      <c r="C171" s="12" t="s">
        <v>5721</v>
      </c>
      <c r="D171" s="12" t="s">
        <v>5724</v>
      </c>
      <c r="E171" s="17" t="s">
        <v>15206</v>
      </c>
      <c r="F171" s="19" t="str">
        <f>LEFT(E171,MIN(FIND({0,1,2,3,4,5,6,7,8,9},ASC(E171)&amp;1234567890))-1)</f>
        <v>Pd</v>
      </c>
      <c r="G171" s="23">
        <f t="shared" si="4"/>
        <v>7.19</v>
      </c>
      <c r="H171" s="19">
        <f>VLOOKUP(F171,Table!$A$2:$C$121,2,0)</f>
        <v>10</v>
      </c>
      <c r="I171" s="18">
        <f>VLOOKUP(F171,Table!$A$2:$C$121,3,0)</f>
        <v>5</v>
      </c>
      <c r="J171" s="17" t="s">
        <v>15207</v>
      </c>
      <c r="K171" s="19" t="str">
        <f>LEFT(J171,MIN(FIND({0,1,2,3,4,5,6,7,8,9},ASC(J171)&amp;1234567890))-1)</f>
        <v>Sn</v>
      </c>
      <c r="L171" s="24">
        <f t="shared" si="5"/>
        <v>4.3099999999999996</v>
      </c>
      <c r="M171" s="19">
        <f>VLOOKUP(K171,Table!$A$2:$C$121,2,0)</f>
        <v>14</v>
      </c>
      <c r="N171" s="18">
        <f>VLOOKUP(K171,Table!$A$2:$C$121,3,0)</f>
        <v>5</v>
      </c>
      <c r="O171" s="12" t="str">
        <f>VLOOKUP(A171,Table!$U$1:$V$230,2,0)</f>
        <v>Trigonal</v>
      </c>
      <c r="P171" s="70"/>
    </row>
    <row r="172" spans="1:16">
      <c r="A172" s="12">
        <v>154</v>
      </c>
      <c r="B172" s="12">
        <v>8048</v>
      </c>
      <c r="C172" s="12" t="s">
        <v>5711</v>
      </c>
      <c r="D172" s="12" t="s">
        <v>5530</v>
      </c>
      <c r="E172" s="17" t="s">
        <v>64</v>
      </c>
      <c r="F172" s="19" t="str">
        <f>LEFT(E172,MIN(FIND({0,1,2,3,4,5,6,7,8,9},ASC(E172)&amp;1234567890))-1)</f>
        <v>Fe</v>
      </c>
      <c r="G172" s="23">
        <f t="shared" si="4"/>
        <v>7</v>
      </c>
      <c r="H172" s="19">
        <f>VLOOKUP(F172,Table!$A$2:$C$121,2,0)</f>
        <v>8</v>
      </c>
      <c r="I172" s="18">
        <f>VLOOKUP(F172,Table!$A$2:$C$121,3,0)</f>
        <v>4</v>
      </c>
      <c r="J172" s="17" t="s">
        <v>11408</v>
      </c>
      <c r="K172" s="19" t="str">
        <f>LEFT(J172,MIN(FIND({0,1,2,3,4,5,6,7,8,9},ASC(J172)&amp;1234567890))-1)</f>
        <v>Se</v>
      </c>
      <c r="L172" s="24">
        <f t="shared" si="5"/>
        <v>8</v>
      </c>
      <c r="M172" s="19">
        <f>VLOOKUP(K172,Table!$A$2:$C$121,2,0)</f>
        <v>16</v>
      </c>
      <c r="N172" s="18">
        <f>VLOOKUP(K172,Table!$A$2:$C$121,3,0)</f>
        <v>4</v>
      </c>
      <c r="O172" s="12" t="str">
        <f>VLOOKUP(A172,Table!$U$1:$V$230,2,0)</f>
        <v>Trigonal</v>
      </c>
      <c r="P172" s="70" t="s">
        <v>15463</v>
      </c>
    </row>
    <row r="173" spans="1:16">
      <c r="A173" s="12">
        <v>154</v>
      </c>
      <c r="B173" s="12">
        <v>8064</v>
      </c>
      <c r="C173" s="12" t="s">
        <v>5711</v>
      </c>
      <c r="D173" s="12" t="s">
        <v>1481</v>
      </c>
      <c r="E173" s="17" t="s">
        <v>64</v>
      </c>
      <c r="F173" s="19" t="str">
        <f>LEFT(E173,MIN(FIND({0,1,2,3,4,5,6,7,8,9},ASC(E173)&amp;1234567890))-1)</f>
        <v>Fe</v>
      </c>
      <c r="G173" s="23">
        <f t="shared" si="4"/>
        <v>7</v>
      </c>
      <c r="H173" s="19">
        <f>VLOOKUP(F173,Table!$A$2:$C$121,2,0)</f>
        <v>8</v>
      </c>
      <c r="I173" s="18">
        <f>VLOOKUP(F173,Table!$A$2:$C$121,3,0)</f>
        <v>4</v>
      </c>
      <c r="J173" s="17" t="s">
        <v>407</v>
      </c>
      <c r="K173" s="19" t="str">
        <f>LEFT(J173,MIN(FIND({0,1,2,3,4,5,6,7,8,9},ASC(J173)&amp;1234567890))-1)</f>
        <v>S</v>
      </c>
      <c r="L173" s="24">
        <f t="shared" si="5"/>
        <v>8</v>
      </c>
      <c r="M173" s="19">
        <f>VLOOKUP(K173,Table!$A$2:$C$121,2,0)</f>
        <v>16</v>
      </c>
      <c r="N173" s="18">
        <f>VLOOKUP(K173,Table!$A$2:$C$121,3,0)</f>
        <v>3</v>
      </c>
      <c r="O173" s="12" t="str">
        <f>VLOOKUP(A173,Table!$U$1:$V$230,2,0)</f>
        <v>Trigonal</v>
      </c>
      <c r="P173" s="70" t="s">
        <v>15463</v>
      </c>
    </row>
    <row r="174" spans="1:16">
      <c r="A174" s="12">
        <v>154</v>
      </c>
      <c r="B174" s="12">
        <v>24062</v>
      </c>
      <c r="C174" s="12" t="s">
        <v>5711</v>
      </c>
      <c r="D174" s="12" t="s">
        <v>224</v>
      </c>
      <c r="E174" s="17" t="s">
        <v>370</v>
      </c>
      <c r="F174" s="19" t="str">
        <f>LEFT(E174,MIN(FIND({0,1,2,3,4,5,6,7,8,9},ASC(E174)&amp;1234567890))-1)</f>
        <v>Hg</v>
      </c>
      <c r="G174" s="23">
        <f t="shared" si="4"/>
        <v>1</v>
      </c>
      <c r="H174" s="19">
        <f>VLOOKUP(F174,Table!$A$2:$C$121,2,0)</f>
        <v>12</v>
      </c>
      <c r="I174" s="18">
        <f>VLOOKUP(F174,Table!$A$2:$C$121,3,0)</f>
        <v>6</v>
      </c>
      <c r="J174" s="17" t="s">
        <v>371</v>
      </c>
      <c r="K174" s="19" t="str">
        <f>LEFT(J174,MIN(FIND({0,1,2,3,4,5,6,7,8,9},ASC(J174)&amp;1234567890))-1)</f>
        <v>O</v>
      </c>
      <c r="L174" s="24">
        <f t="shared" si="5"/>
        <v>1</v>
      </c>
      <c r="M174" s="19">
        <f>VLOOKUP(K174,Table!$A$2:$C$121,2,0)</f>
        <v>16</v>
      </c>
      <c r="N174" s="18">
        <f>VLOOKUP(K174,Table!$A$2:$C$121,3,0)</f>
        <v>2</v>
      </c>
      <c r="O174" s="12" t="str">
        <f>VLOOKUP(A174,Table!$U$1:$V$230,2,0)</f>
        <v>Trigonal</v>
      </c>
      <c r="P174" s="70" t="s">
        <v>15463</v>
      </c>
    </row>
    <row r="175" spans="1:16">
      <c r="A175" s="12">
        <v>154</v>
      </c>
      <c r="B175" s="12">
        <v>27745</v>
      </c>
      <c r="C175" s="12" t="s">
        <v>5711</v>
      </c>
      <c r="D175" s="12" t="s">
        <v>3</v>
      </c>
      <c r="E175" s="17" t="s">
        <v>31</v>
      </c>
      <c r="F175" s="19" t="str">
        <f>LEFT(E175,MIN(FIND({0,1,2,3,4,5,6,7,8,9},ASC(E175)&amp;1234567890))-1)</f>
        <v>Si</v>
      </c>
      <c r="G175" s="23">
        <f t="shared" si="4"/>
        <v>1</v>
      </c>
      <c r="H175" s="19">
        <f>VLOOKUP(F175,Table!$A$2:$C$121,2,0)</f>
        <v>14</v>
      </c>
      <c r="I175" s="18">
        <f>VLOOKUP(F175,Table!$A$2:$C$121,3,0)</f>
        <v>3</v>
      </c>
      <c r="J175" s="17" t="s">
        <v>32</v>
      </c>
      <c r="K175" s="19" t="str">
        <f>LEFT(J175,MIN(FIND({0,1,2,3,4,5,6,7,8,9},ASC(J175)&amp;1234567890))-1)</f>
        <v>O</v>
      </c>
      <c r="L175" s="24">
        <f t="shared" si="5"/>
        <v>2</v>
      </c>
      <c r="M175" s="19">
        <f>VLOOKUP(K175,Table!$A$2:$C$121,2,0)</f>
        <v>16</v>
      </c>
      <c r="N175" s="18">
        <f>VLOOKUP(K175,Table!$A$2:$C$121,3,0)</f>
        <v>2</v>
      </c>
      <c r="O175" s="12" t="str">
        <f>VLOOKUP(A175,Table!$U$1:$V$230,2,0)</f>
        <v>Trigonal</v>
      </c>
      <c r="P175" s="70" t="s">
        <v>15463</v>
      </c>
    </row>
    <row r="176" spans="1:16">
      <c r="A176" s="12">
        <v>154</v>
      </c>
      <c r="B176" s="12">
        <v>37164</v>
      </c>
      <c r="C176" s="12" t="s">
        <v>5711</v>
      </c>
      <c r="D176" s="12" t="s">
        <v>5712</v>
      </c>
      <c r="E176" s="17" t="s">
        <v>13471</v>
      </c>
      <c r="F176" s="19" t="str">
        <f>LEFT(E176,MIN(FIND({0,1,2,3,4,5,6,7,8,9},ASC(E176)&amp;1234567890))-1)</f>
        <v>Ni</v>
      </c>
      <c r="G176" s="23">
        <f t="shared" si="4"/>
        <v>17</v>
      </c>
      <c r="H176" s="19">
        <f>VLOOKUP(F176,Table!$A$2:$C$121,2,0)</f>
        <v>10</v>
      </c>
      <c r="I176" s="18">
        <f>VLOOKUP(F176,Table!$A$2:$C$121,3,0)</f>
        <v>4</v>
      </c>
      <c r="J176" s="17" t="s">
        <v>15202</v>
      </c>
      <c r="K176" s="19" t="str">
        <f>LEFT(J176,MIN(FIND({0,1,2,3,4,5,6,7,8,9},ASC(J176)&amp;1234567890))-1)</f>
        <v>S</v>
      </c>
      <c r="L176" s="24">
        <f t="shared" si="5"/>
        <v>18</v>
      </c>
      <c r="M176" s="19">
        <f>VLOOKUP(K176,Table!$A$2:$C$121,2,0)</f>
        <v>16</v>
      </c>
      <c r="N176" s="18">
        <f>VLOOKUP(K176,Table!$A$2:$C$121,3,0)</f>
        <v>3</v>
      </c>
      <c r="O176" s="12" t="str">
        <f>VLOOKUP(A176,Table!$U$1:$V$230,2,0)</f>
        <v>Trigonal</v>
      </c>
      <c r="P176" s="70" t="s">
        <v>15463</v>
      </c>
    </row>
    <row r="177" spans="1:17">
      <c r="A177" s="12">
        <v>154</v>
      </c>
      <c r="B177" s="12">
        <v>31129</v>
      </c>
      <c r="C177" s="12" t="s">
        <v>5711</v>
      </c>
      <c r="D177" s="12" t="s">
        <v>5713</v>
      </c>
      <c r="E177" s="17" t="s">
        <v>370</v>
      </c>
      <c r="F177" s="19" t="str">
        <f>LEFT(E177,MIN(FIND({0,1,2,3,4,5,6,7,8,9},ASC(E177)&amp;1234567890))-1)</f>
        <v>Hg</v>
      </c>
      <c r="G177" s="23">
        <f t="shared" si="4"/>
        <v>1</v>
      </c>
      <c r="H177" s="19">
        <f>VLOOKUP(F177,Table!$A$2:$C$121,2,0)</f>
        <v>12</v>
      </c>
      <c r="I177" s="18">
        <f>VLOOKUP(F177,Table!$A$2:$C$121,3,0)</f>
        <v>6</v>
      </c>
      <c r="J177" s="17" t="s">
        <v>379</v>
      </c>
      <c r="K177" s="19" t="str">
        <f>LEFT(J177,MIN(FIND({0,1,2,3,4,5,6,7,8,9},ASC(J177)&amp;1234567890))-1)</f>
        <v>S</v>
      </c>
      <c r="L177" s="24">
        <f t="shared" si="5"/>
        <v>1</v>
      </c>
      <c r="M177" s="19">
        <f>VLOOKUP(K177,Table!$A$2:$C$121,2,0)</f>
        <v>16</v>
      </c>
      <c r="N177" s="18">
        <f>VLOOKUP(K177,Table!$A$2:$C$121,3,0)</f>
        <v>3</v>
      </c>
      <c r="O177" s="12" t="str">
        <f>VLOOKUP(A177,Table!$U$1:$V$230,2,0)</f>
        <v>Trigonal</v>
      </c>
      <c r="P177" s="70" t="s">
        <v>15463</v>
      </c>
    </row>
    <row r="178" spans="1:17">
      <c r="A178" s="12">
        <v>154</v>
      </c>
      <c r="B178" s="12">
        <v>41592</v>
      </c>
      <c r="C178" s="12" t="s">
        <v>5711</v>
      </c>
      <c r="D178" s="12" t="s">
        <v>3113</v>
      </c>
      <c r="E178" s="17" t="s">
        <v>370</v>
      </c>
      <c r="F178" s="19" t="str">
        <f>LEFT(E178,MIN(FIND({0,1,2,3,4,5,6,7,8,9},ASC(E178)&amp;1234567890))-1)</f>
        <v>Hg</v>
      </c>
      <c r="G178" s="23">
        <f t="shared" si="4"/>
        <v>1</v>
      </c>
      <c r="H178" s="19">
        <f>VLOOKUP(F178,Table!$A$2:$C$121,2,0)</f>
        <v>12</v>
      </c>
      <c r="I178" s="18">
        <f>VLOOKUP(F178,Table!$A$2:$C$121,3,0)</f>
        <v>6</v>
      </c>
      <c r="J178" s="17" t="s">
        <v>328</v>
      </c>
      <c r="K178" s="19" t="str">
        <f>LEFT(J178,MIN(FIND({0,1,2,3,4,5,6,7,8,9},ASC(J178)&amp;1234567890))-1)</f>
        <v>Te</v>
      </c>
      <c r="L178" s="24">
        <f t="shared" si="5"/>
        <v>1</v>
      </c>
      <c r="M178" s="19">
        <f>VLOOKUP(K178,Table!$A$2:$C$121,2,0)</f>
        <v>16</v>
      </c>
      <c r="N178" s="18">
        <f>VLOOKUP(K178,Table!$A$2:$C$121,3,0)</f>
        <v>5</v>
      </c>
      <c r="O178" s="12" t="str">
        <f>VLOOKUP(A178,Table!$U$1:$V$230,2,0)</f>
        <v>Trigonal</v>
      </c>
      <c r="P178" s="70" t="s">
        <v>15463</v>
      </c>
    </row>
    <row r="179" spans="1:17">
      <c r="A179" s="12">
        <v>154</v>
      </c>
      <c r="B179" s="12">
        <v>65938</v>
      </c>
      <c r="C179" s="12" t="s">
        <v>5711</v>
      </c>
      <c r="D179" s="12" t="s">
        <v>5714</v>
      </c>
      <c r="E179" s="17" t="s">
        <v>418</v>
      </c>
      <c r="F179" s="19" t="str">
        <f>LEFT(E179,MIN(FIND({0,1,2,3,4,5,6,7,8,9},ASC(E179)&amp;1234567890))-1)</f>
        <v>Ti</v>
      </c>
      <c r="G179" s="23">
        <f t="shared" si="4"/>
        <v>6</v>
      </c>
      <c r="H179" s="19">
        <f>VLOOKUP(F179,Table!$A$2:$C$121,2,0)</f>
        <v>4</v>
      </c>
      <c r="I179" s="18">
        <f>VLOOKUP(F179,Table!$A$2:$C$121,3,0)</f>
        <v>4</v>
      </c>
      <c r="J179" s="17" t="s">
        <v>15203</v>
      </c>
      <c r="K179" s="19" t="str">
        <f>LEFT(J179,MIN(FIND({0,1,2,3,4,5,6,7,8,9},ASC(J179)&amp;1234567890))-1)</f>
        <v>C</v>
      </c>
      <c r="L179" s="24">
        <f t="shared" si="5"/>
        <v>3.75</v>
      </c>
      <c r="M179" s="19">
        <f>VLOOKUP(K179,Table!$A$2:$C$121,2,0)</f>
        <v>14</v>
      </c>
      <c r="N179" s="18">
        <f>VLOOKUP(K179,Table!$A$2:$C$121,3,0)</f>
        <v>2</v>
      </c>
      <c r="O179" s="12" t="str">
        <f>VLOOKUP(A179,Table!$U$1:$V$230,2,0)</f>
        <v>Trigonal</v>
      </c>
      <c r="P179" s="70" t="s">
        <v>15463</v>
      </c>
    </row>
    <row r="180" spans="1:17">
      <c r="A180" s="12">
        <v>154</v>
      </c>
      <c r="B180" s="12">
        <v>67862</v>
      </c>
      <c r="C180" s="12" t="s">
        <v>5711</v>
      </c>
      <c r="D180" s="12" t="s">
        <v>1674</v>
      </c>
      <c r="E180" s="17" t="s">
        <v>11293</v>
      </c>
      <c r="F180" s="19" t="str">
        <f>LEFT(E180,MIN(FIND({0,1,2,3,4,5,6,7,8,9},ASC(E180)&amp;1234567890))-1)</f>
        <v>Cd</v>
      </c>
      <c r="G180" s="23">
        <f t="shared" si="4"/>
        <v>1</v>
      </c>
      <c r="H180" s="19">
        <f>VLOOKUP(F180,Table!$A$2:$C$121,2,0)</f>
        <v>12</v>
      </c>
      <c r="I180" s="18">
        <f>VLOOKUP(F180,Table!$A$2:$C$121,3,0)</f>
        <v>5</v>
      </c>
      <c r="J180" s="17" t="s">
        <v>328</v>
      </c>
      <c r="K180" s="19" t="str">
        <f>LEFT(J180,MIN(FIND({0,1,2,3,4,5,6,7,8,9},ASC(J180)&amp;1234567890))-1)</f>
        <v>Te</v>
      </c>
      <c r="L180" s="24">
        <f t="shared" si="5"/>
        <v>1</v>
      </c>
      <c r="M180" s="19">
        <f>VLOOKUP(K180,Table!$A$2:$C$121,2,0)</f>
        <v>16</v>
      </c>
      <c r="N180" s="18">
        <f>VLOOKUP(K180,Table!$A$2:$C$121,3,0)</f>
        <v>5</v>
      </c>
      <c r="O180" s="12" t="str">
        <f>VLOOKUP(A180,Table!$U$1:$V$230,2,0)</f>
        <v>Trigonal</v>
      </c>
      <c r="P180" s="70" t="s">
        <v>15463</v>
      </c>
    </row>
    <row r="181" spans="1:17">
      <c r="A181" s="12">
        <v>154</v>
      </c>
      <c r="B181" s="12">
        <v>79638</v>
      </c>
      <c r="C181" s="12" t="s">
        <v>5711</v>
      </c>
      <c r="D181" s="12" t="s">
        <v>1312</v>
      </c>
      <c r="E181" s="17" t="s">
        <v>544</v>
      </c>
      <c r="F181" s="19" t="str">
        <f>LEFT(E181,MIN(FIND({0,1,2,3,4,5,6,7,8,9},ASC(E181)&amp;1234567890))-1)</f>
        <v>Ge</v>
      </c>
      <c r="G181" s="23">
        <f t="shared" si="4"/>
        <v>1</v>
      </c>
      <c r="H181" s="19">
        <f>VLOOKUP(F181,Table!$A$2:$C$121,2,0)</f>
        <v>14</v>
      </c>
      <c r="I181" s="18">
        <f>VLOOKUP(F181,Table!$A$2:$C$121,3,0)</f>
        <v>4</v>
      </c>
      <c r="J181" s="17" t="s">
        <v>32</v>
      </c>
      <c r="K181" s="19" t="str">
        <f>LEFT(J181,MIN(FIND({0,1,2,3,4,5,6,7,8,9},ASC(J181)&amp;1234567890))-1)</f>
        <v>O</v>
      </c>
      <c r="L181" s="24">
        <f t="shared" si="5"/>
        <v>2</v>
      </c>
      <c r="M181" s="19">
        <f>VLOOKUP(K181,Table!$A$2:$C$121,2,0)</f>
        <v>16</v>
      </c>
      <c r="N181" s="18">
        <f>VLOOKUP(K181,Table!$A$2:$C$121,3,0)</f>
        <v>2</v>
      </c>
      <c r="O181" s="12" t="str">
        <f>VLOOKUP(A181,Table!$U$1:$V$230,2,0)</f>
        <v>Trigonal</v>
      </c>
      <c r="P181" s="70" t="s">
        <v>15463</v>
      </c>
    </row>
    <row r="182" spans="1:17">
      <c r="A182" s="12">
        <v>154</v>
      </c>
      <c r="B182" s="12">
        <v>80075</v>
      </c>
      <c r="C182" s="12" t="s">
        <v>5711</v>
      </c>
      <c r="D182" s="12" t="s">
        <v>3069</v>
      </c>
      <c r="E182" s="17" t="s">
        <v>70</v>
      </c>
      <c r="F182" s="19" t="str">
        <f>LEFT(E182,MIN(FIND({0,1,2,3,4,5,6,7,8,9},ASC(E182)&amp;1234567890))-1)</f>
        <v>Zn</v>
      </c>
      <c r="G182" s="23">
        <f t="shared" si="4"/>
        <v>1</v>
      </c>
      <c r="H182" s="19">
        <f>VLOOKUP(F182,Table!$A$2:$C$121,2,0)</f>
        <v>12</v>
      </c>
      <c r="I182" s="18">
        <f>VLOOKUP(F182,Table!$A$2:$C$121,3,0)</f>
        <v>4</v>
      </c>
      <c r="J182" s="17" t="s">
        <v>328</v>
      </c>
      <c r="K182" s="19" t="str">
        <f>LEFT(J182,MIN(FIND({0,1,2,3,4,5,6,7,8,9},ASC(J182)&amp;1234567890))-1)</f>
        <v>Te</v>
      </c>
      <c r="L182" s="24">
        <f t="shared" si="5"/>
        <v>1</v>
      </c>
      <c r="M182" s="19">
        <f>VLOOKUP(K182,Table!$A$2:$C$121,2,0)</f>
        <v>16</v>
      </c>
      <c r="N182" s="18">
        <f>VLOOKUP(K182,Table!$A$2:$C$121,3,0)</f>
        <v>5</v>
      </c>
      <c r="O182" s="12" t="str">
        <f>VLOOKUP(A182,Table!$U$1:$V$230,2,0)</f>
        <v>Trigonal</v>
      </c>
      <c r="P182" s="70" t="s">
        <v>15463</v>
      </c>
    </row>
    <row r="183" spans="1:17">
      <c r="A183" s="12">
        <v>154</v>
      </c>
      <c r="B183" s="12">
        <v>53655</v>
      </c>
      <c r="C183" s="12" t="s">
        <v>5711</v>
      </c>
      <c r="D183" s="12" t="s">
        <v>5533</v>
      </c>
      <c r="E183" s="17" t="s">
        <v>72</v>
      </c>
      <c r="F183" s="19" t="str">
        <f>LEFT(E183,MIN(FIND({0,1,2,3,4,5,6,7,8,9},ASC(E183)&amp;1234567890))-1)</f>
        <v>Ir</v>
      </c>
      <c r="G183" s="23">
        <f t="shared" si="4"/>
        <v>1</v>
      </c>
      <c r="H183" s="19">
        <f>VLOOKUP(F183,Table!$A$2:$C$121,2,0)</f>
        <v>9</v>
      </c>
      <c r="I183" s="18">
        <f>VLOOKUP(F183,Table!$A$2:$C$121,3,0)</f>
        <v>6</v>
      </c>
      <c r="J183" s="17" t="s">
        <v>11370</v>
      </c>
      <c r="K183" s="19" t="str">
        <f>LEFT(J183,MIN(FIND({0,1,2,3,4,5,6,7,8,9},ASC(J183)&amp;1234567890))-1)</f>
        <v>Ge</v>
      </c>
      <c r="L183" s="24">
        <f t="shared" si="5"/>
        <v>4</v>
      </c>
      <c r="M183" s="19">
        <f>VLOOKUP(K183,Table!$A$2:$C$121,2,0)</f>
        <v>14</v>
      </c>
      <c r="N183" s="18">
        <f>VLOOKUP(K183,Table!$A$2:$C$121,3,0)</f>
        <v>4</v>
      </c>
      <c r="O183" s="12" t="str">
        <f>VLOOKUP(A183,Table!$U$1:$V$230,2,0)</f>
        <v>Trigonal</v>
      </c>
      <c r="P183" s="70" t="s">
        <v>15463</v>
      </c>
    </row>
    <row r="184" spans="1:17">
      <c r="A184" s="12">
        <v>154</v>
      </c>
      <c r="B184" s="12">
        <v>51575</v>
      </c>
      <c r="C184" s="12" t="s">
        <v>5711</v>
      </c>
      <c r="D184" s="12" t="s">
        <v>1769</v>
      </c>
      <c r="E184" s="17" t="s">
        <v>11624</v>
      </c>
      <c r="F184" s="19" t="str">
        <f>LEFT(E184,MIN(FIND({0,1,2,3,4,5,6,7,8,9},ASC(E184)&amp;1234567890))-1)</f>
        <v>B</v>
      </c>
      <c r="G184" s="23">
        <f t="shared" si="4"/>
        <v>2</v>
      </c>
      <c r="H184" s="19">
        <f>VLOOKUP(F184,Table!$A$2:$C$121,2,0)</f>
        <v>13</v>
      </c>
      <c r="I184" s="18">
        <f>VLOOKUP(F184,Table!$A$2:$C$121,3,0)</f>
        <v>2</v>
      </c>
      <c r="J184" s="17" t="s">
        <v>59</v>
      </c>
      <c r="K184" s="19" t="str">
        <f>LEFT(J184,MIN(FIND({0,1,2,3,4,5,6,7,8,9},ASC(J184)&amp;1234567890))-1)</f>
        <v>O</v>
      </c>
      <c r="L184" s="24">
        <f t="shared" si="5"/>
        <v>3</v>
      </c>
      <c r="M184" s="19">
        <f>VLOOKUP(K184,Table!$A$2:$C$121,2,0)</f>
        <v>16</v>
      </c>
      <c r="N184" s="18">
        <f>VLOOKUP(K184,Table!$A$2:$C$121,3,0)</f>
        <v>2</v>
      </c>
      <c r="O184" s="12" t="str">
        <f>VLOOKUP(A184,Table!$U$1:$V$230,2,0)</f>
        <v>Trigonal</v>
      </c>
      <c r="P184" s="70" t="s">
        <v>15463</v>
      </c>
    </row>
    <row r="185" spans="1:17">
      <c r="A185" s="12">
        <v>154</v>
      </c>
      <c r="B185" s="12">
        <v>637677</v>
      </c>
      <c r="C185" s="12" t="s">
        <v>5711</v>
      </c>
      <c r="D185" s="12" t="s">
        <v>5715</v>
      </c>
      <c r="E185" s="17" t="s">
        <v>11294</v>
      </c>
      <c r="F185" s="19" t="str">
        <f>LEFT(E185,MIN(FIND({0,1,2,3,4,5,6,7,8,9},ASC(E185)&amp;1234567890))-1)</f>
        <v>Rh</v>
      </c>
      <c r="G185" s="23">
        <f t="shared" si="4"/>
        <v>1</v>
      </c>
      <c r="H185" s="19">
        <f>VLOOKUP(F185,Table!$A$2:$C$121,2,0)</f>
        <v>9</v>
      </c>
      <c r="I185" s="18">
        <f>VLOOKUP(F185,Table!$A$2:$C$121,3,0)</f>
        <v>5</v>
      </c>
      <c r="J185" s="17" t="s">
        <v>11370</v>
      </c>
      <c r="K185" s="19" t="str">
        <f>LEFT(J185,MIN(FIND({0,1,2,3,4,5,6,7,8,9},ASC(J185)&amp;1234567890))-1)</f>
        <v>Ge</v>
      </c>
      <c r="L185" s="24">
        <f t="shared" si="5"/>
        <v>4</v>
      </c>
      <c r="M185" s="19">
        <f>VLOOKUP(K185,Table!$A$2:$C$121,2,0)</f>
        <v>14</v>
      </c>
      <c r="N185" s="18">
        <f>VLOOKUP(K185,Table!$A$2:$C$121,3,0)</f>
        <v>4</v>
      </c>
      <c r="O185" s="12" t="str">
        <f>VLOOKUP(A185,Table!$U$1:$V$230,2,0)</f>
        <v>Trigonal</v>
      </c>
      <c r="P185" s="70" t="s">
        <v>15463</v>
      </c>
    </row>
    <row r="186" spans="1:17">
      <c r="A186" s="12">
        <v>154</v>
      </c>
      <c r="B186" s="12">
        <v>648931</v>
      </c>
      <c r="C186" s="12" t="s">
        <v>5711</v>
      </c>
      <c r="D186" s="12" t="s">
        <v>5716</v>
      </c>
      <c r="E186" s="17" t="s">
        <v>12789</v>
      </c>
      <c r="F186" s="19" t="str">
        <f>LEFT(E186,MIN(FIND({0,1,2,3,4,5,6,7,8,9},ASC(E186)&amp;1234567890))-1)</f>
        <v>Pd</v>
      </c>
      <c r="G186" s="23">
        <f t="shared" si="4"/>
        <v>20</v>
      </c>
      <c r="H186" s="19">
        <f>VLOOKUP(F186,Table!$A$2:$C$121,2,0)</f>
        <v>10</v>
      </c>
      <c r="I186" s="18">
        <f>VLOOKUP(F186,Table!$A$2:$C$121,3,0)</f>
        <v>5</v>
      </c>
      <c r="J186" s="17" t="s">
        <v>12102</v>
      </c>
      <c r="K186" s="19" t="str">
        <f>LEFT(J186,MIN(FIND({0,1,2,3,4,5,6,7,8,9},ASC(J186)&amp;1234567890))-1)</f>
        <v>Sn</v>
      </c>
      <c r="L186" s="24">
        <f t="shared" si="5"/>
        <v>13</v>
      </c>
      <c r="M186" s="19">
        <f>VLOOKUP(K186,Table!$A$2:$C$121,2,0)</f>
        <v>14</v>
      </c>
      <c r="N186" s="18">
        <f>VLOOKUP(K186,Table!$A$2:$C$121,3,0)</f>
        <v>5</v>
      </c>
      <c r="O186" s="12" t="str">
        <f>VLOOKUP(A186,Table!$U$1:$V$230,2,0)</f>
        <v>Trigonal</v>
      </c>
      <c r="P186" s="70" t="s">
        <v>15463</v>
      </c>
    </row>
    <row r="187" spans="1:17">
      <c r="A187" s="12">
        <v>154</v>
      </c>
      <c r="B187" s="12">
        <v>651997</v>
      </c>
      <c r="C187" s="12" t="s">
        <v>5711</v>
      </c>
      <c r="D187" s="12" t="s">
        <v>5717</v>
      </c>
      <c r="E187" s="17" t="s">
        <v>14933</v>
      </c>
      <c r="F187" s="19" t="str">
        <f>LEFT(E187,MIN(FIND({0,1,2,3,4,5,6,7,8,9},ASC(E187)&amp;1234567890))-1)</f>
        <v>Te</v>
      </c>
      <c r="G187" s="23">
        <f t="shared" si="4"/>
        <v>0.25</v>
      </c>
      <c r="H187" s="19">
        <f>VLOOKUP(F187,Table!$A$2:$C$121,2,0)</f>
        <v>16</v>
      </c>
      <c r="I187" s="18">
        <f>VLOOKUP(F187,Table!$A$2:$C$121,3,0)</f>
        <v>5</v>
      </c>
      <c r="J187" s="17" t="s">
        <v>15204</v>
      </c>
      <c r="K187" s="19" t="str">
        <f>LEFT(J187,MIN(FIND({0,1,2,3,4,5,6,7,8,9},ASC(J187)&amp;1234567890))-1)</f>
        <v>Se</v>
      </c>
      <c r="L187" s="24">
        <f t="shared" si="5"/>
        <v>0.75</v>
      </c>
      <c r="M187" s="19">
        <f>VLOOKUP(K187,Table!$A$2:$C$121,2,0)</f>
        <v>16</v>
      </c>
      <c r="N187" s="18">
        <f>VLOOKUP(K187,Table!$A$2:$C$121,3,0)</f>
        <v>4</v>
      </c>
      <c r="O187" s="12" t="str">
        <f>VLOOKUP(A187,Table!$U$1:$V$230,2,0)</f>
        <v>Trigonal</v>
      </c>
      <c r="P187" s="70" t="s">
        <v>15463</v>
      </c>
    </row>
    <row r="188" spans="1:17">
      <c r="A188" s="12">
        <v>154</v>
      </c>
      <c r="B188" s="12">
        <v>651998</v>
      </c>
      <c r="C188" s="12" t="s">
        <v>5711</v>
      </c>
      <c r="D188" s="12" t="s">
        <v>5718</v>
      </c>
      <c r="E188" s="17" t="s">
        <v>14165</v>
      </c>
      <c r="F188" s="19" t="str">
        <f>LEFT(E188,MIN(FIND({0,1,2,3,4,5,6,7,8,9},ASC(E188)&amp;1234567890))-1)</f>
        <v>Te</v>
      </c>
      <c r="G188" s="23">
        <f t="shared" si="4"/>
        <v>0.5</v>
      </c>
      <c r="H188" s="19">
        <f>VLOOKUP(F188,Table!$A$2:$C$121,2,0)</f>
        <v>16</v>
      </c>
      <c r="I188" s="18">
        <f>VLOOKUP(F188,Table!$A$2:$C$121,3,0)</f>
        <v>5</v>
      </c>
      <c r="J188" s="17" t="s">
        <v>15205</v>
      </c>
      <c r="K188" s="19" t="str">
        <f>LEFT(J188,MIN(FIND({0,1,2,3,4,5,6,7,8,9},ASC(J188)&amp;1234567890))-1)</f>
        <v>Se</v>
      </c>
      <c r="L188" s="24">
        <f t="shared" si="5"/>
        <v>0.5</v>
      </c>
      <c r="M188" s="19">
        <f>VLOOKUP(K188,Table!$A$2:$C$121,2,0)</f>
        <v>16</v>
      </c>
      <c r="N188" s="18">
        <f>VLOOKUP(K188,Table!$A$2:$C$121,3,0)</f>
        <v>4</v>
      </c>
      <c r="O188" s="12" t="str">
        <f>VLOOKUP(A188,Table!$U$1:$V$230,2,0)</f>
        <v>Trigonal</v>
      </c>
      <c r="P188" s="70" t="s">
        <v>15463</v>
      </c>
    </row>
    <row r="189" spans="1:17">
      <c r="A189" s="12">
        <v>154</v>
      </c>
      <c r="B189" s="12">
        <v>261194</v>
      </c>
      <c r="C189" s="12" t="s">
        <v>5711</v>
      </c>
      <c r="D189" s="12" t="s">
        <v>5719</v>
      </c>
      <c r="E189" s="17" t="s">
        <v>12081</v>
      </c>
      <c r="F189" s="19" t="str">
        <f>LEFT(E189,MIN(FIND({0,1,2,3,4,5,6,7,8,9},ASC(E189)&amp;1234567890))-1)</f>
        <v>Be</v>
      </c>
      <c r="G189" s="23">
        <f t="shared" si="4"/>
        <v>1</v>
      </c>
      <c r="H189" s="19">
        <f>VLOOKUP(F189,Table!$A$2:$C$121,2,0)</f>
        <v>2</v>
      </c>
      <c r="I189" s="18">
        <f>VLOOKUP(F189,Table!$A$2:$C$121,3,0)</f>
        <v>2</v>
      </c>
      <c r="J189" s="17" t="s">
        <v>11632</v>
      </c>
      <c r="K189" s="19" t="str">
        <f>LEFT(J189,MIN(FIND({0,1,2,3,4,5,6,7,8,9},ASC(J189)&amp;1234567890))-1)</f>
        <v>F</v>
      </c>
      <c r="L189" s="24">
        <f t="shared" si="5"/>
        <v>2</v>
      </c>
      <c r="M189" s="19">
        <f>VLOOKUP(K189,Table!$A$2:$C$121,2,0)</f>
        <v>17</v>
      </c>
      <c r="N189" s="18">
        <f>VLOOKUP(K189,Table!$A$2:$C$121,3,0)</f>
        <v>2</v>
      </c>
      <c r="O189" s="12" t="str">
        <f>VLOOKUP(A189,Table!$U$1:$V$230,2,0)</f>
        <v>Trigonal</v>
      </c>
      <c r="P189" s="70" t="s">
        <v>15463</v>
      </c>
    </row>
    <row r="190" spans="1:17">
      <c r="A190" s="58">
        <v>169</v>
      </c>
      <c r="B190" s="58">
        <v>1376</v>
      </c>
      <c r="C190" s="58" t="s">
        <v>6530</v>
      </c>
      <c r="D190" s="58" t="s">
        <v>5771</v>
      </c>
      <c r="E190" s="59" t="s">
        <v>11641</v>
      </c>
      <c r="F190" s="55" t="str">
        <f>LEFT(E190,MIN(FIND({0,1,2,3,4,5,6,7,8,9},ASC(E190)&amp;1234567890))-1)</f>
        <v>In</v>
      </c>
      <c r="G190" s="55">
        <f t="shared" si="4"/>
        <v>2</v>
      </c>
      <c r="H190" s="55">
        <f>VLOOKUP(F190,Table!$A$2:$C$121,2,0)</f>
        <v>13</v>
      </c>
      <c r="I190" s="56">
        <f>VLOOKUP(F190,Table!$A$2:$C$121,3,0)</f>
        <v>5</v>
      </c>
      <c r="J190" s="59" t="s">
        <v>533</v>
      </c>
      <c r="K190" s="55" t="str">
        <f>LEFT(J190,MIN(FIND({0,1,2,3,4,5,6,7,8,9},ASC(J190)&amp;1234567890))-1)</f>
        <v>Se</v>
      </c>
      <c r="L190" s="55">
        <f t="shared" si="5"/>
        <v>3</v>
      </c>
      <c r="M190" s="55">
        <f>VLOOKUP(K190,Table!$A$2:$C$121,2,0)</f>
        <v>16</v>
      </c>
      <c r="N190" s="56">
        <f>VLOOKUP(K190,Table!$A$2:$C$121,3,0)</f>
        <v>4</v>
      </c>
      <c r="O190" s="53" t="str">
        <f>VLOOKUP(A190,Table!$U$1:$V$230,2,0)</f>
        <v>Hexagonal</v>
      </c>
      <c r="P190" s="70"/>
      <c r="Q190" s="57"/>
    </row>
    <row r="191" spans="1:17">
      <c r="A191" s="58">
        <v>169</v>
      </c>
      <c r="B191" s="58">
        <v>73220</v>
      </c>
      <c r="C191" s="58" t="s">
        <v>6530</v>
      </c>
      <c r="D191" s="58" t="s">
        <v>5428</v>
      </c>
      <c r="E191" s="59" t="s">
        <v>58</v>
      </c>
      <c r="F191" s="55" t="str">
        <f>LEFT(E191,MIN(FIND({0,1,2,3,4,5,6,7,8,9},ASC(E191)&amp;1234567890))-1)</f>
        <v>Al</v>
      </c>
      <c r="G191" s="55">
        <f t="shared" si="4"/>
        <v>2</v>
      </c>
      <c r="H191" s="55">
        <f>VLOOKUP(F191,Table!$A$2:$C$121,2,0)</f>
        <v>13</v>
      </c>
      <c r="I191" s="56">
        <f>VLOOKUP(F191,Table!$A$2:$C$121,3,0)</f>
        <v>3</v>
      </c>
      <c r="J191" s="59" t="s">
        <v>336</v>
      </c>
      <c r="K191" s="55" t="str">
        <f>LEFT(J191,MIN(FIND({0,1,2,3,4,5,6,7,8,9},ASC(J191)&amp;1234567890))-1)</f>
        <v>S</v>
      </c>
      <c r="L191" s="55">
        <f t="shared" si="5"/>
        <v>3</v>
      </c>
      <c r="M191" s="55">
        <f>VLOOKUP(K191,Table!$A$2:$C$121,2,0)</f>
        <v>16</v>
      </c>
      <c r="N191" s="56">
        <f>VLOOKUP(K191,Table!$A$2:$C$121,3,0)</f>
        <v>3</v>
      </c>
      <c r="O191" s="53" t="str">
        <f>VLOOKUP(A191,Table!$U$1:$V$230,2,0)</f>
        <v>Hexagonal</v>
      </c>
      <c r="P191" s="70"/>
      <c r="Q191" s="57"/>
    </row>
    <row r="192" spans="1:17">
      <c r="A192" s="58">
        <v>169</v>
      </c>
      <c r="B192" s="58">
        <v>202408</v>
      </c>
      <c r="C192" s="58" t="s">
        <v>6530</v>
      </c>
      <c r="D192" s="58" t="s">
        <v>665</v>
      </c>
      <c r="E192" s="59" t="s">
        <v>11409</v>
      </c>
      <c r="F192" s="55" t="str">
        <f>LEFT(E192,MIN(FIND({0,1,2,3,4,5,6,7,8,9},ASC(E192)&amp;1234567890))-1)</f>
        <v>Ga</v>
      </c>
      <c r="G192" s="55">
        <f t="shared" si="4"/>
        <v>2</v>
      </c>
      <c r="H192" s="55">
        <f>VLOOKUP(F192,Table!$A$2:$C$121,2,0)</f>
        <v>13</v>
      </c>
      <c r="I192" s="56">
        <f>VLOOKUP(F192,Table!$A$2:$C$121,3,0)</f>
        <v>4</v>
      </c>
      <c r="J192" s="59" t="s">
        <v>336</v>
      </c>
      <c r="K192" s="55" t="str">
        <f>LEFT(J192,MIN(FIND({0,1,2,3,4,5,6,7,8,9},ASC(J192)&amp;1234567890))-1)</f>
        <v>S</v>
      </c>
      <c r="L192" s="55">
        <f t="shared" si="5"/>
        <v>3</v>
      </c>
      <c r="M192" s="55">
        <f>VLOOKUP(K192,Table!$A$2:$C$121,2,0)</f>
        <v>16</v>
      </c>
      <c r="N192" s="56">
        <f>VLOOKUP(K192,Table!$A$2:$C$121,3,0)</f>
        <v>3</v>
      </c>
      <c r="O192" s="53" t="str">
        <f>VLOOKUP(A192,Table!$U$1:$V$230,2,0)</f>
        <v>Hexagonal</v>
      </c>
      <c r="P192" s="70"/>
      <c r="Q192" s="57"/>
    </row>
    <row r="193" spans="1:17">
      <c r="A193" s="58">
        <v>169</v>
      </c>
      <c r="B193" s="58">
        <v>430303</v>
      </c>
      <c r="C193" s="58" t="s">
        <v>6530</v>
      </c>
      <c r="D193" s="58" t="s">
        <v>6531</v>
      </c>
      <c r="E193" s="59" t="s">
        <v>12691</v>
      </c>
      <c r="F193" s="55" t="str">
        <f>LEFT(E193,MIN(FIND({0,1,2,3,4,5,6,7,8,9},ASC(E193)&amp;1234567890))-1)</f>
        <v>W</v>
      </c>
      <c r="G193" s="55">
        <f t="shared" si="4"/>
        <v>5</v>
      </c>
      <c r="H193" s="55">
        <f>VLOOKUP(F193,Table!$A$2:$C$121,2,0)</f>
        <v>6</v>
      </c>
      <c r="I193" s="56">
        <f>VLOOKUP(F193,Table!$A$2:$C$121,3,0)</f>
        <v>6</v>
      </c>
      <c r="J193" s="59" t="s">
        <v>12780</v>
      </c>
      <c r="K193" s="55" t="str">
        <f>LEFT(J193,MIN(FIND({0,1,2,3,4,5,6,7,8,9},ASC(J193)&amp;1234567890))-1)</f>
        <v>I</v>
      </c>
      <c r="L193" s="55">
        <f t="shared" si="5"/>
        <v>12</v>
      </c>
      <c r="M193" s="55">
        <f>VLOOKUP(K193,Table!$A$2:$C$121,2,0)</f>
        <v>17</v>
      </c>
      <c r="N193" s="56">
        <f>VLOOKUP(K193,Table!$A$2:$C$121,3,0)</f>
        <v>5</v>
      </c>
      <c r="O193" s="53" t="str">
        <f>VLOOKUP(A193,Table!$U$1:$V$230,2,0)</f>
        <v>Hexagonal</v>
      </c>
      <c r="P193" s="70"/>
      <c r="Q193" s="57"/>
    </row>
    <row r="194" spans="1:17">
      <c r="A194" s="58">
        <v>169</v>
      </c>
      <c r="B194" s="58">
        <v>108563</v>
      </c>
      <c r="C194" s="58" t="s">
        <v>6532</v>
      </c>
      <c r="D194" s="58" t="s">
        <v>5771</v>
      </c>
      <c r="E194" s="59" t="s">
        <v>11641</v>
      </c>
      <c r="F194" s="55" t="str">
        <f>LEFT(E194,MIN(FIND({0,1,2,3,4,5,6,7,8,9},ASC(E194)&amp;1234567890))-1)</f>
        <v>In</v>
      </c>
      <c r="G194" s="55">
        <f t="shared" ref="G194:G257" si="6">IF(SUBSTITUTE(E194,F194,"")="",1,SUBSTITUTE(E194,F194,""))*1</f>
        <v>2</v>
      </c>
      <c r="H194" s="55">
        <f>VLOOKUP(F194,Table!$A$2:$C$121,2,0)</f>
        <v>13</v>
      </c>
      <c r="I194" s="56">
        <f>VLOOKUP(F194,Table!$A$2:$C$121,3,0)</f>
        <v>5</v>
      </c>
      <c r="J194" s="59" t="s">
        <v>533</v>
      </c>
      <c r="K194" s="55" t="str">
        <f>LEFT(J194,MIN(FIND({0,1,2,3,4,5,6,7,8,9},ASC(J194)&amp;1234567890))-1)</f>
        <v>Se</v>
      </c>
      <c r="L194" s="55">
        <f t="shared" ref="L194:L257" si="7">IF(SUBSTITUTE(J194,K194,"")="",1,SUBSTITUTE(J194,K194,""))*1</f>
        <v>3</v>
      </c>
      <c r="M194" s="55">
        <f>VLOOKUP(K194,Table!$A$2:$C$121,2,0)</f>
        <v>16</v>
      </c>
      <c r="N194" s="56">
        <f>VLOOKUP(K194,Table!$A$2:$C$121,3,0)</f>
        <v>4</v>
      </c>
      <c r="O194" s="53" t="str">
        <f>VLOOKUP(A194,Table!$U$1:$V$230,2,0)</f>
        <v>Hexagonal</v>
      </c>
      <c r="P194" s="70" t="s">
        <v>15463</v>
      </c>
      <c r="Q194" s="57"/>
    </row>
    <row r="195" spans="1:17">
      <c r="A195" s="58">
        <v>170</v>
      </c>
      <c r="B195" s="58">
        <v>108563</v>
      </c>
      <c r="C195" s="58" t="s">
        <v>6532</v>
      </c>
      <c r="D195" s="58" t="s">
        <v>5771</v>
      </c>
      <c r="E195" s="59" t="s">
        <v>11641</v>
      </c>
      <c r="F195" s="55" t="str">
        <f>LEFT(E195,MIN(FIND({0,1,2,3,4,5,6,7,8,9},ASC(E195)&amp;1234567890))-1)</f>
        <v>In</v>
      </c>
      <c r="G195" s="55">
        <f t="shared" si="6"/>
        <v>2</v>
      </c>
      <c r="H195" s="55">
        <f>VLOOKUP(F195,Table!$A$2:$C$121,2,0)</f>
        <v>13</v>
      </c>
      <c r="I195" s="56">
        <f>VLOOKUP(F195,Table!$A$2:$C$121,3,0)</f>
        <v>5</v>
      </c>
      <c r="J195" s="59" t="s">
        <v>533</v>
      </c>
      <c r="K195" s="55" t="str">
        <f>LEFT(J195,MIN(FIND({0,1,2,3,4,5,6,7,8,9},ASC(J195)&amp;1234567890))-1)</f>
        <v>Se</v>
      </c>
      <c r="L195" s="55">
        <f t="shared" si="7"/>
        <v>3</v>
      </c>
      <c r="M195" s="55">
        <f>VLOOKUP(K195,Table!$A$2:$C$121,2,0)</f>
        <v>16</v>
      </c>
      <c r="N195" s="56">
        <f>VLOOKUP(K195,Table!$A$2:$C$121,3,0)</f>
        <v>4</v>
      </c>
      <c r="O195" s="53" t="str">
        <f>VLOOKUP(A195,Table!$U$1:$V$230,2,0)</f>
        <v>Hexagonal</v>
      </c>
      <c r="P195" s="70"/>
      <c r="Q195" s="57"/>
    </row>
    <row r="196" spans="1:17">
      <c r="A196" s="58">
        <v>170</v>
      </c>
      <c r="B196" s="58">
        <v>1376</v>
      </c>
      <c r="C196" s="58" t="s">
        <v>6530</v>
      </c>
      <c r="D196" s="58" t="s">
        <v>5771</v>
      </c>
      <c r="E196" s="59" t="s">
        <v>11641</v>
      </c>
      <c r="F196" s="55" t="str">
        <f>LEFT(E196,MIN(FIND({0,1,2,3,4,5,6,7,8,9},ASC(E196)&amp;1234567890))-1)</f>
        <v>In</v>
      </c>
      <c r="G196" s="55">
        <f t="shared" si="6"/>
        <v>2</v>
      </c>
      <c r="H196" s="55">
        <f>VLOOKUP(F196,Table!$A$2:$C$121,2,0)</f>
        <v>13</v>
      </c>
      <c r="I196" s="56">
        <f>VLOOKUP(F196,Table!$A$2:$C$121,3,0)</f>
        <v>5</v>
      </c>
      <c r="J196" s="59" t="s">
        <v>533</v>
      </c>
      <c r="K196" s="55" t="str">
        <f>LEFT(J196,MIN(FIND({0,1,2,3,4,5,6,7,8,9},ASC(J196)&amp;1234567890))-1)</f>
        <v>Se</v>
      </c>
      <c r="L196" s="55">
        <f t="shared" si="7"/>
        <v>3</v>
      </c>
      <c r="M196" s="55">
        <f>VLOOKUP(K196,Table!$A$2:$C$121,2,0)</f>
        <v>16</v>
      </c>
      <c r="N196" s="56">
        <f>VLOOKUP(K196,Table!$A$2:$C$121,3,0)</f>
        <v>4</v>
      </c>
      <c r="O196" s="53" t="str">
        <f>VLOOKUP(A196,Table!$U$1:$V$230,2,0)</f>
        <v>Hexagonal</v>
      </c>
      <c r="P196" s="70" t="s">
        <v>15463</v>
      </c>
      <c r="Q196" s="57"/>
    </row>
    <row r="197" spans="1:17">
      <c r="A197" s="58">
        <v>170</v>
      </c>
      <c r="B197" s="58">
        <v>73220</v>
      </c>
      <c r="C197" s="58" t="s">
        <v>6530</v>
      </c>
      <c r="D197" s="58" t="s">
        <v>5428</v>
      </c>
      <c r="E197" s="59" t="s">
        <v>58</v>
      </c>
      <c r="F197" s="55" t="str">
        <f>LEFT(E197,MIN(FIND({0,1,2,3,4,5,6,7,8,9},ASC(E197)&amp;1234567890))-1)</f>
        <v>Al</v>
      </c>
      <c r="G197" s="55">
        <f t="shared" si="6"/>
        <v>2</v>
      </c>
      <c r="H197" s="55">
        <f>VLOOKUP(F197,Table!$A$2:$C$121,2,0)</f>
        <v>13</v>
      </c>
      <c r="I197" s="56">
        <f>VLOOKUP(F197,Table!$A$2:$C$121,3,0)</f>
        <v>3</v>
      </c>
      <c r="J197" s="59" t="s">
        <v>336</v>
      </c>
      <c r="K197" s="55" t="str">
        <f>LEFT(J197,MIN(FIND({0,1,2,3,4,5,6,7,8,9},ASC(J197)&amp;1234567890))-1)</f>
        <v>S</v>
      </c>
      <c r="L197" s="55">
        <f t="shared" si="7"/>
        <v>3</v>
      </c>
      <c r="M197" s="55">
        <f>VLOOKUP(K197,Table!$A$2:$C$121,2,0)</f>
        <v>16</v>
      </c>
      <c r="N197" s="56">
        <f>VLOOKUP(K197,Table!$A$2:$C$121,3,0)</f>
        <v>3</v>
      </c>
      <c r="O197" s="53" t="str">
        <f>VLOOKUP(A197,Table!$U$1:$V$230,2,0)</f>
        <v>Hexagonal</v>
      </c>
      <c r="P197" s="70" t="s">
        <v>15463</v>
      </c>
      <c r="Q197" s="57"/>
    </row>
    <row r="198" spans="1:17">
      <c r="A198" s="58">
        <v>170</v>
      </c>
      <c r="B198" s="58">
        <v>202408</v>
      </c>
      <c r="C198" s="58" t="s">
        <v>6530</v>
      </c>
      <c r="D198" s="58" t="s">
        <v>665</v>
      </c>
      <c r="E198" s="59" t="s">
        <v>11409</v>
      </c>
      <c r="F198" s="55" t="str">
        <f>LEFT(E198,MIN(FIND({0,1,2,3,4,5,6,7,8,9},ASC(E198)&amp;1234567890))-1)</f>
        <v>Ga</v>
      </c>
      <c r="G198" s="55">
        <f t="shared" si="6"/>
        <v>2</v>
      </c>
      <c r="H198" s="55">
        <f>VLOOKUP(F198,Table!$A$2:$C$121,2,0)</f>
        <v>13</v>
      </c>
      <c r="I198" s="56">
        <f>VLOOKUP(F198,Table!$A$2:$C$121,3,0)</f>
        <v>4</v>
      </c>
      <c r="J198" s="59" t="s">
        <v>336</v>
      </c>
      <c r="K198" s="55" t="str">
        <f>LEFT(J198,MIN(FIND({0,1,2,3,4,5,6,7,8,9},ASC(J198)&amp;1234567890))-1)</f>
        <v>S</v>
      </c>
      <c r="L198" s="55">
        <f t="shared" si="7"/>
        <v>3</v>
      </c>
      <c r="M198" s="55">
        <f>VLOOKUP(K198,Table!$A$2:$C$121,2,0)</f>
        <v>16</v>
      </c>
      <c r="N198" s="56">
        <f>VLOOKUP(K198,Table!$A$2:$C$121,3,0)</f>
        <v>3</v>
      </c>
      <c r="O198" s="53" t="str">
        <f>VLOOKUP(A198,Table!$U$1:$V$230,2,0)</f>
        <v>Hexagonal</v>
      </c>
      <c r="P198" s="70" t="s">
        <v>15463</v>
      </c>
      <c r="Q198" s="57"/>
    </row>
    <row r="199" spans="1:17">
      <c r="A199" s="58">
        <v>170</v>
      </c>
      <c r="B199" s="58">
        <v>430303</v>
      </c>
      <c r="C199" s="58" t="s">
        <v>6530</v>
      </c>
      <c r="D199" s="58" t="s">
        <v>6531</v>
      </c>
      <c r="E199" s="59" t="s">
        <v>12691</v>
      </c>
      <c r="F199" s="55" t="str">
        <f>LEFT(E199,MIN(FIND({0,1,2,3,4,5,6,7,8,9},ASC(E199)&amp;1234567890))-1)</f>
        <v>W</v>
      </c>
      <c r="G199" s="55">
        <f t="shared" si="6"/>
        <v>5</v>
      </c>
      <c r="H199" s="55">
        <f>VLOOKUP(F199,Table!$A$2:$C$121,2,0)</f>
        <v>6</v>
      </c>
      <c r="I199" s="56">
        <f>VLOOKUP(F199,Table!$A$2:$C$121,3,0)</f>
        <v>6</v>
      </c>
      <c r="J199" s="59" t="s">
        <v>12780</v>
      </c>
      <c r="K199" s="55" t="str">
        <f>LEFT(J199,MIN(FIND({0,1,2,3,4,5,6,7,8,9},ASC(J199)&amp;1234567890))-1)</f>
        <v>I</v>
      </c>
      <c r="L199" s="55">
        <f t="shared" si="7"/>
        <v>12</v>
      </c>
      <c r="M199" s="55">
        <f>VLOOKUP(K199,Table!$A$2:$C$121,2,0)</f>
        <v>17</v>
      </c>
      <c r="N199" s="56">
        <f>VLOOKUP(K199,Table!$A$2:$C$121,3,0)</f>
        <v>5</v>
      </c>
      <c r="O199" s="53" t="str">
        <f>VLOOKUP(A199,Table!$U$1:$V$230,2,0)</f>
        <v>Hexagonal</v>
      </c>
      <c r="P199" s="70" t="s">
        <v>15463</v>
      </c>
      <c r="Q199" s="57"/>
    </row>
    <row r="200" spans="1:17">
      <c r="A200" s="58">
        <v>171</v>
      </c>
      <c r="B200" s="58">
        <v>150267</v>
      </c>
      <c r="C200" s="58" t="s">
        <v>6533</v>
      </c>
      <c r="D200" s="58" t="s">
        <v>6534</v>
      </c>
      <c r="E200" s="59" t="s">
        <v>15090</v>
      </c>
      <c r="F200" s="55" t="str">
        <f>LEFT(E200,MIN(FIND({0,1,2,3,4,5,6,7,8,9},ASC(E200)&amp;1234567890))-1)</f>
        <v>Co</v>
      </c>
      <c r="G200" s="55">
        <f t="shared" si="6"/>
        <v>1.76</v>
      </c>
      <c r="H200" s="55">
        <f>VLOOKUP(F200,Table!$A$2:$C$121,2,0)</f>
        <v>9</v>
      </c>
      <c r="I200" s="56">
        <f>VLOOKUP(F200,Table!$A$2:$C$121,3,0)</f>
        <v>4</v>
      </c>
      <c r="J200" s="59" t="s">
        <v>15091</v>
      </c>
      <c r="K200" s="55" t="str">
        <f>LEFT(J200,MIN(FIND({0,1,2,3,4,5,6,7,8,9},ASC(J200)&amp;1234567890))-1)</f>
        <v>Zn</v>
      </c>
      <c r="L200" s="55">
        <f t="shared" si="7"/>
        <v>13.24</v>
      </c>
      <c r="M200" s="55">
        <f>VLOOKUP(K200,Table!$A$2:$C$121,2,0)</f>
        <v>12</v>
      </c>
      <c r="N200" s="56">
        <f>VLOOKUP(K200,Table!$A$2:$C$121,3,0)</f>
        <v>4</v>
      </c>
      <c r="O200" s="53" t="str">
        <f>VLOOKUP(A200,Table!$U$1:$V$230,2,0)</f>
        <v>Hexagonal</v>
      </c>
      <c r="P200" s="70"/>
      <c r="Q200" s="57"/>
    </row>
    <row r="201" spans="1:17">
      <c r="A201" s="58">
        <v>171</v>
      </c>
      <c r="B201" s="58">
        <v>150268</v>
      </c>
      <c r="C201" s="58" t="s">
        <v>6533</v>
      </c>
      <c r="D201" s="58" t="s">
        <v>6535</v>
      </c>
      <c r="E201" s="59" t="s">
        <v>15092</v>
      </c>
      <c r="F201" s="55" t="str">
        <f>LEFT(E201,MIN(FIND({0,1,2,3,4,5,6,7,8,9},ASC(E201)&amp;1234567890))-1)</f>
        <v>Co</v>
      </c>
      <c r="G201" s="55">
        <f t="shared" si="6"/>
        <v>1.8149999999999999</v>
      </c>
      <c r="H201" s="55">
        <f>VLOOKUP(F201,Table!$A$2:$C$121,2,0)</f>
        <v>9</v>
      </c>
      <c r="I201" s="56">
        <f>VLOOKUP(F201,Table!$A$2:$C$121,3,0)</f>
        <v>4</v>
      </c>
      <c r="J201" s="59" t="s">
        <v>15091</v>
      </c>
      <c r="K201" s="55" t="str">
        <f>LEFT(J201,MIN(FIND({0,1,2,3,4,5,6,7,8,9},ASC(J201)&amp;1234567890))-1)</f>
        <v>Zn</v>
      </c>
      <c r="L201" s="55">
        <f t="shared" si="7"/>
        <v>13.24</v>
      </c>
      <c r="M201" s="55">
        <f>VLOOKUP(K201,Table!$A$2:$C$121,2,0)</f>
        <v>12</v>
      </c>
      <c r="N201" s="56">
        <f>VLOOKUP(K201,Table!$A$2:$C$121,3,0)</f>
        <v>4</v>
      </c>
      <c r="O201" s="53" t="str">
        <f>VLOOKUP(A201,Table!$U$1:$V$230,2,0)</f>
        <v>Hexagonal</v>
      </c>
      <c r="P201" s="70"/>
      <c r="Q201" s="57"/>
    </row>
    <row r="202" spans="1:17">
      <c r="A202" s="58">
        <v>172</v>
      </c>
      <c r="B202" s="58">
        <v>150267</v>
      </c>
      <c r="C202" s="58" t="s">
        <v>6533</v>
      </c>
      <c r="D202" s="58" t="s">
        <v>6534</v>
      </c>
      <c r="E202" s="59" t="s">
        <v>15090</v>
      </c>
      <c r="F202" s="55" t="str">
        <f>LEFT(E202,MIN(FIND({0,1,2,3,4,5,6,7,8,9},ASC(E202)&amp;1234567890))-1)</f>
        <v>Co</v>
      </c>
      <c r="G202" s="55">
        <f t="shared" si="6"/>
        <v>1.76</v>
      </c>
      <c r="H202" s="55">
        <f>VLOOKUP(F202,Table!$A$2:$C$121,2,0)</f>
        <v>9</v>
      </c>
      <c r="I202" s="56">
        <f>VLOOKUP(F202,Table!$A$2:$C$121,3,0)</f>
        <v>4</v>
      </c>
      <c r="J202" s="59" t="s">
        <v>15091</v>
      </c>
      <c r="K202" s="55" t="str">
        <f>LEFT(J202,MIN(FIND({0,1,2,3,4,5,6,7,8,9},ASC(J202)&amp;1234567890))-1)</f>
        <v>Zn</v>
      </c>
      <c r="L202" s="55">
        <f t="shared" si="7"/>
        <v>13.24</v>
      </c>
      <c r="M202" s="55">
        <f>VLOOKUP(K202,Table!$A$2:$C$121,2,0)</f>
        <v>12</v>
      </c>
      <c r="N202" s="56">
        <f>VLOOKUP(K202,Table!$A$2:$C$121,3,0)</f>
        <v>4</v>
      </c>
      <c r="O202" s="53" t="str">
        <f>VLOOKUP(A202,Table!$U$1:$V$230,2,0)</f>
        <v>Hexagonal</v>
      </c>
      <c r="P202" s="70" t="s">
        <v>15463</v>
      </c>
      <c r="Q202" s="57"/>
    </row>
    <row r="203" spans="1:17">
      <c r="A203" s="58">
        <v>172</v>
      </c>
      <c r="B203" s="58">
        <v>150268</v>
      </c>
      <c r="C203" s="58" t="s">
        <v>6533</v>
      </c>
      <c r="D203" s="58" t="s">
        <v>6535</v>
      </c>
      <c r="E203" s="59" t="s">
        <v>15092</v>
      </c>
      <c r="F203" s="55" t="str">
        <f>LEFT(E203,MIN(FIND({0,1,2,3,4,5,6,7,8,9},ASC(E203)&amp;1234567890))-1)</f>
        <v>Co</v>
      </c>
      <c r="G203" s="55">
        <f t="shared" si="6"/>
        <v>1.8149999999999999</v>
      </c>
      <c r="H203" s="55">
        <f>VLOOKUP(F203,Table!$A$2:$C$121,2,0)</f>
        <v>9</v>
      </c>
      <c r="I203" s="56">
        <f>VLOOKUP(F203,Table!$A$2:$C$121,3,0)</f>
        <v>4</v>
      </c>
      <c r="J203" s="59" t="s">
        <v>15091</v>
      </c>
      <c r="K203" s="55" t="str">
        <f>LEFT(J203,MIN(FIND({0,1,2,3,4,5,6,7,8,9},ASC(J203)&amp;1234567890))-1)</f>
        <v>Zn</v>
      </c>
      <c r="L203" s="55">
        <f t="shared" si="7"/>
        <v>13.24</v>
      </c>
      <c r="M203" s="55">
        <f>VLOOKUP(K203,Table!$A$2:$C$121,2,0)</f>
        <v>12</v>
      </c>
      <c r="N203" s="56">
        <f>VLOOKUP(K203,Table!$A$2:$C$121,3,0)</f>
        <v>4</v>
      </c>
      <c r="O203" s="53" t="str">
        <f>VLOOKUP(A203,Table!$U$1:$V$230,2,0)</f>
        <v>Hexagonal</v>
      </c>
      <c r="P203" s="70" t="s">
        <v>15463</v>
      </c>
      <c r="Q203" s="57"/>
    </row>
    <row r="204" spans="1:17">
      <c r="A204" s="12">
        <v>178</v>
      </c>
      <c r="B204" s="12">
        <v>16876</v>
      </c>
      <c r="C204" s="12" t="s">
        <v>6671</v>
      </c>
      <c r="D204" s="12" t="s">
        <v>6672</v>
      </c>
      <c r="E204" s="17" t="s">
        <v>427</v>
      </c>
      <c r="F204" s="19" t="str">
        <f>LEFT(E204,MIN(FIND({0,1,2,3,4,5,6,7,8,9},ASC(E204)&amp;1234567890))-1)</f>
        <v>Au</v>
      </c>
      <c r="G204" s="23">
        <f t="shared" si="6"/>
        <v>1</v>
      </c>
      <c r="H204" s="19">
        <f>VLOOKUP(F204,Table!$A$2:$C$121,2,0)</f>
        <v>11</v>
      </c>
      <c r="I204" s="18">
        <f>VLOOKUP(F204,Table!$A$2:$C$121,3,0)</f>
        <v>6</v>
      </c>
      <c r="J204" s="17" t="s">
        <v>365</v>
      </c>
      <c r="K204" s="19" t="str">
        <f>LEFT(J204,MIN(FIND({0,1,2,3,4,5,6,7,8,9},ASC(J204)&amp;1234567890))-1)</f>
        <v>F</v>
      </c>
      <c r="L204" s="24">
        <f t="shared" si="7"/>
        <v>3</v>
      </c>
      <c r="M204" s="19">
        <f>VLOOKUP(K204,Table!$A$2:$C$121,2,0)</f>
        <v>17</v>
      </c>
      <c r="N204" s="18">
        <f>VLOOKUP(K204,Table!$A$2:$C$121,3,0)</f>
        <v>2</v>
      </c>
      <c r="O204" s="12" t="str">
        <f>VLOOKUP(A204,Table!$U$1:$V$230,2,0)</f>
        <v>Hexagonal</v>
      </c>
      <c r="P204" s="70"/>
    </row>
    <row r="205" spans="1:17">
      <c r="A205" s="12">
        <v>178</v>
      </c>
      <c r="B205" s="12">
        <v>80477</v>
      </c>
      <c r="C205" s="12" t="s">
        <v>6671</v>
      </c>
      <c r="D205" s="12" t="s">
        <v>6673</v>
      </c>
      <c r="E205" s="17" t="s">
        <v>11342</v>
      </c>
      <c r="F205" s="19" t="str">
        <f>LEFT(E205,MIN(FIND({0,1,2,3,4,5,6,7,8,9},ASC(E205)&amp;1234567890))-1)</f>
        <v>Ag</v>
      </c>
      <c r="G205" s="23">
        <f t="shared" si="6"/>
        <v>1</v>
      </c>
      <c r="H205" s="19">
        <f>VLOOKUP(F205,Table!$A$2:$C$121,2,0)</f>
        <v>11</v>
      </c>
      <c r="I205" s="18">
        <f>VLOOKUP(F205,Table!$A$2:$C$121,3,0)</f>
        <v>5</v>
      </c>
      <c r="J205" s="17" t="s">
        <v>365</v>
      </c>
      <c r="K205" s="19" t="str">
        <f>LEFT(J205,MIN(FIND({0,1,2,3,4,5,6,7,8,9},ASC(J205)&amp;1234567890))-1)</f>
        <v>F</v>
      </c>
      <c r="L205" s="24">
        <f t="shared" si="7"/>
        <v>3</v>
      </c>
      <c r="M205" s="19">
        <f>VLOOKUP(K205,Table!$A$2:$C$121,2,0)</f>
        <v>17</v>
      </c>
      <c r="N205" s="18">
        <f>VLOOKUP(K205,Table!$A$2:$C$121,3,0)</f>
        <v>2</v>
      </c>
      <c r="O205" s="12" t="str">
        <f>VLOOKUP(A205,Table!$U$1:$V$230,2,0)</f>
        <v>Hexagonal</v>
      </c>
      <c r="P205" s="70"/>
    </row>
    <row r="206" spans="1:17">
      <c r="A206" s="12">
        <v>178</v>
      </c>
      <c r="B206" s="12">
        <v>104611</v>
      </c>
      <c r="C206" s="12" t="s">
        <v>6671</v>
      </c>
      <c r="D206" s="12" t="s">
        <v>6674</v>
      </c>
      <c r="E206" s="17" t="s">
        <v>11658</v>
      </c>
      <c r="F206" s="19" t="str">
        <f>LEFT(E206,MIN(FIND({0,1,2,3,4,5,6,7,8,9},ASC(E206)&amp;1234567890))-1)</f>
        <v>Ir</v>
      </c>
      <c r="G206" s="23">
        <f t="shared" si="6"/>
        <v>3</v>
      </c>
      <c r="H206" s="19">
        <f>VLOOKUP(F206,Table!$A$2:$C$121,2,0)</f>
        <v>9</v>
      </c>
      <c r="I206" s="18">
        <f>VLOOKUP(F206,Table!$A$2:$C$121,3,0)</f>
        <v>6</v>
      </c>
      <c r="J206" s="17" t="s">
        <v>11553</v>
      </c>
      <c r="K206" s="19" t="str">
        <f>LEFT(J206,MIN(FIND({0,1,2,3,4,5,6,7,8,9},ASC(J206)&amp;1234567890))-1)</f>
        <v>Zr</v>
      </c>
      <c r="L206" s="24">
        <f t="shared" si="7"/>
        <v>5</v>
      </c>
      <c r="M206" s="19">
        <f>VLOOKUP(K206,Table!$A$2:$C$121,2,0)</f>
        <v>4</v>
      </c>
      <c r="N206" s="18">
        <f>VLOOKUP(K206,Table!$A$2:$C$121,3,0)</f>
        <v>5</v>
      </c>
      <c r="O206" s="12" t="str">
        <f>VLOOKUP(A206,Table!$U$1:$V$230,2,0)</f>
        <v>Hexagonal</v>
      </c>
      <c r="P206" s="70"/>
    </row>
    <row r="207" spans="1:17">
      <c r="A207" s="12">
        <v>178</v>
      </c>
      <c r="B207" s="12">
        <v>638575</v>
      </c>
      <c r="C207" s="12" t="s">
        <v>6671</v>
      </c>
      <c r="D207" s="12" t="s">
        <v>6675</v>
      </c>
      <c r="E207" s="17" t="s">
        <v>11962</v>
      </c>
      <c r="F207" s="19" t="str">
        <f>LEFT(E207,MIN(FIND({0,1,2,3,4,5,6,7,8,9},ASC(E207)&amp;1234567890))-1)</f>
        <v>Hf</v>
      </c>
      <c r="G207" s="23">
        <f t="shared" si="6"/>
        <v>5</v>
      </c>
      <c r="H207" s="19">
        <f>VLOOKUP(F207,Table!$A$2:$C$121,2,0)</f>
        <v>4</v>
      </c>
      <c r="I207" s="18">
        <f>VLOOKUP(F207,Table!$A$2:$C$121,3,0)</f>
        <v>6</v>
      </c>
      <c r="J207" s="17" t="s">
        <v>11658</v>
      </c>
      <c r="K207" s="19" t="str">
        <f>LEFT(J207,MIN(FIND({0,1,2,3,4,5,6,7,8,9},ASC(J207)&amp;1234567890))-1)</f>
        <v>Ir</v>
      </c>
      <c r="L207" s="24">
        <f t="shared" si="7"/>
        <v>3</v>
      </c>
      <c r="M207" s="19">
        <f>VLOOKUP(K207,Table!$A$2:$C$121,2,0)</f>
        <v>9</v>
      </c>
      <c r="N207" s="18">
        <f>VLOOKUP(K207,Table!$A$2:$C$121,3,0)</f>
        <v>6</v>
      </c>
      <c r="O207" s="12" t="str">
        <f>VLOOKUP(A207,Table!$U$1:$V$230,2,0)</f>
        <v>Hexagonal</v>
      </c>
      <c r="P207" s="70"/>
    </row>
    <row r="208" spans="1:17">
      <c r="A208" s="12">
        <v>179</v>
      </c>
      <c r="B208" s="12">
        <v>16876</v>
      </c>
      <c r="C208" s="12" t="s">
        <v>6671</v>
      </c>
      <c r="D208" s="12" t="s">
        <v>6672</v>
      </c>
      <c r="E208" s="17" t="s">
        <v>427</v>
      </c>
      <c r="F208" s="19" t="str">
        <f>LEFT(E208,MIN(FIND({0,1,2,3,4,5,6,7,8,9},ASC(E208)&amp;1234567890))-1)</f>
        <v>Au</v>
      </c>
      <c r="G208" s="23">
        <f t="shared" si="6"/>
        <v>1</v>
      </c>
      <c r="H208" s="19">
        <f>VLOOKUP(F208,Table!$A$2:$C$121,2,0)</f>
        <v>11</v>
      </c>
      <c r="I208" s="18">
        <f>VLOOKUP(F208,Table!$A$2:$C$121,3,0)</f>
        <v>6</v>
      </c>
      <c r="J208" s="17" t="s">
        <v>365</v>
      </c>
      <c r="K208" s="19" t="str">
        <f>LEFT(J208,MIN(FIND({0,1,2,3,4,5,6,7,8,9},ASC(J208)&amp;1234567890))-1)</f>
        <v>F</v>
      </c>
      <c r="L208" s="24">
        <f t="shared" si="7"/>
        <v>3</v>
      </c>
      <c r="M208" s="19">
        <f>VLOOKUP(K208,Table!$A$2:$C$121,2,0)</f>
        <v>17</v>
      </c>
      <c r="N208" s="18">
        <f>VLOOKUP(K208,Table!$A$2:$C$121,3,0)</f>
        <v>2</v>
      </c>
      <c r="O208" s="12" t="str">
        <f>VLOOKUP(A208,Table!$U$1:$V$230,2,0)</f>
        <v>Hexagonal</v>
      </c>
      <c r="P208" s="70" t="s">
        <v>15463</v>
      </c>
    </row>
    <row r="209" spans="1:16">
      <c r="A209" s="12">
        <v>179</v>
      </c>
      <c r="B209" s="12">
        <v>80477</v>
      </c>
      <c r="C209" s="12" t="s">
        <v>6671</v>
      </c>
      <c r="D209" s="12" t="s">
        <v>6673</v>
      </c>
      <c r="E209" s="17" t="s">
        <v>11342</v>
      </c>
      <c r="F209" s="19" t="str">
        <f>LEFT(E209,MIN(FIND({0,1,2,3,4,5,6,7,8,9},ASC(E209)&amp;1234567890))-1)</f>
        <v>Ag</v>
      </c>
      <c r="G209" s="23">
        <f t="shared" si="6"/>
        <v>1</v>
      </c>
      <c r="H209" s="19">
        <f>VLOOKUP(F209,Table!$A$2:$C$121,2,0)</f>
        <v>11</v>
      </c>
      <c r="I209" s="18">
        <f>VLOOKUP(F209,Table!$A$2:$C$121,3,0)</f>
        <v>5</v>
      </c>
      <c r="J209" s="17" t="s">
        <v>365</v>
      </c>
      <c r="K209" s="19" t="str">
        <f>LEFT(J209,MIN(FIND({0,1,2,3,4,5,6,7,8,9},ASC(J209)&amp;1234567890))-1)</f>
        <v>F</v>
      </c>
      <c r="L209" s="24">
        <f t="shared" si="7"/>
        <v>3</v>
      </c>
      <c r="M209" s="19">
        <f>VLOOKUP(K209,Table!$A$2:$C$121,2,0)</f>
        <v>17</v>
      </c>
      <c r="N209" s="18">
        <f>VLOOKUP(K209,Table!$A$2:$C$121,3,0)</f>
        <v>2</v>
      </c>
      <c r="O209" s="12" t="str">
        <f>VLOOKUP(A209,Table!$U$1:$V$230,2,0)</f>
        <v>Hexagonal</v>
      </c>
      <c r="P209" s="70" t="s">
        <v>15463</v>
      </c>
    </row>
    <row r="210" spans="1:16">
      <c r="A210" s="12">
        <v>179</v>
      </c>
      <c r="B210" s="12">
        <v>104611</v>
      </c>
      <c r="C210" s="12" t="s">
        <v>6671</v>
      </c>
      <c r="D210" s="12" t="s">
        <v>6674</v>
      </c>
      <c r="E210" s="17" t="s">
        <v>11658</v>
      </c>
      <c r="F210" s="19" t="str">
        <f>LEFT(E210,MIN(FIND({0,1,2,3,4,5,6,7,8,9},ASC(E210)&amp;1234567890))-1)</f>
        <v>Ir</v>
      </c>
      <c r="G210" s="23">
        <f t="shared" si="6"/>
        <v>3</v>
      </c>
      <c r="H210" s="19">
        <f>VLOOKUP(F210,Table!$A$2:$C$121,2,0)</f>
        <v>9</v>
      </c>
      <c r="I210" s="18">
        <f>VLOOKUP(F210,Table!$A$2:$C$121,3,0)</f>
        <v>6</v>
      </c>
      <c r="J210" s="17" t="s">
        <v>11553</v>
      </c>
      <c r="K210" s="19" t="str">
        <f>LEFT(J210,MIN(FIND({0,1,2,3,4,5,6,7,8,9},ASC(J210)&amp;1234567890))-1)</f>
        <v>Zr</v>
      </c>
      <c r="L210" s="24">
        <f t="shared" si="7"/>
        <v>5</v>
      </c>
      <c r="M210" s="19">
        <f>VLOOKUP(K210,Table!$A$2:$C$121,2,0)</f>
        <v>4</v>
      </c>
      <c r="N210" s="18">
        <f>VLOOKUP(K210,Table!$A$2:$C$121,3,0)</f>
        <v>5</v>
      </c>
      <c r="O210" s="12" t="str">
        <f>VLOOKUP(A210,Table!$U$1:$V$230,2,0)</f>
        <v>Hexagonal</v>
      </c>
      <c r="P210" s="70" t="s">
        <v>15463</v>
      </c>
    </row>
    <row r="211" spans="1:16">
      <c r="A211" s="12">
        <v>179</v>
      </c>
      <c r="B211" s="12">
        <v>638575</v>
      </c>
      <c r="C211" s="12" t="s">
        <v>6671</v>
      </c>
      <c r="D211" s="12" t="s">
        <v>6675</v>
      </c>
      <c r="E211" s="17" t="s">
        <v>11962</v>
      </c>
      <c r="F211" s="19" t="str">
        <f>LEFT(E211,MIN(FIND({0,1,2,3,4,5,6,7,8,9},ASC(E211)&amp;1234567890))-1)</f>
        <v>Hf</v>
      </c>
      <c r="G211" s="23">
        <f t="shared" si="6"/>
        <v>5</v>
      </c>
      <c r="H211" s="19">
        <f>VLOOKUP(F211,Table!$A$2:$C$121,2,0)</f>
        <v>4</v>
      </c>
      <c r="I211" s="18">
        <f>VLOOKUP(F211,Table!$A$2:$C$121,3,0)</f>
        <v>6</v>
      </c>
      <c r="J211" s="17" t="s">
        <v>11658</v>
      </c>
      <c r="K211" s="19" t="str">
        <f>LEFT(J211,MIN(FIND({0,1,2,3,4,5,6,7,8,9},ASC(J211)&amp;1234567890))-1)</f>
        <v>Ir</v>
      </c>
      <c r="L211" s="24">
        <f t="shared" si="7"/>
        <v>3</v>
      </c>
      <c r="M211" s="19">
        <f>VLOOKUP(K211,Table!$A$2:$C$121,2,0)</f>
        <v>9</v>
      </c>
      <c r="N211" s="18">
        <f>VLOOKUP(K211,Table!$A$2:$C$121,3,0)</f>
        <v>6</v>
      </c>
      <c r="O211" s="12" t="str">
        <f>VLOOKUP(A211,Table!$U$1:$V$230,2,0)</f>
        <v>Hexagonal</v>
      </c>
      <c r="P211" s="70" t="s">
        <v>15463</v>
      </c>
    </row>
    <row r="212" spans="1:16">
      <c r="A212" s="12">
        <v>180</v>
      </c>
      <c r="B212" s="12">
        <v>9481</v>
      </c>
      <c r="C212" s="12" t="s">
        <v>6676</v>
      </c>
      <c r="D212" s="12" t="s">
        <v>5719</v>
      </c>
      <c r="E212" s="17" t="s">
        <v>12081</v>
      </c>
      <c r="F212" s="19" t="str">
        <f>LEFT(E212,MIN(FIND({0,1,2,3,4,5,6,7,8,9},ASC(E212)&amp;1234567890))-1)</f>
        <v>Be</v>
      </c>
      <c r="G212" s="23">
        <f t="shared" si="6"/>
        <v>1</v>
      </c>
      <c r="H212" s="19">
        <f>VLOOKUP(F212,Table!$A$2:$C$121,2,0)</f>
        <v>2</v>
      </c>
      <c r="I212" s="18">
        <f>VLOOKUP(F212,Table!$A$2:$C$121,3,0)</f>
        <v>2</v>
      </c>
      <c r="J212" s="17" t="s">
        <v>11632</v>
      </c>
      <c r="K212" s="19" t="str">
        <f>LEFT(J212,MIN(FIND({0,1,2,3,4,5,6,7,8,9},ASC(J212)&amp;1234567890))-1)</f>
        <v>F</v>
      </c>
      <c r="L212" s="24">
        <f t="shared" si="7"/>
        <v>2</v>
      </c>
      <c r="M212" s="19">
        <f>VLOOKUP(K212,Table!$A$2:$C$121,2,0)</f>
        <v>17</v>
      </c>
      <c r="N212" s="18">
        <f>VLOOKUP(K212,Table!$A$2:$C$121,3,0)</f>
        <v>2</v>
      </c>
      <c r="O212" s="12" t="str">
        <f>VLOOKUP(A212,Table!$U$1:$V$230,2,0)</f>
        <v>Hexagonal</v>
      </c>
      <c r="P212" s="70"/>
    </row>
    <row r="213" spans="1:16">
      <c r="A213" s="12">
        <v>180</v>
      </c>
      <c r="B213" s="12">
        <v>16502</v>
      </c>
      <c r="C213" s="12" t="s">
        <v>6676</v>
      </c>
      <c r="D213" s="12" t="s">
        <v>6677</v>
      </c>
      <c r="E213" s="17" t="s">
        <v>335</v>
      </c>
      <c r="F213" s="19" t="str">
        <f>LEFT(E213,MIN(FIND({0,1,2,3,4,5,6,7,8,9},ASC(E213)&amp;1234567890))-1)</f>
        <v>Nb</v>
      </c>
      <c r="G213" s="23">
        <f t="shared" si="6"/>
        <v>1</v>
      </c>
      <c r="H213" s="19">
        <f>VLOOKUP(F213,Table!$A$2:$C$121,2,0)</f>
        <v>5</v>
      </c>
      <c r="I213" s="18">
        <f>VLOOKUP(F213,Table!$A$2:$C$121,3,0)</f>
        <v>5</v>
      </c>
      <c r="J213" s="17" t="s">
        <v>11546</v>
      </c>
      <c r="K213" s="19" t="str">
        <f>LEFT(J213,MIN(FIND({0,1,2,3,4,5,6,7,8,9},ASC(J213)&amp;1234567890))-1)</f>
        <v>Si</v>
      </c>
      <c r="L213" s="24">
        <f t="shared" si="7"/>
        <v>2</v>
      </c>
      <c r="M213" s="19">
        <f>VLOOKUP(K213,Table!$A$2:$C$121,2,0)</f>
        <v>14</v>
      </c>
      <c r="N213" s="18">
        <f>VLOOKUP(K213,Table!$A$2:$C$121,3,0)</f>
        <v>3</v>
      </c>
      <c r="O213" s="12" t="str">
        <f>VLOOKUP(A213,Table!$U$1:$V$230,2,0)</f>
        <v>Hexagonal</v>
      </c>
      <c r="P213" s="70"/>
    </row>
    <row r="214" spans="1:16">
      <c r="A214" s="12">
        <v>180</v>
      </c>
      <c r="B214" s="12">
        <v>16503</v>
      </c>
      <c r="C214" s="12" t="s">
        <v>6676</v>
      </c>
      <c r="D214" s="12" t="s">
        <v>6678</v>
      </c>
      <c r="E214" s="17" t="s">
        <v>335</v>
      </c>
      <c r="F214" s="19" t="str">
        <f>LEFT(E214,MIN(FIND({0,1,2,3,4,5,6,7,8,9},ASC(E214)&amp;1234567890))-1)</f>
        <v>Nb</v>
      </c>
      <c r="G214" s="23">
        <f t="shared" si="6"/>
        <v>1</v>
      </c>
      <c r="H214" s="19">
        <f>VLOOKUP(F214,Table!$A$2:$C$121,2,0)</f>
        <v>5</v>
      </c>
      <c r="I214" s="18">
        <f>VLOOKUP(F214,Table!$A$2:$C$121,3,0)</f>
        <v>5</v>
      </c>
      <c r="J214" s="17" t="s">
        <v>11461</v>
      </c>
      <c r="K214" s="19" t="str">
        <f>LEFT(J214,MIN(FIND({0,1,2,3,4,5,6,7,8,9},ASC(J214)&amp;1234567890))-1)</f>
        <v>Ge</v>
      </c>
      <c r="L214" s="24">
        <f t="shared" si="7"/>
        <v>2</v>
      </c>
      <c r="M214" s="19">
        <f>VLOOKUP(K214,Table!$A$2:$C$121,2,0)</f>
        <v>14</v>
      </c>
      <c r="N214" s="18">
        <f>VLOOKUP(K214,Table!$A$2:$C$121,3,0)</f>
        <v>4</v>
      </c>
      <c r="O214" s="12" t="str">
        <f>VLOOKUP(A214,Table!$U$1:$V$230,2,0)</f>
        <v>Hexagonal</v>
      </c>
      <c r="P214" s="70"/>
    </row>
    <row r="215" spans="1:16">
      <c r="A215" s="12">
        <v>180</v>
      </c>
      <c r="B215" s="12">
        <v>16504</v>
      </c>
      <c r="C215" s="12" t="s">
        <v>6676</v>
      </c>
      <c r="D215" s="12" t="s">
        <v>6679</v>
      </c>
      <c r="E215" s="17" t="s">
        <v>405</v>
      </c>
      <c r="F215" s="19" t="str">
        <f>LEFT(E215,MIN(FIND({0,1,2,3,4,5,6,7,8,9},ASC(E215)&amp;1234567890))-1)</f>
        <v>Ta</v>
      </c>
      <c r="G215" s="23">
        <f t="shared" si="6"/>
        <v>1</v>
      </c>
      <c r="H215" s="19">
        <f>VLOOKUP(F215,Table!$A$2:$C$121,2,0)</f>
        <v>5</v>
      </c>
      <c r="I215" s="18">
        <f>VLOOKUP(F215,Table!$A$2:$C$121,3,0)</f>
        <v>6</v>
      </c>
      <c r="J215" s="17" t="s">
        <v>11461</v>
      </c>
      <c r="K215" s="19" t="str">
        <f>LEFT(J215,MIN(FIND({0,1,2,3,4,5,6,7,8,9},ASC(J215)&amp;1234567890))-1)</f>
        <v>Ge</v>
      </c>
      <c r="L215" s="24">
        <f t="shared" si="7"/>
        <v>2</v>
      </c>
      <c r="M215" s="19">
        <f>VLOOKUP(K215,Table!$A$2:$C$121,2,0)</f>
        <v>14</v>
      </c>
      <c r="N215" s="18">
        <f>VLOOKUP(K215,Table!$A$2:$C$121,3,0)</f>
        <v>4</v>
      </c>
      <c r="O215" s="12" t="str">
        <f>VLOOKUP(A215,Table!$U$1:$V$230,2,0)</f>
        <v>Hexagonal</v>
      </c>
      <c r="P215" s="70"/>
    </row>
    <row r="216" spans="1:16">
      <c r="A216" s="12">
        <v>180</v>
      </c>
      <c r="B216" s="12">
        <v>16836</v>
      </c>
      <c r="C216" s="12" t="s">
        <v>6676</v>
      </c>
      <c r="D216" s="12" t="s">
        <v>6680</v>
      </c>
      <c r="E216" s="17" t="s">
        <v>11390</v>
      </c>
      <c r="F216" s="19" t="str">
        <f>LEFT(E216,MIN(FIND({0,1,2,3,4,5,6,7,8,9},ASC(E216)&amp;1234567890))-1)</f>
        <v>Cr</v>
      </c>
      <c r="G216" s="23">
        <f t="shared" si="6"/>
        <v>1</v>
      </c>
      <c r="H216" s="19">
        <f>VLOOKUP(F216,Table!$A$2:$C$121,2,0)</f>
        <v>6</v>
      </c>
      <c r="I216" s="18">
        <f>VLOOKUP(F216,Table!$A$2:$C$121,3,0)</f>
        <v>4</v>
      </c>
      <c r="J216" s="17" t="s">
        <v>11546</v>
      </c>
      <c r="K216" s="19" t="str">
        <f>LEFT(J216,MIN(FIND({0,1,2,3,4,5,6,7,8,9},ASC(J216)&amp;1234567890))-1)</f>
        <v>Si</v>
      </c>
      <c r="L216" s="24">
        <f t="shared" si="7"/>
        <v>2</v>
      </c>
      <c r="M216" s="19">
        <f>VLOOKUP(K216,Table!$A$2:$C$121,2,0)</f>
        <v>14</v>
      </c>
      <c r="N216" s="18">
        <f>VLOOKUP(K216,Table!$A$2:$C$121,3,0)</f>
        <v>3</v>
      </c>
      <c r="O216" s="12" t="str">
        <f>VLOOKUP(A216,Table!$U$1:$V$230,2,0)</f>
        <v>Hexagonal</v>
      </c>
      <c r="P216" s="70"/>
    </row>
    <row r="217" spans="1:16">
      <c r="A217" s="12">
        <v>180</v>
      </c>
      <c r="B217" s="12">
        <v>26430</v>
      </c>
      <c r="C217" s="12" t="s">
        <v>6676</v>
      </c>
      <c r="D217" s="12" t="s">
        <v>3</v>
      </c>
      <c r="E217" s="17" t="s">
        <v>31</v>
      </c>
      <c r="F217" s="19" t="str">
        <f>LEFT(E217,MIN(FIND({0,1,2,3,4,5,6,7,8,9},ASC(E217)&amp;1234567890))-1)</f>
        <v>Si</v>
      </c>
      <c r="G217" s="23">
        <f t="shared" si="6"/>
        <v>1</v>
      </c>
      <c r="H217" s="19">
        <f>VLOOKUP(F217,Table!$A$2:$C$121,2,0)</f>
        <v>14</v>
      </c>
      <c r="I217" s="18">
        <f>VLOOKUP(F217,Table!$A$2:$C$121,3,0)</f>
        <v>3</v>
      </c>
      <c r="J217" s="17" t="s">
        <v>32</v>
      </c>
      <c r="K217" s="19" t="str">
        <f>LEFT(J217,MIN(FIND({0,1,2,3,4,5,6,7,8,9},ASC(J217)&amp;1234567890))-1)</f>
        <v>O</v>
      </c>
      <c r="L217" s="24">
        <f t="shared" si="7"/>
        <v>2</v>
      </c>
      <c r="M217" s="19">
        <f>VLOOKUP(K217,Table!$A$2:$C$121,2,0)</f>
        <v>16</v>
      </c>
      <c r="N217" s="18">
        <f>VLOOKUP(K217,Table!$A$2:$C$121,3,0)</f>
        <v>2</v>
      </c>
      <c r="O217" s="12" t="str">
        <f>VLOOKUP(A217,Table!$U$1:$V$230,2,0)</f>
        <v>Hexagonal</v>
      </c>
      <c r="P217" s="70"/>
    </row>
    <row r="218" spans="1:16">
      <c r="A218" s="12">
        <v>180</v>
      </c>
      <c r="B218" s="12">
        <v>30713</v>
      </c>
      <c r="C218" s="12" t="s">
        <v>6676</v>
      </c>
      <c r="D218" s="12" t="s">
        <v>6681</v>
      </c>
      <c r="E218" s="17" t="s">
        <v>11894</v>
      </c>
      <c r="F218" s="19" t="str">
        <f>LEFT(E218,MIN(FIND({0,1,2,3,4,5,6,7,8,9},ASC(E218)&amp;1234567890))-1)</f>
        <v>Mg</v>
      </c>
      <c r="G218" s="23">
        <f t="shared" si="6"/>
        <v>2</v>
      </c>
      <c r="H218" s="19">
        <f>VLOOKUP(F218,Table!$A$2:$C$121,2,0)</f>
        <v>2</v>
      </c>
      <c r="I218" s="18">
        <f>VLOOKUP(F218,Table!$A$2:$C$121,3,0)</f>
        <v>3</v>
      </c>
      <c r="J218" s="17" t="s">
        <v>66</v>
      </c>
      <c r="K218" s="19" t="str">
        <f>LEFT(J218,MIN(FIND({0,1,2,3,4,5,6,7,8,9},ASC(J218)&amp;1234567890))-1)</f>
        <v>Ni</v>
      </c>
      <c r="L218" s="24">
        <f t="shared" si="7"/>
        <v>1</v>
      </c>
      <c r="M218" s="19">
        <f>VLOOKUP(K218,Table!$A$2:$C$121,2,0)</f>
        <v>10</v>
      </c>
      <c r="N218" s="18">
        <f>VLOOKUP(K218,Table!$A$2:$C$121,3,0)</f>
        <v>4</v>
      </c>
      <c r="O218" s="12" t="str">
        <f>VLOOKUP(A218,Table!$U$1:$V$230,2,0)</f>
        <v>Hexagonal</v>
      </c>
      <c r="P218" s="70"/>
    </row>
    <row r="219" spans="1:16">
      <c r="A219" s="12">
        <v>180</v>
      </c>
      <c r="B219" s="12">
        <v>74641</v>
      </c>
      <c r="C219" s="12" t="s">
        <v>6676</v>
      </c>
      <c r="D219" s="12" t="s">
        <v>6682</v>
      </c>
      <c r="E219" s="17" t="s">
        <v>376</v>
      </c>
      <c r="F219" s="19" t="str">
        <f>LEFT(E219,MIN(FIND({0,1,2,3,4,5,6,7,8,9},ASC(E219)&amp;1234567890))-1)</f>
        <v>Cs</v>
      </c>
      <c r="G219" s="23">
        <f t="shared" si="6"/>
        <v>1</v>
      </c>
      <c r="H219" s="19">
        <f>VLOOKUP(F219,Table!$A$2:$C$121,2,0)</f>
        <v>1</v>
      </c>
      <c r="I219" s="18">
        <f>VLOOKUP(F219,Table!$A$2:$C$121,3,0)</f>
        <v>6</v>
      </c>
      <c r="J219" s="17" t="s">
        <v>12183</v>
      </c>
      <c r="K219" s="19" t="str">
        <f>LEFT(J219,MIN(FIND({0,1,2,3,4,5,6,7,8,9},ASC(J219)&amp;1234567890))-1)</f>
        <v>C</v>
      </c>
      <c r="L219" s="24">
        <f t="shared" si="7"/>
        <v>8</v>
      </c>
      <c r="M219" s="19">
        <f>VLOOKUP(K219,Table!$A$2:$C$121,2,0)</f>
        <v>14</v>
      </c>
      <c r="N219" s="18">
        <f>VLOOKUP(K219,Table!$A$2:$C$121,3,0)</f>
        <v>2</v>
      </c>
      <c r="O219" s="12" t="str">
        <f>VLOOKUP(A219,Table!$U$1:$V$230,2,0)</f>
        <v>Hexagonal</v>
      </c>
      <c r="P219" s="70"/>
    </row>
    <row r="220" spans="1:16">
      <c r="A220" s="12">
        <v>180</v>
      </c>
      <c r="B220" s="12">
        <v>43596</v>
      </c>
      <c r="C220" s="12" t="s">
        <v>6676</v>
      </c>
      <c r="D220" s="12" t="s">
        <v>6683</v>
      </c>
      <c r="E220" s="17" t="s">
        <v>405</v>
      </c>
      <c r="F220" s="19" t="str">
        <f>LEFT(E220,MIN(FIND({0,1,2,3,4,5,6,7,8,9},ASC(E220)&amp;1234567890))-1)</f>
        <v>Ta</v>
      </c>
      <c r="G220" s="23">
        <f t="shared" si="6"/>
        <v>1</v>
      </c>
      <c r="H220" s="19">
        <f>VLOOKUP(F220,Table!$A$2:$C$121,2,0)</f>
        <v>5</v>
      </c>
      <c r="I220" s="18">
        <f>VLOOKUP(F220,Table!$A$2:$C$121,3,0)</f>
        <v>6</v>
      </c>
      <c r="J220" s="17" t="s">
        <v>11546</v>
      </c>
      <c r="K220" s="19" t="str">
        <f>LEFT(J220,MIN(FIND({0,1,2,3,4,5,6,7,8,9},ASC(J220)&amp;1234567890))-1)</f>
        <v>Si</v>
      </c>
      <c r="L220" s="24">
        <f t="shared" si="7"/>
        <v>2</v>
      </c>
      <c r="M220" s="19">
        <f>VLOOKUP(K220,Table!$A$2:$C$121,2,0)</f>
        <v>14</v>
      </c>
      <c r="N220" s="18">
        <f>VLOOKUP(K220,Table!$A$2:$C$121,3,0)</f>
        <v>3</v>
      </c>
      <c r="O220" s="12" t="str">
        <f>VLOOKUP(A220,Table!$U$1:$V$230,2,0)</f>
        <v>Hexagonal</v>
      </c>
      <c r="P220" s="70"/>
    </row>
    <row r="221" spans="1:16">
      <c r="A221" s="12">
        <v>180</v>
      </c>
      <c r="B221" s="12">
        <v>77114</v>
      </c>
      <c r="C221" s="12" t="s">
        <v>6676</v>
      </c>
      <c r="D221" s="12" t="s">
        <v>6684</v>
      </c>
      <c r="E221" s="17" t="s">
        <v>393</v>
      </c>
      <c r="F221" s="19" t="str">
        <f>LEFT(E221,MIN(FIND({0,1,2,3,4,5,6,7,8,9},ASC(E221)&amp;1234567890))-1)</f>
        <v>Mo</v>
      </c>
      <c r="G221" s="23">
        <f t="shared" si="6"/>
        <v>1</v>
      </c>
      <c r="H221" s="19">
        <f>VLOOKUP(F221,Table!$A$2:$C$121,2,0)</f>
        <v>6</v>
      </c>
      <c r="I221" s="18">
        <f>VLOOKUP(F221,Table!$A$2:$C$121,3,0)</f>
        <v>5</v>
      </c>
      <c r="J221" s="17" t="s">
        <v>11550</v>
      </c>
      <c r="K221" s="19" t="str">
        <f>LEFT(J221,MIN(FIND({0,1,2,3,4,5,6,7,8,9},ASC(J221)&amp;1234567890))-1)</f>
        <v>Sn</v>
      </c>
      <c r="L221" s="24">
        <f t="shared" si="7"/>
        <v>2</v>
      </c>
      <c r="M221" s="19">
        <f>VLOOKUP(K221,Table!$A$2:$C$121,2,0)</f>
        <v>14</v>
      </c>
      <c r="N221" s="18">
        <f>VLOOKUP(K221,Table!$A$2:$C$121,3,0)</f>
        <v>5</v>
      </c>
      <c r="O221" s="12" t="str">
        <f>VLOOKUP(A221,Table!$U$1:$V$230,2,0)</f>
        <v>Hexagonal</v>
      </c>
      <c r="P221" s="70"/>
    </row>
    <row r="222" spans="1:16">
      <c r="A222" s="12">
        <v>180</v>
      </c>
      <c r="B222" s="12">
        <v>77371</v>
      </c>
      <c r="C222" s="12" t="s">
        <v>6676</v>
      </c>
      <c r="D222" s="12" t="s">
        <v>6685</v>
      </c>
      <c r="E222" s="17" t="s">
        <v>334</v>
      </c>
      <c r="F222" s="19" t="str">
        <f>LEFT(E222,MIN(FIND({0,1,2,3,4,5,6,7,8,9},ASC(E222)&amp;1234567890))-1)</f>
        <v>V</v>
      </c>
      <c r="G222" s="23">
        <f t="shared" si="6"/>
        <v>1</v>
      </c>
      <c r="H222" s="19">
        <f>VLOOKUP(F222,Table!$A$2:$C$121,2,0)</f>
        <v>5</v>
      </c>
      <c r="I222" s="18">
        <f>VLOOKUP(F222,Table!$A$2:$C$121,3,0)</f>
        <v>4</v>
      </c>
      <c r="J222" s="17" t="s">
        <v>11546</v>
      </c>
      <c r="K222" s="19" t="str">
        <f>LEFT(J222,MIN(FIND({0,1,2,3,4,5,6,7,8,9},ASC(J222)&amp;1234567890))-1)</f>
        <v>Si</v>
      </c>
      <c r="L222" s="24">
        <f t="shared" si="7"/>
        <v>2</v>
      </c>
      <c r="M222" s="19">
        <f>VLOOKUP(K222,Table!$A$2:$C$121,2,0)</f>
        <v>14</v>
      </c>
      <c r="N222" s="18">
        <f>VLOOKUP(K222,Table!$A$2:$C$121,3,0)</f>
        <v>3</v>
      </c>
      <c r="O222" s="12" t="str">
        <f>VLOOKUP(A222,Table!$U$1:$V$230,2,0)</f>
        <v>Hexagonal</v>
      </c>
      <c r="P222" s="70"/>
    </row>
    <row r="223" spans="1:16">
      <c r="A223" s="12">
        <v>180</v>
      </c>
      <c r="B223" s="12">
        <v>633427</v>
      </c>
      <c r="C223" s="12" t="s">
        <v>6676</v>
      </c>
      <c r="D223" s="12" t="s">
        <v>6686</v>
      </c>
      <c r="E223" s="17" t="s">
        <v>11874</v>
      </c>
      <c r="F223" s="19" t="str">
        <f>LEFT(E223,MIN(FIND({0,1,2,3,4,5,6,7,8,9},ASC(E223)&amp;1234567890))-1)</f>
        <v>Sc</v>
      </c>
      <c r="G223" s="23">
        <f t="shared" si="6"/>
        <v>1</v>
      </c>
      <c r="H223" s="19">
        <f>VLOOKUP(F223,Table!$A$2:$C$121,2,0)</f>
        <v>3</v>
      </c>
      <c r="I223" s="18">
        <f>VLOOKUP(F223,Table!$A$2:$C$121,3,0)</f>
        <v>4</v>
      </c>
      <c r="J223" s="17" t="s">
        <v>67</v>
      </c>
      <c r="K223" s="19" t="str">
        <f>LEFT(J223,MIN(FIND({0,1,2,3,4,5,6,7,8,9},ASC(J223)&amp;1234567890))-1)</f>
        <v>Fe</v>
      </c>
      <c r="L223" s="24">
        <f t="shared" si="7"/>
        <v>2</v>
      </c>
      <c r="M223" s="19">
        <f>VLOOKUP(K223,Table!$A$2:$C$121,2,0)</f>
        <v>8</v>
      </c>
      <c r="N223" s="18">
        <f>VLOOKUP(K223,Table!$A$2:$C$121,3,0)</f>
        <v>4</v>
      </c>
      <c r="O223" s="12" t="str">
        <f>VLOOKUP(A223,Table!$U$1:$V$230,2,0)</f>
        <v>Hexagonal</v>
      </c>
      <c r="P223" s="70"/>
    </row>
    <row r="224" spans="1:16">
      <c r="A224" s="12">
        <v>180</v>
      </c>
      <c r="B224" s="12">
        <v>638088</v>
      </c>
      <c r="C224" s="12" t="s">
        <v>6676</v>
      </c>
      <c r="D224" s="12" t="s">
        <v>6687</v>
      </c>
      <c r="E224" s="17" t="s">
        <v>334</v>
      </c>
      <c r="F224" s="19" t="str">
        <f>LEFT(E224,MIN(FIND({0,1,2,3,4,5,6,7,8,9},ASC(E224)&amp;1234567890))-1)</f>
        <v>V</v>
      </c>
      <c r="G224" s="23">
        <f t="shared" si="6"/>
        <v>1</v>
      </c>
      <c r="H224" s="19">
        <f>VLOOKUP(F224,Table!$A$2:$C$121,2,0)</f>
        <v>5</v>
      </c>
      <c r="I224" s="18">
        <f>VLOOKUP(F224,Table!$A$2:$C$121,3,0)</f>
        <v>4</v>
      </c>
      <c r="J224" s="17" t="s">
        <v>11461</v>
      </c>
      <c r="K224" s="19" t="str">
        <f>LEFT(J224,MIN(FIND({0,1,2,3,4,5,6,7,8,9},ASC(J224)&amp;1234567890))-1)</f>
        <v>Ge</v>
      </c>
      <c r="L224" s="24">
        <f t="shared" si="7"/>
        <v>2</v>
      </c>
      <c r="M224" s="19">
        <f>VLOOKUP(K224,Table!$A$2:$C$121,2,0)</f>
        <v>14</v>
      </c>
      <c r="N224" s="18">
        <f>VLOOKUP(K224,Table!$A$2:$C$121,3,0)</f>
        <v>4</v>
      </c>
      <c r="O224" s="12" t="str">
        <f>VLOOKUP(A224,Table!$U$1:$V$230,2,0)</f>
        <v>Hexagonal</v>
      </c>
      <c r="P224" s="70"/>
    </row>
    <row r="225" spans="1:16">
      <c r="A225" s="12">
        <v>180</v>
      </c>
      <c r="B225" s="12">
        <v>638941</v>
      </c>
      <c r="C225" s="12" t="s">
        <v>6676</v>
      </c>
      <c r="D225" s="12" t="s">
        <v>6688</v>
      </c>
      <c r="E225" s="17" t="s">
        <v>426</v>
      </c>
      <c r="F225" s="19" t="str">
        <f>LEFT(E225,MIN(FIND({0,1,2,3,4,5,6,7,8,9},ASC(E225)&amp;1234567890))-1)</f>
        <v>Hf</v>
      </c>
      <c r="G225" s="23">
        <f t="shared" si="6"/>
        <v>1</v>
      </c>
      <c r="H225" s="19">
        <f>VLOOKUP(F225,Table!$A$2:$C$121,2,0)</f>
        <v>4</v>
      </c>
      <c r="I225" s="18">
        <f>VLOOKUP(F225,Table!$A$2:$C$121,3,0)</f>
        <v>6</v>
      </c>
      <c r="J225" s="17" t="s">
        <v>11550</v>
      </c>
      <c r="K225" s="19" t="str">
        <f>LEFT(J225,MIN(FIND({0,1,2,3,4,5,6,7,8,9},ASC(J225)&amp;1234567890))-1)</f>
        <v>Sn</v>
      </c>
      <c r="L225" s="24">
        <f t="shared" si="7"/>
        <v>2</v>
      </c>
      <c r="M225" s="19">
        <f>VLOOKUP(K225,Table!$A$2:$C$121,2,0)</f>
        <v>14</v>
      </c>
      <c r="N225" s="18">
        <f>VLOOKUP(K225,Table!$A$2:$C$121,3,0)</f>
        <v>5</v>
      </c>
      <c r="O225" s="12" t="str">
        <f>VLOOKUP(A225,Table!$U$1:$V$230,2,0)</f>
        <v>Hexagonal</v>
      </c>
      <c r="P225" s="70"/>
    </row>
    <row r="226" spans="1:16">
      <c r="A226" s="12">
        <v>180</v>
      </c>
      <c r="B226" s="12">
        <v>644399</v>
      </c>
      <c r="C226" s="12" t="s">
        <v>6676</v>
      </c>
      <c r="D226" s="12" t="s">
        <v>4846</v>
      </c>
      <c r="E226" s="17" t="s">
        <v>393</v>
      </c>
      <c r="F226" s="19" t="str">
        <f>LEFT(E226,MIN(FIND({0,1,2,3,4,5,6,7,8,9},ASC(E226)&amp;1234567890))-1)</f>
        <v>Mo</v>
      </c>
      <c r="G226" s="23">
        <f t="shared" si="6"/>
        <v>1</v>
      </c>
      <c r="H226" s="19">
        <f>VLOOKUP(F226,Table!$A$2:$C$121,2,0)</f>
        <v>6</v>
      </c>
      <c r="I226" s="18">
        <f>VLOOKUP(F226,Table!$A$2:$C$121,3,0)</f>
        <v>5</v>
      </c>
      <c r="J226" s="17" t="s">
        <v>11546</v>
      </c>
      <c r="K226" s="19" t="str">
        <f>LEFT(J226,MIN(FIND({0,1,2,3,4,5,6,7,8,9},ASC(J226)&amp;1234567890))-1)</f>
        <v>Si</v>
      </c>
      <c r="L226" s="24">
        <f t="shared" si="7"/>
        <v>2</v>
      </c>
      <c r="M226" s="19">
        <f>VLOOKUP(K226,Table!$A$2:$C$121,2,0)</f>
        <v>14</v>
      </c>
      <c r="N226" s="18">
        <f>VLOOKUP(K226,Table!$A$2:$C$121,3,0)</f>
        <v>3</v>
      </c>
      <c r="O226" s="12" t="str">
        <f>VLOOKUP(A226,Table!$U$1:$V$230,2,0)</f>
        <v>Hexagonal</v>
      </c>
      <c r="P226" s="70"/>
    </row>
    <row r="227" spans="1:16">
      <c r="A227" s="12">
        <v>180</v>
      </c>
      <c r="B227" s="12">
        <v>652549</v>
      </c>
      <c r="C227" s="12" t="s">
        <v>6676</v>
      </c>
      <c r="D227" s="12" t="s">
        <v>4830</v>
      </c>
      <c r="E227" s="17" t="s">
        <v>390</v>
      </c>
      <c r="F227" s="19" t="str">
        <f>LEFT(E227,MIN(FIND({0,1,2,3,4,5,6,7,8,9},ASC(E227)&amp;1234567890))-1)</f>
        <v>W</v>
      </c>
      <c r="G227" s="23">
        <f t="shared" si="6"/>
        <v>1</v>
      </c>
      <c r="H227" s="19">
        <f>VLOOKUP(F227,Table!$A$2:$C$121,2,0)</f>
        <v>6</v>
      </c>
      <c r="I227" s="18">
        <f>VLOOKUP(F227,Table!$A$2:$C$121,3,0)</f>
        <v>6</v>
      </c>
      <c r="J227" s="17" t="s">
        <v>11546</v>
      </c>
      <c r="K227" s="19" t="str">
        <f>LEFT(J227,MIN(FIND({0,1,2,3,4,5,6,7,8,9},ASC(J227)&amp;1234567890))-1)</f>
        <v>Si</v>
      </c>
      <c r="L227" s="24">
        <f t="shared" si="7"/>
        <v>2</v>
      </c>
      <c r="M227" s="19">
        <f>VLOOKUP(K227,Table!$A$2:$C$121,2,0)</f>
        <v>14</v>
      </c>
      <c r="N227" s="18">
        <f>VLOOKUP(K227,Table!$A$2:$C$121,3,0)</f>
        <v>3</v>
      </c>
      <c r="O227" s="12" t="str">
        <f>VLOOKUP(A227,Table!$U$1:$V$230,2,0)</f>
        <v>Hexagonal</v>
      </c>
      <c r="P227" s="70"/>
    </row>
    <row r="228" spans="1:16">
      <c r="A228" s="12">
        <v>180</v>
      </c>
      <c r="B228" s="12">
        <v>93975</v>
      </c>
      <c r="C228" s="12" t="s">
        <v>6689</v>
      </c>
      <c r="D228" s="12" t="s">
        <v>3</v>
      </c>
      <c r="E228" s="17" t="s">
        <v>31</v>
      </c>
      <c r="F228" s="19" t="str">
        <f>LEFT(E228,MIN(FIND({0,1,2,3,4,5,6,7,8,9},ASC(E228)&amp;1234567890))-1)</f>
        <v>Si</v>
      </c>
      <c r="G228" s="23">
        <f t="shared" si="6"/>
        <v>1</v>
      </c>
      <c r="H228" s="19">
        <f>VLOOKUP(F228,Table!$A$2:$C$121,2,0)</f>
        <v>14</v>
      </c>
      <c r="I228" s="18">
        <f>VLOOKUP(F228,Table!$A$2:$C$121,3,0)</f>
        <v>3</v>
      </c>
      <c r="J228" s="17" t="s">
        <v>32</v>
      </c>
      <c r="K228" s="19" t="str">
        <f>LEFT(J228,MIN(FIND({0,1,2,3,4,5,6,7,8,9},ASC(J228)&amp;1234567890))-1)</f>
        <v>O</v>
      </c>
      <c r="L228" s="24">
        <f t="shared" si="7"/>
        <v>2</v>
      </c>
      <c r="M228" s="19">
        <f>VLOOKUP(K228,Table!$A$2:$C$121,2,0)</f>
        <v>16</v>
      </c>
      <c r="N228" s="18">
        <f>VLOOKUP(K228,Table!$A$2:$C$121,3,0)</f>
        <v>2</v>
      </c>
      <c r="O228" s="12" t="str">
        <f>VLOOKUP(A228,Table!$U$1:$V$230,2,0)</f>
        <v>Hexagonal</v>
      </c>
      <c r="P228" s="70" t="s">
        <v>15463</v>
      </c>
    </row>
    <row r="229" spans="1:16">
      <c r="A229" s="12">
        <v>180</v>
      </c>
      <c r="B229" s="12">
        <v>96025</v>
      </c>
      <c r="C229" s="12" t="s">
        <v>6689</v>
      </c>
      <c r="D229" s="12" t="s">
        <v>6685</v>
      </c>
      <c r="E229" s="17" t="s">
        <v>334</v>
      </c>
      <c r="F229" s="19" t="str">
        <f>LEFT(E229,MIN(FIND({0,1,2,3,4,5,6,7,8,9},ASC(E229)&amp;1234567890))-1)</f>
        <v>V</v>
      </c>
      <c r="G229" s="23">
        <f t="shared" si="6"/>
        <v>1</v>
      </c>
      <c r="H229" s="19">
        <f>VLOOKUP(F229,Table!$A$2:$C$121,2,0)</f>
        <v>5</v>
      </c>
      <c r="I229" s="18">
        <f>VLOOKUP(F229,Table!$A$2:$C$121,3,0)</f>
        <v>4</v>
      </c>
      <c r="J229" s="17" t="s">
        <v>11546</v>
      </c>
      <c r="K229" s="19" t="str">
        <f>LEFT(J229,MIN(FIND({0,1,2,3,4,5,6,7,8,9},ASC(J229)&amp;1234567890))-1)</f>
        <v>Si</v>
      </c>
      <c r="L229" s="24">
        <f t="shared" si="7"/>
        <v>2</v>
      </c>
      <c r="M229" s="19">
        <f>VLOOKUP(K229,Table!$A$2:$C$121,2,0)</f>
        <v>14</v>
      </c>
      <c r="N229" s="18">
        <f>VLOOKUP(K229,Table!$A$2:$C$121,3,0)</f>
        <v>3</v>
      </c>
      <c r="O229" s="12" t="str">
        <f>VLOOKUP(A229,Table!$U$1:$V$230,2,0)</f>
        <v>Hexagonal</v>
      </c>
      <c r="P229" s="70" t="s">
        <v>15463</v>
      </c>
    </row>
    <row r="230" spans="1:16">
      <c r="A230" s="12">
        <v>180</v>
      </c>
      <c r="B230" s="12">
        <v>96026</v>
      </c>
      <c r="C230" s="12" t="s">
        <v>6689</v>
      </c>
      <c r="D230" s="12" t="s">
        <v>6680</v>
      </c>
      <c r="E230" s="17" t="s">
        <v>11390</v>
      </c>
      <c r="F230" s="19" t="str">
        <f>LEFT(E230,MIN(FIND({0,1,2,3,4,5,6,7,8,9},ASC(E230)&amp;1234567890))-1)</f>
        <v>Cr</v>
      </c>
      <c r="G230" s="23">
        <f t="shared" si="6"/>
        <v>1</v>
      </c>
      <c r="H230" s="19">
        <f>VLOOKUP(F230,Table!$A$2:$C$121,2,0)</f>
        <v>6</v>
      </c>
      <c r="I230" s="18">
        <f>VLOOKUP(F230,Table!$A$2:$C$121,3,0)</f>
        <v>4</v>
      </c>
      <c r="J230" s="17" t="s">
        <v>11546</v>
      </c>
      <c r="K230" s="19" t="str">
        <f>LEFT(J230,MIN(FIND({0,1,2,3,4,5,6,7,8,9},ASC(J230)&amp;1234567890))-1)</f>
        <v>Si</v>
      </c>
      <c r="L230" s="24">
        <f t="shared" si="7"/>
        <v>2</v>
      </c>
      <c r="M230" s="19">
        <f>VLOOKUP(K230,Table!$A$2:$C$121,2,0)</f>
        <v>14</v>
      </c>
      <c r="N230" s="18">
        <f>VLOOKUP(K230,Table!$A$2:$C$121,3,0)</f>
        <v>3</v>
      </c>
      <c r="O230" s="12" t="str">
        <f>VLOOKUP(A230,Table!$U$1:$V$230,2,0)</f>
        <v>Hexagonal</v>
      </c>
      <c r="P230" s="70" t="s">
        <v>15463</v>
      </c>
    </row>
    <row r="231" spans="1:16">
      <c r="A231" s="12">
        <v>180</v>
      </c>
      <c r="B231" s="12">
        <v>96028</v>
      </c>
      <c r="C231" s="12" t="s">
        <v>6689</v>
      </c>
      <c r="D231" s="12" t="s">
        <v>6683</v>
      </c>
      <c r="E231" s="17" t="s">
        <v>405</v>
      </c>
      <c r="F231" s="19" t="str">
        <f>LEFT(E231,MIN(FIND({0,1,2,3,4,5,6,7,8,9},ASC(E231)&amp;1234567890))-1)</f>
        <v>Ta</v>
      </c>
      <c r="G231" s="23">
        <f t="shared" si="6"/>
        <v>1</v>
      </c>
      <c r="H231" s="19">
        <f>VLOOKUP(F231,Table!$A$2:$C$121,2,0)</f>
        <v>5</v>
      </c>
      <c r="I231" s="18">
        <f>VLOOKUP(F231,Table!$A$2:$C$121,3,0)</f>
        <v>6</v>
      </c>
      <c r="J231" s="17" t="s">
        <v>11546</v>
      </c>
      <c r="K231" s="19" t="str">
        <f>LEFT(J231,MIN(FIND({0,1,2,3,4,5,6,7,8,9},ASC(J231)&amp;1234567890))-1)</f>
        <v>Si</v>
      </c>
      <c r="L231" s="24">
        <f t="shared" si="7"/>
        <v>2</v>
      </c>
      <c r="M231" s="19">
        <f>VLOOKUP(K231,Table!$A$2:$C$121,2,0)</f>
        <v>14</v>
      </c>
      <c r="N231" s="18">
        <f>VLOOKUP(K231,Table!$A$2:$C$121,3,0)</f>
        <v>3</v>
      </c>
      <c r="O231" s="12" t="str">
        <f>VLOOKUP(A231,Table!$U$1:$V$230,2,0)</f>
        <v>Hexagonal</v>
      </c>
      <c r="P231" s="70" t="s">
        <v>15463</v>
      </c>
    </row>
    <row r="232" spans="1:16">
      <c r="A232" s="12">
        <v>180</v>
      </c>
      <c r="B232" s="12">
        <v>645450</v>
      </c>
      <c r="C232" s="12" t="s">
        <v>6689</v>
      </c>
      <c r="D232" s="12" t="s">
        <v>6677</v>
      </c>
      <c r="E232" s="17" t="s">
        <v>335</v>
      </c>
      <c r="F232" s="19" t="str">
        <f>LEFT(E232,MIN(FIND({0,1,2,3,4,5,6,7,8,9},ASC(E232)&amp;1234567890))-1)</f>
        <v>Nb</v>
      </c>
      <c r="G232" s="23">
        <f t="shared" si="6"/>
        <v>1</v>
      </c>
      <c r="H232" s="19">
        <f>VLOOKUP(F232,Table!$A$2:$C$121,2,0)</f>
        <v>5</v>
      </c>
      <c r="I232" s="18">
        <f>VLOOKUP(F232,Table!$A$2:$C$121,3,0)</f>
        <v>5</v>
      </c>
      <c r="J232" s="17" t="s">
        <v>11546</v>
      </c>
      <c r="K232" s="19" t="str">
        <f>LEFT(J232,MIN(FIND({0,1,2,3,4,5,6,7,8,9},ASC(J232)&amp;1234567890))-1)</f>
        <v>Si</v>
      </c>
      <c r="L232" s="24">
        <f t="shared" si="7"/>
        <v>2</v>
      </c>
      <c r="M232" s="19">
        <f>VLOOKUP(K232,Table!$A$2:$C$121,2,0)</f>
        <v>14</v>
      </c>
      <c r="N232" s="18">
        <f>VLOOKUP(K232,Table!$A$2:$C$121,3,0)</f>
        <v>3</v>
      </c>
      <c r="O232" s="12" t="str">
        <f>VLOOKUP(A232,Table!$U$1:$V$230,2,0)</f>
        <v>Hexagonal</v>
      </c>
      <c r="P232" s="70" t="s">
        <v>15463</v>
      </c>
    </row>
    <row r="233" spans="1:16">
      <c r="A233" s="12">
        <v>180</v>
      </c>
      <c r="B233" s="12">
        <v>173662</v>
      </c>
      <c r="C233" s="12" t="s">
        <v>6689</v>
      </c>
      <c r="D233" s="12" t="s">
        <v>6690</v>
      </c>
      <c r="E233" s="17" t="s">
        <v>390</v>
      </c>
      <c r="F233" s="19" t="str">
        <f>LEFT(E233,MIN(FIND({0,1,2,3,4,5,6,7,8,9},ASC(E233)&amp;1234567890))-1)</f>
        <v>W</v>
      </c>
      <c r="G233" s="23">
        <f t="shared" si="6"/>
        <v>1</v>
      </c>
      <c r="H233" s="19">
        <f>VLOOKUP(F233,Table!$A$2:$C$121,2,0)</f>
        <v>6</v>
      </c>
      <c r="I233" s="18">
        <f>VLOOKUP(F233,Table!$A$2:$C$121,3,0)</f>
        <v>6</v>
      </c>
      <c r="J233" s="17" t="s">
        <v>58</v>
      </c>
      <c r="K233" s="19" t="str">
        <f>LEFT(J233,MIN(FIND({0,1,2,3,4,5,6,7,8,9},ASC(J233)&amp;1234567890))-1)</f>
        <v>Al</v>
      </c>
      <c r="L233" s="24">
        <f t="shared" si="7"/>
        <v>2</v>
      </c>
      <c r="M233" s="19">
        <f>VLOOKUP(K233,Table!$A$2:$C$121,2,0)</f>
        <v>13</v>
      </c>
      <c r="N233" s="18">
        <f>VLOOKUP(K233,Table!$A$2:$C$121,3,0)</f>
        <v>3</v>
      </c>
      <c r="O233" s="12" t="str">
        <f>VLOOKUP(A233,Table!$U$1:$V$230,2,0)</f>
        <v>Hexagonal</v>
      </c>
      <c r="P233" s="70" t="s">
        <v>15463</v>
      </c>
    </row>
    <row r="234" spans="1:16">
      <c r="A234" s="12">
        <v>181</v>
      </c>
      <c r="B234" s="12">
        <v>93975</v>
      </c>
      <c r="C234" s="12" t="s">
        <v>6689</v>
      </c>
      <c r="D234" s="12" t="s">
        <v>3</v>
      </c>
      <c r="E234" s="17" t="s">
        <v>31</v>
      </c>
      <c r="F234" s="19" t="str">
        <f>LEFT(E234,MIN(FIND({0,1,2,3,4,5,6,7,8,9},ASC(E234)&amp;1234567890))-1)</f>
        <v>Si</v>
      </c>
      <c r="G234" s="23">
        <f t="shared" si="6"/>
        <v>1</v>
      </c>
      <c r="H234" s="19">
        <f>VLOOKUP(F234,Table!$A$2:$C$121,2,0)</f>
        <v>14</v>
      </c>
      <c r="I234" s="18">
        <f>VLOOKUP(F234,Table!$A$2:$C$121,3,0)</f>
        <v>3</v>
      </c>
      <c r="J234" s="17" t="s">
        <v>32</v>
      </c>
      <c r="K234" s="19" t="str">
        <f>LEFT(J234,MIN(FIND({0,1,2,3,4,5,6,7,8,9},ASC(J234)&amp;1234567890))-1)</f>
        <v>O</v>
      </c>
      <c r="L234" s="24">
        <f t="shared" si="7"/>
        <v>2</v>
      </c>
      <c r="M234" s="19">
        <f>VLOOKUP(K234,Table!$A$2:$C$121,2,0)</f>
        <v>16</v>
      </c>
      <c r="N234" s="18">
        <f>VLOOKUP(K234,Table!$A$2:$C$121,3,0)</f>
        <v>2</v>
      </c>
      <c r="O234" s="12" t="str">
        <f>VLOOKUP(A234,Table!$U$1:$V$230,2,0)</f>
        <v>Hexagonal</v>
      </c>
      <c r="P234" s="70"/>
    </row>
    <row r="235" spans="1:16">
      <c r="A235" s="12">
        <v>181</v>
      </c>
      <c r="B235" s="12">
        <v>96025</v>
      </c>
      <c r="C235" s="12" t="s">
        <v>6689</v>
      </c>
      <c r="D235" s="12" t="s">
        <v>6685</v>
      </c>
      <c r="E235" s="17" t="s">
        <v>334</v>
      </c>
      <c r="F235" s="19" t="str">
        <f>LEFT(E235,MIN(FIND({0,1,2,3,4,5,6,7,8,9},ASC(E235)&amp;1234567890))-1)</f>
        <v>V</v>
      </c>
      <c r="G235" s="23">
        <f t="shared" si="6"/>
        <v>1</v>
      </c>
      <c r="H235" s="19">
        <f>VLOOKUP(F235,Table!$A$2:$C$121,2,0)</f>
        <v>5</v>
      </c>
      <c r="I235" s="18">
        <f>VLOOKUP(F235,Table!$A$2:$C$121,3,0)</f>
        <v>4</v>
      </c>
      <c r="J235" s="17" t="s">
        <v>11546</v>
      </c>
      <c r="K235" s="19" t="str">
        <f>LEFT(J235,MIN(FIND({0,1,2,3,4,5,6,7,8,9},ASC(J235)&amp;1234567890))-1)</f>
        <v>Si</v>
      </c>
      <c r="L235" s="24">
        <f t="shared" si="7"/>
        <v>2</v>
      </c>
      <c r="M235" s="19">
        <f>VLOOKUP(K235,Table!$A$2:$C$121,2,0)</f>
        <v>14</v>
      </c>
      <c r="N235" s="18">
        <f>VLOOKUP(K235,Table!$A$2:$C$121,3,0)</f>
        <v>3</v>
      </c>
      <c r="O235" s="12" t="str">
        <f>VLOOKUP(A235,Table!$U$1:$V$230,2,0)</f>
        <v>Hexagonal</v>
      </c>
      <c r="P235" s="70"/>
    </row>
    <row r="236" spans="1:16">
      <c r="A236" s="12">
        <v>181</v>
      </c>
      <c r="B236" s="12">
        <v>96026</v>
      </c>
      <c r="C236" s="12" t="s">
        <v>6689</v>
      </c>
      <c r="D236" s="12" t="s">
        <v>6680</v>
      </c>
      <c r="E236" s="17" t="s">
        <v>11390</v>
      </c>
      <c r="F236" s="19" t="str">
        <f>LEFT(E236,MIN(FIND({0,1,2,3,4,5,6,7,8,9},ASC(E236)&amp;1234567890))-1)</f>
        <v>Cr</v>
      </c>
      <c r="G236" s="23">
        <f t="shared" si="6"/>
        <v>1</v>
      </c>
      <c r="H236" s="19">
        <f>VLOOKUP(F236,Table!$A$2:$C$121,2,0)</f>
        <v>6</v>
      </c>
      <c r="I236" s="18">
        <f>VLOOKUP(F236,Table!$A$2:$C$121,3,0)</f>
        <v>4</v>
      </c>
      <c r="J236" s="17" t="s">
        <v>11546</v>
      </c>
      <c r="K236" s="19" t="str">
        <f>LEFT(J236,MIN(FIND({0,1,2,3,4,5,6,7,8,9},ASC(J236)&amp;1234567890))-1)</f>
        <v>Si</v>
      </c>
      <c r="L236" s="24">
        <f t="shared" si="7"/>
        <v>2</v>
      </c>
      <c r="M236" s="19">
        <f>VLOOKUP(K236,Table!$A$2:$C$121,2,0)</f>
        <v>14</v>
      </c>
      <c r="N236" s="18">
        <f>VLOOKUP(K236,Table!$A$2:$C$121,3,0)</f>
        <v>3</v>
      </c>
      <c r="O236" s="12" t="str">
        <f>VLOOKUP(A236,Table!$U$1:$V$230,2,0)</f>
        <v>Hexagonal</v>
      </c>
      <c r="P236" s="70"/>
    </row>
    <row r="237" spans="1:16">
      <c r="A237" s="12">
        <v>181</v>
      </c>
      <c r="B237" s="12">
        <v>96028</v>
      </c>
      <c r="C237" s="12" t="s">
        <v>6689</v>
      </c>
      <c r="D237" s="12" t="s">
        <v>6683</v>
      </c>
      <c r="E237" s="17" t="s">
        <v>405</v>
      </c>
      <c r="F237" s="19" t="str">
        <f>LEFT(E237,MIN(FIND({0,1,2,3,4,5,6,7,8,9},ASC(E237)&amp;1234567890))-1)</f>
        <v>Ta</v>
      </c>
      <c r="G237" s="23">
        <f t="shared" si="6"/>
        <v>1</v>
      </c>
      <c r="H237" s="19">
        <f>VLOOKUP(F237,Table!$A$2:$C$121,2,0)</f>
        <v>5</v>
      </c>
      <c r="I237" s="18">
        <f>VLOOKUP(F237,Table!$A$2:$C$121,3,0)</f>
        <v>6</v>
      </c>
      <c r="J237" s="17" t="s">
        <v>11546</v>
      </c>
      <c r="K237" s="19" t="str">
        <f>LEFT(J237,MIN(FIND({0,1,2,3,4,5,6,7,8,9},ASC(J237)&amp;1234567890))-1)</f>
        <v>Si</v>
      </c>
      <c r="L237" s="24">
        <f t="shared" si="7"/>
        <v>2</v>
      </c>
      <c r="M237" s="19">
        <f>VLOOKUP(K237,Table!$A$2:$C$121,2,0)</f>
        <v>14</v>
      </c>
      <c r="N237" s="18">
        <f>VLOOKUP(K237,Table!$A$2:$C$121,3,0)</f>
        <v>3</v>
      </c>
      <c r="O237" s="12" t="str">
        <f>VLOOKUP(A237,Table!$U$1:$V$230,2,0)</f>
        <v>Hexagonal</v>
      </c>
      <c r="P237" s="70"/>
    </row>
    <row r="238" spans="1:16">
      <c r="A238" s="12">
        <v>181</v>
      </c>
      <c r="B238" s="12">
        <v>645450</v>
      </c>
      <c r="C238" s="12" t="s">
        <v>6689</v>
      </c>
      <c r="D238" s="12" t="s">
        <v>6677</v>
      </c>
      <c r="E238" s="17" t="s">
        <v>335</v>
      </c>
      <c r="F238" s="19" t="str">
        <f>LEFT(E238,MIN(FIND({0,1,2,3,4,5,6,7,8,9},ASC(E238)&amp;1234567890))-1)</f>
        <v>Nb</v>
      </c>
      <c r="G238" s="23">
        <f t="shared" si="6"/>
        <v>1</v>
      </c>
      <c r="H238" s="19">
        <f>VLOOKUP(F238,Table!$A$2:$C$121,2,0)</f>
        <v>5</v>
      </c>
      <c r="I238" s="18">
        <f>VLOOKUP(F238,Table!$A$2:$C$121,3,0)</f>
        <v>5</v>
      </c>
      <c r="J238" s="17" t="s">
        <v>11546</v>
      </c>
      <c r="K238" s="19" t="str">
        <f>LEFT(J238,MIN(FIND({0,1,2,3,4,5,6,7,8,9},ASC(J238)&amp;1234567890))-1)</f>
        <v>Si</v>
      </c>
      <c r="L238" s="24">
        <f t="shared" si="7"/>
        <v>2</v>
      </c>
      <c r="M238" s="19">
        <f>VLOOKUP(K238,Table!$A$2:$C$121,2,0)</f>
        <v>14</v>
      </c>
      <c r="N238" s="18">
        <f>VLOOKUP(K238,Table!$A$2:$C$121,3,0)</f>
        <v>3</v>
      </c>
      <c r="O238" s="12" t="str">
        <f>VLOOKUP(A238,Table!$U$1:$V$230,2,0)</f>
        <v>Hexagonal</v>
      </c>
      <c r="P238" s="70"/>
    </row>
    <row r="239" spans="1:16">
      <c r="A239" s="12">
        <v>181</v>
      </c>
      <c r="B239" s="12">
        <v>173662</v>
      </c>
      <c r="C239" s="12" t="s">
        <v>6689</v>
      </c>
      <c r="D239" s="12" t="s">
        <v>6690</v>
      </c>
      <c r="E239" s="17" t="s">
        <v>390</v>
      </c>
      <c r="F239" s="19" t="str">
        <f>LEFT(E239,MIN(FIND({0,1,2,3,4,5,6,7,8,9},ASC(E239)&amp;1234567890))-1)</f>
        <v>W</v>
      </c>
      <c r="G239" s="23">
        <f t="shared" si="6"/>
        <v>1</v>
      </c>
      <c r="H239" s="19">
        <f>VLOOKUP(F239,Table!$A$2:$C$121,2,0)</f>
        <v>6</v>
      </c>
      <c r="I239" s="18">
        <f>VLOOKUP(F239,Table!$A$2:$C$121,3,0)</f>
        <v>6</v>
      </c>
      <c r="J239" s="17" t="s">
        <v>58</v>
      </c>
      <c r="K239" s="19" t="str">
        <f>LEFT(J239,MIN(FIND({0,1,2,3,4,5,6,7,8,9},ASC(J239)&amp;1234567890))-1)</f>
        <v>Al</v>
      </c>
      <c r="L239" s="24">
        <f t="shared" si="7"/>
        <v>2</v>
      </c>
      <c r="M239" s="19">
        <f>VLOOKUP(K239,Table!$A$2:$C$121,2,0)</f>
        <v>13</v>
      </c>
      <c r="N239" s="18">
        <f>VLOOKUP(K239,Table!$A$2:$C$121,3,0)</f>
        <v>3</v>
      </c>
      <c r="O239" s="12" t="str">
        <f>VLOOKUP(A239,Table!$U$1:$V$230,2,0)</f>
        <v>Hexagonal</v>
      </c>
      <c r="P239" s="70"/>
    </row>
    <row r="240" spans="1:16">
      <c r="A240" s="12">
        <v>181</v>
      </c>
      <c r="B240" s="12">
        <v>9481</v>
      </c>
      <c r="C240" s="12" t="s">
        <v>6676</v>
      </c>
      <c r="D240" s="12" t="s">
        <v>5719</v>
      </c>
      <c r="E240" s="17" t="s">
        <v>12081</v>
      </c>
      <c r="F240" s="19" t="str">
        <f>LEFT(E240,MIN(FIND({0,1,2,3,4,5,6,7,8,9},ASC(E240)&amp;1234567890))-1)</f>
        <v>Be</v>
      </c>
      <c r="G240" s="23">
        <f t="shared" si="6"/>
        <v>1</v>
      </c>
      <c r="H240" s="19">
        <f>VLOOKUP(F240,Table!$A$2:$C$121,2,0)</f>
        <v>2</v>
      </c>
      <c r="I240" s="18">
        <f>VLOOKUP(F240,Table!$A$2:$C$121,3,0)</f>
        <v>2</v>
      </c>
      <c r="J240" s="17" t="s">
        <v>11632</v>
      </c>
      <c r="K240" s="19" t="str">
        <f>LEFT(J240,MIN(FIND({0,1,2,3,4,5,6,7,8,9},ASC(J240)&amp;1234567890))-1)</f>
        <v>F</v>
      </c>
      <c r="L240" s="24">
        <f t="shared" si="7"/>
        <v>2</v>
      </c>
      <c r="M240" s="19">
        <f>VLOOKUP(K240,Table!$A$2:$C$121,2,0)</f>
        <v>17</v>
      </c>
      <c r="N240" s="18">
        <f>VLOOKUP(K240,Table!$A$2:$C$121,3,0)</f>
        <v>2</v>
      </c>
      <c r="O240" s="12" t="str">
        <f>VLOOKUP(A240,Table!$U$1:$V$230,2,0)</f>
        <v>Hexagonal</v>
      </c>
      <c r="P240" s="70" t="s">
        <v>15463</v>
      </c>
    </row>
    <row r="241" spans="1:16">
      <c r="A241" s="12">
        <v>181</v>
      </c>
      <c r="B241" s="12">
        <v>16502</v>
      </c>
      <c r="C241" s="12" t="s">
        <v>6676</v>
      </c>
      <c r="D241" s="12" t="s">
        <v>6677</v>
      </c>
      <c r="E241" s="17" t="s">
        <v>335</v>
      </c>
      <c r="F241" s="19" t="str">
        <f>LEFT(E241,MIN(FIND({0,1,2,3,4,5,6,7,8,9},ASC(E241)&amp;1234567890))-1)</f>
        <v>Nb</v>
      </c>
      <c r="G241" s="23">
        <f t="shared" si="6"/>
        <v>1</v>
      </c>
      <c r="H241" s="19">
        <f>VLOOKUP(F241,Table!$A$2:$C$121,2,0)</f>
        <v>5</v>
      </c>
      <c r="I241" s="18">
        <f>VLOOKUP(F241,Table!$A$2:$C$121,3,0)</f>
        <v>5</v>
      </c>
      <c r="J241" s="17" t="s">
        <v>11546</v>
      </c>
      <c r="K241" s="19" t="str">
        <f>LEFT(J241,MIN(FIND({0,1,2,3,4,5,6,7,8,9},ASC(J241)&amp;1234567890))-1)</f>
        <v>Si</v>
      </c>
      <c r="L241" s="24">
        <f t="shared" si="7"/>
        <v>2</v>
      </c>
      <c r="M241" s="19">
        <f>VLOOKUP(K241,Table!$A$2:$C$121,2,0)</f>
        <v>14</v>
      </c>
      <c r="N241" s="18">
        <f>VLOOKUP(K241,Table!$A$2:$C$121,3,0)</f>
        <v>3</v>
      </c>
      <c r="O241" s="12" t="str">
        <f>VLOOKUP(A241,Table!$U$1:$V$230,2,0)</f>
        <v>Hexagonal</v>
      </c>
      <c r="P241" s="70" t="s">
        <v>15463</v>
      </c>
    </row>
    <row r="242" spans="1:16">
      <c r="A242" s="12">
        <v>181</v>
      </c>
      <c r="B242" s="12">
        <v>16503</v>
      </c>
      <c r="C242" s="12" t="s">
        <v>6676</v>
      </c>
      <c r="D242" s="12" t="s">
        <v>6678</v>
      </c>
      <c r="E242" s="17" t="s">
        <v>335</v>
      </c>
      <c r="F242" s="19" t="str">
        <f>LEFT(E242,MIN(FIND({0,1,2,3,4,5,6,7,8,9},ASC(E242)&amp;1234567890))-1)</f>
        <v>Nb</v>
      </c>
      <c r="G242" s="23">
        <f t="shared" si="6"/>
        <v>1</v>
      </c>
      <c r="H242" s="19">
        <f>VLOOKUP(F242,Table!$A$2:$C$121,2,0)</f>
        <v>5</v>
      </c>
      <c r="I242" s="18">
        <f>VLOOKUP(F242,Table!$A$2:$C$121,3,0)</f>
        <v>5</v>
      </c>
      <c r="J242" s="17" t="s">
        <v>11461</v>
      </c>
      <c r="K242" s="19" t="str">
        <f>LEFT(J242,MIN(FIND({0,1,2,3,4,5,6,7,8,9},ASC(J242)&amp;1234567890))-1)</f>
        <v>Ge</v>
      </c>
      <c r="L242" s="24">
        <f t="shared" si="7"/>
        <v>2</v>
      </c>
      <c r="M242" s="19">
        <f>VLOOKUP(K242,Table!$A$2:$C$121,2,0)</f>
        <v>14</v>
      </c>
      <c r="N242" s="18">
        <f>VLOOKUP(K242,Table!$A$2:$C$121,3,0)</f>
        <v>4</v>
      </c>
      <c r="O242" s="12" t="str">
        <f>VLOOKUP(A242,Table!$U$1:$V$230,2,0)</f>
        <v>Hexagonal</v>
      </c>
      <c r="P242" s="70" t="s">
        <v>15463</v>
      </c>
    </row>
    <row r="243" spans="1:16">
      <c r="A243" s="12">
        <v>181</v>
      </c>
      <c r="B243" s="12">
        <v>16504</v>
      </c>
      <c r="C243" s="12" t="s">
        <v>6676</v>
      </c>
      <c r="D243" s="12" t="s">
        <v>6679</v>
      </c>
      <c r="E243" s="17" t="s">
        <v>405</v>
      </c>
      <c r="F243" s="19" t="str">
        <f>LEFT(E243,MIN(FIND({0,1,2,3,4,5,6,7,8,9},ASC(E243)&amp;1234567890))-1)</f>
        <v>Ta</v>
      </c>
      <c r="G243" s="23">
        <f t="shared" si="6"/>
        <v>1</v>
      </c>
      <c r="H243" s="19">
        <f>VLOOKUP(F243,Table!$A$2:$C$121,2,0)</f>
        <v>5</v>
      </c>
      <c r="I243" s="18">
        <f>VLOOKUP(F243,Table!$A$2:$C$121,3,0)</f>
        <v>6</v>
      </c>
      <c r="J243" s="17" t="s">
        <v>11461</v>
      </c>
      <c r="K243" s="19" t="str">
        <f>LEFT(J243,MIN(FIND({0,1,2,3,4,5,6,7,8,9},ASC(J243)&amp;1234567890))-1)</f>
        <v>Ge</v>
      </c>
      <c r="L243" s="24">
        <f t="shared" si="7"/>
        <v>2</v>
      </c>
      <c r="M243" s="19">
        <f>VLOOKUP(K243,Table!$A$2:$C$121,2,0)</f>
        <v>14</v>
      </c>
      <c r="N243" s="18">
        <f>VLOOKUP(K243,Table!$A$2:$C$121,3,0)</f>
        <v>4</v>
      </c>
      <c r="O243" s="12" t="str">
        <f>VLOOKUP(A243,Table!$U$1:$V$230,2,0)</f>
        <v>Hexagonal</v>
      </c>
      <c r="P243" s="70" t="s">
        <v>15463</v>
      </c>
    </row>
    <row r="244" spans="1:16">
      <c r="A244" s="12">
        <v>181</v>
      </c>
      <c r="B244" s="12">
        <v>16836</v>
      </c>
      <c r="C244" s="12" t="s">
        <v>6676</v>
      </c>
      <c r="D244" s="12" t="s">
        <v>6680</v>
      </c>
      <c r="E244" s="17" t="s">
        <v>11390</v>
      </c>
      <c r="F244" s="19" t="str">
        <f>LEFT(E244,MIN(FIND({0,1,2,3,4,5,6,7,8,9},ASC(E244)&amp;1234567890))-1)</f>
        <v>Cr</v>
      </c>
      <c r="G244" s="23">
        <f t="shared" si="6"/>
        <v>1</v>
      </c>
      <c r="H244" s="19">
        <f>VLOOKUP(F244,Table!$A$2:$C$121,2,0)</f>
        <v>6</v>
      </c>
      <c r="I244" s="18">
        <f>VLOOKUP(F244,Table!$A$2:$C$121,3,0)</f>
        <v>4</v>
      </c>
      <c r="J244" s="17" t="s">
        <v>11546</v>
      </c>
      <c r="K244" s="19" t="str">
        <f>LEFT(J244,MIN(FIND({0,1,2,3,4,5,6,7,8,9},ASC(J244)&amp;1234567890))-1)</f>
        <v>Si</v>
      </c>
      <c r="L244" s="24">
        <f t="shared" si="7"/>
        <v>2</v>
      </c>
      <c r="M244" s="19">
        <f>VLOOKUP(K244,Table!$A$2:$C$121,2,0)</f>
        <v>14</v>
      </c>
      <c r="N244" s="18">
        <f>VLOOKUP(K244,Table!$A$2:$C$121,3,0)</f>
        <v>3</v>
      </c>
      <c r="O244" s="12" t="str">
        <f>VLOOKUP(A244,Table!$U$1:$V$230,2,0)</f>
        <v>Hexagonal</v>
      </c>
      <c r="P244" s="70" t="s">
        <v>15463</v>
      </c>
    </row>
    <row r="245" spans="1:16">
      <c r="A245" s="12">
        <v>181</v>
      </c>
      <c r="B245" s="12">
        <v>26430</v>
      </c>
      <c r="C245" s="12" t="s">
        <v>6676</v>
      </c>
      <c r="D245" s="12" t="s">
        <v>3</v>
      </c>
      <c r="E245" s="17" t="s">
        <v>31</v>
      </c>
      <c r="F245" s="19" t="str">
        <f>LEFT(E245,MIN(FIND({0,1,2,3,4,5,6,7,8,9},ASC(E245)&amp;1234567890))-1)</f>
        <v>Si</v>
      </c>
      <c r="G245" s="23">
        <f t="shared" si="6"/>
        <v>1</v>
      </c>
      <c r="H245" s="19">
        <f>VLOOKUP(F245,Table!$A$2:$C$121,2,0)</f>
        <v>14</v>
      </c>
      <c r="I245" s="18">
        <f>VLOOKUP(F245,Table!$A$2:$C$121,3,0)</f>
        <v>3</v>
      </c>
      <c r="J245" s="17" t="s">
        <v>32</v>
      </c>
      <c r="K245" s="19" t="str">
        <f>LEFT(J245,MIN(FIND({0,1,2,3,4,5,6,7,8,9},ASC(J245)&amp;1234567890))-1)</f>
        <v>O</v>
      </c>
      <c r="L245" s="24">
        <f t="shared" si="7"/>
        <v>2</v>
      </c>
      <c r="M245" s="19">
        <f>VLOOKUP(K245,Table!$A$2:$C$121,2,0)</f>
        <v>16</v>
      </c>
      <c r="N245" s="18">
        <f>VLOOKUP(K245,Table!$A$2:$C$121,3,0)</f>
        <v>2</v>
      </c>
      <c r="O245" s="12" t="str">
        <f>VLOOKUP(A245,Table!$U$1:$V$230,2,0)</f>
        <v>Hexagonal</v>
      </c>
      <c r="P245" s="70" t="s">
        <v>15463</v>
      </c>
    </row>
    <row r="246" spans="1:16">
      <c r="A246" s="12">
        <v>181</v>
      </c>
      <c r="B246" s="12">
        <v>30713</v>
      </c>
      <c r="C246" s="12" t="s">
        <v>6676</v>
      </c>
      <c r="D246" s="12" t="s">
        <v>6681</v>
      </c>
      <c r="E246" s="17" t="s">
        <v>11894</v>
      </c>
      <c r="F246" s="19" t="str">
        <f>LEFT(E246,MIN(FIND({0,1,2,3,4,5,6,7,8,9},ASC(E246)&amp;1234567890))-1)</f>
        <v>Mg</v>
      </c>
      <c r="G246" s="23">
        <f t="shared" si="6"/>
        <v>2</v>
      </c>
      <c r="H246" s="19">
        <f>VLOOKUP(F246,Table!$A$2:$C$121,2,0)</f>
        <v>2</v>
      </c>
      <c r="I246" s="18">
        <f>VLOOKUP(F246,Table!$A$2:$C$121,3,0)</f>
        <v>3</v>
      </c>
      <c r="J246" s="17" t="s">
        <v>66</v>
      </c>
      <c r="K246" s="19" t="str">
        <f>LEFT(J246,MIN(FIND({0,1,2,3,4,5,6,7,8,9},ASC(J246)&amp;1234567890))-1)</f>
        <v>Ni</v>
      </c>
      <c r="L246" s="24">
        <f t="shared" si="7"/>
        <v>1</v>
      </c>
      <c r="M246" s="19">
        <f>VLOOKUP(K246,Table!$A$2:$C$121,2,0)</f>
        <v>10</v>
      </c>
      <c r="N246" s="18">
        <f>VLOOKUP(K246,Table!$A$2:$C$121,3,0)</f>
        <v>4</v>
      </c>
      <c r="O246" s="12" t="str">
        <f>VLOOKUP(A246,Table!$U$1:$V$230,2,0)</f>
        <v>Hexagonal</v>
      </c>
      <c r="P246" s="70" t="s">
        <v>15463</v>
      </c>
    </row>
    <row r="247" spans="1:16">
      <c r="A247" s="12">
        <v>181</v>
      </c>
      <c r="B247" s="12">
        <v>74641</v>
      </c>
      <c r="C247" s="12" t="s">
        <v>6676</v>
      </c>
      <c r="D247" s="12" t="s">
        <v>6682</v>
      </c>
      <c r="E247" s="17" t="s">
        <v>376</v>
      </c>
      <c r="F247" s="19" t="str">
        <f>LEFT(E247,MIN(FIND({0,1,2,3,4,5,6,7,8,9},ASC(E247)&amp;1234567890))-1)</f>
        <v>Cs</v>
      </c>
      <c r="G247" s="23">
        <f t="shared" si="6"/>
        <v>1</v>
      </c>
      <c r="H247" s="19">
        <f>VLOOKUP(F247,Table!$A$2:$C$121,2,0)</f>
        <v>1</v>
      </c>
      <c r="I247" s="18">
        <f>VLOOKUP(F247,Table!$A$2:$C$121,3,0)</f>
        <v>6</v>
      </c>
      <c r="J247" s="17" t="s">
        <v>12183</v>
      </c>
      <c r="K247" s="19" t="str">
        <f>LEFT(J247,MIN(FIND({0,1,2,3,4,5,6,7,8,9},ASC(J247)&amp;1234567890))-1)</f>
        <v>C</v>
      </c>
      <c r="L247" s="24">
        <f t="shared" si="7"/>
        <v>8</v>
      </c>
      <c r="M247" s="19">
        <f>VLOOKUP(K247,Table!$A$2:$C$121,2,0)</f>
        <v>14</v>
      </c>
      <c r="N247" s="18">
        <f>VLOOKUP(K247,Table!$A$2:$C$121,3,0)</f>
        <v>2</v>
      </c>
      <c r="O247" s="12" t="str">
        <f>VLOOKUP(A247,Table!$U$1:$V$230,2,0)</f>
        <v>Hexagonal</v>
      </c>
      <c r="P247" s="70" t="s">
        <v>15463</v>
      </c>
    </row>
    <row r="248" spans="1:16">
      <c r="A248" s="12">
        <v>181</v>
      </c>
      <c r="B248" s="12">
        <v>43596</v>
      </c>
      <c r="C248" s="12" t="s">
        <v>6676</v>
      </c>
      <c r="D248" s="12" t="s">
        <v>6683</v>
      </c>
      <c r="E248" s="17" t="s">
        <v>405</v>
      </c>
      <c r="F248" s="19" t="str">
        <f>LEFT(E248,MIN(FIND({0,1,2,3,4,5,6,7,8,9},ASC(E248)&amp;1234567890))-1)</f>
        <v>Ta</v>
      </c>
      <c r="G248" s="23">
        <f t="shared" si="6"/>
        <v>1</v>
      </c>
      <c r="H248" s="19">
        <f>VLOOKUP(F248,Table!$A$2:$C$121,2,0)</f>
        <v>5</v>
      </c>
      <c r="I248" s="18">
        <f>VLOOKUP(F248,Table!$A$2:$C$121,3,0)</f>
        <v>6</v>
      </c>
      <c r="J248" s="17" t="s">
        <v>11546</v>
      </c>
      <c r="K248" s="19" t="str">
        <f>LEFT(J248,MIN(FIND({0,1,2,3,4,5,6,7,8,9},ASC(J248)&amp;1234567890))-1)</f>
        <v>Si</v>
      </c>
      <c r="L248" s="24">
        <f t="shared" si="7"/>
        <v>2</v>
      </c>
      <c r="M248" s="19">
        <f>VLOOKUP(K248,Table!$A$2:$C$121,2,0)</f>
        <v>14</v>
      </c>
      <c r="N248" s="18">
        <f>VLOOKUP(K248,Table!$A$2:$C$121,3,0)</f>
        <v>3</v>
      </c>
      <c r="O248" s="12" t="str">
        <f>VLOOKUP(A248,Table!$U$1:$V$230,2,0)</f>
        <v>Hexagonal</v>
      </c>
      <c r="P248" s="70" t="s">
        <v>15463</v>
      </c>
    </row>
    <row r="249" spans="1:16">
      <c r="A249" s="12">
        <v>181</v>
      </c>
      <c r="B249" s="12">
        <v>77114</v>
      </c>
      <c r="C249" s="12" t="s">
        <v>6676</v>
      </c>
      <c r="D249" s="12" t="s">
        <v>6684</v>
      </c>
      <c r="E249" s="17" t="s">
        <v>393</v>
      </c>
      <c r="F249" s="19" t="str">
        <f>LEFT(E249,MIN(FIND({0,1,2,3,4,5,6,7,8,9},ASC(E249)&amp;1234567890))-1)</f>
        <v>Mo</v>
      </c>
      <c r="G249" s="23">
        <f t="shared" si="6"/>
        <v>1</v>
      </c>
      <c r="H249" s="19">
        <f>VLOOKUP(F249,Table!$A$2:$C$121,2,0)</f>
        <v>6</v>
      </c>
      <c r="I249" s="18">
        <f>VLOOKUP(F249,Table!$A$2:$C$121,3,0)</f>
        <v>5</v>
      </c>
      <c r="J249" s="17" t="s">
        <v>11550</v>
      </c>
      <c r="K249" s="19" t="str">
        <f>LEFT(J249,MIN(FIND({0,1,2,3,4,5,6,7,8,9},ASC(J249)&amp;1234567890))-1)</f>
        <v>Sn</v>
      </c>
      <c r="L249" s="24">
        <f t="shared" si="7"/>
        <v>2</v>
      </c>
      <c r="M249" s="19">
        <f>VLOOKUP(K249,Table!$A$2:$C$121,2,0)</f>
        <v>14</v>
      </c>
      <c r="N249" s="18">
        <f>VLOOKUP(K249,Table!$A$2:$C$121,3,0)</f>
        <v>5</v>
      </c>
      <c r="O249" s="12" t="str">
        <f>VLOOKUP(A249,Table!$U$1:$V$230,2,0)</f>
        <v>Hexagonal</v>
      </c>
      <c r="P249" s="70" t="s">
        <v>15463</v>
      </c>
    </row>
    <row r="250" spans="1:16">
      <c r="A250" s="12">
        <v>181</v>
      </c>
      <c r="B250" s="12">
        <v>77371</v>
      </c>
      <c r="C250" s="12" t="s">
        <v>6676</v>
      </c>
      <c r="D250" s="12" t="s">
        <v>6685</v>
      </c>
      <c r="E250" s="17" t="s">
        <v>334</v>
      </c>
      <c r="F250" s="19" t="str">
        <f>LEFT(E250,MIN(FIND({0,1,2,3,4,5,6,7,8,9},ASC(E250)&amp;1234567890))-1)</f>
        <v>V</v>
      </c>
      <c r="G250" s="23">
        <f t="shared" si="6"/>
        <v>1</v>
      </c>
      <c r="H250" s="19">
        <f>VLOOKUP(F250,Table!$A$2:$C$121,2,0)</f>
        <v>5</v>
      </c>
      <c r="I250" s="18">
        <f>VLOOKUP(F250,Table!$A$2:$C$121,3,0)</f>
        <v>4</v>
      </c>
      <c r="J250" s="17" t="s">
        <v>11546</v>
      </c>
      <c r="K250" s="19" t="str">
        <f>LEFT(J250,MIN(FIND({0,1,2,3,4,5,6,7,8,9},ASC(J250)&amp;1234567890))-1)</f>
        <v>Si</v>
      </c>
      <c r="L250" s="24">
        <f t="shared" si="7"/>
        <v>2</v>
      </c>
      <c r="M250" s="19">
        <f>VLOOKUP(K250,Table!$A$2:$C$121,2,0)</f>
        <v>14</v>
      </c>
      <c r="N250" s="18">
        <f>VLOOKUP(K250,Table!$A$2:$C$121,3,0)</f>
        <v>3</v>
      </c>
      <c r="O250" s="12" t="str">
        <f>VLOOKUP(A250,Table!$U$1:$V$230,2,0)</f>
        <v>Hexagonal</v>
      </c>
      <c r="P250" s="70" t="s">
        <v>15463</v>
      </c>
    </row>
    <row r="251" spans="1:16">
      <c r="A251" s="12">
        <v>181</v>
      </c>
      <c r="B251" s="12">
        <v>633427</v>
      </c>
      <c r="C251" s="12" t="s">
        <v>6676</v>
      </c>
      <c r="D251" s="12" t="s">
        <v>6686</v>
      </c>
      <c r="E251" s="17" t="s">
        <v>11874</v>
      </c>
      <c r="F251" s="19" t="str">
        <f>LEFT(E251,MIN(FIND({0,1,2,3,4,5,6,7,8,9},ASC(E251)&amp;1234567890))-1)</f>
        <v>Sc</v>
      </c>
      <c r="G251" s="23">
        <f t="shared" si="6"/>
        <v>1</v>
      </c>
      <c r="H251" s="19">
        <f>VLOOKUP(F251,Table!$A$2:$C$121,2,0)</f>
        <v>3</v>
      </c>
      <c r="I251" s="18">
        <f>VLOOKUP(F251,Table!$A$2:$C$121,3,0)</f>
        <v>4</v>
      </c>
      <c r="J251" s="17" t="s">
        <v>67</v>
      </c>
      <c r="K251" s="19" t="str">
        <f>LEFT(J251,MIN(FIND({0,1,2,3,4,5,6,7,8,9},ASC(J251)&amp;1234567890))-1)</f>
        <v>Fe</v>
      </c>
      <c r="L251" s="24">
        <f t="shared" si="7"/>
        <v>2</v>
      </c>
      <c r="M251" s="19">
        <f>VLOOKUP(K251,Table!$A$2:$C$121,2,0)</f>
        <v>8</v>
      </c>
      <c r="N251" s="18">
        <f>VLOOKUP(K251,Table!$A$2:$C$121,3,0)</f>
        <v>4</v>
      </c>
      <c r="O251" s="12" t="str">
        <f>VLOOKUP(A251,Table!$U$1:$V$230,2,0)</f>
        <v>Hexagonal</v>
      </c>
      <c r="P251" s="70" t="s">
        <v>15463</v>
      </c>
    </row>
    <row r="252" spans="1:16">
      <c r="A252" s="12">
        <v>181</v>
      </c>
      <c r="B252" s="12">
        <v>638088</v>
      </c>
      <c r="C252" s="12" t="s">
        <v>6676</v>
      </c>
      <c r="D252" s="12" t="s">
        <v>6687</v>
      </c>
      <c r="E252" s="17" t="s">
        <v>334</v>
      </c>
      <c r="F252" s="19" t="str">
        <f>LEFT(E252,MIN(FIND({0,1,2,3,4,5,6,7,8,9},ASC(E252)&amp;1234567890))-1)</f>
        <v>V</v>
      </c>
      <c r="G252" s="23">
        <f t="shared" si="6"/>
        <v>1</v>
      </c>
      <c r="H252" s="19">
        <f>VLOOKUP(F252,Table!$A$2:$C$121,2,0)</f>
        <v>5</v>
      </c>
      <c r="I252" s="18">
        <f>VLOOKUP(F252,Table!$A$2:$C$121,3,0)</f>
        <v>4</v>
      </c>
      <c r="J252" s="17" t="s">
        <v>11461</v>
      </c>
      <c r="K252" s="19" t="str">
        <f>LEFT(J252,MIN(FIND({0,1,2,3,4,5,6,7,8,9},ASC(J252)&amp;1234567890))-1)</f>
        <v>Ge</v>
      </c>
      <c r="L252" s="24">
        <f t="shared" si="7"/>
        <v>2</v>
      </c>
      <c r="M252" s="19">
        <f>VLOOKUP(K252,Table!$A$2:$C$121,2,0)</f>
        <v>14</v>
      </c>
      <c r="N252" s="18">
        <f>VLOOKUP(K252,Table!$A$2:$C$121,3,0)</f>
        <v>4</v>
      </c>
      <c r="O252" s="12" t="str">
        <f>VLOOKUP(A252,Table!$U$1:$V$230,2,0)</f>
        <v>Hexagonal</v>
      </c>
      <c r="P252" s="70" t="s">
        <v>15463</v>
      </c>
    </row>
    <row r="253" spans="1:16">
      <c r="A253" s="12">
        <v>181</v>
      </c>
      <c r="B253" s="12">
        <v>638941</v>
      </c>
      <c r="C253" s="12" t="s">
        <v>6676</v>
      </c>
      <c r="D253" s="12" t="s">
        <v>6688</v>
      </c>
      <c r="E253" s="17" t="s">
        <v>426</v>
      </c>
      <c r="F253" s="19" t="str">
        <f>LEFT(E253,MIN(FIND({0,1,2,3,4,5,6,7,8,9},ASC(E253)&amp;1234567890))-1)</f>
        <v>Hf</v>
      </c>
      <c r="G253" s="23">
        <f t="shared" si="6"/>
        <v>1</v>
      </c>
      <c r="H253" s="19">
        <f>VLOOKUP(F253,Table!$A$2:$C$121,2,0)</f>
        <v>4</v>
      </c>
      <c r="I253" s="18">
        <f>VLOOKUP(F253,Table!$A$2:$C$121,3,0)</f>
        <v>6</v>
      </c>
      <c r="J253" s="17" t="s">
        <v>11550</v>
      </c>
      <c r="K253" s="19" t="str">
        <f>LEFT(J253,MIN(FIND({0,1,2,3,4,5,6,7,8,9},ASC(J253)&amp;1234567890))-1)</f>
        <v>Sn</v>
      </c>
      <c r="L253" s="24">
        <f t="shared" si="7"/>
        <v>2</v>
      </c>
      <c r="M253" s="19">
        <f>VLOOKUP(K253,Table!$A$2:$C$121,2,0)</f>
        <v>14</v>
      </c>
      <c r="N253" s="18">
        <f>VLOOKUP(K253,Table!$A$2:$C$121,3,0)</f>
        <v>5</v>
      </c>
      <c r="O253" s="12" t="str">
        <f>VLOOKUP(A253,Table!$U$1:$V$230,2,0)</f>
        <v>Hexagonal</v>
      </c>
      <c r="P253" s="70" t="s">
        <v>15463</v>
      </c>
    </row>
    <row r="254" spans="1:16">
      <c r="A254" s="12">
        <v>181</v>
      </c>
      <c r="B254" s="12">
        <v>644399</v>
      </c>
      <c r="C254" s="12" t="s">
        <v>6676</v>
      </c>
      <c r="D254" s="12" t="s">
        <v>4846</v>
      </c>
      <c r="E254" s="17" t="s">
        <v>393</v>
      </c>
      <c r="F254" s="19" t="str">
        <f>LEFT(E254,MIN(FIND({0,1,2,3,4,5,6,7,8,9},ASC(E254)&amp;1234567890))-1)</f>
        <v>Mo</v>
      </c>
      <c r="G254" s="23">
        <f t="shared" si="6"/>
        <v>1</v>
      </c>
      <c r="H254" s="19">
        <f>VLOOKUP(F254,Table!$A$2:$C$121,2,0)</f>
        <v>6</v>
      </c>
      <c r="I254" s="18">
        <f>VLOOKUP(F254,Table!$A$2:$C$121,3,0)</f>
        <v>5</v>
      </c>
      <c r="J254" s="17" t="s">
        <v>11546</v>
      </c>
      <c r="K254" s="19" t="str">
        <f>LEFT(J254,MIN(FIND({0,1,2,3,4,5,6,7,8,9},ASC(J254)&amp;1234567890))-1)</f>
        <v>Si</v>
      </c>
      <c r="L254" s="24">
        <f t="shared" si="7"/>
        <v>2</v>
      </c>
      <c r="M254" s="19">
        <f>VLOOKUP(K254,Table!$A$2:$C$121,2,0)</f>
        <v>14</v>
      </c>
      <c r="N254" s="18">
        <f>VLOOKUP(K254,Table!$A$2:$C$121,3,0)</f>
        <v>3</v>
      </c>
      <c r="O254" s="12" t="str">
        <f>VLOOKUP(A254,Table!$U$1:$V$230,2,0)</f>
        <v>Hexagonal</v>
      </c>
      <c r="P254" s="70" t="s">
        <v>15463</v>
      </c>
    </row>
    <row r="255" spans="1:16">
      <c r="A255" s="12">
        <v>181</v>
      </c>
      <c r="B255" s="12">
        <v>652549</v>
      </c>
      <c r="C255" s="12" t="s">
        <v>6676</v>
      </c>
      <c r="D255" s="12" t="s">
        <v>4830</v>
      </c>
      <c r="E255" s="17" t="s">
        <v>390</v>
      </c>
      <c r="F255" s="19" t="str">
        <f>LEFT(E255,MIN(FIND({0,1,2,3,4,5,6,7,8,9},ASC(E255)&amp;1234567890))-1)</f>
        <v>W</v>
      </c>
      <c r="G255" s="23">
        <f t="shared" si="6"/>
        <v>1</v>
      </c>
      <c r="H255" s="19">
        <f>VLOOKUP(F255,Table!$A$2:$C$121,2,0)</f>
        <v>6</v>
      </c>
      <c r="I255" s="18">
        <f>VLOOKUP(F255,Table!$A$2:$C$121,3,0)</f>
        <v>6</v>
      </c>
      <c r="J255" s="17" t="s">
        <v>11546</v>
      </c>
      <c r="K255" s="19" t="str">
        <f>LEFT(J255,MIN(FIND({0,1,2,3,4,5,6,7,8,9},ASC(J255)&amp;1234567890))-1)</f>
        <v>Si</v>
      </c>
      <c r="L255" s="24">
        <f t="shared" si="7"/>
        <v>2</v>
      </c>
      <c r="M255" s="19">
        <f>VLOOKUP(K255,Table!$A$2:$C$121,2,0)</f>
        <v>14</v>
      </c>
      <c r="N255" s="18">
        <f>VLOOKUP(K255,Table!$A$2:$C$121,3,0)</f>
        <v>3</v>
      </c>
      <c r="O255" s="12" t="str">
        <f>VLOOKUP(A255,Table!$U$1:$V$230,2,0)</f>
        <v>Hexagonal</v>
      </c>
      <c r="P255" s="70" t="s">
        <v>15463</v>
      </c>
    </row>
    <row r="256" spans="1:16">
      <c r="A256" s="12">
        <v>212</v>
      </c>
      <c r="B256" s="12">
        <v>2218</v>
      </c>
      <c r="C256" s="12" t="s">
        <v>8514</v>
      </c>
      <c r="D256" s="12" t="s">
        <v>2339</v>
      </c>
      <c r="E256" s="17" t="s">
        <v>410</v>
      </c>
      <c r="F256" s="19" t="str">
        <f>LEFT(E256,MIN(FIND({0,1,2,3,4,5,6,7,8,9},ASC(E256)&amp;1234567890))-1)</f>
        <v>Ba</v>
      </c>
      <c r="G256" s="23">
        <f t="shared" si="6"/>
        <v>1</v>
      </c>
      <c r="H256" s="19">
        <f>VLOOKUP(F256,Table!$A$2:$C$121,2,0)</f>
        <v>2</v>
      </c>
      <c r="I256" s="18">
        <f>VLOOKUP(F256,Table!$A$2:$C$121,3,0)</f>
        <v>6</v>
      </c>
      <c r="J256" s="17" t="s">
        <v>11546</v>
      </c>
      <c r="K256" s="19" t="str">
        <f>LEFT(J256,MIN(FIND({0,1,2,3,4,5,6,7,8,9},ASC(J256)&amp;1234567890))-1)</f>
        <v>Si</v>
      </c>
      <c r="L256" s="24">
        <f t="shared" si="7"/>
        <v>2</v>
      </c>
      <c r="M256" s="19">
        <f>VLOOKUP(K256,Table!$A$2:$C$121,2,0)</f>
        <v>14</v>
      </c>
      <c r="N256" s="18">
        <f>VLOOKUP(K256,Table!$A$2:$C$121,3,0)</f>
        <v>3</v>
      </c>
      <c r="O256" s="12" t="str">
        <f>VLOOKUP(A256,Table!$U$1:$V$230,2,0)</f>
        <v>Cubic</v>
      </c>
      <c r="P256" s="70"/>
    </row>
    <row r="257" spans="1:16">
      <c r="A257" s="12">
        <v>212</v>
      </c>
      <c r="B257" s="12">
        <v>2460</v>
      </c>
      <c r="C257" s="12" t="s">
        <v>8514</v>
      </c>
      <c r="D257" s="12" t="s">
        <v>5358</v>
      </c>
      <c r="E257" s="17" t="s">
        <v>433</v>
      </c>
      <c r="F257" s="19" t="str">
        <f>LEFT(E257,MIN(FIND({0,1,2,3,4,5,6,7,8,9},ASC(E257)&amp;1234567890))-1)</f>
        <v>Sr</v>
      </c>
      <c r="G257" s="23">
        <f t="shared" si="6"/>
        <v>1</v>
      </c>
      <c r="H257" s="19">
        <f>VLOOKUP(F257,Table!$A$2:$C$121,2,0)</f>
        <v>2</v>
      </c>
      <c r="I257" s="18">
        <f>VLOOKUP(F257,Table!$A$2:$C$121,3,0)</f>
        <v>5</v>
      </c>
      <c r="J257" s="17" t="s">
        <v>11546</v>
      </c>
      <c r="K257" s="19" t="str">
        <f>LEFT(J257,MIN(FIND({0,1,2,3,4,5,6,7,8,9},ASC(J257)&amp;1234567890))-1)</f>
        <v>Si</v>
      </c>
      <c r="L257" s="24">
        <f t="shared" si="7"/>
        <v>2</v>
      </c>
      <c r="M257" s="19">
        <f>VLOOKUP(K257,Table!$A$2:$C$121,2,0)</f>
        <v>14</v>
      </c>
      <c r="N257" s="18">
        <f>VLOOKUP(K257,Table!$A$2:$C$121,3,0)</f>
        <v>3</v>
      </c>
      <c r="O257" s="12" t="str">
        <f>VLOOKUP(A257,Table!$U$1:$V$230,2,0)</f>
        <v>Cubic</v>
      </c>
      <c r="P257" s="70"/>
    </row>
    <row r="258" spans="1:16">
      <c r="A258" s="12">
        <v>212</v>
      </c>
      <c r="B258" s="12">
        <v>22177</v>
      </c>
      <c r="C258" s="12" t="s">
        <v>8514</v>
      </c>
      <c r="D258" s="12" t="s">
        <v>8515</v>
      </c>
      <c r="E258" s="17" t="s">
        <v>454</v>
      </c>
      <c r="F258" s="19" t="str">
        <f>LEFT(E258,MIN(FIND({0,1,2,3,4,5,6,7,8,9},ASC(E258)&amp;1234567890))-1)</f>
        <v>V</v>
      </c>
      <c r="G258" s="23">
        <f t="shared" ref="G258:G321" si="8">IF(SUBSTITUTE(E258,F258,"")="",1,SUBSTITUTE(E258,F258,""))*1</f>
        <v>8</v>
      </c>
      <c r="H258" s="19">
        <f>VLOOKUP(F258,Table!$A$2:$C$121,2,0)</f>
        <v>5</v>
      </c>
      <c r="I258" s="18">
        <f>VLOOKUP(F258,Table!$A$2:$C$121,3,0)</f>
        <v>4</v>
      </c>
      <c r="J258" s="17" t="s">
        <v>11663</v>
      </c>
      <c r="K258" s="19" t="str">
        <f>LEFT(J258,MIN(FIND({0,1,2,3,4,5,6,7,8,9},ASC(J258)&amp;1234567890))-1)</f>
        <v>C</v>
      </c>
      <c r="L258" s="24">
        <f t="shared" ref="L258:L321" si="9">IF(SUBSTITUTE(J258,K258,"")="",1,SUBSTITUTE(J258,K258,""))*1</f>
        <v>7</v>
      </c>
      <c r="M258" s="19">
        <f>VLOOKUP(K258,Table!$A$2:$C$121,2,0)</f>
        <v>14</v>
      </c>
      <c r="N258" s="18">
        <f>VLOOKUP(K258,Table!$A$2:$C$121,3,0)</f>
        <v>2</v>
      </c>
      <c r="O258" s="12" t="str">
        <f>VLOOKUP(A258,Table!$U$1:$V$230,2,0)</f>
        <v>Cubic</v>
      </c>
      <c r="P258" s="70"/>
    </row>
    <row r="259" spans="1:16">
      <c r="A259" s="12">
        <v>212</v>
      </c>
      <c r="B259" s="12">
        <v>60191</v>
      </c>
      <c r="C259" s="12" t="s">
        <v>8514</v>
      </c>
      <c r="D259" s="12" t="s">
        <v>8516</v>
      </c>
      <c r="E259" s="17" t="s">
        <v>334</v>
      </c>
      <c r="F259" s="19" t="str">
        <f>LEFT(E259,MIN(FIND({0,1,2,3,4,5,6,7,8,9},ASC(E259)&amp;1234567890))-1)</f>
        <v>V</v>
      </c>
      <c r="G259" s="23">
        <f t="shared" si="8"/>
        <v>1</v>
      </c>
      <c r="H259" s="19">
        <f>VLOOKUP(F259,Table!$A$2:$C$121,2,0)</f>
        <v>5</v>
      </c>
      <c r="I259" s="18">
        <f>VLOOKUP(F259,Table!$A$2:$C$121,3,0)</f>
        <v>4</v>
      </c>
      <c r="J259" s="17" t="s">
        <v>15245</v>
      </c>
      <c r="K259" s="19" t="str">
        <f>LEFT(J259,MIN(FIND({0,1,2,3,4,5,6,7,8,9},ASC(J259)&amp;1234567890))-1)</f>
        <v>C</v>
      </c>
      <c r="L259" s="24">
        <f t="shared" si="9"/>
        <v>0.88</v>
      </c>
      <c r="M259" s="19">
        <f>VLOOKUP(K259,Table!$A$2:$C$121,2,0)</f>
        <v>14</v>
      </c>
      <c r="N259" s="18">
        <f>VLOOKUP(K259,Table!$A$2:$C$121,3,0)</f>
        <v>2</v>
      </c>
      <c r="O259" s="12" t="str">
        <f>VLOOKUP(A259,Table!$U$1:$V$230,2,0)</f>
        <v>Cubic</v>
      </c>
      <c r="P259" s="70"/>
    </row>
    <row r="260" spans="1:16">
      <c r="A260" s="12">
        <v>212</v>
      </c>
      <c r="B260" s="12">
        <v>79196</v>
      </c>
      <c r="C260" s="12" t="s">
        <v>8514</v>
      </c>
      <c r="D260" s="12" t="s">
        <v>4028</v>
      </c>
      <c r="E260" s="17" t="s">
        <v>15157</v>
      </c>
      <c r="F260" s="19" t="str">
        <f>LEFT(E260,MIN(FIND({0,1,2,3,4,5,6,7,8,9},ASC(E260)&amp;1234567890))-1)</f>
        <v>Fe</v>
      </c>
      <c r="G260" s="23">
        <f t="shared" si="8"/>
        <v>21.34</v>
      </c>
      <c r="H260" s="19">
        <f>VLOOKUP(F260,Table!$A$2:$C$121,2,0)</f>
        <v>8</v>
      </c>
      <c r="I260" s="18">
        <f>VLOOKUP(F260,Table!$A$2:$C$121,3,0)</f>
        <v>4</v>
      </c>
      <c r="J260" s="17" t="s">
        <v>465</v>
      </c>
      <c r="K260" s="19" t="str">
        <f>LEFT(J260,MIN(FIND({0,1,2,3,4,5,6,7,8,9},ASC(J260)&amp;1234567890))-1)</f>
        <v>O</v>
      </c>
      <c r="L260" s="24">
        <f t="shared" si="9"/>
        <v>32</v>
      </c>
      <c r="M260" s="19">
        <f>VLOOKUP(K260,Table!$A$2:$C$121,2,0)</f>
        <v>16</v>
      </c>
      <c r="N260" s="18">
        <f>VLOOKUP(K260,Table!$A$2:$C$121,3,0)</f>
        <v>2</v>
      </c>
      <c r="O260" s="12" t="str">
        <f>VLOOKUP(A260,Table!$U$1:$V$230,2,0)</f>
        <v>Cubic</v>
      </c>
      <c r="P260" s="70"/>
    </row>
    <row r="261" spans="1:16">
      <c r="A261" s="12">
        <v>212</v>
      </c>
      <c r="B261" s="12">
        <v>87119</v>
      </c>
      <c r="C261" s="12" t="s">
        <v>8514</v>
      </c>
      <c r="D261" s="12" t="s">
        <v>8517</v>
      </c>
      <c r="E261" s="17" t="s">
        <v>15246</v>
      </c>
      <c r="F261" s="19" t="str">
        <f>LEFT(E261,MIN(FIND({0,1,2,3,4,5,6,7,8,9},ASC(E261)&amp;1234567890))-1)</f>
        <v>Fe</v>
      </c>
      <c r="G261" s="23">
        <f t="shared" si="8"/>
        <v>21.16</v>
      </c>
      <c r="H261" s="19">
        <f>VLOOKUP(F261,Table!$A$2:$C$121,2,0)</f>
        <v>8</v>
      </c>
      <c r="I261" s="18">
        <f>VLOOKUP(F261,Table!$A$2:$C$121,3,0)</f>
        <v>4</v>
      </c>
      <c r="J261" s="17" t="s">
        <v>15247</v>
      </c>
      <c r="K261" s="19" t="str">
        <f>LEFT(J261,MIN(FIND({0,1,2,3,4,5,6,7,8,9},ASC(J261)&amp;1234567890))-1)</f>
        <v>O</v>
      </c>
      <c r="L261" s="24">
        <f t="shared" si="9"/>
        <v>31.92</v>
      </c>
      <c r="M261" s="19">
        <f>VLOOKUP(K261,Table!$A$2:$C$121,2,0)</f>
        <v>16</v>
      </c>
      <c r="N261" s="18">
        <f>VLOOKUP(K261,Table!$A$2:$C$121,3,0)</f>
        <v>2</v>
      </c>
      <c r="O261" s="12" t="str">
        <f>VLOOKUP(A261,Table!$U$1:$V$230,2,0)</f>
        <v>Cubic</v>
      </c>
      <c r="P261" s="70"/>
    </row>
    <row r="262" spans="1:16">
      <c r="A262" s="12">
        <v>212</v>
      </c>
      <c r="B262" s="12">
        <v>407876</v>
      </c>
      <c r="C262" s="12" t="s">
        <v>8514</v>
      </c>
      <c r="D262" s="12" t="s">
        <v>8518</v>
      </c>
      <c r="E262" s="17" t="s">
        <v>12170</v>
      </c>
      <c r="F262" s="19" t="str">
        <f>LEFT(E262,MIN(FIND({0,1,2,3,4,5,6,7,8,9},ASC(E262)&amp;1234567890))-1)</f>
        <v>K</v>
      </c>
      <c r="G262" s="23">
        <f t="shared" si="8"/>
        <v>6</v>
      </c>
      <c r="H262" s="19">
        <f>VLOOKUP(F262,Table!$A$2:$C$121,2,0)</f>
        <v>1</v>
      </c>
      <c r="I262" s="18">
        <f>VLOOKUP(F262,Table!$A$2:$C$121,3,0)</f>
        <v>4</v>
      </c>
      <c r="J262" s="17" t="s">
        <v>15248</v>
      </c>
      <c r="K262" s="19" t="str">
        <f>LEFT(J262,MIN(FIND({0,1,2,3,4,5,6,7,8,9},ASC(J262)&amp;1234567890))-1)</f>
        <v>Sn</v>
      </c>
      <c r="L262" s="24">
        <f t="shared" si="9"/>
        <v>25</v>
      </c>
      <c r="M262" s="19">
        <f>VLOOKUP(K262,Table!$A$2:$C$121,2,0)</f>
        <v>14</v>
      </c>
      <c r="N262" s="18">
        <f>VLOOKUP(K262,Table!$A$2:$C$121,3,0)</f>
        <v>5</v>
      </c>
      <c r="O262" s="12" t="str">
        <f>VLOOKUP(A262,Table!$U$1:$V$230,2,0)</f>
        <v>Cubic</v>
      </c>
      <c r="P262" s="70"/>
    </row>
    <row r="263" spans="1:16">
      <c r="A263" s="12">
        <v>212</v>
      </c>
      <c r="B263" s="12">
        <v>249048</v>
      </c>
      <c r="C263" s="12" t="s">
        <v>8514</v>
      </c>
      <c r="D263" s="12" t="s">
        <v>8519</v>
      </c>
      <c r="E263" s="17" t="s">
        <v>15157</v>
      </c>
      <c r="F263" s="19" t="str">
        <f>LEFT(E263,MIN(FIND({0,1,2,3,4,5,6,7,8,9},ASC(E263)&amp;1234567890))-1)</f>
        <v>Fe</v>
      </c>
      <c r="G263" s="23">
        <f t="shared" si="8"/>
        <v>21.34</v>
      </c>
      <c r="H263" s="19">
        <f>VLOOKUP(F263,Table!$A$2:$C$121,2,0)</f>
        <v>8</v>
      </c>
      <c r="I263" s="18">
        <f>VLOOKUP(F263,Table!$A$2:$C$121,3,0)</f>
        <v>4</v>
      </c>
      <c r="J263" s="17" t="s">
        <v>15249</v>
      </c>
      <c r="K263" s="19" t="str">
        <f>LEFT(J263,MIN(FIND({0,1,2,3,4,5,6,7,8,9},ASC(J263)&amp;1234567890))-1)</f>
        <v>O</v>
      </c>
      <c r="L263" s="24">
        <f t="shared" si="9"/>
        <v>26.67</v>
      </c>
      <c r="M263" s="19">
        <f>VLOOKUP(K263,Table!$A$2:$C$121,2,0)</f>
        <v>16</v>
      </c>
      <c r="N263" s="18">
        <f>VLOOKUP(K263,Table!$A$2:$C$121,3,0)</f>
        <v>2</v>
      </c>
      <c r="O263" s="12" t="str">
        <f>VLOOKUP(A263,Table!$U$1:$V$230,2,0)</f>
        <v>Cubic</v>
      </c>
      <c r="P263" s="70"/>
    </row>
    <row r="264" spans="1:16">
      <c r="A264" s="12">
        <v>212</v>
      </c>
      <c r="B264" s="12">
        <v>250541</v>
      </c>
      <c r="C264" s="12" t="s">
        <v>8514</v>
      </c>
      <c r="D264" s="12" t="s">
        <v>8520</v>
      </c>
      <c r="E264" s="17" t="s">
        <v>15250</v>
      </c>
      <c r="F264" s="19" t="str">
        <f>LEFT(E264,MIN(FIND({0,1,2,3,4,5,6,7,8,9},ASC(E264)&amp;1234567890))-1)</f>
        <v>Fe</v>
      </c>
      <c r="G264" s="23">
        <f t="shared" si="8"/>
        <v>2.12</v>
      </c>
      <c r="H264" s="19">
        <f>VLOOKUP(F264,Table!$A$2:$C$121,2,0)</f>
        <v>8</v>
      </c>
      <c r="I264" s="18">
        <f>VLOOKUP(F264,Table!$A$2:$C$121,3,0)</f>
        <v>4</v>
      </c>
      <c r="J264" s="17" t="s">
        <v>15251</v>
      </c>
      <c r="K264" s="19" t="str">
        <f>LEFT(J264,MIN(FIND({0,1,2,3,4,5,6,7,8,9},ASC(J264)&amp;1234567890))-1)</f>
        <v>O</v>
      </c>
      <c r="L264" s="24">
        <f t="shared" si="9"/>
        <v>3.19</v>
      </c>
      <c r="M264" s="19">
        <f>VLOOKUP(K264,Table!$A$2:$C$121,2,0)</f>
        <v>16</v>
      </c>
      <c r="N264" s="18">
        <f>VLOOKUP(K264,Table!$A$2:$C$121,3,0)</f>
        <v>2</v>
      </c>
      <c r="O264" s="12" t="str">
        <f>VLOOKUP(A264,Table!$U$1:$V$230,2,0)</f>
        <v>Cubic</v>
      </c>
      <c r="P264" s="70"/>
    </row>
    <row r="265" spans="1:16">
      <c r="A265" s="12">
        <v>212</v>
      </c>
      <c r="B265" s="12">
        <v>30373</v>
      </c>
      <c r="C265" s="12" t="s">
        <v>8521</v>
      </c>
      <c r="D265" s="12" t="s">
        <v>5358</v>
      </c>
      <c r="E265" s="17" t="s">
        <v>433</v>
      </c>
      <c r="F265" s="19" t="str">
        <f>LEFT(E265,MIN(FIND({0,1,2,3,4,5,6,7,8,9},ASC(E265)&amp;1234567890))-1)</f>
        <v>Sr</v>
      </c>
      <c r="G265" s="23">
        <f t="shared" si="8"/>
        <v>1</v>
      </c>
      <c r="H265" s="19">
        <f>VLOOKUP(F265,Table!$A$2:$C$121,2,0)</f>
        <v>2</v>
      </c>
      <c r="I265" s="18">
        <f>VLOOKUP(F265,Table!$A$2:$C$121,3,0)</f>
        <v>5</v>
      </c>
      <c r="J265" s="17" t="s">
        <v>11546</v>
      </c>
      <c r="K265" s="19" t="str">
        <f>LEFT(J265,MIN(FIND({0,1,2,3,4,5,6,7,8,9},ASC(J265)&amp;1234567890))-1)</f>
        <v>Si</v>
      </c>
      <c r="L265" s="24">
        <f t="shared" si="9"/>
        <v>2</v>
      </c>
      <c r="M265" s="19">
        <f>VLOOKUP(K265,Table!$A$2:$C$121,2,0)</f>
        <v>14</v>
      </c>
      <c r="N265" s="18">
        <f>VLOOKUP(K265,Table!$A$2:$C$121,3,0)</f>
        <v>3</v>
      </c>
      <c r="O265" s="12" t="str">
        <f>VLOOKUP(A265,Table!$U$1:$V$230,2,0)</f>
        <v>Cubic</v>
      </c>
      <c r="P265" s="70" t="s">
        <v>15463</v>
      </c>
    </row>
    <row r="266" spans="1:16">
      <c r="A266" s="12">
        <v>212</v>
      </c>
      <c r="B266" s="12">
        <v>90703</v>
      </c>
      <c r="C266" s="12" t="s">
        <v>8521</v>
      </c>
      <c r="D266" s="12" t="s">
        <v>8522</v>
      </c>
      <c r="E266" s="17" t="s">
        <v>15252</v>
      </c>
      <c r="F266" s="19" t="str">
        <f>LEFT(E266,MIN(FIND({0,1,2,3,4,5,6,7,8,9},ASC(E266)&amp;1234567890))-1)</f>
        <v>Ba</v>
      </c>
      <c r="G266" s="23">
        <f t="shared" si="8"/>
        <v>24</v>
      </c>
      <c r="H266" s="19">
        <f>VLOOKUP(F266,Table!$A$2:$C$121,2,0)</f>
        <v>2</v>
      </c>
      <c r="I266" s="18">
        <f>VLOOKUP(F266,Table!$A$2:$C$121,3,0)</f>
        <v>6</v>
      </c>
      <c r="J266" s="17" t="s">
        <v>15253</v>
      </c>
      <c r="K266" s="19" t="str">
        <f>LEFT(J266,MIN(FIND({0,1,2,3,4,5,6,7,8,9},ASC(J266)&amp;1234567890))-1)</f>
        <v>Si</v>
      </c>
      <c r="L266" s="24">
        <f t="shared" si="9"/>
        <v>100</v>
      </c>
      <c r="M266" s="19">
        <f>VLOOKUP(K266,Table!$A$2:$C$121,2,0)</f>
        <v>14</v>
      </c>
      <c r="N266" s="18">
        <f>VLOOKUP(K266,Table!$A$2:$C$121,3,0)</f>
        <v>3</v>
      </c>
      <c r="O266" s="12" t="str">
        <f>VLOOKUP(A266,Table!$U$1:$V$230,2,0)</f>
        <v>Cubic</v>
      </c>
      <c r="P266" s="70" t="s">
        <v>15463</v>
      </c>
    </row>
    <row r="267" spans="1:16">
      <c r="A267" s="12">
        <v>212</v>
      </c>
      <c r="B267" s="12">
        <v>91052</v>
      </c>
      <c r="C267" s="12" t="s">
        <v>8521</v>
      </c>
      <c r="D267" s="12" t="s">
        <v>8523</v>
      </c>
      <c r="E267" s="17" t="s">
        <v>15252</v>
      </c>
      <c r="F267" s="19" t="str">
        <f>LEFT(E267,MIN(FIND({0,1,2,3,4,5,6,7,8,9},ASC(E267)&amp;1234567890))-1)</f>
        <v>Ba</v>
      </c>
      <c r="G267" s="23">
        <f t="shared" si="8"/>
        <v>24</v>
      </c>
      <c r="H267" s="19">
        <f>VLOOKUP(F267,Table!$A$2:$C$121,2,0)</f>
        <v>2</v>
      </c>
      <c r="I267" s="18">
        <f>VLOOKUP(F267,Table!$A$2:$C$121,3,0)</f>
        <v>6</v>
      </c>
      <c r="J267" s="17" t="s">
        <v>15254</v>
      </c>
      <c r="K267" s="19" t="str">
        <f>LEFT(J267,MIN(FIND({0,1,2,3,4,5,6,7,8,9},ASC(J267)&amp;1234567890))-1)</f>
        <v>Ge</v>
      </c>
      <c r="L267" s="24">
        <f t="shared" si="9"/>
        <v>100</v>
      </c>
      <c r="M267" s="19">
        <f>VLOOKUP(K267,Table!$A$2:$C$121,2,0)</f>
        <v>14</v>
      </c>
      <c r="N267" s="18">
        <f>VLOOKUP(K267,Table!$A$2:$C$121,3,0)</f>
        <v>4</v>
      </c>
      <c r="O267" s="12" t="str">
        <f>VLOOKUP(A267,Table!$U$1:$V$230,2,0)</f>
        <v>Cubic</v>
      </c>
      <c r="P267" s="70" t="s">
        <v>15463</v>
      </c>
    </row>
    <row r="268" spans="1:16">
      <c r="A268" s="12">
        <v>212</v>
      </c>
      <c r="B268" s="12">
        <v>91224</v>
      </c>
      <c r="C268" s="12" t="s">
        <v>8521</v>
      </c>
      <c r="D268" s="12" t="s">
        <v>8524</v>
      </c>
      <c r="E268" s="17" t="s">
        <v>13764</v>
      </c>
      <c r="F268" s="19" t="str">
        <f>LEFT(E268,MIN(FIND({0,1,2,3,4,5,6,7,8,9},ASC(E268)&amp;1234567890))-1)</f>
        <v>Ba</v>
      </c>
      <c r="G268" s="23">
        <f t="shared" si="8"/>
        <v>6</v>
      </c>
      <c r="H268" s="19">
        <f>VLOOKUP(F268,Table!$A$2:$C$121,2,0)</f>
        <v>2</v>
      </c>
      <c r="I268" s="18">
        <f>VLOOKUP(F268,Table!$A$2:$C$121,3,0)</f>
        <v>6</v>
      </c>
      <c r="J268" s="17" t="s">
        <v>15255</v>
      </c>
      <c r="K268" s="19" t="str">
        <f>LEFT(J268,MIN(FIND({0,1,2,3,4,5,6,7,8,9},ASC(J268)&amp;1234567890))-1)</f>
        <v>Ge</v>
      </c>
      <c r="L268" s="24">
        <f t="shared" si="9"/>
        <v>24</v>
      </c>
      <c r="M268" s="19">
        <f>VLOOKUP(K268,Table!$A$2:$C$121,2,0)</f>
        <v>14</v>
      </c>
      <c r="N268" s="18">
        <f>VLOOKUP(K268,Table!$A$2:$C$121,3,0)</f>
        <v>4</v>
      </c>
      <c r="O268" s="12" t="str">
        <f>VLOOKUP(A268,Table!$U$1:$V$230,2,0)</f>
        <v>Cubic</v>
      </c>
      <c r="P268" s="70" t="s">
        <v>15463</v>
      </c>
    </row>
    <row r="269" spans="1:16">
      <c r="A269" s="12">
        <v>212</v>
      </c>
      <c r="B269" s="12">
        <v>52285</v>
      </c>
      <c r="C269" s="12" t="s">
        <v>8521</v>
      </c>
      <c r="D269" s="12" t="s">
        <v>8525</v>
      </c>
      <c r="E269" s="17" t="s">
        <v>15256</v>
      </c>
      <c r="F269" s="19" t="str">
        <f>LEFT(E269,MIN(FIND({0,1,2,3,4,5,6,7,8,9},ASC(E269)&amp;1234567890))-1)</f>
        <v>Cu</v>
      </c>
      <c r="G269" s="23">
        <f t="shared" si="8"/>
        <v>0.83</v>
      </c>
      <c r="H269" s="19">
        <f>VLOOKUP(F269,Table!$A$2:$C$121,2,0)</f>
        <v>11</v>
      </c>
      <c r="I269" s="18">
        <f>VLOOKUP(F269,Table!$A$2:$C$121,3,0)</f>
        <v>4</v>
      </c>
      <c r="J269" s="17" t="s">
        <v>15257</v>
      </c>
      <c r="K269" s="19" t="str">
        <f>LEFT(J269,MIN(FIND({0,1,2,3,4,5,6,7,8,9},ASC(J269)&amp;1234567890))-1)</f>
        <v>Si</v>
      </c>
      <c r="L269" s="24">
        <f t="shared" si="9"/>
        <v>0.17</v>
      </c>
      <c r="M269" s="19">
        <f>VLOOKUP(K269,Table!$A$2:$C$121,2,0)</f>
        <v>14</v>
      </c>
      <c r="N269" s="18">
        <f>VLOOKUP(K269,Table!$A$2:$C$121,3,0)</f>
        <v>3</v>
      </c>
      <c r="O269" s="12" t="str">
        <f>VLOOKUP(A269,Table!$U$1:$V$230,2,0)</f>
        <v>Cubic</v>
      </c>
      <c r="P269" s="70" t="s">
        <v>15463</v>
      </c>
    </row>
    <row r="270" spans="1:16">
      <c r="A270" s="12">
        <v>212</v>
      </c>
      <c r="B270" s="12">
        <v>92576</v>
      </c>
      <c r="C270" s="12" t="s">
        <v>8521</v>
      </c>
      <c r="D270" s="12" t="s">
        <v>8526</v>
      </c>
      <c r="E270" s="17" t="s">
        <v>13764</v>
      </c>
      <c r="F270" s="19" t="str">
        <f>LEFT(E270,MIN(FIND({0,1,2,3,4,5,6,7,8,9},ASC(E270)&amp;1234567890))-1)</f>
        <v>Ba</v>
      </c>
      <c r="G270" s="23">
        <f t="shared" si="8"/>
        <v>6</v>
      </c>
      <c r="H270" s="19">
        <f>VLOOKUP(F270,Table!$A$2:$C$121,2,0)</f>
        <v>2</v>
      </c>
      <c r="I270" s="18">
        <f>VLOOKUP(F270,Table!$A$2:$C$121,3,0)</f>
        <v>6</v>
      </c>
      <c r="J270" s="17" t="s">
        <v>15258</v>
      </c>
      <c r="K270" s="19" t="str">
        <f>LEFT(J270,MIN(FIND({0,1,2,3,4,5,6,7,8,9},ASC(J270)&amp;1234567890))-1)</f>
        <v>Ge</v>
      </c>
      <c r="L270" s="24">
        <f t="shared" si="9"/>
        <v>25</v>
      </c>
      <c r="M270" s="19">
        <f>VLOOKUP(K270,Table!$A$2:$C$121,2,0)</f>
        <v>14</v>
      </c>
      <c r="N270" s="18">
        <f>VLOOKUP(K270,Table!$A$2:$C$121,3,0)</f>
        <v>4</v>
      </c>
      <c r="O270" s="12" t="str">
        <f>VLOOKUP(A270,Table!$U$1:$V$230,2,0)</f>
        <v>Cubic</v>
      </c>
      <c r="P270" s="70" t="s">
        <v>15463</v>
      </c>
    </row>
    <row r="271" spans="1:16">
      <c r="A271" s="12">
        <v>212</v>
      </c>
      <c r="B271" s="12">
        <v>104862</v>
      </c>
      <c r="C271" s="12" t="s">
        <v>8521</v>
      </c>
      <c r="D271" s="12" t="s">
        <v>8527</v>
      </c>
      <c r="E271" s="17" t="s">
        <v>12830</v>
      </c>
      <c r="F271" s="19" t="str">
        <f>LEFT(E271,MIN(FIND({0,1,2,3,4,5,6,7,8,9},ASC(E271)&amp;1234567890))-1)</f>
        <v>Mg</v>
      </c>
      <c r="G271" s="23">
        <f t="shared" si="8"/>
        <v>3</v>
      </c>
      <c r="H271" s="19">
        <f>VLOOKUP(F271,Table!$A$2:$C$121,2,0)</f>
        <v>2</v>
      </c>
      <c r="I271" s="18">
        <f>VLOOKUP(F271,Table!$A$2:$C$121,3,0)</f>
        <v>3</v>
      </c>
      <c r="J271" s="17" t="s">
        <v>11776</v>
      </c>
      <c r="K271" s="19" t="str">
        <f>LEFT(J271,MIN(FIND({0,1,2,3,4,5,6,7,8,9},ASC(J271)&amp;1234567890))-1)</f>
        <v>Ru</v>
      </c>
      <c r="L271" s="24">
        <f t="shared" si="9"/>
        <v>2</v>
      </c>
      <c r="M271" s="19">
        <f>VLOOKUP(K271,Table!$A$2:$C$121,2,0)</f>
        <v>8</v>
      </c>
      <c r="N271" s="18">
        <f>VLOOKUP(K271,Table!$A$2:$C$121,3,0)</f>
        <v>5</v>
      </c>
      <c r="O271" s="12" t="str">
        <f>VLOOKUP(A271,Table!$U$1:$V$230,2,0)</f>
        <v>Cubic</v>
      </c>
      <c r="P271" s="70" t="s">
        <v>15463</v>
      </c>
    </row>
    <row r="272" spans="1:16">
      <c r="A272" s="12">
        <v>212</v>
      </c>
      <c r="B272" s="12">
        <v>106021</v>
      </c>
      <c r="C272" s="12" t="s">
        <v>8521</v>
      </c>
      <c r="D272" s="12" t="s">
        <v>8528</v>
      </c>
      <c r="E272" s="17" t="s">
        <v>341</v>
      </c>
      <c r="F272" s="19" t="str">
        <f>LEFT(E272,MIN(FIND({0,1,2,3,4,5,6,7,8,9},ASC(E272)&amp;1234567890))-1)</f>
        <v>Ru</v>
      </c>
      <c r="G272" s="23">
        <f t="shared" si="8"/>
        <v>1</v>
      </c>
      <c r="H272" s="19">
        <f>VLOOKUP(F272,Table!$A$2:$C$121,2,0)</f>
        <v>8</v>
      </c>
      <c r="I272" s="18">
        <f>VLOOKUP(F272,Table!$A$2:$C$121,3,0)</f>
        <v>5</v>
      </c>
      <c r="J272" s="17" t="s">
        <v>14661</v>
      </c>
      <c r="K272" s="19" t="str">
        <f>LEFT(J272,MIN(FIND({0,1,2,3,4,5,6,7,8,9},ASC(J272)&amp;1234567890))-1)</f>
        <v>Zn</v>
      </c>
      <c r="L272" s="24">
        <f t="shared" si="9"/>
        <v>6</v>
      </c>
      <c r="M272" s="19">
        <f>VLOOKUP(K272,Table!$A$2:$C$121,2,0)</f>
        <v>12</v>
      </c>
      <c r="N272" s="18">
        <f>VLOOKUP(K272,Table!$A$2:$C$121,3,0)</f>
        <v>4</v>
      </c>
      <c r="O272" s="12" t="str">
        <f>VLOOKUP(A272,Table!$U$1:$V$230,2,0)</f>
        <v>Cubic</v>
      </c>
      <c r="P272" s="70" t="s">
        <v>15463</v>
      </c>
    </row>
    <row r="273" spans="1:16">
      <c r="A273" s="12">
        <v>212</v>
      </c>
      <c r="B273" s="12">
        <v>608458</v>
      </c>
      <c r="C273" s="12" t="s">
        <v>8521</v>
      </c>
      <c r="D273" s="12" t="s">
        <v>8529</v>
      </c>
      <c r="E273" s="17" t="s">
        <v>15259</v>
      </c>
      <c r="F273" s="19" t="str">
        <f>LEFT(E273,MIN(FIND({0,1,2,3,4,5,6,7,8,9},ASC(E273)&amp;1234567890))-1)</f>
        <v>Mn</v>
      </c>
      <c r="G273" s="23">
        <f t="shared" si="8"/>
        <v>0.75</v>
      </c>
      <c r="H273" s="19">
        <f>VLOOKUP(F273,Table!$A$2:$C$121,2,0)</f>
        <v>7</v>
      </c>
      <c r="I273" s="18">
        <f>VLOOKUP(F273,Table!$A$2:$C$121,3,0)</f>
        <v>4</v>
      </c>
      <c r="J273" s="17" t="s">
        <v>15260</v>
      </c>
      <c r="K273" s="19" t="str">
        <f>LEFT(J273,MIN(FIND({0,1,2,3,4,5,6,7,8,9},ASC(J273)&amp;1234567890))-1)</f>
        <v>Al</v>
      </c>
      <c r="L273" s="24">
        <f t="shared" si="9"/>
        <v>0.25</v>
      </c>
      <c r="M273" s="19">
        <f>VLOOKUP(K273,Table!$A$2:$C$121,2,0)</f>
        <v>13</v>
      </c>
      <c r="N273" s="18">
        <f>VLOOKUP(K273,Table!$A$2:$C$121,3,0)</f>
        <v>3</v>
      </c>
      <c r="O273" s="12" t="str">
        <f>VLOOKUP(A273,Table!$U$1:$V$230,2,0)</f>
        <v>Cubic</v>
      </c>
      <c r="P273" s="70" t="s">
        <v>15463</v>
      </c>
    </row>
    <row r="274" spans="1:16">
      <c r="A274" s="12">
        <v>212</v>
      </c>
      <c r="B274" s="12">
        <v>608469</v>
      </c>
      <c r="C274" s="12" t="s">
        <v>8521</v>
      </c>
      <c r="D274" s="12" t="s">
        <v>8530</v>
      </c>
      <c r="E274" s="17" t="s">
        <v>14403</v>
      </c>
      <c r="F274" s="19" t="str">
        <f>LEFT(E274,MIN(FIND({0,1,2,3,4,5,6,7,8,9},ASC(E274)&amp;1234567890))-1)</f>
        <v>Mn</v>
      </c>
      <c r="G274" s="23">
        <f t="shared" si="8"/>
        <v>0.4</v>
      </c>
      <c r="H274" s="19">
        <f>VLOOKUP(F274,Table!$A$2:$C$121,2,0)</f>
        <v>7</v>
      </c>
      <c r="I274" s="18">
        <f>VLOOKUP(F274,Table!$A$2:$C$121,3,0)</f>
        <v>4</v>
      </c>
      <c r="J274" s="17" t="s">
        <v>15261</v>
      </c>
      <c r="K274" s="19" t="str">
        <f>LEFT(J274,MIN(FIND({0,1,2,3,4,5,6,7,8,9},ASC(J274)&amp;1234567890))-1)</f>
        <v>Al</v>
      </c>
      <c r="L274" s="24">
        <f t="shared" si="9"/>
        <v>0.6</v>
      </c>
      <c r="M274" s="19">
        <f>VLOOKUP(K274,Table!$A$2:$C$121,2,0)</f>
        <v>13</v>
      </c>
      <c r="N274" s="18">
        <f>VLOOKUP(K274,Table!$A$2:$C$121,3,0)</f>
        <v>3</v>
      </c>
      <c r="O274" s="12" t="str">
        <f>VLOOKUP(A274,Table!$U$1:$V$230,2,0)</f>
        <v>Cubic</v>
      </c>
      <c r="P274" s="70" t="s">
        <v>15463</v>
      </c>
    </row>
    <row r="275" spans="1:16">
      <c r="A275" s="12">
        <v>212</v>
      </c>
      <c r="B275" s="12">
        <v>612191</v>
      </c>
      <c r="C275" s="12" t="s">
        <v>8521</v>
      </c>
      <c r="D275" s="12" t="s">
        <v>5100</v>
      </c>
      <c r="E275" s="17" t="s">
        <v>12190</v>
      </c>
      <c r="F275" s="19" t="str">
        <f>LEFT(E275,MIN(FIND({0,1,2,3,4,5,6,7,8,9},ASC(E275)&amp;1234567890))-1)</f>
        <v>Nb</v>
      </c>
      <c r="G275" s="23">
        <f t="shared" si="8"/>
        <v>3</v>
      </c>
      <c r="H275" s="19">
        <f>VLOOKUP(F275,Table!$A$2:$C$121,2,0)</f>
        <v>5</v>
      </c>
      <c r="I275" s="18">
        <f>VLOOKUP(F275,Table!$A$2:$C$121,3,0)</f>
        <v>5</v>
      </c>
      <c r="J275" s="17" t="s">
        <v>35</v>
      </c>
      <c r="K275" s="19" t="str">
        <f>LEFT(J275,MIN(FIND({0,1,2,3,4,5,6,7,8,9},ASC(J275)&amp;1234567890))-1)</f>
        <v>Au</v>
      </c>
      <c r="L275" s="24">
        <f t="shared" si="9"/>
        <v>2</v>
      </c>
      <c r="M275" s="19">
        <f>VLOOKUP(K275,Table!$A$2:$C$121,2,0)</f>
        <v>11</v>
      </c>
      <c r="N275" s="18">
        <f>VLOOKUP(K275,Table!$A$2:$C$121,3,0)</f>
        <v>6</v>
      </c>
      <c r="O275" s="12" t="str">
        <f>VLOOKUP(A275,Table!$U$1:$V$230,2,0)</f>
        <v>Cubic</v>
      </c>
      <c r="P275" s="70" t="s">
        <v>15463</v>
      </c>
    </row>
    <row r="276" spans="1:16">
      <c r="A276" s="12">
        <v>212</v>
      </c>
      <c r="B276" s="12">
        <v>612194</v>
      </c>
      <c r="C276" s="12" t="s">
        <v>8521</v>
      </c>
      <c r="D276" s="12" t="s">
        <v>8531</v>
      </c>
      <c r="E276" s="17" t="s">
        <v>15262</v>
      </c>
      <c r="F276" s="19" t="str">
        <f>LEFT(E276,MIN(FIND({0,1,2,3,4,5,6,7,8,9},ASC(E276)&amp;1234567890))-1)</f>
        <v>Nb</v>
      </c>
      <c r="G276" s="23">
        <f t="shared" si="8"/>
        <v>11</v>
      </c>
      <c r="H276" s="19">
        <f>VLOOKUP(F276,Table!$A$2:$C$121,2,0)</f>
        <v>5</v>
      </c>
      <c r="I276" s="18">
        <f>VLOOKUP(F276,Table!$A$2:$C$121,3,0)</f>
        <v>5</v>
      </c>
      <c r="J276" s="17" t="s">
        <v>13805</v>
      </c>
      <c r="K276" s="19" t="str">
        <f>LEFT(J276,MIN(FIND({0,1,2,3,4,5,6,7,8,9},ASC(J276)&amp;1234567890))-1)</f>
        <v>Au</v>
      </c>
      <c r="L276" s="24">
        <f t="shared" si="9"/>
        <v>9</v>
      </c>
      <c r="M276" s="19">
        <f>VLOOKUP(K276,Table!$A$2:$C$121,2,0)</f>
        <v>11</v>
      </c>
      <c r="N276" s="18">
        <f>VLOOKUP(K276,Table!$A$2:$C$121,3,0)</f>
        <v>6</v>
      </c>
      <c r="O276" s="12" t="str">
        <f>VLOOKUP(A276,Table!$U$1:$V$230,2,0)</f>
        <v>Cubic</v>
      </c>
      <c r="P276" s="70" t="s">
        <v>15463</v>
      </c>
    </row>
    <row r="277" spans="1:16">
      <c r="A277" s="12">
        <v>212</v>
      </c>
      <c r="B277" s="12">
        <v>612316</v>
      </c>
      <c r="C277" s="12" t="s">
        <v>8521</v>
      </c>
      <c r="D277" s="12" t="s">
        <v>8532</v>
      </c>
      <c r="E277" s="17" t="s">
        <v>15263</v>
      </c>
      <c r="F277" s="19" t="str">
        <f>LEFT(E277,MIN(FIND({0,1,2,3,4,5,6,7,8,9},ASC(E277)&amp;1234567890))-1)</f>
        <v>Au</v>
      </c>
      <c r="G277" s="23">
        <f t="shared" si="8"/>
        <v>0.84</v>
      </c>
      <c r="H277" s="19">
        <f>VLOOKUP(F277,Table!$A$2:$C$121,2,0)</f>
        <v>11</v>
      </c>
      <c r="I277" s="18">
        <f>VLOOKUP(F277,Table!$A$2:$C$121,3,0)</f>
        <v>6</v>
      </c>
      <c r="J277" s="17" t="s">
        <v>15264</v>
      </c>
      <c r="K277" s="19" t="str">
        <f>LEFT(J277,MIN(FIND({0,1,2,3,4,5,6,7,8,9},ASC(J277)&amp;1234567890))-1)</f>
        <v>Si</v>
      </c>
      <c r="L277" s="24">
        <f t="shared" si="9"/>
        <v>0.16</v>
      </c>
      <c r="M277" s="19">
        <f>VLOOKUP(K277,Table!$A$2:$C$121,2,0)</f>
        <v>14</v>
      </c>
      <c r="N277" s="18">
        <f>VLOOKUP(K277,Table!$A$2:$C$121,3,0)</f>
        <v>3</v>
      </c>
      <c r="O277" s="12" t="str">
        <f>VLOOKUP(A277,Table!$U$1:$V$230,2,0)</f>
        <v>Cubic</v>
      </c>
      <c r="P277" s="70" t="s">
        <v>15463</v>
      </c>
    </row>
    <row r="278" spans="1:16">
      <c r="A278" s="12">
        <v>212</v>
      </c>
      <c r="B278" s="12">
        <v>633212</v>
      </c>
      <c r="C278" s="12" t="s">
        <v>8521</v>
      </c>
      <c r="D278" s="12" t="s">
        <v>8533</v>
      </c>
      <c r="E278" s="17" t="s">
        <v>13957</v>
      </c>
      <c r="F278" s="19" t="str">
        <f>LEFT(E278,MIN(FIND({0,1,2,3,4,5,6,7,8,9},ASC(E278)&amp;1234567890))-1)</f>
        <v>Re</v>
      </c>
      <c r="G278" s="23">
        <f t="shared" si="8"/>
        <v>0.6</v>
      </c>
      <c r="H278" s="19">
        <f>VLOOKUP(F278,Table!$A$2:$C$121,2,0)</f>
        <v>7</v>
      </c>
      <c r="I278" s="18">
        <f>VLOOKUP(F278,Table!$A$2:$C$121,3,0)</f>
        <v>6</v>
      </c>
      <c r="J278" s="17" t="s">
        <v>15265</v>
      </c>
      <c r="K278" s="19" t="str">
        <f>LEFT(J278,MIN(FIND({0,1,2,3,4,5,6,7,8,9},ASC(J278)&amp;1234567890))-1)</f>
        <v>Fe</v>
      </c>
      <c r="L278" s="24">
        <f t="shared" si="9"/>
        <v>0.4</v>
      </c>
      <c r="M278" s="19">
        <f>VLOOKUP(K278,Table!$A$2:$C$121,2,0)</f>
        <v>8</v>
      </c>
      <c r="N278" s="18">
        <f>VLOOKUP(K278,Table!$A$2:$C$121,3,0)</f>
        <v>4</v>
      </c>
      <c r="O278" s="12" t="str">
        <f>VLOOKUP(A278,Table!$U$1:$V$230,2,0)</f>
        <v>Cubic</v>
      </c>
      <c r="P278" s="70" t="s">
        <v>15463</v>
      </c>
    </row>
    <row r="279" spans="1:16">
      <c r="A279" s="12">
        <v>212</v>
      </c>
      <c r="B279" s="12">
        <v>633213</v>
      </c>
      <c r="C279" s="12" t="s">
        <v>8521</v>
      </c>
      <c r="D279" s="12" t="s">
        <v>8534</v>
      </c>
      <c r="E279" s="17" t="s">
        <v>33</v>
      </c>
      <c r="F279" s="19" t="str">
        <f>LEFT(E279,MIN(FIND({0,1,2,3,4,5,6,7,8,9},ASC(E279)&amp;1234567890))-1)</f>
        <v>Fe</v>
      </c>
      <c r="G279" s="23">
        <f t="shared" si="8"/>
        <v>1</v>
      </c>
      <c r="H279" s="19">
        <f>VLOOKUP(F279,Table!$A$2:$C$121,2,0)</f>
        <v>8</v>
      </c>
      <c r="I279" s="18">
        <f>VLOOKUP(F279,Table!$A$2:$C$121,3,0)</f>
        <v>4</v>
      </c>
      <c r="J279" s="17" t="s">
        <v>37</v>
      </c>
      <c r="K279" s="19" t="str">
        <f>LEFT(J279,MIN(FIND({0,1,2,3,4,5,6,7,8,9},ASC(J279)&amp;1234567890))-1)</f>
        <v>Re</v>
      </c>
      <c r="L279" s="24">
        <f t="shared" si="9"/>
        <v>1</v>
      </c>
      <c r="M279" s="19">
        <f>VLOOKUP(K279,Table!$A$2:$C$121,2,0)</f>
        <v>7</v>
      </c>
      <c r="N279" s="18">
        <f>VLOOKUP(K279,Table!$A$2:$C$121,3,0)</f>
        <v>6</v>
      </c>
      <c r="O279" s="12" t="str">
        <f>VLOOKUP(A279,Table!$U$1:$V$230,2,0)</f>
        <v>Cubic</v>
      </c>
      <c r="P279" s="70" t="s">
        <v>15463</v>
      </c>
    </row>
    <row r="280" spans="1:16">
      <c r="A280" s="12">
        <v>212</v>
      </c>
      <c r="B280" s="12">
        <v>634631</v>
      </c>
      <c r="C280" s="12" t="s">
        <v>8521</v>
      </c>
      <c r="D280" s="12" t="s">
        <v>8535</v>
      </c>
      <c r="E280" s="17" t="s">
        <v>13547</v>
      </c>
      <c r="F280" s="19" t="str">
        <f>LEFT(E280,MIN(FIND({0,1,2,3,4,5,6,7,8,9},ASC(E280)&amp;1234567890))-1)</f>
        <v>Mn</v>
      </c>
      <c r="G280" s="23">
        <f t="shared" si="8"/>
        <v>17</v>
      </c>
      <c r="H280" s="19">
        <f>VLOOKUP(F280,Table!$A$2:$C$121,2,0)</f>
        <v>7</v>
      </c>
      <c r="I280" s="18">
        <f>VLOOKUP(F280,Table!$A$2:$C$121,3,0)</f>
        <v>4</v>
      </c>
      <c r="J280" s="17" t="s">
        <v>11560</v>
      </c>
      <c r="K280" s="19" t="str">
        <f>LEFT(J280,MIN(FIND({0,1,2,3,4,5,6,7,8,9},ASC(J280)&amp;1234567890))-1)</f>
        <v>Ga</v>
      </c>
      <c r="L280" s="24">
        <f t="shared" si="9"/>
        <v>3</v>
      </c>
      <c r="M280" s="19">
        <f>VLOOKUP(K280,Table!$A$2:$C$121,2,0)</f>
        <v>13</v>
      </c>
      <c r="N280" s="18">
        <f>VLOOKUP(K280,Table!$A$2:$C$121,3,0)</f>
        <v>4</v>
      </c>
      <c r="O280" s="12" t="str">
        <f>VLOOKUP(A280,Table!$U$1:$V$230,2,0)</f>
        <v>Cubic</v>
      </c>
      <c r="P280" s="70" t="s">
        <v>15463</v>
      </c>
    </row>
    <row r="281" spans="1:16">
      <c r="A281" s="12">
        <v>212</v>
      </c>
      <c r="B281" s="12">
        <v>635637</v>
      </c>
      <c r="C281" s="12" t="s">
        <v>8521</v>
      </c>
      <c r="D281" s="12" t="s">
        <v>8536</v>
      </c>
      <c r="E281" s="17" t="s">
        <v>11405</v>
      </c>
      <c r="F281" s="19" t="str">
        <f>LEFT(E281,MIN(FIND({0,1,2,3,4,5,6,7,8,9},ASC(E281)&amp;1234567890))-1)</f>
        <v>V</v>
      </c>
      <c r="G281" s="23">
        <f t="shared" si="8"/>
        <v>3</v>
      </c>
      <c r="H281" s="19">
        <f>VLOOKUP(F281,Table!$A$2:$C$121,2,0)</f>
        <v>5</v>
      </c>
      <c r="I281" s="18">
        <f>VLOOKUP(F281,Table!$A$2:$C$121,3,0)</f>
        <v>4</v>
      </c>
      <c r="J281" s="17" t="s">
        <v>11409</v>
      </c>
      <c r="K281" s="19" t="str">
        <f>LEFT(J281,MIN(FIND({0,1,2,3,4,5,6,7,8,9},ASC(J281)&amp;1234567890))-1)</f>
        <v>Ga</v>
      </c>
      <c r="L281" s="24">
        <f t="shared" si="9"/>
        <v>2</v>
      </c>
      <c r="M281" s="19">
        <f>VLOOKUP(K281,Table!$A$2:$C$121,2,0)</f>
        <v>13</v>
      </c>
      <c r="N281" s="18">
        <f>VLOOKUP(K281,Table!$A$2:$C$121,3,0)</f>
        <v>4</v>
      </c>
      <c r="O281" s="12" t="str">
        <f>VLOOKUP(A281,Table!$U$1:$V$230,2,0)</f>
        <v>Cubic</v>
      </c>
      <c r="P281" s="70" t="s">
        <v>15463</v>
      </c>
    </row>
    <row r="282" spans="1:16">
      <c r="A282" s="12">
        <v>212</v>
      </c>
      <c r="B282" s="12">
        <v>643067</v>
      </c>
      <c r="C282" s="12" t="s">
        <v>8521</v>
      </c>
      <c r="D282" s="12" t="s">
        <v>8537</v>
      </c>
      <c r="E282" s="17" t="s">
        <v>15266</v>
      </c>
      <c r="F282" s="19" t="str">
        <f>LEFT(E282,MIN(FIND({0,1,2,3,4,5,6,7,8,9},ASC(E282)&amp;1234567890))-1)</f>
        <v>Mn</v>
      </c>
      <c r="G282" s="23">
        <f t="shared" si="8"/>
        <v>0.85</v>
      </c>
      <c r="H282" s="19">
        <f>VLOOKUP(F282,Table!$A$2:$C$121,2,0)</f>
        <v>7</v>
      </c>
      <c r="I282" s="18">
        <f>VLOOKUP(F282,Table!$A$2:$C$121,3,0)</f>
        <v>4</v>
      </c>
      <c r="J282" s="17" t="s">
        <v>15267</v>
      </c>
      <c r="K282" s="19" t="str">
        <f>LEFT(J282,MIN(FIND({0,1,2,3,4,5,6,7,8,9},ASC(J282)&amp;1234567890))-1)</f>
        <v>Ni</v>
      </c>
      <c r="L282" s="24">
        <f t="shared" si="9"/>
        <v>0.15</v>
      </c>
      <c r="M282" s="19">
        <f>VLOOKUP(K282,Table!$A$2:$C$121,2,0)</f>
        <v>10</v>
      </c>
      <c r="N282" s="18">
        <f>VLOOKUP(K282,Table!$A$2:$C$121,3,0)</f>
        <v>4</v>
      </c>
      <c r="O282" s="12" t="str">
        <f>VLOOKUP(A282,Table!$U$1:$V$230,2,0)</f>
        <v>Cubic</v>
      </c>
      <c r="P282" s="70" t="s">
        <v>15463</v>
      </c>
    </row>
    <row r="283" spans="1:16">
      <c r="A283" s="12">
        <v>212</v>
      </c>
      <c r="B283" s="12">
        <v>643934</v>
      </c>
      <c r="C283" s="12" t="s">
        <v>8521</v>
      </c>
      <c r="D283" s="12" t="s">
        <v>8538</v>
      </c>
      <c r="E283" s="17" t="s">
        <v>12584</v>
      </c>
      <c r="F283" s="19" t="str">
        <f>LEFT(E283,MIN(FIND({0,1,2,3,4,5,6,7,8,9},ASC(E283)&amp;1234567890))-1)</f>
        <v>Mn</v>
      </c>
      <c r="G283" s="23">
        <f t="shared" si="8"/>
        <v>12</v>
      </c>
      <c r="H283" s="19">
        <f>VLOOKUP(F283,Table!$A$2:$C$121,2,0)</f>
        <v>7</v>
      </c>
      <c r="I283" s="18">
        <f>VLOOKUP(F283,Table!$A$2:$C$121,3,0)</f>
        <v>4</v>
      </c>
      <c r="J283" s="17" t="s">
        <v>13918</v>
      </c>
      <c r="K283" s="19" t="str">
        <f>LEFT(J283,MIN(FIND({0,1,2,3,4,5,6,7,8,9},ASC(J283)&amp;1234567890))-1)</f>
        <v>Zn</v>
      </c>
      <c r="L283" s="24">
        <f t="shared" si="9"/>
        <v>8</v>
      </c>
      <c r="M283" s="19">
        <f>VLOOKUP(K283,Table!$A$2:$C$121,2,0)</f>
        <v>12</v>
      </c>
      <c r="N283" s="18">
        <f>VLOOKUP(K283,Table!$A$2:$C$121,3,0)</f>
        <v>4</v>
      </c>
      <c r="O283" s="12" t="str">
        <f>VLOOKUP(A283,Table!$U$1:$V$230,2,0)</f>
        <v>Cubic</v>
      </c>
      <c r="P283" s="70" t="s">
        <v>15463</v>
      </c>
    </row>
    <row r="284" spans="1:16">
      <c r="A284" s="12">
        <v>212</v>
      </c>
      <c r="B284" s="12">
        <v>108565</v>
      </c>
      <c r="C284" s="12" t="s">
        <v>8521</v>
      </c>
      <c r="D284" s="12" t="s">
        <v>8539</v>
      </c>
      <c r="E284" s="17" t="s">
        <v>67</v>
      </c>
      <c r="F284" s="19" t="str">
        <f>LEFT(E284,MIN(FIND({0,1,2,3,4,5,6,7,8,9},ASC(E284)&amp;1234567890))-1)</f>
        <v>Fe</v>
      </c>
      <c r="G284" s="23">
        <f t="shared" si="8"/>
        <v>2</v>
      </c>
      <c r="H284" s="19">
        <f>VLOOKUP(F284,Table!$A$2:$C$121,2,0)</f>
        <v>8</v>
      </c>
      <c r="I284" s="18">
        <f>VLOOKUP(F284,Table!$A$2:$C$121,3,0)</f>
        <v>4</v>
      </c>
      <c r="J284" s="17" t="s">
        <v>11319</v>
      </c>
      <c r="K284" s="19" t="str">
        <f>LEFT(J284,MIN(FIND({0,1,2,3,4,5,6,7,8,9},ASC(J284)&amp;1234567890))-1)</f>
        <v>Re</v>
      </c>
      <c r="L284" s="24">
        <f t="shared" si="9"/>
        <v>3</v>
      </c>
      <c r="M284" s="19">
        <f>VLOOKUP(K284,Table!$A$2:$C$121,2,0)</f>
        <v>7</v>
      </c>
      <c r="N284" s="18">
        <f>VLOOKUP(K284,Table!$A$2:$C$121,3,0)</f>
        <v>6</v>
      </c>
      <c r="O284" s="12" t="str">
        <f>VLOOKUP(A284,Table!$U$1:$V$230,2,0)</f>
        <v>Cubic</v>
      </c>
      <c r="P284" s="70" t="s">
        <v>15463</v>
      </c>
    </row>
    <row r="285" spans="1:16">
      <c r="A285" s="12">
        <v>212</v>
      </c>
      <c r="B285" s="12">
        <v>54404</v>
      </c>
      <c r="C285" s="12" t="s">
        <v>8521</v>
      </c>
      <c r="D285" s="12" t="s">
        <v>8540</v>
      </c>
      <c r="E285" s="17" t="s">
        <v>15268</v>
      </c>
      <c r="F285" s="19" t="str">
        <f>LEFT(E285,MIN(FIND({0,1,2,3,4,5,6,7,8,9},ASC(E285)&amp;1234567890))-1)</f>
        <v>Nb</v>
      </c>
      <c r="G285" s="23">
        <f t="shared" si="8"/>
        <v>11.04</v>
      </c>
      <c r="H285" s="19">
        <f>VLOOKUP(F285,Table!$A$2:$C$121,2,0)</f>
        <v>5</v>
      </c>
      <c r="I285" s="18">
        <f>VLOOKUP(F285,Table!$A$2:$C$121,3,0)</f>
        <v>5</v>
      </c>
      <c r="J285" s="17" t="s">
        <v>15269</v>
      </c>
      <c r="K285" s="19" t="str">
        <f>LEFT(J285,MIN(FIND({0,1,2,3,4,5,6,7,8,9},ASC(J285)&amp;1234567890))-1)</f>
        <v>Au</v>
      </c>
      <c r="L285" s="24">
        <f t="shared" si="9"/>
        <v>8.9600000000000009</v>
      </c>
      <c r="M285" s="19">
        <f>VLOOKUP(K285,Table!$A$2:$C$121,2,0)</f>
        <v>11</v>
      </c>
      <c r="N285" s="18">
        <f>VLOOKUP(K285,Table!$A$2:$C$121,3,0)</f>
        <v>6</v>
      </c>
      <c r="O285" s="12" t="str">
        <f>VLOOKUP(A285,Table!$U$1:$V$230,2,0)</f>
        <v>Cubic</v>
      </c>
      <c r="P285" s="70" t="s">
        <v>15463</v>
      </c>
    </row>
    <row r="286" spans="1:16">
      <c r="A286" s="12">
        <v>212</v>
      </c>
      <c r="B286" s="12">
        <v>163415</v>
      </c>
      <c r="C286" s="12" t="s">
        <v>8521</v>
      </c>
      <c r="D286" s="12" t="s">
        <v>8541</v>
      </c>
      <c r="E286" s="17" t="s">
        <v>15266</v>
      </c>
      <c r="F286" s="19" t="str">
        <f>LEFT(E286,MIN(FIND({0,1,2,3,4,5,6,7,8,9},ASC(E286)&amp;1234567890))-1)</f>
        <v>Mn</v>
      </c>
      <c r="G286" s="23">
        <f t="shared" si="8"/>
        <v>0.85</v>
      </c>
      <c r="H286" s="19">
        <f>VLOOKUP(F286,Table!$A$2:$C$121,2,0)</f>
        <v>7</v>
      </c>
      <c r="I286" s="18">
        <f>VLOOKUP(F286,Table!$A$2:$C$121,3,0)</f>
        <v>4</v>
      </c>
      <c r="J286" s="17" t="s">
        <v>15270</v>
      </c>
      <c r="K286" s="19" t="str">
        <f>LEFT(J286,MIN(FIND({0,1,2,3,4,5,6,7,8,9},ASC(J286)&amp;1234567890))-1)</f>
        <v>Co</v>
      </c>
      <c r="L286" s="24">
        <f t="shared" si="9"/>
        <v>0.15</v>
      </c>
      <c r="M286" s="19">
        <f>VLOOKUP(K286,Table!$A$2:$C$121,2,0)</f>
        <v>9</v>
      </c>
      <c r="N286" s="18">
        <f>VLOOKUP(K286,Table!$A$2:$C$121,3,0)</f>
        <v>4</v>
      </c>
      <c r="O286" s="12" t="str">
        <f>VLOOKUP(A286,Table!$U$1:$V$230,2,0)</f>
        <v>Cubic</v>
      </c>
      <c r="P286" s="70" t="s">
        <v>15463</v>
      </c>
    </row>
    <row r="287" spans="1:16">
      <c r="A287" s="12">
        <v>212</v>
      </c>
      <c r="B287" s="12">
        <v>163416</v>
      </c>
      <c r="C287" s="12" t="s">
        <v>8521</v>
      </c>
      <c r="D287" s="12" t="s">
        <v>8542</v>
      </c>
      <c r="E287" s="17" t="s">
        <v>15259</v>
      </c>
      <c r="F287" s="19" t="str">
        <f>LEFT(E287,MIN(FIND({0,1,2,3,4,5,6,7,8,9},ASC(E287)&amp;1234567890))-1)</f>
        <v>Mn</v>
      </c>
      <c r="G287" s="23">
        <f t="shared" si="8"/>
        <v>0.75</v>
      </c>
      <c r="H287" s="19">
        <f>VLOOKUP(F287,Table!$A$2:$C$121,2,0)</f>
        <v>7</v>
      </c>
      <c r="I287" s="18">
        <f>VLOOKUP(F287,Table!$A$2:$C$121,3,0)</f>
        <v>4</v>
      </c>
      <c r="J287" s="17" t="s">
        <v>15271</v>
      </c>
      <c r="K287" s="19" t="str">
        <f>LEFT(J287,MIN(FIND({0,1,2,3,4,5,6,7,8,9},ASC(J287)&amp;1234567890))-1)</f>
        <v>Co</v>
      </c>
      <c r="L287" s="24">
        <f t="shared" si="9"/>
        <v>0.25</v>
      </c>
      <c r="M287" s="19">
        <f>VLOOKUP(K287,Table!$A$2:$C$121,2,0)</f>
        <v>9</v>
      </c>
      <c r="N287" s="18">
        <f>VLOOKUP(K287,Table!$A$2:$C$121,3,0)</f>
        <v>4</v>
      </c>
      <c r="O287" s="12" t="str">
        <f>VLOOKUP(A287,Table!$U$1:$V$230,2,0)</f>
        <v>Cubic</v>
      </c>
      <c r="P287" s="70" t="s">
        <v>15463</v>
      </c>
    </row>
    <row r="288" spans="1:16">
      <c r="A288" s="12">
        <v>212</v>
      </c>
      <c r="B288" s="12">
        <v>163419</v>
      </c>
      <c r="C288" s="12" t="s">
        <v>8521</v>
      </c>
      <c r="D288" s="12" t="s">
        <v>8543</v>
      </c>
      <c r="E288" s="17" t="s">
        <v>15272</v>
      </c>
      <c r="F288" s="19" t="str">
        <f>LEFT(E288,MIN(FIND({0,1,2,3,4,5,6,7,8,9},ASC(E288)&amp;1234567890))-1)</f>
        <v>Mn</v>
      </c>
      <c r="G288" s="23">
        <f t="shared" si="8"/>
        <v>0.6</v>
      </c>
      <c r="H288" s="19">
        <f>VLOOKUP(F288,Table!$A$2:$C$121,2,0)</f>
        <v>7</v>
      </c>
      <c r="I288" s="18">
        <f>VLOOKUP(F288,Table!$A$2:$C$121,3,0)</f>
        <v>4</v>
      </c>
      <c r="J288" s="17" t="s">
        <v>15273</v>
      </c>
      <c r="K288" s="19" t="str">
        <f>LEFT(J288,MIN(FIND({0,1,2,3,4,5,6,7,8,9},ASC(J288)&amp;1234567890))-1)</f>
        <v>Co</v>
      </c>
      <c r="L288" s="24">
        <f t="shared" si="9"/>
        <v>0.4</v>
      </c>
      <c r="M288" s="19">
        <f>VLOOKUP(K288,Table!$A$2:$C$121,2,0)</f>
        <v>9</v>
      </c>
      <c r="N288" s="18">
        <f>VLOOKUP(K288,Table!$A$2:$C$121,3,0)</f>
        <v>4</v>
      </c>
      <c r="O288" s="12" t="str">
        <f>VLOOKUP(A288,Table!$U$1:$V$230,2,0)</f>
        <v>Cubic</v>
      </c>
      <c r="P288" s="70" t="s">
        <v>15463</v>
      </c>
    </row>
    <row r="289" spans="1:16">
      <c r="A289" s="12">
        <v>212</v>
      </c>
      <c r="B289" s="12">
        <v>165368</v>
      </c>
      <c r="C289" s="12" t="s">
        <v>8521</v>
      </c>
      <c r="D289" s="12" t="s">
        <v>8544</v>
      </c>
      <c r="E289" s="17" t="s">
        <v>14202</v>
      </c>
      <c r="F289" s="19" t="str">
        <f>LEFT(E289,MIN(FIND({0,1,2,3,4,5,6,7,8,9},ASC(E289)&amp;1234567890))-1)</f>
        <v>K</v>
      </c>
      <c r="G289" s="23">
        <f t="shared" si="8"/>
        <v>7.4</v>
      </c>
      <c r="H289" s="19">
        <f>VLOOKUP(F289,Table!$A$2:$C$121,2,0)</f>
        <v>1</v>
      </c>
      <c r="I289" s="18">
        <f>VLOOKUP(F289,Table!$A$2:$C$121,3,0)</f>
        <v>4</v>
      </c>
      <c r="J289" s="17" t="s">
        <v>15248</v>
      </c>
      <c r="K289" s="19" t="str">
        <f>LEFT(J289,MIN(FIND({0,1,2,3,4,5,6,7,8,9},ASC(J289)&amp;1234567890))-1)</f>
        <v>Sn</v>
      </c>
      <c r="L289" s="24">
        <f t="shared" si="9"/>
        <v>25</v>
      </c>
      <c r="M289" s="19">
        <f>VLOOKUP(K289,Table!$A$2:$C$121,2,0)</f>
        <v>14</v>
      </c>
      <c r="N289" s="18">
        <f>VLOOKUP(K289,Table!$A$2:$C$121,3,0)</f>
        <v>5</v>
      </c>
      <c r="O289" s="12" t="str">
        <f>VLOOKUP(A289,Table!$U$1:$V$230,2,0)</f>
        <v>Cubic</v>
      </c>
      <c r="P289" s="70" t="s">
        <v>15463</v>
      </c>
    </row>
    <row r="290" spans="1:16">
      <c r="A290" s="12">
        <v>212</v>
      </c>
      <c r="B290" s="12">
        <v>251023</v>
      </c>
      <c r="C290" s="12" t="s">
        <v>8521</v>
      </c>
      <c r="D290" s="12" t="s">
        <v>8545</v>
      </c>
      <c r="E290" s="17" t="s">
        <v>15274</v>
      </c>
      <c r="F290" s="19" t="str">
        <f>LEFT(E290,MIN(FIND({0,1,2,3,4,5,6,7,8,9},ASC(E290)&amp;1234567890))-1)</f>
        <v>Co</v>
      </c>
      <c r="G290" s="23">
        <f t="shared" si="8"/>
        <v>2.61</v>
      </c>
      <c r="H290" s="19">
        <f>VLOOKUP(F290,Table!$A$2:$C$121,2,0)</f>
        <v>9</v>
      </c>
      <c r="I290" s="18">
        <f>VLOOKUP(F290,Table!$A$2:$C$121,3,0)</f>
        <v>4</v>
      </c>
      <c r="J290" s="17" t="s">
        <v>15275</v>
      </c>
      <c r="K290" s="19" t="str">
        <f>LEFT(J290,MIN(FIND({0,1,2,3,4,5,6,7,8,9},ASC(J290)&amp;1234567890))-1)</f>
        <v>Zn</v>
      </c>
      <c r="L290" s="24">
        <f t="shared" si="9"/>
        <v>2.39</v>
      </c>
      <c r="M290" s="19">
        <f>VLOOKUP(K290,Table!$A$2:$C$121,2,0)</f>
        <v>12</v>
      </c>
      <c r="N290" s="18">
        <f>VLOOKUP(K290,Table!$A$2:$C$121,3,0)</f>
        <v>4</v>
      </c>
      <c r="O290" s="12" t="str">
        <f>VLOOKUP(A290,Table!$U$1:$V$230,2,0)</f>
        <v>Cubic</v>
      </c>
      <c r="P290" s="70" t="s">
        <v>15463</v>
      </c>
    </row>
    <row r="291" spans="1:16">
      <c r="A291" s="12">
        <v>212</v>
      </c>
      <c r="B291" s="12">
        <v>251024</v>
      </c>
      <c r="C291" s="12" t="s">
        <v>8521</v>
      </c>
      <c r="D291" s="12" t="s">
        <v>8546</v>
      </c>
      <c r="E291" s="17" t="s">
        <v>15276</v>
      </c>
      <c r="F291" s="19" t="str">
        <f>LEFT(E291,MIN(FIND({0,1,2,3,4,5,6,7,8,9},ASC(E291)&amp;1234567890))-1)</f>
        <v>Co</v>
      </c>
      <c r="G291" s="23">
        <f t="shared" si="8"/>
        <v>2.5</v>
      </c>
      <c r="H291" s="19">
        <f>VLOOKUP(F291,Table!$A$2:$C$121,2,0)</f>
        <v>9</v>
      </c>
      <c r="I291" s="18">
        <f>VLOOKUP(F291,Table!$A$2:$C$121,3,0)</f>
        <v>4</v>
      </c>
      <c r="J291" s="17" t="s">
        <v>15277</v>
      </c>
      <c r="K291" s="19" t="str">
        <f>LEFT(J291,MIN(FIND({0,1,2,3,4,5,6,7,8,9},ASC(J291)&amp;1234567890))-1)</f>
        <v>Zn</v>
      </c>
      <c r="L291" s="24">
        <f t="shared" si="9"/>
        <v>2.5</v>
      </c>
      <c r="M291" s="19">
        <f>VLOOKUP(K291,Table!$A$2:$C$121,2,0)</f>
        <v>12</v>
      </c>
      <c r="N291" s="18">
        <f>VLOOKUP(K291,Table!$A$2:$C$121,3,0)</f>
        <v>4</v>
      </c>
      <c r="O291" s="12" t="str">
        <f>VLOOKUP(A291,Table!$U$1:$V$230,2,0)</f>
        <v>Cubic</v>
      </c>
      <c r="P291" s="70" t="s">
        <v>15463</v>
      </c>
    </row>
    <row r="292" spans="1:16">
      <c r="A292" s="12">
        <v>212</v>
      </c>
      <c r="B292" s="12">
        <v>251025</v>
      </c>
      <c r="C292" s="12" t="s">
        <v>8521</v>
      </c>
      <c r="D292" s="12" t="s">
        <v>8547</v>
      </c>
      <c r="E292" s="17" t="s">
        <v>15278</v>
      </c>
      <c r="F292" s="19" t="str">
        <f>LEFT(E292,MIN(FIND({0,1,2,3,4,5,6,7,8,9},ASC(E292)&amp;1234567890))-1)</f>
        <v>Co</v>
      </c>
      <c r="G292" s="23">
        <f t="shared" si="8"/>
        <v>2.42</v>
      </c>
      <c r="H292" s="19">
        <f>VLOOKUP(F292,Table!$A$2:$C$121,2,0)</f>
        <v>9</v>
      </c>
      <c r="I292" s="18">
        <f>VLOOKUP(F292,Table!$A$2:$C$121,3,0)</f>
        <v>4</v>
      </c>
      <c r="J292" s="17" t="s">
        <v>15279</v>
      </c>
      <c r="K292" s="19" t="str">
        <f>LEFT(J292,MIN(FIND({0,1,2,3,4,5,6,7,8,9},ASC(J292)&amp;1234567890))-1)</f>
        <v>Zn</v>
      </c>
      <c r="L292" s="24">
        <f t="shared" si="9"/>
        <v>2.58</v>
      </c>
      <c r="M292" s="19">
        <f>VLOOKUP(K292,Table!$A$2:$C$121,2,0)</f>
        <v>12</v>
      </c>
      <c r="N292" s="18">
        <f>VLOOKUP(K292,Table!$A$2:$C$121,3,0)</f>
        <v>4</v>
      </c>
      <c r="O292" s="12" t="str">
        <f>VLOOKUP(A292,Table!$U$1:$V$230,2,0)</f>
        <v>Cubic</v>
      </c>
      <c r="P292" s="70" t="s">
        <v>15463</v>
      </c>
    </row>
    <row r="293" spans="1:16">
      <c r="A293" s="12">
        <v>212</v>
      </c>
      <c r="B293" s="12">
        <v>251026</v>
      </c>
      <c r="C293" s="12" t="s">
        <v>8521</v>
      </c>
      <c r="D293" s="12" t="s">
        <v>8548</v>
      </c>
      <c r="E293" s="17" t="s">
        <v>15280</v>
      </c>
      <c r="F293" s="19" t="str">
        <f>LEFT(E293,MIN(FIND({0,1,2,3,4,5,6,7,8,9},ASC(E293)&amp;1234567890))-1)</f>
        <v>Co</v>
      </c>
      <c r="G293" s="23">
        <f t="shared" si="8"/>
        <v>2.37</v>
      </c>
      <c r="H293" s="19">
        <f>VLOOKUP(F293,Table!$A$2:$C$121,2,0)</f>
        <v>9</v>
      </c>
      <c r="I293" s="18">
        <f>VLOOKUP(F293,Table!$A$2:$C$121,3,0)</f>
        <v>4</v>
      </c>
      <c r="J293" s="17" t="s">
        <v>15281</v>
      </c>
      <c r="K293" s="19" t="str">
        <f>LEFT(J293,MIN(FIND({0,1,2,3,4,5,6,7,8,9},ASC(J293)&amp;1234567890))-1)</f>
        <v>Zn</v>
      </c>
      <c r="L293" s="24">
        <f t="shared" si="9"/>
        <v>2.63</v>
      </c>
      <c r="M293" s="19">
        <f>VLOOKUP(K293,Table!$A$2:$C$121,2,0)</f>
        <v>12</v>
      </c>
      <c r="N293" s="18">
        <f>VLOOKUP(K293,Table!$A$2:$C$121,3,0)</f>
        <v>4</v>
      </c>
      <c r="O293" s="12" t="str">
        <f>VLOOKUP(A293,Table!$U$1:$V$230,2,0)</f>
        <v>Cubic</v>
      </c>
      <c r="P293" s="70" t="s">
        <v>15463</v>
      </c>
    </row>
    <row r="294" spans="1:16">
      <c r="A294" s="12">
        <v>212</v>
      </c>
      <c r="B294" s="12">
        <v>251027</v>
      </c>
      <c r="C294" s="12" t="s">
        <v>8521</v>
      </c>
      <c r="D294" s="12" t="s">
        <v>8549</v>
      </c>
      <c r="E294" s="17" t="s">
        <v>15282</v>
      </c>
      <c r="F294" s="19" t="str">
        <f>LEFT(E294,MIN(FIND({0,1,2,3,4,5,6,7,8,9},ASC(E294)&amp;1234567890))-1)</f>
        <v>Co</v>
      </c>
      <c r="G294" s="23">
        <f t="shared" si="8"/>
        <v>2.6</v>
      </c>
      <c r="H294" s="19">
        <f>VLOOKUP(F294,Table!$A$2:$C$121,2,0)</f>
        <v>9</v>
      </c>
      <c r="I294" s="18">
        <f>VLOOKUP(F294,Table!$A$2:$C$121,3,0)</f>
        <v>4</v>
      </c>
      <c r="J294" s="17" t="s">
        <v>15283</v>
      </c>
      <c r="K294" s="19" t="str">
        <f>LEFT(J294,MIN(FIND({0,1,2,3,4,5,6,7,8,9},ASC(J294)&amp;1234567890))-1)</f>
        <v>Zn</v>
      </c>
      <c r="L294" s="24">
        <f t="shared" si="9"/>
        <v>2.4</v>
      </c>
      <c r="M294" s="19">
        <f>VLOOKUP(K294,Table!$A$2:$C$121,2,0)</f>
        <v>12</v>
      </c>
      <c r="N294" s="18">
        <f>VLOOKUP(K294,Table!$A$2:$C$121,3,0)</f>
        <v>4</v>
      </c>
      <c r="O294" s="12" t="str">
        <f>VLOOKUP(A294,Table!$U$1:$V$230,2,0)</f>
        <v>Cubic</v>
      </c>
      <c r="P294" s="70" t="s">
        <v>15463</v>
      </c>
    </row>
    <row r="295" spans="1:16">
      <c r="A295" s="12">
        <v>213</v>
      </c>
      <c r="B295" s="12">
        <v>30373</v>
      </c>
      <c r="C295" s="12" t="s">
        <v>8521</v>
      </c>
      <c r="D295" s="12" t="s">
        <v>5358</v>
      </c>
      <c r="E295" s="17" t="s">
        <v>433</v>
      </c>
      <c r="F295" s="19" t="str">
        <f>LEFT(E295,MIN(FIND({0,1,2,3,4,5,6,7,8,9},ASC(E295)&amp;1234567890))-1)</f>
        <v>Sr</v>
      </c>
      <c r="G295" s="23">
        <f t="shared" si="8"/>
        <v>1</v>
      </c>
      <c r="H295" s="19">
        <f>VLOOKUP(F295,Table!$A$2:$C$121,2,0)</f>
        <v>2</v>
      </c>
      <c r="I295" s="18">
        <f>VLOOKUP(F295,Table!$A$2:$C$121,3,0)</f>
        <v>5</v>
      </c>
      <c r="J295" s="17" t="s">
        <v>11546</v>
      </c>
      <c r="K295" s="19" t="str">
        <f>LEFT(J295,MIN(FIND({0,1,2,3,4,5,6,7,8,9},ASC(J295)&amp;1234567890))-1)</f>
        <v>Si</v>
      </c>
      <c r="L295" s="24">
        <f t="shared" si="9"/>
        <v>2</v>
      </c>
      <c r="M295" s="19">
        <f>VLOOKUP(K295,Table!$A$2:$C$121,2,0)</f>
        <v>14</v>
      </c>
      <c r="N295" s="18">
        <f>VLOOKUP(K295,Table!$A$2:$C$121,3,0)</f>
        <v>3</v>
      </c>
      <c r="O295" s="12" t="str">
        <f>VLOOKUP(A295,Table!$U$1:$V$230,2,0)</f>
        <v>Cubic</v>
      </c>
      <c r="P295" s="70"/>
    </row>
    <row r="296" spans="1:16">
      <c r="A296" s="12">
        <v>213</v>
      </c>
      <c r="B296" s="12">
        <v>90703</v>
      </c>
      <c r="C296" s="12" t="s">
        <v>8521</v>
      </c>
      <c r="D296" s="12" t="s">
        <v>8522</v>
      </c>
      <c r="E296" s="17" t="s">
        <v>15252</v>
      </c>
      <c r="F296" s="19" t="str">
        <f>LEFT(E296,MIN(FIND({0,1,2,3,4,5,6,7,8,9},ASC(E296)&amp;1234567890))-1)</f>
        <v>Ba</v>
      </c>
      <c r="G296" s="23">
        <f t="shared" si="8"/>
        <v>24</v>
      </c>
      <c r="H296" s="19">
        <f>VLOOKUP(F296,Table!$A$2:$C$121,2,0)</f>
        <v>2</v>
      </c>
      <c r="I296" s="18">
        <f>VLOOKUP(F296,Table!$A$2:$C$121,3,0)</f>
        <v>6</v>
      </c>
      <c r="J296" s="17" t="s">
        <v>15253</v>
      </c>
      <c r="K296" s="19" t="str">
        <f>LEFT(J296,MIN(FIND({0,1,2,3,4,5,6,7,8,9},ASC(J296)&amp;1234567890))-1)</f>
        <v>Si</v>
      </c>
      <c r="L296" s="24">
        <f t="shared" si="9"/>
        <v>100</v>
      </c>
      <c r="M296" s="19">
        <f>VLOOKUP(K296,Table!$A$2:$C$121,2,0)</f>
        <v>14</v>
      </c>
      <c r="N296" s="18">
        <f>VLOOKUP(K296,Table!$A$2:$C$121,3,0)</f>
        <v>3</v>
      </c>
      <c r="O296" s="12" t="str">
        <f>VLOOKUP(A296,Table!$U$1:$V$230,2,0)</f>
        <v>Cubic</v>
      </c>
      <c r="P296" s="70"/>
    </row>
    <row r="297" spans="1:16">
      <c r="A297" s="12">
        <v>213</v>
      </c>
      <c r="B297" s="12">
        <v>91052</v>
      </c>
      <c r="C297" s="12" t="s">
        <v>8521</v>
      </c>
      <c r="D297" s="12" t="s">
        <v>8523</v>
      </c>
      <c r="E297" s="17" t="s">
        <v>15252</v>
      </c>
      <c r="F297" s="19" t="str">
        <f>LEFT(E297,MIN(FIND({0,1,2,3,4,5,6,7,8,9},ASC(E297)&amp;1234567890))-1)</f>
        <v>Ba</v>
      </c>
      <c r="G297" s="23">
        <f t="shared" si="8"/>
        <v>24</v>
      </c>
      <c r="H297" s="19">
        <f>VLOOKUP(F297,Table!$A$2:$C$121,2,0)</f>
        <v>2</v>
      </c>
      <c r="I297" s="18">
        <f>VLOOKUP(F297,Table!$A$2:$C$121,3,0)</f>
        <v>6</v>
      </c>
      <c r="J297" s="17" t="s">
        <v>15254</v>
      </c>
      <c r="K297" s="19" t="str">
        <f>LEFT(J297,MIN(FIND({0,1,2,3,4,5,6,7,8,9},ASC(J297)&amp;1234567890))-1)</f>
        <v>Ge</v>
      </c>
      <c r="L297" s="24">
        <f t="shared" si="9"/>
        <v>100</v>
      </c>
      <c r="M297" s="19">
        <f>VLOOKUP(K297,Table!$A$2:$C$121,2,0)</f>
        <v>14</v>
      </c>
      <c r="N297" s="18">
        <f>VLOOKUP(K297,Table!$A$2:$C$121,3,0)</f>
        <v>4</v>
      </c>
      <c r="O297" s="12" t="str">
        <f>VLOOKUP(A297,Table!$U$1:$V$230,2,0)</f>
        <v>Cubic</v>
      </c>
      <c r="P297" s="70"/>
    </row>
    <row r="298" spans="1:16">
      <c r="A298" s="12">
        <v>213</v>
      </c>
      <c r="B298" s="12">
        <v>91224</v>
      </c>
      <c r="C298" s="12" t="s">
        <v>8521</v>
      </c>
      <c r="D298" s="12" t="s">
        <v>8524</v>
      </c>
      <c r="E298" s="17" t="s">
        <v>13764</v>
      </c>
      <c r="F298" s="19" t="str">
        <f>LEFT(E298,MIN(FIND({0,1,2,3,4,5,6,7,8,9},ASC(E298)&amp;1234567890))-1)</f>
        <v>Ba</v>
      </c>
      <c r="G298" s="23">
        <f t="shared" si="8"/>
        <v>6</v>
      </c>
      <c r="H298" s="19">
        <f>VLOOKUP(F298,Table!$A$2:$C$121,2,0)</f>
        <v>2</v>
      </c>
      <c r="I298" s="18">
        <f>VLOOKUP(F298,Table!$A$2:$C$121,3,0)</f>
        <v>6</v>
      </c>
      <c r="J298" s="17" t="s">
        <v>15255</v>
      </c>
      <c r="K298" s="19" t="str">
        <f>LEFT(J298,MIN(FIND({0,1,2,3,4,5,6,7,8,9},ASC(J298)&amp;1234567890))-1)</f>
        <v>Ge</v>
      </c>
      <c r="L298" s="24">
        <f t="shared" si="9"/>
        <v>24</v>
      </c>
      <c r="M298" s="19">
        <f>VLOOKUP(K298,Table!$A$2:$C$121,2,0)</f>
        <v>14</v>
      </c>
      <c r="N298" s="18">
        <f>VLOOKUP(K298,Table!$A$2:$C$121,3,0)</f>
        <v>4</v>
      </c>
      <c r="O298" s="12" t="str">
        <f>VLOOKUP(A298,Table!$U$1:$V$230,2,0)</f>
        <v>Cubic</v>
      </c>
      <c r="P298" s="70"/>
    </row>
    <row r="299" spans="1:16">
      <c r="A299" s="12">
        <v>213</v>
      </c>
      <c r="B299" s="12">
        <v>52285</v>
      </c>
      <c r="C299" s="12" t="s">
        <v>8521</v>
      </c>
      <c r="D299" s="12" t="s">
        <v>8525</v>
      </c>
      <c r="E299" s="17" t="s">
        <v>15256</v>
      </c>
      <c r="F299" s="19" t="str">
        <f>LEFT(E299,MIN(FIND({0,1,2,3,4,5,6,7,8,9},ASC(E299)&amp;1234567890))-1)</f>
        <v>Cu</v>
      </c>
      <c r="G299" s="23">
        <f t="shared" si="8"/>
        <v>0.83</v>
      </c>
      <c r="H299" s="19">
        <f>VLOOKUP(F299,Table!$A$2:$C$121,2,0)</f>
        <v>11</v>
      </c>
      <c r="I299" s="18">
        <f>VLOOKUP(F299,Table!$A$2:$C$121,3,0)</f>
        <v>4</v>
      </c>
      <c r="J299" s="17" t="s">
        <v>15257</v>
      </c>
      <c r="K299" s="19" t="str">
        <f>LEFT(J299,MIN(FIND({0,1,2,3,4,5,6,7,8,9},ASC(J299)&amp;1234567890))-1)</f>
        <v>Si</v>
      </c>
      <c r="L299" s="24">
        <f t="shared" si="9"/>
        <v>0.17</v>
      </c>
      <c r="M299" s="19">
        <f>VLOOKUP(K299,Table!$A$2:$C$121,2,0)</f>
        <v>14</v>
      </c>
      <c r="N299" s="18">
        <f>VLOOKUP(K299,Table!$A$2:$C$121,3,0)</f>
        <v>3</v>
      </c>
      <c r="O299" s="12" t="str">
        <f>VLOOKUP(A299,Table!$U$1:$V$230,2,0)</f>
        <v>Cubic</v>
      </c>
      <c r="P299" s="70"/>
    </row>
    <row r="300" spans="1:16">
      <c r="A300" s="12">
        <v>213</v>
      </c>
      <c r="B300" s="12">
        <v>92576</v>
      </c>
      <c r="C300" s="12" t="s">
        <v>8521</v>
      </c>
      <c r="D300" s="12" t="s">
        <v>8526</v>
      </c>
      <c r="E300" s="17" t="s">
        <v>13764</v>
      </c>
      <c r="F300" s="19" t="str">
        <f>LEFT(E300,MIN(FIND({0,1,2,3,4,5,6,7,8,9},ASC(E300)&amp;1234567890))-1)</f>
        <v>Ba</v>
      </c>
      <c r="G300" s="23">
        <f t="shared" si="8"/>
        <v>6</v>
      </c>
      <c r="H300" s="19">
        <f>VLOOKUP(F300,Table!$A$2:$C$121,2,0)</f>
        <v>2</v>
      </c>
      <c r="I300" s="18">
        <f>VLOOKUP(F300,Table!$A$2:$C$121,3,0)</f>
        <v>6</v>
      </c>
      <c r="J300" s="17" t="s">
        <v>15258</v>
      </c>
      <c r="K300" s="19" t="str">
        <f>LEFT(J300,MIN(FIND({0,1,2,3,4,5,6,7,8,9},ASC(J300)&amp;1234567890))-1)</f>
        <v>Ge</v>
      </c>
      <c r="L300" s="24">
        <f t="shared" si="9"/>
        <v>25</v>
      </c>
      <c r="M300" s="19">
        <f>VLOOKUP(K300,Table!$A$2:$C$121,2,0)</f>
        <v>14</v>
      </c>
      <c r="N300" s="18">
        <f>VLOOKUP(K300,Table!$A$2:$C$121,3,0)</f>
        <v>4</v>
      </c>
      <c r="O300" s="12" t="str">
        <f>VLOOKUP(A300,Table!$U$1:$V$230,2,0)</f>
        <v>Cubic</v>
      </c>
      <c r="P300" s="70"/>
    </row>
    <row r="301" spans="1:16">
      <c r="A301" s="12">
        <v>213</v>
      </c>
      <c r="B301" s="12">
        <v>104862</v>
      </c>
      <c r="C301" s="12" t="s">
        <v>8521</v>
      </c>
      <c r="D301" s="12" t="s">
        <v>8527</v>
      </c>
      <c r="E301" s="17" t="s">
        <v>12830</v>
      </c>
      <c r="F301" s="19" t="str">
        <f>LEFT(E301,MIN(FIND({0,1,2,3,4,5,6,7,8,9},ASC(E301)&amp;1234567890))-1)</f>
        <v>Mg</v>
      </c>
      <c r="G301" s="23">
        <f t="shared" si="8"/>
        <v>3</v>
      </c>
      <c r="H301" s="19">
        <f>VLOOKUP(F301,Table!$A$2:$C$121,2,0)</f>
        <v>2</v>
      </c>
      <c r="I301" s="18">
        <f>VLOOKUP(F301,Table!$A$2:$C$121,3,0)</f>
        <v>3</v>
      </c>
      <c r="J301" s="17" t="s">
        <v>11776</v>
      </c>
      <c r="K301" s="19" t="str">
        <f>LEFT(J301,MIN(FIND({0,1,2,3,4,5,6,7,8,9},ASC(J301)&amp;1234567890))-1)</f>
        <v>Ru</v>
      </c>
      <c r="L301" s="24">
        <f t="shared" si="9"/>
        <v>2</v>
      </c>
      <c r="M301" s="19">
        <f>VLOOKUP(K301,Table!$A$2:$C$121,2,0)</f>
        <v>8</v>
      </c>
      <c r="N301" s="18">
        <f>VLOOKUP(K301,Table!$A$2:$C$121,3,0)</f>
        <v>5</v>
      </c>
      <c r="O301" s="12" t="str">
        <f>VLOOKUP(A301,Table!$U$1:$V$230,2,0)</f>
        <v>Cubic</v>
      </c>
      <c r="P301" s="70"/>
    </row>
    <row r="302" spans="1:16">
      <c r="A302" s="12">
        <v>213</v>
      </c>
      <c r="B302" s="12">
        <v>106021</v>
      </c>
      <c r="C302" s="12" t="s">
        <v>8521</v>
      </c>
      <c r="D302" s="12" t="s">
        <v>8528</v>
      </c>
      <c r="E302" s="17" t="s">
        <v>341</v>
      </c>
      <c r="F302" s="19" t="str">
        <f>LEFT(E302,MIN(FIND({0,1,2,3,4,5,6,7,8,9},ASC(E302)&amp;1234567890))-1)</f>
        <v>Ru</v>
      </c>
      <c r="G302" s="23">
        <f t="shared" si="8"/>
        <v>1</v>
      </c>
      <c r="H302" s="19">
        <f>VLOOKUP(F302,Table!$A$2:$C$121,2,0)</f>
        <v>8</v>
      </c>
      <c r="I302" s="18">
        <f>VLOOKUP(F302,Table!$A$2:$C$121,3,0)</f>
        <v>5</v>
      </c>
      <c r="J302" s="17" t="s">
        <v>14661</v>
      </c>
      <c r="K302" s="19" t="str">
        <f>LEFT(J302,MIN(FIND({0,1,2,3,4,5,6,7,8,9},ASC(J302)&amp;1234567890))-1)</f>
        <v>Zn</v>
      </c>
      <c r="L302" s="24">
        <f t="shared" si="9"/>
        <v>6</v>
      </c>
      <c r="M302" s="19">
        <f>VLOOKUP(K302,Table!$A$2:$C$121,2,0)</f>
        <v>12</v>
      </c>
      <c r="N302" s="18">
        <f>VLOOKUP(K302,Table!$A$2:$C$121,3,0)</f>
        <v>4</v>
      </c>
      <c r="O302" s="12" t="str">
        <f>VLOOKUP(A302,Table!$U$1:$V$230,2,0)</f>
        <v>Cubic</v>
      </c>
      <c r="P302" s="70"/>
    </row>
    <row r="303" spans="1:16">
      <c r="A303" s="12">
        <v>213</v>
      </c>
      <c r="B303" s="12">
        <v>608458</v>
      </c>
      <c r="C303" s="12" t="s">
        <v>8521</v>
      </c>
      <c r="D303" s="12" t="s">
        <v>8529</v>
      </c>
      <c r="E303" s="17" t="s">
        <v>15259</v>
      </c>
      <c r="F303" s="19" t="str">
        <f>LEFT(E303,MIN(FIND({0,1,2,3,4,5,6,7,8,9},ASC(E303)&amp;1234567890))-1)</f>
        <v>Mn</v>
      </c>
      <c r="G303" s="23">
        <f t="shared" si="8"/>
        <v>0.75</v>
      </c>
      <c r="H303" s="19">
        <f>VLOOKUP(F303,Table!$A$2:$C$121,2,0)</f>
        <v>7</v>
      </c>
      <c r="I303" s="18">
        <f>VLOOKUP(F303,Table!$A$2:$C$121,3,0)</f>
        <v>4</v>
      </c>
      <c r="J303" s="17" t="s">
        <v>15260</v>
      </c>
      <c r="K303" s="19" t="str">
        <f>LEFT(J303,MIN(FIND({0,1,2,3,4,5,6,7,8,9},ASC(J303)&amp;1234567890))-1)</f>
        <v>Al</v>
      </c>
      <c r="L303" s="24">
        <f t="shared" si="9"/>
        <v>0.25</v>
      </c>
      <c r="M303" s="19">
        <f>VLOOKUP(K303,Table!$A$2:$C$121,2,0)</f>
        <v>13</v>
      </c>
      <c r="N303" s="18">
        <f>VLOOKUP(K303,Table!$A$2:$C$121,3,0)</f>
        <v>3</v>
      </c>
      <c r="O303" s="12" t="str">
        <f>VLOOKUP(A303,Table!$U$1:$V$230,2,0)</f>
        <v>Cubic</v>
      </c>
      <c r="P303" s="70"/>
    </row>
    <row r="304" spans="1:16">
      <c r="A304" s="12">
        <v>213</v>
      </c>
      <c r="B304" s="12">
        <v>608469</v>
      </c>
      <c r="C304" s="12" t="s">
        <v>8521</v>
      </c>
      <c r="D304" s="12" t="s">
        <v>8530</v>
      </c>
      <c r="E304" s="17" t="s">
        <v>14403</v>
      </c>
      <c r="F304" s="19" t="str">
        <f>LEFT(E304,MIN(FIND({0,1,2,3,4,5,6,7,8,9},ASC(E304)&amp;1234567890))-1)</f>
        <v>Mn</v>
      </c>
      <c r="G304" s="23">
        <f t="shared" si="8"/>
        <v>0.4</v>
      </c>
      <c r="H304" s="19">
        <f>VLOOKUP(F304,Table!$A$2:$C$121,2,0)</f>
        <v>7</v>
      </c>
      <c r="I304" s="18">
        <f>VLOOKUP(F304,Table!$A$2:$C$121,3,0)</f>
        <v>4</v>
      </c>
      <c r="J304" s="17" t="s">
        <v>15261</v>
      </c>
      <c r="K304" s="19" t="str">
        <f>LEFT(J304,MIN(FIND({0,1,2,3,4,5,6,7,8,9},ASC(J304)&amp;1234567890))-1)</f>
        <v>Al</v>
      </c>
      <c r="L304" s="24">
        <f t="shared" si="9"/>
        <v>0.6</v>
      </c>
      <c r="M304" s="19">
        <f>VLOOKUP(K304,Table!$A$2:$C$121,2,0)</f>
        <v>13</v>
      </c>
      <c r="N304" s="18">
        <f>VLOOKUP(K304,Table!$A$2:$C$121,3,0)</f>
        <v>3</v>
      </c>
      <c r="O304" s="12" t="str">
        <f>VLOOKUP(A304,Table!$U$1:$V$230,2,0)</f>
        <v>Cubic</v>
      </c>
      <c r="P304" s="70"/>
    </row>
    <row r="305" spans="1:16">
      <c r="A305" s="12">
        <v>213</v>
      </c>
      <c r="B305" s="12">
        <v>612191</v>
      </c>
      <c r="C305" s="12" t="s">
        <v>8521</v>
      </c>
      <c r="D305" s="12" t="s">
        <v>5100</v>
      </c>
      <c r="E305" s="17" t="s">
        <v>12190</v>
      </c>
      <c r="F305" s="19" t="str">
        <f>LEFT(E305,MIN(FIND({0,1,2,3,4,5,6,7,8,9},ASC(E305)&amp;1234567890))-1)</f>
        <v>Nb</v>
      </c>
      <c r="G305" s="23">
        <f t="shared" si="8"/>
        <v>3</v>
      </c>
      <c r="H305" s="19">
        <f>VLOOKUP(F305,Table!$A$2:$C$121,2,0)</f>
        <v>5</v>
      </c>
      <c r="I305" s="18">
        <f>VLOOKUP(F305,Table!$A$2:$C$121,3,0)</f>
        <v>5</v>
      </c>
      <c r="J305" s="17" t="s">
        <v>35</v>
      </c>
      <c r="K305" s="19" t="str">
        <f>LEFT(J305,MIN(FIND({0,1,2,3,4,5,6,7,8,9},ASC(J305)&amp;1234567890))-1)</f>
        <v>Au</v>
      </c>
      <c r="L305" s="24">
        <f t="shared" si="9"/>
        <v>2</v>
      </c>
      <c r="M305" s="19">
        <f>VLOOKUP(K305,Table!$A$2:$C$121,2,0)</f>
        <v>11</v>
      </c>
      <c r="N305" s="18">
        <f>VLOOKUP(K305,Table!$A$2:$C$121,3,0)</f>
        <v>6</v>
      </c>
      <c r="O305" s="12" t="str">
        <f>VLOOKUP(A305,Table!$U$1:$V$230,2,0)</f>
        <v>Cubic</v>
      </c>
      <c r="P305" s="70"/>
    </row>
    <row r="306" spans="1:16">
      <c r="A306" s="12">
        <v>213</v>
      </c>
      <c r="B306" s="12">
        <v>612194</v>
      </c>
      <c r="C306" s="12" t="s">
        <v>8521</v>
      </c>
      <c r="D306" s="12" t="s">
        <v>8531</v>
      </c>
      <c r="E306" s="17" t="s">
        <v>15262</v>
      </c>
      <c r="F306" s="19" t="str">
        <f>LEFT(E306,MIN(FIND({0,1,2,3,4,5,6,7,8,9},ASC(E306)&amp;1234567890))-1)</f>
        <v>Nb</v>
      </c>
      <c r="G306" s="23">
        <f t="shared" si="8"/>
        <v>11</v>
      </c>
      <c r="H306" s="19">
        <f>VLOOKUP(F306,Table!$A$2:$C$121,2,0)</f>
        <v>5</v>
      </c>
      <c r="I306" s="18">
        <f>VLOOKUP(F306,Table!$A$2:$C$121,3,0)</f>
        <v>5</v>
      </c>
      <c r="J306" s="17" t="s">
        <v>13805</v>
      </c>
      <c r="K306" s="19" t="str">
        <f>LEFT(J306,MIN(FIND({0,1,2,3,4,5,6,7,8,9},ASC(J306)&amp;1234567890))-1)</f>
        <v>Au</v>
      </c>
      <c r="L306" s="24">
        <f t="shared" si="9"/>
        <v>9</v>
      </c>
      <c r="M306" s="19">
        <f>VLOOKUP(K306,Table!$A$2:$C$121,2,0)</f>
        <v>11</v>
      </c>
      <c r="N306" s="18">
        <f>VLOOKUP(K306,Table!$A$2:$C$121,3,0)</f>
        <v>6</v>
      </c>
      <c r="O306" s="12" t="str">
        <f>VLOOKUP(A306,Table!$U$1:$V$230,2,0)</f>
        <v>Cubic</v>
      </c>
      <c r="P306" s="70"/>
    </row>
    <row r="307" spans="1:16">
      <c r="A307" s="12">
        <v>213</v>
      </c>
      <c r="B307" s="12">
        <v>612316</v>
      </c>
      <c r="C307" s="12" t="s">
        <v>8521</v>
      </c>
      <c r="D307" s="12" t="s">
        <v>8532</v>
      </c>
      <c r="E307" s="17" t="s">
        <v>15263</v>
      </c>
      <c r="F307" s="19" t="str">
        <f>LEFT(E307,MIN(FIND({0,1,2,3,4,5,6,7,8,9},ASC(E307)&amp;1234567890))-1)</f>
        <v>Au</v>
      </c>
      <c r="G307" s="23">
        <f t="shared" si="8"/>
        <v>0.84</v>
      </c>
      <c r="H307" s="19">
        <f>VLOOKUP(F307,Table!$A$2:$C$121,2,0)</f>
        <v>11</v>
      </c>
      <c r="I307" s="18">
        <f>VLOOKUP(F307,Table!$A$2:$C$121,3,0)</f>
        <v>6</v>
      </c>
      <c r="J307" s="17" t="s">
        <v>15264</v>
      </c>
      <c r="K307" s="19" t="str">
        <f>LEFT(J307,MIN(FIND({0,1,2,3,4,5,6,7,8,9},ASC(J307)&amp;1234567890))-1)</f>
        <v>Si</v>
      </c>
      <c r="L307" s="24">
        <f t="shared" si="9"/>
        <v>0.16</v>
      </c>
      <c r="M307" s="19">
        <f>VLOOKUP(K307,Table!$A$2:$C$121,2,0)</f>
        <v>14</v>
      </c>
      <c r="N307" s="18">
        <f>VLOOKUP(K307,Table!$A$2:$C$121,3,0)</f>
        <v>3</v>
      </c>
      <c r="O307" s="12" t="str">
        <f>VLOOKUP(A307,Table!$U$1:$V$230,2,0)</f>
        <v>Cubic</v>
      </c>
      <c r="P307" s="70"/>
    </row>
    <row r="308" spans="1:16">
      <c r="A308" s="12">
        <v>213</v>
      </c>
      <c r="B308" s="12">
        <v>633212</v>
      </c>
      <c r="C308" s="12" t="s">
        <v>8521</v>
      </c>
      <c r="D308" s="12" t="s">
        <v>8533</v>
      </c>
      <c r="E308" s="17" t="s">
        <v>13957</v>
      </c>
      <c r="F308" s="19" t="str">
        <f>LEFT(E308,MIN(FIND({0,1,2,3,4,5,6,7,8,9},ASC(E308)&amp;1234567890))-1)</f>
        <v>Re</v>
      </c>
      <c r="G308" s="23">
        <f t="shared" si="8"/>
        <v>0.6</v>
      </c>
      <c r="H308" s="19">
        <f>VLOOKUP(F308,Table!$A$2:$C$121,2,0)</f>
        <v>7</v>
      </c>
      <c r="I308" s="18">
        <f>VLOOKUP(F308,Table!$A$2:$C$121,3,0)</f>
        <v>6</v>
      </c>
      <c r="J308" s="17" t="s">
        <v>15265</v>
      </c>
      <c r="K308" s="19" t="str">
        <f>LEFT(J308,MIN(FIND({0,1,2,3,4,5,6,7,8,9},ASC(J308)&amp;1234567890))-1)</f>
        <v>Fe</v>
      </c>
      <c r="L308" s="24">
        <f t="shared" si="9"/>
        <v>0.4</v>
      </c>
      <c r="M308" s="19">
        <f>VLOOKUP(K308,Table!$A$2:$C$121,2,0)</f>
        <v>8</v>
      </c>
      <c r="N308" s="18">
        <f>VLOOKUP(K308,Table!$A$2:$C$121,3,0)</f>
        <v>4</v>
      </c>
      <c r="O308" s="12" t="str">
        <f>VLOOKUP(A308,Table!$U$1:$V$230,2,0)</f>
        <v>Cubic</v>
      </c>
      <c r="P308" s="70"/>
    </row>
    <row r="309" spans="1:16">
      <c r="A309" s="12">
        <v>213</v>
      </c>
      <c r="B309" s="12">
        <v>633213</v>
      </c>
      <c r="C309" s="12" t="s">
        <v>8521</v>
      </c>
      <c r="D309" s="12" t="s">
        <v>8534</v>
      </c>
      <c r="E309" s="17" t="s">
        <v>33</v>
      </c>
      <c r="F309" s="19" t="str">
        <f>LEFT(E309,MIN(FIND({0,1,2,3,4,5,6,7,8,9},ASC(E309)&amp;1234567890))-1)</f>
        <v>Fe</v>
      </c>
      <c r="G309" s="23">
        <f t="shared" si="8"/>
        <v>1</v>
      </c>
      <c r="H309" s="19">
        <f>VLOOKUP(F309,Table!$A$2:$C$121,2,0)</f>
        <v>8</v>
      </c>
      <c r="I309" s="18">
        <f>VLOOKUP(F309,Table!$A$2:$C$121,3,0)</f>
        <v>4</v>
      </c>
      <c r="J309" s="17" t="s">
        <v>37</v>
      </c>
      <c r="K309" s="19" t="str">
        <f>LEFT(J309,MIN(FIND({0,1,2,3,4,5,6,7,8,9},ASC(J309)&amp;1234567890))-1)</f>
        <v>Re</v>
      </c>
      <c r="L309" s="24">
        <f t="shared" si="9"/>
        <v>1</v>
      </c>
      <c r="M309" s="19">
        <f>VLOOKUP(K309,Table!$A$2:$C$121,2,0)</f>
        <v>7</v>
      </c>
      <c r="N309" s="18">
        <f>VLOOKUP(K309,Table!$A$2:$C$121,3,0)</f>
        <v>6</v>
      </c>
      <c r="O309" s="12" t="str">
        <f>VLOOKUP(A309,Table!$U$1:$V$230,2,0)</f>
        <v>Cubic</v>
      </c>
      <c r="P309" s="70"/>
    </row>
    <row r="310" spans="1:16">
      <c r="A310" s="12">
        <v>213</v>
      </c>
      <c r="B310" s="12">
        <v>634631</v>
      </c>
      <c r="C310" s="12" t="s">
        <v>8521</v>
      </c>
      <c r="D310" s="12" t="s">
        <v>8535</v>
      </c>
      <c r="E310" s="17" t="s">
        <v>13547</v>
      </c>
      <c r="F310" s="19" t="str">
        <f>LEFT(E310,MIN(FIND({0,1,2,3,4,5,6,7,8,9},ASC(E310)&amp;1234567890))-1)</f>
        <v>Mn</v>
      </c>
      <c r="G310" s="23">
        <f t="shared" si="8"/>
        <v>17</v>
      </c>
      <c r="H310" s="19">
        <f>VLOOKUP(F310,Table!$A$2:$C$121,2,0)</f>
        <v>7</v>
      </c>
      <c r="I310" s="18">
        <f>VLOOKUP(F310,Table!$A$2:$C$121,3,0)</f>
        <v>4</v>
      </c>
      <c r="J310" s="17" t="s">
        <v>11560</v>
      </c>
      <c r="K310" s="19" t="str">
        <f>LEFT(J310,MIN(FIND({0,1,2,3,4,5,6,7,8,9},ASC(J310)&amp;1234567890))-1)</f>
        <v>Ga</v>
      </c>
      <c r="L310" s="24">
        <f t="shared" si="9"/>
        <v>3</v>
      </c>
      <c r="M310" s="19">
        <f>VLOOKUP(K310,Table!$A$2:$C$121,2,0)</f>
        <v>13</v>
      </c>
      <c r="N310" s="18">
        <f>VLOOKUP(K310,Table!$A$2:$C$121,3,0)</f>
        <v>4</v>
      </c>
      <c r="O310" s="12" t="str">
        <f>VLOOKUP(A310,Table!$U$1:$V$230,2,0)</f>
        <v>Cubic</v>
      </c>
      <c r="P310" s="70"/>
    </row>
    <row r="311" spans="1:16">
      <c r="A311" s="12">
        <v>213</v>
      </c>
      <c r="B311" s="12">
        <v>635637</v>
      </c>
      <c r="C311" s="12" t="s">
        <v>8521</v>
      </c>
      <c r="D311" s="12" t="s">
        <v>8536</v>
      </c>
      <c r="E311" s="17" t="s">
        <v>11405</v>
      </c>
      <c r="F311" s="19" t="str">
        <f>LEFT(E311,MIN(FIND({0,1,2,3,4,5,6,7,8,9},ASC(E311)&amp;1234567890))-1)</f>
        <v>V</v>
      </c>
      <c r="G311" s="23">
        <f t="shared" si="8"/>
        <v>3</v>
      </c>
      <c r="H311" s="19">
        <f>VLOOKUP(F311,Table!$A$2:$C$121,2,0)</f>
        <v>5</v>
      </c>
      <c r="I311" s="18">
        <f>VLOOKUP(F311,Table!$A$2:$C$121,3,0)</f>
        <v>4</v>
      </c>
      <c r="J311" s="17" t="s">
        <v>11409</v>
      </c>
      <c r="K311" s="19" t="str">
        <f>LEFT(J311,MIN(FIND({0,1,2,3,4,5,6,7,8,9},ASC(J311)&amp;1234567890))-1)</f>
        <v>Ga</v>
      </c>
      <c r="L311" s="24">
        <f t="shared" si="9"/>
        <v>2</v>
      </c>
      <c r="M311" s="19">
        <f>VLOOKUP(K311,Table!$A$2:$C$121,2,0)</f>
        <v>13</v>
      </c>
      <c r="N311" s="18">
        <f>VLOOKUP(K311,Table!$A$2:$C$121,3,0)</f>
        <v>4</v>
      </c>
      <c r="O311" s="12" t="str">
        <f>VLOOKUP(A311,Table!$U$1:$V$230,2,0)</f>
        <v>Cubic</v>
      </c>
      <c r="P311" s="70"/>
    </row>
    <row r="312" spans="1:16">
      <c r="A312" s="12">
        <v>213</v>
      </c>
      <c r="B312" s="12">
        <v>643067</v>
      </c>
      <c r="C312" s="12" t="s">
        <v>8521</v>
      </c>
      <c r="D312" s="12" t="s">
        <v>8537</v>
      </c>
      <c r="E312" s="17" t="s">
        <v>15266</v>
      </c>
      <c r="F312" s="19" t="str">
        <f>LEFT(E312,MIN(FIND({0,1,2,3,4,5,6,7,8,9},ASC(E312)&amp;1234567890))-1)</f>
        <v>Mn</v>
      </c>
      <c r="G312" s="23">
        <f t="shared" si="8"/>
        <v>0.85</v>
      </c>
      <c r="H312" s="19">
        <f>VLOOKUP(F312,Table!$A$2:$C$121,2,0)</f>
        <v>7</v>
      </c>
      <c r="I312" s="18">
        <f>VLOOKUP(F312,Table!$A$2:$C$121,3,0)</f>
        <v>4</v>
      </c>
      <c r="J312" s="17" t="s">
        <v>15267</v>
      </c>
      <c r="K312" s="19" t="str">
        <f>LEFT(J312,MIN(FIND({0,1,2,3,4,5,6,7,8,9},ASC(J312)&amp;1234567890))-1)</f>
        <v>Ni</v>
      </c>
      <c r="L312" s="24">
        <f t="shared" si="9"/>
        <v>0.15</v>
      </c>
      <c r="M312" s="19">
        <f>VLOOKUP(K312,Table!$A$2:$C$121,2,0)</f>
        <v>10</v>
      </c>
      <c r="N312" s="18">
        <f>VLOOKUP(K312,Table!$A$2:$C$121,3,0)</f>
        <v>4</v>
      </c>
      <c r="O312" s="12" t="str">
        <f>VLOOKUP(A312,Table!$U$1:$V$230,2,0)</f>
        <v>Cubic</v>
      </c>
      <c r="P312" s="70"/>
    </row>
    <row r="313" spans="1:16">
      <c r="A313" s="12">
        <v>213</v>
      </c>
      <c r="B313" s="12">
        <v>643934</v>
      </c>
      <c r="C313" s="12" t="s">
        <v>8521</v>
      </c>
      <c r="D313" s="12" t="s">
        <v>8538</v>
      </c>
      <c r="E313" s="17" t="s">
        <v>12584</v>
      </c>
      <c r="F313" s="19" t="str">
        <f>LEFT(E313,MIN(FIND({0,1,2,3,4,5,6,7,8,9},ASC(E313)&amp;1234567890))-1)</f>
        <v>Mn</v>
      </c>
      <c r="G313" s="23">
        <f t="shared" si="8"/>
        <v>12</v>
      </c>
      <c r="H313" s="19">
        <f>VLOOKUP(F313,Table!$A$2:$C$121,2,0)</f>
        <v>7</v>
      </c>
      <c r="I313" s="18">
        <f>VLOOKUP(F313,Table!$A$2:$C$121,3,0)</f>
        <v>4</v>
      </c>
      <c r="J313" s="17" t="s">
        <v>13918</v>
      </c>
      <c r="K313" s="19" t="str">
        <f>LEFT(J313,MIN(FIND({0,1,2,3,4,5,6,7,8,9},ASC(J313)&amp;1234567890))-1)</f>
        <v>Zn</v>
      </c>
      <c r="L313" s="24">
        <f t="shared" si="9"/>
        <v>8</v>
      </c>
      <c r="M313" s="19">
        <f>VLOOKUP(K313,Table!$A$2:$C$121,2,0)</f>
        <v>12</v>
      </c>
      <c r="N313" s="18">
        <f>VLOOKUP(K313,Table!$A$2:$C$121,3,0)</f>
        <v>4</v>
      </c>
      <c r="O313" s="12" t="str">
        <f>VLOOKUP(A313,Table!$U$1:$V$230,2,0)</f>
        <v>Cubic</v>
      </c>
      <c r="P313" s="70"/>
    </row>
    <row r="314" spans="1:16">
      <c r="A314" s="12">
        <v>213</v>
      </c>
      <c r="B314" s="12">
        <v>108565</v>
      </c>
      <c r="C314" s="12" t="s">
        <v>8521</v>
      </c>
      <c r="D314" s="12" t="s">
        <v>8539</v>
      </c>
      <c r="E314" s="17" t="s">
        <v>67</v>
      </c>
      <c r="F314" s="19" t="str">
        <f>LEFT(E314,MIN(FIND({0,1,2,3,4,5,6,7,8,9},ASC(E314)&amp;1234567890))-1)</f>
        <v>Fe</v>
      </c>
      <c r="G314" s="23">
        <f t="shared" si="8"/>
        <v>2</v>
      </c>
      <c r="H314" s="19">
        <f>VLOOKUP(F314,Table!$A$2:$C$121,2,0)</f>
        <v>8</v>
      </c>
      <c r="I314" s="18">
        <f>VLOOKUP(F314,Table!$A$2:$C$121,3,0)</f>
        <v>4</v>
      </c>
      <c r="J314" s="17" t="s">
        <v>11319</v>
      </c>
      <c r="K314" s="19" t="str">
        <f>LEFT(J314,MIN(FIND({0,1,2,3,4,5,6,7,8,9},ASC(J314)&amp;1234567890))-1)</f>
        <v>Re</v>
      </c>
      <c r="L314" s="24">
        <f t="shared" si="9"/>
        <v>3</v>
      </c>
      <c r="M314" s="19">
        <f>VLOOKUP(K314,Table!$A$2:$C$121,2,0)</f>
        <v>7</v>
      </c>
      <c r="N314" s="18">
        <f>VLOOKUP(K314,Table!$A$2:$C$121,3,0)</f>
        <v>6</v>
      </c>
      <c r="O314" s="12" t="str">
        <f>VLOOKUP(A314,Table!$U$1:$V$230,2,0)</f>
        <v>Cubic</v>
      </c>
      <c r="P314" s="70"/>
    </row>
    <row r="315" spans="1:16">
      <c r="A315" s="12">
        <v>213</v>
      </c>
      <c r="B315" s="12">
        <v>54404</v>
      </c>
      <c r="C315" s="12" t="s">
        <v>8521</v>
      </c>
      <c r="D315" s="12" t="s">
        <v>8540</v>
      </c>
      <c r="E315" s="17" t="s">
        <v>15268</v>
      </c>
      <c r="F315" s="19" t="str">
        <f>LEFT(E315,MIN(FIND({0,1,2,3,4,5,6,7,8,9},ASC(E315)&amp;1234567890))-1)</f>
        <v>Nb</v>
      </c>
      <c r="G315" s="23">
        <f t="shared" si="8"/>
        <v>11.04</v>
      </c>
      <c r="H315" s="19">
        <f>VLOOKUP(F315,Table!$A$2:$C$121,2,0)</f>
        <v>5</v>
      </c>
      <c r="I315" s="18">
        <f>VLOOKUP(F315,Table!$A$2:$C$121,3,0)</f>
        <v>5</v>
      </c>
      <c r="J315" s="17" t="s">
        <v>15269</v>
      </c>
      <c r="K315" s="19" t="str">
        <f>LEFT(J315,MIN(FIND({0,1,2,3,4,5,6,7,8,9},ASC(J315)&amp;1234567890))-1)</f>
        <v>Au</v>
      </c>
      <c r="L315" s="24">
        <f t="shared" si="9"/>
        <v>8.9600000000000009</v>
      </c>
      <c r="M315" s="19">
        <f>VLOOKUP(K315,Table!$A$2:$C$121,2,0)</f>
        <v>11</v>
      </c>
      <c r="N315" s="18">
        <f>VLOOKUP(K315,Table!$A$2:$C$121,3,0)</f>
        <v>6</v>
      </c>
      <c r="O315" s="12" t="str">
        <f>VLOOKUP(A315,Table!$U$1:$V$230,2,0)</f>
        <v>Cubic</v>
      </c>
      <c r="P315" s="70"/>
    </row>
    <row r="316" spans="1:16">
      <c r="A316" s="12">
        <v>213</v>
      </c>
      <c r="B316" s="12">
        <v>163415</v>
      </c>
      <c r="C316" s="12" t="s">
        <v>8521</v>
      </c>
      <c r="D316" s="12" t="s">
        <v>8541</v>
      </c>
      <c r="E316" s="17" t="s">
        <v>15266</v>
      </c>
      <c r="F316" s="19" t="str">
        <f>LEFT(E316,MIN(FIND({0,1,2,3,4,5,6,7,8,9},ASC(E316)&amp;1234567890))-1)</f>
        <v>Mn</v>
      </c>
      <c r="G316" s="23">
        <f t="shared" si="8"/>
        <v>0.85</v>
      </c>
      <c r="H316" s="19">
        <f>VLOOKUP(F316,Table!$A$2:$C$121,2,0)</f>
        <v>7</v>
      </c>
      <c r="I316" s="18">
        <f>VLOOKUP(F316,Table!$A$2:$C$121,3,0)</f>
        <v>4</v>
      </c>
      <c r="J316" s="17" t="s">
        <v>15270</v>
      </c>
      <c r="K316" s="19" t="str">
        <f>LEFT(J316,MIN(FIND({0,1,2,3,4,5,6,7,8,9},ASC(J316)&amp;1234567890))-1)</f>
        <v>Co</v>
      </c>
      <c r="L316" s="24">
        <f t="shared" si="9"/>
        <v>0.15</v>
      </c>
      <c r="M316" s="19">
        <f>VLOOKUP(K316,Table!$A$2:$C$121,2,0)</f>
        <v>9</v>
      </c>
      <c r="N316" s="18">
        <f>VLOOKUP(K316,Table!$A$2:$C$121,3,0)</f>
        <v>4</v>
      </c>
      <c r="O316" s="12" t="str">
        <f>VLOOKUP(A316,Table!$U$1:$V$230,2,0)</f>
        <v>Cubic</v>
      </c>
      <c r="P316" s="70"/>
    </row>
    <row r="317" spans="1:16">
      <c r="A317" s="12">
        <v>213</v>
      </c>
      <c r="B317" s="12">
        <v>163416</v>
      </c>
      <c r="C317" s="12" t="s">
        <v>8521</v>
      </c>
      <c r="D317" s="12" t="s">
        <v>8542</v>
      </c>
      <c r="E317" s="17" t="s">
        <v>15259</v>
      </c>
      <c r="F317" s="19" t="str">
        <f>LEFT(E317,MIN(FIND({0,1,2,3,4,5,6,7,8,9},ASC(E317)&amp;1234567890))-1)</f>
        <v>Mn</v>
      </c>
      <c r="G317" s="23">
        <f t="shared" si="8"/>
        <v>0.75</v>
      </c>
      <c r="H317" s="19">
        <f>VLOOKUP(F317,Table!$A$2:$C$121,2,0)</f>
        <v>7</v>
      </c>
      <c r="I317" s="18">
        <f>VLOOKUP(F317,Table!$A$2:$C$121,3,0)</f>
        <v>4</v>
      </c>
      <c r="J317" s="17" t="s">
        <v>15271</v>
      </c>
      <c r="K317" s="19" t="str">
        <f>LEFT(J317,MIN(FIND({0,1,2,3,4,5,6,7,8,9},ASC(J317)&amp;1234567890))-1)</f>
        <v>Co</v>
      </c>
      <c r="L317" s="24">
        <f t="shared" si="9"/>
        <v>0.25</v>
      </c>
      <c r="M317" s="19">
        <f>VLOOKUP(K317,Table!$A$2:$C$121,2,0)</f>
        <v>9</v>
      </c>
      <c r="N317" s="18">
        <f>VLOOKUP(K317,Table!$A$2:$C$121,3,0)</f>
        <v>4</v>
      </c>
      <c r="O317" s="12" t="str">
        <f>VLOOKUP(A317,Table!$U$1:$V$230,2,0)</f>
        <v>Cubic</v>
      </c>
      <c r="P317" s="70"/>
    </row>
    <row r="318" spans="1:16">
      <c r="A318" s="12">
        <v>213</v>
      </c>
      <c r="B318" s="12">
        <v>163419</v>
      </c>
      <c r="C318" s="12" t="s">
        <v>8521</v>
      </c>
      <c r="D318" s="12" t="s">
        <v>8543</v>
      </c>
      <c r="E318" s="17" t="s">
        <v>15272</v>
      </c>
      <c r="F318" s="19" t="str">
        <f>LEFT(E318,MIN(FIND({0,1,2,3,4,5,6,7,8,9},ASC(E318)&amp;1234567890))-1)</f>
        <v>Mn</v>
      </c>
      <c r="G318" s="23">
        <f t="shared" si="8"/>
        <v>0.6</v>
      </c>
      <c r="H318" s="19">
        <f>VLOOKUP(F318,Table!$A$2:$C$121,2,0)</f>
        <v>7</v>
      </c>
      <c r="I318" s="18">
        <f>VLOOKUP(F318,Table!$A$2:$C$121,3,0)</f>
        <v>4</v>
      </c>
      <c r="J318" s="17" t="s">
        <v>15273</v>
      </c>
      <c r="K318" s="19" t="str">
        <f>LEFT(J318,MIN(FIND({0,1,2,3,4,5,6,7,8,9},ASC(J318)&amp;1234567890))-1)</f>
        <v>Co</v>
      </c>
      <c r="L318" s="24">
        <f t="shared" si="9"/>
        <v>0.4</v>
      </c>
      <c r="M318" s="19">
        <f>VLOOKUP(K318,Table!$A$2:$C$121,2,0)</f>
        <v>9</v>
      </c>
      <c r="N318" s="18">
        <f>VLOOKUP(K318,Table!$A$2:$C$121,3,0)</f>
        <v>4</v>
      </c>
      <c r="O318" s="12" t="str">
        <f>VLOOKUP(A318,Table!$U$1:$V$230,2,0)</f>
        <v>Cubic</v>
      </c>
      <c r="P318" s="70"/>
    </row>
    <row r="319" spans="1:16">
      <c r="A319" s="12">
        <v>213</v>
      </c>
      <c r="B319" s="12">
        <v>165368</v>
      </c>
      <c r="C319" s="12" t="s">
        <v>8521</v>
      </c>
      <c r="D319" s="12" t="s">
        <v>8544</v>
      </c>
      <c r="E319" s="17" t="s">
        <v>14202</v>
      </c>
      <c r="F319" s="19" t="str">
        <f>LEFT(E319,MIN(FIND({0,1,2,3,4,5,6,7,8,9},ASC(E319)&amp;1234567890))-1)</f>
        <v>K</v>
      </c>
      <c r="G319" s="23">
        <f t="shared" si="8"/>
        <v>7.4</v>
      </c>
      <c r="H319" s="19">
        <f>VLOOKUP(F319,Table!$A$2:$C$121,2,0)</f>
        <v>1</v>
      </c>
      <c r="I319" s="18">
        <f>VLOOKUP(F319,Table!$A$2:$C$121,3,0)</f>
        <v>4</v>
      </c>
      <c r="J319" s="17" t="s">
        <v>15248</v>
      </c>
      <c r="K319" s="19" t="str">
        <f>LEFT(J319,MIN(FIND({0,1,2,3,4,5,6,7,8,9},ASC(J319)&amp;1234567890))-1)</f>
        <v>Sn</v>
      </c>
      <c r="L319" s="24">
        <f t="shared" si="9"/>
        <v>25</v>
      </c>
      <c r="M319" s="19">
        <f>VLOOKUP(K319,Table!$A$2:$C$121,2,0)</f>
        <v>14</v>
      </c>
      <c r="N319" s="18">
        <f>VLOOKUP(K319,Table!$A$2:$C$121,3,0)</f>
        <v>5</v>
      </c>
      <c r="O319" s="12" t="str">
        <f>VLOOKUP(A319,Table!$U$1:$V$230,2,0)</f>
        <v>Cubic</v>
      </c>
      <c r="P319" s="70"/>
    </row>
    <row r="320" spans="1:16">
      <c r="A320" s="12">
        <v>213</v>
      </c>
      <c r="B320" s="12">
        <v>251023</v>
      </c>
      <c r="C320" s="12" t="s">
        <v>8521</v>
      </c>
      <c r="D320" s="12" t="s">
        <v>8545</v>
      </c>
      <c r="E320" s="17" t="s">
        <v>15274</v>
      </c>
      <c r="F320" s="19" t="str">
        <f>LEFT(E320,MIN(FIND({0,1,2,3,4,5,6,7,8,9},ASC(E320)&amp;1234567890))-1)</f>
        <v>Co</v>
      </c>
      <c r="G320" s="23">
        <f t="shared" si="8"/>
        <v>2.61</v>
      </c>
      <c r="H320" s="19">
        <f>VLOOKUP(F320,Table!$A$2:$C$121,2,0)</f>
        <v>9</v>
      </c>
      <c r="I320" s="18">
        <f>VLOOKUP(F320,Table!$A$2:$C$121,3,0)</f>
        <v>4</v>
      </c>
      <c r="J320" s="17" t="s">
        <v>15275</v>
      </c>
      <c r="K320" s="19" t="str">
        <f>LEFT(J320,MIN(FIND({0,1,2,3,4,5,6,7,8,9},ASC(J320)&amp;1234567890))-1)</f>
        <v>Zn</v>
      </c>
      <c r="L320" s="24">
        <f t="shared" si="9"/>
        <v>2.39</v>
      </c>
      <c r="M320" s="19">
        <f>VLOOKUP(K320,Table!$A$2:$C$121,2,0)</f>
        <v>12</v>
      </c>
      <c r="N320" s="18">
        <f>VLOOKUP(K320,Table!$A$2:$C$121,3,0)</f>
        <v>4</v>
      </c>
      <c r="O320" s="12" t="str">
        <f>VLOOKUP(A320,Table!$U$1:$V$230,2,0)</f>
        <v>Cubic</v>
      </c>
      <c r="P320" s="70"/>
    </row>
    <row r="321" spans="1:16">
      <c r="A321" s="12">
        <v>213</v>
      </c>
      <c r="B321" s="12">
        <v>251024</v>
      </c>
      <c r="C321" s="12" t="s">
        <v>8521</v>
      </c>
      <c r="D321" s="12" t="s">
        <v>8546</v>
      </c>
      <c r="E321" s="17" t="s">
        <v>15276</v>
      </c>
      <c r="F321" s="19" t="str">
        <f>LEFT(E321,MIN(FIND({0,1,2,3,4,5,6,7,8,9},ASC(E321)&amp;1234567890))-1)</f>
        <v>Co</v>
      </c>
      <c r="G321" s="23">
        <f t="shared" si="8"/>
        <v>2.5</v>
      </c>
      <c r="H321" s="19">
        <f>VLOOKUP(F321,Table!$A$2:$C$121,2,0)</f>
        <v>9</v>
      </c>
      <c r="I321" s="18">
        <f>VLOOKUP(F321,Table!$A$2:$C$121,3,0)</f>
        <v>4</v>
      </c>
      <c r="J321" s="17" t="s">
        <v>15277</v>
      </c>
      <c r="K321" s="19" t="str">
        <f>LEFT(J321,MIN(FIND({0,1,2,3,4,5,6,7,8,9},ASC(J321)&amp;1234567890))-1)</f>
        <v>Zn</v>
      </c>
      <c r="L321" s="24">
        <f t="shared" si="9"/>
        <v>2.5</v>
      </c>
      <c r="M321" s="19">
        <f>VLOOKUP(K321,Table!$A$2:$C$121,2,0)</f>
        <v>12</v>
      </c>
      <c r="N321" s="18">
        <f>VLOOKUP(K321,Table!$A$2:$C$121,3,0)</f>
        <v>4</v>
      </c>
      <c r="O321" s="12" t="str">
        <f>VLOOKUP(A321,Table!$U$1:$V$230,2,0)</f>
        <v>Cubic</v>
      </c>
      <c r="P321" s="70"/>
    </row>
    <row r="322" spans="1:16">
      <c r="A322" s="12">
        <v>213</v>
      </c>
      <c r="B322" s="12">
        <v>251025</v>
      </c>
      <c r="C322" s="12" t="s">
        <v>8521</v>
      </c>
      <c r="D322" s="12" t="s">
        <v>8547</v>
      </c>
      <c r="E322" s="17" t="s">
        <v>15278</v>
      </c>
      <c r="F322" s="19" t="str">
        <f>LEFT(E322,MIN(FIND({0,1,2,3,4,5,6,7,8,9},ASC(E322)&amp;1234567890))-1)</f>
        <v>Co</v>
      </c>
      <c r="G322" s="23">
        <f t="shared" ref="G322:G333" si="10">IF(SUBSTITUTE(E322,F322,"")="",1,SUBSTITUTE(E322,F322,""))*1</f>
        <v>2.42</v>
      </c>
      <c r="H322" s="19">
        <f>VLOOKUP(F322,Table!$A$2:$C$121,2,0)</f>
        <v>9</v>
      </c>
      <c r="I322" s="18">
        <f>VLOOKUP(F322,Table!$A$2:$C$121,3,0)</f>
        <v>4</v>
      </c>
      <c r="J322" s="17" t="s">
        <v>15279</v>
      </c>
      <c r="K322" s="19" t="str">
        <f>LEFT(J322,MIN(FIND({0,1,2,3,4,5,6,7,8,9},ASC(J322)&amp;1234567890))-1)</f>
        <v>Zn</v>
      </c>
      <c r="L322" s="24">
        <f t="shared" ref="L322:L333" si="11">IF(SUBSTITUTE(J322,K322,"")="",1,SUBSTITUTE(J322,K322,""))*1</f>
        <v>2.58</v>
      </c>
      <c r="M322" s="19">
        <f>VLOOKUP(K322,Table!$A$2:$C$121,2,0)</f>
        <v>12</v>
      </c>
      <c r="N322" s="18">
        <f>VLOOKUP(K322,Table!$A$2:$C$121,3,0)</f>
        <v>4</v>
      </c>
      <c r="O322" s="12" t="str">
        <f>VLOOKUP(A322,Table!$U$1:$V$230,2,0)</f>
        <v>Cubic</v>
      </c>
      <c r="P322" s="70"/>
    </row>
    <row r="323" spans="1:16">
      <c r="A323" s="12">
        <v>213</v>
      </c>
      <c r="B323" s="12">
        <v>251026</v>
      </c>
      <c r="C323" s="12" t="s">
        <v>8521</v>
      </c>
      <c r="D323" s="12" t="s">
        <v>8548</v>
      </c>
      <c r="E323" s="17" t="s">
        <v>15280</v>
      </c>
      <c r="F323" s="19" t="str">
        <f>LEFT(E323,MIN(FIND({0,1,2,3,4,5,6,7,8,9},ASC(E323)&amp;1234567890))-1)</f>
        <v>Co</v>
      </c>
      <c r="G323" s="23">
        <f t="shared" si="10"/>
        <v>2.37</v>
      </c>
      <c r="H323" s="19">
        <f>VLOOKUP(F323,Table!$A$2:$C$121,2,0)</f>
        <v>9</v>
      </c>
      <c r="I323" s="18">
        <f>VLOOKUP(F323,Table!$A$2:$C$121,3,0)</f>
        <v>4</v>
      </c>
      <c r="J323" s="17" t="s">
        <v>15281</v>
      </c>
      <c r="K323" s="19" t="str">
        <f>LEFT(J323,MIN(FIND({0,1,2,3,4,5,6,7,8,9},ASC(J323)&amp;1234567890))-1)</f>
        <v>Zn</v>
      </c>
      <c r="L323" s="24">
        <f t="shared" si="11"/>
        <v>2.63</v>
      </c>
      <c r="M323" s="19">
        <f>VLOOKUP(K323,Table!$A$2:$C$121,2,0)</f>
        <v>12</v>
      </c>
      <c r="N323" s="18">
        <f>VLOOKUP(K323,Table!$A$2:$C$121,3,0)</f>
        <v>4</v>
      </c>
      <c r="O323" s="12" t="str">
        <f>VLOOKUP(A323,Table!$U$1:$V$230,2,0)</f>
        <v>Cubic</v>
      </c>
      <c r="P323" s="70"/>
    </row>
    <row r="324" spans="1:16">
      <c r="A324" s="12">
        <v>213</v>
      </c>
      <c r="B324" s="12">
        <v>251027</v>
      </c>
      <c r="C324" s="12" t="s">
        <v>8521</v>
      </c>
      <c r="D324" s="12" t="s">
        <v>8549</v>
      </c>
      <c r="E324" s="17" t="s">
        <v>15282</v>
      </c>
      <c r="F324" s="19" t="str">
        <f>LEFT(E324,MIN(FIND({0,1,2,3,4,5,6,7,8,9},ASC(E324)&amp;1234567890))-1)</f>
        <v>Co</v>
      </c>
      <c r="G324" s="23">
        <f t="shared" si="10"/>
        <v>2.6</v>
      </c>
      <c r="H324" s="19">
        <f>VLOOKUP(F324,Table!$A$2:$C$121,2,0)</f>
        <v>9</v>
      </c>
      <c r="I324" s="18">
        <f>VLOOKUP(F324,Table!$A$2:$C$121,3,0)</f>
        <v>4</v>
      </c>
      <c r="J324" s="17" t="s">
        <v>15283</v>
      </c>
      <c r="K324" s="19" t="str">
        <f>LEFT(J324,MIN(FIND({0,1,2,3,4,5,6,7,8,9},ASC(J324)&amp;1234567890))-1)</f>
        <v>Zn</v>
      </c>
      <c r="L324" s="24">
        <f t="shared" si="11"/>
        <v>2.4</v>
      </c>
      <c r="M324" s="19">
        <f>VLOOKUP(K324,Table!$A$2:$C$121,2,0)</f>
        <v>12</v>
      </c>
      <c r="N324" s="18">
        <f>VLOOKUP(K324,Table!$A$2:$C$121,3,0)</f>
        <v>4</v>
      </c>
      <c r="O324" s="12" t="str">
        <f>VLOOKUP(A324,Table!$U$1:$V$230,2,0)</f>
        <v>Cubic</v>
      </c>
      <c r="P324" s="70"/>
    </row>
    <row r="325" spans="1:16">
      <c r="A325" s="12">
        <v>213</v>
      </c>
      <c r="B325" s="12">
        <v>2218</v>
      </c>
      <c r="C325" s="12" t="s">
        <v>8514</v>
      </c>
      <c r="D325" s="12" t="s">
        <v>2339</v>
      </c>
      <c r="E325" s="17" t="s">
        <v>410</v>
      </c>
      <c r="F325" s="19" t="str">
        <f>LEFT(E325,MIN(FIND({0,1,2,3,4,5,6,7,8,9},ASC(E325)&amp;1234567890))-1)</f>
        <v>Ba</v>
      </c>
      <c r="G325" s="23">
        <f t="shared" si="10"/>
        <v>1</v>
      </c>
      <c r="H325" s="19">
        <f>VLOOKUP(F325,Table!$A$2:$C$121,2,0)</f>
        <v>2</v>
      </c>
      <c r="I325" s="18">
        <f>VLOOKUP(F325,Table!$A$2:$C$121,3,0)</f>
        <v>6</v>
      </c>
      <c r="J325" s="17" t="s">
        <v>11546</v>
      </c>
      <c r="K325" s="19" t="str">
        <f>LEFT(J325,MIN(FIND({0,1,2,3,4,5,6,7,8,9},ASC(J325)&amp;1234567890))-1)</f>
        <v>Si</v>
      </c>
      <c r="L325" s="24">
        <f t="shared" si="11"/>
        <v>2</v>
      </c>
      <c r="M325" s="19">
        <f>VLOOKUP(K325,Table!$A$2:$C$121,2,0)</f>
        <v>14</v>
      </c>
      <c r="N325" s="18">
        <f>VLOOKUP(K325,Table!$A$2:$C$121,3,0)</f>
        <v>3</v>
      </c>
      <c r="O325" s="12" t="str">
        <f>VLOOKUP(A325,Table!$U$1:$V$230,2,0)</f>
        <v>Cubic</v>
      </c>
      <c r="P325" s="70" t="s">
        <v>15463</v>
      </c>
    </row>
    <row r="326" spans="1:16">
      <c r="A326" s="12">
        <v>213</v>
      </c>
      <c r="B326" s="12">
        <v>2460</v>
      </c>
      <c r="C326" s="12" t="s">
        <v>8514</v>
      </c>
      <c r="D326" s="12" t="s">
        <v>5358</v>
      </c>
      <c r="E326" s="17" t="s">
        <v>433</v>
      </c>
      <c r="F326" s="19" t="str">
        <f>LEFT(E326,MIN(FIND({0,1,2,3,4,5,6,7,8,9},ASC(E326)&amp;1234567890))-1)</f>
        <v>Sr</v>
      </c>
      <c r="G326" s="23">
        <f t="shared" si="10"/>
        <v>1</v>
      </c>
      <c r="H326" s="19">
        <f>VLOOKUP(F326,Table!$A$2:$C$121,2,0)</f>
        <v>2</v>
      </c>
      <c r="I326" s="18">
        <f>VLOOKUP(F326,Table!$A$2:$C$121,3,0)</f>
        <v>5</v>
      </c>
      <c r="J326" s="17" t="s">
        <v>11546</v>
      </c>
      <c r="K326" s="19" t="str">
        <f>LEFT(J326,MIN(FIND({0,1,2,3,4,5,6,7,8,9},ASC(J326)&amp;1234567890))-1)</f>
        <v>Si</v>
      </c>
      <c r="L326" s="24">
        <f t="shared" si="11"/>
        <v>2</v>
      </c>
      <c r="M326" s="19">
        <f>VLOOKUP(K326,Table!$A$2:$C$121,2,0)</f>
        <v>14</v>
      </c>
      <c r="N326" s="18">
        <f>VLOOKUP(K326,Table!$A$2:$C$121,3,0)</f>
        <v>3</v>
      </c>
      <c r="O326" s="12" t="str">
        <f>VLOOKUP(A326,Table!$U$1:$V$230,2,0)</f>
        <v>Cubic</v>
      </c>
      <c r="P326" s="70" t="s">
        <v>15463</v>
      </c>
    </row>
    <row r="327" spans="1:16">
      <c r="A327" s="12">
        <v>213</v>
      </c>
      <c r="B327" s="12">
        <v>22177</v>
      </c>
      <c r="C327" s="12" t="s">
        <v>8514</v>
      </c>
      <c r="D327" s="12" t="s">
        <v>8515</v>
      </c>
      <c r="E327" s="17" t="s">
        <v>454</v>
      </c>
      <c r="F327" s="19" t="str">
        <f>LEFT(E327,MIN(FIND({0,1,2,3,4,5,6,7,8,9},ASC(E327)&amp;1234567890))-1)</f>
        <v>V</v>
      </c>
      <c r="G327" s="23">
        <f t="shared" si="10"/>
        <v>8</v>
      </c>
      <c r="H327" s="19">
        <f>VLOOKUP(F327,Table!$A$2:$C$121,2,0)</f>
        <v>5</v>
      </c>
      <c r="I327" s="18">
        <f>VLOOKUP(F327,Table!$A$2:$C$121,3,0)</f>
        <v>4</v>
      </c>
      <c r="J327" s="17" t="s">
        <v>11663</v>
      </c>
      <c r="K327" s="19" t="str">
        <f>LEFT(J327,MIN(FIND({0,1,2,3,4,5,6,7,8,9},ASC(J327)&amp;1234567890))-1)</f>
        <v>C</v>
      </c>
      <c r="L327" s="24">
        <f t="shared" si="11"/>
        <v>7</v>
      </c>
      <c r="M327" s="19">
        <f>VLOOKUP(K327,Table!$A$2:$C$121,2,0)</f>
        <v>14</v>
      </c>
      <c r="N327" s="18">
        <f>VLOOKUP(K327,Table!$A$2:$C$121,3,0)</f>
        <v>2</v>
      </c>
      <c r="O327" s="12" t="str">
        <f>VLOOKUP(A327,Table!$U$1:$V$230,2,0)</f>
        <v>Cubic</v>
      </c>
      <c r="P327" s="70" t="s">
        <v>15463</v>
      </c>
    </row>
    <row r="328" spans="1:16">
      <c r="A328" s="12">
        <v>213</v>
      </c>
      <c r="B328" s="12">
        <v>60191</v>
      </c>
      <c r="C328" s="12" t="s">
        <v>8514</v>
      </c>
      <c r="D328" s="12" t="s">
        <v>8516</v>
      </c>
      <c r="E328" s="17" t="s">
        <v>334</v>
      </c>
      <c r="F328" s="19" t="str">
        <f>LEFT(E328,MIN(FIND({0,1,2,3,4,5,6,7,8,9},ASC(E328)&amp;1234567890))-1)</f>
        <v>V</v>
      </c>
      <c r="G328" s="23">
        <f t="shared" si="10"/>
        <v>1</v>
      </c>
      <c r="H328" s="19">
        <f>VLOOKUP(F328,Table!$A$2:$C$121,2,0)</f>
        <v>5</v>
      </c>
      <c r="I328" s="18">
        <f>VLOOKUP(F328,Table!$A$2:$C$121,3,0)</f>
        <v>4</v>
      </c>
      <c r="J328" s="17" t="s">
        <v>15245</v>
      </c>
      <c r="K328" s="19" t="str">
        <f>LEFT(J328,MIN(FIND({0,1,2,3,4,5,6,7,8,9},ASC(J328)&amp;1234567890))-1)</f>
        <v>C</v>
      </c>
      <c r="L328" s="24">
        <f t="shared" si="11"/>
        <v>0.88</v>
      </c>
      <c r="M328" s="19">
        <f>VLOOKUP(K328,Table!$A$2:$C$121,2,0)</f>
        <v>14</v>
      </c>
      <c r="N328" s="18">
        <f>VLOOKUP(K328,Table!$A$2:$C$121,3,0)</f>
        <v>2</v>
      </c>
      <c r="O328" s="12" t="str">
        <f>VLOOKUP(A328,Table!$U$1:$V$230,2,0)</f>
        <v>Cubic</v>
      </c>
      <c r="P328" s="70" t="s">
        <v>15463</v>
      </c>
    </row>
    <row r="329" spans="1:16">
      <c r="A329" s="12">
        <v>213</v>
      </c>
      <c r="B329" s="12">
        <v>79196</v>
      </c>
      <c r="C329" s="12" t="s">
        <v>8514</v>
      </c>
      <c r="D329" s="12" t="s">
        <v>4028</v>
      </c>
      <c r="E329" s="17" t="s">
        <v>15157</v>
      </c>
      <c r="F329" s="19" t="str">
        <f>LEFT(E329,MIN(FIND({0,1,2,3,4,5,6,7,8,9},ASC(E329)&amp;1234567890))-1)</f>
        <v>Fe</v>
      </c>
      <c r="G329" s="23">
        <f t="shared" si="10"/>
        <v>21.34</v>
      </c>
      <c r="H329" s="19">
        <f>VLOOKUP(F329,Table!$A$2:$C$121,2,0)</f>
        <v>8</v>
      </c>
      <c r="I329" s="18">
        <f>VLOOKUP(F329,Table!$A$2:$C$121,3,0)</f>
        <v>4</v>
      </c>
      <c r="J329" s="17" t="s">
        <v>465</v>
      </c>
      <c r="K329" s="19" t="str">
        <f>LEFT(J329,MIN(FIND({0,1,2,3,4,5,6,7,8,9},ASC(J329)&amp;1234567890))-1)</f>
        <v>O</v>
      </c>
      <c r="L329" s="24">
        <f t="shared" si="11"/>
        <v>32</v>
      </c>
      <c r="M329" s="19">
        <f>VLOOKUP(K329,Table!$A$2:$C$121,2,0)</f>
        <v>16</v>
      </c>
      <c r="N329" s="18">
        <f>VLOOKUP(K329,Table!$A$2:$C$121,3,0)</f>
        <v>2</v>
      </c>
      <c r="O329" s="12" t="str">
        <f>VLOOKUP(A329,Table!$U$1:$V$230,2,0)</f>
        <v>Cubic</v>
      </c>
      <c r="P329" s="70" t="s">
        <v>15463</v>
      </c>
    </row>
    <row r="330" spans="1:16">
      <c r="A330" s="12">
        <v>213</v>
      </c>
      <c r="B330" s="12">
        <v>87119</v>
      </c>
      <c r="C330" s="12" t="s">
        <v>8514</v>
      </c>
      <c r="D330" s="12" t="s">
        <v>8517</v>
      </c>
      <c r="E330" s="17" t="s">
        <v>15246</v>
      </c>
      <c r="F330" s="19" t="str">
        <f>LEFT(E330,MIN(FIND({0,1,2,3,4,5,6,7,8,9},ASC(E330)&amp;1234567890))-1)</f>
        <v>Fe</v>
      </c>
      <c r="G330" s="23">
        <f t="shared" si="10"/>
        <v>21.16</v>
      </c>
      <c r="H330" s="19">
        <f>VLOOKUP(F330,Table!$A$2:$C$121,2,0)</f>
        <v>8</v>
      </c>
      <c r="I330" s="18">
        <f>VLOOKUP(F330,Table!$A$2:$C$121,3,0)</f>
        <v>4</v>
      </c>
      <c r="J330" s="17" t="s">
        <v>15247</v>
      </c>
      <c r="K330" s="19" t="str">
        <f>LEFT(J330,MIN(FIND({0,1,2,3,4,5,6,7,8,9},ASC(J330)&amp;1234567890))-1)</f>
        <v>O</v>
      </c>
      <c r="L330" s="24">
        <f t="shared" si="11"/>
        <v>31.92</v>
      </c>
      <c r="M330" s="19">
        <f>VLOOKUP(K330,Table!$A$2:$C$121,2,0)</f>
        <v>16</v>
      </c>
      <c r="N330" s="18">
        <f>VLOOKUP(K330,Table!$A$2:$C$121,3,0)</f>
        <v>2</v>
      </c>
      <c r="O330" s="12" t="str">
        <f>VLOOKUP(A330,Table!$U$1:$V$230,2,0)</f>
        <v>Cubic</v>
      </c>
      <c r="P330" s="70" t="s">
        <v>15463</v>
      </c>
    </row>
    <row r="331" spans="1:16">
      <c r="A331" s="12">
        <v>213</v>
      </c>
      <c r="B331" s="12">
        <v>407876</v>
      </c>
      <c r="C331" s="12" t="s">
        <v>8514</v>
      </c>
      <c r="D331" s="12" t="s">
        <v>8518</v>
      </c>
      <c r="E331" s="17" t="s">
        <v>12170</v>
      </c>
      <c r="F331" s="19" t="str">
        <f>LEFT(E331,MIN(FIND({0,1,2,3,4,5,6,7,8,9},ASC(E331)&amp;1234567890))-1)</f>
        <v>K</v>
      </c>
      <c r="G331" s="23">
        <f t="shared" si="10"/>
        <v>6</v>
      </c>
      <c r="H331" s="19">
        <f>VLOOKUP(F331,Table!$A$2:$C$121,2,0)</f>
        <v>1</v>
      </c>
      <c r="I331" s="18">
        <f>VLOOKUP(F331,Table!$A$2:$C$121,3,0)</f>
        <v>4</v>
      </c>
      <c r="J331" s="17" t="s">
        <v>15248</v>
      </c>
      <c r="K331" s="19" t="str">
        <f>LEFT(J331,MIN(FIND({0,1,2,3,4,5,6,7,8,9},ASC(J331)&amp;1234567890))-1)</f>
        <v>Sn</v>
      </c>
      <c r="L331" s="24">
        <f t="shared" si="11"/>
        <v>25</v>
      </c>
      <c r="M331" s="19">
        <f>VLOOKUP(K331,Table!$A$2:$C$121,2,0)</f>
        <v>14</v>
      </c>
      <c r="N331" s="18">
        <f>VLOOKUP(K331,Table!$A$2:$C$121,3,0)</f>
        <v>5</v>
      </c>
      <c r="O331" s="12" t="str">
        <f>VLOOKUP(A331,Table!$U$1:$V$230,2,0)</f>
        <v>Cubic</v>
      </c>
      <c r="P331" s="70" t="s">
        <v>15463</v>
      </c>
    </row>
    <row r="332" spans="1:16">
      <c r="A332" s="12">
        <v>213</v>
      </c>
      <c r="B332" s="12">
        <v>249048</v>
      </c>
      <c r="C332" s="12" t="s">
        <v>8514</v>
      </c>
      <c r="D332" s="12" t="s">
        <v>8519</v>
      </c>
      <c r="E332" s="17" t="s">
        <v>15157</v>
      </c>
      <c r="F332" s="19" t="str">
        <f>LEFT(E332,MIN(FIND({0,1,2,3,4,5,6,7,8,9},ASC(E332)&amp;1234567890))-1)</f>
        <v>Fe</v>
      </c>
      <c r="G332" s="23">
        <f t="shared" si="10"/>
        <v>21.34</v>
      </c>
      <c r="H332" s="19">
        <f>VLOOKUP(F332,Table!$A$2:$C$121,2,0)</f>
        <v>8</v>
      </c>
      <c r="I332" s="18">
        <f>VLOOKUP(F332,Table!$A$2:$C$121,3,0)</f>
        <v>4</v>
      </c>
      <c r="J332" s="17" t="s">
        <v>15249</v>
      </c>
      <c r="K332" s="19" t="str">
        <f>LEFT(J332,MIN(FIND({0,1,2,3,4,5,6,7,8,9},ASC(J332)&amp;1234567890))-1)</f>
        <v>O</v>
      </c>
      <c r="L332" s="24">
        <f t="shared" si="11"/>
        <v>26.67</v>
      </c>
      <c r="M332" s="19">
        <f>VLOOKUP(K332,Table!$A$2:$C$121,2,0)</f>
        <v>16</v>
      </c>
      <c r="N332" s="18">
        <f>VLOOKUP(K332,Table!$A$2:$C$121,3,0)</f>
        <v>2</v>
      </c>
      <c r="O332" s="12" t="str">
        <f>VLOOKUP(A332,Table!$U$1:$V$230,2,0)</f>
        <v>Cubic</v>
      </c>
      <c r="P332" s="70" t="s">
        <v>15463</v>
      </c>
    </row>
    <row r="333" spans="1:16">
      <c r="A333" s="12">
        <v>213</v>
      </c>
      <c r="B333" s="12">
        <v>250541</v>
      </c>
      <c r="C333" s="12" t="s">
        <v>8514</v>
      </c>
      <c r="D333" s="12" t="s">
        <v>8520</v>
      </c>
      <c r="E333" s="17" t="s">
        <v>15250</v>
      </c>
      <c r="F333" s="19" t="str">
        <f>LEFT(E333,MIN(FIND({0,1,2,3,4,5,6,7,8,9},ASC(E333)&amp;1234567890))-1)</f>
        <v>Fe</v>
      </c>
      <c r="G333" s="23">
        <f t="shared" si="10"/>
        <v>2.12</v>
      </c>
      <c r="H333" s="19">
        <f>VLOOKUP(F333,Table!$A$2:$C$121,2,0)</f>
        <v>8</v>
      </c>
      <c r="I333" s="18">
        <f>VLOOKUP(F333,Table!$A$2:$C$121,3,0)</f>
        <v>4</v>
      </c>
      <c r="J333" s="17" t="s">
        <v>15251</v>
      </c>
      <c r="K333" s="19" t="str">
        <f>LEFT(J333,MIN(FIND({0,1,2,3,4,5,6,7,8,9},ASC(J333)&amp;1234567890))-1)</f>
        <v>O</v>
      </c>
      <c r="L333" s="24">
        <f t="shared" si="11"/>
        <v>3.19</v>
      </c>
      <c r="M333" s="19">
        <f>VLOOKUP(K333,Table!$A$2:$C$121,2,0)</f>
        <v>16</v>
      </c>
      <c r="N333" s="18">
        <f>VLOOKUP(K333,Table!$A$2:$C$121,3,0)</f>
        <v>2</v>
      </c>
      <c r="O333" s="12" t="str">
        <f>VLOOKUP(A333,Table!$U$1:$V$230,2,0)</f>
        <v>Cubic</v>
      </c>
      <c r="P333" s="70" t="s">
        <v>15463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14"/>
  <sheetViews>
    <sheetView zoomScale="80" zoomScaleNormal="80" workbookViewId="0">
      <pane ySplit="1" topLeftCell="A10778" activePane="bottomLeft" state="frozen"/>
      <selection pane="bottomLeft" activeCell="P11" sqref="P11"/>
    </sheetView>
  </sheetViews>
  <sheetFormatPr defaultColWidth="8.875" defaultRowHeight="13.5"/>
  <cols>
    <col min="1" max="2" width="9.375" style="12" customWidth="1"/>
    <col min="3" max="3" width="13" style="12" customWidth="1"/>
    <col min="4" max="4" width="20.5" style="12" bestFit="1" customWidth="1"/>
    <col min="5" max="5" width="9.375" style="17" customWidth="1"/>
    <col min="6" max="6" width="9.375" style="24" customWidth="1"/>
    <col min="7" max="7" width="9.375" style="21" customWidth="1"/>
    <col min="8" max="8" width="9.375" style="24" customWidth="1"/>
    <col min="9" max="9" width="9.375" style="27" customWidth="1"/>
    <col min="10" max="10" width="9.375" style="17" customWidth="1"/>
    <col min="11" max="13" width="9.375" style="24" customWidth="1"/>
    <col min="14" max="14" width="9.375" style="27" customWidth="1"/>
    <col min="15" max="15" width="13.875" style="12" bestFit="1" customWidth="1"/>
  </cols>
  <sheetData>
    <row r="1" spans="1:15" s="1" customFormat="1" ht="14.25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3" t="s">
        <v>15381</v>
      </c>
      <c r="M1" s="32" t="s">
        <v>15382</v>
      </c>
      <c r="N1" s="34" t="s">
        <v>15383</v>
      </c>
      <c r="O1" s="68" t="s">
        <v>15456</v>
      </c>
    </row>
    <row r="2" spans="1:15" s="1" customFormat="1" ht="14.25" thickTop="1">
      <c r="A2" s="28">
        <v>2</v>
      </c>
      <c r="B2" s="29">
        <v>109</v>
      </c>
      <c r="C2" s="29" t="s">
        <v>200</v>
      </c>
      <c r="D2" s="29" t="s">
        <v>201</v>
      </c>
      <c r="E2" s="30" t="s">
        <v>328</v>
      </c>
      <c r="F2" s="35" t="str">
        <f>LEFT(E2,MIN(FIND({0,1,2,3,4,5,6,7,8,9},ASC(E2)&amp;1234567890))-1)</f>
        <v>Te</v>
      </c>
      <c r="G2" s="35">
        <f t="shared" ref="G2:G65" si="0">IF(SUBSTITUTE(E2,F2,"")="",1,SUBSTITUTE(E2,F2,""))*1</f>
        <v>1</v>
      </c>
      <c r="H2" s="35">
        <f>VLOOKUP(F2,Table!$A$2:$C$121,2,0)</f>
        <v>16</v>
      </c>
      <c r="I2" s="36">
        <f>VLOOKUP(F2,Table!$A$2:$C$121,3,0)</f>
        <v>5</v>
      </c>
      <c r="J2" s="30" t="s">
        <v>329</v>
      </c>
      <c r="K2" s="35" t="str">
        <f>LEFT(J2,MIN(FIND({0,1,2,3,4,5,6,7,8,9},ASC(J2)&amp;1234567890))-1)</f>
        <v>I</v>
      </c>
      <c r="L2" s="35">
        <f t="shared" ref="L2:L65" si="1">IF(SUBSTITUTE(J2,K2,"")="",1,SUBSTITUTE(J2,K2,""))*1</f>
        <v>1</v>
      </c>
      <c r="M2" s="35">
        <f>VLOOKUP(K2,Table!$A$2:$C$121,2,0)</f>
        <v>17</v>
      </c>
      <c r="N2" s="36">
        <f>VLOOKUP(K2,Table!$A$2:$C$121,3,0)</f>
        <v>5</v>
      </c>
      <c r="O2" s="28" t="str">
        <f>VLOOKUP(A2,Table!$U$1:$V$230,2,0)</f>
        <v>Triclinic</v>
      </c>
    </row>
    <row r="3" spans="1:15" s="1" customFormat="1">
      <c r="A3" s="13">
        <v>2</v>
      </c>
      <c r="B3" s="11">
        <v>193</v>
      </c>
      <c r="C3" s="11" t="s">
        <v>200</v>
      </c>
      <c r="D3" s="11" t="s">
        <v>202</v>
      </c>
      <c r="E3" s="20" t="s">
        <v>330</v>
      </c>
      <c r="F3" s="25" t="str">
        <f>LEFT(E3,MIN(FIND({0,1,2,3,4,5,6,7,8,9},ASC(E3)&amp;1234567890))-1)</f>
        <v>Ca</v>
      </c>
      <c r="G3" s="25">
        <f t="shared" si="0"/>
        <v>1</v>
      </c>
      <c r="H3" s="25">
        <f>VLOOKUP(F3,Table!$A$2:$C$121,2,0)</f>
        <v>2</v>
      </c>
      <c r="I3" s="26">
        <f>VLOOKUP(F3,Table!$A$2:$C$121,3,0)</f>
        <v>4</v>
      </c>
      <c r="J3" s="20" t="s">
        <v>331</v>
      </c>
      <c r="K3" s="25" t="str">
        <f>LEFT(J3,MIN(FIND({0,1,2,3,4,5,6,7,8,9},ASC(J3)&amp;1234567890))-1)</f>
        <v>As</v>
      </c>
      <c r="L3" s="25">
        <f t="shared" si="1"/>
        <v>3</v>
      </c>
      <c r="M3" s="25">
        <f>VLOOKUP(K3,Table!$A$2:$C$121,2,0)</f>
        <v>15</v>
      </c>
      <c r="N3" s="26">
        <f>VLOOKUP(K3,Table!$A$2:$C$121,3,0)</f>
        <v>4</v>
      </c>
      <c r="O3" s="13" t="str">
        <f>VLOOKUP(A3,Table!$U$1:$V$230,2,0)</f>
        <v>Triclinic</v>
      </c>
    </row>
    <row r="4" spans="1:15" s="1" customFormat="1">
      <c r="A4" s="13">
        <v>2</v>
      </c>
      <c r="B4" s="11">
        <v>197</v>
      </c>
      <c r="C4" s="11" t="s">
        <v>200</v>
      </c>
      <c r="D4" s="11" t="s">
        <v>203</v>
      </c>
      <c r="E4" s="20" t="s">
        <v>332</v>
      </c>
      <c r="F4" s="25" t="str">
        <f>LEFT(E4,MIN(FIND({0,1,2,3,4,5,6,7,8,9},ASC(E4)&amp;1234567890))-1)</f>
        <v>V</v>
      </c>
      <c r="G4" s="25">
        <f t="shared" si="0"/>
        <v>7</v>
      </c>
      <c r="H4" s="25">
        <f>VLOOKUP(F4,Table!$A$2:$C$121,2,0)</f>
        <v>5</v>
      </c>
      <c r="I4" s="26">
        <f>VLOOKUP(F4,Table!$A$2:$C$121,3,0)</f>
        <v>4</v>
      </c>
      <c r="J4" s="20" t="s">
        <v>333</v>
      </c>
      <c r="K4" s="25" t="str">
        <f>LEFT(J4,MIN(FIND({0,1,2,3,4,5,6,7,8,9},ASC(J4)&amp;1234567890))-1)</f>
        <v>O</v>
      </c>
      <c r="L4" s="25">
        <f t="shared" si="1"/>
        <v>13</v>
      </c>
      <c r="M4" s="25">
        <f>VLOOKUP(K4,Table!$A$2:$C$121,2,0)</f>
        <v>16</v>
      </c>
      <c r="N4" s="26">
        <f>VLOOKUP(K4,Table!$A$2:$C$121,3,0)</f>
        <v>2</v>
      </c>
      <c r="O4" s="13" t="str">
        <f>VLOOKUP(A4,Table!$U$1:$V$230,2,0)</f>
        <v>Triclinic</v>
      </c>
    </row>
    <row r="5" spans="1:15" s="1" customFormat="1">
      <c r="A5" s="13">
        <v>2</v>
      </c>
      <c r="B5" s="11">
        <v>1501</v>
      </c>
      <c r="C5" s="11" t="s">
        <v>200</v>
      </c>
      <c r="D5" s="11" t="s">
        <v>204</v>
      </c>
      <c r="E5" s="20" t="s">
        <v>334</v>
      </c>
      <c r="F5" s="25" t="str">
        <f>LEFT(E5,MIN(FIND({0,1,2,3,4,5,6,7,8,9},ASC(E5)&amp;1234567890))-1)</f>
        <v>V</v>
      </c>
      <c r="G5" s="25">
        <f t="shared" si="0"/>
        <v>1</v>
      </c>
      <c r="H5" s="25">
        <f>VLOOKUP(F5,Table!$A$2:$C$121,2,0)</f>
        <v>5</v>
      </c>
      <c r="I5" s="26">
        <f>VLOOKUP(F5,Table!$A$2:$C$121,3,0)</f>
        <v>4</v>
      </c>
      <c r="J5" s="20" t="s">
        <v>32</v>
      </c>
      <c r="K5" s="25" t="str">
        <f>LEFT(J5,MIN(FIND({0,1,2,3,4,5,6,7,8,9},ASC(J5)&amp;1234567890))-1)</f>
        <v>O</v>
      </c>
      <c r="L5" s="25">
        <f t="shared" si="1"/>
        <v>2</v>
      </c>
      <c r="M5" s="25">
        <f>VLOOKUP(K5,Table!$A$2:$C$121,2,0)</f>
        <v>16</v>
      </c>
      <c r="N5" s="26">
        <f>VLOOKUP(K5,Table!$A$2:$C$121,3,0)</f>
        <v>2</v>
      </c>
      <c r="O5" s="13" t="str">
        <f>VLOOKUP(A5,Table!$U$1:$V$230,2,0)</f>
        <v>Triclinic</v>
      </c>
    </row>
    <row r="6" spans="1:15" s="1" customFormat="1">
      <c r="A6" s="13">
        <v>2</v>
      </c>
      <c r="B6" s="11">
        <v>2380</v>
      </c>
      <c r="C6" s="11" t="s">
        <v>200</v>
      </c>
      <c r="D6" s="11" t="s">
        <v>205</v>
      </c>
      <c r="E6" s="20" t="s">
        <v>335</v>
      </c>
      <c r="F6" s="25" t="str">
        <f>LEFT(E6,MIN(FIND({0,1,2,3,4,5,6,7,8,9},ASC(E6)&amp;1234567890))-1)</f>
        <v>Nb</v>
      </c>
      <c r="G6" s="25">
        <f t="shared" si="0"/>
        <v>1</v>
      </c>
      <c r="H6" s="25">
        <f>VLOOKUP(F6,Table!$A$2:$C$121,2,0)</f>
        <v>5</v>
      </c>
      <c r="I6" s="26">
        <f>VLOOKUP(F6,Table!$A$2:$C$121,3,0)</f>
        <v>5</v>
      </c>
      <c r="J6" s="20" t="s">
        <v>336</v>
      </c>
      <c r="K6" s="25" t="str">
        <f>LEFT(J6,MIN(FIND({0,1,2,3,4,5,6,7,8,9},ASC(J6)&amp;1234567890))-1)</f>
        <v>S</v>
      </c>
      <c r="L6" s="25">
        <f t="shared" si="1"/>
        <v>3</v>
      </c>
      <c r="M6" s="25">
        <f>VLOOKUP(K6,Table!$A$2:$C$121,2,0)</f>
        <v>16</v>
      </c>
      <c r="N6" s="26">
        <f>VLOOKUP(K6,Table!$A$2:$C$121,3,0)</f>
        <v>3</v>
      </c>
      <c r="O6" s="13" t="str">
        <f>VLOOKUP(A6,Table!$U$1:$V$230,2,0)</f>
        <v>Triclinic</v>
      </c>
    </row>
    <row r="7" spans="1:15" s="1" customFormat="1">
      <c r="A7" s="13">
        <v>2</v>
      </c>
      <c r="B7" s="11">
        <v>2416</v>
      </c>
      <c r="C7" s="11" t="s">
        <v>200</v>
      </c>
      <c r="D7" s="11" t="s">
        <v>206</v>
      </c>
      <c r="E7" s="20" t="s">
        <v>337</v>
      </c>
      <c r="F7" s="25" t="str">
        <f>LEFT(E7,MIN(FIND({0,1,2,3,4,5,6,7,8,9},ASC(E7)&amp;1234567890))-1)</f>
        <v>Hf</v>
      </c>
      <c r="G7" s="25">
        <f t="shared" si="0"/>
        <v>8</v>
      </c>
      <c r="H7" s="25">
        <f>VLOOKUP(F7,Table!$A$2:$C$121,2,0)</f>
        <v>4</v>
      </c>
      <c r="I7" s="26">
        <f>VLOOKUP(F7,Table!$A$2:$C$121,3,0)</f>
        <v>6</v>
      </c>
      <c r="J7" s="20" t="s">
        <v>338</v>
      </c>
      <c r="K7" s="25" t="str">
        <f>LEFT(J7,MIN(FIND({0,1,2,3,4,5,6,7,8,9},ASC(J7)&amp;1234567890))-1)</f>
        <v>Ni</v>
      </c>
      <c r="L7" s="25">
        <f t="shared" si="1"/>
        <v>21</v>
      </c>
      <c r="M7" s="25">
        <f>VLOOKUP(K7,Table!$A$2:$C$121,2,0)</f>
        <v>10</v>
      </c>
      <c r="N7" s="26">
        <f>VLOOKUP(K7,Table!$A$2:$C$121,3,0)</f>
        <v>4</v>
      </c>
      <c r="O7" s="13" t="str">
        <f>VLOOKUP(A7,Table!$U$1:$V$230,2,0)</f>
        <v>Triclinic</v>
      </c>
    </row>
    <row r="8" spans="1:15" s="1" customFormat="1">
      <c r="A8" s="13">
        <v>2</v>
      </c>
      <c r="B8" s="11">
        <v>2417</v>
      </c>
      <c r="C8" s="11" t="s">
        <v>200</v>
      </c>
      <c r="D8" s="11" t="s">
        <v>207</v>
      </c>
      <c r="E8" s="20" t="s">
        <v>339</v>
      </c>
      <c r="F8" s="25" t="str">
        <f>LEFT(E8,MIN(FIND({0,1,2,3,4,5,6,7,8,9},ASC(E8)&amp;1234567890))-1)</f>
        <v>Hf</v>
      </c>
      <c r="G8" s="25">
        <f t="shared" si="0"/>
        <v>3</v>
      </c>
      <c r="H8" s="25">
        <f>VLOOKUP(F8,Table!$A$2:$C$121,2,0)</f>
        <v>4</v>
      </c>
      <c r="I8" s="26">
        <f>VLOOKUP(F8,Table!$A$2:$C$121,3,0)</f>
        <v>6</v>
      </c>
      <c r="J8" s="20" t="s">
        <v>340</v>
      </c>
      <c r="K8" s="25" t="str">
        <f>LEFT(J8,MIN(FIND({0,1,2,3,4,5,6,7,8,9},ASC(J8)&amp;1234567890))-1)</f>
        <v>Ni</v>
      </c>
      <c r="L8" s="25">
        <f t="shared" si="1"/>
        <v>7</v>
      </c>
      <c r="M8" s="25">
        <f>VLOOKUP(K8,Table!$A$2:$C$121,2,0)</f>
        <v>10</v>
      </c>
      <c r="N8" s="26">
        <f>VLOOKUP(K8,Table!$A$2:$C$121,3,0)</f>
        <v>4</v>
      </c>
      <c r="O8" s="13" t="str">
        <f>VLOOKUP(A8,Table!$U$1:$V$230,2,0)</f>
        <v>Triclinic</v>
      </c>
    </row>
    <row r="9" spans="1:15" s="1" customFormat="1">
      <c r="A9" s="13">
        <v>2</v>
      </c>
      <c r="B9" s="11">
        <v>2492</v>
      </c>
      <c r="C9" s="11" t="s">
        <v>200</v>
      </c>
      <c r="D9" s="11" t="s">
        <v>208</v>
      </c>
      <c r="E9" s="20" t="s">
        <v>341</v>
      </c>
      <c r="F9" s="25" t="str">
        <f>LEFT(E9,MIN(FIND({0,1,2,3,4,5,6,7,8,9},ASC(E9)&amp;1234567890))-1)</f>
        <v>Ru</v>
      </c>
      <c r="G9" s="25">
        <f t="shared" si="0"/>
        <v>1</v>
      </c>
      <c r="H9" s="25">
        <f>VLOOKUP(F9,Table!$A$2:$C$121,2,0)</f>
        <v>8</v>
      </c>
      <c r="I9" s="26">
        <f>VLOOKUP(F9,Table!$A$2:$C$121,3,0)</f>
        <v>5</v>
      </c>
      <c r="J9" s="20" t="s">
        <v>342</v>
      </c>
      <c r="K9" s="25" t="str">
        <f>LEFT(J9,MIN(FIND({0,1,2,3,4,5,6,7,8,9},ASC(J9)&amp;1234567890))-1)</f>
        <v>P</v>
      </c>
      <c r="L9" s="25">
        <f t="shared" si="1"/>
        <v>4</v>
      </c>
      <c r="M9" s="25">
        <f>VLOOKUP(K9,Table!$A$2:$C$121,2,0)</f>
        <v>15</v>
      </c>
      <c r="N9" s="26">
        <f>VLOOKUP(K9,Table!$A$2:$C$121,3,0)</f>
        <v>3</v>
      </c>
      <c r="O9" s="13" t="str">
        <f>VLOOKUP(A9,Table!$U$1:$V$230,2,0)</f>
        <v>Triclinic</v>
      </c>
    </row>
    <row r="10" spans="1:15" s="1" customFormat="1">
      <c r="A10" s="13">
        <v>2</v>
      </c>
      <c r="B10" s="11">
        <v>6098</v>
      </c>
      <c r="C10" s="11" t="s">
        <v>200</v>
      </c>
      <c r="D10" s="11" t="s">
        <v>209</v>
      </c>
      <c r="E10" s="20" t="s">
        <v>344</v>
      </c>
      <c r="F10" s="25" t="str">
        <f>LEFT(E10,MIN(FIND({0,1,2,3,4,5,6,7,8,9},ASC(E10)&amp;1234567890))-1)</f>
        <v>Ti</v>
      </c>
      <c r="G10" s="25">
        <f t="shared" si="0"/>
        <v>4</v>
      </c>
      <c r="H10" s="25">
        <f>VLOOKUP(F10,Table!$A$2:$C$121,2,0)</f>
        <v>4</v>
      </c>
      <c r="I10" s="26">
        <f>VLOOKUP(F10,Table!$A$2:$C$121,3,0)</f>
        <v>4</v>
      </c>
      <c r="J10" s="20" t="s">
        <v>345</v>
      </c>
      <c r="K10" s="25" t="str">
        <f>LEFT(J10,MIN(FIND({0,1,2,3,4,5,6,7,8,9},ASC(J10)&amp;1234567890))-1)</f>
        <v>O</v>
      </c>
      <c r="L10" s="25">
        <f t="shared" si="1"/>
        <v>7</v>
      </c>
      <c r="M10" s="25">
        <f>VLOOKUP(K10,Table!$A$2:$C$121,2,0)</f>
        <v>16</v>
      </c>
      <c r="N10" s="26">
        <f>VLOOKUP(K10,Table!$A$2:$C$121,3,0)</f>
        <v>2</v>
      </c>
      <c r="O10" s="13" t="str">
        <f>VLOOKUP(A10,Table!$U$1:$V$230,2,0)</f>
        <v>Triclinic</v>
      </c>
    </row>
    <row r="11" spans="1:15" s="1" customFormat="1">
      <c r="A11" s="13">
        <v>2</v>
      </c>
      <c r="B11" s="11">
        <v>8179</v>
      </c>
      <c r="C11" s="11" t="s">
        <v>200</v>
      </c>
      <c r="D11" s="11" t="s">
        <v>210</v>
      </c>
      <c r="E11" s="20" t="s">
        <v>346</v>
      </c>
      <c r="F11" s="25" t="str">
        <f>LEFT(E11,MIN(FIND({0,1,2,3,4,5,6,7,8,9},ASC(E11)&amp;1234567890))-1)</f>
        <v>Nb</v>
      </c>
      <c r="G11" s="25">
        <f t="shared" si="0"/>
        <v>2</v>
      </c>
      <c r="H11" s="25">
        <f>VLOOKUP(F11,Table!$A$2:$C$121,2,0)</f>
        <v>5</v>
      </c>
      <c r="I11" s="26">
        <f>VLOOKUP(F11,Table!$A$2:$C$121,3,0)</f>
        <v>5</v>
      </c>
      <c r="J11" s="20" t="s">
        <v>347</v>
      </c>
      <c r="K11" s="25" t="str">
        <f>LEFT(J11,MIN(FIND({0,1,2,3,4,5,6,7,8,9},ASC(J11)&amp;1234567890))-1)</f>
        <v>Se</v>
      </c>
      <c r="L11" s="25">
        <f t="shared" si="1"/>
        <v>9</v>
      </c>
      <c r="M11" s="25">
        <f>VLOOKUP(K11,Table!$A$2:$C$121,2,0)</f>
        <v>16</v>
      </c>
      <c r="N11" s="26">
        <f>VLOOKUP(K11,Table!$A$2:$C$121,3,0)</f>
        <v>4</v>
      </c>
      <c r="O11" s="13" t="str">
        <f>VLOOKUP(A11,Table!$U$1:$V$230,2,0)</f>
        <v>Triclinic</v>
      </c>
    </row>
    <row r="12" spans="1:15" s="1" customFormat="1">
      <c r="A12" s="13">
        <v>2</v>
      </c>
      <c r="B12" s="11">
        <v>9038</v>
      </c>
      <c r="C12" s="11" t="s">
        <v>200</v>
      </c>
      <c r="D12" s="11" t="s">
        <v>18</v>
      </c>
      <c r="E12" s="20" t="s">
        <v>56</v>
      </c>
      <c r="F12" s="25" t="str">
        <f>LEFT(E12,MIN(FIND({0,1,2,3,4,5,6,7,8,9},ASC(E12)&amp;1234567890))-1)</f>
        <v>Ti</v>
      </c>
      <c r="G12" s="25">
        <f t="shared" si="0"/>
        <v>5</v>
      </c>
      <c r="H12" s="25">
        <f>VLOOKUP(F12,Table!$A$2:$C$121,2,0)</f>
        <v>4</v>
      </c>
      <c r="I12" s="26">
        <f>VLOOKUP(F12,Table!$A$2:$C$121,3,0)</f>
        <v>4</v>
      </c>
      <c r="J12" s="20" t="s">
        <v>57</v>
      </c>
      <c r="K12" s="25" t="str">
        <f>LEFT(J12,MIN(FIND({0,1,2,3,4,5,6,7,8,9},ASC(J12)&amp;1234567890))-1)</f>
        <v>O</v>
      </c>
      <c r="L12" s="25">
        <f t="shared" si="1"/>
        <v>9</v>
      </c>
      <c r="M12" s="25">
        <f>VLOOKUP(K12,Table!$A$2:$C$121,2,0)</f>
        <v>16</v>
      </c>
      <c r="N12" s="26">
        <f>VLOOKUP(K12,Table!$A$2:$C$121,3,0)</f>
        <v>2</v>
      </c>
      <c r="O12" s="13" t="str">
        <f>VLOOKUP(A12,Table!$U$1:$V$230,2,0)</f>
        <v>Triclinic</v>
      </c>
    </row>
    <row r="13" spans="1:15" s="1" customFormat="1">
      <c r="A13" s="13">
        <v>2</v>
      </c>
      <c r="B13" s="11">
        <v>9040</v>
      </c>
      <c r="C13" s="11" t="s">
        <v>200</v>
      </c>
      <c r="D13" s="11" t="s">
        <v>15388</v>
      </c>
      <c r="E13" s="20" t="s">
        <v>348</v>
      </c>
      <c r="F13" s="25" t="str">
        <f>LEFT(E13,MIN(FIND({0,1,2,3,4,5,6,7,8,9},ASC(E13)&amp;1234567890))-1)</f>
        <v>Ti</v>
      </c>
      <c r="G13" s="25">
        <f t="shared" si="0"/>
        <v>7</v>
      </c>
      <c r="H13" s="25">
        <f>VLOOKUP(F13,Table!$A$2:$C$121,2,0)</f>
        <v>4</v>
      </c>
      <c r="I13" s="26">
        <f>VLOOKUP(F13,Table!$A$2:$C$121,3,0)</f>
        <v>4</v>
      </c>
      <c r="J13" s="20" t="s">
        <v>333</v>
      </c>
      <c r="K13" s="25" t="str">
        <f>LEFT(J13,MIN(FIND({0,1,2,3,4,5,6,7,8,9},ASC(J13)&amp;1234567890))-1)</f>
        <v>O</v>
      </c>
      <c r="L13" s="25">
        <f t="shared" si="1"/>
        <v>13</v>
      </c>
      <c r="M13" s="25">
        <f>VLOOKUP(K13,Table!$A$2:$C$121,2,0)</f>
        <v>16</v>
      </c>
      <c r="N13" s="26">
        <f>VLOOKUP(K13,Table!$A$2:$C$121,3,0)</f>
        <v>2</v>
      </c>
      <c r="O13" s="13" t="str">
        <f>VLOOKUP(A13,Table!$U$1:$V$230,2,0)</f>
        <v>Triclinic</v>
      </c>
    </row>
    <row r="14" spans="1:15" s="1" customFormat="1">
      <c r="A14" s="13">
        <v>2</v>
      </c>
      <c r="B14" s="11">
        <v>9041</v>
      </c>
      <c r="C14" s="11" t="s">
        <v>200</v>
      </c>
      <c r="D14" s="11" t="s">
        <v>211</v>
      </c>
      <c r="E14" s="20" t="s">
        <v>349</v>
      </c>
      <c r="F14" s="25" t="str">
        <f>LEFT(E14,MIN(FIND({0,1,2,3,4,5,6,7,8,9},ASC(E14)&amp;1234567890))-1)</f>
        <v>Ti</v>
      </c>
      <c r="G14" s="25">
        <f t="shared" si="0"/>
        <v>8</v>
      </c>
      <c r="H14" s="25">
        <f>VLOOKUP(F14,Table!$A$2:$C$121,2,0)</f>
        <v>4</v>
      </c>
      <c r="I14" s="26">
        <f>VLOOKUP(F14,Table!$A$2:$C$121,3,0)</f>
        <v>4</v>
      </c>
      <c r="J14" s="20" t="s">
        <v>350</v>
      </c>
      <c r="K14" s="25" t="str">
        <f>LEFT(J14,MIN(FIND({0,1,2,3,4,5,6,7,8,9},ASC(J14)&amp;1234567890))-1)</f>
        <v>O</v>
      </c>
      <c r="L14" s="25">
        <f t="shared" si="1"/>
        <v>15</v>
      </c>
      <c r="M14" s="25">
        <f>VLOOKUP(K14,Table!$A$2:$C$121,2,0)</f>
        <v>16</v>
      </c>
      <c r="N14" s="26">
        <f>VLOOKUP(K14,Table!$A$2:$C$121,3,0)</f>
        <v>2</v>
      </c>
      <c r="O14" s="13" t="str">
        <f>VLOOKUP(A14,Table!$U$1:$V$230,2,0)</f>
        <v>Triclinic</v>
      </c>
    </row>
    <row r="15" spans="1:15" s="1" customFormat="1">
      <c r="A15" s="13">
        <v>2</v>
      </c>
      <c r="B15" s="11">
        <v>9042</v>
      </c>
      <c r="C15" s="11" t="s">
        <v>200</v>
      </c>
      <c r="D15" s="11" t="s">
        <v>212</v>
      </c>
      <c r="E15" s="20" t="s">
        <v>351</v>
      </c>
      <c r="F15" s="25" t="str">
        <f>LEFT(E15,MIN(FIND({0,1,2,3,4,5,6,7,8,9},ASC(E15)&amp;1234567890))-1)</f>
        <v>Ti</v>
      </c>
      <c r="G15" s="25">
        <f t="shared" si="0"/>
        <v>9</v>
      </c>
      <c r="H15" s="25">
        <f>VLOOKUP(F15,Table!$A$2:$C$121,2,0)</f>
        <v>4</v>
      </c>
      <c r="I15" s="26">
        <f>VLOOKUP(F15,Table!$A$2:$C$121,3,0)</f>
        <v>4</v>
      </c>
      <c r="J15" s="20" t="s">
        <v>352</v>
      </c>
      <c r="K15" s="25" t="str">
        <f>LEFT(J15,MIN(FIND({0,1,2,3,4,5,6,7,8,9},ASC(J15)&amp;1234567890))-1)</f>
        <v>O</v>
      </c>
      <c r="L15" s="25">
        <f t="shared" si="1"/>
        <v>17</v>
      </c>
      <c r="M15" s="25">
        <f>VLOOKUP(K15,Table!$A$2:$C$121,2,0)</f>
        <v>16</v>
      </c>
      <c r="N15" s="26">
        <f>VLOOKUP(K15,Table!$A$2:$C$121,3,0)</f>
        <v>2</v>
      </c>
      <c r="O15" s="13" t="str">
        <f>VLOOKUP(A15,Table!$U$1:$V$230,2,0)</f>
        <v>Triclinic</v>
      </c>
    </row>
    <row r="16" spans="1:15" s="1" customFormat="1">
      <c r="A16" s="13">
        <v>2</v>
      </c>
      <c r="B16" s="11">
        <v>10457</v>
      </c>
      <c r="C16" s="11" t="s">
        <v>200</v>
      </c>
      <c r="D16" s="11" t="s">
        <v>213</v>
      </c>
      <c r="E16" s="20" t="s">
        <v>335</v>
      </c>
      <c r="F16" s="25" t="str">
        <f>LEFT(E16,MIN(FIND({0,1,2,3,4,5,6,7,8,9},ASC(E16)&amp;1234567890))-1)</f>
        <v>Nb</v>
      </c>
      <c r="G16" s="25">
        <f t="shared" si="0"/>
        <v>1</v>
      </c>
      <c r="H16" s="25">
        <f>VLOOKUP(F16,Table!$A$2:$C$121,2,0)</f>
        <v>5</v>
      </c>
      <c r="I16" s="26">
        <f>VLOOKUP(F16,Table!$A$2:$C$121,3,0)</f>
        <v>5</v>
      </c>
      <c r="J16" s="20" t="s">
        <v>353</v>
      </c>
      <c r="K16" s="25" t="str">
        <f>LEFT(J16,MIN(FIND({0,1,2,3,4,5,6,7,8,9},ASC(J16)&amp;1234567890))-1)</f>
        <v>I</v>
      </c>
      <c r="L16" s="25">
        <f t="shared" si="1"/>
        <v>5</v>
      </c>
      <c r="M16" s="25">
        <f>VLOOKUP(K16,Table!$A$2:$C$121,2,0)</f>
        <v>17</v>
      </c>
      <c r="N16" s="26">
        <f>VLOOKUP(K16,Table!$A$2:$C$121,3,0)</f>
        <v>5</v>
      </c>
      <c r="O16" s="13" t="str">
        <f>VLOOKUP(A16,Table!$U$1:$V$230,2,0)</f>
        <v>Triclinic</v>
      </c>
    </row>
    <row r="17" spans="1:15" s="1" customFormat="1">
      <c r="A17" s="13">
        <v>2</v>
      </c>
      <c r="B17" s="11">
        <v>10509</v>
      </c>
      <c r="C17" s="11" t="s">
        <v>200</v>
      </c>
      <c r="D17" s="11" t="s">
        <v>214</v>
      </c>
      <c r="E17" s="20" t="s">
        <v>65</v>
      </c>
      <c r="F17" s="25" t="str">
        <f>LEFT(E17,MIN(FIND({0,1,2,3,4,5,6,7,8,9},ASC(E17)&amp;1234567890))-1)</f>
        <v>Al</v>
      </c>
      <c r="G17" s="25">
        <f t="shared" si="0"/>
        <v>11</v>
      </c>
      <c r="H17" s="25">
        <f>VLOOKUP(F17,Table!$A$2:$C$121,2,0)</f>
        <v>13</v>
      </c>
      <c r="I17" s="26">
        <f>VLOOKUP(F17,Table!$A$2:$C$121,3,0)</f>
        <v>3</v>
      </c>
      <c r="J17" s="20" t="s">
        <v>354</v>
      </c>
      <c r="K17" s="25" t="str">
        <f>LEFT(J17,MIN(FIND({0,1,2,3,4,5,6,7,8,9},ASC(J17)&amp;1234567890))-1)</f>
        <v>Mn</v>
      </c>
      <c r="L17" s="25">
        <f t="shared" si="1"/>
        <v>4</v>
      </c>
      <c r="M17" s="25">
        <f>VLOOKUP(K17,Table!$A$2:$C$121,2,0)</f>
        <v>7</v>
      </c>
      <c r="N17" s="26">
        <f>VLOOKUP(K17,Table!$A$2:$C$121,3,0)</f>
        <v>4</v>
      </c>
      <c r="O17" s="13" t="str">
        <f>VLOOKUP(A17,Table!$U$1:$V$230,2,0)</f>
        <v>Triclinic</v>
      </c>
    </row>
    <row r="18" spans="1:15" s="1" customFormat="1">
      <c r="A18" s="13">
        <v>2</v>
      </c>
      <c r="B18" s="11">
        <v>16416</v>
      </c>
      <c r="C18" s="11" t="s">
        <v>200</v>
      </c>
      <c r="D18" s="11" t="s">
        <v>215</v>
      </c>
      <c r="E18" s="20" t="s">
        <v>355</v>
      </c>
      <c r="F18" s="25" t="str">
        <f>LEFT(E18,MIN(FIND({0,1,2,3,4,5,6,7,8,9},ASC(E18)&amp;1234567890))-1)</f>
        <v>Mn</v>
      </c>
      <c r="G18" s="25">
        <f t="shared" si="0"/>
        <v>1</v>
      </c>
      <c r="H18" s="25">
        <f>VLOOKUP(F18,Table!$A$2:$C$121,2,0)</f>
        <v>7</v>
      </c>
      <c r="I18" s="26">
        <f>VLOOKUP(F18,Table!$A$2:$C$121,3,0)</f>
        <v>4</v>
      </c>
      <c r="J18" s="20" t="s">
        <v>342</v>
      </c>
      <c r="K18" s="25" t="str">
        <f>LEFT(J18,MIN(FIND({0,1,2,3,4,5,6,7,8,9},ASC(J18)&amp;1234567890))-1)</f>
        <v>P</v>
      </c>
      <c r="L18" s="25">
        <f t="shared" si="1"/>
        <v>4</v>
      </c>
      <c r="M18" s="25">
        <f>VLOOKUP(K18,Table!$A$2:$C$121,2,0)</f>
        <v>15</v>
      </c>
      <c r="N18" s="26">
        <f>VLOOKUP(K18,Table!$A$2:$C$121,3,0)</f>
        <v>3</v>
      </c>
      <c r="O18" s="13" t="str">
        <f>VLOOKUP(A18,Table!$U$1:$V$230,2,0)</f>
        <v>Triclinic</v>
      </c>
    </row>
    <row r="19" spans="1:15" s="1" customFormat="1">
      <c r="A19" s="13">
        <v>2</v>
      </c>
      <c r="B19" s="11">
        <v>23843</v>
      </c>
      <c r="C19" s="11" t="s">
        <v>200</v>
      </c>
      <c r="D19" s="11" t="s">
        <v>216</v>
      </c>
      <c r="E19" s="20" t="s">
        <v>342</v>
      </c>
      <c r="F19" s="25" t="str">
        <f>LEFT(E19,MIN(FIND({0,1,2,3,4,5,6,7,8,9},ASC(E19)&amp;1234567890))-1)</f>
        <v>P</v>
      </c>
      <c r="G19" s="25">
        <f t="shared" si="0"/>
        <v>4</v>
      </c>
      <c r="H19" s="25">
        <f>VLOOKUP(F19,Table!$A$2:$C$121,2,0)</f>
        <v>15</v>
      </c>
      <c r="I19" s="26">
        <f>VLOOKUP(F19,Table!$A$2:$C$121,3,0)</f>
        <v>3</v>
      </c>
      <c r="J19" s="20" t="s">
        <v>356</v>
      </c>
      <c r="K19" s="25" t="str">
        <f>LEFT(J19,MIN(FIND({0,1,2,3,4,5,6,7,8,9},ASC(J19)&amp;1234567890))-1)</f>
        <v>S</v>
      </c>
      <c r="L19" s="25">
        <f t="shared" si="1"/>
        <v>10</v>
      </c>
      <c r="M19" s="25">
        <f>VLOOKUP(K19,Table!$A$2:$C$121,2,0)</f>
        <v>16</v>
      </c>
      <c r="N19" s="26">
        <f>VLOOKUP(K19,Table!$A$2:$C$121,3,0)</f>
        <v>3</v>
      </c>
      <c r="O19" s="13" t="str">
        <f>VLOOKUP(A19,Table!$U$1:$V$230,2,0)</f>
        <v>Triclinic</v>
      </c>
    </row>
    <row r="20" spans="1:15" s="1" customFormat="1">
      <c r="A20" s="13">
        <v>2</v>
      </c>
      <c r="B20" s="11">
        <v>24678</v>
      </c>
      <c r="C20" s="11" t="s">
        <v>200</v>
      </c>
      <c r="D20" s="11" t="s">
        <v>217</v>
      </c>
      <c r="E20" s="20" t="s">
        <v>357</v>
      </c>
      <c r="F20" s="25" t="str">
        <f>LEFT(E20,MIN(FIND({0,1,2,3,4,5,6,7,8,9},ASC(E20)&amp;1234567890))-1)</f>
        <v>Cs</v>
      </c>
      <c r="G20" s="25">
        <f t="shared" si="0"/>
        <v>2</v>
      </c>
      <c r="H20" s="25">
        <f>VLOOKUP(F20,Table!$A$2:$C$121,2,0)</f>
        <v>1</v>
      </c>
      <c r="I20" s="26">
        <f>VLOOKUP(F20,Table!$A$2:$C$121,3,0)</f>
        <v>6</v>
      </c>
      <c r="J20" s="20" t="s">
        <v>358</v>
      </c>
      <c r="K20" s="25" t="str">
        <f>LEFT(J20,MIN(FIND({0,1,2,3,4,5,6,7,8,9},ASC(J20)&amp;1234567890))-1)</f>
        <v>S</v>
      </c>
      <c r="L20" s="25">
        <f t="shared" si="1"/>
        <v>6</v>
      </c>
      <c r="M20" s="25">
        <f>VLOOKUP(K20,Table!$A$2:$C$121,2,0)</f>
        <v>16</v>
      </c>
      <c r="N20" s="26">
        <f>VLOOKUP(K20,Table!$A$2:$C$121,3,0)</f>
        <v>3</v>
      </c>
      <c r="O20" s="13" t="str">
        <f>VLOOKUP(A20,Table!$U$1:$V$230,2,0)</f>
        <v>Triclinic</v>
      </c>
    </row>
    <row r="21" spans="1:15" s="1" customFormat="1">
      <c r="A21" s="13">
        <v>2</v>
      </c>
      <c r="B21" s="11">
        <v>24808</v>
      </c>
      <c r="C21" s="11" t="s">
        <v>200</v>
      </c>
      <c r="D21" s="11" t="s">
        <v>218</v>
      </c>
      <c r="E21" s="20" t="s">
        <v>359</v>
      </c>
      <c r="F21" s="25" t="str">
        <f>LEFT(E21,MIN(FIND({0,1,2,3,4,5,6,7,8,9},ASC(E21)&amp;1234567890))-1)</f>
        <v>Re</v>
      </c>
      <c r="G21" s="25">
        <f t="shared" si="0"/>
        <v>2</v>
      </c>
      <c r="H21" s="25">
        <f>VLOOKUP(F21,Table!$A$2:$C$121,2,0)</f>
        <v>7</v>
      </c>
      <c r="I21" s="26">
        <f>VLOOKUP(F21,Table!$A$2:$C$121,3,0)</f>
        <v>6</v>
      </c>
      <c r="J21" s="20" t="s">
        <v>360</v>
      </c>
      <c r="K21" s="25" t="str">
        <f>LEFT(J21,MIN(FIND({0,1,2,3,4,5,6,7,8,9},ASC(J21)&amp;1234567890))-1)</f>
        <v>P</v>
      </c>
      <c r="L21" s="25">
        <f t="shared" si="1"/>
        <v>5</v>
      </c>
      <c r="M21" s="25">
        <f>VLOOKUP(K21,Table!$A$2:$C$121,2,0)</f>
        <v>15</v>
      </c>
      <c r="N21" s="26">
        <f>VLOOKUP(K21,Table!$A$2:$C$121,3,0)</f>
        <v>3</v>
      </c>
      <c r="O21" s="13" t="str">
        <f>VLOOKUP(A21,Table!$U$1:$V$230,2,0)</f>
        <v>Triclinic</v>
      </c>
    </row>
    <row r="22" spans="1:15" s="1" customFormat="1">
      <c r="A22" s="13">
        <v>2</v>
      </c>
      <c r="B22" s="11">
        <v>26256</v>
      </c>
      <c r="C22" s="11" t="s">
        <v>200</v>
      </c>
      <c r="D22" s="11" t="s">
        <v>219</v>
      </c>
      <c r="E22" s="20" t="s">
        <v>37</v>
      </c>
      <c r="F22" s="25" t="str">
        <f>LEFT(E22,MIN(FIND({0,1,2,3,4,5,6,7,8,9},ASC(E22)&amp;1234567890))-1)</f>
        <v>Re</v>
      </c>
      <c r="G22" s="25">
        <f t="shared" si="0"/>
        <v>1</v>
      </c>
      <c r="H22" s="25">
        <f>VLOOKUP(F22,Table!$A$2:$C$121,2,0)</f>
        <v>7</v>
      </c>
      <c r="I22" s="26">
        <f>VLOOKUP(F22,Table!$A$2:$C$121,3,0)</f>
        <v>6</v>
      </c>
      <c r="J22" s="20" t="s">
        <v>361</v>
      </c>
      <c r="K22" s="25" t="str">
        <f>LEFT(J22,MIN(FIND({0,1,2,3,4,5,6,7,8,9},ASC(J22)&amp;1234567890))-1)</f>
        <v>Se</v>
      </c>
      <c r="L22" s="25">
        <f t="shared" si="1"/>
        <v>2</v>
      </c>
      <c r="M22" s="25">
        <f>VLOOKUP(K22,Table!$A$2:$C$121,2,0)</f>
        <v>16</v>
      </c>
      <c r="N22" s="26">
        <f>VLOOKUP(K22,Table!$A$2:$C$121,3,0)</f>
        <v>4</v>
      </c>
      <c r="O22" s="13" t="str">
        <f>VLOOKUP(A22,Table!$U$1:$V$230,2,0)</f>
        <v>Triclinic</v>
      </c>
    </row>
    <row r="23" spans="1:15" s="1" customFormat="1">
      <c r="A23" s="13">
        <v>2</v>
      </c>
      <c r="B23" s="11">
        <v>27510</v>
      </c>
      <c r="C23" s="11" t="s">
        <v>200</v>
      </c>
      <c r="D23" s="11" t="s">
        <v>220</v>
      </c>
      <c r="E23" s="20" t="s">
        <v>362</v>
      </c>
      <c r="F23" s="25" t="str">
        <f>LEFT(E23,MIN(FIND({0,1,2,3,4,5,6,7,8,9},ASC(E23)&amp;1234567890))-1)</f>
        <v>Mo</v>
      </c>
      <c r="G23" s="25">
        <f t="shared" si="0"/>
        <v>18</v>
      </c>
      <c r="H23" s="25">
        <f>VLOOKUP(F23,Table!$A$2:$C$121,2,0)</f>
        <v>6</v>
      </c>
      <c r="I23" s="26">
        <f>VLOOKUP(F23,Table!$A$2:$C$121,3,0)</f>
        <v>5</v>
      </c>
      <c r="J23" s="20" t="s">
        <v>363</v>
      </c>
      <c r="K23" s="25" t="str">
        <f>LEFT(J23,MIN(FIND({0,1,2,3,4,5,6,7,8,9},ASC(J23)&amp;1234567890))-1)</f>
        <v>O</v>
      </c>
      <c r="L23" s="25">
        <f t="shared" si="1"/>
        <v>52</v>
      </c>
      <c r="M23" s="25">
        <f>VLOOKUP(K23,Table!$A$2:$C$121,2,0)</f>
        <v>16</v>
      </c>
      <c r="N23" s="26">
        <f>VLOOKUP(K23,Table!$A$2:$C$121,3,0)</f>
        <v>2</v>
      </c>
      <c r="O23" s="13" t="str">
        <f>VLOOKUP(A23,Table!$U$1:$V$230,2,0)</f>
        <v>Triclinic</v>
      </c>
    </row>
    <row r="24" spans="1:15" s="1" customFormat="1">
      <c r="A24" s="13">
        <v>2</v>
      </c>
      <c r="B24" s="11">
        <v>20904</v>
      </c>
      <c r="C24" s="11" t="s">
        <v>200</v>
      </c>
      <c r="D24" s="11" t="s">
        <v>221</v>
      </c>
      <c r="E24" s="20" t="s">
        <v>364</v>
      </c>
      <c r="F24" s="25" t="str">
        <f>LEFT(E24,MIN(FIND({0,1,2,3,4,5,6,7,8,9},ASC(E24)&amp;1234567890))-1)</f>
        <v>B</v>
      </c>
      <c r="G24" s="25">
        <f t="shared" si="0"/>
        <v>1</v>
      </c>
      <c r="H24" s="25">
        <f>VLOOKUP(F24,Table!$A$2:$C$121,2,0)</f>
        <v>13</v>
      </c>
      <c r="I24" s="26">
        <f>VLOOKUP(F24,Table!$A$2:$C$121,3,0)</f>
        <v>2</v>
      </c>
      <c r="J24" s="20" t="s">
        <v>365</v>
      </c>
      <c r="K24" s="25" t="str">
        <f>LEFT(J24,MIN(FIND({0,1,2,3,4,5,6,7,8,9},ASC(J24)&amp;1234567890))-1)</f>
        <v>F</v>
      </c>
      <c r="L24" s="25">
        <f t="shared" si="1"/>
        <v>3</v>
      </c>
      <c r="M24" s="25">
        <f>VLOOKUP(K24,Table!$A$2:$C$121,2,0)</f>
        <v>17</v>
      </c>
      <c r="N24" s="26">
        <f>VLOOKUP(K24,Table!$A$2:$C$121,3,0)</f>
        <v>2</v>
      </c>
      <c r="O24" s="13" t="str">
        <f>VLOOKUP(A24,Table!$U$1:$V$230,2,0)</f>
        <v>Triclinic</v>
      </c>
    </row>
    <row r="25" spans="1:15" s="1" customFormat="1">
      <c r="A25" s="13">
        <v>2</v>
      </c>
      <c r="B25" s="11">
        <v>30336</v>
      </c>
      <c r="C25" s="11" t="s">
        <v>200</v>
      </c>
      <c r="D25" s="11" t="s">
        <v>222</v>
      </c>
      <c r="E25" s="20" t="s">
        <v>366</v>
      </c>
      <c r="F25" s="25" t="str">
        <f>LEFT(E25,MIN(FIND({0,1,2,3,4,5,6,7,8,9},ASC(E25)&amp;1234567890))-1)</f>
        <v>Ga</v>
      </c>
      <c r="G25" s="25">
        <f t="shared" si="0"/>
        <v>1</v>
      </c>
      <c r="H25" s="25">
        <f>VLOOKUP(F25,Table!$A$2:$C$121,2,0)</f>
        <v>13</v>
      </c>
      <c r="I25" s="26">
        <f>VLOOKUP(F25,Table!$A$2:$C$121,3,0)</f>
        <v>4</v>
      </c>
      <c r="J25" s="20" t="s">
        <v>367</v>
      </c>
      <c r="K25" s="25" t="str">
        <f>LEFT(J25,MIN(FIND({0,1,2,3,4,5,6,7,8,9},ASC(J25)&amp;1234567890))-1)</f>
        <v>Cl</v>
      </c>
      <c r="L25" s="25">
        <f t="shared" si="1"/>
        <v>3</v>
      </c>
      <c r="M25" s="25">
        <f>VLOOKUP(K25,Table!$A$2:$C$121,2,0)</f>
        <v>17</v>
      </c>
      <c r="N25" s="26">
        <f>VLOOKUP(K25,Table!$A$2:$C$121,3,0)</f>
        <v>3</v>
      </c>
      <c r="O25" s="13" t="str">
        <f>VLOOKUP(A25,Table!$U$1:$V$230,2,0)</f>
        <v>Triclinic</v>
      </c>
    </row>
    <row r="26" spans="1:15" s="1" customFormat="1">
      <c r="A26" s="13">
        <v>2</v>
      </c>
      <c r="B26" s="11">
        <v>31399</v>
      </c>
      <c r="C26" s="11" t="s">
        <v>200</v>
      </c>
      <c r="D26" s="11" t="s">
        <v>223</v>
      </c>
      <c r="E26" s="20" t="s">
        <v>368</v>
      </c>
      <c r="F26" s="25" t="str">
        <f>LEFT(E26,MIN(FIND({0,1,2,3,4,5,6,7,8,9},ASC(E26)&amp;1234567890))-1)</f>
        <v>Ti</v>
      </c>
      <c r="G26" s="25">
        <f t="shared" si="0"/>
        <v>10</v>
      </c>
      <c r="H26" s="25">
        <f>VLOOKUP(F26,Table!$A$2:$C$121,2,0)</f>
        <v>4</v>
      </c>
      <c r="I26" s="26">
        <f>VLOOKUP(F26,Table!$A$2:$C$121,3,0)</f>
        <v>4</v>
      </c>
      <c r="J26" s="20" t="s">
        <v>369</v>
      </c>
      <c r="K26" s="25" t="str">
        <f>LEFT(J26,MIN(FIND({0,1,2,3,4,5,6,7,8,9},ASC(J26)&amp;1234567890))-1)</f>
        <v>O</v>
      </c>
      <c r="L26" s="25">
        <f t="shared" si="1"/>
        <v>18</v>
      </c>
      <c r="M26" s="25">
        <f>VLOOKUP(K26,Table!$A$2:$C$121,2,0)</f>
        <v>16</v>
      </c>
      <c r="N26" s="26">
        <f>VLOOKUP(K26,Table!$A$2:$C$121,3,0)</f>
        <v>2</v>
      </c>
      <c r="O26" s="13" t="str">
        <f>VLOOKUP(A26,Table!$U$1:$V$230,2,0)</f>
        <v>Triclinic</v>
      </c>
    </row>
    <row r="27" spans="1:15" s="1" customFormat="1">
      <c r="A27" s="13">
        <v>2</v>
      </c>
      <c r="B27" s="11">
        <v>32561</v>
      </c>
      <c r="C27" s="11" t="s">
        <v>200</v>
      </c>
      <c r="D27" s="11" t="s">
        <v>224</v>
      </c>
      <c r="E27" s="20" t="s">
        <v>370</v>
      </c>
      <c r="F27" s="25" t="str">
        <f>LEFT(E27,MIN(FIND({0,1,2,3,4,5,6,7,8,9},ASC(E27)&amp;1234567890))-1)</f>
        <v>Hg</v>
      </c>
      <c r="G27" s="25">
        <f t="shared" si="0"/>
        <v>1</v>
      </c>
      <c r="H27" s="25">
        <f>VLOOKUP(F27,Table!$A$2:$C$121,2,0)</f>
        <v>12</v>
      </c>
      <c r="I27" s="26">
        <f>VLOOKUP(F27,Table!$A$2:$C$121,3,0)</f>
        <v>6</v>
      </c>
      <c r="J27" s="20" t="s">
        <v>371</v>
      </c>
      <c r="K27" s="25" t="str">
        <f>LEFT(J27,MIN(FIND({0,1,2,3,4,5,6,7,8,9},ASC(J27)&amp;1234567890))-1)</f>
        <v>O</v>
      </c>
      <c r="L27" s="25">
        <f t="shared" si="1"/>
        <v>1</v>
      </c>
      <c r="M27" s="25">
        <f>VLOOKUP(K27,Table!$A$2:$C$121,2,0)</f>
        <v>16</v>
      </c>
      <c r="N27" s="26">
        <f>VLOOKUP(K27,Table!$A$2:$C$121,3,0)</f>
        <v>2</v>
      </c>
      <c r="O27" s="13" t="str">
        <f>VLOOKUP(A27,Table!$U$1:$V$230,2,0)</f>
        <v>Triclinic</v>
      </c>
    </row>
    <row r="28" spans="1:15" s="1" customFormat="1">
      <c r="A28" s="13">
        <v>2</v>
      </c>
      <c r="B28" s="11">
        <v>35251</v>
      </c>
      <c r="C28" s="11" t="s">
        <v>200</v>
      </c>
      <c r="D28" s="11" t="s">
        <v>226</v>
      </c>
      <c r="E28" s="20" t="s">
        <v>372</v>
      </c>
      <c r="F28" s="25" t="str">
        <f>LEFT(E28,MIN(FIND({0,1,2,3,4,5,6,7,8,9},ASC(E28)&amp;1234567890))-1)</f>
        <v>N</v>
      </c>
      <c r="G28" s="25">
        <f t="shared" si="0"/>
        <v>4</v>
      </c>
      <c r="H28" s="25">
        <f>VLOOKUP(F28,Table!$A$2:$C$121,2,0)</f>
        <v>15</v>
      </c>
      <c r="I28" s="26">
        <f>VLOOKUP(F28,Table!$A$2:$C$121,3,0)</f>
        <v>2</v>
      </c>
      <c r="J28" s="20" t="s">
        <v>373</v>
      </c>
      <c r="K28" s="25" t="str">
        <f>LEFT(J28,MIN(FIND({0,1,2,3,4,5,6,7,8,9},ASC(J28)&amp;1234567890))-1)</f>
        <v>H</v>
      </c>
      <c r="L28" s="25">
        <f t="shared" si="1"/>
        <v>4</v>
      </c>
      <c r="M28" s="25">
        <f>VLOOKUP(K28,Table!$A$2:$C$121,2,0)</f>
        <v>1</v>
      </c>
      <c r="N28" s="26">
        <f>VLOOKUP(K28,Table!$A$2:$C$121,3,0)</f>
        <v>1</v>
      </c>
      <c r="O28" s="13" t="str">
        <f>VLOOKUP(A28,Table!$U$1:$V$230,2,0)</f>
        <v>Triclinic</v>
      </c>
    </row>
    <row r="29" spans="1:15" s="1" customFormat="1">
      <c r="A29" s="13">
        <v>2</v>
      </c>
      <c r="B29" s="11">
        <v>36293</v>
      </c>
      <c r="C29" s="11" t="s">
        <v>200</v>
      </c>
      <c r="D29" s="11" t="s">
        <v>227</v>
      </c>
      <c r="E29" s="20" t="s">
        <v>30</v>
      </c>
      <c r="F29" s="25" t="str">
        <f>LEFT(E29,MIN(FIND({0,1,2,3,4,5,6,7,8,9},ASC(E29)&amp;1234567890))-1)</f>
        <v>P</v>
      </c>
      <c r="G29" s="25">
        <f t="shared" si="0"/>
        <v>2</v>
      </c>
      <c r="H29" s="25">
        <f>VLOOKUP(F29,Table!$A$2:$C$121,2,0)</f>
        <v>15</v>
      </c>
      <c r="I29" s="26">
        <f>VLOOKUP(F29,Table!$A$2:$C$121,3,0)</f>
        <v>3</v>
      </c>
      <c r="J29" s="20" t="s">
        <v>374</v>
      </c>
      <c r="K29" s="25" t="str">
        <f>LEFT(J29,MIN(FIND({0,1,2,3,4,5,6,7,8,9},ASC(J29)&amp;1234567890))-1)</f>
        <v>I</v>
      </c>
      <c r="L29" s="25">
        <f t="shared" si="1"/>
        <v>4</v>
      </c>
      <c r="M29" s="25">
        <f>VLOOKUP(K29,Table!$A$2:$C$121,2,0)</f>
        <v>17</v>
      </c>
      <c r="N29" s="26">
        <f>VLOOKUP(K29,Table!$A$2:$C$121,3,0)</f>
        <v>5</v>
      </c>
      <c r="O29" s="13" t="str">
        <f>VLOOKUP(A29,Table!$U$1:$V$230,2,0)</f>
        <v>Triclinic</v>
      </c>
    </row>
    <row r="30" spans="1:15" s="1" customFormat="1">
      <c r="A30" s="13">
        <v>2</v>
      </c>
      <c r="B30" s="11">
        <v>39784</v>
      </c>
      <c r="C30" s="11" t="s">
        <v>200</v>
      </c>
      <c r="D30" s="11" t="s">
        <v>228</v>
      </c>
      <c r="E30" s="20" t="s">
        <v>50</v>
      </c>
      <c r="F30" s="25" t="str">
        <f>LEFT(E30,MIN(FIND({0,1,2,3,4,5,6,7,8,9},ASC(E30)&amp;1234567890))-1)</f>
        <v>Ti</v>
      </c>
      <c r="G30" s="25">
        <f t="shared" si="0"/>
        <v>1</v>
      </c>
      <c r="H30" s="25">
        <f>VLOOKUP(F30,Table!$A$2:$C$121,2,0)</f>
        <v>4</v>
      </c>
      <c r="I30" s="26">
        <f>VLOOKUP(F30,Table!$A$2:$C$121,3,0)</f>
        <v>4</v>
      </c>
      <c r="J30" s="20" t="s">
        <v>375</v>
      </c>
      <c r="K30" s="25" t="str">
        <f>LEFT(J30,MIN(FIND({0,1,2,3,4,5,6,7,8,9},ASC(J30)&amp;1234567890))-1)</f>
        <v>Br</v>
      </c>
      <c r="L30" s="25">
        <f t="shared" si="1"/>
        <v>3</v>
      </c>
      <c r="M30" s="25">
        <f>VLOOKUP(K30,Table!$A$2:$C$121,2,0)</f>
        <v>17</v>
      </c>
      <c r="N30" s="26">
        <f>VLOOKUP(K30,Table!$A$2:$C$121,3,0)</f>
        <v>4</v>
      </c>
      <c r="O30" s="13" t="str">
        <f>VLOOKUP(A30,Table!$U$1:$V$230,2,0)</f>
        <v>Triclinic</v>
      </c>
    </row>
    <row r="31" spans="1:15" s="1" customFormat="1">
      <c r="A31" s="13">
        <v>2</v>
      </c>
      <c r="B31" s="11">
        <v>62000</v>
      </c>
      <c r="C31" s="11" t="s">
        <v>200</v>
      </c>
      <c r="D31" s="11" t="s">
        <v>229</v>
      </c>
      <c r="E31" s="20" t="s">
        <v>376</v>
      </c>
      <c r="F31" s="25" t="str">
        <f>LEFT(E31,MIN(FIND({0,1,2,3,4,5,6,7,8,9},ASC(E31)&amp;1234567890))-1)</f>
        <v>Cs</v>
      </c>
      <c r="G31" s="25">
        <f t="shared" si="0"/>
        <v>1</v>
      </c>
      <c r="H31" s="25">
        <f>VLOOKUP(F31,Table!$A$2:$C$121,2,0)</f>
        <v>1</v>
      </c>
      <c r="I31" s="26">
        <f>VLOOKUP(F31,Table!$A$2:$C$121,3,0)</f>
        <v>6</v>
      </c>
      <c r="J31" s="20" t="s">
        <v>370</v>
      </c>
      <c r="K31" s="25" t="str">
        <f>LEFT(J31,MIN(FIND({0,1,2,3,4,5,6,7,8,9},ASC(J31)&amp;1234567890))-1)</f>
        <v>Hg</v>
      </c>
      <c r="L31" s="25">
        <f t="shared" si="1"/>
        <v>1</v>
      </c>
      <c r="M31" s="25">
        <f>VLOOKUP(K31,Table!$A$2:$C$121,2,0)</f>
        <v>12</v>
      </c>
      <c r="N31" s="26">
        <f>VLOOKUP(K31,Table!$A$2:$C$121,3,0)</f>
        <v>6</v>
      </c>
      <c r="O31" s="13" t="str">
        <f>VLOOKUP(A31,Table!$U$1:$V$230,2,0)</f>
        <v>Triclinic</v>
      </c>
    </row>
    <row r="32" spans="1:15" s="1" customFormat="1">
      <c r="A32" s="13">
        <v>2</v>
      </c>
      <c r="B32" s="11">
        <v>62243</v>
      </c>
      <c r="C32" s="11" t="s">
        <v>200</v>
      </c>
      <c r="D32" s="11" t="s">
        <v>230</v>
      </c>
      <c r="E32" s="20" t="s">
        <v>377</v>
      </c>
      <c r="F32" s="25" t="str">
        <f>LEFT(E32,MIN(FIND({0,1,2,3,4,5,6,7,8,9},ASC(E32)&amp;1234567890))-1)</f>
        <v>Zr</v>
      </c>
      <c r="G32" s="25">
        <f t="shared" si="0"/>
        <v>1</v>
      </c>
      <c r="H32" s="25">
        <f>VLOOKUP(F32,Table!$A$2:$C$121,2,0)</f>
        <v>4</v>
      </c>
      <c r="I32" s="26">
        <f>VLOOKUP(F32,Table!$A$2:$C$121,3,0)</f>
        <v>5</v>
      </c>
      <c r="J32" s="20" t="s">
        <v>374</v>
      </c>
      <c r="K32" s="25" t="str">
        <f>LEFT(J32,MIN(FIND({0,1,2,3,4,5,6,7,8,9},ASC(J32)&amp;1234567890))-1)</f>
        <v>I</v>
      </c>
      <c r="L32" s="25">
        <f t="shared" si="1"/>
        <v>4</v>
      </c>
      <c r="M32" s="25">
        <f>VLOOKUP(K32,Table!$A$2:$C$121,2,0)</f>
        <v>17</v>
      </c>
      <c r="N32" s="26">
        <f>VLOOKUP(K32,Table!$A$2:$C$121,3,0)</f>
        <v>5</v>
      </c>
      <c r="O32" s="13" t="str">
        <f>VLOOKUP(A32,Table!$U$1:$V$230,2,0)</f>
        <v>Triclinic</v>
      </c>
    </row>
    <row r="33" spans="1:15" s="1" customFormat="1">
      <c r="A33" s="13">
        <v>2</v>
      </c>
      <c r="B33" s="11">
        <v>62420</v>
      </c>
      <c r="C33" s="11" t="s">
        <v>200</v>
      </c>
      <c r="D33" s="11" t="s">
        <v>231</v>
      </c>
      <c r="E33" s="20" t="s">
        <v>341</v>
      </c>
      <c r="F33" s="25" t="str">
        <f>LEFT(E33,MIN(FIND({0,1,2,3,4,5,6,7,8,9},ASC(E33)&amp;1234567890))-1)</f>
        <v>Ru</v>
      </c>
      <c r="G33" s="25">
        <f t="shared" si="0"/>
        <v>1</v>
      </c>
      <c r="H33" s="25">
        <f>VLOOKUP(F33,Table!$A$2:$C$121,2,0)</f>
        <v>8</v>
      </c>
      <c r="I33" s="26">
        <f>VLOOKUP(F33,Table!$A$2:$C$121,3,0)</f>
        <v>5</v>
      </c>
      <c r="J33" s="20" t="s">
        <v>378</v>
      </c>
      <c r="K33" s="25" t="str">
        <f>LEFT(J33,MIN(FIND({0,1,2,3,4,5,6,7,8,9},ASC(J33)&amp;1234567890))-1)</f>
        <v>P</v>
      </c>
      <c r="L33" s="25">
        <f t="shared" si="1"/>
        <v>3</v>
      </c>
      <c r="M33" s="25">
        <f>VLOOKUP(K33,Table!$A$2:$C$121,2,0)</f>
        <v>15</v>
      </c>
      <c r="N33" s="26">
        <f>VLOOKUP(K33,Table!$A$2:$C$121,3,0)</f>
        <v>3</v>
      </c>
      <c r="O33" s="13" t="str">
        <f>VLOOKUP(A33,Table!$U$1:$V$230,2,0)</f>
        <v>Triclinic</v>
      </c>
    </row>
    <row r="34" spans="1:15" s="1" customFormat="1">
      <c r="A34" s="13">
        <v>2</v>
      </c>
      <c r="B34" s="11">
        <v>63332</v>
      </c>
      <c r="C34" s="11" t="s">
        <v>232</v>
      </c>
      <c r="D34" s="11" t="s">
        <v>233</v>
      </c>
      <c r="E34" s="20" t="s">
        <v>379</v>
      </c>
      <c r="F34" s="25" t="str">
        <f>LEFT(E34,MIN(FIND({0,1,2,3,4,5,6,7,8,9},ASC(E34)&amp;1234567890))-1)</f>
        <v>S</v>
      </c>
      <c r="G34" s="25">
        <f t="shared" si="0"/>
        <v>1</v>
      </c>
      <c r="H34" s="25">
        <f>VLOOKUP(F34,Table!$A$2:$C$121,2,0)</f>
        <v>16</v>
      </c>
      <c r="I34" s="26">
        <f>VLOOKUP(F34,Table!$A$2:$C$121,3,0)</f>
        <v>3</v>
      </c>
      <c r="J34" s="20" t="s">
        <v>380</v>
      </c>
      <c r="K34" s="25" t="str">
        <f>LEFT(J34,MIN(FIND({0,1,2,3,4,5,6,7,8,9},ASC(J34)&amp;1234567890))-1)</f>
        <v>F</v>
      </c>
      <c r="L34" s="25">
        <f t="shared" si="1"/>
        <v>6</v>
      </c>
      <c r="M34" s="25">
        <f>VLOOKUP(K34,Table!$A$2:$C$121,2,0)</f>
        <v>17</v>
      </c>
      <c r="N34" s="26">
        <f>VLOOKUP(K34,Table!$A$2:$C$121,3,0)</f>
        <v>2</v>
      </c>
      <c r="O34" s="13" t="str">
        <f>VLOOKUP(A34,Table!$U$1:$V$230,2,0)</f>
        <v>Triclinic</v>
      </c>
    </row>
    <row r="35" spans="1:15" s="1" customFormat="1">
      <c r="A35" s="13">
        <v>2</v>
      </c>
      <c r="B35" s="11">
        <v>66641</v>
      </c>
      <c r="C35" s="11" t="s">
        <v>200</v>
      </c>
      <c r="D35" s="11" t="s">
        <v>234</v>
      </c>
      <c r="E35" s="20" t="s">
        <v>381</v>
      </c>
      <c r="F35" s="25" t="str">
        <f>LEFT(E35,MIN(FIND({0,1,2,3,4,5,6,7,8,9},ASC(E35)&amp;1234567890))-1)</f>
        <v>Te</v>
      </c>
      <c r="G35" s="25">
        <f t="shared" si="0"/>
        <v>4</v>
      </c>
      <c r="H35" s="25">
        <f>VLOOKUP(F35,Table!$A$2:$C$121,2,0)</f>
        <v>16</v>
      </c>
      <c r="I35" s="26">
        <f>VLOOKUP(F35,Table!$A$2:$C$121,3,0)</f>
        <v>5</v>
      </c>
      <c r="J35" s="20" t="s">
        <v>374</v>
      </c>
      <c r="K35" s="25" t="str">
        <f>LEFT(J35,MIN(FIND({0,1,2,3,4,5,6,7,8,9},ASC(J35)&amp;1234567890))-1)</f>
        <v>I</v>
      </c>
      <c r="L35" s="25">
        <f t="shared" si="1"/>
        <v>4</v>
      </c>
      <c r="M35" s="25">
        <f>VLOOKUP(K35,Table!$A$2:$C$121,2,0)</f>
        <v>17</v>
      </c>
      <c r="N35" s="26">
        <f>VLOOKUP(K35,Table!$A$2:$C$121,3,0)</f>
        <v>5</v>
      </c>
      <c r="O35" s="13" t="str">
        <f>VLOOKUP(A35,Table!$U$1:$V$230,2,0)</f>
        <v>Triclinic</v>
      </c>
    </row>
    <row r="36" spans="1:15" s="1" customFormat="1">
      <c r="A36" s="13">
        <v>2</v>
      </c>
      <c r="B36" s="11">
        <v>66662</v>
      </c>
      <c r="C36" s="11" t="s">
        <v>200</v>
      </c>
      <c r="D36" s="11" t="s">
        <v>235</v>
      </c>
      <c r="E36" s="20" t="s">
        <v>382</v>
      </c>
      <c r="F36" s="25" t="str">
        <f>LEFT(E36,MIN(FIND({0,1,2,3,4,5,6,7,8,9},ASC(E36)&amp;1234567890))-1)</f>
        <v>Tc</v>
      </c>
      <c r="G36" s="25">
        <f t="shared" si="0"/>
        <v>2</v>
      </c>
      <c r="H36" s="25">
        <f>VLOOKUP(F36,Table!$A$2:$C$121,2,0)</f>
        <v>7</v>
      </c>
      <c r="I36" s="26">
        <f>VLOOKUP(F36,Table!$A$2:$C$121,3,0)</f>
        <v>5</v>
      </c>
      <c r="J36" s="20" t="s">
        <v>331</v>
      </c>
      <c r="K36" s="25" t="str">
        <f>LEFT(J36,MIN(FIND({0,1,2,3,4,5,6,7,8,9},ASC(J36)&amp;1234567890))-1)</f>
        <v>As</v>
      </c>
      <c r="L36" s="25">
        <f t="shared" si="1"/>
        <v>3</v>
      </c>
      <c r="M36" s="25">
        <f>VLOOKUP(K36,Table!$A$2:$C$121,2,0)</f>
        <v>15</v>
      </c>
      <c r="N36" s="26">
        <f>VLOOKUP(K36,Table!$A$2:$C$121,3,0)</f>
        <v>4</v>
      </c>
      <c r="O36" s="13" t="str">
        <f>VLOOKUP(A36,Table!$U$1:$V$230,2,0)</f>
        <v>Triclinic</v>
      </c>
    </row>
    <row r="37" spans="1:15" s="1" customFormat="1">
      <c r="A37" s="13">
        <v>2</v>
      </c>
      <c r="B37" s="11">
        <v>66663</v>
      </c>
      <c r="C37" s="11" t="s">
        <v>232</v>
      </c>
      <c r="D37" s="11" t="s">
        <v>236</v>
      </c>
      <c r="E37" s="20" t="s">
        <v>330</v>
      </c>
      <c r="F37" s="25" t="str">
        <f>LEFT(E37,MIN(FIND({0,1,2,3,4,5,6,7,8,9},ASC(E37)&amp;1234567890))-1)</f>
        <v>Ca</v>
      </c>
      <c r="G37" s="25">
        <f t="shared" si="0"/>
        <v>1</v>
      </c>
      <c r="H37" s="25">
        <f>VLOOKUP(F37,Table!$A$2:$C$121,2,0)</f>
        <v>2</v>
      </c>
      <c r="I37" s="26">
        <f>VLOOKUP(F37,Table!$A$2:$C$121,3,0)</f>
        <v>4</v>
      </c>
      <c r="J37" s="20" t="s">
        <v>383</v>
      </c>
      <c r="K37" s="25" t="str">
        <f>LEFT(J37,MIN(FIND({0,1,2,3,4,5,6,7,8,9},ASC(J37)&amp;1234567890))-1)</f>
        <v>C</v>
      </c>
      <c r="L37" s="25">
        <f t="shared" si="1"/>
        <v>2</v>
      </c>
      <c r="M37" s="25">
        <f>VLOOKUP(K37,Table!$A$2:$C$121,2,0)</f>
        <v>14</v>
      </c>
      <c r="N37" s="26">
        <f>VLOOKUP(K37,Table!$A$2:$C$121,3,0)</f>
        <v>2</v>
      </c>
      <c r="O37" s="13" t="str">
        <f>VLOOKUP(A37,Table!$U$1:$V$230,2,0)</f>
        <v>Triclinic</v>
      </c>
    </row>
    <row r="38" spans="1:15" s="1" customFormat="1">
      <c r="A38" s="13">
        <v>2</v>
      </c>
      <c r="B38" s="11">
        <v>73823</v>
      </c>
      <c r="C38" s="11" t="s">
        <v>200</v>
      </c>
      <c r="D38" s="11" t="s">
        <v>237</v>
      </c>
      <c r="E38" s="20" t="s">
        <v>384</v>
      </c>
      <c r="F38" s="25" t="str">
        <f>LEFT(E38,MIN(FIND({0,1,2,3,4,5,6,7,8,9},ASC(E38)&amp;1234567890))-1)</f>
        <v>Tb</v>
      </c>
      <c r="G38" s="25">
        <f t="shared" si="0"/>
        <v>11</v>
      </c>
      <c r="H38" s="25">
        <f>VLOOKUP(F38,Table!$A$2:$C$121,2,0)</f>
        <v>3</v>
      </c>
      <c r="I38" s="26">
        <f>VLOOKUP(F38,Table!$A$2:$C$121,3,0)</f>
        <v>6</v>
      </c>
      <c r="J38" s="20" t="s">
        <v>385</v>
      </c>
      <c r="K38" s="25" t="str">
        <f>LEFT(J38,MIN(FIND({0,1,2,3,4,5,6,7,8,9},ASC(J38)&amp;1234567890))-1)</f>
        <v>O</v>
      </c>
      <c r="L38" s="25">
        <f t="shared" si="1"/>
        <v>20</v>
      </c>
      <c r="M38" s="25">
        <f>VLOOKUP(K38,Table!$A$2:$C$121,2,0)</f>
        <v>16</v>
      </c>
      <c r="N38" s="26">
        <f>VLOOKUP(K38,Table!$A$2:$C$121,3,0)</f>
        <v>2</v>
      </c>
      <c r="O38" s="13" t="str">
        <f>VLOOKUP(A38,Table!$U$1:$V$230,2,0)</f>
        <v>Triclinic</v>
      </c>
    </row>
    <row r="39" spans="1:15" s="1" customFormat="1">
      <c r="A39" s="13">
        <v>2</v>
      </c>
      <c r="B39" s="11">
        <v>74479</v>
      </c>
      <c r="C39" s="11" t="s">
        <v>200</v>
      </c>
      <c r="D39" s="11" t="s">
        <v>238</v>
      </c>
      <c r="E39" s="20" t="s">
        <v>330</v>
      </c>
      <c r="F39" s="25" t="str">
        <f>LEFT(E39,MIN(FIND({0,1,2,3,4,5,6,7,8,9},ASC(E39)&amp;1234567890))-1)</f>
        <v>Ca</v>
      </c>
      <c r="G39" s="25">
        <f t="shared" si="0"/>
        <v>1</v>
      </c>
      <c r="H39" s="25">
        <f>VLOOKUP(F39,Table!$A$2:$C$121,2,0)</f>
        <v>2</v>
      </c>
      <c r="I39" s="26">
        <f>VLOOKUP(F39,Table!$A$2:$C$121,3,0)</f>
        <v>4</v>
      </c>
      <c r="J39" s="20" t="s">
        <v>378</v>
      </c>
      <c r="K39" s="25" t="str">
        <f>LEFT(J39,MIN(FIND({0,1,2,3,4,5,6,7,8,9},ASC(J39)&amp;1234567890))-1)</f>
        <v>P</v>
      </c>
      <c r="L39" s="25">
        <f t="shared" si="1"/>
        <v>3</v>
      </c>
      <c r="M39" s="25">
        <f>VLOOKUP(K39,Table!$A$2:$C$121,2,0)</f>
        <v>15</v>
      </c>
      <c r="N39" s="26">
        <f>VLOOKUP(K39,Table!$A$2:$C$121,3,0)</f>
        <v>3</v>
      </c>
      <c r="O39" s="13" t="str">
        <f>VLOOKUP(A39,Table!$U$1:$V$230,2,0)</f>
        <v>Triclinic</v>
      </c>
    </row>
    <row r="40" spans="1:15" s="1" customFormat="1">
      <c r="A40" s="13">
        <v>2</v>
      </c>
      <c r="B40" s="11">
        <v>78034</v>
      </c>
      <c r="C40" s="11" t="s">
        <v>200</v>
      </c>
      <c r="D40" s="11" t="s">
        <v>239</v>
      </c>
      <c r="E40" s="20" t="s">
        <v>386</v>
      </c>
      <c r="F40" s="25" t="str">
        <f>LEFT(E40,MIN(FIND({0,1,2,3,4,5,6,7,8,9},ASC(E40)&amp;1234567890))-1)</f>
        <v>Mo</v>
      </c>
      <c r="G40" s="25">
        <f t="shared" si="0"/>
        <v>13</v>
      </c>
      <c r="H40" s="25">
        <f>VLOOKUP(F40,Table!$A$2:$C$121,2,0)</f>
        <v>6</v>
      </c>
      <c r="I40" s="26">
        <f>VLOOKUP(F40,Table!$A$2:$C$121,3,0)</f>
        <v>5</v>
      </c>
      <c r="J40" s="20" t="s">
        <v>387</v>
      </c>
      <c r="K40" s="25" t="str">
        <f>LEFT(J40,MIN(FIND({0,1,2,3,4,5,6,7,8,9},ASC(J40)&amp;1234567890))-1)</f>
        <v>O</v>
      </c>
      <c r="L40" s="25">
        <f t="shared" si="1"/>
        <v>33</v>
      </c>
      <c r="M40" s="25">
        <f>VLOOKUP(K40,Table!$A$2:$C$121,2,0)</f>
        <v>16</v>
      </c>
      <c r="N40" s="26">
        <f>VLOOKUP(K40,Table!$A$2:$C$121,3,0)</f>
        <v>2</v>
      </c>
      <c r="O40" s="13" t="str">
        <f>VLOOKUP(A40,Table!$U$1:$V$230,2,0)</f>
        <v>Triclinic</v>
      </c>
    </row>
    <row r="41" spans="1:15" s="1" customFormat="1">
      <c r="A41" s="13">
        <v>2</v>
      </c>
      <c r="B41" s="11">
        <v>75459</v>
      </c>
      <c r="C41" s="11" t="s">
        <v>200</v>
      </c>
      <c r="D41" s="11" t="s">
        <v>240</v>
      </c>
      <c r="E41" s="20" t="s">
        <v>37</v>
      </c>
      <c r="F41" s="25" t="str">
        <f>LEFT(E41,MIN(FIND({0,1,2,3,4,5,6,7,8,9},ASC(E41)&amp;1234567890))-1)</f>
        <v>Re</v>
      </c>
      <c r="G41" s="25">
        <f t="shared" si="0"/>
        <v>1</v>
      </c>
      <c r="H41" s="25">
        <f>VLOOKUP(F41,Table!$A$2:$C$121,2,0)</f>
        <v>7</v>
      </c>
      <c r="I41" s="26">
        <f>VLOOKUP(F41,Table!$A$2:$C$121,3,0)</f>
        <v>6</v>
      </c>
      <c r="J41" s="20" t="s">
        <v>34</v>
      </c>
      <c r="K41" s="25" t="str">
        <f>LEFT(J41,MIN(FIND({0,1,2,3,4,5,6,7,8,9},ASC(J41)&amp;1234567890))-1)</f>
        <v>S</v>
      </c>
      <c r="L41" s="25">
        <f t="shared" si="1"/>
        <v>2</v>
      </c>
      <c r="M41" s="25">
        <f>VLOOKUP(K41,Table!$A$2:$C$121,2,0)</f>
        <v>16</v>
      </c>
      <c r="N41" s="26">
        <f>VLOOKUP(K41,Table!$A$2:$C$121,3,0)</f>
        <v>3</v>
      </c>
      <c r="O41" s="13" t="str">
        <f>VLOOKUP(A41,Table!$U$1:$V$230,2,0)</f>
        <v>Triclinic</v>
      </c>
    </row>
    <row r="42" spans="1:15" s="1" customFormat="1">
      <c r="A42" s="13">
        <v>2</v>
      </c>
      <c r="B42" s="11">
        <v>78311</v>
      </c>
      <c r="C42" s="11" t="s">
        <v>232</v>
      </c>
      <c r="D42" s="11" t="s">
        <v>241</v>
      </c>
      <c r="E42" s="20" t="s">
        <v>37</v>
      </c>
      <c r="F42" s="25" t="str">
        <f>LEFT(E42,MIN(FIND({0,1,2,3,4,5,6,7,8,9},ASC(E42)&amp;1234567890))-1)</f>
        <v>Re</v>
      </c>
      <c r="G42" s="25">
        <f t="shared" si="0"/>
        <v>1</v>
      </c>
      <c r="H42" s="25">
        <f>VLOOKUP(F42,Table!$A$2:$C$121,2,0)</f>
        <v>7</v>
      </c>
      <c r="I42" s="26">
        <f>VLOOKUP(F42,Table!$A$2:$C$121,3,0)</f>
        <v>6</v>
      </c>
      <c r="J42" s="20" t="s">
        <v>388</v>
      </c>
      <c r="K42" s="25" t="str">
        <f>LEFT(J42,MIN(FIND({0,1,2,3,4,5,6,7,8,9},ASC(J42)&amp;1234567890))-1)</f>
        <v>F</v>
      </c>
      <c r="L42" s="25">
        <f t="shared" si="1"/>
        <v>7</v>
      </c>
      <c r="M42" s="25">
        <f>VLOOKUP(K42,Table!$A$2:$C$121,2,0)</f>
        <v>17</v>
      </c>
      <c r="N42" s="26">
        <f>VLOOKUP(K42,Table!$A$2:$C$121,3,0)</f>
        <v>2</v>
      </c>
      <c r="O42" s="13" t="str">
        <f>VLOOKUP(A42,Table!$U$1:$V$230,2,0)</f>
        <v>Triclinic</v>
      </c>
    </row>
    <row r="43" spans="1:15" s="1" customFormat="1">
      <c r="A43" s="13">
        <v>2</v>
      </c>
      <c r="B43" s="11">
        <v>78903</v>
      </c>
      <c r="C43" s="11" t="s">
        <v>200</v>
      </c>
      <c r="D43" s="11" t="s">
        <v>242</v>
      </c>
      <c r="E43" s="20" t="s">
        <v>374</v>
      </c>
      <c r="F43" s="25" t="str">
        <f>LEFT(E43,MIN(FIND({0,1,2,3,4,5,6,7,8,9},ASC(E43)&amp;1234567890))-1)</f>
        <v>I</v>
      </c>
      <c r="G43" s="25">
        <f t="shared" si="0"/>
        <v>4</v>
      </c>
      <c r="H43" s="25">
        <f>VLOOKUP(F43,Table!$A$2:$C$121,2,0)</f>
        <v>17</v>
      </c>
      <c r="I43" s="26">
        <f>VLOOKUP(F43,Table!$A$2:$C$121,3,0)</f>
        <v>5</v>
      </c>
      <c r="J43" s="20" t="s">
        <v>389</v>
      </c>
      <c r="K43" s="25" t="str">
        <f>LEFT(J43,MIN(FIND({0,1,2,3,4,5,6,7,8,9},ASC(J43)&amp;1234567890))-1)</f>
        <v>O</v>
      </c>
      <c r="L43" s="25">
        <f t="shared" si="1"/>
        <v>12</v>
      </c>
      <c r="M43" s="25">
        <f>VLOOKUP(K43,Table!$A$2:$C$121,2,0)</f>
        <v>16</v>
      </c>
      <c r="N43" s="26">
        <f>VLOOKUP(K43,Table!$A$2:$C$121,3,0)</f>
        <v>2</v>
      </c>
      <c r="O43" s="13" t="str">
        <f>VLOOKUP(A43,Table!$U$1:$V$230,2,0)</f>
        <v>Triclinic</v>
      </c>
    </row>
    <row r="44" spans="1:15" s="1" customFormat="1">
      <c r="A44" s="13">
        <v>2</v>
      </c>
      <c r="B44" s="11">
        <v>80053</v>
      </c>
      <c r="C44" s="11" t="s">
        <v>200</v>
      </c>
      <c r="D44" s="11" t="s">
        <v>243</v>
      </c>
      <c r="E44" s="20" t="s">
        <v>390</v>
      </c>
      <c r="F44" s="25" t="str">
        <f>LEFT(E44,MIN(FIND({0,1,2,3,4,5,6,7,8,9},ASC(E44)&amp;1234567890))-1)</f>
        <v>W</v>
      </c>
      <c r="G44" s="25">
        <f t="shared" si="0"/>
        <v>1</v>
      </c>
      <c r="H44" s="25">
        <f>VLOOKUP(F44,Table!$A$2:$C$121,2,0)</f>
        <v>6</v>
      </c>
      <c r="I44" s="26">
        <f>VLOOKUP(F44,Table!$A$2:$C$121,3,0)</f>
        <v>6</v>
      </c>
      <c r="J44" s="20" t="s">
        <v>59</v>
      </c>
      <c r="K44" s="25" t="str">
        <f>LEFT(J44,MIN(FIND({0,1,2,3,4,5,6,7,8,9},ASC(J44)&amp;1234567890))-1)</f>
        <v>O</v>
      </c>
      <c r="L44" s="25">
        <f t="shared" si="1"/>
        <v>3</v>
      </c>
      <c r="M44" s="25">
        <f>VLOOKUP(K44,Table!$A$2:$C$121,2,0)</f>
        <v>16</v>
      </c>
      <c r="N44" s="26">
        <f>VLOOKUP(K44,Table!$A$2:$C$121,3,0)</f>
        <v>2</v>
      </c>
      <c r="O44" s="13" t="str">
        <f>VLOOKUP(A44,Table!$U$1:$V$230,2,0)</f>
        <v>Triclinic</v>
      </c>
    </row>
    <row r="45" spans="1:15" s="1" customFormat="1">
      <c r="A45" s="13">
        <v>2</v>
      </c>
      <c r="B45" s="11">
        <v>80308</v>
      </c>
      <c r="C45" s="11" t="s">
        <v>200</v>
      </c>
      <c r="D45" s="11" t="s">
        <v>244</v>
      </c>
      <c r="E45" s="20" t="s">
        <v>391</v>
      </c>
      <c r="F45" s="25" t="str">
        <f>LEFT(E45,MIN(FIND({0,1,2,3,4,5,6,7,8,9},ASC(E45)&amp;1234567890))-1)</f>
        <v>Pr</v>
      </c>
      <c r="G45" s="25">
        <f t="shared" si="0"/>
        <v>9</v>
      </c>
      <c r="H45" s="25">
        <f>VLOOKUP(F45,Table!$A$2:$C$121,2,0)</f>
        <v>3</v>
      </c>
      <c r="I45" s="26">
        <f>VLOOKUP(F45,Table!$A$2:$C$121,3,0)</f>
        <v>6</v>
      </c>
      <c r="J45" s="20" t="s">
        <v>392</v>
      </c>
      <c r="K45" s="25" t="str">
        <f>LEFT(J45,MIN(FIND({0,1,2,3,4,5,6,7,8,9},ASC(J45)&amp;1234567890))-1)</f>
        <v>O</v>
      </c>
      <c r="L45" s="25">
        <f t="shared" si="1"/>
        <v>16</v>
      </c>
      <c r="M45" s="25">
        <f>VLOOKUP(K45,Table!$A$2:$C$121,2,0)</f>
        <v>16</v>
      </c>
      <c r="N45" s="26">
        <f>VLOOKUP(K45,Table!$A$2:$C$121,3,0)</f>
        <v>2</v>
      </c>
      <c r="O45" s="13" t="str">
        <f>VLOOKUP(A45,Table!$U$1:$V$230,2,0)</f>
        <v>Triclinic</v>
      </c>
    </row>
    <row r="46" spans="1:15" s="1" customFormat="1">
      <c r="A46" s="13">
        <v>2</v>
      </c>
      <c r="B46" s="11">
        <v>84620</v>
      </c>
      <c r="C46" s="11" t="s">
        <v>200</v>
      </c>
      <c r="D46" s="11" t="s">
        <v>245</v>
      </c>
      <c r="E46" s="20" t="s">
        <v>393</v>
      </c>
      <c r="F46" s="25" t="str">
        <f>LEFT(E46,MIN(FIND({0,1,2,3,4,5,6,7,8,9},ASC(E46)&amp;1234567890))-1)</f>
        <v>Mo</v>
      </c>
      <c r="G46" s="25">
        <f t="shared" si="0"/>
        <v>1</v>
      </c>
      <c r="H46" s="25">
        <f>VLOOKUP(F46,Table!$A$2:$C$121,2,0)</f>
        <v>6</v>
      </c>
      <c r="I46" s="26">
        <f>VLOOKUP(F46,Table!$A$2:$C$121,3,0)</f>
        <v>5</v>
      </c>
      <c r="J46" s="20" t="s">
        <v>394</v>
      </c>
      <c r="K46" s="25" t="str">
        <f>LEFT(J46,MIN(FIND({0,1,2,3,4,5,6,7,8,9},ASC(J46)&amp;1234567890))-1)</f>
        <v>Cl</v>
      </c>
      <c r="L46" s="25">
        <f t="shared" si="1"/>
        <v>5</v>
      </c>
      <c r="M46" s="25">
        <f>VLOOKUP(K46,Table!$A$2:$C$121,2,0)</f>
        <v>17</v>
      </c>
      <c r="N46" s="26">
        <f>VLOOKUP(K46,Table!$A$2:$C$121,3,0)</f>
        <v>3</v>
      </c>
      <c r="O46" s="13" t="str">
        <f>VLOOKUP(A46,Table!$U$1:$V$230,2,0)</f>
        <v>Triclinic</v>
      </c>
    </row>
    <row r="47" spans="1:15" s="1" customFormat="1">
      <c r="A47" s="13">
        <v>2</v>
      </c>
      <c r="B47" s="11">
        <v>81816</v>
      </c>
      <c r="C47" s="11" t="s">
        <v>200</v>
      </c>
      <c r="D47" s="11" t="s">
        <v>246</v>
      </c>
      <c r="E47" s="20" t="s">
        <v>395</v>
      </c>
      <c r="F47" s="25" t="str">
        <f>LEFT(E47,MIN(FIND({0,1,2,3,4,5,6,7,8,9},ASC(E47)&amp;1234567890))-1)</f>
        <v>Tc</v>
      </c>
      <c r="G47" s="25">
        <f t="shared" si="0"/>
        <v>1</v>
      </c>
      <c r="H47" s="25">
        <f>VLOOKUP(F47,Table!$A$2:$C$121,2,0)</f>
        <v>7</v>
      </c>
      <c r="I47" s="26">
        <f>VLOOKUP(F47,Table!$A$2:$C$121,3,0)</f>
        <v>5</v>
      </c>
      <c r="J47" s="20" t="s">
        <v>34</v>
      </c>
      <c r="K47" s="25" t="str">
        <f>LEFT(J47,MIN(FIND({0,1,2,3,4,5,6,7,8,9},ASC(J47)&amp;1234567890))-1)</f>
        <v>S</v>
      </c>
      <c r="L47" s="25">
        <f t="shared" si="1"/>
        <v>2</v>
      </c>
      <c r="M47" s="25">
        <f>VLOOKUP(K47,Table!$A$2:$C$121,2,0)</f>
        <v>16</v>
      </c>
      <c r="N47" s="26">
        <f>VLOOKUP(K47,Table!$A$2:$C$121,3,0)</f>
        <v>3</v>
      </c>
      <c r="O47" s="13" t="str">
        <f>VLOOKUP(A47,Table!$U$1:$V$230,2,0)</f>
        <v>Triclinic</v>
      </c>
    </row>
    <row r="48" spans="1:15" s="1" customFormat="1">
      <c r="A48" s="13">
        <v>2</v>
      </c>
      <c r="B48" s="11">
        <v>200300</v>
      </c>
      <c r="C48" s="11" t="s">
        <v>200</v>
      </c>
      <c r="D48" s="11" t="s">
        <v>247</v>
      </c>
      <c r="E48" s="20" t="s">
        <v>343</v>
      </c>
      <c r="F48" s="25" t="str">
        <f>LEFT(E48,MIN(FIND({0,1,2,3,4,5,6,7,8,9},ASC(E48)&amp;1234567890))-1)</f>
        <v>U</v>
      </c>
      <c r="G48" s="25">
        <f t="shared" si="0"/>
        <v>1</v>
      </c>
      <c r="H48" s="25">
        <f>VLOOKUP(F48,Table!$A$2:$C$121,2,0)</f>
        <v>3</v>
      </c>
      <c r="I48" s="26">
        <f>VLOOKUP(F48,Table!$A$2:$C$121,3,0)</f>
        <v>7</v>
      </c>
      <c r="J48" s="20" t="s">
        <v>396</v>
      </c>
      <c r="K48" s="25" t="str">
        <f>LEFT(J48,MIN(FIND({0,1,2,3,4,5,6,7,8,9},ASC(J48)&amp;1234567890))-1)</f>
        <v>Br</v>
      </c>
      <c r="L48" s="25">
        <f t="shared" si="1"/>
        <v>5</v>
      </c>
      <c r="M48" s="25">
        <f>VLOOKUP(K48,Table!$A$2:$C$121,2,0)</f>
        <v>17</v>
      </c>
      <c r="N48" s="26">
        <f>VLOOKUP(K48,Table!$A$2:$C$121,3,0)</f>
        <v>4</v>
      </c>
      <c r="O48" s="13" t="str">
        <f>VLOOKUP(A48,Table!$U$1:$V$230,2,0)</f>
        <v>Triclinic</v>
      </c>
    </row>
    <row r="49" spans="1:15" s="1" customFormat="1">
      <c r="A49" s="13">
        <v>2</v>
      </c>
      <c r="B49" s="11">
        <v>201436</v>
      </c>
      <c r="C49" s="11" t="s">
        <v>200</v>
      </c>
      <c r="D49" s="11" t="s">
        <v>248</v>
      </c>
      <c r="E49" s="20" t="s">
        <v>397</v>
      </c>
      <c r="F49" s="25" t="str">
        <f>LEFT(E49,MIN(FIND({0,1,2,3,4,5,6,7,8,9},ASC(E49)&amp;1234567890))-1)</f>
        <v>Au</v>
      </c>
      <c r="G49" s="25">
        <f t="shared" si="0"/>
        <v>4</v>
      </c>
      <c r="H49" s="25">
        <f>VLOOKUP(F49,Table!$A$2:$C$121,2,0)</f>
        <v>11</v>
      </c>
      <c r="I49" s="26">
        <f>VLOOKUP(F49,Table!$A$2:$C$121,3,0)</f>
        <v>6</v>
      </c>
      <c r="J49" s="20" t="s">
        <v>398</v>
      </c>
      <c r="K49" s="25" t="str">
        <f>LEFT(J49,MIN(FIND({0,1,2,3,4,5,6,7,8,9},ASC(J49)&amp;1234567890))-1)</f>
        <v>Cl</v>
      </c>
      <c r="L49" s="25">
        <f t="shared" si="1"/>
        <v>8</v>
      </c>
      <c r="M49" s="25">
        <f>VLOOKUP(K49,Table!$A$2:$C$121,2,0)</f>
        <v>17</v>
      </c>
      <c r="N49" s="26">
        <f>VLOOKUP(K49,Table!$A$2:$C$121,3,0)</f>
        <v>3</v>
      </c>
      <c r="O49" s="13" t="str">
        <f>VLOOKUP(A49,Table!$U$1:$V$230,2,0)</f>
        <v>Triclinic</v>
      </c>
    </row>
    <row r="50" spans="1:15" s="1" customFormat="1">
      <c r="A50" s="13">
        <v>2</v>
      </c>
      <c r="B50" s="11">
        <v>202564</v>
      </c>
      <c r="C50" s="11" t="s">
        <v>200</v>
      </c>
      <c r="D50" s="11" t="s">
        <v>249</v>
      </c>
      <c r="E50" s="20" t="s">
        <v>399</v>
      </c>
      <c r="F50" s="25" t="str">
        <f>LEFT(E50,MIN(FIND({0,1,2,3,4,5,6,7,8,9},ASC(E50)&amp;1234567890))-1)</f>
        <v>Ta</v>
      </c>
      <c r="G50" s="25">
        <f t="shared" si="0"/>
        <v>6</v>
      </c>
      <c r="H50" s="25">
        <f>VLOOKUP(F50,Table!$A$2:$C$121,2,0)</f>
        <v>5</v>
      </c>
      <c r="I50" s="26">
        <f>VLOOKUP(F50,Table!$A$2:$C$121,3,0)</f>
        <v>6</v>
      </c>
      <c r="J50" s="20" t="s">
        <v>379</v>
      </c>
      <c r="K50" s="25" t="str">
        <f>LEFT(J50,MIN(FIND({0,1,2,3,4,5,6,7,8,9},ASC(J50)&amp;1234567890))-1)</f>
        <v>S</v>
      </c>
      <c r="L50" s="25">
        <f t="shared" si="1"/>
        <v>1</v>
      </c>
      <c r="M50" s="25">
        <f>VLOOKUP(K50,Table!$A$2:$C$121,2,0)</f>
        <v>16</v>
      </c>
      <c r="N50" s="26">
        <f>VLOOKUP(K50,Table!$A$2:$C$121,3,0)</f>
        <v>3</v>
      </c>
      <c r="O50" s="13" t="str">
        <f>VLOOKUP(A50,Table!$U$1:$V$230,2,0)</f>
        <v>Triclinic</v>
      </c>
    </row>
    <row r="51" spans="1:15" s="1" customFormat="1">
      <c r="A51" s="13">
        <v>2</v>
      </c>
      <c r="B51" s="11">
        <v>410595</v>
      </c>
      <c r="C51" s="11" t="s">
        <v>200</v>
      </c>
      <c r="D51" s="11" t="s">
        <v>3</v>
      </c>
      <c r="E51" s="20" t="s">
        <v>31</v>
      </c>
      <c r="F51" s="25" t="str">
        <f>LEFT(E51,MIN(FIND({0,1,2,3,4,5,6,7,8,9},ASC(E51)&amp;1234567890))-1)</f>
        <v>Si</v>
      </c>
      <c r="G51" s="25">
        <f t="shared" si="0"/>
        <v>1</v>
      </c>
      <c r="H51" s="25">
        <f>VLOOKUP(F51,Table!$A$2:$C$121,2,0)</f>
        <v>14</v>
      </c>
      <c r="I51" s="26">
        <f>VLOOKUP(F51,Table!$A$2:$C$121,3,0)</f>
        <v>3</v>
      </c>
      <c r="J51" s="20" t="s">
        <v>32</v>
      </c>
      <c r="K51" s="25" t="str">
        <f>LEFT(J51,MIN(FIND({0,1,2,3,4,5,6,7,8,9},ASC(J51)&amp;1234567890))-1)</f>
        <v>O</v>
      </c>
      <c r="L51" s="25">
        <f t="shared" si="1"/>
        <v>2</v>
      </c>
      <c r="M51" s="25">
        <f>VLOOKUP(K51,Table!$A$2:$C$121,2,0)</f>
        <v>16</v>
      </c>
      <c r="N51" s="26">
        <f>VLOOKUP(K51,Table!$A$2:$C$121,3,0)</f>
        <v>2</v>
      </c>
      <c r="O51" s="13" t="str">
        <f>VLOOKUP(A51,Table!$U$1:$V$230,2,0)</f>
        <v>Triclinic</v>
      </c>
    </row>
    <row r="52" spans="1:15" s="1" customFormat="1">
      <c r="A52" s="13">
        <v>2</v>
      </c>
      <c r="B52" s="11">
        <v>41017</v>
      </c>
      <c r="C52" s="11" t="s">
        <v>200</v>
      </c>
      <c r="D52" s="11" t="s">
        <v>250</v>
      </c>
      <c r="E52" s="20" t="s">
        <v>382</v>
      </c>
      <c r="F52" s="25" t="str">
        <f>LEFT(E52,MIN(FIND({0,1,2,3,4,5,6,7,8,9},ASC(E52)&amp;1234567890))-1)</f>
        <v>Tc</v>
      </c>
      <c r="G52" s="25">
        <f t="shared" si="0"/>
        <v>2</v>
      </c>
      <c r="H52" s="25">
        <f>VLOOKUP(F52,Table!$A$2:$C$121,2,0)</f>
        <v>7</v>
      </c>
      <c r="I52" s="26">
        <f>VLOOKUP(F52,Table!$A$2:$C$121,3,0)</f>
        <v>5</v>
      </c>
      <c r="J52" s="20" t="s">
        <v>378</v>
      </c>
      <c r="K52" s="25" t="str">
        <f>LEFT(J52,MIN(FIND({0,1,2,3,4,5,6,7,8,9},ASC(J52)&amp;1234567890))-1)</f>
        <v>P</v>
      </c>
      <c r="L52" s="25">
        <f t="shared" si="1"/>
        <v>3</v>
      </c>
      <c r="M52" s="25">
        <f>VLOOKUP(K52,Table!$A$2:$C$121,2,0)</f>
        <v>15</v>
      </c>
      <c r="N52" s="26">
        <f>VLOOKUP(K52,Table!$A$2:$C$121,3,0)</f>
        <v>3</v>
      </c>
      <c r="O52" s="13" t="str">
        <f>VLOOKUP(A52,Table!$U$1:$V$230,2,0)</f>
        <v>Triclinic</v>
      </c>
    </row>
    <row r="53" spans="1:15" s="1" customFormat="1">
      <c r="A53" s="13">
        <v>2</v>
      </c>
      <c r="B53" s="11">
        <v>88758</v>
      </c>
      <c r="C53" s="11" t="s">
        <v>200</v>
      </c>
      <c r="D53" s="11" t="s">
        <v>251</v>
      </c>
      <c r="E53" s="20" t="s">
        <v>400</v>
      </c>
      <c r="F53" s="25" t="str">
        <f>LEFT(E53,MIN(FIND({0,1,2,3,4,5,6,7,8,9},ASC(E53)&amp;1234567890))-1)</f>
        <v>Ce</v>
      </c>
      <c r="G53" s="25">
        <f t="shared" si="0"/>
        <v>11</v>
      </c>
      <c r="H53" s="25">
        <f>VLOOKUP(F53,Table!$A$2:$C$121,2,0)</f>
        <v>3</v>
      </c>
      <c r="I53" s="26">
        <f>VLOOKUP(F53,Table!$A$2:$C$121,3,0)</f>
        <v>6</v>
      </c>
      <c r="J53" s="20" t="s">
        <v>385</v>
      </c>
      <c r="K53" s="25" t="str">
        <f>LEFT(J53,MIN(FIND({0,1,2,3,4,5,6,7,8,9},ASC(J53)&amp;1234567890))-1)</f>
        <v>O</v>
      </c>
      <c r="L53" s="25">
        <f t="shared" si="1"/>
        <v>20</v>
      </c>
      <c r="M53" s="25">
        <f>VLOOKUP(K53,Table!$A$2:$C$121,2,0)</f>
        <v>16</v>
      </c>
      <c r="N53" s="26">
        <f>VLOOKUP(K53,Table!$A$2:$C$121,3,0)</f>
        <v>2</v>
      </c>
      <c r="O53" s="13" t="str">
        <f>VLOOKUP(A53,Table!$U$1:$V$230,2,0)</f>
        <v>Triclinic</v>
      </c>
    </row>
    <row r="54" spans="1:15" s="1" customFormat="1">
      <c r="A54" s="13">
        <v>2</v>
      </c>
      <c r="B54" s="11">
        <v>56725</v>
      </c>
      <c r="C54" s="11" t="s">
        <v>225</v>
      </c>
      <c r="D54" s="11" t="s">
        <v>252</v>
      </c>
      <c r="E54" s="20" t="s">
        <v>401</v>
      </c>
      <c r="F54" s="25" t="str">
        <f>LEFT(E54,MIN(FIND({0,1,2,3,4,5,6,7,8,9},ASC(E54)&amp;1234567890))-1)</f>
        <v>Yb</v>
      </c>
      <c r="G54" s="25">
        <f t="shared" si="0"/>
        <v>6</v>
      </c>
      <c r="H54" s="25">
        <f>VLOOKUP(F54,Table!$A$2:$C$121,2,0)</f>
        <v>3</v>
      </c>
      <c r="I54" s="26">
        <f>VLOOKUP(F54,Table!$A$2:$C$121,3,0)</f>
        <v>6</v>
      </c>
      <c r="J54" s="20" t="s">
        <v>402</v>
      </c>
      <c r="K54" s="25" t="str">
        <f>LEFT(J54,MIN(FIND({0,1,2,3,4,5,6,7,8,9},ASC(J54)&amp;1234567890))-1)</f>
        <v>Cl</v>
      </c>
      <c r="L54" s="25">
        <f t="shared" si="1"/>
        <v>13</v>
      </c>
      <c r="M54" s="25">
        <f>VLOOKUP(K54,Table!$A$2:$C$121,2,0)</f>
        <v>17</v>
      </c>
      <c r="N54" s="26">
        <f>VLOOKUP(K54,Table!$A$2:$C$121,3,0)</f>
        <v>3</v>
      </c>
      <c r="O54" s="13" t="str">
        <f>VLOOKUP(A54,Table!$U$1:$V$230,2,0)</f>
        <v>Triclinic</v>
      </c>
    </row>
    <row r="55" spans="1:15" s="1" customFormat="1">
      <c r="A55" s="13">
        <v>2</v>
      </c>
      <c r="B55" s="11">
        <v>56777</v>
      </c>
      <c r="C55" s="11" t="s">
        <v>200</v>
      </c>
      <c r="D55" s="11" t="s">
        <v>253</v>
      </c>
      <c r="E55" s="20" t="s">
        <v>403</v>
      </c>
      <c r="F55" s="25" t="str">
        <f>LEFT(E55,MIN(FIND({0,1,2,3,4,5,6,7,8,9},ASC(E55)&amp;1234567890))-1)</f>
        <v>Nd</v>
      </c>
      <c r="G55" s="25">
        <f t="shared" si="0"/>
        <v>14</v>
      </c>
      <c r="H55" s="25">
        <f>VLOOKUP(F55,Table!$A$2:$C$121,2,0)</f>
        <v>3</v>
      </c>
      <c r="I55" s="26">
        <f>VLOOKUP(F55,Table!$A$2:$C$121,3,0)</f>
        <v>6</v>
      </c>
      <c r="J55" s="20" t="s">
        <v>404</v>
      </c>
      <c r="K55" s="25" t="str">
        <f>LEFT(J55,MIN(FIND({0,1,2,3,4,5,6,7,8,9},ASC(J55)&amp;1234567890))-1)</f>
        <v>Cl</v>
      </c>
      <c r="L55" s="25">
        <f t="shared" si="1"/>
        <v>33</v>
      </c>
      <c r="M55" s="25">
        <f>VLOOKUP(K55,Table!$A$2:$C$121,2,0)</f>
        <v>17</v>
      </c>
      <c r="N55" s="26">
        <f>VLOOKUP(K55,Table!$A$2:$C$121,3,0)</f>
        <v>3</v>
      </c>
      <c r="O55" s="13" t="str">
        <f>VLOOKUP(A55,Table!$U$1:$V$230,2,0)</f>
        <v>Triclinic</v>
      </c>
    </row>
    <row r="56" spans="1:15" s="1" customFormat="1">
      <c r="A56" s="13">
        <v>2</v>
      </c>
      <c r="B56" s="11">
        <v>52430</v>
      </c>
      <c r="C56" s="11" t="s">
        <v>200</v>
      </c>
      <c r="D56" s="11" t="s">
        <v>254</v>
      </c>
      <c r="E56" s="20" t="s">
        <v>405</v>
      </c>
      <c r="F56" s="25" t="str">
        <f>LEFT(E56,MIN(FIND({0,1,2,3,4,5,6,7,8,9},ASC(E56)&amp;1234567890))-1)</f>
        <v>Ta</v>
      </c>
      <c r="G56" s="25">
        <f t="shared" si="0"/>
        <v>1</v>
      </c>
      <c r="H56" s="25">
        <f>VLOOKUP(F56,Table!$A$2:$C$121,2,0)</f>
        <v>5</v>
      </c>
      <c r="I56" s="26">
        <f>VLOOKUP(F56,Table!$A$2:$C$121,3,0)</f>
        <v>6</v>
      </c>
      <c r="J56" s="20" t="s">
        <v>361</v>
      </c>
      <c r="K56" s="25" t="str">
        <f>LEFT(J56,MIN(FIND({0,1,2,3,4,5,6,7,8,9},ASC(J56)&amp;1234567890))-1)</f>
        <v>Se</v>
      </c>
      <c r="L56" s="25">
        <f t="shared" si="1"/>
        <v>2</v>
      </c>
      <c r="M56" s="25">
        <f>VLOOKUP(K56,Table!$A$2:$C$121,2,0)</f>
        <v>16</v>
      </c>
      <c r="N56" s="26">
        <f>VLOOKUP(K56,Table!$A$2:$C$121,3,0)</f>
        <v>4</v>
      </c>
      <c r="O56" s="13" t="str">
        <f>VLOOKUP(A56,Table!$U$1:$V$230,2,0)</f>
        <v>Triclinic</v>
      </c>
    </row>
    <row r="57" spans="1:15" s="1" customFormat="1">
      <c r="A57" s="13">
        <v>2</v>
      </c>
      <c r="B57" s="11">
        <v>77689</v>
      </c>
      <c r="C57" s="11" t="s">
        <v>200</v>
      </c>
      <c r="D57" s="11" t="s">
        <v>16</v>
      </c>
      <c r="E57" s="20" t="s">
        <v>52</v>
      </c>
      <c r="F57" s="25" t="str">
        <f>LEFT(E57,MIN(FIND({0,1,2,3,4,5,6,7,8,9},ASC(E57)&amp;1234567890))-1)</f>
        <v>Tb</v>
      </c>
      <c r="G57" s="25">
        <f t="shared" si="0"/>
        <v>6</v>
      </c>
      <c r="H57" s="25">
        <f>VLOOKUP(F57,Table!$A$2:$C$121,2,0)</f>
        <v>3</v>
      </c>
      <c r="I57" s="26">
        <f>VLOOKUP(F57,Table!$A$2:$C$121,3,0)</f>
        <v>6</v>
      </c>
      <c r="J57" s="20" t="s">
        <v>53</v>
      </c>
      <c r="K57" s="25" t="str">
        <f>LEFT(J57,MIN(FIND({0,1,2,3,4,5,6,7,8,9},ASC(J57)&amp;1234567890))-1)</f>
        <v>O</v>
      </c>
      <c r="L57" s="25">
        <f t="shared" si="1"/>
        <v>11</v>
      </c>
      <c r="M57" s="25">
        <f>VLOOKUP(K57,Table!$A$2:$C$121,2,0)</f>
        <v>16</v>
      </c>
      <c r="N57" s="26">
        <f>VLOOKUP(K57,Table!$A$2:$C$121,3,0)</f>
        <v>2</v>
      </c>
      <c r="O57" s="13" t="str">
        <f>VLOOKUP(A57,Table!$U$1:$V$230,2,0)</f>
        <v>Triclinic</v>
      </c>
    </row>
    <row r="58" spans="1:15" s="1" customFormat="1">
      <c r="A58" s="13">
        <v>2</v>
      </c>
      <c r="B58" s="11">
        <v>77829</v>
      </c>
      <c r="C58" s="11" t="s">
        <v>232</v>
      </c>
      <c r="D58" s="11" t="s">
        <v>12</v>
      </c>
      <c r="E58" s="20" t="s">
        <v>46</v>
      </c>
      <c r="F58" s="25" t="str">
        <f>LEFT(E58,MIN(FIND({0,1,2,3,4,5,6,7,8,9},ASC(E58)&amp;1234567890))-1)</f>
        <v>La</v>
      </c>
      <c r="G58" s="25">
        <f t="shared" si="0"/>
        <v>1</v>
      </c>
      <c r="H58" s="25">
        <f>VLOOKUP(F58,Table!$A$2:$C$121,2,0)</f>
        <v>3</v>
      </c>
      <c r="I58" s="26">
        <f>VLOOKUP(F58,Table!$A$2:$C$121,3,0)</f>
        <v>6</v>
      </c>
      <c r="J58" s="20" t="s">
        <v>47</v>
      </c>
      <c r="K58" s="25" t="str">
        <f>LEFT(J58,MIN(FIND({0,1,2,3,4,5,6,7,8,9},ASC(J58)&amp;1234567890))-1)</f>
        <v>Se</v>
      </c>
      <c r="L58" s="25">
        <f t="shared" si="1"/>
        <v>1</v>
      </c>
      <c r="M58" s="25">
        <f>VLOOKUP(K58,Table!$A$2:$C$121,2,0)</f>
        <v>16</v>
      </c>
      <c r="N58" s="26">
        <f>VLOOKUP(K58,Table!$A$2:$C$121,3,0)</f>
        <v>4</v>
      </c>
      <c r="O58" s="13" t="str">
        <f>VLOOKUP(A58,Table!$U$1:$V$230,2,0)</f>
        <v>Triclinic</v>
      </c>
    </row>
    <row r="59" spans="1:15" s="1" customFormat="1">
      <c r="A59" s="13">
        <v>2</v>
      </c>
      <c r="B59" s="11">
        <v>77830</v>
      </c>
      <c r="C59" s="11" t="s">
        <v>232</v>
      </c>
      <c r="D59" s="11" t="s">
        <v>255</v>
      </c>
      <c r="E59" s="20" t="s">
        <v>50</v>
      </c>
      <c r="F59" s="25" t="str">
        <f>LEFT(E59,MIN(FIND({0,1,2,3,4,5,6,7,8,9},ASC(E59)&amp;1234567890))-1)</f>
        <v>Ti</v>
      </c>
      <c r="G59" s="25">
        <f t="shared" si="0"/>
        <v>1</v>
      </c>
      <c r="H59" s="25">
        <f>VLOOKUP(F59,Table!$A$2:$C$121,2,0)</f>
        <v>4</v>
      </c>
      <c r="I59" s="26">
        <f>VLOOKUP(F59,Table!$A$2:$C$121,3,0)</f>
        <v>4</v>
      </c>
      <c r="J59" s="20" t="s">
        <v>361</v>
      </c>
      <c r="K59" s="25" t="str">
        <f>LEFT(J59,MIN(FIND({0,1,2,3,4,5,6,7,8,9},ASC(J59)&amp;1234567890))-1)</f>
        <v>Se</v>
      </c>
      <c r="L59" s="25">
        <f t="shared" si="1"/>
        <v>2</v>
      </c>
      <c r="M59" s="25">
        <f>VLOOKUP(K59,Table!$A$2:$C$121,2,0)</f>
        <v>16</v>
      </c>
      <c r="N59" s="26">
        <f>VLOOKUP(K59,Table!$A$2:$C$121,3,0)</f>
        <v>4</v>
      </c>
      <c r="O59" s="13" t="str">
        <f>VLOOKUP(A59,Table!$U$1:$V$230,2,0)</f>
        <v>Triclinic</v>
      </c>
    </row>
    <row r="60" spans="1:15" s="1" customFormat="1">
      <c r="A60" s="13">
        <v>2</v>
      </c>
      <c r="B60" s="11">
        <v>53591</v>
      </c>
      <c r="C60" s="11" t="s">
        <v>200</v>
      </c>
      <c r="D60" s="11" t="s">
        <v>256</v>
      </c>
      <c r="E60" s="20" t="s">
        <v>406</v>
      </c>
      <c r="F60" s="25" t="str">
        <f>LEFT(E60,MIN(FIND({0,1,2,3,4,5,6,7,8,9},ASC(E60)&amp;1234567890))-1)</f>
        <v>C</v>
      </c>
      <c r="G60" s="25">
        <f t="shared" si="0"/>
        <v>3</v>
      </c>
      <c r="H60" s="25">
        <f>VLOOKUP(F60,Table!$A$2:$C$121,2,0)</f>
        <v>14</v>
      </c>
      <c r="I60" s="26">
        <f>VLOOKUP(F60,Table!$A$2:$C$121,3,0)</f>
        <v>2</v>
      </c>
      <c r="J60" s="20" t="s">
        <v>407</v>
      </c>
      <c r="K60" s="25" t="str">
        <f>LEFT(J60,MIN(FIND({0,1,2,3,4,5,6,7,8,9},ASC(J60)&amp;1234567890))-1)</f>
        <v>S</v>
      </c>
      <c r="L60" s="25">
        <f t="shared" si="1"/>
        <v>8</v>
      </c>
      <c r="M60" s="25">
        <f>VLOOKUP(K60,Table!$A$2:$C$121,2,0)</f>
        <v>16</v>
      </c>
      <c r="N60" s="26">
        <f>VLOOKUP(K60,Table!$A$2:$C$121,3,0)</f>
        <v>3</v>
      </c>
      <c r="O60" s="13" t="str">
        <f>VLOOKUP(A60,Table!$U$1:$V$230,2,0)</f>
        <v>Triclinic</v>
      </c>
    </row>
    <row r="61" spans="1:15" s="1" customFormat="1">
      <c r="A61" s="13">
        <v>2</v>
      </c>
      <c r="B61" s="11">
        <v>57975</v>
      </c>
      <c r="C61" s="11" t="s">
        <v>200</v>
      </c>
      <c r="D61" s="11" t="s">
        <v>257</v>
      </c>
      <c r="E61" s="20" t="s">
        <v>354</v>
      </c>
      <c r="F61" s="25" t="str">
        <f>LEFT(E61,MIN(FIND({0,1,2,3,4,5,6,7,8,9},ASC(E61)&amp;1234567890))-1)</f>
        <v>Mn</v>
      </c>
      <c r="G61" s="25">
        <f t="shared" si="0"/>
        <v>4</v>
      </c>
      <c r="H61" s="25">
        <f>VLOOKUP(F61,Table!$A$2:$C$121,2,0)</f>
        <v>7</v>
      </c>
      <c r="I61" s="26">
        <f>VLOOKUP(F61,Table!$A$2:$C$121,3,0)</f>
        <v>4</v>
      </c>
      <c r="J61" s="20" t="s">
        <v>65</v>
      </c>
      <c r="K61" s="25" t="str">
        <f>LEFT(J61,MIN(FIND({0,1,2,3,4,5,6,7,8,9},ASC(J61)&amp;1234567890))-1)</f>
        <v>Al</v>
      </c>
      <c r="L61" s="25">
        <f t="shared" si="1"/>
        <v>11</v>
      </c>
      <c r="M61" s="25">
        <f>VLOOKUP(K61,Table!$A$2:$C$121,2,0)</f>
        <v>13</v>
      </c>
      <c r="N61" s="26">
        <f>VLOOKUP(K61,Table!$A$2:$C$121,3,0)</f>
        <v>3</v>
      </c>
      <c r="O61" s="13" t="str">
        <f>VLOOKUP(A61,Table!$U$1:$V$230,2,0)</f>
        <v>Triclinic</v>
      </c>
    </row>
    <row r="62" spans="1:15" s="1" customFormat="1">
      <c r="A62" s="13">
        <v>2</v>
      </c>
      <c r="B62" s="11">
        <v>58148</v>
      </c>
      <c r="C62" s="11" t="s">
        <v>200</v>
      </c>
      <c r="D62" s="11" t="s">
        <v>258</v>
      </c>
      <c r="E62" s="20" t="s">
        <v>408</v>
      </c>
      <c r="F62" s="25" t="str">
        <f>LEFT(E62,MIN(FIND({0,1,2,3,4,5,6,7,8,9},ASC(E62)&amp;1234567890))-1)</f>
        <v>Al</v>
      </c>
      <c r="G62" s="25">
        <f t="shared" si="0"/>
        <v>3.91</v>
      </c>
      <c r="H62" s="25">
        <f>VLOOKUP(F62,Table!$A$2:$C$121,2,0)</f>
        <v>13</v>
      </c>
      <c r="I62" s="26">
        <f>VLOOKUP(F62,Table!$A$2:$C$121,3,0)</f>
        <v>3</v>
      </c>
      <c r="J62" s="20" t="s">
        <v>37</v>
      </c>
      <c r="K62" s="25" t="str">
        <f>LEFT(J62,MIN(FIND({0,1,2,3,4,5,6,7,8,9},ASC(J62)&amp;1234567890))-1)</f>
        <v>Re</v>
      </c>
      <c r="L62" s="25">
        <f t="shared" si="1"/>
        <v>1</v>
      </c>
      <c r="M62" s="25">
        <f>VLOOKUP(K62,Table!$A$2:$C$121,2,0)</f>
        <v>7</v>
      </c>
      <c r="N62" s="26">
        <f>VLOOKUP(K62,Table!$A$2:$C$121,3,0)</f>
        <v>6</v>
      </c>
      <c r="O62" s="13" t="str">
        <f>VLOOKUP(A62,Table!$U$1:$V$230,2,0)</f>
        <v>Triclinic</v>
      </c>
    </row>
    <row r="63" spans="1:15" s="1" customFormat="1">
      <c r="A63" s="13">
        <v>2</v>
      </c>
      <c r="B63" s="11">
        <v>402864</v>
      </c>
      <c r="C63" s="11" t="s">
        <v>200</v>
      </c>
      <c r="D63" s="11" t="s">
        <v>259</v>
      </c>
      <c r="E63" s="20" t="s">
        <v>338</v>
      </c>
      <c r="F63" s="25" t="str">
        <f>LEFT(E63,MIN(FIND({0,1,2,3,4,5,6,7,8,9},ASC(E63)&amp;1234567890))-1)</f>
        <v>Ni</v>
      </c>
      <c r="G63" s="25">
        <f t="shared" si="0"/>
        <v>21</v>
      </c>
      <c r="H63" s="25">
        <f>VLOOKUP(F63,Table!$A$2:$C$121,2,0)</f>
        <v>10</v>
      </c>
      <c r="I63" s="26">
        <f>VLOOKUP(F63,Table!$A$2:$C$121,3,0)</f>
        <v>4</v>
      </c>
      <c r="J63" s="20" t="s">
        <v>409</v>
      </c>
      <c r="K63" s="25" t="str">
        <f>LEFT(J63,MIN(FIND({0,1,2,3,4,5,6,7,8,9},ASC(J63)&amp;1234567890))-1)</f>
        <v>Zr</v>
      </c>
      <c r="L63" s="25">
        <f t="shared" si="1"/>
        <v>8</v>
      </c>
      <c r="M63" s="25">
        <f>VLOOKUP(K63,Table!$A$2:$C$121,2,0)</f>
        <v>4</v>
      </c>
      <c r="N63" s="26">
        <f>VLOOKUP(K63,Table!$A$2:$C$121,3,0)</f>
        <v>5</v>
      </c>
      <c r="O63" s="13" t="str">
        <f>VLOOKUP(A63,Table!$U$1:$V$230,2,0)</f>
        <v>Triclinic</v>
      </c>
    </row>
    <row r="64" spans="1:15" s="1" customFormat="1">
      <c r="A64" s="13">
        <v>2</v>
      </c>
      <c r="B64" s="11">
        <v>96544</v>
      </c>
      <c r="C64" s="11" t="s">
        <v>200</v>
      </c>
      <c r="D64" s="11" t="s">
        <v>260</v>
      </c>
      <c r="E64" s="20" t="s">
        <v>410</v>
      </c>
      <c r="F64" s="25" t="str">
        <f>LEFT(E64,MIN(FIND({0,1,2,3,4,5,6,7,8,9},ASC(E64)&amp;1234567890))-1)</f>
        <v>Ba</v>
      </c>
      <c r="G64" s="25">
        <f t="shared" si="0"/>
        <v>1</v>
      </c>
      <c r="H64" s="25">
        <f>VLOOKUP(F64,Table!$A$2:$C$121,2,0)</f>
        <v>2</v>
      </c>
      <c r="I64" s="26">
        <f>VLOOKUP(F64,Table!$A$2:$C$121,3,0)</f>
        <v>6</v>
      </c>
      <c r="J64" s="20" t="s">
        <v>411</v>
      </c>
      <c r="K64" s="25" t="str">
        <f>LEFT(J64,MIN(FIND({0,1,2,3,4,5,6,7,8,9},ASC(J64)&amp;1234567890))-1)</f>
        <v>P</v>
      </c>
      <c r="L64" s="25">
        <f t="shared" si="1"/>
        <v>8</v>
      </c>
      <c r="M64" s="25">
        <f>VLOOKUP(K64,Table!$A$2:$C$121,2,0)</f>
        <v>15</v>
      </c>
      <c r="N64" s="26">
        <f>VLOOKUP(K64,Table!$A$2:$C$121,3,0)</f>
        <v>3</v>
      </c>
      <c r="O64" s="13" t="str">
        <f>VLOOKUP(A64,Table!$U$1:$V$230,2,0)</f>
        <v>Triclinic</v>
      </c>
    </row>
    <row r="65" spans="1:15" s="1" customFormat="1">
      <c r="A65" s="13">
        <v>2</v>
      </c>
      <c r="B65" s="11">
        <v>412926</v>
      </c>
      <c r="C65" s="11" t="s">
        <v>200</v>
      </c>
      <c r="D65" s="11" t="s">
        <v>261</v>
      </c>
      <c r="E65" s="20" t="s">
        <v>412</v>
      </c>
      <c r="F65" s="25" t="str">
        <f>LEFT(E65,MIN(FIND({0,1,2,3,4,5,6,7,8,9},ASC(E65)&amp;1234567890))-1)</f>
        <v>Nd</v>
      </c>
      <c r="G65" s="25">
        <f t="shared" si="0"/>
        <v>2</v>
      </c>
      <c r="H65" s="25">
        <f>VLOOKUP(F65,Table!$A$2:$C$121,2,0)</f>
        <v>3</v>
      </c>
      <c r="I65" s="26">
        <f>VLOOKUP(F65,Table!$A$2:$C$121,3,0)</f>
        <v>6</v>
      </c>
      <c r="J65" s="20" t="s">
        <v>413</v>
      </c>
      <c r="K65" s="25" t="str">
        <f>LEFT(J65,MIN(FIND({0,1,2,3,4,5,6,7,8,9},ASC(J65)&amp;1234567890))-1)</f>
        <v>Sn</v>
      </c>
      <c r="L65" s="25">
        <f t="shared" si="1"/>
        <v>3</v>
      </c>
      <c r="M65" s="25">
        <f>VLOOKUP(K65,Table!$A$2:$C$121,2,0)</f>
        <v>14</v>
      </c>
      <c r="N65" s="26">
        <f>VLOOKUP(K65,Table!$A$2:$C$121,3,0)</f>
        <v>5</v>
      </c>
      <c r="O65" s="13" t="str">
        <f>VLOOKUP(A65,Table!$U$1:$V$230,2,0)</f>
        <v>Triclinic</v>
      </c>
    </row>
    <row r="66" spans="1:15" s="1" customFormat="1">
      <c r="A66" s="13">
        <v>2</v>
      </c>
      <c r="B66" s="11">
        <v>51778</v>
      </c>
      <c r="C66" s="11" t="s">
        <v>200</v>
      </c>
      <c r="D66" s="11" t="s">
        <v>262</v>
      </c>
      <c r="E66" s="20" t="s">
        <v>414</v>
      </c>
      <c r="F66" s="25" t="str">
        <f>LEFT(E66,MIN(FIND({0,1,2,3,4,5,6,7,8,9},ASC(E66)&amp;1234567890))-1)</f>
        <v>Bi</v>
      </c>
      <c r="G66" s="25">
        <f t="shared" ref="G66:G129" si="2">IF(SUBSTITUTE(E66,F66,"")="",1,SUBSTITUTE(E66,F66,""))*1</f>
        <v>4</v>
      </c>
      <c r="H66" s="25">
        <f>VLOOKUP(F66,Table!$A$2:$C$121,2,0)</f>
        <v>15</v>
      </c>
      <c r="I66" s="26">
        <f>VLOOKUP(F66,Table!$A$2:$C$121,3,0)</f>
        <v>6</v>
      </c>
      <c r="J66" s="20" t="s">
        <v>345</v>
      </c>
      <c r="K66" s="25" t="str">
        <f>LEFT(J66,MIN(FIND({0,1,2,3,4,5,6,7,8,9},ASC(J66)&amp;1234567890))-1)</f>
        <v>O</v>
      </c>
      <c r="L66" s="25">
        <f t="shared" ref="L66:L129" si="3">IF(SUBSTITUTE(J66,K66,"")="",1,SUBSTITUTE(J66,K66,""))*1</f>
        <v>7</v>
      </c>
      <c r="M66" s="25">
        <f>VLOOKUP(K66,Table!$A$2:$C$121,2,0)</f>
        <v>16</v>
      </c>
      <c r="N66" s="26">
        <f>VLOOKUP(K66,Table!$A$2:$C$121,3,0)</f>
        <v>2</v>
      </c>
      <c r="O66" s="13" t="str">
        <f>VLOOKUP(A66,Table!$U$1:$V$230,2,0)</f>
        <v>Triclinic</v>
      </c>
    </row>
    <row r="67" spans="1:15" s="1" customFormat="1">
      <c r="A67" s="13">
        <v>2</v>
      </c>
      <c r="B67" s="11">
        <v>58909</v>
      </c>
      <c r="C67" s="11" t="s">
        <v>200</v>
      </c>
      <c r="D67" s="11" t="s">
        <v>11</v>
      </c>
      <c r="E67" s="20" t="s">
        <v>44</v>
      </c>
      <c r="F67" s="25" t="str">
        <f>LEFT(E67,MIN(FIND({0,1,2,3,4,5,6,7,8,9},ASC(E67)&amp;1234567890))-1)</f>
        <v>Ca</v>
      </c>
      <c r="G67" s="25">
        <f t="shared" si="2"/>
        <v>8</v>
      </c>
      <c r="H67" s="25">
        <f>VLOOKUP(F67,Table!$A$2:$C$121,2,0)</f>
        <v>2</v>
      </c>
      <c r="I67" s="26">
        <f>VLOOKUP(F67,Table!$A$2:$C$121,3,0)</f>
        <v>4</v>
      </c>
      <c r="J67" s="20" t="s">
        <v>45</v>
      </c>
      <c r="K67" s="25" t="str">
        <f>LEFT(J67,MIN(FIND({0,1,2,3,4,5,6,7,8,9},ASC(J67)&amp;1234567890))-1)</f>
        <v>In</v>
      </c>
      <c r="L67" s="25">
        <f t="shared" si="3"/>
        <v>3</v>
      </c>
      <c r="M67" s="25">
        <f>VLOOKUP(K67,Table!$A$2:$C$121,2,0)</f>
        <v>13</v>
      </c>
      <c r="N67" s="26">
        <f>VLOOKUP(K67,Table!$A$2:$C$121,3,0)</f>
        <v>5</v>
      </c>
      <c r="O67" s="13" t="str">
        <f>VLOOKUP(A67,Table!$U$1:$V$230,2,0)</f>
        <v>Triclinic</v>
      </c>
    </row>
    <row r="68" spans="1:15" s="1" customFormat="1">
      <c r="A68" s="13">
        <v>2</v>
      </c>
      <c r="B68" s="11">
        <v>196</v>
      </c>
      <c r="C68" s="11" t="s">
        <v>200</v>
      </c>
      <c r="D68" s="11" t="s">
        <v>263</v>
      </c>
      <c r="E68" s="20" t="s">
        <v>415</v>
      </c>
      <c r="F68" s="25" t="str">
        <f>LEFT(E68,MIN(FIND({0,1,2,3,4,5,6,7,8,9},ASC(E68)&amp;1234567890))-1)</f>
        <v>V</v>
      </c>
      <c r="G68" s="25">
        <f t="shared" si="2"/>
        <v>6</v>
      </c>
      <c r="H68" s="25">
        <f>VLOOKUP(F68,Table!$A$2:$C$121,2,0)</f>
        <v>5</v>
      </c>
      <c r="I68" s="26">
        <f>VLOOKUP(F68,Table!$A$2:$C$121,3,0)</f>
        <v>4</v>
      </c>
      <c r="J68" s="20" t="s">
        <v>53</v>
      </c>
      <c r="K68" s="25" t="str">
        <f>LEFT(J68,MIN(FIND({0,1,2,3,4,5,6,7,8,9},ASC(J68)&amp;1234567890))-1)</f>
        <v>O</v>
      </c>
      <c r="L68" s="25">
        <f t="shared" si="3"/>
        <v>11</v>
      </c>
      <c r="M68" s="25">
        <f>VLOOKUP(K68,Table!$A$2:$C$121,2,0)</f>
        <v>16</v>
      </c>
      <c r="N68" s="26">
        <f>VLOOKUP(K68,Table!$A$2:$C$121,3,0)</f>
        <v>2</v>
      </c>
      <c r="O68" s="13" t="str">
        <f>VLOOKUP(A68,Table!$U$1:$V$230,2,0)</f>
        <v>Triclinic</v>
      </c>
    </row>
    <row r="69" spans="1:15" s="1" customFormat="1">
      <c r="A69" s="13">
        <v>2</v>
      </c>
      <c r="B69" s="11">
        <v>2775</v>
      </c>
      <c r="C69" s="11" t="s">
        <v>200</v>
      </c>
      <c r="D69" s="11" t="s">
        <v>264</v>
      </c>
      <c r="E69" s="20" t="s">
        <v>416</v>
      </c>
      <c r="F69" s="25" t="str">
        <f>LEFT(E69,MIN(FIND({0,1,2,3,4,5,6,7,8,9},ASC(E69)&amp;1234567890))-1)</f>
        <v>V</v>
      </c>
      <c r="G69" s="25">
        <f t="shared" si="2"/>
        <v>4</v>
      </c>
      <c r="H69" s="25">
        <f>VLOOKUP(F69,Table!$A$2:$C$121,2,0)</f>
        <v>5</v>
      </c>
      <c r="I69" s="26">
        <f>VLOOKUP(F69,Table!$A$2:$C$121,3,0)</f>
        <v>4</v>
      </c>
      <c r="J69" s="20" t="s">
        <v>345</v>
      </c>
      <c r="K69" s="25" t="str">
        <f>LEFT(J69,MIN(FIND({0,1,2,3,4,5,6,7,8,9},ASC(J69)&amp;1234567890))-1)</f>
        <v>O</v>
      </c>
      <c r="L69" s="25">
        <f t="shared" si="3"/>
        <v>7</v>
      </c>
      <c r="M69" s="25">
        <f>VLOOKUP(K69,Table!$A$2:$C$121,2,0)</f>
        <v>16</v>
      </c>
      <c r="N69" s="26">
        <f>VLOOKUP(K69,Table!$A$2:$C$121,3,0)</f>
        <v>2</v>
      </c>
      <c r="O69" s="13" t="str">
        <f>VLOOKUP(A69,Table!$U$1:$V$230,2,0)</f>
        <v>Triclinic</v>
      </c>
    </row>
    <row r="70" spans="1:15" s="1" customFormat="1">
      <c r="A70" s="13">
        <v>2</v>
      </c>
      <c r="B70" s="11">
        <v>6097</v>
      </c>
      <c r="C70" s="11" t="s">
        <v>200</v>
      </c>
      <c r="D70" s="11" t="s">
        <v>265</v>
      </c>
      <c r="E70" s="20" t="s">
        <v>417</v>
      </c>
      <c r="F70" s="25" t="str">
        <f>LEFT(E70,MIN(FIND({0,1,2,3,4,5,6,7,8,9},ASC(E70)&amp;1234567890))-1)</f>
        <v>V</v>
      </c>
      <c r="G70" s="25">
        <f t="shared" si="2"/>
        <v>5</v>
      </c>
      <c r="H70" s="25">
        <f>VLOOKUP(F70,Table!$A$2:$C$121,2,0)</f>
        <v>5</v>
      </c>
      <c r="I70" s="26">
        <f>VLOOKUP(F70,Table!$A$2:$C$121,3,0)</f>
        <v>4</v>
      </c>
      <c r="J70" s="20" t="s">
        <v>57</v>
      </c>
      <c r="K70" s="25" t="str">
        <f>LEFT(J70,MIN(FIND({0,1,2,3,4,5,6,7,8,9},ASC(J70)&amp;1234567890))-1)</f>
        <v>O</v>
      </c>
      <c r="L70" s="25">
        <f t="shared" si="3"/>
        <v>9</v>
      </c>
      <c r="M70" s="25">
        <f>VLOOKUP(K70,Table!$A$2:$C$121,2,0)</f>
        <v>16</v>
      </c>
      <c r="N70" s="26">
        <f>VLOOKUP(K70,Table!$A$2:$C$121,3,0)</f>
        <v>2</v>
      </c>
      <c r="O70" s="13" t="str">
        <f>VLOOKUP(A70,Table!$U$1:$V$230,2,0)</f>
        <v>Triclinic</v>
      </c>
    </row>
    <row r="71" spans="1:15" s="1" customFormat="1">
      <c r="A71" s="13">
        <v>2</v>
      </c>
      <c r="B71" s="11">
        <v>9039</v>
      </c>
      <c r="C71" s="11" t="s">
        <v>200</v>
      </c>
      <c r="D71" s="11" t="s">
        <v>266</v>
      </c>
      <c r="E71" s="20" t="s">
        <v>418</v>
      </c>
      <c r="F71" s="25" t="str">
        <f>LEFT(E71,MIN(FIND({0,1,2,3,4,5,6,7,8,9},ASC(E71)&amp;1234567890))-1)</f>
        <v>Ti</v>
      </c>
      <c r="G71" s="25">
        <f t="shared" si="2"/>
        <v>6</v>
      </c>
      <c r="H71" s="25">
        <f>VLOOKUP(F71,Table!$A$2:$C$121,2,0)</f>
        <v>4</v>
      </c>
      <c r="I71" s="26">
        <f>VLOOKUP(F71,Table!$A$2:$C$121,3,0)</f>
        <v>4</v>
      </c>
      <c r="J71" s="20" t="s">
        <v>53</v>
      </c>
      <c r="K71" s="25" t="str">
        <f>LEFT(J71,MIN(FIND({0,1,2,3,4,5,6,7,8,9},ASC(J71)&amp;1234567890))-1)</f>
        <v>O</v>
      </c>
      <c r="L71" s="25">
        <f t="shared" si="3"/>
        <v>11</v>
      </c>
      <c r="M71" s="25">
        <f>VLOOKUP(K71,Table!$A$2:$C$121,2,0)</f>
        <v>16</v>
      </c>
      <c r="N71" s="26">
        <f>VLOOKUP(K71,Table!$A$2:$C$121,3,0)</f>
        <v>2</v>
      </c>
      <c r="O71" s="13" t="str">
        <f>VLOOKUP(A71,Table!$U$1:$V$230,2,0)</f>
        <v>Triclinic</v>
      </c>
    </row>
    <row r="72" spans="1:15" s="1" customFormat="1">
      <c r="A72" s="13">
        <v>2</v>
      </c>
      <c r="B72" s="11">
        <v>102983</v>
      </c>
      <c r="C72" s="11" t="s">
        <v>200</v>
      </c>
      <c r="D72" s="11" t="s">
        <v>267</v>
      </c>
      <c r="E72" s="20" t="s">
        <v>419</v>
      </c>
      <c r="F72" s="25" t="str">
        <f>LEFT(E72,MIN(FIND({0,1,2,3,4,5,6,7,8,9},ASC(E72)&amp;1234567890))-1)</f>
        <v>Cu</v>
      </c>
      <c r="G72" s="25">
        <f t="shared" si="2"/>
        <v>7</v>
      </c>
      <c r="H72" s="25">
        <f>VLOOKUP(F72,Table!$A$2:$C$121,2,0)</f>
        <v>11</v>
      </c>
      <c r="I72" s="26">
        <f>VLOOKUP(F72,Table!$A$2:$C$121,3,0)</f>
        <v>4</v>
      </c>
      <c r="J72" s="20" t="s">
        <v>45</v>
      </c>
      <c r="K72" s="25" t="str">
        <f>LEFT(J72,MIN(FIND({0,1,2,3,4,5,6,7,8,9},ASC(J72)&amp;1234567890))-1)</f>
        <v>In</v>
      </c>
      <c r="L72" s="25">
        <f t="shared" si="3"/>
        <v>3</v>
      </c>
      <c r="M72" s="25">
        <f>VLOOKUP(K72,Table!$A$2:$C$121,2,0)</f>
        <v>13</v>
      </c>
      <c r="N72" s="26">
        <f>VLOOKUP(K72,Table!$A$2:$C$121,3,0)</f>
        <v>5</v>
      </c>
      <c r="O72" s="13" t="str">
        <f>VLOOKUP(A72,Table!$U$1:$V$230,2,0)</f>
        <v>Triclinic</v>
      </c>
    </row>
    <row r="73" spans="1:15" s="1" customFormat="1">
      <c r="A73" s="13">
        <v>2</v>
      </c>
      <c r="B73" s="11">
        <v>104202</v>
      </c>
      <c r="C73" s="11" t="s">
        <v>200</v>
      </c>
      <c r="D73" s="11" t="s">
        <v>268</v>
      </c>
      <c r="E73" s="20" t="s">
        <v>420</v>
      </c>
      <c r="F73" s="25" t="str">
        <f>LEFT(E73,MIN(FIND({0,1,2,3,4,5,6,7,8,9},ASC(E73)&amp;1234567890))-1)</f>
        <v>Tl</v>
      </c>
      <c r="G73" s="25">
        <f t="shared" si="2"/>
        <v>3</v>
      </c>
      <c r="H73" s="25">
        <f>VLOOKUP(F73,Table!$A$2:$C$121,2,0)</f>
        <v>13</v>
      </c>
      <c r="I73" s="26">
        <f>VLOOKUP(F73,Table!$A$2:$C$121,3,0)</f>
        <v>6</v>
      </c>
      <c r="J73" s="20" t="s">
        <v>421</v>
      </c>
      <c r="K73" s="25" t="str">
        <f>LEFT(J73,MIN(FIND({0,1,2,3,4,5,6,7,8,9},ASC(J73)&amp;1234567890))-1)</f>
        <v>Yb</v>
      </c>
      <c r="L73" s="25">
        <f t="shared" si="3"/>
        <v>8</v>
      </c>
      <c r="M73" s="25">
        <f>VLOOKUP(K73,Table!$A$2:$C$121,2,0)</f>
        <v>3</v>
      </c>
      <c r="N73" s="26">
        <f>VLOOKUP(K73,Table!$A$2:$C$121,3,0)</f>
        <v>6</v>
      </c>
      <c r="O73" s="13" t="str">
        <f>VLOOKUP(A73,Table!$U$1:$V$230,2,0)</f>
        <v>Triclinic</v>
      </c>
    </row>
    <row r="74" spans="1:15" s="1" customFormat="1">
      <c r="A74" s="13">
        <v>2</v>
      </c>
      <c r="B74" s="11">
        <v>104302</v>
      </c>
      <c r="C74" s="11" t="s">
        <v>200</v>
      </c>
      <c r="D74" s="11" t="s">
        <v>269</v>
      </c>
      <c r="E74" s="20" t="s">
        <v>370</v>
      </c>
      <c r="F74" s="25" t="str">
        <f>LEFT(E74,MIN(FIND({0,1,2,3,4,5,6,7,8,9},ASC(E74)&amp;1234567890))-1)</f>
        <v>Hg</v>
      </c>
      <c r="G74" s="25">
        <f t="shared" si="2"/>
        <v>1</v>
      </c>
      <c r="H74" s="25">
        <f>VLOOKUP(F74,Table!$A$2:$C$121,2,0)</f>
        <v>12</v>
      </c>
      <c r="I74" s="26">
        <f>VLOOKUP(F74,Table!$A$2:$C$121,3,0)</f>
        <v>6</v>
      </c>
      <c r="J74" s="20" t="s">
        <v>39</v>
      </c>
      <c r="K74" s="25" t="str">
        <f>LEFT(J74,MIN(FIND({0,1,2,3,4,5,6,7,8,9},ASC(J74)&amp;1234567890))-1)</f>
        <v>K</v>
      </c>
      <c r="L74" s="25">
        <f t="shared" si="3"/>
        <v>1</v>
      </c>
      <c r="M74" s="25">
        <f>VLOOKUP(K74,Table!$A$2:$C$121,2,0)</f>
        <v>1</v>
      </c>
      <c r="N74" s="26">
        <f>VLOOKUP(K74,Table!$A$2:$C$121,3,0)</f>
        <v>4</v>
      </c>
      <c r="O74" s="13" t="str">
        <f>VLOOKUP(A74,Table!$U$1:$V$230,2,0)</f>
        <v>Triclinic</v>
      </c>
    </row>
    <row r="75" spans="1:15" s="1" customFormat="1">
      <c r="A75" s="13">
        <v>2</v>
      </c>
      <c r="B75" s="11">
        <v>97356</v>
      </c>
      <c r="C75" s="11" t="s">
        <v>200</v>
      </c>
      <c r="D75" s="11" t="s">
        <v>270</v>
      </c>
      <c r="E75" s="20" t="s">
        <v>422</v>
      </c>
      <c r="F75" s="25" t="str">
        <f>LEFT(E75,MIN(FIND({0,1,2,3,4,5,6,7,8,9},ASC(E75)&amp;1234567890))-1)</f>
        <v>Yb</v>
      </c>
      <c r="G75" s="25">
        <f t="shared" si="2"/>
        <v>3</v>
      </c>
      <c r="H75" s="25">
        <f>VLOOKUP(F75,Table!$A$2:$C$121,2,0)</f>
        <v>3</v>
      </c>
      <c r="I75" s="26">
        <f>VLOOKUP(F75,Table!$A$2:$C$121,3,0)</f>
        <v>6</v>
      </c>
      <c r="J75" s="20" t="s">
        <v>423</v>
      </c>
      <c r="K75" s="25" t="str">
        <f>LEFT(J75,MIN(FIND({0,1,2,3,4,5,6,7,8,9},ASC(J75)&amp;1234567890))-1)</f>
        <v>Ge</v>
      </c>
      <c r="L75" s="25">
        <f t="shared" si="3"/>
        <v>8</v>
      </c>
      <c r="M75" s="25">
        <f>VLOOKUP(K75,Table!$A$2:$C$121,2,0)</f>
        <v>14</v>
      </c>
      <c r="N75" s="26">
        <f>VLOOKUP(K75,Table!$A$2:$C$121,3,0)</f>
        <v>4</v>
      </c>
      <c r="O75" s="13" t="str">
        <f>VLOOKUP(A75,Table!$U$1:$V$230,2,0)</f>
        <v>Triclinic</v>
      </c>
    </row>
    <row r="76" spans="1:15" s="1" customFormat="1">
      <c r="A76" s="13">
        <v>2</v>
      </c>
      <c r="B76" s="11">
        <v>240179</v>
      </c>
      <c r="C76" s="11" t="s">
        <v>200</v>
      </c>
      <c r="D76" s="11" t="s">
        <v>271</v>
      </c>
      <c r="E76" s="20" t="s">
        <v>424</v>
      </c>
      <c r="F76" s="25" t="str">
        <f>LEFT(E76,MIN(FIND({0,1,2,3,4,5,6,7,8,9},ASC(E76)&amp;1234567890))-1)</f>
        <v>Rh</v>
      </c>
      <c r="G76" s="25">
        <f t="shared" si="2"/>
        <v>3</v>
      </c>
      <c r="H76" s="25">
        <f>VLOOKUP(F76,Table!$A$2:$C$121,2,0)</f>
        <v>9</v>
      </c>
      <c r="I76" s="26">
        <f>VLOOKUP(F76,Table!$A$2:$C$121,3,0)</f>
        <v>5</v>
      </c>
      <c r="J76" s="20" t="s">
        <v>425</v>
      </c>
      <c r="K76" s="25" t="str">
        <f>LEFT(J76,MIN(FIND({0,1,2,3,4,5,6,7,8,9},ASC(J76)&amp;1234567890))-1)</f>
        <v>Ga</v>
      </c>
      <c r="L76" s="25">
        <f t="shared" si="3"/>
        <v>5</v>
      </c>
      <c r="M76" s="25">
        <f>VLOOKUP(K76,Table!$A$2:$C$121,2,0)</f>
        <v>13</v>
      </c>
      <c r="N76" s="26">
        <f>VLOOKUP(K76,Table!$A$2:$C$121,3,0)</f>
        <v>4</v>
      </c>
      <c r="O76" s="13" t="str">
        <f>VLOOKUP(A76,Table!$U$1:$V$230,2,0)</f>
        <v>Triclinic</v>
      </c>
    </row>
    <row r="77" spans="1:15" s="1" customFormat="1">
      <c r="A77" s="13">
        <v>2</v>
      </c>
      <c r="B77" s="11">
        <v>62473</v>
      </c>
      <c r="C77" s="11" t="s">
        <v>225</v>
      </c>
      <c r="D77" s="11" t="s">
        <v>272</v>
      </c>
      <c r="E77" s="20" t="s">
        <v>426</v>
      </c>
      <c r="F77" s="25" t="str">
        <f>LEFT(E77,MIN(FIND({0,1,2,3,4,5,6,7,8,9},ASC(E77)&amp;1234567890))-1)</f>
        <v>Hf</v>
      </c>
      <c r="G77" s="25">
        <f t="shared" si="2"/>
        <v>1</v>
      </c>
      <c r="H77" s="25">
        <f>VLOOKUP(F77,Table!$A$2:$C$121,2,0)</f>
        <v>4</v>
      </c>
      <c r="I77" s="26">
        <f>VLOOKUP(F77,Table!$A$2:$C$121,3,0)</f>
        <v>6</v>
      </c>
      <c r="J77" s="20" t="s">
        <v>374</v>
      </c>
      <c r="K77" s="25" t="str">
        <f>LEFT(J77,MIN(FIND({0,1,2,3,4,5,6,7,8,9},ASC(J77)&amp;1234567890))-1)</f>
        <v>I</v>
      </c>
      <c r="L77" s="25">
        <f t="shared" si="3"/>
        <v>4</v>
      </c>
      <c r="M77" s="25">
        <f>VLOOKUP(K77,Table!$A$2:$C$121,2,0)</f>
        <v>17</v>
      </c>
      <c r="N77" s="26">
        <f>VLOOKUP(K77,Table!$A$2:$C$121,3,0)</f>
        <v>5</v>
      </c>
      <c r="O77" s="13" t="str">
        <f>VLOOKUP(A77,Table!$U$1:$V$230,2,0)</f>
        <v>Triclinic</v>
      </c>
    </row>
    <row r="78" spans="1:15" s="1" customFormat="1">
      <c r="A78" s="13">
        <v>2</v>
      </c>
      <c r="B78" s="11">
        <v>99229</v>
      </c>
      <c r="C78" s="11" t="s">
        <v>200</v>
      </c>
      <c r="D78" s="11" t="s">
        <v>273</v>
      </c>
      <c r="E78" s="20" t="s">
        <v>377</v>
      </c>
      <c r="F78" s="25" t="str">
        <f>LEFT(E78,MIN(FIND({0,1,2,3,4,5,6,7,8,9},ASC(E78)&amp;1234567890))-1)</f>
        <v>Zr</v>
      </c>
      <c r="G78" s="25">
        <f t="shared" si="2"/>
        <v>1</v>
      </c>
      <c r="H78" s="25">
        <f>VLOOKUP(F78,Table!$A$2:$C$121,2,0)</f>
        <v>4</v>
      </c>
      <c r="I78" s="26">
        <f>VLOOKUP(F78,Table!$A$2:$C$121,3,0)</f>
        <v>5</v>
      </c>
      <c r="J78" s="20" t="s">
        <v>427</v>
      </c>
      <c r="K78" s="25" t="str">
        <f>LEFT(J78,MIN(FIND({0,1,2,3,4,5,6,7,8,9},ASC(J78)&amp;1234567890))-1)</f>
        <v>Au</v>
      </c>
      <c r="L78" s="25">
        <f t="shared" si="3"/>
        <v>1</v>
      </c>
      <c r="M78" s="25">
        <f>VLOOKUP(K78,Table!$A$2:$C$121,2,0)</f>
        <v>11</v>
      </c>
      <c r="N78" s="26">
        <f>VLOOKUP(K78,Table!$A$2:$C$121,3,0)</f>
        <v>6</v>
      </c>
      <c r="O78" s="13" t="str">
        <f>VLOOKUP(A78,Table!$U$1:$V$230,2,0)</f>
        <v>Triclinic</v>
      </c>
    </row>
    <row r="79" spans="1:15" s="1" customFormat="1">
      <c r="A79" s="13">
        <v>2</v>
      </c>
      <c r="B79" s="11">
        <v>106623</v>
      </c>
      <c r="C79" s="11" t="s">
        <v>200</v>
      </c>
      <c r="D79" s="11" t="s">
        <v>274</v>
      </c>
      <c r="E79" s="20" t="s">
        <v>428</v>
      </c>
      <c r="F79" s="25" t="str">
        <f>LEFT(E79,MIN(FIND({0,1,2,3,4,5,6,7,8,9},ASC(E79)&amp;1234567890))-1)</f>
        <v>Eu</v>
      </c>
      <c r="G79" s="25">
        <f t="shared" si="2"/>
        <v>1</v>
      </c>
      <c r="H79" s="25">
        <f>VLOOKUP(F79,Table!$A$2:$C$121,2,0)</f>
        <v>3</v>
      </c>
      <c r="I79" s="26">
        <f>VLOOKUP(F79,Table!$A$2:$C$121,3,0)</f>
        <v>6</v>
      </c>
      <c r="J79" s="20" t="s">
        <v>366</v>
      </c>
      <c r="K79" s="25" t="str">
        <f>LEFT(J79,MIN(FIND({0,1,2,3,4,5,6,7,8,9},ASC(J79)&amp;1234567890))-1)</f>
        <v>Ga</v>
      </c>
      <c r="L79" s="25">
        <f t="shared" si="3"/>
        <v>1</v>
      </c>
      <c r="M79" s="25">
        <f>VLOOKUP(K79,Table!$A$2:$C$121,2,0)</f>
        <v>13</v>
      </c>
      <c r="N79" s="26">
        <f>VLOOKUP(K79,Table!$A$2:$C$121,3,0)</f>
        <v>4</v>
      </c>
      <c r="O79" s="13" t="str">
        <f>VLOOKUP(A79,Table!$U$1:$V$230,2,0)</f>
        <v>Triclinic</v>
      </c>
    </row>
    <row r="80" spans="1:15" s="1" customFormat="1">
      <c r="A80" s="13">
        <v>2</v>
      </c>
      <c r="B80" s="11">
        <v>413800</v>
      </c>
      <c r="C80" s="11" t="s">
        <v>200</v>
      </c>
      <c r="D80" s="11" t="s">
        <v>275</v>
      </c>
      <c r="E80" s="20" t="s">
        <v>429</v>
      </c>
      <c r="F80" s="25" t="str">
        <f>LEFT(E80,MIN(FIND({0,1,2,3,4,5,6,7,8,9},ASC(E80)&amp;1234567890))-1)</f>
        <v>Rh</v>
      </c>
      <c r="G80" s="25">
        <f t="shared" si="2"/>
        <v>18</v>
      </c>
      <c r="H80" s="25">
        <f>VLOOKUP(F80,Table!$A$2:$C$121,2,0)</f>
        <v>9</v>
      </c>
      <c r="I80" s="26">
        <f>VLOOKUP(F80,Table!$A$2:$C$121,3,0)</f>
        <v>5</v>
      </c>
      <c r="J80" s="20" t="s">
        <v>430</v>
      </c>
      <c r="K80" s="25" t="str">
        <f>LEFT(J80,MIN(FIND({0,1,2,3,4,5,6,7,8,9},ASC(J80)&amp;1234567890))-1)</f>
        <v>B</v>
      </c>
      <c r="L80" s="25">
        <f t="shared" si="3"/>
        <v>11</v>
      </c>
      <c r="M80" s="25">
        <f>VLOOKUP(K80,Table!$A$2:$C$121,2,0)</f>
        <v>13</v>
      </c>
      <c r="N80" s="26">
        <f>VLOOKUP(K80,Table!$A$2:$C$121,3,0)</f>
        <v>2</v>
      </c>
      <c r="O80" s="13" t="str">
        <f>VLOOKUP(A80,Table!$U$1:$V$230,2,0)</f>
        <v>Triclinic</v>
      </c>
    </row>
    <row r="81" spans="1:15" s="1" customFormat="1">
      <c r="A81" s="13">
        <v>2</v>
      </c>
      <c r="B81" s="11">
        <v>170627</v>
      </c>
      <c r="C81" s="11" t="s">
        <v>232</v>
      </c>
      <c r="D81" s="11" t="s">
        <v>276</v>
      </c>
      <c r="E81" s="20" t="s">
        <v>431</v>
      </c>
      <c r="F81" s="25" t="str">
        <f>LEFT(E81,MIN(FIND({0,1,2,3,4,5,6,7,8,9},ASC(E81)&amp;1234567890))-1)</f>
        <v>Zn</v>
      </c>
      <c r="G81" s="25">
        <f t="shared" si="2"/>
        <v>13</v>
      </c>
      <c r="H81" s="25">
        <f>VLOOKUP(F81,Table!$A$2:$C$121,2,0)</f>
        <v>12</v>
      </c>
      <c r="I81" s="26">
        <f>VLOOKUP(F81,Table!$A$2:$C$121,3,0)</f>
        <v>4</v>
      </c>
      <c r="J81" s="20" t="s">
        <v>432</v>
      </c>
      <c r="K81" s="25" t="str">
        <f>LEFT(J81,MIN(FIND({0,1,2,3,4,5,6,7,8,9},ASC(J81)&amp;1234567890))-1)</f>
        <v>Sb</v>
      </c>
      <c r="L81" s="25">
        <f t="shared" si="3"/>
        <v>10</v>
      </c>
      <c r="M81" s="25">
        <f>VLOOKUP(K81,Table!$A$2:$C$121,2,0)</f>
        <v>15</v>
      </c>
      <c r="N81" s="26">
        <f>VLOOKUP(K81,Table!$A$2:$C$121,3,0)</f>
        <v>5</v>
      </c>
      <c r="O81" s="13" t="str">
        <f>VLOOKUP(A81,Table!$U$1:$V$230,2,0)</f>
        <v>Triclinic</v>
      </c>
    </row>
    <row r="82" spans="1:15" s="1" customFormat="1">
      <c r="A82" s="13">
        <v>2</v>
      </c>
      <c r="B82" s="11">
        <v>610410</v>
      </c>
      <c r="C82" s="11" t="s">
        <v>200</v>
      </c>
      <c r="D82" s="11" t="s">
        <v>277</v>
      </c>
      <c r="E82" s="20" t="s">
        <v>428</v>
      </c>
      <c r="F82" s="25" t="str">
        <f>LEFT(E82,MIN(FIND({0,1,2,3,4,5,6,7,8,9},ASC(E82)&amp;1234567890))-1)</f>
        <v>Eu</v>
      </c>
      <c r="G82" s="25">
        <f t="shared" si="2"/>
        <v>1</v>
      </c>
      <c r="H82" s="25">
        <f>VLOOKUP(F82,Table!$A$2:$C$121,2,0)</f>
        <v>3</v>
      </c>
      <c r="I82" s="26">
        <f>VLOOKUP(F82,Table!$A$2:$C$121,3,0)</f>
        <v>6</v>
      </c>
      <c r="J82" s="20" t="s">
        <v>331</v>
      </c>
      <c r="K82" s="25" t="str">
        <f>LEFT(J82,MIN(FIND({0,1,2,3,4,5,6,7,8,9},ASC(J82)&amp;1234567890))-1)</f>
        <v>As</v>
      </c>
      <c r="L82" s="25">
        <f t="shared" si="3"/>
        <v>3</v>
      </c>
      <c r="M82" s="25">
        <f>VLOOKUP(K82,Table!$A$2:$C$121,2,0)</f>
        <v>15</v>
      </c>
      <c r="N82" s="26">
        <f>VLOOKUP(K82,Table!$A$2:$C$121,3,0)</f>
        <v>4</v>
      </c>
      <c r="O82" s="13" t="str">
        <f>VLOOKUP(A82,Table!$U$1:$V$230,2,0)</f>
        <v>Triclinic</v>
      </c>
    </row>
    <row r="83" spans="1:15" s="1" customFormat="1">
      <c r="A83" s="13">
        <v>2</v>
      </c>
      <c r="B83" s="11">
        <v>611440</v>
      </c>
      <c r="C83" s="11" t="s">
        <v>200</v>
      </c>
      <c r="D83" s="11" t="s">
        <v>278</v>
      </c>
      <c r="E83" s="20" t="s">
        <v>433</v>
      </c>
      <c r="F83" s="25" t="str">
        <f>LEFT(E83,MIN(FIND({0,1,2,3,4,5,6,7,8,9},ASC(E83)&amp;1234567890))-1)</f>
        <v>Sr</v>
      </c>
      <c r="G83" s="25">
        <f t="shared" si="2"/>
        <v>1</v>
      </c>
      <c r="H83" s="25">
        <f>VLOOKUP(F83,Table!$A$2:$C$121,2,0)</f>
        <v>2</v>
      </c>
      <c r="I83" s="26">
        <f>VLOOKUP(F83,Table!$A$2:$C$121,3,0)</f>
        <v>5</v>
      </c>
      <c r="J83" s="20" t="s">
        <v>331</v>
      </c>
      <c r="K83" s="25" t="str">
        <f>LEFT(J83,MIN(FIND({0,1,2,3,4,5,6,7,8,9},ASC(J83)&amp;1234567890))-1)</f>
        <v>As</v>
      </c>
      <c r="L83" s="25">
        <f t="shared" si="3"/>
        <v>3</v>
      </c>
      <c r="M83" s="25">
        <f>VLOOKUP(K83,Table!$A$2:$C$121,2,0)</f>
        <v>15</v>
      </c>
      <c r="N83" s="26">
        <f>VLOOKUP(K83,Table!$A$2:$C$121,3,0)</f>
        <v>4</v>
      </c>
      <c r="O83" s="13" t="str">
        <f>VLOOKUP(A83,Table!$U$1:$V$230,2,0)</f>
        <v>Triclinic</v>
      </c>
    </row>
    <row r="84" spans="1:15" s="1" customFormat="1">
      <c r="A84" s="13">
        <v>2</v>
      </c>
      <c r="B84" s="11">
        <v>647710</v>
      </c>
      <c r="C84" s="11" t="s">
        <v>200</v>
      </c>
      <c r="D84" s="11" t="s">
        <v>279</v>
      </c>
      <c r="E84" s="20" t="s">
        <v>434</v>
      </c>
      <c r="F84" s="25" t="str">
        <f>LEFT(E84,MIN(FIND({0,1,2,3,4,5,6,7,8,9},ASC(E84)&amp;1234567890))-1)</f>
        <v>Os</v>
      </c>
      <c r="G84" s="25">
        <f t="shared" si="2"/>
        <v>1</v>
      </c>
      <c r="H84" s="25">
        <f>VLOOKUP(F84,Table!$A$2:$C$121,2,0)</f>
        <v>8</v>
      </c>
      <c r="I84" s="26">
        <f>VLOOKUP(F84,Table!$A$2:$C$121,3,0)</f>
        <v>6</v>
      </c>
      <c r="J84" s="20" t="s">
        <v>342</v>
      </c>
      <c r="K84" s="25" t="str">
        <f>LEFT(J84,MIN(FIND({0,1,2,3,4,5,6,7,8,9},ASC(J84)&amp;1234567890))-1)</f>
        <v>P</v>
      </c>
      <c r="L84" s="25">
        <f t="shared" si="3"/>
        <v>4</v>
      </c>
      <c r="M84" s="25">
        <f>VLOOKUP(K84,Table!$A$2:$C$121,2,0)</f>
        <v>15</v>
      </c>
      <c r="N84" s="26">
        <f>VLOOKUP(K84,Table!$A$2:$C$121,3,0)</f>
        <v>3</v>
      </c>
      <c r="O84" s="13" t="str">
        <f>VLOOKUP(A84,Table!$U$1:$V$230,2,0)</f>
        <v>Triclinic</v>
      </c>
    </row>
    <row r="85" spans="1:15" s="1" customFormat="1">
      <c r="A85" s="13">
        <v>2</v>
      </c>
      <c r="B85" s="11">
        <v>650162</v>
      </c>
      <c r="C85" s="11" t="s">
        <v>200</v>
      </c>
      <c r="D85" s="11" t="s">
        <v>280</v>
      </c>
      <c r="E85" s="20" t="s">
        <v>37</v>
      </c>
      <c r="F85" s="25" t="str">
        <f>LEFT(E85,MIN(FIND({0,1,2,3,4,5,6,7,8,9},ASC(E85)&amp;1234567890))-1)</f>
        <v>Re</v>
      </c>
      <c r="G85" s="25">
        <f t="shared" si="2"/>
        <v>1</v>
      </c>
      <c r="H85" s="25">
        <f>VLOOKUP(F85,Table!$A$2:$C$121,2,0)</f>
        <v>7</v>
      </c>
      <c r="I85" s="26">
        <f>VLOOKUP(F85,Table!$A$2:$C$121,3,0)</f>
        <v>6</v>
      </c>
      <c r="J85" s="20" t="s">
        <v>73</v>
      </c>
      <c r="K85" s="25" t="str">
        <f>LEFT(J85,MIN(FIND({0,1,2,3,4,5,6,7,8,9},ASC(J85)&amp;1234567890))-1)</f>
        <v>Te</v>
      </c>
      <c r="L85" s="25">
        <f t="shared" si="3"/>
        <v>2</v>
      </c>
      <c r="M85" s="25">
        <f>VLOOKUP(K85,Table!$A$2:$C$121,2,0)</f>
        <v>16</v>
      </c>
      <c r="N85" s="26">
        <f>VLOOKUP(K85,Table!$A$2:$C$121,3,0)</f>
        <v>5</v>
      </c>
      <c r="O85" s="13" t="str">
        <f>VLOOKUP(A85,Table!$U$1:$V$230,2,0)</f>
        <v>Triclinic</v>
      </c>
    </row>
    <row r="86" spans="1:15" s="1" customFormat="1">
      <c r="A86" s="13">
        <v>2</v>
      </c>
      <c r="B86" s="11">
        <v>418213</v>
      </c>
      <c r="C86" s="11" t="s">
        <v>200</v>
      </c>
      <c r="D86" s="11" t="s">
        <v>281</v>
      </c>
      <c r="E86" s="20" t="s">
        <v>435</v>
      </c>
      <c r="F86" s="25" t="str">
        <f>LEFT(E86,MIN(FIND({0,1,2,3,4,5,6,7,8,9},ASC(E86)&amp;1234567890))-1)</f>
        <v>Zn</v>
      </c>
      <c r="G86" s="25">
        <f t="shared" si="2"/>
        <v>84</v>
      </c>
      <c r="H86" s="25">
        <f>VLOOKUP(F86,Table!$A$2:$C$121,2,0)</f>
        <v>12</v>
      </c>
      <c r="I86" s="26">
        <f>VLOOKUP(F86,Table!$A$2:$C$121,3,0)</f>
        <v>4</v>
      </c>
      <c r="J86" s="20" t="s">
        <v>436</v>
      </c>
      <c r="K86" s="25" t="str">
        <f>LEFT(J86,MIN(FIND({0,1,2,3,4,5,6,7,8,9},ASC(J86)&amp;1234567890))-1)</f>
        <v>Sb</v>
      </c>
      <c r="L86" s="25">
        <f t="shared" si="3"/>
        <v>65</v>
      </c>
      <c r="M86" s="25">
        <f>VLOOKUP(K86,Table!$A$2:$C$121,2,0)</f>
        <v>15</v>
      </c>
      <c r="N86" s="26">
        <f>VLOOKUP(K86,Table!$A$2:$C$121,3,0)</f>
        <v>5</v>
      </c>
      <c r="O86" s="13" t="str">
        <f>VLOOKUP(A86,Table!$U$1:$V$230,2,0)</f>
        <v>Triclinic</v>
      </c>
    </row>
    <row r="87" spans="1:15" s="1" customFormat="1">
      <c r="A87" s="13">
        <v>2</v>
      </c>
      <c r="B87" s="11">
        <v>173775</v>
      </c>
      <c r="C87" s="11" t="s">
        <v>200</v>
      </c>
      <c r="D87" s="11" t="s">
        <v>282</v>
      </c>
      <c r="E87" s="20" t="s">
        <v>437</v>
      </c>
      <c r="F87" s="25" t="str">
        <f>LEFT(E87,MIN(FIND({0,1,2,3,4,5,6,7,8,9},ASC(E87)&amp;1234567890))-1)</f>
        <v>C</v>
      </c>
      <c r="G87" s="25">
        <f t="shared" si="2"/>
        <v>90</v>
      </c>
      <c r="H87" s="25">
        <f>VLOOKUP(F87,Table!$A$2:$C$121,2,0)</f>
        <v>14</v>
      </c>
      <c r="I87" s="26">
        <f>VLOOKUP(F87,Table!$A$2:$C$121,3,0)</f>
        <v>2</v>
      </c>
      <c r="J87" s="20" t="s">
        <v>438</v>
      </c>
      <c r="K87" s="25" t="str">
        <f>LEFT(J87,MIN(FIND({0,1,2,3,4,5,6,7,8,9},ASC(J87)&amp;1234567890))-1)</f>
        <v>Cl</v>
      </c>
      <c r="L87" s="25">
        <f t="shared" si="3"/>
        <v>32</v>
      </c>
      <c r="M87" s="25">
        <f>VLOOKUP(K87,Table!$A$2:$C$121,2,0)</f>
        <v>17</v>
      </c>
      <c r="N87" s="26">
        <f>VLOOKUP(K87,Table!$A$2:$C$121,3,0)</f>
        <v>3</v>
      </c>
      <c r="O87" s="13" t="str">
        <f>VLOOKUP(A87,Table!$U$1:$V$230,2,0)</f>
        <v>Triclinic</v>
      </c>
    </row>
    <row r="88" spans="1:15" s="1" customFormat="1">
      <c r="A88" s="13">
        <v>2</v>
      </c>
      <c r="B88" s="11">
        <v>421138</v>
      </c>
      <c r="C88" s="11" t="s">
        <v>200</v>
      </c>
      <c r="D88" s="11" t="s">
        <v>283</v>
      </c>
      <c r="E88" s="20" t="s">
        <v>439</v>
      </c>
      <c r="F88" s="25" t="str">
        <f>LEFT(E88,MIN(FIND({0,1,2,3,4,5,6,7,8,9},ASC(E88)&amp;1234567890))-1)</f>
        <v>Eu</v>
      </c>
      <c r="G88" s="25">
        <f t="shared" si="2"/>
        <v>8</v>
      </c>
      <c r="H88" s="25">
        <f>VLOOKUP(F88,Table!$A$2:$C$121,2,0)</f>
        <v>3</v>
      </c>
      <c r="I88" s="26">
        <f>VLOOKUP(F88,Table!$A$2:$C$121,3,0)</f>
        <v>6</v>
      </c>
      <c r="J88" s="20" t="s">
        <v>45</v>
      </c>
      <c r="K88" s="25" t="str">
        <f>LEFT(J88,MIN(FIND({0,1,2,3,4,5,6,7,8,9},ASC(J88)&amp;1234567890))-1)</f>
        <v>In</v>
      </c>
      <c r="L88" s="25">
        <f t="shared" si="3"/>
        <v>3</v>
      </c>
      <c r="M88" s="25">
        <f>VLOOKUP(K88,Table!$A$2:$C$121,2,0)</f>
        <v>13</v>
      </c>
      <c r="N88" s="26">
        <f>VLOOKUP(K88,Table!$A$2:$C$121,3,0)</f>
        <v>5</v>
      </c>
      <c r="O88" s="13" t="str">
        <f>VLOOKUP(A88,Table!$U$1:$V$230,2,0)</f>
        <v>Triclinic</v>
      </c>
    </row>
    <row r="89" spans="1:15" s="1" customFormat="1">
      <c r="A89" s="13">
        <v>2</v>
      </c>
      <c r="B89" s="11">
        <v>425284</v>
      </c>
      <c r="C89" s="11" t="s">
        <v>200</v>
      </c>
      <c r="D89" s="11" t="s">
        <v>284</v>
      </c>
      <c r="E89" s="20" t="s">
        <v>440</v>
      </c>
      <c r="F89" s="25" t="str">
        <f>LEFT(E89,MIN(FIND({0,1,2,3,4,5,6,7,8,9},ASC(E89)&amp;1234567890))-1)</f>
        <v>Mn</v>
      </c>
      <c r="G89" s="25">
        <f t="shared" si="2"/>
        <v>6</v>
      </c>
      <c r="H89" s="25">
        <f>VLOOKUP(F89,Table!$A$2:$C$121,2,0)</f>
        <v>7</v>
      </c>
      <c r="I89" s="26">
        <f>VLOOKUP(F89,Table!$A$2:$C$121,3,0)</f>
        <v>4</v>
      </c>
      <c r="J89" s="20" t="s">
        <v>441</v>
      </c>
      <c r="K89" s="25" t="str">
        <f>LEFT(J89,MIN(FIND({0,1,2,3,4,5,6,7,8,9},ASC(J89)&amp;1234567890))-1)</f>
        <v>Ga</v>
      </c>
      <c r="L89" s="25">
        <f t="shared" si="3"/>
        <v>29</v>
      </c>
      <c r="M89" s="25">
        <f>VLOOKUP(K89,Table!$A$2:$C$121,2,0)</f>
        <v>13</v>
      </c>
      <c r="N89" s="26">
        <f>VLOOKUP(K89,Table!$A$2:$C$121,3,0)</f>
        <v>4</v>
      </c>
      <c r="O89" s="13" t="str">
        <f>VLOOKUP(A89,Table!$U$1:$V$230,2,0)</f>
        <v>Triclinic</v>
      </c>
    </row>
    <row r="90" spans="1:15" s="1" customFormat="1">
      <c r="A90" s="13">
        <v>2</v>
      </c>
      <c r="B90" s="11">
        <v>150629</v>
      </c>
      <c r="C90" s="11" t="s">
        <v>200</v>
      </c>
      <c r="D90" s="11" t="s">
        <v>23</v>
      </c>
      <c r="E90" s="20" t="s">
        <v>50</v>
      </c>
      <c r="F90" s="25" t="str">
        <f>LEFT(E90,MIN(FIND({0,1,2,3,4,5,6,7,8,9},ASC(E90)&amp;1234567890))-1)</f>
        <v>Ti</v>
      </c>
      <c r="G90" s="25">
        <f t="shared" si="2"/>
        <v>1</v>
      </c>
      <c r="H90" s="25">
        <f>VLOOKUP(F90,Table!$A$2:$C$121,2,0)</f>
        <v>4</v>
      </c>
      <c r="I90" s="26">
        <f>VLOOKUP(F90,Table!$A$2:$C$121,3,0)</f>
        <v>4</v>
      </c>
      <c r="J90" s="20" t="s">
        <v>66</v>
      </c>
      <c r="K90" s="25" t="str">
        <f>LEFT(J90,MIN(FIND({0,1,2,3,4,5,6,7,8,9},ASC(J90)&amp;1234567890))-1)</f>
        <v>Ni</v>
      </c>
      <c r="L90" s="25">
        <f t="shared" si="3"/>
        <v>1</v>
      </c>
      <c r="M90" s="25">
        <f>VLOOKUP(K90,Table!$A$2:$C$121,2,0)</f>
        <v>10</v>
      </c>
      <c r="N90" s="26">
        <f>VLOOKUP(K90,Table!$A$2:$C$121,3,0)</f>
        <v>4</v>
      </c>
      <c r="O90" s="13" t="str">
        <f>VLOOKUP(A90,Table!$U$1:$V$230,2,0)</f>
        <v>Triclinic</v>
      </c>
    </row>
    <row r="91" spans="1:15" s="1" customFormat="1">
      <c r="A91" s="13">
        <v>2</v>
      </c>
      <c r="B91" s="11">
        <v>150654</v>
      </c>
      <c r="C91" s="11" t="s">
        <v>232</v>
      </c>
      <c r="D91" s="11" t="s">
        <v>285</v>
      </c>
      <c r="E91" s="20" t="s">
        <v>442</v>
      </c>
      <c r="F91" s="25" t="str">
        <f>LEFT(E91,MIN(FIND({0,1,2,3,4,5,6,7,8,9},ASC(E91)&amp;1234567890))-1)</f>
        <v>Mo</v>
      </c>
      <c r="G91" s="25">
        <f t="shared" si="2"/>
        <v>0.1</v>
      </c>
      <c r="H91" s="25">
        <f>VLOOKUP(F91,Table!$A$2:$C$121,2,0)</f>
        <v>6</v>
      </c>
      <c r="I91" s="26">
        <f>VLOOKUP(F91,Table!$A$2:$C$121,3,0)</f>
        <v>5</v>
      </c>
      <c r="J91" s="20" t="s">
        <v>443</v>
      </c>
      <c r="K91" s="25" t="str">
        <f>LEFT(J91,MIN(FIND({0,1,2,3,4,5,6,7,8,9},ASC(J91)&amp;1234567890))-1)</f>
        <v>U</v>
      </c>
      <c r="L91" s="25">
        <f t="shared" si="3"/>
        <v>0.9</v>
      </c>
      <c r="M91" s="25">
        <f>VLOOKUP(K91,Table!$A$2:$C$121,2,0)</f>
        <v>3</v>
      </c>
      <c r="N91" s="26">
        <f>VLOOKUP(K91,Table!$A$2:$C$121,3,0)</f>
        <v>7</v>
      </c>
      <c r="O91" s="13" t="str">
        <f>VLOOKUP(A91,Table!$U$1:$V$230,2,0)</f>
        <v>Triclinic</v>
      </c>
    </row>
    <row r="92" spans="1:15" s="1" customFormat="1">
      <c r="A92" s="13">
        <v>2</v>
      </c>
      <c r="B92" s="11">
        <v>151184</v>
      </c>
      <c r="C92" s="11" t="s">
        <v>200</v>
      </c>
      <c r="D92" s="11" t="s">
        <v>286</v>
      </c>
      <c r="E92" s="20" t="s">
        <v>406</v>
      </c>
      <c r="F92" s="25" t="str">
        <f>LEFT(E92,MIN(FIND({0,1,2,3,4,5,6,7,8,9},ASC(E92)&amp;1234567890))-1)</f>
        <v>C</v>
      </c>
      <c r="G92" s="25">
        <f t="shared" si="2"/>
        <v>3</v>
      </c>
      <c r="H92" s="25">
        <f>VLOOKUP(F92,Table!$A$2:$C$121,2,0)</f>
        <v>14</v>
      </c>
      <c r="I92" s="26">
        <f>VLOOKUP(F92,Table!$A$2:$C$121,3,0)</f>
        <v>2</v>
      </c>
      <c r="J92" s="20" t="s">
        <v>380</v>
      </c>
      <c r="K92" s="25" t="str">
        <f>LEFT(J92,MIN(FIND({0,1,2,3,4,5,6,7,8,9},ASC(J92)&amp;1234567890))-1)</f>
        <v>F</v>
      </c>
      <c r="L92" s="25">
        <f t="shared" si="3"/>
        <v>6</v>
      </c>
      <c r="M92" s="25">
        <f>VLOOKUP(K92,Table!$A$2:$C$121,2,0)</f>
        <v>17</v>
      </c>
      <c r="N92" s="26">
        <f>VLOOKUP(K92,Table!$A$2:$C$121,3,0)</f>
        <v>2</v>
      </c>
      <c r="O92" s="13" t="str">
        <f>VLOOKUP(A92,Table!$U$1:$V$230,2,0)</f>
        <v>Triclinic</v>
      </c>
    </row>
    <row r="93" spans="1:15" s="1" customFormat="1">
      <c r="A93" s="13">
        <v>2</v>
      </c>
      <c r="B93" s="11">
        <v>154799</v>
      </c>
      <c r="C93" s="11" t="s">
        <v>200</v>
      </c>
      <c r="D93" s="11" t="s">
        <v>287</v>
      </c>
      <c r="E93" s="20" t="s">
        <v>444</v>
      </c>
      <c r="F93" s="25" t="str">
        <f>LEFT(E93,MIN(FIND({0,1,2,3,4,5,6,7,8,9},ASC(E93)&amp;1234567890))-1)</f>
        <v>Ni</v>
      </c>
      <c r="G93" s="25">
        <f t="shared" si="2"/>
        <v>6.742</v>
      </c>
      <c r="H93" s="25">
        <f>VLOOKUP(F93,Table!$A$2:$C$121,2,0)</f>
        <v>10</v>
      </c>
      <c r="I93" s="26">
        <f>VLOOKUP(F93,Table!$A$2:$C$121,3,0)</f>
        <v>4</v>
      </c>
      <c r="J93" s="20" t="s">
        <v>45</v>
      </c>
      <c r="K93" s="25" t="str">
        <f>LEFT(J93,MIN(FIND({0,1,2,3,4,5,6,7,8,9},ASC(J93)&amp;1234567890))-1)</f>
        <v>In</v>
      </c>
      <c r="L93" s="25">
        <f t="shared" si="3"/>
        <v>3</v>
      </c>
      <c r="M93" s="25">
        <f>VLOOKUP(K93,Table!$A$2:$C$121,2,0)</f>
        <v>13</v>
      </c>
      <c r="N93" s="26">
        <f>VLOOKUP(K93,Table!$A$2:$C$121,3,0)</f>
        <v>5</v>
      </c>
      <c r="O93" s="13" t="str">
        <f>VLOOKUP(A93,Table!$U$1:$V$230,2,0)</f>
        <v>Triclinic</v>
      </c>
    </row>
    <row r="94" spans="1:15" s="1" customFormat="1">
      <c r="A94" s="13">
        <v>2</v>
      </c>
      <c r="B94" s="11">
        <v>165240</v>
      </c>
      <c r="C94" s="11" t="s">
        <v>200</v>
      </c>
      <c r="D94" s="11" t="s">
        <v>288</v>
      </c>
      <c r="E94" s="20" t="s">
        <v>44</v>
      </c>
      <c r="F94" s="25" t="str">
        <f>LEFT(E94,MIN(FIND({0,1,2,3,4,5,6,7,8,9},ASC(E94)&amp;1234567890))-1)</f>
        <v>Ca</v>
      </c>
      <c r="G94" s="25">
        <f t="shared" si="2"/>
        <v>8</v>
      </c>
      <c r="H94" s="25">
        <f>VLOOKUP(F94,Table!$A$2:$C$121,2,0)</f>
        <v>2</v>
      </c>
      <c r="I94" s="26">
        <f>VLOOKUP(F94,Table!$A$2:$C$121,3,0)</f>
        <v>4</v>
      </c>
      <c r="J94" s="20" t="s">
        <v>445</v>
      </c>
      <c r="K94" s="25" t="str">
        <f>LEFT(J94,MIN(FIND({0,1,2,3,4,5,6,7,8,9},ASC(J94)&amp;1234567890))-1)</f>
        <v>Al</v>
      </c>
      <c r="L94" s="25">
        <f t="shared" si="3"/>
        <v>3</v>
      </c>
      <c r="M94" s="25">
        <f>VLOOKUP(K94,Table!$A$2:$C$121,2,0)</f>
        <v>13</v>
      </c>
      <c r="N94" s="26">
        <f>VLOOKUP(K94,Table!$A$2:$C$121,3,0)</f>
        <v>3</v>
      </c>
      <c r="O94" s="13" t="str">
        <f>VLOOKUP(A94,Table!$U$1:$V$230,2,0)</f>
        <v>Triclinic</v>
      </c>
    </row>
    <row r="95" spans="1:15" s="1" customFormat="1">
      <c r="A95" s="13">
        <v>2</v>
      </c>
      <c r="B95" s="11">
        <v>166447</v>
      </c>
      <c r="C95" s="11" t="s">
        <v>200</v>
      </c>
      <c r="D95" s="11" t="s">
        <v>289</v>
      </c>
      <c r="E95" s="20" t="s">
        <v>446</v>
      </c>
      <c r="F95" s="25" t="str">
        <f>LEFT(E95,MIN(FIND({0,1,2,3,4,5,6,7,8,9},ASC(E95)&amp;1234567890))-1)</f>
        <v>D</v>
      </c>
      <c r="G95" s="25">
        <f t="shared" si="2"/>
        <v>2</v>
      </c>
      <c r="H95" s="25">
        <f>VLOOKUP(F95,Table!$A$2:$C$121,2,0)</f>
        <v>1</v>
      </c>
      <c r="I95" s="26">
        <f>VLOOKUP(F95,Table!$A$2:$C$121,3,0)</f>
        <v>1</v>
      </c>
      <c r="J95" s="20" t="s">
        <v>371</v>
      </c>
      <c r="K95" s="25" t="str">
        <f>LEFT(J95,MIN(FIND({0,1,2,3,4,5,6,7,8,9},ASC(J95)&amp;1234567890))-1)</f>
        <v>O</v>
      </c>
      <c r="L95" s="25">
        <f t="shared" si="3"/>
        <v>1</v>
      </c>
      <c r="M95" s="25">
        <f>VLOOKUP(K95,Table!$A$2:$C$121,2,0)</f>
        <v>16</v>
      </c>
      <c r="N95" s="26">
        <f>VLOOKUP(K95,Table!$A$2:$C$121,3,0)</f>
        <v>2</v>
      </c>
      <c r="O95" s="13" t="str">
        <f>VLOOKUP(A95,Table!$U$1:$V$230,2,0)</f>
        <v>Triclinic</v>
      </c>
    </row>
    <row r="96" spans="1:15" s="1" customFormat="1">
      <c r="A96" s="13">
        <v>2</v>
      </c>
      <c r="B96" s="11">
        <v>181367</v>
      </c>
      <c r="C96" s="11" t="s">
        <v>200</v>
      </c>
      <c r="D96" s="11" t="s">
        <v>290</v>
      </c>
      <c r="E96" s="20" t="s">
        <v>447</v>
      </c>
      <c r="F96" s="25" t="str">
        <f>LEFT(E96,MIN(FIND({0,1,2,3,4,5,6,7,8,9},ASC(E96)&amp;1234567890))-1)</f>
        <v>Fe</v>
      </c>
      <c r="G96" s="25">
        <f t="shared" si="2"/>
        <v>5</v>
      </c>
      <c r="H96" s="25">
        <f>VLOOKUP(F96,Table!$A$2:$C$121,2,0)</f>
        <v>8</v>
      </c>
      <c r="I96" s="26">
        <f>VLOOKUP(F96,Table!$A$2:$C$121,3,0)</f>
        <v>4</v>
      </c>
      <c r="J96" s="20" t="s">
        <v>383</v>
      </c>
      <c r="K96" s="25" t="str">
        <f>LEFT(J96,MIN(FIND({0,1,2,3,4,5,6,7,8,9},ASC(J96)&amp;1234567890))-1)</f>
        <v>C</v>
      </c>
      <c r="L96" s="25">
        <f t="shared" si="3"/>
        <v>2</v>
      </c>
      <c r="M96" s="25">
        <f>VLOOKUP(K96,Table!$A$2:$C$121,2,0)</f>
        <v>14</v>
      </c>
      <c r="N96" s="26">
        <f>VLOOKUP(K96,Table!$A$2:$C$121,3,0)</f>
        <v>2</v>
      </c>
      <c r="O96" s="13" t="str">
        <f>VLOOKUP(A96,Table!$U$1:$V$230,2,0)</f>
        <v>Triclinic</v>
      </c>
    </row>
    <row r="97" spans="1:15" s="1" customFormat="1">
      <c r="A97" s="13">
        <v>2</v>
      </c>
      <c r="B97" s="11">
        <v>182906</v>
      </c>
      <c r="C97" s="11" t="s">
        <v>200</v>
      </c>
      <c r="D97" s="11" t="s">
        <v>291</v>
      </c>
      <c r="E97" s="20" t="s">
        <v>448</v>
      </c>
      <c r="F97" s="25" t="str">
        <f>LEFT(E97,MIN(FIND({0,1,2,3,4,5,6,7,8,9},ASC(E97)&amp;1234567890))-1)</f>
        <v>C</v>
      </c>
      <c r="G97" s="25">
        <f t="shared" si="2"/>
        <v>76</v>
      </c>
      <c r="H97" s="25">
        <f>VLOOKUP(F97,Table!$A$2:$C$121,2,0)</f>
        <v>14</v>
      </c>
      <c r="I97" s="26">
        <f>VLOOKUP(F97,Table!$A$2:$C$121,3,0)</f>
        <v>2</v>
      </c>
      <c r="J97" s="20" t="s">
        <v>449</v>
      </c>
      <c r="K97" s="25" t="str">
        <f>LEFT(J97,MIN(FIND({0,1,2,3,4,5,6,7,8,9},ASC(J97)&amp;1234567890))-1)</f>
        <v>Cl</v>
      </c>
      <c r="L97" s="25">
        <f t="shared" si="3"/>
        <v>26.24</v>
      </c>
      <c r="M97" s="25">
        <f>VLOOKUP(K97,Table!$A$2:$C$121,2,0)</f>
        <v>17</v>
      </c>
      <c r="N97" s="26">
        <f>VLOOKUP(K97,Table!$A$2:$C$121,3,0)</f>
        <v>3</v>
      </c>
      <c r="O97" s="13" t="str">
        <f>VLOOKUP(A97,Table!$U$1:$V$230,2,0)</f>
        <v>Triclinic</v>
      </c>
    </row>
    <row r="98" spans="1:15" s="1" customFormat="1">
      <c r="A98" s="13">
        <v>2</v>
      </c>
      <c r="B98" s="11">
        <v>424637</v>
      </c>
      <c r="C98" s="11" t="s">
        <v>200</v>
      </c>
      <c r="D98" s="11" t="s">
        <v>292</v>
      </c>
      <c r="E98" s="20" t="s">
        <v>355</v>
      </c>
      <c r="F98" s="25" t="str">
        <f>LEFT(E98,MIN(FIND({0,1,2,3,4,5,6,7,8,9},ASC(E98)&amp;1234567890))-1)</f>
        <v>Mn</v>
      </c>
      <c r="G98" s="25">
        <f t="shared" si="2"/>
        <v>1</v>
      </c>
      <c r="H98" s="25">
        <f>VLOOKUP(F98,Table!$A$2:$C$121,2,0)</f>
        <v>7</v>
      </c>
      <c r="I98" s="26">
        <f>VLOOKUP(F98,Table!$A$2:$C$121,3,0)</f>
        <v>4</v>
      </c>
      <c r="J98" s="20" t="s">
        <v>450</v>
      </c>
      <c r="K98" s="25" t="str">
        <f>LEFT(J98,MIN(FIND({0,1,2,3,4,5,6,7,8,9},ASC(J98)&amp;1234567890))-1)</f>
        <v>Ga</v>
      </c>
      <c r="L98" s="25">
        <f t="shared" si="3"/>
        <v>4.83</v>
      </c>
      <c r="M98" s="25">
        <f>VLOOKUP(K98,Table!$A$2:$C$121,2,0)</f>
        <v>13</v>
      </c>
      <c r="N98" s="26">
        <f>VLOOKUP(K98,Table!$A$2:$C$121,3,0)</f>
        <v>4</v>
      </c>
      <c r="O98" s="13" t="str">
        <f>VLOOKUP(A98,Table!$U$1:$V$230,2,0)</f>
        <v>Triclinic</v>
      </c>
    </row>
    <row r="99" spans="1:15" s="1" customFormat="1">
      <c r="A99" s="13">
        <v>2</v>
      </c>
      <c r="B99" s="11">
        <v>185807</v>
      </c>
      <c r="C99" s="11" t="s">
        <v>200</v>
      </c>
      <c r="D99" s="11" t="s">
        <v>293</v>
      </c>
      <c r="E99" s="20" t="s">
        <v>451</v>
      </c>
      <c r="F99" s="25" t="str">
        <f>LEFT(E99,MIN(FIND({0,1,2,3,4,5,6,7,8,9},ASC(E99)&amp;1234567890))-1)</f>
        <v>Cu</v>
      </c>
      <c r="G99" s="25">
        <f t="shared" si="2"/>
        <v>29</v>
      </c>
      <c r="H99" s="25">
        <f>VLOOKUP(F99,Table!$A$2:$C$121,2,0)</f>
        <v>11</v>
      </c>
      <c r="I99" s="26">
        <f>VLOOKUP(F99,Table!$A$2:$C$121,3,0)</f>
        <v>4</v>
      </c>
      <c r="J99" s="20" t="s">
        <v>452</v>
      </c>
      <c r="K99" s="25" t="str">
        <f>LEFT(J99,MIN(FIND({0,1,2,3,4,5,6,7,8,9},ASC(J99)&amp;1234567890))-1)</f>
        <v>S</v>
      </c>
      <c r="L99" s="25">
        <f t="shared" si="3"/>
        <v>16</v>
      </c>
      <c r="M99" s="25">
        <f>VLOOKUP(K99,Table!$A$2:$C$121,2,0)</f>
        <v>16</v>
      </c>
      <c r="N99" s="26">
        <f>VLOOKUP(K99,Table!$A$2:$C$121,3,0)</f>
        <v>3</v>
      </c>
      <c r="O99" s="13" t="str">
        <f>VLOOKUP(A99,Table!$U$1:$V$230,2,0)</f>
        <v>Triclinic</v>
      </c>
    </row>
    <row r="100" spans="1:15" s="1" customFormat="1">
      <c r="A100" s="13">
        <v>2</v>
      </c>
      <c r="B100" s="11">
        <v>185819</v>
      </c>
      <c r="C100" s="11" t="s">
        <v>200</v>
      </c>
      <c r="D100" s="11" t="s">
        <v>294</v>
      </c>
      <c r="E100" s="20" t="s">
        <v>453</v>
      </c>
      <c r="F100" s="25" t="str">
        <f>LEFT(E100,MIN(FIND({0,1,2,3,4,5,6,7,8,9},ASC(E100)&amp;1234567890))-1)</f>
        <v>As</v>
      </c>
      <c r="G100" s="25">
        <f t="shared" si="2"/>
        <v>2</v>
      </c>
      <c r="H100" s="25">
        <f>VLOOKUP(F100,Table!$A$2:$C$121,2,0)</f>
        <v>15</v>
      </c>
      <c r="I100" s="26">
        <f>VLOOKUP(F100,Table!$A$2:$C$121,3,0)</f>
        <v>4</v>
      </c>
      <c r="J100" s="20" t="s">
        <v>336</v>
      </c>
      <c r="K100" s="25" t="str">
        <f>LEFT(J100,MIN(FIND({0,1,2,3,4,5,6,7,8,9},ASC(J100)&amp;1234567890))-1)</f>
        <v>S</v>
      </c>
      <c r="L100" s="25">
        <f t="shared" si="3"/>
        <v>3</v>
      </c>
      <c r="M100" s="25">
        <f>VLOOKUP(K100,Table!$A$2:$C$121,2,0)</f>
        <v>16</v>
      </c>
      <c r="N100" s="26">
        <f>VLOOKUP(K100,Table!$A$2:$C$121,3,0)</f>
        <v>3</v>
      </c>
      <c r="O100" s="13" t="str">
        <f>VLOOKUP(A100,Table!$U$1:$V$230,2,0)</f>
        <v>Triclinic</v>
      </c>
    </row>
    <row r="101" spans="1:15" s="1" customFormat="1">
      <c r="A101" s="13">
        <v>2</v>
      </c>
      <c r="B101" s="11">
        <v>424885</v>
      </c>
      <c r="C101" s="11" t="s">
        <v>200</v>
      </c>
      <c r="D101" s="11" t="s">
        <v>295</v>
      </c>
      <c r="E101" s="20" t="s">
        <v>454</v>
      </c>
      <c r="F101" s="25" t="str">
        <f>LEFT(E101,MIN(FIND({0,1,2,3,4,5,6,7,8,9},ASC(E101)&amp;1234567890))-1)</f>
        <v>V</v>
      </c>
      <c r="G101" s="25">
        <f t="shared" si="2"/>
        <v>8</v>
      </c>
      <c r="H101" s="25">
        <f>VLOOKUP(F101,Table!$A$2:$C$121,2,0)</f>
        <v>5</v>
      </c>
      <c r="I101" s="26">
        <f>VLOOKUP(F101,Table!$A$2:$C$121,3,0)</f>
        <v>4</v>
      </c>
      <c r="J101" s="20" t="s">
        <v>350</v>
      </c>
      <c r="K101" s="25" t="str">
        <f>LEFT(J101,MIN(FIND({0,1,2,3,4,5,6,7,8,9},ASC(J101)&amp;1234567890))-1)</f>
        <v>O</v>
      </c>
      <c r="L101" s="25">
        <f t="shared" si="3"/>
        <v>15</v>
      </c>
      <c r="M101" s="25">
        <f>VLOOKUP(K101,Table!$A$2:$C$121,2,0)</f>
        <v>16</v>
      </c>
      <c r="N101" s="26">
        <f>VLOOKUP(K101,Table!$A$2:$C$121,3,0)</f>
        <v>2</v>
      </c>
      <c r="O101" s="13" t="str">
        <f>VLOOKUP(A101,Table!$U$1:$V$230,2,0)</f>
        <v>Triclinic</v>
      </c>
    </row>
    <row r="102" spans="1:15" s="1" customFormat="1">
      <c r="A102" s="13">
        <v>2</v>
      </c>
      <c r="B102" s="11">
        <v>424886</v>
      </c>
      <c r="C102" s="11" t="s">
        <v>200</v>
      </c>
      <c r="D102" s="11" t="s">
        <v>296</v>
      </c>
      <c r="E102" s="20" t="s">
        <v>455</v>
      </c>
      <c r="F102" s="25" t="str">
        <f>LEFT(E102,MIN(FIND({0,1,2,3,4,5,6,7,8,9},ASC(E102)&amp;1234567890))-1)</f>
        <v>V</v>
      </c>
      <c r="G102" s="25">
        <f t="shared" si="2"/>
        <v>9</v>
      </c>
      <c r="H102" s="25">
        <f>VLOOKUP(F102,Table!$A$2:$C$121,2,0)</f>
        <v>5</v>
      </c>
      <c r="I102" s="26">
        <f>VLOOKUP(F102,Table!$A$2:$C$121,3,0)</f>
        <v>4</v>
      </c>
      <c r="J102" s="20" t="s">
        <v>352</v>
      </c>
      <c r="K102" s="25" t="str">
        <f>LEFT(J102,MIN(FIND({0,1,2,3,4,5,6,7,8,9},ASC(J102)&amp;1234567890))-1)</f>
        <v>O</v>
      </c>
      <c r="L102" s="25">
        <f t="shared" si="3"/>
        <v>17</v>
      </c>
      <c r="M102" s="25">
        <f>VLOOKUP(K102,Table!$A$2:$C$121,2,0)</f>
        <v>16</v>
      </c>
      <c r="N102" s="26">
        <f>VLOOKUP(K102,Table!$A$2:$C$121,3,0)</f>
        <v>2</v>
      </c>
      <c r="O102" s="13" t="str">
        <f>VLOOKUP(A102,Table!$U$1:$V$230,2,0)</f>
        <v>Triclinic</v>
      </c>
    </row>
    <row r="103" spans="1:15" s="1" customFormat="1">
      <c r="A103" s="13">
        <v>2</v>
      </c>
      <c r="B103" s="11">
        <v>190890</v>
      </c>
      <c r="C103" s="11" t="s">
        <v>200</v>
      </c>
      <c r="D103" s="11" t="s">
        <v>27</v>
      </c>
      <c r="E103" s="20" t="s">
        <v>72</v>
      </c>
      <c r="F103" s="25" t="str">
        <f>LEFT(E103,MIN(FIND({0,1,2,3,4,5,6,7,8,9},ASC(E103)&amp;1234567890))-1)</f>
        <v>Ir</v>
      </c>
      <c r="G103" s="25">
        <f t="shared" si="2"/>
        <v>1</v>
      </c>
      <c r="H103" s="25">
        <f>VLOOKUP(F103,Table!$A$2:$C$121,2,0)</f>
        <v>9</v>
      </c>
      <c r="I103" s="26">
        <f>VLOOKUP(F103,Table!$A$2:$C$121,3,0)</f>
        <v>6</v>
      </c>
      <c r="J103" s="20" t="s">
        <v>73</v>
      </c>
      <c r="K103" s="25" t="str">
        <f>LEFT(J103,MIN(FIND({0,1,2,3,4,5,6,7,8,9},ASC(J103)&amp;1234567890))-1)</f>
        <v>Te</v>
      </c>
      <c r="L103" s="25">
        <f t="shared" si="3"/>
        <v>2</v>
      </c>
      <c r="M103" s="25">
        <f>VLOOKUP(K103,Table!$A$2:$C$121,2,0)</f>
        <v>16</v>
      </c>
      <c r="N103" s="26">
        <f>VLOOKUP(K103,Table!$A$2:$C$121,3,0)</f>
        <v>5</v>
      </c>
      <c r="O103" s="13" t="str">
        <f>VLOOKUP(A103,Table!$U$1:$V$230,2,0)</f>
        <v>Triclinic</v>
      </c>
    </row>
    <row r="104" spans="1:15" s="1" customFormat="1">
      <c r="A104" s="13">
        <v>2</v>
      </c>
      <c r="B104" s="11">
        <v>416498</v>
      </c>
      <c r="C104" s="11" t="s">
        <v>200</v>
      </c>
      <c r="D104" s="11" t="s">
        <v>297</v>
      </c>
      <c r="E104" s="20" t="s">
        <v>457</v>
      </c>
      <c r="F104" s="25" t="str">
        <f>LEFT(E104,MIN(FIND({0,1,2,3,4,5,6,7,8,9},ASC(E104)&amp;1234567890))-1)</f>
        <v>Li</v>
      </c>
      <c r="G104" s="25">
        <f t="shared" si="2"/>
        <v>1</v>
      </c>
      <c r="H104" s="25">
        <f>VLOOKUP(F104,Table!$A$2:$C$121,2,0)</f>
        <v>1</v>
      </c>
      <c r="I104" s="26">
        <f>VLOOKUP(F104,Table!$A$2:$C$121,3,0)</f>
        <v>2</v>
      </c>
      <c r="J104" s="20" t="s">
        <v>458</v>
      </c>
      <c r="K104" s="25" t="str">
        <f>LEFT(J104,MIN(FIND({0,1,2,3,4,5,6,7,8,9},ASC(J104)&amp;1234567890))-1)</f>
        <v>B</v>
      </c>
      <c r="L104" s="25">
        <f t="shared" si="3"/>
        <v>0.5</v>
      </c>
      <c r="M104" s="25">
        <f>VLOOKUP(K104,Table!$A$2:$C$121,2,0)</f>
        <v>13</v>
      </c>
      <c r="N104" s="26">
        <f>VLOOKUP(K104,Table!$A$2:$C$121,3,0)</f>
        <v>2</v>
      </c>
      <c r="O104" s="13" t="str">
        <f>VLOOKUP(A104,Table!$U$1:$V$230,2,0)</f>
        <v>Triclinic</v>
      </c>
    </row>
    <row r="105" spans="1:15" s="1" customFormat="1">
      <c r="A105" s="13">
        <v>2</v>
      </c>
      <c r="B105" s="11">
        <v>409917</v>
      </c>
      <c r="C105" s="11" t="s">
        <v>200</v>
      </c>
      <c r="D105" s="11" t="s">
        <v>298</v>
      </c>
      <c r="E105" s="20" t="s">
        <v>335</v>
      </c>
      <c r="F105" s="25" t="str">
        <f>LEFT(E105,MIN(FIND({0,1,2,3,4,5,6,7,8,9},ASC(E105)&amp;1234567890))-1)</f>
        <v>Nb</v>
      </c>
      <c r="G105" s="25">
        <f t="shared" si="2"/>
        <v>1</v>
      </c>
      <c r="H105" s="25">
        <f>VLOOKUP(F105,Table!$A$2:$C$121,2,0)</f>
        <v>5</v>
      </c>
      <c r="I105" s="26">
        <f>VLOOKUP(F105,Table!$A$2:$C$121,3,0)</f>
        <v>5</v>
      </c>
      <c r="J105" s="20" t="s">
        <v>396</v>
      </c>
      <c r="K105" s="25" t="str">
        <f>LEFT(J105,MIN(FIND({0,1,2,3,4,5,6,7,8,9},ASC(J105)&amp;1234567890))-1)</f>
        <v>Br</v>
      </c>
      <c r="L105" s="25">
        <f t="shared" si="3"/>
        <v>5</v>
      </c>
      <c r="M105" s="25">
        <f>VLOOKUP(K105,Table!$A$2:$C$121,2,0)</f>
        <v>17</v>
      </c>
      <c r="N105" s="26">
        <f>VLOOKUP(K105,Table!$A$2:$C$121,3,0)</f>
        <v>4</v>
      </c>
      <c r="O105" s="13" t="str">
        <f>VLOOKUP(A105,Table!$U$1:$V$230,2,0)</f>
        <v>Triclinic</v>
      </c>
    </row>
    <row r="106" spans="1:15" s="1" customFormat="1">
      <c r="A106" s="13">
        <v>2</v>
      </c>
      <c r="B106" s="11">
        <v>409911</v>
      </c>
      <c r="C106" s="11" t="s">
        <v>200</v>
      </c>
      <c r="D106" s="11" t="s">
        <v>299</v>
      </c>
      <c r="E106" s="20" t="s">
        <v>459</v>
      </c>
      <c r="F106" s="25" t="str">
        <f>LEFT(E106,MIN(FIND({0,1,2,3,4,5,6,7,8,9},ASC(E106)&amp;1234567890))-1)</f>
        <v>Re</v>
      </c>
      <c r="G106" s="25">
        <f t="shared" si="2"/>
        <v>8</v>
      </c>
      <c r="H106" s="25">
        <f>VLOOKUP(F106,Table!$A$2:$C$121,2,0)</f>
        <v>7</v>
      </c>
      <c r="I106" s="26">
        <f>VLOOKUP(F106,Table!$A$2:$C$121,3,0)</f>
        <v>6</v>
      </c>
      <c r="J106" s="20" t="s">
        <v>460</v>
      </c>
      <c r="K106" s="25" t="str">
        <f>LEFT(J106,MIN(FIND({0,1,2,3,4,5,6,7,8,9},ASC(J106)&amp;1234567890))-1)</f>
        <v>Al</v>
      </c>
      <c r="L106" s="25">
        <f t="shared" si="3"/>
        <v>32.06</v>
      </c>
      <c r="M106" s="25">
        <f>VLOOKUP(K106,Table!$A$2:$C$121,2,0)</f>
        <v>13</v>
      </c>
      <c r="N106" s="26">
        <f>VLOOKUP(K106,Table!$A$2:$C$121,3,0)</f>
        <v>3</v>
      </c>
      <c r="O106" s="13" t="str">
        <f>VLOOKUP(A106,Table!$U$1:$V$230,2,0)</f>
        <v>Triclinic</v>
      </c>
    </row>
    <row r="107" spans="1:15" s="1" customFormat="1">
      <c r="A107" s="13">
        <v>2</v>
      </c>
      <c r="B107" s="11">
        <v>391406</v>
      </c>
      <c r="C107" s="11" t="s">
        <v>200</v>
      </c>
      <c r="D107" s="11" t="s">
        <v>300</v>
      </c>
      <c r="E107" s="20" t="s">
        <v>405</v>
      </c>
      <c r="F107" s="25" t="str">
        <f>LEFT(E107,MIN(FIND({0,1,2,3,4,5,6,7,8,9},ASC(E107)&amp;1234567890))-1)</f>
        <v>Ta</v>
      </c>
      <c r="G107" s="25">
        <f t="shared" si="2"/>
        <v>1</v>
      </c>
      <c r="H107" s="25">
        <f>VLOOKUP(F107,Table!$A$2:$C$121,2,0)</f>
        <v>5</v>
      </c>
      <c r="I107" s="26">
        <f>VLOOKUP(F107,Table!$A$2:$C$121,3,0)</f>
        <v>6</v>
      </c>
      <c r="J107" s="20" t="s">
        <v>374</v>
      </c>
      <c r="K107" s="25" t="str">
        <f>LEFT(J107,MIN(FIND({0,1,2,3,4,5,6,7,8,9},ASC(J107)&amp;1234567890))-1)</f>
        <v>I</v>
      </c>
      <c r="L107" s="25">
        <f t="shared" si="3"/>
        <v>4</v>
      </c>
      <c r="M107" s="25">
        <f>VLOOKUP(K107,Table!$A$2:$C$121,2,0)</f>
        <v>17</v>
      </c>
      <c r="N107" s="26">
        <f>VLOOKUP(K107,Table!$A$2:$C$121,3,0)</f>
        <v>5</v>
      </c>
      <c r="O107" s="13" t="str">
        <f>VLOOKUP(A107,Table!$U$1:$V$230,2,0)</f>
        <v>Triclinic</v>
      </c>
    </row>
    <row r="108" spans="1:15" s="1" customFormat="1">
      <c r="A108" s="13">
        <v>2</v>
      </c>
      <c r="B108" s="11">
        <v>418805</v>
      </c>
      <c r="C108" s="11" t="s">
        <v>200</v>
      </c>
      <c r="D108" s="11" t="s">
        <v>301</v>
      </c>
      <c r="E108" s="20" t="s">
        <v>461</v>
      </c>
      <c r="F108" s="25" t="str">
        <f>LEFT(E108,MIN(FIND({0,1,2,3,4,5,6,7,8,9},ASC(E108)&amp;1234567890))-1)</f>
        <v>Cu</v>
      </c>
      <c r="G108" s="25">
        <f t="shared" si="2"/>
        <v>2</v>
      </c>
      <c r="H108" s="25">
        <f>VLOOKUP(F108,Table!$A$2:$C$121,2,0)</f>
        <v>11</v>
      </c>
      <c r="I108" s="26">
        <f>VLOOKUP(F108,Table!$A$2:$C$121,3,0)</f>
        <v>4</v>
      </c>
      <c r="J108" s="20" t="s">
        <v>462</v>
      </c>
      <c r="K108" s="25" t="str">
        <f>LEFT(J108,MIN(FIND({0,1,2,3,4,5,6,7,8,9},ASC(J108)&amp;1234567890))-1)</f>
        <v>P</v>
      </c>
      <c r="L108" s="25">
        <f t="shared" si="3"/>
        <v>20</v>
      </c>
      <c r="M108" s="25">
        <f>VLOOKUP(K108,Table!$A$2:$C$121,2,0)</f>
        <v>15</v>
      </c>
      <c r="N108" s="26">
        <f>VLOOKUP(K108,Table!$A$2:$C$121,3,0)</f>
        <v>3</v>
      </c>
      <c r="O108" s="13" t="str">
        <f>VLOOKUP(A108,Table!$U$1:$V$230,2,0)</f>
        <v>Triclinic</v>
      </c>
    </row>
    <row r="109" spans="1:15" s="1" customFormat="1">
      <c r="A109" s="13">
        <v>2</v>
      </c>
      <c r="B109" s="11">
        <v>248146</v>
      </c>
      <c r="C109" s="11" t="s">
        <v>200</v>
      </c>
      <c r="D109" s="11" t="s">
        <v>302</v>
      </c>
      <c r="E109" s="20" t="s">
        <v>437</v>
      </c>
      <c r="F109" s="25" t="str">
        <f>LEFT(E109,MIN(FIND({0,1,2,3,4,5,6,7,8,9},ASC(E109)&amp;1234567890))-1)</f>
        <v>C</v>
      </c>
      <c r="G109" s="25">
        <f t="shared" si="2"/>
        <v>90</v>
      </c>
      <c r="H109" s="25">
        <f>VLOOKUP(F109,Table!$A$2:$C$121,2,0)</f>
        <v>14</v>
      </c>
      <c r="I109" s="26">
        <f>VLOOKUP(F109,Table!$A$2:$C$121,3,0)</f>
        <v>2</v>
      </c>
      <c r="J109" s="20" t="s">
        <v>463</v>
      </c>
      <c r="K109" s="25" t="str">
        <f>LEFT(J109,MIN(FIND({0,1,2,3,4,5,6,7,8,9},ASC(J109)&amp;1234567890))-1)</f>
        <v>F</v>
      </c>
      <c r="L109" s="25">
        <f t="shared" si="3"/>
        <v>50</v>
      </c>
      <c r="M109" s="25">
        <f>VLOOKUP(K109,Table!$A$2:$C$121,2,0)</f>
        <v>17</v>
      </c>
      <c r="N109" s="26">
        <f>VLOOKUP(K109,Table!$A$2:$C$121,3,0)</f>
        <v>2</v>
      </c>
      <c r="O109" s="13" t="str">
        <f>VLOOKUP(A109,Table!$U$1:$V$230,2,0)</f>
        <v>Triclinic</v>
      </c>
    </row>
    <row r="110" spans="1:15" s="1" customFormat="1">
      <c r="A110" s="13">
        <v>2</v>
      </c>
      <c r="B110" s="11">
        <v>55347</v>
      </c>
      <c r="C110" s="11" t="s">
        <v>200</v>
      </c>
      <c r="D110" s="11" t="s">
        <v>303</v>
      </c>
      <c r="E110" s="20" t="s">
        <v>464</v>
      </c>
      <c r="F110" s="25" t="str">
        <f>LEFT(E110,MIN(FIND({0,1,2,3,4,5,6,7,8,9},ASC(E110)&amp;1234567890))-1)</f>
        <v>Si</v>
      </c>
      <c r="G110" s="25">
        <f t="shared" si="2"/>
        <v>16</v>
      </c>
      <c r="H110" s="25">
        <f>VLOOKUP(F110,Table!$A$2:$C$121,2,0)</f>
        <v>14</v>
      </c>
      <c r="I110" s="26">
        <f>VLOOKUP(F110,Table!$A$2:$C$121,3,0)</f>
        <v>3</v>
      </c>
      <c r="J110" s="20" t="s">
        <v>465</v>
      </c>
      <c r="K110" s="25" t="str">
        <f>LEFT(J110,MIN(FIND({0,1,2,3,4,5,6,7,8,9},ASC(J110)&amp;1234567890))-1)</f>
        <v>O</v>
      </c>
      <c r="L110" s="25">
        <f t="shared" si="3"/>
        <v>32</v>
      </c>
      <c r="M110" s="25">
        <f>VLOOKUP(K110,Table!$A$2:$C$121,2,0)</f>
        <v>16</v>
      </c>
      <c r="N110" s="26">
        <f>VLOOKUP(K110,Table!$A$2:$C$121,3,0)</f>
        <v>2</v>
      </c>
      <c r="O110" s="13" t="str">
        <f>VLOOKUP(A110,Table!$U$1:$V$230,2,0)</f>
        <v>Triclinic</v>
      </c>
    </row>
    <row r="111" spans="1:15" s="1" customFormat="1">
      <c r="A111" s="13">
        <v>2</v>
      </c>
      <c r="B111" s="11">
        <v>260696</v>
      </c>
      <c r="C111" s="11" t="s">
        <v>200</v>
      </c>
      <c r="D111" s="11" t="s">
        <v>304</v>
      </c>
      <c r="E111" s="20" t="s">
        <v>466</v>
      </c>
      <c r="F111" s="25" t="str">
        <f>LEFT(E111,MIN(FIND({0,1,2,3,4,5,6,7,8,9},ASC(E111)&amp;1234567890))-1)</f>
        <v>Mo</v>
      </c>
      <c r="G111" s="25">
        <f t="shared" si="2"/>
        <v>6</v>
      </c>
      <c r="H111" s="25">
        <f>VLOOKUP(F111,Table!$A$2:$C$121,2,0)</f>
        <v>6</v>
      </c>
      <c r="I111" s="26">
        <f>VLOOKUP(F111,Table!$A$2:$C$121,3,0)</f>
        <v>5</v>
      </c>
      <c r="J111" s="20" t="s">
        <v>467</v>
      </c>
      <c r="K111" s="25" t="str">
        <f>LEFT(J111,MIN(FIND({0,1,2,3,4,5,6,7,8,9},ASC(J111)&amp;1234567890))-1)</f>
        <v>Ga</v>
      </c>
      <c r="L111" s="25">
        <f t="shared" si="3"/>
        <v>31</v>
      </c>
      <c r="M111" s="25">
        <f>VLOOKUP(K111,Table!$A$2:$C$121,2,0)</f>
        <v>13</v>
      </c>
      <c r="N111" s="26">
        <f>VLOOKUP(K111,Table!$A$2:$C$121,3,0)</f>
        <v>4</v>
      </c>
      <c r="O111" s="13" t="str">
        <f>VLOOKUP(A111,Table!$U$1:$V$230,2,0)</f>
        <v>Triclinic</v>
      </c>
    </row>
    <row r="112" spans="1:15" s="1" customFormat="1">
      <c r="A112" s="13">
        <v>2</v>
      </c>
      <c r="B112" s="11">
        <v>260814</v>
      </c>
      <c r="C112" s="11" t="s">
        <v>200</v>
      </c>
      <c r="D112" s="11" t="s">
        <v>305</v>
      </c>
      <c r="E112" s="20" t="s">
        <v>456</v>
      </c>
      <c r="F112" s="25" t="str">
        <f>LEFT(E112,MIN(FIND({0,1,2,3,4,5,6,7,8,9},ASC(E112)&amp;1234567890))-1)</f>
        <v>C</v>
      </c>
      <c r="G112" s="25">
        <f t="shared" si="2"/>
        <v>84</v>
      </c>
      <c r="H112" s="25">
        <f>VLOOKUP(F112,Table!$A$2:$C$121,2,0)</f>
        <v>14</v>
      </c>
      <c r="I112" s="26">
        <f>VLOOKUP(F112,Table!$A$2:$C$121,3,0)</f>
        <v>2</v>
      </c>
      <c r="J112" s="20" t="s">
        <v>468</v>
      </c>
      <c r="K112" s="25" t="str">
        <f>LEFT(J112,MIN(FIND({0,1,2,3,4,5,6,7,8,9},ASC(J112)&amp;1234567890))-1)</f>
        <v>Cl</v>
      </c>
      <c r="L112" s="25">
        <f t="shared" si="3"/>
        <v>35.47</v>
      </c>
      <c r="M112" s="25">
        <f>VLOOKUP(K112,Table!$A$2:$C$121,2,0)</f>
        <v>17</v>
      </c>
      <c r="N112" s="26">
        <f>VLOOKUP(K112,Table!$A$2:$C$121,3,0)</f>
        <v>3</v>
      </c>
      <c r="O112" s="13" t="str">
        <f>VLOOKUP(A112,Table!$U$1:$V$230,2,0)</f>
        <v>Triclinic</v>
      </c>
    </row>
    <row r="113" spans="1:15" s="1" customFormat="1">
      <c r="A113" s="13">
        <v>2</v>
      </c>
      <c r="B113" s="11">
        <v>260874</v>
      </c>
      <c r="C113" s="11" t="s">
        <v>200</v>
      </c>
      <c r="D113" s="11" t="s">
        <v>306</v>
      </c>
      <c r="E113" s="20" t="s">
        <v>469</v>
      </c>
      <c r="F113" s="25" t="str">
        <f>LEFT(E113,MIN(FIND({0,1,2,3,4,5,6,7,8,9},ASC(E113)&amp;1234567890))-1)</f>
        <v>Al</v>
      </c>
      <c r="G113" s="25">
        <f t="shared" si="2"/>
        <v>12.59</v>
      </c>
      <c r="H113" s="25">
        <f>VLOOKUP(F113,Table!$A$2:$C$121,2,0)</f>
        <v>13</v>
      </c>
      <c r="I113" s="26">
        <f>VLOOKUP(F113,Table!$A$2:$C$121,3,0)</f>
        <v>3</v>
      </c>
      <c r="J113" s="20" t="s">
        <v>470</v>
      </c>
      <c r="K113" s="25" t="str">
        <f>LEFT(J113,MIN(FIND({0,1,2,3,4,5,6,7,8,9},ASC(J113)&amp;1234567890))-1)</f>
        <v>Fe</v>
      </c>
      <c r="L113" s="25">
        <f t="shared" si="3"/>
        <v>6.41</v>
      </c>
      <c r="M113" s="25">
        <f>VLOOKUP(K113,Table!$A$2:$C$121,2,0)</f>
        <v>8</v>
      </c>
      <c r="N113" s="26">
        <f>VLOOKUP(K113,Table!$A$2:$C$121,3,0)</f>
        <v>4</v>
      </c>
      <c r="O113" s="13" t="str">
        <f>VLOOKUP(A113,Table!$U$1:$V$230,2,0)</f>
        <v>Triclinic</v>
      </c>
    </row>
    <row r="114" spans="1:15" s="1" customFormat="1">
      <c r="A114" s="13">
        <v>2</v>
      </c>
      <c r="B114" s="11">
        <v>423062</v>
      </c>
      <c r="C114" s="11" t="s">
        <v>200</v>
      </c>
      <c r="D114" s="11" t="s">
        <v>307</v>
      </c>
      <c r="E114" s="20" t="s">
        <v>30</v>
      </c>
      <c r="F114" s="25" t="str">
        <f>LEFT(E114,MIN(FIND({0,1,2,3,4,5,6,7,8,9},ASC(E114)&amp;1234567890))-1)</f>
        <v>P</v>
      </c>
      <c r="G114" s="25">
        <f t="shared" si="2"/>
        <v>2</v>
      </c>
      <c r="H114" s="25">
        <f>VLOOKUP(F114,Table!$A$2:$C$121,2,0)</f>
        <v>15</v>
      </c>
      <c r="I114" s="26">
        <f>VLOOKUP(F114,Table!$A$2:$C$121,3,0)</f>
        <v>3</v>
      </c>
      <c r="J114" s="20" t="s">
        <v>471</v>
      </c>
      <c r="K114" s="25" t="str">
        <f>LEFT(J114,MIN(FIND({0,1,2,3,4,5,6,7,8,9},ASC(J114)&amp;1234567890))-1)</f>
        <v>S</v>
      </c>
      <c r="L114" s="25">
        <f t="shared" si="3"/>
        <v>7</v>
      </c>
      <c r="M114" s="25">
        <f>VLOOKUP(K114,Table!$A$2:$C$121,2,0)</f>
        <v>16</v>
      </c>
      <c r="N114" s="26">
        <f>VLOOKUP(K114,Table!$A$2:$C$121,3,0)</f>
        <v>3</v>
      </c>
      <c r="O114" s="13" t="str">
        <f>VLOOKUP(A114,Table!$U$1:$V$230,2,0)</f>
        <v>Triclinic</v>
      </c>
    </row>
    <row r="115" spans="1:15" s="1" customFormat="1">
      <c r="A115" s="13">
        <v>2</v>
      </c>
      <c r="B115" s="11">
        <v>262165</v>
      </c>
      <c r="C115" s="11" t="s">
        <v>200</v>
      </c>
      <c r="D115" s="11" t="s">
        <v>308</v>
      </c>
      <c r="E115" s="20" t="s">
        <v>437</v>
      </c>
      <c r="F115" s="25" t="str">
        <f>LEFT(E115,MIN(FIND({0,1,2,3,4,5,6,7,8,9},ASC(E115)&amp;1234567890))-1)</f>
        <v>C</v>
      </c>
      <c r="G115" s="25">
        <f t="shared" si="2"/>
        <v>90</v>
      </c>
      <c r="H115" s="25">
        <f>VLOOKUP(F115,Table!$A$2:$C$121,2,0)</f>
        <v>14</v>
      </c>
      <c r="I115" s="26">
        <f>VLOOKUP(F115,Table!$A$2:$C$121,3,0)</f>
        <v>2</v>
      </c>
      <c r="J115" s="20" t="s">
        <v>472</v>
      </c>
      <c r="K115" s="25" t="str">
        <f>LEFT(J115,MIN(FIND({0,1,2,3,4,5,6,7,8,9},ASC(J115)&amp;1234567890))-1)</f>
        <v>Cl</v>
      </c>
      <c r="L115" s="25">
        <f t="shared" si="3"/>
        <v>24.08</v>
      </c>
      <c r="M115" s="25">
        <f>VLOOKUP(K115,Table!$A$2:$C$121,2,0)</f>
        <v>17</v>
      </c>
      <c r="N115" s="26">
        <f>VLOOKUP(K115,Table!$A$2:$C$121,3,0)</f>
        <v>3</v>
      </c>
      <c r="O115" s="13" t="str">
        <f>VLOOKUP(A115,Table!$U$1:$V$230,2,0)</f>
        <v>Triclinic</v>
      </c>
    </row>
    <row r="116" spans="1:15" s="1" customFormat="1">
      <c r="A116" s="13">
        <v>2</v>
      </c>
      <c r="B116" s="11">
        <v>262166</v>
      </c>
      <c r="C116" s="11" t="s">
        <v>200</v>
      </c>
      <c r="D116" s="11" t="s">
        <v>309</v>
      </c>
      <c r="E116" s="20" t="s">
        <v>437</v>
      </c>
      <c r="F116" s="25" t="str">
        <f>LEFT(E116,MIN(FIND({0,1,2,3,4,5,6,7,8,9},ASC(E116)&amp;1234567890))-1)</f>
        <v>C</v>
      </c>
      <c r="G116" s="25">
        <f t="shared" si="2"/>
        <v>90</v>
      </c>
      <c r="H116" s="25">
        <f>VLOOKUP(F116,Table!$A$2:$C$121,2,0)</f>
        <v>14</v>
      </c>
      <c r="I116" s="26">
        <f>VLOOKUP(F116,Table!$A$2:$C$121,3,0)</f>
        <v>2</v>
      </c>
      <c r="J116" s="20" t="s">
        <v>473</v>
      </c>
      <c r="K116" s="25" t="str">
        <f>LEFT(J116,MIN(FIND({0,1,2,3,4,5,6,7,8,9},ASC(J116)&amp;1234567890))-1)</f>
        <v>Cl</v>
      </c>
      <c r="L116" s="25">
        <f t="shared" si="3"/>
        <v>28.89</v>
      </c>
      <c r="M116" s="25">
        <f>VLOOKUP(K116,Table!$A$2:$C$121,2,0)</f>
        <v>17</v>
      </c>
      <c r="N116" s="26">
        <f>VLOOKUP(K116,Table!$A$2:$C$121,3,0)</f>
        <v>3</v>
      </c>
      <c r="O116" s="13" t="str">
        <f>VLOOKUP(A116,Table!$U$1:$V$230,2,0)</f>
        <v>Triclinic</v>
      </c>
    </row>
    <row r="117" spans="1:15" s="1" customFormat="1">
      <c r="A117" s="13">
        <v>2</v>
      </c>
      <c r="B117" s="11">
        <v>262167</v>
      </c>
      <c r="C117" s="11" t="s">
        <v>200</v>
      </c>
      <c r="D117" s="11" t="s">
        <v>310</v>
      </c>
      <c r="E117" s="20" t="s">
        <v>437</v>
      </c>
      <c r="F117" s="25" t="str">
        <f>LEFT(E117,MIN(FIND({0,1,2,3,4,5,6,7,8,9},ASC(E117)&amp;1234567890))-1)</f>
        <v>C</v>
      </c>
      <c r="G117" s="25">
        <f t="shared" si="2"/>
        <v>90</v>
      </c>
      <c r="H117" s="25">
        <f>VLOOKUP(F117,Table!$A$2:$C$121,2,0)</f>
        <v>14</v>
      </c>
      <c r="I117" s="26">
        <f>VLOOKUP(F117,Table!$A$2:$C$121,3,0)</f>
        <v>2</v>
      </c>
      <c r="J117" s="20" t="s">
        <v>474</v>
      </c>
      <c r="K117" s="25" t="str">
        <f>LEFT(J117,MIN(FIND({0,1,2,3,4,5,6,7,8,9},ASC(J117)&amp;1234567890))-1)</f>
        <v>Cl</v>
      </c>
      <c r="L117" s="25">
        <f t="shared" si="3"/>
        <v>24</v>
      </c>
      <c r="M117" s="25">
        <f>VLOOKUP(K117,Table!$A$2:$C$121,2,0)</f>
        <v>17</v>
      </c>
      <c r="N117" s="26">
        <f>VLOOKUP(K117,Table!$A$2:$C$121,3,0)</f>
        <v>3</v>
      </c>
      <c r="O117" s="13" t="str">
        <f>VLOOKUP(A117,Table!$U$1:$V$230,2,0)</f>
        <v>Triclinic</v>
      </c>
    </row>
    <row r="118" spans="1:15" s="1" customFormat="1">
      <c r="A118" s="13">
        <v>2</v>
      </c>
      <c r="B118" s="11">
        <v>262168</v>
      </c>
      <c r="C118" s="11" t="s">
        <v>200</v>
      </c>
      <c r="D118" s="11" t="s">
        <v>311</v>
      </c>
      <c r="E118" s="20" t="s">
        <v>437</v>
      </c>
      <c r="F118" s="25" t="str">
        <f>LEFT(E118,MIN(FIND({0,1,2,3,4,5,6,7,8,9},ASC(E118)&amp;1234567890))-1)</f>
        <v>C</v>
      </c>
      <c r="G118" s="25">
        <f t="shared" si="2"/>
        <v>90</v>
      </c>
      <c r="H118" s="25">
        <f>VLOOKUP(F118,Table!$A$2:$C$121,2,0)</f>
        <v>14</v>
      </c>
      <c r="I118" s="26">
        <f>VLOOKUP(F118,Table!$A$2:$C$121,3,0)</f>
        <v>2</v>
      </c>
      <c r="J118" s="20" t="s">
        <v>475</v>
      </c>
      <c r="K118" s="25" t="str">
        <f>LEFT(J118,MIN(FIND({0,1,2,3,4,5,6,7,8,9},ASC(J118)&amp;1234567890))-1)</f>
        <v>Cl</v>
      </c>
      <c r="L118" s="25">
        <f t="shared" si="3"/>
        <v>22.68</v>
      </c>
      <c r="M118" s="25">
        <f>VLOOKUP(K118,Table!$A$2:$C$121,2,0)</f>
        <v>17</v>
      </c>
      <c r="N118" s="26">
        <f>VLOOKUP(K118,Table!$A$2:$C$121,3,0)</f>
        <v>3</v>
      </c>
      <c r="O118" s="13" t="str">
        <f>VLOOKUP(A118,Table!$U$1:$V$230,2,0)</f>
        <v>Triclinic</v>
      </c>
    </row>
    <row r="119" spans="1:15" s="1" customFormat="1">
      <c r="A119" s="13">
        <v>2</v>
      </c>
      <c r="B119" s="11">
        <v>262955</v>
      </c>
      <c r="C119" s="11" t="s">
        <v>200</v>
      </c>
      <c r="D119" s="11" t="s">
        <v>312</v>
      </c>
      <c r="E119" s="20" t="s">
        <v>476</v>
      </c>
      <c r="F119" s="25" t="str">
        <f>LEFT(E119,MIN(FIND({0,1,2,3,4,5,6,7,8,9},ASC(E119)&amp;1234567890))-1)</f>
        <v>C</v>
      </c>
      <c r="G119" s="25">
        <f t="shared" si="2"/>
        <v>96</v>
      </c>
      <c r="H119" s="25">
        <f>VLOOKUP(F119,Table!$A$2:$C$121,2,0)</f>
        <v>14</v>
      </c>
      <c r="I119" s="26">
        <f>VLOOKUP(F119,Table!$A$2:$C$121,3,0)</f>
        <v>2</v>
      </c>
      <c r="J119" s="20" t="s">
        <v>477</v>
      </c>
      <c r="K119" s="25" t="str">
        <f>LEFT(J119,MIN(FIND({0,1,2,3,4,5,6,7,8,9},ASC(J119)&amp;1234567890))-1)</f>
        <v>Cl</v>
      </c>
      <c r="L119" s="25">
        <f t="shared" si="3"/>
        <v>22.02</v>
      </c>
      <c r="M119" s="25">
        <f>VLOOKUP(K119,Table!$A$2:$C$121,2,0)</f>
        <v>17</v>
      </c>
      <c r="N119" s="26">
        <f>VLOOKUP(K119,Table!$A$2:$C$121,3,0)</f>
        <v>3</v>
      </c>
      <c r="O119" s="13" t="str">
        <f>VLOOKUP(A119,Table!$U$1:$V$230,2,0)</f>
        <v>Triclinic</v>
      </c>
    </row>
    <row r="120" spans="1:15" s="1" customFormat="1">
      <c r="A120" s="13">
        <v>2</v>
      </c>
      <c r="B120" s="11">
        <v>425146</v>
      </c>
      <c r="C120" s="11" t="s">
        <v>200</v>
      </c>
      <c r="D120" s="11" t="s">
        <v>313</v>
      </c>
      <c r="E120" s="20" t="s">
        <v>334</v>
      </c>
      <c r="F120" s="25" t="str">
        <f>LEFT(E120,MIN(FIND({0,1,2,3,4,5,6,7,8,9},ASC(E120)&amp;1234567890))-1)</f>
        <v>V</v>
      </c>
      <c r="G120" s="25">
        <f t="shared" si="2"/>
        <v>1</v>
      </c>
      <c r="H120" s="25">
        <f>VLOOKUP(F120,Table!$A$2:$C$121,2,0)</f>
        <v>5</v>
      </c>
      <c r="I120" s="26">
        <f>VLOOKUP(F120,Table!$A$2:$C$121,3,0)</f>
        <v>4</v>
      </c>
      <c r="J120" s="20" t="s">
        <v>394</v>
      </c>
      <c r="K120" s="25" t="str">
        <f>LEFT(J120,MIN(FIND({0,1,2,3,4,5,6,7,8,9},ASC(J120)&amp;1234567890))-1)</f>
        <v>Cl</v>
      </c>
      <c r="L120" s="25">
        <f t="shared" si="3"/>
        <v>5</v>
      </c>
      <c r="M120" s="25">
        <f>VLOOKUP(K120,Table!$A$2:$C$121,2,0)</f>
        <v>17</v>
      </c>
      <c r="N120" s="26">
        <f>VLOOKUP(K120,Table!$A$2:$C$121,3,0)</f>
        <v>3</v>
      </c>
      <c r="O120" s="13" t="str">
        <f>VLOOKUP(A120,Table!$U$1:$V$230,2,0)</f>
        <v>Triclinic</v>
      </c>
    </row>
    <row r="121" spans="1:15" s="1" customFormat="1">
      <c r="A121" s="13">
        <v>2</v>
      </c>
      <c r="B121" s="11">
        <v>236255</v>
      </c>
      <c r="C121" s="11" t="s">
        <v>314</v>
      </c>
      <c r="D121" s="11" t="s">
        <v>315</v>
      </c>
      <c r="E121" s="20" t="s">
        <v>55</v>
      </c>
      <c r="F121" s="25" t="str">
        <f>LEFT(E121,MIN(FIND({0,1,2,3,4,5,6,7,8,9},ASC(E121)&amp;1234567890))-1)</f>
        <v>Mn</v>
      </c>
      <c r="G121" s="25">
        <f t="shared" si="2"/>
        <v>2</v>
      </c>
      <c r="H121" s="25">
        <f>VLOOKUP(F121,Table!$A$2:$C$121,2,0)</f>
        <v>7</v>
      </c>
      <c r="I121" s="26">
        <f>VLOOKUP(F121,Table!$A$2:$C$121,3,0)</f>
        <v>4</v>
      </c>
      <c r="J121" s="20" t="s">
        <v>59</v>
      </c>
      <c r="K121" s="25" t="str">
        <f>LEFT(J121,MIN(FIND({0,1,2,3,4,5,6,7,8,9},ASC(J121)&amp;1234567890))-1)</f>
        <v>O</v>
      </c>
      <c r="L121" s="25">
        <f t="shared" si="3"/>
        <v>3</v>
      </c>
      <c r="M121" s="25">
        <f>VLOOKUP(K121,Table!$A$2:$C$121,2,0)</f>
        <v>16</v>
      </c>
      <c r="N121" s="26">
        <f>VLOOKUP(K121,Table!$A$2:$C$121,3,0)</f>
        <v>2</v>
      </c>
      <c r="O121" s="13" t="str">
        <f>VLOOKUP(A121,Table!$U$1:$V$230,2,0)</f>
        <v>Triclinic</v>
      </c>
    </row>
    <row r="122" spans="1:15" s="1" customFormat="1">
      <c r="A122" s="13">
        <v>2</v>
      </c>
      <c r="B122" s="11">
        <v>237503</v>
      </c>
      <c r="C122" s="11" t="s">
        <v>200</v>
      </c>
      <c r="D122" s="11" t="s">
        <v>316</v>
      </c>
      <c r="E122" s="20" t="s">
        <v>478</v>
      </c>
      <c r="F122" s="25" t="str">
        <f>LEFT(E122,MIN(FIND({0,1,2,3,4,5,6,7,8,9},ASC(E122)&amp;1234567890))-1)</f>
        <v>C</v>
      </c>
      <c r="G122" s="25">
        <f t="shared" si="2"/>
        <v>88</v>
      </c>
      <c r="H122" s="25">
        <f>VLOOKUP(F122,Table!$A$2:$C$121,2,0)</f>
        <v>14</v>
      </c>
      <c r="I122" s="26">
        <f>VLOOKUP(F122,Table!$A$2:$C$121,3,0)</f>
        <v>2</v>
      </c>
      <c r="J122" s="20" t="s">
        <v>479</v>
      </c>
      <c r="K122" s="25" t="str">
        <f>LEFT(J122,MIN(FIND({0,1,2,3,4,5,6,7,8,9},ASC(J122)&amp;1234567890))-1)</f>
        <v>Cl</v>
      </c>
      <c r="L122" s="25">
        <f t="shared" si="3"/>
        <v>22.05</v>
      </c>
      <c r="M122" s="25">
        <f>VLOOKUP(K122,Table!$A$2:$C$121,2,0)</f>
        <v>17</v>
      </c>
      <c r="N122" s="26">
        <f>VLOOKUP(K122,Table!$A$2:$C$121,3,0)</f>
        <v>3</v>
      </c>
      <c r="O122" s="13" t="str">
        <f>VLOOKUP(A122,Table!$U$1:$V$230,2,0)</f>
        <v>Triclinic</v>
      </c>
    </row>
    <row r="123" spans="1:15" s="1" customFormat="1">
      <c r="A123" s="13">
        <v>2</v>
      </c>
      <c r="B123" s="11">
        <v>237587</v>
      </c>
      <c r="C123" s="11" t="s">
        <v>200</v>
      </c>
      <c r="D123" s="11" t="s">
        <v>317</v>
      </c>
      <c r="E123" s="20" t="s">
        <v>480</v>
      </c>
      <c r="F123" s="25" t="str">
        <f>LEFT(E123,MIN(FIND({0,1,2,3,4,5,6,7,8,9},ASC(E123)&amp;1234567890))-1)</f>
        <v>Mo</v>
      </c>
      <c r="G123" s="25">
        <f t="shared" si="2"/>
        <v>3</v>
      </c>
      <c r="H123" s="25">
        <f>VLOOKUP(F123,Table!$A$2:$C$121,2,0)</f>
        <v>6</v>
      </c>
      <c r="I123" s="26">
        <f>VLOOKUP(F123,Table!$A$2:$C$121,3,0)</f>
        <v>5</v>
      </c>
      <c r="J123" s="20" t="s">
        <v>481</v>
      </c>
      <c r="K123" s="25" t="str">
        <f>LEFT(J123,MIN(FIND({0,1,2,3,4,5,6,7,8,9},ASC(J123)&amp;1234567890))-1)</f>
        <v>S</v>
      </c>
      <c r="L123" s="25">
        <f t="shared" si="3"/>
        <v>4</v>
      </c>
      <c r="M123" s="25">
        <f>VLOOKUP(K123,Table!$A$2:$C$121,2,0)</f>
        <v>16</v>
      </c>
      <c r="N123" s="26">
        <f>VLOOKUP(K123,Table!$A$2:$C$121,3,0)</f>
        <v>3</v>
      </c>
      <c r="O123" s="13" t="str">
        <f>VLOOKUP(A123,Table!$U$1:$V$230,2,0)</f>
        <v>Triclinic</v>
      </c>
    </row>
    <row r="124" spans="1:15" s="1" customFormat="1">
      <c r="A124" s="13">
        <v>2</v>
      </c>
      <c r="B124" s="11">
        <v>195582</v>
      </c>
      <c r="C124" s="11" t="s">
        <v>200</v>
      </c>
      <c r="D124" s="11" t="s">
        <v>318</v>
      </c>
      <c r="E124" s="20" t="s">
        <v>456</v>
      </c>
      <c r="F124" s="25" t="str">
        <f>LEFT(E124,MIN(FIND({0,1,2,3,4,5,6,7,8,9},ASC(E124)&amp;1234567890))-1)</f>
        <v>C</v>
      </c>
      <c r="G124" s="25">
        <f t="shared" si="2"/>
        <v>84</v>
      </c>
      <c r="H124" s="25">
        <f>VLOOKUP(F124,Table!$A$2:$C$121,2,0)</f>
        <v>14</v>
      </c>
      <c r="I124" s="26">
        <f>VLOOKUP(F124,Table!$A$2:$C$121,3,0)</f>
        <v>2</v>
      </c>
      <c r="J124" s="20" t="s">
        <v>482</v>
      </c>
      <c r="K124" s="25" t="str">
        <f>LEFT(J124,MIN(FIND({0,1,2,3,4,5,6,7,8,9},ASC(J124)&amp;1234567890))-1)</f>
        <v>Cl</v>
      </c>
      <c r="L124" s="25">
        <f t="shared" si="3"/>
        <v>26</v>
      </c>
      <c r="M124" s="25">
        <f>VLOOKUP(K124,Table!$A$2:$C$121,2,0)</f>
        <v>17</v>
      </c>
      <c r="N124" s="26">
        <f>VLOOKUP(K124,Table!$A$2:$C$121,3,0)</f>
        <v>3</v>
      </c>
      <c r="O124" s="13" t="str">
        <f>VLOOKUP(A124,Table!$U$1:$V$230,2,0)</f>
        <v>Triclinic</v>
      </c>
    </row>
    <row r="125" spans="1:15" s="1" customFormat="1">
      <c r="A125" s="13">
        <v>2</v>
      </c>
      <c r="B125" s="11">
        <v>423462</v>
      </c>
      <c r="C125" s="11" t="s">
        <v>200</v>
      </c>
      <c r="D125" s="11" t="s">
        <v>319</v>
      </c>
      <c r="E125" s="20" t="s">
        <v>390</v>
      </c>
      <c r="F125" s="25" t="str">
        <f>LEFT(E125,MIN(FIND({0,1,2,3,4,5,6,7,8,9},ASC(E125)&amp;1234567890))-1)</f>
        <v>W</v>
      </c>
      <c r="G125" s="25">
        <f t="shared" si="2"/>
        <v>1</v>
      </c>
      <c r="H125" s="25">
        <f>VLOOKUP(F125,Table!$A$2:$C$121,2,0)</f>
        <v>6</v>
      </c>
      <c r="I125" s="26">
        <f>VLOOKUP(F125,Table!$A$2:$C$121,3,0)</f>
        <v>6</v>
      </c>
      <c r="J125" s="20" t="s">
        <v>396</v>
      </c>
      <c r="K125" s="25" t="str">
        <f>LEFT(J125,MIN(FIND({0,1,2,3,4,5,6,7,8,9},ASC(J125)&amp;1234567890))-1)</f>
        <v>Br</v>
      </c>
      <c r="L125" s="25">
        <f t="shared" si="3"/>
        <v>5</v>
      </c>
      <c r="M125" s="25">
        <f>VLOOKUP(K125,Table!$A$2:$C$121,2,0)</f>
        <v>17</v>
      </c>
      <c r="N125" s="26">
        <f>VLOOKUP(K125,Table!$A$2:$C$121,3,0)</f>
        <v>4</v>
      </c>
      <c r="O125" s="13" t="str">
        <f>VLOOKUP(A125,Table!$U$1:$V$230,2,0)</f>
        <v>Triclinic</v>
      </c>
    </row>
    <row r="126" spans="1:15" s="1" customFormat="1">
      <c r="A126" s="13">
        <v>2</v>
      </c>
      <c r="B126" s="11">
        <v>239083</v>
      </c>
      <c r="C126" s="11" t="s">
        <v>200</v>
      </c>
      <c r="D126" s="11" t="s">
        <v>320</v>
      </c>
      <c r="E126" s="20" t="s">
        <v>483</v>
      </c>
      <c r="F126" s="25" t="str">
        <f>LEFT(E126,MIN(FIND({0,1,2,3,4,5,6,7,8,9},ASC(E126)&amp;1234567890))-1)</f>
        <v>Ag</v>
      </c>
      <c r="G126" s="25">
        <f t="shared" si="2"/>
        <v>1</v>
      </c>
      <c r="H126" s="25">
        <f>VLOOKUP(F126,Table!$A$2:$C$121,2,0)</f>
        <v>11</v>
      </c>
      <c r="I126" s="26">
        <f>VLOOKUP(F126,Table!$A$2:$C$121,3,0)</f>
        <v>5</v>
      </c>
      <c r="J126" s="20" t="s">
        <v>484</v>
      </c>
      <c r="K126" s="25" t="str">
        <f>LEFT(J126,MIN(FIND({0,1,2,3,4,5,6,7,8,9},ASC(J126)&amp;1234567890))-1)</f>
        <v>P</v>
      </c>
      <c r="L126" s="25">
        <f t="shared" si="3"/>
        <v>15</v>
      </c>
      <c r="M126" s="25">
        <f>VLOOKUP(K126,Table!$A$2:$C$121,2,0)</f>
        <v>15</v>
      </c>
      <c r="N126" s="26">
        <f>VLOOKUP(K126,Table!$A$2:$C$121,3,0)</f>
        <v>3</v>
      </c>
      <c r="O126" s="13" t="str">
        <f>VLOOKUP(A126,Table!$U$1:$V$230,2,0)</f>
        <v>Triclinic</v>
      </c>
    </row>
    <row r="127" spans="1:15" s="1" customFormat="1">
      <c r="A127" s="13">
        <v>2</v>
      </c>
      <c r="B127" s="11">
        <v>239084</v>
      </c>
      <c r="C127" s="11" t="s">
        <v>200</v>
      </c>
      <c r="D127" s="11" t="s">
        <v>321</v>
      </c>
      <c r="E127" s="20" t="s">
        <v>485</v>
      </c>
      <c r="F127" s="25" t="str">
        <f>LEFT(E127,MIN(FIND({0,1,2,3,4,5,6,7,8,9},ASC(E127)&amp;1234567890))-1)</f>
        <v>Na</v>
      </c>
      <c r="G127" s="25">
        <f t="shared" si="2"/>
        <v>1</v>
      </c>
      <c r="H127" s="25">
        <f>VLOOKUP(F127,Table!$A$2:$C$121,2,0)</f>
        <v>1</v>
      </c>
      <c r="I127" s="26">
        <f>VLOOKUP(F127,Table!$A$2:$C$121,3,0)</f>
        <v>3</v>
      </c>
      <c r="J127" s="20" t="s">
        <v>484</v>
      </c>
      <c r="K127" s="25" t="str">
        <f>LEFT(J127,MIN(FIND({0,1,2,3,4,5,6,7,8,9},ASC(J127)&amp;1234567890))-1)</f>
        <v>P</v>
      </c>
      <c r="L127" s="25">
        <f t="shared" si="3"/>
        <v>15</v>
      </c>
      <c r="M127" s="25">
        <f>VLOOKUP(K127,Table!$A$2:$C$121,2,0)</f>
        <v>15</v>
      </c>
      <c r="N127" s="26">
        <f>VLOOKUP(K127,Table!$A$2:$C$121,3,0)</f>
        <v>3</v>
      </c>
      <c r="O127" s="13" t="str">
        <f>VLOOKUP(A127,Table!$U$1:$V$230,2,0)</f>
        <v>Triclinic</v>
      </c>
    </row>
    <row r="128" spans="1:15" s="1" customFormat="1">
      <c r="A128" s="13">
        <v>2</v>
      </c>
      <c r="B128" s="11">
        <v>196300</v>
      </c>
      <c r="C128" s="11" t="s">
        <v>200</v>
      </c>
      <c r="D128" s="11" t="s">
        <v>322</v>
      </c>
      <c r="E128" s="20" t="s">
        <v>33</v>
      </c>
      <c r="F128" s="25" t="str">
        <f>LEFT(E128,MIN(FIND({0,1,2,3,4,5,6,7,8,9},ASC(E128)&amp;1234567890))-1)</f>
        <v>Fe</v>
      </c>
      <c r="G128" s="25">
        <f t="shared" si="2"/>
        <v>1</v>
      </c>
      <c r="H128" s="25">
        <f>VLOOKUP(F128,Table!$A$2:$C$121,2,0)</f>
        <v>8</v>
      </c>
      <c r="I128" s="26">
        <f>VLOOKUP(F128,Table!$A$2:$C$121,3,0)</f>
        <v>4</v>
      </c>
      <c r="J128" s="20" t="s">
        <v>47</v>
      </c>
      <c r="K128" s="25" t="str">
        <f>LEFT(J128,MIN(FIND({0,1,2,3,4,5,6,7,8,9},ASC(J128)&amp;1234567890))-1)</f>
        <v>Se</v>
      </c>
      <c r="L128" s="25">
        <f t="shared" si="3"/>
        <v>1</v>
      </c>
      <c r="M128" s="25">
        <f>VLOOKUP(K128,Table!$A$2:$C$121,2,0)</f>
        <v>16</v>
      </c>
      <c r="N128" s="26">
        <f>VLOOKUP(K128,Table!$A$2:$C$121,3,0)</f>
        <v>4</v>
      </c>
      <c r="O128" s="13" t="str">
        <f>VLOOKUP(A128,Table!$U$1:$V$230,2,0)</f>
        <v>Triclinic</v>
      </c>
    </row>
    <row r="129" spans="1:15" s="1" customFormat="1">
      <c r="A129" s="13">
        <v>2</v>
      </c>
      <c r="B129" s="11">
        <v>239214</v>
      </c>
      <c r="C129" s="11" t="s">
        <v>200</v>
      </c>
      <c r="D129" s="11" t="s">
        <v>323</v>
      </c>
      <c r="E129" s="20" t="s">
        <v>486</v>
      </c>
      <c r="F129" s="25" t="str">
        <f>LEFT(E129,MIN(FIND({0,1,2,3,4,5,6,7,8,9},ASC(E129)&amp;1234567890))-1)</f>
        <v>C</v>
      </c>
      <c r="G129" s="25">
        <f t="shared" si="2"/>
        <v>100</v>
      </c>
      <c r="H129" s="25">
        <f>VLOOKUP(F129,Table!$A$2:$C$121,2,0)</f>
        <v>14</v>
      </c>
      <c r="I129" s="26">
        <f>VLOOKUP(F129,Table!$A$2:$C$121,3,0)</f>
        <v>2</v>
      </c>
      <c r="J129" s="20" t="s">
        <v>487</v>
      </c>
      <c r="K129" s="25" t="str">
        <f>LEFT(J129,MIN(FIND({0,1,2,3,4,5,6,7,8,9},ASC(J129)&amp;1234567890))-1)</f>
        <v>Cl</v>
      </c>
      <c r="L129" s="25">
        <f t="shared" si="3"/>
        <v>28</v>
      </c>
      <c r="M129" s="25">
        <f>VLOOKUP(K129,Table!$A$2:$C$121,2,0)</f>
        <v>17</v>
      </c>
      <c r="N129" s="26">
        <f>VLOOKUP(K129,Table!$A$2:$C$121,3,0)</f>
        <v>3</v>
      </c>
      <c r="O129" s="13" t="str">
        <f>VLOOKUP(A129,Table!$U$1:$V$230,2,0)</f>
        <v>Triclinic</v>
      </c>
    </row>
    <row r="130" spans="1:15" s="1" customFormat="1">
      <c r="A130" s="13">
        <v>2</v>
      </c>
      <c r="B130" s="11">
        <v>239216</v>
      </c>
      <c r="C130" s="11" t="s">
        <v>200</v>
      </c>
      <c r="D130" s="11" t="s">
        <v>324</v>
      </c>
      <c r="E130" s="20" t="s">
        <v>488</v>
      </c>
      <c r="F130" s="25" t="str">
        <f>LEFT(E130,MIN(FIND({0,1,2,3,4,5,6,7,8,9},ASC(E130)&amp;1234567890))-1)</f>
        <v>C</v>
      </c>
      <c r="G130" s="25">
        <f t="shared" ref="G130:G193" si="4">IF(SUBSTITUTE(E130,F130,"")="",1,SUBSTITUTE(E130,F130,""))*1</f>
        <v>200</v>
      </c>
      <c r="H130" s="25">
        <f>VLOOKUP(F130,Table!$A$2:$C$121,2,0)</f>
        <v>14</v>
      </c>
      <c r="I130" s="26">
        <f>VLOOKUP(F130,Table!$A$2:$C$121,3,0)</f>
        <v>2</v>
      </c>
      <c r="J130" s="20" t="s">
        <v>489</v>
      </c>
      <c r="K130" s="25" t="str">
        <f>LEFT(J130,MIN(FIND({0,1,2,3,4,5,6,7,8,9},ASC(J130)&amp;1234567890))-1)</f>
        <v>Cl</v>
      </c>
      <c r="L130" s="25">
        <f t="shared" ref="L130:L193" si="5">IF(SUBSTITUTE(J130,K130,"")="",1,SUBSTITUTE(J130,K130,""))*1</f>
        <v>39.93</v>
      </c>
      <c r="M130" s="25">
        <f>VLOOKUP(K130,Table!$A$2:$C$121,2,0)</f>
        <v>17</v>
      </c>
      <c r="N130" s="26">
        <f>VLOOKUP(K130,Table!$A$2:$C$121,3,0)</f>
        <v>3</v>
      </c>
      <c r="O130" s="13" t="str">
        <f>VLOOKUP(A130,Table!$U$1:$V$230,2,0)</f>
        <v>Triclinic</v>
      </c>
    </row>
    <row r="131" spans="1:15" s="1" customFormat="1">
      <c r="A131" s="13">
        <v>2</v>
      </c>
      <c r="B131" s="11">
        <v>252168</v>
      </c>
      <c r="C131" s="11" t="s">
        <v>200</v>
      </c>
      <c r="D131" s="11" t="s">
        <v>325</v>
      </c>
      <c r="E131" s="20" t="s">
        <v>490</v>
      </c>
      <c r="F131" s="25" t="str">
        <f>LEFT(E131,MIN(FIND({0,1,2,3,4,5,6,7,8,9},ASC(E131)&amp;1234567890))-1)</f>
        <v>C</v>
      </c>
      <c r="G131" s="25">
        <f t="shared" si="4"/>
        <v>98</v>
      </c>
      <c r="H131" s="25">
        <f>VLOOKUP(F131,Table!$A$2:$C$121,2,0)</f>
        <v>14</v>
      </c>
      <c r="I131" s="26">
        <f>VLOOKUP(F131,Table!$A$2:$C$121,3,0)</f>
        <v>2</v>
      </c>
      <c r="J131" s="20" t="s">
        <v>491</v>
      </c>
      <c r="K131" s="25" t="str">
        <f>LEFT(J131,MIN(FIND({0,1,2,3,4,5,6,7,8,9},ASC(J131)&amp;1234567890))-1)</f>
        <v>Cl</v>
      </c>
      <c r="L131" s="25">
        <f t="shared" si="5"/>
        <v>20.12</v>
      </c>
      <c r="M131" s="25">
        <f>VLOOKUP(K131,Table!$A$2:$C$121,2,0)</f>
        <v>17</v>
      </c>
      <c r="N131" s="26">
        <f>VLOOKUP(K131,Table!$A$2:$C$121,3,0)</f>
        <v>3</v>
      </c>
      <c r="O131" s="13" t="str">
        <f>VLOOKUP(A131,Table!$U$1:$V$230,2,0)</f>
        <v>Triclinic</v>
      </c>
    </row>
    <row r="132" spans="1:15" s="1" customFormat="1">
      <c r="A132" s="13">
        <v>2</v>
      </c>
      <c r="B132" s="11">
        <v>252548</v>
      </c>
      <c r="C132" s="11" t="s">
        <v>200</v>
      </c>
      <c r="D132" s="11" t="s">
        <v>326</v>
      </c>
      <c r="E132" s="20" t="s">
        <v>492</v>
      </c>
      <c r="F132" s="25" t="str">
        <f>LEFT(E132,MIN(FIND({0,1,2,3,4,5,6,7,8,9},ASC(E132)&amp;1234567890))-1)</f>
        <v>C</v>
      </c>
      <c r="G132" s="25">
        <f t="shared" si="4"/>
        <v>108</v>
      </c>
      <c r="H132" s="25">
        <f>VLOOKUP(F132,Table!$A$2:$C$121,2,0)</f>
        <v>14</v>
      </c>
      <c r="I132" s="26">
        <f>VLOOKUP(F132,Table!$A$2:$C$121,3,0)</f>
        <v>2</v>
      </c>
      <c r="J132" s="20" t="s">
        <v>493</v>
      </c>
      <c r="K132" s="25" t="str">
        <f>LEFT(J132,MIN(FIND({0,1,2,3,4,5,6,7,8,9},ASC(J132)&amp;1234567890))-1)</f>
        <v>Cl</v>
      </c>
      <c r="L132" s="25">
        <f t="shared" si="5"/>
        <v>12</v>
      </c>
      <c r="M132" s="25">
        <f>VLOOKUP(K132,Table!$A$2:$C$121,2,0)</f>
        <v>17</v>
      </c>
      <c r="N132" s="26">
        <f>VLOOKUP(K132,Table!$A$2:$C$121,3,0)</f>
        <v>3</v>
      </c>
      <c r="O132" s="13" t="str">
        <f>VLOOKUP(A132,Table!$U$1:$V$230,2,0)</f>
        <v>Triclinic</v>
      </c>
    </row>
    <row r="133" spans="1:15" s="1" customFormat="1">
      <c r="A133" s="12">
        <v>10</v>
      </c>
      <c r="B133" s="12">
        <v>29</v>
      </c>
      <c r="C133" s="12" t="s">
        <v>680</v>
      </c>
      <c r="D133" s="12" t="s">
        <v>495</v>
      </c>
      <c r="E133" s="17" t="s">
        <v>346</v>
      </c>
      <c r="F133" s="25" t="str">
        <f>LEFT(E133,MIN(FIND({0,1,2,3,4,5,6,7,8,9},ASC(E133)&amp;1234567890))-1)</f>
        <v>Nb</v>
      </c>
      <c r="G133" s="25">
        <f t="shared" si="4"/>
        <v>2</v>
      </c>
      <c r="H133" s="25">
        <f>VLOOKUP(F133,Table!$A$2:$C$121,2,0)</f>
        <v>5</v>
      </c>
      <c r="I133" s="26">
        <f>VLOOKUP(F133,Table!$A$2:$C$121,3,0)</f>
        <v>5</v>
      </c>
      <c r="J133" s="17" t="s">
        <v>500</v>
      </c>
      <c r="K133" s="25" t="str">
        <f>LEFT(J133,MIN(FIND({0,1,2,3,4,5,6,7,8,9},ASC(J133)&amp;1234567890))-1)</f>
        <v>O</v>
      </c>
      <c r="L133" s="25">
        <f t="shared" si="5"/>
        <v>5</v>
      </c>
      <c r="M133" s="25">
        <f>VLOOKUP(K133,Table!$A$2:$C$121,2,0)</f>
        <v>16</v>
      </c>
      <c r="N133" s="26">
        <f>VLOOKUP(K133,Table!$A$2:$C$121,3,0)</f>
        <v>2</v>
      </c>
      <c r="O133" s="13" t="str">
        <f>VLOOKUP(A133,Table!$U$1:$V$230,2,0)</f>
        <v>Monoclinic</v>
      </c>
    </row>
    <row r="134" spans="1:15" s="1" customFormat="1">
      <c r="A134" s="12">
        <v>10</v>
      </c>
      <c r="B134" s="12">
        <v>1503</v>
      </c>
      <c r="C134" s="12" t="s">
        <v>680</v>
      </c>
      <c r="D134" s="12" t="s">
        <v>204</v>
      </c>
      <c r="E134" s="17" t="s">
        <v>334</v>
      </c>
      <c r="F134" s="25" t="str">
        <f>LEFT(E134,MIN(FIND({0,1,2,3,4,5,6,7,8,9},ASC(E134)&amp;1234567890))-1)</f>
        <v>V</v>
      </c>
      <c r="G134" s="25">
        <f t="shared" si="4"/>
        <v>1</v>
      </c>
      <c r="H134" s="25">
        <f>VLOOKUP(F134,Table!$A$2:$C$121,2,0)</f>
        <v>5</v>
      </c>
      <c r="I134" s="26">
        <f>VLOOKUP(F134,Table!$A$2:$C$121,3,0)</f>
        <v>4</v>
      </c>
      <c r="J134" s="17" t="s">
        <v>32</v>
      </c>
      <c r="K134" s="25" t="str">
        <f>LEFT(J134,MIN(FIND({0,1,2,3,4,5,6,7,8,9},ASC(J134)&amp;1234567890))-1)</f>
        <v>O</v>
      </c>
      <c r="L134" s="25">
        <f t="shared" si="5"/>
        <v>2</v>
      </c>
      <c r="M134" s="25">
        <f>VLOOKUP(K134,Table!$A$2:$C$121,2,0)</f>
        <v>16</v>
      </c>
      <c r="N134" s="26">
        <f>VLOOKUP(K134,Table!$A$2:$C$121,3,0)</f>
        <v>2</v>
      </c>
      <c r="O134" s="13" t="str">
        <f>VLOOKUP(A134,Table!$U$1:$V$230,2,0)</f>
        <v>Monoclinic</v>
      </c>
    </row>
    <row r="135" spans="1:15" s="1" customFormat="1">
      <c r="A135" s="12">
        <v>10</v>
      </c>
      <c r="B135" s="12">
        <v>15254</v>
      </c>
      <c r="C135" s="12" t="s">
        <v>680</v>
      </c>
      <c r="D135" s="12" t="s">
        <v>681</v>
      </c>
      <c r="E135" s="17" t="s">
        <v>11280</v>
      </c>
      <c r="F135" s="25" t="str">
        <f>LEFT(E135,MIN(FIND({0,1,2,3,4,5,6,7,8,9},ASC(E135)&amp;1234567890))-1)</f>
        <v>W</v>
      </c>
      <c r="G135" s="25">
        <f t="shared" si="4"/>
        <v>18</v>
      </c>
      <c r="H135" s="25">
        <f>VLOOKUP(F135,Table!$A$2:$C$121,2,0)</f>
        <v>6</v>
      </c>
      <c r="I135" s="26">
        <f>VLOOKUP(F135,Table!$A$2:$C$121,3,0)</f>
        <v>6</v>
      </c>
      <c r="J135" s="17" t="s">
        <v>11281</v>
      </c>
      <c r="K135" s="25" t="str">
        <f>LEFT(J135,MIN(FIND({0,1,2,3,4,5,6,7,8,9},ASC(J135)&amp;1234567890))-1)</f>
        <v>O</v>
      </c>
      <c r="L135" s="25">
        <f t="shared" si="5"/>
        <v>49</v>
      </c>
      <c r="M135" s="25">
        <f>VLOOKUP(K135,Table!$A$2:$C$121,2,0)</f>
        <v>16</v>
      </c>
      <c r="N135" s="26">
        <f>VLOOKUP(K135,Table!$A$2:$C$121,3,0)</f>
        <v>2</v>
      </c>
      <c r="O135" s="13" t="str">
        <f>VLOOKUP(A135,Table!$U$1:$V$230,2,0)</f>
        <v>Monoclinic</v>
      </c>
    </row>
    <row r="136" spans="1:15" s="1" customFormat="1">
      <c r="A136" s="12">
        <v>10</v>
      </c>
      <c r="B136" s="12">
        <v>24731</v>
      </c>
      <c r="C136" s="12" t="s">
        <v>680</v>
      </c>
      <c r="D136" s="12" t="s">
        <v>682</v>
      </c>
      <c r="E136" s="17" t="s">
        <v>390</v>
      </c>
      <c r="F136" s="25" t="str">
        <f>LEFT(E136,MIN(FIND({0,1,2,3,4,5,6,7,8,9},ASC(E136)&amp;1234567890))-1)</f>
        <v>W</v>
      </c>
      <c r="G136" s="25">
        <f t="shared" si="4"/>
        <v>1</v>
      </c>
      <c r="H136" s="25">
        <f>VLOOKUP(F136,Table!$A$2:$C$121,2,0)</f>
        <v>6</v>
      </c>
      <c r="I136" s="26">
        <f>VLOOKUP(F136,Table!$A$2:$C$121,3,0)</f>
        <v>6</v>
      </c>
      <c r="J136" s="17" t="s">
        <v>11282</v>
      </c>
      <c r="K136" s="25" t="str">
        <f>LEFT(J136,MIN(FIND({0,1,2,3,4,5,6,7,8,9},ASC(J136)&amp;1234567890))-1)</f>
        <v>O</v>
      </c>
      <c r="L136" s="25">
        <f t="shared" si="5"/>
        <v>2.72</v>
      </c>
      <c r="M136" s="25">
        <f>VLOOKUP(K136,Table!$A$2:$C$121,2,0)</f>
        <v>16</v>
      </c>
      <c r="N136" s="26">
        <f>VLOOKUP(K136,Table!$A$2:$C$121,3,0)</f>
        <v>2</v>
      </c>
      <c r="O136" s="13" t="str">
        <f>VLOOKUP(A136,Table!$U$1:$V$230,2,0)</f>
        <v>Monoclinic</v>
      </c>
    </row>
    <row r="137" spans="1:15" s="1" customFormat="1">
      <c r="A137" s="12">
        <v>10</v>
      </c>
      <c r="B137" s="12">
        <v>24736</v>
      </c>
      <c r="C137" s="12" t="s">
        <v>680</v>
      </c>
      <c r="D137" s="12" t="s">
        <v>683</v>
      </c>
      <c r="E137" s="17" t="s">
        <v>390</v>
      </c>
      <c r="F137" s="25" t="str">
        <f>LEFT(E137,MIN(FIND({0,1,2,3,4,5,6,7,8,9},ASC(E137)&amp;1234567890))-1)</f>
        <v>W</v>
      </c>
      <c r="G137" s="25">
        <f t="shared" si="4"/>
        <v>1</v>
      </c>
      <c r="H137" s="25">
        <f>VLOOKUP(F137,Table!$A$2:$C$121,2,0)</f>
        <v>6</v>
      </c>
      <c r="I137" s="26">
        <f>VLOOKUP(F137,Table!$A$2:$C$121,3,0)</f>
        <v>6</v>
      </c>
      <c r="J137" s="17" t="s">
        <v>11283</v>
      </c>
      <c r="K137" s="25" t="str">
        <f>LEFT(J137,MIN(FIND({0,1,2,3,4,5,6,7,8,9},ASC(J137)&amp;1234567890))-1)</f>
        <v>O</v>
      </c>
      <c r="L137" s="25">
        <f t="shared" si="5"/>
        <v>2.9</v>
      </c>
      <c r="M137" s="25">
        <f>VLOOKUP(K137,Table!$A$2:$C$121,2,0)</f>
        <v>16</v>
      </c>
      <c r="N137" s="26">
        <f>VLOOKUP(K137,Table!$A$2:$C$121,3,0)</f>
        <v>2</v>
      </c>
      <c r="O137" s="13" t="str">
        <f>VLOOKUP(A137,Table!$U$1:$V$230,2,0)</f>
        <v>Monoclinic</v>
      </c>
    </row>
    <row r="138" spans="1:15" s="1" customFormat="1">
      <c r="A138" s="12">
        <v>10</v>
      </c>
      <c r="B138" s="12">
        <v>27705</v>
      </c>
      <c r="C138" s="12" t="s">
        <v>680</v>
      </c>
      <c r="D138" s="12" t="s">
        <v>684</v>
      </c>
      <c r="E138" s="17" t="s">
        <v>11284</v>
      </c>
      <c r="F138" s="25" t="str">
        <f>LEFT(E138,MIN(FIND({0,1,2,3,4,5,6,7,8,9},ASC(E138)&amp;1234567890))-1)</f>
        <v>W</v>
      </c>
      <c r="G138" s="25">
        <f t="shared" si="4"/>
        <v>10</v>
      </c>
      <c r="H138" s="25">
        <f>VLOOKUP(F138,Table!$A$2:$C$121,2,0)</f>
        <v>6</v>
      </c>
      <c r="I138" s="26">
        <f>VLOOKUP(F138,Table!$A$2:$C$121,3,0)</f>
        <v>6</v>
      </c>
      <c r="J138" s="17" t="s">
        <v>11285</v>
      </c>
      <c r="K138" s="25" t="str">
        <f>LEFT(J138,MIN(FIND({0,1,2,3,4,5,6,7,8,9},ASC(J138)&amp;1234567890))-1)</f>
        <v>O</v>
      </c>
      <c r="L138" s="25">
        <f t="shared" si="5"/>
        <v>29</v>
      </c>
      <c r="M138" s="25">
        <f>VLOOKUP(K138,Table!$A$2:$C$121,2,0)</f>
        <v>16</v>
      </c>
      <c r="N138" s="26">
        <f>VLOOKUP(K138,Table!$A$2:$C$121,3,0)</f>
        <v>2</v>
      </c>
      <c r="O138" s="13" t="str">
        <f>VLOOKUP(A138,Table!$U$1:$V$230,2,0)</f>
        <v>Monoclinic</v>
      </c>
    </row>
    <row r="139" spans="1:15" s="1" customFormat="1">
      <c r="A139" s="12">
        <v>10</v>
      </c>
      <c r="B139" s="12">
        <v>32714</v>
      </c>
      <c r="C139" s="12" t="s">
        <v>685</v>
      </c>
      <c r="D139" s="12" t="s">
        <v>686</v>
      </c>
      <c r="E139" s="17" t="s">
        <v>11286</v>
      </c>
      <c r="F139" s="25" t="str">
        <f>LEFT(E139,MIN(FIND({0,1,2,3,4,5,6,7,8,9},ASC(E139)&amp;1234567890))-1)</f>
        <v>In</v>
      </c>
      <c r="G139" s="25">
        <f t="shared" si="4"/>
        <v>1</v>
      </c>
      <c r="H139" s="25">
        <f>VLOOKUP(F139,Table!$A$2:$C$121,2,0)</f>
        <v>13</v>
      </c>
      <c r="I139" s="26">
        <f>VLOOKUP(F139,Table!$A$2:$C$121,3,0)</f>
        <v>5</v>
      </c>
      <c r="J139" s="17" t="s">
        <v>47</v>
      </c>
      <c r="K139" s="25" t="str">
        <f>LEFT(J139,MIN(FIND({0,1,2,3,4,5,6,7,8,9},ASC(J139)&amp;1234567890))-1)</f>
        <v>Se</v>
      </c>
      <c r="L139" s="25">
        <f t="shared" si="5"/>
        <v>1</v>
      </c>
      <c r="M139" s="25">
        <f>VLOOKUP(K139,Table!$A$2:$C$121,2,0)</f>
        <v>16</v>
      </c>
      <c r="N139" s="26">
        <f>VLOOKUP(K139,Table!$A$2:$C$121,3,0)</f>
        <v>4</v>
      </c>
      <c r="O139" s="13" t="str">
        <f>VLOOKUP(A139,Table!$U$1:$V$230,2,0)</f>
        <v>Monoclinic</v>
      </c>
    </row>
    <row r="140" spans="1:15" s="1" customFormat="1">
      <c r="A140" s="12">
        <v>10</v>
      </c>
      <c r="B140" s="12">
        <v>65084</v>
      </c>
      <c r="C140" s="12" t="s">
        <v>680</v>
      </c>
      <c r="D140" s="12" t="s">
        <v>687</v>
      </c>
      <c r="E140" s="17" t="s">
        <v>11287</v>
      </c>
      <c r="F140" s="25" t="str">
        <f>LEFT(E140,MIN(FIND({0,1,2,3,4,5,6,7,8,9},ASC(E140)&amp;1234567890))-1)</f>
        <v>W</v>
      </c>
      <c r="G140" s="25">
        <f t="shared" si="4"/>
        <v>17</v>
      </c>
      <c r="H140" s="25">
        <f>VLOOKUP(F140,Table!$A$2:$C$121,2,0)</f>
        <v>6</v>
      </c>
      <c r="I140" s="26">
        <f>VLOOKUP(F140,Table!$A$2:$C$121,3,0)</f>
        <v>6</v>
      </c>
      <c r="J140" s="17" t="s">
        <v>11288</v>
      </c>
      <c r="K140" s="25" t="str">
        <f>LEFT(J140,MIN(FIND({0,1,2,3,4,5,6,7,8,9},ASC(J140)&amp;1234567890))-1)</f>
        <v>O</v>
      </c>
      <c r="L140" s="25">
        <f t="shared" si="5"/>
        <v>47</v>
      </c>
      <c r="M140" s="25">
        <f>VLOOKUP(K140,Table!$A$2:$C$121,2,0)</f>
        <v>16</v>
      </c>
      <c r="N140" s="26">
        <f>VLOOKUP(K140,Table!$A$2:$C$121,3,0)</f>
        <v>2</v>
      </c>
      <c r="O140" s="13" t="str">
        <f>VLOOKUP(A140,Table!$U$1:$V$230,2,0)</f>
        <v>Monoclinic</v>
      </c>
    </row>
    <row r="141" spans="1:15" s="1" customFormat="1">
      <c r="A141" s="12">
        <v>10</v>
      </c>
      <c r="B141" s="12">
        <v>104772</v>
      </c>
      <c r="C141" s="12" t="s">
        <v>680</v>
      </c>
      <c r="D141" s="12" t="s">
        <v>688</v>
      </c>
      <c r="E141" s="17" t="s">
        <v>11289</v>
      </c>
      <c r="F141" s="25" t="str">
        <f>LEFT(E141,MIN(FIND({0,1,2,3,4,5,6,7,8,9},ASC(E141)&amp;1234567890))-1)</f>
        <v>Li</v>
      </c>
      <c r="G141" s="25">
        <f t="shared" si="4"/>
        <v>2.74</v>
      </c>
      <c r="H141" s="25">
        <f>VLOOKUP(F141,Table!$A$2:$C$121,2,0)</f>
        <v>1</v>
      </c>
      <c r="I141" s="26">
        <f>VLOOKUP(F141,Table!$A$2:$C$121,3,0)</f>
        <v>2</v>
      </c>
      <c r="J141" s="17" t="s">
        <v>11290</v>
      </c>
      <c r="K141" s="25" t="str">
        <f>LEFT(J141,MIN(FIND({0,1,2,3,4,5,6,7,8,9},ASC(J141)&amp;1234567890))-1)</f>
        <v>Pd</v>
      </c>
      <c r="L141" s="25">
        <f t="shared" si="5"/>
        <v>5.26</v>
      </c>
      <c r="M141" s="25">
        <f>VLOOKUP(K141,Table!$A$2:$C$121,2,0)</f>
        <v>10</v>
      </c>
      <c r="N141" s="26">
        <f>VLOOKUP(K141,Table!$A$2:$C$121,3,0)</f>
        <v>5</v>
      </c>
      <c r="O141" s="13" t="str">
        <f>VLOOKUP(A141,Table!$U$1:$V$230,2,0)</f>
        <v>Monoclinic</v>
      </c>
    </row>
    <row r="142" spans="1:15" s="1" customFormat="1">
      <c r="A142" s="12">
        <v>10</v>
      </c>
      <c r="B142" s="12">
        <v>104782</v>
      </c>
      <c r="C142" s="12" t="s">
        <v>680</v>
      </c>
      <c r="D142" s="12" t="s">
        <v>689</v>
      </c>
      <c r="E142" s="17" t="s">
        <v>457</v>
      </c>
      <c r="F142" s="25" t="str">
        <f>LEFT(E142,MIN(FIND({0,1,2,3,4,5,6,7,8,9},ASC(E142)&amp;1234567890))-1)</f>
        <v>Li</v>
      </c>
      <c r="G142" s="25">
        <f t="shared" si="4"/>
        <v>1</v>
      </c>
      <c r="H142" s="25">
        <f>VLOOKUP(F142,Table!$A$2:$C$121,2,0)</f>
        <v>1</v>
      </c>
      <c r="I142" s="26">
        <f>VLOOKUP(F142,Table!$A$2:$C$121,3,0)</f>
        <v>2</v>
      </c>
      <c r="J142" s="17" t="s">
        <v>11291</v>
      </c>
      <c r="K142" s="25" t="str">
        <f>LEFT(J142,MIN(FIND({0,1,2,3,4,5,6,7,8,9},ASC(J142)&amp;1234567890))-1)</f>
        <v>Sn</v>
      </c>
      <c r="L142" s="25">
        <f t="shared" si="5"/>
        <v>1</v>
      </c>
      <c r="M142" s="25">
        <f>VLOOKUP(K142,Table!$A$2:$C$121,2,0)</f>
        <v>14</v>
      </c>
      <c r="N142" s="26">
        <f>VLOOKUP(K142,Table!$A$2:$C$121,3,0)</f>
        <v>5</v>
      </c>
      <c r="O142" s="13" t="str">
        <f>VLOOKUP(A142,Table!$U$1:$V$230,2,0)</f>
        <v>Monoclinic</v>
      </c>
    </row>
    <row r="143" spans="1:15" s="1" customFormat="1">
      <c r="A143" s="12">
        <v>10</v>
      </c>
      <c r="B143" s="12">
        <v>98084</v>
      </c>
      <c r="C143" s="12" t="s">
        <v>680</v>
      </c>
      <c r="D143" s="12" t="s">
        <v>679</v>
      </c>
      <c r="E143" s="17" t="s">
        <v>11292</v>
      </c>
      <c r="F143" s="25" t="str">
        <f>LEFT(E143,MIN(FIND({0,1,2,3,4,5,6,7,8,9},ASC(E143)&amp;1234567890))-1)</f>
        <v>Fe</v>
      </c>
      <c r="G143" s="25">
        <f t="shared" si="4"/>
        <v>3</v>
      </c>
      <c r="H143" s="25">
        <f>VLOOKUP(F143,Table!$A$2:$C$121,2,0)</f>
        <v>8</v>
      </c>
      <c r="I143" s="26">
        <f>VLOOKUP(F143,Table!$A$2:$C$121,3,0)</f>
        <v>4</v>
      </c>
      <c r="J143" s="17" t="s">
        <v>582</v>
      </c>
      <c r="K143" s="25" t="str">
        <f>LEFT(J143,MIN(FIND({0,1,2,3,4,5,6,7,8,9},ASC(J143)&amp;1234567890))-1)</f>
        <v>O</v>
      </c>
      <c r="L143" s="25">
        <f t="shared" si="5"/>
        <v>4</v>
      </c>
      <c r="M143" s="25">
        <f>VLOOKUP(K143,Table!$A$2:$C$121,2,0)</f>
        <v>16</v>
      </c>
      <c r="N143" s="26">
        <f>VLOOKUP(K143,Table!$A$2:$C$121,3,0)</f>
        <v>2</v>
      </c>
      <c r="O143" s="13" t="str">
        <f>VLOOKUP(A143,Table!$U$1:$V$230,2,0)</f>
        <v>Monoclinic</v>
      </c>
    </row>
    <row r="144" spans="1:15" s="1" customFormat="1">
      <c r="A144" s="12">
        <v>10</v>
      </c>
      <c r="B144" s="12">
        <v>99227</v>
      </c>
      <c r="C144" s="12" t="s">
        <v>680</v>
      </c>
      <c r="D144" s="12" t="s">
        <v>273</v>
      </c>
      <c r="E144" s="17" t="s">
        <v>377</v>
      </c>
      <c r="F144" s="25" t="str">
        <f>LEFT(E144,MIN(FIND({0,1,2,3,4,5,6,7,8,9},ASC(E144)&amp;1234567890))-1)</f>
        <v>Zr</v>
      </c>
      <c r="G144" s="25">
        <f t="shared" si="4"/>
        <v>1</v>
      </c>
      <c r="H144" s="25">
        <f>VLOOKUP(F144,Table!$A$2:$C$121,2,0)</f>
        <v>4</v>
      </c>
      <c r="I144" s="26">
        <f>VLOOKUP(F144,Table!$A$2:$C$121,3,0)</f>
        <v>5</v>
      </c>
      <c r="J144" s="17" t="s">
        <v>427</v>
      </c>
      <c r="K144" s="25" t="str">
        <f>LEFT(J144,MIN(FIND({0,1,2,3,4,5,6,7,8,9},ASC(J144)&amp;1234567890))-1)</f>
        <v>Au</v>
      </c>
      <c r="L144" s="25">
        <f t="shared" si="5"/>
        <v>1</v>
      </c>
      <c r="M144" s="25">
        <f>VLOOKUP(K144,Table!$A$2:$C$121,2,0)</f>
        <v>11</v>
      </c>
      <c r="N144" s="26">
        <f>VLOOKUP(K144,Table!$A$2:$C$121,3,0)</f>
        <v>6</v>
      </c>
      <c r="O144" s="13" t="str">
        <f>VLOOKUP(A144,Table!$U$1:$V$230,2,0)</f>
        <v>Monoclinic</v>
      </c>
    </row>
    <row r="145" spans="1:15" s="1" customFormat="1">
      <c r="A145" s="12">
        <v>10</v>
      </c>
      <c r="B145" s="12">
        <v>57338</v>
      </c>
      <c r="C145" s="12" t="s">
        <v>680</v>
      </c>
      <c r="D145" s="12" t="s">
        <v>690</v>
      </c>
      <c r="E145" s="17" t="s">
        <v>427</v>
      </c>
      <c r="F145" s="25" t="str">
        <f>LEFT(E145,MIN(FIND({0,1,2,3,4,5,6,7,8,9},ASC(E145)&amp;1234567890))-1)</f>
        <v>Au</v>
      </c>
      <c r="G145" s="25">
        <f t="shared" si="4"/>
        <v>1</v>
      </c>
      <c r="H145" s="25">
        <f>VLOOKUP(F145,Table!$A$2:$C$121,2,0)</f>
        <v>11</v>
      </c>
      <c r="I145" s="26">
        <f>VLOOKUP(F145,Table!$A$2:$C$121,3,0)</f>
        <v>6</v>
      </c>
      <c r="J145" s="17" t="s">
        <v>11293</v>
      </c>
      <c r="K145" s="25" t="str">
        <f>LEFT(J145,MIN(FIND({0,1,2,3,4,5,6,7,8,9},ASC(J145)&amp;1234567890))-1)</f>
        <v>Cd</v>
      </c>
      <c r="L145" s="25">
        <f t="shared" si="5"/>
        <v>1</v>
      </c>
      <c r="M145" s="25">
        <f>VLOOKUP(K145,Table!$A$2:$C$121,2,0)</f>
        <v>12</v>
      </c>
      <c r="N145" s="26">
        <f>VLOOKUP(K145,Table!$A$2:$C$121,3,0)</f>
        <v>5</v>
      </c>
      <c r="O145" s="13" t="str">
        <f>VLOOKUP(A145,Table!$U$1:$V$230,2,0)</f>
        <v>Monoclinic</v>
      </c>
    </row>
    <row r="146" spans="1:15" s="1" customFormat="1">
      <c r="A146" s="12">
        <v>10</v>
      </c>
      <c r="B146" s="12">
        <v>645271</v>
      </c>
      <c r="C146" s="12" t="s">
        <v>685</v>
      </c>
      <c r="D146" s="12" t="s">
        <v>691</v>
      </c>
      <c r="E146" s="17" t="s">
        <v>335</v>
      </c>
      <c r="F146" s="25" t="str">
        <f>LEFT(E146,MIN(FIND({0,1,2,3,4,5,6,7,8,9},ASC(E146)&amp;1234567890))-1)</f>
        <v>Nb</v>
      </c>
      <c r="G146" s="25">
        <f t="shared" si="4"/>
        <v>1</v>
      </c>
      <c r="H146" s="25">
        <f>VLOOKUP(F146,Table!$A$2:$C$121,2,0)</f>
        <v>5</v>
      </c>
      <c r="I146" s="26">
        <f>VLOOKUP(F146,Table!$A$2:$C$121,3,0)</f>
        <v>5</v>
      </c>
      <c r="J146" s="17" t="s">
        <v>11294</v>
      </c>
      <c r="K146" s="25" t="str">
        <f>LEFT(J146,MIN(FIND({0,1,2,3,4,5,6,7,8,9},ASC(J146)&amp;1234567890))-1)</f>
        <v>Rh</v>
      </c>
      <c r="L146" s="25">
        <f t="shared" si="5"/>
        <v>1</v>
      </c>
      <c r="M146" s="25">
        <f>VLOOKUP(K146,Table!$A$2:$C$121,2,0)</f>
        <v>9</v>
      </c>
      <c r="N146" s="26">
        <f>VLOOKUP(K146,Table!$A$2:$C$121,3,0)</f>
        <v>5</v>
      </c>
      <c r="O146" s="13" t="str">
        <f>VLOOKUP(A146,Table!$U$1:$V$230,2,0)</f>
        <v>Monoclinic</v>
      </c>
    </row>
    <row r="147" spans="1:15" s="1" customFormat="1">
      <c r="A147" s="12">
        <v>10</v>
      </c>
      <c r="B147" s="12">
        <v>54284</v>
      </c>
      <c r="C147" s="12" t="s">
        <v>680</v>
      </c>
      <c r="D147" s="12" t="s">
        <v>692</v>
      </c>
      <c r="E147" s="17" t="s">
        <v>11295</v>
      </c>
      <c r="F147" s="25" t="str">
        <f>LEFT(E147,MIN(FIND({0,1,2,3,4,5,6,7,8,9},ASC(E147)&amp;1234567890))-1)</f>
        <v>Nb</v>
      </c>
      <c r="G147" s="25">
        <f t="shared" si="4"/>
        <v>2.25</v>
      </c>
      <c r="H147" s="25">
        <f>VLOOKUP(F147,Table!$A$2:$C$121,2,0)</f>
        <v>5</v>
      </c>
      <c r="I147" s="26">
        <f>VLOOKUP(F147,Table!$A$2:$C$121,3,0)</f>
        <v>5</v>
      </c>
      <c r="J147" s="17" t="s">
        <v>11296</v>
      </c>
      <c r="K147" s="25" t="str">
        <f>LEFT(J147,MIN(FIND({0,1,2,3,4,5,6,7,8,9},ASC(J147)&amp;1234567890))-1)</f>
        <v>Rh</v>
      </c>
      <c r="L147" s="25">
        <f t="shared" si="5"/>
        <v>3.75</v>
      </c>
      <c r="M147" s="25">
        <f>VLOOKUP(K147,Table!$A$2:$C$121,2,0)</f>
        <v>9</v>
      </c>
      <c r="N147" s="26">
        <f>VLOOKUP(K147,Table!$A$2:$C$121,3,0)</f>
        <v>5</v>
      </c>
      <c r="O147" s="13" t="str">
        <f>VLOOKUP(A147,Table!$U$1:$V$230,2,0)</f>
        <v>Monoclinic</v>
      </c>
    </row>
    <row r="148" spans="1:15" s="1" customFormat="1">
      <c r="A148" s="12">
        <v>10</v>
      </c>
      <c r="B148" s="12">
        <v>153335</v>
      </c>
      <c r="C148" s="12" t="s">
        <v>680</v>
      </c>
      <c r="D148" s="12" t="s">
        <v>693</v>
      </c>
      <c r="E148" s="17" t="s">
        <v>11297</v>
      </c>
      <c r="F148" s="25" t="str">
        <f>LEFT(E148,MIN(FIND({0,1,2,3,4,5,6,7,8,9},ASC(E148)&amp;1234567890))-1)</f>
        <v>Si</v>
      </c>
      <c r="G148" s="25">
        <f t="shared" si="4"/>
        <v>72</v>
      </c>
      <c r="H148" s="25">
        <f>VLOOKUP(F148,Table!$A$2:$C$121,2,0)</f>
        <v>14</v>
      </c>
      <c r="I148" s="26">
        <f>VLOOKUP(F148,Table!$A$2:$C$121,3,0)</f>
        <v>3</v>
      </c>
      <c r="J148" s="17" t="s">
        <v>11298</v>
      </c>
      <c r="K148" s="25" t="str">
        <f>LEFT(J148,MIN(FIND({0,1,2,3,4,5,6,7,8,9},ASC(J148)&amp;1234567890))-1)</f>
        <v>O</v>
      </c>
      <c r="L148" s="25">
        <f t="shared" si="5"/>
        <v>144</v>
      </c>
      <c r="M148" s="25">
        <f>VLOOKUP(K148,Table!$A$2:$C$121,2,0)</f>
        <v>16</v>
      </c>
      <c r="N148" s="26">
        <f>VLOOKUP(K148,Table!$A$2:$C$121,3,0)</f>
        <v>2</v>
      </c>
      <c r="O148" s="13" t="str">
        <f>VLOOKUP(A148,Table!$U$1:$V$230,2,0)</f>
        <v>Monoclinic</v>
      </c>
    </row>
    <row r="149" spans="1:15" s="1" customFormat="1">
      <c r="A149" s="12">
        <v>10</v>
      </c>
      <c r="B149" s="12">
        <v>160156</v>
      </c>
      <c r="C149" s="12" t="s">
        <v>680</v>
      </c>
      <c r="D149" s="12" t="s">
        <v>694</v>
      </c>
      <c r="E149" s="17" t="s">
        <v>11299</v>
      </c>
      <c r="F149" s="25" t="str">
        <f>LEFT(E149,MIN(FIND({0,1,2,3,4,5,6,7,8,9},ASC(E149)&amp;1234567890))-1)</f>
        <v>Nb</v>
      </c>
      <c r="G149" s="25">
        <f t="shared" si="4"/>
        <v>22</v>
      </c>
      <c r="H149" s="25">
        <f>VLOOKUP(F149,Table!$A$2:$C$121,2,0)</f>
        <v>5</v>
      </c>
      <c r="I149" s="26">
        <f>VLOOKUP(F149,Table!$A$2:$C$121,3,0)</f>
        <v>5</v>
      </c>
      <c r="J149" s="17" t="s">
        <v>11300</v>
      </c>
      <c r="K149" s="25" t="str">
        <f>LEFT(J149,MIN(FIND({0,1,2,3,4,5,6,7,8,9},ASC(J149)&amp;1234567890))-1)</f>
        <v>O</v>
      </c>
      <c r="L149" s="25">
        <f t="shared" si="5"/>
        <v>54</v>
      </c>
      <c r="M149" s="25">
        <f>VLOOKUP(K149,Table!$A$2:$C$121,2,0)</f>
        <v>16</v>
      </c>
      <c r="N149" s="26">
        <f>VLOOKUP(K149,Table!$A$2:$C$121,3,0)</f>
        <v>2</v>
      </c>
      <c r="O149" s="13" t="str">
        <f>VLOOKUP(A149,Table!$U$1:$V$230,2,0)</f>
        <v>Monoclinic</v>
      </c>
    </row>
    <row r="150" spans="1:15" s="1" customFormat="1">
      <c r="A150" s="12">
        <v>10</v>
      </c>
      <c r="B150" s="12">
        <v>168198</v>
      </c>
      <c r="C150" s="12" t="s">
        <v>695</v>
      </c>
      <c r="D150" s="12" t="s">
        <v>696</v>
      </c>
      <c r="E150" s="17" t="s">
        <v>11301</v>
      </c>
      <c r="F150" s="25" t="str">
        <f>LEFT(E150,MIN(FIND({0,1,2,3,4,5,6,7,8,9},ASC(E150)&amp;1234567890))-1)</f>
        <v>Y</v>
      </c>
      <c r="G150" s="25">
        <f t="shared" si="4"/>
        <v>2.58</v>
      </c>
      <c r="H150" s="25">
        <f>VLOOKUP(F150,Table!$A$2:$C$121,2,0)</f>
        <v>3</v>
      </c>
      <c r="I150" s="26">
        <f>VLOOKUP(F150,Table!$A$2:$C$121,3,0)</f>
        <v>5</v>
      </c>
      <c r="J150" s="17" t="s">
        <v>11302</v>
      </c>
      <c r="K150" s="25" t="str">
        <f>LEFT(J150,MIN(FIND({0,1,2,3,4,5,6,7,8,9},ASC(J150)&amp;1234567890))-1)</f>
        <v>Cu</v>
      </c>
      <c r="L150" s="25">
        <f t="shared" si="5"/>
        <v>10</v>
      </c>
      <c r="M150" s="25">
        <f>VLOOKUP(K150,Table!$A$2:$C$121,2,0)</f>
        <v>11</v>
      </c>
      <c r="N150" s="26">
        <f>VLOOKUP(K150,Table!$A$2:$C$121,3,0)</f>
        <v>4</v>
      </c>
      <c r="O150" s="13" t="str">
        <f>VLOOKUP(A150,Table!$U$1:$V$230,2,0)</f>
        <v>Monoclinic</v>
      </c>
    </row>
    <row r="151" spans="1:15" s="1" customFormat="1">
      <c r="A151" s="12">
        <v>10</v>
      </c>
      <c r="B151" s="12">
        <v>187857</v>
      </c>
      <c r="C151" s="12" t="s">
        <v>695</v>
      </c>
      <c r="D151" s="12" t="s">
        <v>697</v>
      </c>
      <c r="E151" s="17" t="s">
        <v>11303</v>
      </c>
      <c r="F151" s="25" t="str">
        <f>LEFT(E151,MIN(FIND({0,1,2,3,4,5,6,7,8,9},ASC(E151)&amp;1234567890))-1)</f>
        <v>Y</v>
      </c>
      <c r="G151" s="25">
        <f t="shared" si="4"/>
        <v>0.93</v>
      </c>
      <c r="H151" s="25">
        <f>VLOOKUP(F151,Table!$A$2:$C$121,2,0)</f>
        <v>3</v>
      </c>
      <c r="I151" s="26">
        <f>VLOOKUP(F151,Table!$A$2:$C$121,3,0)</f>
        <v>5</v>
      </c>
      <c r="J151" s="17" t="s">
        <v>11304</v>
      </c>
      <c r="K151" s="25" t="str">
        <f>LEFT(J151,MIN(FIND({0,1,2,3,4,5,6,7,8,9},ASC(J151)&amp;1234567890))-1)</f>
        <v>Cu</v>
      </c>
      <c r="L151" s="25">
        <f t="shared" si="5"/>
        <v>3.67</v>
      </c>
      <c r="M151" s="25">
        <f>VLOOKUP(K151,Table!$A$2:$C$121,2,0)</f>
        <v>11</v>
      </c>
      <c r="N151" s="26">
        <f>VLOOKUP(K151,Table!$A$2:$C$121,3,0)</f>
        <v>4</v>
      </c>
      <c r="O151" s="13" t="str">
        <f>VLOOKUP(A151,Table!$U$1:$V$230,2,0)</f>
        <v>Monoclinic</v>
      </c>
    </row>
    <row r="152" spans="1:15" s="1" customFormat="1">
      <c r="A152" s="12">
        <v>10</v>
      </c>
      <c r="B152" s="12">
        <v>421220</v>
      </c>
      <c r="C152" s="12" t="s">
        <v>695</v>
      </c>
      <c r="D152" s="12" t="s">
        <v>698</v>
      </c>
      <c r="E152" s="17" t="s">
        <v>541</v>
      </c>
      <c r="F152" s="25" t="str">
        <f>LEFT(E152,MIN(FIND({0,1,2,3,4,5,6,7,8,9},ASC(E152)&amp;1234567890))-1)</f>
        <v>Pd</v>
      </c>
      <c r="G152" s="25">
        <f t="shared" si="4"/>
        <v>1</v>
      </c>
      <c r="H152" s="25">
        <f>VLOOKUP(F152,Table!$A$2:$C$121,2,0)</f>
        <v>10</v>
      </c>
      <c r="I152" s="26">
        <f>VLOOKUP(F152,Table!$A$2:$C$121,3,0)</f>
        <v>5</v>
      </c>
      <c r="J152" s="17" t="s">
        <v>11305</v>
      </c>
      <c r="K152" s="25" t="str">
        <f>LEFT(J152,MIN(FIND({0,1,2,3,4,5,6,7,8,9},ASC(J152)&amp;1234567890))-1)</f>
        <v>Cl</v>
      </c>
      <c r="L152" s="25">
        <f t="shared" si="5"/>
        <v>2</v>
      </c>
      <c r="M152" s="25">
        <f>VLOOKUP(K152,Table!$A$2:$C$121,2,0)</f>
        <v>17</v>
      </c>
      <c r="N152" s="26">
        <f>VLOOKUP(K152,Table!$A$2:$C$121,3,0)</f>
        <v>3</v>
      </c>
      <c r="O152" s="13" t="str">
        <f>VLOOKUP(A152,Table!$U$1:$V$230,2,0)</f>
        <v>Monoclinic</v>
      </c>
    </row>
    <row r="153" spans="1:15" s="1" customFormat="1">
      <c r="A153" s="12">
        <v>11</v>
      </c>
      <c r="B153" s="12">
        <v>114</v>
      </c>
      <c r="C153" s="12" t="s">
        <v>699</v>
      </c>
      <c r="D153" s="12" t="s">
        <v>700</v>
      </c>
      <c r="E153" s="17" t="s">
        <v>11306</v>
      </c>
      <c r="F153" s="25" t="str">
        <f>LEFT(E153,MIN(FIND({0,1,2,3,4,5,6,7,8,9},ASC(E153)&amp;1234567890))-1)</f>
        <v>Gd</v>
      </c>
      <c r="G153" s="25">
        <f t="shared" si="4"/>
        <v>1</v>
      </c>
      <c r="H153" s="25">
        <f>VLOOKUP(F153,Table!$A$2:$C$121,2,0)</f>
        <v>3</v>
      </c>
      <c r="I153" s="26">
        <f>VLOOKUP(F153,Table!$A$2:$C$121,3,0)</f>
        <v>6</v>
      </c>
      <c r="J153" s="17" t="s">
        <v>360</v>
      </c>
      <c r="K153" s="25" t="str">
        <f>LEFT(J153,MIN(FIND({0,1,2,3,4,5,6,7,8,9},ASC(J153)&amp;1234567890))-1)</f>
        <v>P</v>
      </c>
      <c r="L153" s="25">
        <f t="shared" si="5"/>
        <v>5</v>
      </c>
      <c r="M153" s="25">
        <f>VLOOKUP(K153,Table!$A$2:$C$121,2,0)</f>
        <v>15</v>
      </c>
      <c r="N153" s="26">
        <f>VLOOKUP(K153,Table!$A$2:$C$121,3,0)</f>
        <v>3</v>
      </c>
      <c r="O153" s="13" t="str">
        <f>VLOOKUP(A153,Table!$U$1:$V$230,2,0)</f>
        <v>Monoclinic</v>
      </c>
    </row>
    <row r="154" spans="1:15" s="1" customFormat="1">
      <c r="A154" s="12">
        <v>11</v>
      </c>
      <c r="B154" s="12">
        <v>357</v>
      </c>
      <c r="C154" s="12" t="s">
        <v>699</v>
      </c>
      <c r="D154" s="12" t="s">
        <v>701</v>
      </c>
      <c r="E154" s="17" t="s">
        <v>46</v>
      </c>
      <c r="F154" s="25" t="str">
        <f>LEFT(E154,MIN(FIND({0,1,2,3,4,5,6,7,8,9},ASC(E154)&amp;1234567890))-1)</f>
        <v>La</v>
      </c>
      <c r="G154" s="25">
        <f t="shared" si="4"/>
        <v>1</v>
      </c>
      <c r="H154" s="25">
        <f>VLOOKUP(F154,Table!$A$2:$C$121,2,0)</f>
        <v>3</v>
      </c>
      <c r="I154" s="26">
        <f>VLOOKUP(F154,Table!$A$2:$C$121,3,0)</f>
        <v>6</v>
      </c>
      <c r="J154" s="17" t="s">
        <v>360</v>
      </c>
      <c r="K154" s="25" t="str">
        <f>LEFT(J154,MIN(FIND({0,1,2,3,4,5,6,7,8,9},ASC(J154)&amp;1234567890))-1)</f>
        <v>P</v>
      </c>
      <c r="L154" s="25">
        <f t="shared" si="5"/>
        <v>5</v>
      </c>
      <c r="M154" s="25">
        <f>VLOOKUP(K154,Table!$A$2:$C$121,2,0)</f>
        <v>15</v>
      </c>
      <c r="N154" s="26">
        <f>VLOOKUP(K154,Table!$A$2:$C$121,3,0)</f>
        <v>3</v>
      </c>
      <c r="O154" s="13" t="str">
        <f>VLOOKUP(A154,Table!$U$1:$V$230,2,0)</f>
        <v>Monoclinic</v>
      </c>
    </row>
    <row r="155" spans="1:15" s="1" customFormat="1">
      <c r="A155" s="12">
        <v>11</v>
      </c>
      <c r="B155" s="12">
        <v>358</v>
      </c>
      <c r="C155" s="12" t="s">
        <v>699</v>
      </c>
      <c r="D155" s="12" t="s">
        <v>702</v>
      </c>
      <c r="E155" s="17" t="s">
        <v>615</v>
      </c>
      <c r="F155" s="25" t="str">
        <f>LEFT(E155,MIN(FIND({0,1,2,3,4,5,6,7,8,9},ASC(E155)&amp;1234567890))-1)</f>
        <v>Nd</v>
      </c>
      <c r="G155" s="25">
        <f t="shared" si="4"/>
        <v>1</v>
      </c>
      <c r="H155" s="25">
        <f>VLOOKUP(F155,Table!$A$2:$C$121,2,0)</f>
        <v>3</v>
      </c>
      <c r="I155" s="26">
        <f>VLOOKUP(F155,Table!$A$2:$C$121,3,0)</f>
        <v>6</v>
      </c>
      <c r="J155" s="17" t="s">
        <v>360</v>
      </c>
      <c r="K155" s="25" t="str">
        <f>LEFT(J155,MIN(FIND({0,1,2,3,4,5,6,7,8,9},ASC(J155)&amp;1234567890))-1)</f>
        <v>P</v>
      </c>
      <c r="L155" s="25">
        <f t="shared" si="5"/>
        <v>5</v>
      </c>
      <c r="M155" s="25">
        <f>VLOOKUP(K155,Table!$A$2:$C$121,2,0)</f>
        <v>15</v>
      </c>
      <c r="N155" s="26">
        <f>VLOOKUP(K155,Table!$A$2:$C$121,3,0)</f>
        <v>3</v>
      </c>
      <c r="O155" s="13" t="str">
        <f>VLOOKUP(A155,Table!$U$1:$V$230,2,0)</f>
        <v>Monoclinic</v>
      </c>
    </row>
    <row r="156" spans="1:15" s="1" customFormat="1">
      <c r="A156" s="12">
        <v>11</v>
      </c>
      <c r="B156" s="12">
        <v>430</v>
      </c>
      <c r="C156" s="12" t="s">
        <v>699</v>
      </c>
      <c r="D156" s="12" t="s">
        <v>703</v>
      </c>
      <c r="E156" s="17" t="s">
        <v>11307</v>
      </c>
      <c r="F156" s="25" t="str">
        <f>LEFT(E156,MIN(FIND({0,1,2,3,4,5,6,7,8,9},ASC(E156)&amp;1234567890))-1)</f>
        <v>Tm</v>
      </c>
      <c r="G156" s="25">
        <f t="shared" si="4"/>
        <v>2</v>
      </c>
      <c r="H156" s="25">
        <f>VLOOKUP(F156,Table!$A$2:$C$121,2,0)</f>
        <v>3</v>
      </c>
      <c r="I156" s="26">
        <f>VLOOKUP(F156,Table!$A$2:$C$121,3,0)</f>
        <v>6</v>
      </c>
      <c r="J156" s="17" t="s">
        <v>336</v>
      </c>
      <c r="K156" s="25" t="str">
        <f>LEFT(J156,MIN(FIND({0,1,2,3,4,5,6,7,8,9},ASC(J156)&amp;1234567890))-1)</f>
        <v>S</v>
      </c>
      <c r="L156" s="25">
        <f t="shared" si="5"/>
        <v>3</v>
      </c>
      <c r="M156" s="25">
        <f>VLOOKUP(K156,Table!$A$2:$C$121,2,0)</f>
        <v>16</v>
      </c>
      <c r="N156" s="26">
        <f>VLOOKUP(K156,Table!$A$2:$C$121,3,0)</f>
        <v>3</v>
      </c>
      <c r="O156" s="13" t="str">
        <f>VLOOKUP(A156,Table!$U$1:$V$230,2,0)</f>
        <v>Monoclinic</v>
      </c>
    </row>
    <row r="157" spans="1:15" s="1" customFormat="1">
      <c r="A157" s="12">
        <v>11</v>
      </c>
      <c r="B157" s="12">
        <v>862</v>
      </c>
      <c r="C157" s="12" t="s">
        <v>699</v>
      </c>
      <c r="D157" s="12" t="s">
        <v>704</v>
      </c>
      <c r="E157" s="17" t="s">
        <v>330</v>
      </c>
      <c r="F157" s="25" t="str">
        <f>LEFT(E157,MIN(FIND({0,1,2,3,4,5,6,7,8,9},ASC(E157)&amp;1234567890))-1)</f>
        <v>Ca</v>
      </c>
      <c r="G157" s="25">
        <f t="shared" si="4"/>
        <v>1</v>
      </c>
      <c r="H157" s="25">
        <f>VLOOKUP(F157,Table!$A$2:$C$121,2,0)</f>
        <v>2</v>
      </c>
      <c r="I157" s="26">
        <f>VLOOKUP(F157,Table!$A$2:$C$121,3,0)</f>
        <v>4</v>
      </c>
      <c r="J157" s="17" t="s">
        <v>593</v>
      </c>
      <c r="K157" s="25" t="str">
        <f>LEFT(J157,MIN(FIND({0,1,2,3,4,5,6,7,8,9},ASC(J157)&amp;1234567890))-1)</f>
        <v>Sb</v>
      </c>
      <c r="L157" s="25">
        <f t="shared" si="5"/>
        <v>2</v>
      </c>
      <c r="M157" s="25">
        <f>VLOOKUP(K157,Table!$A$2:$C$121,2,0)</f>
        <v>15</v>
      </c>
      <c r="N157" s="26">
        <f>VLOOKUP(K157,Table!$A$2:$C$121,3,0)</f>
        <v>5</v>
      </c>
      <c r="O157" s="13" t="str">
        <f>VLOOKUP(A157,Table!$U$1:$V$230,2,0)</f>
        <v>Monoclinic</v>
      </c>
    </row>
    <row r="158" spans="1:15" s="1" customFormat="1">
      <c r="A158" s="12">
        <v>11</v>
      </c>
      <c r="B158" s="12">
        <v>1239</v>
      </c>
      <c r="C158" s="12" t="s">
        <v>699</v>
      </c>
      <c r="D158" s="12" t="s">
        <v>705</v>
      </c>
      <c r="E158" s="17" t="s">
        <v>11308</v>
      </c>
      <c r="F158" s="25" t="str">
        <f>LEFT(E158,MIN(FIND({0,1,2,3,4,5,6,7,8,9},ASC(E158)&amp;1234567890))-1)</f>
        <v>Rb</v>
      </c>
      <c r="G158" s="25">
        <f t="shared" si="4"/>
        <v>9</v>
      </c>
      <c r="H158" s="25">
        <f>VLOOKUP(F158,Table!$A$2:$C$121,2,0)</f>
        <v>1</v>
      </c>
      <c r="I158" s="26">
        <f>VLOOKUP(F158,Table!$A$2:$C$121,3,0)</f>
        <v>5</v>
      </c>
      <c r="J158" s="17" t="s">
        <v>32</v>
      </c>
      <c r="K158" s="25" t="str">
        <f>LEFT(J158,MIN(FIND({0,1,2,3,4,5,6,7,8,9},ASC(J158)&amp;1234567890))-1)</f>
        <v>O</v>
      </c>
      <c r="L158" s="25">
        <f t="shared" si="5"/>
        <v>2</v>
      </c>
      <c r="M158" s="25">
        <f>VLOOKUP(K158,Table!$A$2:$C$121,2,0)</f>
        <v>16</v>
      </c>
      <c r="N158" s="26">
        <f>VLOOKUP(K158,Table!$A$2:$C$121,3,0)</f>
        <v>2</v>
      </c>
      <c r="O158" s="13" t="str">
        <f>VLOOKUP(A158,Table!$U$1:$V$230,2,0)</f>
        <v>Monoclinic</v>
      </c>
    </row>
    <row r="159" spans="1:15" s="1" customFormat="1">
      <c r="A159" s="12">
        <v>11</v>
      </c>
      <c r="B159" s="12">
        <v>1581</v>
      </c>
      <c r="C159" s="12" t="s">
        <v>699</v>
      </c>
      <c r="D159" s="12" t="s">
        <v>706</v>
      </c>
      <c r="E159" s="17" t="s">
        <v>11309</v>
      </c>
      <c r="F159" s="25" t="str">
        <f>LEFT(E159,MIN(FIND({0,1,2,3,4,5,6,7,8,9},ASC(E159)&amp;1234567890))-1)</f>
        <v>Sm</v>
      </c>
      <c r="G159" s="25">
        <f t="shared" si="4"/>
        <v>5</v>
      </c>
      <c r="H159" s="25">
        <f>VLOOKUP(F159,Table!$A$2:$C$121,2,0)</f>
        <v>3</v>
      </c>
      <c r="I159" s="26">
        <f>VLOOKUP(F159,Table!$A$2:$C$121,3,0)</f>
        <v>6</v>
      </c>
      <c r="J159" s="17" t="s">
        <v>11310</v>
      </c>
      <c r="K159" s="25" t="str">
        <f>LEFT(J159,MIN(FIND({0,1,2,3,4,5,6,7,8,9},ASC(J159)&amp;1234567890))-1)</f>
        <v>Br</v>
      </c>
      <c r="L159" s="25">
        <f t="shared" si="5"/>
        <v>11</v>
      </c>
      <c r="M159" s="25">
        <f>VLOOKUP(K159,Table!$A$2:$C$121,2,0)</f>
        <v>17</v>
      </c>
      <c r="N159" s="26">
        <f>VLOOKUP(K159,Table!$A$2:$C$121,3,0)</f>
        <v>4</v>
      </c>
      <c r="O159" s="13" t="str">
        <f>VLOOKUP(A159,Table!$U$1:$V$230,2,0)</f>
        <v>Monoclinic</v>
      </c>
    </row>
    <row r="160" spans="1:15" s="1" customFormat="1">
      <c r="A160" s="12">
        <v>11</v>
      </c>
      <c r="B160" s="12">
        <v>1995</v>
      </c>
      <c r="C160" s="12" t="s">
        <v>699</v>
      </c>
      <c r="D160" s="12" t="s">
        <v>506</v>
      </c>
      <c r="E160" s="17" t="s">
        <v>342</v>
      </c>
      <c r="F160" s="25" t="str">
        <f>LEFT(E160,MIN(FIND({0,1,2,3,4,5,6,7,8,9},ASC(E160)&amp;1234567890))-1)</f>
        <v>P</v>
      </c>
      <c r="G160" s="25">
        <f t="shared" si="4"/>
        <v>4</v>
      </c>
      <c r="H160" s="25">
        <f>VLOOKUP(F160,Table!$A$2:$C$121,2,0)</f>
        <v>15</v>
      </c>
      <c r="I160" s="26">
        <f>VLOOKUP(F160,Table!$A$2:$C$121,3,0)</f>
        <v>3</v>
      </c>
      <c r="J160" s="17" t="s">
        <v>529</v>
      </c>
      <c r="K160" s="25" t="str">
        <f>LEFT(J160,MIN(FIND({0,1,2,3,4,5,6,7,8,9},ASC(J160)&amp;1234567890))-1)</f>
        <v>S</v>
      </c>
      <c r="L160" s="25">
        <f t="shared" si="5"/>
        <v>5</v>
      </c>
      <c r="M160" s="25">
        <f>VLOOKUP(K160,Table!$A$2:$C$121,2,0)</f>
        <v>16</v>
      </c>
      <c r="N160" s="26">
        <f>VLOOKUP(K160,Table!$A$2:$C$121,3,0)</f>
        <v>3</v>
      </c>
      <c r="O160" s="13" t="str">
        <f>VLOOKUP(A160,Table!$U$1:$V$230,2,0)</f>
        <v>Monoclinic</v>
      </c>
    </row>
    <row r="161" spans="1:15" s="1" customFormat="1">
      <c r="A161" s="12">
        <v>11</v>
      </c>
      <c r="B161" s="12">
        <v>10081</v>
      </c>
      <c r="C161" s="12" t="s">
        <v>699</v>
      </c>
      <c r="D161" s="12" t="s">
        <v>707</v>
      </c>
      <c r="E161" s="17" t="s">
        <v>428</v>
      </c>
      <c r="F161" s="25" t="str">
        <f>LEFT(E161,MIN(FIND({0,1,2,3,4,5,6,7,8,9},ASC(E161)&amp;1234567890))-1)</f>
        <v>Eu</v>
      </c>
      <c r="G161" s="25">
        <f t="shared" si="4"/>
        <v>1</v>
      </c>
      <c r="H161" s="25">
        <f>VLOOKUP(F161,Table!$A$2:$C$121,2,0)</f>
        <v>3</v>
      </c>
      <c r="I161" s="26">
        <f>VLOOKUP(F161,Table!$A$2:$C$121,3,0)</f>
        <v>6</v>
      </c>
      <c r="J161" s="17" t="s">
        <v>593</v>
      </c>
      <c r="K161" s="25" t="str">
        <f>LEFT(J161,MIN(FIND({0,1,2,3,4,5,6,7,8,9},ASC(J161)&amp;1234567890))-1)</f>
        <v>Sb</v>
      </c>
      <c r="L161" s="25">
        <f t="shared" si="5"/>
        <v>2</v>
      </c>
      <c r="M161" s="25">
        <f>VLOOKUP(K161,Table!$A$2:$C$121,2,0)</f>
        <v>15</v>
      </c>
      <c r="N161" s="26">
        <f>VLOOKUP(K161,Table!$A$2:$C$121,3,0)</f>
        <v>5</v>
      </c>
      <c r="O161" s="13" t="str">
        <f>VLOOKUP(A161,Table!$U$1:$V$230,2,0)</f>
        <v>Monoclinic</v>
      </c>
    </row>
    <row r="162" spans="1:15" s="1" customFormat="1">
      <c r="A162" s="12">
        <v>11</v>
      </c>
      <c r="B162" s="12">
        <v>14349</v>
      </c>
      <c r="C162" s="12" t="s">
        <v>699</v>
      </c>
      <c r="D162" s="12" t="s">
        <v>708</v>
      </c>
      <c r="E162" s="17" t="s">
        <v>393</v>
      </c>
      <c r="F162" s="25" t="str">
        <f>LEFT(E162,MIN(FIND({0,1,2,3,4,5,6,7,8,9},ASC(E162)&amp;1234567890))-1)</f>
        <v>Mo</v>
      </c>
      <c r="G162" s="25">
        <f t="shared" si="4"/>
        <v>1</v>
      </c>
      <c r="H162" s="25">
        <f>VLOOKUP(F162,Table!$A$2:$C$121,2,0)</f>
        <v>6</v>
      </c>
      <c r="I162" s="26">
        <f>VLOOKUP(F162,Table!$A$2:$C$121,3,0)</f>
        <v>5</v>
      </c>
      <c r="J162" s="17" t="s">
        <v>73</v>
      </c>
      <c r="K162" s="25" t="str">
        <f>LEFT(J162,MIN(FIND({0,1,2,3,4,5,6,7,8,9},ASC(J162)&amp;1234567890))-1)</f>
        <v>Te</v>
      </c>
      <c r="L162" s="25">
        <f t="shared" si="5"/>
        <v>2</v>
      </c>
      <c r="M162" s="25">
        <f>VLOOKUP(K162,Table!$A$2:$C$121,2,0)</f>
        <v>16</v>
      </c>
      <c r="N162" s="26">
        <f>VLOOKUP(K162,Table!$A$2:$C$121,3,0)</f>
        <v>5</v>
      </c>
      <c r="O162" s="13" t="str">
        <f>VLOOKUP(A162,Table!$U$1:$V$230,2,0)</f>
        <v>Monoclinic</v>
      </c>
    </row>
    <row r="163" spans="1:15" s="1" customFormat="1">
      <c r="A163" s="12">
        <v>11</v>
      </c>
      <c r="B163" s="12">
        <v>15317</v>
      </c>
      <c r="C163" s="12" t="s">
        <v>699</v>
      </c>
      <c r="D163" s="12" t="s">
        <v>709</v>
      </c>
      <c r="E163" s="17" t="s">
        <v>527</v>
      </c>
      <c r="F163" s="25" t="str">
        <f>LEFT(E163,MIN(FIND({0,1,2,3,4,5,6,7,8,9},ASC(E163)&amp;1234567890))-1)</f>
        <v>In</v>
      </c>
      <c r="G163" s="25">
        <f t="shared" si="4"/>
        <v>6</v>
      </c>
      <c r="H163" s="25">
        <f>VLOOKUP(F163,Table!$A$2:$C$121,2,0)</f>
        <v>13</v>
      </c>
      <c r="I163" s="26">
        <f>VLOOKUP(F163,Table!$A$2:$C$121,3,0)</f>
        <v>5</v>
      </c>
      <c r="J163" s="17" t="s">
        <v>471</v>
      </c>
      <c r="K163" s="25" t="str">
        <f>LEFT(J163,MIN(FIND({0,1,2,3,4,5,6,7,8,9},ASC(J163)&amp;1234567890))-1)</f>
        <v>S</v>
      </c>
      <c r="L163" s="25">
        <f t="shared" si="5"/>
        <v>7</v>
      </c>
      <c r="M163" s="25">
        <f>VLOOKUP(K163,Table!$A$2:$C$121,2,0)</f>
        <v>16</v>
      </c>
      <c r="N163" s="26">
        <f>VLOOKUP(K163,Table!$A$2:$C$121,3,0)</f>
        <v>3</v>
      </c>
      <c r="O163" s="13" t="str">
        <f>VLOOKUP(A163,Table!$U$1:$V$230,2,0)</f>
        <v>Monoclinic</v>
      </c>
    </row>
    <row r="164" spans="1:15" s="1" customFormat="1">
      <c r="A164" s="12">
        <v>11</v>
      </c>
      <c r="B164" s="12">
        <v>16261</v>
      </c>
      <c r="C164" s="12" t="s">
        <v>699</v>
      </c>
      <c r="D164" s="12" t="s">
        <v>710</v>
      </c>
      <c r="E164" s="17" t="s">
        <v>11311</v>
      </c>
      <c r="F164" s="25" t="str">
        <f>LEFT(E164,MIN(FIND({0,1,2,3,4,5,6,7,8,9},ASC(E164)&amp;1234567890))-1)</f>
        <v>Mo</v>
      </c>
      <c r="G164" s="25">
        <f t="shared" si="4"/>
        <v>2.06</v>
      </c>
      <c r="H164" s="25">
        <f>VLOOKUP(F164,Table!$A$2:$C$121,2,0)</f>
        <v>6</v>
      </c>
      <c r="I164" s="26">
        <f>VLOOKUP(F164,Table!$A$2:$C$121,3,0)</f>
        <v>5</v>
      </c>
      <c r="J164" s="17" t="s">
        <v>336</v>
      </c>
      <c r="K164" s="25" t="str">
        <f>LEFT(J164,MIN(FIND({0,1,2,3,4,5,6,7,8,9},ASC(J164)&amp;1234567890))-1)</f>
        <v>S</v>
      </c>
      <c r="L164" s="25">
        <f t="shared" si="5"/>
        <v>3</v>
      </c>
      <c r="M164" s="25">
        <f>VLOOKUP(K164,Table!$A$2:$C$121,2,0)</f>
        <v>16</v>
      </c>
      <c r="N164" s="26">
        <f>VLOOKUP(K164,Table!$A$2:$C$121,3,0)</f>
        <v>3</v>
      </c>
      <c r="O164" s="13" t="str">
        <f>VLOOKUP(A164,Table!$U$1:$V$230,2,0)</f>
        <v>Monoclinic</v>
      </c>
    </row>
    <row r="165" spans="1:15" s="1" customFormat="1">
      <c r="A165" s="12">
        <v>11</v>
      </c>
      <c r="B165" s="12">
        <v>16107</v>
      </c>
      <c r="C165" s="12" t="s">
        <v>699</v>
      </c>
      <c r="D165" s="12" t="s">
        <v>711</v>
      </c>
      <c r="E165" s="17" t="s">
        <v>11312</v>
      </c>
      <c r="F165" s="25" t="str">
        <f>LEFT(E165,MIN(FIND({0,1,2,3,4,5,6,7,8,9},ASC(E165)&amp;1234567890))-1)</f>
        <v>As</v>
      </c>
      <c r="G165" s="25">
        <f t="shared" si="4"/>
        <v>4</v>
      </c>
      <c r="H165" s="25">
        <f>VLOOKUP(F165,Table!$A$2:$C$121,2,0)</f>
        <v>15</v>
      </c>
      <c r="I165" s="26">
        <f>VLOOKUP(F165,Table!$A$2:$C$121,3,0)</f>
        <v>4</v>
      </c>
      <c r="J165" s="17" t="s">
        <v>529</v>
      </c>
      <c r="K165" s="25" t="str">
        <f>LEFT(J165,MIN(FIND({0,1,2,3,4,5,6,7,8,9},ASC(J165)&amp;1234567890))-1)</f>
        <v>S</v>
      </c>
      <c r="L165" s="25">
        <f t="shared" si="5"/>
        <v>5</v>
      </c>
      <c r="M165" s="25">
        <f>VLOOKUP(K165,Table!$A$2:$C$121,2,0)</f>
        <v>16</v>
      </c>
      <c r="N165" s="26">
        <f>VLOOKUP(K165,Table!$A$2:$C$121,3,0)</f>
        <v>3</v>
      </c>
      <c r="O165" s="13" t="str">
        <f>VLOOKUP(A165,Table!$U$1:$V$230,2,0)</f>
        <v>Monoclinic</v>
      </c>
    </row>
    <row r="166" spans="1:15" s="1" customFormat="1">
      <c r="A166" s="12">
        <v>11</v>
      </c>
      <c r="B166" s="12">
        <v>20725</v>
      </c>
      <c r="C166" s="12" t="s">
        <v>699</v>
      </c>
      <c r="D166" s="12" t="s">
        <v>712</v>
      </c>
      <c r="E166" s="17" t="s">
        <v>11313</v>
      </c>
      <c r="F166" s="25" t="str">
        <f>LEFT(E166,MIN(FIND({0,1,2,3,4,5,6,7,8,9},ASC(E166)&amp;1234567890))-1)</f>
        <v>Tb</v>
      </c>
      <c r="G166" s="25">
        <f t="shared" si="4"/>
        <v>1</v>
      </c>
      <c r="H166" s="25">
        <f>VLOOKUP(F166,Table!$A$2:$C$121,2,0)</f>
        <v>3</v>
      </c>
      <c r="I166" s="26">
        <f>VLOOKUP(F166,Table!$A$2:$C$121,3,0)</f>
        <v>6</v>
      </c>
      <c r="J166" s="17" t="s">
        <v>34</v>
      </c>
      <c r="K166" s="25" t="str">
        <f>LEFT(J166,MIN(FIND({0,1,2,3,4,5,6,7,8,9},ASC(J166)&amp;1234567890))-1)</f>
        <v>S</v>
      </c>
      <c r="L166" s="25">
        <f t="shared" si="5"/>
        <v>2</v>
      </c>
      <c r="M166" s="25">
        <f>VLOOKUP(K166,Table!$A$2:$C$121,2,0)</f>
        <v>16</v>
      </c>
      <c r="N166" s="26">
        <f>VLOOKUP(K166,Table!$A$2:$C$121,3,0)</f>
        <v>3</v>
      </c>
      <c r="O166" s="13" t="str">
        <f>VLOOKUP(A166,Table!$U$1:$V$230,2,0)</f>
        <v>Monoclinic</v>
      </c>
    </row>
    <row r="167" spans="1:15" s="1" customFormat="1">
      <c r="A167" s="12">
        <v>11</v>
      </c>
      <c r="B167" s="12">
        <v>22252</v>
      </c>
      <c r="C167" s="12" t="s">
        <v>699</v>
      </c>
      <c r="D167" s="12" t="s">
        <v>713</v>
      </c>
      <c r="E167" s="17" t="s">
        <v>11314</v>
      </c>
      <c r="F167" s="25" t="str">
        <f>LEFT(E167,MIN(FIND({0,1,2,3,4,5,6,7,8,9},ASC(E167)&amp;1234567890))-1)</f>
        <v>Ho</v>
      </c>
      <c r="G167" s="25">
        <f t="shared" si="4"/>
        <v>2</v>
      </c>
      <c r="H167" s="25">
        <f>VLOOKUP(F167,Table!$A$2:$C$121,2,0)</f>
        <v>3</v>
      </c>
      <c r="I167" s="26">
        <f>VLOOKUP(F167,Table!$A$2:$C$121,3,0)</f>
        <v>6</v>
      </c>
      <c r="J167" s="17" t="s">
        <v>336</v>
      </c>
      <c r="K167" s="25" t="str">
        <f>LEFT(J167,MIN(FIND({0,1,2,3,4,5,6,7,8,9},ASC(J167)&amp;1234567890))-1)</f>
        <v>S</v>
      </c>
      <c r="L167" s="25">
        <f t="shared" si="5"/>
        <v>3</v>
      </c>
      <c r="M167" s="25">
        <f>VLOOKUP(K167,Table!$A$2:$C$121,2,0)</f>
        <v>16</v>
      </c>
      <c r="N167" s="26">
        <f>VLOOKUP(K167,Table!$A$2:$C$121,3,0)</f>
        <v>3</v>
      </c>
      <c r="O167" s="13" t="str">
        <f>VLOOKUP(A167,Table!$U$1:$V$230,2,0)</f>
        <v>Monoclinic</v>
      </c>
    </row>
    <row r="168" spans="1:15" s="1" customFormat="1">
      <c r="A168" s="12">
        <v>11</v>
      </c>
      <c r="B168" s="12">
        <v>23478</v>
      </c>
      <c r="C168" s="12" t="s">
        <v>699</v>
      </c>
      <c r="D168" s="12" t="s">
        <v>714</v>
      </c>
      <c r="E168" s="17" t="s">
        <v>11315</v>
      </c>
      <c r="F168" s="25" t="str">
        <f>LEFT(E168,MIN(FIND({0,1,2,3,4,5,6,7,8,9},ASC(E168)&amp;1234567890))-1)</f>
        <v>Tl</v>
      </c>
      <c r="G168" s="25">
        <f t="shared" si="4"/>
        <v>4</v>
      </c>
      <c r="H168" s="25">
        <f>VLOOKUP(F168,Table!$A$2:$C$121,2,0)</f>
        <v>13</v>
      </c>
      <c r="I168" s="26">
        <f>VLOOKUP(F168,Table!$A$2:$C$121,3,0)</f>
        <v>6</v>
      </c>
      <c r="J168" s="17" t="s">
        <v>59</v>
      </c>
      <c r="K168" s="25" t="str">
        <f>LEFT(J168,MIN(FIND({0,1,2,3,4,5,6,7,8,9},ASC(J168)&amp;1234567890))-1)</f>
        <v>O</v>
      </c>
      <c r="L168" s="25">
        <f t="shared" si="5"/>
        <v>3</v>
      </c>
      <c r="M168" s="25">
        <f>VLOOKUP(K168,Table!$A$2:$C$121,2,0)</f>
        <v>16</v>
      </c>
      <c r="N168" s="26">
        <f>VLOOKUP(K168,Table!$A$2:$C$121,3,0)</f>
        <v>2</v>
      </c>
      <c r="O168" s="13" t="str">
        <f>VLOOKUP(A168,Table!$U$1:$V$230,2,0)</f>
        <v>Monoclinic</v>
      </c>
    </row>
    <row r="169" spans="1:15" s="1" customFormat="1">
      <c r="A169" s="12">
        <v>11</v>
      </c>
      <c r="B169" s="12">
        <v>24355</v>
      </c>
      <c r="C169" s="12" t="s">
        <v>699</v>
      </c>
      <c r="D169" s="12" t="s">
        <v>715</v>
      </c>
      <c r="E169" s="17" t="s">
        <v>11316</v>
      </c>
      <c r="F169" s="25" t="str">
        <f>LEFT(E169,MIN(FIND({0,1,2,3,4,5,6,7,8,9},ASC(E169)&amp;1234567890))-1)</f>
        <v>Rh</v>
      </c>
      <c r="G169" s="25">
        <f t="shared" si="4"/>
        <v>4</v>
      </c>
      <c r="H169" s="25">
        <f>VLOOKUP(F169,Table!$A$2:$C$121,2,0)</f>
        <v>9</v>
      </c>
      <c r="I169" s="26">
        <f>VLOOKUP(F169,Table!$A$2:$C$121,3,0)</f>
        <v>5</v>
      </c>
      <c r="J169" s="17" t="s">
        <v>11317</v>
      </c>
      <c r="K169" s="25" t="str">
        <f>LEFT(J169,MIN(FIND({0,1,2,3,4,5,6,7,8,9},ASC(J169)&amp;1234567890))-1)</f>
        <v>Si</v>
      </c>
      <c r="L169" s="25">
        <f t="shared" si="5"/>
        <v>5</v>
      </c>
      <c r="M169" s="25">
        <f>VLOOKUP(K169,Table!$A$2:$C$121,2,0)</f>
        <v>14</v>
      </c>
      <c r="N169" s="26">
        <f>VLOOKUP(K169,Table!$A$2:$C$121,3,0)</f>
        <v>3</v>
      </c>
      <c r="O169" s="13" t="str">
        <f>VLOOKUP(A169,Table!$U$1:$V$230,2,0)</f>
        <v>Monoclinic</v>
      </c>
    </row>
    <row r="170" spans="1:15" s="1" customFormat="1">
      <c r="A170" s="12">
        <v>11</v>
      </c>
      <c r="B170" s="12">
        <v>24407</v>
      </c>
      <c r="C170" s="12" t="s">
        <v>699</v>
      </c>
      <c r="D170" s="12" t="s">
        <v>716</v>
      </c>
      <c r="E170" s="17" t="s">
        <v>342</v>
      </c>
      <c r="F170" s="25" t="str">
        <f>LEFT(E170,MIN(FIND({0,1,2,3,4,5,6,7,8,9},ASC(E170)&amp;1234567890))-1)</f>
        <v>P</v>
      </c>
      <c r="G170" s="25">
        <f t="shared" si="4"/>
        <v>4</v>
      </c>
      <c r="H170" s="25">
        <f>VLOOKUP(F170,Table!$A$2:$C$121,2,0)</f>
        <v>15</v>
      </c>
      <c r="I170" s="26">
        <f>VLOOKUP(F170,Table!$A$2:$C$121,3,0)</f>
        <v>3</v>
      </c>
      <c r="J170" s="17" t="s">
        <v>11318</v>
      </c>
      <c r="K170" s="25" t="str">
        <f>LEFT(J170,MIN(FIND({0,1,2,3,4,5,6,7,8,9},ASC(J170)&amp;1234567890))-1)</f>
        <v>O</v>
      </c>
      <c r="L170" s="25">
        <f t="shared" si="5"/>
        <v>6</v>
      </c>
      <c r="M170" s="25">
        <f>VLOOKUP(K170,Table!$A$2:$C$121,2,0)</f>
        <v>16</v>
      </c>
      <c r="N170" s="26">
        <f>VLOOKUP(K170,Table!$A$2:$C$121,3,0)</f>
        <v>2</v>
      </c>
      <c r="O170" s="13" t="str">
        <f>VLOOKUP(A170,Table!$U$1:$V$230,2,0)</f>
        <v>Monoclinic</v>
      </c>
    </row>
    <row r="171" spans="1:15" s="1" customFormat="1">
      <c r="A171" s="12">
        <v>11</v>
      </c>
      <c r="B171" s="12">
        <v>25114</v>
      </c>
      <c r="C171" s="12" t="s">
        <v>699</v>
      </c>
      <c r="D171" s="12" t="s">
        <v>717</v>
      </c>
      <c r="E171" s="17" t="s">
        <v>11319</v>
      </c>
      <c r="F171" s="25" t="str">
        <f>LEFT(E171,MIN(FIND({0,1,2,3,4,5,6,7,8,9},ASC(E171)&amp;1234567890))-1)</f>
        <v>Re</v>
      </c>
      <c r="G171" s="25">
        <f t="shared" si="4"/>
        <v>3</v>
      </c>
      <c r="H171" s="25">
        <f>VLOOKUP(F171,Table!$A$2:$C$121,2,0)</f>
        <v>7</v>
      </c>
      <c r="I171" s="26">
        <f>VLOOKUP(F171,Table!$A$2:$C$121,3,0)</f>
        <v>6</v>
      </c>
      <c r="J171" s="17" t="s">
        <v>11320</v>
      </c>
      <c r="K171" s="25" t="str">
        <f>LEFT(J171,MIN(FIND({0,1,2,3,4,5,6,7,8,9},ASC(J171)&amp;1234567890))-1)</f>
        <v>I</v>
      </c>
      <c r="L171" s="25">
        <f t="shared" si="5"/>
        <v>9</v>
      </c>
      <c r="M171" s="25">
        <f>VLOOKUP(K171,Table!$A$2:$C$121,2,0)</f>
        <v>17</v>
      </c>
      <c r="N171" s="26">
        <f>VLOOKUP(K171,Table!$A$2:$C$121,3,0)</f>
        <v>5</v>
      </c>
      <c r="O171" s="13" t="str">
        <f>VLOOKUP(A171,Table!$U$1:$V$230,2,0)</f>
        <v>Monoclinic</v>
      </c>
    </row>
    <row r="172" spans="1:15" s="1" customFormat="1">
      <c r="A172" s="12">
        <v>11</v>
      </c>
      <c r="B172" s="12">
        <v>26418</v>
      </c>
      <c r="C172" s="12" t="s">
        <v>699</v>
      </c>
      <c r="D172" s="12" t="s">
        <v>718</v>
      </c>
      <c r="E172" s="17" t="s">
        <v>377</v>
      </c>
      <c r="F172" s="25" t="str">
        <f>LEFT(E172,MIN(FIND({0,1,2,3,4,5,6,7,8,9},ASC(E172)&amp;1234567890))-1)</f>
        <v>Zr</v>
      </c>
      <c r="G172" s="25">
        <f t="shared" si="4"/>
        <v>1</v>
      </c>
      <c r="H172" s="25">
        <f>VLOOKUP(F172,Table!$A$2:$C$121,2,0)</f>
        <v>4</v>
      </c>
      <c r="I172" s="26">
        <f>VLOOKUP(F172,Table!$A$2:$C$121,3,0)</f>
        <v>5</v>
      </c>
      <c r="J172" s="17" t="s">
        <v>11321</v>
      </c>
      <c r="K172" s="25" t="str">
        <f>LEFT(J172,MIN(FIND({0,1,2,3,4,5,6,7,8,9},ASC(J172)&amp;1234567890))-1)</f>
        <v>I</v>
      </c>
      <c r="L172" s="25">
        <f t="shared" si="5"/>
        <v>2</v>
      </c>
      <c r="M172" s="25">
        <f>VLOOKUP(K172,Table!$A$2:$C$121,2,0)</f>
        <v>17</v>
      </c>
      <c r="N172" s="26">
        <f>VLOOKUP(K172,Table!$A$2:$C$121,3,0)</f>
        <v>5</v>
      </c>
      <c r="O172" s="13" t="str">
        <f>VLOOKUP(A172,Table!$U$1:$V$230,2,0)</f>
        <v>Monoclinic</v>
      </c>
    </row>
    <row r="173" spans="1:15" s="1" customFormat="1">
      <c r="A173" s="12">
        <v>11</v>
      </c>
      <c r="B173" s="12">
        <v>30002</v>
      </c>
      <c r="C173" s="12" t="s">
        <v>699</v>
      </c>
      <c r="D173" s="12" t="s">
        <v>610</v>
      </c>
      <c r="E173" s="17" t="s">
        <v>335</v>
      </c>
      <c r="F173" s="25" t="str">
        <f>LEFT(E173,MIN(FIND({0,1,2,3,4,5,6,7,8,9},ASC(E173)&amp;1234567890))-1)</f>
        <v>Nb</v>
      </c>
      <c r="G173" s="25">
        <f t="shared" si="4"/>
        <v>1</v>
      </c>
      <c r="H173" s="25">
        <f>VLOOKUP(F173,Table!$A$2:$C$121,2,0)</f>
        <v>5</v>
      </c>
      <c r="I173" s="26">
        <f>VLOOKUP(F173,Table!$A$2:$C$121,3,0)</f>
        <v>5</v>
      </c>
      <c r="J173" s="17" t="s">
        <v>533</v>
      </c>
      <c r="K173" s="25" t="str">
        <f>LEFT(J173,MIN(FIND({0,1,2,3,4,5,6,7,8,9},ASC(J173)&amp;1234567890))-1)</f>
        <v>Se</v>
      </c>
      <c r="L173" s="25">
        <f t="shared" si="5"/>
        <v>3</v>
      </c>
      <c r="M173" s="25">
        <f>VLOOKUP(K173,Table!$A$2:$C$121,2,0)</f>
        <v>16</v>
      </c>
      <c r="N173" s="26">
        <f>VLOOKUP(K173,Table!$A$2:$C$121,3,0)</f>
        <v>4</v>
      </c>
      <c r="O173" s="13" t="str">
        <f>VLOOKUP(A173,Table!$U$1:$V$230,2,0)</f>
        <v>Monoclinic</v>
      </c>
    </row>
    <row r="174" spans="1:15" s="1" customFormat="1">
      <c r="A174" s="12">
        <v>11</v>
      </c>
      <c r="B174" s="12">
        <v>36243</v>
      </c>
      <c r="C174" s="12" t="s">
        <v>699</v>
      </c>
      <c r="D174" s="12" t="s">
        <v>719</v>
      </c>
      <c r="E174" s="17" t="s">
        <v>11322</v>
      </c>
      <c r="F174" s="25" t="str">
        <f>LEFT(E174,MIN(FIND({0,1,2,3,4,5,6,7,8,9},ASC(E174)&amp;1234567890))-1)</f>
        <v>Pb</v>
      </c>
      <c r="G174" s="25">
        <f t="shared" si="4"/>
        <v>2</v>
      </c>
      <c r="H174" s="25">
        <f>VLOOKUP(F174,Table!$A$2:$C$121,2,0)</f>
        <v>14</v>
      </c>
      <c r="I174" s="26">
        <f>VLOOKUP(F174,Table!$A$2:$C$121,3,0)</f>
        <v>6</v>
      </c>
      <c r="J174" s="17" t="s">
        <v>59</v>
      </c>
      <c r="K174" s="25" t="str">
        <f>LEFT(J174,MIN(FIND({0,1,2,3,4,5,6,7,8,9},ASC(J174)&amp;1234567890))-1)</f>
        <v>O</v>
      </c>
      <c r="L174" s="25">
        <f t="shared" si="5"/>
        <v>3</v>
      </c>
      <c r="M174" s="25">
        <f>VLOOKUP(K174,Table!$A$2:$C$121,2,0)</f>
        <v>16</v>
      </c>
      <c r="N174" s="26">
        <f>VLOOKUP(K174,Table!$A$2:$C$121,3,0)</f>
        <v>2</v>
      </c>
      <c r="O174" s="13" t="str">
        <f>VLOOKUP(A174,Table!$U$1:$V$230,2,0)</f>
        <v>Monoclinic</v>
      </c>
    </row>
    <row r="175" spans="1:15" s="1" customFormat="1">
      <c r="A175" s="12">
        <v>11</v>
      </c>
      <c r="B175" s="12">
        <v>36316</v>
      </c>
      <c r="C175" s="12" t="s">
        <v>720</v>
      </c>
      <c r="D175" s="12" t="s">
        <v>721</v>
      </c>
      <c r="E175" s="17" t="s">
        <v>11323</v>
      </c>
      <c r="F175" s="25" t="str">
        <f>LEFT(E175,MIN(FIND({0,1,2,3,4,5,6,7,8,9},ASC(E175)&amp;1234567890))-1)</f>
        <v>U</v>
      </c>
      <c r="G175" s="25">
        <f t="shared" si="4"/>
        <v>3</v>
      </c>
      <c r="H175" s="25">
        <f>VLOOKUP(F175,Table!$A$2:$C$121,2,0)</f>
        <v>3</v>
      </c>
      <c r="I175" s="26">
        <f>VLOOKUP(F175,Table!$A$2:$C$121,3,0)</f>
        <v>7</v>
      </c>
      <c r="J175" s="17" t="s">
        <v>11324</v>
      </c>
      <c r="K175" s="25" t="str">
        <f>LEFT(J175,MIN(FIND({0,1,2,3,4,5,6,7,8,9},ASC(J175)&amp;1234567890))-1)</f>
        <v>O</v>
      </c>
      <c r="L175" s="25">
        <f t="shared" si="5"/>
        <v>8</v>
      </c>
      <c r="M175" s="25">
        <f>VLOOKUP(K175,Table!$A$2:$C$121,2,0)</f>
        <v>16</v>
      </c>
      <c r="N175" s="26">
        <f>VLOOKUP(K175,Table!$A$2:$C$121,3,0)</f>
        <v>2</v>
      </c>
      <c r="O175" s="13" t="str">
        <f>VLOOKUP(A175,Table!$U$1:$V$230,2,0)</f>
        <v>Monoclinic</v>
      </c>
    </row>
    <row r="176" spans="1:15" s="1" customFormat="1">
      <c r="A176" s="12">
        <v>11</v>
      </c>
      <c r="B176" s="12">
        <v>39257</v>
      </c>
      <c r="C176" s="12" t="s">
        <v>720</v>
      </c>
      <c r="D176" s="12" t="s">
        <v>722</v>
      </c>
      <c r="E176" s="17" t="s">
        <v>11325</v>
      </c>
      <c r="F176" s="25" t="str">
        <f>LEFT(E176,MIN(FIND({0,1,2,3,4,5,6,7,8,9},ASC(E176)&amp;1234567890))-1)</f>
        <v>Bi</v>
      </c>
      <c r="G176" s="25">
        <f t="shared" si="4"/>
        <v>9</v>
      </c>
      <c r="H176" s="25">
        <f>VLOOKUP(F176,Table!$A$2:$C$121,2,0)</f>
        <v>15</v>
      </c>
      <c r="I176" s="26">
        <f>VLOOKUP(F176,Table!$A$2:$C$121,3,0)</f>
        <v>6</v>
      </c>
      <c r="J176" s="17" t="s">
        <v>11321</v>
      </c>
      <c r="K176" s="25" t="str">
        <f>LEFT(J176,MIN(FIND({0,1,2,3,4,5,6,7,8,9},ASC(J176)&amp;1234567890))-1)</f>
        <v>I</v>
      </c>
      <c r="L176" s="25">
        <f t="shared" si="5"/>
        <v>2</v>
      </c>
      <c r="M176" s="25">
        <f>VLOOKUP(K176,Table!$A$2:$C$121,2,0)</f>
        <v>17</v>
      </c>
      <c r="N176" s="26">
        <f>VLOOKUP(K176,Table!$A$2:$C$121,3,0)</f>
        <v>5</v>
      </c>
      <c r="O176" s="13" t="str">
        <f>VLOOKUP(A176,Table!$U$1:$V$230,2,0)</f>
        <v>Monoclinic</v>
      </c>
    </row>
    <row r="177" spans="1:15" s="1" customFormat="1">
      <c r="A177" s="12">
        <v>11</v>
      </c>
      <c r="B177" s="12">
        <v>62486</v>
      </c>
      <c r="C177" s="12" t="s">
        <v>699</v>
      </c>
      <c r="D177" s="12" t="s">
        <v>723</v>
      </c>
      <c r="E177" s="17" t="s">
        <v>11326</v>
      </c>
      <c r="F177" s="25" t="str">
        <f>LEFT(E177,MIN(FIND({0,1,2,3,4,5,6,7,8,9},ASC(E177)&amp;1234567890))-1)</f>
        <v>Mo</v>
      </c>
      <c r="G177" s="25">
        <f t="shared" si="4"/>
        <v>2</v>
      </c>
      <c r="H177" s="25">
        <f>VLOOKUP(F177,Table!$A$2:$C$121,2,0)</f>
        <v>6</v>
      </c>
      <c r="I177" s="26">
        <f>VLOOKUP(F177,Table!$A$2:$C$121,3,0)</f>
        <v>5</v>
      </c>
      <c r="J177" s="17" t="s">
        <v>336</v>
      </c>
      <c r="K177" s="25" t="str">
        <f>LEFT(J177,MIN(FIND({0,1,2,3,4,5,6,7,8,9},ASC(J177)&amp;1234567890))-1)</f>
        <v>S</v>
      </c>
      <c r="L177" s="25">
        <f t="shared" si="5"/>
        <v>3</v>
      </c>
      <c r="M177" s="25">
        <f>VLOOKUP(K177,Table!$A$2:$C$121,2,0)</f>
        <v>16</v>
      </c>
      <c r="N177" s="26">
        <f>VLOOKUP(K177,Table!$A$2:$C$121,3,0)</f>
        <v>3</v>
      </c>
      <c r="O177" s="13" t="str">
        <f>VLOOKUP(A177,Table!$U$1:$V$230,2,0)</f>
        <v>Monoclinic</v>
      </c>
    </row>
    <row r="178" spans="1:15" s="1" customFormat="1">
      <c r="A178" s="12">
        <v>11</v>
      </c>
      <c r="B178" s="12">
        <v>62231</v>
      </c>
      <c r="C178" s="12" t="s">
        <v>699</v>
      </c>
      <c r="D178" s="12" t="s">
        <v>724</v>
      </c>
      <c r="E178" s="17" t="s">
        <v>11327</v>
      </c>
      <c r="F178" s="25" t="str">
        <f>LEFT(E178,MIN(FIND({0,1,2,3,4,5,6,7,8,9},ASC(E178)&amp;1234567890))-1)</f>
        <v>Pr</v>
      </c>
      <c r="G178" s="25">
        <f t="shared" si="4"/>
        <v>2</v>
      </c>
      <c r="H178" s="25">
        <f>VLOOKUP(F178,Table!$A$2:$C$121,2,0)</f>
        <v>3</v>
      </c>
      <c r="I178" s="26">
        <f>VLOOKUP(F178,Table!$A$2:$C$121,3,0)</f>
        <v>6</v>
      </c>
      <c r="J178" s="17" t="s">
        <v>396</v>
      </c>
      <c r="K178" s="25" t="str">
        <f>LEFT(J178,MIN(FIND({0,1,2,3,4,5,6,7,8,9},ASC(J178)&amp;1234567890))-1)</f>
        <v>Br</v>
      </c>
      <c r="L178" s="25">
        <f t="shared" si="5"/>
        <v>5</v>
      </c>
      <c r="M178" s="25">
        <f>VLOOKUP(K178,Table!$A$2:$C$121,2,0)</f>
        <v>17</v>
      </c>
      <c r="N178" s="26">
        <f>VLOOKUP(K178,Table!$A$2:$C$121,3,0)</f>
        <v>4</v>
      </c>
      <c r="O178" s="13" t="str">
        <f>VLOOKUP(A178,Table!$U$1:$V$230,2,0)</f>
        <v>Monoclinic</v>
      </c>
    </row>
    <row r="179" spans="1:15" s="1" customFormat="1">
      <c r="A179" s="12">
        <v>11</v>
      </c>
      <c r="B179" s="12">
        <v>40695</v>
      </c>
      <c r="C179" s="12" t="s">
        <v>699</v>
      </c>
      <c r="D179" s="12" t="s">
        <v>725</v>
      </c>
      <c r="E179" s="17" t="s">
        <v>343</v>
      </c>
      <c r="F179" s="25" t="str">
        <f>LEFT(E179,MIN(FIND({0,1,2,3,4,5,6,7,8,9},ASC(E179)&amp;1234567890))-1)</f>
        <v>U</v>
      </c>
      <c r="G179" s="25">
        <f t="shared" si="4"/>
        <v>1</v>
      </c>
      <c r="H179" s="25">
        <f>VLOOKUP(F179,Table!$A$2:$C$121,2,0)</f>
        <v>3</v>
      </c>
      <c r="I179" s="26">
        <f>VLOOKUP(F179,Table!$A$2:$C$121,3,0)</f>
        <v>7</v>
      </c>
      <c r="J179" s="17" t="s">
        <v>36</v>
      </c>
      <c r="K179" s="25" t="str">
        <f>LEFT(J179,MIN(FIND({0,1,2,3,4,5,6,7,8,9},ASC(J179)&amp;1234567890))-1)</f>
        <v>Te</v>
      </c>
      <c r="L179" s="25">
        <f t="shared" si="5"/>
        <v>3</v>
      </c>
      <c r="M179" s="25">
        <f>VLOOKUP(K179,Table!$A$2:$C$121,2,0)</f>
        <v>16</v>
      </c>
      <c r="N179" s="26">
        <f>VLOOKUP(K179,Table!$A$2:$C$121,3,0)</f>
        <v>5</v>
      </c>
      <c r="O179" s="13" t="str">
        <f>VLOOKUP(A179,Table!$U$1:$V$230,2,0)</f>
        <v>Monoclinic</v>
      </c>
    </row>
    <row r="180" spans="1:15" s="1" customFormat="1">
      <c r="A180" s="12">
        <v>11</v>
      </c>
      <c r="B180" s="12">
        <v>65480</v>
      </c>
      <c r="C180" s="12" t="s">
        <v>699</v>
      </c>
      <c r="D180" s="12" t="s">
        <v>726</v>
      </c>
      <c r="E180" s="17" t="s">
        <v>11328</v>
      </c>
      <c r="F180" s="25" t="str">
        <f>LEFT(E180,MIN(FIND({0,1,2,3,4,5,6,7,8,9},ASC(E180)&amp;1234567890))-1)</f>
        <v>La</v>
      </c>
      <c r="G180" s="25">
        <f t="shared" si="4"/>
        <v>2</v>
      </c>
      <c r="H180" s="25">
        <f>VLOOKUP(F180,Table!$A$2:$C$121,2,0)</f>
        <v>3</v>
      </c>
      <c r="I180" s="26">
        <f>VLOOKUP(F180,Table!$A$2:$C$121,3,0)</f>
        <v>6</v>
      </c>
      <c r="J180" s="17" t="s">
        <v>396</v>
      </c>
      <c r="K180" s="25" t="str">
        <f>LEFT(J180,MIN(FIND({0,1,2,3,4,5,6,7,8,9},ASC(J180)&amp;1234567890))-1)</f>
        <v>Br</v>
      </c>
      <c r="L180" s="25">
        <f t="shared" si="5"/>
        <v>5</v>
      </c>
      <c r="M180" s="25">
        <f>VLOOKUP(K180,Table!$A$2:$C$121,2,0)</f>
        <v>17</v>
      </c>
      <c r="N180" s="26">
        <f>VLOOKUP(K180,Table!$A$2:$C$121,3,0)</f>
        <v>4</v>
      </c>
      <c r="O180" s="13" t="str">
        <f>VLOOKUP(A180,Table!$U$1:$V$230,2,0)</f>
        <v>Monoclinic</v>
      </c>
    </row>
    <row r="181" spans="1:15" s="1" customFormat="1">
      <c r="A181" s="12">
        <v>11</v>
      </c>
      <c r="B181" s="12">
        <v>67502</v>
      </c>
      <c r="C181" s="12" t="s">
        <v>699</v>
      </c>
      <c r="D181" s="12" t="s">
        <v>727</v>
      </c>
      <c r="E181" s="17" t="s">
        <v>11329</v>
      </c>
      <c r="F181" s="25" t="str">
        <f>LEFT(E181,MIN(FIND({0,1,2,3,4,5,6,7,8,9},ASC(E181)&amp;1234567890))-1)</f>
        <v>Y</v>
      </c>
      <c r="G181" s="25">
        <f t="shared" si="4"/>
        <v>2</v>
      </c>
      <c r="H181" s="25">
        <f>VLOOKUP(F181,Table!$A$2:$C$121,2,0)</f>
        <v>3</v>
      </c>
      <c r="I181" s="26">
        <f>VLOOKUP(F181,Table!$A$2:$C$121,3,0)</f>
        <v>5</v>
      </c>
      <c r="J181" s="17" t="s">
        <v>336</v>
      </c>
      <c r="K181" s="25" t="str">
        <f>LEFT(J181,MIN(FIND({0,1,2,3,4,5,6,7,8,9},ASC(J181)&amp;1234567890))-1)</f>
        <v>S</v>
      </c>
      <c r="L181" s="25">
        <f t="shared" si="5"/>
        <v>3</v>
      </c>
      <c r="M181" s="25">
        <f>VLOOKUP(K181,Table!$A$2:$C$121,2,0)</f>
        <v>16</v>
      </c>
      <c r="N181" s="26">
        <f>VLOOKUP(K181,Table!$A$2:$C$121,3,0)</f>
        <v>3</v>
      </c>
      <c r="O181" s="13" t="str">
        <f>VLOOKUP(A181,Table!$U$1:$V$230,2,0)</f>
        <v>Monoclinic</v>
      </c>
    </row>
    <row r="182" spans="1:15" s="1" customFormat="1">
      <c r="A182" s="12">
        <v>11</v>
      </c>
      <c r="B182" s="12">
        <v>71033</v>
      </c>
      <c r="C182" s="12" t="s">
        <v>699</v>
      </c>
      <c r="D182" s="12" t="s">
        <v>728</v>
      </c>
      <c r="E182" s="17" t="s">
        <v>377</v>
      </c>
      <c r="F182" s="25" t="str">
        <f>LEFT(E182,MIN(FIND({0,1,2,3,4,5,6,7,8,9},ASC(E182)&amp;1234567890))-1)</f>
        <v>Zr</v>
      </c>
      <c r="G182" s="25">
        <f t="shared" si="4"/>
        <v>1</v>
      </c>
      <c r="H182" s="25">
        <f>VLOOKUP(F182,Table!$A$2:$C$121,2,0)</f>
        <v>4</v>
      </c>
      <c r="I182" s="26">
        <f>VLOOKUP(F182,Table!$A$2:$C$121,3,0)</f>
        <v>5</v>
      </c>
      <c r="J182" s="17" t="s">
        <v>36</v>
      </c>
      <c r="K182" s="25" t="str">
        <f>LEFT(J182,MIN(FIND({0,1,2,3,4,5,6,7,8,9},ASC(J182)&amp;1234567890))-1)</f>
        <v>Te</v>
      </c>
      <c r="L182" s="25">
        <f t="shared" si="5"/>
        <v>3</v>
      </c>
      <c r="M182" s="25">
        <f>VLOOKUP(K182,Table!$A$2:$C$121,2,0)</f>
        <v>16</v>
      </c>
      <c r="N182" s="26">
        <f>VLOOKUP(K182,Table!$A$2:$C$121,3,0)</f>
        <v>5</v>
      </c>
      <c r="O182" s="13" t="str">
        <f>VLOOKUP(A182,Table!$U$1:$V$230,2,0)</f>
        <v>Monoclinic</v>
      </c>
    </row>
    <row r="183" spans="1:15" s="1" customFormat="1">
      <c r="A183" s="12">
        <v>11</v>
      </c>
      <c r="B183" s="12">
        <v>71100</v>
      </c>
      <c r="C183" s="12" t="s">
        <v>699</v>
      </c>
      <c r="D183" s="12" t="s">
        <v>514</v>
      </c>
      <c r="E183" s="17" t="s">
        <v>537</v>
      </c>
      <c r="F183" s="25" t="str">
        <f>LEFT(E183,MIN(FIND({0,1,2,3,4,5,6,7,8,9},ASC(E183)&amp;1234567890))-1)</f>
        <v>Yb</v>
      </c>
      <c r="G183" s="25">
        <f t="shared" si="4"/>
        <v>2</v>
      </c>
      <c r="H183" s="25">
        <f>VLOOKUP(F183,Table!$A$2:$C$121,2,0)</f>
        <v>3</v>
      </c>
      <c r="I183" s="26">
        <f>VLOOKUP(F183,Table!$A$2:$C$121,3,0)</f>
        <v>6</v>
      </c>
      <c r="J183" s="17" t="s">
        <v>336</v>
      </c>
      <c r="K183" s="25" t="str">
        <f>LEFT(J183,MIN(FIND({0,1,2,3,4,5,6,7,8,9},ASC(J183)&amp;1234567890))-1)</f>
        <v>S</v>
      </c>
      <c r="L183" s="25">
        <f t="shared" si="5"/>
        <v>3</v>
      </c>
      <c r="M183" s="25">
        <f>VLOOKUP(K183,Table!$A$2:$C$121,2,0)</f>
        <v>16</v>
      </c>
      <c r="N183" s="26">
        <f>VLOOKUP(K183,Table!$A$2:$C$121,3,0)</f>
        <v>3</v>
      </c>
      <c r="O183" s="13" t="str">
        <f>VLOOKUP(A183,Table!$U$1:$V$230,2,0)</f>
        <v>Monoclinic</v>
      </c>
    </row>
    <row r="184" spans="1:15" s="1" customFormat="1">
      <c r="A184" s="12">
        <v>11</v>
      </c>
      <c r="B184" s="12">
        <v>72292</v>
      </c>
      <c r="C184" s="12" t="s">
        <v>699</v>
      </c>
      <c r="D184" s="12" t="s">
        <v>729</v>
      </c>
      <c r="E184" s="17" t="s">
        <v>11330</v>
      </c>
      <c r="F184" s="25" t="str">
        <f>LEFT(E184,MIN(FIND({0,1,2,3,4,5,6,7,8,9},ASC(E184)&amp;1234567890))-1)</f>
        <v>Er</v>
      </c>
      <c r="G184" s="25">
        <f t="shared" si="4"/>
        <v>2</v>
      </c>
      <c r="H184" s="25">
        <f>VLOOKUP(F184,Table!$A$2:$C$121,2,0)</f>
        <v>3</v>
      </c>
      <c r="I184" s="26">
        <f>VLOOKUP(F184,Table!$A$2:$C$121,3,0)</f>
        <v>6</v>
      </c>
      <c r="J184" s="17" t="s">
        <v>336</v>
      </c>
      <c r="K184" s="25" t="str">
        <f>LEFT(J184,MIN(FIND({0,1,2,3,4,5,6,7,8,9},ASC(J184)&amp;1234567890))-1)</f>
        <v>S</v>
      </c>
      <c r="L184" s="25">
        <f t="shared" si="5"/>
        <v>3</v>
      </c>
      <c r="M184" s="25">
        <f>VLOOKUP(K184,Table!$A$2:$C$121,2,0)</f>
        <v>16</v>
      </c>
      <c r="N184" s="26">
        <f>VLOOKUP(K184,Table!$A$2:$C$121,3,0)</f>
        <v>3</v>
      </c>
      <c r="O184" s="13" t="str">
        <f>VLOOKUP(A184,Table!$U$1:$V$230,2,0)</f>
        <v>Monoclinic</v>
      </c>
    </row>
    <row r="185" spans="1:15" s="1" customFormat="1">
      <c r="A185" s="12">
        <v>11</v>
      </c>
      <c r="B185" s="12">
        <v>72803</v>
      </c>
      <c r="C185" s="12" t="s">
        <v>699</v>
      </c>
      <c r="D185" s="12" t="s">
        <v>730</v>
      </c>
      <c r="E185" s="17" t="s">
        <v>11327</v>
      </c>
      <c r="F185" s="25" t="str">
        <f>LEFT(E185,MIN(FIND({0,1,2,3,4,5,6,7,8,9},ASC(E185)&amp;1234567890))-1)</f>
        <v>Pr</v>
      </c>
      <c r="G185" s="25">
        <f t="shared" si="4"/>
        <v>2</v>
      </c>
      <c r="H185" s="25">
        <f>VLOOKUP(F185,Table!$A$2:$C$121,2,0)</f>
        <v>3</v>
      </c>
      <c r="I185" s="26">
        <f>VLOOKUP(F185,Table!$A$2:$C$121,3,0)</f>
        <v>6</v>
      </c>
      <c r="J185" s="17" t="s">
        <v>353</v>
      </c>
      <c r="K185" s="25" t="str">
        <f>LEFT(J185,MIN(FIND({0,1,2,3,4,5,6,7,8,9},ASC(J185)&amp;1234567890))-1)</f>
        <v>I</v>
      </c>
      <c r="L185" s="25">
        <f t="shared" si="5"/>
        <v>5</v>
      </c>
      <c r="M185" s="25">
        <f>VLOOKUP(K185,Table!$A$2:$C$121,2,0)</f>
        <v>17</v>
      </c>
      <c r="N185" s="26">
        <f>VLOOKUP(K185,Table!$A$2:$C$121,3,0)</f>
        <v>5</v>
      </c>
      <c r="O185" s="13" t="str">
        <f>VLOOKUP(A185,Table!$U$1:$V$230,2,0)</f>
        <v>Monoclinic</v>
      </c>
    </row>
    <row r="186" spans="1:15" s="1" customFormat="1">
      <c r="A186" s="12">
        <v>11</v>
      </c>
      <c r="B186" s="12">
        <v>80577</v>
      </c>
      <c r="C186" s="12" t="s">
        <v>699</v>
      </c>
      <c r="D186" s="12" t="s">
        <v>731</v>
      </c>
      <c r="E186" s="17" t="s">
        <v>393</v>
      </c>
      <c r="F186" s="25" t="str">
        <f>LEFT(E186,MIN(FIND({0,1,2,3,4,5,6,7,8,9},ASC(E186)&amp;1234567890))-1)</f>
        <v>Mo</v>
      </c>
      <c r="G186" s="25">
        <f t="shared" si="4"/>
        <v>1</v>
      </c>
      <c r="H186" s="25">
        <f>VLOOKUP(F186,Table!$A$2:$C$121,2,0)</f>
        <v>6</v>
      </c>
      <c r="I186" s="26">
        <f>VLOOKUP(F186,Table!$A$2:$C$121,3,0)</f>
        <v>5</v>
      </c>
      <c r="J186" s="17" t="s">
        <v>59</v>
      </c>
      <c r="K186" s="25" t="str">
        <f>LEFT(J186,MIN(FIND({0,1,2,3,4,5,6,7,8,9},ASC(J186)&amp;1234567890))-1)</f>
        <v>O</v>
      </c>
      <c r="L186" s="25">
        <f t="shared" si="5"/>
        <v>3</v>
      </c>
      <c r="M186" s="25">
        <f>VLOOKUP(K186,Table!$A$2:$C$121,2,0)</f>
        <v>16</v>
      </c>
      <c r="N186" s="26">
        <f>VLOOKUP(K186,Table!$A$2:$C$121,3,0)</f>
        <v>2</v>
      </c>
      <c r="O186" s="13" t="str">
        <f>VLOOKUP(A186,Table!$U$1:$V$230,2,0)</f>
        <v>Monoclinic</v>
      </c>
    </row>
    <row r="187" spans="1:15" s="1" customFormat="1">
      <c r="A187" s="12">
        <v>11</v>
      </c>
      <c r="B187" s="12">
        <v>83713</v>
      </c>
      <c r="C187" s="12" t="s">
        <v>699</v>
      </c>
      <c r="D187" s="12" t="s">
        <v>732</v>
      </c>
      <c r="E187" s="17" t="s">
        <v>343</v>
      </c>
      <c r="F187" s="25" t="str">
        <f>LEFT(E187,MIN(FIND({0,1,2,3,4,5,6,7,8,9},ASC(E187)&amp;1234567890))-1)</f>
        <v>U</v>
      </c>
      <c r="G187" s="25">
        <f t="shared" si="4"/>
        <v>1</v>
      </c>
      <c r="H187" s="25">
        <f>VLOOKUP(F187,Table!$A$2:$C$121,2,0)</f>
        <v>3</v>
      </c>
      <c r="I187" s="26">
        <f>VLOOKUP(F187,Table!$A$2:$C$121,3,0)</f>
        <v>7</v>
      </c>
      <c r="J187" s="17" t="s">
        <v>533</v>
      </c>
      <c r="K187" s="25" t="str">
        <f>LEFT(J187,MIN(FIND({0,1,2,3,4,5,6,7,8,9},ASC(J187)&amp;1234567890))-1)</f>
        <v>Se</v>
      </c>
      <c r="L187" s="25">
        <f t="shared" si="5"/>
        <v>3</v>
      </c>
      <c r="M187" s="25">
        <f>VLOOKUP(K187,Table!$A$2:$C$121,2,0)</f>
        <v>16</v>
      </c>
      <c r="N187" s="26">
        <f>VLOOKUP(K187,Table!$A$2:$C$121,3,0)</f>
        <v>4</v>
      </c>
      <c r="O187" s="13" t="str">
        <f>VLOOKUP(A187,Table!$U$1:$V$230,2,0)</f>
        <v>Monoclinic</v>
      </c>
    </row>
    <row r="188" spans="1:15" s="1" customFormat="1">
      <c r="A188" s="12">
        <v>11</v>
      </c>
      <c r="B188" s="12">
        <v>402085</v>
      </c>
      <c r="C188" s="12" t="s">
        <v>699</v>
      </c>
      <c r="D188" s="12" t="s">
        <v>504</v>
      </c>
      <c r="E188" s="17" t="s">
        <v>527</v>
      </c>
      <c r="F188" s="25" t="str">
        <f>LEFT(E188,MIN(FIND({0,1,2,3,4,5,6,7,8,9},ASC(E188)&amp;1234567890))-1)</f>
        <v>In</v>
      </c>
      <c r="G188" s="25">
        <f t="shared" si="4"/>
        <v>6</v>
      </c>
      <c r="H188" s="25">
        <f>VLOOKUP(F188,Table!$A$2:$C$121,2,0)</f>
        <v>13</v>
      </c>
      <c r="I188" s="26">
        <f>VLOOKUP(F188,Table!$A$2:$C$121,3,0)</f>
        <v>5</v>
      </c>
      <c r="J188" s="17" t="s">
        <v>528</v>
      </c>
      <c r="K188" s="25" t="str">
        <f>LEFT(J188,MIN(FIND({0,1,2,3,4,5,6,7,8,9},ASC(J188)&amp;1234567890))-1)</f>
        <v>Se</v>
      </c>
      <c r="L188" s="25">
        <f t="shared" si="5"/>
        <v>7</v>
      </c>
      <c r="M188" s="25">
        <f>VLOOKUP(K188,Table!$A$2:$C$121,2,0)</f>
        <v>16</v>
      </c>
      <c r="N188" s="26">
        <f>VLOOKUP(K188,Table!$A$2:$C$121,3,0)</f>
        <v>4</v>
      </c>
      <c r="O188" s="13" t="str">
        <f>VLOOKUP(A188,Table!$U$1:$V$230,2,0)</f>
        <v>Monoclinic</v>
      </c>
    </row>
    <row r="189" spans="1:15" s="1" customFormat="1">
      <c r="A189" s="12">
        <v>11</v>
      </c>
      <c r="B189" s="12">
        <v>409179</v>
      </c>
      <c r="C189" s="12" t="s">
        <v>699</v>
      </c>
      <c r="D189" s="12" t="s">
        <v>508</v>
      </c>
      <c r="E189" s="17" t="s">
        <v>530</v>
      </c>
      <c r="F189" s="25" t="str">
        <f>LEFT(E189,MIN(FIND({0,1,2,3,4,5,6,7,8,9},ASC(E189)&amp;1234567890))-1)</f>
        <v>Yb</v>
      </c>
      <c r="G189" s="25">
        <f t="shared" si="4"/>
        <v>1</v>
      </c>
      <c r="H189" s="25">
        <f>VLOOKUP(F189,Table!$A$2:$C$121,2,0)</f>
        <v>3</v>
      </c>
      <c r="I189" s="26">
        <f>VLOOKUP(F189,Table!$A$2:$C$121,3,0)</f>
        <v>6</v>
      </c>
      <c r="J189" s="17" t="s">
        <v>360</v>
      </c>
      <c r="K189" s="25" t="str">
        <f>LEFT(J189,MIN(FIND({0,1,2,3,4,5,6,7,8,9},ASC(J189)&amp;1234567890))-1)</f>
        <v>P</v>
      </c>
      <c r="L189" s="25">
        <f t="shared" si="5"/>
        <v>5</v>
      </c>
      <c r="M189" s="25">
        <f>VLOOKUP(K189,Table!$A$2:$C$121,2,0)</f>
        <v>15</v>
      </c>
      <c r="N189" s="26">
        <f>VLOOKUP(K189,Table!$A$2:$C$121,3,0)</f>
        <v>3</v>
      </c>
      <c r="O189" s="13" t="str">
        <f>VLOOKUP(A189,Table!$U$1:$V$230,2,0)</f>
        <v>Monoclinic</v>
      </c>
    </row>
    <row r="190" spans="1:15" s="1" customFormat="1">
      <c r="A190" s="12">
        <v>11</v>
      </c>
      <c r="B190" s="12">
        <v>409181</v>
      </c>
      <c r="C190" s="12" t="s">
        <v>699</v>
      </c>
      <c r="D190" s="12" t="s">
        <v>733</v>
      </c>
      <c r="E190" s="17" t="s">
        <v>11331</v>
      </c>
      <c r="F190" s="25" t="str">
        <f>LEFT(E190,MIN(FIND({0,1,2,3,4,5,6,7,8,9},ASC(E190)&amp;1234567890))-1)</f>
        <v>Ce</v>
      </c>
      <c r="G190" s="25">
        <f t="shared" si="4"/>
        <v>1</v>
      </c>
      <c r="H190" s="25">
        <f>VLOOKUP(F190,Table!$A$2:$C$121,2,0)</f>
        <v>3</v>
      </c>
      <c r="I190" s="26">
        <f>VLOOKUP(F190,Table!$A$2:$C$121,3,0)</f>
        <v>6</v>
      </c>
      <c r="J190" s="17" t="s">
        <v>360</v>
      </c>
      <c r="K190" s="25" t="str">
        <f>LEFT(J190,MIN(FIND({0,1,2,3,4,5,6,7,8,9},ASC(J190)&amp;1234567890))-1)</f>
        <v>P</v>
      </c>
      <c r="L190" s="25">
        <f t="shared" si="5"/>
        <v>5</v>
      </c>
      <c r="M190" s="25">
        <f>VLOOKUP(K190,Table!$A$2:$C$121,2,0)</f>
        <v>15</v>
      </c>
      <c r="N190" s="26">
        <f>VLOOKUP(K190,Table!$A$2:$C$121,3,0)</f>
        <v>3</v>
      </c>
      <c r="O190" s="13" t="str">
        <f>VLOOKUP(A190,Table!$U$1:$V$230,2,0)</f>
        <v>Monoclinic</v>
      </c>
    </row>
    <row r="191" spans="1:15" s="1" customFormat="1">
      <c r="A191" s="12">
        <v>11</v>
      </c>
      <c r="B191" s="12">
        <v>409182</v>
      </c>
      <c r="C191" s="12" t="s">
        <v>699</v>
      </c>
      <c r="D191" s="12" t="s">
        <v>734</v>
      </c>
      <c r="E191" s="17" t="s">
        <v>11332</v>
      </c>
      <c r="F191" s="25" t="str">
        <f>LEFT(E191,MIN(FIND({0,1,2,3,4,5,6,7,8,9},ASC(E191)&amp;1234567890))-1)</f>
        <v>Pr</v>
      </c>
      <c r="G191" s="25">
        <f t="shared" si="4"/>
        <v>1</v>
      </c>
      <c r="H191" s="25">
        <f>VLOOKUP(F191,Table!$A$2:$C$121,2,0)</f>
        <v>3</v>
      </c>
      <c r="I191" s="26">
        <f>VLOOKUP(F191,Table!$A$2:$C$121,3,0)</f>
        <v>6</v>
      </c>
      <c r="J191" s="17" t="s">
        <v>360</v>
      </c>
      <c r="K191" s="25" t="str">
        <f>LEFT(J191,MIN(FIND({0,1,2,3,4,5,6,7,8,9},ASC(J191)&amp;1234567890))-1)</f>
        <v>P</v>
      </c>
      <c r="L191" s="25">
        <f t="shared" si="5"/>
        <v>5</v>
      </c>
      <c r="M191" s="25">
        <f>VLOOKUP(K191,Table!$A$2:$C$121,2,0)</f>
        <v>15</v>
      </c>
      <c r="N191" s="26">
        <f>VLOOKUP(K191,Table!$A$2:$C$121,3,0)</f>
        <v>3</v>
      </c>
      <c r="O191" s="13" t="str">
        <f>VLOOKUP(A191,Table!$U$1:$V$230,2,0)</f>
        <v>Monoclinic</v>
      </c>
    </row>
    <row r="192" spans="1:15" s="1" customFormat="1">
      <c r="A192" s="12">
        <v>11</v>
      </c>
      <c r="B192" s="12">
        <v>409183</v>
      </c>
      <c r="C192" s="12" t="s">
        <v>699</v>
      </c>
      <c r="D192" s="12" t="s">
        <v>735</v>
      </c>
      <c r="E192" s="17" t="s">
        <v>590</v>
      </c>
      <c r="F192" s="25" t="str">
        <f>LEFT(E192,MIN(FIND({0,1,2,3,4,5,6,7,8,9},ASC(E192)&amp;1234567890))-1)</f>
        <v>Sm</v>
      </c>
      <c r="G192" s="25">
        <f t="shared" si="4"/>
        <v>1</v>
      </c>
      <c r="H192" s="25">
        <f>VLOOKUP(F192,Table!$A$2:$C$121,2,0)</f>
        <v>3</v>
      </c>
      <c r="I192" s="26">
        <f>VLOOKUP(F192,Table!$A$2:$C$121,3,0)</f>
        <v>6</v>
      </c>
      <c r="J192" s="17" t="s">
        <v>360</v>
      </c>
      <c r="K192" s="25" t="str">
        <f>LEFT(J192,MIN(FIND({0,1,2,3,4,5,6,7,8,9},ASC(J192)&amp;1234567890))-1)</f>
        <v>P</v>
      </c>
      <c r="L192" s="25">
        <f t="shared" si="5"/>
        <v>5</v>
      </c>
      <c r="M192" s="25">
        <f>VLOOKUP(K192,Table!$A$2:$C$121,2,0)</f>
        <v>15</v>
      </c>
      <c r="N192" s="26">
        <f>VLOOKUP(K192,Table!$A$2:$C$121,3,0)</f>
        <v>3</v>
      </c>
      <c r="O192" s="13" t="str">
        <f>VLOOKUP(A192,Table!$U$1:$V$230,2,0)</f>
        <v>Monoclinic</v>
      </c>
    </row>
    <row r="193" spans="1:16" s="1" customFormat="1">
      <c r="A193" s="12">
        <v>11</v>
      </c>
      <c r="B193" s="12">
        <v>409184</v>
      </c>
      <c r="C193" s="12" t="s">
        <v>699</v>
      </c>
      <c r="D193" s="12" t="s">
        <v>736</v>
      </c>
      <c r="E193" s="17" t="s">
        <v>11333</v>
      </c>
      <c r="F193" s="25" t="str">
        <f>LEFT(E193,MIN(FIND({0,1,2,3,4,5,6,7,8,9},ASC(E193)&amp;1234567890))-1)</f>
        <v>Dy</v>
      </c>
      <c r="G193" s="25">
        <f t="shared" si="4"/>
        <v>1</v>
      </c>
      <c r="H193" s="25">
        <f>VLOOKUP(F193,Table!$A$2:$C$121,2,0)</f>
        <v>3</v>
      </c>
      <c r="I193" s="26">
        <f>VLOOKUP(F193,Table!$A$2:$C$121,3,0)</f>
        <v>6</v>
      </c>
      <c r="J193" s="17" t="s">
        <v>360</v>
      </c>
      <c r="K193" s="25" t="str">
        <f>LEFT(J193,MIN(FIND({0,1,2,3,4,5,6,7,8,9},ASC(J193)&amp;1234567890))-1)</f>
        <v>P</v>
      </c>
      <c r="L193" s="25">
        <f t="shared" si="5"/>
        <v>5</v>
      </c>
      <c r="M193" s="25">
        <f>VLOOKUP(K193,Table!$A$2:$C$121,2,0)</f>
        <v>15</v>
      </c>
      <c r="N193" s="26">
        <f>VLOOKUP(K193,Table!$A$2:$C$121,3,0)</f>
        <v>3</v>
      </c>
      <c r="O193" s="13" t="str">
        <f>VLOOKUP(A193,Table!$U$1:$V$230,2,0)</f>
        <v>Monoclinic</v>
      </c>
    </row>
    <row r="194" spans="1:16" s="1" customFormat="1">
      <c r="A194" s="12">
        <v>11</v>
      </c>
      <c r="B194" s="12">
        <v>409185</v>
      </c>
      <c r="C194" s="12" t="s">
        <v>699</v>
      </c>
      <c r="D194" s="12" t="s">
        <v>737</v>
      </c>
      <c r="E194" s="17" t="s">
        <v>587</v>
      </c>
      <c r="F194" s="25" t="str">
        <f>LEFT(E194,MIN(FIND({0,1,2,3,4,5,6,7,8,9},ASC(E194)&amp;1234567890))-1)</f>
        <v>Ho</v>
      </c>
      <c r="G194" s="25">
        <f t="shared" ref="G194:G257" si="6">IF(SUBSTITUTE(E194,F194,"")="",1,SUBSTITUTE(E194,F194,""))*1</f>
        <v>1</v>
      </c>
      <c r="H194" s="25">
        <f>VLOOKUP(F194,Table!$A$2:$C$121,2,0)</f>
        <v>3</v>
      </c>
      <c r="I194" s="26">
        <f>VLOOKUP(F194,Table!$A$2:$C$121,3,0)</f>
        <v>6</v>
      </c>
      <c r="J194" s="17" t="s">
        <v>360</v>
      </c>
      <c r="K194" s="25" t="str">
        <f>LEFT(J194,MIN(FIND({0,1,2,3,4,5,6,7,8,9},ASC(J194)&amp;1234567890))-1)</f>
        <v>P</v>
      </c>
      <c r="L194" s="25">
        <f t="shared" ref="L194:L257" si="7">IF(SUBSTITUTE(J194,K194,"")="",1,SUBSTITUTE(J194,K194,""))*1</f>
        <v>5</v>
      </c>
      <c r="M194" s="25">
        <f>VLOOKUP(K194,Table!$A$2:$C$121,2,0)</f>
        <v>15</v>
      </c>
      <c r="N194" s="26">
        <f>VLOOKUP(K194,Table!$A$2:$C$121,3,0)</f>
        <v>3</v>
      </c>
      <c r="O194" s="13" t="str">
        <f>VLOOKUP(A194,Table!$U$1:$V$230,2,0)</f>
        <v>Monoclinic</v>
      </c>
    </row>
    <row r="195" spans="1:16" s="1" customFormat="1">
      <c r="A195" s="12">
        <v>11</v>
      </c>
      <c r="B195" s="12">
        <v>409186</v>
      </c>
      <c r="C195" s="12" t="s">
        <v>699</v>
      </c>
      <c r="D195" s="12" t="s">
        <v>738</v>
      </c>
      <c r="E195" s="17" t="s">
        <v>11334</v>
      </c>
      <c r="F195" s="25" t="str">
        <f>LEFT(E195,MIN(FIND({0,1,2,3,4,5,6,7,8,9},ASC(E195)&amp;1234567890))-1)</f>
        <v>Tm</v>
      </c>
      <c r="G195" s="25">
        <f t="shared" si="6"/>
        <v>1</v>
      </c>
      <c r="H195" s="25">
        <f>VLOOKUP(F195,Table!$A$2:$C$121,2,0)</f>
        <v>3</v>
      </c>
      <c r="I195" s="26">
        <f>VLOOKUP(F195,Table!$A$2:$C$121,3,0)</f>
        <v>6</v>
      </c>
      <c r="J195" s="17" t="s">
        <v>360</v>
      </c>
      <c r="K195" s="25" t="str">
        <f>LEFT(J195,MIN(FIND({0,1,2,3,4,5,6,7,8,9},ASC(J195)&amp;1234567890))-1)</f>
        <v>P</v>
      </c>
      <c r="L195" s="25">
        <f t="shared" si="7"/>
        <v>5</v>
      </c>
      <c r="M195" s="25">
        <f>VLOOKUP(K195,Table!$A$2:$C$121,2,0)</f>
        <v>15</v>
      </c>
      <c r="N195" s="26">
        <f>VLOOKUP(K195,Table!$A$2:$C$121,3,0)</f>
        <v>3</v>
      </c>
      <c r="O195" s="13" t="str">
        <f>VLOOKUP(A195,Table!$U$1:$V$230,2,0)</f>
        <v>Monoclinic</v>
      </c>
    </row>
    <row r="196" spans="1:16" s="1" customFormat="1">
      <c r="A196" s="12">
        <v>11</v>
      </c>
      <c r="B196" s="12">
        <v>409187</v>
      </c>
      <c r="C196" s="12" t="s">
        <v>699</v>
      </c>
      <c r="D196" s="12" t="s">
        <v>739</v>
      </c>
      <c r="E196" s="17" t="s">
        <v>11335</v>
      </c>
      <c r="F196" s="25" t="str">
        <f>LEFT(E196,MIN(FIND({0,1,2,3,4,5,6,7,8,9},ASC(E196)&amp;1234567890))-1)</f>
        <v>Lu</v>
      </c>
      <c r="G196" s="25">
        <f t="shared" si="6"/>
        <v>1</v>
      </c>
      <c r="H196" s="25">
        <f>VLOOKUP(F196,Table!$A$2:$C$121,2,0)</f>
        <v>3</v>
      </c>
      <c r="I196" s="26">
        <f>VLOOKUP(F196,Table!$A$2:$C$121,3,0)</f>
        <v>6</v>
      </c>
      <c r="J196" s="17" t="s">
        <v>360</v>
      </c>
      <c r="K196" s="25" t="str">
        <f>LEFT(J196,MIN(FIND({0,1,2,3,4,5,6,7,8,9},ASC(J196)&amp;1234567890))-1)</f>
        <v>P</v>
      </c>
      <c r="L196" s="25">
        <f t="shared" si="7"/>
        <v>5</v>
      </c>
      <c r="M196" s="25">
        <f>VLOOKUP(K196,Table!$A$2:$C$121,2,0)</f>
        <v>15</v>
      </c>
      <c r="N196" s="26">
        <f>VLOOKUP(K196,Table!$A$2:$C$121,3,0)</f>
        <v>3</v>
      </c>
      <c r="O196" s="13" t="str">
        <f>VLOOKUP(A196,Table!$U$1:$V$230,2,0)</f>
        <v>Monoclinic</v>
      </c>
    </row>
    <row r="197" spans="1:16" s="1" customFormat="1">
      <c r="A197" s="12">
        <v>11</v>
      </c>
      <c r="B197" s="12">
        <v>409188</v>
      </c>
      <c r="C197" s="12" t="s">
        <v>699</v>
      </c>
      <c r="D197" s="12" t="s">
        <v>740</v>
      </c>
      <c r="E197" s="17" t="s">
        <v>11336</v>
      </c>
      <c r="F197" s="25" t="str">
        <f>LEFT(E197,MIN(FIND({0,1,2,3,4,5,6,7,8,9},ASC(E197)&amp;1234567890))-1)</f>
        <v>Y</v>
      </c>
      <c r="G197" s="25">
        <f t="shared" si="6"/>
        <v>1</v>
      </c>
      <c r="H197" s="25">
        <f>VLOOKUP(F197,Table!$A$2:$C$121,2,0)</f>
        <v>3</v>
      </c>
      <c r="I197" s="26">
        <f>VLOOKUP(F197,Table!$A$2:$C$121,3,0)</f>
        <v>5</v>
      </c>
      <c r="J197" s="17" t="s">
        <v>360</v>
      </c>
      <c r="K197" s="25" t="str">
        <f>LEFT(J197,MIN(FIND({0,1,2,3,4,5,6,7,8,9},ASC(J197)&amp;1234567890))-1)</f>
        <v>P</v>
      </c>
      <c r="L197" s="25">
        <f t="shared" si="7"/>
        <v>5</v>
      </c>
      <c r="M197" s="25">
        <f>VLOOKUP(K197,Table!$A$2:$C$121,2,0)</f>
        <v>15</v>
      </c>
      <c r="N197" s="26">
        <f>VLOOKUP(K197,Table!$A$2:$C$121,3,0)</f>
        <v>3</v>
      </c>
      <c r="O197" s="13" t="str">
        <f>VLOOKUP(A197,Table!$U$1:$V$230,2,0)</f>
        <v>Monoclinic</v>
      </c>
    </row>
    <row r="198" spans="1:16">
      <c r="A198" s="12">
        <v>11</v>
      </c>
      <c r="B198" s="12">
        <v>410596</v>
      </c>
      <c r="C198" s="12" t="s">
        <v>699</v>
      </c>
      <c r="D198" s="12" t="s">
        <v>3</v>
      </c>
      <c r="E198" s="17" t="s">
        <v>31</v>
      </c>
      <c r="F198" s="25" t="str">
        <f>LEFT(E198,MIN(FIND({0,1,2,3,4,5,6,7,8,9},ASC(E198)&amp;1234567890))-1)</f>
        <v>Si</v>
      </c>
      <c r="G198" s="25">
        <f t="shared" si="6"/>
        <v>1</v>
      </c>
      <c r="H198" s="25">
        <f>VLOOKUP(F198,Table!$A$2:$C$121,2,0)</f>
        <v>14</v>
      </c>
      <c r="I198" s="26">
        <f>VLOOKUP(F198,Table!$A$2:$C$121,3,0)</f>
        <v>3</v>
      </c>
      <c r="J198" s="17" t="s">
        <v>32</v>
      </c>
      <c r="K198" s="25" t="str">
        <f>LEFT(J198,MIN(FIND({0,1,2,3,4,5,6,7,8,9},ASC(J198)&amp;1234567890))-1)</f>
        <v>O</v>
      </c>
      <c r="L198" s="25">
        <f t="shared" si="7"/>
        <v>2</v>
      </c>
      <c r="M198" s="25">
        <f>VLOOKUP(K198,Table!$A$2:$C$121,2,0)</f>
        <v>16</v>
      </c>
      <c r="N198" s="26">
        <f>VLOOKUP(K198,Table!$A$2:$C$121,3,0)</f>
        <v>2</v>
      </c>
      <c r="O198" s="13" t="str">
        <f>VLOOKUP(A198,Table!$U$1:$V$230,2,0)</f>
        <v>Monoclinic</v>
      </c>
      <c r="P198" s="1"/>
    </row>
    <row r="199" spans="1:16">
      <c r="A199" s="12">
        <v>11</v>
      </c>
      <c r="B199" s="12">
        <v>42072</v>
      </c>
      <c r="C199" s="12" t="s">
        <v>699</v>
      </c>
      <c r="D199" s="12" t="s">
        <v>741</v>
      </c>
      <c r="E199" s="17" t="s">
        <v>50</v>
      </c>
      <c r="F199" s="25" t="str">
        <f>LEFT(E199,MIN(FIND({0,1,2,3,4,5,6,7,8,9},ASC(E199)&amp;1234567890))-1)</f>
        <v>Ti</v>
      </c>
      <c r="G199" s="25">
        <f t="shared" si="6"/>
        <v>1</v>
      </c>
      <c r="H199" s="25">
        <f>VLOOKUP(F199,Table!$A$2:$C$121,2,0)</f>
        <v>4</v>
      </c>
      <c r="I199" s="26">
        <f>VLOOKUP(F199,Table!$A$2:$C$121,3,0)</f>
        <v>4</v>
      </c>
      <c r="J199" s="17" t="s">
        <v>336</v>
      </c>
      <c r="K199" s="25" t="str">
        <f>LEFT(J199,MIN(FIND({0,1,2,3,4,5,6,7,8,9},ASC(J199)&amp;1234567890))-1)</f>
        <v>S</v>
      </c>
      <c r="L199" s="25">
        <f t="shared" si="7"/>
        <v>3</v>
      </c>
      <c r="M199" s="25">
        <f>VLOOKUP(K199,Table!$A$2:$C$121,2,0)</f>
        <v>16</v>
      </c>
      <c r="N199" s="26">
        <f>VLOOKUP(K199,Table!$A$2:$C$121,3,0)</f>
        <v>3</v>
      </c>
      <c r="O199" s="13" t="str">
        <f>VLOOKUP(A199,Table!$U$1:$V$230,2,0)</f>
        <v>Monoclinic</v>
      </c>
      <c r="P199" s="1"/>
    </row>
    <row r="200" spans="1:16">
      <c r="A200" s="12">
        <v>11</v>
      </c>
      <c r="B200" s="12">
        <v>42073</v>
      </c>
      <c r="C200" s="12" t="s">
        <v>699</v>
      </c>
      <c r="D200" s="12" t="s">
        <v>742</v>
      </c>
      <c r="E200" s="17" t="s">
        <v>377</v>
      </c>
      <c r="F200" s="25" t="str">
        <f>LEFT(E200,MIN(FIND({0,1,2,3,4,5,6,7,8,9},ASC(E200)&amp;1234567890))-1)</f>
        <v>Zr</v>
      </c>
      <c r="G200" s="25">
        <f t="shared" si="6"/>
        <v>1</v>
      </c>
      <c r="H200" s="25">
        <f>VLOOKUP(F200,Table!$A$2:$C$121,2,0)</f>
        <v>4</v>
      </c>
      <c r="I200" s="26">
        <f>VLOOKUP(F200,Table!$A$2:$C$121,3,0)</f>
        <v>5</v>
      </c>
      <c r="J200" s="17" t="s">
        <v>336</v>
      </c>
      <c r="K200" s="25" t="str">
        <f>LEFT(J200,MIN(FIND({0,1,2,3,4,5,6,7,8,9},ASC(J200)&amp;1234567890))-1)</f>
        <v>S</v>
      </c>
      <c r="L200" s="25">
        <f t="shared" si="7"/>
        <v>3</v>
      </c>
      <c r="M200" s="25">
        <f>VLOOKUP(K200,Table!$A$2:$C$121,2,0)</f>
        <v>16</v>
      </c>
      <c r="N200" s="26">
        <f>VLOOKUP(K200,Table!$A$2:$C$121,3,0)</f>
        <v>3</v>
      </c>
      <c r="O200" s="13" t="str">
        <f>VLOOKUP(A200,Table!$U$1:$V$230,2,0)</f>
        <v>Monoclinic</v>
      </c>
      <c r="P200" s="1"/>
    </row>
    <row r="201" spans="1:16">
      <c r="A201" s="12">
        <v>11</v>
      </c>
      <c r="B201" s="12">
        <v>42074</v>
      </c>
      <c r="C201" s="12" t="s">
        <v>699</v>
      </c>
      <c r="D201" s="12" t="s">
        <v>743</v>
      </c>
      <c r="E201" s="17" t="s">
        <v>426</v>
      </c>
      <c r="F201" s="25" t="str">
        <f>LEFT(E201,MIN(FIND({0,1,2,3,4,5,6,7,8,9},ASC(E201)&amp;1234567890))-1)</f>
        <v>Hf</v>
      </c>
      <c r="G201" s="25">
        <f t="shared" si="6"/>
        <v>1</v>
      </c>
      <c r="H201" s="25">
        <f>VLOOKUP(F201,Table!$A$2:$C$121,2,0)</f>
        <v>4</v>
      </c>
      <c r="I201" s="26">
        <f>VLOOKUP(F201,Table!$A$2:$C$121,3,0)</f>
        <v>6</v>
      </c>
      <c r="J201" s="17" t="s">
        <v>336</v>
      </c>
      <c r="K201" s="25" t="str">
        <f>LEFT(J201,MIN(FIND({0,1,2,3,4,5,6,7,8,9},ASC(J201)&amp;1234567890))-1)</f>
        <v>S</v>
      </c>
      <c r="L201" s="25">
        <f t="shared" si="7"/>
        <v>3</v>
      </c>
      <c r="M201" s="25">
        <f>VLOOKUP(K201,Table!$A$2:$C$121,2,0)</f>
        <v>16</v>
      </c>
      <c r="N201" s="26">
        <f>VLOOKUP(K201,Table!$A$2:$C$121,3,0)</f>
        <v>3</v>
      </c>
      <c r="O201" s="13" t="str">
        <f>VLOOKUP(A201,Table!$U$1:$V$230,2,0)</f>
        <v>Monoclinic</v>
      </c>
      <c r="P201" s="1"/>
    </row>
    <row r="202" spans="1:16">
      <c r="A202" s="12">
        <v>11</v>
      </c>
      <c r="B202" s="12">
        <v>42075</v>
      </c>
      <c r="C202" s="12" t="s">
        <v>699</v>
      </c>
      <c r="D202" s="12" t="s">
        <v>744</v>
      </c>
      <c r="E202" s="17" t="s">
        <v>426</v>
      </c>
      <c r="F202" s="25" t="str">
        <f>LEFT(E202,MIN(FIND({0,1,2,3,4,5,6,7,8,9},ASC(E202)&amp;1234567890))-1)</f>
        <v>Hf</v>
      </c>
      <c r="G202" s="25">
        <f t="shared" si="6"/>
        <v>1</v>
      </c>
      <c r="H202" s="25">
        <f>VLOOKUP(F202,Table!$A$2:$C$121,2,0)</f>
        <v>4</v>
      </c>
      <c r="I202" s="26">
        <f>VLOOKUP(F202,Table!$A$2:$C$121,3,0)</f>
        <v>6</v>
      </c>
      <c r="J202" s="17" t="s">
        <v>533</v>
      </c>
      <c r="K202" s="25" t="str">
        <f>LEFT(J202,MIN(FIND({0,1,2,3,4,5,6,7,8,9},ASC(J202)&amp;1234567890))-1)</f>
        <v>Se</v>
      </c>
      <c r="L202" s="25">
        <f t="shared" si="7"/>
        <v>3</v>
      </c>
      <c r="M202" s="25">
        <f>VLOOKUP(K202,Table!$A$2:$C$121,2,0)</f>
        <v>16</v>
      </c>
      <c r="N202" s="26">
        <f>VLOOKUP(K202,Table!$A$2:$C$121,3,0)</f>
        <v>4</v>
      </c>
      <c r="O202" s="13" t="str">
        <f>VLOOKUP(A202,Table!$U$1:$V$230,2,0)</f>
        <v>Monoclinic</v>
      </c>
      <c r="P202" s="1"/>
    </row>
    <row r="203" spans="1:16">
      <c r="A203" s="12">
        <v>11</v>
      </c>
      <c r="B203" s="12">
        <v>42981</v>
      </c>
      <c r="C203" s="12" t="s">
        <v>699</v>
      </c>
      <c r="D203" s="12" t="s">
        <v>745</v>
      </c>
      <c r="E203" s="17" t="s">
        <v>346</v>
      </c>
      <c r="F203" s="25" t="str">
        <f>LEFT(E203,MIN(FIND({0,1,2,3,4,5,6,7,8,9},ASC(E203)&amp;1234567890))-1)</f>
        <v>Nb</v>
      </c>
      <c r="G203" s="25">
        <f t="shared" si="6"/>
        <v>2</v>
      </c>
      <c r="H203" s="25">
        <f>VLOOKUP(F203,Table!$A$2:$C$121,2,0)</f>
        <v>5</v>
      </c>
      <c r="I203" s="26">
        <f>VLOOKUP(F203,Table!$A$2:$C$121,3,0)</f>
        <v>5</v>
      </c>
      <c r="J203" s="17" t="s">
        <v>533</v>
      </c>
      <c r="K203" s="25" t="str">
        <f>LEFT(J203,MIN(FIND({0,1,2,3,4,5,6,7,8,9},ASC(J203)&amp;1234567890))-1)</f>
        <v>Se</v>
      </c>
      <c r="L203" s="25">
        <f t="shared" si="7"/>
        <v>3</v>
      </c>
      <c r="M203" s="25">
        <f>VLOOKUP(K203,Table!$A$2:$C$121,2,0)</f>
        <v>16</v>
      </c>
      <c r="N203" s="26">
        <f>VLOOKUP(K203,Table!$A$2:$C$121,3,0)</f>
        <v>4</v>
      </c>
      <c r="O203" s="13" t="str">
        <f>VLOOKUP(A203,Table!$U$1:$V$230,2,0)</f>
        <v>Monoclinic</v>
      </c>
      <c r="P203" s="1"/>
    </row>
    <row r="204" spans="1:16">
      <c r="A204" s="12">
        <v>11</v>
      </c>
      <c r="B204" s="12">
        <v>42982</v>
      </c>
      <c r="C204" s="12" t="s">
        <v>699</v>
      </c>
      <c r="D204" s="12" t="s">
        <v>746</v>
      </c>
      <c r="E204" s="17" t="s">
        <v>583</v>
      </c>
      <c r="F204" s="25" t="str">
        <f>LEFT(E204,MIN(FIND({0,1,2,3,4,5,6,7,8,9},ASC(E204)&amp;1234567890))-1)</f>
        <v>Ta</v>
      </c>
      <c r="G204" s="25">
        <f t="shared" si="6"/>
        <v>2</v>
      </c>
      <c r="H204" s="25">
        <f>VLOOKUP(F204,Table!$A$2:$C$121,2,0)</f>
        <v>5</v>
      </c>
      <c r="I204" s="26">
        <f>VLOOKUP(F204,Table!$A$2:$C$121,3,0)</f>
        <v>6</v>
      </c>
      <c r="J204" s="17" t="s">
        <v>533</v>
      </c>
      <c r="K204" s="25" t="str">
        <f>LEFT(J204,MIN(FIND({0,1,2,3,4,5,6,7,8,9},ASC(J204)&amp;1234567890))-1)</f>
        <v>Se</v>
      </c>
      <c r="L204" s="25">
        <f t="shared" si="7"/>
        <v>3</v>
      </c>
      <c r="M204" s="25">
        <f>VLOOKUP(K204,Table!$A$2:$C$121,2,0)</f>
        <v>16</v>
      </c>
      <c r="N204" s="26">
        <f>VLOOKUP(K204,Table!$A$2:$C$121,3,0)</f>
        <v>4</v>
      </c>
      <c r="O204" s="13" t="str">
        <f>VLOOKUP(A204,Table!$U$1:$V$230,2,0)</f>
        <v>Monoclinic</v>
      </c>
      <c r="P204" s="1"/>
    </row>
    <row r="205" spans="1:16">
      <c r="A205" s="12">
        <v>11</v>
      </c>
      <c r="B205" s="12">
        <v>43213</v>
      </c>
      <c r="C205" s="12" t="s">
        <v>699</v>
      </c>
      <c r="D205" s="12" t="s">
        <v>510</v>
      </c>
      <c r="E205" s="17" t="s">
        <v>405</v>
      </c>
      <c r="F205" s="25" t="str">
        <f>LEFT(E205,MIN(FIND({0,1,2,3,4,5,6,7,8,9},ASC(E205)&amp;1234567890))-1)</f>
        <v>Ta</v>
      </c>
      <c r="G205" s="25">
        <f t="shared" si="6"/>
        <v>1</v>
      </c>
      <c r="H205" s="25">
        <f>VLOOKUP(F205,Table!$A$2:$C$121,2,0)</f>
        <v>5</v>
      </c>
      <c r="I205" s="26">
        <f>VLOOKUP(F205,Table!$A$2:$C$121,3,0)</f>
        <v>6</v>
      </c>
      <c r="J205" s="17" t="s">
        <v>533</v>
      </c>
      <c r="K205" s="25" t="str">
        <f>LEFT(J205,MIN(FIND({0,1,2,3,4,5,6,7,8,9},ASC(J205)&amp;1234567890))-1)</f>
        <v>Se</v>
      </c>
      <c r="L205" s="25">
        <f t="shared" si="7"/>
        <v>3</v>
      </c>
      <c r="M205" s="25">
        <f>VLOOKUP(K205,Table!$A$2:$C$121,2,0)</f>
        <v>16</v>
      </c>
      <c r="N205" s="26">
        <f>VLOOKUP(K205,Table!$A$2:$C$121,3,0)</f>
        <v>4</v>
      </c>
      <c r="O205" s="13" t="str">
        <f>VLOOKUP(A205,Table!$U$1:$V$230,2,0)</f>
        <v>Monoclinic</v>
      </c>
      <c r="P205" s="1"/>
    </row>
    <row r="206" spans="1:16">
      <c r="A206" s="12">
        <v>11</v>
      </c>
      <c r="B206" s="12">
        <v>43283</v>
      </c>
      <c r="C206" s="12" t="s">
        <v>699</v>
      </c>
      <c r="D206" s="12" t="s">
        <v>747</v>
      </c>
      <c r="E206" s="17" t="s">
        <v>11337</v>
      </c>
      <c r="F206" s="25" t="str">
        <f>LEFT(E206,MIN(FIND({0,1,2,3,4,5,6,7,8,9},ASC(E206)&amp;1234567890))-1)</f>
        <v>Pt</v>
      </c>
      <c r="G206" s="25">
        <f t="shared" si="6"/>
        <v>6</v>
      </c>
      <c r="H206" s="25">
        <f>VLOOKUP(F206,Table!$A$2:$C$121,2,0)</f>
        <v>10</v>
      </c>
      <c r="I206" s="26">
        <f>VLOOKUP(F206,Table!$A$2:$C$121,3,0)</f>
        <v>6</v>
      </c>
      <c r="J206" s="17" t="s">
        <v>11317</v>
      </c>
      <c r="K206" s="25" t="str">
        <f>LEFT(J206,MIN(FIND({0,1,2,3,4,5,6,7,8,9},ASC(J206)&amp;1234567890))-1)</f>
        <v>Si</v>
      </c>
      <c r="L206" s="25">
        <f t="shared" si="7"/>
        <v>5</v>
      </c>
      <c r="M206" s="25">
        <f>VLOOKUP(K206,Table!$A$2:$C$121,2,0)</f>
        <v>14</v>
      </c>
      <c r="N206" s="26">
        <f>VLOOKUP(K206,Table!$A$2:$C$121,3,0)</f>
        <v>3</v>
      </c>
      <c r="O206" s="13" t="str">
        <f>VLOOKUP(A206,Table!$U$1:$V$230,2,0)</f>
        <v>Monoclinic</v>
      </c>
      <c r="P206" s="1"/>
    </row>
    <row r="207" spans="1:16">
      <c r="A207" s="12">
        <v>11</v>
      </c>
      <c r="B207" s="12">
        <v>87492</v>
      </c>
      <c r="C207" s="12" t="s">
        <v>699</v>
      </c>
      <c r="D207" s="12" t="s">
        <v>748</v>
      </c>
      <c r="E207" s="17" t="s">
        <v>11333</v>
      </c>
      <c r="F207" s="25" t="str">
        <f>LEFT(E207,MIN(FIND({0,1,2,3,4,5,6,7,8,9},ASC(E207)&amp;1234567890))-1)</f>
        <v>Dy</v>
      </c>
      <c r="G207" s="25">
        <f t="shared" si="6"/>
        <v>1</v>
      </c>
      <c r="H207" s="25">
        <f>VLOOKUP(F207,Table!$A$2:$C$121,2,0)</f>
        <v>3</v>
      </c>
      <c r="I207" s="26">
        <f>VLOOKUP(F207,Table!$A$2:$C$121,3,0)</f>
        <v>6</v>
      </c>
      <c r="J207" s="17" t="s">
        <v>11338</v>
      </c>
      <c r="K207" s="25" t="str">
        <f>LEFT(J207,MIN(FIND({0,1,2,3,4,5,6,7,8,9},ASC(J207)&amp;1234567890))-1)</f>
        <v>S</v>
      </c>
      <c r="L207" s="25">
        <f t="shared" si="7"/>
        <v>1.8360000000000001</v>
      </c>
      <c r="M207" s="25">
        <f>VLOOKUP(K207,Table!$A$2:$C$121,2,0)</f>
        <v>16</v>
      </c>
      <c r="N207" s="26">
        <f>VLOOKUP(K207,Table!$A$2:$C$121,3,0)</f>
        <v>3</v>
      </c>
      <c r="O207" s="13" t="str">
        <f>VLOOKUP(A207,Table!$U$1:$V$230,2,0)</f>
        <v>Monoclinic</v>
      </c>
      <c r="P207" s="1"/>
    </row>
    <row r="208" spans="1:16">
      <c r="A208" s="12">
        <v>11</v>
      </c>
      <c r="B208" s="12">
        <v>39782</v>
      </c>
      <c r="C208" s="12" t="s">
        <v>749</v>
      </c>
      <c r="D208" s="12" t="s">
        <v>750</v>
      </c>
      <c r="E208" s="17" t="s">
        <v>11333</v>
      </c>
      <c r="F208" s="25" t="str">
        <f>LEFT(E208,MIN(FIND({0,1,2,3,4,5,6,7,8,9},ASC(E208)&amp;1234567890))-1)</f>
        <v>Dy</v>
      </c>
      <c r="G208" s="25">
        <f t="shared" si="6"/>
        <v>1</v>
      </c>
      <c r="H208" s="25">
        <f>VLOOKUP(F208,Table!$A$2:$C$121,2,0)</f>
        <v>3</v>
      </c>
      <c r="I208" s="26">
        <f>VLOOKUP(F208,Table!$A$2:$C$121,3,0)</f>
        <v>6</v>
      </c>
      <c r="J208" s="17" t="s">
        <v>11339</v>
      </c>
      <c r="K208" s="25" t="str">
        <f>LEFT(J208,MIN(FIND({0,1,2,3,4,5,6,7,8,9},ASC(J208)&amp;1234567890))-1)</f>
        <v>S</v>
      </c>
      <c r="L208" s="25">
        <f t="shared" si="7"/>
        <v>1.76</v>
      </c>
      <c r="M208" s="25">
        <f>VLOOKUP(K208,Table!$A$2:$C$121,2,0)</f>
        <v>16</v>
      </c>
      <c r="N208" s="26">
        <f>VLOOKUP(K208,Table!$A$2:$C$121,3,0)</f>
        <v>3</v>
      </c>
      <c r="O208" s="13" t="str">
        <f>VLOOKUP(A208,Table!$U$1:$V$230,2,0)</f>
        <v>Monoclinic</v>
      </c>
      <c r="P208" s="1"/>
    </row>
    <row r="209" spans="1:16">
      <c r="A209" s="12">
        <v>11</v>
      </c>
      <c r="B209" s="12">
        <v>409517</v>
      </c>
      <c r="C209" s="12" t="s">
        <v>699</v>
      </c>
      <c r="D209" s="12" t="s">
        <v>751</v>
      </c>
      <c r="E209" s="17" t="s">
        <v>410</v>
      </c>
      <c r="F209" s="25" t="str">
        <f>LEFT(E209,MIN(FIND({0,1,2,3,4,5,6,7,8,9},ASC(E209)&amp;1234567890))-1)</f>
        <v>Ba</v>
      </c>
      <c r="G209" s="25">
        <f t="shared" si="6"/>
        <v>1</v>
      </c>
      <c r="H209" s="25">
        <f>VLOOKUP(F209,Table!$A$2:$C$121,2,0)</f>
        <v>2</v>
      </c>
      <c r="I209" s="26">
        <f>VLOOKUP(F209,Table!$A$2:$C$121,3,0)</f>
        <v>6</v>
      </c>
      <c r="J209" s="17" t="s">
        <v>593</v>
      </c>
      <c r="K209" s="25" t="str">
        <f>LEFT(J209,MIN(FIND({0,1,2,3,4,5,6,7,8,9},ASC(J209)&amp;1234567890))-1)</f>
        <v>Sb</v>
      </c>
      <c r="L209" s="25">
        <f t="shared" si="7"/>
        <v>2</v>
      </c>
      <c r="M209" s="25">
        <f>VLOOKUP(K209,Table!$A$2:$C$121,2,0)</f>
        <v>15</v>
      </c>
      <c r="N209" s="26">
        <f>VLOOKUP(K209,Table!$A$2:$C$121,3,0)</f>
        <v>5</v>
      </c>
      <c r="O209" s="13" t="str">
        <f>VLOOKUP(A209,Table!$U$1:$V$230,2,0)</f>
        <v>Monoclinic</v>
      </c>
      <c r="P209" s="1"/>
    </row>
    <row r="210" spans="1:16">
      <c r="A210" s="12">
        <v>11</v>
      </c>
      <c r="B210" s="12">
        <v>56426</v>
      </c>
      <c r="C210" s="12" t="s">
        <v>699</v>
      </c>
      <c r="D210" s="12" t="s">
        <v>752</v>
      </c>
      <c r="E210" s="17" t="s">
        <v>11340</v>
      </c>
      <c r="F210" s="25" t="str">
        <f>LEFT(E210,MIN(FIND({0,1,2,3,4,5,6,7,8,9},ASC(E210)&amp;1234567890))-1)</f>
        <v>Eu</v>
      </c>
      <c r="G210" s="25">
        <f t="shared" si="6"/>
        <v>5</v>
      </c>
      <c r="H210" s="25">
        <f>VLOOKUP(F210,Table!$A$2:$C$121,2,0)</f>
        <v>3</v>
      </c>
      <c r="I210" s="26">
        <f>VLOOKUP(F210,Table!$A$2:$C$121,3,0)</f>
        <v>6</v>
      </c>
      <c r="J210" s="17" t="s">
        <v>11341</v>
      </c>
      <c r="K210" s="25" t="str">
        <f>LEFT(J210,MIN(FIND({0,1,2,3,4,5,6,7,8,9},ASC(J210)&amp;1234567890))-1)</f>
        <v>Cl</v>
      </c>
      <c r="L210" s="25">
        <f t="shared" si="7"/>
        <v>11</v>
      </c>
      <c r="M210" s="25">
        <f>VLOOKUP(K210,Table!$A$2:$C$121,2,0)</f>
        <v>17</v>
      </c>
      <c r="N210" s="26">
        <f>VLOOKUP(K210,Table!$A$2:$C$121,3,0)</f>
        <v>3</v>
      </c>
      <c r="O210" s="13" t="str">
        <f>VLOOKUP(A210,Table!$U$1:$V$230,2,0)</f>
        <v>Monoclinic</v>
      </c>
      <c r="P210" s="1"/>
    </row>
    <row r="211" spans="1:16">
      <c r="A211" s="12">
        <v>11</v>
      </c>
      <c r="B211" s="12">
        <v>56541</v>
      </c>
      <c r="C211" s="12" t="s">
        <v>699</v>
      </c>
      <c r="D211" s="12" t="s">
        <v>753</v>
      </c>
      <c r="E211" s="17" t="s">
        <v>11342</v>
      </c>
      <c r="F211" s="25" t="str">
        <f>LEFT(E211,MIN(FIND({0,1,2,3,4,5,6,7,8,9},ASC(E211)&amp;1234567890))-1)</f>
        <v>Ag</v>
      </c>
      <c r="G211" s="25">
        <f t="shared" si="6"/>
        <v>1</v>
      </c>
      <c r="H211" s="25">
        <f>VLOOKUP(F211,Table!$A$2:$C$121,2,0)</f>
        <v>11</v>
      </c>
      <c r="I211" s="26">
        <f>VLOOKUP(F211,Table!$A$2:$C$121,3,0)</f>
        <v>5</v>
      </c>
      <c r="J211" s="17" t="s">
        <v>11343</v>
      </c>
      <c r="K211" s="25" t="str">
        <f>LEFT(J211,MIN(FIND({0,1,2,3,4,5,6,7,8,9},ASC(J211)&amp;1234567890))-1)</f>
        <v>Cl</v>
      </c>
      <c r="L211" s="25">
        <f t="shared" si="7"/>
        <v>1</v>
      </c>
      <c r="M211" s="25">
        <f>VLOOKUP(K211,Table!$A$2:$C$121,2,0)</f>
        <v>17</v>
      </c>
      <c r="N211" s="26">
        <f>VLOOKUP(K211,Table!$A$2:$C$121,3,0)</f>
        <v>3</v>
      </c>
      <c r="O211" s="13" t="str">
        <f>VLOOKUP(A211,Table!$U$1:$V$230,2,0)</f>
        <v>Monoclinic</v>
      </c>
      <c r="P211" s="1"/>
    </row>
    <row r="212" spans="1:16">
      <c r="A212" s="12">
        <v>11</v>
      </c>
      <c r="B212" s="12">
        <v>56549</v>
      </c>
      <c r="C212" s="12" t="s">
        <v>699</v>
      </c>
      <c r="D212" s="12" t="s">
        <v>754</v>
      </c>
      <c r="E212" s="17" t="s">
        <v>11342</v>
      </c>
      <c r="F212" s="25" t="str">
        <f>LEFT(E212,MIN(FIND({0,1,2,3,4,5,6,7,8,9},ASC(E212)&amp;1234567890))-1)</f>
        <v>Ag</v>
      </c>
      <c r="G212" s="25">
        <f t="shared" si="6"/>
        <v>1</v>
      </c>
      <c r="H212" s="25">
        <f>VLOOKUP(F212,Table!$A$2:$C$121,2,0)</f>
        <v>11</v>
      </c>
      <c r="I212" s="26">
        <f>VLOOKUP(F212,Table!$A$2:$C$121,3,0)</f>
        <v>5</v>
      </c>
      <c r="J212" s="17" t="s">
        <v>11344</v>
      </c>
      <c r="K212" s="25" t="str">
        <f>LEFT(J212,MIN(FIND({0,1,2,3,4,5,6,7,8,9},ASC(J212)&amp;1234567890))-1)</f>
        <v>Br</v>
      </c>
      <c r="L212" s="25">
        <f t="shared" si="7"/>
        <v>1</v>
      </c>
      <c r="M212" s="25">
        <f>VLOOKUP(K212,Table!$A$2:$C$121,2,0)</f>
        <v>17</v>
      </c>
      <c r="N212" s="26">
        <f>VLOOKUP(K212,Table!$A$2:$C$121,3,0)</f>
        <v>4</v>
      </c>
      <c r="O212" s="13" t="str">
        <f>VLOOKUP(A212,Table!$U$1:$V$230,2,0)</f>
        <v>Monoclinic</v>
      </c>
      <c r="P212" s="1"/>
    </row>
    <row r="213" spans="1:16">
      <c r="A213" s="12">
        <v>11</v>
      </c>
      <c r="B213" s="12">
        <v>56557</v>
      </c>
      <c r="C213" s="12" t="s">
        <v>699</v>
      </c>
      <c r="D213" s="12" t="s">
        <v>755</v>
      </c>
      <c r="E213" s="17" t="s">
        <v>11342</v>
      </c>
      <c r="F213" s="25" t="str">
        <f>LEFT(E213,MIN(FIND({0,1,2,3,4,5,6,7,8,9},ASC(E213)&amp;1234567890))-1)</f>
        <v>Ag</v>
      </c>
      <c r="G213" s="25">
        <f t="shared" si="6"/>
        <v>1</v>
      </c>
      <c r="H213" s="25">
        <f>VLOOKUP(F213,Table!$A$2:$C$121,2,0)</f>
        <v>11</v>
      </c>
      <c r="I213" s="26">
        <f>VLOOKUP(F213,Table!$A$2:$C$121,3,0)</f>
        <v>5</v>
      </c>
      <c r="J213" s="17" t="s">
        <v>329</v>
      </c>
      <c r="K213" s="25" t="str">
        <f>LEFT(J213,MIN(FIND({0,1,2,3,4,5,6,7,8,9},ASC(J213)&amp;1234567890))-1)</f>
        <v>I</v>
      </c>
      <c r="L213" s="25">
        <f t="shared" si="7"/>
        <v>1</v>
      </c>
      <c r="M213" s="25">
        <f>VLOOKUP(K213,Table!$A$2:$C$121,2,0)</f>
        <v>17</v>
      </c>
      <c r="N213" s="26">
        <f>VLOOKUP(K213,Table!$A$2:$C$121,3,0)</f>
        <v>5</v>
      </c>
      <c r="O213" s="13" t="str">
        <f>VLOOKUP(A213,Table!$U$1:$V$230,2,0)</f>
        <v>Monoclinic</v>
      </c>
      <c r="P213" s="1"/>
    </row>
    <row r="214" spans="1:16">
      <c r="A214" s="12">
        <v>11</v>
      </c>
      <c r="B214" s="12">
        <v>56783</v>
      </c>
      <c r="C214" s="12" t="s">
        <v>699</v>
      </c>
      <c r="D214" s="12" t="s">
        <v>756</v>
      </c>
      <c r="E214" s="17" t="s">
        <v>11345</v>
      </c>
      <c r="F214" s="25" t="str">
        <f>LEFT(E214,MIN(FIND({0,1,2,3,4,5,6,7,8,9},ASC(E214)&amp;1234567890))-1)</f>
        <v>Dy</v>
      </c>
      <c r="G214" s="25">
        <f t="shared" si="6"/>
        <v>5</v>
      </c>
      <c r="H214" s="25">
        <f>VLOOKUP(F214,Table!$A$2:$C$121,2,0)</f>
        <v>3</v>
      </c>
      <c r="I214" s="26">
        <f>VLOOKUP(F214,Table!$A$2:$C$121,3,0)</f>
        <v>6</v>
      </c>
      <c r="J214" s="17" t="s">
        <v>11341</v>
      </c>
      <c r="K214" s="25" t="str">
        <f>LEFT(J214,MIN(FIND({0,1,2,3,4,5,6,7,8,9},ASC(J214)&amp;1234567890))-1)</f>
        <v>Cl</v>
      </c>
      <c r="L214" s="25">
        <f t="shared" si="7"/>
        <v>11</v>
      </c>
      <c r="M214" s="25">
        <f>VLOOKUP(K214,Table!$A$2:$C$121,2,0)</f>
        <v>17</v>
      </c>
      <c r="N214" s="26">
        <f>VLOOKUP(K214,Table!$A$2:$C$121,3,0)</f>
        <v>3</v>
      </c>
      <c r="O214" s="13" t="str">
        <f>VLOOKUP(A214,Table!$U$1:$V$230,2,0)</f>
        <v>Monoclinic</v>
      </c>
      <c r="P214" s="1"/>
    </row>
    <row r="215" spans="1:16">
      <c r="A215" s="12">
        <v>11</v>
      </c>
      <c r="B215" s="12">
        <v>52307</v>
      </c>
      <c r="C215" s="12" t="s">
        <v>699</v>
      </c>
      <c r="D215" s="12" t="s">
        <v>757</v>
      </c>
      <c r="E215" s="17" t="s">
        <v>433</v>
      </c>
      <c r="F215" s="25" t="str">
        <f>LEFT(E215,MIN(FIND({0,1,2,3,4,5,6,7,8,9},ASC(E215)&amp;1234567890))-1)</f>
        <v>Sr</v>
      </c>
      <c r="G215" s="25">
        <f t="shared" si="6"/>
        <v>1</v>
      </c>
      <c r="H215" s="25">
        <f>VLOOKUP(F215,Table!$A$2:$C$121,2,0)</f>
        <v>2</v>
      </c>
      <c r="I215" s="26">
        <f>VLOOKUP(F215,Table!$A$2:$C$121,3,0)</f>
        <v>5</v>
      </c>
      <c r="J215" s="17" t="s">
        <v>593</v>
      </c>
      <c r="K215" s="25" t="str">
        <f>LEFT(J215,MIN(FIND({0,1,2,3,4,5,6,7,8,9},ASC(J215)&amp;1234567890))-1)</f>
        <v>Sb</v>
      </c>
      <c r="L215" s="25">
        <f t="shared" si="7"/>
        <v>2</v>
      </c>
      <c r="M215" s="25">
        <f>VLOOKUP(K215,Table!$A$2:$C$121,2,0)</f>
        <v>15</v>
      </c>
      <c r="N215" s="26">
        <f>VLOOKUP(K215,Table!$A$2:$C$121,3,0)</f>
        <v>5</v>
      </c>
      <c r="O215" s="13" t="str">
        <f>VLOOKUP(A215,Table!$U$1:$V$230,2,0)</f>
        <v>Monoclinic</v>
      </c>
      <c r="P215" s="1"/>
    </row>
    <row r="216" spans="1:16">
      <c r="A216" s="12">
        <v>11</v>
      </c>
      <c r="B216" s="12">
        <v>93359</v>
      </c>
      <c r="C216" s="12" t="s">
        <v>699</v>
      </c>
      <c r="D216" s="12" t="s">
        <v>758</v>
      </c>
      <c r="E216" s="17" t="s">
        <v>587</v>
      </c>
      <c r="F216" s="25" t="str">
        <f>LEFT(E216,MIN(FIND({0,1,2,3,4,5,6,7,8,9},ASC(E216)&amp;1234567890))-1)</f>
        <v>Ho</v>
      </c>
      <c r="G216" s="25">
        <f t="shared" si="6"/>
        <v>1</v>
      </c>
      <c r="H216" s="25">
        <f>VLOOKUP(F216,Table!$A$2:$C$121,2,0)</f>
        <v>3</v>
      </c>
      <c r="I216" s="26">
        <f>VLOOKUP(F216,Table!$A$2:$C$121,3,0)</f>
        <v>6</v>
      </c>
      <c r="J216" s="17" t="s">
        <v>11346</v>
      </c>
      <c r="K216" s="25" t="str">
        <f>LEFT(J216,MIN(FIND({0,1,2,3,4,5,6,7,8,9},ASC(J216)&amp;1234567890))-1)</f>
        <v>S</v>
      </c>
      <c r="L216" s="25">
        <f t="shared" si="7"/>
        <v>1.863</v>
      </c>
      <c r="M216" s="25">
        <f>VLOOKUP(K216,Table!$A$2:$C$121,2,0)</f>
        <v>16</v>
      </c>
      <c r="N216" s="26">
        <f>VLOOKUP(K216,Table!$A$2:$C$121,3,0)</f>
        <v>3</v>
      </c>
      <c r="O216" s="13" t="str">
        <f>VLOOKUP(A216,Table!$U$1:$V$230,2,0)</f>
        <v>Monoclinic</v>
      </c>
      <c r="P216" s="1"/>
    </row>
    <row r="217" spans="1:16">
      <c r="A217" s="12">
        <v>11</v>
      </c>
      <c r="B217" s="12">
        <v>240029</v>
      </c>
      <c r="C217" s="12" t="s">
        <v>699</v>
      </c>
      <c r="D217" s="12" t="s">
        <v>759</v>
      </c>
      <c r="E217" s="17" t="s">
        <v>11347</v>
      </c>
      <c r="F217" s="25" t="str">
        <f>LEFT(E217,MIN(FIND({0,1,2,3,4,5,6,7,8,9},ASC(E217)&amp;1234567890))-1)</f>
        <v>K</v>
      </c>
      <c r="G217" s="25">
        <f t="shared" si="6"/>
        <v>4</v>
      </c>
      <c r="H217" s="25">
        <f>VLOOKUP(F217,Table!$A$2:$C$121,2,0)</f>
        <v>1</v>
      </c>
      <c r="I217" s="26">
        <f>VLOOKUP(F217,Table!$A$2:$C$121,3,0)</f>
        <v>4</v>
      </c>
      <c r="J217" s="17" t="s">
        <v>11348</v>
      </c>
      <c r="K217" s="25" t="str">
        <f>LEFT(J217,MIN(FIND({0,1,2,3,4,5,6,7,8,9},ASC(J217)&amp;1234567890))-1)</f>
        <v>Pb</v>
      </c>
      <c r="L217" s="25">
        <f t="shared" si="7"/>
        <v>9</v>
      </c>
      <c r="M217" s="25">
        <f>VLOOKUP(K217,Table!$A$2:$C$121,2,0)</f>
        <v>14</v>
      </c>
      <c r="N217" s="26">
        <f>VLOOKUP(K217,Table!$A$2:$C$121,3,0)</f>
        <v>6</v>
      </c>
      <c r="O217" s="13" t="str">
        <f>VLOOKUP(A217,Table!$U$1:$V$230,2,0)</f>
        <v>Monoclinic</v>
      </c>
      <c r="P217" s="1"/>
    </row>
    <row r="218" spans="1:16">
      <c r="A218" s="12">
        <v>11</v>
      </c>
      <c r="B218" s="12">
        <v>411891</v>
      </c>
      <c r="C218" s="12" t="s">
        <v>699</v>
      </c>
      <c r="D218" s="12" t="s">
        <v>760</v>
      </c>
      <c r="E218" s="17" t="s">
        <v>11348</v>
      </c>
      <c r="F218" s="25" t="str">
        <f>LEFT(E218,MIN(FIND({0,1,2,3,4,5,6,7,8,9},ASC(E218)&amp;1234567890))-1)</f>
        <v>Pb</v>
      </c>
      <c r="G218" s="25">
        <f t="shared" si="6"/>
        <v>9</v>
      </c>
      <c r="H218" s="25">
        <f>VLOOKUP(F218,Table!$A$2:$C$121,2,0)</f>
        <v>14</v>
      </c>
      <c r="I218" s="26">
        <f>VLOOKUP(F218,Table!$A$2:$C$121,3,0)</f>
        <v>6</v>
      </c>
      <c r="J218" s="17" t="s">
        <v>11349</v>
      </c>
      <c r="K218" s="25" t="str">
        <f>LEFT(J218,MIN(FIND({0,1,2,3,4,5,6,7,8,9},ASC(J218)&amp;1234567890))-1)</f>
        <v>Rb</v>
      </c>
      <c r="L218" s="25">
        <f t="shared" si="7"/>
        <v>4</v>
      </c>
      <c r="M218" s="25">
        <f>VLOOKUP(K218,Table!$A$2:$C$121,2,0)</f>
        <v>1</v>
      </c>
      <c r="N218" s="26">
        <f>VLOOKUP(K218,Table!$A$2:$C$121,3,0)</f>
        <v>5</v>
      </c>
      <c r="O218" s="13" t="str">
        <f>VLOOKUP(A218,Table!$U$1:$V$230,2,0)</f>
        <v>Monoclinic</v>
      </c>
      <c r="P218" s="1"/>
    </row>
    <row r="219" spans="1:16">
      <c r="A219" s="12">
        <v>11</v>
      </c>
      <c r="B219" s="12">
        <v>409702</v>
      </c>
      <c r="C219" s="12" t="s">
        <v>699</v>
      </c>
      <c r="D219" s="12" t="s">
        <v>761</v>
      </c>
      <c r="E219" s="17" t="s">
        <v>11328</v>
      </c>
      <c r="F219" s="25" t="str">
        <f>LEFT(E219,MIN(FIND({0,1,2,3,4,5,6,7,8,9},ASC(E219)&amp;1234567890))-1)</f>
        <v>La</v>
      </c>
      <c r="G219" s="25">
        <f t="shared" si="6"/>
        <v>2</v>
      </c>
      <c r="H219" s="25">
        <f>VLOOKUP(F219,Table!$A$2:$C$121,2,0)</f>
        <v>3</v>
      </c>
      <c r="I219" s="26">
        <f>VLOOKUP(F219,Table!$A$2:$C$121,3,0)</f>
        <v>6</v>
      </c>
      <c r="J219" s="17" t="s">
        <v>353</v>
      </c>
      <c r="K219" s="25" t="str">
        <f>LEFT(J219,MIN(FIND({0,1,2,3,4,5,6,7,8,9},ASC(J219)&amp;1234567890))-1)</f>
        <v>I</v>
      </c>
      <c r="L219" s="25">
        <f t="shared" si="7"/>
        <v>5</v>
      </c>
      <c r="M219" s="25">
        <f>VLOOKUP(K219,Table!$A$2:$C$121,2,0)</f>
        <v>17</v>
      </c>
      <c r="N219" s="26">
        <f>VLOOKUP(K219,Table!$A$2:$C$121,3,0)</f>
        <v>5</v>
      </c>
      <c r="O219" s="13" t="str">
        <f>VLOOKUP(A219,Table!$U$1:$V$230,2,0)</f>
        <v>Monoclinic</v>
      </c>
      <c r="P219" s="1"/>
    </row>
    <row r="220" spans="1:16">
      <c r="A220" s="12">
        <v>11</v>
      </c>
      <c r="B220" s="12">
        <v>412685</v>
      </c>
      <c r="C220" s="12" t="s">
        <v>699</v>
      </c>
      <c r="D220" s="12" t="s">
        <v>762</v>
      </c>
      <c r="E220" s="17" t="s">
        <v>11314</v>
      </c>
      <c r="F220" s="25" t="str">
        <f>LEFT(E220,MIN(FIND({0,1,2,3,4,5,6,7,8,9},ASC(E220)&amp;1234567890))-1)</f>
        <v>Ho</v>
      </c>
      <c r="G220" s="25">
        <f t="shared" si="6"/>
        <v>2</v>
      </c>
      <c r="H220" s="25">
        <f>VLOOKUP(F220,Table!$A$2:$C$121,2,0)</f>
        <v>3</v>
      </c>
      <c r="I220" s="26">
        <f>VLOOKUP(F220,Table!$A$2:$C$121,3,0)</f>
        <v>6</v>
      </c>
      <c r="J220" s="17" t="s">
        <v>11350</v>
      </c>
      <c r="K220" s="25" t="str">
        <f>LEFT(J220,MIN(FIND({0,1,2,3,4,5,6,7,8,9},ASC(J220)&amp;1234567890))-1)</f>
        <v>Sb</v>
      </c>
      <c r="L220" s="25">
        <f t="shared" si="7"/>
        <v>5</v>
      </c>
      <c r="M220" s="25">
        <f>VLOOKUP(K220,Table!$A$2:$C$121,2,0)</f>
        <v>15</v>
      </c>
      <c r="N220" s="26">
        <f>VLOOKUP(K220,Table!$A$2:$C$121,3,0)</f>
        <v>5</v>
      </c>
      <c r="O220" s="13" t="str">
        <f>VLOOKUP(A220,Table!$U$1:$V$230,2,0)</f>
        <v>Monoclinic</v>
      </c>
      <c r="P220" s="1"/>
    </row>
    <row r="221" spans="1:16">
      <c r="A221" s="12">
        <v>11</v>
      </c>
      <c r="B221" s="12">
        <v>58594</v>
      </c>
      <c r="C221" s="12" t="s">
        <v>699</v>
      </c>
      <c r="D221" s="12" t="s">
        <v>763</v>
      </c>
      <c r="E221" s="17" t="s">
        <v>427</v>
      </c>
      <c r="F221" s="25" t="str">
        <f>LEFT(E221,MIN(FIND({0,1,2,3,4,5,6,7,8,9},ASC(E221)&amp;1234567890))-1)</f>
        <v>Au</v>
      </c>
      <c r="G221" s="25">
        <f t="shared" si="6"/>
        <v>1</v>
      </c>
      <c r="H221" s="25">
        <f>VLOOKUP(F221,Table!$A$2:$C$121,2,0)</f>
        <v>11</v>
      </c>
      <c r="I221" s="26">
        <f>VLOOKUP(F221,Table!$A$2:$C$121,3,0)</f>
        <v>6</v>
      </c>
      <c r="J221" s="17" t="s">
        <v>433</v>
      </c>
      <c r="K221" s="25" t="str">
        <f>LEFT(J221,MIN(FIND({0,1,2,3,4,5,6,7,8,9},ASC(J221)&amp;1234567890))-1)</f>
        <v>Sr</v>
      </c>
      <c r="L221" s="25">
        <f t="shared" si="7"/>
        <v>1</v>
      </c>
      <c r="M221" s="25">
        <f>VLOOKUP(K221,Table!$A$2:$C$121,2,0)</f>
        <v>2</v>
      </c>
      <c r="N221" s="26">
        <f>VLOOKUP(K221,Table!$A$2:$C$121,3,0)</f>
        <v>5</v>
      </c>
      <c r="O221" s="13" t="str">
        <f>VLOOKUP(A221,Table!$U$1:$V$230,2,0)</f>
        <v>Monoclinic</v>
      </c>
      <c r="P221" s="1"/>
    </row>
    <row r="222" spans="1:16">
      <c r="A222" s="12">
        <v>11</v>
      </c>
      <c r="B222" s="12">
        <v>58880</v>
      </c>
      <c r="C222" s="12" t="s">
        <v>699</v>
      </c>
      <c r="D222" s="12" t="s">
        <v>764</v>
      </c>
      <c r="E222" s="17" t="s">
        <v>330</v>
      </c>
      <c r="F222" s="25" t="str">
        <f>LEFT(E222,MIN(FIND({0,1,2,3,4,5,6,7,8,9},ASC(E222)&amp;1234567890))-1)</f>
        <v>Ca</v>
      </c>
      <c r="G222" s="25">
        <f t="shared" si="6"/>
        <v>1</v>
      </c>
      <c r="H222" s="25">
        <f>VLOOKUP(F222,Table!$A$2:$C$121,2,0)</f>
        <v>2</v>
      </c>
      <c r="I222" s="26">
        <f>VLOOKUP(F222,Table!$A$2:$C$121,3,0)</f>
        <v>4</v>
      </c>
      <c r="J222" s="17" t="s">
        <v>11351</v>
      </c>
      <c r="K222" s="25" t="str">
        <f>LEFT(J222,MIN(FIND({0,1,2,3,4,5,6,7,8,9},ASC(J222)&amp;1234567890))-1)</f>
        <v>Cu</v>
      </c>
      <c r="L222" s="25">
        <f t="shared" si="7"/>
        <v>1</v>
      </c>
      <c r="M222" s="25">
        <f>VLOOKUP(K222,Table!$A$2:$C$121,2,0)</f>
        <v>11</v>
      </c>
      <c r="N222" s="26">
        <f>VLOOKUP(K222,Table!$A$2:$C$121,3,0)</f>
        <v>4</v>
      </c>
      <c r="O222" s="13" t="str">
        <f>VLOOKUP(A222,Table!$U$1:$V$230,2,0)</f>
        <v>Monoclinic</v>
      </c>
      <c r="P222" s="1"/>
    </row>
    <row r="223" spans="1:16">
      <c r="A223" s="12">
        <v>11</v>
      </c>
      <c r="B223" s="12">
        <v>15251</v>
      </c>
      <c r="C223" s="12" t="s">
        <v>699</v>
      </c>
      <c r="D223" s="12" t="s">
        <v>765</v>
      </c>
      <c r="E223" s="17" t="s">
        <v>405</v>
      </c>
      <c r="F223" s="25" t="str">
        <f>LEFT(E223,MIN(FIND({0,1,2,3,4,5,6,7,8,9},ASC(E223)&amp;1234567890))-1)</f>
        <v>Ta</v>
      </c>
      <c r="G223" s="25">
        <f t="shared" si="6"/>
        <v>1</v>
      </c>
      <c r="H223" s="25">
        <f>VLOOKUP(F223,Table!$A$2:$C$121,2,0)</f>
        <v>5</v>
      </c>
      <c r="I223" s="26">
        <f>VLOOKUP(F223,Table!$A$2:$C$121,3,0)</f>
        <v>6</v>
      </c>
      <c r="J223" s="17" t="s">
        <v>336</v>
      </c>
      <c r="K223" s="25" t="str">
        <f>LEFT(J223,MIN(FIND({0,1,2,3,4,5,6,7,8,9},ASC(J223)&amp;1234567890))-1)</f>
        <v>S</v>
      </c>
      <c r="L223" s="25">
        <f t="shared" si="7"/>
        <v>3</v>
      </c>
      <c r="M223" s="25">
        <f>VLOOKUP(K223,Table!$A$2:$C$121,2,0)</f>
        <v>16</v>
      </c>
      <c r="N223" s="26">
        <f>VLOOKUP(K223,Table!$A$2:$C$121,3,0)</f>
        <v>3</v>
      </c>
      <c r="O223" s="13" t="str">
        <f>VLOOKUP(A223,Table!$U$1:$V$230,2,0)</f>
        <v>Monoclinic</v>
      </c>
      <c r="P223" s="1"/>
    </row>
    <row r="224" spans="1:16">
      <c r="A224" s="12">
        <v>11</v>
      </c>
      <c r="B224" s="12">
        <v>57494</v>
      </c>
      <c r="C224" s="12" t="s">
        <v>699</v>
      </c>
      <c r="D224" s="12" t="s">
        <v>766</v>
      </c>
      <c r="E224" s="17" t="s">
        <v>11352</v>
      </c>
      <c r="F224" s="25" t="str">
        <f>LEFT(E224,MIN(FIND({0,1,2,3,4,5,6,7,8,9},ASC(E224)&amp;1234567890))-1)</f>
        <v>Al</v>
      </c>
      <c r="G224" s="25">
        <f t="shared" si="6"/>
        <v>1</v>
      </c>
      <c r="H224" s="25">
        <f>VLOOKUP(F224,Table!$A$2:$C$121,2,0)</f>
        <v>13</v>
      </c>
      <c r="I224" s="26">
        <f>VLOOKUP(F224,Table!$A$2:$C$121,3,0)</f>
        <v>3</v>
      </c>
      <c r="J224" s="17" t="s">
        <v>427</v>
      </c>
      <c r="K224" s="25" t="str">
        <f>LEFT(J224,MIN(FIND({0,1,2,3,4,5,6,7,8,9},ASC(J224)&amp;1234567890))-1)</f>
        <v>Au</v>
      </c>
      <c r="L224" s="25">
        <f t="shared" si="7"/>
        <v>1</v>
      </c>
      <c r="M224" s="25">
        <f>VLOOKUP(K224,Table!$A$2:$C$121,2,0)</f>
        <v>11</v>
      </c>
      <c r="N224" s="26">
        <f>VLOOKUP(K224,Table!$A$2:$C$121,3,0)</f>
        <v>6</v>
      </c>
      <c r="O224" s="13" t="str">
        <f>VLOOKUP(A224,Table!$U$1:$V$230,2,0)</f>
        <v>Monoclinic</v>
      </c>
      <c r="P224" s="1"/>
    </row>
    <row r="225" spans="1:16">
      <c r="A225" s="12">
        <v>11</v>
      </c>
      <c r="B225" s="12">
        <v>104626</v>
      </c>
      <c r="C225" s="12" t="s">
        <v>699</v>
      </c>
      <c r="D225" s="12" t="s">
        <v>767</v>
      </c>
      <c r="E225" s="17" t="s">
        <v>11352</v>
      </c>
      <c r="F225" s="25" t="str">
        <f>LEFT(E225,MIN(FIND({0,1,2,3,4,5,6,7,8,9},ASC(E225)&amp;1234567890))-1)</f>
        <v>Al</v>
      </c>
      <c r="G225" s="25">
        <f t="shared" si="6"/>
        <v>1</v>
      </c>
      <c r="H225" s="25">
        <f>VLOOKUP(F225,Table!$A$2:$C$121,2,0)</f>
        <v>13</v>
      </c>
      <c r="I225" s="26">
        <f>VLOOKUP(F225,Table!$A$2:$C$121,3,0)</f>
        <v>3</v>
      </c>
      <c r="J225" s="17" t="s">
        <v>11353</v>
      </c>
      <c r="K225" s="25" t="str">
        <f>LEFT(J225,MIN(FIND({0,1,2,3,4,5,6,7,8,9},ASC(J225)&amp;1234567890))-1)</f>
        <v>Ce</v>
      </c>
      <c r="L225" s="25">
        <f t="shared" si="7"/>
        <v>3</v>
      </c>
      <c r="M225" s="25">
        <f>VLOOKUP(K225,Table!$A$2:$C$121,2,0)</f>
        <v>3</v>
      </c>
      <c r="N225" s="26">
        <f>VLOOKUP(K225,Table!$A$2:$C$121,3,0)</f>
        <v>6</v>
      </c>
      <c r="O225" s="13" t="str">
        <f>VLOOKUP(A225,Table!$U$1:$V$230,2,0)</f>
        <v>Monoclinic</v>
      </c>
      <c r="P225" s="1"/>
    </row>
    <row r="226" spans="1:16">
      <c r="A226" s="12">
        <v>11</v>
      </c>
      <c r="B226" s="12">
        <v>104785</v>
      </c>
      <c r="C226" s="12" t="s">
        <v>699</v>
      </c>
      <c r="D226" s="12" t="s">
        <v>768</v>
      </c>
      <c r="E226" s="17" t="s">
        <v>11354</v>
      </c>
      <c r="F226" s="25" t="str">
        <f>LEFT(E226,MIN(FIND({0,1,2,3,4,5,6,7,8,9},ASC(E226)&amp;1234567890))-1)</f>
        <v>Li</v>
      </c>
      <c r="G226" s="25">
        <f t="shared" si="6"/>
        <v>7</v>
      </c>
      <c r="H226" s="25">
        <f>VLOOKUP(F226,Table!$A$2:$C$121,2,0)</f>
        <v>1</v>
      </c>
      <c r="I226" s="26">
        <f>VLOOKUP(F226,Table!$A$2:$C$121,3,0)</f>
        <v>2</v>
      </c>
      <c r="J226" s="17" t="s">
        <v>413</v>
      </c>
      <c r="K226" s="25" t="str">
        <f>LEFT(J226,MIN(FIND({0,1,2,3,4,5,6,7,8,9},ASC(J226)&amp;1234567890))-1)</f>
        <v>Sn</v>
      </c>
      <c r="L226" s="25">
        <f t="shared" si="7"/>
        <v>3</v>
      </c>
      <c r="M226" s="25">
        <f>VLOOKUP(K226,Table!$A$2:$C$121,2,0)</f>
        <v>14</v>
      </c>
      <c r="N226" s="26">
        <f>VLOOKUP(K226,Table!$A$2:$C$121,3,0)</f>
        <v>5</v>
      </c>
      <c r="O226" s="13" t="str">
        <f>VLOOKUP(A226,Table!$U$1:$V$230,2,0)</f>
        <v>Monoclinic</v>
      </c>
      <c r="P226" s="1"/>
    </row>
    <row r="227" spans="1:16">
      <c r="A227" s="12">
        <v>11</v>
      </c>
      <c r="B227" s="12">
        <v>105201</v>
      </c>
      <c r="C227" s="12" t="s">
        <v>699</v>
      </c>
      <c r="D227" s="12" t="s">
        <v>769</v>
      </c>
      <c r="E227" s="17" t="s">
        <v>335</v>
      </c>
      <c r="F227" s="25" t="str">
        <f>LEFT(E227,MIN(FIND({0,1,2,3,4,5,6,7,8,9},ASC(E227)&amp;1234567890))-1)</f>
        <v>Nb</v>
      </c>
      <c r="G227" s="25">
        <f t="shared" si="6"/>
        <v>1</v>
      </c>
      <c r="H227" s="25">
        <f>VLOOKUP(F227,Table!$A$2:$C$121,2,0)</f>
        <v>5</v>
      </c>
      <c r="I227" s="26">
        <f>VLOOKUP(F227,Table!$A$2:$C$121,3,0)</f>
        <v>5</v>
      </c>
      <c r="J227" s="17" t="s">
        <v>11355</v>
      </c>
      <c r="K227" s="25" t="str">
        <f>LEFT(J227,MIN(FIND({0,1,2,3,4,5,6,7,8,9},ASC(J227)&amp;1234567890))-1)</f>
        <v>Pt</v>
      </c>
      <c r="L227" s="25">
        <f t="shared" si="7"/>
        <v>3</v>
      </c>
      <c r="M227" s="25">
        <f>VLOOKUP(K227,Table!$A$2:$C$121,2,0)</f>
        <v>10</v>
      </c>
      <c r="N227" s="26">
        <f>VLOOKUP(K227,Table!$A$2:$C$121,3,0)</f>
        <v>6</v>
      </c>
      <c r="O227" s="13" t="str">
        <f>VLOOKUP(A227,Table!$U$1:$V$230,2,0)</f>
        <v>Monoclinic</v>
      </c>
      <c r="P227" s="1"/>
    </row>
    <row r="228" spans="1:16">
      <c r="A228" s="12">
        <v>11</v>
      </c>
      <c r="B228" s="12">
        <v>105414</v>
      </c>
      <c r="C228" s="12" t="s">
        <v>699</v>
      </c>
      <c r="D228" s="12" t="s">
        <v>612</v>
      </c>
      <c r="E228" s="17" t="s">
        <v>66</v>
      </c>
      <c r="F228" s="25" t="str">
        <f>LEFT(E228,MIN(FIND({0,1,2,3,4,5,6,7,8,9},ASC(E228)&amp;1234567890))-1)</f>
        <v>Ni</v>
      </c>
      <c r="G228" s="25">
        <f t="shared" si="6"/>
        <v>1</v>
      </c>
      <c r="H228" s="25">
        <f>VLOOKUP(F228,Table!$A$2:$C$121,2,0)</f>
        <v>10</v>
      </c>
      <c r="I228" s="26">
        <f>VLOOKUP(F228,Table!$A$2:$C$121,3,0)</f>
        <v>4</v>
      </c>
      <c r="J228" s="17" t="s">
        <v>50</v>
      </c>
      <c r="K228" s="25" t="str">
        <f>LEFT(J228,MIN(FIND({0,1,2,3,4,5,6,7,8,9},ASC(J228)&amp;1234567890))-1)</f>
        <v>Ti</v>
      </c>
      <c r="L228" s="25">
        <f t="shared" si="7"/>
        <v>1</v>
      </c>
      <c r="M228" s="25">
        <f>VLOOKUP(K228,Table!$A$2:$C$121,2,0)</f>
        <v>4</v>
      </c>
      <c r="N228" s="26">
        <f>VLOOKUP(K228,Table!$A$2:$C$121,3,0)</f>
        <v>4</v>
      </c>
      <c r="O228" s="13" t="str">
        <f>VLOOKUP(A228,Table!$U$1:$V$230,2,0)</f>
        <v>Monoclinic</v>
      </c>
      <c r="P228" s="1"/>
    </row>
    <row r="229" spans="1:16">
      <c r="A229" s="12">
        <v>11</v>
      </c>
      <c r="B229" s="12">
        <v>105804</v>
      </c>
      <c r="C229" s="12" t="s">
        <v>699</v>
      </c>
      <c r="D229" s="12" t="s">
        <v>770</v>
      </c>
      <c r="E229" s="17" t="s">
        <v>11355</v>
      </c>
      <c r="F229" s="25" t="str">
        <f>LEFT(E229,MIN(FIND({0,1,2,3,4,5,6,7,8,9},ASC(E229)&amp;1234567890))-1)</f>
        <v>Pt</v>
      </c>
      <c r="G229" s="25">
        <f t="shared" si="6"/>
        <v>3</v>
      </c>
      <c r="H229" s="25">
        <f>VLOOKUP(F229,Table!$A$2:$C$121,2,0)</f>
        <v>10</v>
      </c>
      <c r="I229" s="26">
        <f>VLOOKUP(F229,Table!$A$2:$C$121,3,0)</f>
        <v>6</v>
      </c>
      <c r="J229" s="17" t="s">
        <v>405</v>
      </c>
      <c r="K229" s="25" t="str">
        <f>LEFT(J229,MIN(FIND({0,1,2,3,4,5,6,7,8,9},ASC(J229)&amp;1234567890))-1)</f>
        <v>Ta</v>
      </c>
      <c r="L229" s="25">
        <f t="shared" si="7"/>
        <v>1</v>
      </c>
      <c r="M229" s="25">
        <f>VLOOKUP(K229,Table!$A$2:$C$121,2,0)</f>
        <v>5</v>
      </c>
      <c r="N229" s="26">
        <f>VLOOKUP(K229,Table!$A$2:$C$121,3,0)</f>
        <v>6</v>
      </c>
      <c r="O229" s="13" t="str">
        <f>VLOOKUP(A229,Table!$U$1:$V$230,2,0)</f>
        <v>Monoclinic</v>
      </c>
      <c r="P229" s="1"/>
    </row>
    <row r="230" spans="1:16">
      <c r="A230" s="12">
        <v>11</v>
      </c>
      <c r="B230" s="12">
        <v>97398</v>
      </c>
      <c r="C230" s="12" t="s">
        <v>699</v>
      </c>
      <c r="D230" s="12" t="s">
        <v>771</v>
      </c>
      <c r="E230" s="17" t="s">
        <v>11349</v>
      </c>
      <c r="F230" s="25" t="str">
        <f>LEFT(E230,MIN(FIND({0,1,2,3,4,5,6,7,8,9},ASC(E230)&amp;1234567890))-1)</f>
        <v>Rb</v>
      </c>
      <c r="G230" s="25">
        <f t="shared" si="6"/>
        <v>4</v>
      </c>
      <c r="H230" s="25">
        <f>VLOOKUP(F230,Table!$A$2:$C$121,2,0)</f>
        <v>1</v>
      </c>
      <c r="I230" s="26">
        <f>VLOOKUP(F230,Table!$A$2:$C$121,3,0)</f>
        <v>5</v>
      </c>
      <c r="J230" s="17" t="s">
        <v>11348</v>
      </c>
      <c r="K230" s="25" t="str">
        <f>LEFT(J230,MIN(FIND({0,1,2,3,4,5,6,7,8,9},ASC(J230)&amp;1234567890))-1)</f>
        <v>Pb</v>
      </c>
      <c r="L230" s="25">
        <f t="shared" si="7"/>
        <v>9</v>
      </c>
      <c r="M230" s="25">
        <f>VLOOKUP(K230,Table!$A$2:$C$121,2,0)</f>
        <v>14</v>
      </c>
      <c r="N230" s="26">
        <f>VLOOKUP(K230,Table!$A$2:$C$121,3,0)</f>
        <v>6</v>
      </c>
      <c r="O230" s="13" t="str">
        <f>VLOOKUP(A230,Table!$U$1:$V$230,2,0)</f>
        <v>Monoclinic</v>
      </c>
      <c r="P230" s="1"/>
    </row>
    <row r="231" spans="1:16">
      <c r="A231" s="12">
        <v>11</v>
      </c>
      <c r="B231" s="12">
        <v>413519</v>
      </c>
      <c r="C231" s="12" t="s">
        <v>699</v>
      </c>
      <c r="D231" s="12" t="s">
        <v>772</v>
      </c>
      <c r="E231" s="17" t="s">
        <v>11356</v>
      </c>
      <c r="F231" s="25" t="str">
        <f>LEFT(E231,MIN(FIND({0,1,2,3,4,5,6,7,8,9},ASC(E231)&amp;1234567890))-1)</f>
        <v>Ba</v>
      </c>
      <c r="G231" s="25">
        <f t="shared" si="6"/>
        <v>1.5</v>
      </c>
      <c r="H231" s="25">
        <f>VLOOKUP(F231,Table!$A$2:$C$121,2,0)</f>
        <v>2</v>
      </c>
      <c r="I231" s="26">
        <f>VLOOKUP(F231,Table!$A$2:$C$121,3,0)</f>
        <v>6</v>
      </c>
      <c r="J231" s="17" t="s">
        <v>11357</v>
      </c>
      <c r="K231" s="25" t="str">
        <f>LEFT(J231,MIN(FIND({0,1,2,3,4,5,6,7,8,9},ASC(J231)&amp;1234567890))-1)</f>
        <v>Sb</v>
      </c>
      <c r="L231" s="25">
        <f t="shared" si="7"/>
        <v>3</v>
      </c>
      <c r="M231" s="25">
        <f>VLOOKUP(K231,Table!$A$2:$C$121,2,0)</f>
        <v>15</v>
      </c>
      <c r="N231" s="26">
        <f>VLOOKUP(K231,Table!$A$2:$C$121,3,0)</f>
        <v>5</v>
      </c>
      <c r="O231" s="13" t="str">
        <f>VLOOKUP(A231,Table!$U$1:$V$230,2,0)</f>
        <v>Monoclinic</v>
      </c>
      <c r="P231" s="1"/>
    </row>
    <row r="232" spans="1:16">
      <c r="A232" s="12">
        <v>11</v>
      </c>
      <c r="B232" s="12">
        <v>30601</v>
      </c>
      <c r="C232" s="12" t="s">
        <v>699</v>
      </c>
      <c r="D232" s="12" t="s">
        <v>773</v>
      </c>
      <c r="E232" s="17" t="s">
        <v>11358</v>
      </c>
      <c r="F232" s="25" t="str">
        <f>LEFT(E232,MIN(FIND({0,1,2,3,4,5,6,7,8,9},ASC(E232)&amp;1234567890))-1)</f>
        <v>N</v>
      </c>
      <c r="G232" s="25">
        <f t="shared" si="6"/>
        <v>2</v>
      </c>
      <c r="H232" s="25">
        <f>VLOOKUP(F232,Table!$A$2:$C$121,2,0)</f>
        <v>15</v>
      </c>
      <c r="I232" s="26">
        <f>VLOOKUP(F232,Table!$A$2:$C$121,3,0)</f>
        <v>2</v>
      </c>
      <c r="J232" s="17" t="s">
        <v>373</v>
      </c>
      <c r="K232" s="25" t="str">
        <f>LEFT(J232,MIN(FIND({0,1,2,3,4,5,6,7,8,9},ASC(J232)&amp;1234567890))-1)</f>
        <v>H</v>
      </c>
      <c r="L232" s="25">
        <f t="shared" si="7"/>
        <v>4</v>
      </c>
      <c r="M232" s="25">
        <f>VLOOKUP(K232,Table!$A$2:$C$121,2,0)</f>
        <v>1</v>
      </c>
      <c r="N232" s="26">
        <f>VLOOKUP(K232,Table!$A$2:$C$121,3,0)</f>
        <v>1</v>
      </c>
      <c r="O232" s="13" t="str">
        <f>VLOOKUP(A232,Table!$U$1:$V$230,2,0)</f>
        <v>Monoclinic</v>
      </c>
      <c r="P232" s="1"/>
    </row>
    <row r="233" spans="1:16">
      <c r="A233" s="12">
        <v>11</v>
      </c>
      <c r="B233" s="12">
        <v>99271</v>
      </c>
      <c r="C233" s="12" t="s">
        <v>699</v>
      </c>
      <c r="D233" s="12" t="s">
        <v>774</v>
      </c>
      <c r="E233" s="17" t="s">
        <v>11359</v>
      </c>
      <c r="F233" s="25" t="str">
        <f>LEFT(E233,MIN(FIND({0,1,2,3,4,5,6,7,8,9},ASC(E233)&amp;1234567890))-1)</f>
        <v>Ni</v>
      </c>
      <c r="G233" s="25">
        <f t="shared" si="6"/>
        <v>3</v>
      </c>
      <c r="H233" s="25">
        <f>VLOOKUP(F233,Table!$A$2:$C$121,2,0)</f>
        <v>10</v>
      </c>
      <c r="I233" s="26">
        <f>VLOOKUP(F233,Table!$A$2:$C$121,3,0)</f>
        <v>4</v>
      </c>
      <c r="J233" s="17" t="s">
        <v>73</v>
      </c>
      <c r="K233" s="25" t="str">
        <f>LEFT(J233,MIN(FIND({0,1,2,3,4,5,6,7,8,9},ASC(J233)&amp;1234567890))-1)</f>
        <v>Te</v>
      </c>
      <c r="L233" s="25">
        <f t="shared" si="7"/>
        <v>2</v>
      </c>
      <c r="M233" s="25">
        <f>VLOOKUP(K233,Table!$A$2:$C$121,2,0)</f>
        <v>16</v>
      </c>
      <c r="N233" s="26">
        <f>VLOOKUP(K233,Table!$A$2:$C$121,3,0)</f>
        <v>5</v>
      </c>
      <c r="O233" s="13" t="str">
        <f>VLOOKUP(A233,Table!$U$1:$V$230,2,0)</f>
        <v>Monoclinic</v>
      </c>
      <c r="P233" s="1"/>
    </row>
    <row r="234" spans="1:16">
      <c r="A234" s="12">
        <v>11</v>
      </c>
      <c r="B234" s="12">
        <v>105394</v>
      </c>
      <c r="C234" s="12" t="s">
        <v>699</v>
      </c>
      <c r="D234" s="12" t="s">
        <v>775</v>
      </c>
      <c r="E234" s="17" t="s">
        <v>66</v>
      </c>
      <c r="F234" s="25" t="str">
        <f>LEFT(E234,MIN(FIND({0,1,2,3,4,5,6,7,8,9},ASC(E234)&amp;1234567890))-1)</f>
        <v>Ni</v>
      </c>
      <c r="G234" s="25">
        <f t="shared" si="6"/>
        <v>1</v>
      </c>
      <c r="H234" s="25">
        <f>VLOOKUP(F234,Table!$A$2:$C$121,2,0)</f>
        <v>10</v>
      </c>
      <c r="I234" s="26">
        <f>VLOOKUP(F234,Table!$A$2:$C$121,3,0)</f>
        <v>4</v>
      </c>
      <c r="J234" s="17" t="s">
        <v>11313</v>
      </c>
      <c r="K234" s="25" t="str">
        <f>LEFT(J234,MIN(FIND({0,1,2,3,4,5,6,7,8,9},ASC(J234)&amp;1234567890))-1)</f>
        <v>Tb</v>
      </c>
      <c r="L234" s="25">
        <f t="shared" si="7"/>
        <v>1</v>
      </c>
      <c r="M234" s="25">
        <f>VLOOKUP(K234,Table!$A$2:$C$121,2,0)</f>
        <v>3</v>
      </c>
      <c r="N234" s="26">
        <f>VLOOKUP(K234,Table!$A$2:$C$121,3,0)</f>
        <v>6</v>
      </c>
      <c r="O234" s="13" t="str">
        <f>VLOOKUP(A234,Table!$U$1:$V$230,2,0)</f>
        <v>Monoclinic</v>
      </c>
      <c r="P234" s="1"/>
    </row>
    <row r="235" spans="1:16">
      <c r="A235" s="12">
        <v>11</v>
      </c>
      <c r="B235" s="12">
        <v>57242</v>
      </c>
      <c r="C235" s="12" t="s">
        <v>720</v>
      </c>
      <c r="D235" s="12" t="s">
        <v>776</v>
      </c>
      <c r="E235" s="17" t="s">
        <v>11333</v>
      </c>
      <c r="F235" s="25" t="str">
        <f>LEFT(E235,MIN(FIND({0,1,2,3,4,5,6,7,8,9},ASC(E235)&amp;1234567890))-1)</f>
        <v>Dy</v>
      </c>
      <c r="G235" s="25">
        <f t="shared" si="6"/>
        <v>1</v>
      </c>
      <c r="H235" s="25">
        <f>VLOOKUP(F235,Table!$A$2:$C$121,2,0)</f>
        <v>3</v>
      </c>
      <c r="I235" s="26">
        <f>VLOOKUP(F235,Table!$A$2:$C$121,3,0)</f>
        <v>6</v>
      </c>
      <c r="J235" s="17" t="s">
        <v>11360</v>
      </c>
      <c r="K235" s="25" t="str">
        <f>LEFT(J235,MIN(FIND({0,1,2,3,4,5,6,7,8,9},ASC(J235)&amp;1234567890))-1)</f>
        <v>S</v>
      </c>
      <c r="L235" s="25">
        <f t="shared" si="7"/>
        <v>1.7649999999999999</v>
      </c>
      <c r="M235" s="25">
        <f>VLOOKUP(K235,Table!$A$2:$C$121,2,0)</f>
        <v>16</v>
      </c>
      <c r="N235" s="26">
        <f>VLOOKUP(K235,Table!$A$2:$C$121,3,0)</f>
        <v>3</v>
      </c>
      <c r="O235" s="13" t="str">
        <f>VLOOKUP(A235,Table!$U$1:$V$230,2,0)</f>
        <v>Monoclinic</v>
      </c>
      <c r="P235" s="1"/>
    </row>
    <row r="236" spans="1:16">
      <c r="A236" s="12">
        <v>11</v>
      </c>
      <c r="B236" s="12">
        <v>638958</v>
      </c>
      <c r="C236" s="12" t="s">
        <v>699</v>
      </c>
      <c r="D236" s="12" t="s">
        <v>777</v>
      </c>
      <c r="E236" s="17" t="s">
        <v>426</v>
      </c>
      <c r="F236" s="25" t="str">
        <f>LEFT(E236,MIN(FIND({0,1,2,3,4,5,6,7,8,9},ASC(E236)&amp;1234567890))-1)</f>
        <v>Hf</v>
      </c>
      <c r="G236" s="25">
        <f t="shared" si="6"/>
        <v>1</v>
      </c>
      <c r="H236" s="25">
        <f>VLOOKUP(F236,Table!$A$2:$C$121,2,0)</f>
        <v>4</v>
      </c>
      <c r="I236" s="26">
        <f>VLOOKUP(F236,Table!$A$2:$C$121,3,0)</f>
        <v>6</v>
      </c>
      <c r="J236" s="17" t="s">
        <v>36</v>
      </c>
      <c r="K236" s="25" t="str">
        <f>LEFT(J236,MIN(FIND({0,1,2,3,4,5,6,7,8,9},ASC(J236)&amp;1234567890))-1)</f>
        <v>Te</v>
      </c>
      <c r="L236" s="25">
        <f t="shared" si="7"/>
        <v>3</v>
      </c>
      <c r="M236" s="25">
        <f>VLOOKUP(K236,Table!$A$2:$C$121,2,0)</f>
        <v>16</v>
      </c>
      <c r="N236" s="26">
        <f>VLOOKUP(K236,Table!$A$2:$C$121,3,0)</f>
        <v>5</v>
      </c>
      <c r="O236" s="13" t="str">
        <f>VLOOKUP(A236,Table!$U$1:$V$230,2,0)</f>
        <v>Monoclinic</v>
      </c>
      <c r="P236" s="1"/>
    </row>
    <row r="237" spans="1:16">
      <c r="A237" s="12">
        <v>11</v>
      </c>
      <c r="B237" s="12">
        <v>640488</v>
      </c>
      <c r="C237" s="12" t="s">
        <v>699</v>
      </c>
      <c r="D237" s="12" t="s">
        <v>778</v>
      </c>
      <c r="E237" s="17" t="s">
        <v>11361</v>
      </c>
      <c r="F237" s="25" t="str">
        <f>LEFT(E237,MIN(FIND({0,1,2,3,4,5,6,7,8,9},ASC(E237)&amp;1234567890))-1)</f>
        <v>In</v>
      </c>
      <c r="G237" s="25">
        <f t="shared" si="6"/>
        <v>5.8</v>
      </c>
      <c r="H237" s="25">
        <f>VLOOKUP(F237,Table!$A$2:$C$121,2,0)</f>
        <v>13</v>
      </c>
      <c r="I237" s="26">
        <f>VLOOKUP(F237,Table!$A$2:$C$121,3,0)</f>
        <v>5</v>
      </c>
      <c r="J237" s="17" t="s">
        <v>528</v>
      </c>
      <c r="K237" s="25" t="str">
        <f>LEFT(J237,MIN(FIND({0,1,2,3,4,5,6,7,8,9},ASC(J237)&amp;1234567890))-1)</f>
        <v>Se</v>
      </c>
      <c r="L237" s="25">
        <f t="shared" si="7"/>
        <v>7</v>
      </c>
      <c r="M237" s="25">
        <f>VLOOKUP(K237,Table!$A$2:$C$121,2,0)</f>
        <v>16</v>
      </c>
      <c r="N237" s="26">
        <f>VLOOKUP(K237,Table!$A$2:$C$121,3,0)</f>
        <v>4</v>
      </c>
      <c r="O237" s="13" t="str">
        <f>VLOOKUP(A237,Table!$U$1:$V$230,2,0)</f>
        <v>Monoclinic</v>
      </c>
      <c r="P237" s="1"/>
    </row>
    <row r="238" spans="1:16">
      <c r="A238" s="12">
        <v>11</v>
      </c>
      <c r="B238" s="12">
        <v>640987</v>
      </c>
      <c r="C238" s="12" t="s">
        <v>699</v>
      </c>
      <c r="D238" s="12" t="s">
        <v>779</v>
      </c>
      <c r="E238" s="17" t="s">
        <v>11362</v>
      </c>
      <c r="F238" s="25" t="str">
        <f>LEFT(E238,MIN(FIND({0,1,2,3,4,5,6,7,8,9},ASC(E238)&amp;1234567890))-1)</f>
        <v>Ir</v>
      </c>
      <c r="G238" s="25">
        <f t="shared" si="6"/>
        <v>4</v>
      </c>
      <c r="H238" s="25">
        <f>VLOOKUP(F238,Table!$A$2:$C$121,2,0)</f>
        <v>9</v>
      </c>
      <c r="I238" s="26">
        <f>VLOOKUP(F238,Table!$A$2:$C$121,3,0)</f>
        <v>6</v>
      </c>
      <c r="J238" s="17" t="s">
        <v>11317</v>
      </c>
      <c r="K238" s="25" t="str">
        <f>LEFT(J238,MIN(FIND({0,1,2,3,4,5,6,7,8,9},ASC(J238)&amp;1234567890))-1)</f>
        <v>Si</v>
      </c>
      <c r="L238" s="25">
        <f t="shared" si="7"/>
        <v>5</v>
      </c>
      <c r="M238" s="25">
        <f>VLOOKUP(K238,Table!$A$2:$C$121,2,0)</f>
        <v>14</v>
      </c>
      <c r="N238" s="26">
        <f>VLOOKUP(K238,Table!$A$2:$C$121,3,0)</f>
        <v>3</v>
      </c>
      <c r="O238" s="13" t="str">
        <f>VLOOKUP(A238,Table!$U$1:$V$230,2,0)</f>
        <v>Monoclinic</v>
      </c>
      <c r="P238" s="1"/>
    </row>
    <row r="239" spans="1:16">
      <c r="A239" s="12">
        <v>11</v>
      </c>
      <c r="B239" s="12">
        <v>645316</v>
      </c>
      <c r="C239" s="12" t="s">
        <v>699</v>
      </c>
      <c r="D239" s="12" t="s">
        <v>205</v>
      </c>
      <c r="E239" s="17" t="s">
        <v>335</v>
      </c>
      <c r="F239" s="25" t="str">
        <f>LEFT(E239,MIN(FIND({0,1,2,3,4,5,6,7,8,9},ASC(E239)&amp;1234567890))-1)</f>
        <v>Nb</v>
      </c>
      <c r="G239" s="25">
        <f t="shared" si="6"/>
        <v>1</v>
      </c>
      <c r="H239" s="25">
        <f>VLOOKUP(F239,Table!$A$2:$C$121,2,0)</f>
        <v>5</v>
      </c>
      <c r="I239" s="26">
        <f>VLOOKUP(F239,Table!$A$2:$C$121,3,0)</f>
        <v>5</v>
      </c>
      <c r="J239" s="17" t="s">
        <v>336</v>
      </c>
      <c r="K239" s="25" t="str">
        <f>LEFT(J239,MIN(FIND({0,1,2,3,4,5,6,7,8,9},ASC(J239)&amp;1234567890))-1)</f>
        <v>S</v>
      </c>
      <c r="L239" s="25">
        <f t="shared" si="7"/>
        <v>3</v>
      </c>
      <c r="M239" s="25">
        <f>VLOOKUP(K239,Table!$A$2:$C$121,2,0)</f>
        <v>16</v>
      </c>
      <c r="N239" s="26">
        <f>VLOOKUP(K239,Table!$A$2:$C$121,3,0)</f>
        <v>3</v>
      </c>
      <c r="O239" s="13" t="str">
        <f>VLOOKUP(A239,Table!$U$1:$V$230,2,0)</f>
        <v>Monoclinic</v>
      </c>
      <c r="P239" s="1"/>
    </row>
    <row r="240" spans="1:16">
      <c r="A240" s="12">
        <v>11</v>
      </c>
      <c r="B240" s="12">
        <v>646830</v>
      </c>
      <c r="C240" s="12" t="s">
        <v>699</v>
      </c>
      <c r="D240" s="12" t="s">
        <v>780</v>
      </c>
      <c r="E240" s="17" t="s">
        <v>11359</v>
      </c>
      <c r="F240" s="25" t="str">
        <f>LEFT(E240,MIN(FIND({0,1,2,3,4,5,6,7,8,9},ASC(E240)&amp;1234567890))-1)</f>
        <v>Ni</v>
      </c>
      <c r="G240" s="25">
        <f t="shared" si="6"/>
        <v>3</v>
      </c>
      <c r="H240" s="25">
        <f>VLOOKUP(F240,Table!$A$2:$C$121,2,0)</f>
        <v>10</v>
      </c>
      <c r="I240" s="26">
        <f>VLOOKUP(F240,Table!$A$2:$C$121,3,0)</f>
        <v>4</v>
      </c>
      <c r="J240" s="17" t="s">
        <v>405</v>
      </c>
      <c r="K240" s="25" t="str">
        <f>LEFT(J240,MIN(FIND({0,1,2,3,4,5,6,7,8,9},ASC(J240)&amp;1234567890))-1)</f>
        <v>Ta</v>
      </c>
      <c r="L240" s="25">
        <f t="shared" si="7"/>
        <v>1</v>
      </c>
      <c r="M240" s="25">
        <f>VLOOKUP(K240,Table!$A$2:$C$121,2,0)</f>
        <v>5</v>
      </c>
      <c r="N240" s="26">
        <f>VLOOKUP(K240,Table!$A$2:$C$121,3,0)</f>
        <v>6</v>
      </c>
      <c r="O240" s="13" t="str">
        <f>VLOOKUP(A240,Table!$U$1:$V$230,2,0)</f>
        <v>Monoclinic</v>
      </c>
      <c r="P240" s="1"/>
    </row>
    <row r="241" spans="1:16">
      <c r="A241" s="12">
        <v>11</v>
      </c>
      <c r="B241" s="12">
        <v>651310</v>
      </c>
      <c r="C241" s="12" t="s">
        <v>699</v>
      </c>
      <c r="D241" s="12" t="s">
        <v>781</v>
      </c>
      <c r="E241" s="17" t="s">
        <v>343</v>
      </c>
      <c r="F241" s="25" t="str">
        <f>LEFT(E241,MIN(FIND({0,1,2,3,4,5,6,7,8,9},ASC(E241)&amp;1234567890))-1)</f>
        <v>U</v>
      </c>
      <c r="G241" s="25">
        <f t="shared" si="6"/>
        <v>1</v>
      </c>
      <c r="H241" s="25">
        <f>VLOOKUP(F241,Table!$A$2:$C$121,2,0)</f>
        <v>3</v>
      </c>
      <c r="I241" s="26">
        <f>VLOOKUP(F241,Table!$A$2:$C$121,3,0)</f>
        <v>7</v>
      </c>
      <c r="J241" s="17" t="s">
        <v>336</v>
      </c>
      <c r="K241" s="25" t="str">
        <f>LEFT(J241,MIN(FIND({0,1,2,3,4,5,6,7,8,9},ASC(J241)&amp;1234567890))-1)</f>
        <v>S</v>
      </c>
      <c r="L241" s="25">
        <f t="shared" si="7"/>
        <v>3</v>
      </c>
      <c r="M241" s="25">
        <f>VLOOKUP(K241,Table!$A$2:$C$121,2,0)</f>
        <v>16</v>
      </c>
      <c r="N241" s="26">
        <f>VLOOKUP(K241,Table!$A$2:$C$121,3,0)</f>
        <v>3</v>
      </c>
      <c r="O241" s="13" t="str">
        <f>VLOOKUP(A241,Table!$U$1:$V$230,2,0)</f>
        <v>Monoclinic</v>
      </c>
      <c r="P241" s="1"/>
    </row>
    <row r="242" spans="1:16">
      <c r="A242" s="12">
        <v>11</v>
      </c>
      <c r="B242" s="12">
        <v>652028</v>
      </c>
      <c r="C242" s="12" t="s">
        <v>699</v>
      </c>
      <c r="D242" s="12" t="s">
        <v>782</v>
      </c>
      <c r="E242" s="17" t="s">
        <v>11363</v>
      </c>
      <c r="F242" s="25" t="str">
        <f>LEFT(E242,MIN(FIND({0,1,2,3,4,5,6,7,8,9},ASC(E242)&amp;1234567890))-1)</f>
        <v>Th</v>
      </c>
      <c r="G242" s="25">
        <f t="shared" si="6"/>
        <v>1</v>
      </c>
      <c r="H242" s="25">
        <f>VLOOKUP(F242,Table!$A$2:$C$121,2,0)</f>
        <v>3</v>
      </c>
      <c r="I242" s="26">
        <f>VLOOKUP(F242,Table!$A$2:$C$121,3,0)</f>
        <v>7</v>
      </c>
      <c r="J242" s="17" t="s">
        <v>533</v>
      </c>
      <c r="K242" s="25" t="str">
        <f>LEFT(J242,MIN(FIND({0,1,2,3,4,5,6,7,8,9},ASC(J242)&amp;1234567890))-1)</f>
        <v>Se</v>
      </c>
      <c r="L242" s="25">
        <f t="shared" si="7"/>
        <v>3</v>
      </c>
      <c r="M242" s="25">
        <f>VLOOKUP(K242,Table!$A$2:$C$121,2,0)</f>
        <v>16</v>
      </c>
      <c r="N242" s="26">
        <f>VLOOKUP(K242,Table!$A$2:$C$121,3,0)</f>
        <v>4</v>
      </c>
      <c r="O242" s="13" t="str">
        <f>VLOOKUP(A242,Table!$U$1:$V$230,2,0)</f>
        <v>Monoclinic</v>
      </c>
      <c r="P242" s="1"/>
    </row>
    <row r="243" spans="1:16">
      <c r="A243" s="12">
        <v>11</v>
      </c>
      <c r="B243" s="12">
        <v>652229</v>
      </c>
      <c r="C243" s="12" t="s">
        <v>699</v>
      </c>
      <c r="D243" s="12" t="s">
        <v>783</v>
      </c>
      <c r="E243" s="17" t="s">
        <v>377</v>
      </c>
      <c r="F243" s="25" t="str">
        <f>LEFT(E243,MIN(FIND({0,1,2,3,4,5,6,7,8,9},ASC(E243)&amp;1234567890))-1)</f>
        <v>Zr</v>
      </c>
      <c r="G243" s="25">
        <f t="shared" si="6"/>
        <v>1</v>
      </c>
      <c r="H243" s="25">
        <f>VLOOKUP(F243,Table!$A$2:$C$121,2,0)</f>
        <v>4</v>
      </c>
      <c r="I243" s="26">
        <f>VLOOKUP(F243,Table!$A$2:$C$121,3,0)</f>
        <v>5</v>
      </c>
      <c r="J243" s="17" t="s">
        <v>533</v>
      </c>
      <c r="K243" s="25" t="str">
        <f>LEFT(J243,MIN(FIND({0,1,2,3,4,5,6,7,8,9},ASC(J243)&amp;1234567890))-1)</f>
        <v>Se</v>
      </c>
      <c r="L243" s="25">
        <f t="shared" si="7"/>
        <v>3</v>
      </c>
      <c r="M243" s="25">
        <f>VLOOKUP(K243,Table!$A$2:$C$121,2,0)</f>
        <v>16</v>
      </c>
      <c r="N243" s="26">
        <f>VLOOKUP(K243,Table!$A$2:$C$121,3,0)</f>
        <v>4</v>
      </c>
      <c r="O243" s="13" t="str">
        <f>VLOOKUP(A243,Table!$U$1:$V$230,2,0)</f>
        <v>Monoclinic</v>
      </c>
      <c r="P243" s="1"/>
    </row>
    <row r="244" spans="1:16">
      <c r="A244" s="12">
        <v>11</v>
      </c>
      <c r="B244" s="12">
        <v>653607</v>
      </c>
      <c r="C244" s="12" t="s">
        <v>699</v>
      </c>
      <c r="D244" s="12" t="s">
        <v>784</v>
      </c>
      <c r="E244" s="17" t="s">
        <v>410</v>
      </c>
      <c r="F244" s="25" t="str">
        <f>LEFT(E244,MIN(FIND({0,1,2,3,4,5,6,7,8,9},ASC(E244)&amp;1234567890))-1)</f>
        <v>Ba</v>
      </c>
      <c r="G244" s="25">
        <f t="shared" si="6"/>
        <v>1</v>
      </c>
      <c r="H244" s="25">
        <f>VLOOKUP(F244,Table!$A$2:$C$121,2,0)</f>
        <v>2</v>
      </c>
      <c r="I244" s="26">
        <f>VLOOKUP(F244,Table!$A$2:$C$121,3,0)</f>
        <v>6</v>
      </c>
      <c r="J244" s="17" t="s">
        <v>11364</v>
      </c>
      <c r="K244" s="25" t="str">
        <f>LEFT(J244,MIN(FIND({0,1,2,3,4,5,6,7,8,9},ASC(J244)&amp;1234567890))-1)</f>
        <v>N</v>
      </c>
      <c r="L244" s="25">
        <f t="shared" si="7"/>
        <v>6</v>
      </c>
      <c r="M244" s="25">
        <f>VLOOKUP(K244,Table!$A$2:$C$121,2,0)</f>
        <v>15</v>
      </c>
      <c r="N244" s="26">
        <f>VLOOKUP(K244,Table!$A$2:$C$121,3,0)</f>
        <v>2</v>
      </c>
      <c r="O244" s="13" t="str">
        <f>VLOOKUP(A244,Table!$U$1:$V$230,2,0)</f>
        <v>Monoclinic</v>
      </c>
      <c r="P244" s="1"/>
    </row>
    <row r="245" spans="1:16">
      <c r="A245" s="12">
        <v>11</v>
      </c>
      <c r="B245" s="12">
        <v>657748</v>
      </c>
      <c r="C245" s="12" t="s">
        <v>699</v>
      </c>
      <c r="D245" s="12" t="s">
        <v>14</v>
      </c>
      <c r="E245" s="17" t="s">
        <v>50</v>
      </c>
      <c r="F245" s="25" t="str">
        <f>LEFT(E245,MIN(FIND({0,1,2,3,4,5,6,7,8,9},ASC(E245)&amp;1234567890))-1)</f>
        <v>Ti</v>
      </c>
      <c r="G245" s="25">
        <f t="shared" si="6"/>
        <v>1</v>
      </c>
      <c r="H245" s="25">
        <f>VLOOKUP(F245,Table!$A$2:$C$121,2,0)</f>
        <v>4</v>
      </c>
      <c r="I245" s="26">
        <f>VLOOKUP(F245,Table!$A$2:$C$121,3,0)</f>
        <v>4</v>
      </c>
      <c r="J245" s="17" t="s">
        <v>32</v>
      </c>
      <c r="K245" s="25" t="str">
        <f>LEFT(J245,MIN(FIND({0,1,2,3,4,5,6,7,8,9},ASC(J245)&amp;1234567890))-1)</f>
        <v>O</v>
      </c>
      <c r="L245" s="25">
        <f t="shared" si="7"/>
        <v>2</v>
      </c>
      <c r="M245" s="25">
        <f>VLOOKUP(K245,Table!$A$2:$C$121,2,0)</f>
        <v>16</v>
      </c>
      <c r="N245" s="26">
        <f>VLOOKUP(K245,Table!$A$2:$C$121,3,0)</f>
        <v>2</v>
      </c>
      <c r="O245" s="13" t="str">
        <f>VLOOKUP(A245,Table!$U$1:$V$230,2,0)</f>
        <v>Monoclinic</v>
      </c>
      <c r="P245" s="1"/>
    </row>
    <row r="246" spans="1:16">
      <c r="A246" s="12">
        <v>11</v>
      </c>
      <c r="B246" s="12">
        <v>657955</v>
      </c>
      <c r="C246" s="12" t="s">
        <v>699</v>
      </c>
      <c r="D246" s="12" t="s">
        <v>785</v>
      </c>
      <c r="E246" s="17" t="s">
        <v>377</v>
      </c>
      <c r="F246" s="25" t="str">
        <f>LEFT(E246,MIN(FIND({0,1,2,3,4,5,6,7,8,9},ASC(E246)&amp;1234567890))-1)</f>
        <v>Zr</v>
      </c>
      <c r="G246" s="25">
        <f t="shared" si="6"/>
        <v>1</v>
      </c>
      <c r="H246" s="25">
        <f>VLOOKUP(F246,Table!$A$2:$C$121,2,0)</f>
        <v>4</v>
      </c>
      <c r="I246" s="26">
        <f>VLOOKUP(F246,Table!$A$2:$C$121,3,0)</f>
        <v>5</v>
      </c>
      <c r="J246" s="17" t="s">
        <v>11294</v>
      </c>
      <c r="K246" s="25" t="str">
        <f>LEFT(J246,MIN(FIND({0,1,2,3,4,5,6,7,8,9},ASC(J246)&amp;1234567890))-1)</f>
        <v>Rh</v>
      </c>
      <c r="L246" s="25">
        <f t="shared" si="7"/>
        <v>1</v>
      </c>
      <c r="M246" s="25">
        <f>VLOOKUP(K246,Table!$A$2:$C$121,2,0)</f>
        <v>9</v>
      </c>
      <c r="N246" s="26">
        <f>VLOOKUP(K246,Table!$A$2:$C$121,3,0)</f>
        <v>5</v>
      </c>
      <c r="O246" s="13" t="str">
        <f>VLOOKUP(A246,Table!$U$1:$V$230,2,0)</f>
        <v>Monoclinic</v>
      </c>
      <c r="P246" s="1"/>
    </row>
    <row r="247" spans="1:16">
      <c r="A247" s="12">
        <v>11</v>
      </c>
      <c r="B247" s="12">
        <v>657956</v>
      </c>
      <c r="C247" s="12" t="s">
        <v>699</v>
      </c>
      <c r="D247" s="12" t="s">
        <v>786</v>
      </c>
      <c r="E247" s="17" t="s">
        <v>377</v>
      </c>
      <c r="F247" s="25" t="str">
        <f>LEFT(E247,MIN(FIND({0,1,2,3,4,5,6,7,8,9},ASC(E247)&amp;1234567890))-1)</f>
        <v>Zr</v>
      </c>
      <c r="G247" s="25">
        <f t="shared" si="6"/>
        <v>1</v>
      </c>
      <c r="H247" s="25">
        <f>VLOOKUP(F247,Table!$A$2:$C$121,2,0)</f>
        <v>4</v>
      </c>
      <c r="I247" s="26">
        <f>VLOOKUP(F247,Table!$A$2:$C$121,3,0)</f>
        <v>5</v>
      </c>
      <c r="J247" s="17" t="s">
        <v>72</v>
      </c>
      <c r="K247" s="25" t="str">
        <f>LEFT(J247,MIN(FIND({0,1,2,3,4,5,6,7,8,9},ASC(J247)&amp;1234567890))-1)</f>
        <v>Ir</v>
      </c>
      <c r="L247" s="25">
        <f t="shared" si="7"/>
        <v>1</v>
      </c>
      <c r="M247" s="25">
        <f>VLOOKUP(K247,Table!$A$2:$C$121,2,0)</f>
        <v>9</v>
      </c>
      <c r="N247" s="26">
        <f>VLOOKUP(K247,Table!$A$2:$C$121,3,0)</f>
        <v>6</v>
      </c>
      <c r="O247" s="13" t="str">
        <f>VLOOKUP(A247,Table!$U$1:$V$230,2,0)</f>
        <v>Monoclinic</v>
      </c>
      <c r="P247" s="1"/>
    </row>
    <row r="248" spans="1:16">
      <c r="A248" s="12">
        <v>11</v>
      </c>
      <c r="B248" s="12">
        <v>657957</v>
      </c>
      <c r="C248" s="12" t="s">
        <v>699</v>
      </c>
      <c r="D248" s="12" t="s">
        <v>23</v>
      </c>
      <c r="E248" s="17" t="s">
        <v>50</v>
      </c>
      <c r="F248" s="25" t="str">
        <f>LEFT(E248,MIN(FIND({0,1,2,3,4,5,6,7,8,9},ASC(E248)&amp;1234567890))-1)</f>
        <v>Ti</v>
      </c>
      <c r="G248" s="25">
        <f t="shared" si="6"/>
        <v>1</v>
      </c>
      <c r="H248" s="25">
        <f>VLOOKUP(F248,Table!$A$2:$C$121,2,0)</f>
        <v>4</v>
      </c>
      <c r="I248" s="26">
        <f>VLOOKUP(F248,Table!$A$2:$C$121,3,0)</f>
        <v>4</v>
      </c>
      <c r="J248" s="17" t="s">
        <v>66</v>
      </c>
      <c r="K248" s="25" t="str">
        <f>LEFT(J248,MIN(FIND({0,1,2,3,4,5,6,7,8,9},ASC(J248)&amp;1234567890))-1)</f>
        <v>Ni</v>
      </c>
      <c r="L248" s="25">
        <f t="shared" si="7"/>
        <v>1</v>
      </c>
      <c r="M248" s="25">
        <f>VLOOKUP(K248,Table!$A$2:$C$121,2,0)</f>
        <v>10</v>
      </c>
      <c r="N248" s="26">
        <f>VLOOKUP(K248,Table!$A$2:$C$121,3,0)</f>
        <v>4</v>
      </c>
      <c r="O248" s="13" t="str">
        <f>VLOOKUP(A248,Table!$U$1:$V$230,2,0)</f>
        <v>Monoclinic</v>
      </c>
      <c r="P248" s="1"/>
    </row>
    <row r="249" spans="1:16">
      <c r="A249" s="12">
        <v>11</v>
      </c>
      <c r="B249" s="12">
        <v>59960</v>
      </c>
      <c r="C249" s="12" t="s">
        <v>699</v>
      </c>
      <c r="D249" s="12" t="s">
        <v>787</v>
      </c>
      <c r="E249" s="17" t="s">
        <v>584</v>
      </c>
      <c r="F249" s="25" t="str">
        <f>LEFT(E249,MIN(FIND({0,1,2,3,4,5,6,7,8,9},ASC(E249)&amp;1234567890))-1)</f>
        <v>V</v>
      </c>
      <c r="G249" s="25">
        <f t="shared" si="6"/>
        <v>2</v>
      </c>
      <c r="H249" s="25">
        <f>VLOOKUP(F249,Table!$A$2:$C$121,2,0)</f>
        <v>5</v>
      </c>
      <c r="I249" s="26">
        <f>VLOOKUP(F249,Table!$A$2:$C$121,3,0)</f>
        <v>4</v>
      </c>
      <c r="J249" s="17" t="s">
        <v>500</v>
      </c>
      <c r="K249" s="25" t="str">
        <f>LEFT(J249,MIN(FIND({0,1,2,3,4,5,6,7,8,9},ASC(J249)&amp;1234567890))-1)</f>
        <v>O</v>
      </c>
      <c r="L249" s="25">
        <f t="shared" si="7"/>
        <v>5</v>
      </c>
      <c r="M249" s="25">
        <f>VLOOKUP(K249,Table!$A$2:$C$121,2,0)</f>
        <v>16</v>
      </c>
      <c r="N249" s="26">
        <f>VLOOKUP(K249,Table!$A$2:$C$121,3,0)</f>
        <v>2</v>
      </c>
      <c r="O249" s="13" t="str">
        <f>VLOOKUP(A249,Table!$U$1:$V$230,2,0)</f>
        <v>Monoclinic</v>
      </c>
      <c r="P249" s="1"/>
    </row>
    <row r="250" spans="1:16">
      <c r="A250" s="12">
        <v>11</v>
      </c>
      <c r="B250" s="12">
        <v>54495</v>
      </c>
      <c r="C250" s="12" t="s">
        <v>720</v>
      </c>
      <c r="D250" s="12" t="s">
        <v>788</v>
      </c>
      <c r="E250" s="17" t="s">
        <v>587</v>
      </c>
      <c r="F250" s="25" t="str">
        <f>LEFT(E250,MIN(FIND({0,1,2,3,4,5,6,7,8,9},ASC(E250)&amp;1234567890))-1)</f>
        <v>Ho</v>
      </c>
      <c r="G250" s="25">
        <f t="shared" si="6"/>
        <v>1</v>
      </c>
      <c r="H250" s="25">
        <f>VLOOKUP(F250,Table!$A$2:$C$121,2,0)</f>
        <v>3</v>
      </c>
      <c r="I250" s="26">
        <f>VLOOKUP(F250,Table!$A$2:$C$121,3,0)</f>
        <v>6</v>
      </c>
      <c r="J250" s="17" t="s">
        <v>11365</v>
      </c>
      <c r="K250" s="25" t="str">
        <f>LEFT(J250,MIN(FIND({0,1,2,3,4,5,6,7,8,9},ASC(J250)&amp;1234567890))-1)</f>
        <v>Ge</v>
      </c>
      <c r="L250" s="25">
        <f t="shared" si="7"/>
        <v>1.85</v>
      </c>
      <c r="M250" s="25">
        <f>VLOOKUP(K250,Table!$A$2:$C$121,2,0)</f>
        <v>14</v>
      </c>
      <c r="N250" s="26">
        <f>VLOOKUP(K250,Table!$A$2:$C$121,3,0)</f>
        <v>4</v>
      </c>
      <c r="O250" s="13" t="str">
        <f>VLOOKUP(A250,Table!$U$1:$V$230,2,0)</f>
        <v>Monoclinic</v>
      </c>
      <c r="P250" s="1"/>
    </row>
    <row r="251" spans="1:16">
      <c r="A251" s="12">
        <v>11</v>
      </c>
      <c r="B251" s="12">
        <v>150576</v>
      </c>
      <c r="C251" s="12" t="s">
        <v>699</v>
      </c>
      <c r="D251" s="12" t="s">
        <v>789</v>
      </c>
      <c r="E251" s="17" t="s">
        <v>69</v>
      </c>
      <c r="F251" s="25" t="str">
        <f>LEFT(E251,MIN(FIND({0,1,2,3,4,5,6,7,8,9},ASC(E251)&amp;1234567890))-1)</f>
        <v>Mg</v>
      </c>
      <c r="G251" s="25">
        <f t="shared" si="6"/>
        <v>1</v>
      </c>
      <c r="H251" s="25">
        <f>VLOOKUP(F251,Table!$A$2:$C$121,2,0)</f>
        <v>2</v>
      </c>
      <c r="I251" s="26">
        <f>VLOOKUP(F251,Table!$A$2:$C$121,3,0)</f>
        <v>3</v>
      </c>
      <c r="J251" s="17" t="s">
        <v>11366</v>
      </c>
      <c r="K251" s="25" t="str">
        <f>LEFT(J251,MIN(FIND({0,1,2,3,4,5,6,7,8,9},ASC(J251)&amp;1234567890))-1)</f>
        <v>Zn</v>
      </c>
      <c r="L251" s="25">
        <f t="shared" si="7"/>
        <v>2</v>
      </c>
      <c r="M251" s="25">
        <f>VLOOKUP(K251,Table!$A$2:$C$121,2,0)</f>
        <v>12</v>
      </c>
      <c r="N251" s="26">
        <f>VLOOKUP(K251,Table!$A$2:$C$121,3,0)</f>
        <v>4</v>
      </c>
      <c r="O251" s="13" t="str">
        <f>VLOOKUP(A251,Table!$U$1:$V$230,2,0)</f>
        <v>Monoclinic</v>
      </c>
      <c r="P251" s="1"/>
    </row>
    <row r="252" spans="1:16">
      <c r="A252" s="12">
        <v>11</v>
      </c>
      <c r="B252" s="12">
        <v>159134</v>
      </c>
      <c r="C252" s="12" t="s">
        <v>699</v>
      </c>
      <c r="D252" s="12" t="s">
        <v>790</v>
      </c>
      <c r="E252" s="17" t="s">
        <v>11367</v>
      </c>
      <c r="F252" s="25" t="str">
        <f>LEFT(E252,MIN(FIND({0,1,2,3,4,5,6,7,8,9},ASC(E252)&amp;1234567890))-1)</f>
        <v>Tb</v>
      </c>
      <c r="G252" s="25">
        <f t="shared" si="6"/>
        <v>2</v>
      </c>
      <c r="H252" s="25">
        <f>VLOOKUP(F252,Table!$A$2:$C$121,2,0)</f>
        <v>3</v>
      </c>
      <c r="I252" s="26">
        <f>VLOOKUP(F252,Table!$A$2:$C$121,3,0)</f>
        <v>6</v>
      </c>
      <c r="J252" s="17" t="s">
        <v>11350</v>
      </c>
      <c r="K252" s="25" t="str">
        <f>LEFT(J252,MIN(FIND({0,1,2,3,4,5,6,7,8,9},ASC(J252)&amp;1234567890))-1)</f>
        <v>Sb</v>
      </c>
      <c r="L252" s="25">
        <f t="shared" si="7"/>
        <v>5</v>
      </c>
      <c r="M252" s="25">
        <f>VLOOKUP(K252,Table!$A$2:$C$121,2,0)</f>
        <v>15</v>
      </c>
      <c r="N252" s="26">
        <f>VLOOKUP(K252,Table!$A$2:$C$121,3,0)</f>
        <v>5</v>
      </c>
      <c r="O252" s="13" t="str">
        <f>VLOOKUP(A252,Table!$U$1:$V$230,2,0)</f>
        <v>Monoclinic</v>
      </c>
      <c r="P252" s="1"/>
    </row>
    <row r="253" spans="1:16">
      <c r="A253" s="12">
        <v>11</v>
      </c>
      <c r="B253" s="12">
        <v>164163</v>
      </c>
      <c r="C253" s="12" t="s">
        <v>699</v>
      </c>
      <c r="D253" s="12" t="s">
        <v>791</v>
      </c>
      <c r="E253" s="17" t="s">
        <v>11368</v>
      </c>
      <c r="F253" s="25" t="str">
        <f>LEFT(E253,MIN(FIND({0,1,2,3,4,5,6,7,8,9},ASC(E253)&amp;1234567890))-1)</f>
        <v>Fe</v>
      </c>
      <c r="G253" s="25">
        <f t="shared" si="6"/>
        <v>1.0680000000000001</v>
      </c>
      <c r="H253" s="25">
        <f>VLOOKUP(F253,Table!$A$2:$C$121,2,0)</f>
        <v>8</v>
      </c>
      <c r="I253" s="26">
        <f>VLOOKUP(F253,Table!$A$2:$C$121,3,0)</f>
        <v>4</v>
      </c>
      <c r="J253" s="17" t="s">
        <v>328</v>
      </c>
      <c r="K253" s="25" t="str">
        <f>LEFT(J253,MIN(FIND({0,1,2,3,4,5,6,7,8,9},ASC(J253)&amp;1234567890))-1)</f>
        <v>Te</v>
      </c>
      <c r="L253" s="25">
        <f t="shared" si="7"/>
        <v>1</v>
      </c>
      <c r="M253" s="25">
        <f>VLOOKUP(K253,Table!$A$2:$C$121,2,0)</f>
        <v>16</v>
      </c>
      <c r="N253" s="26">
        <f>VLOOKUP(K253,Table!$A$2:$C$121,3,0)</f>
        <v>5</v>
      </c>
      <c r="O253" s="13" t="str">
        <f>VLOOKUP(A253,Table!$U$1:$V$230,2,0)</f>
        <v>Monoclinic</v>
      </c>
      <c r="P253" s="1"/>
    </row>
    <row r="254" spans="1:16">
      <c r="A254" s="12">
        <v>11</v>
      </c>
      <c r="B254" s="12">
        <v>166402</v>
      </c>
      <c r="C254" s="12" t="s">
        <v>699</v>
      </c>
      <c r="D254" s="12" t="s">
        <v>792</v>
      </c>
      <c r="E254" s="17" t="s">
        <v>11369</v>
      </c>
      <c r="F254" s="25" t="str">
        <f>LEFT(E254,MIN(FIND({0,1,2,3,4,5,6,7,8,9},ASC(E254)&amp;1234567890))-1)</f>
        <v>Ho</v>
      </c>
      <c r="G254" s="25">
        <f t="shared" si="6"/>
        <v>5</v>
      </c>
      <c r="H254" s="25">
        <f>VLOOKUP(F254,Table!$A$2:$C$121,2,0)</f>
        <v>3</v>
      </c>
      <c r="I254" s="26">
        <f>VLOOKUP(F254,Table!$A$2:$C$121,3,0)</f>
        <v>6</v>
      </c>
      <c r="J254" s="17" t="s">
        <v>11370</v>
      </c>
      <c r="K254" s="25" t="str">
        <f>LEFT(J254,MIN(FIND({0,1,2,3,4,5,6,7,8,9},ASC(J254)&amp;1234567890))-1)</f>
        <v>Ge</v>
      </c>
      <c r="L254" s="25">
        <f t="shared" si="7"/>
        <v>4</v>
      </c>
      <c r="M254" s="25">
        <f>VLOOKUP(K254,Table!$A$2:$C$121,2,0)</f>
        <v>14</v>
      </c>
      <c r="N254" s="26">
        <f>VLOOKUP(K254,Table!$A$2:$C$121,3,0)</f>
        <v>4</v>
      </c>
      <c r="O254" s="13" t="str">
        <f>VLOOKUP(A254,Table!$U$1:$V$230,2,0)</f>
        <v>Monoclinic</v>
      </c>
      <c r="P254" s="1"/>
    </row>
    <row r="255" spans="1:16">
      <c r="A255" s="12">
        <v>11</v>
      </c>
      <c r="B255" s="12">
        <v>167088</v>
      </c>
      <c r="C255" s="12" t="s">
        <v>699</v>
      </c>
      <c r="D255" s="12" t="s">
        <v>793</v>
      </c>
      <c r="E255" s="17" t="s">
        <v>11371</v>
      </c>
      <c r="F255" s="25" t="str">
        <f>LEFT(E255,MIN(FIND({0,1,2,3,4,5,6,7,8,9},ASC(E255)&amp;1234567890))-1)</f>
        <v>Ce</v>
      </c>
      <c r="G255" s="25">
        <f t="shared" si="6"/>
        <v>2</v>
      </c>
      <c r="H255" s="25">
        <f>VLOOKUP(F255,Table!$A$2:$C$121,2,0)</f>
        <v>3</v>
      </c>
      <c r="I255" s="26">
        <f>VLOOKUP(F255,Table!$A$2:$C$121,3,0)</f>
        <v>6</v>
      </c>
      <c r="J255" s="17" t="s">
        <v>396</v>
      </c>
      <c r="K255" s="25" t="str">
        <f>LEFT(J255,MIN(FIND({0,1,2,3,4,5,6,7,8,9},ASC(J255)&amp;1234567890))-1)</f>
        <v>Br</v>
      </c>
      <c r="L255" s="25">
        <f t="shared" si="7"/>
        <v>5</v>
      </c>
      <c r="M255" s="25">
        <f>VLOOKUP(K255,Table!$A$2:$C$121,2,0)</f>
        <v>17</v>
      </c>
      <c r="N255" s="26">
        <f>VLOOKUP(K255,Table!$A$2:$C$121,3,0)</f>
        <v>4</v>
      </c>
      <c r="O255" s="13" t="str">
        <f>VLOOKUP(A255,Table!$U$1:$V$230,2,0)</f>
        <v>Monoclinic</v>
      </c>
      <c r="P255" s="1"/>
    </row>
    <row r="256" spans="1:16">
      <c r="A256" s="12">
        <v>11</v>
      </c>
      <c r="B256" s="12">
        <v>167596</v>
      </c>
      <c r="C256" s="12" t="s">
        <v>699</v>
      </c>
      <c r="D256" s="12" t="s">
        <v>657</v>
      </c>
      <c r="E256" s="17" t="s">
        <v>377</v>
      </c>
      <c r="F256" s="25" t="str">
        <f>LEFT(E256,MIN(FIND({0,1,2,3,4,5,6,7,8,9},ASC(E256)&amp;1234567890))-1)</f>
        <v>Zr</v>
      </c>
      <c r="G256" s="25">
        <f t="shared" si="6"/>
        <v>1</v>
      </c>
      <c r="H256" s="25">
        <f>VLOOKUP(F256,Table!$A$2:$C$121,2,0)</f>
        <v>4</v>
      </c>
      <c r="I256" s="26">
        <f>VLOOKUP(F256,Table!$A$2:$C$121,3,0)</f>
        <v>5</v>
      </c>
      <c r="J256" s="17" t="s">
        <v>11351</v>
      </c>
      <c r="K256" s="25" t="str">
        <f>LEFT(J256,MIN(FIND({0,1,2,3,4,5,6,7,8,9},ASC(J256)&amp;1234567890))-1)</f>
        <v>Cu</v>
      </c>
      <c r="L256" s="25">
        <f t="shared" si="7"/>
        <v>1</v>
      </c>
      <c r="M256" s="25">
        <f>VLOOKUP(K256,Table!$A$2:$C$121,2,0)</f>
        <v>11</v>
      </c>
      <c r="N256" s="26">
        <f>VLOOKUP(K256,Table!$A$2:$C$121,3,0)</f>
        <v>4</v>
      </c>
      <c r="O256" s="13" t="str">
        <f>VLOOKUP(A256,Table!$U$1:$V$230,2,0)</f>
        <v>Monoclinic</v>
      </c>
      <c r="P256" s="1"/>
    </row>
    <row r="257" spans="1:16">
      <c r="A257" s="12">
        <v>11</v>
      </c>
      <c r="B257" s="12">
        <v>168769</v>
      </c>
      <c r="C257" s="12" t="s">
        <v>699</v>
      </c>
      <c r="D257" s="12" t="s">
        <v>794</v>
      </c>
      <c r="E257" s="17" t="s">
        <v>11372</v>
      </c>
      <c r="F257" s="25" t="str">
        <f>LEFT(E257,MIN(FIND({0,1,2,3,4,5,6,7,8,9},ASC(E257)&amp;1234567890))-1)</f>
        <v>Fe</v>
      </c>
      <c r="G257" s="25">
        <f t="shared" si="6"/>
        <v>1.05</v>
      </c>
      <c r="H257" s="25">
        <f>VLOOKUP(F257,Table!$A$2:$C$121,2,0)</f>
        <v>8</v>
      </c>
      <c r="I257" s="26">
        <f>VLOOKUP(F257,Table!$A$2:$C$121,3,0)</f>
        <v>4</v>
      </c>
      <c r="J257" s="17" t="s">
        <v>328</v>
      </c>
      <c r="K257" s="25" t="str">
        <f>LEFT(J257,MIN(FIND({0,1,2,3,4,5,6,7,8,9},ASC(J257)&amp;1234567890))-1)</f>
        <v>Te</v>
      </c>
      <c r="L257" s="25">
        <f t="shared" si="7"/>
        <v>1</v>
      </c>
      <c r="M257" s="25">
        <f>VLOOKUP(K257,Table!$A$2:$C$121,2,0)</f>
        <v>16</v>
      </c>
      <c r="N257" s="26">
        <f>VLOOKUP(K257,Table!$A$2:$C$121,3,0)</f>
        <v>5</v>
      </c>
      <c r="O257" s="13" t="str">
        <f>VLOOKUP(A257,Table!$U$1:$V$230,2,0)</f>
        <v>Monoclinic</v>
      </c>
      <c r="P257" s="1"/>
    </row>
    <row r="258" spans="1:16">
      <c r="A258" s="12">
        <v>11</v>
      </c>
      <c r="B258" s="12">
        <v>180364</v>
      </c>
      <c r="C258" s="12" t="s">
        <v>699</v>
      </c>
      <c r="D258" s="12" t="s">
        <v>795</v>
      </c>
      <c r="E258" s="17" t="s">
        <v>425</v>
      </c>
      <c r="F258" s="25" t="str">
        <f>LEFT(E258,MIN(FIND({0,1,2,3,4,5,6,7,8,9},ASC(E258)&amp;1234567890))-1)</f>
        <v>Ga</v>
      </c>
      <c r="G258" s="25">
        <f t="shared" ref="G258:G321" si="8">IF(SUBSTITUTE(E258,F258,"")="",1,SUBSTITUTE(E258,F258,""))*1</f>
        <v>5</v>
      </c>
      <c r="H258" s="25">
        <f>VLOOKUP(F258,Table!$A$2:$C$121,2,0)</f>
        <v>13</v>
      </c>
      <c r="I258" s="26">
        <f>VLOOKUP(F258,Table!$A$2:$C$121,3,0)</f>
        <v>4</v>
      </c>
      <c r="J258" s="17" t="s">
        <v>539</v>
      </c>
      <c r="K258" s="25" t="str">
        <f>LEFT(J258,MIN(FIND({0,1,2,3,4,5,6,7,8,9},ASC(J258)&amp;1234567890))-1)</f>
        <v>Pt</v>
      </c>
      <c r="L258" s="25">
        <f t="shared" ref="L258:L321" si="9">IF(SUBSTITUTE(J258,K258,"")="",1,SUBSTITUTE(J258,K258,""))*1</f>
        <v>1</v>
      </c>
      <c r="M258" s="25">
        <f>VLOOKUP(K258,Table!$A$2:$C$121,2,0)</f>
        <v>10</v>
      </c>
      <c r="N258" s="26">
        <f>VLOOKUP(K258,Table!$A$2:$C$121,3,0)</f>
        <v>6</v>
      </c>
      <c r="O258" s="13" t="str">
        <f>VLOOKUP(A258,Table!$U$1:$V$230,2,0)</f>
        <v>Monoclinic</v>
      </c>
      <c r="P258" s="1"/>
    </row>
    <row r="259" spans="1:16">
      <c r="A259" s="12">
        <v>11</v>
      </c>
      <c r="B259" s="12">
        <v>185921</v>
      </c>
      <c r="C259" s="12" t="s">
        <v>720</v>
      </c>
      <c r="D259" s="12" t="s">
        <v>796</v>
      </c>
      <c r="E259" s="17" t="s">
        <v>11373</v>
      </c>
      <c r="F259" s="25" t="str">
        <f>LEFT(E259,MIN(FIND({0,1,2,3,4,5,6,7,8,9},ASC(E259)&amp;1234567890))-1)</f>
        <v>Mn</v>
      </c>
      <c r="G259" s="25">
        <f t="shared" si="8"/>
        <v>5</v>
      </c>
      <c r="H259" s="25">
        <f>VLOOKUP(F259,Table!$A$2:$C$121,2,0)</f>
        <v>7</v>
      </c>
      <c r="I259" s="26">
        <f>VLOOKUP(F259,Table!$A$2:$C$121,3,0)</f>
        <v>4</v>
      </c>
      <c r="J259" s="17" t="s">
        <v>11374</v>
      </c>
      <c r="K259" s="25" t="str">
        <f>LEFT(J259,MIN(FIND({0,1,2,3,4,5,6,7,8,9},ASC(J259)&amp;1234567890))-1)</f>
        <v>Si</v>
      </c>
      <c r="L259" s="25">
        <f t="shared" si="9"/>
        <v>3</v>
      </c>
      <c r="M259" s="25">
        <f>VLOOKUP(K259,Table!$A$2:$C$121,2,0)</f>
        <v>14</v>
      </c>
      <c r="N259" s="26">
        <f>VLOOKUP(K259,Table!$A$2:$C$121,3,0)</f>
        <v>3</v>
      </c>
      <c r="O259" s="13" t="str">
        <f>VLOOKUP(A259,Table!$U$1:$V$230,2,0)</f>
        <v>Monoclinic</v>
      </c>
      <c r="P259" s="1"/>
    </row>
    <row r="260" spans="1:16">
      <c r="A260" s="12">
        <v>11</v>
      </c>
      <c r="B260" s="12">
        <v>190905</v>
      </c>
      <c r="C260" s="12" t="s">
        <v>699</v>
      </c>
      <c r="D260" s="12" t="s">
        <v>797</v>
      </c>
      <c r="E260" s="17" t="s">
        <v>11375</v>
      </c>
      <c r="F260" s="25" t="str">
        <f>LEFT(E260,MIN(FIND({0,1,2,3,4,5,6,7,8,9},ASC(E260)&amp;1234567890))-1)</f>
        <v>Fe</v>
      </c>
      <c r="G260" s="25">
        <f t="shared" si="8"/>
        <v>1.1100000000000001</v>
      </c>
      <c r="H260" s="25">
        <f>VLOOKUP(F260,Table!$A$2:$C$121,2,0)</f>
        <v>8</v>
      </c>
      <c r="I260" s="26">
        <f>VLOOKUP(F260,Table!$A$2:$C$121,3,0)</f>
        <v>4</v>
      </c>
      <c r="J260" s="17" t="s">
        <v>328</v>
      </c>
      <c r="K260" s="25" t="str">
        <f>LEFT(J260,MIN(FIND({0,1,2,3,4,5,6,7,8,9},ASC(J260)&amp;1234567890))-1)</f>
        <v>Te</v>
      </c>
      <c r="L260" s="25">
        <f t="shared" si="9"/>
        <v>1</v>
      </c>
      <c r="M260" s="25">
        <f>VLOOKUP(K260,Table!$A$2:$C$121,2,0)</f>
        <v>16</v>
      </c>
      <c r="N260" s="26">
        <f>VLOOKUP(K260,Table!$A$2:$C$121,3,0)</f>
        <v>5</v>
      </c>
      <c r="O260" s="13" t="str">
        <f>VLOOKUP(A260,Table!$U$1:$V$230,2,0)</f>
        <v>Monoclinic</v>
      </c>
      <c r="P260" s="1"/>
    </row>
    <row r="261" spans="1:16">
      <c r="A261" s="12">
        <v>11</v>
      </c>
      <c r="B261" s="12">
        <v>190907</v>
      </c>
      <c r="C261" s="12" t="s">
        <v>699</v>
      </c>
      <c r="D261" s="12" t="s">
        <v>798</v>
      </c>
      <c r="E261" s="17" t="s">
        <v>11376</v>
      </c>
      <c r="F261" s="25" t="str">
        <f>LEFT(E261,MIN(FIND({0,1,2,3,4,5,6,7,8,9},ASC(E261)&amp;1234567890))-1)</f>
        <v>Fe</v>
      </c>
      <c r="G261" s="25">
        <f t="shared" si="8"/>
        <v>1.1200000000000001</v>
      </c>
      <c r="H261" s="25">
        <f>VLOOKUP(F261,Table!$A$2:$C$121,2,0)</f>
        <v>8</v>
      </c>
      <c r="I261" s="26">
        <f>VLOOKUP(F261,Table!$A$2:$C$121,3,0)</f>
        <v>4</v>
      </c>
      <c r="J261" s="17" t="s">
        <v>328</v>
      </c>
      <c r="K261" s="25" t="str">
        <f>LEFT(J261,MIN(FIND({0,1,2,3,4,5,6,7,8,9},ASC(J261)&amp;1234567890))-1)</f>
        <v>Te</v>
      </c>
      <c r="L261" s="25">
        <f t="shared" si="9"/>
        <v>1</v>
      </c>
      <c r="M261" s="25">
        <f>VLOOKUP(K261,Table!$A$2:$C$121,2,0)</f>
        <v>16</v>
      </c>
      <c r="N261" s="26">
        <f>VLOOKUP(K261,Table!$A$2:$C$121,3,0)</f>
        <v>5</v>
      </c>
      <c r="O261" s="13" t="str">
        <f>VLOOKUP(A261,Table!$U$1:$V$230,2,0)</f>
        <v>Monoclinic</v>
      </c>
      <c r="P261" s="1"/>
    </row>
    <row r="262" spans="1:16">
      <c r="A262" s="12">
        <v>11</v>
      </c>
      <c r="B262" s="12">
        <v>107594</v>
      </c>
      <c r="C262" s="12" t="s">
        <v>699</v>
      </c>
      <c r="D262" s="12" t="s">
        <v>799</v>
      </c>
      <c r="E262" s="17" t="s">
        <v>11377</v>
      </c>
      <c r="F262" s="25" t="str">
        <f>LEFT(E262,MIN(FIND({0,1,2,3,4,5,6,7,8,9},ASC(E262)&amp;1234567890))-1)</f>
        <v>Dy</v>
      </c>
      <c r="G262" s="25">
        <f t="shared" si="8"/>
        <v>2</v>
      </c>
      <c r="H262" s="25">
        <f>VLOOKUP(F262,Table!$A$2:$C$121,2,0)</f>
        <v>3</v>
      </c>
      <c r="I262" s="26">
        <f>VLOOKUP(F262,Table!$A$2:$C$121,3,0)</f>
        <v>6</v>
      </c>
      <c r="J262" s="17" t="s">
        <v>11350</v>
      </c>
      <c r="K262" s="25" t="str">
        <f>LEFT(J262,MIN(FIND({0,1,2,3,4,5,6,7,8,9},ASC(J262)&amp;1234567890))-1)</f>
        <v>Sb</v>
      </c>
      <c r="L262" s="25">
        <f t="shared" si="9"/>
        <v>5</v>
      </c>
      <c r="M262" s="25">
        <f>VLOOKUP(K262,Table!$A$2:$C$121,2,0)</f>
        <v>15</v>
      </c>
      <c r="N262" s="26">
        <f>VLOOKUP(K262,Table!$A$2:$C$121,3,0)</f>
        <v>5</v>
      </c>
      <c r="O262" s="13" t="str">
        <f>VLOOKUP(A262,Table!$U$1:$V$230,2,0)</f>
        <v>Monoclinic</v>
      </c>
      <c r="P262" s="1"/>
    </row>
    <row r="263" spans="1:16">
      <c r="A263" s="12">
        <v>11</v>
      </c>
      <c r="B263" s="12">
        <v>423037</v>
      </c>
      <c r="C263" s="12" t="s">
        <v>699</v>
      </c>
      <c r="D263" s="12" t="s">
        <v>800</v>
      </c>
      <c r="E263" s="17" t="s">
        <v>342</v>
      </c>
      <c r="F263" s="25" t="str">
        <f>LEFT(E263,MIN(FIND({0,1,2,3,4,5,6,7,8,9},ASC(E263)&amp;1234567890))-1)</f>
        <v>P</v>
      </c>
      <c r="G263" s="25">
        <f t="shared" si="8"/>
        <v>4</v>
      </c>
      <c r="H263" s="25">
        <f>VLOOKUP(F263,Table!$A$2:$C$121,2,0)</f>
        <v>15</v>
      </c>
      <c r="I263" s="26">
        <f>VLOOKUP(F263,Table!$A$2:$C$121,3,0)</f>
        <v>3</v>
      </c>
      <c r="J263" s="17" t="s">
        <v>358</v>
      </c>
      <c r="K263" s="25" t="str">
        <f>LEFT(J263,MIN(FIND({0,1,2,3,4,5,6,7,8,9},ASC(J263)&amp;1234567890))-1)</f>
        <v>S</v>
      </c>
      <c r="L263" s="25">
        <f t="shared" si="9"/>
        <v>6</v>
      </c>
      <c r="M263" s="25">
        <f>VLOOKUP(K263,Table!$A$2:$C$121,2,0)</f>
        <v>16</v>
      </c>
      <c r="N263" s="26">
        <f>VLOOKUP(K263,Table!$A$2:$C$121,3,0)</f>
        <v>3</v>
      </c>
      <c r="O263" s="13" t="str">
        <f>VLOOKUP(A263,Table!$U$1:$V$230,2,0)</f>
        <v>Monoclinic</v>
      </c>
      <c r="P263" s="1"/>
    </row>
    <row r="264" spans="1:16">
      <c r="A264" s="12">
        <v>11</v>
      </c>
      <c r="B264" s="12">
        <v>262448</v>
      </c>
      <c r="C264" s="12" t="s">
        <v>699</v>
      </c>
      <c r="D264" s="12" t="s">
        <v>801</v>
      </c>
      <c r="E264" s="17" t="s">
        <v>456</v>
      </c>
      <c r="F264" s="25" t="str">
        <f>LEFT(E264,MIN(FIND({0,1,2,3,4,5,6,7,8,9},ASC(E264)&amp;1234567890))-1)</f>
        <v>C</v>
      </c>
      <c r="G264" s="25">
        <f t="shared" si="8"/>
        <v>84</v>
      </c>
      <c r="H264" s="25">
        <f>VLOOKUP(F264,Table!$A$2:$C$121,2,0)</f>
        <v>14</v>
      </c>
      <c r="I264" s="26">
        <f>VLOOKUP(F264,Table!$A$2:$C$121,3,0)</f>
        <v>2</v>
      </c>
      <c r="J264" s="17" t="s">
        <v>11378</v>
      </c>
      <c r="K264" s="25" t="str">
        <f>LEFT(J264,MIN(FIND({0,1,2,3,4,5,6,7,8,9},ASC(J264)&amp;1234567890))-1)</f>
        <v>Cl</v>
      </c>
      <c r="L264" s="25">
        <f t="shared" si="9"/>
        <v>22.33</v>
      </c>
      <c r="M264" s="25">
        <f>VLOOKUP(K264,Table!$A$2:$C$121,2,0)</f>
        <v>17</v>
      </c>
      <c r="N264" s="26">
        <f>VLOOKUP(K264,Table!$A$2:$C$121,3,0)</f>
        <v>3</v>
      </c>
      <c r="O264" s="13" t="str">
        <f>VLOOKUP(A264,Table!$U$1:$V$230,2,0)</f>
        <v>Monoclinic</v>
      </c>
      <c r="P264" s="1"/>
    </row>
    <row r="265" spans="1:16">
      <c r="A265" s="12">
        <v>11</v>
      </c>
      <c r="B265" s="12">
        <v>424526</v>
      </c>
      <c r="C265" s="12" t="s">
        <v>699</v>
      </c>
      <c r="D265" s="12" t="s">
        <v>802</v>
      </c>
      <c r="E265" s="17" t="s">
        <v>11379</v>
      </c>
      <c r="F265" s="25" t="str">
        <f>LEFT(E265,MIN(FIND({0,1,2,3,4,5,6,7,8,9},ASC(E265)&amp;1234567890))-1)</f>
        <v>Np</v>
      </c>
      <c r="G265" s="25">
        <f t="shared" si="8"/>
        <v>1</v>
      </c>
      <c r="H265" s="25">
        <f>VLOOKUP(F265,Table!$A$2:$C$121,2,0)</f>
        <v>3</v>
      </c>
      <c r="I265" s="26">
        <f>VLOOKUP(F265,Table!$A$2:$C$121,3,0)</f>
        <v>7</v>
      </c>
      <c r="J265" s="17" t="s">
        <v>533</v>
      </c>
      <c r="K265" s="25" t="str">
        <f>LEFT(J265,MIN(FIND({0,1,2,3,4,5,6,7,8,9},ASC(J265)&amp;1234567890))-1)</f>
        <v>Se</v>
      </c>
      <c r="L265" s="25">
        <f t="shared" si="9"/>
        <v>3</v>
      </c>
      <c r="M265" s="25">
        <f>VLOOKUP(K265,Table!$A$2:$C$121,2,0)</f>
        <v>16</v>
      </c>
      <c r="N265" s="26">
        <f>VLOOKUP(K265,Table!$A$2:$C$121,3,0)</f>
        <v>4</v>
      </c>
      <c r="O265" s="13" t="str">
        <f>VLOOKUP(A265,Table!$U$1:$V$230,2,0)</f>
        <v>Monoclinic</v>
      </c>
      <c r="P265" s="1"/>
    </row>
    <row r="266" spans="1:16">
      <c r="A266" s="12">
        <v>11</v>
      </c>
      <c r="B266" s="12">
        <v>425931</v>
      </c>
      <c r="C266" s="12" t="s">
        <v>699</v>
      </c>
      <c r="D266" s="12" t="s">
        <v>803</v>
      </c>
      <c r="E266" s="17" t="s">
        <v>11317</v>
      </c>
      <c r="F266" s="25" t="str">
        <f>LEFT(E266,MIN(FIND({0,1,2,3,4,5,6,7,8,9},ASC(E266)&amp;1234567890))-1)</f>
        <v>Si</v>
      </c>
      <c r="G266" s="25">
        <f t="shared" si="8"/>
        <v>5</v>
      </c>
      <c r="H266" s="25">
        <f>VLOOKUP(F266,Table!$A$2:$C$121,2,0)</f>
        <v>14</v>
      </c>
      <c r="I266" s="26">
        <f>VLOOKUP(F266,Table!$A$2:$C$121,3,0)</f>
        <v>3</v>
      </c>
      <c r="J266" s="17" t="s">
        <v>535</v>
      </c>
      <c r="K266" s="25" t="str">
        <f>LEFT(J266,MIN(FIND({0,1,2,3,4,5,6,7,8,9},ASC(J266)&amp;1234567890))-1)</f>
        <v>H</v>
      </c>
      <c r="L266" s="25">
        <f t="shared" si="9"/>
        <v>10</v>
      </c>
      <c r="M266" s="25">
        <f>VLOOKUP(K266,Table!$A$2:$C$121,2,0)</f>
        <v>1</v>
      </c>
      <c r="N266" s="26">
        <f>VLOOKUP(K266,Table!$A$2:$C$121,3,0)</f>
        <v>1</v>
      </c>
      <c r="O266" s="13" t="str">
        <f>VLOOKUP(A266,Table!$U$1:$V$230,2,0)</f>
        <v>Monoclinic</v>
      </c>
      <c r="P266" s="1"/>
    </row>
    <row r="267" spans="1:16">
      <c r="A267" s="12">
        <v>11</v>
      </c>
      <c r="B267" s="12">
        <v>196148</v>
      </c>
      <c r="C267" s="12" t="s">
        <v>699</v>
      </c>
      <c r="D267" s="12" t="s">
        <v>804</v>
      </c>
      <c r="E267" s="17" t="s">
        <v>453</v>
      </c>
      <c r="F267" s="25" t="str">
        <f>LEFT(E267,MIN(FIND({0,1,2,3,4,5,6,7,8,9},ASC(E267)&amp;1234567890))-1)</f>
        <v>As</v>
      </c>
      <c r="G267" s="25">
        <f t="shared" si="8"/>
        <v>2</v>
      </c>
      <c r="H267" s="25">
        <f>VLOOKUP(F267,Table!$A$2:$C$121,2,0)</f>
        <v>15</v>
      </c>
      <c r="I267" s="26">
        <f>VLOOKUP(F267,Table!$A$2:$C$121,3,0)</f>
        <v>4</v>
      </c>
      <c r="J267" s="17" t="s">
        <v>36</v>
      </c>
      <c r="K267" s="25" t="str">
        <f>LEFT(J267,MIN(FIND({0,1,2,3,4,5,6,7,8,9},ASC(J267)&amp;1234567890))-1)</f>
        <v>Te</v>
      </c>
      <c r="L267" s="25">
        <f t="shared" si="9"/>
        <v>3</v>
      </c>
      <c r="M267" s="25">
        <f>VLOOKUP(K267,Table!$A$2:$C$121,2,0)</f>
        <v>16</v>
      </c>
      <c r="N267" s="26">
        <f>VLOOKUP(K267,Table!$A$2:$C$121,3,0)</f>
        <v>5</v>
      </c>
      <c r="O267" s="13" t="str">
        <f>VLOOKUP(A267,Table!$U$1:$V$230,2,0)</f>
        <v>Monoclinic</v>
      </c>
      <c r="P267" s="1"/>
    </row>
    <row r="268" spans="1:16">
      <c r="A268" s="12">
        <v>12</v>
      </c>
      <c r="B268" s="12">
        <v>199</v>
      </c>
      <c r="C268" s="12" t="s">
        <v>805</v>
      </c>
      <c r="D268" s="12" t="s">
        <v>204</v>
      </c>
      <c r="E268" s="17" t="s">
        <v>334</v>
      </c>
      <c r="F268" s="25" t="str">
        <f>LEFT(E268,MIN(FIND({0,1,2,3,4,5,6,7,8,9},ASC(E268)&amp;1234567890))-1)</f>
        <v>V</v>
      </c>
      <c r="G268" s="25">
        <f t="shared" si="8"/>
        <v>1</v>
      </c>
      <c r="H268" s="25">
        <f>VLOOKUP(F268,Table!$A$2:$C$121,2,0)</f>
        <v>5</v>
      </c>
      <c r="I268" s="26">
        <f>VLOOKUP(F268,Table!$A$2:$C$121,3,0)</f>
        <v>4</v>
      </c>
      <c r="J268" s="17" t="s">
        <v>32</v>
      </c>
      <c r="K268" s="25" t="str">
        <f>LEFT(J268,MIN(FIND({0,1,2,3,4,5,6,7,8,9},ASC(J268)&amp;1234567890))-1)</f>
        <v>O</v>
      </c>
      <c r="L268" s="25">
        <f t="shared" si="9"/>
        <v>2</v>
      </c>
      <c r="M268" s="25">
        <f>VLOOKUP(K268,Table!$A$2:$C$121,2,0)</f>
        <v>16</v>
      </c>
      <c r="N268" s="26">
        <f>VLOOKUP(K268,Table!$A$2:$C$121,3,0)</f>
        <v>2</v>
      </c>
      <c r="O268" s="13" t="str">
        <f>VLOOKUP(A268,Table!$U$1:$V$230,2,0)</f>
        <v>Monoclinic</v>
      </c>
      <c r="P268" s="1"/>
    </row>
    <row r="269" spans="1:16">
      <c r="A269" s="12">
        <v>12</v>
      </c>
      <c r="B269" s="12">
        <v>868</v>
      </c>
      <c r="C269" s="12" t="s">
        <v>805</v>
      </c>
      <c r="D269" s="12" t="s">
        <v>806</v>
      </c>
      <c r="E269" s="17" t="s">
        <v>377</v>
      </c>
      <c r="F269" s="25" t="str">
        <f>LEFT(E269,MIN(FIND({0,1,2,3,4,5,6,7,8,9},ASC(E269)&amp;1234567890))-1)</f>
        <v>Zr</v>
      </c>
      <c r="G269" s="25">
        <f t="shared" si="8"/>
        <v>1</v>
      </c>
      <c r="H269" s="25">
        <f>VLOOKUP(F269,Table!$A$2:$C$121,2,0)</f>
        <v>4</v>
      </c>
      <c r="I269" s="26">
        <f>VLOOKUP(F269,Table!$A$2:$C$121,3,0)</f>
        <v>5</v>
      </c>
      <c r="J269" s="17" t="s">
        <v>11343</v>
      </c>
      <c r="K269" s="25" t="str">
        <f>LEFT(J269,MIN(FIND({0,1,2,3,4,5,6,7,8,9},ASC(J269)&amp;1234567890))-1)</f>
        <v>Cl</v>
      </c>
      <c r="L269" s="25">
        <f t="shared" si="9"/>
        <v>1</v>
      </c>
      <c r="M269" s="25">
        <f>VLOOKUP(K269,Table!$A$2:$C$121,2,0)</f>
        <v>17</v>
      </c>
      <c r="N269" s="26">
        <f>VLOOKUP(K269,Table!$A$2:$C$121,3,0)</f>
        <v>3</v>
      </c>
      <c r="O269" s="13" t="str">
        <f>VLOOKUP(A269,Table!$U$1:$V$230,2,0)</f>
        <v>Monoclinic</v>
      </c>
      <c r="P269" s="1"/>
    </row>
    <row r="270" spans="1:16">
      <c r="A270" s="12">
        <v>12</v>
      </c>
      <c r="B270" s="12">
        <v>1018</v>
      </c>
      <c r="C270" s="12" t="s">
        <v>805</v>
      </c>
      <c r="D270" s="12" t="s">
        <v>807</v>
      </c>
      <c r="E270" s="17" t="s">
        <v>11380</v>
      </c>
      <c r="F270" s="25" t="str">
        <f>LEFT(E270,MIN(FIND({0,1,2,3,4,5,6,7,8,9},ASC(E270)&amp;1234567890))-1)</f>
        <v>Sc</v>
      </c>
      <c r="G270" s="25">
        <f t="shared" si="8"/>
        <v>7</v>
      </c>
      <c r="H270" s="25">
        <f>VLOOKUP(F270,Table!$A$2:$C$121,2,0)</f>
        <v>3</v>
      </c>
      <c r="I270" s="26">
        <f>VLOOKUP(F270,Table!$A$2:$C$121,3,0)</f>
        <v>4</v>
      </c>
      <c r="J270" s="17" t="s">
        <v>11381</v>
      </c>
      <c r="K270" s="25" t="str">
        <f>LEFT(J270,MIN(FIND({0,1,2,3,4,5,6,7,8,9},ASC(J270)&amp;1234567890))-1)</f>
        <v>Cl</v>
      </c>
      <c r="L270" s="25">
        <f t="shared" si="9"/>
        <v>10</v>
      </c>
      <c r="M270" s="25">
        <f>VLOOKUP(K270,Table!$A$2:$C$121,2,0)</f>
        <v>17</v>
      </c>
      <c r="N270" s="26">
        <f>VLOOKUP(K270,Table!$A$2:$C$121,3,0)</f>
        <v>3</v>
      </c>
      <c r="O270" s="13" t="str">
        <f>VLOOKUP(A270,Table!$U$1:$V$230,2,0)</f>
        <v>Monoclinic</v>
      </c>
      <c r="P270" s="1"/>
    </row>
    <row r="271" spans="1:16">
      <c r="A271" s="12">
        <v>12</v>
      </c>
      <c r="B271" s="12">
        <v>1558</v>
      </c>
      <c r="C271" s="12" t="s">
        <v>805</v>
      </c>
      <c r="D271" s="12" t="s">
        <v>808</v>
      </c>
      <c r="E271" s="17" t="s">
        <v>542</v>
      </c>
      <c r="F271" s="25" t="str">
        <f>LEFT(E271,MIN(FIND({0,1,2,3,4,5,6,7,8,9},ASC(E271)&amp;1234567890))-1)</f>
        <v>Bi</v>
      </c>
      <c r="G271" s="25">
        <f t="shared" si="8"/>
        <v>1</v>
      </c>
      <c r="H271" s="25">
        <f>VLOOKUP(F271,Table!$A$2:$C$121,2,0)</f>
        <v>15</v>
      </c>
      <c r="I271" s="26">
        <f>VLOOKUP(F271,Table!$A$2:$C$121,3,0)</f>
        <v>6</v>
      </c>
      <c r="J271" s="17" t="s">
        <v>329</v>
      </c>
      <c r="K271" s="25" t="str">
        <f>LEFT(J271,MIN(FIND({0,1,2,3,4,5,6,7,8,9},ASC(J271)&amp;1234567890))-1)</f>
        <v>I</v>
      </c>
      <c r="L271" s="25">
        <f t="shared" si="9"/>
        <v>1</v>
      </c>
      <c r="M271" s="25">
        <f>VLOOKUP(K271,Table!$A$2:$C$121,2,0)</f>
        <v>17</v>
      </c>
      <c r="N271" s="26">
        <f>VLOOKUP(K271,Table!$A$2:$C$121,3,0)</f>
        <v>5</v>
      </c>
      <c r="O271" s="13" t="str">
        <f>VLOOKUP(A271,Table!$U$1:$V$230,2,0)</f>
        <v>Monoclinic</v>
      </c>
      <c r="P271" s="1"/>
    </row>
    <row r="272" spans="1:16">
      <c r="A272" s="12">
        <v>12</v>
      </c>
      <c r="B272" s="12">
        <v>1560</v>
      </c>
      <c r="C272" s="12" t="s">
        <v>805</v>
      </c>
      <c r="D272" s="12" t="s">
        <v>809</v>
      </c>
      <c r="E272" s="17" t="s">
        <v>542</v>
      </c>
      <c r="F272" s="25" t="str">
        <f>LEFT(E272,MIN(FIND({0,1,2,3,4,5,6,7,8,9},ASC(E272)&amp;1234567890))-1)</f>
        <v>Bi</v>
      </c>
      <c r="G272" s="25">
        <f t="shared" si="8"/>
        <v>1</v>
      </c>
      <c r="H272" s="25">
        <f>VLOOKUP(F272,Table!$A$2:$C$121,2,0)</f>
        <v>15</v>
      </c>
      <c r="I272" s="26">
        <f>VLOOKUP(F272,Table!$A$2:$C$121,3,0)</f>
        <v>6</v>
      </c>
      <c r="J272" s="17" t="s">
        <v>11344</v>
      </c>
      <c r="K272" s="25" t="str">
        <f>LEFT(J272,MIN(FIND({0,1,2,3,4,5,6,7,8,9},ASC(J272)&amp;1234567890))-1)</f>
        <v>Br</v>
      </c>
      <c r="L272" s="25">
        <f t="shared" si="9"/>
        <v>1</v>
      </c>
      <c r="M272" s="25">
        <f>VLOOKUP(K272,Table!$A$2:$C$121,2,0)</f>
        <v>17</v>
      </c>
      <c r="N272" s="26">
        <f>VLOOKUP(K272,Table!$A$2:$C$121,3,0)</f>
        <v>4</v>
      </c>
      <c r="O272" s="13" t="str">
        <f>VLOOKUP(A272,Table!$U$1:$V$230,2,0)</f>
        <v>Monoclinic</v>
      </c>
      <c r="P272" s="1"/>
    </row>
    <row r="273" spans="1:16">
      <c r="A273" s="12">
        <v>12</v>
      </c>
      <c r="B273" s="12">
        <v>1823</v>
      </c>
      <c r="C273" s="12" t="s">
        <v>805</v>
      </c>
      <c r="D273" s="12" t="s">
        <v>810</v>
      </c>
      <c r="E273" s="17" t="s">
        <v>11382</v>
      </c>
      <c r="F273" s="25" t="str">
        <f>LEFT(E273,MIN(FIND({0,1,2,3,4,5,6,7,8,9},ASC(E273)&amp;1234567890))-1)</f>
        <v>Ga</v>
      </c>
      <c r="G273" s="25">
        <f t="shared" si="8"/>
        <v>4</v>
      </c>
      <c r="H273" s="25">
        <f>VLOOKUP(F273,Table!$A$2:$C$121,2,0)</f>
        <v>13</v>
      </c>
      <c r="I273" s="26">
        <f>VLOOKUP(F273,Table!$A$2:$C$121,3,0)</f>
        <v>4</v>
      </c>
      <c r="J273" s="17" t="s">
        <v>11292</v>
      </c>
      <c r="K273" s="25" t="str">
        <f>LEFT(J273,MIN(FIND({0,1,2,3,4,5,6,7,8,9},ASC(J273)&amp;1234567890))-1)</f>
        <v>Fe</v>
      </c>
      <c r="L273" s="25">
        <f t="shared" si="9"/>
        <v>3</v>
      </c>
      <c r="M273" s="25">
        <f>VLOOKUP(K273,Table!$A$2:$C$121,2,0)</f>
        <v>8</v>
      </c>
      <c r="N273" s="26">
        <f>VLOOKUP(K273,Table!$A$2:$C$121,3,0)</f>
        <v>4</v>
      </c>
      <c r="O273" s="13" t="str">
        <f>VLOOKUP(A273,Table!$U$1:$V$230,2,0)</f>
        <v>Monoclinic</v>
      </c>
      <c r="P273" s="1"/>
    </row>
    <row r="274" spans="1:16">
      <c r="A274" s="12">
        <v>12</v>
      </c>
      <c r="B274" s="12">
        <v>1824</v>
      </c>
      <c r="C274" s="12" t="s">
        <v>805</v>
      </c>
      <c r="D274" s="12" t="s">
        <v>811</v>
      </c>
      <c r="E274" s="17" t="s">
        <v>11383</v>
      </c>
      <c r="F274" s="25" t="str">
        <f>LEFT(E274,MIN(FIND({0,1,2,3,4,5,6,7,8,9},ASC(E274)&amp;1234567890))-1)</f>
        <v>Cr</v>
      </c>
      <c r="G274" s="25">
        <f t="shared" si="8"/>
        <v>3</v>
      </c>
      <c r="H274" s="25">
        <f>VLOOKUP(F274,Table!$A$2:$C$121,2,0)</f>
        <v>6</v>
      </c>
      <c r="I274" s="26">
        <f>VLOOKUP(F274,Table!$A$2:$C$121,3,0)</f>
        <v>4</v>
      </c>
      <c r="J274" s="17" t="s">
        <v>11382</v>
      </c>
      <c r="K274" s="25" t="str">
        <f>LEFT(J274,MIN(FIND({0,1,2,3,4,5,6,7,8,9},ASC(J274)&amp;1234567890))-1)</f>
        <v>Ga</v>
      </c>
      <c r="L274" s="25">
        <f t="shared" si="9"/>
        <v>4</v>
      </c>
      <c r="M274" s="25">
        <f>VLOOKUP(K274,Table!$A$2:$C$121,2,0)</f>
        <v>13</v>
      </c>
      <c r="N274" s="26">
        <f>VLOOKUP(K274,Table!$A$2:$C$121,3,0)</f>
        <v>4</v>
      </c>
      <c r="O274" s="13" t="str">
        <f>VLOOKUP(A274,Table!$U$1:$V$230,2,0)</f>
        <v>Monoclinic</v>
      </c>
      <c r="P274" s="1"/>
    </row>
    <row r="275" spans="1:16">
      <c r="A275" s="12">
        <v>12</v>
      </c>
      <c r="B275" s="12">
        <v>2146</v>
      </c>
      <c r="C275" s="12" t="s">
        <v>805</v>
      </c>
      <c r="D275" s="12" t="s">
        <v>812</v>
      </c>
      <c r="E275" s="17" t="s">
        <v>425</v>
      </c>
      <c r="F275" s="25" t="str">
        <f>LEFT(E275,MIN(FIND({0,1,2,3,4,5,6,7,8,9},ASC(E275)&amp;1234567890))-1)</f>
        <v>Ga</v>
      </c>
      <c r="G275" s="25">
        <f t="shared" si="8"/>
        <v>5</v>
      </c>
      <c r="H275" s="25">
        <f>VLOOKUP(F275,Table!$A$2:$C$121,2,0)</f>
        <v>13</v>
      </c>
      <c r="I275" s="26">
        <f>VLOOKUP(F275,Table!$A$2:$C$121,3,0)</f>
        <v>4</v>
      </c>
      <c r="J275" s="17" t="s">
        <v>11384</v>
      </c>
      <c r="K275" s="25" t="str">
        <f>LEFT(J275,MIN(FIND({0,1,2,3,4,5,6,7,8,9},ASC(J275)&amp;1234567890))-1)</f>
        <v>Fe</v>
      </c>
      <c r="L275" s="25">
        <f t="shared" si="9"/>
        <v>6</v>
      </c>
      <c r="M275" s="25">
        <f>VLOOKUP(K275,Table!$A$2:$C$121,2,0)</f>
        <v>8</v>
      </c>
      <c r="N275" s="26">
        <f>VLOOKUP(K275,Table!$A$2:$C$121,3,0)</f>
        <v>4</v>
      </c>
      <c r="O275" s="13" t="str">
        <f>VLOOKUP(A275,Table!$U$1:$V$230,2,0)</f>
        <v>Monoclinic</v>
      </c>
      <c r="P275" s="1"/>
    </row>
    <row r="276" spans="1:16">
      <c r="A276" s="12">
        <v>12</v>
      </c>
      <c r="B276" s="12">
        <v>2334</v>
      </c>
      <c r="C276" s="12" t="s">
        <v>805</v>
      </c>
      <c r="D276" s="12" t="s">
        <v>813</v>
      </c>
      <c r="E276" s="17" t="s">
        <v>11385</v>
      </c>
      <c r="F276" s="25" t="str">
        <f>LEFT(E276,MIN(FIND({0,1,2,3,4,5,6,7,8,9},ASC(E276)&amp;1234567890))-1)</f>
        <v>Dy</v>
      </c>
      <c r="G276" s="25">
        <f t="shared" si="8"/>
        <v>3</v>
      </c>
      <c r="H276" s="25">
        <f>VLOOKUP(F276,Table!$A$2:$C$121,2,0)</f>
        <v>3</v>
      </c>
      <c r="I276" s="26">
        <f>VLOOKUP(F276,Table!$A$2:$C$121,3,0)</f>
        <v>6</v>
      </c>
      <c r="J276" s="17" t="s">
        <v>11386</v>
      </c>
      <c r="K276" s="25" t="str">
        <f>LEFT(J276,MIN(FIND({0,1,2,3,4,5,6,7,8,9},ASC(J276)&amp;1234567890))-1)</f>
        <v>Ni</v>
      </c>
      <c r="L276" s="25">
        <f t="shared" si="9"/>
        <v>2</v>
      </c>
      <c r="M276" s="25">
        <f>VLOOKUP(K276,Table!$A$2:$C$121,2,0)</f>
        <v>10</v>
      </c>
      <c r="N276" s="26">
        <f>VLOOKUP(K276,Table!$A$2:$C$121,3,0)</f>
        <v>4</v>
      </c>
      <c r="O276" s="13" t="str">
        <f>VLOOKUP(A276,Table!$U$1:$V$230,2,0)</f>
        <v>Monoclinic</v>
      </c>
      <c r="P276" s="1"/>
    </row>
    <row r="277" spans="1:16">
      <c r="A277" s="12">
        <v>12</v>
      </c>
      <c r="B277" s="12">
        <v>2339</v>
      </c>
      <c r="C277" s="12" t="s">
        <v>805</v>
      </c>
      <c r="D277" s="12" t="s">
        <v>814</v>
      </c>
      <c r="E277" s="17" t="s">
        <v>343</v>
      </c>
      <c r="F277" s="25" t="str">
        <f>LEFT(E277,MIN(FIND({0,1,2,3,4,5,6,7,8,9},ASC(E277)&amp;1234567890))-1)</f>
        <v>U</v>
      </c>
      <c r="G277" s="25">
        <f t="shared" si="8"/>
        <v>1</v>
      </c>
      <c r="H277" s="25">
        <f>VLOOKUP(F277,Table!$A$2:$C$121,2,0)</f>
        <v>3</v>
      </c>
      <c r="I277" s="26">
        <f>VLOOKUP(F277,Table!$A$2:$C$121,3,0)</f>
        <v>7</v>
      </c>
      <c r="J277" s="17" t="s">
        <v>11387</v>
      </c>
      <c r="K277" s="25" t="str">
        <f>LEFT(J277,MIN(FIND({0,1,2,3,4,5,6,7,8,9},ASC(J277)&amp;1234567890))-1)</f>
        <v>Br</v>
      </c>
      <c r="L277" s="25">
        <f t="shared" si="9"/>
        <v>4</v>
      </c>
      <c r="M277" s="25">
        <f>VLOOKUP(K277,Table!$A$2:$C$121,2,0)</f>
        <v>17</v>
      </c>
      <c r="N277" s="26">
        <f>VLOOKUP(K277,Table!$A$2:$C$121,3,0)</f>
        <v>4</v>
      </c>
      <c r="O277" s="13" t="str">
        <f>VLOOKUP(A277,Table!$U$1:$V$230,2,0)</f>
        <v>Monoclinic</v>
      </c>
      <c r="P277" s="1"/>
    </row>
    <row r="278" spans="1:16">
      <c r="A278" s="12">
        <v>12</v>
      </c>
      <c r="B278" s="12">
        <v>2367</v>
      </c>
      <c r="C278" s="12" t="s">
        <v>805</v>
      </c>
      <c r="D278" s="12" t="s">
        <v>815</v>
      </c>
      <c r="E278" s="17" t="s">
        <v>11388</v>
      </c>
      <c r="F278" s="25" t="str">
        <f>LEFT(E278,MIN(FIND({0,1,2,3,4,5,6,7,8,9},ASC(E278)&amp;1234567890))-1)</f>
        <v>Pt</v>
      </c>
      <c r="G278" s="25">
        <f t="shared" si="8"/>
        <v>23.98</v>
      </c>
      <c r="H278" s="25">
        <f>VLOOKUP(F278,Table!$A$2:$C$121,2,0)</f>
        <v>10</v>
      </c>
      <c r="I278" s="26">
        <f>VLOOKUP(F278,Table!$A$2:$C$121,3,0)</f>
        <v>6</v>
      </c>
      <c r="J278" s="17" t="s">
        <v>11389</v>
      </c>
      <c r="K278" s="25" t="str">
        <f>LEFT(J278,MIN(FIND({0,1,2,3,4,5,6,7,8,9},ASC(J278)&amp;1234567890))-1)</f>
        <v>In</v>
      </c>
      <c r="L278" s="25">
        <f t="shared" si="9"/>
        <v>18</v>
      </c>
      <c r="M278" s="25">
        <f>VLOOKUP(K278,Table!$A$2:$C$121,2,0)</f>
        <v>13</v>
      </c>
      <c r="N278" s="26">
        <f>VLOOKUP(K278,Table!$A$2:$C$121,3,0)</f>
        <v>5</v>
      </c>
      <c r="O278" s="13" t="str">
        <f>VLOOKUP(A278,Table!$U$1:$V$230,2,0)</f>
        <v>Monoclinic</v>
      </c>
      <c r="P278" s="1"/>
    </row>
    <row r="279" spans="1:16">
      <c r="A279" s="12">
        <v>12</v>
      </c>
      <c r="B279" s="12">
        <v>2526</v>
      </c>
      <c r="C279" s="12" t="s">
        <v>805</v>
      </c>
      <c r="D279" s="12" t="s">
        <v>816</v>
      </c>
      <c r="E279" s="17" t="s">
        <v>11390</v>
      </c>
      <c r="F279" s="25" t="str">
        <f>LEFT(E279,MIN(FIND({0,1,2,3,4,5,6,7,8,9},ASC(E279)&amp;1234567890))-1)</f>
        <v>Cr</v>
      </c>
      <c r="G279" s="25">
        <f t="shared" si="8"/>
        <v>1</v>
      </c>
      <c r="H279" s="25">
        <f>VLOOKUP(F279,Table!$A$2:$C$121,2,0)</f>
        <v>6</v>
      </c>
      <c r="I279" s="26">
        <f>VLOOKUP(F279,Table!$A$2:$C$121,3,0)</f>
        <v>4</v>
      </c>
      <c r="J279" s="17" t="s">
        <v>30</v>
      </c>
      <c r="K279" s="25" t="str">
        <f>LEFT(J279,MIN(FIND({0,1,2,3,4,5,6,7,8,9},ASC(J279)&amp;1234567890))-1)</f>
        <v>P</v>
      </c>
      <c r="L279" s="25">
        <f t="shared" si="9"/>
        <v>2</v>
      </c>
      <c r="M279" s="25">
        <f>VLOOKUP(K279,Table!$A$2:$C$121,2,0)</f>
        <v>15</v>
      </c>
      <c r="N279" s="26">
        <f>VLOOKUP(K279,Table!$A$2:$C$121,3,0)</f>
        <v>3</v>
      </c>
      <c r="O279" s="13" t="str">
        <f>VLOOKUP(A279,Table!$U$1:$V$230,2,0)</f>
        <v>Monoclinic</v>
      </c>
      <c r="P279" s="1"/>
    </row>
    <row r="280" spans="1:16">
      <c r="A280" s="12">
        <v>12</v>
      </c>
      <c r="B280" s="12">
        <v>2610</v>
      </c>
      <c r="C280" s="12" t="s">
        <v>805</v>
      </c>
      <c r="D280" s="12" t="s">
        <v>817</v>
      </c>
      <c r="E280" s="17" t="s">
        <v>11306</v>
      </c>
      <c r="F280" s="25" t="str">
        <f>LEFT(E280,MIN(FIND({0,1,2,3,4,5,6,7,8,9},ASC(E280)&amp;1234567890))-1)</f>
        <v>Gd</v>
      </c>
      <c r="G280" s="25">
        <f t="shared" si="8"/>
        <v>1</v>
      </c>
      <c r="H280" s="25">
        <f>VLOOKUP(F280,Table!$A$2:$C$121,2,0)</f>
        <v>3</v>
      </c>
      <c r="I280" s="26">
        <f>VLOOKUP(F280,Table!$A$2:$C$121,3,0)</f>
        <v>6</v>
      </c>
      <c r="J280" s="17" t="s">
        <v>375</v>
      </c>
      <c r="K280" s="25" t="str">
        <f>LEFT(J280,MIN(FIND({0,1,2,3,4,5,6,7,8,9},ASC(J280)&amp;1234567890))-1)</f>
        <v>Br</v>
      </c>
      <c r="L280" s="25">
        <f t="shared" si="9"/>
        <v>3</v>
      </c>
      <c r="M280" s="25">
        <f>VLOOKUP(K280,Table!$A$2:$C$121,2,0)</f>
        <v>17</v>
      </c>
      <c r="N280" s="26">
        <f>VLOOKUP(K280,Table!$A$2:$C$121,3,0)</f>
        <v>4</v>
      </c>
      <c r="O280" s="13" t="str">
        <f>VLOOKUP(A280,Table!$U$1:$V$230,2,0)</f>
        <v>Monoclinic</v>
      </c>
      <c r="P280" s="1"/>
    </row>
    <row r="281" spans="1:16">
      <c r="A281" s="12">
        <v>12</v>
      </c>
      <c r="B281" s="12">
        <v>2778</v>
      </c>
      <c r="C281" s="12" t="s">
        <v>805</v>
      </c>
      <c r="D281" s="12" t="s">
        <v>818</v>
      </c>
      <c r="E281" s="17" t="s">
        <v>11391</v>
      </c>
      <c r="F281" s="25" t="str">
        <f>LEFT(E281,MIN(FIND({0,1,2,3,4,5,6,7,8,9},ASC(E281)&amp;1234567890))-1)</f>
        <v>Zr</v>
      </c>
      <c r="G281" s="25">
        <f t="shared" si="8"/>
        <v>2</v>
      </c>
      <c r="H281" s="25">
        <f>VLOOKUP(F281,Table!$A$2:$C$121,2,0)</f>
        <v>4</v>
      </c>
      <c r="I281" s="26">
        <f>VLOOKUP(F281,Table!$A$2:$C$121,3,0)</f>
        <v>5</v>
      </c>
      <c r="J281" s="17" t="s">
        <v>340</v>
      </c>
      <c r="K281" s="25" t="str">
        <f>LEFT(J281,MIN(FIND({0,1,2,3,4,5,6,7,8,9},ASC(J281)&amp;1234567890))-1)</f>
        <v>Ni</v>
      </c>
      <c r="L281" s="25">
        <f t="shared" si="9"/>
        <v>7</v>
      </c>
      <c r="M281" s="25">
        <f>VLOOKUP(K281,Table!$A$2:$C$121,2,0)</f>
        <v>10</v>
      </c>
      <c r="N281" s="26">
        <f>VLOOKUP(K281,Table!$A$2:$C$121,3,0)</f>
        <v>4</v>
      </c>
      <c r="O281" s="13" t="str">
        <f>VLOOKUP(A281,Table!$U$1:$V$230,2,0)</f>
        <v>Monoclinic</v>
      </c>
      <c r="P281" s="1"/>
    </row>
    <row r="282" spans="1:16">
      <c r="A282" s="12">
        <v>12</v>
      </c>
      <c r="B282" s="12">
        <v>2831</v>
      </c>
      <c r="C282" s="12" t="s">
        <v>805</v>
      </c>
      <c r="D282" s="12" t="s">
        <v>819</v>
      </c>
      <c r="E282" s="17" t="s">
        <v>11291</v>
      </c>
      <c r="F282" s="25" t="str">
        <f>LEFT(E282,MIN(FIND({0,1,2,3,4,5,6,7,8,9},ASC(E282)&amp;1234567890))-1)</f>
        <v>Sn</v>
      </c>
      <c r="G282" s="25">
        <f t="shared" si="8"/>
        <v>1</v>
      </c>
      <c r="H282" s="25">
        <f>VLOOKUP(F282,Table!$A$2:$C$121,2,0)</f>
        <v>14</v>
      </c>
      <c r="I282" s="26">
        <f>VLOOKUP(F282,Table!$A$2:$C$121,3,0)</f>
        <v>5</v>
      </c>
      <c r="J282" s="17" t="s">
        <v>11321</v>
      </c>
      <c r="K282" s="25" t="str">
        <f>LEFT(J282,MIN(FIND({0,1,2,3,4,5,6,7,8,9},ASC(J282)&amp;1234567890))-1)</f>
        <v>I</v>
      </c>
      <c r="L282" s="25">
        <f t="shared" si="9"/>
        <v>2</v>
      </c>
      <c r="M282" s="25">
        <f>VLOOKUP(K282,Table!$A$2:$C$121,2,0)</f>
        <v>17</v>
      </c>
      <c r="N282" s="26">
        <f>VLOOKUP(K282,Table!$A$2:$C$121,3,0)</f>
        <v>5</v>
      </c>
      <c r="O282" s="13" t="str">
        <f>VLOOKUP(A282,Table!$U$1:$V$230,2,0)</f>
        <v>Monoclinic</v>
      </c>
      <c r="P282" s="1"/>
    </row>
    <row r="283" spans="1:16">
      <c r="A283" s="12">
        <v>12</v>
      </c>
      <c r="B283" s="12">
        <v>4073</v>
      </c>
      <c r="C283" s="12" t="s">
        <v>820</v>
      </c>
      <c r="D283" s="12" t="s">
        <v>821</v>
      </c>
      <c r="E283" s="17" t="s">
        <v>11390</v>
      </c>
      <c r="F283" s="25" t="str">
        <f>LEFT(E283,MIN(FIND({0,1,2,3,4,5,6,7,8,9},ASC(E283)&amp;1234567890))-1)</f>
        <v>Cr</v>
      </c>
      <c r="G283" s="25">
        <f t="shared" si="8"/>
        <v>1</v>
      </c>
      <c r="H283" s="25">
        <f>VLOOKUP(F283,Table!$A$2:$C$121,2,0)</f>
        <v>6</v>
      </c>
      <c r="I283" s="26">
        <f>VLOOKUP(F283,Table!$A$2:$C$121,3,0)</f>
        <v>4</v>
      </c>
      <c r="J283" s="17" t="s">
        <v>11321</v>
      </c>
      <c r="K283" s="25" t="str">
        <f>LEFT(J283,MIN(FIND({0,1,2,3,4,5,6,7,8,9},ASC(J283)&amp;1234567890))-1)</f>
        <v>I</v>
      </c>
      <c r="L283" s="25">
        <f t="shared" si="9"/>
        <v>2</v>
      </c>
      <c r="M283" s="25">
        <f>VLOOKUP(K283,Table!$A$2:$C$121,2,0)</f>
        <v>17</v>
      </c>
      <c r="N283" s="26">
        <f>VLOOKUP(K283,Table!$A$2:$C$121,3,0)</f>
        <v>5</v>
      </c>
      <c r="O283" s="13" t="str">
        <f>VLOOKUP(A283,Table!$U$1:$V$230,2,0)</f>
        <v>Monoclinic</v>
      </c>
      <c r="P283" s="1"/>
    </row>
    <row r="284" spans="1:16">
      <c r="A284" s="12">
        <v>12</v>
      </c>
      <c r="B284" s="12">
        <v>8056</v>
      </c>
      <c r="C284" s="12" t="s">
        <v>805</v>
      </c>
      <c r="D284" s="12" t="s">
        <v>822</v>
      </c>
      <c r="E284" s="17" t="s">
        <v>11392</v>
      </c>
      <c r="F284" s="25" t="str">
        <f>LEFT(E284,MIN(FIND({0,1,2,3,4,5,6,7,8,9},ASC(E284)&amp;1234567890))-1)</f>
        <v>Eu</v>
      </c>
      <c r="G284" s="25">
        <f t="shared" si="8"/>
        <v>2</v>
      </c>
      <c r="H284" s="25">
        <f>VLOOKUP(F284,Table!$A$2:$C$121,2,0)</f>
        <v>3</v>
      </c>
      <c r="I284" s="26">
        <f>VLOOKUP(F284,Table!$A$2:$C$121,3,0)</f>
        <v>6</v>
      </c>
      <c r="J284" s="17" t="s">
        <v>59</v>
      </c>
      <c r="K284" s="25" t="str">
        <f>LEFT(J284,MIN(FIND({0,1,2,3,4,5,6,7,8,9},ASC(J284)&amp;1234567890))-1)</f>
        <v>O</v>
      </c>
      <c r="L284" s="25">
        <f t="shared" si="9"/>
        <v>3</v>
      </c>
      <c r="M284" s="25">
        <f>VLOOKUP(K284,Table!$A$2:$C$121,2,0)</f>
        <v>16</v>
      </c>
      <c r="N284" s="26">
        <f>VLOOKUP(K284,Table!$A$2:$C$121,3,0)</f>
        <v>2</v>
      </c>
      <c r="O284" s="13" t="str">
        <f>VLOOKUP(A284,Table!$U$1:$V$230,2,0)</f>
        <v>Monoclinic</v>
      </c>
      <c r="P284" s="1"/>
    </row>
    <row r="285" spans="1:16">
      <c r="A285" s="12">
        <v>12</v>
      </c>
      <c r="B285" s="12">
        <v>8058</v>
      </c>
      <c r="C285" s="12" t="s">
        <v>805</v>
      </c>
      <c r="D285" s="12" t="s">
        <v>823</v>
      </c>
      <c r="E285" s="17" t="s">
        <v>35</v>
      </c>
      <c r="F285" s="25" t="str">
        <f>LEFT(E285,MIN(FIND({0,1,2,3,4,5,6,7,8,9},ASC(E285)&amp;1234567890))-1)</f>
        <v>Au</v>
      </c>
      <c r="G285" s="25">
        <f t="shared" si="8"/>
        <v>2</v>
      </c>
      <c r="H285" s="25">
        <f>VLOOKUP(F285,Table!$A$2:$C$121,2,0)</f>
        <v>11</v>
      </c>
      <c r="I285" s="26">
        <f>VLOOKUP(F285,Table!$A$2:$C$121,3,0)</f>
        <v>6</v>
      </c>
      <c r="J285" s="17" t="s">
        <v>378</v>
      </c>
      <c r="K285" s="25" t="str">
        <f>LEFT(J285,MIN(FIND({0,1,2,3,4,5,6,7,8,9},ASC(J285)&amp;1234567890))-1)</f>
        <v>P</v>
      </c>
      <c r="L285" s="25">
        <f t="shared" si="9"/>
        <v>3</v>
      </c>
      <c r="M285" s="25">
        <f>VLOOKUP(K285,Table!$A$2:$C$121,2,0)</f>
        <v>15</v>
      </c>
      <c r="N285" s="26">
        <f>VLOOKUP(K285,Table!$A$2:$C$121,3,0)</f>
        <v>3</v>
      </c>
      <c r="O285" s="13" t="str">
        <f>VLOOKUP(A285,Table!$U$1:$V$230,2,0)</f>
        <v>Monoclinic</v>
      </c>
      <c r="P285" s="1"/>
    </row>
    <row r="286" spans="1:16">
      <c r="A286" s="12">
        <v>12</v>
      </c>
      <c r="B286" s="12">
        <v>8196</v>
      </c>
      <c r="C286" s="12" t="s">
        <v>805</v>
      </c>
      <c r="D286" s="12" t="s">
        <v>824</v>
      </c>
      <c r="E286" s="17" t="s">
        <v>11393</v>
      </c>
      <c r="F286" s="25" t="str">
        <f>LEFT(E286,MIN(FIND({0,1,2,3,4,5,6,7,8,9},ASC(E286)&amp;1234567890))-1)</f>
        <v>Sm</v>
      </c>
      <c r="G286" s="25">
        <f t="shared" si="8"/>
        <v>10</v>
      </c>
      <c r="H286" s="25">
        <f>VLOOKUP(F286,Table!$A$2:$C$121,2,0)</f>
        <v>3</v>
      </c>
      <c r="I286" s="26">
        <f>VLOOKUP(F286,Table!$A$2:$C$121,3,0)</f>
        <v>6</v>
      </c>
      <c r="J286" s="17" t="s">
        <v>11394</v>
      </c>
      <c r="K286" s="25" t="str">
        <f>LEFT(J286,MIN(FIND({0,1,2,3,4,5,6,7,8,9},ASC(J286)&amp;1234567890))-1)</f>
        <v>Pd</v>
      </c>
      <c r="L286" s="25">
        <f t="shared" si="9"/>
        <v>21</v>
      </c>
      <c r="M286" s="25">
        <f>VLOOKUP(K286,Table!$A$2:$C$121,2,0)</f>
        <v>10</v>
      </c>
      <c r="N286" s="26">
        <f>VLOOKUP(K286,Table!$A$2:$C$121,3,0)</f>
        <v>5</v>
      </c>
      <c r="O286" s="13" t="str">
        <f>VLOOKUP(A286,Table!$U$1:$V$230,2,0)</f>
        <v>Monoclinic</v>
      </c>
      <c r="P286" s="1"/>
    </row>
    <row r="287" spans="1:16">
      <c r="A287" s="12">
        <v>12</v>
      </c>
      <c r="B287" s="12">
        <v>8249</v>
      </c>
      <c r="C287" s="12" t="s">
        <v>820</v>
      </c>
      <c r="D287" s="12" t="s">
        <v>825</v>
      </c>
      <c r="E287" s="17" t="s">
        <v>366</v>
      </c>
      <c r="F287" s="25" t="str">
        <f>LEFT(E287,MIN(FIND({0,1,2,3,4,5,6,7,8,9},ASC(E287)&amp;1234567890))-1)</f>
        <v>Ga</v>
      </c>
      <c r="G287" s="25">
        <f t="shared" si="8"/>
        <v>1</v>
      </c>
      <c r="H287" s="25">
        <f>VLOOKUP(F287,Table!$A$2:$C$121,2,0)</f>
        <v>13</v>
      </c>
      <c r="I287" s="26">
        <f>VLOOKUP(F287,Table!$A$2:$C$121,3,0)</f>
        <v>4</v>
      </c>
      <c r="J287" s="17" t="s">
        <v>328</v>
      </c>
      <c r="K287" s="25" t="str">
        <f>LEFT(J287,MIN(FIND({0,1,2,3,4,5,6,7,8,9},ASC(J287)&amp;1234567890))-1)</f>
        <v>Te</v>
      </c>
      <c r="L287" s="25">
        <f t="shared" si="9"/>
        <v>1</v>
      </c>
      <c r="M287" s="25">
        <f>VLOOKUP(K287,Table!$A$2:$C$121,2,0)</f>
        <v>16</v>
      </c>
      <c r="N287" s="26">
        <f>VLOOKUP(K287,Table!$A$2:$C$121,3,0)</f>
        <v>5</v>
      </c>
      <c r="O287" s="13" t="str">
        <f>VLOOKUP(A287,Table!$U$1:$V$230,2,0)</f>
        <v>Monoclinic</v>
      </c>
      <c r="P287" s="1"/>
    </row>
    <row r="288" spans="1:16">
      <c r="A288" s="12">
        <v>12</v>
      </c>
      <c r="B288" s="12">
        <v>9580</v>
      </c>
      <c r="C288" s="12" t="s">
        <v>805</v>
      </c>
      <c r="D288" s="12" t="s">
        <v>638</v>
      </c>
      <c r="E288" s="17" t="s">
        <v>11395</v>
      </c>
      <c r="F288" s="25" t="str">
        <f>LEFT(E288,MIN(FIND({0,1,2,3,4,5,6,7,8,9},ASC(E288)&amp;1234567890))-1)</f>
        <v>Gd</v>
      </c>
      <c r="G288" s="25">
        <f t="shared" si="8"/>
        <v>2</v>
      </c>
      <c r="H288" s="25">
        <f>VLOOKUP(F288,Table!$A$2:$C$121,2,0)</f>
        <v>3</v>
      </c>
      <c r="I288" s="26">
        <f>VLOOKUP(F288,Table!$A$2:$C$121,3,0)</f>
        <v>6</v>
      </c>
      <c r="J288" s="17" t="s">
        <v>367</v>
      </c>
      <c r="K288" s="25" t="str">
        <f>LEFT(J288,MIN(FIND({0,1,2,3,4,5,6,7,8,9},ASC(J288)&amp;1234567890))-1)</f>
        <v>Cl</v>
      </c>
      <c r="L288" s="25">
        <f t="shared" si="9"/>
        <v>3</v>
      </c>
      <c r="M288" s="25">
        <f>VLOOKUP(K288,Table!$A$2:$C$121,2,0)</f>
        <v>17</v>
      </c>
      <c r="N288" s="26">
        <f>VLOOKUP(K288,Table!$A$2:$C$121,3,0)</f>
        <v>3</v>
      </c>
      <c r="O288" s="13" t="str">
        <f>VLOOKUP(A288,Table!$U$1:$V$230,2,0)</f>
        <v>Monoclinic</v>
      </c>
      <c r="P288" s="1"/>
    </row>
    <row r="289" spans="1:16">
      <c r="A289" s="12">
        <v>12</v>
      </c>
      <c r="B289" s="12">
        <v>9581</v>
      </c>
      <c r="C289" s="12" t="s">
        <v>805</v>
      </c>
      <c r="D289" s="12" t="s">
        <v>826</v>
      </c>
      <c r="E289" s="17" t="s">
        <v>11395</v>
      </c>
      <c r="F289" s="25" t="str">
        <f>LEFT(E289,MIN(FIND({0,1,2,3,4,5,6,7,8,9},ASC(E289)&amp;1234567890))-1)</f>
        <v>Gd</v>
      </c>
      <c r="G289" s="25">
        <f t="shared" si="8"/>
        <v>2</v>
      </c>
      <c r="H289" s="25">
        <f>VLOOKUP(F289,Table!$A$2:$C$121,2,0)</f>
        <v>3</v>
      </c>
      <c r="I289" s="26">
        <f>VLOOKUP(F289,Table!$A$2:$C$121,3,0)</f>
        <v>6</v>
      </c>
      <c r="J289" s="17" t="s">
        <v>375</v>
      </c>
      <c r="K289" s="25" t="str">
        <f>LEFT(J289,MIN(FIND({0,1,2,3,4,5,6,7,8,9},ASC(J289)&amp;1234567890))-1)</f>
        <v>Br</v>
      </c>
      <c r="L289" s="25">
        <f t="shared" si="9"/>
        <v>3</v>
      </c>
      <c r="M289" s="25">
        <f>VLOOKUP(K289,Table!$A$2:$C$121,2,0)</f>
        <v>17</v>
      </c>
      <c r="N289" s="26">
        <f>VLOOKUP(K289,Table!$A$2:$C$121,3,0)</f>
        <v>4</v>
      </c>
      <c r="O289" s="13" t="str">
        <f>VLOOKUP(A289,Table!$U$1:$V$230,2,0)</f>
        <v>Monoclinic</v>
      </c>
      <c r="P289" s="1"/>
    </row>
    <row r="290" spans="1:16">
      <c r="A290" s="12">
        <v>12</v>
      </c>
      <c r="B290" s="12">
        <v>14212</v>
      </c>
      <c r="C290" s="12" t="s">
        <v>805</v>
      </c>
      <c r="D290" s="12" t="s">
        <v>827</v>
      </c>
      <c r="E290" s="17" t="s">
        <v>72</v>
      </c>
      <c r="F290" s="25" t="str">
        <f>LEFT(E290,MIN(FIND({0,1,2,3,4,5,6,7,8,9},ASC(E290)&amp;1234567890))-1)</f>
        <v>Ir</v>
      </c>
      <c r="G290" s="25">
        <f t="shared" si="8"/>
        <v>1</v>
      </c>
      <c r="H290" s="25">
        <f>VLOOKUP(F290,Table!$A$2:$C$121,2,0)</f>
        <v>9</v>
      </c>
      <c r="I290" s="26">
        <f>VLOOKUP(F290,Table!$A$2:$C$121,3,0)</f>
        <v>6</v>
      </c>
      <c r="J290" s="17" t="s">
        <v>375</v>
      </c>
      <c r="K290" s="25" t="str">
        <f>LEFT(J290,MIN(FIND({0,1,2,3,4,5,6,7,8,9},ASC(J290)&amp;1234567890))-1)</f>
        <v>Br</v>
      </c>
      <c r="L290" s="25">
        <f t="shared" si="9"/>
        <v>3</v>
      </c>
      <c r="M290" s="25">
        <f>VLOOKUP(K290,Table!$A$2:$C$121,2,0)</f>
        <v>17</v>
      </c>
      <c r="N290" s="26">
        <f>VLOOKUP(K290,Table!$A$2:$C$121,3,0)</f>
        <v>4</v>
      </c>
      <c r="O290" s="13" t="str">
        <f>VLOOKUP(A290,Table!$U$1:$V$230,2,0)</f>
        <v>Monoclinic</v>
      </c>
      <c r="P290" s="1"/>
    </row>
    <row r="291" spans="1:16">
      <c r="A291" s="12">
        <v>12</v>
      </c>
      <c r="B291" s="12">
        <v>15049</v>
      </c>
      <c r="C291" s="12" t="s">
        <v>805</v>
      </c>
      <c r="D291" s="12" t="s">
        <v>829</v>
      </c>
      <c r="E291" s="17" t="s">
        <v>416</v>
      </c>
      <c r="F291" s="25" t="str">
        <f>LEFT(E291,MIN(FIND({0,1,2,3,4,5,6,7,8,9},ASC(E291)&amp;1234567890))-1)</f>
        <v>V</v>
      </c>
      <c r="G291" s="25">
        <f t="shared" si="8"/>
        <v>4</v>
      </c>
      <c r="H291" s="25">
        <f>VLOOKUP(F291,Table!$A$2:$C$121,2,0)</f>
        <v>5</v>
      </c>
      <c r="I291" s="26">
        <f>VLOOKUP(F291,Table!$A$2:$C$121,3,0)</f>
        <v>4</v>
      </c>
      <c r="J291" s="17" t="s">
        <v>331</v>
      </c>
      <c r="K291" s="25" t="str">
        <f>LEFT(J291,MIN(FIND({0,1,2,3,4,5,6,7,8,9},ASC(J291)&amp;1234567890))-1)</f>
        <v>As</v>
      </c>
      <c r="L291" s="25">
        <f t="shared" si="9"/>
        <v>3</v>
      </c>
      <c r="M291" s="25">
        <f>VLOOKUP(K291,Table!$A$2:$C$121,2,0)</f>
        <v>15</v>
      </c>
      <c r="N291" s="26">
        <f>VLOOKUP(K291,Table!$A$2:$C$121,3,0)</f>
        <v>4</v>
      </c>
      <c r="O291" s="13" t="str">
        <f>VLOOKUP(A291,Table!$U$1:$V$230,2,0)</f>
        <v>Monoclinic</v>
      </c>
      <c r="P291" s="1"/>
    </row>
    <row r="292" spans="1:16">
      <c r="A292" s="12">
        <v>12</v>
      </c>
      <c r="B292" s="12">
        <v>15684</v>
      </c>
      <c r="C292" s="12" t="s">
        <v>805</v>
      </c>
      <c r="D292" s="12" t="s">
        <v>830</v>
      </c>
      <c r="E292" s="17" t="s">
        <v>11336</v>
      </c>
      <c r="F292" s="25" t="str">
        <f>LEFT(E292,MIN(FIND({0,1,2,3,4,5,6,7,8,9},ASC(E292)&amp;1234567890))-1)</f>
        <v>Y</v>
      </c>
      <c r="G292" s="25">
        <f t="shared" si="8"/>
        <v>1</v>
      </c>
      <c r="H292" s="25">
        <f>VLOOKUP(F292,Table!$A$2:$C$121,2,0)</f>
        <v>3</v>
      </c>
      <c r="I292" s="26">
        <f>VLOOKUP(F292,Table!$A$2:$C$121,3,0)</f>
        <v>5</v>
      </c>
      <c r="J292" s="17" t="s">
        <v>367</v>
      </c>
      <c r="K292" s="25" t="str">
        <f>LEFT(J292,MIN(FIND({0,1,2,3,4,5,6,7,8,9},ASC(J292)&amp;1234567890))-1)</f>
        <v>Cl</v>
      </c>
      <c r="L292" s="25">
        <f t="shared" si="9"/>
        <v>3</v>
      </c>
      <c r="M292" s="25">
        <f>VLOOKUP(K292,Table!$A$2:$C$121,2,0)</f>
        <v>17</v>
      </c>
      <c r="N292" s="26">
        <f>VLOOKUP(K292,Table!$A$2:$C$121,3,0)</f>
        <v>3</v>
      </c>
      <c r="O292" s="13" t="str">
        <f>VLOOKUP(A292,Table!$U$1:$V$230,2,0)</f>
        <v>Monoclinic</v>
      </c>
      <c r="P292" s="1"/>
    </row>
    <row r="293" spans="1:16">
      <c r="A293" s="12">
        <v>12</v>
      </c>
      <c r="B293" s="12">
        <v>16779</v>
      </c>
      <c r="C293" s="12" t="s">
        <v>805</v>
      </c>
      <c r="D293" s="12" t="s">
        <v>831</v>
      </c>
      <c r="E293" s="17" t="s">
        <v>11396</v>
      </c>
      <c r="F293" s="25" t="str">
        <f>LEFT(E293,MIN(FIND({0,1,2,3,4,5,6,7,8,9},ASC(E293)&amp;1234567890))-1)</f>
        <v>V</v>
      </c>
      <c r="G293" s="25">
        <f t="shared" si="8"/>
        <v>12</v>
      </c>
      <c r="H293" s="25">
        <f>VLOOKUP(F293,Table!$A$2:$C$121,2,0)</f>
        <v>5</v>
      </c>
      <c r="I293" s="26">
        <f>VLOOKUP(F293,Table!$A$2:$C$121,3,0)</f>
        <v>4</v>
      </c>
      <c r="J293" s="17" t="s">
        <v>11397</v>
      </c>
      <c r="K293" s="25" t="str">
        <f>LEFT(J293,MIN(FIND({0,1,2,3,4,5,6,7,8,9},ASC(J293)&amp;1234567890))-1)</f>
        <v>O</v>
      </c>
      <c r="L293" s="25">
        <f t="shared" si="9"/>
        <v>26</v>
      </c>
      <c r="M293" s="25">
        <f>VLOOKUP(K293,Table!$A$2:$C$121,2,0)</f>
        <v>16</v>
      </c>
      <c r="N293" s="26">
        <f>VLOOKUP(K293,Table!$A$2:$C$121,3,0)</f>
        <v>2</v>
      </c>
      <c r="O293" s="13" t="str">
        <f>VLOOKUP(A293,Table!$U$1:$V$230,2,0)</f>
        <v>Monoclinic</v>
      </c>
      <c r="P293" s="1"/>
    </row>
    <row r="294" spans="1:16">
      <c r="A294" s="12">
        <v>12</v>
      </c>
      <c r="B294" s="12">
        <v>16956</v>
      </c>
      <c r="C294" s="12" t="s">
        <v>805</v>
      </c>
      <c r="D294" s="12" t="s">
        <v>832</v>
      </c>
      <c r="E294" s="17" t="s">
        <v>11373</v>
      </c>
      <c r="F294" s="25" t="str">
        <f>LEFT(E294,MIN(FIND({0,1,2,3,4,5,6,7,8,9},ASC(E294)&amp;1234567890))-1)</f>
        <v>Mn</v>
      </c>
      <c r="G294" s="25">
        <f t="shared" si="8"/>
        <v>5</v>
      </c>
      <c r="H294" s="25">
        <f>VLOOKUP(F294,Table!$A$2:$C$121,2,0)</f>
        <v>7</v>
      </c>
      <c r="I294" s="26">
        <f>VLOOKUP(F294,Table!$A$2:$C$121,3,0)</f>
        <v>4</v>
      </c>
      <c r="J294" s="17" t="s">
        <v>11324</v>
      </c>
      <c r="K294" s="25" t="str">
        <f>LEFT(J294,MIN(FIND({0,1,2,3,4,5,6,7,8,9},ASC(J294)&amp;1234567890))-1)</f>
        <v>O</v>
      </c>
      <c r="L294" s="25">
        <f t="shared" si="9"/>
        <v>8</v>
      </c>
      <c r="M294" s="25">
        <f>VLOOKUP(K294,Table!$A$2:$C$121,2,0)</f>
        <v>16</v>
      </c>
      <c r="N294" s="26">
        <f>VLOOKUP(K294,Table!$A$2:$C$121,3,0)</f>
        <v>2</v>
      </c>
      <c r="O294" s="13" t="str">
        <f>VLOOKUP(A294,Table!$U$1:$V$230,2,0)</f>
        <v>Monoclinic</v>
      </c>
      <c r="P294" s="1"/>
    </row>
    <row r="295" spans="1:16">
      <c r="A295" s="12">
        <v>12</v>
      </c>
      <c r="B295" s="12">
        <v>18144</v>
      </c>
      <c r="C295" s="12" t="s">
        <v>805</v>
      </c>
      <c r="D295" s="12" t="s">
        <v>833</v>
      </c>
      <c r="E295" s="17" t="s">
        <v>335</v>
      </c>
      <c r="F295" s="25" t="str">
        <f>LEFT(E295,MIN(FIND({0,1,2,3,4,5,6,7,8,9},ASC(E295)&amp;1234567890))-1)</f>
        <v>Nb</v>
      </c>
      <c r="G295" s="25">
        <f t="shared" si="8"/>
        <v>1</v>
      </c>
      <c r="H295" s="25">
        <f>VLOOKUP(F295,Table!$A$2:$C$121,2,0)</f>
        <v>5</v>
      </c>
      <c r="I295" s="26">
        <f>VLOOKUP(F295,Table!$A$2:$C$121,3,0)</f>
        <v>5</v>
      </c>
      <c r="J295" s="17" t="s">
        <v>593</v>
      </c>
      <c r="K295" s="25" t="str">
        <f>LEFT(J295,MIN(FIND({0,1,2,3,4,5,6,7,8,9},ASC(J295)&amp;1234567890))-1)</f>
        <v>Sb</v>
      </c>
      <c r="L295" s="25">
        <f t="shared" si="9"/>
        <v>2</v>
      </c>
      <c r="M295" s="25">
        <f>VLOOKUP(K295,Table!$A$2:$C$121,2,0)</f>
        <v>15</v>
      </c>
      <c r="N295" s="26">
        <f>VLOOKUP(K295,Table!$A$2:$C$121,3,0)</f>
        <v>5</v>
      </c>
      <c r="O295" s="13" t="str">
        <f>VLOOKUP(A295,Table!$U$1:$V$230,2,0)</f>
        <v>Monoclinic</v>
      </c>
      <c r="P295" s="1"/>
    </row>
    <row r="296" spans="1:16">
      <c r="A296" s="12">
        <v>12</v>
      </c>
      <c r="B296" s="12">
        <v>18208</v>
      </c>
      <c r="C296" s="12" t="s">
        <v>805</v>
      </c>
      <c r="D296" s="12" t="s">
        <v>804</v>
      </c>
      <c r="E296" s="17" t="s">
        <v>453</v>
      </c>
      <c r="F296" s="25" t="str">
        <f>LEFT(E296,MIN(FIND({0,1,2,3,4,5,6,7,8,9},ASC(E296)&amp;1234567890))-1)</f>
        <v>As</v>
      </c>
      <c r="G296" s="25">
        <f t="shared" si="8"/>
        <v>2</v>
      </c>
      <c r="H296" s="25">
        <f>VLOOKUP(F296,Table!$A$2:$C$121,2,0)</f>
        <v>15</v>
      </c>
      <c r="I296" s="26">
        <f>VLOOKUP(F296,Table!$A$2:$C$121,3,0)</f>
        <v>4</v>
      </c>
      <c r="J296" s="17" t="s">
        <v>36</v>
      </c>
      <c r="K296" s="25" t="str">
        <f>LEFT(J296,MIN(FIND({0,1,2,3,4,5,6,7,8,9},ASC(J296)&amp;1234567890))-1)</f>
        <v>Te</v>
      </c>
      <c r="L296" s="25">
        <f t="shared" si="9"/>
        <v>3</v>
      </c>
      <c r="M296" s="25">
        <f>VLOOKUP(K296,Table!$A$2:$C$121,2,0)</f>
        <v>16</v>
      </c>
      <c r="N296" s="26">
        <f>VLOOKUP(K296,Table!$A$2:$C$121,3,0)</f>
        <v>5</v>
      </c>
      <c r="O296" s="13" t="str">
        <f>VLOOKUP(A296,Table!$U$1:$V$230,2,0)</f>
        <v>Monoclinic</v>
      </c>
      <c r="P296" s="1"/>
    </row>
    <row r="297" spans="1:16">
      <c r="A297" s="12">
        <v>12</v>
      </c>
      <c r="B297" s="12">
        <v>16722</v>
      </c>
      <c r="C297" s="12" t="s">
        <v>828</v>
      </c>
      <c r="D297" s="12" t="s">
        <v>834</v>
      </c>
      <c r="E297" s="17" t="s">
        <v>11383</v>
      </c>
      <c r="F297" s="25" t="str">
        <f>LEFT(E297,MIN(FIND({0,1,2,3,4,5,6,7,8,9},ASC(E297)&amp;1234567890))-1)</f>
        <v>Cr</v>
      </c>
      <c r="G297" s="25">
        <f t="shared" si="8"/>
        <v>3</v>
      </c>
      <c r="H297" s="25">
        <f>VLOOKUP(F297,Table!$A$2:$C$121,2,0)</f>
        <v>6</v>
      </c>
      <c r="I297" s="26">
        <f>VLOOKUP(F297,Table!$A$2:$C$121,3,0)</f>
        <v>4</v>
      </c>
      <c r="J297" s="17" t="s">
        <v>481</v>
      </c>
      <c r="K297" s="25" t="str">
        <f>LEFT(J297,MIN(FIND({0,1,2,3,4,5,6,7,8,9},ASC(J297)&amp;1234567890))-1)</f>
        <v>S</v>
      </c>
      <c r="L297" s="25">
        <f t="shared" si="9"/>
        <v>4</v>
      </c>
      <c r="M297" s="25">
        <f>VLOOKUP(K297,Table!$A$2:$C$121,2,0)</f>
        <v>16</v>
      </c>
      <c r="N297" s="26">
        <f>VLOOKUP(K297,Table!$A$2:$C$121,3,0)</f>
        <v>3</v>
      </c>
      <c r="O297" s="13" t="str">
        <f>VLOOKUP(A297,Table!$U$1:$V$230,2,0)</f>
        <v>Monoclinic</v>
      </c>
      <c r="P297" s="1"/>
    </row>
    <row r="298" spans="1:16">
      <c r="A298" s="12">
        <v>12</v>
      </c>
      <c r="B298" s="12">
        <v>15043</v>
      </c>
      <c r="C298" s="12" t="s">
        <v>828</v>
      </c>
      <c r="D298" s="12" t="s">
        <v>835</v>
      </c>
      <c r="E298" s="17" t="s">
        <v>11292</v>
      </c>
      <c r="F298" s="25" t="str">
        <f>LEFT(E298,MIN(FIND({0,1,2,3,4,5,6,7,8,9},ASC(E298)&amp;1234567890))-1)</f>
        <v>Fe</v>
      </c>
      <c r="G298" s="25">
        <f t="shared" si="8"/>
        <v>3</v>
      </c>
      <c r="H298" s="25">
        <f>VLOOKUP(F298,Table!$A$2:$C$121,2,0)</f>
        <v>8</v>
      </c>
      <c r="I298" s="26">
        <f>VLOOKUP(F298,Table!$A$2:$C$121,3,0)</f>
        <v>4</v>
      </c>
      <c r="J298" s="17" t="s">
        <v>581</v>
      </c>
      <c r="K298" s="25" t="str">
        <f>LEFT(J298,MIN(FIND({0,1,2,3,4,5,6,7,8,9},ASC(J298)&amp;1234567890))-1)</f>
        <v>Se</v>
      </c>
      <c r="L298" s="25">
        <f t="shared" si="9"/>
        <v>4</v>
      </c>
      <c r="M298" s="25">
        <f>VLOOKUP(K298,Table!$A$2:$C$121,2,0)</f>
        <v>16</v>
      </c>
      <c r="N298" s="26">
        <f>VLOOKUP(K298,Table!$A$2:$C$121,3,0)</f>
        <v>4</v>
      </c>
      <c r="O298" s="13" t="str">
        <f>VLOOKUP(A298,Table!$U$1:$V$230,2,0)</f>
        <v>Monoclinic</v>
      </c>
      <c r="P298" s="1"/>
    </row>
    <row r="299" spans="1:16">
      <c r="A299" s="12">
        <v>12</v>
      </c>
      <c r="B299" s="12">
        <v>15694</v>
      </c>
      <c r="C299" s="12" t="s">
        <v>805</v>
      </c>
      <c r="D299" s="12" t="s">
        <v>836</v>
      </c>
      <c r="E299" s="17" t="s">
        <v>11398</v>
      </c>
      <c r="F299" s="25" t="str">
        <f>LEFT(E299,MIN(FIND({0,1,2,3,4,5,6,7,8,9},ASC(E299)&amp;1234567890))-1)</f>
        <v>Li</v>
      </c>
      <c r="G299" s="25">
        <f t="shared" si="8"/>
        <v>8</v>
      </c>
      <c r="H299" s="25">
        <f>VLOOKUP(F299,Table!$A$2:$C$121,2,0)</f>
        <v>1</v>
      </c>
      <c r="I299" s="26">
        <f>VLOOKUP(F299,Table!$A$2:$C$121,3,0)</f>
        <v>2</v>
      </c>
      <c r="J299" s="17" t="s">
        <v>597</v>
      </c>
      <c r="K299" s="25" t="str">
        <f>LEFT(J299,MIN(FIND({0,1,2,3,4,5,6,7,8,9},ASC(J299)&amp;1234567890))-1)</f>
        <v>Pb</v>
      </c>
      <c r="L299" s="25">
        <f t="shared" si="9"/>
        <v>3</v>
      </c>
      <c r="M299" s="25">
        <f>VLOOKUP(K299,Table!$A$2:$C$121,2,0)</f>
        <v>14</v>
      </c>
      <c r="N299" s="26">
        <f>VLOOKUP(K299,Table!$A$2:$C$121,3,0)</f>
        <v>6</v>
      </c>
      <c r="O299" s="13" t="str">
        <f>VLOOKUP(A299,Table!$U$1:$V$230,2,0)</f>
        <v>Monoclinic</v>
      </c>
      <c r="P299" s="1"/>
    </row>
    <row r="300" spans="1:16">
      <c r="A300" s="12">
        <v>12</v>
      </c>
      <c r="B300" s="12">
        <v>20695</v>
      </c>
      <c r="C300" s="12" t="s">
        <v>805</v>
      </c>
      <c r="D300" s="12" t="s">
        <v>837</v>
      </c>
      <c r="E300" s="17" t="s">
        <v>11399</v>
      </c>
      <c r="F300" s="25" t="str">
        <f>LEFT(E300,MIN(FIND({0,1,2,3,4,5,6,7,8,9},ASC(E300)&amp;1234567890))-1)</f>
        <v>Nb</v>
      </c>
      <c r="G300" s="25">
        <f t="shared" si="8"/>
        <v>6</v>
      </c>
      <c r="H300" s="25">
        <f>VLOOKUP(F300,Table!$A$2:$C$121,2,0)</f>
        <v>5</v>
      </c>
      <c r="I300" s="26">
        <f>VLOOKUP(F300,Table!$A$2:$C$121,3,0)</f>
        <v>5</v>
      </c>
      <c r="J300" s="17" t="s">
        <v>11400</v>
      </c>
      <c r="K300" s="25" t="str">
        <f>LEFT(J300,MIN(FIND({0,1,2,3,4,5,6,7,8,9},ASC(J300)&amp;1234567890))-1)</f>
        <v>C</v>
      </c>
      <c r="L300" s="25">
        <f t="shared" si="9"/>
        <v>5</v>
      </c>
      <c r="M300" s="25">
        <f>VLOOKUP(K300,Table!$A$2:$C$121,2,0)</f>
        <v>14</v>
      </c>
      <c r="N300" s="26">
        <f>VLOOKUP(K300,Table!$A$2:$C$121,3,0)</f>
        <v>2</v>
      </c>
      <c r="O300" s="13" t="str">
        <f>VLOOKUP(A300,Table!$U$1:$V$230,2,0)</f>
        <v>Monoclinic</v>
      </c>
      <c r="P300" s="1"/>
    </row>
    <row r="301" spans="1:16">
      <c r="A301" s="12">
        <v>12</v>
      </c>
      <c r="B301" s="12">
        <v>21112</v>
      </c>
      <c r="C301" s="12" t="s">
        <v>805</v>
      </c>
      <c r="D301" s="12" t="s">
        <v>838</v>
      </c>
      <c r="E301" s="17" t="s">
        <v>11401</v>
      </c>
      <c r="F301" s="25" t="str">
        <f>LEFT(E301,MIN(FIND({0,1,2,3,4,5,6,7,8,9},ASC(E301)&amp;1234567890))-1)</f>
        <v>Bk</v>
      </c>
      <c r="G301" s="25">
        <f t="shared" si="8"/>
        <v>2</v>
      </c>
      <c r="H301" s="25">
        <f>VLOOKUP(F301,Table!$A$2:$C$121,2,0)</f>
        <v>3</v>
      </c>
      <c r="I301" s="26">
        <f>VLOOKUP(F301,Table!$A$2:$C$121,3,0)</f>
        <v>7</v>
      </c>
      <c r="J301" s="17" t="s">
        <v>59</v>
      </c>
      <c r="K301" s="25" t="str">
        <f>LEFT(J301,MIN(FIND({0,1,2,3,4,5,6,7,8,9},ASC(J301)&amp;1234567890))-1)</f>
        <v>O</v>
      </c>
      <c r="L301" s="25">
        <f t="shared" si="9"/>
        <v>3</v>
      </c>
      <c r="M301" s="25">
        <f>VLOOKUP(K301,Table!$A$2:$C$121,2,0)</f>
        <v>16</v>
      </c>
      <c r="N301" s="26">
        <f>VLOOKUP(K301,Table!$A$2:$C$121,3,0)</f>
        <v>2</v>
      </c>
      <c r="O301" s="13" t="str">
        <f>VLOOKUP(A301,Table!$U$1:$V$230,2,0)</f>
        <v>Monoclinic</v>
      </c>
      <c r="P301" s="1"/>
    </row>
    <row r="302" spans="1:16">
      <c r="A302" s="12">
        <v>12</v>
      </c>
      <c r="B302" s="12">
        <v>22080</v>
      </c>
      <c r="C302" s="12" t="s">
        <v>805</v>
      </c>
      <c r="D302" s="12" t="s">
        <v>839</v>
      </c>
      <c r="E302" s="17" t="s">
        <v>11390</v>
      </c>
      <c r="F302" s="25" t="str">
        <f>LEFT(E302,MIN(FIND({0,1,2,3,4,5,6,7,8,9},ASC(E302)&amp;1234567890))-1)</f>
        <v>Cr</v>
      </c>
      <c r="G302" s="25">
        <f t="shared" si="8"/>
        <v>1</v>
      </c>
      <c r="H302" s="25">
        <f>VLOOKUP(F302,Table!$A$2:$C$121,2,0)</f>
        <v>6</v>
      </c>
      <c r="I302" s="26">
        <f>VLOOKUP(F302,Table!$A$2:$C$121,3,0)</f>
        <v>4</v>
      </c>
      <c r="J302" s="17" t="s">
        <v>367</v>
      </c>
      <c r="K302" s="25" t="str">
        <f>LEFT(J302,MIN(FIND({0,1,2,3,4,5,6,7,8,9},ASC(J302)&amp;1234567890))-1)</f>
        <v>Cl</v>
      </c>
      <c r="L302" s="25">
        <f t="shared" si="9"/>
        <v>3</v>
      </c>
      <c r="M302" s="25">
        <f>VLOOKUP(K302,Table!$A$2:$C$121,2,0)</f>
        <v>17</v>
      </c>
      <c r="N302" s="26">
        <f>VLOOKUP(K302,Table!$A$2:$C$121,3,0)</f>
        <v>3</v>
      </c>
      <c r="O302" s="13" t="str">
        <f>VLOOKUP(A302,Table!$U$1:$V$230,2,0)</f>
        <v>Monoclinic</v>
      </c>
      <c r="P302" s="1"/>
    </row>
    <row r="303" spans="1:16">
      <c r="A303" s="12">
        <v>12</v>
      </c>
      <c r="B303" s="12">
        <v>23171</v>
      </c>
      <c r="C303" s="12" t="s">
        <v>805</v>
      </c>
      <c r="D303" s="12" t="s">
        <v>840</v>
      </c>
      <c r="E303" s="17" t="s">
        <v>72</v>
      </c>
      <c r="F303" s="25" t="str">
        <f>LEFT(E303,MIN(FIND({0,1,2,3,4,5,6,7,8,9},ASC(E303)&amp;1234567890))-1)</f>
        <v>Ir</v>
      </c>
      <c r="G303" s="25">
        <f t="shared" si="8"/>
        <v>1</v>
      </c>
      <c r="H303" s="25">
        <f>VLOOKUP(F303,Table!$A$2:$C$121,2,0)</f>
        <v>9</v>
      </c>
      <c r="I303" s="26">
        <f>VLOOKUP(F303,Table!$A$2:$C$121,3,0)</f>
        <v>6</v>
      </c>
      <c r="J303" s="17" t="s">
        <v>367</v>
      </c>
      <c r="K303" s="25" t="str">
        <f>LEFT(J303,MIN(FIND({0,1,2,3,4,5,6,7,8,9},ASC(J303)&amp;1234567890))-1)</f>
        <v>Cl</v>
      </c>
      <c r="L303" s="25">
        <f t="shared" si="9"/>
        <v>3</v>
      </c>
      <c r="M303" s="25">
        <f>VLOOKUP(K303,Table!$A$2:$C$121,2,0)</f>
        <v>17</v>
      </c>
      <c r="N303" s="26">
        <f>VLOOKUP(K303,Table!$A$2:$C$121,3,0)</f>
        <v>3</v>
      </c>
      <c r="O303" s="13" t="str">
        <f>VLOOKUP(A303,Table!$U$1:$V$230,2,0)</f>
        <v>Monoclinic</v>
      </c>
      <c r="P303" s="1"/>
    </row>
    <row r="304" spans="1:16">
      <c r="A304" s="12">
        <v>12</v>
      </c>
      <c r="B304" s="12">
        <v>23337</v>
      </c>
      <c r="C304" s="12" t="s">
        <v>805</v>
      </c>
      <c r="D304" s="12" t="s">
        <v>841</v>
      </c>
      <c r="E304" s="17" t="s">
        <v>11329</v>
      </c>
      <c r="F304" s="25" t="str">
        <f>LEFT(E304,MIN(FIND({0,1,2,3,4,5,6,7,8,9},ASC(E304)&amp;1234567890))-1)</f>
        <v>Y</v>
      </c>
      <c r="G304" s="25">
        <f t="shared" si="8"/>
        <v>2</v>
      </c>
      <c r="H304" s="25">
        <f>VLOOKUP(F304,Table!$A$2:$C$121,2,0)</f>
        <v>3</v>
      </c>
      <c r="I304" s="26">
        <f>VLOOKUP(F304,Table!$A$2:$C$121,3,0)</f>
        <v>5</v>
      </c>
      <c r="J304" s="17" t="s">
        <v>367</v>
      </c>
      <c r="K304" s="25" t="str">
        <f>LEFT(J304,MIN(FIND({0,1,2,3,4,5,6,7,8,9},ASC(J304)&amp;1234567890))-1)</f>
        <v>Cl</v>
      </c>
      <c r="L304" s="25">
        <f t="shared" si="9"/>
        <v>3</v>
      </c>
      <c r="M304" s="25">
        <f>VLOOKUP(K304,Table!$A$2:$C$121,2,0)</f>
        <v>17</v>
      </c>
      <c r="N304" s="26">
        <f>VLOOKUP(K304,Table!$A$2:$C$121,3,0)</f>
        <v>3</v>
      </c>
      <c r="O304" s="13" t="str">
        <f>VLOOKUP(A304,Table!$U$1:$V$230,2,0)</f>
        <v>Monoclinic</v>
      </c>
      <c r="P304" s="1"/>
    </row>
    <row r="305" spans="1:16">
      <c r="A305" s="12">
        <v>12</v>
      </c>
      <c r="B305" s="12">
        <v>23471</v>
      </c>
      <c r="C305" s="12" t="s">
        <v>805</v>
      </c>
      <c r="D305" s="12" t="s">
        <v>842</v>
      </c>
      <c r="E305" s="17" t="s">
        <v>11384</v>
      </c>
      <c r="F305" s="25" t="str">
        <f>LEFT(E305,MIN(FIND({0,1,2,3,4,5,6,7,8,9},ASC(E305)&amp;1234567890))-1)</f>
        <v>Fe</v>
      </c>
      <c r="G305" s="25">
        <f t="shared" si="8"/>
        <v>6</v>
      </c>
      <c r="H305" s="25">
        <f>VLOOKUP(F305,Table!$A$2:$C$121,2,0)</f>
        <v>8</v>
      </c>
      <c r="I305" s="26">
        <f>VLOOKUP(F305,Table!$A$2:$C$121,3,0)</f>
        <v>4</v>
      </c>
      <c r="J305" s="17" t="s">
        <v>11402</v>
      </c>
      <c r="K305" s="25" t="str">
        <f>LEFT(J305,MIN(FIND({0,1,2,3,4,5,6,7,8,9},ASC(J305)&amp;1234567890))-1)</f>
        <v>Ge</v>
      </c>
      <c r="L305" s="25">
        <f t="shared" si="9"/>
        <v>5</v>
      </c>
      <c r="M305" s="25">
        <f>VLOOKUP(K305,Table!$A$2:$C$121,2,0)</f>
        <v>14</v>
      </c>
      <c r="N305" s="26">
        <f>VLOOKUP(K305,Table!$A$2:$C$121,3,0)</f>
        <v>4</v>
      </c>
      <c r="O305" s="13" t="str">
        <f>VLOOKUP(A305,Table!$U$1:$V$230,2,0)</f>
        <v>Monoclinic</v>
      </c>
      <c r="P305" s="1"/>
    </row>
    <row r="306" spans="1:16">
      <c r="A306" s="12">
        <v>12</v>
      </c>
      <c r="B306" s="12">
        <v>23618</v>
      </c>
      <c r="C306" s="12" t="s">
        <v>805</v>
      </c>
      <c r="D306" s="12" t="s">
        <v>843</v>
      </c>
      <c r="E306" s="17" t="s">
        <v>410</v>
      </c>
      <c r="F306" s="25" t="str">
        <f>LEFT(E306,MIN(FIND({0,1,2,3,4,5,6,7,8,9},ASC(E306)&amp;1234567890))-1)</f>
        <v>Ba</v>
      </c>
      <c r="G306" s="25">
        <f t="shared" si="8"/>
        <v>1</v>
      </c>
      <c r="H306" s="25">
        <f>VLOOKUP(F306,Table!$A$2:$C$121,2,0)</f>
        <v>2</v>
      </c>
      <c r="I306" s="26">
        <f>VLOOKUP(F306,Table!$A$2:$C$121,3,0)</f>
        <v>6</v>
      </c>
      <c r="J306" s="17" t="s">
        <v>378</v>
      </c>
      <c r="K306" s="25" t="str">
        <f>LEFT(J306,MIN(FIND({0,1,2,3,4,5,6,7,8,9},ASC(J306)&amp;1234567890))-1)</f>
        <v>P</v>
      </c>
      <c r="L306" s="25">
        <f t="shared" si="9"/>
        <v>3</v>
      </c>
      <c r="M306" s="25">
        <f>VLOOKUP(K306,Table!$A$2:$C$121,2,0)</f>
        <v>15</v>
      </c>
      <c r="N306" s="26">
        <f>VLOOKUP(K306,Table!$A$2:$C$121,3,0)</f>
        <v>3</v>
      </c>
      <c r="O306" s="13" t="str">
        <f>VLOOKUP(A306,Table!$U$1:$V$230,2,0)</f>
        <v>Monoclinic</v>
      </c>
      <c r="P306" s="1"/>
    </row>
    <row r="307" spans="1:16">
      <c r="A307" s="12">
        <v>12</v>
      </c>
      <c r="B307" s="12">
        <v>23628</v>
      </c>
      <c r="C307" s="12" t="s">
        <v>805</v>
      </c>
      <c r="D307" s="12" t="s">
        <v>844</v>
      </c>
      <c r="E307" s="17" t="s">
        <v>433</v>
      </c>
      <c r="F307" s="25" t="str">
        <f>LEFT(E307,MIN(FIND({0,1,2,3,4,5,6,7,8,9},ASC(E307)&amp;1234567890))-1)</f>
        <v>Sr</v>
      </c>
      <c r="G307" s="25">
        <f t="shared" si="8"/>
        <v>1</v>
      </c>
      <c r="H307" s="25">
        <f>VLOOKUP(F307,Table!$A$2:$C$121,2,0)</f>
        <v>2</v>
      </c>
      <c r="I307" s="26">
        <f>VLOOKUP(F307,Table!$A$2:$C$121,3,0)</f>
        <v>5</v>
      </c>
      <c r="J307" s="17" t="s">
        <v>378</v>
      </c>
      <c r="K307" s="25" t="str">
        <f>LEFT(J307,MIN(FIND({0,1,2,3,4,5,6,7,8,9},ASC(J307)&amp;1234567890))-1)</f>
        <v>P</v>
      </c>
      <c r="L307" s="25">
        <f t="shared" si="9"/>
        <v>3</v>
      </c>
      <c r="M307" s="25">
        <f>VLOOKUP(K307,Table!$A$2:$C$121,2,0)</f>
        <v>15</v>
      </c>
      <c r="N307" s="26">
        <f>VLOOKUP(K307,Table!$A$2:$C$121,3,0)</f>
        <v>3</v>
      </c>
      <c r="O307" s="13" t="str">
        <f>VLOOKUP(A307,Table!$U$1:$V$230,2,0)</f>
        <v>Monoclinic</v>
      </c>
      <c r="P307" s="1"/>
    </row>
    <row r="308" spans="1:16">
      <c r="A308" s="12">
        <v>12</v>
      </c>
      <c r="B308" s="12">
        <v>23903</v>
      </c>
      <c r="C308" s="12" t="s">
        <v>805</v>
      </c>
      <c r="D308" s="12" t="s">
        <v>845</v>
      </c>
      <c r="E308" s="17" t="s">
        <v>11390</v>
      </c>
      <c r="F308" s="25" t="str">
        <f>LEFT(E308,MIN(FIND({0,1,2,3,4,5,6,7,8,9},ASC(E308)&amp;1234567890))-1)</f>
        <v>Cr</v>
      </c>
      <c r="G308" s="25">
        <f t="shared" si="8"/>
        <v>1</v>
      </c>
      <c r="H308" s="25">
        <f>VLOOKUP(F308,Table!$A$2:$C$121,2,0)</f>
        <v>6</v>
      </c>
      <c r="I308" s="26">
        <f>VLOOKUP(F308,Table!$A$2:$C$121,3,0)</f>
        <v>4</v>
      </c>
      <c r="J308" s="17" t="s">
        <v>11403</v>
      </c>
      <c r="K308" s="25" t="str">
        <f>LEFT(J308,MIN(FIND({0,1,2,3,4,5,6,7,8,9},ASC(J308)&amp;1234567890))-1)</f>
        <v>Br</v>
      </c>
      <c r="L308" s="25">
        <f t="shared" si="9"/>
        <v>2</v>
      </c>
      <c r="M308" s="25">
        <f>VLOOKUP(K308,Table!$A$2:$C$121,2,0)</f>
        <v>17</v>
      </c>
      <c r="N308" s="26">
        <f>VLOOKUP(K308,Table!$A$2:$C$121,3,0)</f>
        <v>4</v>
      </c>
      <c r="O308" s="13" t="str">
        <f>VLOOKUP(A308,Table!$U$1:$V$230,2,0)</f>
        <v>Monoclinic</v>
      </c>
      <c r="P308" s="1"/>
    </row>
    <row r="309" spans="1:16">
      <c r="A309" s="12">
        <v>12</v>
      </c>
      <c r="B309" s="12">
        <v>24146</v>
      </c>
      <c r="C309" s="12" t="s">
        <v>805</v>
      </c>
      <c r="D309" s="12" t="s">
        <v>846</v>
      </c>
      <c r="E309" s="17" t="s">
        <v>11404</v>
      </c>
      <c r="F309" s="25" t="str">
        <f>LEFT(E309,MIN(FIND({0,1,2,3,4,5,6,7,8,9},ASC(E309)&amp;1234567890))-1)</f>
        <v>Li</v>
      </c>
      <c r="G309" s="25">
        <f t="shared" si="8"/>
        <v>2</v>
      </c>
      <c r="H309" s="25">
        <f>VLOOKUP(F309,Table!$A$2:$C$121,2,0)</f>
        <v>1</v>
      </c>
      <c r="I309" s="26">
        <f>VLOOKUP(F309,Table!$A$2:$C$121,3,0)</f>
        <v>2</v>
      </c>
      <c r="J309" s="17" t="s">
        <v>31</v>
      </c>
      <c r="K309" s="25" t="str">
        <f>LEFT(J309,MIN(FIND({0,1,2,3,4,5,6,7,8,9},ASC(J309)&amp;1234567890))-1)</f>
        <v>Si</v>
      </c>
      <c r="L309" s="25">
        <f t="shared" si="9"/>
        <v>1</v>
      </c>
      <c r="M309" s="25">
        <f>VLOOKUP(K309,Table!$A$2:$C$121,2,0)</f>
        <v>14</v>
      </c>
      <c r="N309" s="26">
        <f>VLOOKUP(K309,Table!$A$2:$C$121,3,0)</f>
        <v>3</v>
      </c>
      <c r="O309" s="13" t="str">
        <f>VLOOKUP(A309,Table!$U$1:$V$230,2,0)</f>
        <v>Monoclinic</v>
      </c>
      <c r="P309" s="1"/>
    </row>
    <row r="310" spans="1:16">
      <c r="A310" s="12">
        <v>12</v>
      </c>
      <c r="B310" s="12">
        <v>24566</v>
      </c>
      <c r="C310" s="12" t="s">
        <v>805</v>
      </c>
      <c r="D310" s="12" t="s">
        <v>847</v>
      </c>
      <c r="E310" s="17" t="s">
        <v>11405</v>
      </c>
      <c r="F310" s="25" t="str">
        <f>LEFT(E310,MIN(FIND({0,1,2,3,4,5,6,7,8,9},ASC(E310)&amp;1234567890))-1)</f>
        <v>V</v>
      </c>
      <c r="G310" s="25">
        <f t="shared" si="8"/>
        <v>3</v>
      </c>
      <c r="H310" s="25">
        <f>VLOOKUP(F310,Table!$A$2:$C$121,2,0)</f>
        <v>5</v>
      </c>
      <c r="I310" s="26">
        <f>VLOOKUP(F310,Table!$A$2:$C$121,3,0)</f>
        <v>4</v>
      </c>
      <c r="J310" s="17" t="s">
        <v>481</v>
      </c>
      <c r="K310" s="25" t="str">
        <f>LEFT(J310,MIN(FIND({0,1,2,3,4,5,6,7,8,9},ASC(J310)&amp;1234567890))-1)</f>
        <v>S</v>
      </c>
      <c r="L310" s="25">
        <f t="shared" si="9"/>
        <v>4</v>
      </c>
      <c r="M310" s="25">
        <f>VLOOKUP(K310,Table!$A$2:$C$121,2,0)</f>
        <v>16</v>
      </c>
      <c r="N310" s="26">
        <f>VLOOKUP(K310,Table!$A$2:$C$121,3,0)</f>
        <v>3</v>
      </c>
      <c r="O310" s="13" t="str">
        <f>VLOOKUP(A310,Table!$U$1:$V$230,2,0)</f>
        <v>Monoclinic</v>
      </c>
      <c r="P310" s="1"/>
    </row>
    <row r="311" spans="1:16">
      <c r="A311" s="12">
        <v>12</v>
      </c>
      <c r="B311" s="12">
        <v>25764</v>
      </c>
      <c r="C311" s="12" t="s">
        <v>805</v>
      </c>
      <c r="D311" s="12" t="s">
        <v>848</v>
      </c>
      <c r="E311" s="17" t="s">
        <v>11294</v>
      </c>
      <c r="F311" s="25" t="str">
        <f>LEFT(E311,MIN(FIND({0,1,2,3,4,5,6,7,8,9},ASC(E311)&amp;1234567890))-1)</f>
        <v>Rh</v>
      </c>
      <c r="G311" s="25">
        <f t="shared" si="8"/>
        <v>1</v>
      </c>
      <c r="H311" s="25">
        <f>VLOOKUP(F311,Table!$A$2:$C$121,2,0)</f>
        <v>9</v>
      </c>
      <c r="I311" s="26">
        <f>VLOOKUP(F311,Table!$A$2:$C$121,3,0)</f>
        <v>5</v>
      </c>
      <c r="J311" s="17" t="s">
        <v>367</v>
      </c>
      <c r="K311" s="25" t="str">
        <f>LEFT(J311,MIN(FIND({0,1,2,3,4,5,6,7,8,9},ASC(J311)&amp;1234567890))-1)</f>
        <v>Cl</v>
      </c>
      <c r="L311" s="25">
        <f t="shared" si="9"/>
        <v>3</v>
      </c>
      <c r="M311" s="25">
        <f>VLOOKUP(K311,Table!$A$2:$C$121,2,0)</f>
        <v>17</v>
      </c>
      <c r="N311" s="26">
        <f>VLOOKUP(K311,Table!$A$2:$C$121,3,0)</f>
        <v>3</v>
      </c>
      <c r="O311" s="13" t="str">
        <f>VLOOKUP(A311,Table!$U$1:$V$230,2,0)</f>
        <v>Monoclinic</v>
      </c>
      <c r="P311" s="1"/>
    </row>
    <row r="312" spans="1:16">
      <c r="A312" s="12">
        <v>12</v>
      </c>
      <c r="B312" s="12">
        <v>25765</v>
      </c>
      <c r="C312" s="12" t="s">
        <v>849</v>
      </c>
      <c r="D312" s="12" t="s">
        <v>495</v>
      </c>
      <c r="E312" s="17" t="s">
        <v>346</v>
      </c>
      <c r="F312" s="25" t="str">
        <f>LEFT(E312,MIN(FIND({0,1,2,3,4,5,6,7,8,9},ASC(E312)&amp;1234567890))-1)</f>
        <v>Nb</v>
      </c>
      <c r="G312" s="25">
        <f t="shared" si="8"/>
        <v>2</v>
      </c>
      <c r="H312" s="25">
        <f>VLOOKUP(F312,Table!$A$2:$C$121,2,0)</f>
        <v>5</v>
      </c>
      <c r="I312" s="26">
        <f>VLOOKUP(F312,Table!$A$2:$C$121,3,0)</f>
        <v>5</v>
      </c>
      <c r="J312" s="17" t="s">
        <v>500</v>
      </c>
      <c r="K312" s="25" t="str">
        <f>LEFT(J312,MIN(FIND({0,1,2,3,4,5,6,7,8,9},ASC(J312)&amp;1234567890))-1)</f>
        <v>O</v>
      </c>
      <c r="L312" s="25">
        <f t="shared" si="9"/>
        <v>5</v>
      </c>
      <c r="M312" s="25">
        <f>VLOOKUP(K312,Table!$A$2:$C$121,2,0)</f>
        <v>16</v>
      </c>
      <c r="N312" s="26">
        <f>VLOOKUP(K312,Table!$A$2:$C$121,3,0)</f>
        <v>2</v>
      </c>
      <c r="O312" s="13" t="str">
        <f>VLOOKUP(A312,Table!$U$1:$V$230,2,0)</f>
        <v>Monoclinic</v>
      </c>
      <c r="P312" s="1"/>
    </row>
    <row r="313" spans="1:16">
      <c r="A313" s="12">
        <v>12</v>
      </c>
      <c r="B313" s="12">
        <v>26183</v>
      </c>
      <c r="C313" s="12" t="s">
        <v>805</v>
      </c>
      <c r="D313" s="12" t="s">
        <v>850</v>
      </c>
      <c r="E313" s="17" t="s">
        <v>346</v>
      </c>
      <c r="F313" s="25" t="str">
        <f>LEFT(E313,MIN(FIND({0,1,2,3,4,5,6,7,8,9},ASC(E313)&amp;1234567890))-1)</f>
        <v>Nb</v>
      </c>
      <c r="G313" s="25">
        <f t="shared" si="8"/>
        <v>2</v>
      </c>
      <c r="H313" s="25">
        <f>VLOOKUP(F313,Table!$A$2:$C$121,2,0)</f>
        <v>5</v>
      </c>
      <c r="I313" s="26">
        <f>VLOOKUP(F313,Table!$A$2:$C$121,3,0)</f>
        <v>5</v>
      </c>
      <c r="J313" s="17" t="s">
        <v>47</v>
      </c>
      <c r="K313" s="25" t="str">
        <f>LEFT(J313,MIN(FIND({0,1,2,3,4,5,6,7,8,9},ASC(J313)&amp;1234567890))-1)</f>
        <v>Se</v>
      </c>
      <c r="L313" s="25">
        <f t="shared" si="9"/>
        <v>1</v>
      </c>
      <c r="M313" s="25">
        <f>VLOOKUP(K313,Table!$A$2:$C$121,2,0)</f>
        <v>16</v>
      </c>
      <c r="N313" s="26">
        <f>VLOOKUP(K313,Table!$A$2:$C$121,3,0)</f>
        <v>4</v>
      </c>
      <c r="O313" s="13" t="str">
        <f>VLOOKUP(A313,Table!$U$1:$V$230,2,0)</f>
        <v>Monoclinic</v>
      </c>
      <c r="P313" s="1"/>
    </row>
    <row r="314" spans="1:16">
      <c r="A314" s="12">
        <v>12</v>
      </c>
      <c r="B314" s="12">
        <v>26500</v>
      </c>
      <c r="C314" s="12" t="s">
        <v>805</v>
      </c>
      <c r="D314" s="12" t="s">
        <v>245</v>
      </c>
      <c r="E314" s="17" t="s">
        <v>393</v>
      </c>
      <c r="F314" s="25" t="str">
        <f>LEFT(E314,MIN(FIND({0,1,2,3,4,5,6,7,8,9},ASC(E314)&amp;1234567890))-1)</f>
        <v>Mo</v>
      </c>
      <c r="G314" s="25">
        <f t="shared" si="8"/>
        <v>1</v>
      </c>
      <c r="H314" s="25">
        <f>VLOOKUP(F314,Table!$A$2:$C$121,2,0)</f>
        <v>6</v>
      </c>
      <c r="I314" s="26">
        <f>VLOOKUP(F314,Table!$A$2:$C$121,3,0)</f>
        <v>5</v>
      </c>
      <c r="J314" s="17" t="s">
        <v>394</v>
      </c>
      <c r="K314" s="25" t="str">
        <f>LEFT(J314,MIN(FIND({0,1,2,3,4,5,6,7,8,9},ASC(J314)&amp;1234567890))-1)</f>
        <v>Cl</v>
      </c>
      <c r="L314" s="25">
        <f t="shared" si="9"/>
        <v>5</v>
      </c>
      <c r="M314" s="25">
        <f>VLOOKUP(K314,Table!$A$2:$C$121,2,0)</f>
        <v>17</v>
      </c>
      <c r="N314" s="26">
        <f>VLOOKUP(K314,Table!$A$2:$C$121,3,0)</f>
        <v>3</v>
      </c>
      <c r="O314" s="13" t="str">
        <f>VLOOKUP(A314,Table!$U$1:$V$230,2,0)</f>
        <v>Monoclinic</v>
      </c>
      <c r="P314" s="1"/>
    </row>
    <row r="315" spans="1:16">
      <c r="A315" s="12">
        <v>12</v>
      </c>
      <c r="B315" s="12">
        <v>26647</v>
      </c>
      <c r="C315" s="12" t="s">
        <v>805</v>
      </c>
      <c r="D315" s="12" t="s">
        <v>851</v>
      </c>
      <c r="E315" s="17" t="s">
        <v>335</v>
      </c>
      <c r="F315" s="25" t="str">
        <f>LEFT(E315,MIN(FIND({0,1,2,3,4,5,6,7,8,9},ASC(E315)&amp;1234567890))-1)</f>
        <v>Nb</v>
      </c>
      <c r="G315" s="25">
        <f t="shared" si="8"/>
        <v>1</v>
      </c>
      <c r="H315" s="25">
        <f>VLOOKUP(F315,Table!$A$2:$C$121,2,0)</f>
        <v>5</v>
      </c>
      <c r="I315" s="26">
        <f>VLOOKUP(F315,Table!$A$2:$C$121,3,0)</f>
        <v>5</v>
      </c>
      <c r="J315" s="17" t="s">
        <v>11406</v>
      </c>
      <c r="K315" s="25" t="str">
        <f>LEFT(J315,MIN(FIND({0,1,2,3,4,5,6,7,8,9},ASC(J315)&amp;1234567890))-1)</f>
        <v>F</v>
      </c>
      <c r="L315" s="25">
        <f t="shared" si="9"/>
        <v>5</v>
      </c>
      <c r="M315" s="25">
        <f>VLOOKUP(K315,Table!$A$2:$C$121,2,0)</f>
        <v>17</v>
      </c>
      <c r="N315" s="26">
        <f>VLOOKUP(K315,Table!$A$2:$C$121,3,0)</f>
        <v>2</v>
      </c>
      <c r="O315" s="13" t="str">
        <f>VLOOKUP(A315,Table!$U$1:$V$230,2,0)</f>
        <v>Monoclinic</v>
      </c>
      <c r="P315" s="1"/>
    </row>
    <row r="316" spans="1:16">
      <c r="A316" s="12">
        <v>12</v>
      </c>
      <c r="B316" s="12">
        <v>26976</v>
      </c>
      <c r="C316" s="12" t="s">
        <v>828</v>
      </c>
      <c r="D316" s="12" t="s">
        <v>852</v>
      </c>
      <c r="E316" s="17" t="s">
        <v>11383</v>
      </c>
      <c r="F316" s="25" t="str">
        <f>LEFT(E316,MIN(FIND({0,1,2,3,4,5,6,7,8,9},ASC(E316)&amp;1234567890))-1)</f>
        <v>Cr</v>
      </c>
      <c r="G316" s="25">
        <f t="shared" si="8"/>
        <v>3</v>
      </c>
      <c r="H316" s="25">
        <f>VLOOKUP(F316,Table!$A$2:$C$121,2,0)</f>
        <v>6</v>
      </c>
      <c r="I316" s="26">
        <f>VLOOKUP(F316,Table!$A$2:$C$121,3,0)</f>
        <v>4</v>
      </c>
      <c r="J316" s="17" t="s">
        <v>581</v>
      </c>
      <c r="K316" s="25" t="str">
        <f>LEFT(J316,MIN(FIND({0,1,2,3,4,5,6,7,8,9},ASC(J316)&amp;1234567890))-1)</f>
        <v>Se</v>
      </c>
      <c r="L316" s="25">
        <f t="shared" si="9"/>
        <v>4</v>
      </c>
      <c r="M316" s="25">
        <f>VLOOKUP(K316,Table!$A$2:$C$121,2,0)</f>
        <v>16</v>
      </c>
      <c r="N316" s="26">
        <f>VLOOKUP(K316,Table!$A$2:$C$121,3,0)</f>
        <v>4</v>
      </c>
      <c r="O316" s="13" t="str">
        <f>VLOOKUP(A316,Table!$U$1:$V$230,2,0)</f>
        <v>Monoclinic</v>
      </c>
      <c r="P316" s="1"/>
    </row>
    <row r="317" spans="1:16">
      <c r="A317" s="12">
        <v>12</v>
      </c>
      <c r="B317" s="12">
        <v>26977</v>
      </c>
      <c r="C317" s="12" t="s">
        <v>853</v>
      </c>
      <c r="D317" s="12" t="s">
        <v>854</v>
      </c>
      <c r="E317" s="17" t="s">
        <v>11407</v>
      </c>
      <c r="F317" s="25" t="str">
        <f>LEFT(E317,MIN(FIND({0,1,2,3,4,5,6,7,8,9},ASC(E317)&amp;1234567890))-1)</f>
        <v>Cr</v>
      </c>
      <c r="G317" s="25">
        <f t="shared" si="8"/>
        <v>7</v>
      </c>
      <c r="H317" s="25">
        <f>VLOOKUP(F317,Table!$A$2:$C$121,2,0)</f>
        <v>6</v>
      </c>
      <c r="I317" s="26">
        <f>VLOOKUP(F317,Table!$A$2:$C$121,3,0)</f>
        <v>4</v>
      </c>
      <c r="J317" s="17" t="s">
        <v>11408</v>
      </c>
      <c r="K317" s="25" t="str">
        <f>LEFT(J317,MIN(FIND({0,1,2,3,4,5,6,7,8,9},ASC(J317)&amp;1234567890))-1)</f>
        <v>Se</v>
      </c>
      <c r="L317" s="25">
        <f t="shared" si="9"/>
        <v>8</v>
      </c>
      <c r="M317" s="25">
        <f>VLOOKUP(K317,Table!$A$2:$C$121,2,0)</f>
        <v>16</v>
      </c>
      <c r="N317" s="26">
        <f>VLOOKUP(K317,Table!$A$2:$C$121,3,0)</f>
        <v>4</v>
      </c>
      <c r="O317" s="13" t="str">
        <f>VLOOKUP(A317,Table!$U$1:$V$230,2,0)</f>
        <v>Monoclinic</v>
      </c>
      <c r="P317" s="1"/>
    </row>
    <row r="318" spans="1:16">
      <c r="A318" s="12">
        <v>12</v>
      </c>
      <c r="B318" s="12">
        <v>27699</v>
      </c>
      <c r="C318" s="12" t="s">
        <v>805</v>
      </c>
      <c r="D318" s="12" t="s">
        <v>855</v>
      </c>
      <c r="E318" s="17" t="s">
        <v>11409</v>
      </c>
      <c r="F318" s="25" t="str">
        <f>LEFT(E318,MIN(FIND({0,1,2,3,4,5,6,7,8,9},ASC(E318)&amp;1234567890))-1)</f>
        <v>Ga</v>
      </c>
      <c r="G318" s="25">
        <f t="shared" si="8"/>
        <v>2</v>
      </c>
      <c r="H318" s="25">
        <f>VLOOKUP(F318,Table!$A$2:$C$121,2,0)</f>
        <v>13</v>
      </c>
      <c r="I318" s="26">
        <f>VLOOKUP(F318,Table!$A$2:$C$121,3,0)</f>
        <v>4</v>
      </c>
      <c r="J318" s="17" t="s">
        <v>59</v>
      </c>
      <c r="K318" s="25" t="str">
        <f>LEFT(J318,MIN(FIND({0,1,2,3,4,5,6,7,8,9},ASC(J318)&amp;1234567890))-1)</f>
        <v>O</v>
      </c>
      <c r="L318" s="25">
        <f t="shared" si="9"/>
        <v>3</v>
      </c>
      <c r="M318" s="25">
        <f>VLOOKUP(K318,Table!$A$2:$C$121,2,0)</f>
        <v>16</v>
      </c>
      <c r="N318" s="26">
        <f>VLOOKUP(K318,Table!$A$2:$C$121,3,0)</f>
        <v>2</v>
      </c>
      <c r="O318" s="13" t="str">
        <f>VLOOKUP(A318,Table!$U$1:$V$230,2,0)</f>
        <v>Monoclinic</v>
      </c>
      <c r="P318" s="1"/>
    </row>
    <row r="319" spans="1:16">
      <c r="A319" s="12">
        <v>12</v>
      </c>
      <c r="B319" s="12">
        <v>28245</v>
      </c>
      <c r="C319" s="12" t="s">
        <v>805</v>
      </c>
      <c r="D319" s="12" t="s">
        <v>856</v>
      </c>
      <c r="E319" s="17" t="s">
        <v>11294</v>
      </c>
      <c r="F319" s="25" t="str">
        <f>LEFT(E319,MIN(FIND({0,1,2,3,4,5,6,7,8,9},ASC(E319)&amp;1234567890))-1)</f>
        <v>Rh</v>
      </c>
      <c r="G319" s="25">
        <f t="shared" si="8"/>
        <v>1</v>
      </c>
      <c r="H319" s="25">
        <f>VLOOKUP(F319,Table!$A$2:$C$121,2,0)</f>
        <v>9</v>
      </c>
      <c r="I319" s="26">
        <f>VLOOKUP(F319,Table!$A$2:$C$121,3,0)</f>
        <v>5</v>
      </c>
      <c r="J319" s="17" t="s">
        <v>375</v>
      </c>
      <c r="K319" s="25" t="str">
        <f>LEFT(J319,MIN(FIND({0,1,2,3,4,5,6,7,8,9},ASC(J319)&amp;1234567890))-1)</f>
        <v>Br</v>
      </c>
      <c r="L319" s="25">
        <f t="shared" si="9"/>
        <v>3</v>
      </c>
      <c r="M319" s="25">
        <f>VLOOKUP(K319,Table!$A$2:$C$121,2,0)</f>
        <v>17</v>
      </c>
      <c r="N319" s="26">
        <f>VLOOKUP(K319,Table!$A$2:$C$121,3,0)</f>
        <v>4</v>
      </c>
      <c r="O319" s="13" t="str">
        <f>VLOOKUP(A319,Table!$U$1:$V$230,2,0)</f>
        <v>Monoclinic</v>
      </c>
      <c r="P319" s="1"/>
    </row>
    <row r="320" spans="1:16">
      <c r="A320" s="12">
        <v>12</v>
      </c>
      <c r="B320" s="12">
        <v>29370</v>
      </c>
      <c r="C320" s="12" t="s">
        <v>805</v>
      </c>
      <c r="D320" s="12" t="s">
        <v>857</v>
      </c>
      <c r="E320" s="17" t="s">
        <v>11410</v>
      </c>
      <c r="F320" s="25" t="str">
        <f>LEFT(E320,MIN(FIND({0,1,2,3,4,5,6,7,8,9},ASC(E320)&amp;1234567890))-1)</f>
        <v>Na</v>
      </c>
      <c r="G320" s="25">
        <f t="shared" si="8"/>
        <v>1</v>
      </c>
      <c r="H320" s="25">
        <f>VLOOKUP(F320,Table!$A$2:$C$121,2,0)</f>
        <v>1</v>
      </c>
      <c r="I320" s="26">
        <f>VLOOKUP(F320,Table!$A$2:$C$121,3,0)</f>
        <v>3</v>
      </c>
      <c r="J320" s="17" t="s">
        <v>11411</v>
      </c>
      <c r="K320" s="25" t="str">
        <f>LEFT(J320,MIN(FIND({0,1,2,3,4,5,6,7,8,9},ASC(J320)&amp;1234567890))-1)</f>
        <v>N</v>
      </c>
      <c r="L320" s="25">
        <f t="shared" si="9"/>
        <v>3</v>
      </c>
      <c r="M320" s="25">
        <f>VLOOKUP(K320,Table!$A$2:$C$121,2,0)</f>
        <v>15</v>
      </c>
      <c r="N320" s="26">
        <f>VLOOKUP(K320,Table!$A$2:$C$121,3,0)</f>
        <v>2</v>
      </c>
      <c r="O320" s="13" t="str">
        <f>VLOOKUP(A320,Table!$U$1:$V$230,2,0)</f>
        <v>Monoclinic</v>
      </c>
      <c r="P320" s="1"/>
    </row>
    <row r="321" spans="1:16">
      <c r="A321" s="12">
        <v>12</v>
      </c>
      <c r="B321" s="12">
        <v>26644</v>
      </c>
      <c r="C321" s="12" t="s">
        <v>805</v>
      </c>
      <c r="D321" s="12" t="s">
        <v>858</v>
      </c>
      <c r="E321" s="17" t="s">
        <v>393</v>
      </c>
      <c r="F321" s="25" t="str">
        <f>LEFT(E321,MIN(FIND({0,1,2,3,4,5,6,7,8,9},ASC(E321)&amp;1234567890))-1)</f>
        <v>Mo</v>
      </c>
      <c r="G321" s="25">
        <f t="shared" si="8"/>
        <v>1</v>
      </c>
      <c r="H321" s="25">
        <f>VLOOKUP(F321,Table!$A$2:$C$121,2,0)</f>
        <v>6</v>
      </c>
      <c r="I321" s="26">
        <f>VLOOKUP(F321,Table!$A$2:$C$121,3,0)</f>
        <v>5</v>
      </c>
      <c r="J321" s="17" t="s">
        <v>11406</v>
      </c>
      <c r="K321" s="25" t="str">
        <f>LEFT(J321,MIN(FIND({0,1,2,3,4,5,6,7,8,9},ASC(J321)&amp;1234567890))-1)</f>
        <v>F</v>
      </c>
      <c r="L321" s="25">
        <f t="shared" si="9"/>
        <v>5</v>
      </c>
      <c r="M321" s="25">
        <f>VLOOKUP(K321,Table!$A$2:$C$121,2,0)</f>
        <v>17</v>
      </c>
      <c r="N321" s="26">
        <f>VLOOKUP(K321,Table!$A$2:$C$121,3,0)</f>
        <v>2</v>
      </c>
      <c r="O321" s="13" t="str">
        <f>VLOOKUP(A321,Table!$U$1:$V$230,2,0)</f>
        <v>Monoclinic</v>
      </c>
      <c r="P321" s="1"/>
    </row>
    <row r="322" spans="1:16">
      <c r="A322" s="12">
        <v>12</v>
      </c>
      <c r="B322" s="12">
        <v>34291</v>
      </c>
      <c r="C322" s="12" t="s">
        <v>805</v>
      </c>
      <c r="D322" s="12" t="s">
        <v>859</v>
      </c>
      <c r="E322" s="17" t="s">
        <v>60</v>
      </c>
      <c r="F322" s="25" t="str">
        <f>LEFT(E322,MIN(FIND({0,1,2,3,4,5,6,7,8,9},ASC(E322)&amp;1234567890))-1)</f>
        <v>Sm</v>
      </c>
      <c r="G322" s="25">
        <f t="shared" ref="G322:G385" si="10">IF(SUBSTITUTE(E322,F322,"")="",1,SUBSTITUTE(E322,F322,""))*1</f>
        <v>2</v>
      </c>
      <c r="H322" s="25">
        <f>VLOOKUP(F322,Table!$A$2:$C$121,2,0)</f>
        <v>3</v>
      </c>
      <c r="I322" s="26">
        <f>VLOOKUP(F322,Table!$A$2:$C$121,3,0)</f>
        <v>6</v>
      </c>
      <c r="J322" s="17" t="s">
        <v>59</v>
      </c>
      <c r="K322" s="25" t="str">
        <f>LEFT(J322,MIN(FIND({0,1,2,3,4,5,6,7,8,9},ASC(J322)&amp;1234567890))-1)</f>
        <v>O</v>
      </c>
      <c r="L322" s="25">
        <f t="shared" ref="L322:L385" si="11">IF(SUBSTITUTE(J322,K322,"")="",1,SUBSTITUTE(J322,K322,""))*1</f>
        <v>3</v>
      </c>
      <c r="M322" s="25">
        <f>VLOOKUP(K322,Table!$A$2:$C$121,2,0)</f>
        <v>16</v>
      </c>
      <c r="N322" s="26">
        <f>VLOOKUP(K322,Table!$A$2:$C$121,3,0)</f>
        <v>2</v>
      </c>
      <c r="O322" s="13" t="str">
        <f>VLOOKUP(A322,Table!$U$1:$V$230,2,0)</f>
        <v>Monoclinic</v>
      </c>
      <c r="P322" s="1"/>
    </row>
    <row r="323" spans="1:16">
      <c r="A323" s="12">
        <v>12</v>
      </c>
      <c r="B323" s="12">
        <v>34675</v>
      </c>
      <c r="C323" s="12" t="s">
        <v>805</v>
      </c>
      <c r="D323" s="12" t="s">
        <v>860</v>
      </c>
      <c r="E323" s="17" t="s">
        <v>457</v>
      </c>
      <c r="F323" s="25" t="str">
        <f>LEFT(E323,MIN(FIND({0,1,2,3,4,5,6,7,8,9},ASC(E323)&amp;1234567890))-1)</f>
        <v>Li</v>
      </c>
      <c r="G323" s="25">
        <f t="shared" si="10"/>
        <v>1</v>
      </c>
      <c r="H323" s="25">
        <f>VLOOKUP(F323,Table!$A$2:$C$121,2,0)</f>
        <v>1</v>
      </c>
      <c r="I323" s="26">
        <f>VLOOKUP(F323,Table!$A$2:$C$121,3,0)</f>
        <v>2</v>
      </c>
      <c r="J323" s="17" t="s">
        <v>11411</v>
      </c>
      <c r="K323" s="25" t="str">
        <f>LEFT(J323,MIN(FIND({0,1,2,3,4,5,6,7,8,9},ASC(J323)&amp;1234567890))-1)</f>
        <v>N</v>
      </c>
      <c r="L323" s="25">
        <f t="shared" si="11"/>
        <v>3</v>
      </c>
      <c r="M323" s="25">
        <f>VLOOKUP(K323,Table!$A$2:$C$121,2,0)</f>
        <v>15</v>
      </c>
      <c r="N323" s="26">
        <f>VLOOKUP(K323,Table!$A$2:$C$121,3,0)</f>
        <v>2</v>
      </c>
      <c r="O323" s="13" t="str">
        <f>VLOOKUP(A323,Table!$U$1:$V$230,2,0)</f>
        <v>Monoclinic</v>
      </c>
      <c r="P323" s="1"/>
    </row>
    <row r="324" spans="1:16">
      <c r="A324" s="12">
        <v>12</v>
      </c>
      <c r="B324" s="12">
        <v>35281</v>
      </c>
      <c r="C324" s="12" t="s">
        <v>805</v>
      </c>
      <c r="D324" s="12" t="s">
        <v>861</v>
      </c>
      <c r="E324" s="17" t="s">
        <v>461</v>
      </c>
      <c r="F324" s="25" t="str">
        <f>LEFT(E324,MIN(FIND({0,1,2,3,4,5,6,7,8,9},ASC(E324)&amp;1234567890))-1)</f>
        <v>Cu</v>
      </c>
      <c r="G324" s="25">
        <f t="shared" si="10"/>
        <v>2</v>
      </c>
      <c r="H324" s="25">
        <f>VLOOKUP(F324,Table!$A$2:$C$121,2,0)</f>
        <v>11</v>
      </c>
      <c r="I324" s="26">
        <f>VLOOKUP(F324,Table!$A$2:$C$121,3,0)</f>
        <v>4</v>
      </c>
      <c r="J324" s="17" t="s">
        <v>11412</v>
      </c>
      <c r="K324" s="25" t="str">
        <f>LEFT(J324,MIN(FIND({0,1,2,3,4,5,6,7,8,9},ASC(J324)&amp;1234567890))-1)</f>
        <v>P</v>
      </c>
      <c r="L324" s="25">
        <f t="shared" si="11"/>
        <v>7</v>
      </c>
      <c r="M324" s="25">
        <f>VLOOKUP(K324,Table!$A$2:$C$121,2,0)</f>
        <v>15</v>
      </c>
      <c r="N324" s="26">
        <f>VLOOKUP(K324,Table!$A$2:$C$121,3,0)</f>
        <v>3</v>
      </c>
      <c r="O324" s="13" t="str">
        <f>VLOOKUP(A324,Table!$U$1:$V$230,2,0)</f>
        <v>Monoclinic</v>
      </c>
      <c r="P324" s="1"/>
    </row>
    <row r="325" spans="1:16">
      <c r="A325" s="12">
        <v>12</v>
      </c>
      <c r="B325" s="12">
        <v>39566</v>
      </c>
      <c r="C325" s="12" t="s">
        <v>805</v>
      </c>
      <c r="D325" s="12" t="s">
        <v>862</v>
      </c>
      <c r="E325" s="17" t="s">
        <v>11352</v>
      </c>
      <c r="F325" s="25" t="str">
        <f>LEFT(E325,MIN(FIND({0,1,2,3,4,5,6,7,8,9},ASC(E325)&amp;1234567890))-1)</f>
        <v>Al</v>
      </c>
      <c r="G325" s="25">
        <f t="shared" si="10"/>
        <v>1</v>
      </c>
      <c r="H325" s="25">
        <f>VLOOKUP(F325,Table!$A$2:$C$121,2,0)</f>
        <v>13</v>
      </c>
      <c r="I325" s="26">
        <f>VLOOKUP(F325,Table!$A$2:$C$121,3,0)</f>
        <v>3</v>
      </c>
      <c r="J325" s="17" t="s">
        <v>367</v>
      </c>
      <c r="K325" s="25" t="str">
        <f>LEFT(J325,MIN(FIND({0,1,2,3,4,5,6,7,8,9},ASC(J325)&amp;1234567890))-1)</f>
        <v>Cl</v>
      </c>
      <c r="L325" s="25">
        <f t="shared" si="11"/>
        <v>3</v>
      </c>
      <c r="M325" s="25">
        <f>VLOOKUP(K325,Table!$A$2:$C$121,2,0)</f>
        <v>17</v>
      </c>
      <c r="N325" s="26">
        <f>VLOOKUP(K325,Table!$A$2:$C$121,3,0)</f>
        <v>3</v>
      </c>
      <c r="O325" s="13" t="str">
        <f>VLOOKUP(A325,Table!$U$1:$V$230,2,0)</f>
        <v>Monoclinic</v>
      </c>
      <c r="P325" s="1"/>
    </row>
    <row r="326" spans="1:16">
      <c r="A326" s="12">
        <v>12</v>
      </c>
      <c r="B326" s="12">
        <v>49000</v>
      </c>
      <c r="C326" s="12" t="s">
        <v>805</v>
      </c>
      <c r="D326" s="12" t="s">
        <v>863</v>
      </c>
      <c r="E326" s="17" t="s">
        <v>410</v>
      </c>
      <c r="F326" s="25" t="str">
        <f>LEFT(E326,MIN(FIND({0,1,2,3,4,5,6,7,8,9},ASC(E326)&amp;1234567890))-1)</f>
        <v>Ba</v>
      </c>
      <c r="G326" s="25">
        <f t="shared" si="10"/>
        <v>1</v>
      </c>
      <c r="H326" s="25">
        <f>VLOOKUP(F326,Table!$A$2:$C$121,2,0)</f>
        <v>2</v>
      </c>
      <c r="I326" s="26">
        <f>VLOOKUP(F326,Table!$A$2:$C$121,3,0)</f>
        <v>6</v>
      </c>
      <c r="J326" s="17" t="s">
        <v>11357</v>
      </c>
      <c r="K326" s="25" t="str">
        <f>LEFT(J326,MIN(FIND({0,1,2,3,4,5,6,7,8,9},ASC(J326)&amp;1234567890))-1)</f>
        <v>Sb</v>
      </c>
      <c r="L326" s="25">
        <f t="shared" si="11"/>
        <v>3</v>
      </c>
      <c r="M326" s="25">
        <f>VLOOKUP(K326,Table!$A$2:$C$121,2,0)</f>
        <v>15</v>
      </c>
      <c r="N326" s="26">
        <f>VLOOKUP(K326,Table!$A$2:$C$121,3,0)</f>
        <v>5</v>
      </c>
      <c r="O326" s="13" t="str">
        <f>VLOOKUP(A326,Table!$U$1:$V$230,2,0)</f>
        <v>Monoclinic</v>
      </c>
      <c r="P326" s="1"/>
    </row>
    <row r="327" spans="1:16">
      <c r="A327" s="12">
        <v>12</v>
      </c>
      <c r="B327" s="12">
        <v>48124</v>
      </c>
      <c r="C327" s="12" t="s">
        <v>805</v>
      </c>
      <c r="D327" s="12" t="s">
        <v>864</v>
      </c>
      <c r="E327" s="17" t="s">
        <v>11319</v>
      </c>
      <c r="F327" s="25" t="str">
        <f>LEFT(E327,MIN(FIND({0,1,2,3,4,5,6,7,8,9},ASC(E327)&amp;1234567890))-1)</f>
        <v>Re</v>
      </c>
      <c r="G327" s="25">
        <f t="shared" si="10"/>
        <v>3</v>
      </c>
      <c r="H327" s="25">
        <f>VLOOKUP(F327,Table!$A$2:$C$121,2,0)</f>
        <v>7</v>
      </c>
      <c r="I327" s="26">
        <f>VLOOKUP(F327,Table!$A$2:$C$121,3,0)</f>
        <v>6</v>
      </c>
      <c r="J327" s="17" t="s">
        <v>342</v>
      </c>
      <c r="K327" s="25" t="str">
        <f>LEFT(J327,MIN(FIND({0,1,2,3,4,5,6,7,8,9},ASC(J327)&amp;1234567890))-1)</f>
        <v>P</v>
      </c>
      <c r="L327" s="25">
        <f t="shared" si="11"/>
        <v>4</v>
      </c>
      <c r="M327" s="25">
        <f>VLOOKUP(K327,Table!$A$2:$C$121,2,0)</f>
        <v>15</v>
      </c>
      <c r="N327" s="26">
        <f>VLOOKUP(K327,Table!$A$2:$C$121,3,0)</f>
        <v>3</v>
      </c>
      <c r="O327" s="13" t="str">
        <f>VLOOKUP(A327,Table!$U$1:$V$230,2,0)</f>
        <v>Monoclinic</v>
      </c>
      <c r="P327" s="1"/>
    </row>
    <row r="328" spans="1:16">
      <c r="A328" s="12">
        <v>12</v>
      </c>
      <c r="B328" s="12">
        <v>48214</v>
      </c>
      <c r="C328" s="12" t="s">
        <v>805</v>
      </c>
      <c r="D328" s="12" t="s">
        <v>865</v>
      </c>
      <c r="E328" s="17" t="s">
        <v>370</v>
      </c>
      <c r="F328" s="25" t="str">
        <f>LEFT(E328,MIN(FIND({0,1,2,3,4,5,6,7,8,9},ASC(E328)&amp;1234567890))-1)</f>
        <v>Hg</v>
      </c>
      <c r="G328" s="25">
        <f t="shared" si="10"/>
        <v>1</v>
      </c>
      <c r="H328" s="25">
        <f>VLOOKUP(F328,Table!$A$2:$C$121,2,0)</f>
        <v>12</v>
      </c>
      <c r="I328" s="26">
        <f>VLOOKUP(F328,Table!$A$2:$C$121,3,0)</f>
        <v>6</v>
      </c>
      <c r="J328" s="17" t="s">
        <v>32</v>
      </c>
      <c r="K328" s="25" t="str">
        <f>LEFT(J328,MIN(FIND({0,1,2,3,4,5,6,7,8,9},ASC(J328)&amp;1234567890))-1)</f>
        <v>O</v>
      </c>
      <c r="L328" s="25">
        <f t="shared" si="11"/>
        <v>2</v>
      </c>
      <c r="M328" s="25">
        <f>VLOOKUP(K328,Table!$A$2:$C$121,2,0)</f>
        <v>16</v>
      </c>
      <c r="N328" s="26">
        <f>VLOOKUP(K328,Table!$A$2:$C$121,3,0)</f>
        <v>2</v>
      </c>
      <c r="O328" s="13" t="str">
        <f>VLOOKUP(A328,Table!$U$1:$V$230,2,0)</f>
        <v>Monoclinic</v>
      </c>
      <c r="P328" s="1"/>
    </row>
    <row r="329" spans="1:16">
      <c r="A329" s="12">
        <v>12</v>
      </c>
      <c r="B329" s="12">
        <v>60914</v>
      </c>
      <c r="C329" s="12" t="s">
        <v>805</v>
      </c>
      <c r="D329" s="12" t="s">
        <v>640</v>
      </c>
      <c r="E329" s="17" t="s">
        <v>584</v>
      </c>
      <c r="F329" s="25" t="str">
        <f>LEFT(E329,MIN(FIND({0,1,2,3,4,5,6,7,8,9},ASC(E329)&amp;1234567890))-1)</f>
        <v>V</v>
      </c>
      <c r="G329" s="25">
        <f t="shared" si="10"/>
        <v>2</v>
      </c>
      <c r="H329" s="25">
        <f>VLOOKUP(F329,Table!$A$2:$C$121,2,0)</f>
        <v>5</v>
      </c>
      <c r="I329" s="26">
        <f>VLOOKUP(F329,Table!$A$2:$C$121,3,0)</f>
        <v>4</v>
      </c>
      <c r="J329" s="17" t="s">
        <v>11413</v>
      </c>
      <c r="K329" s="25" t="str">
        <f>LEFT(J329,MIN(FIND({0,1,2,3,4,5,6,7,8,9},ASC(J329)&amp;1234567890))-1)</f>
        <v>D</v>
      </c>
      <c r="L329" s="25">
        <f t="shared" si="11"/>
        <v>1</v>
      </c>
      <c r="M329" s="25">
        <f>VLOOKUP(K329,Table!$A$2:$C$121,2,0)</f>
        <v>1</v>
      </c>
      <c r="N329" s="26">
        <f>VLOOKUP(K329,Table!$A$2:$C$121,3,0)</f>
        <v>1</v>
      </c>
      <c r="O329" s="13" t="str">
        <f>VLOOKUP(A329,Table!$U$1:$V$230,2,0)</f>
        <v>Monoclinic</v>
      </c>
      <c r="P329" s="1"/>
    </row>
    <row r="330" spans="1:16">
      <c r="A330" s="12">
        <v>12</v>
      </c>
      <c r="B330" s="12">
        <v>62131</v>
      </c>
      <c r="C330" s="12" t="s">
        <v>805</v>
      </c>
      <c r="D330" s="12" t="s">
        <v>653</v>
      </c>
      <c r="E330" s="17" t="s">
        <v>584</v>
      </c>
      <c r="F330" s="25" t="str">
        <f>LEFT(E330,MIN(FIND({0,1,2,3,4,5,6,7,8,9},ASC(E330)&amp;1234567890))-1)</f>
        <v>V</v>
      </c>
      <c r="G330" s="25">
        <f t="shared" si="10"/>
        <v>2</v>
      </c>
      <c r="H330" s="25">
        <f>VLOOKUP(F330,Table!$A$2:$C$121,2,0)</f>
        <v>5</v>
      </c>
      <c r="I330" s="26">
        <f>VLOOKUP(F330,Table!$A$2:$C$121,3,0)</f>
        <v>4</v>
      </c>
      <c r="J330" s="17" t="s">
        <v>11414</v>
      </c>
      <c r="K330" s="25" t="str">
        <f>LEFT(J330,MIN(FIND({0,1,2,3,4,5,6,7,8,9},ASC(J330)&amp;1234567890))-1)</f>
        <v>H</v>
      </c>
      <c r="L330" s="25">
        <f t="shared" si="11"/>
        <v>1</v>
      </c>
      <c r="M330" s="25">
        <f>VLOOKUP(K330,Table!$A$2:$C$121,2,0)</f>
        <v>1</v>
      </c>
      <c r="N330" s="26">
        <f>VLOOKUP(K330,Table!$A$2:$C$121,3,0)</f>
        <v>1</v>
      </c>
      <c r="O330" s="13" t="str">
        <f>VLOOKUP(A330,Table!$U$1:$V$230,2,0)</f>
        <v>Monoclinic</v>
      </c>
      <c r="P330" s="1"/>
    </row>
    <row r="331" spans="1:16">
      <c r="A331" s="12">
        <v>12</v>
      </c>
      <c r="B331" s="12">
        <v>63360</v>
      </c>
      <c r="C331" s="12" t="s">
        <v>805</v>
      </c>
      <c r="D331" s="12" t="s">
        <v>233</v>
      </c>
      <c r="E331" s="17" t="s">
        <v>379</v>
      </c>
      <c r="F331" s="25" t="str">
        <f>LEFT(E331,MIN(FIND({0,1,2,3,4,5,6,7,8,9},ASC(E331)&amp;1234567890))-1)</f>
        <v>S</v>
      </c>
      <c r="G331" s="25">
        <f t="shared" si="10"/>
        <v>1</v>
      </c>
      <c r="H331" s="25">
        <f>VLOOKUP(F331,Table!$A$2:$C$121,2,0)</f>
        <v>16</v>
      </c>
      <c r="I331" s="26">
        <f>VLOOKUP(F331,Table!$A$2:$C$121,3,0)</f>
        <v>3</v>
      </c>
      <c r="J331" s="17" t="s">
        <v>380</v>
      </c>
      <c r="K331" s="25" t="str">
        <f>LEFT(J331,MIN(FIND({0,1,2,3,4,5,6,7,8,9},ASC(J331)&amp;1234567890))-1)</f>
        <v>F</v>
      </c>
      <c r="L331" s="25">
        <f t="shared" si="11"/>
        <v>6</v>
      </c>
      <c r="M331" s="25">
        <f>VLOOKUP(K331,Table!$A$2:$C$121,2,0)</f>
        <v>17</v>
      </c>
      <c r="N331" s="26">
        <f>VLOOKUP(K331,Table!$A$2:$C$121,3,0)</f>
        <v>2</v>
      </c>
      <c r="O331" s="13" t="str">
        <f>VLOOKUP(A331,Table!$U$1:$V$230,2,0)</f>
        <v>Monoclinic</v>
      </c>
      <c r="P331" s="1"/>
    </row>
    <row r="332" spans="1:16">
      <c r="A332" s="12">
        <v>12</v>
      </c>
      <c r="B332" s="12">
        <v>64681</v>
      </c>
      <c r="C332" s="12" t="s">
        <v>805</v>
      </c>
      <c r="D332" s="12" t="s">
        <v>628</v>
      </c>
      <c r="E332" s="17" t="s">
        <v>427</v>
      </c>
      <c r="F332" s="25" t="str">
        <f>LEFT(E332,MIN(FIND({0,1,2,3,4,5,6,7,8,9},ASC(E332)&amp;1234567890))-1)</f>
        <v>Au</v>
      </c>
      <c r="G332" s="25">
        <f t="shared" si="10"/>
        <v>1</v>
      </c>
      <c r="H332" s="25">
        <f>VLOOKUP(F332,Table!$A$2:$C$121,2,0)</f>
        <v>11</v>
      </c>
      <c r="I332" s="26">
        <f>VLOOKUP(F332,Table!$A$2:$C$121,3,0)</f>
        <v>6</v>
      </c>
      <c r="J332" s="17" t="s">
        <v>73</v>
      </c>
      <c r="K332" s="25" t="str">
        <f>LEFT(J332,MIN(FIND({0,1,2,3,4,5,6,7,8,9},ASC(J332)&amp;1234567890))-1)</f>
        <v>Te</v>
      </c>
      <c r="L332" s="25">
        <f t="shared" si="11"/>
        <v>2</v>
      </c>
      <c r="M332" s="25">
        <f>VLOOKUP(K332,Table!$A$2:$C$121,2,0)</f>
        <v>16</v>
      </c>
      <c r="N332" s="26">
        <f>VLOOKUP(K332,Table!$A$2:$C$121,3,0)</f>
        <v>5</v>
      </c>
      <c r="O332" s="13" t="str">
        <f>VLOOKUP(A332,Table!$U$1:$V$230,2,0)</f>
        <v>Monoclinic</v>
      </c>
      <c r="P332" s="1"/>
    </row>
    <row r="333" spans="1:16">
      <c r="A333" s="12">
        <v>12</v>
      </c>
      <c r="B333" s="12">
        <v>50014</v>
      </c>
      <c r="C333" s="12" t="s">
        <v>853</v>
      </c>
      <c r="D333" s="12" t="s">
        <v>866</v>
      </c>
      <c r="E333" s="17" t="s">
        <v>11415</v>
      </c>
      <c r="F333" s="25" t="str">
        <f>LEFT(E333,MIN(FIND({0,1,2,3,4,5,6,7,8,9},ASC(E333)&amp;1234567890))-1)</f>
        <v>Cr</v>
      </c>
      <c r="G333" s="25">
        <f t="shared" si="10"/>
        <v>4.33</v>
      </c>
      <c r="H333" s="25">
        <f>VLOOKUP(F333,Table!$A$2:$C$121,2,0)</f>
        <v>6</v>
      </c>
      <c r="I333" s="26">
        <f>VLOOKUP(F333,Table!$A$2:$C$121,3,0)</f>
        <v>4</v>
      </c>
      <c r="J333" s="17" t="s">
        <v>11416</v>
      </c>
      <c r="K333" s="25" t="str">
        <f>LEFT(J333,MIN(FIND({0,1,2,3,4,5,6,7,8,9},ASC(J333)&amp;1234567890))-1)</f>
        <v>Te</v>
      </c>
      <c r="L333" s="25">
        <f t="shared" si="11"/>
        <v>8</v>
      </c>
      <c r="M333" s="25">
        <f>VLOOKUP(K333,Table!$A$2:$C$121,2,0)</f>
        <v>16</v>
      </c>
      <c r="N333" s="26">
        <f>VLOOKUP(K333,Table!$A$2:$C$121,3,0)</f>
        <v>5</v>
      </c>
      <c r="O333" s="13" t="str">
        <f>VLOOKUP(A333,Table!$U$1:$V$230,2,0)</f>
        <v>Monoclinic</v>
      </c>
      <c r="P333" s="1"/>
    </row>
    <row r="334" spans="1:16">
      <c r="A334" s="12">
        <v>12</v>
      </c>
      <c r="B334" s="12">
        <v>40069</v>
      </c>
      <c r="C334" s="12" t="s">
        <v>805</v>
      </c>
      <c r="D334" s="12" t="s">
        <v>867</v>
      </c>
      <c r="E334" s="17" t="s">
        <v>11417</v>
      </c>
      <c r="F334" s="25" t="str">
        <f>LEFT(E334,MIN(FIND({0,1,2,3,4,5,6,7,8,9},ASC(E334)&amp;1234567890))-1)</f>
        <v>Yb</v>
      </c>
      <c r="G334" s="25">
        <f t="shared" si="10"/>
        <v>5</v>
      </c>
      <c r="H334" s="25">
        <f>VLOOKUP(F334,Table!$A$2:$C$121,2,0)</f>
        <v>3</v>
      </c>
      <c r="I334" s="26">
        <f>VLOOKUP(F334,Table!$A$2:$C$121,3,0)</f>
        <v>6</v>
      </c>
      <c r="J334" s="17" t="s">
        <v>528</v>
      </c>
      <c r="K334" s="25" t="str">
        <f>LEFT(J334,MIN(FIND({0,1,2,3,4,5,6,7,8,9},ASC(J334)&amp;1234567890))-1)</f>
        <v>Se</v>
      </c>
      <c r="L334" s="25">
        <f t="shared" si="11"/>
        <v>7</v>
      </c>
      <c r="M334" s="25">
        <f>VLOOKUP(K334,Table!$A$2:$C$121,2,0)</f>
        <v>16</v>
      </c>
      <c r="N334" s="26">
        <f>VLOOKUP(K334,Table!$A$2:$C$121,3,0)</f>
        <v>4</v>
      </c>
      <c r="O334" s="13" t="str">
        <f>VLOOKUP(A334,Table!$U$1:$V$230,2,0)</f>
        <v>Monoclinic</v>
      </c>
      <c r="P334" s="1"/>
    </row>
    <row r="335" spans="1:16">
      <c r="A335" s="12">
        <v>12</v>
      </c>
      <c r="B335" s="12">
        <v>62582</v>
      </c>
      <c r="C335" s="12" t="s">
        <v>805</v>
      </c>
      <c r="D335" s="12" t="s">
        <v>3</v>
      </c>
      <c r="E335" s="17" t="s">
        <v>31</v>
      </c>
      <c r="F335" s="25" t="str">
        <f>LEFT(E335,MIN(FIND({0,1,2,3,4,5,6,7,8,9},ASC(E335)&amp;1234567890))-1)</f>
        <v>Si</v>
      </c>
      <c r="G335" s="25">
        <f t="shared" si="10"/>
        <v>1</v>
      </c>
      <c r="H335" s="25">
        <f>VLOOKUP(F335,Table!$A$2:$C$121,2,0)</f>
        <v>14</v>
      </c>
      <c r="I335" s="26">
        <f>VLOOKUP(F335,Table!$A$2:$C$121,3,0)</f>
        <v>3</v>
      </c>
      <c r="J335" s="17" t="s">
        <v>32</v>
      </c>
      <c r="K335" s="25" t="str">
        <f>LEFT(J335,MIN(FIND({0,1,2,3,4,5,6,7,8,9},ASC(J335)&amp;1234567890))-1)</f>
        <v>O</v>
      </c>
      <c r="L335" s="25">
        <f t="shared" si="11"/>
        <v>2</v>
      </c>
      <c r="M335" s="25">
        <f>VLOOKUP(K335,Table!$A$2:$C$121,2,0)</f>
        <v>16</v>
      </c>
      <c r="N335" s="26">
        <f>VLOOKUP(K335,Table!$A$2:$C$121,3,0)</f>
        <v>2</v>
      </c>
      <c r="O335" s="13" t="str">
        <f>VLOOKUP(A335,Table!$U$1:$V$230,2,0)</f>
        <v>Monoclinic</v>
      </c>
      <c r="P335" s="1"/>
    </row>
    <row r="336" spans="1:16">
      <c r="A336" s="12">
        <v>12</v>
      </c>
      <c r="B336" s="12">
        <v>41238</v>
      </c>
      <c r="C336" s="12" t="s">
        <v>805</v>
      </c>
      <c r="D336" s="12" t="s">
        <v>868</v>
      </c>
      <c r="E336" s="17" t="s">
        <v>11418</v>
      </c>
      <c r="F336" s="25" t="str">
        <f>LEFT(E336,MIN(FIND({0,1,2,3,4,5,6,7,8,9},ASC(E336)&amp;1234567890))-1)</f>
        <v>Nb</v>
      </c>
      <c r="G336" s="25">
        <f t="shared" si="10"/>
        <v>7</v>
      </c>
      <c r="H336" s="25">
        <f>VLOOKUP(F336,Table!$A$2:$C$121,2,0)</f>
        <v>5</v>
      </c>
      <c r="I336" s="26">
        <f>VLOOKUP(F336,Table!$A$2:$C$121,3,0)</f>
        <v>5</v>
      </c>
      <c r="J336" s="17" t="s">
        <v>342</v>
      </c>
      <c r="K336" s="25" t="str">
        <f>LEFT(J336,MIN(FIND({0,1,2,3,4,5,6,7,8,9},ASC(J336)&amp;1234567890))-1)</f>
        <v>P</v>
      </c>
      <c r="L336" s="25">
        <f t="shared" si="11"/>
        <v>4</v>
      </c>
      <c r="M336" s="25">
        <f>VLOOKUP(K336,Table!$A$2:$C$121,2,0)</f>
        <v>15</v>
      </c>
      <c r="N336" s="26">
        <f>VLOOKUP(K336,Table!$A$2:$C$121,3,0)</f>
        <v>3</v>
      </c>
      <c r="O336" s="13" t="str">
        <f>VLOOKUP(A336,Table!$U$1:$V$230,2,0)</f>
        <v>Monoclinic</v>
      </c>
      <c r="P336" s="1"/>
    </row>
    <row r="337" spans="1:16">
      <c r="A337" s="12">
        <v>12</v>
      </c>
      <c r="B337" s="12">
        <v>40281</v>
      </c>
      <c r="C337" s="12" t="s">
        <v>805</v>
      </c>
      <c r="D337" s="12" t="s">
        <v>869</v>
      </c>
      <c r="E337" s="17" t="s">
        <v>11419</v>
      </c>
      <c r="F337" s="25" t="str">
        <f>LEFT(E337,MIN(FIND({0,1,2,3,4,5,6,7,8,9},ASC(E337)&amp;1234567890))-1)</f>
        <v>Zr</v>
      </c>
      <c r="G337" s="25">
        <f t="shared" si="10"/>
        <v>7</v>
      </c>
      <c r="H337" s="25">
        <f>VLOOKUP(F337,Table!$A$2:$C$121,2,0)</f>
        <v>4</v>
      </c>
      <c r="I337" s="26">
        <f>VLOOKUP(F337,Table!$A$2:$C$121,3,0)</f>
        <v>5</v>
      </c>
      <c r="J337" s="17" t="s">
        <v>342</v>
      </c>
      <c r="K337" s="25" t="str">
        <f>LEFT(J337,MIN(FIND({0,1,2,3,4,5,6,7,8,9},ASC(J337)&amp;1234567890))-1)</f>
        <v>P</v>
      </c>
      <c r="L337" s="25">
        <f t="shared" si="11"/>
        <v>4</v>
      </c>
      <c r="M337" s="25">
        <f>VLOOKUP(K337,Table!$A$2:$C$121,2,0)</f>
        <v>15</v>
      </c>
      <c r="N337" s="26">
        <f>VLOOKUP(K337,Table!$A$2:$C$121,3,0)</f>
        <v>3</v>
      </c>
      <c r="O337" s="13" t="str">
        <f>VLOOKUP(A337,Table!$U$1:$V$230,2,0)</f>
        <v>Monoclinic</v>
      </c>
      <c r="P337" s="1"/>
    </row>
    <row r="338" spans="1:16">
      <c r="A338" s="12">
        <v>12</v>
      </c>
      <c r="B338" s="12">
        <v>40332</v>
      </c>
      <c r="C338" s="12" t="s">
        <v>828</v>
      </c>
      <c r="D338" s="12" t="s">
        <v>870</v>
      </c>
      <c r="E338" s="17" t="s">
        <v>11352</v>
      </c>
      <c r="F338" s="25" t="str">
        <f>LEFT(E338,MIN(FIND({0,1,2,3,4,5,6,7,8,9},ASC(E338)&amp;1234567890))-1)</f>
        <v>Al</v>
      </c>
      <c r="G338" s="25">
        <f t="shared" si="10"/>
        <v>1</v>
      </c>
      <c r="H338" s="25">
        <f>VLOOKUP(F338,Table!$A$2:$C$121,2,0)</f>
        <v>13</v>
      </c>
      <c r="I338" s="26">
        <f>VLOOKUP(F338,Table!$A$2:$C$121,3,0)</f>
        <v>3</v>
      </c>
      <c r="J338" s="17" t="s">
        <v>11351</v>
      </c>
      <c r="K338" s="25" t="str">
        <f>LEFT(J338,MIN(FIND({0,1,2,3,4,5,6,7,8,9},ASC(J338)&amp;1234567890))-1)</f>
        <v>Cu</v>
      </c>
      <c r="L338" s="25">
        <f t="shared" si="11"/>
        <v>1</v>
      </c>
      <c r="M338" s="25">
        <f>VLOOKUP(K338,Table!$A$2:$C$121,2,0)</f>
        <v>11</v>
      </c>
      <c r="N338" s="26">
        <f>VLOOKUP(K338,Table!$A$2:$C$121,3,0)</f>
        <v>4</v>
      </c>
      <c r="O338" s="13" t="str">
        <f>VLOOKUP(A338,Table!$U$1:$V$230,2,0)</f>
        <v>Monoclinic</v>
      </c>
      <c r="P338" s="1"/>
    </row>
    <row r="339" spans="1:16">
      <c r="A339" s="12">
        <v>12</v>
      </c>
      <c r="B339" s="12">
        <v>65198</v>
      </c>
      <c r="C339" s="12" t="s">
        <v>805</v>
      </c>
      <c r="D339" s="12" t="s">
        <v>871</v>
      </c>
      <c r="E339" s="17" t="s">
        <v>11286</v>
      </c>
      <c r="F339" s="25" t="str">
        <f>LEFT(E339,MIN(FIND({0,1,2,3,4,5,6,7,8,9},ASC(E339)&amp;1234567890))-1)</f>
        <v>In</v>
      </c>
      <c r="G339" s="25">
        <f t="shared" si="10"/>
        <v>1</v>
      </c>
      <c r="H339" s="25">
        <f>VLOOKUP(F339,Table!$A$2:$C$121,2,0)</f>
        <v>13</v>
      </c>
      <c r="I339" s="26">
        <f>VLOOKUP(F339,Table!$A$2:$C$121,3,0)</f>
        <v>5</v>
      </c>
      <c r="J339" s="17" t="s">
        <v>375</v>
      </c>
      <c r="K339" s="25" t="str">
        <f>LEFT(J339,MIN(FIND({0,1,2,3,4,5,6,7,8,9},ASC(J339)&amp;1234567890))-1)</f>
        <v>Br</v>
      </c>
      <c r="L339" s="25">
        <f t="shared" si="11"/>
        <v>3</v>
      </c>
      <c r="M339" s="25">
        <f>VLOOKUP(K339,Table!$A$2:$C$121,2,0)</f>
        <v>17</v>
      </c>
      <c r="N339" s="26">
        <f>VLOOKUP(K339,Table!$A$2:$C$121,3,0)</f>
        <v>4</v>
      </c>
      <c r="O339" s="13" t="str">
        <f>VLOOKUP(A339,Table!$U$1:$V$230,2,0)</f>
        <v>Monoclinic</v>
      </c>
      <c r="P339" s="1"/>
    </row>
    <row r="340" spans="1:16">
      <c r="A340" s="12">
        <v>12</v>
      </c>
      <c r="B340" s="12">
        <v>65296</v>
      </c>
      <c r="C340" s="12" t="s">
        <v>805</v>
      </c>
      <c r="D340" s="12" t="s">
        <v>872</v>
      </c>
      <c r="E340" s="17" t="s">
        <v>539</v>
      </c>
      <c r="F340" s="25" t="str">
        <f>LEFT(E340,MIN(FIND({0,1,2,3,4,5,6,7,8,9},ASC(E340)&amp;1234567890))-1)</f>
        <v>Pt</v>
      </c>
      <c r="G340" s="25">
        <f t="shared" si="10"/>
        <v>1</v>
      </c>
      <c r="H340" s="25">
        <f>VLOOKUP(F340,Table!$A$2:$C$121,2,0)</f>
        <v>10</v>
      </c>
      <c r="I340" s="26">
        <f>VLOOKUP(F340,Table!$A$2:$C$121,3,0)</f>
        <v>6</v>
      </c>
      <c r="J340" s="17" t="s">
        <v>11305</v>
      </c>
      <c r="K340" s="25" t="str">
        <f>LEFT(J340,MIN(FIND({0,1,2,3,4,5,6,7,8,9},ASC(J340)&amp;1234567890))-1)</f>
        <v>Cl</v>
      </c>
      <c r="L340" s="25">
        <f t="shared" si="11"/>
        <v>2</v>
      </c>
      <c r="M340" s="25">
        <f>VLOOKUP(K340,Table!$A$2:$C$121,2,0)</f>
        <v>17</v>
      </c>
      <c r="N340" s="26">
        <f>VLOOKUP(K340,Table!$A$2:$C$121,3,0)</f>
        <v>3</v>
      </c>
      <c r="O340" s="13" t="str">
        <f>VLOOKUP(A340,Table!$U$1:$V$230,2,0)</f>
        <v>Monoclinic</v>
      </c>
      <c r="P340" s="1"/>
    </row>
    <row r="341" spans="1:16">
      <c r="A341" s="12">
        <v>12</v>
      </c>
      <c r="B341" s="12">
        <v>66099</v>
      </c>
      <c r="C341" s="12" t="s">
        <v>805</v>
      </c>
      <c r="D341" s="12" t="s">
        <v>873</v>
      </c>
      <c r="E341" s="17" t="s">
        <v>11420</v>
      </c>
      <c r="F341" s="25" t="str">
        <f>LEFT(E341,MIN(FIND({0,1,2,3,4,5,6,7,8,9},ASC(E341)&amp;1234567890))-1)</f>
        <v>Mn</v>
      </c>
      <c r="G341" s="25">
        <f t="shared" si="10"/>
        <v>2.8959999999999999</v>
      </c>
      <c r="H341" s="25">
        <f>VLOOKUP(F341,Table!$A$2:$C$121,2,0)</f>
        <v>7</v>
      </c>
      <c r="I341" s="26">
        <f>VLOOKUP(F341,Table!$A$2:$C$121,3,0)</f>
        <v>4</v>
      </c>
      <c r="J341" s="17" t="s">
        <v>453</v>
      </c>
      <c r="K341" s="25" t="str">
        <f>LEFT(J341,MIN(FIND({0,1,2,3,4,5,6,7,8,9},ASC(J341)&amp;1234567890))-1)</f>
        <v>As</v>
      </c>
      <c r="L341" s="25">
        <f t="shared" si="11"/>
        <v>2</v>
      </c>
      <c r="M341" s="25">
        <f>VLOOKUP(K341,Table!$A$2:$C$121,2,0)</f>
        <v>15</v>
      </c>
      <c r="N341" s="26">
        <f>VLOOKUP(K341,Table!$A$2:$C$121,3,0)</f>
        <v>4</v>
      </c>
      <c r="O341" s="13" t="str">
        <f>VLOOKUP(A341,Table!$U$1:$V$230,2,0)</f>
        <v>Monoclinic</v>
      </c>
      <c r="P341" s="1"/>
    </row>
    <row r="342" spans="1:16">
      <c r="A342" s="12">
        <v>12</v>
      </c>
      <c r="B342" s="12">
        <v>66560</v>
      </c>
      <c r="C342" s="12" t="s">
        <v>805</v>
      </c>
      <c r="D342" s="12" t="s">
        <v>874</v>
      </c>
      <c r="E342" s="17" t="s">
        <v>11421</v>
      </c>
      <c r="F342" s="25" t="str">
        <f>LEFT(E342,MIN(FIND({0,1,2,3,4,5,6,7,8,9},ASC(E342)&amp;1234567890))-1)</f>
        <v>Al</v>
      </c>
      <c r="G342" s="25">
        <f t="shared" si="10"/>
        <v>2.427</v>
      </c>
      <c r="H342" s="25">
        <f>VLOOKUP(F342,Table!$A$2:$C$121,2,0)</f>
        <v>13</v>
      </c>
      <c r="I342" s="26">
        <f>VLOOKUP(F342,Table!$A$2:$C$121,3,0)</f>
        <v>3</v>
      </c>
      <c r="J342" s="17" t="s">
        <v>11422</v>
      </c>
      <c r="K342" s="25" t="str">
        <f>LEFT(J342,MIN(FIND({0,1,2,3,4,5,6,7,8,9},ASC(J342)&amp;1234567890))-1)</f>
        <v>O</v>
      </c>
      <c r="L342" s="25">
        <f t="shared" si="11"/>
        <v>3.64</v>
      </c>
      <c r="M342" s="25">
        <f>VLOOKUP(K342,Table!$A$2:$C$121,2,0)</f>
        <v>16</v>
      </c>
      <c r="N342" s="26">
        <f>VLOOKUP(K342,Table!$A$2:$C$121,3,0)</f>
        <v>2</v>
      </c>
      <c r="O342" s="13" t="str">
        <f>VLOOKUP(A342,Table!$U$1:$V$230,2,0)</f>
        <v>Monoclinic</v>
      </c>
      <c r="P342" s="1"/>
    </row>
    <row r="343" spans="1:16">
      <c r="A343" s="12">
        <v>12</v>
      </c>
      <c r="B343" s="12">
        <v>69713</v>
      </c>
      <c r="C343" s="12" t="s">
        <v>805</v>
      </c>
      <c r="D343" s="12" t="s">
        <v>875</v>
      </c>
      <c r="E343" s="17" t="s">
        <v>11423</v>
      </c>
      <c r="F343" s="25" t="str">
        <f>LEFT(E343,MIN(FIND({0,1,2,3,4,5,6,7,8,9},ASC(E343)&amp;1234567890))-1)</f>
        <v>Tm</v>
      </c>
      <c r="G343" s="25">
        <f t="shared" si="10"/>
        <v>15</v>
      </c>
      <c r="H343" s="25">
        <f>VLOOKUP(F343,Table!$A$2:$C$121,2,0)</f>
        <v>3</v>
      </c>
      <c r="I343" s="26">
        <f>VLOOKUP(F343,Table!$A$2:$C$121,3,0)</f>
        <v>6</v>
      </c>
      <c r="J343" s="17" t="s">
        <v>11424</v>
      </c>
      <c r="K343" s="25" t="str">
        <f>LEFT(J343,MIN(FIND({0,1,2,3,4,5,6,7,8,9},ASC(J343)&amp;1234567890))-1)</f>
        <v>S</v>
      </c>
      <c r="L343" s="25">
        <f t="shared" si="11"/>
        <v>22</v>
      </c>
      <c r="M343" s="25">
        <f>VLOOKUP(K343,Table!$A$2:$C$121,2,0)</f>
        <v>16</v>
      </c>
      <c r="N343" s="26">
        <f>VLOOKUP(K343,Table!$A$2:$C$121,3,0)</f>
        <v>3</v>
      </c>
      <c r="O343" s="13" t="str">
        <f>VLOOKUP(A343,Table!$U$1:$V$230,2,0)</f>
        <v>Monoclinic</v>
      </c>
      <c r="P343" s="1"/>
    </row>
    <row r="344" spans="1:16">
      <c r="A344" s="12">
        <v>12</v>
      </c>
      <c r="B344" s="12">
        <v>71083</v>
      </c>
      <c r="C344" s="12" t="s">
        <v>805</v>
      </c>
      <c r="D344" s="12" t="s">
        <v>686</v>
      </c>
      <c r="E344" s="17" t="s">
        <v>11286</v>
      </c>
      <c r="F344" s="25" t="str">
        <f>LEFT(E344,MIN(FIND({0,1,2,3,4,5,6,7,8,9},ASC(E344)&amp;1234567890))-1)</f>
        <v>In</v>
      </c>
      <c r="G344" s="25">
        <f t="shared" si="10"/>
        <v>1</v>
      </c>
      <c r="H344" s="25">
        <f>VLOOKUP(F344,Table!$A$2:$C$121,2,0)</f>
        <v>13</v>
      </c>
      <c r="I344" s="26">
        <f>VLOOKUP(F344,Table!$A$2:$C$121,3,0)</f>
        <v>5</v>
      </c>
      <c r="J344" s="17" t="s">
        <v>47</v>
      </c>
      <c r="K344" s="25" t="str">
        <f>LEFT(J344,MIN(FIND({0,1,2,3,4,5,6,7,8,9},ASC(J344)&amp;1234567890))-1)</f>
        <v>Se</v>
      </c>
      <c r="L344" s="25">
        <f t="shared" si="11"/>
        <v>1</v>
      </c>
      <c r="M344" s="25">
        <f>VLOOKUP(K344,Table!$A$2:$C$121,2,0)</f>
        <v>16</v>
      </c>
      <c r="N344" s="26">
        <f>VLOOKUP(K344,Table!$A$2:$C$121,3,0)</f>
        <v>4</v>
      </c>
      <c r="O344" s="13" t="str">
        <f>VLOOKUP(A344,Table!$U$1:$V$230,2,0)</f>
        <v>Monoclinic</v>
      </c>
      <c r="P344" s="1"/>
    </row>
    <row r="345" spans="1:16">
      <c r="A345" s="12">
        <v>12</v>
      </c>
      <c r="B345" s="12">
        <v>73668</v>
      </c>
      <c r="C345" s="12" t="s">
        <v>805</v>
      </c>
      <c r="D345" s="12" t="s">
        <v>876</v>
      </c>
      <c r="E345" s="17" t="s">
        <v>427</v>
      </c>
      <c r="F345" s="25" t="str">
        <f>LEFT(E345,MIN(FIND({0,1,2,3,4,5,6,7,8,9},ASC(E345)&amp;1234567890))-1)</f>
        <v>Au</v>
      </c>
      <c r="G345" s="25">
        <f t="shared" si="10"/>
        <v>1</v>
      </c>
      <c r="H345" s="25">
        <f>VLOOKUP(F345,Table!$A$2:$C$121,2,0)</f>
        <v>11</v>
      </c>
      <c r="I345" s="26">
        <f>VLOOKUP(F345,Table!$A$2:$C$121,3,0)</f>
        <v>6</v>
      </c>
      <c r="J345" s="17" t="s">
        <v>47</v>
      </c>
      <c r="K345" s="25" t="str">
        <f>LEFT(J345,MIN(FIND({0,1,2,3,4,5,6,7,8,9},ASC(J345)&amp;1234567890))-1)</f>
        <v>Se</v>
      </c>
      <c r="L345" s="25">
        <f t="shared" si="11"/>
        <v>1</v>
      </c>
      <c r="M345" s="25">
        <f>VLOOKUP(K345,Table!$A$2:$C$121,2,0)</f>
        <v>16</v>
      </c>
      <c r="N345" s="26">
        <f>VLOOKUP(K345,Table!$A$2:$C$121,3,0)</f>
        <v>4</v>
      </c>
      <c r="O345" s="13" t="str">
        <f>VLOOKUP(A345,Table!$U$1:$V$230,2,0)</f>
        <v>Monoclinic</v>
      </c>
      <c r="P345" s="1"/>
    </row>
    <row r="346" spans="1:16">
      <c r="A346" s="12">
        <v>12</v>
      </c>
      <c r="B346" s="12">
        <v>74854</v>
      </c>
      <c r="C346" s="12" t="s">
        <v>805</v>
      </c>
      <c r="D346" s="12" t="s">
        <v>877</v>
      </c>
      <c r="E346" s="17" t="s">
        <v>11425</v>
      </c>
      <c r="F346" s="25" t="str">
        <f>LEFT(E346,MIN(FIND({0,1,2,3,4,5,6,7,8,9},ASC(E346)&amp;1234567890))-1)</f>
        <v>Ca</v>
      </c>
      <c r="G346" s="25">
        <f t="shared" si="10"/>
        <v>5</v>
      </c>
      <c r="H346" s="25">
        <f>VLOOKUP(F346,Table!$A$2:$C$121,2,0)</f>
        <v>2</v>
      </c>
      <c r="I346" s="26">
        <f>VLOOKUP(F346,Table!$A$2:$C$121,3,0)</f>
        <v>4</v>
      </c>
      <c r="J346" s="17" t="s">
        <v>411</v>
      </c>
      <c r="K346" s="25" t="str">
        <f>LEFT(J346,MIN(FIND({0,1,2,3,4,5,6,7,8,9},ASC(J346)&amp;1234567890))-1)</f>
        <v>P</v>
      </c>
      <c r="L346" s="25">
        <f t="shared" si="11"/>
        <v>8</v>
      </c>
      <c r="M346" s="25">
        <f>VLOOKUP(K346,Table!$A$2:$C$121,2,0)</f>
        <v>15</v>
      </c>
      <c r="N346" s="26">
        <f>VLOOKUP(K346,Table!$A$2:$C$121,3,0)</f>
        <v>3</v>
      </c>
      <c r="O346" s="13" t="str">
        <f>VLOOKUP(A346,Table!$U$1:$V$230,2,0)</f>
        <v>Monoclinic</v>
      </c>
      <c r="P346" s="1"/>
    </row>
    <row r="347" spans="1:16">
      <c r="A347" s="12">
        <v>12</v>
      </c>
      <c r="B347" s="12">
        <v>75419</v>
      </c>
      <c r="C347" s="12" t="s">
        <v>878</v>
      </c>
      <c r="D347" s="12" t="s">
        <v>879</v>
      </c>
      <c r="E347" s="17" t="s">
        <v>11303</v>
      </c>
      <c r="F347" s="25" t="str">
        <f>LEFT(E347,MIN(FIND({0,1,2,3,4,5,6,7,8,9},ASC(E347)&amp;1234567890))-1)</f>
        <v>Y</v>
      </c>
      <c r="G347" s="25">
        <f t="shared" si="10"/>
        <v>0.93</v>
      </c>
      <c r="H347" s="25">
        <f>VLOOKUP(F347,Table!$A$2:$C$121,2,0)</f>
        <v>3</v>
      </c>
      <c r="I347" s="26">
        <f>VLOOKUP(F347,Table!$A$2:$C$121,3,0)</f>
        <v>5</v>
      </c>
      <c r="J347" s="17" t="s">
        <v>379</v>
      </c>
      <c r="K347" s="25" t="str">
        <f>LEFT(J347,MIN(FIND({0,1,2,3,4,5,6,7,8,9},ASC(J347)&amp;1234567890))-1)</f>
        <v>S</v>
      </c>
      <c r="L347" s="25">
        <f t="shared" si="11"/>
        <v>1</v>
      </c>
      <c r="M347" s="25">
        <f>VLOOKUP(K347,Table!$A$2:$C$121,2,0)</f>
        <v>16</v>
      </c>
      <c r="N347" s="26">
        <f>VLOOKUP(K347,Table!$A$2:$C$121,3,0)</f>
        <v>3</v>
      </c>
      <c r="O347" s="13" t="str">
        <f>VLOOKUP(A347,Table!$U$1:$V$230,2,0)</f>
        <v>Monoclinic</v>
      </c>
      <c r="P347" s="1"/>
    </row>
    <row r="348" spans="1:16">
      <c r="A348" s="12">
        <v>12</v>
      </c>
      <c r="B348" s="12">
        <v>75420</v>
      </c>
      <c r="C348" s="12" t="s">
        <v>878</v>
      </c>
      <c r="D348" s="12" t="s">
        <v>880</v>
      </c>
      <c r="E348" s="17" t="s">
        <v>11390</v>
      </c>
      <c r="F348" s="25" t="str">
        <f>LEFT(E348,MIN(FIND({0,1,2,3,4,5,6,7,8,9},ASC(E348)&amp;1234567890))-1)</f>
        <v>Cr</v>
      </c>
      <c r="G348" s="25">
        <f t="shared" si="10"/>
        <v>1</v>
      </c>
      <c r="H348" s="25">
        <f>VLOOKUP(F348,Table!$A$2:$C$121,2,0)</f>
        <v>6</v>
      </c>
      <c r="I348" s="26">
        <f>VLOOKUP(F348,Table!$A$2:$C$121,3,0)</f>
        <v>4</v>
      </c>
      <c r="J348" s="17" t="s">
        <v>34</v>
      </c>
      <c r="K348" s="25" t="str">
        <f>LEFT(J348,MIN(FIND({0,1,2,3,4,5,6,7,8,9},ASC(J348)&amp;1234567890))-1)</f>
        <v>S</v>
      </c>
      <c r="L348" s="25">
        <f t="shared" si="11"/>
        <v>2</v>
      </c>
      <c r="M348" s="25">
        <f>VLOOKUP(K348,Table!$A$2:$C$121,2,0)</f>
        <v>16</v>
      </c>
      <c r="N348" s="26">
        <f>VLOOKUP(K348,Table!$A$2:$C$121,3,0)</f>
        <v>3</v>
      </c>
      <c r="O348" s="13" t="str">
        <f>VLOOKUP(A348,Table!$U$1:$V$230,2,0)</f>
        <v>Monoclinic</v>
      </c>
      <c r="P348" s="1"/>
    </row>
    <row r="349" spans="1:16">
      <c r="A349" s="12">
        <v>12</v>
      </c>
      <c r="B349" s="12">
        <v>75510</v>
      </c>
      <c r="C349" s="12" t="s">
        <v>805</v>
      </c>
      <c r="D349" s="12" t="s">
        <v>881</v>
      </c>
      <c r="E349" s="17" t="s">
        <v>11426</v>
      </c>
      <c r="F349" s="25" t="str">
        <f>LEFT(E349,MIN(FIND({0,1,2,3,4,5,6,7,8,9},ASC(E349)&amp;1234567890))-1)</f>
        <v>Mn</v>
      </c>
      <c r="G349" s="25">
        <f t="shared" si="10"/>
        <v>3</v>
      </c>
      <c r="H349" s="25">
        <f>VLOOKUP(F349,Table!$A$2:$C$121,2,0)</f>
        <v>7</v>
      </c>
      <c r="I349" s="26">
        <f>VLOOKUP(F349,Table!$A$2:$C$121,3,0)</f>
        <v>4</v>
      </c>
      <c r="J349" s="17" t="s">
        <v>453</v>
      </c>
      <c r="K349" s="25" t="str">
        <f>LEFT(J349,MIN(FIND({0,1,2,3,4,5,6,7,8,9},ASC(J349)&amp;1234567890))-1)</f>
        <v>As</v>
      </c>
      <c r="L349" s="25">
        <f t="shared" si="11"/>
        <v>2</v>
      </c>
      <c r="M349" s="25">
        <f>VLOOKUP(K349,Table!$A$2:$C$121,2,0)</f>
        <v>15</v>
      </c>
      <c r="N349" s="26">
        <f>VLOOKUP(K349,Table!$A$2:$C$121,3,0)</f>
        <v>4</v>
      </c>
      <c r="O349" s="13" t="str">
        <f>VLOOKUP(A349,Table!$U$1:$V$230,2,0)</f>
        <v>Monoclinic</v>
      </c>
      <c r="P349" s="1"/>
    </row>
    <row r="350" spans="1:16">
      <c r="A350" s="12">
        <v>12</v>
      </c>
      <c r="B350" s="12">
        <v>79066</v>
      </c>
      <c r="C350" s="12" t="s">
        <v>805</v>
      </c>
      <c r="D350" s="12" t="s">
        <v>882</v>
      </c>
      <c r="E350" s="17" t="s">
        <v>39</v>
      </c>
      <c r="F350" s="25" t="str">
        <f>LEFT(E350,MIN(FIND({0,1,2,3,4,5,6,7,8,9},ASC(E350)&amp;1234567890))-1)</f>
        <v>K</v>
      </c>
      <c r="G350" s="25">
        <f t="shared" si="10"/>
        <v>1</v>
      </c>
      <c r="H350" s="25">
        <f>VLOOKUP(F350,Table!$A$2:$C$121,2,0)</f>
        <v>1</v>
      </c>
      <c r="I350" s="26">
        <f>VLOOKUP(F350,Table!$A$2:$C$121,3,0)</f>
        <v>4</v>
      </c>
      <c r="J350" s="17" t="s">
        <v>11427</v>
      </c>
      <c r="K350" s="25" t="str">
        <f>LEFT(J350,MIN(FIND({0,1,2,3,4,5,6,7,8,9},ASC(J350)&amp;1234567890))-1)</f>
        <v>C</v>
      </c>
      <c r="L350" s="25">
        <f t="shared" si="11"/>
        <v>60</v>
      </c>
      <c r="M350" s="25">
        <f>VLOOKUP(K350,Table!$A$2:$C$121,2,0)</f>
        <v>14</v>
      </c>
      <c r="N350" s="26">
        <f>VLOOKUP(K350,Table!$A$2:$C$121,3,0)</f>
        <v>2</v>
      </c>
      <c r="O350" s="13" t="str">
        <f>VLOOKUP(A350,Table!$U$1:$V$230,2,0)</f>
        <v>Monoclinic</v>
      </c>
      <c r="P350" s="1"/>
    </row>
    <row r="351" spans="1:16">
      <c r="A351" s="12">
        <v>12</v>
      </c>
      <c r="B351" s="12">
        <v>79803</v>
      </c>
      <c r="C351" s="12" t="s">
        <v>805</v>
      </c>
      <c r="D351" s="12" t="s">
        <v>883</v>
      </c>
      <c r="E351" s="17" t="s">
        <v>50</v>
      </c>
      <c r="F351" s="25" t="str">
        <f>LEFT(E351,MIN(FIND({0,1,2,3,4,5,6,7,8,9},ASC(E351)&amp;1234567890))-1)</f>
        <v>Ti</v>
      </c>
      <c r="G351" s="25">
        <f t="shared" si="10"/>
        <v>1</v>
      </c>
      <c r="H351" s="25">
        <f>VLOOKUP(F351,Table!$A$2:$C$121,2,0)</f>
        <v>4</v>
      </c>
      <c r="I351" s="26">
        <f>VLOOKUP(F351,Table!$A$2:$C$121,3,0)</f>
        <v>4</v>
      </c>
      <c r="J351" s="17" t="s">
        <v>34</v>
      </c>
      <c r="K351" s="25" t="str">
        <f>LEFT(J351,MIN(FIND({0,1,2,3,4,5,6,7,8,9},ASC(J351)&amp;1234567890))-1)</f>
        <v>S</v>
      </c>
      <c r="L351" s="25">
        <f t="shared" si="11"/>
        <v>2</v>
      </c>
      <c r="M351" s="25">
        <f>VLOOKUP(K351,Table!$A$2:$C$121,2,0)</f>
        <v>16</v>
      </c>
      <c r="N351" s="26">
        <f>VLOOKUP(K351,Table!$A$2:$C$121,3,0)</f>
        <v>3</v>
      </c>
      <c r="O351" s="13" t="str">
        <f>VLOOKUP(A351,Table!$U$1:$V$230,2,0)</f>
        <v>Monoclinic</v>
      </c>
      <c r="P351" s="1"/>
    </row>
    <row r="352" spans="1:16">
      <c r="A352" s="12">
        <v>12</v>
      </c>
      <c r="B352" s="12">
        <v>78888</v>
      </c>
      <c r="C352" s="12" t="s">
        <v>805</v>
      </c>
      <c r="D352" s="12" t="s">
        <v>884</v>
      </c>
      <c r="E352" s="17" t="s">
        <v>11428</v>
      </c>
      <c r="F352" s="25" t="str">
        <f>LEFT(E352,MIN(FIND({0,1,2,3,4,5,6,7,8,9},ASC(E352)&amp;1234567890))-1)</f>
        <v>U</v>
      </c>
      <c r="G352" s="25">
        <f t="shared" si="10"/>
        <v>2</v>
      </c>
      <c r="H352" s="25">
        <f>VLOOKUP(F352,Table!$A$2:$C$121,2,0)</f>
        <v>3</v>
      </c>
      <c r="I352" s="26">
        <f>VLOOKUP(F352,Table!$A$2:$C$121,3,0)</f>
        <v>7</v>
      </c>
      <c r="J352" s="17" t="s">
        <v>11429</v>
      </c>
      <c r="K352" s="25" t="str">
        <f>LEFT(J352,MIN(FIND({0,1,2,3,4,5,6,7,8,9},ASC(J352)&amp;1234567890))-1)</f>
        <v>Te</v>
      </c>
      <c r="L352" s="25">
        <f t="shared" si="11"/>
        <v>5</v>
      </c>
      <c r="M352" s="25">
        <f>VLOOKUP(K352,Table!$A$2:$C$121,2,0)</f>
        <v>16</v>
      </c>
      <c r="N352" s="26">
        <f>VLOOKUP(K352,Table!$A$2:$C$121,3,0)</f>
        <v>5</v>
      </c>
      <c r="O352" s="13" t="str">
        <f>VLOOKUP(A352,Table!$U$1:$V$230,2,0)</f>
        <v>Monoclinic</v>
      </c>
      <c r="P352" s="1"/>
    </row>
    <row r="353" spans="1:16">
      <c r="A353" s="12">
        <v>12</v>
      </c>
      <c r="B353" s="12">
        <v>78941</v>
      </c>
      <c r="C353" s="12" t="s">
        <v>805</v>
      </c>
      <c r="D353" s="12" t="s">
        <v>885</v>
      </c>
      <c r="E353" s="17" t="s">
        <v>58</v>
      </c>
      <c r="F353" s="25" t="str">
        <f>LEFT(E353,MIN(FIND({0,1,2,3,4,5,6,7,8,9},ASC(E353)&amp;1234567890))-1)</f>
        <v>Al</v>
      </c>
      <c r="G353" s="25">
        <f t="shared" si="10"/>
        <v>2</v>
      </c>
      <c r="H353" s="25">
        <f>VLOOKUP(F353,Table!$A$2:$C$121,2,0)</f>
        <v>13</v>
      </c>
      <c r="I353" s="26">
        <f>VLOOKUP(F353,Table!$A$2:$C$121,3,0)</f>
        <v>3</v>
      </c>
      <c r="J353" s="17" t="s">
        <v>11429</v>
      </c>
      <c r="K353" s="25" t="str">
        <f>LEFT(J353,MIN(FIND({0,1,2,3,4,5,6,7,8,9},ASC(J353)&amp;1234567890))-1)</f>
        <v>Te</v>
      </c>
      <c r="L353" s="25">
        <f t="shared" si="11"/>
        <v>5</v>
      </c>
      <c r="M353" s="25">
        <f>VLOOKUP(K353,Table!$A$2:$C$121,2,0)</f>
        <v>16</v>
      </c>
      <c r="N353" s="26">
        <f>VLOOKUP(K353,Table!$A$2:$C$121,3,0)</f>
        <v>5</v>
      </c>
      <c r="O353" s="13" t="str">
        <f>VLOOKUP(A353,Table!$U$1:$V$230,2,0)</f>
        <v>Monoclinic</v>
      </c>
      <c r="P353" s="1"/>
    </row>
    <row r="354" spans="1:16">
      <c r="A354" s="12">
        <v>12</v>
      </c>
      <c r="B354" s="12">
        <v>73001</v>
      </c>
      <c r="C354" s="12" t="s">
        <v>853</v>
      </c>
      <c r="D354" s="12" t="s">
        <v>886</v>
      </c>
      <c r="E354" s="17" t="s">
        <v>417</v>
      </c>
      <c r="F354" s="25" t="str">
        <f>LEFT(E354,MIN(FIND({0,1,2,3,4,5,6,7,8,9},ASC(E354)&amp;1234567890))-1)</f>
        <v>V</v>
      </c>
      <c r="G354" s="25">
        <f t="shared" si="10"/>
        <v>5</v>
      </c>
      <c r="H354" s="25">
        <f>VLOOKUP(F354,Table!$A$2:$C$121,2,0)</f>
        <v>5</v>
      </c>
      <c r="I354" s="26">
        <f>VLOOKUP(F354,Table!$A$2:$C$121,3,0)</f>
        <v>4</v>
      </c>
      <c r="J354" s="17" t="s">
        <v>407</v>
      </c>
      <c r="K354" s="25" t="str">
        <f>LEFT(J354,MIN(FIND({0,1,2,3,4,5,6,7,8,9},ASC(J354)&amp;1234567890))-1)</f>
        <v>S</v>
      </c>
      <c r="L354" s="25">
        <f t="shared" si="11"/>
        <v>8</v>
      </c>
      <c r="M354" s="25">
        <f>VLOOKUP(K354,Table!$A$2:$C$121,2,0)</f>
        <v>16</v>
      </c>
      <c r="N354" s="26">
        <f>VLOOKUP(K354,Table!$A$2:$C$121,3,0)</f>
        <v>3</v>
      </c>
      <c r="O354" s="13" t="str">
        <f>VLOOKUP(A354,Table!$U$1:$V$230,2,0)</f>
        <v>Monoclinic</v>
      </c>
      <c r="P354" s="1"/>
    </row>
    <row r="355" spans="1:16">
      <c r="A355" s="12">
        <v>12</v>
      </c>
      <c r="B355" s="12">
        <v>80375</v>
      </c>
      <c r="C355" s="12" t="s">
        <v>805</v>
      </c>
      <c r="D355" s="12" t="s">
        <v>887</v>
      </c>
      <c r="E355" s="17" t="s">
        <v>354</v>
      </c>
      <c r="F355" s="25" t="str">
        <f>LEFT(E355,MIN(FIND({0,1,2,3,4,5,6,7,8,9},ASC(E355)&amp;1234567890))-1)</f>
        <v>Mn</v>
      </c>
      <c r="G355" s="25">
        <f t="shared" si="10"/>
        <v>4</v>
      </c>
      <c r="H355" s="25">
        <f>VLOOKUP(F355,Table!$A$2:$C$121,2,0)</f>
        <v>7</v>
      </c>
      <c r="I355" s="26">
        <f>VLOOKUP(F355,Table!$A$2:$C$121,3,0)</f>
        <v>4</v>
      </c>
      <c r="J355" s="17" t="s">
        <v>331</v>
      </c>
      <c r="K355" s="25" t="str">
        <f>LEFT(J355,MIN(FIND({0,1,2,3,4,5,6,7,8,9},ASC(J355)&amp;1234567890))-1)</f>
        <v>As</v>
      </c>
      <c r="L355" s="25">
        <f t="shared" si="11"/>
        <v>3</v>
      </c>
      <c r="M355" s="25">
        <f>VLOOKUP(K355,Table!$A$2:$C$121,2,0)</f>
        <v>15</v>
      </c>
      <c r="N355" s="26">
        <f>VLOOKUP(K355,Table!$A$2:$C$121,3,0)</f>
        <v>4</v>
      </c>
      <c r="O355" s="13" t="str">
        <f>VLOOKUP(A355,Table!$U$1:$V$230,2,0)</f>
        <v>Monoclinic</v>
      </c>
      <c r="P355" s="1"/>
    </row>
    <row r="356" spans="1:16">
      <c r="A356" s="12">
        <v>12</v>
      </c>
      <c r="B356" s="12">
        <v>80945</v>
      </c>
      <c r="C356" s="12" t="s">
        <v>805</v>
      </c>
      <c r="D356" s="12" t="s">
        <v>888</v>
      </c>
      <c r="E356" s="17" t="s">
        <v>39</v>
      </c>
      <c r="F356" s="25" t="str">
        <f>LEFT(E356,MIN(FIND({0,1,2,3,4,5,6,7,8,9},ASC(E356)&amp;1234567890))-1)</f>
        <v>K</v>
      </c>
      <c r="G356" s="25">
        <f t="shared" si="10"/>
        <v>1</v>
      </c>
      <c r="H356" s="25">
        <f>VLOOKUP(F356,Table!$A$2:$C$121,2,0)</f>
        <v>1</v>
      </c>
      <c r="I356" s="26">
        <f>VLOOKUP(F356,Table!$A$2:$C$121,3,0)</f>
        <v>4</v>
      </c>
      <c r="J356" s="17" t="s">
        <v>593</v>
      </c>
      <c r="K356" s="25" t="str">
        <f>LEFT(J356,MIN(FIND({0,1,2,3,4,5,6,7,8,9},ASC(J356)&amp;1234567890))-1)</f>
        <v>Sb</v>
      </c>
      <c r="L356" s="25">
        <f t="shared" si="11"/>
        <v>2</v>
      </c>
      <c r="M356" s="25">
        <f>VLOOKUP(K356,Table!$A$2:$C$121,2,0)</f>
        <v>15</v>
      </c>
      <c r="N356" s="26">
        <f>VLOOKUP(K356,Table!$A$2:$C$121,3,0)</f>
        <v>5</v>
      </c>
      <c r="O356" s="13" t="str">
        <f>VLOOKUP(A356,Table!$U$1:$V$230,2,0)</f>
        <v>Monoclinic</v>
      </c>
      <c r="P356" s="1"/>
    </row>
    <row r="357" spans="1:16">
      <c r="A357" s="12">
        <v>12</v>
      </c>
      <c r="B357" s="12">
        <v>81218</v>
      </c>
      <c r="C357" s="12" t="s">
        <v>805</v>
      </c>
      <c r="D357" s="12" t="s">
        <v>550</v>
      </c>
      <c r="E357" s="17" t="s">
        <v>335</v>
      </c>
      <c r="F357" s="25" t="str">
        <f>LEFT(E357,MIN(FIND({0,1,2,3,4,5,6,7,8,9},ASC(E357)&amp;1234567890))-1)</f>
        <v>Nb</v>
      </c>
      <c r="G357" s="25">
        <f t="shared" si="10"/>
        <v>1</v>
      </c>
      <c r="H357" s="25">
        <f>VLOOKUP(F357,Table!$A$2:$C$121,2,0)</f>
        <v>5</v>
      </c>
      <c r="I357" s="26">
        <f>VLOOKUP(F357,Table!$A$2:$C$121,3,0)</f>
        <v>5</v>
      </c>
      <c r="J357" s="17" t="s">
        <v>453</v>
      </c>
      <c r="K357" s="25" t="str">
        <f>LEFT(J357,MIN(FIND({0,1,2,3,4,5,6,7,8,9},ASC(J357)&amp;1234567890))-1)</f>
        <v>As</v>
      </c>
      <c r="L357" s="25">
        <f t="shared" si="11"/>
        <v>2</v>
      </c>
      <c r="M357" s="25">
        <f>VLOOKUP(K357,Table!$A$2:$C$121,2,0)</f>
        <v>15</v>
      </c>
      <c r="N357" s="26">
        <f>VLOOKUP(K357,Table!$A$2:$C$121,3,0)</f>
        <v>4</v>
      </c>
      <c r="O357" s="13" t="str">
        <f>VLOOKUP(A357,Table!$U$1:$V$230,2,0)</f>
        <v>Monoclinic</v>
      </c>
      <c r="P357" s="1"/>
    </row>
    <row r="358" spans="1:16">
      <c r="A358" s="12">
        <v>12</v>
      </c>
      <c r="B358" s="12">
        <v>82504</v>
      </c>
      <c r="C358" s="12" t="s">
        <v>805</v>
      </c>
      <c r="D358" s="12" t="s">
        <v>19</v>
      </c>
      <c r="E358" s="17" t="s">
        <v>58</v>
      </c>
      <c r="F358" s="25" t="str">
        <f>LEFT(E358,MIN(FIND({0,1,2,3,4,5,6,7,8,9},ASC(E358)&amp;1234567890))-1)</f>
        <v>Al</v>
      </c>
      <c r="G358" s="25">
        <f t="shared" si="10"/>
        <v>2</v>
      </c>
      <c r="H358" s="25">
        <f>VLOOKUP(F358,Table!$A$2:$C$121,2,0)</f>
        <v>13</v>
      </c>
      <c r="I358" s="26">
        <f>VLOOKUP(F358,Table!$A$2:$C$121,3,0)</f>
        <v>3</v>
      </c>
      <c r="J358" s="17" t="s">
        <v>59</v>
      </c>
      <c r="K358" s="25" t="str">
        <f>LEFT(J358,MIN(FIND({0,1,2,3,4,5,6,7,8,9},ASC(J358)&amp;1234567890))-1)</f>
        <v>O</v>
      </c>
      <c r="L358" s="25">
        <f t="shared" si="11"/>
        <v>3</v>
      </c>
      <c r="M358" s="25">
        <f>VLOOKUP(K358,Table!$A$2:$C$121,2,0)</f>
        <v>16</v>
      </c>
      <c r="N358" s="26">
        <f>VLOOKUP(K358,Table!$A$2:$C$121,3,0)</f>
        <v>2</v>
      </c>
      <c r="O358" s="13" t="str">
        <f>VLOOKUP(A358,Table!$U$1:$V$230,2,0)</f>
        <v>Monoclinic</v>
      </c>
      <c r="P358" s="1"/>
    </row>
    <row r="359" spans="1:16">
      <c r="A359" s="12">
        <v>12</v>
      </c>
      <c r="B359" s="12">
        <v>82900</v>
      </c>
      <c r="C359" s="12" t="s">
        <v>878</v>
      </c>
      <c r="D359" s="12" t="s">
        <v>564</v>
      </c>
      <c r="E359" s="17" t="s">
        <v>590</v>
      </c>
      <c r="F359" s="25" t="str">
        <f>LEFT(E359,MIN(FIND({0,1,2,3,4,5,6,7,8,9},ASC(E359)&amp;1234567890))-1)</f>
        <v>Sm</v>
      </c>
      <c r="G359" s="25">
        <f t="shared" si="10"/>
        <v>1</v>
      </c>
      <c r="H359" s="25">
        <f>VLOOKUP(F359,Table!$A$2:$C$121,2,0)</f>
        <v>3</v>
      </c>
      <c r="I359" s="26">
        <f>VLOOKUP(F359,Table!$A$2:$C$121,3,0)</f>
        <v>6</v>
      </c>
      <c r="J359" s="17" t="s">
        <v>379</v>
      </c>
      <c r="K359" s="25" t="str">
        <f>LEFT(J359,MIN(FIND({0,1,2,3,4,5,6,7,8,9},ASC(J359)&amp;1234567890))-1)</f>
        <v>S</v>
      </c>
      <c r="L359" s="25">
        <f t="shared" si="11"/>
        <v>1</v>
      </c>
      <c r="M359" s="25">
        <f>VLOOKUP(K359,Table!$A$2:$C$121,2,0)</f>
        <v>16</v>
      </c>
      <c r="N359" s="26">
        <f>VLOOKUP(K359,Table!$A$2:$C$121,3,0)</f>
        <v>3</v>
      </c>
      <c r="O359" s="13" t="str">
        <f>VLOOKUP(A359,Table!$U$1:$V$230,2,0)</f>
        <v>Monoclinic</v>
      </c>
      <c r="P359" s="1"/>
    </row>
    <row r="360" spans="1:16">
      <c r="A360" s="12">
        <v>12</v>
      </c>
      <c r="B360" s="12">
        <v>82991</v>
      </c>
      <c r="C360" s="12" t="s">
        <v>805</v>
      </c>
      <c r="D360" s="12" t="s">
        <v>889</v>
      </c>
      <c r="E360" s="17" t="s">
        <v>11430</v>
      </c>
      <c r="F360" s="25" t="str">
        <f>LEFT(E360,MIN(FIND({0,1,2,3,4,5,6,7,8,9},ASC(E360)&amp;1234567890))-1)</f>
        <v>Ti</v>
      </c>
      <c r="G360" s="25">
        <f t="shared" si="10"/>
        <v>11</v>
      </c>
      <c r="H360" s="25">
        <f>VLOOKUP(F360,Table!$A$2:$C$121,2,0)</f>
        <v>4</v>
      </c>
      <c r="I360" s="26">
        <f>VLOOKUP(F360,Table!$A$2:$C$121,3,0)</f>
        <v>4</v>
      </c>
      <c r="J360" s="17" t="s">
        <v>581</v>
      </c>
      <c r="K360" s="25" t="str">
        <f>LEFT(J360,MIN(FIND({0,1,2,3,4,5,6,7,8,9},ASC(J360)&amp;1234567890))-1)</f>
        <v>Se</v>
      </c>
      <c r="L360" s="25">
        <f t="shared" si="11"/>
        <v>4</v>
      </c>
      <c r="M360" s="25">
        <f>VLOOKUP(K360,Table!$A$2:$C$121,2,0)</f>
        <v>16</v>
      </c>
      <c r="N360" s="26">
        <f>VLOOKUP(K360,Table!$A$2:$C$121,3,0)</f>
        <v>4</v>
      </c>
      <c r="O360" s="13" t="str">
        <f>VLOOKUP(A360,Table!$U$1:$V$230,2,0)</f>
        <v>Monoclinic</v>
      </c>
      <c r="P360" s="1"/>
    </row>
    <row r="361" spans="1:16">
      <c r="A361" s="12">
        <v>12</v>
      </c>
      <c r="B361" s="12">
        <v>83878</v>
      </c>
      <c r="C361" s="12" t="s">
        <v>805</v>
      </c>
      <c r="D361" s="12" t="s">
        <v>890</v>
      </c>
      <c r="E361" s="17" t="s">
        <v>393</v>
      </c>
      <c r="F361" s="25" t="str">
        <f>LEFT(E361,MIN(FIND({0,1,2,3,4,5,6,7,8,9},ASC(E361)&amp;1234567890))-1)</f>
        <v>Mo</v>
      </c>
      <c r="G361" s="25">
        <f t="shared" si="10"/>
        <v>1</v>
      </c>
      <c r="H361" s="25">
        <f>VLOOKUP(F361,Table!$A$2:$C$121,2,0)</f>
        <v>6</v>
      </c>
      <c r="I361" s="26">
        <f>VLOOKUP(F361,Table!$A$2:$C$121,3,0)</f>
        <v>5</v>
      </c>
      <c r="J361" s="17" t="s">
        <v>367</v>
      </c>
      <c r="K361" s="25" t="str">
        <f>LEFT(J361,MIN(FIND({0,1,2,3,4,5,6,7,8,9},ASC(J361)&amp;1234567890))-1)</f>
        <v>Cl</v>
      </c>
      <c r="L361" s="25">
        <f t="shared" si="11"/>
        <v>3</v>
      </c>
      <c r="M361" s="25">
        <f>VLOOKUP(K361,Table!$A$2:$C$121,2,0)</f>
        <v>17</v>
      </c>
      <c r="N361" s="26">
        <f>VLOOKUP(K361,Table!$A$2:$C$121,3,0)</f>
        <v>3</v>
      </c>
      <c r="O361" s="13" t="str">
        <f>VLOOKUP(A361,Table!$U$1:$V$230,2,0)</f>
        <v>Monoclinic</v>
      </c>
      <c r="P361" s="1"/>
    </row>
    <row r="362" spans="1:16">
      <c r="A362" s="12">
        <v>12</v>
      </c>
      <c r="B362" s="12">
        <v>83965</v>
      </c>
      <c r="C362" s="12" t="s">
        <v>805</v>
      </c>
      <c r="D362" s="12" t="s">
        <v>891</v>
      </c>
      <c r="E362" s="17" t="s">
        <v>11431</v>
      </c>
      <c r="F362" s="25" t="str">
        <f>LEFT(E362,MIN(FIND({0,1,2,3,4,5,6,7,8,9},ASC(E362)&amp;1234567890))-1)</f>
        <v>Hf</v>
      </c>
      <c r="G362" s="25">
        <f t="shared" si="10"/>
        <v>2</v>
      </c>
      <c r="H362" s="25">
        <f>VLOOKUP(F362,Table!$A$2:$C$121,2,0)</f>
        <v>4</v>
      </c>
      <c r="I362" s="26">
        <f>VLOOKUP(F362,Table!$A$2:$C$121,3,0)</f>
        <v>6</v>
      </c>
      <c r="J362" s="17" t="s">
        <v>328</v>
      </c>
      <c r="K362" s="25" t="str">
        <f>LEFT(J362,MIN(FIND({0,1,2,3,4,5,6,7,8,9},ASC(J362)&amp;1234567890))-1)</f>
        <v>Te</v>
      </c>
      <c r="L362" s="25">
        <f t="shared" si="11"/>
        <v>1</v>
      </c>
      <c r="M362" s="25">
        <f>VLOOKUP(K362,Table!$A$2:$C$121,2,0)</f>
        <v>16</v>
      </c>
      <c r="N362" s="26">
        <f>VLOOKUP(K362,Table!$A$2:$C$121,3,0)</f>
        <v>5</v>
      </c>
      <c r="O362" s="13" t="str">
        <f>VLOOKUP(A362,Table!$U$1:$V$230,2,0)</f>
        <v>Monoclinic</v>
      </c>
      <c r="P362" s="1"/>
    </row>
    <row r="363" spans="1:16">
      <c r="A363" s="12">
        <v>12</v>
      </c>
      <c r="B363" s="12">
        <v>84195</v>
      </c>
      <c r="C363" s="12" t="s">
        <v>828</v>
      </c>
      <c r="D363" s="12" t="s">
        <v>892</v>
      </c>
      <c r="E363" s="17" t="s">
        <v>11405</v>
      </c>
      <c r="F363" s="25" t="str">
        <f>LEFT(E363,MIN(FIND({0,1,2,3,4,5,6,7,8,9},ASC(E363)&amp;1234567890))-1)</f>
        <v>V</v>
      </c>
      <c r="G363" s="25">
        <f t="shared" si="10"/>
        <v>3</v>
      </c>
      <c r="H363" s="25">
        <f>VLOOKUP(F363,Table!$A$2:$C$121,2,0)</f>
        <v>5</v>
      </c>
      <c r="I363" s="26">
        <f>VLOOKUP(F363,Table!$A$2:$C$121,3,0)</f>
        <v>4</v>
      </c>
      <c r="J363" s="17" t="s">
        <v>581</v>
      </c>
      <c r="K363" s="25" t="str">
        <f>LEFT(J363,MIN(FIND({0,1,2,3,4,5,6,7,8,9},ASC(J363)&amp;1234567890))-1)</f>
        <v>Se</v>
      </c>
      <c r="L363" s="25">
        <f t="shared" si="11"/>
        <v>4</v>
      </c>
      <c r="M363" s="25">
        <f>VLOOKUP(K363,Table!$A$2:$C$121,2,0)</f>
        <v>16</v>
      </c>
      <c r="N363" s="26">
        <f>VLOOKUP(K363,Table!$A$2:$C$121,3,0)</f>
        <v>4</v>
      </c>
      <c r="O363" s="13" t="str">
        <f>VLOOKUP(A363,Table!$U$1:$V$230,2,0)</f>
        <v>Monoclinic</v>
      </c>
      <c r="P363" s="1"/>
    </row>
    <row r="364" spans="1:16">
      <c r="A364" s="12">
        <v>12</v>
      </c>
      <c r="B364" s="12">
        <v>84259</v>
      </c>
      <c r="C364" s="12" t="s">
        <v>805</v>
      </c>
      <c r="D364" s="12" t="s">
        <v>893</v>
      </c>
      <c r="E364" s="17" t="s">
        <v>11432</v>
      </c>
      <c r="F364" s="25" t="str">
        <f>LEFT(E364,MIN(FIND({0,1,2,3,4,5,6,7,8,9},ASC(E364)&amp;1234567890))-1)</f>
        <v>Si</v>
      </c>
      <c r="G364" s="25">
        <f t="shared" si="10"/>
        <v>32</v>
      </c>
      <c r="H364" s="25">
        <f>VLOOKUP(F364,Table!$A$2:$C$121,2,0)</f>
        <v>14</v>
      </c>
      <c r="I364" s="26">
        <f>VLOOKUP(F364,Table!$A$2:$C$121,3,0)</f>
        <v>3</v>
      </c>
      <c r="J364" s="17" t="s">
        <v>11433</v>
      </c>
      <c r="K364" s="25" t="str">
        <f>LEFT(J364,MIN(FIND({0,1,2,3,4,5,6,7,8,9},ASC(J364)&amp;1234567890))-1)</f>
        <v>O</v>
      </c>
      <c r="L364" s="25">
        <f t="shared" si="11"/>
        <v>64</v>
      </c>
      <c r="M364" s="25">
        <f>VLOOKUP(K364,Table!$A$2:$C$121,2,0)</f>
        <v>16</v>
      </c>
      <c r="N364" s="26">
        <f>VLOOKUP(K364,Table!$A$2:$C$121,3,0)</f>
        <v>2</v>
      </c>
      <c r="O364" s="13" t="str">
        <f>VLOOKUP(A364,Table!$U$1:$V$230,2,0)</f>
        <v>Monoclinic</v>
      </c>
      <c r="P364" s="1"/>
    </row>
    <row r="365" spans="1:16">
      <c r="A365" s="12">
        <v>12</v>
      </c>
      <c r="B365" s="12">
        <v>85529</v>
      </c>
      <c r="C365" s="12" t="s">
        <v>805</v>
      </c>
      <c r="D365" s="12" t="s">
        <v>894</v>
      </c>
      <c r="E365" s="17" t="s">
        <v>11434</v>
      </c>
      <c r="F365" s="25" t="str">
        <f>LEFT(E365,MIN(FIND({0,1,2,3,4,5,6,7,8,9},ASC(E365)&amp;1234567890))-1)</f>
        <v>Mg</v>
      </c>
      <c r="G365" s="25">
        <f t="shared" si="10"/>
        <v>5</v>
      </c>
      <c r="H365" s="25">
        <f>VLOOKUP(F365,Table!$A$2:$C$121,2,0)</f>
        <v>2</v>
      </c>
      <c r="I365" s="26">
        <f>VLOOKUP(F365,Table!$A$2:$C$121,3,0)</f>
        <v>3</v>
      </c>
      <c r="J365" s="17" t="s">
        <v>11435</v>
      </c>
      <c r="K365" s="25" t="str">
        <f>LEFT(J365,MIN(FIND({0,1,2,3,4,5,6,7,8,9},ASC(J365)&amp;1234567890))-1)</f>
        <v>Si</v>
      </c>
      <c r="L365" s="25">
        <f t="shared" si="11"/>
        <v>6</v>
      </c>
      <c r="M365" s="25">
        <f>VLOOKUP(K365,Table!$A$2:$C$121,2,0)</f>
        <v>14</v>
      </c>
      <c r="N365" s="26">
        <f>VLOOKUP(K365,Table!$A$2:$C$121,3,0)</f>
        <v>3</v>
      </c>
      <c r="O365" s="13" t="str">
        <f>VLOOKUP(A365,Table!$U$1:$V$230,2,0)</f>
        <v>Monoclinic</v>
      </c>
      <c r="P365" s="1"/>
    </row>
    <row r="366" spans="1:16">
      <c r="A366" s="12">
        <v>12</v>
      </c>
      <c r="B366" s="12">
        <v>85795</v>
      </c>
      <c r="C366" s="12" t="s">
        <v>805</v>
      </c>
      <c r="D366" s="12" t="s">
        <v>895</v>
      </c>
      <c r="E366" s="17" t="s">
        <v>11436</v>
      </c>
      <c r="F366" s="25" t="str">
        <f>LEFT(E366,MIN(FIND({0,1,2,3,4,5,6,7,8,9},ASC(E366)&amp;1234567890))-1)</f>
        <v>Sc</v>
      </c>
      <c r="G366" s="25">
        <f t="shared" si="10"/>
        <v>8</v>
      </c>
      <c r="H366" s="25">
        <f>VLOOKUP(F366,Table!$A$2:$C$121,2,0)</f>
        <v>3</v>
      </c>
      <c r="I366" s="26">
        <f>VLOOKUP(F366,Table!$A$2:$C$121,3,0)</f>
        <v>4</v>
      </c>
      <c r="J366" s="17" t="s">
        <v>36</v>
      </c>
      <c r="K366" s="25" t="str">
        <f>LEFT(J366,MIN(FIND({0,1,2,3,4,5,6,7,8,9},ASC(J366)&amp;1234567890))-1)</f>
        <v>Te</v>
      </c>
      <c r="L366" s="25">
        <f t="shared" si="11"/>
        <v>3</v>
      </c>
      <c r="M366" s="25">
        <f>VLOOKUP(K366,Table!$A$2:$C$121,2,0)</f>
        <v>16</v>
      </c>
      <c r="N366" s="26">
        <f>VLOOKUP(K366,Table!$A$2:$C$121,3,0)</f>
        <v>5</v>
      </c>
      <c r="O366" s="13" t="str">
        <f>VLOOKUP(A366,Table!$U$1:$V$230,2,0)</f>
        <v>Monoclinic</v>
      </c>
      <c r="P366" s="1"/>
    </row>
    <row r="367" spans="1:16">
      <c r="A367" s="12">
        <v>12</v>
      </c>
      <c r="B367" s="12">
        <v>85929</v>
      </c>
      <c r="C367" s="12" t="s">
        <v>828</v>
      </c>
      <c r="D367" s="12" t="s">
        <v>896</v>
      </c>
      <c r="E367" s="17" t="s">
        <v>11437</v>
      </c>
      <c r="F367" s="25" t="str">
        <f>LEFT(E367,MIN(FIND({0,1,2,3,4,5,6,7,8,9},ASC(E367)&amp;1234567890))-1)</f>
        <v>Rh</v>
      </c>
      <c r="G367" s="25">
        <f t="shared" si="10"/>
        <v>1.137</v>
      </c>
      <c r="H367" s="25">
        <f>VLOOKUP(F367,Table!$A$2:$C$121,2,0)</f>
        <v>9</v>
      </c>
      <c r="I367" s="26">
        <f>VLOOKUP(F367,Table!$A$2:$C$121,3,0)</f>
        <v>5</v>
      </c>
      <c r="J367" s="17" t="s">
        <v>73</v>
      </c>
      <c r="K367" s="25" t="str">
        <f>LEFT(J367,MIN(FIND({0,1,2,3,4,5,6,7,8,9},ASC(J367)&amp;1234567890))-1)</f>
        <v>Te</v>
      </c>
      <c r="L367" s="25">
        <f t="shared" si="11"/>
        <v>2</v>
      </c>
      <c r="M367" s="25">
        <f>VLOOKUP(K367,Table!$A$2:$C$121,2,0)</f>
        <v>16</v>
      </c>
      <c r="N367" s="26">
        <f>VLOOKUP(K367,Table!$A$2:$C$121,3,0)</f>
        <v>5</v>
      </c>
      <c r="O367" s="13" t="str">
        <f>VLOOKUP(A367,Table!$U$1:$V$230,2,0)</f>
        <v>Monoclinic</v>
      </c>
      <c r="P367" s="1"/>
    </row>
    <row r="368" spans="1:16">
      <c r="A368" s="12">
        <v>12</v>
      </c>
      <c r="B368" s="12">
        <v>85930</v>
      </c>
      <c r="C368" s="12" t="s">
        <v>828</v>
      </c>
      <c r="D368" s="12" t="s">
        <v>897</v>
      </c>
      <c r="E368" s="17" t="s">
        <v>11438</v>
      </c>
      <c r="F368" s="25" t="str">
        <f>LEFT(E368,MIN(FIND({0,1,2,3,4,5,6,7,8,9},ASC(E368)&amp;1234567890))-1)</f>
        <v>Rh</v>
      </c>
      <c r="G368" s="25">
        <f t="shared" si="10"/>
        <v>1.278</v>
      </c>
      <c r="H368" s="25">
        <f>VLOOKUP(F368,Table!$A$2:$C$121,2,0)</f>
        <v>9</v>
      </c>
      <c r="I368" s="26">
        <f>VLOOKUP(F368,Table!$A$2:$C$121,3,0)</f>
        <v>5</v>
      </c>
      <c r="J368" s="17" t="s">
        <v>73</v>
      </c>
      <c r="K368" s="25" t="str">
        <f>LEFT(J368,MIN(FIND({0,1,2,3,4,5,6,7,8,9},ASC(J368)&amp;1234567890))-1)</f>
        <v>Te</v>
      </c>
      <c r="L368" s="25">
        <f t="shared" si="11"/>
        <v>2</v>
      </c>
      <c r="M368" s="25">
        <f>VLOOKUP(K368,Table!$A$2:$C$121,2,0)</f>
        <v>16</v>
      </c>
      <c r="N368" s="26">
        <f>VLOOKUP(K368,Table!$A$2:$C$121,3,0)</f>
        <v>5</v>
      </c>
      <c r="O368" s="13" t="str">
        <f>VLOOKUP(A368,Table!$U$1:$V$230,2,0)</f>
        <v>Monoclinic</v>
      </c>
      <c r="P368" s="1"/>
    </row>
    <row r="369" spans="1:16">
      <c r="A369" s="12">
        <v>12</v>
      </c>
      <c r="B369" s="12">
        <v>85931</v>
      </c>
      <c r="C369" s="12" t="s">
        <v>828</v>
      </c>
      <c r="D369" s="12" t="s">
        <v>898</v>
      </c>
      <c r="E369" s="17" t="s">
        <v>11439</v>
      </c>
      <c r="F369" s="25" t="str">
        <f>LEFT(E369,MIN(FIND({0,1,2,3,4,5,6,7,8,9},ASC(E369)&amp;1234567890))-1)</f>
        <v>Rh</v>
      </c>
      <c r="G369" s="25">
        <f t="shared" si="10"/>
        <v>1.3979999999999999</v>
      </c>
      <c r="H369" s="25">
        <f>VLOOKUP(F369,Table!$A$2:$C$121,2,0)</f>
        <v>9</v>
      </c>
      <c r="I369" s="26">
        <f>VLOOKUP(F369,Table!$A$2:$C$121,3,0)</f>
        <v>5</v>
      </c>
      <c r="J369" s="17" t="s">
        <v>73</v>
      </c>
      <c r="K369" s="25" t="str">
        <f>LEFT(J369,MIN(FIND({0,1,2,3,4,5,6,7,8,9},ASC(J369)&amp;1234567890))-1)</f>
        <v>Te</v>
      </c>
      <c r="L369" s="25">
        <f t="shared" si="11"/>
        <v>2</v>
      </c>
      <c r="M369" s="25">
        <f>VLOOKUP(K369,Table!$A$2:$C$121,2,0)</f>
        <v>16</v>
      </c>
      <c r="N369" s="26">
        <f>VLOOKUP(K369,Table!$A$2:$C$121,3,0)</f>
        <v>5</v>
      </c>
      <c r="O369" s="13" t="str">
        <f>VLOOKUP(A369,Table!$U$1:$V$230,2,0)</f>
        <v>Monoclinic</v>
      </c>
      <c r="P369" s="1"/>
    </row>
    <row r="370" spans="1:16">
      <c r="A370" s="12">
        <v>12</v>
      </c>
      <c r="B370" s="12">
        <v>85932</v>
      </c>
      <c r="C370" s="12" t="s">
        <v>828</v>
      </c>
      <c r="D370" s="12" t="s">
        <v>899</v>
      </c>
      <c r="E370" s="17" t="s">
        <v>11440</v>
      </c>
      <c r="F370" s="25" t="str">
        <f>LEFT(E370,MIN(FIND({0,1,2,3,4,5,6,7,8,9},ASC(E370)&amp;1234567890))-1)</f>
        <v>Rh</v>
      </c>
      <c r="G370" s="25">
        <f t="shared" si="10"/>
        <v>1.528</v>
      </c>
      <c r="H370" s="25">
        <f>VLOOKUP(F370,Table!$A$2:$C$121,2,0)</f>
        <v>9</v>
      </c>
      <c r="I370" s="26">
        <f>VLOOKUP(F370,Table!$A$2:$C$121,3,0)</f>
        <v>5</v>
      </c>
      <c r="J370" s="17" t="s">
        <v>73</v>
      </c>
      <c r="K370" s="25" t="str">
        <f>LEFT(J370,MIN(FIND({0,1,2,3,4,5,6,7,8,9},ASC(J370)&amp;1234567890))-1)</f>
        <v>Te</v>
      </c>
      <c r="L370" s="25">
        <f t="shared" si="11"/>
        <v>2</v>
      </c>
      <c r="M370" s="25">
        <f>VLOOKUP(K370,Table!$A$2:$C$121,2,0)</f>
        <v>16</v>
      </c>
      <c r="N370" s="26">
        <f>VLOOKUP(K370,Table!$A$2:$C$121,3,0)</f>
        <v>5</v>
      </c>
      <c r="O370" s="13" t="str">
        <f>VLOOKUP(A370,Table!$U$1:$V$230,2,0)</f>
        <v>Monoclinic</v>
      </c>
      <c r="P370" s="1"/>
    </row>
    <row r="371" spans="1:16">
      <c r="A371" s="12">
        <v>12</v>
      </c>
      <c r="B371" s="12">
        <v>85933</v>
      </c>
      <c r="C371" s="12" t="s">
        <v>828</v>
      </c>
      <c r="D371" s="12" t="s">
        <v>900</v>
      </c>
      <c r="E371" s="17" t="s">
        <v>11441</v>
      </c>
      <c r="F371" s="25" t="str">
        <f>LEFT(E371,MIN(FIND({0,1,2,3,4,5,6,7,8,9},ASC(E371)&amp;1234567890))-1)</f>
        <v>Rh</v>
      </c>
      <c r="G371" s="25">
        <f t="shared" si="10"/>
        <v>1.653</v>
      </c>
      <c r="H371" s="25">
        <f>VLOOKUP(F371,Table!$A$2:$C$121,2,0)</f>
        <v>9</v>
      </c>
      <c r="I371" s="26">
        <f>VLOOKUP(F371,Table!$A$2:$C$121,3,0)</f>
        <v>5</v>
      </c>
      <c r="J371" s="17" t="s">
        <v>73</v>
      </c>
      <c r="K371" s="25" t="str">
        <f>LEFT(J371,MIN(FIND({0,1,2,3,4,5,6,7,8,9},ASC(J371)&amp;1234567890))-1)</f>
        <v>Te</v>
      </c>
      <c r="L371" s="25">
        <f t="shared" si="11"/>
        <v>2</v>
      </c>
      <c r="M371" s="25">
        <f>VLOOKUP(K371,Table!$A$2:$C$121,2,0)</f>
        <v>16</v>
      </c>
      <c r="N371" s="26">
        <f>VLOOKUP(K371,Table!$A$2:$C$121,3,0)</f>
        <v>5</v>
      </c>
      <c r="O371" s="13" t="str">
        <f>VLOOKUP(A371,Table!$U$1:$V$230,2,0)</f>
        <v>Monoclinic</v>
      </c>
      <c r="P371" s="1"/>
    </row>
    <row r="372" spans="1:16">
      <c r="A372" s="12">
        <v>12</v>
      </c>
      <c r="B372" s="12">
        <v>85934</v>
      </c>
      <c r="C372" s="12" t="s">
        <v>828</v>
      </c>
      <c r="D372" s="12" t="s">
        <v>901</v>
      </c>
      <c r="E372" s="17" t="s">
        <v>11442</v>
      </c>
      <c r="F372" s="25" t="str">
        <f>LEFT(E372,MIN(FIND({0,1,2,3,4,5,6,7,8,9},ASC(E372)&amp;1234567890))-1)</f>
        <v>Rh</v>
      </c>
      <c r="G372" s="25">
        <f t="shared" si="10"/>
        <v>1.8720000000000001</v>
      </c>
      <c r="H372" s="25">
        <f>VLOOKUP(F372,Table!$A$2:$C$121,2,0)</f>
        <v>9</v>
      </c>
      <c r="I372" s="26">
        <f>VLOOKUP(F372,Table!$A$2:$C$121,3,0)</f>
        <v>5</v>
      </c>
      <c r="J372" s="17" t="s">
        <v>73</v>
      </c>
      <c r="K372" s="25" t="str">
        <f>LEFT(J372,MIN(FIND({0,1,2,3,4,5,6,7,8,9},ASC(J372)&amp;1234567890))-1)</f>
        <v>Te</v>
      </c>
      <c r="L372" s="25">
        <f t="shared" si="11"/>
        <v>2</v>
      </c>
      <c r="M372" s="25">
        <f>VLOOKUP(K372,Table!$A$2:$C$121,2,0)</f>
        <v>16</v>
      </c>
      <c r="N372" s="26">
        <f>VLOOKUP(K372,Table!$A$2:$C$121,3,0)</f>
        <v>5</v>
      </c>
      <c r="O372" s="13" t="str">
        <f>VLOOKUP(A372,Table!$U$1:$V$230,2,0)</f>
        <v>Monoclinic</v>
      </c>
      <c r="P372" s="1"/>
    </row>
    <row r="373" spans="1:16">
      <c r="A373" s="12">
        <v>12</v>
      </c>
      <c r="B373" s="12">
        <v>86141</v>
      </c>
      <c r="C373" s="12" t="s">
        <v>805</v>
      </c>
      <c r="D373" s="12" t="s">
        <v>902</v>
      </c>
      <c r="E373" s="17" t="s">
        <v>405</v>
      </c>
      <c r="F373" s="25" t="str">
        <f>LEFT(E373,MIN(FIND({0,1,2,3,4,5,6,7,8,9},ASC(E373)&amp;1234567890))-1)</f>
        <v>Ta</v>
      </c>
      <c r="G373" s="25">
        <f t="shared" si="10"/>
        <v>1</v>
      </c>
      <c r="H373" s="25">
        <f>VLOOKUP(F373,Table!$A$2:$C$121,2,0)</f>
        <v>5</v>
      </c>
      <c r="I373" s="26">
        <f>VLOOKUP(F373,Table!$A$2:$C$121,3,0)</f>
        <v>6</v>
      </c>
      <c r="J373" s="17" t="s">
        <v>73</v>
      </c>
      <c r="K373" s="25" t="str">
        <f>LEFT(J373,MIN(FIND({0,1,2,3,4,5,6,7,8,9},ASC(J373)&amp;1234567890))-1)</f>
        <v>Te</v>
      </c>
      <c r="L373" s="25">
        <f t="shared" si="11"/>
        <v>2</v>
      </c>
      <c r="M373" s="25">
        <f>VLOOKUP(K373,Table!$A$2:$C$121,2,0)</f>
        <v>16</v>
      </c>
      <c r="N373" s="26">
        <f>VLOOKUP(K373,Table!$A$2:$C$121,3,0)</f>
        <v>5</v>
      </c>
      <c r="O373" s="13" t="str">
        <f>VLOOKUP(A373,Table!$U$1:$V$230,2,0)</f>
        <v>Monoclinic</v>
      </c>
      <c r="P373" s="1"/>
    </row>
    <row r="374" spans="1:16">
      <c r="A374" s="12">
        <v>12</v>
      </c>
      <c r="B374" s="12">
        <v>86361</v>
      </c>
      <c r="C374" s="12" t="s">
        <v>805</v>
      </c>
      <c r="D374" s="12" t="s">
        <v>903</v>
      </c>
      <c r="E374" s="17" t="s">
        <v>544</v>
      </c>
      <c r="F374" s="25" t="str">
        <f>LEFT(E374,MIN(FIND({0,1,2,3,4,5,6,7,8,9},ASC(E374)&amp;1234567890))-1)</f>
        <v>Ge</v>
      </c>
      <c r="G374" s="25">
        <f t="shared" si="10"/>
        <v>1</v>
      </c>
      <c r="H374" s="25">
        <f>VLOOKUP(F374,Table!$A$2:$C$121,2,0)</f>
        <v>14</v>
      </c>
      <c r="I374" s="26">
        <f>VLOOKUP(F374,Table!$A$2:$C$121,3,0)</f>
        <v>4</v>
      </c>
      <c r="J374" s="17" t="s">
        <v>540</v>
      </c>
      <c r="K374" s="25" t="str">
        <f>LEFT(J374,MIN(FIND({0,1,2,3,4,5,6,7,8,9},ASC(J374)&amp;1234567890))-1)</f>
        <v>As</v>
      </c>
      <c r="L374" s="25">
        <f t="shared" si="11"/>
        <v>1</v>
      </c>
      <c r="M374" s="25">
        <f>VLOOKUP(K374,Table!$A$2:$C$121,2,0)</f>
        <v>15</v>
      </c>
      <c r="N374" s="26">
        <f>VLOOKUP(K374,Table!$A$2:$C$121,3,0)</f>
        <v>4</v>
      </c>
      <c r="O374" s="13" t="str">
        <f>VLOOKUP(A374,Table!$U$1:$V$230,2,0)</f>
        <v>Monoclinic</v>
      </c>
      <c r="P374" s="1"/>
    </row>
    <row r="375" spans="1:16">
      <c r="A375" s="12">
        <v>12</v>
      </c>
      <c r="B375" s="12">
        <v>86401</v>
      </c>
      <c r="C375" s="12" t="s">
        <v>805</v>
      </c>
      <c r="D375" s="12" t="s">
        <v>277</v>
      </c>
      <c r="E375" s="17" t="s">
        <v>428</v>
      </c>
      <c r="F375" s="25" t="str">
        <f>LEFT(E375,MIN(FIND({0,1,2,3,4,5,6,7,8,9},ASC(E375)&amp;1234567890))-1)</f>
        <v>Eu</v>
      </c>
      <c r="G375" s="25">
        <f t="shared" si="10"/>
        <v>1</v>
      </c>
      <c r="H375" s="25">
        <f>VLOOKUP(F375,Table!$A$2:$C$121,2,0)</f>
        <v>3</v>
      </c>
      <c r="I375" s="26">
        <f>VLOOKUP(F375,Table!$A$2:$C$121,3,0)</f>
        <v>6</v>
      </c>
      <c r="J375" s="17" t="s">
        <v>331</v>
      </c>
      <c r="K375" s="25" t="str">
        <f>LEFT(J375,MIN(FIND({0,1,2,3,4,5,6,7,8,9},ASC(J375)&amp;1234567890))-1)</f>
        <v>As</v>
      </c>
      <c r="L375" s="25">
        <f t="shared" si="11"/>
        <v>3</v>
      </c>
      <c r="M375" s="25">
        <f>VLOOKUP(K375,Table!$A$2:$C$121,2,0)</f>
        <v>15</v>
      </c>
      <c r="N375" s="26">
        <f>VLOOKUP(K375,Table!$A$2:$C$121,3,0)</f>
        <v>4</v>
      </c>
      <c r="O375" s="13" t="str">
        <f>VLOOKUP(A375,Table!$U$1:$V$230,2,0)</f>
        <v>Monoclinic</v>
      </c>
      <c r="P375" s="1"/>
    </row>
    <row r="376" spans="1:16">
      <c r="A376" s="12">
        <v>12</v>
      </c>
      <c r="B376" s="12">
        <v>86402</v>
      </c>
      <c r="C376" s="12" t="s">
        <v>805</v>
      </c>
      <c r="D376" s="12" t="s">
        <v>904</v>
      </c>
      <c r="E376" s="17" t="s">
        <v>410</v>
      </c>
      <c r="F376" s="25" t="str">
        <f>LEFT(E376,MIN(FIND({0,1,2,3,4,5,6,7,8,9},ASC(E376)&amp;1234567890))-1)</f>
        <v>Ba</v>
      </c>
      <c r="G376" s="25">
        <f t="shared" si="10"/>
        <v>1</v>
      </c>
      <c r="H376" s="25">
        <f>VLOOKUP(F376,Table!$A$2:$C$121,2,0)</f>
        <v>2</v>
      </c>
      <c r="I376" s="26">
        <f>VLOOKUP(F376,Table!$A$2:$C$121,3,0)</f>
        <v>6</v>
      </c>
      <c r="J376" s="17" t="s">
        <v>331</v>
      </c>
      <c r="K376" s="25" t="str">
        <f>LEFT(J376,MIN(FIND({0,1,2,3,4,5,6,7,8,9},ASC(J376)&amp;1234567890))-1)</f>
        <v>As</v>
      </c>
      <c r="L376" s="25">
        <f t="shared" si="11"/>
        <v>3</v>
      </c>
      <c r="M376" s="25">
        <f>VLOOKUP(K376,Table!$A$2:$C$121,2,0)</f>
        <v>15</v>
      </c>
      <c r="N376" s="26">
        <f>VLOOKUP(K376,Table!$A$2:$C$121,3,0)</f>
        <v>4</v>
      </c>
      <c r="O376" s="13" t="str">
        <f>VLOOKUP(A376,Table!$U$1:$V$230,2,0)</f>
        <v>Monoclinic</v>
      </c>
      <c r="P376" s="1"/>
    </row>
    <row r="377" spans="1:16">
      <c r="A377" s="12">
        <v>12</v>
      </c>
      <c r="B377" s="12">
        <v>100294</v>
      </c>
      <c r="C377" s="12" t="s">
        <v>805</v>
      </c>
      <c r="D377" s="12" t="s">
        <v>905</v>
      </c>
      <c r="E377" s="17" t="s">
        <v>542</v>
      </c>
      <c r="F377" s="25" t="str">
        <f>LEFT(E377,MIN(FIND({0,1,2,3,4,5,6,7,8,9},ASC(E377)&amp;1234567890))-1)</f>
        <v>Bi</v>
      </c>
      <c r="G377" s="25">
        <f t="shared" si="10"/>
        <v>1</v>
      </c>
      <c r="H377" s="25">
        <f>VLOOKUP(F377,Table!$A$2:$C$121,2,0)</f>
        <v>15</v>
      </c>
      <c r="I377" s="26">
        <f>VLOOKUP(F377,Table!$A$2:$C$121,3,0)</f>
        <v>6</v>
      </c>
      <c r="J377" s="17" t="s">
        <v>375</v>
      </c>
      <c r="K377" s="25" t="str">
        <f>LEFT(J377,MIN(FIND({0,1,2,3,4,5,6,7,8,9},ASC(J377)&amp;1234567890))-1)</f>
        <v>Br</v>
      </c>
      <c r="L377" s="25">
        <f t="shared" si="11"/>
        <v>3</v>
      </c>
      <c r="M377" s="25">
        <f>VLOOKUP(K377,Table!$A$2:$C$121,2,0)</f>
        <v>17</v>
      </c>
      <c r="N377" s="26">
        <f>VLOOKUP(K377,Table!$A$2:$C$121,3,0)</f>
        <v>4</v>
      </c>
      <c r="O377" s="13" t="str">
        <f>VLOOKUP(A377,Table!$U$1:$V$230,2,0)</f>
        <v>Monoclinic</v>
      </c>
      <c r="P377" s="1"/>
    </row>
    <row r="378" spans="1:16">
      <c r="A378" s="12">
        <v>12</v>
      </c>
      <c r="B378" s="12">
        <v>200243</v>
      </c>
      <c r="C378" s="12" t="s">
        <v>805</v>
      </c>
      <c r="D378" s="12" t="s">
        <v>906</v>
      </c>
      <c r="E378" s="17" t="s">
        <v>11443</v>
      </c>
      <c r="F378" s="25" t="str">
        <f>LEFT(E378,MIN(FIND({0,1,2,3,4,5,6,7,8,9},ASC(E378)&amp;1234567890))-1)</f>
        <v>V</v>
      </c>
      <c r="G378" s="25">
        <f t="shared" si="10"/>
        <v>14</v>
      </c>
      <c r="H378" s="25">
        <f>VLOOKUP(F378,Table!$A$2:$C$121,2,0)</f>
        <v>5</v>
      </c>
      <c r="I378" s="26">
        <f>VLOOKUP(F378,Table!$A$2:$C$121,3,0)</f>
        <v>4</v>
      </c>
      <c r="J378" s="17" t="s">
        <v>11318</v>
      </c>
      <c r="K378" s="25" t="str">
        <f>LEFT(J378,MIN(FIND({0,1,2,3,4,5,6,7,8,9},ASC(J378)&amp;1234567890))-1)</f>
        <v>O</v>
      </c>
      <c r="L378" s="25">
        <f t="shared" si="11"/>
        <v>6</v>
      </c>
      <c r="M378" s="25">
        <f>VLOOKUP(K378,Table!$A$2:$C$121,2,0)</f>
        <v>16</v>
      </c>
      <c r="N378" s="26">
        <f>VLOOKUP(K378,Table!$A$2:$C$121,3,0)</f>
        <v>2</v>
      </c>
      <c r="O378" s="13" t="str">
        <f>VLOOKUP(A378,Table!$U$1:$V$230,2,0)</f>
        <v>Monoclinic</v>
      </c>
      <c r="P378" s="1"/>
    </row>
    <row r="379" spans="1:16">
      <c r="A379" s="12">
        <v>12</v>
      </c>
      <c r="B379" s="12">
        <v>200828</v>
      </c>
      <c r="C379" s="12" t="s">
        <v>805</v>
      </c>
      <c r="D379" s="12" t="s">
        <v>907</v>
      </c>
      <c r="E379" s="17" t="s">
        <v>11444</v>
      </c>
      <c r="F379" s="25" t="str">
        <f>LEFT(E379,MIN(FIND({0,1,2,3,4,5,6,7,8,9},ASC(E379)&amp;1234567890))-1)</f>
        <v>Er</v>
      </c>
      <c r="G379" s="25">
        <f t="shared" si="10"/>
        <v>4</v>
      </c>
      <c r="H379" s="25">
        <f>VLOOKUP(F379,Table!$A$2:$C$121,2,0)</f>
        <v>3</v>
      </c>
      <c r="I379" s="26">
        <f>VLOOKUP(F379,Table!$A$2:$C$121,3,0)</f>
        <v>6</v>
      </c>
      <c r="J379" s="17" t="s">
        <v>353</v>
      </c>
      <c r="K379" s="25" t="str">
        <f>LEFT(J379,MIN(FIND({0,1,2,3,4,5,6,7,8,9},ASC(J379)&amp;1234567890))-1)</f>
        <v>I</v>
      </c>
      <c r="L379" s="25">
        <f t="shared" si="11"/>
        <v>5</v>
      </c>
      <c r="M379" s="25">
        <f>VLOOKUP(K379,Table!$A$2:$C$121,2,0)</f>
        <v>17</v>
      </c>
      <c r="N379" s="26">
        <f>VLOOKUP(K379,Table!$A$2:$C$121,3,0)</f>
        <v>5</v>
      </c>
      <c r="O379" s="13" t="str">
        <f>VLOOKUP(A379,Table!$U$1:$V$230,2,0)</f>
        <v>Monoclinic</v>
      </c>
      <c r="P379" s="1"/>
    </row>
    <row r="380" spans="1:16">
      <c r="A380" s="12">
        <v>12</v>
      </c>
      <c r="B380" s="12">
        <v>200829</v>
      </c>
      <c r="C380" s="12" t="s">
        <v>805</v>
      </c>
      <c r="D380" s="12" t="s">
        <v>908</v>
      </c>
      <c r="E380" s="17" t="s">
        <v>11445</v>
      </c>
      <c r="F380" s="25" t="str">
        <f>LEFT(E380,MIN(FIND({0,1,2,3,4,5,6,7,8,9},ASC(E380)&amp;1234567890))-1)</f>
        <v>Er</v>
      </c>
      <c r="G380" s="25">
        <f t="shared" si="10"/>
        <v>6.7</v>
      </c>
      <c r="H380" s="25">
        <f>VLOOKUP(F380,Table!$A$2:$C$121,2,0)</f>
        <v>3</v>
      </c>
      <c r="I380" s="26">
        <f>VLOOKUP(F380,Table!$A$2:$C$121,3,0)</f>
        <v>6</v>
      </c>
      <c r="J380" s="17" t="s">
        <v>11446</v>
      </c>
      <c r="K380" s="25" t="str">
        <f>LEFT(J380,MIN(FIND({0,1,2,3,4,5,6,7,8,9},ASC(J380)&amp;1234567890))-1)</f>
        <v>I</v>
      </c>
      <c r="L380" s="25">
        <f t="shared" si="11"/>
        <v>10.5</v>
      </c>
      <c r="M380" s="25">
        <f>VLOOKUP(K380,Table!$A$2:$C$121,2,0)</f>
        <v>17</v>
      </c>
      <c r="N380" s="26">
        <f>VLOOKUP(K380,Table!$A$2:$C$121,3,0)</f>
        <v>5</v>
      </c>
      <c r="O380" s="13" t="str">
        <f>VLOOKUP(A380,Table!$U$1:$V$230,2,0)</f>
        <v>Monoclinic</v>
      </c>
      <c r="P380" s="1"/>
    </row>
    <row r="381" spans="1:16">
      <c r="A381" s="12">
        <v>12</v>
      </c>
      <c r="B381" s="12">
        <v>300102</v>
      </c>
      <c r="C381" s="12" t="s">
        <v>805</v>
      </c>
      <c r="D381" s="12" t="s">
        <v>909</v>
      </c>
      <c r="E381" s="17" t="s">
        <v>335</v>
      </c>
      <c r="F381" s="25" t="str">
        <f>LEFT(E381,MIN(FIND({0,1,2,3,4,5,6,7,8,9},ASC(E381)&amp;1234567890))-1)</f>
        <v>Nb</v>
      </c>
      <c r="G381" s="25">
        <f t="shared" si="10"/>
        <v>1</v>
      </c>
      <c r="H381" s="25">
        <f>VLOOKUP(F381,Table!$A$2:$C$121,2,0)</f>
        <v>5</v>
      </c>
      <c r="I381" s="26">
        <f>VLOOKUP(F381,Table!$A$2:$C$121,3,0)</f>
        <v>5</v>
      </c>
      <c r="J381" s="17" t="s">
        <v>394</v>
      </c>
      <c r="K381" s="25" t="str">
        <f>LEFT(J381,MIN(FIND({0,1,2,3,4,5,6,7,8,9},ASC(J381)&amp;1234567890))-1)</f>
        <v>Cl</v>
      </c>
      <c r="L381" s="25">
        <f t="shared" si="11"/>
        <v>5</v>
      </c>
      <c r="M381" s="25">
        <f>VLOOKUP(K381,Table!$A$2:$C$121,2,0)</f>
        <v>17</v>
      </c>
      <c r="N381" s="26">
        <f>VLOOKUP(K381,Table!$A$2:$C$121,3,0)</f>
        <v>3</v>
      </c>
      <c r="O381" s="13" t="str">
        <f>VLOOKUP(A381,Table!$U$1:$V$230,2,0)</f>
        <v>Monoclinic</v>
      </c>
      <c r="P381" s="1"/>
    </row>
    <row r="382" spans="1:16">
      <c r="A382" s="12">
        <v>12</v>
      </c>
      <c r="B382" s="12">
        <v>300151</v>
      </c>
      <c r="C382" s="12" t="s">
        <v>805</v>
      </c>
      <c r="D382" s="12" t="s">
        <v>910</v>
      </c>
      <c r="E382" s="17" t="s">
        <v>11447</v>
      </c>
      <c r="F382" s="25" t="str">
        <f>LEFT(E382,MIN(FIND({0,1,2,3,4,5,6,7,8,9},ASC(E382)&amp;1234567890))-1)</f>
        <v>K</v>
      </c>
      <c r="G382" s="25">
        <f t="shared" si="10"/>
        <v>5</v>
      </c>
      <c r="H382" s="25">
        <f>VLOOKUP(F382,Table!$A$2:$C$121,2,0)</f>
        <v>1</v>
      </c>
      <c r="I382" s="26">
        <f>VLOOKUP(F382,Table!$A$2:$C$121,3,0)</f>
        <v>4</v>
      </c>
      <c r="J382" s="17" t="s">
        <v>11448</v>
      </c>
      <c r="K382" s="25" t="str">
        <f>LEFT(J382,MIN(FIND({0,1,2,3,4,5,6,7,8,9},ASC(J382)&amp;1234567890))-1)</f>
        <v>Sb</v>
      </c>
      <c r="L382" s="25">
        <f t="shared" si="11"/>
        <v>4</v>
      </c>
      <c r="M382" s="25">
        <f>VLOOKUP(K382,Table!$A$2:$C$121,2,0)</f>
        <v>15</v>
      </c>
      <c r="N382" s="26">
        <f>VLOOKUP(K382,Table!$A$2:$C$121,3,0)</f>
        <v>5</v>
      </c>
      <c r="O382" s="13" t="str">
        <f>VLOOKUP(A382,Table!$U$1:$V$230,2,0)</f>
        <v>Monoclinic</v>
      </c>
      <c r="P382" s="1"/>
    </row>
    <row r="383" spans="1:16">
      <c r="A383" s="12">
        <v>12</v>
      </c>
      <c r="B383" s="12">
        <v>400050</v>
      </c>
      <c r="C383" s="12" t="s">
        <v>805</v>
      </c>
      <c r="D383" s="12" t="s">
        <v>911</v>
      </c>
      <c r="E383" s="17" t="s">
        <v>11449</v>
      </c>
      <c r="F383" s="25" t="str">
        <f>LEFT(E383,MIN(FIND({0,1,2,3,4,5,6,7,8,9},ASC(E383)&amp;1234567890))-1)</f>
        <v>Tm</v>
      </c>
      <c r="G383" s="25">
        <f t="shared" si="10"/>
        <v>5</v>
      </c>
      <c r="H383" s="25">
        <f>VLOOKUP(F383,Table!$A$2:$C$121,2,0)</f>
        <v>3</v>
      </c>
      <c r="I383" s="26">
        <f>VLOOKUP(F383,Table!$A$2:$C$121,3,0)</f>
        <v>6</v>
      </c>
      <c r="J383" s="17" t="s">
        <v>471</v>
      </c>
      <c r="K383" s="25" t="str">
        <f>LEFT(J383,MIN(FIND({0,1,2,3,4,5,6,7,8,9},ASC(J383)&amp;1234567890))-1)</f>
        <v>S</v>
      </c>
      <c r="L383" s="25">
        <f t="shared" si="11"/>
        <v>7</v>
      </c>
      <c r="M383" s="25">
        <f>VLOOKUP(K383,Table!$A$2:$C$121,2,0)</f>
        <v>16</v>
      </c>
      <c r="N383" s="26">
        <f>VLOOKUP(K383,Table!$A$2:$C$121,3,0)</f>
        <v>3</v>
      </c>
      <c r="O383" s="13" t="str">
        <f>VLOOKUP(A383,Table!$U$1:$V$230,2,0)</f>
        <v>Monoclinic</v>
      </c>
      <c r="P383" s="1"/>
    </row>
    <row r="384" spans="1:16">
      <c r="A384" s="12">
        <v>12</v>
      </c>
      <c r="B384" s="12">
        <v>402406</v>
      </c>
      <c r="C384" s="12" t="s">
        <v>805</v>
      </c>
      <c r="D384" s="12" t="s">
        <v>912</v>
      </c>
      <c r="E384" s="17" t="s">
        <v>405</v>
      </c>
      <c r="F384" s="25" t="str">
        <f>LEFT(E384,MIN(FIND({0,1,2,3,4,5,6,7,8,9},ASC(E384)&amp;1234567890))-1)</f>
        <v>Ta</v>
      </c>
      <c r="G384" s="25">
        <f t="shared" si="10"/>
        <v>1</v>
      </c>
      <c r="H384" s="25">
        <f>VLOOKUP(F384,Table!$A$2:$C$121,2,0)</f>
        <v>5</v>
      </c>
      <c r="I384" s="26">
        <f>VLOOKUP(F384,Table!$A$2:$C$121,3,0)</f>
        <v>6</v>
      </c>
      <c r="J384" s="17" t="s">
        <v>11450</v>
      </c>
      <c r="K384" s="25" t="str">
        <f>LEFT(J384,MIN(FIND({0,1,2,3,4,5,6,7,8,9},ASC(J384)&amp;1234567890))-1)</f>
        <v>Cl</v>
      </c>
      <c r="L384" s="25">
        <f t="shared" si="11"/>
        <v>4</v>
      </c>
      <c r="M384" s="25">
        <f>VLOOKUP(K384,Table!$A$2:$C$121,2,0)</f>
        <v>17</v>
      </c>
      <c r="N384" s="26">
        <f>VLOOKUP(K384,Table!$A$2:$C$121,3,0)</f>
        <v>3</v>
      </c>
      <c r="O384" s="13" t="str">
        <f>VLOOKUP(A384,Table!$U$1:$V$230,2,0)</f>
        <v>Monoclinic</v>
      </c>
      <c r="P384" s="1"/>
    </row>
    <row r="385" spans="1:16">
      <c r="A385" s="12">
        <v>12</v>
      </c>
      <c r="B385" s="12">
        <v>402421</v>
      </c>
      <c r="C385" s="12" t="s">
        <v>805</v>
      </c>
      <c r="D385" s="12" t="s">
        <v>913</v>
      </c>
      <c r="E385" s="17" t="s">
        <v>349</v>
      </c>
      <c r="F385" s="25" t="str">
        <f>LEFT(E385,MIN(FIND({0,1,2,3,4,5,6,7,8,9},ASC(E385)&amp;1234567890))-1)</f>
        <v>Ti</v>
      </c>
      <c r="G385" s="25">
        <f t="shared" si="10"/>
        <v>8</v>
      </c>
      <c r="H385" s="25">
        <f>VLOOKUP(F385,Table!$A$2:$C$121,2,0)</f>
        <v>4</v>
      </c>
      <c r="I385" s="26">
        <f>VLOOKUP(F385,Table!$A$2:$C$121,3,0)</f>
        <v>4</v>
      </c>
      <c r="J385" s="17" t="s">
        <v>533</v>
      </c>
      <c r="K385" s="25" t="str">
        <f>LEFT(J385,MIN(FIND({0,1,2,3,4,5,6,7,8,9},ASC(J385)&amp;1234567890))-1)</f>
        <v>Se</v>
      </c>
      <c r="L385" s="25">
        <f t="shared" si="11"/>
        <v>3</v>
      </c>
      <c r="M385" s="25">
        <f>VLOOKUP(K385,Table!$A$2:$C$121,2,0)</f>
        <v>16</v>
      </c>
      <c r="N385" s="26">
        <f>VLOOKUP(K385,Table!$A$2:$C$121,3,0)</f>
        <v>4</v>
      </c>
      <c r="O385" s="13" t="str">
        <f>VLOOKUP(A385,Table!$U$1:$V$230,2,0)</f>
        <v>Monoclinic</v>
      </c>
      <c r="P385" s="1"/>
    </row>
    <row r="386" spans="1:16">
      <c r="A386" s="12">
        <v>12</v>
      </c>
      <c r="B386" s="12">
        <v>402709</v>
      </c>
      <c r="C386" s="12" t="s">
        <v>805</v>
      </c>
      <c r="D386" s="12" t="s">
        <v>914</v>
      </c>
      <c r="E386" s="17" t="s">
        <v>11451</v>
      </c>
      <c r="F386" s="25" t="str">
        <f>LEFT(E386,MIN(FIND({0,1,2,3,4,5,6,7,8,9},ASC(E386)&amp;1234567890))-1)</f>
        <v>V</v>
      </c>
      <c r="G386" s="25">
        <f t="shared" ref="G386:G449" si="12">IF(SUBSTITUTE(E386,F386,"")="",1,SUBSTITUTE(E386,F386,""))*1</f>
        <v>4.6399999999999997</v>
      </c>
      <c r="H386" s="25">
        <f>VLOOKUP(F386,Table!$A$2:$C$121,2,0)</f>
        <v>5</v>
      </c>
      <c r="I386" s="26">
        <f>VLOOKUP(F386,Table!$A$2:$C$121,3,0)</f>
        <v>4</v>
      </c>
      <c r="J386" s="17" t="s">
        <v>381</v>
      </c>
      <c r="K386" s="25" t="str">
        <f>LEFT(J386,MIN(FIND({0,1,2,3,4,5,6,7,8,9},ASC(J386)&amp;1234567890))-1)</f>
        <v>Te</v>
      </c>
      <c r="L386" s="25">
        <f t="shared" ref="L386:L449" si="13">IF(SUBSTITUTE(J386,K386,"")="",1,SUBSTITUTE(J386,K386,""))*1</f>
        <v>4</v>
      </c>
      <c r="M386" s="25">
        <f>VLOOKUP(K386,Table!$A$2:$C$121,2,0)</f>
        <v>16</v>
      </c>
      <c r="N386" s="26">
        <f>VLOOKUP(K386,Table!$A$2:$C$121,3,0)</f>
        <v>5</v>
      </c>
      <c r="O386" s="13" t="str">
        <f>VLOOKUP(A386,Table!$U$1:$V$230,2,0)</f>
        <v>Monoclinic</v>
      </c>
      <c r="P386" s="1"/>
    </row>
    <row r="387" spans="1:16">
      <c r="A387" s="12">
        <v>12</v>
      </c>
      <c r="B387" s="12">
        <v>405208</v>
      </c>
      <c r="C387" s="12" t="s">
        <v>805</v>
      </c>
      <c r="D387" s="12" t="s">
        <v>915</v>
      </c>
      <c r="E387" s="17" t="s">
        <v>11452</v>
      </c>
      <c r="F387" s="25" t="str">
        <f>LEFT(E387,MIN(FIND({0,1,2,3,4,5,6,7,8,9},ASC(E387)&amp;1234567890))-1)</f>
        <v>Hf</v>
      </c>
      <c r="G387" s="25">
        <f t="shared" si="12"/>
        <v>7</v>
      </c>
      <c r="H387" s="25">
        <f>VLOOKUP(F387,Table!$A$2:$C$121,2,0)</f>
        <v>4</v>
      </c>
      <c r="I387" s="26">
        <f>VLOOKUP(F387,Table!$A$2:$C$121,3,0)</f>
        <v>6</v>
      </c>
      <c r="J387" s="17" t="s">
        <v>342</v>
      </c>
      <c r="K387" s="25" t="str">
        <f>LEFT(J387,MIN(FIND({0,1,2,3,4,5,6,7,8,9},ASC(J387)&amp;1234567890))-1)</f>
        <v>P</v>
      </c>
      <c r="L387" s="25">
        <f t="shared" si="13"/>
        <v>4</v>
      </c>
      <c r="M387" s="25">
        <f>VLOOKUP(K387,Table!$A$2:$C$121,2,0)</f>
        <v>15</v>
      </c>
      <c r="N387" s="26">
        <f>VLOOKUP(K387,Table!$A$2:$C$121,3,0)</f>
        <v>3</v>
      </c>
      <c r="O387" s="13" t="str">
        <f>VLOOKUP(A387,Table!$U$1:$V$230,2,0)</f>
        <v>Monoclinic</v>
      </c>
      <c r="P387" s="1"/>
    </row>
    <row r="388" spans="1:16">
      <c r="A388" s="12">
        <v>12</v>
      </c>
      <c r="B388" s="12">
        <v>409227</v>
      </c>
      <c r="C388" s="12" t="s">
        <v>805</v>
      </c>
      <c r="D388" s="12" t="s">
        <v>319</v>
      </c>
      <c r="E388" s="17" t="s">
        <v>390</v>
      </c>
      <c r="F388" s="25" t="str">
        <f>LEFT(E388,MIN(FIND({0,1,2,3,4,5,6,7,8,9},ASC(E388)&amp;1234567890))-1)</f>
        <v>W</v>
      </c>
      <c r="G388" s="25">
        <f t="shared" si="12"/>
        <v>1</v>
      </c>
      <c r="H388" s="25">
        <f>VLOOKUP(F388,Table!$A$2:$C$121,2,0)</f>
        <v>6</v>
      </c>
      <c r="I388" s="26">
        <f>VLOOKUP(F388,Table!$A$2:$C$121,3,0)</f>
        <v>6</v>
      </c>
      <c r="J388" s="17" t="s">
        <v>396</v>
      </c>
      <c r="K388" s="25" t="str">
        <f>LEFT(J388,MIN(FIND({0,1,2,3,4,5,6,7,8,9},ASC(J388)&amp;1234567890))-1)</f>
        <v>Br</v>
      </c>
      <c r="L388" s="25">
        <f t="shared" si="13"/>
        <v>5</v>
      </c>
      <c r="M388" s="25">
        <f>VLOOKUP(K388,Table!$A$2:$C$121,2,0)</f>
        <v>17</v>
      </c>
      <c r="N388" s="26">
        <f>VLOOKUP(K388,Table!$A$2:$C$121,3,0)</f>
        <v>4</v>
      </c>
      <c r="O388" s="13" t="str">
        <f>VLOOKUP(A388,Table!$U$1:$V$230,2,0)</f>
        <v>Monoclinic</v>
      </c>
      <c r="P388" s="1"/>
    </row>
    <row r="389" spans="1:16">
      <c r="A389" s="12">
        <v>12</v>
      </c>
      <c r="B389" s="12">
        <v>41056</v>
      </c>
      <c r="C389" s="12" t="s">
        <v>805</v>
      </c>
      <c r="D389" s="12" t="s">
        <v>14</v>
      </c>
      <c r="E389" s="17" t="s">
        <v>50</v>
      </c>
      <c r="F389" s="25" t="str">
        <f>LEFT(E389,MIN(FIND({0,1,2,3,4,5,6,7,8,9},ASC(E389)&amp;1234567890))-1)</f>
        <v>Ti</v>
      </c>
      <c r="G389" s="25">
        <f t="shared" si="12"/>
        <v>1</v>
      </c>
      <c r="H389" s="25">
        <f>VLOOKUP(F389,Table!$A$2:$C$121,2,0)</f>
        <v>4</v>
      </c>
      <c r="I389" s="26">
        <f>VLOOKUP(F389,Table!$A$2:$C$121,3,0)</f>
        <v>4</v>
      </c>
      <c r="J389" s="17" t="s">
        <v>32</v>
      </c>
      <c r="K389" s="25" t="str">
        <f>LEFT(J389,MIN(FIND({0,1,2,3,4,5,6,7,8,9},ASC(J389)&amp;1234567890))-1)</f>
        <v>O</v>
      </c>
      <c r="L389" s="25">
        <f t="shared" si="13"/>
        <v>2</v>
      </c>
      <c r="M389" s="25">
        <f>VLOOKUP(K389,Table!$A$2:$C$121,2,0)</f>
        <v>16</v>
      </c>
      <c r="N389" s="26">
        <f>VLOOKUP(K389,Table!$A$2:$C$121,3,0)</f>
        <v>2</v>
      </c>
      <c r="O389" s="13" t="str">
        <f>VLOOKUP(A389,Table!$U$1:$V$230,2,0)</f>
        <v>Monoclinic</v>
      </c>
      <c r="P389" s="1"/>
    </row>
    <row r="390" spans="1:16">
      <c r="A390" s="12">
        <v>12</v>
      </c>
      <c r="B390" s="12">
        <v>41782</v>
      </c>
      <c r="C390" s="12" t="s">
        <v>853</v>
      </c>
      <c r="D390" s="12" t="s">
        <v>916</v>
      </c>
      <c r="E390" s="17" t="s">
        <v>11453</v>
      </c>
      <c r="F390" s="25" t="str">
        <f>LEFT(E390,MIN(FIND({0,1,2,3,4,5,6,7,8,9},ASC(E390)&amp;1234567890))-1)</f>
        <v>V</v>
      </c>
      <c r="G390" s="25">
        <f t="shared" si="12"/>
        <v>0.625</v>
      </c>
      <c r="H390" s="25">
        <f>VLOOKUP(F390,Table!$A$2:$C$121,2,0)</f>
        <v>5</v>
      </c>
      <c r="I390" s="26">
        <f>VLOOKUP(F390,Table!$A$2:$C$121,3,0)</f>
        <v>4</v>
      </c>
      <c r="J390" s="17" t="s">
        <v>379</v>
      </c>
      <c r="K390" s="25" t="str">
        <f>LEFT(J390,MIN(FIND({0,1,2,3,4,5,6,7,8,9},ASC(J390)&amp;1234567890))-1)</f>
        <v>S</v>
      </c>
      <c r="L390" s="25">
        <f t="shared" si="13"/>
        <v>1</v>
      </c>
      <c r="M390" s="25">
        <f>VLOOKUP(K390,Table!$A$2:$C$121,2,0)</f>
        <v>16</v>
      </c>
      <c r="N390" s="26">
        <f>VLOOKUP(K390,Table!$A$2:$C$121,3,0)</f>
        <v>3</v>
      </c>
      <c r="O390" s="13" t="str">
        <f>VLOOKUP(A390,Table!$U$1:$V$230,2,0)</f>
        <v>Monoclinic</v>
      </c>
      <c r="P390" s="1"/>
    </row>
    <row r="391" spans="1:16">
      <c r="A391" s="12">
        <v>12</v>
      </c>
      <c r="B391" s="12">
        <v>41831</v>
      </c>
      <c r="C391" s="12" t="s">
        <v>805</v>
      </c>
      <c r="D391" s="12" t="s">
        <v>278</v>
      </c>
      <c r="E391" s="17" t="s">
        <v>433</v>
      </c>
      <c r="F391" s="25" t="str">
        <f>LEFT(E391,MIN(FIND({0,1,2,3,4,5,6,7,8,9},ASC(E391)&amp;1234567890))-1)</f>
        <v>Sr</v>
      </c>
      <c r="G391" s="25">
        <f t="shared" si="12"/>
        <v>1</v>
      </c>
      <c r="H391" s="25">
        <f>VLOOKUP(F391,Table!$A$2:$C$121,2,0)</f>
        <v>2</v>
      </c>
      <c r="I391" s="26">
        <f>VLOOKUP(F391,Table!$A$2:$C$121,3,0)</f>
        <v>5</v>
      </c>
      <c r="J391" s="17" t="s">
        <v>331</v>
      </c>
      <c r="K391" s="25" t="str">
        <f>LEFT(J391,MIN(FIND({0,1,2,3,4,5,6,7,8,9},ASC(J391)&amp;1234567890))-1)</f>
        <v>As</v>
      </c>
      <c r="L391" s="25">
        <f t="shared" si="13"/>
        <v>3</v>
      </c>
      <c r="M391" s="25">
        <f>VLOOKUP(K391,Table!$A$2:$C$121,2,0)</f>
        <v>15</v>
      </c>
      <c r="N391" s="26">
        <f>VLOOKUP(K391,Table!$A$2:$C$121,3,0)</f>
        <v>4</v>
      </c>
      <c r="O391" s="13" t="str">
        <f>VLOOKUP(A391,Table!$U$1:$V$230,2,0)</f>
        <v>Monoclinic</v>
      </c>
      <c r="P391" s="1"/>
    </row>
    <row r="392" spans="1:16">
      <c r="A392" s="12">
        <v>12</v>
      </c>
      <c r="B392" s="12">
        <v>42039</v>
      </c>
      <c r="C392" s="12" t="s">
        <v>828</v>
      </c>
      <c r="D392" s="12" t="s">
        <v>917</v>
      </c>
      <c r="E392" s="17" t="s">
        <v>11454</v>
      </c>
      <c r="F392" s="25" t="str">
        <f>LEFT(E392,MIN(FIND({0,1,2,3,4,5,6,7,8,9},ASC(E392)&amp;1234567890))-1)</f>
        <v>V</v>
      </c>
      <c r="G392" s="25">
        <f t="shared" si="12"/>
        <v>2.7240000000000002</v>
      </c>
      <c r="H392" s="25">
        <f>VLOOKUP(F392,Table!$A$2:$C$121,2,0)</f>
        <v>5</v>
      </c>
      <c r="I392" s="26">
        <f>VLOOKUP(F392,Table!$A$2:$C$121,3,0)</f>
        <v>4</v>
      </c>
      <c r="J392" s="17" t="s">
        <v>481</v>
      </c>
      <c r="K392" s="25" t="str">
        <f>LEFT(J392,MIN(FIND({0,1,2,3,4,5,6,7,8,9},ASC(J392)&amp;1234567890))-1)</f>
        <v>S</v>
      </c>
      <c r="L392" s="25">
        <f t="shared" si="13"/>
        <v>4</v>
      </c>
      <c r="M392" s="25">
        <f>VLOOKUP(K392,Table!$A$2:$C$121,2,0)</f>
        <v>16</v>
      </c>
      <c r="N392" s="26">
        <f>VLOOKUP(K392,Table!$A$2:$C$121,3,0)</f>
        <v>3</v>
      </c>
      <c r="O392" s="13" t="str">
        <f>VLOOKUP(A392,Table!$U$1:$V$230,2,0)</f>
        <v>Monoclinic</v>
      </c>
      <c r="P392" s="1"/>
    </row>
    <row r="393" spans="1:16">
      <c r="A393" s="12">
        <v>12</v>
      </c>
      <c r="B393" s="12">
        <v>42077</v>
      </c>
      <c r="C393" s="12" t="s">
        <v>805</v>
      </c>
      <c r="D393" s="12" t="s">
        <v>918</v>
      </c>
      <c r="E393" s="17" t="s">
        <v>334</v>
      </c>
      <c r="F393" s="25" t="str">
        <f>LEFT(E393,MIN(FIND({0,1,2,3,4,5,6,7,8,9},ASC(E393)&amp;1234567890))-1)</f>
        <v>V</v>
      </c>
      <c r="G393" s="25">
        <f t="shared" si="12"/>
        <v>1</v>
      </c>
      <c r="H393" s="25">
        <f>VLOOKUP(F393,Table!$A$2:$C$121,2,0)</f>
        <v>5</v>
      </c>
      <c r="I393" s="26">
        <f>VLOOKUP(F393,Table!$A$2:$C$121,3,0)</f>
        <v>4</v>
      </c>
      <c r="J393" s="17" t="s">
        <v>30</v>
      </c>
      <c r="K393" s="25" t="str">
        <f>LEFT(J393,MIN(FIND({0,1,2,3,4,5,6,7,8,9},ASC(J393)&amp;1234567890))-1)</f>
        <v>P</v>
      </c>
      <c r="L393" s="25">
        <f t="shared" si="13"/>
        <v>2</v>
      </c>
      <c r="M393" s="25">
        <f>VLOOKUP(K393,Table!$A$2:$C$121,2,0)</f>
        <v>15</v>
      </c>
      <c r="N393" s="26">
        <f>VLOOKUP(K393,Table!$A$2:$C$121,3,0)</f>
        <v>3</v>
      </c>
      <c r="O393" s="13" t="str">
        <f>VLOOKUP(A393,Table!$U$1:$V$230,2,0)</f>
        <v>Monoclinic</v>
      </c>
      <c r="P393" s="1"/>
    </row>
    <row r="394" spans="1:16">
      <c r="A394" s="12">
        <v>12</v>
      </c>
      <c r="B394" s="12">
        <v>42418</v>
      </c>
      <c r="C394" s="12" t="s">
        <v>805</v>
      </c>
      <c r="D394" s="12" t="s">
        <v>919</v>
      </c>
      <c r="E394" s="17" t="s">
        <v>72</v>
      </c>
      <c r="F394" s="25" t="str">
        <f>LEFT(E394,MIN(FIND({0,1,2,3,4,5,6,7,8,9},ASC(E394)&amp;1234567890))-1)</f>
        <v>Ir</v>
      </c>
      <c r="G394" s="25">
        <f t="shared" si="12"/>
        <v>1</v>
      </c>
      <c r="H394" s="25">
        <f>VLOOKUP(F394,Table!$A$2:$C$121,2,0)</f>
        <v>9</v>
      </c>
      <c r="I394" s="26">
        <f>VLOOKUP(F394,Table!$A$2:$C$121,3,0)</f>
        <v>6</v>
      </c>
      <c r="J394" s="17" t="s">
        <v>11455</v>
      </c>
      <c r="K394" s="25" t="str">
        <f>LEFT(J394,MIN(FIND({0,1,2,3,4,5,6,7,8,9},ASC(J394)&amp;1234567890))-1)</f>
        <v>B</v>
      </c>
      <c r="L394" s="25">
        <f t="shared" si="13"/>
        <v>1.26</v>
      </c>
      <c r="M394" s="25">
        <f>VLOOKUP(K394,Table!$A$2:$C$121,2,0)</f>
        <v>13</v>
      </c>
      <c r="N394" s="26">
        <f>VLOOKUP(K394,Table!$A$2:$C$121,3,0)</f>
        <v>2</v>
      </c>
      <c r="O394" s="13" t="str">
        <f>VLOOKUP(A394,Table!$U$1:$V$230,2,0)</f>
        <v>Monoclinic</v>
      </c>
      <c r="P394" s="1"/>
    </row>
    <row r="395" spans="1:16">
      <c r="A395" s="12">
        <v>12</v>
      </c>
      <c r="B395" s="12">
        <v>42565</v>
      </c>
      <c r="C395" s="12" t="s">
        <v>805</v>
      </c>
      <c r="D395" s="12" t="s">
        <v>920</v>
      </c>
      <c r="E395" s="17" t="s">
        <v>11456</v>
      </c>
      <c r="F395" s="25" t="str">
        <f>LEFT(E395,MIN(FIND({0,1,2,3,4,5,6,7,8,9},ASC(E395)&amp;1234567890))-1)</f>
        <v>Bi</v>
      </c>
      <c r="G395" s="25">
        <f t="shared" si="12"/>
        <v>2</v>
      </c>
      <c r="H395" s="25">
        <f>VLOOKUP(F395,Table!$A$2:$C$121,2,0)</f>
        <v>15</v>
      </c>
      <c r="I395" s="26">
        <f>VLOOKUP(F395,Table!$A$2:$C$121,3,0)</f>
        <v>6</v>
      </c>
      <c r="J395" s="17" t="s">
        <v>541</v>
      </c>
      <c r="K395" s="25" t="str">
        <f>LEFT(J395,MIN(FIND({0,1,2,3,4,5,6,7,8,9},ASC(J395)&amp;1234567890))-1)</f>
        <v>Pd</v>
      </c>
      <c r="L395" s="25">
        <f t="shared" si="13"/>
        <v>1</v>
      </c>
      <c r="M395" s="25">
        <f>VLOOKUP(K395,Table!$A$2:$C$121,2,0)</f>
        <v>10</v>
      </c>
      <c r="N395" s="26">
        <f>VLOOKUP(K395,Table!$A$2:$C$121,3,0)</f>
        <v>5</v>
      </c>
      <c r="O395" s="13" t="str">
        <f>VLOOKUP(A395,Table!$U$1:$V$230,2,0)</f>
        <v>Monoclinic</v>
      </c>
      <c r="P395" s="1"/>
    </row>
    <row r="396" spans="1:16">
      <c r="A396" s="12">
        <v>12</v>
      </c>
      <c r="B396" s="12">
        <v>43055</v>
      </c>
      <c r="C396" s="12" t="s">
        <v>805</v>
      </c>
      <c r="D396" s="12" t="s">
        <v>921</v>
      </c>
      <c r="E396" s="17" t="s">
        <v>33</v>
      </c>
      <c r="F396" s="25" t="str">
        <f>LEFT(E396,MIN(FIND({0,1,2,3,4,5,6,7,8,9},ASC(E396)&amp;1234567890))-1)</f>
        <v>Fe</v>
      </c>
      <c r="G396" s="25">
        <f t="shared" si="12"/>
        <v>1</v>
      </c>
      <c r="H396" s="25">
        <f>VLOOKUP(F396,Table!$A$2:$C$121,2,0)</f>
        <v>8</v>
      </c>
      <c r="I396" s="26">
        <f>VLOOKUP(F396,Table!$A$2:$C$121,3,0)</f>
        <v>4</v>
      </c>
      <c r="J396" s="17" t="s">
        <v>544</v>
      </c>
      <c r="K396" s="25" t="str">
        <f>LEFT(J396,MIN(FIND({0,1,2,3,4,5,6,7,8,9},ASC(J396)&amp;1234567890))-1)</f>
        <v>Ge</v>
      </c>
      <c r="L396" s="25">
        <f t="shared" si="13"/>
        <v>1</v>
      </c>
      <c r="M396" s="25">
        <f>VLOOKUP(K396,Table!$A$2:$C$121,2,0)</f>
        <v>14</v>
      </c>
      <c r="N396" s="26">
        <f>VLOOKUP(K396,Table!$A$2:$C$121,3,0)</f>
        <v>4</v>
      </c>
      <c r="O396" s="13" t="str">
        <f>VLOOKUP(A396,Table!$U$1:$V$230,2,0)</f>
        <v>Monoclinic</v>
      </c>
      <c r="P396" s="1"/>
    </row>
    <row r="397" spans="1:16">
      <c r="A397" s="12">
        <v>12</v>
      </c>
      <c r="B397" s="12">
        <v>43227</v>
      </c>
      <c r="C397" s="12" t="s">
        <v>805</v>
      </c>
      <c r="D397" s="12" t="s">
        <v>922</v>
      </c>
      <c r="E397" s="17" t="s">
        <v>540</v>
      </c>
      <c r="F397" s="25" t="str">
        <f>LEFT(E397,MIN(FIND({0,1,2,3,4,5,6,7,8,9},ASC(E397)&amp;1234567890))-1)</f>
        <v>As</v>
      </c>
      <c r="G397" s="25">
        <f t="shared" si="12"/>
        <v>1</v>
      </c>
      <c r="H397" s="25">
        <f>VLOOKUP(F397,Table!$A$2:$C$121,2,0)</f>
        <v>15</v>
      </c>
      <c r="I397" s="26">
        <f>VLOOKUP(F397,Table!$A$2:$C$121,3,0)</f>
        <v>4</v>
      </c>
      <c r="J397" s="17" t="s">
        <v>31</v>
      </c>
      <c r="K397" s="25" t="str">
        <f>LEFT(J397,MIN(FIND({0,1,2,3,4,5,6,7,8,9},ASC(J397)&amp;1234567890))-1)</f>
        <v>Si</v>
      </c>
      <c r="L397" s="25">
        <f t="shared" si="13"/>
        <v>1</v>
      </c>
      <c r="M397" s="25">
        <f>VLOOKUP(K397,Table!$A$2:$C$121,2,0)</f>
        <v>14</v>
      </c>
      <c r="N397" s="26">
        <f>VLOOKUP(K397,Table!$A$2:$C$121,3,0)</f>
        <v>3</v>
      </c>
      <c r="O397" s="13" t="str">
        <f>VLOOKUP(A397,Table!$U$1:$V$230,2,0)</f>
        <v>Monoclinic</v>
      </c>
      <c r="P397" s="1"/>
    </row>
    <row r="398" spans="1:16">
      <c r="A398" s="12">
        <v>12</v>
      </c>
      <c r="B398" s="12">
        <v>43319</v>
      </c>
      <c r="C398" s="12" t="s">
        <v>805</v>
      </c>
      <c r="D398" s="12" t="s">
        <v>923</v>
      </c>
      <c r="E398" s="17" t="s">
        <v>72</v>
      </c>
      <c r="F398" s="25" t="str">
        <f>LEFT(E398,MIN(FIND({0,1,2,3,4,5,6,7,8,9},ASC(E398)&amp;1234567890))-1)</f>
        <v>Ir</v>
      </c>
      <c r="G398" s="25">
        <f t="shared" si="12"/>
        <v>1</v>
      </c>
      <c r="H398" s="25">
        <f>VLOOKUP(F398,Table!$A$2:$C$121,2,0)</f>
        <v>9</v>
      </c>
      <c r="I398" s="26">
        <f>VLOOKUP(F398,Table!$A$2:$C$121,3,0)</f>
        <v>6</v>
      </c>
      <c r="J398" s="17" t="s">
        <v>11457</v>
      </c>
      <c r="K398" s="25" t="str">
        <f>LEFT(J398,MIN(FIND({0,1,2,3,4,5,6,7,8,9},ASC(J398)&amp;1234567890))-1)</f>
        <v>B</v>
      </c>
      <c r="L398" s="25">
        <f t="shared" si="13"/>
        <v>1.375</v>
      </c>
      <c r="M398" s="25">
        <f>VLOOKUP(K398,Table!$A$2:$C$121,2,0)</f>
        <v>13</v>
      </c>
      <c r="N398" s="26">
        <f>VLOOKUP(K398,Table!$A$2:$C$121,3,0)</f>
        <v>2</v>
      </c>
      <c r="O398" s="13" t="str">
        <f>VLOOKUP(A398,Table!$U$1:$V$230,2,0)</f>
        <v>Monoclinic</v>
      </c>
      <c r="P398" s="1"/>
    </row>
    <row r="399" spans="1:16">
      <c r="A399" s="12">
        <v>12</v>
      </c>
      <c r="B399" s="12">
        <v>43364</v>
      </c>
      <c r="C399" s="12" t="s">
        <v>805</v>
      </c>
      <c r="D399" s="12" t="s">
        <v>924</v>
      </c>
      <c r="E399" s="17" t="s">
        <v>72</v>
      </c>
      <c r="F399" s="25" t="str">
        <f>LEFT(E399,MIN(FIND({0,1,2,3,4,5,6,7,8,9},ASC(E399)&amp;1234567890))-1)</f>
        <v>Ir</v>
      </c>
      <c r="G399" s="25">
        <f t="shared" si="12"/>
        <v>1</v>
      </c>
      <c r="H399" s="25">
        <f>VLOOKUP(F399,Table!$A$2:$C$121,2,0)</f>
        <v>9</v>
      </c>
      <c r="I399" s="26">
        <f>VLOOKUP(F399,Table!$A$2:$C$121,3,0)</f>
        <v>6</v>
      </c>
      <c r="J399" s="17" t="s">
        <v>11458</v>
      </c>
      <c r="K399" s="25" t="str">
        <f>LEFT(J399,MIN(FIND({0,1,2,3,4,5,6,7,8,9},ASC(J399)&amp;1234567890))-1)</f>
        <v>B</v>
      </c>
      <c r="L399" s="25">
        <f t="shared" si="13"/>
        <v>1.5</v>
      </c>
      <c r="M399" s="25">
        <f>VLOOKUP(K399,Table!$A$2:$C$121,2,0)</f>
        <v>13</v>
      </c>
      <c r="N399" s="26">
        <f>VLOOKUP(K399,Table!$A$2:$C$121,3,0)</f>
        <v>2</v>
      </c>
      <c r="O399" s="13" t="str">
        <f>VLOOKUP(A399,Table!$U$1:$V$230,2,0)</f>
        <v>Monoclinic</v>
      </c>
      <c r="P399" s="1"/>
    </row>
    <row r="400" spans="1:16">
      <c r="A400" s="12">
        <v>12</v>
      </c>
      <c r="B400" s="12">
        <v>43412</v>
      </c>
      <c r="C400" s="12" t="s">
        <v>805</v>
      </c>
      <c r="D400" s="12" t="s">
        <v>925</v>
      </c>
      <c r="E400" s="17" t="s">
        <v>11459</v>
      </c>
      <c r="F400" s="25" t="str">
        <f>LEFT(E400,MIN(FIND({0,1,2,3,4,5,6,7,8,9},ASC(E400)&amp;1234567890))-1)</f>
        <v>Ti</v>
      </c>
      <c r="G400" s="25">
        <f t="shared" si="12"/>
        <v>3</v>
      </c>
      <c r="H400" s="25">
        <f>VLOOKUP(F400,Table!$A$2:$C$121,2,0)</f>
        <v>4</v>
      </c>
      <c r="I400" s="26">
        <f>VLOOKUP(F400,Table!$A$2:$C$121,3,0)</f>
        <v>4</v>
      </c>
      <c r="J400" s="17" t="s">
        <v>381</v>
      </c>
      <c r="K400" s="25" t="str">
        <f>LEFT(J400,MIN(FIND({0,1,2,3,4,5,6,7,8,9},ASC(J400)&amp;1234567890))-1)</f>
        <v>Te</v>
      </c>
      <c r="L400" s="25">
        <f t="shared" si="13"/>
        <v>4</v>
      </c>
      <c r="M400" s="25">
        <f>VLOOKUP(K400,Table!$A$2:$C$121,2,0)</f>
        <v>16</v>
      </c>
      <c r="N400" s="26">
        <f>VLOOKUP(K400,Table!$A$2:$C$121,3,0)</f>
        <v>5</v>
      </c>
      <c r="O400" s="13" t="str">
        <f>VLOOKUP(A400,Table!$U$1:$V$230,2,0)</f>
        <v>Monoclinic</v>
      </c>
      <c r="P400" s="1"/>
    </row>
    <row r="401" spans="1:16">
      <c r="A401" s="12">
        <v>12</v>
      </c>
      <c r="B401" s="12">
        <v>43620</v>
      </c>
      <c r="C401" s="12" t="s">
        <v>805</v>
      </c>
      <c r="D401" s="12" t="s">
        <v>926</v>
      </c>
      <c r="E401" s="17" t="s">
        <v>11460</v>
      </c>
      <c r="F401" s="25" t="str">
        <f>LEFT(E401,MIN(FIND({0,1,2,3,4,5,6,7,8,9},ASC(E401)&amp;1234567890))-1)</f>
        <v>Y</v>
      </c>
      <c r="G401" s="25">
        <f t="shared" si="12"/>
        <v>5</v>
      </c>
      <c r="H401" s="25">
        <f>VLOOKUP(F401,Table!$A$2:$C$121,2,0)</f>
        <v>3</v>
      </c>
      <c r="I401" s="26">
        <f>VLOOKUP(F401,Table!$A$2:$C$121,3,0)</f>
        <v>5</v>
      </c>
      <c r="J401" s="17" t="s">
        <v>471</v>
      </c>
      <c r="K401" s="25" t="str">
        <f>LEFT(J401,MIN(FIND({0,1,2,3,4,5,6,7,8,9},ASC(J401)&amp;1234567890))-1)</f>
        <v>S</v>
      </c>
      <c r="L401" s="25">
        <f t="shared" si="13"/>
        <v>7</v>
      </c>
      <c r="M401" s="25">
        <f>VLOOKUP(K401,Table!$A$2:$C$121,2,0)</f>
        <v>16</v>
      </c>
      <c r="N401" s="26">
        <f>VLOOKUP(K401,Table!$A$2:$C$121,3,0)</f>
        <v>3</v>
      </c>
      <c r="O401" s="13" t="str">
        <f>VLOOKUP(A401,Table!$U$1:$V$230,2,0)</f>
        <v>Monoclinic</v>
      </c>
      <c r="P401" s="1"/>
    </row>
    <row r="402" spans="1:16">
      <c r="A402" s="12">
        <v>12</v>
      </c>
      <c r="B402" s="12">
        <v>43677</v>
      </c>
      <c r="C402" s="12" t="s">
        <v>805</v>
      </c>
      <c r="D402" s="12" t="s">
        <v>927</v>
      </c>
      <c r="E402" s="17" t="s">
        <v>76</v>
      </c>
      <c r="F402" s="25" t="str">
        <f>LEFT(E402,MIN(FIND({0,1,2,3,4,5,6,7,8,9},ASC(E402)&amp;1234567890))-1)</f>
        <v>Co</v>
      </c>
      <c r="G402" s="25">
        <f t="shared" si="12"/>
        <v>1</v>
      </c>
      <c r="H402" s="25">
        <f>VLOOKUP(F402,Table!$A$2:$C$121,2,0)</f>
        <v>9</v>
      </c>
      <c r="I402" s="26">
        <f>VLOOKUP(F402,Table!$A$2:$C$121,3,0)</f>
        <v>4</v>
      </c>
      <c r="J402" s="17" t="s">
        <v>544</v>
      </c>
      <c r="K402" s="25" t="str">
        <f>LEFT(J402,MIN(FIND({0,1,2,3,4,5,6,7,8,9},ASC(J402)&amp;1234567890))-1)</f>
        <v>Ge</v>
      </c>
      <c r="L402" s="25">
        <f t="shared" si="13"/>
        <v>1</v>
      </c>
      <c r="M402" s="25">
        <f>VLOOKUP(K402,Table!$A$2:$C$121,2,0)</f>
        <v>14</v>
      </c>
      <c r="N402" s="26">
        <f>VLOOKUP(K402,Table!$A$2:$C$121,3,0)</f>
        <v>4</v>
      </c>
      <c r="O402" s="13" t="str">
        <f>VLOOKUP(A402,Table!$U$1:$V$230,2,0)</f>
        <v>Monoclinic</v>
      </c>
      <c r="P402" s="1"/>
    </row>
    <row r="403" spans="1:16">
      <c r="A403" s="12">
        <v>12</v>
      </c>
      <c r="B403" s="12">
        <v>43681</v>
      </c>
      <c r="C403" s="12" t="s">
        <v>853</v>
      </c>
      <c r="D403" s="12" t="s">
        <v>928</v>
      </c>
      <c r="E403" s="17" t="s">
        <v>11355</v>
      </c>
      <c r="F403" s="25" t="str">
        <f>LEFT(E403,MIN(FIND({0,1,2,3,4,5,6,7,8,9},ASC(E403)&amp;1234567890))-1)</f>
        <v>Pt</v>
      </c>
      <c r="G403" s="25">
        <f t="shared" si="12"/>
        <v>3</v>
      </c>
      <c r="H403" s="25">
        <f>VLOOKUP(F403,Table!$A$2:$C$121,2,0)</f>
        <v>10</v>
      </c>
      <c r="I403" s="26">
        <f>VLOOKUP(F403,Table!$A$2:$C$121,3,0)</f>
        <v>6</v>
      </c>
      <c r="J403" s="17" t="s">
        <v>544</v>
      </c>
      <c r="K403" s="25" t="str">
        <f>LEFT(J403,MIN(FIND({0,1,2,3,4,5,6,7,8,9},ASC(J403)&amp;1234567890))-1)</f>
        <v>Ge</v>
      </c>
      <c r="L403" s="25">
        <f t="shared" si="13"/>
        <v>1</v>
      </c>
      <c r="M403" s="25">
        <f>VLOOKUP(K403,Table!$A$2:$C$121,2,0)</f>
        <v>14</v>
      </c>
      <c r="N403" s="26">
        <f>VLOOKUP(K403,Table!$A$2:$C$121,3,0)</f>
        <v>4</v>
      </c>
      <c r="O403" s="13" t="str">
        <f>VLOOKUP(A403,Table!$U$1:$V$230,2,0)</f>
        <v>Monoclinic</v>
      </c>
      <c r="P403" s="1"/>
    </row>
    <row r="404" spans="1:16">
      <c r="A404" s="12">
        <v>12</v>
      </c>
      <c r="B404" s="12">
        <v>43690</v>
      </c>
      <c r="C404" s="12" t="s">
        <v>805</v>
      </c>
      <c r="D404" s="12" t="s">
        <v>929</v>
      </c>
      <c r="E404" s="17" t="s">
        <v>434</v>
      </c>
      <c r="F404" s="25" t="str">
        <f>LEFT(E404,MIN(FIND({0,1,2,3,4,5,6,7,8,9},ASC(E404)&amp;1234567890))-1)</f>
        <v>Os</v>
      </c>
      <c r="G404" s="25">
        <f t="shared" si="12"/>
        <v>1</v>
      </c>
      <c r="H404" s="25">
        <f>VLOOKUP(F404,Table!$A$2:$C$121,2,0)</f>
        <v>8</v>
      </c>
      <c r="I404" s="26">
        <f>VLOOKUP(F404,Table!$A$2:$C$121,3,0)</f>
        <v>6</v>
      </c>
      <c r="J404" s="17" t="s">
        <v>11461</v>
      </c>
      <c r="K404" s="25" t="str">
        <f>LEFT(J404,MIN(FIND({0,1,2,3,4,5,6,7,8,9},ASC(J404)&amp;1234567890))-1)</f>
        <v>Ge</v>
      </c>
      <c r="L404" s="25">
        <f t="shared" si="13"/>
        <v>2</v>
      </c>
      <c r="M404" s="25">
        <f>VLOOKUP(K404,Table!$A$2:$C$121,2,0)</f>
        <v>14</v>
      </c>
      <c r="N404" s="26">
        <f>VLOOKUP(K404,Table!$A$2:$C$121,3,0)</f>
        <v>4</v>
      </c>
      <c r="O404" s="13" t="str">
        <f>VLOOKUP(A404,Table!$U$1:$V$230,2,0)</f>
        <v>Monoclinic</v>
      </c>
      <c r="P404" s="1"/>
    </row>
    <row r="405" spans="1:16">
      <c r="A405" s="12">
        <v>12</v>
      </c>
      <c r="B405" s="12">
        <v>43898</v>
      </c>
      <c r="C405" s="12" t="s">
        <v>805</v>
      </c>
      <c r="D405" s="12" t="s">
        <v>930</v>
      </c>
      <c r="E405" s="17" t="s">
        <v>11390</v>
      </c>
      <c r="F405" s="25" t="str">
        <f>LEFT(E405,MIN(FIND({0,1,2,3,4,5,6,7,8,9},ASC(E405)&amp;1234567890))-1)</f>
        <v>Cr</v>
      </c>
      <c r="G405" s="25">
        <f t="shared" si="12"/>
        <v>1</v>
      </c>
      <c r="H405" s="25">
        <f>VLOOKUP(F405,Table!$A$2:$C$121,2,0)</f>
        <v>6</v>
      </c>
      <c r="I405" s="26">
        <f>VLOOKUP(F405,Table!$A$2:$C$121,3,0)</f>
        <v>4</v>
      </c>
      <c r="J405" s="17" t="s">
        <v>453</v>
      </c>
      <c r="K405" s="25" t="str">
        <f>LEFT(J405,MIN(FIND({0,1,2,3,4,5,6,7,8,9},ASC(J405)&amp;1234567890))-1)</f>
        <v>As</v>
      </c>
      <c r="L405" s="25">
        <f t="shared" si="13"/>
        <v>2</v>
      </c>
      <c r="M405" s="25">
        <f>VLOOKUP(K405,Table!$A$2:$C$121,2,0)</f>
        <v>15</v>
      </c>
      <c r="N405" s="26">
        <f>VLOOKUP(K405,Table!$A$2:$C$121,3,0)</f>
        <v>4</v>
      </c>
      <c r="O405" s="13" t="str">
        <f>VLOOKUP(A405,Table!$U$1:$V$230,2,0)</f>
        <v>Monoclinic</v>
      </c>
      <c r="P405" s="1"/>
    </row>
    <row r="406" spans="1:16">
      <c r="A406" s="12">
        <v>12</v>
      </c>
      <c r="B406" s="12">
        <v>76460</v>
      </c>
      <c r="C406" s="12" t="s">
        <v>805</v>
      </c>
      <c r="D406" s="12" t="s">
        <v>931</v>
      </c>
      <c r="E406" s="17" t="s">
        <v>11462</v>
      </c>
      <c r="F406" s="25" t="str">
        <f>LEFT(E406,MIN(FIND({0,1,2,3,4,5,6,7,8,9},ASC(E406)&amp;1234567890))-1)</f>
        <v>Ta</v>
      </c>
      <c r="G406" s="25">
        <f t="shared" si="12"/>
        <v>3</v>
      </c>
      <c r="H406" s="25">
        <f>VLOOKUP(F406,Table!$A$2:$C$121,2,0)</f>
        <v>5</v>
      </c>
      <c r="I406" s="26">
        <f>VLOOKUP(F406,Table!$A$2:$C$121,3,0)</f>
        <v>6</v>
      </c>
      <c r="J406" s="17" t="s">
        <v>11463</v>
      </c>
      <c r="K406" s="25" t="str">
        <f>LEFT(J406,MIN(FIND({0,1,2,3,4,5,6,7,8,9},ASC(J406)&amp;1234567890))-1)</f>
        <v>N</v>
      </c>
      <c r="L406" s="25">
        <f t="shared" si="13"/>
        <v>5</v>
      </c>
      <c r="M406" s="25">
        <f>VLOOKUP(K406,Table!$A$2:$C$121,2,0)</f>
        <v>15</v>
      </c>
      <c r="N406" s="26">
        <f>VLOOKUP(K406,Table!$A$2:$C$121,3,0)</f>
        <v>2</v>
      </c>
      <c r="O406" s="13" t="str">
        <f>VLOOKUP(A406,Table!$U$1:$V$230,2,0)</f>
        <v>Monoclinic</v>
      </c>
      <c r="P406" s="1"/>
    </row>
    <row r="407" spans="1:16">
      <c r="A407" s="12">
        <v>12</v>
      </c>
      <c r="B407" s="12">
        <v>87397</v>
      </c>
      <c r="C407" s="12" t="s">
        <v>805</v>
      </c>
      <c r="D407" s="12" t="s">
        <v>932</v>
      </c>
      <c r="E407" s="17" t="s">
        <v>11355</v>
      </c>
      <c r="F407" s="25" t="str">
        <f>LEFT(E407,MIN(FIND({0,1,2,3,4,5,6,7,8,9},ASC(E407)&amp;1234567890))-1)</f>
        <v>Pt</v>
      </c>
      <c r="G407" s="25">
        <f t="shared" si="12"/>
        <v>3</v>
      </c>
      <c r="H407" s="25">
        <f>VLOOKUP(F407,Table!$A$2:$C$121,2,0)</f>
        <v>10</v>
      </c>
      <c r="I407" s="26">
        <f>VLOOKUP(F407,Table!$A$2:$C$121,3,0)</f>
        <v>6</v>
      </c>
      <c r="J407" s="17" t="s">
        <v>381</v>
      </c>
      <c r="K407" s="25" t="str">
        <f>LEFT(J407,MIN(FIND({0,1,2,3,4,5,6,7,8,9},ASC(J407)&amp;1234567890))-1)</f>
        <v>Te</v>
      </c>
      <c r="L407" s="25">
        <f t="shared" si="13"/>
        <v>4</v>
      </c>
      <c r="M407" s="25">
        <f>VLOOKUP(K407,Table!$A$2:$C$121,2,0)</f>
        <v>16</v>
      </c>
      <c r="N407" s="26">
        <f>VLOOKUP(K407,Table!$A$2:$C$121,3,0)</f>
        <v>5</v>
      </c>
      <c r="O407" s="13" t="str">
        <f>VLOOKUP(A407,Table!$U$1:$V$230,2,0)</f>
        <v>Monoclinic</v>
      </c>
      <c r="P407" s="1"/>
    </row>
    <row r="408" spans="1:16">
      <c r="A408" s="12">
        <v>12</v>
      </c>
      <c r="B408" s="12">
        <v>87398</v>
      </c>
      <c r="C408" s="12" t="s">
        <v>805</v>
      </c>
      <c r="D408" s="12" t="s">
        <v>933</v>
      </c>
      <c r="E408" s="17" t="s">
        <v>11464</v>
      </c>
      <c r="F408" s="25" t="str">
        <f>LEFT(E408,MIN(FIND({0,1,2,3,4,5,6,7,8,9},ASC(E408)&amp;1234567890))-1)</f>
        <v>Pt</v>
      </c>
      <c r="G408" s="25">
        <f t="shared" si="12"/>
        <v>2</v>
      </c>
      <c r="H408" s="25">
        <f>VLOOKUP(F408,Table!$A$2:$C$121,2,0)</f>
        <v>10</v>
      </c>
      <c r="I408" s="26">
        <f>VLOOKUP(F408,Table!$A$2:$C$121,3,0)</f>
        <v>6</v>
      </c>
      <c r="J408" s="17" t="s">
        <v>36</v>
      </c>
      <c r="K408" s="25" t="str">
        <f>LEFT(J408,MIN(FIND({0,1,2,3,4,5,6,7,8,9},ASC(J408)&amp;1234567890))-1)</f>
        <v>Te</v>
      </c>
      <c r="L408" s="25">
        <f t="shared" si="13"/>
        <v>3</v>
      </c>
      <c r="M408" s="25">
        <f>VLOOKUP(K408,Table!$A$2:$C$121,2,0)</f>
        <v>16</v>
      </c>
      <c r="N408" s="26">
        <f>VLOOKUP(K408,Table!$A$2:$C$121,3,0)</f>
        <v>5</v>
      </c>
      <c r="O408" s="13" t="str">
        <f>VLOOKUP(A408,Table!$U$1:$V$230,2,0)</f>
        <v>Monoclinic</v>
      </c>
      <c r="P408" s="1"/>
    </row>
    <row r="409" spans="1:16">
      <c r="A409" s="12">
        <v>12</v>
      </c>
      <c r="B409" s="12">
        <v>87566</v>
      </c>
      <c r="C409" s="12" t="s">
        <v>805</v>
      </c>
      <c r="D409" s="12" t="s">
        <v>934</v>
      </c>
      <c r="E409" s="17" t="s">
        <v>11465</v>
      </c>
      <c r="F409" s="25" t="str">
        <f>LEFT(E409,MIN(FIND({0,1,2,3,4,5,6,7,8,9},ASC(E409)&amp;1234567890))-1)</f>
        <v>Si</v>
      </c>
      <c r="G409" s="25">
        <f t="shared" si="12"/>
        <v>24</v>
      </c>
      <c r="H409" s="25">
        <f>VLOOKUP(F409,Table!$A$2:$C$121,2,0)</f>
        <v>14</v>
      </c>
      <c r="I409" s="26">
        <f>VLOOKUP(F409,Table!$A$2:$C$121,3,0)</f>
        <v>3</v>
      </c>
      <c r="J409" s="17" t="s">
        <v>11466</v>
      </c>
      <c r="K409" s="25" t="str">
        <f>LEFT(J409,MIN(FIND({0,1,2,3,4,5,6,7,8,9},ASC(J409)&amp;1234567890))-1)</f>
        <v>O</v>
      </c>
      <c r="L409" s="25">
        <f t="shared" si="13"/>
        <v>48</v>
      </c>
      <c r="M409" s="25">
        <f>VLOOKUP(K409,Table!$A$2:$C$121,2,0)</f>
        <v>16</v>
      </c>
      <c r="N409" s="26">
        <f>VLOOKUP(K409,Table!$A$2:$C$121,3,0)</f>
        <v>2</v>
      </c>
      <c r="O409" s="13" t="str">
        <f>VLOOKUP(A409,Table!$U$1:$V$230,2,0)</f>
        <v>Monoclinic</v>
      </c>
      <c r="P409" s="1"/>
    </row>
    <row r="410" spans="1:16">
      <c r="A410" s="12">
        <v>12</v>
      </c>
      <c r="B410" s="12">
        <v>76670</v>
      </c>
      <c r="C410" s="12" t="s">
        <v>805</v>
      </c>
      <c r="D410" s="12" t="s">
        <v>935</v>
      </c>
      <c r="E410" s="17" t="s">
        <v>66</v>
      </c>
      <c r="F410" s="25" t="str">
        <f>LEFT(E410,MIN(FIND({0,1,2,3,4,5,6,7,8,9},ASC(E410)&amp;1234567890))-1)</f>
        <v>Ni</v>
      </c>
      <c r="G410" s="25">
        <f t="shared" si="12"/>
        <v>1</v>
      </c>
      <c r="H410" s="25">
        <f>VLOOKUP(F410,Table!$A$2:$C$121,2,0)</f>
        <v>10</v>
      </c>
      <c r="I410" s="26">
        <f>VLOOKUP(F410,Table!$A$2:$C$121,3,0)</f>
        <v>4</v>
      </c>
      <c r="J410" s="17" t="s">
        <v>371</v>
      </c>
      <c r="K410" s="25" t="str">
        <f>LEFT(J410,MIN(FIND({0,1,2,3,4,5,6,7,8,9},ASC(J410)&amp;1234567890))-1)</f>
        <v>O</v>
      </c>
      <c r="L410" s="25">
        <f t="shared" si="13"/>
        <v>1</v>
      </c>
      <c r="M410" s="25">
        <f>VLOOKUP(K410,Table!$A$2:$C$121,2,0)</f>
        <v>16</v>
      </c>
      <c r="N410" s="26">
        <f>VLOOKUP(K410,Table!$A$2:$C$121,3,0)</f>
        <v>2</v>
      </c>
      <c r="O410" s="13" t="str">
        <f>VLOOKUP(A410,Table!$U$1:$V$230,2,0)</f>
        <v>Monoclinic</v>
      </c>
      <c r="P410" s="1"/>
    </row>
    <row r="411" spans="1:16">
      <c r="A411" s="12">
        <v>12</v>
      </c>
      <c r="B411" s="12">
        <v>76710</v>
      </c>
      <c r="C411" s="12" t="s">
        <v>828</v>
      </c>
      <c r="D411" s="12" t="s">
        <v>936</v>
      </c>
      <c r="E411" s="17" t="s">
        <v>11359</v>
      </c>
      <c r="F411" s="25" t="str">
        <f>LEFT(E411,MIN(FIND({0,1,2,3,4,5,6,7,8,9},ASC(E411)&amp;1234567890))-1)</f>
        <v>Ni</v>
      </c>
      <c r="G411" s="25">
        <f t="shared" si="12"/>
        <v>3</v>
      </c>
      <c r="H411" s="25">
        <f>VLOOKUP(F411,Table!$A$2:$C$121,2,0)</f>
        <v>10</v>
      </c>
      <c r="I411" s="26">
        <f>VLOOKUP(F411,Table!$A$2:$C$121,3,0)</f>
        <v>4</v>
      </c>
      <c r="J411" s="17" t="s">
        <v>581</v>
      </c>
      <c r="K411" s="25" t="str">
        <f>LEFT(J411,MIN(FIND({0,1,2,3,4,5,6,7,8,9},ASC(J411)&amp;1234567890))-1)</f>
        <v>Se</v>
      </c>
      <c r="L411" s="25">
        <f t="shared" si="13"/>
        <v>4</v>
      </c>
      <c r="M411" s="25">
        <f>VLOOKUP(K411,Table!$A$2:$C$121,2,0)</f>
        <v>16</v>
      </c>
      <c r="N411" s="26">
        <f>VLOOKUP(K411,Table!$A$2:$C$121,3,0)</f>
        <v>4</v>
      </c>
      <c r="O411" s="13" t="str">
        <f>VLOOKUP(A411,Table!$U$1:$V$230,2,0)</f>
        <v>Monoclinic</v>
      </c>
      <c r="P411" s="1"/>
    </row>
    <row r="412" spans="1:16">
      <c r="A412" s="12">
        <v>12</v>
      </c>
      <c r="B412" s="12">
        <v>76731</v>
      </c>
      <c r="C412" s="12" t="s">
        <v>828</v>
      </c>
      <c r="D412" s="12" t="s">
        <v>937</v>
      </c>
      <c r="E412" s="17" t="s">
        <v>11467</v>
      </c>
      <c r="F412" s="25" t="str">
        <f>LEFT(E412,MIN(FIND({0,1,2,3,4,5,6,7,8,9},ASC(E412)&amp;1234567890))-1)</f>
        <v>P</v>
      </c>
      <c r="G412" s="25">
        <f t="shared" si="12"/>
        <v>1</v>
      </c>
      <c r="H412" s="25">
        <f>VLOOKUP(F412,Table!$A$2:$C$121,2,0)</f>
        <v>15</v>
      </c>
      <c r="I412" s="26">
        <f>VLOOKUP(F412,Table!$A$2:$C$121,3,0)</f>
        <v>3</v>
      </c>
      <c r="J412" s="17" t="s">
        <v>394</v>
      </c>
      <c r="K412" s="25" t="str">
        <f>LEFT(J412,MIN(FIND({0,1,2,3,4,5,6,7,8,9},ASC(J412)&amp;1234567890))-1)</f>
        <v>Cl</v>
      </c>
      <c r="L412" s="25">
        <f t="shared" si="13"/>
        <v>5</v>
      </c>
      <c r="M412" s="25">
        <f>VLOOKUP(K412,Table!$A$2:$C$121,2,0)</f>
        <v>17</v>
      </c>
      <c r="N412" s="26">
        <f>VLOOKUP(K412,Table!$A$2:$C$121,3,0)</f>
        <v>3</v>
      </c>
      <c r="O412" s="13" t="str">
        <f>VLOOKUP(A412,Table!$U$1:$V$230,2,0)</f>
        <v>Monoclinic</v>
      </c>
      <c r="P412" s="1"/>
    </row>
    <row r="413" spans="1:16">
      <c r="A413" s="12">
        <v>12</v>
      </c>
      <c r="B413" s="12">
        <v>87807</v>
      </c>
      <c r="C413" s="12" t="s">
        <v>805</v>
      </c>
      <c r="D413" s="12" t="s">
        <v>938</v>
      </c>
      <c r="E413" s="17" t="s">
        <v>11468</v>
      </c>
      <c r="F413" s="25" t="str">
        <f>LEFT(E413,MIN(FIND({0,1,2,3,4,5,6,7,8,9},ASC(E413)&amp;1234567890))-1)</f>
        <v>Si</v>
      </c>
      <c r="G413" s="25">
        <f t="shared" si="12"/>
        <v>44</v>
      </c>
      <c r="H413" s="25">
        <f>VLOOKUP(F413,Table!$A$2:$C$121,2,0)</f>
        <v>14</v>
      </c>
      <c r="I413" s="26">
        <f>VLOOKUP(F413,Table!$A$2:$C$121,3,0)</f>
        <v>3</v>
      </c>
      <c r="J413" s="17" t="s">
        <v>11469</v>
      </c>
      <c r="K413" s="25" t="str">
        <f>LEFT(J413,MIN(FIND({0,1,2,3,4,5,6,7,8,9},ASC(J413)&amp;1234567890))-1)</f>
        <v>O</v>
      </c>
      <c r="L413" s="25">
        <f t="shared" si="13"/>
        <v>88</v>
      </c>
      <c r="M413" s="25">
        <f>VLOOKUP(K413,Table!$A$2:$C$121,2,0)</f>
        <v>16</v>
      </c>
      <c r="N413" s="26">
        <f>VLOOKUP(K413,Table!$A$2:$C$121,3,0)</f>
        <v>2</v>
      </c>
      <c r="O413" s="13" t="str">
        <f>VLOOKUP(A413,Table!$U$1:$V$230,2,0)</f>
        <v>Monoclinic</v>
      </c>
      <c r="P413" s="1"/>
    </row>
    <row r="414" spans="1:16">
      <c r="A414" s="12">
        <v>12</v>
      </c>
      <c r="B414" s="12">
        <v>88720</v>
      </c>
      <c r="C414" s="12" t="s">
        <v>805</v>
      </c>
      <c r="D414" s="12" t="s">
        <v>939</v>
      </c>
      <c r="E414" s="17" t="s">
        <v>66</v>
      </c>
      <c r="F414" s="25" t="str">
        <f>LEFT(E414,MIN(FIND({0,1,2,3,4,5,6,7,8,9},ASC(E414)&amp;1234567890))-1)</f>
        <v>Ni</v>
      </c>
      <c r="G414" s="25">
        <f t="shared" si="12"/>
        <v>1</v>
      </c>
      <c r="H414" s="25">
        <f>VLOOKUP(F414,Table!$A$2:$C$121,2,0)</f>
        <v>10</v>
      </c>
      <c r="I414" s="26">
        <f>VLOOKUP(F414,Table!$A$2:$C$121,3,0)</f>
        <v>4</v>
      </c>
      <c r="J414" s="17" t="s">
        <v>32</v>
      </c>
      <c r="K414" s="25" t="str">
        <f>LEFT(J414,MIN(FIND({0,1,2,3,4,5,6,7,8,9},ASC(J414)&amp;1234567890))-1)</f>
        <v>O</v>
      </c>
      <c r="L414" s="25">
        <f t="shared" si="13"/>
        <v>2</v>
      </c>
      <c r="M414" s="25">
        <f>VLOOKUP(K414,Table!$A$2:$C$121,2,0)</f>
        <v>16</v>
      </c>
      <c r="N414" s="26">
        <f>VLOOKUP(K414,Table!$A$2:$C$121,3,0)</f>
        <v>2</v>
      </c>
      <c r="O414" s="13" t="str">
        <f>VLOOKUP(A414,Table!$U$1:$V$230,2,0)</f>
        <v>Monoclinic</v>
      </c>
      <c r="P414" s="1"/>
    </row>
    <row r="415" spans="1:16">
      <c r="A415" s="12">
        <v>12</v>
      </c>
      <c r="B415" s="12">
        <v>409433</v>
      </c>
      <c r="C415" s="12" t="s">
        <v>805</v>
      </c>
      <c r="D415" s="12" t="s">
        <v>940</v>
      </c>
      <c r="E415" s="17" t="s">
        <v>405</v>
      </c>
      <c r="F415" s="25" t="str">
        <f>LEFT(E415,MIN(FIND({0,1,2,3,4,5,6,7,8,9},ASC(E415)&amp;1234567890))-1)</f>
        <v>Ta</v>
      </c>
      <c r="G415" s="25">
        <f t="shared" si="12"/>
        <v>1</v>
      </c>
      <c r="H415" s="25">
        <f>VLOOKUP(F415,Table!$A$2:$C$121,2,0)</f>
        <v>5</v>
      </c>
      <c r="I415" s="26">
        <f>VLOOKUP(F415,Table!$A$2:$C$121,3,0)</f>
        <v>6</v>
      </c>
      <c r="J415" s="17" t="s">
        <v>394</v>
      </c>
      <c r="K415" s="25" t="str">
        <f>LEFT(J415,MIN(FIND({0,1,2,3,4,5,6,7,8,9},ASC(J415)&amp;1234567890))-1)</f>
        <v>Cl</v>
      </c>
      <c r="L415" s="25">
        <f t="shared" si="13"/>
        <v>5</v>
      </c>
      <c r="M415" s="25">
        <f>VLOOKUP(K415,Table!$A$2:$C$121,2,0)</f>
        <v>17</v>
      </c>
      <c r="N415" s="26">
        <f>VLOOKUP(K415,Table!$A$2:$C$121,3,0)</f>
        <v>3</v>
      </c>
      <c r="O415" s="13" t="str">
        <f>VLOOKUP(A415,Table!$U$1:$V$230,2,0)</f>
        <v>Monoclinic</v>
      </c>
      <c r="P415" s="1"/>
    </row>
    <row r="416" spans="1:16">
      <c r="A416" s="12">
        <v>12</v>
      </c>
      <c r="B416" s="12">
        <v>409450</v>
      </c>
      <c r="C416" s="12" t="s">
        <v>805</v>
      </c>
      <c r="D416" s="12" t="s">
        <v>941</v>
      </c>
      <c r="E416" s="17" t="s">
        <v>11351</v>
      </c>
      <c r="F416" s="25" t="str">
        <f>LEFT(E416,MIN(FIND({0,1,2,3,4,5,6,7,8,9},ASC(E416)&amp;1234567890))-1)</f>
        <v>Cu</v>
      </c>
      <c r="G416" s="25">
        <f t="shared" si="12"/>
        <v>1</v>
      </c>
      <c r="H416" s="25">
        <f>VLOOKUP(F416,Table!$A$2:$C$121,2,0)</f>
        <v>11</v>
      </c>
      <c r="I416" s="26">
        <f>VLOOKUP(F416,Table!$A$2:$C$121,3,0)</f>
        <v>4</v>
      </c>
      <c r="J416" s="17" t="s">
        <v>11403</v>
      </c>
      <c r="K416" s="25" t="str">
        <f>LEFT(J416,MIN(FIND({0,1,2,3,4,5,6,7,8,9},ASC(J416)&amp;1234567890))-1)</f>
        <v>Br</v>
      </c>
      <c r="L416" s="25">
        <f t="shared" si="13"/>
        <v>2</v>
      </c>
      <c r="M416" s="25">
        <f>VLOOKUP(K416,Table!$A$2:$C$121,2,0)</f>
        <v>17</v>
      </c>
      <c r="N416" s="26">
        <f>VLOOKUP(K416,Table!$A$2:$C$121,3,0)</f>
        <v>4</v>
      </c>
      <c r="O416" s="13" t="str">
        <f>VLOOKUP(A416,Table!$U$1:$V$230,2,0)</f>
        <v>Monoclinic</v>
      </c>
      <c r="P416" s="1"/>
    </row>
    <row r="417" spans="1:16">
      <c r="A417" s="12">
        <v>12</v>
      </c>
      <c r="B417" s="12">
        <v>410813</v>
      </c>
      <c r="C417" s="12" t="s">
        <v>805</v>
      </c>
      <c r="D417" s="12" t="s">
        <v>942</v>
      </c>
      <c r="E417" s="17" t="s">
        <v>424</v>
      </c>
      <c r="F417" s="25" t="str">
        <f>LEFT(E417,MIN(FIND({0,1,2,3,4,5,6,7,8,9},ASC(E417)&amp;1234567890))-1)</f>
        <v>Rh</v>
      </c>
      <c r="G417" s="25">
        <f t="shared" si="12"/>
        <v>3</v>
      </c>
      <c r="H417" s="25">
        <f>VLOOKUP(F417,Table!$A$2:$C$121,2,0)</f>
        <v>9</v>
      </c>
      <c r="I417" s="26">
        <f>VLOOKUP(F417,Table!$A$2:$C$121,3,0)</f>
        <v>5</v>
      </c>
      <c r="J417" s="17" t="s">
        <v>481</v>
      </c>
      <c r="K417" s="25" t="str">
        <f>LEFT(J417,MIN(FIND({0,1,2,3,4,5,6,7,8,9},ASC(J417)&amp;1234567890))-1)</f>
        <v>S</v>
      </c>
      <c r="L417" s="25">
        <f t="shared" si="13"/>
        <v>4</v>
      </c>
      <c r="M417" s="25">
        <f>VLOOKUP(K417,Table!$A$2:$C$121,2,0)</f>
        <v>16</v>
      </c>
      <c r="N417" s="26">
        <f>VLOOKUP(K417,Table!$A$2:$C$121,3,0)</f>
        <v>3</v>
      </c>
      <c r="O417" s="13" t="str">
        <f>VLOOKUP(A417,Table!$U$1:$V$230,2,0)</f>
        <v>Monoclinic</v>
      </c>
      <c r="P417" s="1"/>
    </row>
    <row r="418" spans="1:16">
      <c r="A418" s="12">
        <v>12</v>
      </c>
      <c r="B418" s="12">
        <v>89837</v>
      </c>
      <c r="C418" s="12" t="s">
        <v>853</v>
      </c>
      <c r="D418" s="12" t="s">
        <v>648</v>
      </c>
      <c r="E418" s="17" t="s">
        <v>76</v>
      </c>
      <c r="F418" s="25" t="str">
        <f>LEFT(E418,MIN(FIND({0,1,2,3,4,5,6,7,8,9},ASC(E418)&amp;1234567890))-1)</f>
        <v>Co</v>
      </c>
      <c r="G418" s="25">
        <f t="shared" si="12"/>
        <v>1</v>
      </c>
      <c r="H418" s="25">
        <f>VLOOKUP(F418,Table!$A$2:$C$121,2,0)</f>
        <v>9</v>
      </c>
      <c r="I418" s="26">
        <f>VLOOKUP(F418,Table!$A$2:$C$121,3,0)</f>
        <v>4</v>
      </c>
      <c r="J418" s="17" t="s">
        <v>32</v>
      </c>
      <c r="K418" s="25" t="str">
        <f>LEFT(J418,MIN(FIND({0,1,2,3,4,5,6,7,8,9},ASC(J418)&amp;1234567890))-1)</f>
        <v>O</v>
      </c>
      <c r="L418" s="25">
        <f t="shared" si="13"/>
        <v>2</v>
      </c>
      <c r="M418" s="25">
        <f>VLOOKUP(K418,Table!$A$2:$C$121,2,0)</f>
        <v>16</v>
      </c>
      <c r="N418" s="26">
        <f>VLOOKUP(K418,Table!$A$2:$C$121,3,0)</f>
        <v>2</v>
      </c>
      <c r="O418" s="13" t="str">
        <f>VLOOKUP(A418,Table!$U$1:$V$230,2,0)</f>
        <v>Monoclinic</v>
      </c>
      <c r="P418" s="1"/>
    </row>
    <row r="419" spans="1:16">
      <c r="A419" s="12">
        <v>12</v>
      </c>
      <c r="B419" s="12">
        <v>90069</v>
      </c>
      <c r="C419" s="12" t="s">
        <v>805</v>
      </c>
      <c r="D419" s="12" t="s">
        <v>943</v>
      </c>
      <c r="E419" s="17" t="s">
        <v>11470</v>
      </c>
      <c r="F419" s="25" t="str">
        <f>LEFT(E419,MIN(FIND({0,1,2,3,4,5,6,7,8,9},ASC(E419)&amp;1234567890))-1)</f>
        <v>Gd</v>
      </c>
      <c r="G419" s="25">
        <f t="shared" si="12"/>
        <v>16</v>
      </c>
      <c r="H419" s="25">
        <f>VLOOKUP(F419,Table!$A$2:$C$121,2,0)</f>
        <v>3</v>
      </c>
      <c r="I419" s="26">
        <f>VLOOKUP(F419,Table!$A$2:$C$121,3,0)</f>
        <v>6</v>
      </c>
      <c r="J419" s="17" t="s">
        <v>11471</v>
      </c>
      <c r="K419" s="25" t="str">
        <f>LEFT(J419,MIN(FIND({0,1,2,3,4,5,6,7,8,9},ASC(J419)&amp;1234567890))-1)</f>
        <v>Sb</v>
      </c>
      <c r="L419" s="25">
        <f t="shared" si="13"/>
        <v>39</v>
      </c>
      <c r="M419" s="25">
        <f>VLOOKUP(K419,Table!$A$2:$C$121,2,0)</f>
        <v>15</v>
      </c>
      <c r="N419" s="26">
        <f>VLOOKUP(K419,Table!$A$2:$C$121,3,0)</f>
        <v>5</v>
      </c>
      <c r="O419" s="13" t="str">
        <f>VLOOKUP(A419,Table!$U$1:$V$230,2,0)</f>
        <v>Monoclinic</v>
      </c>
      <c r="P419" s="1"/>
    </row>
    <row r="420" spans="1:16">
      <c r="A420" s="12">
        <v>12</v>
      </c>
      <c r="B420" s="12">
        <v>90086</v>
      </c>
      <c r="C420" s="12" t="s">
        <v>805</v>
      </c>
      <c r="D420" s="12" t="s">
        <v>27</v>
      </c>
      <c r="E420" s="17" t="s">
        <v>72</v>
      </c>
      <c r="F420" s="25" t="str">
        <f>LEFT(E420,MIN(FIND({0,1,2,3,4,5,6,7,8,9},ASC(E420)&amp;1234567890))-1)</f>
        <v>Ir</v>
      </c>
      <c r="G420" s="25">
        <f t="shared" si="12"/>
        <v>1</v>
      </c>
      <c r="H420" s="25">
        <f>VLOOKUP(F420,Table!$A$2:$C$121,2,0)</f>
        <v>9</v>
      </c>
      <c r="I420" s="26">
        <f>VLOOKUP(F420,Table!$A$2:$C$121,3,0)</f>
        <v>6</v>
      </c>
      <c r="J420" s="17" t="s">
        <v>73</v>
      </c>
      <c r="K420" s="25" t="str">
        <f>LEFT(J420,MIN(FIND({0,1,2,3,4,5,6,7,8,9},ASC(J420)&amp;1234567890))-1)</f>
        <v>Te</v>
      </c>
      <c r="L420" s="25">
        <f t="shared" si="13"/>
        <v>2</v>
      </c>
      <c r="M420" s="25">
        <f>VLOOKUP(K420,Table!$A$2:$C$121,2,0)</f>
        <v>16</v>
      </c>
      <c r="N420" s="26">
        <f>VLOOKUP(K420,Table!$A$2:$C$121,3,0)</f>
        <v>5</v>
      </c>
      <c r="O420" s="13" t="str">
        <f>VLOOKUP(A420,Table!$U$1:$V$230,2,0)</f>
        <v>Monoclinic</v>
      </c>
      <c r="P420" s="1"/>
    </row>
    <row r="421" spans="1:16">
      <c r="A421" s="12">
        <v>12</v>
      </c>
      <c r="B421" s="12">
        <v>51248</v>
      </c>
      <c r="C421" s="12" t="s">
        <v>805</v>
      </c>
      <c r="D421" s="12" t="s">
        <v>944</v>
      </c>
      <c r="E421" s="17" t="s">
        <v>11472</v>
      </c>
      <c r="F421" s="25" t="str">
        <f>LEFT(E421,MIN(FIND({0,1,2,3,4,5,6,7,8,9},ASC(E421)&amp;1234567890))-1)</f>
        <v>Ti</v>
      </c>
      <c r="G421" s="25">
        <f t="shared" si="12"/>
        <v>45</v>
      </c>
      <c r="H421" s="25">
        <f>VLOOKUP(F421,Table!$A$2:$C$121,2,0)</f>
        <v>4</v>
      </c>
      <c r="I421" s="26">
        <f>VLOOKUP(F421,Table!$A$2:$C$121,3,0)</f>
        <v>4</v>
      </c>
      <c r="J421" s="17" t="s">
        <v>11473</v>
      </c>
      <c r="K421" s="25" t="str">
        <f>LEFT(J421,MIN(FIND({0,1,2,3,4,5,6,7,8,9},ASC(J421)&amp;1234567890))-1)</f>
        <v>Se</v>
      </c>
      <c r="L421" s="25">
        <f t="shared" si="13"/>
        <v>16</v>
      </c>
      <c r="M421" s="25">
        <f>VLOOKUP(K421,Table!$A$2:$C$121,2,0)</f>
        <v>16</v>
      </c>
      <c r="N421" s="26">
        <f>VLOOKUP(K421,Table!$A$2:$C$121,3,0)</f>
        <v>4</v>
      </c>
      <c r="O421" s="13" t="str">
        <f>VLOOKUP(A421,Table!$U$1:$V$230,2,0)</f>
        <v>Monoclinic</v>
      </c>
      <c r="P421" s="1"/>
    </row>
    <row r="422" spans="1:16">
      <c r="A422" s="12">
        <v>12</v>
      </c>
      <c r="B422" s="12">
        <v>90958</v>
      </c>
      <c r="C422" s="12" t="s">
        <v>805</v>
      </c>
      <c r="D422" s="12" t="s">
        <v>266</v>
      </c>
      <c r="E422" s="17" t="s">
        <v>418</v>
      </c>
      <c r="F422" s="25" t="str">
        <f>LEFT(E422,MIN(FIND({0,1,2,3,4,5,6,7,8,9},ASC(E422)&amp;1234567890))-1)</f>
        <v>Ti</v>
      </c>
      <c r="G422" s="25">
        <f t="shared" si="12"/>
        <v>6</v>
      </c>
      <c r="H422" s="25">
        <f>VLOOKUP(F422,Table!$A$2:$C$121,2,0)</f>
        <v>4</v>
      </c>
      <c r="I422" s="26">
        <f>VLOOKUP(F422,Table!$A$2:$C$121,3,0)</f>
        <v>4</v>
      </c>
      <c r="J422" s="17" t="s">
        <v>53</v>
      </c>
      <c r="K422" s="25" t="str">
        <f>LEFT(J422,MIN(FIND({0,1,2,3,4,5,6,7,8,9},ASC(J422)&amp;1234567890))-1)</f>
        <v>O</v>
      </c>
      <c r="L422" s="25">
        <f t="shared" si="13"/>
        <v>11</v>
      </c>
      <c r="M422" s="25">
        <f>VLOOKUP(K422,Table!$A$2:$C$121,2,0)</f>
        <v>16</v>
      </c>
      <c r="N422" s="26">
        <f>VLOOKUP(K422,Table!$A$2:$C$121,3,0)</f>
        <v>2</v>
      </c>
      <c r="O422" s="13" t="str">
        <f>VLOOKUP(A422,Table!$U$1:$V$230,2,0)</f>
        <v>Monoclinic</v>
      </c>
      <c r="P422" s="1"/>
    </row>
    <row r="423" spans="1:16">
      <c r="A423" s="12">
        <v>12</v>
      </c>
      <c r="B423" s="12">
        <v>54185</v>
      </c>
      <c r="C423" s="12" t="s">
        <v>805</v>
      </c>
      <c r="D423" s="12" t="s">
        <v>236</v>
      </c>
      <c r="E423" s="17" t="s">
        <v>330</v>
      </c>
      <c r="F423" s="25" t="str">
        <f>LEFT(E423,MIN(FIND({0,1,2,3,4,5,6,7,8,9},ASC(E423)&amp;1234567890))-1)</f>
        <v>Ca</v>
      </c>
      <c r="G423" s="25">
        <f t="shared" si="12"/>
        <v>1</v>
      </c>
      <c r="H423" s="25">
        <f>VLOOKUP(F423,Table!$A$2:$C$121,2,0)</f>
        <v>2</v>
      </c>
      <c r="I423" s="26">
        <f>VLOOKUP(F423,Table!$A$2:$C$121,3,0)</f>
        <v>4</v>
      </c>
      <c r="J423" s="17" t="s">
        <v>383</v>
      </c>
      <c r="K423" s="25" t="str">
        <f>LEFT(J423,MIN(FIND({0,1,2,3,4,5,6,7,8,9},ASC(J423)&amp;1234567890))-1)</f>
        <v>C</v>
      </c>
      <c r="L423" s="25">
        <f t="shared" si="13"/>
        <v>2</v>
      </c>
      <c r="M423" s="25">
        <f>VLOOKUP(K423,Table!$A$2:$C$121,2,0)</f>
        <v>14</v>
      </c>
      <c r="N423" s="26">
        <f>VLOOKUP(K423,Table!$A$2:$C$121,3,0)</f>
        <v>2</v>
      </c>
      <c r="O423" s="13" t="str">
        <f>VLOOKUP(A423,Table!$U$1:$V$230,2,0)</f>
        <v>Monoclinic</v>
      </c>
      <c r="P423" s="1"/>
    </row>
    <row r="424" spans="1:16">
      <c r="A424" s="12">
        <v>12</v>
      </c>
      <c r="B424" s="12">
        <v>280707</v>
      </c>
      <c r="C424" s="12" t="s">
        <v>805</v>
      </c>
      <c r="D424" s="12" t="s">
        <v>945</v>
      </c>
      <c r="E424" s="17" t="s">
        <v>11447</v>
      </c>
      <c r="F424" s="25" t="str">
        <f>LEFT(E424,MIN(FIND({0,1,2,3,4,5,6,7,8,9},ASC(E424)&amp;1234567890))-1)</f>
        <v>K</v>
      </c>
      <c r="G424" s="25">
        <f t="shared" si="12"/>
        <v>5</v>
      </c>
      <c r="H424" s="25">
        <f>VLOOKUP(F424,Table!$A$2:$C$121,2,0)</f>
        <v>1</v>
      </c>
      <c r="I424" s="26">
        <f>VLOOKUP(F424,Table!$A$2:$C$121,3,0)</f>
        <v>4</v>
      </c>
      <c r="J424" s="17" t="s">
        <v>11312</v>
      </c>
      <c r="K424" s="25" t="str">
        <f>LEFT(J424,MIN(FIND({0,1,2,3,4,5,6,7,8,9},ASC(J424)&amp;1234567890))-1)</f>
        <v>As</v>
      </c>
      <c r="L424" s="25">
        <f t="shared" si="13"/>
        <v>4</v>
      </c>
      <c r="M424" s="25">
        <f>VLOOKUP(K424,Table!$A$2:$C$121,2,0)</f>
        <v>15</v>
      </c>
      <c r="N424" s="26">
        <f>VLOOKUP(K424,Table!$A$2:$C$121,3,0)</f>
        <v>4</v>
      </c>
      <c r="O424" s="13" t="str">
        <f>VLOOKUP(A424,Table!$U$1:$V$230,2,0)</f>
        <v>Monoclinic</v>
      </c>
      <c r="P424" s="1"/>
    </row>
    <row r="425" spans="1:16">
      <c r="A425" s="12">
        <v>12</v>
      </c>
      <c r="B425" s="12">
        <v>280709</v>
      </c>
      <c r="C425" s="12" t="s">
        <v>805</v>
      </c>
      <c r="D425" s="12" t="s">
        <v>946</v>
      </c>
      <c r="E425" s="17" t="s">
        <v>11474</v>
      </c>
      <c r="F425" s="25" t="str">
        <f>LEFT(E425,MIN(FIND({0,1,2,3,4,5,6,7,8,9},ASC(E425)&amp;1234567890))-1)</f>
        <v>Rb</v>
      </c>
      <c r="G425" s="25">
        <f t="shared" si="12"/>
        <v>5</v>
      </c>
      <c r="H425" s="25">
        <f>VLOOKUP(F425,Table!$A$2:$C$121,2,0)</f>
        <v>1</v>
      </c>
      <c r="I425" s="26">
        <f>VLOOKUP(F425,Table!$A$2:$C$121,3,0)</f>
        <v>5</v>
      </c>
      <c r="J425" s="17" t="s">
        <v>11448</v>
      </c>
      <c r="K425" s="25" t="str">
        <f>LEFT(J425,MIN(FIND({0,1,2,3,4,5,6,7,8,9},ASC(J425)&amp;1234567890))-1)</f>
        <v>Sb</v>
      </c>
      <c r="L425" s="25">
        <f t="shared" si="13"/>
        <v>4</v>
      </c>
      <c r="M425" s="25">
        <f>VLOOKUP(K425,Table!$A$2:$C$121,2,0)</f>
        <v>15</v>
      </c>
      <c r="N425" s="26">
        <f>VLOOKUP(K425,Table!$A$2:$C$121,3,0)</f>
        <v>5</v>
      </c>
      <c r="O425" s="13" t="str">
        <f>VLOOKUP(A425,Table!$U$1:$V$230,2,0)</f>
        <v>Monoclinic</v>
      </c>
      <c r="P425" s="1"/>
    </row>
    <row r="426" spans="1:16">
      <c r="A426" s="12">
        <v>12</v>
      </c>
      <c r="B426" s="12">
        <v>411555</v>
      </c>
      <c r="C426" s="12" t="s">
        <v>805</v>
      </c>
      <c r="D426" s="12" t="s">
        <v>947</v>
      </c>
      <c r="E426" s="17" t="s">
        <v>433</v>
      </c>
      <c r="F426" s="25" t="str">
        <f>LEFT(E426,MIN(FIND({0,1,2,3,4,5,6,7,8,9},ASC(E426)&amp;1234567890))-1)</f>
        <v>Sr</v>
      </c>
      <c r="G426" s="25">
        <f t="shared" si="12"/>
        <v>1</v>
      </c>
      <c r="H426" s="25">
        <f>VLOOKUP(F426,Table!$A$2:$C$121,2,0)</f>
        <v>2</v>
      </c>
      <c r="I426" s="26">
        <f>VLOOKUP(F426,Table!$A$2:$C$121,3,0)</f>
        <v>5</v>
      </c>
      <c r="J426" s="17" t="s">
        <v>68</v>
      </c>
      <c r="K426" s="25" t="str">
        <f>LEFT(J426,MIN(FIND({0,1,2,3,4,5,6,7,8,9},ASC(J426)&amp;1234567890))-1)</f>
        <v>N</v>
      </c>
      <c r="L426" s="25">
        <f t="shared" si="13"/>
        <v>1</v>
      </c>
      <c r="M426" s="25">
        <f>VLOOKUP(K426,Table!$A$2:$C$121,2,0)</f>
        <v>15</v>
      </c>
      <c r="N426" s="26">
        <f>VLOOKUP(K426,Table!$A$2:$C$121,3,0)</f>
        <v>2</v>
      </c>
      <c r="O426" s="13" t="str">
        <f>VLOOKUP(A426,Table!$U$1:$V$230,2,0)</f>
        <v>Monoclinic</v>
      </c>
      <c r="P426" s="1"/>
    </row>
    <row r="427" spans="1:16">
      <c r="A427" s="12">
        <v>12</v>
      </c>
      <c r="B427" s="12">
        <v>52510</v>
      </c>
      <c r="C427" s="12" t="s">
        <v>828</v>
      </c>
      <c r="D427" s="12" t="s">
        <v>948</v>
      </c>
      <c r="E427" s="17" t="s">
        <v>11405</v>
      </c>
      <c r="F427" s="25" t="str">
        <f>LEFT(E427,MIN(FIND({0,1,2,3,4,5,6,7,8,9},ASC(E427)&amp;1234567890))-1)</f>
        <v>V</v>
      </c>
      <c r="G427" s="25">
        <f t="shared" si="12"/>
        <v>3</v>
      </c>
      <c r="H427" s="25">
        <f>VLOOKUP(F427,Table!$A$2:$C$121,2,0)</f>
        <v>5</v>
      </c>
      <c r="I427" s="26">
        <f>VLOOKUP(F427,Table!$A$2:$C$121,3,0)</f>
        <v>4</v>
      </c>
      <c r="J427" s="17" t="s">
        <v>381</v>
      </c>
      <c r="K427" s="25" t="str">
        <f>LEFT(J427,MIN(FIND({0,1,2,3,4,5,6,7,8,9},ASC(J427)&amp;1234567890))-1)</f>
        <v>Te</v>
      </c>
      <c r="L427" s="25">
        <f t="shared" si="13"/>
        <v>4</v>
      </c>
      <c r="M427" s="25">
        <f>VLOOKUP(K427,Table!$A$2:$C$121,2,0)</f>
        <v>16</v>
      </c>
      <c r="N427" s="26">
        <f>VLOOKUP(K427,Table!$A$2:$C$121,3,0)</f>
        <v>5</v>
      </c>
      <c r="O427" s="13" t="str">
        <f>VLOOKUP(A427,Table!$U$1:$V$230,2,0)</f>
        <v>Monoclinic</v>
      </c>
      <c r="P427" s="1"/>
    </row>
    <row r="428" spans="1:16">
      <c r="A428" s="12">
        <v>12</v>
      </c>
      <c r="B428" s="12">
        <v>77699</v>
      </c>
      <c r="C428" s="12" t="s">
        <v>805</v>
      </c>
      <c r="D428" s="12" t="s">
        <v>949</v>
      </c>
      <c r="E428" s="17" t="s">
        <v>11475</v>
      </c>
      <c r="F428" s="25" t="str">
        <f>LEFT(E428,MIN(FIND({0,1,2,3,4,5,6,7,8,9},ASC(E428)&amp;1234567890))-1)</f>
        <v>Tl</v>
      </c>
      <c r="G428" s="25">
        <f t="shared" si="12"/>
        <v>2</v>
      </c>
      <c r="H428" s="25">
        <f>VLOOKUP(F428,Table!$A$2:$C$121,2,0)</f>
        <v>13</v>
      </c>
      <c r="I428" s="26">
        <f>VLOOKUP(F428,Table!$A$2:$C$121,3,0)</f>
        <v>6</v>
      </c>
      <c r="J428" s="17" t="s">
        <v>371</v>
      </c>
      <c r="K428" s="25" t="str">
        <f>LEFT(J428,MIN(FIND({0,1,2,3,4,5,6,7,8,9},ASC(J428)&amp;1234567890))-1)</f>
        <v>O</v>
      </c>
      <c r="L428" s="25">
        <f t="shared" si="13"/>
        <v>1</v>
      </c>
      <c r="M428" s="25">
        <f>VLOOKUP(K428,Table!$A$2:$C$121,2,0)</f>
        <v>16</v>
      </c>
      <c r="N428" s="26">
        <f>VLOOKUP(K428,Table!$A$2:$C$121,3,0)</f>
        <v>2</v>
      </c>
      <c r="O428" s="13" t="str">
        <f>VLOOKUP(A428,Table!$U$1:$V$230,2,0)</f>
        <v>Monoclinic</v>
      </c>
      <c r="P428" s="1"/>
    </row>
    <row r="429" spans="1:16">
      <c r="A429" s="12">
        <v>12</v>
      </c>
      <c r="B429" s="12">
        <v>77706</v>
      </c>
      <c r="C429" s="12" t="s">
        <v>805</v>
      </c>
      <c r="D429" s="12" t="s">
        <v>950</v>
      </c>
      <c r="E429" s="17" t="s">
        <v>332</v>
      </c>
      <c r="F429" s="25" t="str">
        <f>LEFT(E429,MIN(FIND({0,1,2,3,4,5,6,7,8,9},ASC(E429)&amp;1234567890))-1)</f>
        <v>V</v>
      </c>
      <c r="G429" s="25">
        <f t="shared" si="12"/>
        <v>7</v>
      </c>
      <c r="H429" s="25">
        <f>VLOOKUP(F429,Table!$A$2:$C$121,2,0)</f>
        <v>5</v>
      </c>
      <c r="I429" s="26">
        <f>VLOOKUP(F429,Table!$A$2:$C$121,3,0)</f>
        <v>4</v>
      </c>
      <c r="J429" s="17" t="s">
        <v>59</v>
      </c>
      <c r="K429" s="25" t="str">
        <f>LEFT(J429,MIN(FIND({0,1,2,3,4,5,6,7,8,9},ASC(J429)&amp;1234567890))-1)</f>
        <v>O</v>
      </c>
      <c r="L429" s="25">
        <f t="shared" si="13"/>
        <v>3</v>
      </c>
      <c r="M429" s="25">
        <f>VLOOKUP(K429,Table!$A$2:$C$121,2,0)</f>
        <v>16</v>
      </c>
      <c r="N429" s="26">
        <f>VLOOKUP(K429,Table!$A$2:$C$121,3,0)</f>
        <v>2</v>
      </c>
      <c r="O429" s="13" t="str">
        <f>VLOOKUP(A429,Table!$U$1:$V$230,2,0)</f>
        <v>Monoclinic</v>
      </c>
      <c r="P429" s="1"/>
    </row>
    <row r="430" spans="1:16">
      <c r="A430" s="12">
        <v>12</v>
      </c>
      <c r="B430" s="12">
        <v>93109</v>
      </c>
      <c r="C430" s="12" t="s">
        <v>849</v>
      </c>
      <c r="D430" s="12" t="s">
        <v>646</v>
      </c>
      <c r="E430" s="17" t="s">
        <v>11476</v>
      </c>
      <c r="F430" s="25" t="str">
        <f>LEFT(E430,MIN(FIND({0,1,2,3,4,5,6,7,8,9},ASC(E430)&amp;1234567890))-1)</f>
        <v>Nb</v>
      </c>
      <c r="G430" s="25">
        <f t="shared" si="12"/>
        <v>12</v>
      </c>
      <c r="H430" s="25">
        <f>VLOOKUP(F430,Table!$A$2:$C$121,2,0)</f>
        <v>5</v>
      </c>
      <c r="I430" s="26">
        <f>VLOOKUP(F430,Table!$A$2:$C$121,3,0)</f>
        <v>5</v>
      </c>
      <c r="J430" s="17" t="s">
        <v>11285</v>
      </c>
      <c r="K430" s="25" t="str">
        <f>LEFT(J430,MIN(FIND({0,1,2,3,4,5,6,7,8,9},ASC(J430)&amp;1234567890))-1)</f>
        <v>O</v>
      </c>
      <c r="L430" s="25">
        <f t="shared" si="13"/>
        <v>29</v>
      </c>
      <c r="M430" s="25">
        <f>VLOOKUP(K430,Table!$A$2:$C$121,2,0)</f>
        <v>16</v>
      </c>
      <c r="N430" s="26">
        <f>VLOOKUP(K430,Table!$A$2:$C$121,3,0)</f>
        <v>2</v>
      </c>
      <c r="O430" s="13" t="str">
        <f>VLOOKUP(A430,Table!$U$1:$V$230,2,0)</f>
        <v>Monoclinic</v>
      </c>
      <c r="P430" s="1"/>
    </row>
    <row r="431" spans="1:16">
      <c r="A431" s="12">
        <v>12</v>
      </c>
      <c r="B431" s="12">
        <v>93454</v>
      </c>
      <c r="C431" s="12" t="s">
        <v>828</v>
      </c>
      <c r="D431" s="12" t="s">
        <v>951</v>
      </c>
      <c r="E431" s="17" t="s">
        <v>11477</v>
      </c>
      <c r="F431" s="25" t="str">
        <f>LEFT(E431,MIN(FIND({0,1,2,3,4,5,6,7,8,9},ASC(E431)&amp;1234567890))-1)</f>
        <v>Tb</v>
      </c>
      <c r="G431" s="25">
        <f t="shared" si="12"/>
        <v>1.069</v>
      </c>
      <c r="H431" s="25">
        <f>VLOOKUP(F431,Table!$A$2:$C$121,2,0)</f>
        <v>3</v>
      </c>
      <c r="I431" s="26">
        <f>VLOOKUP(F431,Table!$A$2:$C$121,3,0)</f>
        <v>6</v>
      </c>
      <c r="J431" s="17" t="s">
        <v>11478</v>
      </c>
      <c r="K431" s="25" t="str">
        <f>LEFT(J431,MIN(FIND({0,1,2,3,4,5,6,7,8,9},ASC(J431)&amp;1234567890))-1)</f>
        <v>B</v>
      </c>
      <c r="L431" s="25">
        <f t="shared" si="13"/>
        <v>28</v>
      </c>
      <c r="M431" s="25">
        <f>VLOOKUP(K431,Table!$A$2:$C$121,2,0)</f>
        <v>13</v>
      </c>
      <c r="N431" s="26">
        <f>VLOOKUP(K431,Table!$A$2:$C$121,3,0)</f>
        <v>2</v>
      </c>
      <c r="O431" s="13" t="str">
        <f>VLOOKUP(A431,Table!$U$1:$V$230,2,0)</f>
        <v>Monoclinic</v>
      </c>
      <c r="P431" s="1"/>
    </row>
    <row r="432" spans="1:16">
      <c r="A432" s="12">
        <v>12</v>
      </c>
      <c r="B432" s="12">
        <v>93781</v>
      </c>
      <c r="C432" s="12" t="s">
        <v>805</v>
      </c>
      <c r="D432" s="12" t="s">
        <v>952</v>
      </c>
      <c r="E432" s="17" t="s">
        <v>11479</v>
      </c>
      <c r="F432" s="25" t="str">
        <f>LEFT(E432,MIN(FIND({0,1,2,3,4,5,6,7,8,9},ASC(E432)&amp;1234567890))-1)</f>
        <v>Co</v>
      </c>
      <c r="G432" s="25">
        <f t="shared" si="12"/>
        <v>0.88500000000000001</v>
      </c>
      <c r="H432" s="25">
        <f>VLOOKUP(F432,Table!$A$2:$C$121,2,0)</f>
        <v>9</v>
      </c>
      <c r="I432" s="26">
        <f>VLOOKUP(F432,Table!$A$2:$C$121,3,0)</f>
        <v>4</v>
      </c>
      <c r="J432" s="17" t="s">
        <v>32</v>
      </c>
      <c r="K432" s="25" t="str">
        <f>LEFT(J432,MIN(FIND({0,1,2,3,4,5,6,7,8,9},ASC(J432)&amp;1234567890))-1)</f>
        <v>O</v>
      </c>
      <c r="L432" s="25">
        <f t="shared" si="13"/>
        <v>2</v>
      </c>
      <c r="M432" s="25">
        <f>VLOOKUP(K432,Table!$A$2:$C$121,2,0)</f>
        <v>16</v>
      </c>
      <c r="N432" s="26">
        <f>VLOOKUP(K432,Table!$A$2:$C$121,3,0)</f>
        <v>2</v>
      </c>
      <c r="O432" s="13" t="str">
        <f>VLOOKUP(A432,Table!$U$1:$V$230,2,0)</f>
        <v>Monoclinic</v>
      </c>
      <c r="P432" s="1"/>
    </row>
    <row r="433" spans="1:16">
      <c r="A433" s="12">
        <v>12</v>
      </c>
      <c r="B433" s="12">
        <v>56694</v>
      </c>
      <c r="C433" s="12" t="s">
        <v>953</v>
      </c>
      <c r="D433" s="12" t="s">
        <v>954</v>
      </c>
      <c r="E433" s="17" t="s">
        <v>56</v>
      </c>
      <c r="F433" s="25" t="str">
        <f>LEFT(E433,MIN(FIND({0,1,2,3,4,5,6,7,8,9},ASC(E433)&amp;1234567890))-1)</f>
        <v>Ti</v>
      </c>
      <c r="G433" s="25">
        <f t="shared" si="12"/>
        <v>5</v>
      </c>
      <c r="H433" s="25">
        <f>VLOOKUP(F433,Table!$A$2:$C$121,2,0)</f>
        <v>4</v>
      </c>
      <c r="I433" s="26">
        <f>VLOOKUP(F433,Table!$A$2:$C$121,3,0)</f>
        <v>4</v>
      </c>
      <c r="J433" s="17" t="s">
        <v>500</v>
      </c>
      <c r="K433" s="25" t="str">
        <f>LEFT(J433,MIN(FIND({0,1,2,3,4,5,6,7,8,9},ASC(J433)&amp;1234567890))-1)</f>
        <v>O</v>
      </c>
      <c r="L433" s="25">
        <f t="shared" si="13"/>
        <v>5</v>
      </c>
      <c r="M433" s="25">
        <f>VLOOKUP(K433,Table!$A$2:$C$121,2,0)</f>
        <v>16</v>
      </c>
      <c r="N433" s="26">
        <f>VLOOKUP(K433,Table!$A$2:$C$121,3,0)</f>
        <v>2</v>
      </c>
      <c r="O433" s="13" t="str">
        <f>VLOOKUP(A433,Table!$U$1:$V$230,2,0)</f>
        <v>Monoclinic</v>
      </c>
      <c r="P433" s="1"/>
    </row>
    <row r="434" spans="1:16">
      <c r="A434" s="12">
        <v>12</v>
      </c>
      <c r="B434" s="12">
        <v>57953</v>
      </c>
      <c r="C434" s="12" t="s">
        <v>828</v>
      </c>
      <c r="D434" s="12" t="s">
        <v>955</v>
      </c>
      <c r="E434" s="17" t="s">
        <v>11480</v>
      </c>
      <c r="F434" s="25" t="str">
        <f>LEFT(E434,MIN(FIND({0,1,2,3,4,5,6,7,8,9},ASC(E434)&amp;1234567890))-1)</f>
        <v>Al</v>
      </c>
      <c r="G434" s="25">
        <f t="shared" si="12"/>
        <v>4</v>
      </c>
      <c r="H434" s="25">
        <f>VLOOKUP(F434,Table!$A$2:$C$121,2,0)</f>
        <v>13</v>
      </c>
      <c r="I434" s="26">
        <f>VLOOKUP(F434,Table!$A$2:$C$121,3,0)</f>
        <v>3</v>
      </c>
      <c r="J434" s="17" t="s">
        <v>11481</v>
      </c>
      <c r="K434" s="25" t="str">
        <f>LEFT(J434,MIN(FIND({0,1,2,3,4,5,6,7,8,9},ASC(J434)&amp;1234567890))-1)</f>
        <v>Li</v>
      </c>
      <c r="L434" s="25">
        <f t="shared" si="13"/>
        <v>9</v>
      </c>
      <c r="M434" s="25">
        <f>VLOOKUP(K434,Table!$A$2:$C$121,2,0)</f>
        <v>1</v>
      </c>
      <c r="N434" s="26">
        <f>VLOOKUP(K434,Table!$A$2:$C$121,3,0)</f>
        <v>2</v>
      </c>
      <c r="O434" s="13" t="str">
        <f>VLOOKUP(A434,Table!$U$1:$V$230,2,0)</f>
        <v>Monoclinic</v>
      </c>
      <c r="P434" s="1"/>
    </row>
    <row r="435" spans="1:16">
      <c r="A435" s="12">
        <v>12</v>
      </c>
      <c r="B435" s="12">
        <v>58001</v>
      </c>
      <c r="C435" s="12" t="s">
        <v>805</v>
      </c>
      <c r="D435" s="12" t="s">
        <v>956</v>
      </c>
      <c r="E435" s="17" t="s">
        <v>11482</v>
      </c>
      <c r="F435" s="25" t="str">
        <f>LEFT(E435,MIN(FIND({0,1,2,3,4,5,6,7,8,9},ASC(E435)&amp;1234567890))-1)</f>
        <v>Al</v>
      </c>
      <c r="G435" s="25">
        <f t="shared" si="12"/>
        <v>8</v>
      </c>
      <c r="H435" s="25">
        <f>VLOOKUP(F435,Table!$A$2:$C$121,2,0)</f>
        <v>13</v>
      </c>
      <c r="I435" s="26">
        <f>VLOOKUP(F435,Table!$A$2:$C$121,3,0)</f>
        <v>3</v>
      </c>
      <c r="J435" s="17" t="s">
        <v>480</v>
      </c>
      <c r="K435" s="25" t="str">
        <f>LEFT(J435,MIN(FIND({0,1,2,3,4,5,6,7,8,9},ASC(J435)&amp;1234567890))-1)</f>
        <v>Mo</v>
      </c>
      <c r="L435" s="25">
        <f t="shared" si="13"/>
        <v>3</v>
      </c>
      <c r="M435" s="25">
        <f>VLOOKUP(K435,Table!$A$2:$C$121,2,0)</f>
        <v>6</v>
      </c>
      <c r="N435" s="26">
        <f>VLOOKUP(K435,Table!$A$2:$C$121,3,0)</f>
        <v>5</v>
      </c>
      <c r="O435" s="13" t="str">
        <f>VLOOKUP(A435,Table!$U$1:$V$230,2,0)</f>
        <v>Monoclinic</v>
      </c>
      <c r="P435" s="1"/>
    </row>
    <row r="436" spans="1:16">
      <c r="A436" s="12">
        <v>12</v>
      </c>
      <c r="B436" s="12">
        <v>58110</v>
      </c>
      <c r="C436" s="12" t="s">
        <v>805</v>
      </c>
      <c r="D436" s="12" t="s">
        <v>957</v>
      </c>
      <c r="E436" s="17" t="s">
        <v>11483</v>
      </c>
      <c r="F436" s="25" t="str">
        <f>LEFT(E436,MIN(FIND({0,1,2,3,4,5,6,7,8,9},ASC(E436)&amp;1234567890))-1)</f>
        <v>Al</v>
      </c>
      <c r="G436" s="25">
        <f t="shared" si="12"/>
        <v>13</v>
      </c>
      <c r="H436" s="25">
        <f>VLOOKUP(F436,Table!$A$2:$C$121,2,0)</f>
        <v>13</v>
      </c>
      <c r="I436" s="26">
        <f>VLOOKUP(F436,Table!$A$2:$C$121,3,0)</f>
        <v>3</v>
      </c>
      <c r="J436" s="17" t="s">
        <v>11484</v>
      </c>
      <c r="K436" s="25" t="str">
        <f>LEFT(J436,MIN(FIND({0,1,2,3,4,5,6,7,8,9},ASC(J436)&amp;1234567890))-1)</f>
        <v>Os</v>
      </c>
      <c r="L436" s="25">
        <f t="shared" si="13"/>
        <v>4</v>
      </c>
      <c r="M436" s="25">
        <f>VLOOKUP(K436,Table!$A$2:$C$121,2,0)</f>
        <v>8</v>
      </c>
      <c r="N436" s="26">
        <f>VLOOKUP(K436,Table!$A$2:$C$121,3,0)</f>
        <v>6</v>
      </c>
      <c r="O436" s="13" t="str">
        <f>VLOOKUP(A436,Table!$U$1:$V$230,2,0)</f>
        <v>Monoclinic</v>
      </c>
      <c r="P436" s="1"/>
    </row>
    <row r="437" spans="1:16">
      <c r="A437" s="12">
        <v>12</v>
      </c>
      <c r="B437" s="12">
        <v>58158</v>
      </c>
      <c r="C437" s="12" t="s">
        <v>805</v>
      </c>
      <c r="D437" s="12" t="s">
        <v>958</v>
      </c>
      <c r="E437" s="17" t="s">
        <v>11483</v>
      </c>
      <c r="F437" s="25" t="str">
        <f>LEFT(E437,MIN(FIND({0,1,2,3,4,5,6,7,8,9},ASC(E437)&amp;1234567890))-1)</f>
        <v>Al</v>
      </c>
      <c r="G437" s="25">
        <f t="shared" si="12"/>
        <v>13</v>
      </c>
      <c r="H437" s="25">
        <f>VLOOKUP(F437,Table!$A$2:$C$121,2,0)</f>
        <v>13</v>
      </c>
      <c r="I437" s="26">
        <f>VLOOKUP(F437,Table!$A$2:$C$121,3,0)</f>
        <v>3</v>
      </c>
      <c r="J437" s="17" t="s">
        <v>11485</v>
      </c>
      <c r="K437" s="25" t="str">
        <f>LEFT(J437,MIN(FIND({0,1,2,3,4,5,6,7,8,9},ASC(J437)&amp;1234567890))-1)</f>
        <v>Ru</v>
      </c>
      <c r="L437" s="25">
        <f t="shared" si="13"/>
        <v>4</v>
      </c>
      <c r="M437" s="25">
        <f>VLOOKUP(K437,Table!$A$2:$C$121,2,0)</f>
        <v>8</v>
      </c>
      <c r="N437" s="26">
        <f>VLOOKUP(K437,Table!$A$2:$C$121,3,0)</f>
        <v>5</v>
      </c>
      <c r="O437" s="13" t="str">
        <f>VLOOKUP(A437,Table!$U$1:$V$230,2,0)</f>
        <v>Monoclinic</v>
      </c>
      <c r="P437" s="1"/>
    </row>
    <row r="438" spans="1:16">
      <c r="A438" s="12">
        <v>12</v>
      </c>
      <c r="B438" s="12">
        <v>94237</v>
      </c>
      <c r="C438" s="12" t="s">
        <v>828</v>
      </c>
      <c r="D438" s="12" t="s">
        <v>959</v>
      </c>
      <c r="E438" s="17" t="s">
        <v>11486</v>
      </c>
      <c r="F438" s="25" t="str">
        <f>LEFT(E438,MIN(FIND({0,1,2,3,4,5,6,7,8,9},ASC(E438)&amp;1234567890))-1)</f>
        <v>Na</v>
      </c>
      <c r="G438" s="25">
        <f t="shared" si="12"/>
        <v>3.82</v>
      </c>
      <c r="H438" s="25">
        <f>VLOOKUP(F438,Table!$A$2:$C$121,2,0)</f>
        <v>1</v>
      </c>
      <c r="I438" s="26">
        <f>VLOOKUP(F438,Table!$A$2:$C$121,3,0)</f>
        <v>3</v>
      </c>
      <c r="J438" s="17" t="s">
        <v>11427</v>
      </c>
      <c r="K438" s="25" t="str">
        <f>LEFT(J438,MIN(FIND({0,1,2,3,4,5,6,7,8,9},ASC(J438)&amp;1234567890))-1)</f>
        <v>C</v>
      </c>
      <c r="L438" s="25">
        <f t="shared" si="13"/>
        <v>60</v>
      </c>
      <c r="M438" s="25">
        <f>VLOOKUP(K438,Table!$A$2:$C$121,2,0)</f>
        <v>14</v>
      </c>
      <c r="N438" s="26">
        <f>VLOOKUP(K438,Table!$A$2:$C$121,3,0)</f>
        <v>2</v>
      </c>
      <c r="O438" s="13" t="str">
        <f>VLOOKUP(A438,Table!$U$1:$V$230,2,0)</f>
        <v>Monoclinic</v>
      </c>
      <c r="P438" s="1"/>
    </row>
    <row r="439" spans="1:16">
      <c r="A439" s="12">
        <v>12</v>
      </c>
      <c r="B439" s="12">
        <v>240003</v>
      </c>
      <c r="C439" s="12" t="s">
        <v>805</v>
      </c>
      <c r="D439" s="12" t="s">
        <v>960</v>
      </c>
      <c r="E439" s="17" t="s">
        <v>11447</v>
      </c>
      <c r="F439" s="25" t="str">
        <f>LEFT(E439,MIN(FIND({0,1,2,3,4,5,6,7,8,9},ASC(E439)&amp;1234567890))-1)</f>
        <v>K</v>
      </c>
      <c r="G439" s="25">
        <f t="shared" si="12"/>
        <v>5</v>
      </c>
      <c r="H439" s="25">
        <f>VLOOKUP(F439,Table!$A$2:$C$121,2,0)</f>
        <v>1</v>
      </c>
      <c r="I439" s="26">
        <f>VLOOKUP(F439,Table!$A$2:$C$121,3,0)</f>
        <v>4</v>
      </c>
      <c r="J439" s="17" t="s">
        <v>414</v>
      </c>
      <c r="K439" s="25" t="str">
        <f>LEFT(J439,MIN(FIND({0,1,2,3,4,5,6,7,8,9},ASC(J439)&amp;1234567890))-1)</f>
        <v>Bi</v>
      </c>
      <c r="L439" s="25">
        <f t="shared" si="13"/>
        <v>4</v>
      </c>
      <c r="M439" s="25">
        <f>VLOOKUP(K439,Table!$A$2:$C$121,2,0)</f>
        <v>15</v>
      </c>
      <c r="N439" s="26">
        <f>VLOOKUP(K439,Table!$A$2:$C$121,3,0)</f>
        <v>6</v>
      </c>
      <c r="O439" s="13" t="str">
        <f>VLOOKUP(A439,Table!$U$1:$V$230,2,0)</f>
        <v>Monoclinic</v>
      </c>
      <c r="P439" s="1"/>
    </row>
    <row r="440" spans="1:16">
      <c r="A440" s="12">
        <v>12</v>
      </c>
      <c r="B440" s="12">
        <v>240004</v>
      </c>
      <c r="C440" s="12" t="s">
        <v>805</v>
      </c>
      <c r="D440" s="12" t="s">
        <v>961</v>
      </c>
      <c r="E440" s="17" t="s">
        <v>11474</v>
      </c>
      <c r="F440" s="25" t="str">
        <f>LEFT(E440,MIN(FIND({0,1,2,3,4,5,6,7,8,9},ASC(E440)&amp;1234567890))-1)</f>
        <v>Rb</v>
      </c>
      <c r="G440" s="25">
        <f t="shared" si="12"/>
        <v>5</v>
      </c>
      <c r="H440" s="25">
        <f>VLOOKUP(F440,Table!$A$2:$C$121,2,0)</f>
        <v>1</v>
      </c>
      <c r="I440" s="26">
        <f>VLOOKUP(F440,Table!$A$2:$C$121,3,0)</f>
        <v>5</v>
      </c>
      <c r="J440" s="17" t="s">
        <v>414</v>
      </c>
      <c r="K440" s="25" t="str">
        <f>LEFT(J440,MIN(FIND({0,1,2,3,4,5,6,7,8,9},ASC(J440)&amp;1234567890))-1)</f>
        <v>Bi</v>
      </c>
      <c r="L440" s="25">
        <f t="shared" si="13"/>
        <v>4</v>
      </c>
      <c r="M440" s="25">
        <f>VLOOKUP(K440,Table!$A$2:$C$121,2,0)</f>
        <v>15</v>
      </c>
      <c r="N440" s="26">
        <f>VLOOKUP(K440,Table!$A$2:$C$121,3,0)</f>
        <v>6</v>
      </c>
      <c r="O440" s="13" t="str">
        <f>VLOOKUP(A440,Table!$U$1:$V$230,2,0)</f>
        <v>Monoclinic</v>
      </c>
      <c r="P440" s="1"/>
    </row>
    <row r="441" spans="1:16">
      <c r="A441" s="12">
        <v>12</v>
      </c>
      <c r="B441" s="12">
        <v>240005</v>
      </c>
      <c r="C441" s="12" t="s">
        <v>805</v>
      </c>
      <c r="D441" s="12" t="s">
        <v>962</v>
      </c>
      <c r="E441" s="17" t="s">
        <v>11487</v>
      </c>
      <c r="F441" s="25" t="str">
        <f>LEFT(E441,MIN(FIND({0,1,2,3,4,5,6,7,8,9},ASC(E441)&amp;1234567890))-1)</f>
        <v>Cs</v>
      </c>
      <c r="G441" s="25">
        <f t="shared" si="12"/>
        <v>5</v>
      </c>
      <c r="H441" s="25">
        <f>VLOOKUP(F441,Table!$A$2:$C$121,2,0)</f>
        <v>1</v>
      </c>
      <c r="I441" s="26">
        <f>VLOOKUP(F441,Table!$A$2:$C$121,3,0)</f>
        <v>6</v>
      </c>
      <c r="J441" s="17" t="s">
        <v>414</v>
      </c>
      <c r="K441" s="25" t="str">
        <f>LEFT(J441,MIN(FIND({0,1,2,3,4,5,6,7,8,9},ASC(J441)&amp;1234567890))-1)</f>
        <v>Bi</v>
      </c>
      <c r="L441" s="25">
        <f t="shared" si="13"/>
        <v>4</v>
      </c>
      <c r="M441" s="25">
        <f>VLOOKUP(K441,Table!$A$2:$C$121,2,0)</f>
        <v>15</v>
      </c>
      <c r="N441" s="26">
        <f>VLOOKUP(K441,Table!$A$2:$C$121,3,0)</f>
        <v>6</v>
      </c>
      <c r="O441" s="13" t="str">
        <f>VLOOKUP(A441,Table!$U$1:$V$230,2,0)</f>
        <v>Monoclinic</v>
      </c>
      <c r="P441" s="1"/>
    </row>
    <row r="442" spans="1:16">
      <c r="A442" s="12">
        <v>12</v>
      </c>
      <c r="B442" s="12">
        <v>240050</v>
      </c>
      <c r="C442" s="12" t="s">
        <v>805</v>
      </c>
      <c r="D442" s="12" t="s">
        <v>963</v>
      </c>
      <c r="E442" s="17" t="s">
        <v>33</v>
      </c>
      <c r="F442" s="25" t="str">
        <f>LEFT(E442,MIN(FIND({0,1,2,3,4,5,6,7,8,9},ASC(E442)&amp;1234567890))-1)</f>
        <v>Fe</v>
      </c>
      <c r="G442" s="25">
        <f t="shared" si="12"/>
        <v>1</v>
      </c>
      <c r="H442" s="25">
        <f>VLOOKUP(F442,Table!$A$2:$C$121,2,0)</f>
        <v>8</v>
      </c>
      <c r="I442" s="26">
        <f>VLOOKUP(F442,Table!$A$2:$C$121,3,0)</f>
        <v>4</v>
      </c>
      <c r="J442" s="17" t="s">
        <v>431</v>
      </c>
      <c r="K442" s="25" t="str">
        <f>LEFT(J442,MIN(FIND({0,1,2,3,4,5,6,7,8,9},ASC(J442)&amp;1234567890))-1)</f>
        <v>Zn</v>
      </c>
      <c r="L442" s="25">
        <f t="shared" si="13"/>
        <v>13</v>
      </c>
      <c r="M442" s="25">
        <f>VLOOKUP(K442,Table!$A$2:$C$121,2,0)</f>
        <v>12</v>
      </c>
      <c r="N442" s="26">
        <f>VLOOKUP(K442,Table!$A$2:$C$121,3,0)</f>
        <v>4</v>
      </c>
      <c r="O442" s="13" t="str">
        <f>VLOOKUP(A442,Table!$U$1:$V$230,2,0)</f>
        <v>Monoclinic</v>
      </c>
      <c r="P442" s="1"/>
    </row>
    <row r="443" spans="1:16">
      <c r="A443" s="12">
        <v>12</v>
      </c>
      <c r="B443" s="12">
        <v>412614</v>
      </c>
      <c r="C443" s="12" t="s">
        <v>853</v>
      </c>
      <c r="D443" s="12" t="s">
        <v>964</v>
      </c>
      <c r="E443" s="17" t="s">
        <v>11488</v>
      </c>
      <c r="F443" s="25" t="str">
        <f>LEFT(E443,MIN(FIND({0,1,2,3,4,5,6,7,8,9},ASC(E443)&amp;1234567890))-1)</f>
        <v>Cr</v>
      </c>
      <c r="G443" s="25">
        <f t="shared" si="12"/>
        <v>5.2</v>
      </c>
      <c r="H443" s="25">
        <f>VLOOKUP(F443,Table!$A$2:$C$121,2,0)</f>
        <v>6</v>
      </c>
      <c r="I443" s="26">
        <f>VLOOKUP(F443,Table!$A$2:$C$121,3,0)</f>
        <v>4</v>
      </c>
      <c r="J443" s="17" t="s">
        <v>407</v>
      </c>
      <c r="K443" s="25" t="str">
        <f>LEFT(J443,MIN(FIND({0,1,2,3,4,5,6,7,8,9},ASC(J443)&amp;1234567890))-1)</f>
        <v>S</v>
      </c>
      <c r="L443" s="25">
        <f t="shared" si="13"/>
        <v>8</v>
      </c>
      <c r="M443" s="25">
        <f>VLOOKUP(K443,Table!$A$2:$C$121,2,0)</f>
        <v>16</v>
      </c>
      <c r="N443" s="26">
        <f>VLOOKUP(K443,Table!$A$2:$C$121,3,0)</f>
        <v>3</v>
      </c>
      <c r="O443" s="13" t="str">
        <f>VLOOKUP(A443,Table!$U$1:$V$230,2,0)</f>
        <v>Monoclinic</v>
      </c>
      <c r="P443" s="1"/>
    </row>
    <row r="444" spans="1:16">
      <c r="A444" s="12">
        <v>12</v>
      </c>
      <c r="B444" s="12">
        <v>58204</v>
      </c>
      <c r="C444" s="12" t="s">
        <v>805</v>
      </c>
      <c r="D444" s="12" t="s">
        <v>965</v>
      </c>
      <c r="E444" s="17" t="s">
        <v>11489</v>
      </c>
      <c r="F444" s="25" t="str">
        <f>LEFT(E444,MIN(FIND({0,1,2,3,4,5,6,7,8,9},ASC(E444)&amp;1234567890))-1)</f>
        <v>Al</v>
      </c>
      <c r="G444" s="25">
        <f t="shared" si="12"/>
        <v>45</v>
      </c>
      <c r="H444" s="25">
        <f>VLOOKUP(F444,Table!$A$2:$C$121,2,0)</f>
        <v>13</v>
      </c>
      <c r="I444" s="26">
        <f>VLOOKUP(F444,Table!$A$2:$C$121,3,0)</f>
        <v>3</v>
      </c>
      <c r="J444" s="17" t="s">
        <v>332</v>
      </c>
      <c r="K444" s="25" t="str">
        <f>LEFT(J444,MIN(FIND({0,1,2,3,4,5,6,7,8,9},ASC(J444)&amp;1234567890))-1)</f>
        <v>V</v>
      </c>
      <c r="L444" s="25">
        <f t="shared" si="13"/>
        <v>7</v>
      </c>
      <c r="M444" s="25">
        <f>VLOOKUP(K444,Table!$A$2:$C$121,2,0)</f>
        <v>5</v>
      </c>
      <c r="N444" s="26">
        <f>VLOOKUP(K444,Table!$A$2:$C$121,3,0)</f>
        <v>4</v>
      </c>
      <c r="O444" s="13" t="str">
        <f>VLOOKUP(A444,Table!$U$1:$V$230,2,0)</f>
        <v>Monoclinic</v>
      </c>
      <c r="P444" s="1"/>
    </row>
    <row r="445" spans="1:16">
      <c r="A445" s="12">
        <v>12</v>
      </c>
      <c r="B445" s="12">
        <v>58551</v>
      </c>
      <c r="C445" s="12" t="s">
        <v>805</v>
      </c>
      <c r="D445" s="12" t="s">
        <v>17</v>
      </c>
      <c r="E445" s="17" t="s">
        <v>54</v>
      </c>
      <c r="F445" s="25" t="str">
        <f>LEFT(E445,MIN(FIND({0,1,2,3,4,5,6,7,8,9},ASC(E445)&amp;1234567890))-1)</f>
        <v>Au</v>
      </c>
      <c r="G445" s="25">
        <f t="shared" si="12"/>
        <v>5</v>
      </c>
      <c r="H445" s="25">
        <f>VLOOKUP(F445,Table!$A$2:$C$121,2,0)</f>
        <v>11</v>
      </c>
      <c r="I445" s="26">
        <f>VLOOKUP(F445,Table!$A$2:$C$121,3,0)</f>
        <v>6</v>
      </c>
      <c r="J445" s="17" t="s">
        <v>55</v>
      </c>
      <c r="K445" s="25" t="str">
        <f>LEFT(J445,MIN(FIND({0,1,2,3,4,5,6,7,8,9},ASC(J445)&amp;1234567890))-1)</f>
        <v>Mn</v>
      </c>
      <c r="L445" s="25">
        <f t="shared" si="13"/>
        <v>2</v>
      </c>
      <c r="M445" s="25">
        <f>VLOOKUP(K445,Table!$A$2:$C$121,2,0)</f>
        <v>7</v>
      </c>
      <c r="N445" s="26">
        <f>VLOOKUP(K445,Table!$A$2:$C$121,3,0)</f>
        <v>4</v>
      </c>
      <c r="O445" s="13" t="str">
        <f>VLOOKUP(A445,Table!$U$1:$V$230,2,0)</f>
        <v>Monoclinic</v>
      </c>
      <c r="P445" s="1"/>
    </row>
    <row r="446" spans="1:16">
      <c r="A446" s="12">
        <v>12</v>
      </c>
      <c r="B446" s="12">
        <v>58840</v>
      </c>
      <c r="C446" s="12" t="s">
        <v>805</v>
      </c>
      <c r="D446" s="12" t="s">
        <v>966</v>
      </c>
      <c r="E446" s="17" t="s">
        <v>11456</v>
      </c>
      <c r="F446" s="25" t="str">
        <f>LEFT(E446,MIN(FIND({0,1,2,3,4,5,6,7,8,9},ASC(E446)&amp;1234567890))-1)</f>
        <v>Bi</v>
      </c>
      <c r="G446" s="25">
        <f t="shared" si="12"/>
        <v>2</v>
      </c>
      <c r="H446" s="25">
        <f>VLOOKUP(F446,Table!$A$2:$C$121,2,0)</f>
        <v>15</v>
      </c>
      <c r="I446" s="26">
        <f>VLOOKUP(F446,Table!$A$2:$C$121,3,0)</f>
        <v>6</v>
      </c>
      <c r="J446" s="17" t="s">
        <v>591</v>
      </c>
      <c r="K446" s="25" t="str">
        <f>LEFT(J446,MIN(FIND({0,1,2,3,4,5,6,7,8,9},ASC(J446)&amp;1234567890))-1)</f>
        <v>Pd</v>
      </c>
      <c r="L446" s="25">
        <f t="shared" si="13"/>
        <v>5</v>
      </c>
      <c r="M446" s="25">
        <f>VLOOKUP(K446,Table!$A$2:$C$121,2,0)</f>
        <v>10</v>
      </c>
      <c r="N446" s="26">
        <f>VLOOKUP(K446,Table!$A$2:$C$121,3,0)</f>
        <v>5</v>
      </c>
      <c r="O446" s="13" t="str">
        <f>VLOOKUP(A446,Table!$U$1:$V$230,2,0)</f>
        <v>Monoclinic</v>
      </c>
      <c r="P446" s="1"/>
    </row>
    <row r="447" spans="1:16">
      <c r="A447" s="12">
        <v>12</v>
      </c>
      <c r="B447" s="12">
        <v>58893</v>
      </c>
      <c r="C447" s="12" t="s">
        <v>805</v>
      </c>
      <c r="D447" s="12" t="s">
        <v>967</v>
      </c>
      <c r="E447" s="17" t="s">
        <v>330</v>
      </c>
      <c r="F447" s="25" t="str">
        <f>LEFT(E447,MIN(FIND({0,1,2,3,4,5,6,7,8,9},ASC(E447)&amp;1234567890))-1)</f>
        <v>Ca</v>
      </c>
      <c r="G447" s="25">
        <f t="shared" si="12"/>
        <v>1</v>
      </c>
      <c r="H447" s="25">
        <f>VLOOKUP(F447,Table!$A$2:$C$121,2,0)</f>
        <v>2</v>
      </c>
      <c r="I447" s="26">
        <f>VLOOKUP(F447,Table!$A$2:$C$121,3,0)</f>
        <v>4</v>
      </c>
      <c r="J447" s="17" t="s">
        <v>11382</v>
      </c>
      <c r="K447" s="25" t="str">
        <f>LEFT(J447,MIN(FIND({0,1,2,3,4,5,6,7,8,9},ASC(J447)&amp;1234567890))-1)</f>
        <v>Ga</v>
      </c>
      <c r="L447" s="25">
        <f t="shared" si="13"/>
        <v>4</v>
      </c>
      <c r="M447" s="25">
        <f>VLOOKUP(K447,Table!$A$2:$C$121,2,0)</f>
        <v>13</v>
      </c>
      <c r="N447" s="26">
        <f>VLOOKUP(K447,Table!$A$2:$C$121,3,0)</f>
        <v>4</v>
      </c>
      <c r="O447" s="13" t="str">
        <f>VLOOKUP(A447,Table!$U$1:$V$230,2,0)</f>
        <v>Monoclinic</v>
      </c>
      <c r="P447" s="1"/>
    </row>
    <row r="448" spans="1:16">
      <c r="A448" s="12">
        <v>12</v>
      </c>
      <c r="B448" s="12">
        <v>15028</v>
      </c>
      <c r="C448" s="12" t="s">
        <v>805</v>
      </c>
      <c r="D448" s="12" t="s">
        <v>626</v>
      </c>
      <c r="E448" s="17" t="s">
        <v>415</v>
      </c>
      <c r="F448" s="25" t="str">
        <f>LEFT(E448,MIN(FIND({0,1,2,3,4,5,6,7,8,9},ASC(E448)&amp;1234567890))-1)</f>
        <v>V</v>
      </c>
      <c r="G448" s="25">
        <f t="shared" si="12"/>
        <v>6</v>
      </c>
      <c r="H448" s="25">
        <f>VLOOKUP(F448,Table!$A$2:$C$121,2,0)</f>
        <v>5</v>
      </c>
      <c r="I448" s="26">
        <f>VLOOKUP(F448,Table!$A$2:$C$121,3,0)</f>
        <v>4</v>
      </c>
      <c r="J448" s="17" t="s">
        <v>333</v>
      </c>
      <c r="K448" s="25" t="str">
        <f>LEFT(J448,MIN(FIND({0,1,2,3,4,5,6,7,8,9},ASC(J448)&amp;1234567890))-1)</f>
        <v>O</v>
      </c>
      <c r="L448" s="25">
        <f t="shared" si="13"/>
        <v>13</v>
      </c>
      <c r="M448" s="25">
        <f>VLOOKUP(K448,Table!$A$2:$C$121,2,0)</f>
        <v>16</v>
      </c>
      <c r="N448" s="26">
        <f>VLOOKUP(K448,Table!$A$2:$C$121,3,0)</f>
        <v>2</v>
      </c>
      <c r="O448" s="13" t="str">
        <f>VLOOKUP(A448,Table!$U$1:$V$230,2,0)</f>
        <v>Monoclinic</v>
      </c>
      <c r="P448" s="1"/>
    </row>
    <row r="449" spans="1:16">
      <c r="A449" s="12">
        <v>12</v>
      </c>
      <c r="B449" s="12">
        <v>15327</v>
      </c>
      <c r="C449" s="12" t="s">
        <v>953</v>
      </c>
      <c r="D449" s="12" t="s">
        <v>968</v>
      </c>
      <c r="E449" s="17" t="s">
        <v>50</v>
      </c>
      <c r="F449" s="25" t="str">
        <f>LEFT(E449,MIN(FIND({0,1,2,3,4,5,6,7,8,9},ASC(E449)&amp;1234567890))-1)</f>
        <v>Ti</v>
      </c>
      <c r="G449" s="25">
        <f t="shared" si="12"/>
        <v>1</v>
      </c>
      <c r="H449" s="25">
        <f>VLOOKUP(F449,Table!$A$2:$C$121,2,0)</f>
        <v>4</v>
      </c>
      <c r="I449" s="26">
        <f>VLOOKUP(F449,Table!$A$2:$C$121,3,0)</f>
        <v>4</v>
      </c>
      <c r="J449" s="17" t="s">
        <v>371</v>
      </c>
      <c r="K449" s="25" t="str">
        <f>LEFT(J449,MIN(FIND({0,1,2,3,4,5,6,7,8,9},ASC(J449)&amp;1234567890))-1)</f>
        <v>O</v>
      </c>
      <c r="L449" s="25">
        <f t="shared" si="13"/>
        <v>1</v>
      </c>
      <c r="M449" s="25">
        <f>VLOOKUP(K449,Table!$A$2:$C$121,2,0)</f>
        <v>16</v>
      </c>
      <c r="N449" s="26">
        <f>VLOOKUP(K449,Table!$A$2:$C$121,3,0)</f>
        <v>2</v>
      </c>
      <c r="O449" s="13" t="str">
        <f>VLOOKUP(A449,Table!$U$1:$V$230,2,0)</f>
        <v>Monoclinic</v>
      </c>
      <c r="P449" s="1"/>
    </row>
    <row r="450" spans="1:16">
      <c r="A450" s="12">
        <v>12</v>
      </c>
      <c r="B450" s="12">
        <v>15894</v>
      </c>
      <c r="C450" s="12" t="s">
        <v>805</v>
      </c>
      <c r="D450" s="12" t="s">
        <v>969</v>
      </c>
      <c r="E450" s="17" t="s">
        <v>11459</v>
      </c>
      <c r="F450" s="25" t="str">
        <f>LEFT(E450,MIN(FIND({0,1,2,3,4,5,6,7,8,9},ASC(E450)&amp;1234567890))-1)</f>
        <v>Ti</v>
      </c>
      <c r="G450" s="25">
        <f t="shared" ref="G450:G513" si="14">IF(SUBSTITUTE(E450,F450,"")="",1,SUBSTITUTE(E450,F450,""))*1</f>
        <v>3</v>
      </c>
      <c r="H450" s="25">
        <f>VLOOKUP(F450,Table!$A$2:$C$121,2,0)</f>
        <v>4</v>
      </c>
      <c r="I450" s="26">
        <f>VLOOKUP(F450,Table!$A$2:$C$121,3,0)</f>
        <v>4</v>
      </c>
      <c r="J450" s="17" t="s">
        <v>500</v>
      </c>
      <c r="K450" s="25" t="str">
        <f>LEFT(J450,MIN(FIND({0,1,2,3,4,5,6,7,8,9},ASC(J450)&amp;1234567890))-1)</f>
        <v>O</v>
      </c>
      <c r="L450" s="25">
        <f t="shared" ref="L450:L513" si="15">IF(SUBSTITUTE(J450,K450,"")="",1,SUBSTITUTE(J450,K450,""))*1</f>
        <v>5</v>
      </c>
      <c r="M450" s="25">
        <f>VLOOKUP(K450,Table!$A$2:$C$121,2,0)</f>
        <v>16</v>
      </c>
      <c r="N450" s="26">
        <f>VLOOKUP(K450,Table!$A$2:$C$121,3,0)</f>
        <v>2</v>
      </c>
      <c r="O450" s="13" t="str">
        <f>VLOOKUP(A450,Table!$U$1:$V$230,2,0)</f>
        <v>Monoclinic</v>
      </c>
      <c r="P450" s="1"/>
    </row>
    <row r="451" spans="1:16">
      <c r="A451" s="12">
        <v>12</v>
      </c>
      <c r="B451" s="12">
        <v>28172</v>
      </c>
      <c r="C451" s="12" t="s">
        <v>805</v>
      </c>
      <c r="D451" s="12" t="s">
        <v>970</v>
      </c>
      <c r="E451" s="17" t="s">
        <v>11367</v>
      </c>
      <c r="F451" s="25" t="str">
        <f>LEFT(E451,MIN(FIND({0,1,2,3,4,5,6,7,8,9},ASC(E451)&amp;1234567890))-1)</f>
        <v>Tb</v>
      </c>
      <c r="G451" s="25">
        <f t="shared" si="14"/>
        <v>2</v>
      </c>
      <c r="H451" s="25">
        <f>VLOOKUP(F451,Table!$A$2:$C$121,2,0)</f>
        <v>3</v>
      </c>
      <c r="I451" s="26">
        <f>VLOOKUP(F451,Table!$A$2:$C$121,3,0)</f>
        <v>6</v>
      </c>
      <c r="J451" s="17" t="s">
        <v>59</v>
      </c>
      <c r="K451" s="25" t="str">
        <f>LEFT(J451,MIN(FIND({0,1,2,3,4,5,6,7,8,9},ASC(J451)&amp;1234567890))-1)</f>
        <v>O</v>
      </c>
      <c r="L451" s="25">
        <f t="shared" si="15"/>
        <v>3</v>
      </c>
      <c r="M451" s="25">
        <f>VLOOKUP(K451,Table!$A$2:$C$121,2,0)</f>
        <v>16</v>
      </c>
      <c r="N451" s="26">
        <f>VLOOKUP(K451,Table!$A$2:$C$121,3,0)</f>
        <v>2</v>
      </c>
      <c r="O451" s="13" t="str">
        <f>VLOOKUP(A451,Table!$U$1:$V$230,2,0)</f>
        <v>Monoclinic</v>
      </c>
      <c r="P451" s="1"/>
    </row>
    <row r="452" spans="1:16">
      <c r="A452" s="12">
        <v>12</v>
      </c>
      <c r="B452" s="12">
        <v>29246</v>
      </c>
      <c r="C452" s="12" t="s">
        <v>820</v>
      </c>
      <c r="D452" s="12" t="s">
        <v>971</v>
      </c>
      <c r="E452" s="17" t="s">
        <v>50</v>
      </c>
      <c r="F452" s="25" t="str">
        <f>LEFT(E452,MIN(FIND({0,1,2,3,4,5,6,7,8,9},ASC(E452)&amp;1234567890))-1)</f>
        <v>Ti</v>
      </c>
      <c r="G452" s="25">
        <f t="shared" si="14"/>
        <v>1</v>
      </c>
      <c r="H452" s="25">
        <f>VLOOKUP(F452,Table!$A$2:$C$121,2,0)</f>
        <v>4</v>
      </c>
      <c r="I452" s="26">
        <f>VLOOKUP(F452,Table!$A$2:$C$121,3,0)</f>
        <v>4</v>
      </c>
      <c r="J452" s="17" t="s">
        <v>11490</v>
      </c>
      <c r="K452" s="25" t="str">
        <f>LEFT(J452,MIN(FIND({0,1,2,3,4,5,6,7,8,9},ASC(J452)&amp;1234567890))-1)</f>
        <v>O</v>
      </c>
      <c r="L452" s="25">
        <f t="shared" si="15"/>
        <v>0.997</v>
      </c>
      <c r="M452" s="25">
        <f>VLOOKUP(K452,Table!$A$2:$C$121,2,0)</f>
        <v>16</v>
      </c>
      <c r="N452" s="26">
        <f>VLOOKUP(K452,Table!$A$2:$C$121,3,0)</f>
        <v>2</v>
      </c>
      <c r="O452" s="13" t="str">
        <f>VLOOKUP(A452,Table!$U$1:$V$230,2,0)</f>
        <v>Monoclinic</v>
      </c>
      <c r="P452" s="1"/>
    </row>
    <row r="453" spans="1:16">
      <c r="A453" s="12">
        <v>12</v>
      </c>
      <c r="B453" s="12">
        <v>37224</v>
      </c>
      <c r="C453" s="12" t="s">
        <v>805</v>
      </c>
      <c r="D453" s="12" t="s">
        <v>972</v>
      </c>
      <c r="E453" s="17" t="s">
        <v>390</v>
      </c>
      <c r="F453" s="25" t="str">
        <f>LEFT(E453,MIN(FIND({0,1,2,3,4,5,6,7,8,9},ASC(E453)&amp;1234567890))-1)</f>
        <v>W</v>
      </c>
      <c r="G453" s="25">
        <f t="shared" si="14"/>
        <v>1</v>
      </c>
      <c r="H453" s="25">
        <f>VLOOKUP(F453,Table!$A$2:$C$121,2,0)</f>
        <v>6</v>
      </c>
      <c r="I453" s="26">
        <f>VLOOKUP(F453,Table!$A$2:$C$121,3,0)</f>
        <v>6</v>
      </c>
      <c r="J453" s="17" t="s">
        <v>30</v>
      </c>
      <c r="K453" s="25" t="str">
        <f>LEFT(J453,MIN(FIND({0,1,2,3,4,5,6,7,8,9},ASC(J453)&amp;1234567890))-1)</f>
        <v>P</v>
      </c>
      <c r="L453" s="25">
        <f t="shared" si="15"/>
        <v>2</v>
      </c>
      <c r="M453" s="25">
        <f>VLOOKUP(K453,Table!$A$2:$C$121,2,0)</f>
        <v>15</v>
      </c>
      <c r="N453" s="26">
        <f>VLOOKUP(K453,Table!$A$2:$C$121,3,0)</f>
        <v>3</v>
      </c>
      <c r="O453" s="13" t="str">
        <f>VLOOKUP(A453,Table!$U$1:$V$230,2,0)</f>
        <v>Monoclinic</v>
      </c>
      <c r="P453" s="1"/>
    </row>
    <row r="454" spans="1:16">
      <c r="A454" s="12">
        <v>12</v>
      </c>
      <c r="B454" s="12">
        <v>39429</v>
      </c>
      <c r="C454" s="12" t="s">
        <v>805</v>
      </c>
      <c r="D454" s="12" t="s">
        <v>973</v>
      </c>
      <c r="E454" s="17" t="s">
        <v>50</v>
      </c>
      <c r="F454" s="25" t="str">
        <f>LEFT(E454,MIN(FIND({0,1,2,3,4,5,6,7,8,9},ASC(E454)&amp;1234567890))-1)</f>
        <v>Ti</v>
      </c>
      <c r="G454" s="25">
        <f t="shared" si="14"/>
        <v>1</v>
      </c>
      <c r="H454" s="25">
        <f>VLOOKUP(F454,Table!$A$2:$C$121,2,0)</f>
        <v>4</v>
      </c>
      <c r="I454" s="26">
        <f>VLOOKUP(F454,Table!$A$2:$C$121,3,0)</f>
        <v>4</v>
      </c>
      <c r="J454" s="17" t="s">
        <v>367</v>
      </c>
      <c r="K454" s="25" t="str">
        <f>LEFT(J454,MIN(FIND({0,1,2,3,4,5,6,7,8,9},ASC(J454)&amp;1234567890))-1)</f>
        <v>Cl</v>
      </c>
      <c r="L454" s="25">
        <f t="shared" si="15"/>
        <v>3</v>
      </c>
      <c r="M454" s="25">
        <f>VLOOKUP(K454,Table!$A$2:$C$121,2,0)</f>
        <v>17</v>
      </c>
      <c r="N454" s="26">
        <f>VLOOKUP(K454,Table!$A$2:$C$121,3,0)</f>
        <v>3</v>
      </c>
      <c r="O454" s="13" t="str">
        <f>VLOOKUP(A454,Table!$U$1:$V$230,2,0)</f>
        <v>Monoclinic</v>
      </c>
      <c r="P454" s="1"/>
    </row>
    <row r="455" spans="1:16">
      <c r="A455" s="12">
        <v>12</v>
      </c>
      <c r="B455" s="12">
        <v>102736</v>
      </c>
      <c r="C455" s="12" t="s">
        <v>805</v>
      </c>
      <c r="D455" s="12" t="s">
        <v>974</v>
      </c>
      <c r="E455" s="17" t="s">
        <v>76</v>
      </c>
      <c r="F455" s="25" t="str">
        <f>LEFT(E455,MIN(FIND({0,1,2,3,4,5,6,7,8,9},ASC(E455)&amp;1234567890))-1)</f>
        <v>Co</v>
      </c>
      <c r="G455" s="25">
        <f t="shared" si="14"/>
        <v>1</v>
      </c>
      <c r="H455" s="25">
        <f>VLOOKUP(F455,Table!$A$2:$C$121,2,0)</f>
        <v>9</v>
      </c>
      <c r="I455" s="26">
        <f>VLOOKUP(F455,Table!$A$2:$C$121,3,0)</f>
        <v>4</v>
      </c>
      <c r="J455" s="17" t="s">
        <v>431</v>
      </c>
      <c r="K455" s="25" t="str">
        <f>LEFT(J455,MIN(FIND({0,1,2,3,4,5,6,7,8,9},ASC(J455)&amp;1234567890))-1)</f>
        <v>Zn</v>
      </c>
      <c r="L455" s="25">
        <f t="shared" si="15"/>
        <v>13</v>
      </c>
      <c r="M455" s="25">
        <f>VLOOKUP(K455,Table!$A$2:$C$121,2,0)</f>
        <v>12</v>
      </c>
      <c r="N455" s="26">
        <f>VLOOKUP(K455,Table!$A$2:$C$121,3,0)</f>
        <v>4</v>
      </c>
      <c r="O455" s="13" t="str">
        <f>VLOOKUP(A455,Table!$U$1:$V$230,2,0)</f>
        <v>Monoclinic</v>
      </c>
      <c r="P455" s="1"/>
    </row>
    <row r="456" spans="1:16">
      <c r="A456" s="12">
        <v>12</v>
      </c>
      <c r="B456" s="12">
        <v>102986</v>
      </c>
      <c r="C456" s="12" t="s">
        <v>805</v>
      </c>
      <c r="D456" s="12" t="s">
        <v>975</v>
      </c>
      <c r="E456" s="17" t="s">
        <v>11491</v>
      </c>
      <c r="F456" s="25" t="str">
        <f>LEFT(E456,MIN(FIND({0,1,2,3,4,5,6,7,8,9},ASC(E456)&amp;1234567890))-1)</f>
        <v>Cu</v>
      </c>
      <c r="G456" s="25">
        <f t="shared" si="14"/>
        <v>11</v>
      </c>
      <c r="H456" s="25">
        <f>VLOOKUP(F456,Table!$A$2:$C$121,2,0)</f>
        <v>11</v>
      </c>
      <c r="I456" s="26">
        <f>VLOOKUP(F456,Table!$A$2:$C$121,3,0)</f>
        <v>4</v>
      </c>
      <c r="J456" s="17" t="s">
        <v>11492</v>
      </c>
      <c r="K456" s="25" t="str">
        <f>LEFT(J456,MIN(FIND({0,1,2,3,4,5,6,7,8,9},ASC(J456)&amp;1234567890))-1)</f>
        <v>In</v>
      </c>
      <c r="L456" s="25">
        <f t="shared" si="15"/>
        <v>9</v>
      </c>
      <c r="M456" s="25">
        <f>VLOOKUP(K456,Table!$A$2:$C$121,2,0)</f>
        <v>13</v>
      </c>
      <c r="N456" s="26">
        <f>VLOOKUP(K456,Table!$A$2:$C$121,3,0)</f>
        <v>5</v>
      </c>
      <c r="O456" s="13" t="str">
        <f>VLOOKUP(A456,Table!$U$1:$V$230,2,0)</f>
        <v>Monoclinic</v>
      </c>
      <c r="P456" s="1"/>
    </row>
    <row r="457" spans="1:16">
      <c r="A457" s="12">
        <v>12</v>
      </c>
      <c r="B457" s="12">
        <v>103658</v>
      </c>
      <c r="C457" s="12" t="s">
        <v>805</v>
      </c>
      <c r="D457" s="12" t="s">
        <v>976</v>
      </c>
      <c r="E457" s="17" t="s">
        <v>11493</v>
      </c>
      <c r="F457" s="25" t="str">
        <f>LEFT(E457,MIN(FIND({0,1,2,3,4,5,6,7,8,9},ASC(E457)&amp;1234567890))-1)</f>
        <v>Fe</v>
      </c>
      <c r="G457" s="25">
        <f t="shared" si="14"/>
        <v>17</v>
      </c>
      <c r="H457" s="25">
        <f>VLOOKUP(F457,Table!$A$2:$C$121,2,0)</f>
        <v>8</v>
      </c>
      <c r="I457" s="26">
        <f>VLOOKUP(F457,Table!$A$2:$C$121,3,0)</f>
        <v>4</v>
      </c>
      <c r="J457" s="17" t="s">
        <v>11494</v>
      </c>
      <c r="K457" s="25" t="str">
        <f>LEFT(J457,MIN(FIND({0,1,2,3,4,5,6,7,8,9},ASC(J457)&amp;1234567890))-1)</f>
        <v>Th</v>
      </c>
      <c r="L457" s="25">
        <f t="shared" si="15"/>
        <v>2</v>
      </c>
      <c r="M457" s="25">
        <f>VLOOKUP(K457,Table!$A$2:$C$121,2,0)</f>
        <v>3</v>
      </c>
      <c r="N457" s="26">
        <f>VLOOKUP(K457,Table!$A$2:$C$121,3,0)</f>
        <v>7</v>
      </c>
      <c r="O457" s="13" t="str">
        <f>VLOOKUP(A457,Table!$U$1:$V$230,2,0)</f>
        <v>Monoclinic</v>
      </c>
      <c r="P457" s="1"/>
    </row>
    <row r="458" spans="1:16">
      <c r="A458" s="12">
        <v>12</v>
      </c>
      <c r="B458" s="12">
        <v>103866</v>
      </c>
      <c r="C458" s="12" t="s">
        <v>805</v>
      </c>
      <c r="D458" s="12" t="s">
        <v>977</v>
      </c>
      <c r="E458" s="17" t="s">
        <v>11495</v>
      </c>
      <c r="F458" s="25" t="str">
        <f>LEFT(E458,MIN(FIND({0,1,2,3,4,5,6,7,8,9},ASC(E458)&amp;1234567890))-1)</f>
        <v>Ga</v>
      </c>
      <c r="G458" s="25">
        <f t="shared" si="14"/>
        <v>9</v>
      </c>
      <c r="H458" s="25">
        <f>VLOOKUP(F458,Table!$A$2:$C$121,2,0)</f>
        <v>13</v>
      </c>
      <c r="I458" s="26">
        <f>VLOOKUP(F458,Table!$A$2:$C$121,3,0)</f>
        <v>4</v>
      </c>
      <c r="J458" s="17" t="s">
        <v>11496</v>
      </c>
      <c r="K458" s="25" t="str">
        <f>LEFT(J458,MIN(FIND({0,1,2,3,4,5,6,7,8,9},ASC(J458)&amp;1234567890))-1)</f>
        <v>Ni</v>
      </c>
      <c r="L458" s="25">
        <f t="shared" si="15"/>
        <v>13</v>
      </c>
      <c r="M458" s="25">
        <f>VLOOKUP(K458,Table!$A$2:$C$121,2,0)</f>
        <v>10</v>
      </c>
      <c r="N458" s="26">
        <f>VLOOKUP(K458,Table!$A$2:$C$121,3,0)</f>
        <v>4</v>
      </c>
      <c r="O458" s="13" t="str">
        <f>VLOOKUP(A458,Table!$U$1:$V$230,2,0)</f>
        <v>Monoclinic</v>
      </c>
      <c r="P458" s="1"/>
    </row>
    <row r="459" spans="1:16">
      <c r="A459" s="12">
        <v>12</v>
      </c>
      <c r="B459" s="12">
        <v>103946</v>
      </c>
      <c r="C459" s="12" t="s">
        <v>805</v>
      </c>
      <c r="D459" s="12" t="s">
        <v>978</v>
      </c>
      <c r="E459" s="17" t="s">
        <v>11497</v>
      </c>
      <c r="F459" s="25" t="str">
        <f>LEFT(E459,MIN(FIND({0,1,2,3,4,5,6,7,8,9},ASC(E459)&amp;1234567890))-1)</f>
        <v>Ga</v>
      </c>
      <c r="G459" s="25">
        <f t="shared" si="14"/>
        <v>7</v>
      </c>
      <c r="H459" s="25">
        <f>VLOOKUP(F459,Table!$A$2:$C$121,2,0)</f>
        <v>13</v>
      </c>
      <c r="I459" s="26">
        <f>VLOOKUP(F459,Table!$A$2:$C$121,3,0)</f>
        <v>4</v>
      </c>
      <c r="J459" s="17" t="s">
        <v>11498</v>
      </c>
      <c r="K459" s="25" t="str">
        <f>LEFT(J459,MIN(FIND({0,1,2,3,4,5,6,7,8,9},ASC(J459)&amp;1234567890))-1)</f>
        <v>Rb</v>
      </c>
      <c r="L459" s="25">
        <f t="shared" si="15"/>
        <v>1</v>
      </c>
      <c r="M459" s="25">
        <f>VLOOKUP(K459,Table!$A$2:$C$121,2,0)</f>
        <v>1</v>
      </c>
      <c r="N459" s="26">
        <f>VLOOKUP(K459,Table!$A$2:$C$121,3,0)</f>
        <v>5</v>
      </c>
      <c r="O459" s="13" t="str">
        <f>VLOOKUP(A459,Table!$U$1:$V$230,2,0)</f>
        <v>Monoclinic</v>
      </c>
      <c r="P459" s="1"/>
    </row>
    <row r="460" spans="1:16">
      <c r="A460" s="12">
        <v>12</v>
      </c>
      <c r="B460" s="12">
        <v>104899</v>
      </c>
      <c r="C460" s="12" t="s">
        <v>805</v>
      </c>
      <c r="D460" s="12" t="s">
        <v>979</v>
      </c>
      <c r="E460" s="17" t="s">
        <v>11499</v>
      </c>
      <c r="F460" s="25" t="str">
        <f>LEFT(E460,MIN(FIND({0,1,2,3,4,5,6,7,8,9},ASC(E460)&amp;1234567890))-1)</f>
        <v>Mg</v>
      </c>
      <c r="G460" s="25">
        <f t="shared" si="14"/>
        <v>4</v>
      </c>
      <c r="H460" s="25">
        <f>VLOOKUP(F460,Table!$A$2:$C$121,2,0)</f>
        <v>2</v>
      </c>
      <c r="I460" s="26">
        <f>VLOOKUP(F460,Table!$A$2:$C$121,3,0)</f>
        <v>3</v>
      </c>
      <c r="J460" s="17" t="s">
        <v>11500</v>
      </c>
      <c r="K460" s="25" t="str">
        <f>LEFT(J460,MIN(FIND({0,1,2,3,4,5,6,7,8,9},ASC(J460)&amp;1234567890))-1)</f>
        <v>Zn</v>
      </c>
      <c r="L460" s="25">
        <f t="shared" si="15"/>
        <v>7</v>
      </c>
      <c r="M460" s="25">
        <f>VLOOKUP(K460,Table!$A$2:$C$121,2,0)</f>
        <v>12</v>
      </c>
      <c r="N460" s="26">
        <f>VLOOKUP(K460,Table!$A$2:$C$121,3,0)</f>
        <v>4</v>
      </c>
      <c r="O460" s="13" t="str">
        <f>VLOOKUP(A460,Table!$U$1:$V$230,2,0)</f>
        <v>Monoclinic</v>
      </c>
      <c r="P460" s="1"/>
    </row>
    <row r="461" spans="1:16">
      <c r="A461" s="12">
        <v>12</v>
      </c>
      <c r="B461" s="12">
        <v>105023</v>
      </c>
      <c r="C461" s="12" t="s">
        <v>805</v>
      </c>
      <c r="D461" s="12" t="s">
        <v>980</v>
      </c>
      <c r="E461" s="17" t="s">
        <v>355</v>
      </c>
      <c r="F461" s="25" t="str">
        <f>LEFT(E461,MIN(FIND({0,1,2,3,4,5,6,7,8,9},ASC(E461)&amp;1234567890))-1)</f>
        <v>Mn</v>
      </c>
      <c r="G461" s="25">
        <f t="shared" si="14"/>
        <v>1</v>
      </c>
      <c r="H461" s="25">
        <f>VLOOKUP(F461,Table!$A$2:$C$121,2,0)</f>
        <v>7</v>
      </c>
      <c r="I461" s="26">
        <f>VLOOKUP(F461,Table!$A$2:$C$121,3,0)</f>
        <v>4</v>
      </c>
      <c r="J461" s="17" t="s">
        <v>431</v>
      </c>
      <c r="K461" s="25" t="str">
        <f>LEFT(J461,MIN(FIND({0,1,2,3,4,5,6,7,8,9},ASC(J461)&amp;1234567890))-1)</f>
        <v>Zn</v>
      </c>
      <c r="L461" s="25">
        <f t="shared" si="15"/>
        <v>13</v>
      </c>
      <c r="M461" s="25">
        <f>VLOOKUP(K461,Table!$A$2:$C$121,2,0)</f>
        <v>12</v>
      </c>
      <c r="N461" s="26">
        <f>VLOOKUP(K461,Table!$A$2:$C$121,3,0)</f>
        <v>4</v>
      </c>
      <c r="O461" s="13" t="str">
        <f>VLOOKUP(A461,Table!$U$1:$V$230,2,0)</f>
        <v>Monoclinic</v>
      </c>
      <c r="P461" s="1"/>
    </row>
    <row r="462" spans="1:16">
      <c r="A462" s="12">
        <v>12</v>
      </c>
      <c r="B462" s="12">
        <v>105322</v>
      </c>
      <c r="C462" s="12" t="s">
        <v>805</v>
      </c>
      <c r="D462" s="12" t="s">
        <v>981</v>
      </c>
      <c r="E462" s="17" t="s">
        <v>11501</v>
      </c>
      <c r="F462" s="25" t="str">
        <f>LEFT(E462,MIN(FIND({0,1,2,3,4,5,6,7,8,9},ASC(E462)&amp;1234567890))-1)</f>
        <v>Ni</v>
      </c>
      <c r="G462" s="25">
        <f t="shared" si="14"/>
        <v>4</v>
      </c>
      <c r="H462" s="25">
        <f>VLOOKUP(F462,Table!$A$2:$C$121,2,0)</f>
        <v>10</v>
      </c>
      <c r="I462" s="26">
        <f>VLOOKUP(F462,Table!$A$2:$C$121,3,0)</f>
        <v>4</v>
      </c>
      <c r="J462" s="17" t="s">
        <v>11502</v>
      </c>
      <c r="K462" s="25" t="str">
        <f>LEFT(J462,MIN(FIND({0,1,2,3,4,5,6,7,8,9},ASC(J462)&amp;1234567890))-1)</f>
        <v>Pu</v>
      </c>
      <c r="L462" s="25">
        <f t="shared" si="15"/>
        <v>1</v>
      </c>
      <c r="M462" s="25">
        <f>VLOOKUP(K462,Table!$A$2:$C$121,2,0)</f>
        <v>3</v>
      </c>
      <c r="N462" s="26">
        <f>VLOOKUP(K462,Table!$A$2:$C$121,3,0)</f>
        <v>7</v>
      </c>
      <c r="O462" s="13" t="str">
        <f>VLOOKUP(A462,Table!$U$1:$V$230,2,0)</f>
        <v>Monoclinic</v>
      </c>
      <c r="P462" s="1"/>
    </row>
    <row r="463" spans="1:16">
      <c r="A463" s="12">
        <v>12</v>
      </c>
      <c r="B463" s="12">
        <v>105361</v>
      </c>
      <c r="C463" s="12" t="s">
        <v>805</v>
      </c>
      <c r="D463" s="12" t="s">
        <v>982</v>
      </c>
      <c r="E463" s="17" t="s">
        <v>11503</v>
      </c>
      <c r="F463" s="25" t="str">
        <f>LEFT(E463,MIN(FIND({0,1,2,3,4,5,6,7,8,9},ASC(E463)&amp;1234567890))-1)</f>
        <v>Ni</v>
      </c>
      <c r="G463" s="25">
        <f t="shared" si="14"/>
        <v>3.08</v>
      </c>
      <c r="H463" s="25">
        <f>VLOOKUP(F463,Table!$A$2:$C$121,2,0)</f>
        <v>10</v>
      </c>
      <c r="I463" s="26">
        <f>VLOOKUP(F463,Table!$A$2:$C$121,3,0)</f>
        <v>4</v>
      </c>
      <c r="J463" s="17" t="s">
        <v>599</v>
      </c>
      <c r="K463" s="25" t="str">
        <f>LEFT(J463,MIN(FIND({0,1,2,3,4,5,6,7,8,9},ASC(J463)&amp;1234567890))-1)</f>
        <v>Sn</v>
      </c>
      <c r="L463" s="25">
        <f t="shared" si="15"/>
        <v>4</v>
      </c>
      <c r="M463" s="25">
        <f>VLOOKUP(K463,Table!$A$2:$C$121,2,0)</f>
        <v>14</v>
      </c>
      <c r="N463" s="26">
        <f>VLOOKUP(K463,Table!$A$2:$C$121,3,0)</f>
        <v>5</v>
      </c>
      <c r="O463" s="13" t="str">
        <f>VLOOKUP(A463,Table!$U$1:$V$230,2,0)</f>
        <v>Monoclinic</v>
      </c>
      <c r="P463" s="1"/>
    </row>
    <row r="464" spans="1:16">
      <c r="A464" s="12">
        <v>12</v>
      </c>
      <c r="B464" s="12">
        <v>105362</v>
      </c>
      <c r="C464" s="12" t="s">
        <v>805</v>
      </c>
      <c r="D464" s="12" t="s">
        <v>983</v>
      </c>
      <c r="E464" s="17" t="s">
        <v>11504</v>
      </c>
      <c r="F464" s="25" t="str">
        <f>LEFT(E464,MIN(FIND({0,1,2,3,4,5,6,7,8,9},ASC(E464)&amp;1234567890))-1)</f>
        <v>Ni</v>
      </c>
      <c r="G464" s="25">
        <f t="shared" si="14"/>
        <v>3.39</v>
      </c>
      <c r="H464" s="25">
        <f>VLOOKUP(F464,Table!$A$2:$C$121,2,0)</f>
        <v>10</v>
      </c>
      <c r="I464" s="26">
        <f>VLOOKUP(F464,Table!$A$2:$C$121,3,0)</f>
        <v>4</v>
      </c>
      <c r="J464" s="17" t="s">
        <v>599</v>
      </c>
      <c r="K464" s="25" t="str">
        <f>LEFT(J464,MIN(FIND({0,1,2,3,4,5,6,7,8,9},ASC(J464)&amp;1234567890))-1)</f>
        <v>Sn</v>
      </c>
      <c r="L464" s="25">
        <f t="shared" si="15"/>
        <v>4</v>
      </c>
      <c r="M464" s="25">
        <f>VLOOKUP(K464,Table!$A$2:$C$121,2,0)</f>
        <v>14</v>
      </c>
      <c r="N464" s="26">
        <f>VLOOKUP(K464,Table!$A$2:$C$121,3,0)</f>
        <v>5</v>
      </c>
      <c r="O464" s="13" t="str">
        <f>VLOOKUP(A464,Table!$U$1:$V$230,2,0)</f>
        <v>Monoclinic</v>
      </c>
      <c r="P464" s="1"/>
    </row>
    <row r="465" spans="1:16">
      <c r="A465" s="12">
        <v>12</v>
      </c>
      <c r="B465" s="12">
        <v>105363</v>
      </c>
      <c r="C465" s="12" t="s">
        <v>805</v>
      </c>
      <c r="D465" s="12" t="s">
        <v>984</v>
      </c>
      <c r="E465" s="17" t="s">
        <v>11359</v>
      </c>
      <c r="F465" s="25" t="str">
        <f>LEFT(E465,MIN(FIND({0,1,2,3,4,5,6,7,8,9},ASC(E465)&amp;1234567890))-1)</f>
        <v>Ni</v>
      </c>
      <c r="G465" s="25">
        <f t="shared" si="14"/>
        <v>3</v>
      </c>
      <c r="H465" s="25">
        <f>VLOOKUP(F465,Table!$A$2:$C$121,2,0)</f>
        <v>10</v>
      </c>
      <c r="I465" s="26">
        <f>VLOOKUP(F465,Table!$A$2:$C$121,3,0)</f>
        <v>4</v>
      </c>
      <c r="J465" s="17" t="s">
        <v>599</v>
      </c>
      <c r="K465" s="25" t="str">
        <f>LEFT(J465,MIN(FIND({0,1,2,3,4,5,6,7,8,9},ASC(J465)&amp;1234567890))-1)</f>
        <v>Sn</v>
      </c>
      <c r="L465" s="25">
        <f t="shared" si="15"/>
        <v>4</v>
      </c>
      <c r="M465" s="25">
        <f>VLOOKUP(K465,Table!$A$2:$C$121,2,0)</f>
        <v>14</v>
      </c>
      <c r="N465" s="26">
        <f>VLOOKUP(K465,Table!$A$2:$C$121,3,0)</f>
        <v>5</v>
      </c>
      <c r="O465" s="13" t="str">
        <f>VLOOKUP(A465,Table!$U$1:$V$230,2,0)</f>
        <v>Monoclinic</v>
      </c>
      <c r="P465" s="1"/>
    </row>
    <row r="466" spans="1:16">
      <c r="A466" s="12">
        <v>12</v>
      </c>
      <c r="B466" s="12">
        <v>96699</v>
      </c>
      <c r="C466" s="12" t="s">
        <v>853</v>
      </c>
      <c r="D466" s="12" t="s">
        <v>985</v>
      </c>
      <c r="E466" s="17" t="s">
        <v>11351</v>
      </c>
      <c r="F466" s="25" t="str">
        <f>LEFT(E466,MIN(FIND({0,1,2,3,4,5,6,7,8,9},ASC(E466)&amp;1234567890))-1)</f>
        <v>Cu</v>
      </c>
      <c r="G466" s="25">
        <f t="shared" si="14"/>
        <v>1</v>
      </c>
      <c r="H466" s="25">
        <f>VLOOKUP(F466,Table!$A$2:$C$121,2,0)</f>
        <v>11</v>
      </c>
      <c r="I466" s="26">
        <f>VLOOKUP(F466,Table!$A$2:$C$121,3,0)</f>
        <v>4</v>
      </c>
      <c r="J466" s="17" t="s">
        <v>32</v>
      </c>
      <c r="K466" s="25" t="str">
        <f>LEFT(J466,MIN(FIND({0,1,2,3,4,5,6,7,8,9},ASC(J466)&amp;1234567890))-1)</f>
        <v>O</v>
      </c>
      <c r="L466" s="25">
        <f t="shared" si="15"/>
        <v>2</v>
      </c>
      <c r="M466" s="25">
        <f>VLOOKUP(K466,Table!$A$2:$C$121,2,0)</f>
        <v>16</v>
      </c>
      <c r="N466" s="26">
        <f>VLOOKUP(K466,Table!$A$2:$C$121,3,0)</f>
        <v>2</v>
      </c>
      <c r="O466" s="13" t="str">
        <f>VLOOKUP(A466,Table!$U$1:$V$230,2,0)</f>
        <v>Monoclinic</v>
      </c>
      <c r="P466" s="1"/>
    </row>
    <row r="467" spans="1:16">
      <c r="A467" s="12">
        <v>12</v>
      </c>
      <c r="B467" s="12">
        <v>240090</v>
      </c>
      <c r="C467" s="12" t="s">
        <v>853</v>
      </c>
      <c r="D467" s="12" t="s">
        <v>986</v>
      </c>
      <c r="E467" s="17" t="s">
        <v>11505</v>
      </c>
      <c r="F467" s="25" t="str">
        <f>LEFT(E467,MIN(FIND({0,1,2,3,4,5,6,7,8,9},ASC(E467)&amp;1234567890))-1)</f>
        <v>Co</v>
      </c>
      <c r="G467" s="25">
        <f t="shared" si="14"/>
        <v>1.93</v>
      </c>
      <c r="H467" s="25">
        <f>VLOOKUP(F467,Table!$A$2:$C$121,2,0)</f>
        <v>9</v>
      </c>
      <c r="I467" s="26">
        <f>VLOOKUP(F467,Table!$A$2:$C$121,3,0)</f>
        <v>4</v>
      </c>
      <c r="J467" s="17" t="s">
        <v>11506</v>
      </c>
      <c r="K467" s="25" t="str">
        <f>LEFT(J467,MIN(FIND({0,1,2,3,4,5,6,7,8,9},ASC(J467)&amp;1234567890))-1)</f>
        <v>Zn</v>
      </c>
      <c r="L467" s="25">
        <f t="shared" si="15"/>
        <v>15.04</v>
      </c>
      <c r="M467" s="25">
        <f>VLOOKUP(K467,Table!$A$2:$C$121,2,0)</f>
        <v>12</v>
      </c>
      <c r="N467" s="26">
        <f>VLOOKUP(K467,Table!$A$2:$C$121,3,0)</f>
        <v>4</v>
      </c>
      <c r="O467" s="13" t="str">
        <f>VLOOKUP(A467,Table!$U$1:$V$230,2,0)</f>
        <v>Monoclinic</v>
      </c>
      <c r="P467" s="1"/>
    </row>
    <row r="468" spans="1:16">
      <c r="A468" s="12">
        <v>12</v>
      </c>
      <c r="B468" s="12">
        <v>240133</v>
      </c>
      <c r="C468" s="12" t="s">
        <v>805</v>
      </c>
      <c r="D468" s="12" t="s">
        <v>987</v>
      </c>
      <c r="E468" s="17" t="s">
        <v>433</v>
      </c>
      <c r="F468" s="25" t="str">
        <f>LEFT(E468,MIN(FIND({0,1,2,3,4,5,6,7,8,9},ASC(E468)&amp;1234567890))-1)</f>
        <v>Sr</v>
      </c>
      <c r="G468" s="25">
        <f t="shared" si="14"/>
        <v>1</v>
      </c>
      <c r="H468" s="25">
        <f>VLOOKUP(F468,Table!$A$2:$C$121,2,0)</f>
        <v>2</v>
      </c>
      <c r="I468" s="26">
        <f>VLOOKUP(F468,Table!$A$2:$C$121,3,0)</f>
        <v>5</v>
      </c>
      <c r="J468" s="17" t="s">
        <v>11507</v>
      </c>
      <c r="K468" s="25" t="str">
        <f>LEFT(J468,MIN(FIND({0,1,2,3,4,5,6,7,8,9},ASC(J468)&amp;1234567890))-1)</f>
        <v>In</v>
      </c>
      <c r="L468" s="25">
        <f t="shared" si="15"/>
        <v>4</v>
      </c>
      <c r="M468" s="25">
        <f>VLOOKUP(K468,Table!$A$2:$C$121,2,0)</f>
        <v>13</v>
      </c>
      <c r="N468" s="26">
        <f>VLOOKUP(K468,Table!$A$2:$C$121,3,0)</f>
        <v>5</v>
      </c>
      <c r="O468" s="13" t="str">
        <f>VLOOKUP(A468,Table!$U$1:$V$230,2,0)</f>
        <v>Monoclinic</v>
      </c>
      <c r="P468" s="1"/>
    </row>
    <row r="469" spans="1:16">
      <c r="A469" s="12">
        <v>12</v>
      </c>
      <c r="B469" s="12">
        <v>413455</v>
      </c>
      <c r="C469" s="12" t="s">
        <v>805</v>
      </c>
      <c r="D469" s="12" t="s">
        <v>222</v>
      </c>
      <c r="E469" s="17" t="s">
        <v>366</v>
      </c>
      <c r="F469" s="25" t="str">
        <f>LEFT(E469,MIN(FIND({0,1,2,3,4,5,6,7,8,9},ASC(E469)&amp;1234567890))-1)</f>
        <v>Ga</v>
      </c>
      <c r="G469" s="25">
        <f t="shared" si="14"/>
        <v>1</v>
      </c>
      <c r="H469" s="25">
        <f>VLOOKUP(F469,Table!$A$2:$C$121,2,0)</f>
        <v>13</v>
      </c>
      <c r="I469" s="26">
        <f>VLOOKUP(F469,Table!$A$2:$C$121,3,0)</f>
        <v>4</v>
      </c>
      <c r="J469" s="17" t="s">
        <v>367</v>
      </c>
      <c r="K469" s="25" t="str">
        <f>LEFT(J469,MIN(FIND({0,1,2,3,4,5,6,7,8,9},ASC(J469)&amp;1234567890))-1)</f>
        <v>Cl</v>
      </c>
      <c r="L469" s="25">
        <f t="shared" si="15"/>
        <v>3</v>
      </c>
      <c r="M469" s="25">
        <f>VLOOKUP(K469,Table!$A$2:$C$121,2,0)</f>
        <v>17</v>
      </c>
      <c r="N469" s="26">
        <f>VLOOKUP(K469,Table!$A$2:$C$121,3,0)</f>
        <v>3</v>
      </c>
      <c r="O469" s="13" t="str">
        <f>VLOOKUP(A469,Table!$U$1:$V$230,2,0)</f>
        <v>Monoclinic</v>
      </c>
      <c r="P469" s="1"/>
    </row>
    <row r="470" spans="1:16">
      <c r="A470" s="12">
        <v>12</v>
      </c>
      <c r="B470" s="12">
        <v>108</v>
      </c>
      <c r="C470" s="12" t="s">
        <v>805</v>
      </c>
      <c r="D470" s="12" t="s">
        <v>201</v>
      </c>
      <c r="E470" s="17" t="s">
        <v>328</v>
      </c>
      <c r="F470" s="25" t="str">
        <f>LEFT(E470,MIN(FIND({0,1,2,3,4,5,6,7,8,9},ASC(E470)&amp;1234567890))-1)</f>
        <v>Te</v>
      </c>
      <c r="G470" s="25">
        <f t="shared" si="14"/>
        <v>1</v>
      </c>
      <c r="H470" s="25">
        <f>VLOOKUP(F470,Table!$A$2:$C$121,2,0)</f>
        <v>16</v>
      </c>
      <c r="I470" s="26">
        <f>VLOOKUP(F470,Table!$A$2:$C$121,3,0)</f>
        <v>5</v>
      </c>
      <c r="J470" s="17" t="s">
        <v>329</v>
      </c>
      <c r="K470" s="25" t="str">
        <f>LEFT(J470,MIN(FIND({0,1,2,3,4,5,6,7,8,9},ASC(J470)&amp;1234567890))-1)</f>
        <v>I</v>
      </c>
      <c r="L470" s="25">
        <f t="shared" si="15"/>
        <v>1</v>
      </c>
      <c r="M470" s="25">
        <f>VLOOKUP(K470,Table!$A$2:$C$121,2,0)</f>
        <v>17</v>
      </c>
      <c r="N470" s="26">
        <f>VLOOKUP(K470,Table!$A$2:$C$121,3,0)</f>
        <v>5</v>
      </c>
      <c r="O470" s="13" t="str">
        <f>VLOOKUP(A470,Table!$U$1:$V$230,2,0)</f>
        <v>Monoclinic</v>
      </c>
      <c r="P470" s="1"/>
    </row>
    <row r="471" spans="1:16">
      <c r="A471" s="12">
        <v>12</v>
      </c>
      <c r="B471" s="12">
        <v>2032</v>
      </c>
      <c r="C471" s="12" t="s">
        <v>805</v>
      </c>
      <c r="D471" s="12" t="s">
        <v>988</v>
      </c>
      <c r="E471" s="17" t="s">
        <v>349</v>
      </c>
      <c r="F471" s="25" t="str">
        <f>LEFT(E471,MIN(FIND({0,1,2,3,4,5,6,7,8,9},ASC(E471)&amp;1234567890))-1)</f>
        <v>Ti</v>
      </c>
      <c r="G471" s="25">
        <f t="shared" si="14"/>
        <v>8</v>
      </c>
      <c r="H471" s="25">
        <f>VLOOKUP(F471,Table!$A$2:$C$121,2,0)</f>
        <v>4</v>
      </c>
      <c r="I471" s="26">
        <f>VLOOKUP(F471,Table!$A$2:$C$121,3,0)</f>
        <v>4</v>
      </c>
      <c r="J471" s="17" t="s">
        <v>336</v>
      </c>
      <c r="K471" s="25" t="str">
        <f>LEFT(J471,MIN(FIND({0,1,2,3,4,5,6,7,8,9},ASC(J471)&amp;1234567890))-1)</f>
        <v>S</v>
      </c>
      <c r="L471" s="25">
        <f t="shared" si="15"/>
        <v>3</v>
      </c>
      <c r="M471" s="25">
        <f>VLOOKUP(K471,Table!$A$2:$C$121,2,0)</f>
        <v>16</v>
      </c>
      <c r="N471" s="26">
        <f>VLOOKUP(K471,Table!$A$2:$C$121,3,0)</f>
        <v>3</v>
      </c>
      <c r="O471" s="13" t="str">
        <f>VLOOKUP(A471,Table!$U$1:$V$230,2,0)</f>
        <v>Monoclinic</v>
      </c>
      <c r="P471" s="1"/>
    </row>
    <row r="472" spans="1:16">
      <c r="A472" s="12">
        <v>12</v>
      </c>
      <c r="B472" s="12">
        <v>14182</v>
      </c>
      <c r="C472" s="12" t="s">
        <v>805</v>
      </c>
      <c r="D472" s="12" t="s">
        <v>989</v>
      </c>
      <c r="E472" s="17" t="s">
        <v>52</v>
      </c>
      <c r="F472" s="25" t="str">
        <f>LEFT(E472,MIN(FIND({0,1,2,3,4,5,6,7,8,9},ASC(E472)&amp;1234567890))-1)</f>
        <v>Tb</v>
      </c>
      <c r="G472" s="25">
        <f t="shared" si="14"/>
        <v>6</v>
      </c>
      <c r="H472" s="25">
        <f>VLOOKUP(F472,Table!$A$2:$C$121,2,0)</f>
        <v>3</v>
      </c>
      <c r="I472" s="26">
        <f>VLOOKUP(F472,Table!$A$2:$C$121,3,0)</f>
        <v>6</v>
      </c>
      <c r="J472" s="17" t="s">
        <v>11508</v>
      </c>
      <c r="K472" s="25" t="str">
        <f>LEFT(J472,MIN(FIND({0,1,2,3,4,5,6,7,8,9},ASC(J472)&amp;1234567890))-1)</f>
        <v>Br</v>
      </c>
      <c r="L472" s="25">
        <f t="shared" si="15"/>
        <v>7</v>
      </c>
      <c r="M472" s="25">
        <f>VLOOKUP(K472,Table!$A$2:$C$121,2,0)</f>
        <v>17</v>
      </c>
      <c r="N472" s="26">
        <f>VLOOKUP(K472,Table!$A$2:$C$121,3,0)</f>
        <v>4</v>
      </c>
      <c r="O472" s="13" t="str">
        <f>VLOOKUP(A472,Table!$U$1:$V$230,2,0)</f>
        <v>Monoclinic</v>
      </c>
      <c r="P472" s="1"/>
    </row>
    <row r="473" spans="1:16">
      <c r="A473" s="12">
        <v>12</v>
      </c>
      <c r="B473" s="12">
        <v>14183</v>
      </c>
      <c r="C473" s="12" t="s">
        <v>805</v>
      </c>
      <c r="D473" s="12" t="s">
        <v>990</v>
      </c>
      <c r="E473" s="17" t="s">
        <v>11509</v>
      </c>
      <c r="F473" s="25" t="str">
        <f>LEFT(E473,MIN(FIND({0,1,2,3,4,5,6,7,8,9},ASC(E473)&amp;1234567890))-1)</f>
        <v>Er</v>
      </c>
      <c r="G473" s="25">
        <f t="shared" si="14"/>
        <v>6</v>
      </c>
      <c r="H473" s="25">
        <f>VLOOKUP(F473,Table!$A$2:$C$121,2,0)</f>
        <v>3</v>
      </c>
      <c r="I473" s="26">
        <f>VLOOKUP(F473,Table!$A$2:$C$121,3,0)</f>
        <v>6</v>
      </c>
      <c r="J473" s="17" t="s">
        <v>11510</v>
      </c>
      <c r="K473" s="25" t="str">
        <f>LEFT(J473,MIN(FIND({0,1,2,3,4,5,6,7,8,9},ASC(J473)&amp;1234567890))-1)</f>
        <v>I</v>
      </c>
      <c r="L473" s="25">
        <f t="shared" si="15"/>
        <v>7</v>
      </c>
      <c r="M473" s="25">
        <f>VLOOKUP(K473,Table!$A$2:$C$121,2,0)</f>
        <v>17</v>
      </c>
      <c r="N473" s="26">
        <f>VLOOKUP(K473,Table!$A$2:$C$121,3,0)</f>
        <v>5</v>
      </c>
      <c r="O473" s="13" t="str">
        <f>VLOOKUP(A473,Table!$U$1:$V$230,2,0)</f>
        <v>Monoclinic</v>
      </c>
      <c r="P473" s="1"/>
    </row>
    <row r="474" spans="1:16">
      <c r="A474" s="12">
        <v>12</v>
      </c>
      <c r="B474" s="12">
        <v>14389</v>
      </c>
      <c r="C474" s="12" t="s">
        <v>805</v>
      </c>
      <c r="D474" s="12" t="s">
        <v>991</v>
      </c>
      <c r="E474" s="17" t="s">
        <v>335</v>
      </c>
      <c r="F474" s="25" t="str">
        <f>LEFT(E474,MIN(FIND({0,1,2,3,4,5,6,7,8,9},ASC(E474)&amp;1234567890))-1)</f>
        <v>Nb</v>
      </c>
      <c r="G474" s="25">
        <f t="shared" si="14"/>
        <v>1</v>
      </c>
      <c r="H474" s="25">
        <f>VLOOKUP(F474,Table!$A$2:$C$121,2,0)</f>
        <v>5</v>
      </c>
      <c r="I474" s="26">
        <f>VLOOKUP(F474,Table!$A$2:$C$121,3,0)</f>
        <v>5</v>
      </c>
      <c r="J474" s="17" t="s">
        <v>73</v>
      </c>
      <c r="K474" s="25" t="str">
        <f>LEFT(J474,MIN(FIND({0,1,2,3,4,5,6,7,8,9},ASC(J474)&amp;1234567890))-1)</f>
        <v>Te</v>
      </c>
      <c r="L474" s="25">
        <f t="shared" si="15"/>
        <v>2</v>
      </c>
      <c r="M474" s="25">
        <f>VLOOKUP(K474,Table!$A$2:$C$121,2,0)</f>
        <v>16</v>
      </c>
      <c r="N474" s="26">
        <f>VLOOKUP(K474,Table!$A$2:$C$121,3,0)</f>
        <v>5</v>
      </c>
      <c r="O474" s="13" t="str">
        <f>VLOOKUP(A474,Table!$U$1:$V$230,2,0)</f>
        <v>Monoclinic</v>
      </c>
      <c r="P474" s="1"/>
    </row>
    <row r="475" spans="1:16">
      <c r="A475" s="12">
        <v>12</v>
      </c>
      <c r="B475" s="12">
        <v>15079</v>
      </c>
      <c r="C475" s="12" t="s">
        <v>805</v>
      </c>
      <c r="D475" s="12" t="s">
        <v>992</v>
      </c>
      <c r="E475" s="17" t="s">
        <v>355</v>
      </c>
      <c r="F475" s="25" t="str">
        <f>LEFT(E475,MIN(FIND({0,1,2,3,4,5,6,7,8,9},ASC(E475)&amp;1234567890))-1)</f>
        <v>Mn</v>
      </c>
      <c r="G475" s="25">
        <f t="shared" si="14"/>
        <v>1</v>
      </c>
      <c r="H475" s="25">
        <f>VLOOKUP(F475,Table!$A$2:$C$121,2,0)</f>
        <v>7</v>
      </c>
      <c r="I475" s="26">
        <f>VLOOKUP(F475,Table!$A$2:$C$121,3,0)</f>
        <v>4</v>
      </c>
      <c r="J475" s="17" t="s">
        <v>11511</v>
      </c>
      <c r="K475" s="25" t="str">
        <f>LEFT(J475,MIN(FIND({0,1,2,3,4,5,6,7,8,9},ASC(J475)&amp;1234567890))-1)</f>
        <v>B</v>
      </c>
      <c r="L475" s="25">
        <f t="shared" si="15"/>
        <v>4</v>
      </c>
      <c r="M475" s="25">
        <f>VLOOKUP(K475,Table!$A$2:$C$121,2,0)</f>
        <v>13</v>
      </c>
      <c r="N475" s="26">
        <f>VLOOKUP(K475,Table!$A$2:$C$121,3,0)</f>
        <v>2</v>
      </c>
      <c r="O475" s="13" t="str">
        <f>VLOOKUP(A475,Table!$U$1:$V$230,2,0)</f>
        <v>Monoclinic</v>
      </c>
      <c r="P475" s="1"/>
    </row>
    <row r="476" spans="1:16">
      <c r="A476" s="12">
        <v>12</v>
      </c>
      <c r="B476" s="12">
        <v>17002</v>
      </c>
      <c r="C476" s="12" t="s">
        <v>805</v>
      </c>
      <c r="D476" s="12" t="s">
        <v>993</v>
      </c>
      <c r="E476" s="17" t="s">
        <v>11512</v>
      </c>
      <c r="F476" s="25" t="str">
        <f>LEFT(E476,MIN(FIND({0,1,2,3,4,5,6,7,8,9},ASC(E476)&amp;1234567890))-1)</f>
        <v>Ni</v>
      </c>
      <c r="G476" s="25">
        <f t="shared" si="14"/>
        <v>1.875</v>
      </c>
      <c r="H476" s="25">
        <f>VLOOKUP(F476,Table!$A$2:$C$121,2,0)</f>
        <v>10</v>
      </c>
      <c r="I476" s="26">
        <f>VLOOKUP(F476,Table!$A$2:$C$121,3,0)</f>
        <v>4</v>
      </c>
      <c r="J476" s="17" t="s">
        <v>32</v>
      </c>
      <c r="K476" s="25" t="str">
        <f>LEFT(J476,MIN(FIND({0,1,2,3,4,5,6,7,8,9},ASC(J476)&amp;1234567890))-1)</f>
        <v>O</v>
      </c>
      <c r="L476" s="25">
        <f t="shared" si="15"/>
        <v>2</v>
      </c>
      <c r="M476" s="25">
        <f>VLOOKUP(K476,Table!$A$2:$C$121,2,0)</f>
        <v>16</v>
      </c>
      <c r="N476" s="26">
        <f>VLOOKUP(K476,Table!$A$2:$C$121,3,0)</f>
        <v>2</v>
      </c>
      <c r="O476" s="13" t="str">
        <f>VLOOKUP(A476,Table!$U$1:$V$230,2,0)</f>
        <v>Monoclinic</v>
      </c>
      <c r="P476" s="1"/>
    </row>
    <row r="477" spans="1:16">
      <c r="A477" s="12">
        <v>12</v>
      </c>
      <c r="B477" s="12">
        <v>17013</v>
      </c>
      <c r="C477" s="12" t="s">
        <v>805</v>
      </c>
      <c r="D477" s="12" t="s">
        <v>994</v>
      </c>
      <c r="E477" s="17" t="s">
        <v>76</v>
      </c>
      <c r="F477" s="25" t="str">
        <f>LEFT(E477,MIN(FIND({0,1,2,3,4,5,6,7,8,9},ASC(E477)&amp;1234567890))-1)</f>
        <v>Co</v>
      </c>
      <c r="G477" s="25">
        <f t="shared" si="14"/>
        <v>1</v>
      </c>
      <c r="H477" s="25">
        <f>VLOOKUP(F477,Table!$A$2:$C$121,2,0)</f>
        <v>9</v>
      </c>
      <c r="I477" s="26">
        <f>VLOOKUP(F477,Table!$A$2:$C$121,3,0)</f>
        <v>4</v>
      </c>
      <c r="J477" s="17" t="s">
        <v>371</v>
      </c>
      <c r="K477" s="25" t="str">
        <f>LEFT(J477,MIN(FIND({0,1,2,3,4,5,6,7,8,9},ASC(J477)&amp;1234567890))-1)</f>
        <v>O</v>
      </c>
      <c r="L477" s="25">
        <f t="shared" si="15"/>
        <v>1</v>
      </c>
      <c r="M477" s="25">
        <f>VLOOKUP(K477,Table!$A$2:$C$121,2,0)</f>
        <v>16</v>
      </c>
      <c r="N477" s="26">
        <f>VLOOKUP(K477,Table!$A$2:$C$121,3,0)</f>
        <v>2</v>
      </c>
      <c r="O477" s="13" t="str">
        <f>VLOOKUP(A477,Table!$U$1:$V$230,2,0)</f>
        <v>Monoclinic</v>
      </c>
      <c r="P477" s="1"/>
    </row>
    <row r="478" spans="1:16">
      <c r="A478" s="12">
        <v>12</v>
      </c>
      <c r="B478" s="12">
        <v>26667</v>
      </c>
      <c r="C478" s="12" t="s">
        <v>805</v>
      </c>
      <c r="D478" s="12" t="s">
        <v>995</v>
      </c>
      <c r="E478" s="17" t="s">
        <v>11351</v>
      </c>
      <c r="F478" s="25" t="str">
        <f>LEFT(E478,MIN(FIND({0,1,2,3,4,5,6,7,8,9},ASC(E478)&amp;1234567890))-1)</f>
        <v>Cu</v>
      </c>
      <c r="G478" s="25">
        <f t="shared" si="14"/>
        <v>1</v>
      </c>
      <c r="H478" s="25">
        <f>VLOOKUP(F478,Table!$A$2:$C$121,2,0)</f>
        <v>11</v>
      </c>
      <c r="I478" s="26">
        <f>VLOOKUP(F478,Table!$A$2:$C$121,3,0)</f>
        <v>4</v>
      </c>
      <c r="J478" s="17" t="s">
        <v>11305</v>
      </c>
      <c r="K478" s="25" t="str">
        <f>LEFT(J478,MIN(FIND({0,1,2,3,4,5,6,7,8,9},ASC(J478)&amp;1234567890))-1)</f>
        <v>Cl</v>
      </c>
      <c r="L478" s="25">
        <f t="shared" si="15"/>
        <v>2</v>
      </c>
      <c r="M478" s="25">
        <f>VLOOKUP(K478,Table!$A$2:$C$121,2,0)</f>
        <v>17</v>
      </c>
      <c r="N478" s="26">
        <f>VLOOKUP(K478,Table!$A$2:$C$121,3,0)</f>
        <v>3</v>
      </c>
      <c r="O478" s="13" t="str">
        <f>VLOOKUP(A478,Table!$U$1:$V$230,2,0)</f>
        <v>Monoclinic</v>
      </c>
      <c r="P478" s="1"/>
    </row>
    <row r="479" spans="1:16">
      <c r="A479" s="12">
        <v>12</v>
      </c>
      <c r="B479" s="12">
        <v>30734</v>
      </c>
      <c r="C479" s="12" t="s">
        <v>805</v>
      </c>
      <c r="D479" s="12" t="s">
        <v>996</v>
      </c>
      <c r="E479" s="17" t="s">
        <v>11513</v>
      </c>
      <c r="F479" s="25" t="str">
        <f>LEFT(E479,MIN(FIND({0,1,2,3,4,5,6,7,8,9},ASC(E479)&amp;1234567890))-1)</f>
        <v>Rb</v>
      </c>
      <c r="G479" s="25">
        <f t="shared" si="14"/>
        <v>2</v>
      </c>
      <c r="H479" s="25">
        <f>VLOOKUP(F479,Table!$A$2:$C$121,2,0)</f>
        <v>1</v>
      </c>
      <c r="I479" s="26">
        <f>VLOOKUP(F479,Table!$A$2:$C$121,3,0)</f>
        <v>5</v>
      </c>
      <c r="J479" s="17" t="s">
        <v>11429</v>
      </c>
      <c r="K479" s="25" t="str">
        <f>LEFT(J479,MIN(FIND({0,1,2,3,4,5,6,7,8,9},ASC(J479)&amp;1234567890))-1)</f>
        <v>Te</v>
      </c>
      <c r="L479" s="25">
        <f t="shared" si="15"/>
        <v>5</v>
      </c>
      <c r="M479" s="25">
        <f>VLOOKUP(K479,Table!$A$2:$C$121,2,0)</f>
        <v>16</v>
      </c>
      <c r="N479" s="26">
        <f>VLOOKUP(K479,Table!$A$2:$C$121,3,0)</f>
        <v>5</v>
      </c>
      <c r="O479" s="13" t="str">
        <f>VLOOKUP(A479,Table!$U$1:$V$230,2,0)</f>
        <v>Monoclinic</v>
      </c>
      <c r="P479" s="1"/>
    </row>
    <row r="480" spans="1:16">
      <c r="A480" s="12">
        <v>12</v>
      </c>
      <c r="B480" s="12">
        <v>34000</v>
      </c>
      <c r="C480" s="12" t="s">
        <v>805</v>
      </c>
      <c r="D480" s="12" t="s">
        <v>997</v>
      </c>
      <c r="E480" s="17" t="s">
        <v>11487</v>
      </c>
      <c r="F480" s="25" t="str">
        <f>LEFT(E480,MIN(FIND({0,1,2,3,4,5,6,7,8,9},ASC(E480)&amp;1234567890))-1)</f>
        <v>Cs</v>
      </c>
      <c r="G480" s="25">
        <f t="shared" si="14"/>
        <v>5</v>
      </c>
      <c r="H480" s="25">
        <f>VLOOKUP(F480,Table!$A$2:$C$121,2,0)</f>
        <v>1</v>
      </c>
      <c r="I480" s="26">
        <f>VLOOKUP(F480,Table!$A$2:$C$121,3,0)</f>
        <v>6</v>
      </c>
      <c r="J480" s="17" t="s">
        <v>36</v>
      </c>
      <c r="K480" s="25" t="str">
        <f>LEFT(J480,MIN(FIND({0,1,2,3,4,5,6,7,8,9},ASC(J480)&amp;1234567890))-1)</f>
        <v>Te</v>
      </c>
      <c r="L480" s="25">
        <f t="shared" si="15"/>
        <v>3</v>
      </c>
      <c r="M480" s="25">
        <f>VLOOKUP(K480,Table!$A$2:$C$121,2,0)</f>
        <v>16</v>
      </c>
      <c r="N480" s="26">
        <f>VLOOKUP(K480,Table!$A$2:$C$121,3,0)</f>
        <v>5</v>
      </c>
      <c r="O480" s="13" t="str">
        <f>VLOOKUP(A480,Table!$U$1:$V$230,2,0)</f>
        <v>Monoclinic</v>
      </c>
      <c r="P480" s="1"/>
    </row>
    <row r="481" spans="1:16">
      <c r="A481" s="12">
        <v>12</v>
      </c>
      <c r="B481" s="12">
        <v>36403</v>
      </c>
      <c r="C481" s="12" t="s">
        <v>805</v>
      </c>
      <c r="D481" s="12" t="s">
        <v>998</v>
      </c>
      <c r="E481" s="17" t="s">
        <v>11514</v>
      </c>
      <c r="F481" s="25" t="str">
        <f>LEFT(E481,MIN(FIND({0,1,2,3,4,5,6,7,8,9},ASC(E481)&amp;1234567890))-1)</f>
        <v>Sc</v>
      </c>
      <c r="G481" s="25">
        <f t="shared" si="14"/>
        <v>5</v>
      </c>
      <c r="H481" s="25">
        <f>VLOOKUP(F481,Table!$A$2:$C$121,2,0)</f>
        <v>3</v>
      </c>
      <c r="I481" s="26">
        <f>VLOOKUP(F481,Table!$A$2:$C$121,3,0)</f>
        <v>4</v>
      </c>
      <c r="J481" s="17" t="s">
        <v>398</v>
      </c>
      <c r="K481" s="25" t="str">
        <f>LEFT(J481,MIN(FIND({0,1,2,3,4,5,6,7,8,9},ASC(J481)&amp;1234567890))-1)</f>
        <v>Cl</v>
      </c>
      <c r="L481" s="25">
        <f t="shared" si="15"/>
        <v>8</v>
      </c>
      <c r="M481" s="25">
        <f>VLOOKUP(K481,Table!$A$2:$C$121,2,0)</f>
        <v>17</v>
      </c>
      <c r="N481" s="26">
        <f>VLOOKUP(K481,Table!$A$2:$C$121,3,0)</f>
        <v>3</v>
      </c>
      <c r="O481" s="13" t="str">
        <f>VLOOKUP(A481,Table!$U$1:$V$230,2,0)</f>
        <v>Monoclinic</v>
      </c>
      <c r="P481" s="1"/>
    </row>
    <row r="482" spans="1:16">
      <c r="A482" s="12">
        <v>12</v>
      </c>
      <c r="B482" s="12">
        <v>36526</v>
      </c>
      <c r="C482" s="12" t="s">
        <v>805</v>
      </c>
      <c r="D482" s="12" t="s">
        <v>999</v>
      </c>
      <c r="E482" s="17" t="s">
        <v>11515</v>
      </c>
      <c r="F482" s="25" t="str">
        <f>LEFT(E482,MIN(FIND({0,1,2,3,4,5,6,7,8,9},ASC(E482)&amp;1234567890))-1)</f>
        <v>Nb</v>
      </c>
      <c r="G482" s="25">
        <f t="shared" si="14"/>
        <v>4.7</v>
      </c>
      <c r="H482" s="25">
        <f>VLOOKUP(F482,Table!$A$2:$C$121,2,0)</f>
        <v>5</v>
      </c>
      <c r="I482" s="26">
        <f>VLOOKUP(F482,Table!$A$2:$C$121,3,0)</f>
        <v>5</v>
      </c>
      <c r="J482" s="17" t="s">
        <v>381</v>
      </c>
      <c r="K482" s="25" t="str">
        <f>LEFT(J482,MIN(FIND({0,1,2,3,4,5,6,7,8,9},ASC(J482)&amp;1234567890))-1)</f>
        <v>Te</v>
      </c>
      <c r="L482" s="25">
        <f t="shared" si="15"/>
        <v>4</v>
      </c>
      <c r="M482" s="25">
        <f>VLOOKUP(K482,Table!$A$2:$C$121,2,0)</f>
        <v>16</v>
      </c>
      <c r="N482" s="26">
        <f>VLOOKUP(K482,Table!$A$2:$C$121,3,0)</f>
        <v>5</v>
      </c>
      <c r="O482" s="13" t="str">
        <f>VLOOKUP(A482,Table!$U$1:$V$230,2,0)</f>
        <v>Monoclinic</v>
      </c>
      <c r="P482" s="1"/>
    </row>
    <row r="483" spans="1:16">
      <c r="A483" s="12">
        <v>12</v>
      </c>
      <c r="B483" s="12">
        <v>38041</v>
      </c>
      <c r="C483" s="12" t="s">
        <v>805</v>
      </c>
      <c r="D483" s="12" t="s">
        <v>1000</v>
      </c>
      <c r="E483" s="17" t="s">
        <v>11516</v>
      </c>
      <c r="F483" s="25" t="str">
        <f>LEFT(E483,MIN(FIND({0,1,2,3,4,5,6,7,8,9},ASC(E483)&amp;1234567890))-1)</f>
        <v>Tb</v>
      </c>
      <c r="G483" s="25">
        <f t="shared" si="14"/>
        <v>5</v>
      </c>
      <c r="H483" s="25">
        <f>VLOOKUP(F483,Table!$A$2:$C$121,2,0)</f>
        <v>3</v>
      </c>
      <c r="I483" s="26">
        <f>VLOOKUP(F483,Table!$A$2:$C$121,3,0)</f>
        <v>6</v>
      </c>
      <c r="J483" s="17" t="s">
        <v>11517</v>
      </c>
      <c r="K483" s="25" t="str">
        <f>LEFT(J483,MIN(FIND({0,1,2,3,4,5,6,7,8,9},ASC(J483)&amp;1234567890))-1)</f>
        <v>Br</v>
      </c>
      <c r="L483" s="25">
        <f t="shared" si="15"/>
        <v>8</v>
      </c>
      <c r="M483" s="25">
        <f>VLOOKUP(K483,Table!$A$2:$C$121,2,0)</f>
        <v>17</v>
      </c>
      <c r="N483" s="26">
        <f>VLOOKUP(K483,Table!$A$2:$C$121,3,0)</f>
        <v>4</v>
      </c>
      <c r="O483" s="13" t="str">
        <f>VLOOKUP(A483,Table!$U$1:$V$230,2,0)</f>
        <v>Monoclinic</v>
      </c>
      <c r="P483" s="1"/>
    </row>
    <row r="484" spans="1:16">
      <c r="A484" s="12">
        <v>12</v>
      </c>
      <c r="B484" s="12">
        <v>38042</v>
      </c>
      <c r="C484" s="12" t="s">
        <v>805</v>
      </c>
      <c r="D484" s="12" t="s">
        <v>1001</v>
      </c>
      <c r="E484" s="17" t="s">
        <v>11518</v>
      </c>
      <c r="F484" s="25" t="str">
        <f>LEFT(E484,MIN(FIND({0,1,2,3,4,5,6,7,8,9},ASC(E484)&amp;1234567890))-1)</f>
        <v>Gd</v>
      </c>
      <c r="G484" s="25">
        <f t="shared" si="14"/>
        <v>5</v>
      </c>
      <c r="H484" s="25">
        <f>VLOOKUP(F484,Table!$A$2:$C$121,2,0)</f>
        <v>3</v>
      </c>
      <c r="I484" s="26">
        <f>VLOOKUP(F484,Table!$A$2:$C$121,3,0)</f>
        <v>6</v>
      </c>
      <c r="J484" s="17" t="s">
        <v>11517</v>
      </c>
      <c r="K484" s="25" t="str">
        <f>LEFT(J484,MIN(FIND({0,1,2,3,4,5,6,7,8,9},ASC(J484)&amp;1234567890))-1)</f>
        <v>Br</v>
      </c>
      <c r="L484" s="25">
        <f t="shared" si="15"/>
        <v>8</v>
      </c>
      <c r="M484" s="25">
        <f>VLOOKUP(K484,Table!$A$2:$C$121,2,0)</f>
        <v>17</v>
      </c>
      <c r="N484" s="26">
        <f>VLOOKUP(K484,Table!$A$2:$C$121,3,0)</f>
        <v>4</v>
      </c>
      <c r="O484" s="13" t="str">
        <f>VLOOKUP(A484,Table!$U$1:$V$230,2,0)</f>
        <v>Monoclinic</v>
      </c>
      <c r="P484" s="1"/>
    </row>
    <row r="485" spans="1:16">
      <c r="A485" s="12">
        <v>12</v>
      </c>
      <c r="B485" s="12">
        <v>38369</v>
      </c>
      <c r="C485" s="12" t="s">
        <v>805</v>
      </c>
      <c r="D485" s="12" t="s">
        <v>1002</v>
      </c>
      <c r="E485" s="17" t="s">
        <v>11519</v>
      </c>
      <c r="F485" s="25" t="str">
        <f>LEFT(E485,MIN(FIND({0,1,2,3,4,5,6,7,8,9},ASC(E485)&amp;1234567890))-1)</f>
        <v>V</v>
      </c>
      <c r="G485" s="25">
        <f t="shared" si="14"/>
        <v>1.04</v>
      </c>
      <c r="H485" s="25">
        <f>VLOOKUP(F485,Table!$A$2:$C$121,2,0)</f>
        <v>5</v>
      </c>
      <c r="I485" s="26">
        <f>VLOOKUP(F485,Table!$A$2:$C$121,3,0)</f>
        <v>4</v>
      </c>
      <c r="J485" s="17" t="s">
        <v>73</v>
      </c>
      <c r="K485" s="25" t="str">
        <f>LEFT(J485,MIN(FIND({0,1,2,3,4,5,6,7,8,9},ASC(J485)&amp;1234567890))-1)</f>
        <v>Te</v>
      </c>
      <c r="L485" s="25">
        <f t="shared" si="15"/>
        <v>2</v>
      </c>
      <c r="M485" s="25">
        <f>VLOOKUP(K485,Table!$A$2:$C$121,2,0)</f>
        <v>16</v>
      </c>
      <c r="N485" s="26">
        <f>VLOOKUP(K485,Table!$A$2:$C$121,3,0)</f>
        <v>5</v>
      </c>
      <c r="O485" s="13" t="str">
        <f>VLOOKUP(A485,Table!$U$1:$V$230,2,0)</f>
        <v>Monoclinic</v>
      </c>
      <c r="P485" s="1"/>
    </row>
    <row r="486" spans="1:16">
      <c r="A486" s="12">
        <v>12</v>
      </c>
      <c r="B486" s="12">
        <v>41015</v>
      </c>
      <c r="C486" s="12" t="s">
        <v>805</v>
      </c>
      <c r="D486" s="12" t="s">
        <v>1003</v>
      </c>
      <c r="E486" s="17" t="s">
        <v>11326</v>
      </c>
      <c r="F486" s="25" t="str">
        <f>LEFT(E486,MIN(FIND({0,1,2,3,4,5,6,7,8,9},ASC(E486)&amp;1234567890))-1)</f>
        <v>Mo</v>
      </c>
      <c r="G486" s="25">
        <f t="shared" si="14"/>
        <v>2</v>
      </c>
      <c r="H486" s="25">
        <f>VLOOKUP(F486,Table!$A$2:$C$121,2,0)</f>
        <v>6</v>
      </c>
      <c r="I486" s="26">
        <f>VLOOKUP(F486,Table!$A$2:$C$121,3,0)</f>
        <v>5</v>
      </c>
      <c r="J486" s="17" t="s">
        <v>331</v>
      </c>
      <c r="K486" s="25" t="str">
        <f>LEFT(J486,MIN(FIND({0,1,2,3,4,5,6,7,8,9},ASC(J486)&amp;1234567890))-1)</f>
        <v>As</v>
      </c>
      <c r="L486" s="25">
        <f t="shared" si="15"/>
        <v>3</v>
      </c>
      <c r="M486" s="25">
        <f>VLOOKUP(K486,Table!$A$2:$C$121,2,0)</f>
        <v>15</v>
      </c>
      <c r="N486" s="26">
        <f>VLOOKUP(K486,Table!$A$2:$C$121,3,0)</f>
        <v>4</v>
      </c>
      <c r="O486" s="13" t="str">
        <f>VLOOKUP(A486,Table!$U$1:$V$230,2,0)</f>
        <v>Monoclinic</v>
      </c>
      <c r="P486" s="1"/>
    </row>
    <row r="487" spans="1:16">
      <c r="A487" s="12">
        <v>12</v>
      </c>
      <c r="B487" s="12">
        <v>41016</v>
      </c>
      <c r="C487" s="12" t="s">
        <v>805</v>
      </c>
      <c r="D487" s="12" t="s">
        <v>250</v>
      </c>
      <c r="E487" s="17" t="s">
        <v>382</v>
      </c>
      <c r="F487" s="25" t="str">
        <f>LEFT(E487,MIN(FIND({0,1,2,3,4,5,6,7,8,9},ASC(E487)&amp;1234567890))-1)</f>
        <v>Tc</v>
      </c>
      <c r="G487" s="25">
        <f t="shared" si="14"/>
        <v>2</v>
      </c>
      <c r="H487" s="25">
        <f>VLOOKUP(F487,Table!$A$2:$C$121,2,0)</f>
        <v>7</v>
      </c>
      <c r="I487" s="26">
        <f>VLOOKUP(F487,Table!$A$2:$C$121,3,0)</f>
        <v>5</v>
      </c>
      <c r="J487" s="17" t="s">
        <v>378</v>
      </c>
      <c r="K487" s="25" t="str">
        <f>LEFT(J487,MIN(FIND({0,1,2,3,4,5,6,7,8,9},ASC(J487)&amp;1234567890))-1)</f>
        <v>P</v>
      </c>
      <c r="L487" s="25">
        <f t="shared" si="15"/>
        <v>3</v>
      </c>
      <c r="M487" s="25">
        <f>VLOOKUP(K487,Table!$A$2:$C$121,2,0)</f>
        <v>15</v>
      </c>
      <c r="N487" s="26">
        <f>VLOOKUP(K487,Table!$A$2:$C$121,3,0)</f>
        <v>3</v>
      </c>
      <c r="O487" s="13" t="str">
        <f>VLOOKUP(A487,Table!$U$1:$V$230,2,0)</f>
        <v>Monoclinic</v>
      </c>
      <c r="P487" s="1"/>
    </row>
    <row r="488" spans="1:16">
      <c r="A488" s="12">
        <v>12</v>
      </c>
      <c r="B488" s="12">
        <v>41047</v>
      </c>
      <c r="C488" s="12" t="s">
        <v>805</v>
      </c>
      <c r="D488" s="12" t="s">
        <v>1004</v>
      </c>
      <c r="E488" s="17" t="s">
        <v>583</v>
      </c>
      <c r="F488" s="25" t="str">
        <f>LEFT(E488,MIN(FIND({0,1,2,3,4,5,6,7,8,9},ASC(E488)&amp;1234567890))-1)</f>
        <v>Ta</v>
      </c>
      <c r="G488" s="25">
        <f t="shared" si="14"/>
        <v>2</v>
      </c>
      <c r="H488" s="25">
        <f>VLOOKUP(F488,Table!$A$2:$C$121,2,0)</f>
        <v>5</v>
      </c>
      <c r="I488" s="26">
        <f>VLOOKUP(F488,Table!$A$2:$C$121,3,0)</f>
        <v>6</v>
      </c>
      <c r="J488" s="17" t="s">
        <v>36</v>
      </c>
      <c r="K488" s="25" t="str">
        <f>LEFT(J488,MIN(FIND({0,1,2,3,4,5,6,7,8,9},ASC(J488)&amp;1234567890))-1)</f>
        <v>Te</v>
      </c>
      <c r="L488" s="25">
        <f t="shared" si="15"/>
        <v>3</v>
      </c>
      <c r="M488" s="25">
        <f>VLOOKUP(K488,Table!$A$2:$C$121,2,0)</f>
        <v>16</v>
      </c>
      <c r="N488" s="26">
        <f>VLOOKUP(K488,Table!$A$2:$C$121,3,0)</f>
        <v>5</v>
      </c>
      <c r="O488" s="13" t="str">
        <f>VLOOKUP(A488,Table!$U$1:$V$230,2,0)</f>
        <v>Monoclinic</v>
      </c>
      <c r="P488" s="1"/>
    </row>
    <row r="489" spans="1:16">
      <c r="A489" s="12">
        <v>12</v>
      </c>
      <c r="B489" s="12">
        <v>41383</v>
      </c>
      <c r="C489" s="12" t="s">
        <v>805</v>
      </c>
      <c r="D489" s="12" t="s">
        <v>1005</v>
      </c>
      <c r="E489" s="17" t="s">
        <v>539</v>
      </c>
      <c r="F489" s="25" t="str">
        <f>LEFT(E489,MIN(FIND({0,1,2,3,4,5,6,7,8,9},ASC(E489)&amp;1234567890))-1)</f>
        <v>Pt</v>
      </c>
      <c r="G489" s="25">
        <f t="shared" si="14"/>
        <v>1</v>
      </c>
      <c r="H489" s="25">
        <f>VLOOKUP(F489,Table!$A$2:$C$121,2,0)</f>
        <v>10</v>
      </c>
      <c r="I489" s="26">
        <f>VLOOKUP(F489,Table!$A$2:$C$121,3,0)</f>
        <v>6</v>
      </c>
      <c r="J489" s="17" t="s">
        <v>328</v>
      </c>
      <c r="K489" s="25" t="str">
        <f>LEFT(J489,MIN(FIND({0,1,2,3,4,5,6,7,8,9},ASC(J489)&amp;1234567890))-1)</f>
        <v>Te</v>
      </c>
      <c r="L489" s="25">
        <f t="shared" si="15"/>
        <v>1</v>
      </c>
      <c r="M489" s="25">
        <f>VLOOKUP(K489,Table!$A$2:$C$121,2,0)</f>
        <v>16</v>
      </c>
      <c r="N489" s="26">
        <f>VLOOKUP(K489,Table!$A$2:$C$121,3,0)</f>
        <v>5</v>
      </c>
      <c r="O489" s="13" t="str">
        <f>VLOOKUP(A489,Table!$U$1:$V$230,2,0)</f>
        <v>Monoclinic</v>
      </c>
      <c r="P489" s="1"/>
    </row>
    <row r="490" spans="1:16">
      <c r="A490" s="12">
        <v>12</v>
      </c>
      <c r="B490" s="12">
        <v>43185</v>
      </c>
      <c r="C490" s="12" t="s">
        <v>805</v>
      </c>
      <c r="D490" s="12" t="s">
        <v>1006</v>
      </c>
      <c r="E490" s="17" t="s">
        <v>11520</v>
      </c>
      <c r="F490" s="25" t="str">
        <f>LEFT(E490,MIN(FIND({0,1,2,3,4,5,6,7,8,9},ASC(E490)&amp;1234567890))-1)</f>
        <v>W</v>
      </c>
      <c r="G490" s="25">
        <f t="shared" si="14"/>
        <v>2</v>
      </c>
      <c r="H490" s="25">
        <f>VLOOKUP(F490,Table!$A$2:$C$121,2,0)</f>
        <v>6</v>
      </c>
      <c r="I490" s="26">
        <f>VLOOKUP(F490,Table!$A$2:$C$121,3,0)</f>
        <v>6</v>
      </c>
      <c r="J490" s="17" t="s">
        <v>331</v>
      </c>
      <c r="K490" s="25" t="str">
        <f>LEFT(J490,MIN(FIND({0,1,2,3,4,5,6,7,8,9},ASC(J490)&amp;1234567890))-1)</f>
        <v>As</v>
      </c>
      <c r="L490" s="25">
        <f t="shared" si="15"/>
        <v>3</v>
      </c>
      <c r="M490" s="25">
        <f>VLOOKUP(K490,Table!$A$2:$C$121,2,0)</f>
        <v>15</v>
      </c>
      <c r="N490" s="26">
        <f>VLOOKUP(K490,Table!$A$2:$C$121,3,0)</f>
        <v>4</v>
      </c>
      <c r="O490" s="13" t="str">
        <f>VLOOKUP(A490,Table!$U$1:$V$230,2,0)</f>
        <v>Monoclinic</v>
      </c>
      <c r="P490" s="1"/>
    </row>
    <row r="491" spans="1:16">
      <c r="A491" s="12">
        <v>12</v>
      </c>
      <c r="B491" s="12">
        <v>52225</v>
      </c>
      <c r="C491" s="12" t="s">
        <v>805</v>
      </c>
      <c r="D491" s="12" t="s">
        <v>1007</v>
      </c>
      <c r="E491" s="17" t="s">
        <v>11521</v>
      </c>
      <c r="F491" s="25" t="str">
        <f>LEFT(E491,MIN(FIND({0,1,2,3,4,5,6,7,8,9},ASC(E491)&amp;1234567890))-1)</f>
        <v>Zr</v>
      </c>
      <c r="G491" s="25">
        <f t="shared" si="14"/>
        <v>0.73</v>
      </c>
      <c r="H491" s="25">
        <f>VLOOKUP(F491,Table!$A$2:$C$121,2,0)</f>
        <v>4</v>
      </c>
      <c r="I491" s="26">
        <f>VLOOKUP(F491,Table!$A$2:$C$121,3,0)</f>
        <v>5</v>
      </c>
      <c r="J491" s="17" t="s">
        <v>379</v>
      </c>
      <c r="K491" s="25" t="str">
        <f>LEFT(J491,MIN(FIND({0,1,2,3,4,5,6,7,8,9},ASC(J491)&amp;1234567890))-1)</f>
        <v>S</v>
      </c>
      <c r="L491" s="25">
        <f t="shared" si="15"/>
        <v>1</v>
      </c>
      <c r="M491" s="25">
        <f>VLOOKUP(K491,Table!$A$2:$C$121,2,0)</f>
        <v>16</v>
      </c>
      <c r="N491" s="26">
        <f>VLOOKUP(K491,Table!$A$2:$C$121,3,0)</f>
        <v>3</v>
      </c>
      <c r="O491" s="13" t="str">
        <f>VLOOKUP(A491,Table!$U$1:$V$230,2,0)</f>
        <v>Monoclinic</v>
      </c>
      <c r="P491" s="1"/>
    </row>
    <row r="492" spans="1:16">
      <c r="A492" s="12">
        <v>12</v>
      </c>
      <c r="B492" s="12">
        <v>57652</v>
      </c>
      <c r="C492" s="12" t="s">
        <v>805</v>
      </c>
      <c r="D492" s="12" t="s">
        <v>1008</v>
      </c>
      <c r="E492" s="17" t="s">
        <v>11489</v>
      </c>
      <c r="F492" s="25" t="str">
        <f>LEFT(E492,MIN(FIND({0,1,2,3,4,5,6,7,8,9},ASC(E492)&amp;1234567890))-1)</f>
        <v>Al</v>
      </c>
      <c r="G492" s="25">
        <f t="shared" si="14"/>
        <v>45</v>
      </c>
      <c r="H492" s="25">
        <f>VLOOKUP(F492,Table!$A$2:$C$121,2,0)</f>
        <v>13</v>
      </c>
      <c r="I492" s="26">
        <f>VLOOKUP(F492,Table!$A$2:$C$121,3,0)</f>
        <v>3</v>
      </c>
      <c r="J492" s="17" t="s">
        <v>11407</v>
      </c>
      <c r="K492" s="25" t="str">
        <f>LEFT(J492,MIN(FIND({0,1,2,3,4,5,6,7,8,9},ASC(J492)&amp;1234567890))-1)</f>
        <v>Cr</v>
      </c>
      <c r="L492" s="25">
        <f t="shared" si="15"/>
        <v>7</v>
      </c>
      <c r="M492" s="25">
        <f>VLOOKUP(K492,Table!$A$2:$C$121,2,0)</f>
        <v>6</v>
      </c>
      <c r="N492" s="26">
        <f>VLOOKUP(K492,Table!$A$2:$C$121,3,0)</f>
        <v>4</v>
      </c>
      <c r="O492" s="13" t="str">
        <f>VLOOKUP(A492,Table!$U$1:$V$230,2,0)</f>
        <v>Monoclinic</v>
      </c>
      <c r="P492" s="1"/>
    </row>
    <row r="493" spans="1:16">
      <c r="A493" s="12">
        <v>12</v>
      </c>
      <c r="B493" s="12">
        <v>1010</v>
      </c>
      <c r="C493" s="12" t="s">
        <v>828</v>
      </c>
      <c r="D493" s="12" t="s">
        <v>1009</v>
      </c>
      <c r="E493" s="17" t="s">
        <v>335</v>
      </c>
      <c r="F493" s="25" t="str">
        <f>LEFT(E493,MIN(FIND({0,1,2,3,4,5,6,7,8,9},ASC(E493)&amp;1234567890))-1)</f>
        <v>Nb</v>
      </c>
      <c r="G493" s="25">
        <f t="shared" si="14"/>
        <v>1</v>
      </c>
      <c r="H493" s="25">
        <f>VLOOKUP(F493,Table!$A$2:$C$121,2,0)</f>
        <v>5</v>
      </c>
      <c r="I493" s="26">
        <f>VLOOKUP(F493,Table!$A$2:$C$121,3,0)</f>
        <v>5</v>
      </c>
      <c r="J493" s="17" t="s">
        <v>11450</v>
      </c>
      <c r="K493" s="25" t="str">
        <f>LEFT(J493,MIN(FIND({0,1,2,3,4,5,6,7,8,9},ASC(J493)&amp;1234567890))-1)</f>
        <v>Cl</v>
      </c>
      <c r="L493" s="25">
        <f t="shared" si="15"/>
        <v>4</v>
      </c>
      <c r="M493" s="25">
        <f>VLOOKUP(K493,Table!$A$2:$C$121,2,0)</f>
        <v>17</v>
      </c>
      <c r="N493" s="26">
        <f>VLOOKUP(K493,Table!$A$2:$C$121,3,0)</f>
        <v>3</v>
      </c>
      <c r="O493" s="13" t="str">
        <f>VLOOKUP(A493,Table!$U$1:$V$230,2,0)</f>
        <v>Monoclinic</v>
      </c>
      <c r="P493" s="1"/>
    </row>
    <row r="494" spans="1:16">
      <c r="A494" s="12">
        <v>12</v>
      </c>
      <c r="B494" s="12">
        <v>98741</v>
      </c>
      <c r="C494" s="12" t="s">
        <v>853</v>
      </c>
      <c r="D494" s="12" t="s">
        <v>1010</v>
      </c>
      <c r="E494" s="17" t="s">
        <v>11522</v>
      </c>
      <c r="F494" s="25" t="str">
        <f>LEFT(E494,MIN(FIND({0,1,2,3,4,5,6,7,8,9},ASC(E494)&amp;1234567890))-1)</f>
        <v>Cr</v>
      </c>
      <c r="G494" s="25">
        <f t="shared" si="14"/>
        <v>5.0949999999999998</v>
      </c>
      <c r="H494" s="25">
        <f>VLOOKUP(F494,Table!$A$2:$C$121,2,0)</f>
        <v>6</v>
      </c>
      <c r="I494" s="26">
        <f>VLOOKUP(F494,Table!$A$2:$C$121,3,0)</f>
        <v>4</v>
      </c>
      <c r="J494" s="17" t="s">
        <v>11408</v>
      </c>
      <c r="K494" s="25" t="str">
        <f>LEFT(J494,MIN(FIND({0,1,2,3,4,5,6,7,8,9},ASC(J494)&amp;1234567890))-1)</f>
        <v>Se</v>
      </c>
      <c r="L494" s="25">
        <f t="shared" si="15"/>
        <v>8</v>
      </c>
      <c r="M494" s="25">
        <f>VLOOKUP(K494,Table!$A$2:$C$121,2,0)</f>
        <v>16</v>
      </c>
      <c r="N494" s="26">
        <f>VLOOKUP(K494,Table!$A$2:$C$121,3,0)</f>
        <v>4</v>
      </c>
      <c r="O494" s="13" t="str">
        <f>VLOOKUP(A494,Table!$U$1:$V$230,2,0)</f>
        <v>Monoclinic</v>
      </c>
      <c r="P494" s="1"/>
    </row>
    <row r="495" spans="1:16">
      <c r="A495" s="12">
        <v>12</v>
      </c>
      <c r="B495" s="12">
        <v>99989</v>
      </c>
      <c r="C495" s="12" t="s">
        <v>805</v>
      </c>
      <c r="D495" s="12" t="s">
        <v>1011</v>
      </c>
      <c r="E495" s="17" t="s">
        <v>11523</v>
      </c>
      <c r="F495" s="25" t="str">
        <f>LEFT(E495,MIN(FIND({0,1,2,3,4,5,6,7,8,9},ASC(E495)&amp;1234567890))-1)</f>
        <v>Co</v>
      </c>
      <c r="G495" s="25">
        <f t="shared" si="14"/>
        <v>3</v>
      </c>
      <c r="H495" s="25">
        <f>VLOOKUP(F495,Table!$A$2:$C$121,2,0)</f>
        <v>9</v>
      </c>
      <c r="I495" s="26">
        <f>VLOOKUP(F495,Table!$A$2:$C$121,3,0)</f>
        <v>4</v>
      </c>
      <c r="J495" s="17" t="s">
        <v>581</v>
      </c>
      <c r="K495" s="25" t="str">
        <f>LEFT(J495,MIN(FIND({0,1,2,3,4,5,6,7,8,9},ASC(J495)&amp;1234567890))-1)</f>
        <v>Se</v>
      </c>
      <c r="L495" s="25">
        <f t="shared" si="15"/>
        <v>4</v>
      </c>
      <c r="M495" s="25">
        <f>VLOOKUP(K495,Table!$A$2:$C$121,2,0)</f>
        <v>16</v>
      </c>
      <c r="N495" s="26">
        <f>VLOOKUP(K495,Table!$A$2:$C$121,3,0)</f>
        <v>4</v>
      </c>
      <c r="O495" s="13" t="str">
        <f>VLOOKUP(A495,Table!$U$1:$V$230,2,0)</f>
        <v>Monoclinic</v>
      </c>
      <c r="P495" s="1"/>
    </row>
    <row r="496" spans="1:16">
      <c r="A496" s="12">
        <v>12</v>
      </c>
      <c r="B496" s="12">
        <v>99991</v>
      </c>
      <c r="C496" s="12" t="s">
        <v>805</v>
      </c>
      <c r="D496" s="12" t="s">
        <v>1012</v>
      </c>
      <c r="E496" s="17" t="s">
        <v>11524</v>
      </c>
      <c r="F496" s="25" t="str">
        <f>LEFT(E496,MIN(FIND({0,1,2,3,4,5,6,7,8,9},ASC(E496)&amp;1234567890))-1)</f>
        <v>Co</v>
      </c>
      <c r="G496" s="25">
        <f t="shared" si="14"/>
        <v>6.84</v>
      </c>
      <c r="H496" s="25">
        <f>VLOOKUP(F496,Table!$A$2:$C$121,2,0)</f>
        <v>9</v>
      </c>
      <c r="I496" s="26">
        <f>VLOOKUP(F496,Table!$A$2:$C$121,3,0)</f>
        <v>4</v>
      </c>
      <c r="J496" s="17" t="s">
        <v>11408</v>
      </c>
      <c r="K496" s="25" t="str">
        <f>LEFT(J496,MIN(FIND({0,1,2,3,4,5,6,7,8,9},ASC(J496)&amp;1234567890))-1)</f>
        <v>Se</v>
      </c>
      <c r="L496" s="25">
        <f t="shared" si="15"/>
        <v>8</v>
      </c>
      <c r="M496" s="25">
        <f>VLOOKUP(K496,Table!$A$2:$C$121,2,0)</f>
        <v>16</v>
      </c>
      <c r="N496" s="26">
        <f>VLOOKUP(K496,Table!$A$2:$C$121,3,0)</f>
        <v>4</v>
      </c>
      <c r="O496" s="13" t="str">
        <f>VLOOKUP(A496,Table!$U$1:$V$230,2,0)</f>
        <v>Monoclinic</v>
      </c>
      <c r="P496" s="1"/>
    </row>
    <row r="497" spans="1:16">
      <c r="A497" s="12">
        <v>12</v>
      </c>
      <c r="B497" s="12">
        <v>99992</v>
      </c>
      <c r="C497" s="12" t="s">
        <v>805</v>
      </c>
      <c r="D497" s="12" t="s">
        <v>1013</v>
      </c>
      <c r="E497" s="17" t="s">
        <v>11525</v>
      </c>
      <c r="F497" s="25" t="str">
        <f>LEFT(E497,MIN(FIND({0,1,2,3,4,5,6,7,8,9},ASC(E497)&amp;1234567890))-1)</f>
        <v>Co</v>
      </c>
      <c r="G497" s="25">
        <f t="shared" si="14"/>
        <v>6.8</v>
      </c>
      <c r="H497" s="25">
        <f>VLOOKUP(F497,Table!$A$2:$C$121,2,0)</f>
        <v>9</v>
      </c>
      <c r="I497" s="26">
        <f>VLOOKUP(F497,Table!$A$2:$C$121,3,0)</f>
        <v>4</v>
      </c>
      <c r="J497" s="17" t="s">
        <v>11408</v>
      </c>
      <c r="K497" s="25" t="str">
        <f>LEFT(J497,MIN(FIND({0,1,2,3,4,5,6,7,8,9},ASC(J497)&amp;1234567890))-1)</f>
        <v>Se</v>
      </c>
      <c r="L497" s="25">
        <f t="shared" si="15"/>
        <v>8</v>
      </c>
      <c r="M497" s="25">
        <f>VLOOKUP(K497,Table!$A$2:$C$121,2,0)</f>
        <v>16</v>
      </c>
      <c r="N497" s="26">
        <f>VLOOKUP(K497,Table!$A$2:$C$121,3,0)</f>
        <v>4</v>
      </c>
      <c r="O497" s="13" t="str">
        <f>VLOOKUP(A497,Table!$U$1:$V$230,2,0)</f>
        <v>Monoclinic</v>
      </c>
      <c r="P497" s="1"/>
    </row>
    <row r="498" spans="1:16">
      <c r="A498" s="12">
        <v>12</v>
      </c>
      <c r="B498" s="12">
        <v>57795</v>
      </c>
      <c r="C498" s="12" t="s">
        <v>805</v>
      </c>
      <c r="D498" s="12" t="s">
        <v>1014</v>
      </c>
      <c r="E498" s="17" t="s">
        <v>11526</v>
      </c>
      <c r="F498" s="25" t="str">
        <f>LEFT(E498,MIN(FIND({0,1,2,3,4,5,6,7,8,9},ASC(E498)&amp;1234567890))-1)</f>
        <v>Al</v>
      </c>
      <c r="G498" s="25">
        <f t="shared" si="14"/>
        <v>3.2</v>
      </c>
      <c r="H498" s="25">
        <f>VLOOKUP(F498,Table!$A$2:$C$121,2,0)</f>
        <v>13</v>
      </c>
      <c r="I498" s="26">
        <f>VLOOKUP(F498,Table!$A$2:$C$121,3,0)</f>
        <v>3</v>
      </c>
      <c r="J498" s="17" t="s">
        <v>33</v>
      </c>
      <c r="K498" s="25" t="str">
        <f>LEFT(J498,MIN(FIND({0,1,2,3,4,5,6,7,8,9},ASC(J498)&amp;1234567890))-1)</f>
        <v>Fe</v>
      </c>
      <c r="L498" s="25">
        <f t="shared" si="15"/>
        <v>1</v>
      </c>
      <c r="M498" s="25">
        <f>VLOOKUP(K498,Table!$A$2:$C$121,2,0)</f>
        <v>8</v>
      </c>
      <c r="N498" s="26">
        <f>VLOOKUP(K498,Table!$A$2:$C$121,3,0)</f>
        <v>4</v>
      </c>
      <c r="O498" s="13" t="str">
        <f>VLOOKUP(A498,Table!$U$1:$V$230,2,0)</f>
        <v>Monoclinic</v>
      </c>
      <c r="P498" s="1"/>
    </row>
    <row r="499" spans="1:16">
      <c r="A499" s="12">
        <v>12</v>
      </c>
      <c r="B499" s="12">
        <v>106627</v>
      </c>
      <c r="C499" s="12" t="s">
        <v>805</v>
      </c>
      <c r="D499" s="12" t="s">
        <v>1015</v>
      </c>
      <c r="E499" s="17" t="s">
        <v>428</v>
      </c>
      <c r="F499" s="25" t="str">
        <f>LEFT(E499,MIN(FIND({0,1,2,3,4,5,6,7,8,9},ASC(E499)&amp;1234567890))-1)</f>
        <v>Eu</v>
      </c>
      <c r="G499" s="25">
        <f t="shared" si="14"/>
        <v>1</v>
      </c>
      <c r="H499" s="25">
        <f>VLOOKUP(F499,Table!$A$2:$C$121,2,0)</f>
        <v>3</v>
      </c>
      <c r="I499" s="26">
        <f>VLOOKUP(F499,Table!$A$2:$C$121,3,0)</f>
        <v>6</v>
      </c>
      <c r="J499" s="17" t="s">
        <v>11507</v>
      </c>
      <c r="K499" s="25" t="str">
        <f>LEFT(J499,MIN(FIND({0,1,2,3,4,5,6,7,8,9},ASC(J499)&amp;1234567890))-1)</f>
        <v>In</v>
      </c>
      <c r="L499" s="25">
        <f t="shared" si="15"/>
        <v>4</v>
      </c>
      <c r="M499" s="25">
        <f>VLOOKUP(K499,Table!$A$2:$C$121,2,0)</f>
        <v>13</v>
      </c>
      <c r="N499" s="26">
        <f>VLOOKUP(K499,Table!$A$2:$C$121,3,0)</f>
        <v>5</v>
      </c>
      <c r="O499" s="13" t="str">
        <f>VLOOKUP(A499,Table!$U$1:$V$230,2,0)</f>
        <v>Monoclinic</v>
      </c>
      <c r="P499" s="1"/>
    </row>
    <row r="500" spans="1:16">
      <c r="A500" s="12">
        <v>12</v>
      </c>
      <c r="B500" s="12">
        <v>414044</v>
      </c>
      <c r="C500" s="12" t="s">
        <v>805</v>
      </c>
      <c r="D500" s="12" t="s">
        <v>1016</v>
      </c>
      <c r="E500" s="17" t="s">
        <v>11527</v>
      </c>
      <c r="F500" s="25" t="str">
        <f>LEFT(E500,MIN(FIND({0,1,2,3,4,5,6,7,8,9},ASC(E500)&amp;1234567890))-1)</f>
        <v>Mg</v>
      </c>
      <c r="G500" s="25">
        <f t="shared" si="14"/>
        <v>2.2999999999999998</v>
      </c>
      <c r="H500" s="25">
        <f>VLOOKUP(F500,Table!$A$2:$C$121,2,0)</f>
        <v>2</v>
      </c>
      <c r="I500" s="26">
        <f>VLOOKUP(F500,Table!$A$2:$C$121,3,0)</f>
        <v>3</v>
      </c>
      <c r="J500" s="17" t="s">
        <v>11528</v>
      </c>
      <c r="K500" s="25" t="str">
        <f>LEFT(J500,MIN(FIND({0,1,2,3,4,5,6,7,8,9},ASC(J500)&amp;1234567890))-1)</f>
        <v>Ir</v>
      </c>
      <c r="L500" s="25">
        <f t="shared" si="15"/>
        <v>2.7</v>
      </c>
      <c r="M500" s="25">
        <f>VLOOKUP(K500,Table!$A$2:$C$121,2,0)</f>
        <v>9</v>
      </c>
      <c r="N500" s="26">
        <f>VLOOKUP(K500,Table!$A$2:$C$121,3,0)</f>
        <v>6</v>
      </c>
      <c r="O500" s="13" t="str">
        <f>VLOOKUP(A500,Table!$U$1:$V$230,2,0)</f>
        <v>Monoclinic</v>
      </c>
      <c r="P500" s="1"/>
    </row>
    <row r="501" spans="1:16">
      <c r="A501" s="12">
        <v>12</v>
      </c>
      <c r="B501" s="12">
        <v>410875</v>
      </c>
      <c r="C501" s="12" t="s">
        <v>853</v>
      </c>
      <c r="D501" s="12" t="s">
        <v>1017</v>
      </c>
      <c r="E501" s="17" t="s">
        <v>542</v>
      </c>
      <c r="F501" s="25" t="str">
        <f>LEFT(E501,MIN(FIND({0,1,2,3,4,5,6,7,8,9},ASC(E501)&amp;1234567890))-1)</f>
        <v>Bi</v>
      </c>
      <c r="G501" s="25">
        <f t="shared" si="14"/>
        <v>1</v>
      </c>
      <c r="H501" s="25">
        <f>VLOOKUP(F501,Table!$A$2:$C$121,2,0)</f>
        <v>15</v>
      </c>
      <c r="I501" s="26">
        <f>VLOOKUP(F501,Table!$A$2:$C$121,3,0)</f>
        <v>6</v>
      </c>
      <c r="J501" s="17" t="s">
        <v>11529</v>
      </c>
      <c r="K501" s="25" t="str">
        <f>LEFT(J501,MIN(FIND({0,1,2,3,4,5,6,7,8,9},ASC(J501)&amp;1234567890))-1)</f>
        <v>Ni</v>
      </c>
      <c r="L501" s="25">
        <f t="shared" si="15"/>
        <v>1.1200000000000001</v>
      </c>
      <c r="M501" s="25">
        <f>VLOOKUP(K501,Table!$A$2:$C$121,2,0)</f>
        <v>10</v>
      </c>
      <c r="N501" s="26">
        <f>VLOOKUP(K501,Table!$A$2:$C$121,3,0)</f>
        <v>4</v>
      </c>
      <c r="O501" s="13" t="str">
        <f>VLOOKUP(A501,Table!$U$1:$V$230,2,0)</f>
        <v>Monoclinic</v>
      </c>
      <c r="P501" s="1"/>
    </row>
    <row r="502" spans="1:16">
      <c r="A502" s="12">
        <v>12</v>
      </c>
      <c r="B502" s="12">
        <v>410876</v>
      </c>
      <c r="C502" s="12" t="s">
        <v>853</v>
      </c>
      <c r="D502" s="12" t="s">
        <v>1018</v>
      </c>
      <c r="E502" s="17" t="s">
        <v>542</v>
      </c>
      <c r="F502" s="25" t="str">
        <f>LEFT(E502,MIN(FIND({0,1,2,3,4,5,6,7,8,9},ASC(E502)&amp;1234567890))-1)</f>
        <v>Bi</v>
      </c>
      <c r="G502" s="25">
        <f t="shared" si="14"/>
        <v>1</v>
      </c>
      <c r="H502" s="25">
        <f>VLOOKUP(F502,Table!$A$2:$C$121,2,0)</f>
        <v>15</v>
      </c>
      <c r="I502" s="26">
        <f>VLOOKUP(F502,Table!$A$2:$C$121,3,0)</f>
        <v>6</v>
      </c>
      <c r="J502" s="17" t="s">
        <v>11530</v>
      </c>
      <c r="K502" s="25" t="str">
        <f>LEFT(J502,MIN(FIND({0,1,2,3,4,5,6,7,8,9},ASC(J502)&amp;1234567890))-1)</f>
        <v>Ni</v>
      </c>
      <c r="L502" s="25">
        <f t="shared" si="15"/>
        <v>0.97</v>
      </c>
      <c r="M502" s="25">
        <f>VLOOKUP(K502,Table!$A$2:$C$121,2,0)</f>
        <v>10</v>
      </c>
      <c r="N502" s="26">
        <f>VLOOKUP(K502,Table!$A$2:$C$121,3,0)</f>
        <v>4</v>
      </c>
      <c r="O502" s="13" t="str">
        <f>VLOOKUP(A502,Table!$U$1:$V$230,2,0)</f>
        <v>Monoclinic</v>
      </c>
      <c r="P502" s="1"/>
    </row>
    <row r="503" spans="1:16">
      <c r="A503" s="12">
        <v>12</v>
      </c>
      <c r="B503" s="12">
        <v>410877</v>
      </c>
      <c r="C503" s="12" t="s">
        <v>853</v>
      </c>
      <c r="D503" s="12" t="s">
        <v>1019</v>
      </c>
      <c r="E503" s="17" t="s">
        <v>542</v>
      </c>
      <c r="F503" s="25" t="str">
        <f>LEFT(E503,MIN(FIND({0,1,2,3,4,5,6,7,8,9},ASC(E503)&amp;1234567890))-1)</f>
        <v>Bi</v>
      </c>
      <c r="G503" s="25">
        <f t="shared" si="14"/>
        <v>1</v>
      </c>
      <c r="H503" s="25">
        <f>VLOOKUP(F503,Table!$A$2:$C$121,2,0)</f>
        <v>15</v>
      </c>
      <c r="I503" s="26">
        <f>VLOOKUP(F503,Table!$A$2:$C$121,3,0)</f>
        <v>6</v>
      </c>
      <c r="J503" s="17" t="s">
        <v>11531</v>
      </c>
      <c r="K503" s="25" t="str">
        <f>LEFT(J503,MIN(FIND({0,1,2,3,4,5,6,7,8,9},ASC(J503)&amp;1234567890))-1)</f>
        <v>Ni</v>
      </c>
      <c r="L503" s="25">
        <f t="shared" si="15"/>
        <v>0.96</v>
      </c>
      <c r="M503" s="25">
        <f>VLOOKUP(K503,Table!$A$2:$C$121,2,0)</f>
        <v>10</v>
      </c>
      <c r="N503" s="26">
        <f>VLOOKUP(K503,Table!$A$2:$C$121,3,0)</f>
        <v>4</v>
      </c>
      <c r="O503" s="13" t="str">
        <f>VLOOKUP(A503,Table!$U$1:$V$230,2,0)</f>
        <v>Monoclinic</v>
      </c>
      <c r="P503" s="1"/>
    </row>
    <row r="504" spans="1:16">
      <c r="A504" s="12">
        <v>12</v>
      </c>
      <c r="B504" s="12">
        <v>410878</v>
      </c>
      <c r="C504" s="12" t="s">
        <v>853</v>
      </c>
      <c r="D504" s="12" t="s">
        <v>1020</v>
      </c>
      <c r="E504" s="17" t="s">
        <v>542</v>
      </c>
      <c r="F504" s="25" t="str">
        <f>LEFT(E504,MIN(FIND({0,1,2,3,4,5,6,7,8,9},ASC(E504)&amp;1234567890))-1)</f>
        <v>Bi</v>
      </c>
      <c r="G504" s="25">
        <f t="shared" si="14"/>
        <v>1</v>
      </c>
      <c r="H504" s="25">
        <f>VLOOKUP(F504,Table!$A$2:$C$121,2,0)</f>
        <v>15</v>
      </c>
      <c r="I504" s="26">
        <f>VLOOKUP(F504,Table!$A$2:$C$121,3,0)</f>
        <v>6</v>
      </c>
      <c r="J504" s="17" t="s">
        <v>66</v>
      </c>
      <c r="K504" s="25" t="str">
        <f>LEFT(J504,MIN(FIND({0,1,2,3,4,5,6,7,8,9},ASC(J504)&amp;1234567890))-1)</f>
        <v>Ni</v>
      </c>
      <c r="L504" s="25">
        <f t="shared" si="15"/>
        <v>1</v>
      </c>
      <c r="M504" s="25">
        <f>VLOOKUP(K504,Table!$A$2:$C$121,2,0)</f>
        <v>10</v>
      </c>
      <c r="N504" s="26">
        <f>VLOOKUP(K504,Table!$A$2:$C$121,3,0)</f>
        <v>4</v>
      </c>
      <c r="O504" s="13" t="str">
        <f>VLOOKUP(A504,Table!$U$1:$V$230,2,0)</f>
        <v>Monoclinic</v>
      </c>
      <c r="P504" s="1"/>
    </row>
    <row r="505" spans="1:16">
      <c r="A505" s="12">
        <v>12</v>
      </c>
      <c r="B505" s="12">
        <v>411879</v>
      </c>
      <c r="C505" s="12" t="s">
        <v>805</v>
      </c>
      <c r="D505" s="12" t="s">
        <v>1021</v>
      </c>
      <c r="E505" s="17" t="s">
        <v>11532</v>
      </c>
      <c r="F505" s="25" t="str">
        <f>LEFT(E505,MIN(FIND({0,1,2,3,4,5,6,7,8,9},ASC(E505)&amp;1234567890))-1)</f>
        <v>C</v>
      </c>
      <c r="G505" s="25">
        <f t="shared" si="14"/>
        <v>22</v>
      </c>
      <c r="H505" s="25">
        <f>VLOOKUP(F505,Table!$A$2:$C$121,2,0)</f>
        <v>14</v>
      </c>
      <c r="I505" s="26">
        <f>VLOOKUP(F505,Table!$A$2:$C$121,3,0)</f>
        <v>2</v>
      </c>
      <c r="J505" s="17" t="s">
        <v>11533</v>
      </c>
      <c r="K505" s="25" t="str">
        <f>LEFT(J505,MIN(FIND({0,1,2,3,4,5,6,7,8,9},ASC(J505)&amp;1234567890))-1)</f>
        <v>F</v>
      </c>
      <c r="L505" s="25">
        <f t="shared" si="15"/>
        <v>14</v>
      </c>
      <c r="M505" s="25">
        <f>VLOOKUP(K505,Table!$A$2:$C$121,2,0)</f>
        <v>17</v>
      </c>
      <c r="N505" s="26">
        <f>VLOOKUP(K505,Table!$A$2:$C$121,3,0)</f>
        <v>2</v>
      </c>
      <c r="O505" s="13" t="str">
        <f>VLOOKUP(A505,Table!$U$1:$V$230,2,0)</f>
        <v>Monoclinic</v>
      </c>
      <c r="P505" s="1"/>
    </row>
    <row r="506" spans="1:16">
      <c r="A506" s="12">
        <v>12</v>
      </c>
      <c r="B506" s="12">
        <v>412394</v>
      </c>
      <c r="C506" s="12" t="s">
        <v>805</v>
      </c>
      <c r="D506" s="12" t="s">
        <v>1022</v>
      </c>
      <c r="E506" s="17" t="s">
        <v>11534</v>
      </c>
      <c r="F506" s="25" t="str">
        <f>LEFT(E506,MIN(FIND({0,1,2,3,4,5,6,7,8,9},ASC(E506)&amp;1234567890))-1)</f>
        <v>Sr</v>
      </c>
      <c r="G506" s="25">
        <f t="shared" si="14"/>
        <v>4</v>
      </c>
      <c r="H506" s="25">
        <f>VLOOKUP(F506,Table!$A$2:$C$121,2,0)</f>
        <v>2</v>
      </c>
      <c r="I506" s="26">
        <f>VLOOKUP(F506,Table!$A$2:$C$121,3,0)</f>
        <v>5</v>
      </c>
      <c r="J506" s="17" t="s">
        <v>11411</v>
      </c>
      <c r="K506" s="25" t="str">
        <f>LEFT(J506,MIN(FIND({0,1,2,3,4,5,6,7,8,9},ASC(J506)&amp;1234567890))-1)</f>
        <v>N</v>
      </c>
      <c r="L506" s="25">
        <f t="shared" si="15"/>
        <v>3</v>
      </c>
      <c r="M506" s="25">
        <f>VLOOKUP(K506,Table!$A$2:$C$121,2,0)</f>
        <v>15</v>
      </c>
      <c r="N506" s="26">
        <f>VLOOKUP(K506,Table!$A$2:$C$121,3,0)</f>
        <v>2</v>
      </c>
      <c r="O506" s="13" t="str">
        <f>VLOOKUP(A506,Table!$U$1:$V$230,2,0)</f>
        <v>Monoclinic</v>
      </c>
      <c r="P506" s="1"/>
    </row>
    <row r="507" spans="1:16">
      <c r="A507" s="12">
        <v>12</v>
      </c>
      <c r="B507" s="12">
        <v>601347</v>
      </c>
      <c r="C507" s="12" t="s">
        <v>805</v>
      </c>
      <c r="D507" s="12" t="s">
        <v>1023</v>
      </c>
      <c r="E507" s="17" t="s">
        <v>11459</v>
      </c>
      <c r="F507" s="25" t="str">
        <f>LEFT(E507,MIN(FIND({0,1,2,3,4,5,6,7,8,9},ASC(E507)&amp;1234567890))-1)</f>
        <v>Ti</v>
      </c>
      <c r="G507" s="25">
        <f t="shared" si="14"/>
        <v>3</v>
      </c>
      <c r="H507" s="25">
        <f>VLOOKUP(F507,Table!$A$2:$C$121,2,0)</f>
        <v>4</v>
      </c>
      <c r="I507" s="26">
        <f>VLOOKUP(F507,Table!$A$2:$C$121,3,0)</f>
        <v>4</v>
      </c>
      <c r="J507" s="17" t="s">
        <v>581</v>
      </c>
      <c r="K507" s="25" t="str">
        <f>LEFT(J507,MIN(FIND({0,1,2,3,4,5,6,7,8,9},ASC(J507)&amp;1234567890))-1)</f>
        <v>Se</v>
      </c>
      <c r="L507" s="25">
        <f t="shared" si="15"/>
        <v>4</v>
      </c>
      <c r="M507" s="25">
        <f>VLOOKUP(K507,Table!$A$2:$C$121,2,0)</f>
        <v>16</v>
      </c>
      <c r="N507" s="26">
        <f>VLOOKUP(K507,Table!$A$2:$C$121,3,0)</f>
        <v>4</v>
      </c>
      <c r="O507" s="13" t="str">
        <f>VLOOKUP(A507,Table!$U$1:$V$230,2,0)</f>
        <v>Monoclinic</v>
      </c>
      <c r="P507" s="1"/>
    </row>
    <row r="508" spans="1:16">
      <c r="A508" s="12">
        <v>12</v>
      </c>
      <c r="B508" s="12">
        <v>607488</v>
      </c>
      <c r="C508" s="12" t="s">
        <v>805</v>
      </c>
      <c r="D508" s="12" t="s">
        <v>1024</v>
      </c>
      <c r="E508" s="17" t="s">
        <v>33</v>
      </c>
      <c r="F508" s="25" t="str">
        <f>LEFT(E508,MIN(FIND({0,1,2,3,4,5,6,7,8,9},ASC(E508)&amp;1234567890))-1)</f>
        <v>Fe</v>
      </c>
      <c r="G508" s="25">
        <f t="shared" si="14"/>
        <v>1</v>
      </c>
      <c r="H508" s="25">
        <f>VLOOKUP(F508,Table!$A$2:$C$121,2,0)</f>
        <v>8</v>
      </c>
      <c r="I508" s="26">
        <f>VLOOKUP(F508,Table!$A$2:$C$121,3,0)</f>
        <v>4</v>
      </c>
      <c r="J508" s="17" t="s">
        <v>11526</v>
      </c>
      <c r="K508" s="25" t="str">
        <f>LEFT(J508,MIN(FIND({0,1,2,3,4,5,6,7,8,9},ASC(J508)&amp;1234567890))-1)</f>
        <v>Al</v>
      </c>
      <c r="L508" s="25">
        <f t="shared" si="15"/>
        <v>3.2</v>
      </c>
      <c r="M508" s="25">
        <f>VLOOKUP(K508,Table!$A$2:$C$121,2,0)</f>
        <v>13</v>
      </c>
      <c r="N508" s="26">
        <f>VLOOKUP(K508,Table!$A$2:$C$121,3,0)</f>
        <v>3</v>
      </c>
      <c r="O508" s="13" t="str">
        <f>VLOOKUP(A508,Table!$U$1:$V$230,2,0)</f>
        <v>Monoclinic</v>
      </c>
      <c r="P508" s="1"/>
    </row>
    <row r="509" spans="1:16">
      <c r="A509" s="12">
        <v>12</v>
      </c>
      <c r="B509" s="12">
        <v>609210</v>
      </c>
      <c r="C509" s="12" t="s">
        <v>805</v>
      </c>
      <c r="D509" s="12" t="s">
        <v>1025</v>
      </c>
      <c r="E509" s="17" t="s">
        <v>11316</v>
      </c>
      <c r="F509" s="25" t="str">
        <f>LEFT(E509,MIN(FIND({0,1,2,3,4,5,6,7,8,9},ASC(E509)&amp;1234567890))-1)</f>
        <v>Rh</v>
      </c>
      <c r="G509" s="25">
        <f t="shared" si="14"/>
        <v>4</v>
      </c>
      <c r="H509" s="25">
        <f>VLOOKUP(F509,Table!$A$2:$C$121,2,0)</f>
        <v>9</v>
      </c>
      <c r="I509" s="26">
        <f>VLOOKUP(F509,Table!$A$2:$C$121,3,0)</f>
        <v>5</v>
      </c>
      <c r="J509" s="17" t="s">
        <v>11483</v>
      </c>
      <c r="K509" s="25" t="str">
        <f>LEFT(J509,MIN(FIND({0,1,2,3,4,5,6,7,8,9},ASC(J509)&amp;1234567890))-1)</f>
        <v>Al</v>
      </c>
      <c r="L509" s="25">
        <f t="shared" si="15"/>
        <v>13</v>
      </c>
      <c r="M509" s="25">
        <f>VLOOKUP(K509,Table!$A$2:$C$121,2,0)</f>
        <v>13</v>
      </c>
      <c r="N509" s="26">
        <f>VLOOKUP(K509,Table!$A$2:$C$121,3,0)</f>
        <v>3</v>
      </c>
      <c r="O509" s="13" t="str">
        <f>VLOOKUP(A509,Table!$U$1:$V$230,2,0)</f>
        <v>Monoclinic</v>
      </c>
      <c r="P509" s="1"/>
    </row>
    <row r="510" spans="1:16">
      <c r="A510" s="12">
        <v>12</v>
      </c>
      <c r="B510" s="12">
        <v>609785</v>
      </c>
      <c r="C510" s="12" t="s">
        <v>805</v>
      </c>
      <c r="D510" s="12" t="s">
        <v>1026</v>
      </c>
      <c r="E510" s="17" t="s">
        <v>11535</v>
      </c>
      <c r="F510" s="25" t="str">
        <f>LEFT(E510,MIN(FIND({0,1,2,3,4,5,6,7,8,9},ASC(E510)&amp;1234567890))-1)</f>
        <v>Am</v>
      </c>
      <c r="G510" s="25">
        <f t="shared" si="14"/>
        <v>2</v>
      </c>
      <c r="H510" s="25">
        <f>VLOOKUP(F510,Table!$A$2:$C$121,2,0)</f>
        <v>3</v>
      </c>
      <c r="I510" s="26">
        <f>VLOOKUP(F510,Table!$A$2:$C$121,3,0)</f>
        <v>7</v>
      </c>
      <c r="J510" s="17" t="s">
        <v>59</v>
      </c>
      <c r="K510" s="25" t="str">
        <f>LEFT(J510,MIN(FIND({0,1,2,3,4,5,6,7,8,9},ASC(J510)&amp;1234567890))-1)</f>
        <v>O</v>
      </c>
      <c r="L510" s="25">
        <f t="shared" si="15"/>
        <v>3</v>
      </c>
      <c r="M510" s="25">
        <f>VLOOKUP(K510,Table!$A$2:$C$121,2,0)</f>
        <v>16</v>
      </c>
      <c r="N510" s="26">
        <f>VLOOKUP(K510,Table!$A$2:$C$121,3,0)</f>
        <v>2</v>
      </c>
      <c r="O510" s="13" t="str">
        <f>VLOOKUP(A510,Table!$U$1:$V$230,2,0)</f>
        <v>Monoclinic</v>
      </c>
      <c r="P510" s="1"/>
    </row>
    <row r="511" spans="1:16">
      <c r="A511" s="12">
        <v>12</v>
      </c>
      <c r="B511" s="12">
        <v>610634</v>
      </c>
      <c r="C511" s="12" t="s">
        <v>805</v>
      </c>
      <c r="D511" s="12" t="s">
        <v>1027</v>
      </c>
      <c r="E511" s="17" t="s">
        <v>11452</v>
      </c>
      <c r="F511" s="25" t="str">
        <f>LEFT(E511,MIN(FIND({0,1,2,3,4,5,6,7,8,9},ASC(E511)&amp;1234567890))-1)</f>
        <v>Hf</v>
      </c>
      <c r="G511" s="25">
        <f t="shared" si="14"/>
        <v>7</v>
      </c>
      <c r="H511" s="25">
        <f>VLOOKUP(F511,Table!$A$2:$C$121,2,0)</f>
        <v>4</v>
      </c>
      <c r="I511" s="26">
        <f>VLOOKUP(F511,Table!$A$2:$C$121,3,0)</f>
        <v>6</v>
      </c>
      <c r="J511" s="17" t="s">
        <v>11312</v>
      </c>
      <c r="K511" s="25" t="str">
        <f>LEFT(J511,MIN(FIND({0,1,2,3,4,5,6,7,8,9},ASC(J511)&amp;1234567890))-1)</f>
        <v>As</v>
      </c>
      <c r="L511" s="25">
        <f t="shared" si="15"/>
        <v>4</v>
      </c>
      <c r="M511" s="25">
        <f>VLOOKUP(K511,Table!$A$2:$C$121,2,0)</f>
        <v>15</v>
      </c>
      <c r="N511" s="26">
        <f>VLOOKUP(K511,Table!$A$2:$C$121,3,0)</f>
        <v>4</v>
      </c>
      <c r="O511" s="13" t="str">
        <f>VLOOKUP(A511,Table!$U$1:$V$230,2,0)</f>
        <v>Monoclinic</v>
      </c>
      <c r="P511" s="1"/>
    </row>
    <row r="512" spans="1:16">
      <c r="A512" s="12">
        <v>12</v>
      </c>
      <c r="B512" s="12">
        <v>610986</v>
      </c>
      <c r="C512" s="12" t="s">
        <v>805</v>
      </c>
      <c r="D512" s="12" t="s">
        <v>1028</v>
      </c>
      <c r="E512" s="17" t="s">
        <v>11418</v>
      </c>
      <c r="F512" s="25" t="str">
        <f>LEFT(E512,MIN(FIND({0,1,2,3,4,5,6,7,8,9},ASC(E512)&amp;1234567890))-1)</f>
        <v>Nb</v>
      </c>
      <c r="G512" s="25">
        <f t="shared" si="14"/>
        <v>7</v>
      </c>
      <c r="H512" s="25">
        <f>VLOOKUP(F512,Table!$A$2:$C$121,2,0)</f>
        <v>5</v>
      </c>
      <c r="I512" s="26">
        <f>VLOOKUP(F512,Table!$A$2:$C$121,3,0)</f>
        <v>5</v>
      </c>
      <c r="J512" s="17" t="s">
        <v>11312</v>
      </c>
      <c r="K512" s="25" t="str">
        <f>LEFT(J512,MIN(FIND({0,1,2,3,4,5,6,7,8,9},ASC(J512)&amp;1234567890))-1)</f>
        <v>As</v>
      </c>
      <c r="L512" s="25">
        <f t="shared" si="15"/>
        <v>4</v>
      </c>
      <c r="M512" s="25">
        <f>VLOOKUP(K512,Table!$A$2:$C$121,2,0)</f>
        <v>15</v>
      </c>
      <c r="N512" s="26">
        <f>VLOOKUP(K512,Table!$A$2:$C$121,3,0)</f>
        <v>4</v>
      </c>
      <c r="O512" s="13" t="str">
        <f>VLOOKUP(A512,Table!$U$1:$V$230,2,0)</f>
        <v>Monoclinic</v>
      </c>
      <c r="P512" s="1"/>
    </row>
    <row r="513" spans="1:16">
      <c r="A513" s="12">
        <v>12</v>
      </c>
      <c r="B513" s="12">
        <v>611373</v>
      </c>
      <c r="C513" s="12" t="s">
        <v>805</v>
      </c>
      <c r="D513" s="12" t="s">
        <v>1029</v>
      </c>
      <c r="E513" s="17" t="s">
        <v>453</v>
      </c>
      <c r="F513" s="25" t="str">
        <f>LEFT(E513,MIN(FIND({0,1,2,3,4,5,6,7,8,9},ASC(E513)&amp;1234567890))-1)</f>
        <v>As</v>
      </c>
      <c r="G513" s="25">
        <f t="shared" si="14"/>
        <v>2</v>
      </c>
      <c r="H513" s="25">
        <f>VLOOKUP(F513,Table!$A$2:$C$121,2,0)</f>
        <v>15</v>
      </c>
      <c r="I513" s="26">
        <f>VLOOKUP(F513,Table!$A$2:$C$121,3,0)</f>
        <v>4</v>
      </c>
      <c r="J513" s="17" t="s">
        <v>533</v>
      </c>
      <c r="K513" s="25" t="str">
        <f>LEFT(J513,MIN(FIND({0,1,2,3,4,5,6,7,8,9},ASC(J513)&amp;1234567890))-1)</f>
        <v>Se</v>
      </c>
      <c r="L513" s="25">
        <f t="shared" si="15"/>
        <v>3</v>
      </c>
      <c r="M513" s="25">
        <f>VLOOKUP(K513,Table!$A$2:$C$121,2,0)</f>
        <v>16</v>
      </c>
      <c r="N513" s="26">
        <f>VLOOKUP(K513,Table!$A$2:$C$121,3,0)</f>
        <v>4</v>
      </c>
      <c r="O513" s="13" t="str">
        <f>VLOOKUP(A513,Table!$U$1:$V$230,2,0)</f>
        <v>Monoclinic</v>
      </c>
      <c r="P513" s="1"/>
    </row>
    <row r="514" spans="1:16">
      <c r="A514" s="12">
        <v>12</v>
      </c>
      <c r="B514" s="12">
        <v>611404</v>
      </c>
      <c r="C514" s="12" t="s">
        <v>805</v>
      </c>
      <c r="D514" s="12" t="s">
        <v>1030</v>
      </c>
      <c r="E514" s="17" t="s">
        <v>31</v>
      </c>
      <c r="F514" s="25" t="str">
        <f>LEFT(E514,MIN(FIND({0,1,2,3,4,5,6,7,8,9},ASC(E514)&amp;1234567890))-1)</f>
        <v>Si</v>
      </c>
      <c r="G514" s="25">
        <f t="shared" ref="G514:G577" si="16">IF(SUBSTITUTE(E514,F514,"")="",1,SUBSTITUTE(E514,F514,""))*1</f>
        <v>1</v>
      </c>
      <c r="H514" s="25">
        <f>VLOOKUP(F514,Table!$A$2:$C$121,2,0)</f>
        <v>14</v>
      </c>
      <c r="I514" s="26">
        <f>VLOOKUP(F514,Table!$A$2:$C$121,3,0)</f>
        <v>3</v>
      </c>
      <c r="J514" s="17" t="s">
        <v>540</v>
      </c>
      <c r="K514" s="25" t="str">
        <f>LEFT(J514,MIN(FIND({0,1,2,3,4,5,6,7,8,9},ASC(J514)&amp;1234567890))-1)</f>
        <v>As</v>
      </c>
      <c r="L514" s="25">
        <f t="shared" ref="L514:L577" si="17">IF(SUBSTITUTE(J514,K514,"")="",1,SUBSTITUTE(J514,K514,""))*1</f>
        <v>1</v>
      </c>
      <c r="M514" s="25">
        <f>VLOOKUP(K514,Table!$A$2:$C$121,2,0)</f>
        <v>15</v>
      </c>
      <c r="N514" s="26">
        <f>VLOOKUP(K514,Table!$A$2:$C$121,3,0)</f>
        <v>4</v>
      </c>
      <c r="O514" s="13" t="str">
        <f>VLOOKUP(A514,Table!$U$1:$V$230,2,0)</f>
        <v>Monoclinic</v>
      </c>
      <c r="P514" s="1"/>
    </row>
    <row r="515" spans="1:16">
      <c r="A515" s="12">
        <v>12</v>
      </c>
      <c r="B515" s="12">
        <v>611574</v>
      </c>
      <c r="C515" s="12" t="s">
        <v>805</v>
      </c>
      <c r="D515" s="12" t="s">
        <v>1031</v>
      </c>
      <c r="E515" s="17" t="s">
        <v>334</v>
      </c>
      <c r="F515" s="25" t="str">
        <f>LEFT(E515,MIN(FIND({0,1,2,3,4,5,6,7,8,9},ASC(E515)&amp;1234567890))-1)</f>
        <v>V</v>
      </c>
      <c r="G515" s="25">
        <f t="shared" si="16"/>
        <v>1</v>
      </c>
      <c r="H515" s="25">
        <f>VLOOKUP(F515,Table!$A$2:$C$121,2,0)</f>
        <v>5</v>
      </c>
      <c r="I515" s="26">
        <f>VLOOKUP(F515,Table!$A$2:$C$121,3,0)</f>
        <v>4</v>
      </c>
      <c r="J515" s="17" t="s">
        <v>453</v>
      </c>
      <c r="K515" s="25" t="str">
        <f>LEFT(J515,MIN(FIND({0,1,2,3,4,5,6,7,8,9},ASC(J515)&amp;1234567890))-1)</f>
        <v>As</v>
      </c>
      <c r="L515" s="25">
        <f t="shared" si="17"/>
        <v>2</v>
      </c>
      <c r="M515" s="25">
        <f>VLOOKUP(K515,Table!$A$2:$C$121,2,0)</f>
        <v>15</v>
      </c>
      <c r="N515" s="26">
        <f>VLOOKUP(K515,Table!$A$2:$C$121,3,0)</f>
        <v>4</v>
      </c>
      <c r="O515" s="13" t="str">
        <f>VLOOKUP(A515,Table!$U$1:$V$230,2,0)</f>
        <v>Monoclinic</v>
      </c>
      <c r="P515" s="1"/>
    </row>
    <row r="516" spans="1:16">
      <c r="A516" s="12">
        <v>12</v>
      </c>
      <c r="B516" s="12">
        <v>611614</v>
      </c>
      <c r="C516" s="12" t="s">
        <v>805</v>
      </c>
      <c r="D516" s="12" t="s">
        <v>1032</v>
      </c>
      <c r="E516" s="17" t="s">
        <v>11419</v>
      </c>
      <c r="F516" s="25" t="str">
        <f>LEFT(E516,MIN(FIND({0,1,2,3,4,5,6,7,8,9},ASC(E516)&amp;1234567890))-1)</f>
        <v>Zr</v>
      </c>
      <c r="G516" s="25">
        <f t="shared" si="16"/>
        <v>7</v>
      </c>
      <c r="H516" s="25">
        <f>VLOOKUP(F516,Table!$A$2:$C$121,2,0)</f>
        <v>4</v>
      </c>
      <c r="I516" s="26">
        <f>VLOOKUP(F516,Table!$A$2:$C$121,3,0)</f>
        <v>5</v>
      </c>
      <c r="J516" s="17" t="s">
        <v>11312</v>
      </c>
      <c r="K516" s="25" t="str">
        <f>LEFT(J516,MIN(FIND({0,1,2,3,4,5,6,7,8,9},ASC(J516)&amp;1234567890))-1)</f>
        <v>As</v>
      </c>
      <c r="L516" s="25">
        <f t="shared" si="17"/>
        <v>4</v>
      </c>
      <c r="M516" s="25">
        <f>VLOOKUP(K516,Table!$A$2:$C$121,2,0)</f>
        <v>15</v>
      </c>
      <c r="N516" s="26">
        <f>VLOOKUP(K516,Table!$A$2:$C$121,3,0)</f>
        <v>4</v>
      </c>
      <c r="O516" s="13" t="str">
        <f>VLOOKUP(A516,Table!$U$1:$V$230,2,0)</f>
        <v>Monoclinic</v>
      </c>
      <c r="P516" s="1"/>
    </row>
    <row r="517" spans="1:16">
      <c r="A517" s="12">
        <v>12</v>
      </c>
      <c r="B517" s="12">
        <v>616946</v>
      </c>
      <c r="C517" s="12" t="s">
        <v>805</v>
      </c>
      <c r="D517" s="12" t="s">
        <v>1033</v>
      </c>
      <c r="E517" s="17" t="s">
        <v>541</v>
      </c>
      <c r="F517" s="25" t="str">
        <f>LEFT(E517,MIN(FIND({0,1,2,3,4,5,6,7,8,9},ASC(E517)&amp;1234567890))-1)</f>
        <v>Pd</v>
      </c>
      <c r="G517" s="25">
        <f t="shared" si="16"/>
        <v>1</v>
      </c>
      <c r="H517" s="25">
        <f>VLOOKUP(F517,Table!$A$2:$C$121,2,0)</f>
        <v>10</v>
      </c>
      <c r="I517" s="26">
        <f>VLOOKUP(F517,Table!$A$2:$C$121,3,0)</f>
        <v>5</v>
      </c>
      <c r="J517" s="17" t="s">
        <v>11456</v>
      </c>
      <c r="K517" s="25" t="str">
        <f>LEFT(J517,MIN(FIND({0,1,2,3,4,5,6,7,8,9},ASC(J517)&amp;1234567890))-1)</f>
        <v>Bi</v>
      </c>
      <c r="L517" s="25">
        <f t="shared" si="17"/>
        <v>2</v>
      </c>
      <c r="M517" s="25">
        <f>VLOOKUP(K517,Table!$A$2:$C$121,2,0)</f>
        <v>15</v>
      </c>
      <c r="N517" s="26">
        <f>VLOOKUP(K517,Table!$A$2:$C$121,3,0)</f>
        <v>6</v>
      </c>
      <c r="O517" s="13" t="str">
        <f>VLOOKUP(A517,Table!$U$1:$V$230,2,0)</f>
        <v>Monoclinic</v>
      </c>
      <c r="P517" s="1"/>
    </row>
    <row r="518" spans="1:16">
      <c r="A518" s="12">
        <v>12</v>
      </c>
      <c r="B518" s="12">
        <v>622355</v>
      </c>
      <c r="C518" s="12" t="s">
        <v>805</v>
      </c>
      <c r="D518" s="12" t="s">
        <v>1034</v>
      </c>
      <c r="E518" s="17" t="s">
        <v>11536</v>
      </c>
      <c r="F518" s="25" t="str">
        <f>LEFT(E518,MIN(FIND({0,1,2,3,4,5,6,7,8,9},ASC(E518)&amp;1234567890))-1)</f>
        <v>Cf</v>
      </c>
      <c r="G518" s="25">
        <f t="shared" si="16"/>
        <v>2</v>
      </c>
      <c r="H518" s="25">
        <f>VLOOKUP(F518,Table!$A$2:$C$121,2,0)</f>
        <v>3</v>
      </c>
      <c r="I518" s="26">
        <f>VLOOKUP(F518,Table!$A$2:$C$121,3,0)</f>
        <v>7</v>
      </c>
      <c r="J518" s="17" t="s">
        <v>59</v>
      </c>
      <c r="K518" s="25" t="str">
        <f>LEFT(J518,MIN(FIND({0,1,2,3,4,5,6,7,8,9},ASC(J518)&amp;1234567890))-1)</f>
        <v>O</v>
      </c>
      <c r="L518" s="25">
        <f t="shared" si="17"/>
        <v>3</v>
      </c>
      <c r="M518" s="25">
        <f>VLOOKUP(K518,Table!$A$2:$C$121,2,0)</f>
        <v>16</v>
      </c>
      <c r="N518" s="26">
        <f>VLOOKUP(K518,Table!$A$2:$C$121,3,0)</f>
        <v>2</v>
      </c>
      <c r="O518" s="13" t="str">
        <f>VLOOKUP(A518,Table!$U$1:$V$230,2,0)</f>
        <v>Monoclinic</v>
      </c>
      <c r="P518" s="1"/>
    </row>
    <row r="519" spans="1:16">
      <c r="A519" s="12">
        <v>12</v>
      </c>
      <c r="B519" s="12">
        <v>622387</v>
      </c>
      <c r="C519" s="12" t="s">
        <v>805</v>
      </c>
      <c r="D519" s="12" t="s">
        <v>1035</v>
      </c>
      <c r="E519" s="17" t="s">
        <v>11537</v>
      </c>
      <c r="F519" s="25" t="str">
        <f>LEFT(E519,MIN(FIND({0,1,2,3,4,5,6,7,8,9},ASC(E519)&amp;1234567890))-1)</f>
        <v>Cm</v>
      </c>
      <c r="G519" s="25">
        <f t="shared" si="16"/>
        <v>2</v>
      </c>
      <c r="H519" s="25">
        <f>VLOOKUP(F519,Table!$A$2:$C$121,2,0)</f>
        <v>3</v>
      </c>
      <c r="I519" s="26">
        <f>VLOOKUP(F519,Table!$A$2:$C$121,3,0)</f>
        <v>7</v>
      </c>
      <c r="J519" s="17" t="s">
        <v>59</v>
      </c>
      <c r="K519" s="25" t="str">
        <f>LEFT(J519,MIN(FIND({0,1,2,3,4,5,6,7,8,9},ASC(J519)&amp;1234567890))-1)</f>
        <v>O</v>
      </c>
      <c r="L519" s="25">
        <f t="shared" si="17"/>
        <v>3</v>
      </c>
      <c r="M519" s="25">
        <f>VLOOKUP(K519,Table!$A$2:$C$121,2,0)</f>
        <v>16</v>
      </c>
      <c r="N519" s="26">
        <f>VLOOKUP(K519,Table!$A$2:$C$121,3,0)</f>
        <v>2</v>
      </c>
      <c r="O519" s="13" t="str">
        <f>VLOOKUP(A519,Table!$U$1:$V$230,2,0)</f>
        <v>Monoclinic</v>
      </c>
      <c r="P519" s="1"/>
    </row>
    <row r="520" spans="1:16">
      <c r="A520" s="12">
        <v>12</v>
      </c>
      <c r="B520" s="12">
        <v>623764</v>
      </c>
      <c r="C520" s="12" t="s">
        <v>805</v>
      </c>
      <c r="D520" s="12" t="s">
        <v>1036</v>
      </c>
      <c r="E520" s="17" t="s">
        <v>11431</v>
      </c>
      <c r="F520" s="25" t="str">
        <f>LEFT(E520,MIN(FIND({0,1,2,3,4,5,6,7,8,9},ASC(E520)&amp;1234567890))-1)</f>
        <v>Hf</v>
      </c>
      <c r="G520" s="25">
        <f t="shared" si="16"/>
        <v>2</v>
      </c>
      <c r="H520" s="25">
        <f>VLOOKUP(F520,Table!$A$2:$C$121,2,0)</f>
        <v>4</v>
      </c>
      <c r="I520" s="26">
        <f>VLOOKUP(F520,Table!$A$2:$C$121,3,0)</f>
        <v>6</v>
      </c>
      <c r="J520" s="17" t="s">
        <v>11538</v>
      </c>
      <c r="K520" s="25" t="str">
        <f>LEFT(J520,MIN(FIND({0,1,2,3,4,5,6,7,8,9},ASC(J520)&amp;1234567890))-1)</f>
        <v>Co</v>
      </c>
      <c r="L520" s="25">
        <f t="shared" si="17"/>
        <v>7</v>
      </c>
      <c r="M520" s="25">
        <f>VLOOKUP(K520,Table!$A$2:$C$121,2,0)</f>
        <v>9</v>
      </c>
      <c r="N520" s="26">
        <f>VLOOKUP(K520,Table!$A$2:$C$121,3,0)</f>
        <v>4</v>
      </c>
      <c r="O520" s="13" t="str">
        <f>VLOOKUP(A520,Table!$U$1:$V$230,2,0)</f>
        <v>Monoclinic</v>
      </c>
      <c r="P520" s="1"/>
    </row>
    <row r="521" spans="1:16">
      <c r="A521" s="12">
        <v>12</v>
      </c>
      <c r="B521" s="12">
        <v>625420</v>
      </c>
      <c r="C521" s="12" t="s">
        <v>805</v>
      </c>
      <c r="D521" s="12" t="s">
        <v>1037</v>
      </c>
      <c r="E521" s="17" t="s">
        <v>11494</v>
      </c>
      <c r="F521" s="25" t="str">
        <f>LEFT(E521,MIN(FIND({0,1,2,3,4,5,6,7,8,9},ASC(E521)&amp;1234567890))-1)</f>
        <v>Th</v>
      </c>
      <c r="G521" s="25">
        <f t="shared" si="16"/>
        <v>2</v>
      </c>
      <c r="H521" s="25">
        <f>VLOOKUP(F521,Table!$A$2:$C$121,2,0)</f>
        <v>3</v>
      </c>
      <c r="I521" s="26">
        <f>VLOOKUP(F521,Table!$A$2:$C$121,3,0)</f>
        <v>7</v>
      </c>
      <c r="J521" s="17" t="s">
        <v>11539</v>
      </c>
      <c r="K521" s="25" t="str">
        <f>LEFT(J521,MIN(FIND({0,1,2,3,4,5,6,7,8,9},ASC(J521)&amp;1234567890))-1)</f>
        <v>Co</v>
      </c>
      <c r="L521" s="25">
        <f t="shared" si="17"/>
        <v>17</v>
      </c>
      <c r="M521" s="25">
        <f>VLOOKUP(K521,Table!$A$2:$C$121,2,0)</f>
        <v>9</v>
      </c>
      <c r="N521" s="26">
        <f>VLOOKUP(K521,Table!$A$2:$C$121,3,0)</f>
        <v>4</v>
      </c>
      <c r="O521" s="13" t="str">
        <f>VLOOKUP(A521,Table!$U$1:$V$230,2,0)</f>
        <v>Monoclinic</v>
      </c>
      <c r="P521" s="1"/>
    </row>
    <row r="522" spans="1:16">
      <c r="A522" s="12">
        <v>12</v>
      </c>
      <c r="B522" s="12">
        <v>625458</v>
      </c>
      <c r="C522" s="12" t="s">
        <v>805</v>
      </c>
      <c r="D522" s="12" t="s">
        <v>1038</v>
      </c>
      <c r="E522" s="17" t="s">
        <v>11539</v>
      </c>
      <c r="F522" s="25" t="str">
        <f>LEFT(E522,MIN(FIND({0,1,2,3,4,5,6,7,8,9},ASC(E522)&amp;1234567890))-1)</f>
        <v>Co</v>
      </c>
      <c r="G522" s="25">
        <f t="shared" si="16"/>
        <v>17</v>
      </c>
      <c r="H522" s="25">
        <f>VLOOKUP(F522,Table!$A$2:$C$121,2,0)</f>
        <v>9</v>
      </c>
      <c r="I522" s="26">
        <f>VLOOKUP(F522,Table!$A$2:$C$121,3,0)</f>
        <v>4</v>
      </c>
      <c r="J522" s="17" t="s">
        <v>11494</v>
      </c>
      <c r="K522" s="25" t="str">
        <f>LEFT(J522,MIN(FIND({0,1,2,3,4,5,6,7,8,9},ASC(J522)&amp;1234567890))-1)</f>
        <v>Th</v>
      </c>
      <c r="L522" s="25">
        <f t="shared" si="17"/>
        <v>2</v>
      </c>
      <c r="M522" s="25">
        <f>VLOOKUP(K522,Table!$A$2:$C$121,2,0)</f>
        <v>3</v>
      </c>
      <c r="N522" s="26">
        <f>VLOOKUP(K522,Table!$A$2:$C$121,3,0)</f>
        <v>7</v>
      </c>
      <c r="O522" s="13" t="str">
        <f>VLOOKUP(A522,Table!$U$1:$V$230,2,0)</f>
        <v>Monoclinic</v>
      </c>
      <c r="P522" s="1"/>
    </row>
    <row r="523" spans="1:16">
      <c r="A523" s="12">
        <v>12</v>
      </c>
      <c r="B523" s="12">
        <v>626594</v>
      </c>
      <c r="C523" s="12" t="s">
        <v>805</v>
      </c>
      <c r="D523" s="12" t="s">
        <v>1039</v>
      </c>
      <c r="E523" s="17" t="s">
        <v>11540</v>
      </c>
      <c r="F523" s="25" t="str">
        <f>LEFT(E523,MIN(FIND({0,1,2,3,4,5,6,7,8,9},ASC(E523)&amp;1234567890))-1)</f>
        <v>Cr</v>
      </c>
      <c r="G523" s="25">
        <f t="shared" si="16"/>
        <v>5</v>
      </c>
      <c r="H523" s="25">
        <f>VLOOKUP(F523,Table!$A$2:$C$121,2,0)</f>
        <v>6</v>
      </c>
      <c r="I523" s="26">
        <f>VLOOKUP(F523,Table!$A$2:$C$121,3,0)</f>
        <v>4</v>
      </c>
      <c r="J523" s="17" t="s">
        <v>407</v>
      </c>
      <c r="K523" s="25" t="str">
        <f>LEFT(J523,MIN(FIND({0,1,2,3,4,5,6,7,8,9},ASC(J523)&amp;1234567890))-1)</f>
        <v>S</v>
      </c>
      <c r="L523" s="25">
        <f t="shared" si="17"/>
        <v>8</v>
      </c>
      <c r="M523" s="25">
        <f>VLOOKUP(K523,Table!$A$2:$C$121,2,0)</f>
        <v>16</v>
      </c>
      <c r="N523" s="26">
        <f>VLOOKUP(K523,Table!$A$2:$C$121,3,0)</f>
        <v>3</v>
      </c>
      <c r="O523" s="13" t="str">
        <f>VLOOKUP(A523,Table!$U$1:$V$230,2,0)</f>
        <v>Monoclinic</v>
      </c>
      <c r="P523" s="1"/>
    </row>
    <row r="524" spans="1:16">
      <c r="A524" s="12">
        <v>12</v>
      </c>
      <c r="B524" s="12">
        <v>626701</v>
      </c>
      <c r="C524" s="12" t="s">
        <v>805</v>
      </c>
      <c r="D524" s="12" t="s">
        <v>1040</v>
      </c>
      <c r="E524" s="17" t="s">
        <v>11541</v>
      </c>
      <c r="F524" s="25" t="str">
        <f>LEFT(E524,MIN(FIND({0,1,2,3,4,5,6,7,8,9},ASC(E524)&amp;1234567890))-1)</f>
        <v>Cr</v>
      </c>
      <c r="G524" s="25">
        <f t="shared" si="16"/>
        <v>2.67</v>
      </c>
      <c r="H524" s="25">
        <f>VLOOKUP(F524,Table!$A$2:$C$121,2,0)</f>
        <v>6</v>
      </c>
      <c r="I524" s="26">
        <f>VLOOKUP(F524,Table!$A$2:$C$121,3,0)</f>
        <v>4</v>
      </c>
      <c r="J524" s="17" t="s">
        <v>581</v>
      </c>
      <c r="K524" s="25" t="str">
        <f>LEFT(J524,MIN(FIND({0,1,2,3,4,5,6,7,8,9},ASC(J524)&amp;1234567890))-1)</f>
        <v>Se</v>
      </c>
      <c r="L524" s="25">
        <f t="shared" si="17"/>
        <v>4</v>
      </c>
      <c r="M524" s="25">
        <f>VLOOKUP(K524,Table!$A$2:$C$121,2,0)</f>
        <v>16</v>
      </c>
      <c r="N524" s="26">
        <f>VLOOKUP(K524,Table!$A$2:$C$121,3,0)</f>
        <v>4</v>
      </c>
      <c r="O524" s="13" t="str">
        <f>VLOOKUP(A524,Table!$U$1:$V$230,2,0)</f>
        <v>Monoclinic</v>
      </c>
      <c r="P524" s="1"/>
    </row>
    <row r="525" spans="1:16">
      <c r="A525" s="12">
        <v>12</v>
      </c>
      <c r="B525" s="12">
        <v>626705</v>
      </c>
      <c r="C525" s="12" t="s">
        <v>805</v>
      </c>
      <c r="D525" s="12" t="s">
        <v>1041</v>
      </c>
      <c r="E525" s="17" t="s">
        <v>11540</v>
      </c>
      <c r="F525" s="25" t="str">
        <f>LEFT(E525,MIN(FIND({0,1,2,3,4,5,6,7,8,9},ASC(E525)&amp;1234567890))-1)</f>
        <v>Cr</v>
      </c>
      <c r="G525" s="25">
        <f t="shared" si="16"/>
        <v>5</v>
      </c>
      <c r="H525" s="25">
        <f>VLOOKUP(F525,Table!$A$2:$C$121,2,0)</f>
        <v>6</v>
      </c>
      <c r="I525" s="26">
        <f>VLOOKUP(F525,Table!$A$2:$C$121,3,0)</f>
        <v>4</v>
      </c>
      <c r="J525" s="17" t="s">
        <v>11408</v>
      </c>
      <c r="K525" s="25" t="str">
        <f>LEFT(J525,MIN(FIND({0,1,2,3,4,5,6,7,8,9},ASC(J525)&amp;1234567890))-1)</f>
        <v>Se</v>
      </c>
      <c r="L525" s="25">
        <f t="shared" si="17"/>
        <v>8</v>
      </c>
      <c r="M525" s="25">
        <f>VLOOKUP(K525,Table!$A$2:$C$121,2,0)</f>
        <v>16</v>
      </c>
      <c r="N525" s="26">
        <f>VLOOKUP(K525,Table!$A$2:$C$121,3,0)</f>
        <v>4</v>
      </c>
      <c r="O525" s="13" t="str">
        <f>VLOOKUP(A525,Table!$U$1:$V$230,2,0)</f>
        <v>Monoclinic</v>
      </c>
      <c r="P525" s="1"/>
    </row>
    <row r="526" spans="1:16">
      <c r="A526" s="12">
        <v>12</v>
      </c>
      <c r="B526" s="12">
        <v>626873</v>
      </c>
      <c r="C526" s="12" t="s">
        <v>805</v>
      </c>
      <c r="D526" s="12" t="s">
        <v>1042</v>
      </c>
      <c r="E526" s="17" t="s">
        <v>11383</v>
      </c>
      <c r="F526" s="25" t="str">
        <f>LEFT(E526,MIN(FIND({0,1,2,3,4,5,6,7,8,9},ASC(E526)&amp;1234567890))-1)</f>
        <v>Cr</v>
      </c>
      <c r="G526" s="25">
        <f t="shared" si="16"/>
        <v>3</v>
      </c>
      <c r="H526" s="25">
        <f>VLOOKUP(F526,Table!$A$2:$C$121,2,0)</f>
        <v>6</v>
      </c>
      <c r="I526" s="26">
        <f>VLOOKUP(F526,Table!$A$2:$C$121,3,0)</f>
        <v>4</v>
      </c>
      <c r="J526" s="17" t="s">
        <v>381</v>
      </c>
      <c r="K526" s="25" t="str">
        <f>LEFT(J526,MIN(FIND({0,1,2,3,4,5,6,7,8,9},ASC(J526)&amp;1234567890))-1)</f>
        <v>Te</v>
      </c>
      <c r="L526" s="25">
        <f t="shared" si="17"/>
        <v>4</v>
      </c>
      <c r="M526" s="25">
        <f>VLOOKUP(K526,Table!$A$2:$C$121,2,0)</f>
        <v>16</v>
      </c>
      <c r="N526" s="26">
        <f>VLOOKUP(K526,Table!$A$2:$C$121,3,0)</f>
        <v>5</v>
      </c>
      <c r="O526" s="13" t="str">
        <f>VLOOKUP(A526,Table!$U$1:$V$230,2,0)</f>
        <v>Monoclinic</v>
      </c>
      <c r="P526" s="1"/>
    </row>
    <row r="527" spans="1:16">
      <c r="A527" s="12">
        <v>12</v>
      </c>
      <c r="B527" s="12">
        <v>630189</v>
      </c>
      <c r="C527" s="12" t="s">
        <v>805</v>
      </c>
      <c r="D527" s="12" t="s">
        <v>1043</v>
      </c>
      <c r="E527" s="17" t="s">
        <v>11345</v>
      </c>
      <c r="F527" s="25" t="str">
        <f>LEFT(E527,MIN(FIND({0,1,2,3,4,5,6,7,8,9},ASC(E527)&amp;1234567890))-1)</f>
        <v>Dy</v>
      </c>
      <c r="G527" s="25">
        <f t="shared" si="16"/>
        <v>5</v>
      </c>
      <c r="H527" s="25">
        <f>VLOOKUP(F527,Table!$A$2:$C$121,2,0)</f>
        <v>3</v>
      </c>
      <c r="I527" s="26">
        <f>VLOOKUP(F527,Table!$A$2:$C$121,3,0)</f>
        <v>6</v>
      </c>
      <c r="J527" s="17" t="s">
        <v>471</v>
      </c>
      <c r="K527" s="25" t="str">
        <f>LEFT(J527,MIN(FIND({0,1,2,3,4,5,6,7,8,9},ASC(J527)&amp;1234567890))-1)</f>
        <v>S</v>
      </c>
      <c r="L527" s="25">
        <f t="shared" si="17"/>
        <v>7</v>
      </c>
      <c r="M527" s="25">
        <f>VLOOKUP(K527,Table!$A$2:$C$121,2,0)</f>
        <v>16</v>
      </c>
      <c r="N527" s="26">
        <f>VLOOKUP(K527,Table!$A$2:$C$121,3,0)</f>
        <v>3</v>
      </c>
      <c r="O527" s="13" t="str">
        <f>VLOOKUP(A527,Table!$U$1:$V$230,2,0)</f>
        <v>Monoclinic</v>
      </c>
      <c r="P527" s="1"/>
    </row>
    <row r="528" spans="1:16">
      <c r="A528" s="12">
        <v>12</v>
      </c>
      <c r="B528" s="12">
        <v>630812</v>
      </c>
      <c r="C528" s="12" t="s">
        <v>805</v>
      </c>
      <c r="D528" s="12" t="s">
        <v>1044</v>
      </c>
      <c r="E528" s="17" t="s">
        <v>11542</v>
      </c>
      <c r="F528" s="25" t="str">
        <f>LEFT(E528,MIN(FIND({0,1,2,3,4,5,6,7,8,9},ASC(E528)&amp;1234567890))-1)</f>
        <v>Er</v>
      </c>
      <c r="G528" s="25">
        <f t="shared" si="16"/>
        <v>1</v>
      </c>
      <c r="H528" s="25">
        <f>VLOOKUP(F528,Table!$A$2:$C$121,2,0)</f>
        <v>3</v>
      </c>
      <c r="I528" s="26">
        <f>VLOOKUP(F528,Table!$A$2:$C$121,3,0)</f>
        <v>6</v>
      </c>
      <c r="J528" s="17" t="s">
        <v>11501</v>
      </c>
      <c r="K528" s="25" t="str">
        <f>LEFT(J528,MIN(FIND({0,1,2,3,4,5,6,7,8,9},ASC(J528)&amp;1234567890))-1)</f>
        <v>Ni</v>
      </c>
      <c r="L528" s="25">
        <f t="shared" si="17"/>
        <v>4</v>
      </c>
      <c r="M528" s="25">
        <f>VLOOKUP(K528,Table!$A$2:$C$121,2,0)</f>
        <v>10</v>
      </c>
      <c r="N528" s="26">
        <f>VLOOKUP(K528,Table!$A$2:$C$121,3,0)</f>
        <v>4</v>
      </c>
      <c r="O528" s="13" t="str">
        <f>VLOOKUP(A528,Table!$U$1:$V$230,2,0)</f>
        <v>Monoclinic</v>
      </c>
      <c r="P528" s="1"/>
    </row>
    <row r="529" spans="1:16">
      <c r="A529" s="12">
        <v>12</v>
      </c>
      <c r="B529" s="12">
        <v>631057</v>
      </c>
      <c r="C529" s="12" t="s">
        <v>805</v>
      </c>
      <c r="D529" s="12" t="s">
        <v>1045</v>
      </c>
      <c r="E529" s="17" t="s">
        <v>11543</v>
      </c>
      <c r="F529" s="25" t="str">
        <f>LEFT(E529,MIN(FIND({0,1,2,3,4,5,6,7,8,9},ASC(E529)&amp;1234567890))-1)</f>
        <v>Er</v>
      </c>
      <c r="G529" s="25">
        <f t="shared" si="16"/>
        <v>5</v>
      </c>
      <c r="H529" s="25">
        <f>VLOOKUP(F529,Table!$A$2:$C$121,2,0)</f>
        <v>3</v>
      </c>
      <c r="I529" s="26">
        <f>VLOOKUP(F529,Table!$A$2:$C$121,3,0)</f>
        <v>6</v>
      </c>
      <c r="J529" s="17" t="s">
        <v>471</v>
      </c>
      <c r="K529" s="25" t="str">
        <f>LEFT(J529,MIN(FIND({0,1,2,3,4,5,6,7,8,9},ASC(J529)&amp;1234567890))-1)</f>
        <v>S</v>
      </c>
      <c r="L529" s="25">
        <f t="shared" si="17"/>
        <v>7</v>
      </c>
      <c r="M529" s="25">
        <f>VLOOKUP(K529,Table!$A$2:$C$121,2,0)</f>
        <v>16</v>
      </c>
      <c r="N529" s="26">
        <f>VLOOKUP(K529,Table!$A$2:$C$121,3,0)</f>
        <v>3</v>
      </c>
      <c r="O529" s="13" t="str">
        <f>VLOOKUP(A529,Table!$U$1:$V$230,2,0)</f>
        <v>Monoclinic</v>
      </c>
      <c r="P529" s="1"/>
    </row>
    <row r="530" spans="1:16">
      <c r="A530" s="12">
        <v>12</v>
      </c>
      <c r="B530" s="12">
        <v>631478</v>
      </c>
      <c r="C530" s="12" t="s">
        <v>805</v>
      </c>
      <c r="D530" s="12" t="s">
        <v>1046</v>
      </c>
      <c r="E530" s="17" t="s">
        <v>428</v>
      </c>
      <c r="F530" s="25" t="str">
        <f>LEFT(E530,MIN(FIND({0,1,2,3,4,5,6,7,8,9},ASC(E530)&amp;1234567890))-1)</f>
        <v>Eu</v>
      </c>
      <c r="G530" s="25">
        <f t="shared" si="16"/>
        <v>1</v>
      </c>
      <c r="H530" s="25">
        <f>VLOOKUP(F530,Table!$A$2:$C$121,2,0)</f>
        <v>3</v>
      </c>
      <c r="I530" s="26">
        <f>VLOOKUP(F530,Table!$A$2:$C$121,3,0)</f>
        <v>6</v>
      </c>
      <c r="J530" s="17" t="s">
        <v>378</v>
      </c>
      <c r="K530" s="25" t="str">
        <f>LEFT(J530,MIN(FIND({0,1,2,3,4,5,6,7,8,9},ASC(J530)&amp;1234567890))-1)</f>
        <v>P</v>
      </c>
      <c r="L530" s="25">
        <f t="shared" si="17"/>
        <v>3</v>
      </c>
      <c r="M530" s="25">
        <f>VLOOKUP(K530,Table!$A$2:$C$121,2,0)</f>
        <v>15</v>
      </c>
      <c r="N530" s="26">
        <f>VLOOKUP(K530,Table!$A$2:$C$121,3,0)</f>
        <v>3</v>
      </c>
      <c r="O530" s="13" t="str">
        <f>VLOOKUP(A530,Table!$U$1:$V$230,2,0)</f>
        <v>Monoclinic</v>
      </c>
      <c r="P530" s="1"/>
    </row>
    <row r="531" spans="1:16">
      <c r="A531" s="12">
        <v>12</v>
      </c>
      <c r="B531" s="12">
        <v>631742</v>
      </c>
      <c r="C531" s="12" t="s">
        <v>805</v>
      </c>
      <c r="D531" s="12" t="s">
        <v>1047</v>
      </c>
      <c r="E531" s="17" t="s">
        <v>11292</v>
      </c>
      <c r="F531" s="25" t="str">
        <f>LEFT(E531,MIN(FIND({0,1,2,3,4,5,6,7,8,9},ASC(E531)&amp;1234567890))-1)</f>
        <v>Fe</v>
      </c>
      <c r="G531" s="25">
        <f t="shared" si="16"/>
        <v>3</v>
      </c>
      <c r="H531" s="25">
        <f>VLOOKUP(F531,Table!$A$2:$C$121,2,0)</f>
        <v>8</v>
      </c>
      <c r="I531" s="26">
        <f>VLOOKUP(F531,Table!$A$2:$C$121,3,0)</f>
        <v>4</v>
      </c>
      <c r="J531" s="17" t="s">
        <v>11382</v>
      </c>
      <c r="K531" s="25" t="str">
        <f>LEFT(J531,MIN(FIND({0,1,2,3,4,5,6,7,8,9},ASC(J531)&amp;1234567890))-1)</f>
        <v>Ga</v>
      </c>
      <c r="L531" s="25">
        <f t="shared" si="17"/>
        <v>4</v>
      </c>
      <c r="M531" s="25">
        <f>VLOOKUP(K531,Table!$A$2:$C$121,2,0)</f>
        <v>13</v>
      </c>
      <c r="N531" s="26">
        <f>VLOOKUP(K531,Table!$A$2:$C$121,3,0)</f>
        <v>4</v>
      </c>
      <c r="O531" s="13" t="str">
        <f>VLOOKUP(A531,Table!$U$1:$V$230,2,0)</f>
        <v>Monoclinic</v>
      </c>
      <c r="P531" s="1"/>
    </row>
    <row r="532" spans="1:16">
      <c r="A532" s="12">
        <v>12</v>
      </c>
      <c r="B532" s="12">
        <v>634852</v>
      </c>
      <c r="C532" s="12" t="s">
        <v>805</v>
      </c>
      <c r="D532" s="12" t="s">
        <v>1048</v>
      </c>
      <c r="E532" s="17" t="s">
        <v>11496</v>
      </c>
      <c r="F532" s="25" t="str">
        <f>LEFT(E532,MIN(FIND({0,1,2,3,4,5,6,7,8,9},ASC(E532)&amp;1234567890))-1)</f>
        <v>Ni</v>
      </c>
      <c r="G532" s="25">
        <f t="shared" si="16"/>
        <v>13</v>
      </c>
      <c r="H532" s="25">
        <f>VLOOKUP(F532,Table!$A$2:$C$121,2,0)</f>
        <v>10</v>
      </c>
      <c r="I532" s="26">
        <f>VLOOKUP(F532,Table!$A$2:$C$121,3,0)</f>
        <v>4</v>
      </c>
      <c r="J532" s="17" t="s">
        <v>11495</v>
      </c>
      <c r="K532" s="25" t="str">
        <f>LEFT(J532,MIN(FIND({0,1,2,3,4,5,6,7,8,9},ASC(J532)&amp;1234567890))-1)</f>
        <v>Ga</v>
      </c>
      <c r="L532" s="25">
        <f t="shared" si="17"/>
        <v>9</v>
      </c>
      <c r="M532" s="25">
        <f>VLOOKUP(K532,Table!$A$2:$C$121,2,0)</f>
        <v>13</v>
      </c>
      <c r="N532" s="26">
        <f>VLOOKUP(K532,Table!$A$2:$C$121,3,0)</f>
        <v>4</v>
      </c>
      <c r="O532" s="13" t="str">
        <f>VLOOKUP(A532,Table!$U$1:$V$230,2,0)</f>
        <v>Monoclinic</v>
      </c>
      <c r="P532" s="1"/>
    </row>
    <row r="533" spans="1:16">
      <c r="A533" s="12">
        <v>12</v>
      </c>
      <c r="B533" s="12">
        <v>635673</v>
      </c>
      <c r="C533" s="12" t="s">
        <v>805</v>
      </c>
      <c r="D533" s="12" t="s">
        <v>1049</v>
      </c>
      <c r="E533" s="17" t="s">
        <v>530</v>
      </c>
      <c r="F533" s="25" t="str">
        <f>LEFT(E533,MIN(FIND({0,1,2,3,4,5,6,7,8,9},ASC(E533)&amp;1234567890))-1)</f>
        <v>Yb</v>
      </c>
      <c r="G533" s="25">
        <f t="shared" si="16"/>
        <v>1</v>
      </c>
      <c r="H533" s="25">
        <f>VLOOKUP(F533,Table!$A$2:$C$121,2,0)</f>
        <v>3</v>
      </c>
      <c r="I533" s="26">
        <f>VLOOKUP(F533,Table!$A$2:$C$121,3,0)</f>
        <v>6</v>
      </c>
      <c r="J533" s="17" t="s">
        <v>11382</v>
      </c>
      <c r="K533" s="25" t="str">
        <f>LEFT(J533,MIN(FIND({0,1,2,3,4,5,6,7,8,9},ASC(J533)&amp;1234567890))-1)</f>
        <v>Ga</v>
      </c>
      <c r="L533" s="25">
        <f t="shared" si="17"/>
        <v>4</v>
      </c>
      <c r="M533" s="25">
        <f>VLOOKUP(K533,Table!$A$2:$C$121,2,0)</f>
        <v>13</v>
      </c>
      <c r="N533" s="26">
        <f>VLOOKUP(K533,Table!$A$2:$C$121,3,0)</f>
        <v>4</v>
      </c>
      <c r="O533" s="13" t="str">
        <f>VLOOKUP(A533,Table!$U$1:$V$230,2,0)</f>
        <v>Monoclinic</v>
      </c>
      <c r="P533" s="1"/>
    </row>
    <row r="534" spans="1:16">
      <c r="A534" s="12">
        <v>12</v>
      </c>
      <c r="B534" s="12">
        <v>636103</v>
      </c>
      <c r="C534" s="12" t="s">
        <v>805</v>
      </c>
      <c r="D534" s="12" t="s">
        <v>1050</v>
      </c>
      <c r="E534" s="17" t="s">
        <v>11395</v>
      </c>
      <c r="F534" s="25" t="str">
        <f>LEFT(E534,MIN(FIND({0,1,2,3,4,5,6,7,8,9},ASC(E534)&amp;1234567890))-1)</f>
        <v>Gd</v>
      </c>
      <c r="G534" s="25">
        <f t="shared" si="16"/>
        <v>2</v>
      </c>
      <c r="H534" s="25">
        <f>VLOOKUP(F534,Table!$A$2:$C$121,2,0)</f>
        <v>3</v>
      </c>
      <c r="I534" s="26">
        <f>VLOOKUP(F534,Table!$A$2:$C$121,3,0)</f>
        <v>6</v>
      </c>
      <c r="J534" s="17" t="s">
        <v>59</v>
      </c>
      <c r="K534" s="25" t="str">
        <f>LEFT(J534,MIN(FIND({0,1,2,3,4,5,6,7,8,9},ASC(J534)&amp;1234567890))-1)</f>
        <v>O</v>
      </c>
      <c r="L534" s="25">
        <f t="shared" si="17"/>
        <v>3</v>
      </c>
      <c r="M534" s="25">
        <f>VLOOKUP(K534,Table!$A$2:$C$121,2,0)</f>
        <v>16</v>
      </c>
      <c r="N534" s="26">
        <f>VLOOKUP(K534,Table!$A$2:$C$121,3,0)</f>
        <v>2</v>
      </c>
      <c r="O534" s="13" t="str">
        <f>VLOOKUP(A534,Table!$U$1:$V$230,2,0)</f>
        <v>Monoclinic</v>
      </c>
      <c r="P534" s="1"/>
    </row>
    <row r="535" spans="1:16">
      <c r="A535" s="12">
        <v>12</v>
      </c>
      <c r="B535" s="12">
        <v>637492</v>
      </c>
      <c r="C535" s="12" t="s">
        <v>805</v>
      </c>
      <c r="D535" s="12" t="s">
        <v>1051</v>
      </c>
      <c r="E535" s="17" t="s">
        <v>544</v>
      </c>
      <c r="F535" s="25" t="str">
        <f>LEFT(E535,MIN(FIND({0,1,2,3,4,5,6,7,8,9},ASC(E535)&amp;1234567890))-1)</f>
        <v>Ge</v>
      </c>
      <c r="G535" s="25">
        <f t="shared" si="16"/>
        <v>1</v>
      </c>
      <c r="H535" s="25">
        <f>VLOOKUP(F535,Table!$A$2:$C$121,2,0)</f>
        <v>14</v>
      </c>
      <c r="I535" s="26">
        <f>VLOOKUP(F535,Table!$A$2:$C$121,3,0)</f>
        <v>4</v>
      </c>
      <c r="J535" s="17" t="s">
        <v>11467</v>
      </c>
      <c r="K535" s="25" t="str">
        <f>LEFT(J535,MIN(FIND({0,1,2,3,4,5,6,7,8,9},ASC(J535)&amp;1234567890))-1)</f>
        <v>P</v>
      </c>
      <c r="L535" s="25">
        <f t="shared" si="17"/>
        <v>1</v>
      </c>
      <c r="M535" s="25">
        <f>VLOOKUP(K535,Table!$A$2:$C$121,2,0)</f>
        <v>15</v>
      </c>
      <c r="N535" s="26">
        <f>VLOOKUP(K535,Table!$A$2:$C$121,3,0)</f>
        <v>3</v>
      </c>
      <c r="O535" s="13" t="str">
        <f>VLOOKUP(A535,Table!$U$1:$V$230,2,0)</f>
        <v>Monoclinic</v>
      </c>
      <c r="P535" s="1"/>
    </row>
    <row r="536" spans="1:16">
      <c r="A536" s="12">
        <v>12</v>
      </c>
      <c r="B536" s="12">
        <v>637671</v>
      </c>
      <c r="C536" s="12" t="s">
        <v>805</v>
      </c>
      <c r="D536" s="12" t="s">
        <v>1052</v>
      </c>
      <c r="E536" s="17" t="s">
        <v>37</v>
      </c>
      <c r="F536" s="25" t="str">
        <f>LEFT(E536,MIN(FIND({0,1,2,3,4,5,6,7,8,9},ASC(E536)&amp;1234567890))-1)</f>
        <v>Re</v>
      </c>
      <c r="G536" s="25">
        <f t="shared" si="16"/>
        <v>1</v>
      </c>
      <c r="H536" s="25">
        <f>VLOOKUP(F536,Table!$A$2:$C$121,2,0)</f>
        <v>7</v>
      </c>
      <c r="I536" s="26">
        <f>VLOOKUP(F536,Table!$A$2:$C$121,3,0)</f>
        <v>6</v>
      </c>
      <c r="J536" s="17" t="s">
        <v>11461</v>
      </c>
      <c r="K536" s="25" t="str">
        <f>LEFT(J536,MIN(FIND({0,1,2,3,4,5,6,7,8,9},ASC(J536)&amp;1234567890))-1)</f>
        <v>Ge</v>
      </c>
      <c r="L536" s="25">
        <f t="shared" si="17"/>
        <v>2</v>
      </c>
      <c r="M536" s="25">
        <f>VLOOKUP(K536,Table!$A$2:$C$121,2,0)</f>
        <v>14</v>
      </c>
      <c r="N536" s="26">
        <f>VLOOKUP(K536,Table!$A$2:$C$121,3,0)</f>
        <v>4</v>
      </c>
      <c r="O536" s="13" t="str">
        <f>VLOOKUP(A536,Table!$U$1:$V$230,2,0)</f>
        <v>Monoclinic</v>
      </c>
      <c r="P536" s="1"/>
    </row>
    <row r="537" spans="1:16">
      <c r="A537" s="12">
        <v>12</v>
      </c>
      <c r="B537" s="12">
        <v>639449</v>
      </c>
      <c r="C537" s="12" t="s">
        <v>805</v>
      </c>
      <c r="D537" s="12" t="s">
        <v>1053</v>
      </c>
      <c r="E537" s="17" t="s">
        <v>11544</v>
      </c>
      <c r="F537" s="25" t="str">
        <f>LEFT(E537,MIN(FIND({0,1,2,3,4,5,6,7,8,9},ASC(E537)&amp;1234567890))-1)</f>
        <v>Ho</v>
      </c>
      <c r="G537" s="25">
        <f t="shared" si="16"/>
        <v>3</v>
      </c>
      <c r="H537" s="25">
        <f>VLOOKUP(F537,Table!$A$2:$C$121,2,0)</f>
        <v>3</v>
      </c>
      <c r="I537" s="26">
        <f>VLOOKUP(F537,Table!$A$2:$C$121,3,0)</f>
        <v>6</v>
      </c>
      <c r="J537" s="17" t="s">
        <v>11386</v>
      </c>
      <c r="K537" s="25" t="str">
        <f>LEFT(J537,MIN(FIND({0,1,2,3,4,5,6,7,8,9},ASC(J537)&amp;1234567890))-1)</f>
        <v>Ni</v>
      </c>
      <c r="L537" s="25">
        <f t="shared" si="17"/>
        <v>2</v>
      </c>
      <c r="M537" s="25">
        <f>VLOOKUP(K537,Table!$A$2:$C$121,2,0)</f>
        <v>10</v>
      </c>
      <c r="N537" s="26">
        <f>VLOOKUP(K537,Table!$A$2:$C$121,3,0)</f>
        <v>4</v>
      </c>
      <c r="O537" s="13" t="str">
        <f>VLOOKUP(A537,Table!$U$1:$V$230,2,0)</f>
        <v>Monoclinic</v>
      </c>
      <c r="P537" s="1"/>
    </row>
    <row r="538" spans="1:16">
      <c r="A538" s="12">
        <v>12</v>
      </c>
      <c r="B538" s="12">
        <v>639655</v>
      </c>
      <c r="C538" s="12" t="s">
        <v>805</v>
      </c>
      <c r="D538" s="12" t="s">
        <v>1054</v>
      </c>
      <c r="E538" s="17" t="s">
        <v>11369</v>
      </c>
      <c r="F538" s="25" t="str">
        <f>LEFT(E538,MIN(FIND({0,1,2,3,4,5,6,7,8,9},ASC(E538)&amp;1234567890))-1)</f>
        <v>Ho</v>
      </c>
      <c r="G538" s="25">
        <f t="shared" si="16"/>
        <v>5</v>
      </c>
      <c r="H538" s="25">
        <f>VLOOKUP(F538,Table!$A$2:$C$121,2,0)</f>
        <v>3</v>
      </c>
      <c r="I538" s="26">
        <f>VLOOKUP(F538,Table!$A$2:$C$121,3,0)</f>
        <v>6</v>
      </c>
      <c r="J538" s="17" t="s">
        <v>471</v>
      </c>
      <c r="K538" s="25" t="str">
        <f>LEFT(J538,MIN(FIND({0,1,2,3,4,5,6,7,8,9},ASC(J538)&amp;1234567890))-1)</f>
        <v>S</v>
      </c>
      <c r="L538" s="25">
        <f t="shared" si="17"/>
        <v>7</v>
      </c>
      <c r="M538" s="25">
        <f>VLOOKUP(K538,Table!$A$2:$C$121,2,0)</f>
        <v>16</v>
      </c>
      <c r="N538" s="26">
        <f>VLOOKUP(K538,Table!$A$2:$C$121,3,0)</f>
        <v>3</v>
      </c>
      <c r="O538" s="13" t="str">
        <f>VLOOKUP(A538,Table!$U$1:$V$230,2,0)</f>
        <v>Monoclinic</v>
      </c>
      <c r="P538" s="1"/>
    </row>
    <row r="539" spans="1:16">
      <c r="A539" s="12">
        <v>12</v>
      </c>
      <c r="B539" s="12">
        <v>645169</v>
      </c>
      <c r="C539" s="12" t="s">
        <v>805</v>
      </c>
      <c r="D539" s="12" t="s">
        <v>1055</v>
      </c>
      <c r="E539" s="17" t="s">
        <v>335</v>
      </c>
      <c r="F539" s="25" t="str">
        <f>LEFT(E539,MIN(FIND({0,1,2,3,4,5,6,7,8,9},ASC(E539)&amp;1234567890))-1)</f>
        <v>Nb</v>
      </c>
      <c r="G539" s="25">
        <f t="shared" si="16"/>
        <v>1</v>
      </c>
      <c r="H539" s="25">
        <f>VLOOKUP(F539,Table!$A$2:$C$121,2,0)</f>
        <v>5</v>
      </c>
      <c r="I539" s="26">
        <f>VLOOKUP(F539,Table!$A$2:$C$121,3,0)</f>
        <v>5</v>
      </c>
      <c r="J539" s="17" t="s">
        <v>30</v>
      </c>
      <c r="K539" s="25" t="str">
        <f>LEFT(J539,MIN(FIND({0,1,2,3,4,5,6,7,8,9},ASC(J539)&amp;1234567890))-1)</f>
        <v>P</v>
      </c>
      <c r="L539" s="25">
        <f t="shared" si="17"/>
        <v>2</v>
      </c>
      <c r="M539" s="25">
        <f>VLOOKUP(K539,Table!$A$2:$C$121,2,0)</f>
        <v>15</v>
      </c>
      <c r="N539" s="26">
        <f>VLOOKUP(K539,Table!$A$2:$C$121,3,0)</f>
        <v>3</v>
      </c>
      <c r="O539" s="13" t="str">
        <f>VLOOKUP(A539,Table!$U$1:$V$230,2,0)</f>
        <v>Monoclinic</v>
      </c>
      <c r="P539" s="1"/>
    </row>
    <row r="540" spans="1:16">
      <c r="A540" s="12">
        <v>12</v>
      </c>
      <c r="B540" s="12">
        <v>646857</v>
      </c>
      <c r="C540" s="12" t="s">
        <v>805</v>
      </c>
      <c r="D540" s="12" t="s">
        <v>1056</v>
      </c>
      <c r="E540" s="17" t="s">
        <v>11545</v>
      </c>
      <c r="F540" s="25" t="str">
        <f>LEFT(E540,MIN(FIND({0,1,2,3,4,5,6,7,8,9},ASC(E540)&amp;1234567890))-1)</f>
        <v>Tb</v>
      </c>
      <c r="G540" s="25">
        <f t="shared" si="16"/>
        <v>3</v>
      </c>
      <c r="H540" s="25">
        <f>VLOOKUP(F540,Table!$A$2:$C$121,2,0)</f>
        <v>3</v>
      </c>
      <c r="I540" s="26">
        <f>VLOOKUP(F540,Table!$A$2:$C$121,3,0)</f>
        <v>6</v>
      </c>
      <c r="J540" s="17" t="s">
        <v>11386</v>
      </c>
      <c r="K540" s="25" t="str">
        <f>LEFT(J540,MIN(FIND({0,1,2,3,4,5,6,7,8,9},ASC(J540)&amp;1234567890))-1)</f>
        <v>Ni</v>
      </c>
      <c r="L540" s="25">
        <f t="shared" si="17"/>
        <v>2</v>
      </c>
      <c r="M540" s="25">
        <f>VLOOKUP(K540,Table!$A$2:$C$121,2,0)</f>
        <v>10</v>
      </c>
      <c r="N540" s="26">
        <f>VLOOKUP(K540,Table!$A$2:$C$121,3,0)</f>
        <v>4</v>
      </c>
      <c r="O540" s="13" t="str">
        <f>VLOOKUP(A540,Table!$U$1:$V$230,2,0)</f>
        <v>Monoclinic</v>
      </c>
      <c r="P540" s="1"/>
    </row>
    <row r="541" spans="1:16">
      <c r="A541" s="12">
        <v>12</v>
      </c>
      <c r="B541" s="12">
        <v>647170</v>
      </c>
      <c r="C541" s="12" t="s">
        <v>805</v>
      </c>
      <c r="D541" s="12" t="s">
        <v>1057</v>
      </c>
      <c r="E541" s="17" t="s">
        <v>340</v>
      </c>
      <c r="F541" s="25" t="str">
        <f>LEFT(E541,MIN(FIND({0,1,2,3,4,5,6,7,8,9},ASC(E541)&amp;1234567890))-1)</f>
        <v>Ni</v>
      </c>
      <c r="G541" s="25">
        <f t="shared" si="16"/>
        <v>7</v>
      </c>
      <c r="H541" s="25">
        <f>VLOOKUP(F541,Table!$A$2:$C$121,2,0)</f>
        <v>10</v>
      </c>
      <c r="I541" s="26">
        <f>VLOOKUP(F541,Table!$A$2:$C$121,3,0)</f>
        <v>4</v>
      </c>
      <c r="J541" s="17" t="s">
        <v>11391</v>
      </c>
      <c r="K541" s="25" t="str">
        <f>LEFT(J541,MIN(FIND({0,1,2,3,4,5,6,7,8,9},ASC(J541)&amp;1234567890))-1)</f>
        <v>Zr</v>
      </c>
      <c r="L541" s="25">
        <f t="shared" si="17"/>
        <v>2</v>
      </c>
      <c r="M541" s="25">
        <f>VLOOKUP(K541,Table!$A$2:$C$121,2,0)</f>
        <v>4</v>
      </c>
      <c r="N541" s="26">
        <f>VLOOKUP(K541,Table!$A$2:$C$121,3,0)</f>
        <v>5</v>
      </c>
      <c r="O541" s="13" t="str">
        <f>VLOOKUP(A541,Table!$U$1:$V$230,2,0)</f>
        <v>Monoclinic</v>
      </c>
      <c r="P541" s="1"/>
    </row>
    <row r="542" spans="1:16">
      <c r="A542" s="12">
        <v>12</v>
      </c>
      <c r="B542" s="12">
        <v>647650</v>
      </c>
      <c r="C542" s="12" t="s">
        <v>805</v>
      </c>
      <c r="D542" s="12" t="s">
        <v>1058</v>
      </c>
      <c r="E542" s="17" t="s">
        <v>11329</v>
      </c>
      <c r="F542" s="25" t="str">
        <f>LEFT(E542,MIN(FIND({0,1,2,3,4,5,6,7,8,9},ASC(E542)&amp;1234567890))-1)</f>
        <v>Y</v>
      </c>
      <c r="G542" s="25">
        <f t="shared" si="16"/>
        <v>2</v>
      </c>
      <c r="H542" s="25">
        <f>VLOOKUP(F542,Table!$A$2:$C$121,2,0)</f>
        <v>3</v>
      </c>
      <c r="I542" s="26">
        <f>VLOOKUP(F542,Table!$A$2:$C$121,3,0)</f>
        <v>5</v>
      </c>
      <c r="J542" s="17" t="s">
        <v>59</v>
      </c>
      <c r="K542" s="25" t="str">
        <f>LEFT(J542,MIN(FIND({0,1,2,3,4,5,6,7,8,9},ASC(J542)&amp;1234567890))-1)</f>
        <v>O</v>
      </c>
      <c r="L542" s="25">
        <f t="shared" si="17"/>
        <v>3</v>
      </c>
      <c r="M542" s="25">
        <f>VLOOKUP(K542,Table!$A$2:$C$121,2,0)</f>
        <v>16</v>
      </c>
      <c r="N542" s="26">
        <f>VLOOKUP(K542,Table!$A$2:$C$121,3,0)</f>
        <v>2</v>
      </c>
      <c r="O542" s="13" t="str">
        <f>VLOOKUP(A542,Table!$U$1:$V$230,2,0)</f>
        <v>Monoclinic</v>
      </c>
      <c r="P542" s="1"/>
    </row>
    <row r="543" spans="1:16">
      <c r="A543" s="12">
        <v>12</v>
      </c>
      <c r="B543" s="12">
        <v>647776</v>
      </c>
      <c r="C543" s="12" t="s">
        <v>805</v>
      </c>
      <c r="D543" s="12" t="s">
        <v>1059</v>
      </c>
      <c r="E543" s="17" t="s">
        <v>434</v>
      </c>
      <c r="F543" s="25" t="str">
        <f>LEFT(E543,MIN(FIND({0,1,2,3,4,5,6,7,8,9},ASC(E543)&amp;1234567890))-1)</f>
        <v>Os</v>
      </c>
      <c r="G543" s="25">
        <f t="shared" si="16"/>
        <v>1</v>
      </c>
      <c r="H543" s="25">
        <f>VLOOKUP(F543,Table!$A$2:$C$121,2,0)</f>
        <v>8</v>
      </c>
      <c r="I543" s="26">
        <f>VLOOKUP(F543,Table!$A$2:$C$121,3,0)</f>
        <v>6</v>
      </c>
      <c r="J543" s="17" t="s">
        <v>11546</v>
      </c>
      <c r="K543" s="25" t="str">
        <f>LEFT(J543,MIN(FIND({0,1,2,3,4,5,6,7,8,9},ASC(J543)&amp;1234567890))-1)</f>
        <v>Si</v>
      </c>
      <c r="L543" s="25">
        <f t="shared" si="17"/>
        <v>2</v>
      </c>
      <c r="M543" s="25">
        <f>VLOOKUP(K543,Table!$A$2:$C$121,2,0)</f>
        <v>14</v>
      </c>
      <c r="N543" s="26">
        <f>VLOOKUP(K543,Table!$A$2:$C$121,3,0)</f>
        <v>3</v>
      </c>
      <c r="O543" s="13" t="str">
        <f>VLOOKUP(A543,Table!$U$1:$V$230,2,0)</f>
        <v>Monoclinic</v>
      </c>
      <c r="P543" s="1"/>
    </row>
    <row r="544" spans="1:16">
      <c r="A544" s="12">
        <v>12</v>
      </c>
      <c r="B544" s="12">
        <v>648209</v>
      </c>
      <c r="C544" s="12" t="s">
        <v>805</v>
      </c>
      <c r="D544" s="12" t="s">
        <v>1060</v>
      </c>
      <c r="E544" s="17" t="s">
        <v>348</v>
      </c>
      <c r="F544" s="25" t="str">
        <f>LEFT(E544,MIN(FIND({0,1,2,3,4,5,6,7,8,9},ASC(E544)&amp;1234567890))-1)</f>
        <v>Ti</v>
      </c>
      <c r="G544" s="25">
        <f t="shared" si="16"/>
        <v>7</v>
      </c>
      <c r="H544" s="25">
        <f>VLOOKUP(F544,Table!$A$2:$C$121,2,0)</f>
        <v>4</v>
      </c>
      <c r="I544" s="26">
        <f>VLOOKUP(F544,Table!$A$2:$C$121,3,0)</f>
        <v>4</v>
      </c>
      <c r="J544" s="17" t="s">
        <v>342</v>
      </c>
      <c r="K544" s="25" t="str">
        <f>LEFT(J544,MIN(FIND({0,1,2,3,4,5,6,7,8,9},ASC(J544)&amp;1234567890))-1)</f>
        <v>P</v>
      </c>
      <c r="L544" s="25">
        <f t="shared" si="17"/>
        <v>4</v>
      </c>
      <c r="M544" s="25">
        <f>VLOOKUP(K544,Table!$A$2:$C$121,2,0)</f>
        <v>15</v>
      </c>
      <c r="N544" s="26">
        <f>VLOOKUP(K544,Table!$A$2:$C$121,3,0)</f>
        <v>3</v>
      </c>
      <c r="O544" s="13" t="str">
        <f>VLOOKUP(A544,Table!$U$1:$V$230,2,0)</f>
        <v>Monoclinic</v>
      </c>
      <c r="P544" s="1"/>
    </row>
    <row r="545" spans="1:16">
      <c r="A545" s="12">
        <v>12</v>
      </c>
      <c r="B545" s="12">
        <v>650453</v>
      </c>
      <c r="C545" s="12" t="s">
        <v>805</v>
      </c>
      <c r="D545" s="12" t="s">
        <v>1061</v>
      </c>
      <c r="E545" s="17" t="s">
        <v>424</v>
      </c>
      <c r="F545" s="25" t="str">
        <f>LEFT(E545,MIN(FIND({0,1,2,3,4,5,6,7,8,9},ASC(E545)&amp;1234567890))-1)</f>
        <v>Rh</v>
      </c>
      <c r="G545" s="25">
        <f t="shared" si="16"/>
        <v>3</v>
      </c>
      <c r="H545" s="25">
        <f>VLOOKUP(F545,Table!$A$2:$C$121,2,0)</f>
        <v>9</v>
      </c>
      <c r="I545" s="26">
        <f>VLOOKUP(F545,Table!$A$2:$C$121,3,0)</f>
        <v>5</v>
      </c>
      <c r="J545" s="17" t="s">
        <v>381</v>
      </c>
      <c r="K545" s="25" t="str">
        <f>LEFT(J545,MIN(FIND({0,1,2,3,4,5,6,7,8,9},ASC(J545)&amp;1234567890))-1)</f>
        <v>Te</v>
      </c>
      <c r="L545" s="25">
        <f t="shared" si="17"/>
        <v>4</v>
      </c>
      <c r="M545" s="25">
        <f>VLOOKUP(K545,Table!$A$2:$C$121,2,0)</f>
        <v>16</v>
      </c>
      <c r="N545" s="26">
        <f>VLOOKUP(K545,Table!$A$2:$C$121,3,0)</f>
        <v>5</v>
      </c>
      <c r="O545" s="13" t="str">
        <f>VLOOKUP(A545,Table!$U$1:$V$230,2,0)</f>
        <v>Monoclinic</v>
      </c>
      <c r="P545" s="1"/>
    </row>
    <row r="546" spans="1:16">
      <c r="A546" s="12">
        <v>12</v>
      </c>
      <c r="B546" s="12">
        <v>651120</v>
      </c>
      <c r="C546" s="12" t="s">
        <v>805</v>
      </c>
      <c r="D546" s="12" t="s">
        <v>1062</v>
      </c>
      <c r="E546" s="17" t="s">
        <v>11516</v>
      </c>
      <c r="F546" s="25" t="str">
        <f>LEFT(E546,MIN(FIND({0,1,2,3,4,5,6,7,8,9},ASC(E546)&amp;1234567890))-1)</f>
        <v>Tb</v>
      </c>
      <c r="G546" s="25">
        <f t="shared" si="16"/>
        <v>5</v>
      </c>
      <c r="H546" s="25">
        <f>VLOOKUP(F546,Table!$A$2:$C$121,2,0)</f>
        <v>3</v>
      </c>
      <c r="I546" s="26">
        <f>VLOOKUP(F546,Table!$A$2:$C$121,3,0)</f>
        <v>6</v>
      </c>
      <c r="J546" s="17" t="s">
        <v>471</v>
      </c>
      <c r="K546" s="25" t="str">
        <f>LEFT(J546,MIN(FIND({0,1,2,3,4,5,6,7,8,9},ASC(J546)&amp;1234567890))-1)</f>
        <v>S</v>
      </c>
      <c r="L546" s="25">
        <f t="shared" si="17"/>
        <v>7</v>
      </c>
      <c r="M546" s="25">
        <f>VLOOKUP(K546,Table!$A$2:$C$121,2,0)</f>
        <v>16</v>
      </c>
      <c r="N546" s="26">
        <f>VLOOKUP(K546,Table!$A$2:$C$121,3,0)</f>
        <v>3</v>
      </c>
      <c r="O546" s="13" t="str">
        <f>VLOOKUP(A546,Table!$U$1:$V$230,2,0)</f>
        <v>Monoclinic</v>
      </c>
      <c r="P546" s="1"/>
    </row>
    <row r="547" spans="1:16">
      <c r="A547" s="12">
        <v>12</v>
      </c>
      <c r="B547" s="12">
        <v>651600</v>
      </c>
      <c r="C547" s="12" t="s">
        <v>805</v>
      </c>
      <c r="D547" s="12" t="s">
        <v>569</v>
      </c>
      <c r="E547" s="17" t="s">
        <v>405</v>
      </c>
      <c r="F547" s="25" t="str">
        <f>LEFT(E547,MIN(FIND({0,1,2,3,4,5,6,7,8,9},ASC(E547)&amp;1234567890))-1)</f>
        <v>Ta</v>
      </c>
      <c r="G547" s="25">
        <f t="shared" si="16"/>
        <v>1</v>
      </c>
      <c r="H547" s="25">
        <f>VLOOKUP(F547,Table!$A$2:$C$121,2,0)</f>
        <v>5</v>
      </c>
      <c r="I547" s="26">
        <f>VLOOKUP(F547,Table!$A$2:$C$121,3,0)</f>
        <v>6</v>
      </c>
      <c r="J547" s="17" t="s">
        <v>593</v>
      </c>
      <c r="K547" s="25" t="str">
        <f>LEFT(J547,MIN(FIND({0,1,2,3,4,5,6,7,8,9},ASC(J547)&amp;1234567890))-1)</f>
        <v>Sb</v>
      </c>
      <c r="L547" s="25">
        <f t="shared" si="17"/>
        <v>2</v>
      </c>
      <c r="M547" s="25">
        <f>VLOOKUP(K547,Table!$A$2:$C$121,2,0)</f>
        <v>15</v>
      </c>
      <c r="N547" s="26">
        <f>VLOOKUP(K547,Table!$A$2:$C$121,3,0)</f>
        <v>5</v>
      </c>
      <c r="O547" s="13" t="str">
        <f>VLOOKUP(A547,Table!$U$1:$V$230,2,0)</f>
        <v>Monoclinic</v>
      </c>
      <c r="P547" s="1"/>
    </row>
    <row r="548" spans="1:16">
      <c r="A548" s="12">
        <v>12</v>
      </c>
      <c r="B548" s="12">
        <v>653084</v>
      </c>
      <c r="C548" s="12" t="s">
        <v>805</v>
      </c>
      <c r="D548" s="12" t="s">
        <v>1063</v>
      </c>
      <c r="E548" s="17" t="s">
        <v>11547</v>
      </c>
      <c r="F548" s="25" t="str">
        <f>LEFT(E548,MIN(FIND({0,1,2,3,4,5,6,7,8,9},ASC(E548)&amp;1234567890))-1)</f>
        <v>Ti</v>
      </c>
      <c r="G548" s="25">
        <f t="shared" si="16"/>
        <v>2.67</v>
      </c>
      <c r="H548" s="25">
        <f>VLOOKUP(F548,Table!$A$2:$C$121,2,0)</f>
        <v>4</v>
      </c>
      <c r="I548" s="26">
        <f>VLOOKUP(F548,Table!$A$2:$C$121,3,0)</f>
        <v>4</v>
      </c>
      <c r="J548" s="17" t="s">
        <v>381</v>
      </c>
      <c r="K548" s="25" t="str">
        <f>LEFT(J548,MIN(FIND({0,1,2,3,4,5,6,7,8,9},ASC(J548)&amp;1234567890))-1)</f>
        <v>Te</v>
      </c>
      <c r="L548" s="25">
        <f t="shared" si="17"/>
        <v>4</v>
      </c>
      <c r="M548" s="25">
        <f>VLOOKUP(K548,Table!$A$2:$C$121,2,0)</f>
        <v>16</v>
      </c>
      <c r="N548" s="26">
        <f>VLOOKUP(K548,Table!$A$2:$C$121,3,0)</f>
        <v>5</v>
      </c>
      <c r="O548" s="13" t="str">
        <f>VLOOKUP(A548,Table!$U$1:$V$230,2,0)</f>
        <v>Monoclinic</v>
      </c>
      <c r="P548" s="1"/>
    </row>
    <row r="549" spans="1:16">
      <c r="A549" s="12">
        <v>12</v>
      </c>
      <c r="B549" s="12">
        <v>655942</v>
      </c>
      <c r="C549" s="12" t="s">
        <v>805</v>
      </c>
      <c r="D549" s="12" t="s">
        <v>1064</v>
      </c>
      <c r="E549" s="17" t="s">
        <v>11424</v>
      </c>
      <c r="F549" s="25" t="str">
        <f>LEFT(E549,MIN(FIND({0,1,2,3,4,5,6,7,8,9},ASC(E549)&amp;1234567890))-1)</f>
        <v>S</v>
      </c>
      <c r="G549" s="25">
        <f t="shared" si="16"/>
        <v>22</v>
      </c>
      <c r="H549" s="25">
        <f>VLOOKUP(F549,Table!$A$2:$C$121,2,0)</f>
        <v>16</v>
      </c>
      <c r="I549" s="26">
        <f>VLOOKUP(F549,Table!$A$2:$C$121,3,0)</f>
        <v>3</v>
      </c>
      <c r="J549" s="17" t="s">
        <v>11423</v>
      </c>
      <c r="K549" s="25" t="str">
        <f>LEFT(J549,MIN(FIND({0,1,2,3,4,5,6,7,8,9},ASC(J549)&amp;1234567890))-1)</f>
        <v>Tm</v>
      </c>
      <c r="L549" s="25">
        <f t="shared" si="17"/>
        <v>15</v>
      </c>
      <c r="M549" s="25">
        <f>VLOOKUP(K549,Table!$A$2:$C$121,2,0)</f>
        <v>3</v>
      </c>
      <c r="N549" s="26">
        <f>VLOOKUP(K549,Table!$A$2:$C$121,3,0)</f>
        <v>6</v>
      </c>
      <c r="O549" s="13" t="str">
        <f>VLOOKUP(A549,Table!$U$1:$V$230,2,0)</f>
        <v>Monoclinic</v>
      </c>
      <c r="P549" s="1"/>
    </row>
    <row r="550" spans="1:16">
      <c r="A550" s="12">
        <v>12</v>
      </c>
      <c r="B550" s="12">
        <v>659685</v>
      </c>
      <c r="C550" s="12" t="s">
        <v>820</v>
      </c>
      <c r="D550" s="12" t="s">
        <v>1065</v>
      </c>
      <c r="E550" s="17" t="s">
        <v>11548</v>
      </c>
      <c r="F550" s="25" t="str">
        <f>LEFT(E550,MIN(FIND({0,1,2,3,4,5,6,7,8,9},ASC(E550)&amp;1234567890))-1)</f>
        <v>Cr</v>
      </c>
      <c r="G550" s="25">
        <f t="shared" si="16"/>
        <v>5.6</v>
      </c>
      <c r="H550" s="25">
        <f>VLOOKUP(F550,Table!$A$2:$C$121,2,0)</f>
        <v>6</v>
      </c>
      <c r="I550" s="26">
        <f>VLOOKUP(F550,Table!$A$2:$C$121,3,0)</f>
        <v>4</v>
      </c>
      <c r="J550" s="17" t="s">
        <v>11408</v>
      </c>
      <c r="K550" s="25" t="str">
        <f>LEFT(J550,MIN(FIND({0,1,2,3,4,5,6,7,8,9},ASC(J550)&amp;1234567890))-1)</f>
        <v>Se</v>
      </c>
      <c r="L550" s="25">
        <f t="shared" si="17"/>
        <v>8</v>
      </c>
      <c r="M550" s="25">
        <f>VLOOKUP(K550,Table!$A$2:$C$121,2,0)</f>
        <v>16</v>
      </c>
      <c r="N550" s="26">
        <f>VLOOKUP(K550,Table!$A$2:$C$121,3,0)</f>
        <v>4</v>
      </c>
      <c r="O550" s="13" t="str">
        <f>VLOOKUP(A550,Table!$U$1:$V$230,2,0)</f>
        <v>Monoclinic</v>
      </c>
      <c r="P550" s="1"/>
    </row>
    <row r="551" spans="1:16">
      <c r="A551" s="12">
        <v>12</v>
      </c>
      <c r="B551" s="12">
        <v>59444</v>
      </c>
      <c r="C551" s="12" t="s">
        <v>805</v>
      </c>
      <c r="D551" s="12" t="s">
        <v>1066</v>
      </c>
      <c r="E551" s="17" t="s">
        <v>11492</v>
      </c>
      <c r="F551" s="25" t="str">
        <f>LEFT(E551,MIN(FIND({0,1,2,3,4,5,6,7,8,9},ASC(E551)&amp;1234567890))-1)</f>
        <v>In</v>
      </c>
      <c r="G551" s="25">
        <f t="shared" si="16"/>
        <v>9</v>
      </c>
      <c r="H551" s="25">
        <f>VLOOKUP(F551,Table!$A$2:$C$121,2,0)</f>
        <v>13</v>
      </c>
      <c r="I551" s="26">
        <f>VLOOKUP(F551,Table!$A$2:$C$121,3,0)</f>
        <v>5</v>
      </c>
      <c r="J551" s="17" t="s">
        <v>11496</v>
      </c>
      <c r="K551" s="25" t="str">
        <f>LEFT(J551,MIN(FIND({0,1,2,3,4,5,6,7,8,9},ASC(J551)&amp;1234567890))-1)</f>
        <v>Ni</v>
      </c>
      <c r="L551" s="25">
        <f t="shared" si="17"/>
        <v>13</v>
      </c>
      <c r="M551" s="25">
        <f>VLOOKUP(K551,Table!$A$2:$C$121,2,0)</f>
        <v>10</v>
      </c>
      <c r="N551" s="26">
        <f>VLOOKUP(K551,Table!$A$2:$C$121,3,0)</f>
        <v>4</v>
      </c>
      <c r="O551" s="13" t="str">
        <f>VLOOKUP(A551,Table!$U$1:$V$230,2,0)</f>
        <v>Monoclinic</v>
      </c>
      <c r="P551" s="1"/>
    </row>
    <row r="552" spans="1:16">
      <c r="A552" s="12">
        <v>12</v>
      </c>
      <c r="B552" s="12">
        <v>59491</v>
      </c>
      <c r="C552" s="12" t="s">
        <v>805</v>
      </c>
      <c r="D552" s="12" t="s">
        <v>1067</v>
      </c>
      <c r="E552" s="17" t="s">
        <v>11286</v>
      </c>
      <c r="F552" s="25" t="str">
        <f>LEFT(E552,MIN(FIND({0,1,2,3,4,5,6,7,8,9},ASC(E552)&amp;1234567890))-1)</f>
        <v>In</v>
      </c>
      <c r="G552" s="25">
        <f t="shared" si="16"/>
        <v>1</v>
      </c>
      <c r="H552" s="25">
        <f>VLOOKUP(F552,Table!$A$2:$C$121,2,0)</f>
        <v>13</v>
      </c>
      <c r="I552" s="26">
        <f>VLOOKUP(F552,Table!$A$2:$C$121,3,0)</f>
        <v>5</v>
      </c>
      <c r="J552" s="17" t="s">
        <v>539</v>
      </c>
      <c r="K552" s="25" t="str">
        <f>LEFT(J552,MIN(FIND({0,1,2,3,4,5,6,7,8,9},ASC(J552)&amp;1234567890))-1)</f>
        <v>Pt</v>
      </c>
      <c r="L552" s="25">
        <f t="shared" si="17"/>
        <v>1</v>
      </c>
      <c r="M552" s="25">
        <f>VLOOKUP(K552,Table!$A$2:$C$121,2,0)</f>
        <v>10</v>
      </c>
      <c r="N552" s="26">
        <f>VLOOKUP(K552,Table!$A$2:$C$121,3,0)</f>
        <v>6</v>
      </c>
      <c r="O552" s="13" t="str">
        <f>VLOOKUP(A552,Table!$U$1:$V$230,2,0)</f>
        <v>Monoclinic</v>
      </c>
      <c r="P552" s="1"/>
    </row>
    <row r="553" spans="1:16">
      <c r="A553" s="12">
        <v>12</v>
      </c>
      <c r="B553" s="12">
        <v>59501</v>
      </c>
      <c r="C553" s="12" t="s">
        <v>805</v>
      </c>
      <c r="D553" s="12" t="s">
        <v>1068</v>
      </c>
      <c r="E553" s="17" t="s">
        <v>11492</v>
      </c>
      <c r="F553" s="25" t="str">
        <f>LEFT(E553,MIN(FIND({0,1,2,3,4,5,6,7,8,9},ASC(E553)&amp;1234567890))-1)</f>
        <v>In</v>
      </c>
      <c r="G553" s="25">
        <f t="shared" si="16"/>
        <v>9</v>
      </c>
      <c r="H553" s="25">
        <f>VLOOKUP(F553,Table!$A$2:$C$121,2,0)</f>
        <v>13</v>
      </c>
      <c r="I553" s="26">
        <f>VLOOKUP(F553,Table!$A$2:$C$121,3,0)</f>
        <v>5</v>
      </c>
      <c r="J553" s="17" t="s">
        <v>11549</v>
      </c>
      <c r="K553" s="25" t="str">
        <f>LEFT(J553,MIN(FIND({0,1,2,3,4,5,6,7,8,9},ASC(J553)&amp;1234567890))-1)</f>
        <v>Pt</v>
      </c>
      <c r="L553" s="25">
        <f t="shared" si="17"/>
        <v>13</v>
      </c>
      <c r="M553" s="25">
        <f>VLOOKUP(K553,Table!$A$2:$C$121,2,0)</f>
        <v>10</v>
      </c>
      <c r="N553" s="26">
        <f>VLOOKUP(K553,Table!$A$2:$C$121,3,0)</f>
        <v>6</v>
      </c>
      <c r="O553" s="13" t="str">
        <f>VLOOKUP(A553,Table!$U$1:$V$230,2,0)</f>
        <v>Monoclinic</v>
      </c>
      <c r="P553" s="1"/>
    </row>
    <row r="554" spans="1:16">
      <c r="A554" s="12">
        <v>12</v>
      </c>
      <c r="B554" s="12">
        <v>170467</v>
      </c>
      <c r="C554" s="12" t="s">
        <v>805</v>
      </c>
      <c r="D554" s="12" t="s">
        <v>1069</v>
      </c>
      <c r="E554" s="17" t="s">
        <v>11410</v>
      </c>
      <c r="F554" s="25" t="str">
        <f>LEFT(E554,MIN(FIND({0,1,2,3,4,5,6,7,8,9},ASC(E554)&amp;1234567890))-1)</f>
        <v>Na</v>
      </c>
      <c r="G554" s="25">
        <f t="shared" si="16"/>
        <v>1</v>
      </c>
      <c r="H554" s="25">
        <f>VLOOKUP(F554,Table!$A$2:$C$121,2,0)</f>
        <v>1</v>
      </c>
      <c r="I554" s="26">
        <f>VLOOKUP(F554,Table!$A$2:$C$121,3,0)</f>
        <v>3</v>
      </c>
      <c r="J554" s="17" t="s">
        <v>11550</v>
      </c>
      <c r="K554" s="25" t="str">
        <f>LEFT(J554,MIN(FIND({0,1,2,3,4,5,6,7,8,9},ASC(J554)&amp;1234567890))-1)</f>
        <v>Sn</v>
      </c>
      <c r="L554" s="25">
        <f t="shared" si="17"/>
        <v>2</v>
      </c>
      <c r="M554" s="25">
        <f>VLOOKUP(K554,Table!$A$2:$C$121,2,0)</f>
        <v>14</v>
      </c>
      <c r="N554" s="26">
        <f>VLOOKUP(K554,Table!$A$2:$C$121,3,0)</f>
        <v>5</v>
      </c>
      <c r="O554" s="13" t="str">
        <f>VLOOKUP(A554,Table!$U$1:$V$230,2,0)</f>
        <v>Monoclinic</v>
      </c>
      <c r="P554" s="1"/>
    </row>
    <row r="555" spans="1:16">
      <c r="A555" s="12">
        <v>12</v>
      </c>
      <c r="B555" s="12">
        <v>171155</v>
      </c>
      <c r="C555" s="12" t="s">
        <v>805</v>
      </c>
      <c r="D555" s="12" t="s">
        <v>1070</v>
      </c>
      <c r="E555" s="17" t="s">
        <v>405</v>
      </c>
      <c r="F555" s="25" t="str">
        <f>LEFT(E555,MIN(FIND({0,1,2,3,4,5,6,7,8,9},ASC(E555)&amp;1234567890))-1)</f>
        <v>Ta</v>
      </c>
      <c r="G555" s="25">
        <f t="shared" si="16"/>
        <v>1</v>
      </c>
      <c r="H555" s="25">
        <f>VLOOKUP(F555,Table!$A$2:$C$121,2,0)</f>
        <v>5</v>
      </c>
      <c r="I555" s="26">
        <f>VLOOKUP(F555,Table!$A$2:$C$121,3,0)</f>
        <v>6</v>
      </c>
      <c r="J555" s="17" t="s">
        <v>11406</v>
      </c>
      <c r="K555" s="25" t="str">
        <f>LEFT(J555,MIN(FIND({0,1,2,3,4,5,6,7,8,9},ASC(J555)&amp;1234567890))-1)</f>
        <v>F</v>
      </c>
      <c r="L555" s="25">
        <f t="shared" si="17"/>
        <v>5</v>
      </c>
      <c r="M555" s="25">
        <f>VLOOKUP(K555,Table!$A$2:$C$121,2,0)</f>
        <v>17</v>
      </c>
      <c r="N555" s="26">
        <f>VLOOKUP(K555,Table!$A$2:$C$121,3,0)</f>
        <v>2</v>
      </c>
      <c r="O555" s="13" t="str">
        <f>VLOOKUP(A555,Table!$U$1:$V$230,2,0)</f>
        <v>Monoclinic</v>
      </c>
      <c r="P555" s="1"/>
    </row>
    <row r="556" spans="1:16">
      <c r="A556" s="12">
        <v>12</v>
      </c>
      <c r="B556" s="12">
        <v>173581</v>
      </c>
      <c r="C556" s="12" t="s">
        <v>853</v>
      </c>
      <c r="D556" s="12" t="s">
        <v>1071</v>
      </c>
      <c r="E556" s="17" t="s">
        <v>11540</v>
      </c>
      <c r="F556" s="25" t="str">
        <f>LEFT(E556,MIN(FIND({0,1,2,3,4,5,6,7,8,9},ASC(E556)&amp;1234567890))-1)</f>
        <v>Cr</v>
      </c>
      <c r="G556" s="25">
        <f t="shared" si="16"/>
        <v>5</v>
      </c>
      <c r="H556" s="25">
        <f>VLOOKUP(F556,Table!$A$2:$C$121,2,0)</f>
        <v>6</v>
      </c>
      <c r="I556" s="26">
        <f>VLOOKUP(F556,Table!$A$2:$C$121,3,0)</f>
        <v>4</v>
      </c>
      <c r="J556" s="17" t="s">
        <v>11416</v>
      </c>
      <c r="K556" s="25" t="str">
        <f>LEFT(J556,MIN(FIND({0,1,2,3,4,5,6,7,8,9},ASC(J556)&amp;1234567890))-1)</f>
        <v>Te</v>
      </c>
      <c r="L556" s="25">
        <f t="shared" si="17"/>
        <v>8</v>
      </c>
      <c r="M556" s="25">
        <f>VLOOKUP(K556,Table!$A$2:$C$121,2,0)</f>
        <v>16</v>
      </c>
      <c r="N556" s="26">
        <f>VLOOKUP(K556,Table!$A$2:$C$121,3,0)</f>
        <v>5</v>
      </c>
      <c r="O556" s="13" t="str">
        <f>VLOOKUP(A556,Table!$U$1:$V$230,2,0)</f>
        <v>Monoclinic</v>
      </c>
      <c r="P556" s="1"/>
    </row>
    <row r="557" spans="1:16">
      <c r="A557" s="12">
        <v>12</v>
      </c>
      <c r="B557" s="12">
        <v>290494</v>
      </c>
      <c r="C557" s="12" t="s">
        <v>805</v>
      </c>
      <c r="D557" s="12" t="s">
        <v>1072</v>
      </c>
      <c r="E557" s="17" t="s">
        <v>11551</v>
      </c>
      <c r="F557" s="25" t="str">
        <f>LEFT(E557,MIN(FIND({0,1,2,3,4,5,6,7,8,9},ASC(E557)&amp;1234567890))-1)</f>
        <v>Al</v>
      </c>
      <c r="G557" s="25">
        <f t="shared" si="16"/>
        <v>9.75</v>
      </c>
      <c r="H557" s="25">
        <f>VLOOKUP(F557,Table!$A$2:$C$121,2,0)</f>
        <v>13</v>
      </c>
      <c r="I557" s="26">
        <f>VLOOKUP(F557,Table!$A$2:$C$121,3,0)</f>
        <v>3</v>
      </c>
      <c r="J557" s="17" t="s">
        <v>11292</v>
      </c>
      <c r="K557" s="25" t="str">
        <f>LEFT(J557,MIN(FIND({0,1,2,3,4,5,6,7,8,9},ASC(J557)&amp;1234567890))-1)</f>
        <v>Fe</v>
      </c>
      <c r="L557" s="25">
        <f t="shared" si="17"/>
        <v>3</v>
      </c>
      <c r="M557" s="25">
        <f>VLOOKUP(K557,Table!$A$2:$C$121,2,0)</f>
        <v>8</v>
      </c>
      <c r="N557" s="26">
        <f>VLOOKUP(K557,Table!$A$2:$C$121,3,0)</f>
        <v>4</v>
      </c>
      <c r="O557" s="13" t="str">
        <f>VLOOKUP(A557,Table!$U$1:$V$230,2,0)</f>
        <v>Monoclinic</v>
      </c>
      <c r="P557" s="1"/>
    </row>
    <row r="558" spans="1:16">
      <c r="A558" s="12">
        <v>12</v>
      </c>
      <c r="B558" s="12">
        <v>108912</v>
      </c>
      <c r="C558" s="12" t="s">
        <v>805</v>
      </c>
      <c r="D558" s="12" t="s">
        <v>1073</v>
      </c>
      <c r="E558" s="17" t="s">
        <v>11552</v>
      </c>
      <c r="F558" s="25" t="str">
        <f>LEFT(E558,MIN(FIND({0,1,2,3,4,5,6,7,8,9},ASC(E558)&amp;1234567890))-1)</f>
        <v>Cf</v>
      </c>
      <c r="G558" s="25">
        <f t="shared" si="16"/>
        <v>1</v>
      </c>
      <c r="H558" s="25">
        <f>VLOOKUP(F558,Table!$A$2:$C$121,2,0)</f>
        <v>3</v>
      </c>
      <c r="I558" s="26">
        <f>VLOOKUP(F558,Table!$A$2:$C$121,3,0)</f>
        <v>7</v>
      </c>
      <c r="J558" s="17" t="s">
        <v>375</v>
      </c>
      <c r="K558" s="25" t="str">
        <f>LEFT(J558,MIN(FIND({0,1,2,3,4,5,6,7,8,9},ASC(J558)&amp;1234567890))-1)</f>
        <v>Br</v>
      </c>
      <c r="L558" s="25">
        <f t="shared" si="17"/>
        <v>3</v>
      </c>
      <c r="M558" s="25">
        <f>VLOOKUP(K558,Table!$A$2:$C$121,2,0)</f>
        <v>17</v>
      </c>
      <c r="N558" s="26">
        <f>VLOOKUP(K558,Table!$A$2:$C$121,3,0)</f>
        <v>4</v>
      </c>
      <c r="O558" s="13" t="str">
        <f>VLOOKUP(A558,Table!$U$1:$V$230,2,0)</f>
        <v>Monoclinic</v>
      </c>
      <c r="P558" s="1"/>
    </row>
    <row r="559" spans="1:16">
      <c r="A559" s="12">
        <v>12</v>
      </c>
      <c r="B559" s="12">
        <v>150130</v>
      </c>
      <c r="C559" s="12" t="s">
        <v>805</v>
      </c>
      <c r="D559" s="12" t="s">
        <v>1074</v>
      </c>
      <c r="E559" s="17" t="s">
        <v>11553</v>
      </c>
      <c r="F559" s="25" t="str">
        <f>LEFT(E559,MIN(FIND({0,1,2,3,4,5,6,7,8,9},ASC(E559)&amp;1234567890))-1)</f>
        <v>Zr</v>
      </c>
      <c r="G559" s="25">
        <f t="shared" si="16"/>
        <v>5</v>
      </c>
      <c r="H559" s="25">
        <f>VLOOKUP(F559,Table!$A$2:$C$121,2,0)</f>
        <v>4</v>
      </c>
      <c r="I559" s="26">
        <f>VLOOKUP(F559,Table!$A$2:$C$121,3,0)</f>
        <v>5</v>
      </c>
      <c r="J559" s="17" t="s">
        <v>11554</v>
      </c>
      <c r="K559" s="25" t="str">
        <f>LEFT(J559,MIN(FIND({0,1,2,3,4,5,6,7,8,9},ASC(J559)&amp;1234567890))-1)</f>
        <v>Zn</v>
      </c>
      <c r="L559" s="25">
        <f t="shared" si="17"/>
        <v>38.92</v>
      </c>
      <c r="M559" s="25">
        <f>VLOOKUP(K559,Table!$A$2:$C$121,2,0)</f>
        <v>12</v>
      </c>
      <c r="N559" s="26">
        <f>VLOOKUP(K559,Table!$A$2:$C$121,3,0)</f>
        <v>4</v>
      </c>
      <c r="O559" s="13" t="str">
        <f>VLOOKUP(A559,Table!$U$1:$V$230,2,0)</f>
        <v>Monoclinic</v>
      </c>
      <c r="P559" s="1"/>
    </row>
    <row r="560" spans="1:16">
      <c r="A560" s="12">
        <v>12</v>
      </c>
      <c r="B560" s="12">
        <v>151120</v>
      </c>
      <c r="C560" s="12" t="s">
        <v>805</v>
      </c>
      <c r="D560" s="12" t="s">
        <v>1075</v>
      </c>
      <c r="E560" s="17" t="s">
        <v>11555</v>
      </c>
      <c r="F560" s="25" t="str">
        <f>LEFT(E560,MIN(FIND({0,1,2,3,4,5,6,7,8,9},ASC(E560)&amp;1234567890))-1)</f>
        <v>Ce</v>
      </c>
      <c r="G560" s="25">
        <f t="shared" si="16"/>
        <v>4</v>
      </c>
      <c r="H560" s="25">
        <f>VLOOKUP(F560,Table!$A$2:$C$121,2,0)</f>
        <v>3</v>
      </c>
      <c r="I560" s="26">
        <f>VLOOKUP(F560,Table!$A$2:$C$121,3,0)</f>
        <v>6</v>
      </c>
      <c r="J560" s="17" t="s">
        <v>11556</v>
      </c>
      <c r="K560" s="25" t="str">
        <f>LEFT(J560,MIN(FIND({0,1,2,3,4,5,6,7,8,9},ASC(J560)&amp;1234567890))-1)</f>
        <v>Ru</v>
      </c>
      <c r="L560" s="25">
        <f t="shared" si="17"/>
        <v>3</v>
      </c>
      <c r="M560" s="25">
        <f>VLOOKUP(K560,Table!$A$2:$C$121,2,0)</f>
        <v>8</v>
      </c>
      <c r="N560" s="26">
        <f>VLOOKUP(K560,Table!$A$2:$C$121,3,0)</f>
        <v>5</v>
      </c>
      <c r="O560" s="13" t="str">
        <f>VLOOKUP(A560,Table!$U$1:$V$230,2,0)</f>
        <v>Monoclinic</v>
      </c>
      <c r="P560" s="1"/>
    </row>
    <row r="561" spans="1:16">
      <c r="A561" s="12">
        <v>12</v>
      </c>
      <c r="B561" s="12">
        <v>151129</v>
      </c>
      <c r="C561" s="12" t="s">
        <v>805</v>
      </c>
      <c r="D561" s="12" t="s">
        <v>1076</v>
      </c>
      <c r="E561" s="17" t="s">
        <v>11557</v>
      </c>
      <c r="F561" s="25" t="str">
        <f>LEFT(E561,MIN(FIND({0,1,2,3,4,5,6,7,8,9},ASC(E561)&amp;1234567890))-1)</f>
        <v>Fe</v>
      </c>
      <c r="G561" s="25">
        <f t="shared" si="16"/>
        <v>4</v>
      </c>
      <c r="H561" s="25">
        <f>VLOOKUP(F561,Table!$A$2:$C$121,2,0)</f>
        <v>8</v>
      </c>
      <c r="I561" s="26">
        <f>VLOOKUP(F561,Table!$A$2:$C$121,3,0)</f>
        <v>4</v>
      </c>
      <c r="J561" s="17" t="s">
        <v>11483</v>
      </c>
      <c r="K561" s="25" t="str">
        <f>LEFT(J561,MIN(FIND({0,1,2,3,4,5,6,7,8,9},ASC(J561)&amp;1234567890))-1)</f>
        <v>Al</v>
      </c>
      <c r="L561" s="25">
        <f t="shared" si="17"/>
        <v>13</v>
      </c>
      <c r="M561" s="25">
        <f>VLOOKUP(K561,Table!$A$2:$C$121,2,0)</f>
        <v>13</v>
      </c>
      <c r="N561" s="26">
        <f>VLOOKUP(K561,Table!$A$2:$C$121,3,0)</f>
        <v>3</v>
      </c>
      <c r="O561" s="13" t="str">
        <f>VLOOKUP(A561,Table!$U$1:$V$230,2,0)</f>
        <v>Monoclinic</v>
      </c>
      <c r="P561" s="1"/>
    </row>
    <row r="562" spans="1:16">
      <c r="A562" s="12">
        <v>12</v>
      </c>
      <c r="B562" s="12">
        <v>152377</v>
      </c>
      <c r="C562" s="12" t="s">
        <v>805</v>
      </c>
      <c r="D562" s="12" t="s">
        <v>1077</v>
      </c>
      <c r="E562" s="17" t="s">
        <v>11558</v>
      </c>
      <c r="F562" s="25" t="str">
        <f>LEFT(E562,MIN(FIND({0,1,2,3,4,5,6,7,8,9},ASC(E562)&amp;1234567890))-1)</f>
        <v>Lu</v>
      </c>
      <c r="G562" s="25">
        <f t="shared" si="16"/>
        <v>11</v>
      </c>
      <c r="H562" s="25">
        <f>VLOOKUP(F562,Table!$A$2:$C$121,2,0)</f>
        <v>3</v>
      </c>
      <c r="I562" s="26">
        <f>VLOOKUP(F562,Table!$A$2:$C$121,3,0)</f>
        <v>6</v>
      </c>
      <c r="J562" s="17" t="s">
        <v>381</v>
      </c>
      <c r="K562" s="25" t="str">
        <f>LEFT(J562,MIN(FIND({0,1,2,3,4,5,6,7,8,9},ASC(J562)&amp;1234567890))-1)</f>
        <v>Te</v>
      </c>
      <c r="L562" s="25">
        <f t="shared" si="17"/>
        <v>4</v>
      </c>
      <c r="M562" s="25">
        <f>VLOOKUP(K562,Table!$A$2:$C$121,2,0)</f>
        <v>16</v>
      </c>
      <c r="N562" s="26">
        <f>VLOOKUP(K562,Table!$A$2:$C$121,3,0)</f>
        <v>5</v>
      </c>
      <c r="O562" s="13" t="str">
        <f>VLOOKUP(A562,Table!$U$1:$V$230,2,0)</f>
        <v>Monoclinic</v>
      </c>
      <c r="P562" s="1"/>
    </row>
    <row r="563" spans="1:16">
      <c r="A563" s="12">
        <v>12</v>
      </c>
      <c r="B563" s="12">
        <v>154798</v>
      </c>
      <c r="C563" s="12" t="s">
        <v>805</v>
      </c>
      <c r="D563" s="12" t="s">
        <v>1078</v>
      </c>
      <c r="E563" s="17" t="s">
        <v>11496</v>
      </c>
      <c r="F563" s="25" t="str">
        <f>LEFT(E563,MIN(FIND({0,1,2,3,4,5,6,7,8,9},ASC(E563)&amp;1234567890))-1)</f>
        <v>Ni</v>
      </c>
      <c r="G563" s="25">
        <f t="shared" si="16"/>
        <v>13</v>
      </c>
      <c r="H563" s="25">
        <f>VLOOKUP(F563,Table!$A$2:$C$121,2,0)</f>
        <v>10</v>
      </c>
      <c r="I563" s="26">
        <f>VLOOKUP(F563,Table!$A$2:$C$121,3,0)</f>
        <v>4</v>
      </c>
      <c r="J563" s="17" t="s">
        <v>11492</v>
      </c>
      <c r="K563" s="25" t="str">
        <f>LEFT(J563,MIN(FIND({0,1,2,3,4,5,6,7,8,9},ASC(J563)&amp;1234567890))-1)</f>
        <v>In</v>
      </c>
      <c r="L563" s="25">
        <f t="shared" si="17"/>
        <v>9</v>
      </c>
      <c r="M563" s="25">
        <f>VLOOKUP(K563,Table!$A$2:$C$121,2,0)</f>
        <v>13</v>
      </c>
      <c r="N563" s="26">
        <f>VLOOKUP(K563,Table!$A$2:$C$121,3,0)</f>
        <v>5</v>
      </c>
      <c r="O563" s="13" t="str">
        <f>VLOOKUP(A563,Table!$U$1:$V$230,2,0)</f>
        <v>Monoclinic</v>
      </c>
      <c r="P563" s="1"/>
    </row>
    <row r="564" spans="1:16">
      <c r="A564" s="12">
        <v>12</v>
      </c>
      <c r="B564" s="12">
        <v>163205</v>
      </c>
      <c r="C564" s="12" t="s">
        <v>805</v>
      </c>
      <c r="D564" s="12" t="s">
        <v>1079</v>
      </c>
      <c r="E564" s="17" t="s">
        <v>445</v>
      </c>
      <c r="F564" s="25" t="str">
        <f>LEFT(E564,MIN(FIND({0,1,2,3,4,5,6,7,8,9},ASC(E564)&amp;1234567890))-1)</f>
        <v>Al</v>
      </c>
      <c r="G564" s="25">
        <f t="shared" si="16"/>
        <v>3</v>
      </c>
      <c r="H564" s="25">
        <f>VLOOKUP(F564,Table!$A$2:$C$121,2,0)</f>
        <v>13</v>
      </c>
      <c r="I564" s="26">
        <f>VLOOKUP(F564,Table!$A$2:$C$121,3,0)</f>
        <v>3</v>
      </c>
      <c r="J564" s="17" t="s">
        <v>76</v>
      </c>
      <c r="K564" s="25" t="str">
        <f>LEFT(J564,MIN(FIND({0,1,2,3,4,5,6,7,8,9},ASC(J564)&amp;1234567890))-1)</f>
        <v>Co</v>
      </c>
      <c r="L564" s="25">
        <f t="shared" si="17"/>
        <v>1</v>
      </c>
      <c r="M564" s="25">
        <f>VLOOKUP(K564,Table!$A$2:$C$121,2,0)</f>
        <v>9</v>
      </c>
      <c r="N564" s="26">
        <f>VLOOKUP(K564,Table!$A$2:$C$121,3,0)</f>
        <v>4</v>
      </c>
      <c r="O564" s="13" t="str">
        <f>VLOOKUP(A564,Table!$U$1:$V$230,2,0)</f>
        <v>Monoclinic</v>
      </c>
      <c r="P564" s="1"/>
    </row>
    <row r="565" spans="1:16">
      <c r="A565" s="12">
        <v>12</v>
      </c>
      <c r="B565" s="12">
        <v>163495</v>
      </c>
      <c r="C565" s="12" t="s">
        <v>805</v>
      </c>
      <c r="D565" s="12" t="s">
        <v>1080</v>
      </c>
      <c r="E565" s="17" t="s">
        <v>11443</v>
      </c>
      <c r="F565" s="25" t="str">
        <f>LEFT(E565,MIN(FIND({0,1,2,3,4,5,6,7,8,9},ASC(E565)&amp;1234567890))-1)</f>
        <v>V</v>
      </c>
      <c r="G565" s="25">
        <f t="shared" si="16"/>
        <v>14</v>
      </c>
      <c r="H565" s="25">
        <f>VLOOKUP(F565,Table!$A$2:$C$121,2,0)</f>
        <v>5</v>
      </c>
      <c r="I565" s="26">
        <f>VLOOKUP(F565,Table!$A$2:$C$121,3,0)</f>
        <v>4</v>
      </c>
      <c r="J565" s="17" t="s">
        <v>11559</v>
      </c>
      <c r="K565" s="25" t="str">
        <f>LEFT(J565,MIN(FIND({0,1,2,3,4,5,6,7,8,9},ASC(J565)&amp;1234567890))-1)</f>
        <v>O</v>
      </c>
      <c r="L565" s="25">
        <f t="shared" si="17"/>
        <v>6.16</v>
      </c>
      <c r="M565" s="25">
        <f>VLOOKUP(K565,Table!$A$2:$C$121,2,0)</f>
        <v>16</v>
      </c>
      <c r="N565" s="26">
        <f>VLOOKUP(K565,Table!$A$2:$C$121,3,0)</f>
        <v>2</v>
      </c>
      <c r="O565" s="13" t="str">
        <f>VLOOKUP(A565,Table!$U$1:$V$230,2,0)</f>
        <v>Monoclinic</v>
      </c>
      <c r="P565" s="1"/>
    </row>
    <row r="566" spans="1:16">
      <c r="A566" s="12">
        <v>12</v>
      </c>
      <c r="B566" s="12">
        <v>165189</v>
      </c>
      <c r="C566" s="12" t="s">
        <v>805</v>
      </c>
      <c r="D566" s="12" t="s">
        <v>1081</v>
      </c>
      <c r="E566" s="17" t="s">
        <v>11514</v>
      </c>
      <c r="F566" s="25" t="str">
        <f>LEFT(E566,MIN(FIND({0,1,2,3,4,5,6,7,8,9},ASC(E566)&amp;1234567890))-1)</f>
        <v>Sc</v>
      </c>
      <c r="G566" s="25">
        <f t="shared" si="16"/>
        <v>5</v>
      </c>
      <c r="H566" s="25">
        <f>VLOOKUP(F566,Table!$A$2:$C$121,2,0)</f>
        <v>3</v>
      </c>
      <c r="I566" s="26">
        <f>VLOOKUP(F566,Table!$A$2:$C$121,3,0)</f>
        <v>4</v>
      </c>
      <c r="J566" s="17" t="s">
        <v>11560</v>
      </c>
      <c r="K566" s="25" t="str">
        <f>LEFT(J566,MIN(FIND({0,1,2,3,4,5,6,7,8,9},ASC(J566)&amp;1234567890))-1)</f>
        <v>Ga</v>
      </c>
      <c r="L566" s="25">
        <f t="shared" si="17"/>
        <v>3</v>
      </c>
      <c r="M566" s="25">
        <f>VLOOKUP(K566,Table!$A$2:$C$121,2,0)</f>
        <v>13</v>
      </c>
      <c r="N566" s="26">
        <f>VLOOKUP(K566,Table!$A$2:$C$121,3,0)</f>
        <v>4</v>
      </c>
      <c r="O566" s="13" t="str">
        <f>VLOOKUP(A566,Table!$U$1:$V$230,2,0)</f>
        <v>Monoclinic</v>
      </c>
      <c r="P566" s="1"/>
    </row>
    <row r="567" spans="1:16">
      <c r="A567" s="12">
        <v>12</v>
      </c>
      <c r="B567" s="12">
        <v>165239</v>
      </c>
      <c r="C567" s="12" t="s">
        <v>805</v>
      </c>
      <c r="D567" s="12" t="s">
        <v>1082</v>
      </c>
      <c r="E567" s="17" t="s">
        <v>11561</v>
      </c>
      <c r="F567" s="25" t="str">
        <f>LEFT(E567,MIN(FIND({0,1,2,3,4,5,6,7,8,9},ASC(E567)&amp;1234567890))-1)</f>
        <v>Ca</v>
      </c>
      <c r="G567" s="25">
        <f t="shared" si="16"/>
        <v>13</v>
      </c>
      <c r="H567" s="25">
        <f>VLOOKUP(F567,Table!$A$2:$C$121,2,0)</f>
        <v>2</v>
      </c>
      <c r="I567" s="26">
        <f>VLOOKUP(F567,Table!$A$2:$C$121,3,0)</f>
        <v>4</v>
      </c>
      <c r="J567" s="17" t="s">
        <v>11562</v>
      </c>
      <c r="K567" s="25" t="str">
        <f>LEFT(J567,MIN(FIND({0,1,2,3,4,5,6,7,8,9},ASC(J567)&amp;1234567890))-1)</f>
        <v>Al</v>
      </c>
      <c r="L567" s="25">
        <f t="shared" si="17"/>
        <v>14</v>
      </c>
      <c r="M567" s="25">
        <f>VLOOKUP(K567,Table!$A$2:$C$121,2,0)</f>
        <v>13</v>
      </c>
      <c r="N567" s="26">
        <f>VLOOKUP(K567,Table!$A$2:$C$121,3,0)</f>
        <v>3</v>
      </c>
      <c r="O567" s="13" t="str">
        <f>VLOOKUP(A567,Table!$U$1:$V$230,2,0)</f>
        <v>Monoclinic</v>
      </c>
      <c r="P567" s="1"/>
    </row>
    <row r="568" spans="1:16">
      <c r="A568" s="12">
        <v>12</v>
      </c>
      <c r="B568" s="12">
        <v>165263</v>
      </c>
      <c r="C568" s="12" t="s">
        <v>805</v>
      </c>
      <c r="D568" s="12" t="s">
        <v>1083</v>
      </c>
      <c r="E568" s="17" t="s">
        <v>390</v>
      </c>
      <c r="F568" s="25" t="str">
        <f>LEFT(E568,MIN(FIND({0,1,2,3,4,5,6,7,8,9},ASC(E568)&amp;1234567890))-1)</f>
        <v>W</v>
      </c>
      <c r="G568" s="25">
        <f t="shared" si="16"/>
        <v>1</v>
      </c>
      <c r="H568" s="25">
        <f>VLOOKUP(F568,Table!$A$2:$C$121,2,0)</f>
        <v>6</v>
      </c>
      <c r="I568" s="26">
        <f>VLOOKUP(F568,Table!$A$2:$C$121,3,0)</f>
        <v>6</v>
      </c>
      <c r="J568" s="17" t="s">
        <v>11450</v>
      </c>
      <c r="K568" s="25" t="str">
        <f>LEFT(J568,MIN(FIND({0,1,2,3,4,5,6,7,8,9},ASC(J568)&amp;1234567890))-1)</f>
        <v>Cl</v>
      </c>
      <c r="L568" s="25">
        <f t="shared" si="17"/>
        <v>4</v>
      </c>
      <c r="M568" s="25">
        <f>VLOOKUP(K568,Table!$A$2:$C$121,2,0)</f>
        <v>17</v>
      </c>
      <c r="N568" s="26">
        <f>VLOOKUP(K568,Table!$A$2:$C$121,3,0)</f>
        <v>3</v>
      </c>
      <c r="O568" s="13" t="str">
        <f>VLOOKUP(A568,Table!$U$1:$V$230,2,0)</f>
        <v>Monoclinic</v>
      </c>
      <c r="P568" s="1"/>
    </row>
    <row r="569" spans="1:16">
      <c r="A569" s="12">
        <v>12</v>
      </c>
      <c r="B569" s="12">
        <v>167167</v>
      </c>
      <c r="C569" s="12" t="s">
        <v>805</v>
      </c>
      <c r="D569" s="12" t="s">
        <v>1084</v>
      </c>
      <c r="E569" s="17" t="s">
        <v>11563</v>
      </c>
      <c r="F569" s="25" t="str">
        <f>LEFT(E569,MIN(FIND({0,1,2,3,4,5,6,7,8,9},ASC(E569)&amp;1234567890))-1)</f>
        <v>Al</v>
      </c>
      <c r="G569" s="25">
        <f t="shared" si="16"/>
        <v>24.411999999999999</v>
      </c>
      <c r="H569" s="25">
        <f>VLOOKUP(F569,Table!$A$2:$C$121,2,0)</f>
        <v>13</v>
      </c>
      <c r="I569" s="26">
        <f>VLOOKUP(F569,Table!$A$2:$C$121,3,0)</f>
        <v>3</v>
      </c>
      <c r="J569" s="17" t="s">
        <v>11564</v>
      </c>
      <c r="K569" s="25" t="str">
        <f>LEFT(J569,MIN(FIND({0,1,2,3,4,5,6,7,8,9},ASC(J569)&amp;1234567890))-1)</f>
        <v>Co</v>
      </c>
      <c r="L569" s="25">
        <f t="shared" si="17"/>
        <v>8</v>
      </c>
      <c r="M569" s="25">
        <f>VLOOKUP(K569,Table!$A$2:$C$121,2,0)</f>
        <v>9</v>
      </c>
      <c r="N569" s="26">
        <f>VLOOKUP(K569,Table!$A$2:$C$121,3,0)</f>
        <v>4</v>
      </c>
      <c r="O569" s="13" t="str">
        <f>VLOOKUP(A569,Table!$U$1:$V$230,2,0)</f>
        <v>Monoclinic</v>
      </c>
      <c r="P569" s="1"/>
    </row>
    <row r="570" spans="1:16">
      <c r="A570" s="12">
        <v>12</v>
      </c>
      <c r="B570" s="12">
        <v>167683</v>
      </c>
      <c r="C570" s="12" t="s">
        <v>805</v>
      </c>
      <c r="D570" s="12" t="s">
        <v>1085</v>
      </c>
      <c r="E570" s="17" t="s">
        <v>591</v>
      </c>
      <c r="F570" s="25" t="str">
        <f>LEFT(E570,MIN(FIND({0,1,2,3,4,5,6,7,8,9},ASC(E570)&amp;1234567890))-1)</f>
        <v>Pd</v>
      </c>
      <c r="G570" s="25">
        <f t="shared" si="16"/>
        <v>5</v>
      </c>
      <c r="H570" s="25">
        <f>VLOOKUP(F570,Table!$A$2:$C$121,2,0)</f>
        <v>10</v>
      </c>
      <c r="I570" s="26">
        <f>VLOOKUP(F570,Table!$A$2:$C$121,3,0)</f>
        <v>5</v>
      </c>
      <c r="J570" s="17" t="s">
        <v>11565</v>
      </c>
      <c r="K570" s="25" t="str">
        <f>LEFT(J570,MIN(FIND({0,1,2,3,4,5,6,7,8,9},ASC(J570)&amp;1234567890))-1)</f>
        <v>Sn</v>
      </c>
      <c r="L570" s="25">
        <f t="shared" si="17"/>
        <v>7</v>
      </c>
      <c r="M570" s="25">
        <f>VLOOKUP(K570,Table!$A$2:$C$121,2,0)</f>
        <v>14</v>
      </c>
      <c r="N570" s="26">
        <f>VLOOKUP(K570,Table!$A$2:$C$121,3,0)</f>
        <v>5</v>
      </c>
      <c r="O570" s="13" t="str">
        <f>VLOOKUP(A570,Table!$U$1:$V$230,2,0)</f>
        <v>Monoclinic</v>
      </c>
      <c r="P570" s="1"/>
    </row>
    <row r="571" spans="1:16">
      <c r="A571" s="12">
        <v>12</v>
      </c>
      <c r="B571" s="12">
        <v>169726</v>
      </c>
      <c r="C571" s="12" t="s">
        <v>805</v>
      </c>
      <c r="D571" s="12" t="s">
        <v>1086</v>
      </c>
      <c r="E571" s="17" t="s">
        <v>11566</v>
      </c>
      <c r="F571" s="25" t="str">
        <f>LEFT(E571,MIN(FIND({0,1,2,3,4,5,6,7,8,9},ASC(E571)&amp;1234567890))-1)</f>
        <v>Ca</v>
      </c>
      <c r="G571" s="25">
        <f t="shared" si="16"/>
        <v>3</v>
      </c>
      <c r="H571" s="25">
        <f>VLOOKUP(F571,Table!$A$2:$C$121,2,0)</f>
        <v>2</v>
      </c>
      <c r="I571" s="26">
        <f>VLOOKUP(F571,Table!$A$2:$C$121,3,0)</f>
        <v>4</v>
      </c>
      <c r="J571" s="17" t="s">
        <v>11358</v>
      </c>
      <c r="K571" s="25" t="str">
        <f>LEFT(J571,MIN(FIND({0,1,2,3,4,5,6,7,8,9},ASC(J571)&amp;1234567890))-1)</f>
        <v>N</v>
      </c>
      <c r="L571" s="25">
        <f t="shared" si="17"/>
        <v>2</v>
      </c>
      <c r="M571" s="25">
        <f>VLOOKUP(K571,Table!$A$2:$C$121,2,0)</f>
        <v>15</v>
      </c>
      <c r="N571" s="26">
        <f>VLOOKUP(K571,Table!$A$2:$C$121,3,0)</f>
        <v>2</v>
      </c>
      <c r="O571" s="13" t="str">
        <f>VLOOKUP(A571,Table!$U$1:$V$230,2,0)</f>
        <v>Monoclinic</v>
      </c>
      <c r="P571" s="1"/>
    </row>
    <row r="572" spans="1:16">
      <c r="A572" s="12">
        <v>12</v>
      </c>
      <c r="B572" s="12">
        <v>180209</v>
      </c>
      <c r="C572" s="12" t="s">
        <v>878</v>
      </c>
      <c r="D572" s="12" t="s">
        <v>1087</v>
      </c>
      <c r="E572" s="17" t="s">
        <v>11333</v>
      </c>
      <c r="F572" s="25" t="str">
        <f>LEFT(E572,MIN(FIND({0,1,2,3,4,5,6,7,8,9},ASC(E572)&amp;1234567890))-1)</f>
        <v>Dy</v>
      </c>
      <c r="G572" s="25">
        <f t="shared" si="16"/>
        <v>1</v>
      </c>
      <c r="H572" s="25">
        <f>VLOOKUP(F572,Table!$A$2:$C$121,2,0)</f>
        <v>3</v>
      </c>
      <c r="I572" s="26">
        <f>VLOOKUP(F572,Table!$A$2:$C$121,3,0)</f>
        <v>6</v>
      </c>
      <c r="J572" s="17" t="s">
        <v>31</v>
      </c>
      <c r="K572" s="25" t="str">
        <f>LEFT(J572,MIN(FIND({0,1,2,3,4,5,6,7,8,9},ASC(J572)&amp;1234567890))-1)</f>
        <v>Si</v>
      </c>
      <c r="L572" s="25">
        <f t="shared" si="17"/>
        <v>1</v>
      </c>
      <c r="M572" s="25">
        <f>VLOOKUP(K572,Table!$A$2:$C$121,2,0)</f>
        <v>14</v>
      </c>
      <c r="N572" s="26">
        <f>VLOOKUP(K572,Table!$A$2:$C$121,3,0)</f>
        <v>3</v>
      </c>
      <c r="O572" s="13" t="str">
        <f>VLOOKUP(A572,Table!$U$1:$V$230,2,0)</f>
        <v>Monoclinic</v>
      </c>
      <c r="P572" s="1"/>
    </row>
    <row r="573" spans="1:16">
      <c r="A573" s="12">
        <v>12</v>
      </c>
      <c r="B573" s="12">
        <v>184171</v>
      </c>
      <c r="C573" s="12" t="s">
        <v>878</v>
      </c>
      <c r="D573" s="12" t="s">
        <v>1088</v>
      </c>
      <c r="E573" s="17" t="s">
        <v>615</v>
      </c>
      <c r="F573" s="25" t="str">
        <f>LEFT(E573,MIN(FIND({0,1,2,3,4,5,6,7,8,9},ASC(E573)&amp;1234567890))-1)</f>
        <v>Nd</v>
      </c>
      <c r="G573" s="25">
        <f t="shared" si="16"/>
        <v>1</v>
      </c>
      <c r="H573" s="25">
        <f>VLOOKUP(F573,Table!$A$2:$C$121,2,0)</f>
        <v>3</v>
      </c>
      <c r="I573" s="26">
        <f>VLOOKUP(F573,Table!$A$2:$C$121,3,0)</f>
        <v>6</v>
      </c>
      <c r="J573" s="17" t="s">
        <v>55</v>
      </c>
      <c r="K573" s="25" t="str">
        <f>LEFT(J573,MIN(FIND({0,1,2,3,4,5,6,7,8,9},ASC(J573)&amp;1234567890))-1)</f>
        <v>Mn</v>
      </c>
      <c r="L573" s="25">
        <f t="shared" si="17"/>
        <v>2</v>
      </c>
      <c r="M573" s="25">
        <f>VLOOKUP(K573,Table!$A$2:$C$121,2,0)</f>
        <v>7</v>
      </c>
      <c r="N573" s="26">
        <f>VLOOKUP(K573,Table!$A$2:$C$121,3,0)</f>
        <v>4</v>
      </c>
      <c r="O573" s="13" t="str">
        <f>VLOOKUP(A573,Table!$U$1:$V$230,2,0)</f>
        <v>Monoclinic</v>
      </c>
      <c r="P573" s="1"/>
    </row>
    <row r="574" spans="1:16">
      <c r="A574" s="12">
        <v>12</v>
      </c>
      <c r="B574" s="12">
        <v>185953</v>
      </c>
      <c r="C574" s="12" t="s">
        <v>805</v>
      </c>
      <c r="D574" s="12" t="s">
        <v>1089</v>
      </c>
      <c r="E574" s="17" t="s">
        <v>593</v>
      </c>
      <c r="F574" s="25" t="str">
        <f>LEFT(E574,MIN(FIND({0,1,2,3,4,5,6,7,8,9},ASC(E574)&amp;1234567890))-1)</f>
        <v>Sb</v>
      </c>
      <c r="G574" s="25">
        <f t="shared" si="16"/>
        <v>2</v>
      </c>
      <c r="H574" s="25">
        <f>VLOOKUP(F574,Table!$A$2:$C$121,2,0)</f>
        <v>15</v>
      </c>
      <c r="I574" s="26">
        <f>VLOOKUP(F574,Table!$A$2:$C$121,3,0)</f>
        <v>5</v>
      </c>
      <c r="J574" s="17" t="s">
        <v>36</v>
      </c>
      <c r="K574" s="25" t="str">
        <f>LEFT(J574,MIN(FIND({0,1,2,3,4,5,6,7,8,9},ASC(J574)&amp;1234567890))-1)</f>
        <v>Te</v>
      </c>
      <c r="L574" s="25">
        <f t="shared" si="17"/>
        <v>3</v>
      </c>
      <c r="M574" s="25">
        <f>VLOOKUP(K574,Table!$A$2:$C$121,2,0)</f>
        <v>16</v>
      </c>
      <c r="N574" s="26">
        <f>VLOOKUP(K574,Table!$A$2:$C$121,3,0)</f>
        <v>5</v>
      </c>
      <c r="O574" s="13" t="str">
        <f>VLOOKUP(A574,Table!$U$1:$V$230,2,0)</f>
        <v>Monoclinic</v>
      </c>
      <c r="P574" s="1"/>
    </row>
    <row r="575" spans="1:16">
      <c r="A575" s="12">
        <v>12</v>
      </c>
      <c r="B575" s="12">
        <v>189933</v>
      </c>
      <c r="C575" s="12" t="s">
        <v>805</v>
      </c>
      <c r="D575" s="12" t="s">
        <v>1090</v>
      </c>
      <c r="E575" s="17" t="s">
        <v>11567</v>
      </c>
      <c r="F575" s="25" t="str">
        <f>LEFT(E575,MIN(FIND({0,1,2,3,4,5,6,7,8,9},ASC(E575)&amp;1234567890))-1)</f>
        <v>Si</v>
      </c>
      <c r="G575" s="25">
        <f t="shared" si="16"/>
        <v>76</v>
      </c>
      <c r="H575" s="25">
        <f>VLOOKUP(F575,Table!$A$2:$C$121,2,0)</f>
        <v>14</v>
      </c>
      <c r="I575" s="26">
        <f>VLOOKUP(F575,Table!$A$2:$C$121,3,0)</f>
        <v>3</v>
      </c>
      <c r="J575" s="17" t="s">
        <v>11568</v>
      </c>
      <c r="K575" s="25" t="str">
        <f>LEFT(J575,MIN(FIND({0,1,2,3,4,5,6,7,8,9},ASC(J575)&amp;1234567890))-1)</f>
        <v>O</v>
      </c>
      <c r="L575" s="25">
        <f t="shared" si="17"/>
        <v>152</v>
      </c>
      <c r="M575" s="25">
        <f>VLOOKUP(K575,Table!$A$2:$C$121,2,0)</f>
        <v>16</v>
      </c>
      <c r="N575" s="26">
        <f>VLOOKUP(K575,Table!$A$2:$C$121,3,0)</f>
        <v>2</v>
      </c>
      <c r="O575" s="13" t="str">
        <f>VLOOKUP(A575,Table!$U$1:$V$230,2,0)</f>
        <v>Monoclinic</v>
      </c>
      <c r="P575" s="1"/>
    </row>
    <row r="576" spans="1:16">
      <c r="A576" s="12">
        <v>12</v>
      </c>
      <c r="B576" s="12">
        <v>419402</v>
      </c>
      <c r="C576" s="12" t="s">
        <v>805</v>
      </c>
      <c r="D576" s="12" t="s">
        <v>1091</v>
      </c>
      <c r="E576" s="17" t="s">
        <v>11498</v>
      </c>
      <c r="F576" s="25" t="str">
        <f>LEFT(E576,MIN(FIND({0,1,2,3,4,5,6,7,8,9},ASC(E576)&amp;1234567890))-1)</f>
        <v>Rb</v>
      </c>
      <c r="G576" s="25">
        <f t="shared" si="16"/>
        <v>1</v>
      </c>
      <c r="H576" s="25">
        <f>VLOOKUP(F576,Table!$A$2:$C$121,2,0)</f>
        <v>1</v>
      </c>
      <c r="I576" s="26">
        <f>VLOOKUP(F576,Table!$A$2:$C$121,3,0)</f>
        <v>5</v>
      </c>
      <c r="J576" s="17" t="s">
        <v>593</v>
      </c>
      <c r="K576" s="25" t="str">
        <f>LEFT(J576,MIN(FIND({0,1,2,3,4,5,6,7,8,9},ASC(J576)&amp;1234567890))-1)</f>
        <v>Sb</v>
      </c>
      <c r="L576" s="25">
        <f t="shared" si="17"/>
        <v>2</v>
      </c>
      <c r="M576" s="25">
        <f>VLOOKUP(K576,Table!$A$2:$C$121,2,0)</f>
        <v>15</v>
      </c>
      <c r="N576" s="26">
        <f>VLOOKUP(K576,Table!$A$2:$C$121,3,0)</f>
        <v>5</v>
      </c>
      <c r="O576" s="13" t="str">
        <f>VLOOKUP(A576,Table!$U$1:$V$230,2,0)</f>
        <v>Monoclinic</v>
      </c>
      <c r="P576" s="1"/>
    </row>
    <row r="577" spans="1:16">
      <c r="A577" s="12">
        <v>12</v>
      </c>
      <c r="B577" s="12">
        <v>419435</v>
      </c>
      <c r="C577" s="12" t="s">
        <v>805</v>
      </c>
      <c r="D577" s="12" t="s">
        <v>1092</v>
      </c>
      <c r="E577" s="17" t="s">
        <v>11330</v>
      </c>
      <c r="F577" s="25" t="str">
        <f>LEFT(E577,MIN(FIND({0,1,2,3,4,5,6,7,8,9},ASC(E577)&amp;1234567890))-1)</f>
        <v>Er</v>
      </c>
      <c r="G577" s="25">
        <f t="shared" si="16"/>
        <v>2</v>
      </c>
      <c r="H577" s="25">
        <f>VLOOKUP(F577,Table!$A$2:$C$121,2,0)</f>
        <v>3</v>
      </c>
      <c r="I577" s="26">
        <f>VLOOKUP(F577,Table!$A$2:$C$121,3,0)</f>
        <v>6</v>
      </c>
      <c r="J577" s="17" t="s">
        <v>59</v>
      </c>
      <c r="K577" s="25" t="str">
        <f>LEFT(J577,MIN(FIND({0,1,2,3,4,5,6,7,8,9},ASC(J577)&amp;1234567890))-1)</f>
        <v>O</v>
      </c>
      <c r="L577" s="25">
        <f t="shared" si="17"/>
        <v>3</v>
      </c>
      <c r="M577" s="25">
        <f>VLOOKUP(K577,Table!$A$2:$C$121,2,0)</f>
        <v>16</v>
      </c>
      <c r="N577" s="26">
        <f>VLOOKUP(K577,Table!$A$2:$C$121,3,0)</f>
        <v>2</v>
      </c>
      <c r="O577" s="13" t="str">
        <f>VLOOKUP(A577,Table!$U$1:$V$230,2,0)</f>
        <v>Monoclinic</v>
      </c>
      <c r="P577" s="1"/>
    </row>
    <row r="578" spans="1:16">
      <c r="A578" s="12">
        <v>12</v>
      </c>
      <c r="B578" s="12">
        <v>246130</v>
      </c>
      <c r="C578" s="12" t="s">
        <v>805</v>
      </c>
      <c r="D578" s="12" t="s">
        <v>1093</v>
      </c>
      <c r="E578" s="17" t="s">
        <v>11302</v>
      </c>
      <c r="F578" s="25" t="str">
        <f>LEFT(E578,MIN(FIND({0,1,2,3,4,5,6,7,8,9},ASC(E578)&amp;1234567890))-1)</f>
        <v>Cu</v>
      </c>
      <c r="G578" s="25">
        <f t="shared" ref="G578:G641" si="18">IF(SUBSTITUTE(E578,F578,"")="",1,SUBSTITUTE(E578,F578,""))*1</f>
        <v>10</v>
      </c>
      <c r="H578" s="25">
        <f>VLOOKUP(F578,Table!$A$2:$C$121,2,0)</f>
        <v>11</v>
      </c>
      <c r="I578" s="26">
        <f>VLOOKUP(F578,Table!$A$2:$C$121,3,0)</f>
        <v>4</v>
      </c>
      <c r="J578" s="17" t="s">
        <v>11569</v>
      </c>
      <c r="K578" s="25" t="str">
        <f>LEFT(J578,MIN(FIND({0,1,2,3,4,5,6,7,8,9},ASC(J578)&amp;1234567890))-1)</f>
        <v>In</v>
      </c>
      <c r="L578" s="25">
        <f t="shared" ref="L578:L641" si="19">IF(SUBSTITUTE(J578,K578,"")="",1,SUBSTITUTE(J578,K578,""))*1</f>
        <v>7</v>
      </c>
      <c r="M578" s="25">
        <f>VLOOKUP(K578,Table!$A$2:$C$121,2,0)</f>
        <v>13</v>
      </c>
      <c r="N578" s="26">
        <f>VLOOKUP(K578,Table!$A$2:$C$121,3,0)</f>
        <v>5</v>
      </c>
      <c r="O578" s="13" t="str">
        <f>VLOOKUP(A578,Table!$U$1:$V$230,2,0)</f>
        <v>Monoclinic</v>
      </c>
      <c r="P578" s="1"/>
    </row>
    <row r="579" spans="1:16">
      <c r="A579" s="12">
        <v>12</v>
      </c>
      <c r="B579" s="12">
        <v>246145</v>
      </c>
      <c r="C579" s="12" t="s">
        <v>805</v>
      </c>
      <c r="D579" s="12" t="s">
        <v>1094</v>
      </c>
      <c r="E579" s="17" t="s">
        <v>11570</v>
      </c>
      <c r="F579" s="25" t="str">
        <f>LEFT(E579,MIN(FIND({0,1,2,3,4,5,6,7,8,9},ASC(E579)&amp;1234567890))-1)</f>
        <v>Bi</v>
      </c>
      <c r="G579" s="25">
        <f t="shared" si="18"/>
        <v>16</v>
      </c>
      <c r="H579" s="25">
        <f>VLOOKUP(F579,Table!$A$2:$C$121,2,0)</f>
        <v>15</v>
      </c>
      <c r="I579" s="26">
        <f>VLOOKUP(F579,Table!$A$2:$C$121,3,0)</f>
        <v>6</v>
      </c>
      <c r="J579" s="17" t="s">
        <v>374</v>
      </c>
      <c r="K579" s="25" t="str">
        <f>LEFT(J579,MIN(FIND({0,1,2,3,4,5,6,7,8,9},ASC(J579)&amp;1234567890))-1)</f>
        <v>I</v>
      </c>
      <c r="L579" s="25">
        <f t="shared" si="19"/>
        <v>4</v>
      </c>
      <c r="M579" s="25">
        <f>VLOOKUP(K579,Table!$A$2:$C$121,2,0)</f>
        <v>17</v>
      </c>
      <c r="N579" s="26">
        <f>VLOOKUP(K579,Table!$A$2:$C$121,3,0)</f>
        <v>5</v>
      </c>
      <c r="O579" s="13" t="str">
        <f>VLOOKUP(A579,Table!$U$1:$V$230,2,0)</f>
        <v>Monoclinic</v>
      </c>
      <c r="P579" s="1"/>
    </row>
    <row r="580" spans="1:16">
      <c r="A580" s="12">
        <v>12</v>
      </c>
      <c r="B580" s="12">
        <v>246170</v>
      </c>
      <c r="C580" s="12" t="s">
        <v>805</v>
      </c>
      <c r="D580" s="12" t="s">
        <v>1095</v>
      </c>
      <c r="E580" s="17" t="s">
        <v>11355</v>
      </c>
      <c r="F580" s="25" t="str">
        <f>LEFT(E580,MIN(FIND({0,1,2,3,4,5,6,7,8,9},ASC(E580)&amp;1234567890))-1)</f>
        <v>Pt</v>
      </c>
      <c r="G580" s="25">
        <f t="shared" si="18"/>
        <v>3</v>
      </c>
      <c r="H580" s="25">
        <f>VLOOKUP(F580,Table!$A$2:$C$121,2,0)</f>
        <v>10</v>
      </c>
      <c r="I580" s="26">
        <f>VLOOKUP(F580,Table!$A$2:$C$121,3,0)</f>
        <v>6</v>
      </c>
      <c r="J580" s="17" t="s">
        <v>31</v>
      </c>
      <c r="K580" s="25" t="str">
        <f>LEFT(J580,MIN(FIND({0,1,2,3,4,5,6,7,8,9},ASC(J580)&amp;1234567890))-1)</f>
        <v>Si</v>
      </c>
      <c r="L580" s="25">
        <f t="shared" si="19"/>
        <v>1</v>
      </c>
      <c r="M580" s="25">
        <f>VLOOKUP(K580,Table!$A$2:$C$121,2,0)</f>
        <v>14</v>
      </c>
      <c r="N580" s="26">
        <f>VLOOKUP(K580,Table!$A$2:$C$121,3,0)</f>
        <v>3</v>
      </c>
      <c r="O580" s="13" t="str">
        <f>VLOOKUP(A580,Table!$U$1:$V$230,2,0)</f>
        <v>Monoclinic</v>
      </c>
      <c r="P580" s="1"/>
    </row>
    <row r="581" spans="1:16">
      <c r="A581" s="12">
        <v>12</v>
      </c>
      <c r="B581" s="12">
        <v>246807</v>
      </c>
      <c r="C581" s="12" t="s">
        <v>805</v>
      </c>
      <c r="D581" s="12" t="s">
        <v>1096</v>
      </c>
      <c r="E581" s="17" t="s">
        <v>46</v>
      </c>
      <c r="F581" s="25" t="str">
        <f>LEFT(E581,MIN(FIND({0,1,2,3,4,5,6,7,8,9},ASC(E581)&amp;1234567890))-1)</f>
        <v>La</v>
      </c>
      <c r="G581" s="25">
        <f t="shared" si="18"/>
        <v>1</v>
      </c>
      <c r="H581" s="25">
        <f>VLOOKUP(F581,Table!$A$2:$C$121,2,0)</f>
        <v>3</v>
      </c>
      <c r="I581" s="26">
        <f>VLOOKUP(F581,Table!$A$2:$C$121,3,0)</f>
        <v>6</v>
      </c>
      <c r="J581" s="17" t="s">
        <v>11317</v>
      </c>
      <c r="K581" s="25" t="str">
        <f>LEFT(J581,MIN(FIND({0,1,2,3,4,5,6,7,8,9},ASC(J581)&amp;1234567890))-1)</f>
        <v>Si</v>
      </c>
      <c r="L581" s="25">
        <f t="shared" si="19"/>
        <v>5</v>
      </c>
      <c r="M581" s="25">
        <f>VLOOKUP(K581,Table!$A$2:$C$121,2,0)</f>
        <v>14</v>
      </c>
      <c r="N581" s="26">
        <f>VLOOKUP(K581,Table!$A$2:$C$121,3,0)</f>
        <v>3</v>
      </c>
      <c r="O581" s="13" t="str">
        <f>VLOOKUP(A581,Table!$U$1:$V$230,2,0)</f>
        <v>Monoclinic</v>
      </c>
      <c r="P581" s="1"/>
    </row>
    <row r="582" spans="1:16">
      <c r="A582" s="12">
        <v>12</v>
      </c>
      <c r="B582" s="12">
        <v>249945</v>
      </c>
      <c r="C582" s="12" t="s">
        <v>805</v>
      </c>
      <c r="D582" s="12" t="s">
        <v>1097</v>
      </c>
      <c r="E582" s="17" t="s">
        <v>11571</v>
      </c>
      <c r="F582" s="25" t="str">
        <f>LEFT(E582,MIN(FIND({0,1,2,3,4,5,6,7,8,9},ASC(E582)&amp;1234567890))-1)</f>
        <v>Ge</v>
      </c>
      <c r="G582" s="25">
        <f t="shared" si="18"/>
        <v>139.72999999999999</v>
      </c>
      <c r="H582" s="25">
        <f>VLOOKUP(F582,Table!$A$2:$C$121,2,0)</f>
        <v>14</v>
      </c>
      <c r="I582" s="26">
        <f>VLOOKUP(F582,Table!$A$2:$C$121,3,0)</f>
        <v>4</v>
      </c>
      <c r="J582" s="17" t="s">
        <v>11572</v>
      </c>
      <c r="K582" s="25" t="str">
        <f>LEFT(J582,MIN(FIND({0,1,2,3,4,5,6,7,8,9},ASC(J582)&amp;1234567890))-1)</f>
        <v>O</v>
      </c>
      <c r="L582" s="25">
        <f t="shared" si="19"/>
        <v>339.45</v>
      </c>
      <c r="M582" s="25">
        <f>VLOOKUP(K582,Table!$A$2:$C$121,2,0)</f>
        <v>16</v>
      </c>
      <c r="N582" s="26">
        <f>VLOOKUP(K582,Table!$A$2:$C$121,3,0)</f>
        <v>2</v>
      </c>
      <c r="O582" s="13" t="str">
        <f>VLOOKUP(A582,Table!$U$1:$V$230,2,0)</f>
        <v>Monoclinic</v>
      </c>
      <c r="P582" s="1"/>
    </row>
    <row r="583" spans="1:16">
      <c r="A583" s="12">
        <v>12</v>
      </c>
      <c r="B583" s="12">
        <v>421854</v>
      </c>
      <c r="C583" s="12" t="s">
        <v>805</v>
      </c>
      <c r="D583" s="12" t="s">
        <v>1098</v>
      </c>
      <c r="E583" s="17" t="s">
        <v>11481</v>
      </c>
      <c r="F583" s="25" t="str">
        <f>LEFT(E583,MIN(FIND({0,1,2,3,4,5,6,7,8,9},ASC(E583)&amp;1234567890))-1)</f>
        <v>Li</v>
      </c>
      <c r="G583" s="25">
        <f t="shared" si="18"/>
        <v>9</v>
      </c>
      <c r="H583" s="25">
        <f>VLOOKUP(F583,Table!$A$2:$C$121,2,0)</f>
        <v>1</v>
      </c>
      <c r="I583" s="26">
        <f>VLOOKUP(F583,Table!$A$2:$C$121,3,0)</f>
        <v>2</v>
      </c>
      <c r="J583" s="17" t="s">
        <v>11480</v>
      </c>
      <c r="K583" s="25" t="str">
        <f>LEFT(J583,MIN(FIND({0,1,2,3,4,5,6,7,8,9},ASC(J583)&amp;1234567890))-1)</f>
        <v>Al</v>
      </c>
      <c r="L583" s="25">
        <f t="shared" si="19"/>
        <v>4</v>
      </c>
      <c r="M583" s="25">
        <f>VLOOKUP(K583,Table!$A$2:$C$121,2,0)</f>
        <v>13</v>
      </c>
      <c r="N583" s="26">
        <f>VLOOKUP(K583,Table!$A$2:$C$121,3,0)</f>
        <v>3</v>
      </c>
      <c r="O583" s="13" t="str">
        <f>VLOOKUP(A583,Table!$U$1:$V$230,2,0)</f>
        <v>Monoclinic</v>
      </c>
      <c r="P583" s="1"/>
    </row>
    <row r="584" spans="1:16">
      <c r="A584" s="12">
        <v>12</v>
      </c>
      <c r="B584" s="12">
        <v>107292</v>
      </c>
      <c r="C584" s="12" t="s">
        <v>805</v>
      </c>
      <c r="D584" s="12" t="s">
        <v>1099</v>
      </c>
      <c r="E584" s="17" t="s">
        <v>11560</v>
      </c>
      <c r="F584" s="25" t="str">
        <f>LEFT(E584,MIN(FIND({0,1,2,3,4,5,6,7,8,9},ASC(E584)&amp;1234567890))-1)</f>
        <v>Ga</v>
      </c>
      <c r="G584" s="25">
        <f t="shared" si="18"/>
        <v>3</v>
      </c>
      <c r="H584" s="25">
        <f>VLOOKUP(F584,Table!$A$2:$C$121,2,0)</f>
        <v>13</v>
      </c>
      <c r="I584" s="26">
        <f>VLOOKUP(F584,Table!$A$2:$C$121,3,0)</f>
        <v>4</v>
      </c>
      <c r="J584" s="17" t="s">
        <v>11573</v>
      </c>
      <c r="K584" s="25" t="str">
        <f>LEFT(J584,MIN(FIND({0,1,2,3,4,5,6,7,8,9},ASC(J584)&amp;1234567890))-1)</f>
        <v>Pd</v>
      </c>
      <c r="L584" s="25">
        <f t="shared" si="19"/>
        <v>7</v>
      </c>
      <c r="M584" s="25">
        <f>VLOOKUP(K584,Table!$A$2:$C$121,2,0)</f>
        <v>10</v>
      </c>
      <c r="N584" s="26">
        <f>VLOOKUP(K584,Table!$A$2:$C$121,3,0)</f>
        <v>5</v>
      </c>
      <c r="O584" s="13" t="str">
        <f>VLOOKUP(A584,Table!$U$1:$V$230,2,0)</f>
        <v>Monoclinic</v>
      </c>
      <c r="P584" s="1"/>
    </row>
    <row r="585" spans="1:16">
      <c r="A585" s="12">
        <v>12</v>
      </c>
      <c r="B585" s="12">
        <v>107572</v>
      </c>
      <c r="C585" s="12" t="s">
        <v>805</v>
      </c>
      <c r="D585" s="12" t="s">
        <v>1100</v>
      </c>
      <c r="E585" s="17" t="s">
        <v>425</v>
      </c>
      <c r="F585" s="25" t="str">
        <f>LEFT(E585,MIN(FIND({0,1,2,3,4,5,6,7,8,9},ASC(E585)&amp;1234567890))-1)</f>
        <v>Ga</v>
      </c>
      <c r="G585" s="25">
        <f t="shared" si="18"/>
        <v>5</v>
      </c>
      <c r="H585" s="25">
        <f>VLOOKUP(F585,Table!$A$2:$C$121,2,0)</f>
        <v>13</v>
      </c>
      <c r="I585" s="26">
        <f>VLOOKUP(F585,Table!$A$2:$C$121,3,0)</f>
        <v>4</v>
      </c>
      <c r="J585" s="17" t="s">
        <v>11574</v>
      </c>
      <c r="K585" s="25" t="str">
        <f>LEFT(J585,MIN(FIND({0,1,2,3,4,5,6,7,8,9},ASC(J585)&amp;1234567890))-1)</f>
        <v>Pd</v>
      </c>
      <c r="L585" s="25">
        <f t="shared" si="19"/>
        <v>13</v>
      </c>
      <c r="M585" s="25">
        <f>VLOOKUP(K585,Table!$A$2:$C$121,2,0)</f>
        <v>10</v>
      </c>
      <c r="N585" s="26">
        <f>VLOOKUP(K585,Table!$A$2:$C$121,3,0)</f>
        <v>5</v>
      </c>
      <c r="O585" s="13" t="str">
        <f>VLOOKUP(A585,Table!$U$1:$V$230,2,0)</f>
        <v>Monoclinic</v>
      </c>
      <c r="P585" s="1"/>
    </row>
    <row r="586" spans="1:16">
      <c r="A586" s="12">
        <v>12</v>
      </c>
      <c r="B586" s="12">
        <v>107575</v>
      </c>
      <c r="C586" s="12" t="s">
        <v>805</v>
      </c>
      <c r="D586" s="12" t="s">
        <v>1101</v>
      </c>
      <c r="E586" s="17" t="s">
        <v>11294</v>
      </c>
      <c r="F586" s="25" t="str">
        <f>LEFT(E586,MIN(FIND({0,1,2,3,4,5,6,7,8,9},ASC(E586)&amp;1234567890))-1)</f>
        <v>Rh</v>
      </c>
      <c r="G586" s="25">
        <f t="shared" si="18"/>
        <v>1</v>
      </c>
      <c r="H586" s="25">
        <f>VLOOKUP(F586,Table!$A$2:$C$121,2,0)</f>
        <v>9</v>
      </c>
      <c r="I586" s="26">
        <f>VLOOKUP(F586,Table!$A$2:$C$121,3,0)</f>
        <v>5</v>
      </c>
      <c r="J586" s="17" t="s">
        <v>431</v>
      </c>
      <c r="K586" s="25" t="str">
        <f>LEFT(J586,MIN(FIND({0,1,2,3,4,5,6,7,8,9},ASC(J586)&amp;1234567890))-1)</f>
        <v>Zn</v>
      </c>
      <c r="L586" s="25">
        <f t="shared" si="19"/>
        <v>13</v>
      </c>
      <c r="M586" s="25">
        <f>VLOOKUP(K586,Table!$A$2:$C$121,2,0)</f>
        <v>12</v>
      </c>
      <c r="N586" s="26">
        <f>VLOOKUP(K586,Table!$A$2:$C$121,3,0)</f>
        <v>4</v>
      </c>
      <c r="O586" s="13" t="str">
        <f>VLOOKUP(A586,Table!$U$1:$V$230,2,0)</f>
        <v>Monoclinic</v>
      </c>
      <c r="P586" s="1"/>
    </row>
    <row r="587" spans="1:16">
      <c r="A587" s="12">
        <v>12</v>
      </c>
      <c r="B587" s="12">
        <v>44069</v>
      </c>
      <c r="C587" s="12" t="s">
        <v>805</v>
      </c>
      <c r="D587" s="12" t="s">
        <v>574</v>
      </c>
      <c r="E587" s="17" t="s">
        <v>405</v>
      </c>
      <c r="F587" s="25" t="str">
        <f>LEFT(E587,MIN(FIND({0,1,2,3,4,5,6,7,8,9},ASC(E587)&amp;1234567890))-1)</f>
        <v>Ta</v>
      </c>
      <c r="G587" s="25">
        <f t="shared" si="18"/>
        <v>1</v>
      </c>
      <c r="H587" s="25">
        <f>VLOOKUP(F587,Table!$A$2:$C$121,2,0)</f>
        <v>5</v>
      </c>
      <c r="I587" s="26">
        <f>VLOOKUP(F587,Table!$A$2:$C$121,3,0)</f>
        <v>6</v>
      </c>
      <c r="J587" s="17" t="s">
        <v>453</v>
      </c>
      <c r="K587" s="25" t="str">
        <f>LEFT(J587,MIN(FIND({0,1,2,3,4,5,6,7,8,9},ASC(J587)&amp;1234567890))-1)</f>
        <v>As</v>
      </c>
      <c r="L587" s="25">
        <f t="shared" si="19"/>
        <v>2</v>
      </c>
      <c r="M587" s="25">
        <f>VLOOKUP(K587,Table!$A$2:$C$121,2,0)</f>
        <v>15</v>
      </c>
      <c r="N587" s="26">
        <f>VLOOKUP(K587,Table!$A$2:$C$121,3,0)</f>
        <v>4</v>
      </c>
      <c r="O587" s="13" t="str">
        <f>VLOOKUP(A587,Table!$U$1:$V$230,2,0)</f>
        <v>Monoclinic</v>
      </c>
      <c r="P587" s="1"/>
    </row>
    <row r="588" spans="1:16">
      <c r="A588" s="12">
        <v>12</v>
      </c>
      <c r="B588" s="12">
        <v>55493</v>
      </c>
      <c r="C588" s="12" t="s">
        <v>828</v>
      </c>
      <c r="D588" s="12" t="s">
        <v>1102</v>
      </c>
      <c r="E588" s="17" t="s">
        <v>11575</v>
      </c>
      <c r="F588" s="25" t="str">
        <f>LEFT(E588,MIN(FIND({0,1,2,3,4,5,6,7,8,9},ASC(E588)&amp;1234567890))-1)</f>
        <v>Li</v>
      </c>
      <c r="G588" s="25">
        <f t="shared" si="18"/>
        <v>3.49</v>
      </c>
      <c r="H588" s="25">
        <f>VLOOKUP(F588,Table!$A$2:$C$121,2,0)</f>
        <v>1</v>
      </c>
      <c r="I588" s="26">
        <f>VLOOKUP(F588,Table!$A$2:$C$121,3,0)</f>
        <v>2</v>
      </c>
      <c r="J588" s="17" t="s">
        <v>11427</v>
      </c>
      <c r="K588" s="25" t="str">
        <f>LEFT(J588,MIN(FIND({0,1,2,3,4,5,6,7,8,9},ASC(J588)&amp;1234567890))-1)</f>
        <v>C</v>
      </c>
      <c r="L588" s="25">
        <f t="shared" si="19"/>
        <v>60</v>
      </c>
      <c r="M588" s="25">
        <f>VLOOKUP(K588,Table!$A$2:$C$121,2,0)</f>
        <v>14</v>
      </c>
      <c r="N588" s="26">
        <f>VLOOKUP(K588,Table!$A$2:$C$121,3,0)</f>
        <v>2</v>
      </c>
      <c r="O588" s="13" t="str">
        <f>VLOOKUP(A588,Table!$U$1:$V$230,2,0)</f>
        <v>Monoclinic</v>
      </c>
      <c r="P588" s="1"/>
    </row>
    <row r="589" spans="1:16">
      <c r="A589" s="12">
        <v>12</v>
      </c>
      <c r="B589" s="12">
        <v>55541</v>
      </c>
      <c r="C589" s="12" t="s">
        <v>849</v>
      </c>
      <c r="D589" s="12" t="s">
        <v>1103</v>
      </c>
      <c r="E589" s="17" t="s">
        <v>11576</v>
      </c>
      <c r="F589" s="25" t="str">
        <f>LEFT(E589,MIN(FIND({0,1,2,3,4,5,6,7,8,9},ASC(E589)&amp;1234567890))-1)</f>
        <v>Nd</v>
      </c>
      <c r="G589" s="25">
        <f t="shared" si="18"/>
        <v>3</v>
      </c>
      <c r="H589" s="25">
        <f>VLOOKUP(F589,Table!$A$2:$C$121,2,0)</f>
        <v>3</v>
      </c>
      <c r="I589" s="26">
        <f>VLOOKUP(F589,Table!$A$2:$C$121,3,0)</f>
        <v>6</v>
      </c>
      <c r="J589" s="17" t="s">
        <v>11577</v>
      </c>
      <c r="K589" s="25" t="str">
        <f>LEFT(J589,MIN(FIND({0,1,2,3,4,5,6,7,8,9},ASC(J589)&amp;1234567890))-1)</f>
        <v>Fe</v>
      </c>
      <c r="L589" s="25">
        <f t="shared" si="19"/>
        <v>29</v>
      </c>
      <c r="M589" s="25">
        <f>VLOOKUP(K589,Table!$A$2:$C$121,2,0)</f>
        <v>8</v>
      </c>
      <c r="N589" s="26">
        <f>VLOOKUP(K589,Table!$A$2:$C$121,3,0)</f>
        <v>4</v>
      </c>
      <c r="O589" s="13" t="str">
        <f>VLOOKUP(A589,Table!$U$1:$V$230,2,0)</f>
        <v>Monoclinic</v>
      </c>
      <c r="P589" s="1"/>
    </row>
    <row r="590" spans="1:16">
      <c r="A590" s="12">
        <v>12</v>
      </c>
      <c r="B590" s="12">
        <v>260581</v>
      </c>
      <c r="C590" s="12" t="s">
        <v>805</v>
      </c>
      <c r="D590" s="12" t="s">
        <v>1104</v>
      </c>
      <c r="E590" s="17" t="s">
        <v>11382</v>
      </c>
      <c r="F590" s="25" t="str">
        <f>LEFT(E590,MIN(FIND({0,1,2,3,4,5,6,7,8,9},ASC(E590)&amp;1234567890))-1)</f>
        <v>Ga</v>
      </c>
      <c r="G590" s="25">
        <f t="shared" si="18"/>
        <v>4</v>
      </c>
      <c r="H590" s="25">
        <f>VLOOKUP(F590,Table!$A$2:$C$121,2,0)</f>
        <v>13</v>
      </c>
      <c r="I590" s="26">
        <f>VLOOKUP(F590,Table!$A$2:$C$121,3,0)</f>
        <v>4</v>
      </c>
      <c r="J590" s="17" t="s">
        <v>530</v>
      </c>
      <c r="K590" s="25" t="str">
        <f>LEFT(J590,MIN(FIND({0,1,2,3,4,5,6,7,8,9},ASC(J590)&amp;1234567890))-1)</f>
        <v>Yb</v>
      </c>
      <c r="L590" s="25">
        <f t="shared" si="19"/>
        <v>1</v>
      </c>
      <c r="M590" s="25">
        <f>VLOOKUP(K590,Table!$A$2:$C$121,2,0)</f>
        <v>3</v>
      </c>
      <c r="N590" s="26">
        <f>VLOOKUP(K590,Table!$A$2:$C$121,3,0)</f>
        <v>6</v>
      </c>
      <c r="O590" s="13" t="str">
        <f>VLOOKUP(A590,Table!$U$1:$V$230,2,0)</f>
        <v>Monoclinic</v>
      </c>
      <c r="P590" s="1"/>
    </row>
    <row r="591" spans="1:16">
      <c r="A591" s="12">
        <v>12</v>
      </c>
      <c r="B591" s="12">
        <v>420710</v>
      </c>
      <c r="C591" s="12" t="s">
        <v>805</v>
      </c>
      <c r="D591" s="12" t="s">
        <v>1105</v>
      </c>
      <c r="E591" s="17" t="s">
        <v>11314</v>
      </c>
      <c r="F591" s="25" t="str">
        <f>LEFT(E591,MIN(FIND({0,1,2,3,4,5,6,7,8,9},ASC(E591)&amp;1234567890))-1)</f>
        <v>Ho</v>
      </c>
      <c r="G591" s="25">
        <f t="shared" si="18"/>
        <v>2</v>
      </c>
      <c r="H591" s="25">
        <f>VLOOKUP(F591,Table!$A$2:$C$121,2,0)</f>
        <v>3</v>
      </c>
      <c r="I591" s="26">
        <f>VLOOKUP(F591,Table!$A$2:$C$121,3,0)</f>
        <v>6</v>
      </c>
      <c r="J591" s="17" t="s">
        <v>59</v>
      </c>
      <c r="K591" s="25" t="str">
        <f>LEFT(J591,MIN(FIND({0,1,2,3,4,5,6,7,8,9},ASC(J591)&amp;1234567890))-1)</f>
        <v>O</v>
      </c>
      <c r="L591" s="25">
        <f t="shared" si="19"/>
        <v>3</v>
      </c>
      <c r="M591" s="25">
        <f>VLOOKUP(K591,Table!$A$2:$C$121,2,0)</f>
        <v>16</v>
      </c>
      <c r="N591" s="26">
        <f>VLOOKUP(K591,Table!$A$2:$C$121,3,0)</f>
        <v>2</v>
      </c>
      <c r="O591" s="13" t="str">
        <f>VLOOKUP(A591,Table!$U$1:$V$230,2,0)</f>
        <v>Monoclinic</v>
      </c>
      <c r="P591" s="1"/>
    </row>
    <row r="592" spans="1:16">
      <c r="A592" s="12">
        <v>12</v>
      </c>
      <c r="B592" s="12">
        <v>261206</v>
      </c>
      <c r="C592" s="12" t="s">
        <v>805</v>
      </c>
      <c r="D592" s="12" t="s">
        <v>1106</v>
      </c>
      <c r="E592" s="17" t="s">
        <v>410</v>
      </c>
      <c r="F592" s="25" t="str">
        <f>LEFT(E592,MIN(FIND({0,1,2,3,4,5,6,7,8,9},ASC(E592)&amp;1234567890))-1)</f>
        <v>Ba</v>
      </c>
      <c r="G592" s="25">
        <f t="shared" si="18"/>
        <v>1</v>
      </c>
      <c r="H592" s="25">
        <f>VLOOKUP(F592,Table!$A$2:$C$121,2,0)</f>
        <v>2</v>
      </c>
      <c r="I592" s="26">
        <f>VLOOKUP(F592,Table!$A$2:$C$121,3,0)</f>
        <v>6</v>
      </c>
      <c r="J592" s="17" t="s">
        <v>11315</v>
      </c>
      <c r="K592" s="25" t="str">
        <f>LEFT(J592,MIN(FIND({0,1,2,3,4,5,6,7,8,9},ASC(J592)&amp;1234567890))-1)</f>
        <v>Tl</v>
      </c>
      <c r="L592" s="25">
        <f t="shared" si="19"/>
        <v>4</v>
      </c>
      <c r="M592" s="25">
        <f>VLOOKUP(K592,Table!$A$2:$C$121,2,0)</f>
        <v>13</v>
      </c>
      <c r="N592" s="26">
        <f>VLOOKUP(K592,Table!$A$2:$C$121,3,0)</f>
        <v>6</v>
      </c>
      <c r="O592" s="13" t="str">
        <f>VLOOKUP(A592,Table!$U$1:$V$230,2,0)</f>
        <v>Monoclinic</v>
      </c>
      <c r="P592" s="1"/>
    </row>
    <row r="593" spans="1:16">
      <c r="A593" s="12">
        <v>12</v>
      </c>
      <c r="B593" s="12">
        <v>261613</v>
      </c>
      <c r="C593" s="12" t="s">
        <v>805</v>
      </c>
      <c r="D593" s="12" t="s">
        <v>1107</v>
      </c>
      <c r="E593" s="17" t="s">
        <v>11578</v>
      </c>
      <c r="F593" s="25" t="str">
        <f>LEFT(E593,MIN(FIND({0,1,2,3,4,5,6,7,8,9},ASC(E593)&amp;1234567890))-1)</f>
        <v>Mg</v>
      </c>
      <c r="G593" s="25">
        <f t="shared" si="18"/>
        <v>1.9330000000000001</v>
      </c>
      <c r="H593" s="25">
        <f>VLOOKUP(F593,Table!$A$2:$C$121,2,0)</f>
        <v>2</v>
      </c>
      <c r="I593" s="26">
        <f>VLOOKUP(F593,Table!$A$2:$C$121,3,0)</f>
        <v>3</v>
      </c>
      <c r="J593" s="17" t="s">
        <v>11579</v>
      </c>
      <c r="K593" s="25" t="str">
        <f>LEFT(J593,MIN(FIND({0,1,2,3,4,5,6,7,8,9},ASC(J593)&amp;1234567890))-1)</f>
        <v>Ir</v>
      </c>
      <c r="L593" s="25">
        <f t="shared" si="19"/>
        <v>3.0670000000000002</v>
      </c>
      <c r="M593" s="25">
        <f>VLOOKUP(K593,Table!$A$2:$C$121,2,0)</f>
        <v>9</v>
      </c>
      <c r="N593" s="26">
        <f>VLOOKUP(K593,Table!$A$2:$C$121,3,0)</f>
        <v>6</v>
      </c>
      <c r="O593" s="13" t="str">
        <f>VLOOKUP(A593,Table!$U$1:$V$230,2,0)</f>
        <v>Monoclinic</v>
      </c>
      <c r="P593" s="1"/>
    </row>
    <row r="594" spans="1:16">
      <c r="A594" s="12">
        <v>12</v>
      </c>
      <c r="B594" s="12">
        <v>262639</v>
      </c>
      <c r="C594" s="12" t="s">
        <v>805</v>
      </c>
      <c r="D594" s="12" t="s">
        <v>1108</v>
      </c>
      <c r="E594" s="17" t="s">
        <v>395</v>
      </c>
      <c r="F594" s="25" t="str">
        <f>LEFT(E594,MIN(FIND({0,1,2,3,4,5,6,7,8,9},ASC(E594)&amp;1234567890))-1)</f>
        <v>Tc</v>
      </c>
      <c r="G594" s="25">
        <f t="shared" si="18"/>
        <v>1</v>
      </c>
      <c r="H594" s="25">
        <f>VLOOKUP(F594,Table!$A$2:$C$121,2,0)</f>
        <v>7</v>
      </c>
      <c r="I594" s="26">
        <f>VLOOKUP(F594,Table!$A$2:$C$121,3,0)</f>
        <v>5</v>
      </c>
      <c r="J594" s="17" t="s">
        <v>367</v>
      </c>
      <c r="K594" s="25" t="str">
        <f>LEFT(J594,MIN(FIND({0,1,2,3,4,5,6,7,8,9},ASC(J594)&amp;1234567890))-1)</f>
        <v>Cl</v>
      </c>
      <c r="L594" s="25">
        <f t="shared" si="19"/>
        <v>3</v>
      </c>
      <c r="M594" s="25">
        <f>VLOOKUP(K594,Table!$A$2:$C$121,2,0)</f>
        <v>17</v>
      </c>
      <c r="N594" s="26">
        <f>VLOOKUP(K594,Table!$A$2:$C$121,3,0)</f>
        <v>3</v>
      </c>
      <c r="O594" s="13" t="str">
        <f>VLOOKUP(A594,Table!$U$1:$V$230,2,0)</f>
        <v>Monoclinic</v>
      </c>
      <c r="P594" s="1"/>
    </row>
    <row r="595" spans="1:16">
      <c r="A595" s="12">
        <v>12</v>
      </c>
      <c r="B595" s="12">
        <v>427008</v>
      </c>
      <c r="C595" s="12" t="s">
        <v>805</v>
      </c>
      <c r="D595" s="12" t="s">
        <v>1109</v>
      </c>
      <c r="E595" s="17" t="s">
        <v>11580</v>
      </c>
      <c r="F595" s="25" t="str">
        <f>LEFT(E595,MIN(FIND({0,1,2,3,4,5,6,7,8,9},ASC(E595)&amp;1234567890))-1)</f>
        <v>Li</v>
      </c>
      <c r="G595" s="25">
        <f t="shared" si="18"/>
        <v>21.88</v>
      </c>
      <c r="H595" s="25">
        <f>VLOOKUP(F595,Table!$A$2:$C$121,2,0)</f>
        <v>1</v>
      </c>
      <c r="I595" s="26">
        <f>VLOOKUP(F595,Table!$A$2:$C$121,3,0)</f>
        <v>2</v>
      </c>
      <c r="J595" s="17" t="s">
        <v>11581</v>
      </c>
      <c r="K595" s="25" t="str">
        <f>LEFT(J595,MIN(FIND({0,1,2,3,4,5,6,7,8,9},ASC(J595)&amp;1234567890))-1)</f>
        <v>In</v>
      </c>
      <c r="L595" s="25">
        <f t="shared" si="19"/>
        <v>8.1199999999999992</v>
      </c>
      <c r="M595" s="25">
        <f>VLOOKUP(K595,Table!$A$2:$C$121,2,0)</f>
        <v>13</v>
      </c>
      <c r="N595" s="26">
        <f>VLOOKUP(K595,Table!$A$2:$C$121,3,0)</f>
        <v>5</v>
      </c>
      <c r="O595" s="13" t="str">
        <f>VLOOKUP(A595,Table!$U$1:$V$230,2,0)</f>
        <v>Monoclinic</v>
      </c>
      <c r="P595" s="1"/>
    </row>
    <row r="596" spans="1:16">
      <c r="A596" s="12">
        <v>12</v>
      </c>
      <c r="B596" s="12">
        <v>194720</v>
      </c>
      <c r="C596" s="12" t="s">
        <v>805</v>
      </c>
      <c r="D596" s="12" t="s">
        <v>1110</v>
      </c>
      <c r="E596" s="17" t="s">
        <v>542</v>
      </c>
      <c r="F596" s="25" t="str">
        <f>LEFT(E596,MIN(FIND({0,1,2,3,4,5,6,7,8,9},ASC(E596)&amp;1234567890))-1)</f>
        <v>Bi</v>
      </c>
      <c r="G596" s="25">
        <f t="shared" si="18"/>
        <v>1</v>
      </c>
      <c r="H596" s="25">
        <f>VLOOKUP(F596,Table!$A$2:$C$121,2,0)</f>
        <v>15</v>
      </c>
      <c r="I596" s="26">
        <f>VLOOKUP(F596,Table!$A$2:$C$121,3,0)</f>
        <v>6</v>
      </c>
      <c r="J596" s="17" t="s">
        <v>361</v>
      </c>
      <c r="K596" s="25" t="str">
        <f>LEFT(J596,MIN(FIND({0,1,2,3,4,5,6,7,8,9},ASC(J596)&amp;1234567890))-1)</f>
        <v>Se</v>
      </c>
      <c r="L596" s="25">
        <f t="shared" si="19"/>
        <v>2</v>
      </c>
      <c r="M596" s="25">
        <f>VLOOKUP(K596,Table!$A$2:$C$121,2,0)</f>
        <v>16</v>
      </c>
      <c r="N596" s="26">
        <f>VLOOKUP(K596,Table!$A$2:$C$121,3,0)</f>
        <v>4</v>
      </c>
      <c r="O596" s="13" t="str">
        <f>VLOOKUP(A596,Table!$U$1:$V$230,2,0)</f>
        <v>Monoclinic</v>
      </c>
      <c r="P596" s="1"/>
    </row>
    <row r="597" spans="1:16">
      <c r="A597" s="12">
        <v>12</v>
      </c>
      <c r="B597" s="12">
        <v>194722</v>
      </c>
      <c r="C597" s="12" t="s">
        <v>805</v>
      </c>
      <c r="D597" s="12" t="s">
        <v>1111</v>
      </c>
      <c r="E597" s="17" t="s">
        <v>542</v>
      </c>
      <c r="F597" s="25" t="str">
        <f>LEFT(E597,MIN(FIND({0,1,2,3,4,5,6,7,8,9},ASC(E597)&amp;1234567890))-1)</f>
        <v>Bi</v>
      </c>
      <c r="G597" s="25">
        <f t="shared" si="18"/>
        <v>1</v>
      </c>
      <c r="H597" s="25">
        <f>VLOOKUP(F597,Table!$A$2:$C$121,2,0)</f>
        <v>15</v>
      </c>
      <c r="I597" s="26">
        <f>VLOOKUP(F597,Table!$A$2:$C$121,3,0)</f>
        <v>6</v>
      </c>
      <c r="J597" s="17" t="s">
        <v>34</v>
      </c>
      <c r="K597" s="25" t="str">
        <f>LEFT(J597,MIN(FIND({0,1,2,3,4,5,6,7,8,9},ASC(J597)&amp;1234567890))-1)</f>
        <v>S</v>
      </c>
      <c r="L597" s="25">
        <f t="shared" si="19"/>
        <v>2</v>
      </c>
      <c r="M597" s="25">
        <f>VLOOKUP(K597,Table!$A$2:$C$121,2,0)</f>
        <v>16</v>
      </c>
      <c r="N597" s="26">
        <f>VLOOKUP(K597,Table!$A$2:$C$121,3,0)</f>
        <v>3</v>
      </c>
      <c r="O597" s="13" t="str">
        <f>VLOOKUP(A597,Table!$U$1:$V$230,2,0)</f>
        <v>Monoclinic</v>
      </c>
      <c r="P597" s="1"/>
    </row>
    <row r="598" spans="1:16">
      <c r="A598" s="12">
        <v>12</v>
      </c>
      <c r="B598" s="12">
        <v>251654</v>
      </c>
      <c r="C598" s="12" t="s">
        <v>805</v>
      </c>
      <c r="D598" s="12" t="s">
        <v>1112</v>
      </c>
      <c r="E598" s="17" t="s">
        <v>11390</v>
      </c>
      <c r="F598" s="25" t="str">
        <f>LEFT(E598,MIN(FIND({0,1,2,3,4,5,6,7,8,9},ASC(E598)&amp;1234567890))-1)</f>
        <v>Cr</v>
      </c>
      <c r="G598" s="25">
        <f t="shared" si="18"/>
        <v>1</v>
      </c>
      <c r="H598" s="25">
        <f>VLOOKUP(F598,Table!$A$2:$C$121,2,0)</f>
        <v>6</v>
      </c>
      <c r="I598" s="26">
        <f>VLOOKUP(F598,Table!$A$2:$C$121,3,0)</f>
        <v>4</v>
      </c>
      <c r="J598" s="17" t="s">
        <v>11582</v>
      </c>
      <c r="K598" s="25" t="str">
        <f>LEFT(J598,MIN(FIND({0,1,2,3,4,5,6,7,8,9},ASC(J598)&amp;1234567890))-1)</f>
        <v>I</v>
      </c>
      <c r="L598" s="25">
        <f t="shared" si="19"/>
        <v>3</v>
      </c>
      <c r="M598" s="25">
        <f>VLOOKUP(K598,Table!$A$2:$C$121,2,0)</f>
        <v>17</v>
      </c>
      <c r="N598" s="26">
        <f>VLOOKUP(K598,Table!$A$2:$C$121,3,0)</f>
        <v>5</v>
      </c>
      <c r="O598" s="13" t="str">
        <f>VLOOKUP(A598,Table!$U$1:$V$230,2,0)</f>
        <v>Monoclinic</v>
      </c>
      <c r="P598" s="1"/>
    </row>
    <row r="599" spans="1:16">
      <c r="A599" s="12">
        <v>12</v>
      </c>
      <c r="B599" s="12">
        <v>251717</v>
      </c>
      <c r="C599" s="12" t="s">
        <v>805</v>
      </c>
      <c r="D599" s="12" t="s">
        <v>1113</v>
      </c>
      <c r="E599" s="17" t="s">
        <v>542</v>
      </c>
      <c r="F599" s="25" t="str">
        <f>LEFT(E599,MIN(FIND({0,1,2,3,4,5,6,7,8,9},ASC(E599)&amp;1234567890))-1)</f>
        <v>Bi</v>
      </c>
      <c r="G599" s="25">
        <f t="shared" si="18"/>
        <v>1</v>
      </c>
      <c r="H599" s="25">
        <f>VLOOKUP(F599,Table!$A$2:$C$121,2,0)</f>
        <v>15</v>
      </c>
      <c r="I599" s="26">
        <f>VLOOKUP(F599,Table!$A$2:$C$121,3,0)</f>
        <v>6</v>
      </c>
      <c r="J599" s="17" t="s">
        <v>47</v>
      </c>
      <c r="K599" s="25" t="str">
        <f>LEFT(J599,MIN(FIND({0,1,2,3,4,5,6,7,8,9},ASC(J599)&amp;1234567890))-1)</f>
        <v>Se</v>
      </c>
      <c r="L599" s="25">
        <f t="shared" si="19"/>
        <v>1</v>
      </c>
      <c r="M599" s="25">
        <f>VLOOKUP(K599,Table!$A$2:$C$121,2,0)</f>
        <v>16</v>
      </c>
      <c r="N599" s="26">
        <f>VLOOKUP(K599,Table!$A$2:$C$121,3,0)</f>
        <v>4</v>
      </c>
      <c r="O599" s="13" t="str">
        <f>VLOOKUP(A599,Table!$U$1:$V$230,2,0)</f>
        <v>Monoclinic</v>
      </c>
      <c r="P599" s="1"/>
    </row>
    <row r="600" spans="1:16">
      <c r="A600" s="12">
        <v>12</v>
      </c>
      <c r="B600" s="12">
        <v>251718</v>
      </c>
      <c r="C600" s="12" t="s">
        <v>805</v>
      </c>
      <c r="D600" s="12" t="s">
        <v>1114</v>
      </c>
      <c r="E600" s="17" t="s">
        <v>11390</v>
      </c>
      <c r="F600" s="25" t="str">
        <f>LEFT(E600,MIN(FIND({0,1,2,3,4,5,6,7,8,9},ASC(E600)&amp;1234567890))-1)</f>
        <v>Cr</v>
      </c>
      <c r="G600" s="25">
        <f t="shared" si="18"/>
        <v>1</v>
      </c>
      <c r="H600" s="25">
        <f>VLOOKUP(F600,Table!$A$2:$C$121,2,0)</f>
        <v>6</v>
      </c>
      <c r="I600" s="26">
        <f>VLOOKUP(F600,Table!$A$2:$C$121,3,0)</f>
        <v>4</v>
      </c>
      <c r="J600" s="17" t="s">
        <v>361</v>
      </c>
      <c r="K600" s="25" t="str">
        <f>LEFT(J600,MIN(FIND({0,1,2,3,4,5,6,7,8,9},ASC(J600)&amp;1234567890))-1)</f>
        <v>Se</v>
      </c>
      <c r="L600" s="25">
        <f t="shared" si="19"/>
        <v>2</v>
      </c>
      <c r="M600" s="25">
        <f>VLOOKUP(K600,Table!$A$2:$C$121,2,0)</f>
        <v>16</v>
      </c>
      <c r="N600" s="26">
        <f>VLOOKUP(K600,Table!$A$2:$C$121,3,0)</f>
        <v>4</v>
      </c>
      <c r="O600" s="13" t="str">
        <f>VLOOKUP(A600,Table!$U$1:$V$230,2,0)</f>
        <v>Monoclinic</v>
      </c>
      <c r="P600" s="1"/>
    </row>
    <row r="601" spans="1:16">
      <c r="A601" s="12">
        <v>12</v>
      </c>
      <c r="B601" s="12">
        <v>251721</v>
      </c>
      <c r="C601" s="12" t="s">
        <v>805</v>
      </c>
      <c r="D601" s="12" t="s">
        <v>1115</v>
      </c>
      <c r="E601" s="17" t="s">
        <v>11583</v>
      </c>
      <c r="F601" s="25" t="str">
        <f>LEFT(E601,MIN(FIND({0,1,2,3,4,5,6,7,8,9},ASC(E601)&amp;1234567890))-1)</f>
        <v>Cr</v>
      </c>
      <c r="G601" s="25">
        <f t="shared" si="18"/>
        <v>2.4500000000000002</v>
      </c>
      <c r="H601" s="25">
        <f>VLOOKUP(F601,Table!$A$2:$C$121,2,0)</f>
        <v>6</v>
      </c>
      <c r="I601" s="26">
        <f>VLOOKUP(F601,Table!$A$2:$C$121,3,0)</f>
        <v>4</v>
      </c>
      <c r="J601" s="17" t="s">
        <v>581</v>
      </c>
      <c r="K601" s="25" t="str">
        <f>LEFT(J601,MIN(FIND({0,1,2,3,4,5,6,7,8,9},ASC(J601)&amp;1234567890))-1)</f>
        <v>Se</v>
      </c>
      <c r="L601" s="25">
        <f t="shared" si="19"/>
        <v>4</v>
      </c>
      <c r="M601" s="25">
        <f>VLOOKUP(K601,Table!$A$2:$C$121,2,0)</f>
        <v>16</v>
      </c>
      <c r="N601" s="26">
        <f>VLOOKUP(K601,Table!$A$2:$C$121,3,0)</f>
        <v>4</v>
      </c>
      <c r="O601" s="13" t="str">
        <f>VLOOKUP(A601,Table!$U$1:$V$230,2,0)</f>
        <v>Monoclinic</v>
      </c>
      <c r="P601" s="1"/>
    </row>
    <row r="602" spans="1:16">
      <c r="A602" s="12">
        <v>12</v>
      </c>
      <c r="B602" s="12">
        <v>238770</v>
      </c>
      <c r="C602" s="12" t="s">
        <v>805</v>
      </c>
      <c r="D602" s="12" t="s">
        <v>1116</v>
      </c>
      <c r="E602" s="17" t="s">
        <v>11584</v>
      </c>
      <c r="F602" s="25" t="str">
        <f>LEFT(E602,MIN(FIND({0,1,2,3,4,5,6,7,8,9},ASC(E602)&amp;1234567890))-1)</f>
        <v>Fe</v>
      </c>
      <c r="G602" s="25">
        <f t="shared" si="18"/>
        <v>13</v>
      </c>
      <c r="H602" s="25">
        <f>VLOOKUP(F602,Table!$A$2:$C$121,2,0)</f>
        <v>8</v>
      </c>
      <c r="I602" s="26">
        <f>VLOOKUP(F602,Table!$A$2:$C$121,3,0)</f>
        <v>4</v>
      </c>
      <c r="J602" s="17" t="s">
        <v>11585</v>
      </c>
      <c r="K602" s="25" t="str">
        <f>LEFT(J602,MIN(FIND({0,1,2,3,4,5,6,7,8,9},ASC(J602)&amp;1234567890))-1)</f>
        <v>O</v>
      </c>
      <c r="L602" s="25">
        <f t="shared" si="19"/>
        <v>19</v>
      </c>
      <c r="M602" s="25">
        <f>VLOOKUP(K602,Table!$A$2:$C$121,2,0)</f>
        <v>16</v>
      </c>
      <c r="N602" s="26">
        <f>VLOOKUP(K602,Table!$A$2:$C$121,3,0)</f>
        <v>2</v>
      </c>
      <c r="O602" s="13" t="str">
        <f>VLOOKUP(A602,Table!$U$1:$V$230,2,0)</f>
        <v>Monoclinic</v>
      </c>
      <c r="P602" s="1"/>
    </row>
    <row r="603" spans="1:16">
      <c r="A603" s="12">
        <v>12</v>
      </c>
      <c r="B603" s="12">
        <v>425949</v>
      </c>
      <c r="C603" s="12" t="s">
        <v>805</v>
      </c>
      <c r="D603" s="12" t="s">
        <v>1117</v>
      </c>
      <c r="E603" s="17" t="s">
        <v>11319</v>
      </c>
      <c r="F603" s="25" t="str">
        <f>LEFT(E603,MIN(FIND({0,1,2,3,4,5,6,7,8,9},ASC(E603)&amp;1234567890))-1)</f>
        <v>Re</v>
      </c>
      <c r="G603" s="25">
        <f t="shared" si="18"/>
        <v>3</v>
      </c>
      <c r="H603" s="25">
        <f>VLOOKUP(F603,Table!$A$2:$C$121,2,0)</f>
        <v>7</v>
      </c>
      <c r="I603" s="26">
        <f>VLOOKUP(F603,Table!$A$2:$C$121,3,0)</f>
        <v>6</v>
      </c>
      <c r="J603" s="17" t="s">
        <v>364</v>
      </c>
      <c r="K603" s="25" t="str">
        <f>LEFT(J603,MIN(FIND({0,1,2,3,4,5,6,7,8,9},ASC(J603)&amp;1234567890))-1)</f>
        <v>B</v>
      </c>
      <c r="L603" s="25">
        <f t="shared" si="19"/>
        <v>1</v>
      </c>
      <c r="M603" s="25">
        <f>VLOOKUP(K603,Table!$A$2:$C$121,2,0)</f>
        <v>13</v>
      </c>
      <c r="N603" s="26">
        <f>VLOOKUP(K603,Table!$A$2:$C$121,3,0)</f>
        <v>2</v>
      </c>
      <c r="O603" s="13" t="str">
        <f>VLOOKUP(A603,Table!$U$1:$V$230,2,0)</f>
        <v>Monoclinic</v>
      </c>
      <c r="P603" s="1"/>
    </row>
    <row r="604" spans="1:16">
      <c r="A604" s="12">
        <v>12</v>
      </c>
      <c r="B604" s="12">
        <v>423461</v>
      </c>
      <c r="C604" s="12" t="s">
        <v>828</v>
      </c>
      <c r="D604" s="12" t="s">
        <v>1118</v>
      </c>
      <c r="E604" s="17" t="s">
        <v>390</v>
      </c>
      <c r="F604" s="25" t="str">
        <f>LEFT(E604,MIN(FIND({0,1,2,3,4,5,6,7,8,9},ASC(E604)&amp;1234567890))-1)</f>
        <v>W</v>
      </c>
      <c r="G604" s="25">
        <f t="shared" si="18"/>
        <v>1</v>
      </c>
      <c r="H604" s="25">
        <f>VLOOKUP(F604,Table!$A$2:$C$121,2,0)</f>
        <v>6</v>
      </c>
      <c r="I604" s="26">
        <f>VLOOKUP(F604,Table!$A$2:$C$121,3,0)</f>
        <v>6</v>
      </c>
      <c r="J604" s="17" t="s">
        <v>11387</v>
      </c>
      <c r="K604" s="25" t="str">
        <f>LEFT(J604,MIN(FIND({0,1,2,3,4,5,6,7,8,9},ASC(J604)&amp;1234567890))-1)</f>
        <v>Br</v>
      </c>
      <c r="L604" s="25">
        <f t="shared" si="19"/>
        <v>4</v>
      </c>
      <c r="M604" s="25">
        <f>VLOOKUP(K604,Table!$A$2:$C$121,2,0)</f>
        <v>17</v>
      </c>
      <c r="N604" s="26">
        <f>VLOOKUP(K604,Table!$A$2:$C$121,3,0)</f>
        <v>4</v>
      </c>
      <c r="O604" s="13" t="str">
        <f>VLOOKUP(A604,Table!$U$1:$V$230,2,0)</f>
        <v>Monoclinic</v>
      </c>
      <c r="P604" s="1"/>
    </row>
    <row r="605" spans="1:16">
      <c r="A605" s="12">
        <v>12</v>
      </c>
      <c r="B605" s="12">
        <v>430130</v>
      </c>
      <c r="C605" s="12" t="s">
        <v>805</v>
      </c>
      <c r="D605" s="12" t="s">
        <v>1119</v>
      </c>
      <c r="E605" s="17" t="s">
        <v>11586</v>
      </c>
      <c r="F605" s="25" t="str">
        <f>LEFT(E605,MIN(FIND({0,1,2,3,4,5,6,7,8,9},ASC(E605)&amp;1234567890))-1)</f>
        <v>Pt</v>
      </c>
      <c r="G605" s="25">
        <f t="shared" si="18"/>
        <v>12</v>
      </c>
      <c r="H605" s="25">
        <f>VLOOKUP(F605,Table!$A$2:$C$121,2,0)</f>
        <v>10</v>
      </c>
      <c r="I605" s="26">
        <f>VLOOKUP(F605,Table!$A$2:$C$121,3,0)</f>
        <v>6</v>
      </c>
      <c r="J605" s="17" t="s">
        <v>11587</v>
      </c>
      <c r="K605" s="25" t="str">
        <f>LEFT(J605,MIN(FIND({0,1,2,3,4,5,6,7,8,9},ASC(J605)&amp;1234567890))-1)</f>
        <v>B</v>
      </c>
      <c r="L605" s="25">
        <f t="shared" si="19"/>
        <v>5.86</v>
      </c>
      <c r="M605" s="25">
        <f>VLOOKUP(K605,Table!$A$2:$C$121,2,0)</f>
        <v>13</v>
      </c>
      <c r="N605" s="26">
        <f>VLOOKUP(K605,Table!$A$2:$C$121,3,0)</f>
        <v>2</v>
      </c>
      <c r="O605" s="13" t="str">
        <f>VLOOKUP(A605,Table!$U$1:$V$230,2,0)</f>
        <v>Monoclinic</v>
      </c>
      <c r="P605" s="1"/>
    </row>
    <row r="606" spans="1:16">
      <c r="A606" s="12">
        <v>12</v>
      </c>
      <c r="B606" s="12">
        <v>430563</v>
      </c>
      <c r="C606" s="12" t="s">
        <v>805</v>
      </c>
      <c r="D606" s="12" t="s">
        <v>1120</v>
      </c>
      <c r="E606" s="17" t="s">
        <v>447</v>
      </c>
      <c r="F606" s="25" t="str">
        <f>LEFT(E606,MIN(FIND({0,1,2,3,4,5,6,7,8,9},ASC(E606)&amp;1234567890))-1)</f>
        <v>Fe</v>
      </c>
      <c r="G606" s="25">
        <f t="shared" si="18"/>
        <v>5</v>
      </c>
      <c r="H606" s="25">
        <f>VLOOKUP(F606,Table!$A$2:$C$121,2,0)</f>
        <v>8</v>
      </c>
      <c r="I606" s="26">
        <f>VLOOKUP(F606,Table!$A$2:$C$121,3,0)</f>
        <v>4</v>
      </c>
      <c r="J606" s="17" t="s">
        <v>345</v>
      </c>
      <c r="K606" s="25" t="str">
        <f>LEFT(J606,MIN(FIND({0,1,2,3,4,5,6,7,8,9},ASC(J606)&amp;1234567890))-1)</f>
        <v>O</v>
      </c>
      <c r="L606" s="25">
        <f t="shared" si="19"/>
        <v>7</v>
      </c>
      <c r="M606" s="25">
        <f>VLOOKUP(K606,Table!$A$2:$C$121,2,0)</f>
        <v>16</v>
      </c>
      <c r="N606" s="26">
        <f>VLOOKUP(K606,Table!$A$2:$C$121,3,0)</f>
        <v>2</v>
      </c>
      <c r="O606" s="13" t="str">
        <f>VLOOKUP(A606,Table!$U$1:$V$230,2,0)</f>
        <v>Monoclinic</v>
      </c>
      <c r="P606" s="1"/>
    </row>
    <row r="607" spans="1:16">
      <c r="A607" s="12">
        <v>12</v>
      </c>
      <c r="B607" s="12">
        <v>239291</v>
      </c>
      <c r="C607" s="12" t="s">
        <v>805</v>
      </c>
      <c r="D607" s="12" t="s">
        <v>565</v>
      </c>
      <c r="E607" s="17" t="s">
        <v>591</v>
      </c>
      <c r="F607" s="25" t="str">
        <f>LEFT(E607,MIN(FIND({0,1,2,3,4,5,6,7,8,9},ASC(E607)&amp;1234567890))-1)</f>
        <v>Pd</v>
      </c>
      <c r="G607" s="25">
        <f t="shared" si="18"/>
        <v>5</v>
      </c>
      <c r="H607" s="25">
        <f>VLOOKUP(F607,Table!$A$2:$C$121,2,0)</f>
        <v>10</v>
      </c>
      <c r="I607" s="26">
        <f>VLOOKUP(F607,Table!$A$2:$C$121,3,0)</f>
        <v>5</v>
      </c>
      <c r="J607" s="17" t="s">
        <v>540</v>
      </c>
      <c r="K607" s="25" t="str">
        <f>LEFT(J607,MIN(FIND({0,1,2,3,4,5,6,7,8,9},ASC(J607)&amp;1234567890))-1)</f>
        <v>As</v>
      </c>
      <c r="L607" s="25">
        <f t="shared" si="19"/>
        <v>1</v>
      </c>
      <c r="M607" s="25">
        <f>VLOOKUP(K607,Table!$A$2:$C$121,2,0)</f>
        <v>15</v>
      </c>
      <c r="N607" s="26">
        <f>VLOOKUP(K607,Table!$A$2:$C$121,3,0)</f>
        <v>4</v>
      </c>
      <c r="O607" s="13" t="str">
        <f>VLOOKUP(A607,Table!$U$1:$V$230,2,0)</f>
        <v>Monoclinic</v>
      </c>
      <c r="P607" s="1"/>
    </row>
    <row r="608" spans="1:16">
      <c r="A608" s="12">
        <v>12</v>
      </c>
      <c r="B608" s="12">
        <v>239354</v>
      </c>
      <c r="C608" s="12" t="s">
        <v>805</v>
      </c>
      <c r="D608" s="12" t="s">
        <v>1121</v>
      </c>
      <c r="E608" s="17" t="s">
        <v>11588</v>
      </c>
      <c r="F608" s="25" t="str">
        <f>LEFT(E608,MIN(FIND({0,1,2,3,4,5,6,7,8,9},ASC(E608)&amp;1234567890))-1)</f>
        <v>Br</v>
      </c>
      <c r="G608" s="25">
        <f t="shared" si="18"/>
        <v>6</v>
      </c>
      <c r="H608" s="25">
        <f>VLOOKUP(F608,Table!$A$2:$C$121,2,0)</f>
        <v>17</v>
      </c>
      <c r="I608" s="26">
        <f>VLOOKUP(F608,Table!$A$2:$C$121,3,0)</f>
        <v>4</v>
      </c>
      <c r="J608" s="17" t="s">
        <v>11546</v>
      </c>
      <c r="K608" s="25" t="str">
        <f>LEFT(J608,MIN(FIND({0,1,2,3,4,5,6,7,8,9},ASC(J608)&amp;1234567890))-1)</f>
        <v>Si</v>
      </c>
      <c r="L608" s="25">
        <f t="shared" si="19"/>
        <v>2</v>
      </c>
      <c r="M608" s="25">
        <f>VLOOKUP(K608,Table!$A$2:$C$121,2,0)</f>
        <v>14</v>
      </c>
      <c r="N608" s="26">
        <f>VLOOKUP(K608,Table!$A$2:$C$121,3,0)</f>
        <v>3</v>
      </c>
      <c r="O608" s="13" t="str">
        <f>VLOOKUP(A608,Table!$U$1:$V$230,2,0)</f>
        <v>Monoclinic</v>
      </c>
      <c r="P608" s="1"/>
    </row>
    <row r="609" spans="1:16">
      <c r="A609" s="12">
        <v>12</v>
      </c>
      <c r="B609" s="12">
        <v>239640</v>
      </c>
      <c r="C609" s="12" t="s">
        <v>828</v>
      </c>
      <c r="D609" s="12" t="s">
        <v>1122</v>
      </c>
      <c r="E609" s="17" t="s">
        <v>11387</v>
      </c>
      <c r="F609" s="25" t="str">
        <f>LEFT(E609,MIN(FIND({0,1,2,3,4,5,6,7,8,9},ASC(E609)&amp;1234567890))-1)</f>
        <v>Br</v>
      </c>
      <c r="G609" s="25">
        <f t="shared" si="18"/>
        <v>4</v>
      </c>
      <c r="H609" s="25">
        <f>VLOOKUP(F609,Table!$A$2:$C$121,2,0)</f>
        <v>17</v>
      </c>
      <c r="I609" s="26">
        <f>VLOOKUP(F609,Table!$A$2:$C$121,3,0)</f>
        <v>4</v>
      </c>
      <c r="J609" s="17" t="s">
        <v>335</v>
      </c>
      <c r="K609" s="25" t="str">
        <f>LEFT(J609,MIN(FIND({0,1,2,3,4,5,6,7,8,9},ASC(J609)&amp;1234567890))-1)</f>
        <v>Nb</v>
      </c>
      <c r="L609" s="25">
        <f t="shared" si="19"/>
        <v>1</v>
      </c>
      <c r="M609" s="25">
        <f>VLOOKUP(K609,Table!$A$2:$C$121,2,0)</f>
        <v>5</v>
      </c>
      <c r="N609" s="26">
        <f>VLOOKUP(K609,Table!$A$2:$C$121,3,0)</f>
        <v>5</v>
      </c>
      <c r="O609" s="13" t="str">
        <f>VLOOKUP(A609,Table!$U$1:$V$230,2,0)</f>
        <v>Monoclinic</v>
      </c>
      <c r="P609" s="1"/>
    </row>
    <row r="610" spans="1:16">
      <c r="A610" s="12">
        <v>12</v>
      </c>
      <c r="B610" s="12">
        <v>431010</v>
      </c>
      <c r="C610" s="12" t="s">
        <v>805</v>
      </c>
      <c r="D610" s="12" t="s">
        <v>1123</v>
      </c>
      <c r="E610" s="17" t="s">
        <v>11589</v>
      </c>
      <c r="F610" s="25" t="str">
        <f>LEFT(E610,MIN(FIND({0,1,2,3,4,5,6,7,8,9},ASC(E610)&amp;1234567890))-1)</f>
        <v>Gd</v>
      </c>
      <c r="G610" s="25">
        <f t="shared" si="18"/>
        <v>3</v>
      </c>
      <c r="H610" s="25">
        <f>VLOOKUP(F610,Table!$A$2:$C$121,2,0)</f>
        <v>3</v>
      </c>
      <c r="I610" s="26">
        <f>VLOOKUP(F610,Table!$A$2:$C$121,3,0)</f>
        <v>6</v>
      </c>
      <c r="J610" s="17" t="s">
        <v>11386</v>
      </c>
      <c r="K610" s="25" t="str">
        <f>LEFT(J610,MIN(FIND({0,1,2,3,4,5,6,7,8,9},ASC(J610)&amp;1234567890))-1)</f>
        <v>Ni</v>
      </c>
      <c r="L610" s="25">
        <f t="shared" si="19"/>
        <v>2</v>
      </c>
      <c r="M610" s="25">
        <f>VLOOKUP(K610,Table!$A$2:$C$121,2,0)</f>
        <v>10</v>
      </c>
      <c r="N610" s="26">
        <f>VLOOKUP(K610,Table!$A$2:$C$121,3,0)</f>
        <v>4</v>
      </c>
      <c r="O610" s="13" t="str">
        <f>VLOOKUP(A610,Table!$U$1:$V$230,2,0)</f>
        <v>Monoclinic</v>
      </c>
      <c r="P610" s="1"/>
    </row>
    <row r="611" spans="1:16">
      <c r="A611" s="12">
        <v>13</v>
      </c>
      <c r="B611" s="12">
        <v>392</v>
      </c>
      <c r="C611" s="12" t="s">
        <v>1124</v>
      </c>
      <c r="D611" s="12" t="s">
        <v>1125</v>
      </c>
      <c r="E611" s="17" t="s">
        <v>11590</v>
      </c>
      <c r="F611" s="25" t="str">
        <f>LEFT(E611,MIN(FIND({0,1,2,3,4,5,6,7,8,9},ASC(E611)&amp;1234567890))-1)</f>
        <v>W</v>
      </c>
      <c r="G611" s="25">
        <f t="shared" si="18"/>
        <v>25</v>
      </c>
      <c r="H611" s="25">
        <f>VLOOKUP(F611,Table!$A$2:$C$121,2,0)</f>
        <v>6</v>
      </c>
      <c r="I611" s="26">
        <f>VLOOKUP(F611,Table!$A$2:$C$121,3,0)</f>
        <v>6</v>
      </c>
      <c r="J611" s="17" t="s">
        <v>11591</v>
      </c>
      <c r="K611" s="25" t="str">
        <f>LEFT(J611,MIN(FIND({0,1,2,3,4,5,6,7,8,9},ASC(J611)&amp;1234567890))-1)</f>
        <v>O</v>
      </c>
      <c r="L611" s="25">
        <f t="shared" si="19"/>
        <v>73</v>
      </c>
      <c r="M611" s="25">
        <f>VLOOKUP(K611,Table!$A$2:$C$121,2,0)</f>
        <v>16</v>
      </c>
      <c r="N611" s="26">
        <f>VLOOKUP(K611,Table!$A$2:$C$121,3,0)</f>
        <v>2</v>
      </c>
      <c r="O611" s="13" t="str">
        <f>VLOOKUP(A611,Table!$U$1:$V$230,2,0)</f>
        <v>Monoclinic</v>
      </c>
      <c r="P611" s="1"/>
    </row>
    <row r="612" spans="1:16">
      <c r="A612" s="12">
        <v>13</v>
      </c>
      <c r="B612" s="12">
        <v>8068</v>
      </c>
      <c r="C612" s="12" t="s">
        <v>1124</v>
      </c>
      <c r="D612" s="12" t="s">
        <v>230</v>
      </c>
      <c r="E612" s="17" t="s">
        <v>377</v>
      </c>
      <c r="F612" s="25" t="str">
        <f>LEFT(E612,MIN(FIND({0,1,2,3,4,5,6,7,8,9},ASC(E612)&amp;1234567890))-1)</f>
        <v>Zr</v>
      </c>
      <c r="G612" s="25">
        <f t="shared" si="18"/>
        <v>1</v>
      </c>
      <c r="H612" s="25">
        <f>VLOOKUP(F612,Table!$A$2:$C$121,2,0)</f>
        <v>4</v>
      </c>
      <c r="I612" s="26">
        <f>VLOOKUP(F612,Table!$A$2:$C$121,3,0)</f>
        <v>5</v>
      </c>
      <c r="J612" s="17" t="s">
        <v>374</v>
      </c>
      <c r="K612" s="25" t="str">
        <f>LEFT(J612,MIN(FIND({0,1,2,3,4,5,6,7,8,9},ASC(J612)&amp;1234567890))-1)</f>
        <v>I</v>
      </c>
      <c r="L612" s="25">
        <f t="shared" si="19"/>
        <v>4</v>
      </c>
      <c r="M612" s="25">
        <f>VLOOKUP(K612,Table!$A$2:$C$121,2,0)</f>
        <v>17</v>
      </c>
      <c r="N612" s="26">
        <f>VLOOKUP(K612,Table!$A$2:$C$121,3,0)</f>
        <v>5</v>
      </c>
      <c r="O612" s="13" t="str">
        <f>VLOOKUP(A612,Table!$U$1:$V$230,2,0)</f>
        <v>Monoclinic</v>
      </c>
      <c r="P612" s="1"/>
    </row>
    <row r="613" spans="1:16">
      <c r="A613" s="12">
        <v>13</v>
      </c>
      <c r="B613" s="12">
        <v>9152</v>
      </c>
      <c r="C613" s="12" t="s">
        <v>1126</v>
      </c>
      <c r="D613" s="12" t="s">
        <v>1127</v>
      </c>
      <c r="E613" s="17" t="s">
        <v>11592</v>
      </c>
      <c r="F613" s="25" t="str">
        <f>LEFT(E613,MIN(FIND({0,1,2,3,4,5,6,7,8,9},ASC(E613)&amp;1234567890))-1)</f>
        <v>B</v>
      </c>
      <c r="G613" s="25">
        <f t="shared" si="18"/>
        <v>10</v>
      </c>
      <c r="H613" s="25">
        <f>VLOOKUP(F613,Table!$A$2:$C$121,2,0)</f>
        <v>13</v>
      </c>
      <c r="I613" s="26">
        <f>VLOOKUP(F613,Table!$A$2:$C$121,3,0)</f>
        <v>2</v>
      </c>
      <c r="J613" s="17" t="s">
        <v>11593</v>
      </c>
      <c r="K613" s="25" t="str">
        <f>LEFT(J613,MIN(FIND({0,1,2,3,4,5,6,7,8,9},ASC(J613)&amp;1234567890))-1)</f>
        <v>H</v>
      </c>
      <c r="L613" s="25">
        <f t="shared" si="19"/>
        <v>14</v>
      </c>
      <c r="M613" s="25">
        <f>VLOOKUP(K613,Table!$A$2:$C$121,2,0)</f>
        <v>1</v>
      </c>
      <c r="N613" s="26">
        <f>VLOOKUP(K613,Table!$A$2:$C$121,3,0)</f>
        <v>1</v>
      </c>
      <c r="O613" s="13" t="str">
        <f>VLOOKUP(A613,Table!$U$1:$V$230,2,0)</f>
        <v>Monoclinic</v>
      </c>
      <c r="P613" s="1"/>
    </row>
    <row r="614" spans="1:16">
      <c r="A614" s="12">
        <v>13</v>
      </c>
      <c r="B614" s="12">
        <v>10293</v>
      </c>
      <c r="C614" s="12" t="s">
        <v>1124</v>
      </c>
      <c r="D614" s="12" t="s">
        <v>1128</v>
      </c>
      <c r="E614" s="17" t="s">
        <v>37</v>
      </c>
      <c r="F614" s="25" t="str">
        <f>LEFT(E614,MIN(FIND({0,1,2,3,4,5,6,7,8,9},ASC(E614)&amp;1234567890))-1)</f>
        <v>Re</v>
      </c>
      <c r="G614" s="25">
        <f t="shared" si="18"/>
        <v>1</v>
      </c>
      <c r="H614" s="25">
        <f>VLOOKUP(F614,Table!$A$2:$C$121,2,0)</f>
        <v>7</v>
      </c>
      <c r="I614" s="26">
        <f>VLOOKUP(F614,Table!$A$2:$C$121,3,0)</f>
        <v>6</v>
      </c>
      <c r="J614" s="17" t="s">
        <v>11450</v>
      </c>
      <c r="K614" s="25" t="str">
        <f>LEFT(J614,MIN(FIND({0,1,2,3,4,5,6,7,8,9},ASC(J614)&amp;1234567890))-1)</f>
        <v>Cl</v>
      </c>
      <c r="L614" s="25">
        <f t="shared" si="19"/>
        <v>4</v>
      </c>
      <c r="M614" s="25">
        <f>VLOOKUP(K614,Table!$A$2:$C$121,2,0)</f>
        <v>17</v>
      </c>
      <c r="N614" s="26">
        <f>VLOOKUP(K614,Table!$A$2:$C$121,3,0)</f>
        <v>3</v>
      </c>
      <c r="O614" s="13" t="str">
        <f>VLOOKUP(A614,Table!$U$1:$V$230,2,0)</f>
        <v>Monoclinic</v>
      </c>
      <c r="P614" s="1"/>
    </row>
    <row r="615" spans="1:16">
      <c r="A615" s="12">
        <v>13</v>
      </c>
      <c r="B615" s="12">
        <v>15216</v>
      </c>
      <c r="C615" s="12" t="s">
        <v>1126</v>
      </c>
      <c r="D615" s="12" t="s">
        <v>1129</v>
      </c>
      <c r="E615" s="17" t="s">
        <v>11592</v>
      </c>
      <c r="F615" s="25" t="str">
        <f>LEFT(E615,MIN(FIND({0,1,2,3,4,5,6,7,8,9},ASC(E615)&amp;1234567890))-1)</f>
        <v>B</v>
      </c>
      <c r="G615" s="25">
        <f t="shared" si="18"/>
        <v>10</v>
      </c>
      <c r="H615" s="25">
        <f>VLOOKUP(F615,Table!$A$2:$C$121,2,0)</f>
        <v>13</v>
      </c>
      <c r="I615" s="26">
        <f>VLOOKUP(F615,Table!$A$2:$C$121,3,0)</f>
        <v>2</v>
      </c>
      <c r="J615" s="17" t="s">
        <v>11594</v>
      </c>
      <c r="K615" s="25" t="str">
        <f>LEFT(J615,MIN(FIND({0,1,2,3,4,5,6,7,8,9},ASC(J615)&amp;1234567890))-1)</f>
        <v>D</v>
      </c>
      <c r="L615" s="25">
        <f t="shared" si="19"/>
        <v>14</v>
      </c>
      <c r="M615" s="25">
        <f>VLOOKUP(K615,Table!$A$2:$C$121,2,0)</f>
        <v>1</v>
      </c>
      <c r="N615" s="26">
        <f>VLOOKUP(K615,Table!$A$2:$C$121,3,0)</f>
        <v>1</v>
      </c>
      <c r="O615" s="13" t="str">
        <f>VLOOKUP(A615,Table!$U$1:$V$230,2,0)</f>
        <v>Monoclinic</v>
      </c>
      <c r="P615" s="1"/>
    </row>
    <row r="616" spans="1:16">
      <c r="A616" s="12">
        <v>13</v>
      </c>
      <c r="B616" s="12">
        <v>16445</v>
      </c>
      <c r="C616" s="12" t="s">
        <v>1124</v>
      </c>
      <c r="D616" s="12" t="s">
        <v>674</v>
      </c>
      <c r="E616" s="17" t="s">
        <v>11405</v>
      </c>
      <c r="F616" s="25" t="str">
        <f>LEFT(E616,MIN(FIND({0,1,2,3,4,5,6,7,8,9},ASC(E616)&amp;1234567890))-1)</f>
        <v>V</v>
      </c>
      <c r="G616" s="25">
        <f t="shared" si="18"/>
        <v>3</v>
      </c>
      <c r="H616" s="25">
        <f>VLOOKUP(F616,Table!$A$2:$C$121,2,0)</f>
        <v>5</v>
      </c>
      <c r="I616" s="26">
        <f>VLOOKUP(F616,Table!$A$2:$C$121,3,0)</f>
        <v>4</v>
      </c>
      <c r="J616" s="17" t="s">
        <v>500</v>
      </c>
      <c r="K616" s="25" t="str">
        <f>LEFT(J616,MIN(FIND({0,1,2,3,4,5,6,7,8,9},ASC(J616)&amp;1234567890))-1)</f>
        <v>O</v>
      </c>
      <c r="L616" s="25">
        <f t="shared" si="19"/>
        <v>5</v>
      </c>
      <c r="M616" s="25">
        <f>VLOOKUP(K616,Table!$A$2:$C$121,2,0)</f>
        <v>16</v>
      </c>
      <c r="N616" s="26">
        <f>VLOOKUP(K616,Table!$A$2:$C$121,3,0)</f>
        <v>2</v>
      </c>
      <c r="O616" s="13" t="str">
        <f>VLOOKUP(A616,Table!$U$1:$V$230,2,0)</f>
        <v>Monoclinic</v>
      </c>
      <c r="P616" s="1"/>
    </row>
    <row r="617" spans="1:16">
      <c r="A617" s="12">
        <v>13</v>
      </c>
      <c r="B617" s="12">
        <v>24031</v>
      </c>
      <c r="C617" s="12" t="s">
        <v>1130</v>
      </c>
      <c r="D617" s="12" t="s">
        <v>1131</v>
      </c>
      <c r="E617" s="17" t="s">
        <v>11595</v>
      </c>
      <c r="F617" s="25" t="str">
        <f>LEFT(E617,MIN(FIND({0,1,2,3,4,5,6,7,8,9},ASC(E617)&amp;1234567890))-1)</f>
        <v>Mo</v>
      </c>
      <c r="G617" s="25">
        <f t="shared" si="18"/>
        <v>9</v>
      </c>
      <c r="H617" s="25">
        <f>VLOOKUP(F617,Table!$A$2:$C$121,2,0)</f>
        <v>6</v>
      </c>
      <c r="I617" s="26">
        <f>VLOOKUP(F617,Table!$A$2:$C$121,3,0)</f>
        <v>5</v>
      </c>
      <c r="J617" s="17" t="s">
        <v>11397</v>
      </c>
      <c r="K617" s="25" t="str">
        <f>LEFT(J617,MIN(FIND({0,1,2,3,4,5,6,7,8,9},ASC(J617)&amp;1234567890))-1)</f>
        <v>O</v>
      </c>
      <c r="L617" s="25">
        <f t="shared" si="19"/>
        <v>26</v>
      </c>
      <c r="M617" s="25">
        <f>VLOOKUP(K617,Table!$A$2:$C$121,2,0)</f>
        <v>16</v>
      </c>
      <c r="N617" s="26">
        <f>VLOOKUP(K617,Table!$A$2:$C$121,3,0)</f>
        <v>2</v>
      </c>
      <c r="O617" s="13" t="str">
        <f>VLOOKUP(A617,Table!$U$1:$V$230,2,0)</f>
        <v>Monoclinic</v>
      </c>
      <c r="P617" s="1"/>
    </row>
    <row r="618" spans="1:16">
      <c r="A618" s="12">
        <v>13</v>
      </c>
      <c r="B618" s="12">
        <v>24032</v>
      </c>
      <c r="C618" s="12" t="s">
        <v>1130</v>
      </c>
      <c r="D618" s="12" t="s">
        <v>621</v>
      </c>
      <c r="E618" s="17" t="s">
        <v>613</v>
      </c>
      <c r="F618" s="25" t="str">
        <f>LEFT(E618,MIN(FIND({0,1,2,3,4,5,6,7,8,9},ASC(E618)&amp;1234567890))-1)</f>
        <v>Mo</v>
      </c>
      <c r="G618" s="25">
        <f t="shared" si="18"/>
        <v>8</v>
      </c>
      <c r="H618" s="25">
        <f>VLOOKUP(F618,Table!$A$2:$C$121,2,0)</f>
        <v>6</v>
      </c>
      <c r="I618" s="26">
        <f>VLOOKUP(F618,Table!$A$2:$C$121,3,0)</f>
        <v>5</v>
      </c>
      <c r="J618" s="17" t="s">
        <v>11596</v>
      </c>
      <c r="K618" s="25" t="str">
        <f>LEFT(J618,MIN(FIND({0,1,2,3,4,5,6,7,8,9},ASC(J618)&amp;1234567890))-1)</f>
        <v>O</v>
      </c>
      <c r="L618" s="25">
        <f t="shared" si="19"/>
        <v>23</v>
      </c>
      <c r="M618" s="25">
        <f>VLOOKUP(K618,Table!$A$2:$C$121,2,0)</f>
        <v>16</v>
      </c>
      <c r="N618" s="26">
        <f>VLOOKUP(K618,Table!$A$2:$C$121,3,0)</f>
        <v>2</v>
      </c>
      <c r="O618" s="13" t="str">
        <f>VLOOKUP(A618,Table!$U$1:$V$230,2,0)</f>
        <v>Monoclinic</v>
      </c>
      <c r="P618" s="1"/>
    </row>
    <row r="619" spans="1:16">
      <c r="A619" s="12">
        <v>13</v>
      </c>
      <c r="B619" s="12">
        <v>26049</v>
      </c>
      <c r="C619" s="12" t="s">
        <v>1124</v>
      </c>
      <c r="D619" s="12" t="s">
        <v>1132</v>
      </c>
      <c r="E619" s="17" t="s">
        <v>377</v>
      </c>
      <c r="F619" s="25" t="str">
        <f>LEFT(E619,MIN(FIND({0,1,2,3,4,5,6,7,8,9},ASC(E619)&amp;1234567890))-1)</f>
        <v>Zr</v>
      </c>
      <c r="G619" s="25">
        <f t="shared" si="18"/>
        <v>1</v>
      </c>
      <c r="H619" s="25">
        <f>VLOOKUP(F619,Table!$A$2:$C$121,2,0)</f>
        <v>4</v>
      </c>
      <c r="I619" s="26">
        <f>VLOOKUP(F619,Table!$A$2:$C$121,3,0)</f>
        <v>5</v>
      </c>
      <c r="J619" s="17" t="s">
        <v>11450</v>
      </c>
      <c r="K619" s="25" t="str">
        <f>LEFT(J619,MIN(FIND({0,1,2,3,4,5,6,7,8,9},ASC(J619)&amp;1234567890))-1)</f>
        <v>Cl</v>
      </c>
      <c r="L619" s="25">
        <f t="shared" si="19"/>
        <v>4</v>
      </c>
      <c r="M619" s="25">
        <f>VLOOKUP(K619,Table!$A$2:$C$121,2,0)</f>
        <v>17</v>
      </c>
      <c r="N619" s="26">
        <f>VLOOKUP(K619,Table!$A$2:$C$121,3,0)</f>
        <v>3</v>
      </c>
      <c r="O619" s="13" t="str">
        <f>VLOOKUP(A619,Table!$U$1:$V$230,2,0)</f>
        <v>Monoclinic</v>
      </c>
      <c r="P619" s="1"/>
    </row>
    <row r="620" spans="1:16">
      <c r="A620" s="12">
        <v>13</v>
      </c>
      <c r="B620" s="12">
        <v>72638</v>
      </c>
      <c r="C620" s="12" t="s">
        <v>1130</v>
      </c>
      <c r="D620" s="12" t="s">
        <v>1133</v>
      </c>
      <c r="E620" s="17" t="s">
        <v>11595</v>
      </c>
      <c r="F620" s="25" t="str">
        <f>LEFT(E620,MIN(FIND({0,1,2,3,4,5,6,7,8,9},ASC(E620)&amp;1234567890))-1)</f>
        <v>Mo</v>
      </c>
      <c r="G620" s="25">
        <f t="shared" si="18"/>
        <v>9</v>
      </c>
      <c r="H620" s="25">
        <f>VLOOKUP(F620,Table!$A$2:$C$121,2,0)</f>
        <v>6</v>
      </c>
      <c r="I620" s="26">
        <f>VLOOKUP(F620,Table!$A$2:$C$121,3,0)</f>
        <v>5</v>
      </c>
      <c r="J620" s="17" t="s">
        <v>11597</v>
      </c>
      <c r="K620" s="25" t="str">
        <f>LEFT(J620,MIN(FIND({0,1,2,3,4,5,6,7,8,9},ASC(J620)&amp;1234567890))-1)</f>
        <v>O</v>
      </c>
      <c r="L620" s="25">
        <f t="shared" si="19"/>
        <v>25</v>
      </c>
      <c r="M620" s="25">
        <f>VLOOKUP(K620,Table!$A$2:$C$121,2,0)</f>
        <v>16</v>
      </c>
      <c r="N620" s="26">
        <f>VLOOKUP(K620,Table!$A$2:$C$121,3,0)</f>
        <v>2</v>
      </c>
      <c r="O620" s="13" t="str">
        <f>VLOOKUP(A620,Table!$U$1:$V$230,2,0)</f>
        <v>Monoclinic</v>
      </c>
      <c r="P620" s="1"/>
    </row>
    <row r="621" spans="1:16">
      <c r="A621" s="12">
        <v>13</v>
      </c>
      <c r="B621" s="12">
        <v>402054</v>
      </c>
      <c r="C621" s="12" t="s">
        <v>1124</v>
      </c>
      <c r="D621" s="12" t="s">
        <v>1134</v>
      </c>
      <c r="E621" s="17" t="s">
        <v>426</v>
      </c>
      <c r="F621" s="25" t="str">
        <f>LEFT(E621,MIN(FIND({0,1,2,3,4,5,6,7,8,9},ASC(E621)&amp;1234567890))-1)</f>
        <v>Hf</v>
      </c>
      <c r="G621" s="25">
        <f t="shared" si="18"/>
        <v>1</v>
      </c>
      <c r="H621" s="25">
        <f>VLOOKUP(F621,Table!$A$2:$C$121,2,0)</f>
        <v>4</v>
      </c>
      <c r="I621" s="26">
        <f>VLOOKUP(F621,Table!$A$2:$C$121,3,0)</f>
        <v>6</v>
      </c>
      <c r="J621" s="17" t="s">
        <v>11450</v>
      </c>
      <c r="K621" s="25" t="str">
        <f>LEFT(J621,MIN(FIND({0,1,2,3,4,5,6,7,8,9},ASC(J621)&amp;1234567890))-1)</f>
        <v>Cl</v>
      </c>
      <c r="L621" s="25">
        <f t="shared" si="19"/>
        <v>4</v>
      </c>
      <c r="M621" s="25">
        <f>VLOOKUP(K621,Table!$A$2:$C$121,2,0)</f>
        <v>17</v>
      </c>
      <c r="N621" s="26">
        <f>VLOOKUP(K621,Table!$A$2:$C$121,3,0)</f>
        <v>3</v>
      </c>
      <c r="O621" s="13" t="str">
        <f>VLOOKUP(A621,Table!$U$1:$V$230,2,0)</f>
        <v>Monoclinic</v>
      </c>
      <c r="P621" s="1"/>
    </row>
    <row r="622" spans="1:16">
      <c r="A622" s="12">
        <v>13</v>
      </c>
      <c r="B622" s="12">
        <v>77709</v>
      </c>
      <c r="C622" s="12" t="s">
        <v>1124</v>
      </c>
      <c r="D622" s="12" t="s">
        <v>1135</v>
      </c>
      <c r="E622" s="17" t="s">
        <v>390</v>
      </c>
      <c r="F622" s="25" t="str">
        <f>LEFT(E622,MIN(FIND({0,1,2,3,4,5,6,7,8,9},ASC(E622)&amp;1234567890))-1)</f>
        <v>W</v>
      </c>
      <c r="G622" s="25">
        <f t="shared" si="18"/>
        <v>1</v>
      </c>
      <c r="H622" s="25">
        <f>VLOOKUP(F622,Table!$A$2:$C$121,2,0)</f>
        <v>6</v>
      </c>
      <c r="I622" s="26">
        <f>VLOOKUP(F622,Table!$A$2:$C$121,3,0)</f>
        <v>6</v>
      </c>
      <c r="J622" s="17" t="s">
        <v>11598</v>
      </c>
      <c r="K622" s="25" t="str">
        <f>LEFT(J622,MIN(FIND({0,1,2,3,4,5,6,7,8,9},ASC(J622)&amp;1234567890))-1)</f>
        <v>O</v>
      </c>
      <c r="L622" s="25">
        <f t="shared" si="19"/>
        <v>2.96</v>
      </c>
      <c r="M622" s="25">
        <f>VLOOKUP(K622,Table!$A$2:$C$121,2,0)</f>
        <v>16</v>
      </c>
      <c r="N622" s="26">
        <f>VLOOKUP(K622,Table!$A$2:$C$121,3,0)</f>
        <v>2</v>
      </c>
      <c r="O622" s="13" t="str">
        <f>VLOOKUP(A622,Table!$U$1:$V$230,2,0)</f>
        <v>Monoclinic</v>
      </c>
      <c r="P622" s="1"/>
    </row>
    <row r="623" spans="1:16">
      <c r="A623" s="12">
        <v>13</v>
      </c>
      <c r="B623" s="12">
        <v>240089</v>
      </c>
      <c r="C623" s="12" t="s">
        <v>1136</v>
      </c>
      <c r="D623" s="12" t="s">
        <v>1137</v>
      </c>
      <c r="E623" s="17" t="s">
        <v>11599</v>
      </c>
      <c r="F623" s="25" t="str">
        <f>LEFT(E623,MIN(FIND({0,1,2,3,4,5,6,7,8,9},ASC(E623)&amp;1234567890))-1)</f>
        <v>Na</v>
      </c>
      <c r="G623" s="25">
        <f t="shared" si="18"/>
        <v>1.17</v>
      </c>
      <c r="H623" s="25">
        <f>VLOOKUP(F623,Table!$A$2:$C$121,2,0)</f>
        <v>1</v>
      </c>
      <c r="I623" s="26">
        <f>VLOOKUP(F623,Table!$A$2:$C$121,3,0)</f>
        <v>3</v>
      </c>
      <c r="J623" s="17" t="s">
        <v>11550</v>
      </c>
      <c r="K623" s="25" t="str">
        <f>LEFT(J623,MIN(FIND({0,1,2,3,4,5,6,7,8,9},ASC(J623)&amp;1234567890))-1)</f>
        <v>Sn</v>
      </c>
      <c r="L623" s="25">
        <f t="shared" si="19"/>
        <v>2</v>
      </c>
      <c r="M623" s="25">
        <f>VLOOKUP(K623,Table!$A$2:$C$121,2,0)</f>
        <v>14</v>
      </c>
      <c r="N623" s="26">
        <f>VLOOKUP(K623,Table!$A$2:$C$121,3,0)</f>
        <v>5</v>
      </c>
      <c r="O623" s="13" t="str">
        <f>VLOOKUP(A623,Table!$U$1:$V$230,2,0)</f>
        <v>Monoclinic</v>
      </c>
      <c r="P623" s="1"/>
    </row>
    <row r="624" spans="1:16">
      <c r="A624" s="12">
        <v>13</v>
      </c>
      <c r="B624" s="12">
        <v>412616</v>
      </c>
      <c r="C624" s="12" t="s">
        <v>1124</v>
      </c>
      <c r="D624" s="12" t="s">
        <v>1138</v>
      </c>
      <c r="E624" s="17" t="s">
        <v>11600</v>
      </c>
      <c r="F624" s="25" t="str">
        <f>LEFT(E624,MIN(FIND({0,1,2,3,4,5,6,7,8,9},ASC(E624)&amp;1234567890))-1)</f>
        <v>B</v>
      </c>
      <c r="G624" s="25">
        <f t="shared" si="18"/>
        <v>8</v>
      </c>
      <c r="H624" s="25">
        <f>VLOOKUP(F624,Table!$A$2:$C$121,2,0)</f>
        <v>13</v>
      </c>
      <c r="I624" s="26">
        <f>VLOOKUP(F624,Table!$A$2:$C$121,3,0)</f>
        <v>2</v>
      </c>
      <c r="J624" s="17" t="s">
        <v>11601</v>
      </c>
      <c r="K624" s="25" t="str">
        <f>LEFT(J624,MIN(FIND({0,1,2,3,4,5,6,7,8,9},ASC(J624)&amp;1234567890))-1)</f>
        <v>F</v>
      </c>
      <c r="L624" s="25">
        <f t="shared" si="19"/>
        <v>12</v>
      </c>
      <c r="M624" s="25">
        <f>VLOOKUP(K624,Table!$A$2:$C$121,2,0)</f>
        <v>17</v>
      </c>
      <c r="N624" s="26">
        <f>VLOOKUP(K624,Table!$A$2:$C$121,3,0)</f>
        <v>2</v>
      </c>
      <c r="O624" s="13" t="str">
        <f>VLOOKUP(A624,Table!$U$1:$V$230,2,0)</f>
        <v>Monoclinic</v>
      </c>
      <c r="P624" s="1"/>
    </row>
    <row r="625" spans="1:16">
      <c r="A625" s="12">
        <v>13</v>
      </c>
      <c r="B625" s="12">
        <v>98088</v>
      </c>
      <c r="C625" s="12" t="s">
        <v>1124</v>
      </c>
      <c r="D625" s="12" t="s">
        <v>679</v>
      </c>
      <c r="E625" s="17" t="s">
        <v>11292</v>
      </c>
      <c r="F625" s="25" t="str">
        <f>LEFT(E625,MIN(FIND({0,1,2,3,4,5,6,7,8,9},ASC(E625)&amp;1234567890))-1)</f>
        <v>Fe</v>
      </c>
      <c r="G625" s="25">
        <f t="shared" si="18"/>
        <v>3</v>
      </c>
      <c r="H625" s="25">
        <f>VLOOKUP(F625,Table!$A$2:$C$121,2,0)</f>
        <v>8</v>
      </c>
      <c r="I625" s="26">
        <f>VLOOKUP(F625,Table!$A$2:$C$121,3,0)</f>
        <v>4</v>
      </c>
      <c r="J625" s="17" t="s">
        <v>582</v>
      </c>
      <c r="K625" s="25" t="str">
        <f>LEFT(J625,MIN(FIND({0,1,2,3,4,5,6,7,8,9},ASC(J625)&amp;1234567890))-1)</f>
        <v>O</v>
      </c>
      <c r="L625" s="25">
        <f t="shared" si="19"/>
        <v>4</v>
      </c>
      <c r="M625" s="25">
        <f>VLOOKUP(K625,Table!$A$2:$C$121,2,0)</f>
        <v>16</v>
      </c>
      <c r="N625" s="26">
        <f>VLOOKUP(K625,Table!$A$2:$C$121,3,0)</f>
        <v>2</v>
      </c>
      <c r="O625" s="13" t="str">
        <f>VLOOKUP(A625,Table!$U$1:$V$230,2,0)</f>
        <v>Monoclinic</v>
      </c>
      <c r="P625" s="1"/>
    </row>
    <row r="626" spans="1:16">
      <c r="A626" s="12">
        <v>13</v>
      </c>
      <c r="B626" s="12">
        <v>1354</v>
      </c>
      <c r="C626" s="12" t="s">
        <v>1124</v>
      </c>
      <c r="D626" s="12" t="s">
        <v>1139</v>
      </c>
      <c r="E626" s="17" t="s">
        <v>11602</v>
      </c>
      <c r="F626" s="25" t="str">
        <f>LEFT(E626,MIN(FIND({0,1,2,3,4,5,6,7,8,9},ASC(E626)&amp;1234567890))-1)</f>
        <v>Se</v>
      </c>
      <c r="G626" s="25">
        <f t="shared" si="18"/>
        <v>2.9</v>
      </c>
      <c r="H626" s="25">
        <f>VLOOKUP(F626,Table!$A$2:$C$121,2,0)</f>
        <v>16</v>
      </c>
      <c r="I626" s="26">
        <f>VLOOKUP(F626,Table!$A$2:$C$121,3,0)</f>
        <v>4</v>
      </c>
      <c r="J626" s="17" t="s">
        <v>11603</v>
      </c>
      <c r="K626" s="25" t="str">
        <f>LEFT(J626,MIN(FIND({0,1,2,3,4,5,6,7,8,9},ASC(J626)&amp;1234567890))-1)</f>
        <v>S</v>
      </c>
      <c r="L626" s="25">
        <f t="shared" si="19"/>
        <v>5.0999999999999996</v>
      </c>
      <c r="M626" s="25">
        <f>VLOOKUP(K626,Table!$A$2:$C$121,2,0)</f>
        <v>16</v>
      </c>
      <c r="N626" s="26">
        <f>VLOOKUP(K626,Table!$A$2:$C$121,3,0)</f>
        <v>3</v>
      </c>
      <c r="O626" s="13" t="str">
        <f>VLOOKUP(A626,Table!$U$1:$V$230,2,0)</f>
        <v>Monoclinic</v>
      </c>
      <c r="P626" s="1"/>
    </row>
    <row r="627" spans="1:16">
      <c r="A627" s="12">
        <v>13</v>
      </c>
      <c r="B627" s="12">
        <v>1355</v>
      </c>
      <c r="C627" s="12" t="s">
        <v>1124</v>
      </c>
      <c r="D627" s="12" t="s">
        <v>1140</v>
      </c>
      <c r="E627" s="17" t="s">
        <v>11604</v>
      </c>
      <c r="F627" s="25" t="str">
        <f>LEFT(E627,MIN(FIND({0,1,2,3,4,5,6,7,8,9},ASC(E627)&amp;1234567890))-1)</f>
        <v>Se</v>
      </c>
      <c r="G627" s="25">
        <f t="shared" si="18"/>
        <v>3.34</v>
      </c>
      <c r="H627" s="25">
        <f>VLOOKUP(F627,Table!$A$2:$C$121,2,0)</f>
        <v>16</v>
      </c>
      <c r="I627" s="26">
        <f>VLOOKUP(F627,Table!$A$2:$C$121,3,0)</f>
        <v>4</v>
      </c>
      <c r="J627" s="17" t="s">
        <v>11605</v>
      </c>
      <c r="K627" s="25" t="str">
        <f>LEFT(J627,MIN(FIND({0,1,2,3,4,5,6,7,8,9},ASC(J627)&amp;1234567890))-1)</f>
        <v>S</v>
      </c>
      <c r="L627" s="25">
        <f t="shared" si="19"/>
        <v>4.66</v>
      </c>
      <c r="M627" s="25">
        <f>VLOOKUP(K627,Table!$A$2:$C$121,2,0)</f>
        <v>16</v>
      </c>
      <c r="N627" s="26">
        <f>VLOOKUP(K627,Table!$A$2:$C$121,3,0)</f>
        <v>3</v>
      </c>
      <c r="O627" s="13" t="str">
        <f>VLOOKUP(A627,Table!$U$1:$V$230,2,0)</f>
        <v>Monoclinic</v>
      </c>
      <c r="P627" s="1"/>
    </row>
    <row r="628" spans="1:16">
      <c r="A628" s="12">
        <v>13</v>
      </c>
      <c r="B628" s="12">
        <v>1535</v>
      </c>
      <c r="C628" s="12" t="s">
        <v>1124</v>
      </c>
      <c r="D628" s="12" t="s">
        <v>1141</v>
      </c>
      <c r="E628" s="17" t="s">
        <v>11606</v>
      </c>
      <c r="F628" s="25" t="str">
        <f>LEFT(E628,MIN(FIND({0,1,2,3,4,5,6,7,8,9},ASC(E628)&amp;1234567890))-1)</f>
        <v>Se</v>
      </c>
      <c r="G628" s="25">
        <f t="shared" si="18"/>
        <v>3.02</v>
      </c>
      <c r="H628" s="25">
        <f>VLOOKUP(F628,Table!$A$2:$C$121,2,0)</f>
        <v>16</v>
      </c>
      <c r="I628" s="26">
        <f>VLOOKUP(F628,Table!$A$2:$C$121,3,0)</f>
        <v>4</v>
      </c>
      <c r="J628" s="17" t="s">
        <v>11607</v>
      </c>
      <c r="K628" s="25" t="str">
        <f>LEFT(J628,MIN(FIND({0,1,2,3,4,5,6,7,8,9},ASC(J628)&amp;1234567890))-1)</f>
        <v>S</v>
      </c>
      <c r="L628" s="25">
        <f t="shared" si="19"/>
        <v>4.9800000000000004</v>
      </c>
      <c r="M628" s="25">
        <f>VLOOKUP(K628,Table!$A$2:$C$121,2,0)</f>
        <v>16</v>
      </c>
      <c r="N628" s="26">
        <f>VLOOKUP(K628,Table!$A$2:$C$121,3,0)</f>
        <v>3</v>
      </c>
      <c r="O628" s="13" t="str">
        <f>VLOOKUP(A628,Table!$U$1:$V$230,2,0)</f>
        <v>Monoclinic</v>
      </c>
      <c r="P628" s="1"/>
    </row>
    <row r="629" spans="1:16">
      <c r="A629" s="12">
        <v>13</v>
      </c>
      <c r="B629" s="12">
        <v>9760</v>
      </c>
      <c r="C629" s="12" t="s">
        <v>1124</v>
      </c>
      <c r="D629" s="12" t="s">
        <v>1142</v>
      </c>
      <c r="E629" s="17" t="s">
        <v>471</v>
      </c>
      <c r="F629" s="25" t="str">
        <f>LEFT(E629,MIN(FIND({0,1,2,3,4,5,6,7,8,9},ASC(E629)&amp;1234567890))-1)</f>
        <v>S</v>
      </c>
      <c r="G629" s="25">
        <f t="shared" si="18"/>
        <v>7</v>
      </c>
      <c r="H629" s="25">
        <f>VLOOKUP(F629,Table!$A$2:$C$121,2,0)</f>
        <v>16</v>
      </c>
      <c r="I629" s="26">
        <f>VLOOKUP(F629,Table!$A$2:$C$121,3,0)</f>
        <v>3</v>
      </c>
      <c r="J629" s="17" t="s">
        <v>47</v>
      </c>
      <c r="K629" s="25" t="str">
        <f>LEFT(J629,MIN(FIND({0,1,2,3,4,5,6,7,8,9},ASC(J629)&amp;1234567890))-1)</f>
        <v>Se</v>
      </c>
      <c r="L629" s="25">
        <f t="shared" si="19"/>
        <v>1</v>
      </c>
      <c r="M629" s="25">
        <f>VLOOKUP(K629,Table!$A$2:$C$121,2,0)</f>
        <v>16</v>
      </c>
      <c r="N629" s="26">
        <f>VLOOKUP(K629,Table!$A$2:$C$121,3,0)</f>
        <v>4</v>
      </c>
      <c r="O629" s="13" t="str">
        <f>VLOOKUP(A629,Table!$U$1:$V$230,2,0)</f>
        <v>Monoclinic</v>
      </c>
      <c r="P629" s="1"/>
    </row>
    <row r="630" spans="1:16">
      <c r="A630" s="12">
        <v>13</v>
      </c>
      <c r="B630" s="12">
        <v>9761</v>
      </c>
      <c r="C630" s="12" t="s">
        <v>1124</v>
      </c>
      <c r="D630" s="12" t="s">
        <v>1143</v>
      </c>
      <c r="E630" s="17" t="s">
        <v>358</v>
      </c>
      <c r="F630" s="25" t="str">
        <f>LEFT(E630,MIN(FIND({0,1,2,3,4,5,6,7,8,9},ASC(E630)&amp;1234567890))-1)</f>
        <v>S</v>
      </c>
      <c r="G630" s="25">
        <f t="shared" si="18"/>
        <v>6</v>
      </c>
      <c r="H630" s="25">
        <f>VLOOKUP(F630,Table!$A$2:$C$121,2,0)</f>
        <v>16</v>
      </c>
      <c r="I630" s="26">
        <f>VLOOKUP(F630,Table!$A$2:$C$121,3,0)</f>
        <v>3</v>
      </c>
      <c r="J630" s="17" t="s">
        <v>361</v>
      </c>
      <c r="K630" s="25" t="str">
        <f>LEFT(J630,MIN(FIND({0,1,2,3,4,5,6,7,8,9},ASC(J630)&amp;1234567890))-1)</f>
        <v>Se</v>
      </c>
      <c r="L630" s="25">
        <f t="shared" si="19"/>
        <v>2</v>
      </c>
      <c r="M630" s="25">
        <f>VLOOKUP(K630,Table!$A$2:$C$121,2,0)</f>
        <v>16</v>
      </c>
      <c r="N630" s="26">
        <f>VLOOKUP(K630,Table!$A$2:$C$121,3,0)</f>
        <v>4</v>
      </c>
      <c r="O630" s="13" t="str">
        <f>VLOOKUP(A630,Table!$U$1:$V$230,2,0)</f>
        <v>Monoclinic</v>
      </c>
      <c r="P630" s="1"/>
    </row>
    <row r="631" spans="1:16">
      <c r="A631" s="12">
        <v>13</v>
      </c>
      <c r="B631" s="12">
        <v>24824</v>
      </c>
      <c r="C631" s="12" t="s">
        <v>1124</v>
      </c>
      <c r="D631" s="12" t="s">
        <v>1144</v>
      </c>
      <c r="E631" s="17" t="s">
        <v>11608</v>
      </c>
      <c r="F631" s="25" t="str">
        <f>LEFT(E631,MIN(FIND({0,1,2,3,4,5,6,7,8,9},ASC(E631)&amp;1234567890))-1)</f>
        <v>Se</v>
      </c>
      <c r="G631" s="25">
        <f t="shared" si="18"/>
        <v>2.57</v>
      </c>
      <c r="H631" s="25">
        <f>VLOOKUP(F631,Table!$A$2:$C$121,2,0)</f>
        <v>16</v>
      </c>
      <c r="I631" s="26">
        <f>VLOOKUP(F631,Table!$A$2:$C$121,3,0)</f>
        <v>4</v>
      </c>
      <c r="J631" s="17" t="s">
        <v>11609</v>
      </c>
      <c r="K631" s="25" t="str">
        <f>LEFT(J631,MIN(FIND({0,1,2,3,4,5,6,7,8,9},ASC(J631)&amp;1234567890))-1)</f>
        <v>S</v>
      </c>
      <c r="L631" s="25">
        <f t="shared" si="19"/>
        <v>5.43</v>
      </c>
      <c r="M631" s="25">
        <f>VLOOKUP(K631,Table!$A$2:$C$121,2,0)</f>
        <v>16</v>
      </c>
      <c r="N631" s="26">
        <f>VLOOKUP(K631,Table!$A$2:$C$121,3,0)</f>
        <v>3</v>
      </c>
      <c r="O631" s="13" t="str">
        <f>VLOOKUP(A631,Table!$U$1:$V$230,2,0)</f>
        <v>Monoclinic</v>
      </c>
      <c r="P631" s="1"/>
    </row>
    <row r="632" spans="1:16">
      <c r="A632" s="12">
        <v>13</v>
      </c>
      <c r="B632" s="12">
        <v>26538</v>
      </c>
      <c r="C632" s="12" t="s">
        <v>1124</v>
      </c>
      <c r="D632" s="12" t="s">
        <v>1145</v>
      </c>
      <c r="E632" s="17" t="s">
        <v>11610</v>
      </c>
      <c r="F632" s="25" t="str">
        <f>LEFT(E632,MIN(FIND({0,1,2,3,4,5,6,7,8,9},ASC(E632)&amp;1234567890))-1)</f>
        <v>Se</v>
      </c>
      <c r="G632" s="25">
        <f t="shared" si="18"/>
        <v>1.1000000000000001</v>
      </c>
      <c r="H632" s="25">
        <f>VLOOKUP(F632,Table!$A$2:$C$121,2,0)</f>
        <v>16</v>
      </c>
      <c r="I632" s="26">
        <f>VLOOKUP(F632,Table!$A$2:$C$121,3,0)</f>
        <v>4</v>
      </c>
      <c r="J632" s="17" t="s">
        <v>11611</v>
      </c>
      <c r="K632" s="25" t="str">
        <f>LEFT(J632,MIN(FIND({0,1,2,3,4,5,6,7,8,9},ASC(J632)&amp;1234567890))-1)</f>
        <v>S</v>
      </c>
      <c r="L632" s="25">
        <f t="shared" si="19"/>
        <v>6.9</v>
      </c>
      <c r="M632" s="25">
        <f>VLOOKUP(K632,Table!$A$2:$C$121,2,0)</f>
        <v>16</v>
      </c>
      <c r="N632" s="26">
        <f>VLOOKUP(K632,Table!$A$2:$C$121,3,0)</f>
        <v>3</v>
      </c>
      <c r="O632" s="13" t="str">
        <f>VLOOKUP(A632,Table!$U$1:$V$230,2,0)</f>
        <v>Monoclinic</v>
      </c>
      <c r="P632" s="1"/>
    </row>
    <row r="633" spans="1:16">
      <c r="A633" s="12">
        <v>13</v>
      </c>
      <c r="B633" s="12">
        <v>26539</v>
      </c>
      <c r="C633" s="12" t="s">
        <v>1124</v>
      </c>
      <c r="D633" s="12" t="s">
        <v>1146</v>
      </c>
      <c r="E633" s="17" t="s">
        <v>11612</v>
      </c>
      <c r="F633" s="25" t="str">
        <f>LEFT(E633,MIN(FIND({0,1,2,3,4,5,6,7,8,9},ASC(E633)&amp;1234567890))-1)</f>
        <v>Se</v>
      </c>
      <c r="G633" s="25">
        <f t="shared" si="18"/>
        <v>3.7</v>
      </c>
      <c r="H633" s="25">
        <f>VLOOKUP(F633,Table!$A$2:$C$121,2,0)</f>
        <v>16</v>
      </c>
      <c r="I633" s="26">
        <f>VLOOKUP(F633,Table!$A$2:$C$121,3,0)</f>
        <v>4</v>
      </c>
      <c r="J633" s="17" t="s">
        <v>11613</v>
      </c>
      <c r="K633" s="25" t="str">
        <f>LEFT(J633,MIN(FIND({0,1,2,3,4,5,6,7,8,9},ASC(J633)&amp;1234567890))-1)</f>
        <v>S</v>
      </c>
      <c r="L633" s="25">
        <f t="shared" si="19"/>
        <v>4.3</v>
      </c>
      <c r="M633" s="25">
        <f>VLOOKUP(K633,Table!$A$2:$C$121,2,0)</f>
        <v>16</v>
      </c>
      <c r="N633" s="26">
        <f>VLOOKUP(K633,Table!$A$2:$C$121,3,0)</f>
        <v>3</v>
      </c>
      <c r="O633" s="13" t="str">
        <f>VLOOKUP(A633,Table!$U$1:$V$230,2,0)</f>
        <v>Monoclinic</v>
      </c>
      <c r="P633" s="1"/>
    </row>
    <row r="634" spans="1:16">
      <c r="A634" s="12">
        <v>13</v>
      </c>
      <c r="B634" s="12">
        <v>37098</v>
      </c>
      <c r="C634" s="12" t="s">
        <v>1124</v>
      </c>
      <c r="D634" s="12" t="s">
        <v>1147</v>
      </c>
      <c r="E634" s="17" t="s">
        <v>328</v>
      </c>
      <c r="F634" s="25" t="str">
        <f>LEFT(E634,MIN(FIND({0,1,2,3,4,5,6,7,8,9},ASC(E634)&amp;1234567890))-1)</f>
        <v>Te</v>
      </c>
      <c r="G634" s="25">
        <f t="shared" si="18"/>
        <v>1</v>
      </c>
      <c r="H634" s="25">
        <f>VLOOKUP(F634,Table!$A$2:$C$121,2,0)</f>
        <v>16</v>
      </c>
      <c r="I634" s="26">
        <f>VLOOKUP(F634,Table!$A$2:$C$121,3,0)</f>
        <v>5</v>
      </c>
      <c r="J634" s="17" t="s">
        <v>471</v>
      </c>
      <c r="K634" s="25" t="str">
        <f>LEFT(J634,MIN(FIND({0,1,2,3,4,5,6,7,8,9},ASC(J634)&amp;1234567890))-1)</f>
        <v>S</v>
      </c>
      <c r="L634" s="25">
        <f t="shared" si="19"/>
        <v>7</v>
      </c>
      <c r="M634" s="25">
        <f>VLOOKUP(K634,Table!$A$2:$C$121,2,0)</f>
        <v>16</v>
      </c>
      <c r="N634" s="26">
        <f>VLOOKUP(K634,Table!$A$2:$C$121,3,0)</f>
        <v>3</v>
      </c>
      <c r="O634" s="13" t="str">
        <f>VLOOKUP(A634,Table!$U$1:$V$230,2,0)</f>
        <v>Monoclinic</v>
      </c>
      <c r="P634" s="1"/>
    </row>
    <row r="635" spans="1:16">
      <c r="A635" s="12">
        <v>13</v>
      </c>
      <c r="B635" s="12">
        <v>43876</v>
      </c>
      <c r="C635" s="12" t="s">
        <v>1124</v>
      </c>
      <c r="D635" s="12" t="s">
        <v>1148</v>
      </c>
      <c r="E635" s="17" t="s">
        <v>11614</v>
      </c>
      <c r="F635" s="25" t="str">
        <f>LEFT(E635,MIN(FIND({0,1,2,3,4,5,6,7,8,9},ASC(E635)&amp;1234567890))-1)</f>
        <v>Ca</v>
      </c>
      <c r="G635" s="25">
        <f t="shared" si="18"/>
        <v>2</v>
      </c>
      <c r="H635" s="25">
        <f>VLOOKUP(F635,Table!$A$2:$C$121,2,0)</f>
        <v>2</v>
      </c>
      <c r="I635" s="26">
        <f>VLOOKUP(F635,Table!$A$2:$C$121,3,0)</f>
        <v>4</v>
      </c>
      <c r="J635" s="17" t="s">
        <v>331</v>
      </c>
      <c r="K635" s="25" t="str">
        <f>LEFT(J635,MIN(FIND({0,1,2,3,4,5,6,7,8,9},ASC(J635)&amp;1234567890))-1)</f>
        <v>As</v>
      </c>
      <c r="L635" s="25">
        <f t="shared" si="19"/>
        <v>3</v>
      </c>
      <c r="M635" s="25">
        <f>VLOOKUP(K635,Table!$A$2:$C$121,2,0)</f>
        <v>15</v>
      </c>
      <c r="N635" s="26">
        <f>VLOOKUP(K635,Table!$A$2:$C$121,3,0)</f>
        <v>4</v>
      </c>
      <c r="O635" s="13" t="str">
        <f>VLOOKUP(A635,Table!$U$1:$V$230,2,0)</f>
        <v>Monoclinic</v>
      </c>
      <c r="P635" s="1"/>
    </row>
    <row r="636" spans="1:16">
      <c r="A636" s="12">
        <v>13</v>
      </c>
      <c r="B636" s="12">
        <v>98792</v>
      </c>
      <c r="C636" s="12" t="s">
        <v>1124</v>
      </c>
      <c r="D636" s="12" t="s">
        <v>1149</v>
      </c>
      <c r="E636" s="17" t="s">
        <v>11615</v>
      </c>
      <c r="F636" s="25" t="str">
        <f>LEFT(E636,MIN(FIND({0,1,2,3,4,5,6,7,8,9},ASC(E636)&amp;1234567890))-1)</f>
        <v>As</v>
      </c>
      <c r="G636" s="25">
        <f t="shared" si="18"/>
        <v>8</v>
      </c>
      <c r="H636" s="25">
        <f>VLOOKUP(F636,Table!$A$2:$C$121,2,0)</f>
        <v>15</v>
      </c>
      <c r="I636" s="26">
        <f>VLOOKUP(F636,Table!$A$2:$C$121,3,0)</f>
        <v>4</v>
      </c>
      <c r="J636" s="17" t="s">
        <v>11616</v>
      </c>
      <c r="K636" s="25" t="str">
        <f>LEFT(J636,MIN(FIND({0,1,2,3,4,5,6,7,8,9},ASC(J636)&amp;1234567890))-1)</f>
        <v>S</v>
      </c>
      <c r="L636" s="25">
        <f t="shared" si="19"/>
        <v>9</v>
      </c>
      <c r="M636" s="25">
        <f>VLOOKUP(K636,Table!$A$2:$C$121,2,0)</f>
        <v>16</v>
      </c>
      <c r="N636" s="26">
        <f>VLOOKUP(K636,Table!$A$2:$C$121,3,0)</f>
        <v>3</v>
      </c>
      <c r="O636" s="13" t="str">
        <f>VLOOKUP(A636,Table!$U$1:$V$230,2,0)</f>
        <v>Monoclinic</v>
      </c>
      <c r="P636" s="1"/>
    </row>
    <row r="637" spans="1:16">
      <c r="A637" s="12">
        <v>13</v>
      </c>
      <c r="B637" s="12">
        <v>650859</v>
      </c>
      <c r="C637" s="12" t="s">
        <v>1124</v>
      </c>
      <c r="D637" s="12" t="s">
        <v>1150</v>
      </c>
      <c r="E637" s="17" t="s">
        <v>11617</v>
      </c>
      <c r="F637" s="25" t="str">
        <f>LEFT(E637,MIN(FIND({0,1,2,3,4,5,6,7,8,9},ASC(E637)&amp;1234567890))-1)</f>
        <v>S</v>
      </c>
      <c r="G637" s="25">
        <f t="shared" si="18"/>
        <v>4.7039999999999997</v>
      </c>
      <c r="H637" s="25">
        <f>VLOOKUP(F637,Table!$A$2:$C$121,2,0)</f>
        <v>16</v>
      </c>
      <c r="I637" s="26">
        <f>VLOOKUP(F637,Table!$A$2:$C$121,3,0)</f>
        <v>3</v>
      </c>
      <c r="J637" s="17" t="s">
        <v>11618</v>
      </c>
      <c r="K637" s="25" t="str">
        <f>LEFT(J637,MIN(FIND({0,1,2,3,4,5,6,7,8,9},ASC(J637)&amp;1234567890))-1)</f>
        <v>Se</v>
      </c>
      <c r="L637" s="25">
        <f t="shared" si="19"/>
        <v>3.2959999999999998</v>
      </c>
      <c r="M637" s="25">
        <f>VLOOKUP(K637,Table!$A$2:$C$121,2,0)</f>
        <v>16</v>
      </c>
      <c r="N637" s="26">
        <f>VLOOKUP(K637,Table!$A$2:$C$121,3,0)</f>
        <v>4</v>
      </c>
      <c r="O637" s="13" t="str">
        <f>VLOOKUP(A637,Table!$U$1:$V$230,2,0)</f>
        <v>Monoclinic</v>
      </c>
      <c r="P637" s="1"/>
    </row>
    <row r="638" spans="1:16">
      <c r="A638" s="12">
        <v>13</v>
      </c>
      <c r="B638" s="12">
        <v>173173</v>
      </c>
      <c r="C638" s="12" t="s">
        <v>1124</v>
      </c>
      <c r="D638" s="12" t="s">
        <v>1151</v>
      </c>
      <c r="E638" s="17" t="s">
        <v>11619</v>
      </c>
      <c r="F638" s="25" t="str">
        <f>LEFT(E638,MIN(FIND({0,1,2,3,4,5,6,7,8,9},ASC(E638)&amp;1234567890))-1)</f>
        <v>Np</v>
      </c>
      <c r="G638" s="25">
        <f t="shared" si="18"/>
        <v>2</v>
      </c>
      <c r="H638" s="25">
        <f>VLOOKUP(F638,Table!$A$2:$C$121,2,0)</f>
        <v>3</v>
      </c>
      <c r="I638" s="26">
        <f>VLOOKUP(F638,Table!$A$2:$C$121,3,0)</f>
        <v>7</v>
      </c>
      <c r="J638" s="17" t="s">
        <v>500</v>
      </c>
      <c r="K638" s="25" t="str">
        <f>LEFT(J638,MIN(FIND({0,1,2,3,4,5,6,7,8,9},ASC(J638)&amp;1234567890))-1)</f>
        <v>O</v>
      </c>
      <c r="L638" s="25">
        <f t="shared" si="19"/>
        <v>5</v>
      </c>
      <c r="M638" s="25">
        <f>VLOOKUP(K638,Table!$A$2:$C$121,2,0)</f>
        <v>16</v>
      </c>
      <c r="N638" s="26">
        <f>VLOOKUP(K638,Table!$A$2:$C$121,3,0)</f>
        <v>2</v>
      </c>
      <c r="O638" s="13" t="str">
        <f>VLOOKUP(A638,Table!$U$1:$V$230,2,0)</f>
        <v>Monoclinic</v>
      </c>
      <c r="P638" s="1"/>
    </row>
    <row r="639" spans="1:16">
      <c r="A639" s="12">
        <v>13</v>
      </c>
      <c r="B639" s="12">
        <v>174299</v>
      </c>
      <c r="C639" s="12" t="s">
        <v>1124</v>
      </c>
      <c r="D639" s="12" t="s">
        <v>1152</v>
      </c>
      <c r="E639" s="17" t="s">
        <v>413</v>
      </c>
      <c r="F639" s="25" t="str">
        <f>LEFT(E639,MIN(FIND({0,1,2,3,4,5,6,7,8,9},ASC(E639)&amp;1234567890))-1)</f>
        <v>Sn</v>
      </c>
      <c r="G639" s="25">
        <f t="shared" si="18"/>
        <v>3</v>
      </c>
      <c r="H639" s="25">
        <f>VLOOKUP(F639,Table!$A$2:$C$121,2,0)</f>
        <v>14</v>
      </c>
      <c r="I639" s="26">
        <f>VLOOKUP(F639,Table!$A$2:$C$121,3,0)</f>
        <v>5</v>
      </c>
      <c r="J639" s="17" t="s">
        <v>582</v>
      </c>
      <c r="K639" s="25" t="str">
        <f>LEFT(J639,MIN(FIND({0,1,2,3,4,5,6,7,8,9},ASC(J639)&amp;1234567890))-1)</f>
        <v>O</v>
      </c>
      <c r="L639" s="25">
        <f t="shared" si="19"/>
        <v>4</v>
      </c>
      <c r="M639" s="25">
        <f>VLOOKUP(K639,Table!$A$2:$C$121,2,0)</f>
        <v>16</v>
      </c>
      <c r="N639" s="26">
        <f>VLOOKUP(K639,Table!$A$2:$C$121,3,0)</f>
        <v>2</v>
      </c>
      <c r="O639" s="13" t="str">
        <f>VLOOKUP(A639,Table!$U$1:$V$230,2,0)</f>
        <v>Monoclinic</v>
      </c>
      <c r="P639" s="1"/>
    </row>
    <row r="640" spans="1:16">
      <c r="A640" s="12">
        <v>13</v>
      </c>
      <c r="B640" s="12">
        <v>152295</v>
      </c>
      <c r="C640" s="12" t="s">
        <v>1124</v>
      </c>
      <c r="D640" s="12" t="s">
        <v>3</v>
      </c>
      <c r="E640" s="17" t="s">
        <v>31</v>
      </c>
      <c r="F640" s="25" t="str">
        <f>LEFT(E640,MIN(FIND({0,1,2,3,4,5,6,7,8,9},ASC(E640)&amp;1234567890))-1)</f>
        <v>Si</v>
      </c>
      <c r="G640" s="25">
        <f t="shared" si="18"/>
        <v>1</v>
      </c>
      <c r="H640" s="25">
        <f>VLOOKUP(F640,Table!$A$2:$C$121,2,0)</f>
        <v>14</v>
      </c>
      <c r="I640" s="26">
        <f>VLOOKUP(F640,Table!$A$2:$C$121,3,0)</f>
        <v>3</v>
      </c>
      <c r="J640" s="17" t="s">
        <v>32</v>
      </c>
      <c r="K640" s="25" t="str">
        <f>LEFT(J640,MIN(FIND({0,1,2,3,4,5,6,7,8,9},ASC(J640)&amp;1234567890))-1)</f>
        <v>O</v>
      </c>
      <c r="L640" s="25">
        <f t="shared" si="19"/>
        <v>2</v>
      </c>
      <c r="M640" s="25">
        <f>VLOOKUP(K640,Table!$A$2:$C$121,2,0)</f>
        <v>16</v>
      </c>
      <c r="N640" s="26">
        <f>VLOOKUP(K640,Table!$A$2:$C$121,3,0)</f>
        <v>2</v>
      </c>
      <c r="O640" s="13" t="str">
        <f>VLOOKUP(A640,Table!$U$1:$V$230,2,0)</f>
        <v>Monoclinic</v>
      </c>
      <c r="P640" s="1"/>
    </row>
    <row r="641" spans="1:16">
      <c r="A641" s="12">
        <v>13</v>
      </c>
      <c r="B641" s="12">
        <v>419577</v>
      </c>
      <c r="C641" s="12" t="s">
        <v>1136</v>
      </c>
      <c r="D641" s="12" t="s">
        <v>1153</v>
      </c>
      <c r="E641" s="17" t="s">
        <v>596</v>
      </c>
      <c r="F641" s="25" t="str">
        <f>LEFT(E641,MIN(FIND({0,1,2,3,4,5,6,7,8,9},ASC(E641)&amp;1234567890))-1)</f>
        <v>Ge</v>
      </c>
      <c r="G641" s="25">
        <f t="shared" si="18"/>
        <v>12</v>
      </c>
      <c r="H641" s="25">
        <f>VLOOKUP(F641,Table!$A$2:$C$121,2,0)</f>
        <v>14</v>
      </c>
      <c r="I641" s="26">
        <f>VLOOKUP(F641,Table!$A$2:$C$121,3,0)</f>
        <v>4</v>
      </c>
      <c r="J641" s="17" t="s">
        <v>11354</v>
      </c>
      <c r="K641" s="25" t="str">
        <f>LEFT(J641,MIN(FIND({0,1,2,3,4,5,6,7,8,9},ASC(J641)&amp;1234567890))-1)</f>
        <v>Li</v>
      </c>
      <c r="L641" s="25">
        <f t="shared" si="19"/>
        <v>7</v>
      </c>
      <c r="M641" s="25">
        <f>VLOOKUP(K641,Table!$A$2:$C$121,2,0)</f>
        <v>1</v>
      </c>
      <c r="N641" s="26">
        <f>VLOOKUP(K641,Table!$A$2:$C$121,3,0)</f>
        <v>2</v>
      </c>
      <c r="O641" s="13" t="str">
        <f>VLOOKUP(A641,Table!$U$1:$V$230,2,0)</f>
        <v>Monoclinic</v>
      </c>
      <c r="P641" s="1"/>
    </row>
    <row r="642" spans="1:16">
      <c r="A642" s="12">
        <v>13</v>
      </c>
      <c r="B642" s="12">
        <v>262515</v>
      </c>
      <c r="C642" s="12" t="s">
        <v>1136</v>
      </c>
      <c r="D642" s="12" t="s">
        <v>1154</v>
      </c>
      <c r="E642" s="17" t="s">
        <v>456</v>
      </c>
      <c r="F642" s="25" t="str">
        <f>LEFT(E642,MIN(FIND({0,1,2,3,4,5,6,7,8,9},ASC(E642)&amp;1234567890))-1)</f>
        <v>C</v>
      </c>
      <c r="G642" s="25">
        <f t="shared" ref="G642:G705" si="20">IF(SUBSTITUTE(E642,F642,"")="",1,SUBSTITUTE(E642,F642,""))*1</f>
        <v>84</v>
      </c>
      <c r="H642" s="25">
        <f>VLOOKUP(F642,Table!$A$2:$C$121,2,0)</f>
        <v>14</v>
      </c>
      <c r="I642" s="26">
        <f>VLOOKUP(F642,Table!$A$2:$C$121,3,0)</f>
        <v>2</v>
      </c>
      <c r="J642" s="17" t="s">
        <v>11620</v>
      </c>
      <c r="K642" s="25" t="str">
        <f>LEFT(J642,MIN(FIND({0,1,2,3,4,5,6,7,8,9},ASC(J642)&amp;1234567890))-1)</f>
        <v>Cl</v>
      </c>
      <c r="L642" s="25">
        <f t="shared" ref="L642:L705" si="21">IF(SUBSTITUTE(J642,K642,"")="",1,SUBSTITUTE(J642,K642,""))*1</f>
        <v>20</v>
      </c>
      <c r="M642" s="25">
        <f>VLOOKUP(K642,Table!$A$2:$C$121,2,0)</f>
        <v>17</v>
      </c>
      <c r="N642" s="26">
        <f>VLOOKUP(K642,Table!$A$2:$C$121,3,0)</f>
        <v>3</v>
      </c>
      <c r="O642" s="13" t="str">
        <f>VLOOKUP(A642,Table!$U$1:$V$230,2,0)</f>
        <v>Monoclinic</v>
      </c>
      <c r="P642" s="1"/>
    </row>
    <row r="643" spans="1:16">
      <c r="A643" s="12">
        <v>13</v>
      </c>
      <c r="B643" s="12">
        <v>194465</v>
      </c>
      <c r="C643" s="12" t="s">
        <v>1130</v>
      </c>
      <c r="D643" s="12" t="s">
        <v>969</v>
      </c>
      <c r="E643" s="17" t="s">
        <v>11459</v>
      </c>
      <c r="F643" s="25" t="str">
        <f>LEFT(E643,MIN(FIND({0,1,2,3,4,5,6,7,8,9},ASC(E643)&amp;1234567890))-1)</f>
        <v>Ti</v>
      </c>
      <c r="G643" s="25">
        <f t="shared" si="20"/>
        <v>3</v>
      </c>
      <c r="H643" s="25">
        <f>VLOOKUP(F643,Table!$A$2:$C$121,2,0)</f>
        <v>4</v>
      </c>
      <c r="I643" s="26">
        <f>VLOOKUP(F643,Table!$A$2:$C$121,3,0)</f>
        <v>4</v>
      </c>
      <c r="J643" s="17" t="s">
        <v>500</v>
      </c>
      <c r="K643" s="25" t="str">
        <f>LEFT(J643,MIN(FIND({0,1,2,3,4,5,6,7,8,9},ASC(J643)&amp;1234567890))-1)</f>
        <v>O</v>
      </c>
      <c r="L643" s="25">
        <f t="shared" si="21"/>
        <v>5</v>
      </c>
      <c r="M643" s="25">
        <f>VLOOKUP(K643,Table!$A$2:$C$121,2,0)</f>
        <v>16</v>
      </c>
      <c r="N643" s="26">
        <f>VLOOKUP(K643,Table!$A$2:$C$121,3,0)</f>
        <v>2</v>
      </c>
      <c r="O643" s="13" t="str">
        <f>VLOOKUP(A643,Table!$U$1:$V$230,2,0)</f>
        <v>Monoclinic</v>
      </c>
      <c r="P643" s="1"/>
    </row>
    <row r="644" spans="1:16">
      <c r="A644" s="12">
        <v>14</v>
      </c>
      <c r="B644" s="12">
        <v>105</v>
      </c>
      <c r="C644" s="12" t="s">
        <v>1155</v>
      </c>
      <c r="D644" s="12" t="s">
        <v>1156</v>
      </c>
      <c r="E644" s="17" t="s">
        <v>36</v>
      </c>
      <c r="F644" s="25" t="str">
        <f>LEFT(E644,MIN(FIND({0,1,2,3,4,5,6,7,8,9},ASC(E644)&amp;1234567890))-1)</f>
        <v>Te</v>
      </c>
      <c r="G644" s="25">
        <f t="shared" si="20"/>
        <v>3</v>
      </c>
      <c r="H644" s="25">
        <f>VLOOKUP(F644,Table!$A$2:$C$121,2,0)</f>
        <v>16</v>
      </c>
      <c r="I644" s="26">
        <f>VLOOKUP(F644,Table!$A$2:$C$121,3,0)</f>
        <v>5</v>
      </c>
      <c r="J644" s="17" t="s">
        <v>11305</v>
      </c>
      <c r="K644" s="25" t="str">
        <f>LEFT(J644,MIN(FIND({0,1,2,3,4,5,6,7,8,9},ASC(J644)&amp;1234567890))-1)</f>
        <v>Cl</v>
      </c>
      <c r="L644" s="25">
        <f t="shared" si="21"/>
        <v>2</v>
      </c>
      <c r="M644" s="25">
        <f>VLOOKUP(K644,Table!$A$2:$C$121,2,0)</f>
        <v>17</v>
      </c>
      <c r="N644" s="26">
        <f>VLOOKUP(K644,Table!$A$2:$C$121,3,0)</f>
        <v>3</v>
      </c>
      <c r="O644" s="13" t="str">
        <f>VLOOKUP(A644,Table!$U$1:$V$230,2,0)</f>
        <v>Monoclinic</v>
      </c>
      <c r="P644" s="1"/>
    </row>
    <row r="645" spans="1:16">
      <c r="A645" s="12">
        <v>14</v>
      </c>
      <c r="B645" s="12">
        <v>113</v>
      </c>
      <c r="C645" s="12" t="s">
        <v>1157</v>
      </c>
      <c r="D645" s="12" t="s">
        <v>1158</v>
      </c>
      <c r="E645" s="17" t="s">
        <v>69</v>
      </c>
      <c r="F645" s="25" t="str">
        <f>LEFT(E645,MIN(FIND({0,1,2,3,4,5,6,7,8,9},ASC(E645)&amp;1234567890))-1)</f>
        <v>Mg</v>
      </c>
      <c r="G645" s="25">
        <f t="shared" si="20"/>
        <v>1</v>
      </c>
      <c r="H645" s="25">
        <f>VLOOKUP(F645,Table!$A$2:$C$121,2,0)</f>
        <v>2</v>
      </c>
      <c r="I645" s="26">
        <f>VLOOKUP(F645,Table!$A$2:$C$121,3,0)</f>
        <v>3</v>
      </c>
      <c r="J645" s="17" t="s">
        <v>342</v>
      </c>
      <c r="K645" s="25" t="str">
        <f>LEFT(J645,MIN(FIND({0,1,2,3,4,5,6,7,8,9},ASC(J645)&amp;1234567890))-1)</f>
        <v>P</v>
      </c>
      <c r="L645" s="25">
        <f t="shared" si="21"/>
        <v>4</v>
      </c>
      <c r="M645" s="25">
        <f>VLOOKUP(K645,Table!$A$2:$C$121,2,0)</f>
        <v>15</v>
      </c>
      <c r="N645" s="26">
        <f>VLOOKUP(K645,Table!$A$2:$C$121,3,0)</f>
        <v>3</v>
      </c>
      <c r="O645" s="13" t="str">
        <f>VLOOKUP(A645,Table!$U$1:$V$230,2,0)</f>
        <v>Monoclinic</v>
      </c>
      <c r="P645" s="1"/>
    </row>
    <row r="646" spans="1:16">
      <c r="A646" s="12">
        <v>14</v>
      </c>
      <c r="B646" s="12">
        <v>301</v>
      </c>
      <c r="C646" s="12" t="s">
        <v>1157</v>
      </c>
      <c r="D646" s="12" t="s">
        <v>1159</v>
      </c>
      <c r="E646" s="17" t="s">
        <v>11621</v>
      </c>
      <c r="F646" s="25" t="str">
        <f>LEFT(E646,MIN(FIND({0,1,2,3,4,5,6,7,8,9},ASC(E646)&amp;1234567890))-1)</f>
        <v>B</v>
      </c>
      <c r="G646" s="25">
        <f t="shared" si="20"/>
        <v>13</v>
      </c>
      <c r="H646" s="25">
        <f>VLOOKUP(F646,Table!$A$2:$C$121,2,0)</f>
        <v>13</v>
      </c>
      <c r="I646" s="26">
        <f>VLOOKUP(F646,Table!$A$2:$C$121,3,0)</f>
        <v>2</v>
      </c>
      <c r="J646" s="17" t="s">
        <v>11622</v>
      </c>
      <c r="K646" s="25" t="str">
        <f>LEFT(J646,MIN(FIND({0,1,2,3,4,5,6,7,8,9},ASC(J646)&amp;1234567890))-1)</f>
        <v>H</v>
      </c>
      <c r="L646" s="25">
        <f t="shared" si="21"/>
        <v>19</v>
      </c>
      <c r="M646" s="25">
        <f>VLOOKUP(K646,Table!$A$2:$C$121,2,0)</f>
        <v>1</v>
      </c>
      <c r="N646" s="26">
        <f>VLOOKUP(K646,Table!$A$2:$C$121,3,0)</f>
        <v>1</v>
      </c>
      <c r="O646" s="13" t="str">
        <f>VLOOKUP(A646,Table!$U$1:$V$230,2,0)</f>
        <v>Monoclinic</v>
      </c>
      <c r="P646" s="1"/>
    </row>
    <row r="647" spans="1:16">
      <c r="A647" s="12">
        <v>14</v>
      </c>
      <c r="B647" s="12">
        <v>360</v>
      </c>
      <c r="C647" s="12" t="s">
        <v>1155</v>
      </c>
      <c r="D647" s="12" t="s">
        <v>1160</v>
      </c>
      <c r="E647" s="17" t="s">
        <v>11312</v>
      </c>
      <c r="F647" s="25" t="str">
        <f>LEFT(E647,MIN(FIND({0,1,2,3,4,5,6,7,8,9},ASC(E647)&amp;1234567890))-1)</f>
        <v>As</v>
      </c>
      <c r="G647" s="25">
        <f t="shared" si="20"/>
        <v>4</v>
      </c>
      <c r="H647" s="25">
        <f>VLOOKUP(F647,Table!$A$2:$C$121,2,0)</f>
        <v>15</v>
      </c>
      <c r="I647" s="26">
        <f>VLOOKUP(F647,Table!$A$2:$C$121,3,0)</f>
        <v>4</v>
      </c>
      <c r="J647" s="17" t="s">
        <v>481</v>
      </c>
      <c r="K647" s="25" t="str">
        <f>LEFT(J647,MIN(FIND({0,1,2,3,4,5,6,7,8,9},ASC(J647)&amp;1234567890))-1)</f>
        <v>S</v>
      </c>
      <c r="L647" s="25">
        <f t="shared" si="21"/>
        <v>4</v>
      </c>
      <c r="M647" s="25">
        <f>VLOOKUP(K647,Table!$A$2:$C$121,2,0)</f>
        <v>16</v>
      </c>
      <c r="N647" s="26">
        <f>VLOOKUP(K647,Table!$A$2:$C$121,3,0)</f>
        <v>3</v>
      </c>
      <c r="O647" s="13" t="str">
        <f>VLOOKUP(A647,Table!$U$1:$V$230,2,0)</f>
        <v>Monoclinic</v>
      </c>
      <c r="P647" s="1"/>
    </row>
    <row r="648" spans="1:16">
      <c r="A648" s="12">
        <v>14</v>
      </c>
      <c r="B648" s="12">
        <v>614</v>
      </c>
      <c r="C648" s="12" t="s">
        <v>1157</v>
      </c>
      <c r="D648" s="12" t="s">
        <v>1161</v>
      </c>
      <c r="E648" s="17" t="s">
        <v>544</v>
      </c>
      <c r="F648" s="25" t="str">
        <f>LEFT(E648,MIN(FIND({0,1,2,3,4,5,6,7,8,9},ASC(E648)&amp;1234567890))-1)</f>
        <v>Ge</v>
      </c>
      <c r="G648" s="25">
        <f t="shared" si="20"/>
        <v>1</v>
      </c>
      <c r="H648" s="25">
        <f>VLOOKUP(F648,Table!$A$2:$C$121,2,0)</f>
        <v>14</v>
      </c>
      <c r="I648" s="26">
        <f>VLOOKUP(F648,Table!$A$2:$C$121,3,0)</f>
        <v>4</v>
      </c>
      <c r="J648" s="17" t="s">
        <v>361</v>
      </c>
      <c r="K648" s="25" t="str">
        <f>LEFT(J648,MIN(FIND({0,1,2,3,4,5,6,7,8,9},ASC(J648)&amp;1234567890))-1)</f>
        <v>Se</v>
      </c>
      <c r="L648" s="25">
        <f t="shared" si="21"/>
        <v>2</v>
      </c>
      <c r="M648" s="25">
        <f>VLOOKUP(K648,Table!$A$2:$C$121,2,0)</f>
        <v>16</v>
      </c>
      <c r="N648" s="26">
        <f>VLOOKUP(K648,Table!$A$2:$C$121,3,0)</f>
        <v>4</v>
      </c>
      <c r="O648" s="13" t="str">
        <f>VLOOKUP(A648,Table!$U$1:$V$230,2,0)</f>
        <v>Monoclinic</v>
      </c>
      <c r="P648" s="1"/>
    </row>
    <row r="649" spans="1:16">
      <c r="A649" s="12">
        <v>14</v>
      </c>
      <c r="B649" s="12">
        <v>1077</v>
      </c>
      <c r="C649" s="12" t="s">
        <v>1157</v>
      </c>
      <c r="D649" s="12" t="s">
        <v>1162</v>
      </c>
      <c r="E649" s="17" t="s">
        <v>11623</v>
      </c>
      <c r="F649" s="25" t="str">
        <f>LEFT(E649,MIN(FIND({0,1,2,3,4,5,6,7,8,9},ASC(E649)&amp;1234567890))-1)</f>
        <v>Cs</v>
      </c>
      <c r="G649" s="25">
        <f t="shared" si="20"/>
        <v>11</v>
      </c>
      <c r="H649" s="25">
        <f>VLOOKUP(F649,Table!$A$2:$C$121,2,0)</f>
        <v>1</v>
      </c>
      <c r="I649" s="26">
        <f>VLOOKUP(F649,Table!$A$2:$C$121,3,0)</f>
        <v>6</v>
      </c>
      <c r="J649" s="17" t="s">
        <v>59</v>
      </c>
      <c r="K649" s="25" t="str">
        <f>LEFT(J649,MIN(FIND({0,1,2,3,4,5,6,7,8,9},ASC(J649)&amp;1234567890))-1)</f>
        <v>O</v>
      </c>
      <c r="L649" s="25">
        <f t="shared" si="21"/>
        <v>3</v>
      </c>
      <c r="M649" s="25">
        <f>VLOOKUP(K649,Table!$A$2:$C$121,2,0)</f>
        <v>16</v>
      </c>
      <c r="N649" s="26">
        <f>VLOOKUP(K649,Table!$A$2:$C$121,3,0)</f>
        <v>2</v>
      </c>
      <c r="O649" s="13" t="str">
        <f>VLOOKUP(A649,Table!$U$1:$V$230,2,0)</f>
        <v>Monoclinic</v>
      </c>
      <c r="P649" s="1"/>
    </row>
    <row r="650" spans="1:16">
      <c r="A650" s="12">
        <v>14</v>
      </c>
      <c r="B650" s="12">
        <v>1312</v>
      </c>
      <c r="C650" s="12" t="s">
        <v>1163</v>
      </c>
      <c r="D650" s="12" t="s">
        <v>1164</v>
      </c>
      <c r="E650" s="17" t="s">
        <v>11624</v>
      </c>
      <c r="F650" s="25" t="str">
        <f>LEFT(E650,MIN(FIND({0,1,2,3,4,5,6,7,8,9},ASC(E650)&amp;1234567890))-1)</f>
        <v>B</v>
      </c>
      <c r="G650" s="25">
        <f t="shared" si="20"/>
        <v>2</v>
      </c>
      <c r="H650" s="25">
        <f>VLOOKUP(F650,Table!$A$2:$C$121,2,0)</f>
        <v>13</v>
      </c>
      <c r="I650" s="26">
        <f>VLOOKUP(F650,Table!$A$2:$C$121,3,0)</f>
        <v>2</v>
      </c>
      <c r="J650" s="17" t="s">
        <v>11625</v>
      </c>
      <c r="K650" s="25" t="str">
        <f>LEFT(J650,MIN(FIND({0,1,2,3,4,5,6,7,8,9},ASC(J650)&amp;1234567890))-1)</f>
        <v>H</v>
      </c>
      <c r="L650" s="25">
        <f t="shared" si="21"/>
        <v>6</v>
      </c>
      <c r="M650" s="25">
        <f>VLOOKUP(K650,Table!$A$2:$C$121,2,0)</f>
        <v>1</v>
      </c>
      <c r="N650" s="26">
        <f>VLOOKUP(K650,Table!$A$2:$C$121,3,0)</f>
        <v>1</v>
      </c>
      <c r="O650" s="13" t="str">
        <f>VLOOKUP(A650,Table!$U$1:$V$230,2,0)</f>
        <v>Monoclinic</v>
      </c>
      <c r="P650" s="1"/>
    </row>
    <row r="651" spans="1:16">
      <c r="A651" s="12">
        <v>14</v>
      </c>
      <c r="B651" s="12">
        <v>1356</v>
      </c>
      <c r="C651" s="12" t="s">
        <v>1155</v>
      </c>
      <c r="D651" s="12" t="s">
        <v>1165</v>
      </c>
      <c r="E651" s="17" t="s">
        <v>11626</v>
      </c>
      <c r="F651" s="25" t="str">
        <f>LEFT(E651,MIN(FIND({0,1,2,3,4,5,6,7,8,9},ASC(E651)&amp;1234567890))-1)</f>
        <v>Se</v>
      </c>
      <c r="G651" s="25">
        <f t="shared" si="20"/>
        <v>4.6900000000000004</v>
      </c>
      <c r="H651" s="25">
        <f>VLOOKUP(F651,Table!$A$2:$C$121,2,0)</f>
        <v>16</v>
      </c>
      <c r="I651" s="26">
        <f>VLOOKUP(F651,Table!$A$2:$C$121,3,0)</f>
        <v>4</v>
      </c>
      <c r="J651" s="17" t="s">
        <v>11627</v>
      </c>
      <c r="K651" s="25" t="str">
        <f>LEFT(J651,MIN(FIND({0,1,2,3,4,5,6,7,8,9},ASC(J651)&amp;1234567890))-1)</f>
        <v>S</v>
      </c>
      <c r="L651" s="25">
        <f t="shared" si="21"/>
        <v>3.21</v>
      </c>
      <c r="M651" s="25">
        <f>VLOOKUP(K651,Table!$A$2:$C$121,2,0)</f>
        <v>16</v>
      </c>
      <c r="N651" s="26">
        <f>VLOOKUP(K651,Table!$A$2:$C$121,3,0)</f>
        <v>3</v>
      </c>
      <c r="O651" s="13" t="str">
        <f>VLOOKUP(A651,Table!$U$1:$V$230,2,0)</f>
        <v>Monoclinic</v>
      </c>
      <c r="P651" s="1"/>
    </row>
    <row r="652" spans="1:16">
      <c r="A652" s="12">
        <v>14</v>
      </c>
      <c r="B652" s="12">
        <v>1404</v>
      </c>
      <c r="C652" s="12" t="s">
        <v>1155</v>
      </c>
      <c r="D652" s="12" t="s">
        <v>1166</v>
      </c>
      <c r="E652" s="17" t="s">
        <v>11628</v>
      </c>
      <c r="F652" s="25" t="str">
        <f>LEFT(E652,MIN(FIND({0,1,2,3,4,5,6,7,8,9},ASC(E652)&amp;1234567890))-1)</f>
        <v>Ba</v>
      </c>
      <c r="G652" s="25">
        <f t="shared" si="20"/>
        <v>3</v>
      </c>
      <c r="H652" s="25">
        <f>VLOOKUP(F652,Table!$A$2:$C$121,2,0)</f>
        <v>2</v>
      </c>
      <c r="I652" s="26">
        <f>VLOOKUP(F652,Table!$A$2:$C$121,3,0)</f>
        <v>6</v>
      </c>
      <c r="J652" s="17" t="s">
        <v>11629</v>
      </c>
      <c r="K652" s="25" t="str">
        <f>LEFT(J652,MIN(FIND({0,1,2,3,4,5,6,7,8,9},ASC(J652)&amp;1234567890))-1)</f>
        <v>As</v>
      </c>
      <c r="L652" s="25">
        <f t="shared" si="21"/>
        <v>14</v>
      </c>
      <c r="M652" s="25">
        <f>VLOOKUP(K652,Table!$A$2:$C$121,2,0)</f>
        <v>15</v>
      </c>
      <c r="N652" s="26">
        <f>VLOOKUP(K652,Table!$A$2:$C$121,3,0)</f>
        <v>4</v>
      </c>
      <c r="O652" s="13" t="str">
        <f>VLOOKUP(A652,Table!$U$1:$V$230,2,0)</f>
        <v>Monoclinic</v>
      </c>
      <c r="P652" s="1"/>
    </row>
    <row r="653" spans="1:16">
      <c r="A653" s="12">
        <v>14</v>
      </c>
      <c r="B653" s="12">
        <v>1580</v>
      </c>
      <c r="C653" s="12" t="s">
        <v>1155</v>
      </c>
      <c r="D653" s="12" t="s">
        <v>1167</v>
      </c>
      <c r="E653" s="17" t="s">
        <v>11630</v>
      </c>
      <c r="F653" s="25" t="str">
        <f>LEFT(E653,MIN(FIND({0,1,2,3,4,5,6,7,8,9},ASC(E653)&amp;1234567890))-1)</f>
        <v>Sm</v>
      </c>
      <c r="G653" s="25">
        <f t="shared" si="20"/>
        <v>11</v>
      </c>
      <c r="H653" s="25">
        <f>VLOOKUP(F653,Table!$A$2:$C$121,2,0)</f>
        <v>3</v>
      </c>
      <c r="I653" s="26">
        <f>VLOOKUP(F653,Table!$A$2:$C$121,3,0)</f>
        <v>6</v>
      </c>
      <c r="J653" s="17" t="s">
        <v>11631</v>
      </c>
      <c r="K653" s="25" t="str">
        <f>LEFT(J653,MIN(FIND({0,1,2,3,4,5,6,7,8,9},ASC(J653)&amp;1234567890))-1)</f>
        <v>Br</v>
      </c>
      <c r="L653" s="25">
        <f t="shared" si="21"/>
        <v>24</v>
      </c>
      <c r="M653" s="25">
        <f>VLOOKUP(K653,Table!$A$2:$C$121,2,0)</f>
        <v>17</v>
      </c>
      <c r="N653" s="26">
        <f>VLOOKUP(K653,Table!$A$2:$C$121,3,0)</f>
        <v>4</v>
      </c>
      <c r="O653" s="13" t="str">
        <f>VLOOKUP(A653,Table!$U$1:$V$230,2,0)</f>
        <v>Monoclinic</v>
      </c>
      <c r="P653" s="1"/>
    </row>
    <row r="654" spans="1:16">
      <c r="A654" s="12">
        <v>14</v>
      </c>
      <c r="B654" s="12">
        <v>1730</v>
      </c>
      <c r="C654" s="12" t="s">
        <v>1157</v>
      </c>
      <c r="D654" s="12" t="s">
        <v>1168</v>
      </c>
      <c r="E654" s="17" t="s">
        <v>615</v>
      </c>
      <c r="F654" s="25" t="str">
        <f>LEFT(E654,MIN(FIND({0,1,2,3,4,5,6,7,8,9},ASC(E654)&amp;1234567890))-1)</f>
        <v>Nd</v>
      </c>
      <c r="G654" s="25">
        <f t="shared" si="20"/>
        <v>1</v>
      </c>
      <c r="H654" s="25">
        <f>VLOOKUP(F654,Table!$A$2:$C$121,2,0)</f>
        <v>3</v>
      </c>
      <c r="I654" s="26">
        <f>VLOOKUP(F654,Table!$A$2:$C$121,3,0)</f>
        <v>6</v>
      </c>
      <c r="J654" s="17" t="s">
        <v>453</v>
      </c>
      <c r="K654" s="25" t="str">
        <f>LEFT(J654,MIN(FIND({0,1,2,3,4,5,6,7,8,9},ASC(J654)&amp;1234567890))-1)</f>
        <v>As</v>
      </c>
      <c r="L654" s="25">
        <f t="shared" si="21"/>
        <v>2</v>
      </c>
      <c r="M654" s="25">
        <f>VLOOKUP(K654,Table!$A$2:$C$121,2,0)</f>
        <v>15</v>
      </c>
      <c r="N654" s="26">
        <f>VLOOKUP(K654,Table!$A$2:$C$121,3,0)</f>
        <v>4</v>
      </c>
      <c r="O654" s="13" t="str">
        <f>VLOOKUP(A654,Table!$U$1:$V$230,2,0)</f>
        <v>Monoclinic</v>
      </c>
      <c r="P654" s="1"/>
    </row>
    <row r="655" spans="1:16">
      <c r="A655" s="12">
        <v>14</v>
      </c>
      <c r="B655" s="12">
        <v>1947</v>
      </c>
      <c r="C655" s="12" t="s">
        <v>1157</v>
      </c>
      <c r="D655" s="12" t="s">
        <v>627</v>
      </c>
      <c r="E655" s="17" t="s">
        <v>544</v>
      </c>
      <c r="F655" s="25" t="str">
        <f>LEFT(E655,MIN(FIND({0,1,2,3,4,5,6,7,8,9},ASC(E655)&amp;1234567890))-1)</f>
        <v>Ge</v>
      </c>
      <c r="G655" s="25">
        <f t="shared" si="20"/>
        <v>1</v>
      </c>
      <c r="H655" s="25">
        <f>VLOOKUP(F655,Table!$A$2:$C$121,2,0)</f>
        <v>14</v>
      </c>
      <c r="I655" s="26">
        <f>VLOOKUP(F655,Table!$A$2:$C$121,3,0)</f>
        <v>4</v>
      </c>
      <c r="J655" s="17" t="s">
        <v>34</v>
      </c>
      <c r="K655" s="25" t="str">
        <f>LEFT(J655,MIN(FIND({0,1,2,3,4,5,6,7,8,9},ASC(J655)&amp;1234567890))-1)</f>
        <v>S</v>
      </c>
      <c r="L655" s="25">
        <f t="shared" si="21"/>
        <v>2</v>
      </c>
      <c r="M655" s="25">
        <f>VLOOKUP(K655,Table!$A$2:$C$121,2,0)</f>
        <v>16</v>
      </c>
      <c r="N655" s="26">
        <f>VLOOKUP(K655,Table!$A$2:$C$121,3,0)</f>
        <v>3</v>
      </c>
      <c r="O655" s="13" t="str">
        <f>VLOOKUP(A655,Table!$U$1:$V$230,2,0)</f>
        <v>Monoclinic</v>
      </c>
      <c r="P655" s="1"/>
    </row>
    <row r="656" spans="1:16">
      <c r="A656" s="12">
        <v>14</v>
      </c>
      <c r="B656" s="12">
        <v>2021</v>
      </c>
      <c r="C656" s="12" t="s">
        <v>1157</v>
      </c>
      <c r="D656" s="12" t="s">
        <v>1169</v>
      </c>
      <c r="E656" s="17" t="s">
        <v>70</v>
      </c>
      <c r="F656" s="25" t="str">
        <f>LEFT(E656,MIN(FIND({0,1,2,3,4,5,6,7,8,9},ASC(E656)&amp;1234567890))-1)</f>
        <v>Zn</v>
      </c>
      <c r="G656" s="25">
        <f t="shared" si="20"/>
        <v>1</v>
      </c>
      <c r="H656" s="25">
        <f>VLOOKUP(F656,Table!$A$2:$C$121,2,0)</f>
        <v>12</v>
      </c>
      <c r="I656" s="26">
        <f>VLOOKUP(F656,Table!$A$2:$C$121,3,0)</f>
        <v>4</v>
      </c>
      <c r="J656" s="17" t="s">
        <v>453</v>
      </c>
      <c r="K656" s="25" t="str">
        <f>LEFT(J656,MIN(FIND({0,1,2,3,4,5,6,7,8,9},ASC(J656)&amp;1234567890))-1)</f>
        <v>As</v>
      </c>
      <c r="L656" s="25">
        <f t="shared" si="21"/>
        <v>2</v>
      </c>
      <c r="M656" s="25">
        <f>VLOOKUP(K656,Table!$A$2:$C$121,2,0)</f>
        <v>15</v>
      </c>
      <c r="N656" s="26">
        <f>VLOOKUP(K656,Table!$A$2:$C$121,3,0)</f>
        <v>4</v>
      </c>
      <c r="O656" s="13" t="str">
        <f>VLOOKUP(A656,Table!$U$1:$V$230,2,0)</f>
        <v>Monoclinic</v>
      </c>
      <c r="P656" s="1"/>
    </row>
    <row r="657" spans="1:16">
      <c r="A657" s="12">
        <v>14</v>
      </c>
      <c r="B657" s="12">
        <v>2056</v>
      </c>
      <c r="C657" s="12" t="s">
        <v>1155</v>
      </c>
      <c r="D657" s="12" t="s">
        <v>1170</v>
      </c>
      <c r="E657" s="17" t="s">
        <v>11312</v>
      </c>
      <c r="F657" s="25" t="str">
        <f>LEFT(E657,MIN(FIND({0,1,2,3,4,5,6,7,8,9},ASC(E657)&amp;1234567890))-1)</f>
        <v>As</v>
      </c>
      <c r="G657" s="25">
        <f t="shared" si="20"/>
        <v>4</v>
      </c>
      <c r="H657" s="25">
        <f>VLOOKUP(F657,Table!$A$2:$C$121,2,0)</f>
        <v>15</v>
      </c>
      <c r="I657" s="26">
        <f>VLOOKUP(F657,Table!$A$2:$C$121,3,0)</f>
        <v>4</v>
      </c>
      <c r="J657" s="17" t="s">
        <v>581</v>
      </c>
      <c r="K657" s="25" t="str">
        <f>LEFT(J657,MIN(FIND({0,1,2,3,4,5,6,7,8,9},ASC(J657)&amp;1234567890))-1)</f>
        <v>Se</v>
      </c>
      <c r="L657" s="25">
        <f t="shared" si="21"/>
        <v>4</v>
      </c>
      <c r="M657" s="25">
        <f>VLOOKUP(K657,Table!$A$2:$C$121,2,0)</f>
        <v>16</v>
      </c>
      <c r="N657" s="26">
        <f>VLOOKUP(K657,Table!$A$2:$C$121,3,0)</f>
        <v>4</v>
      </c>
      <c r="O657" s="13" t="str">
        <f>VLOOKUP(A657,Table!$U$1:$V$230,2,0)</f>
        <v>Monoclinic</v>
      </c>
      <c r="P657" s="1"/>
    </row>
    <row r="658" spans="1:16">
      <c r="A658" s="12">
        <v>14</v>
      </c>
      <c r="B658" s="12">
        <v>2210</v>
      </c>
      <c r="C658" s="12" t="s">
        <v>1157</v>
      </c>
      <c r="D658" s="12" t="s">
        <v>1171</v>
      </c>
      <c r="E658" s="17" t="s">
        <v>379</v>
      </c>
      <c r="F658" s="25" t="str">
        <f>LEFT(E658,MIN(FIND({0,1,2,3,4,5,6,7,8,9},ASC(E658)&amp;1234567890))-1)</f>
        <v>S</v>
      </c>
      <c r="G658" s="25">
        <f t="shared" si="20"/>
        <v>1</v>
      </c>
      <c r="H658" s="25">
        <f>VLOOKUP(F658,Table!$A$2:$C$121,2,0)</f>
        <v>16</v>
      </c>
      <c r="I658" s="26">
        <f>VLOOKUP(F658,Table!$A$2:$C$121,3,0)</f>
        <v>3</v>
      </c>
      <c r="J658" s="17" t="s">
        <v>68</v>
      </c>
      <c r="K658" s="25" t="str">
        <f>LEFT(J658,MIN(FIND({0,1,2,3,4,5,6,7,8,9},ASC(J658)&amp;1234567890))-1)</f>
        <v>N</v>
      </c>
      <c r="L658" s="25">
        <f t="shared" si="21"/>
        <v>1</v>
      </c>
      <c r="M658" s="25">
        <f>VLOOKUP(K658,Table!$A$2:$C$121,2,0)</f>
        <v>15</v>
      </c>
      <c r="N658" s="26">
        <f>VLOOKUP(K658,Table!$A$2:$C$121,3,0)</f>
        <v>2</v>
      </c>
      <c r="O658" s="13" t="str">
        <f>VLOOKUP(A658,Table!$U$1:$V$230,2,0)</f>
        <v>Monoclinic</v>
      </c>
      <c r="P658" s="1"/>
    </row>
    <row r="659" spans="1:16">
      <c r="A659" s="12">
        <v>14</v>
      </c>
      <c r="B659" s="12">
        <v>2304</v>
      </c>
      <c r="C659" s="12" t="s">
        <v>1155</v>
      </c>
      <c r="D659" s="12" t="s">
        <v>1172</v>
      </c>
      <c r="E659" s="17" t="s">
        <v>481</v>
      </c>
      <c r="F659" s="25" t="str">
        <f>LEFT(E659,MIN(FIND({0,1,2,3,4,5,6,7,8,9},ASC(E659)&amp;1234567890))-1)</f>
        <v>S</v>
      </c>
      <c r="G659" s="25">
        <f t="shared" si="20"/>
        <v>4</v>
      </c>
      <c r="H659" s="25">
        <f>VLOOKUP(F659,Table!$A$2:$C$121,2,0)</f>
        <v>16</v>
      </c>
      <c r="I659" s="26">
        <f>VLOOKUP(F659,Table!$A$2:$C$121,3,0)</f>
        <v>3</v>
      </c>
      <c r="J659" s="17" t="s">
        <v>372</v>
      </c>
      <c r="K659" s="25" t="str">
        <f>LEFT(J659,MIN(FIND({0,1,2,3,4,5,6,7,8,9},ASC(J659)&amp;1234567890))-1)</f>
        <v>N</v>
      </c>
      <c r="L659" s="25">
        <f t="shared" si="21"/>
        <v>4</v>
      </c>
      <c r="M659" s="25">
        <f>VLOOKUP(K659,Table!$A$2:$C$121,2,0)</f>
        <v>15</v>
      </c>
      <c r="N659" s="26">
        <f>VLOOKUP(K659,Table!$A$2:$C$121,3,0)</f>
        <v>2</v>
      </c>
      <c r="O659" s="13" t="str">
        <f>VLOOKUP(A659,Table!$U$1:$V$230,2,0)</f>
        <v>Monoclinic</v>
      </c>
      <c r="P659" s="1"/>
    </row>
    <row r="660" spans="1:16">
      <c r="A660" s="12">
        <v>14</v>
      </c>
      <c r="B660" s="12">
        <v>2374</v>
      </c>
      <c r="C660" s="12" t="s">
        <v>1157</v>
      </c>
      <c r="D660" s="12" t="s">
        <v>1173</v>
      </c>
      <c r="E660" s="17" t="s">
        <v>11456</v>
      </c>
      <c r="F660" s="25" t="str">
        <f>LEFT(E660,MIN(FIND({0,1,2,3,4,5,6,7,8,9},ASC(E660)&amp;1234567890))-1)</f>
        <v>Bi</v>
      </c>
      <c r="G660" s="25">
        <f t="shared" si="20"/>
        <v>2</v>
      </c>
      <c r="H660" s="25">
        <f>VLOOKUP(F660,Table!$A$2:$C$121,2,0)</f>
        <v>15</v>
      </c>
      <c r="I660" s="26">
        <f>VLOOKUP(F660,Table!$A$2:$C$121,3,0)</f>
        <v>6</v>
      </c>
      <c r="J660" s="17" t="s">
        <v>59</v>
      </c>
      <c r="K660" s="25" t="str">
        <f>LEFT(J660,MIN(FIND({0,1,2,3,4,5,6,7,8,9},ASC(J660)&amp;1234567890))-1)</f>
        <v>O</v>
      </c>
      <c r="L660" s="25">
        <f t="shared" si="21"/>
        <v>3</v>
      </c>
      <c r="M660" s="25">
        <f>VLOOKUP(K660,Table!$A$2:$C$121,2,0)</f>
        <v>16</v>
      </c>
      <c r="N660" s="26">
        <f>VLOOKUP(K660,Table!$A$2:$C$121,3,0)</f>
        <v>2</v>
      </c>
      <c r="O660" s="13" t="str">
        <f>VLOOKUP(A660,Table!$U$1:$V$230,2,0)</f>
        <v>Monoclinic</v>
      </c>
      <c r="P660" s="1"/>
    </row>
    <row r="661" spans="1:16">
      <c r="A661" s="12">
        <v>14</v>
      </c>
      <c r="B661" s="12">
        <v>2413</v>
      </c>
      <c r="C661" s="12" t="s">
        <v>1157</v>
      </c>
      <c r="D661" s="12" t="s">
        <v>1174</v>
      </c>
      <c r="E661" s="17" t="s">
        <v>33</v>
      </c>
      <c r="F661" s="25" t="str">
        <f>LEFT(E661,MIN(FIND({0,1,2,3,4,5,6,7,8,9},ASC(E661)&amp;1234567890))-1)</f>
        <v>Fe</v>
      </c>
      <c r="G661" s="25">
        <f t="shared" si="20"/>
        <v>1</v>
      </c>
      <c r="H661" s="25">
        <f>VLOOKUP(F661,Table!$A$2:$C$121,2,0)</f>
        <v>8</v>
      </c>
      <c r="I661" s="26">
        <f>VLOOKUP(F661,Table!$A$2:$C$121,3,0)</f>
        <v>4</v>
      </c>
      <c r="J661" s="17" t="s">
        <v>342</v>
      </c>
      <c r="K661" s="25" t="str">
        <f>LEFT(J661,MIN(FIND({0,1,2,3,4,5,6,7,8,9},ASC(J661)&amp;1234567890))-1)</f>
        <v>P</v>
      </c>
      <c r="L661" s="25">
        <f t="shared" si="21"/>
        <v>4</v>
      </c>
      <c r="M661" s="25">
        <f>VLOOKUP(K661,Table!$A$2:$C$121,2,0)</f>
        <v>15</v>
      </c>
      <c r="N661" s="26">
        <f>VLOOKUP(K661,Table!$A$2:$C$121,3,0)</f>
        <v>3</v>
      </c>
      <c r="O661" s="13" t="str">
        <f>VLOOKUP(A661,Table!$U$1:$V$230,2,0)</f>
        <v>Monoclinic</v>
      </c>
      <c r="P661" s="1"/>
    </row>
    <row r="662" spans="1:16">
      <c r="A662" s="12">
        <v>14</v>
      </c>
      <c r="B662" s="12">
        <v>2600</v>
      </c>
      <c r="C662" s="12" t="s">
        <v>1157</v>
      </c>
      <c r="D662" s="12" t="s">
        <v>1029</v>
      </c>
      <c r="E662" s="17" t="s">
        <v>453</v>
      </c>
      <c r="F662" s="25" t="str">
        <f>LEFT(E662,MIN(FIND({0,1,2,3,4,5,6,7,8,9},ASC(E662)&amp;1234567890))-1)</f>
        <v>As</v>
      </c>
      <c r="G662" s="25">
        <f t="shared" si="20"/>
        <v>2</v>
      </c>
      <c r="H662" s="25">
        <f>VLOOKUP(F662,Table!$A$2:$C$121,2,0)</f>
        <v>15</v>
      </c>
      <c r="I662" s="26">
        <f>VLOOKUP(F662,Table!$A$2:$C$121,3,0)</f>
        <v>4</v>
      </c>
      <c r="J662" s="17" t="s">
        <v>533</v>
      </c>
      <c r="K662" s="25" t="str">
        <f>LEFT(J662,MIN(FIND({0,1,2,3,4,5,6,7,8,9},ASC(J662)&amp;1234567890))-1)</f>
        <v>Se</v>
      </c>
      <c r="L662" s="25">
        <f t="shared" si="21"/>
        <v>3</v>
      </c>
      <c r="M662" s="25">
        <f>VLOOKUP(K662,Table!$A$2:$C$121,2,0)</f>
        <v>16</v>
      </c>
      <c r="N662" s="26">
        <f>VLOOKUP(K662,Table!$A$2:$C$121,3,0)</f>
        <v>4</v>
      </c>
      <c r="O662" s="13" t="str">
        <f>VLOOKUP(A662,Table!$U$1:$V$230,2,0)</f>
        <v>Monoclinic</v>
      </c>
      <c r="P662" s="1"/>
    </row>
    <row r="663" spans="1:16">
      <c r="A663" s="12">
        <v>14</v>
      </c>
      <c r="B663" s="12">
        <v>2647</v>
      </c>
      <c r="C663" s="12" t="s">
        <v>1175</v>
      </c>
      <c r="D663" s="12" t="s">
        <v>1176</v>
      </c>
      <c r="E663" s="17" t="s">
        <v>11315</v>
      </c>
      <c r="F663" s="25" t="str">
        <f>LEFT(E663,MIN(FIND({0,1,2,3,4,5,6,7,8,9},ASC(E663)&amp;1234567890))-1)</f>
        <v>Tl</v>
      </c>
      <c r="G663" s="25">
        <f t="shared" si="20"/>
        <v>4</v>
      </c>
      <c r="H663" s="25">
        <f>VLOOKUP(F663,Table!$A$2:$C$121,2,0)</f>
        <v>13</v>
      </c>
      <c r="I663" s="26">
        <f>VLOOKUP(F663,Table!$A$2:$C$121,3,0)</f>
        <v>6</v>
      </c>
      <c r="J663" s="17" t="s">
        <v>336</v>
      </c>
      <c r="K663" s="25" t="str">
        <f>LEFT(J663,MIN(FIND({0,1,2,3,4,5,6,7,8,9},ASC(J663)&amp;1234567890))-1)</f>
        <v>S</v>
      </c>
      <c r="L663" s="25">
        <f t="shared" si="21"/>
        <v>3</v>
      </c>
      <c r="M663" s="25">
        <f>VLOOKUP(K663,Table!$A$2:$C$121,2,0)</f>
        <v>16</v>
      </c>
      <c r="N663" s="26">
        <f>VLOOKUP(K663,Table!$A$2:$C$121,3,0)</f>
        <v>3</v>
      </c>
      <c r="O663" s="13" t="str">
        <f>VLOOKUP(A663,Table!$U$1:$V$230,2,0)</f>
        <v>Monoclinic</v>
      </c>
      <c r="P663" s="1"/>
    </row>
    <row r="664" spans="1:16">
      <c r="A664" s="12">
        <v>14</v>
      </c>
      <c r="B664" s="12">
        <v>4069</v>
      </c>
      <c r="C664" s="12" t="s">
        <v>1157</v>
      </c>
      <c r="D664" s="12" t="s">
        <v>1177</v>
      </c>
      <c r="E664" s="17" t="s">
        <v>35</v>
      </c>
      <c r="F664" s="25" t="str">
        <f>LEFT(E664,MIN(FIND({0,1,2,3,4,5,6,7,8,9},ASC(E664)&amp;1234567890))-1)</f>
        <v>Au</v>
      </c>
      <c r="G664" s="25">
        <f t="shared" si="20"/>
        <v>2</v>
      </c>
      <c r="H664" s="25">
        <f>VLOOKUP(F664,Table!$A$2:$C$121,2,0)</f>
        <v>11</v>
      </c>
      <c r="I664" s="26">
        <f>VLOOKUP(F664,Table!$A$2:$C$121,3,0)</f>
        <v>6</v>
      </c>
      <c r="J664" s="17" t="s">
        <v>11588</v>
      </c>
      <c r="K664" s="25" t="str">
        <f>LEFT(J664,MIN(FIND({0,1,2,3,4,5,6,7,8,9},ASC(J664)&amp;1234567890))-1)</f>
        <v>Br</v>
      </c>
      <c r="L664" s="25">
        <f t="shared" si="21"/>
        <v>6</v>
      </c>
      <c r="M664" s="25">
        <f>VLOOKUP(K664,Table!$A$2:$C$121,2,0)</f>
        <v>17</v>
      </c>
      <c r="N664" s="26">
        <f>VLOOKUP(K664,Table!$A$2:$C$121,3,0)</f>
        <v>4</v>
      </c>
      <c r="O664" s="13" t="str">
        <f>VLOOKUP(A664,Table!$U$1:$V$230,2,0)</f>
        <v>Monoclinic</v>
      </c>
      <c r="P664" s="1"/>
    </row>
    <row r="665" spans="1:16">
      <c r="A665" s="12">
        <v>14</v>
      </c>
      <c r="B665" s="12">
        <v>4108</v>
      </c>
      <c r="C665" s="12" t="s">
        <v>1155</v>
      </c>
      <c r="D665" s="12" t="s">
        <v>499</v>
      </c>
      <c r="E665" s="17" t="s">
        <v>453</v>
      </c>
      <c r="F665" s="25" t="str">
        <f>LEFT(E665,MIN(FIND({0,1,2,3,4,5,6,7,8,9},ASC(E665)&amp;1234567890))-1)</f>
        <v>As</v>
      </c>
      <c r="G665" s="25">
        <f t="shared" si="20"/>
        <v>2</v>
      </c>
      <c r="H665" s="25">
        <f>VLOOKUP(F665,Table!$A$2:$C$121,2,0)</f>
        <v>15</v>
      </c>
      <c r="I665" s="26">
        <f>VLOOKUP(F665,Table!$A$2:$C$121,3,0)</f>
        <v>4</v>
      </c>
      <c r="J665" s="17" t="s">
        <v>59</v>
      </c>
      <c r="K665" s="25" t="str">
        <f>LEFT(J665,MIN(FIND({0,1,2,3,4,5,6,7,8,9},ASC(J665)&amp;1234567890))-1)</f>
        <v>O</v>
      </c>
      <c r="L665" s="25">
        <f t="shared" si="21"/>
        <v>3</v>
      </c>
      <c r="M665" s="25">
        <f>VLOOKUP(K665,Table!$A$2:$C$121,2,0)</f>
        <v>16</v>
      </c>
      <c r="N665" s="26">
        <f>VLOOKUP(K665,Table!$A$2:$C$121,3,0)</f>
        <v>2</v>
      </c>
      <c r="O665" s="13" t="str">
        <f>VLOOKUP(A665,Table!$U$1:$V$230,2,0)</f>
        <v>Monoclinic</v>
      </c>
      <c r="P665" s="1"/>
    </row>
    <row r="666" spans="1:16">
      <c r="A666" s="12">
        <v>14</v>
      </c>
      <c r="B666" s="12">
        <v>6024</v>
      </c>
      <c r="C666" s="12" t="s">
        <v>1155</v>
      </c>
      <c r="D666" s="12" t="s">
        <v>1178</v>
      </c>
      <c r="E666" s="17" t="s">
        <v>11351</v>
      </c>
      <c r="F666" s="25" t="str">
        <f>LEFT(E666,MIN(FIND({0,1,2,3,4,5,6,7,8,9},ASC(E666)&amp;1234567890))-1)</f>
        <v>Cu</v>
      </c>
      <c r="G666" s="25">
        <f t="shared" si="20"/>
        <v>1</v>
      </c>
      <c r="H666" s="25">
        <f>VLOOKUP(F666,Table!$A$2:$C$121,2,0)</f>
        <v>11</v>
      </c>
      <c r="I666" s="26">
        <f>VLOOKUP(F666,Table!$A$2:$C$121,3,0)</f>
        <v>4</v>
      </c>
      <c r="J666" s="17" t="s">
        <v>11632</v>
      </c>
      <c r="K666" s="25" t="str">
        <f>LEFT(J666,MIN(FIND({0,1,2,3,4,5,6,7,8,9},ASC(J666)&amp;1234567890))-1)</f>
        <v>F</v>
      </c>
      <c r="L666" s="25">
        <f t="shared" si="21"/>
        <v>2</v>
      </c>
      <c r="M666" s="25">
        <f>VLOOKUP(K666,Table!$A$2:$C$121,2,0)</f>
        <v>17</v>
      </c>
      <c r="N666" s="26">
        <f>VLOOKUP(K666,Table!$A$2:$C$121,3,0)</f>
        <v>2</v>
      </c>
      <c r="O666" s="13" t="str">
        <f>VLOOKUP(A666,Table!$U$1:$V$230,2,0)</f>
        <v>Monoclinic</v>
      </c>
      <c r="P666" s="1"/>
    </row>
    <row r="667" spans="1:16">
      <c r="A667" s="12">
        <v>14</v>
      </c>
      <c r="B667" s="12">
        <v>9762</v>
      </c>
      <c r="C667" s="12" t="s">
        <v>1155</v>
      </c>
      <c r="D667" s="12" t="s">
        <v>1179</v>
      </c>
      <c r="E667" s="17" t="s">
        <v>481</v>
      </c>
      <c r="F667" s="25" t="str">
        <f>LEFT(E667,MIN(FIND({0,1,2,3,4,5,6,7,8,9},ASC(E667)&amp;1234567890))-1)</f>
        <v>S</v>
      </c>
      <c r="G667" s="25">
        <f t="shared" si="20"/>
        <v>4</v>
      </c>
      <c r="H667" s="25">
        <f>VLOOKUP(F667,Table!$A$2:$C$121,2,0)</f>
        <v>16</v>
      </c>
      <c r="I667" s="26">
        <f>VLOOKUP(F667,Table!$A$2:$C$121,3,0)</f>
        <v>3</v>
      </c>
      <c r="J667" s="17" t="s">
        <v>581</v>
      </c>
      <c r="K667" s="25" t="str">
        <f>LEFT(J667,MIN(FIND({0,1,2,3,4,5,6,7,8,9},ASC(J667)&amp;1234567890))-1)</f>
        <v>Se</v>
      </c>
      <c r="L667" s="25">
        <f t="shared" si="21"/>
        <v>4</v>
      </c>
      <c r="M667" s="25">
        <f>VLOOKUP(K667,Table!$A$2:$C$121,2,0)</f>
        <v>16</v>
      </c>
      <c r="N667" s="26">
        <f>VLOOKUP(K667,Table!$A$2:$C$121,3,0)</f>
        <v>4</v>
      </c>
      <c r="O667" s="13" t="str">
        <f>VLOOKUP(A667,Table!$U$1:$V$230,2,0)</f>
        <v>Monoclinic</v>
      </c>
      <c r="P667" s="1"/>
    </row>
    <row r="668" spans="1:16">
      <c r="A668" s="12">
        <v>14</v>
      </c>
      <c r="B668" s="12">
        <v>9763</v>
      </c>
      <c r="C668" s="12" t="s">
        <v>1155</v>
      </c>
      <c r="D668" s="12" t="s">
        <v>1180</v>
      </c>
      <c r="E668" s="17" t="s">
        <v>336</v>
      </c>
      <c r="F668" s="25" t="str">
        <f>LEFT(E668,MIN(FIND({0,1,2,3,4,5,6,7,8,9},ASC(E668)&amp;1234567890))-1)</f>
        <v>S</v>
      </c>
      <c r="G668" s="25">
        <f t="shared" si="20"/>
        <v>3</v>
      </c>
      <c r="H668" s="25">
        <f>VLOOKUP(F668,Table!$A$2:$C$121,2,0)</f>
        <v>16</v>
      </c>
      <c r="I668" s="26">
        <f>VLOOKUP(F668,Table!$A$2:$C$121,3,0)</f>
        <v>3</v>
      </c>
      <c r="J668" s="17" t="s">
        <v>11633</v>
      </c>
      <c r="K668" s="25" t="str">
        <f>LEFT(J668,MIN(FIND({0,1,2,3,4,5,6,7,8,9},ASC(J668)&amp;1234567890))-1)</f>
        <v>Se</v>
      </c>
      <c r="L668" s="25">
        <f t="shared" si="21"/>
        <v>5</v>
      </c>
      <c r="M668" s="25">
        <f>VLOOKUP(K668,Table!$A$2:$C$121,2,0)</f>
        <v>16</v>
      </c>
      <c r="N668" s="26">
        <f>VLOOKUP(K668,Table!$A$2:$C$121,3,0)</f>
        <v>4</v>
      </c>
      <c r="O668" s="13" t="str">
        <f>VLOOKUP(A668,Table!$U$1:$V$230,2,0)</f>
        <v>Monoclinic</v>
      </c>
      <c r="P668" s="1"/>
    </row>
    <row r="669" spans="1:16">
      <c r="A669" s="12">
        <v>14</v>
      </c>
      <c r="B669" s="12">
        <v>9781</v>
      </c>
      <c r="C669" s="12" t="s">
        <v>1155</v>
      </c>
      <c r="D669" s="12" t="s">
        <v>1181</v>
      </c>
      <c r="E669" s="17" t="s">
        <v>11634</v>
      </c>
      <c r="F669" s="25" t="str">
        <f>LEFT(E669,MIN(FIND({0,1,2,3,4,5,6,7,8,9},ASC(E669)&amp;1234567890))-1)</f>
        <v>B</v>
      </c>
      <c r="G669" s="25">
        <f t="shared" si="20"/>
        <v>20</v>
      </c>
      <c r="H669" s="25">
        <f>VLOOKUP(F669,Table!$A$2:$C$121,2,0)</f>
        <v>13</v>
      </c>
      <c r="I669" s="26">
        <f>VLOOKUP(F669,Table!$A$2:$C$121,3,0)</f>
        <v>2</v>
      </c>
      <c r="J669" s="17" t="s">
        <v>11635</v>
      </c>
      <c r="K669" s="25" t="str">
        <f>LEFT(J669,MIN(FIND({0,1,2,3,4,5,6,7,8,9},ASC(J669)&amp;1234567890))-1)</f>
        <v>H</v>
      </c>
      <c r="L669" s="25">
        <f t="shared" si="21"/>
        <v>26</v>
      </c>
      <c r="M669" s="25">
        <f>VLOOKUP(K669,Table!$A$2:$C$121,2,0)</f>
        <v>1</v>
      </c>
      <c r="N669" s="26">
        <f>VLOOKUP(K669,Table!$A$2:$C$121,3,0)</f>
        <v>1</v>
      </c>
      <c r="O669" s="13" t="str">
        <f>VLOOKUP(A669,Table!$U$1:$V$230,2,0)</f>
        <v>Monoclinic</v>
      </c>
      <c r="P669" s="1"/>
    </row>
    <row r="670" spans="1:16">
      <c r="A670" s="12">
        <v>14</v>
      </c>
      <c r="B670" s="12">
        <v>10173</v>
      </c>
      <c r="C670" s="12" t="s">
        <v>1182</v>
      </c>
      <c r="D670" s="12" t="s">
        <v>1183</v>
      </c>
      <c r="E670" s="17" t="s">
        <v>11294</v>
      </c>
      <c r="F670" s="25" t="str">
        <f>LEFT(E670,MIN(FIND({0,1,2,3,4,5,6,7,8,9},ASC(E670)&amp;1234567890))-1)</f>
        <v>Rh</v>
      </c>
      <c r="G670" s="25">
        <f t="shared" si="20"/>
        <v>1</v>
      </c>
      <c r="H670" s="25">
        <f>VLOOKUP(F670,Table!$A$2:$C$121,2,0)</f>
        <v>9</v>
      </c>
      <c r="I670" s="26">
        <f>VLOOKUP(F670,Table!$A$2:$C$121,3,0)</f>
        <v>5</v>
      </c>
      <c r="J670" s="17" t="s">
        <v>11406</v>
      </c>
      <c r="K670" s="25" t="str">
        <f>LEFT(J670,MIN(FIND({0,1,2,3,4,5,6,7,8,9},ASC(J670)&amp;1234567890))-1)</f>
        <v>F</v>
      </c>
      <c r="L670" s="25">
        <f t="shared" si="21"/>
        <v>5</v>
      </c>
      <c r="M670" s="25">
        <f>VLOOKUP(K670,Table!$A$2:$C$121,2,0)</f>
        <v>17</v>
      </c>
      <c r="N670" s="26">
        <f>VLOOKUP(K670,Table!$A$2:$C$121,3,0)</f>
        <v>2</v>
      </c>
      <c r="O670" s="13" t="str">
        <f>VLOOKUP(A670,Table!$U$1:$V$230,2,0)</f>
        <v>Monoclinic</v>
      </c>
      <c r="P670" s="1"/>
    </row>
    <row r="671" spans="1:16">
      <c r="A671" s="12">
        <v>14</v>
      </c>
      <c r="B671" s="12">
        <v>10295</v>
      </c>
      <c r="C671" s="12" t="s">
        <v>1182</v>
      </c>
      <c r="D671" s="12" t="s">
        <v>1184</v>
      </c>
      <c r="E671" s="17" t="s">
        <v>11402</v>
      </c>
      <c r="F671" s="25" t="str">
        <f>LEFT(E671,MIN(FIND({0,1,2,3,4,5,6,7,8,9},ASC(E671)&amp;1234567890))-1)</f>
        <v>Ge</v>
      </c>
      <c r="G671" s="25">
        <f t="shared" si="20"/>
        <v>5</v>
      </c>
      <c r="H671" s="25">
        <f>VLOOKUP(F671,Table!$A$2:$C$121,2,0)</f>
        <v>14</v>
      </c>
      <c r="I671" s="26">
        <f>VLOOKUP(F671,Table!$A$2:$C$121,3,0)</f>
        <v>4</v>
      </c>
      <c r="J671" s="17" t="s">
        <v>11601</v>
      </c>
      <c r="K671" s="25" t="str">
        <f>LEFT(J671,MIN(FIND({0,1,2,3,4,5,6,7,8,9},ASC(J671)&amp;1234567890))-1)</f>
        <v>F</v>
      </c>
      <c r="L671" s="25">
        <f t="shared" si="21"/>
        <v>12</v>
      </c>
      <c r="M671" s="25">
        <f>VLOOKUP(K671,Table!$A$2:$C$121,2,0)</f>
        <v>17</v>
      </c>
      <c r="N671" s="26">
        <f>VLOOKUP(K671,Table!$A$2:$C$121,3,0)</f>
        <v>2</v>
      </c>
      <c r="O671" s="13" t="str">
        <f>VLOOKUP(A671,Table!$U$1:$V$230,2,0)</f>
        <v>Monoclinic</v>
      </c>
      <c r="P671" s="1"/>
    </row>
    <row r="672" spans="1:16">
      <c r="A672" s="12">
        <v>14</v>
      </c>
      <c r="B672" s="12">
        <v>10471</v>
      </c>
      <c r="C672" s="12" t="s">
        <v>1157</v>
      </c>
      <c r="D672" s="12" t="s">
        <v>1185</v>
      </c>
      <c r="E672" s="17" t="s">
        <v>361</v>
      </c>
      <c r="F672" s="25" t="str">
        <f>LEFT(E672,MIN(FIND({0,1,2,3,4,5,6,7,8,9},ASC(E672)&amp;1234567890))-1)</f>
        <v>Se</v>
      </c>
      <c r="G672" s="25">
        <f t="shared" si="20"/>
        <v>2</v>
      </c>
      <c r="H672" s="25">
        <f>VLOOKUP(F672,Table!$A$2:$C$121,2,0)</f>
        <v>16</v>
      </c>
      <c r="I672" s="26">
        <f>VLOOKUP(F672,Table!$A$2:$C$121,3,0)</f>
        <v>4</v>
      </c>
      <c r="J672" s="17" t="s">
        <v>500</v>
      </c>
      <c r="K672" s="25" t="str">
        <f>LEFT(J672,MIN(FIND({0,1,2,3,4,5,6,7,8,9},ASC(J672)&amp;1234567890))-1)</f>
        <v>O</v>
      </c>
      <c r="L672" s="25">
        <f t="shared" si="21"/>
        <v>5</v>
      </c>
      <c r="M672" s="25">
        <f>VLOOKUP(K672,Table!$A$2:$C$121,2,0)</f>
        <v>16</v>
      </c>
      <c r="N672" s="26">
        <f>VLOOKUP(K672,Table!$A$2:$C$121,3,0)</f>
        <v>2</v>
      </c>
      <c r="O672" s="13" t="str">
        <f>VLOOKUP(A672,Table!$U$1:$V$230,2,0)</f>
        <v>Monoclinic</v>
      </c>
      <c r="P672" s="1"/>
    </row>
    <row r="673" spans="1:16">
      <c r="A673" s="12">
        <v>14</v>
      </c>
      <c r="B673" s="12">
        <v>14025</v>
      </c>
      <c r="C673" s="12" t="s">
        <v>1157</v>
      </c>
      <c r="D673" s="12" t="s">
        <v>1186</v>
      </c>
      <c r="E673" s="17" t="s">
        <v>11392</v>
      </c>
      <c r="F673" s="25" t="str">
        <f>LEFT(E673,MIN(FIND({0,1,2,3,4,5,6,7,8,9},ASC(E673)&amp;1234567890))-1)</f>
        <v>Eu</v>
      </c>
      <c r="G673" s="25">
        <f t="shared" si="20"/>
        <v>2</v>
      </c>
      <c r="H673" s="25">
        <f>VLOOKUP(F673,Table!$A$2:$C$121,2,0)</f>
        <v>3</v>
      </c>
      <c r="I673" s="26">
        <f>VLOOKUP(F673,Table!$A$2:$C$121,3,0)</f>
        <v>6</v>
      </c>
      <c r="J673" s="17" t="s">
        <v>11357</v>
      </c>
      <c r="K673" s="25" t="str">
        <f>LEFT(J673,MIN(FIND({0,1,2,3,4,5,6,7,8,9},ASC(J673)&amp;1234567890))-1)</f>
        <v>Sb</v>
      </c>
      <c r="L673" s="25">
        <f t="shared" si="21"/>
        <v>3</v>
      </c>
      <c r="M673" s="25">
        <f>VLOOKUP(K673,Table!$A$2:$C$121,2,0)</f>
        <v>15</v>
      </c>
      <c r="N673" s="26">
        <f>VLOOKUP(K673,Table!$A$2:$C$121,3,0)</f>
        <v>5</v>
      </c>
      <c r="O673" s="13" t="str">
        <f>VLOOKUP(A673,Table!$U$1:$V$230,2,0)</f>
        <v>Monoclinic</v>
      </c>
      <c r="P673" s="1"/>
    </row>
    <row r="674" spans="1:16">
      <c r="A674" s="12">
        <v>14</v>
      </c>
      <c r="B674" s="12">
        <v>14117</v>
      </c>
      <c r="C674" s="12" t="s">
        <v>1157</v>
      </c>
      <c r="D674" s="12" t="s">
        <v>1187</v>
      </c>
      <c r="E674" s="17" t="s">
        <v>434</v>
      </c>
      <c r="F674" s="25" t="str">
        <f>LEFT(E674,MIN(FIND({0,1,2,3,4,5,6,7,8,9},ASC(E674)&amp;1234567890))-1)</f>
        <v>Os</v>
      </c>
      <c r="G674" s="25">
        <f t="shared" si="20"/>
        <v>1</v>
      </c>
      <c r="H674" s="25">
        <f>VLOOKUP(F674,Table!$A$2:$C$121,2,0)</f>
        <v>8</v>
      </c>
      <c r="I674" s="26">
        <f>VLOOKUP(F674,Table!$A$2:$C$121,3,0)</f>
        <v>6</v>
      </c>
      <c r="J674" s="17" t="s">
        <v>11406</v>
      </c>
      <c r="K674" s="25" t="str">
        <f>LEFT(J674,MIN(FIND({0,1,2,3,4,5,6,7,8,9},ASC(J674)&amp;1234567890))-1)</f>
        <v>F</v>
      </c>
      <c r="L674" s="25">
        <f t="shared" si="21"/>
        <v>5</v>
      </c>
      <c r="M674" s="25">
        <f>VLOOKUP(K674,Table!$A$2:$C$121,2,0)</f>
        <v>17</v>
      </c>
      <c r="N674" s="26">
        <f>VLOOKUP(K674,Table!$A$2:$C$121,3,0)</f>
        <v>2</v>
      </c>
      <c r="O674" s="13" t="str">
        <f>VLOOKUP(A674,Table!$U$1:$V$230,2,0)</f>
        <v>Monoclinic</v>
      </c>
      <c r="P674" s="1"/>
    </row>
    <row r="675" spans="1:16">
      <c r="A675" s="12">
        <v>14</v>
      </c>
      <c r="B675" s="12">
        <v>14226</v>
      </c>
      <c r="C675" s="12" t="s">
        <v>1155</v>
      </c>
      <c r="D675" s="12" t="s">
        <v>1188</v>
      </c>
      <c r="E675" s="17" t="s">
        <v>428</v>
      </c>
      <c r="F675" s="25" t="str">
        <f>LEFT(E675,MIN(FIND({0,1,2,3,4,5,6,7,8,9},ASC(E675)&amp;1234567890))-1)</f>
        <v>Eu</v>
      </c>
      <c r="G675" s="25">
        <f t="shared" si="20"/>
        <v>1</v>
      </c>
      <c r="H675" s="25">
        <f>VLOOKUP(F675,Table!$A$2:$C$121,2,0)</f>
        <v>3</v>
      </c>
      <c r="I675" s="26">
        <f>VLOOKUP(F675,Table!$A$2:$C$121,3,0)</f>
        <v>6</v>
      </c>
      <c r="J675" s="17" t="s">
        <v>11412</v>
      </c>
      <c r="K675" s="25" t="str">
        <f>LEFT(J675,MIN(FIND({0,1,2,3,4,5,6,7,8,9},ASC(J675)&amp;1234567890))-1)</f>
        <v>P</v>
      </c>
      <c r="L675" s="25">
        <f t="shared" si="21"/>
        <v>7</v>
      </c>
      <c r="M675" s="25">
        <f>VLOOKUP(K675,Table!$A$2:$C$121,2,0)</f>
        <v>15</v>
      </c>
      <c r="N675" s="26">
        <f>VLOOKUP(K675,Table!$A$2:$C$121,3,0)</f>
        <v>3</v>
      </c>
      <c r="O675" s="13" t="str">
        <f>VLOOKUP(A675,Table!$U$1:$V$230,2,0)</f>
        <v>Monoclinic</v>
      </c>
      <c r="P675" s="1"/>
    </row>
    <row r="676" spans="1:16">
      <c r="A676" s="12">
        <v>14</v>
      </c>
      <c r="B676" s="12">
        <v>15267</v>
      </c>
      <c r="C676" s="12" t="s">
        <v>1157</v>
      </c>
      <c r="D676" s="12" t="s">
        <v>1189</v>
      </c>
      <c r="E676" s="17" t="s">
        <v>11600</v>
      </c>
      <c r="F676" s="25" t="str">
        <f>LEFT(E676,MIN(FIND({0,1,2,3,4,5,6,7,8,9},ASC(E676)&amp;1234567890))-1)</f>
        <v>B</v>
      </c>
      <c r="G676" s="25">
        <f t="shared" si="20"/>
        <v>8</v>
      </c>
      <c r="H676" s="25">
        <f>VLOOKUP(F676,Table!$A$2:$C$121,2,0)</f>
        <v>13</v>
      </c>
      <c r="I676" s="26">
        <f>VLOOKUP(F676,Table!$A$2:$C$121,3,0)</f>
        <v>2</v>
      </c>
      <c r="J676" s="17" t="s">
        <v>452</v>
      </c>
      <c r="K676" s="25" t="str">
        <f>LEFT(J676,MIN(FIND({0,1,2,3,4,5,6,7,8,9},ASC(J676)&amp;1234567890))-1)</f>
        <v>S</v>
      </c>
      <c r="L676" s="25">
        <f t="shared" si="21"/>
        <v>16</v>
      </c>
      <c r="M676" s="25">
        <f>VLOOKUP(K676,Table!$A$2:$C$121,2,0)</f>
        <v>16</v>
      </c>
      <c r="N676" s="26">
        <f>VLOOKUP(K676,Table!$A$2:$C$121,3,0)</f>
        <v>3</v>
      </c>
      <c r="O676" s="13" t="str">
        <f>VLOOKUP(A676,Table!$U$1:$V$230,2,0)</f>
        <v>Monoclinic</v>
      </c>
      <c r="P676" s="1"/>
    </row>
    <row r="677" spans="1:16">
      <c r="A677" s="12">
        <v>14</v>
      </c>
      <c r="B677" s="12">
        <v>15802</v>
      </c>
      <c r="C677" s="12" t="s">
        <v>1157</v>
      </c>
      <c r="D677" s="12" t="s">
        <v>1190</v>
      </c>
      <c r="E677" s="17" t="s">
        <v>11636</v>
      </c>
      <c r="F677" s="25" t="str">
        <f>LEFT(E677,MIN(FIND({0,1,2,3,4,5,6,7,8,9},ASC(E677)&amp;1234567890))-1)</f>
        <v>B</v>
      </c>
      <c r="G677" s="25">
        <f t="shared" si="20"/>
        <v>18</v>
      </c>
      <c r="H677" s="25">
        <f>VLOOKUP(F677,Table!$A$2:$C$121,2,0)</f>
        <v>13</v>
      </c>
      <c r="I677" s="26">
        <f>VLOOKUP(F677,Table!$A$2:$C$121,3,0)</f>
        <v>2</v>
      </c>
      <c r="J677" s="17" t="s">
        <v>11637</v>
      </c>
      <c r="K677" s="25" t="str">
        <f>LEFT(J677,MIN(FIND({0,1,2,3,4,5,6,7,8,9},ASC(J677)&amp;1234567890))-1)</f>
        <v>H</v>
      </c>
      <c r="L677" s="25">
        <f t="shared" si="21"/>
        <v>22</v>
      </c>
      <c r="M677" s="25">
        <f>VLOOKUP(K677,Table!$A$2:$C$121,2,0)</f>
        <v>1</v>
      </c>
      <c r="N677" s="26">
        <f>VLOOKUP(K677,Table!$A$2:$C$121,3,0)</f>
        <v>1</v>
      </c>
      <c r="O677" s="13" t="str">
        <f>VLOOKUP(A677,Table!$U$1:$V$230,2,0)</f>
        <v>Monoclinic</v>
      </c>
      <c r="P677" s="1"/>
    </row>
    <row r="678" spans="1:16">
      <c r="A678" s="12">
        <v>14</v>
      </c>
      <c r="B678" s="12">
        <v>15814</v>
      </c>
      <c r="C678" s="12" t="s">
        <v>1182</v>
      </c>
      <c r="D678" s="12" t="s">
        <v>1191</v>
      </c>
      <c r="E678" s="17" t="s">
        <v>600</v>
      </c>
      <c r="F678" s="25" t="str">
        <f>LEFT(E678,MIN(FIND({0,1,2,3,4,5,6,7,8,9},ASC(E678)&amp;1234567890))-1)</f>
        <v>Mo</v>
      </c>
      <c r="G678" s="25">
        <f t="shared" si="20"/>
        <v>4</v>
      </c>
      <c r="H678" s="25">
        <f>VLOOKUP(F678,Table!$A$2:$C$121,2,0)</f>
        <v>6</v>
      </c>
      <c r="I678" s="26">
        <f>VLOOKUP(F678,Table!$A$2:$C$121,3,0)</f>
        <v>5</v>
      </c>
      <c r="J678" s="17" t="s">
        <v>53</v>
      </c>
      <c r="K678" s="25" t="str">
        <f>LEFT(J678,MIN(FIND({0,1,2,3,4,5,6,7,8,9},ASC(J678)&amp;1234567890))-1)</f>
        <v>O</v>
      </c>
      <c r="L678" s="25">
        <f t="shared" si="21"/>
        <v>11</v>
      </c>
      <c r="M678" s="25">
        <f>VLOOKUP(K678,Table!$A$2:$C$121,2,0)</f>
        <v>16</v>
      </c>
      <c r="N678" s="26">
        <f>VLOOKUP(K678,Table!$A$2:$C$121,3,0)</f>
        <v>2</v>
      </c>
      <c r="O678" s="13" t="str">
        <f>VLOOKUP(A678,Table!$U$1:$V$230,2,0)</f>
        <v>Monoclinic</v>
      </c>
      <c r="P678" s="1"/>
    </row>
    <row r="679" spans="1:16">
      <c r="A679" s="12">
        <v>14</v>
      </c>
      <c r="B679" s="12">
        <v>16321</v>
      </c>
      <c r="C679" s="12" t="s">
        <v>1155</v>
      </c>
      <c r="D679" s="12" t="s">
        <v>1192</v>
      </c>
      <c r="E679" s="17" t="s">
        <v>342</v>
      </c>
      <c r="F679" s="25" t="str">
        <f>LEFT(E679,MIN(FIND({0,1,2,3,4,5,6,7,8,9},ASC(E679)&amp;1234567890))-1)</f>
        <v>P</v>
      </c>
      <c r="G679" s="25">
        <f t="shared" si="20"/>
        <v>4</v>
      </c>
      <c r="H679" s="25">
        <f>VLOOKUP(F679,Table!$A$2:$C$121,2,0)</f>
        <v>15</v>
      </c>
      <c r="I679" s="26">
        <f>VLOOKUP(F679,Table!$A$2:$C$121,3,0)</f>
        <v>3</v>
      </c>
      <c r="J679" s="17" t="s">
        <v>345</v>
      </c>
      <c r="K679" s="25" t="str">
        <f>LEFT(J679,MIN(FIND({0,1,2,3,4,5,6,7,8,9},ASC(J679)&amp;1234567890))-1)</f>
        <v>O</v>
      </c>
      <c r="L679" s="25">
        <f t="shared" si="21"/>
        <v>7</v>
      </c>
      <c r="M679" s="25">
        <f>VLOOKUP(K679,Table!$A$2:$C$121,2,0)</f>
        <v>16</v>
      </c>
      <c r="N679" s="26">
        <f>VLOOKUP(K679,Table!$A$2:$C$121,3,0)</f>
        <v>2</v>
      </c>
      <c r="O679" s="13" t="str">
        <f>VLOOKUP(A679,Table!$U$1:$V$230,2,0)</f>
        <v>Monoclinic</v>
      </c>
      <c r="P679" s="1"/>
    </row>
    <row r="680" spans="1:16">
      <c r="A680" s="12">
        <v>14</v>
      </c>
      <c r="B680" s="12">
        <v>17003</v>
      </c>
      <c r="C680" s="12" t="s">
        <v>1155</v>
      </c>
      <c r="D680" s="12" t="s">
        <v>243</v>
      </c>
      <c r="E680" s="17" t="s">
        <v>390</v>
      </c>
      <c r="F680" s="25" t="str">
        <f>LEFT(E680,MIN(FIND({0,1,2,3,4,5,6,7,8,9},ASC(E680)&amp;1234567890))-1)</f>
        <v>W</v>
      </c>
      <c r="G680" s="25">
        <f t="shared" si="20"/>
        <v>1</v>
      </c>
      <c r="H680" s="25">
        <f>VLOOKUP(F680,Table!$A$2:$C$121,2,0)</f>
        <v>6</v>
      </c>
      <c r="I680" s="26">
        <f>VLOOKUP(F680,Table!$A$2:$C$121,3,0)</f>
        <v>6</v>
      </c>
      <c r="J680" s="17" t="s">
        <v>59</v>
      </c>
      <c r="K680" s="25" t="str">
        <f>LEFT(J680,MIN(FIND({0,1,2,3,4,5,6,7,8,9},ASC(J680)&amp;1234567890))-1)</f>
        <v>O</v>
      </c>
      <c r="L680" s="25">
        <f t="shared" si="21"/>
        <v>3</v>
      </c>
      <c r="M680" s="25">
        <f>VLOOKUP(K680,Table!$A$2:$C$121,2,0)</f>
        <v>16</v>
      </c>
      <c r="N680" s="26">
        <f>VLOOKUP(K680,Table!$A$2:$C$121,3,0)</f>
        <v>2</v>
      </c>
      <c r="O680" s="13" t="str">
        <f>VLOOKUP(A680,Table!$U$1:$V$230,2,0)</f>
        <v>Monoclinic</v>
      </c>
      <c r="P680" s="1"/>
    </row>
    <row r="681" spans="1:16">
      <c r="A681" s="12">
        <v>14</v>
      </c>
      <c r="B681" s="12">
        <v>2848</v>
      </c>
      <c r="C681" s="12" t="s">
        <v>1157</v>
      </c>
      <c r="D681" s="12" t="s">
        <v>1193</v>
      </c>
      <c r="E681" s="17" t="s">
        <v>614</v>
      </c>
      <c r="F681" s="25" t="str">
        <f>LEFT(E681,MIN(FIND({0,1,2,3,4,5,6,7,8,9},ASC(E681)&amp;1234567890))-1)</f>
        <v>C</v>
      </c>
      <c r="G681" s="25">
        <f t="shared" si="20"/>
        <v>1</v>
      </c>
      <c r="H681" s="25">
        <f>VLOOKUP(F681,Table!$A$2:$C$121,2,0)</f>
        <v>14</v>
      </c>
      <c r="I681" s="26">
        <f>VLOOKUP(F681,Table!$A$2:$C$121,3,0)</f>
        <v>2</v>
      </c>
      <c r="J681" s="17" t="s">
        <v>11638</v>
      </c>
      <c r="K681" s="25" t="str">
        <f>LEFT(J681,MIN(FIND({0,1,2,3,4,5,6,7,8,9},ASC(J681)&amp;1234567890))-1)</f>
        <v>F</v>
      </c>
      <c r="L681" s="25">
        <f t="shared" si="21"/>
        <v>4</v>
      </c>
      <c r="M681" s="25">
        <f>VLOOKUP(K681,Table!$A$2:$C$121,2,0)</f>
        <v>17</v>
      </c>
      <c r="N681" s="26">
        <f>VLOOKUP(K681,Table!$A$2:$C$121,3,0)</f>
        <v>2</v>
      </c>
      <c r="O681" s="13" t="str">
        <f>VLOOKUP(A681,Table!$U$1:$V$230,2,0)</f>
        <v>Monoclinic</v>
      </c>
      <c r="P681" s="1"/>
    </row>
    <row r="682" spans="1:16">
      <c r="A682" s="12">
        <v>14</v>
      </c>
      <c r="B682" s="12">
        <v>15983</v>
      </c>
      <c r="C682" s="12" t="s">
        <v>1157</v>
      </c>
      <c r="D682" s="12" t="s">
        <v>1195</v>
      </c>
      <c r="E682" s="17" t="s">
        <v>377</v>
      </c>
      <c r="F682" s="25" t="str">
        <f>LEFT(E682,MIN(FIND({0,1,2,3,4,5,6,7,8,9},ASC(E682)&amp;1234567890))-1)</f>
        <v>Zr</v>
      </c>
      <c r="G682" s="25">
        <f t="shared" si="20"/>
        <v>1</v>
      </c>
      <c r="H682" s="25">
        <f>VLOOKUP(F682,Table!$A$2:$C$121,2,0)</f>
        <v>4</v>
      </c>
      <c r="I682" s="26">
        <f>VLOOKUP(F682,Table!$A$2:$C$121,3,0)</f>
        <v>5</v>
      </c>
      <c r="J682" s="17" t="s">
        <v>32</v>
      </c>
      <c r="K682" s="25" t="str">
        <f>LEFT(J682,MIN(FIND({0,1,2,3,4,5,6,7,8,9},ASC(J682)&amp;1234567890))-1)</f>
        <v>O</v>
      </c>
      <c r="L682" s="25">
        <f t="shared" si="21"/>
        <v>2</v>
      </c>
      <c r="M682" s="25">
        <f>VLOOKUP(K682,Table!$A$2:$C$121,2,0)</f>
        <v>16</v>
      </c>
      <c r="N682" s="26">
        <f>VLOOKUP(K682,Table!$A$2:$C$121,3,0)</f>
        <v>2</v>
      </c>
      <c r="O682" s="13" t="str">
        <f>VLOOKUP(A682,Table!$U$1:$V$230,2,0)</f>
        <v>Monoclinic</v>
      </c>
      <c r="P682" s="1"/>
    </row>
    <row r="683" spans="1:16">
      <c r="A683" s="12">
        <v>14</v>
      </c>
      <c r="B683" s="12">
        <v>10100</v>
      </c>
      <c r="C683" s="12" t="s">
        <v>1155</v>
      </c>
      <c r="D683" s="12" t="s">
        <v>1196</v>
      </c>
      <c r="E683" s="17" t="s">
        <v>11639</v>
      </c>
      <c r="F683" s="25" t="str">
        <f>LEFT(E683,MIN(FIND({0,1,2,3,4,5,6,7,8,9},ASC(E683)&amp;1234567890))-1)</f>
        <v>Cu</v>
      </c>
      <c r="G683" s="25">
        <f t="shared" si="20"/>
        <v>1.9375</v>
      </c>
      <c r="H683" s="25">
        <f>VLOOKUP(F683,Table!$A$2:$C$121,2,0)</f>
        <v>11</v>
      </c>
      <c r="I683" s="26">
        <f>VLOOKUP(F683,Table!$A$2:$C$121,3,0)</f>
        <v>4</v>
      </c>
      <c r="J683" s="17" t="s">
        <v>379</v>
      </c>
      <c r="K683" s="25" t="str">
        <f>LEFT(J683,MIN(FIND({0,1,2,3,4,5,6,7,8,9},ASC(J683)&amp;1234567890))-1)</f>
        <v>S</v>
      </c>
      <c r="L683" s="25">
        <f t="shared" si="21"/>
        <v>1</v>
      </c>
      <c r="M683" s="25">
        <f>VLOOKUP(K683,Table!$A$2:$C$121,2,0)</f>
        <v>16</v>
      </c>
      <c r="N683" s="26">
        <f>VLOOKUP(K683,Table!$A$2:$C$121,3,0)</f>
        <v>3</v>
      </c>
      <c r="O683" s="13" t="str">
        <f>VLOOKUP(A683,Table!$U$1:$V$230,2,0)</f>
        <v>Monoclinic</v>
      </c>
      <c r="P683" s="1"/>
    </row>
    <row r="684" spans="1:16">
      <c r="A684" s="12">
        <v>14</v>
      </c>
      <c r="B684" s="12">
        <v>15238</v>
      </c>
      <c r="C684" s="12" t="s">
        <v>1155</v>
      </c>
      <c r="D684" s="12" t="s">
        <v>1197</v>
      </c>
      <c r="E684" s="17" t="s">
        <v>540</v>
      </c>
      <c r="F684" s="25" t="str">
        <f>LEFT(E684,MIN(FIND({0,1,2,3,4,5,6,7,8,9},ASC(E684)&amp;1234567890))-1)</f>
        <v>As</v>
      </c>
      <c r="G684" s="25">
        <f t="shared" si="20"/>
        <v>1</v>
      </c>
      <c r="H684" s="25">
        <f>VLOOKUP(F684,Table!$A$2:$C$121,2,0)</f>
        <v>15</v>
      </c>
      <c r="I684" s="26">
        <f>VLOOKUP(F684,Table!$A$2:$C$121,3,0)</f>
        <v>4</v>
      </c>
      <c r="J684" s="17" t="s">
        <v>379</v>
      </c>
      <c r="K684" s="25" t="str">
        <f>LEFT(J684,MIN(FIND({0,1,2,3,4,5,6,7,8,9},ASC(J684)&amp;1234567890))-1)</f>
        <v>S</v>
      </c>
      <c r="L684" s="25">
        <f t="shared" si="21"/>
        <v>1</v>
      </c>
      <c r="M684" s="25">
        <f>VLOOKUP(K684,Table!$A$2:$C$121,2,0)</f>
        <v>16</v>
      </c>
      <c r="N684" s="26">
        <f>VLOOKUP(K684,Table!$A$2:$C$121,3,0)</f>
        <v>3</v>
      </c>
      <c r="O684" s="13" t="str">
        <f>VLOOKUP(A684,Table!$U$1:$V$230,2,0)</f>
        <v>Monoclinic</v>
      </c>
      <c r="P684" s="1"/>
    </row>
    <row r="685" spans="1:16">
      <c r="A685" s="12">
        <v>14</v>
      </c>
      <c r="B685" s="12">
        <v>15239</v>
      </c>
      <c r="C685" s="12" t="s">
        <v>1155</v>
      </c>
      <c r="D685" s="12" t="s">
        <v>294</v>
      </c>
      <c r="E685" s="17" t="s">
        <v>453</v>
      </c>
      <c r="F685" s="25" t="str">
        <f>LEFT(E685,MIN(FIND({0,1,2,3,4,5,6,7,8,9},ASC(E685)&amp;1234567890))-1)</f>
        <v>As</v>
      </c>
      <c r="G685" s="25">
        <f t="shared" si="20"/>
        <v>2</v>
      </c>
      <c r="H685" s="25">
        <f>VLOOKUP(F685,Table!$A$2:$C$121,2,0)</f>
        <v>15</v>
      </c>
      <c r="I685" s="26">
        <f>VLOOKUP(F685,Table!$A$2:$C$121,3,0)</f>
        <v>4</v>
      </c>
      <c r="J685" s="17" t="s">
        <v>336</v>
      </c>
      <c r="K685" s="25" t="str">
        <f>LEFT(J685,MIN(FIND({0,1,2,3,4,5,6,7,8,9},ASC(J685)&amp;1234567890))-1)</f>
        <v>S</v>
      </c>
      <c r="L685" s="25">
        <f t="shared" si="21"/>
        <v>3</v>
      </c>
      <c r="M685" s="25">
        <f>VLOOKUP(K685,Table!$A$2:$C$121,2,0)</f>
        <v>16</v>
      </c>
      <c r="N685" s="26">
        <f>VLOOKUP(K685,Table!$A$2:$C$121,3,0)</f>
        <v>3</v>
      </c>
      <c r="O685" s="13" t="str">
        <f>VLOOKUP(A685,Table!$U$1:$V$230,2,0)</f>
        <v>Monoclinic</v>
      </c>
      <c r="P685" s="1"/>
    </row>
    <row r="686" spans="1:16">
      <c r="A686" s="12">
        <v>14</v>
      </c>
      <c r="B686" s="12">
        <v>20453</v>
      </c>
      <c r="C686" s="12" t="s">
        <v>1155</v>
      </c>
      <c r="D686" s="12" t="s">
        <v>1198</v>
      </c>
      <c r="E686" s="17" t="s">
        <v>11342</v>
      </c>
      <c r="F686" s="25" t="str">
        <f>LEFT(E686,MIN(FIND({0,1,2,3,4,5,6,7,8,9},ASC(E686)&amp;1234567890))-1)</f>
        <v>Ag</v>
      </c>
      <c r="G686" s="25">
        <f t="shared" si="20"/>
        <v>1</v>
      </c>
      <c r="H686" s="25">
        <f>VLOOKUP(F686,Table!$A$2:$C$121,2,0)</f>
        <v>11</v>
      </c>
      <c r="I686" s="26">
        <f>VLOOKUP(F686,Table!$A$2:$C$121,3,0)</f>
        <v>5</v>
      </c>
      <c r="J686" s="17" t="s">
        <v>11632</v>
      </c>
      <c r="K686" s="25" t="str">
        <f>LEFT(J686,MIN(FIND({0,1,2,3,4,5,6,7,8,9},ASC(J686)&amp;1234567890))-1)</f>
        <v>F</v>
      </c>
      <c r="L686" s="25">
        <f t="shared" si="21"/>
        <v>2</v>
      </c>
      <c r="M686" s="25">
        <f>VLOOKUP(K686,Table!$A$2:$C$121,2,0)</f>
        <v>17</v>
      </c>
      <c r="N686" s="26">
        <f>VLOOKUP(K686,Table!$A$2:$C$121,3,0)</f>
        <v>2</v>
      </c>
      <c r="O686" s="13" t="str">
        <f>VLOOKUP(A686,Table!$U$1:$V$230,2,0)</f>
        <v>Monoclinic</v>
      </c>
      <c r="P686" s="1"/>
    </row>
    <row r="687" spans="1:16">
      <c r="A687" s="12">
        <v>14</v>
      </c>
      <c r="B687" s="12">
        <v>22103</v>
      </c>
      <c r="C687" s="12" t="s">
        <v>1157</v>
      </c>
      <c r="D687" s="12" t="s">
        <v>1199</v>
      </c>
      <c r="E687" s="17" t="s">
        <v>50</v>
      </c>
      <c r="F687" s="25" t="str">
        <f>LEFT(E687,MIN(FIND({0,1,2,3,4,5,6,7,8,9},ASC(E687)&amp;1234567890))-1)</f>
        <v>Ti</v>
      </c>
      <c r="G687" s="25">
        <f t="shared" si="20"/>
        <v>1</v>
      </c>
      <c r="H687" s="25">
        <f>VLOOKUP(F687,Table!$A$2:$C$121,2,0)</f>
        <v>4</v>
      </c>
      <c r="I687" s="26">
        <f>VLOOKUP(F687,Table!$A$2:$C$121,3,0)</f>
        <v>4</v>
      </c>
      <c r="J687" s="17" t="s">
        <v>11387</v>
      </c>
      <c r="K687" s="25" t="str">
        <f>LEFT(J687,MIN(FIND({0,1,2,3,4,5,6,7,8,9},ASC(J687)&amp;1234567890))-1)</f>
        <v>Br</v>
      </c>
      <c r="L687" s="25">
        <f t="shared" si="21"/>
        <v>4</v>
      </c>
      <c r="M687" s="25">
        <f>VLOOKUP(K687,Table!$A$2:$C$121,2,0)</f>
        <v>17</v>
      </c>
      <c r="N687" s="26">
        <f>VLOOKUP(K687,Table!$A$2:$C$121,3,0)</f>
        <v>4</v>
      </c>
      <c r="O687" s="13" t="str">
        <f>VLOOKUP(A687,Table!$U$1:$V$230,2,0)</f>
        <v>Monoclinic</v>
      </c>
      <c r="P687" s="1"/>
    </row>
    <row r="688" spans="1:16">
      <c r="A688" s="12">
        <v>14</v>
      </c>
      <c r="B688" s="12">
        <v>22131</v>
      </c>
      <c r="C688" s="12" t="s">
        <v>1157</v>
      </c>
      <c r="D688" s="12" t="s">
        <v>1200</v>
      </c>
      <c r="E688" s="17" t="s">
        <v>428</v>
      </c>
      <c r="F688" s="25" t="str">
        <f>LEFT(E688,MIN(FIND({0,1,2,3,4,5,6,7,8,9},ASC(E688)&amp;1234567890))-1)</f>
        <v>Eu</v>
      </c>
      <c r="G688" s="25">
        <f t="shared" si="20"/>
        <v>1</v>
      </c>
      <c r="H688" s="25">
        <f>VLOOKUP(F688,Table!$A$2:$C$121,2,0)</f>
        <v>3</v>
      </c>
      <c r="I688" s="26">
        <f>VLOOKUP(F688,Table!$A$2:$C$121,3,0)</f>
        <v>6</v>
      </c>
      <c r="J688" s="17" t="s">
        <v>11321</v>
      </c>
      <c r="K688" s="25" t="str">
        <f>LEFT(J688,MIN(FIND({0,1,2,3,4,5,6,7,8,9},ASC(J688)&amp;1234567890))-1)</f>
        <v>I</v>
      </c>
      <c r="L688" s="25">
        <f t="shared" si="21"/>
        <v>2</v>
      </c>
      <c r="M688" s="25">
        <f>VLOOKUP(K688,Table!$A$2:$C$121,2,0)</f>
        <v>17</v>
      </c>
      <c r="N688" s="26">
        <f>VLOOKUP(K688,Table!$A$2:$C$121,3,0)</f>
        <v>5</v>
      </c>
      <c r="O688" s="13" t="str">
        <f>VLOOKUP(A688,Table!$U$1:$V$230,2,0)</f>
        <v>Monoclinic</v>
      </c>
      <c r="P688" s="1"/>
    </row>
    <row r="689" spans="1:16">
      <c r="A689" s="12">
        <v>14</v>
      </c>
      <c r="B689" s="12">
        <v>22132</v>
      </c>
      <c r="C689" s="12" t="s">
        <v>1155</v>
      </c>
      <c r="D689" s="12" t="s">
        <v>1201</v>
      </c>
      <c r="E689" s="17" t="s">
        <v>11640</v>
      </c>
      <c r="F689" s="25" t="str">
        <f>LEFT(E689,MIN(FIND({0,1,2,3,4,5,6,7,8,9},ASC(E689)&amp;1234567890))-1)</f>
        <v>Pa</v>
      </c>
      <c r="G689" s="25">
        <f t="shared" si="20"/>
        <v>1</v>
      </c>
      <c r="H689" s="25">
        <f>VLOOKUP(F689,Table!$A$2:$C$121,2,0)</f>
        <v>3</v>
      </c>
      <c r="I689" s="26">
        <f>VLOOKUP(F689,Table!$A$2:$C$121,3,0)</f>
        <v>7</v>
      </c>
      <c r="J689" s="17" t="s">
        <v>396</v>
      </c>
      <c r="K689" s="25" t="str">
        <f>LEFT(J689,MIN(FIND({0,1,2,3,4,5,6,7,8,9},ASC(J689)&amp;1234567890))-1)</f>
        <v>Br</v>
      </c>
      <c r="L689" s="25">
        <f t="shared" si="21"/>
        <v>5</v>
      </c>
      <c r="M689" s="25">
        <f>VLOOKUP(K689,Table!$A$2:$C$121,2,0)</f>
        <v>17</v>
      </c>
      <c r="N689" s="26">
        <f>VLOOKUP(K689,Table!$A$2:$C$121,3,0)</f>
        <v>4</v>
      </c>
      <c r="O689" s="13" t="str">
        <f>VLOOKUP(A689,Table!$U$1:$V$230,2,0)</f>
        <v>Monoclinic</v>
      </c>
      <c r="P689" s="1"/>
    </row>
    <row r="690" spans="1:16">
      <c r="A690" s="12">
        <v>14</v>
      </c>
      <c r="B690" s="12">
        <v>22146</v>
      </c>
      <c r="C690" s="12" t="s">
        <v>1157</v>
      </c>
      <c r="D690" s="12" t="s">
        <v>1202</v>
      </c>
      <c r="E690" s="17" t="s">
        <v>427</v>
      </c>
      <c r="F690" s="25" t="str">
        <f>LEFT(E690,MIN(FIND({0,1,2,3,4,5,6,7,8,9},ASC(E690)&amp;1234567890))-1)</f>
        <v>Au</v>
      </c>
      <c r="G690" s="25">
        <f t="shared" si="20"/>
        <v>1</v>
      </c>
      <c r="H690" s="25">
        <f>VLOOKUP(F690,Table!$A$2:$C$121,2,0)</f>
        <v>11</v>
      </c>
      <c r="I690" s="26">
        <f>VLOOKUP(F690,Table!$A$2:$C$121,3,0)</f>
        <v>6</v>
      </c>
      <c r="J690" s="17" t="s">
        <v>367</v>
      </c>
      <c r="K690" s="25" t="str">
        <f>LEFT(J690,MIN(FIND({0,1,2,3,4,5,6,7,8,9},ASC(J690)&amp;1234567890))-1)</f>
        <v>Cl</v>
      </c>
      <c r="L690" s="25">
        <f t="shared" si="21"/>
        <v>3</v>
      </c>
      <c r="M690" s="25">
        <f>VLOOKUP(K690,Table!$A$2:$C$121,2,0)</f>
        <v>17</v>
      </c>
      <c r="N690" s="26">
        <f>VLOOKUP(K690,Table!$A$2:$C$121,3,0)</f>
        <v>3</v>
      </c>
      <c r="O690" s="13" t="str">
        <f>VLOOKUP(A690,Table!$U$1:$V$230,2,0)</f>
        <v>Monoclinic</v>
      </c>
      <c r="P690" s="1"/>
    </row>
    <row r="691" spans="1:16">
      <c r="A691" s="12">
        <v>14</v>
      </c>
      <c r="B691" s="12">
        <v>22363</v>
      </c>
      <c r="C691" s="12" t="s">
        <v>1194</v>
      </c>
      <c r="D691" s="12" t="s">
        <v>1203</v>
      </c>
      <c r="E691" s="17" t="s">
        <v>11462</v>
      </c>
      <c r="F691" s="25" t="str">
        <f>LEFT(E691,MIN(FIND({0,1,2,3,4,5,6,7,8,9},ASC(E691)&amp;1234567890))-1)</f>
        <v>Ta</v>
      </c>
      <c r="G691" s="25">
        <f t="shared" si="20"/>
        <v>3</v>
      </c>
      <c r="H691" s="25">
        <f>VLOOKUP(F691,Table!$A$2:$C$121,2,0)</f>
        <v>5</v>
      </c>
      <c r="I691" s="26">
        <f>VLOOKUP(F691,Table!$A$2:$C$121,3,0)</f>
        <v>6</v>
      </c>
      <c r="J691" s="17" t="s">
        <v>57</v>
      </c>
      <c r="K691" s="25" t="str">
        <f>LEFT(J691,MIN(FIND({0,1,2,3,4,5,6,7,8,9},ASC(J691)&amp;1234567890))-1)</f>
        <v>O</v>
      </c>
      <c r="L691" s="25">
        <f t="shared" si="21"/>
        <v>9</v>
      </c>
      <c r="M691" s="25">
        <f>VLOOKUP(K691,Table!$A$2:$C$121,2,0)</f>
        <v>16</v>
      </c>
      <c r="N691" s="26">
        <f>VLOOKUP(K691,Table!$A$2:$C$121,3,0)</f>
        <v>2</v>
      </c>
      <c r="O691" s="13" t="str">
        <f>VLOOKUP(A691,Table!$U$1:$V$230,2,0)</f>
        <v>Monoclinic</v>
      </c>
      <c r="P691" s="1"/>
    </row>
    <row r="692" spans="1:16">
      <c r="A692" s="12">
        <v>14</v>
      </c>
      <c r="B692" s="12">
        <v>23136</v>
      </c>
      <c r="C692" s="12" t="s">
        <v>1157</v>
      </c>
      <c r="D692" s="12" t="s">
        <v>1204</v>
      </c>
      <c r="E692" s="17" t="s">
        <v>11641</v>
      </c>
      <c r="F692" s="25" t="str">
        <f>LEFT(E692,MIN(FIND({0,1,2,3,4,5,6,7,8,9},ASC(E692)&amp;1234567890))-1)</f>
        <v>In</v>
      </c>
      <c r="G692" s="25">
        <f t="shared" si="20"/>
        <v>2</v>
      </c>
      <c r="H692" s="25">
        <f>VLOOKUP(F692,Table!$A$2:$C$121,2,0)</f>
        <v>13</v>
      </c>
      <c r="I692" s="26">
        <f>VLOOKUP(F692,Table!$A$2:$C$121,3,0)</f>
        <v>5</v>
      </c>
      <c r="J692" s="17" t="s">
        <v>11642</v>
      </c>
      <c r="K692" s="25" t="str">
        <f>LEFT(J692,MIN(FIND({0,1,2,3,4,5,6,7,8,9},ASC(J692)&amp;1234567890))-1)</f>
        <v>I</v>
      </c>
      <c r="L692" s="25">
        <f t="shared" si="21"/>
        <v>6</v>
      </c>
      <c r="M692" s="25">
        <f>VLOOKUP(K692,Table!$A$2:$C$121,2,0)</f>
        <v>17</v>
      </c>
      <c r="N692" s="26">
        <f>VLOOKUP(K692,Table!$A$2:$C$121,3,0)</f>
        <v>5</v>
      </c>
      <c r="O692" s="13" t="str">
        <f>VLOOKUP(A692,Table!$U$1:$V$230,2,0)</f>
        <v>Monoclinic</v>
      </c>
      <c r="P692" s="1"/>
    </row>
    <row r="693" spans="1:16">
      <c r="A693" s="12">
        <v>14</v>
      </c>
      <c r="B693" s="12">
        <v>23842</v>
      </c>
      <c r="C693" s="12" t="s">
        <v>1155</v>
      </c>
      <c r="D693" s="12" t="s">
        <v>1205</v>
      </c>
      <c r="E693" s="17" t="s">
        <v>342</v>
      </c>
      <c r="F693" s="25" t="str">
        <f>LEFT(E693,MIN(FIND({0,1,2,3,4,5,6,7,8,9},ASC(E693)&amp;1234567890))-1)</f>
        <v>P</v>
      </c>
      <c r="G693" s="25">
        <f t="shared" si="20"/>
        <v>4</v>
      </c>
      <c r="H693" s="25">
        <f>VLOOKUP(F693,Table!$A$2:$C$121,2,0)</f>
        <v>15</v>
      </c>
      <c r="I693" s="26">
        <f>VLOOKUP(F693,Table!$A$2:$C$121,3,0)</f>
        <v>3</v>
      </c>
      <c r="J693" s="17" t="s">
        <v>471</v>
      </c>
      <c r="K693" s="25" t="str">
        <f>LEFT(J693,MIN(FIND({0,1,2,3,4,5,6,7,8,9},ASC(J693)&amp;1234567890))-1)</f>
        <v>S</v>
      </c>
      <c r="L693" s="25">
        <f t="shared" si="21"/>
        <v>7</v>
      </c>
      <c r="M693" s="25">
        <f>VLOOKUP(K693,Table!$A$2:$C$121,2,0)</f>
        <v>16</v>
      </c>
      <c r="N693" s="26">
        <f>VLOOKUP(K693,Table!$A$2:$C$121,3,0)</f>
        <v>3</v>
      </c>
      <c r="O693" s="13" t="str">
        <f>VLOOKUP(A693,Table!$U$1:$V$230,2,0)</f>
        <v>Monoclinic</v>
      </c>
      <c r="P693" s="1"/>
    </row>
    <row r="694" spans="1:16">
      <c r="A694" s="12">
        <v>14</v>
      </c>
      <c r="B694" s="12">
        <v>23886</v>
      </c>
      <c r="C694" s="12" t="s">
        <v>1157</v>
      </c>
      <c r="D694" s="12" t="s">
        <v>1206</v>
      </c>
      <c r="E694" s="17" t="s">
        <v>329</v>
      </c>
      <c r="F694" s="25" t="str">
        <f>LEFT(E694,MIN(FIND({0,1,2,3,4,5,6,7,8,9},ASC(E694)&amp;1234567890))-1)</f>
        <v>I</v>
      </c>
      <c r="G694" s="25">
        <f t="shared" si="20"/>
        <v>1</v>
      </c>
      <c r="H694" s="25">
        <f>VLOOKUP(F694,Table!$A$2:$C$121,2,0)</f>
        <v>17</v>
      </c>
      <c r="I694" s="26">
        <f>VLOOKUP(F694,Table!$A$2:$C$121,3,0)</f>
        <v>5</v>
      </c>
      <c r="J694" s="17" t="s">
        <v>11343</v>
      </c>
      <c r="K694" s="25" t="str">
        <f>LEFT(J694,MIN(FIND({0,1,2,3,4,5,6,7,8,9},ASC(J694)&amp;1234567890))-1)</f>
        <v>Cl</v>
      </c>
      <c r="L694" s="25">
        <f t="shared" si="21"/>
        <v>1</v>
      </c>
      <c r="M694" s="25">
        <f>VLOOKUP(K694,Table!$A$2:$C$121,2,0)</f>
        <v>17</v>
      </c>
      <c r="N694" s="26">
        <f>VLOOKUP(K694,Table!$A$2:$C$121,3,0)</f>
        <v>3</v>
      </c>
      <c r="O694" s="13" t="str">
        <f>VLOOKUP(A694,Table!$U$1:$V$230,2,0)</f>
        <v>Monoclinic</v>
      </c>
      <c r="P694" s="1"/>
    </row>
    <row r="695" spans="1:16">
      <c r="A695" s="12">
        <v>14</v>
      </c>
      <c r="B695" s="12">
        <v>23942</v>
      </c>
      <c r="C695" s="12" t="s">
        <v>1155</v>
      </c>
      <c r="D695" s="12" t="s">
        <v>1207</v>
      </c>
      <c r="E695" s="17" t="s">
        <v>11363</v>
      </c>
      <c r="F695" s="25" t="str">
        <f>LEFT(E695,MIN(FIND({0,1,2,3,4,5,6,7,8,9},ASC(E695)&amp;1234567890))-1)</f>
        <v>Th</v>
      </c>
      <c r="G695" s="25">
        <f t="shared" si="20"/>
        <v>1</v>
      </c>
      <c r="H695" s="25">
        <f>VLOOKUP(F695,Table!$A$2:$C$121,2,0)</f>
        <v>3</v>
      </c>
      <c r="I695" s="26">
        <f>VLOOKUP(F695,Table!$A$2:$C$121,3,0)</f>
        <v>7</v>
      </c>
      <c r="J695" s="17" t="s">
        <v>374</v>
      </c>
      <c r="K695" s="25" t="str">
        <f>LEFT(J695,MIN(FIND({0,1,2,3,4,5,6,7,8,9},ASC(J695)&amp;1234567890))-1)</f>
        <v>I</v>
      </c>
      <c r="L695" s="25">
        <f t="shared" si="21"/>
        <v>4</v>
      </c>
      <c r="M695" s="25">
        <f>VLOOKUP(K695,Table!$A$2:$C$121,2,0)</f>
        <v>17</v>
      </c>
      <c r="N695" s="26">
        <f>VLOOKUP(K695,Table!$A$2:$C$121,3,0)</f>
        <v>5</v>
      </c>
      <c r="O695" s="13" t="str">
        <f>VLOOKUP(A695,Table!$U$1:$V$230,2,0)</f>
        <v>Monoclinic</v>
      </c>
      <c r="P695" s="1"/>
    </row>
    <row r="696" spans="1:16">
      <c r="A696" s="12">
        <v>14</v>
      </c>
      <c r="B696" s="12">
        <v>24074</v>
      </c>
      <c r="C696" s="12" t="s">
        <v>1208</v>
      </c>
      <c r="D696" s="12" t="s">
        <v>236</v>
      </c>
      <c r="E696" s="17" t="s">
        <v>330</v>
      </c>
      <c r="F696" s="25" t="str">
        <f>LEFT(E696,MIN(FIND({0,1,2,3,4,5,6,7,8,9},ASC(E696)&amp;1234567890))-1)</f>
        <v>Ca</v>
      </c>
      <c r="G696" s="25">
        <f t="shared" si="20"/>
        <v>1</v>
      </c>
      <c r="H696" s="25">
        <f>VLOOKUP(F696,Table!$A$2:$C$121,2,0)</f>
        <v>2</v>
      </c>
      <c r="I696" s="26">
        <f>VLOOKUP(F696,Table!$A$2:$C$121,3,0)</f>
        <v>4</v>
      </c>
      <c r="J696" s="17" t="s">
        <v>383</v>
      </c>
      <c r="K696" s="25" t="str">
        <f>LEFT(J696,MIN(FIND({0,1,2,3,4,5,6,7,8,9},ASC(J696)&amp;1234567890))-1)</f>
        <v>C</v>
      </c>
      <c r="L696" s="25">
        <f t="shared" si="21"/>
        <v>2</v>
      </c>
      <c r="M696" s="25">
        <f>VLOOKUP(K696,Table!$A$2:$C$121,2,0)</f>
        <v>14</v>
      </c>
      <c r="N696" s="26">
        <f>VLOOKUP(K696,Table!$A$2:$C$121,3,0)</f>
        <v>2</v>
      </c>
      <c r="O696" s="13" t="str">
        <f>VLOOKUP(A696,Table!$U$1:$V$230,2,0)</f>
        <v>Monoclinic</v>
      </c>
      <c r="P696" s="1"/>
    </row>
    <row r="697" spans="1:16">
      <c r="A697" s="12">
        <v>14</v>
      </c>
      <c r="B697" s="12">
        <v>24723</v>
      </c>
      <c r="C697" s="12" t="s">
        <v>1157</v>
      </c>
      <c r="D697" s="12" t="s">
        <v>1209</v>
      </c>
      <c r="E697" s="17" t="s">
        <v>379</v>
      </c>
      <c r="F697" s="25" t="str">
        <f>LEFT(E697,MIN(FIND({0,1,2,3,4,5,6,7,8,9},ASC(E697)&amp;1234567890))-1)</f>
        <v>S</v>
      </c>
      <c r="G697" s="25">
        <f t="shared" si="20"/>
        <v>1</v>
      </c>
      <c r="H697" s="25">
        <f>VLOOKUP(F697,Table!$A$2:$C$121,2,0)</f>
        <v>16</v>
      </c>
      <c r="I697" s="26">
        <f>VLOOKUP(F697,Table!$A$2:$C$121,3,0)</f>
        <v>3</v>
      </c>
      <c r="J697" s="17" t="s">
        <v>59</v>
      </c>
      <c r="K697" s="25" t="str">
        <f>LEFT(J697,MIN(FIND({0,1,2,3,4,5,6,7,8,9},ASC(J697)&amp;1234567890))-1)</f>
        <v>O</v>
      </c>
      <c r="L697" s="25">
        <f t="shared" si="21"/>
        <v>3</v>
      </c>
      <c r="M697" s="25">
        <f>VLOOKUP(K697,Table!$A$2:$C$121,2,0)</f>
        <v>16</v>
      </c>
      <c r="N697" s="26">
        <f>VLOOKUP(K697,Table!$A$2:$C$121,3,0)</f>
        <v>2</v>
      </c>
      <c r="O697" s="13" t="str">
        <f>VLOOKUP(A697,Table!$U$1:$V$230,2,0)</f>
        <v>Monoclinic</v>
      </c>
      <c r="P697" s="1"/>
    </row>
    <row r="698" spans="1:16">
      <c r="A698" s="12">
        <v>14</v>
      </c>
      <c r="B698" s="12">
        <v>24783</v>
      </c>
      <c r="C698" s="12" t="s">
        <v>1157</v>
      </c>
      <c r="D698" s="12" t="s">
        <v>221</v>
      </c>
      <c r="E698" s="17" t="s">
        <v>364</v>
      </c>
      <c r="F698" s="25" t="str">
        <f>LEFT(E698,MIN(FIND({0,1,2,3,4,5,6,7,8,9},ASC(E698)&amp;1234567890))-1)</f>
        <v>B</v>
      </c>
      <c r="G698" s="25">
        <f t="shared" si="20"/>
        <v>1</v>
      </c>
      <c r="H698" s="25">
        <f>VLOOKUP(F698,Table!$A$2:$C$121,2,0)</f>
        <v>13</v>
      </c>
      <c r="I698" s="26">
        <f>VLOOKUP(F698,Table!$A$2:$C$121,3,0)</f>
        <v>2</v>
      </c>
      <c r="J698" s="17" t="s">
        <v>365</v>
      </c>
      <c r="K698" s="25" t="str">
        <f>LEFT(J698,MIN(FIND({0,1,2,3,4,5,6,7,8,9},ASC(J698)&amp;1234567890))-1)</f>
        <v>F</v>
      </c>
      <c r="L698" s="25">
        <f t="shared" si="21"/>
        <v>3</v>
      </c>
      <c r="M698" s="25">
        <f>VLOOKUP(K698,Table!$A$2:$C$121,2,0)</f>
        <v>17</v>
      </c>
      <c r="N698" s="26">
        <f>VLOOKUP(K698,Table!$A$2:$C$121,3,0)</f>
        <v>2</v>
      </c>
      <c r="O698" s="13" t="str">
        <f>VLOOKUP(A698,Table!$U$1:$V$230,2,0)</f>
        <v>Monoclinic</v>
      </c>
      <c r="P698" s="1"/>
    </row>
    <row r="699" spans="1:16">
      <c r="A699" s="12">
        <v>14</v>
      </c>
      <c r="B699" s="12">
        <v>25120</v>
      </c>
      <c r="C699" s="12" t="s">
        <v>1157</v>
      </c>
      <c r="D699" s="12" t="s">
        <v>1210</v>
      </c>
      <c r="E699" s="17" t="s">
        <v>541</v>
      </c>
      <c r="F699" s="25" t="str">
        <f>LEFT(E699,MIN(FIND({0,1,2,3,4,5,6,7,8,9},ASC(E699)&amp;1234567890))-1)</f>
        <v>Pd</v>
      </c>
      <c r="G699" s="25">
        <f t="shared" si="20"/>
        <v>1</v>
      </c>
      <c r="H699" s="25">
        <f>VLOOKUP(F699,Table!$A$2:$C$121,2,0)</f>
        <v>10</v>
      </c>
      <c r="I699" s="26">
        <f>VLOOKUP(F699,Table!$A$2:$C$121,3,0)</f>
        <v>5</v>
      </c>
      <c r="J699" s="17" t="s">
        <v>11321</v>
      </c>
      <c r="K699" s="25" t="str">
        <f>LEFT(J699,MIN(FIND({0,1,2,3,4,5,6,7,8,9},ASC(J699)&amp;1234567890))-1)</f>
        <v>I</v>
      </c>
      <c r="L699" s="25">
        <f t="shared" si="21"/>
        <v>2</v>
      </c>
      <c r="M699" s="25">
        <f>VLOOKUP(K699,Table!$A$2:$C$121,2,0)</f>
        <v>17</v>
      </c>
      <c r="N699" s="26">
        <f>VLOOKUP(K699,Table!$A$2:$C$121,3,0)</f>
        <v>5</v>
      </c>
      <c r="O699" s="13" t="str">
        <f>VLOOKUP(A699,Table!$U$1:$V$230,2,0)</f>
        <v>Monoclinic</v>
      </c>
      <c r="P699" s="1"/>
    </row>
    <row r="700" spans="1:16">
      <c r="A700" s="12">
        <v>14</v>
      </c>
      <c r="B700" s="12">
        <v>25605</v>
      </c>
      <c r="C700" s="12" t="s">
        <v>1157</v>
      </c>
      <c r="D700" s="12" t="s">
        <v>1211</v>
      </c>
      <c r="E700" s="17" t="s">
        <v>11293</v>
      </c>
      <c r="F700" s="25" t="str">
        <f>LEFT(E700,MIN(FIND({0,1,2,3,4,5,6,7,8,9},ASC(E700)&amp;1234567890))-1)</f>
        <v>Cd</v>
      </c>
      <c r="G700" s="25">
        <f t="shared" si="20"/>
        <v>1</v>
      </c>
      <c r="H700" s="25">
        <f>VLOOKUP(F700,Table!$A$2:$C$121,2,0)</f>
        <v>12</v>
      </c>
      <c r="I700" s="26">
        <f>VLOOKUP(F700,Table!$A$2:$C$121,3,0)</f>
        <v>5</v>
      </c>
      <c r="J700" s="17" t="s">
        <v>342</v>
      </c>
      <c r="K700" s="25" t="str">
        <f>LEFT(J700,MIN(FIND({0,1,2,3,4,5,6,7,8,9},ASC(J700)&amp;1234567890))-1)</f>
        <v>P</v>
      </c>
      <c r="L700" s="25">
        <f t="shared" si="21"/>
        <v>4</v>
      </c>
      <c r="M700" s="25">
        <f>VLOOKUP(K700,Table!$A$2:$C$121,2,0)</f>
        <v>15</v>
      </c>
      <c r="N700" s="26">
        <f>VLOOKUP(K700,Table!$A$2:$C$121,3,0)</f>
        <v>3</v>
      </c>
      <c r="O700" s="13" t="str">
        <f>VLOOKUP(A700,Table!$U$1:$V$230,2,0)</f>
        <v>Monoclinic</v>
      </c>
      <c r="P700" s="1"/>
    </row>
    <row r="701" spans="1:16">
      <c r="A701" s="12">
        <v>14</v>
      </c>
      <c r="B701" s="12">
        <v>26033</v>
      </c>
      <c r="C701" s="12" t="s">
        <v>1157</v>
      </c>
      <c r="D701" s="12" t="s">
        <v>1212</v>
      </c>
      <c r="E701" s="17" t="s">
        <v>11291</v>
      </c>
      <c r="F701" s="25" t="str">
        <f>LEFT(E701,MIN(FIND({0,1,2,3,4,5,6,7,8,9},ASC(E701)&amp;1234567890))-1)</f>
        <v>Sn</v>
      </c>
      <c r="G701" s="25">
        <f t="shared" si="20"/>
        <v>1</v>
      </c>
      <c r="H701" s="25">
        <f>VLOOKUP(F701,Table!$A$2:$C$121,2,0)</f>
        <v>14</v>
      </c>
      <c r="I701" s="26">
        <f>VLOOKUP(F701,Table!$A$2:$C$121,3,0)</f>
        <v>5</v>
      </c>
      <c r="J701" s="17" t="s">
        <v>11387</v>
      </c>
      <c r="K701" s="25" t="str">
        <f>LEFT(J701,MIN(FIND({0,1,2,3,4,5,6,7,8,9},ASC(J701)&amp;1234567890))-1)</f>
        <v>Br</v>
      </c>
      <c r="L701" s="25">
        <f t="shared" si="21"/>
        <v>4</v>
      </c>
      <c r="M701" s="25">
        <f>VLOOKUP(K701,Table!$A$2:$C$121,2,0)</f>
        <v>17</v>
      </c>
      <c r="N701" s="26">
        <f>VLOOKUP(K701,Table!$A$2:$C$121,3,0)</f>
        <v>4</v>
      </c>
      <c r="O701" s="13" t="str">
        <f>VLOOKUP(A701,Table!$U$1:$V$230,2,0)</f>
        <v>Monoclinic</v>
      </c>
      <c r="P701" s="1"/>
    </row>
    <row r="702" spans="1:16">
      <c r="A702" s="12">
        <v>14</v>
      </c>
      <c r="B702" s="12">
        <v>26238</v>
      </c>
      <c r="C702" s="12" t="s">
        <v>1157</v>
      </c>
      <c r="D702" s="12" t="s">
        <v>1213</v>
      </c>
      <c r="E702" s="17" t="s">
        <v>11643</v>
      </c>
      <c r="F702" s="25" t="str">
        <f>LEFT(E702,MIN(FIND({0,1,2,3,4,5,6,7,8,9},ASC(E702)&amp;1234567890))-1)</f>
        <v>B</v>
      </c>
      <c r="G702" s="25">
        <f t="shared" si="20"/>
        <v>16</v>
      </c>
      <c r="H702" s="25">
        <f>VLOOKUP(F702,Table!$A$2:$C$121,2,0)</f>
        <v>13</v>
      </c>
      <c r="I702" s="26">
        <f>VLOOKUP(F702,Table!$A$2:$C$121,3,0)</f>
        <v>2</v>
      </c>
      <c r="J702" s="17" t="s">
        <v>11644</v>
      </c>
      <c r="K702" s="25" t="str">
        <f>LEFT(J702,MIN(FIND({0,1,2,3,4,5,6,7,8,9},ASC(J702)&amp;1234567890))-1)</f>
        <v>H</v>
      </c>
      <c r="L702" s="25">
        <f t="shared" si="21"/>
        <v>20</v>
      </c>
      <c r="M702" s="25">
        <f>VLOOKUP(K702,Table!$A$2:$C$121,2,0)</f>
        <v>1</v>
      </c>
      <c r="N702" s="26">
        <f>VLOOKUP(K702,Table!$A$2:$C$121,3,0)</f>
        <v>1</v>
      </c>
      <c r="O702" s="13" t="str">
        <f>VLOOKUP(A702,Table!$U$1:$V$230,2,0)</f>
        <v>Monoclinic</v>
      </c>
      <c r="P702" s="1"/>
    </row>
    <row r="703" spans="1:16">
      <c r="A703" s="12">
        <v>14</v>
      </c>
      <c r="B703" s="12">
        <v>26472</v>
      </c>
      <c r="C703" s="12" t="s">
        <v>1157</v>
      </c>
      <c r="D703" s="12" t="s">
        <v>1214</v>
      </c>
      <c r="E703" s="17" t="s">
        <v>457</v>
      </c>
      <c r="F703" s="25" t="str">
        <f>LEFT(E703,MIN(FIND({0,1,2,3,4,5,6,7,8,9},ASC(E703)&amp;1234567890))-1)</f>
        <v>Li</v>
      </c>
      <c r="G703" s="25">
        <f t="shared" si="20"/>
        <v>1</v>
      </c>
      <c r="H703" s="25">
        <f>VLOOKUP(F703,Table!$A$2:$C$121,2,0)</f>
        <v>1</v>
      </c>
      <c r="I703" s="26">
        <f>VLOOKUP(F703,Table!$A$2:$C$121,3,0)</f>
        <v>2</v>
      </c>
      <c r="J703" s="17" t="s">
        <v>540</v>
      </c>
      <c r="K703" s="25" t="str">
        <f>LEFT(J703,MIN(FIND({0,1,2,3,4,5,6,7,8,9},ASC(J703)&amp;1234567890))-1)</f>
        <v>As</v>
      </c>
      <c r="L703" s="25">
        <f t="shared" si="21"/>
        <v>1</v>
      </c>
      <c r="M703" s="25">
        <f>VLOOKUP(K703,Table!$A$2:$C$121,2,0)</f>
        <v>15</v>
      </c>
      <c r="N703" s="26">
        <f>VLOOKUP(K703,Table!$A$2:$C$121,3,0)</f>
        <v>4</v>
      </c>
      <c r="O703" s="13" t="str">
        <f>VLOOKUP(A703,Table!$U$1:$V$230,2,0)</f>
        <v>Monoclinic</v>
      </c>
      <c r="P703" s="1"/>
    </row>
    <row r="704" spans="1:16">
      <c r="A704" s="12">
        <v>14</v>
      </c>
      <c r="B704" s="12">
        <v>26473</v>
      </c>
      <c r="C704" s="12" t="s">
        <v>1157</v>
      </c>
      <c r="D704" s="12" t="s">
        <v>1215</v>
      </c>
      <c r="E704" s="17" t="s">
        <v>11410</v>
      </c>
      <c r="F704" s="25" t="str">
        <f>LEFT(E704,MIN(FIND({0,1,2,3,4,5,6,7,8,9},ASC(E704)&amp;1234567890))-1)</f>
        <v>Na</v>
      </c>
      <c r="G704" s="25">
        <f t="shared" si="20"/>
        <v>1</v>
      </c>
      <c r="H704" s="25">
        <f>VLOOKUP(F704,Table!$A$2:$C$121,2,0)</f>
        <v>1</v>
      </c>
      <c r="I704" s="26">
        <f>VLOOKUP(F704,Table!$A$2:$C$121,3,0)</f>
        <v>3</v>
      </c>
      <c r="J704" s="17" t="s">
        <v>11645</v>
      </c>
      <c r="K704" s="25" t="str">
        <f>LEFT(J704,MIN(FIND({0,1,2,3,4,5,6,7,8,9},ASC(J704)&amp;1234567890))-1)</f>
        <v>Sb</v>
      </c>
      <c r="L704" s="25">
        <f t="shared" si="21"/>
        <v>1</v>
      </c>
      <c r="M704" s="25">
        <f>VLOOKUP(K704,Table!$A$2:$C$121,2,0)</f>
        <v>15</v>
      </c>
      <c r="N704" s="26">
        <f>VLOOKUP(K704,Table!$A$2:$C$121,3,0)</f>
        <v>5</v>
      </c>
      <c r="O704" s="13" t="str">
        <f>VLOOKUP(A704,Table!$U$1:$V$230,2,0)</f>
        <v>Monoclinic</v>
      </c>
      <c r="P704" s="1"/>
    </row>
    <row r="705" spans="1:16">
      <c r="A705" s="12">
        <v>14</v>
      </c>
      <c r="B705" s="12">
        <v>26626</v>
      </c>
      <c r="C705" s="12" t="s">
        <v>1155</v>
      </c>
      <c r="D705" s="12" t="s">
        <v>1216</v>
      </c>
      <c r="E705" s="17" t="s">
        <v>11646</v>
      </c>
      <c r="F705" s="25" t="str">
        <f>LEFT(E705,MIN(FIND({0,1,2,3,4,5,6,7,8,9},ASC(E705)&amp;1234567890))-1)</f>
        <v>Xe</v>
      </c>
      <c r="G705" s="25">
        <f t="shared" si="20"/>
        <v>1</v>
      </c>
      <c r="H705" s="25">
        <f>VLOOKUP(F705,Table!$A$2:$C$121,2,0)</f>
        <v>18</v>
      </c>
      <c r="I705" s="26">
        <f>VLOOKUP(F705,Table!$A$2:$C$121,3,0)</f>
        <v>5</v>
      </c>
      <c r="J705" s="17" t="s">
        <v>11638</v>
      </c>
      <c r="K705" s="25" t="str">
        <f>LEFT(J705,MIN(FIND({0,1,2,3,4,5,6,7,8,9},ASC(J705)&amp;1234567890))-1)</f>
        <v>F</v>
      </c>
      <c r="L705" s="25">
        <f t="shared" si="21"/>
        <v>4</v>
      </c>
      <c r="M705" s="25">
        <f>VLOOKUP(K705,Table!$A$2:$C$121,2,0)</f>
        <v>17</v>
      </c>
      <c r="N705" s="26">
        <f>VLOOKUP(K705,Table!$A$2:$C$121,3,0)</f>
        <v>2</v>
      </c>
      <c r="O705" s="13" t="str">
        <f>VLOOKUP(A705,Table!$U$1:$V$230,2,0)</f>
        <v>Monoclinic</v>
      </c>
      <c r="P705" s="1"/>
    </row>
    <row r="706" spans="1:16">
      <c r="A706" s="12">
        <v>14</v>
      </c>
      <c r="B706" s="12">
        <v>26670</v>
      </c>
      <c r="C706" s="12" t="s">
        <v>1182</v>
      </c>
      <c r="D706" s="12" t="s">
        <v>1217</v>
      </c>
      <c r="E706" s="17" t="s">
        <v>341</v>
      </c>
      <c r="F706" s="25" t="str">
        <f>LEFT(E706,MIN(FIND({0,1,2,3,4,5,6,7,8,9},ASC(E706)&amp;1234567890))-1)</f>
        <v>Ru</v>
      </c>
      <c r="G706" s="25">
        <f t="shared" ref="G706:G769" si="22">IF(SUBSTITUTE(E706,F706,"")="",1,SUBSTITUTE(E706,F706,""))*1</f>
        <v>1</v>
      </c>
      <c r="H706" s="25">
        <f>VLOOKUP(F706,Table!$A$2:$C$121,2,0)</f>
        <v>8</v>
      </c>
      <c r="I706" s="26">
        <f>VLOOKUP(F706,Table!$A$2:$C$121,3,0)</f>
        <v>5</v>
      </c>
      <c r="J706" s="17" t="s">
        <v>11406</v>
      </c>
      <c r="K706" s="25" t="str">
        <f>LEFT(J706,MIN(FIND({0,1,2,3,4,5,6,7,8,9},ASC(J706)&amp;1234567890))-1)</f>
        <v>F</v>
      </c>
      <c r="L706" s="25">
        <f t="shared" ref="L706:L769" si="23">IF(SUBSTITUTE(J706,K706,"")="",1,SUBSTITUTE(J706,K706,""))*1</f>
        <v>5</v>
      </c>
      <c r="M706" s="25">
        <f>VLOOKUP(K706,Table!$A$2:$C$121,2,0)</f>
        <v>17</v>
      </c>
      <c r="N706" s="26">
        <f>VLOOKUP(K706,Table!$A$2:$C$121,3,0)</f>
        <v>2</v>
      </c>
      <c r="O706" s="13" t="str">
        <f>VLOOKUP(A706,Table!$U$1:$V$230,2,0)</f>
        <v>Monoclinic</v>
      </c>
      <c r="P706" s="1"/>
    </row>
    <row r="707" spans="1:16">
      <c r="A707" s="12">
        <v>14</v>
      </c>
      <c r="B707" s="12">
        <v>26898</v>
      </c>
      <c r="C707" s="12" t="s">
        <v>1157</v>
      </c>
      <c r="D707" s="12" t="s">
        <v>1218</v>
      </c>
      <c r="E707" s="17" t="s">
        <v>11647</v>
      </c>
      <c r="F707" s="25" t="str">
        <f>LEFT(E707,MIN(FIND({0,1,2,3,4,5,6,7,8,9},ASC(E707)&amp;1234567890))-1)</f>
        <v>Pd</v>
      </c>
      <c r="G707" s="25">
        <f t="shared" si="22"/>
        <v>6</v>
      </c>
      <c r="H707" s="25">
        <f>VLOOKUP(F707,Table!$A$2:$C$121,2,0)</f>
        <v>10</v>
      </c>
      <c r="I707" s="26">
        <f>VLOOKUP(F707,Table!$A$2:$C$121,3,0)</f>
        <v>5</v>
      </c>
      <c r="J707" s="17" t="s">
        <v>11467</v>
      </c>
      <c r="K707" s="25" t="str">
        <f>LEFT(J707,MIN(FIND({0,1,2,3,4,5,6,7,8,9},ASC(J707)&amp;1234567890))-1)</f>
        <v>P</v>
      </c>
      <c r="L707" s="25">
        <f t="shared" si="23"/>
        <v>1</v>
      </c>
      <c r="M707" s="25">
        <f>VLOOKUP(K707,Table!$A$2:$C$121,2,0)</f>
        <v>15</v>
      </c>
      <c r="N707" s="26">
        <f>VLOOKUP(K707,Table!$A$2:$C$121,3,0)</f>
        <v>3</v>
      </c>
      <c r="O707" s="13" t="str">
        <f>VLOOKUP(A707,Table!$U$1:$V$230,2,0)</f>
        <v>Monoclinic</v>
      </c>
      <c r="P707" s="1"/>
    </row>
    <row r="708" spans="1:16">
      <c r="A708" s="12">
        <v>14</v>
      </c>
      <c r="B708" s="12">
        <v>27020</v>
      </c>
      <c r="C708" s="12" t="s">
        <v>1182</v>
      </c>
      <c r="D708" s="12" t="s">
        <v>632</v>
      </c>
      <c r="E708" s="17" t="s">
        <v>11331</v>
      </c>
      <c r="F708" s="25" t="str">
        <f>LEFT(E708,MIN(FIND({0,1,2,3,4,5,6,7,8,9},ASC(E708)&amp;1234567890))-1)</f>
        <v>Ce</v>
      </c>
      <c r="G708" s="25">
        <f t="shared" si="22"/>
        <v>1</v>
      </c>
      <c r="H708" s="25">
        <f>VLOOKUP(F708,Table!$A$2:$C$121,2,0)</f>
        <v>3</v>
      </c>
      <c r="I708" s="26">
        <f>VLOOKUP(F708,Table!$A$2:$C$121,3,0)</f>
        <v>6</v>
      </c>
      <c r="J708" s="17" t="s">
        <v>361</v>
      </c>
      <c r="K708" s="25" t="str">
        <f>LEFT(J708,MIN(FIND({0,1,2,3,4,5,6,7,8,9},ASC(J708)&amp;1234567890))-1)</f>
        <v>Se</v>
      </c>
      <c r="L708" s="25">
        <f t="shared" si="23"/>
        <v>2</v>
      </c>
      <c r="M708" s="25">
        <f>VLOOKUP(K708,Table!$A$2:$C$121,2,0)</f>
        <v>16</v>
      </c>
      <c r="N708" s="26">
        <f>VLOOKUP(K708,Table!$A$2:$C$121,3,0)</f>
        <v>4</v>
      </c>
      <c r="O708" s="13" t="str">
        <f>VLOOKUP(A708,Table!$U$1:$V$230,2,0)</f>
        <v>Monoclinic</v>
      </c>
      <c r="P708" s="1"/>
    </row>
    <row r="709" spans="1:16">
      <c r="A709" s="12">
        <v>14</v>
      </c>
      <c r="B709" s="12">
        <v>27313</v>
      </c>
      <c r="C709" s="12" t="s">
        <v>1157</v>
      </c>
      <c r="D709" s="12" t="s">
        <v>1219</v>
      </c>
      <c r="E709" s="17" t="s">
        <v>426</v>
      </c>
      <c r="F709" s="25" t="str">
        <f>LEFT(E709,MIN(FIND({0,1,2,3,4,5,6,7,8,9},ASC(E709)&amp;1234567890))-1)</f>
        <v>Hf</v>
      </c>
      <c r="G709" s="25">
        <f t="shared" si="22"/>
        <v>1</v>
      </c>
      <c r="H709" s="25">
        <f>VLOOKUP(F709,Table!$A$2:$C$121,2,0)</f>
        <v>4</v>
      </c>
      <c r="I709" s="26">
        <f>VLOOKUP(F709,Table!$A$2:$C$121,3,0)</f>
        <v>6</v>
      </c>
      <c r="J709" s="17" t="s">
        <v>32</v>
      </c>
      <c r="K709" s="25" t="str">
        <f>LEFT(J709,MIN(FIND({0,1,2,3,4,5,6,7,8,9},ASC(J709)&amp;1234567890))-1)</f>
        <v>O</v>
      </c>
      <c r="L709" s="25">
        <f t="shared" si="23"/>
        <v>2</v>
      </c>
      <c r="M709" s="25">
        <f>VLOOKUP(K709,Table!$A$2:$C$121,2,0)</f>
        <v>16</v>
      </c>
      <c r="N709" s="26">
        <f>VLOOKUP(K709,Table!$A$2:$C$121,3,0)</f>
        <v>2</v>
      </c>
      <c r="O709" s="13" t="str">
        <f>VLOOKUP(A709,Table!$U$1:$V$230,2,0)</f>
        <v>Monoclinic</v>
      </c>
      <c r="P709" s="1"/>
    </row>
    <row r="710" spans="1:16">
      <c r="A710" s="12">
        <v>14</v>
      </c>
      <c r="B710" s="12">
        <v>27443</v>
      </c>
      <c r="C710" s="12" t="s">
        <v>1157</v>
      </c>
      <c r="D710" s="12" t="s">
        <v>1220</v>
      </c>
      <c r="E710" s="17" t="s">
        <v>541</v>
      </c>
      <c r="F710" s="25" t="str">
        <f>LEFT(E710,MIN(FIND({0,1,2,3,4,5,6,7,8,9},ASC(E710)&amp;1234567890))-1)</f>
        <v>Pd</v>
      </c>
      <c r="G710" s="25">
        <f t="shared" si="22"/>
        <v>1</v>
      </c>
      <c r="H710" s="25">
        <f>VLOOKUP(F710,Table!$A$2:$C$121,2,0)</f>
        <v>10</v>
      </c>
      <c r="I710" s="26">
        <f>VLOOKUP(F710,Table!$A$2:$C$121,3,0)</f>
        <v>5</v>
      </c>
      <c r="J710" s="17" t="s">
        <v>11403</v>
      </c>
      <c r="K710" s="25" t="str">
        <f>LEFT(J710,MIN(FIND({0,1,2,3,4,5,6,7,8,9},ASC(J710)&amp;1234567890))-1)</f>
        <v>Br</v>
      </c>
      <c r="L710" s="25">
        <f t="shared" si="23"/>
        <v>2</v>
      </c>
      <c r="M710" s="25">
        <f>VLOOKUP(K710,Table!$A$2:$C$121,2,0)</f>
        <v>17</v>
      </c>
      <c r="N710" s="26">
        <f>VLOOKUP(K710,Table!$A$2:$C$121,3,0)</f>
        <v>4</v>
      </c>
      <c r="O710" s="13" t="str">
        <f>VLOOKUP(A710,Table!$U$1:$V$230,2,0)</f>
        <v>Monoclinic</v>
      </c>
      <c r="P710" s="1"/>
    </row>
    <row r="711" spans="1:16">
      <c r="A711" s="12">
        <v>14</v>
      </c>
      <c r="B711" s="12">
        <v>27516</v>
      </c>
      <c r="C711" s="12" t="s">
        <v>1157</v>
      </c>
      <c r="D711" s="12" t="s">
        <v>1221</v>
      </c>
      <c r="E711" s="17" t="s">
        <v>11321</v>
      </c>
      <c r="F711" s="25" t="str">
        <f>LEFT(E711,MIN(FIND({0,1,2,3,4,5,6,7,8,9},ASC(E711)&amp;1234567890))-1)</f>
        <v>I</v>
      </c>
      <c r="G711" s="25">
        <f t="shared" si="22"/>
        <v>2</v>
      </c>
      <c r="H711" s="25">
        <f>VLOOKUP(F711,Table!$A$2:$C$121,2,0)</f>
        <v>17</v>
      </c>
      <c r="I711" s="26">
        <f>VLOOKUP(F711,Table!$A$2:$C$121,3,0)</f>
        <v>5</v>
      </c>
      <c r="J711" s="17" t="s">
        <v>500</v>
      </c>
      <c r="K711" s="25" t="str">
        <f>LEFT(J711,MIN(FIND({0,1,2,3,4,5,6,7,8,9},ASC(J711)&amp;1234567890))-1)</f>
        <v>O</v>
      </c>
      <c r="L711" s="25">
        <f t="shared" si="23"/>
        <v>5</v>
      </c>
      <c r="M711" s="25">
        <f>VLOOKUP(K711,Table!$A$2:$C$121,2,0)</f>
        <v>16</v>
      </c>
      <c r="N711" s="26">
        <f>VLOOKUP(K711,Table!$A$2:$C$121,3,0)</f>
        <v>2</v>
      </c>
      <c r="O711" s="13" t="str">
        <f>VLOOKUP(A711,Table!$U$1:$V$230,2,0)</f>
        <v>Monoclinic</v>
      </c>
      <c r="P711" s="1"/>
    </row>
    <row r="712" spans="1:16">
      <c r="A712" s="12">
        <v>14</v>
      </c>
      <c r="B712" s="12">
        <v>27568</v>
      </c>
      <c r="C712" s="12" t="s">
        <v>1157</v>
      </c>
      <c r="D712" s="12" t="s">
        <v>1222</v>
      </c>
      <c r="E712" s="17" t="s">
        <v>434</v>
      </c>
      <c r="F712" s="25" t="str">
        <f>LEFT(E712,MIN(FIND({0,1,2,3,4,5,6,7,8,9},ASC(E712)&amp;1234567890))-1)</f>
        <v>Os</v>
      </c>
      <c r="G712" s="25">
        <f t="shared" si="22"/>
        <v>1</v>
      </c>
      <c r="H712" s="25">
        <f>VLOOKUP(F712,Table!$A$2:$C$121,2,0)</f>
        <v>8</v>
      </c>
      <c r="I712" s="26">
        <f>VLOOKUP(F712,Table!$A$2:$C$121,3,0)</f>
        <v>6</v>
      </c>
      <c r="J712" s="17" t="s">
        <v>394</v>
      </c>
      <c r="K712" s="25" t="str">
        <f>LEFT(J712,MIN(FIND({0,1,2,3,4,5,6,7,8,9},ASC(J712)&amp;1234567890))-1)</f>
        <v>Cl</v>
      </c>
      <c r="L712" s="25">
        <f t="shared" si="23"/>
        <v>5</v>
      </c>
      <c r="M712" s="25">
        <f>VLOOKUP(K712,Table!$A$2:$C$121,2,0)</f>
        <v>17</v>
      </c>
      <c r="N712" s="26">
        <f>VLOOKUP(K712,Table!$A$2:$C$121,3,0)</f>
        <v>3</v>
      </c>
      <c r="O712" s="13" t="str">
        <f>VLOOKUP(A712,Table!$U$1:$V$230,2,0)</f>
        <v>Monoclinic</v>
      </c>
      <c r="P712" s="1"/>
    </row>
    <row r="713" spans="1:16">
      <c r="A713" s="12">
        <v>14</v>
      </c>
      <c r="B713" s="12">
        <v>27659</v>
      </c>
      <c r="C713" s="12" t="s">
        <v>1157</v>
      </c>
      <c r="D713" s="12" t="s">
        <v>1223</v>
      </c>
      <c r="E713" s="17" t="s">
        <v>11342</v>
      </c>
      <c r="F713" s="25" t="str">
        <f>LEFT(E713,MIN(FIND({0,1,2,3,4,5,6,7,8,9},ASC(E713)&amp;1234567890))-1)</f>
        <v>Ag</v>
      </c>
      <c r="G713" s="25">
        <f t="shared" si="22"/>
        <v>1</v>
      </c>
      <c r="H713" s="25">
        <f>VLOOKUP(F713,Table!$A$2:$C$121,2,0)</f>
        <v>11</v>
      </c>
      <c r="I713" s="26">
        <f>VLOOKUP(F713,Table!$A$2:$C$121,3,0)</f>
        <v>5</v>
      </c>
      <c r="J713" s="17" t="s">
        <v>371</v>
      </c>
      <c r="K713" s="25" t="str">
        <f>LEFT(J713,MIN(FIND({0,1,2,3,4,5,6,7,8,9},ASC(J713)&amp;1234567890))-1)</f>
        <v>O</v>
      </c>
      <c r="L713" s="25">
        <f t="shared" si="23"/>
        <v>1</v>
      </c>
      <c r="M713" s="25">
        <f>VLOOKUP(K713,Table!$A$2:$C$121,2,0)</f>
        <v>16</v>
      </c>
      <c r="N713" s="26">
        <f>VLOOKUP(K713,Table!$A$2:$C$121,3,0)</f>
        <v>2</v>
      </c>
      <c r="O713" s="13" t="str">
        <f>VLOOKUP(A713,Table!$U$1:$V$230,2,0)</f>
        <v>Monoclinic</v>
      </c>
      <c r="P713" s="1"/>
    </row>
    <row r="714" spans="1:16">
      <c r="A714" s="12">
        <v>14</v>
      </c>
      <c r="B714" s="12">
        <v>27867</v>
      </c>
      <c r="C714" s="12" t="s">
        <v>1155</v>
      </c>
      <c r="D714" s="12" t="s">
        <v>1224</v>
      </c>
      <c r="E714" s="17" t="s">
        <v>11624</v>
      </c>
      <c r="F714" s="25" t="str">
        <f>LEFT(E714,MIN(FIND({0,1,2,3,4,5,6,7,8,9},ASC(E714)&amp;1234567890))-1)</f>
        <v>B</v>
      </c>
      <c r="G714" s="25">
        <f t="shared" si="22"/>
        <v>2</v>
      </c>
      <c r="H714" s="25">
        <f>VLOOKUP(F714,Table!$A$2:$C$121,2,0)</f>
        <v>13</v>
      </c>
      <c r="I714" s="26">
        <f>VLOOKUP(F714,Table!$A$2:$C$121,3,0)</f>
        <v>2</v>
      </c>
      <c r="J714" s="17" t="s">
        <v>11638</v>
      </c>
      <c r="K714" s="25" t="str">
        <f>LEFT(J714,MIN(FIND({0,1,2,3,4,5,6,7,8,9},ASC(J714)&amp;1234567890))-1)</f>
        <v>F</v>
      </c>
      <c r="L714" s="25">
        <f t="shared" si="23"/>
        <v>4</v>
      </c>
      <c r="M714" s="25">
        <f>VLOOKUP(K714,Table!$A$2:$C$121,2,0)</f>
        <v>17</v>
      </c>
      <c r="N714" s="26">
        <f>VLOOKUP(K714,Table!$A$2:$C$121,3,0)</f>
        <v>2</v>
      </c>
      <c r="O714" s="13" t="str">
        <f>VLOOKUP(A714,Table!$U$1:$V$230,2,0)</f>
        <v>Monoclinic</v>
      </c>
      <c r="P714" s="1"/>
    </row>
    <row r="715" spans="1:16">
      <c r="A715" s="12">
        <v>14</v>
      </c>
      <c r="B715" s="12">
        <v>27868</v>
      </c>
      <c r="C715" s="12" t="s">
        <v>1155</v>
      </c>
      <c r="D715" s="12" t="s">
        <v>1225</v>
      </c>
      <c r="E715" s="17" t="s">
        <v>11648</v>
      </c>
      <c r="F715" s="25" t="str">
        <f>LEFT(E715,MIN(FIND({0,1,2,3,4,5,6,7,8,9},ASC(E715)&amp;1234567890))-1)</f>
        <v>B</v>
      </c>
      <c r="G715" s="25">
        <f t="shared" si="22"/>
        <v>9</v>
      </c>
      <c r="H715" s="25">
        <f>VLOOKUP(F715,Table!$A$2:$C$121,2,0)</f>
        <v>13</v>
      </c>
      <c r="I715" s="26">
        <f>VLOOKUP(F715,Table!$A$2:$C$121,3,0)</f>
        <v>2</v>
      </c>
      <c r="J715" s="17" t="s">
        <v>11649</v>
      </c>
      <c r="K715" s="25" t="str">
        <f>LEFT(J715,MIN(FIND({0,1,2,3,4,5,6,7,8,9},ASC(J715)&amp;1234567890))-1)</f>
        <v>H</v>
      </c>
      <c r="L715" s="25">
        <f t="shared" si="23"/>
        <v>15</v>
      </c>
      <c r="M715" s="25">
        <f>VLOOKUP(K715,Table!$A$2:$C$121,2,0)</f>
        <v>1</v>
      </c>
      <c r="N715" s="26">
        <f>VLOOKUP(K715,Table!$A$2:$C$121,3,0)</f>
        <v>1</v>
      </c>
      <c r="O715" s="13" t="str">
        <f>VLOOKUP(A715,Table!$U$1:$V$230,2,0)</f>
        <v>Monoclinic</v>
      </c>
      <c r="P715" s="1"/>
    </row>
    <row r="716" spans="1:16">
      <c r="A716" s="12">
        <v>14</v>
      </c>
      <c r="B716" s="12">
        <v>28331</v>
      </c>
      <c r="C716" s="12" t="s">
        <v>1157</v>
      </c>
      <c r="D716" s="12" t="s">
        <v>1226</v>
      </c>
      <c r="E716" s="17" t="s">
        <v>11358</v>
      </c>
      <c r="F716" s="25" t="str">
        <f>LEFT(E716,MIN(FIND({0,1,2,3,4,5,6,7,8,9},ASC(E716)&amp;1234567890))-1)</f>
        <v>N</v>
      </c>
      <c r="G716" s="25">
        <f t="shared" si="22"/>
        <v>2</v>
      </c>
      <c r="H716" s="25">
        <f>VLOOKUP(F716,Table!$A$2:$C$121,2,0)</f>
        <v>15</v>
      </c>
      <c r="I716" s="26">
        <f>VLOOKUP(F716,Table!$A$2:$C$121,3,0)</f>
        <v>2</v>
      </c>
      <c r="J716" s="17" t="s">
        <v>582</v>
      </c>
      <c r="K716" s="25" t="str">
        <f>LEFT(J716,MIN(FIND({0,1,2,3,4,5,6,7,8,9},ASC(J716)&amp;1234567890))-1)</f>
        <v>O</v>
      </c>
      <c r="L716" s="25">
        <f t="shared" si="23"/>
        <v>4</v>
      </c>
      <c r="M716" s="25">
        <f>VLOOKUP(K716,Table!$A$2:$C$121,2,0)</f>
        <v>16</v>
      </c>
      <c r="N716" s="26">
        <f>VLOOKUP(K716,Table!$A$2:$C$121,3,0)</f>
        <v>2</v>
      </c>
      <c r="O716" s="13" t="str">
        <f>VLOOKUP(A716,Table!$U$1:$V$230,2,0)</f>
        <v>Monoclinic</v>
      </c>
      <c r="P716" s="1"/>
    </row>
    <row r="717" spans="1:16">
      <c r="A717" s="12">
        <v>14</v>
      </c>
      <c r="B717" s="12">
        <v>23596</v>
      </c>
      <c r="C717" s="12" t="s">
        <v>1157</v>
      </c>
      <c r="D717" s="12" t="s">
        <v>1227</v>
      </c>
      <c r="E717" s="17" t="s">
        <v>461</v>
      </c>
      <c r="F717" s="25" t="str">
        <f>LEFT(E717,MIN(FIND({0,1,2,3,4,5,6,7,8,9},ASC(E717)&amp;1234567890))-1)</f>
        <v>Cu</v>
      </c>
      <c r="G717" s="25">
        <f t="shared" si="22"/>
        <v>2</v>
      </c>
      <c r="H717" s="25">
        <f>VLOOKUP(F717,Table!$A$2:$C$121,2,0)</f>
        <v>11</v>
      </c>
      <c r="I717" s="26">
        <f>VLOOKUP(F717,Table!$A$2:$C$121,3,0)</f>
        <v>4</v>
      </c>
      <c r="J717" s="17" t="s">
        <v>379</v>
      </c>
      <c r="K717" s="25" t="str">
        <f>LEFT(J717,MIN(FIND({0,1,2,3,4,5,6,7,8,9},ASC(J717)&amp;1234567890))-1)</f>
        <v>S</v>
      </c>
      <c r="L717" s="25">
        <f t="shared" si="23"/>
        <v>1</v>
      </c>
      <c r="M717" s="25">
        <f>VLOOKUP(K717,Table!$A$2:$C$121,2,0)</f>
        <v>16</v>
      </c>
      <c r="N717" s="26">
        <f>VLOOKUP(K717,Table!$A$2:$C$121,3,0)</f>
        <v>3</v>
      </c>
      <c r="O717" s="13" t="str">
        <f>VLOOKUP(A717,Table!$U$1:$V$230,2,0)</f>
        <v>Monoclinic</v>
      </c>
      <c r="P717" s="1"/>
    </row>
    <row r="718" spans="1:16">
      <c r="A718" s="12">
        <v>14</v>
      </c>
      <c r="B718" s="12">
        <v>31695</v>
      </c>
      <c r="C718" s="12" t="s">
        <v>1155</v>
      </c>
      <c r="D718" s="12" t="s">
        <v>1228</v>
      </c>
      <c r="E718" s="17" t="s">
        <v>11511</v>
      </c>
      <c r="F718" s="25" t="str">
        <f>LEFT(E718,MIN(FIND({0,1,2,3,4,5,6,7,8,9},ASC(E718)&amp;1234567890))-1)</f>
        <v>B</v>
      </c>
      <c r="G718" s="25">
        <f t="shared" si="22"/>
        <v>4</v>
      </c>
      <c r="H718" s="25">
        <f>VLOOKUP(F718,Table!$A$2:$C$121,2,0)</f>
        <v>13</v>
      </c>
      <c r="I718" s="26">
        <f>VLOOKUP(F718,Table!$A$2:$C$121,3,0)</f>
        <v>2</v>
      </c>
      <c r="J718" s="17" t="s">
        <v>535</v>
      </c>
      <c r="K718" s="25" t="str">
        <f>LEFT(J718,MIN(FIND({0,1,2,3,4,5,6,7,8,9},ASC(J718)&amp;1234567890))-1)</f>
        <v>H</v>
      </c>
      <c r="L718" s="25">
        <f t="shared" si="23"/>
        <v>10</v>
      </c>
      <c r="M718" s="25">
        <f>VLOOKUP(K718,Table!$A$2:$C$121,2,0)</f>
        <v>1</v>
      </c>
      <c r="N718" s="26">
        <f>VLOOKUP(K718,Table!$A$2:$C$121,3,0)</f>
        <v>1</v>
      </c>
      <c r="O718" s="13" t="str">
        <f>VLOOKUP(A718,Table!$U$1:$V$230,2,0)</f>
        <v>Monoclinic</v>
      </c>
      <c r="P718" s="1"/>
    </row>
    <row r="719" spans="1:16">
      <c r="A719" s="12">
        <v>14</v>
      </c>
      <c r="B719" s="12">
        <v>31827</v>
      </c>
      <c r="C719" s="12" t="s">
        <v>1155</v>
      </c>
      <c r="D719" s="12" t="s">
        <v>1229</v>
      </c>
      <c r="E719" s="17" t="s">
        <v>11390</v>
      </c>
      <c r="F719" s="25" t="str">
        <f>LEFT(E719,MIN(FIND({0,1,2,3,4,5,6,7,8,9},ASC(E719)&amp;1234567890))-1)</f>
        <v>Cr</v>
      </c>
      <c r="G719" s="25">
        <f t="shared" si="22"/>
        <v>1</v>
      </c>
      <c r="H719" s="25">
        <f>VLOOKUP(F719,Table!$A$2:$C$121,2,0)</f>
        <v>6</v>
      </c>
      <c r="I719" s="26">
        <f>VLOOKUP(F719,Table!$A$2:$C$121,3,0)</f>
        <v>4</v>
      </c>
      <c r="J719" s="17" t="s">
        <v>11632</v>
      </c>
      <c r="K719" s="25" t="str">
        <f>LEFT(J719,MIN(FIND({0,1,2,3,4,5,6,7,8,9},ASC(J719)&amp;1234567890))-1)</f>
        <v>F</v>
      </c>
      <c r="L719" s="25">
        <f t="shared" si="23"/>
        <v>2</v>
      </c>
      <c r="M719" s="25">
        <f>VLOOKUP(K719,Table!$A$2:$C$121,2,0)</f>
        <v>17</v>
      </c>
      <c r="N719" s="26">
        <f>VLOOKUP(K719,Table!$A$2:$C$121,3,0)</f>
        <v>2</v>
      </c>
      <c r="O719" s="13" t="str">
        <f>VLOOKUP(A719,Table!$U$1:$V$230,2,0)</f>
        <v>Monoclinic</v>
      </c>
      <c r="P719" s="1"/>
    </row>
    <row r="720" spans="1:16">
      <c r="A720" s="12">
        <v>14</v>
      </c>
      <c r="B720" s="12">
        <v>32033</v>
      </c>
      <c r="C720" s="12" t="s">
        <v>1157</v>
      </c>
      <c r="D720" s="12" t="s">
        <v>1230</v>
      </c>
      <c r="E720" s="17" t="s">
        <v>11650</v>
      </c>
      <c r="F720" s="25" t="str">
        <f>LEFT(E720,MIN(FIND({0,1,2,3,4,5,6,7,8,9},ASC(E720)&amp;1234567890))-1)</f>
        <v>Sr</v>
      </c>
      <c r="G720" s="25">
        <f t="shared" si="22"/>
        <v>2</v>
      </c>
      <c r="H720" s="25">
        <f>VLOOKUP(F720,Table!$A$2:$C$121,2,0)</f>
        <v>2</v>
      </c>
      <c r="I720" s="26">
        <f>VLOOKUP(F720,Table!$A$2:$C$121,3,0)</f>
        <v>5</v>
      </c>
      <c r="J720" s="17" t="s">
        <v>11357</v>
      </c>
      <c r="K720" s="25" t="str">
        <f>LEFT(J720,MIN(FIND({0,1,2,3,4,5,6,7,8,9},ASC(J720)&amp;1234567890))-1)</f>
        <v>Sb</v>
      </c>
      <c r="L720" s="25">
        <f t="shared" si="23"/>
        <v>3</v>
      </c>
      <c r="M720" s="25">
        <f>VLOOKUP(K720,Table!$A$2:$C$121,2,0)</f>
        <v>15</v>
      </c>
      <c r="N720" s="26">
        <f>VLOOKUP(K720,Table!$A$2:$C$121,3,0)</f>
        <v>5</v>
      </c>
      <c r="O720" s="13" t="str">
        <f>VLOOKUP(A720,Table!$U$1:$V$230,2,0)</f>
        <v>Monoclinic</v>
      </c>
      <c r="P720" s="1"/>
    </row>
    <row r="721" spans="1:16">
      <c r="A721" s="12">
        <v>14</v>
      </c>
      <c r="B721" s="12">
        <v>35266</v>
      </c>
      <c r="C721" s="12" t="s">
        <v>1157</v>
      </c>
      <c r="D721" s="12" t="s">
        <v>1231</v>
      </c>
      <c r="E721" s="17" t="s">
        <v>11390</v>
      </c>
      <c r="F721" s="25" t="str">
        <f>LEFT(E721,MIN(FIND({0,1,2,3,4,5,6,7,8,9},ASC(E721)&amp;1234567890))-1)</f>
        <v>Cr</v>
      </c>
      <c r="G721" s="25">
        <f t="shared" si="22"/>
        <v>1</v>
      </c>
      <c r="H721" s="25">
        <f>VLOOKUP(F721,Table!$A$2:$C$121,2,0)</f>
        <v>6</v>
      </c>
      <c r="I721" s="26">
        <f>VLOOKUP(F721,Table!$A$2:$C$121,3,0)</f>
        <v>4</v>
      </c>
      <c r="J721" s="17" t="s">
        <v>36</v>
      </c>
      <c r="K721" s="25" t="str">
        <f>LEFT(J721,MIN(FIND({0,1,2,3,4,5,6,7,8,9},ASC(J721)&amp;1234567890))-1)</f>
        <v>Te</v>
      </c>
      <c r="L721" s="25">
        <f t="shared" si="23"/>
        <v>3</v>
      </c>
      <c r="M721" s="25">
        <f>VLOOKUP(K721,Table!$A$2:$C$121,2,0)</f>
        <v>16</v>
      </c>
      <c r="N721" s="26">
        <f>VLOOKUP(K721,Table!$A$2:$C$121,3,0)</f>
        <v>5</v>
      </c>
      <c r="O721" s="13" t="str">
        <f>VLOOKUP(A721,Table!$U$1:$V$230,2,0)</f>
        <v>Monoclinic</v>
      </c>
      <c r="P721" s="1"/>
    </row>
    <row r="722" spans="1:16">
      <c r="A722" s="12">
        <v>14</v>
      </c>
      <c r="B722" s="12">
        <v>35282</v>
      </c>
      <c r="C722" s="12" t="s">
        <v>1157</v>
      </c>
      <c r="D722" s="12" t="s">
        <v>1232</v>
      </c>
      <c r="E722" s="17" t="s">
        <v>11351</v>
      </c>
      <c r="F722" s="25" t="str">
        <f>LEFT(E722,MIN(FIND({0,1,2,3,4,5,6,7,8,9},ASC(E722)&amp;1234567890))-1)</f>
        <v>Cu</v>
      </c>
      <c r="G722" s="25">
        <f t="shared" si="22"/>
        <v>1</v>
      </c>
      <c r="H722" s="25">
        <f>VLOOKUP(F722,Table!$A$2:$C$121,2,0)</f>
        <v>11</v>
      </c>
      <c r="I722" s="26">
        <f>VLOOKUP(F722,Table!$A$2:$C$121,3,0)</f>
        <v>4</v>
      </c>
      <c r="J722" s="17" t="s">
        <v>30</v>
      </c>
      <c r="K722" s="25" t="str">
        <f>LEFT(J722,MIN(FIND({0,1,2,3,4,5,6,7,8,9},ASC(J722)&amp;1234567890))-1)</f>
        <v>P</v>
      </c>
      <c r="L722" s="25">
        <f t="shared" si="23"/>
        <v>2</v>
      </c>
      <c r="M722" s="25">
        <f>VLOOKUP(K722,Table!$A$2:$C$121,2,0)</f>
        <v>15</v>
      </c>
      <c r="N722" s="26">
        <f>VLOOKUP(K722,Table!$A$2:$C$121,3,0)</f>
        <v>3</v>
      </c>
      <c r="O722" s="13" t="str">
        <f>VLOOKUP(A722,Table!$U$1:$V$230,2,0)</f>
        <v>Monoclinic</v>
      </c>
      <c r="P722" s="1"/>
    </row>
    <row r="723" spans="1:16">
      <c r="A723" s="12">
        <v>14</v>
      </c>
      <c r="B723" s="12">
        <v>35283</v>
      </c>
      <c r="C723" s="12" t="s">
        <v>1157</v>
      </c>
      <c r="D723" s="12" t="s">
        <v>1233</v>
      </c>
      <c r="E723" s="17" t="s">
        <v>11342</v>
      </c>
      <c r="F723" s="25" t="str">
        <f>LEFT(E723,MIN(FIND({0,1,2,3,4,5,6,7,8,9},ASC(E723)&amp;1234567890))-1)</f>
        <v>Ag</v>
      </c>
      <c r="G723" s="25">
        <f t="shared" si="22"/>
        <v>1</v>
      </c>
      <c r="H723" s="25">
        <f>VLOOKUP(F723,Table!$A$2:$C$121,2,0)</f>
        <v>11</v>
      </c>
      <c r="I723" s="26">
        <f>VLOOKUP(F723,Table!$A$2:$C$121,3,0)</f>
        <v>5</v>
      </c>
      <c r="J723" s="17" t="s">
        <v>30</v>
      </c>
      <c r="K723" s="25" t="str">
        <f>LEFT(J723,MIN(FIND({0,1,2,3,4,5,6,7,8,9},ASC(J723)&amp;1234567890))-1)</f>
        <v>P</v>
      </c>
      <c r="L723" s="25">
        <f t="shared" si="23"/>
        <v>2</v>
      </c>
      <c r="M723" s="25">
        <f>VLOOKUP(K723,Table!$A$2:$C$121,2,0)</f>
        <v>15</v>
      </c>
      <c r="N723" s="26">
        <f>VLOOKUP(K723,Table!$A$2:$C$121,3,0)</f>
        <v>3</v>
      </c>
      <c r="O723" s="13" t="str">
        <f>VLOOKUP(A723,Table!$U$1:$V$230,2,0)</f>
        <v>Monoclinic</v>
      </c>
      <c r="P723" s="1"/>
    </row>
    <row r="724" spans="1:16">
      <c r="A724" s="12">
        <v>14</v>
      </c>
      <c r="B724" s="12">
        <v>36283</v>
      </c>
      <c r="C724" s="12" t="s">
        <v>1155</v>
      </c>
      <c r="D724" s="12" t="s">
        <v>1234</v>
      </c>
      <c r="E724" s="17" t="s">
        <v>11651</v>
      </c>
      <c r="F724" s="25" t="str">
        <f>LEFT(E724,MIN(FIND({0,1,2,3,4,5,6,7,8,9},ASC(E724)&amp;1234567890))-1)</f>
        <v>B</v>
      </c>
      <c r="G724" s="25">
        <f t="shared" si="22"/>
        <v>5</v>
      </c>
      <c r="H724" s="25">
        <f>VLOOKUP(F724,Table!$A$2:$C$121,2,0)</f>
        <v>13</v>
      </c>
      <c r="I724" s="26">
        <f>VLOOKUP(F724,Table!$A$2:$C$121,3,0)</f>
        <v>2</v>
      </c>
      <c r="J724" s="17" t="s">
        <v>11652</v>
      </c>
      <c r="K724" s="25" t="str">
        <f>LEFT(J724,MIN(FIND({0,1,2,3,4,5,6,7,8,9},ASC(J724)&amp;1234567890))-1)</f>
        <v>H</v>
      </c>
      <c r="L724" s="25">
        <f t="shared" si="23"/>
        <v>11</v>
      </c>
      <c r="M724" s="25">
        <f>VLOOKUP(K724,Table!$A$2:$C$121,2,0)</f>
        <v>1</v>
      </c>
      <c r="N724" s="26">
        <f>VLOOKUP(K724,Table!$A$2:$C$121,3,0)</f>
        <v>1</v>
      </c>
      <c r="O724" s="13" t="str">
        <f>VLOOKUP(A724,Table!$U$1:$V$230,2,0)</f>
        <v>Monoclinic</v>
      </c>
      <c r="P724" s="1"/>
    </row>
    <row r="725" spans="1:16">
      <c r="A725" s="12">
        <v>14</v>
      </c>
      <c r="B725" s="12">
        <v>37017</v>
      </c>
      <c r="C725" s="12" t="s">
        <v>1157</v>
      </c>
      <c r="D725" s="12" t="s">
        <v>1235</v>
      </c>
      <c r="E725" s="17" t="s">
        <v>361</v>
      </c>
      <c r="F725" s="25" t="str">
        <f>LEFT(E725,MIN(FIND({0,1,2,3,4,5,6,7,8,9},ASC(E725)&amp;1234567890))-1)</f>
        <v>Se</v>
      </c>
      <c r="G725" s="25">
        <f t="shared" si="22"/>
        <v>2</v>
      </c>
      <c r="H725" s="25">
        <f>VLOOKUP(F725,Table!$A$2:$C$121,2,0)</f>
        <v>16</v>
      </c>
      <c r="I725" s="26">
        <f>VLOOKUP(F725,Table!$A$2:$C$121,3,0)</f>
        <v>4</v>
      </c>
      <c r="J725" s="17" t="s">
        <v>11403</v>
      </c>
      <c r="K725" s="25" t="str">
        <f>LEFT(J725,MIN(FIND({0,1,2,3,4,5,6,7,8,9},ASC(J725)&amp;1234567890))-1)</f>
        <v>Br</v>
      </c>
      <c r="L725" s="25">
        <f t="shared" si="23"/>
        <v>2</v>
      </c>
      <c r="M725" s="25">
        <f>VLOOKUP(K725,Table!$A$2:$C$121,2,0)</f>
        <v>17</v>
      </c>
      <c r="N725" s="26">
        <f>VLOOKUP(K725,Table!$A$2:$C$121,3,0)</f>
        <v>4</v>
      </c>
      <c r="O725" s="13" t="str">
        <f>VLOOKUP(A725,Table!$U$1:$V$230,2,0)</f>
        <v>Monoclinic</v>
      </c>
      <c r="P725" s="1"/>
    </row>
    <row r="726" spans="1:16">
      <c r="A726" s="12">
        <v>14</v>
      </c>
      <c r="B726" s="12">
        <v>37018</v>
      </c>
      <c r="C726" s="12" t="s">
        <v>1157</v>
      </c>
      <c r="D726" s="12" t="s">
        <v>1236</v>
      </c>
      <c r="E726" s="17" t="s">
        <v>361</v>
      </c>
      <c r="F726" s="25" t="str">
        <f>LEFT(E726,MIN(FIND({0,1,2,3,4,5,6,7,8,9},ASC(E726)&amp;1234567890))-1)</f>
        <v>Se</v>
      </c>
      <c r="G726" s="25">
        <f t="shared" si="22"/>
        <v>2</v>
      </c>
      <c r="H726" s="25">
        <f>VLOOKUP(F726,Table!$A$2:$C$121,2,0)</f>
        <v>16</v>
      </c>
      <c r="I726" s="26">
        <f>VLOOKUP(F726,Table!$A$2:$C$121,3,0)</f>
        <v>4</v>
      </c>
      <c r="J726" s="17" t="s">
        <v>11305</v>
      </c>
      <c r="K726" s="25" t="str">
        <f>LEFT(J726,MIN(FIND({0,1,2,3,4,5,6,7,8,9},ASC(J726)&amp;1234567890))-1)</f>
        <v>Cl</v>
      </c>
      <c r="L726" s="25">
        <f t="shared" si="23"/>
        <v>2</v>
      </c>
      <c r="M726" s="25">
        <f>VLOOKUP(K726,Table!$A$2:$C$121,2,0)</f>
        <v>17</v>
      </c>
      <c r="N726" s="26">
        <f>VLOOKUP(K726,Table!$A$2:$C$121,3,0)</f>
        <v>3</v>
      </c>
      <c r="O726" s="13" t="str">
        <f>VLOOKUP(A726,Table!$U$1:$V$230,2,0)</f>
        <v>Monoclinic</v>
      </c>
      <c r="P726" s="1"/>
    </row>
    <row r="727" spans="1:16">
      <c r="A727" s="12">
        <v>14</v>
      </c>
      <c r="B727" s="12">
        <v>37097</v>
      </c>
      <c r="C727" s="12" t="s">
        <v>1157</v>
      </c>
      <c r="D727" s="12" t="s">
        <v>1147</v>
      </c>
      <c r="E727" s="17" t="s">
        <v>328</v>
      </c>
      <c r="F727" s="25" t="str">
        <f>LEFT(E727,MIN(FIND({0,1,2,3,4,5,6,7,8,9},ASC(E727)&amp;1234567890))-1)</f>
        <v>Te</v>
      </c>
      <c r="G727" s="25">
        <f t="shared" si="22"/>
        <v>1</v>
      </c>
      <c r="H727" s="25">
        <f>VLOOKUP(F727,Table!$A$2:$C$121,2,0)</f>
        <v>16</v>
      </c>
      <c r="I727" s="26">
        <f>VLOOKUP(F727,Table!$A$2:$C$121,3,0)</f>
        <v>5</v>
      </c>
      <c r="J727" s="17" t="s">
        <v>471</v>
      </c>
      <c r="K727" s="25" t="str">
        <f>LEFT(J727,MIN(FIND({0,1,2,3,4,5,6,7,8,9},ASC(J727)&amp;1234567890))-1)</f>
        <v>S</v>
      </c>
      <c r="L727" s="25">
        <f t="shared" si="23"/>
        <v>7</v>
      </c>
      <c r="M727" s="25">
        <f>VLOOKUP(K727,Table!$A$2:$C$121,2,0)</f>
        <v>16</v>
      </c>
      <c r="N727" s="26">
        <f>VLOOKUP(K727,Table!$A$2:$C$121,3,0)</f>
        <v>3</v>
      </c>
      <c r="O727" s="13" t="str">
        <f>VLOOKUP(A727,Table!$U$1:$V$230,2,0)</f>
        <v>Monoclinic</v>
      </c>
      <c r="P727" s="1"/>
    </row>
    <row r="728" spans="1:16">
      <c r="A728" s="12">
        <v>14</v>
      </c>
      <c r="B728" s="12">
        <v>38316</v>
      </c>
      <c r="C728" s="12" t="s">
        <v>1157</v>
      </c>
      <c r="D728" s="12" t="s">
        <v>1237</v>
      </c>
      <c r="E728" s="17" t="s">
        <v>76</v>
      </c>
      <c r="F728" s="25" t="str">
        <f>LEFT(E728,MIN(FIND({0,1,2,3,4,5,6,7,8,9},ASC(E728)&amp;1234567890))-1)</f>
        <v>Co</v>
      </c>
      <c r="G728" s="25">
        <f t="shared" si="22"/>
        <v>1</v>
      </c>
      <c r="H728" s="25">
        <f>VLOOKUP(F728,Table!$A$2:$C$121,2,0)</f>
        <v>9</v>
      </c>
      <c r="I728" s="26">
        <f>VLOOKUP(F728,Table!$A$2:$C$121,3,0)</f>
        <v>4</v>
      </c>
      <c r="J728" s="17" t="s">
        <v>30</v>
      </c>
      <c r="K728" s="25" t="str">
        <f>LEFT(J728,MIN(FIND({0,1,2,3,4,5,6,7,8,9},ASC(J728)&amp;1234567890))-1)</f>
        <v>P</v>
      </c>
      <c r="L728" s="25">
        <f t="shared" si="23"/>
        <v>2</v>
      </c>
      <c r="M728" s="25">
        <f>VLOOKUP(K728,Table!$A$2:$C$121,2,0)</f>
        <v>15</v>
      </c>
      <c r="N728" s="26">
        <f>VLOOKUP(K728,Table!$A$2:$C$121,3,0)</f>
        <v>3</v>
      </c>
      <c r="O728" s="13" t="str">
        <f>VLOOKUP(A728,Table!$U$1:$V$230,2,0)</f>
        <v>Monoclinic</v>
      </c>
      <c r="P728" s="1"/>
    </row>
    <row r="729" spans="1:16">
      <c r="A729" s="12">
        <v>14</v>
      </c>
      <c r="B729" s="12">
        <v>30906</v>
      </c>
      <c r="C729" s="12" t="s">
        <v>1157</v>
      </c>
      <c r="D729" s="12" t="s">
        <v>1238</v>
      </c>
      <c r="E729" s="17" t="s">
        <v>11645</v>
      </c>
      <c r="F729" s="25" t="str">
        <f>LEFT(E729,MIN(FIND({0,1,2,3,4,5,6,7,8,9},ASC(E729)&amp;1234567890))-1)</f>
        <v>Sb</v>
      </c>
      <c r="G729" s="25">
        <f t="shared" si="22"/>
        <v>1</v>
      </c>
      <c r="H729" s="25">
        <f>VLOOKUP(F729,Table!$A$2:$C$121,2,0)</f>
        <v>15</v>
      </c>
      <c r="I729" s="26">
        <f>VLOOKUP(F729,Table!$A$2:$C$121,3,0)</f>
        <v>5</v>
      </c>
      <c r="J729" s="17" t="s">
        <v>11582</v>
      </c>
      <c r="K729" s="25" t="str">
        <f>LEFT(J729,MIN(FIND({0,1,2,3,4,5,6,7,8,9},ASC(J729)&amp;1234567890))-1)</f>
        <v>I</v>
      </c>
      <c r="L729" s="25">
        <f t="shared" si="23"/>
        <v>3</v>
      </c>
      <c r="M729" s="25">
        <f>VLOOKUP(K729,Table!$A$2:$C$121,2,0)</f>
        <v>17</v>
      </c>
      <c r="N729" s="26">
        <f>VLOOKUP(K729,Table!$A$2:$C$121,3,0)</f>
        <v>5</v>
      </c>
      <c r="O729" s="13" t="str">
        <f>VLOOKUP(A729,Table!$U$1:$V$230,2,0)</f>
        <v>Monoclinic</v>
      </c>
      <c r="P729" s="1"/>
    </row>
    <row r="730" spans="1:16">
      <c r="A730" s="12">
        <v>14</v>
      </c>
      <c r="B730" s="12">
        <v>39768</v>
      </c>
      <c r="C730" s="12" t="s">
        <v>1157</v>
      </c>
      <c r="D730" s="12" t="s">
        <v>1239</v>
      </c>
      <c r="E730" s="17" t="s">
        <v>11352</v>
      </c>
      <c r="F730" s="25" t="str">
        <f>LEFT(E730,MIN(FIND({0,1,2,3,4,5,6,7,8,9},ASC(E730)&amp;1234567890))-1)</f>
        <v>Al</v>
      </c>
      <c r="G730" s="25">
        <f t="shared" si="22"/>
        <v>1</v>
      </c>
      <c r="H730" s="25">
        <f>VLOOKUP(F730,Table!$A$2:$C$121,2,0)</f>
        <v>13</v>
      </c>
      <c r="I730" s="26">
        <f>VLOOKUP(F730,Table!$A$2:$C$121,3,0)</f>
        <v>3</v>
      </c>
      <c r="J730" s="17" t="s">
        <v>375</v>
      </c>
      <c r="K730" s="25" t="str">
        <f>LEFT(J730,MIN(FIND({0,1,2,3,4,5,6,7,8,9},ASC(J730)&amp;1234567890))-1)</f>
        <v>Br</v>
      </c>
      <c r="L730" s="25">
        <f t="shared" si="23"/>
        <v>3</v>
      </c>
      <c r="M730" s="25">
        <f>VLOOKUP(K730,Table!$A$2:$C$121,2,0)</f>
        <v>17</v>
      </c>
      <c r="N730" s="26">
        <f>VLOOKUP(K730,Table!$A$2:$C$121,3,0)</f>
        <v>4</v>
      </c>
      <c r="O730" s="13" t="str">
        <f>VLOOKUP(A730,Table!$U$1:$V$230,2,0)</f>
        <v>Monoclinic</v>
      </c>
      <c r="P730" s="1"/>
    </row>
    <row r="731" spans="1:16">
      <c r="A731" s="12">
        <v>14</v>
      </c>
      <c r="B731" s="12">
        <v>32530</v>
      </c>
      <c r="C731" s="12" t="s">
        <v>1175</v>
      </c>
      <c r="D731" s="12" t="s">
        <v>1240</v>
      </c>
      <c r="E731" s="17" t="s">
        <v>46</v>
      </c>
      <c r="F731" s="25" t="str">
        <f>LEFT(E731,MIN(FIND({0,1,2,3,4,5,6,7,8,9},ASC(E731)&amp;1234567890))-1)</f>
        <v>La</v>
      </c>
      <c r="G731" s="25">
        <f t="shared" si="22"/>
        <v>1</v>
      </c>
      <c r="H731" s="25">
        <f>VLOOKUP(F731,Table!$A$2:$C$121,2,0)</f>
        <v>3</v>
      </c>
      <c r="I731" s="26">
        <f>VLOOKUP(F731,Table!$A$2:$C$121,3,0)</f>
        <v>6</v>
      </c>
      <c r="J731" s="17" t="s">
        <v>361</v>
      </c>
      <c r="K731" s="25" t="str">
        <f>LEFT(J731,MIN(FIND({0,1,2,3,4,5,6,7,8,9},ASC(J731)&amp;1234567890))-1)</f>
        <v>Se</v>
      </c>
      <c r="L731" s="25">
        <f t="shared" si="23"/>
        <v>2</v>
      </c>
      <c r="M731" s="25">
        <f>VLOOKUP(K731,Table!$A$2:$C$121,2,0)</f>
        <v>16</v>
      </c>
      <c r="N731" s="26">
        <f>VLOOKUP(K731,Table!$A$2:$C$121,3,0)</f>
        <v>4</v>
      </c>
      <c r="O731" s="13" t="str">
        <f>VLOOKUP(A731,Table!$U$1:$V$230,2,0)</f>
        <v>Monoclinic</v>
      </c>
      <c r="P731" s="1"/>
    </row>
    <row r="732" spans="1:16">
      <c r="A732" s="12">
        <v>14</v>
      </c>
      <c r="B732" s="12">
        <v>30242</v>
      </c>
      <c r="C732" s="12" t="s">
        <v>1157</v>
      </c>
      <c r="D732" s="12" t="s">
        <v>1241</v>
      </c>
      <c r="E732" s="17" t="s">
        <v>76</v>
      </c>
      <c r="F732" s="25" t="str">
        <f>LEFT(E732,MIN(FIND({0,1,2,3,4,5,6,7,8,9},ASC(E732)&amp;1234567890))-1)</f>
        <v>Co</v>
      </c>
      <c r="G732" s="25">
        <f t="shared" si="22"/>
        <v>1</v>
      </c>
      <c r="H732" s="25">
        <f>VLOOKUP(F732,Table!$A$2:$C$121,2,0)</f>
        <v>9</v>
      </c>
      <c r="I732" s="26">
        <f>VLOOKUP(F732,Table!$A$2:$C$121,3,0)</f>
        <v>4</v>
      </c>
      <c r="J732" s="17" t="s">
        <v>453</v>
      </c>
      <c r="K732" s="25" t="str">
        <f>LEFT(J732,MIN(FIND({0,1,2,3,4,5,6,7,8,9},ASC(J732)&amp;1234567890))-1)</f>
        <v>As</v>
      </c>
      <c r="L732" s="25">
        <f t="shared" si="23"/>
        <v>2</v>
      </c>
      <c r="M732" s="25">
        <f>VLOOKUP(K732,Table!$A$2:$C$121,2,0)</f>
        <v>15</v>
      </c>
      <c r="N732" s="26">
        <f>VLOOKUP(K732,Table!$A$2:$C$121,3,0)</f>
        <v>4</v>
      </c>
      <c r="O732" s="13" t="str">
        <f>VLOOKUP(A732,Table!$U$1:$V$230,2,0)</f>
        <v>Monoclinic</v>
      </c>
      <c r="P732" s="1"/>
    </row>
    <row r="733" spans="1:16">
      <c r="A733" s="12">
        <v>14</v>
      </c>
      <c r="B733" s="12">
        <v>49761</v>
      </c>
      <c r="C733" s="12" t="s">
        <v>1155</v>
      </c>
      <c r="D733" s="12" t="s">
        <v>1242</v>
      </c>
      <c r="E733" s="17" t="s">
        <v>11317</v>
      </c>
      <c r="F733" s="25" t="str">
        <f>LEFT(E733,MIN(FIND({0,1,2,3,4,5,6,7,8,9},ASC(E733)&amp;1234567890))-1)</f>
        <v>Si</v>
      </c>
      <c r="G733" s="25">
        <f t="shared" si="22"/>
        <v>5</v>
      </c>
      <c r="H733" s="25">
        <f>VLOOKUP(F733,Table!$A$2:$C$121,2,0)</f>
        <v>14</v>
      </c>
      <c r="I733" s="26">
        <f>VLOOKUP(F733,Table!$A$2:$C$121,3,0)</f>
        <v>3</v>
      </c>
      <c r="J733" s="17" t="s">
        <v>11653</v>
      </c>
      <c r="K733" s="25" t="str">
        <f>LEFT(J733,MIN(FIND({0,1,2,3,4,5,6,7,8,9},ASC(J733)&amp;1234567890))-1)</f>
        <v>I</v>
      </c>
      <c r="L733" s="25">
        <f t="shared" si="23"/>
        <v>10</v>
      </c>
      <c r="M733" s="25">
        <f>VLOOKUP(K733,Table!$A$2:$C$121,2,0)</f>
        <v>17</v>
      </c>
      <c r="N733" s="26">
        <f>VLOOKUP(K733,Table!$A$2:$C$121,3,0)</f>
        <v>5</v>
      </c>
      <c r="O733" s="13" t="str">
        <f>VLOOKUP(A733,Table!$U$1:$V$230,2,0)</f>
        <v>Monoclinic</v>
      </c>
      <c r="P733" s="1"/>
    </row>
    <row r="734" spans="1:16">
      <c r="A734" s="12">
        <v>14</v>
      </c>
      <c r="B734" s="12">
        <v>49763</v>
      </c>
      <c r="C734" s="12" t="s">
        <v>1155</v>
      </c>
      <c r="D734" s="12" t="s">
        <v>1243</v>
      </c>
      <c r="E734" s="17" t="s">
        <v>11317</v>
      </c>
      <c r="F734" s="25" t="str">
        <f>LEFT(E734,MIN(FIND({0,1,2,3,4,5,6,7,8,9},ASC(E734)&amp;1234567890))-1)</f>
        <v>Si</v>
      </c>
      <c r="G734" s="25">
        <f t="shared" si="22"/>
        <v>5</v>
      </c>
      <c r="H734" s="25">
        <f>VLOOKUP(F734,Table!$A$2:$C$121,2,0)</f>
        <v>14</v>
      </c>
      <c r="I734" s="26">
        <f>VLOOKUP(F734,Table!$A$2:$C$121,3,0)</f>
        <v>3</v>
      </c>
      <c r="J734" s="17" t="s">
        <v>11654</v>
      </c>
      <c r="K734" s="25" t="str">
        <f>LEFT(J734,MIN(FIND({0,1,2,3,4,5,6,7,8,9},ASC(J734)&amp;1234567890))-1)</f>
        <v>Br</v>
      </c>
      <c r="L734" s="25">
        <f t="shared" si="23"/>
        <v>10</v>
      </c>
      <c r="M734" s="25">
        <f>VLOOKUP(K734,Table!$A$2:$C$121,2,0)</f>
        <v>17</v>
      </c>
      <c r="N734" s="26">
        <f>VLOOKUP(K734,Table!$A$2:$C$121,3,0)</f>
        <v>4</v>
      </c>
      <c r="O734" s="13" t="str">
        <f>VLOOKUP(A734,Table!$U$1:$V$230,2,0)</f>
        <v>Monoclinic</v>
      </c>
      <c r="P734" s="1"/>
    </row>
    <row r="735" spans="1:16">
      <c r="A735" s="12">
        <v>14</v>
      </c>
      <c r="B735" s="12">
        <v>61089</v>
      </c>
      <c r="C735" s="12" t="s">
        <v>1157</v>
      </c>
      <c r="D735" s="12" t="s">
        <v>1244</v>
      </c>
      <c r="E735" s="17" t="s">
        <v>11656</v>
      </c>
      <c r="F735" s="25" t="str">
        <f>LEFT(E735,MIN(FIND({0,1,2,3,4,5,6,7,8,9},ASC(E735)&amp;1234567890))-1)</f>
        <v>Ba</v>
      </c>
      <c r="G735" s="25">
        <f t="shared" si="22"/>
        <v>2</v>
      </c>
      <c r="H735" s="25">
        <f>VLOOKUP(F735,Table!$A$2:$C$121,2,0)</f>
        <v>2</v>
      </c>
      <c r="I735" s="26">
        <f>VLOOKUP(F735,Table!$A$2:$C$121,3,0)</f>
        <v>6</v>
      </c>
      <c r="J735" s="17" t="s">
        <v>11357</v>
      </c>
      <c r="K735" s="25" t="str">
        <f>LEFT(J735,MIN(FIND({0,1,2,3,4,5,6,7,8,9},ASC(J735)&amp;1234567890))-1)</f>
        <v>Sb</v>
      </c>
      <c r="L735" s="25">
        <f t="shared" si="23"/>
        <v>3</v>
      </c>
      <c r="M735" s="25">
        <f>VLOOKUP(K735,Table!$A$2:$C$121,2,0)</f>
        <v>15</v>
      </c>
      <c r="N735" s="26">
        <f>VLOOKUP(K735,Table!$A$2:$C$121,3,0)</f>
        <v>5</v>
      </c>
      <c r="O735" s="13" t="str">
        <f>VLOOKUP(A735,Table!$U$1:$V$230,2,0)</f>
        <v>Monoclinic</v>
      </c>
      <c r="P735" s="1"/>
    </row>
    <row r="736" spans="1:16">
      <c r="A736" s="12">
        <v>14</v>
      </c>
      <c r="B736" s="12">
        <v>59225</v>
      </c>
      <c r="C736" s="12" t="s">
        <v>1157</v>
      </c>
      <c r="D736" s="12" t="s">
        <v>1245</v>
      </c>
      <c r="E736" s="17" t="s">
        <v>11657</v>
      </c>
      <c r="F736" s="25" t="str">
        <f>LEFT(E736,MIN(FIND({0,1,2,3,4,5,6,7,8,9},ASC(E736)&amp;1234567890))-1)</f>
        <v>Ag</v>
      </c>
      <c r="G736" s="25">
        <f t="shared" si="22"/>
        <v>3</v>
      </c>
      <c r="H736" s="25">
        <f>VLOOKUP(F736,Table!$A$2:$C$121,2,0)</f>
        <v>11</v>
      </c>
      <c r="I736" s="26">
        <f>VLOOKUP(F736,Table!$A$2:$C$121,3,0)</f>
        <v>5</v>
      </c>
      <c r="J736" s="17" t="s">
        <v>582</v>
      </c>
      <c r="K736" s="25" t="str">
        <f>LEFT(J736,MIN(FIND({0,1,2,3,4,5,6,7,8,9},ASC(J736)&amp;1234567890))-1)</f>
        <v>O</v>
      </c>
      <c r="L736" s="25">
        <f t="shared" si="23"/>
        <v>4</v>
      </c>
      <c r="M736" s="25">
        <f>VLOOKUP(K736,Table!$A$2:$C$121,2,0)</f>
        <v>16</v>
      </c>
      <c r="N736" s="26">
        <f>VLOOKUP(K736,Table!$A$2:$C$121,3,0)</f>
        <v>2</v>
      </c>
      <c r="O736" s="13" t="str">
        <f>VLOOKUP(A736,Table!$U$1:$V$230,2,0)</f>
        <v>Monoclinic</v>
      </c>
      <c r="P736" s="1"/>
    </row>
    <row r="737" spans="1:16">
      <c r="A737" s="12">
        <v>14</v>
      </c>
      <c r="B737" s="12">
        <v>60760</v>
      </c>
      <c r="C737" s="12" t="s">
        <v>1157</v>
      </c>
      <c r="D737" s="12" t="s">
        <v>1246</v>
      </c>
      <c r="E737" s="17" t="s">
        <v>539</v>
      </c>
      <c r="F737" s="25" t="str">
        <f>LEFT(E737,MIN(FIND({0,1,2,3,4,5,6,7,8,9},ASC(E737)&amp;1234567890))-1)</f>
        <v>Pt</v>
      </c>
      <c r="G737" s="25">
        <f t="shared" si="22"/>
        <v>1</v>
      </c>
      <c r="H737" s="25">
        <f>VLOOKUP(F737,Table!$A$2:$C$121,2,0)</f>
        <v>10</v>
      </c>
      <c r="I737" s="26">
        <f>VLOOKUP(F737,Table!$A$2:$C$121,3,0)</f>
        <v>6</v>
      </c>
      <c r="J737" s="17" t="s">
        <v>11321</v>
      </c>
      <c r="K737" s="25" t="str">
        <f>LEFT(J737,MIN(FIND({0,1,2,3,4,5,6,7,8,9},ASC(J737)&amp;1234567890))-1)</f>
        <v>I</v>
      </c>
      <c r="L737" s="25">
        <f t="shared" si="23"/>
        <v>2</v>
      </c>
      <c r="M737" s="25">
        <f>VLOOKUP(K737,Table!$A$2:$C$121,2,0)</f>
        <v>17</v>
      </c>
      <c r="N737" s="26">
        <f>VLOOKUP(K737,Table!$A$2:$C$121,3,0)</f>
        <v>5</v>
      </c>
      <c r="O737" s="13" t="str">
        <f>VLOOKUP(A737,Table!$U$1:$V$230,2,0)</f>
        <v>Monoclinic</v>
      </c>
      <c r="P737" s="1"/>
    </row>
    <row r="738" spans="1:16">
      <c r="A738" s="12">
        <v>14</v>
      </c>
      <c r="B738" s="12">
        <v>60821</v>
      </c>
      <c r="C738" s="12" t="s">
        <v>1157</v>
      </c>
      <c r="D738" s="12" t="s">
        <v>1247</v>
      </c>
      <c r="E738" s="17" t="s">
        <v>55</v>
      </c>
      <c r="F738" s="25" t="str">
        <f>LEFT(E738,MIN(FIND({0,1,2,3,4,5,6,7,8,9},ASC(E738)&amp;1234567890))-1)</f>
        <v>Mn</v>
      </c>
      <c r="G738" s="25">
        <f t="shared" si="22"/>
        <v>2</v>
      </c>
      <c r="H738" s="25">
        <f>VLOOKUP(F738,Table!$A$2:$C$121,2,0)</f>
        <v>7</v>
      </c>
      <c r="I738" s="26">
        <f>VLOOKUP(F738,Table!$A$2:$C$121,3,0)</f>
        <v>4</v>
      </c>
      <c r="J738" s="17" t="s">
        <v>345</v>
      </c>
      <c r="K738" s="25" t="str">
        <f>LEFT(J738,MIN(FIND({0,1,2,3,4,5,6,7,8,9},ASC(J738)&amp;1234567890))-1)</f>
        <v>O</v>
      </c>
      <c r="L738" s="25">
        <f t="shared" si="23"/>
        <v>7</v>
      </c>
      <c r="M738" s="25">
        <f>VLOOKUP(K738,Table!$A$2:$C$121,2,0)</f>
        <v>16</v>
      </c>
      <c r="N738" s="26">
        <f>VLOOKUP(K738,Table!$A$2:$C$121,3,0)</f>
        <v>2</v>
      </c>
      <c r="O738" s="13" t="str">
        <f>VLOOKUP(A738,Table!$U$1:$V$230,2,0)</f>
        <v>Monoclinic</v>
      </c>
      <c r="P738" s="1"/>
    </row>
    <row r="739" spans="1:16">
      <c r="A739" s="12">
        <v>14</v>
      </c>
      <c r="B739" s="12">
        <v>62055</v>
      </c>
      <c r="C739" s="12" t="s">
        <v>1157</v>
      </c>
      <c r="D739" s="12" t="s">
        <v>1248</v>
      </c>
      <c r="E739" s="17" t="s">
        <v>11658</v>
      </c>
      <c r="F739" s="25" t="str">
        <f>LEFT(E739,MIN(FIND({0,1,2,3,4,5,6,7,8,9},ASC(E739)&amp;1234567890))-1)</f>
        <v>Ir</v>
      </c>
      <c r="G739" s="25">
        <f t="shared" si="22"/>
        <v>3</v>
      </c>
      <c r="H739" s="25">
        <f>VLOOKUP(F739,Table!$A$2:$C$121,2,0)</f>
        <v>9</v>
      </c>
      <c r="I739" s="26">
        <f>VLOOKUP(F739,Table!$A$2:$C$121,3,0)</f>
        <v>6</v>
      </c>
      <c r="J739" s="17" t="s">
        <v>11317</v>
      </c>
      <c r="K739" s="25" t="str">
        <f>LEFT(J739,MIN(FIND({0,1,2,3,4,5,6,7,8,9},ASC(J739)&amp;1234567890))-1)</f>
        <v>Si</v>
      </c>
      <c r="L739" s="25">
        <f t="shared" si="23"/>
        <v>5</v>
      </c>
      <c r="M739" s="25">
        <f>VLOOKUP(K739,Table!$A$2:$C$121,2,0)</f>
        <v>14</v>
      </c>
      <c r="N739" s="26">
        <f>VLOOKUP(K739,Table!$A$2:$C$121,3,0)</f>
        <v>3</v>
      </c>
      <c r="O739" s="13" t="str">
        <f>VLOOKUP(A739,Table!$U$1:$V$230,2,0)</f>
        <v>Monoclinic</v>
      </c>
      <c r="P739" s="1"/>
    </row>
    <row r="740" spans="1:16">
      <c r="A740" s="12">
        <v>14</v>
      </c>
      <c r="B740" s="12">
        <v>62067</v>
      </c>
      <c r="C740" s="12" t="s">
        <v>1157</v>
      </c>
      <c r="D740" s="12" t="s">
        <v>1249</v>
      </c>
      <c r="E740" s="17" t="s">
        <v>11395</v>
      </c>
      <c r="F740" s="25" t="str">
        <f>LEFT(E740,MIN(FIND({0,1,2,3,4,5,6,7,8,9},ASC(E740)&amp;1234567890))-1)</f>
        <v>Gd</v>
      </c>
      <c r="G740" s="25">
        <f t="shared" si="22"/>
        <v>2</v>
      </c>
      <c r="H740" s="25">
        <f>VLOOKUP(F740,Table!$A$2:$C$121,2,0)</f>
        <v>3</v>
      </c>
      <c r="I740" s="26">
        <f>VLOOKUP(F740,Table!$A$2:$C$121,3,0)</f>
        <v>6</v>
      </c>
      <c r="J740" s="17" t="s">
        <v>11651</v>
      </c>
      <c r="K740" s="25" t="str">
        <f>LEFT(J740,MIN(FIND({0,1,2,3,4,5,6,7,8,9},ASC(J740)&amp;1234567890))-1)</f>
        <v>B</v>
      </c>
      <c r="L740" s="25">
        <f t="shared" si="23"/>
        <v>5</v>
      </c>
      <c r="M740" s="25">
        <f>VLOOKUP(K740,Table!$A$2:$C$121,2,0)</f>
        <v>13</v>
      </c>
      <c r="N740" s="26">
        <f>VLOOKUP(K740,Table!$A$2:$C$121,3,0)</f>
        <v>2</v>
      </c>
      <c r="O740" s="13" t="str">
        <f>VLOOKUP(A740,Table!$U$1:$V$230,2,0)</f>
        <v>Monoclinic</v>
      </c>
      <c r="P740" s="1"/>
    </row>
    <row r="741" spans="1:16">
      <c r="A741" s="12">
        <v>14</v>
      </c>
      <c r="B741" s="12">
        <v>62279</v>
      </c>
      <c r="C741" s="12" t="s">
        <v>1157</v>
      </c>
      <c r="D741" s="12" t="s">
        <v>1250</v>
      </c>
      <c r="E741" s="17" t="s">
        <v>31</v>
      </c>
      <c r="F741" s="25" t="str">
        <f>LEFT(E741,MIN(FIND({0,1,2,3,4,5,6,7,8,9},ASC(E741)&amp;1234567890))-1)</f>
        <v>Si</v>
      </c>
      <c r="G741" s="25">
        <f t="shared" si="22"/>
        <v>1</v>
      </c>
      <c r="H741" s="25">
        <f>VLOOKUP(F741,Table!$A$2:$C$121,2,0)</f>
        <v>14</v>
      </c>
      <c r="I741" s="26">
        <f>VLOOKUP(F741,Table!$A$2:$C$121,3,0)</f>
        <v>3</v>
      </c>
      <c r="J741" s="17" t="s">
        <v>11450</v>
      </c>
      <c r="K741" s="25" t="str">
        <f>LEFT(J741,MIN(FIND({0,1,2,3,4,5,6,7,8,9},ASC(J741)&amp;1234567890))-1)</f>
        <v>Cl</v>
      </c>
      <c r="L741" s="25">
        <f t="shared" si="23"/>
        <v>4</v>
      </c>
      <c r="M741" s="25">
        <f>VLOOKUP(K741,Table!$A$2:$C$121,2,0)</f>
        <v>17</v>
      </c>
      <c r="N741" s="26">
        <f>VLOOKUP(K741,Table!$A$2:$C$121,3,0)</f>
        <v>3</v>
      </c>
      <c r="O741" s="13" t="str">
        <f>VLOOKUP(A741,Table!$U$1:$V$230,2,0)</f>
        <v>Monoclinic</v>
      </c>
      <c r="P741" s="1"/>
    </row>
    <row r="742" spans="1:16">
      <c r="A742" s="12">
        <v>14</v>
      </c>
      <c r="B742" s="12">
        <v>63537</v>
      </c>
      <c r="C742" s="12" t="s">
        <v>1157</v>
      </c>
      <c r="D742" s="12" t="s">
        <v>1251</v>
      </c>
      <c r="E742" s="17" t="s">
        <v>328</v>
      </c>
      <c r="F742" s="25" t="str">
        <f>LEFT(E742,MIN(FIND({0,1,2,3,4,5,6,7,8,9},ASC(E742)&amp;1234567890))-1)</f>
        <v>Te</v>
      </c>
      <c r="G742" s="25">
        <f t="shared" si="22"/>
        <v>1</v>
      </c>
      <c r="H742" s="25">
        <f>VLOOKUP(F742,Table!$A$2:$C$121,2,0)</f>
        <v>16</v>
      </c>
      <c r="I742" s="26">
        <f>VLOOKUP(F742,Table!$A$2:$C$121,3,0)</f>
        <v>5</v>
      </c>
      <c r="J742" s="17" t="s">
        <v>374</v>
      </c>
      <c r="K742" s="25" t="str">
        <f>LEFT(J742,MIN(FIND({0,1,2,3,4,5,6,7,8,9},ASC(J742)&amp;1234567890))-1)</f>
        <v>I</v>
      </c>
      <c r="L742" s="25">
        <f t="shared" si="23"/>
        <v>4</v>
      </c>
      <c r="M742" s="25">
        <f>VLOOKUP(K742,Table!$A$2:$C$121,2,0)</f>
        <v>17</v>
      </c>
      <c r="N742" s="26">
        <f>VLOOKUP(K742,Table!$A$2:$C$121,3,0)</f>
        <v>5</v>
      </c>
      <c r="O742" s="13" t="str">
        <f>VLOOKUP(A742,Table!$U$1:$V$230,2,0)</f>
        <v>Monoclinic</v>
      </c>
      <c r="P742" s="1"/>
    </row>
    <row r="743" spans="1:16">
      <c r="A743" s="12">
        <v>14</v>
      </c>
      <c r="B743" s="12">
        <v>63553</v>
      </c>
      <c r="C743" s="12" t="s">
        <v>1157</v>
      </c>
      <c r="D743" s="12" t="s">
        <v>1252</v>
      </c>
      <c r="E743" s="17" t="s">
        <v>76</v>
      </c>
      <c r="F743" s="25" t="str">
        <f>LEFT(E743,MIN(FIND({0,1,2,3,4,5,6,7,8,9},ASC(E743)&amp;1234567890))-1)</f>
        <v>Co</v>
      </c>
      <c r="G743" s="25">
        <f t="shared" si="22"/>
        <v>1</v>
      </c>
      <c r="H743" s="25">
        <f>VLOOKUP(F743,Table!$A$2:$C$121,2,0)</f>
        <v>9</v>
      </c>
      <c r="I743" s="26">
        <f>VLOOKUP(F743,Table!$A$2:$C$121,3,0)</f>
        <v>4</v>
      </c>
      <c r="J743" s="17" t="s">
        <v>593</v>
      </c>
      <c r="K743" s="25" t="str">
        <f>LEFT(J743,MIN(FIND({0,1,2,3,4,5,6,7,8,9},ASC(J743)&amp;1234567890))-1)</f>
        <v>Sb</v>
      </c>
      <c r="L743" s="25">
        <f t="shared" si="23"/>
        <v>2</v>
      </c>
      <c r="M743" s="25">
        <f>VLOOKUP(K743,Table!$A$2:$C$121,2,0)</f>
        <v>15</v>
      </c>
      <c r="N743" s="26">
        <f>VLOOKUP(K743,Table!$A$2:$C$121,3,0)</f>
        <v>5</v>
      </c>
      <c r="O743" s="13" t="str">
        <f>VLOOKUP(A743,Table!$U$1:$V$230,2,0)</f>
        <v>Monoclinic</v>
      </c>
      <c r="P743" s="1"/>
    </row>
    <row r="744" spans="1:16">
      <c r="A744" s="12">
        <v>14</v>
      </c>
      <c r="B744" s="12">
        <v>63651</v>
      </c>
      <c r="C744" s="12" t="s">
        <v>1157</v>
      </c>
      <c r="D744" s="12" t="s">
        <v>1253</v>
      </c>
      <c r="E744" s="17" t="s">
        <v>11321</v>
      </c>
      <c r="F744" s="25" t="str">
        <f>LEFT(E744,MIN(FIND({0,1,2,3,4,5,6,7,8,9},ASC(E744)&amp;1234567890))-1)</f>
        <v>I</v>
      </c>
      <c r="G744" s="25">
        <f t="shared" si="22"/>
        <v>2</v>
      </c>
      <c r="H744" s="25">
        <f>VLOOKUP(F744,Table!$A$2:$C$121,2,0)</f>
        <v>17</v>
      </c>
      <c r="I744" s="26">
        <f>VLOOKUP(F744,Table!$A$2:$C$121,3,0)</f>
        <v>5</v>
      </c>
      <c r="J744" s="17" t="s">
        <v>582</v>
      </c>
      <c r="K744" s="25" t="str">
        <f>LEFT(J744,MIN(FIND({0,1,2,3,4,5,6,7,8,9},ASC(J744)&amp;1234567890))-1)</f>
        <v>O</v>
      </c>
      <c r="L744" s="25">
        <f t="shared" si="23"/>
        <v>4</v>
      </c>
      <c r="M744" s="25">
        <f>VLOOKUP(K744,Table!$A$2:$C$121,2,0)</f>
        <v>16</v>
      </c>
      <c r="N744" s="26">
        <f>VLOOKUP(K744,Table!$A$2:$C$121,3,0)</f>
        <v>2</v>
      </c>
      <c r="O744" s="13" t="str">
        <f>VLOOKUP(A744,Table!$U$1:$V$230,2,0)</f>
        <v>Monoclinic</v>
      </c>
      <c r="P744" s="1"/>
    </row>
    <row r="745" spans="1:16">
      <c r="A745" s="12">
        <v>14</v>
      </c>
      <c r="B745" s="12">
        <v>65052</v>
      </c>
      <c r="C745" s="12" t="s">
        <v>1182</v>
      </c>
      <c r="D745" s="12" t="s">
        <v>1254</v>
      </c>
      <c r="E745" s="17" t="s">
        <v>11573</v>
      </c>
      <c r="F745" s="25" t="str">
        <f>LEFT(E745,MIN(FIND({0,1,2,3,4,5,6,7,8,9},ASC(E745)&amp;1234567890))-1)</f>
        <v>Pd</v>
      </c>
      <c r="G745" s="25">
        <f t="shared" si="22"/>
        <v>7</v>
      </c>
      <c r="H745" s="25">
        <f>VLOOKUP(F745,Table!$A$2:$C$121,2,0)</f>
        <v>10</v>
      </c>
      <c r="I745" s="26">
        <f>VLOOKUP(F745,Table!$A$2:$C$121,3,0)</f>
        <v>5</v>
      </c>
      <c r="J745" s="17" t="s">
        <v>361</v>
      </c>
      <c r="K745" s="25" t="str">
        <f>LEFT(J745,MIN(FIND({0,1,2,3,4,5,6,7,8,9},ASC(J745)&amp;1234567890))-1)</f>
        <v>Se</v>
      </c>
      <c r="L745" s="25">
        <f t="shared" si="23"/>
        <v>2</v>
      </c>
      <c r="M745" s="25">
        <f>VLOOKUP(K745,Table!$A$2:$C$121,2,0)</f>
        <v>16</v>
      </c>
      <c r="N745" s="26">
        <f>VLOOKUP(K745,Table!$A$2:$C$121,3,0)</f>
        <v>4</v>
      </c>
      <c r="O745" s="13" t="str">
        <f>VLOOKUP(A745,Table!$U$1:$V$230,2,0)</f>
        <v>Monoclinic</v>
      </c>
      <c r="P745" s="1"/>
    </row>
    <row r="746" spans="1:16">
      <c r="A746" s="12">
        <v>14</v>
      </c>
      <c r="B746" s="12">
        <v>65053</v>
      </c>
      <c r="C746" s="12" t="s">
        <v>1155</v>
      </c>
      <c r="D746" s="12" t="s">
        <v>1255</v>
      </c>
      <c r="E746" s="17" t="s">
        <v>11659</v>
      </c>
      <c r="F746" s="25" t="str">
        <f>LEFT(E746,MIN(FIND({0,1,2,3,4,5,6,7,8,9},ASC(E746)&amp;1234567890))-1)</f>
        <v>Pd</v>
      </c>
      <c r="G746" s="25">
        <f t="shared" si="22"/>
        <v>34</v>
      </c>
      <c r="H746" s="25">
        <f>VLOOKUP(F746,Table!$A$2:$C$121,2,0)</f>
        <v>10</v>
      </c>
      <c r="I746" s="26">
        <f>VLOOKUP(F746,Table!$A$2:$C$121,3,0)</f>
        <v>5</v>
      </c>
      <c r="J746" s="17" t="s">
        <v>11660</v>
      </c>
      <c r="K746" s="25" t="str">
        <f>LEFT(J746,MIN(FIND({0,1,2,3,4,5,6,7,8,9},ASC(J746)&amp;1234567890))-1)</f>
        <v>Se</v>
      </c>
      <c r="L746" s="25">
        <f t="shared" si="23"/>
        <v>11</v>
      </c>
      <c r="M746" s="25">
        <f>VLOOKUP(K746,Table!$A$2:$C$121,2,0)</f>
        <v>16</v>
      </c>
      <c r="N746" s="26">
        <f>VLOOKUP(K746,Table!$A$2:$C$121,3,0)</f>
        <v>4</v>
      </c>
      <c r="O746" s="13" t="str">
        <f>VLOOKUP(A746,Table!$U$1:$V$230,2,0)</f>
        <v>Monoclinic</v>
      </c>
      <c r="P746" s="1"/>
    </row>
    <row r="747" spans="1:16">
      <c r="A747" s="12">
        <v>14</v>
      </c>
      <c r="B747" s="12">
        <v>65785</v>
      </c>
      <c r="C747" s="12" t="s">
        <v>1155</v>
      </c>
      <c r="D747" s="12" t="s">
        <v>1256</v>
      </c>
      <c r="E747" s="17" t="s">
        <v>334</v>
      </c>
      <c r="F747" s="25" t="str">
        <f>LEFT(E747,MIN(FIND({0,1,2,3,4,5,6,7,8,9},ASC(E747)&amp;1234567890))-1)</f>
        <v>V</v>
      </c>
      <c r="G747" s="25">
        <f t="shared" si="22"/>
        <v>1</v>
      </c>
      <c r="H747" s="25">
        <f>VLOOKUP(F747,Table!$A$2:$C$121,2,0)</f>
        <v>5</v>
      </c>
      <c r="I747" s="26">
        <f>VLOOKUP(F747,Table!$A$2:$C$121,3,0)</f>
        <v>4</v>
      </c>
      <c r="J747" s="17" t="s">
        <v>11638</v>
      </c>
      <c r="K747" s="25" t="str">
        <f>LEFT(J747,MIN(FIND({0,1,2,3,4,5,6,7,8,9},ASC(J747)&amp;1234567890))-1)</f>
        <v>F</v>
      </c>
      <c r="L747" s="25">
        <f t="shared" si="23"/>
        <v>4</v>
      </c>
      <c r="M747" s="25">
        <f>VLOOKUP(K747,Table!$A$2:$C$121,2,0)</f>
        <v>17</v>
      </c>
      <c r="N747" s="26">
        <f>VLOOKUP(K747,Table!$A$2:$C$121,3,0)</f>
        <v>2</v>
      </c>
      <c r="O747" s="13" t="str">
        <f>VLOOKUP(A747,Table!$U$1:$V$230,2,0)</f>
        <v>Monoclinic</v>
      </c>
      <c r="P747" s="1"/>
    </row>
    <row r="748" spans="1:16">
      <c r="A748" s="12">
        <v>14</v>
      </c>
      <c r="B748" s="12">
        <v>66020</v>
      </c>
      <c r="C748" s="12" t="s">
        <v>1155</v>
      </c>
      <c r="D748" s="12" t="s">
        <v>1257</v>
      </c>
      <c r="E748" s="17" t="s">
        <v>342</v>
      </c>
      <c r="F748" s="25" t="str">
        <f>LEFT(E748,MIN(FIND({0,1,2,3,4,5,6,7,8,9},ASC(E748)&amp;1234567890))-1)</f>
        <v>P</v>
      </c>
      <c r="G748" s="25">
        <f t="shared" si="22"/>
        <v>4</v>
      </c>
      <c r="H748" s="25">
        <f>VLOOKUP(F748,Table!$A$2:$C$121,2,0)</f>
        <v>15</v>
      </c>
      <c r="I748" s="26">
        <f>VLOOKUP(F748,Table!$A$2:$C$121,3,0)</f>
        <v>3</v>
      </c>
      <c r="J748" s="17" t="s">
        <v>11616</v>
      </c>
      <c r="K748" s="25" t="str">
        <f>LEFT(J748,MIN(FIND({0,1,2,3,4,5,6,7,8,9},ASC(J748)&amp;1234567890))-1)</f>
        <v>S</v>
      </c>
      <c r="L748" s="25">
        <f t="shared" si="23"/>
        <v>9</v>
      </c>
      <c r="M748" s="25">
        <f>VLOOKUP(K748,Table!$A$2:$C$121,2,0)</f>
        <v>16</v>
      </c>
      <c r="N748" s="26">
        <f>VLOOKUP(K748,Table!$A$2:$C$121,3,0)</f>
        <v>3</v>
      </c>
      <c r="O748" s="13" t="str">
        <f>VLOOKUP(A748,Table!$U$1:$V$230,2,0)</f>
        <v>Monoclinic</v>
      </c>
      <c r="P748" s="1"/>
    </row>
    <row r="749" spans="1:16">
      <c r="A749" s="12">
        <v>14</v>
      </c>
      <c r="B749" s="12">
        <v>66537</v>
      </c>
      <c r="C749" s="12" t="s">
        <v>1155</v>
      </c>
      <c r="D749" s="12" t="s">
        <v>909</v>
      </c>
      <c r="E749" s="17" t="s">
        <v>335</v>
      </c>
      <c r="F749" s="25" t="str">
        <f>LEFT(E749,MIN(FIND({0,1,2,3,4,5,6,7,8,9},ASC(E749)&amp;1234567890))-1)</f>
        <v>Nb</v>
      </c>
      <c r="G749" s="25">
        <f t="shared" si="22"/>
        <v>1</v>
      </c>
      <c r="H749" s="25">
        <f>VLOOKUP(F749,Table!$A$2:$C$121,2,0)</f>
        <v>5</v>
      </c>
      <c r="I749" s="26">
        <f>VLOOKUP(F749,Table!$A$2:$C$121,3,0)</f>
        <v>5</v>
      </c>
      <c r="J749" s="17" t="s">
        <v>394</v>
      </c>
      <c r="K749" s="25" t="str">
        <f>LEFT(J749,MIN(FIND({0,1,2,3,4,5,6,7,8,9},ASC(J749)&amp;1234567890))-1)</f>
        <v>Cl</v>
      </c>
      <c r="L749" s="25">
        <f t="shared" si="23"/>
        <v>5</v>
      </c>
      <c r="M749" s="25">
        <f>VLOOKUP(K749,Table!$A$2:$C$121,2,0)</f>
        <v>17</v>
      </c>
      <c r="N749" s="26">
        <f>VLOOKUP(K749,Table!$A$2:$C$121,3,0)</f>
        <v>3</v>
      </c>
      <c r="O749" s="13" t="str">
        <f>VLOOKUP(A749,Table!$U$1:$V$230,2,0)</f>
        <v>Monoclinic</v>
      </c>
      <c r="P749" s="1"/>
    </row>
    <row r="750" spans="1:16">
      <c r="A750" s="12">
        <v>14</v>
      </c>
      <c r="B750" s="12">
        <v>69095</v>
      </c>
      <c r="C750" s="12" t="s">
        <v>1157</v>
      </c>
      <c r="D750" s="12" t="s">
        <v>1258</v>
      </c>
      <c r="E750" s="17" t="s">
        <v>11661</v>
      </c>
      <c r="F750" s="25" t="str">
        <f>LEFT(E750,MIN(FIND({0,1,2,3,4,5,6,7,8,9},ASC(E750)&amp;1234567890))-1)</f>
        <v>Ag</v>
      </c>
      <c r="G750" s="25">
        <f t="shared" si="22"/>
        <v>2</v>
      </c>
      <c r="H750" s="25">
        <f>VLOOKUP(F750,Table!$A$2:$C$121,2,0)</f>
        <v>11</v>
      </c>
      <c r="I750" s="26">
        <f>VLOOKUP(F750,Table!$A$2:$C$121,3,0)</f>
        <v>5</v>
      </c>
      <c r="J750" s="17" t="s">
        <v>32</v>
      </c>
      <c r="K750" s="25" t="str">
        <f>LEFT(J750,MIN(FIND({0,1,2,3,4,5,6,7,8,9},ASC(J750)&amp;1234567890))-1)</f>
        <v>O</v>
      </c>
      <c r="L750" s="25">
        <f t="shared" si="23"/>
        <v>2</v>
      </c>
      <c r="M750" s="25">
        <f>VLOOKUP(K750,Table!$A$2:$C$121,2,0)</f>
        <v>16</v>
      </c>
      <c r="N750" s="26">
        <f>VLOOKUP(K750,Table!$A$2:$C$121,3,0)</f>
        <v>2</v>
      </c>
      <c r="O750" s="13" t="str">
        <f>VLOOKUP(A750,Table!$U$1:$V$230,2,0)</f>
        <v>Monoclinic</v>
      </c>
      <c r="P750" s="1"/>
    </row>
    <row r="751" spans="1:16">
      <c r="A751" s="12">
        <v>14</v>
      </c>
      <c r="B751" s="12">
        <v>71580</v>
      </c>
      <c r="C751" s="12" t="s">
        <v>1157</v>
      </c>
      <c r="D751" s="12" t="s">
        <v>1259</v>
      </c>
      <c r="E751" s="17" t="s">
        <v>539</v>
      </c>
      <c r="F751" s="25" t="str">
        <f>LEFT(E751,MIN(FIND({0,1,2,3,4,5,6,7,8,9},ASC(E751)&amp;1234567890))-1)</f>
        <v>Pt</v>
      </c>
      <c r="G751" s="25">
        <f t="shared" si="22"/>
        <v>1</v>
      </c>
      <c r="H751" s="25">
        <f>VLOOKUP(F751,Table!$A$2:$C$121,2,0)</f>
        <v>10</v>
      </c>
      <c r="I751" s="26">
        <f>VLOOKUP(F751,Table!$A$2:$C$121,3,0)</f>
        <v>6</v>
      </c>
      <c r="J751" s="17" t="s">
        <v>11406</v>
      </c>
      <c r="K751" s="25" t="str">
        <f>LEFT(J751,MIN(FIND({0,1,2,3,4,5,6,7,8,9},ASC(J751)&amp;1234567890))-1)</f>
        <v>F</v>
      </c>
      <c r="L751" s="25">
        <f t="shared" si="23"/>
        <v>5</v>
      </c>
      <c r="M751" s="25">
        <f>VLOOKUP(K751,Table!$A$2:$C$121,2,0)</f>
        <v>17</v>
      </c>
      <c r="N751" s="26">
        <f>VLOOKUP(K751,Table!$A$2:$C$121,3,0)</f>
        <v>2</v>
      </c>
      <c r="O751" s="13" t="str">
        <f>VLOOKUP(A751,Table!$U$1:$V$230,2,0)</f>
        <v>Monoclinic</v>
      </c>
      <c r="P751" s="1"/>
    </row>
    <row r="752" spans="1:16">
      <c r="A752" s="12">
        <v>14</v>
      </c>
      <c r="B752" s="12">
        <v>74546</v>
      </c>
      <c r="C752" s="12" t="s">
        <v>1157</v>
      </c>
      <c r="D752" s="12" t="s">
        <v>1260</v>
      </c>
      <c r="E752" s="17" t="s">
        <v>30</v>
      </c>
      <c r="F752" s="25" t="str">
        <f>LEFT(E752,MIN(FIND({0,1,2,3,4,5,6,7,8,9},ASC(E752)&amp;1234567890))-1)</f>
        <v>P</v>
      </c>
      <c r="G752" s="25">
        <f t="shared" si="22"/>
        <v>2</v>
      </c>
      <c r="H752" s="25">
        <f>VLOOKUP(F752,Table!$A$2:$C$121,2,0)</f>
        <v>15</v>
      </c>
      <c r="I752" s="26">
        <f>VLOOKUP(F752,Table!$A$2:$C$121,3,0)</f>
        <v>3</v>
      </c>
      <c r="J752" s="17" t="s">
        <v>11633</v>
      </c>
      <c r="K752" s="25" t="str">
        <f>LEFT(J752,MIN(FIND({0,1,2,3,4,5,6,7,8,9},ASC(J752)&amp;1234567890))-1)</f>
        <v>Se</v>
      </c>
      <c r="L752" s="25">
        <f t="shared" si="23"/>
        <v>5</v>
      </c>
      <c r="M752" s="25">
        <f>VLOOKUP(K752,Table!$A$2:$C$121,2,0)</f>
        <v>16</v>
      </c>
      <c r="N752" s="26">
        <f>VLOOKUP(K752,Table!$A$2:$C$121,3,0)</f>
        <v>4</v>
      </c>
      <c r="O752" s="13" t="str">
        <f>VLOOKUP(A752,Table!$U$1:$V$230,2,0)</f>
        <v>Monoclinic</v>
      </c>
      <c r="P752" s="1"/>
    </row>
    <row r="753" spans="1:16">
      <c r="A753" s="12">
        <v>14</v>
      </c>
      <c r="B753" s="12">
        <v>74817</v>
      </c>
      <c r="C753" s="12" t="s">
        <v>1155</v>
      </c>
      <c r="D753" s="12" t="s">
        <v>1261</v>
      </c>
      <c r="E753" s="17" t="s">
        <v>11662</v>
      </c>
      <c r="F753" s="25" t="str">
        <f>LEFT(E753,MIN(FIND({0,1,2,3,4,5,6,7,8,9},ASC(E753)&amp;1234567890))-1)</f>
        <v>Ho</v>
      </c>
      <c r="G753" s="25">
        <f t="shared" si="22"/>
        <v>4</v>
      </c>
      <c r="H753" s="25">
        <f>VLOOKUP(F753,Table!$A$2:$C$121,2,0)</f>
        <v>3</v>
      </c>
      <c r="I753" s="26">
        <f>VLOOKUP(F753,Table!$A$2:$C$121,3,0)</f>
        <v>6</v>
      </c>
      <c r="J753" s="17" t="s">
        <v>11663</v>
      </c>
      <c r="K753" s="25" t="str">
        <f>LEFT(J753,MIN(FIND({0,1,2,3,4,5,6,7,8,9},ASC(J753)&amp;1234567890))-1)</f>
        <v>C</v>
      </c>
      <c r="L753" s="25">
        <f t="shared" si="23"/>
        <v>7</v>
      </c>
      <c r="M753" s="25">
        <f>VLOOKUP(K753,Table!$A$2:$C$121,2,0)</f>
        <v>14</v>
      </c>
      <c r="N753" s="26">
        <f>VLOOKUP(K753,Table!$A$2:$C$121,3,0)</f>
        <v>2</v>
      </c>
      <c r="O753" s="13" t="str">
        <f>VLOOKUP(A753,Table!$U$1:$V$230,2,0)</f>
        <v>Monoclinic</v>
      </c>
      <c r="P753" s="1"/>
    </row>
    <row r="754" spans="1:16">
      <c r="A754" s="12">
        <v>14</v>
      </c>
      <c r="B754" s="12">
        <v>74838</v>
      </c>
      <c r="C754" s="12" t="s">
        <v>1155</v>
      </c>
      <c r="D754" s="12" t="s">
        <v>1262</v>
      </c>
      <c r="E754" s="17" t="s">
        <v>581</v>
      </c>
      <c r="F754" s="25" t="str">
        <f>LEFT(E754,MIN(FIND({0,1,2,3,4,5,6,7,8,9},ASC(E754)&amp;1234567890))-1)</f>
        <v>Se</v>
      </c>
      <c r="G754" s="25">
        <f t="shared" si="22"/>
        <v>4</v>
      </c>
      <c r="H754" s="25">
        <f>VLOOKUP(F754,Table!$A$2:$C$121,2,0)</f>
        <v>16</v>
      </c>
      <c r="I754" s="26">
        <f>VLOOKUP(F754,Table!$A$2:$C$121,3,0)</f>
        <v>4</v>
      </c>
      <c r="J754" s="17" t="s">
        <v>372</v>
      </c>
      <c r="K754" s="25" t="str">
        <f>LEFT(J754,MIN(FIND({0,1,2,3,4,5,6,7,8,9},ASC(J754)&amp;1234567890))-1)</f>
        <v>N</v>
      </c>
      <c r="L754" s="25">
        <f t="shared" si="23"/>
        <v>4</v>
      </c>
      <c r="M754" s="25">
        <f>VLOOKUP(K754,Table!$A$2:$C$121,2,0)</f>
        <v>15</v>
      </c>
      <c r="N754" s="26">
        <f>VLOOKUP(K754,Table!$A$2:$C$121,3,0)</f>
        <v>2</v>
      </c>
      <c r="O754" s="13" t="str">
        <f>VLOOKUP(A754,Table!$U$1:$V$230,2,0)</f>
        <v>Monoclinic</v>
      </c>
      <c r="P754" s="1"/>
    </row>
    <row r="755" spans="1:16">
      <c r="A755" s="12">
        <v>14</v>
      </c>
      <c r="B755" s="12">
        <v>74878</v>
      </c>
      <c r="C755" s="12" t="s">
        <v>1157</v>
      </c>
      <c r="D755" s="12" t="s">
        <v>1263</v>
      </c>
      <c r="E755" s="17" t="s">
        <v>342</v>
      </c>
      <c r="F755" s="25" t="str">
        <f>LEFT(E755,MIN(FIND({0,1,2,3,4,5,6,7,8,9},ASC(E755)&amp;1234567890))-1)</f>
        <v>P</v>
      </c>
      <c r="G755" s="25">
        <f t="shared" si="22"/>
        <v>4</v>
      </c>
      <c r="H755" s="25">
        <f>VLOOKUP(F755,Table!$A$2:$C$121,2,0)</f>
        <v>15</v>
      </c>
      <c r="I755" s="26">
        <f>VLOOKUP(F755,Table!$A$2:$C$121,3,0)</f>
        <v>3</v>
      </c>
      <c r="J755" s="17" t="s">
        <v>581</v>
      </c>
      <c r="K755" s="25" t="str">
        <f>LEFT(J755,MIN(FIND({0,1,2,3,4,5,6,7,8,9},ASC(J755)&amp;1234567890))-1)</f>
        <v>Se</v>
      </c>
      <c r="L755" s="25">
        <f t="shared" si="23"/>
        <v>4</v>
      </c>
      <c r="M755" s="25">
        <f>VLOOKUP(K755,Table!$A$2:$C$121,2,0)</f>
        <v>16</v>
      </c>
      <c r="N755" s="26">
        <f>VLOOKUP(K755,Table!$A$2:$C$121,3,0)</f>
        <v>4</v>
      </c>
      <c r="O755" s="13" t="str">
        <f>VLOOKUP(A755,Table!$U$1:$V$230,2,0)</f>
        <v>Monoclinic</v>
      </c>
      <c r="P755" s="1"/>
    </row>
    <row r="756" spans="1:16">
      <c r="A756" s="12">
        <v>14</v>
      </c>
      <c r="B756" s="12">
        <v>79235</v>
      </c>
      <c r="C756" s="12" t="s">
        <v>1157</v>
      </c>
      <c r="D756" s="12" t="s">
        <v>1264</v>
      </c>
      <c r="E756" s="17" t="s">
        <v>11294</v>
      </c>
      <c r="F756" s="25" t="str">
        <f>LEFT(E756,MIN(FIND({0,1,2,3,4,5,6,7,8,9},ASC(E756)&amp;1234567890))-1)</f>
        <v>Rh</v>
      </c>
      <c r="G756" s="25">
        <f t="shared" si="22"/>
        <v>1</v>
      </c>
      <c r="H756" s="25">
        <f>VLOOKUP(F756,Table!$A$2:$C$121,2,0)</f>
        <v>9</v>
      </c>
      <c r="I756" s="26">
        <f>VLOOKUP(F756,Table!$A$2:$C$121,3,0)</f>
        <v>5</v>
      </c>
      <c r="J756" s="17" t="s">
        <v>31</v>
      </c>
      <c r="K756" s="25" t="str">
        <f>LEFT(J756,MIN(FIND({0,1,2,3,4,5,6,7,8,9},ASC(J756)&amp;1234567890))-1)</f>
        <v>Si</v>
      </c>
      <c r="L756" s="25">
        <f t="shared" si="23"/>
        <v>1</v>
      </c>
      <c r="M756" s="25">
        <f>VLOOKUP(K756,Table!$A$2:$C$121,2,0)</f>
        <v>14</v>
      </c>
      <c r="N756" s="26">
        <f>VLOOKUP(K756,Table!$A$2:$C$121,3,0)</f>
        <v>3</v>
      </c>
      <c r="O756" s="13" t="str">
        <f>VLOOKUP(A756,Table!$U$1:$V$230,2,0)</f>
        <v>Monoclinic</v>
      </c>
      <c r="P756" s="1"/>
    </row>
    <row r="757" spans="1:16">
      <c r="A757" s="12">
        <v>14</v>
      </c>
      <c r="B757" s="12">
        <v>79891</v>
      </c>
      <c r="C757" s="12" t="s">
        <v>1175</v>
      </c>
      <c r="D757" s="12" t="s">
        <v>1265</v>
      </c>
      <c r="E757" s="17" t="s">
        <v>410</v>
      </c>
      <c r="F757" s="25" t="str">
        <f>LEFT(E757,MIN(FIND({0,1,2,3,4,5,6,7,8,9},ASC(E757)&amp;1234567890))-1)</f>
        <v>Ba</v>
      </c>
      <c r="G757" s="25">
        <f t="shared" si="22"/>
        <v>1</v>
      </c>
      <c r="H757" s="25">
        <f>VLOOKUP(F757,Table!$A$2:$C$121,2,0)</f>
        <v>2</v>
      </c>
      <c r="I757" s="26">
        <f>VLOOKUP(F757,Table!$A$2:$C$121,3,0)</f>
        <v>6</v>
      </c>
      <c r="J757" s="17" t="s">
        <v>11305</v>
      </c>
      <c r="K757" s="25" t="str">
        <f>LEFT(J757,MIN(FIND({0,1,2,3,4,5,6,7,8,9},ASC(J757)&amp;1234567890))-1)</f>
        <v>Cl</v>
      </c>
      <c r="L757" s="25">
        <f t="shared" si="23"/>
        <v>2</v>
      </c>
      <c r="M757" s="25">
        <f>VLOOKUP(K757,Table!$A$2:$C$121,2,0)</f>
        <v>17</v>
      </c>
      <c r="N757" s="26">
        <f>VLOOKUP(K757,Table!$A$2:$C$121,3,0)</f>
        <v>3</v>
      </c>
      <c r="O757" s="13" t="str">
        <f>VLOOKUP(A757,Table!$U$1:$V$230,2,0)</f>
        <v>Monoclinic</v>
      </c>
      <c r="P757" s="1"/>
    </row>
    <row r="758" spans="1:16">
      <c r="A758" s="12">
        <v>14</v>
      </c>
      <c r="B758" s="12">
        <v>79892</v>
      </c>
      <c r="C758" s="12" t="s">
        <v>1175</v>
      </c>
      <c r="D758" s="12" t="s">
        <v>1266</v>
      </c>
      <c r="E758" s="17" t="s">
        <v>410</v>
      </c>
      <c r="F758" s="25" t="str">
        <f>LEFT(E758,MIN(FIND({0,1,2,3,4,5,6,7,8,9},ASC(E758)&amp;1234567890))-1)</f>
        <v>Ba</v>
      </c>
      <c r="G758" s="25">
        <f t="shared" si="22"/>
        <v>1</v>
      </c>
      <c r="H758" s="25">
        <f>VLOOKUP(F758,Table!$A$2:$C$121,2,0)</f>
        <v>2</v>
      </c>
      <c r="I758" s="26">
        <f>VLOOKUP(F758,Table!$A$2:$C$121,3,0)</f>
        <v>6</v>
      </c>
      <c r="J758" s="17" t="s">
        <v>11403</v>
      </c>
      <c r="K758" s="25" t="str">
        <f>LEFT(J758,MIN(FIND({0,1,2,3,4,5,6,7,8,9},ASC(J758)&amp;1234567890))-1)</f>
        <v>Br</v>
      </c>
      <c r="L758" s="25">
        <f t="shared" si="23"/>
        <v>2</v>
      </c>
      <c r="M758" s="25">
        <f>VLOOKUP(K758,Table!$A$2:$C$121,2,0)</f>
        <v>17</v>
      </c>
      <c r="N758" s="26">
        <f>VLOOKUP(K758,Table!$A$2:$C$121,3,0)</f>
        <v>4</v>
      </c>
      <c r="O758" s="13" t="str">
        <f>VLOOKUP(A758,Table!$U$1:$V$230,2,0)</f>
        <v>Monoclinic</v>
      </c>
      <c r="P758" s="1"/>
    </row>
    <row r="759" spans="1:16">
      <c r="A759" s="12">
        <v>14</v>
      </c>
      <c r="B759" s="12">
        <v>79893</v>
      </c>
      <c r="C759" s="12" t="s">
        <v>1175</v>
      </c>
      <c r="D759" s="12" t="s">
        <v>1267</v>
      </c>
      <c r="E759" s="17" t="s">
        <v>410</v>
      </c>
      <c r="F759" s="25" t="str">
        <f>LEFT(E759,MIN(FIND({0,1,2,3,4,5,6,7,8,9},ASC(E759)&amp;1234567890))-1)</f>
        <v>Ba</v>
      </c>
      <c r="G759" s="25">
        <f t="shared" si="22"/>
        <v>1</v>
      </c>
      <c r="H759" s="25">
        <f>VLOOKUP(F759,Table!$A$2:$C$121,2,0)</f>
        <v>2</v>
      </c>
      <c r="I759" s="26">
        <f>VLOOKUP(F759,Table!$A$2:$C$121,3,0)</f>
        <v>6</v>
      </c>
      <c r="J759" s="17" t="s">
        <v>11321</v>
      </c>
      <c r="K759" s="25" t="str">
        <f>LEFT(J759,MIN(FIND({0,1,2,3,4,5,6,7,8,9},ASC(J759)&amp;1234567890))-1)</f>
        <v>I</v>
      </c>
      <c r="L759" s="25">
        <f t="shared" si="23"/>
        <v>2</v>
      </c>
      <c r="M759" s="25">
        <f>VLOOKUP(K759,Table!$A$2:$C$121,2,0)</f>
        <v>17</v>
      </c>
      <c r="N759" s="26">
        <f>VLOOKUP(K759,Table!$A$2:$C$121,3,0)</f>
        <v>5</v>
      </c>
      <c r="O759" s="13" t="str">
        <f>VLOOKUP(A759,Table!$U$1:$V$230,2,0)</f>
        <v>Monoclinic</v>
      </c>
      <c r="P759" s="1"/>
    </row>
    <row r="760" spans="1:16">
      <c r="A760" s="12">
        <v>14</v>
      </c>
      <c r="B760" s="12">
        <v>73230</v>
      </c>
      <c r="C760" s="12" t="s">
        <v>1157</v>
      </c>
      <c r="D760" s="12" t="s">
        <v>1268</v>
      </c>
      <c r="E760" s="17" t="s">
        <v>11661</v>
      </c>
      <c r="F760" s="25" t="str">
        <f>LEFT(E760,MIN(FIND({0,1,2,3,4,5,6,7,8,9},ASC(E760)&amp;1234567890))-1)</f>
        <v>Ag</v>
      </c>
      <c r="G760" s="25">
        <f t="shared" si="22"/>
        <v>2</v>
      </c>
      <c r="H760" s="25">
        <f>VLOOKUP(F760,Table!$A$2:$C$121,2,0)</f>
        <v>11</v>
      </c>
      <c r="I760" s="26">
        <f>VLOOKUP(F760,Table!$A$2:$C$121,3,0)</f>
        <v>5</v>
      </c>
      <c r="J760" s="17" t="s">
        <v>328</v>
      </c>
      <c r="K760" s="25" t="str">
        <f>LEFT(J760,MIN(FIND({0,1,2,3,4,5,6,7,8,9},ASC(J760)&amp;1234567890))-1)</f>
        <v>Te</v>
      </c>
      <c r="L760" s="25">
        <f t="shared" si="23"/>
        <v>1</v>
      </c>
      <c r="M760" s="25">
        <f>VLOOKUP(K760,Table!$A$2:$C$121,2,0)</f>
        <v>16</v>
      </c>
      <c r="N760" s="26">
        <f>VLOOKUP(K760,Table!$A$2:$C$121,3,0)</f>
        <v>5</v>
      </c>
      <c r="O760" s="13" t="str">
        <f>VLOOKUP(A760,Table!$U$1:$V$230,2,0)</f>
        <v>Monoclinic</v>
      </c>
      <c r="P760" s="1"/>
    </row>
    <row r="761" spans="1:16">
      <c r="A761" s="12">
        <v>14</v>
      </c>
      <c r="B761" s="12">
        <v>78765</v>
      </c>
      <c r="C761" s="12" t="s">
        <v>1157</v>
      </c>
      <c r="D761" s="12" t="s">
        <v>800</v>
      </c>
      <c r="E761" s="17" t="s">
        <v>342</v>
      </c>
      <c r="F761" s="25" t="str">
        <f>LEFT(E761,MIN(FIND({0,1,2,3,4,5,6,7,8,9},ASC(E761)&amp;1234567890))-1)</f>
        <v>P</v>
      </c>
      <c r="G761" s="25">
        <f t="shared" si="22"/>
        <v>4</v>
      </c>
      <c r="H761" s="25">
        <f>VLOOKUP(F761,Table!$A$2:$C$121,2,0)</f>
        <v>15</v>
      </c>
      <c r="I761" s="26">
        <f>VLOOKUP(F761,Table!$A$2:$C$121,3,0)</f>
        <v>3</v>
      </c>
      <c r="J761" s="17" t="s">
        <v>358</v>
      </c>
      <c r="K761" s="25" t="str">
        <f>LEFT(J761,MIN(FIND({0,1,2,3,4,5,6,7,8,9},ASC(J761)&amp;1234567890))-1)</f>
        <v>S</v>
      </c>
      <c r="L761" s="25">
        <f t="shared" si="23"/>
        <v>6</v>
      </c>
      <c r="M761" s="25">
        <f>VLOOKUP(K761,Table!$A$2:$C$121,2,0)</f>
        <v>16</v>
      </c>
      <c r="N761" s="26">
        <f>VLOOKUP(K761,Table!$A$2:$C$121,3,0)</f>
        <v>3</v>
      </c>
      <c r="O761" s="13" t="str">
        <f>VLOOKUP(A761,Table!$U$1:$V$230,2,0)</f>
        <v>Monoclinic</v>
      </c>
      <c r="P761" s="1"/>
    </row>
    <row r="762" spans="1:16">
      <c r="A762" s="12">
        <v>14</v>
      </c>
      <c r="B762" s="12">
        <v>80309</v>
      </c>
      <c r="C762" s="12" t="s">
        <v>1157</v>
      </c>
      <c r="D762" s="12" t="s">
        <v>1269</v>
      </c>
      <c r="E762" s="17" t="s">
        <v>11664</v>
      </c>
      <c r="F762" s="25" t="str">
        <f>LEFT(E762,MIN(FIND({0,1,2,3,4,5,6,7,8,9},ASC(E762)&amp;1234567890))-1)</f>
        <v>Pr</v>
      </c>
      <c r="G762" s="25">
        <f t="shared" si="22"/>
        <v>10</v>
      </c>
      <c r="H762" s="25">
        <f>VLOOKUP(F762,Table!$A$2:$C$121,2,0)</f>
        <v>3</v>
      </c>
      <c r="I762" s="26">
        <f>VLOOKUP(F762,Table!$A$2:$C$121,3,0)</f>
        <v>6</v>
      </c>
      <c r="J762" s="17" t="s">
        <v>369</v>
      </c>
      <c r="K762" s="25" t="str">
        <f>LEFT(J762,MIN(FIND({0,1,2,3,4,5,6,7,8,9},ASC(J762)&amp;1234567890))-1)</f>
        <v>O</v>
      </c>
      <c r="L762" s="25">
        <f t="shared" si="23"/>
        <v>18</v>
      </c>
      <c r="M762" s="25">
        <f>VLOOKUP(K762,Table!$A$2:$C$121,2,0)</f>
        <v>16</v>
      </c>
      <c r="N762" s="26">
        <f>VLOOKUP(K762,Table!$A$2:$C$121,3,0)</f>
        <v>2</v>
      </c>
      <c r="O762" s="13" t="str">
        <f>VLOOKUP(A762,Table!$U$1:$V$230,2,0)</f>
        <v>Monoclinic</v>
      </c>
      <c r="P762" s="1"/>
    </row>
    <row r="763" spans="1:16">
      <c r="A763" s="12">
        <v>14</v>
      </c>
      <c r="B763" s="12">
        <v>80829</v>
      </c>
      <c r="C763" s="12" t="s">
        <v>1157</v>
      </c>
      <c r="D763" s="12" t="s">
        <v>1270</v>
      </c>
      <c r="E763" s="17" t="s">
        <v>390</v>
      </c>
      <c r="F763" s="25" t="str">
        <f>LEFT(E763,MIN(FIND({0,1,2,3,4,5,6,7,8,9},ASC(E763)&amp;1234567890))-1)</f>
        <v>W</v>
      </c>
      <c r="G763" s="25">
        <f t="shared" si="22"/>
        <v>1</v>
      </c>
      <c r="H763" s="25">
        <f>VLOOKUP(F763,Table!$A$2:$C$121,2,0)</f>
        <v>6</v>
      </c>
      <c r="I763" s="26">
        <f>VLOOKUP(F763,Table!$A$2:$C$121,3,0)</f>
        <v>6</v>
      </c>
      <c r="J763" s="17" t="s">
        <v>32</v>
      </c>
      <c r="K763" s="25" t="str">
        <f>LEFT(J763,MIN(FIND({0,1,2,3,4,5,6,7,8,9},ASC(J763)&amp;1234567890))-1)</f>
        <v>O</v>
      </c>
      <c r="L763" s="25">
        <f t="shared" si="23"/>
        <v>2</v>
      </c>
      <c r="M763" s="25">
        <f>VLOOKUP(K763,Table!$A$2:$C$121,2,0)</f>
        <v>16</v>
      </c>
      <c r="N763" s="26">
        <f>VLOOKUP(K763,Table!$A$2:$C$121,3,0)</f>
        <v>2</v>
      </c>
      <c r="O763" s="13" t="str">
        <f>VLOOKUP(A763,Table!$U$1:$V$230,2,0)</f>
        <v>Monoclinic</v>
      </c>
      <c r="P763" s="1"/>
    </row>
    <row r="764" spans="1:16">
      <c r="A764" s="12">
        <v>14</v>
      </c>
      <c r="B764" s="12">
        <v>83382</v>
      </c>
      <c r="C764" s="12" t="s">
        <v>1157</v>
      </c>
      <c r="D764" s="12" t="s">
        <v>1271</v>
      </c>
      <c r="E764" s="17" t="s">
        <v>11665</v>
      </c>
      <c r="F764" s="25" t="str">
        <f>LEFT(E764,MIN(FIND({0,1,2,3,4,5,6,7,8,9},ASC(E764)&amp;1234567890))-1)</f>
        <v>Lu</v>
      </c>
      <c r="G764" s="25">
        <f t="shared" si="22"/>
        <v>4</v>
      </c>
      <c r="H764" s="25">
        <f>VLOOKUP(F764,Table!$A$2:$C$121,2,0)</f>
        <v>3</v>
      </c>
      <c r="I764" s="26">
        <f>VLOOKUP(F764,Table!$A$2:$C$121,3,0)</f>
        <v>6</v>
      </c>
      <c r="J764" s="17" t="s">
        <v>11663</v>
      </c>
      <c r="K764" s="25" t="str">
        <f>LEFT(J764,MIN(FIND({0,1,2,3,4,5,6,7,8,9},ASC(J764)&amp;1234567890))-1)</f>
        <v>C</v>
      </c>
      <c r="L764" s="25">
        <f t="shared" si="23"/>
        <v>7</v>
      </c>
      <c r="M764" s="25">
        <f>VLOOKUP(K764,Table!$A$2:$C$121,2,0)</f>
        <v>14</v>
      </c>
      <c r="N764" s="26">
        <f>VLOOKUP(K764,Table!$A$2:$C$121,3,0)</f>
        <v>2</v>
      </c>
      <c r="O764" s="13" t="str">
        <f>VLOOKUP(A764,Table!$U$1:$V$230,2,0)</f>
        <v>Monoclinic</v>
      </c>
      <c r="P764" s="1"/>
    </row>
    <row r="765" spans="1:16">
      <c r="A765" s="12">
        <v>14</v>
      </c>
      <c r="B765" s="12">
        <v>83432</v>
      </c>
      <c r="C765" s="12" t="s">
        <v>1182</v>
      </c>
      <c r="D765" s="12" t="s">
        <v>1272</v>
      </c>
      <c r="E765" s="17" t="s">
        <v>58</v>
      </c>
      <c r="F765" s="25" t="str">
        <f>LEFT(E765,MIN(FIND({0,1,2,3,4,5,6,7,8,9},ASC(E765)&amp;1234567890))-1)</f>
        <v>Al</v>
      </c>
      <c r="G765" s="25">
        <f t="shared" si="22"/>
        <v>2</v>
      </c>
      <c r="H765" s="25">
        <f>VLOOKUP(F765,Table!$A$2:$C$121,2,0)</f>
        <v>13</v>
      </c>
      <c r="I765" s="26">
        <f>VLOOKUP(F765,Table!$A$2:$C$121,3,0)</f>
        <v>3</v>
      </c>
      <c r="J765" s="17" t="s">
        <v>11588</v>
      </c>
      <c r="K765" s="25" t="str">
        <f>LEFT(J765,MIN(FIND({0,1,2,3,4,5,6,7,8,9},ASC(J765)&amp;1234567890))-1)</f>
        <v>Br</v>
      </c>
      <c r="L765" s="25">
        <f t="shared" si="23"/>
        <v>6</v>
      </c>
      <c r="M765" s="25">
        <f>VLOOKUP(K765,Table!$A$2:$C$121,2,0)</f>
        <v>17</v>
      </c>
      <c r="N765" s="26">
        <f>VLOOKUP(K765,Table!$A$2:$C$121,3,0)</f>
        <v>4</v>
      </c>
      <c r="O765" s="13" t="str">
        <f>VLOOKUP(A765,Table!$U$1:$V$230,2,0)</f>
        <v>Monoclinic</v>
      </c>
      <c r="P765" s="1"/>
    </row>
    <row r="766" spans="1:16">
      <c r="A766" s="12">
        <v>14</v>
      </c>
      <c r="B766" s="12">
        <v>80830</v>
      </c>
      <c r="C766" s="12" t="s">
        <v>1157</v>
      </c>
      <c r="D766" s="12" t="s">
        <v>507</v>
      </c>
      <c r="E766" s="17" t="s">
        <v>393</v>
      </c>
      <c r="F766" s="25" t="str">
        <f>LEFT(E766,MIN(FIND({0,1,2,3,4,5,6,7,8,9},ASC(E766)&amp;1234567890))-1)</f>
        <v>Mo</v>
      </c>
      <c r="G766" s="25">
        <f t="shared" si="22"/>
        <v>1</v>
      </c>
      <c r="H766" s="25">
        <f>VLOOKUP(F766,Table!$A$2:$C$121,2,0)</f>
        <v>6</v>
      </c>
      <c r="I766" s="26">
        <f>VLOOKUP(F766,Table!$A$2:$C$121,3,0)</f>
        <v>5</v>
      </c>
      <c r="J766" s="17" t="s">
        <v>32</v>
      </c>
      <c r="K766" s="25" t="str">
        <f>LEFT(J766,MIN(FIND({0,1,2,3,4,5,6,7,8,9},ASC(J766)&amp;1234567890))-1)</f>
        <v>O</v>
      </c>
      <c r="L766" s="25">
        <f t="shared" si="23"/>
        <v>2</v>
      </c>
      <c r="M766" s="25">
        <f>VLOOKUP(K766,Table!$A$2:$C$121,2,0)</f>
        <v>16</v>
      </c>
      <c r="N766" s="26">
        <f>VLOOKUP(K766,Table!$A$2:$C$121,3,0)</f>
        <v>2</v>
      </c>
      <c r="O766" s="13" t="str">
        <f>VLOOKUP(A766,Table!$U$1:$V$230,2,0)</f>
        <v>Monoclinic</v>
      </c>
      <c r="P766" s="1"/>
    </row>
    <row r="767" spans="1:16">
      <c r="A767" s="12">
        <v>14</v>
      </c>
      <c r="B767" s="12">
        <v>84039</v>
      </c>
      <c r="C767" s="12" t="s">
        <v>1273</v>
      </c>
      <c r="D767" s="12" t="s">
        <v>1274</v>
      </c>
      <c r="E767" s="17" t="s">
        <v>11666</v>
      </c>
      <c r="F767" s="25" t="str">
        <f>LEFT(E767,MIN(FIND({0,1,2,3,4,5,6,7,8,9},ASC(E767)&amp;1234567890))-1)</f>
        <v>Si</v>
      </c>
      <c r="G767" s="25">
        <f t="shared" si="22"/>
        <v>96</v>
      </c>
      <c r="H767" s="25">
        <f>VLOOKUP(F767,Table!$A$2:$C$121,2,0)</f>
        <v>14</v>
      </c>
      <c r="I767" s="26">
        <f>VLOOKUP(F767,Table!$A$2:$C$121,3,0)</f>
        <v>3</v>
      </c>
      <c r="J767" s="17" t="s">
        <v>11667</v>
      </c>
      <c r="K767" s="25" t="str">
        <f>LEFT(J767,MIN(FIND({0,1,2,3,4,5,6,7,8,9},ASC(J767)&amp;1234567890))-1)</f>
        <v>O</v>
      </c>
      <c r="L767" s="25">
        <f t="shared" si="23"/>
        <v>192</v>
      </c>
      <c r="M767" s="25">
        <f>VLOOKUP(K767,Table!$A$2:$C$121,2,0)</f>
        <v>16</v>
      </c>
      <c r="N767" s="26">
        <f>VLOOKUP(K767,Table!$A$2:$C$121,3,0)</f>
        <v>2</v>
      </c>
      <c r="O767" s="13" t="str">
        <f>VLOOKUP(A767,Table!$U$1:$V$230,2,0)</f>
        <v>Monoclinic</v>
      </c>
      <c r="P767" s="1"/>
    </row>
    <row r="768" spans="1:16">
      <c r="A768" s="12">
        <v>14</v>
      </c>
      <c r="B768" s="12">
        <v>84177</v>
      </c>
      <c r="C768" s="12" t="s">
        <v>1155</v>
      </c>
      <c r="D768" s="12" t="s">
        <v>1275</v>
      </c>
      <c r="E768" s="17" t="s">
        <v>11668</v>
      </c>
      <c r="F768" s="25" t="str">
        <f>LEFT(E768,MIN(FIND({0,1,2,3,4,5,6,7,8,9},ASC(E768)&amp;1234567890))-1)</f>
        <v>Se</v>
      </c>
      <c r="G768" s="25">
        <f t="shared" si="22"/>
        <v>7.68</v>
      </c>
      <c r="H768" s="25">
        <f>VLOOKUP(F768,Table!$A$2:$C$121,2,0)</f>
        <v>16</v>
      </c>
      <c r="I768" s="26">
        <f>VLOOKUP(F768,Table!$A$2:$C$121,3,0)</f>
        <v>4</v>
      </c>
      <c r="J768" s="17" t="s">
        <v>11669</v>
      </c>
      <c r="K768" s="25" t="str">
        <f>LEFT(J768,MIN(FIND({0,1,2,3,4,5,6,7,8,9},ASC(J768)&amp;1234567890))-1)</f>
        <v>Te</v>
      </c>
      <c r="L768" s="25">
        <f t="shared" si="23"/>
        <v>0.32</v>
      </c>
      <c r="M768" s="25">
        <f>VLOOKUP(K768,Table!$A$2:$C$121,2,0)</f>
        <v>16</v>
      </c>
      <c r="N768" s="26">
        <f>VLOOKUP(K768,Table!$A$2:$C$121,3,0)</f>
        <v>5</v>
      </c>
      <c r="O768" s="13" t="str">
        <f>VLOOKUP(A768,Table!$U$1:$V$230,2,0)</f>
        <v>Monoclinic</v>
      </c>
      <c r="P768" s="1"/>
    </row>
    <row r="769" spans="1:16">
      <c r="A769" s="12">
        <v>14</v>
      </c>
      <c r="B769" s="12">
        <v>84178</v>
      </c>
      <c r="C769" s="12" t="s">
        <v>1157</v>
      </c>
      <c r="D769" s="12" t="s">
        <v>1276</v>
      </c>
      <c r="E769" s="17" t="s">
        <v>11670</v>
      </c>
      <c r="F769" s="25" t="str">
        <f>LEFT(E769,MIN(FIND({0,1,2,3,4,5,6,7,8,9},ASC(E769)&amp;1234567890))-1)</f>
        <v>Se</v>
      </c>
      <c r="G769" s="25">
        <f t="shared" si="22"/>
        <v>5.95</v>
      </c>
      <c r="H769" s="25">
        <f>VLOOKUP(F769,Table!$A$2:$C$121,2,0)</f>
        <v>16</v>
      </c>
      <c r="I769" s="26">
        <f>VLOOKUP(F769,Table!$A$2:$C$121,3,0)</f>
        <v>4</v>
      </c>
      <c r="J769" s="17" t="s">
        <v>11671</v>
      </c>
      <c r="K769" s="25" t="str">
        <f>LEFT(J769,MIN(FIND({0,1,2,3,4,5,6,7,8,9},ASC(J769)&amp;1234567890))-1)</f>
        <v>Te</v>
      </c>
      <c r="L769" s="25">
        <f t="shared" si="23"/>
        <v>1.05</v>
      </c>
      <c r="M769" s="25">
        <f>VLOOKUP(K769,Table!$A$2:$C$121,2,0)</f>
        <v>16</v>
      </c>
      <c r="N769" s="26">
        <f>VLOOKUP(K769,Table!$A$2:$C$121,3,0)</f>
        <v>5</v>
      </c>
      <c r="O769" s="13" t="str">
        <f>VLOOKUP(A769,Table!$U$1:$V$230,2,0)</f>
        <v>Monoclinic</v>
      </c>
      <c r="P769" s="1"/>
    </row>
    <row r="770" spans="1:16">
      <c r="A770" s="12">
        <v>14</v>
      </c>
      <c r="B770" s="12">
        <v>84622</v>
      </c>
      <c r="C770" s="12" t="s">
        <v>1157</v>
      </c>
      <c r="D770" s="12" t="s">
        <v>245</v>
      </c>
      <c r="E770" s="17" t="s">
        <v>393</v>
      </c>
      <c r="F770" s="25" t="str">
        <f>LEFT(E770,MIN(FIND({0,1,2,3,4,5,6,7,8,9},ASC(E770)&amp;1234567890))-1)</f>
        <v>Mo</v>
      </c>
      <c r="G770" s="25">
        <f t="shared" ref="G770:G833" si="24">IF(SUBSTITUTE(E770,F770,"")="",1,SUBSTITUTE(E770,F770,""))*1</f>
        <v>1</v>
      </c>
      <c r="H770" s="25">
        <f>VLOOKUP(F770,Table!$A$2:$C$121,2,0)</f>
        <v>6</v>
      </c>
      <c r="I770" s="26">
        <f>VLOOKUP(F770,Table!$A$2:$C$121,3,0)</f>
        <v>5</v>
      </c>
      <c r="J770" s="17" t="s">
        <v>394</v>
      </c>
      <c r="K770" s="25" t="str">
        <f>LEFT(J770,MIN(FIND({0,1,2,3,4,5,6,7,8,9},ASC(J770)&amp;1234567890))-1)</f>
        <v>Cl</v>
      </c>
      <c r="L770" s="25">
        <f t="shared" ref="L770:L833" si="25">IF(SUBSTITUTE(J770,K770,"")="",1,SUBSTITUTE(J770,K770,""))*1</f>
        <v>5</v>
      </c>
      <c r="M770" s="25">
        <f>VLOOKUP(K770,Table!$A$2:$C$121,2,0)</f>
        <v>17</v>
      </c>
      <c r="N770" s="26">
        <f>VLOOKUP(K770,Table!$A$2:$C$121,3,0)</f>
        <v>3</v>
      </c>
      <c r="O770" s="13" t="str">
        <f>VLOOKUP(A770,Table!$U$1:$V$230,2,0)</f>
        <v>Monoclinic</v>
      </c>
      <c r="P770" s="1"/>
    </row>
    <row r="771" spans="1:16">
      <c r="A771" s="12">
        <v>14</v>
      </c>
      <c r="B771" s="12">
        <v>81978</v>
      </c>
      <c r="C771" s="12" t="s">
        <v>1175</v>
      </c>
      <c r="D771" s="12" t="s">
        <v>1277</v>
      </c>
      <c r="E771" s="17" t="s">
        <v>586</v>
      </c>
      <c r="F771" s="25" t="str">
        <f>LEFT(E771,MIN(FIND({0,1,2,3,4,5,6,7,8,9},ASC(E771)&amp;1234567890))-1)</f>
        <v>Pb</v>
      </c>
      <c r="G771" s="25">
        <f t="shared" si="24"/>
        <v>1</v>
      </c>
      <c r="H771" s="25">
        <f>VLOOKUP(F771,Table!$A$2:$C$121,2,0)</f>
        <v>14</v>
      </c>
      <c r="I771" s="26">
        <f>VLOOKUP(F771,Table!$A$2:$C$121,3,0)</f>
        <v>6</v>
      </c>
      <c r="J771" s="17" t="s">
        <v>11305</v>
      </c>
      <c r="K771" s="25" t="str">
        <f>LEFT(J771,MIN(FIND({0,1,2,3,4,5,6,7,8,9},ASC(J771)&amp;1234567890))-1)</f>
        <v>Cl</v>
      </c>
      <c r="L771" s="25">
        <f t="shared" si="25"/>
        <v>2</v>
      </c>
      <c r="M771" s="25">
        <f>VLOOKUP(K771,Table!$A$2:$C$121,2,0)</f>
        <v>17</v>
      </c>
      <c r="N771" s="26">
        <f>VLOOKUP(K771,Table!$A$2:$C$121,3,0)</f>
        <v>3</v>
      </c>
      <c r="O771" s="13" t="str">
        <f>VLOOKUP(A771,Table!$U$1:$V$230,2,0)</f>
        <v>Monoclinic</v>
      </c>
      <c r="P771" s="1"/>
    </row>
    <row r="772" spans="1:16">
      <c r="A772" s="12">
        <v>14</v>
      </c>
      <c r="B772" s="12">
        <v>81979</v>
      </c>
      <c r="C772" s="12" t="s">
        <v>1175</v>
      </c>
      <c r="D772" s="12" t="s">
        <v>1278</v>
      </c>
      <c r="E772" s="17" t="s">
        <v>11291</v>
      </c>
      <c r="F772" s="25" t="str">
        <f>LEFT(E772,MIN(FIND({0,1,2,3,4,5,6,7,8,9},ASC(E772)&amp;1234567890))-1)</f>
        <v>Sn</v>
      </c>
      <c r="G772" s="25">
        <f t="shared" si="24"/>
        <v>1</v>
      </c>
      <c r="H772" s="25">
        <f>VLOOKUP(F772,Table!$A$2:$C$121,2,0)</f>
        <v>14</v>
      </c>
      <c r="I772" s="26">
        <f>VLOOKUP(F772,Table!$A$2:$C$121,3,0)</f>
        <v>5</v>
      </c>
      <c r="J772" s="17" t="s">
        <v>11305</v>
      </c>
      <c r="K772" s="25" t="str">
        <f>LEFT(J772,MIN(FIND({0,1,2,3,4,5,6,7,8,9},ASC(J772)&amp;1234567890))-1)</f>
        <v>Cl</v>
      </c>
      <c r="L772" s="25">
        <f t="shared" si="25"/>
        <v>2</v>
      </c>
      <c r="M772" s="25">
        <f>VLOOKUP(K772,Table!$A$2:$C$121,2,0)</f>
        <v>17</v>
      </c>
      <c r="N772" s="26">
        <f>VLOOKUP(K772,Table!$A$2:$C$121,3,0)</f>
        <v>3</v>
      </c>
      <c r="O772" s="13" t="str">
        <f>VLOOKUP(A772,Table!$U$1:$V$230,2,0)</f>
        <v>Monoclinic</v>
      </c>
      <c r="P772" s="1"/>
    </row>
    <row r="773" spans="1:16">
      <c r="A773" s="12">
        <v>14</v>
      </c>
      <c r="B773" s="12">
        <v>82107</v>
      </c>
      <c r="C773" s="12" t="s">
        <v>1157</v>
      </c>
      <c r="D773" s="12" t="s">
        <v>1279</v>
      </c>
      <c r="E773" s="17" t="s">
        <v>11672</v>
      </c>
      <c r="F773" s="25" t="str">
        <f>LEFT(E773,MIN(FIND({0,1,2,3,4,5,6,7,8,9},ASC(E773)&amp;1234567890))-1)</f>
        <v>Pr</v>
      </c>
      <c r="G773" s="25">
        <f t="shared" si="24"/>
        <v>12</v>
      </c>
      <c r="H773" s="25">
        <f>VLOOKUP(F773,Table!$A$2:$C$121,2,0)</f>
        <v>3</v>
      </c>
      <c r="I773" s="26">
        <f>VLOOKUP(F773,Table!$A$2:$C$121,3,0)</f>
        <v>6</v>
      </c>
      <c r="J773" s="17" t="s">
        <v>11673</v>
      </c>
      <c r="K773" s="25" t="str">
        <f>LEFT(J773,MIN(FIND({0,1,2,3,4,5,6,7,8,9},ASC(J773)&amp;1234567890))-1)</f>
        <v>O</v>
      </c>
      <c r="L773" s="25">
        <f t="shared" si="25"/>
        <v>22</v>
      </c>
      <c r="M773" s="25">
        <f>VLOOKUP(K773,Table!$A$2:$C$121,2,0)</f>
        <v>16</v>
      </c>
      <c r="N773" s="26">
        <f>VLOOKUP(K773,Table!$A$2:$C$121,3,0)</f>
        <v>2</v>
      </c>
      <c r="O773" s="13" t="str">
        <f>VLOOKUP(A773,Table!$U$1:$V$230,2,0)</f>
        <v>Monoclinic</v>
      </c>
      <c r="P773" s="1"/>
    </row>
    <row r="774" spans="1:16">
      <c r="A774" s="12">
        <v>14</v>
      </c>
      <c r="B774" s="12">
        <v>85813</v>
      </c>
      <c r="C774" s="12" t="s">
        <v>1157</v>
      </c>
      <c r="D774" s="12" t="s">
        <v>1280</v>
      </c>
      <c r="E774" s="17" t="s">
        <v>11674</v>
      </c>
      <c r="F774" s="25" t="str">
        <f>LEFT(E774,MIN(FIND({0,1,2,3,4,5,6,7,8,9},ASC(E774)&amp;1234567890))-1)</f>
        <v>Rb</v>
      </c>
      <c r="G774" s="25">
        <f t="shared" si="24"/>
        <v>12</v>
      </c>
      <c r="H774" s="25">
        <f>VLOOKUP(F774,Table!$A$2:$C$121,2,0)</f>
        <v>1</v>
      </c>
      <c r="I774" s="26">
        <f>VLOOKUP(F774,Table!$A$2:$C$121,3,0)</f>
        <v>5</v>
      </c>
      <c r="J774" s="17" t="s">
        <v>11675</v>
      </c>
      <c r="K774" s="25" t="str">
        <f>LEFT(J774,MIN(FIND({0,1,2,3,4,5,6,7,8,9},ASC(J774)&amp;1234567890))-1)</f>
        <v>Si</v>
      </c>
      <c r="L774" s="25">
        <f t="shared" si="25"/>
        <v>17</v>
      </c>
      <c r="M774" s="25">
        <f>VLOOKUP(K774,Table!$A$2:$C$121,2,0)</f>
        <v>14</v>
      </c>
      <c r="N774" s="26">
        <f>VLOOKUP(K774,Table!$A$2:$C$121,3,0)</f>
        <v>3</v>
      </c>
      <c r="O774" s="13" t="str">
        <f>VLOOKUP(A774,Table!$U$1:$V$230,2,0)</f>
        <v>Monoclinic</v>
      </c>
      <c r="P774" s="1"/>
    </row>
    <row r="775" spans="1:16">
      <c r="A775" s="12">
        <v>14</v>
      </c>
      <c r="B775" s="12">
        <v>86049</v>
      </c>
      <c r="C775" s="12" t="s">
        <v>1157</v>
      </c>
      <c r="D775" s="12" t="s">
        <v>1281</v>
      </c>
      <c r="E775" s="17" t="s">
        <v>11676</v>
      </c>
      <c r="F775" s="25" t="str">
        <f>LEFT(E775,MIN(FIND({0,1,2,3,4,5,6,7,8,9},ASC(E775)&amp;1234567890))-1)</f>
        <v>Y</v>
      </c>
      <c r="G775" s="25">
        <f t="shared" si="24"/>
        <v>4</v>
      </c>
      <c r="H775" s="25">
        <f>VLOOKUP(F775,Table!$A$2:$C$121,2,0)</f>
        <v>3</v>
      </c>
      <c r="I775" s="26">
        <f>VLOOKUP(F775,Table!$A$2:$C$121,3,0)</f>
        <v>5</v>
      </c>
      <c r="J775" s="17" t="s">
        <v>11663</v>
      </c>
      <c r="K775" s="25" t="str">
        <f>LEFT(J775,MIN(FIND({0,1,2,3,4,5,6,7,8,9},ASC(J775)&amp;1234567890))-1)</f>
        <v>C</v>
      </c>
      <c r="L775" s="25">
        <f t="shared" si="25"/>
        <v>7</v>
      </c>
      <c r="M775" s="25">
        <f>VLOOKUP(K775,Table!$A$2:$C$121,2,0)</f>
        <v>14</v>
      </c>
      <c r="N775" s="26">
        <f>VLOOKUP(K775,Table!$A$2:$C$121,3,0)</f>
        <v>2</v>
      </c>
      <c r="O775" s="13" t="str">
        <f>VLOOKUP(A775,Table!$U$1:$V$230,2,0)</f>
        <v>Monoclinic</v>
      </c>
      <c r="P775" s="1"/>
    </row>
    <row r="776" spans="1:16">
      <c r="A776" s="12">
        <v>14</v>
      </c>
      <c r="B776" s="12">
        <v>86426</v>
      </c>
      <c r="C776" s="12" t="s">
        <v>1157</v>
      </c>
      <c r="D776" s="12" t="s">
        <v>731</v>
      </c>
      <c r="E776" s="17" t="s">
        <v>393</v>
      </c>
      <c r="F776" s="25" t="str">
        <f>LEFT(E776,MIN(FIND({0,1,2,3,4,5,6,7,8,9},ASC(E776)&amp;1234567890))-1)</f>
        <v>Mo</v>
      </c>
      <c r="G776" s="25">
        <f t="shared" si="24"/>
        <v>1</v>
      </c>
      <c r="H776" s="25">
        <f>VLOOKUP(F776,Table!$A$2:$C$121,2,0)</f>
        <v>6</v>
      </c>
      <c r="I776" s="26">
        <f>VLOOKUP(F776,Table!$A$2:$C$121,3,0)</f>
        <v>5</v>
      </c>
      <c r="J776" s="17" t="s">
        <v>59</v>
      </c>
      <c r="K776" s="25" t="str">
        <f>LEFT(J776,MIN(FIND({0,1,2,3,4,5,6,7,8,9},ASC(J776)&amp;1234567890))-1)</f>
        <v>O</v>
      </c>
      <c r="L776" s="25">
        <f t="shared" si="25"/>
        <v>3</v>
      </c>
      <c r="M776" s="25">
        <f>VLOOKUP(K776,Table!$A$2:$C$121,2,0)</f>
        <v>16</v>
      </c>
      <c r="N776" s="26">
        <f>VLOOKUP(K776,Table!$A$2:$C$121,3,0)</f>
        <v>2</v>
      </c>
      <c r="O776" s="13" t="str">
        <f>VLOOKUP(A776,Table!$U$1:$V$230,2,0)</f>
        <v>Monoclinic</v>
      </c>
      <c r="P776" s="1"/>
    </row>
    <row r="777" spans="1:16">
      <c r="A777" s="12">
        <v>14</v>
      </c>
      <c r="B777" s="12">
        <v>100088</v>
      </c>
      <c r="C777" s="12" t="s">
        <v>1157</v>
      </c>
      <c r="D777" s="12" t="s">
        <v>1282</v>
      </c>
      <c r="E777" s="17" t="s">
        <v>544</v>
      </c>
      <c r="F777" s="25" t="str">
        <f>LEFT(E777,MIN(FIND({0,1,2,3,4,5,6,7,8,9},ASC(E777)&amp;1234567890))-1)</f>
        <v>Ge</v>
      </c>
      <c r="G777" s="25">
        <f t="shared" si="24"/>
        <v>1</v>
      </c>
      <c r="H777" s="25">
        <f>VLOOKUP(F777,Table!$A$2:$C$121,2,0)</f>
        <v>14</v>
      </c>
      <c r="I777" s="26">
        <f>VLOOKUP(F777,Table!$A$2:$C$121,3,0)</f>
        <v>4</v>
      </c>
      <c r="J777" s="17" t="s">
        <v>11403</v>
      </c>
      <c r="K777" s="25" t="str">
        <f>LEFT(J777,MIN(FIND({0,1,2,3,4,5,6,7,8,9},ASC(J777)&amp;1234567890))-1)</f>
        <v>Br</v>
      </c>
      <c r="L777" s="25">
        <f t="shared" si="25"/>
        <v>2</v>
      </c>
      <c r="M777" s="25">
        <f>VLOOKUP(K777,Table!$A$2:$C$121,2,0)</f>
        <v>17</v>
      </c>
      <c r="N777" s="26">
        <f>VLOOKUP(K777,Table!$A$2:$C$121,3,0)</f>
        <v>4</v>
      </c>
      <c r="O777" s="13" t="str">
        <f>VLOOKUP(A777,Table!$U$1:$V$230,2,0)</f>
        <v>Monoclinic</v>
      </c>
      <c r="P777" s="1"/>
    </row>
    <row r="778" spans="1:16">
      <c r="A778" s="12">
        <v>14</v>
      </c>
      <c r="B778" s="12">
        <v>100293</v>
      </c>
      <c r="C778" s="12" t="s">
        <v>1182</v>
      </c>
      <c r="D778" s="12" t="s">
        <v>905</v>
      </c>
      <c r="E778" s="17" t="s">
        <v>542</v>
      </c>
      <c r="F778" s="25" t="str">
        <f>LEFT(E778,MIN(FIND({0,1,2,3,4,5,6,7,8,9},ASC(E778)&amp;1234567890))-1)</f>
        <v>Bi</v>
      </c>
      <c r="G778" s="25">
        <f t="shared" si="24"/>
        <v>1</v>
      </c>
      <c r="H778" s="25">
        <f>VLOOKUP(F778,Table!$A$2:$C$121,2,0)</f>
        <v>15</v>
      </c>
      <c r="I778" s="26">
        <f>VLOOKUP(F778,Table!$A$2:$C$121,3,0)</f>
        <v>6</v>
      </c>
      <c r="J778" s="17" t="s">
        <v>375</v>
      </c>
      <c r="K778" s="25" t="str">
        <f>LEFT(J778,MIN(FIND({0,1,2,3,4,5,6,7,8,9},ASC(J778)&amp;1234567890))-1)</f>
        <v>Br</v>
      </c>
      <c r="L778" s="25">
        <f t="shared" si="25"/>
        <v>3</v>
      </c>
      <c r="M778" s="25">
        <f>VLOOKUP(K778,Table!$A$2:$C$121,2,0)</f>
        <v>17</v>
      </c>
      <c r="N778" s="26">
        <f>VLOOKUP(K778,Table!$A$2:$C$121,3,0)</f>
        <v>4</v>
      </c>
      <c r="O778" s="13" t="str">
        <f>VLOOKUP(A778,Table!$U$1:$V$230,2,0)</f>
        <v>Monoclinic</v>
      </c>
      <c r="P778" s="1"/>
    </row>
    <row r="779" spans="1:16">
      <c r="A779" s="12">
        <v>14</v>
      </c>
      <c r="B779" s="12">
        <v>100465</v>
      </c>
      <c r="C779" s="12" t="s">
        <v>1157</v>
      </c>
      <c r="D779" s="12" t="s">
        <v>1283</v>
      </c>
      <c r="E779" s="17" t="s">
        <v>457</v>
      </c>
      <c r="F779" s="25" t="str">
        <f>LEFT(E779,MIN(FIND({0,1,2,3,4,5,6,7,8,9},ASC(E779)&amp;1234567890))-1)</f>
        <v>Li</v>
      </c>
      <c r="G779" s="25">
        <f t="shared" si="24"/>
        <v>1</v>
      </c>
      <c r="H779" s="25">
        <f>VLOOKUP(F779,Table!$A$2:$C$121,2,0)</f>
        <v>1</v>
      </c>
      <c r="I779" s="26">
        <f>VLOOKUP(F779,Table!$A$2:$C$121,3,0)</f>
        <v>2</v>
      </c>
      <c r="J779" s="17" t="s">
        <v>11467</v>
      </c>
      <c r="K779" s="25" t="str">
        <f>LEFT(J779,MIN(FIND({0,1,2,3,4,5,6,7,8,9},ASC(J779)&amp;1234567890))-1)</f>
        <v>P</v>
      </c>
      <c r="L779" s="25">
        <f t="shared" si="25"/>
        <v>1</v>
      </c>
      <c r="M779" s="25">
        <f>VLOOKUP(K779,Table!$A$2:$C$121,2,0)</f>
        <v>15</v>
      </c>
      <c r="N779" s="26">
        <f>VLOOKUP(K779,Table!$A$2:$C$121,3,0)</f>
        <v>3</v>
      </c>
      <c r="O779" s="13" t="str">
        <f>VLOOKUP(A779,Table!$U$1:$V$230,2,0)</f>
        <v>Monoclinic</v>
      </c>
      <c r="P779" s="1"/>
    </row>
    <row r="780" spans="1:16">
      <c r="A780" s="12">
        <v>14</v>
      </c>
      <c r="B780" s="12">
        <v>100466</v>
      </c>
      <c r="C780" s="12" t="s">
        <v>1157</v>
      </c>
      <c r="D780" s="12" t="s">
        <v>1284</v>
      </c>
      <c r="E780" s="17" t="s">
        <v>39</v>
      </c>
      <c r="F780" s="25" t="str">
        <f>LEFT(E780,MIN(FIND({0,1,2,3,4,5,6,7,8,9},ASC(E780)&amp;1234567890))-1)</f>
        <v>K</v>
      </c>
      <c r="G780" s="25">
        <f t="shared" si="24"/>
        <v>1</v>
      </c>
      <c r="H780" s="25">
        <f>VLOOKUP(F780,Table!$A$2:$C$121,2,0)</f>
        <v>1</v>
      </c>
      <c r="I780" s="26">
        <f>VLOOKUP(F780,Table!$A$2:$C$121,3,0)</f>
        <v>4</v>
      </c>
      <c r="J780" s="17" t="s">
        <v>11645</v>
      </c>
      <c r="K780" s="25" t="str">
        <f>LEFT(J780,MIN(FIND({0,1,2,3,4,5,6,7,8,9},ASC(J780)&amp;1234567890))-1)</f>
        <v>Sb</v>
      </c>
      <c r="L780" s="25">
        <f t="shared" si="25"/>
        <v>1</v>
      </c>
      <c r="M780" s="25">
        <f>VLOOKUP(K780,Table!$A$2:$C$121,2,0)</f>
        <v>15</v>
      </c>
      <c r="N780" s="26">
        <f>VLOOKUP(K780,Table!$A$2:$C$121,3,0)</f>
        <v>5</v>
      </c>
      <c r="O780" s="13" t="str">
        <f>VLOOKUP(A780,Table!$U$1:$V$230,2,0)</f>
        <v>Monoclinic</v>
      </c>
      <c r="P780" s="1"/>
    </row>
    <row r="781" spans="1:16">
      <c r="A781" s="12">
        <v>14</v>
      </c>
      <c r="B781" s="12">
        <v>200035</v>
      </c>
      <c r="C781" s="12" t="s">
        <v>1157</v>
      </c>
      <c r="D781" s="12" t="s">
        <v>1285</v>
      </c>
      <c r="E781" s="17" t="s">
        <v>11448</v>
      </c>
      <c r="F781" s="25" t="str">
        <f>LEFT(E781,MIN(FIND({0,1,2,3,4,5,6,7,8,9},ASC(E781)&amp;1234567890))-1)</f>
        <v>Sb</v>
      </c>
      <c r="G781" s="25">
        <f t="shared" si="24"/>
        <v>4</v>
      </c>
      <c r="H781" s="25">
        <f>VLOOKUP(F781,Table!$A$2:$C$121,2,0)</f>
        <v>15</v>
      </c>
      <c r="I781" s="26">
        <f>VLOOKUP(F781,Table!$A$2:$C$121,3,0)</f>
        <v>5</v>
      </c>
      <c r="J781" s="17" t="s">
        <v>11677</v>
      </c>
      <c r="K781" s="25" t="str">
        <f>LEFT(J781,MIN(FIND({0,1,2,3,4,5,6,7,8,9},ASC(J781)&amp;1234567890))-1)</f>
        <v>F</v>
      </c>
      <c r="L781" s="25">
        <f t="shared" si="25"/>
        <v>16</v>
      </c>
      <c r="M781" s="25">
        <f>VLOOKUP(K781,Table!$A$2:$C$121,2,0)</f>
        <v>17</v>
      </c>
      <c r="N781" s="26">
        <f>VLOOKUP(K781,Table!$A$2:$C$121,3,0)</f>
        <v>2</v>
      </c>
      <c r="O781" s="13" t="str">
        <f>VLOOKUP(A781,Table!$U$1:$V$230,2,0)</f>
        <v>Monoclinic</v>
      </c>
      <c r="P781" s="1"/>
    </row>
    <row r="782" spans="1:16">
      <c r="A782" s="12">
        <v>14</v>
      </c>
      <c r="B782" s="12">
        <v>200837</v>
      </c>
      <c r="C782" s="12" t="s">
        <v>1157</v>
      </c>
      <c r="D782" s="12" t="s">
        <v>1286</v>
      </c>
      <c r="E782" s="17" t="s">
        <v>11494</v>
      </c>
      <c r="F782" s="25" t="str">
        <f>LEFT(E782,MIN(FIND({0,1,2,3,4,5,6,7,8,9},ASC(E782)&amp;1234567890))-1)</f>
        <v>Th</v>
      </c>
      <c r="G782" s="25">
        <f t="shared" si="24"/>
        <v>2</v>
      </c>
      <c r="H782" s="25">
        <f>VLOOKUP(F782,Table!$A$2:$C$121,2,0)</f>
        <v>3</v>
      </c>
      <c r="I782" s="26">
        <f>VLOOKUP(F782,Table!$A$2:$C$121,3,0)</f>
        <v>7</v>
      </c>
      <c r="J782" s="17" t="s">
        <v>11678</v>
      </c>
      <c r="K782" s="25" t="str">
        <f>LEFT(J782,MIN(FIND({0,1,2,3,4,5,6,7,8,9},ASC(J782)&amp;1234567890))-1)</f>
        <v>P</v>
      </c>
      <c r="L782" s="25">
        <f t="shared" si="25"/>
        <v>11</v>
      </c>
      <c r="M782" s="25">
        <f>VLOOKUP(K782,Table!$A$2:$C$121,2,0)</f>
        <v>15</v>
      </c>
      <c r="N782" s="26">
        <f>VLOOKUP(K782,Table!$A$2:$C$121,3,0)</f>
        <v>3</v>
      </c>
      <c r="O782" s="13" t="str">
        <f>VLOOKUP(A782,Table!$U$1:$V$230,2,0)</f>
        <v>Monoclinic</v>
      </c>
      <c r="P782" s="1"/>
    </row>
    <row r="783" spans="1:16">
      <c r="A783" s="12">
        <v>14</v>
      </c>
      <c r="B783" s="12">
        <v>203121</v>
      </c>
      <c r="C783" s="12" t="s">
        <v>1157</v>
      </c>
      <c r="D783" s="12" t="s">
        <v>1287</v>
      </c>
      <c r="E783" s="17" t="s">
        <v>11343</v>
      </c>
      <c r="F783" s="25" t="str">
        <f>LEFT(E783,MIN(FIND({0,1,2,3,4,5,6,7,8,9},ASC(E783)&amp;1234567890))-1)</f>
        <v>Cl</v>
      </c>
      <c r="G783" s="25">
        <f t="shared" si="24"/>
        <v>1</v>
      </c>
      <c r="H783" s="25">
        <f>VLOOKUP(F783,Table!$A$2:$C$121,2,0)</f>
        <v>17</v>
      </c>
      <c r="I783" s="26">
        <f>VLOOKUP(F783,Table!$A$2:$C$121,3,0)</f>
        <v>3</v>
      </c>
      <c r="J783" s="17" t="s">
        <v>365</v>
      </c>
      <c r="K783" s="25" t="str">
        <f>LEFT(J783,MIN(FIND({0,1,2,3,4,5,6,7,8,9},ASC(J783)&amp;1234567890))-1)</f>
        <v>F</v>
      </c>
      <c r="L783" s="25">
        <f t="shared" si="25"/>
        <v>3</v>
      </c>
      <c r="M783" s="25">
        <f>VLOOKUP(K783,Table!$A$2:$C$121,2,0)</f>
        <v>17</v>
      </c>
      <c r="N783" s="26">
        <f>VLOOKUP(K783,Table!$A$2:$C$121,3,0)</f>
        <v>2</v>
      </c>
      <c r="O783" s="13" t="str">
        <f>VLOOKUP(A783,Table!$U$1:$V$230,2,0)</f>
        <v>Monoclinic</v>
      </c>
      <c r="P783" s="1"/>
    </row>
    <row r="784" spans="1:16">
      <c r="A784" s="12">
        <v>14</v>
      </c>
      <c r="B784" s="12">
        <v>203183</v>
      </c>
      <c r="C784" s="12" t="s">
        <v>1157</v>
      </c>
      <c r="D784" s="12" t="s">
        <v>1288</v>
      </c>
      <c r="E784" s="17" t="s">
        <v>11357</v>
      </c>
      <c r="F784" s="25" t="str">
        <f>LEFT(E784,MIN(FIND({0,1,2,3,4,5,6,7,8,9},ASC(E784)&amp;1234567890))-1)</f>
        <v>Sb</v>
      </c>
      <c r="G784" s="25">
        <f t="shared" si="24"/>
        <v>3</v>
      </c>
      <c r="H784" s="25">
        <f>VLOOKUP(F784,Table!$A$2:$C$121,2,0)</f>
        <v>15</v>
      </c>
      <c r="I784" s="26">
        <f>VLOOKUP(F784,Table!$A$2:$C$121,3,0)</f>
        <v>5</v>
      </c>
      <c r="J784" s="17" t="s">
        <v>11448</v>
      </c>
      <c r="K784" s="25" t="str">
        <f>LEFT(J784,MIN(FIND({0,1,2,3,4,5,6,7,8,9},ASC(J784)&amp;1234567890))-1)</f>
        <v>Sb</v>
      </c>
      <c r="L784" s="25">
        <f t="shared" si="25"/>
        <v>4</v>
      </c>
      <c r="M784" s="25">
        <f>VLOOKUP(K784,Table!$A$2:$C$121,2,0)</f>
        <v>15</v>
      </c>
      <c r="N784" s="26">
        <f>VLOOKUP(K784,Table!$A$2:$C$121,3,0)</f>
        <v>5</v>
      </c>
      <c r="O784" s="13" t="str">
        <f>VLOOKUP(A784,Table!$U$1:$V$230,2,0)</f>
        <v>Monoclinic</v>
      </c>
      <c r="P784" s="1"/>
    </row>
    <row r="785" spans="1:16">
      <c r="A785" s="12">
        <v>14</v>
      </c>
      <c r="B785" s="12">
        <v>100279</v>
      </c>
      <c r="C785" s="12" t="s">
        <v>1182</v>
      </c>
      <c r="D785" s="12" t="s">
        <v>3</v>
      </c>
      <c r="E785" s="17" t="s">
        <v>31</v>
      </c>
      <c r="F785" s="25" t="str">
        <f>LEFT(E785,MIN(FIND({0,1,2,3,4,5,6,7,8,9},ASC(E785)&amp;1234567890))-1)</f>
        <v>Si</v>
      </c>
      <c r="G785" s="25">
        <f t="shared" si="24"/>
        <v>1</v>
      </c>
      <c r="H785" s="25">
        <f>VLOOKUP(F785,Table!$A$2:$C$121,2,0)</f>
        <v>14</v>
      </c>
      <c r="I785" s="26">
        <f>VLOOKUP(F785,Table!$A$2:$C$121,3,0)</f>
        <v>3</v>
      </c>
      <c r="J785" s="17" t="s">
        <v>32</v>
      </c>
      <c r="K785" s="25" t="str">
        <f>LEFT(J785,MIN(FIND({0,1,2,3,4,5,6,7,8,9},ASC(J785)&amp;1234567890))-1)</f>
        <v>O</v>
      </c>
      <c r="L785" s="25">
        <f t="shared" si="25"/>
        <v>2</v>
      </c>
      <c r="M785" s="25">
        <f>VLOOKUP(K785,Table!$A$2:$C$121,2,0)</f>
        <v>16</v>
      </c>
      <c r="N785" s="26">
        <f>VLOOKUP(K785,Table!$A$2:$C$121,3,0)</f>
        <v>2</v>
      </c>
      <c r="O785" s="13" t="str">
        <f>VLOOKUP(A785,Table!$U$1:$V$230,2,0)</f>
        <v>Monoclinic</v>
      </c>
      <c r="P785" s="1"/>
    </row>
    <row r="786" spans="1:16">
      <c r="A786" s="12">
        <v>14</v>
      </c>
      <c r="B786" s="12">
        <v>406353</v>
      </c>
      <c r="C786" s="12" t="s">
        <v>1157</v>
      </c>
      <c r="D786" s="12" t="s">
        <v>1289</v>
      </c>
      <c r="E786" s="17" t="s">
        <v>58</v>
      </c>
      <c r="F786" s="25" t="str">
        <f>LEFT(E786,MIN(FIND({0,1,2,3,4,5,6,7,8,9},ASC(E786)&amp;1234567890))-1)</f>
        <v>Al</v>
      </c>
      <c r="G786" s="25">
        <f t="shared" si="24"/>
        <v>2</v>
      </c>
      <c r="H786" s="25">
        <f>VLOOKUP(F786,Table!$A$2:$C$121,2,0)</f>
        <v>13</v>
      </c>
      <c r="I786" s="26">
        <f>VLOOKUP(F786,Table!$A$2:$C$121,3,0)</f>
        <v>3</v>
      </c>
      <c r="J786" s="17" t="s">
        <v>36</v>
      </c>
      <c r="K786" s="25" t="str">
        <f>LEFT(J786,MIN(FIND({0,1,2,3,4,5,6,7,8,9},ASC(J786)&amp;1234567890))-1)</f>
        <v>Te</v>
      </c>
      <c r="L786" s="25">
        <f t="shared" si="25"/>
        <v>3</v>
      </c>
      <c r="M786" s="25">
        <f>VLOOKUP(K786,Table!$A$2:$C$121,2,0)</f>
        <v>16</v>
      </c>
      <c r="N786" s="26">
        <f>VLOOKUP(K786,Table!$A$2:$C$121,3,0)</f>
        <v>5</v>
      </c>
      <c r="O786" s="13" t="str">
        <f>VLOOKUP(A786,Table!$U$1:$V$230,2,0)</f>
        <v>Monoclinic</v>
      </c>
      <c r="P786" s="1"/>
    </row>
    <row r="787" spans="1:16">
      <c r="A787" s="12">
        <v>14</v>
      </c>
      <c r="B787" s="12">
        <v>406442</v>
      </c>
      <c r="C787" s="12" t="s">
        <v>1157</v>
      </c>
      <c r="D787" s="12" t="s">
        <v>1290</v>
      </c>
      <c r="E787" s="17" t="s">
        <v>11343</v>
      </c>
      <c r="F787" s="25" t="str">
        <f>LEFT(E787,MIN(FIND({0,1,2,3,4,5,6,7,8,9},ASC(E787)&amp;1234567890))-1)</f>
        <v>Cl</v>
      </c>
      <c r="G787" s="25">
        <f t="shared" si="24"/>
        <v>1</v>
      </c>
      <c r="H787" s="25">
        <f>VLOOKUP(F787,Table!$A$2:$C$121,2,0)</f>
        <v>17</v>
      </c>
      <c r="I787" s="26">
        <f>VLOOKUP(F787,Table!$A$2:$C$121,3,0)</f>
        <v>3</v>
      </c>
      <c r="J787" s="17" t="s">
        <v>11679</v>
      </c>
      <c r="K787" s="25" t="str">
        <f>LEFT(J787,MIN(FIND({0,1,2,3,4,5,6,7,8,9},ASC(J787)&amp;1234567890))-1)</f>
        <v>F</v>
      </c>
      <c r="L787" s="25">
        <f t="shared" si="25"/>
        <v>1</v>
      </c>
      <c r="M787" s="25">
        <f>VLOOKUP(K787,Table!$A$2:$C$121,2,0)</f>
        <v>17</v>
      </c>
      <c r="N787" s="26">
        <f>VLOOKUP(K787,Table!$A$2:$C$121,3,0)</f>
        <v>2</v>
      </c>
      <c r="O787" s="13" t="str">
        <f>VLOOKUP(A787,Table!$U$1:$V$230,2,0)</f>
        <v>Monoclinic</v>
      </c>
      <c r="P787" s="1"/>
    </row>
    <row r="788" spans="1:16">
      <c r="A788" s="12">
        <v>14</v>
      </c>
      <c r="B788" s="12">
        <v>100334</v>
      </c>
      <c r="C788" s="12" t="s">
        <v>1155</v>
      </c>
      <c r="D788" s="12" t="s">
        <v>1291</v>
      </c>
      <c r="E788" s="17" t="s">
        <v>11680</v>
      </c>
      <c r="F788" s="25" t="str">
        <f>LEFT(E788,MIN(FIND({0,1,2,3,4,5,6,7,8,9},ASC(E788)&amp;1234567890))-1)</f>
        <v>Cu</v>
      </c>
      <c r="G788" s="25">
        <f t="shared" si="24"/>
        <v>31</v>
      </c>
      <c r="H788" s="25">
        <f>VLOOKUP(F788,Table!$A$2:$C$121,2,0)</f>
        <v>11</v>
      </c>
      <c r="I788" s="26">
        <f>VLOOKUP(F788,Table!$A$2:$C$121,3,0)</f>
        <v>4</v>
      </c>
      <c r="J788" s="17" t="s">
        <v>452</v>
      </c>
      <c r="K788" s="25" t="str">
        <f>LEFT(J788,MIN(FIND({0,1,2,3,4,5,6,7,8,9},ASC(J788)&amp;1234567890))-1)</f>
        <v>S</v>
      </c>
      <c r="L788" s="25">
        <f t="shared" si="25"/>
        <v>16</v>
      </c>
      <c r="M788" s="25">
        <f>VLOOKUP(K788,Table!$A$2:$C$121,2,0)</f>
        <v>16</v>
      </c>
      <c r="N788" s="26">
        <f>VLOOKUP(K788,Table!$A$2:$C$121,3,0)</f>
        <v>3</v>
      </c>
      <c r="O788" s="13" t="str">
        <f>VLOOKUP(A788,Table!$U$1:$V$230,2,0)</f>
        <v>Monoclinic</v>
      </c>
      <c r="P788" s="1"/>
    </row>
    <row r="789" spans="1:16">
      <c r="A789" s="12">
        <v>14</v>
      </c>
      <c r="B789" s="12">
        <v>41744</v>
      </c>
      <c r="C789" s="12" t="s">
        <v>1194</v>
      </c>
      <c r="D789" s="12" t="s">
        <v>1292</v>
      </c>
      <c r="E789" s="17" t="s">
        <v>11681</v>
      </c>
      <c r="F789" s="25" t="str">
        <f>LEFT(E789,MIN(FIND({0,1,2,3,4,5,6,7,8,9},ASC(E789)&amp;1234567890))-1)</f>
        <v>Re</v>
      </c>
      <c r="G789" s="25">
        <f t="shared" si="24"/>
        <v>5</v>
      </c>
      <c r="H789" s="25">
        <f>VLOOKUP(F789,Table!$A$2:$C$121,2,0)</f>
        <v>7</v>
      </c>
      <c r="I789" s="26">
        <f>VLOOKUP(F789,Table!$A$2:$C$121,3,0)</f>
        <v>6</v>
      </c>
      <c r="J789" s="17" t="s">
        <v>11374</v>
      </c>
      <c r="K789" s="25" t="str">
        <f>LEFT(J789,MIN(FIND({0,1,2,3,4,5,6,7,8,9},ASC(J789)&amp;1234567890))-1)</f>
        <v>Si</v>
      </c>
      <c r="L789" s="25">
        <f t="shared" si="25"/>
        <v>3</v>
      </c>
      <c r="M789" s="25">
        <f>VLOOKUP(K789,Table!$A$2:$C$121,2,0)</f>
        <v>14</v>
      </c>
      <c r="N789" s="26">
        <f>VLOOKUP(K789,Table!$A$2:$C$121,3,0)</f>
        <v>3</v>
      </c>
      <c r="O789" s="13" t="str">
        <f>VLOOKUP(A789,Table!$U$1:$V$230,2,0)</f>
        <v>Monoclinic</v>
      </c>
      <c r="P789" s="1"/>
    </row>
    <row r="790" spans="1:16">
      <c r="A790" s="12">
        <v>14</v>
      </c>
      <c r="B790" s="12">
        <v>41938</v>
      </c>
      <c r="C790" s="12" t="s">
        <v>1155</v>
      </c>
      <c r="D790" s="12" t="s">
        <v>1293</v>
      </c>
      <c r="E790" s="17" t="s">
        <v>46</v>
      </c>
      <c r="F790" s="25" t="str">
        <f>LEFT(E790,MIN(FIND({0,1,2,3,4,5,6,7,8,9},ASC(E790)&amp;1234567890))-1)</f>
        <v>La</v>
      </c>
      <c r="G790" s="25">
        <f t="shared" si="24"/>
        <v>1</v>
      </c>
      <c r="H790" s="25">
        <f>VLOOKUP(F790,Table!$A$2:$C$121,2,0)</f>
        <v>3</v>
      </c>
      <c r="I790" s="26">
        <f>VLOOKUP(F790,Table!$A$2:$C$121,3,0)</f>
        <v>6</v>
      </c>
      <c r="J790" s="17" t="s">
        <v>11412</v>
      </c>
      <c r="K790" s="25" t="str">
        <f>LEFT(J790,MIN(FIND({0,1,2,3,4,5,6,7,8,9},ASC(J790)&amp;1234567890))-1)</f>
        <v>P</v>
      </c>
      <c r="L790" s="25">
        <f t="shared" si="25"/>
        <v>7</v>
      </c>
      <c r="M790" s="25">
        <f>VLOOKUP(K790,Table!$A$2:$C$121,2,0)</f>
        <v>15</v>
      </c>
      <c r="N790" s="26">
        <f>VLOOKUP(K790,Table!$A$2:$C$121,3,0)</f>
        <v>3</v>
      </c>
      <c r="O790" s="13" t="str">
        <f>VLOOKUP(A790,Table!$U$1:$V$230,2,0)</f>
        <v>Monoclinic</v>
      </c>
      <c r="P790" s="1"/>
    </row>
    <row r="791" spans="1:16">
      <c r="A791" s="12">
        <v>14</v>
      </c>
      <c r="B791" s="12">
        <v>41968</v>
      </c>
      <c r="C791" s="12" t="s">
        <v>1157</v>
      </c>
      <c r="D791" s="12" t="s">
        <v>1294</v>
      </c>
      <c r="E791" s="17" t="s">
        <v>34</v>
      </c>
      <c r="F791" s="25" t="str">
        <f>LEFT(E791,MIN(FIND({0,1,2,3,4,5,6,7,8,9},ASC(E791)&amp;1234567890))-1)</f>
        <v>S</v>
      </c>
      <c r="G791" s="25">
        <f t="shared" si="24"/>
        <v>2</v>
      </c>
      <c r="H791" s="25">
        <f>VLOOKUP(F791,Table!$A$2:$C$121,2,0)</f>
        <v>16</v>
      </c>
      <c r="I791" s="26">
        <f>VLOOKUP(F791,Table!$A$2:$C$121,3,0)</f>
        <v>3</v>
      </c>
      <c r="J791" s="17" t="s">
        <v>11358</v>
      </c>
      <c r="K791" s="25" t="str">
        <f>LEFT(J791,MIN(FIND({0,1,2,3,4,5,6,7,8,9},ASC(J791)&amp;1234567890))-1)</f>
        <v>N</v>
      </c>
      <c r="L791" s="25">
        <f t="shared" si="25"/>
        <v>2</v>
      </c>
      <c r="M791" s="25">
        <f>VLOOKUP(K791,Table!$A$2:$C$121,2,0)</f>
        <v>15</v>
      </c>
      <c r="N791" s="26">
        <f>VLOOKUP(K791,Table!$A$2:$C$121,3,0)</f>
        <v>2</v>
      </c>
      <c r="O791" s="13" t="str">
        <f>VLOOKUP(A791,Table!$U$1:$V$230,2,0)</f>
        <v>Monoclinic</v>
      </c>
      <c r="P791" s="1"/>
    </row>
    <row r="792" spans="1:16">
      <c r="A792" s="12">
        <v>14</v>
      </c>
      <c r="B792" s="12">
        <v>42573</v>
      </c>
      <c r="C792" s="12" t="s">
        <v>1157</v>
      </c>
      <c r="D792" s="12" t="s">
        <v>1295</v>
      </c>
      <c r="E792" s="17" t="s">
        <v>72</v>
      </c>
      <c r="F792" s="25" t="str">
        <f>LEFT(E792,MIN(FIND({0,1,2,3,4,5,6,7,8,9},ASC(E792)&amp;1234567890))-1)</f>
        <v>Ir</v>
      </c>
      <c r="G792" s="25">
        <f t="shared" si="24"/>
        <v>1</v>
      </c>
      <c r="H792" s="25">
        <f>VLOOKUP(F792,Table!$A$2:$C$121,2,0)</f>
        <v>9</v>
      </c>
      <c r="I792" s="26">
        <f>VLOOKUP(F792,Table!$A$2:$C$121,3,0)</f>
        <v>6</v>
      </c>
      <c r="J792" s="17" t="s">
        <v>453</v>
      </c>
      <c r="K792" s="25" t="str">
        <f>LEFT(J792,MIN(FIND({0,1,2,3,4,5,6,7,8,9},ASC(J792)&amp;1234567890))-1)</f>
        <v>As</v>
      </c>
      <c r="L792" s="25">
        <f t="shared" si="25"/>
        <v>2</v>
      </c>
      <c r="M792" s="25">
        <f>VLOOKUP(K792,Table!$A$2:$C$121,2,0)</f>
        <v>15</v>
      </c>
      <c r="N792" s="26">
        <f>VLOOKUP(K792,Table!$A$2:$C$121,3,0)</f>
        <v>4</v>
      </c>
      <c r="O792" s="13" t="str">
        <f>VLOOKUP(A792,Table!$U$1:$V$230,2,0)</f>
        <v>Monoclinic</v>
      </c>
      <c r="P792" s="1"/>
    </row>
    <row r="793" spans="1:16">
      <c r="A793" s="12">
        <v>14</v>
      </c>
      <c r="B793" s="12">
        <v>43275</v>
      </c>
      <c r="C793" s="12" t="s">
        <v>1157</v>
      </c>
      <c r="D793" s="12" t="s">
        <v>1296</v>
      </c>
      <c r="E793" s="17" t="s">
        <v>11410</v>
      </c>
      <c r="F793" s="25" t="str">
        <f>LEFT(E793,MIN(FIND({0,1,2,3,4,5,6,7,8,9},ASC(E793)&amp;1234567890))-1)</f>
        <v>Na</v>
      </c>
      <c r="G793" s="25">
        <f t="shared" si="24"/>
        <v>1</v>
      </c>
      <c r="H793" s="25">
        <f>VLOOKUP(F793,Table!$A$2:$C$121,2,0)</f>
        <v>1</v>
      </c>
      <c r="I793" s="26">
        <f>VLOOKUP(F793,Table!$A$2:$C$121,3,0)</f>
        <v>3</v>
      </c>
      <c r="J793" s="17" t="s">
        <v>544</v>
      </c>
      <c r="K793" s="25" t="str">
        <f>LEFT(J793,MIN(FIND({0,1,2,3,4,5,6,7,8,9},ASC(J793)&amp;1234567890))-1)</f>
        <v>Ge</v>
      </c>
      <c r="L793" s="25">
        <f t="shared" si="25"/>
        <v>1</v>
      </c>
      <c r="M793" s="25">
        <f>VLOOKUP(K793,Table!$A$2:$C$121,2,0)</f>
        <v>14</v>
      </c>
      <c r="N793" s="26">
        <f>VLOOKUP(K793,Table!$A$2:$C$121,3,0)</f>
        <v>4</v>
      </c>
      <c r="O793" s="13" t="str">
        <f>VLOOKUP(A793,Table!$U$1:$V$230,2,0)</f>
        <v>Monoclinic</v>
      </c>
      <c r="P793" s="1"/>
    </row>
    <row r="794" spans="1:16">
      <c r="A794" s="12">
        <v>14</v>
      </c>
      <c r="B794" s="12">
        <v>43501</v>
      </c>
      <c r="C794" s="12" t="s">
        <v>1157</v>
      </c>
      <c r="D794" s="12" t="s">
        <v>1297</v>
      </c>
      <c r="E794" s="17" t="s">
        <v>11294</v>
      </c>
      <c r="F794" s="25" t="str">
        <f>LEFT(E794,MIN(FIND({0,1,2,3,4,5,6,7,8,9},ASC(E794)&amp;1234567890))-1)</f>
        <v>Rh</v>
      </c>
      <c r="G794" s="25">
        <f t="shared" si="24"/>
        <v>1</v>
      </c>
      <c r="H794" s="25">
        <f>VLOOKUP(F794,Table!$A$2:$C$121,2,0)</f>
        <v>9</v>
      </c>
      <c r="I794" s="26">
        <f>VLOOKUP(F794,Table!$A$2:$C$121,3,0)</f>
        <v>5</v>
      </c>
      <c r="J794" s="17" t="s">
        <v>593</v>
      </c>
      <c r="K794" s="25" t="str">
        <f>LEFT(J794,MIN(FIND({0,1,2,3,4,5,6,7,8,9},ASC(J794)&amp;1234567890))-1)</f>
        <v>Sb</v>
      </c>
      <c r="L794" s="25">
        <f t="shared" si="25"/>
        <v>2</v>
      </c>
      <c r="M794" s="25">
        <f>VLOOKUP(K794,Table!$A$2:$C$121,2,0)</f>
        <v>15</v>
      </c>
      <c r="N794" s="26">
        <f>VLOOKUP(K794,Table!$A$2:$C$121,3,0)</f>
        <v>5</v>
      </c>
      <c r="O794" s="13" t="str">
        <f>VLOOKUP(A794,Table!$U$1:$V$230,2,0)</f>
        <v>Monoclinic</v>
      </c>
      <c r="P794" s="1"/>
    </row>
    <row r="795" spans="1:16">
      <c r="A795" s="12">
        <v>14</v>
      </c>
      <c r="B795" s="12">
        <v>43502</v>
      </c>
      <c r="C795" s="12" t="s">
        <v>1157</v>
      </c>
      <c r="D795" s="12" t="s">
        <v>1298</v>
      </c>
      <c r="E795" s="17" t="s">
        <v>72</v>
      </c>
      <c r="F795" s="25" t="str">
        <f>LEFT(E795,MIN(FIND({0,1,2,3,4,5,6,7,8,9},ASC(E795)&amp;1234567890))-1)</f>
        <v>Ir</v>
      </c>
      <c r="G795" s="25">
        <f t="shared" si="24"/>
        <v>1</v>
      </c>
      <c r="H795" s="25">
        <f>VLOOKUP(F795,Table!$A$2:$C$121,2,0)</f>
        <v>9</v>
      </c>
      <c r="I795" s="26">
        <f>VLOOKUP(F795,Table!$A$2:$C$121,3,0)</f>
        <v>6</v>
      </c>
      <c r="J795" s="17" t="s">
        <v>593</v>
      </c>
      <c r="K795" s="25" t="str">
        <f>LEFT(J795,MIN(FIND({0,1,2,3,4,5,6,7,8,9},ASC(J795)&amp;1234567890))-1)</f>
        <v>Sb</v>
      </c>
      <c r="L795" s="25">
        <f t="shared" si="25"/>
        <v>2</v>
      </c>
      <c r="M795" s="25">
        <f>VLOOKUP(K795,Table!$A$2:$C$121,2,0)</f>
        <v>15</v>
      </c>
      <c r="N795" s="26">
        <f>VLOOKUP(K795,Table!$A$2:$C$121,3,0)</f>
        <v>5</v>
      </c>
      <c r="O795" s="13" t="str">
        <f>VLOOKUP(A795,Table!$U$1:$V$230,2,0)</f>
        <v>Monoclinic</v>
      </c>
      <c r="P795" s="1"/>
    </row>
    <row r="796" spans="1:16">
      <c r="A796" s="12">
        <v>14</v>
      </c>
      <c r="B796" s="12">
        <v>43503</v>
      </c>
      <c r="C796" s="12" t="s">
        <v>1157</v>
      </c>
      <c r="D796" s="12" t="s">
        <v>1299</v>
      </c>
      <c r="E796" s="17" t="s">
        <v>11294</v>
      </c>
      <c r="F796" s="25" t="str">
        <f>LEFT(E796,MIN(FIND({0,1,2,3,4,5,6,7,8,9},ASC(E796)&amp;1234567890))-1)</f>
        <v>Rh</v>
      </c>
      <c r="G796" s="25">
        <f t="shared" si="24"/>
        <v>1</v>
      </c>
      <c r="H796" s="25">
        <f>VLOOKUP(F796,Table!$A$2:$C$121,2,0)</f>
        <v>9</v>
      </c>
      <c r="I796" s="26">
        <f>VLOOKUP(F796,Table!$A$2:$C$121,3,0)</f>
        <v>5</v>
      </c>
      <c r="J796" s="17" t="s">
        <v>11456</v>
      </c>
      <c r="K796" s="25" t="str">
        <f>LEFT(J796,MIN(FIND({0,1,2,3,4,5,6,7,8,9},ASC(J796)&amp;1234567890))-1)</f>
        <v>Bi</v>
      </c>
      <c r="L796" s="25">
        <f t="shared" si="25"/>
        <v>2</v>
      </c>
      <c r="M796" s="25">
        <f>VLOOKUP(K796,Table!$A$2:$C$121,2,0)</f>
        <v>15</v>
      </c>
      <c r="N796" s="26">
        <f>VLOOKUP(K796,Table!$A$2:$C$121,3,0)</f>
        <v>6</v>
      </c>
      <c r="O796" s="13" t="str">
        <f>VLOOKUP(A796,Table!$U$1:$V$230,2,0)</f>
        <v>Monoclinic</v>
      </c>
      <c r="P796" s="1"/>
    </row>
    <row r="797" spans="1:16">
      <c r="A797" s="12">
        <v>14</v>
      </c>
      <c r="B797" s="12">
        <v>44507</v>
      </c>
      <c r="C797" s="12" t="s">
        <v>1155</v>
      </c>
      <c r="D797" s="12" t="s">
        <v>1300</v>
      </c>
      <c r="E797" s="17" t="s">
        <v>11661</v>
      </c>
      <c r="F797" s="25" t="str">
        <f>LEFT(E797,MIN(FIND({0,1,2,3,4,5,6,7,8,9},ASC(E797)&amp;1234567890))-1)</f>
        <v>Ag</v>
      </c>
      <c r="G797" s="25">
        <f t="shared" si="24"/>
        <v>2</v>
      </c>
      <c r="H797" s="25">
        <f>VLOOKUP(F797,Table!$A$2:$C$121,2,0)</f>
        <v>11</v>
      </c>
      <c r="I797" s="26">
        <f>VLOOKUP(F797,Table!$A$2:$C$121,3,0)</f>
        <v>5</v>
      </c>
      <c r="J797" s="17" t="s">
        <v>379</v>
      </c>
      <c r="K797" s="25" t="str">
        <f>LEFT(J797,MIN(FIND({0,1,2,3,4,5,6,7,8,9},ASC(J797)&amp;1234567890))-1)</f>
        <v>S</v>
      </c>
      <c r="L797" s="25">
        <f t="shared" si="25"/>
        <v>1</v>
      </c>
      <c r="M797" s="25">
        <f>VLOOKUP(K797,Table!$A$2:$C$121,2,0)</f>
        <v>16</v>
      </c>
      <c r="N797" s="26">
        <f>VLOOKUP(K797,Table!$A$2:$C$121,3,0)</f>
        <v>3</v>
      </c>
      <c r="O797" s="13" t="str">
        <f>VLOOKUP(A797,Table!$U$1:$V$230,2,0)</f>
        <v>Monoclinic</v>
      </c>
      <c r="P797" s="1"/>
    </row>
    <row r="798" spans="1:16">
      <c r="A798" s="12">
        <v>14</v>
      </c>
      <c r="B798" s="12">
        <v>44621</v>
      </c>
      <c r="C798" s="12" t="s">
        <v>1182</v>
      </c>
      <c r="D798" s="12" t="s">
        <v>1301</v>
      </c>
      <c r="E798" s="17" t="s">
        <v>357</v>
      </c>
      <c r="F798" s="25" t="str">
        <f>LEFT(E798,MIN(FIND({0,1,2,3,4,5,6,7,8,9},ASC(E798)&amp;1234567890))-1)</f>
        <v>Cs</v>
      </c>
      <c r="G798" s="25">
        <f t="shared" si="24"/>
        <v>2</v>
      </c>
      <c r="H798" s="25">
        <f>VLOOKUP(F798,Table!$A$2:$C$121,2,0)</f>
        <v>1</v>
      </c>
      <c r="I798" s="26">
        <f>VLOOKUP(F798,Table!$A$2:$C$121,3,0)</f>
        <v>6</v>
      </c>
      <c r="J798" s="17" t="s">
        <v>11682</v>
      </c>
      <c r="K798" s="25" t="str">
        <f>LEFT(J798,MIN(FIND({0,1,2,3,4,5,6,7,8,9},ASC(J798)&amp;1234567890))-1)</f>
        <v>I</v>
      </c>
      <c r="L798" s="25">
        <f t="shared" si="25"/>
        <v>8</v>
      </c>
      <c r="M798" s="25">
        <f>VLOOKUP(K798,Table!$A$2:$C$121,2,0)</f>
        <v>17</v>
      </c>
      <c r="N798" s="26">
        <f>VLOOKUP(K798,Table!$A$2:$C$121,3,0)</f>
        <v>5</v>
      </c>
      <c r="O798" s="13" t="str">
        <f>VLOOKUP(A798,Table!$U$1:$V$230,2,0)</f>
        <v>Monoclinic</v>
      </c>
      <c r="P798" s="1"/>
    </row>
    <row r="799" spans="1:16">
      <c r="A799" s="12">
        <v>14</v>
      </c>
      <c r="B799" s="12">
        <v>44661</v>
      </c>
      <c r="C799" s="12" t="s">
        <v>1157</v>
      </c>
      <c r="D799" s="12" t="s">
        <v>1302</v>
      </c>
      <c r="E799" s="17" t="s">
        <v>72</v>
      </c>
      <c r="F799" s="25" t="str">
        <f>LEFT(E799,MIN(FIND({0,1,2,3,4,5,6,7,8,9},ASC(E799)&amp;1234567890))-1)</f>
        <v>Ir</v>
      </c>
      <c r="G799" s="25">
        <f t="shared" si="24"/>
        <v>1</v>
      </c>
      <c r="H799" s="25">
        <f>VLOOKUP(F799,Table!$A$2:$C$121,2,0)</f>
        <v>9</v>
      </c>
      <c r="I799" s="26">
        <f>VLOOKUP(F799,Table!$A$2:$C$121,3,0)</f>
        <v>6</v>
      </c>
      <c r="J799" s="17" t="s">
        <v>30</v>
      </c>
      <c r="K799" s="25" t="str">
        <f>LEFT(J799,MIN(FIND({0,1,2,3,4,5,6,7,8,9},ASC(J799)&amp;1234567890))-1)</f>
        <v>P</v>
      </c>
      <c r="L799" s="25">
        <f t="shared" si="25"/>
        <v>2</v>
      </c>
      <c r="M799" s="25">
        <f>VLOOKUP(K799,Table!$A$2:$C$121,2,0)</f>
        <v>15</v>
      </c>
      <c r="N799" s="26">
        <f>VLOOKUP(K799,Table!$A$2:$C$121,3,0)</f>
        <v>3</v>
      </c>
      <c r="O799" s="13" t="str">
        <f>VLOOKUP(A799,Table!$U$1:$V$230,2,0)</f>
        <v>Monoclinic</v>
      </c>
      <c r="P799" s="1"/>
    </row>
    <row r="800" spans="1:16">
      <c r="A800" s="12">
        <v>14</v>
      </c>
      <c r="B800" s="12">
        <v>87500</v>
      </c>
      <c r="C800" s="12" t="s">
        <v>1182</v>
      </c>
      <c r="D800" s="12" t="s">
        <v>1303</v>
      </c>
      <c r="E800" s="17" t="s">
        <v>33</v>
      </c>
      <c r="F800" s="25" t="str">
        <f>LEFT(E800,MIN(FIND({0,1,2,3,4,5,6,7,8,9},ASC(E800)&amp;1234567890))-1)</f>
        <v>Fe</v>
      </c>
      <c r="G800" s="25">
        <f t="shared" si="24"/>
        <v>1</v>
      </c>
      <c r="H800" s="25">
        <f>VLOOKUP(F800,Table!$A$2:$C$121,2,0)</f>
        <v>8</v>
      </c>
      <c r="I800" s="26">
        <f>VLOOKUP(F800,Table!$A$2:$C$121,3,0)</f>
        <v>4</v>
      </c>
      <c r="J800" s="17" t="s">
        <v>379</v>
      </c>
      <c r="K800" s="25" t="str">
        <f>LEFT(J800,MIN(FIND({0,1,2,3,4,5,6,7,8,9},ASC(J800)&amp;1234567890))-1)</f>
        <v>S</v>
      </c>
      <c r="L800" s="25">
        <f t="shared" si="25"/>
        <v>1</v>
      </c>
      <c r="M800" s="25">
        <f>VLOOKUP(K800,Table!$A$2:$C$121,2,0)</f>
        <v>16</v>
      </c>
      <c r="N800" s="26">
        <f>VLOOKUP(K800,Table!$A$2:$C$121,3,0)</f>
        <v>3</v>
      </c>
      <c r="O800" s="13" t="str">
        <f>VLOOKUP(A800,Table!$U$1:$V$230,2,0)</f>
        <v>Monoclinic</v>
      </c>
      <c r="P800" s="1"/>
    </row>
    <row r="801" spans="1:16">
      <c r="A801" s="12">
        <v>14</v>
      </c>
      <c r="B801" s="12">
        <v>9474</v>
      </c>
      <c r="C801" s="12" t="s">
        <v>1157</v>
      </c>
      <c r="D801" s="12" t="s">
        <v>1304</v>
      </c>
      <c r="E801" s="17" t="s">
        <v>11683</v>
      </c>
      <c r="F801" s="25" t="str">
        <f>LEFT(E801,MIN(FIND({0,1,2,3,4,5,6,7,8,9},ASC(E801)&amp;1234567890))-1)</f>
        <v>Am</v>
      </c>
      <c r="G801" s="25">
        <f t="shared" si="24"/>
        <v>1</v>
      </c>
      <c r="H801" s="25">
        <f>VLOOKUP(F801,Table!$A$2:$C$121,2,0)</f>
        <v>3</v>
      </c>
      <c r="I801" s="26">
        <f>VLOOKUP(F801,Table!$A$2:$C$121,3,0)</f>
        <v>7</v>
      </c>
      <c r="J801" s="17" t="s">
        <v>11321</v>
      </c>
      <c r="K801" s="25" t="str">
        <f>LEFT(J801,MIN(FIND({0,1,2,3,4,5,6,7,8,9},ASC(J801)&amp;1234567890))-1)</f>
        <v>I</v>
      </c>
      <c r="L801" s="25">
        <f t="shared" si="25"/>
        <v>2</v>
      </c>
      <c r="M801" s="25">
        <f>VLOOKUP(K801,Table!$A$2:$C$121,2,0)</f>
        <v>17</v>
      </c>
      <c r="N801" s="26">
        <f>VLOOKUP(K801,Table!$A$2:$C$121,3,0)</f>
        <v>5</v>
      </c>
      <c r="O801" s="13" t="str">
        <f>VLOOKUP(A801,Table!$U$1:$V$230,2,0)</f>
        <v>Monoclinic</v>
      </c>
      <c r="P801" s="1"/>
    </row>
    <row r="802" spans="1:16">
      <c r="A802" s="12">
        <v>14</v>
      </c>
      <c r="B802" s="12">
        <v>87926</v>
      </c>
      <c r="C802" s="12" t="s">
        <v>1157</v>
      </c>
      <c r="D802" s="12" t="s">
        <v>1305</v>
      </c>
      <c r="E802" s="17" t="s">
        <v>11684</v>
      </c>
      <c r="F802" s="25" t="str">
        <f>LEFT(E802,MIN(FIND({0,1,2,3,4,5,6,7,8,9},ASC(E802)&amp;1234567890))-1)</f>
        <v>Pt</v>
      </c>
      <c r="G802" s="25">
        <f t="shared" si="24"/>
        <v>5</v>
      </c>
      <c r="H802" s="25">
        <f>VLOOKUP(F802,Table!$A$2:$C$121,2,0)</f>
        <v>10</v>
      </c>
      <c r="I802" s="26">
        <f>VLOOKUP(F802,Table!$A$2:$C$121,3,0)</f>
        <v>6</v>
      </c>
      <c r="J802" s="17" t="s">
        <v>581</v>
      </c>
      <c r="K802" s="25" t="str">
        <f>LEFT(J802,MIN(FIND({0,1,2,3,4,5,6,7,8,9},ASC(J802)&amp;1234567890))-1)</f>
        <v>Se</v>
      </c>
      <c r="L802" s="25">
        <f t="shared" si="25"/>
        <v>4</v>
      </c>
      <c r="M802" s="25">
        <f>VLOOKUP(K802,Table!$A$2:$C$121,2,0)</f>
        <v>16</v>
      </c>
      <c r="N802" s="26">
        <f>VLOOKUP(K802,Table!$A$2:$C$121,3,0)</f>
        <v>4</v>
      </c>
      <c r="O802" s="13" t="str">
        <f>VLOOKUP(A802,Table!$U$1:$V$230,2,0)</f>
        <v>Monoclinic</v>
      </c>
      <c r="P802" s="1"/>
    </row>
    <row r="803" spans="1:16">
      <c r="A803" s="12">
        <v>14</v>
      </c>
      <c r="B803" s="12">
        <v>42615</v>
      </c>
      <c r="C803" s="12" t="s">
        <v>1157</v>
      </c>
      <c r="D803" s="12" t="s">
        <v>1306</v>
      </c>
      <c r="E803" s="17" t="s">
        <v>11294</v>
      </c>
      <c r="F803" s="25" t="str">
        <f>LEFT(E803,MIN(FIND({0,1,2,3,4,5,6,7,8,9},ASC(E803)&amp;1234567890))-1)</f>
        <v>Rh</v>
      </c>
      <c r="G803" s="25">
        <f t="shared" si="24"/>
        <v>1</v>
      </c>
      <c r="H803" s="25">
        <f>VLOOKUP(F803,Table!$A$2:$C$121,2,0)</f>
        <v>9</v>
      </c>
      <c r="I803" s="26">
        <f>VLOOKUP(F803,Table!$A$2:$C$121,3,0)</f>
        <v>5</v>
      </c>
      <c r="J803" s="17" t="s">
        <v>30</v>
      </c>
      <c r="K803" s="25" t="str">
        <f>LEFT(J803,MIN(FIND({0,1,2,3,4,5,6,7,8,9},ASC(J803)&amp;1234567890))-1)</f>
        <v>P</v>
      </c>
      <c r="L803" s="25">
        <f t="shared" si="25"/>
        <v>2</v>
      </c>
      <c r="M803" s="25">
        <f>VLOOKUP(K803,Table!$A$2:$C$121,2,0)</f>
        <v>15</v>
      </c>
      <c r="N803" s="26">
        <f>VLOOKUP(K803,Table!$A$2:$C$121,3,0)</f>
        <v>3</v>
      </c>
      <c r="O803" s="13" t="str">
        <f>VLOOKUP(A803,Table!$U$1:$V$230,2,0)</f>
        <v>Monoclinic</v>
      </c>
      <c r="P803" s="1"/>
    </row>
    <row r="804" spans="1:16">
      <c r="A804" s="12">
        <v>14</v>
      </c>
      <c r="B804" s="12">
        <v>42616</v>
      </c>
      <c r="C804" s="12" t="s">
        <v>1157</v>
      </c>
      <c r="D804" s="12" t="s">
        <v>1307</v>
      </c>
      <c r="E804" s="17" t="s">
        <v>11294</v>
      </c>
      <c r="F804" s="25" t="str">
        <f>LEFT(E804,MIN(FIND({0,1,2,3,4,5,6,7,8,9},ASC(E804)&amp;1234567890))-1)</f>
        <v>Rh</v>
      </c>
      <c r="G804" s="25">
        <f t="shared" si="24"/>
        <v>1</v>
      </c>
      <c r="H804" s="25">
        <f>VLOOKUP(F804,Table!$A$2:$C$121,2,0)</f>
        <v>9</v>
      </c>
      <c r="I804" s="26">
        <f>VLOOKUP(F804,Table!$A$2:$C$121,3,0)</f>
        <v>5</v>
      </c>
      <c r="J804" s="17" t="s">
        <v>453</v>
      </c>
      <c r="K804" s="25" t="str">
        <f>LEFT(J804,MIN(FIND({0,1,2,3,4,5,6,7,8,9},ASC(J804)&amp;1234567890))-1)</f>
        <v>As</v>
      </c>
      <c r="L804" s="25">
        <f t="shared" si="25"/>
        <v>2</v>
      </c>
      <c r="M804" s="25">
        <f>VLOOKUP(K804,Table!$A$2:$C$121,2,0)</f>
        <v>15</v>
      </c>
      <c r="N804" s="26">
        <f>VLOOKUP(K804,Table!$A$2:$C$121,3,0)</f>
        <v>4</v>
      </c>
      <c r="O804" s="13" t="str">
        <f>VLOOKUP(A804,Table!$U$1:$V$230,2,0)</f>
        <v>Monoclinic</v>
      </c>
      <c r="P804" s="1"/>
    </row>
    <row r="805" spans="1:16">
      <c r="A805" s="12">
        <v>14</v>
      </c>
      <c r="B805" s="12">
        <v>280365</v>
      </c>
      <c r="C805" s="12" t="s">
        <v>1155</v>
      </c>
      <c r="D805" s="12" t="s">
        <v>1308</v>
      </c>
      <c r="E805" s="17" t="s">
        <v>11685</v>
      </c>
      <c r="F805" s="25" t="str">
        <f>LEFT(E805,MIN(FIND({0,1,2,3,4,5,6,7,8,9},ASC(E805)&amp;1234567890))-1)</f>
        <v>Si</v>
      </c>
      <c r="G805" s="25">
        <f t="shared" si="24"/>
        <v>12</v>
      </c>
      <c r="H805" s="25">
        <f>VLOOKUP(F805,Table!$A$2:$C$121,2,0)</f>
        <v>14</v>
      </c>
      <c r="I805" s="26">
        <f>VLOOKUP(F805,Table!$A$2:$C$121,3,0)</f>
        <v>3</v>
      </c>
      <c r="J805" s="17" t="s">
        <v>11686</v>
      </c>
      <c r="K805" s="25" t="str">
        <f>LEFT(J805,MIN(FIND({0,1,2,3,4,5,6,7,8,9},ASC(J805)&amp;1234567890))-1)</f>
        <v>O</v>
      </c>
      <c r="L805" s="25">
        <f t="shared" si="25"/>
        <v>24</v>
      </c>
      <c r="M805" s="25">
        <f>VLOOKUP(K805,Table!$A$2:$C$121,2,0)</f>
        <v>16</v>
      </c>
      <c r="N805" s="26">
        <f>VLOOKUP(K805,Table!$A$2:$C$121,3,0)</f>
        <v>2</v>
      </c>
      <c r="O805" s="13" t="str">
        <f>VLOOKUP(A805,Table!$U$1:$V$230,2,0)</f>
        <v>Monoclinic</v>
      </c>
      <c r="P805" s="1"/>
    </row>
    <row r="806" spans="1:16">
      <c r="A806" s="12">
        <v>14</v>
      </c>
      <c r="B806" s="12">
        <v>411242</v>
      </c>
      <c r="C806" s="12" t="s">
        <v>1157</v>
      </c>
      <c r="D806" s="12" t="s">
        <v>1309</v>
      </c>
      <c r="E806" s="17" t="s">
        <v>11291</v>
      </c>
      <c r="F806" s="25" t="str">
        <f>LEFT(E806,MIN(FIND({0,1,2,3,4,5,6,7,8,9},ASC(E806)&amp;1234567890))-1)</f>
        <v>Sn</v>
      </c>
      <c r="G806" s="25">
        <f t="shared" si="24"/>
        <v>1</v>
      </c>
      <c r="H806" s="25">
        <f>VLOOKUP(F806,Table!$A$2:$C$121,2,0)</f>
        <v>14</v>
      </c>
      <c r="I806" s="26">
        <f>VLOOKUP(F806,Table!$A$2:$C$121,3,0)</f>
        <v>5</v>
      </c>
      <c r="J806" s="17" t="s">
        <v>11450</v>
      </c>
      <c r="K806" s="25" t="str">
        <f>LEFT(J806,MIN(FIND({0,1,2,3,4,5,6,7,8,9},ASC(J806)&amp;1234567890))-1)</f>
        <v>Cl</v>
      </c>
      <c r="L806" s="25">
        <f t="shared" si="25"/>
        <v>4</v>
      </c>
      <c r="M806" s="25">
        <f>VLOOKUP(K806,Table!$A$2:$C$121,2,0)</f>
        <v>17</v>
      </c>
      <c r="N806" s="26">
        <f>VLOOKUP(K806,Table!$A$2:$C$121,3,0)</f>
        <v>3</v>
      </c>
      <c r="O806" s="13" t="str">
        <f>VLOOKUP(A806,Table!$U$1:$V$230,2,0)</f>
        <v>Monoclinic</v>
      </c>
      <c r="P806" s="1"/>
    </row>
    <row r="807" spans="1:16">
      <c r="A807" s="12">
        <v>14</v>
      </c>
      <c r="B807" s="12">
        <v>90787</v>
      </c>
      <c r="C807" s="12" t="s">
        <v>1157</v>
      </c>
      <c r="D807" s="12" t="s">
        <v>1310</v>
      </c>
      <c r="E807" s="17" t="s">
        <v>538</v>
      </c>
      <c r="F807" s="25" t="str">
        <f>LEFT(E807,MIN(FIND({0,1,2,3,4,5,6,7,8,9},ASC(E807)&amp;1234567890))-1)</f>
        <v>Pd</v>
      </c>
      <c r="G807" s="25">
        <f t="shared" si="24"/>
        <v>9</v>
      </c>
      <c r="H807" s="25">
        <f>VLOOKUP(F807,Table!$A$2:$C$121,2,0)</f>
        <v>10</v>
      </c>
      <c r="I807" s="26">
        <f>VLOOKUP(F807,Table!$A$2:$C$121,3,0)</f>
        <v>5</v>
      </c>
      <c r="J807" s="17" t="s">
        <v>381</v>
      </c>
      <c r="K807" s="25" t="str">
        <f>LEFT(J807,MIN(FIND({0,1,2,3,4,5,6,7,8,9},ASC(J807)&amp;1234567890))-1)</f>
        <v>Te</v>
      </c>
      <c r="L807" s="25">
        <f t="shared" si="25"/>
        <v>4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Monoclinic</v>
      </c>
      <c r="P807" s="1"/>
    </row>
    <row r="808" spans="1:16">
      <c r="A808" s="12">
        <v>14</v>
      </c>
      <c r="B808" s="12">
        <v>280591</v>
      </c>
      <c r="C808" s="12" t="s">
        <v>1157</v>
      </c>
      <c r="D808" s="12" t="s">
        <v>1311</v>
      </c>
      <c r="E808" s="17" t="s">
        <v>11349</v>
      </c>
      <c r="F808" s="25" t="str">
        <f>LEFT(E808,MIN(FIND({0,1,2,3,4,5,6,7,8,9},ASC(E808)&amp;1234567890))-1)</f>
        <v>Rb</v>
      </c>
      <c r="G808" s="25">
        <f t="shared" si="24"/>
        <v>4</v>
      </c>
      <c r="H808" s="25">
        <f>VLOOKUP(F808,Table!$A$2:$C$121,2,0)</f>
        <v>1</v>
      </c>
      <c r="I808" s="26">
        <f>VLOOKUP(F808,Table!$A$2:$C$121,3,0)</f>
        <v>5</v>
      </c>
      <c r="J808" s="17" t="s">
        <v>11448</v>
      </c>
      <c r="K808" s="25" t="str">
        <f>LEFT(J808,MIN(FIND({0,1,2,3,4,5,6,7,8,9},ASC(J808)&amp;1234567890))-1)</f>
        <v>Sb</v>
      </c>
      <c r="L808" s="25">
        <f t="shared" si="25"/>
        <v>4</v>
      </c>
      <c r="M808" s="25">
        <f>VLOOKUP(K808,Table!$A$2:$C$121,2,0)</f>
        <v>15</v>
      </c>
      <c r="N808" s="26">
        <f>VLOOKUP(K808,Table!$A$2:$C$121,3,0)</f>
        <v>5</v>
      </c>
      <c r="O808" s="13" t="str">
        <f>VLOOKUP(A808,Table!$U$1:$V$230,2,0)</f>
        <v>Monoclinic</v>
      </c>
      <c r="P808" s="1"/>
    </row>
    <row r="809" spans="1:16">
      <c r="A809" s="12">
        <v>14</v>
      </c>
      <c r="B809" s="12">
        <v>92062</v>
      </c>
      <c r="C809" s="12" t="s">
        <v>1157</v>
      </c>
      <c r="D809" s="12" t="s">
        <v>1312</v>
      </c>
      <c r="E809" s="17" t="s">
        <v>544</v>
      </c>
      <c r="F809" s="25" t="str">
        <f>LEFT(E809,MIN(FIND({0,1,2,3,4,5,6,7,8,9},ASC(E809)&amp;1234567890))-1)</f>
        <v>Ge</v>
      </c>
      <c r="G809" s="25">
        <f t="shared" si="24"/>
        <v>1</v>
      </c>
      <c r="H809" s="25">
        <f>VLOOKUP(F809,Table!$A$2:$C$121,2,0)</f>
        <v>14</v>
      </c>
      <c r="I809" s="26">
        <f>VLOOKUP(F809,Table!$A$2:$C$121,3,0)</f>
        <v>4</v>
      </c>
      <c r="J809" s="17" t="s">
        <v>32</v>
      </c>
      <c r="K809" s="25" t="str">
        <f>LEFT(J809,MIN(FIND({0,1,2,3,4,5,6,7,8,9},ASC(J809)&amp;1234567890))-1)</f>
        <v>O</v>
      </c>
      <c r="L809" s="25">
        <f t="shared" si="25"/>
        <v>2</v>
      </c>
      <c r="M809" s="25">
        <f>VLOOKUP(K809,Table!$A$2:$C$121,2,0)</f>
        <v>16</v>
      </c>
      <c r="N809" s="26">
        <f>VLOOKUP(K809,Table!$A$2:$C$121,3,0)</f>
        <v>2</v>
      </c>
      <c r="O809" s="13" t="str">
        <f>VLOOKUP(A809,Table!$U$1:$V$230,2,0)</f>
        <v>Monoclinic</v>
      </c>
      <c r="P809" s="1"/>
    </row>
    <row r="810" spans="1:16">
      <c r="A810" s="12">
        <v>14</v>
      </c>
      <c r="B810" s="12">
        <v>92473</v>
      </c>
      <c r="C810" s="12" t="s">
        <v>1157</v>
      </c>
      <c r="D810" s="12" t="s">
        <v>1313</v>
      </c>
      <c r="E810" s="17" t="s">
        <v>11687</v>
      </c>
      <c r="F810" s="25" t="str">
        <f>LEFT(E810,MIN(FIND({0,1,2,3,4,5,6,7,8,9},ASC(E810)&amp;1234567890))-1)</f>
        <v>Cs</v>
      </c>
      <c r="G810" s="25">
        <f t="shared" si="24"/>
        <v>3</v>
      </c>
      <c r="H810" s="25">
        <f>VLOOKUP(F810,Table!$A$2:$C$121,2,0)</f>
        <v>1</v>
      </c>
      <c r="I810" s="26">
        <f>VLOOKUP(F810,Table!$A$2:$C$121,3,0)</f>
        <v>6</v>
      </c>
      <c r="J810" s="17" t="s">
        <v>11688</v>
      </c>
      <c r="K810" s="25" t="str">
        <f>LEFT(J810,MIN(FIND({0,1,2,3,4,5,6,7,8,9},ASC(J810)&amp;1234567890))-1)</f>
        <v>Sb</v>
      </c>
      <c r="L810" s="25">
        <f t="shared" si="25"/>
        <v>7</v>
      </c>
      <c r="M810" s="25">
        <f>VLOOKUP(K810,Table!$A$2:$C$121,2,0)</f>
        <v>15</v>
      </c>
      <c r="N810" s="26">
        <f>VLOOKUP(K810,Table!$A$2:$C$121,3,0)</f>
        <v>5</v>
      </c>
      <c r="O810" s="13" t="str">
        <f>VLOOKUP(A810,Table!$U$1:$V$230,2,0)</f>
        <v>Monoclinic</v>
      </c>
      <c r="P810" s="1"/>
    </row>
    <row r="811" spans="1:16">
      <c r="A811" s="12">
        <v>14</v>
      </c>
      <c r="B811" s="12">
        <v>412154</v>
      </c>
      <c r="C811" s="12" t="s">
        <v>1157</v>
      </c>
      <c r="D811" s="12" t="s">
        <v>1314</v>
      </c>
      <c r="E811" s="17" t="s">
        <v>376</v>
      </c>
      <c r="F811" s="25" t="str">
        <f>LEFT(E811,MIN(FIND({0,1,2,3,4,5,6,7,8,9},ASC(E811)&amp;1234567890))-1)</f>
        <v>Cs</v>
      </c>
      <c r="G811" s="25">
        <f t="shared" si="24"/>
        <v>1</v>
      </c>
      <c r="H811" s="25">
        <f>VLOOKUP(F811,Table!$A$2:$C$121,2,0)</f>
        <v>1</v>
      </c>
      <c r="I811" s="26">
        <f>VLOOKUP(F811,Table!$A$2:$C$121,3,0)</f>
        <v>6</v>
      </c>
      <c r="J811" s="17" t="s">
        <v>11645</v>
      </c>
      <c r="K811" s="25" t="str">
        <f>LEFT(J811,MIN(FIND({0,1,2,3,4,5,6,7,8,9},ASC(J811)&amp;1234567890))-1)</f>
        <v>Sb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5</v>
      </c>
      <c r="O811" s="13" t="str">
        <f>VLOOKUP(A811,Table!$U$1:$V$230,2,0)</f>
        <v>Monoclinic</v>
      </c>
      <c r="P811" s="1"/>
    </row>
    <row r="812" spans="1:16">
      <c r="A812" s="12">
        <v>14</v>
      </c>
      <c r="B812" s="12">
        <v>412155</v>
      </c>
      <c r="C812" s="12" t="s">
        <v>1157</v>
      </c>
      <c r="D812" s="12" t="s">
        <v>1315</v>
      </c>
      <c r="E812" s="17" t="s">
        <v>11487</v>
      </c>
      <c r="F812" s="25" t="str">
        <f>LEFT(E812,MIN(FIND({0,1,2,3,4,5,6,7,8,9},ASC(E812)&amp;1234567890))-1)</f>
        <v>Cs</v>
      </c>
      <c r="G812" s="25">
        <f t="shared" si="24"/>
        <v>5</v>
      </c>
      <c r="H812" s="25">
        <f>VLOOKUP(F812,Table!$A$2:$C$121,2,0)</f>
        <v>1</v>
      </c>
      <c r="I812" s="26">
        <f>VLOOKUP(F812,Table!$A$2:$C$121,3,0)</f>
        <v>6</v>
      </c>
      <c r="J812" s="17" t="s">
        <v>11689</v>
      </c>
      <c r="K812" s="25" t="str">
        <f>LEFT(J812,MIN(FIND({0,1,2,3,4,5,6,7,8,9},ASC(J812)&amp;1234567890))-1)</f>
        <v>Sb</v>
      </c>
      <c r="L812" s="25">
        <f t="shared" si="25"/>
        <v>8</v>
      </c>
      <c r="M812" s="25">
        <f>VLOOKUP(K812,Table!$A$2:$C$121,2,0)</f>
        <v>15</v>
      </c>
      <c r="N812" s="26">
        <f>VLOOKUP(K812,Table!$A$2:$C$121,3,0)</f>
        <v>5</v>
      </c>
      <c r="O812" s="13" t="str">
        <f>VLOOKUP(A812,Table!$U$1:$V$230,2,0)</f>
        <v>Monoclinic</v>
      </c>
      <c r="P812" s="1"/>
    </row>
    <row r="813" spans="1:16">
      <c r="A813" s="12">
        <v>14</v>
      </c>
      <c r="B813" s="12">
        <v>280880</v>
      </c>
      <c r="C813" s="12" t="s">
        <v>1157</v>
      </c>
      <c r="D813" s="12" t="s">
        <v>1316</v>
      </c>
      <c r="E813" s="17" t="s">
        <v>544</v>
      </c>
      <c r="F813" s="25" t="str">
        <f>LEFT(E813,MIN(FIND({0,1,2,3,4,5,6,7,8,9},ASC(E813)&amp;1234567890))-1)</f>
        <v>Ge</v>
      </c>
      <c r="G813" s="25">
        <f t="shared" si="24"/>
        <v>1</v>
      </c>
      <c r="H813" s="25">
        <f>VLOOKUP(F813,Table!$A$2:$C$121,2,0)</f>
        <v>14</v>
      </c>
      <c r="I813" s="26">
        <f>VLOOKUP(F813,Table!$A$2:$C$121,3,0)</f>
        <v>4</v>
      </c>
      <c r="J813" s="17" t="s">
        <v>11450</v>
      </c>
      <c r="K813" s="25" t="str">
        <f>LEFT(J813,MIN(FIND({0,1,2,3,4,5,6,7,8,9},ASC(J813)&amp;1234567890))-1)</f>
        <v>Cl</v>
      </c>
      <c r="L813" s="25">
        <f t="shared" si="25"/>
        <v>4</v>
      </c>
      <c r="M813" s="25">
        <f>VLOOKUP(K813,Table!$A$2:$C$121,2,0)</f>
        <v>17</v>
      </c>
      <c r="N813" s="26">
        <f>VLOOKUP(K813,Table!$A$2:$C$121,3,0)</f>
        <v>3</v>
      </c>
      <c r="O813" s="13" t="str">
        <f>VLOOKUP(A813,Table!$U$1:$V$230,2,0)</f>
        <v>Monoclinic</v>
      </c>
      <c r="P813" s="1"/>
    </row>
    <row r="814" spans="1:16">
      <c r="A814" s="12">
        <v>14</v>
      </c>
      <c r="B814" s="12">
        <v>280981</v>
      </c>
      <c r="C814" s="12" t="s">
        <v>1157</v>
      </c>
      <c r="D814" s="12" t="s">
        <v>1317</v>
      </c>
      <c r="E814" s="17" t="s">
        <v>50</v>
      </c>
      <c r="F814" s="25" t="str">
        <f>LEFT(E814,MIN(FIND({0,1,2,3,4,5,6,7,8,9},ASC(E814)&amp;1234567890))-1)</f>
        <v>Ti</v>
      </c>
      <c r="G814" s="25">
        <f t="shared" si="24"/>
        <v>1</v>
      </c>
      <c r="H814" s="25">
        <f>VLOOKUP(F814,Table!$A$2:$C$121,2,0)</f>
        <v>4</v>
      </c>
      <c r="I814" s="26">
        <f>VLOOKUP(F814,Table!$A$2:$C$121,3,0)</f>
        <v>4</v>
      </c>
      <c r="J814" s="17" t="s">
        <v>11450</v>
      </c>
      <c r="K814" s="25" t="str">
        <f>LEFT(J814,MIN(FIND({0,1,2,3,4,5,6,7,8,9},ASC(J814)&amp;1234567890))-1)</f>
        <v>Cl</v>
      </c>
      <c r="L814" s="25">
        <f t="shared" si="25"/>
        <v>4</v>
      </c>
      <c r="M814" s="25">
        <f>VLOOKUP(K814,Table!$A$2:$C$121,2,0)</f>
        <v>17</v>
      </c>
      <c r="N814" s="26">
        <f>VLOOKUP(K814,Table!$A$2:$C$121,3,0)</f>
        <v>3</v>
      </c>
      <c r="O814" s="13" t="str">
        <f>VLOOKUP(A814,Table!$U$1:$V$230,2,0)</f>
        <v>Monoclinic</v>
      </c>
      <c r="P814" s="1"/>
    </row>
    <row r="815" spans="1:16">
      <c r="A815" s="12">
        <v>14</v>
      </c>
      <c r="B815" s="12">
        <v>412110</v>
      </c>
      <c r="C815" s="12" t="s">
        <v>1157</v>
      </c>
      <c r="D815" s="12" t="s">
        <v>1318</v>
      </c>
      <c r="E815" s="17" t="s">
        <v>11645</v>
      </c>
      <c r="F815" s="25" t="str">
        <f>LEFT(E815,MIN(FIND({0,1,2,3,4,5,6,7,8,9},ASC(E815)&amp;1234567890))-1)</f>
        <v>Sb</v>
      </c>
      <c r="G815" s="25">
        <f t="shared" si="24"/>
        <v>1</v>
      </c>
      <c r="H815" s="25">
        <f>VLOOKUP(F815,Table!$A$2:$C$121,2,0)</f>
        <v>15</v>
      </c>
      <c r="I815" s="26">
        <f>VLOOKUP(F815,Table!$A$2:$C$121,3,0)</f>
        <v>5</v>
      </c>
      <c r="J815" s="17" t="s">
        <v>394</v>
      </c>
      <c r="K815" s="25" t="str">
        <f>LEFT(J815,MIN(FIND({0,1,2,3,4,5,6,7,8,9},ASC(J815)&amp;1234567890))-1)</f>
        <v>Cl</v>
      </c>
      <c r="L815" s="25">
        <f t="shared" si="25"/>
        <v>5</v>
      </c>
      <c r="M815" s="25">
        <f>VLOOKUP(K815,Table!$A$2:$C$121,2,0)</f>
        <v>17</v>
      </c>
      <c r="N815" s="26">
        <f>VLOOKUP(K815,Table!$A$2:$C$121,3,0)</f>
        <v>3</v>
      </c>
      <c r="O815" s="13" t="str">
        <f>VLOOKUP(A815,Table!$U$1:$V$230,2,0)</f>
        <v>Monoclinic</v>
      </c>
      <c r="P815" s="1"/>
    </row>
    <row r="816" spans="1:16">
      <c r="A816" s="12">
        <v>14</v>
      </c>
      <c r="B816" s="12">
        <v>412597</v>
      </c>
      <c r="C816" s="12" t="s">
        <v>1157</v>
      </c>
      <c r="D816" s="12" t="s">
        <v>1319</v>
      </c>
      <c r="E816" s="17" t="s">
        <v>11690</v>
      </c>
      <c r="F816" s="25" t="str">
        <f>LEFT(E816,MIN(FIND({0,1,2,3,4,5,6,7,8,9},ASC(E816)&amp;1234567890))-1)</f>
        <v>Rb</v>
      </c>
      <c r="G816" s="25">
        <f t="shared" si="24"/>
        <v>3</v>
      </c>
      <c r="H816" s="25">
        <f>VLOOKUP(F816,Table!$A$2:$C$121,2,0)</f>
        <v>1</v>
      </c>
      <c r="I816" s="26">
        <f>VLOOKUP(F816,Table!$A$2:$C$121,3,0)</f>
        <v>5</v>
      </c>
      <c r="J816" s="17" t="s">
        <v>11691</v>
      </c>
      <c r="K816" s="25" t="str">
        <f>LEFT(J816,MIN(FIND({0,1,2,3,4,5,6,7,8,9},ASC(J816)&amp;1234567890))-1)</f>
        <v>As</v>
      </c>
      <c r="L816" s="25">
        <f t="shared" si="25"/>
        <v>7</v>
      </c>
      <c r="M816" s="25">
        <f>VLOOKUP(K816,Table!$A$2:$C$121,2,0)</f>
        <v>15</v>
      </c>
      <c r="N816" s="26">
        <f>VLOOKUP(K816,Table!$A$2:$C$121,3,0)</f>
        <v>4</v>
      </c>
      <c r="O816" s="13" t="str">
        <f>VLOOKUP(A816,Table!$U$1:$V$230,2,0)</f>
        <v>Monoclinic</v>
      </c>
      <c r="P816" s="1"/>
    </row>
    <row r="817" spans="1:16">
      <c r="A817" s="12">
        <v>14</v>
      </c>
      <c r="B817" s="12">
        <v>56905</v>
      </c>
      <c r="C817" s="12" t="s">
        <v>1182</v>
      </c>
      <c r="D817" s="12" t="s">
        <v>1320</v>
      </c>
      <c r="E817" s="17" t="s">
        <v>11692</v>
      </c>
      <c r="F817" s="25" t="str">
        <f>LEFT(E817,MIN(FIND({0,1,2,3,4,5,6,7,8,9},ASC(E817)&amp;1234567890))-1)</f>
        <v>C</v>
      </c>
      <c r="G817" s="25">
        <f t="shared" si="24"/>
        <v>24</v>
      </c>
      <c r="H817" s="25">
        <f>VLOOKUP(F817,Table!$A$2:$C$121,2,0)</f>
        <v>14</v>
      </c>
      <c r="I817" s="26">
        <f>VLOOKUP(F817,Table!$A$2:$C$121,3,0)</f>
        <v>2</v>
      </c>
      <c r="J817" s="17" t="s">
        <v>11693</v>
      </c>
      <c r="K817" s="25" t="str">
        <f>LEFT(J817,MIN(FIND({0,1,2,3,4,5,6,7,8,9},ASC(J817)&amp;1234567890))-1)</f>
        <v>H</v>
      </c>
      <c r="L817" s="25">
        <f t="shared" si="25"/>
        <v>12</v>
      </c>
      <c r="M817" s="25">
        <f>VLOOKUP(K817,Table!$A$2:$C$121,2,0)</f>
        <v>1</v>
      </c>
      <c r="N817" s="26">
        <f>VLOOKUP(K817,Table!$A$2:$C$121,3,0)</f>
        <v>1</v>
      </c>
      <c r="O817" s="13" t="str">
        <f>VLOOKUP(A817,Table!$U$1:$V$230,2,0)</f>
        <v>Monoclinic</v>
      </c>
      <c r="P817" s="1"/>
    </row>
    <row r="818" spans="1:16">
      <c r="A818" s="12">
        <v>14</v>
      </c>
      <c r="B818" s="12">
        <v>57480</v>
      </c>
      <c r="C818" s="12" t="s">
        <v>1157</v>
      </c>
      <c r="D818" s="12" t="s">
        <v>1321</v>
      </c>
      <c r="E818" s="17" t="s">
        <v>359</v>
      </c>
      <c r="F818" s="25" t="str">
        <f>LEFT(E818,MIN(FIND({0,1,2,3,4,5,6,7,8,9},ASC(E818)&amp;1234567890))-1)</f>
        <v>Re</v>
      </c>
      <c r="G818" s="25">
        <f t="shared" si="24"/>
        <v>2</v>
      </c>
      <c r="H818" s="25">
        <f>VLOOKUP(F818,Table!$A$2:$C$121,2,0)</f>
        <v>7</v>
      </c>
      <c r="I818" s="26">
        <f>VLOOKUP(F818,Table!$A$2:$C$121,3,0)</f>
        <v>6</v>
      </c>
      <c r="J818" s="17" t="s">
        <v>31</v>
      </c>
      <c r="K818" s="25" t="str">
        <f>LEFT(J818,MIN(FIND({0,1,2,3,4,5,6,7,8,9},ASC(J818)&amp;1234567890))-1)</f>
        <v>Si</v>
      </c>
      <c r="L818" s="25">
        <f t="shared" si="25"/>
        <v>1</v>
      </c>
      <c r="M818" s="25">
        <f>VLOOKUP(K818,Table!$A$2:$C$121,2,0)</f>
        <v>14</v>
      </c>
      <c r="N818" s="26">
        <f>VLOOKUP(K818,Table!$A$2:$C$121,3,0)</f>
        <v>3</v>
      </c>
      <c r="O818" s="13" t="str">
        <f>VLOOKUP(A818,Table!$U$1:$V$230,2,0)</f>
        <v>Monoclinic</v>
      </c>
      <c r="P818" s="1"/>
    </row>
    <row r="819" spans="1:16">
      <c r="A819" s="12">
        <v>14</v>
      </c>
      <c r="B819" s="12">
        <v>57598</v>
      </c>
      <c r="C819" s="12" t="s">
        <v>1182</v>
      </c>
      <c r="D819" s="12" t="s">
        <v>1322</v>
      </c>
      <c r="E819" s="17" t="s">
        <v>11694</v>
      </c>
      <c r="F819" s="25" t="str">
        <f>LEFT(E819,MIN(FIND({0,1,2,3,4,5,6,7,8,9},ASC(E819)&amp;1234567890))-1)</f>
        <v>Al</v>
      </c>
      <c r="G819" s="25">
        <f t="shared" si="24"/>
        <v>9</v>
      </c>
      <c r="H819" s="25">
        <f>VLOOKUP(F819,Table!$A$2:$C$121,2,0)</f>
        <v>13</v>
      </c>
      <c r="I819" s="26">
        <f>VLOOKUP(F819,Table!$A$2:$C$121,3,0)</f>
        <v>3</v>
      </c>
      <c r="J819" s="17" t="s">
        <v>11695</v>
      </c>
      <c r="K819" s="25" t="str">
        <f>LEFT(J819,MIN(FIND({0,1,2,3,4,5,6,7,8,9},ASC(J819)&amp;1234567890))-1)</f>
        <v>Co</v>
      </c>
      <c r="L819" s="25">
        <f t="shared" si="25"/>
        <v>2</v>
      </c>
      <c r="M819" s="25">
        <f>VLOOKUP(K819,Table!$A$2:$C$121,2,0)</f>
        <v>9</v>
      </c>
      <c r="N819" s="26">
        <f>VLOOKUP(K819,Table!$A$2:$C$121,3,0)</f>
        <v>4</v>
      </c>
      <c r="O819" s="13" t="str">
        <f>VLOOKUP(A819,Table!$U$1:$V$230,2,0)</f>
        <v>Monoclinic</v>
      </c>
      <c r="P819" s="1"/>
    </row>
    <row r="820" spans="1:16">
      <c r="A820" s="12">
        <v>14</v>
      </c>
      <c r="B820" s="12">
        <v>58154</v>
      </c>
      <c r="C820" s="12" t="s">
        <v>1182</v>
      </c>
      <c r="D820" s="12" t="s">
        <v>1323</v>
      </c>
      <c r="E820" s="17" t="s">
        <v>11694</v>
      </c>
      <c r="F820" s="25" t="str">
        <f>LEFT(E820,MIN(FIND({0,1,2,3,4,5,6,7,8,9},ASC(E820)&amp;1234567890))-1)</f>
        <v>Al</v>
      </c>
      <c r="G820" s="25">
        <f t="shared" si="24"/>
        <v>9</v>
      </c>
      <c r="H820" s="25">
        <f>VLOOKUP(F820,Table!$A$2:$C$121,2,0)</f>
        <v>13</v>
      </c>
      <c r="I820" s="26">
        <f>VLOOKUP(F820,Table!$A$2:$C$121,3,0)</f>
        <v>3</v>
      </c>
      <c r="J820" s="17" t="s">
        <v>11696</v>
      </c>
      <c r="K820" s="25" t="str">
        <f>LEFT(J820,MIN(FIND({0,1,2,3,4,5,6,7,8,9},ASC(J820)&amp;1234567890))-1)</f>
        <v>Rh</v>
      </c>
      <c r="L820" s="25">
        <f t="shared" si="25"/>
        <v>2</v>
      </c>
      <c r="M820" s="25">
        <f>VLOOKUP(K820,Table!$A$2:$C$121,2,0)</f>
        <v>9</v>
      </c>
      <c r="N820" s="26">
        <f>VLOOKUP(K820,Table!$A$2:$C$121,3,0)</f>
        <v>5</v>
      </c>
      <c r="O820" s="13" t="str">
        <f>VLOOKUP(A820,Table!$U$1:$V$230,2,0)</f>
        <v>Monoclinic</v>
      </c>
      <c r="P820" s="1"/>
    </row>
    <row r="821" spans="1:16">
      <c r="A821" s="12">
        <v>14</v>
      </c>
      <c r="B821" s="12">
        <v>409645</v>
      </c>
      <c r="C821" s="12" t="s">
        <v>1155</v>
      </c>
      <c r="D821" s="12" t="s">
        <v>1324</v>
      </c>
      <c r="E821" s="17" t="s">
        <v>11286</v>
      </c>
      <c r="F821" s="25" t="str">
        <f>LEFT(E821,MIN(FIND({0,1,2,3,4,5,6,7,8,9},ASC(E821)&amp;1234567890))-1)</f>
        <v>In</v>
      </c>
      <c r="G821" s="25">
        <f t="shared" si="24"/>
        <v>1</v>
      </c>
      <c r="H821" s="25">
        <f>VLOOKUP(F821,Table!$A$2:$C$121,2,0)</f>
        <v>13</v>
      </c>
      <c r="I821" s="26">
        <f>VLOOKUP(F821,Table!$A$2:$C$121,3,0)</f>
        <v>5</v>
      </c>
      <c r="J821" s="17" t="s">
        <v>379</v>
      </c>
      <c r="K821" s="25" t="str">
        <f>LEFT(J821,MIN(FIND({0,1,2,3,4,5,6,7,8,9},ASC(J821)&amp;1234567890))-1)</f>
        <v>S</v>
      </c>
      <c r="L821" s="25">
        <f t="shared" si="25"/>
        <v>1</v>
      </c>
      <c r="M821" s="25">
        <f>VLOOKUP(K821,Table!$A$2:$C$121,2,0)</f>
        <v>16</v>
      </c>
      <c r="N821" s="26">
        <f>VLOOKUP(K821,Table!$A$2:$C$121,3,0)</f>
        <v>3</v>
      </c>
      <c r="O821" s="13" t="str">
        <f>VLOOKUP(A821,Table!$U$1:$V$230,2,0)</f>
        <v>Monoclinic</v>
      </c>
      <c r="P821" s="1"/>
    </row>
    <row r="822" spans="1:16">
      <c r="A822" s="12">
        <v>14</v>
      </c>
      <c r="B822" s="12">
        <v>409658</v>
      </c>
      <c r="C822" s="12" t="s">
        <v>1157</v>
      </c>
      <c r="D822" s="12" t="s">
        <v>1325</v>
      </c>
      <c r="E822" s="17" t="s">
        <v>11697</v>
      </c>
      <c r="F822" s="25" t="str">
        <f>LEFT(E822,MIN(FIND({0,1,2,3,4,5,6,7,8,9},ASC(E822)&amp;1234567890))-1)</f>
        <v>Na</v>
      </c>
      <c r="G822" s="25">
        <f t="shared" si="24"/>
        <v>3</v>
      </c>
      <c r="H822" s="25">
        <f>VLOOKUP(F822,Table!$A$2:$C$121,2,0)</f>
        <v>1</v>
      </c>
      <c r="I822" s="26">
        <f>VLOOKUP(F822,Table!$A$2:$C$121,3,0)</f>
        <v>3</v>
      </c>
      <c r="J822" s="17" t="s">
        <v>11691</v>
      </c>
      <c r="K822" s="25" t="str">
        <f>LEFT(J822,MIN(FIND({0,1,2,3,4,5,6,7,8,9},ASC(J822)&amp;1234567890))-1)</f>
        <v>As</v>
      </c>
      <c r="L822" s="25">
        <f t="shared" si="25"/>
        <v>7</v>
      </c>
      <c r="M822" s="25">
        <f>VLOOKUP(K822,Table!$A$2:$C$121,2,0)</f>
        <v>15</v>
      </c>
      <c r="N822" s="26">
        <f>VLOOKUP(K822,Table!$A$2:$C$121,3,0)</f>
        <v>4</v>
      </c>
      <c r="O822" s="13" t="str">
        <f>VLOOKUP(A822,Table!$U$1:$V$230,2,0)</f>
        <v>Monoclinic</v>
      </c>
      <c r="P822" s="1"/>
    </row>
    <row r="823" spans="1:16">
      <c r="A823" s="12">
        <v>14</v>
      </c>
      <c r="B823" s="12">
        <v>250015</v>
      </c>
      <c r="C823" s="12" t="s">
        <v>1157</v>
      </c>
      <c r="D823" s="12" t="s">
        <v>1326</v>
      </c>
      <c r="E823" s="17" t="s">
        <v>70</v>
      </c>
      <c r="F823" s="25" t="str">
        <f>LEFT(E823,MIN(FIND({0,1,2,3,4,5,6,7,8,9},ASC(E823)&amp;1234567890))-1)</f>
        <v>Zn</v>
      </c>
      <c r="G823" s="25">
        <f t="shared" si="24"/>
        <v>1</v>
      </c>
      <c r="H823" s="25">
        <f>VLOOKUP(F823,Table!$A$2:$C$121,2,0)</f>
        <v>12</v>
      </c>
      <c r="I823" s="26">
        <f>VLOOKUP(F823,Table!$A$2:$C$121,3,0)</f>
        <v>4</v>
      </c>
      <c r="J823" s="17" t="s">
        <v>30</v>
      </c>
      <c r="K823" s="25" t="str">
        <f>LEFT(J823,MIN(FIND({0,1,2,3,4,5,6,7,8,9},ASC(J823)&amp;1234567890))-1)</f>
        <v>P</v>
      </c>
      <c r="L823" s="25">
        <f t="shared" si="25"/>
        <v>2</v>
      </c>
      <c r="M823" s="25">
        <f>VLOOKUP(K823,Table!$A$2:$C$121,2,0)</f>
        <v>15</v>
      </c>
      <c r="N823" s="26">
        <f>VLOOKUP(K823,Table!$A$2:$C$121,3,0)</f>
        <v>3</v>
      </c>
      <c r="O823" s="13" t="str">
        <f>VLOOKUP(A823,Table!$U$1:$V$230,2,0)</f>
        <v>Monoclinic</v>
      </c>
      <c r="P823" s="1"/>
    </row>
    <row r="824" spans="1:16">
      <c r="A824" s="12">
        <v>14</v>
      </c>
      <c r="B824" s="12">
        <v>240028</v>
      </c>
      <c r="C824" s="12" t="s">
        <v>1155</v>
      </c>
      <c r="D824" s="12" t="s">
        <v>1327</v>
      </c>
      <c r="E824" s="17" t="s">
        <v>11699</v>
      </c>
      <c r="F824" s="25" t="str">
        <f>LEFT(E824,MIN(FIND({0,1,2,3,4,5,6,7,8,9},ASC(E824)&amp;1234567890))-1)</f>
        <v>Cs</v>
      </c>
      <c r="G824" s="25">
        <f t="shared" si="24"/>
        <v>4</v>
      </c>
      <c r="H824" s="25">
        <f>VLOOKUP(F824,Table!$A$2:$C$121,2,0)</f>
        <v>1</v>
      </c>
      <c r="I824" s="26">
        <f>VLOOKUP(F824,Table!$A$2:$C$121,3,0)</f>
        <v>6</v>
      </c>
      <c r="J824" s="17" t="s">
        <v>11348</v>
      </c>
      <c r="K824" s="25" t="str">
        <f>LEFT(J824,MIN(FIND({0,1,2,3,4,5,6,7,8,9},ASC(J824)&amp;1234567890))-1)</f>
        <v>Pb</v>
      </c>
      <c r="L824" s="25">
        <f t="shared" si="25"/>
        <v>9</v>
      </c>
      <c r="M824" s="25">
        <f>VLOOKUP(K824,Table!$A$2:$C$121,2,0)</f>
        <v>14</v>
      </c>
      <c r="N824" s="26">
        <f>VLOOKUP(K824,Table!$A$2:$C$121,3,0)</f>
        <v>6</v>
      </c>
      <c r="O824" s="13" t="str">
        <f>VLOOKUP(A824,Table!$U$1:$V$230,2,0)</f>
        <v>Monoclinic</v>
      </c>
      <c r="P824" s="1"/>
    </row>
    <row r="825" spans="1:16">
      <c r="A825" s="12">
        <v>14</v>
      </c>
      <c r="B825" s="12">
        <v>240048</v>
      </c>
      <c r="C825" s="12" t="s">
        <v>1157</v>
      </c>
      <c r="D825" s="12" t="s">
        <v>1328</v>
      </c>
      <c r="E825" s="17" t="s">
        <v>11347</v>
      </c>
      <c r="F825" s="25" t="str">
        <f>LEFT(E825,MIN(FIND({0,1,2,3,4,5,6,7,8,9},ASC(E825)&amp;1234567890))-1)</f>
        <v>K</v>
      </c>
      <c r="G825" s="25">
        <f t="shared" si="24"/>
        <v>4</v>
      </c>
      <c r="H825" s="25">
        <f>VLOOKUP(F825,Table!$A$2:$C$121,2,0)</f>
        <v>1</v>
      </c>
      <c r="I825" s="26">
        <f>VLOOKUP(F825,Table!$A$2:$C$121,3,0)</f>
        <v>4</v>
      </c>
      <c r="J825" s="17" t="s">
        <v>11700</v>
      </c>
      <c r="K825" s="25" t="str">
        <f>LEFT(J825,MIN(FIND({0,1,2,3,4,5,6,7,8,9},ASC(J825)&amp;1234567890))-1)</f>
        <v>Sn</v>
      </c>
      <c r="L825" s="25">
        <f t="shared" si="25"/>
        <v>9</v>
      </c>
      <c r="M825" s="25">
        <f>VLOOKUP(K825,Table!$A$2:$C$121,2,0)</f>
        <v>14</v>
      </c>
      <c r="N825" s="26">
        <f>VLOOKUP(K825,Table!$A$2:$C$121,3,0)</f>
        <v>5</v>
      </c>
      <c r="O825" s="13" t="str">
        <f>VLOOKUP(A825,Table!$U$1:$V$230,2,0)</f>
        <v>Monoclinic</v>
      </c>
      <c r="P825" s="1"/>
    </row>
    <row r="826" spans="1:16">
      <c r="A826" s="12">
        <v>14</v>
      </c>
      <c r="B826" s="12">
        <v>58406</v>
      </c>
      <c r="C826" s="12" t="s">
        <v>1157</v>
      </c>
      <c r="D826" s="12" t="s">
        <v>1329</v>
      </c>
      <c r="E826" s="17" t="s">
        <v>397</v>
      </c>
      <c r="F826" s="25" t="str">
        <f>LEFT(E826,MIN(FIND({0,1,2,3,4,5,6,7,8,9},ASC(E826)&amp;1234567890))-1)</f>
        <v>Au</v>
      </c>
      <c r="G826" s="25">
        <f t="shared" si="24"/>
        <v>4</v>
      </c>
      <c r="H826" s="25">
        <f>VLOOKUP(F826,Table!$A$2:$C$121,2,0)</f>
        <v>11</v>
      </c>
      <c r="I826" s="26">
        <f>VLOOKUP(F826,Table!$A$2:$C$121,3,0)</f>
        <v>6</v>
      </c>
      <c r="J826" s="17" t="s">
        <v>11425</v>
      </c>
      <c r="K826" s="25" t="str">
        <f>LEFT(J826,MIN(FIND({0,1,2,3,4,5,6,7,8,9},ASC(J826)&amp;1234567890))-1)</f>
        <v>Ca</v>
      </c>
      <c r="L826" s="25">
        <f t="shared" si="25"/>
        <v>5</v>
      </c>
      <c r="M826" s="25">
        <f>VLOOKUP(K826,Table!$A$2:$C$121,2,0)</f>
        <v>2</v>
      </c>
      <c r="N826" s="26">
        <f>VLOOKUP(K826,Table!$A$2:$C$121,3,0)</f>
        <v>4</v>
      </c>
      <c r="O826" s="13" t="str">
        <f>VLOOKUP(A826,Table!$U$1:$V$230,2,0)</f>
        <v>Monoclinic</v>
      </c>
      <c r="P826" s="1"/>
    </row>
    <row r="827" spans="1:16">
      <c r="A827" s="12">
        <v>14</v>
      </c>
      <c r="B827" s="12">
        <v>102128</v>
      </c>
      <c r="C827" s="12" t="s">
        <v>1157</v>
      </c>
      <c r="D827" s="12" t="s">
        <v>1330</v>
      </c>
      <c r="E827" s="17" t="s">
        <v>11331</v>
      </c>
      <c r="F827" s="25" t="str">
        <f>LEFT(E827,MIN(FIND({0,1,2,3,4,5,6,7,8,9},ASC(E827)&amp;1234567890))-1)</f>
        <v>Ce</v>
      </c>
      <c r="G827" s="25">
        <f t="shared" si="24"/>
        <v>1</v>
      </c>
      <c r="H827" s="25">
        <f>VLOOKUP(F827,Table!$A$2:$C$121,2,0)</f>
        <v>3</v>
      </c>
      <c r="I827" s="26">
        <f>VLOOKUP(F827,Table!$A$2:$C$121,3,0)</f>
        <v>6</v>
      </c>
      <c r="J827" s="17" t="s">
        <v>11701</v>
      </c>
      <c r="K827" s="25" t="str">
        <f>LEFT(J827,MIN(FIND({0,1,2,3,4,5,6,7,8,9},ASC(J827)&amp;1234567890))-1)</f>
        <v>Cu</v>
      </c>
      <c r="L827" s="25">
        <f t="shared" si="25"/>
        <v>6</v>
      </c>
      <c r="M827" s="25">
        <f>VLOOKUP(K827,Table!$A$2:$C$121,2,0)</f>
        <v>11</v>
      </c>
      <c r="N827" s="26">
        <f>VLOOKUP(K827,Table!$A$2:$C$121,3,0)</f>
        <v>4</v>
      </c>
      <c r="O827" s="13" t="str">
        <f>VLOOKUP(A827,Table!$U$1:$V$230,2,0)</f>
        <v>Monoclinic</v>
      </c>
      <c r="P827" s="1"/>
    </row>
    <row r="828" spans="1:16">
      <c r="A828" s="12">
        <v>14</v>
      </c>
      <c r="B828" s="12">
        <v>1536</v>
      </c>
      <c r="C828" s="12" t="s">
        <v>1182</v>
      </c>
      <c r="D828" s="12" t="s">
        <v>626</v>
      </c>
      <c r="E828" s="17" t="s">
        <v>415</v>
      </c>
      <c r="F828" s="25" t="str">
        <f>LEFT(E828,MIN(FIND({0,1,2,3,4,5,6,7,8,9},ASC(E828)&amp;1234567890))-1)</f>
        <v>V</v>
      </c>
      <c r="G828" s="25">
        <f t="shared" si="24"/>
        <v>6</v>
      </c>
      <c r="H828" s="25">
        <f>VLOOKUP(F828,Table!$A$2:$C$121,2,0)</f>
        <v>5</v>
      </c>
      <c r="I828" s="26">
        <f>VLOOKUP(F828,Table!$A$2:$C$121,3,0)</f>
        <v>4</v>
      </c>
      <c r="J828" s="17" t="s">
        <v>333</v>
      </c>
      <c r="K828" s="25" t="str">
        <f>LEFT(J828,MIN(FIND({0,1,2,3,4,5,6,7,8,9},ASC(J828)&amp;1234567890))-1)</f>
        <v>O</v>
      </c>
      <c r="L828" s="25">
        <f t="shared" si="25"/>
        <v>13</v>
      </c>
      <c r="M828" s="25">
        <f>VLOOKUP(K828,Table!$A$2:$C$121,2,0)</f>
        <v>16</v>
      </c>
      <c r="N828" s="26">
        <f>VLOOKUP(K828,Table!$A$2:$C$121,3,0)</f>
        <v>2</v>
      </c>
      <c r="O828" s="13" t="str">
        <f>VLOOKUP(A828,Table!$U$1:$V$230,2,0)</f>
        <v>Monoclinic</v>
      </c>
      <c r="P828" s="1"/>
    </row>
    <row r="829" spans="1:16">
      <c r="A829" s="12">
        <v>14</v>
      </c>
      <c r="B829" s="12">
        <v>15917</v>
      </c>
      <c r="C829" s="12" t="s">
        <v>1155</v>
      </c>
      <c r="D829" s="12" t="s">
        <v>1331</v>
      </c>
      <c r="E829" s="17" t="s">
        <v>70</v>
      </c>
      <c r="F829" s="25" t="str">
        <f>LEFT(E829,MIN(FIND({0,1,2,3,4,5,6,7,8,9},ASC(E829)&amp;1234567890))-1)</f>
        <v>Zn</v>
      </c>
      <c r="G829" s="25">
        <f t="shared" si="24"/>
        <v>1</v>
      </c>
      <c r="H829" s="25">
        <f>VLOOKUP(F829,Table!$A$2:$C$121,2,0)</f>
        <v>12</v>
      </c>
      <c r="I829" s="26">
        <f>VLOOKUP(F829,Table!$A$2:$C$121,3,0)</f>
        <v>4</v>
      </c>
      <c r="J829" s="17" t="s">
        <v>11305</v>
      </c>
      <c r="K829" s="25" t="str">
        <f>LEFT(J829,MIN(FIND({0,1,2,3,4,5,6,7,8,9},ASC(J829)&amp;1234567890))-1)</f>
        <v>Cl</v>
      </c>
      <c r="L829" s="25">
        <f t="shared" si="25"/>
        <v>2</v>
      </c>
      <c r="M829" s="25">
        <f>VLOOKUP(K829,Table!$A$2:$C$121,2,0)</f>
        <v>17</v>
      </c>
      <c r="N829" s="26">
        <f>VLOOKUP(K829,Table!$A$2:$C$121,3,0)</f>
        <v>3</v>
      </c>
      <c r="O829" s="13" t="str">
        <f>VLOOKUP(A829,Table!$U$1:$V$230,2,0)</f>
        <v>Monoclinic</v>
      </c>
      <c r="P829" s="1"/>
    </row>
    <row r="830" spans="1:16">
      <c r="A830" s="12">
        <v>14</v>
      </c>
      <c r="B830" s="12">
        <v>72639</v>
      </c>
      <c r="C830" s="12" t="s">
        <v>1182</v>
      </c>
      <c r="D830" s="12" t="s">
        <v>1332</v>
      </c>
      <c r="E830" s="17" t="s">
        <v>11702</v>
      </c>
      <c r="F830" s="25" t="str">
        <f>LEFT(E830,MIN(FIND({0,1,2,3,4,5,6,7,8,9},ASC(E830)&amp;1234567890))-1)</f>
        <v>Mo</v>
      </c>
      <c r="G830" s="25">
        <f t="shared" si="24"/>
        <v>5</v>
      </c>
      <c r="H830" s="25">
        <f>VLOOKUP(F830,Table!$A$2:$C$121,2,0)</f>
        <v>6</v>
      </c>
      <c r="I830" s="26">
        <f>VLOOKUP(F830,Table!$A$2:$C$121,3,0)</f>
        <v>5</v>
      </c>
      <c r="J830" s="17" t="s">
        <v>11703</v>
      </c>
      <c r="K830" s="25" t="str">
        <f>LEFT(J830,MIN(FIND({0,1,2,3,4,5,6,7,8,9},ASC(J830)&amp;1234567890))-1)</f>
        <v>O</v>
      </c>
      <c r="L830" s="25">
        <f t="shared" si="25"/>
        <v>14</v>
      </c>
      <c r="M830" s="25">
        <f>VLOOKUP(K830,Table!$A$2:$C$121,2,0)</f>
        <v>16</v>
      </c>
      <c r="N830" s="26">
        <f>VLOOKUP(K830,Table!$A$2:$C$121,3,0)</f>
        <v>2</v>
      </c>
      <c r="O830" s="13" t="str">
        <f>VLOOKUP(A830,Table!$U$1:$V$230,2,0)</f>
        <v>Monoclinic</v>
      </c>
      <c r="P830" s="1"/>
    </row>
    <row r="831" spans="1:16">
      <c r="A831" s="12">
        <v>14</v>
      </c>
      <c r="B831" s="12">
        <v>72693</v>
      </c>
      <c r="C831" s="12" t="s">
        <v>1157</v>
      </c>
      <c r="D831" s="12" t="s">
        <v>1333</v>
      </c>
      <c r="E831" s="17" t="s">
        <v>11704</v>
      </c>
      <c r="F831" s="25" t="str">
        <f>LEFT(E831,MIN(FIND({0,1,2,3,4,5,6,7,8,9},ASC(E831)&amp;1234567890))-1)</f>
        <v>Zr</v>
      </c>
      <c r="G831" s="25">
        <f t="shared" si="24"/>
        <v>0.94399999999999995</v>
      </c>
      <c r="H831" s="25">
        <f>VLOOKUP(F831,Table!$A$2:$C$121,2,0)</f>
        <v>4</v>
      </c>
      <c r="I831" s="26">
        <f>VLOOKUP(F831,Table!$A$2:$C$121,3,0)</f>
        <v>5</v>
      </c>
      <c r="J831" s="17" t="s">
        <v>32</v>
      </c>
      <c r="K831" s="25" t="str">
        <f>LEFT(J831,MIN(FIND({0,1,2,3,4,5,6,7,8,9},ASC(J831)&amp;1234567890))-1)</f>
        <v>O</v>
      </c>
      <c r="L831" s="25">
        <f t="shared" si="25"/>
        <v>2</v>
      </c>
      <c r="M831" s="25">
        <f>VLOOKUP(K831,Table!$A$2:$C$121,2,0)</f>
        <v>16</v>
      </c>
      <c r="N831" s="26">
        <f>VLOOKUP(K831,Table!$A$2:$C$121,3,0)</f>
        <v>2</v>
      </c>
      <c r="O831" s="13" t="str">
        <f>VLOOKUP(A831,Table!$U$1:$V$230,2,0)</f>
        <v>Monoclinic</v>
      </c>
      <c r="P831" s="1"/>
    </row>
    <row r="832" spans="1:16">
      <c r="A832" s="12">
        <v>14</v>
      </c>
      <c r="B832" s="12">
        <v>72694</v>
      </c>
      <c r="C832" s="12" t="s">
        <v>1157</v>
      </c>
      <c r="D832" s="12" t="s">
        <v>1334</v>
      </c>
      <c r="E832" s="17" t="s">
        <v>11705</v>
      </c>
      <c r="F832" s="25" t="str">
        <f>LEFT(E832,MIN(FIND({0,1,2,3,4,5,6,7,8,9},ASC(E832)&amp;1234567890))-1)</f>
        <v>Zr</v>
      </c>
      <c r="G832" s="25">
        <f t="shared" si="24"/>
        <v>0.93200000000000005</v>
      </c>
      <c r="H832" s="25">
        <f>VLOOKUP(F832,Table!$A$2:$C$121,2,0)</f>
        <v>4</v>
      </c>
      <c r="I832" s="26">
        <f>VLOOKUP(F832,Table!$A$2:$C$121,3,0)</f>
        <v>5</v>
      </c>
      <c r="J832" s="17" t="s">
        <v>32</v>
      </c>
      <c r="K832" s="25" t="str">
        <f>LEFT(J832,MIN(FIND({0,1,2,3,4,5,6,7,8,9},ASC(J832)&amp;1234567890))-1)</f>
        <v>O</v>
      </c>
      <c r="L832" s="25">
        <f t="shared" si="25"/>
        <v>2</v>
      </c>
      <c r="M832" s="25">
        <f>VLOOKUP(K832,Table!$A$2:$C$121,2,0)</f>
        <v>16</v>
      </c>
      <c r="N832" s="26">
        <f>VLOOKUP(K832,Table!$A$2:$C$121,3,0)</f>
        <v>2</v>
      </c>
      <c r="O832" s="13" t="str">
        <f>VLOOKUP(A832,Table!$U$1:$V$230,2,0)</f>
        <v>Monoclinic</v>
      </c>
      <c r="P832" s="1"/>
    </row>
    <row r="833" spans="1:16">
      <c r="A833" s="12">
        <v>14</v>
      </c>
      <c r="B833" s="12">
        <v>72695</v>
      </c>
      <c r="C833" s="12" t="s">
        <v>1157</v>
      </c>
      <c r="D833" s="12" t="s">
        <v>1335</v>
      </c>
      <c r="E833" s="17" t="s">
        <v>11706</v>
      </c>
      <c r="F833" s="25" t="str">
        <f>LEFT(E833,MIN(FIND({0,1,2,3,4,5,6,7,8,9},ASC(E833)&amp;1234567890))-1)</f>
        <v>Zr</v>
      </c>
      <c r="G833" s="25">
        <f t="shared" si="24"/>
        <v>0.93100000000000005</v>
      </c>
      <c r="H833" s="25">
        <f>VLOOKUP(F833,Table!$A$2:$C$121,2,0)</f>
        <v>4</v>
      </c>
      <c r="I833" s="26">
        <f>VLOOKUP(F833,Table!$A$2:$C$121,3,0)</f>
        <v>5</v>
      </c>
      <c r="J833" s="17" t="s">
        <v>32</v>
      </c>
      <c r="K833" s="25" t="str">
        <f>LEFT(J833,MIN(FIND({0,1,2,3,4,5,6,7,8,9},ASC(J833)&amp;1234567890))-1)</f>
        <v>O</v>
      </c>
      <c r="L833" s="25">
        <f t="shared" si="25"/>
        <v>2</v>
      </c>
      <c r="M833" s="25">
        <f>VLOOKUP(K833,Table!$A$2:$C$121,2,0)</f>
        <v>16</v>
      </c>
      <c r="N833" s="26">
        <f>VLOOKUP(K833,Table!$A$2:$C$121,3,0)</f>
        <v>2</v>
      </c>
      <c r="O833" s="13" t="str">
        <f>VLOOKUP(A833,Table!$U$1:$V$230,2,0)</f>
        <v>Monoclinic</v>
      </c>
      <c r="P833" s="1"/>
    </row>
    <row r="834" spans="1:16">
      <c r="A834" s="12">
        <v>14</v>
      </c>
      <c r="B834" s="12">
        <v>72696</v>
      </c>
      <c r="C834" s="12" t="s">
        <v>1157</v>
      </c>
      <c r="D834" s="12" t="s">
        <v>1336</v>
      </c>
      <c r="E834" s="17" t="s">
        <v>11707</v>
      </c>
      <c r="F834" s="25" t="str">
        <f>LEFT(E834,MIN(FIND({0,1,2,3,4,5,6,7,8,9},ASC(E834)&amp;1234567890))-1)</f>
        <v>Zr</v>
      </c>
      <c r="G834" s="25">
        <f t="shared" ref="G834:G897" si="26">IF(SUBSTITUTE(E834,F834,"")="",1,SUBSTITUTE(E834,F834,""))*1</f>
        <v>0.93600000000000005</v>
      </c>
      <c r="H834" s="25">
        <f>VLOOKUP(F834,Table!$A$2:$C$121,2,0)</f>
        <v>4</v>
      </c>
      <c r="I834" s="26">
        <f>VLOOKUP(F834,Table!$A$2:$C$121,3,0)</f>
        <v>5</v>
      </c>
      <c r="J834" s="17" t="s">
        <v>32</v>
      </c>
      <c r="K834" s="25" t="str">
        <f>LEFT(J834,MIN(FIND({0,1,2,3,4,5,6,7,8,9},ASC(J834)&amp;1234567890))-1)</f>
        <v>O</v>
      </c>
      <c r="L834" s="25">
        <f t="shared" ref="L834:L897" si="27">IF(SUBSTITUTE(J834,K834,"")="",1,SUBSTITUTE(J834,K834,""))*1</f>
        <v>2</v>
      </c>
      <c r="M834" s="25">
        <f>VLOOKUP(K834,Table!$A$2:$C$121,2,0)</f>
        <v>16</v>
      </c>
      <c r="N834" s="26">
        <f>VLOOKUP(K834,Table!$A$2:$C$121,3,0)</f>
        <v>2</v>
      </c>
      <c r="O834" s="13" t="str">
        <f>VLOOKUP(A834,Table!$U$1:$V$230,2,0)</f>
        <v>Monoclinic</v>
      </c>
      <c r="P834" s="1"/>
    </row>
    <row r="835" spans="1:16">
      <c r="A835" s="12">
        <v>14</v>
      </c>
      <c r="B835" s="12">
        <v>72697</v>
      </c>
      <c r="C835" s="12" t="s">
        <v>1157</v>
      </c>
      <c r="D835" s="12" t="s">
        <v>1337</v>
      </c>
      <c r="E835" s="17" t="s">
        <v>11708</v>
      </c>
      <c r="F835" s="25" t="str">
        <f>LEFT(E835,MIN(FIND({0,1,2,3,4,5,6,7,8,9},ASC(E835)&amp;1234567890))-1)</f>
        <v>Zr</v>
      </c>
      <c r="G835" s="25">
        <f t="shared" si="26"/>
        <v>0.93</v>
      </c>
      <c r="H835" s="25">
        <f>VLOOKUP(F835,Table!$A$2:$C$121,2,0)</f>
        <v>4</v>
      </c>
      <c r="I835" s="26">
        <f>VLOOKUP(F835,Table!$A$2:$C$121,3,0)</f>
        <v>5</v>
      </c>
      <c r="J835" s="17" t="s">
        <v>32</v>
      </c>
      <c r="K835" s="25" t="str">
        <f>LEFT(J835,MIN(FIND({0,1,2,3,4,5,6,7,8,9},ASC(J835)&amp;1234567890))-1)</f>
        <v>O</v>
      </c>
      <c r="L835" s="25">
        <f t="shared" si="27"/>
        <v>2</v>
      </c>
      <c r="M835" s="25">
        <f>VLOOKUP(K835,Table!$A$2:$C$121,2,0)</f>
        <v>16</v>
      </c>
      <c r="N835" s="26">
        <f>VLOOKUP(K835,Table!$A$2:$C$121,3,0)</f>
        <v>2</v>
      </c>
      <c r="O835" s="13" t="str">
        <f>VLOOKUP(A835,Table!$U$1:$V$230,2,0)</f>
        <v>Monoclinic</v>
      </c>
      <c r="P835" s="1"/>
    </row>
    <row r="836" spans="1:16">
      <c r="A836" s="12">
        <v>14</v>
      </c>
      <c r="B836" s="12">
        <v>74705</v>
      </c>
      <c r="C836" s="12" t="s">
        <v>1157</v>
      </c>
      <c r="D836" s="12" t="s">
        <v>204</v>
      </c>
      <c r="E836" s="17" t="s">
        <v>334</v>
      </c>
      <c r="F836" s="25" t="str">
        <f>LEFT(E836,MIN(FIND({0,1,2,3,4,5,6,7,8,9},ASC(E836)&amp;1234567890))-1)</f>
        <v>V</v>
      </c>
      <c r="G836" s="25">
        <f t="shared" si="26"/>
        <v>1</v>
      </c>
      <c r="H836" s="25">
        <f>VLOOKUP(F836,Table!$A$2:$C$121,2,0)</f>
        <v>5</v>
      </c>
      <c r="I836" s="26">
        <f>VLOOKUP(F836,Table!$A$2:$C$121,3,0)</f>
        <v>4</v>
      </c>
      <c r="J836" s="17" t="s">
        <v>32</v>
      </c>
      <c r="K836" s="25" t="str">
        <f>LEFT(J836,MIN(FIND({0,1,2,3,4,5,6,7,8,9},ASC(J836)&amp;1234567890))-1)</f>
        <v>O</v>
      </c>
      <c r="L836" s="25">
        <f t="shared" si="27"/>
        <v>2</v>
      </c>
      <c r="M836" s="25">
        <f>VLOOKUP(K836,Table!$A$2:$C$121,2,0)</f>
        <v>16</v>
      </c>
      <c r="N836" s="26">
        <f>VLOOKUP(K836,Table!$A$2:$C$121,3,0)</f>
        <v>2</v>
      </c>
      <c r="O836" s="13" t="str">
        <f>VLOOKUP(A836,Table!$U$1:$V$230,2,0)</f>
        <v>Monoclinic</v>
      </c>
      <c r="P836" s="1"/>
    </row>
    <row r="837" spans="1:16">
      <c r="A837" s="12">
        <v>14</v>
      </c>
      <c r="B837" s="12">
        <v>102733</v>
      </c>
      <c r="C837" s="12" t="s">
        <v>1157</v>
      </c>
      <c r="D837" s="12" t="s">
        <v>1338</v>
      </c>
      <c r="E837" s="17" t="s">
        <v>11709</v>
      </c>
      <c r="F837" s="25" t="str">
        <f>LEFT(E837,MIN(FIND({0,1,2,3,4,5,6,7,8,9},ASC(E837)&amp;1234567890))-1)</f>
        <v>Co</v>
      </c>
      <c r="G837" s="25">
        <f t="shared" si="26"/>
        <v>5</v>
      </c>
      <c r="H837" s="25">
        <f>VLOOKUP(F837,Table!$A$2:$C$121,2,0)</f>
        <v>9</v>
      </c>
      <c r="I837" s="26">
        <f>VLOOKUP(F837,Table!$A$2:$C$121,3,0)</f>
        <v>4</v>
      </c>
      <c r="J837" s="17" t="s">
        <v>11710</v>
      </c>
      <c r="K837" s="25" t="str">
        <f>LEFT(J837,MIN(FIND({0,1,2,3,4,5,6,7,8,9},ASC(J837)&amp;1234567890))-1)</f>
        <v>Y</v>
      </c>
      <c r="L837" s="25">
        <f t="shared" si="27"/>
        <v>8</v>
      </c>
      <c r="M837" s="25">
        <f>VLOOKUP(K837,Table!$A$2:$C$121,2,0)</f>
        <v>3</v>
      </c>
      <c r="N837" s="26">
        <f>VLOOKUP(K837,Table!$A$2:$C$121,3,0)</f>
        <v>5</v>
      </c>
      <c r="O837" s="13" t="str">
        <f>VLOOKUP(A837,Table!$U$1:$V$230,2,0)</f>
        <v>Monoclinic</v>
      </c>
      <c r="P837" s="1"/>
    </row>
    <row r="838" spans="1:16">
      <c r="A838" s="12">
        <v>14</v>
      </c>
      <c r="B838" s="12">
        <v>103033</v>
      </c>
      <c r="C838" s="12" t="s">
        <v>1157</v>
      </c>
      <c r="D838" s="12" t="s">
        <v>1339</v>
      </c>
      <c r="E838" s="17" t="s">
        <v>11701</v>
      </c>
      <c r="F838" s="25" t="str">
        <f>LEFT(E838,MIN(FIND({0,1,2,3,4,5,6,7,8,9},ASC(E838)&amp;1234567890))-1)</f>
        <v>Cu</v>
      </c>
      <c r="G838" s="25">
        <f t="shared" si="26"/>
        <v>6</v>
      </c>
      <c r="H838" s="25">
        <f>VLOOKUP(F838,Table!$A$2:$C$121,2,0)</f>
        <v>11</v>
      </c>
      <c r="I838" s="26">
        <f>VLOOKUP(F838,Table!$A$2:$C$121,3,0)</f>
        <v>4</v>
      </c>
      <c r="J838" s="17" t="s">
        <v>46</v>
      </c>
      <c r="K838" s="25" t="str">
        <f>LEFT(J838,MIN(FIND({0,1,2,3,4,5,6,7,8,9},ASC(J838)&amp;1234567890))-1)</f>
        <v>La</v>
      </c>
      <c r="L838" s="25">
        <f t="shared" si="27"/>
        <v>1</v>
      </c>
      <c r="M838" s="25">
        <f>VLOOKUP(K838,Table!$A$2:$C$121,2,0)</f>
        <v>3</v>
      </c>
      <c r="N838" s="26">
        <f>VLOOKUP(K838,Table!$A$2:$C$121,3,0)</f>
        <v>6</v>
      </c>
      <c r="O838" s="13" t="str">
        <f>VLOOKUP(A838,Table!$U$1:$V$230,2,0)</f>
        <v>Monoclinic</v>
      </c>
      <c r="P838" s="1"/>
    </row>
    <row r="839" spans="1:16">
      <c r="A839" s="12">
        <v>14</v>
      </c>
      <c r="B839" s="12">
        <v>103817</v>
      </c>
      <c r="C839" s="12" t="s">
        <v>1157</v>
      </c>
      <c r="D839" s="12" t="s">
        <v>1340</v>
      </c>
      <c r="E839" s="17" t="s">
        <v>11711</v>
      </c>
      <c r="F839" s="25" t="str">
        <f>LEFT(E839,MIN(FIND({0,1,2,3,4,5,6,7,8,9},ASC(E839)&amp;1234567890))-1)</f>
        <v>Ga</v>
      </c>
      <c r="G839" s="25">
        <f t="shared" si="26"/>
        <v>30.75</v>
      </c>
      <c r="H839" s="25">
        <f>VLOOKUP(F839,Table!$A$2:$C$121,2,0)</f>
        <v>13</v>
      </c>
      <c r="I839" s="26">
        <f>VLOOKUP(F839,Table!$A$2:$C$121,3,0)</f>
        <v>4</v>
      </c>
      <c r="J839" s="17" t="s">
        <v>466</v>
      </c>
      <c r="K839" s="25" t="str">
        <f>LEFT(J839,MIN(FIND({0,1,2,3,4,5,6,7,8,9},ASC(J839)&amp;1234567890))-1)</f>
        <v>Mo</v>
      </c>
      <c r="L839" s="25">
        <f t="shared" si="27"/>
        <v>6</v>
      </c>
      <c r="M839" s="25">
        <f>VLOOKUP(K839,Table!$A$2:$C$121,2,0)</f>
        <v>6</v>
      </c>
      <c r="N839" s="26">
        <f>VLOOKUP(K839,Table!$A$2:$C$121,3,0)</f>
        <v>5</v>
      </c>
      <c r="O839" s="13" t="str">
        <f>VLOOKUP(A839,Table!$U$1:$V$230,2,0)</f>
        <v>Monoclinic</v>
      </c>
      <c r="P839" s="1"/>
    </row>
    <row r="840" spans="1:16">
      <c r="A840" s="12">
        <v>14</v>
      </c>
      <c r="B840" s="12">
        <v>102653</v>
      </c>
      <c r="C840" s="12" t="s">
        <v>1157</v>
      </c>
      <c r="D840" s="12" t="s">
        <v>1341</v>
      </c>
      <c r="E840" s="17" t="s">
        <v>11701</v>
      </c>
      <c r="F840" s="25" t="str">
        <f>LEFT(E840,MIN(FIND({0,1,2,3,4,5,6,7,8,9},ASC(E840)&amp;1234567890))-1)</f>
        <v>Cu</v>
      </c>
      <c r="G840" s="25">
        <f t="shared" si="26"/>
        <v>6</v>
      </c>
      <c r="H840" s="25">
        <f>VLOOKUP(F840,Table!$A$2:$C$121,2,0)</f>
        <v>11</v>
      </c>
      <c r="I840" s="26">
        <f>VLOOKUP(F840,Table!$A$2:$C$121,3,0)</f>
        <v>4</v>
      </c>
      <c r="J840" s="17" t="s">
        <v>11332</v>
      </c>
      <c r="K840" s="25" t="str">
        <f>LEFT(J840,MIN(FIND({0,1,2,3,4,5,6,7,8,9},ASC(J840)&amp;1234567890))-1)</f>
        <v>Pr</v>
      </c>
      <c r="L840" s="25">
        <f t="shared" si="27"/>
        <v>1</v>
      </c>
      <c r="M840" s="25">
        <f>VLOOKUP(K840,Table!$A$2:$C$121,2,0)</f>
        <v>3</v>
      </c>
      <c r="N840" s="26">
        <f>VLOOKUP(K840,Table!$A$2:$C$121,3,0)</f>
        <v>6</v>
      </c>
      <c r="O840" s="13" t="str">
        <f>VLOOKUP(A840,Table!$U$1:$V$230,2,0)</f>
        <v>Monoclinic</v>
      </c>
      <c r="P840" s="1"/>
    </row>
    <row r="841" spans="1:16">
      <c r="A841" s="12">
        <v>14</v>
      </c>
      <c r="B841" s="12">
        <v>105457</v>
      </c>
      <c r="C841" s="12" t="s">
        <v>1194</v>
      </c>
      <c r="D841" s="12" t="s">
        <v>1342</v>
      </c>
      <c r="E841" s="17" t="s">
        <v>66</v>
      </c>
      <c r="F841" s="25" t="str">
        <f>LEFT(E841,MIN(FIND({0,1,2,3,4,5,6,7,8,9},ASC(E841)&amp;1234567890))-1)</f>
        <v>Ni</v>
      </c>
      <c r="G841" s="25">
        <f t="shared" si="26"/>
        <v>1</v>
      </c>
      <c r="H841" s="25">
        <f>VLOOKUP(F841,Table!$A$2:$C$121,2,0)</f>
        <v>10</v>
      </c>
      <c r="I841" s="26">
        <f>VLOOKUP(F841,Table!$A$2:$C$121,3,0)</f>
        <v>4</v>
      </c>
      <c r="J841" s="17" t="s">
        <v>11336</v>
      </c>
      <c r="K841" s="25" t="str">
        <f>LEFT(J841,MIN(FIND({0,1,2,3,4,5,6,7,8,9},ASC(J841)&amp;1234567890))-1)</f>
        <v>Y</v>
      </c>
      <c r="L841" s="25">
        <f t="shared" si="27"/>
        <v>1</v>
      </c>
      <c r="M841" s="25">
        <f>VLOOKUP(K841,Table!$A$2:$C$121,2,0)</f>
        <v>3</v>
      </c>
      <c r="N841" s="26">
        <f>VLOOKUP(K841,Table!$A$2:$C$121,3,0)</f>
        <v>5</v>
      </c>
      <c r="O841" s="13" t="str">
        <f>VLOOKUP(A841,Table!$U$1:$V$230,2,0)</f>
        <v>Monoclinic</v>
      </c>
      <c r="P841" s="1"/>
    </row>
    <row r="842" spans="1:16">
      <c r="A842" s="12">
        <v>14</v>
      </c>
      <c r="B842" s="12">
        <v>105542</v>
      </c>
      <c r="C842" s="12" t="s">
        <v>1157</v>
      </c>
      <c r="D842" s="12" t="s">
        <v>1343</v>
      </c>
      <c r="E842" s="17" t="s">
        <v>11712</v>
      </c>
      <c r="F842" s="25" t="str">
        <f>LEFT(E842,MIN(FIND({0,1,2,3,4,5,6,7,8,9},ASC(E842)&amp;1234567890))-1)</f>
        <v>Pr</v>
      </c>
      <c r="G842" s="25">
        <f t="shared" si="26"/>
        <v>5</v>
      </c>
      <c r="H842" s="25">
        <f>VLOOKUP(F842,Table!$A$2:$C$121,2,0)</f>
        <v>3</v>
      </c>
      <c r="I842" s="26">
        <f>VLOOKUP(F842,Table!$A$2:$C$121,3,0)</f>
        <v>6</v>
      </c>
      <c r="J842" s="17" t="s">
        <v>57</v>
      </c>
      <c r="K842" s="25" t="str">
        <f>LEFT(J842,MIN(FIND({0,1,2,3,4,5,6,7,8,9},ASC(J842)&amp;1234567890))-1)</f>
        <v>O</v>
      </c>
      <c r="L842" s="25">
        <f t="shared" si="27"/>
        <v>9</v>
      </c>
      <c r="M842" s="25">
        <f>VLOOKUP(K842,Table!$A$2:$C$121,2,0)</f>
        <v>16</v>
      </c>
      <c r="N842" s="26">
        <f>VLOOKUP(K842,Table!$A$2:$C$121,3,0)</f>
        <v>2</v>
      </c>
      <c r="O842" s="13" t="str">
        <f>VLOOKUP(A842,Table!$U$1:$V$230,2,0)</f>
        <v>Monoclinic</v>
      </c>
      <c r="P842" s="1"/>
    </row>
    <row r="843" spans="1:16">
      <c r="A843" s="12">
        <v>14</v>
      </c>
      <c r="B843" s="12">
        <v>97395</v>
      </c>
      <c r="C843" s="12" t="s">
        <v>1157</v>
      </c>
      <c r="D843" s="12" t="s">
        <v>1344</v>
      </c>
      <c r="E843" s="17" t="s">
        <v>11713</v>
      </c>
      <c r="F843" s="25" t="str">
        <f>LEFT(E843,MIN(FIND({0,1,2,3,4,5,6,7,8,9},ASC(E843)&amp;1234567890))-1)</f>
        <v>K</v>
      </c>
      <c r="G843" s="25">
        <f t="shared" si="26"/>
        <v>12</v>
      </c>
      <c r="H843" s="25">
        <f>VLOOKUP(F843,Table!$A$2:$C$121,2,0)</f>
        <v>1</v>
      </c>
      <c r="I843" s="26">
        <f>VLOOKUP(F843,Table!$A$2:$C$121,3,0)</f>
        <v>4</v>
      </c>
      <c r="J843" s="17" t="s">
        <v>11675</v>
      </c>
      <c r="K843" s="25" t="str">
        <f>LEFT(J843,MIN(FIND({0,1,2,3,4,5,6,7,8,9},ASC(J843)&amp;1234567890))-1)</f>
        <v>Si</v>
      </c>
      <c r="L843" s="25">
        <f t="shared" si="27"/>
        <v>17</v>
      </c>
      <c r="M843" s="25">
        <f>VLOOKUP(K843,Table!$A$2:$C$121,2,0)</f>
        <v>14</v>
      </c>
      <c r="N843" s="26">
        <f>VLOOKUP(K843,Table!$A$2:$C$121,3,0)</f>
        <v>3</v>
      </c>
      <c r="O843" s="13" t="str">
        <f>VLOOKUP(A843,Table!$U$1:$V$230,2,0)</f>
        <v>Monoclinic</v>
      </c>
      <c r="P843" s="1"/>
    </row>
    <row r="844" spans="1:16">
      <c r="A844" s="12">
        <v>14</v>
      </c>
      <c r="B844" s="12">
        <v>391247</v>
      </c>
      <c r="C844" s="12" t="s">
        <v>1157</v>
      </c>
      <c r="D844" s="12" t="s">
        <v>1345</v>
      </c>
      <c r="E844" s="17" t="s">
        <v>11352</v>
      </c>
      <c r="F844" s="25" t="str">
        <f>LEFT(E844,MIN(FIND({0,1,2,3,4,5,6,7,8,9},ASC(E844)&amp;1234567890))-1)</f>
        <v>Al</v>
      </c>
      <c r="G844" s="25">
        <f t="shared" si="26"/>
        <v>1</v>
      </c>
      <c r="H844" s="25">
        <f>VLOOKUP(F844,Table!$A$2:$C$121,2,0)</f>
        <v>13</v>
      </c>
      <c r="I844" s="26">
        <f>VLOOKUP(F844,Table!$A$2:$C$121,3,0)</f>
        <v>3</v>
      </c>
      <c r="J844" s="17" t="s">
        <v>11582</v>
      </c>
      <c r="K844" s="25" t="str">
        <f>LEFT(J844,MIN(FIND({0,1,2,3,4,5,6,7,8,9},ASC(J844)&amp;1234567890))-1)</f>
        <v>I</v>
      </c>
      <c r="L844" s="25">
        <f t="shared" si="27"/>
        <v>3</v>
      </c>
      <c r="M844" s="25">
        <f>VLOOKUP(K844,Table!$A$2:$C$121,2,0)</f>
        <v>17</v>
      </c>
      <c r="N844" s="26">
        <f>VLOOKUP(K844,Table!$A$2:$C$121,3,0)</f>
        <v>5</v>
      </c>
      <c r="O844" s="13" t="str">
        <f>VLOOKUP(A844,Table!$U$1:$V$230,2,0)</f>
        <v>Monoclinic</v>
      </c>
      <c r="P844" s="1"/>
    </row>
    <row r="845" spans="1:16">
      <c r="A845" s="12">
        <v>14</v>
      </c>
      <c r="B845" s="12">
        <v>413456</v>
      </c>
      <c r="C845" s="12" t="s">
        <v>1157</v>
      </c>
      <c r="D845" s="12" t="s">
        <v>1346</v>
      </c>
      <c r="E845" s="17" t="s">
        <v>366</v>
      </c>
      <c r="F845" s="25" t="str">
        <f>LEFT(E845,MIN(FIND({0,1,2,3,4,5,6,7,8,9},ASC(E845)&amp;1234567890))-1)</f>
        <v>Ga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4</v>
      </c>
      <c r="J845" s="17" t="s">
        <v>375</v>
      </c>
      <c r="K845" s="25" t="str">
        <f>LEFT(J845,MIN(FIND({0,1,2,3,4,5,6,7,8,9},ASC(J845)&amp;1234567890))-1)</f>
        <v>Br</v>
      </c>
      <c r="L845" s="25">
        <f t="shared" si="27"/>
        <v>3</v>
      </c>
      <c r="M845" s="25">
        <f>VLOOKUP(K845,Table!$A$2:$C$121,2,0)</f>
        <v>17</v>
      </c>
      <c r="N845" s="26">
        <f>VLOOKUP(K845,Table!$A$2:$C$121,3,0)</f>
        <v>4</v>
      </c>
      <c r="O845" s="13" t="str">
        <f>VLOOKUP(A845,Table!$U$1:$V$230,2,0)</f>
        <v>Monoclinic</v>
      </c>
      <c r="P845" s="1"/>
    </row>
    <row r="846" spans="1:16">
      <c r="A846" s="12">
        <v>14</v>
      </c>
      <c r="B846" s="12">
        <v>413457</v>
      </c>
      <c r="C846" s="12" t="s">
        <v>1157</v>
      </c>
      <c r="D846" s="12" t="s">
        <v>1347</v>
      </c>
      <c r="E846" s="17" t="s">
        <v>366</v>
      </c>
      <c r="F846" s="25" t="str">
        <f>LEFT(E846,MIN(FIND({0,1,2,3,4,5,6,7,8,9},ASC(E846)&amp;1234567890))-1)</f>
        <v>Ga</v>
      </c>
      <c r="G846" s="25">
        <f t="shared" si="26"/>
        <v>1</v>
      </c>
      <c r="H846" s="25">
        <f>VLOOKUP(F846,Table!$A$2:$C$121,2,0)</f>
        <v>13</v>
      </c>
      <c r="I846" s="26">
        <f>VLOOKUP(F846,Table!$A$2:$C$121,3,0)</f>
        <v>4</v>
      </c>
      <c r="J846" s="17" t="s">
        <v>11582</v>
      </c>
      <c r="K846" s="25" t="str">
        <f>LEFT(J846,MIN(FIND({0,1,2,3,4,5,6,7,8,9},ASC(J846)&amp;1234567890))-1)</f>
        <v>I</v>
      </c>
      <c r="L846" s="25">
        <f t="shared" si="27"/>
        <v>3</v>
      </c>
      <c r="M846" s="25">
        <f>VLOOKUP(K846,Table!$A$2:$C$121,2,0)</f>
        <v>17</v>
      </c>
      <c r="N846" s="26">
        <f>VLOOKUP(K846,Table!$A$2:$C$121,3,0)</f>
        <v>5</v>
      </c>
      <c r="O846" s="13" t="str">
        <f>VLOOKUP(A846,Table!$U$1:$V$230,2,0)</f>
        <v>Monoclinic</v>
      </c>
      <c r="P846" s="1"/>
    </row>
    <row r="847" spans="1:16">
      <c r="A847" s="12">
        <v>14</v>
      </c>
      <c r="B847" s="12">
        <v>413461</v>
      </c>
      <c r="C847" s="12" t="s">
        <v>1157</v>
      </c>
      <c r="D847" s="12" t="s">
        <v>1348</v>
      </c>
      <c r="E847" s="17" t="s">
        <v>11714</v>
      </c>
      <c r="F847" s="25" t="str">
        <f>LEFT(E847,MIN(FIND({0,1,2,3,4,5,6,7,8,9},ASC(E847)&amp;1234567890))-1)</f>
        <v>Cs</v>
      </c>
      <c r="G847" s="25">
        <f t="shared" si="26"/>
        <v>52</v>
      </c>
      <c r="H847" s="25">
        <f>VLOOKUP(F847,Table!$A$2:$C$121,2,0)</f>
        <v>1</v>
      </c>
      <c r="I847" s="26">
        <f>VLOOKUP(F847,Table!$A$2:$C$121,3,0)</f>
        <v>6</v>
      </c>
      <c r="J847" s="17" t="s">
        <v>11715</v>
      </c>
      <c r="K847" s="25" t="str">
        <f>LEFT(J847,MIN(FIND({0,1,2,3,4,5,6,7,8,9},ASC(J847)&amp;1234567890))-1)</f>
        <v>Sn</v>
      </c>
      <c r="L847" s="25">
        <f t="shared" si="27"/>
        <v>82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Monoclinic</v>
      </c>
      <c r="P847" s="1"/>
    </row>
    <row r="848" spans="1:16">
      <c r="A848" s="12">
        <v>14</v>
      </c>
      <c r="B848" s="12">
        <v>413462</v>
      </c>
      <c r="C848" s="12" t="s">
        <v>1157</v>
      </c>
      <c r="D848" s="12" t="s">
        <v>1349</v>
      </c>
      <c r="E848" s="17" t="s">
        <v>11716</v>
      </c>
      <c r="F848" s="25" t="str">
        <f>LEFT(E848,MIN(FIND({0,1,2,3,4,5,6,7,8,9},ASC(E848)&amp;1234567890))-1)</f>
        <v>K</v>
      </c>
      <c r="G848" s="25">
        <f t="shared" si="26"/>
        <v>51</v>
      </c>
      <c r="H848" s="25">
        <f>VLOOKUP(F848,Table!$A$2:$C$121,2,0)</f>
        <v>1</v>
      </c>
      <c r="I848" s="26">
        <f>VLOOKUP(F848,Table!$A$2:$C$121,3,0)</f>
        <v>4</v>
      </c>
      <c r="J848" s="17" t="s">
        <v>11715</v>
      </c>
      <c r="K848" s="25" t="str">
        <f>LEFT(J848,MIN(FIND({0,1,2,3,4,5,6,7,8,9},ASC(J848)&amp;1234567890))-1)</f>
        <v>Sn</v>
      </c>
      <c r="L848" s="25">
        <f t="shared" si="27"/>
        <v>82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Monoclinic</v>
      </c>
      <c r="P848" s="1"/>
    </row>
    <row r="849" spans="1:16">
      <c r="A849" s="12">
        <v>14</v>
      </c>
      <c r="B849" s="12">
        <v>607</v>
      </c>
      <c r="C849" s="12" t="s">
        <v>1157</v>
      </c>
      <c r="D849" s="12" t="s">
        <v>1350</v>
      </c>
      <c r="E849" s="17" t="s">
        <v>11717</v>
      </c>
      <c r="F849" s="25" t="str">
        <f>LEFT(E849,MIN(FIND({0,1,2,3,4,5,6,7,8,9},ASC(E849)&amp;1234567890))-1)</f>
        <v>Gd</v>
      </c>
      <c r="G849" s="25">
        <f t="shared" si="26"/>
        <v>12</v>
      </c>
      <c r="H849" s="25">
        <f>VLOOKUP(F849,Table!$A$2:$C$121,2,0)</f>
        <v>3</v>
      </c>
      <c r="I849" s="26">
        <f>VLOOKUP(F849,Table!$A$2:$C$121,3,0)</f>
        <v>6</v>
      </c>
      <c r="J849" s="17" t="s">
        <v>11538</v>
      </c>
      <c r="K849" s="25" t="str">
        <f>LEFT(J849,MIN(FIND({0,1,2,3,4,5,6,7,8,9},ASC(J849)&amp;1234567890))-1)</f>
        <v>Co</v>
      </c>
      <c r="L849" s="25">
        <f t="shared" si="27"/>
        <v>7</v>
      </c>
      <c r="M849" s="25">
        <f>VLOOKUP(K849,Table!$A$2:$C$121,2,0)</f>
        <v>9</v>
      </c>
      <c r="N849" s="26">
        <f>VLOOKUP(K849,Table!$A$2:$C$121,3,0)</f>
        <v>4</v>
      </c>
      <c r="O849" s="13" t="str">
        <f>VLOOKUP(A849,Table!$U$1:$V$230,2,0)</f>
        <v>Monoclinic</v>
      </c>
      <c r="P849" s="1"/>
    </row>
    <row r="850" spans="1:16">
      <c r="A850" s="12">
        <v>14</v>
      </c>
      <c r="B850" s="12">
        <v>608</v>
      </c>
      <c r="C850" s="12" t="s">
        <v>1157</v>
      </c>
      <c r="D850" s="12" t="s">
        <v>1351</v>
      </c>
      <c r="E850" s="17" t="s">
        <v>11718</v>
      </c>
      <c r="F850" s="25" t="str">
        <f>LEFT(E850,MIN(FIND({0,1,2,3,4,5,6,7,8,9},ASC(E850)&amp;1234567890))-1)</f>
        <v>Tb</v>
      </c>
      <c r="G850" s="25">
        <f t="shared" si="26"/>
        <v>12</v>
      </c>
      <c r="H850" s="25">
        <f>VLOOKUP(F850,Table!$A$2:$C$121,2,0)</f>
        <v>3</v>
      </c>
      <c r="I850" s="26">
        <f>VLOOKUP(F850,Table!$A$2:$C$121,3,0)</f>
        <v>6</v>
      </c>
      <c r="J850" s="17" t="s">
        <v>11538</v>
      </c>
      <c r="K850" s="25" t="str">
        <f>LEFT(J850,MIN(FIND({0,1,2,3,4,5,6,7,8,9},ASC(J850)&amp;1234567890))-1)</f>
        <v>Co</v>
      </c>
      <c r="L850" s="25">
        <f t="shared" si="27"/>
        <v>7</v>
      </c>
      <c r="M850" s="25">
        <f>VLOOKUP(K850,Table!$A$2:$C$121,2,0)</f>
        <v>9</v>
      </c>
      <c r="N850" s="26">
        <f>VLOOKUP(K850,Table!$A$2:$C$121,3,0)</f>
        <v>4</v>
      </c>
      <c r="O850" s="13" t="str">
        <f>VLOOKUP(A850,Table!$U$1:$V$230,2,0)</f>
        <v>Monoclinic</v>
      </c>
      <c r="P850" s="1"/>
    </row>
    <row r="851" spans="1:16">
      <c r="A851" s="12">
        <v>14</v>
      </c>
      <c r="B851" s="12">
        <v>609</v>
      </c>
      <c r="C851" s="12" t="s">
        <v>1157</v>
      </c>
      <c r="D851" s="12" t="s">
        <v>1352</v>
      </c>
      <c r="E851" s="17" t="s">
        <v>11719</v>
      </c>
      <c r="F851" s="25" t="str">
        <f>LEFT(E851,MIN(FIND({0,1,2,3,4,5,6,7,8,9},ASC(E851)&amp;1234567890))-1)</f>
        <v>Dy</v>
      </c>
      <c r="G851" s="25">
        <f t="shared" si="26"/>
        <v>12</v>
      </c>
      <c r="H851" s="25">
        <f>VLOOKUP(F851,Table!$A$2:$C$121,2,0)</f>
        <v>3</v>
      </c>
      <c r="I851" s="26">
        <f>VLOOKUP(F851,Table!$A$2:$C$121,3,0)</f>
        <v>6</v>
      </c>
      <c r="J851" s="17" t="s">
        <v>11538</v>
      </c>
      <c r="K851" s="25" t="str">
        <f>LEFT(J851,MIN(FIND({0,1,2,3,4,5,6,7,8,9},ASC(J851)&amp;1234567890))-1)</f>
        <v>Co</v>
      </c>
      <c r="L851" s="25">
        <f t="shared" si="27"/>
        <v>7</v>
      </c>
      <c r="M851" s="25">
        <f>VLOOKUP(K851,Table!$A$2:$C$121,2,0)</f>
        <v>9</v>
      </c>
      <c r="N851" s="26">
        <f>VLOOKUP(K851,Table!$A$2:$C$121,3,0)</f>
        <v>4</v>
      </c>
      <c r="O851" s="13" t="str">
        <f>VLOOKUP(A851,Table!$U$1:$V$230,2,0)</f>
        <v>Monoclinic</v>
      </c>
      <c r="P851" s="1"/>
    </row>
    <row r="852" spans="1:16">
      <c r="A852" s="12">
        <v>14</v>
      </c>
      <c r="B852" s="12">
        <v>610</v>
      </c>
      <c r="C852" s="12" t="s">
        <v>1157</v>
      </c>
      <c r="D852" s="12" t="s">
        <v>1353</v>
      </c>
      <c r="E852" s="17" t="s">
        <v>11720</v>
      </c>
      <c r="F852" s="25" t="str">
        <f>LEFT(E852,MIN(FIND({0,1,2,3,4,5,6,7,8,9},ASC(E852)&amp;1234567890))-1)</f>
        <v>Ho</v>
      </c>
      <c r="G852" s="25">
        <f t="shared" si="26"/>
        <v>12</v>
      </c>
      <c r="H852" s="25">
        <f>VLOOKUP(F852,Table!$A$2:$C$121,2,0)</f>
        <v>3</v>
      </c>
      <c r="I852" s="26">
        <f>VLOOKUP(F852,Table!$A$2:$C$121,3,0)</f>
        <v>6</v>
      </c>
      <c r="J852" s="17" t="s">
        <v>11538</v>
      </c>
      <c r="K852" s="25" t="str">
        <f>LEFT(J852,MIN(FIND({0,1,2,3,4,5,6,7,8,9},ASC(J852)&amp;1234567890))-1)</f>
        <v>Co</v>
      </c>
      <c r="L852" s="25">
        <f t="shared" si="27"/>
        <v>7</v>
      </c>
      <c r="M852" s="25">
        <f>VLOOKUP(K852,Table!$A$2:$C$121,2,0)</f>
        <v>9</v>
      </c>
      <c r="N852" s="26">
        <f>VLOOKUP(K852,Table!$A$2:$C$121,3,0)</f>
        <v>4</v>
      </c>
      <c r="O852" s="13" t="str">
        <f>VLOOKUP(A852,Table!$U$1:$V$230,2,0)</f>
        <v>Monoclinic</v>
      </c>
      <c r="P852" s="1"/>
    </row>
    <row r="853" spans="1:16">
      <c r="A853" s="12">
        <v>14</v>
      </c>
      <c r="B853" s="12">
        <v>611</v>
      </c>
      <c r="C853" s="12" t="s">
        <v>1157</v>
      </c>
      <c r="D853" s="12" t="s">
        <v>1354</v>
      </c>
      <c r="E853" s="17" t="s">
        <v>11721</v>
      </c>
      <c r="F853" s="25" t="str">
        <f>LEFT(E853,MIN(FIND({0,1,2,3,4,5,6,7,8,9},ASC(E853)&amp;1234567890))-1)</f>
        <v>Er</v>
      </c>
      <c r="G853" s="25">
        <f t="shared" si="26"/>
        <v>12</v>
      </c>
      <c r="H853" s="25">
        <f>VLOOKUP(F853,Table!$A$2:$C$121,2,0)</f>
        <v>3</v>
      </c>
      <c r="I853" s="26">
        <f>VLOOKUP(F853,Table!$A$2:$C$121,3,0)</f>
        <v>6</v>
      </c>
      <c r="J853" s="17" t="s">
        <v>11538</v>
      </c>
      <c r="K853" s="25" t="str">
        <f>LEFT(J853,MIN(FIND({0,1,2,3,4,5,6,7,8,9},ASC(J853)&amp;1234567890))-1)</f>
        <v>Co</v>
      </c>
      <c r="L853" s="25">
        <f t="shared" si="27"/>
        <v>7</v>
      </c>
      <c r="M853" s="25">
        <f>VLOOKUP(K853,Table!$A$2:$C$121,2,0)</f>
        <v>9</v>
      </c>
      <c r="N853" s="26">
        <f>VLOOKUP(K853,Table!$A$2:$C$121,3,0)</f>
        <v>4</v>
      </c>
      <c r="O853" s="13" t="str">
        <f>VLOOKUP(A853,Table!$U$1:$V$230,2,0)</f>
        <v>Monoclinic</v>
      </c>
      <c r="P853" s="1"/>
    </row>
    <row r="854" spans="1:16">
      <c r="A854" s="12">
        <v>14</v>
      </c>
      <c r="B854" s="12">
        <v>6094</v>
      </c>
      <c r="C854" s="12" t="s">
        <v>1157</v>
      </c>
      <c r="D854" s="12" t="s">
        <v>1355</v>
      </c>
      <c r="E854" s="17" t="s">
        <v>11498</v>
      </c>
      <c r="F854" s="25" t="str">
        <f>LEFT(E854,MIN(FIND({0,1,2,3,4,5,6,7,8,9},ASC(E854)&amp;1234567890))-1)</f>
        <v>Rb</v>
      </c>
      <c r="G854" s="25">
        <f t="shared" si="26"/>
        <v>1</v>
      </c>
      <c r="H854" s="25">
        <f>VLOOKUP(F854,Table!$A$2:$C$121,2,0)</f>
        <v>1</v>
      </c>
      <c r="I854" s="26">
        <f>VLOOKUP(F854,Table!$A$2:$C$121,3,0)</f>
        <v>5</v>
      </c>
      <c r="J854" s="17" t="s">
        <v>59</v>
      </c>
      <c r="K854" s="25" t="str">
        <f>LEFT(J854,MIN(FIND({0,1,2,3,4,5,6,7,8,9},ASC(J854)&amp;1234567890))-1)</f>
        <v>O</v>
      </c>
      <c r="L854" s="25">
        <f t="shared" si="27"/>
        <v>3</v>
      </c>
      <c r="M854" s="25">
        <f>VLOOKUP(K854,Table!$A$2:$C$121,2,0)</f>
        <v>16</v>
      </c>
      <c r="N854" s="26">
        <f>VLOOKUP(K854,Table!$A$2:$C$121,3,0)</f>
        <v>2</v>
      </c>
      <c r="O854" s="13" t="str">
        <f>VLOOKUP(A854,Table!$U$1:$V$230,2,0)</f>
        <v>Monoclinic</v>
      </c>
      <c r="P854" s="1"/>
    </row>
    <row r="855" spans="1:16">
      <c r="A855" s="12">
        <v>14</v>
      </c>
      <c r="B855" s="12">
        <v>23629</v>
      </c>
      <c r="C855" s="12" t="s">
        <v>1182</v>
      </c>
      <c r="D855" s="12" t="s">
        <v>1356</v>
      </c>
      <c r="E855" s="17" t="s">
        <v>11628</v>
      </c>
      <c r="F855" s="25" t="str">
        <f>LEFT(E855,MIN(FIND({0,1,2,3,4,5,6,7,8,9},ASC(E855)&amp;1234567890))-1)</f>
        <v>Ba</v>
      </c>
      <c r="G855" s="25">
        <f t="shared" si="26"/>
        <v>3</v>
      </c>
      <c r="H855" s="25">
        <f>VLOOKUP(F855,Table!$A$2:$C$121,2,0)</f>
        <v>2</v>
      </c>
      <c r="I855" s="26">
        <f>VLOOKUP(F855,Table!$A$2:$C$121,3,0)</f>
        <v>6</v>
      </c>
      <c r="J855" s="17" t="s">
        <v>11722</v>
      </c>
      <c r="K855" s="25" t="str">
        <f>LEFT(J855,MIN(FIND({0,1,2,3,4,5,6,7,8,9},ASC(J855)&amp;1234567890))-1)</f>
        <v>P</v>
      </c>
      <c r="L855" s="25">
        <f t="shared" si="27"/>
        <v>14</v>
      </c>
      <c r="M855" s="25">
        <f>VLOOKUP(K855,Table!$A$2:$C$121,2,0)</f>
        <v>15</v>
      </c>
      <c r="N855" s="26">
        <f>VLOOKUP(K855,Table!$A$2:$C$121,3,0)</f>
        <v>3</v>
      </c>
      <c r="O855" s="13" t="str">
        <f>VLOOKUP(A855,Table!$U$1:$V$230,2,0)</f>
        <v>Monoclinic</v>
      </c>
      <c r="P855" s="1"/>
    </row>
    <row r="856" spans="1:16">
      <c r="A856" s="12">
        <v>14</v>
      </c>
      <c r="B856" s="12">
        <v>23760</v>
      </c>
      <c r="C856" s="12" t="s">
        <v>1182</v>
      </c>
      <c r="D856" s="12" t="s">
        <v>719</v>
      </c>
      <c r="E856" s="17" t="s">
        <v>11322</v>
      </c>
      <c r="F856" s="25" t="str">
        <f>LEFT(E856,MIN(FIND({0,1,2,3,4,5,6,7,8,9},ASC(E856)&amp;1234567890))-1)</f>
        <v>Pb</v>
      </c>
      <c r="G856" s="25">
        <f t="shared" si="26"/>
        <v>2</v>
      </c>
      <c r="H856" s="25">
        <f>VLOOKUP(F856,Table!$A$2:$C$121,2,0)</f>
        <v>14</v>
      </c>
      <c r="I856" s="26">
        <f>VLOOKUP(F856,Table!$A$2:$C$121,3,0)</f>
        <v>6</v>
      </c>
      <c r="J856" s="17" t="s">
        <v>59</v>
      </c>
      <c r="K856" s="25" t="str">
        <f>LEFT(J856,MIN(FIND({0,1,2,3,4,5,6,7,8,9},ASC(J856)&amp;1234567890))-1)</f>
        <v>O</v>
      </c>
      <c r="L856" s="25">
        <f t="shared" si="27"/>
        <v>3</v>
      </c>
      <c r="M856" s="25">
        <f>VLOOKUP(K856,Table!$A$2:$C$121,2,0)</f>
        <v>16</v>
      </c>
      <c r="N856" s="26">
        <f>VLOOKUP(K856,Table!$A$2:$C$121,3,0)</f>
        <v>2</v>
      </c>
      <c r="O856" s="13" t="str">
        <f>VLOOKUP(A856,Table!$U$1:$V$230,2,0)</f>
        <v>Monoclinic</v>
      </c>
      <c r="P856" s="1"/>
    </row>
    <row r="857" spans="1:16">
      <c r="A857" s="12">
        <v>14</v>
      </c>
      <c r="B857" s="12">
        <v>24694</v>
      </c>
      <c r="C857" s="12" t="s">
        <v>1182</v>
      </c>
      <c r="D857" s="12" t="s">
        <v>1357</v>
      </c>
      <c r="E857" s="17" t="s">
        <v>11358</v>
      </c>
      <c r="F857" s="25" t="str">
        <f>LEFT(E857,MIN(FIND({0,1,2,3,4,5,6,7,8,9},ASC(E857)&amp;1234567890))-1)</f>
        <v>N</v>
      </c>
      <c r="G857" s="25">
        <f t="shared" si="26"/>
        <v>2</v>
      </c>
      <c r="H857" s="25">
        <f>VLOOKUP(F857,Table!$A$2:$C$121,2,0)</f>
        <v>15</v>
      </c>
      <c r="I857" s="26">
        <f>VLOOKUP(F857,Table!$A$2:$C$121,3,0)</f>
        <v>2</v>
      </c>
      <c r="J857" s="17" t="s">
        <v>32</v>
      </c>
      <c r="K857" s="25" t="str">
        <f>LEFT(J857,MIN(FIND({0,1,2,3,4,5,6,7,8,9},ASC(J857)&amp;1234567890))-1)</f>
        <v>O</v>
      </c>
      <c r="L857" s="25">
        <f t="shared" si="27"/>
        <v>2</v>
      </c>
      <c r="M857" s="25">
        <f>VLOOKUP(K857,Table!$A$2:$C$121,2,0)</f>
        <v>16</v>
      </c>
      <c r="N857" s="26">
        <f>VLOOKUP(K857,Table!$A$2:$C$121,3,0)</f>
        <v>2</v>
      </c>
      <c r="O857" s="13" t="str">
        <f>VLOOKUP(A857,Table!$U$1:$V$230,2,0)</f>
        <v>Monoclinic</v>
      </c>
      <c r="P857" s="1"/>
    </row>
    <row r="858" spans="1:16">
      <c r="A858" s="12">
        <v>14</v>
      </c>
      <c r="B858" s="12">
        <v>24822</v>
      </c>
      <c r="C858" s="12" t="s">
        <v>1157</v>
      </c>
      <c r="D858" s="12" t="s">
        <v>1358</v>
      </c>
      <c r="E858" s="17" t="s">
        <v>11409</v>
      </c>
      <c r="F858" s="25" t="str">
        <f>LEFT(E858,MIN(FIND({0,1,2,3,4,5,6,7,8,9},ASC(E858)&amp;1234567890))-1)</f>
        <v>Ga</v>
      </c>
      <c r="G858" s="25">
        <f t="shared" si="26"/>
        <v>2</v>
      </c>
      <c r="H858" s="25">
        <f>VLOOKUP(F858,Table!$A$2:$C$121,2,0)</f>
        <v>13</v>
      </c>
      <c r="I858" s="26">
        <f>VLOOKUP(F858,Table!$A$2:$C$121,3,0)</f>
        <v>4</v>
      </c>
      <c r="J858" s="17" t="s">
        <v>11582</v>
      </c>
      <c r="K858" s="25" t="str">
        <f>LEFT(J858,MIN(FIND({0,1,2,3,4,5,6,7,8,9},ASC(J858)&amp;1234567890))-1)</f>
        <v>I</v>
      </c>
      <c r="L858" s="25">
        <f t="shared" si="27"/>
        <v>3</v>
      </c>
      <c r="M858" s="25">
        <f>VLOOKUP(K858,Table!$A$2:$C$121,2,0)</f>
        <v>17</v>
      </c>
      <c r="N858" s="26">
        <f>VLOOKUP(K858,Table!$A$2:$C$121,3,0)</f>
        <v>5</v>
      </c>
      <c r="O858" s="13" t="str">
        <f>VLOOKUP(A858,Table!$U$1:$V$230,2,0)</f>
        <v>Monoclinic</v>
      </c>
      <c r="P858" s="1"/>
    </row>
    <row r="859" spans="1:16">
      <c r="A859" s="12">
        <v>14</v>
      </c>
      <c r="B859" s="12">
        <v>33847</v>
      </c>
      <c r="C859" s="12" t="s">
        <v>1157</v>
      </c>
      <c r="D859" s="12" t="s">
        <v>1359</v>
      </c>
      <c r="E859" s="17" t="s">
        <v>376</v>
      </c>
      <c r="F859" s="25" t="str">
        <f>LEFT(E859,MIN(FIND({0,1,2,3,4,5,6,7,8,9},ASC(E859)&amp;1234567890))-1)</f>
        <v>Cs</v>
      </c>
      <c r="G859" s="25">
        <f t="shared" si="26"/>
        <v>1</v>
      </c>
      <c r="H859" s="25">
        <f>VLOOKUP(F859,Table!$A$2:$C$121,2,0)</f>
        <v>1</v>
      </c>
      <c r="I859" s="26">
        <f>VLOOKUP(F859,Table!$A$2:$C$121,3,0)</f>
        <v>6</v>
      </c>
      <c r="J859" s="17" t="s">
        <v>59</v>
      </c>
      <c r="K859" s="25" t="str">
        <f>LEFT(J859,MIN(FIND({0,1,2,3,4,5,6,7,8,9},ASC(J859)&amp;1234567890))-1)</f>
        <v>O</v>
      </c>
      <c r="L859" s="25">
        <f t="shared" si="27"/>
        <v>3</v>
      </c>
      <c r="M859" s="25">
        <f>VLOOKUP(K859,Table!$A$2:$C$121,2,0)</f>
        <v>16</v>
      </c>
      <c r="N859" s="26">
        <f>VLOOKUP(K859,Table!$A$2:$C$121,3,0)</f>
        <v>2</v>
      </c>
      <c r="O859" s="13" t="str">
        <f>VLOOKUP(A859,Table!$U$1:$V$230,2,0)</f>
        <v>Monoclinic</v>
      </c>
      <c r="P859" s="1"/>
    </row>
    <row r="860" spans="1:16">
      <c r="A860" s="12">
        <v>14</v>
      </c>
      <c r="B860" s="12">
        <v>42461</v>
      </c>
      <c r="C860" s="12" t="s">
        <v>1182</v>
      </c>
      <c r="D860" s="12" t="s">
        <v>1360</v>
      </c>
      <c r="E860" s="17" t="s">
        <v>11723</v>
      </c>
      <c r="F860" s="25" t="str">
        <f>LEFT(E860,MIN(FIND({0,1,2,3,4,5,6,7,8,9},ASC(E860)&amp;1234567890))-1)</f>
        <v>Sr</v>
      </c>
      <c r="G860" s="25">
        <f t="shared" si="26"/>
        <v>3</v>
      </c>
      <c r="H860" s="25">
        <f>VLOOKUP(F860,Table!$A$2:$C$121,2,0)</f>
        <v>2</v>
      </c>
      <c r="I860" s="26">
        <f>VLOOKUP(F860,Table!$A$2:$C$121,3,0)</f>
        <v>5</v>
      </c>
      <c r="J860" s="17" t="s">
        <v>11722</v>
      </c>
      <c r="K860" s="25" t="str">
        <f>LEFT(J860,MIN(FIND({0,1,2,3,4,5,6,7,8,9},ASC(J860)&amp;1234567890))-1)</f>
        <v>P</v>
      </c>
      <c r="L860" s="25">
        <f t="shared" si="27"/>
        <v>14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Monoclinic</v>
      </c>
      <c r="P860" s="1"/>
    </row>
    <row r="861" spans="1:16">
      <c r="A861" s="12">
        <v>14</v>
      </c>
      <c r="B861" s="12">
        <v>195</v>
      </c>
      <c r="C861" s="12" t="s">
        <v>1155</v>
      </c>
      <c r="D861" s="12" t="s">
        <v>674</v>
      </c>
      <c r="E861" s="17" t="s">
        <v>11405</v>
      </c>
      <c r="F861" s="25" t="str">
        <f>LEFT(E861,MIN(FIND({0,1,2,3,4,5,6,7,8,9},ASC(E861)&amp;1234567890))-1)</f>
        <v>V</v>
      </c>
      <c r="G861" s="25">
        <f t="shared" si="26"/>
        <v>3</v>
      </c>
      <c r="H861" s="25">
        <f>VLOOKUP(F861,Table!$A$2:$C$121,2,0)</f>
        <v>5</v>
      </c>
      <c r="I861" s="26">
        <f>VLOOKUP(F861,Table!$A$2:$C$121,3,0)</f>
        <v>4</v>
      </c>
      <c r="J861" s="17" t="s">
        <v>500</v>
      </c>
      <c r="K861" s="25" t="str">
        <f>LEFT(J861,MIN(FIND({0,1,2,3,4,5,6,7,8,9},ASC(J861)&amp;1234567890))-1)</f>
        <v>O</v>
      </c>
      <c r="L861" s="25">
        <f t="shared" si="27"/>
        <v>5</v>
      </c>
      <c r="M861" s="25">
        <f>VLOOKUP(K861,Table!$A$2:$C$121,2,0)</f>
        <v>16</v>
      </c>
      <c r="N861" s="26">
        <f>VLOOKUP(K861,Table!$A$2:$C$121,3,0)</f>
        <v>2</v>
      </c>
      <c r="O861" s="13" t="str">
        <f>VLOOKUP(A861,Table!$U$1:$V$230,2,0)</f>
        <v>Monoclinic</v>
      </c>
      <c r="P861" s="1"/>
    </row>
    <row r="862" spans="1:16">
      <c r="A862" s="12">
        <v>14</v>
      </c>
      <c r="B862" s="12">
        <v>55065</v>
      </c>
      <c r="C862" s="12" t="s">
        <v>1157</v>
      </c>
      <c r="D862" s="12" t="s">
        <v>1361</v>
      </c>
      <c r="E862" s="17" t="s">
        <v>39</v>
      </c>
      <c r="F862" s="25" t="str">
        <f>LEFT(E862,MIN(FIND({0,1,2,3,4,5,6,7,8,9},ASC(E862)&amp;1234567890))-1)</f>
        <v>K</v>
      </c>
      <c r="G862" s="25">
        <f t="shared" si="26"/>
        <v>1</v>
      </c>
      <c r="H862" s="25">
        <f>VLOOKUP(F862,Table!$A$2:$C$121,2,0)</f>
        <v>1</v>
      </c>
      <c r="I862" s="26">
        <f>VLOOKUP(F862,Table!$A$2:$C$121,3,0)</f>
        <v>4</v>
      </c>
      <c r="J862" s="17" t="s">
        <v>542</v>
      </c>
      <c r="K862" s="25" t="str">
        <f>LEFT(J862,MIN(FIND({0,1,2,3,4,5,6,7,8,9},ASC(J862)&amp;1234567890))-1)</f>
        <v>Bi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6</v>
      </c>
      <c r="O862" s="13" t="str">
        <f>VLOOKUP(A862,Table!$U$1:$V$230,2,0)</f>
        <v>Monoclinic</v>
      </c>
      <c r="P862" s="1"/>
    </row>
    <row r="863" spans="1:16">
      <c r="A863" s="12">
        <v>14</v>
      </c>
      <c r="B863" s="12">
        <v>55066</v>
      </c>
      <c r="C863" s="12" t="s">
        <v>1157</v>
      </c>
      <c r="D863" s="12" t="s">
        <v>1362</v>
      </c>
      <c r="E863" s="17" t="s">
        <v>11498</v>
      </c>
      <c r="F863" s="25" t="str">
        <f>LEFT(E863,MIN(FIND({0,1,2,3,4,5,6,7,8,9},ASC(E863)&amp;1234567890))-1)</f>
        <v>Rb</v>
      </c>
      <c r="G863" s="25">
        <f t="shared" si="26"/>
        <v>1</v>
      </c>
      <c r="H863" s="25">
        <f>VLOOKUP(F863,Table!$A$2:$C$121,2,0)</f>
        <v>1</v>
      </c>
      <c r="I863" s="26">
        <f>VLOOKUP(F863,Table!$A$2:$C$121,3,0)</f>
        <v>5</v>
      </c>
      <c r="J863" s="17" t="s">
        <v>542</v>
      </c>
      <c r="K863" s="25" t="str">
        <f>LEFT(J863,MIN(FIND({0,1,2,3,4,5,6,7,8,9},ASC(J863)&amp;1234567890))-1)</f>
        <v>Bi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6</v>
      </c>
      <c r="O863" s="13" t="str">
        <f>VLOOKUP(A863,Table!$U$1:$V$230,2,0)</f>
        <v>Monoclinic</v>
      </c>
      <c r="P863" s="1"/>
    </row>
    <row r="864" spans="1:16">
      <c r="A864" s="12">
        <v>14</v>
      </c>
      <c r="B864" s="12">
        <v>55067</v>
      </c>
      <c r="C864" s="12" t="s">
        <v>1157</v>
      </c>
      <c r="D864" s="12" t="s">
        <v>1363</v>
      </c>
      <c r="E864" s="17" t="s">
        <v>376</v>
      </c>
      <c r="F864" s="25" t="str">
        <f>LEFT(E864,MIN(FIND({0,1,2,3,4,5,6,7,8,9},ASC(E864)&amp;1234567890))-1)</f>
        <v>Cs</v>
      </c>
      <c r="G864" s="25">
        <f t="shared" si="26"/>
        <v>1</v>
      </c>
      <c r="H864" s="25">
        <f>VLOOKUP(F864,Table!$A$2:$C$121,2,0)</f>
        <v>1</v>
      </c>
      <c r="I864" s="26">
        <f>VLOOKUP(F864,Table!$A$2:$C$121,3,0)</f>
        <v>6</v>
      </c>
      <c r="J864" s="17" t="s">
        <v>542</v>
      </c>
      <c r="K864" s="25" t="str">
        <f>LEFT(J864,MIN(FIND({0,1,2,3,4,5,6,7,8,9},ASC(J864)&amp;1234567890))-1)</f>
        <v>Bi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6</v>
      </c>
      <c r="O864" s="13" t="str">
        <f>VLOOKUP(A864,Table!$U$1:$V$230,2,0)</f>
        <v>Monoclinic</v>
      </c>
      <c r="P864" s="1"/>
    </row>
    <row r="865" spans="1:16">
      <c r="A865" s="12">
        <v>14</v>
      </c>
      <c r="B865" s="12">
        <v>99838</v>
      </c>
      <c r="C865" s="12" t="s">
        <v>1175</v>
      </c>
      <c r="D865" s="12" t="s">
        <v>1364</v>
      </c>
      <c r="E865" s="17" t="s">
        <v>11543</v>
      </c>
      <c r="F865" s="25" t="str">
        <f>LEFT(E865,MIN(FIND({0,1,2,3,4,5,6,7,8,9},ASC(E865)&amp;1234567890))-1)</f>
        <v>Er</v>
      </c>
      <c r="G865" s="25">
        <f t="shared" si="26"/>
        <v>5</v>
      </c>
      <c r="H865" s="25">
        <f>VLOOKUP(F865,Table!$A$2:$C$121,2,0)</f>
        <v>3</v>
      </c>
      <c r="I865" s="26">
        <f>VLOOKUP(F865,Table!$A$2:$C$121,3,0)</f>
        <v>6</v>
      </c>
      <c r="J865" s="17" t="s">
        <v>11725</v>
      </c>
      <c r="K865" s="25" t="str">
        <f>LEFT(J865,MIN(FIND({0,1,2,3,4,5,6,7,8,9},ASC(J865)&amp;1234567890))-1)</f>
        <v>Si</v>
      </c>
      <c r="L865" s="25">
        <f t="shared" si="27"/>
        <v>4</v>
      </c>
      <c r="M865" s="25">
        <f>VLOOKUP(K865,Table!$A$2:$C$121,2,0)</f>
        <v>14</v>
      </c>
      <c r="N865" s="26">
        <f>VLOOKUP(K865,Table!$A$2:$C$121,3,0)</f>
        <v>3</v>
      </c>
      <c r="O865" s="13" t="str">
        <f>VLOOKUP(A865,Table!$U$1:$V$230,2,0)</f>
        <v>Monoclinic</v>
      </c>
      <c r="P865" s="1"/>
    </row>
    <row r="866" spans="1:16">
      <c r="A866" s="12">
        <v>14</v>
      </c>
      <c r="B866" s="12">
        <v>106437</v>
      </c>
      <c r="C866" s="12" t="s">
        <v>1157</v>
      </c>
      <c r="D866" s="12" t="s">
        <v>1365</v>
      </c>
      <c r="E866" s="17" t="s">
        <v>615</v>
      </c>
      <c r="F866" s="25" t="str">
        <f>LEFT(E866,MIN(FIND({0,1,2,3,4,5,6,7,8,9},ASC(E866)&amp;1234567890))-1)</f>
        <v>Nd</v>
      </c>
      <c r="G866" s="25">
        <f t="shared" si="26"/>
        <v>1</v>
      </c>
      <c r="H866" s="25">
        <f>VLOOKUP(F866,Table!$A$2:$C$121,2,0)</f>
        <v>3</v>
      </c>
      <c r="I866" s="26">
        <f>VLOOKUP(F866,Table!$A$2:$C$121,3,0)</f>
        <v>6</v>
      </c>
      <c r="J866" s="17" t="s">
        <v>11701</v>
      </c>
      <c r="K866" s="25" t="str">
        <f>LEFT(J866,MIN(FIND({0,1,2,3,4,5,6,7,8,9},ASC(J866)&amp;1234567890))-1)</f>
        <v>Cu</v>
      </c>
      <c r="L866" s="25">
        <f t="shared" si="27"/>
        <v>6</v>
      </c>
      <c r="M866" s="25">
        <f>VLOOKUP(K866,Table!$A$2:$C$121,2,0)</f>
        <v>11</v>
      </c>
      <c r="N866" s="26">
        <f>VLOOKUP(K866,Table!$A$2:$C$121,3,0)</f>
        <v>4</v>
      </c>
      <c r="O866" s="13" t="str">
        <f>VLOOKUP(A866,Table!$U$1:$V$230,2,0)</f>
        <v>Monoclinic</v>
      </c>
      <c r="P866" s="1"/>
    </row>
    <row r="867" spans="1:16">
      <c r="A867" s="12">
        <v>14</v>
      </c>
      <c r="B867" s="12">
        <v>414302</v>
      </c>
      <c r="C867" s="12" t="s">
        <v>1157</v>
      </c>
      <c r="D867" s="12" t="s">
        <v>1366</v>
      </c>
      <c r="E867" s="17" t="s">
        <v>11694</v>
      </c>
      <c r="F867" s="25" t="str">
        <f>LEFT(E867,MIN(FIND({0,1,2,3,4,5,6,7,8,9},ASC(E867)&amp;1234567890))-1)</f>
        <v>Al</v>
      </c>
      <c r="G867" s="25">
        <f t="shared" si="26"/>
        <v>9</v>
      </c>
      <c r="H867" s="25">
        <f>VLOOKUP(F867,Table!$A$2:$C$121,2,0)</f>
        <v>13</v>
      </c>
      <c r="I867" s="26">
        <f>VLOOKUP(F867,Table!$A$2:$C$121,3,0)</f>
        <v>3</v>
      </c>
      <c r="J867" s="17" t="s">
        <v>11726</v>
      </c>
      <c r="K867" s="25" t="str">
        <f>LEFT(J867,MIN(FIND({0,1,2,3,4,5,6,7,8,9},ASC(J867)&amp;1234567890))-1)</f>
        <v>Ir</v>
      </c>
      <c r="L867" s="25">
        <f t="shared" si="27"/>
        <v>2</v>
      </c>
      <c r="M867" s="25">
        <f>VLOOKUP(K867,Table!$A$2:$C$121,2,0)</f>
        <v>9</v>
      </c>
      <c r="N867" s="26">
        <f>VLOOKUP(K867,Table!$A$2:$C$121,3,0)</f>
        <v>6</v>
      </c>
      <c r="O867" s="13" t="str">
        <f>VLOOKUP(A867,Table!$U$1:$V$230,2,0)</f>
        <v>Monoclinic</v>
      </c>
      <c r="P867" s="1"/>
    </row>
    <row r="868" spans="1:16">
      <c r="A868" s="12">
        <v>14</v>
      </c>
      <c r="B868" s="12">
        <v>409857</v>
      </c>
      <c r="C868" s="12" t="s">
        <v>1157</v>
      </c>
      <c r="D868" s="12" t="s">
        <v>1367</v>
      </c>
      <c r="E868" s="17" t="s">
        <v>544</v>
      </c>
      <c r="F868" s="25" t="str">
        <f>LEFT(E868,MIN(FIND({0,1,2,3,4,5,6,7,8,9},ASC(E868)&amp;1234567890))-1)</f>
        <v>Ge</v>
      </c>
      <c r="G868" s="25">
        <f t="shared" si="26"/>
        <v>1</v>
      </c>
      <c r="H868" s="25">
        <f>VLOOKUP(F868,Table!$A$2:$C$121,2,0)</f>
        <v>14</v>
      </c>
      <c r="I868" s="26">
        <f>VLOOKUP(F868,Table!$A$2:$C$121,3,0)</f>
        <v>4</v>
      </c>
      <c r="J868" s="17" t="s">
        <v>11387</v>
      </c>
      <c r="K868" s="25" t="str">
        <f>LEFT(J868,MIN(FIND({0,1,2,3,4,5,6,7,8,9},ASC(J868)&amp;1234567890))-1)</f>
        <v>Br</v>
      </c>
      <c r="L868" s="25">
        <f t="shared" si="27"/>
        <v>4</v>
      </c>
      <c r="M868" s="25">
        <f>VLOOKUP(K868,Table!$A$2:$C$121,2,0)</f>
        <v>17</v>
      </c>
      <c r="N868" s="26">
        <f>VLOOKUP(K868,Table!$A$2:$C$121,3,0)</f>
        <v>4</v>
      </c>
      <c r="O868" s="13" t="str">
        <f>VLOOKUP(A868,Table!$U$1:$V$230,2,0)</f>
        <v>Monoclinic</v>
      </c>
      <c r="P868" s="1"/>
    </row>
    <row r="869" spans="1:16">
      <c r="A869" s="12">
        <v>14</v>
      </c>
      <c r="B869" s="12">
        <v>607498</v>
      </c>
      <c r="C869" s="12" t="s">
        <v>1182</v>
      </c>
      <c r="D869" s="12" t="s">
        <v>1368</v>
      </c>
      <c r="E869" s="17" t="s">
        <v>67</v>
      </c>
      <c r="F869" s="25" t="str">
        <f>LEFT(E869,MIN(FIND({0,1,2,3,4,5,6,7,8,9},ASC(E869)&amp;1234567890))-1)</f>
        <v>Fe</v>
      </c>
      <c r="G869" s="25">
        <f t="shared" si="26"/>
        <v>2</v>
      </c>
      <c r="H869" s="25">
        <f>VLOOKUP(F869,Table!$A$2:$C$121,2,0)</f>
        <v>8</v>
      </c>
      <c r="I869" s="26">
        <f>VLOOKUP(F869,Table!$A$2:$C$121,3,0)</f>
        <v>4</v>
      </c>
      <c r="J869" s="17" t="s">
        <v>11694</v>
      </c>
      <c r="K869" s="25" t="str">
        <f>LEFT(J869,MIN(FIND({0,1,2,3,4,5,6,7,8,9},ASC(J869)&amp;1234567890))-1)</f>
        <v>Al</v>
      </c>
      <c r="L869" s="25">
        <f t="shared" si="27"/>
        <v>9</v>
      </c>
      <c r="M869" s="25">
        <f>VLOOKUP(K869,Table!$A$2:$C$121,2,0)</f>
        <v>13</v>
      </c>
      <c r="N869" s="26">
        <f>VLOOKUP(K869,Table!$A$2:$C$121,3,0)</f>
        <v>3</v>
      </c>
      <c r="O869" s="13" t="str">
        <f>VLOOKUP(A869,Table!$U$1:$V$230,2,0)</f>
        <v>Monoclinic</v>
      </c>
      <c r="P869" s="1"/>
    </row>
    <row r="870" spans="1:16">
      <c r="A870" s="12">
        <v>14</v>
      </c>
      <c r="B870" s="12">
        <v>608238</v>
      </c>
      <c r="C870" s="12" t="s">
        <v>1182</v>
      </c>
      <c r="D870" s="12" t="s">
        <v>1369</v>
      </c>
      <c r="E870" s="17" t="s">
        <v>11726</v>
      </c>
      <c r="F870" s="25" t="str">
        <f>LEFT(E870,MIN(FIND({0,1,2,3,4,5,6,7,8,9},ASC(E870)&amp;1234567890))-1)</f>
        <v>Ir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6</v>
      </c>
      <c r="J870" s="17" t="s">
        <v>11694</v>
      </c>
      <c r="K870" s="25" t="str">
        <f>LEFT(J870,MIN(FIND({0,1,2,3,4,5,6,7,8,9},ASC(J870)&amp;1234567890))-1)</f>
        <v>Al</v>
      </c>
      <c r="L870" s="25">
        <f t="shared" si="27"/>
        <v>9</v>
      </c>
      <c r="M870" s="25">
        <f>VLOOKUP(K870,Table!$A$2:$C$121,2,0)</f>
        <v>13</v>
      </c>
      <c r="N870" s="26">
        <f>VLOOKUP(K870,Table!$A$2:$C$121,3,0)</f>
        <v>3</v>
      </c>
      <c r="O870" s="13" t="str">
        <f>VLOOKUP(A870,Table!$U$1:$V$230,2,0)</f>
        <v>Monoclinic</v>
      </c>
      <c r="P870" s="1"/>
    </row>
    <row r="871" spans="1:16">
      <c r="A871" s="12">
        <v>14</v>
      </c>
      <c r="B871" s="12">
        <v>609997</v>
      </c>
      <c r="C871" s="12" t="s">
        <v>1157</v>
      </c>
      <c r="D871" s="12" t="s">
        <v>1370</v>
      </c>
      <c r="E871" s="17" t="s">
        <v>11331</v>
      </c>
      <c r="F871" s="25" t="str">
        <f>LEFT(E871,MIN(FIND({0,1,2,3,4,5,6,7,8,9},ASC(E871)&amp;1234567890))-1)</f>
        <v>Ce</v>
      </c>
      <c r="G871" s="25">
        <f t="shared" si="26"/>
        <v>1</v>
      </c>
      <c r="H871" s="25">
        <f>VLOOKUP(F871,Table!$A$2:$C$121,2,0)</f>
        <v>3</v>
      </c>
      <c r="I871" s="26">
        <f>VLOOKUP(F871,Table!$A$2:$C$121,3,0)</f>
        <v>6</v>
      </c>
      <c r="J871" s="17" t="s">
        <v>453</v>
      </c>
      <c r="K871" s="25" t="str">
        <f>LEFT(J871,MIN(FIND({0,1,2,3,4,5,6,7,8,9},ASC(J871)&amp;1234567890))-1)</f>
        <v>As</v>
      </c>
      <c r="L871" s="25">
        <f t="shared" si="27"/>
        <v>2</v>
      </c>
      <c r="M871" s="25">
        <f>VLOOKUP(K871,Table!$A$2:$C$121,2,0)</f>
        <v>15</v>
      </c>
      <c r="N871" s="26">
        <f>VLOOKUP(K871,Table!$A$2:$C$121,3,0)</f>
        <v>4</v>
      </c>
      <c r="O871" s="13" t="str">
        <f>VLOOKUP(A871,Table!$U$1:$V$230,2,0)</f>
        <v>Monoclinic</v>
      </c>
      <c r="P871" s="1"/>
    </row>
    <row r="872" spans="1:16">
      <c r="A872" s="12">
        <v>14</v>
      </c>
      <c r="B872" s="12">
        <v>610769</v>
      </c>
      <c r="C872" s="12" t="s">
        <v>1157</v>
      </c>
      <c r="D872" s="12" t="s">
        <v>670</v>
      </c>
      <c r="E872" s="17" t="s">
        <v>46</v>
      </c>
      <c r="F872" s="25" t="str">
        <f>LEFT(E872,MIN(FIND({0,1,2,3,4,5,6,7,8,9},ASC(E872)&amp;1234567890))-1)</f>
        <v>La</v>
      </c>
      <c r="G872" s="25">
        <f t="shared" si="26"/>
        <v>1</v>
      </c>
      <c r="H872" s="25">
        <f>VLOOKUP(F872,Table!$A$2:$C$121,2,0)</f>
        <v>3</v>
      </c>
      <c r="I872" s="26">
        <f>VLOOKUP(F872,Table!$A$2:$C$121,3,0)</f>
        <v>6</v>
      </c>
      <c r="J872" s="17" t="s">
        <v>453</v>
      </c>
      <c r="K872" s="25" t="str">
        <f>LEFT(J872,MIN(FIND({0,1,2,3,4,5,6,7,8,9},ASC(J872)&amp;1234567890))-1)</f>
        <v>As</v>
      </c>
      <c r="L872" s="25">
        <f t="shared" si="27"/>
        <v>2</v>
      </c>
      <c r="M872" s="25">
        <f>VLOOKUP(K872,Table!$A$2:$C$121,2,0)</f>
        <v>15</v>
      </c>
      <c r="N872" s="26">
        <f>VLOOKUP(K872,Table!$A$2:$C$121,3,0)</f>
        <v>4</v>
      </c>
      <c r="O872" s="13" t="str">
        <f>VLOOKUP(A872,Table!$U$1:$V$230,2,0)</f>
        <v>Monoclinic</v>
      </c>
      <c r="P872" s="1"/>
    </row>
    <row r="873" spans="1:16">
      <c r="A873" s="12">
        <v>14</v>
      </c>
      <c r="B873" s="12">
        <v>611219</v>
      </c>
      <c r="C873" s="12" t="s">
        <v>1157</v>
      </c>
      <c r="D873" s="12" t="s">
        <v>1371</v>
      </c>
      <c r="E873" s="17" t="s">
        <v>11332</v>
      </c>
      <c r="F873" s="25" t="str">
        <f>LEFT(E873,MIN(FIND({0,1,2,3,4,5,6,7,8,9},ASC(E873)&amp;1234567890))-1)</f>
        <v>Pr</v>
      </c>
      <c r="G873" s="25">
        <f t="shared" si="26"/>
        <v>1</v>
      </c>
      <c r="H873" s="25">
        <f>VLOOKUP(F873,Table!$A$2:$C$121,2,0)</f>
        <v>3</v>
      </c>
      <c r="I873" s="26">
        <f>VLOOKUP(F873,Table!$A$2:$C$121,3,0)</f>
        <v>6</v>
      </c>
      <c r="J873" s="17" t="s">
        <v>453</v>
      </c>
      <c r="K873" s="25" t="str">
        <f>LEFT(J873,MIN(FIND({0,1,2,3,4,5,6,7,8,9},ASC(J873)&amp;1234567890))-1)</f>
        <v>As</v>
      </c>
      <c r="L873" s="25">
        <f t="shared" si="27"/>
        <v>2</v>
      </c>
      <c r="M873" s="25">
        <f>VLOOKUP(K873,Table!$A$2:$C$121,2,0)</f>
        <v>15</v>
      </c>
      <c r="N873" s="26">
        <f>VLOOKUP(K873,Table!$A$2:$C$121,3,0)</f>
        <v>4</v>
      </c>
      <c r="O873" s="13" t="str">
        <f>VLOOKUP(A873,Table!$U$1:$V$230,2,0)</f>
        <v>Monoclinic</v>
      </c>
      <c r="P873" s="1"/>
    </row>
    <row r="874" spans="1:16">
      <c r="A874" s="12">
        <v>14</v>
      </c>
      <c r="B874" s="12">
        <v>611371</v>
      </c>
      <c r="C874" s="12" t="s">
        <v>1157</v>
      </c>
      <c r="D874" s="12" t="s">
        <v>1372</v>
      </c>
      <c r="E874" s="17" t="s">
        <v>540</v>
      </c>
      <c r="F874" s="25" t="str">
        <f>LEFT(E874,MIN(FIND({0,1,2,3,4,5,6,7,8,9},ASC(E874)&amp;1234567890))-1)</f>
        <v>As</v>
      </c>
      <c r="G874" s="25">
        <f t="shared" si="26"/>
        <v>1</v>
      </c>
      <c r="H874" s="25">
        <f>VLOOKUP(F874,Table!$A$2:$C$121,2,0)</f>
        <v>15</v>
      </c>
      <c r="I874" s="26">
        <f>VLOOKUP(F874,Table!$A$2:$C$121,3,0)</f>
        <v>4</v>
      </c>
      <c r="J874" s="17" t="s">
        <v>47</v>
      </c>
      <c r="K874" s="25" t="str">
        <f>LEFT(J874,MIN(FIND({0,1,2,3,4,5,6,7,8,9},ASC(J874)&amp;1234567890))-1)</f>
        <v>Se</v>
      </c>
      <c r="L874" s="25">
        <f t="shared" si="27"/>
        <v>1</v>
      </c>
      <c r="M874" s="25">
        <f>VLOOKUP(K874,Table!$A$2:$C$121,2,0)</f>
        <v>16</v>
      </c>
      <c r="N874" s="26">
        <f>VLOOKUP(K874,Table!$A$2:$C$121,3,0)</f>
        <v>4</v>
      </c>
      <c r="O874" s="13" t="str">
        <f>VLOOKUP(A874,Table!$U$1:$V$230,2,0)</f>
        <v>Monoclinic</v>
      </c>
      <c r="P874" s="1"/>
    </row>
    <row r="875" spans="1:16">
      <c r="A875" s="12">
        <v>14</v>
      </c>
      <c r="B875" s="12">
        <v>615474</v>
      </c>
      <c r="C875" s="12" t="s">
        <v>1157</v>
      </c>
      <c r="D875" s="12" t="s">
        <v>1373</v>
      </c>
      <c r="E875" s="17" t="s">
        <v>60</v>
      </c>
      <c r="F875" s="25" t="str">
        <f>LEFT(E875,MIN(FIND({0,1,2,3,4,5,6,7,8,9},ASC(E875)&amp;1234567890))-1)</f>
        <v>Sm</v>
      </c>
      <c r="G875" s="25">
        <f t="shared" si="26"/>
        <v>2</v>
      </c>
      <c r="H875" s="25">
        <f>VLOOKUP(F875,Table!$A$2:$C$121,2,0)</f>
        <v>3</v>
      </c>
      <c r="I875" s="26">
        <f>VLOOKUP(F875,Table!$A$2:$C$121,3,0)</f>
        <v>6</v>
      </c>
      <c r="J875" s="17" t="s">
        <v>11651</v>
      </c>
      <c r="K875" s="25" t="str">
        <f>LEFT(J875,MIN(FIND({0,1,2,3,4,5,6,7,8,9},ASC(J875)&amp;1234567890))-1)</f>
        <v>B</v>
      </c>
      <c r="L875" s="25">
        <f t="shared" si="27"/>
        <v>5</v>
      </c>
      <c r="M875" s="25">
        <f>VLOOKUP(K875,Table!$A$2:$C$121,2,0)</f>
        <v>13</v>
      </c>
      <c r="N875" s="26">
        <f>VLOOKUP(K875,Table!$A$2:$C$121,3,0)</f>
        <v>2</v>
      </c>
      <c r="O875" s="13" t="str">
        <f>VLOOKUP(A875,Table!$U$1:$V$230,2,0)</f>
        <v>Monoclinic</v>
      </c>
      <c r="P875" s="1"/>
    </row>
    <row r="876" spans="1:16">
      <c r="A876" s="12">
        <v>14</v>
      </c>
      <c r="B876" s="12">
        <v>616739</v>
      </c>
      <c r="C876" s="12" t="s">
        <v>1157</v>
      </c>
      <c r="D876" s="12" t="s">
        <v>1374</v>
      </c>
      <c r="E876" s="17" t="s">
        <v>72</v>
      </c>
      <c r="F876" s="25" t="str">
        <f>LEFT(E876,MIN(FIND({0,1,2,3,4,5,6,7,8,9},ASC(E876)&amp;1234567890))-1)</f>
        <v>Ir</v>
      </c>
      <c r="G876" s="25">
        <f t="shared" si="26"/>
        <v>1</v>
      </c>
      <c r="H876" s="25">
        <f>VLOOKUP(F876,Table!$A$2:$C$121,2,0)</f>
        <v>9</v>
      </c>
      <c r="I876" s="26">
        <f>VLOOKUP(F876,Table!$A$2:$C$121,3,0)</f>
        <v>6</v>
      </c>
      <c r="J876" s="17" t="s">
        <v>11456</v>
      </c>
      <c r="K876" s="25" t="str">
        <f>LEFT(J876,MIN(FIND({0,1,2,3,4,5,6,7,8,9},ASC(J876)&amp;1234567890))-1)</f>
        <v>Bi</v>
      </c>
      <c r="L876" s="25">
        <f t="shared" si="27"/>
        <v>2</v>
      </c>
      <c r="M876" s="25">
        <f>VLOOKUP(K876,Table!$A$2:$C$121,2,0)</f>
        <v>15</v>
      </c>
      <c r="N876" s="26">
        <f>VLOOKUP(K876,Table!$A$2:$C$121,3,0)</f>
        <v>6</v>
      </c>
      <c r="O876" s="13" t="str">
        <f>VLOOKUP(A876,Table!$U$1:$V$230,2,0)</f>
        <v>Monoclinic</v>
      </c>
      <c r="P876" s="1"/>
    </row>
    <row r="877" spans="1:16">
      <c r="A877" s="12">
        <v>14</v>
      </c>
      <c r="B877" s="12">
        <v>621747</v>
      </c>
      <c r="C877" s="12" t="s">
        <v>1157</v>
      </c>
      <c r="D877" s="12" t="s">
        <v>676</v>
      </c>
      <c r="E877" s="17" t="s">
        <v>11331</v>
      </c>
      <c r="F877" s="25" t="str">
        <f>LEFT(E877,MIN(FIND({0,1,2,3,4,5,6,7,8,9},ASC(E877)&amp;1234567890))-1)</f>
        <v>Ce</v>
      </c>
      <c r="G877" s="25">
        <f t="shared" si="26"/>
        <v>1</v>
      </c>
      <c r="H877" s="25">
        <f>VLOOKUP(F877,Table!$A$2:$C$121,2,0)</f>
        <v>3</v>
      </c>
      <c r="I877" s="26">
        <f>VLOOKUP(F877,Table!$A$2:$C$121,3,0)</f>
        <v>6</v>
      </c>
      <c r="J877" s="17" t="s">
        <v>30</v>
      </c>
      <c r="K877" s="25" t="str">
        <f>LEFT(J877,MIN(FIND({0,1,2,3,4,5,6,7,8,9},ASC(J877)&amp;1234567890))-1)</f>
        <v>P</v>
      </c>
      <c r="L877" s="25">
        <f t="shared" si="27"/>
        <v>2</v>
      </c>
      <c r="M877" s="25">
        <f>VLOOKUP(K877,Table!$A$2:$C$121,2,0)</f>
        <v>15</v>
      </c>
      <c r="N877" s="26">
        <f>VLOOKUP(K877,Table!$A$2:$C$121,3,0)</f>
        <v>3</v>
      </c>
      <c r="O877" s="13" t="str">
        <f>VLOOKUP(A877,Table!$U$1:$V$230,2,0)</f>
        <v>Monoclinic</v>
      </c>
      <c r="P877" s="1"/>
    </row>
    <row r="878" spans="1:16">
      <c r="A878" s="12">
        <v>14</v>
      </c>
      <c r="B878" s="12">
        <v>634438</v>
      </c>
      <c r="C878" s="12" t="s">
        <v>1182</v>
      </c>
      <c r="D878" s="12" t="s">
        <v>1375</v>
      </c>
      <c r="E878" s="17" t="s">
        <v>11726</v>
      </c>
      <c r="F878" s="25" t="str">
        <f>LEFT(E878,MIN(FIND({0,1,2,3,4,5,6,7,8,9},ASC(E878)&amp;1234567890))-1)</f>
        <v>Ir</v>
      </c>
      <c r="G878" s="25">
        <f t="shared" si="26"/>
        <v>2</v>
      </c>
      <c r="H878" s="25">
        <f>VLOOKUP(F878,Table!$A$2:$C$121,2,0)</f>
        <v>9</v>
      </c>
      <c r="I878" s="26">
        <f>VLOOKUP(F878,Table!$A$2:$C$121,3,0)</f>
        <v>6</v>
      </c>
      <c r="J878" s="17" t="s">
        <v>11495</v>
      </c>
      <c r="K878" s="25" t="str">
        <f>LEFT(J878,MIN(FIND({0,1,2,3,4,5,6,7,8,9},ASC(J878)&amp;1234567890))-1)</f>
        <v>Ga</v>
      </c>
      <c r="L878" s="25">
        <f t="shared" si="27"/>
        <v>9</v>
      </c>
      <c r="M878" s="25">
        <f>VLOOKUP(K878,Table!$A$2:$C$121,2,0)</f>
        <v>13</v>
      </c>
      <c r="N878" s="26">
        <f>VLOOKUP(K878,Table!$A$2:$C$121,3,0)</f>
        <v>4</v>
      </c>
      <c r="O878" s="13" t="str">
        <f>VLOOKUP(A878,Table!$U$1:$V$230,2,0)</f>
        <v>Monoclinic</v>
      </c>
      <c r="P878" s="1"/>
    </row>
    <row r="879" spans="1:16">
      <c r="A879" s="12">
        <v>14</v>
      </c>
      <c r="B879" s="12">
        <v>635207</v>
      </c>
      <c r="C879" s="12" t="s">
        <v>1182</v>
      </c>
      <c r="D879" s="12" t="s">
        <v>1376</v>
      </c>
      <c r="E879" s="17" t="s">
        <v>11696</v>
      </c>
      <c r="F879" s="25" t="str">
        <f>LEFT(E879,MIN(FIND({0,1,2,3,4,5,6,7,8,9},ASC(E879)&amp;1234567890))-1)</f>
        <v>Rh</v>
      </c>
      <c r="G879" s="25">
        <f t="shared" si="26"/>
        <v>2</v>
      </c>
      <c r="H879" s="25">
        <f>VLOOKUP(F879,Table!$A$2:$C$121,2,0)</f>
        <v>9</v>
      </c>
      <c r="I879" s="26">
        <f>VLOOKUP(F879,Table!$A$2:$C$121,3,0)</f>
        <v>5</v>
      </c>
      <c r="J879" s="17" t="s">
        <v>11495</v>
      </c>
      <c r="K879" s="25" t="str">
        <f>LEFT(J879,MIN(FIND({0,1,2,3,4,5,6,7,8,9},ASC(J879)&amp;1234567890))-1)</f>
        <v>Ga</v>
      </c>
      <c r="L879" s="25">
        <f t="shared" si="27"/>
        <v>9</v>
      </c>
      <c r="M879" s="25">
        <f>VLOOKUP(K879,Table!$A$2:$C$121,2,0)</f>
        <v>13</v>
      </c>
      <c r="N879" s="26">
        <f>VLOOKUP(K879,Table!$A$2:$C$121,3,0)</f>
        <v>4</v>
      </c>
      <c r="O879" s="13" t="str">
        <f>VLOOKUP(A879,Table!$U$1:$V$230,2,0)</f>
        <v>Monoclinic</v>
      </c>
      <c r="P879" s="1"/>
    </row>
    <row r="880" spans="1:16">
      <c r="A880" s="12">
        <v>14</v>
      </c>
      <c r="B880" s="12">
        <v>641821</v>
      </c>
      <c r="C880" s="12" t="s">
        <v>1175</v>
      </c>
      <c r="D880" s="12" t="s">
        <v>1377</v>
      </c>
      <c r="E880" s="17" t="s">
        <v>46</v>
      </c>
      <c r="F880" s="25" t="str">
        <f>LEFT(E880,MIN(FIND({0,1,2,3,4,5,6,7,8,9},ASC(E880)&amp;1234567890))-1)</f>
        <v>La</v>
      </c>
      <c r="G880" s="25">
        <f t="shared" si="26"/>
        <v>1</v>
      </c>
      <c r="H880" s="25">
        <f>VLOOKUP(F880,Table!$A$2:$C$121,2,0)</f>
        <v>3</v>
      </c>
      <c r="I880" s="26">
        <f>VLOOKUP(F880,Table!$A$2:$C$121,3,0)</f>
        <v>6</v>
      </c>
      <c r="J880" s="17" t="s">
        <v>34</v>
      </c>
      <c r="K880" s="25" t="str">
        <f>LEFT(J880,MIN(FIND({0,1,2,3,4,5,6,7,8,9},ASC(J880)&amp;1234567890))-1)</f>
        <v>S</v>
      </c>
      <c r="L880" s="25">
        <f t="shared" si="27"/>
        <v>2</v>
      </c>
      <c r="M880" s="25">
        <f>VLOOKUP(K880,Table!$A$2:$C$121,2,0)</f>
        <v>16</v>
      </c>
      <c r="N880" s="26">
        <f>VLOOKUP(K880,Table!$A$2:$C$121,3,0)</f>
        <v>3</v>
      </c>
      <c r="O880" s="13" t="str">
        <f>VLOOKUP(A880,Table!$U$1:$V$230,2,0)</f>
        <v>Monoclinic</v>
      </c>
      <c r="P880" s="1"/>
    </row>
    <row r="881" spans="1:16">
      <c r="A881" s="12">
        <v>14</v>
      </c>
      <c r="B881" s="12">
        <v>647349</v>
      </c>
      <c r="C881" s="12" t="s">
        <v>1157</v>
      </c>
      <c r="D881" s="12" t="s">
        <v>1378</v>
      </c>
      <c r="E881" s="17" t="s">
        <v>37</v>
      </c>
      <c r="F881" s="25" t="str">
        <f>LEFT(E881,MIN(FIND({0,1,2,3,4,5,6,7,8,9},ASC(E881)&amp;1234567890))-1)</f>
        <v>Re</v>
      </c>
      <c r="G881" s="25">
        <f t="shared" si="26"/>
        <v>1</v>
      </c>
      <c r="H881" s="25">
        <f>VLOOKUP(F881,Table!$A$2:$C$121,2,0)</f>
        <v>7</v>
      </c>
      <c r="I881" s="26">
        <f>VLOOKUP(F881,Table!$A$2:$C$121,3,0)</f>
        <v>6</v>
      </c>
      <c r="J881" s="17" t="s">
        <v>32</v>
      </c>
      <c r="K881" s="25" t="str">
        <f>LEFT(J881,MIN(FIND({0,1,2,3,4,5,6,7,8,9},ASC(J881)&amp;1234567890))-1)</f>
        <v>O</v>
      </c>
      <c r="L881" s="25">
        <f t="shared" si="27"/>
        <v>2</v>
      </c>
      <c r="M881" s="25">
        <f>VLOOKUP(K881,Table!$A$2:$C$121,2,0)</f>
        <v>16</v>
      </c>
      <c r="N881" s="26">
        <f>VLOOKUP(K881,Table!$A$2:$C$121,3,0)</f>
        <v>2</v>
      </c>
      <c r="O881" s="13" t="str">
        <f>VLOOKUP(A881,Table!$U$1:$V$230,2,0)</f>
        <v>Monoclinic</v>
      </c>
      <c r="P881" s="1"/>
    </row>
    <row r="882" spans="1:16">
      <c r="A882" s="12">
        <v>14</v>
      </c>
      <c r="B882" s="12">
        <v>647511</v>
      </c>
      <c r="C882" s="12" t="s">
        <v>1157</v>
      </c>
      <c r="D882" s="12" t="s">
        <v>1379</v>
      </c>
      <c r="E882" s="17" t="s">
        <v>395</v>
      </c>
      <c r="F882" s="25" t="str">
        <f>LEFT(E882,MIN(FIND({0,1,2,3,4,5,6,7,8,9},ASC(E882)&amp;1234567890))-1)</f>
        <v>Tc</v>
      </c>
      <c r="G882" s="25">
        <f t="shared" si="26"/>
        <v>1</v>
      </c>
      <c r="H882" s="25">
        <f>VLOOKUP(F882,Table!$A$2:$C$121,2,0)</f>
        <v>7</v>
      </c>
      <c r="I882" s="26">
        <f>VLOOKUP(F882,Table!$A$2:$C$121,3,0)</f>
        <v>5</v>
      </c>
      <c r="J882" s="17" t="s">
        <v>32</v>
      </c>
      <c r="K882" s="25" t="str">
        <f>LEFT(J882,MIN(FIND({0,1,2,3,4,5,6,7,8,9},ASC(J882)&amp;1234567890))-1)</f>
        <v>O</v>
      </c>
      <c r="L882" s="25">
        <f t="shared" si="27"/>
        <v>2</v>
      </c>
      <c r="M882" s="25">
        <f>VLOOKUP(K882,Table!$A$2:$C$121,2,0)</f>
        <v>16</v>
      </c>
      <c r="N882" s="26">
        <f>VLOOKUP(K882,Table!$A$2:$C$121,3,0)</f>
        <v>2</v>
      </c>
      <c r="O882" s="13" t="str">
        <f>VLOOKUP(A882,Table!$U$1:$V$230,2,0)</f>
        <v>Monoclinic</v>
      </c>
      <c r="P882" s="1"/>
    </row>
    <row r="883" spans="1:16">
      <c r="A883" s="12">
        <v>14</v>
      </c>
      <c r="B883" s="12">
        <v>647708</v>
      </c>
      <c r="C883" s="12" t="s">
        <v>1157</v>
      </c>
      <c r="D883" s="12" t="s">
        <v>279</v>
      </c>
      <c r="E883" s="17" t="s">
        <v>434</v>
      </c>
      <c r="F883" s="25" t="str">
        <f>LEFT(E883,MIN(FIND({0,1,2,3,4,5,6,7,8,9},ASC(E883)&amp;1234567890))-1)</f>
        <v>Os</v>
      </c>
      <c r="G883" s="25">
        <f t="shared" si="26"/>
        <v>1</v>
      </c>
      <c r="H883" s="25">
        <f>VLOOKUP(F883,Table!$A$2:$C$121,2,0)</f>
        <v>8</v>
      </c>
      <c r="I883" s="26">
        <f>VLOOKUP(F883,Table!$A$2:$C$121,3,0)</f>
        <v>6</v>
      </c>
      <c r="J883" s="17" t="s">
        <v>342</v>
      </c>
      <c r="K883" s="25" t="str">
        <f>LEFT(J883,MIN(FIND({0,1,2,3,4,5,6,7,8,9},ASC(J883)&amp;1234567890))-1)</f>
        <v>P</v>
      </c>
      <c r="L883" s="25">
        <f t="shared" si="27"/>
        <v>4</v>
      </c>
      <c r="M883" s="25">
        <f>VLOOKUP(K883,Table!$A$2:$C$121,2,0)</f>
        <v>15</v>
      </c>
      <c r="N883" s="26">
        <f>VLOOKUP(K883,Table!$A$2:$C$121,3,0)</f>
        <v>3</v>
      </c>
      <c r="O883" s="13" t="str">
        <f>VLOOKUP(A883,Table!$U$1:$V$230,2,0)</f>
        <v>Monoclinic</v>
      </c>
      <c r="P883" s="1"/>
    </row>
    <row r="884" spans="1:16">
      <c r="A884" s="12">
        <v>14</v>
      </c>
      <c r="B884" s="12">
        <v>647944</v>
      </c>
      <c r="C884" s="12" t="s">
        <v>1157</v>
      </c>
      <c r="D884" s="12" t="s">
        <v>1380</v>
      </c>
      <c r="E884" s="17" t="s">
        <v>11332</v>
      </c>
      <c r="F884" s="25" t="str">
        <f>LEFT(E884,MIN(FIND({0,1,2,3,4,5,6,7,8,9},ASC(E884)&amp;1234567890))-1)</f>
        <v>Pr</v>
      </c>
      <c r="G884" s="25">
        <f t="shared" si="26"/>
        <v>1</v>
      </c>
      <c r="H884" s="25">
        <f>VLOOKUP(F884,Table!$A$2:$C$121,2,0)</f>
        <v>3</v>
      </c>
      <c r="I884" s="26">
        <f>VLOOKUP(F884,Table!$A$2:$C$121,3,0)</f>
        <v>6</v>
      </c>
      <c r="J884" s="17" t="s">
        <v>30</v>
      </c>
      <c r="K884" s="25" t="str">
        <f>LEFT(J884,MIN(FIND({0,1,2,3,4,5,6,7,8,9},ASC(J884)&amp;1234567890))-1)</f>
        <v>P</v>
      </c>
      <c r="L884" s="25">
        <f t="shared" si="27"/>
        <v>2</v>
      </c>
      <c r="M884" s="25">
        <f>VLOOKUP(K884,Table!$A$2:$C$121,2,0)</f>
        <v>15</v>
      </c>
      <c r="N884" s="26">
        <f>VLOOKUP(K884,Table!$A$2:$C$121,3,0)</f>
        <v>3</v>
      </c>
      <c r="O884" s="13" t="str">
        <f>VLOOKUP(A884,Table!$U$1:$V$230,2,0)</f>
        <v>Monoclinic</v>
      </c>
      <c r="P884" s="1"/>
    </row>
    <row r="885" spans="1:16">
      <c r="A885" s="12">
        <v>14</v>
      </c>
      <c r="B885" s="12">
        <v>648018</v>
      </c>
      <c r="C885" s="12" t="s">
        <v>1157</v>
      </c>
      <c r="D885" s="12" t="s">
        <v>208</v>
      </c>
      <c r="E885" s="17" t="s">
        <v>341</v>
      </c>
      <c r="F885" s="25" t="str">
        <f>LEFT(E885,MIN(FIND({0,1,2,3,4,5,6,7,8,9},ASC(E885)&amp;1234567890))-1)</f>
        <v>Ru</v>
      </c>
      <c r="G885" s="25">
        <f t="shared" si="26"/>
        <v>1</v>
      </c>
      <c r="H885" s="25">
        <f>VLOOKUP(F885,Table!$A$2:$C$121,2,0)</f>
        <v>8</v>
      </c>
      <c r="I885" s="26">
        <f>VLOOKUP(F885,Table!$A$2:$C$121,3,0)</f>
        <v>5</v>
      </c>
      <c r="J885" s="17" t="s">
        <v>342</v>
      </c>
      <c r="K885" s="25" t="str">
        <f>LEFT(J885,MIN(FIND({0,1,2,3,4,5,6,7,8,9},ASC(J885)&amp;1234567890))-1)</f>
        <v>P</v>
      </c>
      <c r="L885" s="25">
        <f t="shared" si="27"/>
        <v>4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Monoclinic</v>
      </c>
      <c r="P885" s="1"/>
    </row>
    <row r="886" spans="1:16">
      <c r="A886" s="12">
        <v>14</v>
      </c>
      <c r="B886" s="12">
        <v>653676</v>
      </c>
      <c r="C886" s="12" t="s">
        <v>1157</v>
      </c>
      <c r="D886" s="12" t="s">
        <v>1381</v>
      </c>
      <c r="E886" s="17" t="s">
        <v>11624</v>
      </c>
      <c r="F886" s="25" t="str">
        <f>LEFT(E886,MIN(FIND({0,1,2,3,4,5,6,7,8,9},ASC(E886)&amp;1234567890))-1)</f>
        <v>B</v>
      </c>
      <c r="G886" s="25">
        <f t="shared" si="26"/>
        <v>2</v>
      </c>
      <c r="H886" s="25">
        <f>VLOOKUP(F886,Table!$A$2:$C$121,2,0)</f>
        <v>13</v>
      </c>
      <c r="I886" s="26">
        <f>VLOOKUP(F886,Table!$A$2:$C$121,3,0)</f>
        <v>2</v>
      </c>
      <c r="J886" s="17" t="s">
        <v>336</v>
      </c>
      <c r="K886" s="25" t="str">
        <f>LEFT(J886,MIN(FIND({0,1,2,3,4,5,6,7,8,9},ASC(J886)&amp;1234567890))-1)</f>
        <v>S</v>
      </c>
      <c r="L886" s="25">
        <f t="shared" si="27"/>
        <v>3</v>
      </c>
      <c r="M886" s="25">
        <f>VLOOKUP(K886,Table!$A$2:$C$121,2,0)</f>
        <v>16</v>
      </c>
      <c r="N886" s="26">
        <f>VLOOKUP(K886,Table!$A$2:$C$121,3,0)</f>
        <v>3</v>
      </c>
      <c r="O886" s="13" t="str">
        <f>VLOOKUP(A886,Table!$U$1:$V$230,2,0)</f>
        <v>Monoclinic</v>
      </c>
      <c r="P886" s="1"/>
    </row>
    <row r="887" spans="1:16">
      <c r="A887" s="12">
        <v>14</v>
      </c>
      <c r="B887" s="12">
        <v>659574</v>
      </c>
      <c r="C887" s="12" t="s">
        <v>1157</v>
      </c>
      <c r="D887" s="12" t="s">
        <v>1382</v>
      </c>
      <c r="E887" s="17" t="s">
        <v>11456</v>
      </c>
      <c r="F887" s="25" t="str">
        <f>LEFT(E887,MIN(FIND({0,1,2,3,4,5,6,7,8,9},ASC(E887)&amp;1234567890))-1)</f>
        <v>Bi</v>
      </c>
      <c r="G887" s="25">
        <f t="shared" si="26"/>
        <v>2</v>
      </c>
      <c r="H887" s="25">
        <f>VLOOKUP(F887,Table!$A$2:$C$121,2,0)</f>
        <v>15</v>
      </c>
      <c r="I887" s="26">
        <f>VLOOKUP(F887,Table!$A$2:$C$121,3,0)</f>
        <v>6</v>
      </c>
      <c r="J887" s="17" t="s">
        <v>11294</v>
      </c>
      <c r="K887" s="25" t="str">
        <f>LEFT(J887,MIN(FIND({0,1,2,3,4,5,6,7,8,9},ASC(J887)&amp;1234567890))-1)</f>
        <v>Rh</v>
      </c>
      <c r="L887" s="25">
        <f t="shared" si="27"/>
        <v>1</v>
      </c>
      <c r="M887" s="25">
        <f>VLOOKUP(K887,Table!$A$2:$C$121,2,0)</f>
        <v>9</v>
      </c>
      <c r="N887" s="26">
        <f>VLOOKUP(K887,Table!$A$2:$C$121,3,0)</f>
        <v>5</v>
      </c>
      <c r="O887" s="13" t="str">
        <f>VLOOKUP(A887,Table!$U$1:$V$230,2,0)</f>
        <v>Monoclinic</v>
      </c>
      <c r="P887" s="1"/>
    </row>
    <row r="888" spans="1:16">
      <c r="A888" s="12">
        <v>14</v>
      </c>
      <c r="B888" s="12">
        <v>170277</v>
      </c>
      <c r="C888" s="12" t="s">
        <v>1157</v>
      </c>
      <c r="D888" s="12" t="s">
        <v>1383</v>
      </c>
      <c r="E888" s="17" t="s">
        <v>11419</v>
      </c>
      <c r="F888" s="25" t="str">
        <f>LEFT(E888,MIN(FIND({0,1,2,3,4,5,6,7,8,9},ASC(E888)&amp;1234567890))-1)</f>
        <v>Zr</v>
      </c>
      <c r="G888" s="25">
        <f t="shared" si="26"/>
        <v>7</v>
      </c>
      <c r="H888" s="25">
        <f>VLOOKUP(F888,Table!$A$2:$C$121,2,0)</f>
        <v>4</v>
      </c>
      <c r="I888" s="26">
        <f>VLOOKUP(F888,Table!$A$2:$C$121,3,0)</f>
        <v>5</v>
      </c>
      <c r="J888" s="17" t="s">
        <v>11727</v>
      </c>
      <c r="K888" s="25" t="str">
        <f>LEFT(J888,MIN(FIND({0,1,2,3,4,5,6,7,8,9},ASC(J888)&amp;1234567890))-1)</f>
        <v>Sb</v>
      </c>
      <c r="L888" s="25">
        <f t="shared" si="27"/>
        <v>3.93</v>
      </c>
      <c r="M888" s="25">
        <f>VLOOKUP(K888,Table!$A$2:$C$121,2,0)</f>
        <v>15</v>
      </c>
      <c r="N888" s="26">
        <f>VLOOKUP(K888,Table!$A$2:$C$121,3,0)</f>
        <v>5</v>
      </c>
      <c r="O888" s="13" t="str">
        <f>VLOOKUP(A888,Table!$U$1:$V$230,2,0)</f>
        <v>Monoclinic</v>
      </c>
      <c r="P888" s="1"/>
    </row>
    <row r="889" spans="1:16">
      <c r="A889" s="12">
        <v>14</v>
      </c>
      <c r="B889" s="12">
        <v>421420</v>
      </c>
      <c r="C889" s="12" t="s">
        <v>1157</v>
      </c>
      <c r="D889" s="12" t="s">
        <v>1384</v>
      </c>
      <c r="E889" s="17" t="s">
        <v>11728</v>
      </c>
      <c r="F889" s="25" t="str">
        <f>LEFT(E889,MIN(FIND({0,1,2,3,4,5,6,7,8,9},ASC(E889)&amp;1234567890))-1)</f>
        <v>Na</v>
      </c>
      <c r="G889" s="25">
        <f t="shared" si="26"/>
        <v>2</v>
      </c>
      <c r="H889" s="25">
        <f>VLOOKUP(F889,Table!$A$2:$C$121,2,0)</f>
        <v>1</v>
      </c>
      <c r="I889" s="26">
        <f>VLOOKUP(F889,Table!$A$2:$C$121,3,0)</f>
        <v>3</v>
      </c>
      <c r="J889" s="17" t="s">
        <v>453</v>
      </c>
      <c r="K889" s="25" t="str">
        <f>LEFT(J889,MIN(FIND({0,1,2,3,4,5,6,7,8,9},ASC(J889)&amp;1234567890))-1)</f>
        <v>As</v>
      </c>
      <c r="L889" s="25">
        <f t="shared" si="27"/>
        <v>2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Monoclinic</v>
      </c>
      <c r="P889" s="1"/>
    </row>
    <row r="890" spans="1:16">
      <c r="A890" s="12">
        <v>14</v>
      </c>
      <c r="B890" s="12">
        <v>290481</v>
      </c>
      <c r="C890" s="12" t="s">
        <v>1157</v>
      </c>
      <c r="D890" s="12" t="s">
        <v>1385</v>
      </c>
      <c r="E890" s="17" t="s">
        <v>11710</v>
      </c>
      <c r="F890" s="25" t="str">
        <f>LEFT(E890,MIN(FIND({0,1,2,3,4,5,6,7,8,9},ASC(E890)&amp;1234567890))-1)</f>
        <v>Y</v>
      </c>
      <c r="G890" s="25">
        <f t="shared" si="26"/>
        <v>8</v>
      </c>
      <c r="H890" s="25">
        <f>VLOOKUP(F890,Table!$A$2:$C$121,2,0)</f>
        <v>3</v>
      </c>
      <c r="I890" s="26">
        <f>VLOOKUP(F890,Table!$A$2:$C$121,3,0)</f>
        <v>5</v>
      </c>
      <c r="J890" s="17" t="s">
        <v>11709</v>
      </c>
      <c r="K890" s="25" t="str">
        <f>LEFT(J890,MIN(FIND({0,1,2,3,4,5,6,7,8,9},ASC(J890)&amp;1234567890))-1)</f>
        <v>Co</v>
      </c>
      <c r="L890" s="25">
        <f t="shared" si="27"/>
        <v>5</v>
      </c>
      <c r="M890" s="25">
        <f>VLOOKUP(K890,Table!$A$2:$C$121,2,0)</f>
        <v>9</v>
      </c>
      <c r="N890" s="26">
        <f>VLOOKUP(K890,Table!$A$2:$C$121,3,0)</f>
        <v>4</v>
      </c>
      <c r="O890" s="13" t="str">
        <f>VLOOKUP(A890,Table!$U$1:$V$230,2,0)</f>
        <v>Monoclinic</v>
      </c>
      <c r="P890" s="1"/>
    </row>
    <row r="891" spans="1:16">
      <c r="A891" s="12">
        <v>14</v>
      </c>
      <c r="B891" s="12">
        <v>291212</v>
      </c>
      <c r="C891" s="12" t="s">
        <v>1157</v>
      </c>
      <c r="D891" s="12" t="s">
        <v>1386</v>
      </c>
      <c r="E891" s="17" t="s">
        <v>31</v>
      </c>
      <c r="F891" s="25" t="str">
        <f>LEFT(E891,MIN(FIND({0,1,2,3,4,5,6,7,8,9},ASC(E891)&amp;1234567890))-1)</f>
        <v>Si</v>
      </c>
      <c r="G891" s="25">
        <f t="shared" si="26"/>
        <v>1</v>
      </c>
      <c r="H891" s="25">
        <f>VLOOKUP(F891,Table!$A$2:$C$121,2,0)</f>
        <v>14</v>
      </c>
      <c r="I891" s="26">
        <f>VLOOKUP(F891,Table!$A$2:$C$121,3,0)</f>
        <v>3</v>
      </c>
      <c r="J891" s="17" t="s">
        <v>34</v>
      </c>
      <c r="K891" s="25" t="str">
        <f>LEFT(J891,MIN(FIND({0,1,2,3,4,5,6,7,8,9},ASC(J891)&amp;1234567890))-1)</f>
        <v>S</v>
      </c>
      <c r="L891" s="25">
        <f t="shared" si="27"/>
        <v>2</v>
      </c>
      <c r="M891" s="25">
        <f>VLOOKUP(K891,Table!$A$2:$C$121,2,0)</f>
        <v>16</v>
      </c>
      <c r="N891" s="26">
        <f>VLOOKUP(K891,Table!$A$2:$C$121,3,0)</f>
        <v>3</v>
      </c>
      <c r="O891" s="13" t="str">
        <f>VLOOKUP(A891,Table!$U$1:$V$230,2,0)</f>
        <v>Monoclinic</v>
      </c>
      <c r="P891" s="1"/>
    </row>
    <row r="892" spans="1:16">
      <c r="A892" s="12">
        <v>14</v>
      </c>
      <c r="B892" s="12">
        <v>150125</v>
      </c>
      <c r="C892" s="12" t="s">
        <v>1157</v>
      </c>
      <c r="D892" s="12" t="s">
        <v>575</v>
      </c>
      <c r="E892" s="17" t="s">
        <v>598</v>
      </c>
      <c r="F892" s="25" t="str">
        <f>LEFT(E892,MIN(FIND({0,1,2,3,4,5,6,7,8,9},ASC(E892)&amp;1234567890))-1)</f>
        <v>Cu</v>
      </c>
      <c r="G892" s="25">
        <f t="shared" si="26"/>
        <v>5</v>
      </c>
      <c r="H892" s="25">
        <f>VLOOKUP(F892,Table!$A$2:$C$121,2,0)</f>
        <v>11</v>
      </c>
      <c r="I892" s="26">
        <f>VLOOKUP(F892,Table!$A$2:$C$121,3,0)</f>
        <v>4</v>
      </c>
      <c r="J892" s="17" t="s">
        <v>599</v>
      </c>
      <c r="K892" s="25" t="str">
        <f>LEFT(J892,MIN(FIND({0,1,2,3,4,5,6,7,8,9},ASC(J892)&amp;1234567890))-1)</f>
        <v>Sn</v>
      </c>
      <c r="L892" s="25">
        <f t="shared" si="27"/>
        <v>4</v>
      </c>
      <c r="M892" s="25">
        <f>VLOOKUP(K892,Table!$A$2:$C$121,2,0)</f>
        <v>14</v>
      </c>
      <c r="N892" s="26">
        <f>VLOOKUP(K892,Table!$A$2:$C$121,3,0)</f>
        <v>5</v>
      </c>
      <c r="O892" s="13" t="str">
        <f>VLOOKUP(A892,Table!$U$1:$V$230,2,0)</f>
        <v>Monoclinic</v>
      </c>
      <c r="P892" s="1"/>
    </row>
    <row r="893" spans="1:16">
      <c r="A893" s="12">
        <v>14</v>
      </c>
      <c r="B893" s="12">
        <v>154035</v>
      </c>
      <c r="C893" s="12" t="s">
        <v>1157</v>
      </c>
      <c r="D893" s="12" t="s">
        <v>14</v>
      </c>
      <c r="E893" s="17" t="s">
        <v>50</v>
      </c>
      <c r="F893" s="25" t="str">
        <f>LEFT(E893,MIN(FIND({0,1,2,3,4,5,6,7,8,9},ASC(E893)&amp;1234567890))-1)</f>
        <v>Ti</v>
      </c>
      <c r="G893" s="25">
        <f t="shared" si="26"/>
        <v>1</v>
      </c>
      <c r="H893" s="25">
        <f>VLOOKUP(F893,Table!$A$2:$C$121,2,0)</f>
        <v>4</v>
      </c>
      <c r="I893" s="26">
        <f>VLOOKUP(F893,Table!$A$2:$C$121,3,0)</f>
        <v>4</v>
      </c>
      <c r="J893" s="17" t="s">
        <v>32</v>
      </c>
      <c r="K893" s="25" t="str">
        <f>LEFT(J893,MIN(FIND({0,1,2,3,4,5,6,7,8,9},ASC(J893)&amp;1234567890))-1)</f>
        <v>O</v>
      </c>
      <c r="L893" s="25">
        <f t="shared" si="27"/>
        <v>2</v>
      </c>
      <c r="M893" s="25">
        <f>VLOOKUP(K893,Table!$A$2:$C$121,2,0)</f>
        <v>16</v>
      </c>
      <c r="N893" s="26">
        <f>VLOOKUP(K893,Table!$A$2:$C$121,3,0)</f>
        <v>2</v>
      </c>
      <c r="O893" s="13" t="str">
        <f>VLOOKUP(A893,Table!$U$1:$V$230,2,0)</f>
        <v>Monoclinic</v>
      </c>
      <c r="P893" s="1"/>
    </row>
    <row r="894" spans="1:16">
      <c r="A894" s="12">
        <v>14</v>
      </c>
      <c r="B894" s="12">
        <v>155542</v>
      </c>
      <c r="C894" s="12" t="s">
        <v>1182</v>
      </c>
      <c r="D894" s="12" t="s">
        <v>289</v>
      </c>
      <c r="E894" s="17" t="s">
        <v>446</v>
      </c>
      <c r="F894" s="25" t="str">
        <f>LEFT(E894,MIN(FIND({0,1,2,3,4,5,6,7,8,9},ASC(E894)&amp;1234567890))-1)</f>
        <v>D</v>
      </c>
      <c r="G894" s="25">
        <f t="shared" si="26"/>
        <v>2</v>
      </c>
      <c r="H894" s="25">
        <f>VLOOKUP(F894,Table!$A$2:$C$121,2,0)</f>
        <v>1</v>
      </c>
      <c r="I894" s="26">
        <f>VLOOKUP(F894,Table!$A$2:$C$121,3,0)</f>
        <v>1</v>
      </c>
      <c r="J894" s="17" t="s">
        <v>371</v>
      </c>
      <c r="K894" s="25" t="str">
        <f>LEFT(J894,MIN(FIND({0,1,2,3,4,5,6,7,8,9},ASC(J894)&amp;1234567890))-1)</f>
        <v>O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2</v>
      </c>
      <c r="O894" s="13" t="str">
        <f>VLOOKUP(A894,Table!$U$1:$V$230,2,0)</f>
        <v>Monoclinic</v>
      </c>
      <c r="P894" s="1"/>
    </row>
    <row r="895" spans="1:16">
      <c r="A895" s="12">
        <v>14</v>
      </c>
      <c r="B895" s="12">
        <v>413527</v>
      </c>
      <c r="C895" s="12" t="s">
        <v>1182</v>
      </c>
      <c r="D895" s="12" t="s">
        <v>1387</v>
      </c>
      <c r="E895" s="17" t="s">
        <v>11332</v>
      </c>
      <c r="F895" s="25" t="str">
        <f>LEFT(E895,MIN(FIND({0,1,2,3,4,5,6,7,8,9},ASC(E895)&amp;1234567890))-1)</f>
        <v>Pr</v>
      </c>
      <c r="G895" s="25">
        <f t="shared" si="26"/>
        <v>1</v>
      </c>
      <c r="H895" s="25">
        <f>VLOOKUP(F895,Table!$A$2:$C$121,2,0)</f>
        <v>3</v>
      </c>
      <c r="I895" s="26">
        <f>VLOOKUP(F895,Table!$A$2:$C$121,3,0)</f>
        <v>6</v>
      </c>
      <c r="J895" s="17" t="s">
        <v>361</v>
      </c>
      <c r="K895" s="25" t="str">
        <f>LEFT(J895,MIN(FIND({0,1,2,3,4,5,6,7,8,9},ASC(J895)&amp;1234567890))-1)</f>
        <v>Se</v>
      </c>
      <c r="L895" s="25">
        <f t="shared" si="27"/>
        <v>2</v>
      </c>
      <c r="M895" s="25">
        <f>VLOOKUP(K895,Table!$A$2:$C$121,2,0)</f>
        <v>16</v>
      </c>
      <c r="N895" s="26">
        <f>VLOOKUP(K895,Table!$A$2:$C$121,3,0)</f>
        <v>4</v>
      </c>
      <c r="O895" s="13" t="str">
        <f>VLOOKUP(A895,Table!$U$1:$V$230,2,0)</f>
        <v>Monoclinic</v>
      </c>
      <c r="P895" s="1"/>
    </row>
    <row r="896" spans="1:16">
      <c r="A896" s="12">
        <v>14</v>
      </c>
      <c r="B896" s="12">
        <v>414619</v>
      </c>
      <c r="C896" s="12" t="s">
        <v>1182</v>
      </c>
      <c r="D896" s="12" t="s">
        <v>1388</v>
      </c>
      <c r="E896" s="17" t="s">
        <v>615</v>
      </c>
      <c r="F896" s="25" t="str">
        <f>LEFT(E896,MIN(FIND({0,1,2,3,4,5,6,7,8,9},ASC(E896)&amp;1234567890))-1)</f>
        <v>Nd</v>
      </c>
      <c r="G896" s="25">
        <f t="shared" si="26"/>
        <v>1</v>
      </c>
      <c r="H896" s="25">
        <f>VLOOKUP(F896,Table!$A$2:$C$121,2,0)</f>
        <v>3</v>
      </c>
      <c r="I896" s="26">
        <f>VLOOKUP(F896,Table!$A$2:$C$121,3,0)</f>
        <v>6</v>
      </c>
      <c r="J896" s="17" t="s">
        <v>361</v>
      </c>
      <c r="K896" s="25" t="str">
        <f>LEFT(J896,MIN(FIND({0,1,2,3,4,5,6,7,8,9},ASC(J896)&amp;1234567890))-1)</f>
        <v>Se</v>
      </c>
      <c r="L896" s="25">
        <f t="shared" si="27"/>
        <v>2</v>
      </c>
      <c r="M896" s="25">
        <f>VLOOKUP(K896,Table!$A$2:$C$121,2,0)</f>
        <v>16</v>
      </c>
      <c r="N896" s="26">
        <f>VLOOKUP(K896,Table!$A$2:$C$121,3,0)</f>
        <v>4</v>
      </c>
      <c r="O896" s="13" t="str">
        <f>VLOOKUP(A896,Table!$U$1:$V$230,2,0)</f>
        <v>Monoclinic</v>
      </c>
      <c r="P896" s="1"/>
    </row>
    <row r="897" spans="1:16">
      <c r="A897" s="12">
        <v>14</v>
      </c>
      <c r="B897" s="12">
        <v>416317</v>
      </c>
      <c r="C897" s="12" t="s">
        <v>1157</v>
      </c>
      <c r="D897" s="12" t="s">
        <v>1389</v>
      </c>
      <c r="E897" s="17" t="s">
        <v>11646</v>
      </c>
      <c r="F897" s="25" t="str">
        <f>LEFT(E897,MIN(FIND({0,1,2,3,4,5,6,7,8,9},ASC(E897)&amp;1234567890))-1)</f>
        <v>Xe</v>
      </c>
      <c r="G897" s="25">
        <f t="shared" si="26"/>
        <v>1</v>
      </c>
      <c r="H897" s="25">
        <f>VLOOKUP(F897,Table!$A$2:$C$121,2,0)</f>
        <v>18</v>
      </c>
      <c r="I897" s="26">
        <f>VLOOKUP(F897,Table!$A$2:$C$121,3,0)</f>
        <v>5</v>
      </c>
      <c r="J897" s="17" t="s">
        <v>380</v>
      </c>
      <c r="K897" s="25" t="str">
        <f>LEFT(J897,MIN(FIND({0,1,2,3,4,5,6,7,8,9},ASC(J897)&amp;1234567890))-1)</f>
        <v>F</v>
      </c>
      <c r="L897" s="25">
        <f t="shared" si="27"/>
        <v>6</v>
      </c>
      <c r="M897" s="25">
        <f>VLOOKUP(K897,Table!$A$2:$C$121,2,0)</f>
        <v>17</v>
      </c>
      <c r="N897" s="26">
        <f>VLOOKUP(K897,Table!$A$2:$C$121,3,0)</f>
        <v>2</v>
      </c>
      <c r="O897" s="13" t="str">
        <f>VLOOKUP(A897,Table!$U$1:$V$230,2,0)</f>
        <v>Monoclinic</v>
      </c>
      <c r="P897" s="1"/>
    </row>
    <row r="898" spans="1:16">
      <c r="A898" s="12">
        <v>14</v>
      </c>
      <c r="B898" s="12">
        <v>416612</v>
      </c>
      <c r="C898" s="12" t="s">
        <v>1155</v>
      </c>
      <c r="D898" s="12" t="s">
        <v>1390</v>
      </c>
      <c r="E898" s="17" t="s">
        <v>11729</v>
      </c>
      <c r="F898" s="25" t="str">
        <f>LEFT(E898,MIN(FIND({0,1,2,3,4,5,6,7,8,9},ASC(E898)&amp;1234567890))-1)</f>
        <v>Al</v>
      </c>
      <c r="G898" s="25">
        <f t="shared" ref="G898:G961" si="28">IF(SUBSTITUTE(E898,F898,"")="",1,SUBSTITUTE(E898,F898,""))*1</f>
        <v>20.6</v>
      </c>
      <c r="H898" s="25">
        <f>VLOOKUP(F898,Table!$A$2:$C$121,2,0)</f>
        <v>13</v>
      </c>
      <c r="I898" s="26">
        <f>VLOOKUP(F898,Table!$A$2:$C$121,3,0)</f>
        <v>3</v>
      </c>
      <c r="J898" s="17" t="s">
        <v>11730</v>
      </c>
      <c r="K898" s="25" t="str">
        <f>LEFT(J898,MIN(FIND({0,1,2,3,4,5,6,7,8,9},ASC(J898)&amp;1234567890))-1)</f>
        <v>Ta</v>
      </c>
      <c r="L898" s="25">
        <f t="shared" ref="L898:L961" si="29">IF(SUBSTITUTE(J898,K898,"")="",1,SUBSTITUTE(J898,K898,""))*1</f>
        <v>22.4</v>
      </c>
      <c r="M898" s="25">
        <f>VLOOKUP(K898,Table!$A$2:$C$121,2,0)</f>
        <v>5</v>
      </c>
      <c r="N898" s="26">
        <f>VLOOKUP(K898,Table!$A$2:$C$121,3,0)</f>
        <v>6</v>
      </c>
      <c r="O898" s="13" t="str">
        <f>VLOOKUP(A898,Table!$U$1:$V$230,2,0)</f>
        <v>Monoclinic</v>
      </c>
      <c r="P898" s="1"/>
    </row>
    <row r="899" spans="1:16">
      <c r="A899" s="12">
        <v>14</v>
      </c>
      <c r="B899" s="12">
        <v>165219</v>
      </c>
      <c r="C899" s="12" t="s">
        <v>1157</v>
      </c>
      <c r="D899" s="12" t="s">
        <v>1391</v>
      </c>
      <c r="E899" s="17" t="s">
        <v>11731</v>
      </c>
      <c r="F899" s="25" t="str">
        <f>LEFT(E899,MIN(FIND({0,1,2,3,4,5,6,7,8,9},ASC(E899)&amp;1234567890))-1)</f>
        <v>K</v>
      </c>
      <c r="G899" s="25">
        <f t="shared" si="28"/>
        <v>10</v>
      </c>
      <c r="H899" s="25">
        <f>VLOOKUP(F899,Table!$A$2:$C$121,2,0)</f>
        <v>1</v>
      </c>
      <c r="I899" s="26">
        <f>VLOOKUP(F899,Table!$A$2:$C$121,3,0)</f>
        <v>4</v>
      </c>
      <c r="J899" s="17" t="s">
        <v>11732</v>
      </c>
      <c r="K899" s="25" t="str">
        <f>LEFT(J899,MIN(FIND({0,1,2,3,4,5,6,7,8,9},ASC(J899)&amp;1234567890))-1)</f>
        <v>Tl</v>
      </c>
      <c r="L899" s="25">
        <f t="shared" si="29"/>
        <v>7</v>
      </c>
      <c r="M899" s="25">
        <f>VLOOKUP(K899,Table!$A$2:$C$121,2,0)</f>
        <v>13</v>
      </c>
      <c r="N899" s="26">
        <f>VLOOKUP(K899,Table!$A$2:$C$121,3,0)</f>
        <v>6</v>
      </c>
      <c r="O899" s="13" t="str">
        <f>VLOOKUP(A899,Table!$U$1:$V$230,2,0)</f>
        <v>Monoclinic</v>
      </c>
      <c r="P899" s="1"/>
    </row>
    <row r="900" spans="1:16">
      <c r="A900" s="12">
        <v>14</v>
      </c>
      <c r="B900" s="12">
        <v>165381</v>
      </c>
      <c r="C900" s="12" t="s">
        <v>1157</v>
      </c>
      <c r="D900" s="12" t="s">
        <v>1392</v>
      </c>
      <c r="E900" s="17" t="s">
        <v>11733</v>
      </c>
      <c r="F900" s="25" t="str">
        <f>LEFT(E900,MIN(FIND({0,1,2,3,4,5,6,7,8,9},ASC(E900)&amp;1234567890))-1)</f>
        <v>C</v>
      </c>
      <c r="G900" s="25">
        <f t="shared" si="28"/>
        <v>6</v>
      </c>
      <c r="H900" s="25">
        <f>VLOOKUP(F900,Table!$A$2:$C$121,2,0)</f>
        <v>14</v>
      </c>
      <c r="I900" s="26">
        <f>VLOOKUP(F900,Table!$A$2:$C$121,3,0)</f>
        <v>2</v>
      </c>
      <c r="J900" s="17" t="s">
        <v>407</v>
      </c>
      <c r="K900" s="25" t="str">
        <f>LEFT(J900,MIN(FIND({0,1,2,3,4,5,6,7,8,9},ASC(J900)&amp;1234567890))-1)</f>
        <v>S</v>
      </c>
      <c r="L900" s="25">
        <f t="shared" si="29"/>
        <v>8</v>
      </c>
      <c r="M900" s="25">
        <f>VLOOKUP(K900,Table!$A$2:$C$121,2,0)</f>
        <v>16</v>
      </c>
      <c r="N900" s="26">
        <f>VLOOKUP(K900,Table!$A$2:$C$121,3,0)</f>
        <v>3</v>
      </c>
      <c r="O900" s="13" t="str">
        <f>VLOOKUP(A900,Table!$U$1:$V$230,2,0)</f>
        <v>Monoclinic</v>
      </c>
      <c r="P900" s="1"/>
    </row>
    <row r="901" spans="1:16">
      <c r="A901" s="12">
        <v>14</v>
      </c>
      <c r="B901" s="12">
        <v>165398</v>
      </c>
      <c r="C901" s="12" t="s">
        <v>1155</v>
      </c>
      <c r="D901" s="12" t="s">
        <v>1393</v>
      </c>
      <c r="E901" s="17" t="s">
        <v>341</v>
      </c>
      <c r="F901" s="25" t="str">
        <f>LEFT(E901,MIN(FIND({0,1,2,3,4,5,6,7,8,9},ASC(E901)&amp;1234567890))-1)</f>
        <v>Ru</v>
      </c>
      <c r="G901" s="25">
        <f t="shared" si="28"/>
        <v>1</v>
      </c>
      <c r="H901" s="25">
        <f>VLOOKUP(F901,Table!$A$2:$C$121,2,0)</f>
        <v>8</v>
      </c>
      <c r="I901" s="26">
        <f>VLOOKUP(F901,Table!$A$2:$C$121,3,0)</f>
        <v>5</v>
      </c>
      <c r="J901" s="17" t="s">
        <v>11638</v>
      </c>
      <c r="K901" s="25" t="str">
        <f>LEFT(J901,MIN(FIND({0,1,2,3,4,5,6,7,8,9},ASC(J901)&amp;1234567890))-1)</f>
        <v>F</v>
      </c>
      <c r="L901" s="25">
        <f t="shared" si="29"/>
        <v>4</v>
      </c>
      <c r="M901" s="25">
        <f>VLOOKUP(K901,Table!$A$2:$C$121,2,0)</f>
        <v>17</v>
      </c>
      <c r="N901" s="26">
        <f>VLOOKUP(K901,Table!$A$2:$C$121,3,0)</f>
        <v>2</v>
      </c>
      <c r="O901" s="13" t="str">
        <f>VLOOKUP(A901,Table!$U$1:$V$230,2,0)</f>
        <v>Monoclinic</v>
      </c>
      <c r="P901" s="1"/>
    </row>
    <row r="902" spans="1:16">
      <c r="A902" s="12">
        <v>14</v>
      </c>
      <c r="B902" s="12">
        <v>180215</v>
      </c>
      <c r="C902" s="12" t="s">
        <v>1273</v>
      </c>
      <c r="D902" s="12" t="s">
        <v>1087</v>
      </c>
      <c r="E902" s="17" t="s">
        <v>11333</v>
      </c>
      <c r="F902" s="25" t="str">
        <f>LEFT(E902,MIN(FIND({0,1,2,3,4,5,6,7,8,9},ASC(E902)&amp;1234567890))-1)</f>
        <v>Dy</v>
      </c>
      <c r="G902" s="25">
        <f t="shared" si="28"/>
        <v>1</v>
      </c>
      <c r="H902" s="25">
        <f>VLOOKUP(F902,Table!$A$2:$C$121,2,0)</f>
        <v>3</v>
      </c>
      <c r="I902" s="26">
        <f>VLOOKUP(F902,Table!$A$2:$C$121,3,0)</f>
        <v>6</v>
      </c>
      <c r="J902" s="17" t="s">
        <v>31</v>
      </c>
      <c r="K902" s="25" t="str">
        <f>LEFT(J902,MIN(FIND({0,1,2,3,4,5,6,7,8,9},ASC(J902)&amp;1234567890))-1)</f>
        <v>Si</v>
      </c>
      <c r="L902" s="25">
        <f t="shared" si="29"/>
        <v>1</v>
      </c>
      <c r="M902" s="25">
        <f>VLOOKUP(K902,Table!$A$2:$C$121,2,0)</f>
        <v>14</v>
      </c>
      <c r="N902" s="26">
        <f>VLOOKUP(K902,Table!$A$2:$C$121,3,0)</f>
        <v>3</v>
      </c>
      <c r="O902" s="13" t="str">
        <f>VLOOKUP(A902,Table!$U$1:$V$230,2,0)</f>
        <v>Monoclinic</v>
      </c>
      <c r="P902" s="1"/>
    </row>
    <row r="903" spans="1:16">
      <c r="A903" s="12">
        <v>14</v>
      </c>
      <c r="B903" s="12">
        <v>182907</v>
      </c>
      <c r="C903" s="12" t="s">
        <v>1157</v>
      </c>
      <c r="D903" s="12" t="s">
        <v>1394</v>
      </c>
      <c r="E903" s="17" t="s">
        <v>448</v>
      </c>
      <c r="F903" s="25" t="str">
        <f>LEFT(E903,MIN(FIND({0,1,2,3,4,5,6,7,8,9},ASC(E903)&amp;1234567890))-1)</f>
        <v>C</v>
      </c>
      <c r="G903" s="25">
        <f t="shared" si="28"/>
        <v>76</v>
      </c>
      <c r="H903" s="25">
        <f>VLOOKUP(F903,Table!$A$2:$C$121,2,0)</f>
        <v>14</v>
      </c>
      <c r="I903" s="26">
        <f>VLOOKUP(F903,Table!$A$2:$C$121,3,0)</f>
        <v>2</v>
      </c>
      <c r="J903" s="17" t="s">
        <v>11734</v>
      </c>
      <c r="K903" s="25" t="str">
        <f>LEFT(J903,MIN(FIND({0,1,2,3,4,5,6,7,8,9},ASC(J903)&amp;1234567890))-1)</f>
        <v>Cl</v>
      </c>
      <c r="L903" s="25">
        <f t="shared" si="29"/>
        <v>24.24</v>
      </c>
      <c r="M903" s="25">
        <f>VLOOKUP(K903,Table!$A$2:$C$121,2,0)</f>
        <v>17</v>
      </c>
      <c r="N903" s="26">
        <f>VLOOKUP(K903,Table!$A$2:$C$121,3,0)</f>
        <v>3</v>
      </c>
      <c r="O903" s="13" t="str">
        <f>VLOOKUP(A903,Table!$U$1:$V$230,2,0)</f>
        <v>Monoclinic</v>
      </c>
      <c r="P903" s="1"/>
    </row>
    <row r="904" spans="1:16">
      <c r="A904" s="12">
        <v>14</v>
      </c>
      <c r="B904" s="12">
        <v>182905</v>
      </c>
      <c r="C904" s="12" t="s">
        <v>1155</v>
      </c>
      <c r="D904" s="12" t="s">
        <v>1395</v>
      </c>
      <c r="E904" s="17" t="s">
        <v>448</v>
      </c>
      <c r="F904" s="25" t="str">
        <f>LEFT(E904,MIN(FIND({0,1,2,3,4,5,6,7,8,9},ASC(E904)&amp;1234567890))-1)</f>
        <v>C</v>
      </c>
      <c r="G904" s="25">
        <f t="shared" si="28"/>
        <v>76</v>
      </c>
      <c r="H904" s="25">
        <f>VLOOKUP(F904,Table!$A$2:$C$121,2,0)</f>
        <v>14</v>
      </c>
      <c r="I904" s="26">
        <f>VLOOKUP(F904,Table!$A$2:$C$121,3,0)</f>
        <v>2</v>
      </c>
      <c r="J904" s="17" t="s">
        <v>11735</v>
      </c>
      <c r="K904" s="25" t="str">
        <f>LEFT(J904,MIN(FIND({0,1,2,3,4,5,6,7,8,9},ASC(J904)&amp;1234567890))-1)</f>
        <v>Cl</v>
      </c>
      <c r="L904" s="25">
        <f t="shared" si="29"/>
        <v>25.92</v>
      </c>
      <c r="M904" s="25">
        <f>VLOOKUP(K904,Table!$A$2:$C$121,2,0)</f>
        <v>17</v>
      </c>
      <c r="N904" s="26">
        <f>VLOOKUP(K904,Table!$A$2:$C$121,3,0)</f>
        <v>3</v>
      </c>
      <c r="O904" s="13" t="str">
        <f>VLOOKUP(A904,Table!$U$1:$V$230,2,0)</f>
        <v>Monoclinic</v>
      </c>
      <c r="P904" s="1"/>
    </row>
    <row r="905" spans="1:16">
      <c r="A905" s="12">
        <v>14</v>
      </c>
      <c r="B905" s="12">
        <v>182903</v>
      </c>
      <c r="C905" s="12" t="s">
        <v>1157</v>
      </c>
      <c r="D905" s="12" t="s">
        <v>1396</v>
      </c>
      <c r="E905" s="17" t="s">
        <v>448</v>
      </c>
      <c r="F905" s="25" t="str">
        <f>LEFT(E905,MIN(FIND({0,1,2,3,4,5,6,7,8,9},ASC(E905)&amp;1234567890))-1)</f>
        <v>C</v>
      </c>
      <c r="G905" s="25">
        <f t="shared" si="28"/>
        <v>76</v>
      </c>
      <c r="H905" s="25">
        <f>VLOOKUP(F905,Table!$A$2:$C$121,2,0)</f>
        <v>14</v>
      </c>
      <c r="I905" s="26">
        <f>VLOOKUP(F905,Table!$A$2:$C$121,3,0)</f>
        <v>2</v>
      </c>
      <c r="J905" s="17" t="s">
        <v>487</v>
      </c>
      <c r="K905" s="25" t="str">
        <f>LEFT(J905,MIN(FIND({0,1,2,3,4,5,6,7,8,9},ASC(J905)&amp;1234567890))-1)</f>
        <v>Cl</v>
      </c>
      <c r="L905" s="25">
        <f t="shared" si="29"/>
        <v>28</v>
      </c>
      <c r="M905" s="25">
        <f>VLOOKUP(K905,Table!$A$2:$C$121,2,0)</f>
        <v>17</v>
      </c>
      <c r="N905" s="26">
        <f>VLOOKUP(K905,Table!$A$2:$C$121,3,0)</f>
        <v>3</v>
      </c>
      <c r="O905" s="13" t="str">
        <f>VLOOKUP(A905,Table!$U$1:$V$230,2,0)</f>
        <v>Monoclinic</v>
      </c>
      <c r="P905" s="1"/>
    </row>
    <row r="906" spans="1:16">
      <c r="A906" s="12">
        <v>14</v>
      </c>
      <c r="B906" s="12">
        <v>182901</v>
      </c>
      <c r="C906" s="12" t="s">
        <v>1155</v>
      </c>
      <c r="D906" s="12" t="s">
        <v>1397</v>
      </c>
      <c r="E906" s="17" t="s">
        <v>448</v>
      </c>
      <c r="F906" s="25" t="str">
        <f>LEFT(E906,MIN(FIND({0,1,2,3,4,5,6,7,8,9},ASC(E906)&amp;1234567890))-1)</f>
        <v>C</v>
      </c>
      <c r="G906" s="25">
        <f t="shared" si="28"/>
        <v>76</v>
      </c>
      <c r="H906" s="25">
        <f>VLOOKUP(F906,Table!$A$2:$C$121,2,0)</f>
        <v>14</v>
      </c>
      <c r="I906" s="26">
        <f>VLOOKUP(F906,Table!$A$2:$C$121,3,0)</f>
        <v>2</v>
      </c>
      <c r="J906" s="17" t="s">
        <v>11736</v>
      </c>
      <c r="K906" s="25" t="str">
        <f>LEFT(J906,MIN(FIND({0,1,2,3,4,5,6,7,8,9},ASC(J906)&amp;1234567890))-1)</f>
        <v>Cl</v>
      </c>
      <c r="L906" s="25">
        <f t="shared" si="29"/>
        <v>28.65</v>
      </c>
      <c r="M906" s="25">
        <f>VLOOKUP(K906,Table!$A$2:$C$121,2,0)</f>
        <v>17</v>
      </c>
      <c r="N906" s="26">
        <f>VLOOKUP(K906,Table!$A$2:$C$121,3,0)</f>
        <v>3</v>
      </c>
      <c r="O906" s="13" t="str">
        <f>VLOOKUP(A906,Table!$U$1:$V$230,2,0)</f>
        <v>Monoclinic</v>
      </c>
      <c r="P906" s="1"/>
    </row>
    <row r="907" spans="1:16">
      <c r="A907" s="12">
        <v>14</v>
      </c>
      <c r="B907" s="12">
        <v>182900</v>
      </c>
      <c r="C907" s="12" t="s">
        <v>1155</v>
      </c>
      <c r="D907" s="12" t="s">
        <v>1398</v>
      </c>
      <c r="E907" s="17" t="s">
        <v>448</v>
      </c>
      <c r="F907" s="25" t="str">
        <f>LEFT(E907,MIN(FIND({0,1,2,3,4,5,6,7,8,9},ASC(E907)&amp;1234567890))-1)</f>
        <v>C</v>
      </c>
      <c r="G907" s="25">
        <f t="shared" si="28"/>
        <v>76</v>
      </c>
      <c r="H907" s="25">
        <f>VLOOKUP(F907,Table!$A$2:$C$121,2,0)</f>
        <v>14</v>
      </c>
      <c r="I907" s="26">
        <f>VLOOKUP(F907,Table!$A$2:$C$121,3,0)</f>
        <v>2</v>
      </c>
      <c r="J907" s="17" t="s">
        <v>11737</v>
      </c>
      <c r="K907" s="25" t="str">
        <f>LEFT(J907,MIN(FIND({0,1,2,3,4,5,6,7,8,9},ASC(J907)&amp;1234567890))-1)</f>
        <v>Cl</v>
      </c>
      <c r="L907" s="25">
        <f t="shared" si="29"/>
        <v>33.840000000000003</v>
      </c>
      <c r="M907" s="25">
        <f>VLOOKUP(K907,Table!$A$2:$C$121,2,0)</f>
        <v>17</v>
      </c>
      <c r="N907" s="26">
        <f>VLOOKUP(K907,Table!$A$2:$C$121,3,0)</f>
        <v>3</v>
      </c>
      <c r="O907" s="13" t="str">
        <f>VLOOKUP(A907,Table!$U$1:$V$230,2,0)</f>
        <v>Monoclinic</v>
      </c>
      <c r="P907" s="1"/>
    </row>
    <row r="908" spans="1:16">
      <c r="A908" s="12">
        <v>14</v>
      </c>
      <c r="B908" s="12">
        <v>189438</v>
      </c>
      <c r="C908" s="12" t="s">
        <v>1155</v>
      </c>
      <c r="D908" s="12" t="s">
        <v>1399</v>
      </c>
      <c r="E908" s="17" t="s">
        <v>67</v>
      </c>
      <c r="F908" s="25" t="str">
        <f>LEFT(E908,MIN(FIND({0,1,2,3,4,5,6,7,8,9},ASC(E908)&amp;1234567890))-1)</f>
        <v>Fe</v>
      </c>
      <c r="G908" s="25">
        <f t="shared" si="28"/>
        <v>2</v>
      </c>
      <c r="H908" s="25">
        <f>VLOOKUP(F908,Table!$A$2:$C$121,2,0)</f>
        <v>8</v>
      </c>
      <c r="I908" s="26">
        <f>VLOOKUP(F908,Table!$A$2:$C$121,3,0)</f>
        <v>4</v>
      </c>
      <c r="J908" s="17" t="s">
        <v>59</v>
      </c>
      <c r="K908" s="25" t="str">
        <f>LEFT(J908,MIN(FIND({0,1,2,3,4,5,6,7,8,9},ASC(J908)&amp;1234567890))-1)</f>
        <v>O</v>
      </c>
      <c r="L908" s="25">
        <f t="shared" si="29"/>
        <v>3</v>
      </c>
      <c r="M908" s="25">
        <f>VLOOKUP(K908,Table!$A$2:$C$121,2,0)</f>
        <v>16</v>
      </c>
      <c r="N908" s="26">
        <f>VLOOKUP(K908,Table!$A$2:$C$121,3,0)</f>
        <v>2</v>
      </c>
      <c r="O908" s="13" t="str">
        <f>VLOOKUP(A908,Table!$U$1:$V$230,2,0)</f>
        <v>Monoclinic</v>
      </c>
      <c r="P908" s="1"/>
    </row>
    <row r="909" spans="1:16">
      <c r="A909" s="12">
        <v>14</v>
      </c>
      <c r="B909" s="12">
        <v>250364</v>
      </c>
      <c r="C909" s="12" t="s">
        <v>1157</v>
      </c>
      <c r="D909" s="12" t="s">
        <v>1400</v>
      </c>
      <c r="E909" s="17" t="s">
        <v>334</v>
      </c>
      <c r="F909" s="25" t="str">
        <f>LEFT(E909,MIN(FIND({0,1,2,3,4,5,6,7,8,9},ASC(E909)&amp;1234567890))-1)</f>
        <v>V</v>
      </c>
      <c r="G909" s="25">
        <f t="shared" si="28"/>
        <v>1</v>
      </c>
      <c r="H909" s="25">
        <f>VLOOKUP(F909,Table!$A$2:$C$121,2,0)</f>
        <v>5</v>
      </c>
      <c r="I909" s="26">
        <f>VLOOKUP(F909,Table!$A$2:$C$121,3,0)</f>
        <v>4</v>
      </c>
      <c r="J909" s="17" t="s">
        <v>11450</v>
      </c>
      <c r="K909" s="25" t="str">
        <f>LEFT(J909,MIN(FIND({0,1,2,3,4,5,6,7,8,9},ASC(J909)&amp;1234567890))-1)</f>
        <v>Cl</v>
      </c>
      <c r="L909" s="25">
        <f t="shared" si="29"/>
        <v>4</v>
      </c>
      <c r="M909" s="25">
        <f>VLOOKUP(K909,Table!$A$2:$C$121,2,0)</f>
        <v>17</v>
      </c>
      <c r="N909" s="26">
        <f>VLOOKUP(K909,Table!$A$2:$C$121,3,0)</f>
        <v>3</v>
      </c>
      <c r="O909" s="13" t="str">
        <f>VLOOKUP(A909,Table!$U$1:$V$230,2,0)</f>
        <v>Monoclinic</v>
      </c>
      <c r="P909" s="1"/>
    </row>
    <row r="910" spans="1:16">
      <c r="A910" s="12">
        <v>14</v>
      </c>
      <c r="B910" s="12">
        <v>245112</v>
      </c>
      <c r="C910" s="12" t="s">
        <v>1157</v>
      </c>
      <c r="D910" s="12" t="s">
        <v>1401</v>
      </c>
      <c r="E910" s="17" t="s">
        <v>11738</v>
      </c>
      <c r="F910" s="25" t="str">
        <f>LEFT(E910,MIN(FIND({0,1,2,3,4,5,6,7,8,9},ASC(E910)&amp;1234567890))-1)</f>
        <v>Ta</v>
      </c>
      <c r="G910" s="25">
        <f t="shared" si="28"/>
        <v>1.1080000000000001</v>
      </c>
      <c r="H910" s="25">
        <f>VLOOKUP(F910,Table!$A$2:$C$121,2,0)</f>
        <v>5</v>
      </c>
      <c r="I910" s="26">
        <f>VLOOKUP(F910,Table!$A$2:$C$121,3,0)</f>
        <v>6</v>
      </c>
      <c r="J910" s="17" t="s">
        <v>11352</v>
      </c>
      <c r="K910" s="25" t="str">
        <f>LEFT(J910,MIN(FIND({0,1,2,3,4,5,6,7,8,9},ASC(J910)&amp;1234567890))-1)</f>
        <v>Al</v>
      </c>
      <c r="L910" s="25">
        <f t="shared" si="29"/>
        <v>1</v>
      </c>
      <c r="M910" s="25">
        <f>VLOOKUP(K910,Table!$A$2:$C$121,2,0)</f>
        <v>13</v>
      </c>
      <c r="N910" s="26">
        <f>VLOOKUP(K910,Table!$A$2:$C$121,3,0)</f>
        <v>3</v>
      </c>
      <c r="O910" s="13" t="str">
        <f>VLOOKUP(A910,Table!$U$1:$V$230,2,0)</f>
        <v>Monoclinic</v>
      </c>
      <c r="P910" s="1"/>
    </row>
    <row r="911" spans="1:16">
      <c r="A911" s="12">
        <v>14</v>
      </c>
      <c r="B911" s="12">
        <v>246370</v>
      </c>
      <c r="C911" s="12" t="s">
        <v>1157</v>
      </c>
      <c r="D911" s="12" t="s">
        <v>1402</v>
      </c>
      <c r="E911" s="17" t="s">
        <v>11739</v>
      </c>
      <c r="F911" s="25" t="str">
        <f>LEFT(E911,MIN(FIND({0,1,2,3,4,5,6,7,8,9},ASC(E911)&amp;1234567890))-1)</f>
        <v>Cu</v>
      </c>
      <c r="G911" s="25">
        <f t="shared" si="28"/>
        <v>4.8</v>
      </c>
      <c r="H911" s="25">
        <f>VLOOKUP(F911,Table!$A$2:$C$121,2,0)</f>
        <v>11</v>
      </c>
      <c r="I911" s="26">
        <f>VLOOKUP(F911,Table!$A$2:$C$121,3,0)</f>
        <v>4</v>
      </c>
      <c r="J911" s="17" t="s">
        <v>599</v>
      </c>
      <c r="K911" s="25" t="str">
        <f>LEFT(J911,MIN(FIND({0,1,2,3,4,5,6,7,8,9},ASC(J911)&amp;1234567890))-1)</f>
        <v>Sn</v>
      </c>
      <c r="L911" s="25">
        <f t="shared" si="29"/>
        <v>4</v>
      </c>
      <c r="M911" s="25">
        <f>VLOOKUP(K911,Table!$A$2:$C$121,2,0)</f>
        <v>14</v>
      </c>
      <c r="N911" s="26">
        <f>VLOOKUP(K911,Table!$A$2:$C$121,3,0)</f>
        <v>5</v>
      </c>
      <c r="O911" s="13" t="str">
        <f>VLOOKUP(A911,Table!$U$1:$V$230,2,0)</f>
        <v>Monoclinic</v>
      </c>
      <c r="P911" s="1"/>
    </row>
    <row r="912" spans="1:16">
      <c r="A912" s="12">
        <v>14</v>
      </c>
      <c r="B912" s="12">
        <v>248091</v>
      </c>
      <c r="C912" s="12" t="s">
        <v>1155</v>
      </c>
      <c r="D912" s="12" t="s">
        <v>1403</v>
      </c>
      <c r="E912" s="17" t="s">
        <v>448</v>
      </c>
      <c r="F912" s="25" t="str">
        <f>LEFT(E912,MIN(FIND({0,1,2,3,4,5,6,7,8,9},ASC(E912)&amp;1234567890))-1)</f>
        <v>C</v>
      </c>
      <c r="G912" s="25">
        <f t="shared" si="28"/>
        <v>76</v>
      </c>
      <c r="H912" s="25">
        <f>VLOOKUP(F912,Table!$A$2:$C$121,2,0)</f>
        <v>14</v>
      </c>
      <c r="I912" s="26">
        <f>VLOOKUP(F912,Table!$A$2:$C$121,3,0)</f>
        <v>2</v>
      </c>
      <c r="J912" s="17" t="s">
        <v>11740</v>
      </c>
      <c r="K912" s="25" t="str">
        <f>LEFT(J912,MIN(FIND({0,1,2,3,4,5,6,7,8,9},ASC(J912)&amp;1234567890))-1)</f>
        <v>Cl</v>
      </c>
      <c r="L912" s="25">
        <f t="shared" si="29"/>
        <v>34</v>
      </c>
      <c r="M912" s="25">
        <f>VLOOKUP(K912,Table!$A$2:$C$121,2,0)</f>
        <v>17</v>
      </c>
      <c r="N912" s="26">
        <f>VLOOKUP(K912,Table!$A$2:$C$121,3,0)</f>
        <v>3</v>
      </c>
      <c r="O912" s="13" t="str">
        <f>VLOOKUP(A912,Table!$U$1:$V$230,2,0)</f>
        <v>Monoclinic</v>
      </c>
      <c r="P912" s="1"/>
    </row>
    <row r="913" spans="1:16">
      <c r="A913" s="12">
        <v>14</v>
      </c>
      <c r="B913" s="12">
        <v>421335</v>
      </c>
      <c r="C913" s="12" t="s">
        <v>1182</v>
      </c>
      <c r="D913" s="12" t="s">
        <v>1404</v>
      </c>
      <c r="E913" s="17" t="s">
        <v>11306</v>
      </c>
      <c r="F913" s="25" t="str">
        <f>LEFT(E913,MIN(FIND({0,1,2,3,4,5,6,7,8,9},ASC(E913)&amp;1234567890))-1)</f>
        <v>Gd</v>
      </c>
      <c r="G913" s="25">
        <f t="shared" si="28"/>
        <v>1</v>
      </c>
      <c r="H913" s="25">
        <f>VLOOKUP(F913,Table!$A$2:$C$121,2,0)</f>
        <v>3</v>
      </c>
      <c r="I913" s="26">
        <f>VLOOKUP(F913,Table!$A$2:$C$121,3,0)</f>
        <v>6</v>
      </c>
      <c r="J913" s="17" t="s">
        <v>34</v>
      </c>
      <c r="K913" s="25" t="str">
        <f>LEFT(J913,MIN(FIND({0,1,2,3,4,5,6,7,8,9},ASC(J913)&amp;1234567890))-1)</f>
        <v>S</v>
      </c>
      <c r="L913" s="25">
        <f t="shared" si="29"/>
        <v>2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Monoclinic</v>
      </c>
      <c r="P913" s="1"/>
    </row>
    <row r="914" spans="1:16">
      <c r="A914" s="12">
        <v>14</v>
      </c>
      <c r="B914" s="12">
        <v>25503</v>
      </c>
      <c r="C914" s="12" t="s">
        <v>1157</v>
      </c>
      <c r="D914" s="12" t="s">
        <v>213</v>
      </c>
      <c r="E914" s="17" t="s">
        <v>335</v>
      </c>
      <c r="F914" s="25" t="str">
        <f>LEFT(E914,MIN(FIND({0,1,2,3,4,5,6,7,8,9},ASC(E914)&amp;1234567890))-1)</f>
        <v>Nb</v>
      </c>
      <c r="G914" s="25">
        <f t="shared" si="28"/>
        <v>1</v>
      </c>
      <c r="H914" s="25">
        <f>VLOOKUP(F914,Table!$A$2:$C$121,2,0)</f>
        <v>5</v>
      </c>
      <c r="I914" s="26">
        <f>VLOOKUP(F914,Table!$A$2:$C$121,3,0)</f>
        <v>5</v>
      </c>
      <c r="J914" s="17" t="s">
        <v>353</v>
      </c>
      <c r="K914" s="25" t="str">
        <f>LEFT(J914,MIN(FIND({0,1,2,3,4,5,6,7,8,9},ASC(J914)&amp;1234567890))-1)</f>
        <v>I</v>
      </c>
      <c r="L914" s="25">
        <f t="shared" si="29"/>
        <v>5</v>
      </c>
      <c r="M914" s="25">
        <f>VLOOKUP(K914,Table!$A$2:$C$121,2,0)</f>
        <v>17</v>
      </c>
      <c r="N914" s="26">
        <f>VLOOKUP(K914,Table!$A$2:$C$121,3,0)</f>
        <v>5</v>
      </c>
      <c r="O914" s="13" t="str">
        <f>VLOOKUP(A914,Table!$U$1:$V$230,2,0)</f>
        <v>Monoclinic</v>
      </c>
      <c r="P914" s="1"/>
    </row>
    <row r="915" spans="1:16">
      <c r="A915" s="12">
        <v>14</v>
      </c>
      <c r="B915" s="12">
        <v>419346</v>
      </c>
      <c r="C915" s="12" t="s">
        <v>1182</v>
      </c>
      <c r="D915" s="12" t="s">
        <v>1405</v>
      </c>
      <c r="E915" s="17" t="s">
        <v>11331</v>
      </c>
      <c r="F915" s="25" t="str">
        <f>LEFT(E915,MIN(FIND({0,1,2,3,4,5,6,7,8,9},ASC(E915)&amp;1234567890))-1)</f>
        <v>Ce</v>
      </c>
      <c r="G915" s="25">
        <f t="shared" si="28"/>
        <v>1</v>
      </c>
      <c r="H915" s="25">
        <f>VLOOKUP(F915,Table!$A$2:$C$121,2,0)</f>
        <v>3</v>
      </c>
      <c r="I915" s="26">
        <f>VLOOKUP(F915,Table!$A$2:$C$121,3,0)</f>
        <v>6</v>
      </c>
      <c r="J915" s="17" t="s">
        <v>34</v>
      </c>
      <c r="K915" s="25" t="str">
        <f>LEFT(J915,MIN(FIND({0,1,2,3,4,5,6,7,8,9},ASC(J915)&amp;1234567890))-1)</f>
        <v>S</v>
      </c>
      <c r="L915" s="25">
        <f t="shared" si="29"/>
        <v>2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Monoclinic</v>
      </c>
      <c r="P915" s="1"/>
    </row>
    <row r="916" spans="1:16">
      <c r="A916" s="12">
        <v>14</v>
      </c>
      <c r="B916" s="12">
        <v>419345</v>
      </c>
      <c r="C916" s="12" t="s">
        <v>1182</v>
      </c>
      <c r="D916" s="12" t="s">
        <v>1406</v>
      </c>
      <c r="E916" s="17" t="s">
        <v>615</v>
      </c>
      <c r="F916" s="25" t="str">
        <f>LEFT(E916,MIN(FIND({0,1,2,3,4,5,6,7,8,9},ASC(E916)&amp;1234567890))-1)</f>
        <v>Nd</v>
      </c>
      <c r="G916" s="25">
        <f t="shared" si="28"/>
        <v>1</v>
      </c>
      <c r="H916" s="25">
        <f>VLOOKUP(F916,Table!$A$2:$C$121,2,0)</f>
        <v>3</v>
      </c>
      <c r="I916" s="26">
        <f>VLOOKUP(F916,Table!$A$2:$C$121,3,0)</f>
        <v>6</v>
      </c>
      <c r="J916" s="17" t="s">
        <v>34</v>
      </c>
      <c r="K916" s="25" t="str">
        <f>LEFT(J916,MIN(FIND({0,1,2,3,4,5,6,7,8,9},ASC(J916)&amp;1234567890))-1)</f>
        <v>S</v>
      </c>
      <c r="L916" s="25">
        <f t="shared" si="29"/>
        <v>2</v>
      </c>
      <c r="M916" s="25">
        <f>VLOOKUP(K916,Table!$A$2:$C$121,2,0)</f>
        <v>16</v>
      </c>
      <c r="N916" s="26">
        <f>VLOOKUP(K916,Table!$A$2:$C$121,3,0)</f>
        <v>3</v>
      </c>
      <c r="O916" s="13" t="str">
        <f>VLOOKUP(A916,Table!$U$1:$V$230,2,0)</f>
        <v>Monoclinic</v>
      </c>
      <c r="P916" s="1"/>
    </row>
    <row r="917" spans="1:16">
      <c r="A917" s="12">
        <v>14</v>
      </c>
      <c r="B917" s="12">
        <v>260325</v>
      </c>
      <c r="C917" s="12" t="s">
        <v>1157</v>
      </c>
      <c r="D917" s="12" t="s">
        <v>1407</v>
      </c>
      <c r="E917" s="17" t="s">
        <v>31</v>
      </c>
      <c r="F917" s="25" t="str">
        <f>LEFT(E917,MIN(FIND({0,1,2,3,4,5,6,7,8,9},ASC(E917)&amp;1234567890))-1)</f>
        <v>Si</v>
      </c>
      <c r="G917" s="25">
        <f t="shared" si="28"/>
        <v>1</v>
      </c>
      <c r="H917" s="25">
        <f>VLOOKUP(F917,Table!$A$2:$C$121,2,0)</f>
        <v>14</v>
      </c>
      <c r="I917" s="26">
        <f>VLOOKUP(F917,Table!$A$2:$C$121,3,0)</f>
        <v>3</v>
      </c>
      <c r="J917" s="17" t="s">
        <v>11387</v>
      </c>
      <c r="K917" s="25" t="str">
        <f>LEFT(J917,MIN(FIND({0,1,2,3,4,5,6,7,8,9},ASC(J917)&amp;1234567890))-1)</f>
        <v>Br</v>
      </c>
      <c r="L917" s="25">
        <f t="shared" si="29"/>
        <v>4</v>
      </c>
      <c r="M917" s="25">
        <f>VLOOKUP(K917,Table!$A$2:$C$121,2,0)</f>
        <v>17</v>
      </c>
      <c r="N917" s="26">
        <f>VLOOKUP(K917,Table!$A$2:$C$121,3,0)</f>
        <v>4</v>
      </c>
      <c r="O917" s="13" t="str">
        <f>VLOOKUP(A917,Table!$U$1:$V$230,2,0)</f>
        <v>Monoclinic</v>
      </c>
      <c r="P917" s="1"/>
    </row>
    <row r="918" spans="1:16">
      <c r="A918" s="12">
        <v>14</v>
      </c>
      <c r="B918" s="12">
        <v>260815</v>
      </c>
      <c r="C918" s="12" t="s">
        <v>1157</v>
      </c>
      <c r="D918" s="12" t="s">
        <v>1408</v>
      </c>
      <c r="E918" s="17" t="s">
        <v>11741</v>
      </c>
      <c r="F918" s="25" t="str">
        <f>LEFT(E918,MIN(FIND({0,1,2,3,4,5,6,7,8,9},ASC(E918)&amp;1234567890))-1)</f>
        <v>C</v>
      </c>
      <c r="G918" s="25">
        <f t="shared" si="28"/>
        <v>86</v>
      </c>
      <c r="H918" s="25">
        <f>VLOOKUP(F918,Table!$A$2:$C$121,2,0)</f>
        <v>14</v>
      </c>
      <c r="I918" s="26">
        <f>VLOOKUP(F918,Table!$A$2:$C$121,3,0)</f>
        <v>2</v>
      </c>
      <c r="J918" s="17" t="s">
        <v>487</v>
      </c>
      <c r="K918" s="25" t="str">
        <f>LEFT(J918,MIN(FIND({0,1,2,3,4,5,6,7,8,9},ASC(J918)&amp;1234567890))-1)</f>
        <v>Cl</v>
      </c>
      <c r="L918" s="25">
        <f t="shared" si="29"/>
        <v>28</v>
      </c>
      <c r="M918" s="25">
        <f>VLOOKUP(K918,Table!$A$2:$C$121,2,0)</f>
        <v>17</v>
      </c>
      <c r="N918" s="26">
        <f>VLOOKUP(K918,Table!$A$2:$C$121,3,0)</f>
        <v>3</v>
      </c>
      <c r="O918" s="13" t="str">
        <f>VLOOKUP(A918,Table!$U$1:$V$230,2,0)</f>
        <v>Monoclinic</v>
      </c>
      <c r="P918" s="1"/>
    </row>
    <row r="919" spans="1:16">
      <c r="A919" s="12">
        <v>14</v>
      </c>
      <c r="B919" s="12">
        <v>421221</v>
      </c>
      <c r="C919" s="12" t="s">
        <v>1157</v>
      </c>
      <c r="D919" s="12" t="s">
        <v>698</v>
      </c>
      <c r="E919" s="17" t="s">
        <v>541</v>
      </c>
      <c r="F919" s="25" t="str">
        <f>LEFT(E919,MIN(FIND({0,1,2,3,4,5,6,7,8,9},ASC(E919)&amp;1234567890))-1)</f>
        <v>Pd</v>
      </c>
      <c r="G919" s="25">
        <f t="shared" si="28"/>
        <v>1</v>
      </c>
      <c r="H919" s="25">
        <f>VLOOKUP(F919,Table!$A$2:$C$121,2,0)</f>
        <v>10</v>
      </c>
      <c r="I919" s="26">
        <f>VLOOKUP(F919,Table!$A$2:$C$121,3,0)</f>
        <v>5</v>
      </c>
      <c r="J919" s="17" t="s">
        <v>11305</v>
      </c>
      <c r="K919" s="25" t="str">
        <f>LEFT(J919,MIN(FIND({0,1,2,3,4,5,6,7,8,9},ASC(J919)&amp;1234567890))-1)</f>
        <v>Cl</v>
      </c>
      <c r="L919" s="25">
        <f t="shared" si="29"/>
        <v>2</v>
      </c>
      <c r="M919" s="25">
        <f>VLOOKUP(K919,Table!$A$2:$C$121,2,0)</f>
        <v>17</v>
      </c>
      <c r="N919" s="26">
        <f>VLOOKUP(K919,Table!$A$2:$C$121,3,0)</f>
        <v>3</v>
      </c>
      <c r="O919" s="13" t="str">
        <f>VLOOKUP(A919,Table!$U$1:$V$230,2,0)</f>
        <v>Monoclinic</v>
      </c>
      <c r="P919" s="1"/>
    </row>
    <row r="920" spans="1:16">
      <c r="A920" s="12">
        <v>14</v>
      </c>
      <c r="B920" s="12">
        <v>422672</v>
      </c>
      <c r="C920" s="12" t="s">
        <v>1182</v>
      </c>
      <c r="D920" s="12" t="s">
        <v>712</v>
      </c>
      <c r="E920" s="17" t="s">
        <v>11313</v>
      </c>
      <c r="F920" s="25" t="str">
        <f>LEFT(E920,MIN(FIND({0,1,2,3,4,5,6,7,8,9},ASC(E920)&amp;1234567890))-1)</f>
        <v>Tb</v>
      </c>
      <c r="G920" s="25">
        <f t="shared" si="28"/>
        <v>1</v>
      </c>
      <c r="H920" s="25">
        <f>VLOOKUP(F920,Table!$A$2:$C$121,2,0)</f>
        <v>3</v>
      </c>
      <c r="I920" s="26">
        <f>VLOOKUP(F920,Table!$A$2:$C$121,3,0)</f>
        <v>6</v>
      </c>
      <c r="J920" s="17" t="s">
        <v>34</v>
      </c>
      <c r="K920" s="25" t="str">
        <f>LEFT(J920,MIN(FIND({0,1,2,3,4,5,6,7,8,9},ASC(J920)&amp;1234567890))-1)</f>
        <v>S</v>
      </c>
      <c r="L920" s="25">
        <f t="shared" si="29"/>
        <v>2</v>
      </c>
      <c r="M920" s="25">
        <f>VLOOKUP(K920,Table!$A$2:$C$121,2,0)</f>
        <v>16</v>
      </c>
      <c r="N920" s="26">
        <f>VLOOKUP(K920,Table!$A$2:$C$121,3,0)</f>
        <v>3</v>
      </c>
      <c r="O920" s="13" t="str">
        <f>VLOOKUP(A920,Table!$U$1:$V$230,2,0)</f>
        <v>Monoclinic</v>
      </c>
      <c r="P920" s="1"/>
    </row>
    <row r="921" spans="1:16">
      <c r="A921" s="12">
        <v>14</v>
      </c>
      <c r="B921" s="12">
        <v>422673</v>
      </c>
      <c r="C921" s="12" t="s">
        <v>1182</v>
      </c>
      <c r="D921" s="12" t="s">
        <v>1409</v>
      </c>
      <c r="E921" s="17" t="s">
        <v>11542</v>
      </c>
      <c r="F921" s="25" t="str">
        <f>LEFT(E921,MIN(FIND({0,1,2,3,4,5,6,7,8,9},ASC(E921)&amp;1234567890))-1)</f>
        <v>Er</v>
      </c>
      <c r="G921" s="25">
        <f t="shared" si="28"/>
        <v>1</v>
      </c>
      <c r="H921" s="25">
        <f>VLOOKUP(F921,Table!$A$2:$C$121,2,0)</f>
        <v>3</v>
      </c>
      <c r="I921" s="26">
        <f>VLOOKUP(F921,Table!$A$2:$C$121,3,0)</f>
        <v>6</v>
      </c>
      <c r="J921" s="17" t="s">
        <v>34</v>
      </c>
      <c r="K921" s="25" t="str">
        <f>LEFT(J921,MIN(FIND({0,1,2,3,4,5,6,7,8,9},ASC(J921)&amp;1234567890))-1)</f>
        <v>S</v>
      </c>
      <c r="L921" s="25">
        <f t="shared" si="29"/>
        <v>2</v>
      </c>
      <c r="M921" s="25">
        <f>VLOOKUP(K921,Table!$A$2:$C$121,2,0)</f>
        <v>16</v>
      </c>
      <c r="N921" s="26">
        <f>VLOOKUP(K921,Table!$A$2:$C$121,3,0)</f>
        <v>3</v>
      </c>
      <c r="O921" s="13" t="str">
        <f>VLOOKUP(A921,Table!$U$1:$V$230,2,0)</f>
        <v>Monoclinic</v>
      </c>
      <c r="P921" s="1"/>
    </row>
    <row r="922" spans="1:16">
      <c r="A922" s="12">
        <v>14</v>
      </c>
      <c r="B922" s="12">
        <v>423061</v>
      </c>
      <c r="C922" s="12" t="s">
        <v>1157</v>
      </c>
      <c r="D922" s="12" t="s">
        <v>307</v>
      </c>
      <c r="E922" s="17" t="s">
        <v>30</v>
      </c>
      <c r="F922" s="25" t="str">
        <f>LEFT(E922,MIN(FIND({0,1,2,3,4,5,6,7,8,9},ASC(E922)&amp;1234567890))-1)</f>
        <v>P</v>
      </c>
      <c r="G922" s="25">
        <f t="shared" si="28"/>
        <v>2</v>
      </c>
      <c r="H922" s="25">
        <f>VLOOKUP(F922,Table!$A$2:$C$121,2,0)</f>
        <v>15</v>
      </c>
      <c r="I922" s="26">
        <f>VLOOKUP(F922,Table!$A$2:$C$121,3,0)</f>
        <v>3</v>
      </c>
      <c r="J922" s="17" t="s">
        <v>471</v>
      </c>
      <c r="K922" s="25" t="str">
        <f>LEFT(J922,MIN(FIND({0,1,2,3,4,5,6,7,8,9},ASC(J922)&amp;1234567890))-1)</f>
        <v>S</v>
      </c>
      <c r="L922" s="25">
        <f t="shared" si="29"/>
        <v>7</v>
      </c>
      <c r="M922" s="25">
        <f>VLOOKUP(K922,Table!$A$2:$C$121,2,0)</f>
        <v>16</v>
      </c>
      <c r="N922" s="26">
        <f>VLOOKUP(K922,Table!$A$2:$C$121,3,0)</f>
        <v>3</v>
      </c>
      <c r="O922" s="13" t="str">
        <f>VLOOKUP(A922,Table!$U$1:$V$230,2,0)</f>
        <v>Monoclinic</v>
      </c>
      <c r="P922" s="1"/>
    </row>
    <row r="923" spans="1:16">
      <c r="A923" s="12">
        <v>14</v>
      </c>
      <c r="B923" s="12">
        <v>262259</v>
      </c>
      <c r="C923" s="12" t="s">
        <v>1157</v>
      </c>
      <c r="D923" s="12" t="s">
        <v>1410</v>
      </c>
      <c r="E923" s="17" t="s">
        <v>11460</v>
      </c>
      <c r="F923" s="25" t="str">
        <f>LEFT(E923,MIN(FIND({0,1,2,3,4,5,6,7,8,9},ASC(E923)&amp;1234567890))-1)</f>
        <v>Y</v>
      </c>
      <c r="G923" s="25">
        <f t="shared" si="28"/>
        <v>5</v>
      </c>
      <c r="H923" s="25">
        <f>VLOOKUP(F923,Table!$A$2:$C$121,2,0)</f>
        <v>3</v>
      </c>
      <c r="I923" s="26">
        <f>VLOOKUP(F923,Table!$A$2:$C$121,3,0)</f>
        <v>5</v>
      </c>
      <c r="J923" s="17" t="s">
        <v>11725</v>
      </c>
      <c r="K923" s="25" t="str">
        <f>LEFT(J923,MIN(FIND({0,1,2,3,4,5,6,7,8,9},ASC(J923)&amp;1234567890))-1)</f>
        <v>Si</v>
      </c>
      <c r="L923" s="25">
        <f t="shared" si="29"/>
        <v>4</v>
      </c>
      <c r="M923" s="25">
        <f>VLOOKUP(K923,Table!$A$2:$C$121,2,0)</f>
        <v>14</v>
      </c>
      <c r="N923" s="26">
        <f>VLOOKUP(K923,Table!$A$2:$C$121,3,0)</f>
        <v>3</v>
      </c>
      <c r="O923" s="13" t="str">
        <f>VLOOKUP(A923,Table!$U$1:$V$230,2,0)</f>
        <v>Monoclinic</v>
      </c>
      <c r="P923" s="1"/>
    </row>
    <row r="924" spans="1:16">
      <c r="A924" s="12">
        <v>14</v>
      </c>
      <c r="B924" s="12">
        <v>262514</v>
      </c>
      <c r="C924" s="12" t="s">
        <v>1155</v>
      </c>
      <c r="D924" s="12" t="s">
        <v>1411</v>
      </c>
      <c r="E924" s="17" t="s">
        <v>456</v>
      </c>
      <c r="F924" s="25" t="str">
        <f>LEFT(E924,MIN(FIND({0,1,2,3,4,5,6,7,8,9},ASC(E924)&amp;1234567890))-1)</f>
        <v>C</v>
      </c>
      <c r="G924" s="25">
        <f t="shared" si="28"/>
        <v>84</v>
      </c>
      <c r="H924" s="25">
        <f>VLOOKUP(F924,Table!$A$2:$C$121,2,0)</f>
        <v>14</v>
      </c>
      <c r="I924" s="26">
        <f>VLOOKUP(F924,Table!$A$2:$C$121,3,0)</f>
        <v>2</v>
      </c>
      <c r="J924" s="17" t="s">
        <v>11742</v>
      </c>
      <c r="K924" s="25" t="str">
        <f>LEFT(J924,MIN(FIND({0,1,2,3,4,5,6,7,8,9},ASC(J924)&amp;1234567890))-1)</f>
        <v>Cl</v>
      </c>
      <c r="L924" s="25">
        <f t="shared" si="29"/>
        <v>32.380000000000003</v>
      </c>
      <c r="M924" s="25">
        <f>VLOOKUP(K924,Table!$A$2:$C$121,2,0)</f>
        <v>17</v>
      </c>
      <c r="N924" s="26">
        <f>VLOOKUP(K924,Table!$A$2:$C$121,3,0)</f>
        <v>3</v>
      </c>
      <c r="O924" s="13" t="str">
        <f>VLOOKUP(A924,Table!$U$1:$V$230,2,0)</f>
        <v>Monoclinic</v>
      </c>
      <c r="P924" s="1"/>
    </row>
    <row r="925" spans="1:16">
      <c r="A925" s="12">
        <v>14</v>
      </c>
      <c r="B925" s="12">
        <v>262722</v>
      </c>
      <c r="C925" s="12" t="s">
        <v>1157</v>
      </c>
      <c r="D925" s="12" t="s">
        <v>1412</v>
      </c>
      <c r="E925" s="17" t="s">
        <v>11743</v>
      </c>
      <c r="F925" s="25" t="str">
        <f>LEFT(E925,MIN(FIND({0,1,2,3,4,5,6,7,8,9},ASC(E925)&amp;1234567890))-1)</f>
        <v>W</v>
      </c>
      <c r="G925" s="25">
        <f t="shared" si="28"/>
        <v>4</v>
      </c>
      <c r="H925" s="25">
        <f>VLOOKUP(F925,Table!$A$2:$C$121,2,0)</f>
        <v>6</v>
      </c>
      <c r="I925" s="26">
        <f>VLOOKUP(F925,Table!$A$2:$C$121,3,0)</f>
        <v>6</v>
      </c>
      <c r="J925" s="17" t="s">
        <v>11654</v>
      </c>
      <c r="K925" s="25" t="str">
        <f>LEFT(J925,MIN(FIND({0,1,2,3,4,5,6,7,8,9},ASC(J925)&amp;1234567890))-1)</f>
        <v>Br</v>
      </c>
      <c r="L925" s="25">
        <f t="shared" si="29"/>
        <v>10</v>
      </c>
      <c r="M925" s="25">
        <f>VLOOKUP(K925,Table!$A$2:$C$121,2,0)</f>
        <v>17</v>
      </c>
      <c r="N925" s="26">
        <f>VLOOKUP(K925,Table!$A$2:$C$121,3,0)</f>
        <v>4</v>
      </c>
      <c r="O925" s="13" t="str">
        <f>VLOOKUP(A925,Table!$U$1:$V$230,2,0)</f>
        <v>Monoclinic</v>
      </c>
      <c r="P925" s="1"/>
    </row>
    <row r="926" spans="1:16">
      <c r="A926" s="12">
        <v>14</v>
      </c>
      <c r="B926" s="12">
        <v>262956</v>
      </c>
      <c r="C926" s="12" t="s">
        <v>1155</v>
      </c>
      <c r="D926" s="12" t="s">
        <v>1413</v>
      </c>
      <c r="E926" s="17" t="s">
        <v>476</v>
      </c>
      <c r="F926" s="25" t="str">
        <f>LEFT(E926,MIN(FIND({0,1,2,3,4,5,6,7,8,9},ASC(E926)&amp;1234567890))-1)</f>
        <v>C</v>
      </c>
      <c r="G926" s="25">
        <f t="shared" si="28"/>
        <v>96</v>
      </c>
      <c r="H926" s="25">
        <f>VLOOKUP(F926,Table!$A$2:$C$121,2,0)</f>
        <v>14</v>
      </c>
      <c r="I926" s="26">
        <f>VLOOKUP(F926,Table!$A$2:$C$121,3,0)</f>
        <v>2</v>
      </c>
      <c r="J926" s="17" t="s">
        <v>11744</v>
      </c>
      <c r="K926" s="25" t="str">
        <f>LEFT(J926,MIN(FIND({0,1,2,3,4,5,6,7,8,9},ASC(J926)&amp;1234567890))-1)</f>
        <v>Cl</v>
      </c>
      <c r="L926" s="25">
        <f t="shared" si="29"/>
        <v>22.15</v>
      </c>
      <c r="M926" s="25">
        <f>VLOOKUP(K926,Table!$A$2:$C$121,2,0)</f>
        <v>17</v>
      </c>
      <c r="N926" s="26">
        <f>VLOOKUP(K926,Table!$A$2:$C$121,3,0)</f>
        <v>3</v>
      </c>
      <c r="O926" s="13" t="str">
        <f>VLOOKUP(A926,Table!$U$1:$V$230,2,0)</f>
        <v>Monoclinic</v>
      </c>
      <c r="P926" s="1"/>
    </row>
    <row r="927" spans="1:16">
      <c r="A927" s="12">
        <v>14</v>
      </c>
      <c r="B927" s="12">
        <v>424397</v>
      </c>
      <c r="C927" s="12" t="s">
        <v>1157</v>
      </c>
      <c r="D927" s="12" t="s">
        <v>1414</v>
      </c>
      <c r="E927" s="17" t="s">
        <v>11456</v>
      </c>
      <c r="F927" s="25" t="str">
        <f>LEFT(E927,MIN(FIND({0,1,2,3,4,5,6,7,8,9},ASC(E927)&amp;1234567890))-1)</f>
        <v>Bi</v>
      </c>
      <c r="G927" s="25">
        <f t="shared" si="28"/>
        <v>2</v>
      </c>
      <c r="H927" s="25">
        <f>VLOOKUP(F927,Table!$A$2:$C$121,2,0)</f>
        <v>15</v>
      </c>
      <c r="I927" s="26">
        <f>VLOOKUP(F927,Table!$A$2:$C$121,3,0)</f>
        <v>6</v>
      </c>
      <c r="J927" s="17" t="s">
        <v>72</v>
      </c>
      <c r="K927" s="25" t="str">
        <f>LEFT(J927,MIN(FIND({0,1,2,3,4,5,6,7,8,9},ASC(J927)&amp;1234567890))-1)</f>
        <v>Ir</v>
      </c>
      <c r="L927" s="25">
        <f t="shared" si="29"/>
        <v>1</v>
      </c>
      <c r="M927" s="25">
        <f>VLOOKUP(K927,Table!$A$2:$C$121,2,0)</f>
        <v>9</v>
      </c>
      <c r="N927" s="26">
        <f>VLOOKUP(K927,Table!$A$2:$C$121,3,0)</f>
        <v>6</v>
      </c>
      <c r="O927" s="13" t="str">
        <f>VLOOKUP(A927,Table!$U$1:$V$230,2,0)</f>
        <v>Monoclinic</v>
      </c>
      <c r="P927" s="1"/>
    </row>
    <row r="928" spans="1:16">
      <c r="A928" s="12">
        <v>14</v>
      </c>
      <c r="B928" s="12">
        <v>425100</v>
      </c>
      <c r="C928" s="12" t="s">
        <v>1157</v>
      </c>
      <c r="D928" s="12" t="s">
        <v>992</v>
      </c>
      <c r="E928" s="17" t="s">
        <v>355</v>
      </c>
      <c r="F928" s="25" t="str">
        <f>LEFT(E928,MIN(FIND({0,1,2,3,4,5,6,7,8,9},ASC(E928)&amp;1234567890))-1)</f>
        <v>Mn</v>
      </c>
      <c r="G928" s="25">
        <f t="shared" si="28"/>
        <v>1</v>
      </c>
      <c r="H928" s="25">
        <f>VLOOKUP(F928,Table!$A$2:$C$121,2,0)</f>
        <v>7</v>
      </c>
      <c r="I928" s="26">
        <f>VLOOKUP(F928,Table!$A$2:$C$121,3,0)</f>
        <v>4</v>
      </c>
      <c r="J928" s="17" t="s">
        <v>11511</v>
      </c>
      <c r="K928" s="25" t="str">
        <f>LEFT(J928,MIN(FIND({0,1,2,3,4,5,6,7,8,9},ASC(J928)&amp;1234567890))-1)</f>
        <v>B</v>
      </c>
      <c r="L928" s="25">
        <f t="shared" si="29"/>
        <v>4</v>
      </c>
      <c r="M928" s="25">
        <f>VLOOKUP(K928,Table!$A$2:$C$121,2,0)</f>
        <v>13</v>
      </c>
      <c r="N928" s="26">
        <f>VLOOKUP(K928,Table!$A$2:$C$121,3,0)</f>
        <v>2</v>
      </c>
      <c r="O928" s="13" t="str">
        <f>VLOOKUP(A928,Table!$U$1:$V$230,2,0)</f>
        <v>Monoclinic</v>
      </c>
      <c r="P928" s="1"/>
    </row>
    <row r="929" spans="1:16">
      <c r="A929" s="12">
        <v>14</v>
      </c>
      <c r="B929" s="12">
        <v>247958</v>
      </c>
      <c r="C929" s="12" t="s">
        <v>1155</v>
      </c>
      <c r="D929" s="12" t="s">
        <v>1415</v>
      </c>
      <c r="E929" s="17" t="s">
        <v>11745</v>
      </c>
      <c r="F929" s="25" t="str">
        <f>LEFT(E929,MIN(FIND({0,1,2,3,4,5,6,7,8,9},ASC(E929)&amp;1234567890))-1)</f>
        <v>K</v>
      </c>
      <c r="G929" s="25">
        <f t="shared" si="28"/>
        <v>2</v>
      </c>
      <c r="H929" s="25">
        <f>VLOOKUP(F929,Table!$A$2:$C$121,2,0)</f>
        <v>1</v>
      </c>
      <c r="I929" s="26">
        <f>VLOOKUP(F929,Table!$A$2:$C$121,3,0)</f>
        <v>4</v>
      </c>
      <c r="J929" s="17" t="s">
        <v>358</v>
      </c>
      <c r="K929" s="25" t="str">
        <f>LEFT(J929,MIN(FIND({0,1,2,3,4,5,6,7,8,9},ASC(J929)&amp;1234567890))-1)</f>
        <v>S</v>
      </c>
      <c r="L929" s="25">
        <f t="shared" si="29"/>
        <v>6</v>
      </c>
      <c r="M929" s="25">
        <f>VLOOKUP(K929,Table!$A$2:$C$121,2,0)</f>
        <v>16</v>
      </c>
      <c r="N929" s="26">
        <f>VLOOKUP(K929,Table!$A$2:$C$121,3,0)</f>
        <v>3</v>
      </c>
      <c r="O929" s="13" t="str">
        <f>VLOOKUP(A929,Table!$U$1:$V$230,2,0)</f>
        <v>Monoclinic</v>
      </c>
      <c r="P929" s="1"/>
    </row>
    <row r="930" spans="1:16">
      <c r="A930" s="12">
        <v>14</v>
      </c>
      <c r="B930" s="12">
        <v>427896</v>
      </c>
      <c r="C930" s="12" t="s">
        <v>1155</v>
      </c>
      <c r="D930" s="12" t="s">
        <v>1416</v>
      </c>
      <c r="E930" s="17" t="s">
        <v>594</v>
      </c>
      <c r="F930" s="25" t="str">
        <f>LEFT(E930,MIN(FIND({0,1,2,3,4,5,6,7,8,9},ASC(E930)&amp;1234567890))-1)</f>
        <v>Ge</v>
      </c>
      <c r="G930" s="25">
        <f t="shared" si="28"/>
        <v>3</v>
      </c>
      <c r="H930" s="25">
        <f>VLOOKUP(F930,Table!$A$2:$C$121,2,0)</f>
        <v>14</v>
      </c>
      <c r="I930" s="26">
        <f>VLOOKUP(F930,Table!$A$2:$C$121,3,0)</f>
        <v>4</v>
      </c>
      <c r="J930" s="17" t="s">
        <v>11746</v>
      </c>
      <c r="K930" s="25" t="str">
        <f>LEFT(J930,MIN(FIND({0,1,2,3,4,5,6,7,8,9},ASC(J930)&amp;1234567890))-1)</f>
        <v>F</v>
      </c>
      <c r="L930" s="25">
        <f t="shared" si="29"/>
        <v>8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Monoclinic</v>
      </c>
      <c r="P930" s="1"/>
    </row>
    <row r="931" spans="1:16">
      <c r="A931" s="12">
        <v>14</v>
      </c>
      <c r="B931" s="12">
        <v>427804</v>
      </c>
      <c r="C931" s="12" t="s">
        <v>1157</v>
      </c>
      <c r="D931" s="12" t="s">
        <v>1417</v>
      </c>
      <c r="E931" s="17" t="s">
        <v>586</v>
      </c>
      <c r="F931" s="25" t="str">
        <f>LEFT(E931,MIN(FIND({0,1,2,3,4,5,6,7,8,9},ASC(E931)&amp;1234567890))-1)</f>
        <v>Pb</v>
      </c>
      <c r="G931" s="25">
        <f t="shared" si="28"/>
        <v>1</v>
      </c>
      <c r="H931" s="25">
        <f>VLOOKUP(F931,Table!$A$2:$C$121,2,0)</f>
        <v>14</v>
      </c>
      <c r="I931" s="26">
        <f>VLOOKUP(F931,Table!$A$2:$C$121,3,0)</f>
        <v>6</v>
      </c>
      <c r="J931" s="17" t="s">
        <v>11412</v>
      </c>
      <c r="K931" s="25" t="str">
        <f>LEFT(J931,MIN(FIND({0,1,2,3,4,5,6,7,8,9},ASC(J931)&amp;1234567890))-1)</f>
        <v>P</v>
      </c>
      <c r="L931" s="25">
        <f t="shared" si="29"/>
        <v>7</v>
      </c>
      <c r="M931" s="25">
        <f>VLOOKUP(K931,Table!$A$2:$C$121,2,0)</f>
        <v>15</v>
      </c>
      <c r="N931" s="26">
        <f>VLOOKUP(K931,Table!$A$2:$C$121,3,0)</f>
        <v>3</v>
      </c>
      <c r="O931" s="13" t="str">
        <f>VLOOKUP(A931,Table!$U$1:$V$230,2,0)</f>
        <v>Monoclinic</v>
      </c>
      <c r="P931" s="1"/>
    </row>
    <row r="932" spans="1:16">
      <c r="A932" s="12">
        <v>14</v>
      </c>
      <c r="B932" s="12">
        <v>250828</v>
      </c>
      <c r="C932" s="12" t="s">
        <v>1155</v>
      </c>
      <c r="D932" s="12" t="s">
        <v>1418</v>
      </c>
      <c r="E932" s="17" t="s">
        <v>11747</v>
      </c>
      <c r="F932" s="25" t="str">
        <f>LEFT(E932,MIN(FIND({0,1,2,3,4,5,6,7,8,9},ASC(E932)&amp;1234567890))-1)</f>
        <v>C</v>
      </c>
      <c r="G932" s="25">
        <f t="shared" si="28"/>
        <v>80</v>
      </c>
      <c r="H932" s="25">
        <f>VLOOKUP(F932,Table!$A$2:$C$121,2,0)</f>
        <v>14</v>
      </c>
      <c r="I932" s="26">
        <f>VLOOKUP(F932,Table!$A$2:$C$121,3,0)</f>
        <v>2</v>
      </c>
      <c r="J932" s="17" t="s">
        <v>11748</v>
      </c>
      <c r="K932" s="25" t="str">
        <f>LEFT(J932,MIN(FIND({0,1,2,3,4,5,6,7,8,9},ASC(J932)&amp;1234567890))-1)</f>
        <v>Cl</v>
      </c>
      <c r="L932" s="25">
        <f t="shared" si="29"/>
        <v>28.15</v>
      </c>
      <c r="M932" s="25">
        <f>VLOOKUP(K932,Table!$A$2:$C$121,2,0)</f>
        <v>17</v>
      </c>
      <c r="N932" s="26">
        <f>VLOOKUP(K932,Table!$A$2:$C$121,3,0)</f>
        <v>3</v>
      </c>
      <c r="O932" s="13" t="str">
        <f>VLOOKUP(A932,Table!$U$1:$V$230,2,0)</f>
        <v>Monoclinic</v>
      </c>
      <c r="P932" s="1"/>
    </row>
    <row r="933" spans="1:16">
      <c r="A933" s="12">
        <v>14</v>
      </c>
      <c r="B933" s="12">
        <v>237504</v>
      </c>
      <c r="C933" s="12" t="s">
        <v>1157</v>
      </c>
      <c r="D933" s="12" t="s">
        <v>1419</v>
      </c>
      <c r="E933" s="17" t="s">
        <v>478</v>
      </c>
      <c r="F933" s="25" t="str">
        <f>LEFT(E933,MIN(FIND({0,1,2,3,4,5,6,7,8,9},ASC(E933)&amp;1234567890))-1)</f>
        <v>C</v>
      </c>
      <c r="G933" s="25">
        <f t="shared" si="28"/>
        <v>88</v>
      </c>
      <c r="H933" s="25">
        <f>VLOOKUP(F933,Table!$A$2:$C$121,2,0)</f>
        <v>14</v>
      </c>
      <c r="I933" s="26">
        <f>VLOOKUP(F933,Table!$A$2:$C$121,3,0)</f>
        <v>2</v>
      </c>
      <c r="J933" s="17" t="s">
        <v>11749</v>
      </c>
      <c r="K933" s="25" t="str">
        <f>LEFT(J933,MIN(FIND({0,1,2,3,4,5,6,7,8,9},ASC(J933)&amp;1234567890))-1)</f>
        <v>Cl</v>
      </c>
      <c r="L933" s="25">
        <f t="shared" si="29"/>
        <v>22.09</v>
      </c>
      <c r="M933" s="25">
        <f>VLOOKUP(K933,Table!$A$2:$C$121,2,0)</f>
        <v>17</v>
      </c>
      <c r="N933" s="26">
        <f>VLOOKUP(K933,Table!$A$2:$C$121,3,0)</f>
        <v>3</v>
      </c>
      <c r="O933" s="13" t="str">
        <f>VLOOKUP(A933,Table!$U$1:$V$230,2,0)</f>
        <v>Monoclinic</v>
      </c>
      <c r="P933" s="1"/>
    </row>
    <row r="934" spans="1:16">
      <c r="A934" s="12">
        <v>14</v>
      </c>
      <c r="B934" s="12">
        <v>237506</v>
      </c>
      <c r="C934" s="12" t="s">
        <v>1157</v>
      </c>
      <c r="D934" s="12" t="s">
        <v>1420</v>
      </c>
      <c r="E934" s="17" t="s">
        <v>478</v>
      </c>
      <c r="F934" s="25" t="str">
        <f>LEFT(E934,MIN(FIND({0,1,2,3,4,5,6,7,8,9},ASC(E934)&amp;1234567890))-1)</f>
        <v>C</v>
      </c>
      <c r="G934" s="25">
        <f t="shared" si="28"/>
        <v>88</v>
      </c>
      <c r="H934" s="25">
        <f>VLOOKUP(F934,Table!$A$2:$C$121,2,0)</f>
        <v>14</v>
      </c>
      <c r="I934" s="26">
        <f>VLOOKUP(F934,Table!$A$2:$C$121,3,0)</f>
        <v>2</v>
      </c>
      <c r="J934" s="17" t="s">
        <v>11750</v>
      </c>
      <c r="K934" s="25" t="str">
        <f>LEFT(J934,MIN(FIND({0,1,2,3,4,5,6,7,8,9},ASC(J934)&amp;1234567890))-1)</f>
        <v>Cl</v>
      </c>
      <c r="L934" s="25">
        <f t="shared" si="29"/>
        <v>24.21</v>
      </c>
      <c r="M934" s="25">
        <f>VLOOKUP(K934,Table!$A$2:$C$121,2,0)</f>
        <v>17</v>
      </c>
      <c r="N934" s="26">
        <f>VLOOKUP(K934,Table!$A$2:$C$121,3,0)</f>
        <v>3</v>
      </c>
      <c r="O934" s="13" t="str">
        <f>VLOOKUP(A934,Table!$U$1:$V$230,2,0)</f>
        <v>Monoclinic</v>
      </c>
      <c r="P934" s="1"/>
    </row>
    <row r="935" spans="1:16">
      <c r="A935" s="12">
        <v>14</v>
      </c>
      <c r="B935" s="12">
        <v>237843</v>
      </c>
      <c r="C935" s="12" t="s">
        <v>1155</v>
      </c>
      <c r="D935" s="12" t="s">
        <v>1421</v>
      </c>
      <c r="E935" s="17" t="s">
        <v>11733</v>
      </c>
      <c r="F935" s="25" t="str">
        <f>LEFT(E935,MIN(FIND({0,1,2,3,4,5,6,7,8,9},ASC(E935)&amp;1234567890))-1)</f>
        <v>C</v>
      </c>
      <c r="G935" s="25">
        <f t="shared" si="28"/>
        <v>6</v>
      </c>
      <c r="H935" s="25">
        <f>VLOOKUP(F935,Table!$A$2:$C$121,2,0)</f>
        <v>14</v>
      </c>
      <c r="I935" s="26">
        <f>VLOOKUP(F935,Table!$A$2:$C$121,3,0)</f>
        <v>2</v>
      </c>
      <c r="J935" s="17" t="s">
        <v>11751</v>
      </c>
      <c r="K935" s="25" t="str">
        <f>LEFT(J935,MIN(FIND({0,1,2,3,4,5,6,7,8,9},ASC(J935)&amp;1234567890))-1)</f>
        <v>F</v>
      </c>
      <c r="L935" s="25">
        <f t="shared" si="29"/>
        <v>10</v>
      </c>
      <c r="M935" s="25">
        <f>VLOOKUP(K935,Table!$A$2:$C$121,2,0)</f>
        <v>17</v>
      </c>
      <c r="N935" s="26">
        <f>VLOOKUP(K935,Table!$A$2:$C$121,3,0)</f>
        <v>2</v>
      </c>
      <c r="O935" s="13" t="str">
        <f>VLOOKUP(A935,Table!$U$1:$V$230,2,0)</f>
        <v>Monoclinic</v>
      </c>
      <c r="P935" s="1"/>
    </row>
    <row r="936" spans="1:16">
      <c r="A936" s="12">
        <v>14</v>
      </c>
      <c r="B936" s="12">
        <v>193521</v>
      </c>
      <c r="C936" s="12" t="s">
        <v>1157</v>
      </c>
      <c r="D936" s="12" t="s">
        <v>1422</v>
      </c>
      <c r="E936" s="17" t="s">
        <v>11752</v>
      </c>
      <c r="F936" s="25" t="str">
        <f>LEFT(E936,MIN(FIND({0,1,2,3,4,5,6,7,8,9},ASC(E936)&amp;1234567890))-1)</f>
        <v>Na</v>
      </c>
      <c r="G936" s="25">
        <f t="shared" si="28"/>
        <v>4</v>
      </c>
      <c r="H936" s="25">
        <f>VLOOKUP(F936,Table!$A$2:$C$121,2,0)</f>
        <v>1</v>
      </c>
      <c r="I936" s="26">
        <f>VLOOKUP(F936,Table!$A$2:$C$121,3,0)</f>
        <v>3</v>
      </c>
      <c r="J936" s="17" t="s">
        <v>11370</v>
      </c>
      <c r="K936" s="25" t="str">
        <f>LEFT(J936,MIN(FIND({0,1,2,3,4,5,6,7,8,9},ASC(J936)&amp;1234567890))-1)</f>
        <v>Ge</v>
      </c>
      <c r="L936" s="25">
        <f t="shared" si="29"/>
        <v>4</v>
      </c>
      <c r="M936" s="25">
        <f>VLOOKUP(K936,Table!$A$2:$C$121,2,0)</f>
        <v>14</v>
      </c>
      <c r="N936" s="26">
        <f>VLOOKUP(K936,Table!$A$2:$C$121,3,0)</f>
        <v>4</v>
      </c>
      <c r="O936" s="13" t="str">
        <f>VLOOKUP(A936,Table!$U$1:$V$230,2,0)</f>
        <v>Monoclinic</v>
      </c>
      <c r="P936" s="1"/>
    </row>
    <row r="937" spans="1:16">
      <c r="A937" s="12">
        <v>14</v>
      </c>
      <c r="B937" s="12">
        <v>193723</v>
      </c>
      <c r="C937" s="12" t="s">
        <v>1157</v>
      </c>
      <c r="D937" s="12" t="s">
        <v>1423</v>
      </c>
      <c r="E937" s="17" t="s">
        <v>355</v>
      </c>
      <c r="F937" s="25" t="str">
        <f>LEFT(E937,MIN(FIND({0,1,2,3,4,5,6,7,8,9},ASC(E937)&amp;1234567890))-1)</f>
        <v>Mn</v>
      </c>
      <c r="G937" s="25">
        <f t="shared" si="28"/>
        <v>1</v>
      </c>
      <c r="H937" s="25">
        <f>VLOOKUP(F937,Table!$A$2:$C$121,2,0)</f>
        <v>7</v>
      </c>
      <c r="I937" s="26">
        <f>VLOOKUP(F937,Table!$A$2:$C$121,3,0)</f>
        <v>4</v>
      </c>
      <c r="J937" s="17" t="s">
        <v>34</v>
      </c>
      <c r="K937" s="25" t="str">
        <f>LEFT(J937,MIN(FIND({0,1,2,3,4,5,6,7,8,9},ASC(J937)&amp;1234567890))-1)</f>
        <v>S</v>
      </c>
      <c r="L937" s="25">
        <f t="shared" si="29"/>
        <v>2</v>
      </c>
      <c r="M937" s="25">
        <f>VLOOKUP(K937,Table!$A$2:$C$121,2,0)</f>
        <v>16</v>
      </c>
      <c r="N937" s="26">
        <f>VLOOKUP(K937,Table!$A$2:$C$121,3,0)</f>
        <v>3</v>
      </c>
      <c r="O937" s="13" t="str">
        <f>VLOOKUP(A937,Table!$U$1:$V$230,2,0)</f>
        <v>Monoclinic</v>
      </c>
      <c r="P937" s="1"/>
    </row>
    <row r="938" spans="1:16">
      <c r="A938" s="12">
        <v>14</v>
      </c>
      <c r="B938" s="12">
        <v>251729</v>
      </c>
      <c r="C938" s="12" t="s">
        <v>1155</v>
      </c>
      <c r="D938" s="12" t="s">
        <v>1424</v>
      </c>
      <c r="E938" s="17" t="s">
        <v>11753</v>
      </c>
      <c r="F938" s="25" t="str">
        <f>LEFT(E938,MIN(FIND({0,1,2,3,4,5,6,7,8,9},ASC(E938)&amp;1234567890))-1)</f>
        <v>C</v>
      </c>
      <c r="G938" s="25">
        <f t="shared" si="28"/>
        <v>94</v>
      </c>
      <c r="H938" s="25">
        <f>VLOOKUP(F938,Table!$A$2:$C$121,2,0)</f>
        <v>14</v>
      </c>
      <c r="I938" s="26">
        <f>VLOOKUP(F938,Table!$A$2:$C$121,3,0)</f>
        <v>2</v>
      </c>
      <c r="J938" s="17" t="s">
        <v>11754</v>
      </c>
      <c r="K938" s="25" t="str">
        <f>LEFT(J938,MIN(FIND({0,1,2,3,4,5,6,7,8,9},ASC(J938)&amp;1234567890))-1)</f>
        <v>Cl</v>
      </c>
      <c r="L938" s="25">
        <f t="shared" si="29"/>
        <v>14</v>
      </c>
      <c r="M938" s="25">
        <f>VLOOKUP(K938,Table!$A$2:$C$121,2,0)</f>
        <v>17</v>
      </c>
      <c r="N938" s="26">
        <f>VLOOKUP(K938,Table!$A$2:$C$121,3,0)</f>
        <v>3</v>
      </c>
      <c r="O938" s="13" t="str">
        <f>VLOOKUP(A938,Table!$U$1:$V$230,2,0)</f>
        <v>Monoclinic</v>
      </c>
      <c r="P938" s="1"/>
    </row>
    <row r="939" spans="1:16">
      <c r="A939" s="12">
        <v>14</v>
      </c>
      <c r="B939" s="12">
        <v>238645</v>
      </c>
      <c r="C939" s="12" t="s">
        <v>1182</v>
      </c>
      <c r="D939" s="12" t="s">
        <v>1425</v>
      </c>
      <c r="E939" s="17" t="s">
        <v>11312</v>
      </c>
      <c r="F939" s="25" t="str">
        <f>LEFT(E939,MIN(FIND({0,1,2,3,4,5,6,7,8,9},ASC(E939)&amp;1234567890))-1)</f>
        <v>As</v>
      </c>
      <c r="G939" s="25">
        <f t="shared" si="28"/>
        <v>4</v>
      </c>
      <c r="H939" s="25">
        <f>VLOOKUP(F939,Table!$A$2:$C$121,2,0)</f>
        <v>15</v>
      </c>
      <c r="I939" s="26">
        <f>VLOOKUP(F939,Table!$A$2:$C$121,3,0)</f>
        <v>4</v>
      </c>
      <c r="J939" s="17" t="s">
        <v>11318</v>
      </c>
      <c r="K939" s="25" t="str">
        <f>LEFT(J939,MIN(FIND({0,1,2,3,4,5,6,7,8,9},ASC(J939)&amp;1234567890))-1)</f>
        <v>O</v>
      </c>
      <c r="L939" s="25">
        <f t="shared" si="29"/>
        <v>6</v>
      </c>
      <c r="M939" s="25">
        <f>VLOOKUP(K939,Table!$A$2:$C$121,2,0)</f>
        <v>16</v>
      </c>
      <c r="N939" s="26">
        <f>VLOOKUP(K939,Table!$A$2:$C$121,3,0)</f>
        <v>2</v>
      </c>
      <c r="O939" s="13" t="str">
        <f>VLOOKUP(A939,Table!$U$1:$V$230,2,0)</f>
        <v>Monoclinic</v>
      </c>
      <c r="P939" s="1"/>
    </row>
    <row r="940" spans="1:16">
      <c r="A940" s="12">
        <v>14</v>
      </c>
      <c r="B940" s="12">
        <v>238651</v>
      </c>
      <c r="C940" s="12" t="s">
        <v>1182</v>
      </c>
      <c r="D940" s="12" t="s">
        <v>1426</v>
      </c>
      <c r="E940" s="17" t="s">
        <v>11755</v>
      </c>
      <c r="F940" s="25" t="str">
        <f>LEFT(E940,MIN(FIND({0,1,2,3,4,5,6,7,8,9},ASC(E940)&amp;1234567890))-1)</f>
        <v>As</v>
      </c>
      <c r="G940" s="25">
        <f t="shared" si="28"/>
        <v>12</v>
      </c>
      <c r="H940" s="25">
        <f>VLOOKUP(F940,Table!$A$2:$C$121,2,0)</f>
        <v>15</v>
      </c>
      <c r="I940" s="26">
        <f>VLOOKUP(F940,Table!$A$2:$C$121,3,0)</f>
        <v>4</v>
      </c>
      <c r="J940" s="17" t="s">
        <v>369</v>
      </c>
      <c r="K940" s="25" t="str">
        <f>LEFT(J940,MIN(FIND({0,1,2,3,4,5,6,7,8,9},ASC(J940)&amp;1234567890))-1)</f>
        <v>O</v>
      </c>
      <c r="L940" s="25">
        <f t="shared" si="29"/>
        <v>18</v>
      </c>
      <c r="M940" s="25">
        <f>VLOOKUP(K940,Table!$A$2:$C$121,2,0)</f>
        <v>16</v>
      </c>
      <c r="N940" s="26">
        <f>VLOOKUP(K940,Table!$A$2:$C$121,3,0)</f>
        <v>2</v>
      </c>
      <c r="O940" s="13" t="str">
        <f>VLOOKUP(A940,Table!$U$1:$V$230,2,0)</f>
        <v>Monoclinic</v>
      </c>
      <c r="P940" s="1"/>
    </row>
    <row r="941" spans="1:16">
      <c r="A941" s="12">
        <v>14</v>
      </c>
      <c r="B941" s="12">
        <v>426770</v>
      </c>
      <c r="C941" s="12" t="s">
        <v>1157</v>
      </c>
      <c r="D941" s="12" t="s">
        <v>843</v>
      </c>
      <c r="E941" s="17" t="s">
        <v>410</v>
      </c>
      <c r="F941" s="25" t="str">
        <f>LEFT(E941,MIN(FIND({0,1,2,3,4,5,6,7,8,9},ASC(E941)&amp;1234567890))-1)</f>
        <v>Ba</v>
      </c>
      <c r="G941" s="25">
        <f t="shared" si="28"/>
        <v>1</v>
      </c>
      <c r="H941" s="25">
        <f>VLOOKUP(F941,Table!$A$2:$C$121,2,0)</f>
        <v>2</v>
      </c>
      <c r="I941" s="26">
        <f>VLOOKUP(F941,Table!$A$2:$C$121,3,0)</f>
        <v>6</v>
      </c>
      <c r="J941" s="17" t="s">
        <v>378</v>
      </c>
      <c r="K941" s="25" t="str">
        <f>LEFT(J941,MIN(FIND({0,1,2,3,4,5,6,7,8,9},ASC(J941)&amp;1234567890))-1)</f>
        <v>P</v>
      </c>
      <c r="L941" s="25">
        <f t="shared" si="29"/>
        <v>3</v>
      </c>
      <c r="M941" s="25">
        <f>VLOOKUP(K941,Table!$A$2:$C$121,2,0)</f>
        <v>15</v>
      </c>
      <c r="N941" s="26">
        <f>VLOOKUP(K941,Table!$A$2:$C$121,3,0)</f>
        <v>3</v>
      </c>
      <c r="O941" s="13" t="str">
        <f>VLOOKUP(A941,Table!$U$1:$V$230,2,0)</f>
        <v>Monoclinic</v>
      </c>
      <c r="P941" s="1"/>
    </row>
    <row r="942" spans="1:16">
      <c r="A942" s="12">
        <v>14</v>
      </c>
      <c r="B942" s="12">
        <v>195585</v>
      </c>
      <c r="C942" s="12" t="s">
        <v>1157</v>
      </c>
      <c r="D942" s="12" t="s">
        <v>1427</v>
      </c>
      <c r="E942" s="17" t="s">
        <v>456</v>
      </c>
      <c r="F942" s="25" t="str">
        <f>LEFT(E942,MIN(FIND({0,1,2,3,4,5,6,7,8,9},ASC(E942)&amp;1234567890))-1)</f>
        <v>C</v>
      </c>
      <c r="G942" s="25">
        <f t="shared" si="28"/>
        <v>84</v>
      </c>
      <c r="H942" s="25">
        <f>VLOOKUP(F942,Table!$A$2:$C$121,2,0)</f>
        <v>14</v>
      </c>
      <c r="I942" s="26">
        <f>VLOOKUP(F942,Table!$A$2:$C$121,3,0)</f>
        <v>2</v>
      </c>
      <c r="J942" s="17" t="s">
        <v>11756</v>
      </c>
      <c r="K942" s="25" t="str">
        <f>LEFT(J942,MIN(FIND({0,1,2,3,4,5,6,7,8,9},ASC(J942)&amp;1234567890))-1)</f>
        <v>Cl</v>
      </c>
      <c r="L942" s="25">
        <f t="shared" si="29"/>
        <v>26.15</v>
      </c>
      <c r="M942" s="25">
        <f>VLOOKUP(K942,Table!$A$2:$C$121,2,0)</f>
        <v>17</v>
      </c>
      <c r="N942" s="26">
        <f>VLOOKUP(K942,Table!$A$2:$C$121,3,0)</f>
        <v>3</v>
      </c>
      <c r="O942" s="13" t="str">
        <f>VLOOKUP(A942,Table!$U$1:$V$230,2,0)</f>
        <v>Monoclinic</v>
      </c>
      <c r="P942" s="1"/>
    </row>
    <row r="943" spans="1:16">
      <c r="A943" s="12">
        <v>14</v>
      </c>
      <c r="B943" s="12">
        <v>429731</v>
      </c>
      <c r="C943" s="12" t="s">
        <v>1157</v>
      </c>
      <c r="D943" s="12" t="s">
        <v>1428</v>
      </c>
      <c r="E943" s="17" t="s">
        <v>433</v>
      </c>
      <c r="F943" s="25" t="str">
        <f>LEFT(E943,MIN(FIND({0,1,2,3,4,5,6,7,8,9},ASC(E943)&amp;1234567890))-1)</f>
        <v>Sr</v>
      </c>
      <c r="G943" s="25">
        <f t="shared" si="28"/>
        <v>1</v>
      </c>
      <c r="H943" s="25">
        <f>VLOOKUP(F943,Table!$A$2:$C$121,2,0)</f>
        <v>2</v>
      </c>
      <c r="I943" s="26">
        <f>VLOOKUP(F943,Table!$A$2:$C$121,3,0)</f>
        <v>5</v>
      </c>
      <c r="J943" s="17" t="s">
        <v>30</v>
      </c>
      <c r="K943" s="25" t="str">
        <f>LEFT(J943,MIN(FIND({0,1,2,3,4,5,6,7,8,9},ASC(J943)&amp;1234567890))-1)</f>
        <v>P</v>
      </c>
      <c r="L943" s="25">
        <f t="shared" si="29"/>
        <v>2</v>
      </c>
      <c r="M943" s="25">
        <f>VLOOKUP(K943,Table!$A$2:$C$121,2,0)</f>
        <v>15</v>
      </c>
      <c r="N943" s="26">
        <f>VLOOKUP(K943,Table!$A$2:$C$121,3,0)</f>
        <v>3</v>
      </c>
      <c r="O943" s="13" t="str">
        <f>VLOOKUP(A943,Table!$U$1:$V$230,2,0)</f>
        <v>Monoclinic</v>
      </c>
      <c r="P943" s="1"/>
    </row>
    <row r="944" spans="1:16">
      <c r="A944" s="12">
        <v>14</v>
      </c>
      <c r="B944" s="12">
        <v>429732</v>
      </c>
      <c r="C944" s="12" t="s">
        <v>1157</v>
      </c>
      <c r="D944" s="12" t="s">
        <v>1429</v>
      </c>
      <c r="E944" s="17" t="s">
        <v>410</v>
      </c>
      <c r="F944" s="25" t="str">
        <f>LEFT(E944,MIN(FIND({0,1,2,3,4,5,6,7,8,9},ASC(E944)&amp;1234567890))-1)</f>
        <v>Ba</v>
      </c>
      <c r="G944" s="25">
        <f t="shared" si="28"/>
        <v>1</v>
      </c>
      <c r="H944" s="25">
        <f>VLOOKUP(F944,Table!$A$2:$C$121,2,0)</f>
        <v>2</v>
      </c>
      <c r="I944" s="26">
        <f>VLOOKUP(F944,Table!$A$2:$C$121,3,0)</f>
        <v>6</v>
      </c>
      <c r="J944" s="17" t="s">
        <v>30</v>
      </c>
      <c r="K944" s="25" t="str">
        <f>LEFT(J944,MIN(FIND({0,1,2,3,4,5,6,7,8,9},ASC(J944)&amp;1234567890))-1)</f>
        <v>P</v>
      </c>
      <c r="L944" s="25">
        <f t="shared" si="29"/>
        <v>2</v>
      </c>
      <c r="M944" s="25">
        <f>VLOOKUP(K944,Table!$A$2:$C$121,2,0)</f>
        <v>15</v>
      </c>
      <c r="N944" s="26">
        <f>VLOOKUP(K944,Table!$A$2:$C$121,3,0)</f>
        <v>3</v>
      </c>
      <c r="O944" s="13" t="str">
        <f>VLOOKUP(A944,Table!$U$1:$V$230,2,0)</f>
        <v>Monoclinic</v>
      </c>
      <c r="P944" s="1"/>
    </row>
    <row r="945" spans="1:16">
      <c r="A945" s="12">
        <v>14</v>
      </c>
      <c r="B945" s="12">
        <v>195926</v>
      </c>
      <c r="C945" s="12" t="s">
        <v>1157</v>
      </c>
      <c r="D945" s="12" t="s">
        <v>1430</v>
      </c>
      <c r="E945" s="17" t="s">
        <v>32</v>
      </c>
      <c r="F945" s="25" t="str">
        <f>LEFT(E945,MIN(FIND({0,1,2,3,4,5,6,7,8,9},ASC(E945)&amp;1234567890))-1)</f>
        <v>O</v>
      </c>
      <c r="G945" s="25">
        <f t="shared" si="28"/>
        <v>2</v>
      </c>
      <c r="H945" s="25">
        <f>VLOOKUP(F945,Table!$A$2:$C$121,2,0)</f>
        <v>16</v>
      </c>
      <c r="I945" s="26">
        <f>VLOOKUP(F945,Table!$A$2:$C$121,3,0)</f>
        <v>2</v>
      </c>
      <c r="J945" s="17" t="s">
        <v>11632</v>
      </c>
      <c r="K945" s="25" t="str">
        <f>LEFT(J945,MIN(FIND({0,1,2,3,4,5,6,7,8,9},ASC(J945)&amp;1234567890))-1)</f>
        <v>F</v>
      </c>
      <c r="L945" s="25">
        <f t="shared" si="29"/>
        <v>2</v>
      </c>
      <c r="M945" s="25">
        <f>VLOOKUP(K945,Table!$A$2:$C$121,2,0)</f>
        <v>17</v>
      </c>
      <c r="N945" s="26">
        <f>VLOOKUP(K945,Table!$A$2:$C$121,3,0)</f>
        <v>2</v>
      </c>
      <c r="O945" s="13" t="str">
        <f>VLOOKUP(A945,Table!$U$1:$V$230,2,0)</f>
        <v>Monoclinic</v>
      </c>
      <c r="P945" s="1"/>
    </row>
    <row r="946" spans="1:16">
      <c r="A946" s="12">
        <v>14</v>
      </c>
      <c r="B946" s="12">
        <v>195942</v>
      </c>
      <c r="C946" s="12" t="s">
        <v>1157</v>
      </c>
      <c r="D946" s="12" t="s">
        <v>1431</v>
      </c>
      <c r="E946" s="17" t="s">
        <v>377</v>
      </c>
      <c r="F946" s="25" t="str">
        <f>LEFT(E946,MIN(FIND({0,1,2,3,4,5,6,7,8,9},ASC(E946)&amp;1234567890))-1)</f>
        <v>Zr</v>
      </c>
      <c r="G946" s="25">
        <f t="shared" si="28"/>
        <v>1</v>
      </c>
      <c r="H946" s="25">
        <f>VLOOKUP(F946,Table!$A$2:$C$121,2,0)</f>
        <v>4</v>
      </c>
      <c r="I946" s="26">
        <f>VLOOKUP(F946,Table!$A$2:$C$121,3,0)</f>
        <v>5</v>
      </c>
      <c r="J946" s="17" t="s">
        <v>11638</v>
      </c>
      <c r="K946" s="25" t="str">
        <f>LEFT(J946,MIN(FIND({0,1,2,3,4,5,6,7,8,9},ASC(J946)&amp;1234567890))-1)</f>
        <v>F</v>
      </c>
      <c r="L946" s="25">
        <f t="shared" si="29"/>
        <v>4</v>
      </c>
      <c r="M946" s="25">
        <f>VLOOKUP(K946,Table!$A$2:$C$121,2,0)</f>
        <v>17</v>
      </c>
      <c r="N946" s="26">
        <f>VLOOKUP(K946,Table!$A$2:$C$121,3,0)</f>
        <v>2</v>
      </c>
      <c r="O946" s="13" t="str">
        <f>VLOOKUP(A946,Table!$U$1:$V$230,2,0)</f>
        <v>Monoclinic</v>
      </c>
      <c r="P946" s="1"/>
    </row>
    <row r="947" spans="1:16">
      <c r="A947" s="12">
        <v>14</v>
      </c>
      <c r="B947" s="12">
        <v>239212</v>
      </c>
      <c r="C947" s="12" t="s">
        <v>1155</v>
      </c>
      <c r="D947" s="12" t="s">
        <v>1432</v>
      </c>
      <c r="E947" s="17" t="s">
        <v>486</v>
      </c>
      <c r="F947" s="25" t="str">
        <f>LEFT(E947,MIN(FIND({0,1,2,3,4,5,6,7,8,9},ASC(E947)&amp;1234567890))-1)</f>
        <v>C</v>
      </c>
      <c r="G947" s="25">
        <f t="shared" si="28"/>
        <v>100</v>
      </c>
      <c r="H947" s="25">
        <f>VLOOKUP(F947,Table!$A$2:$C$121,2,0)</f>
        <v>14</v>
      </c>
      <c r="I947" s="26">
        <f>VLOOKUP(F947,Table!$A$2:$C$121,3,0)</f>
        <v>2</v>
      </c>
      <c r="J947" s="17" t="s">
        <v>11757</v>
      </c>
      <c r="K947" s="25" t="str">
        <f>LEFT(J947,MIN(FIND({0,1,2,3,4,5,6,7,8,9},ASC(J947)&amp;1234567890))-1)</f>
        <v>Cl</v>
      </c>
      <c r="L947" s="25">
        <f t="shared" si="29"/>
        <v>22.1</v>
      </c>
      <c r="M947" s="25">
        <f>VLOOKUP(K947,Table!$A$2:$C$121,2,0)</f>
        <v>17</v>
      </c>
      <c r="N947" s="26">
        <f>VLOOKUP(K947,Table!$A$2:$C$121,3,0)</f>
        <v>3</v>
      </c>
      <c r="O947" s="13" t="str">
        <f>VLOOKUP(A947,Table!$U$1:$V$230,2,0)</f>
        <v>Monoclinic</v>
      </c>
      <c r="P947" s="1"/>
    </row>
    <row r="948" spans="1:16">
      <c r="A948" s="12">
        <v>14</v>
      </c>
      <c r="B948" s="12">
        <v>239611</v>
      </c>
      <c r="C948" s="12" t="s">
        <v>1157</v>
      </c>
      <c r="D948" s="12" t="s">
        <v>1433</v>
      </c>
      <c r="E948" s="17" t="s">
        <v>11332</v>
      </c>
      <c r="F948" s="25" t="str">
        <f>LEFT(E948,MIN(FIND({0,1,2,3,4,5,6,7,8,9},ASC(E948)&amp;1234567890))-1)</f>
        <v>Pr</v>
      </c>
      <c r="G948" s="25">
        <f t="shared" si="28"/>
        <v>1</v>
      </c>
      <c r="H948" s="25">
        <f>VLOOKUP(F948,Table!$A$2:$C$121,2,0)</f>
        <v>3</v>
      </c>
      <c r="I948" s="26">
        <f>VLOOKUP(F948,Table!$A$2:$C$121,3,0)</f>
        <v>6</v>
      </c>
      <c r="J948" s="17" t="s">
        <v>11758</v>
      </c>
      <c r="K948" s="25" t="str">
        <f>LEFT(J948,MIN(FIND({0,1,2,3,4,5,6,7,8,9},ASC(J948)&amp;1234567890))-1)</f>
        <v>Se</v>
      </c>
      <c r="L948" s="25">
        <f t="shared" si="29"/>
        <v>1.97</v>
      </c>
      <c r="M948" s="25">
        <f>VLOOKUP(K948,Table!$A$2:$C$121,2,0)</f>
        <v>16</v>
      </c>
      <c r="N948" s="26">
        <f>VLOOKUP(K948,Table!$A$2:$C$121,3,0)</f>
        <v>4</v>
      </c>
      <c r="O948" s="13" t="str">
        <f>VLOOKUP(A948,Table!$U$1:$V$230,2,0)</f>
        <v>Monoclinic</v>
      </c>
      <c r="P948" s="1"/>
    </row>
    <row r="949" spans="1:16">
      <c r="A949" s="12">
        <v>14</v>
      </c>
      <c r="B949" s="12">
        <v>430521</v>
      </c>
      <c r="C949" s="12" t="s">
        <v>1157</v>
      </c>
      <c r="D949" s="12" t="s">
        <v>1434</v>
      </c>
      <c r="E949" s="17" t="s">
        <v>11745</v>
      </c>
      <c r="F949" s="25" t="str">
        <f>LEFT(E949,MIN(FIND({0,1,2,3,4,5,6,7,8,9},ASC(E949)&amp;1234567890))-1)</f>
        <v>K</v>
      </c>
      <c r="G949" s="25">
        <f t="shared" si="28"/>
        <v>2</v>
      </c>
      <c r="H949" s="25">
        <f>VLOOKUP(F949,Table!$A$2:$C$121,2,0)</f>
        <v>1</v>
      </c>
      <c r="I949" s="26">
        <f>VLOOKUP(F949,Table!$A$2:$C$121,3,0)</f>
        <v>4</v>
      </c>
      <c r="J949" s="17" t="s">
        <v>581</v>
      </c>
      <c r="K949" s="25" t="str">
        <f>LEFT(J949,MIN(FIND({0,1,2,3,4,5,6,7,8,9},ASC(J949)&amp;1234567890))-1)</f>
        <v>Se</v>
      </c>
      <c r="L949" s="25">
        <f t="shared" si="29"/>
        <v>4</v>
      </c>
      <c r="M949" s="25">
        <f>VLOOKUP(K949,Table!$A$2:$C$121,2,0)</f>
        <v>16</v>
      </c>
      <c r="N949" s="26">
        <f>VLOOKUP(K949,Table!$A$2:$C$121,3,0)</f>
        <v>4</v>
      </c>
      <c r="O949" s="13" t="str">
        <f>VLOOKUP(A949,Table!$U$1:$V$230,2,0)</f>
        <v>Monoclinic</v>
      </c>
      <c r="P949" s="1"/>
    </row>
    <row r="950" spans="1:16">
      <c r="A950" s="12">
        <v>14</v>
      </c>
      <c r="B950" s="12">
        <v>430684</v>
      </c>
      <c r="C950" s="12" t="s">
        <v>1157</v>
      </c>
      <c r="D950" s="12" t="s">
        <v>1435</v>
      </c>
      <c r="E950" s="17" t="s">
        <v>11759</v>
      </c>
      <c r="F950" s="25" t="str">
        <f>LEFT(E950,MIN(FIND({0,1,2,3,4,5,6,7,8,9},ASC(E950)&amp;1234567890))-1)</f>
        <v>W</v>
      </c>
      <c r="G950" s="25">
        <f t="shared" si="28"/>
        <v>3</v>
      </c>
      <c r="H950" s="25">
        <f>VLOOKUP(F950,Table!$A$2:$C$121,2,0)</f>
        <v>6</v>
      </c>
      <c r="I950" s="26">
        <f>VLOOKUP(F950,Table!$A$2:$C$121,3,0)</f>
        <v>6</v>
      </c>
      <c r="J950" s="17" t="s">
        <v>11682</v>
      </c>
      <c r="K950" s="25" t="str">
        <f>LEFT(J950,MIN(FIND({0,1,2,3,4,5,6,7,8,9},ASC(J950)&amp;1234567890))-1)</f>
        <v>I</v>
      </c>
      <c r="L950" s="25">
        <f t="shared" si="29"/>
        <v>8</v>
      </c>
      <c r="M950" s="25">
        <f>VLOOKUP(K950,Table!$A$2:$C$121,2,0)</f>
        <v>17</v>
      </c>
      <c r="N950" s="26">
        <f>VLOOKUP(K950,Table!$A$2:$C$121,3,0)</f>
        <v>5</v>
      </c>
      <c r="O950" s="13" t="str">
        <f>VLOOKUP(A950,Table!$U$1:$V$230,2,0)</f>
        <v>Monoclinic</v>
      </c>
      <c r="P950" s="1"/>
    </row>
    <row r="951" spans="1:16">
      <c r="A951" s="12">
        <v>14</v>
      </c>
      <c r="B951" s="12">
        <v>252585</v>
      </c>
      <c r="C951" s="12" t="s">
        <v>1155</v>
      </c>
      <c r="D951" s="12" t="s">
        <v>934</v>
      </c>
      <c r="E951" s="17" t="s">
        <v>11465</v>
      </c>
      <c r="F951" s="25" t="str">
        <f>LEFT(E951,MIN(FIND({0,1,2,3,4,5,6,7,8,9},ASC(E951)&amp;1234567890))-1)</f>
        <v>Si</v>
      </c>
      <c r="G951" s="25">
        <f t="shared" si="28"/>
        <v>24</v>
      </c>
      <c r="H951" s="25">
        <f>VLOOKUP(F951,Table!$A$2:$C$121,2,0)</f>
        <v>14</v>
      </c>
      <c r="I951" s="26">
        <f>VLOOKUP(F951,Table!$A$2:$C$121,3,0)</f>
        <v>3</v>
      </c>
      <c r="J951" s="17" t="s">
        <v>11466</v>
      </c>
      <c r="K951" s="25" t="str">
        <f>LEFT(J951,MIN(FIND({0,1,2,3,4,5,6,7,8,9},ASC(J951)&amp;1234567890))-1)</f>
        <v>O</v>
      </c>
      <c r="L951" s="25">
        <f t="shared" si="29"/>
        <v>48</v>
      </c>
      <c r="M951" s="25">
        <f>VLOOKUP(K951,Table!$A$2:$C$121,2,0)</f>
        <v>16</v>
      </c>
      <c r="N951" s="26">
        <f>VLOOKUP(K951,Table!$A$2:$C$121,3,0)</f>
        <v>2</v>
      </c>
      <c r="O951" s="13" t="str">
        <f>VLOOKUP(A951,Table!$U$1:$V$230,2,0)</f>
        <v>Monoclinic</v>
      </c>
      <c r="P951" s="1"/>
    </row>
    <row r="952" spans="1:16">
      <c r="A952" s="12">
        <v>15</v>
      </c>
      <c r="B952" s="12">
        <v>63</v>
      </c>
      <c r="C952" s="12" t="s">
        <v>1436</v>
      </c>
      <c r="D952" s="12" t="s">
        <v>553</v>
      </c>
      <c r="E952" s="17" t="s">
        <v>434</v>
      </c>
      <c r="F952" s="25" t="str">
        <f>LEFT(E952,MIN(FIND({0,1,2,3,4,5,6,7,8,9},ASC(E952)&amp;1234567890))-1)</f>
        <v>Os</v>
      </c>
      <c r="G952" s="25">
        <f t="shared" si="28"/>
        <v>1</v>
      </c>
      <c r="H952" s="25">
        <f>VLOOKUP(F952,Table!$A$2:$C$121,2,0)</f>
        <v>8</v>
      </c>
      <c r="I952" s="26">
        <f>VLOOKUP(F952,Table!$A$2:$C$121,3,0)</f>
        <v>6</v>
      </c>
      <c r="J952" s="17" t="s">
        <v>582</v>
      </c>
      <c r="K952" s="25" t="str">
        <f>LEFT(J952,MIN(FIND({0,1,2,3,4,5,6,7,8,9},ASC(J952)&amp;1234567890))-1)</f>
        <v>O</v>
      </c>
      <c r="L952" s="25">
        <f t="shared" si="29"/>
        <v>4</v>
      </c>
      <c r="M952" s="25">
        <f>VLOOKUP(K952,Table!$A$2:$C$121,2,0)</f>
        <v>16</v>
      </c>
      <c r="N952" s="26">
        <f>VLOOKUP(K952,Table!$A$2:$C$121,3,0)</f>
        <v>2</v>
      </c>
      <c r="O952" s="13" t="str">
        <f>VLOOKUP(A952,Table!$U$1:$V$230,2,0)</f>
        <v>Monoclinic</v>
      </c>
      <c r="P952" s="1"/>
    </row>
    <row r="953" spans="1:16">
      <c r="A953" s="12">
        <v>15</v>
      </c>
      <c r="B953" s="12">
        <v>308</v>
      </c>
      <c r="C953" s="12" t="s">
        <v>1436</v>
      </c>
      <c r="D953" s="12" t="s">
        <v>1437</v>
      </c>
      <c r="E953" s="17" t="s">
        <v>11291</v>
      </c>
      <c r="F953" s="25" t="str">
        <f>LEFT(E953,MIN(FIND({0,1,2,3,4,5,6,7,8,9},ASC(E953)&amp;1234567890))-1)</f>
        <v>Sn</v>
      </c>
      <c r="G953" s="25">
        <f t="shared" si="28"/>
        <v>1</v>
      </c>
      <c r="H953" s="25">
        <f>VLOOKUP(F953,Table!$A$2:$C$121,2,0)</f>
        <v>14</v>
      </c>
      <c r="I953" s="26">
        <f>VLOOKUP(F953,Table!$A$2:$C$121,3,0)</f>
        <v>5</v>
      </c>
      <c r="J953" s="17" t="s">
        <v>11632</v>
      </c>
      <c r="K953" s="25" t="str">
        <f>LEFT(J953,MIN(FIND({0,1,2,3,4,5,6,7,8,9},ASC(J953)&amp;1234567890))-1)</f>
        <v>F</v>
      </c>
      <c r="L953" s="25">
        <f t="shared" si="29"/>
        <v>2</v>
      </c>
      <c r="M953" s="25">
        <f>VLOOKUP(K953,Table!$A$2:$C$121,2,0)</f>
        <v>17</v>
      </c>
      <c r="N953" s="26">
        <f>VLOOKUP(K953,Table!$A$2:$C$121,3,0)</f>
        <v>2</v>
      </c>
      <c r="O953" s="13" t="str">
        <f>VLOOKUP(A953,Table!$U$1:$V$230,2,0)</f>
        <v>Monoclinic</v>
      </c>
      <c r="P953" s="1"/>
    </row>
    <row r="954" spans="1:16">
      <c r="A954" s="12">
        <v>15</v>
      </c>
      <c r="B954" s="12">
        <v>327</v>
      </c>
      <c r="C954" s="12" t="s">
        <v>1436</v>
      </c>
      <c r="D954" s="12" t="s">
        <v>1438</v>
      </c>
      <c r="E954" s="17" t="s">
        <v>11309</v>
      </c>
      <c r="F954" s="25" t="str">
        <f>LEFT(E954,MIN(FIND({0,1,2,3,4,5,6,7,8,9},ASC(E954)&amp;1234567890))-1)</f>
        <v>Sm</v>
      </c>
      <c r="G954" s="25">
        <f t="shared" si="28"/>
        <v>5</v>
      </c>
      <c r="H954" s="25">
        <f>VLOOKUP(F954,Table!$A$2:$C$121,2,0)</f>
        <v>3</v>
      </c>
      <c r="I954" s="26">
        <f>VLOOKUP(F954,Table!$A$2:$C$121,3,0)</f>
        <v>6</v>
      </c>
      <c r="J954" s="17" t="s">
        <v>11695</v>
      </c>
      <c r="K954" s="25" t="str">
        <f>LEFT(J954,MIN(FIND({0,1,2,3,4,5,6,7,8,9},ASC(J954)&amp;1234567890))-1)</f>
        <v>Co</v>
      </c>
      <c r="L954" s="25">
        <f t="shared" si="29"/>
        <v>2</v>
      </c>
      <c r="M954" s="25">
        <f>VLOOKUP(K954,Table!$A$2:$C$121,2,0)</f>
        <v>9</v>
      </c>
      <c r="N954" s="26">
        <f>VLOOKUP(K954,Table!$A$2:$C$121,3,0)</f>
        <v>4</v>
      </c>
      <c r="O954" s="13" t="str">
        <f>VLOOKUP(A954,Table!$U$1:$V$230,2,0)</f>
        <v>Monoclinic</v>
      </c>
      <c r="P954" s="1"/>
    </row>
    <row r="955" spans="1:16">
      <c r="A955" s="12">
        <v>15</v>
      </c>
      <c r="B955" s="12">
        <v>1305</v>
      </c>
      <c r="C955" s="12" t="s">
        <v>1436</v>
      </c>
      <c r="D955" s="12" t="s">
        <v>1439</v>
      </c>
      <c r="E955" s="17" t="s">
        <v>614</v>
      </c>
      <c r="F955" s="25" t="str">
        <f>LEFT(E955,MIN(FIND({0,1,2,3,4,5,6,7,8,9},ASC(E955)&amp;1234567890))-1)</f>
        <v>C</v>
      </c>
      <c r="G955" s="25">
        <f t="shared" si="28"/>
        <v>1</v>
      </c>
      <c r="H955" s="25">
        <f>VLOOKUP(F955,Table!$A$2:$C$121,2,0)</f>
        <v>14</v>
      </c>
      <c r="I955" s="26">
        <f>VLOOKUP(F955,Table!$A$2:$C$121,3,0)</f>
        <v>2</v>
      </c>
      <c r="J955" s="17" t="s">
        <v>11387</v>
      </c>
      <c r="K955" s="25" t="str">
        <f>LEFT(J955,MIN(FIND({0,1,2,3,4,5,6,7,8,9},ASC(J955)&amp;1234567890))-1)</f>
        <v>Br</v>
      </c>
      <c r="L955" s="25">
        <f t="shared" si="29"/>
        <v>4</v>
      </c>
      <c r="M955" s="25">
        <f>VLOOKUP(K955,Table!$A$2:$C$121,2,0)</f>
        <v>17</v>
      </c>
      <c r="N955" s="26">
        <f>VLOOKUP(K955,Table!$A$2:$C$121,3,0)</f>
        <v>4</v>
      </c>
      <c r="O955" s="13" t="str">
        <f>VLOOKUP(A955,Table!$U$1:$V$230,2,0)</f>
        <v>Monoclinic</v>
      </c>
      <c r="P955" s="1"/>
    </row>
    <row r="956" spans="1:16">
      <c r="A956" s="12">
        <v>15</v>
      </c>
      <c r="B956" s="12">
        <v>1385</v>
      </c>
      <c r="C956" s="12" t="s">
        <v>1436</v>
      </c>
      <c r="D956" s="12" t="s">
        <v>659</v>
      </c>
      <c r="E956" s="17" t="s">
        <v>11641</v>
      </c>
      <c r="F956" s="25" t="str">
        <f>LEFT(E956,MIN(FIND({0,1,2,3,4,5,6,7,8,9},ASC(E956)&amp;1234567890))-1)</f>
        <v>In</v>
      </c>
      <c r="G956" s="25">
        <f t="shared" si="28"/>
        <v>2</v>
      </c>
      <c r="H956" s="25">
        <f>VLOOKUP(F956,Table!$A$2:$C$121,2,0)</f>
        <v>13</v>
      </c>
      <c r="I956" s="26">
        <f>VLOOKUP(F956,Table!$A$2:$C$121,3,0)</f>
        <v>5</v>
      </c>
      <c r="J956" s="17" t="s">
        <v>11429</v>
      </c>
      <c r="K956" s="25" t="str">
        <f>LEFT(J956,MIN(FIND({0,1,2,3,4,5,6,7,8,9},ASC(J956)&amp;1234567890))-1)</f>
        <v>Te</v>
      </c>
      <c r="L956" s="25">
        <f t="shared" si="29"/>
        <v>5</v>
      </c>
      <c r="M956" s="25">
        <f>VLOOKUP(K956,Table!$A$2:$C$121,2,0)</f>
        <v>16</v>
      </c>
      <c r="N956" s="26">
        <f>VLOOKUP(K956,Table!$A$2:$C$121,3,0)</f>
        <v>5</v>
      </c>
      <c r="O956" s="13" t="str">
        <f>VLOOKUP(A956,Table!$U$1:$V$230,2,0)</f>
        <v>Monoclinic</v>
      </c>
      <c r="P956" s="1"/>
    </row>
    <row r="957" spans="1:16">
      <c r="A957" s="12">
        <v>15</v>
      </c>
      <c r="B957" s="12">
        <v>1422</v>
      </c>
      <c r="C957" s="12" t="s">
        <v>1436</v>
      </c>
      <c r="D957" s="12" t="s">
        <v>1440</v>
      </c>
      <c r="E957" s="17" t="s">
        <v>593</v>
      </c>
      <c r="F957" s="25" t="str">
        <f>LEFT(E957,MIN(FIND({0,1,2,3,4,5,6,7,8,9},ASC(E957)&amp;1234567890))-1)</f>
        <v>Sb</v>
      </c>
      <c r="G957" s="25">
        <f t="shared" si="28"/>
        <v>2</v>
      </c>
      <c r="H957" s="25">
        <f>VLOOKUP(F957,Table!$A$2:$C$121,2,0)</f>
        <v>15</v>
      </c>
      <c r="I957" s="26">
        <f>VLOOKUP(F957,Table!$A$2:$C$121,3,0)</f>
        <v>5</v>
      </c>
      <c r="J957" s="17" t="s">
        <v>500</v>
      </c>
      <c r="K957" s="25" t="str">
        <f>LEFT(J957,MIN(FIND({0,1,2,3,4,5,6,7,8,9},ASC(J957)&amp;1234567890))-1)</f>
        <v>O</v>
      </c>
      <c r="L957" s="25">
        <f t="shared" si="29"/>
        <v>5</v>
      </c>
      <c r="M957" s="25">
        <f>VLOOKUP(K957,Table!$A$2:$C$121,2,0)</f>
        <v>16</v>
      </c>
      <c r="N957" s="26">
        <f>VLOOKUP(K957,Table!$A$2:$C$121,3,0)</f>
        <v>2</v>
      </c>
      <c r="O957" s="13" t="str">
        <f>VLOOKUP(A957,Table!$U$1:$V$230,2,0)</f>
        <v>Monoclinic</v>
      </c>
      <c r="P957" s="1"/>
    </row>
    <row r="958" spans="1:16">
      <c r="A958" s="12">
        <v>15</v>
      </c>
      <c r="B958" s="12">
        <v>1579</v>
      </c>
      <c r="C958" s="12" t="s">
        <v>1441</v>
      </c>
      <c r="D958" s="12" t="s">
        <v>1442</v>
      </c>
      <c r="E958" s="17" t="s">
        <v>11760</v>
      </c>
      <c r="F958" s="25" t="str">
        <f>LEFT(E958,MIN(FIND({0,1,2,3,4,5,6,7,8,9},ASC(E958)&amp;1234567890))-1)</f>
        <v>Sm</v>
      </c>
      <c r="G958" s="25">
        <f t="shared" si="28"/>
        <v>6</v>
      </c>
      <c r="H958" s="25">
        <f>VLOOKUP(F958,Table!$A$2:$C$121,2,0)</f>
        <v>3</v>
      </c>
      <c r="I958" s="26">
        <f>VLOOKUP(F958,Table!$A$2:$C$121,3,0)</f>
        <v>6</v>
      </c>
      <c r="J958" s="17" t="s">
        <v>11761</v>
      </c>
      <c r="K958" s="25" t="str">
        <f>LEFT(J958,MIN(FIND({0,1,2,3,4,5,6,7,8,9},ASC(J958)&amp;1234567890))-1)</f>
        <v>Br</v>
      </c>
      <c r="L958" s="25">
        <f t="shared" si="29"/>
        <v>13</v>
      </c>
      <c r="M958" s="25">
        <f>VLOOKUP(K958,Table!$A$2:$C$121,2,0)</f>
        <v>17</v>
      </c>
      <c r="N958" s="26">
        <f>VLOOKUP(K958,Table!$A$2:$C$121,3,0)</f>
        <v>4</v>
      </c>
      <c r="O958" s="13" t="str">
        <f>VLOOKUP(A958,Table!$U$1:$V$230,2,0)</f>
        <v>Monoclinic</v>
      </c>
      <c r="P958" s="1"/>
    </row>
    <row r="959" spans="1:16">
      <c r="A959" s="12">
        <v>15</v>
      </c>
      <c r="B959" s="12">
        <v>1703</v>
      </c>
      <c r="C959" s="12" t="s">
        <v>1436</v>
      </c>
      <c r="D959" s="12" t="s">
        <v>1443</v>
      </c>
      <c r="E959" s="17" t="s">
        <v>342</v>
      </c>
      <c r="F959" s="25" t="str">
        <f>LEFT(E959,MIN(FIND({0,1,2,3,4,5,6,7,8,9},ASC(E959)&amp;1234567890))-1)</f>
        <v>P</v>
      </c>
      <c r="G959" s="25">
        <f t="shared" si="28"/>
        <v>4</v>
      </c>
      <c r="H959" s="25">
        <f>VLOOKUP(F959,Table!$A$2:$C$121,2,0)</f>
        <v>15</v>
      </c>
      <c r="I959" s="26">
        <f>VLOOKUP(F959,Table!$A$2:$C$121,3,0)</f>
        <v>3</v>
      </c>
      <c r="J959" s="17" t="s">
        <v>481</v>
      </c>
      <c r="K959" s="25" t="str">
        <f>LEFT(J959,MIN(FIND({0,1,2,3,4,5,6,7,8,9},ASC(J959)&amp;1234567890))-1)</f>
        <v>S</v>
      </c>
      <c r="L959" s="25">
        <f t="shared" si="29"/>
        <v>4</v>
      </c>
      <c r="M959" s="25">
        <f>VLOOKUP(K959,Table!$A$2:$C$121,2,0)</f>
        <v>16</v>
      </c>
      <c r="N959" s="26">
        <f>VLOOKUP(K959,Table!$A$2:$C$121,3,0)</f>
        <v>3</v>
      </c>
      <c r="O959" s="13" t="str">
        <f>VLOOKUP(A959,Table!$U$1:$V$230,2,0)</f>
        <v>Monoclinic</v>
      </c>
      <c r="P959" s="1"/>
    </row>
    <row r="960" spans="1:16">
      <c r="A960" s="12">
        <v>15</v>
      </c>
      <c r="B960" s="12">
        <v>1829</v>
      </c>
      <c r="C960" s="12" t="s">
        <v>1436</v>
      </c>
      <c r="D960" s="12" t="s">
        <v>215</v>
      </c>
      <c r="E960" s="17" t="s">
        <v>355</v>
      </c>
      <c r="F960" s="25" t="str">
        <f>LEFT(E960,MIN(FIND({0,1,2,3,4,5,6,7,8,9},ASC(E960)&amp;1234567890))-1)</f>
        <v>Mn</v>
      </c>
      <c r="G960" s="25">
        <f t="shared" si="28"/>
        <v>1</v>
      </c>
      <c r="H960" s="25">
        <f>VLOOKUP(F960,Table!$A$2:$C$121,2,0)</f>
        <v>7</v>
      </c>
      <c r="I960" s="26">
        <f>VLOOKUP(F960,Table!$A$2:$C$121,3,0)</f>
        <v>4</v>
      </c>
      <c r="J960" s="17" t="s">
        <v>342</v>
      </c>
      <c r="K960" s="25" t="str">
        <f>LEFT(J960,MIN(FIND({0,1,2,3,4,5,6,7,8,9},ASC(J960)&amp;1234567890))-1)</f>
        <v>P</v>
      </c>
      <c r="L960" s="25">
        <f t="shared" si="29"/>
        <v>4</v>
      </c>
      <c r="M960" s="25">
        <f>VLOOKUP(K960,Table!$A$2:$C$121,2,0)</f>
        <v>15</v>
      </c>
      <c r="N960" s="26">
        <f>VLOOKUP(K960,Table!$A$2:$C$121,3,0)</f>
        <v>3</v>
      </c>
      <c r="O960" s="13" t="str">
        <f>VLOOKUP(A960,Table!$U$1:$V$230,2,0)</f>
        <v>Monoclinic</v>
      </c>
      <c r="P960" s="1"/>
    </row>
    <row r="961" spans="1:16">
      <c r="A961" s="12">
        <v>15</v>
      </c>
      <c r="B961" s="12">
        <v>2004</v>
      </c>
      <c r="C961" s="12" t="s">
        <v>1436</v>
      </c>
      <c r="D961" s="12" t="s">
        <v>1444</v>
      </c>
      <c r="E961" s="17" t="s">
        <v>410</v>
      </c>
      <c r="F961" s="25" t="str">
        <f>LEFT(E961,MIN(FIND({0,1,2,3,4,5,6,7,8,9},ASC(E961)&amp;1234567890))-1)</f>
        <v>Ba</v>
      </c>
      <c r="G961" s="25">
        <f t="shared" si="28"/>
        <v>1</v>
      </c>
      <c r="H961" s="25">
        <f>VLOOKUP(F961,Table!$A$2:$C$121,2,0)</f>
        <v>2</v>
      </c>
      <c r="I961" s="26">
        <f>VLOOKUP(F961,Table!$A$2:$C$121,3,0)</f>
        <v>6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Monoclinic</v>
      </c>
      <c r="P961" s="1"/>
    </row>
    <row r="962" spans="1:16">
      <c r="A962" s="12">
        <v>15</v>
      </c>
      <c r="B962" s="12">
        <v>2125</v>
      </c>
      <c r="C962" s="12" t="s">
        <v>1436</v>
      </c>
      <c r="D962" s="12" t="s">
        <v>1445</v>
      </c>
      <c r="E962" s="17" t="s">
        <v>11332</v>
      </c>
      <c r="F962" s="25" t="str">
        <f>LEFT(E962,MIN(FIND({0,1,2,3,4,5,6,7,8,9},ASC(E962)&amp;1234567890))-1)</f>
        <v>Pr</v>
      </c>
      <c r="G962" s="25">
        <f t="shared" ref="G962:G1025" si="30">IF(SUBSTITUTE(E962,F962,"")="",1,SUBSTITUTE(E962,F962,""))*1</f>
        <v>1</v>
      </c>
      <c r="H962" s="25">
        <f>VLOOKUP(F962,Table!$A$2:$C$121,2,0)</f>
        <v>3</v>
      </c>
      <c r="I962" s="26">
        <f>VLOOKUP(F962,Table!$A$2:$C$121,3,0)</f>
        <v>6</v>
      </c>
      <c r="J962" s="17" t="s">
        <v>11762</v>
      </c>
      <c r="K962" s="25" t="str">
        <f>LEFT(J962,MIN(FIND({0,1,2,3,4,5,6,7,8,9},ASC(J962)&amp;1234567890))-1)</f>
        <v>Au</v>
      </c>
      <c r="L962" s="25">
        <f t="shared" ref="L962:L1025" si="31">IF(SUBSTITUTE(J962,K962,"")="",1,SUBSTITUTE(J962,K962,""))*1</f>
        <v>6</v>
      </c>
      <c r="M962" s="25">
        <f>VLOOKUP(K962,Table!$A$2:$C$121,2,0)</f>
        <v>11</v>
      </c>
      <c r="N962" s="26">
        <f>VLOOKUP(K962,Table!$A$2:$C$121,3,0)</f>
        <v>6</v>
      </c>
      <c r="O962" s="13" t="str">
        <f>VLOOKUP(A962,Table!$U$1:$V$230,2,0)</f>
        <v>Monoclinic</v>
      </c>
      <c r="P962" s="1"/>
    </row>
    <row r="963" spans="1:16">
      <c r="A963" s="12">
        <v>15</v>
      </c>
      <c r="B963" s="12">
        <v>2338</v>
      </c>
      <c r="C963" s="12" t="s">
        <v>1436</v>
      </c>
      <c r="D963" s="12" t="s">
        <v>1446</v>
      </c>
      <c r="E963" s="17" t="s">
        <v>11405</v>
      </c>
      <c r="F963" s="25" t="str">
        <f>LEFT(E963,MIN(FIND({0,1,2,3,4,5,6,7,8,9},ASC(E963)&amp;1234567890))-1)</f>
        <v>V</v>
      </c>
      <c r="G963" s="25">
        <f t="shared" si="30"/>
        <v>3</v>
      </c>
      <c r="H963" s="25">
        <f>VLOOKUP(F963,Table!$A$2:$C$121,2,0)</f>
        <v>5</v>
      </c>
      <c r="I963" s="26">
        <f>VLOOKUP(F963,Table!$A$2:$C$121,3,0)</f>
        <v>4</v>
      </c>
      <c r="J963" s="17" t="s">
        <v>345</v>
      </c>
      <c r="K963" s="25" t="str">
        <f>LEFT(J963,MIN(FIND({0,1,2,3,4,5,6,7,8,9},ASC(J963)&amp;1234567890))-1)</f>
        <v>O</v>
      </c>
      <c r="L963" s="25">
        <f t="shared" si="31"/>
        <v>7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Monoclinic</v>
      </c>
      <c r="P963" s="1"/>
    </row>
    <row r="964" spans="1:16">
      <c r="A964" s="12">
        <v>15</v>
      </c>
      <c r="B964" s="12">
        <v>2790</v>
      </c>
      <c r="C964" s="12" t="s">
        <v>1436</v>
      </c>
      <c r="D964" s="12" t="s">
        <v>1447</v>
      </c>
      <c r="E964" s="17" t="s">
        <v>11390</v>
      </c>
      <c r="F964" s="25" t="str">
        <f>LEFT(E964,MIN(FIND({0,1,2,3,4,5,6,7,8,9},ASC(E964)&amp;1234567890))-1)</f>
        <v>Cr</v>
      </c>
      <c r="G964" s="25">
        <f t="shared" si="30"/>
        <v>1</v>
      </c>
      <c r="H964" s="25">
        <f>VLOOKUP(F964,Table!$A$2:$C$121,2,0)</f>
        <v>6</v>
      </c>
      <c r="I964" s="26">
        <f>VLOOKUP(F964,Table!$A$2:$C$121,3,0)</f>
        <v>4</v>
      </c>
      <c r="J964" s="17" t="s">
        <v>342</v>
      </c>
      <c r="K964" s="25" t="str">
        <f>LEFT(J964,MIN(FIND({0,1,2,3,4,5,6,7,8,9},ASC(J964)&amp;1234567890))-1)</f>
        <v>P</v>
      </c>
      <c r="L964" s="25">
        <f t="shared" si="31"/>
        <v>4</v>
      </c>
      <c r="M964" s="25">
        <f>VLOOKUP(K964,Table!$A$2:$C$121,2,0)</f>
        <v>15</v>
      </c>
      <c r="N964" s="26">
        <f>VLOOKUP(K964,Table!$A$2:$C$121,3,0)</f>
        <v>3</v>
      </c>
      <c r="O964" s="13" t="str">
        <f>VLOOKUP(A964,Table!$U$1:$V$230,2,0)</f>
        <v>Monoclinic</v>
      </c>
      <c r="P964" s="1"/>
    </row>
    <row r="965" spans="1:16">
      <c r="A965" s="12">
        <v>15</v>
      </c>
      <c r="B965" s="12">
        <v>6021</v>
      </c>
      <c r="C965" s="12" t="s">
        <v>1436</v>
      </c>
      <c r="D965" s="12" t="s">
        <v>1448</v>
      </c>
      <c r="E965" s="17" t="s">
        <v>329</v>
      </c>
      <c r="F965" s="25" t="str">
        <f>LEFT(E965,MIN(FIND({0,1,2,3,4,5,6,7,8,9},ASC(E965)&amp;1234567890))-1)</f>
        <v>I</v>
      </c>
      <c r="G965" s="25">
        <f t="shared" si="30"/>
        <v>1</v>
      </c>
      <c r="H965" s="25">
        <f>VLOOKUP(F965,Table!$A$2:$C$121,2,0)</f>
        <v>17</v>
      </c>
      <c r="I965" s="26">
        <f>VLOOKUP(F965,Table!$A$2:$C$121,3,0)</f>
        <v>5</v>
      </c>
      <c r="J965" s="17" t="s">
        <v>11406</v>
      </c>
      <c r="K965" s="25" t="str">
        <f>LEFT(J965,MIN(FIND({0,1,2,3,4,5,6,7,8,9},ASC(J965)&amp;1234567890))-1)</f>
        <v>F</v>
      </c>
      <c r="L965" s="25">
        <f t="shared" si="31"/>
        <v>5</v>
      </c>
      <c r="M965" s="25">
        <f>VLOOKUP(K965,Table!$A$2:$C$121,2,0)</f>
        <v>17</v>
      </c>
      <c r="N965" s="26">
        <f>VLOOKUP(K965,Table!$A$2:$C$121,3,0)</f>
        <v>2</v>
      </c>
      <c r="O965" s="13" t="str">
        <f>VLOOKUP(A965,Table!$U$1:$V$230,2,0)</f>
        <v>Monoclinic</v>
      </c>
      <c r="P965" s="1"/>
    </row>
    <row r="966" spans="1:16">
      <c r="A966" s="12">
        <v>15</v>
      </c>
      <c r="B966" s="12">
        <v>8276</v>
      </c>
      <c r="C966" s="12" t="s">
        <v>1436</v>
      </c>
      <c r="D966" s="12" t="s">
        <v>1449</v>
      </c>
      <c r="E966" s="17" t="s">
        <v>11364</v>
      </c>
      <c r="F966" s="25" t="str">
        <f>LEFT(E966,MIN(FIND({0,1,2,3,4,5,6,7,8,9},ASC(E966)&amp;1234567890))-1)</f>
        <v>N</v>
      </c>
      <c r="G966" s="25">
        <f t="shared" si="30"/>
        <v>6</v>
      </c>
      <c r="H966" s="25">
        <f>VLOOKUP(F966,Table!$A$2:$C$121,2,0)</f>
        <v>15</v>
      </c>
      <c r="I966" s="26">
        <f>VLOOKUP(F966,Table!$A$2:$C$121,3,0)</f>
        <v>2</v>
      </c>
      <c r="J966" s="17" t="s">
        <v>529</v>
      </c>
      <c r="K966" s="25" t="str">
        <f>LEFT(J966,MIN(FIND({0,1,2,3,4,5,6,7,8,9},ASC(J966)&amp;1234567890))-1)</f>
        <v>S</v>
      </c>
      <c r="L966" s="25">
        <f t="shared" si="31"/>
        <v>5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Monoclinic</v>
      </c>
      <c r="P966" s="1"/>
    </row>
    <row r="967" spans="1:16">
      <c r="A967" s="12">
        <v>15</v>
      </c>
      <c r="B967" s="12">
        <v>10490</v>
      </c>
      <c r="C967" s="12" t="s">
        <v>1436</v>
      </c>
      <c r="D967" s="12" t="s">
        <v>1450</v>
      </c>
      <c r="E967" s="17" t="s">
        <v>339</v>
      </c>
      <c r="F967" s="25" t="str">
        <f>LEFT(E967,MIN(FIND({0,1,2,3,4,5,6,7,8,9},ASC(E967)&amp;1234567890))-1)</f>
        <v>Hf</v>
      </c>
      <c r="G967" s="25">
        <f t="shared" si="30"/>
        <v>3</v>
      </c>
      <c r="H967" s="25">
        <f>VLOOKUP(F967,Table!$A$2:$C$121,2,0)</f>
        <v>4</v>
      </c>
      <c r="I967" s="26">
        <f>VLOOKUP(F967,Table!$A$2:$C$121,3,0)</f>
        <v>6</v>
      </c>
      <c r="J967" s="17" t="s">
        <v>540</v>
      </c>
      <c r="K967" s="25" t="str">
        <f>LEFT(J967,MIN(FIND({0,1,2,3,4,5,6,7,8,9},ASC(J967)&amp;1234567890))-1)</f>
        <v>As</v>
      </c>
      <c r="L967" s="25">
        <f t="shared" si="31"/>
        <v>1</v>
      </c>
      <c r="M967" s="25">
        <f>VLOOKUP(K967,Table!$A$2:$C$121,2,0)</f>
        <v>15</v>
      </c>
      <c r="N967" s="26">
        <f>VLOOKUP(K967,Table!$A$2:$C$121,3,0)</f>
        <v>4</v>
      </c>
      <c r="O967" s="13" t="str">
        <f>VLOOKUP(A967,Table!$U$1:$V$230,2,0)</f>
        <v>Monoclinic</v>
      </c>
      <c r="P967" s="1"/>
    </row>
    <row r="968" spans="1:16">
      <c r="A968" s="12">
        <v>15</v>
      </c>
      <c r="B968" s="12">
        <v>14325</v>
      </c>
      <c r="C968" s="12" t="s">
        <v>1436</v>
      </c>
      <c r="D968" s="12" t="s">
        <v>1451</v>
      </c>
      <c r="E968" s="17" t="s">
        <v>372</v>
      </c>
      <c r="F968" s="25" t="str">
        <f>LEFT(E968,MIN(FIND({0,1,2,3,4,5,6,7,8,9},ASC(E968)&amp;1234567890))-1)</f>
        <v>N</v>
      </c>
      <c r="G968" s="25">
        <f t="shared" si="30"/>
        <v>4</v>
      </c>
      <c r="H968" s="25">
        <f>VLOOKUP(F968,Table!$A$2:$C$121,2,0)</f>
        <v>15</v>
      </c>
      <c r="I968" s="26">
        <f>VLOOKUP(F968,Table!$A$2:$C$121,3,0)</f>
        <v>2</v>
      </c>
      <c r="J968" s="17" t="s">
        <v>581</v>
      </c>
      <c r="K968" s="25" t="str">
        <f>LEFT(J968,MIN(FIND({0,1,2,3,4,5,6,7,8,9},ASC(J968)&amp;1234567890))-1)</f>
        <v>Se</v>
      </c>
      <c r="L968" s="25">
        <f t="shared" si="31"/>
        <v>4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Monoclinic</v>
      </c>
      <c r="P968" s="1"/>
    </row>
    <row r="969" spans="1:16">
      <c r="A969" s="12">
        <v>15</v>
      </c>
      <c r="B969" s="12">
        <v>14333</v>
      </c>
      <c r="C969" s="12" t="s">
        <v>1436</v>
      </c>
      <c r="D969" s="12" t="s">
        <v>1452</v>
      </c>
      <c r="E969" s="17" t="s">
        <v>342</v>
      </c>
      <c r="F969" s="25" t="str">
        <f>LEFT(E969,MIN(FIND({0,1,2,3,4,5,6,7,8,9},ASC(E969)&amp;1234567890))-1)</f>
        <v>P</v>
      </c>
      <c r="G969" s="25">
        <f t="shared" si="30"/>
        <v>4</v>
      </c>
      <c r="H969" s="25">
        <f>VLOOKUP(F969,Table!$A$2:$C$121,2,0)</f>
        <v>15</v>
      </c>
      <c r="I969" s="26">
        <f>VLOOKUP(F969,Table!$A$2:$C$121,3,0)</f>
        <v>3</v>
      </c>
      <c r="J969" s="17" t="s">
        <v>11763</v>
      </c>
      <c r="K969" s="25" t="str">
        <f>LEFT(J969,MIN(FIND({0,1,2,3,4,5,6,7,8,9},ASC(J969)&amp;1234567890))-1)</f>
        <v>O</v>
      </c>
      <c r="L969" s="25">
        <f t="shared" si="31"/>
        <v>7.9</v>
      </c>
      <c r="M969" s="25">
        <f>VLOOKUP(K969,Table!$A$2:$C$121,2,0)</f>
        <v>16</v>
      </c>
      <c r="N969" s="26">
        <f>VLOOKUP(K969,Table!$A$2:$C$121,3,0)</f>
        <v>2</v>
      </c>
      <c r="O969" s="13" t="str">
        <f>VLOOKUP(A969,Table!$U$1:$V$230,2,0)</f>
        <v>Monoclinic</v>
      </c>
      <c r="P969" s="1"/>
    </row>
    <row r="970" spans="1:16">
      <c r="A970" s="12">
        <v>15</v>
      </c>
      <c r="B970" s="12">
        <v>15048</v>
      </c>
      <c r="C970" s="12" t="s">
        <v>1436</v>
      </c>
      <c r="D970" s="12" t="s">
        <v>1218</v>
      </c>
      <c r="E970" s="17" t="s">
        <v>11647</v>
      </c>
      <c r="F970" s="25" t="str">
        <f>LEFT(E970,MIN(FIND({0,1,2,3,4,5,6,7,8,9},ASC(E970)&amp;1234567890))-1)</f>
        <v>Pd</v>
      </c>
      <c r="G970" s="25">
        <f t="shared" si="30"/>
        <v>6</v>
      </c>
      <c r="H970" s="25">
        <f>VLOOKUP(F970,Table!$A$2:$C$121,2,0)</f>
        <v>10</v>
      </c>
      <c r="I970" s="26">
        <f>VLOOKUP(F970,Table!$A$2:$C$121,3,0)</f>
        <v>5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Monoclinic</v>
      </c>
      <c r="P970" s="1"/>
    </row>
    <row r="971" spans="1:16">
      <c r="A971" s="12">
        <v>15</v>
      </c>
      <c r="B971" s="12">
        <v>15391</v>
      </c>
      <c r="C971" s="12" t="s">
        <v>1436</v>
      </c>
      <c r="D971" s="12" t="s">
        <v>1453</v>
      </c>
      <c r="E971" s="17" t="s">
        <v>11640</v>
      </c>
      <c r="F971" s="25" t="str">
        <f>LEFT(E971,MIN(FIND({0,1,2,3,4,5,6,7,8,9},ASC(E971)&amp;1234567890))-1)</f>
        <v>Pa</v>
      </c>
      <c r="G971" s="25">
        <f t="shared" si="30"/>
        <v>1</v>
      </c>
      <c r="H971" s="25">
        <f>VLOOKUP(F971,Table!$A$2:$C$121,2,0)</f>
        <v>3</v>
      </c>
      <c r="I971" s="26">
        <f>VLOOKUP(F971,Table!$A$2:$C$121,3,0)</f>
        <v>7</v>
      </c>
      <c r="J971" s="17" t="s">
        <v>394</v>
      </c>
      <c r="K971" s="25" t="str">
        <f>LEFT(J971,MIN(FIND({0,1,2,3,4,5,6,7,8,9},ASC(J971)&amp;1234567890))-1)</f>
        <v>Cl</v>
      </c>
      <c r="L971" s="25">
        <f t="shared" si="31"/>
        <v>5</v>
      </c>
      <c r="M971" s="25">
        <f>VLOOKUP(K971,Table!$A$2:$C$121,2,0)</f>
        <v>17</v>
      </c>
      <c r="N971" s="26">
        <f>VLOOKUP(K971,Table!$A$2:$C$121,3,0)</f>
        <v>3</v>
      </c>
      <c r="O971" s="13" t="str">
        <f>VLOOKUP(A971,Table!$U$1:$V$230,2,0)</f>
        <v>Monoclinic</v>
      </c>
      <c r="P971" s="1"/>
    </row>
    <row r="972" spans="1:16">
      <c r="A972" s="12">
        <v>15</v>
      </c>
      <c r="B972" s="12">
        <v>15578</v>
      </c>
      <c r="C972" s="12" t="s">
        <v>1436</v>
      </c>
      <c r="D972" s="12" t="s">
        <v>1454</v>
      </c>
      <c r="E972" s="17" t="s">
        <v>47</v>
      </c>
      <c r="F972" s="25" t="str">
        <f>LEFT(E972,MIN(FIND({0,1,2,3,4,5,6,7,8,9},ASC(E972)&amp;1234567890))-1)</f>
        <v>Se</v>
      </c>
      <c r="G972" s="25">
        <f t="shared" si="30"/>
        <v>1</v>
      </c>
      <c r="H972" s="25">
        <f>VLOOKUP(F972,Table!$A$2:$C$121,2,0)</f>
        <v>16</v>
      </c>
      <c r="I972" s="26">
        <f>VLOOKUP(F972,Table!$A$2:$C$121,3,0)</f>
        <v>4</v>
      </c>
      <c r="J972" s="17" t="s">
        <v>11450</v>
      </c>
      <c r="K972" s="25" t="str">
        <f>LEFT(J972,MIN(FIND({0,1,2,3,4,5,6,7,8,9},ASC(J972)&amp;1234567890))-1)</f>
        <v>Cl</v>
      </c>
      <c r="L972" s="25">
        <f t="shared" si="31"/>
        <v>4</v>
      </c>
      <c r="M972" s="25">
        <f>VLOOKUP(K972,Table!$A$2:$C$121,2,0)</f>
        <v>17</v>
      </c>
      <c r="N972" s="26">
        <f>VLOOKUP(K972,Table!$A$2:$C$121,3,0)</f>
        <v>3</v>
      </c>
      <c r="O972" s="13" t="str">
        <f>VLOOKUP(A972,Table!$U$1:$V$230,2,0)</f>
        <v>Monoclinic</v>
      </c>
      <c r="P972" s="1"/>
    </row>
    <row r="973" spans="1:16">
      <c r="A973" s="12">
        <v>15</v>
      </c>
      <c r="B973" s="12">
        <v>16041</v>
      </c>
      <c r="C973" s="12" t="s">
        <v>1436</v>
      </c>
      <c r="D973" s="12" t="s">
        <v>249</v>
      </c>
      <c r="E973" s="17" t="s">
        <v>399</v>
      </c>
      <c r="F973" s="25" t="str">
        <f>LEFT(E973,MIN(FIND({0,1,2,3,4,5,6,7,8,9},ASC(E973)&amp;1234567890))-1)</f>
        <v>Ta</v>
      </c>
      <c r="G973" s="25">
        <f t="shared" si="30"/>
        <v>6</v>
      </c>
      <c r="H973" s="25">
        <f>VLOOKUP(F973,Table!$A$2:$C$121,2,0)</f>
        <v>5</v>
      </c>
      <c r="I973" s="26">
        <f>VLOOKUP(F973,Table!$A$2:$C$121,3,0)</f>
        <v>6</v>
      </c>
      <c r="J973" s="17" t="s">
        <v>379</v>
      </c>
      <c r="K973" s="25" t="str">
        <f>LEFT(J973,MIN(FIND({0,1,2,3,4,5,6,7,8,9},ASC(J973)&amp;1234567890))-1)</f>
        <v>S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3</v>
      </c>
      <c r="O973" s="13" t="str">
        <f>VLOOKUP(A973,Table!$U$1:$V$230,2,0)</f>
        <v>Monoclinic</v>
      </c>
      <c r="P973" s="1"/>
    </row>
    <row r="974" spans="1:16">
      <c r="A974" s="12">
        <v>15</v>
      </c>
      <c r="B974" s="12">
        <v>16358</v>
      </c>
      <c r="C974" s="12" t="s">
        <v>1436</v>
      </c>
      <c r="D974" s="12" t="s">
        <v>1455</v>
      </c>
      <c r="E974" s="17" t="s">
        <v>410</v>
      </c>
      <c r="F974" s="25" t="str">
        <f>LEFT(E974,MIN(FIND({0,1,2,3,4,5,6,7,8,9},ASC(E974)&amp;1234567890))-1)</f>
        <v>Ba</v>
      </c>
      <c r="G974" s="25">
        <f t="shared" si="30"/>
        <v>1</v>
      </c>
      <c r="H974" s="25">
        <f>VLOOKUP(F974,Table!$A$2:$C$121,2,0)</f>
        <v>2</v>
      </c>
      <c r="I974" s="26">
        <f>VLOOKUP(F974,Table!$A$2:$C$121,3,0)</f>
        <v>6</v>
      </c>
      <c r="J974" s="17" t="s">
        <v>361</v>
      </c>
      <c r="K974" s="25" t="str">
        <f>LEFT(J974,MIN(FIND({0,1,2,3,4,5,6,7,8,9},ASC(J974)&amp;1234567890))-1)</f>
        <v>Se</v>
      </c>
      <c r="L974" s="25">
        <f t="shared" si="31"/>
        <v>2</v>
      </c>
      <c r="M974" s="25">
        <f>VLOOKUP(K974,Table!$A$2:$C$121,2,0)</f>
        <v>16</v>
      </c>
      <c r="N974" s="26">
        <f>VLOOKUP(K974,Table!$A$2:$C$121,3,0)</f>
        <v>4</v>
      </c>
      <c r="O974" s="13" t="str">
        <f>VLOOKUP(A974,Table!$U$1:$V$230,2,0)</f>
        <v>Monoclinic</v>
      </c>
      <c r="P974" s="1"/>
    </row>
    <row r="975" spans="1:16">
      <c r="A975" s="12">
        <v>15</v>
      </c>
      <c r="B975" s="12">
        <v>16464</v>
      </c>
      <c r="C975" s="12" t="s">
        <v>1436</v>
      </c>
      <c r="D975" s="12" t="s">
        <v>1456</v>
      </c>
      <c r="E975" s="17" t="s">
        <v>343</v>
      </c>
      <c r="F975" s="25" t="str">
        <f>LEFT(E975,MIN(FIND({0,1,2,3,4,5,6,7,8,9},ASC(E975)&amp;1234567890))-1)</f>
        <v>U</v>
      </c>
      <c r="G975" s="25">
        <f t="shared" si="30"/>
        <v>1</v>
      </c>
      <c r="H975" s="25">
        <f>VLOOKUP(F975,Table!$A$2:$C$121,2,0)</f>
        <v>3</v>
      </c>
      <c r="I975" s="26">
        <f>VLOOKUP(F975,Table!$A$2:$C$121,3,0)</f>
        <v>7</v>
      </c>
      <c r="J975" s="17" t="s">
        <v>374</v>
      </c>
      <c r="K975" s="25" t="str">
        <f>LEFT(J975,MIN(FIND({0,1,2,3,4,5,6,7,8,9},ASC(J975)&amp;1234567890))-1)</f>
        <v>I</v>
      </c>
      <c r="L975" s="25">
        <f t="shared" si="31"/>
        <v>4</v>
      </c>
      <c r="M975" s="25">
        <f>VLOOKUP(K975,Table!$A$2:$C$121,2,0)</f>
        <v>17</v>
      </c>
      <c r="N975" s="26">
        <f>VLOOKUP(K975,Table!$A$2:$C$121,3,0)</f>
        <v>5</v>
      </c>
      <c r="O975" s="13" t="str">
        <f>VLOOKUP(A975,Table!$U$1:$V$230,2,0)</f>
        <v>Monoclinic</v>
      </c>
      <c r="P975" s="1"/>
    </row>
    <row r="976" spans="1:16">
      <c r="A976" s="12">
        <v>15</v>
      </c>
      <c r="B976" s="12">
        <v>16723</v>
      </c>
      <c r="C976" s="12" t="s">
        <v>1436</v>
      </c>
      <c r="D976" s="12" t="s">
        <v>1457</v>
      </c>
      <c r="E976" s="17" t="s">
        <v>11390</v>
      </c>
      <c r="F976" s="25" t="str">
        <f>LEFT(E976,MIN(FIND({0,1,2,3,4,5,6,7,8,9},ASC(E976)&amp;1234567890))-1)</f>
        <v>Cr</v>
      </c>
      <c r="G976" s="25">
        <f t="shared" si="30"/>
        <v>1</v>
      </c>
      <c r="H976" s="25">
        <f>VLOOKUP(F976,Table!$A$2:$C$121,2,0)</f>
        <v>6</v>
      </c>
      <c r="I976" s="26">
        <f>VLOOKUP(F976,Table!$A$2:$C$121,3,0)</f>
        <v>4</v>
      </c>
      <c r="J976" s="17" t="s">
        <v>379</v>
      </c>
      <c r="K976" s="25" t="str">
        <f>LEFT(J976,MIN(FIND({0,1,2,3,4,5,6,7,8,9},ASC(J976)&amp;1234567890))-1)</f>
        <v>S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3</v>
      </c>
      <c r="O976" s="13" t="str">
        <f>VLOOKUP(A976,Table!$U$1:$V$230,2,0)</f>
        <v>Monoclinic</v>
      </c>
      <c r="P976" s="1"/>
    </row>
    <row r="977" spans="1:16">
      <c r="A977" s="12">
        <v>15</v>
      </c>
      <c r="B977" s="12">
        <v>16802</v>
      </c>
      <c r="C977" s="12" t="s">
        <v>1458</v>
      </c>
      <c r="D977" s="12" t="s">
        <v>495</v>
      </c>
      <c r="E977" s="17" t="s">
        <v>346</v>
      </c>
      <c r="F977" s="25" t="str">
        <f>LEFT(E977,MIN(FIND({0,1,2,3,4,5,6,7,8,9},ASC(E977)&amp;1234567890))-1)</f>
        <v>Nb</v>
      </c>
      <c r="G977" s="25">
        <f t="shared" si="30"/>
        <v>2</v>
      </c>
      <c r="H977" s="25">
        <f>VLOOKUP(F977,Table!$A$2:$C$121,2,0)</f>
        <v>5</v>
      </c>
      <c r="I977" s="26">
        <f>VLOOKUP(F977,Table!$A$2:$C$121,3,0)</f>
        <v>5</v>
      </c>
      <c r="J977" s="17" t="s">
        <v>500</v>
      </c>
      <c r="K977" s="25" t="str">
        <f>LEFT(J977,MIN(FIND({0,1,2,3,4,5,6,7,8,9},ASC(J977)&amp;1234567890))-1)</f>
        <v>O</v>
      </c>
      <c r="L977" s="25">
        <f t="shared" si="31"/>
        <v>5</v>
      </c>
      <c r="M977" s="25">
        <f>VLOOKUP(K977,Table!$A$2:$C$121,2,0)</f>
        <v>16</v>
      </c>
      <c r="N977" s="26">
        <f>VLOOKUP(K977,Table!$A$2:$C$121,3,0)</f>
        <v>2</v>
      </c>
      <c r="O977" s="13" t="str">
        <f>VLOOKUP(A977,Table!$U$1:$V$230,2,0)</f>
        <v>Monoclinic</v>
      </c>
      <c r="P977" s="1"/>
    </row>
    <row r="978" spans="1:16">
      <c r="A978" s="12">
        <v>15</v>
      </c>
      <c r="B978" s="12">
        <v>19080</v>
      </c>
      <c r="C978" s="12" t="s">
        <v>1436</v>
      </c>
      <c r="D978" s="12" t="s">
        <v>1459</v>
      </c>
      <c r="E978" s="17" t="s">
        <v>355</v>
      </c>
      <c r="F978" s="25" t="str">
        <f>LEFT(E978,MIN(FIND({0,1,2,3,4,5,6,7,8,9},ASC(E978)&amp;1234567890))-1)</f>
        <v>Mn</v>
      </c>
      <c r="G978" s="25">
        <f t="shared" si="30"/>
        <v>1</v>
      </c>
      <c r="H978" s="25">
        <f>VLOOKUP(F978,Table!$A$2:$C$121,2,0)</f>
        <v>7</v>
      </c>
      <c r="I978" s="26">
        <f>VLOOKUP(F978,Table!$A$2:$C$121,3,0)</f>
        <v>4</v>
      </c>
      <c r="J978" s="17" t="s">
        <v>365</v>
      </c>
      <c r="K978" s="25" t="str">
        <f>LEFT(J978,MIN(FIND({0,1,2,3,4,5,6,7,8,9},ASC(J978)&amp;1234567890))-1)</f>
        <v>F</v>
      </c>
      <c r="L978" s="25">
        <f t="shared" si="31"/>
        <v>3</v>
      </c>
      <c r="M978" s="25">
        <f>VLOOKUP(K978,Table!$A$2:$C$121,2,0)</f>
        <v>17</v>
      </c>
      <c r="N978" s="26">
        <f>VLOOKUP(K978,Table!$A$2:$C$121,3,0)</f>
        <v>2</v>
      </c>
      <c r="O978" s="13" t="str">
        <f>VLOOKUP(A978,Table!$U$1:$V$230,2,0)</f>
        <v>Monoclinic</v>
      </c>
      <c r="P978" s="1"/>
    </row>
    <row r="979" spans="1:16">
      <c r="A979" s="12">
        <v>15</v>
      </c>
      <c r="B979" s="12">
        <v>18112</v>
      </c>
      <c r="C979" s="12" t="s">
        <v>1436</v>
      </c>
      <c r="D979" s="12" t="s">
        <v>3</v>
      </c>
      <c r="E979" s="17" t="s">
        <v>31</v>
      </c>
      <c r="F979" s="25" t="str">
        <f>LEFT(E979,MIN(FIND({0,1,2,3,4,5,6,7,8,9},ASC(E979)&amp;1234567890))-1)</f>
        <v>Si</v>
      </c>
      <c r="G979" s="25">
        <f t="shared" si="30"/>
        <v>1</v>
      </c>
      <c r="H979" s="25">
        <f>VLOOKUP(F979,Table!$A$2:$C$121,2,0)</f>
        <v>14</v>
      </c>
      <c r="I979" s="26">
        <f>VLOOKUP(F979,Table!$A$2:$C$121,3,0)</f>
        <v>3</v>
      </c>
      <c r="J979" s="17" t="s">
        <v>32</v>
      </c>
      <c r="K979" s="25" t="str">
        <f>LEFT(J979,MIN(FIND({0,1,2,3,4,5,6,7,8,9},ASC(J979)&amp;1234567890))-1)</f>
        <v>O</v>
      </c>
      <c r="L979" s="25">
        <f t="shared" si="31"/>
        <v>2</v>
      </c>
      <c r="M979" s="25">
        <f>VLOOKUP(K979,Table!$A$2:$C$121,2,0)</f>
        <v>16</v>
      </c>
      <c r="N979" s="26">
        <f>VLOOKUP(K979,Table!$A$2:$C$121,3,0)</f>
        <v>2</v>
      </c>
      <c r="O979" s="13" t="str">
        <f>VLOOKUP(A979,Table!$U$1:$V$230,2,0)</f>
        <v>Monoclinic</v>
      </c>
      <c r="P979" s="1"/>
    </row>
    <row r="980" spans="1:16">
      <c r="A980" s="12">
        <v>15</v>
      </c>
      <c r="B980" s="12">
        <v>14318</v>
      </c>
      <c r="C980" s="12" t="s">
        <v>1460</v>
      </c>
      <c r="D980" s="12" t="s">
        <v>1461</v>
      </c>
      <c r="E980" s="17" t="s">
        <v>11764</v>
      </c>
      <c r="F980" s="25" t="str">
        <f>LEFT(E980,MIN(FIND({0,1,2,3,4,5,6,7,8,9},ASC(E980)&amp;1234567890))-1)</f>
        <v>H</v>
      </c>
      <c r="G980" s="25">
        <f t="shared" si="30"/>
        <v>2</v>
      </c>
      <c r="H980" s="25">
        <f>VLOOKUP(F980,Table!$A$2:$C$121,2,0)</f>
        <v>1</v>
      </c>
      <c r="I980" s="26">
        <f>VLOOKUP(F980,Table!$A$2:$C$121,3,0)</f>
        <v>1</v>
      </c>
      <c r="J980" s="17" t="s">
        <v>371</v>
      </c>
      <c r="K980" s="25" t="str">
        <f>LEFT(J980,MIN(FIND({0,1,2,3,4,5,6,7,8,9},ASC(J980)&amp;1234567890))-1)</f>
        <v>O</v>
      </c>
      <c r="L980" s="25">
        <f t="shared" si="31"/>
        <v>1</v>
      </c>
      <c r="M980" s="25">
        <f>VLOOKUP(K980,Table!$A$2:$C$121,2,0)</f>
        <v>16</v>
      </c>
      <c r="N980" s="26">
        <f>VLOOKUP(K980,Table!$A$2:$C$121,3,0)</f>
        <v>2</v>
      </c>
      <c r="O980" s="13" t="str">
        <f>VLOOKUP(A980,Table!$U$1:$V$230,2,0)</f>
        <v>Monoclinic</v>
      </c>
      <c r="P980" s="1"/>
    </row>
    <row r="981" spans="1:16">
      <c r="A981" s="12">
        <v>15</v>
      </c>
      <c r="B981" s="12">
        <v>16025</v>
      </c>
      <c r="C981" s="12" t="s">
        <v>1436</v>
      </c>
      <c r="D981" s="12" t="s">
        <v>667</v>
      </c>
      <c r="E981" s="17" t="s">
        <v>11351</v>
      </c>
      <c r="F981" s="25" t="str">
        <f>LEFT(E981,MIN(FIND({0,1,2,3,4,5,6,7,8,9},ASC(E981)&amp;1234567890))-1)</f>
        <v>Cu</v>
      </c>
      <c r="G981" s="25">
        <f t="shared" si="30"/>
        <v>1</v>
      </c>
      <c r="H981" s="25">
        <f>VLOOKUP(F981,Table!$A$2:$C$121,2,0)</f>
        <v>11</v>
      </c>
      <c r="I981" s="26">
        <f>VLOOKUP(F981,Table!$A$2:$C$121,3,0)</f>
        <v>4</v>
      </c>
      <c r="J981" s="17" t="s">
        <v>371</v>
      </c>
      <c r="K981" s="25" t="str">
        <f>LEFT(J981,MIN(FIND({0,1,2,3,4,5,6,7,8,9},ASC(J981)&amp;1234567890))-1)</f>
        <v>O</v>
      </c>
      <c r="L981" s="25">
        <f t="shared" si="31"/>
        <v>1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Monoclinic</v>
      </c>
      <c r="P981" s="1"/>
    </row>
    <row r="982" spans="1:16">
      <c r="A982" s="12">
        <v>15</v>
      </c>
      <c r="B982" s="12">
        <v>24111</v>
      </c>
      <c r="C982" s="12" t="s">
        <v>1460</v>
      </c>
      <c r="D982" s="12" t="s">
        <v>646</v>
      </c>
      <c r="E982" s="17" t="s">
        <v>11476</v>
      </c>
      <c r="F982" s="25" t="str">
        <f>LEFT(E982,MIN(FIND({0,1,2,3,4,5,6,7,8,9},ASC(E982)&amp;1234567890))-1)</f>
        <v>Nb</v>
      </c>
      <c r="G982" s="25">
        <f t="shared" si="30"/>
        <v>12</v>
      </c>
      <c r="H982" s="25">
        <f>VLOOKUP(F982,Table!$A$2:$C$121,2,0)</f>
        <v>5</v>
      </c>
      <c r="I982" s="26">
        <f>VLOOKUP(F982,Table!$A$2:$C$121,3,0)</f>
        <v>5</v>
      </c>
      <c r="J982" s="17" t="s">
        <v>11285</v>
      </c>
      <c r="K982" s="25" t="str">
        <f>LEFT(J982,MIN(FIND({0,1,2,3,4,5,6,7,8,9},ASC(J982)&amp;1234567890))-1)</f>
        <v>O</v>
      </c>
      <c r="L982" s="25">
        <f t="shared" si="31"/>
        <v>29</v>
      </c>
      <c r="M982" s="25">
        <f>VLOOKUP(K982,Table!$A$2:$C$121,2,0)</f>
        <v>16</v>
      </c>
      <c r="N982" s="26">
        <f>VLOOKUP(K982,Table!$A$2:$C$121,3,0)</f>
        <v>2</v>
      </c>
      <c r="O982" s="13" t="str">
        <f>VLOOKUP(A982,Table!$U$1:$V$230,2,0)</f>
        <v>Monoclinic</v>
      </c>
      <c r="P982" s="1"/>
    </row>
    <row r="983" spans="1:16">
      <c r="A983" s="12">
        <v>15</v>
      </c>
      <c r="B983" s="12">
        <v>24308</v>
      </c>
      <c r="C983" s="12" t="s">
        <v>1436</v>
      </c>
      <c r="D983" s="12" t="s">
        <v>1463</v>
      </c>
      <c r="E983" s="17" t="s">
        <v>11501</v>
      </c>
      <c r="F983" s="25" t="str">
        <f>LEFT(E983,MIN(FIND({0,1,2,3,4,5,6,7,8,9},ASC(E983)&amp;1234567890))-1)</f>
        <v>Ni</v>
      </c>
      <c r="G983" s="25">
        <f t="shared" si="30"/>
        <v>4</v>
      </c>
      <c r="H983" s="25">
        <f>VLOOKUP(F983,Table!$A$2:$C$121,2,0)</f>
        <v>10</v>
      </c>
      <c r="I983" s="26">
        <f>VLOOKUP(F983,Table!$A$2:$C$121,3,0)</f>
        <v>4</v>
      </c>
      <c r="J983" s="17" t="s">
        <v>11765</v>
      </c>
      <c r="K983" s="25" t="str">
        <f>LEFT(J983,MIN(FIND({0,1,2,3,4,5,6,7,8,9},ASC(J983)&amp;1234567890))-1)</f>
        <v>B</v>
      </c>
      <c r="L983" s="25">
        <f t="shared" si="31"/>
        <v>3</v>
      </c>
      <c r="M983" s="25">
        <f>VLOOKUP(K983,Table!$A$2:$C$121,2,0)</f>
        <v>13</v>
      </c>
      <c r="N983" s="26">
        <f>VLOOKUP(K983,Table!$A$2:$C$121,3,0)</f>
        <v>2</v>
      </c>
      <c r="O983" s="13" t="str">
        <f>VLOOKUP(A983,Table!$U$1:$V$230,2,0)</f>
        <v>Monoclinic</v>
      </c>
      <c r="P983" s="1"/>
    </row>
    <row r="984" spans="1:16">
      <c r="A984" s="12">
        <v>15</v>
      </c>
      <c r="B984" s="12">
        <v>24327</v>
      </c>
      <c r="C984" s="12" t="s">
        <v>1436</v>
      </c>
      <c r="D984" s="12" t="s">
        <v>1464</v>
      </c>
      <c r="E984" s="17" t="s">
        <v>11684</v>
      </c>
      <c r="F984" s="25" t="str">
        <f>LEFT(E984,MIN(FIND({0,1,2,3,4,5,6,7,8,9},ASC(E984)&amp;1234567890))-1)</f>
        <v>Pt</v>
      </c>
      <c r="G984" s="25">
        <f t="shared" si="30"/>
        <v>5</v>
      </c>
      <c r="H984" s="25">
        <f>VLOOKUP(F984,Table!$A$2:$C$121,2,0)</f>
        <v>10</v>
      </c>
      <c r="I984" s="26">
        <f>VLOOKUP(F984,Table!$A$2:$C$121,3,0)</f>
        <v>6</v>
      </c>
      <c r="J984" s="17" t="s">
        <v>30</v>
      </c>
      <c r="K984" s="25" t="str">
        <f>LEFT(J984,MIN(FIND({0,1,2,3,4,5,6,7,8,9},ASC(J984)&amp;1234567890))-1)</f>
        <v>P</v>
      </c>
      <c r="L984" s="25">
        <f t="shared" si="31"/>
        <v>2</v>
      </c>
      <c r="M984" s="25">
        <f>VLOOKUP(K984,Table!$A$2:$C$121,2,0)</f>
        <v>15</v>
      </c>
      <c r="N984" s="26">
        <f>VLOOKUP(K984,Table!$A$2:$C$121,3,0)</f>
        <v>3</v>
      </c>
      <c r="O984" s="13" t="str">
        <f>VLOOKUP(A984,Table!$U$1:$V$230,2,0)</f>
        <v>Monoclinic</v>
      </c>
      <c r="P984" s="1"/>
    </row>
    <row r="985" spans="1:16">
      <c r="A985" s="12">
        <v>15</v>
      </c>
      <c r="B985" s="12">
        <v>26056</v>
      </c>
      <c r="C985" s="12" t="s">
        <v>1436</v>
      </c>
      <c r="D985" s="12" t="s">
        <v>1465</v>
      </c>
      <c r="E985" s="17" t="s">
        <v>328</v>
      </c>
      <c r="F985" s="25" t="str">
        <f>LEFT(E985,MIN(FIND({0,1,2,3,4,5,6,7,8,9},ASC(E985)&amp;1234567890))-1)</f>
        <v>Te</v>
      </c>
      <c r="G985" s="25">
        <f t="shared" si="30"/>
        <v>1</v>
      </c>
      <c r="H985" s="25">
        <f>VLOOKUP(F985,Table!$A$2:$C$121,2,0)</f>
        <v>16</v>
      </c>
      <c r="I985" s="26">
        <f>VLOOKUP(F985,Table!$A$2:$C$121,3,0)</f>
        <v>5</v>
      </c>
      <c r="J985" s="17" t="s">
        <v>11450</v>
      </c>
      <c r="K985" s="25" t="str">
        <f>LEFT(J985,MIN(FIND({0,1,2,3,4,5,6,7,8,9},ASC(J985)&amp;1234567890))-1)</f>
        <v>Cl</v>
      </c>
      <c r="L985" s="25">
        <f t="shared" si="31"/>
        <v>4</v>
      </c>
      <c r="M985" s="25">
        <f>VLOOKUP(K985,Table!$A$2:$C$121,2,0)</f>
        <v>17</v>
      </c>
      <c r="N985" s="26">
        <f>VLOOKUP(K985,Table!$A$2:$C$121,3,0)</f>
        <v>3</v>
      </c>
      <c r="O985" s="13" t="str">
        <f>VLOOKUP(A985,Table!$U$1:$V$230,2,0)</f>
        <v>Monoclinic</v>
      </c>
      <c r="P985" s="1"/>
    </row>
    <row r="986" spans="1:16">
      <c r="A986" s="12">
        <v>15</v>
      </c>
      <c r="B986" s="12">
        <v>27667</v>
      </c>
      <c r="C986" s="12" t="s">
        <v>1436</v>
      </c>
      <c r="D986" s="12" t="s">
        <v>1223</v>
      </c>
      <c r="E986" s="17" t="s">
        <v>11342</v>
      </c>
      <c r="F986" s="25" t="str">
        <f>LEFT(E986,MIN(FIND({0,1,2,3,4,5,6,7,8,9},ASC(E986)&amp;1234567890))-1)</f>
        <v>Ag</v>
      </c>
      <c r="G986" s="25">
        <f t="shared" si="30"/>
        <v>1</v>
      </c>
      <c r="H986" s="25">
        <f>VLOOKUP(F986,Table!$A$2:$C$121,2,0)</f>
        <v>11</v>
      </c>
      <c r="I986" s="26">
        <f>VLOOKUP(F986,Table!$A$2:$C$121,3,0)</f>
        <v>5</v>
      </c>
      <c r="J986" s="17" t="s">
        <v>371</v>
      </c>
      <c r="K986" s="25" t="str">
        <f>LEFT(J986,MIN(FIND({0,1,2,3,4,5,6,7,8,9},ASC(J986)&amp;1234567890))-1)</f>
        <v>O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2</v>
      </c>
      <c r="O986" s="13" t="str">
        <f>VLOOKUP(A986,Table!$U$1:$V$230,2,0)</f>
        <v>Monoclinic</v>
      </c>
      <c r="P986" s="1"/>
    </row>
    <row r="987" spans="1:16">
      <c r="A987" s="12">
        <v>15</v>
      </c>
      <c r="B987" s="12">
        <v>26109</v>
      </c>
      <c r="C987" s="12" t="s">
        <v>1436</v>
      </c>
      <c r="D987" s="12" t="s">
        <v>890</v>
      </c>
      <c r="E987" s="17" t="s">
        <v>393</v>
      </c>
      <c r="F987" s="25" t="str">
        <f>LEFT(E987,MIN(FIND({0,1,2,3,4,5,6,7,8,9},ASC(E987)&amp;1234567890))-1)</f>
        <v>Mo</v>
      </c>
      <c r="G987" s="25">
        <f t="shared" si="30"/>
        <v>1</v>
      </c>
      <c r="H987" s="25">
        <f>VLOOKUP(F987,Table!$A$2:$C$121,2,0)</f>
        <v>6</v>
      </c>
      <c r="I987" s="26">
        <f>VLOOKUP(F987,Table!$A$2:$C$121,3,0)</f>
        <v>5</v>
      </c>
      <c r="J987" s="17" t="s">
        <v>367</v>
      </c>
      <c r="K987" s="25" t="str">
        <f>LEFT(J987,MIN(FIND({0,1,2,3,4,5,6,7,8,9},ASC(J987)&amp;1234567890))-1)</f>
        <v>Cl</v>
      </c>
      <c r="L987" s="25">
        <f t="shared" si="31"/>
        <v>3</v>
      </c>
      <c r="M987" s="25">
        <f>VLOOKUP(K987,Table!$A$2:$C$121,2,0)</f>
        <v>17</v>
      </c>
      <c r="N987" s="26">
        <f>VLOOKUP(K987,Table!$A$2:$C$121,3,0)</f>
        <v>3</v>
      </c>
      <c r="O987" s="13" t="str">
        <f>VLOOKUP(A987,Table!$U$1:$V$230,2,0)</f>
        <v>Monoclinic</v>
      </c>
      <c r="P987" s="1"/>
    </row>
    <row r="988" spans="1:16">
      <c r="A988" s="12">
        <v>15</v>
      </c>
      <c r="B988" s="12">
        <v>31672</v>
      </c>
      <c r="C988" s="12" t="s">
        <v>1436</v>
      </c>
      <c r="D988" s="12" t="s">
        <v>1466</v>
      </c>
      <c r="E988" s="17" t="s">
        <v>11379</v>
      </c>
      <c r="F988" s="25" t="str">
        <f>LEFT(E988,MIN(FIND({0,1,2,3,4,5,6,7,8,9},ASC(E988)&amp;1234567890))-1)</f>
        <v>Np</v>
      </c>
      <c r="G988" s="25">
        <f t="shared" si="30"/>
        <v>1</v>
      </c>
      <c r="H988" s="25">
        <f>VLOOKUP(F988,Table!$A$2:$C$121,2,0)</f>
        <v>3</v>
      </c>
      <c r="I988" s="26">
        <f>VLOOKUP(F988,Table!$A$2:$C$121,3,0)</f>
        <v>7</v>
      </c>
      <c r="J988" s="17" t="s">
        <v>11638</v>
      </c>
      <c r="K988" s="25" t="str">
        <f>LEFT(J988,MIN(FIND({0,1,2,3,4,5,6,7,8,9},ASC(J988)&amp;1234567890))-1)</f>
        <v>F</v>
      </c>
      <c r="L988" s="25">
        <f t="shared" si="31"/>
        <v>4</v>
      </c>
      <c r="M988" s="25">
        <f>VLOOKUP(K988,Table!$A$2:$C$121,2,0)</f>
        <v>17</v>
      </c>
      <c r="N988" s="26">
        <f>VLOOKUP(K988,Table!$A$2:$C$121,3,0)</f>
        <v>2</v>
      </c>
      <c r="O988" s="13" t="str">
        <f>VLOOKUP(A988,Table!$U$1:$V$230,2,0)</f>
        <v>Monoclinic</v>
      </c>
      <c r="P988" s="1"/>
    </row>
    <row r="989" spans="1:16">
      <c r="A989" s="12">
        <v>15</v>
      </c>
      <c r="B989" s="12">
        <v>38315</v>
      </c>
      <c r="C989" s="12" t="s">
        <v>1436</v>
      </c>
      <c r="D989" s="12" t="s">
        <v>1467</v>
      </c>
      <c r="E989" s="17" t="s">
        <v>334</v>
      </c>
      <c r="F989" s="25" t="str">
        <f>LEFT(E989,MIN(FIND({0,1,2,3,4,5,6,7,8,9},ASC(E989)&amp;1234567890))-1)</f>
        <v>V</v>
      </c>
      <c r="G989" s="25">
        <f t="shared" si="30"/>
        <v>1</v>
      </c>
      <c r="H989" s="25">
        <f>VLOOKUP(F989,Table!$A$2:$C$121,2,0)</f>
        <v>5</v>
      </c>
      <c r="I989" s="26">
        <f>VLOOKUP(F989,Table!$A$2:$C$121,3,0)</f>
        <v>4</v>
      </c>
      <c r="J989" s="17" t="s">
        <v>342</v>
      </c>
      <c r="K989" s="25" t="str">
        <f>LEFT(J989,MIN(FIND({0,1,2,3,4,5,6,7,8,9},ASC(J989)&amp;1234567890))-1)</f>
        <v>P</v>
      </c>
      <c r="L989" s="25">
        <f t="shared" si="31"/>
        <v>4</v>
      </c>
      <c r="M989" s="25">
        <f>VLOOKUP(K989,Table!$A$2:$C$121,2,0)</f>
        <v>15</v>
      </c>
      <c r="N989" s="26">
        <f>VLOOKUP(K989,Table!$A$2:$C$121,3,0)</f>
        <v>3</v>
      </c>
      <c r="O989" s="13" t="str">
        <f>VLOOKUP(A989,Table!$U$1:$V$230,2,0)</f>
        <v>Monoclinic</v>
      </c>
      <c r="P989" s="1"/>
    </row>
    <row r="990" spans="1:16">
      <c r="A990" s="12">
        <v>15</v>
      </c>
      <c r="B990" s="12">
        <v>39820</v>
      </c>
      <c r="C990" s="12" t="s">
        <v>1436</v>
      </c>
      <c r="D990" s="12" t="s">
        <v>1468</v>
      </c>
      <c r="E990" s="17" t="s">
        <v>50</v>
      </c>
      <c r="F990" s="25" t="str">
        <f>LEFT(E990,MIN(FIND({0,1,2,3,4,5,6,7,8,9},ASC(E990)&amp;1234567890))-1)</f>
        <v>Ti</v>
      </c>
      <c r="G990" s="25">
        <f t="shared" si="30"/>
        <v>1</v>
      </c>
      <c r="H990" s="25">
        <f>VLOOKUP(F990,Table!$A$2:$C$121,2,0)</f>
        <v>4</v>
      </c>
      <c r="I990" s="26">
        <f>VLOOKUP(F990,Table!$A$2:$C$121,3,0)</f>
        <v>4</v>
      </c>
      <c r="J990" s="17" t="s">
        <v>374</v>
      </c>
      <c r="K990" s="25" t="str">
        <f>LEFT(J990,MIN(FIND({0,1,2,3,4,5,6,7,8,9},ASC(J990)&amp;1234567890))-1)</f>
        <v>I</v>
      </c>
      <c r="L990" s="25">
        <f t="shared" si="31"/>
        <v>4</v>
      </c>
      <c r="M990" s="25">
        <f>VLOOKUP(K990,Table!$A$2:$C$121,2,0)</f>
        <v>17</v>
      </c>
      <c r="N990" s="26">
        <f>VLOOKUP(K990,Table!$A$2:$C$121,3,0)</f>
        <v>5</v>
      </c>
      <c r="O990" s="13" t="str">
        <f>VLOOKUP(A990,Table!$U$1:$V$230,2,0)</f>
        <v>Monoclinic</v>
      </c>
      <c r="P990" s="1"/>
    </row>
    <row r="991" spans="1:16">
      <c r="A991" s="12">
        <v>15</v>
      </c>
      <c r="B991" s="12">
        <v>48145</v>
      </c>
      <c r="C991" s="12" t="s">
        <v>1436</v>
      </c>
      <c r="D991" s="12" t="s">
        <v>1469</v>
      </c>
      <c r="E991" s="17" t="s">
        <v>584</v>
      </c>
      <c r="F991" s="25" t="str">
        <f>LEFT(E991,MIN(FIND({0,1,2,3,4,5,6,7,8,9},ASC(E991)&amp;1234567890))-1)</f>
        <v>V</v>
      </c>
      <c r="G991" s="25">
        <f t="shared" si="30"/>
        <v>2</v>
      </c>
      <c r="H991" s="25">
        <f>VLOOKUP(F991,Table!$A$2:$C$121,2,0)</f>
        <v>5</v>
      </c>
      <c r="I991" s="26">
        <f>VLOOKUP(F991,Table!$A$2:$C$121,3,0)</f>
        <v>4</v>
      </c>
      <c r="J991" s="17" t="s">
        <v>347</v>
      </c>
      <c r="K991" s="25" t="str">
        <f>LEFT(J991,MIN(FIND({0,1,2,3,4,5,6,7,8,9},ASC(J991)&amp;1234567890))-1)</f>
        <v>Se</v>
      </c>
      <c r="L991" s="25">
        <f t="shared" si="31"/>
        <v>9</v>
      </c>
      <c r="M991" s="25">
        <f>VLOOKUP(K991,Table!$A$2:$C$121,2,0)</f>
        <v>16</v>
      </c>
      <c r="N991" s="26">
        <f>VLOOKUP(K991,Table!$A$2:$C$121,3,0)</f>
        <v>4</v>
      </c>
      <c r="O991" s="13" t="str">
        <f>VLOOKUP(A991,Table!$U$1:$V$230,2,0)</f>
        <v>Monoclinic</v>
      </c>
      <c r="P991" s="1"/>
    </row>
    <row r="992" spans="1:16">
      <c r="A992" s="12">
        <v>15</v>
      </c>
      <c r="B992" s="12">
        <v>48163</v>
      </c>
      <c r="C992" s="12" t="s">
        <v>1462</v>
      </c>
      <c r="D992" s="12" t="s">
        <v>1470</v>
      </c>
      <c r="E992" s="17" t="s">
        <v>541</v>
      </c>
      <c r="F992" s="25" t="str">
        <f>LEFT(E992,MIN(FIND({0,1,2,3,4,5,6,7,8,9},ASC(E992)&amp;1234567890))-1)</f>
        <v>Pd</v>
      </c>
      <c r="G992" s="25">
        <f t="shared" si="30"/>
        <v>1</v>
      </c>
      <c r="H992" s="25">
        <f>VLOOKUP(F992,Table!$A$2:$C$121,2,0)</f>
        <v>10</v>
      </c>
      <c r="I992" s="26">
        <f>VLOOKUP(F992,Table!$A$2:$C$121,3,0)</f>
        <v>5</v>
      </c>
      <c r="J992" s="17" t="s">
        <v>30</v>
      </c>
      <c r="K992" s="25" t="str">
        <f>LEFT(J992,MIN(FIND({0,1,2,3,4,5,6,7,8,9},ASC(J992)&amp;1234567890))-1)</f>
        <v>P</v>
      </c>
      <c r="L992" s="25">
        <f t="shared" si="31"/>
        <v>2</v>
      </c>
      <c r="M992" s="25">
        <f>VLOOKUP(K992,Table!$A$2:$C$121,2,0)</f>
        <v>15</v>
      </c>
      <c r="N992" s="26">
        <f>VLOOKUP(K992,Table!$A$2:$C$121,3,0)</f>
        <v>3</v>
      </c>
      <c r="O992" s="13" t="str">
        <f>VLOOKUP(A992,Table!$U$1:$V$230,2,0)</f>
        <v>Monoclinic</v>
      </c>
      <c r="P992" s="1"/>
    </row>
    <row r="993" spans="1:16">
      <c r="A993" s="12">
        <v>15</v>
      </c>
      <c r="B993" s="12">
        <v>60818</v>
      </c>
      <c r="C993" s="12" t="s">
        <v>1436</v>
      </c>
      <c r="D993" s="12" t="s">
        <v>1471</v>
      </c>
      <c r="E993" s="17" t="s">
        <v>11766</v>
      </c>
      <c r="F993" s="25" t="str">
        <f>LEFT(E993,MIN(FIND({0,1,2,3,4,5,6,7,8,9},ASC(E993)&amp;1234567890))-1)</f>
        <v>Sb</v>
      </c>
      <c r="G993" s="25">
        <f t="shared" si="30"/>
        <v>9.8000000000000007</v>
      </c>
      <c r="H993" s="25">
        <f>VLOOKUP(F993,Table!$A$2:$C$121,2,0)</f>
        <v>15</v>
      </c>
      <c r="I993" s="26">
        <f>VLOOKUP(F993,Table!$A$2:$C$121,3,0)</f>
        <v>5</v>
      </c>
      <c r="J993" s="17" t="s">
        <v>11767</v>
      </c>
      <c r="K993" s="25" t="str">
        <f>LEFT(J993,MIN(FIND({0,1,2,3,4,5,6,7,8,9},ASC(J993)&amp;1234567890))-1)</f>
        <v>S</v>
      </c>
      <c r="L993" s="25">
        <f t="shared" si="31"/>
        <v>15</v>
      </c>
      <c r="M993" s="25">
        <f>VLOOKUP(K993,Table!$A$2:$C$121,2,0)</f>
        <v>16</v>
      </c>
      <c r="N993" s="26">
        <f>VLOOKUP(K993,Table!$A$2:$C$121,3,0)</f>
        <v>3</v>
      </c>
      <c r="O993" s="13" t="str">
        <f>VLOOKUP(A993,Table!$U$1:$V$230,2,0)</f>
        <v>Monoclinic</v>
      </c>
      <c r="P993" s="1"/>
    </row>
    <row r="994" spans="1:16">
      <c r="A994" s="12">
        <v>15</v>
      </c>
      <c r="B994" s="12">
        <v>40251</v>
      </c>
      <c r="C994" s="12" t="s">
        <v>1472</v>
      </c>
      <c r="D994" s="12" t="s">
        <v>1473</v>
      </c>
      <c r="E994" s="17" t="s">
        <v>11413</v>
      </c>
      <c r="F994" s="25" t="str">
        <f>LEFT(E994,MIN(FIND({0,1,2,3,4,5,6,7,8,9},ASC(E994)&amp;1234567890))-1)</f>
        <v>D</v>
      </c>
      <c r="G994" s="25">
        <f t="shared" si="30"/>
        <v>1</v>
      </c>
      <c r="H994" s="25">
        <f>VLOOKUP(F994,Table!$A$2:$C$121,2,0)</f>
        <v>1</v>
      </c>
      <c r="I994" s="26">
        <f>VLOOKUP(F994,Table!$A$2:$C$121,3,0)</f>
        <v>1</v>
      </c>
      <c r="J994" s="17" t="s">
        <v>329</v>
      </c>
      <c r="K994" s="25" t="str">
        <f>LEFT(J994,MIN(FIND({0,1,2,3,4,5,6,7,8,9},ASC(J994)&amp;1234567890))-1)</f>
        <v>I</v>
      </c>
      <c r="L994" s="25">
        <f t="shared" si="31"/>
        <v>1</v>
      </c>
      <c r="M994" s="25">
        <f>VLOOKUP(K994,Table!$A$2:$C$121,2,0)</f>
        <v>17</v>
      </c>
      <c r="N994" s="26">
        <f>VLOOKUP(K994,Table!$A$2:$C$121,3,0)</f>
        <v>5</v>
      </c>
      <c r="O994" s="13" t="str">
        <f>VLOOKUP(A994,Table!$U$1:$V$230,2,0)</f>
        <v>Monoclinic</v>
      </c>
      <c r="P994" s="1"/>
    </row>
    <row r="995" spans="1:16">
      <c r="A995" s="12">
        <v>15</v>
      </c>
      <c r="B995" s="12">
        <v>65415</v>
      </c>
      <c r="C995" s="12" t="s">
        <v>1436</v>
      </c>
      <c r="D995" s="12" t="s">
        <v>1174</v>
      </c>
      <c r="E995" s="17" t="s">
        <v>33</v>
      </c>
      <c r="F995" s="25" t="str">
        <f>LEFT(E995,MIN(FIND({0,1,2,3,4,5,6,7,8,9},ASC(E995)&amp;1234567890))-1)</f>
        <v>Fe</v>
      </c>
      <c r="G995" s="25">
        <f t="shared" si="30"/>
        <v>1</v>
      </c>
      <c r="H995" s="25">
        <f>VLOOKUP(F995,Table!$A$2:$C$121,2,0)</f>
        <v>8</v>
      </c>
      <c r="I995" s="26">
        <f>VLOOKUP(F995,Table!$A$2:$C$121,3,0)</f>
        <v>4</v>
      </c>
      <c r="J995" s="17" t="s">
        <v>342</v>
      </c>
      <c r="K995" s="25" t="str">
        <f>LEFT(J995,MIN(FIND({0,1,2,3,4,5,6,7,8,9},ASC(J995)&amp;1234567890))-1)</f>
        <v>P</v>
      </c>
      <c r="L995" s="25">
        <f t="shared" si="31"/>
        <v>4</v>
      </c>
      <c r="M995" s="25">
        <f>VLOOKUP(K995,Table!$A$2:$C$121,2,0)</f>
        <v>15</v>
      </c>
      <c r="N995" s="26">
        <f>VLOOKUP(K995,Table!$A$2:$C$121,3,0)</f>
        <v>3</v>
      </c>
      <c r="O995" s="13" t="str">
        <f>VLOOKUP(A995,Table!$U$1:$V$230,2,0)</f>
        <v>Monoclinic</v>
      </c>
      <c r="P995" s="1"/>
    </row>
    <row r="996" spans="1:16">
      <c r="A996" s="12">
        <v>15</v>
      </c>
      <c r="B996" s="12">
        <v>69535</v>
      </c>
      <c r="C996" s="12" t="s">
        <v>1436</v>
      </c>
      <c r="D996" s="12" t="s">
        <v>1474</v>
      </c>
      <c r="E996" s="17" t="s">
        <v>11373</v>
      </c>
      <c r="F996" s="25" t="str">
        <f>LEFT(E996,MIN(FIND({0,1,2,3,4,5,6,7,8,9},ASC(E996)&amp;1234567890))-1)</f>
        <v>Mn</v>
      </c>
      <c r="G996" s="25">
        <f t="shared" si="30"/>
        <v>5</v>
      </c>
      <c r="H996" s="25">
        <f>VLOOKUP(F996,Table!$A$2:$C$121,2,0)</f>
        <v>7</v>
      </c>
      <c r="I996" s="26">
        <f>VLOOKUP(F996,Table!$A$2:$C$121,3,0)</f>
        <v>4</v>
      </c>
      <c r="J996" s="17" t="s">
        <v>383</v>
      </c>
      <c r="K996" s="25" t="str">
        <f>LEFT(J996,MIN(FIND({0,1,2,3,4,5,6,7,8,9},ASC(J996)&amp;1234567890))-1)</f>
        <v>C</v>
      </c>
      <c r="L996" s="25">
        <f t="shared" si="31"/>
        <v>2</v>
      </c>
      <c r="M996" s="25">
        <f>VLOOKUP(K996,Table!$A$2:$C$121,2,0)</f>
        <v>14</v>
      </c>
      <c r="N996" s="26">
        <f>VLOOKUP(K996,Table!$A$2:$C$121,3,0)</f>
        <v>2</v>
      </c>
      <c r="O996" s="13" t="str">
        <f>VLOOKUP(A996,Table!$U$1:$V$230,2,0)</f>
        <v>Monoclinic</v>
      </c>
      <c r="P996" s="1"/>
    </row>
    <row r="997" spans="1:16">
      <c r="A997" s="12">
        <v>15</v>
      </c>
      <c r="B997" s="12">
        <v>73239</v>
      </c>
      <c r="C997" s="12" t="s">
        <v>1436</v>
      </c>
      <c r="D997" s="12" t="s">
        <v>1193</v>
      </c>
      <c r="E997" s="17" t="s">
        <v>614</v>
      </c>
      <c r="F997" s="25" t="str">
        <f>LEFT(E997,MIN(FIND({0,1,2,3,4,5,6,7,8,9},ASC(E997)&amp;1234567890))-1)</f>
        <v>C</v>
      </c>
      <c r="G997" s="25">
        <f t="shared" si="30"/>
        <v>1</v>
      </c>
      <c r="H997" s="25">
        <f>VLOOKUP(F997,Table!$A$2:$C$121,2,0)</f>
        <v>14</v>
      </c>
      <c r="I997" s="26">
        <f>VLOOKUP(F997,Table!$A$2:$C$121,3,0)</f>
        <v>2</v>
      </c>
      <c r="J997" s="17" t="s">
        <v>11638</v>
      </c>
      <c r="K997" s="25" t="str">
        <f>LEFT(J997,MIN(FIND({0,1,2,3,4,5,6,7,8,9},ASC(J997)&amp;1234567890))-1)</f>
        <v>F</v>
      </c>
      <c r="L997" s="25">
        <f t="shared" si="31"/>
        <v>4</v>
      </c>
      <c r="M997" s="25">
        <f>VLOOKUP(K997,Table!$A$2:$C$121,2,0)</f>
        <v>17</v>
      </c>
      <c r="N997" s="26">
        <f>VLOOKUP(K997,Table!$A$2:$C$121,3,0)</f>
        <v>2</v>
      </c>
      <c r="O997" s="13" t="str">
        <f>VLOOKUP(A997,Table!$U$1:$V$230,2,0)</f>
        <v>Monoclinic</v>
      </c>
      <c r="P997" s="1"/>
    </row>
    <row r="998" spans="1:16">
      <c r="A998" s="12">
        <v>15</v>
      </c>
      <c r="B998" s="12">
        <v>74837</v>
      </c>
      <c r="C998" s="12" t="s">
        <v>1436</v>
      </c>
      <c r="D998" s="12" t="s">
        <v>1475</v>
      </c>
      <c r="E998" s="17" t="s">
        <v>11498</v>
      </c>
      <c r="F998" s="25" t="str">
        <f>LEFT(E998,MIN(FIND({0,1,2,3,4,5,6,7,8,9},ASC(E998)&amp;1234567890))-1)</f>
        <v>Rb</v>
      </c>
      <c r="G998" s="25">
        <f t="shared" si="30"/>
        <v>1</v>
      </c>
      <c r="H998" s="25">
        <f>VLOOKUP(F998,Table!$A$2:$C$121,2,0)</f>
        <v>1</v>
      </c>
      <c r="I998" s="26">
        <f>VLOOKUP(F998,Table!$A$2:$C$121,3,0)</f>
        <v>5</v>
      </c>
      <c r="J998" s="17" t="s">
        <v>11768</v>
      </c>
      <c r="K998" s="25" t="str">
        <f>LEFT(J998,MIN(FIND({0,1,2,3,4,5,6,7,8,9},ASC(J998)&amp;1234567890))-1)</f>
        <v>Te</v>
      </c>
      <c r="L998" s="25">
        <f t="shared" si="31"/>
        <v>6</v>
      </c>
      <c r="M998" s="25">
        <f>VLOOKUP(K998,Table!$A$2:$C$121,2,0)</f>
        <v>16</v>
      </c>
      <c r="N998" s="26">
        <f>VLOOKUP(K998,Table!$A$2:$C$121,3,0)</f>
        <v>5</v>
      </c>
      <c r="O998" s="13" t="str">
        <f>VLOOKUP(A998,Table!$U$1:$V$230,2,0)</f>
        <v>Monoclinic</v>
      </c>
      <c r="P998" s="1"/>
    </row>
    <row r="999" spans="1:16">
      <c r="A999" s="12">
        <v>15</v>
      </c>
      <c r="B999" s="12">
        <v>79500</v>
      </c>
      <c r="C999" s="12" t="s">
        <v>1436</v>
      </c>
      <c r="D999" s="12" t="s">
        <v>1476</v>
      </c>
      <c r="E999" s="17" t="s">
        <v>11456</v>
      </c>
      <c r="F999" s="25" t="str">
        <f>LEFT(E999,MIN(FIND({0,1,2,3,4,5,6,7,8,9},ASC(E999)&amp;1234567890))-1)</f>
        <v>Bi</v>
      </c>
      <c r="G999" s="25">
        <f t="shared" si="30"/>
        <v>2</v>
      </c>
      <c r="H999" s="25">
        <f>VLOOKUP(F999,Table!$A$2:$C$121,2,0)</f>
        <v>15</v>
      </c>
      <c r="I999" s="26">
        <f>VLOOKUP(F999,Table!$A$2:$C$121,3,0)</f>
        <v>6</v>
      </c>
      <c r="J999" s="17" t="s">
        <v>582</v>
      </c>
      <c r="K999" s="25" t="str">
        <f>LEFT(J999,MIN(FIND({0,1,2,3,4,5,6,7,8,9},ASC(J999)&amp;1234567890))-1)</f>
        <v>O</v>
      </c>
      <c r="L999" s="25">
        <f t="shared" si="31"/>
        <v>4</v>
      </c>
      <c r="M999" s="25">
        <f>VLOOKUP(K999,Table!$A$2:$C$121,2,0)</f>
        <v>16</v>
      </c>
      <c r="N999" s="26">
        <f>VLOOKUP(K999,Table!$A$2:$C$121,3,0)</f>
        <v>2</v>
      </c>
      <c r="O999" s="13" t="str">
        <f>VLOOKUP(A999,Table!$U$1:$V$230,2,0)</f>
        <v>Monoclinic</v>
      </c>
      <c r="P999" s="1"/>
    </row>
    <row r="1000" spans="1:16">
      <c r="A1000" s="12">
        <v>15</v>
      </c>
      <c r="B1000" s="12">
        <v>78481</v>
      </c>
      <c r="C1000" s="12" t="s">
        <v>1436</v>
      </c>
      <c r="D1000" s="12" t="s">
        <v>1477</v>
      </c>
      <c r="E1000" s="17" t="s">
        <v>343</v>
      </c>
      <c r="F1000" s="25" t="str">
        <f>LEFT(E1000,MIN(FIND({0,1,2,3,4,5,6,7,8,9},ASC(E1000)&amp;1234567890))-1)</f>
        <v>U</v>
      </c>
      <c r="G1000" s="25">
        <f t="shared" si="30"/>
        <v>1</v>
      </c>
      <c r="H1000" s="25">
        <f>VLOOKUP(F1000,Table!$A$2:$C$121,2,0)</f>
        <v>3</v>
      </c>
      <c r="I1000" s="26">
        <f>VLOOKUP(F1000,Table!$A$2:$C$121,3,0)</f>
        <v>7</v>
      </c>
      <c r="J1000" s="17" t="s">
        <v>11638</v>
      </c>
      <c r="K1000" s="25" t="str">
        <f>LEFT(J1000,MIN(FIND({0,1,2,3,4,5,6,7,8,9},ASC(J1000)&amp;1234567890))-1)</f>
        <v>F</v>
      </c>
      <c r="L1000" s="25">
        <f t="shared" si="31"/>
        <v>4</v>
      </c>
      <c r="M1000" s="25">
        <f>VLOOKUP(K1000,Table!$A$2:$C$121,2,0)</f>
        <v>17</v>
      </c>
      <c r="N1000" s="26">
        <f>VLOOKUP(K1000,Table!$A$2:$C$121,3,0)</f>
        <v>2</v>
      </c>
      <c r="O1000" s="13" t="str">
        <f>VLOOKUP(A1000,Table!$U$1:$V$230,2,0)</f>
        <v>Monoclinic</v>
      </c>
      <c r="P1000" s="1"/>
    </row>
    <row r="1001" spans="1:16">
      <c r="A1001" s="12">
        <v>15</v>
      </c>
      <c r="B1001" s="12">
        <v>80639</v>
      </c>
      <c r="C1001" s="12" t="s">
        <v>1436</v>
      </c>
      <c r="D1001" s="12" t="s">
        <v>1478</v>
      </c>
      <c r="E1001" s="17" t="s">
        <v>11769</v>
      </c>
      <c r="F1001" s="25" t="str">
        <f>LEFT(E1001,MIN(FIND({0,1,2,3,4,5,6,7,8,9},ASC(E1001)&amp;1234567890))-1)</f>
        <v>Cr</v>
      </c>
      <c r="G1001" s="25">
        <f t="shared" si="30"/>
        <v>2</v>
      </c>
      <c r="H1001" s="25">
        <f>VLOOKUP(F1001,Table!$A$2:$C$121,2,0)</f>
        <v>6</v>
      </c>
      <c r="I1001" s="26">
        <f>VLOOKUP(F1001,Table!$A$2:$C$121,3,0)</f>
        <v>4</v>
      </c>
      <c r="J1001" s="17" t="s">
        <v>11406</v>
      </c>
      <c r="K1001" s="25" t="str">
        <f>LEFT(J1001,MIN(FIND({0,1,2,3,4,5,6,7,8,9},ASC(J1001)&amp;1234567890))-1)</f>
        <v>F</v>
      </c>
      <c r="L1001" s="25">
        <f t="shared" si="31"/>
        <v>5</v>
      </c>
      <c r="M1001" s="25">
        <f>VLOOKUP(K1001,Table!$A$2:$C$121,2,0)</f>
        <v>17</v>
      </c>
      <c r="N1001" s="26">
        <f>VLOOKUP(K1001,Table!$A$2:$C$121,3,0)</f>
        <v>2</v>
      </c>
      <c r="O1001" s="13" t="str">
        <f>VLOOKUP(A1001,Table!$U$1:$V$230,2,0)</f>
        <v>Monoclinic</v>
      </c>
      <c r="P1001" s="1"/>
    </row>
    <row r="1002" spans="1:16">
      <c r="A1002" s="12">
        <v>15</v>
      </c>
      <c r="B1002" s="12">
        <v>86228</v>
      </c>
      <c r="C1002" s="12" t="s">
        <v>1436</v>
      </c>
      <c r="D1002" s="12" t="s">
        <v>1197</v>
      </c>
      <c r="E1002" s="17" t="s">
        <v>540</v>
      </c>
      <c r="F1002" s="25" t="str">
        <f>LEFT(E1002,MIN(FIND({0,1,2,3,4,5,6,7,8,9},ASC(E1002)&amp;1234567890))-1)</f>
        <v>As</v>
      </c>
      <c r="G1002" s="25">
        <f t="shared" si="30"/>
        <v>1</v>
      </c>
      <c r="H1002" s="25">
        <f>VLOOKUP(F1002,Table!$A$2:$C$121,2,0)</f>
        <v>15</v>
      </c>
      <c r="I1002" s="26">
        <f>VLOOKUP(F1002,Table!$A$2:$C$121,3,0)</f>
        <v>4</v>
      </c>
      <c r="J1002" s="17" t="s">
        <v>379</v>
      </c>
      <c r="K1002" s="25" t="str">
        <f>LEFT(J1002,MIN(FIND({0,1,2,3,4,5,6,7,8,9},ASC(J1002)&amp;1234567890))-1)</f>
        <v>S</v>
      </c>
      <c r="L1002" s="25">
        <f t="shared" si="31"/>
        <v>1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Monoclinic</v>
      </c>
      <c r="P1002" s="1"/>
    </row>
    <row r="1003" spans="1:16">
      <c r="A1003" s="12">
        <v>15</v>
      </c>
      <c r="B1003" s="12">
        <v>200444</v>
      </c>
      <c r="C1003" s="12" t="s">
        <v>1436</v>
      </c>
      <c r="D1003" s="12" t="s">
        <v>1479</v>
      </c>
      <c r="E1003" s="17" t="s">
        <v>529</v>
      </c>
      <c r="F1003" s="25" t="str">
        <f>LEFT(E1003,MIN(FIND({0,1,2,3,4,5,6,7,8,9},ASC(E1003)&amp;1234567890))-1)</f>
        <v>S</v>
      </c>
      <c r="G1003" s="25">
        <f t="shared" si="30"/>
        <v>5</v>
      </c>
      <c r="H1003" s="25">
        <f>VLOOKUP(F1003,Table!$A$2:$C$121,2,0)</f>
        <v>16</v>
      </c>
      <c r="I1003" s="26">
        <f>VLOOKUP(F1003,Table!$A$2:$C$121,3,0)</f>
        <v>3</v>
      </c>
      <c r="J1003" s="17" t="s">
        <v>11364</v>
      </c>
      <c r="K1003" s="25" t="str">
        <f>LEFT(J1003,MIN(FIND({0,1,2,3,4,5,6,7,8,9},ASC(J1003)&amp;1234567890))-1)</f>
        <v>N</v>
      </c>
      <c r="L1003" s="25">
        <f t="shared" si="31"/>
        <v>6</v>
      </c>
      <c r="M1003" s="25">
        <f>VLOOKUP(K1003,Table!$A$2:$C$121,2,0)</f>
        <v>15</v>
      </c>
      <c r="N1003" s="26">
        <f>VLOOKUP(K1003,Table!$A$2:$C$121,3,0)</f>
        <v>2</v>
      </c>
      <c r="O1003" s="13" t="str">
        <f>VLOOKUP(A1003,Table!$U$1:$V$230,2,0)</f>
        <v>Monoclinic</v>
      </c>
      <c r="P1003" s="1"/>
    </row>
    <row r="1004" spans="1:16">
      <c r="A1004" s="12">
        <v>15</v>
      </c>
      <c r="B1004" s="12">
        <v>200826</v>
      </c>
      <c r="C1004" s="12" t="s">
        <v>1436</v>
      </c>
      <c r="D1004" s="12" t="s">
        <v>272</v>
      </c>
      <c r="E1004" s="17" t="s">
        <v>426</v>
      </c>
      <c r="F1004" s="25" t="str">
        <f>LEFT(E1004,MIN(FIND({0,1,2,3,4,5,6,7,8,9},ASC(E1004)&amp;1234567890))-1)</f>
        <v>Hf</v>
      </c>
      <c r="G1004" s="25">
        <f t="shared" si="30"/>
        <v>1</v>
      </c>
      <c r="H1004" s="25">
        <f>VLOOKUP(F1004,Table!$A$2:$C$121,2,0)</f>
        <v>4</v>
      </c>
      <c r="I1004" s="26">
        <f>VLOOKUP(F1004,Table!$A$2:$C$121,3,0)</f>
        <v>6</v>
      </c>
      <c r="J1004" s="17" t="s">
        <v>374</v>
      </c>
      <c r="K1004" s="25" t="str">
        <f>LEFT(J1004,MIN(FIND({0,1,2,3,4,5,6,7,8,9},ASC(J1004)&amp;1234567890))-1)</f>
        <v>I</v>
      </c>
      <c r="L1004" s="25">
        <f t="shared" si="31"/>
        <v>4</v>
      </c>
      <c r="M1004" s="25">
        <f>VLOOKUP(K1004,Table!$A$2:$C$121,2,0)</f>
        <v>17</v>
      </c>
      <c r="N1004" s="26">
        <f>VLOOKUP(K1004,Table!$A$2:$C$121,3,0)</f>
        <v>5</v>
      </c>
      <c r="O1004" s="13" t="str">
        <f>VLOOKUP(A1004,Table!$U$1:$V$230,2,0)</f>
        <v>Monoclinic</v>
      </c>
      <c r="P1004" s="1"/>
    </row>
    <row r="1005" spans="1:16">
      <c r="A1005" s="12">
        <v>15</v>
      </c>
      <c r="B1005" s="12">
        <v>202435</v>
      </c>
      <c r="C1005" s="12" t="s">
        <v>1436</v>
      </c>
      <c r="D1005" s="12" t="s">
        <v>1131</v>
      </c>
      <c r="E1005" s="17" t="s">
        <v>11595</v>
      </c>
      <c r="F1005" s="25" t="str">
        <f>LEFT(E1005,MIN(FIND({0,1,2,3,4,5,6,7,8,9},ASC(E1005)&amp;1234567890))-1)</f>
        <v>Mo</v>
      </c>
      <c r="G1005" s="25">
        <f t="shared" si="30"/>
        <v>9</v>
      </c>
      <c r="H1005" s="25">
        <f>VLOOKUP(F1005,Table!$A$2:$C$121,2,0)</f>
        <v>6</v>
      </c>
      <c r="I1005" s="26">
        <f>VLOOKUP(F1005,Table!$A$2:$C$121,3,0)</f>
        <v>5</v>
      </c>
      <c r="J1005" s="17" t="s">
        <v>11397</v>
      </c>
      <c r="K1005" s="25" t="str">
        <f>LEFT(J1005,MIN(FIND({0,1,2,3,4,5,6,7,8,9},ASC(J1005)&amp;1234567890))-1)</f>
        <v>O</v>
      </c>
      <c r="L1005" s="25">
        <f t="shared" si="31"/>
        <v>26</v>
      </c>
      <c r="M1005" s="25">
        <f>VLOOKUP(K1005,Table!$A$2:$C$121,2,0)</f>
        <v>16</v>
      </c>
      <c r="N1005" s="26">
        <f>VLOOKUP(K1005,Table!$A$2:$C$121,3,0)</f>
        <v>2</v>
      </c>
      <c r="O1005" s="13" t="str">
        <f>VLOOKUP(A1005,Table!$U$1:$V$230,2,0)</f>
        <v>Monoclinic</v>
      </c>
      <c r="P1005" s="1"/>
    </row>
    <row r="1006" spans="1:16">
      <c r="A1006" s="12">
        <v>15</v>
      </c>
      <c r="B1006" s="12">
        <v>42387</v>
      </c>
      <c r="C1006" s="12" t="s">
        <v>1436</v>
      </c>
      <c r="D1006" s="12" t="s">
        <v>1160</v>
      </c>
      <c r="E1006" s="17" t="s">
        <v>11312</v>
      </c>
      <c r="F1006" s="25" t="str">
        <f>LEFT(E1006,MIN(FIND({0,1,2,3,4,5,6,7,8,9},ASC(E1006)&amp;1234567890))-1)</f>
        <v>As</v>
      </c>
      <c r="G1006" s="25">
        <f t="shared" si="30"/>
        <v>4</v>
      </c>
      <c r="H1006" s="25">
        <f>VLOOKUP(F1006,Table!$A$2:$C$121,2,0)</f>
        <v>15</v>
      </c>
      <c r="I1006" s="26">
        <f>VLOOKUP(F1006,Table!$A$2:$C$121,3,0)</f>
        <v>4</v>
      </c>
      <c r="J1006" s="17" t="s">
        <v>481</v>
      </c>
      <c r="K1006" s="25" t="str">
        <f>LEFT(J1006,MIN(FIND({0,1,2,3,4,5,6,7,8,9},ASC(J1006)&amp;1234567890))-1)</f>
        <v>S</v>
      </c>
      <c r="L1006" s="25">
        <f t="shared" si="31"/>
        <v>4</v>
      </c>
      <c r="M1006" s="25">
        <f>VLOOKUP(K1006,Table!$A$2:$C$121,2,0)</f>
        <v>16</v>
      </c>
      <c r="N1006" s="26">
        <f>VLOOKUP(K1006,Table!$A$2:$C$121,3,0)</f>
        <v>3</v>
      </c>
      <c r="O1006" s="13" t="str">
        <f>VLOOKUP(A1006,Table!$U$1:$V$230,2,0)</f>
        <v>Monoclinic</v>
      </c>
      <c r="P1006" s="1"/>
    </row>
    <row r="1007" spans="1:16">
      <c r="A1007" s="12">
        <v>15</v>
      </c>
      <c r="B1007" s="12">
        <v>42491</v>
      </c>
      <c r="C1007" s="12" t="s">
        <v>1480</v>
      </c>
      <c r="D1007" s="12" t="s">
        <v>1481</v>
      </c>
      <c r="E1007" s="17" t="s">
        <v>64</v>
      </c>
      <c r="F1007" s="25" t="str">
        <f>LEFT(E1007,MIN(FIND({0,1,2,3,4,5,6,7,8,9},ASC(E1007)&amp;1234567890))-1)</f>
        <v>Fe</v>
      </c>
      <c r="G1007" s="25">
        <f t="shared" si="30"/>
        <v>7</v>
      </c>
      <c r="H1007" s="25">
        <f>VLOOKUP(F1007,Table!$A$2:$C$121,2,0)</f>
        <v>8</v>
      </c>
      <c r="I1007" s="26">
        <f>VLOOKUP(F1007,Table!$A$2:$C$121,3,0)</f>
        <v>4</v>
      </c>
      <c r="J1007" s="17" t="s">
        <v>407</v>
      </c>
      <c r="K1007" s="25" t="str">
        <f>LEFT(J1007,MIN(FIND({0,1,2,3,4,5,6,7,8,9},ASC(J1007)&amp;1234567890))-1)</f>
        <v>S</v>
      </c>
      <c r="L1007" s="25">
        <f t="shared" si="31"/>
        <v>8</v>
      </c>
      <c r="M1007" s="25">
        <f>VLOOKUP(K1007,Table!$A$2:$C$121,2,0)</f>
        <v>16</v>
      </c>
      <c r="N1007" s="26">
        <f>VLOOKUP(K1007,Table!$A$2:$C$121,3,0)</f>
        <v>3</v>
      </c>
      <c r="O1007" s="13" t="str">
        <f>VLOOKUP(A1007,Table!$U$1:$V$230,2,0)</f>
        <v>Monoclinic</v>
      </c>
      <c r="P1007" s="1"/>
    </row>
    <row r="1008" spans="1:16">
      <c r="A1008" s="12">
        <v>15</v>
      </c>
      <c r="B1008" s="12">
        <v>42777</v>
      </c>
      <c r="C1008" s="12" t="s">
        <v>1436</v>
      </c>
      <c r="D1008" s="12" t="s">
        <v>1482</v>
      </c>
      <c r="E1008" s="17" t="s">
        <v>342</v>
      </c>
      <c r="F1008" s="25" t="str">
        <f>LEFT(E1008,MIN(FIND({0,1,2,3,4,5,6,7,8,9},ASC(E1008)&amp;1234567890))-1)</f>
        <v>P</v>
      </c>
      <c r="G1008" s="25">
        <f t="shared" si="30"/>
        <v>4</v>
      </c>
      <c r="H1008" s="25">
        <f>VLOOKUP(F1008,Table!$A$2:$C$121,2,0)</f>
        <v>15</v>
      </c>
      <c r="I1008" s="26">
        <f>VLOOKUP(F1008,Table!$A$2:$C$121,3,0)</f>
        <v>3</v>
      </c>
      <c r="J1008" s="17" t="s">
        <v>11324</v>
      </c>
      <c r="K1008" s="25" t="str">
        <f>LEFT(J1008,MIN(FIND({0,1,2,3,4,5,6,7,8,9},ASC(J1008)&amp;1234567890))-1)</f>
        <v>O</v>
      </c>
      <c r="L1008" s="25">
        <f t="shared" si="31"/>
        <v>8</v>
      </c>
      <c r="M1008" s="25">
        <f>VLOOKUP(K1008,Table!$A$2:$C$121,2,0)</f>
        <v>16</v>
      </c>
      <c r="N1008" s="26">
        <f>VLOOKUP(K1008,Table!$A$2:$C$121,3,0)</f>
        <v>2</v>
      </c>
      <c r="O1008" s="13" t="str">
        <f>VLOOKUP(A1008,Table!$U$1:$V$230,2,0)</f>
        <v>Monoclinic</v>
      </c>
      <c r="P1008" s="1"/>
    </row>
    <row r="1009" spans="1:16">
      <c r="A1009" s="12">
        <v>15</v>
      </c>
      <c r="B1009" s="12">
        <v>43194</v>
      </c>
      <c r="C1009" s="12" t="s">
        <v>1436</v>
      </c>
      <c r="D1009" s="12" t="s">
        <v>290</v>
      </c>
      <c r="E1009" s="17" t="s">
        <v>447</v>
      </c>
      <c r="F1009" s="25" t="str">
        <f>LEFT(E1009,MIN(FIND({0,1,2,3,4,5,6,7,8,9},ASC(E1009)&amp;1234567890))-1)</f>
        <v>Fe</v>
      </c>
      <c r="G1009" s="25">
        <f t="shared" si="30"/>
        <v>5</v>
      </c>
      <c r="H1009" s="25">
        <f>VLOOKUP(F1009,Table!$A$2:$C$121,2,0)</f>
        <v>8</v>
      </c>
      <c r="I1009" s="26">
        <f>VLOOKUP(F1009,Table!$A$2:$C$121,3,0)</f>
        <v>4</v>
      </c>
      <c r="J1009" s="17" t="s">
        <v>383</v>
      </c>
      <c r="K1009" s="25" t="str">
        <f>LEFT(J1009,MIN(FIND({0,1,2,3,4,5,6,7,8,9},ASC(J1009)&amp;1234567890))-1)</f>
        <v>C</v>
      </c>
      <c r="L1009" s="25">
        <f t="shared" si="31"/>
        <v>2</v>
      </c>
      <c r="M1009" s="25">
        <f>VLOOKUP(K1009,Table!$A$2:$C$121,2,0)</f>
        <v>14</v>
      </c>
      <c r="N1009" s="26">
        <f>VLOOKUP(K1009,Table!$A$2:$C$121,3,0)</f>
        <v>2</v>
      </c>
      <c r="O1009" s="13" t="str">
        <f>VLOOKUP(A1009,Table!$U$1:$V$230,2,0)</f>
        <v>Monoclinic</v>
      </c>
      <c r="P1009" s="1"/>
    </row>
    <row r="1010" spans="1:16">
      <c r="A1010" s="12">
        <v>15</v>
      </c>
      <c r="B1010" s="12">
        <v>43222</v>
      </c>
      <c r="C1010" s="12" t="s">
        <v>1436</v>
      </c>
      <c r="D1010" s="12" t="s">
        <v>1483</v>
      </c>
      <c r="E1010" s="17" t="s">
        <v>11770</v>
      </c>
      <c r="F1010" s="25" t="str">
        <f>LEFT(E1010,MIN(FIND({0,1,2,3,4,5,6,7,8,9},ASC(E1010)&amp;1234567890))-1)</f>
        <v>Zn</v>
      </c>
      <c r="G1010" s="25">
        <f t="shared" si="30"/>
        <v>6.2</v>
      </c>
      <c r="H1010" s="25">
        <f>VLOOKUP(F1010,Table!$A$2:$C$121,2,0)</f>
        <v>12</v>
      </c>
      <c r="I1010" s="26">
        <f>VLOOKUP(F1010,Table!$A$2:$C$121,3,0)</f>
        <v>4</v>
      </c>
      <c r="J1010" s="17" t="s">
        <v>11771</v>
      </c>
      <c r="K1010" s="25" t="str">
        <f>LEFT(J1010,MIN(FIND({0,1,2,3,4,5,6,7,8,9},ASC(J1010)&amp;1234567890))-1)</f>
        <v>Sb</v>
      </c>
      <c r="L1010" s="25">
        <f t="shared" si="31"/>
        <v>4.8</v>
      </c>
      <c r="M1010" s="25">
        <f>VLOOKUP(K1010,Table!$A$2:$C$121,2,0)</f>
        <v>15</v>
      </c>
      <c r="N1010" s="26">
        <f>VLOOKUP(K1010,Table!$A$2:$C$121,3,0)</f>
        <v>5</v>
      </c>
      <c r="O1010" s="13" t="str">
        <f>VLOOKUP(A1010,Table!$U$1:$V$230,2,0)</f>
        <v>Monoclinic</v>
      </c>
      <c r="P1010" s="1"/>
    </row>
    <row r="1011" spans="1:16">
      <c r="A1011" s="12">
        <v>15</v>
      </c>
      <c r="B1011" s="12">
        <v>43276</v>
      </c>
      <c r="C1011" s="12" t="s">
        <v>1436</v>
      </c>
      <c r="D1011" s="12" t="s">
        <v>1484</v>
      </c>
      <c r="E1011" s="17" t="s">
        <v>11410</v>
      </c>
      <c r="F1011" s="25" t="str">
        <f>LEFT(E1011,MIN(FIND({0,1,2,3,4,5,6,7,8,9},ASC(E1011)&amp;1234567890))-1)</f>
        <v>Na</v>
      </c>
      <c r="G1011" s="25">
        <f t="shared" si="30"/>
        <v>1</v>
      </c>
      <c r="H1011" s="25">
        <f>VLOOKUP(F1011,Table!$A$2:$C$121,2,0)</f>
        <v>1</v>
      </c>
      <c r="I1011" s="26">
        <f>VLOOKUP(F1011,Table!$A$2:$C$121,3,0)</f>
        <v>3</v>
      </c>
      <c r="J1011" s="17" t="s">
        <v>31</v>
      </c>
      <c r="K1011" s="25" t="str">
        <f>LEFT(J1011,MIN(FIND({0,1,2,3,4,5,6,7,8,9},ASC(J1011)&amp;1234567890))-1)</f>
        <v>Si</v>
      </c>
      <c r="L1011" s="25">
        <f t="shared" si="31"/>
        <v>1</v>
      </c>
      <c r="M1011" s="25">
        <f>VLOOKUP(K1011,Table!$A$2:$C$121,2,0)</f>
        <v>14</v>
      </c>
      <c r="N1011" s="26">
        <f>VLOOKUP(K1011,Table!$A$2:$C$121,3,0)</f>
        <v>3</v>
      </c>
      <c r="O1011" s="13" t="str">
        <f>VLOOKUP(A1011,Table!$U$1:$V$230,2,0)</f>
        <v>Monoclinic</v>
      </c>
      <c r="P1011" s="1"/>
    </row>
    <row r="1012" spans="1:16">
      <c r="A1012" s="12">
        <v>15</v>
      </c>
      <c r="B1012" s="12">
        <v>43513</v>
      </c>
      <c r="C1012" s="12" t="s">
        <v>1436</v>
      </c>
      <c r="D1012" s="12" t="s">
        <v>1485</v>
      </c>
      <c r="E1012" s="17" t="s">
        <v>591</v>
      </c>
      <c r="F1012" s="25" t="str">
        <f>LEFT(E1012,MIN(FIND({0,1,2,3,4,5,6,7,8,9},ASC(E1012)&amp;1234567890))-1)</f>
        <v>Pd</v>
      </c>
      <c r="G1012" s="25">
        <f t="shared" si="30"/>
        <v>5</v>
      </c>
      <c r="H1012" s="25">
        <f>VLOOKUP(F1012,Table!$A$2:$C$121,2,0)</f>
        <v>10</v>
      </c>
      <c r="I1012" s="26">
        <f>VLOOKUP(F1012,Table!$A$2:$C$121,3,0)</f>
        <v>5</v>
      </c>
      <c r="J1012" s="17" t="s">
        <v>11624</v>
      </c>
      <c r="K1012" s="25" t="str">
        <f>LEFT(J1012,MIN(FIND({0,1,2,3,4,5,6,7,8,9},ASC(J1012)&amp;1234567890))-1)</f>
        <v>B</v>
      </c>
      <c r="L1012" s="25">
        <f t="shared" si="31"/>
        <v>2</v>
      </c>
      <c r="M1012" s="25">
        <f>VLOOKUP(K1012,Table!$A$2:$C$121,2,0)</f>
        <v>13</v>
      </c>
      <c r="N1012" s="26">
        <f>VLOOKUP(K1012,Table!$A$2:$C$121,3,0)</f>
        <v>2</v>
      </c>
      <c r="O1012" s="13" t="str">
        <f>VLOOKUP(A1012,Table!$U$1:$V$230,2,0)</f>
        <v>Monoclinic</v>
      </c>
      <c r="P1012" s="1"/>
    </row>
    <row r="1013" spans="1:16">
      <c r="A1013" s="12">
        <v>15</v>
      </c>
      <c r="B1013" s="12">
        <v>87175</v>
      </c>
      <c r="C1013" s="12" t="s">
        <v>1436</v>
      </c>
      <c r="D1013" s="12" t="s">
        <v>8</v>
      </c>
      <c r="E1013" s="17" t="s">
        <v>39</v>
      </c>
      <c r="F1013" s="25" t="str">
        <f>LEFT(E1013,MIN(FIND({0,1,2,3,4,5,6,7,8,9},ASC(E1013)&amp;1234567890))-1)</f>
        <v>K</v>
      </c>
      <c r="G1013" s="25">
        <f t="shared" si="30"/>
        <v>1</v>
      </c>
      <c r="H1013" s="25">
        <f>VLOOKUP(F1013,Table!$A$2:$C$121,2,0)</f>
        <v>1</v>
      </c>
      <c r="I1013" s="26">
        <f>VLOOKUP(F1013,Table!$A$2:$C$121,3,0)</f>
        <v>4</v>
      </c>
      <c r="J1013" s="17" t="s">
        <v>32</v>
      </c>
      <c r="K1013" s="25" t="str">
        <f>LEFT(J1013,MIN(FIND({0,1,2,3,4,5,6,7,8,9},ASC(J1013)&amp;1234567890))-1)</f>
        <v>O</v>
      </c>
      <c r="L1013" s="25">
        <f t="shared" si="31"/>
        <v>2</v>
      </c>
      <c r="M1013" s="25">
        <f>VLOOKUP(K1013,Table!$A$2:$C$121,2,0)</f>
        <v>16</v>
      </c>
      <c r="N1013" s="26">
        <f>VLOOKUP(K1013,Table!$A$2:$C$121,3,0)</f>
        <v>2</v>
      </c>
      <c r="O1013" s="13" t="str">
        <f>VLOOKUP(A1013,Table!$U$1:$V$230,2,0)</f>
        <v>Monoclinic</v>
      </c>
      <c r="P1013" s="1"/>
    </row>
    <row r="1014" spans="1:16">
      <c r="A1014" s="12">
        <v>15</v>
      </c>
      <c r="B1014" s="12">
        <v>410895</v>
      </c>
      <c r="C1014" s="12" t="s">
        <v>1436</v>
      </c>
      <c r="D1014" s="12" t="s">
        <v>675</v>
      </c>
      <c r="E1014" s="17" t="s">
        <v>11475</v>
      </c>
      <c r="F1014" s="25" t="str">
        <f>LEFT(E1014,MIN(FIND({0,1,2,3,4,5,6,7,8,9},ASC(E1014)&amp;1234567890))-1)</f>
        <v>Tl</v>
      </c>
      <c r="G1014" s="25">
        <f t="shared" si="30"/>
        <v>2</v>
      </c>
      <c r="H1014" s="25">
        <f>VLOOKUP(F1014,Table!$A$2:$C$121,2,0)</f>
        <v>13</v>
      </c>
      <c r="I1014" s="26">
        <f>VLOOKUP(F1014,Table!$A$2:$C$121,3,0)</f>
        <v>6</v>
      </c>
      <c r="J1014" s="17" t="s">
        <v>36</v>
      </c>
      <c r="K1014" s="25" t="str">
        <f>LEFT(J1014,MIN(FIND({0,1,2,3,4,5,6,7,8,9},ASC(J1014)&amp;1234567890))-1)</f>
        <v>Te</v>
      </c>
      <c r="L1014" s="25">
        <f t="shared" si="31"/>
        <v>3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Monoclinic</v>
      </c>
      <c r="P1014" s="1"/>
    </row>
    <row r="1015" spans="1:16">
      <c r="A1015" s="12">
        <v>15</v>
      </c>
      <c r="B1015" s="12">
        <v>87942</v>
      </c>
      <c r="C1015" s="12" t="s">
        <v>1472</v>
      </c>
      <c r="D1015" s="12" t="s">
        <v>648</v>
      </c>
      <c r="E1015" s="17" t="s">
        <v>76</v>
      </c>
      <c r="F1015" s="25" t="str">
        <f>LEFT(E1015,MIN(FIND({0,1,2,3,4,5,6,7,8,9},ASC(E1015)&amp;1234567890))-1)</f>
        <v>Co</v>
      </c>
      <c r="G1015" s="25">
        <f t="shared" si="30"/>
        <v>1</v>
      </c>
      <c r="H1015" s="25">
        <f>VLOOKUP(F1015,Table!$A$2:$C$121,2,0)</f>
        <v>9</v>
      </c>
      <c r="I1015" s="26">
        <f>VLOOKUP(F1015,Table!$A$2:$C$121,3,0)</f>
        <v>4</v>
      </c>
      <c r="J1015" s="17" t="s">
        <v>32</v>
      </c>
      <c r="K1015" s="25" t="str">
        <f>LEFT(J1015,MIN(FIND({0,1,2,3,4,5,6,7,8,9},ASC(J1015)&amp;1234567890))-1)</f>
        <v>O</v>
      </c>
      <c r="L1015" s="25">
        <f t="shared" si="31"/>
        <v>2</v>
      </c>
      <c r="M1015" s="25">
        <f>VLOOKUP(K1015,Table!$A$2:$C$121,2,0)</f>
        <v>16</v>
      </c>
      <c r="N1015" s="26">
        <f>VLOOKUP(K1015,Table!$A$2:$C$121,3,0)</f>
        <v>2</v>
      </c>
      <c r="O1015" s="13" t="str">
        <f>VLOOKUP(A1015,Table!$U$1:$V$230,2,0)</f>
        <v>Monoclinic</v>
      </c>
      <c r="P1015" s="1"/>
    </row>
    <row r="1016" spans="1:16">
      <c r="A1016" s="12">
        <v>15</v>
      </c>
      <c r="B1016" s="12">
        <v>88102</v>
      </c>
      <c r="C1016" s="12" t="s">
        <v>1436</v>
      </c>
      <c r="D1016" s="12" t="s">
        <v>1486</v>
      </c>
      <c r="E1016" s="17" t="s">
        <v>410</v>
      </c>
      <c r="F1016" s="25" t="str">
        <f>LEFT(E1016,MIN(FIND({0,1,2,3,4,5,6,7,8,9},ASC(E1016)&amp;1234567890))-1)</f>
        <v>Ba</v>
      </c>
      <c r="G1016" s="25">
        <f t="shared" si="30"/>
        <v>1</v>
      </c>
      <c r="H1016" s="25">
        <f>VLOOKUP(F1016,Table!$A$2:$C$121,2,0)</f>
        <v>2</v>
      </c>
      <c r="I1016" s="26">
        <f>VLOOKUP(F1016,Table!$A$2:$C$121,3,0)</f>
        <v>6</v>
      </c>
      <c r="J1016" s="17" t="s">
        <v>383</v>
      </c>
      <c r="K1016" s="25" t="str">
        <f>LEFT(J1016,MIN(FIND({0,1,2,3,4,5,6,7,8,9},ASC(J1016)&amp;1234567890))-1)</f>
        <v>C</v>
      </c>
      <c r="L1016" s="25">
        <f t="shared" si="31"/>
        <v>2</v>
      </c>
      <c r="M1016" s="25">
        <f>VLOOKUP(K1016,Table!$A$2:$C$121,2,0)</f>
        <v>14</v>
      </c>
      <c r="N1016" s="26">
        <f>VLOOKUP(K1016,Table!$A$2:$C$121,3,0)</f>
        <v>2</v>
      </c>
      <c r="O1016" s="13" t="str">
        <f>VLOOKUP(A1016,Table!$U$1:$V$230,2,0)</f>
        <v>Monoclinic</v>
      </c>
      <c r="P1016" s="1"/>
    </row>
    <row r="1017" spans="1:16">
      <c r="A1017" s="12">
        <v>15</v>
      </c>
      <c r="B1017" s="12">
        <v>88108</v>
      </c>
      <c r="C1017" s="12" t="s">
        <v>1436</v>
      </c>
      <c r="D1017" s="12" t="s">
        <v>1487</v>
      </c>
      <c r="E1017" s="17" t="s">
        <v>11307</v>
      </c>
      <c r="F1017" s="25" t="str">
        <f>LEFT(E1017,MIN(FIND({0,1,2,3,4,5,6,7,8,9},ASC(E1017)&amp;1234567890))-1)</f>
        <v>Tm</v>
      </c>
      <c r="G1017" s="25">
        <f t="shared" si="30"/>
        <v>2</v>
      </c>
      <c r="H1017" s="25">
        <f>VLOOKUP(F1017,Table!$A$2:$C$121,2,0)</f>
        <v>3</v>
      </c>
      <c r="I1017" s="26">
        <f>VLOOKUP(F1017,Table!$A$2:$C$121,3,0)</f>
        <v>6</v>
      </c>
      <c r="J1017" s="17" t="s">
        <v>11772</v>
      </c>
      <c r="K1017" s="25" t="str">
        <f>LEFT(J1017,MIN(FIND({0,1,2,3,4,5,6,7,8,9},ASC(J1017)&amp;1234567890))-1)</f>
        <v>Ge</v>
      </c>
      <c r="L1017" s="25">
        <f t="shared" si="31"/>
        <v>2.94</v>
      </c>
      <c r="M1017" s="25">
        <f>VLOOKUP(K1017,Table!$A$2:$C$121,2,0)</f>
        <v>14</v>
      </c>
      <c r="N1017" s="26">
        <f>VLOOKUP(K1017,Table!$A$2:$C$121,3,0)</f>
        <v>4</v>
      </c>
      <c r="O1017" s="13" t="str">
        <f>VLOOKUP(A1017,Table!$U$1:$V$230,2,0)</f>
        <v>Monoclinic</v>
      </c>
      <c r="P1017" s="1"/>
    </row>
    <row r="1018" spans="1:16">
      <c r="A1018" s="12">
        <v>15</v>
      </c>
      <c r="B1018" s="12">
        <v>280396</v>
      </c>
      <c r="C1018" s="12" t="s">
        <v>1436</v>
      </c>
      <c r="D1018" s="12" t="s">
        <v>555</v>
      </c>
      <c r="E1018" s="17" t="s">
        <v>583</v>
      </c>
      <c r="F1018" s="25" t="str">
        <f>LEFT(E1018,MIN(FIND({0,1,2,3,4,5,6,7,8,9},ASC(E1018)&amp;1234567890))-1)</f>
        <v>Ta</v>
      </c>
      <c r="G1018" s="25">
        <f t="shared" si="30"/>
        <v>2</v>
      </c>
      <c r="H1018" s="25">
        <f>VLOOKUP(F1018,Table!$A$2:$C$121,2,0)</f>
        <v>5</v>
      </c>
      <c r="I1018" s="26">
        <f>VLOOKUP(F1018,Table!$A$2:$C$121,3,0)</f>
        <v>6</v>
      </c>
      <c r="J1018" s="17" t="s">
        <v>500</v>
      </c>
      <c r="K1018" s="25" t="str">
        <f>LEFT(J1018,MIN(FIND({0,1,2,3,4,5,6,7,8,9},ASC(J1018)&amp;1234567890))-1)</f>
        <v>O</v>
      </c>
      <c r="L1018" s="25">
        <f t="shared" si="31"/>
        <v>5</v>
      </c>
      <c r="M1018" s="25">
        <f>VLOOKUP(K1018,Table!$A$2:$C$121,2,0)</f>
        <v>16</v>
      </c>
      <c r="N1018" s="26">
        <f>VLOOKUP(K1018,Table!$A$2:$C$121,3,0)</f>
        <v>2</v>
      </c>
      <c r="O1018" s="13" t="str">
        <f>VLOOKUP(A1018,Table!$U$1:$V$230,2,0)</f>
        <v>Monoclinic</v>
      </c>
      <c r="P1018" s="1"/>
    </row>
    <row r="1019" spans="1:16">
      <c r="A1019" s="12">
        <v>15</v>
      </c>
      <c r="B1019" s="12">
        <v>89621</v>
      </c>
      <c r="C1019" s="12" t="s">
        <v>1436</v>
      </c>
      <c r="D1019" s="12" t="s">
        <v>1488</v>
      </c>
      <c r="E1019" s="17" t="s">
        <v>11331</v>
      </c>
      <c r="F1019" s="25" t="str">
        <f>LEFT(E1019,MIN(FIND({0,1,2,3,4,5,6,7,8,9},ASC(E1019)&amp;1234567890))-1)</f>
        <v>Ce</v>
      </c>
      <c r="G1019" s="25">
        <f t="shared" si="30"/>
        <v>1</v>
      </c>
      <c r="H1019" s="25">
        <f>VLOOKUP(F1019,Table!$A$2:$C$121,2,0)</f>
        <v>3</v>
      </c>
      <c r="I1019" s="26">
        <f>VLOOKUP(F1019,Table!$A$2:$C$121,3,0)</f>
        <v>6</v>
      </c>
      <c r="J1019" s="17" t="s">
        <v>11638</v>
      </c>
      <c r="K1019" s="25" t="str">
        <f>LEFT(J1019,MIN(FIND({0,1,2,3,4,5,6,7,8,9},ASC(J1019)&amp;1234567890))-1)</f>
        <v>F</v>
      </c>
      <c r="L1019" s="25">
        <f t="shared" si="31"/>
        <v>4</v>
      </c>
      <c r="M1019" s="25">
        <f>VLOOKUP(K1019,Table!$A$2:$C$121,2,0)</f>
        <v>17</v>
      </c>
      <c r="N1019" s="26">
        <f>VLOOKUP(K1019,Table!$A$2:$C$121,3,0)</f>
        <v>2</v>
      </c>
      <c r="O1019" s="13" t="str">
        <f>VLOOKUP(A1019,Table!$U$1:$V$230,2,0)</f>
        <v>Monoclinic</v>
      </c>
      <c r="P1019" s="1"/>
    </row>
    <row r="1020" spans="1:16">
      <c r="A1020" s="12">
        <v>15</v>
      </c>
      <c r="B1020" s="12">
        <v>54184</v>
      </c>
      <c r="C1020" s="12" t="s">
        <v>1436</v>
      </c>
      <c r="D1020" s="12" t="s">
        <v>236</v>
      </c>
      <c r="E1020" s="17" t="s">
        <v>330</v>
      </c>
      <c r="F1020" s="25" t="str">
        <f>LEFT(E1020,MIN(FIND({0,1,2,3,4,5,6,7,8,9},ASC(E1020)&amp;1234567890))-1)</f>
        <v>Ca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4</v>
      </c>
      <c r="J1020" s="17" t="s">
        <v>383</v>
      </c>
      <c r="K1020" s="25" t="str">
        <f>LEFT(J1020,MIN(FIND({0,1,2,3,4,5,6,7,8,9},ASC(J1020)&amp;1234567890))-1)</f>
        <v>C</v>
      </c>
      <c r="L1020" s="25">
        <f t="shared" si="31"/>
        <v>2</v>
      </c>
      <c r="M1020" s="25">
        <f>VLOOKUP(K1020,Table!$A$2:$C$121,2,0)</f>
        <v>14</v>
      </c>
      <c r="N1020" s="26">
        <f>VLOOKUP(K1020,Table!$A$2:$C$121,3,0)</f>
        <v>2</v>
      </c>
      <c r="O1020" s="13" t="str">
        <f>VLOOKUP(A1020,Table!$U$1:$V$230,2,0)</f>
        <v>Monoclinic</v>
      </c>
      <c r="P1020" s="1"/>
    </row>
    <row r="1021" spans="1:16">
      <c r="A1021" s="12">
        <v>15</v>
      </c>
      <c r="B1021" s="12">
        <v>91051</v>
      </c>
      <c r="C1021" s="12" t="s">
        <v>1436</v>
      </c>
      <c r="D1021" s="12" t="s">
        <v>1489</v>
      </c>
      <c r="E1021" s="17" t="s">
        <v>433</v>
      </c>
      <c r="F1021" s="25" t="str">
        <f>LEFT(E1021,MIN(FIND({0,1,2,3,4,5,6,7,8,9},ASC(E1021)&amp;1234567890))-1)</f>
        <v>Sr</v>
      </c>
      <c r="G1021" s="25">
        <f t="shared" si="30"/>
        <v>1</v>
      </c>
      <c r="H1021" s="25">
        <f>VLOOKUP(F1021,Table!$A$2:$C$121,2,0)</f>
        <v>2</v>
      </c>
      <c r="I1021" s="26">
        <f>VLOOKUP(F1021,Table!$A$2:$C$121,3,0)</f>
        <v>5</v>
      </c>
      <c r="J1021" s="17" t="s">
        <v>383</v>
      </c>
      <c r="K1021" s="25" t="str">
        <f>LEFT(J1021,MIN(FIND({0,1,2,3,4,5,6,7,8,9},ASC(J1021)&amp;1234567890))-1)</f>
        <v>C</v>
      </c>
      <c r="L1021" s="25">
        <f t="shared" si="31"/>
        <v>2</v>
      </c>
      <c r="M1021" s="25">
        <f>VLOOKUP(K1021,Table!$A$2:$C$121,2,0)</f>
        <v>14</v>
      </c>
      <c r="N1021" s="26">
        <f>VLOOKUP(K1021,Table!$A$2:$C$121,3,0)</f>
        <v>2</v>
      </c>
      <c r="O1021" s="13" t="str">
        <f>VLOOKUP(A1021,Table!$U$1:$V$230,2,0)</f>
        <v>Monoclinic</v>
      </c>
      <c r="P1021" s="1"/>
    </row>
    <row r="1022" spans="1:16">
      <c r="A1022" s="12">
        <v>15</v>
      </c>
      <c r="B1022" s="12">
        <v>91560</v>
      </c>
      <c r="C1022" s="12" t="s">
        <v>1436</v>
      </c>
      <c r="D1022" s="12" t="s">
        <v>1490</v>
      </c>
      <c r="E1022" s="17" t="s">
        <v>66</v>
      </c>
      <c r="F1022" s="25" t="str">
        <f>LEFT(E1022,MIN(FIND({0,1,2,3,4,5,6,7,8,9},ASC(E1022)&amp;1234567890))-1)</f>
        <v>Ni</v>
      </c>
      <c r="G1022" s="25">
        <f t="shared" si="30"/>
        <v>1</v>
      </c>
      <c r="H1022" s="25">
        <f>VLOOKUP(F1022,Table!$A$2:$C$121,2,0)</f>
        <v>10</v>
      </c>
      <c r="I1022" s="26">
        <f>VLOOKUP(F1022,Table!$A$2:$C$121,3,0)</f>
        <v>4</v>
      </c>
      <c r="J1022" s="17" t="s">
        <v>30</v>
      </c>
      <c r="K1022" s="25" t="str">
        <f>LEFT(J1022,MIN(FIND({0,1,2,3,4,5,6,7,8,9},ASC(J1022)&amp;1234567890))-1)</f>
        <v>P</v>
      </c>
      <c r="L1022" s="25">
        <f t="shared" si="31"/>
        <v>2</v>
      </c>
      <c r="M1022" s="25">
        <f>VLOOKUP(K1022,Table!$A$2:$C$121,2,0)</f>
        <v>15</v>
      </c>
      <c r="N1022" s="26">
        <f>VLOOKUP(K1022,Table!$A$2:$C$121,3,0)</f>
        <v>3</v>
      </c>
      <c r="O1022" s="13" t="str">
        <f>VLOOKUP(A1022,Table!$U$1:$V$230,2,0)</f>
        <v>Monoclinic</v>
      </c>
      <c r="P1022" s="1"/>
    </row>
    <row r="1023" spans="1:16">
      <c r="A1023" s="12">
        <v>15</v>
      </c>
      <c r="B1023" s="12">
        <v>280681</v>
      </c>
      <c r="C1023" s="12" t="s">
        <v>1436</v>
      </c>
      <c r="D1023" s="12" t="s">
        <v>1491</v>
      </c>
      <c r="E1023" s="17" t="s">
        <v>410</v>
      </c>
      <c r="F1023" s="25" t="str">
        <f>LEFT(E1023,MIN(FIND({0,1,2,3,4,5,6,7,8,9},ASC(E1023)&amp;1234567890))-1)</f>
        <v>Ba</v>
      </c>
      <c r="G1023" s="25">
        <f t="shared" si="30"/>
        <v>1</v>
      </c>
      <c r="H1023" s="25">
        <f>VLOOKUP(F1023,Table!$A$2:$C$121,2,0)</f>
        <v>2</v>
      </c>
      <c r="I1023" s="26">
        <f>VLOOKUP(F1023,Table!$A$2:$C$121,3,0)</f>
        <v>6</v>
      </c>
      <c r="J1023" s="17" t="s">
        <v>11358</v>
      </c>
      <c r="K1023" s="25" t="str">
        <f>LEFT(J1023,MIN(FIND({0,1,2,3,4,5,6,7,8,9},ASC(J1023)&amp;1234567890))-1)</f>
        <v>N</v>
      </c>
      <c r="L1023" s="25">
        <f t="shared" si="31"/>
        <v>2</v>
      </c>
      <c r="M1023" s="25">
        <f>VLOOKUP(K1023,Table!$A$2:$C$121,2,0)</f>
        <v>15</v>
      </c>
      <c r="N1023" s="26">
        <f>VLOOKUP(K1023,Table!$A$2:$C$121,3,0)</f>
        <v>2</v>
      </c>
      <c r="O1023" s="13" t="str">
        <f>VLOOKUP(A1023,Table!$U$1:$V$230,2,0)</f>
        <v>Monoclinic</v>
      </c>
      <c r="P1023" s="1"/>
    </row>
    <row r="1024" spans="1:16">
      <c r="A1024" s="12">
        <v>15</v>
      </c>
      <c r="B1024" s="12">
        <v>56726</v>
      </c>
      <c r="C1024" s="12" t="s">
        <v>1441</v>
      </c>
      <c r="D1024" s="12" t="s">
        <v>1492</v>
      </c>
      <c r="E1024" s="17" t="s">
        <v>421</v>
      </c>
      <c r="F1024" s="25" t="str">
        <f>LEFT(E1024,MIN(FIND({0,1,2,3,4,5,6,7,8,9},ASC(E1024)&amp;1234567890))-1)</f>
        <v>Yb</v>
      </c>
      <c r="G1024" s="25">
        <f t="shared" si="30"/>
        <v>8</v>
      </c>
      <c r="H1024" s="25">
        <f>VLOOKUP(F1024,Table!$A$2:$C$121,2,0)</f>
        <v>3</v>
      </c>
      <c r="I1024" s="26">
        <f>VLOOKUP(F1024,Table!$A$2:$C$121,3,0)</f>
        <v>6</v>
      </c>
      <c r="J1024" s="17" t="s">
        <v>11773</v>
      </c>
      <c r="K1024" s="25" t="str">
        <f>LEFT(J1024,MIN(FIND({0,1,2,3,4,5,6,7,8,9},ASC(J1024)&amp;1234567890))-1)</f>
        <v>Cl</v>
      </c>
      <c r="L1024" s="25">
        <f t="shared" si="31"/>
        <v>17</v>
      </c>
      <c r="M1024" s="25">
        <f>VLOOKUP(K1024,Table!$A$2:$C$121,2,0)</f>
        <v>17</v>
      </c>
      <c r="N1024" s="26">
        <f>VLOOKUP(K1024,Table!$A$2:$C$121,3,0)</f>
        <v>3</v>
      </c>
      <c r="O1024" s="13" t="str">
        <f>VLOOKUP(A1024,Table!$U$1:$V$230,2,0)</f>
        <v>Monoclinic</v>
      </c>
      <c r="P1024" s="1"/>
    </row>
    <row r="1025" spans="1:16">
      <c r="A1025" s="12">
        <v>15</v>
      </c>
      <c r="B1025" s="12">
        <v>280923</v>
      </c>
      <c r="C1025" s="12" t="s">
        <v>1436</v>
      </c>
      <c r="D1025" s="12" t="s">
        <v>1493</v>
      </c>
      <c r="E1025" s="17" t="s">
        <v>11475</v>
      </c>
      <c r="F1025" s="25" t="str">
        <f>LEFT(E1025,MIN(FIND({0,1,2,3,4,5,6,7,8,9},ASC(E1025)&amp;1234567890))-1)</f>
        <v>Tl</v>
      </c>
      <c r="G1025" s="25">
        <f t="shared" si="30"/>
        <v>2</v>
      </c>
      <c r="H1025" s="25">
        <f>VLOOKUP(F1025,Table!$A$2:$C$121,2,0)</f>
        <v>13</v>
      </c>
      <c r="I1025" s="26">
        <f>VLOOKUP(F1025,Table!$A$2:$C$121,3,0)</f>
        <v>6</v>
      </c>
      <c r="J1025" s="17" t="s">
        <v>328</v>
      </c>
      <c r="K1025" s="25" t="str">
        <f>LEFT(J1025,MIN(FIND({0,1,2,3,4,5,6,7,8,9},ASC(J1025)&amp;1234567890))-1)</f>
        <v>Te</v>
      </c>
      <c r="L1025" s="25">
        <f t="shared" si="31"/>
        <v>1</v>
      </c>
      <c r="M1025" s="25">
        <f>VLOOKUP(K1025,Table!$A$2:$C$121,2,0)</f>
        <v>16</v>
      </c>
      <c r="N1025" s="26">
        <f>VLOOKUP(K1025,Table!$A$2:$C$121,3,0)</f>
        <v>5</v>
      </c>
      <c r="O1025" s="13" t="str">
        <f>VLOOKUP(A1025,Table!$U$1:$V$230,2,0)</f>
        <v>Monoclinic</v>
      </c>
      <c r="P1025" s="1"/>
    </row>
    <row r="1026" spans="1:16">
      <c r="A1026" s="12">
        <v>15</v>
      </c>
      <c r="B1026" s="12">
        <v>280975</v>
      </c>
      <c r="C1026" s="12" t="s">
        <v>1472</v>
      </c>
      <c r="D1026" s="12" t="s">
        <v>1494</v>
      </c>
      <c r="E1026" s="17" t="s">
        <v>586</v>
      </c>
      <c r="F1026" s="25" t="str">
        <f>LEFT(E1026,MIN(FIND({0,1,2,3,4,5,6,7,8,9},ASC(E1026)&amp;1234567890))-1)</f>
        <v>Pb</v>
      </c>
      <c r="G1026" s="25">
        <f t="shared" ref="G1026:G1089" si="32">IF(SUBSTITUTE(E1026,F1026,"")="",1,SUBSTITUTE(E1026,F1026,""))*1</f>
        <v>1</v>
      </c>
      <c r="H1026" s="25">
        <f>VLOOKUP(F1026,Table!$A$2:$C$121,2,0)</f>
        <v>14</v>
      </c>
      <c r="I1026" s="26">
        <f>VLOOKUP(F1026,Table!$A$2:$C$121,3,0)</f>
        <v>6</v>
      </c>
      <c r="J1026" s="17" t="s">
        <v>11450</v>
      </c>
      <c r="K1026" s="25" t="str">
        <f>LEFT(J1026,MIN(FIND({0,1,2,3,4,5,6,7,8,9},ASC(J1026)&amp;1234567890))-1)</f>
        <v>Cl</v>
      </c>
      <c r="L1026" s="25">
        <f t="shared" ref="L1026:L1089" si="33">IF(SUBSTITUTE(J1026,K1026,"")="",1,SUBSTITUTE(J1026,K1026,""))*1</f>
        <v>4</v>
      </c>
      <c r="M1026" s="25">
        <f>VLOOKUP(K1026,Table!$A$2:$C$121,2,0)</f>
        <v>17</v>
      </c>
      <c r="N1026" s="26">
        <f>VLOOKUP(K1026,Table!$A$2:$C$121,3,0)</f>
        <v>3</v>
      </c>
      <c r="O1026" s="13" t="str">
        <f>VLOOKUP(A1026,Table!$U$1:$V$230,2,0)</f>
        <v>Monoclinic</v>
      </c>
      <c r="P1026" s="1"/>
    </row>
    <row r="1027" spans="1:16">
      <c r="A1027" s="12">
        <v>15</v>
      </c>
      <c r="B1027" s="12">
        <v>56876</v>
      </c>
      <c r="C1027" s="12" t="s">
        <v>1436</v>
      </c>
      <c r="D1027" s="12" t="s">
        <v>672</v>
      </c>
      <c r="E1027" s="17" t="s">
        <v>378</v>
      </c>
      <c r="F1027" s="25" t="str">
        <f>LEFT(E1027,MIN(FIND({0,1,2,3,4,5,6,7,8,9},ASC(E1027)&amp;1234567890))-1)</f>
        <v>P</v>
      </c>
      <c r="G1027" s="25">
        <f t="shared" si="32"/>
        <v>3</v>
      </c>
      <c r="H1027" s="25">
        <f>VLOOKUP(F1027,Table!$A$2:$C$121,2,0)</f>
        <v>15</v>
      </c>
      <c r="I1027" s="26">
        <f>VLOOKUP(F1027,Table!$A$2:$C$121,3,0)</f>
        <v>3</v>
      </c>
      <c r="J1027" s="17" t="s">
        <v>11463</v>
      </c>
      <c r="K1027" s="25" t="str">
        <f>LEFT(J1027,MIN(FIND({0,1,2,3,4,5,6,7,8,9},ASC(J1027)&amp;1234567890))-1)</f>
        <v>N</v>
      </c>
      <c r="L1027" s="25">
        <f t="shared" si="33"/>
        <v>5</v>
      </c>
      <c r="M1027" s="25">
        <f>VLOOKUP(K1027,Table!$A$2:$C$121,2,0)</f>
        <v>15</v>
      </c>
      <c r="N1027" s="26">
        <f>VLOOKUP(K1027,Table!$A$2:$C$121,3,0)</f>
        <v>2</v>
      </c>
      <c r="O1027" s="13" t="str">
        <f>VLOOKUP(A1027,Table!$U$1:$V$230,2,0)</f>
        <v>Monoclinic</v>
      </c>
      <c r="P1027" s="1"/>
    </row>
    <row r="1028" spans="1:16">
      <c r="A1028" s="12">
        <v>15</v>
      </c>
      <c r="B1028" s="12">
        <v>412032</v>
      </c>
      <c r="C1028" s="12" t="s">
        <v>1436</v>
      </c>
      <c r="D1028" s="12" t="s">
        <v>1495</v>
      </c>
      <c r="E1028" s="17" t="s">
        <v>11390</v>
      </c>
      <c r="F1028" s="25" t="str">
        <f>LEFT(E1028,MIN(FIND({0,1,2,3,4,5,6,7,8,9},ASC(E1028)&amp;1234567890))-1)</f>
        <v>Cr</v>
      </c>
      <c r="G1028" s="25">
        <f t="shared" si="32"/>
        <v>1</v>
      </c>
      <c r="H1028" s="25">
        <f>VLOOKUP(F1028,Table!$A$2:$C$121,2,0)</f>
        <v>6</v>
      </c>
      <c r="I1028" s="26">
        <f>VLOOKUP(F1028,Table!$A$2:$C$121,3,0)</f>
        <v>4</v>
      </c>
      <c r="J1028" s="17" t="s">
        <v>11638</v>
      </c>
      <c r="K1028" s="25" t="str">
        <f>LEFT(J1028,MIN(FIND({0,1,2,3,4,5,6,7,8,9},ASC(J1028)&amp;1234567890))-1)</f>
        <v>F</v>
      </c>
      <c r="L1028" s="25">
        <f t="shared" si="33"/>
        <v>4</v>
      </c>
      <c r="M1028" s="25">
        <f>VLOOKUP(K1028,Table!$A$2:$C$121,2,0)</f>
        <v>17</v>
      </c>
      <c r="N1028" s="26">
        <f>VLOOKUP(K1028,Table!$A$2:$C$121,3,0)</f>
        <v>2</v>
      </c>
      <c r="O1028" s="13" t="str">
        <f>VLOOKUP(A1028,Table!$U$1:$V$230,2,0)</f>
        <v>Monoclinic</v>
      </c>
      <c r="P1028" s="1"/>
    </row>
    <row r="1029" spans="1:16">
      <c r="A1029" s="12">
        <v>15</v>
      </c>
      <c r="B1029" s="12">
        <v>412873</v>
      </c>
      <c r="C1029" s="12" t="s">
        <v>1436</v>
      </c>
      <c r="D1029" s="12" t="s">
        <v>1496</v>
      </c>
      <c r="E1029" s="17" t="s">
        <v>11687</v>
      </c>
      <c r="F1029" s="25" t="str">
        <f>LEFT(E1029,MIN(FIND({0,1,2,3,4,5,6,7,8,9},ASC(E1029)&amp;1234567890))-1)</f>
        <v>Cs</v>
      </c>
      <c r="G1029" s="25">
        <f t="shared" si="32"/>
        <v>3</v>
      </c>
      <c r="H1029" s="25">
        <f>VLOOKUP(F1029,Table!$A$2:$C$121,2,0)</f>
        <v>1</v>
      </c>
      <c r="I1029" s="26">
        <f>VLOOKUP(F1029,Table!$A$2:$C$121,3,0)</f>
        <v>6</v>
      </c>
      <c r="J1029" s="17" t="s">
        <v>11774</v>
      </c>
      <c r="K1029" s="25" t="str">
        <f>LEFT(J1029,MIN(FIND({0,1,2,3,4,5,6,7,8,9},ASC(J1029)&amp;1234567890))-1)</f>
        <v>As</v>
      </c>
      <c r="L1029" s="25">
        <f t="shared" si="33"/>
        <v>11</v>
      </c>
      <c r="M1029" s="25">
        <f>VLOOKUP(K1029,Table!$A$2:$C$121,2,0)</f>
        <v>15</v>
      </c>
      <c r="N1029" s="26">
        <f>VLOOKUP(K1029,Table!$A$2:$C$121,3,0)</f>
        <v>4</v>
      </c>
      <c r="O1029" s="13" t="str">
        <f>VLOOKUP(A1029,Table!$U$1:$V$230,2,0)</f>
        <v>Monoclinic</v>
      </c>
      <c r="P1029" s="1"/>
    </row>
    <row r="1030" spans="1:16">
      <c r="A1030" s="12">
        <v>15</v>
      </c>
      <c r="B1030" s="12">
        <v>240017</v>
      </c>
      <c r="C1030" s="12" t="s">
        <v>1436</v>
      </c>
      <c r="D1030" s="12" t="s">
        <v>1497</v>
      </c>
      <c r="E1030" s="17" t="s">
        <v>11456</v>
      </c>
      <c r="F1030" s="25" t="str">
        <f>LEFT(E1030,MIN(FIND({0,1,2,3,4,5,6,7,8,9},ASC(E1030)&amp;1234567890))-1)</f>
        <v>Bi</v>
      </c>
      <c r="G1030" s="25">
        <f t="shared" si="32"/>
        <v>2</v>
      </c>
      <c r="H1030" s="25">
        <f>VLOOKUP(F1030,Table!$A$2:$C$121,2,0)</f>
        <v>15</v>
      </c>
      <c r="I1030" s="26">
        <f>VLOOKUP(F1030,Table!$A$2:$C$121,3,0)</f>
        <v>6</v>
      </c>
      <c r="J1030" s="17" t="s">
        <v>11687</v>
      </c>
      <c r="K1030" s="25" t="str">
        <f>LEFT(J1030,MIN(FIND({0,1,2,3,4,5,6,7,8,9},ASC(J1030)&amp;1234567890))-1)</f>
        <v>Cs</v>
      </c>
      <c r="L1030" s="25">
        <f t="shared" si="33"/>
        <v>3</v>
      </c>
      <c r="M1030" s="25">
        <f>VLOOKUP(K1030,Table!$A$2:$C$121,2,0)</f>
        <v>1</v>
      </c>
      <c r="N1030" s="26">
        <f>VLOOKUP(K1030,Table!$A$2:$C$121,3,0)</f>
        <v>6</v>
      </c>
      <c r="O1030" s="13" t="str">
        <f>VLOOKUP(A1030,Table!$U$1:$V$230,2,0)</f>
        <v>Monoclinic</v>
      </c>
      <c r="P1030" s="1"/>
    </row>
    <row r="1031" spans="1:16">
      <c r="A1031" s="12">
        <v>15</v>
      </c>
      <c r="B1031" s="12">
        <v>95762</v>
      </c>
      <c r="C1031" s="12" t="s">
        <v>1472</v>
      </c>
      <c r="D1031" s="12" t="s">
        <v>1498</v>
      </c>
      <c r="E1031" s="17" t="s">
        <v>584</v>
      </c>
      <c r="F1031" s="25" t="str">
        <f>LEFT(E1031,MIN(FIND({0,1,2,3,4,5,6,7,8,9},ASC(E1031)&amp;1234567890))-1)</f>
        <v>V</v>
      </c>
      <c r="G1031" s="25">
        <f t="shared" si="32"/>
        <v>2</v>
      </c>
      <c r="H1031" s="25">
        <f>VLOOKUP(F1031,Table!$A$2:$C$121,2,0)</f>
        <v>5</v>
      </c>
      <c r="I1031" s="26">
        <f>VLOOKUP(F1031,Table!$A$2:$C$121,3,0)</f>
        <v>4</v>
      </c>
      <c r="J1031" s="17" t="s">
        <v>59</v>
      </c>
      <c r="K1031" s="25" t="str">
        <f>LEFT(J1031,MIN(FIND({0,1,2,3,4,5,6,7,8,9},ASC(J1031)&amp;1234567890))-1)</f>
        <v>O</v>
      </c>
      <c r="L1031" s="25">
        <f t="shared" si="33"/>
        <v>3</v>
      </c>
      <c r="M1031" s="25">
        <f>VLOOKUP(K1031,Table!$A$2:$C$121,2,0)</f>
        <v>16</v>
      </c>
      <c r="N1031" s="26">
        <f>VLOOKUP(K1031,Table!$A$2:$C$121,3,0)</f>
        <v>2</v>
      </c>
      <c r="O1031" s="13" t="str">
        <f>VLOOKUP(A1031,Table!$U$1:$V$230,2,0)</f>
        <v>Monoclinic</v>
      </c>
      <c r="P1031" s="1"/>
    </row>
    <row r="1032" spans="1:16">
      <c r="A1032" s="12">
        <v>15</v>
      </c>
      <c r="B1032" s="12">
        <v>250070</v>
      </c>
      <c r="C1032" s="12" t="s">
        <v>1436</v>
      </c>
      <c r="D1032" s="12" t="s">
        <v>1499</v>
      </c>
      <c r="E1032" s="17" t="s">
        <v>11327</v>
      </c>
      <c r="F1032" s="25" t="str">
        <f>LEFT(E1032,MIN(FIND({0,1,2,3,4,5,6,7,8,9},ASC(E1032)&amp;1234567890))-1)</f>
        <v>Pr</v>
      </c>
      <c r="G1032" s="25">
        <f t="shared" si="32"/>
        <v>2</v>
      </c>
      <c r="H1032" s="25">
        <f>VLOOKUP(F1032,Table!$A$2:$C$121,2,0)</f>
        <v>3</v>
      </c>
      <c r="I1032" s="26">
        <f>VLOOKUP(F1032,Table!$A$2:$C$121,3,0)</f>
        <v>6</v>
      </c>
      <c r="J1032" s="17" t="s">
        <v>11651</v>
      </c>
      <c r="K1032" s="25" t="str">
        <f>LEFT(J1032,MIN(FIND({0,1,2,3,4,5,6,7,8,9},ASC(J1032)&amp;1234567890))-1)</f>
        <v>B</v>
      </c>
      <c r="L1032" s="25">
        <f t="shared" si="33"/>
        <v>5</v>
      </c>
      <c r="M1032" s="25">
        <f>VLOOKUP(K1032,Table!$A$2:$C$121,2,0)</f>
        <v>13</v>
      </c>
      <c r="N1032" s="26">
        <f>VLOOKUP(K1032,Table!$A$2:$C$121,3,0)</f>
        <v>2</v>
      </c>
      <c r="O1032" s="13" t="str">
        <f>VLOOKUP(A1032,Table!$U$1:$V$230,2,0)</f>
        <v>Monoclinic</v>
      </c>
      <c r="P1032" s="1"/>
    </row>
    <row r="1033" spans="1:16">
      <c r="A1033" s="12">
        <v>15</v>
      </c>
      <c r="B1033" s="12">
        <v>58403</v>
      </c>
      <c r="C1033" s="12" t="s">
        <v>1436</v>
      </c>
      <c r="D1033" s="12" t="s">
        <v>1500</v>
      </c>
      <c r="E1033" s="17" t="s">
        <v>35</v>
      </c>
      <c r="F1033" s="25" t="str">
        <f>LEFT(E1033,MIN(FIND({0,1,2,3,4,5,6,7,8,9},ASC(E1033)&amp;1234567890))-1)</f>
        <v>Au</v>
      </c>
      <c r="G1033" s="25">
        <f t="shared" si="32"/>
        <v>2</v>
      </c>
      <c r="H1033" s="25">
        <f>VLOOKUP(F1033,Table!$A$2:$C$121,2,0)</f>
        <v>11</v>
      </c>
      <c r="I1033" s="26">
        <f>VLOOKUP(F1033,Table!$A$2:$C$121,3,0)</f>
        <v>6</v>
      </c>
      <c r="J1033" s="17" t="s">
        <v>11425</v>
      </c>
      <c r="K1033" s="25" t="str">
        <f>LEFT(J1033,MIN(FIND({0,1,2,3,4,5,6,7,8,9},ASC(J1033)&amp;1234567890))-1)</f>
        <v>Ca</v>
      </c>
      <c r="L1033" s="25">
        <f t="shared" si="33"/>
        <v>5</v>
      </c>
      <c r="M1033" s="25">
        <f>VLOOKUP(K1033,Table!$A$2:$C$121,2,0)</f>
        <v>2</v>
      </c>
      <c r="N1033" s="26">
        <f>VLOOKUP(K1033,Table!$A$2:$C$121,3,0)</f>
        <v>4</v>
      </c>
      <c r="O1033" s="13" t="str">
        <f>VLOOKUP(A1033,Table!$U$1:$V$230,2,0)</f>
        <v>Monoclinic</v>
      </c>
      <c r="P1033" s="1"/>
    </row>
    <row r="1034" spans="1:16">
      <c r="A1034" s="12">
        <v>15</v>
      </c>
      <c r="B1034" s="12">
        <v>8019</v>
      </c>
      <c r="C1034" s="12" t="s">
        <v>1458</v>
      </c>
      <c r="D1034" s="12" t="s">
        <v>1501</v>
      </c>
      <c r="E1034" s="17" t="s">
        <v>11462</v>
      </c>
      <c r="F1034" s="25" t="str">
        <f>LEFT(E1034,MIN(FIND({0,1,2,3,4,5,6,7,8,9},ASC(E1034)&amp;1234567890))-1)</f>
        <v>Ta</v>
      </c>
      <c r="G1034" s="25">
        <f t="shared" si="32"/>
        <v>3</v>
      </c>
      <c r="H1034" s="25">
        <f>VLOOKUP(F1034,Table!$A$2:$C$121,2,0)</f>
        <v>5</v>
      </c>
      <c r="I1034" s="26">
        <f>VLOOKUP(F1034,Table!$A$2:$C$121,3,0)</f>
        <v>6</v>
      </c>
      <c r="J1034" s="17" t="s">
        <v>540</v>
      </c>
      <c r="K1034" s="25" t="str">
        <f>LEFT(J1034,MIN(FIND({0,1,2,3,4,5,6,7,8,9},ASC(J1034)&amp;1234567890))-1)</f>
        <v>As</v>
      </c>
      <c r="L1034" s="25">
        <f t="shared" si="33"/>
        <v>1</v>
      </c>
      <c r="M1034" s="25">
        <f>VLOOKUP(K1034,Table!$A$2:$C$121,2,0)</f>
        <v>15</v>
      </c>
      <c r="N1034" s="26">
        <f>VLOOKUP(K1034,Table!$A$2:$C$121,3,0)</f>
        <v>4</v>
      </c>
      <c r="O1034" s="13" t="str">
        <f>VLOOKUP(A1034,Table!$U$1:$V$230,2,0)</f>
        <v>Monoclinic</v>
      </c>
      <c r="P1034" s="1"/>
    </row>
    <row r="1035" spans="1:16">
      <c r="A1035" s="12">
        <v>15</v>
      </c>
      <c r="B1035" s="12">
        <v>26568</v>
      </c>
      <c r="C1035" s="12" t="s">
        <v>1436</v>
      </c>
      <c r="D1035" s="12" t="s">
        <v>1502</v>
      </c>
      <c r="E1035" s="17" t="s">
        <v>11363</v>
      </c>
      <c r="F1035" s="25" t="str">
        <f>LEFT(E1035,MIN(FIND({0,1,2,3,4,5,6,7,8,9},ASC(E1035)&amp;1234567890))-1)</f>
        <v>Th</v>
      </c>
      <c r="G1035" s="25">
        <f t="shared" si="32"/>
        <v>1</v>
      </c>
      <c r="H1035" s="25">
        <f>VLOOKUP(F1035,Table!$A$2:$C$121,2,0)</f>
        <v>3</v>
      </c>
      <c r="I1035" s="26">
        <f>VLOOKUP(F1035,Table!$A$2:$C$121,3,0)</f>
        <v>7</v>
      </c>
      <c r="J1035" s="17" t="s">
        <v>383</v>
      </c>
      <c r="K1035" s="25" t="str">
        <f>LEFT(J1035,MIN(FIND({0,1,2,3,4,5,6,7,8,9},ASC(J1035)&amp;1234567890))-1)</f>
        <v>C</v>
      </c>
      <c r="L1035" s="25">
        <f t="shared" si="33"/>
        <v>2</v>
      </c>
      <c r="M1035" s="25">
        <f>VLOOKUP(K1035,Table!$A$2:$C$121,2,0)</f>
        <v>14</v>
      </c>
      <c r="N1035" s="26">
        <f>VLOOKUP(K1035,Table!$A$2:$C$121,3,0)</f>
        <v>2</v>
      </c>
      <c r="O1035" s="13" t="str">
        <f>VLOOKUP(A1035,Table!$U$1:$V$230,2,0)</f>
        <v>Monoclinic</v>
      </c>
      <c r="P1035" s="1"/>
    </row>
    <row r="1036" spans="1:16">
      <c r="A1036" s="12">
        <v>15</v>
      </c>
      <c r="B1036" s="12">
        <v>32587</v>
      </c>
      <c r="C1036" s="12" t="s">
        <v>1462</v>
      </c>
      <c r="D1036" s="12" t="s">
        <v>674</v>
      </c>
      <c r="E1036" s="17" t="s">
        <v>11405</v>
      </c>
      <c r="F1036" s="25" t="str">
        <f>LEFT(E1036,MIN(FIND({0,1,2,3,4,5,6,7,8,9},ASC(E1036)&amp;1234567890))-1)</f>
        <v>V</v>
      </c>
      <c r="G1036" s="25">
        <f t="shared" si="32"/>
        <v>3</v>
      </c>
      <c r="H1036" s="25">
        <f>VLOOKUP(F1036,Table!$A$2:$C$121,2,0)</f>
        <v>5</v>
      </c>
      <c r="I1036" s="26">
        <f>VLOOKUP(F1036,Table!$A$2:$C$121,3,0)</f>
        <v>4</v>
      </c>
      <c r="J1036" s="17" t="s">
        <v>500</v>
      </c>
      <c r="K1036" s="25" t="str">
        <f>LEFT(J1036,MIN(FIND({0,1,2,3,4,5,6,7,8,9},ASC(J1036)&amp;1234567890))-1)</f>
        <v>O</v>
      </c>
      <c r="L1036" s="25">
        <f t="shared" si="33"/>
        <v>5</v>
      </c>
      <c r="M1036" s="25">
        <f>VLOOKUP(K1036,Table!$A$2:$C$121,2,0)</f>
        <v>16</v>
      </c>
      <c r="N1036" s="26">
        <f>VLOOKUP(K1036,Table!$A$2:$C$121,3,0)</f>
        <v>2</v>
      </c>
      <c r="O1036" s="13" t="str">
        <f>VLOOKUP(A1036,Table!$U$1:$V$230,2,0)</f>
        <v>Monoclinic</v>
      </c>
      <c r="P1036" s="1"/>
    </row>
    <row r="1037" spans="1:16">
      <c r="A1037" s="12">
        <v>15</v>
      </c>
      <c r="B1037" s="12">
        <v>35148</v>
      </c>
      <c r="C1037" s="12" t="s">
        <v>1462</v>
      </c>
      <c r="D1037" s="12" t="s">
        <v>969</v>
      </c>
      <c r="E1037" s="17" t="s">
        <v>11459</v>
      </c>
      <c r="F1037" s="25" t="str">
        <f>LEFT(E1037,MIN(FIND({0,1,2,3,4,5,6,7,8,9},ASC(E1037)&amp;1234567890))-1)</f>
        <v>Ti</v>
      </c>
      <c r="G1037" s="25">
        <f t="shared" si="32"/>
        <v>3</v>
      </c>
      <c r="H1037" s="25">
        <f>VLOOKUP(F1037,Table!$A$2:$C$121,2,0)</f>
        <v>4</v>
      </c>
      <c r="I1037" s="26">
        <f>VLOOKUP(F1037,Table!$A$2:$C$121,3,0)</f>
        <v>4</v>
      </c>
      <c r="J1037" s="17" t="s">
        <v>500</v>
      </c>
      <c r="K1037" s="25" t="str">
        <f>LEFT(J1037,MIN(FIND({0,1,2,3,4,5,6,7,8,9},ASC(J1037)&amp;1234567890))-1)</f>
        <v>O</v>
      </c>
      <c r="L1037" s="25">
        <f t="shared" si="33"/>
        <v>5</v>
      </c>
      <c r="M1037" s="25">
        <f>VLOOKUP(K1037,Table!$A$2:$C$121,2,0)</f>
        <v>16</v>
      </c>
      <c r="N1037" s="26">
        <f>VLOOKUP(K1037,Table!$A$2:$C$121,3,0)</f>
        <v>2</v>
      </c>
      <c r="O1037" s="13" t="str">
        <f>VLOOKUP(A1037,Table!$U$1:$V$230,2,0)</f>
        <v>Monoclinic</v>
      </c>
      <c r="P1037" s="1"/>
    </row>
    <row r="1038" spans="1:16">
      <c r="A1038" s="12">
        <v>15</v>
      </c>
      <c r="B1038" s="12">
        <v>39430</v>
      </c>
      <c r="C1038" s="12" t="s">
        <v>1436</v>
      </c>
      <c r="D1038" s="12" t="s">
        <v>973</v>
      </c>
      <c r="E1038" s="17" t="s">
        <v>50</v>
      </c>
      <c r="F1038" s="25" t="str">
        <f>LEFT(E1038,MIN(FIND({0,1,2,3,4,5,6,7,8,9},ASC(E1038)&amp;1234567890))-1)</f>
        <v>Ti</v>
      </c>
      <c r="G1038" s="25">
        <f t="shared" si="32"/>
        <v>1</v>
      </c>
      <c r="H1038" s="25">
        <f>VLOOKUP(F1038,Table!$A$2:$C$121,2,0)</f>
        <v>4</v>
      </c>
      <c r="I1038" s="26">
        <f>VLOOKUP(F1038,Table!$A$2:$C$121,3,0)</f>
        <v>4</v>
      </c>
      <c r="J1038" s="17" t="s">
        <v>367</v>
      </c>
      <c r="K1038" s="25" t="str">
        <f>LEFT(J1038,MIN(FIND({0,1,2,3,4,5,6,7,8,9},ASC(J1038)&amp;1234567890))-1)</f>
        <v>Cl</v>
      </c>
      <c r="L1038" s="25">
        <f t="shared" si="33"/>
        <v>3</v>
      </c>
      <c r="M1038" s="25">
        <f>VLOOKUP(K1038,Table!$A$2:$C$121,2,0)</f>
        <v>17</v>
      </c>
      <c r="N1038" s="26">
        <f>VLOOKUP(K1038,Table!$A$2:$C$121,3,0)</f>
        <v>3</v>
      </c>
      <c r="O1038" s="13" t="str">
        <f>VLOOKUP(A1038,Table!$U$1:$V$230,2,0)</f>
        <v>Monoclinic</v>
      </c>
      <c r="P1038" s="1"/>
    </row>
    <row r="1039" spans="1:16">
      <c r="A1039" s="12">
        <v>15</v>
      </c>
      <c r="B1039" s="12">
        <v>42900</v>
      </c>
      <c r="C1039" s="12" t="s">
        <v>1436</v>
      </c>
      <c r="D1039" s="12" t="s">
        <v>1503</v>
      </c>
      <c r="E1039" s="17" t="s">
        <v>11363</v>
      </c>
      <c r="F1039" s="25" t="str">
        <f>LEFT(E1039,MIN(FIND({0,1,2,3,4,5,6,7,8,9},ASC(E1039)&amp;1234567890))-1)</f>
        <v>Th</v>
      </c>
      <c r="G1039" s="25">
        <f t="shared" si="32"/>
        <v>1</v>
      </c>
      <c r="H1039" s="25">
        <f>VLOOKUP(F1039,Table!$A$2:$C$121,2,0)</f>
        <v>3</v>
      </c>
      <c r="I1039" s="26">
        <f>VLOOKUP(F1039,Table!$A$2:$C$121,3,0)</f>
        <v>7</v>
      </c>
      <c r="J1039" s="17" t="s">
        <v>11775</v>
      </c>
      <c r="K1039" s="25" t="str">
        <f>LEFT(J1039,MIN(FIND({0,1,2,3,4,5,6,7,8,9},ASC(J1039)&amp;1234567890))-1)</f>
        <v>C</v>
      </c>
      <c r="L1039" s="25">
        <f t="shared" si="33"/>
        <v>1.97</v>
      </c>
      <c r="M1039" s="25">
        <f>VLOOKUP(K1039,Table!$A$2:$C$121,2,0)</f>
        <v>14</v>
      </c>
      <c r="N1039" s="26">
        <f>VLOOKUP(K1039,Table!$A$2:$C$121,3,0)</f>
        <v>2</v>
      </c>
      <c r="O1039" s="13" t="str">
        <f>VLOOKUP(A1039,Table!$U$1:$V$230,2,0)</f>
        <v>Monoclinic</v>
      </c>
      <c r="P1039" s="1"/>
    </row>
    <row r="1040" spans="1:16">
      <c r="A1040" s="12">
        <v>15</v>
      </c>
      <c r="B1040" s="12">
        <v>103366</v>
      </c>
      <c r="C1040" s="12" t="s">
        <v>1436</v>
      </c>
      <c r="D1040" s="12" t="s">
        <v>1504</v>
      </c>
      <c r="E1040" s="17" t="s">
        <v>11345</v>
      </c>
      <c r="F1040" s="25" t="str">
        <f>LEFT(E1040,MIN(FIND({0,1,2,3,4,5,6,7,8,9},ASC(E1040)&amp;1234567890))-1)</f>
        <v>Dy</v>
      </c>
      <c r="G1040" s="25">
        <f t="shared" si="32"/>
        <v>5</v>
      </c>
      <c r="H1040" s="25">
        <f>VLOOKUP(F1040,Table!$A$2:$C$121,2,0)</f>
        <v>3</v>
      </c>
      <c r="I1040" s="26">
        <f>VLOOKUP(F1040,Table!$A$2:$C$121,3,0)</f>
        <v>6</v>
      </c>
      <c r="J1040" s="17" t="s">
        <v>11776</v>
      </c>
      <c r="K1040" s="25" t="str">
        <f>LEFT(J1040,MIN(FIND({0,1,2,3,4,5,6,7,8,9},ASC(J1040)&amp;1234567890))-1)</f>
        <v>Ru</v>
      </c>
      <c r="L1040" s="25">
        <f t="shared" si="33"/>
        <v>2</v>
      </c>
      <c r="M1040" s="25">
        <f>VLOOKUP(K1040,Table!$A$2:$C$121,2,0)</f>
        <v>8</v>
      </c>
      <c r="N1040" s="26">
        <f>VLOOKUP(K1040,Table!$A$2:$C$121,3,0)</f>
        <v>5</v>
      </c>
      <c r="O1040" s="13" t="str">
        <f>VLOOKUP(A1040,Table!$U$1:$V$230,2,0)</f>
        <v>Monoclinic</v>
      </c>
      <c r="P1040" s="1"/>
    </row>
    <row r="1041" spans="1:16">
      <c r="A1041" s="12">
        <v>15</v>
      </c>
      <c r="B1041" s="12">
        <v>104493</v>
      </c>
      <c r="C1041" s="12" t="s">
        <v>1436</v>
      </c>
      <c r="D1041" s="12" t="s">
        <v>1505</v>
      </c>
      <c r="E1041" s="17" t="s">
        <v>11726</v>
      </c>
      <c r="F1041" s="25" t="str">
        <f>LEFT(E1041,MIN(FIND({0,1,2,3,4,5,6,7,8,9},ASC(E1041)&amp;1234567890))-1)</f>
        <v>Ir</v>
      </c>
      <c r="G1041" s="25">
        <f t="shared" si="32"/>
        <v>2</v>
      </c>
      <c r="H1041" s="25">
        <f>VLOOKUP(F1041,Table!$A$2:$C$121,2,0)</f>
        <v>9</v>
      </c>
      <c r="I1041" s="26">
        <f>VLOOKUP(F1041,Table!$A$2:$C$121,3,0)</f>
        <v>6</v>
      </c>
      <c r="J1041" s="17" t="s">
        <v>11777</v>
      </c>
      <c r="K1041" s="25" t="str">
        <f>LEFT(J1041,MIN(FIND({0,1,2,3,4,5,6,7,8,9},ASC(J1041)&amp;1234567890))-1)</f>
        <v>Lu</v>
      </c>
      <c r="L1041" s="25">
        <f t="shared" si="33"/>
        <v>5</v>
      </c>
      <c r="M1041" s="25">
        <f>VLOOKUP(K1041,Table!$A$2:$C$121,2,0)</f>
        <v>3</v>
      </c>
      <c r="N1041" s="26">
        <f>VLOOKUP(K1041,Table!$A$2:$C$121,3,0)</f>
        <v>6</v>
      </c>
      <c r="O1041" s="13" t="str">
        <f>VLOOKUP(A1041,Table!$U$1:$V$230,2,0)</f>
        <v>Monoclinic</v>
      </c>
      <c r="P1041" s="1"/>
    </row>
    <row r="1042" spans="1:16">
      <c r="A1042" s="12">
        <v>15</v>
      </c>
      <c r="B1042" s="12">
        <v>105057</v>
      </c>
      <c r="C1042" s="12" t="s">
        <v>1436</v>
      </c>
      <c r="D1042" s="12" t="s">
        <v>1506</v>
      </c>
      <c r="E1042" s="17" t="s">
        <v>393</v>
      </c>
      <c r="F1042" s="25" t="str">
        <f>LEFT(E1042,MIN(FIND({0,1,2,3,4,5,6,7,8,9},ASC(E1042)&amp;1234567890))-1)</f>
        <v>Mo</v>
      </c>
      <c r="G1042" s="25">
        <f t="shared" si="32"/>
        <v>1</v>
      </c>
      <c r="H1042" s="25">
        <f>VLOOKUP(F1042,Table!$A$2:$C$121,2,0)</f>
        <v>6</v>
      </c>
      <c r="I1042" s="26">
        <f>VLOOKUP(F1042,Table!$A$2:$C$121,3,0)</f>
        <v>5</v>
      </c>
      <c r="J1042" s="17" t="s">
        <v>342</v>
      </c>
      <c r="K1042" s="25" t="str">
        <f>LEFT(J1042,MIN(FIND({0,1,2,3,4,5,6,7,8,9},ASC(J1042)&amp;1234567890))-1)</f>
        <v>P</v>
      </c>
      <c r="L1042" s="25">
        <f t="shared" si="33"/>
        <v>4</v>
      </c>
      <c r="M1042" s="25">
        <f>VLOOKUP(K1042,Table!$A$2:$C$121,2,0)</f>
        <v>15</v>
      </c>
      <c r="N1042" s="26">
        <f>VLOOKUP(K1042,Table!$A$2:$C$121,3,0)</f>
        <v>3</v>
      </c>
      <c r="O1042" s="13" t="str">
        <f>VLOOKUP(A1042,Table!$U$1:$V$230,2,0)</f>
        <v>Monoclinic</v>
      </c>
      <c r="P1042" s="1"/>
    </row>
    <row r="1043" spans="1:16">
      <c r="A1043" s="12">
        <v>15</v>
      </c>
      <c r="B1043" s="12">
        <v>105409</v>
      </c>
      <c r="C1043" s="12" t="s">
        <v>1436</v>
      </c>
      <c r="D1043" s="12" t="s">
        <v>1507</v>
      </c>
      <c r="E1043" s="17" t="s">
        <v>340</v>
      </c>
      <c r="F1043" s="25" t="str">
        <f>LEFT(E1043,MIN(FIND({0,1,2,3,4,5,6,7,8,9},ASC(E1043)&amp;1234567890))-1)</f>
        <v>Ni</v>
      </c>
      <c r="G1043" s="25">
        <f t="shared" si="32"/>
        <v>7</v>
      </c>
      <c r="H1043" s="25">
        <f>VLOOKUP(F1043,Table!$A$2:$C$121,2,0)</f>
        <v>10</v>
      </c>
      <c r="I1043" s="26">
        <f>VLOOKUP(F1043,Table!$A$2:$C$121,3,0)</f>
        <v>4</v>
      </c>
      <c r="J1043" s="17" t="s">
        <v>11778</v>
      </c>
      <c r="K1043" s="25" t="str">
        <f>LEFT(J1043,MIN(FIND({0,1,2,3,4,5,6,7,8,9},ASC(J1043)&amp;1234567890))-1)</f>
        <v>Th</v>
      </c>
      <c r="L1043" s="25">
        <f t="shared" si="33"/>
        <v>4</v>
      </c>
      <c r="M1043" s="25">
        <f>VLOOKUP(K1043,Table!$A$2:$C$121,2,0)</f>
        <v>3</v>
      </c>
      <c r="N1043" s="26">
        <f>VLOOKUP(K1043,Table!$A$2:$C$121,3,0)</f>
        <v>7</v>
      </c>
      <c r="O1043" s="13" t="str">
        <f>VLOOKUP(A1043,Table!$U$1:$V$230,2,0)</f>
        <v>Monoclinic</v>
      </c>
      <c r="P1043" s="1"/>
    </row>
    <row r="1044" spans="1:16">
      <c r="A1044" s="12">
        <v>15</v>
      </c>
      <c r="B1044" s="12">
        <v>105593</v>
      </c>
      <c r="C1044" s="12" t="s">
        <v>1436</v>
      </c>
      <c r="D1044" s="12" t="s">
        <v>1508</v>
      </c>
      <c r="E1044" s="17" t="s">
        <v>11348</v>
      </c>
      <c r="F1044" s="25" t="str">
        <f>LEFT(E1044,MIN(FIND({0,1,2,3,4,5,6,7,8,9},ASC(E1044)&amp;1234567890))-1)</f>
        <v>Pb</v>
      </c>
      <c r="G1044" s="25">
        <f t="shared" si="32"/>
        <v>9</v>
      </c>
      <c r="H1044" s="25">
        <f>VLOOKUP(F1044,Table!$A$2:$C$121,2,0)</f>
        <v>14</v>
      </c>
      <c r="I1044" s="26">
        <f>VLOOKUP(F1044,Table!$A$2:$C$121,3,0)</f>
        <v>6</v>
      </c>
      <c r="J1044" s="17" t="s">
        <v>11574</v>
      </c>
      <c r="K1044" s="25" t="str">
        <f>LEFT(J1044,MIN(FIND({0,1,2,3,4,5,6,7,8,9},ASC(J1044)&amp;1234567890))-1)</f>
        <v>Pd</v>
      </c>
      <c r="L1044" s="25">
        <f t="shared" si="33"/>
        <v>13</v>
      </c>
      <c r="M1044" s="25">
        <f>VLOOKUP(K1044,Table!$A$2:$C$121,2,0)</f>
        <v>10</v>
      </c>
      <c r="N1044" s="26">
        <f>VLOOKUP(K1044,Table!$A$2:$C$121,3,0)</f>
        <v>5</v>
      </c>
      <c r="O1044" s="13" t="str">
        <f>VLOOKUP(A1044,Table!$U$1:$V$230,2,0)</f>
        <v>Monoclinic</v>
      </c>
      <c r="P1044" s="1"/>
    </row>
    <row r="1045" spans="1:16">
      <c r="A1045" s="12">
        <v>15</v>
      </c>
      <c r="B1045" s="12">
        <v>97430</v>
      </c>
      <c r="C1045" s="12" t="s">
        <v>1436</v>
      </c>
      <c r="D1045" s="12" t="s">
        <v>1509</v>
      </c>
      <c r="E1045" s="17" t="s">
        <v>11507</v>
      </c>
      <c r="F1045" s="25" t="str">
        <f>LEFT(E1045,MIN(FIND({0,1,2,3,4,5,6,7,8,9},ASC(E1045)&amp;1234567890))-1)</f>
        <v>In</v>
      </c>
      <c r="G1045" s="25">
        <f t="shared" si="32"/>
        <v>4</v>
      </c>
      <c r="H1045" s="25">
        <f>VLOOKUP(F1045,Table!$A$2:$C$121,2,0)</f>
        <v>13</v>
      </c>
      <c r="I1045" s="26">
        <f>VLOOKUP(F1045,Table!$A$2:$C$121,3,0)</f>
        <v>5</v>
      </c>
      <c r="J1045" s="17" t="s">
        <v>11508</v>
      </c>
      <c r="K1045" s="25" t="str">
        <f>LEFT(J1045,MIN(FIND({0,1,2,3,4,5,6,7,8,9},ASC(J1045)&amp;1234567890))-1)</f>
        <v>Br</v>
      </c>
      <c r="L1045" s="25">
        <f t="shared" si="33"/>
        <v>7</v>
      </c>
      <c r="M1045" s="25">
        <f>VLOOKUP(K1045,Table!$A$2:$C$121,2,0)</f>
        <v>17</v>
      </c>
      <c r="N1045" s="26">
        <f>VLOOKUP(K1045,Table!$A$2:$C$121,3,0)</f>
        <v>4</v>
      </c>
      <c r="O1045" s="13" t="str">
        <f>VLOOKUP(A1045,Table!$U$1:$V$230,2,0)</f>
        <v>Monoclinic</v>
      </c>
      <c r="P1045" s="1"/>
    </row>
    <row r="1046" spans="1:16">
      <c r="A1046" s="12">
        <v>15</v>
      </c>
      <c r="B1046" s="12">
        <v>31668</v>
      </c>
      <c r="C1046" s="12" t="s">
        <v>1436</v>
      </c>
      <c r="D1046" s="12" t="s">
        <v>1431</v>
      </c>
      <c r="E1046" s="17" t="s">
        <v>377</v>
      </c>
      <c r="F1046" s="25" t="str">
        <f>LEFT(E1046,MIN(FIND({0,1,2,3,4,5,6,7,8,9},ASC(E1046)&amp;1234567890))-1)</f>
        <v>Zr</v>
      </c>
      <c r="G1046" s="25">
        <f t="shared" si="32"/>
        <v>1</v>
      </c>
      <c r="H1046" s="25">
        <f>VLOOKUP(F1046,Table!$A$2:$C$121,2,0)</f>
        <v>4</v>
      </c>
      <c r="I1046" s="26">
        <f>VLOOKUP(F1046,Table!$A$2:$C$121,3,0)</f>
        <v>5</v>
      </c>
      <c r="J1046" s="17" t="s">
        <v>11638</v>
      </c>
      <c r="K1046" s="25" t="str">
        <f>LEFT(J1046,MIN(FIND({0,1,2,3,4,5,6,7,8,9},ASC(J1046)&amp;1234567890))-1)</f>
        <v>F</v>
      </c>
      <c r="L1046" s="25">
        <f t="shared" si="33"/>
        <v>4</v>
      </c>
      <c r="M1046" s="25">
        <f>VLOOKUP(K1046,Table!$A$2:$C$121,2,0)</f>
        <v>17</v>
      </c>
      <c r="N1046" s="26">
        <f>VLOOKUP(K1046,Table!$A$2:$C$121,3,0)</f>
        <v>2</v>
      </c>
      <c r="O1046" s="13" t="str">
        <f>VLOOKUP(A1046,Table!$U$1:$V$230,2,0)</f>
        <v>Monoclinic</v>
      </c>
      <c r="P1046" s="1"/>
    </row>
    <row r="1047" spans="1:16">
      <c r="A1047" s="12">
        <v>15</v>
      </c>
      <c r="B1047" s="12">
        <v>31673</v>
      </c>
      <c r="C1047" s="12" t="s">
        <v>1436</v>
      </c>
      <c r="D1047" s="12" t="s">
        <v>1510</v>
      </c>
      <c r="E1047" s="17" t="s">
        <v>11502</v>
      </c>
      <c r="F1047" s="25" t="str">
        <f>LEFT(E1047,MIN(FIND({0,1,2,3,4,5,6,7,8,9},ASC(E1047)&amp;1234567890))-1)</f>
        <v>Pu</v>
      </c>
      <c r="G1047" s="25">
        <f t="shared" si="32"/>
        <v>1</v>
      </c>
      <c r="H1047" s="25">
        <f>VLOOKUP(F1047,Table!$A$2:$C$121,2,0)</f>
        <v>3</v>
      </c>
      <c r="I1047" s="26">
        <f>VLOOKUP(F1047,Table!$A$2:$C$121,3,0)</f>
        <v>7</v>
      </c>
      <c r="J1047" s="17" t="s">
        <v>11638</v>
      </c>
      <c r="K1047" s="25" t="str">
        <f>LEFT(J1047,MIN(FIND({0,1,2,3,4,5,6,7,8,9},ASC(J1047)&amp;1234567890))-1)</f>
        <v>F</v>
      </c>
      <c r="L1047" s="25">
        <f t="shared" si="33"/>
        <v>4</v>
      </c>
      <c r="M1047" s="25">
        <f>VLOOKUP(K1047,Table!$A$2:$C$121,2,0)</f>
        <v>17</v>
      </c>
      <c r="N1047" s="26">
        <f>VLOOKUP(K1047,Table!$A$2:$C$121,3,0)</f>
        <v>2</v>
      </c>
      <c r="O1047" s="13" t="str">
        <f>VLOOKUP(A1047,Table!$U$1:$V$230,2,0)</f>
        <v>Monoclinic</v>
      </c>
      <c r="P1047" s="1"/>
    </row>
    <row r="1048" spans="1:16">
      <c r="A1048" s="12">
        <v>15</v>
      </c>
      <c r="B1048" s="12">
        <v>66008</v>
      </c>
      <c r="C1048" s="12" t="s">
        <v>1436</v>
      </c>
      <c r="D1048" s="12" t="s">
        <v>1511</v>
      </c>
      <c r="E1048" s="17" t="s">
        <v>426</v>
      </c>
      <c r="F1048" s="25" t="str">
        <f>LEFT(E1048,MIN(FIND({0,1,2,3,4,5,6,7,8,9},ASC(E1048)&amp;1234567890))-1)</f>
        <v>Hf</v>
      </c>
      <c r="G1048" s="25">
        <f t="shared" si="32"/>
        <v>1</v>
      </c>
      <c r="H1048" s="25">
        <f>VLOOKUP(F1048,Table!$A$2:$C$121,2,0)</f>
        <v>4</v>
      </c>
      <c r="I1048" s="26">
        <f>VLOOKUP(F1048,Table!$A$2:$C$121,3,0)</f>
        <v>6</v>
      </c>
      <c r="J1048" s="17" t="s">
        <v>11638</v>
      </c>
      <c r="K1048" s="25" t="str">
        <f>LEFT(J1048,MIN(FIND({0,1,2,3,4,5,6,7,8,9},ASC(J1048)&amp;1234567890))-1)</f>
        <v>F</v>
      </c>
      <c r="L1048" s="25">
        <f t="shared" si="33"/>
        <v>4</v>
      </c>
      <c r="M1048" s="25">
        <f>VLOOKUP(K1048,Table!$A$2:$C$121,2,0)</f>
        <v>17</v>
      </c>
      <c r="N1048" s="26">
        <f>VLOOKUP(K1048,Table!$A$2:$C$121,3,0)</f>
        <v>2</v>
      </c>
      <c r="O1048" s="13" t="str">
        <f>VLOOKUP(A1048,Table!$U$1:$V$230,2,0)</f>
        <v>Monoclinic</v>
      </c>
      <c r="P1048" s="1"/>
    </row>
    <row r="1049" spans="1:16">
      <c r="A1049" s="12">
        <v>15</v>
      </c>
      <c r="B1049" s="12">
        <v>66009</v>
      </c>
      <c r="C1049" s="12" t="s">
        <v>1436</v>
      </c>
      <c r="D1049" s="12" t="s">
        <v>1512</v>
      </c>
      <c r="E1049" s="17" t="s">
        <v>11363</v>
      </c>
      <c r="F1049" s="25" t="str">
        <f>LEFT(E1049,MIN(FIND({0,1,2,3,4,5,6,7,8,9},ASC(E1049)&amp;1234567890))-1)</f>
        <v>Th</v>
      </c>
      <c r="G1049" s="25">
        <f t="shared" si="32"/>
        <v>1</v>
      </c>
      <c r="H1049" s="25">
        <f>VLOOKUP(F1049,Table!$A$2:$C$121,2,0)</f>
        <v>3</v>
      </c>
      <c r="I1049" s="26">
        <f>VLOOKUP(F1049,Table!$A$2:$C$121,3,0)</f>
        <v>7</v>
      </c>
      <c r="J1049" s="17" t="s">
        <v>11638</v>
      </c>
      <c r="K1049" s="25" t="str">
        <f>LEFT(J1049,MIN(FIND({0,1,2,3,4,5,6,7,8,9},ASC(J1049)&amp;1234567890))-1)</f>
        <v>F</v>
      </c>
      <c r="L1049" s="25">
        <f t="shared" si="33"/>
        <v>4</v>
      </c>
      <c r="M1049" s="25">
        <f>VLOOKUP(K1049,Table!$A$2:$C$121,2,0)</f>
        <v>17</v>
      </c>
      <c r="N1049" s="26">
        <f>VLOOKUP(K1049,Table!$A$2:$C$121,3,0)</f>
        <v>2</v>
      </c>
      <c r="O1049" s="13" t="str">
        <f>VLOOKUP(A1049,Table!$U$1:$V$230,2,0)</f>
        <v>Monoclinic</v>
      </c>
      <c r="P1049" s="1"/>
    </row>
    <row r="1050" spans="1:16">
      <c r="A1050" s="12">
        <v>15</v>
      </c>
      <c r="B1050" s="12">
        <v>63680</v>
      </c>
      <c r="C1050" s="12" t="s">
        <v>1436</v>
      </c>
      <c r="D1050" s="12" t="s">
        <v>1513</v>
      </c>
      <c r="E1050" s="17" t="s">
        <v>11305</v>
      </c>
      <c r="F1050" s="25" t="str">
        <f>LEFT(E1050,MIN(FIND({0,1,2,3,4,5,6,7,8,9},ASC(E1050)&amp;1234567890))-1)</f>
        <v>Cl</v>
      </c>
      <c r="G1050" s="25">
        <f t="shared" si="32"/>
        <v>2</v>
      </c>
      <c r="H1050" s="25">
        <f>VLOOKUP(F1050,Table!$A$2:$C$121,2,0)</f>
        <v>17</v>
      </c>
      <c r="I1050" s="26">
        <f>VLOOKUP(F1050,Table!$A$2:$C$121,3,0)</f>
        <v>3</v>
      </c>
      <c r="J1050" s="17" t="s">
        <v>345</v>
      </c>
      <c r="K1050" s="25" t="str">
        <f>LEFT(J1050,MIN(FIND({0,1,2,3,4,5,6,7,8,9},ASC(J1050)&amp;1234567890))-1)</f>
        <v>O</v>
      </c>
      <c r="L1050" s="25">
        <f t="shared" si="33"/>
        <v>7</v>
      </c>
      <c r="M1050" s="25">
        <f>VLOOKUP(K1050,Table!$A$2:$C$121,2,0)</f>
        <v>16</v>
      </c>
      <c r="N1050" s="26">
        <f>VLOOKUP(K1050,Table!$A$2:$C$121,3,0)</f>
        <v>2</v>
      </c>
      <c r="O1050" s="13" t="str">
        <f>VLOOKUP(A1050,Table!$U$1:$V$230,2,0)</f>
        <v>Monoclinic</v>
      </c>
      <c r="P1050" s="1"/>
    </row>
    <row r="1051" spans="1:16">
      <c r="A1051" s="12">
        <v>15</v>
      </c>
      <c r="B1051" s="12">
        <v>106530</v>
      </c>
      <c r="C1051" s="12" t="s">
        <v>1436</v>
      </c>
      <c r="D1051" s="12" t="s">
        <v>1514</v>
      </c>
      <c r="E1051" s="17" t="s">
        <v>11701</v>
      </c>
      <c r="F1051" s="25" t="str">
        <f>LEFT(E1051,MIN(FIND({0,1,2,3,4,5,6,7,8,9},ASC(E1051)&amp;1234567890))-1)</f>
        <v>Cu</v>
      </c>
      <c r="G1051" s="25">
        <f t="shared" si="32"/>
        <v>6</v>
      </c>
      <c r="H1051" s="25">
        <f>VLOOKUP(F1051,Table!$A$2:$C$121,2,0)</f>
        <v>11</v>
      </c>
      <c r="I1051" s="26">
        <f>VLOOKUP(F1051,Table!$A$2:$C$121,3,0)</f>
        <v>4</v>
      </c>
      <c r="J1051" s="17" t="s">
        <v>11779</v>
      </c>
      <c r="K1051" s="25" t="str">
        <f>LEFT(J1051,MIN(FIND({0,1,2,3,4,5,6,7,8,9},ASC(J1051)&amp;1234567890))-1)</f>
        <v>Sn</v>
      </c>
      <c r="L1051" s="25">
        <f t="shared" si="33"/>
        <v>5</v>
      </c>
      <c r="M1051" s="25">
        <f>VLOOKUP(K1051,Table!$A$2:$C$121,2,0)</f>
        <v>14</v>
      </c>
      <c r="N1051" s="26">
        <f>VLOOKUP(K1051,Table!$A$2:$C$121,3,0)</f>
        <v>5</v>
      </c>
      <c r="O1051" s="13" t="str">
        <f>VLOOKUP(A1051,Table!$U$1:$V$230,2,0)</f>
        <v>Monoclinic</v>
      </c>
      <c r="P1051" s="1"/>
    </row>
    <row r="1052" spans="1:16">
      <c r="A1052" s="12">
        <v>15</v>
      </c>
      <c r="B1052" s="12">
        <v>106624</v>
      </c>
      <c r="C1052" s="12" t="s">
        <v>1436</v>
      </c>
      <c r="D1052" s="12" t="s">
        <v>1515</v>
      </c>
      <c r="E1052" s="17" t="s">
        <v>11780</v>
      </c>
      <c r="F1052" s="25" t="str">
        <f>LEFT(E1052,MIN(FIND({0,1,2,3,4,5,6,7,8,9},ASC(E1052)&amp;1234567890))-1)</f>
        <v>Eu</v>
      </c>
      <c r="G1052" s="25">
        <f t="shared" si="32"/>
        <v>3</v>
      </c>
      <c r="H1052" s="25">
        <f>VLOOKUP(F1052,Table!$A$2:$C$121,2,0)</f>
        <v>3</v>
      </c>
      <c r="I1052" s="26">
        <f>VLOOKUP(F1052,Table!$A$2:$C$121,3,0)</f>
        <v>6</v>
      </c>
      <c r="J1052" s="17" t="s">
        <v>11409</v>
      </c>
      <c r="K1052" s="25" t="str">
        <f>LEFT(J1052,MIN(FIND({0,1,2,3,4,5,6,7,8,9},ASC(J1052)&amp;1234567890))-1)</f>
        <v>Ga</v>
      </c>
      <c r="L1052" s="25">
        <f t="shared" si="33"/>
        <v>2</v>
      </c>
      <c r="M1052" s="25">
        <f>VLOOKUP(K1052,Table!$A$2:$C$121,2,0)</f>
        <v>13</v>
      </c>
      <c r="N1052" s="26">
        <f>VLOOKUP(K1052,Table!$A$2:$C$121,3,0)</f>
        <v>4</v>
      </c>
      <c r="O1052" s="13" t="str">
        <f>VLOOKUP(A1052,Table!$U$1:$V$230,2,0)</f>
        <v>Monoclinic</v>
      </c>
      <c r="P1052" s="1"/>
    </row>
    <row r="1053" spans="1:16">
      <c r="A1053" s="12">
        <v>15</v>
      </c>
      <c r="B1053" s="12">
        <v>611704</v>
      </c>
      <c r="C1053" s="12" t="s">
        <v>1436</v>
      </c>
      <c r="D1053" s="12" t="s">
        <v>1516</v>
      </c>
      <c r="E1053" s="17" t="s">
        <v>11331</v>
      </c>
      <c r="F1053" s="25" t="str">
        <f>LEFT(E1053,MIN(FIND({0,1,2,3,4,5,6,7,8,9},ASC(E1053)&amp;1234567890))-1)</f>
        <v>Ce</v>
      </c>
      <c r="G1053" s="25">
        <f t="shared" si="32"/>
        <v>1</v>
      </c>
      <c r="H1053" s="25">
        <f>VLOOKUP(F1053,Table!$A$2:$C$121,2,0)</f>
        <v>3</v>
      </c>
      <c r="I1053" s="26">
        <f>VLOOKUP(F1053,Table!$A$2:$C$121,3,0)</f>
        <v>6</v>
      </c>
      <c r="J1053" s="17" t="s">
        <v>11762</v>
      </c>
      <c r="K1053" s="25" t="str">
        <f>LEFT(J1053,MIN(FIND({0,1,2,3,4,5,6,7,8,9},ASC(J1053)&amp;1234567890))-1)</f>
        <v>Au</v>
      </c>
      <c r="L1053" s="25">
        <f t="shared" si="33"/>
        <v>6</v>
      </c>
      <c r="M1053" s="25">
        <f>VLOOKUP(K1053,Table!$A$2:$C$121,2,0)</f>
        <v>11</v>
      </c>
      <c r="N1053" s="26">
        <f>VLOOKUP(K1053,Table!$A$2:$C$121,3,0)</f>
        <v>6</v>
      </c>
      <c r="O1053" s="13" t="str">
        <f>VLOOKUP(A1053,Table!$U$1:$V$230,2,0)</f>
        <v>Monoclinic</v>
      </c>
      <c r="P1053" s="1"/>
    </row>
    <row r="1054" spans="1:16">
      <c r="A1054" s="12">
        <v>15</v>
      </c>
      <c r="B1054" s="12">
        <v>612210</v>
      </c>
      <c r="C1054" s="12" t="s">
        <v>1436</v>
      </c>
      <c r="D1054" s="12" t="s">
        <v>1517</v>
      </c>
      <c r="E1054" s="17" t="s">
        <v>615</v>
      </c>
      <c r="F1054" s="25" t="str">
        <f>LEFT(E1054,MIN(FIND({0,1,2,3,4,5,6,7,8,9},ASC(E1054)&amp;1234567890))-1)</f>
        <v>Nd</v>
      </c>
      <c r="G1054" s="25">
        <f t="shared" si="32"/>
        <v>1</v>
      </c>
      <c r="H1054" s="25">
        <f>VLOOKUP(F1054,Table!$A$2:$C$121,2,0)</f>
        <v>3</v>
      </c>
      <c r="I1054" s="26">
        <f>VLOOKUP(F1054,Table!$A$2:$C$121,3,0)</f>
        <v>6</v>
      </c>
      <c r="J1054" s="17" t="s">
        <v>11762</v>
      </c>
      <c r="K1054" s="25" t="str">
        <f>LEFT(J1054,MIN(FIND({0,1,2,3,4,5,6,7,8,9},ASC(J1054)&amp;1234567890))-1)</f>
        <v>Au</v>
      </c>
      <c r="L1054" s="25">
        <f t="shared" si="33"/>
        <v>6</v>
      </c>
      <c r="M1054" s="25">
        <f>VLOOKUP(K1054,Table!$A$2:$C$121,2,0)</f>
        <v>11</v>
      </c>
      <c r="N1054" s="26">
        <f>VLOOKUP(K1054,Table!$A$2:$C$121,3,0)</f>
        <v>6</v>
      </c>
      <c r="O1054" s="13" t="str">
        <f>VLOOKUP(A1054,Table!$U$1:$V$230,2,0)</f>
        <v>Monoclinic</v>
      </c>
      <c r="P1054" s="1"/>
    </row>
    <row r="1055" spans="1:16">
      <c r="A1055" s="12">
        <v>15</v>
      </c>
      <c r="B1055" s="12">
        <v>619503</v>
      </c>
      <c r="C1055" s="12" t="s">
        <v>1436</v>
      </c>
      <c r="D1055" s="12" t="s">
        <v>1518</v>
      </c>
      <c r="E1055" s="17" t="s">
        <v>11425</v>
      </c>
      <c r="F1055" s="25" t="str">
        <f>LEFT(E1055,MIN(FIND({0,1,2,3,4,5,6,7,8,9},ASC(E1055)&amp;1234567890))-1)</f>
        <v>Ca</v>
      </c>
      <c r="G1055" s="25">
        <f t="shared" si="32"/>
        <v>5</v>
      </c>
      <c r="H1055" s="25">
        <f>VLOOKUP(F1055,Table!$A$2:$C$121,2,0)</f>
        <v>2</v>
      </c>
      <c r="I1055" s="26">
        <f>VLOOKUP(F1055,Table!$A$2:$C$121,3,0)</f>
        <v>4</v>
      </c>
      <c r="J1055" s="17" t="s">
        <v>11781</v>
      </c>
      <c r="K1055" s="25" t="str">
        <f>LEFT(J1055,MIN(FIND({0,1,2,3,4,5,6,7,8,9},ASC(J1055)&amp;1234567890))-1)</f>
        <v>Pd</v>
      </c>
      <c r="L1055" s="25">
        <f t="shared" si="33"/>
        <v>2</v>
      </c>
      <c r="M1055" s="25">
        <f>VLOOKUP(K1055,Table!$A$2:$C$121,2,0)</f>
        <v>10</v>
      </c>
      <c r="N1055" s="26">
        <f>VLOOKUP(K1055,Table!$A$2:$C$121,3,0)</f>
        <v>5</v>
      </c>
      <c r="O1055" s="13" t="str">
        <f>VLOOKUP(A1055,Table!$U$1:$V$230,2,0)</f>
        <v>Monoclinic</v>
      </c>
      <c r="P1055" s="1"/>
    </row>
    <row r="1056" spans="1:16">
      <c r="A1056" s="12">
        <v>15</v>
      </c>
      <c r="B1056" s="12">
        <v>619513</v>
      </c>
      <c r="C1056" s="12" t="s">
        <v>1436</v>
      </c>
      <c r="D1056" s="12" t="s">
        <v>1519</v>
      </c>
      <c r="E1056" s="17" t="s">
        <v>11425</v>
      </c>
      <c r="F1056" s="25" t="str">
        <f>LEFT(E1056,MIN(FIND({0,1,2,3,4,5,6,7,8,9},ASC(E1056)&amp;1234567890))-1)</f>
        <v>Ca</v>
      </c>
      <c r="G1056" s="25">
        <f t="shared" si="32"/>
        <v>5</v>
      </c>
      <c r="H1056" s="25">
        <f>VLOOKUP(F1056,Table!$A$2:$C$121,2,0)</f>
        <v>2</v>
      </c>
      <c r="I1056" s="26">
        <f>VLOOKUP(F1056,Table!$A$2:$C$121,3,0)</f>
        <v>4</v>
      </c>
      <c r="J1056" s="17" t="s">
        <v>11464</v>
      </c>
      <c r="K1056" s="25" t="str">
        <f>LEFT(J1056,MIN(FIND({0,1,2,3,4,5,6,7,8,9},ASC(J1056)&amp;1234567890))-1)</f>
        <v>Pt</v>
      </c>
      <c r="L1056" s="25">
        <f t="shared" si="33"/>
        <v>2</v>
      </c>
      <c r="M1056" s="25">
        <f>VLOOKUP(K1056,Table!$A$2:$C$121,2,0)</f>
        <v>10</v>
      </c>
      <c r="N1056" s="26">
        <f>VLOOKUP(K1056,Table!$A$2:$C$121,3,0)</f>
        <v>6</v>
      </c>
      <c r="O1056" s="13" t="str">
        <f>VLOOKUP(A1056,Table!$U$1:$V$230,2,0)</f>
        <v>Monoclinic</v>
      </c>
      <c r="P1056" s="1"/>
    </row>
    <row r="1057" spans="1:16">
      <c r="A1057" s="12">
        <v>15</v>
      </c>
      <c r="B1057" s="12">
        <v>624347</v>
      </c>
      <c r="C1057" s="12" t="s">
        <v>1436</v>
      </c>
      <c r="D1057" s="12" t="s">
        <v>1520</v>
      </c>
      <c r="E1057" s="17" t="s">
        <v>11782</v>
      </c>
      <c r="F1057" s="25" t="str">
        <f>LEFT(E1057,MIN(FIND({0,1,2,3,4,5,6,7,8,9},ASC(E1057)&amp;1234567890))-1)</f>
        <v>Nd</v>
      </c>
      <c r="G1057" s="25">
        <f t="shared" si="32"/>
        <v>5</v>
      </c>
      <c r="H1057" s="25">
        <f>VLOOKUP(F1057,Table!$A$2:$C$121,2,0)</f>
        <v>3</v>
      </c>
      <c r="I1057" s="26">
        <f>VLOOKUP(F1057,Table!$A$2:$C$121,3,0)</f>
        <v>6</v>
      </c>
      <c r="J1057" s="17" t="s">
        <v>11695</v>
      </c>
      <c r="K1057" s="25" t="str">
        <f>LEFT(J1057,MIN(FIND({0,1,2,3,4,5,6,7,8,9},ASC(J1057)&amp;1234567890))-1)</f>
        <v>Co</v>
      </c>
      <c r="L1057" s="25">
        <f t="shared" si="33"/>
        <v>2</v>
      </c>
      <c r="M1057" s="25">
        <f>VLOOKUP(K1057,Table!$A$2:$C$121,2,0)</f>
        <v>9</v>
      </c>
      <c r="N1057" s="26">
        <f>VLOOKUP(K1057,Table!$A$2:$C$121,3,0)</f>
        <v>4</v>
      </c>
      <c r="O1057" s="13" t="str">
        <f>VLOOKUP(A1057,Table!$U$1:$V$230,2,0)</f>
        <v>Monoclinic</v>
      </c>
      <c r="P1057" s="1"/>
    </row>
    <row r="1058" spans="1:16">
      <c r="A1058" s="12">
        <v>15</v>
      </c>
      <c r="B1058" s="12">
        <v>624694</v>
      </c>
      <c r="C1058" s="12" t="s">
        <v>1436</v>
      </c>
      <c r="D1058" s="12" t="s">
        <v>1521</v>
      </c>
      <c r="E1058" s="17" t="s">
        <v>11712</v>
      </c>
      <c r="F1058" s="25" t="str">
        <f>LEFT(E1058,MIN(FIND({0,1,2,3,4,5,6,7,8,9},ASC(E1058)&amp;1234567890))-1)</f>
        <v>Pr</v>
      </c>
      <c r="G1058" s="25">
        <f t="shared" si="32"/>
        <v>5</v>
      </c>
      <c r="H1058" s="25">
        <f>VLOOKUP(F1058,Table!$A$2:$C$121,2,0)</f>
        <v>3</v>
      </c>
      <c r="I1058" s="26">
        <f>VLOOKUP(F1058,Table!$A$2:$C$121,3,0)</f>
        <v>6</v>
      </c>
      <c r="J1058" s="17" t="s">
        <v>11695</v>
      </c>
      <c r="K1058" s="25" t="str">
        <f>LEFT(J1058,MIN(FIND({0,1,2,3,4,5,6,7,8,9},ASC(J1058)&amp;1234567890))-1)</f>
        <v>Co</v>
      </c>
      <c r="L1058" s="25">
        <f t="shared" si="33"/>
        <v>2</v>
      </c>
      <c r="M1058" s="25">
        <f>VLOOKUP(K1058,Table!$A$2:$C$121,2,0)</f>
        <v>9</v>
      </c>
      <c r="N1058" s="26">
        <f>VLOOKUP(K1058,Table!$A$2:$C$121,3,0)</f>
        <v>4</v>
      </c>
      <c r="O1058" s="13" t="str">
        <f>VLOOKUP(A1058,Table!$U$1:$V$230,2,0)</f>
        <v>Monoclinic</v>
      </c>
      <c r="P1058" s="1"/>
    </row>
    <row r="1059" spans="1:16">
      <c r="A1059" s="12">
        <v>15</v>
      </c>
      <c r="B1059" s="12">
        <v>629875</v>
      </c>
      <c r="C1059" s="12" t="s">
        <v>1436</v>
      </c>
      <c r="D1059" s="12" t="s">
        <v>1522</v>
      </c>
      <c r="E1059" s="17" t="s">
        <v>11345</v>
      </c>
      <c r="F1059" s="25" t="str">
        <f>LEFT(E1059,MIN(FIND({0,1,2,3,4,5,6,7,8,9},ASC(E1059)&amp;1234567890))-1)</f>
        <v>Dy</v>
      </c>
      <c r="G1059" s="25">
        <f t="shared" si="32"/>
        <v>5</v>
      </c>
      <c r="H1059" s="25">
        <f>VLOOKUP(F1059,Table!$A$2:$C$121,2,0)</f>
        <v>3</v>
      </c>
      <c r="I1059" s="26">
        <f>VLOOKUP(F1059,Table!$A$2:$C$121,3,0)</f>
        <v>6</v>
      </c>
      <c r="J1059" s="17" t="s">
        <v>11726</v>
      </c>
      <c r="K1059" s="25" t="str">
        <f>LEFT(J1059,MIN(FIND({0,1,2,3,4,5,6,7,8,9},ASC(J1059)&amp;1234567890))-1)</f>
        <v>Ir</v>
      </c>
      <c r="L1059" s="25">
        <f t="shared" si="33"/>
        <v>2</v>
      </c>
      <c r="M1059" s="25">
        <f>VLOOKUP(K1059,Table!$A$2:$C$121,2,0)</f>
        <v>9</v>
      </c>
      <c r="N1059" s="26">
        <f>VLOOKUP(K1059,Table!$A$2:$C$121,3,0)</f>
        <v>6</v>
      </c>
      <c r="O1059" s="13" t="str">
        <f>VLOOKUP(A1059,Table!$U$1:$V$230,2,0)</f>
        <v>Monoclinic</v>
      </c>
      <c r="P1059" s="1"/>
    </row>
    <row r="1060" spans="1:16">
      <c r="A1060" s="12">
        <v>15</v>
      </c>
      <c r="B1060" s="12">
        <v>630708</v>
      </c>
      <c r="C1060" s="12" t="s">
        <v>1436</v>
      </c>
      <c r="D1060" s="12" t="s">
        <v>1523</v>
      </c>
      <c r="E1060" s="17" t="s">
        <v>11543</v>
      </c>
      <c r="F1060" s="25" t="str">
        <f>LEFT(E1060,MIN(FIND({0,1,2,3,4,5,6,7,8,9},ASC(E1060)&amp;1234567890))-1)</f>
        <v>Er</v>
      </c>
      <c r="G1060" s="25">
        <f t="shared" si="32"/>
        <v>5</v>
      </c>
      <c r="H1060" s="25">
        <f>VLOOKUP(F1060,Table!$A$2:$C$121,2,0)</f>
        <v>3</v>
      </c>
      <c r="I1060" s="26">
        <f>VLOOKUP(F1060,Table!$A$2:$C$121,3,0)</f>
        <v>6</v>
      </c>
      <c r="J1060" s="17" t="s">
        <v>11726</v>
      </c>
      <c r="K1060" s="25" t="str">
        <f>LEFT(J1060,MIN(FIND({0,1,2,3,4,5,6,7,8,9},ASC(J1060)&amp;1234567890))-1)</f>
        <v>Ir</v>
      </c>
      <c r="L1060" s="25">
        <f t="shared" si="33"/>
        <v>2</v>
      </c>
      <c r="M1060" s="25">
        <f>VLOOKUP(K1060,Table!$A$2:$C$121,2,0)</f>
        <v>9</v>
      </c>
      <c r="N1060" s="26">
        <f>VLOOKUP(K1060,Table!$A$2:$C$121,3,0)</f>
        <v>6</v>
      </c>
      <c r="O1060" s="13" t="str">
        <f>VLOOKUP(A1060,Table!$U$1:$V$230,2,0)</f>
        <v>Monoclinic</v>
      </c>
      <c r="P1060" s="1"/>
    </row>
    <row r="1061" spans="1:16">
      <c r="A1061" s="12">
        <v>15</v>
      </c>
      <c r="B1061" s="12">
        <v>631031</v>
      </c>
      <c r="C1061" s="12" t="s">
        <v>1436</v>
      </c>
      <c r="D1061" s="12" t="s">
        <v>1524</v>
      </c>
      <c r="E1061" s="17" t="s">
        <v>11543</v>
      </c>
      <c r="F1061" s="25" t="str">
        <f>LEFT(E1061,MIN(FIND({0,1,2,3,4,5,6,7,8,9},ASC(E1061)&amp;1234567890))-1)</f>
        <v>Er</v>
      </c>
      <c r="G1061" s="25">
        <f t="shared" si="32"/>
        <v>5</v>
      </c>
      <c r="H1061" s="25">
        <f>VLOOKUP(F1061,Table!$A$2:$C$121,2,0)</f>
        <v>3</v>
      </c>
      <c r="I1061" s="26">
        <f>VLOOKUP(F1061,Table!$A$2:$C$121,3,0)</f>
        <v>6</v>
      </c>
      <c r="J1061" s="17" t="s">
        <v>11776</v>
      </c>
      <c r="K1061" s="25" t="str">
        <f>LEFT(J1061,MIN(FIND({0,1,2,3,4,5,6,7,8,9},ASC(J1061)&amp;1234567890))-1)</f>
        <v>Ru</v>
      </c>
      <c r="L1061" s="25">
        <f t="shared" si="33"/>
        <v>2</v>
      </c>
      <c r="M1061" s="25">
        <f>VLOOKUP(K1061,Table!$A$2:$C$121,2,0)</f>
        <v>8</v>
      </c>
      <c r="N1061" s="26">
        <f>VLOOKUP(K1061,Table!$A$2:$C$121,3,0)</f>
        <v>5</v>
      </c>
      <c r="O1061" s="13" t="str">
        <f>VLOOKUP(A1061,Table!$U$1:$V$230,2,0)</f>
        <v>Monoclinic</v>
      </c>
      <c r="P1061" s="1"/>
    </row>
    <row r="1062" spans="1:16">
      <c r="A1062" s="12">
        <v>15</v>
      </c>
      <c r="B1062" s="12">
        <v>631525</v>
      </c>
      <c r="C1062" s="12" t="s">
        <v>1436</v>
      </c>
      <c r="D1062" s="12" t="s">
        <v>1525</v>
      </c>
      <c r="E1062" s="17" t="s">
        <v>11340</v>
      </c>
      <c r="F1062" s="25" t="str">
        <f>LEFT(E1062,MIN(FIND({0,1,2,3,4,5,6,7,8,9},ASC(E1062)&amp;1234567890))-1)</f>
        <v>Eu</v>
      </c>
      <c r="G1062" s="25">
        <f t="shared" si="32"/>
        <v>5</v>
      </c>
      <c r="H1062" s="25">
        <f>VLOOKUP(F1062,Table!$A$2:$C$121,2,0)</f>
        <v>3</v>
      </c>
      <c r="I1062" s="26">
        <f>VLOOKUP(F1062,Table!$A$2:$C$121,3,0)</f>
        <v>6</v>
      </c>
      <c r="J1062" s="17" t="s">
        <v>11781</v>
      </c>
      <c r="K1062" s="25" t="str">
        <f>LEFT(J1062,MIN(FIND({0,1,2,3,4,5,6,7,8,9},ASC(J1062)&amp;1234567890))-1)</f>
        <v>Pd</v>
      </c>
      <c r="L1062" s="25">
        <f t="shared" si="33"/>
        <v>2</v>
      </c>
      <c r="M1062" s="25">
        <f>VLOOKUP(K1062,Table!$A$2:$C$121,2,0)</f>
        <v>10</v>
      </c>
      <c r="N1062" s="26">
        <f>VLOOKUP(K1062,Table!$A$2:$C$121,3,0)</f>
        <v>5</v>
      </c>
      <c r="O1062" s="13" t="str">
        <f>VLOOKUP(A1062,Table!$U$1:$V$230,2,0)</f>
        <v>Monoclinic</v>
      </c>
      <c r="P1062" s="1"/>
    </row>
    <row r="1063" spans="1:16">
      <c r="A1063" s="12">
        <v>15</v>
      </c>
      <c r="B1063" s="12">
        <v>631557</v>
      </c>
      <c r="C1063" s="12" t="s">
        <v>1436</v>
      </c>
      <c r="D1063" s="12" t="s">
        <v>1526</v>
      </c>
      <c r="E1063" s="17" t="s">
        <v>11340</v>
      </c>
      <c r="F1063" s="25" t="str">
        <f>LEFT(E1063,MIN(FIND({0,1,2,3,4,5,6,7,8,9},ASC(E1063)&amp;1234567890))-1)</f>
        <v>Eu</v>
      </c>
      <c r="G1063" s="25">
        <f t="shared" si="32"/>
        <v>5</v>
      </c>
      <c r="H1063" s="25">
        <f>VLOOKUP(F1063,Table!$A$2:$C$121,2,0)</f>
        <v>3</v>
      </c>
      <c r="I1063" s="26">
        <f>VLOOKUP(F1063,Table!$A$2:$C$121,3,0)</f>
        <v>6</v>
      </c>
      <c r="J1063" s="17" t="s">
        <v>11464</v>
      </c>
      <c r="K1063" s="25" t="str">
        <f>LEFT(J1063,MIN(FIND({0,1,2,3,4,5,6,7,8,9},ASC(J1063)&amp;1234567890))-1)</f>
        <v>Pt</v>
      </c>
      <c r="L1063" s="25">
        <f t="shared" si="33"/>
        <v>2</v>
      </c>
      <c r="M1063" s="25">
        <f>VLOOKUP(K1063,Table!$A$2:$C$121,2,0)</f>
        <v>10</v>
      </c>
      <c r="N1063" s="26">
        <f>VLOOKUP(K1063,Table!$A$2:$C$121,3,0)</f>
        <v>6</v>
      </c>
      <c r="O1063" s="13" t="str">
        <f>VLOOKUP(A1063,Table!$U$1:$V$230,2,0)</f>
        <v>Monoclinic</v>
      </c>
      <c r="P1063" s="1"/>
    </row>
    <row r="1064" spans="1:16">
      <c r="A1064" s="12">
        <v>15</v>
      </c>
      <c r="B1064" s="12">
        <v>631572</v>
      </c>
      <c r="C1064" s="12" t="s">
        <v>1436</v>
      </c>
      <c r="D1064" s="12" t="s">
        <v>1527</v>
      </c>
      <c r="E1064" s="17" t="s">
        <v>11340</v>
      </c>
      <c r="F1064" s="25" t="str">
        <f>LEFT(E1064,MIN(FIND({0,1,2,3,4,5,6,7,8,9},ASC(E1064)&amp;1234567890))-1)</f>
        <v>Eu</v>
      </c>
      <c r="G1064" s="25">
        <f t="shared" si="32"/>
        <v>5</v>
      </c>
      <c r="H1064" s="25">
        <f>VLOOKUP(F1064,Table!$A$2:$C$121,2,0)</f>
        <v>3</v>
      </c>
      <c r="I1064" s="26">
        <f>VLOOKUP(F1064,Table!$A$2:$C$121,3,0)</f>
        <v>6</v>
      </c>
      <c r="J1064" s="17" t="s">
        <v>11696</v>
      </c>
      <c r="K1064" s="25" t="str">
        <f>LEFT(J1064,MIN(FIND({0,1,2,3,4,5,6,7,8,9},ASC(J1064)&amp;1234567890))-1)</f>
        <v>Rh</v>
      </c>
      <c r="L1064" s="25">
        <f t="shared" si="33"/>
        <v>2</v>
      </c>
      <c r="M1064" s="25">
        <f>VLOOKUP(K1064,Table!$A$2:$C$121,2,0)</f>
        <v>9</v>
      </c>
      <c r="N1064" s="26">
        <f>VLOOKUP(K1064,Table!$A$2:$C$121,3,0)</f>
        <v>5</v>
      </c>
      <c r="O1064" s="13" t="str">
        <f>VLOOKUP(A1064,Table!$U$1:$V$230,2,0)</f>
        <v>Monoclinic</v>
      </c>
      <c r="P1064" s="1"/>
    </row>
    <row r="1065" spans="1:16">
      <c r="A1065" s="12">
        <v>15</v>
      </c>
      <c r="B1065" s="12">
        <v>635858</v>
      </c>
      <c r="C1065" s="12" t="s">
        <v>1436</v>
      </c>
      <c r="D1065" s="12" t="s">
        <v>1528</v>
      </c>
      <c r="E1065" s="17" t="s">
        <v>11518</v>
      </c>
      <c r="F1065" s="25" t="str">
        <f>LEFT(E1065,MIN(FIND({0,1,2,3,4,5,6,7,8,9},ASC(E1065)&amp;1234567890))-1)</f>
        <v>Gd</v>
      </c>
      <c r="G1065" s="25">
        <f t="shared" si="32"/>
        <v>5</v>
      </c>
      <c r="H1065" s="25">
        <f>VLOOKUP(F1065,Table!$A$2:$C$121,2,0)</f>
        <v>3</v>
      </c>
      <c r="I1065" s="26">
        <f>VLOOKUP(F1065,Table!$A$2:$C$121,3,0)</f>
        <v>6</v>
      </c>
      <c r="J1065" s="17" t="s">
        <v>11726</v>
      </c>
      <c r="K1065" s="25" t="str">
        <f>LEFT(J1065,MIN(FIND({0,1,2,3,4,5,6,7,8,9},ASC(J1065)&amp;1234567890))-1)</f>
        <v>Ir</v>
      </c>
      <c r="L1065" s="25">
        <f t="shared" si="33"/>
        <v>2</v>
      </c>
      <c r="M1065" s="25">
        <f>VLOOKUP(K1065,Table!$A$2:$C$121,2,0)</f>
        <v>9</v>
      </c>
      <c r="N1065" s="26">
        <f>VLOOKUP(K1065,Table!$A$2:$C$121,3,0)</f>
        <v>6</v>
      </c>
      <c r="O1065" s="13" t="str">
        <f>VLOOKUP(A1065,Table!$U$1:$V$230,2,0)</f>
        <v>Monoclinic</v>
      </c>
      <c r="P1065" s="1"/>
    </row>
    <row r="1066" spans="1:16">
      <c r="A1066" s="12">
        <v>15</v>
      </c>
      <c r="B1066" s="12">
        <v>636292</v>
      </c>
      <c r="C1066" s="12" t="s">
        <v>1436</v>
      </c>
      <c r="D1066" s="12" t="s">
        <v>1529</v>
      </c>
      <c r="E1066" s="17" t="s">
        <v>11518</v>
      </c>
      <c r="F1066" s="25" t="str">
        <f>LEFT(E1066,MIN(FIND({0,1,2,3,4,5,6,7,8,9},ASC(E1066)&amp;1234567890))-1)</f>
        <v>Gd</v>
      </c>
      <c r="G1066" s="25">
        <f t="shared" si="32"/>
        <v>5</v>
      </c>
      <c r="H1066" s="25">
        <f>VLOOKUP(F1066,Table!$A$2:$C$121,2,0)</f>
        <v>3</v>
      </c>
      <c r="I1066" s="26">
        <f>VLOOKUP(F1066,Table!$A$2:$C$121,3,0)</f>
        <v>6</v>
      </c>
      <c r="J1066" s="17" t="s">
        <v>11776</v>
      </c>
      <c r="K1066" s="25" t="str">
        <f>LEFT(J1066,MIN(FIND({0,1,2,3,4,5,6,7,8,9},ASC(J1066)&amp;1234567890))-1)</f>
        <v>Ru</v>
      </c>
      <c r="L1066" s="25">
        <f t="shared" si="33"/>
        <v>2</v>
      </c>
      <c r="M1066" s="25">
        <f>VLOOKUP(K1066,Table!$A$2:$C$121,2,0)</f>
        <v>8</v>
      </c>
      <c r="N1066" s="26">
        <f>VLOOKUP(K1066,Table!$A$2:$C$121,3,0)</f>
        <v>5</v>
      </c>
      <c r="O1066" s="13" t="str">
        <f>VLOOKUP(A1066,Table!$U$1:$V$230,2,0)</f>
        <v>Monoclinic</v>
      </c>
      <c r="P1066" s="1"/>
    </row>
    <row r="1067" spans="1:16">
      <c r="A1067" s="12">
        <v>15</v>
      </c>
      <c r="B1067" s="12">
        <v>639350</v>
      </c>
      <c r="C1067" s="12" t="s">
        <v>1436</v>
      </c>
      <c r="D1067" s="12" t="s">
        <v>1530</v>
      </c>
      <c r="E1067" s="17" t="s">
        <v>11369</v>
      </c>
      <c r="F1067" s="25" t="str">
        <f>LEFT(E1067,MIN(FIND({0,1,2,3,4,5,6,7,8,9},ASC(E1067)&amp;1234567890))-1)</f>
        <v>Ho</v>
      </c>
      <c r="G1067" s="25">
        <f t="shared" si="32"/>
        <v>5</v>
      </c>
      <c r="H1067" s="25">
        <f>VLOOKUP(F1067,Table!$A$2:$C$121,2,0)</f>
        <v>3</v>
      </c>
      <c r="I1067" s="26">
        <f>VLOOKUP(F1067,Table!$A$2:$C$121,3,0)</f>
        <v>6</v>
      </c>
      <c r="J1067" s="17" t="s">
        <v>11726</v>
      </c>
      <c r="K1067" s="25" t="str">
        <f>LEFT(J1067,MIN(FIND({0,1,2,3,4,5,6,7,8,9},ASC(J1067)&amp;1234567890))-1)</f>
        <v>Ir</v>
      </c>
      <c r="L1067" s="25">
        <f t="shared" si="33"/>
        <v>2</v>
      </c>
      <c r="M1067" s="25">
        <f>VLOOKUP(K1067,Table!$A$2:$C$121,2,0)</f>
        <v>9</v>
      </c>
      <c r="N1067" s="26">
        <f>VLOOKUP(K1067,Table!$A$2:$C$121,3,0)</f>
        <v>6</v>
      </c>
      <c r="O1067" s="13" t="str">
        <f>VLOOKUP(A1067,Table!$U$1:$V$230,2,0)</f>
        <v>Monoclinic</v>
      </c>
      <c r="P1067" s="1"/>
    </row>
    <row r="1068" spans="1:16">
      <c r="A1068" s="12">
        <v>15</v>
      </c>
      <c r="B1068" s="12">
        <v>639641</v>
      </c>
      <c r="C1068" s="12" t="s">
        <v>1436</v>
      </c>
      <c r="D1068" s="12" t="s">
        <v>1531</v>
      </c>
      <c r="E1068" s="17" t="s">
        <v>11369</v>
      </c>
      <c r="F1068" s="25" t="str">
        <f>LEFT(E1068,MIN(FIND({0,1,2,3,4,5,6,7,8,9},ASC(E1068)&amp;1234567890))-1)</f>
        <v>Ho</v>
      </c>
      <c r="G1068" s="25">
        <f t="shared" si="32"/>
        <v>5</v>
      </c>
      <c r="H1068" s="25">
        <f>VLOOKUP(F1068,Table!$A$2:$C$121,2,0)</f>
        <v>3</v>
      </c>
      <c r="I1068" s="26">
        <f>VLOOKUP(F1068,Table!$A$2:$C$121,3,0)</f>
        <v>6</v>
      </c>
      <c r="J1068" s="17" t="s">
        <v>11776</v>
      </c>
      <c r="K1068" s="25" t="str">
        <f>LEFT(J1068,MIN(FIND({0,1,2,3,4,5,6,7,8,9},ASC(J1068)&amp;1234567890))-1)</f>
        <v>Ru</v>
      </c>
      <c r="L1068" s="25">
        <f t="shared" si="33"/>
        <v>2</v>
      </c>
      <c r="M1068" s="25">
        <f>VLOOKUP(K1068,Table!$A$2:$C$121,2,0)</f>
        <v>8</v>
      </c>
      <c r="N1068" s="26">
        <f>VLOOKUP(K1068,Table!$A$2:$C$121,3,0)</f>
        <v>5</v>
      </c>
      <c r="O1068" s="13" t="str">
        <f>VLOOKUP(A1068,Table!$U$1:$V$230,2,0)</f>
        <v>Monoclinic</v>
      </c>
      <c r="P1068" s="1"/>
    </row>
    <row r="1069" spans="1:16">
      <c r="A1069" s="12">
        <v>15</v>
      </c>
      <c r="B1069" s="12">
        <v>640756</v>
      </c>
      <c r="C1069" s="12" t="s">
        <v>1436</v>
      </c>
      <c r="D1069" s="12" t="s">
        <v>1532</v>
      </c>
      <c r="E1069" s="17" t="s">
        <v>11783</v>
      </c>
      <c r="F1069" s="25" t="str">
        <f>LEFT(E1069,MIN(FIND({0,1,2,3,4,5,6,7,8,9},ASC(E1069)&amp;1234567890))-1)</f>
        <v>La</v>
      </c>
      <c r="G1069" s="25">
        <f t="shared" si="32"/>
        <v>5</v>
      </c>
      <c r="H1069" s="25">
        <f>VLOOKUP(F1069,Table!$A$2:$C$121,2,0)</f>
        <v>3</v>
      </c>
      <c r="I1069" s="26">
        <f>VLOOKUP(F1069,Table!$A$2:$C$121,3,0)</f>
        <v>6</v>
      </c>
      <c r="J1069" s="17" t="s">
        <v>11726</v>
      </c>
      <c r="K1069" s="25" t="str">
        <f>LEFT(J1069,MIN(FIND({0,1,2,3,4,5,6,7,8,9},ASC(J1069)&amp;1234567890))-1)</f>
        <v>Ir</v>
      </c>
      <c r="L1069" s="25">
        <f t="shared" si="33"/>
        <v>2</v>
      </c>
      <c r="M1069" s="25">
        <f>VLOOKUP(K1069,Table!$A$2:$C$121,2,0)</f>
        <v>9</v>
      </c>
      <c r="N1069" s="26">
        <f>VLOOKUP(K1069,Table!$A$2:$C$121,3,0)</f>
        <v>6</v>
      </c>
      <c r="O1069" s="13" t="str">
        <f>VLOOKUP(A1069,Table!$U$1:$V$230,2,0)</f>
        <v>Monoclinic</v>
      </c>
      <c r="P1069" s="1"/>
    </row>
    <row r="1070" spans="1:16">
      <c r="A1070" s="12">
        <v>15</v>
      </c>
      <c r="B1070" s="12">
        <v>640857</v>
      </c>
      <c r="C1070" s="12" t="s">
        <v>1436</v>
      </c>
      <c r="D1070" s="12" t="s">
        <v>1533</v>
      </c>
      <c r="E1070" s="17" t="s">
        <v>11782</v>
      </c>
      <c r="F1070" s="25" t="str">
        <f>LEFT(E1070,MIN(FIND({0,1,2,3,4,5,6,7,8,9},ASC(E1070)&amp;1234567890))-1)</f>
        <v>Nd</v>
      </c>
      <c r="G1070" s="25">
        <f t="shared" si="32"/>
        <v>5</v>
      </c>
      <c r="H1070" s="25">
        <f>VLOOKUP(F1070,Table!$A$2:$C$121,2,0)</f>
        <v>3</v>
      </c>
      <c r="I1070" s="26">
        <f>VLOOKUP(F1070,Table!$A$2:$C$121,3,0)</f>
        <v>6</v>
      </c>
      <c r="J1070" s="17" t="s">
        <v>11726</v>
      </c>
      <c r="K1070" s="25" t="str">
        <f>LEFT(J1070,MIN(FIND({0,1,2,3,4,5,6,7,8,9},ASC(J1070)&amp;1234567890))-1)</f>
        <v>Ir</v>
      </c>
      <c r="L1070" s="25">
        <f t="shared" si="33"/>
        <v>2</v>
      </c>
      <c r="M1070" s="25">
        <f>VLOOKUP(K1070,Table!$A$2:$C$121,2,0)</f>
        <v>9</v>
      </c>
      <c r="N1070" s="26">
        <f>VLOOKUP(K1070,Table!$A$2:$C$121,3,0)</f>
        <v>6</v>
      </c>
      <c r="O1070" s="13" t="str">
        <f>VLOOKUP(A1070,Table!$U$1:$V$230,2,0)</f>
        <v>Monoclinic</v>
      </c>
      <c r="P1070" s="1"/>
    </row>
    <row r="1071" spans="1:16">
      <c r="A1071" s="12">
        <v>15</v>
      </c>
      <c r="B1071" s="12">
        <v>640913</v>
      </c>
      <c r="C1071" s="12" t="s">
        <v>1436</v>
      </c>
      <c r="D1071" s="12" t="s">
        <v>1534</v>
      </c>
      <c r="E1071" s="17" t="s">
        <v>11712</v>
      </c>
      <c r="F1071" s="25" t="str">
        <f>LEFT(E1071,MIN(FIND({0,1,2,3,4,5,6,7,8,9},ASC(E1071)&amp;1234567890))-1)</f>
        <v>Pr</v>
      </c>
      <c r="G1071" s="25">
        <f t="shared" si="32"/>
        <v>5</v>
      </c>
      <c r="H1071" s="25">
        <f>VLOOKUP(F1071,Table!$A$2:$C$121,2,0)</f>
        <v>3</v>
      </c>
      <c r="I1071" s="26">
        <f>VLOOKUP(F1071,Table!$A$2:$C$121,3,0)</f>
        <v>6</v>
      </c>
      <c r="J1071" s="17" t="s">
        <v>11726</v>
      </c>
      <c r="K1071" s="25" t="str">
        <f>LEFT(J1071,MIN(FIND({0,1,2,3,4,5,6,7,8,9},ASC(J1071)&amp;1234567890))-1)</f>
        <v>Ir</v>
      </c>
      <c r="L1071" s="25">
        <f t="shared" si="33"/>
        <v>2</v>
      </c>
      <c r="M1071" s="25">
        <f>VLOOKUP(K1071,Table!$A$2:$C$121,2,0)</f>
        <v>9</v>
      </c>
      <c r="N1071" s="26">
        <f>VLOOKUP(K1071,Table!$A$2:$C$121,3,0)</f>
        <v>6</v>
      </c>
      <c r="O1071" s="13" t="str">
        <f>VLOOKUP(A1071,Table!$U$1:$V$230,2,0)</f>
        <v>Monoclinic</v>
      </c>
      <c r="P1071" s="1"/>
    </row>
    <row r="1072" spans="1:16">
      <c r="A1072" s="12">
        <v>15</v>
      </c>
      <c r="B1072" s="12">
        <v>641049</v>
      </c>
      <c r="C1072" s="12" t="s">
        <v>1436</v>
      </c>
      <c r="D1072" s="12" t="s">
        <v>1535</v>
      </c>
      <c r="E1072" s="17" t="s">
        <v>11309</v>
      </c>
      <c r="F1072" s="25" t="str">
        <f>LEFT(E1072,MIN(FIND({0,1,2,3,4,5,6,7,8,9},ASC(E1072)&amp;1234567890))-1)</f>
        <v>Sm</v>
      </c>
      <c r="G1072" s="25">
        <f t="shared" si="32"/>
        <v>5</v>
      </c>
      <c r="H1072" s="25">
        <f>VLOOKUP(F1072,Table!$A$2:$C$121,2,0)</f>
        <v>3</v>
      </c>
      <c r="I1072" s="26">
        <f>VLOOKUP(F1072,Table!$A$2:$C$121,3,0)</f>
        <v>6</v>
      </c>
      <c r="J1072" s="17" t="s">
        <v>11726</v>
      </c>
      <c r="K1072" s="25" t="str">
        <f>LEFT(J1072,MIN(FIND({0,1,2,3,4,5,6,7,8,9},ASC(J1072)&amp;1234567890))-1)</f>
        <v>Ir</v>
      </c>
      <c r="L1072" s="25">
        <f t="shared" si="33"/>
        <v>2</v>
      </c>
      <c r="M1072" s="25">
        <f>VLOOKUP(K1072,Table!$A$2:$C$121,2,0)</f>
        <v>9</v>
      </c>
      <c r="N1072" s="26">
        <f>VLOOKUP(K1072,Table!$A$2:$C$121,3,0)</f>
        <v>6</v>
      </c>
      <c r="O1072" s="13" t="str">
        <f>VLOOKUP(A1072,Table!$U$1:$V$230,2,0)</f>
        <v>Monoclinic</v>
      </c>
      <c r="P1072" s="1"/>
    </row>
    <row r="1073" spans="1:16">
      <c r="A1073" s="12">
        <v>15</v>
      </c>
      <c r="B1073" s="12">
        <v>641079</v>
      </c>
      <c r="C1073" s="12" t="s">
        <v>1436</v>
      </c>
      <c r="D1073" s="12" t="s">
        <v>1536</v>
      </c>
      <c r="E1073" s="17" t="s">
        <v>11516</v>
      </c>
      <c r="F1073" s="25" t="str">
        <f>LEFT(E1073,MIN(FIND({0,1,2,3,4,5,6,7,8,9},ASC(E1073)&amp;1234567890))-1)</f>
        <v>Tb</v>
      </c>
      <c r="G1073" s="25">
        <f t="shared" si="32"/>
        <v>5</v>
      </c>
      <c r="H1073" s="25">
        <f>VLOOKUP(F1073,Table!$A$2:$C$121,2,0)</f>
        <v>3</v>
      </c>
      <c r="I1073" s="26">
        <f>VLOOKUP(F1073,Table!$A$2:$C$121,3,0)</f>
        <v>6</v>
      </c>
      <c r="J1073" s="17" t="s">
        <v>11726</v>
      </c>
      <c r="K1073" s="25" t="str">
        <f>LEFT(J1073,MIN(FIND({0,1,2,3,4,5,6,7,8,9},ASC(J1073)&amp;1234567890))-1)</f>
        <v>Ir</v>
      </c>
      <c r="L1073" s="25">
        <f t="shared" si="33"/>
        <v>2</v>
      </c>
      <c r="M1073" s="25">
        <f>VLOOKUP(K1073,Table!$A$2:$C$121,2,0)</f>
        <v>9</v>
      </c>
      <c r="N1073" s="26">
        <f>VLOOKUP(K1073,Table!$A$2:$C$121,3,0)</f>
        <v>6</v>
      </c>
      <c r="O1073" s="13" t="str">
        <f>VLOOKUP(A1073,Table!$U$1:$V$230,2,0)</f>
        <v>Monoclinic</v>
      </c>
      <c r="P1073" s="1"/>
    </row>
    <row r="1074" spans="1:16">
      <c r="A1074" s="12">
        <v>15</v>
      </c>
      <c r="B1074" s="12">
        <v>641139</v>
      </c>
      <c r="C1074" s="12" t="s">
        <v>1436</v>
      </c>
      <c r="D1074" s="12" t="s">
        <v>1537</v>
      </c>
      <c r="E1074" s="17" t="s">
        <v>11449</v>
      </c>
      <c r="F1074" s="25" t="str">
        <f>LEFT(E1074,MIN(FIND({0,1,2,3,4,5,6,7,8,9},ASC(E1074)&amp;1234567890))-1)</f>
        <v>Tm</v>
      </c>
      <c r="G1074" s="25">
        <f t="shared" si="32"/>
        <v>5</v>
      </c>
      <c r="H1074" s="25">
        <f>VLOOKUP(F1074,Table!$A$2:$C$121,2,0)</f>
        <v>3</v>
      </c>
      <c r="I1074" s="26">
        <f>VLOOKUP(F1074,Table!$A$2:$C$121,3,0)</f>
        <v>6</v>
      </c>
      <c r="J1074" s="17" t="s">
        <v>11726</v>
      </c>
      <c r="K1074" s="25" t="str">
        <f>LEFT(J1074,MIN(FIND({0,1,2,3,4,5,6,7,8,9},ASC(J1074)&amp;1234567890))-1)</f>
        <v>Ir</v>
      </c>
      <c r="L1074" s="25">
        <f t="shared" si="33"/>
        <v>2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Monoclinic</v>
      </c>
      <c r="P1074" s="1"/>
    </row>
    <row r="1075" spans="1:16">
      <c r="A1075" s="12">
        <v>15</v>
      </c>
      <c r="B1075" s="12">
        <v>641177</v>
      </c>
      <c r="C1075" s="12" t="s">
        <v>1436</v>
      </c>
      <c r="D1075" s="12" t="s">
        <v>1538</v>
      </c>
      <c r="E1075" s="17" t="s">
        <v>11460</v>
      </c>
      <c r="F1075" s="25" t="str">
        <f>LEFT(E1075,MIN(FIND({0,1,2,3,4,5,6,7,8,9},ASC(E1075)&amp;1234567890))-1)</f>
        <v>Y</v>
      </c>
      <c r="G1075" s="25">
        <f t="shared" si="32"/>
        <v>5</v>
      </c>
      <c r="H1075" s="25">
        <f>VLOOKUP(F1075,Table!$A$2:$C$121,2,0)</f>
        <v>3</v>
      </c>
      <c r="I1075" s="26">
        <f>VLOOKUP(F1075,Table!$A$2:$C$121,3,0)</f>
        <v>5</v>
      </c>
      <c r="J1075" s="17" t="s">
        <v>11726</v>
      </c>
      <c r="K1075" s="25" t="str">
        <f>LEFT(J1075,MIN(FIND({0,1,2,3,4,5,6,7,8,9},ASC(J1075)&amp;1234567890))-1)</f>
        <v>Ir</v>
      </c>
      <c r="L1075" s="25">
        <f t="shared" si="33"/>
        <v>2</v>
      </c>
      <c r="M1075" s="25">
        <f>VLOOKUP(K1075,Table!$A$2:$C$121,2,0)</f>
        <v>9</v>
      </c>
      <c r="N1075" s="26">
        <f>VLOOKUP(K1075,Table!$A$2:$C$121,3,0)</f>
        <v>6</v>
      </c>
      <c r="O1075" s="13" t="str">
        <f>VLOOKUP(A1075,Table!$U$1:$V$230,2,0)</f>
        <v>Monoclinic</v>
      </c>
      <c r="P1075" s="1"/>
    </row>
    <row r="1076" spans="1:16">
      <c r="A1076" s="12">
        <v>15</v>
      </c>
      <c r="B1076" s="12">
        <v>641763</v>
      </c>
      <c r="C1076" s="12" t="s">
        <v>1436</v>
      </c>
      <c r="D1076" s="12" t="s">
        <v>1539</v>
      </c>
      <c r="E1076" s="17" t="s">
        <v>11783</v>
      </c>
      <c r="F1076" s="25" t="str">
        <f>LEFT(E1076,MIN(FIND({0,1,2,3,4,5,6,7,8,9},ASC(E1076)&amp;1234567890))-1)</f>
        <v>La</v>
      </c>
      <c r="G1076" s="25">
        <f t="shared" si="32"/>
        <v>5</v>
      </c>
      <c r="H1076" s="25">
        <f>VLOOKUP(F1076,Table!$A$2:$C$121,2,0)</f>
        <v>3</v>
      </c>
      <c r="I1076" s="26">
        <f>VLOOKUP(F1076,Table!$A$2:$C$121,3,0)</f>
        <v>6</v>
      </c>
      <c r="J1076" s="17" t="s">
        <v>11776</v>
      </c>
      <c r="K1076" s="25" t="str">
        <f>LEFT(J1076,MIN(FIND({0,1,2,3,4,5,6,7,8,9},ASC(J1076)&amp;1234567890))-1)</f>
        <v>Ru</v>
      </c>
      <c r="L1076" s="25">
        <f t="shared" si="33"/>
        <v>2</v>
      </c>
      <c r="M1076" s="25">
        <f>VLOOKUP(K1076,Table!$A$2:$C$121,2,0)</f>
        <v>8</v>
      </c>
      <c r="N1076" s="26">
        <f>VLOOKUP(K1076,Table!$A$2:$C$121,3,0)</f>
        <v>5</v>
      </c>
      <c r="O1076" s="13" t="str">
        <f>VLOOKUP(A1076,Table!$U$1:$V$230,2,0)</f>
        <v>Monoclinic</v>
      </c>
      <c r="P1076" s="1"/>
    </row>
    <row r="1077" spans="1:16">
      <c r="A1077" s="12">
        <v>15</v>
      </c>
      <c r="B1077" s="12">
        <v>645794</v>
      </c>
      <c r="C1077" s="12" t="s">
        <v>1436</v>
      </c>
      <c r="D1077" s="12" t="s">
        <v>1540</v>
      </c>
      <c r="E1077" s="17" t="s">
        <v>11782</v>
      </c>
      <c r="F1077" s="25" t="str">
        <f>LEFT(E1077,MIN(FIND({0,1,2,3,4,5,6,7,8,9},ASC(E1077)&amp;1234567890))-1)</f>
        <v>Nd</v>
      </c>
      <c r="G1077" s="25">
        <f t="shared" si="32"/>
        <v>5</v>
      </c>
      <c r="H1077" s="25">
        <f>VLOOKUP(F1077,Table!$A$2:$C$121,2,0)</f>
        <v>3</v>
      </c>
      <c r="I1077" s="26">
        <f>VLOOKUP(F1077,Table!$A$2:$C$121,3,0)</f>
        <v>6</v>
      </c>
      <c r="J1077" s="17" t="s">
        <v>11776</v>
      </c>
      <c r="K1077" s="25" t="str">
        <f>LEFT(J1077,MIN(FIND({0,1,2,3,4,5,6,7,8,9},ASC(J1077)&amp;1234567890))-1)</f>
        <v>Ru</v>
      </c>
      <c r="L1077" s="25">
        <f t="shared" si="33"/>
        <v>2</v>
      </c>
      <c r="M1077" s="25">
        <f>VLOOKUP(K1077,Table!$A$2:$C$121,2,0)</f>
        <v>8</v>
      </c>
      <c r="N1077" s="26">
        <f>VLOOKUP(K1077,Table!$A$2:$C$121,3,0)</f>
        <v>5</v>
      </c>
      <c r="O1077" s="13" t="str">
        <f>VLOOKUP(A1077,Table!$U$1:$V$230,2,0)</f>
        <v>Monoclinic</v>
      </c>
      <c r="P1077" s="1"/>
    </row>
    <row r="1078" spans="1:16">
      <c r="A1078" s="12">
        <v>15</v>
      </c>
      <c r="B1078" s="12">
        <v>648362</v>
      </c>
      <c r="C1078" s="12" t="s">
        <v>1436</v>
      </c>
      <c r="D1078" s="12" t="s">
        <v>1541</v>
      </c>
      <c r="E1078" s="17" t="s">
        <v>11574</v>
      </c>
      <c r="F1078" s="25" t="str">
        <f>LEFT(E1078,MIN(FIND({0,1,2,3,4,5,6,7,8,9},ASC(E1078)&amp;1234567890))-1)</f>
        <v>Pd</v>
      </c>
      <c r="G1078" s="25">
        <f t="shared" si="32"/>
        <v>13</v>
      </c>
      <c r="H1078" s="25">
        <f>VLOOKUP(F1078,Table!$A$2:$C$121,2,0)</f>
        <v>10</v>
      </c>
      <c r="I1078" s="26">
        <f>VLOOKUP(F1078,Table!$A$2:$C$121,3,0)</f>
        <v>5</v>
      </c>
      <c r="J1078" s="17" t="s">
        <v>11348</v>
      </c>
      <c r="K1078" s="25" t="str">
        <f>LEFT(J1078,MIN(FIND({0,1,2,3,4,5,6,7,8,9},ASC(J1078)&amp;1234567890))-1)</f>
        <v>Pb</v>
      </c>
      <c r="L1078" s="25">
        <f t="shared" si="33"/>
        <v>9</v>
      </c>
      <c r="M1078" s="25">
        <f>VLOOKUP(K1078,Table!$A$2:$C$121,2,0)</f>
        <v>14</v>
      </c>
      <c r="N1078" s="26">
        <f>VLOOKUP(K1078,Table!$A$2:$C$121,3,0)</f>
        <v>6</v>
      </c>
      <c r="O1078" s="13" t="str">
        <f>VLOOKUP(A1078,Table!$U$1:$V$230,2,0)</f>
        <v>Monoclinic</v>
      </c>
      <c r="P1078" s="1"/>
    </row>
    <row r="1079" spans="1:16">
      <c r="A1079" s="12">
        <v>15</v>
      </c>
      <c r="B1079" s="12">
        <v>649131</v>
      </c>
      <c r="C1079" s="12" t="s">
        <v>1436</v>
      </c>
      <c r="D1079" s="12" t="s">
        <v>1542</v>
      </c>
      <c r="E1079" s="17" t="s">
        <v>11417</v>
      </c>
      <c r="F1079" s="25" t="str">
        <f>LEFT(E1079,MIN(FIND({0,1,2,3,4,5,6,7,8,9},ASC(E1079)&amp;1234567890))-1)</f>
        <v>Yb</v>
      </c>
      <c r="G1079" s="25">
        <f t="shared" si="32"/>
        <v>5</v>
      </c>
      <c r="H1079" s="25">
        <f>VLOOKUP(F1079,Table!$A$2:$C$121,2,0)</f>
        <v>3</v>
      </c>
      <c r="I1079" s="26">
        <f>VLOOKUP(F1079,Table!$A$2:$C$121,3,0)</f>
        <v>6</v>
      </c>
      <c r="J1079" s="17" t="s">
        <v>11781</v>
      </c>
      <c r="K1079" s="25" t="str">
        <f>LEFT(J1079,MIN(FIND({0,1,2,3,4,5,6,7,8,9},ASC(J1079)&amp;1234567890))-1)</f>
        <v>Pd</v>
      </c>
      <c r="L1079" s="25">
        <f t="shared" si="33"/>
        <v>2</v>
      </c>
      <c r="M1079" s="25">
        <f>VLOOKUP(K1079,Table!$A$2:$C$121,2,0)</f>
        <v>10</v>
      </c>
      <c r="N1079" s="26">
        <f>VLOOKUP(K1079,Table!$A$2:$C$121,3,0)</f>
        <v>5</v>
      </c>
      <c r="O1079" s="13" t="str">
        <f>VLOOKUP(A1079,Table!$U$1:$V$230,2,0)</f>
        <v>Monoclinic</v>
      </c>
      <c r="P1079" s="1"/>
    </row>
    <row r="1080" spans="1:16">
      <c r="A1080" s="12">
        <v>15</v>
      </c>
      <c r="B1080" s="12">
        <v>649235</v>
      </c>
      <c r="C1080" s="12" t="s">
        <v>1436</v>
      </c>
      <c r="D1080" s="12" t="s">
        <v>1543</v>
      </c>
      <c r="E1080" s="17" t="s">
        <v>11712</v>
      </c>
      <c r="F1080" s="25" t="str">
        <f>LEFT(E1080,MIN(FIND({0,1,2,3,4,5,6,7,8,9},ASC(E1080)&amp;1234567890))-1)</f>
        <v>Pr</v>
      </c>
      <c r="G1080" s="25">
        <f t="shared" si="32"/>
        <v>5</v>
      </c>
      <c r="H1080" s="25">
        <f>VLOOKUP(F1080,Table!$A$2:$C$121,2,0)</f>
        <v>3</v>
      </c>
      <c r="I1080" s="26">
        <f>VLOOKUP(F1080,Table!$A$2:$C$121,3,0)</f>
        <v>6</v>
      </c>
      <c r="J1080" s="17" t="s">
        <v>11776</v>
      </c>
      <c r="K1080" s="25" t="str">
        <f>LEFT(J1080,MIN(FIND({0,1,2,3,4,5,6,7,8,9},ASC(J1080)&amp;1234567890))-1)</f>
        <v>Ru</v>
      </c>
      <c r="L1080" s="25">
        <f t="shared" si="33"/>
        <v>2</v>
      </c>
      <c r="M1080" s="25">
        <f>VLOOKUP(K1080,Table!$A$2:$C$121,2,0)</f>
        <v>8</v>
      </c>
      <c r="N1080" s="26">
        <f>VLOOKUP(K1080,Table!$A$2:$C$121,3,0)</f>
        <v>5</v>
      </c>
      <c r="O1080" s="13" t="str">
        <f>VLOOKUP(A1080,Table!$U$1:$V$230,2,0)</f>
        <v>Monoclinic</v>
      </c>
      <c r="P1080" s="1"/>
    </row>
    <row r="1081" spans="1:16">
      <c r="A1081" s="12">
        <v>15</v>
      </c>
      <c r="B1081" s="12">
        <v>649870</v>
      </c>
      <c r="C1081" s="12" t="s">
        <v>1436</v>
      </c>
      <c r="D1081" s="12" t="s">
        <v>1544</v>
      </c>
      <c r="E1081" s="17" t="s">
        <v>11417</v>
      </c>
      <c r="F1081" s="25" t="str">
        <f>LEFT(E1081,MIN(FIND({0,1,2,3,4,5,6,7,8,9},ASC(E1081)&amp;1234567890))-1)</f>
        <v>Yb</v>
      </c>
      <c r="G1081" s="25">
        <f t="shared" si="32"/>
        <v>5</v>
      </c>
      <c r="H1081" s="25">
        <f>VLOOKUP(F1081,Table!$A$2:$C$121,2,0)</f>
        <v>3</v>
      </c>
      <c r="I1081" s="26">
        <f>VLOOKUP(F1081,Table!$A$2:$C$121,3,0)</f>
        <v>6</v>
      </c>
      <c r="J1081" s="17" t="s">
        <v>11464</v>
      </c>
      <c r="K1081" s="25" t="str">
        <f>LEFT(J1081,MIN(FIND({0,1,2,3,4,5,6,7,8,9},ASC(J1081)&amp;1234567890))-1)</f>
        <v>Pt</v>
      </c>
      <c r="L1081" s="25">
        <f t="shared" si="33"/>
        <v>2</v>
      </c>
      <c r="M1081" s="25">
        <f>VLOOKUP(K1081,Table!$A$2:$C$121,2,0)</f>
        <v>10</v>
      </c>
      <c r="N1081" s="26">
        <f>VLOOKUP(K1081,Table!$A$2:$C$121,3,0)</f>
        <v>6</v>
      </c>
      <c r="O1081" s="13" t="str">
        <f>VLOOKUP(A1081,Table!$U$1:$V$230,2,0)</f>
        <v>Monoclinic</v>
      </c>
      <c r="P1081" s="1"/>
    </row>
    <row r="1082" spans="1:16">
      <c r="A1082" s="12">
        <v>15</v>
      </c>
      <c r="B1082" s="12">
        <v>650669</v>
      </c>
      <c r="C1082" s="12" t="s">
        <v>1436</v>
      </c>
      <c r="D1082" s="12" t="s">
        <v>1545</v>
      </c>
      <c r="E1082" s="17" t="s">
        <v>11309</v>
      </c>
      <c r="F1082" s="25" t="str">
        <f>LEFT(E1082,MIN(FIND({0,1,2,3,4,5,6,7,8,9},ASC(E1082)&amp;1234567890))-1)</f>
        <v>Sm</v>
      </c>
      <c r="G1082" s="25">
        <f t="shared" si="32"/>
        <v>5</v>
      </c>
      <c r="H1082" s="25">
        <f>VLOOKUP(F1082,Table!$A$2:$C$121,2,0)</f>
        <v>3</v>
      </c>
      <c r="I1082" s="26">
        <f>VLOOKUP(F1082,Table!$A$2:$C$121,3,0)</f>
        <v>6</v>
      </c>
      <c r="J1082" s="17" t="s">
        <v>11776</v>
      </c>
      <c r="K1082" s="25" t="str">
        <f>LEFT(J1082,MIN(FIND({0,1,2,3,4,5,6,7,8,9},ASC(J1082)&amp;1234567890))-1)</f>
        <v>Ru</v>
      </c>
      <c r="L1082" s="25">
        <f t="shared" si="33"/>
        <v>2</v>
      </c>
      <c r="M1082" s="25">
        <f>VLOOKUP(K1082,Table!$A$2:$C$121,2,0)</f>
        <v>8</v>
      </c>
      <c r="N1082" s="26">
        <f>VLOOKUP(K1082,Table!$A$2:$C$121,3,0)</f>
        <v>5</v>
      </c>
      <c r="O1082" s="13" t="str">
        <f>VLOOKUP(A1082,Table!$U$1:$V$230,2,0)</f>
        <v>Monoclinic</v>
      </c>
      <c r="P1082" s="1"/>
    </row>
    <row r="1083" spans="1:16">
      <c r="A1083" s="12">
        <v>15</v>
      </c>
      <c r="B1083" s="12">
        <v>650702</v>
      </c>
      <c r="C1083" s="12" t="s">
        <v>1436</v>
      </c>
      <c r="D1083" s="12" t="s">
        <v>1546</v>
      </c>
      <c r="E1083" s="17" t="s">
        <v>11516</v>
      </c>
      <c r="F1083" s="25" t="str">
        <f>LEFT(E1083,MIN(FIND({0,1,2,3,4,5,6,7,8,9},ASC(E1083)&amp;1234567890))-1)</f>
        <v>Tb</v>
      </c>
      <c r="G1083" s="25">
        <f t="shared" si="32"/>
        <v>5</v>
      </c>
      <c r="H1083" s="25">
        <f>VLOOKUP(F1083,Table!$A$2:$C$121,2,0)</f>
        <v>3</v>
      </c>
      <c r="I1083" s="26">
        <f>VLOOKUP(F1083,Table!$A$2:$C$121,3,0)</f>
        <v>6</v>
      </c>
      <c r="J1083" s="17" t="s">
        <v>11776</v>
      </c>
      <c r="K1083" s="25" t="str">
        <f>LEFT(J1083,MIN(FIND({0,1,2,3,4,5,6,7,8,9},ASC(J1083)&amp;1234567890))-1)</f>
        <v>Ru</v>
      </c>
      <c r="L1083" s="25">
        <f t="shared" si="33"/>
        <v>2</v>
      </c>
      <c r="M1083" s="25">
        <f>VLOOKUP(K1083,Table!$A$2:$C$121,2,0)</f>
        <v>8</v>
      </c>
      <c r="N1083" s="26">
        <f>VLOOKUP(K1083,Table!$A$2:$C$121,3,0)</f>
        <v>5</v>
      </c>
      <c r="O1083" s="13" t="str">
        <f>VLOOKUP(A1083,Table!$U$1:$V$230,2,0)</f>
        <v>Monoclinic</v>
      </c>
      <c r="P1083" s="1"/>
    </row>
    <row r="1084" spans="1:16">
      <c r="A1084" s="12">
        <v>15</v>
      </c>
      <c r="B1084" s="12">
        <v>650743</v>
      </c>
      <c r="C1084" s="12" t="s">
        <v>1436</v>
      </c>
      <c r="D1084" s="12" t="s">
        <v>1547</v>
      </c>
      <c r="E1084" s="17" t="s">
        <v>11449</v>
      </c>
      <c r="F1084" s="25" t="str">
        <f>LEFT(E1084,MIN(FIND({0,1,2,3,4,5,6,7,8,9},ASC(E1084)&amp;1234567890))-1)</f>
        <v>Tm</v>
      </c>
      <c r="G1084" s="25">
        <f t="shared" si="32"/>
        <v>5</v>
      </c>
      <c r="H1084" s="25">
        <f>VLOOKUP(F1084,Table!$A$2:$C$121,2,0)</f>
        <v>3</v>
      </c>
      <c r="I1084" s="26">
        <f>VLOOKUP(F1084,Table!$A$2:$C$121,3,0)</f>
        <v>6</v>
      </c>
      <c r="J1084" s="17" t="s">
        <v>11776</v>
      </c>
      <c r="K1084" s="25" t="str">
        <f>LEFT(J1084,MIN(FIND({0,1,2,3,4,5,6,7,8,9},ASC(J1084)&amp;1234567890))-1)</f>
        <v>Ru</v>
      </c>
      <c r="L1084" s="25">
        <f t="shared" si="33"/>
        <v>2</v>
      </c>
      <c r="M1084" s="25">
        <f>VLOOKUP(K1084,Table!$A$2:$C$121,2,0)</f>
        <v>8</v>
      </c>
      <c r="N1084" s="26">
        <f>VLOOKUP(K1084,Table!$A$2:$C$121,3,0)</f>
        <v>5</v>
      </c>
      <c r="O1084" s="13" t="str">
        <f>VLOOKUP(A1084,Table!$U$1:$V$230,2,0)</f>
        <v>Monoclinic</v>
      </c>
      <c r="P1084" s="1"/>
    </row>
    <row r="1085" spans="1:16">
      <c r="A1085" s="12">
        <v>15</v>
      </c>
      <c r="B1085" s="12">
        <v>650770</v>
      </c>
      <c r="C1085" s="12" t="s">
        <v>1436</v>
      </c>
      <c r="D1085" s="12" t="s">
        <v>1548</v>
      </c>
      <c r="E1085" s="17" t="s">
        <v>11460</v>
      </c>
      <c r="F1085" s="25" t="str">
        <f>LEFT(E1085,MIN(FIND({0,1,2,3,4,5,6,7,8,9},ASC(E1085)&amp;1234567890))-1)</f>
        <v>Y</v>
      </c>
      <c r="G1085" s="25">
        <f t="shared" si="32"/>
        <v>5</v>
      </c>
      <c r="H1085" s="25">
        <f>VLOOKUP(F1085,Table!$A$2:$C$121,2,0)</f>
        <v>3</v>
      </c>
      <c r="I1085" s="26">
        <f>VLOOKUP(F1085,Table!$A$2:$C$121,3,0)</f>
        <v>5</v>
      </c>
      <c r="J1085" s="17" t="s">
        <v>11776</v>
      </c>
      <c r="K1085" s="25" t="str">
        <f>LEFT(J1085,MIN(FIND({0,1,2,3,4,5,6,7,8,9},ASC(J1085)&amp;1234567890))-1)</f>
        <v>Ru</v>
      </c>
      <c r="L1085" s="25">
        <f t="shared" si="33"/>
        <v>2</v>
      </c>
      <c r="M1085" s="25">
        <f>VLOOKUP(K1085,Table!$A$2:$C$121,2,0)</f>
        <v>8</v>
      </c>
      <c r="N1085" s="26">
        <f>VLOOKUP(K1085,Table!$A$2:$C$121,3,0)</f>
        <v>5</v>
      </c>
      <c r="O1085" s="13" t="str">
        <f>VLOOKUP(A1085,Table!$U$1:$V$230,2,0)</f>
        <v>Monoclinic</v>
      </c>
      <c r="P1085" s="1"/>
    </row>
    <row r="1086" spans="1:16">
      <c r="A1086" s="12">
        <v>15</v>
      </c>
      <c r="B1086" s="12">
        <v>651433</v>
      </c>
      <c r="C1086" s="12" t="s">
        <v>1436</v>
      </c>
      <c r="D1086" s="12" t="s">
        <v>1549</v>
      </c>
      <c r="E1086" s="17" t="s">
        <v>530</v>
      </c>
      <c r="F1086" s="25" t="str">
        <f>LEFT(E1086,MIN(FIND({0,1,2,3,4,5,6,7,8,9},ASC(E1086)&amp;1234567890))-1)</f>
        <v>Yb</v>
      </c>
      <c r="G1086" s="25">
        <f t="shared" si="32"/>
        <v>1</v>
      </c>
      <c r="H1086" s="25">
        <f>VLOOKUP(F1086,Table!$A$2:$C$121,2,0)</f>
        <v>3</v>
      </c>
      <c r="I1086" s="26">
        <f>VLOOKUP(F1086,Table!$A$2:$C$121,3,0)</f>
        <v>6</v>
      </c>
      <c r="J1086" s="17" t="s">
        <v>34</v>
      </c>
      <c r="K1086" s="25" t="str">
        <f>LEFT(J1086,MIN(FIND({0,1,2,3,4,5,6,7,8,9},ASC(J1086)&amp;1234567890))-1)</f>
        <v>S</v>
      </c>
      <c r="L1086" s="25">
        <f t="shared" si="33"/>
        <v>2</v>
      </c>
      <c r="M1086" s="25">
        <f>VLOOKUP(K1086,Table!$A$2:$C$121,2,0)</f>
        <v>16</v>
      </c>
      <c r="N1086" s="26">
        <f>VLOOKUP(K1086,Table!$A$2:$C$121,3,0)</f>
        <v>3</v>
      </c>
      <c r="O1086" s="13" t="str">
        <f>VLOOKUP(A1086,Table!$U$1:$V$230,2,0)</f>
        <v>Monoclinic</v>
      </c>
      <c r="P1086" s="1"/>
    </row>
    <row r="1087" spans="1:16">
      <c r="A1087" s="12">
        <v>15</v>
      </c>
      <c r="B1087" s="12">
        <v>652069</v>
      </c>
      <c r="C1087" s="12" t="s">
        <v>1436</v>
      </c>
      <c r="D1087" s="12" t="s">
        <v>1550</v>
      </c>
      <c r="E1087" s="17" t="s">
        <v>11475</v>
      </c>
      <c r="F1087" s="25" t="str">
        <f>LEFT(E1087,MIN(FIND({0,1,2,3,4,5,6,7,8,9},ASC(E1087)&amp;1234567890))-1)</f>
        <v>Tl</v>
      </c>
      <c r="G1087" s="25">
        <f t="shared" si="32"/>
        <v>2</v>
      </c>
      <c r="H1087" s="25">
        <f>VLOOKUP(F1087,Table!$A$2:$C$121,2,0)</f>
        <v>13</v>
      </c>
      <c r="I1087" s="26">
        <f>VLOOKUP(F1087,Table!$A$2:$C$121,3,0)</f>
        <v>6</v>
      </c>
      <c r="J1087" s="17" t="s">
        <v>533</v>
      </c>
      <c r="K1087" s="25" t="str">
        <f>LEFT(J1087,MIN(FIND({0,1,2,3,4,5,6,7,8,9},ASC(J1087)&amp;1234567890))-1)</f>
        <v>Se</v>
      </c>
      <c r="L1087" s="25">
        <f t="shared" si="33"/>
        <v>3</v>
      </c>
      <c r="M1087" s="25">
        <f>VLOOKUP(K1087,Table!$A$2:$C$121,2,0)</f>
        <v>16</v>
      </c>
      <c r="N1087" s="26">
        <f>VLOOKUP(K1087,Table!$A$2:$C$121,3,0)</f>
        <v>4</v>
      </c>
      <c r="O1087" s="13" t="str">
        <f>VLOOKUP(A1087,Table!$U$1:$V$230,2,0)</f>
        <v>Monoclinic</v>
      </c>
      <c r="P1087" s="1"/>
    </row>
    <row r="1088" spans="1:16">
      <c r="A1088" s="12">
        <v>15</v>
      </c>
      <c r="B1088" s="12">
        <v>415306</v>
      </c>
      <c r="C1088" s="12" t="s">
        <v>1436</v>
      </c>
      <c r="D1088" s="12" t="s">
        <v>1551</v>
      </c>
      <c r="E1088" s="17" t="s">
        <v>341</v>
      </c>
      <c r="F1088" s="25" t="str">
        <f>LEFT(E1088,MIN(FIND({0,1,2,3,4,5,6,7,8,9},ASC(E1088)&amp;1234567890))-1)</f>
        <v>Ru</v>
      </c>
      <c r="G1088" s="25">
        <f t="shared" si="32"/>
        <v>1</v>
      </c>
      <c r="H1088" s="25">
        <f>VLOOKUP(F1088,Table!$A$2:$C$121,2,0)</f>
        <v>8</v>
      </c>
      <c r="I1088" s="26">
        <f>VLOOKUP(F1088,Table!$A$2:$C$121,3,0)</f>
        <v>5</v>
      </c>
      <c r="J1088" s="17" t="s">
        <v>582</v>
      </c>
      <c r="K1088" s="25" t="str">
        <f>LEFT(J1088,MIN(FIND({0,1,2,3,4,5,6,7,8,9},ASC(J1088)&amp;1234567890))-1)</f>
        <v>O</v>
      </c>
      <c r="L1088" s="25">
        <f t="shared" si="33"/>
        <v>4</v>
      </c>
      <c r="M1088" s="25">
        <f>VLOOKUP(K1088,Table!$A$2:$C$121,2,0)</f>
        <v>16</v>
      </c>
      <c r="N1088" s="26">
        <f>VLOOKUP(K1088,Table!$A$2:$C$121,3,0)</f>
        <v>2</v>
      </c>
      <c r="O1088" s="13" t="str">
        <f>VLOOKUP(A1088,Table!$U$1:$V$230,2,0)</f>
        <v>Monoclinic</v>
      </c>
      <c r="P1088" s="1"/>
    </row>
    <row r="1089" spans="1:16">
      <c r="A1089" s="12">
        <v>15</v>
      </c>
      <c r="B1089" s="12">
        <v>171720</v>
      </c>
      <c r="C1089" s="12" t="s">
        <v>1436</v>
      </c>
      <c r="D1089" s="12" t="s">
        <v>1552</v>
      </c>
      <c r="E1089" s="17" t="s">
        <v>11784</v>
      </c>
      <c r="F1089" s="25" t="str">
        <f>LEFT(E1089,MIN(FIND({0,1,2,3,4,5,6,7,8,9},ASC(E1089)&amp;1234567890))-1)</f>
        <v>Zn</v>
      </c>
      <c r="G1089" s="25">
        <f t="shared" si="32"/>
        <v>6.03</v>
      </c>
      <c r="H1089" s="25">
        <f>VLOOKUP(F1089,Table!$A$2:$C$121,2,0)</f>
        <v>12</v>
      </c>
      <c r="I1089" s="26">
        <f>VLOOKUP(F1089,Table!$A$2:$C$121,3,0)</f>
        <v>4</v>
      </c>
      <c r="J1089" s="17" t="s">
        <v>11350</v>
      </c>
      <c r="K1089" s="25" t="str">
        <f>LEFT(J1089,MIN(FIND({0,1,2,3,4,5,6,7,8,9},ASC(J1089)&amp;1234567890))-1)</f>
        <v>Sb</v>
      </c>
      <c r="L1089" s="25">
        <f t="shared" si="33"/>
        <v>5</v>
      </c>
      <c r="M1089" s="25">
        <f>VLOOKUP(K1089,Table!$A$2:$C$121,2,0)</f>
        <v>15</v>
      </c>
      <c r="N1089" s="26">
        <f>VLOOKUP(K1089,Table!$A$2:$C$121,3,0)</f>
        <v>5</v>
      </c>
      <c r="O1089" s="13" t="str">
        <f>VLOOKUP(A1089,Table!$U$1:$V$230,2,0)</f>
        <v>Monoclinic</v>
      </c>
      <c r="P1089" s="1"/>
    </row>
    <row r="1090" spans="1:16">
      <c r="A1090" s="12">
        <v>15</v>
      </c>
      <c r="B1090" s="12">
        <v>173482</v>
      </c>
      <c r="C1090" s="12" t="s">
        <v>1436</v>
      </c>
      <c r="D1090" s="12" t="s">
        <v>1553</v>
      </c>
      <c r="E1090" s="17" t="s">
        <v>11291</v>
      </c>
      <c r="F1090" s="25" t="str">
        <f>LEFT(E1090,MIN(FIND({0,1,2,3,4,5,6,7,8,9},ASC(E1090)&amp;1234567890))-1)</f>
        <v>Sn</v>
      </c>
      <c r="G1090" s="25">
        <f t="shared" ref="G1090:G1153" si="34">IF(SUBSTITUTE(E1090,F1090,"")="",1,SUBSTITUTE(E1090,F1090,""))*1</f>
        <v>1</v>
      </c>
      <c r="H1090" s="25">
        <f>VLOOKUP(F1090,Table!$A$2:$C$121,2,0)</f>
        <v>14</v>
      </c>
      <c r="I1090" s="26">
        <f>VLOOKUP(F1090,Table!$A$2:$C$121,3,0)</f>
        <v>5</v>
      </c>
      <c r="J1090" s="17" t="s">
        <v>11785</v>
      </c>
      <c r="K1090" s="25" t="str">
        <f>LEFT(J1090,MIN(FIND({0,1,2,3,4,5,6,7,8,9},ASC(J1090)&amp;1234567890))-1)</f>
        <v>D</v>
      </c>
      <c r="L1090" s="25">
        <f t="shared" ref="L1090:L1153" si="35">IF(SUBSTITUTE(J1090,K1090,"")="",1,SUBSTITUTE(J1090,K1090,""))*1</f>
        <v>4</v>
      </c>
      <c r="M1090" s="25">
        <f>VLOOKUP(K1090,Table!$A$2:$C$121,2,0)</f>
        <v>1</v>
      </c>
      <c r="N1090" s="26">
        <f>VLOOKUP(K1090,Table!$A$2:$C$121,3,0)</f>
        <v>1</v>
      </c>
      <c r="O1090" s="13" t="str">
        <f>VLOOKUP(A1090,Table!$U$1:$V$230,2,0)</f>
        <v>Monoclinic</v>
      </c>
      <c r="P1090" s="1"/>
    </row>
    <row r="1091" spans="1:16">
      <c r="A1091" s="12">
        <v>15</v>
      </c>
      <c r="B1091" s="12">
        <v>173774</v>
      </c>
      <c r="C1091" s="12" t="s">
        <v>1436</v>
      </c>
      <c r="D1091" s="12" t="s">
        <v>282</v>
      </c>
      <c r="E1091" s="17" t="s">
        <v>437</v>
      </c>
      <c r="F1091" s="25" t="str">
        <f>LEFT(E1091,MIN(FIND({0,1,2,3,4,5,6,7,8,9},ASC(E1091)&amp;1234567890))-1)</f>
        <v>C</v>
      </c>
      <c r="G1091" s="25">
        <f t="shared" si="34"/>
        <v>90</v>
      </c>
      <c r="H1091" s="25">
        <f>VLOOKUP(F1091,Table!$A$2:$C$121,2,0)</f>
        <v>14</v>
      </c>
      <c r="I1091" s="26">
        <f>VLOOKUP(F1091,Table!$A$2:$C$121,3,0)</f>
        <v>2</v>
      </c>
      <c r="J1091" s="17" t="s">
        <v>438</v>
      </c>
      <c r="K1091" s="25" t="str">
        <f>LEFT(J1091,MIN(FIND({0,1,2,3,4,5,6,7,8,9},ASC(J1091)&amp;1234567890))-1)</f>
        <v>Cl</v>
      </c>
      <c r="L1091" s="25">
        <f t="shared" si="35"/>
        <v>32</v>
      </c>
      <c r="M1091" s="25">
        <f>VLOOKUP(K1091,Table!$A$2:$C$121,2,0)</f>
        <v>17</v>
      </c>
      <c r="N1091" s="26">
        <f>VLOOKUP(K1091,Table!$A$2:$C$121,3,0)</f>
        <v>3</v>
      </c>
      <c r="O1091" s="13" t="str">
        <f>VLOOKUP(A1091,Table!$U$1:$V$230,2,0)</f>
        <v>Monoclinic</v>
      </c>
      <c r="P1091" s="1"/>
    </row>
    <row r="1092" spans="1:16">
      <c r="A1092" s="12">
        <v>15</v>
      </c>
      <c r="B1092" s="12">
        <v>153156</v>
      </c>
      <c r="C1092" s="12" t="s">
        <v>1436</v>
      </c>
      <c r="D1092" s="12" t="s">
        <v>1554</v>
      </c>
      <c r="E1092" s="17" t="s">
        <v>593</v>
      </c>
      <c r="F1092" s="25" t="str">
        <f>LEFT(E1092,MIN(FIND({0,1,2,3,4,5,6,7,8,9},ASC(E1092)&amp;1234567890))-1)</f>
        <v>Sb</v>
      </c>
      <c r="G1092" s="25">
        <f t="shared" si="34"/>
        <v>2</v>
      </c>
      <c r="H1092" s="25">
        <f>VLOOKUP(F1092,Table!$A$2:$C$121,2,0)</f>
        <v>15</v>
      </c>
      <c r="I1092" s="26">
        <f>VLOOKUP(F1092,Table!$A$2:$C$121,3,0)</f>
        <v>5</v>
      </c>
      <c r="J1092" s="17" t="s">
        <v>582</v>
      </c>
      <c r="K1092" s="25" t="str">
        <f>LEFT(J1092,MIN(FIND({0,1,2,3,4,5,6,7,8,9},ASC(J1092)&amp;1234567890))-1)</f>
        <v>O</v>
      </c>
      <c r="L1092" s="25">
        <f t="shared" si="35"/>
        <v>4</v>
      </c>
      <c r="M1092" s="25">
        <f>VLOOKUP(K1092,Table!$A$2:$C$121,2,0)</f>
        <v>16</v>
      </c>
      <c r="N1092" s="26">
        <f>VLOOKUP(K1092,Table!$A$2:$C$121,3,0)</f>
        <v>2</v>
      </c>
      <c r="O1092" s="13" t="str">
        <f>VLOOKUP(A1092,Table!$U$1:$V$230,2,0)</f>
        <v>Monoclinic</v>
      </c>
      <c r="P1092" s="1"/>
    </row>
    <row r="1093" spans="1:16">
      <c r="A1093" s="12">
        <v>15</v>
      </c>
      <c r="B1093" s="12">
        <v>153254</v>
      </c>
      <c r="C1093" s="12" t="s">
        <v>1436</v>
      </c>
      <c r="D1093" s="12" t="s">
        <v>1555</v>
      </c>
      <c r="E1093" s="17" t="s">
        <v>11786</v>
      </c>
      <c r="F1093" s="25" t="str">
        <f>LEFT(E1093,MIN(FIND({0,1,2,3,4,5,6,7,8,9},ASC(E1093)&amp;1234567890))-1)</f>
        <v>Si</v>
      </c>
      <c r="G1093" s="25">
        <f t="shared" si="34"/>
        <v>64</v>
      </c>
      <c r="H1093" s="25">
        <f>VLOOKUP(F1093,Table!$A$2:$C$121,2,0)</f>
        <v>14</v>
      </c>
      <c r="I1093" s="26">
        <f>VLOOKUP(F1093,Table!$A$2:$C$121,3,0)</f>
        <v>3</v>
      </c>
      <c r="J1093" s="17" t="s">
        <v>11787</v>
      </c>
      <c r="K1093" s="25" t="str">
        <f>LEFT(J1093,MIN(FIND({0,1,2,3,4,5,6,7,8,9},ASC(J1093)&amp;1234567890))-1)</f>
        <v>O</v>
      </c>
      <c r="L1093" s="25">
        <f t="shared" si="35"/>
        <v>128</v>
      </c>
      <c r="M1093" s="25">
        <f>VLOOKUP(K1093,Table!$A$2:$C$121,2,0)</f>
        <v>16</v>
      </c>
      <c r="N1093" s="26">
        <f>VLOOKUP(K1093,Table!$A$2:$C$121,3,0)</f>
        <v>2</v>
      </c>
      <c r="O1093" s="13" t="str">
        <f>VLOOKUP(A1093,Table!$U$1:$V$230,2,0)</f>
        <v>Monoclinic</v>
      </c>
      <c r="P1093" s="1"/>
    </row>
    <row r="1094" spans="1:16">
      <c r="A1094" s="12">
        <v>15</v>
      </c>
      <c r="B1094" s="12">
        <v>154655</v>
      </c>
      <c r="C1094" s="12" t="s">
        <v>1436</v>
      </c>
      <c r="D1094" s="12" t="s">
        <v>1556</v>
      </c>
      <c r="E1094" s="17" t="s">
        <v>412</v>
      </c>
      <c r="F1094" s="25" t="str">
        <f>LEFT(E1094,MIN(FIND({0,1,2,3,4,5,6,7,8,9},ASC(E1094)&amp;1234567890))-1)</f>
        <v>Nd</v>
      </c>
      <c r="G1094" s="25">
        <f t="shared" si="34"/>
        <v>2</v>
      </c>
      <c r="H1094" s="25">
        <f>VLOOKUP(F1094,Table!$A$2:$C$121,2,0)</f>
        <v>3</v>
      </c>
      <c r="I1094" s="26">
        <f>VLOOKUP(F1094,Table!$A$2:$C$121,3,0)</f>
        <v>6</v>
      </c>
      <c r="J1094" s="17" t="s">
        <v>11651</v>
      </c>
      <c r="K1094" s="25" t="str">
        <f>LEFT(J1094,MIN(FIND({0,1,2,3,4,5,6,7,8,9},ASC(J1094)&amp;1234567890))-1)</f>
        <v>B</v>
      </c>
      <c r="L1094" s="25">
        <f t="shared" si="35"/>
        <v>5</v>
      </c>
      <c r="M1094" s="25">
        <f>VLOOKUP(K1094,Table!$A$2:$C$121,2,0)</f>
        <v>13</v>
      </c>
      <c r="N1094" s="26">
        <f>VLOOKUP(K1094,Table!$A$2:$C$121,3,0)</f>
        <v>2</v>
      </c>
      <c r="O1094" s="13" t="str">
        <f>VLOOKUP(A1094,Table!$U$1:$V$230,2,0)</f>
        <v>Monoclinic</v>
      </c>
      <c r="P1094" s="1"/>
    </row>
    <row r="1095" spans="1:16">
      <c r="A1095" s="12">
        <v>15</v>
      </c>
      <c r="B1095" s="12">
        <v>416315</v>
      </c>
      <c r="C1095" s="12" t="s">
        <v>1436</v>
      </c>
      <c r="D1095" s="12" t="s">
        <v>1389</v>
      </c>
      <c r="E1095" s="17" t="s">
        <v>11646</v>
      </c>
      <c r="F1095" s="25" t="str">
        <f>LEFT(E1095,MIN(FIND({0,1,2,3,4,5,6,7,8,9},ASC(E1095)&amp;1234567890))-1)</f>
        <v>Xe</v>
      </c>
      <c r="G1095" s="25">
        <f t="shared" si="34"/>
        <v>1</v>
      </c>
      <c r="H1095" s="25">
        <f>VLOOKUP(F1095,Table!$A$2:$C$121,2,0)</f>
        <v>18</v>
      </c>
      <c r="I1095" s="26">
        <f>VLOOKUP(F1095,Table!$A$2:$C$121,3,0)</f>
        <v>5</v>
      </c>
      <c r="J1095" s="17" t="s">
        <v>380</v>
      </c>
      <c r="K1095" s="25" t="str">
        <f>LEFT(J1095,MIN(FIND({0,1,2,3,4,5,6,7,8,9},ASC(J1095)&amp;1234567890))-1)</f>
        <v>F</v>
      </c>
      <c r="L1095" s="25">
        <f t="shared" si="35"/>
        <v>6</v>
      </c>
      <c r="M1095" s="25">
        <f>VLOOKUP(K1095,Table!$A$2:$C$121,2,0)</f>
        <v>17</v>
      </c>
      <c r="N1095" s="26">
        <f>VLOOKUP(K1095,Table!$A$2:$C$121,3,0)</f>
        <v>2</v>
      </c>
      <c r="O1095" s="13" t="str">
        <f>VLOOKUP(A1095,Table!$U$1:$V$230,2,0)</f>
        <v>Monoclinic</v>
      </c>
      <c r="P1095" s="1"/>
    </row>
    <row r="1096" spans="1:16">
      <c r="A1096" s="12">
        <v>15</v>
      </c>
      <c r="B1096" s="12">
        <v>156052</v>
      </c>
      <c r="C1096" s="12" t="s">
        <v>1436</v>
      </c>
      <c r="D1096" s="12" t="s">
        <v>787</v>
      </c>
      <c r="E1096" s="17" t="s">
        <v>584</v>
      </c>
      <c r="F1096" s="25" t="str">
        <f>LEFT(E1096,MIN(FIND({0,1,2,3,4,5,6,7,8,9},ASC(E1096)&amp;1234567890))-1)</f>
        <v>V</v>
      </c>
      <c r="G1096" s="25">
        <f t="shared" si="34"/>
        <v>2</v>
      </c>
      <c r="H1096" s="25">
        <f>VLOOKUP(F1096,Table!$A$2:$C$121,2,0)</f>
        <v>5</v>
      </c>
      <c r="I1096" s="26">
        <f>VLOOKUP(F1096,Table!$A$2:$C$121,3,0)</f>
        <v>4</v>
      </c>
      <c r="J1096" s="17" t="s">
        <v>500</v>
      </c>
      <c r="K1096" s="25" t="str">
        <f>LEFT(J1096,MIN(FIND({0,1,2,3,4,5,6,7,8,9},ASC(J1096)&amp;1234567890))-1)</f>
        <v>O</v>
      </c>
      <c r="L1096" s="25">
        <f t="shared" si="35"/>
        <v>5</v>
      </c>
      <c r="M1096" s="25">
        <f>VLOOKUP(K1096,Table!$A$2:$C$121,2,0)</f>
        <v>16</v>
      </c>
      <c r="N1096" s="26">
        <f>VLOOKUP(K1096,Table!$A$2:$C$121,3,0)</f>
        <v>2</v>
      </c>
      <c r="O1096" s="13" t="str">
        <f>VLOOKUP(A1096,Table!$U$1:$V$230,2,0)</f>
        <v>Monoclinic</v>
      </c>
      <c r="P1096" s="1"/>
    </row>
    <row r="1097" spans="1:16">
      <c r="A1097" s="12">
        <v>15</v>
      </c>
      <c r="B1097" s="12">
        <v>156563</v>
      </c>
      <c r="C1097" s="12" t="s">
        <v>1436</v>
      </c>
      <c r="D1097" s="12" t="s">
        <v>1557</v>
      </c>
      <c r="E1097" s="17" t="s">
        <v>453</v>
      </c>
      <c r="F1097" s="25" t="str">
        <f>LEFT(E1097,MIN(FIND({0,1,2,3,4,5,6,7,8,9},ASC(E1097)&amp;1234567890))-1)</f>
        <v>As</v>
      </c>
      <c r="G1097" s="25">
        <f t="shared" si="34"/>
        <v>2</v>
      </c>
      <c r="H1097" s="25">
        <f>VLOOKUP(F1097,Table!$A$2:$C$121,2,0)</f>
        <v>15</v>
      </c>
      <c r="I1097" s="26">
        <f>VLOOKUP(F1097,Table!$A$2:$C$121,3,0)</f>
        <v>4</v>
      </c>
      <c r="J1097" s="17" t="s">
        <v>11788</v>
      </c>
      <c r="K1097" s="25" t="str">
        <f>LEFT(J1097,MIN(FIND({0,1,2,3,4,5,6,7,8,9},ASC(J1097)&amp;1234567890))-1)</f>
        <v>S</v>
      </c>
      <c r="L1097" s="25">
        <f t="shared" si="35"/>
        <v>2.085</v>
      </c>
      <c r="M1097" s="25">
        <f>VLOOKUP(K1097,Table!$A$2:$C$121,2,0)</f>
        <v>16</v>
      </c>
      <c r="N1097" s="26">
        <f>VLOOKUP(K1097,Table!$A$2:$C$121,3,0)</f>
        <v>3</v>
      </c>
      <c r="O1097" s="13" t="str">
        <f>VLOOKUP(A1097,Table!$U$1:$V$230,2,0)</f>
        <v>Monoclinic</v>
      </c>
      <c r="P1097" s="1"/>
    </row>
    <row r="1098" spans="1:16">
      <c r="A1098" s="12">
        <v>15</v>
      </c>
      <c r="B1098" s="12">
        <v>156564</v>
      </c>
      <c r="C1098" s="12" t="s">
        <v>1436</v>
      </c>
      <c r="D1098" s="12" t="s">
        <v>1558</v>
      </c>
      <c r="E1098" s="17" t="s">
        <v>453</v>
      </c>
      <c r="F1098" s="25" t="str">
        <f>LEFT(E1098,MIN(FIND({0,1,2,3,4,5,6,7,8,9},ASC(E1098)&amp;1234567890))-1)</f>
        <v>As</v>
      </c>
      <c r="G1098" s="25">
        <f t="shared" si="34"/>
        <v>2</v>
      </c>
      <c r="H1098" s="25">
        <f>VLOOKUP(F1098,Table!$A$2:$C$121,2,0)</f>
        <v>15</v>
      </c>
      <c r="I1098" s="26">
        <f>VLOOKUP(F1098,Table!$A$2:$C$121,3,0)</f>
        <v>4</v>
      </c>
      <c r="J1098" s="17" t="s">
        <v>11789</v>
      </c>
      <c r="K1098" s="25" t="str">
        <f>LEFT(J1098,MIN(FIND({0,1,2,3,4,5,6,7,8,9},ASC(J1098)&amp;1234567890))-1)</f>
        <v>S</v>
      </c>
      <c r="L1098" s="25">
        <f t="shared" si="35"/>
        <v>2.11</v>
      </c>
      <c r="M1098" s="25">
        <f>VLOOKUP(K1098,Table!$A$2:$C$121,2,0)</f>
        <v>16</v>
      </c>
      <c r="N1098" s="26">
        <f>VLOOKUP(K1098,Table!$A$2:$C$121,3,0)</f>
        <v>3</v>
      </c>
      <c r="O1098" s="13" t="str">
        <f>VLOOKUP(A1098,Table!$U$1:$V$230,2,0)</f>
        <v>Monoclinic</v>
      </c>
      <c r="P1098" s="1"/>
    </row>
    <row r="1099" spans="1:16">
      <c r="A1099" s="12">
        <v>15</v>
      </c>
      <c r="B1099" s="12">
        <v>156565</v>
      </c>
      <c r="C1099" s="12" t="s">
        <v>1436</v>
      </c>
      <c r="D1099" s="12" t="s">
        <v>1559</v>
      </c>
      <c r="E1099" s="17" t="s">
        <v>453</v>
      </c>
      <c r="F1099" s="25" t="str">
        <f>LEFT(E1099,MIN(FIND({0,1,2,3,4,5,6,7,8,9},ASC(E1099)&amp;1234567890))-1)</f>
        <v>As</v>
      </c>
      <c r="G1099" s="25">
        <f t="shared" si="34"/>
        <v>2</v>
      </c>
      <c r="H1099" s="25">
        <f>VLOOKUP(F1099,Table!$A$2:$C$121,2,0)</f>
        <v>15</v>
      </c>
      <c r="I1099" s="26">
        <f>VLOOKUP(F1099,Table!$A$2:$C$121,3,0)</f>
        <v>4</v>
      </c>
      <c r="J1099" s="17" t="s">
        <v>11790</v>
      </c>
      <c r="K1099" s="25" t="str">
        <f>LEFT(J1099,MIN(FIND({0,1,2,3,4,5,6,7,8,9},ASC(J1099)&amp;1234567890))-1)</f>
        <v>S</v>
      </c>
      <c r="L1099" s="25">
        <f t="shared" si="35"/>
        <v>2.0659999999999998</v>
      </c>
      <c r="M1099" s="25">
        <f>VLOOKUP(K1099,Table!$A$2:$C$121,2,0)</f>
        <v>16</v>
      </c>
      <c r="N1099" s="26">
        <f>VLOOKUP(K1099,Table!$A$2:$C$121,3,0)</f>
        <v>3</v>
      </c>
      <c r="O1099" s="13" t="str">
        <f>VLOOKUP(A1099,Table!$U$1:$V$230,2,0)</f>
        <v>Monoclinic</v>
      </c>
      <c r="P1099" s="1"/>
    </row>
    <row r="1100" spans="1:16">
      <c r="A1100" s="12">
        <v>15</v>
      </c>
      <c r="B1100" s="12">
        <v>156566</v>
      </c>
      <c r="C1100" s="12" t="s">
        <v>1436</v>
      </c>
      <c r="D1100" s="12" t="s">
        <v>1560</v>
      </c>
      <c r="E1100" s="17" t="s">
        <v>453</v>
      </c>
      <c r="F1100" s="25" t="str">
        <f>LEFT(E1100,MIN(FIND({0,1,2,3,4,5,6,7,8,9},ASC(E1100)&amp;1234567890))-1)</f>
        <v>As</v>
      </c>
      <c r="G1100" s="25">
        <f t="shared" si="34"/>
        <v>2</v>
      </c>
      <c r="H1100" s="25">
        <f>VLOOKUP(F1100,Table!$A$2:$C$121,2,0)</f>
        <v>15</v>
      </c>
      <c r="I1100" s="26">
        <f>VLOOKUP(F1100,Table!$A$2:$C$121,3,0)</f>
        <v>4</v>
      </c>
      <c r="J1100" s="17" t="s">
        <v>11791</v>
      </c>
      <c r="K1100" s="25" t="str">
        <f>LEFT(J1100,MIN(FIND({0,1,2,3,4,5,6,7,8,9},ASC(J1100)&amp;1234567890))-1)</f>
        <v>S</v>
      </c>
      <c r="L1100" s="25">
        <f t="shared" si="35"/>
        <v>2.1549999999999998</v>
      </c>
      <c r="M1100" s="25">
        <f>VLOOKUP(K1100,Table!$A$2:$C$121,2,0)</f>
        <v>16</v>
      </c>
      <c r="N1100" s="26">
        <f>VLOOKUP(K1100,Table!$A$2:$C$121,3,0)</f>
        <v>3</v>
      </c>
      <c r="O1100" s="13" t="str">
        <f>VLOOKUP(A1100,Table!$U$1:$V$230,2,0)</f>
        <v>Monoclinic</v>
      </c>
      <c r="P1100" s="1"/>
    </row>
    <row r="1101" spans="1:16">
      <c r="A1101" s="12">
        <v>15</v>
      </c>
      <c r="B1101" s="12">
        <v>156567</v>
      </c>
      <c r="C1101" s="12" t="s">
        <v>1436</v>
      </c>
      <c r="D1101" s="12" t="s">
        <v>1561</v>
      </c>
      <c r="E1101" s="17" t="s">
        <v>453</v>
      </c>
      <c r="F1101" s="25" t="str">
        <f>LEFT(E1101,MIN(FIND({0,1,2,3,4,5,6,7,8,9},ASC(E1101)&amp;1234567890))-1)</f>
        <v>As</v>
      </c>
      <c r="G1101" s="25">
        <f t="shared" si="34"/>
        <v>2</v>
      </c>
      <c r="H1101" s="25">
        <f>VLOOKUP(F1101,Table!$A$2:$C$121,2,0)</f>
        <v>15</v>
      </c>
      <c r="I1101" s="26">
        <f>VLOOKUP(F1101,Table!$A$2:$C$121,3,0)</f>
        <v>4</v>
      </c>
      <c r="J1101" s="17" t="s">
        <v>11792</v>
      </c>
      <c r="K1101" s="25" t="str">
        <f>LEFT(J1101,MIN(FIND({0,1,2,3,4,5,6,7,8,9},ASC(J1101)&amp;1234567890))-1)</f>
        <v>S</v>
      </c>
      <c r="L1101" s="25">
        <f t="shared" si="35"/>
        <v>2.19</v>
      </c>
      <c r="M1101" s="25">
        <f>VLOOKUP(K1101,Table!$A$2:$C$121,2,0)</f>
        <v>16</v>
      </c>
      <c r="N1101" s="26">
        <f>VLOOKUP(K1101,Table!$A$2:$C$121,3,0)</f>
        <v>3</v>
      </c>
      <c r="O1101" s="13" t="str">
        <f>VLOOKUP(A1101,Table!$U$1:$V$230,2,0)</f>
        <v>Monoclinic</v>
      </c>
      <c r="P1101" s="1"/>
    </row>
    <row r="1102" spans="1:16">
      <c r="A1102" s="12">
        <v>15</v>
      </c>
      <c r="B1102" s="12">
        <v>160534</v>
      </c>
      <c r="C1102" s="12" t="s">
        <v>1436</v>
      </c>
      <c r="D1102" s="12" t="s">
        <v>1562</v>
      </c>
      <c r="E1102" s="17" t="s">
        <v>11793</v>
      </c>
      <c r="F1102" s="25" t="str">
        <f>LEFT(E1102,MIN(FIND({0,1,2,3,4,5,6,7,8,9},ASC(E1102)&amp;1234567890))-1)</f>
        <v>Al</v>
      </c>
      <c r="G1102" s="25">
        <f t="shared" si="34"/>
        <v>64.5</v>
      </c>
      <c r="H1102" s="25">
        <f>VLOOKUP(F1102,Table!$A$2:$C$121,2,0)</f>
        <v>13</v>
      </c>
      <c r="I1102" s="26">
        <f>VLOOKUP(F1102,Table!$A$2:$C$121,3,0)</f>
        <v>3</v>
      </c>
      <c r="J1102" s="17" t="s">
        <v>11794</v>
      </c>
      <c r="K1102" s="25" t="str">
        <f>LEFT(J1102,MIN(FIND({0,1,2,3,4,5,6,7,8,9},ASC(J1102)&amp;1234567890))-1)</f>
        <v>Cr</v>
      </c>
      <c r="L1102" s="25">
        <f t="shared" si="35"/>
        <v>12.5</v>
      </c>
      <c r="M1102" s="25">
        <f>VLOOKUP(K1102,Table!$A$2:$C$121,2,0)</f>
        <v>6</v>
      </c>
      <c r="N1102" s="26">
        <f>VLOOKUP(K1102,Table!$A$2:$C$121,3,0)</f>
        <v>4</v>
      </c>
      <c r="O1102" s="13" t="str">
        <f>VLOOKUP(A1102,Table!$U$1:$V$230,2,0)</f>
        <v>Monoclinic</v>
      </c>
      <c r="P1102" s="1"/>
    </row>
    <row r="1103" spans="1:16">
      <c r="A1103" s="12">
        <v>15</v>
      </c>
      <c r="B1103" s="12">
        <v>164160</v>
      </c>
      <c r="C1103" s="12" t="s">
        <v>1436</v>
      </c>
      <c r="D1103" s="12" t="s">
        <v>1563</v>
      </c>
      <c r="E1103" s="17" t="s">
        <v>11795</v>
      </c>
      <c r="F1103" s="25" t="str">
        <f>LEFT(E1103,MIN(FIND({0,1,2,3,4,5,6,7,8,9},ASC(E1103)&amp;1234567890))-1)</f>
        <v>Si</v>
      </c>
      <c r="G1103" s="25">
        <f t="shared" si="34"/>
        <v>56</v>
      </c>
      <c r="H1103" s="25">
        <f>VLOOKUP(F1103,Table!$A$2:$C$121,2,0)</f>
        <v>14</v>
      </c>
      <c r="I1103" s="26">
        <f>VLOOKUP(F1103,Table!$A$2:$C$121,3,0)</f>
        <v>3</v>
      </c>
      <c r="J1103" s="17" t="s">
        <v>11796</v>
      </c>
      <c r="K1103" s="25" t="str">
        <f>LEFT(J1103,MIN(FIND({0,1,2,3,4,5,6,7,8,9},ASC(J1103)&amp;1234567890))-1)</f>
        <v>O</v>
      </c>
      <c r="L1103" s="25">
        <f t="shared" si="35"/>
        <v>112</v>
      </c>
      <c r="M1103" s="25">
        <f>VLOOKUP(K1103,Table!$A$2:$C$121,2,0)</f>
        <v>16</v>
      </c>
      <c r="N1103" s="26">
        <f>VLOOKUP(K1103,Table!$A$2:$C$121,3,0)</f>
        <v>2</v>
      </c>
      <c r="O1103" s="13" t="str">
        <f>VLOOKUP(A1103,Table!$U$1:$V$230,2,0)</f>
        <v>Monoclinic</v>
      </c>
      <c r="P1103" s="1"/>
    </row>
    <row r="1104" spans="1:16">
      <c r="A1104" s="12">
        <v>15</v>
      </c>
      <c r="B1104" s="12">
        <v>421152</v>
      </c>
      <c r="C1104" s="12" t="s">
        <v>1436</v>
      </c>
      <c r="D1104" s="12" t="s">
        <v>1564</v>
      </c>
      <c r="E1104" s="17" t="s">
        <v>11435</v>
      </c>
      <c r="F1104" s="25" t="str">
        <f>LEFT(E1104,MIN(FIND({0,1,2,3,4,5,6,7,8,9},ASC(E1104)&amp;1234567890))-1)</f>
        <v>Si</v>
      </c>
      <c r="G1104" s="25">
        <f t="shared" si="34"/>
        <v>6</v>
      </c>
      <c r="H1104" s="25">
        <f>VLOOKUP(F1104,Table!$A$2:$C$121,2,0)</f>
        <v>14</v>
      </c>
      <c r="I1104" s="26">
        <f>VLOOKUP(F1104,Table!$A$2:$C$121,3,0)</f>
        <v>3</v>
      </c>
      <c r="J1104" s="17" t="s">
        <v>11797</v>
      </c>
      <c r="K1104" s="25" t="str">
        <f>LEFT(J1104,MIN(FIND({0,1,2,3,4,5,6,7,8,9},ASC(J1104)&amp;1234567890))-1)</f>
        <v>Br</v>
      </c>
      <c r="L1104" s="25">
        <f t="shared" si="35"/>
        <v>12</v>
      </c>
      <c r="M1104" s="25">
        <f>VLOOKUP(K1104,Table!$A$2:$C$121,2,0)</f>
        <v>17</v>
      </c>
      <c r="N1104" s="26">
        <f>VLOOKUP(K1104,Table!$A$2:$C$121,3,0)</f>
        <v>4</v>
      </c>
      <c r="O1104" s="13" t="str">
        <f>VLOOKUP(A1104,Table!$U$1:$V$230,2,0)</f>
        <v>Monoclinic</v>
      </c>
      <c r="P1104" s="1"/>
    </row>
    <row r="1105" spans="1:16">
      <c r="A1105" s="12">
        <v>15</v>
      </c>
      <c r="B1105" s="12">
        <v>182902</v>
      </c>
      <c r="C1105" s="12" t="s">
        <v>1436</v>
      </c>
      <c r="D1105" s="12" t="s">
        <v>1565</v>
      </c>
      <c r="E1105" s="17" t="s">
        <v>448</v>
      </c>
      <c r="F1105" s="25" t="str">
        <f>LEFT(E1105,MIN(FIND({0,1,2,3,4,5,6,7,8,9},ASC(E1105)&amp;1234567890))-1)</f>
        <v>C</v>
      </c>
      <c r="G1105" s="25">
        <f t="shared" si="34"/>
        <v>76</v>
      </c>
      <c r="H1105" s="25">
        <f>VLOOKUP(F1105,Table!$A$2:$C$121,2,0)</f>
        <v>14</v>
      </c>
      <c r="I1105" s="26">
        <f>VLOOKUP(F1105,Table!$A$2:$C$121,3,0)</f>
        <v>2</v>
      </c>
      <c r="J1105" s="17" t="s">
        <v>11798</v>
      </c>
      <c r="K1105" s="25" t="str">
        <f>LEFT(J1105,MIN(FIND({0,1,2,3,4,5,6,7,8,9},ASC(J1105)&amp;1234567890))-1)</f>
        <v>Cl</v>
      </c>
      <c r="L1105" s="25">
        <f t="shared" si="35"/>
        <v>29.3</v>
      </c>
      <c r="M1105" s="25">
        <f>VLOOKUP(K1105,Table!$A$2:$C$121,2,0)</f>
        <v>17</v>
      </c>
      <c r="N1105" s="26">
        <f>VLOOKUP(K1105,Table!$A$2:$C$121,3,0)</f>
        <v>3</v>
      </c>
      <c r="O1105" s="13" t="str">
        <f>VLOOKUP(A1105,Table!$U$1:$V$230,2,0)</f>
        <v>Monoclinic</v>
      </c>
      <c r="P1105" s="1"/>
    </row>
    <row r="1106" spans="1:16">
      <c r="A1106" s="12">
        <v>15</v>
      </c>
      <c r="B1106" s="12">
        <v>185954</v>
      </c>
      <c r="C1106" s="12" t="s">
        <v>1436</v>
      </c>
      <c r="D1106" s="12" t="s">
        <v>1089</v>
      </c>
      <c r="E1106" s="17" t="s">
        <v>593</v>
      </c>
      <c r="F1106" s="25" t="str">
        <f>LEFT(E1106,MIN(FIND({0,1,2,3,4,5,6,7,8,9},ASC(E1106)&amp;1234567890))-1)</f>
        <v>Sb</v>
      </c>
      <c r="G1106" s="25">
        <f t="shared" si="34"/>
        <v>2</v>
      </c>
      <c r="H1106" s="25">
        <f>VLOOKUP(F1106,Table!$A$2:$C$121,2,0)</f>
        <v>15</v>
      </c>
      <c r="I1106" s="26">
        <f>VLOOKUP(F1106,Table!$A$2:$C$121,3,0)</f>
        <v>5</v>
      </c>
      <c r="J1106" s="17" t="s">
        <v>36</v>
      </c>
      <c r="K1106" s="25" t="str">
        <f>LEFT(J1106,MIN(FIND({0,1,2,3,4,5,6,7,8,9},ASC(J1106)&amp;1234567890))-1)</f>
        <v>Te</v>
      </c>
      <c r="L1106" s="25">
        <f t="shared" si="35"/>
        <v>3</v>
      </c>
      <c r="M1106" s="25">
        <f>VLOOKUP(K1106,Table!$A$2:$C$121,2,0)</f>
        <v>16</v>
      </c>
      <c r="N1106" s="26">
        <f>VLOOKUP(K1106,Table!$A$2:$C$121,3,0)</f>
        <v>5</v>
      </c>
      <c r="O1106" s="13" t="str">
        <f>VLOOKUP(A1106,Table!$U$1:$V$230,2,0)</f>
        <v>Monoclinic</v>
      </c>
      <c r="P1106" s="1"/>
    </row>
    <row r="1107" spans="1:16">
      <c r="A1107" s="12">
        <v>15</v>
      </c>
      <c r="B1107" s="12">
        <v>249691</v>
      </c>
      <c r="C1107" s="12" t="s">
        <v>1436</v>
      </c>
      <c r="D1107" s="12" t="s">
        <v>1566</v>
      </c>
      <c r="E1107" s="17" t="s">
        <v>11799</v>
      </c>
      <c r="F1107" s="25" t="str">
        <f>LEFT(E1107,MIN(FIND({0,1,2,3,4,5,6,7,8,9},ASC(E1107)&amp;1234567890))-1)</f>
        <v>C</v>
      </c>
      <c r="G1107" s="25">
        <f t="shared" si="34"/>
        <v>50</v>
      </c>
      <c r="H1107" s="25">
        <f>VLOOKUP(F1107,Table!$A$2:$C$121,2,0)</f>
        <v>14</v>
      </c>
      <c r="I1107" s="26">
        <f>VLOOKUP(F1107,Table!$A$2:$C$121,3,0)</f>
        <v>2</v>
      </c>
      <c r="J1107" s="17" t="s">
        <v>11381</v>
      </c>
      <c r="K1107" s="25" t="str">
        <f>LEFT(J1107,MIN(FIND({0,1,2,3,4,5,6,7,8,9},ASC(J1107)&amp;1234567890))-1)</f>
        <v>Cl</v>
      </c>
      <c r="L1107" s="25">
        <f t="shared" si="35"/>
        <v>10</v>
      </c>
      <c r="M1107" s="25">
        <f>VLOOKUP(K1107,Table!$A$2:$C$121,2,0)</f>
        <v>17</v>
      </c>
      <c r="N1107" s="26">
        <f>VLOOKUP(K1107,Table!$A$2:$C$121,3,0)</f>
        <v>3</v>
      </c>
      <c r="O1107" s="13" t="str">
        <f>VLOOKUP(A1107,Table!$U$1:$V$230,2,0)</f>
        <v>Monoclinic</v>
      </c>
      <c r="P1107" s="1"/>
    </row>
    <row r="1108" spans="1:16">
      <c r="A1108" s="12">
        <v>15</v>
      </c>
      <c r="B1108" s="12">
        <v>249788</v>
      </c>
      <c r="C1108" s="12" t="s">
        <v>1436</v>
      </c>
      <c r="D1108" s="12" t="s">
        <v>1567</v>
      </c>
      <c r="E1108" s="17" t="s">
        <v>11747</v>
      </c>
      <c r="F1108" s="25" t="str">
        <f>LEFT(E1108,MIN(FIND({0,1,2,3,4,5,6,7,8,9},ASC(E1108)&amp;1234567890))-1)</f>
        <v>C</v>
      </c>
      <c r="G1108" s="25">
        <f t="shared" si="34"/>
        <v>80</v>
      </c>
      <c r="H1108" s="25">
        <f>VLOOKUP(F1108,Table!$A$2:$C$121,2,0)</f>
        <v>14</v>
      </c>
      <c r="I1108" s="26">
        <f>VLOOKUP(F1108,Table!$A$2:$C$121,3,0)</f>
        <v>2</v>
      </c>
      <c r="J1108" s="17" t="s">
        <v>493</v>
      </c>
      <c r="K1108" s="25" t="str">
        <f>LEFT(J1108,MIN(FIND({0,1,2,3,4,5,6,7,8,9},ASC(J1108)&amp;1234567890))-1)</f>
        <v>Cl</v>
      </c>
      <c r="L1108" s="25">
        <f t="shared" si="35"/>
        <v>12</v>
      </c>
      <c r="M1108" s="25">
        <f>VLOOKUP(K1108,Table!$A$2:$C$121,2,0)</f>
        <v>17</v>
      </c>
      <c r="N1108" s="26">
        <f>VLOOKUP(K1108,Table!$A$2:$C$121,3,0)</f>
        <v>3</v>
      </c>
      <c r="O1108" s="13" t="str">
        <f>VLOOKUP(A1108,Table!$U$1:$V$230,2,0)</f>
        <v>Monoclinic</v>
      </c>
      <c r="P1108" s="1"/>
    </row>
    <row r="1109" spans="1:16">
      <c r="A1109" s="12">
        <v>15</v>
      </c>
      <c r="B1109" s="12">
        <v>246796</v>
      </c>
      <c r="C1109" s="12" t="s">
        <v>1436</v>
      </c>
      <c r="D1109" s="12" t="s">
        <v>1568</v>
      </c>
      <c r="E1109" s="17" t="s">
        <v>614</v>
      </c>
      <c r="F1109" s="25" t="str">
        <f>LEFT(E1109,MIN(FIND({0,1,2,3,4,5,6,7,8,9},ASC(E1109)&amp;1234567890))-1)</f>
        <v>C</v>
      </c>
      <c r="G1109" s="25">
        <f t="shared" si="34"/>
        <v>1</v>
      </c>
      <c r="H1109" s="25">
        <f>VLOOKUP(F1109,Table!$A$2:$C$121,2,0)</f>
        <v>14</v>
      </c>
      <c r="I1109" s="26">
        <f>VLOOKUP(F1109,Table!$A$2:$C$121,3,0)</f>
        <v>2</v>
      </c>
      <c r="J1109" s="17" t="s">
        <v>11450</v>
      </c>
      <c r="K1109" s="25" t="str">
        <f>LEFT(J1109,MIN(FIND({0,1,2,3,4,5,6,7,8,9},ASC(J1109)&amp;1234567890))-1)</f>
        <v>Cl</v>
      </c>
      <c r="L1109" s="25">
        <f t="shared" si="35"/>
        <v>4</v>
      </c>
      <c r="M1109" s="25">
        <f>VLOOKUP(K1109,Table!$A$2:$C$121,2,0)</f>
        <v>17</v>
      </c>
      <c r="N1109" s="26">
        <f>VLOOKUP(K1109,Table!$A$2:$C$121,3,0)</f>
        <v>3</v>
      </c>
      <c r="O1109" s="13" t="str">
        <f>VLOOKUP(A1109,Table!$U$1:$V$230,2,0)</f>
        <v>Monoclinic</v>
      </c>
      <c r="P1109" s="1"/>
    </row>
    <row r="1110" spans="1:16">
      <c r="A1110" s="12">
        <v>15</v>
      </c>
      <c r="B1110" s="12">
        <v>247380</v>
      </c>
      <c r="C1110" s="12" t="s">
        <v>1436</v>
      </c>
      <c r="D1110" s="12" t="s">
        <v>1569</v>
      </c>
      <c r="E1110" s="17" t="s">
        <v>11417</v>
      </c>
      <c r="F1110" s="25" t="str">
        <f>LEFT(E1110,MIN(FIND({0,1,2,3,4,5,6,7,8,9},ASC(E1110)&amp;1234567890))-1)</f>
        <v>Yb</v>
      </c>
      <c r="G1110" s="25">
        <f t="shared" si="34"/>
        <v>5</v>
      </c>
      <c r="H1110" s="25">
        <f>VLOOKUP(F1110,Table!$A$2:$C$121,2,0)</f>
        <v>3</v>
      </c>
      <c r="I1110" s="26">
        <f>VLOOKUP(F1110,Table!$A$2:$C$121,3,0)</f>
        <v>6</v>
      </c>
      <c r="J1110" s="17" t="s">
        <v>11800</v>
      </c>
      <c r="K1110" s="25" t="str">
        <f>LEFT(J1110,MIN(FIND({0,1,2,3,4,5,6,7,8,9},ASC(J1110)&amp;1234567890))-1)</f>
        <v>Pd</v>
      </c>
      <c r="L1110" s="25">
        <f t="shared" si="35"/>
        <v>1.94</v>
      </c>
      <c r="M1110" s="25">
        <f>VLOOKUP(K1110,Table!$A$2:$C$121,2,0)</f>
        <v>10</v>
      </c>
      <c r="N1110" s="26">
        <f>VLOOKUP(K1110,Table!$A$2:$C$121,3,0)</f>
        <v>5</v>
      </c>
      <c r="O1110" s="13" t="str">
        <f>VLOOKUP(A1110,Table!$U$1:$V$230,2,0)</f>
        <v>Monoclinic</v>
      </c>
      <c r="P1110" s="1"/>
    </row>
    <row r="1111" spans="1:16">
      <c r="A1111" s="12">
        <v>15</v>
      </c>
      <c r="B1111" s="12">
        <v>107270</v>
      </c>
      <c r="C1111" s="12" t="s">
        <v>1436</v>
      </c>
      <c r="D1111" s="12" t="s">
        <v>1570</v>
      </c>
      <c r="E1111" s="17" t="s">
        <v>11801</v>
      </c>
      <c r="F1111" s="25" t="str">
        <f>LEFT(E1111,MIN(FIND({0,1,2,3,4,5,6,7,8,9},ASC(E1111)&amp;1234567890))-1)</f>
        <v>Mn</v>
      </c>
      <c r="G1111" s="25">
        <f t="shared" si="34"/>
        <v>122.9</v>
      </c>
      <c r="H1111" s="25">
        <f>VLOOKUP(F1111,Table!$A$2:$C$121,2,0)</f>
        <v>7</v>
      </c>
      <c r="I1111" s="26">
        <f>VLOOKUP(F1111,Table!$A$2:$C$121,3,0)</f>
        <v>4</v>
      </c>
      <c r="J1111" s="17" t="s">
        <v>11802</v>
      </c>
      <c r="K1111" s="25" t="str">
        <f>LEFT(J1111,MIN(FIND({0,1,2,3,4,5,6,7,8,9},ASC(J1111)&amp;1234567890))-1)</f>
        <v>Ga</v>
      </c>
      <c r="L1111" s="25">
        <f t="shared" si="35"/>
        <v>137.1</v>
      </c>
      <c r="M1111" s="25">
        <f>VLOOKUP(K1111,Table!$A$2:$C$121,2,0)</f>
        <v>13</v>
      </c>
      <c r="N1111" s="26">
        <f>VLOOKUP(K1111,Table!$A$2:$C$121,3,0)</f>
        <v>4</v>
      </c>
      <c r="O1111" s="13" t="str">
        <f>VLOOKUP(A1111,Table!$U$1:$V$230,2,0)</f>
        <v>Monoclinic</v>
      </c>
      <c r="P1111" s="1"/>
    </row>
    <row r="1112" spans="1:16">
      <c r="A1112" s="12">
        <v>15</v>
      </c>
      <c r="B1112" s="12">
        <v>409953</v>
      </c>
      <c r="C1112" s="12" t="s">
        <v>1436</v>
      </c>
      <c r="D1112" s="12" t="s">
        <v>1571</v>
      </c>
      <c r="E1112" s="17" t="s">
        <v>11752</v>
      </c>
      <c r="F1112" s="25" t="str">
        <f>LEFT(E1112,MIN(FIND({0,1,2,3,4,5,6,7,8,9},ASC(E1112)&amp;1234567890))-1)</f>
        <v>Na</v>
      </c>
      <c r="G1112" s="25">
        <f t="shared" si="34"/>
        <v>4</v>
      </c>
      <c r="H1112" s="25">
        <f>VLOOKUP(F1112,Table!$A$2:$C$121,2,0)</f>
        <v>1</v>
      </c>
      <c r="I1112" s="26">
        <f>VLOOKUP(F1112,Table!$A$2:$C$121,3,0)</f>
        <v>3</v>
      </c>
      <c r="J1112" s="17" t="s">
        <v>11725</v>
      </c>
      <c r="K1112" s="25" t="str">
        <f>LEFT(J1112,MIN(FIND({0,1,2,3,4,5,6,7,8,9},ASC(J1112)&amp;1234567890))-1)</f>
        <v>Si</v>
      </c>
      <c r="L1112" s="25">
        <f t="shared" si="35"/>
        <v>4</v>
      </c>
      <c r="M1112" s="25">
        <f>VLOOKUP(K1112,Table!$A$2:$C$121,2,0)</f>
        <v>14</v>
      </c>
      <c r="N1112" s="26">
        <f>VLOOKUP(K1112,Table!$A$2:$C$121,3,0)</f>
        <v>3</v>
      </c>
      <c r="O1112" s="13" t="str">
        <f>VLOOKUP(A1112,Table!$U$1:$V$230,2,0)</f>
        <v>Monoclinic</v>
      </c>
      <c r="P1112" s="1"/>
    </row>
    <row r="1113" spans="1:16">
      <c r="A1113" s="12">
        <v>15</v>
      </c>
      <c r="B1113" s="12">
        <v>380495</v>
      </c>
      <c r="C1113" s="12" t="s">
        <v>1436</v>
      </c>
      <c r="D1113" s="12" t="s">
        <v>1572</v>
      </c>
      <c r="E1113" s="17" t="s">
        <v>428</v>
      </c>
      <c r="F1113" s="25" t="str">
        <f>LEFT(E1113,MIN(FIND({0,1,2,3,4,5,6,7,8,9},ASC(E1113)&amp;1234567890))-1)</f>
        <v>Eu</v>
      </c>
      <c r="G1113" s="25">
        <f t="shared" si="34"/>
        <v>1</v>
      </c>
      <c r="H1113" s="25">
        <f>VLOOKUP(F1113,Table!$A$2:$C$121,2,0)</f>
        <v>3</v>
      </c>
      <c r="I1113" s="26">
        <f>VLOOKUP(F1113,Table!$A$2:$C$121,3,0)</f>
        <v>6</v>
      </c>
      <c r="J1113" s="17" t="s">
        <v>383</v>
      </c>
      <c r="K1113" s="25" t="str">
        <f>LEFT(J1113,MIN(FIND({0,1,2,3,4,5,6,7,8,9},ASC(J1113)&amp;1234567890))-1)</f>
        <v>C</v>
      </c>
      <c r="L1113" s="25">
        <f t="shared" si="35"/>
        <v>2</v>
      </c>
      <c r="M1113" s="25">
        <f>VLOOKUP(K1113,Table!$A$2:$C$121,2,0)</f>
        <v>14</v>
      </c>
      <c r="N1113" s="26">
        <f>VLOOKUP(K1113,Table!$A$2:$C$121,3,0)</f>
        <v>2</v>
      </c>
      <c r="O1113" s="13" t="str">
        <f>VLOOKUP(A1113,Table!$U$1:$V$230,2,0)</f>
        <v>Monoclinic</v>
      </c>
      <c r="P1113" s="1"/>
    </row>
    <row r="1114" spans="1:16">
      <c r="A1114" s="12">
        <v>15</v>
      </c>
      <c r="B1114" s="12">
        <v>262163</v>
      </c>
      <c r="C1114" s="12" t="s">
        <v>1436</v>
      </c>
      <c r="D1114" s="12" t="s">
        <v>1573</v>
      </c>
      <c r="E1114" s="17" t="s">
        <v>437</v>
      </c>
      <c r="F1114" s="25" t="str">
        <f>LEFT(E1114,MIN(FIND({0,1,2,3,4,5,6,7,8,9},ASC(E1114)&amp;1234567890))-1)</f>
        <v>C</v>
      </c>
      <c r="G1114" s="25">
        <f t="shared" si="34"/>
        <v>90</v>
      </c>
      <c r="H1114" s="25">
        <f>VLOOKUP(F1114,Table!$A$2:$C$121,2,0)</f>
        <v>14</v>
      </c>
      <c r="I1114" s="26">
        <f>VLOOKUP(F1114,Table!$A$2:$C$121,3,0)</f>
        <v>2</v>
      </c>
      <c r="J1114" s="17" t="s">
        <v>11803</v>
      </c>
      <c r="K1114" s="25" t="str">
        <f>LEFT(J1114,MIN(FIND({0,1,2,3,4,5,6,7,8,9},ASC(J1114)&amp;1234567890))-1)</f>
        <v>Cl</v>
      </c>
      <c r="L1114" s="25">
        <f t="shared" si="35"/>
        <v>32.21</v>
      </c>
      <c r="M1114" s="25">
        <f>VLOOKUP(K1114,Table!$A$2:$C$121,2,0)</f>
        <v>17</v>
      </c>
      <c r="N1114" s="26">
        <f>VLOOKUP(K1114,Table!$A$2:$C$121,3,0)</f>
        <v>3</v>
      </c>
      <c r="O1114" s="13" t="str">
        <f>VLOOKUP(A1114,Table!$U$1:$V$230,2,0)</f>
        <v>Monoclinic</v>
      </c>
      <c r="P1114" s="1"/>
    </row>
    <row r="1115" spans="1:16">
      <c r="A1115" s="12">
        <v>15</v>
      </c>
      <c r="B1115" s="12">
        <v>262164</v>
      </c>
      <c r="C1115" s="12" t="s">
        <v>1436</v>
      </c>
      <c r="D1115" s="12" t="s">
        <v>1574</v>
      </c>
      <c r="E1115" s="17" t="s">
        <v>437</v>
      </c>
      <c r="F1115" s="25" t="str">
        <f>LEFT(E1115,MIN(FIND({0,1,2,3,4,5,6,7,8,9},ASC(E1115)&amp;1234567890))-1)</f>
        <v>C</v>
      </c>
      <c r="G1115" s="25">
        <f t="shared" si="34"/>
        <v>90</v>
      </c>
      <c r="H1115" s="25">
        <f>VLOOKUP(F1115,Table!$A$2:$C$121,2,0)</f>
        <v>14</v>
      </c>
      <c r="I1115" s="26">
        <f>VLOOKUP(F1115,Table!$A$2:$C$121,3,0)</f>
        <v>2</v>
      </c>
      <c r="J1115" s="17" t="s">
        <v>11804</v>
      </c>
      <c r="K1115" s="25" t="str">
        <f>LEFT(J1115,MIN(FIND({0,1,2,3,4,5,6,7,8,9},ASC(J1115)&amp;1234567890))-1)</f>
        <v>Cl</v>
      </c>
      <c r="L1115" s="25">
        <f t="shared" si="35"/>
        <v>32.119999999999997</v>
      </c>
      <c r="M1115" s="25">
        <f>VLOOKUP(K1115,Table!$A$2:$C$121,2,0)</f>
        <v>17</v>
      </c>
      <c r="N1115" s="26">
        <f>VLOOKUP(K1115,Table!$A$2:$C$121,3,0)</f>
        <v>3</v>
      </c>
      <c r="O1115" s="13" t="str">
        <f>VLOOKUP(A1115,Table!$U$1:$V$230,2,0)</f>
        <v>Monoclinic</v>
      </c>
      <c r="P1115" s="1"/>
    </row>
    <row r="1116" spans="1:16">
      <c r="A1116" s="12">
        <v>15</v>
      </c>
      <c r="B1116" s="12">
        <v>262957</v>
      </c>
      <c r="C1116" s="12" t="s">
        <v>1436</v>
      </c>
      <c r="D1116" s="12" t="s">
        <v>1575</v>
      </c>
      <c r="E1116" s="17" t="s">
        <v>476</v>
      </c>
      <c r="F1116" s="25" t="str">
        <f>LEFT(E1116,MIN(FIND({0,1,2,3,4,5,6,7,8,9},ASC(E1116)&amp;1234567890))-1)</f>
        <v>C</v>
      </c>
      <c r="G1116" s="25">
        <f t="shared" si="34"/>
        <v>96</v>
      </c>
      <c r="H1116" s="25">
        <f>VLOOKUP(F1116,Table!$A$2:$C$121,2,0)</f>
        <v>14</v>
      </c>
      <c r="I1116" s="26">
        <f>VLOOKUP(F1116,Table!$A$2:$C$121,3,0)</f>
        <v>2</v>
      </c>
      <c r="J1116" s="17" t="s">
        <v>11805</v>
      </c>
      <c r="K1116" s="25" t="str">
        <f>LEFT(J1116,MIN(FIND({0,1,2,3,4,5,6,7,8,9},ASC(J1116)&amp;1234567890))-1)</f>
        <v>Cl</v>
      </c>
      <c r="L1116" s="25">
        <f t="shared" si="35"/>
        <v>24.12</v>
      </c>
      <c r="M1116" s="25">
        <f>VLOOKUP(K1116,Table!$A$2:$C$121,2,0)</f>
        <v>17</v>
      </c>
      <c r="N1116" s="26">
        <f>VLOOKUP(K1116,Table!$A$2:$C$121,3,0)</f>
        <v>3</v>
      </c>
      <c r="O1116" s="13" t="str">
        <f>VLOOKUP(A1116,Table!$U$1:$V$230,2,0)</f>
        <v>Monoclinic</v>
      </c>
      <c r="P1116" s="1"/>
    </row>
    <row r="1117" spans="1:16">
      <c r="A1117" s="12">
        <v>15</v>
      </c>
      <c r="B1117" s="12">
        <v>192020</v>
      </c>
      <c r="C1117" s="12" t="s">
        <v>1436</v>
      </c>
      <c r="D1117" s="12" t="s">
        <v>1576</v>
      </c>
      <c r="E1117" s="17" t="s">
        <v>541</v>
      </c>
      <c r="F1117" s="25" t="str">
        <f>LEFT(E1117,MIN(FIND({0,1,2,3,4,5,6,7,8,9},ASC(E1117)&amp;1234567890))-1)</f>
        <v>Pd</v>
      </c>
      <c r="G1117" s="25">
        <f t="shared" si="34"/>
        <v>1</v>
      </c>
      <c r="H1117" s="25">
        <f>VLOOKUP(F1117,Table!$A$2:$C$121,2,0)</f>
        <v>10</v>
      </c>
      <c r="I1117" s="26">
        <f>VLOOKUP(F1117,Table!$A$2:$C$121,3,0)</f>
        <v>5</v>
      </c>
      <c r="J1117" s="17" t="s">
        <v>11806</v>
      </c>
      <c r="K1117" s="25" t="str">
        <f>LEFT(J1117,MIN(FIND({0,1,2,3,4,5,6,7,8,9},ASC(J1117)&amp;1234567890))-1)</f>
        <v>B</v>
      </c>
      <c r="L1117" s="25">
        <f t="shared" si="35"/>
        <v>0.184</v>
      </c>
      <c r="M1117" s="25">
        <f>VLOOKUP(K1117,Table!$A$2:$C$121,2,0)</f>
        <v>13</v>
      </c>
      <c r="N1117" s="26">
        <f>VLOOKUP(K1117,Table!$A$2:$C$121,3,0)</f>
        <v>2</v>
      </c>
      <c r="O1117" s="13" t="str">
        <f>VLOOKUP(A1117,Table!$U$1:$V$230,2,0)</f>
        <v>Monoclinic</v>
      </c>
      <c r="P1117" s="1"/>
    </row>
    <row r="1118" spans="1:16">
      <c r="A1118" s="12">
        <v>15</v>
      </c>
      <c r="B1118" s="12">
        <v>237505</v>
      </c>
      <c r="C1118" s="12" t="s">
        <v>1436</v>
      </c>
      <c r="D1118" s="12" t="s">
        <v>1577</v>
      </c>
      <c r="E1118" s="17" t="s">
        <v>478</v>
      </c>
      <c r="F1118" s="25" t="str">
        <f>LEFT(E1118,MIN(FIND({0,1,2,3,4,5,6,7,8,9},ASC(E1118)&amp;1234567890))-1)</f>
        <v>C</v>
      </c>
      <c r="G1118" s="25">
        <f t="shared" si="34"/>
        <v>88</v>
      </c>
      <c r="H1118" s="25">
        <f>VLOOKUP(F1118,Table!$A$2:$C$121,2,0)</f>
        <v>14</v>
      </c>
      <c r="I1118" s="26">
        <f>VLOOKUP(F1118,Table!$A$2:$C$121,3,0)</f>
        <v>2</v>
      </c>
      <c r="J1118" s="17" t="s">
        <v>11807</v>
      </c>
      <c r="K1118" s="25" t="str">
        <f>LEFT(J1118,MIN(FIND({0,1,2,3,4,5,6,7,8,9},ASC(J1118)&amp;1234567890))-1)</f>
        <v>Cl</v>
      </c>
      <c r="L1118" s="25">
        <f t="shared" si="35"/>
        <v>22.55</v>
      </c>
      <c r="M1118" s="25">
        <f>VLOOKUP(K1118,Table!$A$2:$C$121,2,0)</f>
        <v>17</v>
      </c>
      <c r="N1118" s="26">
        <f>VLOOKUP(K1118,Table!$A$2:$C$121,3,0)</f>
        <v>3</v>
      </c>
      <c r="O1118" s="13" t="str">
        <f>VLOOKUP(A1118,Table!$U$1:$V$230,2,0)</f>
        <v>Monoclinic</v>
      </c>
      <c r="P1118" s="1"/>
    </row>
    <row r="1119" spans="1:16">
      <c r="A1119" s="12">
        <v>15</v>
      </c>
      <c r="B1119" s="12">
        <v>193716</v>
      </c>
      <c r="C1119" s="12" t="s">
        <v>1472</v>
      </c>
      <c r="D1119" s="12" t="s">
        <v>1578</v>
      </c>
      <c r="E1119" s="17" t="s">
        <v>11808</v>
      </c>
      <c r="F1119" s="25" t="str">
        <f>LEFT(E1119,MIN(FIND({0,1,2,3,4,5,6,7,8,9},ASC(E1119)&amp;1234567890))-1)</f>
        <v>Fe</v>
      </c>
      <c r="G1119" s="25">
        <f t="shared" si="34"/>
        <v>1.95</v>
      </c>
      <c r="H1119" s="25">
        <f>VLOOKUP(F1119,Table!$A$2:$C$121,2,0)</f>
        <v>8</v>
      </c>
      <c r="I1119" s="26">
        <f>VLOOKUP(F1119,Table!$A$2:$C$121,3,0)</f>
        <v>4</v>
      </c>
      <c r="J1119" s="17" t="s">
        <v>59</v>
      </c>
      <c r="K1119" s="25" t="str">
        <f>LEFT(J1119,MIN(FIND({0,1,2,3,4,5,6,7,8,9},ASC(J1119)&amp;1234567890))-1)</f>
        <v>O</v>
      </c>
      <c r="L1119" s="25">
        <f t="shared" si="35"/>
        <v>3</v>
      </c>
      <c r="M1119" s="25">
        <f>VLOOKUP(K1119,Table!$A$2:$C$121,2,0)</f>
        <v>16</v>
      </c>
      <c r="N1119" s="26">
        <f>VLOOKUP(K1119,Table!$A$2:$C$121,3,0)</f>
        <v>2</v>
      </c>
      <c r="O1119" s="13" t="str">
        <f>VLOOKUP(A1119,Table!$U$1:$V$230,2,0)</f>
        <v>Monoclinic</v>
      </c>
      <c r="P1119" s="1"/>
    </row>
    <row r="1120" spans="1:16">
      <c r="A1120" s="12">
        <v>15</v>
      </c>
      <c r="B1120" s="12">
        <v>428285</v>
      </c>
      <c r="C1120" s="12" t="s">
        <v>1436</v>
      </c>
      <c r="D1120" s="12" t="s">
        <v>1579</v>
      </c>
      <c r="E1120" s="17" t="s">
        <v>334</v>
      </c>
      <c r="F1120" s="25" t="str">
        <f>LEFT(E1120,MIN(FIND({0,1,2,3,4,5,6,7,8,9},ASC(E1120)&amp;1234567890))-1)</f>
        <v>V</v>
      </c>
      <c r="G1120" s="25">
        <f t="shared" si="34"/>
        <v>1</v>
      </c>
      <c r="H1120" s="25">
        <f>VLOOKUP(F1120,Table!$A$2:$C$121,2,0)</f>
        <v>5</v>
      </c>
      <c r="I1120" s="26">
        <f>VLOOKUP(F1120,Table!$A$2:$C$121,3,0)</f>
        <v>4</v>
      </c>
      <c r="J1120" s="17" t="s">
        <v>481</v>
      </c>
      <c r="K1120" s="25" t="str">
        <f>LEFT(J1120,MIN(FIND({0,1,2,3,4,5,6,7,8,9},ASC(J1120)&amp;1234567890))-1)</f>
        <v>S</v>
      </c>
      <c r="L1120" s="25">
        <f t="shared" si="35"/>
        <v>4</v>
      </c>
      <c r="M1120" s="25">
        <f>VLOOKUP(K1120,Table!$A$2:$C$121,2,0)</f>
        <v>16</v>
      </c>
      <c r="N1120" s="26">
        <f>VLOOKUP(K1120,Table!$A$2:$C$121,3,0)</f>
        <v>3</v>
      </c>
      <c r="O1120" s="13" t="str">
        <f>VLOOKUP(A1120,Table!$U$1:$V$230,2,0)</f>
        <v>Monoclinic</v>
      </c>
      <c r="P1120" s="1"/>
    </row>
    <row r="1121" spans="1:16">
      <c r="A1121" s="12">
        <v>15</v>
      </c>
      <c r="B1121" s="12">
        <v>251733</v>
      </c>
      <c r="C1121" s="12" t="s">
        <v>1436</v>
      </c>
      <c r="D1121" s="12" t="s">
        <v>1580</v>
      </c>
      <c r="E1121" s="17" t="s">
        <v>11753</v>
      </c>
      <c r="F1121" s="25" t="str">
        <f>LEFT(E1121,MIN(FIND({0,1,2,3,4,5,6,7,8,9},ASC(E1121)&amp;1234567890))-1)</f>
        <v>C</v>
      </c>
      <c r="G1121" s="25">
        <f t="shared" si="34"/>
        <v>94</v>
      </c>
      <c r="H1121" s="25">
        <f>VLOOKUP(F1121,Table!$A$2:$C$121,2,0)</f>
        <v>14</v>
      </c>
      <c r="I1121" s="26">
        <f>VLOOKUP(F1121,Table!$A$2:$C$121,3,0)</f>
        <v>2</v>
      </c>
      <c r="J1121" s="17" t="s">
        <v>11809</v>
      </c>
      <c r="K1121" s="25" t="str">
        <f>LEFT(J1121,MIN(FIND({0,1,2,3,4,5,6,7,8,9},ASC(J1121)&amp;1234567890))-1)</f>
        <v>Cl</v>
      </c>
      <c r="L1121" s="25">
        <f t="shared" si="35"/>
        <v>21.67</v>
      </c>
      <c r="M1121" s="25">
        <f>VLOOKUP(K1121,Table!$A$2:$C$121,2,0)</f>
        <v>17</v>
      </c>
      <c r="N1121" s="26">
        <f>VLOOKUP(K1121,Table!$A$2:$C$121,3,0)</f>
        <v>3</v>
      </c>
      <c r="O1121" s="13" t="str">
        <f>VLOOKUP(A1121,Table!$U$1:$V$230,2,0)</f>
        <v>Monoclinic</v>
      </c>
      <c r="P1121" s="1"/>
    </row>
    <row r="1122" spans="1:16">
      <c r="A1122" s="12">
        <v>15</v>
      </c>
      <c r="B1122" s="12">
        <v>239210</v>
      </c>
      <c r="C1122" s="12" t="s">
        <v>1436</v>
      </c>
      <c r="D1122" s="12" t="s">
        <v>1581</v>
      </c>
      <c r="E1122" s="17" t="s">
        <v>486</v>
      </c>
      <c r="F1122" s="25" t="str">
        <f>LEFT(E1122,MIN(FIND({0,1,2,3,4,5,6,7,8,9},ASC(E1122)&amp;1234567890))-1)</f>
        <v>C</v>
      </c>
      <c r="G1122" s="25">
        <f t="shared" si="34"/>
        <v>100</v>
      </c>
      <c r="H1122" s="25">
        <f>VLOOKUP(F1122,Table!$A$2:$C$121,2,0)</f>
        <v>14</v>
      </c>
      <c r="I1122" s="26">
        <f>VLOOKUP(F1122,Table!$A$2:$C$121,3,0)</f>
        <v>2</v>
      </c>
      <c r="J1122" s="17" t="s">
        <v>11810</v>
      </c>
      <c r="K1122" s="25" t="str">
        <f>LEFT(J1122,MIN(FIND({0,1,2,3,4,5,6,7,8,9},ASC(J1122)&amp;1234567890))-1)</f>
        <v>Cl</v>
      </c>
      <c r="L1122" s="25">
        <f t="shared" si="35"/>
        <v>28.7</v>
      </c>
      <c r="M1122" s="25">
        <f>VLOOKUP(K1122,Table!$A$2:$C$121,2,0)</f>
        <v>17</v>
      </c>
      <c r="N1122" s="26">
        <f>VLOOKUP(K1122,Table!$A$2:$C$121,3,0)</f>
        <v>3</v>
      </c>
      <c r="O1122" s="13" t="str">
        <f>VLOOKUP(A1122,Table!$U$1:$V$230,2,0)</f>
        <v>Monoclinic</v>
      </c>
      <c r="P1122" s="1"/>
    </row>
    <row r="1123" spans="1:16">
      <c r="A1123" s="12">
        <v>15</v>
      </c>
      <c r="B1123" s="12">
        <v>239211</v>
      </c>
      <c r="C1123" s="12" t="s">
        <v>1436</v>
      </c>
      <c r="D1123" s="12" t="s">
        <v>1582</v>
      </c>
      <c r="E1123" s="17" t="s">
        <v>486</v>
      </c>
      <c r="F1123" s="25" t="str">
        <f>LEFT(E1123,MIN(FIND({0,1,2,3,4,5,6,7,8,9},ASC(E1123)&amp;1234567890))-1)</f>
        <v>C</v>
      </c>
      <c r="G1123" s="25">
        <f t="shared" si="34"/>
        <v>100</v>
      </c>
      <c r="H1123" s="25">
        <f>VLOOKUP(F1123,Table!$A$2:$C$121,2,0)</f>
        <v>14</v>
      </c>
      <c r="I1123" s="26">
        <f>VLOOKUP(F1123,Table!$A$2:$C$121,3,0)</f>
        <v>2</v>
      </c>
      <c r="J1123" s="17" t="s">
        <v>11811</v>
      </c>
      <c r="K1123" s="25" t="str">
        <f>LEFT(J1123,MIN(FIND({0,1,2,3,4,5,6,7,8,9},ASC(J1123)&amp;1234567890))-1)</f>
        <v>Cl</v>
      </c>
      <c r="L1123" s="25">
        <f t="shared" si="35"/>
        <v>29.4</v>
      </c>
      <c r="M1123" s="25">
        <f>VLOOKUP(K1123,Table!$A$2:$C$121,2,0)</f>
        <v>17</v>
      </c>
      <c r="N1123" s="26">
        <f>VLOOKUP(K1123,Table!$A$2:$C$121,3,0)</f>
        <v>3</v>
      </c>
      <c r="O1123" s="13" t="str">
        <f>VLOOKUP(A1123,Table!$U$1:$V$230,2,0)</f>
        <v>Monoclinic</v>
      </c>
      <c r="P1123" s="1"/>
    </row>
    <row r="1124" spans="1:16">
      <c r="A1124" s="12">
        <v>47</v>
      </c>
      <c r="B1124" s="12">
        <v>9682</v>
      </c>
      <c r="C1124" s="12" t="s">
        <v>1934</v>
      </c>
      <c r="D1124" s="12" t="s">
        <v>1935</v>
      </c>
      <c r="E1124" s="17" t="s">
        <v>11812</v>
      </c>
      <c r="F1124" s="25" t="str">
        <f>LEFT(E1124,MIN(FIND({0,1,2,3,4,5,6,7,8,9},ASC(E1124)&amp;1234567890))-1)</f>
        <v>Ta</v>
      </c>
      <c r="G1124" s="25">
        <f t="shared" si="34"/>
        <v>7.3</v>
      </c>
      <c r="H1124" s="25">
        <f>VLOOKUP(F1124,Table!$A$2:$C$121,2,0)</f>
        <v>5</v>
      </c>
      <c r="I1124" s="26">
        <f>VLOOKUP(F1124,Table!$A$2:$C$121,3,0)</f>
        <v>6</v>
      </c>
      <c r="J1124" s="17" t="s">
        <v>11813</v>
      </c>
      <c r="K1124" s="25" t="str">
        <f>LEFT(J1124,MIN(FIND({0,1,2,3,4,5,6,7,8,9},ASC(J1124)&amp;1234567890))-1)</f>
        <v>O</v>
      </c>
      <c r="L1124" s="25">
        <f t="shared" si="35"/>
        <v>11.32</v>
      </c>
      <c r="M1124" s="25">
        <f>VLOOKUP(K1124,Table!$A$2:$C$121,2,0)</f>
        <v>16</v>
      </c>
      <c r="N1124" s="26">
        <f>VLOOKUP(K1124,Table!$A$2:$C$121,3,0)</f>
        <v>2</v>
      </c>
      <c r="O1124" s="13" t="str">
        <f>VLOOKUP(A1124,Table!$U$1:$V$230,2,0)</f>
        <v>Orthorhombic</v>
      </c>
      <c r="P1124" s="1"/>
    </row>
    <row r="1125" spans="1:16">
      <c r="A1125" s="12">
        <v>47</v>
      </c>
      <c r="B1125" s="12">
        <v>26650</v>
      </c>
      <c r="C1125" s="12" t="s">
        <v>1934</v>
      </c>
      <c r="D1125" s="12" t="s">
        <v>1936</v>
      </c>
      <c r="E1125" s="17" t="s">
        <v>11814</v>
      </c>
      <c r="F1125" s="25" t="str">
        <f>LEFT(E1125,MIN(FIND({0,1,2,3,4,5,6,7,8,9},ASC(E1125)&amp;1234567890))-1)</f>
        <v>Po</v>
      </c>
      <c r="G1125" s="25">
        <f t="shared" si="34"/>
        <v>1</v>
      </c>
      <c r="H1125" s="25">
        <f>VLOOKUP(F1125,Table!$A$2:$C$121,2,0)</f>
        <v>16</v>
      </c>
      <c r="I1125" s="26">
        <f>VLOOKUP(F1125,Table!$A$2:$C$121,3,0)</f>
        <v>6</v>
      </c>
      <c r="J1125" s="17" t="s">
        <v>11305</v>
      </c>
      <c r="K1125" s="25" t="str">
        <f>LEFT(J1125,MIN(FIND({0,1,2,3,4,5,6,7,8,9},ASC(J1125)&amp;1234567890))-1)</f>
        <v>Cl</v>
      </c>
      <c r="L1125" s="25">
        <f t="shared" si="35"/>
        <v>2</v>
      </c>
      <c r="M1125" s="25">
        <f>VLOOKUP(K1125,Table!$A$2:$C$121,2,0)</f>
        <v>17</v>
      </c>
      <c r="N1125" s="26">
        <f>VLOOKUP(K1125,Table!$A$2:$C$121,3,0)</f>
        <v>3</v>
      </c>
      <c r="O1125" s="13" t="str">
        <f>VLOOKUP(A1125,Table!$U$1:$V$230,2,0)</f>
        <v>Orthorhombic</v>
      </c>
      <c r="P1125" s="1"/>
    </row>
    <row r="1126" spans="1:16">
      <c r="A1126" s="12">
        <v>47</v>
      </c>
      <c r="B1126" s="12">
        <v>54074</v>
      </c>
      <c r="C1126" s="12" t="s">
        <v>1934</v>
      </c>
      <c r="D1126" s="12" t="s">
        <v>1937</v>
      </c>
      <c r="E1126" s="17" t="s">
        <v>11542</v>
      </c>
      <c r="F1126" s="25" t="str">
        <f>LEFT(E1126,MIN(FIND({0,1,2,3,4,5,6,7,8,9},ASC(E1126)&amp;1234567890))-1)</f>
        <v>Er</v>
      </c>
      <c r="G1126" s="25">
        <f t="shared" si="34"/>
        <v>1</v>
      </c>
      <c r="H1126" s="25">
        <f>VLOOKUP(F1126,Table!$A$2:$C$121,2,0)</f>
        <v>3</v>
      </c>
      <c r="I1126" s="26">
        <f>VLOOKUP(F1126,Table!$A$2:$C$121,3,0)</f>
        <v>6</v>
      </c>
      <c r="J1126" s="17" t="s">
        <v>11815</v>
      </c>
      <c r="K1126" s="25" t="str">
        <f>LEFT(J1126,MIN(FIND({0,1,2,3,4,5,6,7,8,9},ASC(J1126)&amp;1234567890))-1)</f>
        <v>Si</v>
      </c>
      <c r="L1126" s="25">
        <f t="shared" si="35"/>
        <v>1.1599999999999999</v>
      </c>
      <c r="M1126" s="25">
        <f>VLOOKUP(K1126,Table!$A$2:$C$121,2,0)</f>
        <v>14</v>
      </c>
      <c r="N1126" s="26">
        <f>VLOOKUP(K1126,Table!$A$2:$C$121,3,0)</f>
        <v>3</v>
      </c>
      <c r="O1126" s="13" t="str">
        <f>VLOOKUP(A1126,Table!$U$1:$V$230,2,0)</f>
        <v>Orthorhombic</v>
      </c>
      <c r="P1126" s="1"/>
    </row>
    <row r="1127" spans="1:16">
      <c r="A1127" s="12">
        <v>47</v>
      </c>
      <c r="B1127" s="12">
        <v>69232</v>
      </c>
      <c r="C1127" s="12" t="s">
        <v>1934</v>
      </c>
      <c r="D1127" s="12" t="s">
        <v>1938</v>
      </c>
      <c r="E1127" s="17" t="s">
        <v>11330</v>
      </c>
      <c r="F1127" s="25" t="str">
        <f>LEFT(E1127,MIN(FIND({0,1,2,3,4,5,6,7,8,9},ASC(E1127)&amp;1234567890))-1)</f>
        <v>Er</v>
      </c>
      <c r="G1127" s="25">
        <f t="shared" si="34"/>
        <v>2</v>
      </c>
      <c r="H1127" s="25">
        <f>VLOOKUP(F1127,Table!$A$2:$C$121,2,0)</f>
        <v>3</v>
      </c>
      <c r="I1127" s="26">
        <f>VLOOKUP(F1127,Table!$A$2:$C$121,3,0)</f>
        <v>6</v>
      </c>
      <c r="J1127" s="17" t="s">
        <v>11816</v>
      </c>
      <c r="K1127" s="25" t="str">
        <f>LEFT(J1127,MIN(FIND({0,1,2,3,4,5,6,7,8,9},ASC(J1127)&amp;1234567890))-1)</f>
        <v>Si</v>
      </c>
      <c r="L1127" s="25">
        <f t="shared" si="35"/>
        <v>3.3330000000000002</v>
      </c>
      <c r="M1127" s="25">
        <f>VLOOKUP(K1127,Table!$A$2:$C$121,2,0)</f>
        <v>14</v>
      </c>
      <c r="N1127" s="26">
        <f>VLOOKUP(K1127,Table!$A$2:$C$121,3,0)</f>
        <v>3</v>
      </c>
      <c r="O1127" s="13" t="str">
        <f>VLOOKUP(A1127,Table!$U$1:$V$230,2,0)</f>
        <v>Orthorhombic</v>
      </c>
      <c r="P1127" s="1"/>
    </row>
    <row r="1128" spans="1:16">
      <c r="A1128" s="12">
        <v>47</v>
      </c>
      <c r="B1128" s="12">
        <v>82871</v>
      </c>
      <c r="C1128" s="12" t="s">
        <v>1934</v>
      </c>
      <c r="D1128" s="12" t="s">
        <v>1704</v>
      </c>
      <c r="E1128" s="17" t="s">
        <v>593</v>
      </c>
      <c r="F1128" s="25" t="str">
        <f>LEFT(E1128,MIN(FIND({0,1,2,3,4,5,6,7,8,9},ASC(E1128)&amp;1234567890))-1)</f>
        <v>Sb</v>
      </c>
      <c r="G1128" s="25">
        <f t="shared" si="34"/>
        <v>2</v>
      </c>
      <c r="H1128" s="25">
        <f>VLOOKUP(F1128,Table!$A$2:$C$121,2,0)</f>
        <v>15</v>
      </c>
      <c r="I1128" s="26">
        <f>VLOOKUP(F1128,Table!$A$2:$C$121,3,0)</f>
        <v>5</v>
      </c>
      <c r="J1128" s="17" t="s">
        <v>336</v>
      </c>
      <c r="K1128" s="25" t="str">
        <f>LEFT(J1128,MIN(FIND({0,1,2,3,4,5,6,7,8,9},ASC(J1128)&amp;1234567890))-1)</f>
        <v>S</v>
      </c>
      <c r="L1128" s="25">
        <f t="shared" si="35"/>
        <v>3</v>
      </c>
      <c r="M1128" s="25">
        <f>VLOOKUP(K1128,Table!$A$2:$C$121,2,0)</f>
        <v>16</v>
      </c>
      <c r="N1128" s="26">
        <f>VLOOKUP(K1128,Table!$A$2:$C$121,3,0)</f>
        <v>3</v>
      </c>
      <c r="O1128" s="13" t="str">
        <f>VLOOKUP(A1128,Table!$U$1:$V$230,2,0)</f>
        <v>Orthorhombic</v>
      </c>
      <c r="P1128" s="1"/>
    </row>
    <row r="1129" spans="1:16">
      <c r="A1129" s="12">
        <v>47</v>
      </c>
      <c r="B1129" s="12">
        <v>43551</v>
      </c>
      <c r="C1129" s="12" t="s">
        <v>1934</v>
      </c>
      <c r="D1129" s="12" t="s">
        <v>1939</v>
      </c>
      <c r="E1129" s="17" t="s">
        <v>11557</v>
      </c>
      <c r="F1129" s="25" t="str">
        <f>LEFT(E1129,MIN(FIND({0,1,2,3,4,5,6,7,8,9},ASC(E1129)&amp;1234567890))-1)</f>
        <v>Fe</v>
      </c>
      <c r="G1129" s="25">
        <f t="shared" si="34"/>
        <v>4</v>
      </c>
      <c r="H1129" s="25">
        <f>VLOOKUP(F1129,Table!$A$2:$C$121,2,0)</f>
        <v>8</v>
      </c>
      <c r="I1129" s="26">
        <f>VLOOKUP(F1129,Table!$A$2:$C$121,3,0)</f>
        <v>4</v>
      </c>
      <c r="J1129" s="17" t="s">
        <v>11467</v>
      </c>
      <c r="K1129" s="25" t="str">
        <f>LEFT(J1129,MIN(FIND({0,1,2,3,4,5,6,7,8,9},ASC(J1129)&amp;1234567890))-1)</f>
        <v>P</v>
      </c>
      <c r="L1129" s="25">
        <f t="shared" si="35"/>
        <v>1</v>
      </c>
      <c r="M1129" s="25">
        <f>VLOOKUP(K1129,Table!$A$2:$C$121,2,0)</f>
        <v>15</v>
      </c>
      <c r="N1129" s="26">
        <f>VLOOKUP(K1129,Table!$A$2:$C$121,3,0)</f>
        <v>3</v>
      </c>
      <c r="O1129" s="13" t="str">
        <f>VLOOKUP(A1129,Table!$U$1:$V$230,2,0)</f>
        <v>Orthorhombic</v>
      </c>
      <c r="P1129" s="1"/>
    </row>
    <row r="1130" spans="1:16">
      <c r="A1130" s="12">
        <v>47</v>
      </c>
      <c r="B1130" s="12">
        <v>76022</v>
      </c>
      <c r="C1130" s="12" t="s">
        <v>1934</v>
      </c>
      <c r="D1130" s="12" t="s">
        <v>1940</v>
      </c>
      <c r="E1130" s="17" t="s">
        <v>11817</v>
      </c>
      <c r="F1130" s="25" t="str">
        <f>LEFT(E1130,MIN(FIND({0,1,2,3,4,5,6,7,8,9},ASC(E1130)&amp;1234567890))-1)</f>
        <v>Ta</v>
      </c>
      <c r="G1130" s="25">
        <f t="shared" si="34"/>
        <v>4</v>
      </c>
      <c r="H1130" s="25">
        <f>VLOOKUP(F1130,Table!$A$2:$C$121,2,0)</f>
        <v>5</v>
      </c>
      <c r="I1130" s="26">
        <f>VLOOKUP(F1130,Table!$A$2:$C$121,3,0)</f>
        <v>6</v>
      </c>
      <c r="J1130" s="17" t="s">
        <v>371</v>
      </c>
      <c r="K1130" s="25" t="str">
        <f>LEFT(J1130,MIN(FIND({0,1,2,3,4,5,6,7,8,9},ASC(J1130)&amp;1234567890))-1)</f>
        <v>O</v>
      </c>
      <c r="L1130" s="25">
        <f t="shared" si="35"/>
        <v>1</v>
      </c>
      <c r="M1130" s="25">
        <f>VLOOKUP(K1130,Table!$A$2:$C$121,2,0)</f>
        <v>16</v>
      </c>
      <c r="N1130" s="26">
        <f>VLOOKUP(K1130,Table!$A$2:$C$121,3,0)</f>
        <v>2</v>
      </c>
      <c r="O1130" s="13" t="str">
        <f>VLOOKUP(A1130,Table!$U$1:$V$230,2,0)</f>
        <v>Orthorhombic</v>
      </c>
      <c r="P1130" s="1"/>
    </row>
    <row r="1131" spans="1:16">
      <c r="A1131" s="12">
        <v>47</v>
      </c>
      <c r="B1131" s="12">
        <v>95729</v>
      </c>
      <c r="C1131" s="12" t="s">
        <v>1934</v>
      </c>
      <c r="D1131" s="12" t="s">
        <v>1941</v>
      </c>
      <c r="E1131" s="17" t="s">
        <v>335</v>
      </c>
      <c r="F1131" s="25" t="str">
        <f>LEFT(E1131,MIN(FIND({0,1,2,3,4,5,6,7,8,9},ASC(E1131)&amp;1234567890))-1)</f>
        <v>Nb</v>
      </c>
      <c r="G1131" s="25">
        <f t="shared" si="34"/>
        <v>1</v>
      </c>
      <c r="H1131" s="25">
        <f>VLOOKUP(F1131,Table!$A$2:$C$121,2,0)</f>
        <v>5</v>
      </c>
      <c r="I1131" s="26">
        <f>VLOOKUP(F1131,Table!$A$2:$C$121,3,0)</f>
        <v>5</v>
      </c>
      <c r="J1131" s="17" t="s">
        <v>371</v>
      </c>
      <c r="K1131" s="25" t="str">
        <f>LEFT(J1131,MIN(FIND({0,1,2,3,4,5,6,7,8,9},ASC(J1131)&amp;1234567890))-1)</f>
        <v>O</v>
      </c>
      <c r="L1131" s="25">
        <f t="shared" si="35"/>
        <v>1</v>
      </c>
      <c r="M1131" s="25">
        <f>VLOOKUP(K1131,Table!$A$2:$C$121,2,0)</f>
        <v>16</v>
      </c>
      <c r="N1131" s="26">
        <f>VLOOKUP(K1131,Table!$A$2:$C$121,3,0)</f>
        <v>2</v>
      </c>
      <c r="O1131" s="13" t="str">
        <f>VLOOKUP(A1131,Table!$U$1:$V$230,2,0)</f>
        <v>Orthorhombic</v>
      </c>
      <c r="P1131" s="1"/>
    </row>
    <row r="1132" spans="1:16">
      <c r="A1132" s="12">
        <v>47</v>
      </c>
      <c r="B1132" s="12">
        <v>102092</v>
      </c>
      <c r="C1132" s="12" t="s">
        <v>1934</v>
      </c>
      <c r="D1132" s="12" t="s">
        <v>1942</v>
      </c>
      <c r="E1132" s="17" t="s">
        <v>11818</v>
      </c>
      <c r="F1132" s="25" t="str">
        <f>LEFT(E1132,MIN(FIND({0,1,2,3,4,5,6,7,8,9},ASC(E1132)&amp;1234567890))-1)</f>
        <v>Cd</v>
      </c>
      <c r="G1132" s="25">
        <f t="shared" si="34"/>
        <v>2</v>
      </c>
      <c r="H1132" s="25">
        <f>VLOOKUP(F1132,Table!$A$2:$C$121,2,0)</f>
        <v>12</v>
      </c>
      <c r="I1132" s="26">
        <f>VLOOKUP(F1132,Table!$A$2:$C$121,3,0)</f>
        <v>5</v>
      </c>
      <c r="J1132" s="17" t="s">
        <v>11819</v>
      </c>
      <c r="K1132" s="25" t="str">
        <f>LEFT(J1132,MIN(FIND({0,1,2,3,4,5,6,7,8,9},ASC(J1132)&amp;1234567890))-1)</f>
        <v>Zr</v>
      </c>
      <c r="L1132" s="25">
        <f t="shared" si="35"/>
        <v>3</v>
      </c>
      <c r="M1132" s="25">
        <f>VLOOKUP(K1132,Table!$A$2:$C$121,2,0)</f>
        <v>4</v>
      </c>
      <c r="N1132" s="26">
        <f>VLOOKUP(K1132,Table!$A$2:$C$121,3,0)</f>
        <v>5</v>
      </c>
      <c r="O1132" s="13" t="str">
        <f>VLOOKUP(A1132,Table!$U$1:$V$230,2,0)</f>
        <v>Orthorhombic</v>
      </c>
      <c r="P1132" s="1"/>
    </row>
    <row r="1133" spans="1:16">
      <c r="A1133" s="12">
        <v>47</v>
      </c>
      <c r="B1133" s="12">
        <v>106254</v>
      </c>
      <c r="C1133" s="12" t="s">
        <v>1934</v>
      </c>
      <c r="D1133" s="12" t="s">
        <v>1943</v>
      </c>
      <c r="E1133" s="17" t="s">
        <v>11820</v>
      </c>
      <c r="F1133" s="25" t="str">
        <f>LEFT(E1133,MIN(FIND({0,1,2,3,4,5,6,7,8,9},ASC(E1133)&amp;1234567890))-1)</f>
        <v>Al</v>
      </c>
      <c r="G1133" s="25">
        <f t="shared" si="34"/>
        <v>2.5</v>
      </c>
      <c r="H1133" s="25">
        <f>VLOOKUP(F1133,Table!$A$2:$C$121,2,0)</f>
        <v>13</v>
      </c>
      <c r="I1133" s="26">
        <f>VLOOKUP(F1133,Table!$A$2:$C$121,3,0)</f>
        <v>3</v>
      </c>
      <c r="J1133" s="17" t="s">
        <v>11821</v>
      </c>
      <c r="K1133" s="25" t="str">
        <f>LEFT(J1133,MIN(FIND({0,1,2,3,4,5,6,7,8,9},ASC(J1133)&amp;1234567890))-1)</f>
        <v>Ti</v>
      </c>
      <c r="L1133" s="25">
        <f t="shared" si="35"/>
        <v>1.5</v>
      </c>
      <c r="M1133" s="25">
        <f>VLOOKUP(K1133,Table!$A$2:$C$121,2,0)</f>
        <v>4</v>
      </c>
      <c r="N1133" s="26">
        <f>VLOOKUP(K1133,Table!$A$2:$C$121,3,0)</f>
        <v>4</v>
      </c>
      <c r="O1133" s="13" t="str">
        <f>VLOOKUP(A1133,Table!$U$1:$V$230,2,0)</f>
        <v>Orthorhombic</v>
      </c>
      <c r="P1133" s="1"/>
    </row>
    <row r="1134" spans="1:16">
      <c r="A1134" s="12">
        <v>47</v>
      </c>
      <c r="B1134" s="12">
        <v>153334</v>
      </c>
      <c r="C1134" s="12" t="s">
        <v>1934</v>
      </c>
      <c r="D1134" s="12" t="s">
        <v>693</v>
      </c>
      <c r="E1134" s="17" t="s">
        <v>11297</v>
      </c>
      <c r="F1134" s="25" t="str">
        <f>LEFT(E1134,MIN(FIND({0,1,2,3,4,5,6,7,8,9},ASC(E1134)&amp;1234567890))-1)</f>
        <v>Si</v>
      </c>
      <c r="G1134" s="25">
        <f t="shared" si="34"/>
        <v>72</v>
      </c>
      <c r="H1134" s="25">
        <f>VLOOKUP(F1134,Table!$A$2:$C$121,2,0)</f>
        <v>14</v>
      </c>
      <c r="I1134" s="26">
        <f>VLOOKUP(F1134,Table!$A$2:$C$121,3,0)</f>
        <v>3</v>
      </c>
      <c r="J1134" s="17" t="s">
        <v>11298</v>
      </c>
      <c r="K1134" s="25" t="str">
        <f>LEFT(J1134,MIN(FIND({0,1,2,3,4,5,6,7,8,9},ASC(J1134)&amp;1234567890))-1)</f>
        <v>O</v>
      </c>
      <c r="L1134" s="25">
        <f t="shared" si="35"/>
        <v>144</v>
      </c>
      <c r="M1134" s="25">
        <f>VLOOKUP(K1134,Table!$A$2:$C$121,2,0)</f>
        <v>16</v>
      </c>
      <c r="N1134" s="26">
        <f>VLOOKUP(K1134,Table!$A$2:$C$121,3,0)</f>
        <v>2</v>
      </c>
      <c r="O1134" s="13" t="str">
        <f>VLOOKUP(A1134,Table!$U$1:$V$230,2,0)</f>
        <v>Orthorhombic</v>
      </c>
      <c r="P1134" s="1"/>
    </row>
    <row r="1135" spans="1:16">
      <c r="A1135" s="12">
        <v>47</v>
      </c>
      <c r="B1135" s="12">
        <v>189828</v>
      </c>
      <c r="C1135" s="12" t="s">
        <v>1934</v>
      </c>
      <c r="D1135" s="12" t="s">
        <v>1944</v>
      </c>
      <c r="E1135" s="17" t="s">
        <v>11545</v>
      </c>
      <c r="F1135" s="25" t="str">
        <f>LEFT(E1135,MIN(FIND({0,1,2,3,4,5,6,7,8,9},ASC(E1135)&amp;1234567890))-1)</f>
        <v>Tb</v>
      </c>
      <c r="G1135" s="25">
        <f t="shared" si="34"/>
        <v>3</v>
      </c>
      <c r="H1135" s="25">
        <f>VLOOKUP(F1135,Table!$A$2:$C$121,2,0)</f>
        <v>3</v>
      </c>
      <c r="I1135" s="26">
        <f>VLOOKUP(F1135,Table!$A$2:$C$121,3,0)</f>
        <v>6</v>
      </c>
      <c r="J1135" s="17" t="s">
        <v>11822</v>
      </c>
      <c r="K1135" s="25" t="str">
        <f>LEFT(J1135,MIN(FIND({0,1,2,3,4,5,6,7,8,9},ASC(J1135)&amp;1234567890))-1)</f>
        <v>Sn</v>
      </c>
      <c r="L1135" s="25">
        <f t="shared" si="35"/>
        <v>6.97</v>
      </c>
      <c r="M1135" s="25">
        <f>VLOOKUP(K1135,Table!$A$2:$C$121,2,0)</f>
        <v>14</v>
      </c>
      <c r="N1135" s="26">
        <f>VLOOKUP(K1135,Table!$A$2:$C$121,3,0)</f>
        <v>5</v>
      </c>
      <c r="O1135" s="13" t="str">
        <f>VLOOKUP(A1135,Table!$U$1:$V$230,2,0)</f>
        <v>Orthorhombic</v>
      </c>
      <c r="P1135" s="1"/>
    </row>
    <row r="1136" spans="1:16">
      <c r="A1136" s="12">
        <v>47</v>
      </c>
      <c r="B1136" s="12">
        <v>239923</v>
      </c>
      <c r="C1136" s="12" t="s">
        <v>1934</v>
      </c>
      <c r="D1136" s="12" t="s">
        <v>1945</v>
      </c>
      <c r="E1136" s="17" t="s">
        <v>426</v>
      </c>
      <c r="F1136" s="25" t="str">
        <f>LEFT(E1136,MIN(FIND({0,1,2,3,4,5,6,7,8,9},ASC(E1136)&amp;1234567890))-1)</f>
        <v>Hf</v>
      </c>
      <c r="G1136" s="25">
        <f t="shared" si="34"/>
        <v>1</v>
      </c>
      <c r="H1136" s="25">
        <f>VLOOKUP(F1136,Table!$A$2:$C$121,2,0)</f>
        <v>4</v>
      </c>
      <c r="I1136" s="26">
        <f>VLOOKUP(F1136,Table!$A$2:$C$121,3,0)</f>
        <v>6</v>
      </c>
      <c r="J1136" s="17" t="s">
        <v>11538</v>
      </c>
      <c r="K1136" s="25" t="str">
        <f>LEFT(J1136,MIN(FIND({0,1,2,3,4,5,6,7,8,9},ASC(J1136)&amp;1234567890))-1)</f>
        <v>Co</v>
      </c>
      <c r="L1136" s="25">
        <f t="shared" si="35"/>
        <v>7</v>
      </c>
      <c r="M1136" s="25">
        <f>VLOOKUP(K1136,Table!$A$2:$C$121,2,0)</f>
        <v>9</v>
      </c>
      <c r="N1136" s="26">
        <f>VLOOKUP(K1136,Table!$A$2:$C$121,3,0)</f>
        <v>4</v>
      </c>
      <c r="O1136" s="13" t="str">
        <f>VLOOKUP(A1136,Table!$U$1:$V$230,2,0)</f>
        <v>Orthorhombic</v>
      </c>
      <c r="P1136" s="1"/>
    </row>
    <row r="1137" spans="1:16">
      <c r="A1137" s="12">
        <v>48</v>
      </c>
      <c r="B1137" s="12">
        <v>40762</v>
      </c>
      <c r="C1137" s="12" t="s">
        <v>1946</v>
      </c>
      <c r="D1137" s="12" t="s">
        <v>1947</v>
      </c>
      <c r="E1137" s="17" t="s">
        <v>11823</v>
      </c>
      <c r="F1137" s="25" t="str">
        <f>LEFT(E1137,MIN(FIND({0,1,2,3,4,5,6,7,8,9},ASC(E1137)&amp;1234567890))-1)</f>
        <v>Tm</v>
      </c>
      <c r="G1137" s="25">
        <f t="shared" si="34"/>
        <v>0.76</v>
      </c>
      <c r="H1137" s="25">
        <f>VLOOKUP(F1137,Table!$A$2:$C$121,2,0)</f>
        <v>3</v>
      </c>
      <c r="I1137" s="26">
        <f>VLOOKUP(F1137,Table!$A$2:$C$121,3,0)</f>
        <v>6</v>
      </c>
      <c r="J1137" s="17" t="s">
        <v>47</v>
      </c>
      <c r="K1137" s="25" t="str">
        <f>LEFT(J1137,MIN(FIND({0,1,2,3,4,5,6,7,8,9},ASC(J1137)&amp;1234567890))-1)</f>
        <v>Se</v>
      </c>
      <c r="L1137" s="25">
        <f t="shared" si="35"/>
        <v>1</v>
      </c>
      <c r="M1137" s="25">
        <f>VLOOKUP(K1137,Table!$A$2:$C$121,2,0)</f>
        <v>16</v>
      </c>
      <c r="N1137" s="26">
        <f>VLOOKUP(K1137,Table!$A$2:$C$121,3,0)</f>
        <v>4</v>
      </c>
      <c r="O1137" s="13" t="str">
        <f>VLOOKUP(A1137,Table!$U$1:$V$230,2,0)</f>
        <v>Orthorhombic</v>
      </c>
      <c r="P1137" s="1"/>
    </row>
    <row r="1138" spans="1:16">
      <c r="A1138" s="12">
        <v>48</v>
      </c>
      <c r="B1138" s="12">
        <v>41973</v>
      </c>
      <c r="C1138" s="12" t="s">
        <v>1946</v>
      </c>
      <c r="D1138" s="12" t="s">
        <v>1948</v>
      </c>
      <c r="E1138" s="17" t="s">
        <v>50</v>
      </c>
      <c r="F1138" s="25" t="str">
        <f>LEFT(E1138,MIN(FIND({0,1,2,3,4,5,6,7,8,9},ASC(E1138)&amp;1234567890))-1)</f>
        <v>Ti</v>
      </c>
      <c r="G1138" s="25">
        <f t="shared" si="34"/>
        <v>1</v>
      </c>
      <c r="H1138" s="25">
        <f>VLOOKUP(F1138,Table!$A$2:$C$121,2,0)</f>
        <v>4</v>
      </c>
      <c r="I1138" s="26">
        <f>VLOOKUP(F1138,Table!$A$2:$C$121,3,0)</f>
        <v>4</v>
      </c>
      <c r="J1138" s="17" t="s">
        <v>11824</v>
      </c>
      <c r="K1138" s="25" t="str">
        <f>LEFT(J1138,MIN(FIND({0,1,2,3,4,5,6,7,8,9},ASC(J1138)&amp;1234567890))-1)</f>
        <v>D</v>
      </c>
      <c r="L1138" s="25">
        <f t="shared" si="35"/>
        <v>0.66</v>
      </c>
      <c r="M1138" s="25">
        <f>VLOOKUP(K1138,Table!$A$2:$C$121,2,0)</f>
        <v>1</v>
      </c>
      <c r="N1138" s="26">
        <f>VLOOKUP(K1138,Table!$A$2:$C$121,3,0)</f>
        <v>1</v>
      </c>
      <c r="O1138" s="13" t="str">
        <f>VLOOKUP(A1138,Table!$U$1:$V$230,2,0)</f>
        <v>Orthorhombic</v>
      </c>
      <c r="P1138" s="1"/>
    </row>
    <row r="1139" spans="1:16">
      <c r="A1139" s="12">
        <v>48</v>
      </c>
      <c r="B1139" s="12">
        <v>150604</v>
      </c>
      <c r="C1139" s="12" t="s">
        <v>1946</v>
      </c>
      <c r="D1139" s="12" t="s">
        <v>1949</v>
      </c>
      <c r="E1139" s="17" t="s">
        <v>335</v>
      </c>
      <c r="F1139" s="25" t="str">
        <f>LEFT(E1139,MIN(FIND({0,1,2,3,4,5,6,7,8,9},ASC(E1139)&amp;1234567890))-1)</f>
        <v>Nb</v>
      </c>
      <c r="G1139" s="25">
        <f t="shared" si="34"/>
        <v>1</v>
      </c>
      <c r="H1139" s="25">
        <f>VLOOKUP(F1139,Table!$A$2:$C$121,2,0)</f>
        <v>5</v>
      </c>
      <c r="I1139" s="26">
        <f>VLOOKUP(F1139,Table!$A$2:$C$121,3,0)</f>
        <v>5</v>
      </c>
      <c r="J1139" s="17" t="s">
        <v>11825</v>
      </c>
      <c r="K1139" s="25" t="str">
        <f>LEFT(J1139,MIN(FIND({0,1,2,3,4,5,6,7,8,9},ASC(J1139)&amp;1234567890))-1)</f>
        <v>H</v>
      </c>
      <c r="L1139" s="25">
        <f t="shared" si="35"/>
        <v>0.89</v>
      </c>
      <c r="M1139" s="25">
        <f>VLOOKUP(K1139,Table!$A$2:$C$121,2,0)</f>
        <v>1</v>
      </c>
      <c r="N1139" s="26">
        <f>VLOOKUP(K1139,Table!$A$2:$C$121,3,0)</f>
        <v>1</v>
      </c>
      <c r="O1139" s="13" t="str">
        <f>VLOOKUP(A1139,Table!$U$1:$V$230,2,0)</f>
        <v>Orthorhombic</v>
      </c>
      <c r="P1139" s="1"/>
    </row>
    <row r="1140" spans="1:16">
      <c r="A1140" s="12">
        <v>49</v>
      </c>
      <c r="B1140" s="12">
        <v>71099</v>
      </c>
      <c r="C1140" s="12" t="s">
        <v>1950</v>
      </c>
      <c r="D1140" s="12" t="s">
        <v>1683</v>
      </c>
      <c r="E1140" s="17" t="s">
        <v>416</v>
      </c>
      <c r="F1140" s="25" t="str">
        <f>LEFT(E1140,MIN(FIND({0,1,2,3,4,5,6,7,8,9},ASC(E1140)&amp;1234567890))-1)</f>
        <v>V</v>
      </c>
      <c r="G1140" s="25">
        <f t="shared" si="34"/>
        <v>4</v>
      </c>
      <c r="H1140" s="25">
        <f>VLOOKUP(F1140,Table!$A$2:$C$121,2,0)</f>
        <v>5</v>
      </c>
      <c r="I1140" s="26">
        <f>VLOOKUP(F1140,Table!$A$2:$C$121,3,0)</f>
        <v>4</v>
      </c>
      <c r="J1140" s="17" t="s">
        <v>11826</v>
      </c>
      <c r="K1140" s="25" t="str">
        <f>LEFT(J1140,MIN(FIND({0,1,2,3,4,5,6,7,8,9},ASC(J1140)&amp;1234567890))-1)</f>
        <v>D</v>
      </c>
      <c r="L1140" s="25">
        <f t="shared" si="35"/>
        <v>2.88</v>
      </c>
      <c r="M1140" s="25">
        <f>VLOOKUP(K1140,Table!$A$2:$C$121,2,0)</f>
        <v>1</v>
      </c>
      <c r="N1140" s="26">
        <f>VLOOKUP(K1140,Table!$A$2:$C$121,3,0)</f>
        <v>1</v>
      </c>
      <c r="O1140" s="13" t="str">
        <f>VLOOKUP(A1140,Table!$U$1:$V$230,2,0)</f>
        <v>Orthorhombic</v>
      </c>
      <c r="P1140" s="1"/>
    </row>
    <row r="1141" spans="1:16">
      <c r="A1141" s="12">
        <v>49</v>
      </c>
      <c r="B1141" s="12">
        <v>95462</v>
      </c>
      <c r="C1141" s="12" t="s">
        <v>1950</v>
      </c>
      <c r="D1141" s="12" t="s">
        <v>555</v>
      </c>
      <c r="E1141" s="17" t="s">
        <v>583</v>
      </c>
      <c r="F1141" s="25" t="str">
        <f>LEFT(E1141,MIN(FIND({0,1,2,3,4,5,6,7,8,9},ASC(E1141)&amp;1234567890))-1)</f>
        <v>Ta</v>
      </c>
      <c r="G1141" s="25">
        <f t="shared" si="34"/>
        <v>2</v>
      </c>
      <c r="H1141" s="25">
        <f>VLOOKUP(F1141,Table!$A$2:$C$121,2,0)</f>
        <v>5</v>
      </c>
      <c r="I1141" s="26">
        <f>VLOOKUP(F1141,Table!$A$2:$C$121,3,0)</f>
        <v>6</v>
      </c>
      <c r="J1141" s="17" t="s">
        <v>500</v>
      </c>
      <c r="K1141" s="25" t="str">
        <f>LEFT(J1141,MIN(FIND({0,1,2,3,4,5,6,7,8,9},ASC(J1141)&amp;1234567890))-1)</f>
        <v>O</v>
      </c>
      <c r="L1141" s="25">
        <f t="shared" si="35"/>
        <v>5</v>
      </c>
      <c r="M1141" s="25">
        <f>VLOOKUP(K1141,Table!$A$2:$C$121,2,0)</f>
        <v>16</v>
      </c>
      <c r="N1141" s="26">
        <f>VLOOKUP(K1141,Table!$A$2:$C$121,3,0)</f>
        <v>2</v>
      </c>
      <c r="O1141" s="13" t="str">
        <f>VLOOKUP(A1141,Table!$U$1:$V$230,2,0)</f>
        <v>Orthorhombic</v>
      </c>
      <c r="P1141" s="1"/>
    </row>
    <row r="1142" spans="1:16">
      <c r="A1142" s="12">
        <v>51</v>
      </c>
      <c r="B1142" s="12">
        <v>459</v>
      </c>
      <c r="C1142" s="12" t="s">
        <v>1951</v>
      </c>
      <c r="D1142" s="12" t="s">
        <v>1952</v>
      </c>
      <c r="E1142" s="17" t="s">
        <v>11352</v>
      </c>
      <c r="F1142" s="25" t="str">
        <f>LEFT(E1142,MIN(FIND({0,1,2,3,4,5,6,7,8,9},ASC(E1142)&amp;1234567890))-1)</f>
        <v>Al</v>
      </c>
      <c r="G1142" s="25">
        <f t="shared" si="34"/>
        <v>1</v>
      </c>
      <c r="H1142" s="25">
        <f>VLOOKUP(F1142,Table!$A$2:$C$121,2,0)</f>
        <v>13</v>
      </c>
      <c r="I1142" s="26">
        <f>VLOOKUP(F1142,Table!$A$2:$C$121,3,0)</f>
        <v>3</v>
      </c>
      <c r="J1142" s="17" t="s">
        <v>11464</v>
      </c>
      <c r="K1142" s="25" t="str">
        <f>LEFT(J1142,MIN(FIND({0,1,2,3,4,5,6,7,8,9},ASC(J1142)&amp;1234567890))-1)</f>
        <v>Pt</v>
      </c>
      <c r="L1142" s="25">
        <f t="shared" si="35"/>
        <v>2</v>
      </c>
      <c r="M1142" s="25">
        <f>VLOOKUP(K1142,Table!$A$2:$C$121,2,0)</f>
        <v>10</v>
      </c>
      <c r="N1142" s="26">
        <f>VLOOKUP(K1142,Table!$A$2:$C$121,3,0)</f>
        <v>6</v>
      </c>
      <c r="O1142" s="13" t="str">
        <f>VLOOKUP(A1142,Table!$U$1:$V$230,2,0)</f>
        <v>Orthorhombic</v>
      </c>
      <c r="P1142" s="1"/>
    </row>
    <row r="1143" spans="1:16">
      <c r="A1143" s="12">
        <v>51</v>
      </c>
      <c r="B1143" s="12">
        <v>66135</v>
      </c>
      <c r="C1143" s="12" t="s">
        <v>1951</v>
      </c>
      <c r="D1143" s="12" t="s">
        <v>1953</v>
      </c>
      <c r="E1143" s="17" t="s">
        <v>346</v>
      </c>
      <c r="F1143" s="25" t="str">
        <f>LEFT(E1143,MIN(FIND({0,1,2,3,4,5,6,7,8,9},ASC(E1143)&amp;1234567890))-1)</f>
        <v>Nb</v>
      </c>
      <c r="G1143" s="25">
        <f t="shared" si="34"/>
        <v>2</v>
      </c>
      <c r="H1143" s="25">
        <f>VLOOKUP(F1143,Table!$A$2:$C$121,2,0)</f>
        <v>5</v>
      </c>
      <c r="I1143" s="26">
        <f>VLOOKUP(F1143,Table!$A$2:$C$121,3,0)</f>
        <v>5</v>
      </c>
      <c r="J1143" s="17" t="s">
        <v>11467</v>
      </c>
      <c r="K1143" s="25" t="str">
        <f>LEFT(J1143,MIN(FIND({0,1,2,3,4,5,6,7,8,9},ASC(J1143)&amp;1234567890))-1)</f>
        <v>P</v>
      </c>
      <c r="L1143" s="25">
        <f t="shared" si="35"/>
        <v>1</v>
      </c>
      <c r="M1143" s="25">
        <f>VLOOKUP(K1143,Table!$A$2:$C$121,2,0)</f>
        <v>15</v>
      </c>
      <c r="N1143" s="26">
        <f>VLOOKUP(K1143,Table!$A$2:$C$121,3,0)</f>
        <v>3</v>
      </c>
      <c r="O1143" s="13" t="str">
        <f>VLOOKUP(A1143,Table!$U$1:$V$230,2,0)</f>
        <v>Orthorhombic</v>
      </c>
      <c r="P1143" s="1"/>
    </row>
    <row r="1144" spans="1:16">
      <c r="A1144" s="12">
        <v>51</v>
      </c>
      <c r="B1144" s="12">
        <v>90407</v>
      </c>
      <c r="C1144" s="12" t="s">
        <v>1951</v>
      </c>
      <c r="D1144" s="12" t="s">
        <v>1954</v>
      </c>
      <c r="E1144" s="17" t="s">
        <v>11334</v>
      </c>
      <c r="F1144" s="25" t="str">
        <f>LEFT(E1144,MIN(FIND({0,1,2,3,4,5,6,7,8,9},ASC(E1144)&amp;1234567890))-1)</f>
        <v>Tm</v>
      </c>
      <c r="G1144" s="25">
        <f t="shared" si="34"/>
        <v>1</v>
      </c>
      <c r="H1144" s="25">
        <f>VLOOKUP(F1144,Table!$A$2:$C$121,2,0)</f>
        <v>3</v>
      </c>
      <c r="I1144" s="26">
        <f>VLOOKUP(F1144,Table!$A$2:$C$121,3,0)</f>
        <v>6</v>
      </c>
      <c r="J1144" s="17" t="s">
        <v>11827</v>
      </c>
      <c r="K1144" s="25" t="str">
        <f>LEFT(J1144,MIN(FIND({0,1,2,3,4,5,6,7,8,9},ASC(J1144)&amp;1234567890))-1)</f>
        <v>Ge</v>
      </c>
      <c r="L1144" s="25">
        <f t="shared" si="35"/>
        <v>1.891</v>
      </c>
      <c r="M1144" s="25">
        <f>VLOOKUP(K1144,Table!$A$2:$C$121,2,0)</f>
        <v>14</v>
      </c>
      <c r="N1144" s="26">
        <f>VLOOKUP(K1144,Table!$A$2:$C$121,3,0)</f>
        <v>4</v>
      </c>
      <c r="O1144" s="13" t="str">
        <f>VLOOKUP(A1144,Table!$U$1:$V$230,2,0)</f>
        <v>Orthorhombic</v>
      </c>
      <c r="P1144" s="1"/>
    </row>
    <row r="1145" spans="1:16">
      <c r="A1145" s="12">
        <v>51</v>
      </c>
      <c r="B1145" s="12">
        <v>77702</v>
      </c>
      <c r="C1145" s="12" t="s">
        <v>1951</v>
      </c>
      <c r="D1145" s="12" t="s">
        <v>1955</v>
      </c>
      <c r="E1145" s="17" t="s">
        <v>11428</v>
      </c>
      <c r="F1145" s="25" t="str">
        <f>LEFT(E1145,MIN(FIND({0,1,2,3,4,5,6,7,8,9},ASC(E1145)&amp;1234567890))-1)</f>
        <v>U</v>
      </c>
      <c r="G1145" s="25">
        <f t="shared" si="34"/>
        <v>2</v>
      </c>
      <c r="H1145" s="25">
        <f>VLOOKUP(F1145,Table!$A$2:$C$121,2,0)</f>
        <v>3</v>
      </c>
      <c r="I1145" s="26">
        <f>VLOOKUP(F1145,Table!$A$2:$C$121,3,0)</f>
        <v>7</v>
      </c>
      <c r="J1145" s="17" t="s">
        <v>500</v>
      </c>
      <c r="K1145" s="25" t="str">
        <f>LEFT(J1145,MIN(FIND({0,1,2,3,4,5,6,7,8,9},ASC(J1145)&amp;1234567890))-1)</f>
        <v>O</v>
      </c>
      <c r="L1145" s="25">
        <f t="shared" si="35"/>
        <v>5</v>
      </c>
      <c r="M1145" s="25">
        <f>VLOOKUP(K1145,Table!$A$2:$C$121,2,0)</f>
        <v>16</v>
      </c>
      <c r="N1145" s="26">
        <f>VLOOKUP(K1145,Table!$A$2:$C$121,3,0)</f>
        <v>2</v>
      </c>
      <c r="O1145" s="13" t="str">
        <f>VLOOKUP(A1145,Table!$U$1:$V$230,2,0)</f>
        <v>Orthorhombic</v>
      </c>
      <c r="P1145" s="1"/>
    </row>
    <row r="1146" spans="1:16">
      <c r="A1146" s="12">
        <v>51</v>
      </c>
      <c r="B1146" s="12">
        <v>412535</v>
      </c>
      <c r="C1146" s="12" t="s">
        <v>1951</v>
      </c>
      <c r="D1146" s="12" t="s">
        <v>1956</v>
      </c>
      <c r="E1146" s="17" t="s">
        <v>11745</v>
      </c>
      <c r="F1146" s="25" t="str">
        <f>LEFT(E1146,MIN(FIND({0,1,2,3,4,5,6,7,8,9},ASC(E1146)&amp;1234567890))-1)</f>
        <v>K</v>
      </c>
      <c r="G1146" s="25">
        <f t="shared" si="34"/>
        <v>2</v>
      </c>
      <c r="H1146" s="25">
        <f>VLOOKUP(F1146,Table!$A$2:$C$121,2,0)</f>
        <v>1</v>
      </c>
      <c r="I1146" s="26">
        <f>VLOOKUP(F1146,Table!$A$2:$C$121,3,0)</f>
        <v>4</v>
      </c>
      <c r="J1146" s="17" t="s">
        <v>379</v>
      </c>
      <c r="K1146" s="25" t="str">
        <f>LEFT(J1146,MIN(FIND({0,1,2,3,4,5,6,7,8,9},ASC(J1146)&amp;1234567890))-1)</f>
        <v>S</v>
      </c>
      <c r="L1146" s="25">
        <f t="shared" si="35"/>
        <v>1</v>
      </c>
      <c r="M1146" s="25">
        <f>VLOOKUP(K1146,Table!$A$2:$C$121,2,0)</f>
        <v>16</v>
      </c>
      <c r="N1146" s="26">
        <f>VLOOKUP(K1146,Table!$A$2:$C$121,3,0)</f>
        <v>3</v>
      </c>
      <c r="O1146" s="13" t="str">
        <f>VLOOKUP(A1146,Table!$U$1:$V$230,2,0)</f>
        <v>Orthorhombic</v>
      </c>
      <c r="P1146" s="1"/>
    </row>
    <row r="1147" spans="1:16">
      <c r="A1147" s="12">
        <v>51</v>
      </c>
      <c r="B1147" s="12">
        <v>95730</v>
      </c>
      <c r="C1147" s="12" t="s">
        <v>1957</v>
      </c>
      <c r="D1147" s="12" t="s">
        <v>1958</v>
      </c>
      <c r="E1147" s="17" t="s">
        <v>11828</v>
      </c>
      <c r="F1147" s="25" t="str">
        <f>LEFT(E1147,MIN(FIND({0,1,2,3,4,5,6,7,8,9},ASC(E1147)&amp;1234567890))-1)</f>
        <v>O</v>
      </c>
      <c r="G1147" s="25">
        <f t="shared" si="34"/>
        <v>0.875</v>
      </c>
      <c r="H1147" s="25">
        <f>VLOOKUP(F1147,Table!$A$2:$C$121,2,0)</f>
        <v>16</v>
      </c>
      <c r="I1147" s="26">
        <f>VLOOKUP(F1147,Table!$A$2:$C$121,3,0)</f>
        <v>2</v>
      </c>
      <c r="J1147" s="17" t="s">
        <v>11829</v>
      </c>
      <c r="K1147" s="25" t="str">
        <f>LEFT(J1147,MIN(FIND({0,1,2,3,4,5,6,7,8,9},ASC(J1147)&amp;1234567890))-1)</f>
        <v>F</v>
      </c>
      <c r="L1147" s="25">
        <f t="shared" si="35"/>
        <v>0.125</v>
      </c>
      <c r="M1147" s="25">
        <f>VLOOKUP(K1147,Table!$A$2:$C$121,2,0)</f>
        <v>17</v>
      </c>
      <c r="N1147" s="26">
        <f>VLOOKUP(K1147,Table!$A$2:$C$121,3,0)</f>
        <v>2</v>
      </c>
      <c r="O1147" s="13" t="str">
        <f>VLOOKUP(A1147,Table!$U$1:$V$230,2,0)</f>
        <v>Orthorhombic</v>
      </c>
      <c r="P1147" s="1"/>
    </row>
    <row r="1148" spans="1:16">
      <c r="A1148" s="12">
        <v>51</v>
      </c>
      <c r="B1148" s="12">
        <v>58409</v>
      </c>
      <c r="C1148" s="12" t="s">
        <v>1951</v>
      </c>
      <c r="D1148" s="12" t="s">
        <v>690</v>
      </c>
      <c r="E1148" s="17" t="s">
        <v>427</v>
      </c>
      <c r="F1148" s="25" t="str">
        <f>LEFT(E1148,MIN(FIND({0,1,2,3,4,5,6,7,8,9},ASC(E1148)&amp;1234567890))-1)</f>
        <v>Au</v>
      </c>
      <c r="G1148" s="25">
        <f t="shared" si="34"/>
        <v>1</v>
      </c>
      <c r="H1148" s="25">
        <f>VLOOKUP(F1148,Table!$A$2:$C$121,2,0)</f>
        <v>11</v>
      </c>
      <c r="I1148" s="26">
        <f>VLOOKUP(F1148,Table!$A$2:$C$121,3,0)</f>
        <v>6</v>
      </c>
      <c r="J1148" s="17" t="s">
        <v>11293</v>
      </c>
      <c r="K1148" s="25" t="str">
        <f>LEFT(J1148,MIN(FIND({0,1,2,3,4,5,6,7,8,9},ASC(J1148)&amp;1234567890))-1)</f>
        <v>Cd</v>
      </c>
      <c r="L1148" s="25">
        <f t="shared" si="35"/>
        <v>1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Orthorhombic</v>
      </c>
      <c r="P1148" s="1"/>
    </row>
    <row r="1149" spans="1:16">
      <c r="A1149" s="12">
        <v>51</v>
      </c>
      <c r="B1149" s="12">
        <v>58839</v>
      </c>
      <c r="C1149" s="12" t="s">
        <v>1951</v>
      </c>
      <c r="D1149" s="12" t="s">
        <v>1959</v>
      </c>
      <c r="E1149" s="17" t="s">
        <v>542</v>
      </c>
      <c r="F1149" s="25" t="str">
        <f>LEFT(E1149,MIN(FIND({0,1,2,3,4,5,6,7,8,9},ASC(E1149)&amp;1234567890))-1)</f>
        <v>Bi</v>
      </c>
      <c r="G1149" s="25">
        <f t="shared" si="34"/>
        <v>1</v>
      </c>
      <c r="H1149" s="25">
        <f>VLOOKUP(F1149,Table!$A$2:$C$121,2,0)</f>
        <v>15</v>
      </c>
      <c r="I1149" s="26">
        <f>VLOOKUP(F1149,Table!$A$2:$C$121,3,0)</f>
        <v>6</v>
      </c>
      <c r="J1149" s="17" t="s">
        <v>11830</v>
      </c>
      <c r="K1149" s="25" t="str">
        <f>LEFT(J1149,MIN(FIND({0,1,2,3,4,5,6,7,8,9},ASC(J1149)&amp;1234567890))-1)</f>
        <v>Pd</v>
      </c>
      <c r="L1149" s="25">
        <f t="shared" si="35"/>
        <v>3</v>
      </c>
      <c r="M1149" s="25">
        <f>VLOOKUP(K1149,Table!$A$2:$C$121,2,0)</f>
        <v>10</v>
      </c>
      <c r="N1149" s="26">
        <f>VLOOKUP(K1149,Table!$A$2:$C$121,3,0)</f>
        <v>5</v>
      </c>
      <c r="O1149" s="13" t="str">
        <f>VLOOKUP(A1149,Table!$U$1:$V$230,2,0)</f>
        <v>Orthorhombic</v>
      </c>
      <c r="P1149" s="1"/>
    </row>
    <row r="1150" spans="1:16">
      <c r="A1150" s="12">
        <v>51</v>
      </c>
      <c r="B1150" s="12">
        <v>102022</v>
      </c>
      <c r="C1150" s="12" t="s">
        <v>1951</v>
      </c>
      <c r="D1150" s="12" t="s">
        <v>1960</v>
      </c>
      <c r="E1150" s="17" t="s">
        <v>11293</v>
      </c>
      <c r="F1150" s="25" t="str">
        <f>LEFT(E1150,MIN(FIND({0,1,2,3,4,5,6,7,8,9},ASC(E1150)&amp;1234567890))-1)</f>
        <v>Cd</v>
      </c>
      <c r="G1150" s="25">
        <f t="shared" si="34"/>
        <v>1</v>
      </c>
      <c r="H1150" s="25">
        <f>VLOOKUP(F1150,Table!$A$2:$C$121,2,0)</f>
        <v>12</v>
      </c>
      <c r="I1150" s="26">
        <f>VLOOKUP(F1150,Table!$A$2:$C$121,3,0)</f>
        <v>5</v>
      </c>
      <c r="J1150" s="17" t="s">
        <v>69</v>
      </c>
      <c r="K1150" s="25" t="str">
        <f>LEFT(J1150,MIN(FIND({0,1,2,3,4,5,6,7,8,9},ASC(J1150)&amp;1234567890))-1)</f>
        <v>Mg</v>
      </c>
      <c r="L1150" s="25">
        <f t="shared" si="35"/>
        <v>1</v>
      </c>
      <c r="M1150" s="25">
        <f>VLOOKUP(K1150,Table!$A$2:$C$121,2,0)</f>
        <v>2</v>
      </c>
      <c r="N1150" s="26">
        <f>VLOOKUP(K1150,Table!$A$2:$C$121,3,0)</f>
        <v>3</v>
      </c>
      <c r="O1150" s="13" t="str">
        <f>VLOOKUP(A1150,Table!$U$1:$V$230,2,0)</f>
        <v>Orthorhombic</v>
      </c>
      <c r="P1150" s="1"/>
    </row>
    <row r="1151" spans="1:16">
      <c r="A1151" s="12">
        <v>51</v>
      </c>
      <c r="B1151" s="12">
        <v>103918</v>
      </c>
      <c r="C1151" s="12" t="s">
        <v>1951</v>
      </c>
      <c r="D1151" s="12" t="s">
        <v>1961</v>
      </c>
      <c r="E1151" s="17" t="s">
        <v>366</v>
      </c>
      <c r="F1151" s="25" t="str">
        <f>LEFT(E1151,MIN(FIND({0,1,2,3,4,5,6,7,8,9},ASC(E1151)&amp;1234567890))-1)</f>
        <v>Ga</v>
      </c>
      <c r="G1151" s="25">
        <f t="shared" si="34"/>
        <v>1</v>
      </c>
      <c r="H1151" s="25">
        <f>VLOOKUP(F1151,Table!$A$2:$C$121,2,0)</f>
        <v>13</v>
      </c>
      <c r="I1151" s="26">
        <f>VLOOKUP(F1151,Table!$A$2:$C$121,3,0)</f>
        <v>4</v>
      </c>
      <c r="J1151" s="17" t="s">
        <v>11464</v>
      </c>
      <c r="K1151" s="25" t="str">
        <f>LEFT(J1151,MIN(FIND({0,1,2,3,4,5,6,7,8,9},ASC(J1151)&amp;1234567890))-1)</f>
        <v>Pt</v>
      </c>
      <c r="L1151" s="25">
        <f t="shared" si="35"/>
        <v>2</v>
      </c>
      <c r="M1151" s="25">
        <f>VLOOKUP(K1151,Table!$A$2:$C$121,2,0)</f>
        <v>10</v>
      </c>
      <c r="N1151" s="26">
        <f>VLOOKUP(K1151,Table!$A$2:$C$121,3,0)</f>
        <v>6</v>
      </c>
      <c r="O1151" s="13" t="str">
        <f>VLOOKUP(A1151,Table!$U$1:$V$230,2,0)</f>
        <v>Orthorhombic</v>
      </c>
      <c r="P1151" s="1"/>
    </row>
    <row r="1152" spans="1:16">
      <c r="A1152" s="12">
        <v>51</v>
      </c>
      <c r="B1152" s="12">
        <v>104499</v>
      </c>
      <c r="C1152" s="12" t="s">
        <v>1951</v>
      </c>
      <c r="D1152" s="12" t="s">
        <v>1962</v>
      </c>
      <c r="E1152" s="17" t="s">
        <v>72</v>
      </c>
      <c r="F1152" s="25" t="str">
        <f>LEFT(E1152,MIN(FIND({0,1,2,3,4,5,6,7,8,9},ASC(E1152)&amp;1234567890))-1)</f>
        <v>Ir</v>
      </c>
      <c r="G1152" s="25">
        <f t="shared" si="34"/>
        <v>1</v>
      </c>
      <c r="H1152" s="25">
        <f>VLOOKUP(F1152,Table!$A$2:$C$121,2,0)</f>
        <v>9</v>
      </c>
      <c r="I1152" s="26">
        <f>VLOOKUP(F1152,Table!$A$2:$C$121,3,0)</f>
        <v>6</v>
      </c>
      <c r="J1152" s="17" t="s">
        <v>393</v>
      </c>
      <c r="K1152" s="25" t="str">
        <f>LEFT(J1152,MIN(FIND({0,1,2,3,4,5,6,7,8,9},ASC(J1152)&amp;1234567890))-1)</f>
        <v>Mo</v>
      </c>
      <c r="L1152" s="25">
        <f t="shared" si="35"/>
        <v>1</v>
      </c>
      <c r="M1152" s="25">
        <f>VLOOKUP(K1152,Table!$A$2:$C$121,2,0)</f>
        <v>6</v>
      </c>
      <c r="N1152" s="26">
        <f>VLOOKUP(K1152,Table!$A$2:$C$121,3,0)</f>
        <v>5</v>
      </c>
      <c r="O1152" s="13" t="str">
        <f>VLOOKUP(A1152,Table!$U$1:$V$230,2,0)</f>
        <v>Orthorhombic</v>
      </c>
      <c r="P1152" s="1"/>
    </row>
    <row r="1153" spans="1:16">
      <c r="A1153" s="12">
        <v>51</v>
      </c>
      <c r="B1153" s="12">
        <v>104565</v>
      </c>
      <c r="C1153" s="12" t="s">
        <v>1951</v>
      </c>
      <c r="D1153" s="12" t="s">
        <v>1963</v>
      </c>
      <c r="E1153" s="17" t="s">
        <v>72</v>
      </c>
      <c r="F1153" s="25" t="str">
        <f>LEFT(E1153,MIN(FIND({0,1,2,3,4,5,6,7,8,9},ASC(E1153)&amp;1234567890))-1)</f>
        <v>Ir</v>
      </c>
      <c r="G1153" s="25">
        <f t="shared" si="34"/>
        <v>1</v>
      </c>
      <c r="H1153" s="25">
        <f>VLOOKUP(F1153,Table!$A$2:$C$121,2,0)</f>
        <v>9</v>
      </c>
      <c r="I1153" s="26">
        <f>VLOOKUP(F1153,Table!$A$2:$C$121,3,0)</f>
        <v>6</v>
      </c>
      <c r="J1153" s="17" t="s">
        <v>405</v>
      </c>
      <c r="K1153" s="25" t="str">
        <f>LEFT(J1153,MIN(FIND({0,1,2,3,4,5,6,7,8,9},ASC(J1153)&amp;1234567890))-1)</f>
        <v>Ta</v>
      </c>
      <c r="L1153" s="25">
        <f t="shared" si="35"/>
        <v>1</v>
      </c>
      <c r="M1153" s="25">
        <f>VLOOKUP(K1153,Table!$A$2:$C$121,2,0)</f>
        <v>5</v>
      </c>
      <c r="N1153" s="26">
        <f>VLOOKUP(K1153,Table!$A$2:$C$121,3,0)</f>
        <v>6</v>
      </c>
      <c r="O1153" s="13" t="str">
        <f>VLOOKUP(A1153,Table!$U$1:$V$230,2,0)</f>
        <v>Orthorhombic</v>
      </c>
      <c r="P1153" s="1"/>
    </row>
    <row r="1154" spans="1:16">
      <c r="A1154" s="12">
        <v>51</v>
      </c>
      <c r="B1154" s="12">
        <v>104596</v>
      </c>
      <c r="C1154" s="12" t="s">
        <v>1951</v>
      </c>
      <c r="D1154" s="12" t="s">
        <v>1964</v>
      </c>
      <c r="E1154" s="17" t="s">
        <v>72</v>
      </c>
      <c r="F1154" s="25" t="str">
        <f>LEFT(E1154,MIN(FIND({0,1,2,3,4,5,6,7,8,9},ASC(E1154)&amp;1234567890))-1)</f>
        <v>Ir</v>
      </c>
      <c r="G1154" s="25">
        <f t="shared" ref="G1154:G1217" si="36">IF(SUBSTITUTE(E1154,F1154,"")="",1,SUBSTITUTE(E1154,F1154,""))*1</f>
        <v>1</v>
      </c>
      <c r="H1154" s="25">
        <f>VLOOKUP(F1154,Table!$A$2:$C$121,2,0)</f>
        <v>9</v>
      </c>
      <c r="I1154" s="26">
        <f>VLOOKUP(F1154,Table!$A$2:$C$121,3,0)</f>
        <v>6</v>
      </c>
      <c r="J1154" s="17" t="s">
        <v>390</v>
      </c>
      <c r="K1154" s="25" t="str">
        <f>LEFT(J1154,MIN(FIND({0,1,2,3,4,5,6,7,8,9},ASC(J1154)&amp;1234567890))-1)</f>
        <v>W</v>
      </c>
      <c r="L1154" s="25">
        <f t="shared" ref="L1154:L1217" si="37">IF(SUBSTITUTE(J1154,K1154,"")="",1,SUBSTITUTE(J1154,K1154,""))*1</f>
        <v>1</v>
      </c>
      <c r="M1154" s="25">
        <f>VLOOKUP(K1154,Table!$A$2:$C$121,2,0)</f>
        <v>6</v>
      </c>
      <c r="N1154" s="26">
        <f>VLOOKUP(K1154,Table!$A$2:$C$121,3,0)</f>
        <v>6</v>
      </c>
      <c r="O1154" s="13" t="str">
        <f>VLOOKUP(A1154,Table!$U$1:$V$230,2,0)</f>
        <v>Orthorhombic</v>
      </c>
      <c r="P1154" s="1"/>
    </row>
    <row r="1155" spans="1:16">
      <c r="A1155" s="12">
        <v>51</v>
      </c>
      <c r="B1155" s="12">
        <v>105212</v>
      </c>
      <c r="C1155" s="12" t="s">
        <v>1951</v>
      </c>
      <c r="D1155" s="12" t="s">
        <v>691</v>
      </c>
      <c r="E1155" s="17" t="s">
        <v>335</v>
      </c>
      <c r="F1155" s="25" t="str">
        <f>LEFT(E1155,MIN(FIND({0,1,2,3,4,5,6,7,8,9},ASC(E1155)&amp;1234567890))-1)</f>
        <v>Nb</v>
      </c>
      <c r="G1155" s="25">
        <f t="shared" si="36"/>
        <v>1</v>
      </c>
      <c r="H1155" s="25">
        <f>VLOOKUP(F1155,Table!$A$2:$C$121,2,0)</f>
        <v>5</v>
      </c>
      <c r="I1155" s="26">
        <f>VLOOKUP(F1155,Table!$A$2:$C$121,3,0)</f>
        <v>5</v>
      </c>
      <c r="J1155" s="17" t="s">
        <v>11294</v>
      </c>
      <c r="K1155" s="25" t="str">
        <f>LEFT(J1155,MIN(FIND({0,1,2,3,4,5,6,7,8,9},ASC(J1155)&amp;1234567890))-1)</f>
        <v>Rh</v>
      </c>
      <c r="L1155" s="25">
        <f t="shared" si="37"/>
        <v>1</v>
      </c>
      <c r="M1155" s="25">
        <f>VLOOKUP(K1155,Table!$A$2:$C$121,2,0)</f>
        <v>9</v>
      </c>
      <c r="N1155" s="26">
        <f>VLOOKUP(K1155,Table!$A$2:$C$121,3,0)</f>
        <v>5</v>
      </c>
      <c r="O1155" s="13" t="str">
        <f>VLOOKUP(A1155,Table!$U$1:$V$230,2,0)</f>
        <v>Orthorhombic</v>
      </c>
      <c r="P1155" s="1"/>
    </row>
    <row r="1156" spans="1:16">
      <c r="A1156" s="12">
        <v>51</v>
      </c>
      <c r="B1156" s="12">
        <v>96967</v>
      </c>
      <c r="C1156" s="12" t="s">
        <v>1951</v>
      </c>
      <c r="D1156" s="12" t="s">
        <v>3</v>
      </c>
      <c r="E1156" s="17" t="s">
        <v>31</v>
      </c>
      <c r="F1156" s="25" t="str">
        <f>LEFT(E1156,MIN(FIND({0,1,2,3,4,5,6,7,8,9},ASC(E1156)&amp;1234567890))-1)</f>
        <v>Si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3</v>
      </c>
      <c r="J1156" s="17" t="s">
        <v>32</v>
      </c>
      <c r="K1156" s="25" t="str">
        <f>LEFT(J1156,MIN(FIND({0,1,2,3,4,5,6,7,8,9},ASC(J1156)&amp;1234567890))-1)</f>
        <v>O</v>
      </c>
      <c r="L1156" s="25">
        <f t="shared" si="37"/>
        <v>2</v>
      </c>
      <c r="M1156" s="25">
        <f>VLOOKUP(K1156,Table!$A$2:$C$121,2,0)</f>
        <v>16</v>
      </c>
      <c r="N1156" s="26">
        <f>VLOOKUP(K1156,Table!$A$2:$C$121,3,0)</f>
        <v>2</v>
      </c>
      <c r="O1156" s="13" t="str">
        <f>VLOOKUP(A1156,Table!$U$1:$V$230,2,0)</f>
        <v>Orthorhombic</v>
      </c>
      <c r="P1156" s="1"/>
    </row>
    <row r="1157" spans="1:16">
      <c r="A1157" s="12">
        <v>51</v>
      </c>
      <c r="B1157" s="12">
        <v>106275</v>
      </c>
      <c r="C1157" s="12" t="s">
        <v>1951</v>
      </c>
      <c r="D1157" s="12" t="s">
        <v>1965</v>
      </c>
      <c r="E1157" s="17" t="s">
        <v>11831</v>
      </c>
      <c r="F1157" s="25" t="str">
        <f>LEFT(E1157,MIN(FIND({0,1,2,3,4,5,6,7,8,9},ASC(E1157)&amp;1234567890))-1)</f>
        <v>Au</v>
      </c>
      <c r="G1157" s="25">
        <f t="shared" si="36"/>
        <v>1.05</v>
      </c>
      <c r="H1157" s="25">
        <f>VLOOKUP(F1157,Table!$A$2:$C$121,2,0)</f>
        <v>11</v>
      </c>
      <c r="I1157" s="26">
        <f>VLOOKUP(F1157,Table!$A$2:$C$121,3,0)</f>
        <v>6</v>
      </c>
      <c r="J1157" s="17" t="s">
        <v>11832</v>
      </c>
      <c r="K1157" s="25" t="str">
        <f>LEFT(J1157,MIN(FIND({0,1,2,3,4,5,6,7,8,9},ASC(J1157)&amp;1234567890))-1)</f>
        <v>Cd</v>
      </c>
      <c r="L1157" s="25">
        <f t="shared" si="37"/>
        <v>0.95</v>
      </c>
      <c r="M1157" s="25">
        <f>VLOOKUP(K1157,Table!$A$2:$C$121,2,0)</f>
        <v>12</v>
      </c>
      <c r="N1157" s="26">
        <f>VLOOKUP(K1157,Table!$A$2:$C$121,3,0)</f>
        <v>5</v>
      </c>
      <c r="O1157" s="13" t="str">
        <f>VLOOKUP(A1157,Table!$U$1:$V$230,2,0)</f>
        <v>Orthorhombic</v>
      </c>
      <c r="P1157" s="1"/>
    </row>
    <row r="1158" spans="1:16">
      <c r="A1158" s="12">
        <v>51</v>
      </c>
      <c r="B1158" s="12">
        <v>612407</v>
      </c>
      <c r="C1158" s="12" t="s">
        <v>1951</v>
      </c>
      <c r="D1158" s="12" t="s">
        <v>1966</v>
      </c>
      <c r="E1158" s="17" t="s">
        <v>427</v>
      </c>
      <c r="F1158" s="25" t="str">
        <f>LEFT(E1158,MIN(FIND({0,1,2,3,4,5,6,7,8,9},ASC(E1158)&amp;1234567890))-1)</f>
        <v>Au</v>
      </c>
      <c r="G1158" s="25">
        <f t="shared" si="36"/>
        <v>1</v>
      </c>
      <c r="H1158" s="25">
        <f>VLOOKUP(F1158,Table!$A$2:$C$121,2,0)</f>
        <v>11</v>
      </c>
      <c r="I1158" s="26">
        <f>VLOOKUP(F1158,Table!$A$2:$C$121,3,0)</f>
        <v>6</v>
      </c>
      <c r="J1158" s="17" t="s">
        <v>50</v>
      </c>
      <c r="K1158" s="25" t="str">
        <f>LEFT(J1158,MIN(FIND({0,1,2,3,4,5,6,7,8,9},ASC(J1158)&amp;1234567890))-1)</f>
        <v>Ti</v>
      </c>
      <c r="L1158" s="25">
        <f t="shared" si="37"/>
        <v>1</v>
      </c>
      <c r="M1158" s="25">
        <f>VLOOKUP(K1158,Table!$A$2:$C$121,2,0)</f>
        <v>4</v>
      </c>
      <c r="N1158" s="26">
        <f>VLOOKUP(K1158,Table!$A$2:$C$121,3,0)</f>
        <v>4</v>
      </c>
      <c r="O1158" s="13" t="str">
        <f>VLOOKUP(A1158,Table!$U$1:$V$230,2,0)</f>
        <v>Orthorhombic</v>
      </c>
      <c r="P1158" s="1"/>
    </row>
    <row r="1159" spans="1:16">
      <c r="A1159" s="12">
        <v>51</v>
      </c>
      <c r="B1159" s="12">
        <v>640828</v>
      </c>
      <c r="C1159" s="12" t="s">
        <v>1951</v>
      </c>
      <c r="D1159" s="12" t="s">
        <v>1967</v>
      </c>
      <c r="E1159" s="17" t="s">
        <v>72</v>
      </c>
      <c r="F1159" s="25" t="str">
        <f>LEFT(E1159,MIN(FIND({0,1,2,3,4,5,6,7,8,9},ASC(E1159)&amp;1234567890))-1)</f>
        <v>Ir</v>
      </c>
      <c r="G1159" s="25">
        <f t="shared" si="36"/>
        <v>1</v>
      </c>
      <c r="H1159" s="25">
        <f>VLOOKUP(F1159,Table!$A$2:$C$121,2,0)</f>
        <v>9</v>
      </c>
      <c r="I1159" s="26">
        <f>VLOOKUP(F1159,Table!$A$2:$C$121,3,0)</f>
        <v>6</v>
      </c>
      <c r="J1159" s="17" t="s">
        <v>335</v>
      </c>
      <c r="K1159" s="25" t="str">
        <f>LEFT(J1159,MIN(FIND({0,1,2,3,4,5,6,7,8,9},ASC(J1159)&amp;1234567890))-1)</f>
        <v>Nb</v>
      </c>
      <c r="L1159" s="25">
        <f t="shared" si="37"/>
        <v>1</v>
      </c>
      <c r="M1159" s="25">
        <f>VLOOKUP(K1159,Table!$A$2:$C$121,2,0)</f>
        <v>5</v>
      </c>
      <c r="N1159" s="26">
        <f>VLOOKUP(K1159,Table!$A$2:$C$121,3,0)</f>
        <v>5</v>
      </c>
      <c r="O1159" s="13" t="str">
        <f>VLOOKUP(A1159,Table!$U$1:$V$230,2,0)</f>
        <v>Orthorhombic</v>
      </c>
      <c r="P1159" s="1"/>
    </row>
    <row r="1160" spans="1:16">
      <c r="A1160" s="12">
        <v>51</v>
      </c>
      <c r="B1160" s="12">
        <v>640845</v>
      </c>
      <c r="C1160" s="12" t="s">
        <v>1951</v>
      </c>
      <c r="D1160" s="12" t="s">
        <v>1968</v>
      </c>
      <c r="E1160" s="17" t="s">
        <v>11833</v>
      </c>
      <c r="F1160" s="25" t="str">
        <f>LEFT(E1160,MIN(FIND({0,1,2,3,4,5,6,7,8,9},ASC(E1160)&amp;1234567890))-1)</f>
        <v>Ir</v>
      </c>
      <c r="G1160" s="25">
        <f t="shared" si="36"/>
        <v>1.2</v>
      </c>
      <c r="H1160" s="25">
        <f>VLOOKUP(F1160,Table!$A$2:$C$121,2,0)</f>
        <v>9</v>
      </c>
      <c r="I1160" s="26">
        <f>VLOOKUP(F1160,Table!$A$2:$C$121,3,0)</f>
        <v>6</v>
      </c>
      <c r="J1160" s="17" t="s">
        <v>11834</v>
      </c>
      <c r="K1160" s="25" t="str">
        <f>LEFT(J1160,MIN(FIND({0,1,2,3,4,5,6,7,8,9},ASC(J1160)&amp;1234567890))-1)</f>
        <v>Nb</v>
      </c>
      <c r="L1160" s="25">
        <f t="shared" si="37"/>
        <v>0.8</v>
      </c>
      <c r="M1160" s="25">
        <f>VLOOKUP(K1160,Table!$A$2:$C$121,2,0)</f>
        <v>5</v>
      </c>
      <c r="N1160" s="26">
        <f>VLOOKUP(K1160,Table!$A$2:$C$121,3,0)</f>
        <v>5</v>
      </c>
      <c r="O1160" s="13" t="str">
        <f>VLOOKUP(A1160,Table!$U$1:$V$230,2,0)</f>
        <v>Orthorhombic</v>
      </c>
      <c r="P1160" s="1"/>
    </row>
    <row r="1161" spans="1:16">
      <c r="A1161" s="12">
        <v>51</v>
      </c>
      <c r="B1161" s="12">
        <v>644148</v>
      </c>
      <c r="C1161" s="12" t="s">
        <v>1951</v>
      </c>
      <c r="D1161" s="12" t="s">
        <v>1969</v>
      </c>
      <c r="E1161" s="17" t="s">
        <v>393</v>
      </c>
      <c r="F1161" s="25" t="str">
        <f>LEFT(E1161,MIN(FIND({0,1,2,3,4,5,6,7,8,9},ASC(E1161)&amp;1234567890))-1)</f>
        <v>Mo</v>
      </c>
      <c r="G1161" s="25">
        <f t="shared" si="36"/>
        <v>1</v>
      </c>
      <c r="H1161" s="25">
        <f>VLOOKUP(F1161,Table!$A$2:$C$121,2,0)</f>
        <v>6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Orthorhombic</v>
      </c>
      <c r="P1161" s="1"/>
    </row>
    <row r="1162" spans="1:16">
      <c r="A1162" s="12">
        <v>51</v>
      </c>
      <c r="B1162" s="12">
        <v>645211</v>
      </c>
      <c r="C1162" s="12" t="s">
        <v>1951</v>
      </c>
      <c r="D1162" s="12" t="s">
        <v>1970</v>
      </c>
      <c r="E1162" s="17" t="s">
        <v>335</v>
      </c>
      <c r="F1162" s="25" t="str">
        <f>LEFT(E1162,MIN(FIND({0,1,2,3,4,5,6,7,8,9},ASC(E1162)&amp;1234567890))-1)</f>
        <v>Nb</v>
      </c>
      <c r="G1162" s="25">
        <f t="shared" si="36"/>
        <v>1</v>
      </c>
      <c r="H1162" s="25">
        <f>VLOOKUP(F1162,Table!$A$2:$C$121,2,0)</f>
        <v>5</v>
      </c>
      <c r="I1162" s="26">
        <f>VLOOKUP(F1162,Table!$A$2:$C$121,3,0)</f>
        <v>5</v>
      </c>
      <c r="J1162" s="17" t="s">
        <v>539</v>
      </c>
      <c r="K1162" s="25" t="str">
        <f>LEFT(J1162,MIN(FIND({0,1,2,3,4,5,6,7,8,9},ASC(J1162)&amp;1234567890))-1)</f>
        <v>Pt</v>
      </c>
      <c r="L1162" s="25">
        <f t="shared" si="37"/>
        <v>1</v>
      </c>
      <c r="M1162" s="25">
        <f>VLOOKUP(K1162,Table!$A$2:$C$121,2,0)</f>
        <v>10</v>
      </c>
      <c r="N1162" s="26">
        <f>VLOOKUP(K1162,Table!$A$2:$C$121,3,0)</f>
        <v>6</v>
      </c>
      <c r="O1162" s="13" t="str">
        <f>VLOOKUP(A1162,Table!$U$1:$V$230,2,0)</f>
        <v>Orthorhombic</v>
      </c>
      <c r="P1162" s="1"/>
    </row>
    <row r="1163" spans="1:16">
      <c r="A1163" s="12">
        <v>51</v>
      </c>
      <c r="B1163" s="12">
        <v>645279</v>
      </c>
      <c r="C1163" s="12" t="s">
        <v>1951</v>
      </c>
      <c r="D1163" s="12" t="s">
        <v>1971</v>
      </c>
      <c r="E1163" s="17" t="s">
        <v>11835</v>
      </c>
      <c r="F1163" s="25" t="str">
        <f>LEFT(E1163,MIN(FIND({0,1,2,3,4,5,6,7,8,9},ASC(E1163)&amp;1234567890))-1)</f>
        <v>Rh</v>
      </c>
      <c r="G1163" s="25">
        <f t="shared" si="36"/>
        <v>1.1000000000000001</v>
      </c>
      <c r="H1163" s="25">
        <f>VLOOKUP(F1163,Table!$A$2:$C$121,2,0)</f>
        <v>9</v>
      </c>
      <c r="I1163" s="26">
        <f>VLOOKUP(F1163,Table!$A$2:$C$121,3,0)</f>
        <v>5</v>
      </c>
      <c r="J1163" s="17" t="s">
        <v>11836</v>
      </c>
      <c r="K1163" s="25" t="str">
        <f>LEFT(J1163,MIN(FIND({0,1,2,3,4,5,6,7,8,9},ASC(J1163)&amp;1234567890))-1)</f>
        <v>Nb</v>
      </c>
      <c r="L1163" s="25">
        <f t="shared" si="37"/>
        <v>0.9</v>
      </c>
      <c r="M1163" s="25">
        <f>VLOOKUP(K1163,Table!$A$2:$C$121,2,0)</f>
        <v>5</v>
      </c>
      <c r="N1163" s="26">
        <f>VLOOKUP(K1163,Table!$A$2:$C$121,3,0)</f>
        <v>5</v>
      </c>
      <c r="O1163" s="13" t="str">
        <f>VLOOKUP(A1163,Table!$U$1:$V$230,2,0)</f>
        <v>Orthorhombic</v>
      </c>
      <c r="P1163" s="1"/>
    </row>
    <row r="1164" spans="1:16">
      <c r="A1164" s="12">
        <v>51</v>
      </c>
      <c r="B1164" s="12">
        <v>649035</v>
      </c>
      <c r="C1164" s="12" t="s">
        <v>1951</v>
      </c>
      <c r="D1164" s="12" t="s">
        <v>1972</v>
      </c>
      <c r="E1164" s="17" t="s">
        <v>541</v>
      </c>
      <c r="F1164" s="25" t="str">
        <f>LEFT(E1164,MIN(FIND({0,1,2,3,4,5,6,7,8,9},ASC(E1164)&amp;1234567890))-1)</f>
        <v>Pd</v>
      </c>
      <c r="G1164" s="25">
        <f t="shared" si="36"/>
        <v>1</v>
      </c>
      <c r="H1164" s="25">
        <f>VLOOKUP(F1164,Table!$A$2:$C$121,2,0)</f>
        <v>10</v>
      </c>
      <c r="I1164" s="26">
        <f>VLOOKUP(F1164,Table!$A$2:$C$121,3,0)</f>
        <v>5</v>
      </c>
      <c r="J1164" s="17" t="s">
        <v>50</v>
      </c>
      <c r="K1164" s="25" t="str">
        <f>LEFT(J1164,MIN(FIND({0,1,2,3,4,5,6,7,8,9},ASC(J1164)&amp;1234567890))-1)</f>
        <v>Ti</v>
      </c>
      <c r="L1164" s="25">
        <f t="shared" si="37"/>
        <v>1</v>
      </c>
      <c r="M1164" s="25">
        <f>VLOOKUP(K1164,Table!$A$2:$C$121,2,0)</f>
        <v>4</v>
      </c>
      <c r="N1164" s="26">
        <f>VLOOKUP(K1164,Table!$A$2:$C$121,3,0)</f>
        <v>4</v>
      </c>
      <c r="O1164" s="13" t="str">
        <f>VLOOKUP(A1164,Table!$U$1:$V$230,2,0)</f>
        <v>Orthorhombic</v>
      </c>
      <c r="P1164" s="1"/>
    </row>
    <row r="1165" spans="1:16">
      <c r="A1165" s="12">
        <v>51</v>
      </c>
      <c r="B1165" s="12">
        <v>649765</v>
      </c>
      <c r="C1165" s="12" t="s">
        <v>1951</v>
      </c>
      <c r="D1165" s="12" t="s">
        <v>1973</v>
      </c>
      <c r="E1165" s="17" t="s">
        <v>539</v>
      </c>
      <c r="F1165" s="25" t="str">
        <f>LEFT(E1165,MIN(FIND({0,1,2,3,4,5,6,7,8,9},ASC(E1165)&amp;1234567890))-1)</f>
        <v>Pt</v>
      </c>
      <c r="G1165" s="25">
        <f t="shared" si="36"/>
        <v>1</v>
      </c>
      <c r="H1165" s="25">
        <f>VLOOKUP(F1165,Table!$A$2:$C$121,2,0)</f>
        <v>10</v>
      </c>
      <c r="I1165" s="26">
        <f>VLOOKUP(F1165,Table!$A$2:$C$121,3,0)</f>
        <v>6</v>
      </c>
      <c r="J1165" s="17" t="s">
        <v>50</v>
      </c>
      <c r="K1165" s="25" t="str">
        <f>LEFT(J1165,MIN(FIND({0,1,2,3,4,5,6,7,8,9},ASC(J1165)&amp;1234567890))-1)</f>
        <v>Ti</v>
      </c>
      <c r="L1165" s="25">
        <f t="shared" si="37"/>
        <v>1</v>
      </c>
      <c r="M1165" s="25">
        <f>VLOOKUP(K1165,Table!$A$2:$C$121,2,0)</f>
        <v>4</v>
      </c>
      <c r="N1165" s="26">
        <f>VLOOKUP(K1165,Table!$A$2:$C$121,3,0)</f>
        <v>4</v>
      </c>
      <c r="O1165" s="13" t="str">
        <f>VLOOKUP(A1165,Table!$U$1:$V$230,2,0)</f>
        <v>Orthorhombic</v>
      </c>
      <c r="P1165" s="1"/>
    </row>
    <row r="1166" spans="1:16">
      <c r="A1166" s="12">
        <v>51</v>
      </c>
      <c r="B1166" s="12">
        <v>649822</v>
      </c>
      <c r="C1166" s="12" t="s">
        <v>1951</v>
      </c>
      <c r="D1166" s="12" t="s">
        <v>1974</v>
      </c>
      <c r="E1166" s="17" t="s">
        <v>539</v>
      </c>
      <c r="F1166" s="25" t="str">
        <f>LEFT(E1166,MIN(FIND({0,1,2,3,4,5,6,7,8,9},ASC(E1166)&amp;1234567890))-1)</f>
        <v>Pt</v>
      </c>
      <c r="G1166" s="25">
        <f t="shared" si="36"/>
        <v>1</v>
      </c>
      <c r="H1166" s="25">
        <f>VLOOKUP(F1166,Table!$A$2:$C$121,2,0)</f>
        <v>10</v>
      </c>
      <c r="I1166" s="26">
        <f>VLOOKUP(F1166,Table!$A$2:$C$121,3,0)</f>
        <v>6</v>
      </c>
      <c r="J1166" s="17" t="s">
        <v>334</v>
      </c>
      <c r="K1166" s="25" t="str">
        <f>LEFT(J1166,MIN(FIND({0,1,2,3,4,5,6,7,8,9},ASC(J1166)&amp;1234567890))-1)</f>
        <v>V</v>
      </c>
      <c r="L1166" s="25">
        <f t="shared" si="37"/>
        <v>1</v>
      </c>
      <c r="M1166" s="25">
        <f>VLOOKUP(K1166,Table!$A$2:$C$121,2,0)</f>
        <v>5</v>
      </c>
      <c r="N1166" s="26">
        <f>VLOOKUP(K1166,Table!$A$2:$C$121,3,0)</f>
        <v>4</v>
      </c>
      <c r="O1166" s="13" t="str">
        <f>VLOOKUP(A1166,Table!$U$1:$V$230,2,0)</f>
        <v>Orthorhombic</v>
      </c>
      <c r="P1166" s="1"/>
    </row>
    <row r="1167" spans="1:16">
      <c r="A1167" s="12">
        <v>51</v>
      </c>
      <c r="B1167" s="12">
        <v>108608</v>
      </c>
      <c r="C1167" s="12" t="s">
        <v>1951</v>
      </c>
      <c r="D1167" s="12" t="s">
        <v>1975</v>
      </c>
      <c r="E1167" s="17" t="s">
        <v>393</v>
      </c>
      <c r="F1167" s="25" t="str">
        <f>LEFT(E1167,MIN(FIND({0,1,2,3,4,5,6,7,8,9},ASC(E1167)&amp;1234567890))-1)</f>
        <v>Mo</v>
      </c>
      <c r="G1167" s="25">
        <f t="shared" si="36"/>
        <v>1</v>
      </c>
      <c r="H1167" s="25">
        <f>VLOOKUP(F1167,Table!$A$2:$C$121,2,0)</f>
        <v>6</v>
      </c>
      <c r="I1167" s="26">
        <f>VLOOKUP(F1167,Table!$A$2:$C$121,3,0)</f>
        <v>5</v>
      </c>
      <c r="J1167" s="17" t="s">
        <v>11294</v>
      </c>
      <c r="K1167" s="25" t="str">
        <f>LEFT(J1167,MIN(FIND({0,1,2,3,4,5,6,7,8,9},ASC(J1167)&amp;1234567890))-1)</f>
        <v>Rh</v>
      </c>
      <c r="L1167" s="25">
        <f t="shared" si="37"/>
        <v>1</v>
      </c>
      <c r="M1167" s="25">
        <f>VLOOKUP(K1167,Table!$A$2:$C$121,2,0)</f>
        <v>9</v>
      </c>
      <c r="N1167" s="26">
        <f>VLOOKUP(K1167,Table!$A$2:$C$121,3,0)</f>
        <v>5</v>
      </c>
      <c r="O1167" s="13" t="str">
        <f>VLOOKUP(A1167,Table!$U$1:$V$230,2,0)</f>
        <v>Orthorhombic</v>
      </c>
      <c r="P1167" s="1"/>
    </row>
    <row r="1168" spans="1:16">
      <c r="A1168" s="12">
        <v>51</v>
      </c>
      <c r="B1168" s="12">
        <v>424122</v>
      </c>
      <c r="C1168" s="12" t="s">
        <v>1951</v>
      </c>
      <c r="D1168" s="12" t="s">
        <v>1976</v>
      </c>
      <c r="E1168" s="17" t="s">
        <v>346</v>
      </c>
      <c r="F1168" s="25" t="str">
        <f>LEFT(E1168,MIN(FIND({0,1,2,3,4,5,6,7,8,9},ASC(E1168)&amp;1234567890))-1)</f>
        <v>Nb</v>
      </c>
      <c r="G1168" s="25">
        <f t="shared" si="36"/>
        <v>2</v>
      </c>
      <c r="H1168" s="25">
        <f>VLOOKUP(F1168,Table!$A$2:$C$121,2,0)</f>
        <v>5</v>
      </c>
      <c r="I1168" s="26">
        <f>VLOOKUP(F1168,Table!$A$2:$C$121,3,0)</f>
        <v>5</v>
      </c>
      <c r="J1168" s="17" t="s">
        <v>540</v>
      </c>
      <c r="K1168" s="25" t="str">
        <f>LEFT(J1168,MIN(FIND({0,1,2,3,4,5,6,7,8,9},ASC(J1168)&amp;1234567890))-1)</f>
        <v>As</v>
      </c>
      <c r="L1168" s="25">
        <f t="shared" si="37"/>
        <v>1</v>
      </c>
      <c r="M1168" s="25">
        <f>VLOOKUP(K1168,Table!$A$2:$C$121,2,0)</f>
        <v>15</v>
      </c>
      <c r="N1168" s="26">
        <f>VLOOKUP(K1168,Table!$A$2:$C$121,3,0)</f>
        <v>4</v>
      </c>
      <c r="O1168" s="13" t="str">
        <f>VLOOKUP(A1168,Table!$U$1:$V$230,2,0)</f>
        <v>Orthorhombic</v>
      </c>
      <c r="P1168" s="1"/>
    </row>
    <row r="1169" spans="1:16">
      <c r="A1169" s="12">
        <v>51</v>
      </c>
      <c r="B1169" s="12">
        <v>191583</v>
      </c>
      <c r="C1169" s="12" t="s">
        <v>1951</v>
      </c>
      <c r="D1169" s="12" t="s">
        <v>1977</v>
      </c>
      <c r="E1169" s="17" t="s">
        <v>11709</v>
      </c>
      <c r="F1169" s="25" t="str">
        <f>LEFT(E1169,MIN(FIND({0,1,2,3,4,5,6,7,8,9},ASC(E1169)&amp;1234567890))-1)</f>
        <v>Co</v>
      </c>
      <c r="G1169" s="25">
        <f t="shared" si="36"/>
        <v>5</v>
      </c>
      <c r="H1169" s="25">
        <f>VLOOKUP(F1169,Table!$A$2:$C$121,2,0)</f>
        <v>9</v>
      </c>
      <c r="I1169" s="26">
        <f>VLOOKUP(F1169,Table!$A$2:$C$121,3,0)</f>
        <v>4</v>
      </c>
      <c r="J1169" s="17" t="s">
        <v>11643</v>
      </c>
      <c r="K1169" s="25" t="str">
        <f>LEFT(J1169,MIN(FIND({0,1,2,3,4,5,6,7,8,9},ASC(J1169)&amp;1234567890))-1)</f>
        <v>B</v>
      </c>
      <c r="L1169" s="25">
        <f t="shared" si="37"/>
        <v>16</v>
      </c>
      <c r="M1169" s="25">
        <f>VLOOKUP(K1169,Table!$A$2:$C$121,2,0)</f>
        <v>13</v>
      </c>
      <c r="N1169" s="26">
        <f>VLOOKUP(K1169,Table!$A$2:$C$121,3,0)</f>
        <v>2</v>
      </c>
      <c r="O1169" s="13" t="str">
        <f>VLOOKUP(A1169,Table!$U$1:$V$230,2,0)</f>
        <v>Orthorhombic</v>
      </c>
      <c r="P1169" s="1"/>
    </row>
    <row r="1170" spans="1:16">
      <c r="A1170" s="12">
        <v>52</v>
      </c>
      <c r="B1170" s="12">
        <v>14216</v>
      </c>
      <c r="C1170" s="12" t="s">
        <v>1978</v>
      </c>
      <c r="D1170" s="12" t="s">
        <v>1979</v>
      </c>
      <c r="E1170" s="17" t="s">
        <v>11475</v>
      </c>
      <c r="F1170" s="25" t="str">
        <f>LEFT(E1170,MIN(FIND({0,1,2,3,4,5,6,7,8,9},ASC(E1170)&amp;1234567890))-1)</f>
        <v>Tl</v>
      </c>
      <c r="G1170" s="25">
        <f t="shared" si="36"/>
        <v>2</v>
      </c>
      <c r="H1170" s="25">
        <f>VLOOKUP(F1170,Table!$A$2:$C$121,2,0)</f>
        <v>13</v>
      </c>
      <c r="I1170" s="26">
        <f>VLOOKUP(F1170,Table!$A$2:$C$121,3,0)</f>
        <v>6</v>
      </c>
      <c r="J1170" s="17" t="s">
        <v>11387</v>
      </c>
      <c r="K1170" s="25" t="str">
        <f>LEFT(J1170,MIN(FIND({0,1,2,3,4,5,6,7,8,9},ASC(J1170)&amp;1234567890))-1)</f>
        <v>Br</v>
      </c>
      <c r="L1170" s="25">
        <f t="shared" si="37"/>
        <v>4</v>
      </c>
      <c r="M1170" s="25">
        <f>VLOOKUP(K1170,Table!$A$2:$C$121,2,0)</f>
        <v>17</v>
      </c>
      <c r="N1170" s="26">
        <f>VLOOKUP(K1170,Table!$A$2:$C$121,3,0)</f>
        <v>4</v>
      </c>
      <c r="O1170" s="13" t="str">
        <f>VLOOKUP(A1170,Table!$U$1:$V$230,2,0)</f>
        <v>Orthorhombic</v>
      </c>
      <c r="P1170" s="1"/>
    </row>
    <row r="1171" spans="1:16">
      <c r="A1171" s="12">
        <v>52</v>
      </c>
      <c r="B1171" s="12">
        <v>46034</v>
      </c>
      <c r="C1171" s="12" t="s">
        <v>1978</v>
      </c>
      <c r="D1171" s="12" t="s">
        <v>1980</v>
      </c>
      <c r="E1171" s="17" t="s">
        <v>11641</v>
      </c>
      <c r="F1171" s="25" t="str">
        <f>LEFT(E1171,MIN(FIND({0,1,2,3,4,5,6,7,8,9},ASC(E1171)&amp;1234567890))-1)</f>
        <v>In</v>
      </c>
      <c r="G1171" s="25">
        <f t="shared" si="36"/>
        <v>2</v>
      </c>
      <c r="H1171" s="25">
        <f>VLOOKUP(F1171,Table!$A$2:$C$121,2,0)</f>
        <v>13</v>
      </c>
      <c r="I1171" s="26">
        <f>VLOOKUP(F1171,Table!$A$2:$C$121,3,0)</f>
        <v>5</v>
      </c>
      <c r="J1171" s="17" t="s">
        <v>374</v>
      </c>
      <c r="K1171" s="25" t="str">
        <f>LEFT(J1171,MIN(FIND({0,1,2,3,4,5,6,7,8,9},ASC(J1171)&amp;1234567890))-1)</f>
        <v>I</v>
      </c>
      <c r="L1171" s="25">
        <f t="shared" si="37"/>
        <v>4</v>
      </c>
      <c r="M1171" s="25">
        <f>VLOOKUP(K1171,Table!$A$2:$C$121,2,0)</f>
        <v>17</v>
      </c>
      <c r="N1171" s="26">
        <f>VLOOKUP(K1171,Table!$A$2:$C$121,3,0)</f>
        <v>5</v>
      </c>
      <c r="O1171" s="13" t="str">
        <f>VLOOKUP(A1171,Table!$U$1:$V$230,2,0)</f>
        <v>Orthorhombic</v>
      </c>
      <c r="P1171" s="1"/>
    </row>
    <row r="1172" spans="1:16">
      <c r="A1172" s="12">
        <v>52</v>
      </c>
      <c r="B1172" s="12">
        <v>66548</v>
      </c>
      <c r="C1172" s="12" t="s">
        <v>1978</v>
      </c>
      <c r="D1172" s="12" t="s">
        <v>1981</v>
      </c>
      <c r="E1172" s="17" t="s">
        <v>366</v>
      </c>
      <c r="F1172" s="25" t="str">
        <f>LEFT(E1172,MIN(FIND({0,1,2,3,4,5,6,7,8,9},ASC(E1172)&amp;1234567890))-1)</f>
        <v>Ga</v>
      </c>
      <c r="G1172" s="25">
        <f t="shared" si="36"/>
        <v>1</v>
      </c>
      <c r="H1172" s="25">
        <f>VLOOKUP(F1172,Table!$A$2:$C$121,2,0)</f>
        <v>13</v>
      </c>
      <c r="I1172" s="26">
        <f>VLOOKUP(F1172,Table!$A$2:$C$121,3,0)</f>
        <v>4</v>
      </c>
      <c r="J1172" s="17" t="s">
        <v>366</v>
      </c>
      <c r="K1172" s="25" t="str">
        <f>LEFT(J1172,MIN(FIND({0,1,2,3,4,5,6,7,8,9},ASC(J1172)&amp;1234567890))-1)</f>
        <v>Ga</v>
      </c>
      <c r="L1172" s="25">
        <f t="shared" si="37"/>
        <v>1</v>
      </c>
      <c r="M1172" s="25">
        <f>VLOOKUP(K1172,Table!$A$2:$C$121,2,0)</f>
        <v>13</v>
      </c>
      <c r="N1172" s="26">
        <f>VLOOKUP(K1172,Table!$A$2:$C$121,3,0)</f>
        <v>4</v>
      </c>
      <c r="O1172" s="13" t="str">
        <f>VLOOKUP(A1172,Table!$U$1:$V$230,2,0)</f>
        <v>Orthorhombic</v>
      </c>
      <c r="P1172" s="1"/>
    </row>
    <row r="1173" spans="1:16">
      <c r="A1173" s="12">
        <v>52</v>
      </c>
      <c r="B1173" s="12">
        <v>201607</v>
      </c>
      <c r="C1173" s="12" t="s">
        <v>1978</v>
      </c>
      <c r="D1173" s="12" t="s">
        <v>1982</v>
      </c>
      <c r="E1173" s="17" t="s">
        <v>11286</v>
      </c>
      <c r="F1173" s="25" t="str">
        <f>LEFT(E1173,MIN(FIND({0,1,2,3,4,5,6,7,8,9},ASC(E1173)&amp;1234567890))-1)</f>
        <v>In</v>
      </c>
      <c r="G1173" s="25">
        <f t="shared" si="36"/>
        <v>1</v>
      </c>
      <c r="H1173" s="25">
        <f>VLOOKUP(F1173,Table!$A$2:$C$121,2,0)</f>
        <v>13</v>
      </c>
      <c r="I1173" s="26">
        <f>VLOOKUP(F1173,Table!$A$2:$C$121,3,0)</f>
        <v>5</v>
      </c>
      <c r="J1173" s="17" t="s">
        <v>11286</v>
      </c>
      <c r="K1173" s="25" t="str">
        <f>LEFT(J1173,MIN(FIND({0,1,2,3,4,5,6,7,8,9},ASC(J1173)&amp;1234567890))-1)</f>
        <v>In</v>
      </c>
      <c r="L1173" s="25">
        <f t="shared" si="37"/>
        <v>1</v>
      </c>
      <c r="M1173" s="25">
        <f>VLOOKUP(K1173,Table!$A$2:$C$121,2,0)</f>
        <v>13</v>
      </c>
      <c r="N1173" s="26">
        <f>VLOOKUP(K1173,Table!$A$2:$C$121,3,0)</f>
        <v>5</v>
      </c>
      <c r="O1173" s="13" t="str">
        <f>VLOOKUP(A1173,Table!$U$1:$V$230,2,0)</f>
        <v>Orthorhombic</v>
      </c>
      <c r="P1173" s="1"/>
    </row>
    <row r="1174" spans="1:16">
      <c r="A1174" s="12">
        <v>52</v>
      </c>
      <c r="B1174" s="12">
        <v>106020</v>
      </c>
      <c r="C1174" s="12" t="s">
        <v>1978</v>
      </c>
      <c r="D1174" s="12" t="s">
        <v>1983</v>
      </c>
      <c r="E1174" s="17" t="s">
        <v>11837</v>
      </c>
      <c r="F1174" s="25" t="str">
        <f>LEFT(E1174,MIN(FIND({0,1,2,3,4,5,6,7,8,9},ASC(E1174)&amp;1234567890))-1)</f>
        <v>Ru</v>
      </c>
      <c r="G1174" s="25">
        <f t="shared" si="36"/>
        <v>25</v>
      </c>
      <c r="H1174" s="25">
        <f>VLOOKUP(F1174,Table!$A$2:$C$121,2,0)</f>
        <v>8</v>
      </c>
      <c r="I1174" s="26">
        <f>VLOOKUP(F1174,Table!$A$2:$C$121,3,0)</f>
        <v>5</v>
      </c>
      <c r="J1174" s="17" t="s">
        <v>11838</v>
      </c>
      <c r="K1174" s="25" t="str">
        <f>LEFT(J1174,MIN(FIND({0,1,2,3,4,5,6,7,8,9},ASC(J1174)&amp;1234567890))-1)</f>
        <v>Y</v>
      </c>
      <c r="L1174" s="25">
        <f t="shared" si="37"/>
        <v>44</v>
      </c>
      <c r="M1174" s="25">
        <f>VLOOKUP(K1174,Table!$A$2:$C$121,2,0)</f>
        <v>3</v>
      </c>
      <c r="N1174" s="26">
        <f>VLOOKUP(K1174,Table!$A$2:$C$121,3,0)</f>
        <v>5</v>
      </c>
      <c r="O1174" s="13" t="str">
        <f>VLOOKUP(A1174,Table!$U$1:$V$230,2,0)</f>
        <v>Orthorhombic</v>
      </c>
      <c r="P1174" s="1"/>
    </row>
    <row r="1175" spans="1:16">
      <c r="A1175" s="12">
        <v>52</v>
      </c>
      <c r="B1175" s="12">
        <v>99275</v>
      </c>
      <c r="C1175" s="12" t="s">
        <v>1978</v>
      </c>
      <c r="D1175" s="12" t="s">
        <v>1984</v>
      </c>
      <c r="E1175" s="17" t="s">
        <v>11839</v>
      </c>
      <c r="F1175" s="25" t="str">
        <f>LEFT(E1175,MIN(FIND({0,1,2,3,4,5,6,7,8,9},ASC(E1175)&amp;1234567890))-1)</f>
        <v>Zn</v>
      </c>
      <c r="G1175" s="25">
        <f t="shared" si="36"/>
        <v>3</v>
      </c>
      <c r="H1175" s="25">
        <f>VLOOKUP(F1175,Table!$A$2:$C$121,2,0)</f>
        <v>12</v>
      </c>
      <c r="I1175" s="26">
        <f>VLOOKUP(F1175,Table!$A$2:$C$121,3,0)</f>
        <v>4</v>
      </c>
      <c r="J1175" s="17" t="s">
        <v>593</v>
      </c>
      <c r="K1175" s="25" t="str">
        <f>LEFT(J1175,MIN(FIND({0,1,2,3,4,5,6,7,8,9},ASC(J1175)&amp;1234567890))-1)</f>
        <v>Sb</v>
      </c>
      <c r="L1175" s="25">
        <f t="shared" si="37"/>
        <v>2</v>
      </c>
      <c r="M1175" s="25">
        <f>VLOOKUP(K1175,Table!$A$2:$C$121,2,0)</f>
        <v>15</v>
      </c>
      <c r="N1175" s="26">
        <f>VLOOKUP(K1175,Table!$A$2:$C$121,3,0)</f>
        <v>5</v>
      </c>
      <c r="O1175" s="13" t="str">
        <f>VLOOKUP(A1175,Table!$U$1:$V$230,2,0)</f>
        <v>Orthorhombic</v>
      </c>
      <c r="P1175" s="1"/>
    </row>
    <row r="1176" spans="1:16">
      <c r="A1176" s="12">
        <v>52</v>
      </c>
      <c r="B1176" s="12">
        <v>106329</v>
      </c>
      <c r="C1176" s="12" t="s">
        <v>1978</v>
      </c>
      <c r="D1176" s="12" t="s">
        <v>1985</v>
      </c>
      <c r="E1176" s="17" t="s">
        <v>11840</v>
      </c>
      <c r="F1176" s="25" t="str">
        <f>LEFT(E1176,MIN(FIND({0,1,2,3,4,5,6,7,8,9},ASC(E1176)&amp;1234567890))-1)</f>
        <v>Bi</v>
      </c>
      <c r="G1176" s="25">
        <f t="shared" si="36"/>
        <v>3</v>
      </c>
      <c r="H1176" s="25">
        <f>VLOOKUP(F1176,Table!$A$2:$C$121,2,0)</f>
        <v>15</v>
      </c>
      <c r="I1176" s="26">
        <f>VLOOKUP(F1176,Table!$A$2:$C$121,3,0)</f>
        <v>6</v>
      </c>
      <c r="J1176" s="17" t="s">
        <v>11650</v>
      </c>
      <c r="K1176" s="25" t="str">
        <f>LEFT(J1176,MIN(FIND({0,1,2,3,4,5,6,7,8,9},ASC(J1176)&amp;1234567890))-1)</f>
        <v>Sr</v>
      </c>
      <c r="L1176" s="25">
        <f t="shared" si="37"/>
        <v>2</v>
      </c>
      <c r="M1176" s="25">
        <f>VLOOKUP(K1176,Table!$A$2:$C$121,2,0)</f>
        <v>2</v>
      </c>
      <c r="N1176" s="26">
        <f>VLOOKUP(K1176,Table!$A$2:$C$121,3,0)</f>
        <v>5</v>
      </c>
      <c r="O1176" s="13" t="str">
        <f>VLOOKUP(A1176,Table!$U$1:$V$230,2,0)</f>
        <v>Orthorhombic</v>
      </c>
      <c r="P1176" s="1"/>
    </row>
    <row r="1177" spans="1:16">
      <c r="A1177" s="12">
        <v>52</v>
      </c>
      <c r="B1177" s="12">
        <v>630173</v>
      </c>
      <c r="C1177" s="12" t="s">
        <v>1978</v>
      </c>
      <c r="D1177" s="12" t="s">
        <v>1986</v>
      </c>
      <c r="E1177" s="17" t="s">
        <v>11841</v>
      </c>
      <c r="F1177" s="25" t="str">
        <f>LEFT(E1177,MIN(FIND({0,1,2,3,4,5,6,7,8,9},ASC(E1177)&amp;1234567890))-1)</f>
        <v>Dy</v>
      </c>
      <c r="G1177" s="25">
        <f t="shared" si="36"/>
        <v>44</v>
      </c>
      <c r="H1177" s="25">
        <f>VLOOKUP(F1177,Table!$A$2:$C$121,2,0)</f>
        <v>3</v>
      </c>
      <c r="I1177" s="26">
        <f>VLOOKUP(F1177,Table!$A$2:$C$121,3,0)</f>
        <v>6</v>
      </c>
      <c r="J1177" s="17" t="s">
        <v>11837</v>
      </c>
      <c r="K1177" s="25" t="str">
        <f>LEFT(J1177,MIN(FIND({0,1,2,3,4,5,6,7,8,9},ASC(J1177)&amp;1234567890))-1)</f>
        <v>Ru</v>
      </c>
      <c r="L1177" s="25">
        <f t="shared" si="37"/>
        <v>25</v>
      </c>
      <c r="M1177" s="25">
        <f>VLOOKUP(K1177,Table!$A$2:$C$121,2,0)</f>
        <v>8</v>
      </c>
      <c r="N1177" s="26">
        <f>VLOOKUP(K1177,Table!$A$2:$C$121,3,0)</f>
        <v>5</v>
      </c>
      <c r="O1177" s="13" t="str">
        <f>VLOOKUP(A1177,Table!$U$1:$V$230,2,0)</f>
        <v>Orthorhombic</v>
      </c>
      <c r="P1177" s="1"/>
    </row>
    <row r="1178" spans="1:16">
      <c r="A1178" s="12">
        <v>52</v>
      </c>
      <c r="B1178" s="12">
        <v>631038</v>
      </c>
      <c r="C1178" s="12" t="s">
        <v>1978</v>
      </c>
      <c r="D1178" s="12" t="s">
        <v>1987</v>
      </c>
      <c r="E1178" s="17" t="s">
        <v>11842</v>
      </c>
      <c r="F1178" s="25" t="str">
        <f>LEFT(E1178,MIN(FIND({0,1,2,3,4,5,6,7,8,9},ASC(E1178)&amp;1234567890))-1)</f>
        <v>Er</v>
      </c>
      <c r="G1178" s="25">
        <f t="shared" si="36"/>
        <v>44</v>
      </c>
      <c r="H1178" s="25">
        <f>VLOOKUP(F1178,Table!$A$2:$C$121,2,0)</f>
        <v>3</v>
      </c>
      <c r="I1178" s="26">
        <f>VLOOKUP(F1178,Table!$A$2:$C$121,3,0)</f>
        <v>6</v>
      </c>
      <c r="J1178" s="17" t="s">
        <v>11837</v>
      </c>
      <c r="K1178" s="25" t="str">
        <f>LEFT(J1178,MIN(FIND({0,1,2,3,4,5,6,7,8,9},ASC(J1178)&amp;1234567890))-1)</f>
        <v>Ru</v>
      </c>
      <c r="L1178" s="25">
        <f t="shared" si="37"/>
        <v>25</v>
      </c>
      <c r="M1178" s="25">
        <f>VLOOKUP(K1178,Table!$A$2:$C$121,2,0)</f>
        <v>8</v>
      </c>
      <c r="N1178" s="26">
        <f>VLOOKUP(K1178,Table!$A$2:$C$121,3,0)</f>
        <v>5</v>
      </c>
      <c r="O1178" s="13" t="str">
        <f>VLOOKUP(A1178,Table!$U$1:$V$230,2,0)</f>
        <v>Orthorhombic</v>
      </c>
      <c r="P1178" s="1"/>
    </row>
    <row r="1179" spans="1:16">
      <c r="A1179" s="12">
        <v>52</v>
      </c>
      <c r="B1179" s="12">
        <v>636295</v>
      </c>
      <c r="C1179" s="12" t="s">
        <v>1978</v>
      </c>
      <c r="D1179" s="12" t="s">
        <v>1988</v>
      </c>
      <c r="E1179" s="17" t="s">
        <v>11843</v>
      </c>
      <c r="F1179" s="25" t="str">
        <f>LEFT(E1179,MIN(FIND({0,1,2,3,4,5,6,7,8,9},ASC(E1179)&amp;1234567890))-1)</f>
        <v>Gd</v>
      </c>
      <c r="G1179" s="25">
        <f t="shared" si="36"/>
        <v>44</v>
      </c>
      <c r="H1179" s="25">
        <f>VLOOKUP(F1179,Table!$A$2:$C$121,2,0)</f>
        <v>3</v>
      </c>
      <c r="I1179" s="26">
        <f>VLOOKUP(F1179,Table!$A$2:$C$121,3,0)</f>
        <v>6</v>
      </c>
      <c r="J1179" s="17" t="s">
        <v>11837</v>
      </c>
      <c r="K1179" s="25" t="str">
        <f>LEFT(J1179,MIN(FIND({0,1,2,3,4,5,6,7,8,9},ASC(J1179)&amp;1234567890))-1)</f>
        <v>Ru</v>
      </c>
      <c r="L1179" s="25">
        <f t="shared" si="37"/>
        <v>25</v>
      </c>
      <c r="M1179" s="25">
        <f>VLOOKUP(K1179,Table!$A$2:$C$121,2,0)</f>
        <v>8</v>
      </c>
      <c r="N1179" s="26">
        <f>VLOOKUP(K1179,Table!$A$2:$C$121,3,0)</f>
        <v>5</v>
      </c>
      <c r="O1179" s="13" t="str">
        <f>VLOOKUP(A1179,Table!$U$1:$V$230,2,0)</f>
        <v>Orthorhombic</v>
      </c>
      <c r="P1179" s="1"/>
    </row>
    <row r="1180" spans="1:16">
      <c r="A1180" s="12">
        <v>52</v>
      </c>
      <c r="B1180" s="12">
        <v>639645</v>
      </c>
      <c r="C1180" s="12" t="s">
        <v>1978</v>
      </c>
      <c r="D1180" s="12" t="s">
        <v>1989</v>
      </c>
      <c r="E1180" s="17" t="s">
        <v>11837</v>
      </c>
      <c r="F1180" s="25" t="str">
        <f>LEFT(E1180,MIN(FIND({0,1,2,3,4,5,6,7,8,9},ASC(E1180)&amp;1234567890))-1)</f>
        <v>Ru</v>
      </c>
      <c r="G1180" s="25">
        <f t="shared" si="36"/>
        <v>25</v>
      </c>
      <c r="H1180" s="25">
        <f>VLOOKUP(F1180,Table!$A$2:$C$121,2,0)</f>
        <v>8</v>
      </c>
      <c r="I1180" s="26">
        <f>VLOOKUP(F1180,Table!$A$2:$C$121,3,0)</f>
        <v>5</v>
      </c>
      <c r="J1180" s="17" t="s">
        <v>11844</v>
      </c>
      <c r="K1180" s="25" t="str">
        <f>LEFT(J1180,MIN(FIND({0,1,2,3,4,5,6,7,8,9},ASC(J1180)&amp;1234567890))-1)</f>
        <v>Ho</v>
      </c>
      <c r="L1180" s="25">
        <f t="shared" si="37"/>
        <v>44</v>
      </c>
      <c r="M1180" s="25">
        <f>VLOOKUP(K1180,Table!$A$2:$C$121,2,0)</f>
        <v>3</v>
      </c>
      <c r="N1180" s="26">
        <f>VLOOKUP(K1180,Table!$A$2:$C$121,3,0)</f>
        <v>6</v>
      </c>
      <c r="O1180" s="13" t="str">
        <f>VLOOKUP(A1180,Table!$U$1:$V$230,2,0)</f>
        <v>Orthorhombic</v>
      </c>
      <c r="P1180" s="1"/>
    </row>
    <row r="1181" spans="1:16">
      <c r="A1181" s="12">
        <v>52</v>
      </c>
      <c r="B1181" s="12">
        <v>650674</v>
      </c>
      <c r="C1181" s="12" t="s">
        <v>1978</v>
      </c>
      <c r="D1181" s="12" t="s">
        <v>1990</v>
      </c>
      <c r="E1181" s="17" t="s">
        <v>11845</v>
      </c>
      <c r="F1181" s="25" t="str">
        <f>LEFT(E1181,MIN(FIND({0,1,2,3,4,5,6,7,8,9},ASC(E1181)&amp;1234567890))-1)</f>
        <v>Sm</v>
      </c>
      <c r="G1181" s="25">
        <f t="shared" si="36"/>
        <v>44</v>
      </c>
      <c r="H1181" s="25">
        <f>VLOOKUP(F1181,Table!$A$2:$C$121,2,0)</f>
        <v>3</v>
      </c>
      <c r="I1181" s="26">
        <f>VLOOKUP(F1181,Table!$A$2:$C$121,3,0)</f>
        <v>6</v>
      </c>
      <c r="J1181" s="17" t="s">
        <v>11837</v>
      </c>
      <c r="K1181" s="25" t="str">
        <f>LEFT(J1181,MIN(FIND({0,1,2,3,4,5,6,7,8,9},ASC(J1181)&amp;1234567890))-1)</f>
        <v>Ru</v>
      </c>
      <c r="L1181" s="25">
        <f t="shared" si="37"/>
        <v>25</v>
      </c>
      <c r="M1181" s="25">
        <f>VLOOKUP(K1181,Table!$A$2:$C$121,2,0)</f>
        <v>8</v>
      </c>
      <c r="N1181" s="26">
        <f>VLOOKUP(K1181,Table!$A$2:$C$121,3,0)</f>
        <v>5</v>
      </c>
      <c r="O1181" s="13" t="str">
        <f>VLOOKUP(A1181,Table!$U$1:$V$230,2,0)</f>
        <v>Orthorhombic</v>
      </c>
      <c r="P1181" s="1"/>
    </row>
    <row r="1182" spans="1:16">
      <c r="A1182" s="12">
        <v>52</v>
      </c>
      <c r="B1182" s="12">
        <v>650705</v>
      </c>
      <c r="C1182" s="12" t="s">
        <v>1978</v>
      </c>
      <c r="D1182" s="12" t="s">
        <v>1991</v>
      </c>
      <c r="E1182" s="17" t="s">
        <v>11846</v>
      </c>
      <c r="F1182" s="25" t="str">
        <f>LEFT(E1182,MIN(FIND({0,1,2,3,4,5,6,7,8,9},ASC(E1182)&amp;1234567890))-1)</f>
        <v>Tb</v>
      </c>
      <c r="G1182" s="25">
        <f t="shared" si="36"/>
        <v>44</v>
      </c>
      <c r="H1182" s="25">
        <f>VLOOKUP(F1182,Table!$A$2:$C$121,2,0)</f>
        <v>3</v>
      </c>
      <c r="I1182" s="26">
        <f>VLOOKUP(F1182,Table!$A$2:$C$121,3,0)</f>
        <v>6</v>
      </c>
      <c r="J1182" s="17" t="s">
        <v>11837</v>
      </c>
      <c r="K1182" s="25" t="str">
        <f>LEFT(J1182,MIN(FIND({0,1,2,3,4,5,6,7,8,9},ASC(J1182)&amp;1234567890))-1)</f>
        <v>Ru</v>
      </c>
      <c r="L1182" s="25">
        <f t="shared" si="37"/>
        <v>25</v>
      </c>
      <c r="M1182" s="25">
        <f>VLOOKUP(K1182,Table!$A$2:$C$121,2,0)</f>
        <v>8</v>
      </c>
      <c r="N1182" s="26">
        <f>VLOOKUP(K1182,Table!$A$2:$C$121,3,0)</f>
        <v>5</v>
      </c>
      <c r="O1182" s="13" t="str">
        <f>VLOOKUP(A1182,Table!$U$1:$V$230,2,0)</f>
        <v>Orthorhombic</v>
      </c>
      <c r="P1182" s="1"/>
    </row>
    <row r="1183" spans="1:16">
      <c r="A1183" s="12">
        <v>52</v>
      </c>
      <c r="B1183" s="12">
        <v>164987</v>
      </c>
      <c r="C1183" s="12" t="s">
        <v>1978</v>
      </c>
      <c r="D1183" s="12" t="s">
        <v>1992</v>
      </c>
      <c r="E1183" s="17" t="s">
        <v>11650</v>
      </c>
      <c r="F1183" s="25" t="str">
        <f>LEFT(E1183,MIN(FIND({0,1,2,3,4,5,6,7,8,9},ASC(E1183)&amp;1234567890))-1)</f>
        <v>Sr</v>
      </c>
      <c r="G1183" s="25">
        <f t="shared" si="36"/>
        <v>2</v>
      </c>
      <c r="H1183" s="25">
        <f>VLOOKUP(F1183,Table!$A$2:$C$121,2,0)</f>
        <v>2</v>
      </c>
      <c r="I1183" s="26">
        <f>VLOOKUP(F1183,Table!$A$2:$C$121,3,0)</f>
        <v>5</v>
      </c>
      <c r="J1183" s="17" t="s">
        <v>11840</v>
      </c>
      <c r="K1183" s="25" t="str">
        <f>LEFT(J1183,MIN(FIND({0,1,2,3,4,5,6,7,8,9},ASC(J1183)&amp;1234567890))-1)</f>
        <v>Bi</v>
      </c>
      <c r="L1183" s="25">
        <f t="shared" si="37"/>
        <v>3</v>
      </c>
      <c r="M1183" s="25">
        <f>VLOOKUP(K1183,Table!$A$2:$C$121,2,0)</f>
        <v>15</v>
      </c>
      <c r="N1183" s="26">
        <f>VLOOKUP(K1183,Table!$A$2:$C$121,3,0)</f>
        <v>6</v>
      </c>
      <c r="O1183" s="13" t="str">
        <f>VLOOKUP(A1183,Table!$U$1:$V$230,2,0)</f>
        <v>Orthorhombic</v>
      </c>
      <c r="P1183" s="1"/>
    </row>
    <row r="1184" spans="1:16">
      <c r="A1184" s="12">
        <v>53</v>
      </c>
      <c r="B1184" s="12">
        <v>9860</v>
      </c>
      <c r="C1184" s="12" t="s">
        <v>1993</v>
      </c>
      <c r="D1184" s="12" t="s">
        <v>1994</v>
      </c>
      <c r="E1184" s="17" t="s">
        <v>11557</v>
      </c>
      <c r="F1184" s="25" t="str">
        <f>LEFT(E1184,MIN(FIND({0,1,2,3,4,5,6,7,8,9},ASC(E1184)&amp;1234567890))-1)</f>
        <v>Fe</v>
      </c>
      <c r="G1184" s="25">
        <f t="shared" si="36"/>
        <v>4</v>
      </c>
      <c r="H1184" s="25">
        <f>VLOOKUP(F1184,Table!$A$2:$C$121,2,0)</f>
        <v>8</v>
      </c>
      <c r="I1184" s="26">
        <f>VLOOKUP(F1184,Table!$A$2:$C$121,3,0)</f>
        <v>4</v>
      </c>
      <c r="J1184" s="17" t="s">
        <v>11847</v>
      </c>
      <c r="K1184" s="25" t="str">
        <f>LEFT(J1184,MIN(FIND({0,1,2,3,4,5,6,7,8,9},ASC(J1184)&amp;1234567890))-1)</f>
        <v>C</v>
      </c>
      <c r="L1184" s="25">
        <f t="shared" si="37"/>
        <v>0.63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Orthorhombic</v>
      </c>
      <c r="P1184" s="1"/>
    </row>
    <row r="1185" spans="1:16">
      <c r="A1185" s="12">
        <v>53</v>
      </c>
      <c r="B1185" s="12">
        <v>248266</v>
      </c>
      <c r="C1185" s="12" t="s">
        <v>1993</v>
      </c>
      <c r="D1185" s="12" t="s">
        <v>1995</v>
      </c>
      <c r="E1185" s="17" t="s">
        <v>410</v>
      </c>
      <c r="F1185" s="25" t="str">
        <f>LEFT(E1185,MIN(FIND({0,1,2,3,4,5,6,7,8,9},ASC(E1185)&amp;1234567890))-1)</f>
        <v>Ba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6</v>
      </c>
      <c r="J1185" s="17" t="s">
        <v>11402</v>
      </c>
      <c r="K1185" s="25" t="str">
        <f>LEFT(J1185,MIN(FIND({0,1,2,3,4,5,6,7,8,9},ASC(J1185)&amp;1234567890))-1)</f>
        <v>Ge</v>
      </c>
      <c r="L1185" s="25">
        <f t="shared" si="37"/>
        <v>5</v>
      </c>
      <c r="M1185" s="25">
        <f>VLOOKUP(K1185,Table!$A$2:$C$121,2,0)</f>
        <v>14</v>
      </c>
      <c r="N1185" s="26">
        <f>VLOOKUP(K1185,Table!$A$2:$C$121,3,0)</f>
        <v>4</v>
      </c>
      <c r="O1185" s="13" t="str">
        <f>VLOOKUP(A1185,Table!$U$1:$V$230,2,0)</f>
        <v>Orthorhombic</v>
      </c>
      <c r="P1185" s="1"/>
    </row>
    <row r="1186" spans="1:16">
      <c r="A1186" s="12">
        <v>54</v>
      </c>
      <c r="B1186" s="12">
        <v>78479</v>
      </c>
      <c r="C1186" s="12" t="s">
        <v>1996</v>
      </c>
      <c r="D1186" s="12" t="s">
        <v>1997</v>
      </c>
      <c r="E1186" s="17" t="s">
        <v>11848</v>
      </c>
      <c r="F1186" s="25" t="str">
        <f>LEFT(E1186,MIN(FIND({0,1,2,3,4,5,6,7,8,9},ASC(E1186)&amp;1234567890))-1)</f>
        <v>I</v>
      </c>
      <c r="G1186" s="25">
        <f t="shared" si="36"/>
        <v>0.95</v>
      </c>
      <c r="H1186" s="25">
        <f>VLOOKUP(F1186,Table!$A$2:$C$121,2,0)</f>
        <v>17</v>
      </c>
      <c r="I1186" s="26">
        <f>VLOOKUP(F1186,Table!$A$2:$C$121,3,0)</f>
        <v>5</v>
      </c>
      <c r="J1186" s="17" t="s">
        <v>11849</v>
      </c>
      <c r="K1186" s="25" t="str">
        <f>LEFT(J1186,MIN(FIND({0,1,2,3,4,5,6,7,8,9},ASC(J1186)&amp;1234567890))-1)</f>
        <v>F</v>
      </c>
      <c r="L1186" s="25">
        <f t="shared" si="37"/>
        <v>6.65</v>
      </c>
      <c r="M1186" s="25">
        <f>VLOOKUP(K1186,Table!$A$2:$C$121,2,0)</f>
        <v>17</v>
      </c>
      <c r="N1186" s="26">
        <f>VLOOKUP(K1186,Table!$A$2:$C$121,3,0)</f>
        <v>2</v>
      </c>
      <c r="O1186" s="13" t="str">
        <f>VLOOKUP(A1186,Table!$U$1:$V$230,2,0)</f>
        <v>Orthorhombic</v>
      </c>
      <c r="P1186" s="1"/>
    </row>
    <row r="1187" spans="1:16">
      <c r="A1187" s="12">
        <v>54</v>
      </c>
      <c r="B1187" s="12">
        <v>78480</v>
      </c>
      <c r="C1187" s="12" t="s">
        <v>1996</v>
      </c>
      <c r="D1187" s="12" t="s">
        <v>1998</v>
      </c>
      <c r="E1187" s="17" t="s">
        <v>11850</v>
      </c>
      <c r="F1187" s="25" t="str">
        <f>LEFT(E1187,MIN(FIND({0,1,2,3,4,5,6,7,8,9},ASC(E1187)&amp;1234567890))-1)</f>
        <v>I</v>
      </c>
      <c r="G1187" s="25">
        <f t="shared" si="36"/>
        <v>0.98599999999999999</v>
      </c>
      <c r="H1187" s="25">
        <f>VLOOKUP(F1187,Table!$A$2:$C$121,2,0)</f>
        <v>17</v>
      </c>
      <c r="I1187" s="26">
        <f>VLOOKUP(F1187,Table!$A$2:$C$121,3,0)</f>
        <v>5</v>
      </c>
      <c r="J1187" s="17" t="s">
        <v>11851</v>
      </c>
      <c r="K1187" s="25" t="str">
        <f>LEFT(J1187,MIN(FIND({0,1,2,3,4,5,6,7,8,9},ASC(J1187)&amp;1234567890))-1)</f>
        <v>F</v>
      </c>
      <c r="L1187" s="25">
        <f t="shared" si="37"/>
        <v>6.9</v>
      </c>
      <c r="M1187" s="25">
        <f>VLOOKUP(K1187,Table!$A$2:$C$121,2,0)</f>
        <v>17</v>
      </c>
      <c r="N1187" s="26">
        <f>VLOOKUP(K1187,Table!$A$2:$C$121,3,0)</f>
        <v>2</v>
      </c>
      <c r="O1187" s="13" t="str">
        <f>VLOOKUP(A1187,Table!$U$1:$V$230,2,0)</f>
        <v>Orthorhombic</v>
      </c>
      <c r="P1187" s="1"/>
    </row>
    <row r="1188" spans="1:16">
      <c r="A1188" s="12">
        <v>55</v>
      </c>
      <c r="B1188" s="12">
        <v>1840</v>
      </c>
      <c r="C1188" s="12" t="s">
        <v>1999</v>
      </c>
      <c r="D1188" s="12" t="s">
        <v>2000</v>
      </c>
      <c r="E1188" s="17" t="s">
        <v>11852</v>
      </c>
      <c r="F1188" s="25" t="str">
        <f>LEFT(E1188,MIN(FIND({0,1,2,3,4,5,6,7,8,9},ASC(E1188)&amp;1234567890))-1)</f>
        <v>Nb</v>
      </c>
      <c r="G1188" s="25">
        <f t="shared" si="36"/>
        <v>16.8</v>
      </c>
      <c r="H1188" s="25">
        <f>VLOOKUP(F1188,Table!$A$2:$C$121,2,0)</f>
        <v>5</v>
      </c>
      <c r="I1188" s="26">
        <f>VLOOKUP(F1188,Table!$A$2:$C$121,3,0)</f>
        <v>5</v>
      </c>
      <c r="J1188" s="17" t="s">
        <v>11853</v>
      </c>
      <c r="K1188" s="25" t="str">
        <f>LEFT(J1188,MIN(FIND({0,1,2,3,4,5,6,7,8,9},ASC(J1188)&amp;1234567890))-1)</f>
        <v>O</v>
      </c>
      <c r="L1188" s="25">
        <f t="shared" si="37"/>
        <v>42</v>
      </c>
      <c r="M1188" s="25">
        <f>VLOOKUP(K1188,Table!$A$2:$C$121,2,0)</f>
        <v>16</v>
      </c>
      <c r="N1188" s="26">
        <f>VLOOKUP(K1188,Table!$A$2:$C$121,3,0)</f>
        <v>2</v>
      </c>
      <c r="O1188" s="13" t="str">
        <f>VLOOKUP(A1188,Table!$U$1:$V$230,2,0)</f>
        <v>Orthorhombic</v>
      </c>
      <c r="P1188" s="1"/>
    </row>
    <row r="1189" spans="1:16">
      <c r="A1189" s="12">
        <v>55</v>
      </c>
      <c r="B1189" s="12">
        <v>4107</v>
      </c>
      <c r="C1189" s="12" t="s">
        <v>1999</v>
      </c>
      <c r="D1189" s="12" t="s">
        <v>2001</v>
      </c>
      <c r="E1189" s="17" t="s">
        <v>597</v>
      </c>
      <c r="F1189" s="25" t="str">
        <f>LEFT(E1189,MIN(FIND({0,1,2,3,4,5,6,7,8,9},ASC(E1189)&amp;1234567890))-1)</f>
        <v>Pb</v>
      </c>
      <c r="G1189" s="25">
        <f t="shared" si="36"/>
        <v>3</v>
      </c>
      <c r="H1189" s="25">
        <f>VLOOKUP(F1189,Table!$A$2:$C$121,2,0)</f>
        <v>14</v>
      </c>
      <c r="I1189" s="26">
        <f>VLOOKUP(F1189,Table!$A$2:$C$121,3,0)</f>
        <v>6</v>
      </c>
      <c r="J1189" s="17" t="s">
        <v>582</v>
      </c>
      <c r="K1189" s="25" t="str">
        <f>LEFT(J1189,MIN(FIND({0,1,2,3,4,5,6,7,8,9},ASC(J1189)&amp;1234567890))-1)</f>
        <v>O</v>
      </c>
      <c r="L1189" s="25">
        <f t="shared" si="37"/>
        <v>4</v>
      </c>
      <c r="M1189" s="25">
        <f>VLOOKUP(K1189,Table!$A$2:$C$121,2,0)</f>
        <v>16</v>
      </c>
      <c r="N1189" s="26">
        <f>VLOOKUP(K1189,Table!$A$2:$C$121,3,0)</f>
        <v>2</v>
      </c>
      <c r="O1189" s="13" t="str">
        <f>VLOOKUP(A1189,Table!$U$1:$V$230,2,0)</f>
        <v>Orthorhombic</v>
      </c>
      <c r="P1189" s="1"/>
    </row>
    <row r="1190" spans="1:16">
      <c r="A1190" s="12">
        <v>55</v>
      </c>
      <c r="B1190" s="12">
        <v>15054</v>
      </c>
      <c r="C1190" s="12" t="s">
        <v>1999</v>
      </c>
      <c r="D1190" s="12" t="s">
        <v>2002</v>
      </c>
      <c r="E1190" s="17" t="s">
        <v>11854</v>
      </c>
      <c r="F1190" s="25" t="str">
        <f>LEFT(E1190,MIN(FIND({0,1,2,3,4,5,6,7,8,9},ASC(E1190)&amp;1234567890))-1)</f>
        <v>Nb</v>
      </c>
      <c r="G1190" s="25">
        <f t="shared" si="36"/>
        <v>8</v>
      </c>
      <c r="H1190" s="25">
        <f>VLOOKUP(F1190,Table!$A$2:$C$121,2,0)</f>
        <v>5</v>
      </c>
      <c r="I1190" s="26">
        <f>VLOOKUP(F1190,Table!$A$2:$C$121,3,0)</f>
        <v>5</v>
      </c>
      <c r="J1190" s="17" t="s">
        <v>360</v>
      </c>
      <c r="K1190" s="25" t="str">
        <f>LEFT(J1190,MIN(FIND({0,1,2,3,4,5,6,7,8,9},ASC(J1190)&amp;1234567890))-1)</f>
        <v>P</v>
      </c>
      <c r="L1190" s="25">
        <f t="shared" si="37"/>
        <v>5</v>
      </c>
      <c r="M1190" s="25">
        <f>VLOOKUP(K1190,Table!$A$2:$C$121,2,0)</f>
        <v>15</v>
      </c>
      <c r="N1190" s="26">
        <f>VLOOKUP(K1190,Table!$A$2:$C$121,3,0)</f>
        <v>3</v>
      </c>
      <c r="O1190" s="13" t="str">
        <f>VLOOKUP(A1190,Table!$U$1:$V$230,2,0)</f>
        <v>Orthorhombic</v>
      </c>
      <c r="P1190" s="1"/>
    </row>
    <row r="1191" spans="1:16">
      <c r="A1191" s="12">
        <v>55</v>
      </c>
      <c r="B1191" s="12">
        <v>23226</v>
      </c>
      <c r="C1191" s="12" t="s">
        <v>1999</v>
      </c>
      <c r="D1191" s="12" t="s">
        <v>2003</v>
      </c>
      <c r="E1191" s="17" t="s">
        <v>11409</v>
      </c>
      <c r="F1191" s="25" t="str">
        <f>LEFT(E1191,MIN(FIND({0,1,2,3,4,5,6,7,8,9},ASC(E1191)&amp;1234567890))-1)</f>
        <v>Ga</v>
      </c>
      <c r="G1191" s="25">
        <f t="shared" si="36"/>
        <v>2</v>
      </c>
      <c r="H1191" s="25">
        <f>VLOOKUP(F1191,Table!$A$2:$C$121,2,0)</f>
        <v>13</v>
      </c>
      <c r="I1191" s="26">
        <f>VLOOKUP(F1191,Table!$A$2:$C$121,3,0)</f>
        <v>4</v>
      </c>
      <c r="J1191" s="17" t="s">
        <v>69</v>
      </c>
      <c r="K1191" s="25" t="str">
        <f>LEFT(J1191,MIN(FIND({0,1,2,3,4,5,6,7,8,9},ASC(J1191)&amp;1234567890))-1)</f>
        <v>Mg</v>
      </c>
      <c r="L1191" s="25">
        <f t="shared" si="37"/>
        <v>1</v>
      </c>
      <c r="M1191" s="25">
        <f>VLOOKUP(K1191,Table!$A$2:$C$121,2,0)</f>
        <v>2</v>
      </c>
      <c r="N1191" s="26">
        <f>VLOOKUP(K1191,Table!$A$2:$C$121,3,0)</f>
        <v>3</v>
      </c>
      <c r="O1191" s="13" t="str">
        <f>VLOOKUP(A1191,Table!$U$1:$V$230,2,0)</f>
        <v>Orthorhombic</v>
      </c>
      <c r="P1191" s="1"/>
    </row>
    <row r="1192" spans="1:16">
      <c r="A1192" s="12">
        <v>55</v>
      </c>
      <c r="B1192" s="12">
        <v>23872</v>
      </c>
      <c r="C1192" s="12" t="s">
        <v>1999</v>
      </c>
      <c r="D1192" s="12" t="s">
        <v>2004</v>
      </c>
      <c r="E1192" s="17" t="s">
        <v>544</v>
      </c>
      <c r="F1192" s="25" t="str">
        <f>LEFT(E1192,MIN(FIND({0,1,2,3,4,5,6,7,8,9},ASC(E1192)&amp;1234567890))-1)</f>
        <v>Ge</v>
      </c>
      <c r="G1192" s="25">
        <f t="shared" si="36"/>
        <v>1</v>
      </c>
      <c r="H1192" s="25">
        <f>VLOOKUP(F1192,Table!$A$2:$C$121,2,0)</f>
        <v>14</v>
      </c>
      <c r="I1192" s="26">
        <f>VLOOKUP(F1192,Table!$A$2:$C$121,3,0)</f>
        <v>4</v>
      </c>
      <c r="J1192" s="17" t="s">
        <v>453</v>
      </c>
      <c r="K1192" s="25" t="str">
        <f>LEFT(J1192,MIN(FIND({0,1,2,3,4,5,6,7,8,9},ASC(J1192)&amp;1234567890))-1)</f>
        <v>As</v>
      </c>
      <c r="L1192" s="25">
        <f t="shared" si="37"/>
        <v>2</v>
      </c>
      <c r="M1192" s="25">
        <f>VLOOKUP(K1192,Table!$A$2:$C$121,2,0)</f>
        <v>15</v>
      </c>
      <c r="N1192" s="26">
        <f>VLOOKUP(K1192,Table!$A$2:$C$121,3,0)</f>
        <v>4</v>
      </c>
      <c r="O1192" s="13" t="str">
        <f>VLOOKUP(A1192,Table!$U$1:$V$230,2,0)</f>
        <v>Orthorhombic</v>
      </c>
      <c r="P1192" s="1"/>
    </row>
    <row r="1193" spans="1:16">
      <c r="A1193" s="12">
        <v>55</v>
      </c>
      <c r="B1193" s="12">
        <v>24600</v>
      </c>
      <c r="C1193" s="12" t="s">
        <v>1999</v>
      </c>
      <c r="D1193" s="12" t="s">
        <v>2005</v>
      </c>
      <c r="E1193" s="17" t="s">
        <v>11354</v>
      </c>
      <c r="F1193" s="25" t="str">
        <f>LEFT(E1193,MIN(FIND({0,1,2,3,4,5,6,7,8,9},ASC(E1193)&amp;1234567890))-1)</f>
        <v>Li</v>
      </c>
      <c r="G1193" s="25">
        <f t="shared" si="36"/>
        <v>7</v>
      </c>
      <c r="H1193" s="25">
        <f>VLOOKUP(F1193,Table!$A$2:$C$121,2,0)</f>
        <v>1</v>
      </c>
      <c r="I1193" s="26">
        <f>VLOOKUP(F1193,Table!$A$2:$C$121,3,0)</f>
        <v>2</v>
      </c>
      <c r="J1193" s="17" t="s">
        <v>11546</v>
      </c>
      <c r="K1193" s="25" t="str">
        <f>LEFT(J1193,MIN(FIND({0,1,2,3,4,5,6,7,8,9},ASC(J1193)&amp;1234567890))-1)</f>
        <v>Si</v>
      </c>
      <c r="L1193" s="25">
        <f t="shared" si="37"/>
        <v>2</v>
      </c>
      <c r="M1193" s="25">
        <f>VLOOKUP(K1193,Table!$A$2:$C$121,2,0)</f>
        <v>14</v>
      </c>
      <c r="N1193" s="26">
        <f>VLOOKUP(K1193,Table!$A$2:$C$121,3,0)</f>
        <v>3</v>
      </c>
      <c r="O1193" s="13" t="str">
        <f>VLOOKUP(A1193,Table!$U$1:$V$230,2,0)</f>
        <v>Orthorhombic</v>
      </c>
      <c r="P1193" s="1"/>
    </row>
    <row r="1194" spans="1:16">
      <c r="A1194" s="12">
        <v>55</v>
      </c>
      <c r="B1194" s="12">
        <v>39557</v>
      </c>
      <c r="C1194" s="12" t="s">
        <v>1999</v>
      </c>
      <c r="D1194" s="12" t="s">
        <v>2006</v>
      </c>
      <c r="E1194" s="17" t="s">
        <v>11855</v>
      </c>
      <c r="F1194" s="25" t="str">
        <f>LEFT(E1194,MIN(FIND({0,1,2,3,4,5,6,7,8,9},ASC(E1194)&amp;1234567890))-1)</f>
        <v>W</v>
      </c>
      <c r="G1194" s="25">
        <f t="shared" si="36"/>
        <v>32</v>
      </c>
      <c r="H1194" s="25">
        <f>VLOOKUP(F1194,Table!$A$2:$C$121,2,0)</f>
        <v>6</v>
      </c>
      <c r="I1194" s="26">
        <f>VLOOKUP(F1194,Table!$A$2:$C$121,3,0)</f>
        <v>6</v>
      </c>
      <c r="J1194" s="17" t="s">
        <v>11856</v>
      </c>
      <c r="K1194" s="25" t="str">
        <f>LEFT(J1194,MIN(FIND({0,1,2,3,4,5,6,7,8,9},ASC(J1194)&amp;1234567890))-1)</f>
        <v>O</v>
      </c>
      <c r="L1194" s="25">
        <f t="shared" si="37"/>
        <v>84</v>
      </c>
      <c r="M1194" s="25">
        <f>VLOOKUP(K1194,Table!$A$2:$C$121,2,0)</f>
        <v>16</v>
      </c>
      <c r="N1194" s="26">
        <f>VLOOKUP(K1194,Table!$A$2:$C$121,3,0)</f>
        <v>2</v>
      </c>
      <c r="O1194" s="13" t="str">
        <f>VLOOKUP(A1194,Table!$U$1:$V$230,2,0)</f>
        <v>Orthorhombic</v>
      </c>
      <c r="P1194" s="1"/>
    </row>
    <row r="1195" spans="1:16">
      <c r="A1195" s="12">
        <v>55</v>
      </c>
      <c r="B1195" s="12">
        <v>72530</v>
      </c>
      <c r="C1195" s="12" t="s">
        <v>2007</v>
      </c>
      <c r="D1195" s="12" t="s">
        <v>2008</v>
      </c>
      <c r="E1195" s="17" t="s">
        <v>329</v>
      </c>
      <c r="F1195" s="25" t="str">
        <f>LEFT(E1195,MIN(FIND({0,1,2,3,4,5,6,7,8,9},ASC(E1195)&amp;1234567890))-1)</f>
        <v>I</v>
      </c>
      <c r="G1195" s="25">
        <f t="shared" si="36"/>
        <v>1</v>
      </c>
      <c r="H1195" s="25">
        <f>VLOOKUP(F1195,Table!$A$2:$C$121,2,0)</f>
        <v>17</v>
      </c>
      <c r="I1195" s="26">
        <f>VLOOKUP(F1195,Table!$A$2:$C$121,3,0)</f>
        <v>5</v>
      </c>
      <c r="J1195" s="17" t="s">
        <v>11411</v>
      </c>
      <c r="K1195" s="25" t="str">
        <f>LEFT(J1195,MIN(FIND({0,1,2,3,4,5,6,7,8,9},ASC(J1195)&amp;1234567890))-1)</f>
        <v>N</v>
      </c>
      <c r="L1195" s="25">
        <f t="shared" si="37"/>
        <v>3</v>
      </c>
      <c r="M1195" s="25">
        <f>VLOOKUP(K1195,Table!$A$2:$C$121,2,0)</f>
        <v>15</v>
      </c>
      <c r="N1195" s="26">
        <f>VLOOKUP(K1195,Table!$A$2:$C$121,3,0)</f>
        <v>2</v>
      </c>
      <c r="O1195" s="13" t="str">
        <f>VLOOKUP(A1195,Table!$U$1:$V$230,2,0)</f>
        <v>Orthorhombic</v>
      </c>
      <c r="P1195" s="1"/>
    </row>
    <row r="1196" spans="1:16">
      <c r="A1196" s="12">
        <v>55</v>
      </c>
      <c r="B1196" s="12">
        <v>72544</v>
      </c>
      <c r="C1196" s="12" t="s">
        <v>1999</v>
      </c>
      <c r="D1196" s="12" t="s">
        <v>2009</v>
      </c>
      <c r="E1196" s="17" t="s">
        <v>390</v>
      </c>
      <c r="F1196" s="25" t="str">
        <f>LEFT(E1196,MIN(FIND({0,1,2,3,4,5,6,7,8,9},ASC(E1196)&amp;1234567890))-1)</f>
        <v>W</v>
      </c>
      <c r="G1196" s="25">
        <f t="shared" si="36"/>
        <v>1</v>
      </c>
      <c r="H1196" s="25">
        <f>VLOOKUP(F1196,Table!$A$2:$C$121,2,0)</f>
        <v>6</v>
      </c>
      <c r="I1196" s="26">
        <f>VLOOKUP(F1196,Table!$A$2:$C$121,3,0)</f>
        <v>6</v>
      </c>
      <c r="J1196" s="17" t="s">
        <v>11857</v>
      </c>
      <c r="K1196" s="25" t="str">
        <f>LEFT(J1196,MIN(FIND({0,1,2,3,4,5,6,7,8,9},ASC(J1196)&amp;1234567890))-1)</f>
        <v>O</v>
      </c>
      <c r="L1196" s="25">
        <f t="shared" si="37"/>
        <v>2.625</v>
      </c>
      <c r="M1196" s="25">
        <f>VLOOKUP(K1196,Table!$A$2:$C$121,2,0)</f>
        <v>16</v>
      </c>
      <c r="N1196" s="26">
        <f>VLOOKUP(K1196,Table!$A$2:$C$121,3,0)</f>
        <v>2</v>
      </c>
      <c r="O1196" s="13" t="str">
        <f>VLOOKUP(A1196,Table!$U$1:$V$230,2,0)</f>
        <v>Orthorhombic</v>
      </c>
      <c r="P1196" s="1"/>
    </row>
    <row r="1197" spans="1:16">
      <c r="A1197" s="12">
        <v>55</v>
      </c>
      <c r="B1197" s="12">
        <v>73206</v>
      </c>
      <c r="C1197" s="12" t="s">
        <v>1999</v>
      </c>
      <c r="D1197" s="12" t="s">
        <v>2010</v>
      </c>
      <c r="E1197" s="17" t="s">
        <v>11858</v>
      </c>
      <c r="F1197" s="25" t="str">
        <f>LEFT(E1197,MIN(FIND({0,1,2,3,4,5,6,7,8,9},ASC(E1197)&amp;1234567890))-1)</f>
        <v>Ba</v>
      </c>
      <c r="G1197" s="25">
        <f t="shared" si="36"/>
        <v>4</v>
      </c>
      <c r="H1197" s="25">
        <f>VLOOKUP(F1197,Table!$A$2:$C$121,2,0)</f>
        <v>2</v>
      </c>
      <c r="I1197" s="26">
        <f>VLOOKUP(F1197,Table!$A$2:$C$121,3,0)</f>
        <v>6</v>
      </c>
      <c r="J1197" s="17" t="s">
        <v>378</v>
      </c>
      <c r="K1197" s="25" t="str">
        <f>LEFT(J1197,MIN(FIND({0,1,2,3,4,5,6,7,8,9},ASC(J1197)&amp;1234567890))-1)</f>
        <v>P</v>
      </c>
      <c r="L1197" s="25">
        <f t="shared" si="37"/>
        <v>3</v>
      </c>
      <c r="M1197" s="25">
        <f>VLOOKUP(K1197,Table!$A$2:$C$121,2,0)</f>
        <v>15</v>
      </c>
      <c r="N1197" s="26">
        <f>VLOOKUP(K1197,Table!$A$2:$C$121,3,0)</f>
        <v>3</v>
      </c>
      <c r="O1197" s="13" t="str">
        <f>VLOOKUP(A1197,Table!$U$1:$V$230,2,0)</f>
        <v>Orthorhombic</v>
      </c>
      <c r="P1197" s="1"/>
    </row>
    <row r="1198" spans="1:16">
      <c r="A1198" s="12">
        <v>55</v>
      </c>
      <c r="B1198" s="12">
        <v>73720</v>
      </c>
      <c r="C1198" s="12" t="s">
        <v>1999</v>
      </c>
      <c r="D1198" s="12" t="s">
        <v>1654</v>
      </c>
      <c r="E1198" s="17" t="s">
        <v>11759</v>
      </c>
      <c r="F1198" s="25" t="str">
        <f>LEFT(E1198,MIN(FIND({0,1,2,3,4,5,6,7,8,9},ASC(E1198)&amp;1234567890))-1)</f>
        <v>W</v>
      </c>
      <c r="G1198" s="25">
        <f t="shared" si="36"/>
        <v>3</v>
      </c>
      <c r="H1198" s="25">
        <f>VLOOKUP(F1198,Table!$A$2:$C$121,2,0)</f>
        <v>6</v>
      </c>
      <c r="I1198" s="26">
        <f>VLOOKUP(F1198,Table!$A$2:$C$121,3,0)</f>
        <v>6</v>
      </c>
      <c r="J1198" s="17" t="s">
        <v>11324</v>
      </c>
      <c r="K1198" s="25" t="str">
        <f>LEFT(J1198,MIN(FIND({0,1,2,3,4,5,6,7,8,9},ASC(J1198)&amp;1234567890))-1)</f>
        <v>O</v>
      </c>
      <c r="L1198" s="25">
        <f t="shared" si="37"/>
        <v>8</v>
      </c>
      <c r="M1198" s="25">
        <f>VLOOKUP(K1198,Table!$A$2:$C$121,2,0)</f>
        <v>16</v>
      </c>
      <c r="N1198" s="26">
        <f>VLOOKUP(K1198,Table!$A$2:$C$121,3,0)</f>
        <v>2</v>
      </c>
      <c r="O1198" s="13" t="str">
        <f>VLOOKUP(A1198,Table!$U$1:$V$230,2,0)</f>
        <v>Orthorhombic</v>
      </c>
      <c r="P1198" s="1"/>
    </row>
    <row r="1199" spans="1:16">
      <c r="A1199" s="12">
        <v>55</v>
      </c>
      <c r="B1199" s="12">
        <v>83350</v>
      </c>
      <c r="C1199" s="12" t="s">
        <v>1999</v>
      </c>
      <c r="D1199" s="12" t="s">
        <v>2011</v>
      </c>
      <c r="E1199" s="17" t="s">
        <v>11513</v>
      </c>
      <c r="F1199" s="25" t="str">
        <f>LEFT(E1199,MIN(FIND({0,1,2,3,4,5,6,7,8,9},ASC(E1199)&amp;1234567890))-1)</f>
        <v>Rb</v>
      </c>
      <c r="G1199" s="25">
        <f t="shared" si="36"/>
        <v>2</v>
      </c>
      <c r="H1199" s="25">
        <f>VLOOKUP(F1199,Table!$A$2:$C$121,2,0)</f>
        <v>1</v>
      </c>
      <c r="I1199" s="26">
        <f>VLOOKUP(F1199,Table!$A$2:$C$121,3,0)</f>
        <v>5</v>
      </c>
      <c r="J1199" s="17" t="s">
        <v>73</v>
      </c>
      <c r="K1199" s="25" t="str">
        <f>LEFT(J1199,MIN(FIND({0,1,2,3,4,5,6,7,8,9},ASC(J1199)&amp;1234567890))-1)</f>
        <v>Te</v>
      </c>
      <c r="L1199" s="25">
        <f t="shared" si="37"/>
        <v>2</v>
      </c>
      <c r="M1199" s="25">
        <f>VLOOKUP(K1199,Table!$A$2:$C$121,2,0)</f>
        <v>16</v>
      </c>
      <c r="N1199" s="26">
        <f>VLOOKUP(K1199,Table!$A$2:$C$121,3,0)</f>
        <v>5</v>
      </c>
      <c r="O1199" s="13" t="str">
        <f>VLOOKUP(A1199,Table!$U$1:$V$230,2,0)</f>
        <v>Orthorhombic</v>
      </c>
      <c r="P1199" s="1"/>
    </row>
    <row r="1200" spans="1:16">
      <c r="A1200" s="12">
        <v>55</v>
      </c>
      <c r="B1200" s="12">
        <v>83351</v>
      </c>
      <c r="C1200" s="12" t="s">
        <v>1999</v>
      </c>
      <c r="D1200" s="12" t="s">
        <v>2012</v>
      </c>
      <c r="E1200" s="17" t="s">
        <v>357</v>
      </c>
      <c r="F1200" s="25" t="str">
        <f>LEFT(E1200,MIN(FIND({0,1,2,3,4,5,6,7,8,9},ASC(E1200)&amp;1234567890))-1)</f>
        <v>Cs</v>
      </c>
      <c r="G1200" s="25">
        <f t="shared" si="36"/>
        <v>2</v>
      </c>
      <c r="H1200" s="25">
        <f>VLOOKUP(F1200,Table!$A$2:$C$121,2,0)</f>
        <v>1</v>
      </c>
      <c r="I1200" s="26">
        <f>VLOOKUP(F1200,Table!$A$2:$C$121,3,0)</f>
        <v>6</v>
      </c>
      <c r="J1200" s="17" t="s">
        <v>73</v>
      </c>
      <c r="K1200" s="25" t="str">
        <f>LEFT(J1200,MIN(FIND({0,1,2,3,4,5,6,7,8,9},ASC(J1200)&amp;1234567890))-1)</f>
        <v>Te</v>
      </c>
      <c r="L1200" s="25">
        <f t="shared" si="37"/>
        <v>2</v>
      </c>
      <c r="M1200" s="25">
        <f>VLOOKUP(K1200,Table!$A$2:$C$121,2,0)</f>
        <v>16</v>
      </c>
      <c r="N1200" s="26">
        <f>VLOOKUP(K1200,Table!$A$2:$C$121,3,0)</f>
        <v>5</v>
      </c>
      <c r="O1200" s="13" t="str">
        <f>VLOOKUP(A1200,Table!$U$1:$V$230,2,0)</f>
        <v>Orthorhombic</v>
      </c>
      <c r="P1200" s="1"/>
    </row>
    <row r="1201" spans="1:16">
      <c r="A1201" s="12">
        <v>55</v>
      </c>
      <c r="B1201" s="12">
        <v>402110</v>
      </c>
      <c r="C1201" s="12" t="s">
        <v>1999</v>
      </c>
      <c r="D1201" s="12" t="s">
        <v>2013</v>
      </c>
      <c r="E1201" s="17" t="s">
        <v>11534</v>
      </c>
      <c r="F1201" s="25" t="str">
        <f>LEFT(E1201,MIN(FIND({0,1,2,3,4,5,6,7,8,9},ASC(E1201)&amp;1234567890))-1)</f>
        <v>Sr</v>
      </c>
      <c r="G1201" s="25">
        <f t="shared" si="36"/>
        <v>4</v>
      </c>
      <c r="H1201" s="25">
        <f>VLOOKUP(F1201,Table!$A$2:$C$121,2,0)</f>
        <v>2</v>
      </c>
      <c r="I1201" s="26">
        <f>VLOOKUP(F1201,Table!$A$2:$C$121,3,0)</f>
        <v>5</v>
      </c>
      <c r="J1201" s="17" t="s">
        <v>331</v>
      </c>
      <c r="K1201" s="25" t="str">
        <f>LEFT(J1201,MIN(FIND({0,1,2,3,4,5,6,7,8,9},ASC(J1201)&amp;1234567890))-1)</f>
        <v>As</v>
      </c>
      <c r="L1201" s="25">
        <f t="shared" si="37"/>
        <v>3</v>
      </c>
      <c r="M1201" s="25">
        <f>VLOOKUP(K1201,Table!$A$2:$C$121,2,0)</f>
        <v>15</v>
      </c>
      <c r="N1201" s="26">
        <f>VLOOKUP(K1201,Table!$A$2:$C$121,3,0)</f>
        <v>4</v>
      </c>
      <c r="O1201" s="13" t="str">
        <f>VLOOKUP(A1201,Table!$U$1:$V$230,2,0)</f>
        <v>Orthorhombic</v>
      </c>
      <c r="P1201" s="1"/>
    </row>
    <row r="1202" spans="1:16">
      <c r="A1202" s="12">
        <v>55</v>
      </c>
      <c r="B1202" s="12">
        <v>404193</v>
      </c>
      <c r="C1202" s="12" t="s">
        <v>1999</v>
      </c>
      <c r="D1202" s="12" t="s">
        <v>2014</v>
      </c>
      <c r="E1202" s="17" t="s">
        <v>351</v>
      </c>
      <c r="F1202" s="25" t="str">
        <f>LEFT(E1202,MIN(FIND({0,1,2,3,4,5,6,7,8,9},ASC(E1202)&amp;1234567890))-1)</f>
        <v>Ti</v>
      </c>
      <c r="G1202" s="25">
        <f t="shared" si="36"/>
        <v>9</v>
      </c>
      <c r="H1202" s="25">
        <f>VLOOKUP(F1202,Table!$A$2:$C$121,2,0)</f>
        <v>4</v>
      </c>
      <c r="I1202" s="26">
        <f>VLOOKUP(F1202,Table!$A$2:$C$121,3,0)</f>
        <v>4</v>
      </c>
      <c r="J1202" s="17" t="s">
        <v>361</v>
      </c>
      <c r="K1202" s="25" t="str">
        <f>LEFT(J1202,MIN(FIND({0,1,2,3,4,5,6,7,8,9},ASC(J1202)&amp;1234567890))-1)</f>
        <v>Se</v>
      </c>
      <c r="L1202" s="25">
        <f t="shared" si="37"/>
        <v>2</v>
      </c>
      <c r="M1202" s="25">
        <f>VLOOKUP(K1202,Table!$A$2:$C$121,2,0)</f>
        <v>16</v>
      </c>
      <c r="N1202" s="26">
        <f>VLOOKUP(K1202,Table!$A$2:$C$121,3,0)</f>
        <v>4</v>
      </c>
      <c r="O1202" s="13" t="str">
        <f>VLOOKUP(A1202,Table!$U$1:$V$230,2,0)</f>
        <v>Orthorhombic</v>
      </c>
      <c r="P1202" s="1"/>
    </row>
    <row r="1203" spans="1:16">
      <c r="A1203" s="12">
        <v>55</v>
      </c>
      <c r="B1203" s="12">
        <v>42776</v>
      </c>
      <c r="C1203" s="12" t="s">
        <v>1999</v>
      </c>
      <c r="D1203" s="12" t="s">
        <v>2015</v>
      </c>
      <c r="E1203" s="17" t="s">
        <v>11860</v>
      </c>
      <c r="F1203" s="25" t="str">
        <f>LEFT(E1203,MIN(FIND({0,1,2,3,4,5,6,7,8,9},ASC(E1203)&amp;1234567890))-1)</f>
        <v>Rh</v>
      </c>
      <c r="G1203" s="25">
        <f t="shared" si="36"/>
        <v>5</v>
      </c>
      <c r="H1203" s="25">
        <f>VLOOKUP(F1203,Table!$A$2:$C$121,2,0)</f>
        <v>9</v>
      </c>
      <c r="I1203" s="26">
        <f>VLOOKUP(F1203,Table!$A$2:$C$121,3,0)</f>
        <v>5</v>
      </c>
      <c r="J1203" s="17" t="s">
        <v>594</v>
      </c>
      <c r="K1203" s="25" t="str">
        <f>LEFT(J1203,MIN(FIND({0,1,2,3,4,5,6,7,8,9},ASC(J1203)&amp;1234567890))-1)</f>
        <v>Ge</v>
      </c>
      <c r="L1203" s="25">
        <f t="shared" si="37"/>
        <v>3</v>
      </c>
      <c r="M1203" s="25">
        <f>VLOOKUP(K1203,Table!$A$2:$C$121,2,0)</f>
        <v>14</v>
      </c>
      <c r="N1203" s="26">
        <f>VLOOKUP(K1203,Table!$A$2:$C$121,3,0)</f>
        <v>4</v>
      </c>
      <c r="O1203" s="13" t="str">
        <f>VLOOKUP(A1203,Table!$U$1:$V$230,2,0)</f>
        <v>Orthorhombic</v>
      </c>
      <c r="P1203" s="1"/>
    </row>
    <row r="1204" spans="1:16">
      <c r="A1204" s="12">
        <v>55</v>
      </c>
      <c r="B1204" s="12">
        <v>43098</v>
      </c>
      <c r="C1204" s="12" t="s">
        <v>1999</v>
      </c>
      <c r="D1204" s="12" t="s">
        <v>2016</v>
      </c>
      <c r="E1204" s="17" t="s">
        <v>31</v>
      </c>
      <c r="F1204" s="25" t="str">
        <f>LEFT(E1204,MIN(FIND({0,1,2,3,4,5,6,7,8,9},ASC(E1204)&amp;1234567890))-1)</f>
        <v>Si</v>
      </c>
      <c r="G1204" s="25">
        <f t="shared" si="36"/>
        <v>1</v>
      </c>
      <c r="H1204" s="25">
        <f>VLOOKUP(F1204,Table!$A$2:$C$121,2,0)</f>
        <v>14</v>
      </c>
      <c r="I1204" s="26">
        <f>VLOOKUP(F1204,Table!$A$2:$C$121,3,0)</f>
        <v>3</v>
      </c>
      <c r="J1204" s="17" t="s">
        <v>30</v>
      </c>
      <c r="K1204" s="25" t="str">
        <f>LEFT(J1204,MIN(FIND({0,1,2,3,4,5,6,7,8,9},ASC(J1204)&amp;1234567890))-1)</f>
        <v>P</v>
      </c>
      <c r="L1204" s="25">
        <f t="shared" si="37"/>
        <v>2</v>
      </c>
      <c r="M1204" s="25">
        <f>VLOOKUP(K1204,Table!$A$2:$C$121,2,0)</f>
        <v>15</v>
      </c>
      <c r="N1204" s="26">
        <f>VLOOKUP(K1204,Table!$A$2:$C$121,3,0)</f>
        <v>3</v>
      </c>
      <c r="O1204" s="13" t="str">
        <f>VLOOKUP(A1204,Table!$U$1:$V$230,2,0)</f>
        <v>Orthorhombic</v>
      </c>
      <c r="P1204" s="1"/>
    </row>
    <row r="1205" spans="1:16">
      <c r="A1205" s="12">
        <v>55</v>
      </c>
      <c r="B1205" s="12">
        <v>43338</v>
      </c>
      <c r="C1205" s="12" t="s">
        <v>1999</v>
      </c>
      <c r="D1205" s="12" t="s">
        <v>2017</v>
      </c>
      <c r="E1205" s="17" t="s">
        <v>11860</v>
      </c>
      <c r="F1205" s="25" t="str">
        <f>LEFT(E1205,MIN(FIND({0,1,2,3,4,5,6,7,8,9},ASC(E1205)&amp;1234567890))-1)</f>
        <v>Rh</v>
      </c>
      <c r="G1205" s="25">
        <f t="shared" si="36"/>
        <v>5</v>
      </c>
      <c r="H1205" s="25">
        <f>VLOOKUP(F1205,Table!$A$2:$C$121,2,0)</f>
        <v>9</v>
      </c>
      <c r="I1205" s="26">
        <f>VLOOKUP(F1205,Table!$A$2:$C$121,3,0)</f>
        <v>5</v>
      </c>
      <c r="J1205" s="17" t="s">
        <v>11374</v>
      </c>
      <c r="K1205" s="25" t="str">
        <f>LEFT(J1205,MIN(FIND({0,1,2,3,4,5,6,7,8,9},ASC(J1205)&amp;1234567890))-1)</f>
        <v>Si</v>
      </c>
      <c r="L1205" s="25">
        <f t="shared" si="37"/>
        <v>3</v>
      </c>
      <c r="M1205" s="25">
        <f>VLOOKUP(K1205,Table!$A$2:$C$121,2,0)</f>
        <v>14</v>
      </c>
      <c r="N1205" s="26">
        <f>VLOOKUP(K1205,Table!$A$2:$C$121,3,0)</f>
        <v>3</v>
      </c>
      <c r="O1205" s="13" t="str">
        <f>VLOOKUP(A1205,Table!$U$1:$V$230,2,0)</f>
        <v>Orthorhombic</v>
      </c>
      <c r="P1205" s="1"/>
    </row>
    <row r="1206" spans="1:16">
      <c r="A1206" s="12">
        <v>55</v>
      </c>
      <c r="B1206" s="12">
        <v>43663</v>
      </c>
      <c r="C1206" s="12" t="s">
        <v>1999</v>
      </c>
      <c r="D1206" s="12" t="s">
        <v>2018</v>
      </c>
      <c r="E1206" s="17" t="s">
        <v>11861</v>
      </c>
      <c r="F1206" s="25" t="str">
        <f>LEFT(E1206,MIN(FIND({0,1,2,3,4,5,6,7,8,9},ASC(E1206)&amp;1234567890))-1)</f>
        <v>Ru</v>
      </c>
      <c r="G1206" s="25">
        <f t="shared" si="36"/>
        <v>11</v>
      </c>
      <c r="H1206" s="25">
        <f>VLOOKUP(F1206,Table!$A$2:$C$121,2,0)</f>
        <v>8</v>
      </c>
      <c r="I1206" s="26">
        <f>VLOOKUP(F1206,Table!$A$2:$C$121,3,0)</f>
        <v>5</v>
      </c>
      <c r="J1206" s="17" t="s">
        <v>11600</v>
      </c>
      <c r="K1206" s="25" t="str">
        <f>LEFT(J1206,MIN(FIND({0,1,2,3,4,5,6,7,8,9},ASC(J1206)&amp;1234567890))-1)</f>
        <v>B</v>
      </c>
      <c r="L1206" s="25">
        <f t="shared" si="37"/>
        <v>8</v>
      </c>
      <c r="M1206" s="25">
        <f>VLOOKUP(K1206,Table!$A$2:$C$121,2,0)</f>
        <v>13</v>
      </c>
      <c r="N1206" s="26">
        <f>VLOOKUP(K1206,Table!$A$2:$C$121,3,0)</f>
        <v>2</v>
      </c>
      <c r="O1206" s="13" t="str">
        <f>VLOOKUP(A1206,Table!$U$1:$V$230,2,0)</f>
        <v>Orthorhombic</v>
      </c>
      <c r="P1206" s="1"/>
    </row>
    <row r="1207" spans="1:16">
      <c r="A1207" s="12">
        <v>55</v>
      </c>
      <c r="B1207" s="12">
        <v>44105</v>
      </c>
      <c r="C1207" s="12" t="s">
        <v>1999</v>
      </c>
      <c r="D1207" s="12" t="s">
        <v>2019</v>
      </c>
      <c r="E1207" s="17" t="s">
        <v>409</v>
      </c>
      <c r="F1207" s="25" t="str">
        <f>LEFT(E1207,MIN(FIND({0,1,2,3,4,5,6,7,8,9},ASC(E1207)&amp;1234567890))-1)</f>
        <v>Zr</v>
      </c>
      <c r="G1207" s="25">
        <f t="shared" si="36"/>
        <v>8</v>
      </c>
      <c r="H1207" s="25">
        <f>VLOOKUP(F1207,Table!$A$2:$C$121,2,0)</f>
        <v>4</v>
      </c>
      <c r="I1207" s="26">
        <f>VLOOKUP(F1207,Table!$A$2:$C$121,3,0)</f>
        <v>5</v>
      </c>
      <c r="J1207" s="17" t="s">
        <v>11862</v>
      </c>
      <c r="K1207" s="25" t="str">
        <f>LEFT(J1207,MIN(FIND({0,1,2,3,4,5,6,7,8,9},ASC(J1207)&amp;1234567890))-1)</f>
        <v>As</v>
      </c>
      <c r="L1207" s="25">
        <f t="shared" si="37"/>
        <v>5</v>
      </c>
      <c r="M1207" s="25">
        <f>VLOOKUP(K1207,Table!$A$2:$C$121,2,0)</f>
        <v>15</v>
      </c>
      <c r="N1207" s="26">
        <f>VLOOKUP(K1207,Table!$A$2:$C$121,3,0)</f>
        <v>4</v>
      </c>
      <c r="O1207" s="13" t="str">
        <f>VLOOKUP(A1207,Table!$U$1:$V$230,2,0)</f>
        <v>Orthorhombic</v>
      </c>
      <c r="P1207" s="1"/>
    </row>
    <row r="1208" spans="1:16">
      <c r="A1208" s="12">
        <v>55</v>
      </c>
      <c r="B1208" s="12">
        <v>58118</v>
      </c>
      <c r="C1208" s="12" t="s">
        <v>1999</v>
      </c>
      <c r="D1208" s="12" t="s">
        <v>2020</v>
      </c>
      <c r="E1208" s="17" t="s">
        <v>445</v>
      </c>
      <c r="F1208" s="25" t="str">
        <f>LEFT(E1208,MIN(FIND({0,1,2,3,4,5,6,7,8,9},ASC(E1208)&amp;1234567890))-1)</f>
        <v>Al</v>
      </c>
      <c r="G1208" s="25">
        <f t="shared" si="36"/>
        <v>3</v>
      </c>
      <c r="H1208" s="25">
        <f>VLOOKUP(F1208,Table!$A$2:$C$121,2,0)</f>
        <v>13</v>
      </c>
      <c r="I1208" s="26">
        <f>VLOOKUP(F1208,Table!$A$2:$C$121,3,0)</f>
        <v>3</v>
      </c>
      <c r="J1208" s="17" t="s">
        <v>591</v>
      </c>
      <c r="K1208" s="25" t="str">
        <f>LEFT(J1208,MIN(FIND({0,1,2,3,4,5,6,7,8,9},ASC(J1208)&amp;1234567890))-1)</f>
        <v>Pd</v>
      </c>
      <c r="L1208" s="25">
        <f t="shared" si="37"/>
        <v>5</v>
      </c>
      <c r="M1208" s="25">
        <f>VLOOKUP(K1208,Table!$A$2:$C$121,2,0)</f>
        <v>10</v>
      </c>
      <c r="N1208" s="26">
        <f>VLOOKUP(K1208,Table!$A$2:$C$121,3,0)</f>
        <v>5</v>
      </c>
      <c r="O1208" s="13" t="str">
        <f>VLOOKUP(A1208,Table!$U$1:$V$230,2,0)</f>
        <v>Orthorhombic</v>
      </c>
      <c r="P1208" s="1"/>
    </row>
    <row r="1209" spans="1:16">
      <c r="A1209" s="12">
        <v>55</v>
      </c>
      <c r="B1209" s="12">
        <v>58135</v>
      </c>
      <c r="C1209" s="12" t="s">
        <v>1999</v>
      </c>
      <c r="D1209" s="12" t="s">
        <v>2021</v>
      </c>
      <c r="E1209" s="17" t="s">
        <v>445</v>
      </c>
      <c r="F1209" s="25" t="str">
        <f>LEFT(E1209,MIN(FIND({0,1,2,3,4,5,6,7,8,9},ASC(E1209)&amp;1234567890))-1)</f>
        <v>Al</v>
      </c>
      <c r="G1209" s="25">
        <f t="shared" si="36"/>
        <v>3</v>
      </c>
      <c r="H1209" s="25">
        <f>VLOOKUP(F1209,Table!$A$2:$C$121,2,0)</f>
        <v>13</v>
      </c>
      <c r="I1209" s="26">
        <f>VLOOKUP(F1209,Table!$A$2:$C$121,3,0)</f>
        <v>3</v>
      </c>
      <c r="J1209" s="17" t="s">
        <v>11684</v>
      </c>
      <c r="K1209" s="25" t="str">
        <f>LEFT(J1209,MIN(FIND({0,1,2,3,4,5,6,7,8,9},ASC(J1209)&amp;1234567890))-1)</f>
        <v>Pt</v>
      </c>
      <c r="L1209" s="25">
        <f t="shared" si="37"/>
        <v>5</v>
      </c>
      <c r="M1209" s="25">
        <f>VLOOKUP(K1209,Table!$A$2:$C$121,2,0)</f>
        <v>10</v>
      </c>
      <c r="N1209" s="26">
        <f>VLOOKUP(K1209,Table!$A$2:$C$121,3,0)</f>
        <v>6</v>
      </c>
      <c r="O1209" s="13" t="str">
        <f>VLOOKUP(A1209,Table!$U$1:$V$230,2,0)</f>
        <v>Orthorhombic</v>
      </c>
      <c r="P1209" s="1"/>
    </row>
    <row r="1210" spans="1:16">
      <c r="A1210" s="12">
        <v>55</v>
      </c>
      <c r="B1210" s="12">
        <v>58186</v>
      </c>
      <c r="C1210" s="12" t="s">
        <v>1999</v>
      </c>
      <c r="D1210" s="12" t="s">
        <v>2022</v>
      </c>
      <c r="E1210" s="17" t="s">
        <v>11863</v>
      </c>
      <c r="F1210" s="25" t="str">
        <f>LEFT(E1210,MIN(FIND({0,1,2,3,4,5,6,7,8,9},ASC(E1210)&amp;1234567890))-1)</f>
        <v>Al</v>
      </c>
      <c r="G1210" s="25">
        <f t="shared" si="36"/>
        <v>7</v>
      </c>
      <c r="H1210" s="25">
        <f>VLOOKUP(F1210,Table!$A$2:$C$121,2,0)</f>
        <v>13</v>
      </c>
      <c r="I1210" s="26">
        <f>VLOOKUP(F1210,Table!$A$2:$C$121,3,0)</f>
        <v>3</v>
      </c>
      <c r="J1210" s="17" t="s">
        <v>11494</v>
      </c>
      <c r="K1210" s="25" t="str">
        <f>LEFT(J1210,MIN(FIND({0,1,2,3,4,5,6,7,8,9},ASC(J1210)&amp;1234567890))-1)</f>
        <v>Th</v>
      </c>
      <c r="L1210" s="25">
        <f t="shared" si="37"/>
        <v>2</v>
      </c>
      <c r="M1210" s="25">
        <f>VLOOKUP(K1210,Table!$A$2:$C$121,2,0)</f>
        <v>3</v>
      </c>
      <c r="N1210" s="26">
        <f>VLOOKUP(K1210,Table!$A$2:$C$121,3,0)</f>
        <v>7</v>
      </c>
      <c r="O1210" s="13" t="str">
        <f>VLOOKUP(A1210,Table!$U$1:$V$230,2,0)</f>
        <v>Orthorhombic</v>
      </c>
      <c r="P1210" s="1"/>
    </row>
    <row r="1211" spans="1:16">
      <c r="A1211" s="12">
        <v>55</v>
      </c>
      <c r="B1211" s="12">
        <v>102075</v>
      </c>
      <c r="C1211" s="12" t="s">
        <v>1999</v>
      </c>
      <c r="D1211" s="12" t="s">
        <v>2023</v>
      </c>
      <c r="E1211" s="17" t="s">
        <v>11864</v>
      </c>
      <c r="F1211" s="25" t="str">
        <f>LEFT(E1211,MIN(FIND({0,1,2,3,4,5,6,7,8,9},ASC(E1211)&amp;1234567890))-1)</f>
        <v>Cd</v>
      </c>
      <c r="G1211" s="25">
        <f t="shared" si="36"/>
        <v>7</v>
      </c>
      <c r="H1211" s="25">
        <f>VLOOKUP(F1211,Table!$A$2:$C$121,2,0)</f>
        <v>12</v>
      </c>
      <c r="I1211" s="26">
        <f>VLOOKUP(F1211,Table!$A$2:$C$121,3,0)</f>
        <v>5</v>
      </c>
      <c r="J1211" s="17" t="s">
        <v>11865</v>
      </c>
      <c r="K1211" s="25" t="str">
        <f>LEFT(J1211,MIN(FIND({0,1,2,3,4,5,6,7,8,9},ASC(J1211)&amp;1234567890))-1)</f>
        <v>Th</v>
      </c>
      <c r="L1211" s="25">
        <f t="shared" si="37"/>
        <v>6</v>
      </c>
      <c r="M1211" s="25">
        <f>VLOOKUP(K1211,Table!$A$2:$C$121,2,0)</f>
        <v>3</v>
      </c>
      <c r="N1211" s="26">
        <f>VLOOKUP(K1211,Table!$A$2:$C$121,3,0)</f>
        <v>7</v>
      </c>
      <c r="O1211" s="13" t="str">
        <f>VLOOKUP(A1211,Table!$U$1:$V$230,2,0)</f>
        <v>Orthorhombic</v>
      </c>
      <c r="P1211" s="1"/>
    </row>
    <row r="1212" spans="1:16">
      <c r="A1212" s="12">
        <v>55</v>
      </c>
      <c r="B1212" s="12">
        <v>103905</v>
      </c>
      <c r="C1212" s="12" t="s">
        <v>1999</v>
      </c>
      <c r="D1212" s="12" t="s">
        <v>2024</v>
      </c>
      <c r="E1212" s="17" t="s">
        <v>11560</v>
      </c>
      <c r="F1212" s="25" t="str">
        <f>LEFT(E1212,MIN(FIND({0,1,2,3,4,5,6,7,8,9},ASC(E1212)&amp;1234567890))-1)</f>
        <v>Ga</v>
      </c>
      <c r="G1212" s="25">
        <f t="shared" si="36"/>
        <v>3</v>
      </c>
      <c r="H1212" s="25">
        <f>VLOOKUP(F1212,Table!$A$2:$C$121,2,0)</f>
        <v>13</v>
      </c>
      <c r="I1212" s="26">
        <f>VLOOKUP(F1212,Table!$A$2:$C$121,3,0)</f>
        <v>4</v>
      </c>
      <c r="J1212" s="17" t="s">
        <v>591</v>
      </c>
      <c r="K1212" s="25" t="str">
        <f>LEFT(J1212,MIN(FIND({0,1,2,3,4,5,6,7,8,9},ASC(J1212)&amp;1234567890))-1)</f>
        <v>Pd</v>
      </c>
      <c r="L1212" s="25">
        <f t="shared" si="37"/>
        <v>5</v>
      </c>
      <c r="M1212" s="25">
        <f>VLOOKUP(K1212,Table!$A$2:$C$121,2,0)</f>
        <v>10</v>
      </c>
      <c r="N1212" s="26">
        <f>VLOOKUP(K1212,Table!$A$2:$C$121,3,0)</f>
        <v>5</v>
      </c>
      <c r="O1212" s="13" t="str">
        <f>VLOOKUP(A1212,Table!$U$1:$V$230,2,0)</f>
        <v>Orthorhombic</v>
      </c>
      <c r="P1212" s="1"/>
    </row>
    <row r="1213" spans="1:16">
      <c r="A1213" s="12">
        <v>55</v>
      </c>
      <c r="B1213" s="12">
        <v>103920</v>
      </c>
      <c r="C1213" s="12" t="s">
        <v>1999</v>
      </c>
      <c r="D1213" s="12" t="s">
        <v>2025</v>
      </c>
      <c r="E1213" s="17" t="s">
        <v>11866</v>
      </c>
      <c r="F1213" s="25" t="str">
        <f>LEFT(E1213,MIN(FIND({0,1,2,3,4,5,6,7,8,9},ASC(E1213)&amp;1234567890))-1)</f>
        <v>Ga</v>
      </c>
      <c r="G1213" s="25">
        <f t="shared" si="36"/>
        <v>2.7</v>
      </c>
      <c r="H1213" s="25">
        <f>VLOOKUP(F1213,Table!$A$2:$C$121,2,0)</f>
        <v>13</v>
      </c>
      <c r="I1213" s="26">
        <f>VLOOKUP(F1213,Table!$A$2:$C$121,3,0)</f>
        <v>4</v>
      </c>
      <c r="J1213" s="17" t="s">
        <v>11867</v>
      </c>
      <c r="K1213" s="25" t="str">
        <f>LEFT(J1213,MIN(FIND({0,1,2,3,4,5,6,7,8,9},ASC(J1213)&amp;1234567890))-1)</f>
        <v>Pt</v>
      </c>
      <c r="L1213" s="25">
        <f t="shared" si="37"/>
        <v>5.3</v>
      </c>
      <c r="M1213" s="25">
        <f>VLOOKUP(K1213,Table!$A$2:$C$121,2,0)</f>
        <v>10</v>
      </c>
      <c r="N1213" s="26">
        <f>VLOOKUP(K1213,Table!$A$2:$C$121,3,0)</f>
        <v>6</v>
      </c>
      <c r="O1213" s="13" t="str">
        <f>VLOOKUP(A1213,Table!$U$1:$V$230,2,0)</f>
        <v>Orthorhombic</v>
      </c>
      <c r="P1213" s="1"/>
    </row>
    <row r="1214" spans="1:16">
      <c r="A1214" s="12">
        <v>55</v>
      </c>
      <c r="B1214" s="12">
        <v>104267</v>
      </c>
      <c r="C1214" s="12" t="s">
        <v>1999</v>
      </c>
      <c r="D1214" s="12" t="s">
        <v>2026</v>
      </c>
      <c r="E1214" s="17" t="s">
        <v>339</v>
      </c>
      <c r="F1214" s="25" t="str">
        <f>LEFT(E1214,MIN(FIND({0,1,2,3,4,5,6,7,8,9},ASC(E1214)&amp;1234567890))-1)</f>
        <v>Hf</v>
      </c>
      <c r="G1214" s="25">
        <f t="shared" si="36"/>
        <v>3</v>
      </c>
      <c r="H1214" s="25">
        <f>VLOOKUP(F1214,Table!$A$2:$C$121,2,0)</f>
        <v>4</v>
      </c>
      <c r="I1214" s="26">
        <f>VLOOKUP(F1214,Table!$A$2:$C$121,3,0)</f>
        <v>6</v>
      </c>
      <c r="J1214" s="17" t="s">
        <v>11860</v>
      </c>
      <c r="K1214" s="25" t="str">
        <f>LEFT(J1214,MIN(FIND({0,1,2,3,4,5,6,7,8,9},ASC(J1214)&amp;1234567890))-1)</f>
        <v>Rh</v>
      </c>
      <c r="L1214" s="25">
        <f t="shared" si="37"/>
        <v>5</v>
      </c>
      <c r="M1214" s="25">
        <f>VLOOKUP(K1214,Table!$A$2:$C$121,2,0)</f>
        <v>9</v>
      </c>
      <c r="N1214" s="26">
        <f>VLOOKUP(K1214,Table!$A$2:$C$121,3,0)</f>
        <v>5</v>
      </c>
      <c r="O1214" s="13" t="str">
        <f>VLOOKUP(A1214,Table!$U$1:$V$230,2,0)</f>
        <v>Orthorhombic</v>
      </c>
      <c r="P1214" s="1"/>
    </row>
    <row r="1215" spans="1:16">
      <c r="A1215" s="12">
        <v>55</v>
      </c>
      <c r="B1215" s="12">
        <v>105352</v>
      </c>
      <c r="C1215" s="12" t="s">
        <v>1999</v>
      </c>
      <c r="D1215" s="12" t="s">
        <v>2027</v>
      </c>
      <c r="E1215" s="17" t="s">
        <v>66</v>
      </c>
      <c r="F1215" s="25" t="str">
        <f>LEFT(E1215,MIN(FIND({0,1,2,3,4,5,6,7,8,9},ASC(E1215)&amp;1234567890))-1)</f>
        <v>Ni</v>
      </c>
      <c r="G1215" s="25">
        <f t="shared" si="36"/>
        <v>1</v>
      </c>
      <c r="H1215" s="25">
        <f>VLOOKUP(F1215,Table!$A$2:$C$121,2,0)</f>
        <v>10</v>
      </c>
      <c r="I1215" s="26">
        <f>VLOOKUP(F1215,Table!$A$2:$C$121,3,0)</f>
        <v>4</v>
      </c>
      <c r="J1215" s="17" t="s">
        <v>11291</v>
      </c>
      <c r="K1215" s="25" t="str">
        <f>LEFT(J1215,MIN(FIND({0,1,2,3,4,5,6,7,8,9},ASC(J1215)&amp;1234567890))-1)</f>
        <v>Sn</v>
      </c>
      <c r="L1215" s="25">
        <f t="shared" si="37"/>
        <v>1</v>
      </c>
      <c r="M1215" s="25">
        <f>VLOOKUP(K1215,Table!$A$2:$C$121,2,0)</f>
        <v>14</v>
      </c>
      <c r="N1215" s="26">
        <f>VLOOKUP(K1215,Table!$A$2:$C$121,3,0)</f>
        <v>5</v>
      </c>
      <c r="O1215" s="13" t="str">
        <f>VLOOKUP(A1215,Table!$U$1:$V$230,2,0)</f>
        <v>Orthorhombic</v>
      </c>
      <c r="P1215" s="1"/>
    </row>
    <row r="1216" spans="1:16">
      <c r="A1216" s="12">
        <v>55</v>
      </c>
      <c r="B1216" s="12">
        <v>105856</v>
      </c>
      <c r="C1216" s="12" t="s">
        <v>1999</v>
      </c>
      <c r="D1216" s="12" t="s">
        <v>2028</v>
      </c>
      <c r="E1216" s="17" t="s">
        <v>11868</v>
      </c>
      <c r="F1216" s="25" t="str">
        <f>LEFT(E1216,MIN(FIND({0,1,2,3,4,5,6,7,8,9},ASC(E1216)&amp;1234567890))-1)</f>
        <v>Pt</v>
      </c>
      <c r="G1216" s="25">
        <f t="shared" si="36"/>
        <v>7</v>
      </c>
      <c r="H1216" s="25">
        <f>VLOOKUP(F1216,Table!$A$2:$C$121,2,0)</f>
        <v>10</v>
      </c>
      <c r="I1216" s="26">
        <f>VLOOKUP(F1216,Table!$A$2:$C$121,3,0)</f>
        <v>6</v>
      </c>
      <c r="J1216" s="17" t="s">
        <v>11869</v>
      </c>
      <c r="K1216" s="25" t="str">
        <f>LEFT(J1216,MIN(FIND({0,1,2,3,4,5,6,7,8,9},ASC(J1216)&amp;1234567890))-1)</f>
        <v>Zn</v>
      </c>
      <c r="L1216" s="25">
        <f t="shared" si="37"/>
        <v>12</v>
      </c>
      <c r="M1216" s="25">
        <f>VLOOKUP(K1216,Table!$A$2:$C$121,2,0)</f>
        <v>12</v>
      </c>
      <c r="N1216" s="26">
        <f>VLOOKUP(K1216,Table!$A$2:$C$121,3,0)</f>
        <v>4</v>
      </c>
      <c r="O1216" s="13" t="str">
        <f>VLOOKUP(A1216,Table!$U$1:$V$230,2,0)</f>
        <v>Orthorhombic</v>
      </c>
      <c r="P1216" s="1"/>
    </row>
    <row r="1217" spans="1:16">
      <c r="A1217" s="12">
        <v>55</v>
      </c>
      <c r="B1217" s="12">
        <v>105957</v>
      </c>
      <c r="C1217" s="12" t="s">
        <v>1999</v>
      </c>
      <c r="D1217" s="12" t="s">
        <v>2029</v>
      </c>
      <c r="E1217" s="17" t="s">
        <v>11860</v>
      </c>
      <c r="F1217" s="25" t="str">
        <f>LEFT(E1217,MIN(FIND({0,1,2,3,4,5,6,7,8,9},ASC(E1217)&amp;1234567890))-1)</f>
        <v>Rh</v>
      </c>
      <c r="G1217" s="25">
        <f t="shared" si="36"/>
        <v>5</v>
      </c>
      <c r="H1217" s="25">
        <f>VLOOKUP(F1217,Table!$A$2:$C$121,2,0)</f>
        <v>9</v>
      </c>
      <c r="I1217" s="26">
        <f>VLOOKUP(F1217,Table!$A$2:$C$121,3,0)</f>
        <v>5</v>
      </c>
      <c r="J1217" s="17" t="s">
        <v>11459</v>
      </c>
      <c r="K1217" s="25" t="str">
        <f>LEFT(J1217,MIN(FIND({0,1,2,3,4,5,6,7,8,9},ASC(J1217)&amp;1234567890))-1)</f>
        <v>Ti</v>
      </c>
      <c r="L1217" s="25">
        <f t="shared" si="37"/>
        <v>3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Orthorhombic</v>
      </c>
      <c r="P1217" s="1"/>
    </row>
    <row r="1218" spans="1:16">
      <c r="A1218" s="12">
        <v>55</v>
      </c>
      <c r="B1218" s="12">
        <v>412234</v>
      </c>
      <c r="C1218" s="12" t="s">
        <v>1999</v>
      </c>
      <c r="D1218" s="12" t="s">
        <v>1681</v>
      </c>
      <c r="E1218" s="17" t="s">
        <v>47</v>
      </c>
      <c r="F1218" s="25" t="str">
        <f>LEFT(E1218,MIN(FIND({0,1,2,3,4,5,6,7,8,9},ASC(E1218)&amp;1234567890))-1)</f>
        <v>Se</v>
      </c>
      <c r="G1218" s="25">
        <f t="shared" ref="G1218:G1281" si="38">IF(SUBSTITUTE(E1218,F1218,"")="",1,SUBSTITUTE(E1218,F1218,""))*1</f>
        <v>1</v>
      </c>
      <c r="H1218" s="25">
        <f>VLOOKUP(F1218,Table!$A$2:$C$121,2,0)</f>
        <v>16</v>
      </c>
      <c r="I1218" s="26">
        <f>VLOOKUP(F1218,Table!$A$2:$C$121,3,0)</f>
        <v>4</v>
      </c>
      <c r="J1218" s="17" t="s">
        <v>32</v>
      </c>
      <c r="K1218" s="25" t="str">
        <f>LEFT(J1218,MIN(FIND({0,1,2,3,4,5,6,7,8,9},ASC(J1218)&amp;1234567890))-1)</f>
        <v>O</v>
      </c>
      <c r="L1218" s="25">
        <f t="shared" ref="L1218:L1281" si="39">IF(SUBSTITUTE(J1218,K1218,"")="",1,SUBSTITUTE(J1218,K1218,""))*1</f>
        <v>2</v>
      </c>
      <c r="M1218" s="25">
        <f>VLOOKUP(K1218,Table!$A$2:$C$121,2,0)</f>
        <v>16</v>
      </c>
      <c r="N1218" s="26">
        <f>VLOOKUP(K1218,Table!$A$2:$C$121,3,0)</f>
        <v>2</v>
      </c>
      <c r="O1218" s="13" t="str">
        <f>VLOOKUP(A1218,Table!$U$1:$V$230,2,0)</f>
        <v>Orthorhombic</v>
      </c>
      <c r="P1218" s="1"/>
    </row>
    <row r="1219" spans="1:16">
      <c r="A1219" s="12">
        <v>55</v>
      </c>
      <c r="B1219" s="12">
        <v>611405</v>
      </c>
      <c r="C1219" s="12" t="s">
        <v>1999</v>
      </c>
      <c r="D1219" s="12" t="s">
        <v>2030</v>
      </c>
      <c r="E1219" s="17" t="s">
        <v>31</v>
      </c>
      <c r="F1219" s="25" t="str">
        <f>LEFT(E1219,MIN(FIND({0,1,2,3,4,5,6,7,8,9},ASC(E1219)&amp;1234567890))-1)</f>
        <v>Si</v>
      </c>
      <c r="G1219" s="25">
        <f t="shared" si="38"/>
        <v>1</v>
      </c>
      <c r="H1219" s="25">
        <f>VLOOKUP(F1219,Table!$A$2:$C$121,2,0)</f>
        <v>14</v>
      </c>
      <c r="I1219" s="26">
        <f>VLOOKUP(F1219,Table!$A$2:$C$121,3,0)</f>
        <v>3</v>
      </c>
      <c r="J1219" s="17" t="s">
        <v>453</v>
      </c>
      <c r="K1219" s="25" t="str">
        <f>LEFT(J1219,MIN(FIND({0,1,2,3,4,5,6,7,8,9},ASC(J1219)&amp;1234567890))-1)</f>
        <v>As</v>
      </c>
      <c r="L1219" s="25">
        <f t="shared" si="39"/>
        <v>2</v>
      </c>
      <c r="M1219" s="25">
        <f>VLOOKUP(K1219,Table!$A$2:$C$121,2,0)</f>
        <v>15</v>
      </c>
      <c r="N1219" s="26">
        <f>VLOOKUP(K1219,Table!$A$2:$C$121,3,0)</f>
        <v>4</v>
      </c>
      <c r="O1219" s="13" t="str">
        <f>VLOOKUP(A1219,Table!$U$1:$V$230,2,0)</f>
        <v>Orthorhombic</v>
      </c>
      <c r="P1219" s="1"/>
    </row>
    <row r="1220" spans="1:16">
      <c r="A1220" s="12">
        <v>55</v>
      </c>
      <c r="B1220" s="12">
        <v>635074</v>
      </c>
      <c r="C1220" s="12" t="s">
        <v>1999</v>
      </c>
      <c r="D1220" s="12" t="s">
        <v>2031</v>
      </c>
      <c r="E1220" s="17" t="s">
        <v>591</v>
      </c>
      <c r="F1220" s="25" t="str">
        <f>LEFT(E1220,MIN(FIND({0,1,2,3,4,5,6,7,8,9},ASC(E1220)&amp;1234567890))-1)</f>
        <v>Pd</v>
      </c>
      <c r="G1220" s="25">
        <f t="shared" si="38"/>
        <v>5</v>
      </c>
      <c r="H1220" s="25">
        <f>VLOOKUP(F1220,Table!$A$2:$C$121,2,0)</f>
        <v>10</v>
      </c>
      <c r="I1220" s="26">
        <f>VLOOKUP(F1220,Table!$A$2:$C$121,3,0)</f>
        <v>5</v>
      </c>
      <c r="J1220" s="17" t="s">
        <v>11560</v>
      </c>
      <c r="K1220" s="25" t="str">
        <f>LEFT(J1220,MIN(FIND({0,1,2,3,4,5,6,7,8,9},ASC(J1220)&amp;1234567890))-1)</f>
        <v>Ga</v>
      </c>
      <c r="L1220" s="25">
        <f t="shared" si="39"/>
        <v>3</v>
      </c>
      <c r="M1220" s="25">
        <f>VLOOKUP(K1220,Table!$A$2:$C$121,2,0)</f>
        <v>13</v>
      </c>
      <c r="N1220" s="26">
        <f>VLOOKUP(K1220,Table!$A$2:$C$121,3,0)</f>
        <v>4</v>
      </c>
      <c r="O1220" s="13" t="str">
        <f>VLOOKUP(A1220,Table!$U$1:$V$230,2,0)</f>
        <v>Orthorhombic</v>
      </c>
      <c r="P1220" s="1"/>
    </row>
    <row r="1221" spans="1:16">
      <c r="A1221" s="12">
        <v>55</v>
      </c>
      <c r="B1221" s="12">
        <v>635136</v>
      </c>
      <c r="C1221" s="12" t="s">
        <v>1999</v>
      </c>
      <c r="D1221" s="12" t="s">
        <v>2032</v>
      </c>
      <c r="E1221" s="17" t="s">
        <v>11870</v>
      </c>
      <c r="F1221" s="25" t="str">
        <f>LEFT(E1221,MIN(FIND({0,1,2,3,4,5,6,7,8,9},ASC(E1221)&amp;1234567890))-1)</f>
        <v>Ga</v>
      </c>
      <c r="G1221" s="25">
        <f t="shared" si="38"/>
        <v>5.4</v>
      </c>
      <c r="H1221" s="25">
        <f>VLOOKUP(F1221,Table!$A$2:$C$121,2,0)</f>
        <v>13</v>
      </c>
      <c r="I1221" s="26">
        <f>VLOOKUP(F1221,Table!$A$2:$C$121,3,0)</f>
        <v>4</v>
      </c>
      <c r="J1221" s="17" t="s">
        <v>11871</v>
      </c>
      <c r="K1221" s="25" t="str">
        <f>LEFT(J1221,MIN(FIND({0,1,2,3,4,5,6,7,8,9},ASC(J1221)&amp;1234567890))-1)</f>
        <v>Pt</v>
      </c>
      <c r="L1221" s="25">
        <f t="shared" si="39"/>
        <v>10.6</v>
      </c>
      <c r="M1221" s="25">
        <f>VLOOKUP(K1221,Table!$A$2:$C$121,2,0)</f>
        <v>10</v>
      </c>
      <c r="N1221" s="26">
        <f>VLOOKUP(K1221,Table!$A$2:$C$121,3,0)</f>
        <v>6</v>
      </c>
      <c r="O1221" s="13" t="str">
        <f>VLOOKUP(A1221,Table!$U$1:$V$230,2,0)</f>
        <v>Orthorhombic</v>
      </c>
      <c r="P1221" s="1"/>
    </row>
    <row r="1222" spans="1:16">
      <c r="A1222" s="12">
        <v>55</v>
      </c>
      <c r="B1222" s="12">
        <v>640238</v>
      </c>
      <c r="C1222" s="12" t="s">
        <v>1999</v>
      </c>
      <c r="D1222" s="12" t="s">
        <v>2033</v>
      </c>
      <c r="E1222" s="17" t="s">
        <v>45</v>
      </c>
      <c r="F1222" s="25" t="str">
        <f>LEFT(E1222,MIN(FIND({0,1,2,3,4,5,6,7,8,9},ASC(E1222)&amp;1234567890))-1)</f>
        <v>In</v>
      </c>
      <c r="G1222" s="25">
        <f t="shared" si="38"/>
        <v>3</v>
      </c>
      <c r="H1222" s="25">
        <f>VLOOKUP(F1222,Table!$A$2:$C$121,2,0)</f>
        <v>13</v>
      </c>
      <c r="I1222" s="26">
        <f>VLOOKUP(F1222,Table!$A$2:$C$121,3,0)</f>
        <v>5</v>
      </c>
      <c r="J1222" s="17" t="s">
        <v>591</v>
      </c>
      <c r="K1222" s="25" t="str">
        <f>LEFT(J1222,MIN(FIND({0,1,2,3,4,5,6,7,8,9},ASC(J1222)&amp;1234567890))-1)</f>
        <v>Pd</v>
      </c>
      <c r="L1222" s="25">
        <f t="shared" si="39"/>
        <v>5</v>
      </c>
      <c r="M1222" s="25">
        <f>VLOOKUP(K1222,Table!$A$2:$C$121,2,0)</f>
        <v>10</v>
      </c>
      <c r="N1222" s="26">
        <f>VLOOKUP(K1222,Table!$A$2:$C$121,3,0)</f>
        <v>5</v>
      </c>
      <c r="O1222" s="13" t="str">
        <f>VLOOKUP(A1222,Table!$U$1:$V$230,2,0)</f>
        <v>Orthorhombic</v>
      </c>
      <c r="P1222" s="1"/>
    </row>
    <row r="1223" spans="1:16">
      <c r="A1223" s="12">
        <v>55</v>
      </c>
      <c r="B1223" s="12">
        <v>650615</v>
      </c>
      <c r="C1223" s="12" t="s">
        <v>1999</v>
      </c>
      <c r="D1223" s="12" t="s">
        <v>2034</v>
      </c>
      <c r="E1223" s="17" t="s">
        <v>11872</v>
      </c>
      <c r="F1223" s="25" t="str">
        <f>LEFT(E1223,MIN(FIND({0,1,2,3,4,5,6,7,8,9},ASC(E1223)&amp;1234567890))-1)</f>
        <v>Ru</v>
      </c>
      <c r="G1223" s="25">
        <f t="shared" si="38"/>
        <v>5</v>
      </c>
      <c r="H1223" s="25">
        <f>VLOOKUP(F1223,Table!$A$2:$C$121,2,0)</f>
        <v>8</v>
      </c>
      <c r="I1223" s="26">
        <f>VLOOKUP(F1223,Table!$A$2:$C$121,3,0)</f>
        <v>5</v>
      </c>
      <c r="J1223" s="17" t="s">
        <v>11374</v>
      </c>
      <c r="K1223" s="25" t="str">
        <f>LEFT(J1223,MIN(FIND({0,1,2,3,4,5,6,7,8,9},ASC(J1223)&amp;1234567890))-1)</f>
        <v>Si</v>
      </c>
      <c r="L1223" s="25">
        <f t="shared" si="39"/>
        <v>3</v>
      </c>
      <c r="M1223" s="25">
        <f>VLOOKUP(K1223,Table!$A$2:$C$121,2,0)</f>
        <v>14</v>
      </c>
      <c r="N1223" s="26">
        <f>VLOOKUP(K1223,Table!$A$2:$C$121,3,0)</f>
        <v>3</v>
      </c>
      <c r="O1223" s="13" t="str">
        <f>VLOOKUP(A1223,Table!$U$1:$V$230,2,0)</f>
        <v>Orthorhombic</v>
      </c>
      <c r="P1223" s="1"/>
    </row>
    <row r="1224" spans="1:16">
      <c r="A1224" s="12">
        <v>55</v>
      </c>
      <c r="B1224" s="12">
        <v>660135</v>
      </c>
      <c r="C1224" s="12" t="s">
        <v>1999</v>
      </c>
      <c r="D1224" s="12" t="s">
        <v>2035</v>
      </c>
      <c r="E1224" s="17" t="s">
        <v>11873</v>
      </c>
      <c r="F1224" s="25" t="str">
        <f>LEFT(E1224,MIN(FIND({0,1,2,3,4,5,6,7,8,9},ASC(E1224)&amp;1234567890))-1)</f>
        <v>Li</v>
      </c>
      <c r="G1224" s="25">
        <f t="shared" si="38"/>
        <v>13</v>
      </c>
      <c r="H1224" s="25">
        <f>VLOOKUP(F1224,Table!$A$2:$C$121,2,0)</f>
        <v>1</v>
      </c>
      <c r="I1224" s="26">
        <f>VLOOKUP(F1224,Table!$A$2:$C$121,3,0)</f>
        <v>2</v>
      </c>
      <c r="J1224" s="17" t="s">
        <v>11725</v>
      </c>
      <c r="K1224" s="25" t="str">
        <f>LEFT(J1224,MIN(FIND({0,1,2,3,4,5,6,7,8,9},ASC(J1224)&amp;1234567890))-1)</f>
        <v>Si</v>
      </c>
      <c r="L1224" s="25">
        <f t="shared" si="39"/>
        <v>4</v>
      </c>
      <c r="M1224" s="25">
        <f>VLOOKUP(K1224,Table!$A$2:$C$121,2,0)</f>
        <v>14</v>
      </c>
      <c r="N1224" s="26">
        <f>VLOOKUP(K1224,Table!$A$2:$C$121,3,0)</f>
        <v>3</v>
      </c>
      <c r="O1224" s="13" t="str">
        <f>VLOOKUP(A1224,Table!$U$1:$V$230,2,0)</f>
        <v>Orthorhombic</v>
      </c>
      <c r="P1224" s="1"/>
    </row>
    <row r="1225" spans="1:16">
      <c r="A1225" s="12">
        <v>55</v>
      </c>
      <c r="B1225" s="12">
        <v>174245</v>
      </c>
      <c r="C1225" s="12" t="s">
        <v>1999</v>
      </c>
      <c r="D1225" s="12" t="s">
        <v>2036</v>
      </c>
      <c r="E1225" s="17" t="s">
        <v>11874</v>
      </c>
      <c r="F1225" s="25" t="str">
        <f>LEFT(E1225,MIN(FIND({0,1,2,3,4,5,6,7,8,9},ASC(E1225)&amp;1234567890))-1)</f>
        <v>Sc</v>
      </c>
      <c r="G1225" s="25">
        <f t="shared" si="38"/>
        <v>1</v>
      </c>
      <c r="H1225" s="25">
        <f>VLOOKUP(F1225,Table!$A$2:$C$121,2,0)</f>
        <v>3</v>
      </c>
      <c r="I1225" s="26">
        <f>VLOOKUP(F1225,Table!$A$2:$C$121,3,0)</f>
        <v>4</v>
      </c>
      <c r="J1225" s="17" t="s">
        <v>11875</v>
      </c>
      <c r="K1225" s="25" t="str">
        <f>LEFT(J1225,MIN(FIND({0,1,2,3,4,5,6,7,8,9},ASC(J1225)&amp;1234567890))-1)</f>
        <v>B</v>
      </c>
      <c r="L1225" s="25">
        <f t="shared" si="39"/>
        <v>13.7</v>
      </c>
      <c r="M1225" s="25">
        <f>VLOOKUP(K1225,Table!$A$2:$C$121,2,0)</f>
        <v>13</v>
      </c>
      <c r="N1225" s="26">
        <f>VLOOKUP(K1225,Table!$A$2:$C$121,3,0)</f>
        <v>2</v>
      </c>
      <c r="O1225" s="13" t="str">
        <f>VLOOKUP(A1225,Table!$U$1:$V$230,2,0)</f>
        <v>Orthorhombic</v>
      </c>
      <c r="P1225" s="1"/>
    </row>
    <row r="1226" spans="1:16">
      <c r="A1226" s="12">
        <v>55</v>
      </c>
      <c r="B1226" s="12">
        <v>35410</v>
      </c>
      <c r="C1226" s="12" t="s">
        <v>2037</v>
      </c>
      <c r="D1226" s="12" t="s">
        <v>298</v>
      </c>
      <c r="E1226" s="17" t="s">
        <v>335</v>
      </c>
      <c r="F1226" s="25" t="str">
        <f>LEFT(E1226,MIN(FIND({0,1,2,3,4,5,6,7,8,9},ASC(E1226)&amp;1234567890))-1)</f>
        <v>Nb</v>
      </c>
      <c r="G1226" s="25">
        <f t="shared" si="38"/>
        <v>1</v>
      </c>
      <c r="H1226" s="25">
        <f>VLOOKUP(F1226,Table!$A$2:$C$121,2,0)</f>
        <v>5</v>
      </c>
      <c r="I1226" s="26">
        <f>VLOOKUP(F1226,Table!$A$2:$C$121,3,0)</f>
        <v>5</v>
      </c>
      <c r="J1226" s="17" t="s">
        <v>396</v>
      </c>
      <c r="K1226" s="25" t="str">
        <f>LEFT(J1226,MIN(FIND({0,1,2,3,4,5,6,7,8,9},ASC(J1226)&amp;1234567890))-1)</f>
        <v>Br</v>
      </c>
      <c r="L1226" s="25">
        <f t="shared" si="39"/>
        <v>5</v>
      </c>
      <c r="M1226" s="25">
        <f>VLOOKUP(K1226,Table!$A$2:$C$121,2,0)</f>
        <v>17</v>
      </c>
      <c r="N1226" s="26">
        <f>VLOOKUP(K1226,Table!$A$2:$C$121,3,0)</f>
        <v>4</v>
      </c>
      <c r="O1226" s="13" t="str">
        <f>VLOOKUP(A1226,Table!$U$1:$V$230,2,0)</f>
        <v>Orthorhombic</v>
      </c>
      <c r="P1226" s="1"/>
    </row>
    <row r="1227" spans="1:16">
      <c r="A1227" s="12">
        <v>55</v>
      </c>
      <c r="B1227" s="12">
        <v>426694</v>
      </c>
      <c r="C1227" s="12" t="s">
        <v>1999</v>
      </c>
      <c r="D1227" s="12" t="s">
        <v>2038</v>
      </c>
      <c r="E1227" s="17" t="s">
        <v>67</v>
      </c>
      <c r="F1227" s="25" t="str">
        <f>LEFT(E1227,MIN(FIND({0,1,2,3,4,5,6,7,8,9},ASC(E1227)&amp;1234567890))-1)</f>
        <v>Fe</v>
      </c>
      <c r="G1227" s="25">
        <f t="shared" si="38"/>
        <v>2</v>
      </c>
      <c r="H1227" s="25">
        <f>VLOOKUP(F1227,Table!$A$2:$C$121,2,0)</f>
        <v>8</v>
      </c>
      <c r="I1227" s="26">
        <f>VLOOKUP(F1227,Table!$A$2:$C$121,3,0)</f>
        <v>4</v>
      </c>
      <c r="J1227" s="17" t="s">
        <v>11876</v>
      </c>
      <c r="K1227" s="25" t="str">
        <f>LEFT(J1227,MIN(FIND({0,1,2,3,4,5,6,7,8,9},ASC(J1227)&amp;1234567890))-1)</f>
        <v>B</v>
      </c>
      <c r="L1227" s="25">
        <f t="shared" si="39"/>
        <v>7</v>
      </c>
      <c r="M1227" s="25">
        <f>VLOOKUP(K1227,Table!$A$2:$C$121,2,0)</f>
        <v>13</v>
      </c>
      <c r="N1227" s="26">
        <f>VLOOKUP(K1227,Table!$A$2:$C$121,3,0)</f>
        <v>2</v>
      </c>
      <c r="O1227" s="13" t="str">
        <f>VLOOKUP(A1227,Table!$U$1:$V$230,2,0)</f>
        <v>Orthorhombic</v>
      </c>
      <c r="P1227" s="1"/>
    </row>
    <row r="1228" spans="1:16">
      <c r="A1228" s="12">
        <v>55</v>
      </c>
      <c r="B1228" s="12">
        <v>252055</v>
      </c>
      <c r="C1228" s="12" t="s">
        <v>1999</v>
      </c>
      <c r="D1228" s="12" t="s">
        <v>2039</v>
      </c>
      <c r="E1228" s="17" t="s">
        <v>11877</v>
      </c>
      <c r="F1228" s="25" t="str">
        <f>LEFT(E1228,MIN(FIND({0,1,2,3,4,5,6,7,8,9},ASC(E1228)&amp;1234567890))-1)</f>
        <v>Ca</v>
      </c>
      <c r="G1228" s="25">
        <f t="shared" si="38"/>
        <v>4</v>
      </c>
      <c r="H1228" s="25">
        <f>VLOOKUP(F1228,Table!$A$2:$C$121,2,0)</f>
        <v>2</v>
      </c>
      <c r="I1228" s="26">
        <f>VLOOKUP(F1228,Table!$A$2:$C$121,3,0)</f>
        <v>4</v>
      </c>
      <c r="J1228" s="17" t="s">
        <v>331</v>
      </c>
      <c r="K1228" s="25" t="str">
        <f>LEFT(J1228,MIN(FIND({0,1,2,3,4,5,6,7,8,9},ASC(J1228)&amp;1234567890))-1)</f>
        <v>As</v>
      </c>
      <c r="L1228" s="25">
        <f t="shared" si="39"/>
        <v>3</v>
      </c>
      <c r="M1228" s="25">
        <f>VLOOKUP(K1228,Table!$A$2:$C$121,2,0)</f>
        <v>15</v>
      </c>
      <c r="N1228" s="26">
        <f>VLOOKUP(K1228,Table!$A$2:$C$121,3,0)</f>
        <v>4</v>
      </c>
      <c r="O1228" s="13" t="str">
        <f>VLOOKUP(A1228,Table!$U$1:$V$230,2,0)</f>
        <v>Orthorhombic</v>
      </c>
      <c r="P1228" s="1"/>
    </row>
    <row r="1229" spans="1:16">
      <c r="A1229" s="12">
        <v>56</v>
      </c>
      <c r="B1229" s="12">
        <v>2033</v>
      </c>
      <c r="C1229" s="12" t="s">
        <v>2040</v>
      </c>
      <c r="D1229" s="12" t="s">
        <v>1639</v>
      </c>
      <c r="E1229" s="17" t="s">
        <v>593</v>
      </c>
      <c r="F1229" s="25" t="str">
        <f>LEFT(E1229,MIN(FIND({0,1,2,3,4,5,6,7,8,9},ASC(E1229)&amp;1234567890))-1)</f>
        <v>Sb</v>
      </c>
      <c r="G1229" s="25">
        <f t="shared" si="38"/>
        <v>2</v>
      </c>
      <c r="H1229" s="25">
        <f>VLOOKUP(F1229,Table!$A$2:$C$121,2,0)</f>
        <v>15</v>
      </c>
      <c r="I1229" s="26">
        <f>VLOOKUP(F1229,Table!$A$2:$C$121,3,0)</f>
        <v>5</v>
      </c>
      <c r="J1229" s="17" t="s">
        <v>59</v>
      </c>
      <c r="K1229" s="25" t="str">
        <f>LEFT(J1229,MIN(FIND({0,1,2,3,4,5,6,7,8,9},ASC(J1229)&amp;1234567890))-1)</f>
        <v>O</v>
      </c>
      <c r="L1229" s="25">
        <f t="shared" si="39"/>
        <v>3</v>
      </c>
      <c r="M1229" s="25">
        <f>VLOOKUP(K1229,Table!$A$2:$C$121,2,0)</f>
        <v>16</v>
      </c>
      <c r="N1229" s="26">
        <f>VLOOKUP(K1229,Table!$A$2:$C$121,3,0)</f>
        <v>2</v>
      </c>
      <c r="O1229" s="13" t="str">
        <f>VLOOKUP(A1229,Table!$U$1:$V$230,2,0)</f>
        <v>Orthorhombic</v>
      </c>
      <c r="P1229" s="1"/>
    </row>
    <row r="1230" spans="1:16">
      <c r="A1230" s="12">
        <v>56</v>
      </c>
      <c r="B1230" s="12">
        <v>15823</v>
      </c>
      <c r="C1230" s="12" t="s">
        <v>2040</v>
      </c>
      <c r="D1230" s="12" t="s">
        <v>1190</v>
      </c>
      <c r="E1230" s="17" t="s">
        <v>11636</v>
      </c>
      <c r="F1230" s="25" t="str">
        <f>LEFT(E1230,MIN(FIND({0,1,2,3,4,5,6,7,8,9},ASC(E1230)&amp;1234567890))-1)</f>
        <v>B</v>
      </c>
      <c r="G1230" s="25">
        <f t="shared" si="38"/>
        <v>18</v>
      </c>
      <c r="H1230" s="25">
        <f>VLOOKUP(F1230,Table!$A$2:$C$121,2,0)</f>
        <v>13</v>
      </c>
      <c r="I1230" s="26">
        <f>VLOOKUP(F1230,Table!$A$2:$C$121,3,0)</f>
        <v>2</v>
      </c>
      <c r="J1230" s="17" t="s">
        <v>11637</v>
      </c>
      <c r="K1230" s="25" t="str">
        <f>LEFT(J1230,MIN(FIND({0,1,2,3,4,5,6,7,8,9},ASC(J1230)&amp;1234567890))-1)</f>
        <v>H</v>
      </c>
      <c r="L1230" s="25">
        <f t="shared" si="39"/>
        <v>22</v>
      </c>
      <c r="M1230" s="25">
        <f>VLOOKUP(K1230,Table!$A$2:$C$121,2,0)</f>
        <v>1</v>
      </c>
      <c r="N1230" s="26">
        <f>VLOOKUP(K1230,Table!$A$2:$C$121,3,0)</f>
        <v>1</v>
      </c>
      <c r="O1230" s="13" t="str">
        <f>VLOOKUP(A1230,Table!$U$1:$V$230,2,0)</f>
        <v>Orthorhombic</v>
      </c>
      <c r="P1230" s="1"/>
    </row>
    <row r="1231" spans="1:16">
      <c r="A1231" s="12">
        <v>56</v>
      </c>
      <c r="B1231" s="12">
        <v>26103</v>
      </c>
      <c r="C1231" s="12" t="s">
        <v>2040</v>
      </c>
      <c r="D1231" s="12" t="s">
        <v>1723</v>
      </c>
      <c r="E1231" s="17" t="s">
        <v>11399</v>
      </c>
      <c r="F1231" s="25" t="str">
        <f>LEFT(E1231,MIN(FIND({0,1,2,3,4,5,6,7,8,9},ASC(E1231)&amp;1234567890))-1)</f>
        <v>Nb</v>
      </c>
      <c r="G1231" s="25">
        <f t="shared" si="38"/>
        <v>6</v>
      </c>
      <c r="H1231" s="25">
        <f>VLOOKUP(F1231,Table!$A$2:$C$121,2,0)</f>
        <v>5</v>
      </c>
      <c r="I1231" s="26">
        <f>VLOOKUP(F1231,Table!$A$2:$C$121,3,0)</f>
        <v>5</v>
      </c>
      <c r="J1231" s="17" t="s">
        <v>11878</v>
      </c>
      <c r="K1231" s="25" t="str">
        <f>LEFT(J1231,MIN(FIND({0,1,2,3,4,5,6,7,8,9},ASC(J1231)&amp;1234567890))-1)</f>
        <v>I</v>
      </c>
      <c r="L1231" s="25">
        <f t="shared" si="39"/>
        <v>11</v>
      </c>
      <c r="M1231" s="25">
        <f>VLOOKUP(K1231,Table!$A$2:$C$121,2,0)</f>
        <v>17</v>
      </c>
      <c r="N1231" s="26">
        <f>VLOOKUP(K1231,Table!$A$2:$C$121,3,0)</f>
        <v>5</v>
      </c>
      <c r="O1231" s="13" t="str">
        <f>VLOOKUP(A1231,Table!$U$1:$V$230,2,0)</f>
        <v>Orthorhombic</v>
      </c>
      <c r="P1231" s="1"/>
    </row>
    <row r="1232" spans="1:16">
      <c r="A1232" s="12">
        <v>56</v>
      </c>
      <c r="B1232" s="12">
        <v>172529</v>
      </c>
      <c r="C1232" s="12" t="s">
        <v>2041</v>
      </c>
      <c r="D1232" s="12" t="s">
        <v>1173</v>
      </c>
      <c r="E1232" s="17" t="s">
        <v>11456</v>
      </c>
      <c r="F1232" s="25" t="str">
        <f>LEFT(E1232,MIN(FIND({0,1,2,3,4,5,6,7,8,9},ASC(E1232)&amp;1234567890))-1)</f>
        <v>Bi</v>
      </c>
      <c r="G1232" s="25">
        <f t="shared" si="38"/>
        <v>2</v>
      </c>
      <c r="H1232" s="25">
        <f>VLOOKUP(F1232,Table!$A$2:$C$121,2,0)</f>
        <v>15</v>
      </c>
      <c r="I1232" s="26">
        <f>VLOOKUP(F1232,Table!$A$2:$C$121,3,0)</f>
        <v>6</v>
      </c>
      <c r="J1232" s="17" t="s">
        <v>59</v>
      </c>
      <c r="K1232" s="25" t="str">
        <f>LEFT(J1232,MIN(FIND({0,1,2,3,4,5,6,7,8,9},ASC(J1232)&amp;1234567890))-1)</f>
        <v>O</v>
      </c>
      <c r="L1232" s="25">
        <f t="shared" si="39"/>
        <v>3</v>
      </c>
      <c r="M1232" s="25">
        <f>VLOOKUP(K1232,Table!$A$2:$C$121,2,0)</f>
        <v>16</v>
      </c>
      <c r="N1232" s="26">
        <f>VLOOKUP(K1232,Table!$A$2:$C$121,3,0)</f>
        <v>2</v>
      </c>
      <c r="O1232" s="13" t="str">
        <f>VLOOKUP(A1232,Table!$U$1:$V$230,2,0)</f>
        <v>Orthorhombic</v>
      </c>
      <c r="P1232" s="1"/>
    </row>
    <row r="1233" spans="1:16">
      <c r="A1233" s="12">
        <v>56</v>
      </c>
      <c r="B1233" s="12">
        <v>156704</v>
      </c>
      <c r="C1233" s="12" t="s">
        <v>2040</v>
      </c>
      <c r="D1233" s="12" t="s">
        <v>2042</v>
      </c>
      <c r="E1233" s="17" t="s">
        <v>11312</v>
      </c>
      <c r="F1233" s="25" t="str">
        <f>LEFT(E1233,MIN(FIND({0,1,2,3,4,5,6,7,8,9},ASC(E1233)&amp;1234567890))-1)</f>
        <v>As</v>
      </c>
      <c r="G1233" s="25">
        <f t="shared" si="38"/>
        <v>4</v>
      </c>
      <c r="H1233" s="25">
        <f>VLOOKUP(F1233,Table!$A$2:$C$121,2,0)</f>
        <v>15</v>
      </c>
      <c r="I1233" s="26">
        <f>VLOOKUP(F1233,Table!$A$2:$C$121,3,0)</f>
        <v>4</v>
      </c>
      <c r="J1233" s="17" t="s">
        <v>11879</v>
      </c>
      <c r="K1233" s="25" t="str">
        <f>LEFT(J1233,MIN(FIND({0,1,2,3,4,5,6,7,8,9},ASC(J1233)&amp;1234567890))-1)</f>
        <v>S</v>
      </c>
      <c r="L1233" s="25">
        <f t="shared" si="39"/>
        <v>4.93</v>
      </c>
      <c r="M1233" s="25">
        <f>VLOOKUP(K1233,Table!$A$2:$C$121,2,0)</f>
        <v>16</v>
      </c>
      <c r="N1233" s="26">
        <f>VLOOKUP(K1233,Table!$A$2:$C$121,3,0)</f>
        <v>3</v>
      </c>
      <c r="O1233" s="13" t="str">
        <f>VLOOKUP(A1233,Table!$U$1:$V$230,2,0)</f>
        <v>Orthorhombic</v>
      </c>
      <c r="P1233" s="1"/>
    </row>
    <row r="1234" spans="1:16">
      <c r="A1234" s="12">
        <v>57</v>
      </c>
      <c r="B1234" s="12">
        <v>15559</v>
      </c>
      <c r="C1234" s="12" t="s">
        <v>2043</v>
      </c>
      <c r="D1234" s="12" t="s">
        <v>2044</v>
      </c>
      <c r="E1234" s="17" t="s">
        <v>11467</v>
      </c>
      <c r="F1234" s="25" t="str">
        <f>LEFT(E1234,MIN(FIND({0,1,2,3,4,5,6,7,8,9},ASC(E1234)&amp;1234567890))-1)</f>
        <v>P</v>
      </c>
      <c r="G1234" s="25">
        <f t="shared" si="38"/>
        <v>1</v>
      </c>
      <c r="H1234" s="25">
        <f>VLOOKUP(F1234,Table!$A$2:$C$121,2,0)</f>
        <v>15</v>
      </c>
      <c r="I1234" s="26">
        <f>VLOOKUP(F1234,Table!$A$2:$C$121,3,0)</f>
        <v>3</v>
      </c>
      <c r="J1234" s="17" t="s">
        <v>396</v>
      </c>
      <c r="K1234" s="25" t="str">
        <f>LEFT(J1234,MIN(FIND({0,1,2,3,4,5,6,7,8,9},ASC(J1234)&amp;1234567890))-1)</f>
        <v>Br</v>
      </c>
      <c r="L1234" s="25">
        <f t="shared" si="39"/>
        <v>5</v>
      </c>
      <c r="M1234" s="25">
        <f>VLOOKUP(K1234,Table!$A$2:$C$121,2,0)</f>
        <v>17</v>
      </c>
      <c r="N1234" s="26">
        <f>VLOOKUP(K1234,Table!$A$2:$C$121,3,0)</f>
        <v>4</v>
      </c>
      <c r="O1234" s="13" t="str">
        <f>VLOOKUP(A1234,Table!$U$1:$V$230,2,0)</f>
        <v>Orthorhombic</v>
      </c>
      <c r="P1234" s="1"/>
    </row>
    <row r="1235" spans="1:16">
      <c r="A1235" s="12">
        <v>57</v>
      </c>
      <c r="B1235" s="12">
        <v>15402</v>
      </c>
      <c r="C1235" s="12" t="s">
        <v>2043</v>
      </c>
      <c r="D1235" s="12" t="s">
        <v>1690</v>
      </c>
      <c r="E1235" s="17" t="s">
        <v>586</v>
      </c>
      <c r="F1235" s="25" t="str">
        <f>LEFT(E1235,MIN(FIND({0,1,2,3,4,5,6,7,8,9},ASC(E1235)&amp;1234567890))-1)</f>
        <v>Pb</v>
      </c>
      <c r="G1235" s="25">
        <f t="shared" si="38"/>
        <v>1</v>
      </c>
      <c r="H1235" s="25">
        <f>VLOOKUP(F1235,Table!$A$2:$C$121,2,0)</f>
        <v>14</v>
      </c>
      <c r="I1235" s="26">
        <f>VLOOKUP(F1235,Table!$A$2:$C$121,3,0)</f>
        <v>6</v>
      </c>
      <c r="J1235" s="17" t="s">
        <v>371</v>
      </c>
      <c r="K1235" s="25" t="str">
        <f>LEFT(J1235,MIN(FIND({0,1,2,3,4,5,6,7,8,9},ASC(J1235)&amp;1234567890))-1)</f>
        <v>O</v>
      </c>
      <c r="L1235" s="25">
        <f t="shared" si="39"/>
        <v>1</v>
      </c>
      <c r="M1235" s="25">
        <f>VLOOKUP(K1235,Table!$A$2:$C$121,2,0)</f>
        <v>16</v>
      </c>
      <c r="N1235" s="26">
        <f>VLOOKUP(K1235,Table!$A$2:$C$121,3,0)</f>
        <v>2</v>
      </c>
      <c r="O1235" s="13" t="str">
        <f>VLOOKUP(A1235,Table!$U$1:$V$230,2,0)</f>
        <v>Orthorhombic</v>
      </c>
      <c r="P1235" s="1"/>
    </row>
    <row r="1236" spans="1:16">
      <c r="A1236" s="12">
        <v>57</v>
      </c>
      <c r="B1236" s="12">
        <v>26184</v>
      </c>
      <c r="C1236" s="12" t="s">
        <v>2043</v>
      </c>
      <c r="D1236" s="12" t="s">
        <v>2045</v>
      </c>
      <c r="E1236" s="17" t="s">
        <v>583</v>
      </c>
      <c r="F1236" s="25" t="str">
        <f>LEFT(E1236,MIN(FIND({0,1,2,3,4,5,6,7,8,9},ASC(E1236)&amp;1234567890))-1)</f>
        <v>Ta</v>
      </c>
      <c r="G1236" s="25">
        <f t="shared" si="38"/>
        <v>2</v>
      </c>
      <c r="H1236" s="25">
        <f>VLOOKUP(F1236,Table!$A$2:$C$121,2,0)</f>
        <v>5</v>
      </c>
      <c r="I1236" s="26">
        <f>VLOOKUP(F1236,Table!$A$2:$C$121,3,0)</f>
        <v>6</v>
      </c>
      <c r="J1236" s="17" t="s">
        <v>379</v>
      </c>
      <c r="K1236" s="25" t="str">
        <f>LEFT(J1236,MIN(FIND({0,1,2,3,4,5,6,7,8,9},ASC(J1236)&amp;1234567890))-1)</f>
        <v>S</v>
      </c>
      <c r="L1236" s="25">
        <f t="shared" si="39"/>
        <v>1</v>
      </c>
      <c r="M1236" s="25">
        <f>VLOOKUP(K1236,Table!$A$2:$C$121,2,0)</f>
        <v>16</v>
      </c>
      <c r="N1236" s="26">
        <f>VLOOKUP(K1236,Table!$A$2:$C$121,3,0)</f>
        <v>3</v>
      </c>
      <c r="O1236" s="13" t="str">
        <f>VLOOKUP(A1236,Table!$U$1:$V$230,2,0)</f>
        <v>Orthorhombic</v>
      </c>
      <c r="P1236" s="1"/>
    </row>
    <row r="1237" spans="1:16">
      <c r="A1237" s="12">
        <v>57</v>
      </c>
      <c r="B1237" s="12">
        <v>30005</v>
      </c>
      <c r="C1237" s="12" t="s">
        <v>2043</v>
      </c>
      <c r="D1237" s="12" t="s">
        <v>2046</v>
      </c>
      <c r="E1237" s="17" t="s">
        <v>11426</v>
      </c>
      <c r="F1237" s="25" t="str">
        <f>LEFT(E1237,MIN(FIND({0,1,2,3,4,5,6,7,8,9},ASC(E1237)&amp;1234567890))-1)</f>
        <v>Mn</v>
      </c>
      <c r="G1237" s="25">
        <f t="shared" si="38"/>
        <v>3</v>
      </c>
      <c r="H1237" s="25">
        <f>VLOOKUP(F1237,Table!$A$2:$C$121,2,0)</f>
        <v>7</v>
      </c>
      <c r="I1237" s="26">
        <f>VLOOKUP(F1237,Table!$A$2:$C$121,3,0)</f>
        <v>4</v>
      </c>
      <c r="J1237" s="17" t="s">
        <v>582</v>
      </c>
      <c r="K1237" s="25" t="str">
        <f>LEFT(J1237,MIN(FIND({0,1,2,3,4,5,6,7,8,9},ASC(J1237)&amp;1234567890))-1)</f>
        <v>O</v>
      </c>
      <c r="L1237" s="25">
        <f t="shared" si="39"/>
        <v>4</v>
      </c>
      <c r="M1237" s="25">
        <f>VLOOKUP(K1237,Table!$A$2:$C$121,2,0)</f>
        <v>16</v>
      </c>
      <c r="N1237" s="26">
        <f>VLOOKUP(K1237,Table!$A$2:$C$121,3,0)</f>
        <v>2</v>
      </c>
      <c r="O1237" s="13" t="str">
        <f>VLOOKUP(A1237,Table!$U$1:$V$230,2,0)</f>
        <v>Orthorhombic</v>
      </c>
      <c r="P1237" s="1"/>
    </row>
    <row r="1238" spans="1:16">
      <c r="A1238" s="12">
        <v>57</v>
      </c>
      <c r="B1238" s="12">
        <v>33759</v>
      </c>
      <c r="C1238" s="12" t="s">
        <v>2043</v>
      </c>
      <c r="D1238" s="12" t="s">
        <v>2047</v>
      </c>
      <c r="E1238" s="17" t="s">
        <v>446</v>
      </c>
      <c r="F1238" s="25" t="str">
        <f>LEFT(E1238,MIN(FIND({0,1,2,3,4,5,6,7,8,9},ASC(E1238)&amp;1234567890))-1)</f>
        <v>D</v>
      </c>
      <c r="G1238" s="25">
        <f t="shared" si="38"/>
        <v>2</v>
      </c>
      <c r="H1238" s="25">
        <f>VLOOKUP(F1238,Table!$A$2:$C$121,2,0)</f>
        <v>1</v>
      </c>
      <c r="I1238" s="26">
        <f>VLOOKUP(F1238,Table!$A$2:$C$121,3,0)</f>
        <v>1</v>
      </c>
      <c r="J1238" s="17" t="s">
        <v>379</v>
      </c>
      <c r="K1238" s="25" t="str">
        <f>LEFT(J1238,MIN(FIND({0,1,2,3,4,5,6,7,8,9},ASC(J1238)&amp;1234567890))-1)</f>
        <v>S</v>
      </c>
      <c r="L1238" s="25">
        <f t="shared" si="39"/>
        <v>1</v>
      </c>
      <c r="M1238" s="25">
        <f>VLOOKUP(K1238,Table!$A$2:$C$121,2,0)</f>
        <v>16</v>
      </c>
      <c r="N1238" s="26">
        <f>VLOOKUP(K1238,Table!$A$2:$C$121,3,0)</f>
        <v>3</v>
      </c>
      <c r="O1238" s="13" t="str">
        <f>VLOOKUP(A1238,Table!$U$1:$V$230,2,0)</f>
        <v>Orthorhombic</v>
      </c>
      <c r="P1238" s="1"/>
    </row>
    <row r="1239" spans="1:16">
      <c r="A1239" s="12">
        <v>57</v>
      </c>
      <c r="B1239" s="12">
        <v>35000</v>
      </c>
      <c r="C1239" s="12" t="s">
        <v>2048</v>
      </c>
      <c r="D1239" s="12" t="s">
        <v>679</v>
      </c>
      <c r="E1239" s="17" t="s">
        <v>11292</v>
      </c>
      <c r="F1239" s="25" t="str">
        <f>LEFT(E1239,MIN(FIND({0,1,2,3,4,5,6,7,8,9},ASC(E1239)&amp;1234567890))-1)</f>
        <v>Fe</v>
      </c>
      <c r="G1239" s="25">
        <f t="shared" si="38"/>
        <v>3</v>
      </c>
      <c r="H1239" s="25">
        <f>VLOOKUP(F1239,Table!$A$2:$C$121,2,0)</f>
        <v>8</v>
      </c>
      <c r="I1239" s="26">
        <f>VLOOKUP(F1239,Table!$A$2:$C$121,3,0)</f>
        <v>4</v>
      </c>
      <c r="J1239" s="17" t="s">
        <v>582</v>
      </c>
      <c r="K1239" s="25" t="str">
        <f>LEFT(J1239,MIN(FIND({0,1,2,3,4,5,6,7,8,9},ASC(J1239)&amp;1234567890))-1)</f>
        <v>O</v>
      </c>
      <c r="L1239" s="25">
        <f t="shared" si="39"/>
        <v>4</v>
      </c>
      <c r="M1239" s="25">
        <f>VLOOKUP(K1239,Table!$A$2:$C$121,2,0)</f>
        <v>16</v>
      </c>
      <c r="N1239" s="26">
        <f>VLOOKUP(K1239,Table!$A$2:$C$121,3,0)</f>
        <v>2</v>
      </c>
      <c r="O1239" s="13" t="str">
        <f>VLOOKUP(A1239,Table!$U$1:$V$230,2,0)</f>
        <v>Orthorhombic</v>
      </c>
      <c r="P1239" s="1"/>
    </row>
    <row r="1240" spans="1:16">
      <c r="A1240" s="12">
        <v>57</v>
      </c>
      <c r="B1240" s="12">
        <v>67269</v>
      </c>
      <c r="C1240" s="12" t="s">
        <v>2043</v>
      </c>
      <c r="D1240" s="12" t="s">
        <v>2049</v>
      </c>
      <c r="E1240" s="17" t="s">
        <v>11699</v>
      </c>
      <c r="F1240" s="25" t="str">
        <f>LEFT(E1240,MIN(FIND({0,1,2,3,4,5,6,7,8,9},ASC(E1240)&amp;1234567890))-1)</f>
        <v>Cs</v>
      </c>
      <c r="G1240" s="25">
        <f t="shared" si="38"/>
        <v>4</v>
      </c>
      <c r="H1240" s="25">
        <f>VLOOKUP(F1240,Table!$A$2:$C$121,2,0)</f>
        <v>1</v>
      </c>
      <c r="I1240" s="26">
        <f>VLOOKUP(F1240,Table!$A$2:$C$121,3,0)</f>
        <v>6</v>
      </c>
      <c r="J1240" s="17" t="s">
        <v>11473</v>
      </c>
      <c r="K1240" s="25" t="str">
        <f>LEFT(J1240,MIN(FIND({0,1,2,3,4,5,6,7,8,9},ASC(J1240)&amp;1234567890))-1)</f>
        <v>Se</v>
      </c>
      <c r="L1240" s="25">
        <f t="shared" si="39"/>
        <v>16</v>
      </c>
      <c r="M1240" s="25">
        <f>VLOOKUP(K1240,Table!$A$2:$C$121,2,0)</f>
        <v>16</v>
      </c>
      <c r="N1240" s="26">
        <f>VLOOKUP(K1240,Table!$A$2:$C$121,3,0)</f>
        <v>4</v>
      </c>
      <c r="O1240" s="13" t="str">
        <f>VLOOKUP(A1240,Table!$U$1:$V$230,2,0)</f>
        <v>Orthorhombic</v>
      </c>
      <c r="P1240" s="1"/>
    </row>
    <row r="1241" spans="1:16">
      <c r="A1241" s="12">
        <v>57</v>
      </c>
      <c r="B1241" s="12">
        <v>84673</v>
      </c>
      <c r="C1241" s="12" t="s">
        <v>2043</v>
      </c>
      <c r="D1241" s="12" t="s">
        <v>2050</v>
      </c>
      <c r="E1241" s="17" t="s">
        <v>11880</v>
      </c>
      <c r="F1241" s="25" t="str">
        <f>LEFT(E1241,MIN(FIND({0,1,2,3,4,5,6,7,8,9},ASC(E1241)&amp;1234567890))-1)</f>
        <v>U</v>
      </c>
      <c r="G1241" s="25">
        <f t="shared" si="38"/>
        <v>0.97299999999999998</v>
      </c>
      <c r="H1241" s="25">
        <f>VLOOKUP(F1241,Table!$A$2:$C$121,2,0)</f>
        <v>3</v>
      </c>
      <c r="I1241" s="26">
        <f>VLOOKUP(F1241,Table!$A$2:$C$121,3,0)</f>
        <v>7</v>
      </c>
      <c r="J1241" s="17" t="s">
        <v>544</v>
      </c>
      <c r="K1241" s="25" t="str">
        <f>LEFT(J1241,MIN(FIND({0,1,2,3,4,5,6,7,8,9},ASC(J1241)&amp;1234567890))-1)</f>
        <v>Ge</v>
      </c>
      <c r="L1241" s="25">
        <f t="shared" si="39"/>
        <v>1</v>
      </c>
      <c r="M1241" s="25">
        <f>VLOOKUP(K1241,Table!$A$2:$C$121,2,0)</f>
        <v>14</v>
      </c>
      <c r="N1241" s="26">
        <f>VLOOKUP(K1241,Table!$A$2:$C$121,3,0)</f>
        <v>4</v>
      </c>
      <c r="O1241" s="13" t="str">
        <f>VLOOKUP(A1241,Table!$U$1:$V$230,2,0)</f>
        <v>Orthorhombic</v>
      </c>
      <c r="P1241" s="1"/>
    </row>
    <row r="1242" spans="1:16">
      <c r="A1242" s="12">
        <v>57</v>
      </c>
      <c r="B1242" s="12">
        <v>407819</v>
      </c>
      <c r="C1242" s="12" t="s">
        <v>2043</v>
      </c>
      <c r="D1242" s="12" t="s">
        <v>2051</v>
      </c>
      <c r="E1242" s="17" t="s">
        <v>357</v>
      </c>
      <c r="F1242" s="25" t="str">
        <f>LEFT(E1242,MIN(FIND({0,1,2,3,4,5,6,7,8,9},ASC(E1242)&amp;1234567890))-1)</f>
        <v>Cs</v>
      </c>
      <c r="G1242" s="25">
        <f t="shared" si="38"/>
        <v>2</v>
      </c>
      <c r="H1242" s="25">
        <f>VLOOKUP(F1242,Table!$A$2:$C$121,2,0)</f>
        <v>1</v>
      </c>
      <c r="I1242" s="26">
        <f>VLOOKUP(F1242,Table!$A$2:$C$121,3,0)</f>
        <v>6</v>
      </c>
      <c r="J1242" s="17" t="s">
        <v>11881</v>
      </c>
      <c r="K1242" s="25" t="str">
        <f>LEFT(J1242,MIN(FIND({0,1,2,3,4,5,6,7,8,9},ASC(J1242)&amp;1234567890))-1)</f>
        <v>Te</v>
      </c>
      <c r="L1242" s="25">
        <f t="shared" si="39"/>
        <v>13</v>
      </c>
      <c r="M1242" s="25">
        <f>VLOOKUP(K1242,Table!$A$2:$C$121,2,0)</f>
        <v>16</v>
      </c>
      <c r="N1242" s="26">
        <f>VLOOKUP(K1242,Table!$A$2:$C$121,3,0)</f>
        <v>5</v>
      </c>
      <c r="O1242" s="13" t="str">
        <f>VLOOKUP(A1242,Table!$U$1:$V$230,2,0)</f>
        <v>Orthorhombic</v>
      </c>
      <c r="P1242" s="1"/>
    </row>
    <row r="1243" spans="1:16">
      <c r="A1243" s="12">
        <v>57</v>
      </c>
      <c r="B1243" s="12">
        <v>41011</v>
      </c>
      <c r="C1243" s="12" t="s">
        <v>2043</v>
      </c>
      <c r="D1243" s="12" t="s">
        <v>1195</v>
      </c>
      <c r="E1243" s="17" t="s">
        <v>377</v>
      </c>
      <c r="F1243" s="25" t="str">
        <f>LEFT(E1243,MIN(FIND({0,1,2,3,4,5,6,7,8,9},ASC(E1243)&amp;1234567890))-1)</f>
        <v>Zr</v>
      </c>
      <c r="G1243" s="25">
        <f t="shared" si="38"/>
        <v>1</v>
      </c>
      <c r="H1243" s="25">
        <f>VLOOKUP(F1243,Table!$A$2:$C$121,2,0)</f>
        <v>4</v>
      </c>
      <c r="I1243" s="26">
        <f>VLOOKUP(F1243,Table!$A$2:$C$121,3,0)</f>
        <v>5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Orthorhombic</v>
      </c>
      <c r="P1243" s="1"/>
    </row>
    <row r="1244" spans="1:16">
      <c r="A1244" s="12">
        <v>57</v>
      </c>
      <c r="B1244" s="12">
        <v>53034</v>
      </c>
      <c r="C1244" s="12" t="s">
        <v>2043</v>
      </c>
      <c r="D1244" s="12" t="s">
        <v>1219</v>
      </c>
      <c r="E1244" s="17" t="s">
        <v>426</v>
      </c>
      <c r="F1244" s="25" t="str">
        <f>LEFT(E1244,MIN(FIND({0,1,2,3,4,5,6,7,8,9},ASC(E1244)&amp;1234567890))-1)</f>
        <v>Hf</v>
      </c>
      <c r="G1244" s="25">
        <f t="shared" si="38"/>
        <v>1</v>
      </c>
      <c r="H1244" s="25">
        <f>VLOOKUP(F1244,Table!$A$2:$C$121,2,0)</f>
        <v>4</v>
      </c>
      <c r="I1244" s="26">
        <f>VLOOKUP(F1244,Table!$A$2:$C$121,3,0)</f>
        <v>6</v>
      </c>
      <c r="J1244" s="17" t="s">
        <v>32</v>
      </c>
      <c r="K1244" s="25" t="str">
        <f>LEFT(J1244,MIN(FIND({0,1,2,3,4,5,6,7,8,9},ASC(J1244)&amp;1234567890))-1)</f>
        <v>O</v>
      </c>
      <c r="L1244" s="25">
        <f t="shared" si="39"/>
        <v>2</v>
      </c>
      <c r="M1244" s="25">
        <f>VLOOKUP(K1244,Table!$A$2:$C$121,2,0)</f>
        <v>16</v>
      </c>
      <c r="N1244" s="26">
        <f>VLOOKUP(K1244,Table!$A$2:$C$121,3,0)</f>
        <v>2</v>
      </c>
      <c r="O1244" s="13" t="str">
        <f>VLOOKUP(A1244,Table!$U$1:$V$230,2,0)</f>
        <v>Orthorhombic</v>
      </c>
      <c r="P1244" s="1"/>
    </row>
    <row r="1245" spans="1:16">
      <c r="A1245" s="12">
        <v>57</v>
      </c>
      <c r="B1245" s="12">
        <v>90997</v>
      </c>
      <c r="C1245" s="12" t="s">
        <v>2043</v>
      </c>
      <c r="D1245" s="12" t="s">
        <v>1685</v>
      </c>
      <c r="E1245" s="17" t="s">
        <v>588</v>
      </c>
      <c r="F1245" s="25" t="str">
        <f>LEFT(E1245,MIN(FIND({0,1,2,3,4,5,6,7,8,9},ASC(E1245)&amp;1234567890))-1)</f>
        <v>Tl</v>
      </c>
      <c r="G1245" s="25">
        <f t="shared" si="38"/>
        <v>1</v>
      </c>
      <c r="H1245" s="25">
        <f>VLOOKUP(F1245,Table!$A$2:$C$121,2,0)</f>
        <v>13</v>
      </c>
      <c r="I1245" s="26">
        <f>VLOOKUP(F1245,Table!$A$2:$C$121,3,0)</f>
        <v>6</v>
      </c>
      <c r="J1245" s="17" t="s">
        <v>11679</v>
      </c>
      <c r="K1245" s="25" t="str">
        <f>LEFT(J1245,MIN(FIND({0,1,2,3,4,5,6,7,8,9},ASC(J1245)&amp;1234567890))-1)</f>
        <v>F</v>
      </c>
      <c r="L1245" s="25">
        <f t="shared" si="39"/>
        <v>1</v>
      </c>
      <c r="M1245" s="25">
        <f>VLOOKUP(K1245,Table!$A$2:$C$121,2,0)</f>
        <v>17</v>
      </c>
      <c r="N1245" s="26">
        <f>VLOOKUP(K1245,Table!$A$2:$C$121,3,0)</f>
        <v>2</v>
      </c>
      <c r="O1245" s="13" t="str">
        <f>VLOOKUP(A1245,Table!$U$1:$V$230,2,0)</f>
        <v>Orthorhombic</v>
      </c>
      <c r="P1245" s="1"/>
    </row>
    <row r="1246" spans="1:16">
      <c r="A1246" s="12">
        <v>57</v>
      </c>
      <c r="B1246" s="12">
        <v>57957</v>
      </c>
      <c r="C1246" s="12" t="s">
        <v>2043</v>
      </c>
      <c r="D1246" s="12" t="s">
        <v>2052</v>
      </c>
      <c r="E1246" s="17" t="s">
        <v>11352</v>
      </c>
      <c r="F1246" s="25" t="str">
        <f>LEFT(E1246,MIN(FIND({0,1,2,3,4,5,6,7,8,9},ASC(E1246)&amp;1234567890))-1)</f>
        <v>Al</v>
      </c>
      <c r="G1246" s="25">
        <f t="shared" si="38"/>
        <v>1</v>
      </c>
      <c r="H1246" s="25">
        <f>VLOOKUP(F1246,Table!$A$2:$C$121,2,0)</f>
        <v>13</v>
      </c>
      <c r="I1246" s="26">
        <f>VLOOKUP(F1246,Table!$A$2:$C$121,3,0)</f>
        <v>3</v>
      </c>
      <c r="J1246" s="17" t="s">
        <v>11335</v>
      </c>
      <c r="K1246" s="25" t="str">
        <f>LEFT(J1246,MIN(FIND({0,1,2,3,4,5,6,7,8,9},ASC(J1246)&amp;1234567890))-1)</f>
        <v>Lu</v>
      </c>
      <c r="L1246" s="25">
        <f t="shared" si="39"/>
        <v>1</v>
      </c>
      <c r="M1246" s="25">
        <f>VLOOKUP(K1246,Table!$A$2:$C$121,2,0)</f>
        <v>3</v>
      </c>
      <c r="N1246" s="26">
        <f>VLOOKUP(K1246,Table!$A$2:$C$121,3,0)</f>
        <v>6</v>
      </c>
      <c r="O1246" s="13" t="str">
        <f>VLOOKUP(A1246,Table!$U$1:$V$230,2,0)</f>
        <v>Orthorhombic</v>
      </c>
      <c r="P1246" s="1"/>
    </row>
    <row r="1247" spans="1:16">
      <c r="A1247" s="12">
        <v>57</v>
      </c>
      <c r="B1247" s="12">
        <v>409426</v>
      </c>
      <c r="C1247" s="12" t="s">
        <v>2043</v>
      </c>
      <c r="D1247" s="12" t="s">
        <v>2053</v>
      </c>
      <c r="E1247" s="17" t="s">
        <v>11882</v>
      </c>
      <c r="F1247" s="25" t="str">
        <f>LEFT(E1247,MIN(FIND({0,1,2,3,4,5,6,7,8,9},ASC(E1247)&amp;1234567890))-1)</f>
        <v>K</v>
      </c>
      <c r="G1247" s="25">
        <f t="shared" si="38"/>
        <v>8</v>
      </c>
      <c r="H1247" s="25">
        <f>VLOOKUP(F1247,Table!$A$2:$C$121,2,0)</f>
        <v>1</v>
      </c>
      <c r="I1247" s="26">
        <f>VLOOKUP(F1247,Table!$A$2:$C$121,3,0)</f>
        <v>4</v>
      </c>
      <c r="J1247" s="17" t="s">
        <v>11883</v>
      </c>
      <c r="K1247" s="25" t="str">
        <f>LEFT(J1247,MIN(FIND({0,1,2,3,4,5,6,7,8,9},ASC(J1247)&amp;1234567890))-1)</f>
        <v>Pb</v>
      </c>
      <c r="L1247" s="25">
        <f t="shared" si="39"/>
        <v>6.67</v>
      </c>
      <c r="M1247" s="25">
        <f>VLOOKUP(K1247,Table!$A$2:$C$121,2,0)</f>
        <v>14</v>
      </c>
      <c r="N1247" s="26">
        <f>VLOOKUP(K1247,Table!$A$2:$C$121,3,0)</f>
        <v>6</v>
      </c>
      <c r="O1247" s="13" t="str">
        <f>VLOOKUP(A1247,Table!$U$1:$V$230,2,0)</f>
        <v>Orthorhombic</v>
      </c>
      <c r="P1247" s="1"/>
    </row>
    <row r="1248" spans="1:16">
      <c r="A1248" s="12">
        <v>57</v>
      </c>
      <c r="B1248" s="12">
        <v>58172</v>
      </c>
      <c r="C1248" s="12" t="s">
        <v>2043</v>
      </c>
      <c r="D1248" s="12" t="s">
        <v>2054</v>
      </c>
      <c r="E1248" s="17" t="s">
        <v>11352</v>
      </c>
      <c r="F1248" s="25" t="str">
        <f>LEFT(E1248,MIN(FIND({0,1,2,3,4,5,6,7,8,9},ASC(E1248)&amp;1234567890))-1)</f>
        <v>Al</v>
      </c>
      <c r="G1248" s="25">
        <f t="shared" si="38"/>
        <v>1</v>
      </c>
      <c r="H1248" s="25">
        <f>VLOOKUP(F1248,Table!$A$2:$C$121,2,0)</f>
        <v>13</v>
      </c>
      <c r="I1248" s="26">
        <f>VLOOKUP(F1248,Table!$A$2:$C$121,3,0)</f>
        <v>3</v>
      </c>
      <c r="J1248" s="17" t="s">
        <v>11313</v>
      </c>
      <c r="K1248" s="25" t="str">
        <f>LEFT(J1248,MIN(FIND({0,1,2,3,4,5,6,7,8,9},ASC(J1248)&amp;1234567890))-1)</f>
        <v>Tb</v>
      </c>
      <c r="L1248" s="25">
        <f t="shared" si="39"/>
        <v>1</v>
      </c>
      <c r="M1248" s="25">
        <f>VLOOKUP(K1248,Table!$A$2:$C$121,2,0)</f>
        <v>3</v>
      </c>
      <c r="N1248" s="26">
        <f>VLOOKUP(K1248,Table!$A$2:$C$121,3,0)</f>
        <v>6</v>
      </c>
      <c r="O1248" s="13" t="str">
        <f>VLOOKUP(A1248,Table!$U$1:$V$230,2,0)</f>
        <v>Orthorhombic</v>
      </c>
      <c r="P1248" s="1"/>
    </row>
    <row r="1249" spans="1:16">
      <c r="A1249" s="12">
        <v>57</v>
      </c>
      <c r="B1249" s="12">
        <v>58191</v>
      </c>
      <c r="C1249" s="12" t="s">
        <v>2043</v>
      </c>
      <c r="D1249" s="12" t="s">
        <v>2055</v>
      </c>
      <c r="E1249" s="17" t="s">
        <v>11352</v>
      </c>
      <c r="F1249" s="25" t="str">
        <f>LEFT(E1249,MIN(FIND({0,1,2,3,4,5,6,7,8,9},ASC(E1249)&amp;1234567890))-1)</f>
        <v>Al</v>
      </c>
      <c r="G1249" s="25">
        <f t="shared" si="38"/>
        <v>1</v>
      </c>
      <c r="H1249" s="25">
        <f>VLOOKUP(F1249,Table!$A$2:$C$121,2,0)</f>
        <v>13</v>
      </c>
      <c r="I1249" s="26">
        <f>VLOOKUP(F1249,Table!$A$2:$C$121,3,0)</f>
        <v>3</v>
      </c>
      <c r="J1249" s="17" t="s">
        <v>11334</v>
      </c>
      <c r="K1249" s="25" t="str">
        <f>LEFT(J1249,MIN(FIND({0,1,2,3,4,5,6,7,8,9},ASC(J1249)&amp;1234567890))-1)</f>
        <v>Tm</v>
      </c>
      <c r="L1249" s="25">
        <f t="shared" si="39"/>
        <v>1</v>
      </c>
      <c r="M1249" s="25">
        <f>VLOOKUP(K1249,Table!$A$2:$C$121,2,0)</f>
        <v>3</v>
      </c>
      <c r="N1249" s="26">
        <f>VLOOKUP(K1249,Table!$A$2:$C$121,3,0)</f>
        <v>6</v>
      </c>
      <c r="O1249" s="13" t="str">
        <f>VLOOKUP(A1249,Table!$U$1:$V$230,2,0)</f>
        <v>Orthorhombic</v>
      </c>
      <c r="P1249" s="1"/>
    </row>
    <row r="1250" spans="1:16">
      <c r="A1250" s="12">
        <v>57</v>
      </c>
      <c r="B1250" s="12">
        <v>102123</v>
      </c>
      <c r="C1250" s="12" t="s">
        <v>2043</v>
      </c>
      <c r="D1250" s="12" t="s">
        <v>2056</v>
      </c>
      <c r="E1250" s="17" t="s">
        <v>11286</v>
      </c>
      <c r="F1250" s="25" t="str">
        <f>LEFT(E1250,MIN(FIND({0,1,2,3,4,5,6,7,8,9},ASC(E1250)&amp;1234567890))-1)</f>
        <v>In</v>
      </c>
      <c r="G1250" s="25">
        <f t="shared" si="38"/>
        <v>1</v>
      </c>
      <c r="H1250" s="25">
        <f>VLOOKUP(F1250,Table!$A$2:$C$121,2,0)</f>
        <v>13</v>
      </c>
      <c r="I1250" s="26">
        <f>VLOOKUP(F1250,Table!$A$2:$C$121,3,0)</f>
        <v>5</v>
      </c>
      <c r="J1250" s="17" t="s">
        <v>11363</v>
      </c>
      <c r="K1250" s="25" t="str">
        <f>LEFT(J1250,MIN(FIND({0,1,2,3,4,5,6,7,8,9},ASC(J1250)&amp;1234567890))-1)</f>
        <v>Th</v>
      </c>
      <c r="L1250" s="25">
        <f t="shared" si="39"/>
        <v>1</v>
      </c>
      <c r="M1250" s="25">
        <f>VLOOKUP(K1250,Table!$A$2:$C$121,2,0)</f>
        <v>3</v>
      </c>
      <c r="N1250" s="26">
        <f>VLOOKUP(K1250,Table!$A$2:$C$121,3,0)</f>
        <v>7</v>
      </c>
      <c r="O1250" s="13" t="str">
        <f>VLOOKUP(A1250,Table!$U$1:$V$230,2,0)</f>
        <v>Orthorhombic</v>
      </c>
      <c r="P1250" s="1"/>
    </row>
    <row r="1251" spans="1:16">
      <c r="A1251" s="12">
        <v>57</v>
      </c>
      <c r="B1251" s="12">
        <v>103726</v>
      </c>
      <c r="C1251" s="12" t="s">
        <v>2043</v>
      </c>
      <c r="D1251" s="12" t="s">
        <v>2057</v>
      </c>
      <c r="E1251" s="17" t="s">
        <v>366</v>
      </c>
      <c r="F1251" s="25" t="str">
        <f>LEFT(E1251,MIN(FIND({0,1,2,3,4,5,6,7,8,9},ASC(E1251)&amp;1234567890))-1)</f>
        <v>Ga</v>
      </c>
      <c r="G1251" s="25">
        <f t="shared" si="38"/>
        <v>1</v>
      </c>
      <c r="H1251" s="25">
        <f>VLOOKUP(F1251,Table!$A$2:$C$121,2,0)</f>
        <v>13</v>
      </c>
      <c r="I1251" s="26">
        <f>VLOOKUP(F1251,Table!$A$2:$C$121,3,0)</f>
        <v>4</v>
      </c>
      <c r="J1251" s="17" t="s">
        <v>426</v>
      </c>
      <c r="K1251" s="25" t="str">
        <f>LEFT(J1251,MIN(FIND({0,1,2,3,4,5,6,7,8,9},ASC(J1251)&amp;1234567890))-1)</f>
        <v>Hf</v>
      </c>
      <c r="L1251" s="25">
        <f t="shared" si="39"/>
        <v>1</v>
      </c>
      <c r="M1251" s="25">
        <f>VLOOKUP(K1251,Table!$A$2:$C$121,2,0)</f>
        <v>4</v>
      </c>
      <c r="N1251" s="26">
        <f>VLOOKUP(K1251,Table!$A$2:$C$121,3,0)</f>
        <v>6</v>
      </c>
      <c r="O1251" s="13" t="str">
        <f>VLOOKUP(A1251,Table!$U$1:$V$230,2,0)</f>
        <v>Orthorhombic</v>
      </c>
      <c r="P1251" s="1"/>
    </row>
    <row r="1252" spans="1:16">
      <c r="A1252" s="12">
        <v>57</v>
      </c>
      <c r="B1252" s="12">
        <v>104304</v>
      </c>
      <c r="C1252" s="12" t="s">
        <v>2043</v>
      </c>
      <c r="D1252" s="12" t="s">
        <v>2058</v>
      </c>
      <c r="E1252" s="17" t="s">
        <v>11884</v>
      </c>
      <c r="F1252" s="25" t="str">
        <f>LEFT(E1252,MIN(FIND({0,1,2,3,4,5,6,7,8,9},ASC(E1252)&amp;1234567890))-1)</f>
        <v>Hg</v>
      </c>
      <c r="G1252" s="25">
        <f t="shared" si="38"/>
        <v>7</v>
      </c>
      <c r="H1252" s="25">
        <f>VLOOKUP(F1252,Table!$A$2:$C$121,2,0)</f>
        <v>12</v>
      </c>
      <c r="I1252" s="26">
        <f>VLOOKUP(F1252,Table!$A$2:$C$121,3,0)</f>
        <v>6</v>
      </c>
      <c r="J1252" s="17" t="s">
        <v>11447</v>
      </c>
      <c r="K1252" s="25" t="str">
        <f>LEFT(J1252,MIN(FIND({0,1,2,3,4,5,6,7,8,9},ASC(J1252)&amp;1234567890))-1)</f>
        <v>K</v>
      </c>
      <c r="L1252" s="25">
        <f t="shared" si="39"/>
        <v>5</v>
      </c>
      <c r="M1252" s="25">
        <f>VLOOKUP(K1252,Table!$A$2:$C$121,2,0)</f>
        <v>1</v>
      </c>
      <c r="N1252" s="26">
        <f>VLOOKUP(K1252,Table!$A$2:$C$121,3,0)</f>
        <v>4</v>
      </c>
      <c r="O1252" s="13" t="str">
        <f>VLOOKUP(A1252,Table!$U$1:$V$230,2,0)</f>
        <v>Orthorhombic</v>
      </c>
      <c r="P1252" s="1"/>
    </row>
    <row r="1253" spans="1:16">
      <c r="A1253" s="12">
        <v>57</v>
      </c>
      <c r="B1253" s="12">
        <v>106158</v>
      </c>
      <c r="C1253" s="12" t="s">
        <v>2043</v>
      </c>
      <c r="D1253" s="12" t="s">
        <v>2059</v>
      </c>
      <c r="E1253" s="17" t="s">
        <v>11363</v>
      </c>
      <c r="F1253" s="25" t="str">
        <f>LEFT(E1253,MIN(FIND({0,1,2,3,4,5,6,7,8,9},ASC(E1253)&amp;1234567890))-1)</f>
        <v>Th</v>
      </c>
      <c r="G1253" s="25">
        <f t="shared" si="38"/>
        <v>1</v>
      </c>
      <c r="H1253" s="25">
        <f>VLOOKUP(F1253,Table!$A$2:$C$121,2,0)</f>
        <v>3</v>
      </c>
      <c r="I1253" s="26">
        <f>VLOOKUP(F1253,Table!$A$2:$C$121,3,0)</f>
        <v>7</v>
      </c>
      <c r="J1253" s="17" t="s">
        <v>588</v>
      </c>
      <c r="K1253" s="25" t="str">
        <f>LEFT(J1253,MIN(FIND({0,1,2,3,4,5,6,7,8,9},ASC(J1253)&amp;1234567890))-1)</f>
        <v>Tl</v>
      </c>
      <c r="L1253" s="25">
        <f t="shared" si="39"/>
        <v>1</v>
      </c>
      <c r="M1253" s="25">
        <f>VLOOKUP(K1253,Table!$A$2:$C$121,2,0)</f>
        <v>13</v>
      </c>
      <c r="N1253" s="26">
        <f>VLOOKUP(K1253,Table!$A$2:$C$121,3,0)</f>
        <v>6</v>
      </c>
      <c r="O1253" s="13" t="str">
        <f>VLOOKUP(A1253,Table!$U$1:$V$230,2,0)</f>
        <v>Orthorhombic</v>
      </c>
      <c r="P1253" s="1"/>
    </row>
    <row r="1254" spans="1:16">
      <c r="A1254" s="12">
        <v>57</v>
      </c>
      <c r="B1254" s="12">
        <v>57734</v>
      </c>
      <c r="C1254" s="12" t="s">
        <v>2043</v>
      </c>
      <c r="D1254" s="12" t="s">
        <v>2060</v>
      </c>
      <c r="E1254" s="17" t="s">
        <v>11352</v>
      </c>
      <c r="F1254" s="25" t="str">
        <f>LEFT(E1254,MIN(FIND({0,1,2,3,4,5,6,7,8,9},ASC(E1254)&amp;1234567890))-1)</f>
        <v>Al</v>
      </c>
      <c r="G1254" s="25">
        <f t="shared" si="38"/>
        <v>1</v>
      </c>
      <c r="H1254" s="25">
        <f>VLOOKUP(F1254,Table!$A$2:$C$121,2,0)</f>
        <v>13</v>
      </c>
      <c r="I1254" s="26">
        <f>VLOOKUP(F1254,Table!$A$2:$C$121,3,0)</f>
        <v>3</v>
      </c>
      <c r="J1254" s="17" t="s">
        <v>11333</v>
      </c>
      <c r="K1254" s="25" t="str">
        <f>LEFT(J1254,MIN(FIND({0,1,2,3,4,5,6,7,8,9},ASC(J1254)&amp;1234567890))-1)</f>
        <v>Dy</v>
      </c>
      <c r="L1254" s="25">
        <f t="shared" si="39"/>
        <v>1</v>
      </c>
      <c r="M1254" s="25">
        <f>VLOOKUP(K1254,Table!$A$2:$C$121,2,0)</f>
        <v>3</v>
      </c>
      <c r="N1254" s="26">
        <f>VLOOKUP(K1254,Table!$A$2:$C$121,3,0)</f>
        <v>6</v>
      </c>
      <c r="O1254" s="13" t="str">
        <f>VLOOKUP(A1254,Table!$U$1:$V$230,2,0)</f>
        <v>Orthorhombic</v>
      </c>
      <c r="P1254" s="1"/>
    </row>
    <row r="1255" spans="1:16">
      <c r="A1255" s="12">
        <v>57</v>
      </c>
      <c r="B1255" s="12">
        <v>602441</v>
      </c>
      <c r="C1255" s="12" t="s">
        <v>2043</v>
      </c>
      <c r="D1255" s="12" t="s">
        <v>2061</v>
      </c>
      <c r="E1255" s="17" t="s">
        <v>615</v>
      </c>
      <c r="F1255" s="25" t="str">
        <f>LEFT(E1255,MIN(FIND({0,1,2,3,4,5,6,7,8,9},ASC(E1255)&amp;1234567890))-1)</f>
        <v>Nd</v>
      </c>
      <c r="G1255" s="25">
        <f t="shared" si="38"/>
        <v>1</v>
      </c>
      <c r="H1255" s="25">
        <f>VLOOKUP(F1255,Table!$A$2:$C$121,2,0)</f>
        <v>3</v>
      </c>
      <c r="I1255" s="26">
        <f>VLOOKUP(F1255,Table!$A$2:$C$121,3,0)</f>
        <v>6</v>
      </c>
      <c r="J1255" s="17" t="s">
        <v>11352</v>
      </c>
      <c r="K1255" s="25" t="str">
        <f>LEFT(J1255,MIN(FIND({0,1,2,3,4,5,6,7,8,9},ASC(J1255)&amp;1234567890))-1)</f>
        <v>Al</v>
      </c>
      <c r="L1255" s="25">
        <f t="shared" si="39"/>
        <v>1</v>
      </c>
      <c r="M1255" s="25">
        <f>VLOOKUP(K1255,Table!$A$2:$C$121,2,0)</f>
        <v>13</v>
      </c>
      <c r="N1255" s="26">
        <f>VLOOKUP(K1255,Table!$A$2:$C$121,3,0)</f>
        <v>3</v>
      </c>
      <c r="O1255" s="13" t="str">
        <f>VLOOKUP(A1255,Table!$U$1:$V$230,2,0)</f>
        <v>Orthorhombic</v>
      </c>
      <c r="P1255" s="1"/>
    </row>
    <row r="1256" spans="1:16">
      <c r="A1256" s="12">
        <v>57</v>
      </c>
      <c r="B1256" s="12">
        <v>607346</v>
      </c>
      <c r="C1256" s="12" t="s">
        <v>2043</v>
      </c>
      <c r="D1256" s="12" t="s">
        <v>2062</v>
      </c>
      <c r="E1256" s="17" t="s">
        <v>11542</v>
      </c>
      <c r="F1256" s="25" t="str">
        <f>LEFT(E1256,MIN(FIND({0,1,2,3,4,5,6,7,8,9},ASC(E1256)&amp;1234567890))-1)</f>
        <v>Er</v>
      </c>
      <c r="G1256" s="25">
        <f t="shared" si="38"/>
        <v>1</v>
      </c>
      <c r="H1256" s="25">
        <f>VLOOKUP(F1256,Table!$A$2:$C$121,2,0)</f>
        <v>3</v>
      </c>
      <c r="I1256" s="26">
        <f>VLOOKUP(F1256,Table!$A$2:$C$121,3,0)</f>
        <v>6</v>
      </c>
      <c r="J1256" s="17" t="s">
        <v>11352</v>
      </c>
      <c r="K1256" s="25" t="str">
        <f>LEFT(J1256,MIN(FIND({0,1,2,3,4,5,6,7,8,9},ASC(J1256)&amp;1234567890))-1)</f>
        <v>Al</v>
      </c>
      <c r="L1256" s="25">
        <f t="shared" si="39"/>
        <v>1</v>
      </c>
      <c r="M1256" s="25">
        <f>VLOOKUP(K1256,Table!$A$2:$C$121,2,0)</f>
        <v>13</v>
      </c>
      <c r="N1256" s="26">
        <f>VLOOKUP(K1256,Table!$A$2:$C$121,3,0)</f>
        <v>3</v>
      </c>
      <c r="O1256" s="13" t="str">
        <f>VLOOKUP(A1256,Table!$U$1:$V$230,2,0)</f>
        <v>Orthorhombic</v>
      </c>
      <c r="P1256" s="1"/>
    </row>
    <row r="1257" spans="1:16">
      <c r="A1257" s="12">
        <v>57</v>
      </c>
      <c r="B1257" s="12">
        <v>607824</v>
      </c>
      <c r="C1257" s="12" t="s">
        <v>2043</v>
      </c>
      <c r="D1257" s="12" t="s">
        <v>2063</v>
      </c>
      <c r="E1257" s="17" t="s">
        <v>11306</v>
      </c>
      <c r="F1257" s="25" t="str">
        <f>LEFT(E1257,MIN(FIND({0,1,2,3,4,5,6,7,8,9},ASC(E1257)&amp;1234567890))-1)</f>
        <v>Gd</v>
      </c>
      <c r="G1257" s="25">
        <f t="shared" si="38"/>
        <v>1</v>
      </c>
      <c r="H1257" s="25">
        <f>VLOOKUP(F1257,Table!$A$2:$C$121,2,0)</f>
        <v>3</v>
      </c>
      <c r="I1257" s="26">
        <f>VLOOKUP(F1257,Table!$A$2:$C$121,3,0)</f>
        <v>6</v>
      </c>
      <c r="J1257" s="17" t="s">
        <v>11352</v>
      </c>
      <c r="K1257" s="25" t="str">
        <f>LEFT(J1257,MIN(FIND({0,1,2,3,4,5,6,7,8,9},ASC(J1257)&amp;1234567890))-1)</f>
        <v>Al</v>
      </c>
      <c r="L1257" s="25">
        <f t="shared" si="39"/>
        <v>1</v>
      </c>
      <c r="M1257" s="25">
        <f>VLOOKUP(K1257,Table!$A$2:$C$121,2,0)</f>
        <v>13</v>
      </c>
      <c r="N1257" s="26">
        <f>VLOOKUP(K1257,Table!$A$2:$C$121,3,0)</f>
        <v>3</v>
      </c>
      <c r="O1257" s="13" t="str">
        <f>VLOOKUP(A1257,Table!$U$1:$V$230,2,0)</f>
        <v>Orthorhombic</v>
      </c>
      <c r="P1257" s="1"/>
    </row>
    <row r="1258" spans="1:16">
      <c r="A1258" s="12">
        <v>57</v>
      </c>
      <c r="B1258" s="12">
        <v>608166</v>
      </c>
      <c r="C1258" s="12" t="s">
        <v>2043</v>
      </c>
      <c r="D1258" s="12" t="s">
        <v>2064</v>
      </c>
      <c r="E1258" s="17" t="s">
        <v>587</v>
      </c>
      <c r="F1258" s="25" t="str">
        <f>LEFT(E1258,MIN(FIND({0,1,2,3,4,5,6,7,8,9},ASC(E1258)&amp;1234567890))-1)</f>
        <v>Ho</v>
      </c>
      <c r="G1258" s="25">
        <f t="shared" si="38"/>
        <v>1</v>
      </c>
      <c r="H1258" s="25">
        <f>VLOOKUP(F1258,Table!$A$2:$C$121,2,0)</f>
        <v>3</v>
      </c>
      <c r="I1258" s="26">
        <f>VLOOKUP(F1258,Table!$A$2:$C$121,3,0)</f>
        <v>6</v>
      </c>
      <c r="J1258" s="17" t="s">
        <v>11352</v>
      </c>
      <c r="K1258" s="25" t="str">
        <f>LEFT(J1258,MIN(FIND({0,1,2,3,4,5,6,7,8,9},ASC(J1258)&amp;1234567890))-1)</f>
        <v>Al</v>
      </c>
      <c r="L1258" s="25">
        <f t="shared" si="39"/>
        <v>1</v>
      </c>
      <c r="M1258" s="25">
        <f>VLOOKUP(K1258,Table!$A$2:$C$121,2,0)</f>
        <v>13</v>
      </c>
      <c r="N1258" s="26">
        <f>VLOOKUP(K1258,Table!$A$2:$C$121,3,0)</f>
        <v>3</v>
      </c>
      <c r="O1258" s="13" t="str">
        <f>VLOOKUP(A1258,Table!$U$1:$V$230,2,0)</f>
        <v>Orthorhombic</v>
      </c>
      <c r="P1258" s="1"/>
    </row>
    <row r="1259" spans="1:16">
      <c r="A1259" s="12">
        <v>57</v>
      </c>
      <c r="B1259" s="12">
        <v>609067</v>
      </c>
      <c r="C1259" s="12" t="s">
        <v>2043</v>
      </c>
      <c r="D1259" s="12" t="s">
        <v>2065</v>
      </c>
      <c r="E1259" s="17" t="s">
        <v>11332</v>
      </c>
      <c r="F1259" s="25" t="str">
        <f>LEFT(E1259,MIN(FIND({0,1,2,3,4,5,6,7,8,9},ASC(E1259)&amp;1234567890))-1)</f>
        <v>Pr</v>
      </c>
      <c r="G1259" s="25">
        <f t="shared" si="38"/>
        <v>1</v>
      </c>
      <c r="H1259" s="25">
        <f>VLOOKUP(F1259,Table!$A$2:$C$121,2,0)</f>
        <v>3</v>
      </c>
      <c r="I1259" s="26">
        <f>VLOOKUP(F1259,Table!$A$2:$C$121,3,0)</f>
        <v>6</v>
      </c>
      <c r="J1259" s="17" t="s">
        <v>11352</v>
      </c>
      <c r="K1259" s="25" t="str">
        <f>LEFT(J1259,MIN(FIND({0,1,2,3,4,5,6,7,8,9},ASC(J1259)&amp;1234567890))-1)</f>
        <v>Al</v>
      </c>
      <c r="L1259" s="25">
        <f t="shared" si="39"/>
        <v>1</v>
      </c>
      <c r="M1259" s="25">
        <f>VLOOKUP(K1259,Table!$A$2:$C$121,2,0)</f>
        <v>13</v>
      </c>
      <c r="N1259" s="26">
        <f>VLOOKUP(K1259,Table!$A$2:$C$121,3,0)</f>
        <v>3</v>
      </c>
      <c r="O1259" s="13" t="str">
        <f>VLOOKUP(A1259,Table!$U$1:$V$230,2,0)</f>
        <v>Orthorhombic</v>
      </c>
      <c r="P1259" s="1"/>
    </row>
    <row r="1260" spans="1:16">
      <c r="A1260" s="12">
        <v>57</v>
      </c>
      <c r="B1260" s="12">
        <v>609374</v>
      </c>
      <c r="C1260" s="12" t="s">
        <v>2043</v>
      </c>
      <c r="D1260" s="12" t="s">
        <v>2066</v>
      </c>
      <c r="E1260" s="17" t="s">
        <v>590</v>
      </c>
      <c r="F1260" s="25" t="str">
        <f>LEFT(E1260,MIN(FIND({0,1,2,3,4,5,6,7,8,9},ASC(E1260)&amp;1234567890))-1)</f>
        <v>Sm</v>
      </c>
      <c r="G1260" s="25">
        <f t="shared" si="38"/>
        <v>1</v>
      </c>
      <c r="H1260" s="25">
        <f>VLOOKUP(F1260,Table!$A$2:$C$121,2,0)</f>
        <v>3</v>
      </c>
      <c r="I1260" s="26">
        <f>VLOOKUP(F1260,Table!$A$2:$C$121,3,0)</f>
        <v>6</v>
      </c>
      <c r="J1260" s="17" t="s">
        <v>11352</v>
      </c>
      <c r="K1260" s="25" t="str">
        <f>LEFT(J1260,MIN(FIND({0,1,2,3,4,5,6,7,8,9},ASC(J1260)&amp;1234567890))-1)</f>
        <v>Al</v>
      </c>
      <c r="L1260" s="25">
        <f t="shared" si="39"/>
        <v>1</v>
      </c>
      <c r="M1260" s="25">
        <f>VLOOKUP(K1260,Table!$A$2:$C$121,2,0)</f>
        <v>13</v>
      </c>
      <c r="N1260" s="26">
        <f>VLOOKUP(K1260,Table!$A$2:$C$121,3,0)</f>
        <v>3</v>
      </c>
      <c r="O1260" s="13" t="str">
        <f>VLOOKUP(A1260,Table!$U$1:$V$230,2,0)</f>
        <v>Orthorhombic</v>
      </c>
      <c r="P1260" s="1"/>
    </row>
    <row r="1261" spans="1:16">
      <c r="A1261" s="12">
        <v>57</v>
      </c>
      <c r="B1261" s="12">
        <v>609450</v>
      </c>
      <c r="C1261" s="12" t="s">
        <v>2043</v>
      </c>
      <c r="D1261" s="12" t="s">
        <v>2067</v>
      </c>
      <c r="E1261" s="17" t="s">
        <v>11313</v>
      </c>
      <c r="F1261" s="25" t="str">
        <f>LEFT(E1261,MIN(FIND({0,1,2,3,4,5,6,7,8,9},ASC(E1261)&amp;1234567890))-1)</f>
        <v>Tb</v>
      </c>
      <c r="G1261" s="25">
        <f t="shared" si="38"/>
        <v>1</v>
      </c>
      <c r="H1261" s="25">
        <f>VLOOKUP(F1261,Table!$A$2:$C$121,2,0)</f>
        <v>3</v>
      </c>
      <c r="I1261" s="26">
        <f>VLOOKUP(F1261,Table!$A$2:$C$121,3,0)</f>
        <v>6</v>
      </c>
      <c r="J1261" s="17" t="s">
        <v>11352</v>
      </c>
      <c r="K1261" s="25" t="str">
        <f>LEFT(J1261,MIN(FIND({0,1,2,3,4,5,6,7,8,9},ASC(J1261)&amp;1234567890))-1)</f>
        <v>Al</v>
      </c>
      <c r="L1261" s="25">
        <f t="shared" si="39"/>
        <v>1</v>
      </c>
      <c r="M1261" s="25">
        <f>VLOOKUP(K1261,Table!$A$2:$C$121,2,0)</f>
        <v>13</v>
      </c>
      <c r="N1261" s="26">
        <f>VLOOKUP(K1261,Table!$A$2:$C$121,3,0)</f>
        <v>3</v>
      </c>
      <c r="O1261" s="13" t="str">
        <f>VLOOKUP(A1261,Table!$U$1:$V$230,2,0)</f>
        <v>Orthorhombic</v>
      </c>
      <c r="P1261" s="1"/>
    </row>
    <row r="1262" spans="1:16">
      <c r="A1262" s="12">
        <v>57</v>
      </c>
      <c r="B1262" s="12">
        <v>609560</v>
      </c>
      <c r="C1262" s="12" t="s">
        <v>2043</v>
      </c>
      <c r="D1262" s="12" t="s">
        <v>2068</v>
      </c>
      <c r="E1262" s="17" t="s">
        <v>11334</v>
      </c>
      <c r="F1262" s="25" t="str">
        <f>LEFT(E1262,MIN(FIND({0,1,2,3,4,5,6,7,8,9},ASC(E1262)&amp;1234567890))-1)</f>
        <v>Tm</v>
      </c>
      <c r="G1262" s="25">
        <f t="shared" si="38"/>
        <v>1</v>
      </c>
      <c r="H1262" s="25">
        <f>VLOOKUP(F1262,Table!$A$2:$C$121,2,0)</f>
        <v>3</v>
      </c>
      <c r="I1262" s="26">
        <f>VLOOKUP(F1262,Table!$A$2:$C$121,3,0)</f>
        <v>6</v>
      </c>
      <c r="J1262" s="17" t="s">
        <v>11352</v>
      </c>
      <c r="K1262" s="25" t="str">
        <f>LEFT(J1262,MIN(FIND({0,1,2,3,4,5,6,7,8,9},ASC(J1262)&amp;1234567890))-1)</f>
        <v>Al</v>
      </c>
      <c r="L1262" s="25">
        <f t="shared" si="39"/>
        <v>1</v>
      </c>
      <c r="M1262" s="25">
        <f>VLOOKUP(K1262,Table!$A$2:$C$121,2,0)</f>
        <v>13</v>
      </c>
      <c r="N1262" s="26">
        <f>VLOOKUP(K1262,Table!$A$2:$C$121,3,0)</f>
        <v>3</v>
      </c>
      <c r="O1262" s="13" t="str">
        <f>VLOOKUP(A1262,Table!$U$1:$V$230,2,0)</f>
        <v>Orthorhombic</v>
      </c>
      <c r="P1262" s="1"/>
    </row>
    <row r="1263" spans="1:16">
      <c r="A1263" s="12">
        <v>57</v>
      </c>
      <c r="B1263" s="12">
        <v>640650</v>
      </c>
      <c r="C1263" s="12" t="s">
        <v>2043</v>
      </c>
      <c r="D1263" s="12" t="s">
        <v>2069</v>
      </c>
      <c r="E1263" s="17" t="s">
        <v>11363</v>
      </c>
      <c r="F1263" s="25" t="str">
        <f>LEFT(E1263,MIN(FIND({0,1,2,3,4,5,6,7,8,9},ASC(E1263)&amp;1234567890))-1)</f>
        <v>Th</v>
      </c>
      <c r="G1263" s="25">
        <f t="shared" si="38"/>
        <v>1</v>
      </c>
      <c r="H1263" s="25">
        <f>VLOOKUP(F1263,Table!$A$2:$C$121,2,0)</f>
        <v>3</v>
      </c>
      <c r="I1263" s="26">
        <f>VLOOKUP(F1263,Table!$A$2:$C$121,3,0)</f>
        <v>7</v>
      </c>
      <c r="J1263" s="17" t="s">
        <v>11286</v>
      </c>
      <c r="K1263" s="25" t="str">
        <f>LEFT(J1263,MIN(FIND({0,1,2,3,4,5,6,7,8,9},ASC(J1263)&amp;1234567890))-1)</f>
        <v>In</v>
      </c>
      <c r="L1263" s="25">
        <f t="shared" si="39"/>
        <v>1</v>
      </c>
      <c r="M1263" s="25">
        <f>VLOOKUP(K1263,Table!$A$2:$C$121,2,0)</f>
        <v>13</v>
      </c>
      <c r="N1263" s="26">
        <f>VLOOKUP(K1263,Table!$A$2:$C$121,3,0)</f>
        <v>5</v>
      </c>
      <c r="O1263" s="13" t="str">
        <f>VLOOKUP(A1263,Table!$U$1:$V$230,2,0)</f>
        <v>Orthorhombic</v>
      </c>
      <c r="P1263" s="1"/>
    </row>
    <row r="1264" spans="1:16">
      <c r="A1264" s="12">
        <v>57</v>
      </c>
      <c r="B1264" s="12">
        <v>419661</v>
      </c>
      <c r="C1264" s="12" t="s">
        <v>2043</v>
      </c>
      <c r="D1264" s="12" t="s">
        <v>2070</v>
      </c>
      <c r="E1264" s="17" t="s">
        <v>11390</v>
      </c>
      <c r="F1264" s="25" t="str">
        <f>LEFT(E1264,MIN(FIND({0,1,2,3,4,5,6,7,8,9},ASC(E1264)&amp;1234567890))-1)</f>
        <v>Cr</v>
      </c>
      <c r="G1264" s="25">
        <f t="shared" si="38"/>
        <v>1</v>
      </c>
      <c r="H1264" s="25">
        <f>VLOOKUP(F1264,Table!$A$2:$C$121,2,0)</f>
        <v>6</v>
      </c>
      <c r="I1264" s="26">
        <f>VLOOKUP(F1264,Table!$A$2:$C$121,3,0)</f>
        <v>4</v>
      </c>
      <c r="J1264" s="17" t="s">
        <v>11406</v>
      </c>
      <c r="K1264" s="25" t="str">
        <f>LEFT(J1264,MIN(FIND({0,1,2,3,4,5,6,7,8,9},ASC(J1264)&amp;1234567890))-1)</f>
        <v>F</v>
      </c>
      <c r="L1264" s="25">
        <f t="shared" si="39"/>
        <v>5</v>
      </c>
      <c r="M1264" s="25">
        <f>VLOOKUP(K1264,Table!$A$2:$C$121,2,0)</f>
        <v>17</v>
      </c>
      <c r="N1264" s="26">
        <f>VLOOKUP(K1264,Table!$A$2:$C$121,3,0)</f>
        <v>2</v>
      </c>
      <c r="O1264" s="13" t="str">
        <f>VLOOKUP(A1264,Table!$U$1:$V$230,2,0)</f>
        <v>Orthorhombic</v>
      </c>
      <c r="P1264" s="1"/>
    </row>
    <row r="1265" spans="1:16">
      <c r="A1265" s="12">
        <v>57</v>
      </c>
      <c r="B1265" s="12">
        <v>150592</v>
      </c>
      <c r="C1265" s="12" t="s">
        <v>2043</v>
      </c>
      <c r="D1265" s="12" t="s">
        <v>2071</v>
      </c>
      <c r="E1265" s="17" t="s">
        <v>11333</v>
      </c>
      <c r="F1265" s="25" t="str">
        <f>LEFT(E1265,MIN(FIND({0,1,2,3,4,5,6,7,8,9},ASC(E1265)&amp;1234567890))-1)</f>
        <v>Dy</v>
      </c>
      <c r="G1265" s="25">
        <f t="shared" si="38"/>
        <v>1</v>
      </c>
      <c r="H1265" s="25">
        <f>VLOOKUP(F1265,Table!$A$2:$C$121,2,0)</f>
        <v>3</v>
      </c>
      <c r="I1265" s="26">
        <f>VLOOKUP(F1265,Table!$A$2:$C$121,3,0)</f>
        <v>6</v>
      </c>
      <c r="J1265" s="17" t="s">
        <v>11352</v>
      </c>
      <c r="K1265" s="25" t="str">
        <f>LEFT(J1265,MIN(FIND({0,1,2,3,4,5,6,7,8,9},ASC(J1265)&amp;1234567890))-1)</f>
        <v>Al</v>
      </c>
      <c r="L1265" s="25">
        <f t="shared" si="39"/>
        <v>1</v>
      </c>
      <c r="M1265" s="25">
        <f>VLOOKUP(K1265,Table!$A$2:$C$121,2,0)</f>
        <v>13</v>
      </c>
      <c r="N1265" s="26">
        <f>VLOOKUP(K1265,Table!$A$2:$C$121,3,0)</f>
        <v>3</v>
      </c>
      <c r="O1265" s="13" t="str">
        <f>VLOOKUP(A1265,Table!$U$1:$V$230,2,0)</f>
        <v>Orthorhombic</v>
      </c>
      <c r="P1265" s="1"/>
    </row>
    <row r="1266" spans="1:16">
      <c r="A1266" s="12">
        <v>57</v>
      </c>
      <c r="B1266" s="12">
        <v>428141</v>
      </c>
      <c r="C1266" s="12" t="s">
        <v>2043</v>
      </c>
      <c r="D1266" s="12" t="s">
        <v>2072</v>
      </c>
      <c r="E1266" s="17" t="s">
        <v>376</v>
      </c>
      <c r="F1266" s="25" t="str">
        <f>LEFT(E1266,MIN(FIND({0,1,2,3,4,5,6,7,8,9},ASC(E1266)&amp;1234567890))-1)</f>
        <v>Cs</v>
      </c>
      <c r="G1266" s="25">
        <f t="shared" si="38"/>
        <v>1</v>
      </c>
      <c r="H1266" s="25">
        <f>VLOOKUP(F1266,Table!$A$2:$C$121,2,0)</f>
        <v>1</v>
      </c>
      <c r="I1266" s="26">
        <f>VLOOKUP(F1266,Table!$A$2:$C$121,3,0)</f>
        <v>6</v>
      </c>
      <c r="J1266" s="17" t="s">
        <v>11412</v>
      </c>
      <c r="K1266" s="25" t="str">
        <f>LEFT(J1266,MIN(FIND({0,1,2,3,4,5,6,7,8,9},ASC(J1266)&amp;1234567890))-1)</f>
        <v>P</v>
      </c>
      <c r="L1266" s="25">
        <f t="shared" si="39"/>
        <v>7</v>
      </c>
      <c r="M1266" s="25">
        <f>VLOOKUP(K1266,Table!$A$2:$C$121,2,0)</f>
        <v>15</v>
      </c>
      <c r="N1266" s="26">
        <f>VLOOKUP(K1266,Table!$A$2:$C$121,3,0)</f>
        <v>3</v>
      </c>
      <c r="O1266" s="13" t="str">
        <f>VLOOKUP(A1266,Table!$U$1:$V$230,2,0)</f>
        <v>Orthorhombic</v>
      </c>
      <c r="P1266" s="1"/>
    </row>
    <row r="1267" spans="1:16">
      <c r="A1267" s="12">
        <v>58</v>
      </c>
      <c r="B1267" s="12">
        <v>242</v>
      </c>
      <c r="C1267" s="12" t="s">
        <v>2073</v>
      </c>
      <c r="D1267" s="12" t="s">
        <v>2074</v>
      </c>
      <c r="E1267" s="17" t="s">
        <v>11351</v>
      </c>
      <c r="F1267" s="25" t="str">
        <f>LEFT(E1267,MIN(FIND({0,1,2,3,4,5,6,7,8,9},ASC(E1267)&amp;1234567890))-1)</f>
        <v>Cu</v>
      </c>
      <c r="G1267" s="25">
        <f t="shared" si="38"/>
        <v>1</v>
      </c>
      <c r="H1267" s="25">
        <f>VLOOKUP(F1267,Table!$A$2:$C$121,2,0)</f>
        <v>11</v>
      </c>
      <c r="I1267" s="26">
        <f>VLOOKUP(F1267,Table!$A$2:$C$121,3,0)</f>
        <v>4</v>
      </c>
      <c r="J1267" s="17" t="s">
        <v>361</v>
      </c>
      <c r="K1267" s="25" t="str">
        <f>LEFT(J1267,MIN(FIND({0,1,2,3,4,5,6,7,8,9},ASC(J1267)&amp;1234567890))-1)</f>
        <v>Se</v>
      </c>
      <c r="L1267" s="25">
        <f t="shared" si="39"/>
        <v>2</v>
      </c>
      <c r="M1267" s="25">
        <f>VLOOKUP(K1267,Table!$A$2:$C$121,2,0)</f>
        <v>16</v>
      </c>
      <c r="N1267" s="26">
        <f>VLOOKUP(K1267,Table!$A$2:$C$121,3,0)</f>
        <v>4</v>
      </c>
      <c r="O1267" s="13" t="str">
        <f>VLOOKUP(A1267,Table!$U$1:$V$230,2,0)</f>
        <v>Orthorhombic</v>
      </c>
      <c r="P1267" s="1"/>
    </row>
    <row r="1268" spans="1:16">
      <c r="A1268" s="12">
        <v>58</v>
      </c>
      <c r="B1268" s="12">
        <v>992</v>
      </c>
      <c r="C1268" s="12" t="s">
        <v>2073</v>
      </c>
      <c r="D1268" s="12" t="s">
        <v>2075</v>
      </c>
      <c r="E1268" s="17" t="s">
        <v>341</v>
      </c>
      <c r="F1268" s="25" t="str">
        <f>LEFT(E1268,MIN(FIND({0,1,2,3,4,5,6,7,8,9},ASC(E1268)&amp;1234567890))-1)</f>
        <v>Ru</v>
      </c>
      <c r="G1268" s="25">
        <f t="shared" si="38"/>
        <v>1</v>
      </c>
      <c r="H1268" s="25">
        <f>VLOOKUP(F1268,Table!$A$2:$C$121,2,0)</f>
        <v>8</v>
      </c>
      <c r="I1268" s="26">
        <f>VLOOKUP(F1268,Table!$A$2:$C$121,3,0)</f>
        <v>5</v>
      </c>
      <c r="J1268" s="17" t="s">
        <v>30</v>
      </c>
      <c r="K1268" s="25" t="str">
        <f>LEFT(J1268,MIN(FIND({0,1,2,3,4,5,6,7,8,9},ASC(J1268)&amp;1234567890))-1)</f>
        <v>P</v>
      </c>
      <c r="L1268" s="25">
        <f t="shared" si="39"/>
        <v>2</v>
      </c>
      <c r="M1268" s="25">
        <f>VLOOKUP(K1268,Table!$A$2:$C$121,2,0)</f>
        <v>15</v>
      </c>
      <c r="N1268" s="26">
        <f>VLOOKUP(K1268,Table!$A$2:$C$121,3,0)</f>
        <v>3</v>
      </c>
      <c r="O1268" s="13" t="str">
        <f>VLOOKUP(A1268,Table!$U$1:$V$230,2,0)</f>
        <v>Orthorhombic</v>
      </c>
      <c r="P1268" s="1"/>
    </row>
    <row r="1269" spans="1:16">
      <c r="A1269" s="12">
        <v>58</v>
      </c>
      <c r="B1269" s="12">
        <v>993</v>
      </c>
      <c r="C1269" s="12" t="s">
        <v>2073</v>
      </c>
      <c r="D1269" s="12" t="s">
        <v>2076</v>
      </c>
      <c r="E1269" s="17" t="s">
        <v>434</v>
      </c>
      <c r="F1269" s="25" t="str">
        <f>LEFT(E1269,MIN(FIND({0,1,2,3,4,5,6,7,8,9},ASC(E1269)&amp;1234567890))-1)</f>
        <v>Os</v>
      </c>
      <c r="G1269" s="25">
        <f t="shared" si="38"/>
        <v>1</v>
      </c>
      <c r="H1269" s="25">
        <f>VLOOKUP(F1269,Table!$A$2:$C$121,2,0)</f>
        <v>8</v>
      </c>
      <c r="I1269" s="26">
        <f>VLOOKUP(F1269,Table!$A$2:$C$121,3,0)</f>
        <v>6</v>
      </c>
      <c r="J1269" s="17" t="s">
        <v>30</v>
      </c>
      <c r="K1269" s="25" t="str">
        <f>LEFT(J1269,MIN(FIND({0,1,2,3,4,5,6,7,8,9},ASC(J1269)&amp;1234567890))-1)</f>
        <v>P</v>
      </c>
      <c r="L1269" s="25">
        <f t="shared" si="39"/>
        <v>2</v>
      </c>
      <c r="M1269" s="25">
        <f>VLOOKUP(K1269,Table!$A$2:$C$121,2,0)</f>
        <v>15</v>
      </c>
      <c r="N1269" s="26">
        <f>VLOOKUP(K1269,Table!$A$2:$C$121,3,0)</f>
        <v>3</v>
      </c>
      <c r="O1269" s="13" t="str">
        <f>VLOOKUP(A1269,Table!$U$1:$V$230,2,0)</f>
        <v>Orthorhombic</v>
      </c>
      <c r="P1269" s="1"/>
    </row>
    <row r="1270" spans="1:16">
      <c r="A1270" s="12">
        <v>58</v>
      </c>
      <c r="B1270" s="12">
        <v>996</v>
      </c>
      <c r="C1270" s="12" t="s">
        <v>2073</v>
      </c>
      <c r="D1270" s="12" t="s">
        <v>2077</v>
      </c>
      <c r="E1270" s="17" t="s">
        <v>341</v>
      </c>
      <c r="F1270" s="25" t="str">
        <f>LEFT(E1270,MIN(FIND({0,1,2,3,4,5,6,7,8,9},ASC(E1270)&amp;1234567890))-1)</f>
        <v>Ru</v>
      </c>
      <c r="G1270" s="25">
        <f t="shared" si="38"/>
        <v>1</v>
      </c>
      <c r="H1270" s="25">
        <f>VLOOKUP(F1270,Table!$A$2:$C$121,2,0)</f>
        <v>8</v>
      </c>
      <c r="I1270" s="26">
        <f>VLOOKUP(F1270,Table!$A$2:$C$121,3,0)</f>
        <v>5</v>
      </c>
      <c r="J1270" s="17" t="s">
        <v>593</v>
      </c>
      <c r="K1270" s="25" t="str">
        <f>LEFT(J1270,MIN(FIND({0,1,2,3,4,5,6,7,8,9},ASC(J1270)&amp;1234567890))-1)</f>
        <v>Sb</v>
      </c>
      <c r="L1270" s="25">
        <f t="shared" si="39"/>
        <v>2</v>
      </c>
      <c r="M1270" s="25">
        <f>VLOOKUP(K1270,Table!$A$2:$C$121,2,0)</f>
        <v>15</v>
      </c>
      <c r="N1270" s="26">
        <f>VLOOKUP(K1270,Table!$A$2:$C$121,3,0)</f>
        <v>5</v>
      </c>
      <c r="O1270" s="13" t="str">
        <f>VLOOKUP(A1270,Table!$U$1:$V$230,2,0)</f>
        <v>Orthorhombic</v>
      </c>
      <c r="P1270" s="1"/>
    </row>
    <row r="1271" spans="1:16">
      <c r="A1271" s="12">
        <v>58</v>
      </c>
      <c r="B1271" s="12">
        <v>997</v>
      </c>
      <c r="C1271" s="12" t="s">
        <v>2073</v>
      </c>
      <c r="D1271" s="12" t="s">
        <v>2078</v>
      </c>
      <c r="E1271" s="17" t="s">
        <v>434</v>
      </c>
      <c r="F1271" s="25" t="str">
        <f>LEFT(E1271,MIN(FIND({0,1,2,3,4,5,6,7,8,9},ASC(E1271)&amp;1234567890))-1)</f>
        <v>Os</v>
      </c>
      <c r="G1271" s="25">
        <f t="shared" si="38"/>
        <v>1</v>
      </c>
      <c r="H1271" s="25">
        <f>VLOOKUP(F1271,Table!$A$2:$C$121,2,0)</f>
        <v>8</v>
      </c>
      <c r="I1271" s="26">
        <f>VLOOKUP(F1271,Table!$A$2:$C$121,3,0)</f>
        <v>6</v>
      </c>
      <c r="J1271" s="17" t="s">
        <v>593</v>
      </c>
      <c r="K1271" s="25" t="str">
        <f>LEFT(J1271,MIN(FIND({0,1,2,3,4,5,6,7,8,9},ASC(J1271)&amp;1234567890))-1)</f>
        <v>Sb</v>
      </c>
      <c r="L1271" s="25">
        <f t="shared" si="39"/>
        <v>2</v>
      </c>
      <c r="M1271" s="25">
        <f>VLOOKUP(K1271,Table!$A$2:$C$121,2,0)</f>
        <v>15</v>
      </c>
      <c r="N1271" s="26">
        <f>VLOOKUP(K1271,Table!$A$2:$C$121,3,0)</f>
        <v>5</v>
      </c>
      <c r="O1271" s="13" t="str">
        <f>VLOOKUP(A1271,Table!$U$1:$V$230,2,0)</f>
        <v>Orthorhombic</v>
      </c>
      <c r="P1271" s="1"/>
    </row>
    <row r="1272" spans="1:16">
      <c r="A1272" s="12">
        <v>58</v>
      </c>
      <c r="B1272" s="12">
        <v>1561</v>
      </c>
      <c r="C1272" s="12" t="s">
        <v>2073</v>
      </c>
      <c r="D1272" s="12" t="s">
        <v>2079</v>
      </c>
      <c r="E1272" s="17" t="s">
        <v>542</v>
      </c>
      <c r="F1272" s="25" t="str">
        <f>LEFT(E1272,MIN(FIND({0,1,2,3,4,5,6,7,8,9},ASC(E1272)&amp;1234567890))-1)</f>
        <v>Bi</v>
      </c>
      <c r="G1272" s="25">
        <f t="shared" si="38"/>
        <v>1</v>
      </c>
      <c r="H1272" s="25">
        <f>VLOOKUP(F1272,Table!$A$2:$C$121,2,0)</f>
        <v>15</v>
      </c>
      <c r="I1272" s="26">
        <f>VLOOKUP(F1272,Table!$A$2:$C$121,3,0)</f>
        <v>6</v>
      </c>
      <c r="J1272" s="17" t="s">
        <v>11885</v>
      </c>
      <c r="K1272" s="25" t="str">
        <f>LEFT(J1272,MIN(FIND({0,1,2,3,4,5,6,7,8,9},ASC(J1272)&amp;1234567890))-1)</f>
        <v>Br</v>
      </c>
      <c r="L1272" s="25">
        <f t="shared" si="39"/>
        <v>1.167</v>
      </c>
      <c r="M1272" s="25">
        <f>VLOOKUP(K1272,Table!$A$2:$C$121,2,0)</f>
        <v>17</v>
      </c>
      <c r="N1272" s="26">
        <f>VLOOKUP(K1272,Table!$A$2:$C$121,3,0)</f>
        <v>4</v>
      </c>
      <c r="O1272" s="13" t="str">
        <f>VLOOKUP(A1272,Table!$U$1:$V$230,2,0)</f>
        <v>Orthorhombic</v>
      </c>
      <c r="P1272" s="1"/>
    </row>
    <row r="1273" spans="1:16">
      <c r="A1273" s="12">
        <v>58</v>
      </c>
      <c r="B1273" s="12">
        <v>1844</v>
      </c>
      <c r="C1273" s="12" t="s">
        <v>2073</v>
      </c>
      <c r="D1273" s="12" t="s">
        <v>2080</v>
      </c>
      <c r="E1273" s="17" t="s">
        <v>11695</v>
      </c>
      <c r="F1273" s="25" t="str">
        <f>LEFT(E1273,MIN(FIND({0,1,2,3,4,5,6,7,8,9},ASC(E1273)&amp;1234567890))-1)</f>
        <v>Co</v>
      </c>
      <c r="G1273" s="25">
        <f t="shared" si="38"/>
        <v>2</v>
      </c>
      <c r="H1273" s="25">
        <f>VLOOKUP(F1273,Table!$A$2:$C$121,2,0)</f>
        <v>9</v>
      </c>
      <c r="I1273" s="26">
        <f>VLOOKUP(F1273,Table!$A$2:$C$121,3,0)</f>
        <v>4</v>
      </c>
      <c r="J1273" s="17" t="s">
        <v>77</v>
      </c>
      <c r="K1273" s="25" t="str">
        <f>LEFT(J1273,MIN(FIND({0,1,2,3,4,5,6,7,8,9},ASC(J1273)&amp;1234567890))-1)</f>
        <v>Y</v>
      </c>
      <c r="L1273" s="25">
        <f t="shared" si="39"/>
        <v>3</v>
      </c>
      <c r="M1273" s="25">
        <f>VLOOKUP(K1273,Table!$A$2:$C$121,2,0)</f>
        <v>3</v>
      </c>
      <c r="N1273" s="26">
        <f>VLOOKUP(K1273,Table!$A$2:$C$121,3,0)</f>
        <v>5</v>
      </c>
      <c r="O1273" s="13" t="str">
        <f>VLOOKUP(A1273,Table!$U$1:$V$230,2,0)</f>
        <v>Orthorhombic</v>
      </c>
      <c r="P1273" s="1"/>
    </row>
    <row r="1274" spans="1:16">
      <c r="A1274" s="12">
        <v>58</v>
      </c>
      <c r="B1274" s="12">
        <v>2601</v>
      </c>
      <c r="C1274" s="12" t="s">
        <v>2073</v>
      </c>
      <c r="D1274" s="12" t="s">
        <v>2081</v>
      </c>
      <c r="E1274" s="17" t="s">
        <v>11507</v>
      </c>
      <c r="F1274" s="25" t="str">
        <f>LEFT(E1274,MIN(FIND({0,1,2,3,4,5,6,7,8,9},ASC(E1274)&amp;1234567890))-1)</f>
        <v>In</v>
      </c>
      <c r="G1274" s="25">
        <f t="shared" si="38"/>
        <v>4</v>
      </c>
      <c r="H1274" s="25">
        <f>VLOOKUP(F1274,Table!$A$2:$C$121,2,0)</f>
        <v>13</v>
      </c>
      <c r="I1274" s="26">
        <f>VLOOKUP(F1274,Table!$A$2:$C$121,3,0)</f>
        <v>5</v>
      </c>
      <c r="J1274" s="17" t="s">
        <v>533</v>
      </c>
      <c r="K1274" s="25" t="str">
        <f>LEFT(J1274,MIN(FIND({0,1,2,3,4,5,6,7,8,9},ASC(J1274)&amp;1234567890))-1)</f>
        <v>Se</v>
      </c>
      <c r="L1274" s="25">
        <f t="shared" si="39"/>
        <v>3</v>
      </c>
      <c r="M1274" s="25">
        <f>VLOOKUP(K1274,Table!$A$2:$C$121,2,0)</f>
        <v>16</v>
      </c>
      <c r="N1274" s="26">
        <f>VLOOKUP(K1274,Table!$A$2:$C$121,3,0)</f>
        <v>4</v>
      </c>
      <c r="O1274" s="13" t="str">
        <f>VLOOKUP(A1274,Table!$U$1:$V$230,2,0)</f>
        <v>Orthorhombic</v>
      </c>
      <c r="P1274" s="1"/>
    </row>
    <row r="1275" spans="1:16">
      <c r="A1275" s="12">
        <v>58</v>
      </c>
      <c r="B1275" s="12">
        <v>4415</v>
      </c>
      <c r="C1275" s="12" t="s">
        <v>2073</v>
      </c>
      <c r="D1275" s="12" t="s">
        <v>2082</v>
      </c>
      <c r="E1275" s="17" t="s">
        <v>539</v>
      </c>
      <c r="F1275" s="25" t="str">
        <f>LEFT(E1275,MIN(FIND({0,1,2,3,4,5,6,7,8,9},ASC(E1275)&amp;1234567890))-1)</f>
        <v>Pt</v>
      </c>
      <c r="G1275" s="25">
        <f t="shared" si="38"/>
        <v>1</v>
      </c>
      <c r="H1275" s="25">
        <f>VLOOKUP(F1275,Table!$A$2:$C$121,2,0)</f>
        <v>10</v>
      </c>
      <c r="I1275" s="26">
        <f>VLOOKUP(F1275,Table!$A$2:$C$121,3,0)</f>
        <v>6</v>
      </c>
      <c r="J1275" s="17" t="s">
        <v>32</v>
      </c>
      <c r="K1275" s="25" t="str">
        <f>LEFT(J1275,MIN(FIND({0,1,2,3,4,5,6,7,8,9},ASC(J1275)&amp;1234567890))-1)</f>
        <v>O</v>
      </c>
      <c r="L1275" s="25">
        <f t="shared" si="39"/>
        <v>2</v>
      </c>
      <c r="M1275" s="25">
        <f>VLOOKUP(K1275,Table!$A$2:$C$121,2,0)</f>
        <v>16</v>
      </c>
      <c r="N1275" s="26">
        <f>VLOOKUP(K1275,Table!$A$2:$C$121,3,0)</f>
        <v>2</v>
      </c>
      <c r="O1275" s="13" t="str">
        <f>VLOOKUP(A1275,Table!$U$1:$V$230,2,0)</f>
        <v>Orthorhombic</v>
      </c>
      <c r="P1275" s="1"/>
    </row>
    <row r="1276" spans="1:16">
      <c r="A1276" s="12">
        <v>58</v>
      </c>
      <c r="B1276" s="12">
        <v>9225</v>
      </c>
      <c r="C1276" s="12" t="s">
        <v>2073</v>
      </c>
      <c r="D1276" s="12" t="s">
        <v>2083</v>
      </c>
      <c r="E1276" s="17" t="s">
        <v>11886</v>
      </c>
      <c r="F1276" s="25" t="str">
        <f>LEFT(E1276,MIN(FIND({0,1,2,3,4,5,6,7,8,9},ASC(E1276)&amp;1234567890))-1)</f>
        <v>Bi</v>
      </c>
      <c r="G1276" s="25">
        <f t="shared" si="38"/>
        <v>12</v>
      </c>
      <c r="H1276" s="25">
        <f>VLOOKUP(F1276,Table!$A$2:$C$121,2,0)</f>
        <v>15</v>
      </c>
      <c r="I1276" s="26">
        <f>VLOOKUP(F1276,Table!$A$2:$C$121,3,0)</f>
        <v>6</v>
      </c>
      <c r="J1276" s="17" t="s">
        <v>11754</v>
      </c>
      <c r="K1276" s="25" t="str">
        <f>LEFT(J1276,MIN(FIND({0,1,2,3,4,5,6,7,8,9},ASC(J1276)&amp;1234567890))-1)</f>
        <v>Cl</v>
      </c>
      <c r="L1276" s="25">
        <f t="shared" si="39"/>
        <v>14</v>
      </c>
      <c r="M1276" s="25">
        <f>VLOOKUP(K1276,Table!$A$2:$C$121,2,0)</f>
        <v>17</v>
      </c>
      <c r="N1276" s="26">
        <f>VLOOKUP(K1276,Table!$A$2:$C$121,3,0)</f>
        <v>3</v>
      </c>
      <c r="O1276" s="13" t="str">
        <f>VLOOKUP(A1276,Table!$U$1:$V$230,2,0)</f>
        <v>Orthorhombic</v>
      </c>
      <c r="P1276" s="1"/>
    </row>
    <row r="1277" spans="1:16">
      <c r="A1277" s="12">
        <v>58</v>
      </c>
      <c r="B1277" s="12">
        <v>10487</v>
      </c>
      <c r="C1277" s="12" t="s">
        <v>2073</v>
      </c>
      <c r="D1277" s="12" t="s">
        <v>2084</v>
      </c>
      <c r="E1277" s="17" t="s">
        <v>11781</v>
      </c>
      <c r="F1277" s="25" t="str">
        <f>LEFT(E1277,MIN(FIND({0,1,2,3,4,5,6,7,8,9},ASC(E1277)&amp;1234567890))-1)</f>
        <v>Pd</v>
      </c>
      <c r="G1277" s="25">
        <f t="shared" si="38"/>
        <v>2</v>
      </c>
      <c r="H1277" s="25">
        <f>VLOOKUP(F1277,Table!$A$2:$C$121,2,0)</f>
        <v>10</v>
      </c>
      <c r="I1277" s="26">
        <f>VLOOKUP(F1277,Table!$A$2:$C$121,3,0)</f>
        <v>5</v>
      </c>
      <c r="J1277" s="17" t="s">
        <v>364</v>
      </c>
      <c r="K1277" s="25" t="str">
        <f>LEFT(J1277,MIN(FIND({0,1,2,3,4,5,6,7,8,9},ASC(J1277)&amp;1234567890))-1)</f>
        <v>B</v>
      </c>
      <c r="L1277" s="25">
        <f t="shared" si="39"/>
        <v>1</v>
      </c>
      <c r="M1277" s="25">
        <f>VLOOKUP(K1277,Table!$A$2:$C$121,2,0)</f>
        <v>13</v>
      </c>
      <c r="N1277" s="26">
        <f>VLOOKUP(K1277,Table!$A$2:$C$121,3,0)</f>
        <v>2</v>
      </c>
      <c r="O1277" s="13" t="str">
        <f>VLOOKUP(A1277,Table!$U$1:$V$230,2,0)</f>
        <v>Orthorhombic</v>
      </c>
      <c r="P1277" s="1"/>
    </row>
    <row r="1278" spans="1:16">
      <c r="A1278" s="12">
        <v>58</v>
      </c>
      <c r="B1278" s="12">
        <v>14220</v>
      </c>
      <c r="C1278" s="12" t="s">
        <v>2073</v>
      </c>
      <c r="D1278" s="12" t="s">
        <v>2085</v>
      </c>
      <c r="E1278" s="17" t="s">
        <v>330</v>
      </c>
      <c r="F1278" s="25" t="str">
        <f>LEFT(E1278,MIN(FIND({0,1,2,3,4,5,6,7,8,9},ASC(E1278)&amp;1234567890))-1)</f>
        <v>Ca</v>
      </c>
      <c r="G1278" s="25">
        <f t="shared" si="38"/>
        <v>1</v>
      </c>
      <c r="H1278" s="25">
        <f>VLOOKUP(F1278,Table!$A$2:$C$121,2,0)</f>
        <v>2</v>
      </c>
      <c r="I1278" s="26">
        <f>VLOOKUP(F1278,Table!$A$2:$C$121,3,0)</f>
        <v>4</v>
      </c>
      <c r="J1278" s="17" t="s">
        <v>11403</v>
      </c>
      <c r="K1278" s="25" t="str">
        <f>LEFT(J1278,MIN(FIND({0,1,2,3,4,5,6,7,8,9},ASC(J1278)&amp;1234567890))-1)</f>
        <v>Br</v>
      </c>
      <c r="L1278" s="25">
        <f t="shared" si="39"/>
        <v>2</v>
      </c>
      <c r="M1278" s="25">
        <f>VLOOKUP(K1278,Table!$A$2:$C$121,2,0)</f>
        <v>17</v>
      </c>
      <c r="N1278" s="26">
        <f>VLOOKUP(K1278,Table!$A$2:$C$121,3,0)</f>
        <v>4</v>
      </c>
      <c r="O1278" s="13" t="str">
        <f>VLOOKUP(A1278,Table!$U$1:$V$230,2,0)</f>
        <v>Orthorhombic</v>
      </c>
      <c r="P1278" s="1"/>
    </row>
    <row r="1279" spans="1:16">
      <c r="A1279" s="12">
        <v>58</v>
      </c>
      <c r="B1279" s="12">
        <v>14265</v>
      </c>
      <c r="C1279" s="12" t="s">
        <v>2073</v>
      </c>
      <c r="D1279" s="12" t="s">
        <v>2086</v>
      </c>
      <c r="E1279" s="17" t="s">
        <v>11507</v>
      </c>
      <c r="F1279" s="25" t="str">
        <f>LEFT(E1279,MIN(FIND({0,1,2,3,4,5,6,7,8,9},ASC(E1279)&amp;1234567890))-1)</f>
        <v>In</v>
      </c>
      <c r="G1279" s="25">
        <f t="shared" si="38"/>
        <v>4</v>
      </c>
      <c r="H1279" s="25">
        <f>VLOOKUP(F1279,Table!$A$2:$C$121,2,0)</f>
        <v>13</v>
      </c>
      <c r="I1279" s="26">
        <f>VLOOKUP(F1279,Table!$A$2:$C$121,3,0)</f>
        <v>5</v>
      </c>
      <c r="J1279" s="17" t="s">
        <v>36</v>
      </c>
      <c r="K1279" s="25" t="str">
        <f>LEFT(J1279,MIN(FIND({0,1,2,3,4,5,6,7,8,9},ASC(J1279)&amp;1234567890))-1)</f>
        <v>Te</v>
      </c>
      <c r="L1279" s="25">
        <f t="shared" si="39"/>
        <v>3</v>
      </c>
      <c r="M1279" s="25">
        <f>VLOOKUP(K1279,Table!$A$2:$C$121,2,0)</f>
        <v>16</v>
      </c>
      <c r="N1279" s="26">
        <f>VLOOKUP(K1279,Table!$A$2:$C$121,3,0)</f>
        <v>5</v>
      </c>
      <c r="O1279" s="13" t="str">
        <f>VLOOKUP(A1279,Table!$U$1:$V$230,2,0)</f>
        <v>Orthorhombic</v>
      </c>
      <c r="P1279" s="1"/>
    </row>
    <row r="1280" spans="1:16">
      <c r="A1280" s="12">
        <v>58</v>
      </c>
      <c r="B1280" s="12">
        <v>15027</v>
      </c>
      <c r="C1280" s="12" t="s">
        <v>2073</v>
      </c>
      <c r="D1280" s="12" t="s">
        <v>2087</v>
      </c>
      <c r="E1280" s="17" t="s">
        <v>33</v>
      </c>
      <c r="F1280" s="25" t="str">
        <f>LEFT(E1280,MIN(FIND({0,1,2,3,4,5,6,7,8,9},ASC(E1280)&amp;1234567890))-1)</f>
        <v>Fe</v>
      </c>
      <c r="G1280" s="25">
        <f t="shared" si="38"/>
        <v>1</v>
      </c>
      <c r="H1280" s="25">
        <f>VLOOKUP(F1280,Table!$A$2:$C$121,2,0)</f>
        <v>8</v>
      </c>
      <c r="I1280" s="26">
        <f>VLOOKUP(F1280,Table!$A$2:$C$121,3,0)</f>
        <v>4</v>
      </c>
      <c r="J1280" s="17" t="s">
        <v>30</v>
      </c>
      <c r="K1280" s="25" t="str">
        <f>LEFT(J1280,MIN(FIND({0,1,2,3,4,5,6,7,8,9},ASC(J1280)&amp;1234567890))-1)</f>
        <v>P</v>
      </c>
      <c r="L1280" s="25">
        <f t="shared" si="39"/>
        <v>2</v>
      </c>
      <c r="M1280" s="25">
        <f>VLOOKUP(K1280,Table!$A$2:$C$121,2,0)</f>
        <v>15</v>
      </c>
      <c r="N1280" s="26">
        <f>VLOOKUP(K1280,Table!$A$2:$C$121,3,0)</f>
        <v>3</v>
      </c>
      <c r="O1280" s="13" t="str">
        <f>VLOOKUP(A1280,Table!$U$1:$V$230,2,0)</f>
        <v>Orthorhombic</v>
      </c>
      <c r="P1280" s="1"/>
    </row>
    <row r="1281" spans="1:16">
      <c r="A1281" s="12">
        <v>58</v>
      </c>
      <c r="B1281" s="12">
        <v>15319</v>
      </c>
      <c r="C1281" s="12" t="s">
        <v>2073</v>
      </c>
      <c r="D1281" s="12" t="s">
        <v>2088</v>
      </c>
      <c r="E1281" s="17" t="s">
        <v>11887</v>
      </c>
      <c r="F1281" s="25" t="str">
        <f>LEFT(E1281,MIN(FIND({0,1,2,3,4,5,6,7,8,9},ASC(E1281)&amp;1234567890))-1)</f>
        <v>Ti</v>
      </c>
      <c r="G1281" s="25">
        <f t="shared" si="38"/>
        <v>2</v>
      </c>
      <c r="H1281" s="25">
        <f>VLOOKUP(F1281,Table!$A$2:$C$121,2,0)</f>
        <v>4</v>
      </c>
      <c r="I1281" s="26">
        <f>VLOOKUP(F1281,Table!$A$2:$C$121,3,0)</f>
        <v>4</v>
      </c>
      <c r="J1281" s="17" t="s">
        <v>379</v>
      </c>
      <c r="K1281" s="25" t="str">
        <f>LEFT(J1281,MIN(FIND({0,1,2,3,4,5,6,7,8,9},ASC(J1281)&amp;1234567890))-1)</f>
        <v>S</v>
      </c>
      <c r="L1281" s="25">
        <f t="shared" si="39"/>
        <v>1</v>
      </c>
      <c r="M1281" s="25">
        <f>VLOOKUP(K1281,Table!$A$2:$C$121,2,0)</f>
        <v>16</v>
      </c>
      <c r="N1281" s="26">
        <f>VLOOKUP(K1281,Table!$A$2:$C$121,3,0)</f>
        <v>3</v>
      </c>
      <c r="O1281" s="13" t="str">
        <f>VLOOKUP(A1281,Table!$U$1:$V$230,2,0)</f>
        <v>Orthorhombic</v>
      </c>
      <c r="P1281" s="1"/>
    </row>
    <row r="1282" spans="1:16">
      <c r="A1282" s="12">
        <v>58</v>
      </c>
      <c r="B1282" s="12">
        <v>15369</v>
      </c>
      <c r="C1282" s="12" t="s">
        <v>2073</v>
      </c>
      <c r="D1282" s="12" t="s">
        <v>2089</v>
      </c>
      <c r="E1282" s="17" t="s">
        <v>348</v>
      </c>
      <c r="F1282" s="25" t="str">
        <f>LEFT(E1282,MIN(FIND({0,1,2,3,4,5,6,7,8,9},ASC(E1282)&amp;1234567890))-1)</f>
        <v>Ti</v>
      </c>
      <c r="G1282" s="25">
        <f t="shared" ref="G1282:G1345" si="40">IF(SUBSTITUTE(E1282,F1282,"")="",1,SUBSTITUTE(E1282,F1282,""))*1</f>
        <v>7</v>
      </c>
      <c r="H1282" s="25">
        <f>VLOOKUP(F1282,Table!$A$2:$C$121,2,0)</f>
        <v>4</v>
      </c>
      <c r="I1282" s="26">
        <f>VLOOKUP(F1282,Table!$A$2:$C$121,3,0)</f>
        <v>4</v>
      </c>
      <c r="J1282" s="17" t="s">
        <v>11888</v>
      </c>
      <c r="K1282" s="25" t="str">
        <f>LEFT(J1282,MIN(FIND({0,1,2,3,4,5,6,7,8,9},ASC(J1282)&amp;1234567890))-1)</f>
        <v>Cl</v>
      </c>
      <c r="L1282" s="25">
        <f t="shared" ref="L1282:L1345" si="41">IF(SUBSTITUTE(J1282,K1282,"")="",1,SUBSTITUTE(J1282,K1282,""))*1</f>
        <v>16</v>
      </c>
      <c r="M1282" s="25">
        <f>VLOOKUP(K1282,Table!$A$2:$C$121,2,0)</f>
        <v>17</v>
      </c>
      <c r="N1282" s="26">
        <f>VLOOKUP(K1282,Table!$A$2:$C$121,3,0)</f>
        <v>3</v>
      </c>
      <c r="O1282" s="13" t="str">
        <f>VLOOKUP(A1282,Table!$U$1:$V$230,2,0)</f>
        <v>Orthorhombic</v>
      </c>
      <c r="P1282" s="1"/>
    </row>
    <row r="1283" spans="1:16">
      <c r="A1283" s="12">
        <v>58</v>
      </c>
      <c r="B1283" s="12">
        <v>15370</v>
      </c>
      <c r="C1283" s="12" t="s">
        <v>2073</v>
      </c>
      <c r="D1283" s="12" t="s">
        <v>2090</v>
      </c>
      <c r="E1283" s="17" t="s">
        <v>348</v>
      </c>
      <c r="F1283" s="25" t="str">
        <f>LEFT(E1283,MIN(FIND({0,1,2,3,4,5,6,7,8,9},ASC(E1283)&amp;1234567890))-1)</f>
        <v>Ti</v>
      </c>
      <c r="G1283" s="25">
        <f t="shared" si="40"/>
        <v>7</v>
      </c>
      <c r="H1283" s="25">
        <f>VLOOKUP(F1283,Table!$A$2:$C$121,2,0)</f>
        <v>4</v>
      </c>
      <c r="I1283" s="26">
        <f>VLOOKUP(F1283,Table!$A$2:$C$121,3,0)</f>
        <v>4</v>
      </c>
      <c r="J1283" s="17" t="s">
        <v>11889</v>
      </c>
      <c r="K1283" s="25" t="str">
        <f>LEFT(J1283,MIN(FIND({0,1,2,3,4,5,6,7,8,9},ASC(J1283)&amp;1234567890))-1)</f>
        <v>Br</v>
      </c>
      <c r="L1283" s="25">
        <f t="shared" si="41"/>
        <v>16</v>
      </c>
      <c r="M1283" s="25">
        <f>VLOOKUP(K1283,Table!$A$2:$C$121,2,0)</f>
        <v>17</v>
      </c>
      <c r="N1283" s="26">
        <f>VLOOKUP(K1283,Table!$A$2:$C$121,3,0)</f>
        <v>4</v>
      </c>
      <c r="O1283" s="13" t="str">
        <f>VLOOKUP(A1283,Table!$U$1:$V$230,2,0)</f>
        <v>Orthorhombic</v>
      </c>
      <c r="P1283" s="1"/>
    </row>
    <row r="1284" spans="1:16">
      <c r="A1284" s="12">
        <v>58</v>
      </c>
      <c r="B1284" s="12">
        <v>15467</v>
      </c>
      <c r="C1284" s="12" t="s">
        <v>2073</v>
      </c>
      <c r="D1284" s="12" t="s">
        <v>2091</v>
      </c>
      <c r="E1284" s="17" t="s">
        <v>11390</v>
      </c>
      <c r="F1284" s="25" t="str">
        <f>LEFT(E1284,MIN(FIND({0,1,2,3,4,5,6,7,8,9},ASC(E1284)&amp;1234567890))-1)</f>
        <v>Cr</v>
      </c>
      <c r="G1284" s="25">
        <f t="shared" si="40"/>
        <v>1</v>
      </c>
      <c r="H1284" s="25">
        <f>VLOOKUP(F1284,Table!$A$2:$C$121,2,0)</f>
        <v>6</v>
      </c>
      <c r="I1284" s="26">
        <f>VLOOKUP(F1284,Table!$A$2:$C$121,3,0)</f>
        <v>4</v>
      </c>
      <c r="J1284" s="17" t="s">
        <v>11305</v>
      </c>
      <c r="K1284" s="25" t="str">
        <f>LEFT(J1284,MIN(FIND({0,1,2,3,4,5,6,7,8,9},ASC(J1284)&amp;1234567890))-1)</f>
        <v>Cl</v>
      </c>
      <c r="L1284" s="25">
        <f t="shared" si="41"/>
        <v>2</v>
      </c>
      <c r="M1284" s="25">
        <f>VLOOKUP(K1284,Table!$A$2:$C$121,2,0)</f>
        <v>17</v>
      </c>
      <c r="N1284" s="26">
        <f>VLOOKUP(K1284,Table!$A$2:$C$121,3,0)</f>
        <v>3</v>
      </c>
      <c r="O1284" s="13" t="str">
        <f>VLOOKUP(A1284,Table!$U$1:$V$230,2,0)</f>
        <v>Orthorhombic</v>
      </c>
      <c r="P1284" s="1"/>
    </row>
    <row r="1285" spans="1:16">
      <c r="A1285" s="12">
        <v>58</v>
      </c>
      <c r="B1285" s="12">
        <v>15931</v>
      </c>
      <c r="C1285" s="12" t="s">
        <v>2092</v>
      </c>
      <c r="D1285" s="12" t="s">
        <v>1324</v>
      </c>
      <c r="E1285" s="17" t="s">
        <v>11286</v>
      </c>
      <c r="F1285" s="25" t="str">
        <f>LEFT(E1285,MIN(FIND({0,1,2,3,4,5,6,7,8,9},ASC(E1285)&amp;1234567890))-1)</f>
        <v>In</v>
      </c>
      <c r="G1285" s="25">
        <f t="shared" si="40"/>
        <v>1</v>
      </c>
      <c r="H1285" s="25">
        <f>VLOOKUP(F1285,Table!$A$2:$C$121,2,0)</f>
        <v>13</v>
      </c>
      <c r="I1285" s="26">
        <f>VLOOKUP(F1285,Table!$A$2:$C$121,3,0)</f>
        <v>5</v>
      </c>
      <c r="J1285" s="17" t="s">
        <v>379</v>
      </c>
      <c r="K1285" s="25" t="str">
        <f>LEFT(J1285,MIN(FIND({0,1,2,3,4,5,6,7,8,9},ASC(J1285)&amp;1234567890))-1)</f>
        <v>S</v>
      </c>
      <c r="L1285" s="25">
        <f t="shared" si="41"/>
        <v>1</v>
      </c>
      <c r="M1285" s="25">
        <f>VLOOKUP(K1285,Table!$A$2:$C$121,2,0)</f>
        <v>16</v>
      </c>
      <c r="N1285" s="26">
        <f>VLOOKUP(K1285,Table!$A$2:$C$121,3,0)</f>
        <v>3</v>
      </c>
      <c r="O1285" s="13" t="str">
        <f>VLOOKUP(A1285,Table!$U$1:$V$230,2,0)</f>
        <v>Orthorhombic</v>
      </c>
      <c r="P1285" s="1"/>
    </row>
    <row r="1286" spans="1:16">
      <c r="A1286" s="12">
        <v>58</v>
      </c>
      <c r="B1286" s="12">
        <v>16821</v>
      </c>
      <c r="C1286" s="12" t="s">
        <v>2073</v>
      </c>
      <c r="D1286" s="12" t="s">
        <v>15393</v>
      </c>
      <c r="E1286" s="17" t="s">
        <v>15391</v>
      </c>
      <c r="F1286" s="25" t="str">
        <f>LEFT(E1286,MIN(FIND({0,1,2,3,4,5,6,7,8,9},ASC(E1286)&amp;1234567890))-1)</f>
        <v>Mo</v>
      </c>
      <c r="G1286" s="25">
        <f t="shared" si="40"/>
        <v>0.4</v>
      </c>
      <c r="H1286" s="25">
        <f>VLOOKUP(F1286,Table!$A$2:$C$121,2,0)</f>
        <v>6</v>
      </c>
      <c r="I1286" s="26">
        <f>VLOOKUP(F1286,Table!$A$2:$C$121,3,0)</f>
        <v>5</v>
      </c>
      <c r="J1286" s="17" t="s">
        <v>453</v>
      </c>
      <c r="K1286" s="25" t="str">
        <f>LEFT(J1286,MIN(FIND({0,1,2,3,4,5,6,7,8,9},ASC(J1286)&amp;1234567890))-1)</f>
        <v>As</v>
      </c>
      <c r="L1286" s="25">
        <f t="shared" si="41"/>
        <v>2</v>
      </c>
      <c r="M1286" s="25">
        <f>VLOOKUP(K1286,Table!$A$2:$C$121,2,0)</f>
        <v>15</v>
      </c>
      <c r="N1286" s="26">
        <f>VLOOKUP(K1286,Table!$A$2:$C$121,3,0)</f>
        <v>4</v>
      </c>
      <c r="O1286" s="13" t="str">
        <f>VLOOKUP(A1286,Table!$U$1:$V$230,2,0)</f>
        <v>Orthorhombic</v>
      </c>
      <c r="P1286" s="1"/>
    </row>
    <row r="1287" spans="1:16">
      <c r="A1287" s="12">
        <v>58</v>
      </c>
      <c r="B1287" s="12">
        <v>16894</v>
      </c>
      <c r="C1287" s="12" t="s">
        <v>2092</v>
      </c>
      <c r="D1287" s="12" t="s">
        <v>2093</v>
      </c>
      <c r="E1287" s="17" t="s">
        <v>11695</v>
      </c>
      <c r="F1287" s="25" t="str">
        <f>LEFT(E1287,MIN(FIND({0,1,2,3,4,5,6,7,8,9},ASC(E1287)&amp;1234567890))-1)</f>
        <v>Co</v>
      </c>
      <c r="G1287" s="25">
        <f t="shared" si="40"/>
        <v>2</v>
      </c>
      <c r="H1287" s="25">
        <f>VLOOKUP(F1287,Table!$A$2:$C$121,2,0)</f>
        <v>9</v>
      </c>
      <c r="I1287" s="26">
        <f>VLOOKUP(F1287,Table!$A$2:$C$121,3,0)</f>
        <v>4</v>
      </c>
      <c r="J1287" s="17" t="s">
        <v>68</v>
      </c>
      <c r="K1287" s="25" t="str">
        <f>LEFT(J1287,MIN(FIND({0,1,2,3,4,5,6,7,8,9},ASC(J1287)&amp;1234567890))-1)</f>
        <v>N</v>
      </c>
      <c r="L1287" s="25">
        <f t="shared" si="41"/>
        <v>1</v>
      </c>
      <c r="M1287" s="25">
        <f>VLOOKUP(K1287,Table!$A$2:$C$121,2,0)</f>
        <v>15</v>
      </c>
      <c r="N1287" s="26">
        <f>VLOOKUP(K1287,Table!$A$2:$C$121,3,0)</f>
        <v>2</v>
      </c>
      <c r="O1287" s="13" t="str">
        <f>VLOOKUP(A1287,Table!$U$1:$V$230,2,0)</f>
        <v>Orthorhombic</v>
      </c>
      <c r="P1287" s="1"/>
    </row>
    <row r="1288" spans="1:16">
      <c r="A1288" s="12">
        <v>58</v>
      </c>
      <c r="B1288" s="12">
        <v>16895</v>
      </c>
      <c r="C1288" s="12" t="s">
        <v>2092</v>
      </c>
      <c r="D1288" s="12" t="s">
        <v>2094</v>
      </c>
      <c r="E1288" s="17" t="s">
        <v>11695</v>
      </c>
      <c r="F1288" s="25" t="str">
        <f>LEFT(E1288,MIN(FIND({0,1,2,3,4,5,6,7,8,9},ASC(E1288)&amp;1234567890))-1)</f>
        <v>Co</v>
      </c>
      <c r="G1288" s="25">
        <f t="shared" si="40"/>
        <v>2</v>
      </c>
      <c r="H1288" s="25">
        <f>VLOOKUP(F1288,Table!$A$2:$C$121,2,0)</f>
        <v>9</v>
      </c>
      <c r="I1288" s="26">
        <f>VLOOKUP(F1288,Table!$A$2:$C$121,3,0)</f>
        <v>4</v>
      </c>
      <c r="J1288" s="17" t="s">
        <v>614</v>
      </c>
      <c r="K1288" s="25" t="str">
        <f>LEFT(J1288,MIN(FIND({0,1,2,3,4,5,6,7,8,9},ASC(J1288)&amp;1234567890))-1)</f>
        <v>C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2</v>
      </c>
      <c r="O1288" s="13" t="str">
        <f>VLOOKUP(A1288,Table!$U$1:$V$230,2,0)</f>
        <v>Orthorhombic</v>
      </c>
      <c r="P1288" s="1"/>
    </row>
    <row r="1289" spans="1:16">
      <c r="A1289" s="12">
        <v>58</v>
      </c>
      <c r="B1289" s="12">
        <v>994</v>
      </c>
      <c r="C1289" s="12" t="s">
        <v>2073</v>
      </c>
      <c r="D1289" s="12" t="s">
        <v>2095</v>
      </c>
      <c r="E1289" s="17" t="s">
        <v>341</v>
      </c>
      <c r="F1289" s="25" t="str">
        <f>LEFT(E1289,MIN(FIND({0,1,2,3,4,5,6,7,8,9},ASC(E1289)&amp;1234567890))-1)</f>
        <v>Ru</v>
      </c>
      <c r="G1289" s="25">
        <f t="shared" si="40"/>
        <v>1</v>
      </c>
      <c r="H1289" s="25">
        <f>VLOOKUP(F1289,Table!$A$2:$C$121,2,0)</f>
        <v>8</v>
      </c>
      <c r="I1289" s="26">
        <f>VLOOKUP(F1289,Table!$A$2:$C$121,3,0)</f>
        <v>5</v>
      </c>
      <c r="J1289" s="17" t="s">
        <v>453</v>
      </c>
      <c r="K1289" s="25" t="str">
        <f>LEFT(J1289,MIN(FIND({0,1,2,3,4,5,6,7,8,9},ASC(J1289)&amp;1234567890))-1)</f>
        <v>As</v>
      </c>
      <c r="L1289" s="25">
        <f t="shared" si="41"/>
        <v>2</v>
      </c>
      <c r="M1289" s="25">
        <f>VLOOKUP(K1289,Table!$A$2:$C$121,2,0)</f>
        <v>15</v>
      </c>
      <c r="N1289" s="26">
        <f>VLOOKUP(K1289,Table!$A$2:$C$121,3,0)</f>
        <v>4</v>
      </c>
      <c r="O1289" s="13" t="str">
        <f>VLOOKUP(A1289,Table!$U$1:$V$230,2,0)</f>
        <v>Orthorhombic</v>
      </c>
      <c r="P1289" s="1"/>
    </row>
    <row r="1290" spans="1:16">
      <c r="A1290" s="12">
        <v>58</v>
      </c>
      <c r="B1290" s="12">
        <v>995</v>
      </c>
      <c r="C1290" s="12" t="s">
        <v>2073</v>
      </c>
      <c r="D1290" s="12" t="s">
        <v>2096</v>
      </c>
      <c r="E1290" s="17" t="s">
        <v>434</v>
      </c>
      <c r="F1290" s="25" t="str">
        <f>LEFT(E1290,MIN(FIND({0,1,2,3,4,5,6,7,8,9},ASC(E1290)&amp;1234567890))-1)</f>
        <v>Os</v>
      </c>
      <c r="G1290" s="25">
        <f t="shared" si="40"/>
        <v>1</v>
      </c>
      <c r="H1290" s="25">
        <f>VLOOKUP(F1290,Table!$A$2:$C$121,2,0)</f>
        <v>8</v>
      </c>
      <c r="I1290" s="26">
        <f>VLOOKUP(F1290,Table!$A$2:$C$121,3,0)</f>
        <v>6</v>
      </c>
      <c r="J1290" s="17" t="s">
        <v>453</v>
      </c>
      <c r="K1290" s="25" t="str">
        <f>LEFT(J1290,MIN(FIND({0,1,2,3,4,5,6,7,8,9},ASC(J1290)&amp;1234567890))-1)</f>
        <v>As</v>
      </c>
      <c r="L1290" s="25">
        <f t="shared" si="41"/>
        <v>2</v>
      </c>
      <c r="M1290" s="25">
        <f>VLOOKUP(K1290,Table!$A$2:$C$121,2,0)</f>
        <v>15</v>
      </c>
      <c r="N1290" s="26">
        <f>VLOOKUP(K1290,Table!$A$2:$C$121,3,0)</f>
        <v>4</v>
      </c>
      <c r="O1290" s="13" t="str">
        <f>VLOOKUP(A1290,Table!$U$1:$V$230,2,0)</f>
        <v>Orthorhombic</v>
      </c>
      <c r="P1290" s="1"/>
    </row>
    <row r="1291" spans="1:16">
      <c r="A1291" s="12">
        <v>58</v>
      </c>
      <c r="B1291" s="12">
        <v>23169</v>
      </c>
      <c r="C1291" s="12" t="s">
        <v>2073</v>
      </c>
      <c r="D1291" s="12" t="s">
        <v>1210</v>
      </c>
      <c r="E1291" s="17" t="s">
        <v>541</v>
      </c>
      <c r="F1291" s="25" t="str">
        <f>LEFT(E1291,MIN(FIND({0,1,2,3,4,5,6,7,8,9},ASC(E1291)&amp;1234567890))-1)</f>
        <v>Pd</v>
      </c>
      <c r="G1291" s="25">
        <f t="shared" si="40"/>
        <v>1</v>
      </c>
      <c r="H1291" s="25">
        <f>VLOOKUP(F1291,Table!$A$2:$C$121,2,0)</f>
        <v>10</v>
      </c>
      <c r="I1291" s="26">
        <f>VLOOKUP(F1291,Table!$A$2:$C$121,3,0)</f>
        <v>5</v>
      </c>
      <c r="J1291" s="17" t="s">
        <v>11321</v>
      </c>
      <c r="K1291" s="25" t="str">
        <f>LEFT(J1291,MIN(FIND({0,1,2,3,4,5,6,7,8,9},ASC(J1291)&amp;1234567890))-1)</f>
        <v>I</v>
      </c>
      <c r="L1291" s="25">
        <f t="shared" si="41"/>
        <v>2</v>
      </c>
      <c r="M1291" s="25">
        <f>VLOOKUP(K1291,Table!$A$2:$C$121,2,0)</f>
        <v>17</v>
      </c>
      <c r="N1291" s="26">
        <f>VLOOKUP(K1291,Table!$A$2:$C$121,3,0)</f>
        <v>5</v>
      </c>
      <c r="O1291" s="13" t="str">
        <f>VLOOKUP(A1291,Table!$U$1:$V$230,2,0)</f>
        <v>Orthorhombic</v>
      </c>
      <c r="P1291" s="1"/>
    </row>
    <row r="1292" spans="1:16">
      <c r="A1292" s="12">
        <v>58</v>
      </c>
      <c r="B1292" s="12">
        <v>24350</v>
      </c>
      <c r="C1292" s="12" t="s">
        <v>2073</v>
      </c>
      <c r="D1292" s="12" t="s">
        <v>2097</v>
      </c>
      <c r="E1292" s="17" t="s">
        <v>11431</v>
      </c>
      <c r="F1292" s="25" t="str">
        <f>LEFT(E1292,MIN(FIND({0,1,2,3,4,5,6,7,8,9},ASC(E1292)&amp;1234567890))-1)</f>
        <v>Hf</v>
      </c>
      <c r="G1292" s="25">
        <f t="shared" si="40"/>
        <v>2</v>
      </c>
      <c r="H1292" s="25">
        <f>VLOOKUP(F1292,Table!$A$2:$C$121,2,0)</f>
        <v>4</v>
      </c>
      <c r="I1292" s="26">
        <f>VLOOKUP(F1292,Table!$A$2:$C$121,3,0)</f>
        <v>6</v>
      </c>
      <c r="J1292" s="17" t="s">
        <v>11467</v>
      </c>
      <c r="K1292" s="25" t="str">
        <f>LEFT(J1292,MIN(FIND({0,1,2,3,4,5,6,7,8,9},ASC(J1292)&amp;1234567890))-1)</f>
        <v>P</v>
      </c>
      <c r="L1292" s="25">
        <f t="shared" si="41"/>
        <v>1</v>
      </c>
      <c r="M1292" s="25">
        <f>VLOOKUP(K1292,Table!$A$2:$C$121,2,0)</f>
        <v>15</v>
      </c>
      <c r="N1292" s="26">
        <f>VLOOKUP(K1292,Table!$A$2:$C$121,3,0)</f>
        <v>3</v>
      </c>
      <c r="O1292" s="13" t="str">
        <f>VLOOKUP(A1292,Table!$U$1:$V$230,2,0)</f>
        <v>Orthorhombic</v>
      </c>
      <c r="P1292" s="1"/>
    </row>
    <row r="1293" spans="1:16">
      <c r="A1293" s="12">
        <v>58</v>
      </c>
      <c r="B1293" s="12">
        <v>26583</v>
      </c>
      <c r="C1293" s="12" t="s">
        <v>2073</v>
      </c>
      <c r="D1293" s="12" t="s">
        <v>2098</v>
      </c>
      <c r="E1293" s="17" t="s">
        <v>11410</v>
      </c>
      <c r="F1293" s="25" t="str">
        <f>LEFT(E1293,MIN(FIND({0,1,2,3,4,5,6,7,8,9},ASC(E1293)&amp;1234567890))-1)</f>
        <v>Na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3</v>
      </c>
      <c r="J1293" s="17" t="s">
        <v>32</v>
      </c>
      <c r="K1293" s="25" t="str">
        <f>LEFT(J1293,MIN(FIND({0,1,2,3,4,5,6,7,8,9},ASC(J1293)&amp;1234567890))-1)</f>
        <v>O</v>
      </c>
      <c r="L1293" s="25">
        <f t="shared" si="41"/>
        <v>2</v>
      </c>
      <c r="M1293" s="25">
        <f>VLOOKUP(K1293,Table!$A$2:$C$121,2,0)</f>
        <v>16</v>
      </c>
      <c r="N1293" s="26">
        <f>VLOOKUP(K1293,Table!$A$2:$C$121,3,0)</f>
        <v>2</v>
      </c>
      <c r="O1293" s="13" t="str">
        <f>VLOOKUP(A1293,Table!$U$1:$V$230,2,0)</f>
        <v>Orthorhombic</v>
      </c>
      <c r="P1293" s="1"/>
    </row>
    <row r="1294" spans="1:16">
      <c r="A1294" s="12">
        <v>58</v>
      </c>
      <c r="B1294" s="12">
        <v>20488</v>
      </c>
      <c r="C1294" s="12" t="s">
        <v>2073</v>
      </c>
      <c r="D1294" s="12" t="s">
        <v>2099</v>
      </c>
      <c r="E1294" s="17" t="s">
        <v>50</v>
      </c>
      <c r="F1294" s="25" t="str">
        <f>LEFT(E1294,MIN(FIND({0,1,2,3,4,5,6,7,8,9},ASC(E1294)&amp;1234567890))-1)</f>
        <v>Ti</v>
      </c>
      <c r="G1294" s="25">
        <f t="shared" si="40"/>
        <v>1</v>
      </c>
      <c r="H1294" s="25">
        <f>VLOOKUP(F1294,Table!$A$2:$C$121,2,0)</f>
        <v>4</v>
      </c>
      <c r="I1294" s="26">
        <f>VLOOKUP(F1294,Table!$A$2:$C$121,3,0)</f>
        <v>4</v>
      </c>
      <c r="J1294" s="17" t="s">
        <v>453</v>
      </c>
      <c r="K1294" s="25" t="str">
        <f>LEFT(J1294,MIN(FIND({0,1,2,3,4,5,6,7,8,9},ASC(J1294)&amp;1234567890))-1)</f>
        <v>As</v>
      </c>
      <c r="L1294" s="25">
        <f t="shared" si="41"/>
        <v>2</v>
      </c>
      <c r="M1294" s="25">
        <f>VLOOKUP(K1294,Table!$A$2:$C$121,2,0)</f>
        <v>15</v>
      </c>
      <c r="N1294" s="26">
        <f>VLOOKUP(K1294,Table!$A$2:$C$121,3,0)</f>
        <v>4</v>
      </c>
      <c r="O1294" s="13" t="str">
        <f>VLOOKUP(A1294,Table!$U$1:$V$230,2,0)</f>
        <v>Orthorhombic</v>
      </c>
      <c r="P1294" s="1"/>
    </row>
    <row r="1295" spans="1:16">
      <c r="A1295" s="12">
        <v>58</v>
      </c>
      <c r="B1295" s="12">
        <v>25678</v>
      </c>
      <c r="C1295" s="12" t="s">
        <v>2092</v>
      </c>
      <c r="D1295" s="12" t="s">
        <v>1742</v>
      </c>
      <c r="E1295" s="17" t="s">
        <v>76</v>
      </c>
      <c r="F1295" s="25" t="str">
        <f>LEFT(E1295,MIN(FIND({0,1,2,3,4,5,6,7,8,9},ASC(E1295)&amp;1234567890))-1)</f>
        <v>Co</v>
      </c>
      <c r="G1295" s="25">
        <f t="shared" si="40"/>
        <v>1</v>
      </c>
      <c r="H1295" s="25">
        <f>VLOOKUP(F1295,Table!$A$2:$C$121,2,0)</f>
        <v>9</v>
      </c>
      <c r="I1295" s="26">
        <f>VLOOKUP(F1295,Table!$A$2:$C$121,3,0)</f>
        <v>4</v>
      </c>
      <c r="J1295" s="17" t="s">
        <v>73</v>
      </c>
      <c r="K1295" s="25" t="str">
        <f>LEFT(J1295,MIN(FIND({0,1,2,3,4,5,6,7,8,9},ASC(J1295)&amp;1234567890))-1)</f>
        <v>Te</v>
      </c>
      <c r="L1295" s="25">
        <f t="shared" si="41"/>
        <v>2</v>
      </c>
      <c r="M1295" s="25">
        <f>VLOOKUP(K1295,Table!$A$2:$C$121,2,0)</f>
        <v>16</v>
      </c>
      <c r="N1295" s="26">
        <f>VLOOKUP(K1295,Table!$A$2:$C$121,3,0)</f>
        <v>5</v>
      </c>
      <c r="O1295" s="13" t="str">
        <f>VLOOKUP(A1295,Table!$U$1:$V$230,2,0)</f>
        <v>Orthorhombic</v>
      </c>
      <c r="P1295" s="1"/>
    </row>
    <row r="1296" spans="1:16">
      <c r="A1296" s="12">
        <v>58</v>
      </c>
      <c r="B1296" s="12">
        <v>25679</v>
      </c>
      <c r="C1296" s="12" t="s">
        <v>2092</v>
      </c>
      <c r="D1296" s="12" t="s">
        <v>1741</v>
      </c>
      <c r="E1296" s="17" t="s">
        <v>33</v>
      </c>
      <c r="F1296" s="25" t="str">
        <f>LEFT(E1296,MIN(FIND({0,1,2,3,4,5,6,7,8,9},ASC(E1296)&amp;1234567890))-1)</f>
        <v>Fe</v>
      </c>
      <c r="G1296" s="25">
        <f t="shared" si="40"/>
        <v>1</v>
      </c>
      <c r="H1296" s="25">
        <f>VLOOKUP(F1296,Table!$A$2:$C$121,2,0)</f>
        <v>8</v>
      </c>
      <c r="I1296" s="26">
        <f>VLOOKUP(F1296,Table!$A$2:$C$121,3,0)</f>
        <v>4</v>
      </c>
      <c r="J1296" s="17" t="s">
        <v>73</v>
      </c>
      <c r="K1296" s="25" t="str">
        <f>LEFT(J1296,MIN(FIND({0,1,2,3,4,5,6,7,8,9},ASC(J1296)&amp;1234567890))-1)</f>
        <v>Te</v>
      </c>
      <c r="L1296" s="25">
        <f t="shared" si="41"/>
        <v>2</v>
      </c>
      <c r="M1296" s="25">
        <f>VLOOKUP(K1296,Table!$A$2:$C$121,2,0)</f>
        <v>16</v>
      </c>
      <c r="N1296" s="26">
        <f>VLOOKUP(K1296,Table!$A$2:$C$121,3,0)</f>
        <v>5</v>
      </c>
      <c r="O1296" s="13" t="str">
        <f>VLOOKUP(A1296,Table!$U$1:$V$230,2,0)</f>
        <v>Orthorhombic</v>
      </c>
      <c r="P1296" s="1"/>
    </row>
    <row r="1297" spans="1:16">
      <c r="A1297" s="12">
        <v>58</v>
      </c>
      <c r="B1297" s="12">
        <v>25680</v>
      </c>
      <c r="C1297" s="12" t="s">
        <v>2092</v>
      </c>
      <c r="D1297" s="12" t="s">
        <v>2100</v>
      </c>
      <c r="E1297" s="17" t="s">
        <v>33</v>
      </c>
      <c r="F1297" s="25" t="str">
        <f>LEFT(E1297,MIN(FIND({0,1,2,3,4,5,6,7,8,9},ASC(E1297)&amp;1234567890))-1)</f>
        <v>Fe</v>
      </c>
      <c r="G1297" s="25">
        <f t="shared" si="40"/>
        <v>1</v>
      </c>
      <c r="H1297" s="25">
        <f>VLOOKUP(F1297,Table!$A$2:$C$121,2,0)</f>
        <v>8</v>
      </c>
      <c r="I1297" s="26">
        <f>VLOOKUP(F1297,Table!$A$2:$C$121,3,0)</f>
        <v>4</v>
      </c>
      <c r="J1297" s="17" t="s">
        <v>361</v>
      </c>
      <c r="K1297" s="25" t="str">
        <f>LEFT(J1297,MIN(FIND({0,1,2,3,4,5,6,7,8,9},ASC(J1297)&amp;1234567890))-1)</f>
        <v>Se</v>
      </c>
      <c r="L1297" s="25">
        <f t="shared" si="41"/>
        <v>2</v>
      </c>
      <c r="M1297" s="25">
        <f>VLOOKUP(K1297,Table!$A$2:$C$121,2,0)</f>
        <v>16</v>
      </c>
      <c r="N1297" s="26">
        <f>VLOOKUP(K1297,Table!$A$2:$C$121,3,0)</f>
        <v>4</v>
      </c>
      <c r="O1297" s="13" t="str">
        <f>VLOOKUP(A1297,Table!$U$1:$V$230,2,0)</f>
        <v>Orthorhombic</v>
      </c>
      <c r="P1297" s="1"/>
    </row>
    <row r="1298" spans="1:16">
      <c r="A1298" s="12">
        <v>58</v>
      </c>
      <c r="B1298" s="12">
        <v>26756</v>
      </c>
      <c r="C1298" s="12" t="s">
        <v>2073</v>
      </c>
      <c r="D1298" s="12" t="s">
        <v>4</v>
      </c>
      <c r="E1298" s="17" t="s">
        <v>33</v>
      </c>
      <c r="F1298" s="25" t="str">
        <f>LEFT(E1298,MIN(FIND({0,1,2,3,4,5,6,7,8,9},ASC(E1298)&amp;1234567890))-1)</f>
        <v>Fe</v>
      </c>
      <c r="G1298" s="25">
        <f t="shared" si="40"/>
        <v>1</v>
      </c>
      <c r="H1298" s="25">
        <f>VLOOKUP(F1298,Table!$A$2:$C$121,2,0)</f>
        <v>8</v>
      </c>
      <c r="I1298" s="26">
        <f>VLOOKUP(F1298,Table!$A$2:$C$121,3,0)</f>
        <v>4</v>
      </c>
      <c r="J1298" s="17" t="s">
        <v>34</v>
      </c>
      <c r="K1298" s="25" t="str">
        <f>LEFT(J1298,MIN(FIND({0,1,2,3,4,5,6,7,8,9},ASC(J1298)&amp;1234567890))-1)</f>
        <v>S</v>
      </c>
      <c r="L1298" s="25">
        <f t="shared" si="41"/>
        <v>2</v>
      </c>
      <c r="M1298" s="25">
        <f>VLOOKUP(K1298,Table!$A$2:$C$121,2,0)</f>
        <v>16</v>
      </c>
      <c r="N1298" s="26">
        <f>VLOOKUP(K1298,Table!$A$2:$C$121,3,0)</f>
        <v>3</v>
      </c>
      <c r="O1298" s="13" t="str">
        <f>VLOOKUP(A1298,Table!$U$1:$V$230,2,0)</f>
        <v>Orthorhombic</v>
      </c>
      <c r="P1298" s="1"/>
    </row>
    <row r="1299" spans="1:16">
      <c r="A1299" s="12">
        <v>58</v>
      </c>
      <c r="B1299" s="12">
        <v>26158</v>
      </c>
      <c r="C1299" s="12" t="s">
        <v>2073</v>
      </c>
      <c r="D1299" s="12" t="s">
        <v>2101</v>
      </c>
      <c r="E1299" s="17" t="s">
        <v>330</v>
      </c>
      <c r="F1299" s="25" t="str">
        <f>LEFT(E1299,MIN(FIND({0,1,2,3,4,5,6,7,8,9},ASC(E1299)&amp;1234567890))-1)</f>
        <v>Ca</v>
      </c>
      <c r="G1299" s="25">
        <f t="shared" si="40"/>
        <v>1</v>
      </c>
      <c r="H1299" s="25">
        <f>VLOOKUP(F1299,Table!$A$2:$C$121,2,0)</f>
        <v>2</v>
      </c>
      <c r="I1299" s="26">
        <f>VLOOKUP(F1299,Table!$A$2:$C$121,3,0)</f>
        <v>4</v>
      </c>
      <c r="J1299" s="17" t="s">
        <v>11305</v>
      </c>
      <c r="K1299" s="25" t="str">
        <f>LEFT(J1299,MIN(FIND({0,1,2,3,4,5,6,7,8,9},ASC(J1299)&amp;1234567890))-1)</f>
        <v>Cl</v>
      </c>
      <c r="L1299" s="25">
        <f t="shared" si="41"/>
        <v>2</v>
      </c>
      <c r="M1299" s="25">
        <f>VLOOKUP(K1299,Table!$A$2:$C$121,2,0)</f>
        <v>17</v>
      </c>
      <c r="N1299" s="26">
        <f>VLOOKUP(K1299,Table!$A$2:$C$121,3,0)</f>
        <v>3</v>
      </c>
      <c r="O1299" s="13" t="str">
        <f>VLOOKUP(A1299,Table!$U$1:$V$230,2,0)</f>
        <v>Orthorhombic</v>
      </c>
      <c r="P1299" s="1"/>
    </row>
    <row r="1300" spans="1:16">
      <c r="A1300" s="12">
        <v>58</v>
      </c>
      <c r="B1300" s="12">
        <v>30209</v>
      </c>
      <c r="C1300" s="12" t="s">
        <v>2102</v>
      </c>
      <c r="D1300" s="12" t="s">
        <v>698</v>
      </c>
      <c r="E1300" s="17" t="s">
        <v>541</v>
      </c>
      <c r="F1300" s="25" t="str">
        <f>LEFT(E1300,MIN(FIND({0,1,2,3,4,5,6,7,8,9},ASC(E1300)&amp;1234567890))-1)</f>
        <v>Pd</v>
      </c>
      <c r="G1300" s="25">
        <f t="shared" si="40"/>
        <v>1</v>
      </c>
      <c r="H1300" s="25">
        <f>VLOOKUP(F1300,Table!$A$2:$C$121,2,0)</f>
        <v>10</v>
      </c>
      <c r="I1300" s="26">
        <f>VLOOKUP(F1300,Table!$A$2:$C$121,3,0)</f>
        <v>5</v>
      </c>
      <c r="J1300" s="17" t="s">
        <v>11305</v>
      </c>
      <c r="K1300" s="25" t="str">
        <f>LEFT(J1300,MIN(FIND({0,1,2,3,4,5,6,7,8,9},ASC(J1300)&amp;1234567890))-1)</f>
        <v>Cl</v>
      </c>
      <c r="L1300" s="25">
        <f t="shared" si="41"/>
        <v>2</v>
      </c>
      <c r="M1300" s="25">
        <f>VLOOKUP(K1300,Table!$A$2:$C$121,2,0)</f>
        <v>17</v>
      </c>
      <c r="N1300" s="26">
        <f>VLOOKUP(K1300,Table!$A$2:$C$121,3,0)</f>
        <v>3</v>
      </c>
      <c r="O1300" s="13" t="str">
        <f>VLOOKUP(A1300,Table!$U$1:$V$230,2,0)</f>
        <v>Orthorhombic</v>
      </c>
      <c r="P1300" s="1"/>
    </row>
    <row r="1301" spans="1:16">
      <c r="A1301" s="12">
        <v>58</v>
      </c>
      <c r="B1301" s="12">
        <v>31785</v>
      </c>
      <c r="C1301" s="12" t="s">
        <v>2073</v>
      </c>
      <c r="D1301" s="12" t="s">
        <v>2103</v>
      </c>
      <c r="E1301" s="17" t="s">
        <v>11890</v>
      </c>
      <c r="F1301" s="25" t="str">
        <f>LEFT(E1301,MIN(FIND({0,1,2,3,4,5,6,7,8,9},ASC(E1301)&amp;1234567890))-1)</f>
        <v>Zr</v>
      </c>
      <c r="G1301" s="25">
        <f t="shared" si="40"/>
        <v>14</v>
      </c>
      <c r="H1301" s="25">
        <f>VLOOKUP(F1301,Table!$A$2:$C$121,2,0)</f>
        <v>4</v>
      </c>
      <c r="I1301" s="26">
        <f>VLOOKUP(F1301,Table!$A$2:$C$121,3,0)</f>
        <v>5</v>
      </c>
      <c r="J1301" s="17" t="s">
        <v>11891</v>
      </c>
      <c r="K1301" s="25" t="str">
        <f>LEFT(J1301,MIN(FIND({0,1,2,3,4,5,6,7,8,9},ASC(J1301)&amp;1234567890))-1)</f>
        <v>P</v>
      </c>
      <c r="L1301" s="25">
        <f t="shared" si="41"/>
        <v>9</v>
      </c>
      <c r="M1301" s="25">
        <f>VLOOKUP(K1301,Table!$A$2:$C$121,2,0)</f>
        <v>15</v>
      </c>
      <c r="N1301" s="26">
        <f>VLOOKUP(K1301,Table!$A$2:$C$121,3,0)</f>
        <v>3</v>
      </c>
      <c r="O1301" s="13" t="str">
        <f>VLOOKUP(A1301,Table!$U$1:$V$230,2,0)</f>
        <v>Orthorhombic</v>
      </c>
      <c r="P1301" s="1"/>
    </row>
    <row r="1302" spans="1:16">
      <c r="A1302" s="12">
        <v>58</v>
      </c>
      <c r="B1302" s="12">
        <v>34307</v>
      </c>
      <c r="C1302" s="12" t="s">
        <v>2073</v>
      </c>
      <c r="D1302" s="12" t="s">
        <v>2104</v>
      </c>
      <c r="E1302" s="17" t="s">
        <v>66</v>
      </c>
      <c r="F1302" s="25" t="str">
        <f>LEFT(E1302,MIN(FIND({0,1,2,3,4,5,6,7,8,9},ASC(E1302)&amp;1234567890))-1)</f>
        <v>Ni</v>
      </c>
      <c r="G1302" s="25">
        <f t="shared" si="40"/>
        <v>1</v>
      </c>
      <c r="H1302" s="25">
        <f>VLOOKUP(F1302,Table!$A$2:$C$121,2,0)</f>
        <v>10</v>
      </c>
      <c r="I1302" s="26">
        <f>VLOOKUP(F1302,Table!$A$2:$C$121,3,0)</f>
        <v>4</v>
      </c>
      <c r="J1302" s="17" t="s">
        <v>11632</v>
      </c>
      <c r="K1302" s="25" t="str">
        <f>LEFT(J1302,MIN(FIND({0,1,2,3,4,5,6,7,8,9},ASC(J1302)&amp;1234567890))-1)</f>
        <v>F</v>
      </c>
      <c r="L1302" s="25">
        <f t="shared" si="41"/>
        <v>2</v>
      </c>
      <c r="M1302" s="25">
        <f>VLOOKUP(K1302,Table!$A$2:$C$121,2,0)</f>
        <v>17</v>
      </c>
      <c r="N1302" s="26">
        <f>VLOOKUP(K1302,Table!$A$2:$C$121,3,0)</f>
        <v>2</v>
      </c>
      <c r="O1302" s="13" t="str">
        <f>VLOOKUP(A1302,Table!$U$1:$V$230,2,0)</f>
        <v>Orthorhombic</v>
      </c>
      <c r="P1302" s="1"/>
    </row>
    <row r="1303" spans="1:16">
      <c r="A1303" s="12">
        <v>58</v>
      </c>
      <c r="B1303" s="12">
        <v>63554</v>
      </c>
      <c r="C1303" s="12" t="s">
        <v>2073</v>
      </c>
      <c r="D1303" s="12" t="s">
        <v>2105</v>
      </c>
      <c r="E1303" s="17" t="s">
        <v>11892</v>
      </c>
      <c r="F1303" s="25" t="str">
        <f>LEFT(E1303,MIN(FIND({0,1,2,3,4,5,6,7,8,9},ASC(E1303)&amp;1234567890))-1)</f>
        <v>Si</v>
      </c>
      <c r="G1303" s="25">
        <f t="shared" si="40"/>
        <v>1.04</v>
      </c>
      <c r="H1303" s="25">
        <f>VLOOKUP(F1303,Table!$A$2:$C$121,2,0)</f>
        <v>14</v>
      </c>
      <c r="I1303" s="26">
        <f>VLOOKUP(F1303,Table!$A$2:$C$121,3,0)</f>
        <v>3</v>
      </c>
      <c r="J1303" s="17" t="s">
        <v>11893</v>
      </c>
      <c r="K1303" s="25" t="str">
        <f>LEFT(J1303,MIN(FIND({0,1,2,3,4,5,6,7,8,9},ASC(J1303)&amp;1234567890))-1)</f>
        <v>B</v>
      </c>
      <c r="L1303" s="25">
        <f t="shared" si="41"/>
        <v>5.82</v>
      </c>
      <c r="M1303" s="25">
        <f>VLOOKUP(K1303,Table!$A$2:$C$121,2,0)</f>
        <v>13</v>
      </c>
      <c r="N1303" s="26">
        <f>VLOOKUP(K1303,Table!$A$2:$C$121,3,0)</f>
        <v>2</v>
      </c>
      <c r="O1303" s="13" t="str">
        <f>VLOOKUP(A1303,Table!$U$1:$V$230,2,0)</f>
        <v>Orthorhombic</v>
      </c>
      <c r="P1303" s="1"/>
    </row>
    <row r="1304" spans="1:16">
      <c r="A1304" s="12">
        <v>58</v>
      </c>
      <c r="B1304" s="12">
        <v>68087</v>
      </c>
      <c r="C1304" s="12" t="s">
        <v>2073</v>
      </c>
      <c r="D1304" s="12" t="s">
        <v>2106</v>
      </c>
      <c r="E1304" s="17" t="s">
        <v>11391</v>
      </c>
      <c r="F1304" s="25" t="str">
        <f>LEFT(E1304,MIN(FIND({0,1,2,3,4,5,6,7,8,9},ASC(E1304)&amp;1234567890))-1)</f>
        <v>Zr</v>
      </c>
      <c r="G1304" s="25">
        <f t="shared" si="40"/>
        <v>2</v>
      </c>
      <c r="H1304" s="25">
        <f>VLOOKUP(F1304,Table!$A$2:$C$121,2,0)</f>
        <v>4</v>
      </c>
      <c r="I1304" s="26">
        <f>VLOOKUP(F1304,Table!$A$2:$C$121,3,0)</f>
        <v>5</v>
      </c>
      <c r="J1304" s="17" t="s">
        <v>379</v>
      </c>
      <c r="K1304" s="25" t="str">
        <f>LEFT(J1304,MIN(FIND({0,1,2,3,4,5,6,7,8,9},ASC(J1304)&amp;1234567890))-1)</f>
        <v>S</v>
      </c>
      <c r="L1304" s="25">
        <f t="shared" si="41"/>
        <v>1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Orthorhombic</v>
      </c>
      <c r="P1304" s="1"/>
    </row>
    <row r="1305" spans="1:16">
      <c r="A1305" s="12">
        <v>58</v>
      </c>
      <c r="B1305" s="12">
        <v>66779</v>
      </c>
      <c r="C1305" s="12" t="s">
        <v>2073</v>
      </c>
      <c r="D1305" s="12" t="s">
        <v>2107</v>
      </c>
      <c r="E1305" s="17" t="s">
        <v>377</v>
      </c>
      <c r="F1305" s="25" t="str">
        <f>LEFT(E1305,MIN(FIND({0,1,2,3,4,5,6,7,8,9},ASC(E1305)&amp;1234567890))-1)</f>
        <v>Zr</v>
      </c>
      <c r="G1305" s="25">
        <f t="shared" si="40"/>
        <v>1</v>
      </c>
      <c r="H1305" s="25">
        <f>VLOOKUP(F1305,Table!$A$2:$C$121,2,0)</f>
        <v>4</v>
      </c>
      <c r="I1305" s="26">
        <f>VLOOKUP(F1305,Table!$A$2:$C$121,3,0)</f>
        <v>5</v>
      </c>
      <c r="J1305" s="17" t="s">
        <v>593</v>
      </c>
      <c r="K1305" s="25" t="str">
        <f>LEFT(J1305,MIN(FIND({0,1,2,3,4,5,6,7,8,9},ASC(J1305)&amp;1234567890))-1)</f>
        <v>Sb</v>
      </c>
      <c r="L1305" s="25">
        <f t="shared" si="41"/>
        <v>2</v>
      </c>
      <c r="M1305" s="25">
        <f>VLOOKUP(K1305,Table!$A$2:$C$121,2,0)</f>
        <v>15</v>
      </c>
      <c r="N1305" s="26">
        <f>VLOOKUP(K1305,Table!$A$2:$C$121,3,0)</f>
        <v>5</v>
      </c>
      <c r="O1305" s="13" t="str">
        <f>VLOOKUP(A1305,Table!$U$1:$V$230,2,0)</f>
        <v>Orthorhombic</v>
      </c>
      <c r="P1305" s="1"/>
    </row>
    <row r="1306" spans="1:16">
      <c r="A1306" s="12">
        <v>58</v>
      </c>
      <c r="B1306" s="12">
        <v>66780</v>
      </c>
      <c r="C1306" s="12" t="s">
        <v>2073</v>
      </c>
      <c r="D1306" s="12" t="s">
        <v>2108</v>
      </c>
      <c r="E1306" s="17" t="s">
        <v>426</v>
      </c>
      <c r="F1306" s="25" t="str">
        <f>LEFT(E1306,MIN(FIND({0,1,2,3,4,5,6,7,8,9},ASC(E1306)&amp;1234567890))-1)</f>
        <v>Hf</v>
      </c>
      <c r="G1306" s="25">
        <f t="shared" si="40"/>
        <v>1</v>
      </c>
      <c r="H1306" s="25">
        <f>VLOOKUP(F1306,Table!$A$2:$C$121,2,0)</f>
        <v>4</v>
      </c>
      <c r="I1306" s="26">
        <f>VLOOKUP(F1306,Table!$A$2:$C$121,3,0)</f>
        <v>6</v>
      </c>
      <c r="J1306" s="17" t="s">
        <v>593</v>
      </c>
      <c r="K1306" s="25" t="str">
        <f>LEFT(J1306,MIN(FIND({0,1,2,3,4,5,6,7,8,9},ASC(J1306)&amp;1234567890))-1)</f>
        <v>Sb</v>
      </c>
      <c r="L1306" s="25">
        <f t="shared" si="41"/>
        <v>2</v>
      </c>
      <c r="M1306" s="25">
        <f>VLOOKUP(K1306,Table!$A$2:$C$121,2,0)</f>
        <v>15</v>
      </c>
      <c r="N1306" s="26">
        <f>VLOOKUP(K1306,Table!$A$2:$C$121,3,0)</f>
        <v>5</v>
      </c>
      <c r="O1306" s="13" t="str">
        <f>VLOOKUP(A1306,Table!$U$1:$V$230,2,0)</f>
        <v>Orthorhombic</v>
      </c>
      <c r="P1306" s="1"/>
    </row>
    <row r="1307" spans="1:16">
      <c r="A1307" s="12">
        <v>58</v>
      </c>
      <c r="B1307" s="12">
        <v>65168</v>
      </c>
      <c r="C1307" s="12" t="s">
        <v>2073</v>
      </c>
      <c r="D1307" s="12" t="s">
        <v>2109</v>
      </c>
      <c r="E1307" s="17" t="s">
        <v>33</v>
      </c>
      <c r="F1307" s="25" t="str">
        <f>LEFT(E1307,MIN(FIND({0,1,2,3,4,5,6,7,8,9},ASC(E1307)&amp;1234567890))-1)</f>
        <v>Fe</v>
      </c>
      <c r="G1307" s="25">
        <f t="shared" si="40"/>
        <v>1</v>
      </c>
      <c r="H1307" s="25">
        <f>VLOOKUP(F1307,Table!$A$2:$C$121,2,0)</f>
        <v>8</v>
      </c>
      <c r="I1307" s="26">
        <f>VLOOKUP(F1307,Table!$A$2:$C$121,3,0)</f>
        <v>4</v>
      </c>
      <c r="J1307" s="17" t="s">
        <v>453</v>
      </c>
      <c r="K1307" s="25" t="str">
        <f>LEFT(J1307,MIN(FIND({0,1,2,3,4,5,6,7,8,9},ASC(J1307)&amp;1234567890))-1)</f>
        <v>As</v>
      </c>
      <c r="L1307" s="25">
        <f t="shared" si="41"/>
        <v>2</v>
      </c>
      <c r="M1307" s="25">
        <f>VLOOKUP(K1307,Table!$A$2:$C$121,2,0)</f>
        <v>15</v>
      </c>
      <c r="N1307" s="26">
        <f>VLOOKUP(K1307,Table!$A$2:$C$121,3,0)</f>
        <v>4</v>
      </c>
      <c r="O1307" s="13" t="str">
        <f>VLOOKUP(A1307,Table!$U$1:$V$230,2,0)</f>
        <v>Orthorhombic</v>
      </c>
      <c r="P1307" s="1"/>
    </row>
    <row r="1308" spans="1:16">
      <c r="A1308" s="12">
        <v>58</v>
      </c>
      <c r="B1308" s="12">
        <v>71941</v>
      </c>
      <c r="C1308" s="12" t="s">
        <v>2073</v>
      </c>
      <c r="D1308" s="12" t="s">
        <v>2110</v>
      </c>
      <c r="E1308" s="17" t="s">
        <v>11894</v>
      </c>
      <c r="F1308" s="25" t="str">
        <f>LEFT(E1308,MIN(FIND({0,1,2,3,4,5,6,7,8,9},ASC(E1308)&amp;1234567890))-1)</f>
        <v>Mg</v>
      </c>
      <c r="G1308" s="25">
        <f t="shared" si="40"/>
        <v>2</v>
      </c>
      <c r="H1308" s="25">
        <f>VLOOKUP(F1308,Table!$A$2:$C$121,2,0)</f>
        <v>2</v>
      </c>
      <c r="I1308" s="26">
        <f>VLOOKUP(F1308,Table!$A$2:$C$121,3,0)</f>
        <v>3</v>
      </c>
      <c r="J1308" s="17" t="s">
        <v>406</v>
      </c>
      <c r="K1308" s="25" t="str">
        <f>LEFT(J1308,MIN(FIND({0,1,2,3,4,5,6,7,8,9},ASC(J1308)&amp;1234567890))-1)</f>
        <v>C</v>
      </c>
      <c r="L1308" s="25">
        <f t="shared" si="41"/>
        <v>3</v>
      </c>
      <c r="M1308" s="25">
        <f>VLOOKUP(K1308,Table!$A$2:$C$121,2,0)</f>
        <v>14</v>
      </c>
      <c r="N1308" s="26">
        <f>VLOOKUP(K1308,Table!$A$2:$C$121,3,0)</f>
        <v>2</v>
      </c>
      <c r="O1308" s="13" t="str">
        <f>VLOOKUP(A1308,Table!$U$1:$V$230,2,0)</f>
        <v>Orthorhombic</v>
      </c>
      <c r="P1308" s="1"/>
    </row>
    <row r="1309" spans="1:16">
      <c r="A1309" s="12">
        <v>58</v>
      </c>
      <c r="B1309" s="12">
        <v>75612</v>
      </c>
      <c r="C1309" s="12" t="s">
        <v>2092</v>
      </c>
      <c r="D1309" s="12" t="s">
        <v>2111</v>
      </c>
      <c r="E1309" s="17" t="s">
        <v>11895</v>
      </c>
      <c r="F1309" s="25" t="str">
        <f>LEFT(E1309,MIN(FIND({0,1,2,3,4,5,6,7,8,9},ASC(E1309)&amp;1234567890))-1)</f>
        <v>Rb</v>
      </c>
      <c r="G1309" s="25">
        <f t="shared" si="40"/>
        <v>0.91</v>
      </c>
      <c r="H1309" s="25">
        <f>VLOOKUP(F1309,Table!$A$2:$C$121,2,0)</f>
        <v>1</v>
      </c>
      <c r="I1309" s="26">
        <f>VLOOKUP(F1309,Table!$A$2:$C$121,3,0)</f>
        <v>5</v>
      </c>
      <c r="J1309" s="17" t="s">
        <v>11427</v>
      </c>
      <c r="K1309" s="25" t="str">
        <f>LEFT(J1309,MIN(FIND({0,1,2,3,4,5,6,7,8,9},ASC(J1309)&amp;1234567890))-1)</f>
        <v>C</v>
      </c>
      <c r="L1309" s="25">
        <f t="shared" si="41"/>
        <v>60</v>
      </c>
      <c r="M1309" s="25">
        <f>VLOOKUP(K1309,Table!$A$2:$C$121,2,0)</f>
        <v>14</v>
      </c>
      <c r="N1309" s="26">
        <f>VLOOKUP(K1309,Table!$A$2:$C$121,3,0)</f>
        <v>2</v>
      </c>
      <c r="O1309" s="13" t="str">
        <f>VLOOKUP(A1309,Table!$U$1:$V$230,2,0)</f>
        <v>Orthorhombic</v>
      </c>
      <c r="P1309" s="1"/>
    </row>
    <row r="1310" spans="1:16">
      <c r="A1310" s="12">
        <v>58</v>
      </c>
      <c r="B1310" s="12">
        <v>75475</v>
      </c>
      <c r="C1310" s="12" t="s">
        <v>2092</v>
      </c>
      <c r="D1310" s="12" t="s">
        <v>3</v>
      </c>
      <c r="E1310" s="17" t="s">
        <v>31</v>
      </c>
      <c r="F1310" s="25" t="str">
        <f>LEFT(E1310,MIN(FIND({0,1,2,3,4,5,6,7,8,9},ASC(E1310)&amp;1234567890))-1)</f>
        <v>Si</v>
      </c>
      <c r="G1310" s="25">
        <f t="shared" si="40"/>
        <v>1</v>
      </c>
      <c r="H1310" s="25">
        <f>VLOOKUP(F1310,Table!$A$2:$C$121,2,0)</f>
        <v>14</v>
      </c>
      <c r="I1310" s="26">
        <f>VLOOKUP(F1310,Table!$A$2:$C$121,3,0)</f>
        <v>3</v>
      </c>
      <c r="J1310" s="17" t="s">
        <v>32</v>
      </c>
      <c r="K1310" s="25" t="str">
        <f>LEFT(J1310,MIN(FIND({0,1,2,3,4,5,6,7,8,9},ASC(J1310)&amp;1234567890))-1)</f>
        <v>O</v>
      </c>
      <c r="L1310" s="25">
        <f t="shared" si="41"/>
        <v>2</v>
      </c>
      <c r="M1310" s="25">
        <f>VLOOKUP(K1310,Table!$A$2:$C$121,2,0)</f>
        <v>16</v>
      </c>
      <c r="N1310" s="26">
        <f>VLOOKUP(K1310,Table!$A$2:$C$121,3,0)</f>
        <v>2</v>
      </c>
      <c r="O1310" s="13" t="str">
        <f>VLOOKUP(A1310,Table!$U$1:$V$230,2,0)</f>
        <v>Orthorhombic</v>
      </c>
      <c r="P1310" s="1"/>
    </row>
    <row r="1311" spans="1:16">
      <c r="A1311" s="12">
        <v>58</v>
      </c>
      <c r="B1311" s="12">
        <v>84619</v>
      </c>
      <c r="C1311" s="12" t="s">
        <v>2073</v>
      </c>
      <c r="D1311" s="12" t="s">
        <v>2112</v>
      </c>
      <c r="E1311" s="17" t="s">
        <v>341</v>
      </c>
      <c r="F1311" s="25" t="str">
        <f>LEFT(E1311,MIN(FIND({0,1,2,3,4,5,6,7,8,9},ASC(E1311)&amp;1234567890))-1)</f>
        <v>Ru</v>
      </c>
      <c r="G1311" s="25">
        <f t="shared" si="40"/>
        <v>1</v>
      </c>
      <c r="H1311" s="25">
        <f>VLOOKUP(F1311,Table!$A$2:$C$121,2,0)</f>
        <v>8</v>
      </c>
      <c r="I1311" s="26">
        <f>VLOOKUP(F1311,Table!$A$2:$C$121,3,0)</f>
        <v>5</v>
      </c>
      <c r="J1311" s="17" t="s">
        <v>32</v>
      </c>
      <c r="K1311" s="25" t="str">
        <f>LEFT(J1311,MIN(FIND({0,1,2,3,4,5,6,7,8,9},ASC(J1311)&amp;1234567890))-1)</f>
        <v>O</v>
      </c>
      <c r="L1311" s="25">
        <f t="shared" si="41"/>
        <v>2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Orthorhombic</v>
      </c>
      <c r="P1311" s="1"/>
    </row>
    <row r="1312" spans="1:16">
      <c r="A1312" s="12">
        <v>58</v>
      </c>
      <c r="B1312" s="12">
        <v>402004</v>
      </c>
      <c r="C1312" s="12" t="s">
        <v>2073</v>
      </c>
      <c r="D1312" s="12" t="s">
        <v>15291</v>
      </c>
      <c r="E1312" s="17" t="s">
        <v>11286</v>
      </c>
      <c r="F1312" s="25" t="str">
        <f>LEFT(E1312,MIN(FIND({0,1,2,3,4,5,6,7,8,9},ASC(E1312)&amp;1234567890))-1)</f>
        <v>In</v>
      </c>
      <c r="G1312" s="25">
        <f t="shared" si="40"/>
        <v>1</v>
      </c>
      <c r="H1312" s="25">
        <f>VLOOKUP(F1312,Table!$A$2:$C$121,2,0)</f>
        <v>13</v>
      </c>
      <c r="I1312" s="26">
        <f>VLOOKUP(F1312,Table!$A$2:$C$121,3,0)</f>
        <v>5</v>
      </c>
      <c r="J1312" s="17" t="s">
        <v>15326</v>
      </c>
      <c r="K1312" s="25" t="str">
        <f>LEFT(J1312,MIN(FIND({0,1,2,3,4,5,6,7,8,9},ASC(J1312)&amp;1234567890))-1)</f>
        <v>S</v>
      </c>
      <c r="L1312" s="25">
        <f t="shared" si="41"/>
        <v>0.95099999999999996</v>
      </c>
      <c r="M1312" s="25">
        <f>VLOOKUP(K1312,Table!$A$2:$C$121,2,0)</f>
        <v>16</v>
      </c>
      <c r="N1312" s="26">
        <f>VLOOKUP(K1312,Table!$A$2:$C$121,3,0)</f>
        <v>3</v>
      </c>
      <c r="O1312" s="13" t="str">
        <f>VLOOKUP(A1312,Table!$U$1:$V$230,2,0)</f>
        <v>Orthorhombic</v>
      </c>
      <c r="P1312" s="1"/>
    </row>
    <row r="1313" spans="1:16">
      <c r="A1313" s="12">
        <v>58</v>
      </c>
      <c r="B1313" s="12">
        <v>402420</v>
      </c>
      <c r="C1313" s="12" t="s">
        <v>2073</v>
      </c>
      <c r="D1313" s="12" t="s">
        <v>2113</v>
      </c>
      <c r="E1313" s="17" t="s">
        <v>11887</v>
      </c>
      <c r="F1313" s="25" t="str">
        <f>LEFT(E1313,MIN(FIND({0,1,2,3,4,5,6,7,8,9},ASC(E1313)&amp;1234567890))-1)</f>
        <v>Ti</v>
      </c>
      <c r="G1313" s="25">
        <f t="shared" si="40"/>
        <v>2</v>
      </c>
      <c r="H1313" s="25">
        <f>VLOOKUP(F1313,Table!$A$2:$C$121,2,0)</f>
        <v>4</v>
      </c>
      <c r="I1313" s="26">
        <f>VLOOKUP(F1313,Table!$A$2:$C$121,3,0)</f>
        <v>4</v>
      </c>
      <c r="J1313" s="17" t="s">
        <v>47</v>
      </c>
      <c r="K1313" s="25" t="str">
        <f>LEFT(J1313,MIN(FIND({0,1,2,3,4,5,6,7,8,9},ASC(J1313)&amp;1234567890))-1)</f>
        <v>Se</v>
      </c>
      <c r="L1313" s="25">
        <f t="shared" si="41"/>
        <v>1</v>
      </c>
      <c r="M1313" s="25">
        <f>VLOOKUP(K1313,Table!$A$2:$C$121,2,0)</f>
        <v>16</v>
      </c>
      <c r="N1313" s="26">
        <f>VLOOKUP(K1313,Table!$A$2:$C$121,3,0)</f>
        <v>4</v>
      </c>
      <c r="O1313" s="13" t="str">
        <f>VLOOKUP(A1313,Table!$U$1:$V$230,2,0)</f>
        <v>Orthorhombic</v>
      </c>
      <c r="P1313" s="1"/>
    </row>
    <row r="1314" spans="1:16">
      <c r="A1314" s="12">
        <v>58</v>
      </c>
      <c r="B1314" s="12">
        <v>406722</v>
      </c>
      <c r="C1314" s="12" t="s">
        <v>2073</v>
      </c>
      <c r="D1314" s="12" t="s">
        <v>2114</v>
      </c>
      <c r="E1314" s="17" t="s">
        <v>341</v>
      </c>
      <c r="F1314" s="25" t="str">
        <f>LEFT(E1314,MIN(FIND({0,1,2,3,4,5,6,7,8,9},ASC(E1314)&amp;1234567890))-1)</f>
        <v>Ru</v>
      </c>
      <c r="G1314" s="25">
        <f t="shared" si="40"/>
        <v>1</v>
      </c>
      <c r="H1314" s="25">
        <f>VLOOKUP(F1314,Table!$A$2:$C$121,2,0)</f>
        <v>8</v>
      </c>
      <c r="I1314" s="26">
        <f>VLOOKUP(F1314,Table!$A$2:$C$121,3,0)</f>
        <v>5</v>
      </c>
      <c r="J1314" s="17" t="s">
        <v>73</v>
      </c>
      <c r="K1314" s="25" t="str">
        <f>LEFT(J1314,MIN(FIND({0,1,2,3,4,5,6,7,8,9},ASC(J1314)&amp;1234567890))-1)</f>
        <v>Te</v>
      </c>
      <c r="L1314" s="25">
        <f t="shared" si="41"/>
        <v>2</v>
      </c>
      <c r="M1314" s="25">
        <f>VLOOKUP(K1314,Table!$A$2:$C$121,2,0)</f>
        <v>16</v>
      </c>
      <c r="N1314" s="26">
        <f>VLOOKUP(K1314,Table!$A$2:$C$121,3,0)</f>
        <v>5</v>
      </c>
      <c r="O1314" s="13" t="str">
        <f>VLOOKUP(A1314,Table!$U$1:$V$230,2,0)</f>
        <v>Orthorhombic</v>
      </c>
      <c r="P1314" s="1"/>
    </row>
    <row r="1315" spans="1:16">
      <c r="A1315" s="12">
        <v>58</v>
      </c>
      <c r="B1315" s="12">
        <v>41728</v>
      </c>
      <c r="C1315" s="12" t="s">
        <v>2073</v>
      </c>
      <c r="D1315" s="12" t="s">
        <v>1744</v>
      </c>
      <c r="E1315" s="17" t="s">
        <v>66</v>
      </c>
      <c r="F1315" s="25" t="str">
        <f>LEFT(E1315,MIN(FIND({0,1,2,3,4,5,6,7,8,9},ASC(E1315)&amp;1234567890))-1)</f>
        <v>Ni</v>
      </c>
      <c r="G1315" s="25">
        <f t="shared" si="40"/>
        <v>1</v>
      </c>
      <c r="H1315" s="25">
        <f>VLOOKUP(F1315,Table!$A$2:$C$121,2,0)</f>
        <v>10</v>
      </c>
      <c r="I1315" s="26">
        <f>VLOOKUP(F1315,Table!$A$2:$C$121,3,0)</f>
        <v>4</v>
      </c>
      <c r="J1315" s="17" t="s">
        <v>593</v>
      </c>
      <c r="K1315" s="25" t="str">
        <f>LEFT(J1315,MIN(FIND({0,1,2,3,4,5,6,7,8,9},ASC(J1315)&amp;1234567890))-1)</f>
        <v>Sb</v>
      </c>
      <c r="L1315" s="25">
        <f t="shared" si="41"/>
        <v>2</v>
      </c>
      <c r="M1315" s="25">
        <f>VLOOKUP(K1315,Table!$A$2:$C$121,2,0)</f>
        <v>15</v>
      </c>
      <c r="N1315" s="26">
        <f>VLOOKUP(K1315,Table!$A$2:$C$121,3,0)</f>
        <v>5</v>
      </c>
      <c r="O1315" s="13" t="str">
        <f>VLOOKUP(A1315,Table!$U$1:$V$230,2,0)</f>
        <v>Orthorhombic</v>
      </c>
      <c r="P1315" s="1"/>
    </row>
    <row r="1316" spans="1:16">
      <c r="A1316" s="12">
        <v>58</v>
      </c>
      <c r="B1316" s="12">
        <v>41726</v>
      </c>
      <c r="C1316" s="12" t="s">
        <v>2073</v>
      </c>
      <c r="D1316" s="12" t="s">
        <v>2115</v>
      </c>
      <c r="E1316" s="17" t="s">
        <v>11390</v>
      </c>
      <c r="F1316" s="25" t="str">
        <f>LEFT(E1316,MIN(FIND({0,1,2,3,4,5,6,7,8,9},ASC(E1316)&amp;1234567890))-1)</f>
        <v>Cr</v>
      </c>
      <c r="G1316" s="25">
        <f t="shared" si="40"/>
        <v>1</v>
      </c>
      <c r="H1316" s="25">
        <f>VLOOKUP(F1316,Table!$A$2:$C$121,2,0)</f>
        <v>6</v>
      </c>
      <c r="I1316" s="26">
        <f>VLOOKUP(F1316,Table!$A$2:$C$121,3,0)</f>
        <v>4</v>
      </c>
      <c r="J1316" s="17" t="s">
        <v>593</v>
      </c>
      <c r="K1316" s="25" t="str">
        <f>LEFT(J1316,MIN(FIND({0,1,2,3,4,5,6,7,8,9},ASC(J1316)&amp;1234567890))-1)</f>
        <v>Sb</v>
      </c>
      <c r="L1316" s="25">
        <f t="shared" si="41"/>
        <v>2</v>
      </c>
      <c r="M1316" s="25">
        <f>VLOOKUP(K1316,Table!$A$2:$C$121,2,0)</f>
        <v>15</v>
      </c>
      <c r="N1316" s="26">
        <f>VLOOKUP(K1316,Table!$A$2:$C$121,3,0)</f>
        <v>5</v>
      </c>
      <c r="O1316" s="13" t="str">
        <f>VLOOKUP(A1316,Table!$U$1:$V$230,2,0)</f>
        <v>Orthorhombic</v>
      </c>
      <c r="P1316" s="1"/>
    </row>
    <row r="1317" spans="1:16">
      <c r="A1317" s="12">
        <v>58</v>
      </c>
      <c r="B1317" s="12">
        <v>41727</v>
      </c>
      <c r="C1317" s="12" t="s">
        <v>2073</v>
      </c>
      <c r="D1317" s="12" t="s">
        <v>1740</v>
      </c>
      <c r="E1317" s="17" t="s">
        <v>33</v>
      </c>
      <c r="F1317" s="25" t="str">
        <f>LEFT(E1317,MIN(FIND({0,1,2,3,4,5,6,7,8,9},ASC(E1317)&amp;1234567890))-1)</f>
        <v>Fe</v>
      </c>
      <c r="G1317" s="25">
        <f t="shared" si="40"/>
        <v>1</v>
      </c>
      <c r="H1317" s="25">
        <f>VLOOKUP(F1317,Table!$A$2:$C$121,2,0)</f>
        <v>8</v>
      </c>
      <c r="I1317" s="26">
        <f>VLOOKUP(F1317,Table!$A$2:$C$121,3,0)</f>
        <v>4</v>
      </c>
      <c r="J1317" s="17" t="s">
        <v>593</v>
      </c>
      <c r="K1317" s="25" t="str">
        <f>LEFT(J1317,MIN(FIND({0,1,2,3,4,5,6,7,8,9},ASC(J1317)&amp;1234567890))-1)</f>
        <v>Sb</v>
      </c>
      <c r="L1317" s="25">
        <f t="shared" si="41"/>
        <v>2</v>
      </c>
      <c r="M1317" s="25">
        <f>VLOOKUP(K1317,Table!$A$2:$C$121,2,0)</f>
        <v>15</v>
      </c>
      <c r="N1317" s="26">
        <f>VLOOKUP(K1317,Table!$A$2:$C$121,3,0)</f>
        <v>5</v>
      </c>
      <c r="O1317" s="13" t="str">
        <f>VLOOKUP(A1317,Table!$U$1:$V$230,2,0)</f>
        <v>Orthorhombic</v>
      </c>
      <c r="P1317" s="1"/>
    </row>
    <row r="1318" spans="1:16">
      <c r="A1318" s="12">
        <v>58</v>
      </c>
      <c r="B1318" s="12">
        <v>42116</v>
      </c>
      <c r="C1318" s="12" t="s">
        <v>2073</v>
      </c>
      <c r="D1318" s="12" t="s">
        <v>2116</v>
      </c>
      <c r="E1318" s="17" t="s">
        <v>66</v>
      </c>
      <c r="F1318" s="25" t="str">
        <f>LEFT(E1318,MIN(FIND({0,1,2,3,4,5,6,7,8,9},ASC(E1318)&amp;1234567890))-1)</f>
        <v>Ni</v>
      </c>
      <c r="G1318" s="25">
        <f t="shared" si="40"/>
        <v>1</v>
      </c>
      <c r="H1318" s="25">
        <f>VLOOKUP(F1318,Table!$A$2:$C$121,2,0)</f>
        <v>10</v>
      </c>
      <c r="I1318" s="26">
        <f>VLOOKUP(F1318,Table!$A$2:$C$121,3,0)</f>
        <v>4</v>
      </c>
      <c r="J1318" s="17" t="s">
        <v>453</v>
      </c>
      <c r="K1318" s="25" t="str">
        <f>LEFT(J1318,MIN(FIND({0,1,2,3,4,5,6,7,8,9},ASC(J1318)&amp;1234567890))-1)</f>
        <v>As</v>
      </c>
      <c r="L1318" s="25">
        <f t="shared" si="41"/>
        <v>2</v>
      </c>
      <c r="M1318" s="25">
        <f>VLOOKUP(K1318,Table!$A$2:$C$121,2,0)</f>
        <v>15</v>
      </c>
      <c r="N1318" s="26">
        <f>VLOOKUP(K1318,Table!$A$2:$C$121,3,0)</f>
        <v>4</v>
      </c>
      <c r="O1318" s="13" t="str">
        <f>VLOOKUP(A1318,Table!$U$1:$V$230,2,0)</f>
        <v>Orthorhombic</v>
      </c>
      <c r="P1318" s="1"/>
    </row>
    <row r="1319" spans="1:16">
      <c r="A1319" s="12">
        <v>58</v>
      </c>
      <c r="B1319" s="12">
        <v>42540</v>
      </c>
      <c r="C1319" s="12" t="s">
        <v>2073</v>
      </c>
      <c r="D1319" s="12" t="s">
        <v>2117</v>
      </c>
      <c r="E1319" s="17" t="s">
        <v>76</v>
      </c>
      <c r="F1319" s="25" t="str">
        <f>LEFT(E1319,MIN(FIND({0,1,2,3,4,5,6,7,8,9},ASC(E1319)&amp;1234567890))-1)</f>
        <v>Co</v>
      </c>
      <c r="G1319" s="25">
        <f t="shared" si="40"/>
        <v>1</v>
      </c>
      <c r="H1319" s="25">
        <f>VLOOKUP(F1319,Table!$A$2:$C$121,2,0)</f>
        <v>9</v>
      </c>
      <c r="I1319" s="26">
        <f>VLOOKUP(F1319,Table!$A$2:$C$121,3,0)</f>
        <v>4</v>
      </c>
      <c r="J1319" s="17" t="s">
        <v>361</v>
      </c>
      <c r="K1319" s="25" t="str">
        <f>LEFT(J1319,MIN(FIND({0,1,2,3,4,5,6,7,8,9},ASC(J1319)&amp;1234567890))-1)</f>
        <v>Se</v>
      </c>
      <c r="L1319" s="25">
        <f t="shared" si="41"/>
        <v>2</v>
      </c>
      <c r="M1319" s="25">
        <f>VLOOKUP(K1319,Table!$A$2:$C$121,2,0)</f>
        <v>16</v>
      </c>
      <c r="N1319" s="26">
        <f>VLOOKUP(K1319,Table!$A$2:$C$121,3,0)</f>
        <v>4</v>
      </c>
      <c r="O1319" s="13" t="str">
        <f>VLOOKUP(A1319,Table!$U$1:$V$230,2,0)</f>
        <v>Orthorhombic</v>
      </c>
      <c r="P1319" s="1"/>
    </row>
    <row r="1320" spans="1:16">
      <c r="A1320" s="12">
        <v>58</v>
      </c>
      <c r="B1320" s="12">
        <v>42880</v>
      </c>
      <c r="C1320" s="12" t="s">
        <v>2073</v>
      </c>
      <c r="D1320" s="12" t="s">
        <v>2118</v>
      </c>
      <c r="E1320" s="17" t="s">
        <v>377</v>
      </c>
      <c r="F1320" s="25" t="str">
        <f>LEFT(E1320,MIN(FIND({0,1,2,3,4,5,6,7,8,9},ASC(E1320)&amp;1234567890))-1)</f>
        <v>Zr</v>
      </c>
      <c r="G1320" s="25">
        <f t="shared" si="40"/>
        <v>1</v>
      </c>
      <c r="H1320" s="25">
        <f>VLOOKUP(F1320,Table!$A$2:$C$121,2,0)</f>
        <v>4</v>
      </c>
      <c r="I1320" s="26">
        <f>VLOOKUP(F1320,Table!$A$2:$C$121,3,0)</f>
        <v>5</v>
      </c>
      <c r="J1320" s="17" t="s">
        <v>11456</v>
      </c>
      <c r="K1320" s="25" t="str">
        <f>LEFT(J1320,MIN(FIND({0,1,2,3,4,5,6,7,8,9},ASC(J1320)&amp;1234567890))-1)</f>
        <v>Bi</v>
      </c>
      <c r="L1320" s="25">
        <f t="shared" si="41"/>
        <v>2</v>
      </c>
      <c r="M1320" s="25">
        <f>VLOOKUP(K1320,Table!$A$2:$C$121,2,0)</f>
        <v>15</v>
      </c>
      <c r="N1320" s="26">
        <f>VLOOKUP(K1320,Table!$A$2:$C$121,3,0)</f>
        <v>6</v>
      </c>
      <c r="O1320" s="13" t="str">
        <f>VLOOKUP(A1320,Table!$U$1:$V$230,2,0)</f>
        <v>Orthorhombic</v>
      </c>
      <c r="P1320" s="1"/>
    </row>
    <row r="1321" spans="1:16">
      <c r="A1321" s="12">
        <v>58</v>
      </c>
      <c r="B1321" s="12">
        <v>42988</v>
      </c>
      <c r="C1321" s="12" t="s">
        <v>2073</v>
      </c>
      <c r="D1321" s="12" t="s">
        <v>2119</v>
      </c>
      <c r="E1321" s="17" t="s">
        <v>11391</v>
      </c>
      <c r="F1321" s="25" t="str">
        <f>LEFT(E1321,MIN(FIND({0,1,2,3,4,5,6,7,8,9},ASC(E1321)&amp;1234567890))-1)</f>
        <v>Zr</v>
      </c>
      <c r="G1321" s="25">
        <f t="shared" si="40"/>
        <v>2</v>
      </c>
      <c r="H1321" s="25">
        <f>VLOOKUP(F1321,Table!$A$2:$C$121,2,0)</f>
        <v>4</v>
      </c>
      <c r="I1321" s="26">
        <f>VLOOKUP(F1321,Table!$A$2:$C$121,3,0)</f>
        <v>5</v>
      </c>
      <c r="J1321" s="17" t="s">
        <v>47</v>
      </c>
      <c r="K1321" s="25" t="str">
        <f>LEFT(J1321,MIN(FIND({0,1,2,3,4,5,6,7,8,9},ASC(J1321)&amp;1234567890))-1)</f>
        <v>Se</v>
      </c>
      <c r="L1321" s="25">
        <f t="shared" si="41"/>
        <v>1</v>
      </c>
      <c r="M1321" s="25">
        <f>VLOOKUP(K1321,Table!$A$2:$C$121,2,0)</f>
        <v>16</v>
      </c>
      <c r="N1321" s="26">
        <f>VLOOKUP(K1321,Table!$A$2:$C$121,3,0)</f>
        <v>4</v>
      </c>
      <c r="O1321" s="13" t="str">
        <f>VLOOKUP(A1321,Table!$U$1:$V$230,2,0)</f>
        <v>Orthorhombic</v>
      </c>
      <c r="P1321" s="1"/>
    </row>
    <row r="1322" spans="1:16">
      <c r="A1322" s="12">
        <v>58</v>
      </c>
      <c r="B1322" s="12">
        <v>43067</v>
      </c>
      <c r="C1322" s="12" t="s">
        <v>2073</v>
      </c>
      <c r="D1322" s="12" t="s">
        <v>2120</v>
      </c>
      <c r="E1322" s="17" t="s">
        <v>583</v>
      </c>
      <c r="F1322" s="25" t="str">
        <f>LEFT(E1322,MIN(FIND({0,1,2,3,4,5,6,7,8,9},ASC(E1322)&amp;1234567890))-1)</f>
        <v>Ta</v>
      </c>
      <c r="G1322" s="25">
        <f t="shared" si="40"/>
        <v>2</v>
      </c>
      <c r="H1322" s="25">
        <f>VLOOKUP(F1322,Table!$A$2:$C$121,2,0)</f>
        <v>5</v>
      </c>
      <c r="I1322" s="26">
        <f>VLOOKUP(F1322,Table!$A$2:$C$121,3,0)</f>
        <v>6</v>
      </c>
      <c r="J1322" s="17" t="s">
        <v>11467</v>
      </c>
      <c r="K1322" s="25" t="str">
        <f>LEFT(J1322,MIN(FIND({0,1,2,3,4,5,6,7,8,9},ASC(J1322)&amp;1234567890))-1)</f>
        <v>P</v>
      </c>
      <c r="L1322" s="25">
        <f t="shared" si="41"/>
        <v>1</v>
      </c>
      <c r="M1322" s="25">
        <f>VLOOKUP(K1322,Table!$A$2:$C$121,2,0)</f>
        <v>15</v>
      </c>
      <c r="N1322" s="26">
        <f>VLOOKUP(K1322,Table!$A$2:$C$121,3,0)</f>
        <v>3</v>
      </c>
      <c r="O1322" s="13" t="str">
        <f>VLOOKUP(A1322,Table!$U$1:$V$230,2,0)</f>
        <v>Orthorhombic</v>
      </c>
      <c r="P1322" s="1"/>
    </row>
    <row r="1323" spans="1:16">
      <c r="A1323" s="12">
        <v>58</v>
      </c>
      <c r="B1323" s="12">
        <v>43684</v>
      </c>
      <c r="C1323" s="12" t="s">
        <v>2073</v>
      </c>
      <c r="D1323" s="12" t="s">
        <v>2121</v>
      </c>
      <c r="E1323" s="17" t="s">
        <v>539</v>
      </c>
      <c r="F1323" s="25" t="str">
        <f>LEFT(E1323,MIN(FIND({0,1,2,3,4,5,6,7,8,9},ASC(E1323)&amp;1234567890))-1)</f>
        <v>Pt</v>
      </c>
      <c r="G1323" s="25">
        <f t="shared" si="40"/>
        <v>1</v>
      </c>
      <c r="H1323" s="25">
        <f>VLOOKUP(F1323,Table!$A$2:$C$121,2,0)</f>
        <v>10</v>
      </c>
      <c r="I1323" s="26">
        <f>VLOOKUP(F1323,Table!$A$2:$C$121,3,0)</f>
        <v>6</v>
      </c>
      <c r="J1323" s="17" t="s">
        <v>11461</v>
      </c>
      <c r="K1323" s="25" t="str">
        <f>LEFT(J1323,MIN(FIND({0,1,2,3,4,5,6,7,8,9},ASC(J1323)&amp;1234567890))-1)</f>
        <v>Ge</v>
      </c>
      <c r="L1323" s="25">
        <f t="shared" si="41"/>
        <v>2</v>
      </c>
      <c r="M1323" s="25">
        <f>VLOOKUP(K1323,Table!$A$2:$C$121,2,0)</f>
        <v>14</v>
      </c>
      <c r="N1323" s="26">
        <f>VLOOKUP(K1323,Table!$A$2:$C$121,3,0)</f>
        <v>4</v>
      </c>
      <c r="O1323" s="13" t="str">
        <f>VLOOKUP(A1323,Table!$U$1:$V$230,2,0)</f>
        <v>Orthorhombic</v>
      </c>
      <c r="P1323" s="1"/>
    </row>
    <row r="1324" spans="1:16">
      <c r="A1324" s="12">
        <v>58</v>
      </c>
      <c r="B1324" s="12">
        <v>86639</v>
      </c>
      <c r="C1324" s="12" t="s">
        <v>2073</v>
      </c>
      <c r="D1324" s="12" t="s">
        <v>882</v>
      </c>
      <c r="E1324" s="17" t="s">
        <v>39</v>
      </c>
      <c r="F1324" s="25" t="str">
        <f>LEFT(E1324,MIN(FIND({0,1,2,3,4,5,6,7,8,9},ASC(E1324)&amp;1234567890))-1)</f>
        <v>K</v>
      </c>
      <c r="G1324" s="25">
        <f t="shared" si="40"/>
        <v>1</v>
      </c>
      <c r="H1324" s="25">
        <f>VLOOKUP(F1324,Table!$A$2:$C$121,2,0)</f>
        <v>1</v>
      </c>
      <c r="I1324" s="26">
        <f>VLOOKUP(F1324,Table!$A$2:$C$121,3,0)</f>
        <v>4</v>
      </c>
      <c r="J1324" s="17" t="s">
        <v>11427</v>
      </c>
      <c r="K1324" s="25" t="str">
        <f>LEFT(J1324,MIN(FIND({0,1,2,3,4,5,6,7,8,9},ASC(J1324)&amp;1234567890))-1)</f>
        <v>C</v>
      </c>
      <c r="L1324" s="25">
        <f t="shared" si="41"/>
        <v>60</v>
      </c>
      <c r="M1324" s="25">
        <f>VLOOKUP(K1324,Table!$A$2:$C$121,2,0)</f>
        <v>14</v>
      </c>
      <c r="N1324" s="26">
        <f>VLOOKUP(K1324,Table!$A$2:$C$121,3,0)</f>
        <v>2</v>
      </c>
      <c r="O1324" s="13" t="str">
        <f>VLOOKUP(A1324,Table!$U$1:$V$230,2,0)</f>
        <v>Orthorhombic</v>
      </c>
      <c r="P1324" s="1"/>
    </row>
    <row r="1325" spans="1:16">
      <c r="A1325" s="12">
        <v>58</v>
      </c>
      <c r="B1325" s="12">
        <v>87128</v>
      </c>
      <c r="C1325" s="12" t="s">
        <v>2073</v>
      </c>
      <c r="D1325" s="12" t="s">
        <v>2122</v>
      </c>
      <c r="E1325" s="17" t="s">
        <v>67</v>
      </c>
      <c r="F1325" s="25" t="str">
        <f>LEFT(E1325,MIN(FIND({0,1,2,3,4,5,6,7,8,9},ASC(E1325)&amp;1234567890))-1)</f>
        <v>Fe</v>
      </c>
      <c r="G1325" s="25">
        <f t="shared" si="40"/>
        <v>2</v>
      </c>
      <c r="H1325" s="25">
        <f>VLOOKUP(F1325,Table!$A$2:$C$121,2,0)</f>
        <v>8</v>
      </c>
      <c r="I1325" s="26">
        <f>VLOOKUP(F1325,Table!$A$2:$C$121,3,0)</f>
        <v>4</v>
      </c>
      <c r="J1325" s="17" t="s">
        <v>614</v>
      </c>
      <c r="K1325" s="25" t="str">
        <f>LEFT(J1325,MIN(FIND({0,1,2,3,4,5,6,7,8,9},ASC(J1325)&amp;1234567890))-1)</f>
        <v>C</v>
      </c>
      <c r="L1325" s="25">
        <f t="shared" si="41"/>
        <v>1</v>
      </c>
      <c r="M1325" s="25">
        <f>VLOOKUP(K1325,Table!$A$2:$C$121,2,0)</f>
        <v>14</v>
      </c>
      <c r="N1325" s="26">
        <f>VLOOKUP(K1325,Table!$A$2:$C$121,3,0)</f>
        <v>2</v>
      </c>
      <c r="O1325" s="13" t="str">
        <f>VLOOKUP(A1325,Table!$U$1:$V$230,2,0)</f>
        <v>Orthorhombic</v>
      </c>
      <c r="P1325" s="1"/>
    </row>
    <row r="1326" spans="1:16">
      <c r="A1326" s="12">
        <v>58</v>
      </c>
      <c r="B1326" s="12">
        <v>44512</v>
      </c>
      <c r="C1326" s="12" t="s">
        <v>2102</v>
      </c>
      <c r="D1326" s="12" t="s">
        <v>872</v>
      </c>
      <c r="E1326" s="17" t="s">
        <v>539</v>
      </c>
      <c r="F1326" s="25" t="str">
        <f>LEFT(E1326,MIN(FIND({0,1,2,3,4,5,6,7,8,9},ASC(E1326)&amp;1234567890))-1)</f>
        <v>Pt</v>
      </c>
      <c r="G1326" s="25">
        <f t="shared" si="40"/>
        <v>1</v>
      </c>
      <c r="H1326" s="25">
        <f>VLOOKUP(F1326,Table!$A$2:$C$121,2,0)</f>
        <v>10</v>
      </c>
      <c r="I1326" s="26">
        <f>VLOOKUP(F1326,Table!$A$2:$C$121,3,0)</f>
        <v>6</v>
      </c>
      <c r="J1326" s="17" t="s">
        <v>11305</v>
      </c>
      <c r="K1326" s="25" t="str">
        <f>LEFT(J1326,MIN(FIND({0,1,2,3,4,5,6,7,8,9},ASC(J1326)&amp;1234567890))-1)</f>
        <v>Cl</v>
      </c>
      <c r="L1326" s="25">
        <f t="shared" si="41"/>
        <v>2</v>
      </c>
      <c r="M1326" s="25">
        <f>VLOOKUP(K1326,Table!$A$2:$C$121,2,0)</f>
        <v>17</v>
      </c>
      <c r="N1326" s="26">
        <f>VLOOKUP(K1326,Table!$A$2:$C$121,3,0)</f>
        <v>3</v>
      </c>
      <c r="O1326" s="13" t="str">
        <f>VLOOKUP(A1326,Table!$U$1:$V$230,2,0)</f>
        <v>Orthorhombic</v>
      </c>
      <c r="P1326" s="1"/>
    </row>
    <row r="1327" spans="1:16">
      <c r="A1327" s="12">
        <v>58</v>
      </c>
      <c r="B1327" s="12">
        <v>44646</v>
      </c>
      <c r="C1327" s="12" t="s">
        <v>2073</v>
      </c>
      <c r="D1327" s="12" t="s">
        <v>2123</v>
      </c>
      <c r="E1327" s="17" t="s">
        <v>11641</v>
      </c>
      <c r="F1327" s="25" t="str">
        <f>LEFT(E1327,MIN(FIND({0,1,2,3,4,5,6,7,8,9},ASC(E1327)&amp;1234567890))-1)</f>
        <v>In</v>
      </c>
      <c r="G1327" s="25">
        <f t="shared" si="40"/>
        <v>2</v>
      </c>
      <c r="H1327" s="25">
        <f>VLOOKUP(F1327,Table!$A$2:$C$121,2,0)</f>
        <v>13</v>
      </c>
      <c r="I1327" s="26">
        <f>VLOOKUP(F1327,Table!$A$2:$C$121,3,0)</f>
        <v>5</v>
      </c>
      <c r="J1327" s="17" t="s">
        <v>47</v>
      </c>
      <c r="K1327" s="25" t="str">
        <f>LEFT(J1327,MIN(FIND({0,1,2,3,4,5,6,7,8,9},ASC(J1327)&amp;1234567890))-1)</f>
        <v>Se</v>
      </c>
      <c r="L1327" s="25">
        <f t="shared" si="41"/>
        <v>1</v>
      </c>
      <c r="M1327" s="25">
        <f>VLOOKUP(K1327,Table!$A$2:$C$121,2,0)</f>
        <v>16</v>
      </c>
      <c r="N1327" s="26">
        <f>VLOOKUP(K1327,Table!$A$2:$C$121,3,0)</f>
        <v>4</v>
      </c>
      <c r="O1327" s="13" t="str">
        <f>VLOOKUP(A1327,Table!$U$1:$V$230,2,0)</f>
        <v>Orthorhombic</v>
      </c>
      <c r="P1327" s="1"/>
    </row>
    <row r="1328" spans="1:16">
      <c r="A1328" s="12">
        <v>58</v>
      </c>
      <c r="B1328" s="12">
        <v>76120</v>
      </c>
      <c r="C1328" s="12" t="s">
        <v>2073</v>
      </c>
      <c r="D1328" s="12" t="s">
        <v>1252</v>
      </c>
      <c r="E1328" s="17" t="s">
        <v>76</v>
      </c>
      <c r="F1328" s="25" t="str">
        <f>LEFT(E1328,MIN(FIND({0,1,2,3,4,5,6,7,8,9},ASC(E1328)&amp;1234567890))-1)</f>
        <v>Co</v>
      </c>
      <c r="G1328" s="25">
        <f t="shared" si="40"/>
        <v>1</v>
      </c>
      <c r="H1328" s="25">
        <f>VLOOKUP(F1328,Table!$A$2:$C$121,2,0)</f>
        <v>9</v>
      </c>
      <c r="I1328" s="26">
        <f>VLOOKUP(F1328,Table!$A$2:$C$121,3,0)</f>
        <v>4</v>
      </c>
      <c r="J1328" s="17" t="s">
        <v>593</v>
      </c>
      <c r="K1328" s="25" t="str">
        <f>LEFT(J1328,MIN(FIND({0,1,2,3,4,5,6,7,8,9},ASC(J1328)&amp;1234567890))-1)</f>
        <v>Sb</v>
      </c>
      <c r="L1328" s="25">
        <f t="shared" si="41"/>
        <v>2</v>
      </c>
      <c r="M1328" s="25">
        <f>VLOOKUP(K1328,Table!$A$2:$C$121,2,0)</f>
        <v>15</v>
      </c>
      <c r="N1328" s="26">
        <f>VLOOKUP(K1328,Table!$A$2:$C$121,3,0)</f>
        <v>5</v>
      </c>
      <c r="O1328" s="13" t="str">
        <f>VLOOKUP(A1328,Table!$U$1:$V$230,2,0)</f>
        <v>Orthorhombic</v>
      </c>
      <c r="P1328" s="1"/>
    </row>
    <row r="1329" spans="1:16">
      <c r="A1329" s="12">
        <v>58</v>
      </c>
      <c r="B1329" s="12">
        <v>56780</v>
      </c>
      <c r="C1329" s="12" t="s">
        <v>2102</v>
      </c>
      <c r="D1329" s="12" t="s">
        <v>2124</v>
      </c>
      <c r="E1329" s="17" t="s">
        <v>530</v>
      </c>
      <c r="F1329" s="25" t="str">
        <f>LEFT(E1329,MIN(FIND({0,1,2,3,4,5,6,7,8,9},ASC(E1329)&amp;1234567890))-1)</f>
        <v>Yb</v>
      </c>
      <c r="G1329" s="25">
        <f t="shared" si="40"/>
        <v>1</v>
      </c>
      <c r="H1329" s="25">
        <f>VLOOKUP(F1329,Table!$A$2:$C$121,2,0)</f>
        <v>3</v>
      </c>
      <c r="I1329" s="26">
        <f>VLOOKUP(F1329,Table!$A$2:$C$121,3,0)</f>
        <v>6</v>
      </c>
      <c r="J1329" s="17" t="s">
        <v>11403</v>
      </c>
      <c r="K1329" s="25" t="str">
        <f>LEFT(J1329,MIN(FIND({0,1,2,3,4,5,6,7,8,9},ASC(J1329)&amp;1234567890))-1)</f>
        <v>Br</v>
      </c>
      <c r="L1329" s="25">
        <f t="shared" si="41"/>
        <v>2</v>
      </c>
      <c r="M1329" s="25">
        <f>VLOOKUP(K1329,Table!$A$2:$C$121,2,0)</f>
        <v>17</v>
      </c>
      <c r="N1329" s="26">
        <f>VLOOKUP(K1329,Table!$A$2:$C$121,3,0)</f>
        <v>4</v>
      </c>
      <c r="O1329" s="13" t="str">
        <f>VLOOKUP(A1329,Table!$U$1:$V$230,2,0)</f>
        <v>Orthorhombic</v>
      </c>
      <c r="P1329" s="1"/>
    </row>
    <row r="1330" spans="1:16">
      <c r="A1330" s="12">
        <v>58</v>
      </c>
      <c r="B1330" s="12">
        <v>52095</v>
      </c>
      <c r="C1330" s="12" t="s">
        <v>2073</v>
      </c>
      <c r="D1330" s="12" t="s">
        <v>2125</v>
      </c>
      <c r="E1330" s="17" t="s">
        <v>11896</v>
      </c>
      <c r="F1330" s="25" t="str">
        <f>LEFT(E1330,MIN(FIND({0,1,2,3,4,5,6,7,8,9},ASC(E1330)&amp;1234567890))-1)</f>
        <v>S</v>
      </c>
      <c r="G1330" s="25">
        <f t="shared" si="40"/>
        <v>10.5</v>
      </c>
      <c r="H1330" s="25">
        <f>VLOOKUP(F1330,Table!$A$2:$C$121,2,0)</f>
        <v>16</v>
      </c>
      <c r="I1330" s="26">
        <f>VLOOKUP(F1330,Table!$A$2:$C$121,3,0)</f>
        <v>3</v>
      </c>
      <c r="J1330" s="17" t="s">
        <v>11897</v>
      </c>
      <c r="K1330" s="25" t="str">
        <f>LEFT(J1330,MIN(FIND({0,1,2,3,4,5,6,7,8,9},ASC(J1330)&amp;1234567890))-1)</f>
        <v>Se</v>
      </c>
      <c r="L1330" s="25">
        <f t="shared" si="41"/>
        <v>1.5</v>
      </c>
      <c r="M1330" s="25">
        <f>VLOOKUP(K1330,Table!$A$2:$C$121,2,0)</f>
        <v>16</v>
      </c>
      <c r="N1330" s="26">
        <f>VLOOKUP(K1330,Table!$A$2:$C$121,3,0)</f>
        <v>4</v>
      </c>
      <c r="O1330" s="13" t="str">
        <f>VLOOKUP(A1330,Table!$U$1:$V$230,2,0)</f>
        <v>Orthorhombic</v>
      </c>
      <c r="P1330" s="1"/>
    </row>
    <row r="1331" spans="1:16">
      <c r="A1331" s="12">
        <v>58</v>
      </c>
      <c r="B1331" s="12">
        <v>56675</v>
      </c>
      <c r="C1331" s="12" t="s">
        <v>2073</v>
      </c>
      <c r="D1331" s="12" t="s">
        <v>2126</v>
      </c>
      <c r="E1331" s="17" t="s">
        <v>11291</v>
      </c>
      <c r="F1331" s="25" t="str">
        <f>LEFT(E1331,MIN(FIND({0,1,2,3,4,5,6,7,8,9},ASC(E1331)&amp;1234567890))-1)</f>
        <v>Sn</v>
      </c>
      <c r="G1331" s="25">
        <f t="shared" si="40"/>
        <v>1</v>
      </c>
      <c r="H1331" s="25">
        <f>VLOOKUP(F1331,Table!$A$2:$C$121,2,0)</f>
        <v>14</v>
      </c>
      <c r="I1331" s="26">
        <f>VLOOKUP(F1331,Table!$A$2:$C$121,3,0)</f>
        <v>5</v>
      </c>
      <c r="J1331" s="17" t="s">
        <v>32</v>
      </c>
      <c r="K1331" s="25" t="str">
        <f>LEFT(J1331,MIN(FIND({0,1,2,3,4,5,6,7,8,9},ASC(J1331)&amp;1234567890))-1)</f>
        <v>O</v>
      </c>
      <c r="L1331" s="25">
        <f t="shared" si="41"/>
        <v>2</v>
      </c>
      <c r="M1331" s="25">
        <f>VLOOKUP(K1331,Table!$A$2:$C$121,2,0)</f>
        <v>16</v>
      </c>
      <c r="N1331" s="26">
        <f>VLOOKUP(K1331,Table!$A$2:$C$121,3,0)</f>
        <v>2</v>
      </c>
      <c r="O1331" s="13" t="str">
        <f>VLOOKUP(A1331,Table!$U$1:$V$230,2,0)</f>
        <v>Orthorhombic</v>
      </c>
      <c r="P1331" s="1"/>
    </row>
    <row r="1332" spans="1:16">
      <c r="A1332" s="12">
        <v>58</v>
      </c>
      <c r="B1332" s="12">
        <v>94279</v>
      </c>
      <c r="C1332" s="12" t="s">
        <v>2073</v>
      </c>
      <c r="D1332" s="12" t="s">
        <v>2127</v>
      </c>
      <c r="E1332" s="17" t="s">
        <v>69</v>
      </c>
      <c r="F1332" s="25" t="str">
        <f>LEFT(E1332,MIN(FIND({0,1,2,3,4,5,6,7,8,9},ASC(E1332)&amp;1234567890))-1)</f>
        <v>Mg</v>
      </c>
      <c r="G1332" s="25">
        <f t="shared" si="40"/>
        <v>1</v>
      </c>
      <c r="H1332" s="25">
        <f>VLOOKUP(F1332,Table!$A$2:$C$121,2,0)</f>
        <v>2</v>
      </c>
      <c r="I1332" s="26">
        <f>VLOOKUP(F1332,Table!$A$2:$C$121,3,0)</f>
        <v>3</v>
      </c>
      <c r="J1332" s="17" t="s">
        <v>11632</v>
      </c>
      <c r="K1332" s="25" t="str">
        <f>LEFT(J1332,MIN(FIND({0,1,2,3,4,5,6,7,8,9},ASC(J1332)&amp;1234567890))-1)</f>
        <v>F</v>
      </c>
      <c r="L1332" s="25">
        <f t="shared" si="41"/>
        <v>2</v>
      </c>
      <c r="M1332" s="25">
        <f>VLOOKUP(K1332,Table!$A$2:$C$121,2,0)</f>
        <v>17</v>
      </c>
      <c r="N1332" s="26">
        <f>VLOOKUP(K1332,Table!$A$2:$C$121,3,0)</f>
        <v>2</v>
      </c>
      <c r="O1332" s="13" t="str">
        <f>VLOOKUP(A1332,Table!$U$1:$V$230,2,0)</f>
        <v>Orthorhombic</v>
      </c>
      <c r="P1332" s="1"/>
    </row>
    <row r="1333" spans="1:16">
      <c r="A1333" s="12">
        <v>58</v>
      </c>
      <c r="B1333" s="12">
        <v>281217</v>
      </c>
      <c r="C1333" s="12" t="s">
        <v>2073</v>
      </c>
      <c r="D1333" s="12" t="s">
        <v>2128</v>
      </c>
      <c r="E1333" s="17" t="s">
        <v>11898</v>
      </c>
      <c r="F1333" s="25" t="str">
        <f>LEFT(E1333,MIN(FIND({0,1,2,3,4,5,6,7,8,9},ASC(E1333)&amp;1234567890))-1)</f>
        <v>Si</v>
      </c>
      <c r="G1333" s="25">
        <f t="shared" si="40"/>
        <v>36</v>
      </c>
      <c r="H1333" s="25">
        <f>VLOOKUP(F1333,Table!$A$2:$C$121,2,0)</f>
        <v>14</v>
      </c>
      <c r="I1333" s="26">
        <f>VLOOKUP(F1333,Table!$A$2:$C$121,3,0)</f>
        <v>3</v>
      </c>
      <c r="J1333" s="17" t="s">
        <v>11899</v>
      </c>
      <c r="K1333" s="25" t="str">
        <f>LEFT(J1333,MIN(FIND({0,1,2,3,4,5,6,7,8,9},ASC(J1333)&amp;1234567890))-1)</f>
        <v>O</v>
      </c>
      <c r="L1333" s="25">
        <f t="shared" si="41"/>
        <v>72</v>
      </c>
      <c r="M1333" s="25">
        <f>VLOOKUP(K1333,Table!$A$2:$C$121,2,0)</f>
        <v>16</v>
      </c>
      <c r="N1333" s="26">
        <f>VLOOKUP(K1333,Table!$A$2:$C$121,3,0)</f>
        <v>2</v>
      </c>
      <c r="O1333" s="13" t="str">
        <f>VLOOKUP(A1333,Table!$U$1:$V$230,2,0)</f>
        <v>Orthorhombic</v>
      </c>
      <c r="P1333" s="1"/>
    </row>
    <row r="1334" spans="1:16">
      <c r="A1334" s="12">
        <v>58</v>
      </c>
      <c r="B1334" s="12">
        <v>96418</v>
      </c>
      <c r="C1334" s="12" t="s">
        <v>2092</v>
      </c>
      <c r="D1334" s="12" t="s">
        <v>2129</v>
      </c>
      <c r="E1334" s="17" t="s">
        <v>11781</v>
      </c>
      <c r="F1334" s="25" t="str">
        <f>LEFT(E1334,MIN(FIND({0,1,2,3,4,5,6,7,8,9},ASC(E1334)&amp;1234567890))-1)</f>
        <v>Pd</v>
      </c>
      <c r="G1334" s="25">
        <f t="shared" si="40"/>
        <v>2</v>
      </c>
      <c r="H1334" s="25">
        <f>VLOOKUP(F1334,Table!$A$2:$C$121,2,0)</f>
        <v>10</v>
      </c>
      <c r="I1334" s="26">
        <f>VLOOKUP(F1334,Table!$A$2:$C$121,3,0)</f>
        <v>5</v>
      </c>
      <c r="J1334" s="17" t="s">
        <v>68</v>
      </c>
      <c r="K1334" s="25" t="str">
        <f>LEFT(J1334,MIN(FIND({0,1,2,3,4,5,6,7,8,9},ASC(J1334)&amp;1234567890))-1)</f>
        <v>N</v>
      </c>
      <c r="L1334" s="25">
        <f t="shared" si="41"/>
        <v>1</v>
      </c>
      <c r="M1334" s="25">
        <f>VLOOKUP(K1334,Table!$A$2:$C$121,2,0)</f>
        <v>15</v>
      </c>
      <c r="N1334" s="26">
        <f>VLOOKUP(K1334,Table!$A$2:$C$121,3,0)</f>
        <v>2</v>
      </c>
      <c r="O1334" s="13" t="str">
        <f>VLOOKUP(A1334,Table!$U$1:$V$230,2,0)</f>
        <v>Orthorhombic</v>
      </c>
      <c r="P1334" s="1"/>
    </row>
    <row r="1335" spans="1:16">
      <c r="A1335" s="12">
        <v>58</v>
      </c>
      <c r="B1335" s="12">
        <v>57497</v>
      </c>
      <c r="C1335" s="12" t="s">
        <v>2073</v>
      </c>
      <c r="D1335" s="12" t="s">
        <v>2130</v>
      </c>
      <c r="E1335" s="17" t="s">
        <v>11352</v>
      </c>
      <c r="F1335" s="25" t="str">
        <f>LEFT(E1335,MIN(FIND({0,1,2,3,4,5,6,7,8,9},ASC(E1335)&amp;1234567890))-1)</f>
        <v>Al</v>
      </c>
      <c r="G1335" s="25">
        <f t="shared" si="40"/>
        <v>1</v>
      </c>
      <c r="H1335" s="25">
        <f>VLOOKUP(F1335,Table!$A$2:$C$121,2,0)</f>
        <v>13</v>
      </c>
      <c r="I1335" s="26">
        <f>VLOOKUP(F1335,Table!$A$2:$C$121,3,0)</f>
        <v>3</v>
      </c>
      <c r="J1335" s="17" t="s">
        <v>35</v>
      </c>
      <c r="K1335" s="25" t="str">
        <f>LEFT(J1335,MIN(FIND({0,1,2,3,4,5,6,7,8,9},ASC(J1335)&amp;1234567890))-1)</f>
        <v>Au</v>
      </c>
      <c r="L1335" s="25">
        <f t="shared" si="41"/>
        <v>2</v>
      </c>
      <c r="M1335" s="25">
        <f>VLOOKUP(K1335,Table!$A$2:$C$121,2,0)</f>
        <v>11</v>
      </c>
      <c r="N1335" s="26">
        <f>VLOOKUP(K1335,Table!$A$2:$C$121,3,0)</f>
        <v>6</v>
      </c>
      <c r="O1335" s="13" t="str">
        <f>VLOOKUP(A1335,Table!$U$1:$V$230,2,0)</f>
        <v>Orthorhombic</v>
      </c>
      <c r="P1335" s="1"/>
    </row>
    <row r="1336" spans="1:16">
      <c r="A1336" s="12">
        <v>58</v>
      </c>
      <c r="B1336" s="12">
        <v>281599</v>
      </c>
      <c r="C1336" s="12" t="s">
        <v>2073</v>
      </c>
      <c r="D1336" s="12" t="s">
        <v>1312</v>
      </c>
      <c r="E1336" s="17" t="s">
        <v>544</v>
      </c>
      <c r="F1336" s="25" t="str">
        <f>LEFT(E1336,MIN(FIND({0,1,2,3,4,5,6,7,8,9},ASC(E1336)&amp;1234567890))-1)</f>
        <v>Ge</v>
      </c>
      <c r="G1336" s="25">
        <f t="shared" si="40"/>
        <v>1</v>
      </c>
      <c r="H1336" s="25">
        <f>VLOOKUP(F1336,Table!$A$2:$C$121,2,0)</f>
        <v>14</v>
      </c>
      <c r="I1336" s="26">
        <f>VLOOKUP(F1336,Table!$A$2:$C$121,3,0)</f>
        <v>4</v>
      </c>
      <c r="J1336" s="17" t="s">
        <v>32</v>
      </c>
      <c r="K1336" s="25" t="str">
        <f>LEFT(J1336,MIN(FIND({0,1,2,3,4,5,6,7,8,9},ASC(J1336)&amp;1234567890))-1)</f>
        <v>O</v>
      </c>
      <c r="L1336" s="25">
        <f t="shared" si="41"/>
        <v>2</v>
      </c>
      <c r="M1336" s="25">
        <f>VLOOKUP(K1336,Table!$A$2:$C$121,2,0)</f>
        <v>16</v>
      </c>
      <c r="N1336" s="26">
        <f>VLOOKUP(K1336,Table!$A$2:$C$121,3,0)</f>
        <v>2</v>
      </c>
      <c r="O1336" s="13" t="str">
        <f>VLOOKUP(A1336,Table!$U$1:$V$230,2,0)</f>
        <v>Orthorhombic</v>
      </c>
      <c r="P1336" s="1"/>
    </row>
    <row r="1337" spans="1:16">
      <c r="A1337" s="12">
        <v>58</v>
      </c>
      <c r="B1337" s="12">
        <v>99168</v>
      </c>
      <c r="C1337" s="12" t="s">
        <v>2092</v>
      </c>
      <c r="D1337" s="12" t="s">
        <v>2131</v>
      </c>
      <c r="E1337" s="17" t="s">
        <v>355</v>
      </c>
      <c r="F1337" s="25" t="str">
        <f>LEFT(E1337,MIN(FIND({0,1,2,3,4,5,6,7,8,9},ASC(E1337)&amp;1234567890))-1)</f>
        <v>Mn</v>
      </c>
      <c r="G1337" s="25">
        <f t="shared" si="40"/>
        <v>1</v>
      </c>
      <c r="H1337" s="25">
        <f>VLOOKUP(F1337,Table!$A$2:$C$121,2,0)</f>
        <v>7</v>
      </c>
      <c r="I1337" s="26">
        <f>VLOOKUP(F1337,Table!$A$2:$C$121,3,0)</f>
        <v>4</v>
      </c>
      <c r="J1337" s="17" t="s">
        <v>11900</v>
      </c>
      <c r="K1337" s="25" t="str">
        <f>LEFT(J1337,MIN(FIND({0,1,2,3,4,5,6,7,8,9},ASC(J1337)&amp;1234567890))-1)</f>
        <v>N</v>
      </c>
      <c r="L1337" s="25">
        <f t="shared" si="41"/>
        <v>0.48399999999999999</v>
      </c>
      <c r="M1337" s="25">
        <f>VLOOKUP(K1337,Table!$A$2:$C$121,2,0)</f>
        <v>15</v>
      </c>
      <c r="N1337" s="26">
        <f>VLOOKUP(K1337,Table!$A$2:$C$121,3,0)</f>
        <v>2</v>
      </c>
      <c r="O1337" s="13" t="str">
        <f>VLOOKUP(A1337,Table!$U$1:$V$230,2,0)</f>
        <v>Orthorhombic</v>
      </c>
      <c r="P1337" s="1"/>
    </row>
    <row r="1338" spans="1:16">
      <c r="A1338" s="12">
        <v>58</v>
      </c>
      <c r="B1338" s="12">
        <v>610034</v>
      </c>
      <c r="C1338" s="12" t="s">
        <v>2073</v>
      </c>
      <c r="D1338" s="12" t="s">
        <v>1241</v>
      </c>
      <c r="E1338" s="17" t="s">
        <v>76</v>
      </c>
      <c r="F1338" s="25" t="str">
        <f>LEFT(E1338,MIN(FIND({0,1,2,3,4,5,6,7,8,9},ASC(E1338)&amp;1234567890))-1)</f>
        <v>Co</v>
      </c>
      <c r="G1338" s="25">
        <f t="shared" si="40"/>
        <v>1</v>
      </c>
      <c r="H1338" s="25">
        <f>VLOOKUP(F1338,Table!$A$2:$C$121,2,0)</f>
        <v>9</v>
      </c>
      <c r="I1338" s="26">
        <f>VLOOKUP(F1338,Table!$A$2:$C$121,3,0)</f>
        <v>4</v>
      </c>
      <c r="J1338" s="17" t="s">
        <v>453</v>
      </c>
      <c r="K1338" s="25" t="str">
        <f>LEFT(J1338,MIN(FIND({0,1,2,3,4,5,6,7,8,9},ASC(J1338)&amp;1234567890))-1)</f>
        <v>As</v>
      </c>
      <c r="L1338" s="25">
        <f t="shared" si="41"/>
        <v>2</v>
      </c>
      <c r="M1338" s="25">
        <f>VLOOKUP(K1338,Table!$A$2:$C$121,2,0)</f>
        <v>15</v>
      </c>
      <c r="N1338" s="26">
        <f>VLOOKUP(K1338,Table!$A$2:$C$121,3,0)</f>
        <v>4</v>
      </c>
      <c r="O1338" s="13" t="str">
        <f>VLOOKUP(A1338,Table!$U$1:$V$230,2,0)</f>
        <v>Orthorhombic</v>
      </c>
      <c r="P1338" s="1"/>
    </row>
    <row r="1339" spans="1:16">
      <c r="A1339" s="12">
        <v>58</v>
      </c>
      <c r="B1339" s="12">
        <v>610303</v>
      </c>
      <c r="C1339" s="12" t="s">
        <v>2073</v>
      </c>
      <c r="D1339" s="12" t="s">
        <v>2132</v>
      </c>
      <c r="E1339" s="17" t="s">
        <v>11351</v>
      </c>
      <c r="F1339" s="25" t="str">
        <f>LEFT(E1339,MIN(FIND({0,1,2,3,4,5,6,7,8,9},ASC(E1339)&amp;1234567890))-1)</f>
        <v>Cu</v>
      </c>
      <c r="G1339" s="25">
        <f t="shared" si="40"/>
        <v>1</v>
      </c>
      <c r="H1339" s="25">
        <f>VLOOKUP(F1339,Table!$A$2:$C$121,2,0)</f>
        <v>11</v>
      </c>
      <c r="I1339" s="26">
        <f>VLOOKUP(F1339,Table!$A$2:$C$121,3,0)</f>
        <v>4</v>
      </c>
      <c r="J1339" s="17" t="s">
        <v>453</v>
      </c>
      <c r="K1339" s="25" t="str">
        <f>LEFT(J1339,MIN(FIND({0,1,2,3,4,5,6,7,8,9},ASC(J1339)&amp;1234567890))-1)</f>
        <v>As</v>
      </c>
      <c r="L1339" s="25">
        <f t="shared" si="41"/>
        <v>2</v>
      </c>
      <c r="M1339" s="25">
        <f>VLOOKUP(K1339,Table!$A$2:$C$121,2,0)</f>
        <v>15</v>
      </c>
      <c r="N1339" s="26">
        <f>VLOOKUP(K1339,Table!$A$2:$C$121,3,0)</f>
        <v>4</v>
      </c>
      <c r="O1339" s="13" t="str">
        <f>VLOOKUP(A1339,Table!$U$1:$V$230,2,0)</f>
        <v>Orthorhombic</v>
      </c>
      <c r="P1339" s="1"/>
    </row>
    <row r="1340" spans="1:16">
      <c r="A1340" s="12">
        <v>58</v>
      </c>
      <c r="B1340" s="12">
        <v>610638</v>
      </c>
      <c r="C1340" s="12" t="s">
        <v>2073</v>
      </c>
      <c r="D1340" s="12" t="s">
        <v>2133</v>
      </c>
      <c r="E1340" s="17" t="s">
        <v>11431</v>
      </c>
      <c r="F1340" s="25" t="str">
        <f>LEFT(E1340,MIN(FIND({0,1,2,3,4,5,6,7,8,9},ASC(E1340)&amp;1234567890))-1)</f>
        <v>Hf</v>
      </c>
      <c r="G1340" s="25">
        <f t="shared" si="40"/>
        <v>2</v>
      </c>
      <c r="H1340" s="25">
        <f>VLOOKUP(F1340,Table!$A$2:$C$121,2,0)</f>
        <v>4</v>
      </c>
      <c r="I1340" s="26">
        <f>VLOOKUP(F1340,Table!$A$2:$C$121,3,0)</f>
        <v>6</v>
      </c>
      <c r="J1340" s="17" t="s">
        <v>540</v>
      </c>
      <c r="K1340" s="25" t="str">
        <f>LEFT(J1340,MIN(FIND({0,1,2,3,4,5,6,7,8,9},ASC(J1340)&amp;1234567890))-1)</f>
        <v>As</v>
      </c>
      <c r="L1340" s="25">
        <f t="shared" si="41"/>
        <v>1</v>
      </c>
      <c r="M1340" s="25">
        <f>VLOOKUP(K1340,Table!$A$2:$C$121,2,0)</f>
        <v>15</v>
      </c>
      <c r="N1340" s="26">
        <f>VLOOKUP(K1340,Table!$A$2:$C$121,3,0)</f>
        <v>4</v>
      </c>
      <c r="O1340" s="13" t="str">
        <f>VLOOKUP(A1340,Table!$U$1:$V$230,2,0)</f>
        <v>Orthorhombic</v>
      </c>
      <c r="P1340" s="1"/>
    </row>
    <row r="1341" spans="1:16">
      <c r="A1341" s="12">
        <v>58</v>
      </c>
      <c r="B1341" s="12">
        <v>611452</v>
      </c>
      <c r="C1341" s="12" t="s">
        <v>2073</v>
      </c>
      <c r="D1341" s="12" t="s">
        <v>2134</v>
      </c>
      <c r="E1341" s="17" t="s">
        <v>583</v>
      </c>
      <c r="F1341" s="25" t="str">
        <f>LEFT(E1341,MIN(FIND({0,1,2,3,4,5,6,7,8,9},ASC(E1341)&amp;1234567890))-1)</f>
        <v>Ta</v>
      </c>
      <c r="G1341" s="25">
        <f t="shared" si="40"/>
        <v>2</v>
      </c>
      <c r="H1341" s="25">
        <f>VLOOKUP(F1341,Table!$A$2:$C$121,2,0)</f>
        <v>5</v>
      </c>
      <c r="I1341" s="26">
        <f>VLOOKUP(F1341,Table!$A$2:$C$121,3,0)</f>
        <v>6</v>
      </c>
      <c r="J1341" s="17" t="s">
        <v>540</v>
      </c>
      <c r="K1341" s="25" t="str">
        <f>LEFT(J1341,MIN(FIND({0,1,2,3,4,5,6,7,8,9},ASC(J1341)&amp;1234567890))-1)</f>
        <v>As</v>
      </c>
      <c r="L1341" s="25">
        <f t="shared" si="41"/>
        <v>1</v>
      </c>
      <c r="M1341" s="25">
        <f>VLOOKUP(K1341,Table!$A$2:$C$121,2,0)</f>
        <v>15</v>
      </c>
      <c r="N1341" s="26">
        <f>VLOOKUP(K1341,Table!$A$2:$C$121,3,0)</f>
        <v>4</v>
      </c>
      <c r="O1341" s="13" t="str">
        <f>VLOOKUP(A1341,Table!$U$1:$V$230,2,0)</f>
        <v>Orthorhombic</v>
      </c>
      <c r="P1341" s="1"/>
    </row>
    <row r="1342" spans="1:16">
      <c r="A1342" s="12">
        <v>58</v>
      </c>
      <c r="B1342" s="12">
        <v>611616</v>
      </c>
      <c r="C1342" s="12" t="s">
        <v>2073</v>
      </c>
      <c r="D1342" s="12" t="s">
        <v>2135</v>
      </c>
      <c r="E1342" s="17" t="s">
        <v>11890</v>
      </c>
      <c r="F1342" s="25" t="str">
        <f>LEFT(E1342,MIN(FIND({0,1,2,3,4,5,6,7,8,9},ASC(E1342)&amp;1234567890))-1)</f>
        <v>Zr</v>
      </c>
      <c r="G1342" s="25">
        <f t="shared" si="40"/>
        <v>14</v>
      </c>
      <c r="H1342" s="25">
        <f>VLOOKUP(F1342,Table!$A$2:$C$121,2,0)</f>
        <v>4</v>
      </c>
      <c r="I1342" s="26">
        <f>VLOOKUP(F1342,Table!$A$2:$C$121,3,0)</f>
        <v>5</v>
      </c>
      <c r="J1342" s="17" t="s">
        <v>11901</v>
      </c>
      <c r="K1342" s="25" t="str">
        <f>LEFT(J1342,MIN(FIND({0,1,2,3,4,5,6,7,8,9},ASC(J1342)&amp;1234567890))-1)</f>
        <v>As</v>
      </c>
      <c r="L1342" s="25">
        <f t="shared" si="41"/>
        <v>9</v>
      </c>
      <c r="M1342" s="25">
        <f>VLOOKUP(K1342,Table!$A$2:$C$121,2,0)</f>
        <v>15</v>
      </c>
      <c r="N1342" s="26">
        <f>VLOOKUP(K1342,Table!$A$2:$C$121,3,0)</f>
        <v>4</v>
      </c>
      <c r="O1342" s="13" t="str">
        <f>VLOOKUP(A1342,Table!$U$1:$V$230,2,0)</f>
        <v>Orthorhombic</v>
      </c>
      <c r="P1342" s="1"/>
    </row>
    <row r="1343" spans="1:16">
      <c r="A1343" s="12">
        <v>58</v>
      </c>
      <c r="B1343" s="12">
        <v>616683</v>
      </c>
      <c r="C1343" s="12" t="s">
        <v>2073</v>
      </c>
      <c r="D1343" s="12" t="s">
        <v>2136</v>
      </c>
      <c r="E1343" s="17" t="s">
        <v>426</v>
      </c>
      <c r="F1343" s="25" t="str">
        <f>LEFT(E1343,MIN(FIND({0,1,2,3,4,5,6,7,8,9},ASC(E1343)&amp;1234567890))-1)</f>
        <v>Hf</v>
      </c>
      <c r="G1343" s="25">
        <f t="shared" si="40"/>
        <v>1</v>
      </c>
      <c r="H1343" s="25">
        <f>VLOOKUP(F1343,Table!$A$2:$C$121,2,0)</f>
        <v>4</v>
      </c>
      <c r="I1343" s="26">
        <f>VLOOKUP(F1343,Table!$A$2:$C$121,3,0)</f>
        <v>6</v>
      </c>
      <c r="J1343" s="17" t="s">
        <v>11456</v>
      </c>
      <c r="K1343" s="25" t="str">
        <f>LEFT(J1343,MIN(FIND({0,1,2,3,4,5,6,7,8,9},ASC(J1343)&amp;1234567890))-1)</f>
        <v>Bi</v>
      </c>
      <c r="L1343" s="25">
        <f t="shared" si="41"/>
        <v>2</v>
      </c>
      <c r="M1343" s="25">
        <f>VLOOKUP(K1343,Table!$A$2:$C$121,2,0)</f>
        <v>15</v>
      </c>
      <c r="N1343" s="26">
        <f>VLOOKUP(K1343,Table!$A$2:$C$121,3,0)</f>
        <v>6</v>
      </c>
      <c r="O1343" s="13" t="str">
        <f>VLOOKUP(A1343,Table!$U$1:$V$230,2,0)</f>
        <v>Orthorhombic</v>
      </c>
      <c r="P1343" s="1"/>
    </row>
    <row r="1344" spans="1:16">
      <c r="A1344" s="12">
        <v>58</v>
      </c>
      <c r="B1344" s="12">
        <v>628782</v>
      </c>
      <c r="C1344" s="12" t="s">
        <v>2073</v>
      </c>
      <c r="D1344" s="12" t="s">
        <v>1743</v>
      </c>
      <c r="E1344" s="17" t="s">
        <v>11351</v>
      </c>
      <c r="F1344" s="25" t="str">
        <f>LEFT(E1344,MIN(FIND({0,1,2,3,4,5,6,7,8,9},ASC(E1344)&amp;1234567890))-1)</f>
        <v>Cu</v>
      </c>
      <c r="G1344" s="25">
        <f t="shared" si="40"/>
        <v>1</v>
      </c>
      <c r="H1344" s="25">
        <f>VLOOKUP(F1344,Table!$A$2:$C$121,2,0)</f>
        <v>11</v>
      </c>
      <c r="I1344" s="26">
        <f>VLOOKUP(F1344,Table!$A$2:$C$121,3,0)</f>
        <v>4</v>
      </c>
      <c r="J1344" s="17" t="s">
        <v>34</v>
      </c>
      <c r="K1344" s="25" t="str">
        <f>LEFT(J1344,MIN(FIND({0,1,2,3,4,5,6,7,8,9},ASC(J1344)&amp;1234567890))-1)</f>
        <v>S</v>
      </c>
      <c r="L1344" s="25">
        <f t="shared" si="41"/>
        <v>2</v>
      </c>
      <c r="M1344" s="25">
        <f>VLOOKUP(K1344,Table!$A$2:$C$121,2,0)</f>
        <v>16</v>
      </c>
      <c r="N1344" s="26">
        <f>VLOOKUP(K1344,Table!$A$2:$C$121,3,0)</f>
        <v>3</v>
      </c>
      <c r="O1344" s="13" t="str">
        <f>VLOOKUP(A1344,Table!$U$1:$V$230,2,0)</f>
        <v>Orthorhombic</v>
      </c>
      <c r="P1344" s="1"/>
    </row>
    <row r="1345" spans="1:16">
      <c r="A1345" s="12">
        <v>58</v>
      </c>
      <c r="B1345" s="12">
        <v>637638</v>
      </c>
      <c r="C1345" s="12" t="s">
        <v>2073</v>
      </c>
      <c r="D1345" s="12" t="s">
        <v>2137</v>
      </c>
      <c r="E1345" s="17" t="s">
        <v>11461</v>
      </c>
      <c r="F1345" s="25" t="str">
        <f>LEFT(E1345,MIN(FIND({0,1,2,3,4,5,6,7,8,9},ASC(E1345)&amp;1234567890))-1)</f>
        <v>Ge</v>
      </c>
      <c r="G1345" s="25">
        <f t="shared" si="40"/>
        <v>2</v>
      </c>
      <c r="H1345" s="25">
        <f>VLOOKUP(F1345,Table!$A$2:$C$121,2,0)</f>
        <v>14</v>
      </c>
      <c r="I1345" s="26">
        <f>VLOOKUP(F1345,Table!$A$2:$C$121,3,0)</f>
        <v>4</v>
      </c>
      <c r="J1345" s="17" t="s">
        <v>539</v>
      </c>
      <c r="K1345" s="25" t="str">
        <f>LEFT(J1345,MIN(FIND({0,1,2,3,4,5,6,7,8,9},ASC(J1345)&amp;1234567890))-1)</f>
        <v>Pt</v>
      </c>
      <c r="L1345" s="25">
        <f t="shared" si="41"/>
        <v>1</v>
      </c>
      <c r="M1345" s="25">
        <f>VLOOKUP(K1345,Table!$A$2:$C$121,2,0)</f>
        <v>10</v>
      </c>
      <c r="N1345" s="26">
        <f>VLOOKUP(K1345,Table!$A$2:$C$121,3,0)</f>
        <v>6</v>
      </c>
      <c r="O1345" s="13" t="str">
        <f>VLOOKUP(A1345,Table!$U$1:$V$230,2,0)</f>
        <v>Orthorhombic</v>
      </c>
      <c r="P1345" s="1"/>
    </row>
    <row r="1346" spans="1:16">
      <c r="A1346" s="12">
        <v>58</v>
      </c>
      <c r="B1346" s="12">
        <v>640618</v>
      </c>
      <c r="C1346" s="12" t="s">
        <v>2073</v>
      </c>
      <c r="D1346" s="12" t="s">
        <v>2138</v>
      </c>
      <c r="E1346" s="17" t="s">
        <v>11641</v>
      </c>
      <c r="F1346" s="25" t="str">
        <f>LEFT(E1346,MIN(FIND({0,1,2,3,4,5,6,7,8,9},ASC(E1346)&amp;1234567890))-1)</f>
        <v>In</v>
      </c>
      <c r="G1346" s="25">
        <f t="shared" ref="G1346:G1409" si="42">IF(SUBSTITUTE(E1346,F1346,"")="",1,SUBSTITUTE(E1346,F1346,""))*1</f>
        <v>2</v>
      </c>
      <c r="H1346" s="25">
        <f>VLOOKUP(F1346,Table!$A$2:$C$121,2,0)</f>
        <v>13</v>
      </c>
      <c r="I1346" s="26">
        <f>VLOOKUP(F1346,Table!$A$2:$C$121,3,0)</f>
        <v>5</v>
      </c>
      <c r="J1346" s="17" t="s">
        <v>328</v>
      </c>
      <c r="K1346" s="25" t="str">
        <f>LEFT(J1346,MIN(FIND({0,1,2,3,4,5,6,7,8,9},ASC(J1346)&amp;1234567890))-1)</f>
        <v>Te</v>
      </c>
      <c r="L1346" s="25">
        <f t="shared" ref="L1346:L1409" si="43">IF(SUBSTITUTE(J1346,K1346,"")="",1,SUBSTITUTE(J1346,K1346,""))*1</f>
        <v>1</v>
      </c>
      <c r="M1346" s="25">
        <f>VLOOKUP(K1346,Table!$A$2:$C$121,2,0)</f>
        <v>16</v>
      </c>
      <c r="N1346" s="26">
        <f>VLOOKUP(K1346,Table!$A$2:$C$121,3,0)</f>
        <v>5</v>
      </c>
      <c r="O1346" s="13" t="str">
        <f>VLOOKUP(A1346,Table!$U$1:$V$230,2,0)</f>
        <v>Orthorhombic</v>
      </c>
      <c r="P1346" s="1"/>
    </row>
    <row r="1347" spans="1:16">
      <c r="A1347" s="12">
        <v>58</v>
      </c>
      <c r="B1347" s="12">
        <v>643441</v>
      </c>
      <c r="C1347" s="12" t="s">
        <v>2073</v>
      </c>
      <c r="D1347" s="12" t="s">
        <v>1423</v>
      </c>
      <c r="E1347" s="17" t="s">
        <v>355</v>
      </c>
      <c r="F1347" s="25" t="str">
        <f>LEFT(E1347,MIN(FIND({0,1,2,3,4,5,6,7,8,9},ASC(E1347)&amp;1234567890))-1)</f>
        <v>Mn</v>
      </c>
      <c r="G1347" s="25">
        <f t="shared" si="42"/>
        <v>1</v>
      </c>
      <c r="H1347" s="25">
        <f>VLOOKUP(F1347,Table!$A$2:$C$121,2,0)</f>
        <v>7</v>
      </c>
      <c r="I1347" s="26">
        <f>VLOOKUP(F1347,Table!$A$2:$C$121,3,0)</f>
        <v>4</v>
      </c>
      <c r="J1347" s="17" t="s">
        <v>34</v>
      </c>
      <c r="K1347" s="25" t="str">
        <f>LEFT(J1347,MIN(FIND({0,1,2,3,4,5,6,7,8,9},ASC(J1347)&amp;1234567890))-1)</f>
        <v>S</v>
      </c>
      <c r="L1347" s="25">
        <f t="shared" si="43"/>
        <v>2</v>
      </c>
      <c r="M1347" s="25">
        <f>VLOOKUP(K1347,Table!$A$2:$C$121,2,0)</f>
        <v>16</v>
      </c>
      <c r="N1347" s="26">
        <f>VLOOKUP(K1347,Table!$A$2:$C$121,3,0)</f>
        <v>3</v>
      </c>
      <c r="O1347" s="13" t="str">
        <f>VLOOKUP(A1347,Table!$U$1:$V$230,2,0)</f>
        <v>Orthorhombic</v>
      </c>
      <c r="P1347" s="1"/>
    </row>
    <row r="1348" spans="1:16">
      <c r="A1348" s="12">
        <v>58</v>
      </c>
      <c r="B1348" s="12">
        <v>110776</v>
      </c>
      <c r="C1348" s="12" t="s">
        <v>2073</v>
      </c>
      <c r="D1348" s="12" t="s">
        <v>1636</v>
      </c>
      <c r="E1348" s="17" t="s">
        <v>614</v>
      </c>
      <c r="F1348" s="25" t="str">
        <f>LEFT(E1348,MIN(FIND({0,1,2,3,4,5,6,7,8,9},ASC(E1348)&amp;1234567890))-1)</f>
        <v>C</v>
      </c>
      <c r="G1348" s="25">
        <f t="shared" si="42"/>
        <v>1</v>
      </c>
      <c r="H1348" s="25">
        <f>VLOOKUP(F1348,Table!$A$2:$C$121,2,0)</f>
        <v>14</v>
      </c>
      <c r="I1348" s="26">
        <f>VLOOKUP(F1348,Table!$A$2:$C$121,3,0)</f>
        <v>2</v>
      </c>
      <c r="J1348" s="17" t="s">
        <v>32</v>
      </c>
      <c r="K1348" s="25" t="str">
        <f>LEFT(J1348,MIN(FIND({0,1,2,3,4,5,6,7,8,9},ASC(J1348)&amp;1234567890))-1)</f>
        <v>O</v>
      </c>
      <c r="L1348" s="25">
        <f t="shared" si="43"/>
        <v>2</v>
      </c>
      <c r="M1348" s="25">
        <f>VLOOKUP(K1348,Table!$A$2:$C$121,2,0)</f>
        <v>16</v>
      </c>
      <c r="N1348" s="26">
        <f>VLOOKUP(K1348,Table!$A$2:$C$121,3,0)</f>
        <v>2</v>
      </c>
      <c r="O1348" s="13" t="str">
        <f>VLOOKUP(A1348,Table!$U$1:$V$230,2,0)</f>
        <v>Orthorhombic</v>
      </c>
      <c r="P1348" s="1"/>
    </row>
    <row r="1349" spans="1:16">
      <c r="A1349" s="12">
        <v>58</v>
      </c>
      <c r="B1349" s="12">
        <v>150694</v>
      </c>
      <c r="C1349" s="12" t="s">
        <v>2102</v>
      </c>
      <c r="D1349" s="12" t="s">
        <v>2139</v>
      </c>
      <c r="E1349" s="17" t="s">
        <v>11902</v>
      </c>
      <c r="F1349" s="25" t="str">
        <f>LEFT(E1349,MIN(FIND({0,1,2,3,4,5,6,7,8,9},ASC(E1349)&amp;1234567890))-1)</f>
        <v>Au</v>
      </c>
      <c r="G1349" s="25">
        <f t="shared" si="42"/>
        <v>3.25</v>
      </c>
      <c r="H1349" s="25">
        <f>VLOOKUP(F1349,Table!$A$2:$C$121,2,0)</f>
        <v>11</v>
      </c>
      <c r="I1349" s="26">
        <f>VLOOKUP(F1349,Table!$A$2:$C$121,3,0)</f>
        <v>6</v>
      </c>
      <c r="J1349" s="17" t="s">
        <v>11903</v>
      </c>
      <c r="K1349" s="25" t="str">
        <f>LEFT(J1349,MIN(FIND({0,1,2,3,4,5,6,7,8,9},ASC(J1349)&amp;1234567890))-1)</f>
        <v>Zn</v>
      </c>
      <c r="L1349" s="25">
        <f t="shared" si="43"/>
        <v>0.75</v>
      </c>
      <c r="M1349" s="25">
        <f>VLOOKUP(K1349,Table!$A$2:$C$121,2,0)</f>
        <v>12</v>
      </c>
      <c r="N1349" s="26">
        <f>VLOOKUP(K1349,Table!$A$2:$C$121,3,0)</f>
        <v>4</v>
      </c>
      <c r="O1349" s="13" t="str">
        <f>VLOOKUP(A1349,Table!$U$1:$V$230,2,0)</f>
        <v>Orthorhombic</v>
      </c>
      <c r="P1349" s="1"/>
    </row>
    <row r="1350" spans="1:16">
      <c r="A1350" s="12">
        <v>58</v>
      </c>
      <c r="B1350" s="12">
        <v>155832</v>
      </c>
      <c r="C1350" s="12" t="s">
        <v>2073</v>
      </c>
      <c r="D1350" s="12" t="s">
        <v>2140</v>
      </c>
      <c r="E1350" s="17" t="s">
        <v>11390</v>
      </c>
      <c r="F1350" s="25" t="str">
        <f>LEFT(E1350,MIN(FIND({0,1,2,3,4,5,6,7,8,9},ASC(E1350)&amp;1234567890))-1)</f>
        <v>Cr</v>
      </c>
      <c r="G1350" s="25">
        <f t="shared" si="42"/>
        <v>1</v>
      </c>
      <c r="H1350" s="25">
        <f>VLOOKUP(F1350,Table!$A$2:$C$121,2,0)</f>
        <v>6</v>
      </c>
      <c r="I1350" s="26">
        <f>VLOOKUP(F1350,Table!$A$2:$C$121,3,0)</f>
        <v>4</v>
      </c>
      <c r="J1350" s="17" t="s">
        <v>32</v>
      </c>
      <c r="K1350" s="25" t="str">
        <f>LEFT(J1350,MIN(FIND({0,1,2,3,4,5,6,7,8,9},ASC(J1350)&amp;1234567890))-1)</f>
        <v>O</v>
      </c>
      <c r="L1350" s="25">
        <f t="shared" si="43"/>
        <v>2</v>
      </c>
      <c r="M1350" s="25">
        <f>VLOOKUP(K1350,Table!$A$2:$C$121,2,0)</f>
        <v>16</v>
      </c>
      <c r="N1350" s="26">
        <f>VLOOKUP(K1350,Table!$A$2:$C$121,3,0)</f>
        <v>2</v>
      </c>
      <c r="O1350" s="13" t="str">
        <f>VLOOKUP(A1350,Table!$U$1:$V$230,2,0)</f>
        <v>Orthorhombic</v>
      </c>
      <c r="P1350" s="1"/>
    </row>
    <row r="1351" spans="1:16">
      <c r="A1351" s="12">
        <v>58</v>
      </c>
      <c r="B1351" s="12">
        <v>157345</v>
      </c>
      <c r="C1351" s="12" t="s">
        <v>2073</v>
      </c>
      <c r="D1351" s="12" t="s">
        <v>2141</v>
      </c>
      <c r="E1351" s="17" t="s">
        <v>11352</v>
      </c>
      <c r="F1351" s="25" t="str">
        <f>LEFT(E1351,MIN(FIND({0,1,2,3,4,5,6,7,8,9},ASC(E1351)&amp;1234567890))-1)</f>
        <v>Al</v>
      </c>
      <c r="G1351" s="25">
        <f t="shared" si="42"/>
        <v>1</v>
      </c>
      <c r="H1351" s="25">
        <f>VLOOKUP(F1351,Table!$A$2:$C$121,2,0)</f>
        <v>13</v>
      </c>
      <c r="I1351" s="26">
        <f>VLOOKUP(F1351,Table!$A$2:$C$121,3,0)</f>
        <v>3</v>
      </c>
      <c r="J1351" s="17" t="s">
        <v>11904</v>
      </c>
      <c r="K1351" s="25" t="str">
        <f>LEFT(J1351,MIN(FIND({0,1,2,3,4,5,6,7,8,9},ASC(J1351)&amp;1234567890))-1)</f>
        <v>D</v>
      </c>
      <c r="L1351" s="25">
        <f t="shared" si="43"/>
        <v>3</v>
      </c>
      <c r="M1351" s="25">
        <f>VLOOKUP(K1351,Table!$A$2:$C$121,2,0)</f>
        <v>1</v>
      </c>
      <c r="N1351" s="26">
        <f>VLOOKUP(K1351,Table!$A$2:$C$121,3,0)</f>
        <v>1</v>
      </c>
      <c r="O1351" s="13" t="str">
        <f>VLOOKUP(A1351,Table!$U$1:$V$230,2,0)</f>
        <v>Orthorhombic</v>
      </c>
      <c r="P1351" s="1"/>
    </row>
    <row r="1352" spans="1:16">
      <c r="A1352" s="12">
        <v>58</v>
      </c>
      <c r="B1352" s="12">
        <v>186851</v>
      </c>
      <c r="C1352" s="12" t="s">
        <v>2073</v>
      </c>
      <c r="D1352" s="12" t="s">
        <v>2142</v>
      </c>
      <c r="E1352" s="17" t="s">
        <v>11390</v>
      </c>
      <c r="F1352" s="25" t="str">
        <f>LEFT(E1352,MIN(FIND({0,1,2,3,4,5,6,7,8,9},ASC(E1352)&amp;1234567890))-1)</f>
        <v>Cr</v>
      </c>
      <c r="G1352" s="25">
        <f t="shared" si="42"/>
        <v>1</v>
      </c>
      <c r="H1352" s="25">
        <f>VLOOKUP(F1352,Table!$A$2:$C$121,2,0)</f>
        <v>6</v>
      </c>
      <c r="I1352" s="26">
        <f>VLOOKUP(F1352,Table!$A$2:$C$121,3,0)</f>
        <v>4</v>
      </c>
      <c r="J1352" s="17" t="s">
        <v>11511</v>
      </c>
      <c r="K1352" s="25" t="str">
        <f>LEFT(J1352,MIN(FIND({0,1,2,3,4,5,6,7,8,9},ASC(J1352)&amp;1234567890))-1)</f>
        <v>B</v>
      </c>
      <c r="L1352" s="25">
        <f t="shared" si="43"/>
        <v>4</v>
      </c>
      <c r="M1352" s="25">
        <f>VLOOKUP(K1352,Table!$A$2:$C$121,2,0)</f>
        <v>13</v>
      </c>
      <c r="N1352" s="26">
        <f>VLOOKUP(K1352,Table!$A$2:$C$121,3,0)</f>
        <v>2</v>
      </c>
      <c r="O1352" s="13" t="str">
        <f>VLOOKUP(A1352,Table!$U$1:$V$230,2,0)</f>
        <v>Orthorhombic</v>
      </c>
      <c r="P1352" s="1"/>
    </row>
    <row r="1353" spans="1:16">
      <c r="A1353" s="12">
        <v>58</v>
      </c>
      <c r="B1353" s="12">
        <v>426516</v>
      </c>
      <c r="C1353" s="12" t="s">
        <v>2073</v>
      </c>
      <c r="D1353" s="12" t="s">
        <v>2143</v>
      </c>
      <c r="E1353" s="17" t="s">
        <v>11905</v>
      </c>
      <c r="F1353" s="25" t="str">
        <f>LEFT(E1353,MIN(FIND({0,1,2,3,4,5,6,7,8,9},ASC(E1353)&amp;1234567890))-1)</f>
        <v>Bi</v>
      </c>
      <c r="G1353" s="25">
        <f t="shared" si="42"/>
        <v>6</v>
      </c>
      <c r="H1353" s="25">
        <f>VLOOKUP(F1353,Table!$A$2:$C$121,2,0)</f>
        <v>15</v>
      </c>
      <c r="I1353" s="26">
        <f>VLOOKUP(F1353,Table!$A$2:$C$121,3,0)</f>
        <v>6</v>
      </c>
      <c r="J1353" s="17" t="s">
        <v>11906</v>
      </c>
      <c r="K1353" s="25" t="str">
        <f>LEFT(J1353,MIN(FIND({0,1,2,3,4,5,6,7,8,9},ASC(J1353)&amp;1234567890))-1)</f>
        <v>Cl</v>
      </c>
      <c r="L1353" s="25">
        <f t="shared" si="43"/>
        <v>7</v>
      </c>
      <c r="M1353" s="25">
        <f>VLOOKUP(K1353,Table!$A$2:$C$121,2,0)</f>
        <v>17</v>
      </c>
      <c r="N1353" s="26">
        <f>VLOOKUP(K1353,Table!$A$2:$C$121,3,0)</f>
        <v>3</v>
      </c>
      <c r="O1353" s="13" t="str">
        <f>VLOOKUP(A1353,Table!$U$1:$V$230,2,0)</f>
        <v>Orthorhombic</v>
      </c>
      <c r="P1353" s="1"/>
    </row>
    <row r="1354" spans="1:16">
      <c r="A1354" s="12">
        <v>58</v>
      </c>
      <c r="B1354" s="12">
        <v>426515</v>
      </c>
      <c r="C1354" s="12" t="s">
        <v>2073</v>
      </c>
      <c r="D1354" s="12" t="s">
        <v>2144</v>
      </c>
      <c r="E1354" s="17" t="s">
        <v>11905</v>
      </c>
      <c r="F1354" s="25" t="str">
        <f>LEFT(E1354,MIN(FIND({0,1,2,3,4,5,6,7,8,9},ASC(E1354)&amp;1234567890))-1)</f>
        <v>Bi</v>
      </c>
      <c r="G1354" s="25">
        <f t="shared" si="42"/>
        <v>6</v>
      </c>
      <c r="H1354" s="25">
        <f>VLOOKUP(F1354,Table!$A$2:$C$121,2,0)</f>
        <v>15</v>
      </c>
      <c r="I1354" s="26">
        <f>VLOOKUP(F1354,Table!$A$2:$C$121,3,0)</f>
        <v>6</v>
      </c>
      <c r="J1354" s="17" t="s">
        <v>11508</v>
      </c>
      <c r="K1354" s="25" t="str">
        <f>LEFT(J1354,MIN(FIND({0,1,2,3,4,5,6,7,8,9},ASC(J1354)&amp;1234567890))-1)</f>
        <v>Br</v>
      </c>
      <c r="L1354" s="25">
        <f t="shared" si="43"/>
        <v>7</v>
      </c>
      <c r="M1354" s="25">
        <f>VLOOKUP(K1354,Table!$A$2:$C$121,2,0)</f>
        <v>17</v>
      </c>
      <c r="N1354" s="26">
        <f>VLOOKUP(K1354,Table!$A$2:$C$121,3,0)</f>
        <v>4</v>
      </c>
      <c r="O1354" s="13" t="str">
        <f>VLOOKUP(A1354,Table!$U$1:$V$230,2,0)</f>
        <v>Orthorhombic</v>
      </c>
      <c r="P1354" s="1"/>
    </row>
    <row r="1355" spans="1:16">
      <c r="A1355" s="12">
        <v>58</v>
      </c>
      <c r="B1355" s="12">
        <v>249407</v>
      </c>
      <c r="C1355" s="12" t="s">
        <v>2073</v>
      </c>
      <c r="D1355" s="12" t="s">
        <v>2145</v>
      </c>
      <c r="E1355" s="17" t="s">
        <v>11352</v>
      </c>
      <c r="F1355" s="25" t="str">
        <f>LEFT(E1355,MIN(FIND({0,1,2,3,4,5,6,7,8,9},ASC(E1355)&amp;1234567890))-1)</f>
        <v>Al</v>
      </c>
      <c r="G1355" s="25">
        <f t="shared" si="42"/>
        <v>1</v>
      </c>
      <c r="H1355" s="25">
        <f>VLOOKUP(F1355,Table!$A$2:$C$121,2,0)</f>
        <v>13</v>
      </c>
      <c r="I1355" s="26">
        <f>VLOOKUP(F1355,Table!$A$2:$C$121,3,0)</f>
        <v>3</v>
      </c>
      <c r="J1355" s="17" t="s">
        <v>11907</v>
      </c>
      <c r="K1355" s="25" t="str">
        <f>LEFT(J1355,MIN(FIND({0,1,2,3,4,5,6,7,8,9},ASC(J1355)&amp;1234567890))-1)</f>
        <v>H</v>
      </c>
      <c r="L1355" s="25">
        <f t="shared" si="43"/>
        <v>3</v>
      </c>
      <c r="M1355" s="25">
        <f>VLOOKUP(K1355,Table!$A$2:$C$121,2,0)</f>
        <v>1</v>
      </c>
      <c r="N1355" s="26">
        <f>VLOOKUP(K1355,Table!$A$2:$C$121,3,0)</f>
        <v>1</v>
      </c>
      <c r="O1355" s="13" t="str">
        <f>VLOOKUP(A1355,Table!$U$1:$V$230,2,0)</f>
        <v>Orthorhombic</v>
      </c>
      <c r="P1355" s="1"/>
    </row>
    <row r="1356" spans="1:16">
      <c r="A1356" s="12">
        <v>58</v>
      </c>
      <c r="B1356" s="12">
        <v>107592</v>
      </c>
      <c r="C1356" s="12" t="s">
        <v>2073</v>
      </c>
      <c r="D1356" s="12" t="s">
        <v>2146</v>
      </c>
      <c r="E1356" s="17" t="s">
        <v>11908</v>
      </c>
      <c r="F1356" s="25" t="str">
        <f>LEFT(E1356,MIN(FIND({0,1,2,3,4,5,6,7,8,9},ASC(E1356)&amp;1234567890))-1)</f>
        <v>Hf</v>
      </c>
      <c r="G1356" s="25">
        <f t="shared" si="42"/>
        <v>0.95099999999999996</v>
      </c>
      <c r="H1356" s="25">
        <f>VLOOKUP(F1356,Table!$A$2:$C$121,2,0)</f>
        <v>4</v>
      </c>
      <c r="I1356" s="26">
        <f>VLOOKUP(F1356,Table!$A$2:$C$121,3,0)</f>
        <v>6</v>
      </c>
      <c r="J1356" s="17" t="s">
        <v>11456</v>
      </c>
      <c r="K1356" s="25" t="str">
        <f>LEFT(J1356,MIN(FIND({0,1,2,3,4,5,6,7,8,9},ASC(J1356)&amp;1234567890))-1)</f>
        <v>Bi</v>
      </c>
      <c r="L1356" s="25">
        <f t="shared" si="43"/>
        <v>2</v>
      </c>
      <c r="M1356" s="25">
        <f>VLOOKUP(K1356,Table!$A$2:$C$121,2,0)</f>
        <v>15</v>
      </c>
      <c r="N1356" s="26">
        <f>VLOOKUP(K1356,Table!$A$2:$C$121,3,0)</f>
        <v>6</v>
      </c>
      <c r="O1356" s="13" t="str">
        <f>VLOOKUP(A1356,Table!$U$1:$V$230,2,0)</f>
        <v>Orthorhombic</v>
      </c>
      <c r="P1356" s="1"/>
    </row>
    <row r="1357" spans="1:16">
      <c r="A1357" s="12">
        <v>58</v>
      </c>
      <c r="B1357" s="12">
        <v>5071</v>
      </c>
      <c r="C1357" s="12" t="s">
        <v>2092</v>
      </c>
      <c r="D1357" s="12" t="s">
        <v>2147</v>
      </c>
      <c r="E1357" s="17" t="s">
        <v>66</v>
      </c>
      <c r="F1357" s="25" t="str">
        <f>LEFT(E1357,MIN(FIND({0,1,2,3,4,5,6,7,8,9},ASC(E1357)&amp;1234567890))-1)</f>
        <v>Ni</v>
      </c>
      <c r="G1357" s="25">
        <f t="shared" si="42"/>
        <v>1</v>
      </c>
      <c r="H1357" s="25">
        <f>VLOOKUP(F1357,Table!$A$2:$C$121,2,0)</f>
        <v>10</v>
      </c>
      <c r="I1357" s="26">
        <f>VLOOKUP(F1357,Table!$A$2:$C$121,3,0)</f>
        <v>4</v>
      </c>
      <c r="J1357" s="17" t="s">
        <v>361</v>
      </c>
      <c r="K1357" s="25" t="str">
        <f>LEFT(J1357,MIN(FIND({0,1,2,3,4,5,6,7,8,9},ASC(J1357)&amp;1234567890))-1)</f>
        <v>Se</v>
      </c>
      <c r="L1357" s="25">
        <f t="shared" si="43"/>
        <v>2</v>
      </c>
      <c r="M1357" s="25">
        <f>VLOOKUP(K1357,Table!$A$2:$C$121,2,0)</f>
        <v>16</v>
      </c>
      <c r="N1357" s="26">
        <f>VLOOKUP(K1357,Table!$A$2:$C$121,3,0)</f>
        <v>4</v>
      </c>
      <c r="O1357" s="13" t="str">
        <f>VLOOKUP(A1357,Table!$U$1:$V$230,2,0)</f>
        <v>Orthorhombic</v>
      </c>
      <c r="P1357" s="1"/>
    </row>
    <row r="1358" spans="1:16">
      <c r="A1358" s="12">
        <v>58</v>
      </c>
      <c r="B1358" s="12">
        <v>194807</v>
      </c>
      <c r="C1358" s="12" t="s">
        <v>2073</v>
      </c>
      <c r="D1358" s="12" t="s">
        <v>992</v>
      </c>
      <c r="E1358" s="17" t="s">
        <v>355</v>
      </c>
      <c r="F1358" s="25" t="str">
        <f>LEFT(E1358,MIN(FIND({0,1,2,3,4,5,6,7,8,9},ASC(E1358)&amp;1234567890))-1)</f>
        <v>Mn</v>
      </c>
      <c r="G1358" s="25">
        <f t="shared" si="42"/>
        <v>1</v>
      </c>
      <c r="H1358" s="25">
        <f>VLOOKUP(F1358,Table!$A$2:$C$121,2,0)</f>
        <v>7</v>
      </c>
      <c r="I1358" s="26">
        <f>VLOOKUP(F1358,Table!$A$2:$C$121,3,0)</f>
        <v>4</v>
      </c>
      <c r="J1358" s="17" t="s">
        <v>11511</v>
      </c>
      <c r="K1358" s="25" t="str">
        <f>LEFT(J1358,MIN(FIND({0,1,2,3,4,5,6,7,8,9},ASC(J1358)&amp;1234567890))-1)</f>
        <v>B</v>
      </c>
      <c r="L1358" s="25">
        <f t="shared" si="43"/>
        <v>4</v>
      </c>
      <c r="M1358" s="25">
        <f>VLOOKUP(K1358,Table!$A$2:$C$121,2,0)</f>
        <v>13</v>
      </c>
      <c r="N1358" s="26">
        <f>VLOOKUP(K1358,Table!$A$2:$C$121,3,0)</f>
        <v>2</v>
      </c>
      <c r="O1358" s="13" t="str">
        <f>VLOOKUP(A1358,Table!$U$1:$V$230,2,0)</f>
        <v>Orthorhombic</v>
      </c>
      <c r="P1358" s="1"/>
    </row>
    <row r="1359" spans="1:16">
      <c r="A1359" s="12">
        <v>58</v>
      </c>
      <c r="B1359" s="12">
        <v>196424</v>
      </c>
      <c r="C1359" s="12" t="s">
        <v>2073</v>
      </c>
      <c r="D1359" s="12" t="s">
        <v>2148</v>
      </c>
      <c r="E1359" s="17" t="s">
        <v>33</v>
      </c>
      <c r="F1359" s="25" t="str">
        <f>LEFT(E1359,MIN(FIND({0,1,2,3,4,5,6,7,8,9},ASC(E1359)&amp;1234567890))-1)</f>
        <v>Fe</v>
      </c>
      <c r="G1359" s="25">
        <f t="shared" si="42"/>
        <v>1</v>
      </c>
      <c r="H1359" s="25">
        <f>VLOOKUP(F1359,Table!$A$2:$C$121,2,0)</f>
        <v>8</v>
      </c>
      <c r="I1359" s="26">
        <f>VLOOKUP(F1359,Table!$A$2:$C$121,3,0)</f>
        <v>4</v>
      </c>
      <c r="J1359" s="17" t="s">
        <v>11511</v>
      </c>
      <c r="K1359" s="25" t="str">
        <f>LEFT(J1359,MIN(FIND({0,1,2,3,4,5,6,7,8,9},ASC(J1359)&amp;1234567890))-1)</f>
        <v>B</v>
      </c>
      <c r="L1359" s="25">
        <f t="shared" si="43"/>
        <v>4</v>
      </c>
      <c r="M1359" s="25">
        <f>VLOOKUP(K1359,Table!$A$2:$C$121,2,0)</f>
        <v>13</v>
      </c>
      <c r="N1359" s="26">
        <f>VLOOKUP(K1359,Table!$A$2:$C$121,3,0)</f>
        <v>2</v>
      </c>
      <c r="O1359" s="13" t="str">
        <f>VLOOKUP(A1359,Table!$U$1:$V$230,2,0)</f>
        <v>Orthorhombic</v>
      </c>
      <c r="P1359" s="1"/>
    </row>
    <row r="1360" spans="1:16">
      <c r="A1360" s="12">
        <v>59</v>
      </c>
      <c r="B1360" s="12">
        <v>2721</v>
      </c>
      <c r="C1360" s="12" t="s">
        <v>2149</v>
      </c>
      <c r="D1360" s="12" t="s">
        <v>2150</v>
      </c>
      <c r="E1360" s="17" t="s">
        <v>11657</v>
      </c>
      <c r="F1360" s="25" t="str">
        <f>LEFT(E1360,MIN(FIND({0,1,2,3,4,5,6,7,8,9},ASC(E1360)&amp;1234567890))-1)</f>
        <v>Ag</v>
      </c>
      <c r="G1360" s="25">
        <f t="shared" si="42"/>
        <v>3</v>
      </c>
      <c r="H1360" s="25">
        <f>VLOOKUP(F1360,Table!$A$2:$C$121,2,0)</f>
        <v>11</v>
      </c>
      <c r="I1360" s="26">
        <f>VLOOKUP(F1360,Table!$A$2:$C$121,3,0)</f>
        <v>5</v>
      </c>
      <c r="J1360" s="17" t="s">
        <v>11291</v>
      </c>
      <c r="K1360" s="25" t="str">
        <f>LEFT(J1360,MIN(FIND({0,1,2,3,4,5,6,7,8,9},ASC(J1360)&amp;1234567890))-1)</f>
        <v>Sn</v>
      </c>
      <c r="L1360" s="25">
        <f t="shared" si="43"/>
        <v>1</v>
      </c>
      <c r="M1360" s="25">
        <f>VLOOKUP(K1360,Table!$A$2:$C$121,2,0)</f>
        <v>14</v>
      </c>
      <c r="N1360" s="26">
        <f>VLOOKUP(K1360,Table!$A$2:$C$121,3,0)</f>
        <v>5</v>
      </c>
      <c r="O1360" s="13" t="str">
        <f>VLOOKUP(A1360,Table!$U$1:$V$230,2,0)</f>
        <v>Orthorhombic</v>
      </c>
      <c r="P1360" s="1"/>
    </row>
    <row r="1361" spans="1:16">
      <c r="A1361" s="12">
        <v>59</v>
      </c>
      <c r="B1361" s="12">
        <v>9422</v>
      </c>
      <c r="C1361" s="12" t="s">
        <v>2151</v>
      </c>
      <c r="D1361" s="12" t="s">
        <v>2152</v>
      </c>
      <c r="E1361" s="17" t="s">
        <v>393</v>
      </c>
      <c r="F1361" s="25" t="str">
        <f>LEFT(E1361,MIN(FIND({0,1,2,3,4,5,6,7,8,9},ASC(E1361)&amp;1234567890))-1)</f>
        <v>Mo</v>
      </c>
      <c r="G1361" s="25">
        <f t="shared" si="42"/>
        <v>1</v>
      </c>
      <c r="H1361" s="25">
        <f>VLOOKUP(F1361,Table!$A$2:$C$121,2,0)</f>
        <v>6</v>
      </c>
      <c r="I1361" s="26">
        <f>VLOOKUP(F1361,Table!$A$2:$C$121,3,0)</f>
        <v>5</v>
      </c>
      <c r="J1361" s="17" t="s">
        <v>375</v>
      </c>
      <c r="K1361" s="25" t="str">
        <f>LEFT(J1361,MIN(FIND({0,1,2,3,4,5,6,7,8,9},ASC(J1361)&amp;1234567890))-1)</f>
        <v>Br</v>
      </c>
      <c r="L1361" s="25">
        <f t="shared" si="43"/>
        <v>3</v>
      </c>
      <c r="M1361" s="25">
        <f>VLOOKUP(K1361,Table!$A$2:$C$121,2,0)</f>
        <v>17</v>
      </c>
      <c r="N1361" s="26">
        <f>VLOOKUP(K1361,Table!$A$2:$C$121,3,0)</f>
        <v>4</v>
      </c>
      <c r="O1361" s="13" t="str">
        <f>VLOOKUP(A1361,Table!$U$1:$V$230,2,0)</f>
        <v>Orthorhombic</v>
      </c>
      <c r="P1361" s="1"/>
    </row>
    <row r="1362" spans="1:16">
      <c r="A1362" s="12">
        <v>59</v>
      </c>
      <c r="B1362" s="12">
        <v>10022</v>
      </c>
      <c r="C1362" s="12" t="s">
        <v>2153</v>
      </c>
      <c r="D1362" s="12" t="s">
        <v>1667</v>
      </c>
      <c r="E1362" s="17" t="s">
        <v>11286</v>
      </c>
      <c r="F1362" s="25" t="str">
        <f>LEFT(E1362,MIN(FIND({0,1,2,3,4,5,6,7,8,9},ASC(E1362)&amp;1234567890))-1)</f>
        <v>In</v>
      </c>
      <c r="G1362" s="25">
        <f t="shared" si="42"/>
        <v>1</v>
      </c>
      <c r="H1362" s="25">
        <f>VLOOKUP(F1362,Table!$A$2:$C$121,2,0)</f>
        <v>13</v>
      </c>
      <c r="I1362" s="26">
        <f>VLOOKUP(F1362,Table!$A$2:$C$121,3,0)</f>
        <v>5</v>
      </c>
      <c r="J1362" s="17" t="s">
        <v>11645</v>
      </c>
      <c r="K1362" s="25" t="str">
        <f>LEFT(J1362,MIN(FIND({0,1,2,3,4,5,6,7,8,9},ASC(J1362)&amp;1234567890))-1)</f>
        <v>Sb</v>
      </c>
      <c r="L1362" s="25">
        <f t="shared" si="43"/>
        <v>1</v>
      </c>
      <c r="M1362" s="25">
        <f>VLOOKUP(K1362,Table!$A$2:$C$121,2,0)</f>
        <v>15</v>
      </c>
      <c r="N1362" s="26">
        <f>VLOOKUP(K1362,Table!$A$2:$C$121,3,0)</f>
        <v>5</v>
      </c>
      <c r="O1362" s="13" t="str">
        <f>VLOOKUP(A1362,Table!$U$1:$V$230,2,0)</f>
        <v>Orthorhombic</v>
      </c>
      <c r="P1362" s="1"/>
    </row>
    <row r="1363" spans="1:16">
      <c r="A1363" s="12">
        <v>59</v>
      </c>
      <c r="B1363" s="12">
        <v>15798</v>
      </c>
      <c r="C1363" s="12" t="s">
        <v>2154</v>
      </c>
      <c r="D1363" s="12" t="s">
        <v>787</v>
      </c>
      <c r="E1363" s="17" t="s">
        <v>584</v>
      </c>
      <c r="F1363" s="25" t="str">
        <f>LEFT(E1363,MIN(FIND({0,1,2,3,4,5,6,7,8,9},ASC(E1363)&amp;1234567890))-1)</f>
        <v>V</v>
      </c>
      <c r="G1363" s="25">
        <f t="shared" si="42"/>
        <v>2</v>
      </c>
      <c r="H1363" s="25">
        <f>VLOOKUP(F1363,Table!$A$2:$C$121,2,0)</f>
        <v>5</v>
      </c>
      <c r="I1363" s="26">
        <f>VLOOKUP(F1363,Table!$A$2:$C$121,3,0)</f>
        <v>4</v>
      </c>
      <c r="J1363" s="17" t="s">
        <v>500</v>
      </c>
      <c r="K1363" s="25" t="str">
        <f>LEFT(J1363,MIN(FIND({0,1,2,3,4,5,6,7,8,9},ASC(J1363)&amp;1234567890))-1)</f>
        <v>O</v>
      </c>
      <c r="L1363" s="25">
        <f t="shared" si="43"/>
        <v>5</v>
      </c>
      <c r="M1363" s="25">
        <f>VLOOKUP(K1363,Table!$A$2:$C$121,2,0)</f>
        <v>16</v>
      </c>
      <c r="N1363" s="26">
        <f>VLOOKUP(K1363,Table!$A$2:$C$121,3,0)</f>
        <v>2</v>
      </c>
      <c r="O1363" s="13" t="str">
        <f>VLOOKUP(A1363,Table!$U$1:$V$230,2,0)</f>
        <v>Orthorhombic</v>
      </c>
      <c r="P1363" s="1"/>
    </row>
    <row r="1364" spans="1:16">
      <c r="A1364" s="12">
        <v>59</v>
      </c>
      <c r="B1364" s="12">
        <v>28119</v>
      </c>
      <c r="C1364" s="12" t="s">
        <v>2151</v>
      </c>
      <c r="D1364" s="12" t="s">
        <v>2155</v>
      </c>
      <c r="E1364" s="17" t="s">
        <v>341</v>
      </c>
      <c r="F1364" s="25" t="str">
        <f>LEFT(E1364,MIN(FIND({0,1,2,3,4,5,6,7,8,9},ASC(E1364)&amp;1234567890))-1)</f>
        <v>Ru</v>
      </c>
      <c r="G1364" s="25">
        <f t="shared" si="42"/>
        <v>1</v>
      </c>
      <c r="H1364" s="25">
        <f>VLOOKUP(F1364,Table!$A$2:$C$121,2,0)</f>
        <v>8</v>
      </c>
      <c r="I1364" s="26">
        <f>VLOOKUP(F1364,Table!$A$2:$C$121,3,0)</f>
        <v>5</v>
      </c>
      <c r="J1364" s="17" t="s">
        <v>375</v>
      </c>
      <c r="K1364" s="25" t="str">
        <f>LEFT(J1364,MIN(FIND({0,1,2,3,4,5,6,7,8,9},ASC(J1364)&amp;1234567890))-1)</f>
        <v>Br</v>
      </c>
      <c r="L1364" s="25">
        <f t="shared" si="43"/>
        <v>3</v>
      </c>
      <c r="M1364" s="25">
        <f>VLOOKUP(K1364,Table!$A$2:$C$121,2,0)</f>
        <v>17</v>
      </c>
      <c r="N1364" s="26">
        <f>VLOOKUP(K1364,Table!$A$2:$C$121,3,0)</f>
        <v>4</v>
      </c>
      <c r="O1364" s="13" t="str">
        <f>VLOOKUP(A1364,Table!$U$1:$V$230,2,0)</f>
        <v>Orthorhombic</v>
      </c>
      <c r="P1364" s="1"/>
    </row>
    <row r="1365" spans="1:16">
      <c r="A1365" s="12">
        <v>59</v>
      </c>
      <c r="B1365" s="12">
        <v>31871</v>
      </c>
      <c r="C1365" s="12" t="s">
        <v>2149</v>
      </c>
      <c r="D1365" s="12" t="s">
        <v>2156</v>
      </c>
      <c r="E1365" s="17" t="s">
        <v>341</v>
      </c>
      <c r="F1365" s="25" t="str">
        <f>LEFT(E1365,MIN(FIND({0,1,2,3,4,5,6,7,8,9},ASC(E1365)&amp;1234567890))-1)</f>
        <v>Ru</v>
      </c>
      <c r="G1365" s="25">
        <f t="shared" si="42"/>
        <v>1</v>
      </c>
      <c r="H1365" s="25">
        <f>VLOOKUP(F1365,Table!$A$2:$C$121,2,0)</f>
        <v>8</v>
      </c>
      <c r="I1365" s="26">
        <f>VLOOKUP(F1365,Table!$A$2:$C$121,3,0)</f>
        <v>5</v>
      </c>
      <c r="J1365" s="17" t="s">
        <v>11624</v>
      </c>
      <c r="K1365" s="25" t="str">
        <f>LEFT(J1365,MIN(FIND({0,1,2,3,4,5,6,7,8,9},ASC(J1365)&amp;1234567890))-1)</f>
        <v>B</v>
      </c>
      <c r="L1365" s="25">
        <f t="shared" si="43"/>
        <v>2</v>
      </c>
      <c r="M1365" s="25">
        <f>VLOOKUP(K1365,Table!$A$2:$C$121,2,0)</f>
        <v>13</v>
      </c>
      <c r="N1365" s="26">
        <f>VLOOKUP(K1365,Table!$A$2:$C$121,3,0)</f>
        <v>2</v>
      </c>
      <c r="O1365" s="13" t="str">
        <f>VLOOKUP(A1365,Table!$U$1:$V$230,2,0)</f>
        <v>Orthorhombic</v>
      </c>
      <c r="P1365" s="1"/>
    </row>
    <row r="1366" spans="1:16">
      <c r="A1366" s="12">
        <v>59</v>
      </c>
      <c r="B1366" s="12">
        <v>74648</v>
      </c>
      <c r="C1366" s="12" t="s">
        <v>2149</v>
      </c>
      <c r="D1366" s="12" t="s">
        <v>2157</v>
      </c>
      <c r="E1366" s="17" t="s">
        <v>377</v>
      </c>
      <c r="F1366" s="25" t="str">
        <f>LEFT(E1366,MIN(FIND({0,1,2,3,4,5,6,7,8,9},ASC(E1366)&amp;1234567890))-1)</f>
        <v>Zr</v>
      </c>
      <c r="G1366" s="25">
        <f t="shared" si="42"/>
        <v>1</v>
      </c>
      <c r="H1366" s="25">
        <f>VLOOKUP(F1366,Table!$A$2:$C$121,2,0)</f>
        <v>4</v>
      </c>
      <c r="I1366" s="26">
        <f>VLOOKUP(F1366,Table!$A$2:$C$121,3,0)</f>
        <v>5</v>
      </c>
      <c r="J1366" s="17" t="s">
        <v>11582</v>
      </c>
      <c r="K1366" s="25" t="str">
        <f>LEFT(J1366,MIN(FIND({0,1,2,3,4,5,6,7,8,9},ASC(J1366)&amp;1234567890))-1)</f>
        <v>I</v>
      </c>
      <c r="L1366" s="25">
        <f t="shared" si="43"/>
        <v>3</v>
      </c>
      <c r="M1366" s="25">
        <f>VLOOKUP(K1366,Table!$A$2:$C$121,2,0)</f>
        <v>17</v>
      </c>
      <c r="N1366" s="26">
        <f>VLOOKUP(K1366,Table!$A$2:$C$121,3,0)</f>
        <v>5</v>
      </c>
      <c r="O1366" s="13" t="str">
        <f>VLOOKUP(A1366,Table!$U$1:$V$230,2,0)</f>
        <v>Orthorhombic</v>
      </c>
      <c r="P1366" s="1"/>
    </row>
    <row r="1367" spans="1:16">
      <c r="A1367" s="12">
        <v>59</v>
      </c>
      <c r="B1367" s="12">
        <v>86003</v>
      </c>
      <c r="C1367" s="12" t="s">
        <v>2158</v>
      </c>
      <c r="D1367" s="12" t="s">
        <v>522</v>
      </c>
      <c r="E1367" s="17" t="s">
        <v>543</v>
      </c>
      <c r="F1367" s="25" t="str">
        <f>LEFT(E1367,MIN(FIND({0,1,2,3,4,5,6,7,8,9},ASC(E1367)&amp;1234567890))-1)</f>
        <v>Cu</v>
      </c>
      <c r="G1367" s="25">
        <f t="shared" si="42"/>
        <v>3</v>
      </c>
      <c r="H1367" s="25">
        <f>VLOOKUP(F1367,Table!$A$2:$C$121,2,0)</f>
        <v>11</v>
      </c>
      <c r="I1367" s="26">
        <f>VLOOKUP(F1367,Table!$A$2:$C$121,3,0)</f>
        <v>4</v>
      </c>
      <c r="J1367" s="17" t="s">
        <v>544</v>
      </c>
      <c r="K1367" s="25" t="str">
        <f>LEFT(J1367,MIN(FIND({0,1,2,3,4,5,6,7,8,9},ASC(J1367)&amp;1234567890))-1)</f>
        <v>Ge</v>
      </c>
      <c r="L1367" s="25">
        <f t="shared" si="43"/>
        <v>1</v>
      </c>
      <c r="M1367" s="25">
        <f>VLOOKUP(K1367,Table!$A$2:$C$121,2,0)</f>
        <v>14</v>
      </c>
      <c r="N1367" s="26">
        <f>VLOOKUP(K1367,Table!$A$2:$C$121,3,0)</f>
        <v>4</v>
      </c>
      <c r="O1367" s="13" t="str">
        <f>VLOOKUP(A1367,Table!$U$1:$V$230,2,0)</f>
        <v>Orthorhombic</v>
      </c>
      <c r="P1367" s="1"/>
    </row>
    <row r="1368" spans="1:16">
      <c r="A1368" s="12">
        <v>59</v>
      </c>
      <c r="B1368" s="12">
        <v>42591</v>
      </c>
      <c r="C1368" s="12" t="s">
        <v>2153</v>
      </c>
      <c r="D1368" s="12" t="s">
        <v>2159</v>
      </c>
      <c r="E1368" s="17" t="s">
        <v>11351</v>
      </c>
      <c r="F1368" s="25" t="str">
        <f>LEFT(E1368,MIN(FIND({0,1,2,3,4,5,6,7,8,9},ASC(E1368)&amp;1234567890))-1)</f>
        <v>Cu</v>
      </c>
      <c r="G1368" s="25">
        <f t="shared" si="42"/>
        <v>1</v>
      </c>
      <c r="H1368" s="25">
        <f>VLOOKUP(F1368,Table!$A$2:$C$121,2,0)</f>
        <v>11</v>
      </c>
      <c r="I1368" s="26">
        <f>VLOOKUP(F1368,Table!$A$2:$C$121,3,0)</f>
        <v>4</v>
      </c>
      <c r="J1368" s="17" t="s">
        <v>328</v>
      </c>
      <c r="K1368" s="25" t="str">
        <f>LEFT(J1368,MIN(FIND({0,1,2,3,4,5,6,7,8,9},ASC(J1368)&amp;1234567890))-1)</f>
        <v>Te</v>
      </c>
      <c r="L1368" s="25">
        <f t="shared" si="43"/>
        <v>1</v>
      </c>
      <c r="M1368" s="25">
        <f>VLOOKUP(K1368,Table!$A$2:$C$121,2,0)</f>
        <v>16</v>
      </c>
      <c r="N1368" s="26">
        <f>VLOOKUP(K1368,Table!$A$2:$C$121,3,0)</f>
        <v>5</v>
      </c>
      <c r="O1368" s="13" t="str">
        <f>VLOOKUP(A1368,Table!$U$1:$V$230,2,0)</f>
        <v>Orthorhombic</v>
      </c>
      <c r="P1368" s="1"/>
    </row>
    <row r="1369" spans="1:16">
      <c r="A1369" s="12">
        <v>59</v>
      </c>
      <c r="B1369" s="12">
        <v>43316</v>
      </c>
      <c r="C1369" s="12" t="s">
        <v>2149</v>
      </c>
      <c r="D1369" s="12" t="s">
        <v>2160</v>
      </c>
      <c r="E1369" s="17" t="s">
        <v>434</v>
      </c>
      <c r="F1369" s="25" t="str">
        <f>LEFT(E1369,MIN(FIND({0,1,2,3,4,5,6,7,8,9},ASC(E1369)&amp;1234567890))-1)</f>
        <v>Os</v>
      </c>
      <c r="G1369" s="25">
        <f t="shared" si="42"/>
        <v>1</v>
      </c>
      <c r="H1369" s="25">
        <f>VLOOKUP(F1369,Table!$A$2:$C$121,2,0)</f>
        <v>8</v>
      </c>
      <c r="I1369" s="26">
        <f>VLOOKUP(F1369,Table!$A$2:$C$121,3,0)</f>
        <v>6</v>
      </c>
      <c r="J1369" s="17" t="s">
        <v>11624</v>
      </c>
      <c r="K1369" s="25" t="str">
        <f>LEFT(J1369,MIN(FIND({0,1,2,3,4,5,6,7,8,9},ASC(J1369)&amp;1234567890))-1)</f>
        <v>B</v>
      </c>
      <c r="L1369" s="25">
        <f t="shared" si="43"/>
        <v>2</v>
      </c>
      <c r="M1369" s="25">
        <f>VLOOKUP(K1369,Table!$A$2:$C$121,2,0)</f>
        <v>13</v>
      </c>
      <c r="N1369" s="26">
        <f>VLOOKUP(K1369,Table!$A$2:$C$121,3,0)</f>
        <v>2</v>
      </c>
      <c r="O1369" s="13" t="str">
        <f>VLOOKUP(A1369,Table!$U$1:$V$230,2,0)</f>
        <v>Orthorhombic</v>
      </c>
      <c r="P1369" s="1"/>
    </row>
    <row r="1370" spans="1:16">
      <c r="A1370" s="12">
        <v>59</v>
      </c>
      <c r="B1370" s="12">
        <v>44479</v>
      </c>
      <c r="C1370" s="12" t="s">
        <v>2149</v>
      </c>
      <c r="D1370" s="12" t="s">
        <v>2161</v>
      </c>
      <c r="E1370" s="17" t="s">
        <v>543</v>
      </c>
      <c r="F1370" s="25" t="str">
        <f>LEFT(E1370,MIN(FIND({0,1,2,3,4,5,6,7,8,9},ASC(E1370)&amp;1234567890))-1)</f>
        <v>Cu</v>
      </c>
      <c r="G1370" s="25">
        <f t="shared" si="42"/>
        <v>3</v>
      </c>
      <c r="H1370" s="25">
        <f>VLOOKUP(F1370,Table!$A$2:$C$121,2,0)</f>
        <v>11</v>
      </c>
      <c r="I1370" s="26">
        <f>VLOOKUP(F1370,Table!$A$2:$C$121,3,0)</f>
        <v>4</v>
      </c>
      <c r="J1370" s="17" t="s">
        <v>11645</v>
      </c>
      <c r="K1370" s="25" t="str">
        <f>LEFT(J1370,MIN(FIND({0,1,2,3,4,5,6,7,8,9},ASC(J1370)&amp;1234567890))-1)</f>
        <v>Sb</v>
      </c>
      <c r="L1370" s="25">
        <f t="shared" si="43"/>
        <v>1</v>
      </c>
      <c r="M1370" s="25">
        <f>VLOOKUP(K1370,Table!$A$2:$C$121,2,0)</f>
        <v>15</v>
      </c>
      <c r="N1370" s="26">
        <f>VLOOKUP(K1370,Table!$A$2:$C$121,3,0)</f>
        <v>5</v>
      </c>
      <c r="O1370" s="13" t="str">
        <f>VLOOKUP(A1370,Table!$U$1:$V$230,2,0)</f>
        <v>Orthorhombic</v>
      </c>
      <c r="P1370" s="1"/>
    </row>
    <row r="1371" spans="1:16">
      <c r="A1371" s="12">
        <v>59</v>
      </c>
      <c r="B1371" s="12">
        <v>76409</v>
      </c>
      <c r="C1371" s="12" t="s">
        <v>2153</v>
      </c>
      <c r="D1371" s="12" t="s">
        <v>2162</v>
      </c>
      <c r="E1371" s="17" t="s">
        <v>11426</v>
      </c>
      <c r="F1371" s="25" t="str">
        <f>LEFT(E1371,MIN(FIND({0,1,2,3,4,5,6,7,8,9},ASC(E1371)&amp;1234567890))-1)</f>
        <v>Mn</v>
      </c>
      <c r="G1371" s="25">
        <f t="shared" si="42"/>
        <v>3</v>
      </c>
      <c r="H1371" s="25">
        <f>VLOOKUP(F1371,Table!$A$2:$C$121,2,0)</f>
        <v>7</v>
      </c>
      <c r="I1371" s="26">
        <f>VLOOKUP(F1371,Table!$A$2:$C$121,3,0)</f>
        <v>4</v>
      </c>
      <c r="J1371" s="17" t="s">
        <v>540</v>
      </c>
      <c r="K1371" s="25" t="str">
        <f>LEFT(J1371,MIN(FIND({0,1,2,3,4,5,6,7,8,9},ASC(J1371)&amp;1234567890))-1)</f>
        <v>As</v>
      </c>
      <c r="L1371" s="25">
        <f t="shared" si="43"/>
        <v>1</v>
      </c>
      <c r="M1371" s="25">
        <f>VLOOKUP(K1371,Table!$A$2:$C$121,2,0)</f>
        <v>15</v>
      </c>
      <c r="N1371" s="26">
        <f>VLOOKUP(K1371,Table!$A$2:$C$121,3,0)</f>
        <v>4</v>
      </c>
      <c r="O1371" s="13" t="str">
        <f>VLOOKUP(A1371,Table!$U$1:$V$230,2,0)</f>
        <v>Orthorhombic</v>
      </c>
      <c r="P1371" s="1"/>
    </row>
    <row r="1372" spans="1:16">
      <c r="A1372" s="12">
        <v>59</v>
      </c>
      <c r="B1372" s="12">
        <v>88203</v>
      </c>
      <c r="C1372" s="12" t="s">
        <v>2149</v>
      </c>
      <c r="D1372" s="12" t="s">
        <v>2163</v>
      </c>
      <c r="E1372" s="17" t="s">
        <v>11330</v>
      </c>
      <c r="F1372" s="25" t="str">
        <f>LEFT(E1372,MIN(FIND({0,1,2,3,4,5,6,7,8,9},ASC(E1372)&amp;1234567890))-1)</f>
        <v>Er</v>
      </c>
      <c r="G1372" s="25">
        <f t="shared" si="42"/>
        <v>2</v>
      </c>
      <c r="H1372" s="25">
        <f>VLOOKUP(F1372,Table!$A$2:$C$121,2,0)</f>
        <v>3</v>
      </c>
      <c r="I1372" s="26">
        <f>VLOOKUP(F1372,Table!$A$2:$C$121,3,0)</f>
        <v>6</v>
      </c>
      <c r="J1372" s="17" t="s">
        <v>11402</v>
      </c>
      <c r="K1372" s="25" t="str">
        <f>LEFT(J1372,MIN(FIND({0,1,2,3,4,5,6,7,8,9},ASC(J1372)&amp;1234567890))-1)</f>
        <v>Ge</v>
      </c>
      <c r="L1372" s="25">
        <f t="shared" si="43"/>
        <v>5</v>
      </c>
      <c r="M1372" s="25">
        <f>VLOOKUP(K1372,Table!$A$2:$C$121,2,0)</f>
        <v>14</v>
      </c>
      <c r="N1372" s="26">
        <f>VLOOKUP(K1372,Table!$A$2:$C$121,3,0)</f>
        <v>4</v>
      </c>
      <c r="O1372" s="13" t="str">
        <f>VLOOKUP(A1372,Table!$U$1:$V$230,2,0)</f>
        <v>Orthorhombic</v>
      </c>
      <c r="P1372" s="1"/>
    </row>
    <row r="1373" spans="1:16">
      <c r="A1373" s="12">
        <v>59</v>
      </c>
      <c r="B1373" s="12">
        <v>53146</v>
      </c>
      <c r="C1373" s="12" t="s">
        <v>2153</v>
      </c>
      <c r="D1373" s="12" t="s">
        <v>2164</v>
      </c>
      <c r="E1373" s="17" t="s">
        <v>11390</v>
      </c>
      <c r="F1373" s="25" t="str">
        <f>LEFT(E1373,MIN(FIND({0,1,2,3,4,5,6,7,8,9},ASC(E1373)&amp;1234567890))-1)</f>
        <v>Cr</v>
      </c>
      <c r="G1373" s="25">
        <f t="shared" si="42"/>
        <v>1</v>
      </c>
      <c r="H1373" s="25">
        <f>VLOOKUP(F1373,Table!$A$2:$C$121,2,0)</f>
        <v>6</v>
      </c>
      <c r="I1373" s="26">
        <f>VLOOKUP(F1373,Table!$A$2:$C$121,3,0)</f>
        <v>4</v>
      </c>
      <c r="J1373" s="17" t="s">
        <v>68</v>
      </c>
      <c r="K1373" s="25" t="str">
        <f>LEFT(J1373,MIN(FIND({0,1,2,3,4,5,6,7,8,9},ASC(J1373)&amp;1234567890))-1)</f>
        <v>N</v>
      </c>
      <c r="L1373" s="25">
        <f t="shared" si="43"/>
        <v>1</v>
      </c>
      <c r="M1373" s="25">
        <f>VLOOKUP(K1373,Table!$A$2:$C$121,2,0)</f>
        <v>15</v>
      </c>
      <c r="N1373" s="26">
        <f>VLOOKUP(K1373,Table!$A$2:$C$121,3,0)</f>
        <v>2</v>
      </c>
      <c r="O1373" s="13" t="str">
        <f>VLOOKUP(A1373,Table!$U$1:$V$230,2,0)</f>
        <v>Orthorhombic</v>
      </c>
      <c r="P1373" s="1"/>
    </row>
    <row r="1374" spans="1:16">
      <c r="A1374" s="12">
        <v>59</v>
      </c>
      <c r="B1374" s="12">
        <v>52600</v>
      </c>
      <c r="C1374" s="12" t="s">
        <v>2153</v>
      </c>
      <c r="D1374" s="12" t="s">
        <v>1671</v>
      </c>
      <c r="E1374" s="17" t="s">
        <v>11657</v>
      </c>
      <c r="F1374" s="25" t="str">
        <f>LEFT(E1374,MIN(FIND({0,1,2,3,4,5,6,7,8,9},ASC(E1374)&amp;1234567890))-1)</f>
        <v>Ag</v>
      </c>
      <c r="G1374" s="25">
        <f t="shared" si="42"/>
        <v>3</v>
      </c>
      <c r="H1374" s="25">
        <f>VLOOKUP(F1374,Table!$A$2:$C$121,2,0)</f>
        <v>11</v>
      </c>
      <c r="I1374" s="26">
        <f>VLOOKUP(F1374,Table!$A$2:$C$121,3,0)</f>
        <v>5</v>
      </c>
      <c r="J1374" s="17" t="s">
        <v>11645</v>
      </c>
      <c r="K1374" s="25" t="str">
        <f>LEFT(J1374,MIN(FIND({0,1,2,3,4,5,6,7,8,9},ASC(J1374)&amp;1234567890))-1)</f>
        <v>Sb</v>
      </c>
      <c r="L1374" s="25">
        <f t="shared" si="43"/>
        <v>1</v>
      </c>
      <c r="M1374" s="25">
        <f>VLOOKUP(K1374,Table!$A$2:$C$121,2,0)</f>
        <v>15</v>
      </c>
      <c r="N1374" s="26">
        <f>VLOOKUP(K1374,Table!$A$2:$C$121,3,0)</f>
        <v>5</v>
      </c>
      <c r="O1374" s="13" t="str">
        <f>VLOOKUP(A1374,Table!$U$1:$V$230,2,0)</f>
        <v>Orthorhombic</v>
      </c>
      <c r="P1374" s="1"/>
    </row>
    <row r="1375" spans="1:16">
      <c r="A1375" s="12">
        <v>59</v>
      </c>
      <c r="B1375" s="12">
        <v>53355</v>
      </c>
      <c r="C1375" s="12" t="s">
        <v>2153</v>
      </c>
      <c r="D1375" s="12" t="s">
        <v>2165</v>
      </c>
      <c r="E1375" s="17" t="s">
        <v>11909</v>
      </c>
      <c r="F1375" s="25" t="str">
        <f>LEFT(E1375,MIN(FIND({0,1,2,3,4,5,6,7,8,9},ASC(E1375)&amp;1234567890))-1)</f>
        <v>Cu</v>
      </c>
      <c r="G1375" s="25">
        <f t="shared" si="42"/>
        <v>2.86</v>
      </c>
      <c r="H1375" s="25">
        <f>VLOOKUP(F1375,Table!$A$2:$C$121,2,0)</f>
        <v>11</v>
      </c>
      <c r="I1375" s="26">
        <f>VLOOKUP(F1375,Table!$A$2:$C$121,3,0)</f>
        <v>4</v>
      </c>
      <c r="J1375" s="17" t="s">
        <v>73</v>
      </c>
      <c r="K1375" s="25" t="str">
        <f>LEFT(J1375,MIN(FIND({0,1,2,3,4,5,6,7,8,9},ASC(J1375)&amp;1234567890))-1)</f>
        <v>Te</v>
      </c>
      <c r="L1375" s="25">
        <f t="shared" si="43"/>
        <v>2</v>
      </c>
      <c r="M1375" s="25">
        <f>VLOOKUP(K1375,Table!$A$2:$C$121,2,0)</f>
        <v>16</v>
      </c>
      <c r="N1375" s="26">
        <f>VLOOKUP(K1375,Table!$A$2:$C$121,3,0)</f>
        <v>5</v>
      </c>
      <c r="O1375" s="13" t="str">
        <f>VLOOKUP(A1375,Table!$U$1:$V$230,2,0)</f>
        <v>Orthorhombic</v>
      </c>
      <c r="P1375" s="1"/>
    </row>
    <row r="1376" spans="1:16">
      <c r="A1376" s="12">
        <v>59</v>
      </c>
      <c r="B1376" s="12">
        <v>412103</v>
      </c>
      <c r="C1376" s="12" t="s">
        <v>2149</v>
      </c>
      <c r="D1376" s="12" t="s">
        <v>2166</v>
      </c>
      <c r="E1376" s="17" t="s">
        <v>540</v>
      </c>
      <c r="F1376" s="25" t="str">
        <f>LEFT(E1376,MIN(FIND({0,1,2,3,4,5,6,7,8,9},ASC(E1376)&amp;1234567890))-1)</f>
        <v>As</v>
      </c>
      <c r="G1376" s="25">
        <f t="shared" si="42"/>
        <v>1</v>
      </c>
      <c r="H1376" s="25">
        <f>VLOOKUP(F1376,Table!$A$2:$C$121,2,0)</f>
        <v>15</v>
      </c>
      <c r="I1376" s="26">
        <f>VLOOKUP(F1376,Table!$A$2:$C$121,3,0)</f>
        <v>4</v>
      </c>
      <c r="J1376" s="17" t="s">
        <v>394</v>
      </c>
      <c r="K1376" s="25" t="str">
        <f>LEFT(J1376,MIN(FIND({0,1,2,3,4,5,6,7,8,9},ASC(J1376)&amp;1234567890))-1)</f>
        <v>Cl</v>
      </c>
      <c r="L1376" s="25">
        <f t="shared" si="43"/>
        <v>5</v>
      </c>
      <c r="M1376" s="25">
        <f>VLOOKUP(K1376,Table!$A$2:$C$121,2,0)</f>
        <v>17</v>
      </c>
      <c r="N1376" s="26">
        <f>VLOOKUP(K1376,Table!$A$2:$C$121,3,0)</f>
        <v>3</v>
      </c>
      <c r="O1376" s="13" t="str">
        <f>VLOOKUP(A1376,Table!$U$1:$V$230,2,0)</f>
        <v>Orthorhombic</v>
      </c>
      <c r="P1376" s="1"/>
    </row>
    <row r="1377" spans="1:16">
      <c r="A1377" s="12">
        <v>59</v>
      </c>
      <c r="B1377" s="12">
        <v>58482</v>
      </c>
      <c r="C1377" s="12" t="s">
        <v>2153</v>
      </c>
      <c r="D1377" s="12" t="s">
        <v>2167</v>
      </c>
      <c r="E1377" s="17" t="s">
        <v>11910</v>
      </c>
      <c r="F1377" s="25" t="str">
        <f>LEFT(E1377,MIN(FIND({0,1,2,3,4,5,6,7,8,9},ASC(E1377)&amp;1234567890))-1)</f>
        <v>Au</v>
      </c>
      <c r="G1377" s="25">
        <f t="shared" si="42"/>
        <v>3</v>
      </c>
      <c r="H1377" s="25">
        <f>VLOOKUP(F1377,Table!$A$2:$C$121,2,0)</f>
        <v>11</v>
      </c>
      <c r="I1377" s="26">
        <f>VLOOKUP(F1377,Table!$A$2:$C$121,3,0)</f>
        <v>6</v>
      </c>
      <c r="J1377" s="17" t="s">
        <v>587</v>
      </c>
      <c r="K1377" s="25" t="str">
        <f>LEFT(J1377,MIN(FIND({0,1,2,3,4,5,6,7,8,9},ASC(J1377)&amp;1234567890))-1)</f>
        <v>Ho</v>
      </c>
      <c r="L1377" s="25">
        <f t="shared" si="43"/>
        <v>1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Orthorhombic</v>
      </c>
      <c r="P1377" s="1"/>
    </row>
    <row r="1378" spans="1:16">
      <c r="A1378" s="12">
        <v>59</v>
      </c>
      <c r="B1378" s="12">
        <v>58585</v>
      </c>
      <c r="C1378" s="12" t="s">
        <v>2153</v>
      </c>
      <c r="D1378" s="12" t="s">
        <v>2168</v>
      </c>
      <c r="E1378" s="17" t="s">
        <v>11910</v>
      </c>
      <c r="F1378" s="25" t="str">
        <f>LEFT(E1378,MIN(FIND({0,1,2,3,4,5,6,7,8,9},ASC(E1378)&amp;1234567890))-1)</f>
        <v>Au</v>
      </c>
      <c r="G1378" s="25">
        <f t="shared" si="42"/>
        <v>3</v>
      </c>
      <c r="H1378" s="25">
        <f>VLOOKUP(F1378,Table!$A$2:$C$121,2,0)</f>
        <v>11</v>
      </c>
      <c r="I1378" s="26">
        <f>VLOOKUP(F1378,Table!$A$2:$C$121,3,0)</f>
        <v>6</v>
      </c>
      <c r="J1378" s="17" t="s">
        <v>590</v>
      </c>
      <c r="K1378" s="25" t="str">
        <f>LEFT(J1378,MIN(FIND({0,1,2,3,4,5,6,7,8,9},ASC(J1378)&amp;1234567890))-1)</f>
        <v>Sm</v>
      </c>
      <c r="L1378" s="25">
        <f t="shared" si="43"/>
        <v>1</v>
      </c>
      <c r="M1378" s="25">
        <f>VLOOKUP(K1378,Table!$A$2:$C$121,2,0)</f>
        <v>3</v>
      </c>
      <c r="N1378" s="26">
        <f>VLOOKUP(K1378,Table!$A$2:$C$121,3,0)</f>
        <v>6</v>
      </c>
      <c r="O1378" s="13" t="str">
        <f>VLOOKUP(A1378,Table!$U$1:$V$230,2,0)</f>
        <v>Orthorhombic</v>
      </c>
      <c r="P1378" s="1"/>
    </row>
    <row r="1379" spans="1:16">
      <c r="A1379" s="12">
        <v>59</v>
      </c>
      <c r="B1379" s="12">
        <v>58620</v>
      </c>
      <c r="C1379" s="12" t="s">
        <v>2153</v>
      </c>
      <c r="D1379" s="12" t="s">
        <v>2169</v>
      </c>
      <c r="E1379" s="17" t="s">
        <v>11910</v>
      </c>
      <c r="F1379" s="25" t="str">
        <f>LEFT(E1379,MIN(FIND({0,1,2,3,4,5,6,7,8,9},ASC(E1379)&amp;1234567890))-1)</f>
        <v>Au</v>
      </c>
      <c r="G1379" s="25">
        <f t="shared" si="42"/>
        <v>3</v>
      </c>
      <c r="H1379" s="25">
        <f>VLOOKUP(F1379,Table!$A$2:$C$121,2,0)</f>
        <v>11</v>
      </c>
      <c r="I1379" s="26">
        <f>VLOOKUP(F1379,Table!$A$2:$C$121,3,0)</f>
        <v>6</v>
      </c>
      <c r="J1379" s="17" t="s">
        <v>530</v>
      </c>
      <c r="K1379" s="25" t="str">
        <f>LEFT(J1379,MIN(FIND({0,1,2,3,4,5,6,7,8,9},ASC(J1379)&amp;1234567890))-1)</f>
        <v>Yb</v>
      </c>
      <c r="L1379" s="25">
        <f t="shared" si="43"/>
        <v>1</v>
      </c>
      <c r="M1379" s="25">
        <f>VLOOKUP(K1379,Table!$A$2:$C$121,2,0)</f>
        <v>3</v>
      </c>
      <c r="N1379" s="26">
        <f>VLOOKUP(K1379,Table!$A$2:$C$121,3,0)</f>
        <v>6</v>
      </c>
      <c r="O1379" s="13" t="str">
        <f>VLOOKUP(A1379,Table!$U$1:$V$230,2,0)</f>
        <v>Orthorhombic</v>
      </c>
      <c r="P1379" s="1"/>
    </row>
    <row r="1380" spans="1:16">
      <c r="A1380" s="12">
        <v>59</v>
      </c>
      <c r="B1380" s="12">
        <v>103103</v>
      </c>
      <c r="C1380" s="12" t="s">
        <v>2153</v>
      </c>
      <c r="D1380" s="12" t="s">
        <v>2170</v>
      </c>
      <c r="E1380" s="17" t="s">
        <v>543</v>
      </c>
      <c r="F1380" s="25" t="str">
        <f>LEFT(E1380,MIN(FIND({0,1,2,3,4,5,6,7,8,9},ASC(E1380)&amp;1234567890))-1)</f>
        <v>Cu</v>
      </c>
      <c r="G1380" s="25">
        <f t="shared" si="42"/>
        <v>3</v>
      </c>
      <c r="H1380" s="25">
        <f>VLOOKUP(F1380,Table!$A$2:$C$121,2,0)</f>
        <v>11</v>
      </c>
      <c r="I1380" s="26">
        <f>VLOOKUP(F1380,Table!$A$2:$C$121,3,0)</f>
        <v>4</v>
      </c>
      <c r="J1380" s="17" t="s">
        <v>11291</v>
      </c>
      <c r="K1380" s="25" t="str">
        <f>LEFT(J1380,MIN(FIND({0,1,2,3,4,5,6,7,8,9},ASC(J1380)&amp;1234567890))-1)</f>
        <v>Sn</v>
      </c>
      <c r="L1380" s="25">
        <f t="shared" si="43"/>
        <v>1</v>
      </c>
      <c r="M1380" s="25">
        <f>VLOOKUP(K1380,Table!$A$2:$C$121,2,0)</f>
        <v>14</v>
      </c>
      <c r="N1380" s="26">
        <f>VLOOKUP(K1380,Table!$A$2:$C$121,3,0)</f>
        <v>5</v>
      </c>
      <c r="O1380" s="13" t="str">
        <f>VLOOKUP(A1380,Table!$U$1:$V$230,2,0)</f>
        <v>Orthorhombic</v>
      </c>
      <c r="P1380" s="1"/>
    </row>
    <row r="1381" spans="1:16">
      <c r="A1381" s="12">
        <v>59</v>
      </c>
      <c r="B1381" s="12">
        <v>105046</v>
      </c>
      <c r="C1381" s="12" t="s">
        <v>2153</v>
      </c>
      <c r="D1381" s="12" t="s">
        <v>2171</v>
      </c>
      <c r="E1381" s="17" t="s">
        <v>393</v>
      </c>
      <c r="F1381" s="25" t="str">
        <f>LEFT(E1381,MIN(FIND({0,1,2,3,4,5,6,7,8,9},ASC(E1381)&amp;1234567890))-1)</f>
        <v>Mo</v>
      </c>
      <c r="G1381" s="25">
        <f t="shared" si="42"/>
        <v>1</v>
      </c>
      <c r="H1381" s="25">
        <f>VLOOKUP(F1381,Table!$A$2:$C$121,2,0)</f>
        <v>6</v>
      </c>
      <c r="I1381" s="26">
        <f>VLOOKUP(F1381,Table!$A$2:$C$121,3,0)</f>
        <v>5</v>
      </c>
      <c r="J1381" s="17" t="s">
        <v>11359</v>
      </c>
      <c r="K1381" s="25" t="str">
        <f>LEFT(J1381,MIN(FIND({0,1,2,3,4,5,6,7,8,9},ASC(J1381)&amp;1234567890))-1)</f>
        <v>Ni</v>
      </c>
      <c r="L1381" s="25">
        <f t="shared" si="43"/>
        <v>3</v>
      </c>
      <c r="M1381" s="25">
        <f>VLOOKUP(K1381,Table!$A$2:$C$121,2,0)</f>
        <v>10</v>
      </c>
      <c r="N1381" s="26">
        <f>VLOOKUP(K1381,Table!$A$2:$C$121,3,0)</f>
        <v>4</v>
      </c>
      <c r="O1381" s="13" t="str">
        <f>VLOOKUP(A1381,Table!$U$1:$V$230,2,0)</f>
        <v>Orthorhombic</v>
      </c>
      <c r="P1381" s="1"/>
    </row>
    <row r="1382" spans="1:16">
      <c r="A1382" s="12">
        <v>59</v>
      </c>
      <c r="B1382" s="12">
        <v>105176</v>
      </c>
      <c r="C1382" s="12" t="s">
        <v>2153</v>
      </c>
      <c r="D1382" s="12" t="s">
        <v>2172</v>
      </c>
      <c r="E1382" s="17" t="s">
        <v>335</v>
      </c>
      <c r="F1382" s="25" t="str">
        <f>LEFT(E1382,MIN(FIND({0,1,2,3,4,5,6,7,8,9},ASC(E1382)&amp;1234567890))-1)</f>
        <v>Nb</v>
      </c>
      <c r="G1382" s="25">
        <f t="shared" si="42"/>
        <v>1</v>
      </c>
      <c r="H1382" s="25">
        <f>VLOOKUP(F1382,Table!$A$2:$C$121,2,0)</f>
        <v>5</v>
      </c>
      <c r="I1382" s="26">
        <f>VLOOKUP(F1382,Table!$A$2:$C$121,3,0)</f>
        <v>5</v>
      </c>
      <c r="J1382" s="17" t="s">
        <v>11359</v>
      </c>
      <c r="K1382" s="25" t="str">
        <f>LEFT(J1382,MIN(FIND({0,1,2,3,4,5,6,7,8,9},ASC(J1382)&amp;1234567890))-1)</f>
        <v>Ni</v>
      </c>
      <c r="L1382" s="25">
        <f t="shared" si="43"/>
        <v>3</v>
      </c>
      <c r="M1382" s="25">
        <f>VLOOKUP(K1382,Table!$A$2:$C$121,2,0)</f>
        <v>10</v>
      </c>
      <c r="N1382" s="26">
        <f>VLOOKUP(K1382,Table!$A$2:$C$121,3,0)</f>
        <v>4</v>
      </c>
      <c r="O1382" s="13" t="str">
        <f>VLOOKUP(A1382,Table!$U$1:$V$230,2,0)</f>
        <v>Orthorhombic</v>
      </c>
      <c r="P1382" s="1"/>
    </row>
    <row r="1383" spans="1:16">
      <c r="A1383" s="12">
        <v>59</v>
      </c>
      <c r="B1383" s="12">
        <v>105193</v>
      </c>
      <c r="C1383" s="12" t="s">
        <v>2153</v>
      </c>
      <c r="D1383" s="12" t="s">
        <v>2173</v>
      </c>
      <c r="E1383" s="17" t="s">
        <v>335</v>
      </c>
      <c r="F1383" s="25" t="str">
        <f>LEFT(E1383,MIN(FIND({0,1,2,3,4,5,6,7,8,9},ASC(E1383)&amp;1234567890))-1)</f>
        <v>Nb</v>
      </c>
      <c r="G1383" s="25">
        <f t="shared" si="42"/>
        <v>1</v>
      </c>
      <c r="H1383" s="25">
        <f>VLOOKUP(F1383,Table!$A$2:$C$121,2,0)</f>
        <v>5</v>
      </c>
      <c r="I1383" s="26">
        <f>VLOOKUP(F1383,Table!$A$2:$C$121,3,0)</f>
        <v>5</v>
      </c>
      <c r="J1383" s="17" t="s">
        <v>11830</v>
      </c>
      <c r="K1383" s="25" t="str">
        <f>LEFT(J1383,MIN(FIND({0,1,2,3,4,5,6,7,8,9},ASC(J1383)&amp;1234567890))-1)</f>
        <v>Pd</v>
      </c>
      <c r="L1383" s="25">
        <f t="shared" si="43"/>
        <v>3</v>
      </c>
      <c r="M1383" s="25">
        <f>VLOOKUP(K1383,Table!$A$2:$C$121,2,0)</f>
        <v>10</v>
      </c>
      <c r="N1383" s="26">
        <f>VLOOKUP(K1383,Table!$A$2:$C$121,3,0)</f>
        <v>5</v>
      </c>
      <c r="O1383" s="13" t="str">
        <f>VLOOKUP(A1383,Table!$U$1:$V$230,2,0)</f>
        <v>Orthorhombic</v>
      </c>
      <c r="P1383" s="1"/>
    </row>
    <row r="1384" spans="1:16">
      <c r="A1384" s="12">
        <v>59</v>
      </c>
      <c r="B1384" s="12">
        <v>105391</v>
      </c>
      <c r="C1384" s="12" t="s">
        <v>2153</v>
      </c>
      <c r="D1384" s="12" t="s">
        <v>780</v>
      </c>
      <c r="E1384" s="17" t="s">
        <v>11359</v>
      </c>
      <c r="F1384" s="25" t="str">
        <f>LEFT(E1384,MIN(FIND({0,1,2,3,4,5,6,7,8,9},ASC(E1384)&amp;1234567890))-1)</f>
        <v>Ni</v>
      </c>
      <c r="G1384" s="25">
        <f t="shared" si="42"/>
        <v>3</v>
      </c>
      <c r="H1384" s="25">
        <f>VLOOKUP(F1384,Table!$A$2:$C$121,2,0)</f>
        <v>10</v>
      </c>
      <c r="I1384" s="26">
        <f>VLOOKUP(F1384,Table!$A$2:$C$121,3,0)</f>
        <v>4</v>
      </c>
      <c r="J1384" s="17" t="s">
        <v>405</v>
      </c>
      <c r="K1384" s="25" t="str">
        <f>LEFT(J1384,MIN(FIND({0,1,2,3,4,5,6,7,8,9},ASC(J1384)&amp;1234567890))-1)</f>
        <v>Ta</v>
      </c>
      <c r="L1384" s="25">
        <f t="shared" si="43"/>
        <v>1</v>
      </c>
      <c r="M1384" s="25">
        <f>VLOOKUP(K1384,Table!$A$2:$C$121,2,0)</f>
        <v>5</v>
      </c>
      <c r="N1384" s="26">
        <f>VLOOKUP(K1384,Table!$A$2:$C$121,3,0)</f>
        <v>6</v>
      </c>
      <c r="O1384" s="13" t="str">
        <f>VLOOKUP(A1384,Table!$U$1:$V$230,2,0)</f>
        <v>Orthorhombic</v>
      </c>
      <c r="P1384" s="1"/>
    </row>
    <row r="1385" spans="1:16">
      <c r="A1385" s="12">
        <v>59</v>
      </c>
      <c r="B1385" s="12">
        <v>105803</v>
      </c>
      <c r="C1385" s="12" t="s">
        <v>2153</v>
      </c>
      <c r="D1385" s="12" t="s">
        <v>770</v>
      </c>
      <c r="E1385" s="17" t="s">
        <v>11355</v>
      </c>
      <c r="F1385" s="25" t="str">
        <f>LEFT(E1385,MIN(FIND({0,1,2,3,4,5,6,7,8,9},ASC(E1385)&amp;1234567890))-1)</f>
        <v>Pt</v>
      </c>
      <c r="G1385" s="25">
        <f t="shared" si="42"/>
        <v>3</v>
      </c>
      <c r="H1385" s="25">
        <f>VLOOKUP(F1385,Table!$A$2:$C$121,2,0)</f>
        <v>10</v>
      </c>
      <c r="I1385" s="26">
        <f>VLOOKUP(F1385,Table!$A$2:$C$121,3,0)</f>
        <v>6</v>
      </c>
      <c r="J1385" s="17" t="s">
        <v>405</v>
      </c>
      <c r="K1385" s="25" t="str">
        <f>LEFT(J1385,MIN(FIND({0,1,2,3,4,5,6,7,8,9},ASC(J1385)&amp;1234567890))-1)</f>
        <v>Ta</v>
      </c>
      <c r="L1385" s="25">
        <f t="shared" si="43"/>
        <v>1</v>
      </c>
      <c r="M1385" s="25">
        <f>VLOOKUP(K1385,Table!$A$2:$C$121,2,0)</f>
        <v>5</v>
      </c>
      <c r="N1385" s="26">
        <f>VLOOKUP(K1385,Table!$A$2:$C$121,3,0)</f>
        <v>6</v>
      </c>
      <c r="O1385" s="13" t="str">
        <f>VLOOKUP(A1385,Table!$U$1:$V$230,2,0)</f>
        <v>Orthorhombic</v>
      </c>
      <c r="P1385" s="1"/>
    </row>
    <row r="1386" spans="1:16">
      <c r="A1386" s="12">
        <v>59</v>
      </c>
      <c r="B1386" s="12">
        <v>414041</v>
      </c>
      <c r="C1386" s="12" t="s">
        <v>2149</v>
      </c>
      <c r="D1386" s="12" t="s">
        <v>2174</v>
      </c>
      <c r="E1386" s="17" t="s">
        <v>341</v>
      </c>
      <c r="F1386" s="25" t="str">
        <f>LEFT(E1386,MIN(FIND({0,1,2,3,4,5,6,7,8,9},ASC(E1386)&amp;1234567890))-1)</f>
        <v>Ru</v>
      </c>
      <c r="G1386" s="25">
        <f t="shared" si="42"/>
        <v>1</v>
      </c>
      <c r="H1386" s="25">
        <f>VLOOKUP(F1386,Table!$A$2:$C$121,2,0)</f>
        <v>8</v>
      </c>
      <c r="I1386" s="26">
        <f>VLOOKUP(F1386,Table!$A$2:$C$121,3,0)</f>
        <v>5</v>
      </c>
      <c r="J1386" s="17" t="s">
        <v>367</v>
      </c>
      <c r="K1386" s="25" t="str">
        <f>LEFT(J1386,MIN(FIND({0,1,2,3,4,5,6,7,8,9},ASC(J1386)&amp;1234567890))-1)</f>
        <v>Cl</v>
      </c>
      <c r="L1386" s="25">
        <f t="shared" si="43"/>
        <v>3</v>
      </c>
      <c r="M1386" s="25">
        <f>VLOOKUP(K1386,Table!$A$2:$C$121,2,0)</f>
        <v>17</v>
      </c>
      <c r="N1386" s="26">
        <f>VLOOKUP(K1386,Table!$A$2:$C$121,3,0)</f>
        <v>3</v>
      </c>
      <c r="O1386" s="13" t="str">
        <f>VLOOKUP(A1386,Table!$U$1:$V$230,2,0)</f>
        <v>Orthorhombic</v>
      </c>
      <c r="P1386" s="1"/>
    </row>
    <row r="1387" spans="1:16">
      <c r="A1387" s="12">
        <v>59</v>
      </c>
      <c r="B1387" s="12">
        <v>600128</v>
      </c>
      <c r="C1387" s="12" t="s">
        <v>2149</v>
      </c>
      <c r="D1387" s="12" t="s">
        <v>2175</v>
      </c>
      <c r="E1387" s="17" t="s">
        <v>543</v>
      </c>
      <c r="F1387" s="25" t="str">
        <f>LEFT(E1387,MIN(FIND({0,1,2,3,4,5,6,7,8,9},ASC(E1387)&amp;1234567890))-1)</f>
        <v>Cu</v>
      </c>
      <c r="G1387" s="25">
        <f t="shared" si="42"/>
        <v>3</v>
      </c>
      <c r="H1387" s="25">
        <f>VLOOKUP(F1387,Table!$A$2:$C$121,2,0)</f>
        <v>11</v>
      </c>
      <c r="I1387" s="26">
        <f>VLOOKUP(F1387,Table!$A$2:$C$121,3,0)</f>
        <v>4</v>
      </c>
      <c r="J1387" s="17" t="s">
        <v>50</v>
      </c>
      <c r="K1387" s="25" t="str">
        <f>LEFT(J1387,MIN(FIND({0,1,2,3,4,5,6,7,8,9},ASC(J1387)&amp;1234567890))-1)</f>
        <v>Ti</v>
      </c>
      <c r="L1387" s="25">
        <f t="shared" si="43"/>
        <v>1</v>
      </c>
      <c r="M1387" s="25">
        <f>VLOOKUP(K1387,Table!$A$2:$C$121,2,0)</f>
        <v>4</v>
      </c>
      <c r="N1387" s="26">
        <f>VLOOKUP(K1387,Table!$A$2:$C$121,3,0)</f>
        <v>4</v>
      </c>
      <c r="O1387" s="13" t="str">
        <f>VLOOKUP(A1387,Table!$U$1:$V$230,2,0)</f>
        <v>Orthorhombic</v>
      </c>
      <c r="P1387" s="1"/>
    </row>
    <row r="1388" spans="1:16">
      <c r="A1388" s="12">
        <v>59</v>
      </c>
      <c r="B1388" s="12">
        <v>600773</v>
      </c>
      <c r="C1388" s="12" t="s">
        <v>2149</v>
      </c>
      <c r="D1388" s="12" t="s">
        <v>2176</v>
      </c>
      <c r="E1388" s="17" t="s">
        <v>11293</v>
      </c>
      <c r="F1388" s="25" t="str">
        <f>LEFT(E1388,MIN(FIND({0,1,2,3,4,5,6,7,8,9},ASC(E1388)&amp;1234567890))-1)</f>
        <v>Cd</v>
      </c>
      <c r="G1388" s="25">
        <f t="shared" si="42"/>
        <v>1</v>
      </c>
      <c r="H1388" s="25">
        <f>VLOOKUP(F1388,Table!$A$2:$C$121,2,0)</f>
        <v>12</v>
      </c>
      <c r="I1388" s="26">
        <f>VLOOKUP(F1388,Table!$A$2:$C$121,3,0)</f>
        <v>5</v>
      </c>
      <c r="J1388" s="17" t="s">
        <v>379</v>
      </c>
      <c r="K1388" s="25" t="str">
        <f>LEFT(J1388,MIN(FIND({0,1,2,3,4,5,6,7,8,9},ASC(J1388)&amp;1234567890))-1)</f>
        <v>S</v>
      </c>
      <c r="L1388" s="25">
        <f t="shared" si="43"/>
        <v>1</v>
      </c>
      <c r="M1388" s="25">
        <f>VLOOKUP(K1388,Table!$A$2:$C$121,2,0)</f>
        <v>16</v>
      </c>
      <c r="N1388" s="26">
        <f>VLOOKUP(K1388,Table!$A$2:$C$121,3,0)</f>
        <v>3</v>
      </c>
      <c r="O1388" s="13" t="str">
        <f>VLOOKUP(A1388,Table!$U$1:$V$230,2,0)</f>
        <v>Orthorhombic</v>
      </c>
      <c r="P1388" s="1"/>
    </row>
    <row r="1389" spans="1:16">
      <c r="A1389" s="12">
        <v>59</v>
      </c>
      <c r="B1389" s="12">
        <v>605943</v>
      </c>
      <c r="C1389" s="12" t="s">
        <v>2149</v>
      </c>
      <c r="D1389" s="12" t="s">
        <v>2177</v>
      </c>
      <c r="E1389" s="17" t="s">
        <v>11334</v>
      </c>
      <c r="F1389" s="25" t="str">
        <f>LEFT(E1389,MIN(FIND({0,1,2,3,4,5,6,7,8,9},ASC(E1389)&amp;1234567890))-1)</f>
        <v>Tm</v>
      </c>
      <c r="G1389" s="25">
        <f t="shared" si="42"/>
        <v>1</v>
      </c>
      <c r="H1389" s="25">
        <f>VLOOKUP(F1389,Table!$A$2:$C$121,2,0)</f>
        <v>3</v>
      </c>
      <c r="I1389" s="26">
        <f>VLOOKUP(F1389,Table!$A$2:$C$121,3,0)</f>
        <v>6</v>
      </c>
      <c r="J1389" s="17" t="s">
        <v>11657</v>
      </c>
      <c r="K1389" s="25" t="str">
        <f>LEFT(J1389,MIN(FIND({0,1,2,3,4,5,6,7,8,9},ASC(J1389)&amp;1234567890))-1)</f>
        <v>Ag</v>
      </c>
      <c r="L1389" s="25">
        <f t="shared" si="43"/>
        <v>3</v>
      </c>
      <c r="M1389" s="25">
        <f>VLOOKUP(K1389,Table!$A$2:$C$121,2,0)</f>
        <v>11</v>
      </c>
      <c r="N1389" s="26">
        <f>VLOOKUP(K1389,Table!$A$2:$C$121,3,0)</f>
        <v>5</v>
      </c>
      <c r="O1389" s="13" t="str">
        <f>VLOOKUP(A1389,Table!$U$1:$V$230,2,0)</f>
        <v>Orthorhombic</v>
      </c>
      <c r="P1389" s="1"/>
    </row>
    <row r="1390" spans="1:16">
      <c r="A1390" s="12">
        <v>59</v>
      </c>
      <c r="B1390" s="12">
        <v>611784</v>
      </c>
      <c r="C1390" s="12" t="s">
        <v>2149</v>
      </c>
      <c r="D1390" s="12" t="s">
        <v>2178</v>
      </c>
      <c r="E1390" s="17" t="s">
        <v>11333</v>
      </c>
      <c r="F1390" s="25" t="str">
        <f>LEFT(E1390,MIN(FIND({0,1,2,3,4,5,6,7,8,9},ASC(E1390)&amp;1234567890))-1)</f>
        <v>Dy</v>
      </c>
      <c r="G1390" s="25">
        <f t="shared" si="42"/>
        <v>1</v>
      </c>
      <c r="H1390" s="25">
        <f>VLOOKUP(F1390,Table!$A$2:$C$121,2,0)</f>
        <v>3</v>
      </c>
      <c r="I1390" s="26">
        <f>VLOOKUP(F1390,Table!$A$2:$C$121,3,0)</f>
        <v>6</v>
      </c>
      <c r="J1390" s="17" t="s">
        <v>11910</v>
      </c>
      <c r="K1390" s="25" t="str">
        <f>LEFT(J1390,MIN(FIND({0,1,2,3,4,5,6,7,8,9},ASC(J1390)&amp;1234567890))-1)</f>
        <v>Au</v>
      </c>
      <c r="L1390" s="25">
        <f t="shared" si="43"/>
        <v>3</v>
      </c>
      <c r="M1390" s="25">
        <f>VLOOKUP(K1390,Table!$A$2:$C$121,2,0)</f>
        <v>11</v>
      </c>
      <c r="N1390" s="26">
        <f>VLOOKUP(K1390,Table!$A$2:$C$121,3,0)</f>
        <v>6</v>
      </c>
      <c r="O1390" s="13" t="str">
        <f>VLOOKUP(A1390,Table!$U$1:$V$230,2,0)</f>
        <v>Orthorhombic</v>
      </c>
      <c r="P1390" s="1"/>
    </row>
    <row r="1391" spans="1:16">
      <c r="A1391" s="12">
        <v>59</v>
      </c>
      <c r="B1391" s="12">
        <v>611810</v>
      </c>
      <c r="C1391" s="12" t="s">
        <v>2149</v>
      </c>
      <c r="D1391" s="12" t="s">
        <v>2179</v>
      </c>
      <c r="E1391" s="17" t="s">
        <v>11542</v>
      </c>
      <c r="F1391" s="25" t="str">
        <f>LEFT(E1391,MIN(FIND({0,1,2,3,4,5,6,7,8,9},ASC(E1391)&amp;1234567890))-1)</f>
        <v>Er</v>
      </c>
      <c r="G1391" s="25">
        <f t="shared" si="42"/>
        <v>1</v>
      </c>
      <c r="H1391" s="25">
        <f>VLOOKUP(F1391,Table!$A$2:$C$121,2,0)</f>
        <v>3</v>
      </c>
      <c r="I1391" s="26">
        <f>VLOOKUP(F1391,Table!$A$2:$C$121,3,0)</f>
        <v>6</v>
      </c>
      <c r="J1391" s="17" t="s">
        <v>11910</v>
      </c>
      <c r="K1391" s="25" t="str">
        <f>LEFT(J1391,MIN(FIND({0,1,2,3,4,5,6,7,8,9},ASC(J1391)&amp;1234567890))-1)</f>
        <v>Au</v>
      </c>
      <c r="L1391" s="25">
        <f t="shared" si="43"/>
        <v>3</v>
      </c>
      <c r="M1391" s="25">
        <f>VLOOKUP(K1391,Table!$A$2:$C$121,2,0)</f>
        <v>11</v>
      </c>
      <c r="N1391" s="26">
        <f>VLOOKUP(K1391,Table!$A$2:$C$121,3,0)</f>
        <v>6</v>
      </c>
      <c r="O1391" s="13" t="str">
        <f>VLOOKUP(A1391,Table!$U$1:$V$230,2,0)</f>
        <v>Orthorhombic</v>
      </c>
      <c r="P1391" s="1"/>
    </row>
    <row r="1392" spans="1:16">
      <c r="A1392" s="12">
        <v>59</v>
      </c>
      <c r="B1392" s="12">
        <v>611909</v>
      </c>
      <c r="C1392" s="12" t="s">
        <v>2149</v>
      </c>
      <c r="D1392" s="12" t="s">
        <v>2180</v>
      </c>
      <c r="E1392" s="17" t="s">
        <v>11306</v>
      </c>
      <c r="F1392" s="25" t="str">
        <f>LEFT(E1392,MIN(FIND({0,1,2,3,4,5,6,7,8,9},ASC(E1392)&amp;1234567890))-1)</f>
        <v>Gd</v>
      </c>
      <c r="G1392" s="25">
        <f t="shared" si="42"/>
        <v>1</v>
      </c>
      <c r="H1392" s="25">
        <f>VLOOKUP(F1392,Table!$A$2:$C$121,2,0)</f>
        <v>3</v>
      </c>
      <c r="I1392" s="26">
        <f>VLOOKUP(F1392,Table!$A$2:$C$121,3,0)</f>
        <v>6</v>
      </c>
      <c r="J1392" s="17" t="s">
        <v>11910</v>
      </c>
      <c r="K1392" s="25" t="str">
        <f>LEFT(J1392,MIN(FIND({0,1,2,3,4,5,6,7,8,9},ASC(J1392)&amp;1234567890))-1)</f>
        <v>Au</v>
      </c>
      <c r="L1392" s="25">
        <f t="shared" si="43"/>
        <v>3</v>
      </c>
      <c r="M1392" s="25">
        <f>VLOOKUP(K1392,Table!$A$2:$C$121,2,0)</f>
        <v>11</v>
      </c>
      <c r="N1392" s="26">
        <f>VLOOKUP(K1392,Table!$A$2:$C$121,3,0)</f>
        <v>6</v>
      </c>
      <c r="O1392" s="13" t="str">
        <f>VLOOKUP(A1392,Table!$U$1:$V$230,2,0)</f>
        <v>Orthorhombic</v>
      </c>
      <c r="P1392" s="1"/>
    </row>
    <row r="1393" spans="1:16">
      <c r="A1393" s="12">
        <v>59</v>
      </c>
      <c r="B1393" s="12">
        <v>611955</v>
      </c>
      <c r="C1393" s="12" t="s">
        <v>2149</v>
      </c>
      <c r="D1393" s="12" t="s">
        <v>2181</v>
      </c>
      <c r="E1393" s="17" t="s">
        <v>426</v>
      </c>
      <c r="F1393" s="25" t="str">
        <f>LEFT(E1393,MIN(FIND({0,1,2,3,4,5,6,7,8,9},ASC(E1393)&amp;1234567890))-1)</f>
        <v>Hf</v>
      </c>
      <c r="G1393" s="25">
        <f t="shared" si="42"/>
        <v>1</v>
      </c>
      <c r="H1393" s="25">
        <f>VLOOKUP(F1393,Table!$A$2:$C$121,2,0)</f>
        <v>4</v>
      </c>
      <c r="I1393" s="26">
        <f>VLOOKUP(F1393,Table!$A$2:$C$121,3,0)</f>
        <v>6</v>
      </c>
      <c r="J1393" s="17" t="s">
        <v>11910</v>
      </c>
      <c r="K1393" s="25" t="str">
        <f>LEFT(J1393,MIN(FIND({0,1,2,3,4,5,6,7,8,9},ASC(J1393)&amp;1234567890))-1)</f>
        <v>Au</v>
      </c>
      <c r="L1393" s="25">
        <f t="shared" si="43"/>
        <v>3</v>
      </c>
      <c r="M1393" s="25">
        <f>VLOOKUP(K1393,Table!$A$2:$C$121,2,0)</f>
        <v>11</v>
      </c>
      <c r="N1393" s="26">
        <f>VLOOKUP(K1393,Table!$A$2:$C$121,3,0)</f>
        <v>6</v>
      </c>
      <c r="O1393" s="13" t="str">
        <f>VLOOKUP(A1393,Table!$U$1:$V$230,2,0)</f>
        <v>Orthorhombic</v>
      </c>
      <c r="P1393" s="1"/>
    </row>
    <row r="1394" spans="1:16">
      <c r="A1394" s="12">
        <v>59</v>
      </c>
      <c r="B1394" s="12">
        <v>611983</v>
      </c>
      <c r="C1394" s="12" t="s">
        <v>2149</v>
      </c>
      <c r="D1394" s="12" t="s">
        <v>2182</v>
      </c>
      <c r="E1394" s="17" t="s">
        <v>587</v>
      </c>
      <c r="F1394" s="25" t="str">
        <f>LEFT(E1394,MIN(FIND({0,1,2,3,4,5,6,7,8,9},ASC(E1394)&amp;1234567890))-1)</f>
        <v>Ho</v>
      </c>
      <c r="G1394" s="25">
        <f t="shared" si="42"/>
        <v>1</v>
      </c>
      <c r="H1394" s="25">
        <f>VLOOKUP(F1394,Table!$A$2:$C$121,2,0)</f>
        <v>3</v>
      </c>
      <c r="I1394" s="26">
        <f>VLOOKUP(F1394,Table!$A$2:$C$121,3,0)</f>
        <v>6</v>
      </c>
      <c r="J1394" s="17" t="s">
        <v>11910</v>
      </c>
      <c r="K1394" s="25" t="str">
        <f>LEFT(J1394,MIN(FIND({0,1,2,3,4,5,6,7,8,9},ASC(J1394)&amp;1234567890))-1)</f>
        <v>Au</v>
      </c>
      <c r="L1394" s="25">
        <f t="shared" si="43"/>
        <v>3</v>
      </c>
      <c r="M1394" s="25">
        <f>VLOOKUP(K1394,Table!$A$2:$C$121,2,0)</f>
        <v>11</v>
      </c>
      <c r="N1394" s="26">
        <f>VLOOKUP(K1394,Table!$A$2:$C$121,3,0)</f>
        <v>6</v>
      </c>
      <c r="O1394" s="13" t="str">
        <f>VLOOKUP(A1394,Table!$U$1:$V$230,2,0)</f>
        <v>Orthorhombic</v>
      </c>
      <c r="P1394" s="1"/>
    </row>
    <row r="1395" spans="1:16">
      <c r="A1395" s="12">
        <v>59</v>
      </c>
      <c r="B1395" s="12">
        <v>612016</v>
      </c>
      <c r="C1395" s="12" t="s">
        <v>2149</v>
      </c>
      <c r="D1395" s="12" t="s">
        <v>2183</v>
      </c>
      <c r="E1395" s="17" t="s">
        <v>11910</v>
      </c>
      <c r="F1395" s="25" t="str">
        <f>LEFT(E1395,MIN(FIND({0,1,2,3,4,5,6,7,8,9},ASC(E1395)&amp;1234567890))-1)</f>
        <v>Au</v>
      </c>
      <c r="G1395" s="25">
        <f t="shared" si="42"/>
        <v>3</v>
      </c>
      <c r="H1395" s="25">
        <f>VLOOKUP(F1395,Table!$A$2:$C$121,2,0)</f>
        <v>11</v>
      </c>
      <c r="I1395" s="26">
        <f>VLOOKUP(F1395,Table!$A$2:$C$121,3,0)</f>
        <v>6</v>
      </c>
      <c r="J1395" s="17" t="s">
        <v>11286</v>
      </c>
      <c r="K1395" s="25" t="str">
        <f>LEFT(J1395,MIN(FIND({0,1,2,3,4,5,6,7,8,9},ASC(J1395)&amp;1234567890))-1)</f>
        <v>In</v>
      </c>
      <c r="L1395" s="25">
        <f t="shared" si="43"/>
        <v>1</v>
      </c>
      <c r="M1395" s="25">
        <f>VLOOKUP(K1395,Table!$A$2:$C$121,2,0)</f>
        <v>13</v>
      </c>
      <c r="N1395" s="26">
        <f>VLOOKUP(K1395,Table!$A$2:$C$121,3,0)</f>
        <v>5</v>
      </c>
      <c r="O1395" s="13" t="str">
        <f>VLOOKUP(A1395,Table!$U$1:$V$230,2,0)</f>
        <v>Orthorhombic</v>
      </c>
      <c r="P1395" s="1"/>
    </row>
    <row r="1396" spans="1:16">
      <c r="A1396" s="12">
        <v>59</v>
      </c>
      <c r="B1396" s="12">
        <v>612128</v>
      </c>
      <c r="C1396" s="12" t="s">
        <v>2149</v>
      </c>
      <c r="D1396" s="12" t="s">
        <v>2184</v>
      </c>
      <c r="E1396" s="17" t="s">
        <v>11335</v>
      </c>
      <c r="F1396" s="25" t="str">
        <f>LEFT(E1396,MIN(FIND({0,1,2,3,4,5,6,7,8,9},ASC(E1396)&amp;1234567890))-1)</f>
        <v>Lu</v>
      </c>
      <c r="G1396" s="25">
        <f t="shared" si="42"/>
        <v>1</v>
      </c>
      <c r="H1396" s="25">
        <f>VLOOKUP(F1396,Table!$A$2:$C$121,2,0)</f>
        <v>3</v>
      </c>
      <c r="I1396" s="26">
        <f>VLOOKUP(F1396,Table!$A$2:$C$121,3,0)</f>
        <v>6</v>
      </c>
      <c r="J1396" s="17" t="s">
        <v>11910</v>
      </c>
      <c r="K1396" s="25" t="str">
        <f>LEFT(J1396,MIN(FIND({0,1,2,3,4,5,6,7,8,9},ASC(J1396)&amp;1234567890))-1)</f>
        <v>Au</v>
      </c>
      <c r="L1396" s="25">
        <f t="shared" si="43"/>
        <v>3</v>
      </c>
      <c r="M1396" s="25">
        <f>VLOOKUP(K1396,Table!$A$2:$C$121,2,0)</f>
        <v>11</v>
      </c>
      <c r="N1396" s="26">
        <f>VLOOKUP(K1396,Table!$A$2:$C$121,3,0)</f>
        <v>6</v>
      </c>
      <c r="O1396" s="13" t="str">
        <f>VLOOKUP(A1396,Table!$U$1:$V$230,2,0)</f>
        <v>Orthorhombic</v>
      </c>
      <c r="P1396" s="1"/>
    </row>
    <row r="1397" spans="1:16">
      <c r="A1397" s="12">
        <v>59</v>
      </c>
      <c r="B1397" s="12">
        <v>612380</v>
      </c>
      <c r="C1397" s="12" t="s">
        <v>2149</v>
      </c>
      <c r="D1397" s="12" t="s">
        <v>2185</v>
      </c>
      <c r="E1397" s="17" t="s">
        <v>11313</v>
      </c>
      <c r="F1397" s="25" t="str">
        <f>LEFT(E1397,MIN(FIND({0,1,2,3,4,5,6,7,8,9},ASC(E1397)&amp;1234567890))-1)</f>
        <v>Tb</v>
      </c>
      <c r="G1397" s="25">
        <f t="shared" si="42"/>
        <v>1</v>
      </c>
      <c r="H1397" s="25">
        <f>VLOOKUP(F1397,Table!$A$2:$C$121,2,0)</f>
        <v>3</v>
      </c>
      <c r="I1397" s="26">
        <f>VLOOKUP(F1397,Table!$A$2:$C$121,3,0)</f>
        <v>6</v>
      </c>
      <c r="J1397" s="17" t="s">
        <v>11910</v>
      </c>
      <c r="K1397" s="25" t="str">
        <f>LEFT(J1397,MIN(FIND({0,1,2,3,4,5,6,7,8,9},ASC(J1397)&amp;1234567890))-1)</f>
        <v>Au</v>
      </c>
      <c r="L1397" s="25">
        <f t="shared" si="43"/>
        <v>3</v>
      </c>
      <c r="M1397" s="25">
        <f>VLOOKUP(K1397,Table!$A$2:$C$121,2,0)</f>
        <v>11</v>
      </c>
      <c r="N1397" s="26">
        <f>VLOOKUP(K1397,Table!$A$2:$C$121,3,0)</f>
        <v>6</v>
      </c>
      <c r="O1397" s="13" t="str">
        <f>VLOOKUP(A1397,Table!$U$1:$V$230,2,0)</f>
        <v>Orthorhombic</v>
      </c>
      <c r="P1397" s="1"/>
    </row>
    <row r="1398" spans="1:16">
      <c r="A1398" s="12">
        <v>59</v>
      </c>
      <c r="B1398" s="12">
        <v>612430</v>
      </c>
      <c r="C1398" s="12" t="s">
        <v>2153</v>
      </c>
      <c r="D1398" s="12" t="s">
        <v>2186</v>
      </c>
      <c r="E1398" s="17" t="s">
        <v>11910</v>
      </c>
      <c r="F1398" s="25" t="str">
        <f>LEFT(E1398,MIN(FIND({0,1,2,3,4,5,6,7,8,9},ASC(E1398)&amp;1234567890))-1)</f>
        <v>Au</v>
      </c>
      <c r="G1398" s="25">
        <f t="shared" si="42"/>
        <v>3</v>
      </c>
      <c r="H1398" s="25">
        <f>VLOOKUP(F1398,Table!$A$2:$C$121,2,0)</f>
        <v>11</v>
      </c>
      <c r="I1398" s="26">
        <f>VLOOKUP(F1398,Table!$A$2:$C$121,3,0)</f>
        <v>6</v>
      </c>
      <c r="J1398" s="17" t="s">
        <v>11334</v>
      </c>
      <c r="K1398" s="25" t="str">
        <f>LEFT(J1398,MIN(FIND({0,1,2,3,4,5,6,7,8,9},ASC(J1398)&amp;1234567890))-1)</f>
        <v>Tm</v>
      </c>
      <c r="L1398" s="25">
        <f t="shared" si="43"/>
        <v>1</v>
      </c>
      <c r="M1398" s="25">
        <f>VLOOKUP(K1398,Table!$A$2:$C$121,2,0)</f>
        <v>3</v>
      </c>
      <c r="N1398" s="26">
        <f>VLOOKUP(K1398,Table!$A$2:$C$121,3,0)</f>
        <v>6</v>
      </c>
      <c r="O1398" s="13" t="str">
        <f>VLOOKUP(A1398,Table!$U$1:$V$230,2,0)</f>
        <v>Orthorhombic</v>
      </c>
      <c r="P1398" s="1"/>
    </row>
    <row r="1399" spans="1:16">
      <c r="A1399" s="12">
        <v>59</v>
      </c>
      <c r="B1399" s="12">
        <v>612433</v>
      </c>
      <c r="C1399" s="12" t="s">
        <v>2149</v>
      </c>
      <c r="D1399" s="12" t="s">
        <v>2187</v>
      </c>
      <c r="E1399" s="17" t="s">
        <v>11334</v>
      </c>
      <c r="F1399" s="25" t="str">
        <f>LEFT(E1399,MIN(FIND({0,1,2,3,4,5,6,7,8,9},ASC(E1399)&amp;1234567890))-1)</f>
        <v>Tm</v>
      </c>
      <c r="G1399" s="25">
        <f t="shared" si="42"/>
        <v>1</v>
      </c>
      <c r="H1399" s="25">
        <f>VLOOKUP(F1399,Table!$A$2:$C$121,2,0)</f>
        <v>3</v>
      </c>
      <c r="I1399" s="26">
        <f>VLOOKUP(F1399,Table!$A$2:$C$121,3,0)</f>
        <v>6</v>
      </c>
      <c r="J1399" s="17" t="s">
        <v>11910</v>
      </c>
      <c r="K1399" s="25" t="str">
        <f>LEFT(J1399,MIN(FIND({0,1,2,3,4,5,6,7,8,9},ASC(J1399)&amp;1234567890))-1)</f>
        <v>Au</v>
      </c>
      <c r="L1399" s="25">
        <f t="shared" si="43"/>
        <v>3</v>
      </c>
      <c r="M1399" s="25">
        <f>VLOOKUP(K1399,Table!$A$2:$C$121,2,0)</f>
        <v>11</v>
      </c>
      <c r="N1399" s="26">
        <f>VLOOKUP(K1399,Table!$A$2:$C$121,3,0)</f>
        <v>6</v>
      </c>
      <c r="O1399" s="13" t="str">
        <f>VLOOKUP(A1399,Table!$U$1:$V$230,2,0)</f>
        <v>Orthorhombic</v>
      </c>
      <c r="P1399" s="1"/>
    </row>
    <row r="1400" spans="1:16">
      <c r="A1400" s="12">
        <v>59</v>
      </c>
      <c r="B1400" s="12">
        <v>612464</v>
      </c>
      <c r="C1400" s="12" t="s">
        <v>2149</v>
      </c>
      <c r="D1400" s="12" t="s">
        <v>2188</v>
      </c>
      <c r="E1400" s="17" t="s">
        <v>11336</v>
      </c>
      <c r="F1400" s="25" t="str">
        <f>LEFT(E1400,MIN(FIND({0,1,2,3,4,5,6,7,8,9},ASC(E1400)&amp;1234567890))-1)</f>
        <v>Y</v>
      </c>
      <c r="G1400" s="25">
        <f t="shared" si="42"/>
        <v>1</v>
      </c>
      <c r="H1400" s="25">
        <f>VLOOKUP(F1400,Table!$A$2:$C$121,2,0)</f>
        <v>3</v>
      </c>
      <c r="I1400" s="26">
        <f>VLOOKUP(F1400,Table!$A$2:$C$121,3,0)</f>
        <v>5</v>
      </c>
      <c r="J1400" s="17" t="s">
        <v>11910</v>
      </c>
      <c r="K1400" s="25" t="str">
        <f>LEFT(J1400,MIN(FIND({0,1,2,3,4,5,6,7,8,9},ASC(J1400)&amp;1234567890))-1)</f>
        <v>Au</v>
      </c>
      <c r="L1400" s="25">
        <f t="shared" si="43"/>
        <v>3</v>
      </c>
      <c r="M1400" s="25">
        <f>VLOOKUP(K1400,Table!$A$2:$C$121,2,0)</f>
        <v>11</v>
      </c>
      <c r="N1400" s="26">
        <f>VLOOKUP(K1400,Table!$A$2:$C$121,3,0)</f>
        <v>6</v>
      </c>
      <c r="O1400" s="13" t="str">
        <f>VLOOKUP(A1400,Table!$U$1:$V$230,2,0)</f>
        <v>Orthorhombic</v>
      </c>
      <c r="P1400" s="1"/>
    </row>
    <row r="1401" spans="1:16">
      <c r="A1401" s="12">
        <v>59</v>
      </c>
      <c r="B1401" s="12">
        <v>612472</v>
      </c>
      <c r="C1401" s="12" t="s">
        <v>2149</v>
      </c>
      <c r="D1401" s="12" t="s">
        <v>2189</v>
      </c>
      <c r="E1401" s="17" t="s">
        <v>530</v>
      </c>
      <c r="F1401" s="25" t="str">
        <f>LEFT(E1401,MIN(FIND({0,1,2,3,4,5,6,7,8,9},ASC(E1401)&amp;1234567890))-1)</f>
        <v>Yb</v>
      </c>
      <c r="G1401" s="25">
        <f t="shared" si="42"/>
        <v>1</v>
      </c>
      <c r="H1401" s="25">
        <f>VLOOKUP(F1401,Table!$A$2:$C$121,2,0)</f>
        <v>3</v>
      </c>
      <c r="I1401" s="26">
        <f>VLOOKUP(F1401,Table!$A$2:$C$121,3,0)</f>
        <v>6</v>
      </c>
      <c r="J1401" s="17" t="s">
        <v>11910</v>
      </c>
      <c r="K1401" s="25" t="str">
        <f>LEFT(J1401,MIN(FIND({0,1,2,3,4,5,6,7,8,9},ASC(J1401)&amp;1234567890))-1)</f>
        <v>Au</v>
      </c>
      <c r="L1401" s="25">
        <f t="shared" si="43"/>
        <v>3</v>
      </c>
      <c r="M1401" s="25">
        <f>VLOOKUP(K1401,Table!$A$2:$C$121,2,0)</f>
        <v>11</v>
      </c>
      <c r="N1401" s="26">
        <f>VLOOKUP(K1401,Table!$A$2:$C$121,3,0)</f>
        <v>6</v>
      </c>
      <c r="O1401" s="13" t="str">
        <f>VLOOKUP(A1401,Table!$U$1:$V$230,2,0)</f>
        <v>Orthorhombic</v>
      </c>
      <c r="P1401" s="1"/>
    </row>
    <row r="1402" spans="1:16">
      <c r="A1402" s="12">
        <v>59</v>
      </c>
      <c r="B1402" s="12">
        <v>612509</v>
      </c>
      <c r="C1402" s="12" t="s">
        <v>2149</v>
      </c>
      <c r="D1402" s="12" t="s">
        <v>2190</v>
      </c>
      <c r="E1402" s="17" t="s">
        <v>377</v>
      </c>
      <c r="F1402" s="25" t="str">
        <f>LEFT(E1402,MIN(FIND({0,1,2,3,4,5,6,7,8,9},ASC(E1402)&amp;1234567890))-1)</f>
        <v>Zr</v>
      </c>
      <c r="G1402" s="25">
        <f t="shared" si="42"/>
        <v>1</v>
      </c>
      <c r="H1402" s="25">
        <f>VLOOKUP(F1402,Table!$A$2:$C$121,2,0)</f>
        <v>4</v>
      </c>
      <c r="I1402" s="26">
        <f>VLOOKUP(F1402,Table!$A$2:$C$121,3,0)</f>
        <v>5</v>
      </c>
      <c r="J1402" s="17" t="s">
        <v>11910</v>
      </c>
      <c r="K1402" s="25" t="str">
        <f>LEFT(J1402,MIN(FIND({0,1,2,3,4,5,6,7,8,9},ASC(J1402)&amp;1234567890))-1)</f>
        <v>Au</v>
      </c>
      <c r="L1402" s="25">
        <f t="shared" si="43"/>
        <v>3</v>
      </c>
      <c r="M1402" s="25">
        <f>VLOOKUP(K1402,Table!$A$2:$C$121,2,0)</f>
        <v>11</v>
      </c>
      <c r="N1402" s="26">
        <f>VLOOKUP(K1402,Table!$A$2:$C$121,3,0)</f>
        <v>6</v>
      </c>
      <c r="O1402" s="13" t="str">
        <f>VLOOKUP(A1402,Table!$U$1:$V$230,2,0)</f>
        <v>Orthorhombic</v>
      </c>
      <c r="P1402" s="1"/>
    </row>
    <row r="1403" spans="1:16">
      <c r="A1403" s="12">
        <v>59</v>
      </c>
      <c r="B1403" s="12">
        <v>628985</v>
      </c>
      <c r="C1403" s="12" t="s">
        <v>2149</v>
      </c>
      <c r="D1403" s="12" t="s">
        <v>2191</v>
      </c>
      <c r="E1403" s="17" t="s">
        <v>11645</v>
      </c>
      <c r="F1403" s="25" t="str">
        <f>LEFT(E1403,MIN(FIND({0,1,2,3,4,5,6,7,8,9},ASC(E1403)&amp;1234567890))-1)</f>
        <v>Sb</v>
      </c>
      <c r="G1403" s="25">
        <f t="shared" si="42"/>
        <v>1</v>
      </c>
      <c r="H1403" s="25">
        <f>VLOOKUP(F1403,Table!$A$2:$C$121,2,0)</f>
        <v>15</v>
      </c>
      <c r="I1403" s="26">
        <f>VLOOKUP(F1403,Table!$A$2:$C$121,3,0)</f>
        <v>5</v>
      </c>
      <c r="J1403" s="17" t="s">
        <v>543</v>
      </c>
      <c r="K1403" s="25" t="str">
        <f>LEFT(J1403,MIN(FIND({0,1,2,3,4,5,6,7,8,9},ASC(J1403)&amp;1234567890))-1)</f>
        <v>Cu</v>
      </c>
      <c r="L1403" s="25">
        <f t="shared" si="43"/>
        <v>3</v>
      </c>
      <c r="M1403" s="25">
        <f>VLOOKUP(K1403,Table!$A$2:$C$121,2,0)</f>
        <v>11</v>
      </c>
      <c r="N1403" s="26">
        <f>VLOOKUP(K1403,Table!$A$2:$C$121,3,0)</f>
        <v>4</v>
      </c>
      <c r="O1403" s="13" t="str">
        <f>VLOOKUP(A1403,Table!$U$1:$V$230,2,0)</f>
        <v>Orthorhombic</v>
      </c>
      <c r="P1403" s="1"/>
    </row>
    <row r="1404" spans="1:16">
      <c r="A1404" s="12">
        <v>59</v>
      </c>
      <c r="B1404" s="12">
        <v>644015</v>
      </c>
      <c r="C1404" s="12" t="s">
        <v>2149</v>
      </c>
      <c r="D1404" s="12" t="s">
        <v>2192</v>
      </c>
      <c r="E1404" s="17" t="s">
        <v>11359</v>
      </c>
      <c r="F1404" s="25" t="str">
        <f>LEFT(E1404,MIN(FIND({0,1,2,3,4,5,6,7,8,9},ASC(E1404)&amp;1234567890))-1)</f>
        <v>Ni</v>
      </c>
      <c r="G1404" s="25">
        <f t="shared" si="42"/>
        <v>3</v>
      </c>
      <c r="H1404" s="25">
        <f>VLOOKUP(F1404,Table!$A$2:$C$121,2,0)</f>
        <v>10</v>
      </c>
      <c r="I1404" s="26">
        <f>VLOOKUP(F1404,Table!$A$2:$C$121,3,0)</f>
        <v>4</v>
      </c>
      <c r="J1404" s="17" t="s">
        <v>393</v>
      </c>
      <c r="K1404" s="25" t="str">
        <f>LEFT(J1404,MIN(FIND({0,1,2,3,4,5,6,7,8,9},ASC(J1404)&amp;1234567890))-1)</f>
        <v>Mo</v>
      </c>
      <c r="L1404" s="25">
        <f t="shared" si="43"/>
        <v>1</v>
      </c>
      <c r="M1404" s="25">
        <f>VLOOKUP(K1404,Table!$A$2:$C$121,2,0)</f>
        <v>6</v>
      </c>
      <c r="N1404" s="26">
        <f>VLOOKUP(K1404,Table!$A$2:$C$121,3,0)</f>
        <v>5</v>
      </c>
      <c r="O1404" s="13" t="str">
        <f>VLOOKUP(A1404,Table!$U$1:$V$230,2,0)</f>
        <v>Orthorhombic</v>
      </c>
      <c r="P1404" s="1"/>
    </row>
    <row r="1405" spans="1:16">
      <c r="A1405" s="12">
        <v>59</v>
      </c>
      <c r="B1405" s="12">
        <v>645068</v>
      </c>
      <c r="C1405" s="12" t="s">
        <v>2149</v>
      </c>
      <c r="D1405" s="12" t="s">
        <v>2193</v>
      </c>
      <c r="E1405" s="17" t="s">
        <v>11359</v>
      </c>
      <c r="F1405" s="25" t="str">
        <f>LEFT(E1405,MIN(FIND({0,1,2,3,4,5,6,7,8,9},ASC(E1405)&amp;1234567890))-1)</f>
        <v>Ni</v>
      </c>
      <c r="G1405" s="25">
        <f t="shared" si="42"/>
        <v>3</v>
      </c>
      <c r="H1405" s="25">
        <f>VLOOKUP(F1405,Table!$A$2:$C$121,2,0)</f>
        <v>10</v>
      </c>
      <c r="I1405" s="26">
        <f>VLOOKUP(F1405,Table!$A$2:$C$121,3,0)</f>
        <v>4</v>
      </c>
      <c r="J1405" s="17" t="s">
        <v>335</v>
      </c>
      <c r="K1405" s="25" t="str">
        <f>LEFT(J1405,MIN(FIND({0,1,2,3,4,5,6,7,8,9},ASC(J1405)&amp;1234567890))-1)</f>
        <v>Nb</v>
      </c>
      <c r="L1405" s="25">
        <f t="shared" si="43"/>
        <v>1</v>
      </c>
      <c r="M1405" s="25">
        <f>VLOOKUP(K1405,Table!$A$2:$C$121,2,0)</f>
        <v>5</v>
      </c>
      <c r="N1405" s="26">
        <f>VLOOKUP(K1405,Table!$A$2:$C$121,3,0)</f>
        <v>5</v>
      </c>
      <c r="O1405" s="13" t="str">
        <f>VLOOKUP(A1405,Table!$U$1:$V$230,2,0)</f>
        <v>Orthorhombic</v>
      </c>
      <c r="P1405" s="1"/>
    </row>
    <row r="1406" spans="1:16">
      <c r="A1406" s="12">
        <v>59</v>
      </c>
      <c r="B1406" s="12">
        <v>645212</v>
      </c>
      <c r="C1406" s="12" t="s">
        <v>2149</v>
      </c>
      <c r="D1406" s="12" t="s">
        <v>2194</v>
      </c>
      <c r="E1406" s="17" t="s">
        <v>11355</v>
      </c>
      <c r="F1406" s="25" t="str">
        <f>LEFT(E1406,MIN(FIND({0,1,2,3,4,5,6,7,8,9},ASC(E1406)&amp;1234567890))-1)</f>
        <v>Pt</v>
      </c>
      <c r="G1406" s="25">
        <f t="shared" si="42"/>
        <v>3</v>
      </c>
      <c r="H1406" s="25">
        <f>VLOOKUP(F1406,Table!$A$2:$C$121,2,0)</f>
        <v>10</v>
      </c>
      <c r="I1406" s="26">
        <f>VLOOKUP(F1406,Table!$A$2:$C$121,3,0)</f>
        <v>6</v>
      </c>
      <c r="J1406" s="17" t="s">
        <v>335</v>
      </c>
      <c r="K1406" s="25" t="str">
        <f>LEFT(J1406,MIN(FIND({0,1,2,3,4,5,6,7,8,9},ASC(J1406)&amp;1234567890))-1)</f>
        <v>Nb</v>
      </c>
      <c r="L1406" s="25">
        <f t="shared" si="43"/>
        <v>1</v>
      </c>
      <c r="M1406" s="25">
        <f>VLOOKUP(K1406,Table!$A$2:$C$121,2,0)</f>
        <v>5</v>
      </c>
      <c r="N1406" s="26">
        <f>VLOOKUP(K1406,Table!$A$2:$C$121,3,0)</f>
        <v>5</v>
      </c>
      <c r="O1406" s="13" t="str">
        <f>VLOOKUP(A1406,Table!$U$1:$V$230,2,0)</f>
        <v>Orthorhombic</v>
      </c>
      <c r="P1406" s="1"/>
    </row>
    <row r="1407" spans="1:16">
      <c r="A1407" s="12">
        <v>59</v>
      </c>
      <c r="B1407" s="12">
        <v>646421</v>
      </c>
      <c r="C1407" s="12" t="s">
        <v>2149</v>
      </c>
      <c r="D1407" s="12" t="s">
        <v>2195</v>
      </c>
      <c r="E1407" s="17" t="s">
        <v>11359</v>
      </c>
      <c r="F1407" s="25" t="str">
        <f>LEFT(E1407,MIN(FIND({0,1,2,3,4,5,6,7,8,9},ASC(E1407)&amp;1234567890))-1)</f>
        <v>Ni</v>
      </c>
      <c r="G1407" s="25">
        <f t="shared" si="42"/>
        <v>3</v>
      </c>
      <c r="H1407" s="25">
        <f>VLOOKUP(F1407,Table!$A$2:$C$121,2,0)</f>
        <v>10</v>
      </c>
      <c r="I1407" s="26">
        <f>VLOOKUP(F1407,Table!$A$2:$C$121,3,0)</f>
        <v>4</v>
      </c>
      <c r="J1407" s="17" t="s">
        <v>11645</v>
      </c>
      <c r="K1407" s="25" t="str">
        <f>LEFT(J1407,MIN(FIND({0,1,2,3,4,5,6,7,8,9},ASC(J1407)&amp;1234567890))-1)</f>
        <v>Sb</v>
      </c>
      <c r="L1407" s="25">
        <f t="shared" si="43"/>
        <v>1</v>
      </c>
      <c r="M1407" s="25">
        <f>VLOOKUP(K1407,Table!$A$2:$C$121,2,0)</f>
        <v>15</v>
      </c>
      <c r="N1407" s="26">
        <f>VLOOKUP(K1407,Table!$A$2:$C$121,3,0)</f>
        <v>5</v>
      </c>
      <c r="O1407" s="13" t="str">
        <f>VLOOKUP(A1407,Table!$U$1:$V$230,2,0)</f>
        <v>Orthorhombic</v>
      </c>
      <c r="P1407" s="1"/>
    </row>
    <row r="1408" spans="1:16">
      <c r="A1408" s="12">
        <v>59</v>
      </c>
      <c r="B1408" s="12">
        <v>646747</v>
      </c>
      <c r="C1408" s="12" t="s">
        <v>2149</v>
      </c>
      <c r="D1408" s="12" t="s">
        <v>2196</v>
      </c>
      <c r="E1408" s="17" t="s">
        <v>11359</v>
      </c>
      <c r="F1408" s="25" t="str">
        <f>LEFT(E1408,MIN(FIND({0,1,2,3,4,5,6,7,8,9},ASC(E1408)&amp;1234567890))-1)</f>
        <v>Ni</v>
      </c>
      <c r="G1408" s="25">
        <f t="shared" si="42"/>
        <v>3</v>
      </c>
      <c r="H1408" s="25">
        <f>VLOOKUP(F1408,Table!$A$2:$C$121,2,0)</f>
        <v>10</v>
      </c>
      <c r="I1408" s="26">
        <f>VLOOKUP(F1408,Table!$A$2:$C$121,3,0)</f>
        <v>4</v>
      </c>
      <c r="J1408" s="17" t="s">
        <v>11291</v>
      </c>
      <c r="K1408" s="25" t="str">
        <f>LEFT(J1408,MIN(FIND({0,1,2,3,4,5,6,7,8,9},ASC(J1408)&amp;1234567890))-1)</f>
        <v>Sn</v>
      </c>
      <c r="L1408" s="25">
        <f t="shared" si="43"/>
        <v>1</v>
      </c>
      <c r="M1408" s="25">
        <f>VLOOKUP(K1408,Table!$A$2:$C$121,2,0)</f>
        <v>14</v>
      </c>
      <c r="N1408" s="26">
        <f>VLOOKUP(K1408,Table!$A$2:$C$121,3,0)</f>
        <v>5</v>
      </c>
      <c r="O1408" s="13" t="str">
        <f>VLOOKUP(A1408,Table!$U$1:$V$230,2,0)</f>
        <v>Orthorhombic</v>
      </c>
      <c r="P1408" s="1"/>
    </row>
    <row r="1409" spans="1:16">
      <c r="A1409" s="12">
        <v>59</v>
      </c>
      <c r="B1409" s="12">
        <v>173784</v>
      </c>
      <c r="C1409" s="12" t="s">
        <v>2154</v>
      </c>
      <c r="D1409" s="12" t="s">
        <v>2197</v>
      </c>
      <c r="E1409" s="17" t="s">
        <v>50</v>
      </c>
      <c r="F1409" s="25" t="str">
        <f>LEFT(E1409,MIN(FIND({0,1,2,3,4,5,6,7,8,9},ASC(E1409)&amp;1234567890))-1)</f>
        <v>Ti</v>
      </c>
      <c r="G1409" s="25">
        <f t="shared" si="42"/>
        <v>1</v>
      </c>
      <c r="H1409" s="25">
        <f>VLOOKUP(F1409,Table!$A$2:$C$121,2,0)</f>
        <v>4</v>
      </c>
      <c r="I1409" s="26">
        <f>VLOOKUP(F1409,Table!$A$2:$C$121,3,0)</f>
        <v>4</v>
      </c>
      <c r="J1409" s="17" t="s">
        <v>11582</v>
      </c>
      <c r="K1409" s="25" t="str">
        <f>LEFT(J1409,MIN(FIND({0,1,2,3,4,5,6,7,8,9},ASC(J1409)&amp;1234567890))-1)</f>
        <v>I</v>
      </c>
      <c r="L1409" s="25">
        <f t="shared" si="43"/>
        <v>3</v>
      </c>
      <c r="M1409" s="25">
        <f>VLOOKUP(K1409,Table!$A$2:$C$121,2,0)</f>
        <v>17</v>
      </c>
      <c r="N1409" s="26">
        <f>VLOOKUP(K1409,Table!$A$2:$C$121,3,0)</f>
        <v>5</v>
      </c>
      <c r="O1409" s="13" t="str">
        <f>VLOOKUP(A1409,Table!$U$1:$V$230,2,0)</f>
        <v>Orthorhombic</v>
      </c>
      <c r="P1409" s="1"/>
    </row>
    <row r="1410" spans="1:16">
      <c r="A1410" s="12">
        <v>59</v>
      </c>
      <c r="B1410" s="12">
        <v>155684</v>
      </c>
      <c r="C1410" s="12" t="s">
        <v>2153</v>
      </c>
      <c r="D1410" s="12" t="s">
        <v>3</v>
      </c>
      <c r="E1410" s="17" t="s">
        <v>31</v>
      </c>
      <c r="F1410" s="25" t="str">
        <f>LEFT(E1410,MIN(FIND({0,1,2,3,4,5,6,7,8,9},ASC(E1410)&amp;1234567890))-1)</f>
        <v>Si</v>
      </c>
      <c r="G1410" s="25">
        <f t="shared" ref="G1410:G1473" si="44">IF(SUBSTITUTE(E1410,F1410,"")="",1,SUBSTITUTE(E1410,F1410,""))*1</f>
        <v>1</v>
      </c>
      <c r="H1410" s="25">
        <f>VLOOKUP(F1410,Table!$A$2:$C$121,2,0)</f>
        <v>14</v>
      </c>
      <c r="I1410" s="26">
        <f>VLOOKUP(F1410,Table!$A$2:$C$121,3,0)</f>
        <v>3</v>
      </c>
      <c r="J1410" s="17" t="s">
        <v>32</v>
      </c>
      <c r="K1410" s="25" t="str">
        <f>LEFT(J1410,MIN(FIND({0,1,2,3,4,5,6,7,8,9},ASC(J1410)&amp;1234567890))-1)</f>
        <v>O</v>
      </c>
      <c r="L1410" s="25">
        <f t="shared" ref="L1410:L1473" si="45">IF(SUBSTITUTE(J1410,K1410,"")="",1,SUBSTITUTE(J1410,K1410,""))*1</f>
        <v>2</v>
      </c>
      <c r="M1410" s="25">
        <f>VLOOKUP(K1410,Table!$A$2:$C$121,2,0)</f>
        <v>16</v>
      </c>
      <c r="N1410" s="26">
        <f>VLOOKUP(K1410,Table!$A$2:$C$121,3,0)</f>
        <v>2</v>
      </c>
      <c r="O1410" s="13" t="str">
        <f>VLOOKUP(A1410,Table!$U$1:$V$230,2,0)</f>
        <v>Orthorhombic</v>
      </c>
      <c r="P1410" s="1"/>
    </row>
    <row r="1411" spans="1:16">
      <c r="A1411" s="12">
        <v>59</v>
      </c>
      <c r="B1411" s="12">
        <v>160543</v>
      </c>
      <c r="C1411" s="12" t="s">
        <v>2149</v>
      </c>
      <c r="D1411" s="12" t="s">
        <v>2198</v>
      </c>
      <c r="E1411" s="17" t="s">
        <v>11377</v>
      </c>
      <c r="F1411" s="25" t="str">
        <f>LEFT(E1411,MIN(FIND({0,1,2,3,4,5,6,7,8,9},ASC(E1411)&amp;1234567890))-1)</f>
        <v>Dy</v>
      </c>
      <c r="G1411" s="25">
        <f t="shared" si="44"/>
        <v>2</v>
      </c>
      <c r="H1411" s="25">
        <f>VLOOKUP(F1411,Table!$A$2:$C$121,2,0)</f>
        <v>3</v>
      </c>
      <c r="I1411" s="26">
        <f>VLOOKUP(F1411,Table!$A$2:$C$121,3,0)</f>
        <v>6</v>
      </c>
      <c r="J1411" s="17" t="s">
        <v>11779</v>
      </c>
      <c r="K1411" s="25" t="str">
        <f>LEFT(J1411,MIN(FIND({0,1,2,3,4,5,6,7,8,9},ASC(J1411)&amp;1234567890))-1)</f>
        <v>Sn</v>
      </c>
      <c r="L1411" s="25">
        <f t="shared" si="45"/>
        <v>5</v>
      </c>
      <c r="M1411" s="25">
        <f>VLOOKUP(K1411,Table!$A$2:$C$121,2,0)</f>
        <v>14</v>
      </c>
      <c r="N1411" s="26">
        <f>VLOOKUP(K1411,Table!$A$2:$C$121,3,0)</f>
        <v>5</v>
      </c>
      <c r="O1411" s="13" t="str">
        <f>VLOOKUP(A1411,Table!$U$1:$V$230,2,0)</f>
        <v>Orthorhombic</v>
      </c>
      <c r="P1411" s="1"/>
    </row>
    <row r="1412" spans="1:16">
      <c r="A1412" s="12">
        <v>59</v>
      </c>
      <c r="B1412" s="12">
        <v>167553</v>
      </c>
      <c r="C1412" s="12" t="s">
        <v>2149</v>
      </c>
      <c r="D1412" s="12" t="s">
        <v>2199</v>
      </c>
      <c r="E1412" s="17" t="s">
        <v>46</v>
      </c>
      <c r="F1412" s="25" t="str">
        <f>LEFT(E1412,MIN(FIND({0,1,2,3,4,5,6,7,8,9},ASC(E1412)&amp;1234567890))-1)</f>
        <v>La</v>
      </c>
      <c r="G1412" s="25">
        <f t="shared" si="44"/>
        <v>1</v>
      </c>
      <c r="H1412" s="25">
        <f>VLOOKUP(F1412,Table!$A$2:$C$121,2,0)</f>
        <v>3</v>
      </c>
      <c r="I1412" s="26">
        <f>VLOOKUP(F1412,Table!$A$2:$C$121,3,0)</f>
        <v>6</v>
      </c>
      <c r="J1412" s="17" t="s">
        <v>365</v>
      </c>
      <c r="K1412" s="25" t="str">
        <f>LEFT(J1412,MIN(FIND({0,1,2,3,4,5,6,7,8,9},ASC(J1412)&amp;1234567890))-1)</f>
        <v>F</v>
      </c>
      <c r="L1412" s="25">
        <f t="shared" si="45"/>
        <v>3</v>
      </c>
      <c r="M1412" s="25">
        <f>VLOOKUP(K1412,Table!$A$2:$C$121,2,0)</f>
        <v>17</v>
      </c>
      <c r="N1412" s="26">
        <f>VLOOKUP(K1412,Table!$A$2:$C$121,3,0)</f>
        <v>2</v>
      </c>
      <c r="O1412" s="13" t="str">
        <f>VLOOKUP(A1412,Table!$U$1:$V$230,2,0)</f>
        <v>Orthorhombic</v>
      </c>
      <c r="P1412" s="1"/>
    </row>
    <row r="1413" spans="1:16">
      <c r="A1413" s="12">
        <v>59</v>
      </c>
      <c r="B1413" s="12">
        <v>167894</v>
      </c>
      <c r="C1413" s="12" t="s">
        <v>2149</v>
      </c>
      <c r="D1413" s="12" t="s">
        <v>2200</v>
      </c>
      <c r="E1413" s="17" t="s">
        <v>11330</v>
      </c>
      <c r="F1413" s="25" t="str">
        <f>LEFT(E1413,MIN(FIND({0,1,2,3,4,5,6,7,8,9},ASC(E1413)&amp;1234567890))-1)</f>
        <v>Er</v>
      </c>
      <c r="G1413" s="25">
        <f t="shared" si="44"/>
        <v>2</v>
      </c>
      <c r="H1413" s="25">
        <f>VLOOKUP(F1413,Table!$A$2:$C$121,2,0)</f>
        <v>3</v>
      </c>
      <c r="I1413" s="26">
        <f>VLOOKUP(F1413,Table!$A$2:$C$121,3,0)</f>
        <v>6</v>
      </c>
      <c r="J1413" s="17" t="s">
        <v>11779</v>
      </c>
      <c r="K1413" s="25" t="str">
        <f>LEFT(J1413,MIN(FIND({0,1,2,3,4,5,6,7,8,9},ASC(J1413)&amp;1234567890))-1)</f>
        <v>Sn</v>
      </c>
      <c r="L1413" s="25">
        <f t="shared" si="45"/>
        <v>5</v>
      </c>
      <c r="M1413" s="25">
        <f>VLOOKUP(K1413,Table!$A$2:$C$121,2,0)</f>
        <v>14</v>
      </c>
      <c r="N1413" s="26">
        <f>VLOOKUP(K1413,Table!$A$2:$C$121,3,0)</f>
        <v>5</v>
      </c>
      <c r="O1413" s="13" t="str">
        <f>VLOOKUP(A1413,Table!$U$1:$V$230,2,0)</f>
        <v>Orthorhombic</v>
      </c>
      <c r="P1413" s="1"/>
    </row>
    <row r="1414" spans="1:16">
      <c r="A1414" s="12">
        <v>59</v>
      </c>
      <c r="B1414" s="12">
        <v>187622</v>
      </c>
      <c r="C1414" s="12" t="s">
        <v>2149</v>
      </c>
      <c r="D1414" s="12" t="s">
        <v>2201</v>
      </c>
      <c r="E1414" s="17" t="s">
        <v>66</v>
      </c>
      <c r="F1414" s="25" t="str">
        <f>LEFT(E1414,MIN(FIND({0,1,2,3,4,5,6,7,8,9},ASC(E1414)&amp;1234567890))-1)</f>
        <v>Ni</v>
      </c>
      <c r="G1414" s="25">
        <f t="shared" si="44"/>
        <v>1</v>
      </c>
      <c r="H1414" s="25">
        <f>VLOOKUP(F1414,Table!$A$2:$C$121,2,0)</f>
        <v>10</v>
      </c>
      <c r="I1414" s="26">
        <f>VLOOKUP(F1414,Table!$A$2:$C$121,3,0)</f>
        <v>4</v>
      </c>
      <c r="J1414" s="17" t="s">
        <v>31</v>
      </c>
      <c r="K1414" s="25" t="str">
        <f>LEFT(J1414,MIN(FIND({0,1,2,3,4,5,6,7,8,9},ASC(J1414)&amp;1234567890))-1)</f>
        <v>Si</v>
      </c>
      <c r="L1414" s="25">
        <f t="shared" si="45"/>
        <v>1</v>
      </c>
      <c r="M1414" s="25">
        <f>VLOOKUP(K1414,Table!$A$2:$C$121,2,0)</f>
        <v>14</v>
      </c>
      <c r="N1414" s="26">
        <f>VLOOKUP(K1414,Table!$A$2:$C$121,3,0)</f>
        <v>3</v>
      </c>
      <c r="O1414" s="13" t="str">
        <f>VLOOKUP(A1414,Table!$U$1:$V$230,2,0)</f>
        <v>Orthorhombic</v>
      </c>
      <c r="P1414" s="1"/>
    </row>
    <row r="1415" spans="1:16">
      <c r="A1415" s="12">
        <v>59</v>
      </c>
      <c r="B1415" s="12">
        <v>190908</v>
      </c>
      <c r="C1415" s="12" t="s">
        <v>2149</v>
      </c>
      <c r="D1415" s="12" t="s">
        <v>798</v>
      </c>
      <c r="E1415" s="17" t="s">
        <v>11376</v>
      </c>
      <c r="F1415" s="25" t="str">
        <f>LEFT(E1415,MIN(FIND({0,1,2,3,4,5,6,7,8,9},ASC(E1415)&amp;1234567890))-1)</f>
        <v>Fe</v>
      </c>
      <c r="G1415" s="25">
        <f t="shared" si="44"/>
        <v>1.1200000000000001</v>
      </c>
      <c r="H1415" s="25">
        <f>VLOOKUP(F1415,Table!$A$2:$C$121,2,0)</f>
        <v>8</v>
      </c>
      <c r="I1415" s="26">
        <f>VLOOKUP(F1415,Table!$A$2:$C$121,3,0)</f>
        <v>4</v>
      </c>
      <c r="J1415" s="17" t="s">
        <v>328</v>
      </c>
      <c r="K1415" s="25" t="str">
        <f>LEFT(J1415,MIN(FIND({0,1,2,3,4,5,6,7,8,9},ASC(J1415)&amp;1234567890))-1)</f>
        <v>Te</v>
      </c>
      <c r="L1415" s="25">
        <f t="shared" si="45"/>
        <v>1</v>
      </c>
      <c r="M1415" s="25">
        <f>VLOOKUP(K1415,Table!$A$2:$C$121,2,0)</f>
        <v>16</v>
      </c>
      <c r="N1415" s="26">
        <f>VLOOKUP(K1415,Table!$A$2:$C$121,3,0)</f>
        <v>5</v>
      </c>
      <c r="O1415" s="13" t="str">
        <f>VLOOKUP(A1415,Table!$U$1:$V$230,2,0)</f>
        <v>Orthorhombic</v>
      </c>
      <c r="P1415" s="1"/>
    </row>
    <row r="1416" spans="1:16">
      <c r="A1416" s="12">
        <v>59</v>
      </c>
      <c r="B1416" s="12">
        <v>190910</v>
      </c>
      <c r="C1416" s="12" t="s">
        <v>2149</v>
      </c>
      <c r="D1416" s="12" t="s">
        <v>2202</v>
      </c>
      <c r="E1416" s="17" t="s">
        <v>11911</v>
      </c>
      <c r="F1416" s="25" t="str">
        <f>LEFT(E1416,MIN(FIND({0,1,2,3,4,5,6,7,8,9},ASC(E1416)&amp;1234567890))-1)</f>
        <v>Fe</v>
      </c>
      <c r="G1416" s="25">
        <f t="shared" si="44"/>
        <v>1.1499999999999999</v>
      </c>
      <c r="H1416" s="25">
        <f>VLOOKUP(F1416,Table!$A$2:$C$121,2,0)</f>
        <v>8</v>
      </c>
      <c r="I1416" s="26">
        <f>VLOOKUP(F1416,Table!$A$2:$C$121,3,0)</f>
        <v>4</v>
      </c>
      <c r="J1416" s="17" t="s">
        <v>328</v>
      </c>
      <c r="K1416" s="25" t="str">
        <f>LEFT(J1416,MIN(FIND({0,1,2,3,4,5,6,7,8,9},ASC(J1416)&amp;1234567890))-1)</f>
        <v>Te</v>
      </c>
      <c r="L1416" s="25">
        <f t="shared" si="45"/>
        <v>1</v>
      </c>
      <c r="M1416" s="25">
        <f>VLOOKUP(K1416,Table!$A$2:$C$121,2,0)</f>
        <v>16</v>
      </c>
      <c r="N1416" s="26">
        <f>VLOOKUP(K1416,Table!$A$2:$C$121,3,0)</f>
        <v>5</v>
      </c>
      <c r="O1416" s="13" t="str">
        <f>VLOOKUP(A1416,Table!$U$1:$V$230,2,0)</f>
        <v>Orthorhombic</v>
      </c>
      <c r="P1416" s="1"/>
    </row>
    <row r="1417" spans="1:16">
      <c r="A1417" s="12">
        <v>59</v>
      </c>
      <c r="B1417" s="12">
        <v>107525</v>
      </c>
      <c r="C1417" s="12" t="s">
        <v>2149</v>
      </c>
      <c r="D1417" s="12" t="s">
        <v>2203</v>
      </c>
      <c r="E1417" s="17" t="s">
        <v>11352</v>
      </c>
      <c r="F1417" s="25" t="str">
        <f>LEFT(E1417,MIN(FIND({0,1,2,3,4,5,6,7,8,9},ASC(E1417)&amp;1234567890))-1)</f>
        <v>Al</v>
      </c>
      <c r="G1417" s="25">
        <f t="shared" si="44"/>
        <v>1</v>
      </c>
      <c r="H1417" s="25">
        <f>VLOOKUP(F1417,Table!$A$2:$C$121,2,0)</f>
        <v>13</v>
      </c>
      <c r="I1417" s="26">
        <f>VLOOKUP(F1417,Table!$A$2:$C$121,3,0)</f>
        <v>3</v>
      </c>
      <c r="J1417" s="17" t="s">
        <v>428</v>
      </c>
      <c r="K1417" s="25" t="str">
        <f>LEFT(J1417,MIN(FIND({0,1,2,3,4,5,6,7,8,9},ASC(J1417)&amp;1234567890))-1)</f>
        <v>Eu</v>
      </c>
      <c r="L1417" s="25">
        <f t="shared" si="45"/>
        <v>1</v>
      </c>
      <c r="M1417" s="25">
        <f>VLOOKUP(K1417,Table!$A$2:$C$121,2,0)</f>
        <v>3</v>
      </c>
      <c r="N1417" s="26">
        <f>VLOOKUP(K1417,Table!$A$2:$C$121,3,0)</f>
        <v>6</v>
      </c>
      <c r="O1417" s="13" t="str">
        <f>VLOOKUP(A1417,Table!$U$1:$V$230,2,0)</f>
        <v>Orthorhombic</v>
      </c>
      <c r="P1417" s="1"/>
    </row>
    <row r="1418" spans="1:16">
      <c r="A1418" s="12">
        <v>59</v>
      </c>
      <c r="B1418" s="12">
        <v>260162</v>
      </c>
      <c r="C1418" s="12" t="s">
        <v>2149</v>
      </c>
      <c r="D1418" s="12" t="s">
        <v>2204</v>
      </c>
      <c r="E1418" s="17" t="s">
        <v>395</v>
      </c>
      <c r="F1418" s="25" t="str">
        <f>LEFT(E1418,MIN(FIND({0,1,2,3,4,5,6,7,8,9},ASC(E1418)&amp;1234567890))-1)</f>
        <v>Tc</v>
      </c>
      <c r="G1418" s="25">
        <f t="shared" si="44"/>
        <v>1</v>
      </c>
      <c r="H1418" s="25">
        <f>VLOOKUP(F1418,Table!$A$2:$C$121,2,0)</f>
        <v>7</v>
      </c>
      <c r="I1418" s="26">
        <f>VLOOKUP(F1418,Table!$A$2:$C$121,3,0)</f>
        <v>5</v>
      </c>
      <c r="J1418" s="17" t="s">
        <v>375</v>
      </c>
      <c r="K1418" s="25" t="str">
        <f>LEFT(J1418,MIN(FIND({0,1,2,3,4,5,6,7,8,9},ASC(J1418)&amp;1234567890))-1)</f>
        <v>Br</v>
      </c>
      <c r="L1418" s="25">
        <f t="shared" si="45"/>
        <v>3</v>
      </c>
      <c r="M1418" s="25">
        <f>VLOOKUP(K1418,Table!$A$2:$C$121,2,0)</f>
        <v>17</v>
      </c>
      <c r="N1418" s="26">
        <f>VLOOKUP(K1418,Table!$A$2:$C$121,3,0)</f>
        <v>4</v>
      </c>
      <c r="O1418" s="13" t="str">
        <f>VLOOKUP(A1418,Table!$U$1:$V$230,2,0)</f>
        <v>Orthorhombic</v>
      </c>
      <c r="P1418" s="1"/>
    </row>
    <row r="1419" spans="1:16">
      <c r="A1419" s="12">
        <v>59</v>
      </c>
      <c r="B1419" s="12">
        <v>263089</v>
      </c>
      <c r="C1419" s="12" t="s">
        <v>2149</v>
      </c>
      <c r="D1419" s="12" t="s">
        <v>2205</v>
      </c>
      <c r="E1419" s="17" t="s">
        <v>412</v>
      </c>
      <c r="F1419" s="25" t="str">
        <f>LEFT(E1419,MIN(FIND({0,1,2,3,4,5,6,7,8,9},ASC(E1419)&amp;1234567890))-1)</f>
        <v>Nd</v>
      </c>
      <c r="G1419" s="25">
        <f t="shared" si="44"/>
        <v>2</v>
      </c>
      <c r="H1419" s="25">
        <f>VLOOKUP(F1419,Table!$A$2:$C$121,2,0)</f>
        <v>3</v>
      </c>
      <c r="I1419" s="26">
        <f>VLOOKUP(F1419,Table!$A$2:$C$121,3,0)</f>
        <v>6</v>
      </c>
      <c r="J1419" s="17" t="s">
        <v>11698</v>
      </c>
      <c r="K1419" s="25" t="str">
        <f>LEFT(J1419,MIN(FIND({0,1,2,3,4,5,6,7,8,9},ASC(J1419)&amp;1234567890))-1)</f>
        <v>Ge</v>
      </c>
      <c r="L1419" s="25">
        <f t="shared" si="45"/>
        <v>9</v>
      </c>
      <c r="M1419" s="25">
        <f>VLOOKUP(K1419,Table!$A$2:$C$121,2,0)</f>
        <v>14</v>
      </c>
      <c r="N1419" s="26">
        <f>VLOOKUP(K1419,Table!$A$2:$C$121,3,0)</f>
        <v>4</v>
      </c>
      <c r="O1419" s="13" t="str">
        <f>VLOOKUP(A1419,Table!$U$1:$V$230,2,0)</f>
        <v>Orthorhombic</v>
      </c>
      <c r="P1419" s="1"/>
    </row>
    <row r="1420" spans="1:16">
      <c r="A1420" s="12">
        <v>60</v>
      </c>
      <c r="B1420" s="12">
        <v>1326</v>
      </c>
      <c r="C1420" s="12" t="s">
        <v>2206</v>
      </c>
      <c r="D1420" s="12" t="s">
        <v>2207</v>
      </c>
      <c r="E1420" s="17" t="s">
        <v>11326</v>
      </c>
      <c r="F1420" s="25" t="str">
        <f>LEFT(E1420,MIN(FIND({0,1,2,3,4,5,6,7,8,9},ASC(E1420)&amp;1234567890))-1)</f>
        <v>Mo</v>
      </c>
      <c r="G1420" s="25">
        <f t="shared" si="44"/>
        <v>2</v>
      </c>
      <c r="H1420" s="25">
        <f>VLOOKUP(F1420,Table!$A$2:$C$121,2,0)</f>
        <v>6</v>
      </c>
      <c r="I1420" s="26">
        <f>VLOOKUP(F1420,Table!$A$2:$C$121,3,0)</f>
        <v>5</v>
      </c>
      <c r="J1420" s="17" t="s">
        <v>614</v>
      </c>
      <c r="K1420" s="25" t="str">
        <f>LEFT(J1420,MIN(FIND({0,1,2,3,4,5,6,7,8,9},ASC(J1420)&amp;1234567890))-1)</f>
        <v>C</v>
      </c>
      <c r="L1420" s="25">
        <f t="shared" si="45"/>
        <v>1</v>
      </c>
      <c r="M1420" s="25">
        <f>VLOOKUP(K1420,Table!$A$2:$C$121,2,0)</f>
        <v>14</v>
      </c>
      <c r="N1420" s="26">
        <f>VLOOKUP(K1420,Table!$A$2:$C$121,3,0)</f>
        <v>2</v>
      </c>
      <c r="O1420" s="13" t="str">
        <f>VLOOKUP(A1420,Table!$U$1:$V$230,2,0)</f>
        <v>Orthorhombic</v>
      </c>
      <c r="P1420" s="1"/>
    </row>
    <row r="1421" spans="1:16">
      <c r="A1421" s="12">
        <v>60</v>
      </c>
      <c r="B1421" s="12">
        <v>2344</v>
      </c>
      <c r="C1421" s="12" t="s">
        <v>2206</v>
      </c>
      <c r="D1421" s="12" t="s">
        <v>2208</v>
      </c>
      <c r="E1421" s="17" t="s">
        <v>11776</v>
      </c>
      <c r="F1421" s="25" t="str">
        <f>LEFT(E1421,MIN(FIND({0,1,2,3,4,5,6,7,8,9},ASC(E1421)&amp;1234567890))-1)</f>
        <v>Ru</v>
      </c>
      <c r="G1421" s="25">
        <f t="shared" si="44"/>
        <v>2</v>
      </c>
      <c r="H1421" s="25">
        <f>VLOOKUP(F1421,Table!$A$2:$C$121,2,0)</f>
        <v>8</v>
      </c>
      <c r="I1421" s="26">
        <f>VLOOKUP(F1421,Table!$A$2:$C$121,3,0)</f>
        <v>5</v>
      </c>
      <c r="J1421" s="17" t="s">
        <v>11374</v>
      </c>
      <c r="K1421" s="25" t="str">
        <f>LEFT(J1421,MIN(FIND({0,1,2,3,4,5,6,7,8,9},ASC(J1421)&amp;1234567890))-1)</f>
        <v>Si</v>
      </c>
      <c r="L1421" s="25">
        <f t="shared" si="45"/>
        <v>3</v>
      </c>
      <c r="M1421" s="25">
        <f>VLOOKUP(K1421,Table!$A$2:$C$121,2,0)</f>
        <v>14</v>
      </c>
      <c r="N1421" s="26">
        <f>VLOOKUP(K1421,Table!$A$2:$C$121,3,0)</f>
        <v>3</v>
      </c>
      <c r="O1421" s="13" t="str">
        <f>VLOOKUP(A1421,Table!$U$1:$V$230,2,0)</f>
        <v>Orthorhombic</v>
      </c>
      <c r="P1421" s="1"/>
    </row>
    <row r="1422" spans="1:16">
      <c r="A1422" s="12">
        <v>60</v>
      </c>
      <c r="B1422" s="12">
        <v>2345</v>
      </c>
      <c r="C1422" s="12" t="s">
        <v>2206</v>
      </c>
      <c r="D1422" s="12" t="s">
        <v>2209</v>
      </c>
      <c r="E1422" s="17" t="s">
        <v>11776</v>
      </c>
      <c r="F1422" s="25" t="str">
        <f>LEFT(E1422,MIN(FIND({0,1,2,3,4,5,6,7,8,9},ASC(E1422)&amp;1234567890))-1)</f>
        <v>Ru</v>
      </c>
      <c r="G1422" s="25">
        <f t="shared" si="44"/>
        <v>2</v>
      </c>
      <c r="H1422" s="25">
        <f>VLOOKUP(F1422,Table!$A$2:$C$121,2,0)</f>
        <v>8</v>
      </c>
      <c r="I1422" s="26">
        <f>VLOOKUP(F1422,Table!$A$2:$C$121,3,0)</f>
        <v>5</v>
      </c>
      <c r="J1422" s="17" t="s">
        <v>594</v>
      </c>
      <c r="K1422" s="25" t="str">
        <f>LEFT(J1422,MIN(FIND({0,1,2,3,4,5,6,7,8,9},ASC(J1422)&amp;1234567890))-1)</f>
        <v>Ge</v>
      </c>
      <c r="L1422" s="25">
        <f t="shared" si="45"/>
        <v>3</v>
      </c>
      <c r="M1422" s="25">
        <f>VLOOKUP(K1422,Table!$A$2:$C$121,2,0)</f>
        <v>14</v>
      </c>
      <c r="N1422" s="26">
        <f>VLOOKUP(K1422,Table!$A$2:$C$121,3,0)</f>
        <v>4</v>
      </c>
      <c r="O1422" s="13" t="str">
        <f>VLOOKUP(A1422,Table!$U$1:$V$230,2,0)</f>
        <v>Orthorhombic</v>
      </c>
      <c r="P1422" s="1"/>
    </row>
    <row r="1423" spans="1:16">
      <c r="A1423" s="12">
        <v>60</v>
      </c>
      <c r="B1423" s="12">
        <v>9965</v>
      </c>
      <c r="C1423" s="12" t="s">
        <v>2206</v>
      </c>
      <c r="D1423" s="12" t="s">
        <v>2210</v>
      </c>
      <c r="E1423" s="17" t="s">
        <v>584</v>
      </c>
      <c r="F1423" s="25" t="str">
        <f>LEFT(E1423,MIN(FIND({0,1,2,3,4,5,6,7,8,9},ASC(E1423)&amp;1234567890))-1)</f>
        <v>V</v>
      </c>
      <c r="G1423" s="25">
        <f t="shared" si="44"/>
        <v>2</v>
      </c>
      <c r="H1423" s="25">
        <f>VLOOKUP(F1423,Table!$A$2:$C$121,2,0)</f>
        <v>5</v>
      </c>
      <c r="I1423" s="26">
        <f>VLOOKUP(F1423,Table!$A$2:$C$121,3,0)</f>
        <v>4</v>
      </c>
      <c r="J1423" s="17" t="s">
        <v>614</v>
      </c>
      <c r="K1423" s="25" t="str">
        <f>LEFT(J1423,MIN(FIND({0,1,2,3,4,5,6,7,8,9},ASC(J1423)&amp;1234567890))-1)</f>
        <v>C</v>
      </c>
      <c r="L1423" s="25">
        <f t="shared" si="45"/>
        <v>1</v>
      </c>
      <c r="M1423" s="25">
        <f>VLOOKUP(K1423,Table!$A$2:$C$121,2,0)</f>
        <v>14</v>
      </c>
      <c r="N1423" s="26">
        <f>VLOOKUP(K1423,Table!$A$2:$C$121,3,0)</f>
        <v>2</v>
      </c>
      <c r="O1423" s="13" t="str">
        <f>VLOOKUP(A1423,Table!$U$1:$V$230,2,0)</f>
        <v>Orthorhombic</v>
      </c>
      <c r="P1423" s="1"/>
    </row>
    <row r="1424" spans="1:16">
      <c r="A1424" s="12">
        <v>60</v>
      </c>
      <c r="B1424" s="12">
        <v>15328</v>
      </c>
      <c r="C1424" s="12" t="s">
        <v>2206</v>
      </c>
      <c r="D1424" s="12" t="s">
        <v>14</v>
      </c>
      <c r="E1424" s="17" t="s">
        <v>50</v>
      </c>
      <c r="F1424" s="25" t="str">
        <f>LEFT(E1424,MIN(FIND({0,1,2,3,4,5,6,7,8,9},ASC(E1424)&amp;1234567890))-1)</f>
        <v>Ti</v>
      </c>
      <c r="G1424" s="25">
        <f t="shared" si="44"/>
        <v>1</v>
      </c>
      <c r="H1424" s="25">
        <f>VLOOKUP(F1424,Table!$A$2:$C$121,2,0)</f>
        <v>4</v>
      </c>
      <c r="I1424" s="26">
        <f>VLOOKUP(F1424,Table!$A$2:$C$121,3,0)</f>
        <v>4</v>
      </c>
      <c r="J1424" s="17" t="s">
        <v>32</v>
      </c>
      <c r="K1424" s="25" t="str">
        <f>LEFT(J1424,MIN(FIND({0,1,2,3,4,5,6,7,8,9},ASC(J1424)&amp;1234567890))-1)</f>
        <v>O</v>
      </c>
      <c r="L1424" s="25">
        <f t="shared" si="45"/>
        <v>2</v>
      </c>
      <c r="M1424" s="25">
        <f>VLOOKUP(K1424,Table!$A$2:$C$121,2,0)</f>
        <v>16</v>
      </c>
      <c r="N1424" s="26">
        <f>VLOOKUP(K1424,Table!$A$2:$C$121,3,0)</f>
        <v>2</v>
      </c>
      <c r="O1424" s="13" t="str">
        <f>VLOOKUP(A1424,Table!$U$1:$V$230,2,0)</f>
        <v>Orthorhombic</v>
      </c>
      <c r="P1424" s="1"/>
    </row>
    <row r="1425" spans="1:16">
      <c r="A1425" s="12">
        <v>60</v>
      </c>
      <c r="B1425" s="12">
        <v>18138</v>
      </c>
      <c r="C1425" s="12" t="s">
        <v>2206</v>
      </c>
      <c r="D1425" s="12" t="s">
        <v>2211</v>
      </c>
      <c r="E1425" s="17" t="s">
        <v>342</v>
      </c>
      <c r="F1425" s="25" t="str">
        <f>LEFT(E1425,MIN(FIND({0,1,2,3,4,5,6,7,8,9},ASC(E1425)&amp;1234567890))-1)</f>
        <v>P</v>
      </c>
      <c r="G1425" s="25">
        <f t="shared" si="44"/>
        <v>4</v>
      </c>
      <c r="H1425" s="25">
        <f>VLOOKUP(F1425,Table!$A$2:$C$121,2,0)</f>
        <v>15</v>
      </c>
      <c r="I1425" s="26">
        <f>VLOOKUP(F1425,Table!$A$2:$C$121,3,0)</f>
        <v>3</v>
      </c>
      <c r="J1425" s="17" t="s">
        <v>11912</v>
      </c>
      <c r="K1425" s="25" t="str">
        <f>LEFT(J1425,MIN(FIND({0,1,2,3,4,5,6,7,8,9},ASC(J1425)&amp;1234567890))-1)</f>
        <v>S</v>
      </c>
      <c r="L1425" s="25">
        <f t="shared" si="45"/>
        <v>6.78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Orthorhombic</v>
      </c>
      <c r="P1425" s="1"/>
    </row>
    <row r="1426" spans="1:16">
      <c r="A1426" s="12">
        <v>60</v>
      </c>
      <c r="B1426" s="12">
        <v>15344</v>
      </c>
      <c r="C1426" s="12" t="s">
        <v>2206</v>
      </c>
      <c r="D1426" s="12" t="s">
        <v>2212</v>
      </c>
      <c r="E1426" s="17" t="s">
        <v>11696</v>
      </c>
      <c r="F1426" s="25" t="str">
        <f>LEFT(E1426,MIN(FIND({0,1,2,3,4,5,6,7,8,9},ASC(E1426)&amp;1234567890))-1)</f>
        <v>Rh</v>
      </c>
      <c r="G1426" s="25">
        <f t="shared" si="44"/>
        <v>2</v>
      </c>
      <c r="H1426" s="25">
        <f>VLOOKUP(F1426,Table!$A$2:$C$121,2,0)</f>
        <v>9</v>
      </c>
      <c r="I1426" s="26">
        <f>VLOOKUP(F1426,Table!$A$2:$C$121,3,0)</f>
        <v>5</v>
      </c>
      <c r="J1426" s="17" t="s">
        <v>336</v>
      </c>
      <c r="K1426" s="25" t="str">
        <f>LEFT(J1426,MIN(FIND({0,1,2,3,4,5,6,7,8,9},ASC(J1426)&amp;1234567890))-1)</f>
        <v>S</v>
      </c>
      <c r="L1426" s="25">
        <f t="shared" si="45"/>
        <v>3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Orthorhombic</v>
      </c>
      <c r="P1426" s="1"/>
    </row>
    <row r="1427" spans="1:16">
      <c r="A1427" s="12">
        <v>60</v>
      </c>
      <c r="B1427" s="12">
        <v>20364</v>
      </c>
      <c r="C1427" s="12" t="s">
        <v>2206</v>
      </c>
      <c r="D1427" s="12" t="s">
        <v>2213</v>
      </c>
      <c r="E1427" s="17" t="s">
        <v>70</v>
      </c>
      <c r="F1427" s="25" t="str">
        <f>LEFT(E1427,MIN(FIND({0,1,2,3,4,5,6,7,8,9},ASC(E1427)&amp;1234567890))-1)</f>
        <v>Zn</v>
      </c>
      <c r="G1427" s="25">
        <f t="shared" si="44"/>
        <v>1</v>
      </c>
      <c r="H1427" s="25">
        <f>VLOOKUP(F1427,Table!$A$2:$C$121,2,0)</f>
        <v>12</v>
      </c>
      <c r="I1427" s="26">
        <f>VLOOKUP(F1427,Table!$A$2:$C$121,3,0)</f>
        <v>4</v>
      </c>
      <c r="J1427" s="17" t="s">
        <v>11632</v>
      </c>
      <c r="K1427" s="25" t="str">
        <f>LEFT(J1427,MIN(FIND({0,1,2,3,4,5,6,7,8,9},ASC(J1427)&amp;1234567890))-1)</f>
        <v>F</v>
      </c>
      <c r="L1427" s="25">
        <f t="shared" si="45"/>
        <v>2</v>
      </c>
      <c r="M1427" s="25">
        <f>VLOOKUP(K1427,Table!$A$2:$C$121,2,0)</f>
        <v>17</v>
      </c>
      <c r="N1427" s="26">
        <f>VLOOKUP(K1427,Table!$A$2:$C$121,3,0)</f>
        <v>2</v>
      </c>
      <c r="O1427" s="13" t="str">
        <f>VLOOKUP(A1427,Table!$U$1:$V$230,2,0)</f>
        <v>Orthorhombic</v>
      </c>
      <c r="P1427" s="1"/>
    </row>
    <row r="1428" spans="1:16">
      <c r="A1428" s="12">
        <v>60</v>
      </c>
      <c r="B1428" s="12">
        <v>20365</v>
      </c>
      <c r="C1428" s="12" t="s">
        <v>2206</v>
      </c>
      <c r="D1428" s="12" t="s">
        <v>2214</v>
      </c>
      <c r="E1428" s="17" t="s">
        <v>355</v>
      </c>
      <c r="F1428" s="25" t="str">
        <f>LEFT(E1428,MIN(FIND({0,1,2,3,4,5,6,7,8,9},ASC(E1428)&amp;1234567890))-1)</f>
        <v>Mn</v>
      </c>
      <c r="G1428" s="25">
        <f t="shared" si="44"/>
        <v>1</v>
      </c>
      <c r="H1428" s="25">
        <f>VLOOKUP(F1428,Table!$A$2:$C$121,2,0)</f>
        <v>7</v>
      </c>
      <c r="I1428" s="26">
        <f>VLOOKUP(F1428,Table!$A$2:$C$121,3,0)</f>
        <v>4</v>
      </c>
      <c r="J1428" s="17" t="s">
        <v>11632</v>
      </c>
      <c r="K1428" s="25" t="str">
        <f>LEFT(J1428,MIN(FIND({0,1,2,3,4,5,6,7,8,9},ASC(J1428)&amp;1234567890))-1)</f>
        <v>F</v>
      </c>
      <c r="L1428" s="25">
        <f t="shared" si="45"/>
        <v>2</v>
      </c>
      <c r="M1428" s="25">
        <f>VLOOKUP(K1428,Table!$A$2:$C$121,2,0)</f>
        <v>17</v>
      </c>
      <c r="N1428" s="26">
        <f>VLOOKUP(K1428,Table!$A$2:$C$121,3,0)</f>
        <v>2</v>
      </c>
      <c r="O1428" s="13" t="str">
        <f>VLOOKUP(A1428,Table!$U$1:$V$230,2,0)</f>
        <v>Orthorhombic</v>
      </c>
      <c r="P1428" s="1"/>
    </row>
    <row r="1429" spans="1:16">
      <c r="A1429" s="12">
        <v>60</v>
      </c>
      <c r="B1429" s="12">
        <v>21045</v>
      </c>
      <c r="C1429" s="12" t="s">
        <v>2215</v>
      </c>
      <c r="D1429" s="12" t="s">
        <v>2216</v>
      </c>
      <c r="E1429" s="17" t="s">
        <v>11696</v>
      </c>
      <c r="F1429" s="25" t="str">
        <f>LEFT(E1429,MIN(FIND({0,1,2,3,4,5,6,7,8,9},ASC(E1429)&amp;1234567890))-1)</f>
        <v>Rh</v>
      </c>
      <c r="G1429" s="25">
        <f t="shared" si="44"/>
        <v>2</v>
      </c>
      <c r="H1429" s="25">
        <f>VLOOKUP(F1429,Table!$A$2:$C$121,2,0)</f>
        <v>9</v>
      </c>
      <c r="I1429" s="26">
        <f>VLOOKUP(F1429,Table!$A$2:$C$121,3,0)</f>
        <v>5</v>
      </c>
      <c r="J1429" s="17" t="s">
        <v>59</v>
      </c>
      <c r="K1429" s="25" t="str">
        <f>LEFT(J1429,MIN(FIND({0,1,2,3,4,5,6,7,8,9},ASC(J1429)&amp;1234567890))-1)</f>
        <v>O</v>
      </c>
      <c r="L1429" s="25">
        <f t="shared" si="45"/>
        <v>3</v>
      </c>
      <c r="M1429" s="25">
        <f>VLOOKUP(K1429,Table!$A$2:$C$121,2,0)</f>
        <v>16</v>
      </c>
      <c r="N1429" s="26">
        <f>VLOOKUP(K1429,Table!$A$2:$C$121,3,0)</f>
        <v>2</v>
      </c>
      <c r="O1429" s="13" t="str">
        <f>VLOOKUP(A1429,Table!$U$1:$V$230,2,0)</f>
        <v>Orthorhombic</v>
      </c>
      <c r="P1429" s="1"/>
    </row>
    <row r="1430" spans="1:16">
      <c r="A1430" s="12">
        <v>60</v>
      </c>
      <c r="B1430" s="12">
        <v>24060</v>
      </c>
      <c r="C1430" s="12" t="s">
        <v>2206</v>
      </c>
      <c r="D1430" s="12" t="s">
        <v>1378</v>
      </c>
      <c r="E1430" s="17" t="s">
        <v>37</v>
      </c>
      <c r="F1430" s="25" t="str">
        <f>LEFT(E1430,MIN(FIND({0,1,2,3,4,5,6,7,8,9},ASC(E1430)&amp;1234567890))-1)</f>
        <v>Re</v>
      </c>
      <c r="G1430" s="25">
        <f t="shared" si="44"/>
        <v>1</v>
      </c>
      <c r="H1430" s="25">
        <f>VLOOKUP(F1430,Table!$A$2:$C$121,2,0)</f>
        <v>7</v>
      </c>
      <c r="I1430" s="26">
        <f>VLOOKUP(F1430,Table!$A$2:$C$121,3,0)</f>
        <v>6</v>
      </c>
      <c r="J1430" s="17" t="s">
        <v>32</v>
      </c>
      <c r="K1430" s="25" t="str">
        <f>LEFT(J1430,MIN(FIND({0,1,2,3,4,5,6,7,8,9},ASC(J1430)&amp;1234567890))-1)</f>
        <v>O</v>
      </c>
      <c r="L1430" s="25">
        <f t="shared" si="45"/>
        <v>2</v>
      </c>
      <c r="M1430" s="25">
        <f>VLOOKUP(K1430,Table!$A$2:$C$121,2,0)</f>
        <v>16</v>
      </c>
      <c r="N1430" s="26">
        <f>VLOOKUP(K1430,Table!$A$2:$C$121,3,0)</f>
        <v>2</v>
      </c>
      <c r="O1430" s="13" t="str">
        <f>VLOOKUP(A1430,Table!$U$1:$V$230,2,0)</f>
        <v>Orthorhombic</v>
      </c>
      <c r="P1430" s="1"/>
    </row>
    <row r="1431" spans="1:16">
      <c r="A1431" s="12">
        <v>60</v>
      </c>
      <c r="B1431" s="12">
        <v>24299</v>
      </c>
      <c r="C1431" s="12" t="s">
        <v>2206</v>
      </c>
      <c r="D1431" s="12" t="s">
        <v>2217</v>
      </c>
      <c r="E1431" s="17" t="s">
        <v>11540</v>
      </c>
      <c r="F1431" s="25" t="str">
        <f>LEFT(E1431,MIN(FIND({0,1,2,3,4,5,6,7,8,9},ASC(E1431)&amp;1234567890))-1)</f>
        <v>Cr</v>
      </c>
      <c r="G1431" s="25">
        <f t="shared" si="44"/>
        <v>5</v>
      </c>
      <c r="H1431" s="25">
        <f>VLOOKUP(F1431,Table!$A$2:$C$121,2,0)</f>
        <v>6</v>
      </c>
      <c r="I1431" s="26">
        <f>VLOOKUP(F1431,Table!$A$2:$C$121,3,0)</f>
        <v>4</v>
      </c>
      <c r="J1431" s="17" t="s">
        <v>389</v>
      </c>
      <c r="K1431" s="25" t="str">
        <f>LEFT(J1431,MIN(FIND({0,1,2,3,4,5,6,7,8,9},ASC(J1431)&amp;1234567890))-1)</f>
        <v>O</v>
      </c>
      <c r="L1431" s="25">
        <f t="shared" si="45"/>
        <v>12</v>
      </c>
      <c r="M1431" s="25">
        <f>VLOOKUP(K1431,Table!$A$2:$C$121,2,0)</f>
        <v>16</v>
      </c>
      <c r="N1431" s="26">
        <f>VLOOKUP(K1431,Table!$A$2:$C$121,3,0)</f>
        <v>2</v>
      </c>
      <c r="O1431" s="13" t="str">
        <f>VLOOKUP(A1431,Table!$U$1:$V$230,2,0)</f>
        <v>Orthorhombic</v>
      </c>
      <c r="P1431" s="1"/>
    </row>
    <row r="1432" spans="1:16">
      <c r="A1432" s="12">
        <v>60</v>
      </c>
      <c r="B1432" s="12">
        <v>20362</v>
      </c>
      <c r="C1432" s="12" t="s">
        <v>2206</v>
      </c>
      <c r="D1432" s="12" t="s">
        <v>2218</v>
      </c>
      <c r="E1432" s="17" t="s">
        <v>586</v>
      </c>
      <c r="F1432" s="25" t="str">
        <f>LEFT(E1432,MIN(FIND({0,1,2,3,4,5,6,7,8,9},ASC(E1432)&amp;1234567890))-1)</f>
        <v>Pb</v>
      </c>
      <c r="G1432" s="25">
        <f t="shared" si="44"/>
        <v>1</v>
      </c>
      <c r="H1432" s="25">
        <f>VLOOKUP(F1432,Table!$A$2:$C$121,2,0)</f>
        <v>14</v>
      </c>
      <c r="I1432" s="26">
        <f>VLOOKUP(F1432,Table!$A$2:$C$121,3,0)</f>
        <v>6</v>
      </c>
      <c r="J1432" s="17" t="s">
        <v>32</v>
      </c>
      <c r="K1432" s="25" t="str">
        <f>LEFT(J1432,MIN(FIND({0,1,2,3,4,5,6,7,8,9},ASC(J1432)&amp;1234567890))-1)</f>
        <v>O</v>
      </c>
      <c r="L1432" s="25">
        <f t="shared" si="45"/>
        <v>2</v>
      </c>
      <c r="M1432" s="25">
        <f>VLOOKUP(K1432,Table!$A$2:$C$121,2,0)</f>
        <v>16</v>
      </c>
      <c r="N1432" s="26">
        <f>VLOOKUP(K1432,Table!$A$2:$C$121,3,0)</f>
        <v>2</v>
      </c>
      <c r="O1432" s="13" t="str">
        <f>VLOOKUP(A1432,Table!$U$1:$V$230,2,0)</f>
        <v>Orthorhombic</v>
      </c>
      <c r="P1432" s="1"/>
    </row>
    <row r="1433" spans="1:16">
      <c r="A1433" s="12">
        <v>60</v>
      </c>
      <c r="B1433" s="12">
        <v>35088</v>
      </c>
      <c r="C1433" s="12" t="s">
        <v>2219</v>
      </c>
      <c r="D1433" s="12" t="s">
        <v>2220</v>
      </c>
      <c r="E1433" s="17" t="s">
        <v>11494</v>
      </c>
      <c r="F1433" s="25" t="str">
        <f>LEFT(E1433,MIN(FIND({0,1,2,3,4,5,6,7,8,9},ASC(E1433)&amp;1234567890))-1)</f>
        <v>Th</v>
      </c>
      <c r="G1433" s="25">
        <f t="shared" si="44"/>
        <v>2</v>
      </c>
      <c r="H1433" s="25">
        <f>VLOOKUP(F1433,Table!$A$2:$C$121,2,0)</f>
        <v>3</v>
      </c>
      <c r="I1433" s="26">
        <f>VLOOKUP(F1433,Table!$A$2:$C$121,3,0)</f>
        <v>7</v>
      </c>
      <c r="J1433" s="17" t="s">
        <v>529</v>
      </c>
      <c r="K1433" s="25" t="str">
        <f>LEFT(J1433,MIN(FIND({0,1,2,3,4,5,6,7,8,9},ASC(J1433)&amp;1234567890))-1)</f>
        <v>S</v>
      </c>
      <c r="L1433" s="25">
        <f t="shared" si="45"/>
        <v>5</v>
      </c>
      <c r="M1433" s="25">
        <f>VLOOKUP(K1433,Table!$A$2:$C$121,2,0)</f>
        <v>16</v>
      </c>
      <c r="N1433" s="26">
        <f>VLOOKUP(K1433,Table!$A$2:$C$121,3,0)</f>
        <v>3</v>
      </c>
      <c r="O1433" s="13" t="str">
        <f>VLOOKUP(A1433,Table!$U$1:$V$230,2,0)</f>
        <v>Orthorhombic</v>
      </c>
      <c r="P1433" s="1"/>
    </row>
    <row r="1434" spans="1:16">
      <c r="A1434" s="12">
        <v>60</v>
      </c>
      <c r="B1434" s="12">
        <v>35369</v>
      </c>
      <c r="C1434" s="12" t="s">
        <v>2221</v>
      </c>
      <c r="D1434" s="12" t="s">
        <v>2222</v>
      </c>
      <c r="E1434" s="17" t="s">
        <v>11697</v>
      </c>
      <c r="F1434" s="25" t="str">
        <f>LEFT(E1434,MIN(FIND({0,1,2,3,4,5,6,7,8,9},ASC(E1434)&amp;1234567890))-1)</f>
        <v>Na</v>
      </c>
      <c r="G1434" s="25">
        <f t="shared" si="44"/>
        <v>3</v>
      </c>
      <c r="H1434" s="25">
        <f>VLOOKUP(F1434,Table!$A$2:$C$121,2,0)</f>
        <v>1</v>
      </c>
      <c r="I1434" s="26">
        <f>VLOOKUP(F1434,Table!$A$2:$C$121,3,0)</f>
        <v>3</v>
      </c>
      <c r="J1434" s="17" t="s">
        <v>11678</v>
      </c>
      <c r="K1434" s="25" t="str">
        <f>LEFT(J1434,MIN(FIND({0,1,2,3,4,5,6,7,8,9},ASC(J1434)&amp;1234567890))-1)</f>
        <v>P</v>
      </c>
      <c r="L1434" s="25">
        <f t="shared" si="45"/>
        <v>11</v>
      </c>
      <c r="M1434" s="25">
        <f>VLOOKUP(K1434,Table!$A$2:$C$121,2,0)</f>
        <v>15</v>
      </c>
      <c r="N1434" s="26">
        <f>VLOOKUP(K1434,Table!$A$2:$C$121,3,0)</f>
        <v>3</v>
      </c>
      <c r="O1434" s="13" t="str">
        <f>VLOOKUP(A1434,Table!$U$1:$V$230,2,0)</f>
        <v>Orthorhombic</v>
      </c>
      <c r="P1434" s="1"/>
    </row>
    <row r="1435" spans="1:16">
      <c r="A1435" s="12">
        <v>60</v>
      </c>
      <c r="B1435" s="12">
        <v>36590</v>
      </c>
      <c r="C1435" s="12" t="s">
        <v>2221</v>
      </c>
      <c r="D1435" s="12" t="s">
        <v>2223</v>
      </c>
      <c r="E1435" s="17" t="s">
        <v>11913</v>
      </c>
      <c r="F1435" s="25" t="str">
        <f>LEFT(E1435,MIN(FIND({0,1,2,3,4,5,6,7,8,9},ASC(E1435)&amp;1234567890))-1)</f>
        <v>K</v>
      </c>
      <c r="G1435" s="25">
        <f t="shared" si="44"/>
        <v>3</v>
      </c>
      <c r="H1435" s="25">
        <f>VLOOKUP(F1435,Table!$A$2:$C$121,2,0)</f>
        <v>1</v>
      </c>
      <c r="I1435" s="26">
        <f>VLOOKUP(F1435,Table!$A$2:$C$121,3,0)</f>
        <v>4</v>
      </c>
      <c r="J1435" s="17" t="s">
        <v>11678</v>
      </c>
      <c r="K1435" s="25" t="str">
        <f>LEFT(J1435,MIN(FIND({0,1,2,3,4,5,6,7,8,9},ASC(J1435)&amp;1234567890))-1)</f>
        <v>P</v>
      </c>
      <c r="L1435" s="25">
        <f t="shared" si="45"/>
        <v>11</v>
      </c>
      <c r="M1435" s="25">
        <f>VLOOKUP(K1435,Table!$A$2:$C$121,2,0)</f>
        <v>15</v>
      </c>
      <c r="N1435" s="26">
        <f>VLOOKUP(K1435,Table!$A$2:$C$121,3,0)</f>
        <v>3</v>
      </c>
      <c r="O1435" s="13" t="str">
        <f>VLOOKUP(A1435,Table!$U$1:$V$230,2,0)</f>
        <v>Orthorhombic</v>
      </c>
      <c r="P1435" s="1"/>
    </row>
    <row r="1436" spans="1:16">
      <c r="A1436" s="12">
        <v>60</v>
      </c>
      <c r="B1436" s="12">
        <v>36591</v>
      </c>
      <c r="C1436" s="12" t="s">
        <v>2221</v>
      </c>
      <c r="D1436" s="12" t="s">
        <v>2224</v>
      </c>
      <c r="E1436" s="17" t="s">
        <v>11913</v>
      </c>
      <c r="F1436" s="25" t="str">
        <f>LEFT(E1436,MIN(FIND({0,1,2,3,4,5,6,7,8,9},ASC(E1436)&amp;1234567890))-1)</f>
        <v>K</v>
      </c>
      <c r="G1436" s="25">
        <f t="shared" si="44"/>
        <v>3</v>
      </c>
      <c r="H1436" s="25">
        <f>VLOOKUP(F1436,Table!$A$2:$C$121,2,0)</f>
        <v>1</v>
      </c>
      <c r="I1436" s="26">
        <f>VLOOKUP(F1436,Table!$A$2:$C$121,3,0)</f>
        <v>4</v>
      </c>
      <c r="J1436" s="17" t="s">
        <v>11774</v>
      </c>
      <c r="K1436" s="25" t="str">
        <f>LEFT(J1436,MIN(FIND({0,1,2,3,4,5,6,7,8,9},ASC(J1436)&amp;1234567890))-1)</f>
        <v>As</v>
      </c>
      <c r="L1436" s="25">
        <f t="shared" si="45"/>
        <v>11</v>
      </c>
      <c r="M1436" s="25">
        <f>VLOOKUP(K1436,Table!$A$2:$C$121,2,0)</f>
        <v>15</v>
      </c>
      <c r="N1436" s="26">
        <f>VLOOKUP(K1436,Table!$A$2:$C$121,3,0)</f>
        <v>4</v>
      </c>
      <c r="O1436" s="13" t="str">
        <f>VLOOKUP(A1436,Table!$U$1:$V$230,2,0)</f>
        <v>Orthorhombic</v>
      </c>
      <c r="P1436" s="1"/>
    </row>
    <row r="1437" spans="1:16">
      <c r="A1437" s="12">
        <v>60</v>
      </c>
      <c r="B1437" s="12">
        <v>36592</v>
      </c>
      <c r="C1437" s="12" t="s">
        <v>2221</v>
      </c>
      <c r="D1437" s="12" t="s">
        <v>2225</v>
      </c>
      <c r="E1437" s="17" t="s">
        <v>11690</v>
      </c>
      <c r="F1437" s="25" t="str">
        <f>LEFT(E1437,MIN(FIND({0,1,2,3,4,5,6,7,8,9},ASC(E1437)&amp;1234567890))-1)</f>
        <v>Rb</v>
      </c>
      <c r="G1437" s="25">
        <f t="shared" si="44"/>
        <v>3</v>
      </c>
      <c r="H1437" s="25">
        <f>VLOOKUP(F1437,Table!$A$2:$C$121,2,0)</f>
        <v>1</v>
      </c>
      <c r="I1437" s="26">
        <f>VLOOKUP(F1437,Table!$A$2:$C$121,3,0)</f>
        <v>5</v>
      </c>
      <c r="J1437" s="17" t="s">
        <v>11774</v>
      </c>
      <c r="K1437" s="25" t="str">
        <f>LEFT(J1437,MIN(FIND({0,1,2,3,4,5,6,7,8,9},ASC(J1437)&amp;1234567890))-1)</f>
        <v>As</v>
      </c>
      <c r="L1437" s="25">
        <f t="shared" si="45"/>
        <v>11</v>
      </c>
      <c r="M1437" s="25">
        <f>VLOOKUP(K1437,Table!$A$2:$C$121,2,0)</f>
        <v>15</v>
      </c>
      <c r="N1437" s="26">
        <f>VLOOKUP(K1437,Table!$A$2:$C$121,3,0)</f>
        <v>4</v>
      </c>
      <c r="O1437" s="13" t="str">
        <f>VLOOKUP(A1437,Table!$U$1:$V$230,2,0)</f>
        <v>Orthorhombic</v>
      </c>
      <c r="P1437" s="1"/>
    </row>
    <row r="1438" spans="1:16">
      <c r="A1438" s="12">
        <v>60</v>
      </c>
      <c r="B1438" s="12">
        <v>32691</v>
      </c>
      <c r="C1438" s="12" t="s">
        <v>2206</v>
      </c>
      <c r="D1438" s="12" t="s">
        <v>2226</v>
      </c>
      <c r="E1438" s="17" t="s">
        <v>11914</v>
      </c>
      <c r="F1438" s="25" t="str">
        <f>LEFT(E1438,MIN(FIND({0,1,2,3,4,5,6,7,8,9},ASC(E1438)&amp;1234567890))-1)</f>
        <v>Pb</v>
      </c>
      <c r="G1438" s="25">
        <f t="shared" si="44"/>
        <v>0.98</v>
      </c>
      <c r="H1438" s="25">
        <f>VLOOKUP(F1438,Table!$A$2:$C$121,2,0)</f>
        <v>14</v>
      </c>
      <c r="I1438" s="26">
        <f>VLOOKUP(F1438,Table!$A$2:$C$121,3,0)</f>
        <v>6</v>
      </c>
      <c r="J1438" s="17" t="s">
        <v>32</v>
      </c>
      <c r="K1438" s="25" t="str">
        <f>LEFT(J1438,MIN(FIND({0,1,2,3,4,5,6,7,8,9},ASC(J1438)&amp;1234567890))-1)</f>
        <v>O</v>
      </c>
      <c r="L1438" s="25">
        <f t="shared" si="45"/>
        <v>2</v>
      </c>
      <c r="M1438" s="25">
        <f>VLOOKUP(K1438,Table!$A$2:$C$121,2,0)</f>
        <v>16</v>
      </c>
      <c r="N1438" s="26">
        <f>VLOOKUP(K1438,Table!$A$2:$C$121,3,0)</f>
        <v>2</v>
      </c>
      <c r="O1438" s="13" t="str">
        <f>VLOOKUP(A1438,Table!$U$1:$V$230,2,0)</f>
        <v>Orthorhombic</v>
      </c>
      <c r="P1438" s="1"/>
    </row>
    <row r="1439" spans="1:16">
      <c r="A1439" s="12">
        <v>60</v>
      </c>
      <c r="B1439" s="12">
        <v>32692</v>
      </c>
      <c r="C1439" s="12" t="s">
        <v>2206</v>
      </c>
      <c r="D1439" s="12" t="s">
        <v>2227</v>
      </c>
      <c r="E1439" s="17" t="s">
        <v>11915</v>
      </c>
      <c r="F1439" s="25" t="str">
        <f>LEFT(E1439,MIN(FIND({0,1,2,3,4,5,6,7,8,9},ASC(E1439)&amp;1234567890))-1)</f>
        <v>Pb</v>
      </c>
      <c r="G1439" s="25">
        <f t="shared" si="44"/>
        <v>0.82799999999999996</v>
      </c>
      <c r="H1439" s="25">
        <f>VLOOKUP(F1439,Table!$A$2:$C$121,2,0)</f>
        <v>14</v>
      </c>
      <c r="I1439" s="26">
        <f>VLOOKUP(F1439,Table!$A$2:$C$121,3,0)</f>
        <v>6</v>
      </c>
      <c r="J1439" s="17" t="s">
        <v>32</v>
      </c>
      <c r="K1439" s="25" t="str">
        <f>LEFT(J1439,MIN(FIND({0,1,2,3,4,5,6,7,8,9},ASC(J1439)&amp;1234567890))-1)</f>
        <v>O</v>
      </c>
      <c r="L1439" s="25">
        <f t="shared" si="45"/>
        <v>2</v>
      </c>
      <c r="M1439" s="25">
        <f>VLOOKUP(K1439,Table!$A$2:$C$121,2,0)</f>
        <v>16</v>
      </c>
      <c r="N1439" s="26">
        <f>VLOOKUP(K1439,Table!$A$2:$C$121,3,0)</f>
        <v>2</v>
      </c>
      <c r="O1439" s="13" t="str">
        <f>VLOOKUP(A1439,Table!$U$1:$V$230,2,0)</f>
        <v>Orthorhombic</v>
      </c>
      <c r="P1439" s="1"/>
    </row>
    <row r="1440" spans="1:16">
      <c r="A1440" s="12">
        <v>60</v>
      </c>
      <c r="B1440" s="12">
        <v>32693</v>
      </c>
      <c r="C1440" s="12" t="s">
        <v>2206</v>
      </c>
      <c r="D1440" s="12" t="s">
        <v>2228</v>
      </c>
      <c r="E1440" s="17" t="s">
        <v>11916</v>
      </c>
      <c r="F1440" s="25" t="str">
        <f>LEFT(E1440,MIN(FIND({0,1,2,3,4,5,6,7,8,9},ASC(E1440)&amp;1234567890))-1)</f>
        <v>Pb</v>
      </c>
      <c r="G1440" s="25">
        <f t="shared" si="44"/>
        <v>0.86599999999999999</v>
      </c>
      <c r="H1440" s="25">
        <f>VLOOKUP(F1440,Table!$A$2:$C$121,2,0)</f>
        <v>14</v>
      </c>
      <c r="I1440" s="26">
        <f>VLOOKUP(F1440,Table!$A$2:$C$121,3,0)</f>
        <v>6</v>
      </c>
      <c r="J1440" s="17" t="s">
        <v>32</v>
      </c>
      <c r="K1440" s="25" t="str">
        <f>LEFT(J1440,MIN(FIND({0,1,2,3,4,5,6,7,8,9},ASC(J1440)&amp;1234567890))-1)</f>
        <v>O</v>
      </c>
      <c r="L1440" s="25">
        <f t="shared" si="45"/>
        <v>2</v>
      </c>
      <c r="M1440" s="25">
        <f>VLOOKUP(K1440,Table!$A$2:$C$121,2,0)</f>
        <v>16</v>
      </c>
      <c r="N1440" s="26">
        <f>VLOOKUP(K1440,Table!$A$2:$C$121,3,0)</f>
        <v>2</v>
      </c>
      <c r="O1440" s="13" t="str">
        <f>VLOOKUP(A1440,Table!$U$1:$V$230,2,0)</f>
        <v>Orthorhombic</v>
      </c>
      <c r="P1440" s="1"/>
    </row>
    <row r="1441" spans="1:16">
      <c r="A1441" s="12">
        <v>60</v>
      </c>
      <c r="B1441" s="12">
        <v>61382</v>
      </c>
      <c r="C1441" s="12" t="s">
        <v>2206</v>
      </c>
      <c r="D1441" s="12" t="s">
        <v>2229</v>
      </c>
      <c r="E1441" s="17" t="s">
        <v>11728</v>
      </c>
      <c r="F1441" s="25" t="str">
        <f>LEFT(E1441,MIN(FIND({0,1,2,3,4,5,6,7,8,9},ASC(E1441)&amp;1234567890))-1)</f>
        <v>Na</v>
      </c>
      <c r="G1441" s="25">
        <f t="shared" si="44"/>
        <v>2</v>
      </c>
      <c r="H1441" s="25">
        <f>VLOOKUP(F1441,Table!$A$2:$C$121,2,0)</f>
        <v>1</v>
      </c>
      <c r="I1441" s="26">
        <f>VLOOKUP(F1441,Table!$A$2:$C$121,3,0)</f>
        <v>3</v>
      </c>
      <c r="J1441" s="17" t="s">
        <v>73</v>
      </c>
      <c r="K1441" s="25" t="str">
        <f>LEFT(J1441,MIN(FIND({0,1,2,3,4,5,6,7,8,9},ASC(J1441)&amp;1234567890))-1)</f>
        <v>Te</v>
      </c>
      <c r="L1441" s="25">
        <f t="shared" si="45"/>
        <v>2</v>
      </c>
      <c r="M1441" s="25">
        <f>VLOOKUP(K1441,Table!$A$2:$C$121,2,0)</f>
        <v>16</v>
      </c>
      <c r="N1441" s="26">
        <f>VLOOKUP(K1441,Table!$A$2:$C$121,3,0)</f>
        <v>5</v>
      </c>
      <c r="O1441" s="13" t="str">
        <f>VLOOKUP(A1441,Table!$U$1:$V$230,2,0)</f>
        <v>Orthorhombic</v>
      </c>
      <c r="P1441" s="1"/>
    </row>
    <row r="1442" spans="1:16">
      <c r="A1442" s="12">
        <v>60</v>
      </c>
      <c r="B1442" s="12">
        <v>62199</v>
      </c>
      <c r="C1442" s="12" t="s">
        <v>2206</v>
      </c>
      <c r="D1442" s="12" t="s">
        <v>2126</v>
      </c>
      <c r="E1442" s="17" t="s">
        <v>11291</v>
      </c>
      <c r="F1442" s="25" t="str">
        <f>LEFT(E1442,MIN(FIND({0,1,2,3,4,5,6,7,8,9},ASC(E1442)&amp;1234567890))-1)</f>
        <v>Sn</v>
      </c>
      <c r="G1442" s="25">
        <f t="shared" si="44"/>
        <v>1</v>
      </c>
      <c r="H1442" s="25">
        <f>VLOOKUP(F1442,Table!$A$2:$C$121,2,0)</f>
        <v>14</v>
      </c>
      <c r="I1442" s="26">
        <f>VLOOKUP(F1442,Table!$A$2:$C$121,3,0)</f>
        <v>5</v>
      </c>
      <c r="J1442" s="17" t="s">
        <v>32</v>
      </c>
      <c r="K1442" s="25" t="str">
        <f>LEFT(J1442,MIN(FIND({0,1,2,3,4,5,6,7,8,9},ASC(J1442)&amp;1234567890))-1)</f>
        <v>O</v>
      </c>
      <c r="L1442" s="25">
        <f t="shared" si="45"/>
        <v>2</v>
      </c>
      <c r="M1442" s="25">
        <f>VLOOKUP(K1442,Table!$A$2:$C$121,2,0)</f>
        <v>16</v>
      </c>
      <c r="N1442" s="26">
        <f>VLOOKUP(K1442,Table!$A$2:$C$121,3,0)</f>
        <v>2</v>
      </c>
      <c r="O1442" s="13" t="str">
        <f>VLOOKUP(A1442,Table!$U$1:$V$230,2,0)</f>
        <v>Orthorhombic</v>
      </c>
      <c r="P1442" s="1"/>
    </row>
    <row r="1443" spans="1:16">
      <c r="A1443" s="12">
        <v>60</v>
      </c>
      <c r="B1443" s="12">
        <v>81732</v>
      </c>
      <c r="C1443" s="12" t="s">
        <v>2206</v>
      </c>
      <c r="D1443" s="12" t="s">
        <v>2230</v>
      </c>
      <c r="E1443" s="17" t="s">
        <v>67</v>
      </c>
      <c r="F1443" s="25" t="str">
        <f>LEFT(E1443,MIN(FIND({0,1,2,3,4,5,6,7,8,9},ASC(E1443)&amp;1234567890))-1)</f>
        <v>Fe</v>
      </c>
      <c r="G1443" s="25">
        <f t="shared" si="44"/>
        <v>2</v>
      </c>
      <c r="H1443" s="25">
        <f>VLOOKUP(F1443,Table!$A$2:$C$121,2,0)</f>
        <v>8</v>
      </c>
      <c r="I1443" s="26">
        <f>VLOOKUP(F1443,Table!$A$2:$C$121,3,0)</f>
        <v>4</v>
      </c>
      <c r="J1443" s="17" t="s">
        <v>11917</v>
      </c>
      <c r="K1443" s="25" t="str">
        <f>LEFT(J1443,MIN(FIND({0,1,2,3,4,5,6,7,8,9},ASC(J1443)&amp;1234567890))-1)</f>
        <v>N</v>
      </c>
      <c r="L1443" s="25">
        <f t="shared" si="45"/>
        <v>0.94</v>
      </c>
      <c r="M1443" s="25">
        <f>VLOOKUP(K1443,Table!$A$2:$C$121,2,0)</f>
        <v>15</v>
      </c>
      <c r="N1443" s="26">
        <f>VLOOKUP(K1443,Table!$A$2:$C$121,3,0)</f>
        <v>2</v>
      </c>
      <c r="O1443" s="13" t="str">
        <f>VLOOKUP(A1443,Table!$U$1:$V$230,2,0)</f>
        <v>Orthorhombic</v>
      </c>
      <c r="P1443" s="1"/>
    </row>
    <row r="1444" spans="1:16">
      <c r="A1444" s="12">
        <v>60</v>
      </c>
      <c r="B1444" s="12">
        <v>42979</v>
      </c>
      <c r="C1444" s="12" t="s">
        <v>2215</v>
      </c>
      <c r="D1444" s="12" t="s">
        <v>2231</v>
      </c>
      <c r="E1444" s="17" t="s">
        <v>55</v>
      </c>
      <c r="F1444" s="25" t="str">
        <f>LEFT(E1444,MIN(FIND({0,1,2,3,4,5,6,7,8,9},ASC(E1444)&amp;1234567890))-1)</f>
        <v>Mn</v>
      </c>
      <c r="G1444" s="25">
        <f t="shared" si="44"/>
        <v>2</v>
      </c>
      <c r="H1444" s="25">
        <f>VLOOKUP(F1444,Table!$A$2:$C$121,2,0)</f>
        <v>7</v>
      </c>
      <c r="I1444" s="26">
        <f>VLOOKUP(F1444,Table!$A$2:$C$121,3,0)</f>
        <v>4</v>
      </c>
      <c r="J1444" s="17" t="s">
        <v>68</v>
      </c>
      <c r="K1444" s="25" t="str">
        <f>LEFT(J1444,MIN(FIND({0,1,2,3,4,5,6,7,8,9},ASC(J1444)&amp;1234567890))-1)</f>
        <v>N</v>
      </c>
      <c r="L1444" s="25">
        <f t="shared" si="45"/>
        <v>1</v>
      </c>
      <c r="M1444" s="25">
        <f>VLOOKUP(K1444,Table!$A$2:$C$121,2,0)</f>
        <v>15</v>
      </c>
      <c r="N1444" s="26">
        <f>VLOOKUP(K1444,Table!$A$2:$C$121,3,0)</f>
        <v>2</v>
      </c>
      <c r="O1444" s="13" t="str">
        <f>VLOOKUP(A1444,Table!$U$1:$V$230,2,0)</f>
        <v>Orthorhombic</v>
      </c>
      <c r="P1444" s="1"/>
    </row>
    <row r="1445" spans="1:16">
      <c r="A1445" s="12">
        <v>60</v>
      </c>
      <c r="B1445" s="12">
        <v>43017</v>
      </c>
      <c r="C1445" s="12" t="s">
        <v>2206</v>
      </c>
      <c r="D1445" s="12" t="s">
        <v>2232</v>
      </c>
      <c r="E1445" s="17" t="s">
        <v>11520</v>
      </c>
      <c r="F1445" s="25" t="str">
        <f>LEFT(E1445,MIN(FIND({0,1,2,3,4,5,6,7,8,9},ASC(E1445)&amp;1234567890))-1)</f>
        <v>W</v>
      </c>
      <c r="G1445" s="25">
        <f t="shared" si="44"/>
        <v>2</v>
      </c>
      <c r="H1445" s="25">
        <f>VLOOKUP(F1445,Table!$A$2:$C$121,2,0)</f>
        <v>6</v>
      </c>
      <c r="I1445" s="26">
        <f>VLOOKUP(F1445,Table!$A$2:$C$121,3,0)</f>
        <v>6</v>
      </c>
      <c r="J1445" s="17" t="s">
        <v>614</v>
      </c>
      <c r="K1445" s="25" t="str">
        <f>LEFT(J1445,MIN(FIND({0,1,2,3,4,5,6,7,8,9},ASC(J1445)&amp;1234567890))-1)</f>
        <v>C</v>
      </c>
      <c r="L1445" s="25">
        <f t="shared" si="45"/>
        <v>1</v>
      </c>
      <c r="M1445" s="25">
        <f>VLOOKUP(K1445,Table!$A$2:$C$121,2,0)</f>
        <v>14</v>
      </c>
      <c r="N1445" s="26">
        <f>VLOOKUP(K1445,Table!$A$2:$C$121,3,0)</f>
        <v>2</v>
      </c>
      <c r="O1445" s="13" t="str">
        <f>VLOOKUP(A1445,Table!$U$1:$V$230,2,0)</f>
        <v>Orthorhombic</v>
      </c>
      <c r="P1445" s="1"/>
    </row>
    <row r="1446" spans="1:16">
      <c r="A1446" s="12">
        <v>60</v>
      </c>
      <c r="B1446" s="12">
        <v>50728</v>
      </c>
      <c r="C1446" s="12" t="s">
        <v>2219</v>
      </c>
      <c r="D1446" s="12" t="s">
        <v>243</v>
      </c>
      <c r="E1446" s="17" t="s">
        <v>390</v>
      </c>
      <c r="F1446" s="25" t="str">
        <f>LEFT(E1446,MIN(FIND({0,1,2,3,4,5,6,7,8,9},ASC(E1446)&amp;1234567890))-1)</f>
        <v>W</v>
      </c>
      <c r="G1446" s="25">
        <f t="shared" si="44"/>
        <v>1</v>
      </c>
      <c r="H1446" s="25">
        <f>VLOOKUP(F1446,Table!$A$2:$C$121,2,0)</f>
        <v>6</v>
      </c>
      <c r="I1446" s="26">
        <f>VLOOKUP(F1446,Table!$A$2:$C$121,3,0)</f>
        <v>6</v>
      </c>
      <c r="J1446" s="17" t="s">
        <v>59</v>
      </c>
      <c r="K1446" s="25" t="str">
        <f>LEFT(J1446,MIN(FIND({0,1,2,3,4,5,6,7,8,9},ASC(J1446)&amp;1234567890))-1)</f>
        <v>O</v>
      </c>
      <c r="L1446" s="25">
        <f t="shared" si="45"/>
        <v>3</v>
      </c>
      <c r="M1446" s="25">
        <f>VLOOKUP(K1446,Table!$A$2:$C$121,2,0)</f>
        <v>16</v>
      </c>
      <c r="N1446" s="26">
        <f>VLOOKUP(K1446,Table!$A$2:$C$121,3,0)</f>
        <v>2</v>
      </c>
      <c r="O1446" s="13" t="str">
        <f>VLOOKUP(A1446,Table!$U$1:$V$230,2,0)</f>
        <v>Orthorhombic</v>
      </c>
      <c r="P1446" s="1"/>
    </row>
    <row r="1447" spans="1:16">
      <c r="A1447" s="12">
        <v>60</v>
      </c>
      <c r="B1447" s="12">
        <v>88199</v>
      </c>
      <c r="C1447" s="12" t="s">
        <v>2206</v>
      </c>
      <c r="D1447" s="12" t="s">
        <v>2233</v>
      </c>
      <c r="E1447" s="17" t="s">
        <v>69</v>
      </c>
      <c r="F1447" s="25" t="str">
        <f>LEFT(E1447,MIN(FIND({0,1,2,3,4,5,6,7,8,9},ASC(E1447)&amp;1234567890))-1)</f>
        <v>Mg</v>
      </c>
      <c r="G1447" s="25">
        <f t="shared" si="44"/>
        <v>1</v>
      </c>
      <c r="H1447" s="25">
        <f>VLOOKUP(F1447,Table!$A$2:$C$121,2,0)</f>
        <v>2</v>
      </c>
      <c r="I1447" s="26">
        <f>VLOOKUP(F1447,Table!$A$2:$C$121,3,0)</f>
        <v>3</v>
      </c>
      <c r="J1447" s="17" t="s">
        <v>446</v>
      </c>
      <c r="K1447" s="25" t="str">
        <f>LEFT(J1447,MIN(FIND({0,1,2,3,4,5,6,7,8,9},ASC(J1447)&amp;1234567890))-1)</f>
        <v>D</v>
      </c>
      <c r="L1447" s="25">
        <f t="shared" si="45"/>
        <v>2</v>
      </c>
      <c r="M1447" s="25">
        <f>VLOOKUP(K1447,Table!$A$2:$C$121,2,0)</f>
        <v>1</v>
      </c>
      <c r="N1447" s="26">
        <f>VLOOKUP(K1447,Table!$A$2:$C$121,3,0)</f>
        <v>1</v>
      </c>
      <c r="O1447" s="13" t="str">
        <f>VLOOKUP(A1447,Table!$U$1:$V$230,2,0)</f>
        <v>Orthorhombic</v>
      </c>
      <c r="P1447" s="1"/>
    </row>
    <row r="1448" spans="1:16">
      <c r="A1448" s="12">
        <v>60</v>
      </c>
      <c r="B1448" s="12">
        <v>89667</v>
      </c>
      <c r="C1448" s="12" t="s">
        <v>2219</v>
      </c>
      <c r="D1448" s="12" t="s">
        <v>2234</v>
      </c>
      <c r="E1448" s="17" t="s">
        <v>11494</v>
      </c>
      <c r="F1448" s="25" t="str">
        <f>LEFT(E1448,MIN(FIND({0,1,2,3,4,5,6,7,8,9},ASC(E1448)&amp;1234567890))-1)</f>
        <v>Th</v>
      </c>
      <c r="G1448" s="25">
        <f t="shared" si="44"/>
        <v>2</v>
      </c>
      <c r="H1448" s="25">
        <f>VLOOKUP(F1448,Table!$A$2:$C$121,2,0)</f>
        <v>3</v>
      </c>
      <c r="I1448" s="26">
        <f>VLOOKUP(F1448,Table!$A$2:$C$121,3,0)</f>
        <v>7</v>
      </c>
      <c r="J1448" s="17" t="s">
        <v>11633</v>
      </c>
      <c r="K1448" s="25" t="str">
        <f>LEFT(J1448,MIN(FIND({0,1,2,3,4,5,6,7,8,9},ASC(J1448)&amp;1234567890))-1)</f>
        <v>Se</v>
      </c>
      <c r="L1448" s="25">
        <f t="shared" si="45"/>
        <v>5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Orthorhombic</v>
      </c>
      <c r="P1448" s="1"/>
    </row>
    <row r="1449" spans="1:16">
      <c r="A1449" s="12">
        <v>60</v>
      </c>
      <c r="B1449" s="12">
        <v>56604</v>
      </c>
      <c r="C1449" s="12" t="s">
        <v>2206</v>
      </c>
      <c r="D1449" s="12" t="s">
        <v>2235</v>
      </c>
      <c r="E1449" s="17" t="s">
        <v>544</v>
      </c>
      <c r="F1449" s="25" t="str">
        <f>LEFT(E1449,MIN(FIND({0,1,2,3,4,5,6,7,8,9},ASC(E1449)&amp;1234567890))-1)</f>
        <v>Ge</v>
      </c>
      <c r="G1449" s="25">
        <f t="shared" si="44"/>
        <v>1</v>
      </c>
      <c r="H1449" s="25">
        <f>VLOOKUP(F1449,Table!$A$2:$C$121,2,0)</f>
        <v>14</v>
      </c>
      <c r="I1449" s="26">
        <f>VLOOKUP(F1449,Table!$A$2:$C$121,3,0)</f>
        <v>4</v>
      </c>
      <c r="J1449" s="17" t="s">
        <v>328</v>
      </c>
      <c r="K1449" s="25" t="str">
        <f>LEFT(J1449,MIN(FIND({0,1,2,3,4,5,6,7,8,9},ASC(J1449)&amp;1234567890))-1)</f>
        <v>Te</v>
      </c>
      <c r="L1449" s="25">
        <f t="shared" si="45"/>
        <v>1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Orthorhombic</v>
      </c>
      <c r="P1449" s="1"/>
    </row>
    <row r="1450" spans="1:16">
      <c r="A1450" s="12">
        <v>60</v>
      </c>
      <c r="B1450" s="12">
        <v>56769</v>
      </c>
      <c r="C1450" s="12" t="s">
        <v>2206</v>
      </c>
      <c r="D1450" s="12" t="s">
        <v>2101</v>
      </c>
      <c r="E1450" s="17" t="s">
        <v>330</v>
      </c>
      <c r="F1450" s="25" t="str">
        <f>LEFT(E1450,MIN(FIND({0,1,2,3,4,5,6,7,8,9},ASC(E1450)&amp;1234567890))-1)</f>
        <v>Ca</v>
      </c>
      <c r="G1450" s="25">
        <f t="shared" si="44"/>
        <v>1</v>
      </c>
      <c r="H1450" s="25">
        <f>VLOOKUP(F1450,Table!$A$2:$C$121,2,0)</f>
        <v>2</v>
      </c>
      <c r="I1450" s="26">
        <f>VLOOKUP(F1450,Table!$A$2:$C$121,3,0)</f>
        <v>4</v>
      </c>
      <c r="J1450" s="17" t="s">
        <v>11305</v>
      </c>
      <c r="K1450" s="25" t="str">
        <f>LEFT(J1450,MIN(FIND({0,1,2,3,4,5,6,7,8,9},ASC(J1450)&amp;1234567890))-1)</f>
        <v>Cl</v>
      </c>
      <c r="L1450" s="25">
        <f t="shared" si="45"/>
        <v>2</v>
      </c>
      <c r="M1450" s="25">
        <f>VLOOKUP(K1450,Table!$A$2:$C$121,2,0)</f>
        <v>17</v>
      </c>
      <c r="N1450" s="26">
        <f>VLOOKUP(K1450,Table!$A$2:$C$121,3,0)</f>
        <v>3</v>
      </c>
      <c r="O1450" s="13" t="str">
        <f>VLOOKUP(A1450,Table!$U$1:$V$230,2,0)</f>
        <v>Orthorhombic</v>
      </c>
      <c r="P1450" s="1"/>
    </row>
    <row r="1451" spans="1:16">
      <c r="A1451" s="12">
        <v>60</v>
      </c>
      <c r="B1451" s="12">
        <v>56779</v>
      </c>
      <c r="C1451" s="12" t="s">
        <v>2215</v>
      </c>
      <c r="D1451" s="12" t="s">
        <v>2124</v>
      </c>
      <c r="E1451" s="17" t="s">
        <v>530</v>
      </c>
      <c r="F1451" s="25" t="str">
        <f>LEFT(E1451,MIN(FIND({0,1,2,3,4,5,6,7,8,9},ASC(E1451)&amp;1234567890))-1)</f>
        <v>Yb</v>
      </c>
      <c r="G1451" s="25">
        <f t="shared" si="44"/>
        <v>1</v>
      </c>
      <c r="H1451" s="25">
        <f>VLOOKUP(F1451,Table!$A$2:$C$121,2,0)</f>
        <v>3</v>
      </c>
      <c r="I1451" s="26">
        <f>VLOOKUP(F1451,Table!$A$2:$C$121,3,0)</f>
        <v>6</v>
      </c>
      <c r="J1451" s="17" t="s">
        <v>11403</v>
      </c>
      <c r="K1451" s="25" t="str">
        <f>LEFT(J1451,MIN(FIND({0,1,2,3,4,5,6,7,8,9},ASC(J1451)&amp;1234567890))-1)</f>
        <v>Br</v>
      </c>
      <c r="L1451" s="25">
        <f t="shared" si="45"/>
        <v>2</v>
      </c>
      <c r="M1451" s="25">
        <f>VLOOKUP(K1451,Table!$A$2:$C$121,2,0)</f>
        <v>17</v>
      </c>
      <c r="N1451" s="26">
        <f>VLOOKUP(K1451,Table!$A$2:$C$121,3,0)</f>
        <v>4</v>
      </c>
      <c r="O1451" s="13" t="str">
        <f>VLOOKUP(A1451,Table!$U$1:$V$230,2,0)</f>
        <v>Orthorhombic</v>
      </c>
      <c r="P1451" s="1"/>
    </row>
    <row r="1452" spans="1:16">
      <c r="A1452" s="12">
        <v>60</v>
      </c>
      <c r="B1452" s="12">
        <v>51516</v>
      </c>
      <c r="C1452" s="12" t="s">
        <v>2206</v>
      </c>
      <c r="D1452" s="12" t="s">
        <v>1172</v>
      </c>
      <c r="E1452" s="17" t="s">
        <v>481</v>
      </c>
      <c r="F1452" s="25" t="str">
        <f>LEFT(E1452,MIN(FIND({0,1,2,3,4,5,6,7,8,9},ASC(E1452)&amp;1234567890))-1)</f>
        <v>S</v>
      </c>
      <c r="G1452" s="25">
        <f t="shared" si="44"/>
        <v>4</v>
      </c>
      <c r="H1452" s="25">
        <f>VLOOKUP(F1452,Table!$A$2:$C$121,2,0)</f>
        <v>16</v>
      </c>
      <c r="I1452" s="26">
        <f>VLOOKUP(F1452,Table!$A$2:$C$121,3,0)</f>
        <v>3</v>
      </c>
      <c r="J1452" s="17" t="s">
        <v>372</v>
      </c>
      <c r="K1452" s="25" t="str">
        <f>LEFT(J1452,MIN(FIND({0,1,2,3,4,5,6,7,8,9},ASC(J1452)&amp;1234567890))-1)</f>
        <v>N</v>
      </c>
      <c r="L1452" s="25">
        <f t="shared" si="45"/>
        <v>4</v>
      </c>
      <c r="M1452" s="25">
        <f>VLOOKUP(K1452,Table!$A$2:$C$121,2,0)</f>
        <v>15</v>
      </c>
      <c r="N1452" s="26">
        <f>VLOOKUP(K1452,Table!$A$2:$C$121,3,0)</f>
        <v>2</v>
      </c>
      <c r="O1452" s="13" t="str">
        <f>VLOOKUP(A1452,Table!$U$1:$V$230,2,0)</f>
        <v>Orthorhombic</v>
      </c>
      <c r="P1452" s="1"/>
    </row>
    <row r="1453" spans="1:16">
      <c r="A1453" s="12">
        <v>60</v>
      </c>
      <c r="B1453" s="12">
        <v>51702</v>
      </c>
      <c r="C1453" s="12" t="s">
        <v>2206</v>
      </c>
      <c r="D1453" s="12" t="s">
        <v>3</v>
      </c>
      <c r="E1453" s="17" t="s">
        <v>31</v>
      </c>
      <c r="F1453" s="25" t="str">
        <f>LEFT(E1453,MIN(FIND({0,1,2,3,4,5,6,7,8,9},ASC(E1453)&amp;1234567890))-1)</f>
        <v>Si</v>
      </c>
      <c r="G1453" s="25">
        <f t="shared" si="44"/>
        <v>1</v>
      </c>
      <c r="H1453" s="25">
        <f>VLOOKUP(F1453,Table!$A$2:$C$121,2,0)</f>
        <v>14</v>
      </c>
      <c r="I1453" s="26">
        <f>VLOOKUP(F1453,Table!$A$2:$C$121,3,0)</f>
        <v>3</v>
      </c>
      <c r="J1453" s="17" t="s">
        <v>32</v>
      </c>
      <c r="K1453" s="25" t="str">
        <f>LEFT(J1453,MIN(FIND({0,1,2,3,4,5,6,7,8,9},ASC(J1453)&amp;1234567890))-1)</f>
        <v>O</v>
      </c>
      <c r="L1453" s="25">
        <f t="shared" si="45"/>
        <v>2</v>
      </c>
      <c r="M1453" s="25">
        <f>VLOOKUP(K1453,Table!$A$2:$C$121,2,0)</f>
        <v>16</v>
      </c>
      <c r="N1453" s="26">
        <f>VLOOKUP(K1453,Table!$A$2:$C$121,3,0)</f>
        <v>2</v>
      </c>
      <c r="O1453" s="13" t="str">
        <f>VLOOKUP(A1453,Table!$U$1:$V$230,2,0)</f>
        <v>Orthorhombic</v>
      </c>
      <c r="P1453" s="1"/>
    </row>
    <row r="1454" spans="1:16">
      <c r="A1454" s="12">
        <v>60</v>
      </c>
      <c r="B1454" s="12">
        <v>96077</v>
      </c>
      <c r="C1454" s="12" t="s">
        <v>2206</v>
      </c>
      <c r="D1454" s="12" t="s">
        <v>1399</v>
      </c>
      <c r="E1454" s="17" t="s">
        <v>67</v>
      </c>
      <c r="F1454" s="25" t="str">
        <f>LEFT(E1454,MIN(FIND({0,1,2,3,4,5,6,7,8,9},ASC(E1454)&amp;1234567890))-1)</f>
        <v>Fe</v>
      </c>
      <c r="G1454" s="25">
        <f t="shared" si="44"/>
        <v>2</v>
      </c>
      <c r="H1454" s="25">
        <f>VLOOKUP(F1454,Table!$A$2:$C$121,2,0)</f>
        <v>8</v>
      </c>
      <c r="I1454" s="26">
        <f>VLOOKUP(F1454,Table!$A$2:$C$121,3,0)</f>
        <v>4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Orthorhombic</v>
      </c>
      <c r="P1454" s="1"/>
    </row>
    <row r="1455" spans="1:16">
      <c r="A1455" s="12">
        <v>60</v>
      </c>
      <c r="B1455" s="12">
        <v>281600</v>
      </c>
      <c r="C1455" s="12" t="s">
        <v>2206</v>
      </c>
      <c r="D1455" s="12" t="s">
        <v>1312</v>
      </c>
      <c r="E1455" s="17" t="s">
        <v>544</v>
      </c>
      <c r="F1455" s="25" t="str">
        <f>LEFT(E1455,MIN(FIND({0,1,2,3,4,5,6,7,8,9},ASC(E1455)&amp;1234567890))-1)</f>
        <v>Ge</v>
      </c>
      <c r="G1455" s="25">
        <f t="shared" si="44"/>
        <v>1</v>
      </c>
      <c r="H1455" s="25">
        <f>VLOOKUP(F1455,Table!$A$2:$C$121,2,0)</f>
        <v>14</v>
      </c>
      <c r="I1455" s="26">
        <f>VLOOKUP(F1455,Table!$A$2:$C$121,3,0)</f>
        <v>4</v>
      </c>
      <c r="J1455" s="17" t="s">
        <v>32</v>
      </c>
      <c r="K1455" s="25" t="str">
        <f>LEFT(J1455,MIN(FIND({0,1,2,3,4,5,6,7,8,9},ASC(J1455)&amp;1234567890))-1)</f>
        <v>O</v>
      </c>
      <c r="L1455" s="25">
        <f t="shared" si="45"/>
        <v>2</v>
      </c>
      <c r="M1455" s="25">
        <f>VLOOKUP(K1455,Table!$A$2:$C$121,2,0)</f>
        <v>16</v>
      </c>
      <c r="N1455" s="26">
        <f>VLOOKUP(K1455,Table!$A$2:$C$121,3,0)</f>
        <v>2</v>
      </c>
      <c r="O1455" s="13" t="str">
        <f>VLOOKUP(A1455,Table!$U$1:$V$230,2,0)</f>
        <v>Orthorhombic</v>
      </c>
      <c r="P1455" s="1"/>
    </row>
    <row r="1456" spans="1:16">
      <c r="A1456" s="12">
        <v>60</v>
      </c>
      <c r="B1456" s="12">
        <v>98407</v>
      </c>
      <c r="C1456" s="12" t="s">
        <v>2206</v>
      </c>
      <c r="D1456" s="12" t="s">
        <v>1636</v>
      </c>
      <c r="E1456" s="17" t="s">
        <v>614</v>
      </c>
      <c r="F1456" s="25" t="str">
        <f>LEFT(E1456,MIN(FIND({0,1,2,3,4,5,6,7,8,9},ASC(E1456)&amp;1234567890))-1)</f>
        <v>C</v>
      </c>
      <c r="G1456" s="25">
        <f t="shared" si="44"/>
        <v>1</v>
      </c>
      <c r="H1456" s="25">
        <f>VLOOKUP(F1456,Table!$A$2:$C$121,2,0)</f>
        <v>14</v>
      </c>
      <c r="I1456" s="26">
        <f>VLOOKUP(F1456,Table!$A$2:$C$121,3,0)</f>
        <v>2</v>
      </c>
      <c r="J1456" s="17" t="s">
        <v>32</v>
      </c>
      <c r="K1456" s="25" t="str">
        <f>LEFT(J1456,MIN(FIND({0,1,2,3,4,5,6,7,8,9},ASC(J1456)&amp;1234567890))-1)</f>
        <v>O</v>
      </c>
      <c r="L1456" s="25">
        <f t="shared" si="45"/>
        <v>2</v>
      </c>
      <c r="M1456" s="25">
        <f>VLOOKUP(K1456,Table!$A$2:$C$121,2,0)</f>
        <v>16</v>
      </c>
      <c r="N1456" s="26">
        <f>VLOOKUP(K1456,Table!$A$2:$C$121,3,0)</f>
        <v>2</v>
      </c>
      <c r="O1456" s="13" t="str">
        <f>VLOOKUP(A1456,Table!$U$1:$V$230,2,0)</f>
        <v>Orthorhombic</v>
      </c>
      <c r="P1456" s="1"/>
    </row>
    <row r="1457" spans="1:16">
      <c r="A1457" s="12">
        <v>60</v>
      </c>
      <c r="B1457" s="12">
        <v>99167</v>
      </c>
      <c r="C1457" s="12" t="s">
        <v>2215</v>
      </c>
      <c r="D1457" s="12" t="s">
        <v>2236</v>
      </c>
      <c r="E1457" s="17" t="s">
        <v>355</v>
      </c>
      <c r="F1457" s="25" t="str">
        <f>LEFT(E1457,MIN(FIND({0,1,2,3,4,5,6,7,8,9},ASC(E1457)&amp;1234567890))-1)</f>
        <v>Mn</v>
      </c>
      <c r="G1457" s="25">
        <f t="shared" si="44"/>
        <v>1</v>
      </c>
      <c r="H1457" s="25">
        <f>VLOOKUP(F1457,Table!$A$2:$C$121,2,0)</f>
        <v>7</v>
      </c>
      <c r="I1457" s="26">
        <f>VLOOKUP(F1457,Table!$A$2:$C$121,3,0)</f>
        <v>4</v>
      </c>
      <c r="J1457" s="17" t="s">
        <v>11918</v>
      </c>
      <c r="K1457" s="25" t="str">
        <f>LEFT(J1457,MIN(FIND({0,1,2,3,4,5,6,7,8,9},ASC(J1457)&amp;1234567890))-1)</f>
        <v>N</v>
      </c>
      <c r="L1457" s="25">
        <f t="shared" si="45"/>
        <v>0.45700000000000002</v>
      </c>
      <c r="M1457" s="25">
        <f>VLOOKUP(K1457,Table!$A$2:$C$121,2,0)</f>
        <v>15</v>
      </c>
      <c r="N1457" s="26">
        <f>VLOOKUP(K1457,Table!$A$2:$C$121,3,0)</f>
        <v>2</v>
      </c>
      <c r="O1457" s="13" t="str">
        <f>VLOOKUP(A1457,Table!$U$1:$V$230,2,0)</f>
        <v>Orthorhombic</v>
      </c>
      <c r="P1457" s="1"/>
    </row>
    <row r="1458" spans="1:16">
      <c r="A1458" s="12">
        <v>60</v>
      </c>
      <c r="B1458" s="12">
        <v>637466</v>
      </c>
      <c r="C1458" s="12" t="s">
        <v>2206</v>
      </c>
      <c r="D1458" s="12" t="s">
        <v>2237</v>
      </c>
      <c r="E1458" s="17" t="s">
        <v>11919</v>
      </c>
      <c r="F1458" s="25" t="str">
        <f>LEFT(E1458,MIN(FIND({0,1,2,3,4,5,6,7,8,9},ASC(E1458)&amp;1234567890))-1)</f>
        <v>Os</v>
      </c>
      <c r="G1458" s="25">
        <f t="shared" si="44"/>
        <v>2</v>
      </c>
      <c r="H1458" s="25">
        <f>VLOOKUP(F1458,Table!$A$2:$C$121,2,0)</f>
        <v>8</v>
      </c>
      <c r="I1458" s="26">
        <f>VLOOKUP(F1458,Table!$A$2:$C$121,3,0)</f>
        <v>6</v>
      </c>
      <c r="J1458" s="17" t="s">
        <v>594</v>
      </c>
      <c r="K1458" s="25" t="str">
        <f>LEFT(J1458,MIN(FIND({0,1,2,3,4,5,6,7,8,9},ASC(J1458)&amp;1234567890))-1)</f>
        <v>Ge</v>
      </c>
      <c r="L1458" s="25">
        <f t="shared" si="45"/>
        <v>3</v>
      </c>
      <c r="M1458" s="25">
        <f>VLOOKUP(K1458,Table!$A$2:$C$121,2,0)</f>
        <v>14</v>
      </c>
      <c r="N1458" s="26">
        <f>VLOOKUP(K1458,Table!$A$2:$C$121,3,0)</f>
        <v>4</v>
      </c>
      <c r="O1458" s="13" t="str">
        <f>VLOOKUP(A1458,Table!$U$1:$V$230,2,0)</f>
        <v>Orthorhombic</v>
      </c>
      <c r="P1458" s="1"/>
    </row>
    <row r="1459" spans="1:16">
      <c r="A1459" s="12">
        <v>60</v>
      </c>
      <c r="B1459" s="12">
        <v>637743</v>
      </c>
      <c r="C1459" s="12" t="s">
        <v>2206</v>
      </c>
      <c r="D1459" s="12" t="s">
        <v>2238</v>
      </c>
      <c r="E1459" s="17" t="s">
        <v>594</v>
      </c>
      <c r="F1459" s="25" t="str">
        <f>LEFT(E1459,MIN(FIND({0,1,2,3,4,5,6,7,8,9},ASC(E1459)&amp;1234567890))-1)</f>
        <v>Ge</v>
      </c>
      <c r="G1459" s="25">
        <f t="shared" si="44"/>
        <v>3</v>
      </c>
      <c r="H1459" s="25">
        <f>VLOOKUP(F1459,Table!$A$2:$C$121,2,0)</f>
        <v>14</v>
      </c>
      <c r="I1459" s="26">
        <f>VLOOKUP(F1459,Table!$A$2:$C$121,3,0)</f>
        <v>4</v>
      </c>
      <c r="J1459" s="17" t="s">
        <v>11776</v>
      </c>
      <c r="K1459" s="25" t="str">
        <f>LEFT(J1459,MIN(FIND({0,1,2,3,4,5,6,7,8,9},ASC(J1459)&amp;1234567890))-1)</f>
        <v>Ru</v>
      </c>
      <c r="L1459" s="25">
        <f t="shared" si="45"/>
        <v>2</v>
      </c>
      <c r="M1459" s="25">
        <f>VLOOKUP(K1459,Table!$A$2:$C$121,2,0)</f>
        <v>8</v>
      </c>
      <c r="N1459" s="26">
        <f>VLOOKUP(K1459,Table!$A$2:$C$121,3,0)</f>
        <v>5</v>
      </c>
      <c r="O1459" s="13" t="str">
        <f>VLOOKUP(A1459,Table!$U$1:$V$230,2,0)</f>
        <v>Orthorhombic</v>
      </c>
      <c r="P1459" s="1"/>
    </row>
    <row r="1460" spans="1:16">
      <c r="A1460" s="12">
        <v>60</v>
      </c>
      <c r="B1460" s="12">
        <v>638287</v>
      </c>
      <c r="C1460" s="12" t="s">
        <v>2206</v>
      </c>
      <c r="D1460" s="12" t="s">
        <v>1694</v>
      </c>
      <c r="E1460" s="17" t="s">
        <v>69</v>
      </c>
      <c r="F1460" s="25" t="str">
        <f>LEFT(E1460,MIN(FIND({0,1,2,3,4,5,6,7,8,9},ASC(E1460)&amp;1234567890))-1)</f>
        <v>Mg</v>
      </c>
      <c r="G1460" s="25">
        <f t="shared" si="44"/>
        <v>1</v>
      </c>
      <c r="H1460" s="25">
        <f>VLOOKUP(F1460,Table!$A$2:$C$121,2,0)</f>
        <v>2</v>
      </c>
      <c r="I1460" s="26">
        <f>VLOOKUP(F1460,Table!$A$2:$C$121,3,0)</f>
        <v>3</v>
      </c>
      <c r="J1460" s="17" t="s">
        <v>11764</v>
      </c>
      <c r="K1460" s="25" t="str">
        <f>LEFT(J1460,MIN(FIND({0,1,2,3,4,5,6,7,8,9},ASC(J1460)&amp;1234567890))-1)</f>
        <v>H</v>
      </c>
      <c r="L1460" s="25">
        <f t="shared" si="45"/>
        <v>2</v>
      </c>
      <c r="M1460" s="25">
        <f>VLOOKUP(K1460,Table!$A$2:$C$121,2,0)</f>
        <v>1</v>
      </c>
      <c r="N1460" s="26">
        <f>VLOOKUP(K1460,Table!$A$2:$C$121,3,0)</f>
        <v>1</v>
      </c>
      <c r="O1460" s="13" t="str">
        <f>VLOOKUP(A1460,Table!$U$1:$V$230,2,0)</f>
        <v>Orthorhombic</v>
      </c>
      <c r="P1460" s="1"/>
    </row>
    <row r="1461" spans="1:16">
      <c r="A1461" s="12">
        <v>60</v>
      </c>
      <c r="B1461" s="12">
        <v>640948</v>
      </c>
      <c r="C1461" s="12" t="s">
        <v>2206</v>
      </c>
      <c r="D1461" s="12" t="s">
        <v>2239</v>
      </c>
      <c r="E1461" s="17" t="s">
        <v>11726</v>
      </c>
      <c r="F1461" s="25" t="str">
        <f>LEFT(E1461,MIN(FIND({0,1,2,3,4,5,6,7,8,9},ASC(E1461)&amp;1234567890))-1)</f>
        <v>Ir</v>
      </c>
      <c r="G1461" s="25">
        <f t="shared" si="44"/>
        <v>2</v>
      </c>
      <c r="H1461" s="25">
        <f>VLOOKUP(F1461,Table!$A$2:$C$121,2,0)</f>
        <v>9</v>
      </c>
      <c r="I1461" s="26">
        <f>VLOOKUP(F1461,Table!$A$2:$C$121,3,0)</f>
        <v>6</v>
      </c>
      <c r="J1461" s="17" t="s">
        <v>336</v>
      </c>
      <c r="K1461" s="25" t="str">
        <f>LEFT(J1461,MIN(FIND({0,1,2,3,4,5,6,7,8,9},ASC(J1461)&amp;1234567890))-1)</f>
        <v>S</v>
      </c>
      <c r="L1461" s="25">
        <f t="shared" si="45"/>
        <v>3</v>
      </c>
      <c r="M1461" s="25">
        <f>VLOOKUP(K1461,Table!$A$2:$C$121,2,0)</f>
        <v>16</v>
      </c>
      <c r="N1461" s="26">
        <f>VLOOKUP(K1461,Table!$A$2:$C$121,3,0)</f>
        <v>3</v>
      </c>
      <c r="O1461" s="13" t="str">
        <f>VLOOKUP(A1461,Table!$U$1:$V$230,2,0)</f>
        <v>Orthorhombic</v>
      </c>
      <c r="P1461" s="1"/>
    </row>
    <row r="1462" spans="1:16">
      <c r="A1462" s="12">
        <v>60</v>
      </c>
      <c r="B1462" s="12">
        <v>647772</v>
      </c>
      <c r="C1462" s="12" t="s">
        <v>2206</v>
      </c>
      <c r="D1462" s="12" t="s">
        <v>2240</v>
      </c>
      <c r="E1462" s="17" t="s">
        <v>11919</v>
      </c>
      <c r="F1462" s="25" t="str">
        <f>LEFT(E1462,MIN(FIND({0,1,2,3,4,5,6,7,8,9},ASC(E1462)&amp;1234567890))-1)</f>
        <v>Os</v>
      </c>
      <c r="G1462" s="25">
        <f t="shared" si="44"/>
        <v>2</v>
      </c>
      <c r="H1462" s="25">
        <f>VLOOKUP(F1462,Table!$A$2:$C$121,2,0)</f>
        <v>8</v>
      </c>
      <c r="I1462" s="26">
        <f>VLOOKUP(F1462,Table!$A$2:$C$121,3,0)</f>
        <v>6</v>
      </c>
      <c r="J1462" s="17" t="s">
        <v>11374</v>
      </c>
      <c r="K1462" s="25" t="str">
        <f>LEFT(J1462,MIN(FIND({0,1,2,3,4,5,6,7,8,9},ASC(J1462)&amp;1234567890))-1)</f>
        <v>Si</v>
      </c>
      <c r="L1462" s="25">
        <f t="shared" si="45"/>
        <v>3</v>
      </c>
      <c r="M1462" s="25">
        <f>VLOOKUP(K1462,Table!$A$2:$C$121,2,0)</f>
        <v>14</v>
      </c>
      <c r="N1462" s="26">
        <f>VLOOKUP(K1462,Table!$A$2:$C$121,3,0)</f>
        <v>3</v>
      </c>
      <c r="O1462" s="13" t="str">
        <f>VLOOKUP(A1462,Table!$U$1:$V$230,2,0)</f>
        <v>Orthorhombic</v>
      </c>
      <c r="P1462" s="1"/>
    </row>
    <row r="1463" spans="1:16">
      <c r="A1463" s="12">
        <v>60</v>
      </c>
      <c r="B1463" s="12">
        <v>647982</v>
      </c>
      <c r="C1463" s="12" t="s">
        <v>2206</v>
      </c>
      <c r="D1463" s="12" t="s">
        <v>2241</v>
      </c>
      <c r="E1463" s="17" t="s">
        <v>11690</v>
      </c>
      <c r="F1463" s="25" t="str">
        <f>LEFT(E1463,MIN(FIND({0,1,2,3,4,5,6,7,8,9},ASC(E1463)&amp;1234567890))-1)</f>
        <v>Rb</v>
      </c>
      <c r="G1463" s="25">
        <f t="shared" si="44"/>
        <v>3</v>
      </c>
      <c r="H1463" s="25">
        <f>VLOOKUP(F1463,Table!$A$2:$C$121,2,0)</f>
        <v>1</v>
      </c>
      <c r="I1463" s="26">
        <f>VLOOKUP(F1463,Table!$A$2:$C$121,3,0)</f>
        <v>5</v>
      </c>
      <c r="J1463" s="17" t="s">
        <v>11678</v>
      </c>
      <c r="K1463" s="25" t="str">
        <f>LEFT(J1463,MIN(FIND({0,1,2,3,4,5,6,7,8,9},ASC(J1463)&amp;1234567890))-1)</f>
        <v>P</v>
      </c>
      <c r="L1463" s="25">
        <f t="shared" si="45"/>
        <v>11</v>
      </c>
      <c r="M1463" s="25">
        <f>VLOOKUP(K1463,Table!$A$2:$C$121,2,0)</f>
        <v>15</v>
      </c>
      <c r="N1463" s="26">
        <f>VLOOKUP(K1463,Table!$A$2:$C$121,3,0)</f>
        <v>3</v>
      </c>
      <c r="O1463" s="13" t="str">
        <f>VLOOKUP(A1463,Table!$U$1:$V$230,2,0)</f>
        <v>Orthorhombic</v>
      </c>
      <c r="P1463" s="1"/>
    </row>
    <row r="1464" spans="1:16">
      <c r="A1464" s="12">
        <v>60</v>
      </c>
      <c r="B1464" s="12">
        <v>650282</v>
      </c>
      <c r="C1464" s="12" t="s">
        <v>2206</v>
      </c>
      <c r="D1464" s="12" t="s">
        <v>2242</v>
      </c>
      <c r="E1464" s="17" t="s">
        <v>11696</v>
      </c>
      <c r="F1464" s="25" t="str">
        <f>LEFT(E1464,MIN(FIND({0,1,2,3,4,5,6,7,8,9},ASC(E1464)&amp;1234567890))-1)</f>
        <v>Rh</v>
      </c>
      <c r="G1464" s="25">
        <f t="shared" si="44"/>
        <v>2</v>
      </c>
      <c r="H1464" s="25">
        <f>VLOOKUP(F1464,Table!$A$2:$C$121,2,0)</f>
        <v>9</v>
      </c>
      <c r="I1464" s="26">
        <f>VLOOKUP(F1464,Table!$A$2:$C$121,3,0)</f>
        <v>5</v>
      </c>
      <c r="J1464" s="17" t="s">
        <v>533</v>
      </c>
      <c r="K1464" s="25" t="str">
        <f>LEFT(J1464,MIN(FIND({0,1,2,3,4,5,6,7,8,9},ASC(J1464)&amp;1234567890))-1)</f>
        <v>Se</v>
      </c>
      <c r="L1464" s="25">
        <f t="shared" si="45"/>
        <v>3</v>
      </c>
      <c r="M1464" s="25">
        <f>VLOOKUP(K1464,Table!$A$2:$C$121,2,0)</f>
        <v>16</v>
      </c>
      <c r="N1464" s="26">
        <f>VLOOKUP(K1464,Table!$A$2:$C$121,3,0)</f>
        <v>4</v>
      </c>
      <c r="O1464" s="13" t="str">
        <f>VLOOKUP(A1464,Table!$U$1:$V$230,2,0)</f>
        <v>Orthorhombic</v>
      </c>
      <c r="P1464" s="1"/>
    </row>
    <row r="1465" spans="1:16">
      <c r="A1465" s="12">
        <v>60</v>
      </c>
      <c r="B1465" s="12">
        <v>651315</v>
      </c>
      <c r="C1465" s="12" t="s">
        <v>2206</v>
      </c>
      <c r="D1465" s="12" t="s">
        <v>2243</v>
      </c>
      <c r="E1465" s="17" t="s">
        <v>11428</v>
      </c>
      <c r="F1465" s="25" t="str">
        <f>LEFT(E1465,MIN(FIND({0,1,2,3,4,5,6,7,8,9},ASC(E1465)&amp;1234567890))-1)</f>
        <v>U</v>
      </c>
      <c r="G1465" s="25">
        <f t="shared" si="44"/>
        <v>2</v>
      </c>
      <c r="H1465" s="25">
        <f>VLOOKUP(F1465,Table!$A$2:$C$121,2,0)</f>
        <v>3</v>
      </c>
      <c r="I1465" s="26">
        <f>VLOOKUP(F1465,Table!$A$2:$C$121,3,0)</f>
        <v>7</v>
      </c>
      <c r="J1465" s="17" t="s">
        <v>529</v>
      </c>
      <c r="K1465" s="25" t="str">
        <f>LEFT(J1465,MIN(FIND({0,1,2,3,4,5,6,7,8,9},ASC(J1465)&amp;1234567890))-1)</f>
        <v>S</v>
      </c>
      <c r="L1465" s="25">
        <f t="shared" si="45"/>
        <v>5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Orthorhombic</v>
      </c>
      <c r="P1465" s="1"/>
    </row>
    <row r="1466" spans="1:16">
      <c r="A1466" s="12">
        <v>60</v>
      </c>
      <c r="B1466" s="12">
        <v>659945</v>
      </c>
      <c r="C1466" s="12" t="s">
        <v>2206</v>
      </c>
      <c r="D1466" s="12" t="s">
        <v>2244</v>
      </c>
      <c r="E1466" s="17" t="s">
        <v>11619</v>
      </c>
      <c r="F1466" s="25" t="str">
        <f>LEFT(E1466,MIN(FIND({0,1,2,3,4,5,6,7,8,9},ASC(E1466)&amp;1234567890))-1)</f>
        <v>Np</v>
      </c>
      <c r="G1466" s="25">
        <f t="shared" si="44"/>
        <v>2</v>
      </c>
      <c r="H1466" s="25">
        <f>VLOOKUP(F1466,Table!$A$2:$C$121,2,0)</f>
        <v>3</v>
      </c>
      <c r="I1466" s="26">
        <f>VLOOKUP(F1466,Table!$A$2:$C$121,3,0)</f>
        <v>7</v>
      </c>
      <c r="J1466" s="17" t="s">
        <v>11633</v>
      </c>
      <c r="K1466" s="25" t="str">
        <f>LEFT(J1466,MIN(FIND({0,1,2,3,4,5,6,7,8,9},ASC(J1466)&amp;1234567890))-1)</f>
        <v>Se</v>
      </c>
      <c r="L1466" s="25">
        <f t="shared" si="45"/>
        <v>5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Orthorhombic</v>
      </c>
      <c r="P1466" s="1"/>
    </row>
    <row r="1467" spans="1:16">
      <c r="A1467" s="12">
        <v>60</v>
      </c>
      <c r="B1467" s="12">
        <v>151590</v>
      </c>
      <c r="C1467" s="12" t="s">
        <v>2206</v>
      </c>
      <c r="D1467" s="12" t="s">
        <v>19</v>
      </c>
      <c r="E1467" s="17" t="s">
        <v>58</v>
      </c>
      <c r="F1467" s="25" t="str">
        <f>LEFT(E1467,MIN(FIND({0,1,2,3,4,5,6,7,8,9},ASC(E1467)&amp;1234567890))-1)</f>
        <v>Al</v>
      </c>
      <c r="G1467" s="25">
        <f t="shared" si="44"/>
        <v>2</v>
      </c>
      <c r="H1467" s="25">
        <f>VLOOKUP(F1467,Table!$A$2:$C$121,2,0)</f>
        <v>13</v>
      </c>
      <c r="I1467" s="26">
        <f>VLOOKUP(F1467,Table!$A$2:$C$121,3,0)</f>
        <v>3</v>
      </c>
      <c r="J1467" s="17" t="s">
        <v>59</v>
      </c>
      <c r="K1467" s="25" t="str">
        <f>LEFT(J1467,MIN(FIND({0,1,2,3,4,5,6,7,8,9},ASC(J1467)&amp;1234567890))-1)</f>
        <v>O</v>
      </c>
      <c r="L1467" s="25">
        <f t="shared" si="45"/>
        <v>3</v>
      </c>
      <c r="M1467" s="25">
        <f>VLOOKUP(K1467,Table!$A$2:$C$121,2,0)</f>
        <v>16</v>
      </c>
      <c r="N1467" s="26">
        <f>VLOOKUP(K1467,Table!$A$2:$C$121,3,0)</f>
        <v>2</v>
      </c>
      <c r="O1467" s="13" t="str">
        <f>VLOOKUP(A1467,Table!$U$1:$V$230,2,0)</f>
        <v>Orthorhombic</v>
      </c>
      <c r="P1467" s="1"/>
    </row>
    <row r="1468" spans="1:16">
      <c r="A1468" s="12">
        <v>60</v>
      </c>
      <c r="B1468" s="12">
        <v>152811</v>
      </c>
      <c r="C1468" s="12" t="s">
        <v>2206</v>
      </c>
      <c r="D1468" s="12" t="s">
        <v>24</v>
      </c>
      <c r="E1468" s="17" t="s">
        <v>67</v>
      </c>
      <c r="F1468" s="25" t="str">
        <f>LEFT(E1468,MIN(FIND({0,1,2,3,4,5,6,7,8,9},ASC(E1468)&amp;1234567890))-1)</f>
        <v>Fe</v>
      </c>
      <c r="G1468" s="25">
        <f t="shared" si="44"/>
        <v>2</v>
      </c>
      <c r="H1468" s="25">
        <f>VLOOKUP(F1468,Table!$A$2:$C$121,2,0)</f>
        <v>8</v>
      </c>
      <c r="I1468" s="26">
        <f>VLOOKUP(F1468,Table!$A$2:$C$121,3,0)</f>
        <v>4</v>
      </c>
      <c r="J1468" s="17" t="s">
        <v>68</v>
      </c>
      <c r="K1468" s="25" t="str">
        <f>LEFT(J1468,MIN(FIND({0,1,2,3,4,5,6,7,8,9},ASC(J1468)&amp;1234567890))-1)</f>
        <v>N</v>
      </c>
      <c r="L1468" s="25">
        <f t="shared" si="45"/>
        <v>1</v>
      </c>
      <c r="M1468" s="25">
        <f>VLOOKUP(K1468,Table!$A$2:$C$121,2,0)</f>
        <v>15</v>
      </c>
      <c r="N1468" s="26">
        <f>VLOOKUP(K1468,Table!$A$2:$C$121,3,0)</f>
        <v>2</v>
      </c>
      <c r="O1468" s="13" t="str">
        <f>VLOOKUP(A1468,Table!$U$1:$V$230,2,0)</f>
        <v>Orthorhombic</v>
      </c>
      <c r="P1468" s="1"/>
    </row>
    <row r="1469" spans="1:16">
      <c r="A1469" s="12">
        <v>60</v>
      </c>
      <c r="B1469" s="12">
        <v>262958</v>
      </c>
      <c r="C1469" s="12" t="s">
        <v>2206</v>
      </c>
      <c r="D1469" s="12" t="s">
        <v>2245</v>
      </c>
      <c r="E1469" s="17" t="s">
        <v>476</v>
      </c>
      <c r="F1469" s="25" t="str">
        <f>LEFT(E1469,MIN(FIND({0,1,2,3,4,5,6,7,8,9},ASC(E1469)&amp;1234567890))-1)</f>
        <v>C</v>
      </c>
      <c r="G1469" s="25">
        <f t="shared" si="44"/>
        <v>96</v>
      </c>
      <c r="H1469" s="25">
        <f>VLOOKUP(F1469,Table!$A$2:$C$121,2,0)</f>
        <v>14</v>
      </c>
      <c r="I1469" s="26">
        <f>VLOOKUP(F1469,Table!$A$2:$C$121,3,0)</f>
        <v>2</v>
      </c>
      <c r="J1469" s="17" t="s">
        <v>472</v>
      </c>
      <c r="K1469" s="25" t="str">
        <f>LEFT(J1469,MIN(FIND({0,1,2,3,4,5,6,7,8,9},ASC(J1469)&amp;1234567890))-1)</f>
        <v>Cl</v>
      </c>
      <c r="L1469" s="25">
        <f t="shared" si="45"/>
        <v>24.08</v>
      </c>
      <c r="M1469" s="25">
        <f>VLOOKUP(K1469,Table!$A$2:$C$121,2,0)</f>
        <v>17</v>
      </c>
      <c r="N1469" s="26">
        <f>VLOOKUP(K1469,Table!$A$2:$C$121,3,0)</f>
        <v>3</v>
      </c>
      <c r="O1469" s="13" t="str">
        <f>VLOOKUP(A1469,Table!$U$1:$V$230,2,0)</f>
        <v>Orthorhombic</v>
      </c>
      <c r="P1469" s="1"/>
    </row>
    <row r="1470" spans="1:16">
      <c r="A1470" s="12">
        <v>60</v>
      </c>
      <c r="B1470" s="12">
        <v>425685</v>
      </c>
      <c r="C1470" s="12" t="s">
        <v>2206</v>
      </c>
      <c r="D1470" s="12" t="s">
        <v>2246</v>
      </c>
      <c r="E1470" s="17" t="s">
        <v>11641</v>
      </c>
      <c r="F1470" s="25" t="str">
        <f>LEFT(E1470,MIN(FIND({0,1,2,3,4,5,6,7,8,9},ASC(E1470)&amp;1234567890))-1)</f>
        <v>In</v>
      </c>
      <c r="G1470" s="25">
        <f t="shared" si="44"/>
        <v>2</v>
      </c>
      <c r="H1470" s="25">
        <f>VLOOKUP(F1470,Table!$A$2:$C$121,2,0)</f>
        <v>13</v>
      </c>
      <c r="I1470" s="26">
        <f>VLOOKUP(F1470,Table!$A$2:$C$121,3,0)</f>
        <v>5</v>
      </c>
      <c r="J1470" s="17" t="s">
        <v>59</v>
      </c>
      <c r="K1470" s="25" t="str">
        <f>LEFT(J1470,MIN(FIND({0,1,2,3,4,5,6,7,8,9},ASC(J1470)&amp;1234567890))-1)</f>
        <v>O</v>
      </c>
      <c r="L1470" s="25">
        <f t="shared" si="45"/>
        <v>3</v>
      </c>
      <c r="M1470" s="25">
        <f>VLOOKUP(K1470,Table!$A$2:$C$121,2,0)</f>
        <v>16</v>
      </c>
      <c r="N1470" s="26">
        <f>VLOOKUP(K1470,Table!$A$2:$C$121,3,0)</f>
        <v>2</v>
      </c>
      <c r="O1470" s="13" t="str">
        <f>VLOOKUP(A1470,Table!$U$1:$V$230,2,0)</f>
        <v>Orthorhombic</v>
      </c>
      <c r="P1470" s="1"/>
    </row>
    <row r="1471" spans="1:16">
      <c r="A1471" s="12">
        <v>60</v>
      </c>
      <c r="B1471" s="12">
        <v>430298</v>
      </c>
      <c r="C1471" s="12" t="s">
        <v>2206</v>
      </c>
      <c r="D1471" s="12" t="s">
        <v>2247</v>
      </c>
      <c r="E1471" s="17" t="s">
        <v>35</v>
      </c>
      <c r="F1471" s="25" t="str">
        <f>LEFT(E1471,MIN(FIND({0,1,2,3,4,5,6,7,8,9},ASC(E1471)&amp;1234567890))-1)</f>
        <v>Au</v>
      </c>
      <c r="G1471" s="25">
        <f t="shared" si="44"/>
        <v>2</v>
      </c>
      <c r="H1471" s="25">
        <f>VLOOKUP(F1471,Table!$A$2:$C$121,2,0)</f>
        <v>11</v>
      </c>
      <c r="I1471" s="26">
        <f>VLOOKUP(F1471,Table!$A$2:$C$121,3,0)</f>
        <v>6</v>
      </c>
      <c r="J1471" s="17" t="s">
        <v>586</v>
      </c>
      <c r="K1471" s="25" t="str">
        <f>LEFT(J1471,MIN(FIND({0,1,2,3,4,5,6,7,8,9},ASC(J1471)&amp;1234567890))-1)</f>
        <v>Pb</v>
      </c>
      <c r="L1471" s="25">
        <f t="shared" si="45"/>
        <v>1</v>
      </c>
      <c r="M1471" s="25">
        <f>VLOOKUP(K1471,Table!$A$2:$C$121,2,0)</f>
        <v>14</v>
      </c>
      <c r="N1471" s="26">
        <f>VLOOKUP(K1471,Table!$A$2:$C$121,3,0)</f>
        <v>6</v>
      </c>
      <c r="O1471" s="13" t="str">
        <f>VLOOKUP(A1471,Table!$U$1:$V$230,2,0)</f>
        <v>Orthorhombic</v>
      </c>
      <c r="P1471" s="1"/>
    </row>
    <row r="1472" spans="1:16">
      <c r="A1472" s="12">
        <v>61</v>
      </c>
      <c r="B1472" s="12">
        <v>431</v>
      </c>
      <c r="C1472" s="12" t="s">
        <v>2248</v>
      </c>
      <c r="D1472" s="12" t="s">
        <v>2249</v>
      </c>
      <c r="E1472" s="17" t="s">
        <v>70</v>
      </c>
      <c r="F1472" s="25" t="str">
        <f>LEFT(E1472,MIN(FIND({0,1,2,3,4,5,6,7,8,9},ASC(E1472)&amp;1234567890))-1)</f>
        <v>Zn</v>
      </c>
      <c r="G1472" s="25">
        <f t="shared" si="44"/>
        <v>1</v>
      </c>
      <c r="H1472" s="25">
        <f>VLOOKUP(F1472,Table!$A$2:$C$121,2,0)</f>
        <v>12</v>
      </c>
      <c r="I1472" s="26">
        <f>VLOOKUP(F1472,Table!$A$2:$C$121,3,0)</f>
        <v>4</v>
      </c>
      <c r="J1472" s="17" t="s">
        <v>540</v>
      </c>
      <c r="K1472" s="25" t="str">
        <f>LEFT(J1472,MIN(FIND({0,1,2,3,4,5,6,7,8,9},ASC(J1472)&amp;1234567890))-1)</f>
        <v>As</v>
      </c>
      <c r="L1472" s="25">
        <f t="shared" si="45"/>
        <v>1</v>
      </c>
      <c r="M1472" s="25">
        <f>VLOOKUP(K1472,Table!$A$2:$C$121,2,0)</f>
        <v>15</v>
      </c>
      <c r="N1472" s="26">
        <f>VLOOKUP(K1472,Table!$A$2:$C$121,3,0)</f>
        <v>4</v>
      </c>
      <c r="O1472" s="13" t="str">
        <f>VLOOKUP(A1472,Table!$U$1:$V$230,2,0)</f>
        <v>Orthorhombic</v>
      </c>
      <c r="P1472" s="1"/>
    </row>
    <row r="1473" spans="1:16">
      <c r="A1473" s="12">
        <v>61</v>
      </c>
      <c r="B1473" s="12">
        <v>432</v>
      </c>
      <c r="C1473" s="12" t="s">
        <v>2248</v>
      </c>
      <c r="D1473" s="12" t="s">
        <v>2250</v>
      </c>
      <c r="E1473" s="17" t="s">
        <v>11293</v>
      </c>
      <c r="F1473" s="25" t="str">
        <f>LEFT(E1473,MIN(FIND({0,1,2,3,4,5,6,7,8,9},ASC(E1473)&amp;1234567890))-1)</f>
        <v>Cd</v>
      </c>
      <c r="G1473" s="25">
        <f t="shared" si="44"/>
        <v>1</v>
      </c>
      <c r="H1473" s="25">
        <f>VLOOKUP(F1473,Table!$A$2:$C$121,2,0)</f>
        <v>12</v>
      </c>
      <c r="I1473" s="26">
        <f>VLOOKUP(F1473,Table!$A$2:$C$121,3,0)</f>
        <v>5</v>
      </c>
      <c r="J1473" s="17" t="s">
        <v>540</v>
      </c>
      <c r="K1473" s="25" t="str">
        <f>LEFT(J1473,MIN(FIND({0,1,2,3,4,5,6,7,8,9},ASC(J1473)&amp;1234567890))-1)</f>
        <v>As</v>
      </c>
      <c r="L1473" s="25">
        <f t="shared" si="45"/>
        <v>1</v>
      </c>
      <c r="M1473" s="25">
        <f>VLOOKUP(K1473,Table!$A$2:$C$121,2,0)</f>
        <v>15</v>
      </c>
      <c r="N1473" s="26">
        <f>VLOOKUP(K1473,Table!$A$2:$C$121,3,0)</f>
        <v>4</v>
      </c>
      <c r="O1473" s="13" t="str">
        <f>VLOOKUP(A1473,Table!$U$1:$V$230,2,0)</f>
        <v>Orthorhombic</v>
      </c>
      <c r="P1473" s="1"/>
    </row>
    <row r="1474" spans="1:16">
      <c r="A1474" s="12">
        <v>61</v>
      </c>
      <c r="B1474" s="12">
        <v>447</v>
      </c>
      <c r="C1474" s="12" t="s">
        <v>2251</v>
      </c>
      <c r="D1474" s="12" t="s">
        <v>2252</v>
      </c>
      <c r="E1474" s="17" t="s">
        <v>11334</v>
      </c>
      <c r="F1474" s="25" t="str">
        <f>LEFT(E1474,MIN(FIND({0,1,2,3,4,5,6,7,8,9},ASC(E1474)&amp;1234567890))-1)</f>
        <v>Tm</v>
      </c>
      <c r="G1474" s="25">
        <f t="shared" ref="G1474:G1537" si="46">IF(SUBSTITUTE(E1474,F1474,"")="",1,SUBSTITUTE(E1474,F1474,""))*1</f>
        <v>1</v>
      </c>
      <c r="H1474" s="25">
        <f>VLOOKUP(F1474,Table!$A$2:$C$121,2,0)</f>
        <v>3</v>
      </c>
      <c r="I1474" s="26">
        <f>VLOOKUP(F1474,Table!$A$2:$C$121,3,0)</f>
        <v>6</v>
      </c>
      <c r="J1474" s="17" t="s">
        <v>11305</v>
      </c>
      <c r="K1474" s="25" t="str">
        <f>LEFT(J1474,MIN(FIND({0,1,2,3,4,5,6,7,8,9},ASC(J1474)&amp;1234567890))-1)</f>
        <v>Cl</v>
      </c>
      <c r="L1474" s="25">
        <f t="shared" ref="L1474:L1537" si="47">IF(SUBSTITUTE(J1474,K1474,"")="",1,SUBSTITUTE(J1474,K1474,""))*1</f>
        <v>2</v>
      </c>
      <c r="M1474" s="25">
        <f>VLOOKUP(K1474,Table!$A$2:$C$121,2,0)</f>
        <v>17</v>
      </c>
      <c r="N1474" s="26">
        <f>VLOOKUP(K1474,Table!$A$2:$C$121,3,0)</f>
        <v>3</v>
      </c>
      <c r="O1474" s="13" t="str">
        <f>VLOOKUP(A1474,Table!$U$1:$V$230,2,0)</f>
        <v>Orthorhombic</v>
      </c>
      <c r="P1474" s="1"/>
    </row>
    <row r="1475" spans="1:16">
      <c r="A1475" s="12">
        <v>61</v>
      </c>
      <c r="B1475" s="12">
        <v>6054</v>
      </c>
      <c r="C1475" s="12" t="s">
        <v>2248</v>
      </c>
      <c r="D1475" s="12" t="s">
        <v>2253</v>
      </c>
      <c r="E1475" s="17" t="s">
        <v>530</v>
      </c>
      <c r="F1475" s="25" t="str">
        <f>LEFT(E1475,MIN(FIND({0,1,2,3,4,5,6,7,8,9},ASC(E1475)&amp;1234567890))-1)</f>
        <v>Yb</v>
      </c>
      <c r="G1475" s="25">
        <f t="shared" si="46"/>
        <v>1</v>
      </c>
      <c r="H1475" s="25">
        <f>VLOOKUP(F1475,Table!$A$2:$C$121,2,0)</f>
        <v>3</v>
      </c>
      <c r="I1475" s="26">
        <f>VLOOKUP(F1475,Table!$A$2:$C$121,3,0)</f>
        <v>6</v>
      </c>
      <c r="J1475" s="17" t="s">
        <v>11305</v>
      </c>
      <c r="K1475" s="25" t="str">
        <f>LEFT(J1475,MIN(FIND({0,1,2,3,4,5,6,7,8,9},ASC(J1475)&amp;1234567890))-1)</f>
        <v>Cl</v>
      </c>
      <c r="L1475" s="25">
        <f t="shared" si="47"/>
        <v>2</v>
      </c>
      <c r="M1475" s="25">
        <f>VLOOKUP(K1475,Table!$A$2:$C$121,2,0)</f>
        <v>17</v>
      </c>
      <c r="N1475" s="26">
        <f>VLOOKUP(K1475,Table!$A$2:$C$121,3,0)</f>
        <v>3</v>
      </c>
      <c r="O1475" s="13" t="str">
        <f>VLOOKUP(A1475,Table!$U$1:$V$230,2,0)</f>
        <v>Orthorhombic</v>
      </c>
      <c r="P1475" s="1"/>
    </row>
    <row r="1476" spans="1:16">
      <c r="A1476" s="12">
        <v>61</v>
      </c>
      <c r="B1476" s="12">
        <v>6277</v>
      </c>
      <c r="C1476" s="12" t="s">
        <v>2248</v>
      </c>
      <c r="D1476" s="12" t="s">
        <v>1198</v>
      </c>
      <c r="E1476" s="17" t="s">
        <v>11342</v>
      </c>
      <c r="F1476" s="25" t="str">
        <f>LEFT(E1476,MIN(FIND({0,1,2,3,4,5,6,7,8,9},ASC(E1476)&amp;1234567890))-1)</f>
        <v>Ag</v>
      </c>
      <c r="G1476" s="25">
        <f t="shared" si="46"/>
        <v>1</v>
      </c>
      <c r="H1476" s="25">
        <f>VLOOKUP(F1476,Table!$A$2:$C$121,2,0)</f>
        <v>11</v>
      </c>
      <c r="I1476" s="26">
        <f>VLOOKUP(F1476,Table!$A$2:$C$121,3,0)</f>
        <v>5</v>
      </c>
      <c r="J1476" s="17" t="s">
        <v>11632</v>
      </c>
      <c r="K1476" s="25" t="str">
        <f>LEFT(J1476,MIN(FIND({0,1,2,3,4,5,6,7,8,9},ASC(J1476)&amp;1234567890))-1)</f>
        <v>F</v>
      </c>
      <c r="L1476" s="25">
        <f t="shared" si="47"/>
        <v>2</v>
      </c>
      <c r="M1476" s="25">
        <f>VLOOKUP(K1476,Table!$A$2:$C$121,2,0)</f>
        <v>17</v>
      </c>
      <c r="N1476" s="26">
        <f>VLOOKUP(K1476,Table!$A$2:$C$121,3,0)</f>
        <v>2</v>
      </c>
      <c r="O1476" s="13" t="str">
        <f>VLOOKUP(A1476,Table!$U$1:$V$230,2,0)</f>
        <v>Orthorhombic</v>
      </c>
      <c r="P1476" s="1"/>
    </row>
    <row r="1477" spans="1:16">
      <c r="A1477" s="12">
        <v>61</v>
      </c>
      <c r="B1477" s="12">
        <v>8197</v>
      </c>
      <c r="C1477" s="12" t="s">
        <v>2248</v>
      </c>
      <c r="D1477" s="12" t="s">
        <v>2254</v>
      </c>
      <c r="E1477" s="17" t="s">
        <v>37</v>
      </c>
      <c r="F1477" s="25" t="str">
        <f>LEFT(E1477,MIN(FIND({0,1,2,3,4,5,6,7,8,9},ASC(E1477)&amp;1234567890))-1)</f>
        <v>Re</v>
      </c>
      <c r="G1477" s="25">
        <f t="shared" si="46"/>
        <v>1</v>
      </c>
      <c r="H1477" s="25">
        <f>VLOOKUP(F1477,Table!$A$2:$C$121,2,0)</f>
        <v>7</v>
      </c>
      <c r="I1477" s="26">
        <f>VLOOKUP(F1477,Table!$A$2:$C$121,3,0)</f>
        <v>6</v>
      </c>
      <c r="J1477" s="17" t="s">
        <v>342</v>
      </c>
      <c r="K1477" s="25" t="str">
        <f>LEFT(J1477,MIN(FIND({0,1,2,3,4,5,6,7,8,9},ASC(J1477)&amp;1234567890))-1)</f>
        <v>P</v>
      </c>
      <c r="L1477" s="25">
        <f t="shared" si="47"/>
        <v>4</v>
      </c>
      <c r="M1477" s="25">
        <f>VLOOKUP(K1477,Table!$A$2:$C$121,2,0)</f>
        <v>15</v>
      </c>
      <c r="N1477" s="26">
        <f>VLOOKUP(K1477,Table!$A$2:$C$121,3,0)</f>
        <v>3</v>
      </c>
      <c r="O1477" s="13" t="str">
        <f>VLOOKUP(A1477,Table!$U$1:$V$230,2,0)</f>
        <v>Orthorhombic</v>
      </c>
      <c r="P1477" s="1"/>
    </row>
    <row r="1478" spans="1:16">
      <c r="A1478" s="12">
        <v>61</v>
      </c>
      <c r="B1478" s="12">
        <v>9206</v>
      </c>
      <c r="C1478" s="12" t="s">
        <v>2248</v>
      </c>
      <c r="D1478" s="12" t="s">
        <v>2216</v>
      </c>
      <c r="E1478" s="17" t="s">
        <v>11696</v>
      </c>
      <c r="F1478" s="25" t="str">
        <f>LEFT(E1478,MIN(FIND({0,1,2,3,4,5,6,7,8,9},ASC(E1478)&amp;1234567890))-1)</f>
        <v>Rh</v>
      </c>
      <c r="G1478" s="25">
        <f t="shared" si="46"/>
        <v>2</v>
      </c>
      <c r="H1478" s="25">
        <f>VLOOKUP(F1478,Table!$A$2:$C$121,2,0)</f>
        <v>9</v>
      </c>
      <c r="I1478" s="26">
        <f>VLOOKUP(F1478,Table!$A$2:$C$121,3,0)</f>
        <v>5</v>
      </c>
      <c r="J1478" s="17" t="s">
        <v>59</v>
      </c>
      <c r="K1478" s="25" t="str">
        <f>LEFT(J1478,MIN(FIND({0,1,2,3,4,5,6,7,8,9},ASC(J1478)&amp;1234567890))-1)</f>
        <v>O</v>
      </c>
      <c r="L1478" s="25">
        <f t="shared" si="47"/>
        <v>3</v>
      </c>
      <c r="M1478" s="25">
        <f>VLOOKUP(K1478,Table!$A$2:$C$121,2,0)</f>
        <v>16</v>
      </c>
      <c r="N1478" s="26">
        <f>VLOOKUP(K1478,Table!$A$2:$C$121,3,0)</f>
        <v>2</v>
      </c>
      <c r="O1478" s="13" t="str">
        <f>VLOOKUP(A1478,Table!$U$1:$V$230,2,0)</f>
        <v>Orthorhombic</v>
      </c>
      <c r="P1478" s="1"/>
    </row>
    <row r="1479" spans="1:16">
      <c r="A1479" s="12">
        <v>61</v>
      </c>
      <c r="B1479" s="12">
        <v>14213</v>
      </c>
      <c r="C1479" s="12" t="s">
        <v>2248</v>
      </c>
      <c r="D1479" s="12" t="s">
        <v>2255</v>
      </c>
      <c r="E1479" s="17" t="s">
        <v>11624</v>
      </c>
      <c r="F1479" s="25" t="str">
        <f>LEFT(E1479,MIN(FIND({0,1,2,3,4,5,6,7,8,9},ASC(E1479)&amp;1234567890))-1)</f>
        <v>B</v>
      </c>
      <c r="G1479" s="25">
        <f t="shared" si="46"/>
        <v>2</v>
      </c>
      <c r="H1479" s="25">
        <f>VLOOKUP(F1479,Table!$A$2:$C$121,2,0)</f>
        <v>13</v>
      </c>
      <c r="I1479" s="26">
        <f>VLOOKUP(F1479,Table!$A$2:$C$121,3,0)</f>
        <v>2</v>
      </c>
      <c r="J1479" s="17" t="s">
        <v>11450</v>
      </c>
      <c r="K1479" s="25" t="str">
        <f>LEFT(J1479,MIN(FIND({0,1,2,3,4,5,6,7,8,9},ASC(J1479)&amp;1234567890))-1)</f>
        <v>Cl</v>
      </c>
      <c r="L1479" s="25">
        <f t="shared" si="47"/>
        <v>4</v>
      </c>
      <c r="M1479" s="25">
        <f>VLOOKUP(K1479,Table!$A$2:$C$121,2,0)</f>
        <v>17</v>
      </c>
      <c r="N1479" s="26">
        <f>VLOOKUP(K1479,Table!$A$2:$C$121,3,0)</f>
        <v>3</v>
      </c>
      <c r="O1479" s="13" t="str">
        <f>VLOOKUP(A1479,Table!$U$1:$V$230,2,0)</f>
        <v>Orthorhombic</v>
      </c>
      <c r="P1479" s="1"/>
    </row>
    <row r="1480" spans="1:16">
      <c r="A1480" s="12">
        <v>61</v>
      </c>
      <c r="B1480" s="12">
        <v>15101</v>
      </c>
      <c r="C1480" s="12" t="s">
        <v>2248</v>
      </c>
      <c r="D1480" s="12" t="s">
        <v>2256</v>
      </c>
      <c r="E1480" s="17" t="s">
        <v>433</v>
      </c>
      <c r="F1480" s="25" t="str">
        <f>LEFT(E1480,MIN(FIND({0,1,2,3,4,5,6,7,8,9},ASC(E1480)&amp;1234567890))-1)</f>
        <v>Sr</v>
      </c>
      <c r="G1480" s="25">
        <f t="shared" si="46"/>
        <v>1</v>
      </c>
      <c r="H1480" s="25">
        <f>VLOOKUP(F1480,Table!$A$2:$C$121,2,0)</f>
        <v>2</v>
      </c>
      <c r="I1480" s="26">
        <f>VLOOKUP(F1480,Table!$A$2:$C$121,3,0)</f>
        <v>5</v>
      </c>
      <c r="J1480" s="17" t="s">
        <v>11321</v>
      </c>
      <c r="K1480" s="25" t="str">
        <f>LEFT(J1480,MIN(FIND({0,1,2,3,4,5,6,7,8,9},ASC(J1480)&amp;1234567890))-1)</f>
        <v>I</v>
      </c>
      <c r="L1480" s="25">
        <f t="shared" si="47"/>
        <v>2</v>
      </c>
      <c r="M1480" s="25">
        <f>VLOOKUP(K1480,Table!$A$2:$C$121,2,0)</f>
        <v>17</v>
      </c>
      <c r="N1480" s="26">
        <f>VLOOKUP(K1480,Table!$A$2:$C$121,3,0)</f>
        <v>5</v>
      </c>
      <c r="O1480" s="13" t="str">
        <f>VLOOKUP(A1480,Table!$U$1:$V$230,2,0)</f>
        <v>Orthorhombic</v>
      </c>
      <c r="P1480" s="1"/>
    </row>
    <row r="1481" spans="1:16">
      <c r="A1481" s="12">
        <v>61</v>
      </c>
      <c r="B1481" s="12">
        <v>15409</v>
      </c>
      <c r="C1481" s="12" t="s">
        <v>2248</v>
      </c>
      <c r="D1481" s="12" t="s">
        <v>14</v>
      </c>
      <c r="E1481" s="17" t="s">
        <v>50</v>
      </c>
      <c r="F1481" s="25" t="str">
        <f>LEFT(E1481,MIN(FIND({0,1,2,3,4,5,6,7,8,9},ASC(E1481)&amp;1234567890))-1)</f>
        <v>Ti</v>
      </c>
      <c r="G1481" s="25">
        <f t="shared" si="46"/>
        <v>1</v>
      </c>
      <c r="H1481" s="25">
        <f>VLOOKUP(F1481,Table!$A$2:$C$121,2,0)</f>
        <v>4</v>
      </c>
      <c r="I1481" s="26">
        <f>VLOOKUP(F1481,Table!$A$2:$C$121,3,0)</f>
        <v>4</v>
      </c>
      <c r="J1481" s="17" t="s">
        <v>32</v>
      </c>
      <c r="K1481" s="25" t="str">
        <f>LEFT(J1481,MIN(FIND({0,1,2,3,4,5,6,7,8,9},ASC(J1481)&amp;1234567890))-1)</f>
        <v>O</v>
      </c>
      <c r="L1481" s="25">
        <f t="shared" si="47"/>
        <v>2</v>
      </c>
      <c r="M1481" s="25">
        <f>VLOOKUP(K1481,Table!$A$2:$C$121,2,0)</f>
        <v>16</v>
      </c>
      <c r="N1481" s="26">
        <f>VLOOKUP(K1481,Table!$A$2:$C$121,3,0)</f>
        <v>2</v>
      </c>
      <c r="O1481" s="13" t="str">
        <f>VLOOKUP(A1481,Table!$U$1:$V$230,2,0)</f>
        <v>Orthorhombic</v>
      </c>
      <c r="P1481" s="1"/>
    </row>
    <row r="1482" spans="1:16">
      <c r="A1482" s="12">
        <v>61</v>
      </c>
      <c r="B1482" s="12">
        <v>15870</v>
      </c>
      <c r="C1482" s="12" t="s">
        <v>2251</v>
      </c>
      <c r="D1482" s="12" t="s">
        <v>2257</v>
      </c>
      <c r="E1482" s="17" t="s">
        <v>68</v>
      </c>
      <c r="F1482" s="25" t="str">
        <f>LEFT(E1482,MIN(FIND({0,1,2,3,4,5,6,7,8,9},ASC(E1482)&amp;1234567890))-1)</f>
        <v>N</v>
      </c>
      <c r="G1482" s="25">
        <f t="shared" si="46"/>
        <v>1</v>
      </c>
      <c r="H1482" s="25">
        <f>VLOOKUP(F1482,Table!$A$2:$C$121,2,0)</f>
        <v>15</v>
      </c>
      <c r="I1482" s="26">
        <f>VLOOKUP(F1482,Table!$A$2:$C$121,3,0)</f>
        <v>2</v>
      </c>
      <c r="J1482" s="17" t="s">
        <v>614</v>
      </c>
      <c r="K1482" s="25" t="str">
        <f>LEFT(J1482,MIN(FIND({0,1,2,3,4,5,6,7,8,9},ASC(J1482)&amp;1234567890))-1)</f>
        <v>C</v>
      </c>
      <c r="L1482" s="25">
        <f t="shared" si="47"/>
        <v>1</v>
      </c>
      <c r="M1482" s="25">
        <f>VLOOKUP(K1482,Table!$A$2:$C$121,2,0)</f>
        <v>14</v>
      </c>
      <c r="N1482" s="26">
        <f>VLOOKUP(K1482,Table!$A$2:$C$121,3,0)</f>
        <v>2</v>
      </c>
      <c r="O1482" s="13" t="str">
        <f>VLOOKUP(A1482,Table!$U$1:$V$230,2,0)</f>
        <v>Orthorhombic</v>
      </c>
      <c r="P1482" s="1"/>
    </row>
    <row r="1483" spans="1:16">
      <c r="A1483" s="12">
        <v>61</v>
      </c>
      <c r="B1483" s="12">
        <v>16226</v>
      </c>
      <c r="C1483" s="12" t="s">
        <v>2248</v>
      </c>
      <c r="D1483" s="12" t="s">
        <v>2258</v>
      </c>
      <c r="E1483" s="17" t="s">
        <v>382</v>
      </c>
      <c r="F1483" s="25" t="str">
        <f>LEFT(E1483,MIN(FIND({0,1,2,3,4,5,6,7,8,9},ASC(E1483)&amp;1234567890))-1)</f>
        <v>Tc</v>
      </c>
      <c r="G1483" s="25">
        <f t="shared" si="46"/>
        <v>2</v>
      </c>
      <c r="H1483" s="25">
        <f>VLOOKUP(F1483,Table!$A$2:$C$121,2,0)</f>
        <v>7</v>
      </c>
      <c r="I1483" s="26">
        <f>VLOOKUP(F1483,Table!$A$2:$C$121,3,0)</f>
        <v>5</v>
      </c>
      <c r="J1483" s="17" t="s">
        <v>345</v>
      </c>
      <c r="K1483" s="25" t="str">
        <f>LEFT(J1483,MIN(FIND({0,1,2,3,4,5,6,7,8,9},ASC(J1483)&amp;1234567890))-1)</f>
        <v>O</v>
      </c>
      <c r="L1483" s="25">
        <f t="shared" si="47"/>
        <v>7</v>
      </c>
      <c r="M1483" s="25">
        <f>VLOOKUP(K1483,Table!$A$2:$C$121,2,0)</f>
        <v>16</v>
      </c>
      <c r="N1483" s="26">
        <f>VLOOKUP(K1483,Table!$A$2:$C$121,3,0)</f>
        <v>2</v>
      </c>
      <c r="O1483" s="13" t="str">
        <f>VLOOKUP(A1483,Table!$U$1:$V$230,2,0)</f>
        <v>Orthorhombic</v>
      </c>
      <c r="P1483" s="1"/>
    </row>
    <row r="1484" spans="1:16">
      <c r="A1484" s="12">
        <v>61</v>
      </c>
      <c r="B1484" s="12">
        <v>16693</v>
      </c>
      <c r="C1484" s="12" t="s">
        <v>2248</v>
      </c>
      <c r="D1484" s="12" t="s">
        <v>2259</v>
      </c>
      <c r="E1484" s="17" t="s">
        <v>541</v>
      </c>
      <c r="F1484" s="25" t="str">
        <f>LEFT(E1484,MIN(FIND({0,1,2,3,4,5,6,7,8,9},ASC(E1484)&amp;1234567890))-1)</f>
        <v>Pd</v>
      </c>
      <c r="G1484" s="25">
        <f t="shared" si="46"/>
        <v>1</v>
      </c>
      <c r="H1484" s="25">
        <f>VLOOKUP(F1484,Table!$A$2:$C$121,2,0)</f>
        <v>10</v>
      </c>
      <c r="I1484" s="26">
        <f>VLOOKUP(F1484,Table!$A$2:$C$121,3,0)</f>
        <v>5</v>
      </c>
      <c r="J1484" s="17" t="s">
        <v>361</v>
      </c>
      <c r="K1484" s="25" t="str">
        <f>LEFT(J1484,MIN(FIND({0,1,2,3,4,5,6,7,8,9},ASC(J1484)&amp;1234567890))-1)</f>
        <v>Se</v>
      </c>
      <c r="L1484" s="25">
        <f t="shared" si="47"/>
        <v>2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Orthorhombic</v>
      </c>
      <c r="P1484" s="1"/>
    </row>
    <row r="1485" spans="1:16">
      <c r="A1485" s="12">
        <v>61</v>
      </c>
      <c r="B1485" s="12">
        <v>16694</v>
      </c>
      <c r="C1485" s="12" t="s">
        <v>2248</v>
      </c>
      <c r="D1485" s="12" t="s">
        <v>2260</v>
      </c>
      <c r="E1485" s="17" t="s">
        <v>541</v>
      </c>
      <c r="F1485" s="25" t="str">
        <f>LEFT(E1485,MIN(FIND({0,1,2,3,4,5,6,7,8,9},ASC(E1485)&amp;1234567890))-1)</f>
        <v>Pd</v>
      </c>
      <c r="G1485" s="25">
        <f t="shared" si="46"/>
        <v>1</v>
      </c>
      <c r="H1485" s="25">
        <f>VLOOKUP(F1485,Table!$A$2:$C$121,2,0)</f>
        <v>10</v>
      </c>
      <c r="I1485" s="26">
        <f>VLOOKUP(F1485,Table!$A$2:$C$121,3,0)</f>
        <v>5</v>
      </c>
      <c r="J1485" s="17" t="s">
        <v>34</v>
      </c>
      <c r="K1485" s="25" t="str">
        <f>LEFT(J1485,MIN(FIND({0,1,2,3,4,5,6,7,8,9},ASC(J1485)&amp;1234567890))-1)</f>
        <v>S</v>
      </c>
      <c r="L1485" s="25">
        <f t="shared" si="47"/>
        <v>2</v>
      </c>
      <c r="M1485" s="25">
        <f>VLOOKUP(K1485,Table!$A$2:$C$121,2,0)</f>
        <v>16</v>
      </c>
      <c r="N1485" s="26">
        <f>VLOOKUP(K1485,Table!$A$2:$C$121,3,0)</f>
        <v>3</v>
      </c>
      <c r="O1485" s="13" t="str">
        <f>VLOOKUP(A1485,Table!$U$1:$V$230,2,0)</f>
        <v>Orthorhombic</v>
      </c>
      <c r="P1485" s="1"/>
    </row>
    <row r="1486" spans="1:16">
      <c r="A1486" s="12">
        <v>61</v>
      </c>
      <c r="B1486" s="12">
        <v>9090</v>
      </c>
      <c r="C1486" s="12" t="s">
        <v>2251</v>
      </c>
      <c r="D1486" s="12" t="s">
        <v>315</v>
      </c>
      <c r="E1486" s="17" t="s">
        <v>55</v>
      </c>
      <c r="F1486" s="25" t="str">
        <f>LEFT(E1486,MIN(FIND({0,1,2,3,4,5,6,7,8,9},ASC(E1486)&amp;1234567890))-1)</f>
        <v>Mn</v>
      </c>
      <c r="G1486" s="25">
        <f t="shared" si="46"/>
        <v>2</v>
      </c>
      <c r="H1486" s="25">
        <f>VLOOKUP(F1486,Table!$A$2:$C$121,2,0)</f>
        <v>7</v>
      </c>
      <c r="I1486" s="26">
        <f>VLOOKUP(F1486,Table!$A$2:$C$121,3,0)</f>
        <v>4</v>
      </c>
      <c r="J1486" s="17" t="s">
        <v>59</v>
      </c>
      <c r="K1486" s="25" t="str">
        <f>LEFT(J1486,MIN(FIND({0,1,2,3,4,5,6,7,8,9},ASC(J1486)&amp;1234567890))-1)</f>
        <v>O</v>
      </c>
      <c r="L1486" s="25">
        <f t="shared" si="47"/>
        <v>3</v>
      </c>
      <c r="M1486" s="25">
        <f>VLOOKUP(K1486,Table!$A$2:$C$121,2,0)</f>
        <v>16</v>
      </c>
      <c r="N1486" s="26">
        <f>VLOOKUP(K1486,Table!$A$2:$C$121,3,0)</f>
        <v>2</v>
      </c>
      <c r="O1486" s="13" t="str">
        <f>VLOOKUP(A1486,Table!$U$1:$V$230,2,0)</f>
        <v>Orthorhombic</v>
      </c>
      <c r="P1486" s="1"/>
    </row>
    <row r="1487" spans="1:16">
      <c r="A1487" s="12">
        <v>61</v>
      </c>
      <c r="B1487" s="12">
        <v>15173</v>
      </c>
      <c r="C1487" s="12" t="s">
        <v>2248</v>
      </c>
      <c r="D1487" s="12" t="s">
        <v>2261</v>
      </c>
      <c r="E1487" s="17" t="s">
        <v>539</v>
      </c>
      <c r="F1487" s="25" t="str">
        <f>LEFT(E1487,MIN(FIND({0,1,2,3,4,5,6,7,8,9},ASC(E1487)&amp;1234567890))-1)</f>
        <v>Pt</v>
      </c>
      <c r="G1487" s="25">
        <f t="shared" si="46"/>
        <v>1</v>
      </c>
      <c r="H1487" s="25">
        <f>VLOOKUP(F1487,Table!$A$2:$C$121,2,0)</f>
        <v>10</v>
      </c>
      <c r="I1487" s="26">
        <f>VLOOKUP(F1487,Table!$A$2:$C$121,3,0)</f>
        <v>6</v>
      </c>
      <c r="J1487" s="17" t="s">
        <v>374</v>
      </c>
      <c r="K1487" s="25" t="str">
        <f>LEFT(J1487,MIN(FIND({0,1,2,3,4,5,6,7,8,9},ASC(J1487)&amp;1234567890))-1)</f>
        <v>I</v>
      </c>
      <c r="L1487" s="25">
        <f t="shared" si="47"/>
        <v>4</v>
      </c>
      <c r="M1487" s="25">
        <f>VLOOKUP(K1487,Table!$A$2:$C$121,2,0)</f>
        <v>17</v>
      </c>
      <c r="N1487" s="26">
        <f>VLOOKUP(K1487,Table!$A$2:$C$121,3,0)</f>
        <v>5</v>
      </c>
      <c r="O1487" s="13" t="str">
        <f>VLOOKUP(A1487,Table!$U$1:$V$230,2,0)</f>
        <v>Orthorhombic</v>
      </c>
      <c r="P1487" s="1"/>
    </row>
    <row r="1488" spans="1:16">
      <c r="A1488" s="12">
        <v>61</v>
      </c>
      <c r="B1488" s="12">
        <v>24774</v>
      </c>
      <c r="C1488" s="12" t="s">
        <v>2248</v>
      </c>
      <c r="D1488" s="12" t="s">
        <v>865</v>
      </c>
      <c r="E1488" s="17" t="s">
        <v>370</v>
      </c>
      <c r="F1488" s="25" t="str">
        <f>LEFT(E1488,MIN(FIND({0,1,2,3,4,5,6,7,8,9},ASC(E1488)&amp;1234567890))-1)</f>
        <v>Hg</v>
      </c>
      <c r="G1488" s="25">
        <f t="shared" si="46"/>
        <v>1</v>
      </c>
      <c r="H1488" s="25">
        <f>VLOOKUP(F1488,Table!$A$2:$C$121,2,0)</f>
        <v>12</v>
      </c>
      <c r="I1488" s="26">
        <f>VLOOKUP(F1488,Table!$A$2:$C$121,3,0)</f>
        <v>6</v>
      </c>
      <c r="J1488" s="17" t="s">
        <v>32</v>
      </c>
      <c r="K1488" s="25" t="str">
        <f>LEFT(J1488,MIN(FIND({0,1,2,3,4,5,6,7,8,9},ASC(J1488)&amp;1234567890))-1)</f>
        <v>O</v>
      </c>
      <c r="L1488" s="25">
        <f t="shared" si="47"/>
        <v>2</v>
      </c>
      <c r="M1488" s="25">
        <f>VLOOKUP(K1488,Table!$A$2:$C$121,2,0)</f>
        <v>16</v>
      </c>
      <c r="N1488" s="26">
        <f>VLOOKUP(K1488,Table!$A$2:$C$121,3,0)</f>
        <v>2</v>
      </c>
      <c r="O1488" s="13" t="str">
        <f>VLOOKUP(A1488,Table!$U$1:$V$230,2,0)</f>
        <v>Orthorhombic</v>
      </c>
      <c r="P1488" s="1"/>
    </row>
    <row r="1489" spans="1:16">
      <c r="A1489" s="12">
        <v>61</v>
      </c>
      <c r="B1489" s="12">
        <v>26055</v>
      </c>
      <c r="C1489" s="12" t="s">
        <v>2248</v>
      </c>
      <c r="D1489" s="12" t="s">
        <v>2262</v>
      </c>
      <c r="E1489" s="17" t="s">
        <v>395</v>
      </c>
      <c r="F1489" s="25" t="str">
        <f>LEFT(E1489,MIN(FIND({0,1,2,3,4,5,6,7,8,9},ASC(E1489)&amp;1234567890))-1)</f>
        <v>Tc</v>
      </c>
      <c r="G1489" s="25">
        <f t="shared" si="46"/>
        <v>1</v>
      </c>
      <c r="H1489" s="25">
        <f>VLOOKUP(F1489,Table!$A$2:$C$121,2,0)</f>
        <v>7</v>
      </c>
      <c r="I1489" s="26">
        <f>VLOOKUP(F1489,Table!$A$2:$C$121,3,0)</f>
        <v>5</v>
      </c>
      <c r="J1489" s="17" t="s">
        <v>11450</v>
      </c>
      <c r="K1489" s="25" t="str">
        <f>LEFT(J1489,MIN(FIND({0,1,2,3,4,5,6,7,8,9},ASC(J1489)&amp;1234567890))-1)</f>
        <v>Cl</v>
      </c>
      <c r="L1489" s="25">
        <f t="shared" si="47"/>
        <v>4</v>
      </c>
      <c r="M1489" s="25">
        <f>VLOOKUP(K1489,Table!$A$2:$C$121,2,0)</f>
        <v>17</v>
      </c>
      <c r="N1489" s="26">
        <f>VLOOKUP(K1489,Table!$A$2:$C$121,3,0)</f>
        <v>3</v>
      </c>
      <c r="O1489" s="13" t="str">
        <f>VLOOKUP(A1489,Table!$U$1:$V$230,2,0)</f>
        <v>Orthorhombic</v>
      </c>
      <c r="P1489" s="1"/>
    </row>
    <row r="1490" spans="1:16">
      <c r="A1490" s="12">
        <v>61</v>
      </c>
      <c r="B1490" s="12">
        <v>27159</v>
      </c>
      <c r="C1490" s="12" t="s">
        <v>2248</v>
      </c>
      <c r="D1490" s="12" t="s">
        <v>1789</v>
      </c>
      <c r="E1490" s="17" t="s">
        <v>66</v>
      </c>
      <c r="F1490" s="25" t="str">
        <f>LEFT(E1490,MIN(FIND({0,1,2,3,4,5,6,7,8,9},ASC(E1490)&amp;1234567890))-1)</f>
        <v>Ni</v>
      </c>
      <c r="G1490" s="25">
        <f t="shared" si="46"/>
        <v>1</v>
      </c>
      <c r="H1490" s="25">
        <f>VLOOKUP(F1490,Table!$A$2:$C$121,2,0)</f>
        <v>10</v>
      </c>
      <c r="I1490" s="26">
        <f>VLOOKUP(F1490,Table!$A$2:$C$121,3,0)</f>
        <v>4</v>
      </c>
      <c r="J1490" s="17" t="s">
        <v>11467</v>
      </c>
      <c r="K1490" s="25" t="str">
        <f>LEFT(J1490,MIN(FIND({0,1,2,3,4,5,6,7,8,9},ASC(J1490)&amp;1234567890))-1)</f>
        <v>P</v>
      </c>
      <c r="L1490" s="25">
        <f t="shared" si="47"/>
        <v>1</v>
      </c>
      <c r="M1490" s="25">
        <f>VLOOKUP(K1490,Table!$A$2:$C$121,2,0)</f>
        <v>15</v>
      </c>
      <c r="N1490" s="26">
        <f>VLOOKUP(K1490,Table!$A$2:$C$121,3,0)</f>
        <v>3</v>
      </c>
      <c r="O1490" s="13" t="str">
        <f>VLOOKUP(A1490,Table!$U$1:$V$230,2,0)</f>
        <v>Orthorhombic</v>
      </c>
      <c r="P1490" s="1"/>
    </row>
    <row r="1491" spans="1:16">
      <c r="A1491" s="12">
        <v>61</v>
      </c>
      <c r="B1491" s="12">
        <v>28449</v>
      </c>
      <c r="C1491" s="12" t="s">
        <v>2248</v>
      </c>
      <c r="D1491" s="12" t="s">
        <v>2263</v>
      </c>
      <c r="E1491" s="17" t="s">
        <v>11600</v>
      </c>
      <c r="F1491" s="25" t="str">
        <f>LEFT(E1491,MIN(FIND({0,1,2,3,4,5,6,7,8,9},ASC(E1491)&amp;1234567890))-1)</f>
        <v>B</v>
      </c>
      <c r="G1491" s="25">
        <f t="shared" si="46"/>
        <v>8</v>
      </c>
      <c r="H1491" s="25">
        <f>VLOOKUP(F1491,Table!$A$2:$C$121,2,0)</f>
        <v>13</v>
      </c>
      <c r="I1491" s="26">
        <f>VLOOKUP(F1491,Table!$A$2:$C$121,3,0)</f>
        <v>2</v>
      </c>
      <c r="J1491" s="17" t="s">
        <v>11693</v>
      </c>
      <c r="K1491" s="25" t="str">
        <f>LEFT(J1491,MIN(FIND({0,1,2,3,4,5,6,7,8,9},ASC(J1491)&amp;1234567890))-1)</f>
        <v>H</v>
      </c>
      <c r="L1491" s="25">
        <f t="shared" si="47"/>
        <v>12</v>
      </c>
      <c r="M1491" s="25">
        <f>VLOOKUP(K1491,Table!$A$2:$C$121,2,0)</f>
        <v>1</v>
      </c>
      <c r="N1491" s="26">
        <f>VLOOKUP(K1491,Table!$A$2:$C$121,3,0)</f>
        <v>1</v>
      </c>
      <c r="O1491" s="13" t="str">
        <f>VLOOKUP(A1491,Table!$U$1:$V$230,2,0)</f>
        <v>Orthorhombic</v>
      </c>
      <c r="P1491" s="1"/>
    </row>
    <row r="1492" spans="1:16">
      <c r="A1492" s="12">
        <v>61</v>
      </c>
      <c r="B1492" s="12">
        <v>24204</v>
      </c>
      <c r="C1492" s="12" t="s">
        <v>2248</v>
      </c>
      <c r="D1492" s="12" t="s">
        <v>2116</v>
      </c>
      <c r="E1492" s="17" t="s">
        <v>66</v>
      </c>
      <c r="F1492" s="25" t="str">
        <f>LEFT(E1492,MIN(FIND({0,1,2,3,4,5,6,7,8,9},ASC(E1492)&amp;1234567890))-1)</f>
        <v>Ni</v>
      </c>
      <c r="G1492" s="25">
        <f t="shared" si="46"/>
        <v>1</v>
      </c>
      <c r="H1492" s="25">
        <f>VLOOKUP(F1492,Table!$A$2:$C$121,2,0)</f>
        <v>10</v>
      </c>
      <c r="I1492" s="26">
        <f>VLOOKUP(F1492,Table!$A$2:$C$121,3,0)</f>
        <v>4</v>
      </c>
      <c r="J1492" s="17" t="s">
        <v>453</v>
      </c>
      <c r="K1492" s="25" t="str">
        <f>LEFT(J1492,MIN(FIND({0,1,2,3,4,5,6,7,8,9},ASC(J1492)&amp;1234567890))-1)</f>
        <v>As</v>
      </c>
      <c r="L1492" s="25">
        <f t="shared" si="47"/>
        <v>2</v>
      </c>
      <c r="M1492" s="25">
        <f>VLOOKUP(K1492,Table!$A$2:$C$121,2,0)</f>
        <v>15</v>
      </c>
      <c r="N1492" s="26">
        <f>VLOOKUP(K1492,Table!$A$2:$C$121,3,0)</f>
        <v>4</v>
      </c>
      <c r="O1492" s="13" t="str">
        <f>VLOOKUP(A1492,Table!$U$1:$V$230,2,0)</f>
        <v>Orthorhombic</v>
      </c>
      <c r="P1492" s="1"/>
    </row>
    <row r="1493" spans="1:16">
      <c r="A1493" s="12">
        <v>61</v>
      </c>
      <c r="B1493" s="12">
        <v>26844</v>
      </c>
      <c r="C1493" s="12" t="s">
        <v>2248</v>
      </c>
      <c r="D1493" s="12" t="s">
        <v>1608</v>
      </c>
      <c r="E1493" s="17" t="s">
        <v>328</v>
      </c>
      <c r="F1493" s="25" t="str">
        <f>LEFT(E1493,MIN(FIND({0,1,2,3,4,5,6,7,8,9},ASC(E1493)&amp;1234567890))-1)</f>
        <v>Te</v>
      </c>
      <c r="G1493" s="25">
        <f t="shared" si="46"/>
        <v>1</v>
      </c>
      <c r="H1493" s="25">
        <f>VLOOKUP(F1493,Table!$A$2:$C$121,2,0)</f>
        <v>16</v>
      </c>
      <c r="I1493" s="26">
        <f>VLOOKUP(F1493,Table!$A$2:$C$121,3,0)</f>
        <v>5</v>
      </c>
      <c r="J1493" s="17" t="s">
        <v>32</v>
      </c>
      <c r="K1493" s="25" t="str">
        <f>LEFT(J1493,MIN(FIND({0,1,2,3,4,5,6,7,8,9},ASC(J1493)&amp;1234567890))-1)</f>
        <v>O</v>
      </c>
      <c r="L1493" s="25">
        <f t="shared" si="47"/>
        <v>2</v>
      </c>
      <c r="M1493" s="25">
        <f>VLOOKUP(K1493,Table!$A$2:$C$121,2,0)</f>
        <v>16</v>
      </c>
      <c r="N1493" s="26">
        <f>VLOOKUP(K1493,Table!$A$2:$C$121,3,0)</f>
        <v>2</v>
      </c>
      <c r="O1493" s="13" t="str">
        <f>VLOOKUP(A1493,Table!$U$1:$V$230,2,0)</f>
        <v>Orthorhombic</v>
      </c>
      <c r="P1493" s="1"/>
    </row>
    <row r="1494" spans="1:16">
      <c r="A1494" s="12">
        <v>61</v>
      </c>
      <c r="B1494" s="12">
        <v>35117</v>
      </c>
      <c r="C1494" s="12" t="s">
        <v>2248</v>
      </c>
      <c r="D1494" s="12" t="s">
        <v>2264</v>
      </c>
      <c r="E1494" s="17" t="s">
        <v>395</v>
      </c>
      <c r="F1494" s="25" t="str">
        <f>LEFT(E1494,MIN(FIND({0,1,2,3,4,5,6,7,8,9},ASC(E1494)&amp;1234567890))-1)</f>
        <v>Tc</v>
      </c>
      <c r="G1494" s="25">
        <f t="shared" si="46"/>
        <v>1</v>
      </c>
      <c r="H1494" s="25">
        <f>VLOOKUP(F1494,Table!$A$2:$C$121,2,0)</f>
        <v>7</v>
      </c>
      <c r="I1494" s="26">
        <f>VLOOKUP(F1494,Table!$A$2:$C$121,3,0)</f>
        <v>5</v>
      </c>
      <c r="J1494" s="17" t="s">
        <v>342</v>
      </c>
      <c r="K1494" s="25" t="str">
        <f>LEFT(J1494,MIN(FIND({0,1,2,3,4,5,6,7,8,9},ASC(J1494)&amp;1234567890))-1)</f>
        <v>P</v>
      </c>
      <c r="L1494" s="25">
        <f t="shared" si="47"/>
        <v>4</v>
      </c>
      <c r="M1494" s="25">
        <f>VLOOKUP(K1494,Table!$A$2:$C$121,2,0)</f>
        <v>15</v>
      </c>
      <c r="N1494" s="26">
        <f>VLOOKUP(K1494,Table!$A$2:$C$121,3,0)</f>
        <v>3</v>
      </c>
      <c r="O1494" s="13" t="str">
        <f>VLOOKUP(A1494,Table!$U$1:$V$230,2,0)</f>
        <v>Orthorhombic</v>
      </c>
      <c r="P1494" s="1"/>
    </row>
    <row r="1495" spans="1:16">
      <c r="A1495" s="12">
        <v>61</v>
      </c>
      <c r="B1495" s="12">
        <v>37004</v>
      </c>
      <c r="C1495" s="12" t="s">
        <v>2248</v>
      </c>
      <c r="D1495" s="12" t="s">
        <v>2265</v>
      </c>
      <c r="E1495" s="17" t="s">
        <v>359</v>
      </c>
      <c r="F1495" s="25" t="str">
        <f>LEFT(E1495,MIN(FIND({0,1,2,3,4,5,6,7,8,9},ASC(E1495)&amp;1234567890))-1)</f>
        <v>Re</v>
      </c>
      <c r="G1495" s="25">
        <f t="shared" si="46"/>
        <v>2</v>
      </c>
      <c r="H1495" s="25">
        <f>VLOOKUP(F1495,Table!$A$2:$C$121,2,0)</f>
        <v>7</v>
      </c>
      <c r="I1495" s="26">
        <f>VLOOKUP(F1495,Table!$A$2:$C$121,3,0)</f>
        <v>6</v>
      </c>
      <c r="J1495" s="17" t="s">
        <v>11429</v>
      </c>
      <c r="K1495" s="25" t="str">
        <f>LEFT(J1495,MIN(FIND({0,1,2,3,4,5,6,7,8,9},ASC(J1495)&amp;1234567890))-1)</f>
        <v>Te</v>
      </c>
      <c r="L1495" s="25">
        <f t="shared" si="47"/>
        <v>5</v>
      </c>
      <c r="M1495" s="25">
        <f>VLOOKUP(K1495,Table!$A$2:$C$121,2,0)</f>
        <v>16</v>
      </c>
      <c r="N1495" s="26">
        <f>VLOOKUP(K1495,Table!$A$2:$C$121,3,0)</f>
        <v>5</v>
      </c>
      <c r="O1495" s="13" t="str">
        <f>VLOOKUP(A1495,Table!$U$1:$V$230,2,0)</f>
        <v>Orthorhombic</v>
      </c>
      <c r="P1495" s="1"/>
    </row>
    <row r="1496" spans="1:16">
      <c r="A1496" s="12">
        <v>61</v>
      </c>
      <c r="B1496" s="12">
        <v>61042</v>
      </c>
      <c r="C1496" s="12" t="s">
        <v>2248</v>
      </c>
      <c r="D1496" s="12" t="s">
        <v>2266</v>
      </c>
      <c r="E1496" s="17" t="s">
        <v>434</v>
      </c>
      <c r="F1496" s="25" t="str">
        <f>LEFT(E1496,MIN(FIND({0,1,2,3,4,5,6,7,8,9},ASC(E1496)&amp;1234567890))-1)</f>
        <v>Os</v>
      </c>
      <c r="G1496" s="25">
        <f t="shared" si="46"/>
        <v>1</v>
      </c>
      <c r="H1496" s="25">
        <f>VLOOKUP(F1496,Table!$A$2:$C$121,2,0)</f>
        <v>8</v>
      </c>
      <c r="I1496" s="26">
        <f>VLOOKUP(F1496,Table!$A$2:$C$121,3,0)</f>
        <v>6</v>
      </c>
      <c r="J1496" s="17" t="s">
        <v>11387</v>
      </c>
      <c r="K1496" s="25" t="str">
        <f>LEFT(J1496,MIN(FIND({0,1,2,3,4,5,6,7,8,9},ASC(J1496)&amp;1234567890))-1)</f>
        <v>Br</v>
      </c>
      <c r="L1496" s="25">
        <f t="shared" si="47"/>
        <v>4</v>
      </c>
      <c r="M1496" s="25">
        <f>VLOOKUP(K1496,Table!$A$2:$C$121,2,0)</f>
        <v>17</v>
      </c>
      <c r="N1496" s="26">
        <f>VLOOKUP(K1496,Table!$A$2:$C$121,3,0)</f>
        <v>4</v>
      </c>
      <c r="O1496" s="13" t="str">
        <f>VLOOKUP(A1496,Table!$U$1:$V$230,2,0)</f>
        <v>Orthorhombic</v>
      </c>
      <c r="P1496" s="1"/>
    </row>
    <row r="1497" spans="1:16">
      <c r="A1497" s="12">
        <v>61</v>
      </c>
      <c r="B1497" s="12">
        <v>67663</v>
      </c>
      <c r="C1497" s="12" t="s">
        <v>2248</v>
      </c>
      <c r="D1497" s="12" t="s">
        <v>2267</v>
      </c>
      <c r="E1497" s="17" t="s">
        <v>11343</v>
      </c>
      <c r="F1497" s="25" t="str">
        <f>LEFT(E1497,MIN(FIND({0,1,2,3,4,5,6,7,8,9},ASC(E1497)&amp;1234567890))-1)</f>
        <v>Cl</v>
      </c>
      <c r="G1497" s="25">
        <f t="shared" si="46"/>
        <v>1</v>
      </c>
      <c r="H1497" s="25">
        <f>VLOOKUP(F1497,Table!$A$2:$C$121,2,0)</f>
        <v>17</v>
      </c>
      <c r="I1497" s="26">
        <f>VLOOKUP(F1497,Table!$A$2:$C$121,3,0)</f>
        <v>3</v>
      </c>
      <c r="J1497" s="17" t="s">
        <v>32</v>
      </c>
      <c r="K1497" s="25" t="str">
        <f>LEFT(J1497,MIN(FIND({0,1,2,3,4,5,6,7,8,9},ASC(J1497)&amp;1234567890))-1)</f>
        <v>O</v>
      </c>
      <c r="L1497" s="25">
        <f t="shared" si="47"/>
        <v>2</v>
      </c>
      <c r="M1497" s="25">
        <f>VLOOKUP(K1497,Table!$A$2:$C$121,2,0)</f>
        <v>16</v>
      </c>
      <c r="N1497" s="26">
        <f>VLOOKUP(K1497,Table!$A$2:$C$121,3,0)</f>
        <v>2</v>
      </c>
      <c r="O1497" s="13" t="str">
        <f>VLOOKUP(A1497,Table!$U$1:$V$230,2,0)</f>
        <v>Orthorhombic</v>
      </c>
      <c r="P1497" s="1"/>
    </row>
    <row r="1498" spans="1:16">
      <c r="A1498" s="12">
        <v>61</v>
      </c>
      <c r="B1498" s="12">
        <v>71354</v>
      </c>
      <c r="C1498" s="12" t="s">
        <v>2248</v>
      </c>
      <c r="D1498" s="12" t="s">
        <v>1219</v>
      </c>
      <c r="E1498" s="17" t="s">
        <v>426</v>
      </c>
      <c r="F1498" s="25" t="str">
        <f>LEFT(E1498,MIN(FIND({0,1,2,3,4,5,6,7,8,9},ASC(E1498)&amp;1234567890))-1)</f>
        <v>Hf</v>
      </c>
      <c r="G1498" s="25">
        <f t="shared" si="46"/>
        <v>1</v>
      </c>
      <c r="H1498" s="25">
        <f>VLOOKUP(F1498,Table!$A$2:$C$121,2,0)</f>
        <v>4</v>
      </c>
      <c r="I1498" s="26">
        <f>VLOOKUP(F1498,Table!$A$2:$C$121,3,0)</f>
        <v>6</v>
      </c>
      <c r="J1498" s="17" t="s">
        <v>32</v>
      </c>
      <c r="K1498" s="25" t="str">
        <f>LEFT(J1498,MIN(FIND({0,1,2,3,4,5,6,7,8,9},ASC(J1498)&amp;1234567890))-1)</f>
        <v>O</v>
      </c>
      <c r="L1498" s="25">
        <f t="shared" si="47"/>
        <v>2</v>
      </c>
      <c r="M1498" s="25">
        <f>VLOOKUP(K1498,Table!$A$2:$C$121,2,0)</f>
        <v>16</v>
      </c>
      <c r="N1498" s="26">
        <f>VLOOKUP(K1498,Table!$A$2:$C$121,3,0)</f>
        <v>2</v>
      </c>
      <c r="O1498" s="13" t="str">
        <f>VLOOKUP(A1498,Table!$U$1:$V$230,2,0)</f>
        <v>Orthorhombic</v>
      </c>
      <c r="P1498" s="1"/>
    </row>
    <row r="1499" spans="1:16">
      <c r="A1499" s="12">
        <v>61</v>
      </c>
      <c r="B1499" s="12">
        <v>79125</v>
      </c>
      <c r="C1499" s="12" t="s">
        <v>2251</v>
      </c>
      <c r="D1499" s="12" t="s">
        <v>2268</v>
      </c>
      <c r="E1499" s="17" t="s">
        <v>11920</v>
      </c>
      <c r="F1499" s="25" t="str">
        <f>LEFT(E1499,MIN(FIND({0,1,2,3,4,5,6,7,8,9},ASC(E1499)&amp;1234567890))-1)</f>
        <v>Yb</v>
      </c>
      <c r="G1499" s="25">
        <f t="shared" si="46"/>
        <v>2.75</v>
      </c>
      <c r="H1499" s="25">
        <f>VLOOKUP(F1499,Table!$A$2:$C$121,2,0)</f>
        <v>3</v>
      </c>
      <c r="I1499" s="26">
        <f>VLOOKUP(F1499,Table!$A$2:$C$121,3,0)</f>
        <v>6</v>
      </c>
      <c r="J1499" s="17" t="s">
        <v>11427</v>
      </c>
      <c r="K1499" s="25" t="str">
        <f>LEFT(J1499,MIN(FIND({0,1,2,3,4,5,6,7,8,9},ASC(J1499)&amp;1234567890))-1)</f>
        <v>C</v>
      </c>
      <c r="L1499" s="25">
        <f t="shared" si="47"/>
        <v>60</v>
      </c>
      <c r="M1499" s="25">
        <f>VLOOKUP(K1499,Table!$A$2:$C$121,2,0)</f>
        <v>14</v>
      </c>
      <c r="N1499" s="26">
        <f>VLOOKUP(K1499,Table!$A$2:$C$121,3,0)</f>
        <v>2</v>
      </c>
      <c r="O1499" s="13" t="str">
        <f>VLOOKUP(A1499,Table!$U$1:$V$230,2,0)</f>
        <v>Orthorhombic</v>
      </c>
      <c r="P1499" s="1"/>
    </row>
    <row r="1500" spans="1:16">
      <c r="A1500" s="12">
        <v>61</v>
      </c>
      <c r="B1500" s="12">
        <v>201273</v>
      </c>
      <c r="C1500" s="12" t="s">
        <v>2248</v>
      </c>
      <c r="D1500" s="12" t="s">
        <v>2269</v>
      </c>
      <c r="E1500" s="17" t="s">
        <v>583</v>
      </c>
      <c r="F1500" s="25" t="str">
        <f>LEFT(E1500,MIN(FIND({0,1,2,3,4,5,6,7,8,9},ASC(E1500)&amp;1234567890))-1)</f>
        <v>Ta</v>
      </c>
      <c r="G1500" s="25">
        <f t="shared" si="46"/>
        <v>2</v>
      </c>
      <c r="H1500" s="25">
        <f>VLOOKUP(F1500,Table!$A$2:$C$121,2,0)</f>
        <v>5</v>
      </c>
      <c r="I1500" s="26">
        <f>VLOOKUP(F1500,Table!$A$2:$C$121,3,0)</f>
        <v>6</v>
      </c>
      <c r="J1500" s="17" t="s">
        <v>11921</v>
      </c>
      <c r="K1500" s="25" t="str">
        <f>LEFT(J1500,MIN(FIND({0,1,2,3,4,5,6,7,8,9},ASC(J1500)&amp;1234567890))-1)</f>
        <v>O</v>
      </c>
      <c r="L1500" s="25">
        <f t="shared" si="47"/>
        <v>2.2000000000000002</v>
      </c>
      <c r="M1500" s="25">
        <f>VLOOKUP(K1500,Table!$A$2:$C$121,2,0)</f>
        <v>16</v>
      </c>
      <c r="N1500" s="26">
        <f>VLOOKUP(K1500,Table!$A$2:$C$121,3,0)</f>
        <v>2</v>
      </c>
      <c r="O1500" s="13" t="str">
        <f>VLOOKUP(A1500,Table!$U$1:$V$230,2,0)</f>
        <v>Orthorhombic</v>
      </c>
      <c r="P1500" s="1"/>
    </row>
    <row r="1501" spans="1:16">
      <c r="A1501" s="12">
        <v>61</v>
      </c>
      <c r="B1501" s="12">
        <v>43265</v>
      </c>
      <c r="C1501" s="12" t="s">
        <v>2248</v>
      </c>
      <c r="D1501" s="12" t="s">
        <v>2270</v>
      </c>
      <c r="E1501" s="17" t="s">
        <v>70</v>
      </c>
      <c r="F1501" s="25" t="str">
        <f>LEFT(E1501,MIN(FIND({0,1,2,3,4,5,6,7,8,9},ASC(E1501)&amp;1234567890))-1)</f>
        <v>Zn</v>
      </c>
      <c r="G1501" s="25">
        <f t="shared" si="46"/>
        <v>1</v>
      </c>
      <c r="H1501" s="25">
        <f>VLOOKUP(F1501,Table!$A$2:$C$121,2,0)</f>
        <v>12</v>
      </c>
      <c r="I1501" s="26">
        <f>VLOOKUP(F1501,Table!$A$2:$C$121,3,0)</f>
        <v>4</v>
      </c>
      <c r="J1501" s="17" t="s">
        <v>11645</v>
      </c>
      <c r="K1501" s="25" t="str">
        <f>LEFT(J1501,MIN(FIND({0,1,2,3,4,5,6,7,8,9},ASC(J1501)&amp;1234567890))-1)</f>
        <v>Sb</v>
      </c>
      <c r="L1501" s="25">
        <f t="shared" si="47"/>
        <v>1</v>
      </c>
      <c r="M1501" s="25">
        <f>VLOOKUP(K1501,Table!$A$2:$C$121,2,0)</f>
        <v>15</v>
      </c>
      <c r="N1501" s="26">
        <f>VLOOKUP(K1501,Table!$A$2:$C$121,3,0)</f>
        <v>5</v>
      </c>
      <c r="O1501" s="13" t="str">
        <f>VLOOKUP(A1501,Table!$U$1:$V$230,2,0)</f>
        <v>Orthorhombic</v>
      </c>
      <c r="P1501" s="1"/>
    </row>
    <row r="1502" spans="1:16">
      <c r="A1502" s="12">
        <v>61</v>
      </c>
      <c r="B1502" s="12">
        <v>87387</v>
      </c>
      <c r="C1502" s="12" t="s">
        <v>2248</v>
      </c>
      <c r="D1502" s="12" t="s">
        <v>2271</v>
      </c>
      <c r="E1502" s="17" t="s">
        <v>590</v>
      </c>
      <c r="F1502" s="25" t="str">
        <f>LEFT(E1502,MIN(FIND({0,1,2,3,4,5,6,7,8,9},ASC(E1502)&amp;1234567890))-1)</f>
        <v>Sm</v>
      </c>
      <c r="G1502" s="25">
        <f t="shared" si="46"/>
        <v>1</v>
      </c>
      <c r="H1502" s="25">
        <f>VLOOKUP(F1502,Table!$A$2:$C$121,2,0)</f>
        <v>3</v>
      </c>
      <c r="I1502" s="26">
        <f>VLOOKUP(F1502,Table!$A$2:$C$121,3,0)</f>
        <v>6</v>
      </c>
      <c r="J1502" s="17" t="s">
        <v>11321</v>
      </c>
      <c r="K1502" s="25" t="str">
        <f>LEFT(J1502,MIN(FIND({0,1,2,3,4,5,6,7,8,9},ASC(J1502)&amp;1234567890))-1)</f>
        <v>I</v>
      </c>
      <c r="L1502" s="25">
        <f t="shared" si="47"/>
        <v>2</v>
      </c>
      <c r="M1502" s="25">
        <f>VLOOKUP(K1502,Table!$A$2:$C$121,2,0)</f>
        <v>17</v>
      </c>
      <c r="N1502" s="26">
        <f>VLOOKUP(K1502,Table!$A$2:$C$121,3,0)</f>
        <v>5</v>
      </c>
      <c r="O1502" s="13" t="str">
        <f>VLOOKUP(A1502,Table!$U$1:$V$230,2,0)</f>
        <v>Orthorhombic</v>
      </c>
      <c r="P1502" s="1"/>
    </row>
    <row r="1503" spans="1:16">
      <c r="A1503" s="12">
        <v>61</v>
      </c>
      <c r="B1503" s="12">
        <v>41042</v>
      </c>
      <c r="C1503" s="12" t="s">
        <v>2251</v>
      </c>
      <c r="D1503" s="12" t="s">
        <v>2272</v>
      </c>
      <c r="E1503" s="17" t="s">
        <v>11922</v>
      </c>
      <c r="F1503" s="25" t="str">
        <f>LEFT(E1503,MIN(FIND({0,1,2,3,4,5,6,7,8,9},ASC(E1503)&amp;1234567890))-1)</f>
        <v>Re</v>
      </c>
      <c r="G1503" s="25">
        <f t="shared" si="46"/>
        <v>6</v>
      </c>
      <c r="H1503" s="25">
        <f>VLOOKUP(F1503,Table!$A$2:$C$121,2,0)</f>
        <v>7</v>
      </c>
      <c r="I1503" s="26">
        <f>VLOOKUP(F1503,Table!$A$2:$C$121,3,0)</f>
        <v>6</v>
      </c>
      <c r="J1503" s="17" t="s">
        <v>11923</v>
      </c>
      <c r="K1503" s="25" t="str">
        <f>LEFT(J1503,MIN(FIND({0,1,2,3,4,5,6,7,8,9},ASC(J1503)&amp;1234567890))-1)</f>
        <v>Te</v>
      </c>
      <c r="L1503" s="25">
        <f t="shared" si="47"/>
        <v>15</v>
      </c>
      <c r="M1503" s="25">
        <f>VLOOKUP(K1503,Table!$A$2:$C$121,2,0)</f>
        <v>16</v>
      </c>
      <c r="N1503" s="26">
        <f>VLOOKUP(K1503,Table!$A$2:$C$121,3,0)</f>
        <v>5</v>
      </c>
      <c r="O1503" s="13" t="str">
        <f>VLOOKUP(A1503,Table!$U$1:$V$230,2,0)</f>
        <v>Orthorhombic</v>
      </c>
      <c r="P1503" s="1"/>
    </row>
    <row r="1504" spans="1:16">
      <c r="A1504" s="12">
        <v>61</v>
      </c>
      <c r="B1504" s="12">
        <v>90876</v>
      </c>
      <c r="C1504" s="12" t="s">
        <v>2248</v>
      </c>
      <c r="D1504" s="12" t="s">
        <v>2273</v>
      </c>
      <c r="E1504" s="17" t="s">
        <v>11924</v>
      </c>
      <c r="F1504" s="25" t="str">
        <f>LEFT(E1504,MIN(FIND({0,1,2,3,4,5,6,7,8,9},ASC(E1504)&amp;1234567890))-1)</f>
        <v>Sm</v>
      </c>
      <c r="G1504" s="25">
        <f t="shared" si="46"/>
        <v>2.75</v>
      </c>
      <c r="H1504" s="25">
        <f>VLOOKUP(F1504,Table!$A$2:$C$121,2,0)</f>
        <v>3</v>
      </c>
      <c r="I1504" s="26">
        <f>VLOOKUP(F1504,Table!$A$2:$C$121,3,0)</f>
        <v>6</v>
      </c>
      <c r="J1504" s="17" t="s">
        <v>11427</v>
      </c>
      <c r="K1504" s="25" t="str">
        <f>LEFT(J1504,MIN(FIND({0,1,2,3,4,5,6,7,8,9},ASC(J1504)&amp;1234567890))-1)</f>
        <v>C</v>
      </c>
      <c r="L1504" s="25">
        <f t="shared" si="47"/>
        <v>60</v>
      </c>
      <c r="M1504" s="25">
        <f>VLOOKUP(K1504,Table!$A$2:$C$121,2,0)</f>
        <v>14</v>
      </c>
      <c r="N1504" s="26">
        <f>VLOOKUP(K1504,Table!$A$2:$C$121,3,0)</f>
        <v>2</v>
      </c>
      <c r="O1504" s="13" t="str">
        <f>VLOOKUP(A1504,Table!$U$1:$V$230,2,0)</f>
        <v>Orthorhombic</v>
      </c>
      <c r="P1504" s="1"/>
    </row>
    <row r="1505" spans="1:16">
      <c r="A1505" s="12">
        <v>61</v>
      </c>
      <c r="B1505" s="12">
        <v>56781</v>
      </c>
      <c r="C1505" s="12" t="s">
        <v>2248</v>
      </c>
      <c r="D1505" s="12" t="s">
        <v>2274</v>
      </c>
      <c r="E1505" s="17" t="s">
        <v>11333</v>
      </c>
      <c r="F1505" s="25" t="str">
        <f>LEFT(E1505,MIN(FIND({0,1,2,3,4,5,6,7,8,9},ASC(E1505)&amp;1234567890))-1)</f>
        <v>Dy</v>
      </c>
      <c r="G1505" s="25">
        <f t="shared" si="46"/>
        <v>1</v>
      </c>
      <c r="H1505" s="25">
        <f>VLOOKUP(F1505,Table!$A$2:$C$121,2,0)</f>
        <v>3</v>
      </c>
      <c r="I1505" s="26">
        <f>VLOOKUP(F1505,Table!$A$2:$C$121,3,0)</f>
        <v>6</v>
      </c>
      <c r="J1505" s="17" t="s">
        <v>11403</v>
      </c>
      <c r="K1505" s="25" t="str">
        <f>LEFT(J1505,MIN(FIND({0,1,2,3,4,5,6,7,8,9},ASC(J1505)&amp;1234567890))-1)</f>
        <v>Br</v>
      </c>
      <c r="L1505" s="25">
        <f t="shared" si="47"/>
        <v>2</v>
      </c>
      <c r="M1505" s="25">
        <f>VLOOKUP(K1505,Table!$A$2:$C$121,2,0)</f>
        <v>17</v>
      </c>
      <c r="N1505" s="26">
        <f>VLOOKUP(K1505,Table!$A$2:$C$121,3,0)</f>
        <v>4</v>
      </c>
      <c r="O1505" s="13" t="str">
        <f>VLOOKUP(A1505,Table!$U$1:$V$230,2,0)</f>
        <v>Orthorhombic</v>
      </c>
      <c r="P1505" s="1"/>
    </row>
    <row r="1506" spans="1:16">
      <c r="A1506" s="12">
        <v>61</v>
      </c>
      <c r="B1506" s="12">
        <v>56816</v>
      </c>
      <c r="C1506" s="12" t="s">
        <v>2248</v>
      </c>
      <c r="D1506" s="12" t="s">
        <v>1200</v>
      </c>
      <c r="E1506" s="17" t="s">
        <v>428</v>
      </c>
      <c r="F1506" s="25" t="str">
        <f>LEFT(E1506,MIN(FIND({0,1,2,3,4,5,6,7,8,9},ASC(E1506)&amp;1234567890))-1)</f>
        <v>Eu</v>
      </c>
      <c r="G1506" s="25">
        <f t="shared" si="46"/>
        <v>1</v>
      </c>
      <c r="H1506" s="25">
        <f>VLOOKUP(F1506,Table!$A$2:$C$121,2,0)</f>
        <v>3</v>
      </c>
      <c r="I1506" s="26">
        <f>VLOOKUP(F1506,Table!$A$2:$C$121,3,0)</f>
        <v>6</v>
      </c>
      <c r="J1506" s="17" t="s">
        <v>11321</v>
      </c>
      <c r="K1506" s="25" t="str">
        <f>LEFT(J1506,MIN(FIND({0,1,2,3,4,5,6,7,8,9},ASC(J1506)&amp;1234567890))-1)</f>
        <v>I</v>
      </c>
      <c r="L1506" s="25">
        <f t="shared" si="47"/>
        <v>2</v>
      </c>
      <c r="M1506" s="25">
        <f>VLOOKUP(K1506,Table!$A$2:$C$121,2,0)</f>
        <v>17</v>
      </c>
      <c r="N1506" s="26">
        <f>VLOOKUP(K1506,Table!$A$2:$C$121,3,0)</f>
        <v>5</v>
      </c>
      <c r="O1506" s="13" t="str">
        <f>VLOOKUP(A1506,Table!$U$1:$V$230,2,0)</f>
        <v>Orthorhombic</v>
      </c>
      <c r="P1506" s="1"/>
    </row>
    <row r="1507" spans="1:16">
      <c r="A1507" s="12">
        <v>61</v>
      </c>
      <c r="B1507" s="12">
        <v>52830</v>
      </c>
      <c r="C1507" s="12" t="s">
        <v>2248</v>
      </c>
      <c r="D1507" s="12" t="s">
        <v>2275</v>
      </c>
      <c r="E1507" s="17" t="s">
        <v>11293</v>
      </c>
      <c r="F1507" s="25" t="str">
        <f>LEFT(E1507,MIN(FIND({0,1,2,3,4,5,6,7,8,9},ASC(E1507)&amp;1234567890))-1)</f>
        <v>Cd</v>
      </c>
      <c r="G1507" s="25">
        <f t="shared" si="46"/>
        <v>1</v>
      </c>
      <c r="H1507" s="25">
        <f>VLOOKUP(F1507,Table!$A$2:$C$121,2,0)</f>
        <v>12</v>
      </c>
      <c r="I1507" s="26">
        <f>VLOOKUP(F1507,Table!$A$2:$C$121,3,0)</f>
        <v>5</v>
      </c>
      <c r="J1507" s="17" t="s">
        <v>11645</v>
      </c>
      <c r="K1507" s="25" t="str">
        <f>LEFT(J1507,MIN(FIND({0,1,2,3,4,5,6,7,8,9},ASC(J1507)&amp;1234567890))-1)</f>
        <v>Sb</v>
      </c>
      <c r="L1507" s="25">
        <f t="shared" si="47"/>
        <v>1</v>
      </c>
      <c r="M1507" s="25">
        <f>VLOOKUP(K1507,Table!$A$2:$C$121,2,0)</f>
        <v>15</v>
      </c>
      <c r="N1507" s="26">
        <f>VLOOKUP(K1507,Table!$A$2:$C$121,3,0)</f>
        <v>5</v>
      </c>
      <c r="O1507" s="13" t="str">
        <f>VLOOKUP(A1507,Table!$U$1:$V$230,2,0)</f>
        <v>Orthorhombic</v>
      </c>
      <c r="P1507" s="1"/>
    </row>
    <row r="1508" spans="1:16">
      <c r="A1508" s="12">
        <v>61</v>
      </c>
      <c r="B1508" s="12">
        <v>412596</v>
      </c>
      <c r="C1508" s="12" t="s">
        <v>2248</v>
      </c>
      <c r="D1508" s="12" t="s">
        <v>2276</v>
      </c>
      <c r="E1508" s="17" t="s">
        <v>11913</v>
      </c>
      <c r="F1508" s="25" t="str">
        <f>LEFT(E1508,MIN(FIND({0,1,2,3,4,5,6,7,8,9},ASC(E1508)&amp;1234567890))-1)</f>
        <v>K</v>
      </c>
      <c r="G1508" s="25">
        <f t="shared" si="46"/>
        <v>3</v>
      </c>
      <c r="H1508" s="25">
        <f>VLOOKUP(F1508,Table!$A$2:$C$121,2,0)</f>
        <v>1</v>
      </c>
      <c r="I1508" s="26">
        <f>VLOOKUP(F1508,Table!$A$2:$C$121,3,0)</f>
        <v>4</v>
      </c>
      <c r="J1508" s="17" t="s">
        <v>11691</v>
      </c>
      <c r="K1508" s="25" t="str">
        <f>LEFT(J1508,MIN(FIND({0,1,2,3,4,5,6,7,8,9},ASC(J1508)&amp;1234567890))-1)</f>
        <v>As</v>
      </c>
      <c r="L1508" s="25">
        <f t="shared" si="47"/>
        <v>7</v>
      </c>
      <c r="M1508" s="25">
        <f>VLOOKUP(K1508,Table!$A$2:$C$121,2,0)</f>
        <v>15</v>
      </c>
      <c r="N1508" s="26">
        <f>VLOOKUP(K1508,Table!$A$2:$C$121,3,0)</f>
        <v>4</v>
      </c>
      <c r="O1508" s="13" t="str">
        <f>VLOOKUP(A1508,Table!$U$1:$V$230,2,0)</f>
        <v>Orthorhombic</v>
      </c>
      <c r="P1508" s="1"/>
    </row>
    <row r="1509" spans="1:16">
      <c r="A1509" s="12">
        <v>61</v>
      </c>
      <c r="B1509" s="12">
        <v>412598</v>
      </c>
      <c r="C1509" s="12" t="s">
        <v>2248</v>
      </c>
      <c r="D1509" s="12" t="s">
        <v>2277</v>
      </c>
      <c r="E1509" s="17" t="s">
        <v>11687</v>
      </c>
      <c r="F1509" s="25" t="str">
        <f>LEFT(E1509,MIN(FIND({0,1,2,3,4,5,6,7,8,9},ASC(E1509)&amp;1234567890))-1)</f>
        <v>Cs</v>
      </c>
      <c r="G1509" s="25">
        <f t="shared" si="46"/>
        <v>3</v>
      </c>
      <c r="H1509" s="25">
        <f>VLOOKUP(F1509,Table!$A$2:$C$121,2,0)</f>
        <v>1</v>
      </c>
      <c r="I1509" s="26">
        <f>VLOOKUP(F1509,Table!$A$2:$C$121,3,0)</f>
        <v>6</v>
      </c>
      <c r="J1509" s="17" t="s">
        <v>11691</v>
      </c>
      <c r="K1509" s="25" t="str">
        <f>LEFT(J1509,MIN(FIND({0,1,2,3,4,5,6,7,8,9},ASC(J1509)&amp;1234567890))-1)</f>
        <v>As</v>
      </c>
      <c r="L1509" s="25">
        <f t="shared" si="47"/>
        <v>7</v>
      </c>
      <c r="M1509" s="25">
        <f>VLOOKUP(K1509,Table!$A$2:$C$121,2,0)</f>
        <v>15</v>
      </c>
      <c r="N1509" s="26">
        <f>VLOOKUP(K1509,Table!$A$2:$C$121,3,0)</f>
        <v>4</v>
      </c>
      <c r="O1509" s="13" t="str">
        <f>VLOOKUP(A1509,Table!$U$1:$V$230,2,0)</f>
        <v>Orthorhombic</v>
      </c>
      <c r="P1509" s="1"/>
    </row>
    <row r="1510" spans="1:16">
      <c r="A1510" s="12">
        <v>61</v>
      </c>
      <c r="B1510" s="12">
        <v>409652</v>
      </c>
      <c r="C1510" s="12" t="s">
        <v>2248</v>
      </c>
      <c r="D1510" s="12" t="s">
        <v>1319</v>
      </c>
      <c r="E1510" s="17" t="s">
        <v>11690</v>
      </c>
      <c r="F1510" s="25" t="str">
        <f>LEFT(E1510,MIN(FIND({0,1,2,3,4,5,6,7,8,9},ASC(E1510)&amp;1234567890))-1)</f>
        <v>Rb</v>
      </c>
      <c r="G1510" s="25">
        <f t="shared" si="46"/>
        <v>3</v>
      </c>
      <c r="H1510" s="25">
        <f>VLOOKUP(F1510,Table!$A$2:$C$121,2,0)</f>
        <v>1</v>
      </c>
      <c r="I1510" s="26">
        <f>VLOOKUP(F1510,Table!$A$2:$C$121,3,0)</f>
        <v>5</v>
      </c>
      <c r="J1510" s="17" t="s">
        <v>11691</v>
      </c>
      <c r="K1510" s="25" t="str">
        <f>LEFT(J1510,MIN(FIND({0,1,2,3,4,5,6,7,8,9},ASC(J1510)&amp;1234567890))-1)</f>
        <v>As</v>
      </c>
      <c r="L1510" s="25">
        <f t="shared" si="47"/>
        <v>7</v>
      </c>
      <c r="M1510" s="25">
        <f>VLOOKUP(K1510,Table!$A$2:$C$121,2,0)</f>
        <v>15</v>
      </c>
      <c r="N1510" s="26">
        <f>VLOOKUP(K1510,Table!$A$2:$C$121,3,0)</f>
        <v>4</v>
      </c>
      <c r="O1510" s="13" t="str">
        <f>VLOOKUP(A1510,Table!$U$1:$V$230,2,0)</f>
        <v>Orthorhombic</v>
      </c>
      <c r="P1510" s="1"/>
    </row>
    <row r="1511" spans="1:16">
      <c r="A1511" s="12">
        <v>61</v>
      </c>
      <c r="B1511" s="12">
        <v>409657</v>
      </c>
      <c r="C1511" s="12" t="s">
        <v>2248</v>
      </c>
      <c r="D1511" s="12" t="s">
        <v>2278</v>
      </c>
      <c r="E1511" s="17" t="s">
        <v>11925</v>
      </c>
      <c r="F1511" s="25" t="str">
        <f>LEFT(E1511,MIN(FIND({0,1,2,3,4,5,6,7,8,9},ASC(E1511)&amp;1234567890))-1)</f>
        <v>Li</v>
      </c>
      <c r="G1511" s="25">
        <f t="shared" si="46"/>
        <v>3</v>
      </c>
      <c r="H1511" s="25">
        <f>VLOOKUP(F1511,Table!$A$2:$C$121,2,0)</f>
        <v>1</v>
      </c>
      <c r="I1511" s="26">
        <f>VLOOKUP(F1511,Table!$A$2:$C$121,3,0)</f>
        <v>2</v>
      </c>
      <c r="J1511" s="17" t="s">
        <v>11691</v>
      </c>
      <c r="K1511" s="25" t="str">
        <f>LEFT(J1511,MIN(FIND({0,1,2,3,4,5,6,7,8,9},ASC(J1511)&amp;1234567890))-1)</f>
        <v>As</v>
      </c>
      <c r="L1511" s="25">
        <f t="shared" si="47"/>
        <v>7</v>
      </c>
      <c r="M1511" s="25">
        <f>VLOOKUP(K1511,Table!$A$2:$C$121,2,0)</f>
        <v>15</v>
      </c>
      <c r="N1511" s="26">
        <f>VLOOKUP(K1511,Table!$A$2:$C$121,3,0)</f>
        <v>4</v>
      </c>
      <c r="O1511" s="13" t="str">
        <f>VLOOKUP(A1511,Table!$U$1:$V$230,2,0)</f>
        <v>Orthorhombic</v>
      </c>
      <c r="P1511" s="1"/>
    </row>
    <row r="1512" spans="1:16">
      <c r="A1512" s="12">
        <v>61</v>
      </c>
      <c r="B1512" s="12">
        <v>58405</v>
      </c>
      <c r="C1512" s="12" t="s">
        <v>2248</v>
      </c>
      <c r="D1512" s="12" t="s">
        <v>2279</v>
      </c>
      <c r="E1512" s="17" t="s">
        <v>11910</v>
      </c>
      <c r="F1512" s="25" t="str">
        <f>LEFT(E1512,MIN(FIND({0,1,2,3,4,5,6,7,8,9},ASC(E1512)&amp;1234567890))-1)</f>
        <v>Au</v>
      </c>
      <c r="G1512" s="25">
        <f t="shared" si="46"/>
        <v>3</v>
      </c>
      <c r="H1512" s="25">
        <f>VLOOKUP(F1512,Table!$A$2:$C$121,2,0)</f>
        <v>11</v>
      </c>
      <c r="I1512" s="26">
        <f>VLOOKUP(F1512,Table!$A$2:$C$121,3,0)</f>
        <v>6</v>
      </c>
      <c r="J1512" s="17" t="s">
        <v>11926</v>
      </c>
      <c r="K1512" s="25" t="str">
        <f>LEFT(J1512,MIN(FIND({0,1,2,3,4,5,6,7,8,9},ASC(J1512)&amp;1234567890))-1)</f>
        <v>Ca</v>
      </c>
      <c r="L1512" s="25">
        <f t="shared" si="47"/>
        <v>7</v>
      </c>
      <c r="M1512" s="25">
        <f>VLOOKUP(K1512,Table!$A$2:$C$121,2,0)</f>
        <v>2</v>
      </c>
      <c r="N1512" s="26">
        <f>VLOOKUP(K1512,Table!$A$2:$C$121,3,0)</f>
        <v>4</v>
      </c>
      <c r="O1512" s="13" t="str">
        <f>VLOOKUP(A1512,Table!$U$1:$V$230,2,0)</f>
        <v>Orthorhombic</v>
      </c>
      <c r="P1512" s="1"/>
    </row>
    <row r="1513" spans="1:16">
      <c r="A1513" s="12">
        <v>61</v>
      </c>
      <c r="B1513" s="12">
        <v>58587</v>
      </c>
      <c r="C1513" s="12" t="s">
        <v>2248</v>
      </c>
      <c r="D1513" s="12" t="s">
        <v>2280</v>
      </c>
      <c r="E1513" s="17" t="s">
        <v>427</v>
      </c>
      <c r="F1513" s="25" t="str">
        <f>LEFT(E1513,MIN(FIND({0,1,2,3,4,5,6,7,8,9},ASC(E1513)&amp;1234567890))-1)</f>
        <v>Au</v>
      </c>
      <c r="G1513" s="25">
        <f t="shared" si="46"/>
        <v>1</v>
      </c>
      <c r="H1513" s="25">
        <f>VLOOKUP(F1513,Table!$A$2:$C$121,2,0)</f>
        <v>11</v>
      </c>
      <c r="I1513" s="26">
        <f>VLOOKUP(F1513,Table!$A$2:$C$121,3,0)</f>
        <v>6</v>
      </c>
      <c r="J1513" s="17" t="s">
        <v>11550</v>
      </c>
      <c r="K1513" s="25" t="str">
        <f>LEFT(J1513,MIN(FIND({0,1,2,3,4,5,6,7,8,9},ASC(J1513)&amp;1234567890))-1)</f>
        <v>Sn</v>
      </c>
      <c r="L1513" s="25">
        <f t="shared" si="47"/>
        <v>2</v>
      </c>
      <c r="M1513" s="25">
        <f>VLOOKUP(K1513,Table!$A$2:$C$121,2,0)</f>
        <v>14</v>
      </c>
      <c r="N1513" s="26">
        <f>VLOOKUP(K1513,Table!$A$2:$C$121,3,0)</f>
        <v>5</v>
      </c>
      <c r="O1513" s="13" t="str">
        <f>VLOOKUP(A1513,Table!$U$1:$V$230,2,0)</f>
        <v>Orthorhombic</v>
      </c>
      <c r="P1513" s="1"/>
    </row>
    <row r="1514" spans="1:16">
      <c r="A1514" s="12">
        <v>61</v>
      </c>
      <c r="B1514" s="12">
        <v>58846</v>
      </c>
      <c r="C1514" s="12" t="s">
        <v>2248</v>
      </c>
      <c r="D1514" s="12" t="s">
        <v>2281</v>
      </c>
      <c r="E1514" s="17" t="s">
        <v>11456</v>
      </c>
      <c r="F1514" s="25" t="str">
        <f>LEFT(E1514,MIN(FIND({0,1,2,3,4,5,6,7,8,9},ASC(E1514)&amp;1234567890))-1)</f>
        <v>Bi</v>
      </c>
      <c r="G1514" s="25">
        <f t="shared" si="46"/>
        <v>2</v>
      </c>
      <c r="H1514" s="25">
        <f>VLOOKUP(F1514,Table!$A$2:$C$121,2,0)</f>
        <v>15</v>
      </c>
      <c r="I1514" s="26">
        <f>VLOOKUP(F1514,Table!$A$2:$C$121,3,0)</f>
        <v>6</v>
      </c>
      <c r="J1514" s="17" t="s">
        <v>539</v>
      </c>
      <c r="K1514" s="25" t="str">
        <f>LEFT(J1514,MIN(FIND({0,1,2,3,4,5,6,7,8,9},ASC(J1514)&amp;1234567890))-1)</f>
        <v>Pt</v>
      </c>
      <c r="L1514" s="25">
        <f t="shared" si="47"/>
        <v>1</v>
      </c>
      <c r="M1514" s="25">
        <f>VLOOKUP(K1514,Table!$A$2:$C$121,2,0)</f>
        <v>10</v>
      </c>
      <c r="N1514" s="26">
        <f>VLOOKUP(K1514,Table!$A$2:$C$121,3,0)</f>
        <v>6</v>
      </c>
      <c r="O1514" s="13" t="str">
        <f>VLOOKUP(A1514,Table!$U$1:$V$230,2,0)</f>
        <v>Orthorhombic</v>
      </c>
      <c r="P1514" s="1"/>
    </row>
    <row r="1515" spans="1:16">
      <c r="A1515" s="12">
        <v>61</v>
      </c>
      <c r="B1515" s="12">
        <v>105486</v>
      </c>
      <c r="C1515" s="12" t="s">
        <v>2248</v>
      </c>
      <c r="D1515" s="12" t="s">
        <v>1856</v>
      </c>
      <c r="E1515" s="17" t="s">
        <v>11927</v>
      </c>
      <c r="F1515" s="25" t="str">
        <f>LEFT(E1515,MIN(FIND({0,1,2,3,4,5,6,7,8,9},ASC(E1515)&amp;1234567890))-1)</f>
        <v>Ni</v>
      </c>
      <c r="G1515" s="25">
        <f t="shared" si="46"/>
        <v>10</v>
      </c>
      <c r="H1515" s="25">
        <f>VLOOKUP(F1515,Table!$A$2:$C$121,2,0)</f>
        <v>10</v>
      </c>
      <c r="I1515" s="26">
        <f>VLOOKUP(F1515,Table!$A$2:$C$121,3,0)</f>
        <v>4</v>
      </c>
      <c r="J1515" s="17" t="s">
        <v>11419</v>
      </c>
      <c r="K1515" s="25" t="str">
        <f>LEFT(J1515,MIN(FIND({0,1,2,3,4,5,6,7,8,9},ASC(J1515)&amp;1234567890))-1)</f>
        <v>Zr</v>
      </c>
      <c r="L1515" s="25">
        <f t="shared" si="47"/>
        <v>7</v>
      </c>
      <c r="M1515" s="25">
        <f>VLOOKUP(K1515,Table!$A$2:$C$121,2,0)</f>
        <v>4</v>
      </c>
      <c r="N1515" s="26">
        <f>VLOOKUP(K1515,Table!$A$2:$C$121,3,0)</f>
        <v>5</v>
      </c>
      <c r="O1515" s="13" t="str">
        <f>VLOOKUP(A1515,Table!$U$1:$V$230,2,0)</f>
        <v>Orthorhombic</v>
      </c>
      <c r="P1515" s="1"/>
    </row>
    <row r="1516" spans="1:16">
      <c r="A1516" s="12">
        <v>61</v>
      </c>
      <c r="B1516" s="12">
        <v>173802</v>
      </c>
      <c r="C1516" s="12" t="s">
        <v>2248</v>
      </c>
      <c r="D1516" s="12" t="s">
        <v>2282</v>
      </c>
      <c r="E1516" s="17" t="s">
        <v>11427</v>
      </c>
      <c r="F1516" s="25" t="str">
        <f>LEFT(E1516,MIN(FIND({0,1,2,3,4,5,6,7,8,9},ASC(E1516)&amp;1234567890))-1)</f>
        <v>C</v>
      </c>
      <c r="G1516" s="25">
        <f t="shared" si="46"/>
        <v>60</v>
      </c>
      <c r="H1516" s="25">
        <f>VLOOKUP(F1516,Table!$A$2:$C$121,2,0)</f>
        <v>14</v>
      </c>
      <c r="I1516" s="26">
        <f>VLOOKUP(F1516,Table!$A$2:$C$121,3,0)</f>
        <v>2</v>
      </c>
      <c r="J1516" s="17" t="s">
        <v>11928</v>
      </c>
      <c r="K1516" s="25" t="str">
        <f>LEFT(J1516,MIN(FIND({0,1,2,3,4,5,6,7,8,9},ASC(J1516)&amp;1234567890))-1)</f>
        <v>Cl</v>
      </c>
      <c r="L1516" s="25">
        <f t="shared" si="47"/>
        <v>6</v>
      </c>
      <c r="M1516" s="25">
        <f>VLOOKUP(K1516,Table!$A$2:$C$121,2,0)</f>
        <v>17</v>
      </c>
      <c r="N1516" s="26">
        <f>VLOOKUP(K1516,Table!$A$2:$C$121,3,0)</f>
        <v>3</v>
      </c>
      <c r="O1516" s="13" t="str">
        <f>VLOOKUP(A1516,Table!$U$1:$V$230,2,0)</f>
        <v>Orthorhombic</v>
      </c>
      <c r="P1516" s="1"/>
    </row>
    <row r="1517" spans="1:16">
      <c r="A1517" s="12">
        <v>61</v>
      </c>
      <c r="B1517" s="12">
        <v>173960</v>
      </c>
      <c r="C1517" s="12" t="s">
        <v>2248</v>
      </c>
      <c r="D1517" s="12" t="s">
        <v>1195</v>
      </c>
      <c r="E1517" s="17" t="s">
        <v>377</v>
      </c>
      <c r="F1517" s="25" t="str">
        <f>LEFT(E1517,MIN(FIND({0,1,2,3,4,5,6,7,8,9},ASC(E1517)&amp;1234567890))-1)</f>
        <v>Zr</v>
      </c>
      <c r="G1517" s="25">
        <f t="shared" si="46"/>
        <v>1</v>
      </c>
      <c r="H1517" s="25">
        <f>VLOOKUP(F1517,Table!$A$2:$C$121,2,0)</f>
        <v>4</v>
      </c>
      <c r="I1517" s="26">
        <f>VLOOKUP(F1517,Table!$A$2:$C$121,3,0)</f>
        <v>5</v>
      </c>
      <c r="J1517" s="17" t="s">
        <v>32</v>
      </c>
      <c r="K1517" s="25" t="str">
        <f>LEFT(J1517,MIN(FIND({0,1,2,3,4,5,6,7,8,9},ASC(J1517)&amp;1234567890))-1)</f>
        <v>O</v>
      </c>
      <c r="L1517" s="25">
        <f t="shared" si="47"/>
        <v>2</v>
      </c>
      <c r="M1517" s="25">
        <f>VLOOKUP(K1517,Table!$A$2:$C$121,2,0)</f>
        <v>16</v>
      </c>
      <c r="N1517" s="26">
        <f>VLOOKUP(K1517,Table!$A$2:$C$121,3,0)</f>
        <v>2</v>
      </c>
      <c r="O1517" s="13" t="str">
        <f>VLOOKUP(A1517,Table!$U$1:$V$230,2,0)</f>
        <v>Orthorhombic</v>
      </c>
      <c r="P1517" s="1"/>
    </row>
    <row r="1518" spans="1:16">
      <c r="A1518" s="12">
        <v>61</v>
      </c>
      <c r="B1518" s="12">
        <v>155811</v>
      </c>
      <c r="C1518" s="12" t="s">
        <v>2248</v>
      </c>
      <c r="D1518" s="12" t="s">
        <v>1694</v>
      </c>
      <c r="E1518" s="17" t="s">
        <v>69</v>
      </c>
      <c r="F1518" s="25" t="str">
        <f>LEFT(E1518,MIN(FIND({0,1,2,3,4,5,6,7,8,9},ASC(E1518)&amp;1234567890))-1)</f>
        <v>Mg</v>
      </c>
      <c r="G1518" s="25">
        <f t="shared" si="46"/>
        <v>1</v>
      </c>
      <c r="H1518" s="25">
        <f>VLOOKUP(F1518,Table!$A$2:$C$121,2,0)</f>
        <v>2</v>
      </c>
      <c r="I1518" s="26">
        <f>VLOOKUP(F1518,Table!$A$2:$C$121,3,0)</f>
        <v>3</v>
      </c>
      <c r="J1518" s="17" t="s">
        <v>11764</v>
      </c>
      <c r="K1518" s="25" t="str">
        <f>LEFT(J1518,MIN(FIND({0,1,2,3,4,5,6,7,8,9},ASC(J1518)&amp;1234567890))-1)</f>
        <v>H</v>
      </c>
      <c r="L1518" s="25">
        <f t="shared" si="47"/>
        <v>2</v>
      </c>
      <c r="M1518" s="25">
        <f>VLOOKUP(K1518,Table!$A$2:$C$121,2,0)</f>
        <v>1</v>
      </c>
      <c r="N1518" s="26">
        <f>VLOOKUP(K1518,Table!$A$2:$C$121,3,0)</f>
        <v>1</v>
      </c>
      <c r="O1518" s="13" t="str">
        <f>VLOOKUP(A1518,Table!$U$1:$V$230,2,0)</f>
        <v>Orthorhombic</v>
      </c>
      <c r="P1518" s="1"/>
    </row>
    <row r="1519" spans="1:16">
      <c r="A1519" s="12">
        <v>61</v>
      </c>
      <c r="B1519" s="12">
        <v>160815</v>
      </c>
      <c r="C1519" s="12" t="s">
        <v>2248</v>
      </c>
      <c r="D1519" s="12" t="s">
        <v>2283</v>
      </c>
      <c r="E1519" s="17" t="s">
        <v>343</v>
      </c>
      <c r="F1519" s="25" t="str">
        <f>LEFT(E1519,MIN(FIND({0,1,2,3,4,5,6,7,8,9},ASC(E1519)&amp;1234567890))-1)</f>
        <v>U</v>
      </c>
      <c r="G1519" s="25">
        <f t="shared" si="46"/>
        <v>1</v>
      </c>
      <c r="H1519" s="25">
        <f>VLOOKUP(F1519,Table!$A$2:$C$121,2,0)</f>
        <v>3</v>
      </c>
      <c r="I1519" s="26">
        <f>VLOOKUP(F1519,Table!$A$2:$C$121,3,0)</f>
        <v>7</v>
      </c>
      <c r="J1519" s="17" t="s">
        <v>32</v>
      </c>
      <c r="K1519" s="25" t="str">
        <f>LEFT(J1519,MIN(FIND({0,1,2,3,4,5,6,7,8,9},ASC(J1519)&amp;1234567890))-1)</f>
        <v>O</v>
      </c>
      <c r="L1519" s="25">
        <f t="shared" si="47"/>
        <v>2</v>
      </c>
      <c r="M1519" s="25">
        <f>VLOOKUP(K1519,Table!$A$2:$C$121,2,0)</f>
        <v>16</v>
      </c>
      <c r="N1519" s="26">
        <f>VLOOKUP(K1519,Table!$A$2:$C$121,3,0)</f>
        <v>2</v>
      </c>
      <c r="O1519" s="13" t="str">
        <f>VLOOKUP(A1519,Table!$U$1:$V$230,2,0)</f>
        <v>Orthorhombic</v>
      </c>
      <c r="P1519" s="1"/>
    </row>
    <row r="1520" spans="1:16">
      <c r="A1520" s="12">
        <v>61</v>
      </c>
      <c r="B1520" s="12">
        <v>182904</v>
      </c>
      <c r="C1520" s="12" t="s">
        <v>2248</v>
      </c>
      <c r="D1520" s="12" t="s">
        <v>2284</v>
      </c>
      <c r="E1520" s="17" t="s">
        <v>448</v>
      </c>
      <c r="F1520" s="25" t="str">
        <f>LEFT(E1520,MIN(FIND({0,1,2,3,4,5,6,7,8,9},ASC(E1520)&amp;1234567890))-1)</f>
        <v>C</v>
      </c>
      <c r="G1520" s="25">
        <f t="shared" si="46"/>
        <v>76</v>
      </c>
      <c r="H1520" s="25">
        <f>VLOOKUP(F1520,Table!$A$2:$C$121,2,0)</f>
        <v>14</v>
      </c>
      <c r="I1520" s="26">
        <f>VLOOKUP(F1520,Table!$A$2:$C$121,3,0)</f>
        <v>2</v>
      </c>
      <c r="J1520" s="17" t="s">
        <v>11929</v>
      </c>
      <c r="K1520" s="25" t="str">
        <f>LEFT(J1520,MIN(FIND({0,1,2,3,4,5,6,7,8,9},ASC(J1520)&amp;1234567890))-1)</f>
        <v>Cl</v>
      </c>
      <c r="L1520" s="25">
        <f t="shared" si="47"/>
        <v>28.68</v>
      </c>
      <c r="M1520" s="25">
        <f>VLOOKUP(K1520,Table!$A$2:$C$121,2,0)</f>
        <v>17</v>
      </c>
      <c r="N1520" s="26">
        <f>VLOOKUP(K1520,Table!$A$2:$C$121,3,0)</f>
        <v>3</v>
      </c>
      <c r="O1520" s="13" t="str">
        <f>VLOOKUP(A1520,Table!$U$1:$V$230,2,0)</f>
        <v>Orthorhombic</v>
      </c>
      <c r="P1520" s="1"/>
    </row>
    <row r="1521" spans="1:16">
      <c r="A1521" s="12">
        <v>61</v>
      </c>
      <c r="B1521" s="12">
        <v>420051</v>
      </c>
      <c r="C1521" s="12" t="s">
        <v>2248</v>
      </c>
      <c r="D1521" s="12" t="s">
        <v>2285</v>
      </c>
      <c r="E1521" s="17" t="s">
        <v>11351</v>
      </c>
      <c r="F1521" s="25" t="str">
        <f>LEFT(E1521,MIN(FIND({0,1,2,3,4,5,6,7,8,9},ASC(E1521)&amp;1234567890))-1)</f>
        <v>Cu</v>
      </c>
      <c r="G1521" s="25">
        <f t="shared" si="46"/>
        <v>1</v>
      </c>
      <c r="H1521" s="25">
        <f>VLOOKUP(F1521,Table!$A$2:$C$121,2,0)</f>
        <v>11</v>
      </c>
      <c r="I1521" s="26">
        <f>VLOOKUP(F1521,Table!$A$2:$C$121,3,0)</f>
        <v>4</v>
      </c>
      <c r="J1521" s="17" t="s">
        <v>11411</v>
      </c>
      <c r="K1521" s="25" t="str">
        <f>LEFT(J1521,MIN(FIND({0,1,2,3,4,5,6,7,8,9},ASC(J1521)&amp;1234567890))-1)</f>
        <v>N</v>
      </c>
      <c r="L1521" s="25">
        <f t="shared" si="47"/>
        <v>3</v>
      </c>
      <c r="M1521" s="25">
        <f>VLOOKUP(K1521,Table!$A$2:$C$121,2,0)</f>
        <v>15</v>
      </c>
      <c r="N1521" s="26">
        <f>VLOOKUP(K1521,Table!$A$2:$C$121,3,0)</f>
        <v>2</v>
      </c>
      <c r="O1521" s="13" t="str">
        <f>VLOOKUP(A1521,Table!$U$1:$V$230,2,0)</f>
        <v>Orthorhombic</v>
      </c>
      <c r="P1521" s="1"/>
    </row>
    <row r="1522" spans="1:16">
      <c r="A1522" s="12">
        <v>61</v>
      </c>
      <c r="B1522" s="12">
        <v>185707</v>
      </c>
      <c r="C1522" s="12" t="s">
        <v>2248</v>
      </c>
      <c r="D1522" s="12" t="s">
        <v>2286</v>
      </c>
      <c r="E1522" s="17" t="s">
        <v>11930</v>
      </c>
      <c r="F1522" s="25" t="str">
        <f>LEFT(E1522,MIN(FIND({0,1,2,3,4,5,6,7,8,9},ASC(E1522)&amp;1234567890))-1)</f>
        <v>Ti</v>
      </c>
      <c r="G1522" s="25">
        <f t="shared" si="46"/>
        <v>1.67</v>
      </c>
      <c r="H1522" s="25">
        <f>VLOOKUP(F1522,Table!$A$2:$C$121,2,0)</f>
        <v>4</v>
      </c>
      <c r="I1522" s="26">
        <f>VLOOKUP(F1522,Table!$A$2:$C$121,3,0)</f>
        <v>4</v>
      </c>
      <c r="J1522" s="17" t="s">
        <v>59</v>
      </c>
      <c r="K1522" s="25" t="str">
        <f>LEFT(J1522,MIN(FIND({0,1,2,3,4,5,6,7,8,9},ASC(J1522)&amp;1234567890))-1)</f>
        <v>O</v>
      </c>
      <c r="L1522" s="25">
        <f t="shared" si="47"/>
        <v>3</v>
      </c>
      <c r="M1522" s="25">
        <f>VLOOKUP(K1522,Table!$A$2:$C$121,2,0)</f>
        <v>16</v>
      </c>
      <c r="N1522" s="26">
        <f>VLOOKUP(K1522,Table!$A$2:$C$121,3,0)</f>
        <v>2</v>
      </c>
      <c r="O1522" s="13" t="str">
        <f>VLOOKUP(A1522,Table!$U$1:$V$230,2,0)</f>
        <v>Orthorhombic</v>
      </c>
      <c r="P1522" s="1"/>
    </row>
    <row r="1523" spans="1:16">
      <c r="A1523" s="12">
        <v>61</v>
      </c>
      <c r="B1523" s="12">
        <v>55401</v>
      </c>
      <c r="C1523" s="12" t="s">
        <v>2248</v>
      </c>
      <c r="D1523" s="12" t="s">
        <v>2287</v>
      </c>
      <c r="E1523" s="17" t="s">
        <v>11931</v>
      </c>
      <c r="F1523" s="25" t="str">
        <f>LEFT(E1523,MIN(FIND({0,1,2,3,4,5,6,7,8,9},ASC(E1523)&amp;1234567890))-1)</f>
        <v>Zn</v>
      </c>
      <c r="G1523" s="25">
        <f t="shared" si="46"/>
        <v>0.96</v>
      </c>
      <c r="H1523" s="25">
        <f>VLOOKUP(F1523,Table!$A$2:$C$121,2,0)</f>
        <v>12</v>
      </c>
      <c r="I1523" s="26">
        <f>VLOOKUP(F1523,Table!$A$2:$C$121,3,0)</f>
        <v>4</v>
      </c>
      <c r="J1523" s="17" t="s">
        <v>11645</v>
      </c>
      <c r="K1523" s="25" t="str">
        <f>LEFT(J1523,MIN(FIND({0,1,2,3,4,5,6,7,8,9},ASC(J1523)&amp;1234567890))-1)</f>
        <v>Sb</v>
      </c>
      <c r="L1523" s="25">
        <f t="shared" si="47"/>
        <v>1</v>
      </c>
      <c r="M1523" s="25">
        <f>VLOOKUP(K1523,Table!$A$2:$C$121,2,0)</f>
        <v>15</v>
      </c>
      <c r="N1523" s="26">
        <f>VLOOKUP(K1523,Table!$A$2:$C$121,3,0)</f>
        <v>5</v>
      </c>
      <c r="O1523" s="13" t="str">
        <f>VLOOKUP(A1523,Table!$U$1:$V$230,2,0)</f>
        <v>Orthorhombic</v>
      </c>
      <c r="P1523" s="1"/>
    </row>
    <row r="1524" spans="1:16">
      <c r="A1524" s="12">
        <v>61</v>
      </c>
      <c r="B1524" s="12">
        <v>260163</v>
      </c>
      <c r="C1524" s="12" t="s">
        <v>2248</v>
      </c>
      <c r="D1524" s="12" t="s">
        <v>2288</v>
      </c>
      <c r="E1524" s="17" t="s">
        <v>395</v>
      </c>
      <c r="F1524" s="25" t="str">
        <f>LEFT(E1524,MIN(FIND({0,1,2,3,4,5,6,7,8,9},ASC(E1524)&amp;1234567890))-1)</f>
        <v>Tc</v>
      </c>
      <c r="G1524" s="25">
        <f t="shared" si="46"/>
        <v>1</v>
      </c>
      <c r="H1524" s="25">
        <f>VLOOKUP(F1524,Table!$A$2:$C$121,2,0)</f>
        <v>7</v>
      </c>
      <c r="I1524" s="26">
        <f>VLOOKUP(F1524,Table!$A$2:$C$121,3,0)</f>
        <v>5</v>
      </c>
      <c r="J1524" s="17" t="s">
        <v>11387</v>
      </c>
      <c r="K1524" s="25" t="str">
        <f>LEFT(J1524,MIN(FIND({0,1,2,3,4,5,6,7,8,9},ASC(J1524)&amp;1234567890))-1)</f>
        <v>Br</v>
      </c>
      <c r="L1524" s="25">
        <f t="shared" si="47"/>
        <v>4</v>
      </c>
      <c r="M1524" s="25">
        <f>VLOOKUP(K1524,Table!$A$2:$C$121,2,0)</f>
        <v>17</v>
      </c>
      <c r="N1524" s="26">
        <f>VLOOKUP(K1524,Table!$A$2:$C$121,3,0)</f>
        <v>4</v>
      </c>
      <c r="O1524" s="13" t="str">
        <f>VLOOKUP(A1524,Table!$U$1:$V$230,2,0)</f>
        <v>Orthorhombic</v>
      </c>
      <c r="P1524" s="1"/>
    </row>
    <row r="1525" spans="1:16">
      <c r="A1525" s="12">
        <v>61</v>
      </c>
      <c r="B1525" s="12">
        <v>421198</v>
      </c>
      <c r="C1525" s="12" t="s">
        <v>2248</v>
      </c>
      <c r="D1525" s="12" t="s">
        <v>2289</v>
      </c>
      <c r="E1525" s="17" t="s">
        <v>11932</v>
      </c>
      <c r="F1525" s="25" t="str">
        <f>LEFT(E1525,MIN(FIND({0,1,2,3,4,5,6,7,8,9},ASC(E1525)&amp;1234567890))-1)</f>
        <v>Tc</v>
      </c>
      <c r="G1525" s="25">
        <f t="shared" si="46"/>
        <v>6</v>
      </c>
      <c r="H1525" s="25">
        <f>VLOOKUP(F1525,Table!$A$2:$C$121,2,0)</f>
        <v>7</v>
      </c>
      <c r="I1525" s="26">
        <f>VLOOKUP(F1525,Table!$A$2:$C$121,3,0)</f>
        <v>5</v>
      </c>
      <c r="J1525" s="17" t="s">
        <v>11923</v>
      </c>
      <c r="K1525" s="25" t="str">
        <f>LEFT(J1525,MIN(FIND({0,1,2,3,4,5,6,7,8,9},ASC(J1525)&amp;1234567890))-1)</f>
        <v>Te</v>
      </c>
      <c r="L1525" s="25">
        <f t="shared" si="47"/>
        <v>15</v>
      </c>
      <c r="M1525" s="25">
        <f>VLOOKUP(K1525,Table!$A$2:$C$121,2,0)</f>
        <v>16</v>
      </c>
      <c r="N1525" s="26">
        <f>VLOOKUP(K1525,Table!$A$2:$C$121,3,0)</f>
        <v>5</v>
      </c>
      <c r="O1525" s="13" t="str">
        <f>VLOOKUP(A1525,Table!$U$1:$V$230,2,0)</f>
        <v>Orthorhombic</v>
      </c>
      <c r="P1525" s="1"/>
    </row>
    <row r="1526" spans="1:16">
      <c r="A1526" s="12">
        <v>61</v>
      </c>
      <c r="B1526" s="12">
        <v>262954</v>
      </c>
      <c r="C1526" s="12" t="s">
        <v>2248</v>
      </c>
      <c r="D1526" s="12" t="s">
        <v>2290</v>
      </c>
      <c r="E1526" s="17" t="s">
        <v>476</v>
      </c>
      <c r="F1526" s="25" t="str">
        <f>LEFT(E1526,MIN(FIND({0,1,2,3,4,5,6,7,8,9},ASC(E1526)&amp;1234567890))-1)</f>
        <v>C</v>
      </c>
      <c r="G1526" s="25">
        <f t="shared" si="46"/>
        <v>96</v>
      </c>
      <c r="H1526" s="25">
        <f>VLOOKUP(F1526,Table!$A$2:$C$121,2,0)</f>
        <v>14</v>
      </c>
      <c r="I1526" s="26">
        <f>VLOOKUP(F1526,Table!$A$2:$C$121,3,0)</f>
        <v>2</v>
      </c>
      <c r="J1526" s="17" t="s">
        <v>11933</v>
      </c>
      <c r="K1526" s="25" t="str">
        <f>LEFT(J1526,MIN(FIND({0,1,2,3,4,5,6,7,8,9},ASC(J1526)&amp;1234567890))-1)</f>
        <v>Cl</v>
      </c>
      <c r="L1526" s="25">
        <f t="shared" si="47"/>
        <v>23.23</v>
      </c>
      <c r="M1526" s="25">
        <f>VLOOKUP(K1526,Table!$A$2:$C$121,2,0)</f>
        <v>17</v>
      </c>
      <c r="N1526" s="26">
        <f>VLOOKUP(K1526,Table!$A$2:$C$121,3,0)</f>
        <v>3</v>
      </c>
      <c r="O1526" s="13" t="str">
        <f>VLOOKUP(A1526,Table!$U$1:$V$230,2,0)</f>
        <v>Orthorhombic</v>
      </c>
      <c r="P1526" s="1"/>
    </row>
    <row r="1527" spans="1:16">
      <c r="A1527" s="12">
        <v>61</v>
      </c>
      <c r="B1527" s="12">
        <v>251187</v>
      </c>
      <c r="C1527" s="12" t="s">
        <v>2248</v>
      </c>
      <c r="D1527" s="12" t="s">
        <v>2124</v>
      </c>
      <c r="E1527" s="17" t="s">
        <v>530</v>
      </c>
      <c r="F1527" s="25" t="str">
        <f>LEFT(E1527,MIN(FIND({0,1,2,3,4,5,6,7,8,9},ASC(E1527)&amp;1234567890))-1)</f>
        <v>Yb</v>
      </c>
      <c r="G1527" s="25">
        <f t="shared" si="46"/>
        <v>1</v>
      </c>
      <c r="H1527" s="25">
        <f>VLOOKUP(F1527,Table!$A$2:$C$121,2,0)</f>
        <v>3</v>
      </c>
      <c r="I1527" s="26">
        <f>VLOOKUP(F1527,Table!$A$2:$C$121,3,0)</f>
        <v>6</v>
      </c>
      <c r="J1527" s="17" t="s">
        <v>11403</v>
      </c>
      <c r="K1527" s="25" t="str">
        <f>LEFT(J1527,MIN(FIND({0,1,2,3,4,5,6,7,8,9},ASC(J1527)&amp;1234567890))-1)</f>
        <v>Br</v>
      </c>
      <c r="L1527" s="25">
        <f t="shared" si="47"/>
        <v>2</v>
      </c>
      <c r="M1527" s="25">
        <f>VLOOKUP(K1527,Table!$A$2:$C$121,2,0)</f>
        <v>17</v>
      </c>
      <c r="N1527" s="26">
        <f>VLOOKUP(K1527,Table!$A$2:$C$121,3,0)</f>
        <v>4</v>
      </c>
      <c r="O1527" s="13" t="str">
        <f>VLOOKUP(A1527,Table!$U$1:$V$230,2,0)</f>
        <v>Orthorhombic</v>
      </c>
      <c r="P1527" s="1"/>
    </row>
    <row r="1528" spans="1:16">
      <c r="A1528" s="12">
        <v>61</v>
      </c>
      <c r="B1528" s="12">
        <v>251732</v>
      </c>
      <c r="C1528" s="12" t="s">
        <v>2248</v>
      </c>
      <c r="D1528" s="12" t="s">
        <v>2291</v>
      </c>
      <c r="E1528" s="17" t="s">
        <v>11753</v>
      </c>
      <c r="F1528" s="25" t="str">
        <f>LEFT(E1528,MIN(FIND({0,1,2,3,4,5,6,7,8,9},ASC(E1528)&amp;1234567890))-1)</f>
        <v>C</v>
      </c>
      <c r="G1528" s="25">
        <f t="shared" si="46"/>
        <v>94</v>
      </c>
      <c r="H1528" s="25">
        <f>VLOOKUP(F1528,Table!$A$2:$C$121,2,0)</f>
        <v>14</v>
      </c>
      <c r="I1528" s="26">
        <f>VLOOKUP(F1528,Table!$A$2:$C$121,3,0)</f>
        <v>2</v>
      </c>
      <c r="J1528" s="17" t="s">
        <v>11620</v>
      </c>
      <c r="K1528" s="25" t="str">
        <f>LEFT(J1528,MIN(FIND({0,1,2,3,4,5,6,7,8,9},ASC(J1528)&amp;1234567890))-1)</f>
        <v>Cl</v>
      </c>
      <c r="L1528" s="25">
        <f t="shared" si="47"/>
        <v>20</v>
      </c>
      <c r="M1528" s="25">
        <f>VLOOKUP(K1528,Table!$A$2:$C$121,2,0)</f>
        <v>17</v>
      </c>
      <c r="N1528" s="26">
        <f>VLOOKUP(K1528,Table!$A$2:$C$121,3,0)</f>
        <v>3</v>
      </c>
      <c r="O1528" s="13" t="str">
        <f>VLOOKUP(A1528,Table!$U$1:$V$230,2,0)</f>
        <v>Orthorhombic</v>
      </c>
      <c r="P1528" s="1"/>
    </row>
    <row r="1529" spans="1:16">
      <c r="A1529" s="12">
        <v>61</v>
      </c>
      <c r="B1529" s="12">
        <v>291504</v>
      </c>
      <c r="C1529" s="12" t="s">
        <v>2248</v>
      </c>
      <c r="D1529" s="12" t="s">
        <v>1423</v>
      </c>
      <c r="E1529" s="17" t="s">
        <v>355</v>
      </c>
      <c r="F1529" s="25" t="str">
        <f>LEFT(E1529,MIN(FIND({0,1,2,3,4,5,6,7,8,9},ASC(E1529)&amp;1234567890))-1)</f>
        <v>Mn</v>
      </c>
      <c r="G1529" s="25">
        <f t="shared" si="46"/>
        <v>1</v>
      </c>
      <c r="H1529" s="25">
        <f>VLOOKUP(F1529,Table!$A$2:$C$121,2,0)</f>
        <v>7</v>
      </c>
      <c r="I1529" s="26">
        <f>VLOOKUP(F1529,Table!$A$2:$C$121,3,0)</f>
        <v>4</v>
      </c>
      <c r="J1529" s="17" t="s">
        <v>34</v>
      </c>
      <c r="K1529" s="25" t="str">
        <f>LEFT(J1529,MIN(FIND({0,1,2,3,4,5,6,7,8,9},ASC(J1529)&amp;1234567890))-1)</f>
        <v>S</v>
      </c>
      <c r="L1529" s="25">
        <f t="shared" si="47"/>
        <v>2</v>
      </c>
      <c r="M1529" s="25">
        <f>VLOOKUP(K1529,Table!$A$2:$C$121,2,0)</f>
        <v>16</v>
      </c>
      <c r="N1529" s="26">
        <f>VLOOKUP(K1529,Table!$A$2:$C$121,3,0)</f>
        <v>3</v>
      </c>
      <c r="O1529" s="13" t="str">
        <f>VLOOKUP(A1529,Table!$U$1:$V$230,2,0)</f>
        <v>Orthorhombic</v>
      </c>
      <c r="P1529" s="1"/>
    </row>
    <row r="1530" spans="1:16">
      <c r="A1530" s="12">
        <v>61</v>
      </c>
      <c r="B1530" s="12">
        <v>196072</v>
      </c>
      <c r="C1530" s="12" t="s">
        <v>2248</v>
      </c>
      <c r="D1530" s="12" t="s">
        <v>2292</v>
      </c>
      <c r="E1530" s="17" t="s">
        <v>11934</v>
      </c>
      <c r="F1530" s="25" t="str">
        <f>LEFT(E1530,MIN(FIND({0,1,2,3,4,5,6,7,8,9},ASC(E1530)&amp;1234567890))-1)</f>
        <v>Zn</v>
      </c>
      <c r="G1530" s="25">
        <f t="shared" si="46"/>
        <v>0.92</v>
      </c>
      <c r="H1530" s="25">
        <f>VLOOKUP(F1530,Table!$A$2:$C$121,2,0)</f>
        <v>12</v>
      </c>
      <c r="I1530" s="26">
        <f>VLOOKUP(F1530,Table!$A$2:$C$121,3,0)</f>
        <v>4</v>
      </c>
      <c r="J1530" s="17" t="s">
        <v>11645</v>
      </c>
      <c r="K1530" s="25" t="str">
        <f>LEFT(J1530,MIN(FIND({0,1,2,3,4,5,6,7,8,9},ASC(J1530)&amp;1234567890))-1)</f>
        <v>Sb</v>
      </c>
      <c r="L1530" s="25">
        <f t="shared" si="47"/>
        <v>1</v>
      </c>
      <c r="M1530" s="25">
        <f>VLOOKUP(K1530,Table!$A$2:$C$121,2,0)</f>
        <v>15</v>
      </c>
      <c r="N1530" s="26">
        <f>VLOOKUP(K1530,Table!$A$2:$C$121,3,0)</f>
        <v>5</v>
      </c>
      <c r="O1530" s="13" t="str">
        <f>VLOOKUP(A1530,Table!$U$1:$V$230,2,0)</f>
        <v>Orthorhombic</v>
      </c>
      <c r="P1530" s="1"/>
    </row>
    <row r="1531" spans="1:16">
      <c r="A1531" s="12">
        <v>61</v>
      </c>
      <c r="B1531" s="12">
        <v>426846</v>
      </c>
      <c r="C1531" s="12" t="s">
        <v>2248</v>
      </c>
      <c r="D1531" s="12" t="s">
        <v>2246</v>
      </c>
      <c r="E1531" s="17" t="s">
        <v>11641</v>
      </c>
      <c r="F1531" s="25" t="str">
        <f>LEFT(E1531,MIN(FIND({0,1,2,3,4,5,6,7,8,9},ASC(E1531)&amp;1234567890))-1)</f>
        <v>In</v>
      </c>
      <c r="G1531" s="25">
        <f t="shared" si="46"/>
        <v>2</v>
      </c>
      <c r="H1531" s="25">
        <f>VLOOKUP(F1531,Table!$A$2:$C$121,2,0)</f>
        <v>13</v>
      </c>
      <c r="I1531" s="26">
        <f>VLOOKUP(F1531,Table!$A$2:$C$121,3,0)</f>
        <v>5</v>
      </c>
      <c r="J1531" s="17" t="s">
        <v>59</v>
      </c>
      <c r="K1531" s="25" t="str">
        <f>LEFT(J1531,MIN(FIND({0,1,2,3,4,5,6,7,8,9},ASC(J1531)&amp;1234567890))-1)</f>
        <v>O</v>
      </c>
      <c r="L1531" s="25">
        <f t="shared" si="47"/>
        <v>3</v>
      </c>
      <c r="M1531" s="25">
        <f>VLOOKUP(K1531,Table!$A$2:$C$121,2,0)</f>
        <v>16</v>
      </c>
      <c r="N1531" s="26">
        <f>VLOOKUP(K1531,Table!$A$2:$C$121,3,0)</f>
        <v>2</v>
      </c>
      <c r="O1531" s="13" t="str">
        <f>VLOOKUP(A1531,Table!$U$1:$V$230,2,0)</f>
        <v>Orthorhombic</v>
      </c>
      <c r="P1531" s="1"/>
    </row>
    <row r="1532" spans="1:16">
      <c r="A1532" s="12">
        <v>62</v>
      </c>
      <c r="B1532" s="12">
        <v>77</v>
      </c>
      <c r="C1532" s="12" t="s">
        <v>2293</v>
      </c>
      <c r="D1532" s="12" t="s">
        <v>2294</v>
      </c>
      <c r="E1532" s="17" t="s">
        <v>11840</v>
      </c>
      <c r="F1532" s="25" t="str">
        <f>LEFT(E1532,MIN(FIND({0,1,2,3,4,5,6,7,8,9},ASC(E1532)&amp;1234567890))-1)</f>
        <v>Bi</v>
      </c>
      <c r="G1532" s="25">
        <f t="shared" si="46"/>
        <v>3</v>
      </c>
      <c r="H1532" s="25">
        <f>VLOOKUP(F1532,Table!$A$2:$C$121,2,0)</f>
        <v>15</v>
      </c>
      <c r="I1532" s="26">
        <f>VLOOKUP(F1532,Table!$A$2:$C$121,3,0)</f>
        <v>6</v>
      </c>
      <c r="J1532" s="17" t="s">
        <v>11460</v>
      </c>
      <c r="K1532" s="25" t="str">
        <f>LEFT(J1532,MIN(FIND({0,1,2,3,4,5,6,7,8,9},ASC(J1532)&amp;1234567890))-1)</f>
        <v>Y</v>
      </c>
      <c r="L1532" s="25">
        <f t="shared" si="47"/>
        <v>5</v>
      </c>
      <c r="M1532" s="25">
        <f>VLOOKUP(K1532,Table!$A$2:$C$121,2,0)</f>
        <v>3</v>
      </c>
      <c r="N1532" s="26">
        <f>VLOOKUP(K1532,Table!$A$2:$C$121,3,0)</f>
        <v>5</v>
      </c>
      <c r="O1532" s="13" t="str">
        <f>VLOOKUP(A1532,Table!$U$1:$V$230,2,0)</f>
        <v>Orthorhombic</v>
      </c>
      <c r="P1532" s="1"/>
    </row>
    <row r="1533" spans="1:16">
      <c r="A1533" s="12">
        <v>62</v>
      </c>
      <c r="B1533" s="12">
        <v>79</v>
      </c>
      <c r="C1533" s="12" t="s">
        <v>2293</v>
      </c>
      <c r="D1533" s="12" t="s">
        <v>1251</v>
      </c>
      <c r="E1533" s="17" t="s">
        <v>328</v>
      </c>
      <c r="F1533" s="25" t="str">
        <f>LEFT(E1533,MIN(FIND({0,1,2,3,4,5,6,7,8,9},ASC(E1533)&amp;1234567890))-1)</f>
        <v>Te</v>
      </c>
      <c r="G1533" s="25">
        <f t="shared" si="46"/>
        <v>1</v>
      </c>
      <c r="H1533" s="25">
        <f>VLOOKUP(F1533,Table!$A$2:$C$121,2,0)</f>
        <v>16</v>
      </c>
      <c r="I1533" s="26">
        <f>VLOOKUP(F1533,Table!$A$2:$C$121,3,0)</f>
        <v>5</v>
      </c>
      <c r="J1533" s="17" t="s">
        <v>374</v>
      </c>
      <c r="K1533" s="25" t="str">
        <f>LEFT(J1533,MIN(FIND({0,1,2,3,4,5,6,7,8,9},ASC(J1533)&amp;1234567890))-1)</f>
        <v>I</v>
      </c>
      <c r="L1533" s="25">
        <f t="shared" si="47"/>
        <v>4</v>
      </c>
      <c r="M1533" s="25">
        <f>VLOOKUP(K1533,Table!$A$2:$C$121,2,0)</f>
        <v>17</v>
      </c>
      <c r="N1533" s="26">
        <f>VLOOKUP(K1533,Table!$A$2:$C$121,3,0)</f>
        <v>5</v>
      </c>
      <c r="O1533" s="13" t="str">
        <f>VLOOKUP(A1533,Table!$U$1:$V$230,2,0)</f>
        <v>Orthorhombic</v>
      </c>
      <c r="P1533" s="1"/>
    </row>
    <row r="1534" spans="1:16">
      <c r="A1534" s="12">
        <v>62</v>
      </c>
      <c r="B1534" s="12">
        <v>106</v>
      </c>
      <c r="C1534" s="12" t="s">
        <v>2295</v>
      </c>
      <c r="D1534" s="12" t="s">
        <v>2296</v>
      </c>
      <c r="E1534" s="17" t="s">
        <v>73</v>
      </c>
      <c r="F1534" s="25" t="str">
        <f>LEFT(E1534,MIN(FIND({0,1,2,3,4,5,6,7,8,9},ASC(E1534)&amp;1234567890))-1)</f>
        <v>Te</v>
      </c>
      <c r="G1534" s="25">
        <f t="shared" si="46"/>
        <v>2</v>
      </c>
      <c r="H1534" s="25">
        <f>VLOOKUP(F1534,Table!$A$2:$C$121,2,0)</f>
        <v>16</v>
      </c>
      <c r="I1534" s="26">
        <f>VLOOKUP(F1534,Table!$A$2:$C$121,3,0)</f>
        <v>5</v>
      </c>
      <c r="J1534" s="17" t="s">
        <v>11344</v>
      </c>
      <c r="K1534" s="25" t="str">
        <f>LEFT(J1534,MIN(FIND({0,1,2,3,4,5,6,7,8,9},ASC(J1534)&amp;1234567890))-1)</f>
        <v>Br</v>
      </c>
      <c r="L1534" s="25">
        <f t="shared" si="47"/>
        <v>1</v>
      </c>
      <c r="M1534" s="25">
        <f>VLOOKUP(K1534,Table!$A$2:$C$121,2,0)</f>
        <v>17</v>
      </c>
      <c r="N1534" s="26">
        <f>VLOOKUP(K1534,Table!$A$2:$C$121,3,0)</f>
        <v>4</v>
      </c>
      <c r="O1534" s="13" t="str">
        <f>VLOOKUP(A1534,Table!$U$1:$V$230,2,0)</f>
        <v>Orthorhombic</v>
      </c>
      <c r="P1534" s="1"/>
    </row>
    <row r="1535" spans="1:16">
      <c r="A1535" s="12">
        <v>62</v>
      </c>
      <c r="B1535" s="12">
        <v>107</v>
      </c>
      <c r="C1535" s="12" t="s">
        <v>2295</v>
      </c>
      <c r="D1535" s="12" t="s">
        <v>2297</v>
      </c>
      <c r="E1535" s="17" t="s">
        <v>73</v>
      </c>
      <c r="F1535" s="25" t="str">
        <f>LEFT(E1535,MIN(FIND({0,1,2,3,4,5,6,7,8,9},ASC(E1535)&amp;1234567890))-1)</f>
        <v>Te</v>
      </c>
      <c r="G1535" s="25">
        <f t="shared" si="46"/>
        <v>2</v>
      </c>
      <c r="H1535" s="25">
        <f>VLOOKUP(F1535,Table!$A$2:$C$121,2,0)</f>
        <v>16</v>
      </c>
      <c r="I1535" s="26">
        <f>VLOOKUP(F1535,Table!$A$2:$C$121,3,0)</f>
        <v>5</v>
      </c>
      <c r="J1535" s="17" t="s">
        <v>329</v>
      </c>
      <c r="K1535" s="25" t="str">
        <f>LEFT(J1535,MIN(FIND({0,1,2,3,4,5,6,7,8,9},ASC(J1535)&amp;1234567890))-1)</f>
        <v>I</v>
      </c>
      <c r="L1535" s="25">
        <f t="shared" si="47"/>
        <v>1</v>
      </c>
      <c r="M1535" s="25">
        <f>VLOOKUP(K1535,Table!$A$2:$C$121,2,0)</f>
        <v>17</v>
      </c>
      <c r="N1535" s="26">
        <f>VLOOKUP(K1535,Table!$A$2:$C$121,3,0)</f>
        <v>5</v>
      </c>
      <c r="O1535" s="13" t="str">
        <f>VLOOKUP(A1535,Table!$U$1:$V$230,2,0)</f>
        <v>Orthorhombic</v>
      </c>
      <c r="P1535" s="1"/>
    </row>
    <row r="1536" spans="1:16">
      <c r="A1536" s="12">
        <v>62</v>
      </c>
      <c r="B1536" s="12">
        <v>153</v>
      </c>
      <c r="C1536" s="12" t="s">
        <v>2293</v>
      </c>
      <c r="D1536" s="12" t="s">
        <v>2298</v>
      </c>
      <c r="E1536" s="17" t="s">
        <v>393</v>
      </c>
      <c r="F1536" s="25" t="str">
        <f>LEFT(E1536,MIN(FIND({0,1,2,3,4,5,6,7,8,9},ASC(E1536)&amp;1234567890))-1)</f>
        <v>Mo</v>
      </c>
      <c r="G1536" s="25">
        <f t="shared" si="46"/>
        <v>1</v>
      </c>
      <c r="H1536" s="25">
        <f>VLOOKUP(F1536,Table!$A$2:$C$121,2,0)</f>
        <v>6</v>
      </c>
      <c r="I1536" s="26">
        <f>VLOOKUP(F1536,Table!$A$2:$C$121,3,0)</f>
        <v>5</v>
      </c>
      <c r="J1536" s="17" t="s">
        <v>380</v>
      </c>
      <c r="K1536" s="25" t="str">
        <f>LEFT(J1536,MIN(FIND({0,1,2,3,4,5,6,7,8,9},ASC(J1536)&amp;1234567890))-1)</f>
        <v>F</v>
      </c>
      <c r="L1536" s="25">
        <f t="shared" si="47"/>
        <v>6</v>
      </c>
      <c r="M1536" s="25">
        <f>VLOOKUP(K1536,Table!$A$2:$C$121,2,0)</f>
        <v>17</v>
      </c>
      <c r="N1536" s="26">
        <f>VLOOKUP(K1536,Table!$A$2:$C$121,3,0)</f>
        <v>2</v>
      </c>
      <c r="O1536" s="13" t="str">
        <f>VLOOKUP(A1536,Table!$U$1:$V$230,2,0)</f>
        <v>Orthorhombic</v>
      </c>
      <c r="P1536" s="1"/>
    </row>
    <row r="1537" spans="1:16">
      <c r="A1537" s="12">
        <v>62</v>
      </c>
      <c r="B1537" s="12">
        <v>322</v>
      </c>
      <c r="C1537" s="12" t="s">
        <v>2293</v>
      </c>
      <c r="D1537" s="12" t="s">
        <v>2299</v>
      </c>
      <c r="E1537" s="17" t="s">
        <v>343</v>
      </c>
      <c r="F1537" s="25" t="str">
        <f>LEFT(E1537,MIN(FIND({0,1,2,3,4,5,6,7,8,9},ASC(E1537)&amp;1234567890))-1)</f>
        <v>U</v>
      </c>
      <c r="G1537" s="25">
        <f t="shared" si="46"/>
        <v>1</v>
      </c>
      <c r="H1537" s="25">
        <f>VLOOKUP(F1537,Table!$A$2:$C$121,2,0)</f>
        <v>3</v>
      </c>
      <c r="I1537" s="26">
        <f>VLOOKUP(F1537,Table!$A$2:$C$121,3,0)</f>
        <v>7</v>
      </c>
      <c r="J1537" s="17" t="s">
        <v>380</v>
      </c>
      <c r="K1537" s="25" t="str">
        <f>LEFT(J1537,MIN(FIND({0,1,2,3,4,5,6,7,8,9},ASC(J1537)&amp;1234567890))-1)</f>
        <v>F</v>
      </c>
      <c r="L1537" s="25">
        <f t="shared" si="47"/>
        <v>6</v>
      </c>
      <c r="M1537" s="25">
        <f>VLOOKUP(K1537,Table!$A$2:$C$121,2,0)</f>
        <v>17</v>
      </c>
      <c r="N1537" s="26">
        <f>VLOOKUP(K1537,Table!$A$2:$C$121,3,0)</f>
        <v>2</v>
      </c>
      <c r="O1537" s="13" t="str">
        <f>VLOOKUP(A1537,Table!$U$1:$V$230,2,0)</f>
        <v>Orthorhombic</v>
      </c>
      <c r="P1537" s="1"/>
    </row>
    <row r="1538" spans="1:16">
      <c r="A1538" s="12">
        <v>62</v>
      </c>
      <c r="B1538" s="12">
        <v>396</v>
      </c>
      <c r="C1538" s="12" t="s">
        <v>2293</v>
      </c>
      <c r="D1538" s="12" t="s">
        <v>2300</v>
      </c>
      <c r="E1538" s="17" t="s">
        <v>11935</v>
      </c>
      <c r="F1538" s="25" t="str">
        <f>LEFT(E1538,MIN(FIND({0,1,2,3,4,5,6,7,8,9},ASC(E1538)&amp;1234567890))-1)</f>
        <v>Cu</v>
      </c>
      <c r="G1538" s="25">
        <f t="shared" ref="G1538:G1601" si="48">IF(SUBSTITUTE(E1538,F1538,"")="",1,SUBSTITUTE(E1538,F1538,""))*1</f>
        <v>8</v>
      </c>
      <c r="H1538" s="25">
        <f>VLOOKUP(F1538,Table!$A$2:$C$121,2,0)</f>
        <v>11</v>
      </c>
      <c r="I1538" s="26">
        <f>VLOOKUP(F1538,Table!$A$2:$C$121,3,0)</f>
        <v>4</v>
      </c>
      <c r="J1538" s="17" t="s">
        <v>339</v>
      </c>
      <c r="K1538" s="25" t="str">
        <f>LEFT(J1538,MIN(FIND({0,1,2,3,4,5,6,7,8,9},ASC(J1538)&amp;1234567890))-1)</f>
        <v>Hf</v>
      </c>
      <c r="L1538" s="25">
        <f t="shared" ref="L1538:L1601" si="49">IF(SUBSTITUTE(J1538,K1538,"")="",1,SUBSTITUTE(J1538,K1538,""))*1</f>
        <v>3</v>
      </c>
      <c r="M1538" s="25">
        <f>VLOOKUP(K1538,Table!$A$2:$C$121,2,0)</f>
        <v>4</v>
      </c>
      <c r="N1538" s="26">
        <f>VLOOKUP(K1538,Table!$A$2:$C$121,3,0)</f>
        <v>6</v>
      </c>
      <c r="O1538" s="13" t="str">
        <f>VLOOKUP(A1538,Table!$U$1:$V$230,2,0)</f>
        <v>Orthorhombic</v>
      </c>
      <c r="P1538" s="1"/>
    </row>
    <row r="1539" spans="1:16">
      <c r="A1539" s="12">
        <v>62</v>
      </c>
      <c r="B1539" s="12">
        <v>419</v>
      </c>
      <c r="C1539" s="12" t="s">
        <v>2293</v>
      </c>
      <c r="D1539" s="12" t="s">
        <v>2301</v>
      </c>
      <c r="E1539" s="17" t="s">
        <v>11377</v>
      </c>
      <c r="F1539" s="25" t="str">
        <f>LEFT(E1539,MIN(FIND({0,1,2,3,4,5,6,7,8,9},ASC(E1539)&amp;1234567890))-1)</f>
        <v>Dy</v>
      </c>
      <c r="G1539" s="25">
        <f t="shared" si="48"/>
        <v>2</v>
      </c>
      <c r="H1539" s="25">
        <f>VLOOKUP(F1539,Table!$A$2:$C$121,2,0)</f>
        <v>3</v>
      </c>
      <c r="I1539" s="26">
        <f>VLOOKUP(F1539,Table!$A$2:$C$121,3,0)</f>
        <v>6</v>
      </c>
      <c r="J1539" s="17" t="s">
        <v>533</v>
      </c>
      <c r="K1539" s="25" t="str">
        <f>LEFT(J1539,MIN(FIND({0,1,2,3,4,5,6,7,8,9},ASC(J1539)&amp;1234567890))-1)</f>
        <v>Se</v>
      </c>
      <c r="L1539" s="25">
        <f t="shared" si="49"/>
        <v>3</v>
      </c>
      <c r="M1539" s="25">
        <f>VLOOKUP(K1539,Table!$A$2:$C$121,2,0)</f>
        <v>16</v>
      </c>
      <c r="N1539" s="26">
        <f>VLOOKUP(K1539,Table!$A$2:$C$121,3,0)</f>
        <v>4</v>
      </c>
      <c r="O1539" s="13" t="str">
        <f>VLOOKUP(A1539,Table!$U$1:$V$230,2,0)</f>
        <v>Orthorhombic</v>
      </c>
      <c r="P1539" s="1"/>
    </row>
    <row r="1540" spans="1:16">
      <c r="A1540" s="12">
        <v>62</v>
      </c>
      <c r="B1540" s="12">
        <v>422</v>
      </c>
      <c r="C1540" s="12" t="s">
        <v>2293</v>
      </c>
      <c r="D1540" s="12" t="s">
        <v>2302</v>
      </c>
      <c r="E1540" s="17" t="s">
        <v>11650</v>
      </c>
      <c r="F1540" s="25" t="str">
        <f>LEFT(E1540,MIN(FIND({0,1,2,3,4,5,6,7,8,9},ASC(E1540)&amp;1234567890))-1)</f>
        <v>Sr</v>
      </c>
      <c r="G1540" s="25">
        <f t="shared" si="48"/>
        <v>2</v>
      </c>
      <c r="H1540" s="25">
        <f>VLOOKUP(F1540,Table!$A$2:$C$121,2,0)</f>
        <v>2</v>
      </c>
      <c r="I1540" s="26">
        <f>VLOOKUP(F1540,Table!$A$2:$C$121,3,0)</f>
        <v>5</v>
      </c>
      <c r="J1540" s="17" t="s">
        <v>31</v>
      </c>
      <c r="K1540" s="25" t="str">
        <f>LEFT(J1540,MIN(FIND({0,1,2,3,4,5,6,7,8,9},ASC(J1540)&amp;1234567890))-1)</f>
        <v>Si</v>
      </c>
      <c r="L1540" s="25">
        <f t="shared" si="49"/>
        <v>1</v>
      </c>
      <c r="M1540" s="25">
        <f>VLOOKUP(K1540,Table!$A$2:$C$121,2,0)</f>
        <v>14</v>
      </c>
      <c r="N1540" s="26">
        <f>VLOOKUP(K1540,Table!$A$2:$C$121,3,0)</f>
        <v>3</v>
      </c>
      <c r="O1540" s="13" t="str">
        <f>VLOOKUP(A1540,Table!$U$1:$V$230,2,0)</f>
        <v>Orthorhombic</v>
      </c>
      <c r="P1540" s="1"/>
    </row>
    <row r="1541" spans="1:16">
      <c r="A1541" s="12">
        <v>62</v>
      </c>
      <c r="B1541" s="12">
        <v>457</v>
      </c>
      <c r="C1541" s="12" t="s">
        <v>2303</v>
      </c>
      <c r="D1541" s="12" t="s">
        <v>2304</v>
      </c>
      <c r="E1541" s="17" t="s">
        <v>11355</v>
      </c>
      <c r="F1541" s="25" t="str">
        <f>LEFT(E1541,MIN(FIND({0,1,2,3,4,5,6,7,8,9},ASC(E1541)&amp;1234567890))-1)</f>
        <v>Pt</v>
      </c>
      <c r="G1541" s="25">
        <f t="shared" si="48"/>
        <v>3</v>
      </c>
      <c r="H1541" s="25">
        <f>VLOOKUP(F1541,Table!$A$2:$C$121,2,0)</f>
        <v>10</v>
      </c>
      <c r="I1541" s="26">
        <f>VLOOKUP(F1541,Table!$A$2:$C$121,3,0)</f>
        <v>6</v>
      </c>
      <c r="J1541" s="17" t="s">
        <v>11461</v>
      </c>
      <c r="K1541" s="25" t="str">
        <f>LEFT(J1541,MIN(FIND({0,1,2,3,4,5,6,7,8,9},ASC(J1541)&amp;1234567890))-1)</f>
        <v>Ge</v>
      </c>
      <c r="L1541" s="25">
        <f t="shared" si="49"/>
        <v>2</v>
      </c>
      <c r="M1541" s="25">
        <f>VLOOKUP(K1541,Table!$A$2:$C$121,2,0)</f>
        <v>14</v>
      </c>
      <c r="N1541" s="26">
        <f>VLOOKUP(K1541,Table!$A$2:$C$121,3,0)</f>
        <v>4</v>
      </c>
      <c r="O1541" s="13" t="str">
        <f>VLOOKUP(A1541,Table!$U$1:$V$230,2,0)</f>
        <v>Orthorhombic</v>
      </c>
      <c r="P1541" s="1"/>
    </row>
    <row r="1542" spans="1:16">
      <c r="A1542" s="12">
        <v>62</v>
      </c>
      <c r="B1542" s="12">
        <v>977</v>
      </c>
      <c r="C1542" s="12" t="s">
        <v>2293</v>
      </c>
      <c r="D1542" s="12" t="s">
        <v>2305</v>
      </c>
      <c r="E1542" s="17" t="s">
        <v>11936</v>
      </c>
      <c r="F1542" s="25" t="str">
        <f>LEFT(E1542,MIN(FIND({0,1,2,3,4,5,6,7,8,9},ASC(E1542)&amp;1234567890))-1)</f>
        <v>Pu</v>
      </c>
      <c r="G1542" s="25">
        <f t="shared" si="48"/>
        <v>5</v>
      </c>
      <c r="H1542" s="25">
        <f>VLOOKUP(F1542,Table!$A$2:$C$121,2,0)</f>
        <v>3</v>
      </c>
      <c r="I1542" s="26">
        <f>VLOOKUP(F1542,Table!$A$2:$C$121,3,0)</f>
        <v>7</v>
      </c>
      <c r="J1542" s="17" t="s">
        <v>11316</v>
      </c>
      <c r="K1542" s="25" t="str">
        <f>LEFT(J1542,MIN(FIND({0,1,2,3,4,5,6,7,8,9},ASC(J1542)&amp;1234567890))-1)</f>
        <v>Rh</v>
      </c>
      <c r="L1542" s="25">
        <f t="shared" si="49"/>
        <v>4</v>
      </c>
      <c r="M1542" s="25">
        <f>VLOOKUP(K1542,Table!$A$2:$C$121,2,0)</f>
        <v>9</v>
      </c>
      <c r="N1542" s="26">
        <f>VLOOKUP(K1542,Table!$A$2:$C$121,3,0)</f>
        <v>5</v>
      </c>
      <c r="O1542" s="13" t="str">
        <f>VLOOKUP(A1542,Table!$U$1:$V$230,2,0)</f>
        <v>Orthorhombic</v>
      </c>
      <c r="P1542" s="1"/>
    </row>
    <row r="1543" spans="1:16">
      <c r="A1543" s="12">
        <v>62</v>
      </c>
      <c r="B1543" s="12">
        <v>990</v>
      </c>
      <c r="C1543" s="12" t="s">
        <v>2293</v>
      </c>
      <c r="D1543" s="12" t="s">
        <v>2306</v>
      </c>
      <c r="E1543" s="17" t="s">
        <v>341</v>
      </c>
      <c r="F1543" s="25" t="str">
        <f>LEFT(E1543,MIN(FIND({0,1,2,3,4,5,6,7,8,9},ASC(E1543)&amp;1234567890))-1)</f>
        <v>Ru</v>
      </c>
      <c r="G1543" s="25">
        <f t="shared" si="48"/>
        <v>1</v>
      </c>
      <c r="H1543" s="25">
        <f>VLOOKUP(F1543,Table!$A$2:$C$121,2,0)</f>
        <v>8</v>
      </c>
      <c r="I1543" s="26">
        <f>VLOOKUP(F1543,Table!$A$2:$C$121,3,0)</f>
        <v>5</v>
      </c>
      <c r="J1543" s="17" t="s">
        <v>11645</v>
      </c>
      <c r="K1543" s="25" t="str">
        <f>LEFT(J1543,MIN(FIND({0,1,2,3,4,5,6,7,8,9},ASC(J1543)&amp;1234567890))-1)</f>
        <v>Sb</v>
      </c>
      <c r="L1543" s="25">
        <f t="shared" si="49"/>
        <v>1</v>
      </c>
      <c r="M1543" s="25">
        <f>VLOOKUP(K1543,Table!$A$2:$C$121,2,0)</f>
        <v>15</v>
      </c>
      <c r="N1543" s="26">
        <f>VLOOKUP(K1543,Table!$A$2:$C$121,3,0)</f>
        <v>5</v>
      </c>
      <c r="O1543" s="13" t="str">
        <f>VLOOKUP(A1543,Table!$U$1:$V$230,2,0)</f>
        <v>Orthorhombic</v>
      </c>
      <c r="P1543" s="1"/>
    </row>
    <row r="1544" spans="1:16">
      <c r="A1544" s="12">
        <v>62</v>
      </c>
      <c r="B1544" s="12">
        <v>991</v>
      </c>
      <c r="C1544" s="12" t="s">
        <v>2293</v>
      </c>
      <c r="D1544" s="12" t="s">
        <v>2307</v>
      </c>
      <c r="E1544" s="17" t="s">
        <v>11294</v>
      </c>
      <c r="F1544" s="25" t="str">
        <f>LEFT(E1544,MIN(FIND({0,1,2,3,4,5,6,7,8,9},ASC(E1544)&amp;1234567890))-1)</f>
        <v>Rh</v>
      </c>
      <c r="G1544" s="25">
        <f t="shared" si="48"/>
        <v>1</v>
      </c>
      <c r="H1544" s="25">
        <f>VLOOKUP(F1544,Table!$A$2:$C$121,2,0)</f>
        <v>9</v>
      </c>
      <c r="I1544" s="26">
        <f>VLOOKUP(F1544,Table!$A$2:$C$121,3,0)</f>
        <v>5</v>
      </c>
      <c r="J1544" s="17" t="s">
        <v>11645</v>
      </c>
      <c r="K1544" s="25" t="str">
        <f>LEFT(J1544,MIN(FIND({0,1,2,3,4,5,6,7,8,9},ASC(J1544)&amp;1234567890))-1)</f>
        <v>Sb</v>
      </c>
      <c r="L1544" s="25">
        <f t="shared" si="49"/>
        <v>1</v>
      </c>
      <c r="M1544" s="25">
        <f>VLOOKUP(K1544,Table!$A$2:$C$121,2,0)</f>
        <v>15</v>
      </c>
      <c r="N1544" s="26">
        <f>VLOOKUP(K1544,Table!$A$2:$C$121,3,0)</f>
        <v>5</v>
      </c>
      <c r="O1544" s="13" t="str">
        <f>VLOOKUP(A1544,Table!$U$1:$V$230,2,0)</f>
        <v>Orthorhombic</v>
      </c>
      <c r="P1544" s="1"/>
    </row>
    <row r="1545" spans="1:16">
      <c r="A1545" s="12">
        <v>62</v>
      </c>
      <c r="B1545" s="12">
        <v>1030</v>
      </c>
      <c r="C1545" s="12" t="s">
        <v>2293</v>
      </c>
      <c r="D1545" s="12" t="s">
        <v>2308</v>
      </c>
      <c r="E1545" s="17" t="s">
        <v>357</v>
      </c>
      <c r="F1545" s="25" t="str">
        <f>LEFT(E1545,MIN(FIND({0,1,2,3,4,5,6,7,8,9},ASC(E1545)&amp;1234567890))-1)</f>
        <v>Cs</v>
      </c>
      <c r="G1545" s="25">
        <f t="shared" si="48"/>
        <v>2</v>
      </c>
      <c r="H1545" s="25">
        <f>VLOOKUP(F1545,Table!$A$2:$C$121,2,0)</f>
        <v>1</v>
      </c>
      <c r="I1545" s="26">
        <f>VLOOKUP(F1545,Table!$A$2:$C$121,3,0)</f>
        <v>6</v>
      </c>
      <c r="J1545" s="17" t="s">
        <v>379</v>
      </c>
      <c r="K1545" s="25" t="str">
        <f>LEFT(J1545,MIN(FIND({0,1,2,3,4,5,6,7,8,9},ASC(J1545)&amp;1234567890))-1)</f>
        <v>S</v>
      </c>
      <c r="L1545" s="25">
        <f t="shared" si="49"/>
        <v>1</v>
      </c>
      <c r="M1545" s="25">
        <f>VLOOKUP(K1545,Table!$A$2:$C$121,2,0)</f>
        <v>16</v>
      </c>
      <c r="N1545" s="26">
        <f>VLOOKUP(K1545,Table!$A$2:$C$121,3,0)</f>
        <v>3</v>
      </c>
      <c r="O1545" s="13" t="str">
        <f>VLOOKUP(A1545,Table!$U$1:$V$230,2,0)</f>
        <v>Orthorhombic</v>
      </c>
      <c r="P1545" s="1"/>
    </row>
    <row r="1546" spans="1:16">
      <c r="A1546" s="12">
        <v>62</v>
      </c>
      <c r="B1546" s="12">
        <v>1090</v>
      </c>
      <c r="C1546" s="12" t="s">
        <v>2293</v>
      </c>
      <c r="D1546" s="12" t="s">
        <v>2309</v>
      </c>
      <c r="E1546" s="17" t="s">
        <v>330</v>
      </c>
      <c r="F1546" s="25" t="str">
        <f>LEFT(E1546,MIN(FIND({0,1,2,3,4,5,6,7,8,9},ASC(E1546)&amp;1234567890))-1)</f>
        <v>Ca</v>
      </c>
      <c r="G1546" s="25">
        <f t="shared" si="48"/>
        <v>1</v>
      </c>
      <c r="H1546" s="25">
        <f>VLOOKUP(F1546,Table!$A$2:$C$121,2,0)</f>
        <v>2</v>
      </c>
      <c r="I1546" s="26">
        <f>VLOOKUP(F1546,Table!$A$2:$C$121,3,0)</f>
        <v>4</v>
      </c>
      <c r="J1546" s="17" t="s">
        <v>446</v>
      </c>
      <c r="K1546" s="25" t="str">
        <f>LEFT(J1546,MIN(FIND({0,1,2,3,4,5,6,7,8,9},ASC(J1546)&amp;1234567890))-1)</f>
        <v>D</v>
      </c>
      <c r="L1546" s="25">
        <f t="shared" si="49"/>
        <v>2</v>
      </c>
      <c r="M1546" s="25">
        <f>VLOOKUP(K1546,Table!$A$2:$C$121,2,0)</f>
        <v>1</v>
      </c>
      <c r="N1546" s="26">
        <f>VLOOKUP(K1546,Table!$A$2:$C$121,3,0)</f>
        <v>1</v>
      </c>
      <c r="O1546" s="13" t="str">
        <f>VLOOKUP(A1546,Table!$U$1:$V$230,2,0)</f>
        <v>Orthorhombic</v>
      </c>
      <c r="P1546" s="1"/>
    </row>
    <row r="1547" spans="1:16">
      <c r="A1547" s="12">
        <v>62</v>
      </c>
      <c r="B1547" s="12">
        <v>1269</v>
      </c>
      <c r="C1547" s="12" t="s">
        <v>2293</v>
      </c>
      <c r="D1547" s="12" t="s">
        <v>2310</v>
      </c>
      <c r="E1547" s="17" t="s">
        <v>542</v>
      </c>
      <c r="F1547" s="25" t="str">
        <f>LEFT(E1547,MIN(FIND({0,1,2,3,4,5,6,7,8,9},ASC(E1547)&amp;1234567890))-1)</f>
        <v>Bi</v>
      </c>
      <c r="G1547" s="25">
        <f t="shared" si="48"/>
        <v>1</v>
      </c>
      <c r="H1547" s="25">
        <f>VLOOKUP(F1547,Table!$A$2:$C$121,2,0)</f>
        <v>15</v>
      </c>
      <c r="I1547" s="26">
        <f>VLOOKUP(F1547,Table!$A$2:$C$121,3,0)</f>
        <v>6</v>
      </c>
      <c r="J1547" s="17" t="s">
        <v>365</v>
      </c>
      <c r="K1547" s="25" t="str">
        <f>LEFT(J1547,MIN(FIND({0,1,2,3,4,5,6,7,8,9},ASC(J1547)&amp;1234567890))-1)</f>
        <v>F</v>
      </c>
      <c r="L1547" s="25">
        <f t="shared" si="49"/>
        <v>3</v>
      </c>
      <c r="M1547" s="25">
        <f>VLOOKUP(K1547,Table!$A$2:$C$121,2,0)</f>
        <v>17</v>
      </c>
      <c r="N1547" s="26">
        <f>VLOOKUP(K1547,Table!$A$2:$C$121,3,0)</f>
        <v>2</v>
      </c>
      <c r="O1547" s="13" t="str">
        <f>VLOOKUP(A1547,Table!$U$1:$V$230,2,0)</f>
        <v>Orthorhombic</v>
      </c>
      <c r="P1547" s="1"/>
    </row>
    <row r="1548" spans="1:16">
      <c r="A1548" s="12">
        <v>62</v>
      </c>
      <c r="B1548" s="12">
        <v>1345</v>
      </c>
      <c r="C1548" s="12" t="s">
        <v>2293</v>
      </c>
      <c r="D1548" s="12" t="s">
        <v>2311</v>
      </c>
      <c r="E1548" s="17" t="s">
        <v>11357</v>
      </c>
      <c r="F1548" s="25" t="str">
        <f>LEFT(E1548,MIN(FIND({0,1,2,3,4,5,6,7,8,9},ASC(E1548)&amp;1234567890))-1)</f>
        <v>Sb</v>
      </c>
      <c r="G1548" s="25">
        <f t="shared" si="48"/>
        <v>3</v>
      </c>
      <c r="H1548" s="25">
        <f>VLOOKUP(F1548,Table!$A$2:$C$121,2,0)</f>
        <v>15</v>
      </c>
      <c r="I1548" s="26">
        <f>VLOOKUP(F1548,Table!$A$2:$C$121,3,0)</f>
        <v>5</v>
      </c>
      <c r="J1548" s="17" t="s">
        <v>56</v>
      </c>
      <c r="K1548" s="25" t="str">
        <f>LEFT(J1548,MIN(FIND({0,1,2,3,4,5,6,7,8,9},ASC(J1548)&amp;1234567890))-1)</f>
        <v>Ti</v>
      </c>
      <c r="L1548" s="25">
        <f t="shared" si="49"/>
        <v>5</v>
      </c>
      <c r="M1548" s="25">
        <f>VLOOKUP(K1548,Table!$A$2:$C$121,2,0)</f>
        <v>4</v>
      </c>
      <c r="N1548" s="26">
        <f>VLOOKUP(K1548,Table!$A$2:$C$121,3,0)</f>
        <v>4</v>
      </c>
      <c r="O1548" s="13" t="str">
        <f>VLOOKUP(A1548,Table!$U$1:$V$230,2,0)</f>
        <v>Orthorhombic</v>
      </c>
      <c r="P1548" s="1"/>
    </row>
    <row r="1549" spans="1:16">
      <c r="A1549" s="12">
        <v>62</v>
      </c>
      <c r="B1549" s="12">
        <v>1435</v>
      </c>
      <c r="C1549" s="12" t="s">
        <v>2293</v>
      </c>
      <c r="D1549" s="12" t="s">
        <v>1377</v>
      </c>
      <c r="E1549" s="17" t="s">
        <v>46</v>
      </c>
      <c r="F1549" s="25" t="str">
        <f>LEFT(E1549,MIN(FIND({0,1,2,3,4,5,6,7,8,9},ASC(E1549)&amp;1234567890))-1)</f>
        <v>La</v>
      </c>
      <c r="G1549" s="25">
        <f t="shared" si="48"/>
        <v>1</v>
      </c>
      <c r="H1549" s="25">
        <f>VLOOKUP(F1549,Table!$A$2:$C$121,2,0)</f>
        <v>3</v>
      </c>
      <c r="I1549" s="26">
        <f>VLOOKUP(F1549,Table!$A$2:$C$121,3,0)</f>
        <v>6</v>
      </c>
      <c r="J1549" s="17" t="s">
        <v>34</v>
      </c>
      <c r="K1549" s="25" t="str">
        <f>LEFT(J1549,MIN(FIND({0,1,2,3,4,5,6,7,8,9},ASC(J1549)&amp;1234567890))-1)</f>
        <v>S</v>
      </c>
      <c r="L1549" s="25">
        <f t="shared" si="49"/>
        <v>2</v>
      </c>
      <c r="M1549" s="25">
        <f>VLOOKUP(K1549,Table!$A$2:$C$121,2,0)</f>
        <v>16</v>
      </c>
      <c r="N1549" s="26">
        <f>VLOOKUP(K1549,Table!$A$2:$C$121,3,0)</f>
        <v>3</v>
      </c>
      <c r="O1549" s="13" t="str">
        <f>VLOOKUP(A1549,Table!$U$1:$V$230,2,0)</f>
        <v>Orthorhombic</v>
      </c>
      <c r="P1549" s="1"/>
    </row>
    <row r="1550" spans="1:16">
      <c r="A1550" s="12">
        <v>62</v>
      </c>
      <c r="B1550" s="12">
        <v>1621</v>
      </c>
      <c r="C1550" s="12" t="s">
        <v>2295</v>
      </c>
      <c r="D1550" s="12" t="s">
        <v>2312</v>
      </c>
      <c r="E1550" s="17" t="s">
        <v>544</v>
      </c>
      <c r="F1550" s="25" t="str">
        <f>LEFT(E1550,MIN(FIND({0,1,2,3,4,5,6,7,8,9},ASC(E1550)&amp;1234567890))-1)</f>
        <v>Ge</v>
      </c>
      <c r="G1550" s="25">
        <f t="shared" si="48"/>
        <v>1</v>
      </c>
      <c r="H1550" s="25">
        <f>VLOOKUP(F1550,Table!$A$2:$C$121,2,0)</f>
        <v>14</v>
      </c>
      <c r="I1550" s="26">
        <f>VLOOKUP(F1550,Table!$A$2:$C$121,3,0)</f>
        <v>4</v>
      </c>
      <c r="J1550" s="17" t="s">
        <v>379</v>
      </c>
      <c r="K1550" s="25" t="str">
        <f>LEFT(J1550,MIN(FIND({0,1,2,3,4,5,6,7,8,9},ASC(J1550)&amp;1234567890))-1)</f>
        <v>S</v>
      </c>
      <c r="L1550" s="25">
        <f t="shared" si="49"/>
        <v>1</v>
      </c>
      <c r="M1550" s="25">
        <f>VLOOKUP(K1550,Table!$A$2:$C$121,2,0)</f>
        <v>16</v>
      </c>
      <c r="N1550" s="26">
        <f>VLOOKUP(K1550,Table!$A$2:$C$121,3,0)</f>
        <v>3</v>
      </c>
      <c r="O1550" s="13" t="str">
        <f>VLOOKUP(A1550,Table!$U$1:$V$230,2,0)</f>
        <v>Orthorhombic</v>
      </c>
      <c r="P1550" s="1"/>
    </row>
    <row r="1551" spans="1:16">
      <c r="A1551" s="12">
        <v>62</v>
      </c>
      <c r="B1551" s="12">
        <v>1918</v>
      </c>
      <c r="C1551" s="12" t="s">
        <v>2293</v>
      </c>
      <c r="D1551" s="12" t="s">
        <v>2313</v>
      </c>
      <c r="E1551" s="17" t="s">
        <v>11502</v>
      </c>
      <c r="F1551" s="25" t="str">
        <f>LEFT(E1551,MIN(FIND({0,1,2,3,4,5,6,7,8,9},ASC(E1551)&amp;1234567890))-1)</f>
        <v>Pu</v>
      </c>
      <c r="G1551" s="25">
        <f t="shared" si="48"/>
        <v>1</v>
      </c>
      <c r="H1551" s="25">
        <f>VLOOKUP(F1551,Table!$A$2:$C$121,2,0)</f>
        <v>3</v>
      </c>
      <c r="I1551" s="26">
        <f>VLOOKUP(F1551,Table!$A$2:$C$121,3,0)</f>
        <v>7</v>
      </c>
      <c r="J1551" s="17" t="s">
        <v>541</v>
      </c>
      <c r="K1551" s="25" t="str">
        <f>LEFT(J1551,MIN(FIND({0,1,2,3,4,5,6,7,8,9},ASC(J1551)&amp;1234567890))-1)</f>
        <v>Pd</v>
      </c>
      <c r="L1551" s="25">
        <f t="shared" si="49"/>
        <v>1</v>
      </c>
      <c r="M1551" s="25">
        <f>VLOOKUP(K1551,Table!$A$2:$C$121,2,0)</f>
        <v>10</v>
      </c>
      <c r="N1551" s="26">
        <f>VLOOKUP(K1551,Table!$A$2:$C$121,3,0)</f>
        <v>5</v>
      </c>
      <c r="O1551" s="13" t="str">
        <f>VLOOKUP(A1551,Table!$U$1:$V$230,2,0)</f>
        <v>Orthorhombic</v>
      </c>
      <c r="P1551" s="1"/>
    </row>
    <row r="1552" spans="1:16">
      <c r="A1552" s="12">
        <v>62</v>
      </c>
      <c r="B1552" s="12">
        <v>2065</v>
      </c>
      <c r="C1552" s="12" t="s">
        <v>2293</v>
      </c>
      <c r="D1552" s="12" t="s">
        <v>2314</v>
      </c>
      <c r="E1552" s="17" t="s">
        <v>11425</v>
      </c>
      <c r="F1552" s="25" t="str">
        <f>LEFT(E1552,MIN(FIND({0,1,2,3,4,5,6,7,8,9},ASC(E1552)&amp;1234567890))-1)</f>
        <v>Ca</v>
      </c>
      <c r="G1552" s="25">
        <f t="shared" si="48"/>
        <v>5</v>
      </c>
      <c r="H1552" s="25">
        <f>VLOOKUP(F1552,Table!$A$2:$C$121,2,0)</f>
        <v>2</v>
      </c>
      <c r="I1552" s="26">
        <f>VLOOKUP(F1552,Table!$A$2:$C$121,3,0)</f>
        <v>4</v>
      </c>
      <c r="J1552" s="17" t="s">
        <v>11357</v>
      </c>
      <c r="K1552" s="25" t="str">
        <f>LEFT(J1552,MIN(FIND({0,1,2,3,4,5,6,7,8,9},ASC(J1552)&amp;1234567890))-1)</f>
        <v>Sb</v>
      </c>
      <c r="L1552" s="25">
        <f t="shared" si="49"/>
        <v>3</v>
      </c>
      <c r="M1552" s="25">
        <f>VLOOKUP(K1552,Table!$A$2:$C$121,2,0)</f>
        <v>15</v>
      </c>
      <c r="N1552" s="26">
        <f>VLOOKUP(K1552,Table!$A$2:$C$121,3,0)</f>
        <v>5</v>
      </c>
      <c r="O1552" s="13" t="str">
        <f>VLOOKUP(A1552,Table!$U$1:$V$230,2,0)</f>
        <v>Orthorhombic</v>
      </c>
      <c r="P1552" s="1"/>
    </row>
    <row r="1553" spans="1:16">
      <c r="A1553" s="12">
        <v>62</v>
      </c>
      <c r="B1553" s="12">
        <v>2140</v>
      </c>
      <c r="C1553" s="12" t="s">
        <v>2293</v>
      </c>
      <c r="D1553" s="12" t="s">
        <v>2315</v>
      </c>
      <c r="E1553" s="17" t="s">
        <v>11425</v>
      </c>
      <c r="F1553" s="25" t="str">
        <f>LEFT(E1553,MIN(FIND({0,1,2,3,4,5,6,7,8,9},ASC(E1553)&amp;1234567890))-1)</f>
        <v>Ca</v>
      </c>
      <c r="G1553" s="25">
        <f t="shared" si="48"/>
        <v>5</v>
      </c>
      <c r="H1553" s="25">
        <f>VLOOKUP(F1553,Table!$A$2:$C$121,2,0)</f>
        <v>2</v>
      </c>
      <c r="I1553" s="26">
        <f>VLOOKUP(F1553,Table!$A$2:$C$121,3,0)</f>
        <v>4</v>
      </c>
      <c r="J1553" s="17" t="s">
        <v>11840</v>
      </c>
      <c r="K1553" s="25" t="str">
        <f>LEFT(J1553,MIN(FIND({0,1,2,3,4,5,6,7,8,9},ASC(J1553)&amp;1234567890))-1)</f>
        <v>Bi</v>
      </c>
      <c r="L1553" s="25">
        <f t="shared" si="49"/>
        <v>3</v>
      </c>
      <c r="M1553" s="25">
        <f>VLOOKUP(K1553,Table!$A$2:$C$121,2,0)</f>
        <v>15</v>
      </c>
      <c r="N1553" s="26">
        <f>VLOOKUP(K1553,Table!$A$2:$C$121,3,0)</f>
        <v>6</v>
      </c>
      <c r="O1553" s="13" t="str">
        <f>VLOOKUP(A1553,Table!$U$1:$V$230,2,0)</f>
        <v>Orthorhombic</v>
      </c>
      <c r="P1553" s="1"/>
    </row>
    <row r="1554" spans="1:16">
      <c r="A1554" s="12">
        <v>62</v>
      </c>
      <c r="B1554" s="12">
        <v>2256</v>
      </c>
      <c r="C1554" s="12" t="s">
        <v>2293</v>
      </c>
      <c r="D1554" s="12" t="s">
        <v>2316</v>
      </c>
      <c r="E1554" s="17" t="s">
        <v>11937</v>
      </c>
      <c r="F1554" s="25" t="str">
        <f>LEFT(E1554,MIN(FIND({0,1,2,3,4,5,6,7,8,9},ASC(E1554)&amp;1234567890))-1)</f>
        <v>Pu</v>
      </c>
      <c r="G1554" s="25">
        <f t="shared" si="48"/>
        <v>2</v>
      </c>
      <c r="H1554" s="25">
        <f>VLOOKUP(F1554,Table!$A$2:$C$121,2,0)</f>
        <v>3</v>
      </c>
      <c r="I1554" s="26">
        <f>VLOOKUP(F1554,Table!$A$2:$C$121,3,0)</f>
        <v>7</v>
      </c>
      <c r="J1554" s="17" t="s">
        <v>539</v>
      </c>
      <c r="K1554" s="25" t="str">
        <f>LEFT(J1554,MIN(FIND({0,1,2,3,4,5,6,7,8,9},ASC(J1554)&amp;1234567890))-1)</f>
        <v>Pt</v>
      </c>
      <c r="L1554" s="25">
        <f t="shared" si="49"/>
        <v>1</v>
      </c>
      <c r="M1554" s="25">
        <f>VLOOKUP(K1554,Table!$A$2:$C$121,2,0)</f>
        <v>10</v>
      </c>
      <c r="N1554" s="26">
        <f>VLOOKUP(K1554,Table!$A$2:$C$121,3,0)</f>
        <v>6</v>
      </c>
      <c r="O1554" s="13" t="str">
        <f>VLOOKUP(A1554,Table!$U$1:$V$230,2,0)</f>
        <v>Orthorhombic</v>
      </c>
      <c r="P1554" s="1"/>
    </row>
    <row r="1555" spans="1:16">
      <c r="A1555" s="12">
        <v>62</v>
      </c>
      <c r="B1555" s="12">
        <v>2407</v>
      </c>
      <c r="C1555" s="12" t="s">
        <v>2293</v>
      </c>
      <c r="D1555" s="12" t="s">
        <v>2317</v>
      </c>
      <c r="E1555" s="17" t="s">
        <v>11938</v>
      </c>
      <c r="F1555" s="25" t="str">
        <f>LEFT(E1555,MIN(FIND({0,1,2,3,4,5,6,7,8,9},ASC(E1555)&amp;1234567890))-1)</f>
        <v>Sc</v>
      </c>
      <c r="G1555" s="25">
        <f t="shared" si="48"/>
        <v>3</v>
      </c>
      <c r="H1555" s="25">
        <f>VLOOKUP(F1555,Table!$A$2:$C$121,2,0)</f>
        <v>3</v>
      </c>
      <c r="I1555" s="26">
        <f>VLOOKUP(F1555,Table!$A$2:$C$121,3,0)</f>
        <v>4</v>
      </c>
      <c r="J1555" s="17" t="s">
        <v>76</v>
      </c>
      <c r="K1555" s="25" t="str">
        <f>LEFT(J1555,MIN(FIND({0,1,2,3,4,5,6,7,8,9},ASC(J1555)&amp;1234567890))-1)</f>
        <v>Co</v>
      </c>
      <c r="L1555" s="25">
        <f t="shared" si="49"/>
        <v>1</v>
      </c>
      <c r="M1555" s="25">
        <f>VLOOKUP(K1555,Table!$A$2:$C$121,2,0)</f>
        <v>9</v>
      </c>
      <c r="N1555" s="26">
        <f>VLOOKUP(K1555,Table!$A$2:$C$121,3,0)</f>
        <v>4</v>
      </c>
      <c r="O1555" s="13" t="str">
        <f>VLOOKUP(A1555,Table!$U$1:$V$230,2,0)</f>
        <v>Orthorhombic</v>
      </c>
      <c r="P1555" s="1"/>
    </row>
    <row r="1556" spans="1:16">
      <c r="A1556" s="12">
        <v>62</v>
      </c>
      <c r="B1556" s="12">
        <v>2422</v>
      </c>
      <c r="C1556" s="12" t="s">
        <v>2293</v>
      </c>
      <c r="D1556" s="12" t="s">
        <v>2318</v>
      </c>
      <c r="E1556" s="17" t="s">
        <v>11460</v>
      </c>
      <c r="F1556" s="25" t="str">
        <f>LEFT(E1556,MIN(FIND({0,1,2,3,4,5,6,7,8,9},ASC(E1556)&amp;1234567890))-1)</f>
        <v>Y</v>
      </c>
      <c r="G1556" s="25">
        <f t="shared" si="48"/>
        <v>5</v>
      </c>
      <c r="H1556" s="25">
        <f>VLOOKUP(F1556,Table!$A$2:$C$121,2,0)</f>
        <v>3</v>
      </c>
      <c r="I1556" s="26">
        <f>VLOOKUP(F1556,Table!$A$2:$C$121,3,0)</f>
        <v>5</v>
      </c>
      <c r="J1556" s="17" t="s">
        <v>11939</v>
      </c>
      <c r="K1556" s="25" t="str">
        <f>LEFT(J1556,MIN(FIND({0,1,2,3,4,5,6,7,8,9},ASC(J1556)&amp;1234567890))-1)</f>
        <v>Pt</v>
      </c>
      <c r="L1556" s="25">
        <f t="shared" si="49"/>
        <v>4</v>
      </c>
      <c r="M1556" s="25">
        <f>VLOOKUP(K1556,Table!$A$2:$C$121,2,0)</f>
        <v>10</v>
      </c>
      <c r="N1556" s="26">
        <f>VLOOKUP(K1556,Table!$A$2:$C$121,3,0)</f>
        <v>6</v>
      </c>
      <c r="O1556" s="13" t="str">
        <f>VLOOKUP(A1556,Table!$U$1:$V$230,2,0)</f>
        <v>Orthorhombic</v>
      </c>
      <c r="P1556" s="1"/>
    </row>
    <row r="1557" spans="1:16">
      <c r="A1557" s="12">
        <v>62</v>
      </c>
      <c r="B1557" s="12">
        <v>2623</v>
      </c>
      <c r="C1557" s="12" t="s">
        <v>2303</v>
      </c>
      <c r="D1557" s="12" t="s">
        <v>2319</v>
      </c>
      <c r="E1557" s="17" t="s">
        <v>539</v>
      </c>
      <c r="F1557" s="25" t="str">
        <f>LEFT(E1557,MIN(FIND({0,1,2,3,4,5,6,7,8,9},ASC(E1557)&amp;1234567890))-1)</f>
        <v>Pt</v>
      </c>
      <c r="G1557" s="25">
        <f t="shared" si="48"/>
        <v>1</v>
      </c>
      <c r="H1557" s="25">
        <f>VLOOKUP(F1557,Table!$A$2:$C$121,2,0)</f>
        <v>10</v>
      </c>
      <c r="I1557" s="26">
        <f>VLOOKUP(F1557,Table!$A$2:$C$121,3,0)</f>
        <v>6</v>
      </c>
      <c r="J1557" s="17" t="s">
        <v>31</v>
      </c>
      <c r="K1557" s="25" t="str">
        <f>LEFT(J1557,MIN(FIND({0,1,2,3,4,5,6,7,8,9},ASC(J1557)&amp;1234567890))-1)</f>
        <v>Si</v>
      </c>
      <c r="L1557" s="25">
        <f t="shared" si="49"/>
        <v>1</v>
      </c>
      <c r="M1557" s="25">
        <f>VLOOKUP(K1557,Table!$A$2:$C$121,2,0)</f>
        <v>14</v>
      </c>
      <c r="N1557" s="26">
        <f>VLOOKUP(K1557,Table!$A$2:$C$121,3,0)</f>
        <v>3</v>
      </c>
      <c r="O1557" s="13" t="str">
        <f>VLOOKUP(A1557,Table!$U$1:$V$230,2,0)</f>
        <v>Orthorhombic</v>
      </c>
      <c r="P1557" s="1"/>
    </row>
    <row r="1558" spans="1:16">
      <c r="A1558" s="12">
        <v>62</v>
      </c>
      <c r="B1558" s="12">
        <v>2624</v>
      </c>
      <c r="C1558" s="12" t="s">
        <v>2303</v>
      </c>
      <c r="D1558" s="12" t="s">
        <v>2320</v>
      </c>
      <c r="E1558" s="17" t="s">
        <v>539</v>
      </c>
      <c r="F1558" s="25" t="str">
        <f>LEFT(E1558,MIN(FIND({0,1,2,3,4,5,6,7,8,9},ASC(E1558)&amp;1234567890))-1)</f>
        <v>Pt</v>
      </c>
      <c r="G1558" s="25">
        <f t="shared" si="48"/>
        <v>1</v>
      </c>
      <c r="H1558" s="25">
        <f>VLOOKUP(F1558,Table!$A$2:$C$121,2,0)</f>
        <v>10</v>
      </c>
      <c r="I1558" s="26">
        <f>VLOOKUP(F1558,Table!$A$2:$C$121,3,0)</f>
        <v>6</v>
      </c>
      <c r="J1558" s="17" t="s">
        <v>544</v>
      </c>
      <c r="K1558" s="25" t="str">
        <f>LEFT(J1558,MIN(FIND({0,1,2,3,4,5,6,7,8,9},ASC(J1558)&amp;1234567890))-1)</f>
        <v>Ge</v>
      </c>
      <c r="L1558" s="25">
        <f t="shared" si="49"/>
        <v>1</v>
      </c>
      <c r="M1558" s="25">
        <f>VLOOKUP(K1558,Table!$A$2:$C$121,2,0)</f>
        <v>14</v>
      </c>
      <c r="N1558" s="26">
        <f>VLOOKUP(K1558,Table!$A$2:$C$121,3,0)</f>
        <v>4</v>
      </c>
      <c r="O1558" s="13" t="str">
        <f>VLOOKUP(A1558,Table!$U$1:$V$230,2,0)</f>
        <v>Orthorhombic</v>
      </c>
      <c r="P1558" s="1"/>
    </row>
    <row r="1559" spans="1:16">
      <c r="A1559" s="12">
        <v>62</v>
      </c>
      <c r="B1559" s="12">
        <v>2787</v>
      </c>
      <c r="C1559" s="12" t="s">
        <v>2293</v>
      </c>
      <c r="D1559" s="12" t="s">
        <v>2321</v>
      </c>
      <c r="E1559" s="17" t="s">
        <v>11323</v>
      </c>
      <c r="F1559" s="25" t="str">
        <f>LEFT(E1559,MIN(FIND({0,1,2,3,4,5,6,7,8,9},ASC(E1559)&amp;1234567890))-1)</f>
        <v>U</v>
      </c>
      <c r="G1559" s="25">
        <f t="shared" si="48"/>
        <v>3</v>
      </c>
      <c r="H1559" s="25">
        <f>VLOOKUP(F1559,Table!$A$2:$C$121,2,0)</f>
        <v>3</v>
      </c>
      <c r="I1559" s="26">
        <f>VLOOKUP(F1559,Table!$A$2:$C$121,3,0)</f>
        <v>7</v>
      </c>
      <c r="J1559" s="17" t="s">
        <v>11633</v>
      </c>
      <c r="K1559" s="25" t="str">
        <f>LEFT(J1559,MIN(FIND({0,1,2,3,4,5,6,7,8,9},ASC(J1559)&amp;1234567890))-1)</f>
        <v>Se</v>
      </c>
      <c r="L1559" s="25">
        <f t="shared" si="49"/>
        <v>5</v>
      </c>
      <c r="M1559" s="25">
        <f>VLOOKUP(K1559,Table!$A$2:$C$121,2,0)</f>
        <v>16</v>
      </c>
      <c r="N1559" s="26">
        <f>VLOOKUP(K1559,Table!$A$2:$C$121,3,0)</f>
        <v>4</v>
      </c>
      <c r="O1559" s="13" t="str">
        <f>VLOOKUP(A1559,Table!$U$1:$V$230,2,0)</f>
        <v>Orthorhombic</v>
      </c>
      <c r="P1559" s="1"/>
    </row>
    <row r="1560" spans="1:16">
      <c r="A1560" s="12">
        <v>62</v>
      </c>
      <c r="B1560" s="12">
        <v>4034</v>
      </c>
      <c r="C1560" s="12" t="s">
        <v>2293</v>
      </c>
      <c r="D1560" s="12" t="s">
        <v>2322</v>
      </c>
      <c r="E1560" s="17" t="s">
        <v>68</v>
      </c>
      <c r="F1560" s="25" t="str">
        <f>LEFT(E1560,MIN(FIND({0,1,2,3,4,5,6,7,8,9},ASC(E1560)&amp;1234567890))-1)</f>
        <v>N</v>
      </c>
      <c r="G1560" s="25">
        <f t="shared" si="48"/>
        <v>1</v>
      </c>
      <c r="H1560" s="25">
        <f>VLOOKUP(F1560,Table!$A$2:$C$121,2,0)</f>
        <v>15</v>
      </c>
      <c r="I1560" s="26">
        <f>VLOOKUP(F1560,Table!$A$2:$C$121,3,0)</f>
        <v>2</v>
      </c>
      <c r="J1560" s="17" t="s">
        <v>367</v>
      </c>
      <c r="K1560" s="25" t="str">
        <f>LEFT(J1560,MIN(FIND({0,1,2,3,4,5,6,7,8,9},ASC(J1560)&amp;1234567890))-1)</f>
        <v>Cl</v>
      </c>
      <c r="L1560" s="25">
        <f t="shared" si="49"/>
        <v>3</v>
      </c>
      <c r="M1560" s="25">
        <f>VLOOKUP(K1560,Table!$A$2:$C$121,2,0)</f>
        <v>17</v>
      </c>
      <c r="N1560" s="26">
        <f>VLOOKUP(K1560,Table!$A$2:$C$121,3,0)</f>
        <v>3</v>
      </c>
      <c r="O1560" s="13" t="str">
        <f>VLOOKUP(A1560,Table!$U$1:$V$230,2,0)</f>
        <v>Orthorhombic</v>
      </c>
      <c r="P1560" s="1"/>
    </row>
    <row r="1561" spans="1:16">
      <c r="A1561" s="12">
        <v>62</v>
      </c>
      <c r="B1561" s="12">
        <v>8015</v>
      </c>
      <c r="C1561" s="12" t="s">
        <v>2293</v>
      </c>
      <c r="D1561" s="12" t="s">
        <v>2323</v>
      </c>
      <c r="E1561" s="17" t="s">
        <v>501</v>
      </c>
      <c r="F1561" s="25" t="str">
        <f>LEFT(E1561,MIN(FIND({0,1,2,3,4,5,6,7,8,9},ASC(E1561)&amp;1234567890))-1)</f>
        <v>Sm</v>
      </c>
      <c r="G1561" s="25">
        <f t="shared" si="48"/>
        <v>3</v>
      </c>
      <c r="H1561" s="25">
        <f>VLOOKUP(F1561,Table!$A$2:$C$121,2,0)</f>
        <v>3</v>
      </c>
      <c r="I1561" s="26">
        <f>VLOOKUP(F1561,Table!$A$2:$C$121,3,0)</f>
        <v>6</v>
      </c>
      <c r="J1561" s="17" t="s">
        <v>72</v>
      </c>
      <c r="K1561" s="25" t="str">
        <f>LEFT(J1561,MIN(FIND({0,1,2,3,4,5,6,7,8,9},ASC(J1561)&amp;1234567890))-1)</f>
        <v>Ir</v>
      </c>
      <c r="L1561" s="25">
        <f t="shared" si="49"/>
        <v>1</v>
      </c>
      <c r="M1561" s="25">
        <f>VLOOKUP(K1561,Table!$A$2:$C$121,2,0)</f>
        <v>9</v>
      </c>
      <c r="N1561" s="26">
        <f>VLOOKUP(K1561,Table!$A$2:$C$121,3,0)</f>
        <v>6</v>
      </c>
      <c r="O1561" s="13" t="str">
        <f>VLOOKUP(A1561,Table!$U$1:$V$230,2,0)</f>
        <v>Orthorhombic</v>
      </c>
      <c r="P1561" s="1"/>
    </row>
    <row r="1562" spans="1:16">
      <c r="A1562" s="12">
        <v>62</v>
      </c>
      <c r="B1562" s="12">
        <v>8016</v>
      </c>
      <c r="C1562" s="12" t="s">
        <v>2293</v>
      </c>
      <c r="D1562" s="12" t="s">
        <v>2324</v>
      </c>
      <c r="E1562" s="17" t="s">
        <v>77</v>
      </c>
      <c r="F1562" s="25" t="str">
        <f>LEFT(E1562,MIN(FIND({0,1,2,3,4,5,6,7,8,9},ASC(E1562)&amp;1234567890))-1)</f>
        <v>Y</v>
      </c>
      <c r="G1562" s="25">
        <f t="shared" si="48"/>
        <v>3</v>
      </c>
      <c r="H1562" s="25">
        <f>VLOOKUP(F1562,Table!$A$2:$C$121,2,0)</f>
        <v>3</v>
      </c>
      <c r="I1562" s="26">
        <f>VLOOKUP(F1562,Table!$A$2:$C$121,3,0)</f>
        <v>5</v>
      </c>
      <c r="J1562" s="17" t="s">
        <v>539</v>
      </c>
      <c r="K1562" s="25" t="str">
        <f>LEFT(J1562,MIN(FIND({0,1,2,3,4,5,6,7,8,9},ASC(J1562)&amp;1234567890))-1)</f>
        <v>Pt</v>
      </c>
      <c r="L1562" s="25">
        <f t="shared" si="49"/>
        <v>1</v>
      </c>
      <c r="M1562" s="25">
        <f>VLOOKUP(K1562,Table!$A$2:$C$121,2,0)</f>
        <v>10</v>
      </c>
      <c r="N1562" s="26">
        <f>VLOOKUP(K1562,Table!$A$2:$C$121,3,0)</f>
        <v>6</v>
      </c>
      <c r="O1562" s="13" t="str">
        <f>VLOOKUP(A1562,Table!$U$1:$V$230,2,0)</f>
        <v>Orthorhombic</v>
      </c>
      <c r="P1562" s="1"/>
    </row>
    <row r="1563" spans="1:16">
      <c r="A1563" s="12">
        <v>62</v>
      </c>
      <c r="B1563" s="12">
        <v>8052</v>
      </c>
      <c r="C1563" s="12" t="s">
        <v>2293</v>
      </c>
      <c r="D1563" s="12" t="s">
        <v>2325</v>
      </c>
      <c r="E1563" s="17" t="s">
        <v>11467</v>
      </c>
      <c r="F1563" s="25" t="str">
        <f>LEFT(E1563,MIN(FIND({0,1,2,3,4,5,6,7,8,9},ASC(E1563)&amp;1234567890))-1)</f>
        <v>P</v>
      </c>
      <c r="G1563" s="25">
        <f t="shared" si="48"/>
        <v>1</v>
      </c>
      <c r="H1563" s="25">
        <f>VLOOKUP(F1563,Table!$A$2:$C$121,2,0)</f>
        <v>15</v>
      </c>
      <c r="I1563" s="26">
        <f>VLOOKUP(F1563,Table!$A$2:$C$121,3,0)</f>
        <v>3</v>
      </c>
      <c r="J1563" s="17" t="s">
        <v>375</v>
      </c>
      <c r="K1563" s="25" t="str">
        <f>LEFT(J1563,MIN(FIND({0,1,2,3,4,5,6,7,8,9},ASC(J1563)&amp;1234567890))-1)</f>
        <v>Br</v>
      </c>
      <c r="L1563" s="25">
        <f t="shared" si="49"/>
        <v>3</v>
      </c>
      <c r="M1563" s="25">
        <f>VLOOKUP(K1563,Table!$A$2:$C$121,2,0)</f>
        <v>17</v>
      </c>
      <c r="N1563" s="26">
        <f>VLOOKUP(K1563,Table!$A$2:$C$121,3,0)</f>
        <v>4</v>
      </c>
      <c r="O1563" s="13" t="str">
        <f>VLOOKUP(A1563,Table!$U$1:$V$230,2,0)</f>
        <v>Orthorhombic</v>
      </c>
      <c r="P1563" s="1"/>
    </row>
    <row r="1564" spans="1:16">
      <c r="A1564" s="12">
        <v>62</v>
      </c>
      <c r="B1564" s="12">
        <v>9496</v>
      </c>
      <c r="C1564" s="12" t="s">
        <v>2293</v>
      </c>
      <c r="D1564" s="12" t="s">
        <v>2326</v>
      </c>
      <c r="E1564" s="17" t="s">
        <v>355</v>
      </c>
      <c r="F1564" s="25" t="str">
        <f>LEFT(E1564,MIN(FIND({0,1,2,3,4,5,6,7,8,9},ASC(E1564)&amp;1234567890))-1)</f>
        <v>Mn</v>
      </c>
      <c r="G1564" s="25">
        <f t="shared" si="48"/>
        <v>1</v>
      </c>
      <c r="H1564" s="25">
        <f>VLOOKUP(F1564,Table!$A$2:$C$121,2,0)</f>
        <v>7</v>
      </c>
      <c r="I1564" s="26">
        <f>VLOOKUP(F1564,Table!$A$2:$C$121,3,0)</f>
        <v>4</v>
      </c>
      <c r="J1564" s="17" t="s">
        <v>540</v>
      </c>
      <c r="K1564" s="25" t="str">
        <f>LEFT(J1564,MIN(FIND({0,1,2,3,4,5,6,7,8,9},ASC(J1564)&amp;1234567890))-1)</f>
        <v>As</v>
      </c>
      <c r="L1564" s="25">
        <f t="shared" si="49"/>
        <v>1</v>
      </c>
      <c r="M1564" s="25">
        <f>VLOOKUP(K1564,Table!$A$2:$C$121,2,0)</f>
        <v>15</v>
      </c>
      <c r="N1564" s="26">
        <f>VLOOKUP(K1564,Table!$A$2:$C$121,3,0)</f>
        <v>4</v>
      </c>
      <c r="O1564" s="13" t="str">
        <f>VLOOKUP(A1564,Table!$U$1:$V$230,2,0)</f>
        <v>Orthorhombic</v>
      </c>
      <c r="P1564" s="1"/>
    </row>
    <row r="1565" spans="1:16">
      <c r="A1565" s="12">
        <v>62</v>
      </c>
      <c r="B1565" s="12">
        <v>9842</v>
      </c>
      <c r="C1565" s="12" t="s">
        <v>2293</v>
      </c>
      <c r="D1565" s="12" t="s">
        <v>2327</v>
      </c>
      <c r="E1565" s="17" t="s">
        <v>590</v>
      </c>
      <c r="F1565" s="25" t="str">
        <f>LEFT(E1565,MIN(FIND({0,1,2,3,4,5,6,7,8,9},ASC(E1565)&amp;1234567890))-1)</f>
        <v>Sm</v>
      </c>
      <c r="G1565" s="25">
        <f t="shared" si="48"/>
        <v>1</v>
      </c>
      <c r="H1565" s="25">
        <f>VLOOKUP(F1565,Table!$A$2:$C$121,2,0)</f>
        <v>3</v>
      </c>
      <c r="I1565" s="26">
        <f>VLOOKUP(F1565,Table!$A$2:$C$121,3,0)</f>
        <v>6</v>
      </c>
      <c r="J1565" s="17" t="s">
        <v>365</v>
      </c>
      <c r="K1565" s="25" t="str">
        <f>LEFT(J1565,MIN(FIND({0,1,2,3,4,5,6,7,8,9},ASC(J1565)&amp;1234567890))-1)</f>
        <v>F</v>
      </c>
      <c r="L1565" s="25">
        <f t="shared" si="49"/>
        <v>3</v>
      </c>
      <c r="M1565" s="25">
        <f>VLOOKUP(K1565,Table!$A$2:$C$121,2,0)</f>
        <v>17</v>
      </c>
      <c r="N1565" s="26">
        <f>VLOOKUP(K1565,Table!$A$2:$C$121,3,0)</f>
        <v>2</v>
      </c>
      <c r="O1565" s="13" t="str">
        <f>VLOOKUP(A1565,Table!$U$1:$V$230,2,0)</f>
        <v>Orthorhombic</v>
      </c>
      <c r="P1565" s="1"/>
    </row>
    <row r="1566" spans="1:16">
      <c r="A1566" s="12">
        <v>62</v>
      </c>
      <c r="B1566" s="12">
        <v>9843</v>
      </c>
      <c r="C1566" s="12" t="s">
        <v>2293</v>
      </c>
      <c r="D1566" s="12" t="s">
        <v>2328</v>
      </c>
      <c r="E1566" s="17" t="s">
        <v>587</v>
      </c>
      <c r="F1566" s="25" t="str">
        <f>LEFT(E1566,MIN(FIND({0,1,2,3,4,5,6,7,8,9},ASC(E1566)&amp;1234567890))-1)</f>
        <v>Ho</v>
      </c>
      <c r="G1566" s="25">
        <f t="shared" si="48"/>
        <v>1</v>
      </c>
      <c r="H1566" s="25">
        <f>VLOOKUP(F1566,Table!$A$2:$C$121,2,0)</f>
        <v>3</v>
      </c>
      <c r="I1566" s="26">
        <f>VLOOKUP(F1566,Table!$A$2:$C$121,3,0)</f>
        <v>6</v>
      </c>
      <c r="J1566" s="17" t="s">
        <v>365</v>
      </c>
      <c r="K1566" s="25" t="str">
        <f>LEFT(J1566,MIN(FIND({0,1,2,3,4,5,6,7,8,9},ASC(J1566)&amp;1234567890))-1)</f>
        <v>F</v>
      </c>
      <c r="L1566" s="25">
        <f t="shared" si="49"/>
        <v>3</v>
      </c>
      <c r="M1566" s="25">
        <f>VLOOKUP(K1566,Table!$A$2:$C$121,2,0)</f>
        <v>17</v>
      </c>
      <c r="N1566" s="26">
        <f>VLOOKUP(K1566,Table!$A$2:$C$121,3,0)</f>
        <v>2</v>
      </c>
      <c r="O1566" s="13" t="str">
        <f>VLOOKUP(A1566,Table!$U$1:$V$230,2,0)</f>
        <v>Orthorhombic</v>
      </c>
      <c r="P1566" s="1"/>
    </row>
    <row r="1567" spans="1:16">
      <c r="A1567" s="12">
        <v>62</v>
      </c>
      <c r="B1567" s="12">
        <v>9887</v>
      </c>
      <c r="C1567" s="12" t="s">
        <v>2329</v>
      </c>
      <c r="D1567" s="12" t="s">
        <v>2330</v>
      </c>
      <c r="E1567" s="17" t="s">
        <v>334</v>
      </c>
      <c r="F1567" s="25" t="str">
        <f>LEFT(E1567,MIN(FIND({0,1,2,3,4,5,6,7,8,9},ASC(E1567)&amp;1234567890))-1)</f>
        <v>V</v>
      </c>
      <c r="G1567" s="25">
        <f t="shared" si="48"/>
        <v>1</v>
      </c>
      <c r="H1567" s="25">
        <f>VLOOKUP(F1567,Table!$A$2:$C$121,2,0)</f>
        <v>5</v>
      </c>
      <c r="I1567" s="26">
        <f>VLOOKUP(F1567,Table!$A$2:$C$121,3,0)</f>
        <v>4</v>
      </c>
      <c r="J1567" s="17" t="s">
        <v>11406</v>
      </c>
      <c r="K1567" s="25" t="str">
        <f>LEFT(J1567,MIN(FIND({0,1,2,3,4,5,6,7,8,9},ASC(J1567)&amp;1234567890))-1)</f>
        <v>F</v>
      </c>
      <c r="L1567" s="25">
        <f t="shared" si="49"/>
        <v>5</v>
      </c>
      <c r="M1567" s="25">
        <f>VLOOKUP(K1567,Table!$A$2:$C$121,2,0)</f>
        <v>17</v>
      </c>
      <c r="N1567" s="26">
        <f>VLOOKUP(K1567,Table!$A$2:$C$121,3,0)</f>
        <v>2</v>
      </c>
      <c r="O1567" s="13" t="str">
        <f>VLOOKUP(A1567,Table!$U$1:$V$230,2,0)</f>
        <v>Orthorhombic</v>
      </c>
      <c r="P1567" s="1"/>
    </row>
    <row r="1568" spans="1:16">
      <c r="A1568" s="12">
        <v>62</v>
      </c>
      <c r="B1568" s="12">
        <v>10365</v>
      </c>
      <c r="C1568" s="12" t="s">
        <v>2293</v>
      </c>
      <c r="D1568" s="12" t="s">
        <v>2331</v>
      </c>
      <c r="E1568" s="17" t="s">
        <v>588</v>
      </c>
      <c r="F1568" s="25" t="str">
        <f>LEFT(E1568,MIN(FIND({0,1,2,3,4,5,6,7,8,9},ASC(E1568)&amp;1234567890))-1)</f>
        <v>Tl</v>
      </c>
      <c r="G1568" s="25">
        <f t="shared" si="48"/>
        <v>1</v>
      </c>
      <c r="H1568" s="25">
        <f>VLOOKUP(F1568,Table!$A$2:$C$121,2,0)</f>
        <v>13</v>
      </c>
      <c r="I1568" s="26">
        <f>VLOOKUP(F1568,Table!$A$2:$C$121,3,0)</f>
        <v>6</v>
      </c>
      <c r="J1568" s="17" t="s">
        <v>365</v>
      </c>
      <c r="K1568" s="25" t="str">
        <f>LEFT(J1568,MIN(FIND({0,1,2,3,4,5,6,7,8,9},ASC(J1568)&amp;1234567890))-1)</f>
        <v>F</v>
      </c>
      <c r="L1568" s="25">
        <f t="shared" si="49"/>
        <v>3</v>
      </c>
      <c r="M1568" s="25">
        <f>VLOOKUP(K1568,Table!$A$2:$C$121,2,0)</f>
        <v>17</v>
      </c>
      <c r="N1568" s="26">
        <f>VLOOKUP(K1568,Table!$A$2:$C$121,3,0)</f>
        <v>2</v>
      </c>
      <c r="O1568" s="13" t="str">
        <f>VLOOKUP(A1568,Table!$U$1:$V$230,2,0)</f>
        <v>Orthorhombic</v>
      </c>
      <c r="P1568" s="1"/>
    </row>
    <row r="1569" spans="1:16">
      <c r="A1569" s="12">
        <v>62</v>
      </c>
      <c r="B1569" s="12">
        <v>10436</v>
      </c>
      <c r="C1569" s="12" t="s">
        <v>2293</v>
      </c>
      <c r="D1569" s="12" t="s">
        <v>2332</v>
      </c>
      <c r="E1569" s="17" t="s">
        <v>453</v>
      </c>
      <c r="F1569" s="25" t="str">
        <f>LEFT(E1569,MIN(FIND({0,1,2,3,4,5,6,7,8,9},ASC(E1569)&amp;1234567890))-1)</f>
        <v>As</v>
      </c>
      <c r="G1569" s="25">
        <f t="shared" si="48"/>
        <v>2</v>
      </c>
      <c r="H1569" s="25">
        <f>VLOOKUP(F1569,Table!$A$2:$C$121,2,0)</f>
        <v>15</v>
      </c>
      <c r="I1569" s="26">
        <f>VLOOKUP(F1569,Table!$A$2:$C$121,3,0)</f>
        <v>4</v>
      </c>
      <c r="J1569" s="17" t="s">
        <v>582</v>
      </c>
      <c r="K1569" s="25" t="str">
        <f>LEFT(J1569,MIN(FIND({0,1,2,3,4,5,6,7,8,9},ASC(J1569)&amp;1234567890))-1)</f>
        <v>O</v>
      </c>
      <c r="L1569" s="25">
        <f t="shared" si="49"/>
        <v>4</v>
      </c>
      <c r="M1569" s="25">
        <f>VLOOKUP(K1569,Table!$A$2:$C$121,2,0)</f>
        <v>16</v>
      </c>
      <c r="N1569" s="26">
        <f>VLOOKUP(K1569,Table!$A$2:$C$121,3,0)</f>
        <v>2</v>
      </c>
      <c r="O1569" s="13" t="str">
        <f>VLOOKUP(A1569,Table!$U$1:$V$230,2,0)</f>
        <v>Orthorhombic</v>
      </c>
      <c r="P1569" s="1"/>
    </row>
    <row r="1570" spans="1:16">
      <c r="A1570" s="12">
        <v>62</v>
      </c>
      <c r="B1570" s="12">
        <v>10511</v>
      </c>
      <c r="C1570" s="12" t="s">
        <v>2293</v>
      </c>
      <c r="D1570" s="12" t="s">
        <v>2333</v>
      </c>
      <c r="E1570" s="17" t="s">
        <v>539</v>
      </c>
      <c r="F1570" s="25" t="str">
        <f>LEFT(E1570,MIN(FIND({0,1,2,3,4,5,6,7,8,9},ASC(E1570)&amp;1234567890))-1)</f>
        <v>Pt</v>
      </c>
      <c r="G1570" s="25">
        <f t="shared" si="48"/>
        <v>1</v>
      </c>
      <c r="H1570" s="25">
        <f>VLOOKUP(F1570,Table!$A$2:$C$121,2,0)</f>
        <v>10</v>
      </c>
      <c r="I1570" s="26">
        <f>VLOOKUP(F1570,Table!$A$2:$C$121,3,0)</f>
        <v>6</v>
      </c>
      <c r="J1570" s="17" t="s">
        <v>11313</v>
      </c>
      <c r="K1570" s="25" t="str">
        <f>LEFT(J1570,MIN(FIND({0,1,2,3,4,5,6,7,8,9},ASC(J1570)&amp;1234567890))-1)</f>
        <v>Tb</v>
      </c>
      <c r="L1570" s="25">
        <f t="shared" si="49"/>
        <v>1</v>
      </c>
      <c r="M1570" s="25">
        <f>VLOOKUP(K1570,Table!$A$2:$C$121,2,0)</f>
        <v>3</v>
      </c>
      <c r="N1570" s="26">
        <f>VLOOKUP(K1570,Table!$A$2:$C$121,3,0)</f>
        <v>6</v>
      </c>
      <c r="O1570" s="13" t="str">
        <f>VLOOKUP(A1570,Table!$U$1:$V$230,2,0)</f>
        <v>Orthorhombic</v>
      </c>
      <c r="P1570" s="1"/>
    </row>
    <row r="1571" spans="1:16">
      <c r="A1571" s="12">
        <v>62</v>
      </c>
      <c r="B1571" s="12">
        <v>14324</v>
      </c>
      <c r="C1571" s="12" t="s">
        <v>2293</v>
      </c>
      <c r="D1571" s="12" t="s">
        <v>2334</v>
      </c>
      <c r="E1571" s="17" t="s">
        <v>586</v>
      </c>
      <c r="F1571" s="25" t="str">
        <f>LEFT(E1571,MIN(FIND({0,1,2,3,4,5,6,7,8,9},ASC(E1571)&amp;1234567890))-1)</f>
        <v>Pb</v>
      </c>
      <c r="G1571" s="25">
        <f t="shared" si="48"/>
        <v>1</v>
      </c>
      <c r="H1571" s="25">
        <f>VLOOKUP(F1571,Table!$A$2:$C$121,2,0)</f>
        <v>14</v>
      </c>
      <c r="I1571" s="26">
        <f>VLOOKUP(F1571,Table!$A$2:$C$121,3,0)</f>
        <v>6</v>
      </c>
      <c r="J1571" s="17" t="s">
        <v>11632</v>
      </c>
      <c r="K1571" s="25" t="str">
        <f>LEFT(J1571,MIN(FIND({0,1,2,3,4,5,6,7,8,9},ASC(J1571)&amp;1234567890))-1)</f>
        <v>F</v>
      </c>
      <c r="L1571" s="25">
        <f t="shared" si="49"/>
        <v>2</v>
      </c>
      <c r="M1571" s="25">
        <f>VLOOKUP(K1571,Table!$A$2:$C$121,2,0)</f>
        <v>17</v>
      </c>
      <c r="N1571" s="26">
        <f>VLOOKUP(K1571,Table!$A$2:$C$121,3,0)</f>
        <v>2</v>
      </c>
      <c r="O1571" s="13" t="str">
        <f>VLOOKUP(A1571,Table!$U$1:$V$230,2,0)</f>
        <v>Orthorhombic</v>
      </c>
      <c r="P1571" s="1"/>
    </row>
    <row r="1572" spans="1:16">
      <c r="A1572" s="12">
        <v>62</v>
      </c>
      <c r="B1572" s="12">
        <v>14380</v>
      </c>
      <c r="C1572" s="12" t="s">
        <v>2295</v>
      </c>
      <c r="D1572" s="12" t="s">
        <v>2335</v>
      </c>
      <c r="E1572" s="17" t="s">
        <v>11780</v>
      </c>
      <c r="F1572" s="25" t="str">
        <f>LEFT(E1572,MIN(FIND({0,1,2,3,4,5,6,7,8,9},ASC(E1572)&amp;1234567890))-1)</f>
        <v>Eu</v>
      </c>
      <c r="G1572" s="25">
        <f t="shared" si="48"/>
        <v>3</v>
      </c>
      <c r="H1572" s="25">
        <f>VLOOKUP(F1572,Table!$A$2:$C$121,2,0)</f>
        <v>3</v>
      </c>
      <c r="I1572" s="26">
        <f>VLOOKUP(F1572,Table!$A$2:$C$121,3,0)</f>
        <v>6</v>
      </c>
      <c r="J1572" s="17" t="s">
        <v>582</v>
      </c>
      <c r="K1572" s="25" t="str">
        <f>LEFT(J1572,MIN(FIND({0,1,2,3,4,5,6,7,8,9},ASC(J1572)&amp;1234567890))-1)</f>
        <v>O</v>
      </c>
      <c r="L1572" s="25">
        <f t="shared" si="49"/>
        <v>4</v>
      </c>
      <c r="M1572" s="25">
        <f>VLOOKUP(K1572,Table!$A$2:$C$121,2,0)</f>
        <v>16</v>
      </c>
      <c r="N1572" s="26">
        <f>VLOOKUP(K1572,Table!$A$2:$C$121,3,0)</f>
        <v>2</v>
      </c>
      <c r="O1572" s="13" t="str">
        <f>VLOOKUP(A1572,Table!$U$1:$V$230,2,0)</f>
        <v>Orthorhombic</v>
      </c>
      <c r="P1572" s="1"/>
    </row>
    <row r="1573" spans="1:16">
      <c r="A1573" s="12">
        <v>62</v>
      </c>
      <c r="B1573" s="12">
        <v>14385</v>
      </c>
      <c r="C1573" s="12" t="s">
        <v>2293</v>
      </c>
      <c r="D1573" s="12" t="s">
        <v>2336</v>
      </c>
      <c r="E1573" s="17" t="s">
        <v>46</v>
      </c>
      <c r="F1573" s="25" t="str">
        <f>LEFT(E1573,MIN(FIND({0,1,2,3,4,5,6,7,8,9},ASC(E1573)&amp;1234567890))-1)</f>
        <v>La</v>
      </c>
      <c r="G1573" s="25">
        <f t="shared" si="48"/>
        <v>1</v>
      </c>
      <c r="H1573" s="25">
        <f>VLOOKUP(F1573,Table!$A$2:$C$121,2,0)</f>
        <v>3</v>
      </c>
      <c r="I1573" s="26">
        <f>VLOOKUP(F1573,Table!$A$2:$C$121,3,0)</f>
        <v>6</v>
      </c>
      <c r="J1573" s="17" t="s">
        <v>31</v>
      </c>
      <c r="K1573" s="25" t="str">
        <f>LEFT(J1573,MIN(FIND({0,1,2,3,4,5,6,7,8,9},ASC(J1573)&amp;1234567890))-1)</f>
        <v>Si</v>
      </c>
      <c r="L1573" s="25">
        <f t="shared" si="49"/>
        <v>1</v>
      </c>
      <c r="M1573" s="25">
        <f>VLOOKUP(K1573,Table!$A$2:$C$121,2,0)</f>
        <v>14</v>
      </c>
      <c r="N1573" s="26">
        <f>VLOOKUP(K1573,Table!$A$2:$C$121,3,0)</f>
        <v>3</v>
      </c>
      <c r="O1573" s="13" t="str">
        <f>VLOOKUP(A1573,Table!$U$1:$V$230,2,0)</f>
        <v>Orthorhombic</v>
      </c>
      <c r="P1573" s="1"/>
    </row>
    <row r="1574" spans="1:16">
      <c r="A1574" s="12">
        <v>62</v>
      </c>
      <c r="B1574" s="12">
        <v>15016</v>
      </c>
      <c r="C1574" s="12" t="s">
        <v>2293</v>
      </c>
      <c r="D1574" s="12" t="s">
        <v>2337</v>
      </c>
      <c r="E1574" s="17" t="s">
        <v>541</v>
      </c>
      <c r="F1574" s="25" t="str">
        <f>LEFT(E1574,MIN(FIND({0,1,2,3,4,5,6,7,8,9},ASC(E1574)&amp;1234567890))-1)</f>
        <v>Pd</v>
      </c>
      <c r="G1574" s="25">
        <f t="shared" si="48"/>
        <v>1</v>
      </c>
      <c r="H1574" s="25">
        <f>VLOOKUP(F1574,Table!$A$2:$C$121,2,0)</f>
        <v>10</v>
      </c>
      <c r="I1574" s="26">
        <f>VLOOKUP(F1574,Table!$A$2:$C$121,3,0)</f>
        <v>5</v>
      </c>
      <c r="J1574" s="17" t="s">
        <v>31</v>
      </c>
      <c r="K1574" s="25" t="str">
        <f>LEFT(J1574,MIN(FIND({0,1,2,3,4,5,6,7,8,9},ASC(J1574)&amp;1234567890))-1)</f>
        <v>Si</v>
      </c>
      <c r="L1574" s="25">
        <f t="shared" si="49"/>
        <v>1</v>
      </c>
      <c r="M1574" s="25">
        <f>VLOOKUP(K1574,Table!$A$2:$C$121,2,0)</f>
        <v>14</v>
      </c>
      <c r="N1574" s="26">
        <f>VLOOKUP(K1574,Table!$A$2:$C$121,3,0)</f>
        <v>3</v>
      </c>
      <c r="O1574" s="13" t="str">
        <f>VLOOKUP(A1574,Table!$U$1:$V$230,2,0)</f>
        <v>Orthorhombic</v>
      </c>
      <c r="P1574" s="1"/>
    </row>
    <row r="1575" spans="1:16">
      <c r="A1575" s="12">
        <v>62</v>
      </c>
      <c r="B1575" s="12">
        <v>15041</v>
      </c>
      <c r="C1575" s="12" t="s">
        <v>2293</v>
      </c>
      <c r="D1575" s="12" t="s">
        <v>2338</v>
      </c>
      <c r="E1575" s="17" t="s">
        <v>416</v>
      </c>
      <c r="F1575" s="25" t="str">
        <f>LEFT(E1575,MIN(FIND({0,1,2,3,4,5,6,7,8,9},ASC(E1575)&amp;1234567890))-1)</f>
        <v>V</v>
      </c>
      <c r="G1575" s="25">
        <f t="shared" si="48"/>
        <v>4</v>
      </c>
      <c r="H1575" s="25">
        <f>VLOOKUP(F1575,Table!$A$2:$C$121,2,0)</f>
        <v>5</v>
      </c>
      <c r="I1575" s="26">
        <f>VLOOKUP(F1575,Table!$A$2:$C$121,3,0)</f>
        <v>4</v>
      </c>
      <c r="J1575" s="17" t="s">
        <v>57</v>
      </c>
      <c r="K1575" s="25" t="str">
        <f>LEFT(J1575,MIN(FIND({0,1,2,3,4,5,6,7,8,9},ASC(J1575)&amp;1234567890))-1)</f>
        <v>O</v>
      </c>
      <c r="L1575" s="25">
        <f t="shared" si="49"/>
        <v>9</v>
      </c>
      <c r="M1575" s="25">
        <f>VLOOKUP(K1575,Table!$A$2:$C$121,2,0)</f>
        <v>16</v>
      </c>
      <c r="N1575" s="26">
        <f>VLOOKUP(K1575,Table!$A$2:$C$121,3,0)</f>
        <v>2</v>
      </c>
      <c r="O1575" s="13" t="str">
        <f>VLOOKUP(A1575,Table!$U$1:$V$230,2,0)</f>
        <v>Orthorhombic</v>
      </c>
      <c r="P1575" s="1"/>
    </row>
    <row r="1576" spans="1:16">
      <c r="A1576" s="12">
        <v>62</v>
      </c>
      <c r="B1576" s="12">
        <v>15126</v>
      </c>
      <c r="C1576" s="12" t="s">
        <v>2293</v>
      </c>
      <c r="D1576" s="12" t="s">
        <v>2339</v>
      </c>
      <c r="E1576" s="17" t="s">
        <v>410</v>
      </c>
      <c r="F1576" s="25" t="str">
        <f>LEFT(E1576,MIN(FIND({0,1,2,3,4,5,6,7,8,9},ASC(E1576)&amp;1234567890))-1)</f>
        <v>Ba</v>
      </c>
      <c r="G1576" s="25">
        <f t="shared" si="48"/>
        <v>1</v>
      </c>
      <c r="H1576" s="25">
        <f>VLOOKUP(F1576,Table!$A$2:$C$121,2,0)</f>
        <v>2</v>
      </c>
      <c r="I1576" s="26">
        <f>VLOOKUP(F1576,Table!$A$2:$C$121,3,0)</f>
        <v>6</v>
      </c>
      <c r="J1576" s="17" t="s">
        <v>11546</v>
      </c>
      <c r="K1576" s="25" t="str">
        <f>LEFT(J1576,MIN(FIND({0,1,2,3,4,5,6,7,8,9},ASC(J1576)&amp;1234567890))-1)</f>
        <v>Si</v>
      </c>
      <c r="L1576" s="25">
        <f t="shared" si="49"/>
        <v>2</v>
      </c>
      <c r="M1576" s="25">
        <f>VLOOKUP(K1576,Table!$A$2:$C$121,2,0)</f>
        <v>14</v>
      </c>
      <c r="N1576" s="26">
        <f>VLOOKUP(K1576,Table!$A$2:$C$121,3,0)</f>
        <v>3</v>
      </c>
      <c r="O1576" s="13" t="str">
        <f>VLOOKUP(A1576,Table!$U$1:$V$230,2,0)</f>
        <v>Orthorhombic</v>
      </c>
      <c r="P1576" s="1"/>
    </row>
    <row r="1577" spans="1:16">
      <c r="A1577" s="12">
        <v>62</v>
      </c>
      <c r="B1577" s="12">
        <v>15151</v>
      </c>
      <c r="C1577" s="12" t="s">
        <v>2293</v>
      </c>
      <c r="D1577" s="12" t="s">
        <v>2340</v>
      </c>
      <c r="E1577" s="17" t="s">
        <v>11328</v>
      </c>
      <c r="F1577" s="25" t="str">
        <f>LEFT(E1577,MIN(FIND({0,1,2,3,4,5,6,7,8,9},ASC(E1577)&amp;1234567890))-1)</f>
        <v>La</v>
      </c>
      <c r="G1577" s="25">
        <f t="shared" si="48"/>
        <v>2</v>
      </c>
      <c r="H1577" s="25">
        <f>VLOOKUP(F1577,Table!$A$2:$C$121,2,0)</f>
        <v>3</v>
      </c>
      <c r="I1577" s="26">
        <f>VLOOKUP(F1577,Table!$A$2:$C$121,3,0)</f>
        <v>6</v>
      </c>
      <c r="J1577" s="17" t="s">
        <v>336</v>
      </c>
      <c r="K1577" s="25" t="str">
        <f>LEFT(J1577,MIN(FIND({0,1,2,3,4,5,6,7,8,9},ASC(J1577)&amp;1234567890))-1)</f>
        <v>S</v>
      </c>
      <c r="L1577" s="25">
        <f t="shared" si="49"/>
        <v>3</v>
      </c>
      <c r="M1577" s="25">
        <f>VLOOKUP(K1577,Table!$A$2:$C$121,2,0)</f>
        <v>16</v>
      </c>
      <c r="N1577" s="26">
        <f>VLOOKUP(K1577,Table!$A$2:$C$121,3,0)</f>
        <v>3</v>
      </c>
      <c r="O1577" s="13" t="str">
        <f>VLOOKUP(A1577,Table!$U$1:$V$230,2,0)</f>
        <v>Orthorhombic</v>
      </c>
      <c r="P1577" s="1"/>
    </row>
    <row r="1578" spans="1:16">
      <c r="A1578" s="12">
        <v>62</v>
      </c>
      <c r="B1578" s="12">
        <v>15509</v>
      </c>
      <c r="C1578" s="12" t="s">
        <v>2293</v>
      </c>
      <c r="D1578" s="12" t="s">
        <v>2341</v>
      </c>
      <c r="E1578" s="17" t="s">
        <v>45</v>
      </c>
      <c r="F1578" s="25" t="str">
        <f>LEFT(E1578,MIN(FIND({0,1,2,3,4,5,6,7,8,9},ASC(E1578)&amp;1234567890))-1)</f>
        <v>In</v>
      </c>
      <c r="G1578" s="25">
        <f t="shared" si="48"/>
        <v>3</v>
      </c>
      <c r="H1578" s="25">
        <f>VLOOKUP(F1578,Table!$A$2:$C$121,2,0)</f>
        <v>13</v>
      </c>
      <c r="I1578" s="26">
        <f>VLOOKUP(F1578,Table!$A$2:$C$121,3,0)</f>
        <v>5</v>
      </c>
      <c r="J1578" s="17" t="s">
        <v>11286</v>
      </c>
      <c r="K1578" s="25" t="str">
        <f>LEFT(J1578,MIN(FIND({0,1,2,3,4,5,6,7,8,9},ASC(J1578)&amp;1234567890))-1)</f>
        <v>In</v>
      </c>
      <c r="L1578" s="25">
        <f t="shared" si="49"/>
        <v>1</v>
      </c>
      <c r="M1578" s="25">
        <f>VLOOKUP(K1578,Table!$A$2:$C$121,2,0)</f>
        <v>13</v>
      </c>
      <c r="N1578" s="26">
        <f>VLOOKUP(K1578,Table!$A$2:$C$121,3,0)</f>
        <v>5</v>
      </c>
      <c r="O1578" s="13" t="str">
        <f>VLOOKUP(A1578,Table!$U$1:$V$230,2,0)</f>
        <v>Orthorhombic</v>
      </c>
      <c r="P1578" s="1"/>
    </row>
    <row r="1579" spans="1:16">
      <c r="A1579" s="12">
        <v>62</v>
      </c>
      <c r="B1579" s="12">
        <v>15678</v>
      </c>
      <c r="C1579" s="12" t="s">
        <v>2342</v>
      </c>
      <c r="D1579" s="12" t="s">
        <v>2343</v>
      </c>
      <c r="E1579" s="17" t="s">
        <v>11940</v>
      </c>
      <c r="F1579" s="25" t="str">
        <f>LEFT(E1579,MIN(FIND({0,1,2,3,4,5,6,7,8,9},ASC(E1579)&amp;1234567890))-1)</f>
        <v>Nb</v>
      </c>
      <c r="G1579" s="25">
        <f t="shared" si="48"/>
        <v>0.92</v>
      </c>
      <c r="H1579" s="25">
        <f>VLOOKUP(F1579,Table!$A$2:$C$121,2,0)</f>
        <v>5</v>
      </c>
      <c r="I1579" s="26">
        <f>VLOOKUP(F1579,Table!$A$2:$C$121,3,0)</f>
        <v>5</v>
      </c>
      <c r="J1579" s="17" t="s">
        <v>379</v>
      </c>
      <c r="K1579" s="25" t="str">
        <f>LEFT(J1579,MIN(FIND({0,1,2,3,4,5,6,7,8,9},ASC(J1579)&amp;1234567890))-1)</f>
        <v>S</v>
      </c>
      <c r="L1579" s="25">
        <f t="shared" si="49"/>
        <v>1</v>
      </c>
      <c r="M1579" s="25">
        <f>VLOOKUP(K1579,Table!$A$2:$C$121,2,0)</f>
        <v>16</v>
      </c>
      <c r="N1579" s="26">
        <f>VLOOKUP(K1579,Table!$A$2:$C$121,3,0)</f>
        <v>3</v>
      </c>
      <c r="O1579" s="13" t="str">
        <f>VLOOKUP(A1579,Table!$U$1:$V$230,2,0)</f>
        <v>Orthorhombic</v>
      </c>
      <c r="P1579" s="1"/>
    </row>
    <row r="1580" spans="1:16">
      <c r="A1580" s="12">
        <v>62</v>
      </c>
      <c r="B1580" s="12">
        <v>15693</v>
      </c>
      <c r="C1580" s="12" t="s">
        <v>2293</v>
      </c>
      <c r="D1580" s="12" t="s">
        <v>2344</v>
      </c>
      <c r="E1580" s="17" t="s">
        <v>72</v>
      </c>
      <c r="F1580" s="25" t="str">
        <f>LEFT(E1580,MIN(FIND({0,1,2,3,4,5,6,7,8,9},ASC(E1580)&amp;1234567890))-1)</f>
        <v>Ir</v>
      </c>
      <c r="G1580" s="25">
        <f t="shared" si="48"/>
        <v>1</v>
      </c>
      <c r="H1580" s="25">
        <f>VLOOKUP(F1580,Table!$A$2:$C$121,2,0)</f>
        <v>9</v>
      </c>
      <c r="I1580" s="26">
        <f>VLOOKUP(F1580,Table!$A$2:$C$121,3,0)</f>
        <v>6</v>
      </c>
      <c r="J1580" s="17" t="s">
        <v>31</v>
      </c>
      <c r="K1580" s="25" t="str">
        <f>LEFT(J1580,MIN(FIND({0,1,2,3,4,5,6,7,8,9},ASC(J1580)&amp;1234567890))-1)</f>
        <v>Si</v>
      </c>
      <c r="L1580" s="25">
        <f t="shared" si="49"/>
        <v>1</v>
      </c>
      <c r="M1580" s="25">
        <f>VLOOKUP(K1580,Table!$A$2:$C$121,2,0)</f>
        <v>14</v>
      </c>
      <c r="N1580" s="26">
        <f>VLOOKUP(K1580,Table!$A$2:$C$121,3,0)</f>
        <v>3</v>
      </c>
      <c r="O1580" s="13" t="str">
        <f>VLOOKUP(A1580,Table!$U$1:$V$230,2,0)</f>
        <v>Orthorhombic</v>
      </c>
      <c r="P1580" s="1"/>
    </row>
    <row r="1581" spans="1:16">
      <c r="A1581" s="12">
        <v>62</v>
      </c>
      <c r="B1581" s="12">
        <v>15705</v>
      </c>
      <c r="C1581" s="12" t="s">
        <v>2293</v>
      </c>
      <c r="D1581" s="12" t="s">
        <v>1265</v>
      </c>
      <c r="E1581" s="17" t="s">
        <v>410</v>
      </c>
      <c r="F1581" s="25" t="str">
        <f>LEFT(E1581,MIN(FIND({0,1,2,3,4,5,6,7,8,9},ASC(E1581)&amp;1234567890))-1)</f>
        <v>Ba</v>
      </c>
      <c r="G1581" s="25">
        <f t="shared" si="48"/>
        <v>1</v>
      </c>
      <c r="H1581" s="25">
        <f>VLOOKUP(F1581,Table!$A$2:$C$121,2,0)</f>
        <v>2</v>
      </c>
      <c r="I1581" s="26">
        <f>VLOOKUP(F1581,Table!$A$2:$C$121,3,0)</f>
        <v>6</v>
      </c>
      <c r="J1581" s="17" t="s">
        <v>11305</v>
      </c>
      <c r="K1581" s="25" t="str">
        <f>LEFT(J1581,MIN(FIND({0,1,2,3,4,5,6,7,8,9},ASC(J1581)&amp;1234567890))-1)</f>
        <v>Cl</v>
      </c>
      <c r="L1581" s="25">
        <f t="shared" si="49"/>
        <v>2</v>
      </c>
      <c r="M1581" s="25">
        <f>VLOOKUP(K1581,Table!$A$2:$C$121,2,0)</f>
        <v>17</v>
      </c>
      <c r="N1581" s="26">
        <f>VLOOKUP(K1581,Table!$A$2:$C$121,3,0)</f>
        <v>3</v>
      </c>
      <c r="O1581" s="13" t="str">
        <f>VLOOKUP(A1581,Table!$U$1:$V$230,2,0)</f>
        <v>Orthorhombic</v>
      </c>
      <c r="P1581" s="1"/>
    </row>
    <row r="1582" spans="1:16">
      <c r="A1582" s="12">
        <v>62</v>
      </c>
      <c r="B1582" s="12">
        <v>15706</v>
      </c>
      <c r="C1582" s="12" t="s">
        <v>2293</v>
      </c>
      <c r="D1582" s="12" t="s">
        <v>1266</v>
      </c>
      <c r="E1582" s="17" t="s">
        <v>410</v>
      </c>
      <c r="F1582" s="25" t="str">
        <f>LEFT(E1582,MIN(FIND({0,1,2,3,4,5,6,7,8,9},ASC(E1582)&amp;1234567890))-1)</f>
        <v>Ba</v>
      </c>
      <c r="G1582" s="25">
        <f t="shared" si="48"/>
        <v>1</v>
      </c>
      <c r="H1582" s="25">
        <f>VLOOKUP(F1582,Table!$A$2:$C$121,2,0)</f>
        <v>2</v>
      </c>
      <c r="I1582" s="26">
        <f>VLOOKUP(F1582,Table!$A$2:$C$121,3,0)</f>
        <v>6</v>
      </c>
      <c r="J1582" s="17" t="s">
        <v>11403</v>
      </c>
      <c r="K1582" s="25" t="str">
        <f>LEFT(J1582,MIN(FIND({0,1,2,3,4,5,6,7,8,9},ASC(J1582)&amp;1234567890))-1)</f>
        <v>Br</v>
      </c>
      <c r="L1582" s="25">
        <f t="shared" si="49"/>
        <v>2</v>
      </c>
      <c r="M1582" s="25">
        <f>VLOOKUP(K1582,Table!$A$2:$C$121,2,0)</f>
        <v>17</v>
      </c>
      <c r="N1582" s="26">
        <f>VLOOKUP(K1582,Table!$A$2:$C$121,3,0)</f>
        <v>4</v>
      </c>
      <c r="O1582" s="13" t="str">
        <f>VLOOKUP(A1582,Table!$U$1:$V$230,2,0)</f>
        <v>Orthorhombic</v>
      </c>
      <c r="P1582" s="1"/>
    </row>
    <row r="1583" spans="1:16">
      <c r="A1583" s="12">
        <v>62</v>
      </c>
      <c r="B1583" s="12">
        <v>15707</v>
      </c>
      <c r="C1583" s="12" t="s">
        <v>2293</v>
      </c>
      <c r="D1583" s="12" t="s">
        <v>1267</v>
      </c>
      <c r="E1583" s="17" t="s">
        <v>410</v>
      </c>
      <c r="F1583" s="25" t="str">
        <f>LEFT(E1583,MIN(FIND({0,1,2,3,4,5,6,7,8,9},ASC(E1583)&amp;1234567890))-1)</f>
        <v>Ba</v>
      </c>
      <c r="G1583" s="25">
        <f t="shared" si="48"/>
        <v>1</v>
      </c>
      <c r="H1583" s="25">
        <f>VLOOKUP(F1583,Table!$A$2:$C$121,2,0)</f>
        <v>2</v>
      </c>
      <c r="I1583" s="26">
        <f>VLOOKUP(F1583,Table!$A$2:$C$121,3,0)</f>
        <v>6</v>
      </c>
      <c r="J1583" s="17" t="s">
        <v>11321</v>
      </c>
      <c r="K1583" s="25" t="str">
        <f>LEFT(J1583,MIN(FIND({0,1,2,3,4,5,6,7,8,9},ASC(J1583)&amp;1234567890))-1)</f>
        <v>I</v>
      </c>
      <c r="L1583" s="25">
        <f t="shared" si="49"/>
        <v>2</v>
      </c>
      <c r="M1583" s="25">
        <f>VLOOKUP(K1583,Table!$A$2:$C$121,2,0)</f>
        <v>17</v>
      </c>
      <c r="N1583" s="26">
        <f>VLOOKUP(K1583,Table!$A$2:$C$121,3,0)</f>
        <v>5</v>
      </c>
      <c r="O1583" s="13" t="str">
        <f>VLOOKUP(A1583,Table!$U$1:$V$230,2,0)</f>
        <v>Orthorhombic</v>
      </c>
      <c r="P1583" s="1"/>
    </row>
    <row r="1584" spans="1:16">
      <c r="A1584" s="12">
        <v>62</v>
      </c>
      <c r="B1584" s="12">
        <v>15726</v>
      </c>
      <c r="C1584" s="12" t="s">
        <v>2293</v>
      </c>
      <c r="D1584" s="12" t="s">
        <v>2345</v>
      </c>
      <c r="E1584" s="17" t="s">
        <v>422</v>
      </c>
      <c r="F1584" s="25" t="str">
        <f>LEFT(E1584,MIN(FIND({0,1,2,3,4,5,6,7,8,9},ASC(E1584)&amp;1234567890))-1)</f>
        <v>Yb</v>
      </c>
      <c r="G1584" s="25">
        <f t="shared" si="48"/>
        <v>3</v>
      </c>
      <c r="H1584" s="25">
        <f>VLOOKUP(F1584,Table!$A$2:$C$121,2,0)</f>
        <v>3</v>
      </c>
      <c r="I1584" s="26">
        <f>VLOOKUP(F1584,Table!$A$2:$C$121,3,0)</f>
        <v>6</v>
      </c>
      <c r="J1584" s="17" t="s">
        <v>481</v>
      </c>
      <c r="K1584" s="25" t="str">
        <f>LEFT(J1584,MIN(FIND({0,1,2,3,4,5,6,7,8,9},ASC(J1584)&amp;1234567890))-1)</f>
        <v>S</v>
      </c>
      <c r="L1584" s="25">
        <f t="shared" si="49"/>
        <v>4</v>
      </c>
      <c r="M1584" s="25">
        <f>VLOOKUP(K1584,Table!$A$2:$C$121,2,0)</f>
        <v>16</v>
      </c>
      <c r="N1584" s="26">
        <f>VLOOKUP(K1584,Table!$A$2:$C$121,3,0)</f>
        <v>3</v>
      </c>
      <c r="O1584" s="13" t="str">
        <f>VLOOKUP(A1584,Table!$U$1:$V$230,2,0)</f>
        <v>Orthorhombic</v>
      </c>
      <c r="P1584" s="1"/>
    </row>
    <row r="1585" spans="1:16">
      <c r="A1585" s="12">
        <v>62</v>
      </c>
      <c r="B1585" s="12">
        <v>15815</v>
      </c>
      <c r="C1585" s="12" t="s">
        <v>2293</v>
      </c>
      <c r="D1585" s="12" t="s">
        <v>1191</v>
      </c>
      <c r="E1585" s="17" t="s">
        <v>600</v>
      </c>
      <c r="F1585" s="25" t="str">
        <f>LEFT(E1585,MIN(FIND({0,1,2,3,4,5,6,7,8,9},ASC(E1585)&amp;1234567890))-1)</f>
        <v>Mo</v>
      </c>
      <c r="G1585" s="25">
        <f t="shared" si="48"/>
        <v>4</v>
      </c>
      <c r="H1585" s="25">
        <f>VLOOKUP(F1585,Table!$A$2:$C$121,2,0)</f>
        <v>6</v>
      </c>
      <c r="I1585" s="26">
        <f>VLOOKUP(F1585,Table!$A$2:$C$121,3,0)</f>
        <v>5</v>
      </c>
      <c r="J1585" s="17" t="s">
        <v>53</v>
      </c>
      <c r="K1585" s="25" t="str">
        <f>LEFT(J1585,MIN(FIND({0,1,2,3,4,5,6,7,8,9},ASC(J1585)&amp;1234567890))-1)</f>
        <v>O</v>
      </c>
      <c r="L1585" s="25">
        <f t="shared" si="49"/>
        <v>11</v>
      </c>
      <c r="M1585" s="25">
        <f>VLOOKUP(K1585,Table!$A$2:$C$121,2,0)</f>
        <v>16</v>
      </c>
      <c r="N1585" s="26">
        <f>VLOOKUP(K1585,Table!$A$2:$C$121,3,0)</f>
        <v>2</v>
      </c>
      <c r="O1585" s="13" t="str">
        <f>VLOOKUP(A1585,Table!$U$1:$V$230,2,0)</f>
        <v>Orthorhombic</v>
      </c>
      <c r="P1585" s="1"/>
    </row>
    <row r="1586" spans="1:16">
      <c r="A1586" s="12">
        <v>62</v>
      </c>
      <c r="B1586" s="12">
        <v>15972</v>
      </c>
      <c r="C1586" s="12" t="s">
        <v>2303</v>
      </c>
      <c r="D1586" s="12" t="s">
        <v>2346</v>
      </c>
      <c r="E1586" s="17" t="s">
        <v>433</v>
      </c>
      <c r="F1586" s="25" t="str">
        <f>LEFT(E1586,MIN(FIND({0,1,2,3,4,5,6,7,8,9},ASC(E1586)&amp;1234567890))-1)</f>
        <v>Sr</v>
      </c>
      <c r="G1586" s="25">
        <f t="shared" si="48"/>
        <v>1</v>
      </c>
      <c r="H1586" s="25">
        <f>VLOOKUP(F1586,Table!$A$2:$C$121,2,0)</f>
        <v>2</v>
      </c>
      <c r="I1586" s="26">
        <f>VLOOKUP(F1586,Table!$A$2:$C$121,3,0)</f>
        <v>5</v>
      </c>
      <c r="J1586" s="17" t="s">
        <v>11403</v>
      </c>
      <c r="K1586" s="25" t="str">
        <f>LEFT(J1586,MIN(FIND({0,1,2,3,4,5,6,7,8,9},ASC(J1586)&amp;1234567890))-1)</f>
        <v>Br</v>
      </c>
      <c r="L1586" s="25">
        <f t="shared" si="49"/>
        <v>2</v>
      </c>
      <c r="M1586" s="25">
        <f>VLOOKUP(K1586,Table!$A$2:$C$121,2,0)</f>
        <v>17</v>
      </c>
      <c r="N1586" s="26">
        <f>VLOOKUP(K1586,Table!$A$2:$C$121,3,0)</f>
        <v>4</v>
      </c>
      <c r="O1586" s="13" t="str">
        <f>VLOOKUP(A1586,Table!$U$1:$V$230,2,0)</f>
        <v>Orthorhombic</v>
      </c>
      <c r="P1586" s="1"/>
    </row>
    <row r="1587" spans="1:16">
      <c r="A1587" s="12">
        <v>62</v>
      </c>
      <c r="B1587" s="12">
        <v>16417</v>
      </c>
      <c r="C1587" s="12" t="s">
        <v>2293</v>
      </c>
      <c r="D1587" s="12" t="s">
        <v>2347</v>
      </c>
      <c r="E1587" s="17" t="s">
        <v>11941</v>
      </c>
      <c r="F1587" s="25" t="str">
        <f>LEFT(E1587,MIN(FIND({0,1,2,3,4,5,6,7,8,9},ASC(E1587)&amp;1234567890))-1)</f>
        <v>Nb</v>
      </c>
      <c r="G1587" s="25">
        <f t="shared" si="48"/>
        <v>5</v>
      </c>
      <c r="H1587" s="25">
        <f>VLOOKUP(F1587,Table!$A$2:$C$121,2,0)</f>
        <v>5</v>
      </c>
      <c r="I1587" s="26">
        <f>VLOOKUP(F1587,Table!$A$2:$C$121,3,0)</f>
        <v>5</v>
      </c>
      <c r="J1587" s="17" t="s">
        <v>331</v>
      </c>
      <c r="K1587" s="25" t="str">
        <f>LEFT(J1587,MIN(FIND({0,1,2,3,4,5,6,7,8,9},ASC(J1587)&amp;1234567890))-1)</f>
        <v>As</v>
      </c>
      <c r="L1587" s="25">
        <f t="shared" si="49"/>
        <v>3</v>
      </c>
      <c r="M1587" s="25">
        <f>VLOOKUP(K1587,Table!$A$2:$C$121,2,0)</f>
        <v>15</v>
      </c>
      <c r="N1587" s="26">
        <f>VLOOKUP(K1587,Table!$A$2:$C$121,3,0)</f>
        <v>4</v>
      </c>
      <c r="O1587" s="13" t="str">
        <f>VLOOKUP(A1587,Table!$U$1:$V$230,2,0)</f>
        <v>Orthorhombic</v>
      </c>
      <c r="P1587" s="1"/>
    </row>
    <row r="1588" spans="1:16">
      <c r="A1588" s="12">
        <v>62</v>
      </c>
      <c r="B1588" s="12">
        <v>16611</v>
      </c>
      <c r="C1588" s="12" t="s">
        <v>2295</v>
      </c>
      <c r="D1588" s="12" t="s">
        <v>1890</v>
      </c>
      <c r="E1588" s="17" t="s">
        <v>30</v>
      </c>
      <c r="F1588" s="25" t="str">
        <f>LEFT(E1588,MIN(FIND({0,1,2,3,4,5,6,7,8,9},ASC(E1588)&amp;1234567890))-1)</f>
        <v>P</v>
      </c>
      <c r="G1588" s="25">
        <f t="shared" si="48"/>
        <v>2</v>
      </c>
      <c r="H1588" s="25">
        <f>VLOOKUP(F1588,Table!$A$2:$C$121,2,0)</f>
        <v>15</v>
      </c>
      <c r="I1588" s="26">
        <f>VLOOKUP(F1588,Table!$A$2:$C$121,3,0)</f>
        <v>3</v>
      </c>
      <c r="J1588" s="17" t="s">
        <v>500</v>
      </c>
      <c r="K1588" s="25" t="str">
        <f>LEFT(J1588,MIN(FIND({0,1,2,3,4,5,6,7,8,9},ASC(J1588)&amp;1234567890))-1)</f>
        <v>O</v>
      </c>
      <c r="L1588" s="25">
        <f t="shared" si="49"/>
        <v>5</v>
      </c>
      <c r="M1588" s="25">
        <f>VLOOKUP(K1588,Table!$A$2:$C$121,2,0)</f>
        <v>16</v>
      </c>
      <c r="N1588" s="26">
        <f>VLOOKUP(K1588,Table!$A$2:$C$121,3,0)</f>
        <v>2</v>
      </c>
      <c r="O1588" s="13" t="str">
        <f>VLOOKUP(A1588,Table!$U$1:$V$230,2,0)</f>
        <v>Orthorhombic</v>
      </c>
      <c r="P1588" s="1"/>
    </row>
    <row r="1589" spans="1:16">
      <c r="A1589" s="12">
        <v>62</v>
      </c>
      <c r="B1589" s="12">
        <v>16631</v>
      </c>
      <c r="C1589" s="12" t="s">
        <v>2293</v>
      </c>
      <c r="D1589" s="12" t="s">
        <v>2348</v>
      </c>
      <c r="E1589" s="17" t="s">
        <v>530</v>
      </c>
      <c r="F1589" s="25" t="str">
        <f>LEFT(E1589,MIN(FIND({0,1,2,3,4,5,6,7,8,9},ASC(E1589)&amp;1234567890))-1)</f>
        <v>Yb</v>
      </c>
      <c r="G1589" s="25">
        <f t="shared" si="48"/>
        <v>1</v>
      </c>
      <c r="H1589" s="25">
        <f>VLOOKUP(F1589,Table!$A$2:$C$121,2,0)</f>
        <v>3</v>
      </c>
      <c r="I1589" s="26">
        <f>VLOOKUP(F1589,Table!$A$2:$C$121,3,0)</f>
        <v>6</v>
      </c>
      <c r="J1589" s="17" t="s">
        <v>446</v>
      </c>
      <c r="K1589" s="25" t="str">
        <f>LEFT(J1589,MIN(FIND({0,1,2,3,4,5,6,7,8,9},ASC(J1589)&amp;1234567890))-1)</f>
        <v>D</v>
      </c>
      <c r="L1589" s="25">
        <f t="shared" si="49"/>
        <v>2</v>
      </c>
      <c r="M1589" s="25">
        <f>VLOOKUP(K1589,Table!$A$2:$C$121,2,0)</f>
        <v>1</v>
      </c>
      <c r="N1589" s="26">
        <f>VLOOKUP(K1589,Table!$A$2:$C$121,3,0)</f>
        <v>1</v>
      </c>
      <c r="O1589" s="13" t="str">
        <f>VLOOKUP(A1589,Table!$U$1:$V$230,2,0)</f>
        <v>Orthorhombic</v>
      </c>
      <c r="P1589" s="1"/>
    </row>
    <row r="1590" spans="1:16">
      <c r="A1590" s="12">
        <v>62</v>
      </c>
      <c r="B1590" s="12">
        <v>16680</v>
      </c>
      <c r="C1590" s="12" t="s">
        <v>2303</v>
      </c>
      <c r="D1590" s="12" t="s">
        <v>2349</v>
      </c>
      <c r="E1590" s="17" t="s">
        <v>593</v>
      </c>
      <c r="F1590" s="25" t="str">
        <f>LEFT(E1590,MIN(FIND({0,1,2,3,4,5,6,7,8,9},ASC(E1590)&amp;1234567890))-1)</f>
        <v>Sb</v>
      </c>
      <c r="G1590" s="25">
        <f t="shared" si="48"/>
        <v>2</v>
      </c>
      <c r="H1590" s="25">
        <f>VLOOKUP(F1590,Table!$A$2:$C$121,2,0)</f>
        <v>15</v>
      </c>
      <c r="I1590" s="26">
        <f>VLOOKUP(F1590,Table!$A$2:$C$121,3,0)</f>
        <v>5</v>
      </c>
      <c r="J1590" s="17" t="s">
        <v>533</v>
      </c>
      <c r="K1590" s="25" t="str">
        <f>LEFT(J1590,MIN(FIND({0,1,2,3,4,5,6,7,8,9},ASC(J1590)&amp;1234567890))-1)</f>
        <v>Se</v>
      </c>
      <c r="L1590" s="25">
        <f t="shared" si="49"/>
        <v>3</v>
      </c>
      <c r="M1590" s="25">
        <f>VLOOKUP(K1590,Table!$A$2:$C$121,2,0)</f>
        <v>16</v>
      </c>
      <c r="N1590" s="26">
        <f>VLOOKUP(K1590,Table!$A$2:$C$121,3,0)</f>
        <v>4</v>
      </c>
      <c r="O1590" s="13" t="str">
        <f>VLOOKUP(A1590,Table!$U$1:$V$230,2,0)</f>
        <v>Orthorhombic</v>
      </c>
      <c r="P1590" s="1"/>
    </row>
    <row r="1591" spans="1:16">
      <c r="A1591" s="12">
        <v>62</v>
      </c>
      <c r="B1591" s="12">
        <v>16711</v>
      </c>
      <c r="C1591" s="12" t="s">
        <v>2350</v>
      </c>
      <c r="D1591" s="12" t="s">
        <v>2351</v>
      </c>
      <c r="E1591" s="17" t="s">
        <v>342</v>
      </c>
      <c r="F1591" s="25" t="str">
        <f>LEFT(E1591,MIN(FIND({0,1,2,3,4,5,6,7,8,9},ASC(E1591)&amp;1234567890))-1)</f>
        <v>P</v>
      </c>
      <c r="G1591" s="25">
        <f t="shared" si="48"/>
        <v>4</v>
      </c>
      <c r="H1591" s="25">
        <f>VLOOKUP(F1591,Table!$A$2:$C$121,2,0)</f>
        <v>15</v>
      </c>
      <c r="I1591" s="26">
        <f>VLOOKUP(F1591,Table!$A$2:$C$121,3,0)</f>
        <v>3</v>
      </c>
      <c r="J1591" s="17" t="s">
        <v>336</v>
      </c>
      <c r="K1591" s="25" t="str">
        <f>LEFT(J1591,MIN(FIND({0,1,2,3,4,5,6,7,8,9},ASC(J1591)&amp;1234567890))-1)</f>
        <v>S</v>
      </c>
      <c r="L1591" s="25">
        <f t="shared" si="49"/>
        <v>3</v>
      </c>
      <c r="M1591" s="25">
        <f>VLOOKUP(K1591,Table!$A$2:$C$121,2,0)</f>
        <v>16</v>
      </c>
      <c r="N1591" s="26">
        <f>VLOOKUP(K1591,Table!$A$2:$C$121,3,0)</f>
        <v>3</v>
      </c>
      <c r="O1591" s="13" t="str">
        <f>VLOOKUP(A1591,Table!$U$1:$V$230,2,0)</f>
        <v>Orthorhombic</v>
      </c>
      <c r="P1591" s="1"/>
    </row>
    <row r="1592" spans="1:16">
      <c r="A1592" s="12">
        <v>62</v>
      </c>
      <c r="B1592" s="12">
        <v>16728</v>
      </c>
      <c r="C1592" s="12" t="s">
        <v>2295</v>
      </c>
      <c r="D1592" s="12" t="s">
        <v>2352</v>
      </c>
      <c r="E1592" s="17" t="s">
        <v>72</v>
      </c>
      <c r="F1592" s="25" t="str">
        <f>LEFT(E1592,MIN(FIND({0,1,2,3,4,5,6,7,8,9},ASC(E1592)&amp;1234567890))-1)</f>
        <v>Ir</v>
      </c>
      <c r="G1592" s="25">
        <f t="shared" si="48"/>
        <v>1</v>
      </c>
      <c r="H1592" s="25">
        <f>VLOOKUP(F1592,Table!$A$2:$C$121,2,0)</f>
        <v>9</v>
      </c>
      <c r="I1592" s="26">
        <f>VLOOKUP(F1592,Table!$A$2:$C$121,3,0)</f>
        <v>6</v>
      </c>
      <c r="J1592" s="17" t="s">
        <v>361</v>
      </c>
      <c r="K1592" s="25" t="str">
        <f>LEFT(J1592,MIN(FIND({0,1,2,3,4,5,6,7,8,9},ASC(J1592)&amp;1234567890))-1)</f>
        <v>Se</v>
      </c>
      <c r="L1592" s="25">
        <f t="shared" si="49"/>
        <v>2</v>
      </c>
      <c r="M1592" s="25">
        <f>VLOOKUP(K1592,Table!$A$2:$C$121,2,0)</f>
        <v>16</v>
      </c>
      <c r="N1592" s="26">
        <f>VLOOKUP(K1592,Table!$A$2:$C$121,3,0)</f>
        <v>4</v>
      </c>
      <c r="O1592" s="13" t="str">
        <f>VLOOKUP(A1592,Table!$U$1:$V$230,2,0)</f>
        <v>Orthorhombic</v>
      </c>
      <c r="P1592" s="1"/>
    </row>
    <row r="1593" spans="1:16">
      <c r="A1593" s="12">
        <v>62</v>
      </c>
      <c r="B1593" s="12">
        <v>16822</v>
      </c>
      <c r="C1593" s="12" t="s">
        <v>2293</v>
      </c>
      <c r="D1593" s="12" t="s">
        <v>2353</v>
      </c>
      <c r="E1593" s="17" t="s">
        <v>393</v>
      </c>
      <c r="F1593" s="25" t="str">
        <f>LEFT(E1593,MIN(FIND({0,1,2,3,4,5,6,7,8,9},ASC(E1593)&amp;1234567890))-1)</f>
        <v>Mo</v>
      </c>
      <c r="G1593" s="25">
        <f t="shared" si="48"/>
        <v>1</v>
      </c>
      <c r="H1593" s="25">
        <f>VLOOKUP(F1593,Table!$A$2:$C$121,2,0)</f>
        <v>6</v>
      </c>
      <c r="I1593" s="26">
        <f>VLOOKUP(F1593,Table!$A$2:$C$121,3,0)</f>
        <v>5</v>
      </c>
      <c r="J1593" s="17" t="s">
        <v>11461</v>
      </c>
      <c r="K1593" s="25" t="str">
        <f>LEFT(J1593,MIN(FIND({0,1,2,3,4,5,6,7,8,9},ASC(J1593)&amp;1234567890))-1)</f>
        <v>Ge</v>
      </c>
      <c r="L1593" s="25">
        <f t="shared" si="49"/>
        <v>2</v>
      </c>
      <c r="M1593" s="25">
        <f>VLOOKUP(K1593,Table!$A$2:$C$121,2,0)</f>
        <v>14</v>
      </c>
      <c r="N1593" s="26">
        <f>VLOOKUP(K1593,Table!$A$2:$C$121,3,0)</f>
        <v>4</v>
      </c>
      <c r="O1593" s="13" t="str">
        <f>VLOOKUP(A1593,Table!$U$1:$V$230,2,0)</f>
        <v>Orthorhombic</v>
      </c>
      <c r="P1593" s="1"/>
    </row>
    <row r="1594" spans="1:16">
      <c r="A1594" s="12">
        <v>62</v>
      </c>
      <c r="B1594" s="12">
        <v>16997</v>
      </c>
      <c r="C1594" s="12" t="s">
        <v>2342</v>
      </c>
      <c r="D1594" s="12" t="s">
        <v>1836</v>
      </c>
      <c r="E1594" s="17" t="s">
        <v>11291</v>
      </c>
      <c r="F1594" s="25" t="str">
        <f>LEFT(E1594,MIN(FIND({0,1,2,3,4,5,6,7,8,9},ASC(E1594)&amp;1234567890))-1)</f>
        <v>Sn</v>
      </c>
      <c r="G1594" s="25">
        <f t="shared" si="48"/>
        <v>1</v>
      </c>
      <c r="H1594" s="25">
        <f>VLOOKUP(F1594,Table!$A$2:$C$121,2,0)</f>
        <v>14</v>
      </c>
      <c r="I1594" s="26">
        <f>VLOOKUP(F1594,Table!$A$2:$C$121,3,0)</f>
        <v>5</v>
      </c>
      <c r="J1594" s="17" t="s">
        <v>47</v>
      </c>
      <c r="K1594" s="25" t="str">
        <f>LEFT(J1594,MIN(FIND({0,1,2,3,4,5,6,7,8,9},ASC(J1594)&amp;1234567890))-1)</f>
        <v>Se</v>
      </c>
      <c r="L1594" s="25">
        <f t="shared" si="49"/>
        <v>1</v>
      </c>
      <c r="M1594" s="25">
        <f>VLOOKUP(K1594,Table!$A$2:$C$121,2,0)</f>
        <v>16</v>
      </c>
      <c r="N1594" s="26">
        <f>VLOOKUP(K1594,Table!$A$2:$C$121,3,0)</f>
        <v>4</v>
      </c>
      <c r="O1594" s="13" t="str">
        <f>VLOOKUP(A1594,Table!$U$1:$V$230,2,0)</f>
        <v>Orthorhombic</v>
      </c>
      <c r="P1594" s="1"/>
    </row>
    <row r="1595" spans="1:16">
      <c r="A1595" s="12">
        <v>62</v>
      </c>
      <c r="B1595" s="12">
        <v>17006</v>
      </c>
      <c r="C1595" s="12" t="s">
        <v>2342</v>
      </c>
      <c r="D1595" s="12" t="s">
        <v>2354</v>
      </c>
      <c r="E1595" s="17" t="s">
        <v>544</v>
      </c>
      <c r="F1595" s="25" t="str">
        <f>LEFT(E1595,MIN(FIND({0,1,2,3,4,5,6,7,8,9},ASC(E1595)&amp;1234567890))-1)</f>
        <v>Ge</v>
      </c>
      <c r="G1595" s="25">
        <f t="shared" si="48"/>
        <v>1</v>
      </c>
      <c r="H1595" s="25">
        <f>VLOOKUP(F1595,Table!$A$2:$C$121,2,0)</f>
        <v>14</v>
      </c>
      <c r="I1595" s="26">
        <f>VLOOKUP(F1595,Table!$A$2:$C$121,3,0)</f>
        <v>4</v>
      </c>
      <c r="J1595" s="17" t="s">
        <v>47</v>
      </c>
      <c r="K1595" s="25" t="str">
        <f>LEFT(J1595,MIN(FIND({0,1,2,3,4,5,6,7,8,9},ASC(J1595)&amp;1234567890))-1)</f>
        <v>Se</v>
      </c>
      <c r="L1595" s="25">
        <f t="shared" si="49"/>
        <v>1</v>
      </c>
      <c r="M1595" s="25">
        <f>VLOOKUP(K1595,Table!$A$2:$C$121,2,0)</f>
        <v>16</v>
      </c>
      <c r="N1595" s="26">
        <f>VLOOKUP(K1595,Table!$A$2:$C$121,3,0)</f>
        <v>4</v>
      </c>
      <c r="O1595" s="13" t="str">
        <f>VLOOKUP(A1595,Table!$U$1:$V$230,2,0)</f>
        <v>Orthorhombic</v>
      </c>
      <c r="P1595" s="1"/>
    </row>
    <row r="1596" spans="1:16">
      <c r="A1596" s="12">
        <v>62</v>
      </c>
      <c r="B1596" s="12">
        <v>19079</v>
      </c>
      <c r="C1596" s="12" t="s">
        <v>2293</v>
      </c>
      <c r="D1596" s="12" t="s">
        <v>1287</v>
      </c>
      <c r="E1596" s="17" t="s">
        <v>11343</v>
      </c>
      <c r="F1596" s="25" t="str">
        <f>LEFT(E1596,MIN(FIND({0,1,2,3,4,5,6,7,8,9},ASC(E1596)&amp;1234567890))-1)</f>
        <v>Cl</v>
      </c>
      <c r="G1596" s="25">
        <f t="shared" si="48"/>
        <v>1</v>
      </c>
      <c r="H1596" s="25">
        <f>VLOOKUP(F1596,Table!$A$2:$C$121,2,0)</f>
        <v>17</v>
      </c>
      <c r="I1596" s="26">
        <f>VLOOKUP(F1596,Table!$A$2:$C$121,3,0)</f>
        <v>3</v>
      </c>
      <c r="J1596" s="17" t="s">
        <v>365</v>
      </c>
      <c r="K1596" s="25" t="str">
        <f>LEFT(J1596,MIN(FIND({0,1,2,3,4,5,6,7,8,9},ASC(J1596)&amp;1234567890))-1)</f>
        <v>F</v>
      </c>
      <c r="L1596" s="25">
        <f t="shared" si="49"/>
        <v>3</v>
      </c>
      <c r="M1596" s="25">
        <f>VLOOKUP(K1596,Table!$A$2:$C$121,2,0)</f>
        <v>17</v>
      </c>
      <c r="N1596" s="26">
        <f>VLOOKUP(K1596,Table!$A$2:$C$121,3,0)</f>
        <v>2</v>
      </c>
      <c r="O1596" s="13" t="str">
        <f>VLOOKUP(A1596,Table!$U$1:$V$230,2,0)</f>
        <v>Orthorhombic</v>
      </c>
      <c r="P1596" s="1"/>
    </row>
    <row r="1597" spans="1:16">
      <c r="A1597" s="12">
        <v>62</v>
      </c>
      <c r="B1597" s="12">
        <v>8258</v>
      </c>
      <c r="C1597" s="12" t="s">
        <v>2293</v>
      </c>
      <c r="D1597" s="12" t="s">
        <v>2355</v>
      </c>
      <c r="E1597" s="17" t="s">
        <v>11645</v>
      </c>
      <c r="F1597" s="25" t="str">
        <f>LEFT(E1597,MIN(FIND({0,1,2,3,4,5,6,7,8,9},ASC(E1597)&amp;1234567890))-1)</f>
        <v>Sb</v>
      </c>
      <c r="G1597" s="25">
        <f t="shared" si="48"/>
        <v>1</v>
      </c>
      <c r="H1597" s="25">
        <f>VLOOKUP(F1597,Table!$A$2:$C$121,2,0)</f>
        <v>15</v>
      </c>
      <c r="I1597" s="26">
        <f>VLOOKUP(F1597,Table!$A$2:$C$121,3,0)</f>
        <v>5</v>
      </c>
      <c r="J1597" s="17" t="s">
        <v>367</v>
      </c>
      <c r="K1597" s="25" t="str">
        <f>LEFT(J1597,MIN(FIND({0,1,2,3,4,5,6,7,8,9},ASC(J1597)&amp;1234567890))-1)</f>
        <v>Cl</v>
      </c>
      <c r="L1597" s="25">
        <f t="shared" si="49"/>
        <v>3</v>
      </c>
      <c r="M1597" s="25">
        <f>VLOOKUP(K1597,Table!$A$2:$C$121,2,0)</f>
        <v>17</v>
      </c>
      <c r="N1597" s="26">
        <f>VLOOKUP(K1597,Table!$A$2:$C$121,3,0)</f>
        <v>3</v>
      </c>
      <c r="O1597" s="13" t="str">
        <f>VLOOKUP(A1597,Table!$U$1:$V$230,2,0)</f>
        <v>Orthorhombic</v>
      </c>
      <c r="P1597" s="1"/>
    </row>
    <row r="1598" spans="1:16">
      <c r="A1598" s="12">
        <v>62</v>
      </c>
      <c r="B1598" s="12">
        <v>15806</v>
      </c>
      <c r="C1598" s="12" t="s">
        <v>2295</v>
      </c>
      <c r="D1598" s="12" t="s">
        <v>1277</v>
      </c>
      <c r="E1598" s="17" t="s">
        <v>586</v>
      </c>
      <c r="F1598" s="25" t="str">
        <f>LEFT(E1598,MIN(FIND({0,1,2,3,4,5,6,7,8,9},ASC(E1598)&amp;1234567890))-1)</f>
        <v>Pb</v>
      </c>
      <c r="G1598" s="25">
        <f t="shared" si="48"/>
        <v>1</v>
      </c>
      <c r="H1598" s="25">
        <f>VLOOKUP(F1598,Table!$A$2:$C$121,2,0)</f>
        <v>14</v>
      </c>
      <c r="I1598" s="26">
        <f>VLOOKUP(F1598,Table!$A$2:$C$121,3,0)</f>
        <v>6</v>
      </c>
      <c r="J1598" s="17" t="s">
        <v>11305</v>
      </c>
      <c r="K1598" s="25" t="str">
        <f>LEFT(J1598,MIN(FIND({0,1,2,3,4,5,6,7,8,9},ASC(J1598)&amp;1234567890))-1)</f>
        <v>Cl</v>
      </c>
      <c r="L1598" s="25">
        <f t="shared" si="49"/>
        <v>2</v>
      </c>
      <c r="M1598" s="25">
        <f>VLOOKUP(K1598,Table!$A$2:$C$121,2,0)</f>
        <v>17</v>
      </c>
      <c r="N1598" s="26">
        <f>VLOOKUP(K1598,Table!$A$2:$C$121,3,0)</f>
        <v>3</v>
      </c>
      <c r="O1598" s="13" t="str">
        <f>VLOOKUP(A1598,Table!$U$1:$V$230,2,0)</f>
        <v>Orthorhombic</v>
      </c>
      <c r="P1598" s="1"/>
    </row>
    <row r="1599" spans="1:16">
      <c r="A1599" s="12">
        <v>62</v>
      </c>
      <c r="B1599" s="12">
        <v>16011</v>
      </c>
      <c r="C1599" s="12" t="s">
        <v>2293</v>
      </c>
      <c r="D1599" s="12" t="s">
        <v>2356</v>
      </c>
      <c r="E1599" s="17" t="s">
        <v>419</v>
      </c>
      <c r="F1599" s="25" t="str">
        <f>LEFT(E1599,MIN(FIND({0,1,2,3,4,5,6,7,8,9},ASC(E1599)&amp;1234567890))-1)</f>
        <v>Cu</v>
      </c>
      <c r="G1599" s="25">
        <f t="shared" si="48"/>
        <v>7</v>
      </c>
      <c r="H1599" s="25">
        <f>VLOOKUP(F1599,Table!$A$2:$C$121,2,0)</f>
        <v>11</v>
      </c>
      <c r="I1599" s="26">
        <f>VLOOKUP(F1599,Table!$A$2:$C$121,3,0)</f>
        <v>4</v>
      </c>
      <c r="J1599" s="17" t="s">
        <v>481</v>
      </c>
      <c r="K1599" s="25" t="str">
        <f>LEFT(J1599,MIN(FIND({0,1,2,3,4,5,6,7,8,9},ASC(J1599)&amp;1234567890))-1)</f>
        <v>S</v>
      </c>
      <c r="L1599" s="25">
        <f t="shared" si="49"/>
        <v>4</v>
      </c>
      <c r="M1599" s="25">
        <f>VLOOKUP(K1599,Table!$A$2:$C$121,2,0)</f>
        <v>16</v>
      </c>
      <c r="N1599" s="26">
        <f>VLOOKUP(K1599,Table!$A$2:$C$121,3,0)</f>
        <v>3</v>
      </c>
      <c r="O1599" s="13" t="str">
        <f>VLOOKUP(A1599,Table!$U$1:$V$230,2,0)</f>
        <v>Orthorhombic</v>
      </c>
      <c r="P1599" s="1"/>
    </row>
    <row r="1600" spans="1:16">
      <c r="A1600" s="12">
        <v>62</v>
      </c>
      <c r="B1600" s="12">
        <v>16593</v>
      </c>
      <c r="C1600" s="12" t="s">
        <v>2293</v>
      </c>
      <c r="D1600" s="12" t="s">
        <v>2357</v>
      </c>
      <c r="E1600" s="17" t="s">
        <v>11292</v>
      </c>
      <c r="F1600" s="25" t="str">
        <f>LEFT(E1600,MIN(FIND({0,1,2,3,4,5,6,7,8,9},ASC(E1600)&amp;1234567890))-1)</f>
        <v>Fe</v>
      </c>
      <c r="G1600" s="25">
        <f t="shared" si="48"/>
        <v>3</v>
      </c>
      <c r="H1600" s="25">
        <f>VLOOKUP(F1600,Table!$A$2:$C$121,2,0)</f>
        <v>8</v>
      </c>
      <c r="I1600" s="26">
        <f>VLOOKUP(F1600,Table!$A$2:$C$121,3,0)</f>
        <v>4</v>
      </c>
      <c r="J1600" s="17" t="s">
        <v>614</v>
      </c>
      <c r="K1600" s="25" t="str">
        <f>LEFT(J1600,MIN(FIND({0,1,2,3,4,5,6,7,8,9},ASC(J1600)&amp;1234567890))-1)</f>
        <v>C</v>
      </c>
      <c r="L1600" s="25">
        <f t="shared" si="49"/>
        <v>1</v>
      </c>
      <c r="M1600" s="25">
        <f>VLOOKUP(K1600,Table!$A$2:$C$121,2,0)</f>
        <v>14</v>
      </c>
      <c r="N1600" s="26">
        <f>VLOOKUP(K1600,Table!$A$2:$C$121,3,0)</f>
        <v>2</v>
      </c>
      <c r="O1600" s="13" t="str">
        <f>VLOOKUP(A1600,Table!$U$1:$V$230,2,0)</f>
        <v>Orthorhombic</v>
      </c>
      <c r="P1600" s="1"/>
    </row>
    <row r="1601" spans="1:16">
      <c r="A1601" s="12">
        <v>62</v>
      </c>
      <c r="B1601" s="12">
        <v>14124</v>
      </c>
      <c r="C1601" s="12" t="s">
        <v>2293</v>
      </c>
      <c r="D1601" s="12" t="s">
        <v>224</v>
      </c>
      <c r="E1601" s="17" t="s">
        <v>370</v>
      </c>
      <c r="F1601" s="25" t="str">
        <f>LEFT(E1601,MIN(FIND({0,1,2,3,4,5,6,7,8,9},ASC(E1601)&amp;1234567890))-1)</f>
        <v>Hg</v>
      </c>
      <c r="G1601" s="25">
        <f t="shared" si="48"/>
        <v>1</v>
      </c>
      <c r="H1601" s="25">
        <f>VLOOKUP(F1601,Table!$A$2:$C$121,2,0)</f>
        <v>12</v>
      </c>
      <c r="I1601" s="26">
        <f>VLOOKUP(F1601,Table!$A$2:$C$121,3,0)</f>
        <v>6</v>
      </c>
      <c r="J1601" s="17" t="s">
        <v>371</v>
      </c>
      <c r="K1601" s="25" t="str">
        <f>LEFT(J1601,MIN(FIND({0,1,2,3,4,5,6,7,8,9},ASC(J1601)&amp;1234567890))-1)</f>
        <v>O</v>
      </c>
      <c r="L1601" s="25">
        <f t="shared" si="49"/>
        <v>1</v>
      </c>
      <c r="M1601" s="25">
        <f>VLOOKUP(K1601,Table!$A$2:$C$121,2,0)</f>
        <v>16</v>
      </c>
      <c r="N1601" s="26">
        <f>VLOOKUP(K1601,Table!$A$2:$C$121,3,0)</f>
        <v>2</v>
      </c>
      <c r="O1601" s="13" t="str">
        <f>VLOOKUP(A1601,Table!$U$1:$V$230,2,0)</f>
        <v>Orthorhombic</v>
      </c>
      <c r="P1601" s="1"/>
    </row>
    <row r="1602" spans="1:16">
      <c r="A1602" s="12">
        <v>62</v>
      </c>
      <c r="B1602" s="12">
        <v>16105</v>
      </c>
      <c r="C1602" s="12" t="s">
        <v>2293</v>
      </c>
      <c r="D1602" s="12" t="s">
        <v>2358</v>
      </c>
      <c r="E1602" s="17" t="s">
        <v>11312</v>
      </c>
      <c r="F1602" s="25" t="str">
        <f>LEFT(E1602,MIN(FIND({0,1,2,3,4,5,6,7,8,9},ASC(E1602)&amp;1234567890))-1)</f>
        <v>As</v>
      </c>
      <c r="G1602" s="25">
        <f t="shared" ref="G1602:G1665" si="50">IF(SUBSTITUTE(E1602,F1602,"")="",1,SUBSTITUTE(E1602,F1602,""))*1</f>
        <v>4</v>
      </c>
      <c r="H1602" s="25">
        <f>VLOOKUP(F1602,Table!$A$2:$C$121,2,0)</f>
        <v>15</v>
      </c>
      <c r="I1602" s="26">
        <f>VLOOKUP(F1602,Table!$A$2:$C$121,3,0)</f>
        <v>4</v>
      </c>
      <c r="J1602" s="17" t="s">
        <v>336</v>
      </c>
      <c r="K1602" s="25" t="str">
        <f>LEFT(J1602,MIN(FIND({0,1,2,3,4,5,6,7,8,9},ASC(J1602)&amp;1234567890))-1)</f>
        <v>S</v>
      </c>
      <c r="L1602" s="25">
        <f t="shared" ref="L1602:L1665" si="51">IF(SUBSTITUTE(J1602,K1602,"")="",1,SUBSTITUTE(J1602,K1602,""))*1</f>
        <v>3</v>
      </c>
      <c r="M1602" s="25">
        <f>VLOOKUP(K1602,Table!$A$2:$C$121,2,0)</f>
        <v>16</v>
      </c>
      <c r="N1602" s="26">
        <f>VLOOKUP(K1602,Table!$A$2:$C$121,3,0)</f>
        <v>3</v>
      </c>
      <c r="O1602" s="13" t="str">
        <f>VLOOKUP(A1602,Table!$U$1:$V$230,2,0)</f>
        <v>Orthorhombic</v>
      </c>
      <c r="P1602" s="1"/>
    </row>
    <row r="1603" spans="1:16">
      <c r="A1603" s="12">
        <v>62</v>
      </c>
      <c r="B1603" s="12">
        <v>15452</v>
      </c>
      <c r="C1603" s="12" t="s">
        <v>2295</v>
      </c>
      <c r="D1603" s="12" t="s">
        <v>1278</v>
      </c>
      <c r="E1603" s="17" t="s">
        <v>11291</v>
      </c>
      <c r="F1603" s="25" t="str">
        <f>LEFT(E1603,MIN(FIND({0,1,2,3,4,5,6,7,8,9},ASC(E1603)&amp;1234567890))-1)</f>
        <v>Sn</v>
      </c>
      <c r="G1603" s="25">
        <f t="shared" si="50"/>
        <v>1</v>
      </c>
      <c r="H1603" s="25">
        <f>VLOOKUP(F1603,Table!$A$2:$C$121,2,0)</f>
        <v>14</v>
      </c>
      <c r="I1603" s="26">
        <f>VLOOKUP(F1603,Table!$A$2:$C$121,3,0)</f>
        <v>5</v>
      </c>
      <c r="J1603" s="17" t="s">
        <v>11305</v>
      </c>
      <c r="K1603" s="25" t="str">
        <f>LEFT(J1603,MIN(FIND({0,1,2,3,4,5,6,7,8,9},ASC(J1603)&amp;1234567890))-1)</f>
        <v>Cl</v>
      </c>
      <c r="L1603" s="25">
        <f t="shared" si="51"/>
        <v>2</v>
      </c>
      <c r="M1603" s="25">
        <f>VLOOKUP(K1603,Table!$A$2:$C$121,2,0)</f>
        <v>17</v>
      </c>
      <c r="N1603" s="26">
        <f>VLOOKUP(K1603,Table!$A$2:$C$121,3,0)</f>
        <v>3</v>
      </c>
      <c r="O1603" s="13" t="str">
        <f>VLOOKUP(A1603,Table!$U$1:$V$230,2,0)</f>
        <v>Orthorhombic</v>
      </c>
      <c r="P1603" s="1"/>
    </row>
    <row r="1604" spans="1:16">
      <c r="A1604" s="12">
        <v>62</v>
      </c>
      <c r="B1604" s="12">
        <v>15086</v>
      </c>
      <c r="C1604" s="12" t="s">
        <v>2293</v>
      </c>
      <c r="D1604" s="12" t="s">
        <v>2359</v>
      </c>
      <c r="E1604" s="17" t="s">
        <v>11383</v>
      </c>
      <c r="F1604" s="25" t="str">
        <f>LEFT(E1604,MIN(FIND({0,1,2,3,4,5,6,7,8,9},ASC(E1604)&amp;1234567890))-1)</f>
        <v>Cr</v>
      </c>
      <c r="G1604" s="25">
        <f t="shared" si="50"/>
        <v>3</v>
      </c>
      <c r="H1604" s="25">
        <f>VLOOKUP(F1604,Table!$A$2:$C$121,2,0)</f>
        <v>6</v>
      </c>
      <c r="I1604" s="26">
        <f>VLOOKUP(F1604,Table!$A$2:$C$121,3,0)</f>
        <v>4</v>
      </c>
      <c r="J1604" s="17" t="s">
        <v>383</v>
      </c>
      <c r="K1604" s="25" t="str">
        <f>LEFT(J1604,MIN(FIND({0,1,2,3,4,5,6,7,8,9},ASC(J1604)&amp;1234567890))-1)</f>
        <v>C</v>
      </c>
      <c r="L1604" s="25">
        <f t="shared" si="51"/>
        <v>2</v>
      </c>
      <c r="M1604" s="25">
        <f>VLOOKUP(K1604,Table!$A$2:$C$121,2,0)</f>
        <v>14</v>
      </c>
      <c r="N1604" s="26">
        <f>VLOOKUP(K1604,Table!$A$2:$C$121,3,0)</f>
        <v>2</v>
      </c>
      <c r="O1604" s="13" t="str">
        <f>VLOOKUP(A1604,Table!$U$1:$V$230,2,0)</f>
        <v>Orthorhombic</v>
      </c>
      <c r="P1604" s="1"/>
    </row>
    <row r="1605" spans="1:16">
      <c r="A1605" s="12">
        <v>62</v>
      </c>
      <c r="B1605" s="12">
        <v>16411</v>
      </c>
      <c r="C1605" s="12" t="s">
        <v>2293</v>
      </c>
      <c r="D1605" s="12" t="s">
        <v>2360</v>
      </c>
      <c r="E1605" s="17" t="s">
        <v>11938</v>
      </c>
      <c r="F1605" s="25" t="str">
        <f>LEFT(E1605,MIN(FIND({0,1,2,3,4,5,6,7,8,9},ASC(E1605)&amp;1234567890))-1)</f>
        <v>Sc</v>
      </c>
      <c r="G1605" s="25">
        <f t="shared" si="50"/>
        <v>3</v>
      </c>
      <c r="H1605" s="25">
        <f>VLOOKUP(F1605,Table!$A$2:$C$121,2,0)</f>
        <v>3</v>
      </c>
      <c r="I1605" s="26">
        <f>VLOOKUP(F1605,Table!$A$2:$C$121,3,0)</f>
        <v>4</v>
      </c>
      <c r="J1605" s="17" t="s">
        <v>453</v>
      </c>
      <c r="K1605" s="25" t="str">
        <f>LEFT(J1605,MIN(FIND({0,1,2,3,4,5,6,7,8,9},ASC(J1605)&amp;1234567890))-1)</f>
        <v>As</v>
      </c>
      <c r="L1605" s="25">
        <f t="shared" si="51"/>
        <v>2</v>
      </c>
      <c r="M1605" s="25">
        <f>VLOOKUP(K1605,Table!$A$2:$C$121,2,0)</f>
        <v>15</v>
      </c>
      <c r="N1605" s="26">
        <f>VLOOKUP(K1605,Table!$A$2:$C$121,3,0)</f>
        <v>4</v>
      </c>
      <c r="O1605" s="13" t="str">
        <f>VLOOKUP(A1605,Table!$U$1:$V$230,2,0)</f>
        <v>Orthorhombic</v>
      </c>
      <c r="P1605" s="1"/>
    </row>
    <row r="1606" spans="1:16">
      <c r="A1606" s="12">
        <v>62</v>
      </c>
      <c r="B1606" s="12">
        <v>16473</v>
      </c>
      <c r="C1606" s="12" t="s">
        <v>2342</v>
      </c>
      <c r="D1606" s="12" t="s">
        <v>2361</v>
      </c>
      <c r="E1606" s="17" t="s">
        <v>11475</v>
      </c>
      <c r="F1606" s="25" t="str">
        <f>LEFT(E1606,MIN(FIND({0,1,2,3,4,5,6,7,8,9},ASC(E1606)&amp;1234567890))-1)</f>
        <v>Tl</v>
      </c>
      <c r="G1606" s="25">
        <f t="shared" si="50"/>
        <v>2</v>
      </c>
      <c r="H1606" s="25">
        <f>VLOOKUP(F1606,Table!$A$2:$C$121,2,0)</f>
        <v>13</v>
      </c>
      <c r="I1606" s="26">
        <f>VLOOKUP(F1606,Table!$A$2:$C$121,3,0)</f>
        <v>6</v>
      </c>
      <c r="J1606" s="17" t="s">
        <v>367</v>
      </c>
      <c r="K1606" s="25" t="str">
        <f>LEFT(J1606,MIN(FIND({0,1,2,3,4,5,6,7,8,9},ASC(J1606)&amp;1234567890))-1)</f>
        <v>Cl</v>
      </c>
      <c r="L1606" s="25">
        <f t="shared" si="51"/>
        <v>3</v>
      </c>
      <c r="M1606" s="25">
        <f>VLOOKUP(K1606,Table!$A$2:$C$121,2,0)</f>
        <v>17</v>
      </c>
      <c r="N1606" s="26">
        <f>VLOOKUP(K1606,Table!$A$2:$C$121,3,0)</f>
        <v>3</v>
      </c>
      <c r="O1606" s="13" t="str">
        <f>VLOOKUP(A1606,Table!$U$1:$V$230,2,0)</f>
        <v>Orthorhombic</v>
      </c>
      <c r="P1606" s="1"/>
    </row>
    <row r="1607" spans="1:16">
      <c r="A1607" s="12">
        <v>62</v>
      </c>
      <c r="B1607" s="12">
        <v>20292</v>
      </c>
      <c r="C1607" s="12" t="s">
        <v>2295</v>
      </c>
      <c r="D1607" s="12" t="s">
        <v>2362</v>
      </c>
      <c r="E1607" s="17" t="s">
        <v>377</v>
      </c>
      <c r="F1607" s="25" t="str">
        <f>LEFT(E1607,MIN(FIND({0,1,2,3,4,5,6,7,8,9},ASC(E1607)&amp;1234567890))-1)</f>
        <v>Zr</v>
      </c>
      <c r="G1607" s="25">
        <f t="shared" si="50"/>
        <v>1</v>
      </c>
      <c r="H1607" s="25">
        <f>VLOOKUP(F1607,Table!$A$2:$C$121,2,0)</f>
        <v>4</v>
      </c>
      <c r="I1607" s="26">
        <f>VLOOKUP(F1607,Table!$A$2:$C$121,3,0)</f>
        <v>5</v>
      </c>
      <c r="J1607" s="17" t="s">
        <v>453</v>
      </c>
      <c r="K1607" s="25" t="str">
        <f>LEFT(J1607,MIN(FIND({0,1,2,3,4,5,6,7,8,9},ASC(J1607)&amp;1234567890))-1)</f>
        <v>As</v>
      </c>
      <c r="L1607" s="25">
        <f t="shared" si="51"/>
        <v>2</v>
      </c>
      <c r="M1607" s="25">
        <f>VLOOKUP(K1607,Table!$A$2:$C$121,2,0)</f>
        <v>15</v>
      </c>
      <c r="N1607" s="26">
        <f>VLOOKUP(K1607,Table!$A$2:$C$121,3,0)</f>
        <v>4</v>
      </c>
      <c r="O1607" s="13" t="str">
        <f>VLOOKUP(A1607,Table!$U$1:$V$230,2,0)</f>
        <v>Orthorhombic</v>
      </c>
      <c r="P1607" s="1"/>
    </row>
    <row r="1608" spans="1:16">
      <c r="A1608" s="12">
        <v>62</v>
      </c>
      <c r="B1608" s="12">
        <v>22039</v>
      </c>
      <c r="C1608" s="12" t="s">
        <v>2303</v>
      </c>
      <c r="D1608" s="12" t="s">
        <v>2363</v>
      </c>
      <c r="E1608" s="17" t="s">
        <v>428</v>
      </c>
      <c r="F1608" s="25" t="str">
        <f>LEFT(E1608,MIN(FIND({0,1,2,3,4,5,6,7,8,9},ASC(E1608)&amp;1234567890))-1)</f>
        <v>Eu</v>
      </c>
      <c r="G1608" s="25">
        <f t="shared" si="50"/>
        <v>1</v>
      </c>
      <c r="H1608" s="25">
        <f>VLOOKUP(F1608,Table!$A$2:$C$121,2,0)</f>
        <v>3</v>
      </c>
      <c r="I1608" s="26">
        <f>VLOOKUP(F1608,Table!$A$2:$C$121,3,0)</f>
        <v>6</v>
      </c>
      <c r="J1608" s="17" t="s">
        <v>11305</v>
      </c>
      <c r="K1608" s="25" t="str">
        <f>LEFT(J1608,MIN(FIND({0,1,2,3,4,5,6,7,8,9},ASC(J1608)&amp;1234567890))-1)</f>
        <v>Cl</v>
      </c>
      <c r="L1608" s="25">
        <f t="shared" si="51"/>
        <v>2</v>
      </c>
      <c r="M1608" s="25">
        <f>VLOOKUP(K1608,Table!$A$2:$C$121,2,0)</f>
        <v>17</v>
      </c>
      <c r="N1608" s="26">
        <f>VLOOKUP(K1608,Table!$A$2:$C$121,3,0)</f>
        <v>3</v>
      </c>
      <c r="O1608" s="13" t="str">
        <f>VLOOKUP(A1608,Table!$U$1:$V$230,2,0)</f>
        <v>Orthorhombic</v>
      </c>
      <c r="P1608" s="1"/>
    </row>
    <row r="1609" spans="1:16">
      <c r="A1609" s="12">
        <v>62</v>
      </c>
      <c r="B1609" s="12">
        <v>22130</v>
      </c>
      <c r="C1609" s="12" t="s">
        <v>2350</v>
      </c>
      <c r="D1609" s="12" t="s">
        <v>2364</v>
      </c>
      <c r="E1609" s="17" t="s">
        <v>376</v>
      </c>
      <c r="F1609" s="25" t="str">
        <f>LEFT(E1609,MIN(FIND({0,1,2,3,4,5,6,7,8,9},ASC(E1609)&amp;1234567890))-1)</f>
        <v>Cs</v>
      </c>
      <c r="G1609" s="25">
        <f t="shared" si="50"/>
        <v>1</v>
      </c>
      <c r="H1609" s="25">
        <f>VLOOKUP(F1609,Table!$A$2:$C$121,2,0)</f>
        <v>1</v>
      </c>
      <c r="I1609" s="26">
        <f>VLOOKUP(F1609,Table!$A$2:$C$121,3,0)</f>
        <v>6</v>
      </c>
      <c r="J1609" s="17" t="s">
        <v>375</v>
      </c>
      <c r="K1609" s="25" t="str">
        <f>LEFT(J1609,MIN(FIND({0,1,2,3,4,5,6,7,8,9},ASC(J1609)&amp;1234567890))-1)</f>
        <v>Br</v>
      </c>
      <c r="L1609" s="25">
        <f t="shared" si="51"/>
        <v>3</v>
      </c>
      <c r="M1609" s="25">
        <f>VLOOKUP(K1609,Table!$A$2:$C$121,2,0)</f>
        <v>17</v>
      </c>
      <c r="N1609" s="26">
        <f>VLOOKUP(K1609,Table!$A$2:$C$121,3,0)</f>
        <v>4</v>
      </c>
      <c r="O1609" s="13" t="str">
        <f>VLOOKUP(A1609,Table!$U$1:$V$230,2,0)</f>
        <v>Orthorhombic</v>
      </c>
      <c r="P1609" s="1"/>
    </row>
    <row r="1610" spans="1:16">
      <c r="A1610" s="12">
        <v>62</v>
      </c>
      <c r="B1610" s="12">
        <v>22223</v>
      </c>
      <c r="C1610" s="12" t="s">
        <v>2295</v>
      </c>
      <c r="D1610" s="12" t="s">
        <v>2365</v>
      </c>
      <c r="E1610" s="17" t="s">
        <v>11395</v>
      </c>
      <c r="F1610" s="25" t="str">
        <f>LEFT(E1610,MIN(FIND({0,1,2,3,4,5,6,7,8,9},ASC(E1610)&amp;1234567890))-1)</f>
        <v>Gd</v>
      </c>
      <c r="G1610" s="25">
        <f t="shared" si="50"/>
        <v>2</v>
      </c>
      <c r="H1610" s="25">
        <f>VLOOKUP(F1610,Table!$A$2:$C$121,2,0)</f>
        <v>3</v>
      </c>
      <c r="I1610" s="26">
        <f>VLOOKUP(F1610,Table!$A$2:$C$121,3,0)</f>
        <v>6</v>
      </c>
      <c r="J1610" s="17" t="s">
        <v>336</v>
      </c>
      <c r="K1610" s="25" t="str">
        <f>LEFT(J1610,MIN(FIND({0,1,2,3,4,5,6,7,8,9},ASC(J1610)&amp;1234567890))-1)</f>
        <v>S</v>
      </c>
      <c r="L1610" s="25">
        <f t="shared" si="51"/>
        <v>3</v>
      </c>
      <c r="M1610" s="25">
        <f>VLOOKUP(K1610,Table!$A$2:$C$121,2,0)</f>
        <v>16</v>
      </c>
      <c r="N1610" s="26">
        <f>VLOOKUP(K1610,Table!$A$2:$C$121,3,0)</f>
        <v>3</v>
      </c>
      <c r="O1610" s="13" t="str">
        <f>VLOOKUP(A1610,Table!$U$1:$V$230,2,0)</f>
        <v>Orthorhombic</v>
      </c>
      <c r="P1610" s="1"/>
    </row>
    <row r="1611" spans="1:16">
      <c r="A1611" s="12">
        <v>62</v>
      </c>
      <c r="B1611" s="12">
        <v>23082</v>
      </c>
      <c r="C1611" s="12" t="s">
        <v>2293</v>
      </c>
      <c r="D1611" s="12" t="s">
        <v>2366</v>
      </c>
      <c r="E1611" s="17" t="s">
        <v>11830</v>
      </c>
      <c r="F1611" s="25" t="str">
        <f>LEFT(E1611,MIN(FIND({0,1,2,3,4,5,6,7,8,9},ASC(E1611)&amp;1234567890))-1)</f>
        <v>Pd</v>
      </c>
      <c r="G1611" s="25">
        <f t="shared" si="50"/>
        <v>3</v>
      </c>
      <c r="H1611" s="25">
        <f>VLOOKUP(F1611,Table!$A$2:$C$121,2,0)</f>
        <v>10</v>
      </c>
      <c r="I1611" s="26">
        <f>VLOOKUP(F1611,Table!$A$2:$C$121,3,0)</f>
        <v>5</v>
      </c>
      <c r="J1611" s="17" t="s">
        <v>11942</v>
      </c>
      <c r="K1611" s="25" t="str">
        <f>LEFT(J1611,MIN(FIND({0,1,2,3,4,5,6,7,8,9},ASC(J1611)&amp;1234567890))-1)</f>
        <v>P</v>
      </c>
      <c r="L1611" s="25">
        <f t="shared" si="51"/>
        <v>0.8</v>
      </c>
      <c r="M1611" s="25">
        <f>VLOOKUP(K1611,Table!$A$2:$C$121,2,0)</f>
        <v>15</v>
      </c>
      <c r="N1611" s="26">
        <f>VLOOKUP(K1611,Table!$A$2:$C$121,3,0)</f>
        <v>3</v>
      </c>
      <c r="O1611" s="13" t="str">
        <f>VLOOKUP(A1611,Table!$U$1:$V$230,2,0)</f>
        <v>Orthorhombic</v>
      </c>
      <c r="P1611" s="1"/>
    </row>
    <row r="1612" spans="1:16">
      <c r="A1612" s="12">
        <v>62</v>
      </c>
      <c r="B1612" s="12">
        <v>23277</v>
      </c>
      <c r="C1612" s="12" t="s">
        <v>2293</v>
      </c>
      <c r="D1612" s="12" t="s">
        <v>2367</v>
      </c>
      <c r="E1612" s="17" t="s">
        <v>370</v>
      </c>
      <c r="F1612" s="25" t="str">
        <f>LEFT(E1612,MIN(FIND({0,1,2,3,4,5,6,7,8,9},ASC(E1612)&amp;1234567890))-1)</f>
        <v>Hg</v>
      </c>
      <c r="G1612" s="25">
        <f t="shared" si="50"/>
        <v>1</v>
      </c>
      <c r="H1612" s="25">
        <f>VLOOKUP(F1612,Table!$A$2:$C$121,2,0)</f>
        <v>12</v>
      </c>
      <c r="I1612" s="26">
        <f>VLOOKUP(F1612,Table!$A$2:$C$121,3,0)</f>
        <v>6</v>
      </c>
      <c r="J1612" s="17" t="s">
        <v>11305</v>
      </c>
      <c r="K1612" s="25" t="str">
        <f>LEFT(J1612,MIN(FIND({0,1,2,3,4,5,6,7,8,9},ASC(J1612)&amp;1234567890))-1)</f>
        <v>Cl</v>
      </c>
      <c r="L1612" s="25">
        <f t="shared" si="51"/>
        <v>2</v>
      </c>
      <c r="M1612" s="25">
        <f>VLOOKUP(K1612,Table!$A$2:$C$121,2,0)</f>
        <v>17</v>
      </c>
      <c r="N1612" s="26">
        <f>VLOOKUP(K1612,Table!$A$2:$C$121,3,0)</f>
        <v>3</v>
      </c>
      <c r="O1612" s="13" t="str">
        <f>VLOOKUP(A1612,Table!$U$1:$V$230,2,0)</f>
        <v>Orthorhombic</v>
      </c>
      <c r="P1612" s="1"/>
    </row>
    <row r="1613" spans="1:16">
      <c r="A1613" s="12">
        <v>62</v>
      </c>
      <c r="B1613" s="12">
        <v>23281</v>
      </c>
      <c r="C1613" s="12" t="s">
        <v>2293</v>
      </c>
      <c r="D1613" s="12" t="s">
        <v>2368</v>
      </c>
      <c r="E1613" s="17" t="s">
        <v>346</v>
      </c>
      <c r="F1613" s="25" t="str">
        <f>LEFT(E1613,MIN(FIND({0,1,2,3,4,5,6,7,8,9},ASC(E1613)&amp;1234567890))-1)</f>
        <v>Nb</v>
      </c>
      <c r="G1613" s="25">
        <f t="shared" si="50"/>
        <v>2</v>
      </c>
      <c r="H1613" s="25">
        <f>VLOOKUP(F1613,Table!$A$2:$C$121,2,0)</f>
        <v>5</v>
      </c>
      <c r="I1613" s="26">
        <f>VLOOKUP(F1613,Table!$A$2:$C$121,3,0)</f>
        <v>5</v>
      </c>
      <c r="J1613" s="17" t="s">
        <v>360</v>
      </c>
      <c r="K1613" s="25" t="str">
        <f>LEFT(J1613,MIN(FIND({0,1,2,3,4,5,6,7,8,9},ASC(J1613)&amp;1234567890))-1)</f>
        <v>P</v>
      </c>
      <c r="L1613" s="25">
        <f t="shared" si="51"/>
        <v>5</v>
      </c>
      <c r="M1613" s="25">
        <f>VLOOKUP(K1613,Table!$A$2:$C$121,2,0)</f>
        <v>15</v>
      </c>
      <c r="N1613" s="26">
        <f>VLOOKUP(K1613,Table!$A$2:$C$121,3,0)</f>
        <v>3</v>
      </c>
      <c r="O1613" s="13" t="str">
        <f>VLOOKUP(A1613,Table!$U$1:$V$230,2,0)</f>
        <v>Orthorhombic</v>
      </c>
      <c r="P1613" s="1"/>
    </row>
    <row r="1614" spans="1:16">
      <c r="A1614" s="12">
        <v>62</v>
      </c>
      <c r="B1614" s="12">
        <v>23460</v>
      </c>
      <c r="C1614" s="12" t="s">
        <v>2295</v>
      </c>
      <c r="D1614" s="12" t="s">
        <v>2369</v>
      </c>
      <c r="E1614" s="17" t="s">
        <v>69</v>
      </c>
      <c r="F1614" s="25" t="str">
        <f>LEFT(E1614,MIN(FIND({0,1,2,3,4,5,6,7,8,9},ASC(E1614)&amp;1234567890))-1)</f>
        <v>Mg</v>
      </c>
      <c r="G1614" s="25">
        <f t="shared" si="50"/>
        <v>1</v>
      </c>
      <c r="H1614" s="25">
        <f>VLOOKUP(F1614,Table!$A$2:$C$121,2,0)</f>
        <v>2</v>
      </c>
      <c r="I1614" s="26">
        <f>VLOOKUP(F1614,Table!$A$2:$C$121,3,0)</f>
        <v>3</v>
      </c>
      <c r="J1614" s="17" t="s">
        <v>11511</v>
      </c>
      <c r="K1614" s="25" t="str">
        <f>LEFT(J1614,MIN(FIND({0,1,2,3,4,5,6,7,8,9},ASC(J1614)&amp;1234567890))-1)</f>
        <v>B</v>
      </c>
      <c r="L1614" s="25">
        <f t="shared" si="51"/>
        <v>4</v>
      </c>
      <c r="M1614" s="25">
        <f>VLOOKUP(K1614,Table!$A$2:$C$121,2,0)</f>
        <v>13</v>
      </c>
      <c r="N1614" s="26">
        <f>VLOOKUP(K1614,Table!$A$2:$C$121,3,0)</f>
        <v>2</v>
      </c>
      <c r="O1614" s="13" t="str">
        <f>VLOOKUP(A1614,Table!$U$1:$V$230,2,0)</f>
        <v>Orthorhombic</v>
      </c>
      <c r="P1614" s="1"/>
    </row>
    <row r="1615" spans="1:16">
      <c r="A1615" s="12">
        <v>62</v>
      </c>
      <c r="B1615" s="12">
        <v>23466</v>
      </c>
      <c r="C1615" s="12" t="s">
        <v>2342</v>
      </c>
      <c r="D1615" s="12" t="s">
        <v>2370</v>
      </c>
      <c r="E1615" s="17" t="s">
        <v>11323</v>
      </c>
      <c r="F1615" s="25" t="str">
        <f>LEFT(E1615,MIN(FIND({0,1,2,3,4,5,6,7,8,9},ASC(E1615)&amp;1234567890))-1)</f>
        <v>U</v>
      </c>
      <c r="G1615" s="25">
        <f t="shared" si="50"/>
        <v>3</v>
      </c>
      <c r="H1615" s="25">
        <f>VLOOKUP(F1615,Table!$A$2:$C$121,2,0)</f>
        <v>3</v>
      </c>
      <c r="I1615" s="26">
        <f>VLOOKUP(F1615,Table!$A$2:$C$121,3,0)</f>
        <v>7</v>
      </c>
      <c r="J1615" s="17" t="s">
        <v>529</v>
      </c>
      <c r="K1615" s="25" t="str">
        <f>LEFT(J1615,MIN(FIND({0,1,2,3,4,5,6,7,8,9},ASC(J1615)&amp;1234567890))-1)</f>
        <v>S</v>
      </c>
      <c r="L1615" s="25">
        <f t="shared" si="51"/>
        <v>5</v>
      </c>
      <c r="M1615" s="25">
        <f>VLOOKUP(K1615,Table!$A$2:$C$121,2,0)</f>
        <v>16</v>
      </c>
      <c r="N1615" s="26">
        <f>VLOOKUP(K1615,Table!$A$2:$C$121,3,0)</f>
        <v>3</v>
      </c>
      <c r="O1615" s="13" t="str">
        <f>VLOOKUP(A1615,Table!$U$1:$V$230,2,0)</f>
        <v>Orthorhombic</v>
      </c>
      <c r="P1615" s="1"/>
    </row>
    <row r="1616" spans="1:16">
      <c r="A1616" s="12">
        <v>62</v>
      </c>
      <c r="B1616" s="12">
        <v>23564</v>
      </c>
      <c r="C1616" s="12" t="s">
        <v>2293</v>
      </c>
      <c r="D1616" s="12" t="s">
        <v>2371</v>
      </c>
      <c r="E1616" s="17" t="s">
        <v>11783</v>
      </c>
      <c r="F1616" s="25" t="str">
        <f>LEFT(E1616,MIN(FIND({0,1,2,3,4,5,6,7,8,9},ASC(E1616)&amp;1234567890))-1)</f>
        <v>La</v>
      </c>
      <c r="G1616" s="25">
        <f t="shared" si="50"/>
        <v>5</v>
      </c>
      <c r="H1616" s="25">
        <f>VLOOKUP(F1616,Table!$A$2:$C$121,2,0)</f>
        <v>3</v>
      </c>
      <c r="I1616" s="26">
        <f>VLOOKUP(F1616,Table!$A$2:$C$121,3,0)</f>
        <v>6</v>
      </c>
      <c r="J1616" s="17" t="s">
        <v>11943</v>
      </c>
      <c r="K1616" s="25" t="str">
        <f>LEFT(J1616,MIN(FIND({0,1,2,3,4,5,6,7,8,9},ASC(J1616)&amp;1234567890))-1)</f>
        <v>Pb</v>
      </c>
      <c r="L1616" s="25">
        <f t="shared" si="51"/>
        <v>4</v>
      </c>
      <c r="M1616" s="25">
        <f>VLOOKUP(K1616,Table!$A$2:$C$121,2,0)</f>
        <v>14</v>
      </c>
      <c r="N1616" s="26">
        <f>VLOOKUP(K1616,Table!$A$2:$C$121,3,0)</f>
        <v>6</v>
      </c>
      <c r="O1616" s="13" t="str">
        <f>VLOOKUP(A1616,Table!$U$1:$V$230,2,0)</f>
        <v>Orthorhombic</v>
      </c>
      <c r="P1616" s="1"/>
    </row>
    <row r="1617" spans="1:16">
      <c r="A1617" s="12">
        <v>62</v>
      </c>
      <c r="B1617" s="12">
        <v>23585</v>
      </c>
      <c r="C1617" s="12" t="s">
        <v>2293</v>
      </c>
      <c r="D1617" s="12" t="s">
        <v>2372</v>
      </c>
      <c r="E1617" s="17" t="s">
        <v>11313</v>
      </c>
      <c r="F1617" s="25" t="str">
        <f>LEFT(E1617,MIN(FIND({0,1,2,3,4,5,6,7,8,9},ASC(E1617)&amp;1234567890))-1)</f>
        <v>Tb</v>
      </c>
      <c r="G1617" s="25">
        <f t="shared" si="50"/>
        <v>1</v>
      </c>
      <c r="H1617" s="25">
        <f>VLOOKUP(F1617,Table!$A$2:$C$121,2,0)</f>
        <v>3</v>
      </c>
      <c r="I1617" s="26">
        <f>VLOOKUP(F1617,Table!$A$2:$C$121,3,0)</f>
        <v>6</v>
      </c>
      <c r="J1617" s="17" t="s">
        <v>31</v>
      </c>
      <c r="K1617" s="25" t="str">
        <f>LEFT(J1617,MIN(FIND({0,1,2,3,4,5,6,7,8,9},ASC(J1617)&amp;1234567890))-1)</f>
        <v>Si</v>
      </c>
      <c r="L1617" s="25">
        <f t="shared" si="51"/>
        <v>1</v>
      </c>
      <c r="M1617" s="25">
        <f>VLOOKUP(K1617,Table!$A$2:$C$121,2,0)</f>
        <v>14</v>
      </c>
      <c r="N1617" s="26">
        <f>VLOOKUP(K1617,Table!$A$2:$C$121,3,0)</f>
        <v>3</v>
      </c>
      <c r="O1617" s="13" t="str">
        <f>VLOOKUP(A1617,Table!$U$1:$V$230,2,0)</f>
        <v>Orthorhombic</v>
      </c>
      <c r="P1617" s="1"/>
    </row>
    <row r="1618" spans="1:16">
      <c r="A1618" s="12">
        <v>62</v>
      </c>
      <c r="B1618" s="12">
        <v>23589</v>
      </c>
      <c r="C1618" s="12" t="s">
        <v>2293</v>
      </c>
      <c r="D1618" s="12" t="s">
        <v>2373</v>
      </c>
      <c r="E1618" s="17" t="s">
        <v>11390</v>
      </c>
      <c r="F1618" s="25" t="str">
        <f>LEFT(E1618,MIN(FIND({0,1,2,3,4,5,6,7,8,9},ASC(E1618)&amp;1234567890))-1)</f>
        <v>Cr</v>
      </c>
      <c r="G1618" s="25">
        <f t="shared" si="50"/>
        <v>1</v>
      </c>
      <c r="H1618" s="25">
        <f>VLOOKUP(F1618,Table!$A$2:$C$121,2,0)</f>
        <v>6</v>
      </c>
      <c r="I1618" s="26">
        <f>VLOOKUP(F1618,Table!$A$2:$C$121,3,0)</f>
        <v>4</v>
      </c>
      <c r="J1618" s="17" t="s">
        <v>540</v>
      </c>
      <c r="K1618" s="25" t="str">
        <f>LEFT(J1618,MIN(FIND({0,1,2,3,4,5,6,7,8,9},ASC(J1618)&amp;1234567890))-1)</f>
        <v>As</v>
      </c>
      <c r="L1618" s="25">
        <f t="shared" si="51"/>
        <v>1</v>
      </c>
      <c r="M1618" s="25">
        <f>VLOOKUP(K1618,Table!$A$2:$C$121,2,0)</f>
        <v>15</v>
      </c>
      <c r="N1618" s="26">
        <f>VLOOKUP(K1618,Table!$A$2:$C$121,3,0)</f>
        <v>4</v>
      </c>
      <c r="O1618" s="13" t="str">
        <f>VLOOKUP(A1618,Table!$U$1:$V$230,2,0)</f>
        <v>Orthorhombic</v>
      </c>
      <c r="P1618" s="1"/>
    </row>
    <row r="1619" spans="1:16">
      <c r="A1619" s="12">
        <v>62</v>
      </c>
      <c r="B1619" s="12">
        <v>23870</v>
      </c>
      <c r="C1619" s="12" t="s">
        <v>2293</v>
      </c>
      <c r="D1619" s="12" t="s">
        <v>2374</v>
      </c>
      <c r="E1619" s="17" t="s">
        <v>330</v>
      </c>
      <c r="F1619" s="25" t="str">
        <f>LEFT(E1619,MIN(FIND({0,1,2,3,4,5,6,7,8,9},ASC(E1619)&amp;1234567890))-1)</f>
        <v>Ca</v>
      </c>
      <c r="G1619" s="25">
        <f t="shared" si="50"/>
        <v>1</v>
      </c>
      <c r="H1619" s="25">
        <f>VLOOKUP(F1619,Table!$A$2:$C$121,2,0)</f>
        <v>2</v>
      </c>
      <c r="I1619" s="26">
        <f>VLOOKUP(F1619,Table!$A$2:$C$121,3,0)</f>
        <v>4</v>
      </c>
      <c r="J1619" s="17" t="s">
        <v>11764</v>
      </c>
      <c r="K1619" s="25" t="str">
        <f>LEFT(J1619,MIN(FIND({0,1,2,3,4,5,6,7,8,9},ASC(J1619)&amp;1234567890))-1)</f>
        <v>H</v>
      </c>
      <c r="L1619" s="25">
        <f t="shared" si="51"/>
        <v>2</v>
      </c>
      <c r="M1619" s="25">
        <f>VLOOKUP(K1619,Table!$A$2:$C$121,2,0)</f>
        <v>1</v>
      </c>
      <c r="N1619" s="26">
        <f>VLOOKUP(K1619,Table!$A$2:$C$121,3,0)</f>
        <v>1</v>
      </c>
      <c r="O1619" s="13" t="str">
        <f>VLOOKUP(A1619,Table!$U$1:$V$230,2,0)</f>
        <v>Orthorhombic</v>
      </c>
      <c r="P1619" s="1"/>
    </row>
    <row r="1620" spans="1:16">
      <c r="A1620" s="12">
        <v>62</v>
      </c>
      <c r="B1620" s="12">
        <v>24306</v>
      </c>
      <c r="C1620" s="12" t="s">
        <v>2293</v>
      </c>
      <c r="D1620" s="12" t="s">
        <v>2375</v>
      </c>
      <c r="E1620" s="17" t="s">
        <v>11359</v>
      </c>
      <c r="F1620" s="25" t="str">
        <f>LEFT(E1620,MIN(FIND({0,1,2,3,4,5,6,7,8,9},ASC(E1620)&amp;1234567890))-1)</f>
        <v>Ni</v>
      </c>
      <c r="G1620" s="25">
        <f t="shared" si="50"/>
        <v>3</v>
      </c>
      <c r="H1620" s="25">
        <f>VLOOKUP(F1620,Table!$A$2:$C$121,2,0)</f>
        <v>10</v>
      </c>
      <c r="I1620" s="26">
        <f>VLOOKUP(F1620,Table!$A$2:$C$121,3,0)</f>
        <v>4</v>
      </c>
      <c r="J1620" s="17" t="s">
        <v>364</v>
      </c>
      <c r="K1620" s="25" t="str">
        <f>LEFT(J1620,MIN(FIND({0,1,2,3,4,5,6,7,8,9},ASC(J1620)&amp;1234567890))-1)</f>
        <v>B</v>
      </c>
      <c r="L1620" s="25">
        <f t="shared" si="51"/>
        <v>1</v>
      </c>
      <c r="M1620" s="25">
        <f>VLOOKUP(K1620,Table!$A$2:$C$121,2,0)</f>
        <v>13</v>
      </c>
      <c r="N1620" s="26">
        <f>VLOOKUP(K1620,Table!$A$2:$C$121,3,0)</f>
        <v>2</v>
      </c>
      <c r="O1620" s="13" t="str">
        <f>VLOOKUP(A1620,Table!$U$1:$V$230,2,0)</f>
        <v>Orthorhombic</v>
      </c>
      <c r="P1620" s="1"/>
    </row>
    <row r="1621" spans="1:16">
      <c r="A1621" s="12">
        <v>62</v>
      </c>
      <c r="B1621" s="12">
        <v>24307</v>
      </c>
      <c r="C1621" s="12" t="s">
        <v>2293</v>
      </c>
      <c r="D1621" s="12" t="s">
        <v>1463</v>
      </c>
      <c r="E1621" s="17" t="s">
        <v>11501</v>
      </c>
      <c r="F1621" s="25" t="str">
        <f>LEFT(E1621,MIN(FIND({0,1,2,3,4,5,6,7,8,9},ASC(E1621)&amp;1234567890))-1)</f>
        <v>Ni</v>
      </c>
      <c r="G1621" s="25">
        <f t="shared" si="50"/>
        <v>4</v>
      </c>
      <c r="H1621" s="25">
        <f>VLOOKUP(F1621,Table!$A$2:$C$121,2,0)</f>
        <v>10</v>
      </c>
      <c r="I1621" s="26">
        <f>VLOOKUP(F1621,Table!$A$2:$C$121,3,0)</f>
        <v>4</v>
      </c>
      <c r="J1621" s="17" t="s">
        <v>11765</v>
      </c>
      <c r="K1621" s="25" t="str">
        <f>LEFT(J1621,MIN(FIND({0,1,2,3,4,5,6,7,8,9},ASC(J1621)&amp;1234567890))-1)</f>
        <v>B</v>
      </c>
      <c r="L1621" s="25">
        <f t="shared" si="51"/>
        <v>3</v>
      </c>
      <c r="M1621" s="25">
        <f>VLOOKUP(K1621,Table!$A$2:$C$121,2,0)</f>
        <v>13</v>
      </c>
      <c r="N1621" s="26">
        <f>VLOOKUP(K1621,Table!$A$2:$C$121,3,0)</f>
        <v>2</v>
      </c>
      <c r="O1621" s="13" t="str">
        <f>VLOOKUP(A1621,Table!$U$1:$V$230,2,0)</f>
        <v>Orthorhombic</v>
      </c>
      <c r="P1621" s="1"/>
    </row>
    <row r="1622" spans="1:16">
      <c r="A1622" s="12">
        <v>62</v>
      </c>
      <c r="B1622" s="12">
        <v>24351</v>
      </c>
      <c r="C1622" s="12" t="s">
        <v>2293</v>
      </c>
      <c r="D1622" s="12" t="s">
        <v>2376</v>
      </c>
      <c r="E1622" s="17" t="s">
        <v>50</v>
      </c>
      <c r="F1622" s="25" t="str">
        <f>LEFT(E1622,MIN(FIND({0,1,2,3,4,5,6,7,8,9},ASC(E1622)&amp;1234567890))-1)</f>
        <v>Ti</v>
      </c>
      <c r="G1622" s="25">
        <f t="shared" si="50"/>
        <v>1</v>
      </c>
      <c r="H1622" s="25">
        <f>VLOOKUP(F1622,Table!$A$2:$C$121,2,0)</f>
        <v>4</v>
      </c>
      <c r="I1622" s="26">
        <f>VLOOKUP(F1622,Table!$A$2:$C$121,3,0)</f>
        <v>4</v>
      </c>
      <c r="J1622" s="17" t="s">
        <v>30</v>
      </c>
      <c r="K1622" s="25" t="str">
        <f>LEFT(J1622,MIN(FIND({0,1,2,3,4,5,6,7,8,9},ASC(J1622)&amp;1234567890))-1)</f>
        <v>P</v>
      </c>
      <c r="L1622" s="25">
        <f t="shared" si="51"/>
        <v>2</v>
      </c>
      <c r="M1622" s="25">
        <f>VLOOKUP(K1622,Table!$A$2:$C$121,2,0)</f>
        <v>15</v>
      </c>
      <c r="N1622" s="26">
        <f>VLOOKUP(K1622,Table!$A$2:$C$121,3,0)</f>
        <v>3</v>
      </c>
      <c r="O1622" s="13" t="str">
        <f>VLOOKUP(A1622,Table!$U$1:$V$230,2,0)</f>
        <v>Orthorhombic</v>
      </c>
      <c r="P1622" s="1"/>
    </row>
    <row r="1623" spans="1:16">
      <c r="A1623" s="12">
        <v>62</v>
      </c>
      <c r="B1623" s="12">
        <v>24352</v>
      </c>
      <c r="C1623" s="12" t="s">
        <v>2293</v>
      </c>
      <c r="D1623" s="12" t="s">
        <v>2377</v>
      </c>
      <c r="E1623" s="17" t="s">
        <v>377</v>
      </c>
      <c r="F1623" s="25" t="str">
        <f>LEFT(E1623,MIN(FIND({0,1,2,3,4,5,6,7,8,9},ASC(E1623)&amp;1234567890))-1)</f>
        <v>Zr</v>
      </c>
      <c r="G1623" s="25">
        <f t="shared" si="50"/>
        <v>1</v>
      </c>
      <c r="H1623" s="25">
        <f>VLOOKUP(F1623,Table!$A$2:$C$121,2,0)</f>
        <v>4</v>
      </c>
      <c r="I1623" s="26">
        <f>VLOOKUP(F1623,Table!$A$2:$C$121,3,0)</f>
        <v>5</v>
      </c>
      <c r="J1623" s="17" t="s">
        <v>30</v>
      </c>
      <c r="K1623" s="25" t="str">
        <f>LEFT(J1623,MIN(FIND({0,1,2,3,4,5,6,7,8,9},ASC(J1623)&amp;1234567890))-1)</f>
        <v>P</v>
      </c>
      <c r="L1623" s="25">
        <f t="shared" si="51"/>
        <v>2</v>
      </c>
      <c r="M1623" s="25">
        <f>VLOOKUP(K1623,Table!$A$2:$C$121,2,0)</f>
        <v>15</v>
      </c>
      <c r="N1623" s="26">
        <f>VLOOKUP(K1623,Table!$A$2:$C$121,3,0)</f>
        <v>3</v>
      </c>
      <c r="O1623" s="13" t="str">
        <f>VLOOKUP(A1623,Table!$U$1:$V$230,2,0)</f>
        <v>Orthorhombic</v>
      </c>
      <c r="P1623" s="1"/>
    </row>
    <row r="1624" spans="1:16">
      <c r="A1624" s="12">
        <v>62</v>
      </c>
      <c r="B1624" s="12">
        <v>24354</v>
      </c>
      <c r="C1624" s="12" t="s">
        <v>2293</v>
      </c>
      <c r="D1624" s="12" t="s">
        <v>2378</v>
      </c>
      <c r="E1624" s="17" t="s">
        <v>424</v>
      </c>
      <c r="F1624" s="25" t="str">
        <f>LEFT(E1624,MIN(FIND({0,1,2,3,4,5,6,7,8,9},ASC(E1624)&amp;1234567890))-1)</f>
        <v>Rh</v>
      </c>
      <c r="G1624" s="25">
        <f t="shared" si="50"/>
        <v>3</v>
      </c>
      <c r="H1624" s="25">
        <f>VLOOKUP(F1624,Table!$A$2:$C$121,2,0)</f>
        <v>9</v>
      </c>
      <c r="I1624" s="26">
        <f>VLOOKUP(F1624,Table!$A$2:$C$121,3,0)</f>
        <v>5</v>
      </c>
      <c r="J1624" s="17" t="s">
        <v>11725</v>
      </c>
      <c r="K1624" s="25" t="str">
        <f>LEFT(J1624,MIN(FIND({0,1,2,3,4,5,6,7,8,9},ASC(J1624)&amp;1234567890))-1)</f>
        <v>Si</v>
      </c>
      <c r="L1624" s="25">
        <f t="shared" si="51"/>
        <v>4</v>
      </c>
      <c r="M1624" s="25">
        <f>VLOOKUP(K1624,Table!$A$2:$C$121,2,0)</f>
        <v>14</v>
      </c>
      <c r="N1624" s="26">
        <f>VLOOKUP(K1624,Table!$A$2:$C$121,3,0)</f>
        <v>3</v>
      </c>
      <c r="O1624" s="13" t="str">
        <f>VLOOKUP(A1624,Table!$U$1:$V$230,2,0)</f>
        <v>Orthorhombic</v>
      </c>
      <c r="P1624" s="1"/>
    </row>
    <row r="1625" spans="1:16">
      <c r="A1625" s="12">
        <v>62</v>
      </c>
      <c r="B1625" s="12">
        <v>24641</v>
      </c>
      <c r="C1625" s="12" t="s">
        <v>2303</v>
      </c>
      <c r="D1625" s="12" t="s">
        <v>2379</v>
      </c>
      <c r="E1625" s="17" t="s">
        <v>11386</v>
      </c>
      <c r="F1625" s="25" t="str">
        <f>LEFT(E1625,MIN(FIND({0,1,2,3,4,5,6,7,8,9},ASC(E1625)&amp;1234567890))-1)</f>
        <v>Ni</v>
      </c>
      <c r="G1625" s="25">
        <f t="shared" si="50"/>
        <v>2</v>
      </c>
      <c r="H1625" s="25">
        <f>VLOOKUP(F1625,Table!$A$2:$C$121,2,0)</f>
        <v>10</v>
      </c>
      <c r="I1625" s="26">
        <f>VLOOKUP(F1625,Table!$A$2:$C$121,3,0)</f>
        <v>4</v>
      </c>
      <c r="J1625" s="17" t="s">
        <v>31</v>
      </c>
      <c r="K1625" s="25" t="str">
        <f>LEFT(J1625,MIN(FIND({0,1,2,3,4,5,6,7,8,9},ASC(J1625)&amp;1234567890))-1)</f>
        <v>Si</v>
      </c>
      <c r="L1625" s="25">
        <f t="shared" si="51"/>
        <v>1</v>
      </c>
      <c r="M1625" s="25">
        <f>VLOOKUP(K1625,Table!$A$2:$C$121,2,0)</f>
        <v>14</v>
      </c>
      <c r="N1625" s="26">
        <f>VLOOKUP(K1625,Table!$A$2:$C$121,3,0)</f>
        <v>3</v>
      </c>
      <c r="O1625" s="13" t="str">
        <f>VLOOKUP(A1625,Table!$U$1:$V$230,2,0)</f>
        <v>Orthorhombic</v>
      </c>
      <c r="P1625" s="1"/>
    </row>
    <row r="1626" spans="1:16">
      <c r="A1626" s="12">
        <v>62</v>
      </c>
      <c r="B1626" s="12">
        <v>24699</v>
      </c>
      <c r="C1626" s="12" t="s">
        <v>2293</v>
      </c>
      <c r="D1626" s="12" t="s">
        <v>2380</v>
      </c>
      <c r="E1626" s="17" t="s">
        <v>11696</v>
      </c>
      <c r="F1626" s="25" t="str">
        <f>LEFT(E1626,MIN(FIND({0,1,2,3,4,5,6,7,8,9},ASC(E1626)&amp;1234567890))-1)</f>
        <v>Rh</v>
      </c>
      <c r="G1626" s="25">
        <f t="shared" si="50"/>
        <v>2</v>
      </c>
      <c r="H1626" s="25">
        <f>VLOOKUP(F1626,Table!$A$2:$C$121,2,0)</f>
        <v>9</v>
      </c>
      <c r="I1626" s="26">
        <f>VLOOKUP(F1626,Table!$A$2:$C$121,3,0)</f>
        <v>5</v>
      </c>
      <c r="J1626" s="17" t="s">
        <v>364</v>
      </c>
      <c r="K1626" s="25" t="str">
        <f>LEFT(J1626,MIN(FIND({0,1,2,3,4,5,6,7,8,9},ASC(J1626)&amp;1234567890))-1)</f>
        <v>B</v>
      </c>
      <c r="L1626" s="25">
        <f t="shared" si="51"/>
        <v>1</v>
      </c>
      <c r="M1626" s="25">
        <f>VLOOKUP(K1626,Table!$A$2:$C$121,2,0)</f>
        <v>13</v>
      </c>
      <c r="N1626" s="26">
        <f>VLOOKUP(K1626,Table!$A$2:$C$121,3,0)</f>
        <v>2</v>
      </c>
      <c r="O1626" s="13" t="str">
        <f>VLOOKUP(A1626,Table!$U$1:$V$230,2,0)</f>
        <v>Orthorhombic</v>
      </c>
      <c r="P1626" s="1"/>
    </row>
    <row r="1627" spans="1:16">
      <c r="A1627" s="12">
        <v>62</v>
      </c>
      <c r="B1627" s="12">
        <v>24701</v>
      </c>
      <c r="C1627" s="12" t="s">
        <v>2293</v>
      </c>
      <c r="D1627" s="12" t="s">
        <v>2381</v>
      </c>
      <c r="E1627" s="17" t="s">
        <v>50</v>
      </c>
      <c r="F1627" s="25" t="str">
        <f>LEFT(E1627,MIN(FIND({0,1,2,3,4,5,6,7,8,9},ASC(E1627)&amp;1234567890))-1)</f>
        <v>Ti</v>
      </c>
      <c r="G1627" s="25">
        <f t="shared" si="50"/>
        <v>1</v>
      </c>
      <c r="H1627" s="25">
        <f>VLOOKUP(F1627,Table!$A$2:$C$121,2,0)</f>
        <v>4</v>
      </c>
      <c r="I1627" s="26">
        <f>VLOOKUP(F1627,Table!$A$2:$C$121,3,0)</f>
        <v>4</v>
      </c>
      <c r="J1627" s="17" t="s">
        <v>364</v>
      </c>
      <c r="K1627" s="25" t="str">
        <f>LEFT(J1627,MIN(FIND({0,1,2,3,4,5,6,7,8,9},ASC(J1627)&amp;1234567890))-1)</f>
        <v>B</v>
      </c>
      <c r="L1627" s="25">
        <f t="shared" si="51"/>
        <v>1</v>
      </c>
      <c r="M1627" s="25">
        <f>VLOOKUP(K1627,Table!$A$2:$C$121,2,0)</f>
        <v>13</v>
      </c>
      <c r="N1627" s="26">
        <f>VLOOKUP(K1627,Table!$A$2:$C$121,3,0)</f>
        <v>2</v>
      </c>
      <c r="O1627" s="13" t="str">
        <f>VLOOKUP(A1627,Table!$U$1:$V$230,2,0)</f>
        <v>Orthorhombic</v>
      </c>
      <c r="P1627" s="1"/>
    </row>
    <row r="1628" spans="1:16">
      <c r="A1628" s="12">
        <v>62</v>
      </c>
      <c r="B1628" s="12">
        <v>25351</v>
      </c>
      <c r="C1628" s="12" t="s">
        <v>2293</v>
      </c>
      <c r="D1628" s="12" t="s">
        <v>2382</v>
      </c>
      <c r="E1628" s="17" t="s">
        <v>11656</v>
      </c>
      <c r="F1628" s="25" t="str">
        <f>LEFT(E1628,MIN(FIND({0,1,2,3,4,5,6,7,8,9},ASC(E1628)&amp;1234567890))-1)</f>
        <v>Ba</v>
      </c>
      <c r="G1628" s="25">
        <f t="shared" si="50"/>
        <v>2</v>
      </c>
      <c r="H1628" s="25">
        <f>VLOOKUP(F1628,Table!$A$2:$C$121,2,0)</f>
        <v>2</v>
      </c>
      <c r="I1628" s="26">
        <f>VLOOKUP(F1628,Table!$A$2:$C$121,3,0)</f>
        <v>6</v>
      </c>
      <c r="J1628" s="17" t="s">
        <v>544</v>
      </c>
      <c r="K1628" s="25" t="str">
        <f>LEFT(J1628,MIN(FIND({0,1,2,3,4,5,6,7,8,9},ASC(J1628)&amp;1234567890))-1)</f>
        <v>Ge</v>
      </c>
      <c r="L1628" s="25">
        <f t="shared" si="51"/>
        <v>1</v>
      </c>
      <c r="M1628" s="25">
        <f>VLOOKUP(K1628,Table!$A$2:$C$121,2,0)</f>
        <v>14</v>
      </c>
      <c r="N1628" s="26">
        <f>VLOOKUP(K1628,Table!$A$2:$C$121,3,0)</f>
        <v>4</v>
      </c>
      <c r="O1628" s="13" t="str">
        <f>VLOOKUP(A1628,Table!$U$1:$V$230,2,0)</f>
        <v>Orthorhombic</v>
      </c>
      <c r="P1628" s="1"/>
    </row>
    <row r="1629" spans="1:16">
      <c r="A1629" s="12">
        <v>62</v>
      </c>
      <c r="B1629" s="12">
        <v>25595</v>
      </c>
      <c r="C1629" s="12" t="s">
        <v>2303</v>
      </c>
      <c r="D1629" s="12" t="s">
        <v>2383</v>
      </c>
      <c r="E1629" s="17" t="s">
        <v>11614</v>
      </c>
      <c r="F1629" s="25" t="str">
        <f>LEFT(E1629,MIN(FIND({0,1,2,3,4,5,6,7,8,9},ASC(E1629)&amp;1234567890))-1)</f>
        <v>Ca</v>
      </c>
      <c r="G1629" s="25">
        <f t="shared" si="50"/>
        <v>2</v>
      </c>
      <c r="H1629" s="25">
        <f>VLOOKUP(F1629,Table!$A$2:$C$121,2,0)</f>
        <v>2</v>
      </c>
      <c r="I1629" s="26">
        <f>VLOOKUP(F1629,Table!$A$2:$C$121,3,0)</f>
        <v>4</v>
      </c>
      <c r="J1629" s="17" t="s">
        <v>31</v>
      </c>
      <c r="K1629" s="25" t="str">
        <f>LEFT(J1629,MIN(FIND({0,1,2,3,4,5,6,7,8,9},ASC(J1629)&amp;1234567890))-1)</f>
        <v>Si</v>
      </c>
      <c r="L1629" s="25">
        <f t="shared" si="51"/>
        <v>1</v>
      </c>
      <c r="M1629" s="25">
        <f>VLOOKUP(K1629,Table!$A$2:$C$121,2,0)</f>
        <v>14</v>
      </c>
      <c r="N1629" s="26">
        <f>VLOOKUP(K1629,Table!$A$2:$C$121,3,0)</f>
        <v>3</v>
      </c>
      <c r="O1629" s="13" t="str">
        <f>VLOOKUP(A1629,Table!$U$1:$V$230,2,0)</f>
        <v>Orthorhombic</v>
      </c>
      <c r="P1629" s="1"/>
    </row>
    <row r="1630" spans="1:16">
      <c r="A1630" s="12">
        <v>62</v>
      </c>
      <c r="B1630" s="12">
        <v>25726</v>
      </c>
      <c r="C1630" s="12" t="s">
        <v>2303</v>
      </c>
      <c r="D1630" s="12" t="s">
        <v>2384</v>
      </c>
      <c r="E1630" s="17" t="s">
        <v>11695</v>
      </c>
      <c r="F1630" s="25" t="str">
        <f>LEFT(E1630,MIN(FIND({0,1,2,3,4,5,6,7,8,9},ASC(E1630)&amp;1234567890))-1)</f>
        <v>Co</v>
      </c>
      <c r="G1630" s="25">
        <f t="shared" si="50"/>
        <v>2</v>
      </c>
      <c r="H1630" s="25">
        <f>VLOOKUP(F1630,Table!$A$2:$C$121,2,0)</f>
        <v>9</v>
      </c>
      <c r="I1630" s="26">
        <f>VLOOKUP(F1630,Table!$A$2:$C$121,3,0)</f>
        <v>4</v>
      </c>
      <c r="J1630" s="17" t="s">
        <v>11467</v>
      </c>
      <c r="K1630" s="25" t="str">
        <f>LEFT(J1630,MIN(FIND({0,1,2,3,4,5,6,7,8,9},ASC(J1630)&amp;1234567890))-1)</f>
        <v>P</v>
      </c>
      <c r="L1630" s="25">
        <f t="shared" si="51"/>
        <v>1</v>
      </c>
      <c r="M1630" s="25">
        <f>VLOOKUP(K1630,Table!$A$2:$C$121,2,0)</f>
        <v>15</v>
      </c>
      <c r="N1630" s="26">
        <f>VLOOKUP(K1630,Table!$A$2:$C$121,3,0)</f>
        <v>3</v>
      </c>
      <c r="O1630" s="13" t="str">
        <f>VLOOKUP(A1630,Table!$U$1:$V$230,2,0)</f>
        <v>Orthorhombic</v>
      </c>
      <c r="P1630" s="1"/>
    </row>
    <row r="1631" spans="1:16">
      <c r="A1631" s="12">
        <v>62</v>
      </c>
      <c r="B1631" s="12">
        <v>26215</v>
      </c>
      <c r="C1631" s="12" t="s">
        <v>2293</v>
      </c>
      <c r="D1631" s="12" t="s">
        <v>2385</v>
      </c>
      <c r="E1631" s="17" t="s">
        <v>11944</v>
      </c>
      <c r="F1631" s="25" t="str">
        <f>LEFT(E1631,MIN(FIND({0,1,2,3,4,5,6,7,8,9},ASC(E1631)&amp;1234567890))-1)</f>
        <v>Nb</v>
      </c>
      <c r="G1631" s="25">
        <f t="shared" si="50"/>
        <v>14</v>
      </c>
      <c r="H1631" s="25">
        <f>VLOOKUP(F1631,Table!$A$2:$C$121,2,0)</f>
        <v>5</v>
      </c>
      <c r="I1631" s="26">
        <f>VLOOKUP(F1631,Table!$A$2:$C$121,3,0)</f>
        <v>5</v>
      </c>
      <c r="J1631" s="17" t="s">
        <v>529</v>
      </c>
      <c r="K1631" s="25" t="str">
        <f>LEFT(J1631,MIN(FIND({0,1,2,3,4,5,6,7,8,9},ASC(J1631)&amp;1234567890))-1)</f>
        <v>S</v>
      </c>
      <c r="L1631" s="25">
        <f t="shared" si="51"/>
        <v>5</v>
      </c>
      <c r="M1631" s="25">
        <f>VLOOKUP(K1631,Table!$A$2:$C$121,2,0)</f>
        <v>16</v>
      </c>
      <c r="N1631" s="26">
        <f>VLOOKUP(K1631,Table!$A$2:$C$121,3,0)</f>
        <v>3</v>
      </c>
      <c r="O1631" s="13" t="str">
        <f>VLOOKUP(A1631,Table!$U$1:$V$230,2,0)</f>
        <v>Orthorhombic</v>
      </c>
      <c r="P1631" s="1"/>
    </row>
    <row r="1632" spans="1:16">
      <c r="A1632" s="12">
        <v>62</v>
      </c>
      <c r="B1632" s="12">
        <v>26221</v>
      </c>
      <c r="C1632" s="12" t="s">
        <v>2293</v>
      </c>
      <c r="D1632" s="12" t="s">
        <v>2386</v>
      </c>
      <c r="E1632" s="17" t="s">
        <v>11417</v>
      </c>
      <c r="F1632" s="25" t="str">
        <f>LEFT(E1632,MIN(FIND({0,1,2,3,4,5,6,7,8,9},ASC(E1632)&amp;1234567890))-1)</f>
        <v>Yb</v>
      </c>
      <c r="G1632" s="25">
        <f t="shared" si="50"/>
        <v>5</v>
      </c>
      <c r="H1632" s="25">
        <f>VLOOKUP(F1632,Table!$A$2:$C$121,2,0)</f>
        <v>3</v>
      </c>
      <c r="I1632" s="26">
        <f>VLOOKUP(F1632,Table!$A$2:$C$121,3,0)</f>
        <v>6</v>
      </c>
      <c r="J1632" s="17" t="s">
        <v>11357</v>
      </c>
      <c r="K1632" s="25" t="str">
        <f>LEFT(J1632,MIN(FIND({0,1,2,3,4,5,6,7,8,9},ASC(J1632)&amp;1234567890))-1)</f>
        <v>Sb</v>
      </c>
      <c r="L1632" s="25">
        <f t="shared" si="51"/>
        <v>3</v>
      </c>
      <c r="M1632" s="25">
        <f>VLOOKUP(K1632,Table!$A$2:$C$121,2,0)</f>
        <v>15</v>
      </c>
      <c r="N1632" s="26">
        <f>VLOOKUP(K1632,Table!$A$2:$C$121,3,0)</f>
        <v>5</v>
      </c>
      <c r="O1632" s="13" t="str">
        <f>VLOOKUP(A1632,Table!$U$1:$V$230,2,0)</f>
        <v>Orthorhombic</v>
      </c>
      <c r="P1632" s="1"/>
    </row>
    <row r="1633" spans="1:16">
      <c r="A1633" s="12">
        <v>62</v>
      </c>
      <c r="B1633" s="12">
        <v>26280</v>
      </c>
      <c r="C1633" s="12" t="s">
        <v>2342</v>
      </c>
      <c r="D1633" s="12" t="s">
        <v>2387</v>
      </c>
      <c r="E1633" s="17" t="s">
        <v>11836</v>
      </c>
      <c r="F1633" s="25" t="str">
        <f>LEFT(E1633,MIN(FIND({0,1,2,3,4,5,6,7,8,9},ASC(E1633)&amp;1234567890))-1)</f>
        <v>Nb</v>
      </c>
      <c r="G1633" s="25">
        <f t="shared" si="50"/>
        <v>0.9</v>
      </c>
      <c r="H1633" s="25">
        <f>VLOOKUP(F1633,Table!$A$2:$C$121,2,0)</f>
        <v>5</v>
      </c>
      <c r="I1633" s="26">
        <f>VLOOKUP(F1633,Table!$A$2:$C$121,3,0)</f>
        <v>5</v>
      </c>
      <c r="J1633" s="17" t="s">
        <v>379</v>
      </c>
      <c r="K1633" s="25" t="str">
        <f>LEFT(J1633,MIN(FIND({0,1,2,3,4,5,6,7,8,9},ASC(J1633)&amp;1234567890))-1)</f>
        <v>S</v>
      </c>
      <c r="L1633" s="25">
        <f t="shared" si="51"/>
        <v>1</v>
      </c>
      <c r="M1633" s="25">
        <f>VLOOKUP(K1633,Table!$A$2:$C$121,2,0)</f>
        <v>16</v>
      </c>
      <c r="N1633" s="26">
        <f>VLOOKUP(K1633,Table!$A$2:$C$121,3,0)</f>
        <v>3</v>
      </c>
      <c r="O1633" s="13" t="str">
        <f>VLOOKUP(A1633,Table!$U$1:$V$230,2,0)</f>
        <v>Orthorhombic</v>
      </c>
      <c r="P1633" s="1"/>
    </row>
    <row r="1634" spans="1:16">
      <c r="A1634" s="12">
        <v>62</v>
      </c>
      <c r="B1634" s="12">
        <v>26570</v>
      </c>
      <c r="C1634" s="12" t="s">
        <v>2303</v>
      </c>
      <c r="D1634" s="12" t="s">
        <v>2388</v>
      </c>
      <c r="E1634" s="17" t="s">
        <v>11363</v>
      </c>
      <c r="F1634" s="25" t="str">
        <f>LEFT(E1634,MIN(FIND({0,1,2,3,4,5,6,7,8,9},ASC(E1634)&amp;1234567890))-1)</f>
        <v>Th</v>
      </c>
      <c r="G1634" s="25">
        <f t="shared" si="50"/>
        <v>1</v>
      </c>
      <c r="H1634" s="25">
        <f>VLOOKUP(F1634,Table!$A$2:$C$121,2,0)</f>
        <v>3</v>
      </c>
      <c r="I1634" s="26">
        <f>VLOOKUP(F1634,Table!$A$2:$C$121,3,0)</f>
        <v>7</v>
      </c>
      <c r="J1634" s="17" t="s">
        <v>31</v>
      </c>
      <c r="K1634" s="25" t="str">
        <f>LEFT(J1634,MIN(FIND({0,1,2,3,4,5,6,7,8,9},ASC(J1634)&amp;1234567890))-1)</f>
        <v>Si</v>
      </c>
      <c r="L1634" s="25">
        <f t="shared" si="51"/>
        <v>1</v>
      </c>
      <c r="M1634" s="25">
        <f>VLOOKUP(K1634,Table!$A$2:$C$121,2,0)</f>
        <v>14</v>
      </c>
      <c r="N1634" s="26">
        <f>VLOOKUP(K1634,Table!$A$2:$C$121,3,0)</f>
        <v>3</v>
      </c>
      <c r="O1634" s="13" t="str">
        <f>VLOOKUP(A1634,Table!$U$1:$V$230,2,0)</f>
        <v>Orthorhombic</v>
      </c>
      <c r="P1634" s="1"/>
    </row>
    <row r="1635" spans="1:16">
      <c r="A1635" s="12">
        <v>62</v>
      </c>
      <c r="B1635" s="12">
        <v>26671</v>
      </c>
      <c r="C1635" s="12" t="s">
        <v>2350</v>
      </c>
      <c r="D1635" s="12" t="s">
        <v>2389</v>
      </c>
      <c r="E1635" s="17" t="s">
        <v>11363</v>
      </c>
      <c r="F1635" s="25" t="str">
        <f>LEFT(E1635,MIN(FIND({0,1,2,3,4,5,6,7,8,9},ASC(E1635)&amp;1234567890))-1)</f>
        <v>Th</v>
      </c>
      <c r="G1635" s="25">
        <f t="shared" si="50"/>
        <v>1</v>
      </c>
      <c r="H1635" s="25">
        <f>VLOOKUP(F1635,Table!$A$2:$C$121,2,0)</f>
        <v>3</v>
      </c>
      <c r="I1635" s="26">
        <f>VLOOKUP(F1635,Table!$A$2:$C$121,3,0)</f>
        <v>7</v>
      </c>
      <c r="J1635" s="17" t="s">
        <v>361</v>
      </c>
      <c r="K1635" s="25" t="str">
        <f>LEFT(J1635,MIN(FIND({0,1,2,3,4,5,6,7,8,9},ASC(J1635)&amp;1234567890))-1)</f>
        <v>Se</v>
      </c>
      <c r="L1635" s="25">
        <f t="shared" si="51"/>
        <v>2</v>
      </c>
      <c r="M1635" s="25">
        <f>VLOOKUP(K1635,Table!$A$2:$C$121,2,0)</f>
        <v>16</v>
      </c>
      <c r="N1635" s="26">
        <f>VLOOKUP(K1635,Table!$A$2:$C$121,3,0)</f>
        <v>4</v>
      </c>
      <c r="O1635" s="13" t="str">
        <f>VLOOKUP(A1635,Table!$U$1:$V$230,2,0)</f>
        <v>Orthorhombic</v>
      </c>
      <c r="P1635" s="1"/>
    </row>
    <row r="1636" spans="1:16">
      <c r="A1636" s="12">
        <v>62</v>
      </c>
      <c r="B1636" s="12">
        <v>27252</v>
      </c>
      <c r="C1636" s="12" t="s">
        <v>2329</v>
      </c>
      <c r="D1636" s="12" t="s">
        <v>2390</v>
      </c>
      <c r="E1636" s="17" t="s">
        <v>376</v>
      </c>
      <c r="F1636" s="25" t="str">
        <f>LEFT(E1636,MIN(FIND({0,1,2,3,4,5,6,7,8,9},ASC(E1636)&amp;1234567890))-1)</f>
        <v>Cs</v>
      </c>
      <c r="G1636" s="25">
        <f t="shared" si="50"/>
        <v>1</v>
      </c>
      <c r="H1636" s="25">
        <f>VLOOKUP(F1636,Table!$A$2:$C$121,2,0)</f>
        <v>1</v>
      </c>
      <c r="I1636" s="26">
        <f>VLOOKUP(F1636,Table!$A$2:$C$121,3,0)</f>
        <v>6</v>
      </c>
      <c r="J1636" s="17" t="s">
        <v>11582</v>
      </c>
      <c r="K1636" s="25" t="str">
        <f>LEFT(J1636,MIN(FIND({0,1,2,3,4,5,6,7,8,9},ASC(J1636)&amp;1234567890))-1)</f>
        <v>I</v>
      </c>
      <c r="L1636" s="25">
        <f t="shared" si="51"/>
        <v>3</v>
      </c>
      <c r="M1636" s="25">
        <f>VLOOKUP(K1636,Table!$A$2:$C$121,2,0)</f>
        <v>17</v>
      </c>
      <c r="N1636" s="26">
        <f>VLOOKUP(K1636,Table!$A$2:$C$121,3,0)</f>
        <v>5</v>
      </c>
      <c r="O1636" s="13" t="str">
        <f>VLOOKUP(A1636,Table!$U$1:$V$230,2,0)</f>
        <v>Orthorhombic</v>
      </c>
      <c r="P1636" s="1"/>
    </row>
    <row r="1637" spans="1:16">
      <c r="A1637" s="12">
        <v>62</v>
      </c>
      <c r="B1637" s="12">
        <v>27405</v>
      </c>
      <c r="C1637" s="12" t="s">
        <v>2303</v>
      </c>
      <c r="D1637" s="12" t="s">
        <v>1599</v>
      </c>
      <c r="E1637" s="17" t="s">
        <v>11645</v>
      </c>
      <c r="F1637" s="25" t="str">
        <f>LEFT(E1637,MIN(FIND({0,1,2,3,4,5,6,7,8,9},ASC(E1637)&amp;1234567890))-1)</f>
        <v>Sb</v>
      </c>
      <c r="G1637" s="25">
        <f t="shared" si="50"/>
        <v>1</v>
      </c>
      <c r="H1637" s="25">
        <f>VLOOKUP(F1637,Table!$A$2:$C$121,2,0)</f>
        <v>15</v>
      </c>
      <c r="I1637" s="26">
        <f>VLOOKUP(F1637,Table!$A$2:$C$121,3,0)</f>
        <v>5</v>
      </c>
      <c r="J1637" s="17" t="s">
        <v>375</v>
      </c>
      <c r="K1637" s="25" t="str">
        <f>LEFT(J1637,MIN(FIND({0,1,2,3,4,5,6,7,8,9},ASC(J1637)&amp;1234567890))-1)</f>
        <v>Br</v>
      </c>
      <c r="L1637" s="25">
        <f t="shared" si="51"/>
        <v>3</v>
      </c>
      <c r="M1637" s="25">
        <f>VLOOKUP(K1637,Table!$A$2:$C$121,2,0)</f>
        <v>17</v>
      </c>
      <c r="N1637" s="26">
        <f>VLOOKUP(K1637,Table!$A$2:$C$121,3,0)</f>
        <v>4</v>
      </c>
      <c r="O1637" s="13" t="str">
        <f>VLOOKUP(A1637,Table!$U$1:$V$230,2,0)</f>
        <v>Orthorhombic</v>
      </c>
      <c r="P1637" s="1"/>
    </row>
    <row r="1638" spans="1:16">
      <c r="A1638" s="12">
        <v>62</v>
      </c>
      <c r="B1638" s="12">
        <v>27798</v>
      </c>
      <c r="C1638" s="12" t="s">
        <v>2293</v>
      </c>
      <c r="D1638" s="12" t="s">
        <v>2391</v>
      </c>
      <c r="E1638" s="17" t="s">
        <v>11467</v>
      </c>
      <c r="F1638" s="25" t="str">
        <f>LEFT(E1638,MIN(FIND({0,1,2,3,4,5,6,7,8,9},ASC(E1638)&amp;1234567890))-1)</f>
        <v>P</v>
      </c>
      <c r="G1638" s="25">
        <f t="shared" si="50"/>
        <v>1</v>
      </c>
      <c r="H1638" s="25">
        <f>VLOOKUP(F1638,Table!$A$2:$C$121,2,0)</f>
        <v>15</v>
      </c>
      <c r="I1638" s="26">
        <f>VLOOKUP(F1638,Table!$A$2:$C$121,3,0)</f>
        <v>3</v>
      </c>
      <c r="J1638" s="17" t="s">
        <v>367</v>
      </c>
      <c r="K1638" s="25" t="str">
        <f>LEFT(J1638,MIN(FIND({0,1,2,3,4,5,6,7,8,9},ASC(J1638)&amp;1234567890))-1)</f>
        <v>Cl</v>
      </c>
      <c r="L1638" s="25">
        <f t="shared" si="51"/>
        <v>3</v>
      </c>
      <c r="M1638" s="25">
        <f>VLOOKUP(K1638,Table!$A$2:$C$121,2,0)</f>
        <v>17</v>
      </c>
      <c r="N1638" s="26">
        <f>VLOOKUP(K1638,Table!$A$2:$C$121,3,0)</f>
        <v>3</v>
      </c>
      <c r="O1638" s="13" t="str">
        <f>VLOOKUP(A1638,Table!$U$1:$V$230,2,0)</f>
        <v>Orthorhombic</v>
      </c>
      <c r="P1638" s="1"/>
    </row>
    <row r="1639" spans="1:16">
      <c r="A1639" s="12">
        <v>62</v>
      </c>
      <c r="B1639" s="12">
        <v>20228</v>
      </c>
      <c r="C1639" s="12" t="s">
        <v>2295</v>
      </c>
      <c r="D1639" s="12" t="s">
        <v>2392</v>
      </c>
      <c r="E1639" s="17" t="s">
        <v>355</v>
      </c>
      <c r="F1639" s="25" t="str">
        <f>LEFT(E1639,MIN(FIND({0,1,2,3,4,5,6,7,8,9},ASC(E1639)&amp;1234567890))-1)</f>
        <v>Mn</v>
      </c>
      <c r="G1639" s="25">
        <f t="shared" si="50"/>
        <v>1</v>
      </c>
      <c r="H1639" s="25">
        <f>VLOOKUP(F1639,Table!$A$2:$C$121,2,0)</f>
        <v>7</v>
      </c>
      <c r="I1639" s="26">
        <f>VLOOKUP(F1639,Table!$A$2:$C$121,3,0)</f>
        <v>4</v>
      </c>
      <c r="J1639" s="17" t="s">
        <v>32</v>
      </c>
      <c r="K1639" s="25" t="str">
        <f>LEFT(J1639,MIN(FIND({0,1,2,3,4,5,6,7,8,9},ASC(J1639)&amp;1234567890))-1)</f>
        <v>O</v>
      </c>
      <c r="L1639" s="25">
        <f t="shared" si="51"/>
        <v>2</v>
      </c>
      <c r="M1639" s="25">
        <f>VLOOKUP(K1639,Table!$A$2:$C$121,2,0)</f>
        <v>16</v>
      </c>
      <c r="N1639" s="26">
        <f>VLOOKUP(K1639,Table!$A$2:$C$121,3,0)</f>
        <v>2</v>
      </c>
      <c r="O1639" s="13" t="str">
        <f>VLOOKUP(A1639,Table!$U$1:$V$230,2,0)</f>
        <v>Orthorhombic</v>
      </c>
      <c r="P1639" s="1"/>
    </row>
    <row r="1640" spans="1:16">
      <c r="A1640" s="12">
        <v>62</v>
      </c>
      <c r="B1640" s="12">
        <v>22176</v>
      </c>
      <c r="C1640" s="12" t="s">
        <v>2293</v>
      </c>
      <c r="D1640" s="12" t="s">
        <v>1704</v>
      </c>
      <c r="E1640" s="17" t="s">
        <v>593</v>
      </c>
      <c r="F1640" s="25" t="str">
        <f>LEFT(E1640,MIN(FIND({0,1,2,3,4,5,6,7,8,9},ASC(E1640)&amp;1234567890))-1)</f>
        <v>Sb</v>
      </c>
      <c r="G1640" s="25">
        <f t="shared" si="50"/>
        <v>2</v>
      </c>
      <c r="H1640" s="25">
        <f>VLOOKUP(F1640,Table!$A$2:$C$121,2,0)</f>
        <v>15</v>
      </c>
      <c r="I1640" s="26">
        <f>VLOOKUP(F1640,Table!$A$2:$C$121,3,0)</f>
        <v>5</v>
      </c>
      <c r="J1640" s="17" t="s">
        <v>336</v>
      </c>
      <c r="K1640" s="25" t="str">
        <f>LEFT(J1640,MIN(FIND({0,1,2,3,4,5,6,7,8,9},ASC(J1640)&amp;1234567890))-1)</f>
        <v>S</v>
      </c>
      <c r="L1640" s="25">
        <f t="shared" si="51"/>
        <v>3</v>
      </c>
      <c r="M1640" s="25">
        <f>VLOOKUP(K1640,Table!$A$2:$C$121,2,0)</f>
        <v>16</v>
      </c>
      <c r="N1640" s="26">
        <f>VLOOKUP(K1640,Table!$A$2:$C$121,3,0)</f>
        <v>3</v>
      </c>
      <c r="O1640" s="13" t="str">
        <f>VLOOKUP(A1640,Table!$U$1:$V$230,2,0)</f>
        <v>Orthorhombic</v>
      </c>
      <c r="P1640" s="1"/>
    </row>
    <row r="1641" spans="1:16">
      <c r="A1641" s="12">
        <v>62</v>
      </c>
      <c r="B1641" s="12">
        <v>22303</v>
      </c>
      <c r="C1641" s="12" t="s">
        <v>2303</v>
      </c>
      <c r="D1641" s="12" t="s">
        <v>204</v>
      </c>
      <c r="E1641" s="17" t="s">
        <v>334</v>
      </c>
      <c r="F1641" s="25" t="str">
        <f>LEFT(E1641,MIN(FIND({0,1,2,3,4,5,6,7,8,9},ASC(E1641)&amp;1234567890))-1)</f>
        <v>V</v>
      </c>
      <c r="G1641" s="25">
        <f t="shared" si="50"/>
        <v>1</v>
      </c>
      <c r="H1641" s="25">
        <f>VLOOKUP(F1641,Table!$A$2:$C$121,2,0)</f>
        <v>5</v>
      </c>
      <c r="I1641" s="26">
        <f>VLOOKUP(F1641,Table!$A$2:$C$121,3,0)</f>
        <v>4</v>
      </c>
      <c r="J1641" s="17" t="s">
        <v>32</v>
      </c>
      <c r="K1641" s="25" t="str">
        <f>LEFT(J1641,MIN(FIND({0,1,2,3,4,5,6,7,8,9},ASC(J1641)&amp;1234567890))-1)</f>
        <v>O</v>
      </c>
      <c r="L1641" s="25">
        <f t="shared" si="51"/>
        <v>2</v>
      </c>
      <c r="M1641" s="25">
        <f>VLOOKUP(K1641,Table!$A$2:$C$121,2,0)</f>
        <v>16</v>
      </c>
      <c r="N1641" s="26">
        <f>VLOOKUP(K1641,Table!$A$2:$C$121,3,0)</f>
        <v>2</v>
      </c>
      <c r="O1641" s="13" t="str">
        <f>VLOOKUP(A1641,Table!$U$1:$V$230,2,0)</f>
        <v>Orthorhombic</v>
      </c>
      <c r="P1641" s="1"/>
    </row>
    <row r="1642" spans="1:16">
      <c r="A1642" s="12">
        <v>62</v>
      </c>
      <c r="B1642" s="12">
        <v>24376</v>
      </c>
      <c r="C1642" s="12" t="s">
        <v>2293</v>
      </c>
      <c r="D1642" s="12" t="s">
        <v>1831</v>
      </c>
      <c r="E1642" s="17" t="s">
        <v>11291</v>
      </c>
      <c r="F1642" s="25" t="str">
        <f>LEFT(E1642,MIN(FIND({0,1,2,3,4,5,6,7,8,9},ASC(E1642)&amp;1234567890))-1)</f>
        <v>Sn</v>
      </c>
      <c r="G1642" s="25">
        <f t="shared" si="50"/>
        <v>1</v>
      </c>
      <c r="H1642" s="25">
        <f>VLOOKUP(F1642,Table!$A$2:$C$121,2,0)</f>
        <v>14</v>
      </c>
      <c r="I1642" s="26">
        <f>VLOOKUP(F1642,Table!$A$2:$C$121,3,0)</f>
        <v>5</v>
      </c>
      <c r="J1642" s="17" t="s">
        <v>379</v>
      </c>
      <c r="K1642" s="25" t="str">
        <f>LEFT(J1642,MIN(FIND({0,1,2,3,4,5,6,7,8,9},ASC(J1642)&amp;1234567890))-1)</f>
        <v>S</v>
      </c>
      <c r="L1642" s="25">
        <f t="shared" si="51"/>
        <v>1</v>
      </c>
      <c r="M1642" s="25">
        <f>VLOOKUP(K1642,Table!$A$2:$C$121,2,0)</f>
        <v>16</v>
      </c>
      <c r="N1642" s="26">
        <f>VLOOKUP(K1642,Table!$A$2:$C$121,3,0)</f>
        <v>3</v>
      </c>
      <c r="O1642" s="13" t="str">
        <f>VLOOKUP(A1642,Table!$U$1:$V$230,2,0)</f>
        <v>Orthorhombic</v>
      </c>
      <c r="P1642" s="1"/>
    </row>
    <row r="1643" spans="1:16">
      <c r="A1643" s="12">
        <v>62</v>
      </c>
      <c r="B1643" s="12">
        <v>26025</v>
      </c>
      <c r="C1643" s="12" t="s">
        <v>2293</v>
      </c>
      <c r="D1643" s="12" t="s">
        <v>2393</v>
      </c>
      <c r="E1643" s="17" t="s">
        <v>11467</v>
      </c>
      <c r="F1643" s="25" t="str">
        <f>LEFT(E1643,MIN(FIND({0,1,2,3,4,5,6,7,8,9},ASC(E1643)&amp;1234567890))-1)</f>
        <v>P</v>
      </c>
      <c r="G1643" s="25">
        <f t="shared" si="50"/>
        <v>1</v>
      </c>
      <c r="H1643" s="25">
        <f>VLOOKUP(F1643,Table!$A$2:$C$121,2,0)</f>
        <v>15</v>
      </c>
      <c r="I1643" s="26">
        <f>VLOOKUP(F1643,Table!$A$2:$C$121,3,0)</f>
        <v>3</v>
      </c>
      <c r="J1643" s="17" t="s">
        <v>11508</v>
      </c>
      <c r="K1643" s="25" t="str">
        <f>LEFT(J1643,MIN(FIND({0,1,2,3,4,5,6,7,8,9},ASC(J1643)&amp;1234567890))-1)</f>
        <v>Br</v>
      </c>
      <c r="L1643" s="25">
        <f t="shared" si="51"/>
        <v>7</v>
      </c>
      <c r="M1643" s="25">
        <f>VLOOKUP(K1643,Table!$A$2:$C$121,2,0)</f>
        <v>17</v>
      </c>
      <c r="N1643" s="26">
        <f>VLOOKUP(K1643,Table!$A$2:$C$121,3,0)</f>
        <v>4</v>
      </c>
      <c r="O1643" s="13" t="str">
        <f>VLOOKUP(A1643,Table!$U$1:$V$230,2,0)</f>
        <v>Orthorhombic</v>
      </c>
      <c r="P1643" s="1"/>
    </row>
    <row r="1644" spans="1:16">
      <c r="A1644" s="12">
        <v>62</v>
      </c>
      <c r="B1644" s="12">
        <v>26483</v>
      </c>
      <c r="C1644" s="12" t="s">
        <v>2350</v>
      </c>
      <c r="D1644" s="12" t="s">
        <v>2394</v>
      </c>
      <c r="E1644" s="17" t="s">
        <v>342</v>
      </c>
      <c r="F1644" s="25" t="str">
        <f>LEFT(E1644,MIN(FIND({0,1,2,3,4,5,6,7,8,9},ASC(E1644)&amp;1234567890))-1)</f>
        <v>P</v>
      </c>
      <c r="G1644" s="25">
        <f t="shared" si="50"/>
        <v>4</v>
      </c>
      <c r="H1644" s="25">
        <f>VLOOKUP(F1644,Table!$A$2:$C$121,2,0)</f>
        <v>15</v>
      </c>
      <c r="I1644" s="26">
        <f>VLOOKUP(F1644,Table!$A$2:$C$121,3,0)</f>
        <v>3</v>
      </c>
      <c r="J1644" s="17" t="s">
        <v>533</v>
      </c>
      <c r="K1644" s="25" t="str">
        <f>LEFT(J1644,MIN(FIND({0,1,2,3,4,5,6,7,8,9},ASC(J1644)&amp;1234567890))-1)</f>
        <v>Se</v>
      </c>
      <c r="L1644" s="25">
        <f t="shared" si="51"/>
        <v>3</v>
      </c>
      <c r="M1644" s="25">
        <f>VLOOKUP(K1644,Table!$A$2:$C$121,2,0)</f>
        <v>16</v>
      </c>
      <c r="N1644" s="26">
        <f>VLOOKUP(K1644,Table!$A$2:$C$121,3,0)</f>
        <v>4</v>
      </c>
      <c r="O1644" s="13" t="str">
        <f>VLOOKUP(A1644,Table!$U$1:$V$230,2,0)</f>
        <v>Orthorhombic</v>
      </c>
      <c r="P1644" s="1"/>
    </row>
    <row r="1645" spans="1:16">
      <c r="A1645" s="12">
        <v>62</v>
      </c>
      <c r="B1645" s="12">
        <v>29333</v>
      </c>
      <c r="C1645" s="12" t="s">
        <v>2293</v>
      </c>
      <c r="D1645" s="12" t="s">
        <v>1955</v>
      </c>
      <c r="E1645" s="17" t="s">
        <v>11428</v>
      </c>
      <c r="F1645" s="25" t="str">
        <f>LEFT(E1645,MIN(FIND({0,1,2,3,4,5,6,7,8,9},ASC(E1645)&amp;1234567890))-1)</f>
        <v>U</v>
      </c>
      <c r="G1645" s="25">
        <f t="shared" si="50"/>
        <v>2</v>
      </c>
      <c r="H1645" s="25">
        <f>VLOOKUP(F1645,Table!$A$2:$C$121,2,0)</f>
        <v>3</v>
      </c>
      <c r="I1645" s="26">
        <f>VLOOKUP(F1645,Table!$A$2:$C$121,3,0)</f>
        <v>7</v>
      </c>
      <c r="J1645" s="17" t="s">
        <v>500</v>
      </c>
      <c r="K1645" s="25" t="str">
        <f>LEFT(J1645,MIN(FIND({0,1,2,3,4,5,6,7,8,9},ASC(J1645)&amp;1234567890))-1)</f>
        <v>O</v>
      </c>
      <c r="L1645" s="25">
        <f t="shared" si="51"/>
        <v>5</v>
      </c>
      <c r="M1645" s="25">
        <f>VLOOKUP(K1645,Table!$A$2:$C$121,2,0)</f>
        <v>16</v>
      </c>
      <c r="N1645" s="26">
        <f>VLOOKUP(K1645,Table!$A$2:$C$121,3,0)</f>
        <v>2</v>
      </c>
      <c r="O1645" s="13" t="str">
        <f>VLOOKUP(A1645,Table!$U$1:$V$230,2,0)</f>
        <v>Orthorhombic</v>
      </c>
      <c r="P1645" s="1"/>
    </row>
    <row r="1646" spans="1:16">
      <c r="A1646" s="12">
        <v>62</v>
      </c>
      <c r="B1646" s="12">
        <v>30398</v>
      </c>
      <c r="C1646" s="12" t="s">
        <v>2293</v>
      </c>
      <c r="D1646" s="12" t="s">
        <v>2395</v>
      </c>
      <c r="E1646" s="17" t="s">
        <v>11485</v>
      </c>
      <c r="F1646" s="25" t="str">
        <f>LEFT(E1646,MIN(FIND({0,1,2,3,4,5,6,7,8,9},ASC(E1646)&amp;1234567890))-1)</f>
        <v>Ru</v>
      </c>
      <c r="G1646" s="25">
        <f t="shared" si="50"/>
        <v>4</v>
      </c>
      <c r="H1646" s="25">
        <f>VLOOKUP(F1646,Table!$A$2:$C$121,2,0)</f>
        <v>8</v>
      </c>
      <c r="I1646" s="26">
        <f>VLOOKUP(F1646,Table!$A$2:$C$121,3,0)</f>
        <v>5</v>
      </c>
      <c r="J1646" s="17" t="s">
        <v>11374</v>
      </c>
      <c r="K1646" s="25" t="str">
        <f>LEFT(J1646,MIN(FIND({0,1,2,3,4,5,6,7,8,9},ASC(J1646)&amp;1234567890))-1)</f>
        <v>Si</v>
      </c>
      <c r="L1646" s="25">
        <f t="shared" si="51"/>
        <v>3</v>
      </c>
      <c r="M1646" s="25">
        <f>VLOOKUP(K1646,Table!$A$2:$C$121,2,0)</f>
        <v>14</v>
      </c>
      <c r="N1646" s="26">
        <f>VLOOKUP(K1646,Table!$A$2:$C$121,3,0)</f>
        <v>3</v>
      </c>
      <c r="O1646" s="13" t="str">
        <f>VLOOKUP(A1646,Table!$U$1:$V$230,2,0)</f>
        <v>Orthorhombic</v>
      </c>
      <c r="P1646" s="1"/>
    </row>
    <row r="1647" spans="1:16">
      <c r="A1647" s="12">
        <v>62</v>
      </c>
      <c r="B1647" s="12">
        <v>30412</v>
      </c>
      <c r="C1647" s="12" t="s">
        <v>2303</v>
      </c>
      <c r="D1647" s="12" t="s">
        <v>2396</v>
      </c>
      <c r="E1647" s="17" t="s">
        <v>355</v>
      </c>
      <c r="F1647" s="25" t="str">
        <f>LEFT(E1647,MIN(FIND({0,1,2,3,4,5,6,7,8,9},ASC(E1647)&amp;1234567890))-1)</f>
        <v>Mn</v>
      </c>
      <c r="G1647" s="25">
        <f t="shared" si="50"/>
        <v>1</v>
      </c>
      <c r="H1647" s="25">
        <f>VLOOKUP(F1647,Table!$A$2:$C$121,2,0)</f>
        <v>7</v>
      </c>
      <c r="I1647" s="26">
        <f>VLOOKUP(F1647,Table!$A$2:$C$121,3,0)</f>
        <v>4</v>
      </c>
      <c r="J1647" s="17" t="s">
        <v>11467</v>
      </c>
      <c r="K1647" s="25" t="str">
        <f>LEFT(J1647,MIN(FIND({0,1,2,3,4,5,6,7,8,9},ASC(J1647)&amp;1234567890))-1)</f>
        <v>P</v>
      </c>
      <c r="L1647" s="25">
        <f t="shared" si="51"/>
        <v>1</v>
      </c>
      <c r="M1647" s="25">
        <f>VLOOKUP(K1647,Table!$A$2:$C$121,2,0)</f>
        <v>15</v>
      </c>
      <c r="N1647" s="26">
        <f>VLOOKUP(K1647,Table!$A$2:$C$121,3,0)</f>
        <v>3</v>
      </c>
      <c r="O1647" s="13" t="str">
        <f>VLOOKUP(A1647,Table!$U$1:$V$230,2,0)</f>
        <v>Orthorhombic</v>
      </c>
      <c r="P1647" s="1"/>
    </row>
    <row r="1648" spans="1:16">
      <c r="A1648" s="12">
        <v>62</v>
      </c>
      <c r="B1648" s="12">
        <v>30449</v>
      </c>
      <c r="C1648" s="12" t="s">
        <v>2303</v>
      </c>
      <c r="D1648" s="12" t="s">
        <v>2397</v>
      </c>
      <c r="E1648" s="17" t="s">
        <v>33</v>
      </c>
      <c r="F1648" s="25" t="str">
        <f>LEFT(E1648,MIN(FIND({0,1,2,3,4,5,6,7,8,9},ASC(E1648)&amp;1234567890))-1)</f>
        <v>Fe</v>
      </c>
      <c r="G1648" s="25">
        <f t="shared" si="50"/>
        <v>1</v>
      </c>
      <c r="H1648" s="25">
        <f>VLOOKUP(F1648,Table!$A$2:$C$121,2,0)</f>
        <v>8</v>
      </c>
      <c r="I1648" s="26">
        <f>VLOOKUP(F1648,Table!$A$2:$C$121,3,0)</f>
        <v>4</v>
      </c>
      <c r="J1648" s="17" t="s">
        <v>364</v>
      </c>
      <c r="K1648" s="25" t="str">
        <f>LEFT(J1648,MIN(FIND({0,1,2,3,4,5,6,7,8,9},ASC(J1648)&amp;1234567890))-1)</f>
        <v>B</v>
      </c>
      <c r="L1648" s="25">
        <f t="shared" si="51"/>
        <v>1</v>
      </c>
      <c r="M1648" s="25">
        <f>VLOOKUP(K1648,Table!$A$2:$C$121,2,0)</f>
        <v>13</v>
      </c>
      <c r="N1648" s="26">
        <f>VLOOKUP(K1648,Table!$A$2:$C$121,3,0)</f>
        <v>2</v>
      </c>
      <c r="O1648" s="13" t="str">
        <f>VLOOKUP(A1648,Table!$U$1:$V$230,2,0)</f>
        <v>Orthorhombic</v>
      </c>
      <c r="P1648" s="1"/>
    </row>
    <row r="1649" spans="1:16">
      <c r="A1649" s="12">
        <v>62</v>
      </c>
      <c r="B1649" s="12">
        <v>30450</v>
      </c>
      <c r="C1649" s="12" t="s">
        <v>2303</v>
      </c>
      <c r="D1649" s="12" t="s">
        <v>2398</v>
      </c>
      <c r="E1649" s="17" t="s">
        <v>76</v>
      </c>
      <c r="F1649" s="25" t="str">
        <f>LEFT(E1649,MIN(FIND({0,1,2,3,4,5,6,7,8,9},ASC(E1649)&amp;1234567890))-1)</f>
        <v>Co</v>
      </c>
      <c r="G1649" s="25">
        <f t="shared" si="50"/>
        <v>1</v>
      </c>
      <c r="H1649" s="25">
        <f>VLOOKUP(F1649,Table!$A$2:$C$121,2,0)</f>
        <v>9</v>
      </c>
      <c r="I1649" s="26">
        <f>VLOOKUP(F1649,Table!$A$2:$C$121,3,0)</f>
        <v>4</v>
      </c>
      <c r="J1649" s="17" t="s">
        <v>364</v>
      </c>
      <c r="K1649" s="25" t="str">
        <f>LEFT(J1649,MIN(FIND({0,1,2,3,4,5,6,7,8,9},ASC(J1649)&amp;1234567890))-1)</f>
        <v>B</v>
      </c>
      <c r="L1649" s="25">
        <f t="shared" si="51"/>
        <v>1</v>
      </c>
      <c r="M1649" s="25">
        <f>VLOOKUP(K1649,Table!$A$2:$C$121,2,0)</f>
        <v>13</v>
      </c>
      <c r="N1649" s="26">
        <f>VLOOKUP(K1649,Table!$A$2:$C$121,3,0)</f>
        <v>2</v>
      </c>
      <c r="O1649" s="13" t="str">
        <f>VLOOKUP(A1649,Table!$U$1:$V$230,2,0)</f>
        <v>Orthorhombic</v>
      </c>
      <c r="P1649" s="1"/>
    </row>
    <row r="1650" spans="1:16">
      <c r="A1650" s="12">
        <v>62</v>
      </c>
      <c r="B1650" s="12">
        <v>30626</v>
      </c>
      <c r="C1650" s="12" t="s">
        <v>2303</v>
      </c>
      <c r="D1650" s="12" t="s">
        <v>2201</v>
      </c>
      <c r="E1650" s="17" t="s">
        <v>66</v>
      </c>
      <c r="F1650" s="25" t="str">
        <f>LEFT(E1650,MIN(FIND({0,1,2,3,4,5,6,7,8,9},ASC(E1650)&amp;1234567890))-1)</f>
        <v>Ni</v>
      </c>
      <c r="G1650" s="25">
        <f t="shared" si="50"/>
        <v>1</v>
      </c>
      <c r="H1650" s="25">
        <f>VLOOKUP(F1650,Table!$A$2:$C$121,2,0)</f>
        <v>10</v>
      </c>
      <c r="I1650" s="26">
        <f>VLOOKUP(F1650,Table!$A$2:$C$121,3,0)</f>
        <v>4</v>
      </c>
      <c r="J1650" s="17" t="s">
        <v>31</v>
      </c>
      <c r="K1650" s="25" t="str">
        <f>LEFT(J1650,MIN(FIND({0,1,2,3,4,5,6,7,8,9},ASC(J1650)&amp;1234567890))-1)</f>
        <v>Si</v>
      </c>
      <c r="L1650" s="25">
        <f t="shared" si="51"/>
        <v>1</v>
      </c>
      <c r="M1650" s="25">
        <f>VLOOKUP(K1650,Table!$A$2:$C$121,2,0)</f>
        <v>14</v>
      </c>
      <c r="N1650" s="26">
        <f>VLOOKUP(K1650,Table!$A$2:$C$121,3,0)</f>
        <v>3</v>
      </c>
      <c r="O1650" s="13" t="str">
        <f>VLOOKUP(A1650,Table!$U$1:$V$230,2,0)</f>
        <v>Orthorhombic</v>
      </c>
      <c r="P1650" s="1"/>
    </row>
    <row r="1651" spans="1:16">
      <c r="A1651" s="12">
        <v>62</v>
      </c>
      <c r="B1651" s="12">
        <v>30730</v>
      </c>
      <c r="C1651" s="12" t="s">
        <v>2293</v>
      </c>
      <c r="D1651" s="12" t="s">
        <v>2399</v>
      </c>
      <c r="E1651" s="17" t="s">
        <v>530</v>
      </c>
      <c r="F1651" s="25" t="str">
        <f>LEFT(E1651,MIN(FIND({0,1,2,3,4,5,6,7,8,9},ASC(E1651)&amp;1234567890))-1)</f>
        <v>Yb</v>
      </c>
      <c r="G1651" s="25">
        <f t="shared" si="50"/>
        <v>1</v>
      </c>
      <c r="H1651" s="25">
        <f>VLOOKUP(F1651,Table!$A$2:$C$121,2,0)</f>
        <v>3</v>
      </c>
      <c r="I1651" s="26">
        <f>VLOOKUP(F1651,Table!$A$2:$C$121,3,0)</f>
        <v>6</v>
      </c>
      <c r="J1651" s="17" t="s">
        <v>11945</v>
      </c>
      <c r="K1651" s="25" t="str">
        <f>LEFT(J1651,MIN(FIND({0,1,2,3,4,5,6,7,8,9},ASC(J1651)&amp;1234567890))-1)</f>
        <v>D</v>
      </c>
      <c r="L1651" s="25">
        <f t="shared" si="51"/>
        <v>1.98</v>
      </c>
      <c r="M1651" s="25">
        <f>VLOOKUP(K1651,Table!$A$2:$C$121,2,0)</f>
        <v>1</v>
      </c>
      <c r="N1651" s="26">
        <f>VLOOKUP(K1651,Table!$A$2:$C$121,3,0)</f>
        <v>1</v>
      </c>
      <c r="O1651" s="13" t="str">
        <f>VLOOKUP(A1651,Table!$U$1:$V$230,2,0)</f>
        <v>Orthorhombic</v>
      </c>
      <c r="P1651" s="1"/>
    </row>
    <row r="1652" spans="1:16">
      <c r="A1652" s="12">
        <v>62</v>
      </c>
      <c r="B1652" s="12">
        <v>31017</v>
      </c>
      <c r="C1652" s="12" t="s">
        <v>2293</v>
      </c>
      <c r="D1652" s="12" t="s">
        <v>2400</v>
      </c>
      <c r="E1652" s="17" t="s">
        <v>11946</v>
      </c>
      <c r="F1652" s="25" t="str">
        <f>LEFT(E1652,MIN(FIND({0,1,2,3,4,5,6,7,8,9},ASC(E1652)&amp;1234567890))-1)</f>
        <v>Mn</v>
      </c>
      <c r="G1652" s="25">
        <f t="shared" si="50"/>
        <v>7</v>
      </c>
      <c r="H1652" s="25">
        <f>VLOOKUP(F1652,Table!$A$2:$C$121,2,0)</f>
        <v>7</v>
      </c>
      <c r="I1652" s="26">
        <f>VLOOKUP(F1652,Table!$A$2:$C$121,3,0)</f>
        <v>4</v>
      </c>
      <c r="J1652" s="17" t="s">
        <v>406</v>
      </c>
      <c r="K1652" s="25" t="str">
        <f>LEFT(J1652,MIN(FIND({0,1,2,3,4,5,6,7,8,9},ASC(J1652)&amp;1234567890))-1)</f>
        <v>C</v>
      </c>
      <c r="L1652" s="25">
        <f t="shared" si="51"/>
        <v>3</v>
      </c>
      <c r="M1652" s="25">
        <f>VLOOKUP(K1652,Table!$A$2:$C$121,2,0)</f>
        <v>14</v>
      </c>
      <c r="N1652" s="26">
        <f>VLOOKUP(K1652,Table!$A$2:$C$121,3,0)</f>
        <v>2</v>
      </c>
      <c r="O1652" s="13" t="str">
        <f>VLOOKUP(A1652,Table!$U$1:$V$230,2,0)</f>
        <v>Orthorhombic</v>
      </c>
      <c r="P1652" s="1"/>
    </row>
    <row r="1653" spans="1:16">
      <c r="A1653" s="12">
        <v>62</v>
      </c>
      <c r="B1653" s="12">
        <v>31018</v>
      </c>
      <c r="C1653" s="12" t="s">
        <v>2293</v>
      </c>
      <c r="D1653" s="12" t="s">
        <v>2401</v>
      </c>
      <c r="E1653" s="17" t="s">
        <v>64</v>
      </c>
      <c r="F1653" s="25" t="str">
        <f>LEFT(E1653,MIN(FIND({0,1,2,3,4,5,6,7,8,9},ASC(E1653)&amp;1234567890))-1)</f>
        <v>Fe</v>
      </c>
      <c r="G1653" s="25">
        <f t="shared" si="50"/>
        <v>7</v>
      </c>
      <c r="H1653" s="25">
        <f>VLOOKUP(F1653,Table!$A$2:$C$121,2,0)</f>
        <v>8</v>
      </c>
      <c r="I1653" s="26">
        <f>VLOOKUP(F1653,Table!$A$2:$C$121,3,0)</f>
        <v>4</v>
      </c>
      <c r="J1653" s="17" t="s">
        <v>406</v>
      </c>
      <c r="K1653" s="25" t="str">
        <f>LEFT(J1653,MIN(FIND({0,1,2,3,4,5,6,7,8,9},ASC(J1653)&amp;1234567890))-1)</f>
        <v>C</v>
      </c>
      <c r="L1653" s="25">
        <f t="shared" si="51"/>
        <v>3</v>
      </c>
      <c r="M1653" s="25">
        <f>VLOOKUP(K1653,Table!$A$2:$C$121,2,0)</f>
        <v>14</v>
      </c>
      <c r="N1653" s="26">
        <f>VLOOKUP(K1653,Table!$A$2:$C$121,3,0)</f>
        <v>2</v>
      </c>
      <c r="O1653" s="13" t="str">
        <f>VLOOKUP(A1653,Table!$U$1:$V$230,2,0)</f>
        <v>Orthorhombic</v>
      </c>
      <c r="P1653" s="1"/>
    </row>
    <row r="1654" spans="1:16">
      <c r="A1654" s="12">
        <v>62</v>
      </c>
      <c r="B1654" s="12">
        <v>31647</v>
      </c>
      <c r="C1654" s="12" t="s">
        <v>2303</v>
      </c>
      <c r="D1654" s="12" t="s">
        <v>2402</v>
      </c>
      <c r="E1654" s="17" t="s">
        <v>343</v>
      </c>
      <c r="F1654" s="25" t="str">
        <f>LEFT(E1654,MIN(FIND({0,1,2,3,4,5,6,7,8,9},ASC(E1654)&amp;1234567890))-1)</f>
        <v>U</v>
      </c>
      <c r="G1654" s="25">
        <f t="shared" si="50"/>
        <v>1</v>
      </c>
      <c r="H1654" s="25">
        <f>VLOOKUP(F1654,Table!$A$2:$C$121,2,0)</f>
        <v>3</v>
      </c>
      <c r="I1654" s="26">
        <f>VLOOKUP(F1654,Table!$A$2:$C$121,3,0)</f>
        <v>7</v>
      </c>
      <c r="J1654" s="17" t="s">
        <v>31</v>
      </c>
      <c r="K1654" s="25" t="str">
        <f>LEFT(J1654,MIN(FIND({0,1,2,3,4,5,6,7,8,9},ASC(J1654)&amp;1234567890))-1)</f>
        <v>Si</v>
      </c>
      <c r="L1654" s="25">
        <f t="shared" si="51"/>
        <v>1</v>
      </c>
      <c r="M1654" s="25">
        <f>VLOOKUP(K1654,Table!$A$2:$C$121,2,0)</f>
        <v>14</v>
      </c>
      <c r="N1654" s="26">
        <f>VLOOKUP(K1654,Table!$A$2:$C$121,3,0)</f>
        <v>3</v>
      </c>
      <c r="O1654" s="13" t="str">
        <f>VLOOKUP(A1654,Table!$U$1:$V$230,2,0)</f>
        <v>Orthorhombic</v>
      </c>
      <c r="P1654" s="1"/>
    </row>
    <row r="1655" spans="1:16">
      <c r="A1655" s="12">
        <v>62</v>
      </c>
      <c r="B1655" s="12">
        <v>31650</v>
      </c>
      <c r="C1655" s="12" t="s">
        <v>2303</v>
      </c>
      <c r="D1655" s="12" t="s">
        <v>2403</v>
      </c>
      <c r="E1655" s="17" t="s">
        <v>11494</v>
      </c>
      <c r="F1655" s="25" t="str">
        <f>LEFT(E1655,MIN(FIND({0,1,2,3,4,5,6,7,8,9},ASC(E1655)&amp;1234567890))-1)</f>
        <v>Th</v>
      </c>
      <c r="G1655" s="25">
        <f t="shared" si="50"/>
        <v>2</v>
      </c>
      <c r="H1655" s="25">
        <f>VLOOKUP(F1655,Table!$A$2:$C$121,2,0)</f>
        <v>3</v>
      </c>
      <c r="I1655" s="26">
        <f>VLOOKUP(F1655,Table!$A$2:$C$121,3,0)</f>
        <v>7</v>
      </c>
      <c r="J1655" s="17" t="s">
        <v>336</v>
      </c>
      <c r="K1655" s="25" t="str">
        <f>LEFT(J1655,MIN(FIND({0,1,2,3,4,5,6,7,8,9},ASC(J1655)&amp;1234567890))-1)</f>
        <v>S</v>
      </c>
      <c r="L1655" s="25">
        <f t="shared" si="51"/>
        <v>3</v>
      </c>
      <c r="M1655" s="25">
        <f>VLOOKUP(K1655,Table!$A$2:$C$121,2,0)</f>
        <v>16</v>
      </c>
      <c r="N1655" s="26">
        <f>VLOOKUP(K1655,Table!$A$2:$C$121,3,0)</f>
        <v>3</v>
      </c>
      <c r="O1655" s="13" t="str">
        <f>VLOOKUP(A1655,Table!$U$1:$V$230,2,0)</f>
        <v>Orthorhombic</v>
      </c>
      <c r="P1655" s="1"/>
    </row>
    <row r="1656" spans="1:16">
      <c r="A1656" s="12">
        <v>62</v>
      </c>
      <c r="B1656" s="12">
        <v>31651</v>
      </c>
      <c r="C1656" s="12" t="s">
        <v>2303</v>
      </c>
      <c r="D1656" s="12" t="s">
        <v>2404</v>
      </c>
      <c r="E1656" s="17" t="s">
        <v>11428</v>
      </c>
      <c r="F1656" s="25" t="str">
        <f>LEFT(E1656,MIN(FIND({0,1,2,3,4,5,6,7,8,9},ASC(E1656)&amp;1234567890))-1)</f>
        <v>U</v>
      </c>
      <c r="G1656" s="25">
        <f t="shared" si="50"/>
        <v>2</v>
      </c>
      <c r="H1656" s="25">
        <f>VLOOKUP(F1656,Table!$A$2:$C$121,2,0)</f>
        <v>3</v>
      </c>
      <c r="I1656" s="26">
        <f>VLOOKUP(F1656,Table!$A$2:$C$121,3,0)</f>
        <v>7</v>
      </c>
      <c r="J1656" s="17" t="s">
        <v>336</v>
      </c>
      <c r="K1656" s="25" t="str">
        <f>LEFT(J1656,MIN(FIND({0,1,2,3,4,5,6,7,8,9},ASC(J1656)&amp;1234567890))-1)</f>
        <v>S</v>
      </c>
      <c r="L1656" s="25">
        <f t="shared" si="51"/>
        <v>3</v>
      </c>
      <c r="M1656" s="25">
        <f>VLOOKUP(K1656,Table!$A$2:$C$121,2,0)</f>
        <v>16</v>
      </c>
      <c r="N1656" s="26">
        <f>VLOOKUP(K1656,Table!$A$2:$C$121,3,0)</f>
        <v>3</v>
      </c>
      <c r="O1656" s="13" t="str">
        <f>VLOOKUP(A1656,Table!$U$1:$V$230,2,0)</f>
        <v>Orthorhombic</v>
      </c>
      <c r="P1656" s="1"/>
    </row>
    <row r="1657" spans="1:16">
      <c r="A1657" s="12">
        <v>62</v>
      </c>
      <c r="B1657" s="12">
        <v>31652</v>
      </c>
      <c r="C1657" s="12" t="s">
        <v>2303</v>
      </c>
      <c r="D1657" s="12" t="s">
        <v>2405</v>
      </c>
      <c r="E1657" s="17" t="s">
        <v>11619</v>
      </c>
      <c r="F1657" s="25" t="str">
        <f>LEFT(E1657,MIN(FIND({0,1,2,3,4,5,6,7,8,9},ASC(E1657)&amp;1234567890))-1)</f>
        <v>Np</v>
      </c>
      <c r="G1657" s="25">
        <f t="shared" si="50"/>
        <v>2</v>
      </c>
      <c r="H1657" s="25">
        <f>VLOOKUP(F1657,Table!$A$2:$C$121,2,0)</f>
        <v>3</v>
      </c>
      <c r="I1657" s="26">
        <f>VLOOKUP(F1657,Table!$A$2:$C$121,3,0)</f>
        <v>7</v>
      </c>
      <c r="J1657" s="17" t="s">
        <v>336</v>
      </c>
      <c r="K1657" s="25" t="str">
        <f>LEFT(J1657,MIN(FIND({0,1,2,3,4,5,6,7,8,9},ASC(J1657)&amp;1234567890))-1)</f>
        <v>S</v>
      </c>
      <c r="L1657" s="25">
        <f t="shared" si="51"/>
        <v>3</v>
      </c>
      <c r="M1657" s="25">
        <f>VLOOKUP(K1657,Table!$A$2:$C$121,2,0)</f>
        <v>16</v>
      </c>
      <c r="N1657" s="26">
        <f>VLOOKUP(K1657,Table!$A$2:$C$121,3,0)</f>
        <v>3</v>
      </c>
      <c r="O1657" s="13" t="str">
        <f>VLOOKUP(A1657,Table!$U$1:$V$230,2,0)</f>
        <v>Orthorhombic</v>
      </c>
      <c r="P1657" s="1"/>
    </row>
    <row r="1658" spans="1:16">
      <c r="A1658" s="12">
        <v>62</v>
      </c>
      <c r="B1658" s="12">
        <v>31653</v>
      </c>
      <c r="C1658" s="12" t="s">
        <v>2350</v>
      </c>
      <c r="D1658" s="12" t="s">
        <v>2406</v>
      </c>
      <c r="E1658" s="17" t="s">
        <v>11363</v>
      </c>
      <c r="F1658" s="25" t="str">
        <f>LEFT(E1658,MIN(FIND({0,1,2,3,4,5,6,7,8,9},ASC(E1658)&amp;1234567890))-1)</f>
        <v>Th</v>
      </c>
      <c r="G1658" s="25">
        <f t="shared" si="50"/>
        <v>1</v>
      </c>
      <c r="H1658" s="25">
        <f>VLOOKUP(F1658,Table!$A$2:$C$121,2,0)</f>
        <v>3</v>
      </c>
      <c r="I1658" s="26">
        <f>VLOOKUP(F1658,Table!$A$2:$C$121,3,0)</f>
        <v>7</v>
      </c>
      <c r="J1658" s="17" t="s">
        <v>34</v>
      </c>
      <c r="K1658" s="25" t="str">
        <f>LEFT(J1658,MIN(FIND({0,1,2,3,4,5,6,7,8,9},ASC(J1658)&amp;1234567890))-1)</f>
        <v>S</v>
      </c>
      <c r="L1658" s="25">
        <f t="shared" si="51"/>
        <v>2</v>
      </c>
      <c r="M1658" s="25">
        <f>VLOOKUP(K1658,Table!$A$2:$C$121,2,0)</f>
        <v>16</v>
      </c>
      <c r="N1658" s="26">
        <f>VLOOKUP(K1658,Table!$A$2:$C$121,3,0)</f>
        <v>3</v>
      </c>
      <c r="O1658" s="13" t="str">
        <f>VLOOKUP(A1658,Table!$U$1:$V$230,2,0)</f>
        <v>Orthorhombic</v>
      </c>
      <c r="P1658" s="1"/>
    </row>
    <row r="1659" spans="1:16">
      <c r="A1659" s="12">
        <v>62</v>
      </c>
      <c r="B1659" s="12">
        <v>33160</v>
      </c>
      <c r="C1659" s="12" t="s">
        <v>2295</v>
      </c>
      <c r="D1659" s="12" t="s">
        <v>2407</v>
      </c>
      <c r="E1659" s="17" t="s">
        <v>433</v>
      </c>
      <c r="F1659" s="25" t="str">
        <f>LEFT(E1659,MIN(FIND({0,1,2,3,4,5,6,7,8,9},ASC(E1659)&amp;1234567890))-1)</f>
        <v>Sr</v>
      </c>
      <c r="G1659" s="25">
        <f t="shared" si="50"/>
        <v>1</v>
      </c>
      <c r="H1659" s="25">
        <f>VLOOKUP(F1659,Table!$A$2:$C$121,2,0)</f>
        <v>2</v>
      </c>
      <c r="I1659" s="26">
        <f>VLOOKUP(F1659,Table!$A$2:$C$121,3,0)</f>
        <v>5</v>
      </c>
      <c r="J1659" s="17" t="s">
        <v>11764</v>
      </c>
      <c r="K1659" s="25" t="str">
        <f>LEFT(J1659,MIN(FIND({0,1,2,3,4,5,6,7,8,9},ASC(J1659)&amp;1234567890))-1)</f>
        <v>H</v>
      </c>
      <c r="L1659" s="25">
        <f t="shared" si="51"/>
        <v>2</v>
      </c>
      <c r="M1659" s="25">
        <f>VLOOKUP(K1659,Table!$A$2:$C$121,2,0)</f>
        <v>1</v>
      </c>
      <c r="N1659" s="26">
        <f>VLOOKUP(K1659,Table!$A$2:$C$121,3,0)</f>
        <v>1</v>
      </c>
      <c r="O1659" s="13" t="str">
        <f>VLOOKUP(A1659,Table!$U$1:$V$230,2,0)</f>
        <v>Orthorhombic</v>
      </c>
      <c r="P1659" s="1"/>
    </row>
    <row r="1660" spans="1:16">
      <c r="A1660" s="12">
        <v>62</v>
      </c>
      <c r="B1660" s="12">
        <v>34036</v>
      </c>
      <c r="C1660" s="12" t="s">
        <v>2295</v>
      </c>
      <c r="D1660" s="12" t="s">
        <v>1711</v>
      </c>
      <c r="E1660" s="17" t="s">
        <v>33</v>
      </c>
      <c r="F1660" s="25" t="str">
        <f>LEFT(E1660,MIN(FIND({0,1,2,3,4,5,6,7,8,9},ASC(E1660)&amp;1234567890))-1)</f>
        <v>Fe</v>
      </c>
      <c r="G1660" s="25">
        <f t="shared" si="50"/>
        <v>1</v>
      </c>
      <c r="H1660" s="25">
        <f>VLOOKUP(F1660,Table!$A$2:$C$121,2,0)</f>
        <v>8</v>
      </c>
      <c r="I1660" s="26">
        <f>VLOOKUP(F1660,Table!$A$2:$C$121,3,0)</f>
        <v>4</v>
      </c>
      <c r="J1660" s="17" t="s">
        <v>540</v>
      </c>
      <c r="K1660" s="25" t="str">
        <f>LEFT(J1660,MIN(FIND({0,1,2,3,4,5,6,7,8,9},ASC(J1660)&amp;1234567890))-1)</f>
        <v>As</v>
      </c>
      <c r="L1660" s="25">
        <f t="shared" si="51"/>
        <v>1</v>
      </c>
      <c r="M1660" s="25">
        <f>VLOOKUP(K1660,Table!$A$2:$C$121,2,0)</f>
        <v>15</v>
      </c>
      <c r="N1660" s="26">
        <f>VLOOKUP(K1660,Table!$A$2:$C$121,3,0)</f>
        <v>4</v>
      </c>
      <c r="O1660" s="13" t="str">
        <f>VLOOKUP(A1660,Table!$U$1:$V$230,2,0)</f>
        <v>Orthorhombic</v>
      </c>
      <c r="P1660" s="1"/>
    </row>
    <row r="1661" spans="1:16">
      <c r="A1661" s="12">
        <v>62</v>
      </c>
      <c r="B1661" s="12">
        <v>35200</v>
      </c>
      <c r="C1661" s="12" t="s">
        <v>2293</v>
      </c>
      <c r="D1661" s="12" t="s">
        <v>2408</v>
      </c>
      <c r="E1661" s="17" t="s">
        <v>395</v>
      </c>
      <c r="F1661" s="25" t="str">
        <f>LEFT(E1661,MIN(FIND({0,1,2,3,4,5,6,7,8,9},ASC(E1661)&amp;1234567890))-1)</f>
        <v>Tc</v>
      </c>
      <c r="G1661" s="25">
        <f t="shared" si="50"/>
        <v>1</v>
      </c>
      <c r="H1661" s="25">
        <f>VLOOKUP(F1661,Table!$A$2:$C$121,2,0)</f>
        <v>7</v>
      </c>
      <c r="I1661" s="26">
        <f>VLOOKUP(F1661,Table!$A$2:$C$121,3,0)</f>
        <v>5</v>
      </c>
      <c r="J1661" s="17" t="s">
        <v>378</v>
      </c>
      <c r="K1661" s="25" t="str">
        <f>LEFT(J1661,MIN(FIND({0,1,2,3,4,5,6,7,8,9},ASC(J1661)&amp;1234567890))-1)</f>
        <v>P</v>
      </c>
      <c r="L1661" s="25">
        <f t="shared" si="51"/>
        <v>3</v>
      </c>
      <c r="M1661" s="25">
        <f>VLOOKUP(K1661,Table!$A$2:$C$121,2,0)</f>
        <v>15</v>
      </c>
      <c r="N1661" s="26">
        <f>VLOOKUP(K1661,Table!$A$2:$C$121,3,0)</f>
        <v>3</v>
      </c>
      <c r="O1661" s="13" t="str">
        <f>VLOOKUP(A1661,Table!$U$1:$V$230,2,0)</f>
        <v>Orthorhombic</v>
      </c>
      <c r="P1661" s="1"/>
    </row>
    <row r="1662" spans="1:16">
      <c r="A1662" s="12">
        <v>62</v>
      </c>
      <c r="B1662" s="12">
        <v>36117</v>
      </c>
      <c r="C1662" s="12" t="s">
        <v>2293</v>
      </c>
      <c r="D1662" s="12" t="s">
        <v>2409</v>
      </c>
      <c r="E1662" s="17" t="s">
        <v>339</v>
      </c>
      <c r="F1662" s="25" t="str">
        <f>LEFT(E1662,MIN(FIND({0,1,2,3,4,5,6,7,8,9},ASC(E1662)&amp;1234567890))-1)</f>
        <v>Hf</v>
      </c>
      <c r="G1662" s="25">
        <f t="shared" si="50"/>
        <v>3</v>
      </c>
      <c r="H1662" s="25">
        <f>VLOOKUP(F1662,Table!$A$2:$C$121,2,0)</f>
        <v>4</v>
      </c>
      <c r="I1662" s="26">
        <f>VLOOKUP(F1662,Table!$A$2:$C$121,3,0)</f>
        <v>6</v>
      </c>
      <c r="J1662" s="17" t="s">
        <v>30</v>
      </c>
      <c r="K1662" s="25" t="str">
        <f>LEFT(J1662,MIN(FIND({0,1,2,3,4,5,6,7,8,9},ASC(J1662)&amp;1234567890))-1)</f>
        <v>P</v>
      </c>
      <c r="L1662" s="25">
        <f t="shared" si="51"/>
        <v>2</v>
      </c>
      <c r="M1662" s="25">
        <f>VLOOKUP(K1662,Table!$A$2:$C$121,2,0)</f>
        <v>15</v>
      </c>
      <c r="N1662" s="26">
        <f>VLOOKUP(K1662,Table!$A$2:$C$121,3,0)</f>
        <v>3</v>
      </c>
      <c r="O1662" s="13" t="str">
        <f>VLOOKUP(A1662,Table!$U$1:$V$230,2,0)</f>
        <v>Orthorhombic</v>
      </c>
      <c r="P1662" s="1"/>
    </row>
    <row r="1663" spans="1:16">
      <c r="A1663" s="12">
        <v>62</v>
      </c>
      <c r="B1663" s="12">
        <v>36170</v>
      </c>
      <c r="C1663" s="12" t="s">
        <v>2350</v>
      </c>
      <c r="D1663" s="12" t="s">
        <v>2410</v>
      </c>
      <c r="E1663" s="17" t="s">
        <v>586</v>
      </c>
      <c r="F1663" s="25" t="str">
        <f>LEFT(E1663,MIN(FIND({0,1,2,3,4,5,6,7,8,9},ASC(E1663)&amp;1234567890))-1)</f>
        <v>Pb</v>
      </c>
      <c r="G1663" s="25">
        <f t="shared" si="50"/>
        <v>1</v>
      </c>
      <c r="H1663" s="25">
        <f>VLOOKUP(F1663,Table!$A$2:$C$121,2,0)</f>
        <v>14</v>
      </c>
      <c r="I1663" s="26">
        <f>VLOOKUP(F1663,Table!$A$2:$C$121,3,0)</f>
        <v>6</v>
      </c>
      <c r="J1663" s="17" t="s">
        <v>11403</v>
      </c>
      <c r="K1663" s="25" t="str">
        <f>LEFT(J1663,MIN(FIND({0,1,2,3,4,5,6,7,8,9},ASC(J1663)&amp;1234567890))-1)</f>
        <v>Br</v>
      </c>
      <c r="L1663" s="25">
        <f t="shared" si="51"/>
        <v>2</v>
      </c>
      <c r="M1663" s="25">
        <f>VLOOKUP(K1663,Table!$A$2:$C$121,2,0)</f>
        <v>17</v>
      </c>
      <c r="N1663" s="26">
        <f>VLOOKUP(K1663,Table!$A$2:$C$121,3,0)</f>
        <v>4</v>
      </c>
      <c r="O1663" s="13" t="str">
        <f>VLOOKUP(A1663,Table!$U$1:$V$230,2,0)</f>
        <v>Orthorhombic</v>
      </c>
      <c r="P1663" s="1"/>
    </row>
    <row r="1664" spans="1:16">
      <c r="A1664" s="12">
        <v>62</v>
      </c>
      <c r="B1664" s="12">
        <v>37273</v>
      </c>
      <c r="C1664" s="12" t="s">
        <v>2342</v>
      </c>
      <c r="D1664" s="12" t="s">
        <v>2411</v>
      </c>
      <c r="E1664" s="17" t="s">
        <v>11947</v>
      </c>
      <c r="F1664" s="25" t="str">
        <f>LEFT(E1664,MIN(FIND({0,1,2,3,4,5,6,7,8,9},ASC(E1664)&amp;1234567890))-1)</f>
        <v>Cm</v>
      </c>
      <c r="G1664" s="25">
        <f t="shared" si="50"/>
        <v>1</v>
      </c>
      <c r="H1664" s="25">
        <f>VLOOKUP(F1664,Table!$A$2:$C$121,2,0)</f>
        <v>3</v>
      </c>
      <c r="I1664" s="26">
        <f>VLOOKUP(F1664,Table!$A$2:$C$121,3,0)</f>
        <v>7</v>
      </c>
      <c r="J1664" s="17" t="s">
        <v>31</v>
      </c>
      <c r="K1664" s="25" t="str">
        <f>LEFT(J1664,MIN(FIND({0,1,2,3,4,5,6,7,8,9},ASC(J1664)&amp;1234567890))-1)</f>
        <v>Si</v>
      </c>
      <c r="L1664" s="25">
        <f t="shared" si="51"/>
        <v>1</v>
      </c>
      <c r="M1664" s="25">
        <f>VLOOKUP(K1664,Table!$A$2:$C$121,2,0)</f>
        <v>14</v>
      </c>
      <c r="N1664" s="26">
        <f>VLOOKUP(K1664,Table!$A$2:$C$121,3,0)</f>
        <v>3</v>
      </c>
      <c r="O1664" s="13" t="str">
        <f>VLOOKUP(A1664,Table!$U$1:$V$230,2,0)</f>
        <v>Orthorhombic</v>
      </c>
      <c r="P1664" s="1"/>
    </row>
    <row r="1665" spans="1:16">
      <c r="A1665" s="12">
        <v>62</v>
      </c>
      <c r="B1665" s="12">
        <v>38270</v>
      </c>
      <c r="C1665" s="12" t="s">
        <v>2293</v>
      </c>
      <c r="D1665" s="12" t="s">
        <v>1405</v>
      </c>
      <c r="E1665" s="17" t="s">
        <v>11331</v>
      </c>
      <c r="F1665" s="25" t="str">
        <f>LEFT(E1665,MIN(FIND({0,1,2,3,4,5,6,7,8,9},ASC(E1665)&amp;1234567890))-1)</f>
        <v>Ce</v>
      </c>
      <c r="G1665" s="25">
        <f t="shared" si="50"/>
        <v>1</v>
      </c>
      <c r="H1665" s="25">
        <f>VLOOKUP(F1665,Table!$A$2:$C$121,2,0)</f>
        <v>3</v>
      </c>
      <c r="I1665" s="26">
        <f>VLOOKUP(F1665,Table!$A$2:$C$121,3,0)</f>
        <v>6</v>
      </c>
      <c r="J1665" s="17" t="s">
        <v>34</v>
      </c>
      <c r="K1665" s="25" t="str">
        <f>LEFT(J1665,MIN(FIND({0,1,2,3,4,5,6,7,8,9},ASC(J1665)&amp;1234567890))-1)</f>
        <v>S</v>
      </c>
      <c r="L1665" s="25">
        <f t="shared" si="51"/>
        <v>2</v>
      </c>
      <c r="M1665" s="25">
        <f>VLOOKUP(K1665,Table!$A$2:$C$121,2,0)</f>
        <v>16</v>
      </c>
      <c r="N1665" s="26">
        <f>VLOOKUP(K1665,Table!$A$2:$C$121,3,0)</f>
        <v>3</v>
      </c>
      <c r="O1665" s="13" t="str">
        <f>VLOOKUP(A1665,Table!$U$1:$V$230,2,0)</f>
        <v>Orthorhombic</v>
      </c>
      <c r="P1665" s="1"/>
    </row>
    <row r="1666" spans="1:16">
      <c r="A1666" s="12">
        <v>62</v>
      </c>
      <c r="B1666" s="12">
        <v>38349</v>
      </c>
      <c r="C1666" s="12" t="s">
        <v>2293</v>
      </c>
      <c r="D1666" s="12" t="s">
        <v>2412</v>
      </c>
      <c r="E1666" s="17" t="s">
        <v>11728</v>
      </c>
      <c r="F1666" s="25" t="str">
        <f>LEFT(E1666,MIN(FIND({0,1,2,3,4,5,6,7,8,9},ASC(E1666)&amp;1234567890))-1)</f>
        <v>Na</v>
      </c>
      <c r="G1666" s="25">
        <f t="shared" ref="G1666:G1729" si="52">IF(SUBSTITUTE(E1666,F1666,"")="",1,SUBSTITUTE(E1666,F1666,""))*1</f>
        <v>2</v>
      </c>
      <c r="H1666" s="25">
        <f>VLOOKUP(F1666,Table!$A$2:$C$121,2,0)</f>
        <v>1</v>
      </c>
      <c r="I1666" s="26">
        <f>VLOOKUP(F1666,Table!$A$2:$C$121,3,0)</f>
        <v>3</v>
      </c>
      <c r="J1666" s="17" t="s">
        <v>529</v>
      </c>
      <c r="K1666" s="25" t="str">
        <f>LEFT(J1666,MIN(FIND({0,1,2,3,4,5,6,7,8,9},ASC(J1666)&amp;1234567890))-1)</f>
        <v>S</v>
      </c>
      <c r="L1666" s="25">
        <f t="shared" ref="L1666:L1729" si="53">IF(SUBSTITUTE(J1666,K1666,"")="",1,SUBSTITUTE(J1666,K1666,""))*1</f>
        <v>5</v>
      </c>
      <c r="M1666" s="25">
        <f>VLOOKUP(K1666,Table!$A$2:$C$121,2,0)</f>
        <v>16</v>
      </c>
      <c r="N1666" s="26">
        <f>VLOOKUP(K1666,Table!$A$2:$C$121,3,0)</f>
        <v>3</v>
      </c>
      <c r="O1666" s="13" t="str">
        <f>VLOOKUP(A1666,Table!$U$1:$V$230,2,0)</f>
        <v>Orthorhombic</v>
      </c>
      <c r="P1666" s="1"/>
    </row>
    <row r="1667" spans="1:16">
      <c r="A1667" s="12">
        <v>62</v>
      </c>
      <c r="B1667" s="12">
        <v>33712</v>
      </c>
      <c r="C1667" s="12" t="s">
        <v>2293</v>
      </c>
      <c r="D1667" s="12" t="s">
        <v>2413</v>
      </c>
      <c r="E1667" s="17" t="s">
        <v>11941</v>
      </c>
      <c r="F1667" s="25" t="str">
        <f>LEFT(E1667,MIN(FIND({0,1,2,3,4,5,6,7,8,9},ASC(E1667)&amp;1234567890))-1)</f>
        <v>Nb</v>
      </c>
      <c r="G1667" s="25">
        <f t="shared" si="52"/>
        <v>5</v>
      </c>
      <c r="H1667" s="25">
        <f>VLOOKUP(F1667,Table!$A$2:$C$121,2,0)</f>
        <v>5</v>
      </c>
      <c r="I1667" s="26">
        <f>VLOOKUP(F1667,Table!$A$2:$C$121,3,0)</f>
        <v>5</v>
      </c>
      <c r="J1667" s="17" t="s">
        <v>378</v>
      </c>
      <c r="K1667" s="25" t="str">
        <f>LEFT(J1667,MIN(FIND({0,1,2,3,4,5,6,7,8,9},ASC(J1667)&amp;1234567890))-1)</f>
        <v>P</v>
      </c>
      <c r="L1667" s="25">
        <f t="shared" si="53"/>
        <v>3</v>
      </c>
      <c r="M1667" s="25">
        <f>VLOOKUP(K1667,Table!$A$2:$C$121,2,0)</f>
        <v>15</v>
      </c>
      <c r="N1667" s="26">
        <f>VLOOKUP(K1667,Table!$A$2:$C$121,3,0)</f>
        <v>3</v>
      </c>
      <c r="O1667" s="13" t="str">
        <f>VLOOKUP(A1667,Table!$U$1:$V$230,2,0)</f>
        <v>Orthorhombic</v>
      </c>
      <c r="P1667" s="1"/>
    </row>
    <row r="1668" spans="1:16">
      <c r="A1668" s="12">
        <v>62</v>
      </c>
      <c r="B1668" s="12">
        <v>36501</v>
      </c>
      <c r="C1668" s="12" t="s">
        <v>2293</v>
      </c>
      <c r="D1668" s="12" t="s">
        <v>2414</v>
      </c>
      <c r="E1668" s="17" t="s">
        <v>357</v>
      </c>
      <c r="F1668" s="25" t="str">
        <f>LEFT(E1668,MIN(FIND({0,1,2,3,4,5,6,7,8,9},ASC(E1668)&amp;1234567890))-1)</f>
        <v>Cs</v>
      </c>
      <c r="G1668" s="25">
        <f t="shared" si="52"/>
        <v>2</v>
      </c>
      <c r="H1668" s="25">
        <f>VLOOKUP(F1668,Table!$A$2:$C$121,2,0)</f>
        <v>1</v>
      </c>
      <c r="I1668" s="26">
        <f>VLOOKUP(F1668,Table!$A$2:$C$121,3,0)</f>
        <v>6</v>
      </c>
      <c r="J1668" s="17" t="s">
        <v>328</v>
      </c>
      <c r="K1668" s="25" t="str">
        <f>LEFT(J1668,MIN(FIND({0,1,2,3,4,5,6,7,8,9},ASC(J1668)&amp;1234567890))-1)</f>
        <v>Te</v>
      </c>
      <c r="L1668" s="25">
        <f t="shared" si="53"/>
        <v>1</v>
      </c>
      <c r="M1668" s="25">
        <f>VLOOKUP(K1668,Table!$A$2:$C$121,2,0)</f>
        <v>16</v>
      </c>
      <c r="N1668" s="26">
        <f>VLOOKUP(K1668,Table!$A$2:$C$121,3,0)</f>
        <v>5</v>
      </c>
      <c r="O1668" s="13" t="str">
        <f>VLOOKUP(A1668,Table!$U$1:$V$230,2,0)</f>
        <v>Orthorhombic</v>
      </c>
      <c r="P1668" s="1"/>
    </row>
    <row r="1669" spans="1:16">
      <c r="A1669" s="12">
        <v>62</v>
      </c>
      <c r="B1669" s="12">
        <v>30258</v>
      </c>
      <c r="C1669" s="12" t="s">
        <v>2303</v>
      </c>
      <c r="D1669" s="12" t="s">
        <v>731</v>
      </c>
      <c r="E1669" s="17" t="s">
        <v>393</v>
      </c>
      <c r="F1669" s="25" t="str">
        <f>LEFT(E1669,MIN(FIND({0,1,2,3,4,5,6,7,8,9},ASC(E1669)&amp;1234567890))-1)</f>
        <v>Mo</v>
      </c>
      <c r="G1669" s="25">
        <f t="shared" si="52"/>
        <v>1</v>
      </c>
      <c r="H1669" s="25">
        <f>VLOOKUP(F1669,Table!$A$2:$C$121,2,0)</f>
        <v>6</v>
      </c>
      <c r="I1669" s="26">
        <f>VLOOKUP(F1669,Table!$A$2:$C$121,3,0)</f>
        <v>5</v>
      </c>
      <c r="J1669" s="17" t="s">
        <v>59</v>
      </c>
      <c r="K1669" s="25" t="str">
        <f>LEFT(J1669,MIN(FIND({0,1,2,3,4,5,6,7,8,9},ASC(J1669)&amp;1234567890))-1)</f>
        <v>O</v>
      </c>
      <c r="L1669" s="25">
        <f t="shared" si="53"/>
        <v>3</v>
      </c>
      <c r="M1669" s="25">
        <f>VLOOKUP(K1669,Table!$A$2:$C$121,2,0)</f>
        <v>16</v>
      </c>
      <c r="N1669" s="26">
        <f>VLOOKUP(K1669,Table!$A$2:$C$121,3,0)</f>
        <v>2</v>
      </c>
      <c r="O1669" s="13" t="str">
        <f>VLOOKUP(A1669,Table!$U$1:$V$230,2,0)</f>
        <v>Orthorhombic</v>
      </c>
      <c r="P1669" s="1"/>
    </row>
    <row r="1670" spans="1:16">
      <c r="A1670" s="12">
        <v>62</v>
      </c>
      <c r="B1670" s="12">
        <v>35008</v>
      </c>
      <c r="C1670" s="12" t="s">
        <v>2293</v>
      </c>
      <c r="D1670" s="12" t="s">
        <v>1303</v>
      </c>
      <c r="E1670" s="17" t="s">
        <v>33</v>
      </c>
      <c r="F1670" s="25" t="str">
        <f>LEFT(E1670,MIN(FIND({0,1,2,3,4,5,6,7,8,9},ASC(E1670)&amp;1234567890))-1)</f>
        <v>Fe</v>
      </c>
      <c r="G1670" s="25">
        <f t="shared" si="52"/>
        <v>1</v>
      </c>
      <c r="H1670" s="25">
        <f>VLOOKUP(F1670,Table!$A$2:$C$121,2,0)</f>
        <v>8</v>
      </c>
      <c r="I1670" s="26">
        <f>VLOOKUP(F1670,Table!$A$2:$C$121,3,0)</f>
        <v>4</v>
      </c>
      <c r="J1670" s="17" t="s">
        <v>379</v>
      </c>
      <c r="K1670" s="25" t="str">
        <f>LEFT(J1670,MIN(FIND({0,1,2,3,4,5,6,7,8,9},ASC(J1670)&amp;1234567890))-1)</f>
        <v>S</v>
      </c>
      <c r="L1670" s="25">
        <f t="shared" si="53"/>
        <v>1</v>
      </c>
      <c r="M1670" s="25">
        <f>VLOOKUP(K1670,Table!$A$2:$C$121,2,0)</f>
        <v>16</v>
      </c>
      <c r="N1670" s="26">
        <f>VLOOKUP(K1670,Table!$A$2:$C$121,3,0)</f>
        <v>3</v>
      </c>
      <c r="O1670" s="13" t="str">
        <f>VLOOKUP(A1670,Table!$U$1:$V$230,2,0)</f>
        <v>Orthorhombic</v>
      </c>
      <c r="P1670" s="1"/>
    </row>
    <row r="1671" spans="1:16">
      <c r="A1671" s="12">
        <v>62</v>
      </c>
      <c r="B1671" s="12">
        <v>30775</v>
      </c>
      <c r="C1671" s="12" t="s">
        <v>2303</v>
      </c>
      <c r="D1671" s="12" t="s">
        <v>2415</v>
      </c>
      <c r="E1671" s="17" t="s">
        <v>11456</v>
      </c>
      <c r="F1671" s="25" t="str">
        <f>LEFT(E1671,MIN(FIND({0,1,2,3,4,5,6,7,8,9},ASC(E1671)&amp;1234567890))-1)</f>
        <v>Bi</v>
      </c>
      <c r="G1671" s="25">
        <f t="shared" si="52"/>
        <v>2</v>
      </c>
      <c r="H1671" s="25">
        <f>VLOOKUP(F1671,Table!$A$2:$C$121,2,0)</f>
        <v>15</v>
      </c>
      <c r="I1671" s="26">
        <f>VLOOKUP(F1671,Table!$A$2:$C$121,3,0)</f>
        <v>6</v>
      </c>
      <c r="J1671" s="17" t="s">
        <v>336</v>
      </c>
      <c r="K1671" s="25" t="str">
        <f>LEFT(J1671,MIN(FIND({0,1,2,3,4,5,6,7,8,9},ASC(J1671)&amp;1234567890))-1)</f>
        <v>S</v>
      </c>
      <c r="L1671" s="25">
        <f t="shared" si="53"/>
        <v>3</v>
      </c>
      <c r="M1671" s="25">
        <f>VLOOKUP(K1671,Table!$A$2:$C$121,2,0)</f>
        <v>16</v>
      </c>
      <c r="N1671" s="26">
        <f>VLOOKUP(K1671,Table!$A$2:$C$121,3,0)</f>
        <v>3</v>
      </c>
      <c r="O1671" s="13" t="str">
        <f>VLOOKUP(A1671,Table!$U$1:$V$230,2,0)</f>
        <v>Orthorhombic</v>
      </c>
      <c r="P1671" s="1"/>
    </row>
    <row r="1672" spans="1:16">
      <c r="A1672" s="12">
        <v>62</v>
      </c>
      <c r="B1672" s="12">
        <v>48123</v>
      </c>
      <c r="C1672" s="12" t="s">
        <v>2293</v>
      </c>
      <c r="D1672" s="12" t="s">
        <v>2416</v>
      </c>
      <c r="E1672" s="17" t="s">
        <v>359</v>
      </c>
      <c r="F1672" s="25" t="str">
        <f>LEFT(E1672,MIN(FIND({0,1,2,3,4,5,6,7,8,9},ASC(E1672)&amp;1234567890))-1)</f>
        <v>Re</v>
      </c>
      <c r="G1672" s="25">
        <f t="shared" si="52"/>
        <v>2</v>
      </c>
      <c r="H1672" s="25">
        <f>VLOOKUP(F1672,Table!$A$2:$C$121,2,0)</f>
        <v>7</v>
      </c>
      <c r="I1672" s="26">
        <f>VLOOKUP(F1672,Table!$A$2:$C$121,3,0)</f>
        <v>6</v>
      </c>
      <c r="J1672" s="17" t="s">
        <v>11467</v>
      </c>
      <c r="K1672" s="25" t="str">
        <f>LEFT(J1672,MIN(FIND({0,1,2,3,4,5,6,7,8,9},ASC(J1672)&amp;1234567890))-1)</f>
        <v>P</v>
      </c>
      <c r="L1672" s="25">
        <f t="shared" si="53"/>
        <v>1</v>
      </c>
      <c r="M1672" s="25">
        <f>VLOOKUP(K1672,Table!$A$2:$C$121,2,0)</f>
        <v>15</v>
      </c>
      <c r="N1672" s="26">
        <f>VLOOKUP(K1672,Table!$A$2:$C$121,3,0)</f>
        <v>3</v>
      </c>
      <c r="O1672" s="13" t="str">
        <f>VLOOKUP(A1672,Table!$U$1:$V$230,2,0)</f>
        <v>Orthorhombic</v>
      </c>
      <c r="P1672" s="1"/>
    </row>
    <row r="1673" spans="1:16">
      <c r="A1673" s="12">
        <v>62</v>
      </c>
      <c r="B1673" s="12">
        <v>60205</v>
      </c>
      <c r="C1673" s="12" t="s">
        <v>2303</v>
      </c>
      <c r="D1673" s="12" t="s">
        <v>2417</v>
      </c>
      <c r="E1673" s="17" t="s">
        <v>11456</v>
      </c>
      <c r="F1673" s="25" t="str">
        <f>LEFT(E1673,MIN(FIND({0,1,2,3,4,5,6,7,8,9},ASC(E1673)&amp;1234567890))-1)</f>
        <v>Bi</v>
      </c>
      <c r="G1673" s="25">
        <f t="shared" si="52"/>
        <v>2</v>
      </c>
      <c r="H1673" s="25">
        <f>VLOOKUP(F1673,Table!$A$2:$C$121,2,0)</f>
        <v>15</v>
      </c>
      <c r="I1673" s="26">
        <f>VLOOKUP(F1673,Table!$A$2:$C$121,3,0)</f>
        <v>6</v>
      </c>
      <c r="J1673" s="17" t="s">
        <v>533</v>
      </c>
      <c r="K1673" s="25" t="str">
        <f>LEFT(J1673,MIN(FIND({0,1,2,3,4,5,6,7,8,9},ASC(J1673)&amp;1234567890))-1)</f>
        <v>Se</v>
      </c>
      <c r="L1673" s="25">
        <f t="shared" si="53"/>
        <v>3</v>
      </c>
      <c r="M1673" s="25">
        <f>VLOOKUP(K1673,Table!$A$2:$C$121,2,0)</f>
        <v>16</v>
      </c>
      <c r="N1673" s="26">
        <f>VLOOKUP(K1673,Table!$A$2:$C$121,3,0)</f>
        <v>4</v>
      </c>
      <c r="O1673" s="13" t="str">
        <f>VLOOKUP(A1673,Table!$U$1:$V$230,2,0)</f>
        <v>Orthorhombic</v>
      </c>
      <c r="P1673" s="1"/>
    </row>
    <row r="1674" spans="1:16">
      <c r="A1674" s="12">
        <v>62</v>
      </c>
      <c r="B1674" s="12">
        <v>48206</v>
      </c>
      <c r="C1674" s="12" t="s">
        <v>2303</v>
      </c>
      <c r="D1674" s="12" t="s">
        <v>2418</v>
      </c>
      <c r="E1674" s="17" t="s">
        <v>615</v>
      </c>
      <c r="F1674" s="25" t="str">
        <f>LEFT(E1674,MIN(FIND({0,1,2,3,4,5,6,7,8,9},ASC(E1674)&amp;1234567890))-1)</f>
        <v>Nd</v>
      </c>
      <c r="G1674" s="25">
        <f t="shared" si="52"/>
        <v>1</v>
      </c>
      <c r="H1674" s="25">
        <f>VLOOKUP(F1674,Table!$A$2:$C$121,2,0)</f>
        <v>3</v>
      </c>
      <c r="I1674" s="26">
        <f>VLOOKUP(F1674,Table!$A$2:$C$121,3,0)</f>
        <v>6</v>
      </c>
      <c r="J1674" s="17" t="s">
        <v>11305</v>
      </c>
      <c r="K1674" s="25" t="str">
        <f>LEFT(J1674,MIN(FIND({0,1,2,3,4,5,6,7,8,9},ASC(J1674)&amp;1234567890))-1)</f>
        <v>Cl</v>
      </c>
      <c r="L1674" s="25">
        <f t="shared" si="53"/>
        <v>2</v>
      </c>
      <c r="M1674" s="25">
        <f>VLOOKUP(K1674,Table!$A$2:$C$121,2,0)</f>
        <v>17</v>
      </c>
      <c r="N1674" s="26">
        <f>VLOOKUP(K1674,Table!$A$2:$C$121,3,0)</f>
        <v>3</v>
      </c>
      <c r="O1674" s="13" t="str">
        <f>VLOOKUP(A1674,Table!$U$1:$V$230,2,0)</f>
        <v>Orthorhombic</v>
      </c>
      <c r="P1674" s="1"/>
    </row>
    <row r="1675" spans="1:16">
      <c r="A1675" s="12">
        <v>62</v>
      </c>
      <c r="B1675" s="12">
        <v>61348</v>
      </c>
      <c r="C1675" s="12" t="s">
        <v>2293</v>
      </c>
      <c r="D1675" s="12" t="s">
        <v>2419</v>
      </c>
      <c r="E1675" s="17" t="s">
        <v>11498</v>
      </c>
      <c r="F1675" s="25" t="str">
        <f>LEFT(E1675,MIN(FIND({0,1,2,3,4,5,6,7,8,9},ASC(E1675)&amp;1234567890))-1)</f>
        <v>Rb</v>
      </c>
      <c r="G1675" s="25">
        <f t="shared" si="52"/>
        <v>1</v>
      </c>
      <c r="H1675" s="25">
        <f>VLOOKUP(F1675,Table!$A$2:$C$121,2,0)</f>
        <v>1</v>
      </c>
      <c r="I1675" s="26">
        <f>VLOOKUP(F1675,Table!$A$2:$C$121,3,0)</f>
        <v>5</v>
      </c>
      <c r="J1675" s="17" t="s">
        <v>11582</v>
      </c>
      <c r="K1675" s="25" t="str">
        <f>LEFT(J1675,MIN(FIND({0,1,2,3,4,5,6,7,8,9},ASC(J1675)&amp;1234567890))-1)</f>
        <v>I</v>
      </c>
      <c r="L1675" s="25">
        <f t="shared" si="53"/>
        <v>3</v>
      </c>
      <c r="M1675" s="25">
        <f>VLOOKUP(K1675,Table!$A$2:$C$121,2,0)</f>
        <v>17</v>
      </c>
      <c r="N1675" s="26">
        <f>VLOOKUP(K1675,Table!$A$2:$C$121,3,0)</f>
        <v>5</v>
      </c>
      <c r="O1675" s="13" t="str">
        <f>VLOOKUP(A1675,Table!$U$1:$V$230,2,0)</f>
        <v>Orthorhombic</v>
      </c>
      <c r="P1675" s="1"/>
    </row>
    <row r="1676" spans="1:16">
      <c r="A1676" s="12">
        <v>62</v>
      </c>
      <c r="B1676" s="12">
        <v>61349</v>
      </c>
      <c r="C1676" s="12" t="s">
        <v>2293</v>
      </c>
      <c r="D1676" s="12" t="s">
        <v>2420</v>
      </c>
      <c r="E1676" s="17" t="s">
        <v>588</v>
      </c>
      <c r="F1676" s="25" t="str">
        <f>LEFT(E1676,MIN(FIND({0,1,2,3,4,5,6,7,8,9},ASC(E1676)&amp;1234567890))-1)</f>
        <v>Tl</v>
      </c>
      <c r="G1676" s="25">
        <f t="shared" si="52"/>
        <v>1</v>
      </c>
      <c r="H1676" s="25">
        <f>VLOOKUP(F1676,Table!$A$2:$C$121,2,0)</f>
        <v>13</v>
      </c>
      <c r="I1676" s="26">
        <f>VLOOKUP(F1676,Table!$A$2:$C$121,3,0)</f>
        <v>6</v>
      </c>
      <c r="J1676" s="17" t="s">
        <v>11582</v>
      </c>
      <c r="K1676" s="25" t="str">
        <f>LEFT(J1676,MIN(FIND({0,1,2,3,4,5,6,7,8,9},ASC(J1676)&amp;1234567890))-1)</f>
        <v>I</v>
      </c>
      <c r="L1676" s="25">
        <f t="shared" si="53"/>
        <v>3</v>
      </c>
      <c r="M1676" s="25">
        <f>VLOOKUP(K1676,Table!$A$2:$C$121,2,0)</f>
        <v>17</v>
      </c>
      <c r="N1676" s="26">
        <f>VLOOKUP(K1676,Table!$A$2:$C$121,3,0)</f>
        <v>5</v>
      </c>
      <c r="O1676" s="13" t="str">
        <f>VLOOKUP(A1676,Table!$U$1:$V$230,2,0)</f>
        <v>Orthorhombic</v>
      </c>
      <c r="P1676" s="1"/>
    </row>
    <row r="1677" spans="1:16">
      <c r="A1677" s="12">
        <v>62</v>
      </c>
      <c r="B1677" s="12">
        <v>61424</v>
      </c>
      <c r="C1677" s="12" t="s">
        <v>2293</v>
      </c>
      <c r="D1677" s="12" t="s">
        <v>2421</v>
      </c>
      <c r="E1677" s="17" t="s">
        <v>428</v>
      </c>
      <c r="F1677" s="25" t="str">
        <f>LEFT(E1677,MIN(FIND({0,1,2,3,4,5,6,7,8,9},ASC(E1677)&amp;1234567890))-1)</f>
        <v>Eu</v>
      </c>
      <c r="G1677" s="25">
        <f t="shared" si="52"/>
        <v>1</v>
      </c>
      <c r="H1677" s="25">
        <f>VLOOKUP(F1677,Table!$A$2:$C$121,2,0)</f>
        <v>3</v>
      </c>
      <c r="I1677" s="26">
        <f>VLOOKUP(F1677,Table!$A$2:$C$121,3,0)</f>
        <v>6</v>
      </c>
      <c r="J1677" s="17" t="s">
        <v>11948</v>
      </c>
      <c r="K1677" s="25" t="str">
        <f>LEFT(J1677,MIN(FIND({0,1,2,3,4,5,6,7,8,9},ASC(J1677)&amp;1234567890))-1)</f>
        <v>H</v>
      </c>
      <c r="L1677" s="25">
        <f t="shared" si="53"/>
        <v>1.9</v>
      </c>
      <c r="M1677" s="25">
        <f>VLOOKUP(K1677,Table!$A$2:$C$121,2,0)</f>
        <v>1</v>
      </c>
      <c r="N1677" s="26">
        <f>VLOOKUP(K1677,Table!$A$2:$C$121,3,0)</f>
        <v>1</v>
      </c>
      <c r="O1677" s="13" t="str">
        <f>VLOOKUP(A1677,Table!$U$1:$V$230,2,0)</f>
        <v>Orthorhombic</v>
      </c>
      <c r="P1677" s="1"/>
    </row>
    <row r="1678" spans="1:16">
      <c r="A1678" s="12">
        <v>62</v>
      </c>
      <c r="B1678" s="12">
        <v>62561</v>
      </c>
      <c r="C1678" s="12" t="s">
        <v>2293</v>
      </c>
      <c r="D1678" s="12" t="s">
        <v>2422</v>
      </c>
      <c r="E1678" s="17" t="s">
        <v>410</v>
      </c>
      <c r="F1678" s="25" t="str">
        <f>LEFT(E1678,MIN(FIND({0,1,2,3,4,5,6,7,8,9},ASC(E1678)&amp;1234567890))-1)</f>
        <v>Ba</v>
      </c>
      <c r="G1678" s="25">
        <f t="shared" si="52"/>
        <v>1</v>
      </c>
      <c r="H1678" s="25">
        <f>VLOOKUP(F1678,Table!$A$2:$C$121,2,0)</f>
        <v>2</v>
      </c>
      <c r="I1678" s="26">
        <f>VLOOKUP(F1678,Table!$A$2:$C$121,3,0)</f>
        <v>6</v>
      </c>
      <c r="J1678" s="17" t="s">
        <v>446</v>
      </c>
      <c r="K1678" s="25" t="str">
        <f>LEFT(J1678,MIN(FIND({0,1,2,3,4,5,6,7,8,9},ASC(J1678)&amp;1234567890))-1)</f>
        <v>D</v>
      </c>
      <c r="L1678" s="25">
        <f t="shared" si="53"/>
        <v>2</v>
      </c>
      <c r="M1678" s="25">
        <f>VLOOKUP(K1678,Table!$A$2:$C$121,2,0)</f>
        <v>1</v>
      </c>
      <c r="N1678" s="26">
        <f>VLOOKUP(K1678,Table!$A$2:$C$121,3,0)</f>
        <v>1</v>
      </c>
      <c r="O1678" s="13" t="str">
        <f>VLOOKUP(A1678,Table!$U$1:$V$230,2,0)</f>
        <v>Orthorhombic</v>
      </c>
      <c r="P1678" s="1"/>
    </row>
    <row r="1679" spans="1:16">
      <c r="A1679" s="12">
        <v>62</v>
      </c>
      <c r="B1679" s="12">
        <v>62562</v>
      </c>
      <c r="C1679" s="12" t="s">
        <v>2293</v>
      </c>
      <c r="D1679" s="12" t="s">
        <v>2423</v>
      </c>
      <c r="E1679" s="17" t="s">
        <v>410</v>
      </c>
      <c r="F1679" s="25" t="str">
        <f>LEFT(E1679,MIN(FIND({0,1,2,3,4,5,6,7,8,9},ASC(E1679)&amp;1234567890))-1)</f>
        <v>Ba</v>
      </c>
      <c r="G1679" s="25">
        <f t="shared" si="52"/>
        <v>1</v>
      </c>
      <c r="H1679" s="25">
        <f>VLOOKUP(F1679,Table!$A$2:$C$121,2,0)</f>
        <v>2</v>
      </c>
      <c r="I1679" s="26">
        <f>VLOOKUP(F1679,Table!$A$2:$C$121,3,0)</f>
        <v>6</v>
      </c>
      <c r="J1679" s="17" t="s">
        <v>11764</v>
      </c>
      <c r="K1679" s="25" t="str">
        <f>LEFT(J1679,MIN(FIND({0,1,2,3,4,5,6,7,8,9},ASC(J1679)&amp;1234567890))-1)</f>
        <v>H</v>
      </c>
      <c r="L1679" s="25">
        <f t="shared" si="53"/>
        <v>2</v>
      </c>
      <c r="M1679" s="25">
        <f>VLOOKUP(K1679,Table!$A$2:$C$121,2,0)</f>
        <v>1</v>
      </c>
      <c r="N1679" s="26">
        <f>VLOOKUP(K1679,Table!$A$2:$C$121,3,0)</f>
        <v>1</v>
      </c>
      <c r="O1679" s="13" t="str">
        <f>VLOOKUP(A1679,Table!$U$1:$V$230,2,0)</f>
        <v>Orthorhombic</v>
      </c>
      <c r="P1679" s="1"/>
    </row>
    <row r="1680" spans="1:16">
      <c r="A1680" s="12">
        <v>62</v>
      </c>
      <c r="B1680" s="12">
        <v>62607</v>
      </c>
      <c r="C1680" s="12" t="s">
        <v>2293</v>
      </c>
      <c r="D1680" s="12" t="s">
        <v>1712</v>
      </c>
      <c r="E1680" s="17" t="s">
        <v>33</v>
      </c>
      <c r="F1680" s="25" t="str">
        <f>LEFT(E1680,MIN(FIND({0,1,2,3,4,5,6,7,8,9},ASC(E1680)&amp;1234567890))-1)</f>
        <v>Fe</v>
      </c>
      <c r="G1680" s="25">
        <f t="shared" si="52"/>
        <v>1</v>
      </c>
      <c r="H1680" s="25">
        <f>VLOOKUP(F1680,Table!$A$2:$C$121,2,0)</f>
        <v>8</v>
      </c>
      <c r="I1680" s="26">
        <f>VLOOKUP(F1680,Table!$A$2:$C$121,3,0)</f>
        <v>4</v>
      </c>
      <c r="J1680" s="17" t="s">
        <v>11467</v>
      </c>
      <c r="K1680" s="25" t="str">
        <f>LEFT(J1680,MIN(FIND({0,1,2,3,4,5,6,7,8,9},ASC(J1680)&amp;1234567890))-1)</f>
        <v>P</v>
      </c>
      <c r="L1680" s="25">
        <f t="shared" si="53"/>
        <v>1</v>
      </c>
      <c r="M1680" s="25">
        <f>VLOOKUP(K1680,Table!$A$2:$C$121,2,0)</f>
        <v>15</v>
      </c>
      <c r="N1680" s="26">
        <f>VLOOKUP(K1680,Table!$A$2:$C$121,3,0)</f>
        <v>3</v>
      </c>
      <c r="O1680" s="13" t="str">
        <f>VLOOKUP(A1680,Table!$U$1:$V$230,2,0)</f>
        <v>Orthorhombic</v>
      </c>
      <c r="P1680" s="1"/>
    </row>
    <row r="1681" spans="1:16">
      <c r="A1681" s="12">
        <v>62</v>
      </c>
      <c r="B1681" s="12">
        <v>63649</v>
      </c>
      <c r="C1681" s="12" t="s">
        <v>2293</v>
      </c>
      <c r="D1681" s="12" t="s">
        <v>2424</v>
      </c>
      <c r="E1681" s="17" t="s">
        <v>11395</v>
      </c>
      <c r="F1681" s="25" t="str">
        <f>LEFT(E1681,MIN(FIND({0,1,2,3,4,5,6,7,8,9},ASC(E1681)&amp;1234567890))-1)</f>
        <v>Gd</v>
      </c>
      <c r="G1681" s="25">
        <f t="shared" si="52"/>
        <v>2</v>
      </c>
      <c r="H1681" s="25">
        <f>VLOOKUP(F1681,Table!$A$2:$C$121,2,0)</f>
        <v>3</v>
      </c>
      <c r="I1681" s="26">
        <f>VLOOKUP(F1681,Table!$A$2:$C$121,3,0)</f>
        <v>6</v>
      </c>
      <c r="J1681" s="17" t="s">
        <v>36</v>
      </c>
      <c r="K1681" s="25" t="str">
        <f>LEFT(J1681,MIN(FIND({0,1,2,3,4,5,6,7,8,9},ASC(J1681)&amp;1234567890))-1)</f>
        <v>Te</v>
      </c>
      <c r="L1681" s="25">
        <f t="shared" si="53"/>
        <v>3</v>
      </c>
      <c r="M1681" s="25">
        <f>VLOOKUP(K1681,Table!$A$2:$C$121,2,0)</f>
        <v>16</v>
      </c>
      <c r="N1681" s="26">
        <f>VLOOKUP(K1681,Table!$A$2:$C$121,3,0)</f>
        <v>5</v>
      </c>
      <c r="O1681" s="13" t="str">
        <f>VLOOKUP(A1681,Table!$U$1:$V$230,2,0)</f>
        <v>Orthorhombic</v>
      </c>
      <c r="P1681" s="1"/>
    </row>
    <row r="1682" spans="1:16">
      <c r="A1682" s="12">
        <v>62</v>
      </c>
      <c r="B1682" s="12">
        <v>48026</v>
      </c>
      <c r="C1682" s="12" t="s">
        <v>2295</v>
      </c>
      <c r="D1682" s="12" t="s">
        <v>1717</v>
      </c>
      <c r="E1682" s="17" t="s">
        <v>76</v>
      </c>
      <c r="F1682" s="25" t="str">
        <f>LEFT(E1682,MIN(FIND({0,1,2,3,4,5,6,7,8,9},ASC(E1682)&amp;1234567890))-1)</f>
        <v>Co</v>
      </c>
      <c r="G1682" s="25">
        <f t="shared" si="52"/>
        <v>1</v>
      </c>
      <c r="H1682" s="25">
        <f>VLOOKUP(F1682,Table!$A$2:$C$121,2,0)</f>
        <v>9</v>
      </c>
      <c r="I1682" s="26">
        <f>VLOOKUP(F1682,Table!$A$2:$C$121,3,0)</f>
        <v>4</v>
      </c>
      <c r="J1682" s="17" t="s">
        <v>540</v>
      </c>
      <c r="K1682" s="25" t="str">
        <f>LEFT(J1682,MIN(FIND({0,1,2,3,4,5,6,7,8,9},ASC(J1682)&amp;1234567890))-1)</f>
        <v>As</v>
      </c>
      <c r="L1682" s="25">
        <f t="shared" si="53"/>
        <v>1</v>
      </c>
      <c r="M1682" s="25">
        <f>VLOOKUP(K1682,Table!$A$2:$C$121,2,0)</f>
        <v>15</v>
      </c>
      <c r="N1682" s="26">
        <f>VLOOKUP(K1682,Table!$A$2:$C$121,3,0)</f>
        <v>4</v>
      </c>
      <c r="O1682" s="13" t="str">
        <f>VLOOKUP(A1682,Table!$U$1:$V$230,2,0)</f>
        <v>Orthorhombic</v>
      </c>
      <c r="P1682" s="1"/>
    </row>
    <row r="1683" spans="1:16">
      <c r="A1683" s="12">
        <v>62</v>
      </c>
      <c r="B1683" s="12">
        <v>40467</v>
      </c>
      <c r="C1683" s="12" t="s">
        <v>2295</v>
      </c>
      <c r="D1683" s="12" t="s">
        <v>2425</v>
      </c>
      <c r="E1683" s="17" t="s">
        <v>11949</v>
      </c>
      <c r="F1683" s="25" t="str">
        <f>LEFT(E1683,MIN(FIND({0,1,2,3,4,5,6,7,8,9},ASC(E1683)&amp;1234567890))-1)</f>
        <v>Mn</v>
      </c>
      <c r="G1683" s="25">
        <f t="shared" si="52"/>
        <v>11</v>
      </c>
      <c r="H1683" s="25">
        <f>VLOOKUP(F1683,Table!$A$2:$C$121,2,0)</f>
        <v>7</v>
      </c>
      <c r="I1683" s="26">
        <f>VLOOKUP(F1683,Table!$A$2:$C$121,3,0)</f>
        <v>4</v>
      </c>
      <c r="J1683" s="17" t="s">
        <v>423</v>
      </c>
      <c r="K1683" s="25" t="str">
        <f>LEFT(J1683,MIN(FIND({0,1,2,3,4,5,6,7,8,9},ASC(J1683)&amp;1234567890))-1)</f>
        <v>Ge</v>
      </c>
      <c r="L1683" s="25">
        <f t="shared" si="53"/>
        <v>8</v>
      </c>
      <c r="M1683" s="25">
        <f>VLOOKUP(K1683,Table!$A$2:$C$121,2,0)</f>
        <v>14</v>
      </c>
      <c r="N1683" s="26">
        <f>VLOOKUP(K1683,Table!$A$2:$C$121,3,0)</f>
        <v>4</v>
      </c>
      <c r="O1683" s="13" t="str">
        <f>VLOOKUP(A1683,Table!$U$1:$V$230,2,0)</f>
        <v>Orthorhombic</v>
      </c>
      <c r="P1683" s="1"/>
    </row>
    <row r="1684" spans="1:16">
      <c r="A1684" s="12">
        <v>62</v>
      </c>
      <c r="B1684" s="12">
        <v>41650</v>
      </c>
      <c r="C1684" s="12" t="s">
        <v>2295</v>
      </c>
      <c r="D1684" s="12" t="s">
        <v>2426</v>
      </c>
      <c r="E1684" s="17" t="s">
        <v>410</v>
      </c>
      <c r="F1684" s="25" t="str">
        <f>LEFT(E1684,MIN(FIND({0,1,2,3,4,5,6,7,8,9},ASC(E1684)&amp;1234567890))-1)</f>
        <v>Ba</v>
      </c>
      <c r="G1684" s="25">
        <f t="shared" si="52"/>
        <v>1</v>
      </c>
      <c r="H1684" s="25">
        <f>VLOOKUP(F1684,Table!$A$2:$C$121,2,0)</f>
        <v>2</v>
      </c>
      <c r="I1684" s="26">
        <f>VLOOKUP(F1684,Table!$A$2:$C$121,3,0)</f>
        <v>6</v>
      </c>
      <c r="J1684" s="17" t="s">
        <v>11632</v>
      </c>
      <c r="K1684" s="25" t="str">
        <f>LEFT(J1684,MIN(FIND({0,1,2,3,4,5,6,7,8,9},ASC(J1684)&amp;1234567890))-1)</f>
        <v>F</v>
      </c>
      <c r="L1684" s="25">
        <f t="shared" si="53"/>
        <v>2</v>
      </c>
      <c r="M1684" s="25">
        <f>VLOOKUP(K1684,Table!$A$2:$C$121,2,0)</f>
        <v>17</v>
      </c>
      <c r="N1684" s="26">
        <f>VLOOKUP(K1684,Table!$A$2:$C$121,3,0)</f>
        <v>2</v>
      </c>
      <c r="O1684" s="13" t="str">
        <f>VLOOKUP(A1684,Table!$U$1:$V$230,2,0)</f>
        <v>Orthorhombic</v>
      </c>
      <c r="P1684" s="1"/>
    </row>
    <row r="1685" spans="1:16">
      <c r="A1685" s="12">
        <v>62</v>
      </c>
      <c r="B1685" s="12">
        <v>41677</v>
      </c>
      <c r="C1685" s="12" t="s">
        <v>2293</v>
      </c>
      <c r="D1685" s="12" t="s">
        <v>2427</v>
      </c>
      <c r="E1685" s="17" t="s">
        <v>11514</v>
      </c>
      <c r="F1685" s="25" t="str">
        <f>LEFT(E1685,MIN(FIND({0,1,2,3,4,5,6,7,8,9},ASC(E1685)&amp;1234567890))-1)</f>
        <v>Sc</v>
      </c>
      <c r="G1685" s="25">
        <f t="shared" si="52"/>
        <v>5</v>
      </c>
      <c r="H1685" s="25">
        <f>VLOOKUP(F1685,Table!$A$2:$C$121,2,0)</f>
        <v>3</v>
      </c>
      <c r="I1685" s="26">
        <f>VLOOKUP(F1685,Table!$A$2:$C$121,3,0)</f>
        <v>4</v>
      </c>
      <c r="J1685" s="17" t="s">
        <v>331</v>
      </c>
      <c r="K1685" s="25" t="str">
        <f>LEFT(J1685,MIN(FIND({0,1,2,3,4,5,6,7,8,9},ASC(J1685)&amp;1234567890))-1)</f>
        <v>As</v>
      </c>
      <c r="L1685" s="25">
        <f t="shared" si="53"/>
        <v>3</v>
      </c>
      <c r="M1685" s="25">
        <f>VLOOKUP(K1685,Table!$A$2:$C$121,2,0)</f>
        <v>15</v>
      </c>
      <c r="N1685" s="26">
        <f>VLOOKUP(K1685,Table!$A$2:$C$121,3,0)</f>
        <v>4</v>
      </c>
      <c r="O1685" s="13" t="str">
        <f>VLOOKUP(A1685,Table!$U$1:$V$230,2,0)</f>
        <v>Orthorhombic</v>
      </c>
      <c r="P1685" s="1"/>
    </row>
    <row r="1686" spans="1:16">
      <c r="A1686" s="12">
        <v>62</v>
      </c>
      <c r="B1686" s="12">
        <v>41678</v>
      </c>
      <c r="C1686" s="12" t="s">
        <v>2293</v>
      </c>
      <c r="D1686" s="12" t="s">
        <v>2428</v>
      </c>
      <c r="E1686" s="17" t="s">
        <v>11938</v>
      </c>
      <c r="F1686" s="25" t="str">
        <f>LEFT(E1686,MIN(FIND({0,1,2,3,4,5,6,7,8,9},ASC(E1686)&amp;1234567890))-1)</f>
        <v>Sc</v>
      </c>
      <c r="G1686" s="25">
        <f t="shared" si="52"/>
        <v>3</v>
      </c>
      <c r="H1686" s="25">
        <f>VLOOKUP(F1686,Table!$A$2:$C$121,2,0)</f>
        <v>3</v>
      </c>
      <c r="I1686" s="26">
        <f>VLOOKUP(F1686,Table!$A$2:$C$121,3,0)</f>
        <v>4</v>
      </c>
      <c r="J1686" s="17" t="s">
        <v>30</v>
      </c>
      <c r="K1686" s="25" t="str">
        <f>LEFT(J1686,MIN(FIND({0,1,2,3,4,5,6,7,8,9},ASC(J1686)&amp;1234567890))-1)</f>
        <v>P</v>
      </c>
      <c r="L1686" s="25">
        <f t="shared" si="53"/>
        <v>2</v>
      </c>
      <c r="M1686" s="25">
        <f>VLOOKUP(K1686,Table!$A$2:$C$121,2,0)</f>
        <v>15</v>
      </c>
      <c r="N1686" s="26">
        <f>VLOOKUP(K1686,Table!$A$2:$C$121,3,0)</f>
        <v>3</v>
      </c>
      <c r="O1686" s="13" t="str">
        <f>VLOOKUP(A1686,Table!$U$1:$V$230,2,0)</f>
        <v>Orthorhombic</v>
      </c>
      <c r="P1686" s="1"/>
    </row>
    <row r="1687" spans="1:16">
      <c r="A1687" s="12">
        <v>62</v>
      </c>
      <c r="B1687" s="12">
        <v>41691</v>
      </c>
      <c r="C1687" s="12" t="s">
        <v>2293</v>
      </c>
      <c r="D1687" s="12" t="s">
        <v>2429</v>
      </c>
      <c r="E1687" s="17" t="s">
        <v>11950</v>
      </c>
      <c r="F1687" s="25" t="str">
        <f>LEFT(E1687,MIN(FIND({0,1,2,3,4,5,6,7,8,9},ASC(E1687)&amp;1234567890))-1)</f>
        <v>Li</v>
      </c>
      <c r="G1687" s="25">
        <f t="shared" si="52"/>
        <v>12</v>
      </c>
      <c r="H1687" s="25">
        <f>VLOOKUP(F1687,Table!$A$2:$C$121,2,0)</f>
        <v>1</v>
      </c>
      <c r="I1687" s="26">
        <f>VLOOKUP(F1687,Table!$A$2:$C$121,3,0)</f>
        <v>2</v>
      </c>
      <c r="J1687" s="17" t="s">
        <v>11951</v>
      </c>
      <c r="K1687" s="25" t="str">
        <f>LEFT(J1687,MIN(FIND({0,1,2,3,4,5,6,7,8,9},ASC(J1687)&amp;1234567890))-1)</f>
        <v>Si</v>
      </c>
      <c r="L1687" s="25">
        <f t="shared" si="53"/>
        <v>7</v>
      </c>
      <c r="M1687" s="25">
        <f>VLOOKUP(K1687,Table!$A$2:$C$121,2,0)</f>
        <v>14</v>
      </c>
      <c r="N1687" s="26">
        <f>VLOOKUP(K1687,Table!$A$2:$C$121,3,0)</f>
        <v>3</v>
      </c>
      <c r="O1687" s="13" t="str">
        <f>VLOOKUP(A1687,Table!$U$1:$V$230,2,0)</f>
        <v>Orthorhombic</v>
      </c>
      <c r="P1687" s="1"/>
    </row>
    <row r="1688" spans="1:16">
      <c r="A1688" s="12">
        <v>62</v>
      </c>
      <c r="B1688" s="12">
        <v>41114</v>
      </c>
      <c r="C1688" s="12" t="s">
        <v>2293</v>
      </c>
      <c r="D1688" s="12" t="s">
        <v>1727</v>
      </c>
      <c r="E1688" s="17" t="s">
        <v>343</v>
      </c>
      <c r="F1688" s="25" t="str">
        <f>LEFT(E1688,MIN(FIND({0,1,2,3,4,5,6,7,8,9},ASC(E1688)&amp;1234567890))-1)</f>
        <v>U</v>
      </c>
      <c r="G1688" s="25">
        <f t="shared" si="52"/>
        <v>1</v>
      </c>
      <c r="H1688" s="25">
        <f>VLOOKUP(F1688,Table!$A$2:$C$121,2,0)</f>
        <v>3</v>
      </c>
      <c r="I1688" s="26">
        <f>VLOOKUP(F1688,Table!$A$2:$C$121,3,0)</f>
        <v>7</v>
      </c>
      <c r="J1688" s="17" t="s">
        <v>11429</v>
      </c>
      <c r="K1688" s="25" t="str">
        <f>LEFT(J1688,MIN(FIND({0,1,2,3,4,5,6,7,8,9},ASC(J1688)&amp;1234567890))-1)</f>
        <v>Te</v>
      </c>
      <c r="L1688" s="25">
        <f t="shared" si="53"/>
        <v>5</v>
      </c>
      <c r="M1688" s="25">
        <f>VLOOKUP(K1688,Table!$A$2:$C$121,2,0)</f>
        <v>16</v>
      </c>
      <c r="N1688" s="26">
        <f>VLOOKUP(K1688,Table!$A$2:$C$121,3,0)</f>
        <v>5</v>
      </c>
      <c r="O1688" s="13" t="str">
        <f>VLOOKUP(A1688,Table!$U$1:$V$230,2,0)</f>
        <v>Orthorhombic</v>
      </c>
      <c r="P1688" s="1"/>
    </row>
    <row r="1689" spans="1:16">
      <c r="A1689" s="12">
        <v>62</v>
      </c>
      <c r="B1689" s="12">
        <v>65652</v>
      </c>
      <c r="C1689" s="12" t="s">
        <v>2293</v>
      </c>
      <c r="D1689" s="12" t="s">
        <v>2430</v>
      </c>
      <c r="E1689" s="17" t="s">
        <v>600</v>
      </c>
      <c r="F1689" s="25" t="str">
        <f>LEFT(E1689,MIN(FIND({0,1,2,3,4,5,6,7,8,9},ASC(E1689)&amp;1234567890))-1)</f>
        <v>Mo</v>
      </c>
      <c r="G1689" s="25">
        <f t="shared" si="52"/>
        <v>4</v>
      </c>
      <c r="H1689" s="25">
        <f>VLOOKUP(F1689,Table!$A$2:$C$121,2,0)</f>
        <v>6</v>
      </c>
      <c r="I1689" s="26">
        <f>VLOOKUP(F1689,Table!$A$2:$C$121,3,0)</f>
        <v>5</v>
      </c>
      <c r="J1689" s="17" t="s">
        <v>378</v>
      </c>
      <c r="K1689" s="25" t="str">
        <f>LEFT(J1689,MIN(FIND({0,1,2,3,4,5,6,7,8,9},ASC(J1689)&amp;1234567890))-1)</f>
        <v>P</v>
      </c>
      <c r="L1689" s="25">
        <f t="shared" si="53"/>
        <v>3</v>
      </c>
      <c r="M1689" s="25">
        <f>VLOOKUP(K1689,Table!$A$2:$C$121,2,0)</f>
        <v>15</v>
      </c>
      <c r="N1689" s="26">
        <f>VLOOKUP(K1689,Table!$A$2:$C$121,3,0)</f>
        <v>3</v>
      </c>
      <c r="O1689" s="13" t="str">
        <f>VLOOKUP(A1689,Table!$U$1:$V$230,2,0)</f>
        <v>Orthorhombic</v>
      </c>
      <c r="P1689" s="1"/>
    </row>
    <row r="1690" spans="1:16">
      <c r="A1690" s="12">
        <v>62</v>
      </c>
      <c r="B1690" s="12">
        <v>67298</v>
      </c>
      <c r="C1690" s="12" t="s">
        <v>2293</v>
      </c>
      <c r="D1690" s="12" t="s">
        <v>298</v>
      </c>
      <c r="E1690" s="17" t="s">
        <v>335</v>
      </c>
      <c r="F1690" s="25" t="str">
        <f>LEFT(E1690,MIN(FIND({0,1,2,3,4,5,6,7,8,9},ASC(E1690)&amp;1234567890))-1)</f>
        <v>Nb</v>
      </c>
      <c r="G1690" s="25">
        <f t="shared" si="52"/>
        <v>1</v>
      </c>
      <c r="H1690" s="25">
        <f>VLOOKUP(F1690,Table!$A$2:$C$121,2,0)</f>
        <v>5</v>
      </c>
      <c r="I1690" s="26">
        <f>VLOOKUP(F1690,Table!$A$2:$C$121,3,0)</f>
        <v>5</v>
      </c>
      <c r="J1690" s="17" t="s">
        <v>396</v>
      </c>
      <c r="K1690" s="25" t="str">
        <f>LEFT(J1690,MIN(FIND({0,1,2,3,4,5,6,7,8,9},ASC(J1690)&amp;1234567890))-1)</f>
        <v>Br</v>
      </c>
      <c r="L1690" s="25">
        <f t="shared" si="53"/>
        <v>5</v>
      </c>
      <c r="M1690" s="25">
        <f>VLOOKUP(K1690,Table!$A$2:$C$121,2,0)</f>
        <v>17</v>
      </c>
      <c r="N1690" s="26">
        <f>VLOOKUP(K1690,Table!$A$2:$C$121,3,0)</f>
        <v>4</v>
      </c>
      <c r="O1690" s="13" t="str">
        <f>VLOOKUP(A1690,Table!$U$1:$V$230,2,0)</f>
        <v>Orthorhombic</v>
      </c>
      <c r="P1690" s="1"/>
    </row>
    <row r="1691" spans="1:16">
      <c r="A1691" s="12">
        <v>62</v>
      </c>
      <c r="B1691" s="12">
        <v>68509</v>
      </c>
      <c r="C1691" s="12" t="s">
        <v>2293</v>
      </c>
      <c r="D1691" s="12" t="s">
        <v>2431</v>
      </c>
      <c r="E1691" s="17" t="s">
        <v>11306</v>
      </c>
      <c r="F1691" s="25" t="str">
        <f>LEFT(E1691,MIN(FIND({0,1,2,3,4,5,6,7,8,9},ASC(E1691)&amp;1234567890))-1)</f>
        <v>Gd</v>
      </c>
      <c r="G1691" s="25">
        <f t="shared" si="52"/>
        <v>1</v>
      </c>
      <c r="H1691" s="25">
        <f>VLOOKUP(F1691,Table!$A$2:$C$121,2,0)</f>
        <v>3</v>
      </c>
      <c r="I1691" s="26">
        <f>VLOOKUP(F1691,Table!$A$2:$C$121,3,0)</f>
        <v>6</v>
      </c>
      <c r="J1691" s="17" t="s">
        <v>31</v>
      </c>
      <c r="K1691" s="25" t="str">
        <f>LEFT(J1691,MIN(FIND({0,1,2,3,4,5,6,7,8,9},ASC(J1691)&amp;1234567890))-1)</f>
        <v>Si</v>
      </c>
      <c r="L1691" s="25">
        <f t="shared" si="53"/>
        <v>1</v>
      </c>
      <c r="M1691" s="25">
        <f>VLOOKUP(K1691,Table!$A$2:$C$121,2,0)</f>
        <v>14</v>
      </c>
      <c r="N1691" s="26">
        <f>VLOOKUP(K1691,Table!$A$2:$C$121,3,0)</f>
        <v>3</v>
      </c>
      <c r="O1691" s="13" t="str">
        <f>VLOOKUP(A1691,Table!$U$1:$V$230,2,0)</f>
        <v>Orthorhombic</v>
      </c>
      <c r="P1691" s="1"/>
    </row>
    <row r="1692" spans="1:16">
      <c r="A1692" s="12">
        <v>62</v>
      </c>
      <c r="B1692" s="12">
        <v>69077</v>
      </c>
      <c r="C1692" s="12" t="s">
        <v>2293</v>
      </c>
      <c r="D1692" s="12" t="s">
        <v>2432</v>
      </c>
      <c r="E1692" s="17" t="s">
        <v>433</v>
      </c>
      <c r="F1692" s="25" t="str">
        <f>LEFT(E1692,MIN(FIND({0,1,2,3,4,5,6,7,8,9},ASC(E1692)&amp;1234567890))-1)</f>
        <v>Sr</v>
      </c>
      <c r="G1692" s="25">
        <f t="shared" si="52"/>
        <v>1</v>
      </c>
      <c r="H1692" s="25">
        <f>VLOOKUP(F1692,Table!$A$2:$C$121,2,0)</f>
        <v>2</v>
      </c>
      <c r="I1692" s="26">
        <f>VLOOKUP(F1692,Table!$A$2:$C$121,3,0)</f>
        <v>5</v>
      </c>
      <c r="J1692" s="17" t="s">
        <v>446</v>
      </c>
      <c r="K1692" s="25" t="str">
        <f>LEFT(J1692,MIN(FIND({0,1,2,3,4,5,6,7,8,9},ASC(J1692)&amp;1234567890))-1)</f>
        <v>D</v>
      </c>
      <c r="L1692" s="25">
        <f t="shared" si="53"/>
        <v>2</v>
      </c>
      <c r="M1692" s="25">
        <f>VLOOKUP(K1692,Table!$A$2:$C$121,2,0)</f>
        <v>1</v>
      </c>
      <c r="N1692" s="26">
        <f>VLOOKUP(K1692,Table!$A$2:$C$121,3,0)</f>
        <v>1</v>
      </c>
      <c r="O1692" s="13" t="str">
        <f>VLOOKUP(A1692,Table!$U$1:$V$230,2,0)</f>
        <v>Orthorhombic</v>
      </c>
      <c r="P1692" s="1"/>
    </row>
    <row r="1693" spans="1:16">
      <c r="A1693" s="12">
        <v>62</v>
      </c>
      <c r="B1693" s="12">
        <v>67451</v>
      </c>
      <c r="C1693" s="12" t="s">
        <v>2293</v>
      </c>
      <c r="D1693" s="12" t="s">
        <v>2433</v>
      </c>
      <c r="E1693" s="17" t="s">
        <v>538</v>
      </c>
      <c r="F1693" s="25" t="str">
        <f>LEFT(E1693,MIN(FIND({0,1,2,3,4,5,6,7,8,9},ASC(E1693)&amp;1234567890))-1)</f>
        <v>Pd</v>
      </c>
      <c r="G1693" s="25">
        <f t="shared" si="52"/>
        <v>9</v>
      </c>
      <c r="H1693" s="25">
        <f>VLOOKUP(F1693,Table!$A$2:$C$121,2,0)</f>
        <v>10</v>
      </c>
      <c r="I1693" s="26">
        <f>VLOOKUP(F1693,Table!$A$2:$C$121,3,0)</f>
        <v>5</v>
      </c>
      <c r="J1693" s="17" t="s">
        <v>11546</v>
      </c>
      <c r="K1693" s="25" t="str">
        <f>LEFT(J1693,MIN(FIND({0,1,2,3,4,5,6,7,8,9},ASC(J1693)&amp;1234567890))-1)</f>
        <v>Si</v>
      </c>
      <c r="L1693" s="25">
        <f t="shared" si="53"/>
        <v>2</v>
      </c>
      <c r="M1693" s="25">
        <f>VLOOKUP(K1693,Table!$A$2:$C$121,2,0)</f>
        <v>14</v>
      </c>
      <c r="N1693" s="26">
        <f>VLOOKUP(K1693,Table!$A$2:$C$121,3,0)</f>
        <v>3</v>
      </c>
      <c r="O1693" s="13" t="str">
        <f>VLOOKUP(A1693,Table!$U$1:$V$230,2,0)</f>
        <v>Orthorhombic</v>
      </c>
      <c r="P1693" s="1"/>
    </row>
    <row r="1694" spans="1:16">
      <c r="A1694" s="12">
        <v>62</v>
      </c>
      <c r="B1694" s="12">
        <v>66531</v>
      </c>
      <c r="C1694" s="12" t="s">
        <v>2293</v>
      </c>
      <c r="D1694" s="12" t="s">
        <v>2434</v>
      </c>
      <c r="E1694" s="17" t="s">
        <v>11377</v>
      </c>
      <c r="F1694" s="25" t="str">
        <f>LEFT(E1694,MIN(FIND({0,1,2,3,4,5,6,7,8,9},ASC(E1694)&amp;1234567890))-1)</f>
        <v>Dy</v>
      </c>
      <c r="G1694" s="25">
        <f t="shared" si="52"/>
        <v>2</v>
      </c>
      <c r="H1694" s="25">
        <f>VLOOKUP(F1694,Table!$A$2:$C$121,2,0)</f>
        <v>3</v>
      </c>
      <c r="I1694" s="26">
        <f>VLOOKUP(F1694,Table!$A$2:$C$121,3,0)</f>
        <v>6</v>
      </c>
      <c r="J1694" s="17" t="s">
        <v>336</v>
      </c>
      <c r="K1694" s="25" t="str">
        <f>LEFT(J1694,MIN(FIND({0,1,2,3,4,5,6,7,8,9},ASC(J1694)&amp;1234567890))-1)</f>
        <v>S</v>
      </c>
      <c r="L1694" s="25">
        <f t="shared" si="53"/>
        <v>3</v>
      </c>
      <c r="M1694" s="25">
        <f>VLOOKUP(K1694,Table!$A$2:$C$121,2,0)</f>
        <v>16</v>
      </c>
      <c r="N1694" s="26">
        <f>VLOOKUP(K1694,Table!$A$2:$C$121,3,0)</f>
        <v>3</v>
      </c>
      <c r="O1694" s="13" t="str">
        <f>VLOOKUP(A1694,Table!$U$1:$V$230,2,0)</f>
        <v>Orthorhombic</v>
      </c>
      <c r="P1694" s="1"/>
    </row>
    <row r="1695" spans="1:16">
      <c r="A1695" s="12">
        <v>62</v>
      </c>
      <c r="B1695" s="12">
        <v>67609</v>
      </c>
      <c r="C1695" s="12" t="s">
        <v>2293</v>
      </c>
      <c r="D1695" s="12" t="s">
        <v>2435</v>
      </c>
      <c r="E1695" s="17" t="s">
        <v>328</v>
      </c>
      <c r="F1695" s="25" t="str">
        <f>LEFT(E1695,MIN(FIND({0,1,2,3,4,5,6,7,8,9},ASC(E1695)&amp;1234567890))-1)</f>
        <v>Te</v>
      </c>
      <c r="G1695" s="25">
        <f t="shared" si="52"/>
        <v>1</v>
      </c>
      <c r="H1695" s="25">
        <f>VLOOKUP(F1695,Table!$A$2:$C$121,2,0)</f>
        <v>16</v>
      </c>
      <c r="I1695" s="26">
        <f>VLOOKUP(F1695,Table!$A$2:$C$121,3,0)</f>
        <v>5</v>
      </c>
      <c r="J1695" s="17" t="s">
        <v>380</v>
      </c>
      <c r="K1695" s="25" t="str">
        <f>LEFT(J1695,MIN(FIND({0,1,2,3,4,5,6,7,8,9},ASC(J1695)&amp;1234567890))-1)</f>
        <v>F</v>
      </c>
      <c r="L1695" s="25">
        <f t="shared" si="53"/>
        <v>6</v>
      </c>
      <c r="M1695" s="25">
        <f>VLOOKUP(K1695,Table!$A$2:$C$121,2,0)</f>
        <v>17</v>
      </c>
      <c r="N1695" s="26">
        <f>VLOOKUP(K1695,Table!$A$2:$C$121,3,0)</f>
        <v>2</v>
      </c>
      <c r="O1695" s="13" t="str">
        <f>VLOOKUP(A1695,Table!$U$1:$V$230,2,0)</f>
        <v>Orthorhombic</v>
      </c>
      <c r="P1695" s="1"/>
    </row>
    <row r="1696" spans="1:16">
      <c r="A1696" s="12">
        <v>62</v>
      </c>
      <c r="B1696" s="12">
        <v>66652</v>
      </c>
      <c r="C1696" s="12" t="s">
        <v>2293</v>
      </c>
      <c r="D1696" s="12" t="s">
        <v>2436</v>
      </c>
      <c r="E1696" s="17" t="s">
        <v>11518</v>
      </c>
      <c r="F1696" s="25" t="str">
        <f>LEFT(E1696,MIN(FIND({0,1,2,3,4,5,6,7,8,9},ASC(E1696)&amp;1234567890))-1)</f>
        <v>Gd</v>
      </c>
      <c r="G1696" s="25">
        <f t="shared" si="52"/>
        <v>5</v>
      </c>
      <c r="H1696" s="25">
        <f>VLOOKUP(F1696,Table!$A$2:$C$121,2,0)</f>
        <v>3</v>
      </c>
      <c r="I1696" s="26">
        <f>VLOOKUP(F1696,Table!$A$2:$C$121,3,0)</f>
        <v>6</v>
      </c>
      <c r="J1696" s="17" t="s">
        <v>11725</v>
      </c>
      <c r="K1696" s="25" t="str">
        <f>LEFT(J1696,MIN(FIND({0,1,2,3,4,5,6,7,8,9},ASC(J1696)&amp;1234567890))-1)</f>
        <v>Si</v>
      </c>
      <c r="L1696" s="25">
        <f t="shared" si="53"/>
        <v>4</v>
      </c>
      <c r="M1696" s="25">
        <f>VLOOKUP(K1696,Table!$A$2:$C$121,2,0)</f>
        <v>14</v>
      </c>
      <c r="N1696" s="26">
        <f>VLOOKUP(K1696,Table!$A$2:$C$121,3,0)</f>
        <v>3</v>
      </c>
      <c r="O1696" s="13" t="str">
        <f>VLOOKUP(A1696,Table!$U$1:$V$230,2,0)</f>
        <v>Orthorhombic</v>
      </c>
      <c r="P1696" s="1"/>
    </row>
    <row r="1697" spans="1:16">
      <c r="A1697" s="12">
        <v>62</v>
      </c>
      <c r="B1697" s="12">
        <v>68734</v>
      </c>
      <c r="C1697" s="12" t="s">
        <v>2293</v>
      </c>
      <c r="D1697" s="12" t="s">
        <v>1308</v>
      </c>
      <c r="E1697" s="17" t="s">
        <v>11685</v>
      </c>
      <c r="F1697" s="25" t="str">
        <f>LEFT(E1697,MIN(FIND({0,1,2,3,4,5,6,7,8,9},ASC(E1697)&amp;1234567890))-1)</f>
        <v>Si</v>
      </c>
      <c r="G1697" s="25">
        <f t="shared" si="52"/>
        <v>12</v>
      </c>
      <c r="H1697" s="25">
        <f>VLOOKUP(F1697,Table!$A$2:$C$121,2,0)</f>
        <v>14</v>
      </c>
      <c r="I1697" s="26">
        <f>VLOOKUP(F1697,Table!$A$2:$C$121,3,0)</f>
        <v>3</v>
      </c>
      <c r="J1697" s="17" t="s">
        <v>11686</v>
      </c>
      <c r="K1697" s="25" t="str">
        <f>LEFT(J1697,MIN(FIND({0,1,2,3,4,5,6,7,8,9},ASC(J1697)&amp;1234567890))-1)</f>
        <v>O</v>
      </c>
      <c r="L1697" s="25">
        <f t="shared" si="53"/>
        <v>24</v>
      </c>
      <c r="M1697" s="25">
        <f>VLOOKUP(K1697,Table!$A$2:$C$121,2,0)</f>
        <v>16</v>
      </c>
      <c r="N1697" s="26">
        <f>VLOOKUP(K1697,Table!$A$2:$C$121,3,0)</f>
        <v>2</v>
      </c>
      <c r="O1697" s="13" t="str">
        <f>VLOOKUP(A1697,Table!$U$1:$V$230,2,0)</f>
        <v>Orthorhombic</v>
      </c>
      <c r="P1697" s="1"/>
    </row>
    <row r="1698" spans="1:16">
      <c r="A1698" s="12">
        <v>62</v>
      </c>
      <c r="B1698" s="12">
        <v>72290</v>
      </c>
      <c r="C1698" s="12" t="s">
        <v>2293</v>
      </c>
      <c r="D1698" s="12" t="s">
        <v>2437</v>
      </c>
      <c r="E1698" s="17" t="s">
        <v>412</v>
      </c>
      <c r="F1698" s="25" t="str">
        <f>LEFT(E1698,MIN(FIND({0,1,2,3,4,5,6,7,8,9},ASC(E1698)&amp;1234567890))-1)</f>
        <v>Nd</v>
      </c>
      <c r="G1698" s="25">
        <f t="shared" si="52"/>
        <v>2</v>
      </c>
      <c r="H1698" s="25">
        <f>VLOOKUP(F1698,Table!$A$2:$C$121,2,0)</f>
        <v>3</v>
      </c>
      <c r="I1698" s="26">
        <f>VLOOKUP(F1698,Table!$A$2:$C$121,3,0)</f>
        <v>6</v>
      </c>
      <c r="J1698" s="17" t="s">
        <v>336</v>
      </c>
      <c r="K1698" s="25" t="str">
        <f>LEFT(J1698,MIN(FIND({0,1,2,3,4,5,6,7,8,9},ASC(J1698)&amp;1234567890))-1)</f>
        <v>S</v>
      </c>
      <c r="L1698" s="25">
        <f t="shared" si="53"/>
        <v>3</v>
      </c>
      <c r="M1698" s="25">
        <f>VLOOKUP(K1698,Table!$A$2:$C$121,2,0)</f>
        <v>16</v>
      </c>
      <c r="N1698" s="26">
        <f>VLOOKUP(K1698,Table!$A$2:$C$121,3,0)</f>
        <v>3</v>
      </c>
      <c r="O1698" s="13" t="str">
        <f>VLOOKUP(A1698,Table!$U$1:$V$230,2,0)</f>
        <v>Orthorhombic</v>
      </c>
      <c r="P1698" s="1"/>
    </row>
    <row r="1699" spans="1:16">
      <c r="A1699" s="12">
        <v>62</v>
      </c>
      <c r="B1699" s="12">
        <v>72291</v>
      </c>
      <c r="C1699" s="12" t="s">
        <v>2293</v>
      </c>
      <c r="D1699" s="12" t="s">
        <v>713</v>
      </c>
      <c r="E1699" s="17" t="s">
        <v>11314</v>
      </c>
      <c r="F1699" s="25" t="str">
        <f>LEFT(E1699,MIN(FIND({0,1,2,3,4,5,6,7,8,9},ASC(E1699)&amp;1234567890))-1)</f>
        <v>Ho</v>
      </c>
      <c r="G1699" s="25">
        <f t="shared" si="52"/>
        <v>2</v>
      </c>
      <c r="H1699" s="25">
        <f>VLOOKUP(F1699,Table!$A$2:$C$121,2,0)</f>
        <v>3</v>
      </c>
      <c r="I1699" s="26">
        <f>VLOOKUP(F1699,Table!$A$2:$C$121,3,0)</f>
        <v>6</v>
      </c>
      <c r="J1699" s="17" t="s">
        <v>336</v>
      </c>
      <c r="K1699" s="25" t="str">
        <f>LEFT(J1699,MIN(FIND({0,1,2,3,4,5,6,7,8,9},ASC(J1699)&amp;1234567890))-1)</f>
        <v>S</v>
      </c>
      <c r="L1699" s="25">
        <f t="shared" si="53"/>
        <v>3</v>
      </c>
      <c r="M1699" s="25">
        <f>VLOOKUP(K1699,Table!$A$2:$C$121,2,0)</f>
        <v>16</v>
      </c>
      <c r="N1699" s="26">
        <f>VLOOKUP(K1699,Table!$A$2:$C$121,3,0)</f>
        <v>3</v>
      </c>
      <c r="O1699" s="13" t="str">
        <f>VLOOKUP(A1699,Table!$U$1:$V$230,2,0)</f>
        <v>Orthorhombic</v>
      </c>
      <c r="P1699" s="1"/>
    </row>
    <row r="1700" spans="1:16">
      <c r="A1700" s="12">
        <v>62</v>
      </c>
      <c r="B1700" s="12">
        <v>72821</v>
      </c>
      <c r="C1700" s="12" t="s">
        <v>2293</v>
      </c>
      <c r="D1700" s="12" t="s">
        <v>2438</v>
      </c>
      <c r="E1700" s="17" t="s">
        <v>60</v>
      </c>
      <c r="F1700" s="25" t="str">
        <f>LEFT(E1700,MIN(FIND({0,1,2,3,4,5,6,7,8,9},ASC(E1700)&amp;1234567890))-1)</f>
        <v>Sm</v>
      </c>
      <c r="G1700" s="25">
        <f t="shared" si="52"/>
        <v>2</v>
      </c>
      <c r="H1700" s="25">
        <f>VLOOKUP(F1700,Table!$A$2:$C$121,2,0)</f>
        <v>3</v>
      </c>
      <c r="I1700" s="26">
        <f>VLOOKUP(F1700,Table!$A$2:$C$121,3,0)</f>
        <v>6</v>
      </c>
      <c r="J1700" s="17" t="s">
        <v>336</v>
      </c>
      <c r="K1700" s="25" t="str">
        <f>LEFT(J1700,MIN(FIND({0,1,2,3,4,5,6,7,8,9},ASC(J1700)&amp;1234567890))-1)</f>
        <v>S</v>
      </c>
      <c r="L1700" s="25">
        <f t="shared" si="53"/>
        <v>3</v>
      </c>
      <c r="M1700" s="25">
        <f>VLOOKUP(K1700,Table!$A$2:$C$121,2,0)</f>
        <v>16</v>
      </c>
      <c r="N1700" s="26">
        <f>VLOOKUP(K1700,Table!$A$2:$C$121,3,0)</f>
        <v>3</v>
      </c>
      <c r="O1700" s="13" t="str">
        <f>VLOOKUP(A1700,Table!$U$1:$V$230,2,0)</f>
        <v>Orthorhombic</v>
      </c>
      <c r="P1700" s="1"/>
    </row>
    <row r="1701" spans="1:16">
      <c r="A1701" s="12">
        <v>62</v>
      </c>
      <c r="B1701" s="12">
        <v>74774</v>
      </c>
      <c r="C1701" s="12" t="s">
        <v>2293</v>
      </c>
      <c r="D1701" s="12" t="s">
        <v>1270</v>
      </c>
      <c r="E1701" s="17" t="s">
        <v>390</v>
      </c>
      <c r="F1701" s="25" t="str">
        <f>LEFT(E1701,MIN(FIND({0,1,2,3,4,5,6,7,8,9},ASC(E1701)&amp;1234567890))-1)</f>
        <v>W</v>
      </c>
      <c r="G1701" s="25">
        <f t="shared" si="52"/>
        <v>1</v>
      </c>
      <c r="H1701" s="25">
        <f>VLOOKUP(F1701,Table!$A$2:$C$121,2,0)</f>
        <v>6</v>
      </c>
      <c r="I1701" s="26">
        <f>VLOOKUP(F1701,Table!$A$2:$C$121,3,0)</f>
        <v>6</v>
      </c>
      <c r="J1701" s="17" t="s">
        <v>32</v>
      </c>
      <c r="K1701" s="25" t="str">
        <f>LEFT(J1701,MIN(FIND({0,1,2,3,4,5,6,7,8,9},ASC(J1701)&amp;1234567890))-1)</f>
        <v>O</v>
      </c>
      <c r="L1701" s="25">
        <f t="shared" si="53"/>
        <v>2</v>
      </c>
      <c r="M1701" s="25">
        <f>VLOOKUP(K1701,Table!$A$2:$C$121,2,0)</f>
        <v>16</v>
      </c>
      <c r="N1701" s="26">
        <f>VLOOKUP(K1701,Table!$A$2:$C$121,3,0)</f>
        <v>2</v>
      </c>
      <c r="O1701" s="13" t="str">
        <f>VLOOKUP(A1701,Table!$U$1:$V$230,2,0)</f>
        <v>Orthorhombic</v>
      </c>
      <c r="P1701" s="1"/>
    </row>
    <row r="1702" spans="1:16">
      <c r="A1702" s="12">
        <v>62</v>
      </c>
      <c r="B1702" s="12">
        <v>75179</v>
      </c>
      <c r="C1702" s="12" t="s">
        <v>2303</v>
      </c>
      <c r="D1702" s="12" t="s">
        <v>14</v>
      </c>
      <c r="E1702" s="17" t="s">
        <v>50</v>
      </c>
      <c r="F1702" s="25" t="str">
        <f>LEFT(E1702,MIN(FIND({0,1,2,3,4,5,6,7,8,9},ASC(E1702)&amp;1234567890))-1)</f>
        <v>Ti</v>
      </c>
      <c r="G1702" s="25">
        <f t="shared" si="52"/>
        <v>1</v>
      </c>
      <c r="H1702" s="25">
        <f>VLOOKUP(F1702,Table!$A$2:$C$121,2,0)</f>
        <v>4</v>
      </c>
      <c r="I1702" s="26">
        <f>VLOOKUP(F1702,Table!$A$2:$C$121,3,0)</f>
        <v>4</v>
      </c>
      <c r="J1702" s="17" t="s">
        <v>32</v>
      </c>
      <c r="K1702" s="25" t="str">
        <f>LEFT(J1702,MIN(FIND({0,1,2,3,4,5,6,7,8,9},ASC(J1702)&amp;1234567890))-1)</f>
        <v>O</v>
      </c>
      <c r="L1702" s="25">
        <f t="shared" si="53"/>
        <v>2</v>
      </c>
      <c r="M1702" s="25">
        <f>VLOOKUP(K1702,Table!$A$2:$C$121,2,0)</f>
        <v>16</v>
      </c>
      <c r="N1702" s="26">
        <f>VLOOKUP(K1702,Table!$A$2:$C$121,3,0)</f>
        <v>2</v>
      </c>
      <c r="O1702" s="13" t="str">
        <f>VLOOKUP(A1702,Table!$U$1:$V$230,2,0)</f>
        <v>Orthorhombic</v>
      </c>
      <c r="P1702" s="1"/>
    </row>
    <row r="1703" spans="1:16">
      <c r="A1703" s="12">
        <v>62</v>
      </c>
      <c r="B1703" s="12">
        <v>79234</v>
      </c>
      <c r="C1703" s="12" t="s">
        <v>2293</v>
      </c>
      <c r="D1703" s="12" t="s">
        <v>1264</v>
      </c>
      <c r="E1703" s="17" t="s">
        <v>11294</v>
      </c>
      <c r="F1703" s="25" t="str">
        <f>LEFT(E1703,MIN(FIND({0,1,2,3,4,5,6,7,8,9},ASC(E1703)&amp;1234567890))-1)</f>
        <v>Rh</v>
      </c>
      <c r="G1703" s="25">
        <f t="shared" si="52"/>
        <v>1</v>
      </c>
      <c r="H1703" s="25">
        <f>VLOOKUP(F1703,Table!$A$2:$C$121,2,0)</f>
        <v>9</v>
      </c>
      <c r="I1703" s="26">
        <f>VLOOKUP(F1703,Table!$A$2:$C$121,3,0)</f>
        <v>5</v>
      </c>
      <c r="J1703" s="17" t="s">
        <v>31</v>
      </c>
      <c r="K1703" s="25" t="str">
        <f>LEFT(J1703,MIN(FIND({0,1,2,3,4,5,6,7,8,9},ASC(J1703)&amp;1234567890))-1)</f>
        <v>Si</v>
      </c>
      <c r="L1703" s="25">
        <f t="shared" si="53"/>
        <v>1</v>
      </c>
      <c r="M1703" s="25">
        <f>VLOOKUP(K1703,Table!$A$2:$C$121,2,0)</f>
        <v>14</v>
      </c>
      <c r="N1703" s="26">
        <f>VLOOKUP(K1703,Table!$A$2:$C$121,3,0)</f>
        <v>3</v>
      </c>
      <c r="O1703" s="13" t="str">
        <f>VLOOKUP(A1703,Table!$U$1:$V$230,2,0)</f>
        <v>Orthorhombic</v>
      </c>
      <c r="P1703" s="1"/>
    </row>
    <row r="1704" spans="1:16">
      <c r="A1704" s="12">
        <v>62</v>
      </c>
      <c r="B1704" s="12">
        <v>79914</v>
      </c>
      <c r="C1704" s="12" t="s">
        <v>2295</v>
      </c>
      <c r="D1704" s="12" t="s">
        <v>1195</v>
      </c>
      <c r="E1704" s="17" t="s">
        <v>377</v>
      </c>
      <c r="F1704" s="25" t="str">
        <f>LEFT(E1704,MIN(FIND({0,1,2,3,4,5,6,7,8,9},ASC(E1704)&amp;1234567890))-1)</f>
        <v>Zr</v>
      </c>
      <c r="G1704" s="25">
        <f t="shared" si="52"/>
        <v>1</v>
      </c>
      <c r="H1704" s="25">
        <f>VLOOKUP(F1704,Table!$A$2:$C$121,2,0)</f>
        <v>4</v>
      </c>
      <c r="I1704" s="26">
        <f>VLOOKUP(F1704,Table!$A$2:$C$121,3,0)</f>
        <v>5</v>
      </c>
      <c r="J1704" s="17" t="s">
        <v>32</v>
      </c>
      <c r="K1704" s="25" t="str">
        <f>LEFT(J1704,MIN(FIND({0,1,2,3,4,5,6,7,8,9},ASC(J1704)&amp;1234567890))-1)</f>
        <v>O</v>
      </c>
      <c r="L1704" s="25">
        <f t="shared" si="53"/>
        <v>2</v>
      </c>
      <c r="M1704" s="25">
        <f>VLOOKUP(K1704,Table!$A$2:$C$121,2,0)</f>
        <v>16</v>
      </c>
      <c r="N1704" s="26">
        <f>VLOOKUP(K1704,Table!$A$2:$C$121,3,0)</f>
        <v>2</v>
      </c>
      <c r="O1704" s="13" t="str">
        <f>VLOOKUP(A1704,Table!$U$1:$V$230,2,0)</f>
        <v>Orthorhombic</v>
      </c>
      <c r="P1704" s="1"/>
    </row>
    <row r="1705" spans="1:16">
      <c r="A1705" s="12">
        <v>62</v>
      </c>
      <c r="B1705" s="12">
        <v>78737</v>
      </c>
      <c r="C1705" s="12" t="s">
        <v>2293</v>
      </c>
      <c r="D1705" s="12" t="s">
        <v>2439</v>
      </c>
      <c r="E1705" s="17" t="s">
        <v>50</v>
      </c>
      <c r="F1705" s="25" t="str">
        <f>LEFT(E1705,MIN(FIND({0,1,2,3,4,5,6,7,8,9},ASC(E1705)&amp;1234567890))-1)</f>
        <v>Ti</v>
      </c>
      <c r="G1705" s="25">
        <f t="shared" si="52"/>
        <v>1</v>
      </c>
      <c r="H1705" s="25">
        <f>VLOOKUP(F1705,Table!$A$2:$C$121,2,0)</f>
        <v>4</v>
      </c>
      <c r="I1705" s="26">
        <f>VLOOKUP(F1705,Table!$A$2:$C$121,3,0)</f>
        <v>4</v>
      </c>
      <c r="J1705" s="17" t="s">
        <v>11638</v>
      </c>
      <c r="K1705" s="25" t="str">
        <f>LEFT(J1705,MIN(FIND({0,1,2,3,4,5,6,7,8,9},ASC(J1705)&amp;1234567890))-1)</f>
        <v>F</v>
      </c>
      <c r="L1705" s="25">
        <f t="shared" si="53"/>
        <v>4</v>
      </c>
      <c r="M1705" s="25">
        <f>VLOOKUP(K1705,Table!$A$2:$C$121,2,0)</f>
        <v>17</v>
      </c>
      <c r="N1705" s="26">
        <f>VLOOKUP(K1705,Table!$A$2:$C$121,3,0)</f>
        <v>2</v>
      </c>
      <c r="O1705" s="13" t="str">
        <f>VLOOKUP(A1705,Table!$U$1:$V$230,2,0)</f>
        <v>Orthorhombic</v>
      </c>
      <c r="P1705" s="1"/>
    </row>
    <row r="1706" spans="1:16">
      <c r="A1706" s="12">
        <v>62</v>
      </c>
      <c r="B1706" s="12">
        <v>78944</v>
      </c>
      <c r="C1706" s="12" t="s">
        <v>2295</v>
      </c>
      <c r="D1706" s="12" t="s">
        <v>1728</v>
      </c>
      <c r="E1706" s="17" t="s">
        <v>11819</v>
      </c>
      <c r="F1706" s="25" t="str">
        <f>LEFT(E1706,MIN(FIND({0,1,2,3,4,5,6,7,8,9},ASC(E1706)&amp;1234567890))-1)</f>
        <v>Zr</v>
      </c>
      <c r="G1706" s="25">
        <f t="shared" si="52"/>
        <v>3</v>
      </c>
      <c r="H1706" s="25">
        <f>VLOOKUP(F1706,Table!$A$2:$C$121,2,0)</f>
        <v>4</v>
      </c>
      <c r="I1706" s="26">
        <f>VLOOKUP(F1706,Table!$A$2:$C$121,3,0)</f>
        <v>5</v>
      </c>
      <c r="J1706" s="17" t="s">
        <v>372</v>
      </c>
      <c r="K1706" s="25" t="str">
        <f>LEFT(J1706,MIN(FIND({0,1,2,3,4,5,6,7,8,9},ASC(J1706)&amp;1234567890))-1)</f>
        <v>N</v>
      </c>
      <c r="L1706" s="25">
        <f t="shared" si="53"/>
        <v>4</v>
      </c>
      <c r="M1706" s="25">
        <f>VLOOKUP(K1706,Table!$A$2:$C$121,2,0)</f>
        <v>15</v>
      </c>
      <c r="N1706" s="26">
        <f>VLOOKUP(K1706,Table!$A$2:$C$121,3,0)</f>
        <v>2</v>
      </c>
      <c r="O1706" s="13" t="str">
        <f>VLOOKUP(A1706,Table!$U$1:$V$230,2,0)</f>
        <v>Orthorhombic</v>
      </c>
      <c r="P1706" s="1"/>
    </row>
    <row r="1707" spans="1:16">
      <c r="A1707" s="12">
        <v>62</v>
      </c>
      <c r="B1707" s="12">
        <v>78780</v>
      </c>
      <c r="C1707" s="12" t="s">
        <v>2293</v>
      </c>
      <c r="D1707" s="12" t="s">
        <v>2440</v>
      </c>
      <c r="E1707" s="17" t="s">
        <v>60</v>
      </c>
      <c r="F1707" s="25" t="str">
        <f>LEFT(E1707,MIN(FIND({0,1,2,3,4,5,6,7,8,9},ASC(E1707)&amp;1234567890))-1)</f>
        <v>Sm</v>
      </c>
      <c r="G1707" s="25">
        <f t="shared" si="52"/>
        <v>2</v>
      </c>
      <c r="H1707" s="25">
        <f>VLOOKUP(F1707,Table!$A$2:$C$121,2,0)</f>
        <v>3</v>
      </c>
      <c r="I1707" s="26">
        <f>VLOOKUP(F1707,Table!$A$2:$C$121,3,0)</f>
        <v>6</v>
      </c>
      <c r="J1707" s="17" t="s">
        <v>533</v>
      </c>
      <c r="K1707" s="25" t="str">
        <f>LEFT(J1707,MIN(FIND({0,1,2,3,4,5,6,7,8,9},ASC(J1707)&amp;1234567890))-1)</f>
        <v>Se</v>
      </c>
      <c r="L1707" s="25">
        <f t="shared" si="53"/>
        <v>3</v>
      </c>
      <c r="M1707" s="25">
        <f>VLOOKUP(K1707,Table!$A$2:$C$121,2,0)</f>
        <v>16</v>
      </c>
      <c r="N1707" s="26">
        <f>VLOOKUP(K1707,Table!$A$2:$C$121,3,0)</f>
        <v>4</v>
      </c>
      <c r="O1707" s="13" t="str">
        <f>VLOOKUP(A1707,Table!$U$1:$V$230,2,0)</f>
        <v>Orthorhombic</v>
      </c>
      <c r="P1707" s="1"/>
    </row>
    <row r="1708" spans="1:16">
      <c r="A1708" s="12">
        <v>62</v>
      </c>
      <c r="B1708" s="12">
        <v>80568</v>
      </c>
      <c r="C1708" s="12" t="s">
        <v>2295</v>
      </c>
      <c r="D1708" s="12" t="s">
        <v>2441</v>
      </c>
      <c r="E1708" s="17" t="s">
        <v>72</v>
      </c>
      <c r="F1708" s="25" t="str">
        <f>LEFT(E1708,MIN(FIND({0,1,2,3,4,5,6,7,8,9},ASC(E1708)&amp;1234567890))-1)</f>
        <v>Ir</v>
      </c>
      <c r="G1708" s="25">
        <f t="shared" si="52"/>
        <v>1</v>
      </c>
      <c r="H1708" s="25">
        <f>VLOOKUP(F1708,Table!$A$2:$C$121,2,0)</f>
        <v>9</v>
      </c>
      <c r="I1708" s="26">
        <f>VLOOKUP(F1708,Table!$A$2:$C$121,3,0)</f>
        <v>6</v>
      </c>
      <c r="J1708" s="17" t="s">
        <v>34</v>
      </c>
      <c r="K1708" s="25" t="str">
        <f>LEFT(J1708,MIN(FIND({0,1,2,3,4,5,6,7,8,9},ASC(J1708)&amp;1234567890))-1)</f>
        <v>S</v>
      </c>
      <c r="L1708" s="25">
        <f t="shared" si="53"/>
        <v>2</v>
      </c>
      <c r="M1708" s="25">
        <f>VLOOKUP(K1708,Table!$A$2:$C$121,2,0)</f>
        <v>16</v>
      </c>
      <c r="N1708" s="26">
        <f>VLOOKUP(K1708,Table!$A$2:$C$121,3,0)</f>
        <v>3</v>
      </c>
      <c r="O1708" s="13" t="str">
        <f>VLOOKUP(A1708,Table!$U$1:$V$230,2,0)</f>
        <v>Orthorhombic</v>
      </c>
      <c r="P1708" s="1"/>
    </row>
    <row r="1709" spans="1:16">
      <c r="A1709" s="12">
        <v>62</v>
      </c>
      <c r="B1709" s="12">
        <v>80594</v>
      </c>
      <c r="C1709" s="12" t="s">
        <v>2293</v>
      </c>
      <c r="D1709" s="12" t="s">
        <v>787</v>
      </c>
      <c r="E1709" s="17" t="s">
        <v>584</v>
      </c>
      <c r="F1709" s="25" t="str">
        <f>LEFT(E1709,MIN(FIND({0,1,2,3,4,5,6,7,8,9},ASC(E1709)&amp;1234567890))-1)</f>
        <v>V</v>
      </c>
      <c r="G1709" s="25">
        <f t="shared" si="52"/>
        <v>2</v>
      </c>
      <c r="H1709" s="25">
        <f>VLOOKUP(F1709,Table!$A$2:$C$121,2,0)</f>
        <v>5</v>
      </c>
      <c r="I1709" s="26">
        <f>VLOOKUP(F1709,Table!$A$2:$C$121,3,0)</f>
        <v>4</v>
      </c>
      <c r="J1709" s="17" t="s">
        <v>500</v>
      </c>
      <c r="K1709" s="25" t="str">
        <f>LEFT(J1709,MIN(FIND({0,1,2,3,4,5,6,7,8,9},ASC(J1709)&amp;1234567890))-1)</f>
        <v>O</v>
      </c>
      <c r="L1709" s="25">
        <f t="shared" si="53"/>
        <v>5</v>
      </c>
      <c r="M1709" s="25">
        <f>VLOOKUP(K1709,Table!$A$2:$C$121,2,0)</f>
        <v>16</v>
      </c>
      <c r="N1709" s="26">
        <f>VLOOKUP(K1709,Table!$A$2:$C$121,3,0)</f>
        <v>2</v>
      </c>
      <c r="O1709" s="13" t="str">
        <f>VLOOKUP(A1709,Table!$U$1:$V$230,2,0)</f>
        <v>Orthorhombic</v>
      </c>
      <c r="P1709" s="1"/>
    </row>
    <row r="1710" spans="1:16">
      <c r="A1710" s="12">
        <v>62</v>
      </c>
      <c r="B1710" s="12">
        <v>80767</v>
      </c>
      <c r="C1710" s="12" t="s">
        <v>2293</v>
      </c>
      <c r="D1710" s="12" t="s">
        <v>2442</v>
      </c>
      <c r="E1710" s="17" t="s">
        <v>11367</v>
      </c>
      <c r="F1710" s="25" t="str">
        <f>LEFT(E1710,MIN(FIND({0,1,2,3,4,5,6,7,8,9},ASC(E1710)&amp;1234567890))-1)</f>
        <v>Tb</v>
      </c>
      <c r="G1710" s="25">
        <f t="shared" si="52"/>
        <v>2</v>
      </c>
      <c r="H1710" s="25">
        <f>VLOOKUP(F1710,Table!$A$2:$C$121,2,0)</f>
        <v>3</v>
      </c>
      <c r="I1710" s="26">
        <f>VLOOKUP(F1710,Table!$A$2:$C$121,3,0)</f>
        <v>6</v>
      </c>
      <c r="J1710" s="17" t="s">
        <v>336</v>
      </c>
      <c r="K1710" s="25" t="str">
        <f>LEFT(J1710,MIN(FIND({0,1,2,3,4,5,6,7,8,9},ASC(J1710)&amp;1234567890))-1)</f>
        <v>S</v>
      </c>
      <c r="L1710" s="25">
        <f t="shared" si="53"/>
        <v>3</v>
      </c>
      <c r="M1710" s="25">
        <f>VLOOKUP(K1710,Table!$A$2:$C$121,2,0)</f>
        <v>16</v>
      </c>
      <c r="N1710" s="26">
        <f>VLOOKUP(K1710,Table!$A$2:$C$121,3,0)</f>
        <v>3</v>
      </c>
      <c r="O1710" s="13" t="str">
        <f>VLOOKUP(A1710,Table!$U$1:$V$230,2,0)</f>
        <v>Orthorhombic</v>
      </c>
      <c r="P1710" s="1"/>
    </row>
    <row r="1711" spans="1:16">
      <c r="A1711" s="12">
        <v>62</v>
      </c>
      <c r="B1711" s="12">
        <v>81411</v>
      </c>
      <c r="C1711" s="12" t="s">
        <v>2293</v>
      </c>
      <c r="D1711" s="12" t="s">
        <v>2443</v>
      </c>
      <c r="E1711" s="17" t="s">
        <v>11542</v>
      </c>
      <c r="F1711" s="25" t="str">
        <f>LEFT(E1711,MIN(FIND({0,1,2,3,4,5,6,7,8,9},ASC(E1711)&amp;1234567890))-1)</f>
        <v>Er</v>
      </c>
      <c r="G1711" s="25">
        <f t="shared" si="52"/>
        <v>1</v>
      </c>
      <c r="H1711" s="25">
        <f>VLOOKUP(F1711,Table!$A$2:$C$121,2,0)</f>
        <v>3</v>
      </c>
      <c r="I1711" s="26">
        <f>VLOOKUP(F1711,Table!$A$2:$C$121,3,0)</f>
        <v>6</v>
      </c>
      <c r="J1711" s="17" t="s">
        <v>365</v>
      </c>
      <c r="K1711" s="25" t="str">
        <f>LEFT(J1711,MIN(FIND({0,1,2,3,4,5,6,7,8,9},ASC(J1711)&amp;1234567890))-1)</f>
        <v>F</v>
      </c>
      <c r="L1711" s="25">
        <f t="shared" si="53"/>
        <v>3</v>
      </c>
      <c r="M1711" s="25">
        <f>VLOOKUP(K1711,Table!$A$2:$C$121,2,0)</f>
        <v>17</v>
      </c>
      <c r="N1711" s="26">
        <f>VLOOKUP(K1711,Table!$A$2:$C$121,3,0)</f>
        <v>2</v>
      </c>
      <c r="O1711" s="13" t="str">
        <f>VLOOKUP(A1711,Table!$U$1:$V$230,2,0)</f>
        <v>Orthorhombic</v>
      </c>
      <c r="P1711" s="1"/>
    </row>
    <row r="1712" spans="1:16">
      <c r="A1712" s="12">
        <v>62</v>
      </c>
      <c r="B1712" s="12">
        <v>82295</v>
      </c>
      <c r="C1712" s="12" t="s">
        <v>2293</v>
      </c>
      <c r="D1712" s="12" t="s">
        <v>2444</v>
      </c>
      <c r="E1712" s="17" t="s">
        <v>343</v>
      </c>
      <c r="F1712" s="25" t="str">
        <f>LEFT(E1712,MIN(FIND({0,1,2,3,4,5,6,7,8,9},ASC(E1712)&amp;1234567890))-1)</f>
        <v>U</v>
      </c>
      <c r="G1712" s="25">
        <f t="shared" si="52"/>
        <v>1</v>
      </c>
      <c r="H1712" s="25">
        <f>VLOOKUP(F1712,Table!$A$2:$C$121,2,0)</f>
        <v>3</v>
      </c>
      <c r="I1712" s="26">
        <f>VLOOKUP(F1712,Table!$A$2:$C$121,3,0)</f>
        <v>7</v>
      </c>
      <c r="J1712" s="17" t="s">
        <v>361</v>
      </c>
      <c r="K1712" s="25" t="str">
        <f>LEFT(J1712,MIN(FIND({0,1,2,3,4,5,6,7,8,9},ASC(J1712)&amp;1234567890))-1)</f>
        <v>Se</v>
      </c>
      <c r="L1712" s="25">
        <f t="shared" si="53"/>
        <v>2</v>
      </c>
      <c r="M1712" s="25">
        <f>VLOOKUP(K1712,Table!$A$2:$C$121,2,0)</f>
        <v>16</v>
      </c>
      <c r="N1712" s="26">
        <f>VLOOKUP(K1712,Table!$A$2:$C$121,3,0)</f>
        <v>4</v>
      </c>
      <c r="O1712" s="13" t="str">
        <f>VLOOKUP(A1712,Table!$U$1:$V$230,2,0)</f>
        <v>Orthorhombic</v>
      </c>
      <c r="P1712" s="1"/>
    </row>
    <row r="1713" spans="1:16">
      <c r="A1713" s="12">
        <v>62</v>
      </c>
      <c r="B1713" s="12">
        <v>83383</v>
      </c>
      <c r="C1713" s="12" t="s">
        <v>2293</v>
      </c>
      <c r="D1713" s="12" t="s">
        <v>2445</v>
      </c>
      <c r="E1713" s="17" t="s">
        <v>11327</v>
      </c>
      <c r="F1713" s="25" t="str">
        <f>LEFT(E1713,MIN(FIND({0,1,2,3,4,5,6,7,8,9},ASC(E1713)&amp;1234567890))-1)</f>
        <v>Pr</v>
      </c>
      <c r="G1713" s="25">
        <f t="shared" si="52"/>
        <v>2</v>
      </c>
      <c r="H1713" s="25">
        <f>VLOOKUP(F1713,Table!$A$2:$C$121,2,0)</f>
        <v>3</v>
      </c>
      <c r="I1713" s="26">
        <f>VLOOKUP(F1713,Table!$A$2:$C$121,3,0)</f>
        <v>6</v>
      </c>
      <c r="J1713" s="17" t="s">
        <v>336</v>
      </c>
      <c r="K1713" s="25" t="str">
        <f>LEFT(J1713,MIN(FIND({0,1,2,3,4,5,6,7,8,9},ASC(J1713)&amp;1234567890))-1)</f>
        <v>S</v>
      </c>
      <c r="L1713" s="25">
        <f t="shared" si="53"/>
        <v>3</v>
      </c>
      <c r="M1713" s="25">
        <f>VLOOKUP(K1713,Table!$A$2:$C$121,2,0)</f>
        <v>16</v>
      </c>
      <c r="N1713" s="26">
        <f>VLOOKUP(K1713,Table!$A$2:$C$121,3,0)</f>
        <v>3</v>
      </c>
      <c r="O1713" s="13" t="str">
        <f>VLOOKUP(A1713,Table!$U$1:$V$230,2,0)</f>
        <v>Orthorhombic</v>
      </c>
      <c r="P1713" s="1"/>
    </row>
    <row r="1714" spans="1:16">
      <c r="A1714" s="12">
        <v>62</v>
      </c>
      <c r="B1714" s="12">
        <v>83643</v>
      </c>
      <c r="C1714" s="12" t="s">
        <v>2293</v>
      </c>
      <c r="D1714" s="12" t="s">
        <v>2446</v>
      </c>
      <c r="E1714" s="17" t="s">
        <v>11546</v>
      </c>
      <c r="F1714" s="25" t="str">
        <f>LEFT(E1714,MIN(FIND({0,1,2,3,4,5,6,7,8,9},ASC(E1714)&amp;1234567890))-1)</f>
        <v>Si</v>
      </c>
      <c r="G1714" s="25">
        <f t="shared" si="52"/>
        <v>2</v>
      </c>
      <c r="H1714" s="25">
        <f>VLOOKUP(F1714,Table!$A$2:$C$121,2,0)</f>
        <v>14</v>
      </c>
      <c r="I1714" s="26">
        <f>VLOOKUP(F1714,Table!$A$2:$C$121,3,0)</f>
        <v>3</v>
      </c>
      <c r="J1714" s="17" t="s">
        <v>11642</v>
      </c>
      <c r="K1714" s="25" t="str">
        <f>LEFT(J1714,MIN(FIND({0,1,2,3,4,5,6,7,8,9},ASC(J1714)&amp;1234567890))-1)</f>
        <v>I</v>
      </c>
      <c r="L1714" s="25">
        <f t="shared" si="53"/>
        <v>6</v>
      </c>
      <c r="M1714" s="25">
        <f>VLOOKUP(K1714,Table!$A$2:$C$121,2,0)</f>
        <v>17</v>
      </c>
      <c r="N1714" s="26">
        <f>VLOOKUP(K1714,Table!$A$2:$C$121,3,0)</f>
        <v>5</v>
      </c>
      <c r="O1714" s="13" t="str">
        <f>VLOOKUP(A1714,Table!$U$1:$V$230,2,0)</f>
        <v>Orthorhombic</v>
      </c>
      <c r="P1714" s="1"/>
    </row>
    <row r="1715" spans="1:16">
      <c r="A1715" s="12">
        <v>62</v>
      </c>
      <c r="B1715" s="12">
        <v>83863</v>
      </c>
      <c r="C1715" s="12" t="s">
        <v>2295</v>
      </c>
      <c r="D1715" s="12" t="s">
        <v>1219</v>
      </c>
      <c r="E1715" s="17" t="s">
        <v>426</v>
      </c>
      <c r="F1715" s="25" t="str">
        <f>LEFT(E1715,MIN(FIND({0,1,2,3,4,5,6,7,8,9},ASC(E1715)&amp;1234567890))-1)</f>
        <v>Hf</v>
      </c>
      <c r="G1715" s="25">
        <f t="shared" si="52"/>
        <v>1</v>
      </c>
      <c r="H1715" s="25">
        <f>VLOOKUP(F1715,Table!$A$2:$C$121,2,0)</f>
        <v>4</v>
      </c>
      <c r="I1715" s="26">
        <f>VLOOKUP(F1715,Table!$A$2:$C$121,3,0)</f>
        <v>6</v>
      </c>
      <c r="J1715" s="17" t="s">
        <v>32</v>
      </c>
      <c r="K1715" s="25" t="str">
        <f>LEFT(J1715,MIN(FIND({0,1,2,3,4,5,6,7,8,9},ASC(J1715)&amp;1234567890))-1)</f>
        <v>O</v>
      </c>
      <c r="L1715" s="25">
        <f t="shared" si="53"/>
        <v>2</v>
      </c>
      <c r="M1715" s="25">
        <f>VLOOKUP(K1715,Table!$A$2:$C$121,2,0)</f>
        <v>16</v>
      </c>
      <c r="N1715" s="26">
        <f>VLOOKUP(K1715,Table!$A$2:$C$121,3,0)</f>
        <v>2</v>
      </c>
      <c r="O1715" s="13" t="str">
        <f>VLOOKUP(A1715,Table!$U$1:$V$230,2,0)</f>
        <v>Orthorhombic</v>
      </c>
      <c r="P1715" s="1"/>
    </row>
    <row r="1716" spans="1:16">
      <c r="A1716" s="12">
        <v>62</v>
      </c>
      <c r="B1716" s="12">
        <v>84085</v>
      </c>
      <c r="C1716" s="12" t="s">
        <v>2293</v>
      </c>
      <c r="D1716" s="12" t="s">
        <v>2447</v>
      </c>
      <c r="E1716" s="17" t="s">
        <v>11518</v>
      </c>
      <c r="F1716" s="25" t="str">
        <f>LEFT(E1716,MIN(FIND({0,1,2,3,4,5,6,7,8,9},ASC(E1716)&amp;1234567890))-1)</f>
        <v>Gd</v>
      </c>
      <c r="G1716" s="25">
        <f t="shared" si="52"/>
        <v>5</v>
      </c>
      <c r="H1716" s="25">
        <f>VLOOKUP(F1716,Table!$A$2:$C$121,2,0)</f>
        <v>3</v>
      </c>
      <c r="I1716" s="26">
        <f>VLOOKUP(F1716,Table!$A$2:$C$121,3,0)</f>
        <v>6</v>
      </c>
      <c r="J1716" s="17" t="s">
        <v>11370</v>
      </c>
      <c r="K1716" s="25" t="str">
        <f>LEFT(J1716,MIN(FIND({0,1,2,3,4,5,6,7,8,9},ASC(J1716)&amp;1234567890))-1)</f>
        <v>Ge</v>
      </c>
      <c r="L1716" s="25">
        <f t="shared" si="53"/>
        <v>4</v>
      </c>
      <c r="M1716" s="25">
        <f>VLOOKUP(K1716,Table!$A$2:$C$121,2,0)</f>
        <v>14</v>
      </c>
      <c r="N1716" s="26">
        <f>VLOOKUP(K1716,Table!$A$2:$C$121,3,0)</f>
        <v>4</v>
      </c>
      <c r="O1716" s="13" t="str">
        <f>VLOOKUP(A1716,Table!$U$1:$V$230,2,0)</f>
        <v>Orthorhombic</v>
      </c>
      <c r="P1716" s="1"/>
    </row>
    <row r="1717" spans="1:16">
      <c r="A1717" s="12">
        <v>62</v>
      </c>
      <c r="B1717" s="12">
        <v>84516</v>
      </c>
      <c r="C1717" s="12" t="s">
        <v>2303</v>
      </c>
      <c r="D1717" s="12" t="s">
        <v>2448</v>
      </c>
      <c r="E1717" s="17" t="s">
        <v>11952</v>
      </c>
      <c r="F1717" s="25" t="str">
        <f>LEFT(E1717,MIN(FIND({0,1,2,3,4,5,6,7,8,9},ASC(E1717)&amp;1234567890))-1)</f>
        <v>Cr</v>
      </c>
      <c r="G1717" s="25">
        <f t="shared" si="52"/>
        <v>0.93</v>
      </c>
      <c r="H1717" s="25">
        <f>VLOOKUP(F1717,Table!$A$2:$C$121,2,0)</f>
        <v>6</v>
      </c>
      <c r="I1717" s="26">
        <f>VLOOKUP(F1717,Table!$A$2:$C$121,3,0)</f>
        <v>4</v>
      </c>
      <c r="J1717" s="17" t="s">
        <v>11953</v>
      </c>
      <c r="K1717" s="25" t="str">
        <f>LEFT(J1717,MIN(FIND({0,1,2,3,4,5,6,7,8,9},ASC(J1717)&amp;1234567890))-1)</f>
        <v>Cl</v>
      </c>
      <c r="L1717" s="25">
        <f t="shared" si="53"/>
        <v>1.77</v>
      </c>
      <c r="M1717" s="25">
        <f>VLOOKUP(K1717,Table!$A$2:$C$121,2,0)</f>
        <v>17</v>
      </c>
      <c r="N1717" s="26">
        <f>VLOOKUP(K1717,Table!$A$2:$C$121,3,0)</f>
        <v>3</v>
      </c>
      <c r="O1717" s="13" t="str">
        <f>VLOOKUP(A1717,Table!$U$1:$V$230,2,0)</f>
        <v>Orthorhombic</v>
      </c>
      <c r="P1717" s="1"/>
    </row>
    <row r="1718" spans="1:16">
      <c r="A1718" s="12">
        <v>62</v>
      </c>
      <c r="B1718" s="12">
        <v>84621</v>
      </c>
      <c r="C1718" s="12" t="s">
        <v>2293</v>
      </c>
      <c r="D1718" s="12" t="s">
        <v>245</v>
      </c>
      <c r="E1718" s="17" t="s">
        <v>393</v>
      </c>
      <c r="F1718" s="25" t="str">
        <f>LEFT(E1718,MIN(FIND({0,1,2,3,4,5,6,7,8,9},ASC(E1718)&amp;1234567890))-1)</f>
        <v>Mo</v>
      </c>
      <c r="G1718" s="25">
        <f t="shared" si="52"/>
        <v>1</v>
      </c>
      <c r="H1718" s="25">
        <f>VLOOKUP(F1718,Table!$A$2:$C$121,2,0)</f>
        <v>6</v>
      </c>
      <c r="I1718" s="26">
        <f>VLOOKUP(F1718,Table!$A$2:$C$121,3,0)</f>
        <v>5</v>
      </c>
      <c r="J1718" s="17" t="s">
        <v>394</v>
      </c>
      <c r="K1718" s="25" t="str">
        <f>LEFT(J1718,MIN(FIND({0,1,2,3,4,5,6,7,8,9},ASC(J1718)&amp;1234567890))-1)</f>
        <v>Cl</v>
      </c>
      <c r="L1718" s="25">
        <f t="shared" si="53"/>
        <v>5</v>
      </c>
      <c r="M1718" s="25">
        <f>VLOOKUP(K1718,Table!$A$2:$C$121,2,0)</f>
        <v>17</v>
      </c>
      <c r="N1718" s="26">
        <f>VLOOKUP(K1718,Table!$A$2:$C$121,3,0)</f>
        <v>3</v>
      </c>
      <c r="O1718" s="13" t="str">
        <f>VLOOKUP(A1718,Table!$U$1:$V$230,2,0)</f>
        <v>Orthorhombic</v>
      </c>
      <c r="P1718" s="1"/>
    </row>
    <row r="1719" spans="1:16">
      <c r="A1719" s="12">
        <v>62</v>
      </c>
      <c r="B1719" s="12">
        <v>84950</v>
      </c>
      <c r="C1719" s="12" t="s">
        <v>2293</v>
      </c>
      <c r="D1719" s="12" t="s">
        <v>2449</v>
      </c>
      <c r="E1719" s="17" t="s">
        <v>410</v>
      </c>
      <c r="F1719" s="25" t="str">
        <f>LEFT(E1719,MIN(FIND({0,1,2,3,4,5,6,7,8,9},ASC(E1719)&amp;1234567890))-1)</f>
        <v>Ba</v>
      </c>
      <c r="G1719" s="25">
        <f t="shared" si="52"/>
        <v>1</v>
      </c>
      <c r="H1719" s="25">
        <f>VLOOKUP(F1719,Table!$A$2:$C$121,2,0)</f>
        <v>2</v>
      </c>
      <c r="I1719" s="26">
        <f>VLOOKUP(F1719,Table!$A$2:$C$121,3,0)</f>
        <v>6</v>
      </c>
      <c r="J1719" s="17" t="s">
        <v>11461</v>
      </c>
      <c r="K1719" s="25" t="str">
        <f>LEFT(J1719,MIN(FIND({0,1,2,3,4,5,6,7,8,9},ASC(J1719)&amp;1234567890))-1)</f>
        <v>Ge</v>
      </c>
      <c r="L1719" s="25">
        <f t="shared" si="53"/>
        <v>2</v>
      </c>
      <c r="M1719" s="25">
        <f>VLOOKUP(K1719,Table!$A$2:$C$121,2,0)</f>
        <v>14</v>
      </c>
      <c r="N1719" s="26">
        <f>VLOOKUP(K1719,Table!$A$2:$C$121,3,0)</f>
        <v>4</v>
      </c>
      <c r="O1719" s="13" t="str">
        <f>VLOOKUP(A1719,Table!$U$1:$V$230,2,0)</f>
        <v>Orthorhombic</v>
      </c>
      <c r="P1719" s="1"/>
    </row>
    <row r="1720" spans="1:16">
      <c r="A1720" s="12">
        <v>62</v>
      </c>
      <c r="B1720" s="12">
        <v>85208</v>
      </c>
      <c r="C1720" s="12" t="s">
        <v>2293</v>
      </c>
      <c r="D1720" s="12" t="s">
        <v>2450</v>
      </c>
      <c r="E1720" s="17" t="s">
        <v>11954</v>
      </c>
      <c r="F1720" s="25" t="str">
        <f>LEFT(E1720,MIN(FIND({0,1,2,3,4,5,6,7,8,9},ASC(E1720)&amp;1234567890))-1)</f>
        <v>Ru</v>
      </c>
      <c r="G1720" s="25">
        <f t="shared" si="52"/>
        <v>3.71</v>
      </c>
      <c r="H1720" s="25">
        <f>VLOOKUP(F1720,Table!$A$2:$C$121,2,0)</f>
        <v>8</v>
      </c>
      <c r="I1720" s="26">
        <f>VLOOKUP(F1720,Table!$A$2:$C$121,3,0)</f>
        <v>5</v>
      </c>
      <c r="J1720" s="17" t="s">
        <v>11374</v>
      </c>
      <c r="K1720" s="25" t="str">
        <f>LEFT(J1720,MIN(FIND({0,1,2,3,4,5,6,7,8,9},ASC(J1720)&amp;1234567890))-1)</f>
        <v>Si</v>
      </c>
      <c r="L1720" s="25">
        <f t="shared" si="53"/>
        <v>3</v>
      </c>
      <c r="M1720" s="25">
        <f>VLOOKUP(K1720,Table!$A$2:$C$121,2,0)</f>
        <v>14</v>
      </c>
      <c r="N1720" s="26">
        <f>VLOOKUP(K1720,Table!$A$2:$C$121,3,0)</f>
        <v>3</v>
      </c>
      <c r="O1720" s="13" t="str">
        <f>VLOOKUP(A1720,Table!$U$1:$V$230,2,0)</f>
        <v>Orthorhombic</v>
      </c>
      <c r="P1720" s="1"/>
    </row>
    <row r="1721" spans="1:16">
      <c r="A1721" s="12">
        <v>62</v>
      </c>
      <c r="B1721" s="12">
        <v>85417</v>
      </c>
      <c r="C1721" s="12" t="s">
        <v>2293</v>
      </c>
      <c r="D1721" s="12" t="s">
        <v>2451</v>
      </c>
      <c r="E1721" s="17" t="s">
        <v>11367</v>
      </c>
      <c r="F1721" s="25" t="str">
        <f>LEFT(E1721,MIN(FIND({0,1,2,3,4,5,6,7,8,9},ASC(E1721)&amp;1234567890))-1)</f>
        <v>Tb</v>
      </c>
      <c r="G1721" s="25">
        <f t="shared" si="52"/>
        <v>2</v>
      </c>
      <c r="H1721" s="25">
        <f>VLOOKUP(F1721,Table!$A$2:$C$121,2,0)</f>
        <v>3</v>
      </c>
      <c r="I1721" s="26">
        <f>VLOOKUP(F1721,Table!$A$2:$C$121,3,0)</f>
        <v>6</v>
      </c>
      <c r="J1721" s="17" t="s">
        <v>533</v>
      </c>
      <c r="K1721" s="25" t="str">
        <f>LEFT(J1721,MIN(FIND({0,1,2,3,4,5,6,7,8,9},ASC(J1721)&amp;1234567890))-1)</f>
        <v>Se</v>
      </c>
      <c r="L1721" s="25">
        <f t="shared" si="53"/>
        <v>3</v>
      </c>
      <c r="M1721" s="25">
        <f>VLOOKUP(K1721,Table!$A$2:$C$121,2,0)</f>
        <v>16</v>
      </c>
      <c r="N1721" s="26">
        <f>VLOOKUP(K1721,Table!$A$2:$C$121,3,0)</f>
        <v>4</v>
      </c>
      <c r="O1721" s="13" t="str">
        <f>VLOOKUP(A1721,Table!$U$1:$V$230,2,0)</f>
        <v>Orthorhombic</v>
      </c>
      <c r="P1721" s="1"/>
    </row>
    <row r="1722" spans="1:16">
      <c r="A1722" s="12">
        <v>62</v>
      </c>
      <c r="B1722" s="12">
        <v>85525</v>
      </c>
      <c r="C1722" s="12" t="s">
        <v>2293</v>
      </c>
      <c r="D1722" s="12" t="s">
        <v>2452</v>
      </c>
      <c r="E1722" s="17" t="s">
        <v>11830</v>
      </c>
      <c r="F1722" s="25" t="str">
        <f>LEFT(E1722,MIN(FIND({0,1,2,3,4,5,6,7,8,9},ASC(E1722)&amp;1234567890))-1)</f>
        <v>Pd</v>
      </c>
      <c r="G1722" s="25">
        <f t="shared" si="52"/>
        <v>3</v>
      </c>
      <c r="H1722" s="25">
        <f>VLOOKUP(F1722,Table!$A$2:$C$121,2,0)</f>
        <v>10</v>
      </c>
      <c r="I1722" s="26">
        <f>VLOOKUP(F1722,Table!$A$2:$C$121,3,0)</f>
        <v>5</v>
      </c>
      <c r="J1722" s="17" t="s">
        <v>11467</v>
      </c>
      <c r="K1722" s="25" t="str">
        <f>LEFT(J1722,MIN(FIND({0,1,2,3,4,5,6,7,8,9},ASC(J1722)&amp;1234567890))-1)</f>
        <v>P</v>
      </c>
      <c r="L1722" s="25">
        <f t="shared" si="53"/>
        <v>1</v>
      </c>
      <c r="M1722" s="25">
        <f>VLOOKUP(K1722,Table!$A$2:$C$121,2,0)</f>
        <v>15</v>
      </c>
      <c r="N1722" s="26">
        <f>VLOOKUP(K1722,Table!$A$2:$C$121,3,0)</f>
        <v>3</v>
      </c>
      <c r="O1722" s="13" t="str">
        <f>VLOOKUP(A1722,Table!$U$1:$V$230,2,0)</f>
        <v>Orthorhombic</v>
      </c>
      <c r="P1722" s="1"/>
    </row>
    <row r="1723" spans="1:16">
      <c r="A1723" s="12">
        <v>62</v>
      </c>
      <c r="B1723" s="12">
        <v>81855</v>
      </c>
      <c r="C1723" s="12" t="s">
        <v>2350</v>
      </c>
      <c r="D1723" s="12" t="s">
        <v>2453</v>
      </c>
      <c r="E1723" s="17" t="s">
        <v>434</v>
      </c>
      <c r="F1723" s="25" t="str">
        <f>LEFT(E1723,MIN(FIND({0,1,2,3,4,5,6,7,8,9},ASC(E1723)&amp;1234567890))-1)</f>
        <v>Os</v>
      </c>
      <c r="G1723" s="25">
        <f t="shared" si="52"/>
        <v>1</v>
      </c>
      <c r="H1723" s="25">
        <f>VLOOKUP(F1723,Table!$A$2:$C$121,2,0)</f>
        <v>8</v>
      </c>
      <c r="I1723" s="26">
        <f>VLOOKUP(F1723,Table!$A$2:$C$121,3,0)</f>
        <v>6</v>
      </c>
      <c r="J1723" s="17" t="s">
        <v>380</v>
      </c>
      <c r="K1723" s="25" t="str">
        <f>LEFT(J1723,MIN(FIND({0,1,2,3,4,5,6,7,8,9},ASC(J1723)&amp;1234567890))-1)</f>
        <v>F</v>
      </c>
      <c r="L1723" s="25">
        <f t="shared" si="53"/>
        <v>6</v>
      </c>
      <c r="M1723" s="25">
        <f>VLOOKUP(K1723,Table!$A$2:$C$121,2,0)</f>
        <v>17</v>
      </c>
      <c r="N1723" s="26">
        <f>VLOOKUP(K1723,Table!$A$2:$C$121,3,0)</f>
        <v>2</v>
      </c>
      <c r="O1723" s="13" t="str">
        <f>VLOOKUP(A1723,Table!$U$1:$V$230,2,0)</f>
        <v>Orthorhombic</v>
      </c>
      <c r="P1723" s="1"/>
    </row>
    <row r="1724" spans="1:16">
      <c r="A1724" s="12">
        <v>62</v>
      </c>
      <c r="B1724" s="12">
        <v>81856</v>
      </c>
      <c r="C1724" s="12" t="s">
        <v>2350</v>
      </c>
      <c r="D1724" s="12" t="s">
        <v>2454</v>
      </c>
      <c r="E1724" s="17" t="s">
        <v>539</v>
      </c>
      <c r="F1724" s="25" t="str">
        <f>LEFT(E1724,MIN(FIND({0,1,2,3,4,5,6,7,8,9},ASC(E1724)&amp;1234567890))-1)</f>
        <v>Pt</v>
      </c>
      <c r="G1724" s="25">
        <f t="shared" si="52"/>
        <v>1</v>
      </c>
      <c r="H1724" s="25">
        <f>VLOOKUP(F1724,Table!$A$2:$C$121,2,0)</f>
        <v>10</v>
      </c>
      <c r="I1724" s="26">
        <f>VLOOKUP(F1724,Table!$A$2:$C$121,3,0)</f>
        <v>6</v>
      </c>
      <c r="J1724" s="17" t="s">
        <v>380</v>
      </c>
      <c r="K1724" s="25" t="str">
        <f>LEFT(J1724,MIN(FIND({0,1,2,3,4,5,6,7,8,9},ASC(J1724)&amp;1234567890))-1)</f>
        <v>F</v>
      </c>
      <c r="L1724" s="25">
        <f t="shared" si="53"/>
        <v>6</v>
      </c>
      <c r="M1724" s="25">
        <f>VLOOKUP(K1724,Table!$A$2:$C$121,2,0)</f>
        <v>17</v>
      </c>
      <c r="N1724" s="26">
        <f>VLOOKUP(K1724,Table!$A$2:$C$121,3,0)</f>
        <v>2</v>
      </c>
      <c r="O1724" s="13" t="str">
        <f>VLOOKUP(A1724,Table!$U$1:$V$230,2,0)</f>
        <v>Orthorhombic</v>
      </c>
      <c r="P1724" s="1"/>
    </row>
    <row r="1725" spans="1:16">
      <c r="A1725" s="12">
        <v>62</v>
      </c>
      <c r="B1725" s="12">
        <v>85732</v>
      </c>
      <c r="C1725" s="12" t="s">
        <v>2293</v>
      </c>
      <c r="D1725" s="12" t="s">
        <v>2455</v>
      </c>
      <c r="E1725" s="17" t="s">
        <v>11428</v>
      </c>
      <c r="F1725" s="25" t="str">
        <f>LEFT(E1725,MIN(FIND({0,1,2,3,4,5,6,7,8,9},ASC(E1725)&amp;1234567890))-1)</f>
        <v>U</v>
      </c>
      <c r="G1725" s="25">
        <f t="shared" si="52"/>
        <v>2</v>
      </c>
      <c r="H1725" s="25">
        <f>VLOOKUP(F1725,Table!$A$2:$C$121,2,0)</f>
        <v>3</v>
      </c>
      <c r="I1725" s="26">
        <f>VLOOKUP(F1725,Table!$A$2:$C$121,3,0)</f>
        <v>7</v>
      </c>
      <c r="J1725" s="17" t="s">
        <v>36</v>
      </c>
      <c r="K1725" s="25" t="str">
        <f>LEFT(J1725,MIN(FIND({0,1,2,3,4,5,6,7,8,9},ASC(J1725)&amp;1234567890))-1)</f>
        <v>Te</v>
      </c>
      <c r="L1725" s="25">
        <f t="shared" si="53"/>
        <v>3</v>
      </c>
      <c r="M1725" s="25">
        <f>VLOOKUP(K1725,Table!$A$2:$C$121,2,0)</f>
        <v>16</v>
      </c>
      <c r="N1725" s="26">
        <f>VLOOKUP(K1725,Table!$A$2:$C$121,3,0)</f>
        <v>5</v>
      </c>
      <c r="O1725" s="13" t="str">
        <f>VLOOKUP(A1725,Table!$U$1:$V$230,2,0)</f>
        <v>Orthorhombic</v>
      </c>
      <c r="P1725" s="1"/>
    </row>
    <row r="1726" spans="1:16">
      <c r="A1726" s="12">
        <v>62</v>
      </c>
      <c r="B1726" s="12">
        <v>86209</v>
      </c>
      <c r="C1726" s="12" t="s">
        <v>2295</v>
      </c>
      <c r="D1726" s="12" t="s">
        <v>2101</v>
      </c>
      <c r="E1726" s="17" t="s">
        <v>330</v>
      </c>
      <c r="F1726" s="25" t="str">
        <f>LEFT(E1726,MIN(FIND({0,1,2,3,4,5,6,7,8,9},ASC(E1726)&amp;1234567890))-1)</f>
        <v>Ca</v>
      </c>
      <c r="G1726" s="25">
        <f t="shared" si="52"/>
        <v>1</v>
      </c>
      <c r="H1726" s="25">
        <f>VLOOKUP(F1726,Table!$A$2:$C$121,2,0)</f>
        <v>2</v>
      </c>
      <c r="I1726" s="26">
        <f>VLOOKUP(F1726,Table!$A$2:$C$121,3,0)</f>
        <v>4</v>
      </c>
      <c r="J1726" s="17" t="s">
        <v>11305</v>
      </c>
      <c r="K1726" s="25" t="str">
        <f>LEFT(J1726,MIN(FIND({0,1,2,3,4,5,6,7,8,9},ASC(J1726)&amp;1234567890))-1)</f>
        <v>Cl</v>
      </c>
      <c r="L1726" s="25">
        <f t="shared" si="53"/>
        <v>2</v>
      </c>
      <c r="M1726" s="25">
        <f>VLOOKUP(K1726,Table!$A$2:$C$121,2,0)</f>
        <v>17</v>
      </c>
      <c r="N1726" s="26">
        <f>VLOOKUP(K1726,Table!$A$2:$C$121,3,0)</f>
        <v>3</v>
      </c>
      <c r="O1726" s="13" t="str">
        <f>VLOOKUP(A1726,Table!$U$1:$V$230,2,0)</f>
        <v>Orthorhombic</v>
      </c>
      <c r="P1726" s="1"/>
    </row>
    <row r="1727" spans="1:16">
      <c r="A1727" s="12">
        <v>62</v>
      </c>
      <c r="B1727" s="12">
        <v>86279</v>
      </c>
      <c r="C1727" s="12" t="s">
        <v>2293</v>
      </c>
      <c r="D1727" s="12" t="s">
        <v>1274</v>
      </c>
      <c r="E1727" s="17" t="s">
        <v>11666</v>
      </c>
      <c r="F1727" s="25" t="str">
        <f>LEFT(E1727,MIN(FIND({0,1,2,3,4,5,6,7,8,9},ASC(E1727)&amp;1234567890))-1)</f>
        <v>Si</v>
      </c>
      <c r="G1727" s="25">
        <f t="shared" si="52"/>
        <v>96</v>
      </c>
      <c r="H1727" s="25">
        <f>VLOOKUP(F1727,Table!$A$2:$C$121,2,0)</f>
        <v>14</v>
      </c>
      <c r="I1727" s="26">
        <f>VLOOKUP(F1727,Table!$A$2:$C$121,3,0)</f>
        <v>3</v>
      </c>
      <c r="J1727" s="17" t="s">
        <v>11667</v>
      </c>
      <c r="K1727" s="25" t="str">
        <f>LEFT(J1727,MIN(FIND({0,1,2,3,4,5,6,7,8,9},ASC(J1727)&amp;1234567890))-1)</f>
        <v>O</v>
      </c>
      <c r="L1727" s="25">
        <f t="shared" si="53"/>
        <v>192</v>
      </c>
      <c r="M1727" s="25">
        <f>VLOOKUP(K1727,Table!$A$2:$C$121,2,0)</f>
        <v>16</v>
      </c>
      <c r="N1727" s="26">
        <f>VLOOKUP(K1727,Table!$A$2:$C$121,3,0)</f>
        <v>2</v>
      </c>
      <c r="O1727" s="13" t="str">
        <f>VLOOKUP(A1727,Table!$U$1:$V$230,2,0)</f>
        <v>Orthorhombic</v>
      </c>
      <c r="P1727" s="1"/>
    </row>
    <row r="1728" spans="1:16">
      <c r="A1728" s="12">
        <v>62</v>
      </c>
      <c r="B1728" s="12">
        <v>200788</v>
      </c>
      <c r="C1728" s="12" t="s">
        <v>2293</v>
      </c>
      <c r="D1728" s="12" t="s">
        <v>2456</v>
      </c>
      <c r="E1728" s="17" t="s">
        <v>11955</v>
      </c>
      <c r="F1728" s="25" t="str">
        <f>LEFT(E1728,MIN(FIND({0,1,2,3,4,5,6,7,8,9},ASC(E1728)&amp;1234567890))-1)</f>
        <v>Ta</v>
      </c>
      <c r="G1728" s="25">
        <f t="shared" si="52"/>
        <v>5</v>
      </c>
      <c r="H1728" s="25">
        <f>VLOOKUP(F1728,Table!$A$2:$C$121,2,0)</f>
        <v>5</v>
      </c>
      <c r="I1728" s="26">
        <f>VLOOKUP(F1728,Table!$A$2:$C$121,3,0)</f>
        <v>6</v>
      </c>
      <c r="J1728" s="17" t="s">
        <v>378</v>
      </c>
      <c r="K1728" s="25" t="str">
        <f>LEFT(J1728,MIN(FIND({0,1,2,3,4,5,6,7,8,9},ASC(J1728)&amp;1234567890))-1)</f>
        <v>P</v>
      </c>
      <c r="L1728" s="25">
        <f t="shared" si="53"/>
        <v>3</v>
      </c>
      <c r="M1728" s="25">
        <f>VLOOKUP(K1728,Table!$A$2:$C$121,2,0)</f>
        <v>15</v>
      </c>
      <c r="N1728" s="26">
        <f>VLOOKUP(K1728,Table!$A$2:$C$121,3,0)</f>
        <v>3</v>
      </c>
      <c r="O1728" s="13" t="str">
        <f>VLOOKUP(A1728,Table!$U$1:$V$230,2,0)</f>
        <v>Orthorhombic</v>
      </c>
      <c r="P1728" s="1"/>
    </row>
    <row r="1729" spans="1:16">
      <c r="A1729" s="12">
        <v>62</v>
      </c>
      <c r="B1729" s="12">
        <v>203137</v>
      </c>
      <c r="C1729" s="12" t="s">
        <v>2293</v>
      </c>
      <c r="D1729" s="12" t="s">
        <v>2256</v>
      </c>
      <c r="E1729" s="17" t="s">
        <v>433</v>
      </c>
      <c r="F1729" s="25" t="str">
        <f>LEFT(E1729,MIN(FIND({0,1,2,3,4,5,6,7,8,9},ASC(E1729)&amp;1234567890))-1)</f>
        <v>Sr</v>
      </c>
      <c r="G1729" s="25">
        <f t="shared" si="52"/>
        <v>1</v>
      </c>
      <c r="H1729" s="25">
        <f>VLOOKUP(F1729,Table!$A$2:$C$121,2,0)</f>
        <v>2</v>
      </c>
      <c r="I1729" s="26">
        <f>VLOOKUP(F1729,Table!$A$2:$C$121,3,0)</f>
        <v>5</v>
      </c>
      <c r="J1729" s="17" t="s">
        <v>11321</v>
      </c>
      <c r="K1729" s="25" t="str">
        <f>LEFT(J1729,MIN(FIND({0,1,2,3,4,5,6,7,8,9},ASC(J1729)&amp;1234567890))-1)</f>
        <v>I</v>
      </c>
      <c r="L1729" s="25">
        <f t="shared" si="53"/>
        <v>2</v>
      </c>
      <c r="M1729" s="25">
        <f>VLOOKUP(K1729,Table!$A$2:$C$121,2,0)</f>
        <v>17</v>
      </c>
      <c r="N1729" s="26">
        <f>VLOOKUP(K1729,Table!$A$2:$C$121,3,0)</f>
        <v>5</v>
      </c>
      <c r="O1729" s="13" t="str">
        <f>VLOOKUP(A1729,Table!$U$1:$V$230,2,0)</f>
        <v>Orthorhombic</v>
      </c>
      <c r="P1729" s="1"/>
    </row>
    <row r="1730" spans="1:16">
      <c r="A1730" s="12">
        <v>62</v>
      </c>
      <c r="B1730" s="12">
        <v>201997</v>
      </c>
      <c r="C1730" s="12" t="s">
        <v>2303</v>
      </c>
      <c r="D1730" s="12" t="s">
        <v>2457</v>
      </c>
      <c r="E1730" s="17" t="s">
        <v>590</v>
      </c>
      <c r="F1730" s="25" t="str">
        <f>LEFT(E1730,MIN(FIND({0,1,2,3,4,5,6,7,8,9},ASC(E1730)&amp;1234567890))-1)</f>
        <v>Sm</v>
      </c>
      <c r="G1730" s="25">
        <f t="shared" ref="G1730:G1793" si="54">IF(SUBSTITUTE(E1730,F1730,"")="",1,SUBSTITUTE(E1730,F1730,""))*1</f>
        <v>1</v>
      </c>
      <c r="H1730" s="25">
        <f>VLOOKUP(F1730,Table!$A$2:$C$121,2,0)</f>
        <v>3</v>
      </c>
      <c r="I1730" s="26">
        <f>VLOOKUP(F1730,Table!$A$2:$C$121,3,0)</f>
        <v>6</v>
      </c>
      <c r="J1730" s="17" t="s">
        <v>11305</v>
      </c>
      <c r="K1730" s="25" t="str">
        <f>LEFT(J1730,MIN(FIND({0,1,2,3,4,5,6,7,8,9},ASC(J1730)&amp;1234567890))-1)</f>
        <v>Cl</v>
      </c>
      <c r="L1730" s="25">
        <f t="shared" ref="L1730:L1793" si="55">IF(SUBSTITUTE(J1730,K1730,"")="",1,SUBSTITUTE(J1730,K1730,""))*1</f>
        <v>2</v>
      </c>
      <c r="M1730" s="25">
        <f>VLOOKUP(K1730,Table!$A$2:$C$121,2,0)</f>
        <v>17</v>
      </c>
      <c r="N1730" s="26">
        <f>VLOOKUP(K1730,Table!$A$2:$C$121,3,0)</f>
        <v>3</v>
      </c>
      <c r="O1730" s="13" t="str">
        <f>VLOOKUP(A1730,Table!$U$1:$V$230,2,0)</f>
        <v>Orthorhombic</v>
      </c>
      <c r="P1730" s="1"/>
    </row>
    <row r="1731" spans="1:16">
      <c r="A1731" s="12">
        <v>62</v>
      </c>
      <c r="B1731" s="12">
        <v>402457</v>
      </c>
      <c r="C1731" s="12" t="s">
        <v>2293</v>
      </c>
      <c r="D1731" s="12" t="s">
        <v>703</v>
      </c>
      <c r="E1731" s="17" t="s">
        <v>11307</v>
      </c>
      <c r="F1731" s="25" t="str">
        <f>LEFT(E1731,MIN(FIND({0,1,2,3,4,5,6,7,8,9},ASC(E1731)&amp;1234567890))-1)</f>
        <v>Tm</v>
      </c>
      <c r="G1731" s="25">
        <f t="shared" si="54"/>
        <v>2</v>
      </c>
      <c r="H1731" s="25">
        <f>VLOOKUP(F1731,Table!$A$2:$C$121,2,0)</f>
        <v>3</v>
      </c>
      <c r="I1731" s="26">
        <f>VLOOKUP(F1731,Table!$A$2:$C$121,3,0)</f>
        <v>6</v>
      </c>
      <c r="J1731" s="17" t="s">
        <v>336</v>
      </c>
      <c r="K1731" s="25" t="str">
        <f>LEFT(J1731,MIN(FIND({0,1,2,3,4,5,6,7,8,9},ASC(J1731)&amp;1234567890))-1)</f>
        <v>S</v>
      </c>
      <c r="L1731" s="25">
        <f t="shared" si="55"/>
        <v>3</v>
      </c>
      <c r="M1731" s="25">
        <f>VLOOKUP(K1731,Table!$A$2:$C$121,2,0)</f>
        <v>16</v>
      </c>
      <c r="N1731" s="26">
        <f>VLOOKUP(K1731,Table!$A$2:$C$121,3,0)</f>
        <v>3</v>
      </c>
      <c r="O1731" s="13" t="str">
        <f>VLOOKUP(A1731,Table!$U$1:$V$230,2,0)</f>
        <v>Orthorhombic</v>
      </c>
      <c r="P1731" s="1"/>
    </row>
    <row r="1732" spans="1:16">
      <c r="A1732" s="12">
        <v>62</v>
      </c>
      <c r="B1732" s="12">
        <v>406579</v>
      </c>
      <c r="C1732" s="12" t="s">
        <v>2293</v>
      </c>
      <c r="D1732" s="12" t="s">
        <v>2458</v>
      </c>
      <c r="E1732" s="17" t="s">
        <v>11956</v>
      </c>
      <c r="F1732" s="25" t="str">
        <f>LEFT(E1732,MIN(FIND({0,1,2,3,4,5,6,7,8,9},ASC(E1732)&amp;1234567890))-1)</f>
        <v>Sc</v>
      </c>
      <c r="G1732" s="25">
        <f t="shared" si="54"/>
        <v>2</v>
      </c>
      <c r="H1732" s="25">
        <f>VLOOKUP(F1732,Table!$A$2:$C$121,2,0)</f>
        <v>3</v>
      </c>
      <c r="I1732" s="26">
        <f>VLOOKUP(F1732,Table!$A$2:$C$121,3,0)</f>
        <v>4</v>
      </c>
      <c r="J1732" s="17" t="s">
        <v>328</v>
      </c>
      <c r="K1732" s="25" t="str">
        <f>LEFT(J1732,MIN(FIND({0,1,2,3,4,5,6,7,8,9},ASC(J1732)&amp;1234567890))-1)</f>
        <v>Te</v>
      </c>
      <c r="L1732" s="25">
        <f t="shared" si="55"/>
        <v>1</v>
      </c>
      <c r="M1732" s="25">
        <f>VLOOKUP(K1732,Table!$A$2:$C$121,2,0)</f>
        <v>16</v>
      </c>
      <c r="N1732" s="26">
        <f>VLOOKUP(K1732,Table!$A$2:$C$121,3,0)</f>
        <v>5</v>
      </c>
      <c r="O1732" s="13" t="str">
        <f>VLOOKUP(A1732,Table!$U$1:$V$230,2,0)</f>
        <v>Orthorhombic</v>
      </c>
      <c r="P1732" s="1"/>
    </row>
    <row r="1733" spans="1:16">
      <c r="A1733" s="12">
        <v>62</v>
      </c>
      <c r="B1733" s="12">
        <v>409260</v>
      </c>
      <c r="C1733" s="12" t="s">
        <v>2293</v>
      </c>
      <c r="D1733" s="12" t="s">
        <v>2459</v>
      </c>
      <c r="E1733" s="17" t="s">
        <v>11656</v>
      </c>
      <c r="F1733" s="25" t="str">
        <f>LEFT(E1733,MIN(FIND({0,1,2,3,4,5,6,7,8,9},ASC(E1733)&amp;1234567890))-1)</f>
        <v>Ba</v>
      </c>
      <c r="G1733" s="25">
        <f t="shared" si="54"/>
        <v>2</v>
      </c>
      <c r="H1733" s="25">
        <f>VLOOKUP(F1733,Table!$A$2:$C$121,2,0)</f>
        <v>2</v>
      </c>
      <c r="I1733" s="26">
        <f>VLOOKUP(F1733,Table!$A$2:$C$121,3,0)</f>
        <v>6</v>
      </c>
      <c r="J1733" s="17" t="s">
        <v>11370</v>
      </c>
      <c r="K1733" s="25" t="str">
        <f>LEFT(J1733,MIN(FIND({0,1,2,3,4,5,6,7,8,9},ASC(J1733)&amp;1234567890))-1)</f>
        <v>Ge</v>
      </c>
      <c r="L1733" s="25">
        <f t="shared" si="55"/>
        <v>4</v>
      </c>
      <c r="M1733" s="25">
        <f>VLOOKUP(K1733,Table!$A$2:$C$121,2,0)</f>
        <v>14</v>
      </c>
      <c r="N1733" s="26">
        <f>VLOOKUP(K1733,Table!$A$2:$C$121,3,0)</f>
        <v>4</v>
      </c>
      <c r="O1733" s="13" t="str">
        <f>VLOOKUP(A1733,Table!$U$1:$V$230,2,0)</f>
        <v>Orthorhombic</v>
      </c>
      <c r="P1733" s="1"/>
    </row>
    <row r="1734" spans="1:16">
      <c r="A1734" s="12">
        <v>62</v>
      </c>
      <c r="B1734" s="12">
        <v>40825</v>
      </c>
      <c r="C1734" s="12" t="s">
        <v>2295</v>
      </c>
      <c r="D1734" s="12" t="s">
        <v>2460</v>
      </c>
      <c r="E1734" s="17" t="s">
        <v>422</v>
      </c>
      <c r="F1734" s="25" t="str">
        <f>LEFT(E1734,MIN(FIND({0,1,2,3,4,5,6,7,8,9},ASC(E1734)&amp;1234567890))-1)</f>
        <v>Yb</v>
      </c>
      <c r="G1734" s="25">
        <f t="shared" si="54"/>
        <v>3</v>
      </c>
      <c r="H1734" s="25">
        <f>VLOOKUP(F1734,Table!$A$2:$C$121,2,0)</f>
        <v>3</v>
      </c>
      <c r="I1734" s="26">
        <f>VLOOKUP(F1734,Table!$A$2:$C$121,3,0)</f>
        <v>6</v>
      </c>
      <c r="J1734" s="17" t="s">
        <v>581</v>
      </c>
      <c r="K1734" s="25" t="str">
        <f>LEFT(J1734,MIN(FIND({0,1,2,3,4,5,6,7,8,9},ASC(J1734)&amp;1234567890))-1)</f>
        <v>Se</v>
      </c>
      <c r="L1734" s="25">
        <f t="shared" si="55"/>
        <v>4</v>
      </c>
      <c r="M1734" s="25">
        <f>VLOOKUP(K1734,Table!$A$2:$C$121,2,0)</f>
        <v>16</v>
      </c>
      <c r="N1734" s="26">
        <f>VLOOKUP(K1734,Table!$A$2:$C$121,3,0)</f>
        <v>4</v>
      </c>
      <c r="O1734" s="13" t="str">
        <f>VLOOKUP(A1734,Table!$U$1:$V$230,2,0)</f>
        <v>Orthorhombic</v>
      </c>
      <c r="P1734" s="1"/>
    </row>
    <row r="1735" spans="1:16">
      <c r="A1735" s="12">
        <v>62</v>
      </c>
      <c r="B1735" s="12">
        <v>41707</v>
      </c>
      <c r="C1735" s="12" t="s">
        <v>2293</v>
      </c>
      <c r="D1735" s="12" t="s">
        <v>2461</v>
      </c>
      <c r="E1735" s="17" t="s">
        <v>11309</v>
      </c>
      <c r="F1735" s="25" t="str">
        <f>LEFT(E1735,MIN(FIND({0,1,2,3,4,5,6,7,8,9},ASC(E1735)&amp;1234567890))-1)</f>
        <v>Sm</v>
      </c>
      <c r="G1735" s="25">
        <f t="shared" si="54"/>
        <v>5</v>
      </c>
      <c r="H1735" s="25">
        <f>VLOOKUP(F1735,Table!$A$2:$C$121,2,0)</f>
        <v>3</v>
      </c>
      <c r="I1735" s="26">
        <f>VLOOKUP(F1735,Table!$A$2:$C$121,3,0)</f>
        <v>6</v>
      </c>
      <c r="J1735" s="17" t="s">
        <v>11370</v>
      </c>
      <c r="K1735" s="25" t="str">
        <f>LEFT(J1735,MIN(FIND({0,1,2,3,4,5,6,7,8,9},ASC(J1735)&amp;1234567890))-1)</f>
        <v>Ge</v>
      </c>
      <c r="L1735" s="25">
        <f t="shared" si="55"/>
        <v>4</v>
      </c>
      <c r="M1735" s="25">
        <f>VLOOKUP(K1735,Table!$A$2:$C$121,2,0)</f>
        <v>14</v>
      </c>
      <c r="N1735" s="26">
        <f>VLOOKUP(K1735,Table!$A$2:$C$121,3,0)</f>
        <v>4</v>
      </c>
      <c r="O1735" s="13" t="str">
        <f>VLOOKUP(A1735,Table!$U$1:$V$230,2,0)</f>
        <v>Orthorhombic</v>
      </c>
      <c r="P1735" s="1"/>
    </row>
    <row r="1736" spans="1:16">
      <c r="A1736" s="12">
        <v>62</v>
      </c>
      <c r="B1736" s="12">
        <v>41755</v>
      </c>
      <c r="C1736" s="12" t="s">
        <v>2293</v>
      </c>
      <c r="D1736" s="12" t="s">
        <v>2462</v>
      </c>
      <c r="E1736" s="17" t="s">
        <v>11656</v>
      </c>
      <c r="F1736" s="25" t="str">
        <f>LEFT(E1736,MIN(FIND({0,1,2,3,4,5,6,7,8,9},ASC(E1736)&amp;1234567890))-1)</f>
        <v>Ba</v>
      </c>
      <c r="G1736" s="25">
        <f t="shared" si="54"/>
        <v>2</v>
      </c>
      <c r="H1736" s="25">
        <f>VLOOKUP(F1736,Table!$A$2:$C$121,2,0)</f>
        <v>2</v>
      </c>
      <c r="I1736" s="26">
        <f>VLOOKUP(F1736,Table!$A$2:$C$121,3,0)</f>
        <v>6</v>
      </c>
      <c r="J1736" s="17" t="s">
        <v>31</v>
      </c>
      <c r="K1736" s="25" t="str">
        <f>LEFT(J1736,MIN(FIND({0,1,2,3,4,5,6,7,8,9},ASC(J1736)&amp;1234567890))-1)</f>
        <v>Si</v>
      </c>
      <c r="L1736" s="25">
        <f t="shared" si="55"/>
        <v>1</v>
      </c>
      <c r="M1736" s="25">
        <f>VLOOKUP(K1736,Table!$A$2:$C$121,2,0)</f>
        <v>14</v>
      </c>
      <c r="N1736" s="26">
        <f>VLOOKUP(K1736,Table!$A$2:$C$121,3,0)</f>
        <v>3</v>
      </c>
      <c r="O1736" s="13" t="str">
        <f>VLOOKUP(A1736,Table!$U$1:$V$230,2,0)</f>
        <v>Orthorhombic</v>
      </c>
      <c r="P1736" s="1"/>
    </row>
    <row r="1737" spans="1:16">
      <c r="A1737" s="12">
        <v>62</v>
      </c>
      <c r="B1737" s="12">
        <v>41815</v>
      </c>
      <c r="C1737" s="12" t="s">
        <v>2293</v>
      </c>
      <c r="D1737" s="12" t="s">
        <v>2463</v>
      </c>
      <c r="E1737" s="17" t="s">
        <v>56</v>
      </c>
      <c r="F1737" s="25" t="str">
        <f>LEFT(E1737,MIN(FIND({0,1,2,3,4,5,6,7,8,9},ASC(E1737)&amp;1234567890))-1)</f>
        <v>Ti</v>
      </c>
      <c r="G1737" s="25">
        <f t="shared" si="54"/>
        <v>5</v>
      </c>
      <c r="H1737" s="25">
        <f>VLOOKUP(F1737,Table!$A$2:$C$121,2,0)</f>
        <v>4</v>
      </c>
      <c r="I1737" s="26">
        <f>VLOOKUP(F1737,Table!$A$2:$C$121,3,0)</f>
        <v>4</v>
      </c>
      <c r="J1737" s="17" t="s">
        <v>11357</v>
      </c>
      <c r="K1737" s="25" t="str">
        <f>LEFT(J1737,MIN(FIND({0,1,2,3,4,5,6,7,8,9},ASC(J1737)&amp;1234567890))-1)</f>
        <v>Sb</v>
      </c>
      <c r="L1737" s="25">
        <f t="shared" si="55"/>
        <v>3</v>
      </c>
      <c r="M1737" s="25">
        <f>VLOOKUP(K1737,Table!$A$2:$C$121,2,0)</f>
        <v>15</v>
      </c>
      <c r="N1737" s="26">
        <f>VLOOKUP(K1737,Table!$A$2:$C$121,3,0)</f>
        <v>5</v>
      </c>
      <c r="O1737" s="13" t="str">
        <f>VLOOKUP(A1737,Table!$U$1:$V$230,2,0)</f>
        <v>Orthorhombic</v>
      </c>
      <c r="P1737" s="1"/>
    </row>
    <row r="1738" spans="1:16">
      <c r="A1738" s="12">
        <v>62</v>
      </c>
      <c r="B1738" s="12">
        <v>41959</v>
      </c>
      <c r="C1738" s="12" t="s">
        <v>2303</v>
      </c>
      <c r="D1738" s="12" t="s">
        <v>2464</v>
      </c>
      <c r="E1738" s="17" t="s">
        <v>330</v>
      </c>
      <c r="F1738" s="25" t="str">
        <f>LEFT(E1738,MIN(FIND({0,1,2,3,4,5,6,7,8,9},ASC(E1738)&amp;1234567890))-1)</f>
        <v>Ca</v>
      </c>
      <c r="G1738" s="25">
        <f t="shared" si="54"/>
        <v>1</v>
      </c>
      <c r="H1738" s="25">
        <f>VLOOKUP(F1738,Table!$A$2:$C$121,2,0)</f>
        <v>2</v>
      </c>
      <c r="I1738" s="26">
        <f>VLOOKUP(F1738,Table!$A$2:$C$121,3,0)</f>
        <v>4</v>
      </c>
      <c r="J1738" s="17" t="s">
        <v>328</v>
      </c>
      <c r="K1738" s="25" t="str">
        <f>LEFT(J1738,MIN(FIND({0,1,2,3,4,5,6,7,8,9},ASC(J1738)&amp;1234567890))-1)</f>
        <v>Te</v>
      </c>
      <c r="L1738" s="25">
        <f t="shared" si="55"/>
        <v>1</v>
      </c>
      <c r="M1738" s="25">
        <f>VLOOKUP(K1738,Table!$A$2:$C$121,2,0)</f>
        <v>16</v>
      </c>
      <c r="N1738" s="26">
        <f>VLOOKUP(K1738,Table!$A$2:$C$121,3,0)</f>
        <v>5</v>
      </c>
      <c r="O1738" s="13" t="str">
        <f>VLOOKUP(A1738,Table!$U$1:$V$230,2,0)</f>
        <v>Orthorhombic</v>
      </c>
      <c r="P1738" s="1"/>
    </row>
    <row r="1739" spans="1:16">
      <c r="A1739" s="12">
        <v>62</v>
      </c>
      <c r="B1739" s="12">
        <v>42079</v>
      </c>
      <c r="C1739" s="12" t="s">
        <v>2293</v>
      </c>
      <c r="D1739" s="12" t="s">
        <v>2465</v>
      </c>
      <c r="E1739" s="17" t="s">
        <v>11390</v>
      </c>
      <c r="F1739" s="25" t="str">
        <f>LEFT(E1739,MIN(FIND({0,1,2,3,4,5,6,7,8,9},ASC(E1739)&amp;1234567890))-1)</f>
        <v>Cr</v>
      </c>
      <c r="G1739" s="25">
        <f t="shared" si="54"/>
        <v>1</v>
      </c>
      <c r="H1739" s="25">
        <f>VLOOKUP(F1739,Table!$A$2:$C$121,2,0)</f>
        <v>6</v>
      </c>
      <c r="I1739" s="26">
        <f>VLOOKUP(F1739,Table!$A$2:$C$121,3,0)</f>
        <v>4</v>
      </c>
      <c r="J1739" s="17" t="s">
        <v>11467</v>
      </c>
      <c r="K1739" s="25" t="str">
        <f>LEFT(J1739,MIN(FIND({0,1,2,3,4,5,6,7,8,9},ASC(J1739)&amp;1234567890))-1)</f>
        <v>P</v>
      </c>
      <c r="L1739" s="25">
        <f t="shared" si="55"/>
        <v>1</v>
      </c>
      <c r="M1739" s="25">
        <f>VLOOKUP(K1739,Table!$A$2:$C$121,2,0)</f>
        <v>15</v>
      </c>
      <c r="N1739" s="26">
        <f>VLOOKUP(K1739,Table!$A$2:$C$121,3,0)</f>
        <v>3</v>
      </c>
      <c r="O1739" s="13" t="str">
        <f>VLOOKUP(A1739,Table!$U$1:$V$230,2,0)</f>
        <v>Orthorhombic</v>
      </c>
      <c r="P1739" s="1"/>
    </row>
    <row r="1740" spans="1:16">
      <c r="A1740" s="12">
        <v>62</v>
      </c>
      <c r="B1740" s="12">
        <v>42123</v>
      </c>
      <c r="C1740" s="12" t="s">
        <v>2295</v>
      </c>
      <c r="D1740" s="12" t="s">
        <v>2466</v>
      </c>
      <c r="E1740" s="17" t="s">
        <v>11957</v>
      </c>
      <c r="F1740" s="25" t="str">
        <f>LEFT(E1740,MIN(FIND({0,1,2,3,4,5,6,7,8,9},ASC(E1740)&amp;1234567890))-1)</f>
        <v>Cr</v>
      </c>
      <c r="G1740" s="25">
        <f t="shared" si="54"/>
        <v>11</v>
      </c>
      <c r="H1740" s="25">
        <f>VLOOKUP(F1740,Table!$A$2:$C$121,2,0)</f>
        <v>6</v>
      </c>
      <c r="I1740" s="26">
        <f>VLOOKUP(F1740,Table!$A$2:$C$121,3,0)</f>
        <v>4</v>
      </c>
      <c r="J1740" s="17" t="s">
        <v>423</v>
      </c>
      <c r="K1740" s="25" t="str">
        <f>LEFT(J1740,MIN(FIND({0,1,2,3,4,5,6,7,8,9},ASC(J1740)&amp;1234567890))-1)</f>
        <v>Ge</v>
      </c>
      <c r="L1740" s="25">
        <f t="shared" si="55"/>
        <v>8</v>
      </c>
      <c r="M1740" s="25">
        <f>VLOOKUP(K1740,Table!$A$2:$C$121,2,0)</f>
        <v>14</v>
      </c>
      <c r="N1740" s="26">
        <f>VLOOKUP(K1740,Table!$A$2:$C$121,3,0)</f>
        <v>4</v>
      </c>
      <c r="O1740" s="13" t="str">
        <f>VLOOKUP(A1740,Table!$U$1:$V$230,2,0)</f>
        <v>Orthorhombic</v>
      </c>
      <c r="P1740" s="1"/>
    </row>
    <row r="1741" spans="1:16">
      <c r="A1741" s="12">
        <v>62</v>
      </c>
      <c r="B1741" s="12">
        <v>42455</v>
      </c>
      <c r="C1741" s="12" t="s">
        <v>2293</v>
      </c>
      <c r="D1741" s="12" t="s">
        <v>2467</v>
      </c>
      <c r="E1741" s="17" t="s">
        <v>11614</v>
      </c>
      <c r="F1741" s="25" t="str">
        <f>LEFT(E1741,MIN(FIND({0,1,2,3,4,5,6,7,8,9},ASC(E1741)&amp;1234567890))-1)</f>
        <v>Ca</v>
      </c>
      <c r="G1741" s="25">
        <f t="shared" si="54"/>
        <v>2</v>
      </c>
      <c r="H1741" s="25">
        <f>VLOOKUP(F1741,Table!$A$2:$C$121,2,0)</f>
        <v>2</v>
      </c>
      <c r="I1741" s="26">
        <f>VLOOKUP(F1741,Table!$A$2:$C$121,3,0)</f>
        <v>4</v>
      </c>
      <c r="J1741" s="17" t="s">
        <v>544</v>
      </c>
      <c r="K1741" s="25" t="str">
        <f>LEFT(J1741,MIN(FIND({0,1,2,3,4,5,6,7,8,9},ASC(J1741)&amp;1234567890))-1)</f>
        <v>Ge</v>
      </c>
      <c r="L1741" s="25">
        <f t="shared" si="55"/>
        <v>1</v>
      </c>
      <c r="M1741" s="25">
        <f>VLOOKUP(K1741,Table!$A$2:$C$121,2,0)</f>
        <v>14</v>
      </c>
      <c r="N1741" s="26">
        <f>VLOOKUP(K1741,Table!$A$2:$C$121,3,0)</f>
        <v>4</v>
      </c>
      <c r="O1741" s="13" t="str">
        <f>VLOOKUP(A1741,Table!$U$1:$V$230,2,0)</f>
        <v>Orthorhombic</v>
      </c>
      <c r="P1741" s="1"/>
    </row>
    <row r="1742" spans="1:16">
      <c r="A1742" s="12">
        <v>62</v>
      </c>
      <c r="B1742" s="12">
        <v>42488</v>
      </c>
      <c r="C1742" s="12" t="s">
        <v>2303</v>
      </c>
      <c r="D1742" s="12" t="s">
        <v>2468</v>
      </c>
      <c r="E1742" s="17" t="s">
        <v>343</v>
      </c>
      <c r="F1742" s="25" t="str">
        <f>LEFT(E1742,MIN(FIND({0,1,2,3,4,5,6,7,8,9},ASC(E1742)&amp;1234567890))-1)</f>
        <v>U</v>
      </c>
      <c r="G1742" s="25">
        <f t="shared" si="54"/>
        <v>1</v>
      </c>
      <c r="H1742" s="25">
        <f>VLOOKUP(F1742,Table!$A$2:$C$121,2,0)</f>
        <v>3</v>
      </c>
      <c r="I1742" s="26">
        <f>VLOOKUP(F1742,Table!$A$2:$C$121,3,0)</f>
        <v>7</v>
      </c>
      <c r="J1742" s="17" t="s">
        <v>34</v>
      </c>
      <c r="K1742" s="25" t="str">
        <f>LEFT(J1742,MIN(FIND({0,1,2,3,4,5,6,7,8,9},ASC(J1742)&amp;1234567890))-1)</f>
        <v>S</v>
      </c>
      <c r="L1742" s="25">
        <f t="shared" si="55"/>
        <v>2</v>
      </c>
      <c r="M1742" s="25">
        <f>VLOOKUP(K1742,Table!$A$2:$C$121,2,0)</f>
        <v>16</v>
      </c>
      <c r="N1742" s="26">
        <f>VLOOKUP(K1742,Table!$A$2:$C$121,3,0)</f>
        <v>3</v>
      </c>
      <c r="O1742" s="13" t="str">
        <f>VLOOKUP(A1742,Table!$U$1:$V$230,2,0)</f>
        <v>Orthorhombic</v>
      </c>
      <c r="P1742" s="1"/>
    </row>
    <row r="1743" spans="1:16">
      <c r="A1743" s="12">
        <v>62</v>
      </c>
      <c r="B1743" s="12">
        <v>42572</v>
      </c>
      <c r="C1743" s="12" t="s">
        <v>2293</v>
      </c>
      <c r="D1743" s="12" t="s">
        <v>2469</v>
      </c>
      <c r="E1743" s="17" t="s">
        <v>11294</v>
      </c>
      <c r="F1743" s="25" t="str">
        <f>LEFT(E1743,MIN(FIND({0,1,2,3,4,5,6,7,8,9},ASC(E1743)&amp;1234567890))-1)</f>
        <v>Rh</v>
      </c>
      <c r="G1743" s="25">
        <f t="shared" si="54"/>
        <v>1</v>
      </c>
      <c r="H1743" s="25">
        <f>VLOOKUP(F1743,Table!$A$2:$C$121,2,0)</f>
        <v>9</v>
      </c>
      <c r="I1743" s="26">
        <f>VLOOKUP(F1743,Table!$A$2:$C$121,3,0)</f>
        <v>5</v>
      </c>
      <c r="J1743" s="17" t="s">
        <v>540</v>
      </c>
      <c r="K1743" s="25" t="str">
        <f>LEFT(J1743,MIN(FIND({0,1,2,3,4,5,6,7,8,9},ASC(J1743)&amp;1234567890))-1)</f>
        <v>As</v>
      </c>
      <c r="L1743" s="25">
        <f t="shared" si="55"/>
        <v>1</v>
      </c>
      <c r="M1743" s="25">
        <f>VLOOKUP(K1743,Table!$A$2:$C$121,2,0)</f>
        <v>15</v>
      </c>
      <c r="N1743" s="26">
        <f>VLOOKUP(K1743,Table!$A$2:$C$121,3,0)</f>
        <v>4</v>
      </c>
      <c r="O1743" s="13" t="str">
        <f>VLOOKUP(A1743,Table!$U$1:$V$230,2,0)</f>
        <v>Orthorhombic</v>
      </c>
      <c r="P1743" s="1"/>
    </row>
    <row r="1744" spans="1:16">
      <c r="A1744" s="12">
        <v>62</v>
      </c>
      <c r="B1744" s="12">
        <v>42577</v>
      </c>
      <c r="C1744" s="12" t="s">
        <v>2293</v>
      </c>
      <c r="D1744" s="12" t="s">
        <v>2470</v>
      </c>
      <c r="E1744" s="17" t="s">
        <v>341</v>
      </c>
      <c r="F1744" s="25" t="str">
        <f>LEFT(E1744,MIN(FIND({0,1,2,3,4,5,6,7,8,9},ASC(E1744)&amp;1234567890))-1)</f>
        <v>Ru</v>
      </c>
      <c r="G1744" s="25">
        <f t="shared" si="54"/>
        <v>1</v>
      </c>
      <c r="H1744" s="25">
        <f>VLOOKUP(F1744,Table!$A$2:$C$121,2,0)</f>
        <v>8</v>
      </c>
      <c r="I1744" s="26">
        <f>VLOOKUP(F1744,Table!$A$2:$C$121,3,0)</f>
        <v>5</v>
      </c>
      <c r="J1744" s="17" t="s">
        <v>540</v>
      </c>
      <c r="K1744" s="25" t="str">
        <f>LEFT(J1744,MIN(FIND({0,1,2,3,4,5,6,7,8,9},ASC(J1744)&amp;1234567890))-1)</f>
        <v>As</v>
      </c>
      <c r="L1744" s="25">
        <f t="shared" si="55"/>
        <v>1</v>
      </c>
      <c r="M1744" s="25">
        <f>VLOOKUP(K1744,Table!$A$2:$C$121,2,0)</f>
        <v>15</v>
      </c>
      <c r="N1744" s="26">
        <f>VLOOKUP(K1744,Table!$A$2:$C$121,3,0)</f>
        <v>4</v>
      </c>
      <c r="O1744" s="13" t="str">
        <f>VLOOKUP(A1744,Table!$U$1:$V$230,2,0)</f>
        <v>Orthorhombic</v>
      </c>
      <c r="P1744" s="1"/>
    </row>
    <row r="1745" spans="1:16">
      <c r="A1745" s="12">
        <v>62</v>
      </c>
      <c r="B1745" s="12">
        <v>42595</v>
      </c>
      <c r="C1745" s="12" t="s">
        <v>2293</v>
      </c>
      <c r="D1745" s="12" t="s">
        <v>2471</v>
      </c>
      <c r="E1745" s="17" t="s">
        <v>11781</v>
      </c>
      <c r="F1745" s="25" t="str">
        <f>LEFT(E1745,MIN(FIND({0,1,2,3,4,5,6,7,8,9},ASC(E1745)&amp;1234567890))-1)</f>
        <v>Pd</v>
      </c>
      <c r="G1745" s="25">
        <f t="shared" si="54"/>
        <v>2</v>
      </c>
      <c r="H1745" s="25">
        <f>VLOOKUP(F1745,Table!$A$2:$C$121,2,0)</f>
        <v>10</v>
      </c>
      <c r="I1745" s="26">
        <f>VLOOKUP(F1745,Table!$A$2:$C$121,3,0)</f>
        <v>5</v>
      </c>
      <c r="J1745" s="17" t="s">
        <v>11291</v>
      </c>
      <c r="K1745" s="25" t="str">
        <f>LEFT(J1745,MIN(FIND({0,1,2,3,4,5,6,7,8,9},ASC(J1745)&amp;1234567890))-1)</f>
        <v>Sn</v>
      </c>
      <c r="L1745" s="25">
        <f t="shared" si="55"/>
        <v>1</v>
      </c>
      <c r="M1745" s="25">
        <f>VLOOKUP(K1745,Table!$A$2:$C$121,2,0)</f>
        <v>14</v>
      </c>
      <c r="N1745" s="26">
        <f>VLOOKUP(K1745,Table!$A$2:$C$121,3,0)</f>
        <v>5</v>
      </c>
      <c r="O1745" s="13" t="str">
        <f>VLOOKUP(A1745,Table!$U$1:$V$230,2,0)</f>
        <v>Orthorhombic</v>
      </c>
      <c r="P1745" s="1"/>
    </row>
    <row r="1746" spans="1:16">
      <c r="A1746" s="12">
        <v>62</v>
      </c>
      <c r="B1746" s="12">
        <v>42731</v>
      </c>
      <c r="C1746" s="12" t="s">
        <v>2293</v>
      </c>
      <c r="D1746" s="12" t="s">
        <v>2472</v>
      </c>
      <c r="E1746" s="17" t="s">
        <v>11658</v>
      </c>
      <c r="F1746" s="25" t="str">
        <f>LEFT(E1746,MIN(FIND({0,1,2,3,4,5,6,7,8,9},ASC(E1746)&amp;1234567890))-1)</f>
        <v>Ir</v>
      </c>
      <c r="G1746" s="25">
        <f t="shared" si="54"/>
        <v>3</v>
      </c>
      <c r="H1746" s="25">
        <f>VLOOKUP(F1746,Table!$A$2:$C$121,2,0)</f>
        <v>9</v>
      </c>
      <c r="I1746" s="26">
        <f>VLOOKUP(F1746,Table!$A$2:$C$121,3,0)</f>
        <v>6</v>
      </c>
      <c r="J1746" s="17" t="s">
        <v>11725</v>
      </c>
      <c r="K1746" s="25" t="str">
        <f>LEFT(J1746,MIN(FIND({0,1,2,3,4,5,6,7,8,9},ASC(J1746)&amp;1234567890))-1)</f>
        <v>Si</v>
      </c>
      <c r="L1746" s="25">
        <f t="shared" si="55"/>
        <v>4</v>
      </c>
      <c r="M1746" s="25">
        <f>VLOOKUP(K1746,Table!$A$2:$C$121,2,0)</f>
        <v>14</v>
      </c>
      <c r="N1746" s="26">
        <f>VLOOKUP(K1746,Table!$A$2:$C$121,3,0)</f>
        <v>3</v>
      </c>
      <c r="O1746" s="13" t="str">
        <f>VLOOKUP(A1746,Table!$U$1:$V$230,2,0)</f>
        <v>Orthorhombic</v>
      </c>
      <c r="P1746" s="1"/>
    </row>
    <row r="1747" spans="1:16">
      <c r="A1747" s="12">
        <v>62</v>
      </c>
      <c r="B1747" s="12">
        <v>42912</v>
      </c>
      <c r="C1747" s="12" t="s">
        <v>2293</v>
      </c>
      <c r="D1747" s="12" t="s">
        <v>2473</v>
      </c>
      <c r="E1747" s="17" t="s">
        <v>11464</v>
      </c>
      <c r="F1747" s="25" t="str">
        <f>LEFT(E1747,MIN(FIND({0,1,2,3,4,5,6,7,8,9},ASC(E1747)&amp;1234567890))-1)</f>
        <v>Pt</v>
      </c>
      <c r="G1747" s="25">
        <f t="shared" si="54"/>
        <v>2</v>
      </c>
      <c r="H1747" s="25">
        <f>VLOOKUP(F1747,Table!$A$2:$C$121,2,0)</f>
        <v>10</v>
      </c>
      <c r="I1747" s="26">
        <f>VLOOKUP(F1747,Table!$A$2:$C$121,3,0)</f>
        <v>6</v>
      </c>
      <c r="J1747" s="17" t="s">
        <v>594</v>
      </c>
      <c r="K1747" s="25" t="str">
        <f>LEFT(J1747,MIN(FIND({0,1,2,3,4,5,6,7,8,9},ASC(J1747)&amp;1234567890))-1)</f>
        <v>Ge</v>
      </c>
      <c r="L1747" s="25">
        <f t="shared" si="55"/>
        <v>3</v>
      </c>
      <c r="M1747" s="25">
        <f>VLOOKUP(K1747,Table!$A$2:$C$121,2,0)</f>
        <v>14</v>
      </c>
      <c r="N1747" s="26">
        <f>VLOOKUP(K1747,Table!$A$2:$C$121,3,0)</f>
        <v>4</v>
      </c>
      <c r="O1747" s="13" t="str">
        <f>VLOOKUP(A1747,Table!$U$1:$V$230,2,0)</f>
        <v>Orthorhombic</v>
      </c>
      <c r="P1747" s="1"/>
    </row>
    <row r="1748" spans="1:16">
      <c r="A1748" s="12">
        <v>62</v>
      </c>
      <c r="B1748" s="12">
        <v>42916</v>
      </c>
      <c r="C1748" s="12" t="s">
        <v>2295</v>
      </c>
      <c r="D1748" s="12" t="s">
        <v>2474</v>
      </c>
      <c r="E1748" s="17" t="s">
        <v>426</v>
      </c>
      <c r="F1748" s="25" t="str">
        <f>LEFT(E1748,MIN(FIND({0,1,2,3,4,5,6,7,8,9},ASC(E1748)&amp;1234567890))-1)</f>
        <v>Hf</v>
      </c>
      <c r="G1748" s="25">
        <f t="shared" si="54"/>
        <v>1</v>
      </c>
      <c r="H1748" s="25">
        <f>VLOOKUP(F1748,Table!$A$2:$C$121,2,0)</f>
        <v>4</v>
      </c>
      <c r="I1748" s="26">
        <f>VLOOKUP(F1748,Table!$A$2:$C$121,3,0)</f>
        <v>6</v>
      </c>
      <c r="J1748" s="17" t="s">
        <v>453</v>
      </c>
      <c r="K1748" s="25" t="str">
        <f>LEFT(J1748,MIN(FIND({0,1,2,3,4,5,6,7,8,9},ASC(J1748)&amp;1234567890))-1)</f>
        <v>As</v>
      </c>
      <c r="L1748" s="25">
        <f t="shared" si="55"/>
        <v>2</v>
      </c>
      <c r="M1748" s="25">
        <f>VLOOKUP(K1748,Table!$A$2:$C$121,2,0)</f>
        <v>15</v>
      </c>
      <c r="N1748" s="26">
        <f>VLOOKUP(K1748,Table!$A$2:$C$121,3,0)</f>
        <v>4</v>
      </c>
      <c r="O1748" s="13" t="str">
        <f>VLOOKUP(A1748,Table!$U$1:$V$230,2,0)</f>
        <v>Orthorhombic</v>
      </c>
      <c r="P1748" s="1"/>
    </row>
    <row r="1749" spans="1:16">
      <c r="A1749" s="12">
        <v>62</v>
      </c>
      <c r="B1749" s="12">
        <v>42944</v>
      </c>
      <c r="C1749" s="12" t="s">
        <v>2293</v>
      </c>
      <c r="D1749" s="12" t="s">
        <v>2475</v>
      </c>
      <c r="E1749" s="17" t="s">
        <v>615</v>
      </c>
      <c r="F1749" s="25" t="str">
        <f>LEFT(E1749,MIN(FIND({0,1,2,3,4,5,6,7,8,9},ASC(E1749)&amp;1234567890))-1)</f>
        <v>Nd</v>
      </c>
      <c r="G1749" s="25">
        <f t="shared" si="54"/>
        <v>1</v>
      </c>
      <c r="H1749" s="25">
        <f>VLOOKUP(F1749,Table!$A$2:$C$121,2,0)</f>
        <v>3</v>
      </c>
      <c r="I1749" s="26">
        <f>VLOOKUP(F1749,Table!$A$2:$C$121,3,0)</f>
        <v>6</v>
      </c>
      <c r="J1749" s="17" t="s">
        <v>31</v>
      </c>
      <c r="K1749" s="25" t="str">
        <f>LEFT(J1749,MIN(FIND({0,1,2,3,4,5,6,7,8,9},ASC(J1749)&amp;1234567890))-1)</f>
        <v>Si</v>
      </c>
      <c r="L1749" s="25">
        <f t="shared" si="55"/>
        <v>1</v>
      </c>
      <c r="M1749" s="25">
        <f>VLOOKUP(K1749,Table!$A$2:$C$121,2,0)</f>
        <v>14</v>
      </c>
      <c r="N1749" s="26">
        <f>VLOOKUP(K1749,Table!$A$2:$C$121,3,0)</f>
        <v>3</v>
      </c>
      <c r="O1749" s="13" t="str">
        <f>VLOOKUP(A1749,Table!$U$1:$V$230,2,0)</f>
        <v>Orthorhombic</v>
      </c>
      <c r="P1749" s="1"/>
    </row>
    <row r="1750" spans="1:16">
      <c r="A1750" s="12">
        <v>62</v>
      </c>
      <c r="B1750" s="12">
        <v>42945</v>
      </c>
      <c r="C1750" s="12" t="s">
        <v>2293</v>
      </c>
      <c r="D1750" s="12" t="s">
        <v>2476</v>
      </c>
      <c r="E1750" s="17" t="s">
        <v>11332</v>
      </c>
      <c r="F1750" s="25" t="str">
        <f>LEFT(E1750,MIN(FIND({0,1,2,3,4,5,6,7,8,9},ASC(E1750)&amp;1234567890))-1)</f>
        <v>Pr</v>
      </c>
      <c r="G1750" s="25">
        <f t="shared" si="54"/>
        <v>1</v>
      </c>
      <c r="H1750" s="25">
        <f>VLOOKUP(F1750,Table!$A$2:$C$121,2,0)</f>
        <v>3</v>
      </c>
      <c r="I1750" s="26">
        <f>VLOOKUP(F1750,Table!$A$2:$C$121,3,0)</f>
        <v>6</v>
      </c>
      <c r="J1750" s="17" t="s">
        <v>31</v>
      </c>
      <c r="K1750" s="25" t="str">
        <f>LEFT(J1750,MIN(FIND({0,1,2,3,4,5,6,7,8,9},ASC(J1750)&amp;1234567890))-1)</f>
        <v>Si</v>
      </c>
      <c r="L1750" s="25">
        <f t="shared" si="55"/>
        <v>1</v>
      </c>
      <c r="M1750" s="25">
        <f>VLOOKUP(K1750,Table!$A$2:$C$121,2,0)</f>
        <v>14</v>
      </c>
      <c r="N1750" s="26">
        <f>VLOOKUP(K1750,Table!$A$2:$C$121,3,0)</f>
        <v>3</v>
      </c>
      <c r="O1750" s="13" t="str">
        <f>VLOOKUP(A1750,Table!$U$1:$V$230,2,0)</f>
        <v>Orthorhombic</v>
      </c>
      <c r="P1750" s="1"/>
    </row>
    <row r="1751" spans="1:16">
      <c r="A1751" s="12">
        <v>62</v>
      </c>
      <c r="B1751" s="12">
        <v>42960</v>
      </c>
      <c r="C1751" s="12" t="s">
        <v>2293</v>
      </c>
      <c r="D1751" s="12" t="s">
        <v>2477</v>
      </c>
      <c r="E1751" s="17" t="s">
        <v>11696</v>
      </c>
      <c r="F1751" s="25" t="str">
        <f>LEFT(E1751,MIN(FIND({0,1,2,3,4,5,6,7,8,9},ASC(E1751)&amp;1234567890))-1)</f>
        <v>Rh</v>
      </c>
      <c r="G1751" s="25">
        <f t="shared" si="54"/>
        <v>2</v>
      </c>
      <c r="H1751" s="25">
        <f>VLOOKUP(F1751,Table!$A$2:$C$121,2,0)</f>
        <v>9</v>
      </c>
      <c r="I1751" s="26">
        <f>VLOOKUP(F1751,Table!$A$2:$C$121,3,0)</f>
        <v>5</v>
      </c>
      <c r="J1751" s="17" t="s">
        <v>11645</v>
      </c>
      <c r="K1751" s="25" t="str">
        <f>LEFT(J1751,MIN(FIND({0,1,2,3,4,5,6,7,8,9},ASC(J1751)&amp;1234567890))-1)</f>
        <v>Sb</v>
      </c>
      <c r="L1751" s="25">
        <f t="shared" si="55"/>
        <v>1</v>
      </c>
      <c r="M1751" s="25">
        <f>VLOOKUP(K1751,Table!$A$2:$C$121,2,0)</f>
        <v>15</v>
      </c>
      <c r="N1751" s="26">
        <f>VLOOKUP(K1751,Table!$A$2:$C$121,3,0)</f>
        <v>5</v>
      </c>
      <c r="O1751" s="13" t="str">
        <f>VLOOKUP(A1751,Table!$U$1:$V$230,2,0)</f>
        <v>Orthorhombic</v>
      </c>
      <c r="P1751" s="1"/>
    </row>
    <row r="1752" spans="1:16">
      <c r="A1752" s="12">
        <v>62</v>
      </c>
      <c r="B1752" s="12">
        <v>43028</v>
      </c>
      <c r="C1752" s="12" t="s">
        <v>2293</v>
      </c>
      <c r="D1752" s="12" t="s">
        <v>2478</v>
      </c>
      <c r="E1752" s="17" t="s">
        <v>433</v>
      </c>
      <c r="F1752" s="25" t="str">
        <f>LEFT(E1752,MIN(FIND({0,1,2,3,4,5,6,7,8,9},ASC(E1752)&amp;1234567890))-1)</f>
        <v>Sr</v>
      </c>
      <c r="G1752" s="25">
        <f t="shared" si="54"/>
        <v>1</v>
      </c>
      <c r="H1752" s="25">
        <f>VLOOKUP(F1752,Table!$A$2:$C$121,2,0)</f>
        <v>2</v>
      </c>
      <c r="I1752" s="26">
        <f>VLOOKUP(F1752,Table!$A$2:$C$121,3,0)</f>
        <v>5</v>
      </c>
      <c r="J1752" s="17" t="s">
        <v>11461</v>
      </c>
      <c r="K1752" s="25" t="str">
        <f>LEFT(J1752,MIN(FIND({0,1,2,3,4,5,6,7,8,9},ASC(J1752)&amp;1234567890))-1)</f>
        <v>Ge</v>
      </c>
      <c r="L1752" s="25">
        <f t="shared" si="55"/>
        <v>2</v>
      </c>
      <c r="M1752" s="25">
        <f>VLOOKUP(K1752,Table!$A$2:$C$121,2,0)</f>
        <v>14</v>
      </c>
      <c r="N1752" s="26">
        <f>VLOOKUP(K1752,Table!$A$2:$C$121,3,0)</f>
        <v>4</v>
      </c>
      <c r="O1752" s="13" t="str">
        <f>VLOOKUP(A1752,Table!$U$1:$V$230,2,0)</f>
        <v>Orthorhombic</v>
      </c>
      <c r="P1752" s="1"/>
    </row>
    <row r="1753" spans="1:16">
      <c r="A1753" s="12">
        <v>62</v>
      </c>
      <c r="B1753" s="12">
        <v>43188</v>
      </c>
      <c r="C1753" s="12" t="s">
        <v>2293</v>
      </c>
      <c r="D1753" s="12" t="s">
        <v>2479</v>
      </c>
      <c r="E1753" s="17" t="s">
        <v>393</v>
      </c>
      <c r="F1753" s="25" t="str">
        <f>LEFT(E1753,MIN(FIND({0,1,2,3,4,5,6,7,8,9},ASC(E1753)&amp;1234567890))-1)</f>
        <v>Mo</v>
      </c>
      <c r="G1753" s="25">
        <f t="shared" si="54"/>
        <v>1</v>
      </c>
      <c r="H1753" s="25">
        <f>VLOOKUP(F1753,Table!$A$2:$C$121,2,0)</f>
        <v>6</v>
      </c>
      <c r="I1753" s="26">
        <f>VLOOKUP(F1753,Table!$A$2:$C$121,3,0)</f>
        <v>5</v>
      </c>
      <c r="J1753" s="17" t="s">
        <v>540</v>
      </c>
      <c r="K1753" s="25" t="str">
        <f>LEFT(J1753,MIN(FIND({0,1,2,3,4,5,6,7,8,9},ASC(J1753)&amp;1234567890))-1)</f>
        <v>As</v>
      </c>
      <c r="L1753" s="25">
        <f t="shared" si="55"/>
        <v>1</v>
      </c>
      <c r="M1753" s="25">
        <f>VLOOKUP(K1753,Table!$A$2:$C$121,2,0)</f>
        <v>15</v>
      </c>
      <c r="N1753" s="26">
        <f>VLOOKUP(K1753,Table!$A$2:$C$121,3,0)</f>
        <v>4</v>
      </c>
      <c r="O1753" s="13" t="str">
        <f>VLOOKUP(A1753,Table!$U$1:$V$230,2,0)</f>
        <v>Orthorhombic</v>
      </c>
      <c r="P1753" s="1"/>
    </row>
    <row r="1754" spans="1:16">
      <c r="A1754" s="12">
        <v>62</v>
      </c>
      <c r="B1754" s="12">
        <v>43249</v>
      </c>
      <c r="C1754" s="12" t="s">
        <v>2293</v>
      </c>
      <c r="D1754" s="12" t="s">
        <v>2480</v>
      </c>
      <c r="E1754" s="17" t="s">
        <v>76</v>
      </c>
      <c r="F1754" s="25" t="str">
        <f>LEFT(E1754,MIN(FIND({0,1,2,3,4,5,6,7,8,9},ASC(E1754)&amp;1234567890))-1)</f>
        <v>Co</v>
      </c>
      <c r="G1754" s="25">
        <f t="shared" si="54"/>
        <v>1</v>
      </c>
      <c r="H1754" s="25">
        <f>VLOOKUP(F1754,Table!$A$2:$C$121,2,0)</f>
        <v>9</v>
      </c>
      <c r="I1754" s="26">
        <f>VLOOKUP(F1754,Table!$A$2:$C$121,3,0)</f>
        <v>4</v>
      </c>
      <c r="J1754" s="17" t="s">
        <v>11467</v>
      </c>
      <c r="K1754" s="25" t="str">
        <f>LEFT(J1754,MIN(FIND({0,1,2,3,4,5,6,7,8,9},ASC(J1754)&amp;1234567890))-1)</f>
        <v>P</v>
      </c>
      <c r="L1754" s="25">
        <f t="shared" si="55"/>
        <v>1</v>
      </c>
      <c r="M1754" s="25">
        <f>VLOOKUP(K1754,Table!$A$2:$C$121,2,0)</f>
        <v>15</v>
      </c>
      <c r="N1754" s="26">
        <f>VLOOKUP(K1754,Table!$A$2:$C$121,3,0)</f>
        <v>3</v>
      </c>
      <c r="O1754" s="13" t="str">
        <f>VLOOKUP(A1754,Table!$U$1:$V$230,2,0)</f>
        <v>Orthorhombic</v>
      </c>
      <c r="P1754" s="1"/>
    </row>
    <row r="1755" spans="1:16">
      <c r="A1755" s="12">
        <v>62</v>
      </c>
      <c r="B1755" s="12">
        <v>43494</v>
      </c>
      <c r="C1755" s="12" t="s">
        <v>2293</v>
      </c>
      <c r="D1755" s="12" t="s">
        <v>1670</v>
      </c>
      <c r="E1755" s="17" t="s">
        <v>50</v>
      </c>
      <c r="F1755" s="25" t="str">
        <f>LEFT(E1755,MIN(FIND({0,1,2,3,4,5,6,7,8,9},ASC(E1755)&amp;1234567890))-1)</f>
        <v>Ti</v>
      </c>
      <c r="G1755" s="25">
        <f t="shared" si="54"/>
        <v>1</v>
      </c>
      <c r="H1755" s="25">
        <f>VLOOKUP(F1755,Table!$A$2:$C$121,2,0)</f>
        <v>4</v>
      </c>
      <c r="I1755" s="26">
        <f>VLOOKUP(F1755,Table!$A$2:$C$121,3,0)</f>
        <v>4</v>
      </c>
      <c r="J1755" s="17" t="s">
        <v>31</v>
      </c>
      <c r="K1755" s="25" t="str">
        <f>LEFT(J1755,MIN(FIND({0,1,2,3,4,5,6,7,8,9},ASC(J1755)&amp;1234567890))-1)</f>
        <v>Si</v>
      </c>
      <c r="L1755" s="25">
        <f t="shared" si="55"/>
        <v>1</v>
      </c>
      <c r="M1755" s="25">
        <f>VLOOKUP(K1755,Table!$A$2:$C$121,2,0)</f>
        <v>14</v>
      </c>
      <c r="N1755" s="26">
        <f>VLOOKUP(K1755,Table!$A$2:$C$121,3,0)</f>
        <v>3</v>
      </c>
      <c r="O1755" s="13" t="str">
        <f>VLOOKUP(A1755,Table!$U$1:$V$230,2,0)</f>
        <v>Orthorhombic</v>
      </c>
      <c r="P1755" s="1"/>
    </row>
    <row r="1756" spans="1:16">
      <c r="A1756" s="12">
        <v>62</v>
      </c>
      <c r="B1756" s="12">
        <v>43514</v>
      </c>
      <c r="C1756" s="12" t="s">
        <v>2293</v>
      </c>
      <c r="D1756" s="12" t="s">
        <v>2481</v>
      </c>
      <c r="E1756" s="17" t="s">
        <v>11830</v>
      </c>
      <c r="F1756" s="25" t="str">
        <f>LEFT(E1756,MIN(FIND({0,1,2,3,4,5,6,7,8,9},ASC(E1756)&amp;1234567890))-1)</f>
        <v>Pd</v>
      </c>
      <c r="G1756" s="25">
        <f t="shared" si="54"/>
        <v>3</v>
      </c>
      <c r="H1756" s="25">
        <f>VLOOKUP(F1756,Table!$A$2:$C$121,2,0)</f>
        <v>10</v>
      </c>
      <c r="I1756" s="26">
        <f>VLOOKUP(F1756,Table!$A$2:$C$121,3,0)</f>
        <v>5</v>
      </c>
      <c r="J1756" s="17" t="s">
        <v>364</v>
      </c>
      <c r="K1756" s="25" t="str">
        <f>LEFT(J1756,MIN(FIND({0,1,2,3,4,5,6,7,8,9},ASC(J1756)&amp;1234567890))-1)</f>
        <v>B</v>
      </c>
      <c r="L1756" s="25">
        <f t="shared" si="55"/>
        <v>1</v>
      </c>
      <c r="M1756" s="25">
        <f>VLOOKUP(K1756,Table!$A$2:$C$121,2,0)</f>
        <v>13</v>
      </c>
      <c r="N1756" s="26">
        <f>VLOOKUP(K1756,Table!$A$2:$C$121,3,0)</f>
        <v>2</v>
      </c>
      <c r="O1756" s="13" t="str">
        <f>VLOOKUP(A1756,Table!$U$1:$V$230,2,0)</f>
        <v>Orthorhombic</v>
      </c>
      <c r="P1756" s="1"/>
    </row>
    <row r="1757" spans="1:16">
      <c r="A1757" s="12">
        <v>62</v>
      </c>
      <c r="B1757" s="12">
        <v>43521</v>
      </c>
      <c r="C1757" s="12" t="s">
        <v>2293</v>
      </c>
      <c r="D1757" s="12" t="s">
        <v>2482</v>
      </c>
      <c r="E1757" s="17" t="s">
        <v>11523</v>
      </c>
      <c r="F1757" s="25" t="str">
        <f>LEFT(E1757,MIN(FIND({0,1,2,3,4,5,6,7,8,9},ASC(E1757)&amp;1234567890))-1)</f>
        <v>Co</v>
      </c>
      <c r="G1757" s="25">
        <f t="shared" si="54"/>
        <v>3</v>
      </c>
      <c r="H1757" s="25">
        <f>VLOOKUP(F1757,Table!$A$2:$C$121,2,0)</f>
        <v>9</v>
      </c>
      <c r="I1757" s="26">
        <f>VLOOKUP(F1757,Table!$A$2:$C$121,3,0)</f>
        <v>4</v>
      </c>
      <c r="J1757" s="17" t="s">
        <v>614</v>
      </c>
      <c r="K1757" s="25" t="str">
        <f>LEFT(J1757,MIN(FIND({0,1,2,3,4,5,6,7,8,9},ASC(J1757)&amp;1234567890))-1)</f>
        <v>C</v>
      </c>
      <c r="L1757" s="25">
        <f t="shared" si="55"/>
        <v>1</v>
      </c>
      <c r="M1757" s="25">
        <f>VLOOKUP(K1757,Table!$A$2:$C$121,2,0)</f>
        <v>14</v>
      </c>
      <c r="N1757" s="26">
        <f>VLOOKUP(K1757,Table!$A$2:$C$121,3,0)</f>
        <v>2</v>
      </c>
      <c r="O1757" s="13" t="str">
        <f>VLOOKUP(A1757,Table!$U$1:$V$230,2,0)</f>
        <v>Orthorhombic</v>
      </c>
      <c r="P1757" s="1"/>
    </row>
    <row r="1758" spans="1:16">
      <c r="A1758" s="12">
        <v>62</v>
      </c>
      <c r="B1758" s="12">
        <v>43591</v>
      </c>
      <c r="C1758" s="12" t="s">
        <v>2293</v>
      </c>
      <c r="D1758" s="12" t="s">
        <v>2483</v>
      </c>
      <c r="E1758" s="17" t="s">
        <v>11776</v>
      </c>
      <c r="F1758" s="25" t="str">
        <f>LEFT(E1758,MIN(FIND({0,1,2,3,4,5,6,7,8,9},ASC(E1758)&amp;1234567890))-1)</f>
        <v>Ru</v>
      </c>
      <c r="G1758" s="25">
        <f t="shared" si="54"/>
        <v>2</v>
      </c>
      <c r="H1758" s="25">
        <f>VLOOKUP(F1758,Table!$A$2:$C$121,2,0)</f>
        <v>8</v>
      </c>
      <c r="I1758" s="26">
        <f>VLOOKUP(F1758,Table!$A$2:$C$121,3,0)</f>
        <v>5</v>
      </c>
      <c r="J1758" s="17" t="s">
        <v>31</v>
      </c>
      <c r="K1758" s="25" t="str">
        <f>LEFT(J1758,MIN(FIND({0,1,2,3,4,5,6,7,8,9},ASC(J1758)&amp;1234567890))-1)</f>
        <v>Si</v>
      </c>
      <c r="L1758" s="25">
        <f t="shared" si="55"/>
        <v>1</v>
      </c>
      <c r="M1758" s="25">
        <f>VLOOKUP(K1758,Table!$A$2:$C$121,2,0)</f>
        <v>14</v>
      </c>
      <c r="N1758" s="26">
        <f>VLOOKUP(K1758,Table!$A$2:$C$121,3,0)</f>
        <v>3</v>
      </c>
      <c r="O1758" s="13" t="str">
        <f>VLOOKUP(A1758,Table!$U$1:$V$230,2,0)</f>
        <v>Orthorhombic</v>
      </c>
      <c r="P1758" s="1"/>
    </row>
    <row r="1759" spans="1:16">
      <c r="A1759" s="12">
        <v>62</v>
      </c>
      <c r="B1759" s="12">
        <v>43615</v>
      </c>
      <c r="C1759" s="12" t="s">
        <v>2342</v>
      </c>
      <c r="D1759" s="12" t="s">
        <v>2484</v>
      </c>
      <c r="E1759" s="17" t="s">
        <v>50</v>
      </c>
      <c r="F1759" s="25" t="str">
        <f>LEFT(E1759,MIN(FIND({0,1,2,3,4,5,6,7,8,9},ASC(E1759)&amp;1234567890))-1)</f>
        <v>Ti</v>
      </c>
      <c r="G1759" s="25">
        <f t="shared" si="54"/>
        <v>1</v>
      </c>
      <c r="H1759" s="25">
        <f>VLOOKUP(F1759,Table!$A$2:$C$121,2,0)</f>
        <v>4</v>
      </c>
      <c r="I1759" s="26">
        <f>VLOOKUP(F1759,Table!$A$2:$C$121,3,0)</f>
        <v>4</v>
      </c>
      <c r="J1759" s="17" t="s">
        <v>11958</v>
      </c>
      <c r="K1759" s="25" t="str">
        <f>LEFT(J1759,MIN(FIND({0,1,2,3,4,5,6,7,8,9},ASC(J1759)&amp;1234567890))-1)</f>
        <v>Se</v>
      </c>
      <c r="L1759" s="25">
        <f t="shared" si="55"/>
        <v>0.95</v>
      </c>
      <c r="M1759" s="25">
        <f>VLOOKUP(K1759,Table!$A$2:$C$121,2,0)</f>
        <v>16</v>
      </c>
      <c r="N1759" s="26">
        <f>VLOOKUP(K1759,Table!$A$2:$C$121,3,0)</f>
        <v>4</v>
      </c>
      <c r="O1759" s="13" t="str">
        <f>VLOOKUP(A1759,Table!$U$1:$V$230,2,0)</f>
        <v>Orthorhombic</v>
      </c>
      <c r="P1759" s="1"/>
    </row>
    <row r="1760" spans="1:16">
      <c r="A1760" s="12">
        <v>62</v>
      </c>
      <c r="B1760" s="12">
        <v>43686</v>
      </c>
      <c r="C1760" s="12" t="s">
        <v>2293</v>
      </c>
      <c r="D1760" s="12" t="s">
        <v>2485</v>
      </c>
      <c r="E1760" s="17" t="s">
        <v>11776</v>
      </c>
      <c r="F1760" s="25" t="str">
        <f>LEFT(E1760,MIN(FIND({0,1,2,3,4,5,6,7,8,9},ASC(E1760)&amp;1234567890))-1)</f>
        <v>Ru</v>
      </c>
      <c r="G1760" s="25">
        <f t="shared" si="54"/>
        <v>2</v>
      </c>
      <c r="H1760" s="25">
        <f>VLOOKUP(F1760,Table!$A$2:$C$121,2,0)</f>
        <v>8</v>
      </c>
      <c r="I1760" s="26">
        <f>VLOOKUP(F1760,Table!$A$2:$C$121,3,0)</f>
        <v>5</v>
      </c>
      <c r="J1760" s="17" t="s">
        <v>11467</v>
      </c>
      <c r="K1760" s="25" t="str">
        <f>LEFT(J1760,MIN(FIND({0,1,2,3,4,5,6,7,8,9},ASC(J1760)&amp;1234567890))-1)</f>
        <v>P</v>
      </c>
      <c r="L1760" s="25">
        <f t="shared" si="55"/>
        <v>1</v>
      </c>
      <c r="M1760" s="25">
        <f>VLOOKUP(K1760,Table!$A$2:$C$121,2,0)</f>
        <v>15</v>
      </c>
      <c r="N1760" s="26">
        <f>VLOOKUP(K1760,Table!$A$2:$C$121,3,0)</f>
        <v>3</v>
      </c>
      <c r="O1760" s="13" t="str">
        <f>VLOOKUP(A1760,Table!$U$1:$V$230,2,0)</f>
        <v>Orthorhombic</v>
      </c>
      <c r="P1760" s="1"/>
    </row>
    <row r="1761" spans="1:16">
      <c r="A1761" s="12">
        <v>62</v>
      </c>
      <c r="B1761" s="12">
        <v>43687</v>
      </c>
      <c r="C1761" s="12" t="s">
        <v>2293</v>
      </c>
      <c r="D1761" s="12" t="s">
        <v>2486</v>
      </c>
      <c r="E1761" s="17" t="s">
        <v>11959</v>
      </c>
      <c r="F1761" s="25" t="str">
        <f>LEFT(E1761,MIN(FIND({0,1,2,3,4,5,6,7,8,9},ASC(E1761)&amp;1234567890))-1)</f>
        <v>Co</v>
      </c>
      <c r="G1761" s="25">
        <f t="shared" si="54"/>
        <v>1.94</v>
      </c>
      <c r="H1761" s="25">
        <f>VLOOKUP(F1761,Table!$A$2:$C$121,2,0)</f>
        <v>9</v>
      </c>
      <c r="I1761" s="26">
        <f>VLOOKUP(F1761,Table!$A$2:$C$121,3,0)</f>
        <v>4</v>
      </c>
      <c r="J1761" s="17" t="s">
        <v>11467</v>
      </c>
      <c r="K1761" s="25" t="str">
        <f>LEFT(J1761,MIN(FIND({0,1,2,3,4,5,6,7,8,9},ASC(J1761)&amp;1234567890))-1)</f>
        <v>P</v>
      </c>
      <c r="L1761" s="25">
        <f t="shared" si="55"/>
        <v>1</v>
      </c>
      <c r="M1761" s="25">
        <f>VLOOKUP(K1761,Table!$A$2:$C$121,2,0)</f>
        <v>15</v>
      </c>
      <c r="N1761" s="26">
        <f>VLOOKUP(K1761,Table!$A$2:$C$121,3,0)</f>
        <v>3</v>
      </c>
      <c r="O1761" s="13" t="str">
        <f>VLOOKUP(A1761,Table!$U$1:$V$230,2,0)</f>
        <v>Orthorhombic</v>
      </c>
      <c r="P1761" s="1"/>
    </row>
    <row r="1762" spans="1:16">
      <c r="A1762" s="12">
        <v>62</v>
      </c>
      <c r="B1762" s="12">
        <v>43701</v>
      </c>
      <c r="C1762" s="12" t="s">
        <v>2293</v>
      </c>
      <c r="D1762" s="12" t="s">
        <v>2487</v>
      </c>
      <c r="E1762" s="17" t="s">
        <v>11830</v>
      </c>
      <c r="F1762" s="25" t="str">
        <f>LEFT(E1762,MIN(FIND({0,1,2,3,4,5,6,7,8,9},ASC(E1762)&amp;1234567890))-1)</f>
        <v>Pd</v>
      </c>
      <c r="G1762" s="25">
        <f t="shared" si="54"/>
        <v>3</v>
      </c>
      <c r="H1762" s="25">
        <f>VLOOKUP(F1762,Table!$A$2:$C$121,2,0)</f>
        <v>10</v>
      </c>
      <c r="I1762" s="26">
        <f>VLOOKUP(F1762,Table!$A$2:$C$121,3,0)</f>
        <v>5</v>
      </c>
      <c r="J1762" s="17" t="s">
        <v>11960</v>
      </c>
      <c r="K1762" s="25" t="str">
        <f>LEFT(J1762,MIN(FIND({0,1,2,3,4,5,6,7,8,9},ASC(J1762)&amp;1234567890))-1)</f>
        <v>P</v>
      </c>
      <c r="L1762" s="25">
        <f t="shared" si="55"/>
        <v>0.95</v>
      </c>
      <c r="M1762" s="25">
        <f>VLOOKUP(K1762,Table!$A$2:$C$121,2,0)</f>
        <v>15</v>
      </c>
      <c r="N1762" s="26">
        <f>VLOOKUP(K1762,Table!$A$2:$C$121,3,0)</f>
        <v>3</v>
      </c>
      <c r="O1762" s="13" t="str">
        <f>VLOOKUP(A1762,Table!$U$1:$V$230,2,0)</f>
        <v>Orthorhombic</v>
      </c>
      <c r="P1762" s="1"/>
    </row>
    <row r="1763" spans="1:16">
      <c r="A1763" s="12">
        <v>62</v>
      </c>
      <c r="B1763" s="12">
        <v>43702</v>
      </c>
      <c r="C1763" s="12" t="s">
        <v>2293</v>
      </c>
      <c r="D1763" s="12" t="s">
        <v>2488</v>
      </c>
      <c r="E1763" s="17" t="s">
        <v>11830</v>
      </c>
      <c r="F1763" s="25" t="str">
        <f>LEFT(E1763,MIN(FIND({0,1,2,3,4,5,6,7,8,9},ASC(E1763)&amp;1234567890))-1)</f>
        <v>Pd</v>
      </c>
      <c r="G1763" s="25">
        <f t="shared" si="54"/>
        <v>3</v>
      </c>
      <c r="H1763" s="25">
        <f>VLOOKUP(F1763,Table!$A$2:$C$121,2,0)</f>
        <v>10</v>
      </c>
      <c r="I1763" s="26">
        <f>VLOOKUP(F1763,Table!$A$2:$C$121,3,0)</f>
        <v>5</v>
      </c>
      <c r="J1763" s="17" t="s">
        <v>31</v>
      </c>
      <c r="K1763" s="25" t="str">
        <f>LEFT(J1763,MIN(FIND({0,1,2,3,4,5,6,7,8,9},ASC(J1763)&amp;1234567890))-1)</f>
        <v>Si</v>
      </c>
      <c r="L1763" s="25">
        <f t="shared" si="55"/>
        <v>1</v>
      </c>
      <c r="M1763" s="25">
        <f>VLOOKUP(K1763,Table!$A$2:$C$121,2,0)</f>
        <v>14</v>
      </c>
      <c r="N1763" s="26">
        <f>VLOOKUP(K1763,Table!$A$2:$C$121,3,0)</f>
        <v>3</v>
      </c>
      <c r="O1763" s="13" t="str">
        <f>VLOOKUP(A1763,Table!$U$1:$V$230,2,0)</f>
        <v>Orthorhombic</v>
      </c>
      <c r="P1763" s="1"/>
    </row>
    <row r="1764" spans="1:16">
      <c r="A1764" s="12">
        <v>62</v>
      </c>
      <c r="B1764" s="12">
        <v>43704</v>
      </c>
      <c r="C1764" s="12" t="s">
        <v>2293</v>
      </c>
      <c r="D1764" s="12" t="s">
        <v>2489</v>
      </c>
      <c r="E1764" s="17" t="s">
        <v>11316</v>
      </c>
      <c r="F1764" s="25" t="str">
        <f>LEFT(E1764,MIN(FIND({0,1,2,3,4,5,6,7,8,9},ASC(E1764)&amp;1234567890))-1)</f>
        <v>Rh</v>
      </c>
      <c r="G1764" s="25">
        <f t="shared" si="54"/>
        <v>4</v>
      </c>
      <c r="H1764" s="25">
        <f>VLOOKUP(F1764,Table!$A$2:$C$121,2,0)</f>
        <v>9</v>
      </c>
      <c r="I1764" s="26">
        <f>VLOOKUP(F1764,Table!$A$2:$C$121,3,0)</f>
        <v>5</v>
      </c>
      <c r="J1764" s="17" t="s">
        <v>378</v>
      </c>
      <c r="K1764" s="25" t="str">
        <f>LEFT(J1764,MIN(FIND({0,1,2,3,4,5,6,7,8,9},ASC(J1764)&amp;1234567890))-1)</f>
        <v>P</v>
      </c>
      <c r="L1764" s="25">
        <f t="shared" si="55"/>
        <v>3</v>
      </c>
      <c r="M1764" s="25">
        <f>VLOOKUP(K1764,Table!$A$2:$C$121,2,0)</f>
        <v>15</v>
      </c>
      <c r="N1764" s="26">
        <f>VLOOKUP(K1764,Table!$A$2:$C$121,3,0)</f>
        <v>3</v>
      </c>
      <c r="O1764" s="13" t="str">
        <f>VLOOKUP(A1764,Table!$U$1:$V$230,2,0)</f>
        <v>Orthorhombic</v>
      </c>
      <c r="P1764" s="1"/>
    </row>
    <row r="1765" spans="1:16">
      <c r="A1765" s="12">
        <v>62</v>
      </c>
      <c r="B1765" s="12">
        <v>43815</v>
      </c>
      <c r="C1765" s="12" t="s">
        <v>2293</v>
      </c>
      <c r="D1765" s="12" t="s">
        <v>2490</v>
      </c>
      <c r="E1765" s="17" t="s">
        <v>11683</v>
      </c>
      <c r="F1765" s="25" t="str">
        <f>LEFT(E1765,MIN(FIND({0,1,2,3,4,5,6,7,8,9},ASC(E1765)&amp;1234567890))-1)</f>
        <v>Am</v>
      </c>
      <c r="G1765" s="25">
        <f t="shared" si="54"/>
        <v>1</v>
      </c>
      <c r="H1765" s="25">
        <f>VLOOKUP(F1765,Table!$A$2:$C$121,2,0)</f>
        <v>3</v>
      </c>
      <c r="I1765" s="26">
        <f>VLOOKUP(F1765,Table!$A$2:$C$121,3,0)</f>
        <v>7</v>
      </c>
      <c r="J1765" s="17" t="s">
        <v>31</v>
      </c>
      <c r="K1765" s="25" t="str">
        <f>LEFT(J1765,MIN(FIND({0,1,2,3,4,5,6,7,8,9},ASC(J1765)&amp;1234567890))-1)</f>
        <v>Si</v>
      </c>
      <c r="L1765" s="25">
        <f t="shared" si="55"/>
        <v>1</v>
      </c>
      <c r="M1765" s="25">
        <f>VLOOKUP(K1765,Table!$A$2:$C$121,2,0)</f>
        <v>14</v>
      </c>
      <c r="N1765" s="26">
        <f>VLOOKUP(K1765,Table!$A$2:$C$121,3,0)</f>
        <v>3</v>
      </c>
      <c r="O1765" s="13" t="str">
        <f>VLOOKUP(A1765,Table!$U$1:$V$230,2,0)</f>
        <v>Orthorhombic</v>
      </c>
      <c r="P1765" s="1"/>
    </row>
    <row r="1766" spans="1:16">
      <c r="A1766" s="12">
        <v>62</v>
      </c>
      <c r="B1766" s="12">
        <v>43899</v>
      </c>
      <c r="C1766" s="12" t="s">
        <v>2293</v>
      </c>
      <c r="D1766" s="12" t="s">
        <v>2491</v>
      </c>
      <c r="E1766" s="17" t="s">
        <v>11540</v>
      </c>
      <c r="F1766" s="25" t="str">
        <f>LEFT(E1766,MIN(FIND({0,1,2,3,4,5,6,7,8,9},ASC(E1766)&amp;1234567890))-1)</f>
        <v>Cr</v>
      </c>
      <c r="G1766" s="25">
        <f t="shared" si="54"/>
        <v>5</v>
      </c>
      <c r="H1766" s="25">
        <f>VLOOKUP(F1766,Table!$A$2:$C$121,2,0)</f>
        <v>6</v>
      </c>
      <c r="I1766" s="26">
        <f>VLOOKUP(F1766,Table!$A$2:$C$121,3,0)</f>
        <v>4</v>
      </c>
      <c r="J1766" s="17" t="s">
        <v>331</v>
      </c>
      <c r="K1766" s="25" t="str">
        <f>LEFT(J1766,MIN(FIND({0,1,2,3,4,5,6,7,8,9},ASC(J1766)&amp;1234567890))-1)</f>
        <v>As</v>
      </c>
      <c r="L1766" s="25">
        <f t="shared" si="55"/>
        <v>3</v>
      </c>
      <c r="M1766" s="25">
        <f>VLOOKUP(K1766,Table!$A$2:$C$121,2,0)</f>
        <v>15</v>
      </c>
      <c r="N1766" s="26">
        <f>VLOOKUP(K1766,Table!$A$2:$C$121,3,0)</f>
        <v>4</v>
      </c>
      <c r="O1766" s="13" t="str">
        <f>VLOOKUP(A1766,Table!$U$1:$V$230,2,0)</f>
        <v>Orthorhombic</v>
      </c>
      <c r="P1766" s="1"/>
    </row>
    <row r="1767" spans="1:16">
      <c r="A1767" s="12">
        <v>62</v>
      </c>
      <c r="B1767" s="12">
        <v>44083</v>
      </c>
      <c r="C1767" s="12" t="s">
        <v>2293</v>
      </c>
      <c r="D1767" s="12" t="s">
        <v>1730</v>
      </c>
      <c r="E1767" s="17" t="s">
        <v>334</v>
      </c>
      <c r="F1767" s="25" t="str">
        <f>LEFT(E1767,MIN(FIND({0,1,2,3,4,5,6,7,8,9},ASC(E1767)&amp;1234567890))-1)</f>
        <v>V</v>
      </c>
      <c r="G1767" s="25">
        <f t="shared" si="54"/>
        <v>1</v>
      </c>
      <c r="H1767" s="25">
        <f>VLOOKUP(F1767,Table!$A$2:$C$121,2,0)</f>
        <v>5</v>
      </c>
      <c r="I1767" s="26">
        <f>VLOOKUP(F1767,Table!$A$2:$C$121,3,0)</f>
        <v>4</v>
      </c>
      <c r="J1767" s="17" t="s">
        <v>540</v>
      </c>
      <c r="K1767" s="25" t="str">
        <f>LEFT(J1767,MIN(FIND({0,1,2,3,4,5,6,7,8,9},ASC(J1767)&amp;1234567890))-1)</f>
        <v>As</v>
      </c>
      <c r="L1767" s="25">
        <f t="shared" si="55"/>
        <v>1</v>
      </c>
      <c r="M1767" s="25">
        <f>VLOOKUP(K1767,Table!$A$2:$C$121,2,0)</f>
        <v>15</v>
      </c>
      <c r="N1767" s="26">
        <f>VLOOKUP(K1767,Table!$A$2:$C$121,3,0)</f>
        <v>4</v>
      </c>
      <c r="O1767" s="13" t="str">
        <f>VLOOKUP(A1767,Table!$U$1:$V$230,2,0)</f>
        <v>Orthorhombic</v>
      </c>
      <c r="P1767" s="1"/>
    </row>
    <row r="1768" spans="1:16">
      <c r="A1768" s="12">
        <v>62</v>
      </c>
      <c r="B1768" s="12">
        <v>44085</v>
      </c>
      <c r="C1768" s="12" t="s">
        <v>2293</v>
      </c>
      <c r="D1768" s="12" t="s">
        <v>2492</v>
      </c>
      <c r="E1768" s="17" t="s">
        <v>11961</v>
      </c>
      <c r="F1768" s="25" t="str">
        <f>LEFT(E1768,MIN(FIND({0,1,2,3,4,5,6,7,8,9},ASC(E1768)&amp;1234567890))-1)</f>
        <v>V</v>
      </c>
      <c r="G1768" s="25">
        <f t="shared" si="54"/>
        <v>4.95</v>
      </c>
      <c r="H1768" s="25">
        <f>VLOOKUP(F1768,Table!$A$2:$C$121,2,0)</f>
        <v>5</v>
      </c>
      <c r="I1768" s="26">
        <f>VLOOKUP(F1768,Table!$A$2:$C$121,3,0)</f>
        <v>4</v>
      </c>
      <c r="J1768" s="17" t="s">
        <v>331</v>
      </c>
      <c r="K1768" s="25" t="str">
        <f>LEFT(J1768,MIN(FIND({0,1,2,3,4,5,6,7,8,9},ASC(J1768)&amp;1234567890))-1)</f>
        <v>As</v>
      </c>
      <c r="L1768" s="25">
        <f t="shared" si="55"/>
        <v>3</v>
      </c>
      <c r="M1768" s="25">
        <f>VLOOKUP(K1768,Table!$A$2:$C$121,2,0)</f>
        <v>15</v>
      </c>
      <c r="N1768" s="26">
        <f>VLOOKUP(K1768,Table!$A$2:$C$121,3,0)</f>
        <v>4</v>
      </c>
      <c r="O1768" s="13" t="str">
        <f>VLOOKUP(A1768,Table!$U$1:$V$230,2,0)</f>
        <v>Orthorhombic</v>
      </c>
      <c r="P1768" s="1"/>
    </row>
    <row r="1769" spans="1:16">
      <c r="A1769" s="12">
        <v>62</v>
      </c>
      <c r="B1769" s="12">
        <v>44086</v>
      </c>
      <c r="C1769" s="12" t="s">
        <v>2293</v>
      </c>
      <c r="D1769" s="12" t="s">
        <v>2493</v>
      </c>
      <c r="E1769" s="17" t="s">
        <v>417</v>
      </c>
      <c r="F1769" s="25" t="str">
        <f>LEFT(E1769,MIN(FIND({0,1,2,3,4,5,6,7,8,9},ASC(E1769)&amp;1234567890))-1)</f>
        <v>V</v>
      </c>
      <c r="G1769" s="25">
        <f t="shared" si="54"/>
        <v>5</v>
      </c>
      <c r="H1769" s="25">
        <f>VLOOKUP(F1769,Table!$A$2:$C$121,2,0)</f>
        <v>5</v>
      </c>
      <c r="I1769" s="26">
        <f>VLOOKUP(F1769,Table!$A$2:$C$121,3,0)</f>
        <v>4</v>
      </c>
      <c r="J1769" s="17" t="s">
        <v>331</v>
      </c>
      <c r="K1769" s="25" t="str">
        <f>LEFT(J1769,MIN(FIND({0,1,2,3,4,5,6,7,8,9},ASC(J1769)&amp;1234567890))-1)</f>
        <v>As</v>
      </c>
      <c r="L1769" s="25">
        <f t="shared" si="55"/>
        <v>3</v>
      </c>
      <c r="M1769" s="25">
        <f>VLOOKUP(K1769,Table!$A$2:$C$121,2,0)</f>
        <v>15</v>
      </c>
      <c r="N1769" s="26">
        <f>VLOOKUP(K1769,Table!$A$2:$C$121,3,0)</f>
        <v>4</v>
      </c>
      <c r="O1769" s="13" t="str">
        <f>VLOOKUP(A1769,Table!$U$1:$V$230,2,0)</f>
        <v>Orthorhombic</v>
      </c>
      <c r="P1769" s="1"/>
    </row>
    <row r="1770" spans="1:16">
      <c r="A1770" s="12">
        <v>62</v>
      </c>
      <c r="B1770" s="12">
        <v>44339</v>
      </c>
      <c r="C1770" s="12" t="s">
        <v>2293</v>
      </c>
      <c r="D1770" s="12" t="s">
        <v>2494</v>
      </c>
      <c r="E1770" s="17" t="s">
        <v>11523</v>
      </c>
      <c r="F1770" s="25" t="str">
        <f>LEFT(E1770,MIN(FIND({0,1,2,3,4,5,6,7,8,9},ASC(E1770)&amp;1234567890))-1)</f>
        <v>Co</v>
      </c>
      <c r="G1770" s="25">
        <f t="shared" si="54"/>
        <v>3</v>
      </c>
      <c r="H1770" s="25">
        <f>VLOOKUP(F1770,Table!$A$2:$C$121,2,0)</f>
        <v>9</v>
      </c>
      <c r="I1770" s="26">
        <f>VLOOKUP(F1770,Table!$A$2:$C$121,3,0)</f>
        <v>4</v>
      </c>
      <c r="J1770" s="17" t="s">
        <v>364</v>
      </c>
      <c r="K1770" s="25" t="str">
        <f>LEFT(J1770,MIN(FIND({0,1,2,3,4,5,6,7,8,9},ASC(J1770)&amp;1234567890))-1)</f>
        <v>B</v>
      </c>
      <c r="L1770" s="25">
        <f t="shared" si="55"/>
        <v>1</v>
      </c>
      <c r="M1770" s="25">
        <f>VLOOKUP(K1770,Table!$A$2:$C$121,2,0)</f>
        <v>13</v>
      </c>
      <c r="N1770" s="26">
        <f>VLOOKUP(K1770,Table!$A$2:$C$121,3,0)</f>
        <v>2</v>
      </c>
      <c r="O1770" s="13" t="str">
        <f>VLOOKUP(A1770,Table!$U$1:$V$230,2,0)</f>
        <v>Orthorhombic</v>
      </c>
      <c r="P1770" s="1"/>
    </row>
    <row r="1771" spans="1:16">
      <c r="A1771" s="12">
        <v>62</v>
      </c>
      <c r="B1771" s="12">
        <v>87129</v>
      </c>
      <c r="C1771" s="12" t="s">
        <v>2329</v>
      </c>
      <c r="D1771" s="12" t="s">
        <v>2495</v>
      </c>
      <c r="E1771" s="17" t="s">
        <v>11407</v>
      </c>
      <c r="F1771" s="25" t="str">
        <f>LEFT(E1771,MIN(FIND({0,1,2,3,4,5,6,7,8,9},ASC(E1771)&amp;1234567890))-1)</f>
        <v>Cr</v>
      </c>
      <c r="G1771" s="25">
        <f t="shared" si="54"/>
        <v>7</v>
      </c>
      <c r="H1771" s="25">
        <f>VLOOKUP(F1771,Table!$A$2:$C$121,2,0)</f>
        <v>6</v>
      </c>
      <c r="I1771" s="26">
        <f>VLOOKUP(F1771,Table!$A$2:$C$121,3,0)</f>
        <v>4</v>
      </c>
      <c r="J1771" s="17" t="s">
        <v>406</v>
      </c>
      <c r="K1771" s="25" t="str">
        <f>LEFT(J1771,MIN(FIND({0,1,2,3,4,5,6,7,8,9},ASC(J1771)&amp;1234567890))-1)</f>
        <v>C</v>
      </c>
      <c r="L1771" s="25">
        <f t="shared" si="55"/>
        <v>3</v>
      </c>
      <c r="M1771" s="25">
        <f>VLOOKUP(K1771,Table!$A$2:$C$121,2,0)</f>
        <v>14</v>
      </c>
      <c r="N1771" s="26">
        <f>VLOOKUP(K1771,Table!$A$2:$C$121,3,0)</f>
        <v>2</v>
      </c>
      <c r="O1771" s="13" t="str">
        <f>VLOOKUP(A1771,Table!$U$1:$V$230,2,0)</f>
        <v>Orthorhombic</v>
      </c>
      <c r="P1771" s="1"/>
    </row>
    <row r="1772" spans="1:16">
      <c r="A1772" s="12">
        <v>62</v>
      </c>
      <c r="B1772" s="12">
        <v>410750</v>
      </c>
      <c r="C1772" s="12" t="s">
        <v>2293</v>
      </c>
      <c r="D1772" s="12" t="s">
        <v>2496</v>
      </c>
      <c r="E1772" s="17" t="s">
        <v>11962</v>
      </c>
      <c r="F1772" s="25" t="str">
        <f>LEFT(E1772,MIN(FIND({0,1,2,3,4,5,6,7,8,9},ASC(E1772)&amp;1234567890))-1)</f>
        <v>Hf</v>
      </c>
      <c r="G1772" s="25">
        <f t="shared" si="54"/>
        <v>5</v>
      </c>
      <c r="H1772" s="25">
        <f>VLOOKUP(F1772,Table!$A$2:$C$121,2,0)</f>
        <v>4</v>
      </c>
      <c r="I1772" s="26">
        <f>VLOOKUP(F1772,Table!$A$2:$C$121,3,0)</f>
        <v>6</v>
      </c>
      <c r="J1772" s="17" t="s">
        <v>11357</v>
      </c>
      <c r="K1772" s="25" t="str">
        <f>LEFT(J1772,MIN(FIND({0,1,2,3,4,5,6,7,8,9},ASC(J1772)&amp;1234567890))-1)</f>
        <v>Sb</v>
      </c>
      <c r="L1772" s="25">
        <f t="shared" si="55"/>
        <v>3</v>
      </c>
      <c r="M1772" s="25">
        <f>VLOOKUP(K1772,Table!$A$2:$C$121,2,0)</f>
        <v>15</v>
      </c>
      <c r="N1772" s="26">
        <f>VLOOKUP(K1772,Table!$A$2:$C$121,3,0)</f>
        <v>5</v>
      </c>
      <c r="O1772" s="13" t="str">
        <f>VLOOKUP(A1772,Table!$U$1:$V$230,2,0)</f>
        <v>Orthorhombic</v>
      </c>
      <c r="P1772" s="1"/>
    </row>
    <row r="1773" spans="1:16">
      <c r="A1773" s="12">
        <v>62</v>
      </c>
      <c r="B1773" s="12">
        <v>42378</v>
      </c>
      <c r="C1773" s="12" t="s">
        <v>2293</v>
      </c>
      <c r="D1773" s="12" t="s">
        <v>2497</v>
      </c>
      <c r="E1773" s="17" t="s">
        <v>11332</v>
      </c>
      <c r="F1773" s="25" t="str">
        <f>LEFT(E1773,MIN(FIND({0,1,2,3,4,5,6,7,8,9},ASC(E1773)&amp;1234567890))-1)</f>
        <v>Pr</v>
      </c>
      <c r="G1773" s="25">
        <f t="shared" si="54"/>
        <v>1</v>
      </c>
      <c r="H1773" s="25">
        <f>VLOOKUP(F1773,Table!$A$2:$C$121,2,0)</f>
        <v>3</v>
      </c>
      <c r="I1773" s="26">
        <f>VLOOKUP(F1773,Table!$A$2:$C$121,3,0)</f>
        <v>6</v>
      </c>
      <c r="J1773" s="17" t="s">
        <v>544</v>
      </c>
      <c r="K1773" s="25" t="str">
        <f>LEFT(J1773,MIN(FIND({0,1,2,3,4,5,6,7,8,9},ASC(J1773)&amp;1234567890))-1)</f>
        <v>Ge</v>
      </c>
      <c r="L1773" s="25">
        <f t="shared" si="55"/>
        <v>1</v>
      </c>
      <c r="M1773" s="25">
        <f>VLOOKUP(K1773,Table!$A$2:$C$121,2,0)</f>
        <v>14</v>
      </c>
      <c r="N1773" s="26">
        <f>VLOOKUP(K1773,Table!$A$2:$C$121,3,0)</f>
        <v>4</v>
      </c>
      <c r="O1773" s="13" t="str">
        <f>VLOOKUP(A1773,Table!$U$1:$V$230,2,0)</f>
        <v>Orthorhombic</v>
      </c>
      <c r="P1773" s="1"/>
    </row>
    <row r="1774" spans="1:16">
      <c r="A1774" s="12">
        <v>62</v>
      </c>
      <c r="B1774" s="12">
        <v>44738</v>
      </c>
      <c r="C1774" s="12" t="s">
        <v>2293</v>
      </c>
      <c r="D1774" s="12" t="s">
        <v>2498</v>
      </c>
      <c r="E1774" s="17" t="s">
        <v>428</v>
      </c>
      <c r="F1774" s="25" t="str">
        <f>LEFT(E1774,MIN(FIND({0,1,2,3,4,5,6,7,8,9},ASC(E1774)&amp;1234567890))-1)</f>
        <v>Eu</v>
      </c>
      <c r="G1774" s="25">
        <f t="shared" si="54"/>
        <v>1</v>
      </c>
      <c r="H1774" s="25">
        <f>VLOOKUP(F1774,Table!$A$2:$C$121,2,0)</f>
        <v>3</v>
      </c>
      <c r="I1774" s="26">
        <f>VLOOKUP(F1774,Table!$A$2:$C$121,3,0)</f>
        <v>6</v>
      </c>
      <c r="J1774" s="17" t="s">
        <v>446</v>
      </c>
      <c r="K1774" s="25" t="str">
        <f>LEFT(J1774,MIN(FIND({0,1,2,3,4,5,6,7,8,9},ASC(J1774)&amp;1234567890))-1)</f>
        <v>D</v>
      </c>
      <c r="L1774" s="25">
        <f t="shared" si="55"/>
        <v>2</v>
      </c>
      <c r="M1774" s="25">
        <f>VLOOKUP(K1774,Table!$A$2:$C$121,2,0)</f>
        <v>1</v>
      </c>
      <c r="N1774" s="26">
        <f>VLOOKUP(K1774,Table!$A$2:$C$121,3,0)</f>
        <v>1</v>
      </c>
      <c r="O1774" s="13" t="str">
        <f>VLOOKUP(A1774,Table!$U$1:$V$230,2,0)</f>
        <v>Orthorhombic</v>
      </c>
      <c r="P1774" s="1"/>
    </row>
    <row r="1775" spans="1:16">
      <c r="A1775" s="12">
        <v>62</v>
      </c>
      <c r="B1775" s="12">
        <v>44858</v>
      </c>
      <c r="C1775" s="12" t="s">
        <v>2295</v>
      </c>
      <c r="D1775" s="12" t="s">
        <v>2499</v>
      </c>
      <c r="E1775" s="17" t="s">
        <v>11695</v>
      </c>
      <c r="F1775" s="25" t="str">
        <f>LEFT(E1775,MIN(FIND({0,1,2,3,4,5,6,7,8,9},ASC(E1775)&amp;1234567890))-1)</f>
        <v>Co</v>
      </c>
      <c r="G1775" s="25">
        <f t="shared" si="54"/>
        <v>2</v>
      </c>
      <c r="H1775" s="25">
        <f>VLOOKUP(F1775,Table!$A$2:$C$121,2,0)</f>
        <v>9</v>
      </c>
      <c r="I1775" s="26">
        <f>VLOOKUP(F1775,Table!$A$2:$C$121,3,0)</f>
        <v>4</v>
      </c>
      <c r="J1775" s="17" t="s">
        <v>31</v>
      </c>
      <c r="K1775" s="25" t="str">
        <f>LEFT(J1775,MIN(FIND({0,1,2,3,4,5,6,7,8,9},ASC(J1775)&amp;1234567890))-1)</f>
        <v>Si</v>
      </c>
      <c r="L1775" s="25">
        <f t="shared" si="55"/>
        <v>1</v>
      </c>
      <c r="M1775" s="25">
        <f>VLOOKUP(K1775,Table!$A$2:$C$121,2,0)</f>
        <v>14</v>
      </c>
      <c r="N1775" s="26">
        <f>VLOOKUP(K1775,Table!$A$2:$C$121,3,0)</f>
        <v>3</v>
      </c>
      <c r="O1775" s="13" t="str">
        <f>VLOOKUP(A1775,Table!$U$1:$V$230,2,0)</f>
        <v>Orthorhombic</v>
      </c>
      <c r="P1775" s="1"/>
    </row>
    <row r="1776" spans="1:16">
      <c r="A1776" s="12">
        <v>62</v>
      </c>
      <c r="B1776" s="12">
        <v>44860</v>
      </c>
      <c r="C1776" s="12" t="s">
        <v>2295</v>
      </c>
      <c r="D1776" s="12" t="s">
        <v>2500</v>
      </c>
      <c r="E1776" s="17" t="s">
        <v>11696</v>
      </c>
      <c r="F1776" s="25" t="str">
        <f>LEFT(E1776,MIN(FIND({0,1,2,3,4,5,6,7,8,9},ASC(E1776)&amp;1234567890))-1)</f>
        <v>Rh</v>
      </c>
      <c r="G1776" s="25">
        <f t="shared" si="54"/>
        <v>2</v>
      </c>
      <c r="H1776" s="25">
        <f>VLOOKUP(F1776,Table!$A$2:$C$121,2,0)</f>
        <v>9</v>
      </c>
      <c r="I1776" s="26">
        <f>VLOOKUP(F1776,Table!$A$2:$C$121,3,0)</f>
        <v>5</v>
      </c>
      <c r="J1776" s="17" t="s">
        <v>544</v>
      </c>
      <c r="K1776" s="25" t="str">
        <f>LEFT(J1776,MIN(FIND({0,1,2,3,4,5,6,7,8,9},ASC(J1776)&amp;1234567890))-1)</f>
        <v>Ge</v>
      </c>
      <c r="L1776" s="25">
        <f t="shared" si="55"/>
        <v>1</v>
      </c>
      <c r="M1776" s="25">
        <f>VLOOKUP(K1776,Table!$A$2:$C$121,2,0)</f>
        <v>14</v>
      </c>
      <c r="N1776" s="26">
        <f>VLOOKUP(K1776,Table!$A$2:$C$121,3,0)</f>
        <v>4</v>
      </c>
      <c r="O1776" s="13" t="str">
        <f>VLOOKUP(A1776,Table!$U$1:$V$230,2,0)</f>
        <v>Orthorhombic</v>
      </c>
      <c r="P1776" s="1"/>
    </row>
    <row r="1777" spans="1:16">
      <c r="A1777" s="12">
        <v>62</v>
      </c>
      <c r="B1777" s="12">
        <v>44861</v>
      </c>
      <c r="C1777" s="12" t="s">
        <v>2295</v>
      </c>
      <c r="D1777" s="12" t="s">
        <v>2501</v>
      </c>
      <c r="E1777" s="17" t="s">
        <v>11294</v>
      </c>
      <c r="F1777" s="25" t="str">
        <f>LEFT(E1777,MIN(FIND({0,1,2,3,4,5,6,7,8,9},ASC(E1777)&amp;1234567890))-1)</f>
        <v>Rh</v>
      </c>
      <c r="G1777" s="25">
        <f t="shared" si="54"/>
        <v>1</v>
      </c>
      <c r="H1777" s="25">
        <f>VLOOKUP(F1777,Table!$A$2:$C$121,2,0)</f>
        <v>9</v>
      </c>
      <c r="I1777" s="26">
        <f>VLOOKUP(F1777,Table!$A$2:$C$121,3,0)</f>
        <v>5</v>
      </c>
      <c r="J1777" s="17" t="s">
        <v>544</v>
      </c>
      <c r="K1777" s="25" t="str">
        <f>LEFT(J1777,MIN(FIND({0,1,2,3,4,5,6,7,8,9},ASC(J1777)&amp;1234567890))-1)</f>
        <v>Ge</v>
      </c>
      <c r="L1777" s="25">
        <f t="shared" si="55"/>
        <v>1</v>
      </c>
      <c r="M1777" s="25">
        <f>VLOOKUP(K1777,Table!$A$2:$C$121,2,0)</f>
        <v>14</v>
      </c>
      <c r="N1777" s="26">
        <f>VLOOKUP(K1777,Table!$A$2:$C$121,3,0)</f>
        <v>4</v>
      </c>
      <c r="O1777" s="13" t="str">
        <f>VLOOKUP(A1777,Table!$U$1:$V$230,2,0)</f>
        <v>Orthorhombic</v>
      </c>
      <c r="P1777" s="1"/>
    </row>
    <row r="1778" spans="1:16">
      <c r="A1778" s="12">
        <v>62</v>
      </c>
      <c r="B1778" s="12">
        <v>76029</v>
      </c>
      <c r="C1778" s="12" t="s">
        <v>2303</v>
      </c>
      <c r="D1778" s="12" t="s">
        <v>2502</v>
      </c>
      <c r="E1778" s="17" t="s">
        <v>390</v>
      </c>
      <c r="F1778" s="25" t="str">
        <f>LEFT(E1778,MIN(FIND({0,1,2,3,4,5,6,7,8,9},ASC(E1778)&amp;1234567890))-1)</f>
        <v>W</v>
      </c>
      <c r="G1778" s="25">
        <f t="shared" si="54"/>
        <v>1</v>
      </c>
      <c r="H1778" s="25">
        <f>VLOOKUP(F1778,Table!$A$2:$C$121,2,0)</f>
        <v>6</v>
      </c>
      <c r="I1778" s="26">
        <f>VLOOKUP(F1778,Table!$A$2:$C$121,3,0)</f>
        <v>6</v>
      </c>
      <c r="J1778" s="17" t="s">
        <v>11467</v>
      </c>
      <c r="K1778" s="25" t="str">
        <f>LEFT(J1778,MIN(FIND({0,1,2,3,4,5,6,7,8,9},ASC(J1778)&amp;1234567890))-1)</f>
        <v>P</v>
      </c>
      <c r="L1778" s="25">
        <f t="shared" si="55"/>
        <v>1</v>
      </c>
      <c r="M1778" s="25">
        <f>VLOOKUP(K1778,Table!$A$2:$C$121,2,0)</f>
        <v>15</v>
      </c>
      <c r="N1778" s="26">
        <f>VLOOKUP(K1778,Table!$A$2:$C$121,3,0)</f>
        <v>3</v>
      </c>
      <c r="O1778" s="13" t="str">
        <f>VLOOKUP(A1778,Table!$U$1:$V$230,2,0)</f>
        <v>Orthorhombic</v>
      </c>
      <c r="P1778" s="1"/>
    </row>
    <row r="1779" spans="1:16">
      <c r="A1779" s="12">
        <v>62</v>
      </c>
      <c r="B1779" s="12">
        <v>76241</v>
      </c>
      <c r="C1779" s="12" t="s">
        <v>2293</v>
      </c>
      <c r="D1779" s="12" t="s">
        <v>2503</v>
      </c>
      <c r="E1779" s="17" t="s">
        <v>355</v>
      </c>
      <c r="F1779" s="25" t="str">
        <f>LEFT(E1779,MIN(FIND({0,1,2,3,4,5,6,7,8,9},ASC(E1779)&amp;1234567890))-1)</f>
        <v>Mn</v>
      </c>
      <c r="G1779" s="25">
        <f t="shared" si="54"/>
        <v>1</v>
      </c>
      <c r="H1779" s="25">
        <f>VLOOKUP(F1779,Table!$A$2:$C$121,2,0)</f>
        <v>7</v>
      </c>
      <c r="I1779" s="26">
        <f>VLOOKUP(F1779,Table!$A$2:$C$121,3,0)</f>
        <v>4</v>
      </c>
      <c r="J1779" s="17" t="s">
        <v>328</v>
      </c>
      <c r="K1779" s="25" t="str">
        <f>LEFT(J1779,MIN(FIND({0,1,2,3,4,5,6,7,8,9},ASC(J1779)&amp;1234567890))-1)</f>
        <v>Te</v>
      </c>
      <c r="L1779" s="25">
        <f t="shared" si="55"/>
        <v>1</v>
      </c>
      <c r="M1779" s="25">
        <f>VLOOKUP(K1779,Table!$A$2:$C$121,2,0)</f>
        <v>16</v>
      </c>
      <c r="N1779" s="26">
        <f>VLOOKUP(K1779,Table!$A$2:$C$121,3,0)</f>
        <v>5</v>
      </c>
      <c r="O1779" s="13" t="str">
        <f>VLOOKUP(A1779,Table!$U$1:$V$230,2,0)</f>
        <v>Orthorhombic</v>
      </c>
      <c r="P1779" s="1"/>
    </row>
    <row r="1780" spans="1:16">
      <c r="A1780" s="12">
        <v>62</v>
      </c>
      <c r="B1780" s="12">
        <v>76298</v>
      </c>
      <c r="C1780" s="12" t="s">
        <v>2293</v>
      </c>
      <c r="D1780" s="12" t="s">
        <v>2504</v>
      </c>
      <c r="E1780" s="17" t="s">
        <v>11543</v>
      </c>
      <c r="F1780" s="25" t="str">
        <f>LEFT(E1780,MIN(FIND({0,1,2,3,4,5,6,7,8,9},ASC(E1780)&amp;1234567890))-1)</f>
        <v>Er</v>
      </c>
      <c r="G1780" s="25">
        <f t="shared" si="54"/>
        <v>5</v>
      </c>
      <c r="H1780" s="25">
        <f>VLOOKUP(F1780,Table!$A$2:$C$121,2,0)</f>
        <v>3</v>
      </c>
      <c r="I1780" s="26">
        <f>VLOOKUP(F1780,Table!$A$2:$C$121,3,0)</f>
        <v>6</v>
      </c>
      <c r="J1780" s="17" t="s">
        <v>11357</v>
      </c>
      <c r="K1780" s="25" t="str">
        <f>LEFT(J1780,MIN(FIND({0,1,2,3,4,5,6,7,8,9},ASC(J1780)&amp;1234567890))-1)</f>
        <v>Sb</v>
      </c>
      <c r="L1780" s="25">
        <f t="shared" si="55"/>
        <v>3</v>
      </c>
      <c r="M1780" s="25">
        <f>VLOOKUP(K1780,Table!$A$2:$C$121,2,0)</f>
        <v>15</v>
      </c>
      <c r="N1780" s="26">
        <f>VLOOKUP(K1780,Table!$A$2:$C$121,3,0)</f>
        <v>5</v>
      </c>
      <c r="O1780" s="13" t="str">
        <f>VLOOKUP(A1780,Table!$U$1:$V$230,2,0)</f>
        <v>Orthorhombic</v>
      </c>
      <c r="P1780" s="1"/>
    </row>
    <row r="1781" spans="1:16">
      <c r="A1781" s="12">
        <v>62</v>
      </c>
      <c r="B1781" s="12">
        <v>76306</v>
      </c>
      <c r="C1781" s="12" t="s">
        <v>2293</v>
      </c>
      <c r="D1781" s="12" t="s">
        <v>2505</v>
      </c>
      <c r="E1781" s="17" t="s">
        <v>11962</v>
      </c>
      <c r="F1781" s="25" t="str">
        <f>LEFT(E1781,MIN(FIND({0,1,2,3,4,5,6,7,8,9},ASC(E1781)&amp;1234567890))-1)</f>
        <v>Hf</v>
      </c>
      <c r="G1781" s="25">
        <f t="shared" si="54"/>
        <v>5</v>
      </c>
      <c r="H1781" s="25">
        <f>VLOOKUP(F1781,Table!$A$2:$C$121,2,0)</f>
        <v>4</v>
      </c>
      <c r="I1781" s="26">
        <f>VLOOKUP(F1781,Table!$A$2:$C$121,3,0)</f>
        <v>6</v>
      </c>
      <c r="J1781" s="17" t="s">
        <v>11370</v>
      </c>
      <c r="K1781" s="25" t="str">
        <f>LEFT(J1781,MIN(FIND({0,1,2,3,4,5,6,7,8,9},ASC(J1781)&amp;1234567890))-1)</f>
        <v>Ge</v>
      </c>
      <c r="L1781" s="25">
        <f t="shared" si="55"/>
        <v>4</v>
      </c>
      <c r="M1781" s="25">
        <f>VLOOKUP(K1781,Table!$A$2:$C$121,2,0)</f>
        <v>14</v>
      </c>
      <c r="N1781" s="26">
        <f>VLOOKUP(K1781,Table!$A$2:$C$121,3,0)</f>
        <v>4</v>
      </c>
      <c r="O1781" s="13" t="str">
        <f>VLOOKUP(A1781,Table!$U$1:$V$230,2,0)</f>
        <v>Orthorhombic</v>
      </c>
      <c r="P1781" s="1"/>
    </row>
    <row r="1782" spans="1:16">
      <c r="A1782" s="12">
        <v>62</v>
      </c>
      <c r="B1782" s="12">
        <v>87256</v>
      </c>
      <c r="C1782" s="12" t="s">
        <v>2293</v>
      </c>
      <c r="D1782" s="12" t="s">
        <v>2506</v>
      </c>
      <c r="E1782" s="17" t="s">
        <v>11516</v>
      </c>
      <c r="F1782" s="25" t="str">
        <f>LEFT(E1782,MIN(FIND({0,1,2,3,4,5,6,7,8,9},ASC(E1782)&amp;1234567890))-1)</f>
        <v>Tb</v>
      </c>
      <c r="G1782" s="25">
        <f t="shared" si="54"/>
        <v>5</v>
      </c>
      <c r="H1782" s="25">
        <f>VLOOKUP(F1782,Table!$A$2:$C$121,2,0)</f>
        <v>3</v>
      </c>
      <c r="I1782" s="26">
        <f>VLOOKUP(F1782,Table!$A$2:$C$121,3,0)</f>
        <v>6</v>
      </c>
      <c r="J1782" s="17" t="s">
        <v>11370</v>
      </c>
      <c r="K1782" s="25" t="str">
        <f>LEFT(J1782,MIN(FIND({0,1,2,3,4,5,6,7,8,9},ASC(J1782)&amp;1234567890))-1)</f>
        <v>Ge</v>
      </c>
      <c r="L1782" s="25">
        <f t="shared" si="55"/>
        <v>4</v>
      </c>
      <c r="M1782" s="25">
        <f>VLOOKUP(K1782,Table!$A$2:$C$121,2,0)</f>
        <v>14</v>
      </c>
      <c r="N1782" s="26">
        <f>VLOOKUP(K1782,Table!$A$2:$C$121,3,0)</f>
        <v>4</v>
      </c>
      <c r="O1782" s="13" t="str">
        <f>VLOOKUP(A1782,Table!$U$1:$V$230,2,0)</f>
        <v>Orthorhombic</v>
      </c>
      <c r="P1782" s="1"/>
    </row>
    <row r="1783" spans="1:16">
      <c r="A1783" s="12">
        <v>62</v>
      </c>
      <c r="B1783" s="12">
        <v>76622</v>
      </c>
      <c r="C1783" s="12" t="s">
        <v>2303</v>
      </c>
      <c r="D1783" s="12" t="s">
        <v>2507</v>
      </c>
      <c r="E1783" s="17" t="s">
        <v>72</v>
      </c>
      <c r="F1783" s="25" t="str">
        <f>LEFT(E1783,MIN(FIND({0,1,2,3,4,5,6,7,8,9},ASC(E1783)&amp;1234567890))-1)</f>
        <v>Ir</v>
      </c>
      <c r="G1783" s="25">
        <f t="shared" si="54"/>
        <v>1</v>
      </c>
      <c r="H1783" s="25">
        <f>VLOOKUP(F1783,Table!$A$2:$C$121,2,0)</f>
        <v>9</v>
      </c>
      <c r="I1783" s="26">
        <f>VLOOKUP(F1783,Table!$A$2:$C$121,3,0)</f>
        <v>6</v>
      </c>
      <c r="J1783" s="17" t="s">
        <v>544</v>
      </c>
      <c r="K1783" s="25" t="str">
        <f>LEFT(J1783,MIN(FIND({0,1,2,3,4,5,6,7,8,9},ASC(J1783)&amp;1234567890))-1)</f>
        <v>Ge</v>
      </c>
      <c r="L1783" s="25">
        <f t="shared" si="55"/>
        <v>1</v>
      </c>
      <c r="M1783" s="25">
        <f>VLOOKUP(K1783,Table!$A$2:$C$121,2,0)</f>
        <v>14</v>
      </c>
      <c r="N1783" s="26">
        <f>VLOOKUP(K1783,Table!$A$2:$C$121,3,0)</f>
        <v>4</v>
      </c>
      <c r="O1783" s="13" t="str">
        <f>VLOOKUP(A1783,Table!$U$1:$V$230,2,0)</f>
        <v>Orthorhombic</v>
      </c>
      <c r="P1783" s="1"/>
    </row>
    <row r="1784" spans="1:16">
      <c r="A1784" s="12">
        <v>62</v>
      </c>
      <c r="B1784" s="12">
        <v>76623</v>
      </c>
      <c r="C1784" s="12" t="s">
        <v>2303</v>
      </c>
      <c r="D1784" s="12" t="s">
        <v>2508</v>
      </c>
      <c r="E1784" s="17" t="s">
        <v>66</v>
      </c>
      <c r="F1784" s="25" t="str">
        <f>LEFT(E1784,MIN(FIND({0,1,2,3,4,5,6,7,8,9},ASC(E1784)&amp;1234567890))-1)</f>
        <v>Ni</v>
      </c>
      <c r="G1784" s="25">
        <f t="shared" si="54"/>
        <v>1</v>
      </c>
      <c r="H1784" s="25">
        <f>VLOOKUP(F1784,Table!$A$2:$C$121,2,0)</f>
        <v>10</v>
      </c>
      <c r="I1784" s="26">
        <f>VLOOKUP(F1784,Table!$A$2:$C$121,3,0)</f>
        <v>4</v>
      </c>
      <c r="J1784" s="17" t="s">
        <v>544</v>
      </c>
      <c r="K1784" s="25" t="str">
        <f>LEFT(J1784,MIN(FIND({0,1,2,3,4,5,6,7,8,9},ASC(J1784)&amp;1234567890))-1)</f>
        <v>Ge</v>
      </c>
      <c r="L1784" s="25">
        <f t="shared" si="55"/>
        <v>1</v>
      </c>
      <c r="M1784" s="25">
        <f>VLOOKUP(K1784,Table!$A$2:$C$121,2,0)</f>
        <v>14</v>
      </c>
      <c r="N1784" s="26">
        <f>VLOOKUP(K1784,Table!$A$2:$C$121,3,0)</f>
        <v>4</v>
      </c>
      <c r="O1784" s="13" t="str">
        <f>VLOOKUP(A1784,Table!$U$1:$V$230,2,0)</f>
        <v>Orthorhombic</v>
      </c>
      <c r="P1784" s="1"/>
    </row>
    <row r="1785" spans="1:16">
      <c r="A1785" s="12">
        <v>62</v>
      </c>
      <c r="B1785" s="12">
        <v>76624</v>
      </c>
      <c r="C1785" s="12" t="s">
        <v>2303</v>
      </c>
      <c r="D1785" s="12" t="s">
        <v>2509</v>
      </c>
      <c r="E1785" s="17" t="s">
        <v>541</v>
      </c>
      <c r="F1785" s="25" t="str">
        <f>LEFT(E1785,MIN(FIND({0,1,2,3,4,5,6,7,8,9},ASC(E1785)&amp;1234567890))-1)</f>
        <v>Pd</v>
      </c>
      <c r="G1785" s="25">
        <f t="shared" si="54"/>
        <v>1</v>
      </c>
      <c r="H1785" s="25">
        <f>VLOOKUP(F1785,Table!$A$2:$C$121,2,0)</f>
        <v>10</v>
      </c>
      <c r="I1785" s="26">
        <f>VLOOKUP(F1785,Table!$A$2:$C$121,3,0)</f>
        <v>5</v>
      </c>
      <c r="J1785" s="17" t="s">
        <v>544</v>
      </c>
      <c r="K1785" s="25" t="str">
        <f>LEFT(J1785,MIN(FIND({0,1,2,3,4,5,6,7,8,9},ASC(J1785)&amp;1234567890))-1)</f>
        <v>Ge</v>
      </c>
      <c r="L1785" s="25">
        <f t="shared" si="55"/>
        <v>1</v>
      </c>
      <c r="M1785" s="25">
        <f>VLOOKUP(K1785,Table!$A$2:$C$121,2,0)</f>
        <v>14</v>
      </c>
      <c r="N1785" s="26">
        <f>VLOOKUP(K1785,Table!$A$2:$C$121,3,0)</f>
        <v>4</v>
      </c>
      <c r="O1785" s="13" t="str">
        <f>VLOOKUP(A1785,Table!$U$1:$V$230,2,0)</f>
        <v>Orthorhombic</v>
      </c>
      <c r="P1785" s="1"/>
    </row>
    <row r="1786" spans="1:16">
      <c r="A1786" s="12">
        <v>62</v>
      </c>
      <c r="B1786" s="12">
        <v>76630</v>
      </c>
      <c r="C1786" s="12" t="s">
        <v>2293</v>
      </c>
      <c r="D1786" s="12" t="s">
        <v>2510</v>
      </c>
      <c r="E1786" s="17" t="s">
        <v>355</v>
      </c>
      <c r="F1786" s="25" t="str">
        <f>LEFT(E1786,MIN(FIND({0,1,2,3,4,5,6,7,8,9},ASC(E1786)&amp;1234567890))-1)</f>
        <v>Mn</v>
      </c>
      <c r="G1786" s="25">
        <f t="shared" si="54"/>
        <v>1</v>
      </c>
      <c r="H1786" s="25">
        <f>VLOOKUP(F1786,Table!$A$2:$C$121,2,0)</f>
        <v>7</v>
      </c>
      <c r="I1786" s="26">
        <f>VLOOKUP(F1786,Table!$A$2:$C$121,3,0)</f>
        <v>4</v>
      </c>
      <c r="J1786" s="17" t="s">
        <v>364</v>
      </c>
      <c r="K1786" s="25" t="str">
        <f>LEFT(J1786,MIN(FIND({0,1,2,3,4,5,6,7,8,9},ASC(J1786)&amp;1234567890))-1)</f>
        <v>B</v>
      </c>
      <c r="L1786" s="25">
        <f t="shared" si="55"/>
        <v>1</v>
      </c>
      <c r="M1786" s="25">
        <f>VLOOKUP(K1786,Table!$A$2:$C$121,2,0)</f>
        <v>13</v>
      </c>
      <c r="N1786" s="26">
        <f>VLOOKUP(K1786,Table!$A$2:$C$121,3,0)</f>
        <v>2</v>
      </c>
      <c r="O1786" s="13" t="str">
        <f>VLOOKUP(A1786,Table!$U$1:$V$230,2,0)</f>
        <v>Orthorhombic</v>
      </c>
      <c r="P1786" s="1"/>
    </row>
    <row r="1787" spans="1:16">
      <c r="A1787" s="12">
        <v>62</v>
      </c>
      <c r="B1787" s="12">
        <v>87994</v>
      </c>
      <c r="C1787" s="12" t="s">
        <v>2293</v>
      </c>
      <c r="D1787" s="12" t="s">
        <v>2511</v>
      </c>
      <c r="E1787" s="17" t="s">
        <v>11391</v>
      </c>
      <c r="F1787" s="25" t="str">
        <f>LEFT(E1787,MIN(FIND({0,1,2,3,4,5,6,7,8,9},ASC(E1787)&amp;1234567890))-1)</f>
        <v>Zr</v>
      </c>
      <c r="G1787" s="25">
        <f t="shared" si="54"/>
        <v>2</v>
      </c>
      <c r="H1787" s="25">
        <f>VLOOKUP(F1787,Table!$A$2:$C$121,2,0)</f>
        <v>4</v>
      </c>
      <c r="I1787" s="26">
        <f>VLOOKUP(F1787,Table!$A$2:$C$121,3,0)</f>
        <v>5</v>
      </c>
      <c r="J1787" s="17" t="s">
        <v>328</v>
      </c>
      <c r="K1787" s="25" t="str">
        <f>LEFT(J1787,MIN(FIND({0,1,2,3,4,5,6,7,8,9},ASC(J1787)&amp;1234567890))-1)</f>
        <v>Te</v>
      </c>
      <c r="L1787" s="25">
        <f t="shared" si="55"/>
        <v>1</v>
      </c>
      <c r="M1787" s="25">
        <f>VLOOKUP(K1787,Table!$A$2:$C$121,2,0)</f>
        <v>16</v>
      </c>
      <c r="N1787" s="26">
        <f>VLOOKUP(K1787,Table!$A$2:$C$121,3,0)</f>
        <v>5</v>
      </c>
      <c r="O1787" s="13" t="str">
        <f>VLOOKUP(A1787,Table!$U$1:$V$230,2,0)</f>
        <v>Orthorhombic</v>
      </c>
      <c r="P1787" s="1"/>
    </row>
    <row r="1788" spans="1:16">
      <c r="A1788" s="12">
        <v>62</v>
      </c>
      <c r="B1788" s="12">
        <v>51141</v>
      </c>
      <c r="C1788" s="12" t="s">
        <v>2293</v>
      </c>
      <c r="D1788" s="12" t="s">
        <v>2512</v>
      </c>
      <c r="E1788" s="17" t="s">
        <v>11323</v>
      </c>
      <c r="F1788" s="25" t="str">
        <f>LEFT(E1788,MIN(FIND({0,1,2,3,4,5,6,7,8,9},ASC(E1788)&amp;1234567890))-1)</f>
        <v>U</v>
      </c>
      <c r="G1788" s="25">
        <f t="shared" si="54"/>
        <v>3</v>
      </c>
      <c r="H1788" s="25">
        <f>VLOOKUP(F1788,Table!$A$2:$C$121,2,0)</f>
        <v>3</v>
      </c>
      <c r="I1788" s="26">
        <f>VLOOKUP(F1788,Table!$A$2:$C$121,3,0)</f>
        <v>7</v>
      </c>
      <c r="J1788" s="17" t="s">
        <v>11429</v>
      </c>
      <c r="K1788" s="25" t="str">
        <f>LEFT(J1788,MIN(FIND({0,1,2,3,4,5,6,7,8,9},ASC(J1788)&amp;1234567890))-1)</f>
        <v>Te</v>
      </c>
      <c r="L1788" s="25">
        <f t="shared" si="55"/>
        <v>5</v>
      </c>
      <c r="M1788" s="25">
        <f>VLOOKUP(K1788,Table!$A$2:$C$121,2,0)</f>
        <v>16</v>
      </c>
      <c r="N1788" s="26">
        <f>VLOOKUP(K1788,Table!$A$2:$C$121,3,0)</f>
        <v>5</v>
      </c>
      <c r="O1788" s="13" t="str">
        <f>VLOOKUP(A1788,Table!$U$1:$V$230,2,0)</f>
        <v>Orthorhombic</v>
      </c>
      <c r="P1788" s="1"/>
    </row>
    <row r="1789" spans="1:16">
      <c r="A1789" s="12">
        <v>62</v>
      </c>
      <c r="B1789" s="12">
        <v>88709</v>
      </c>
      <c r="C1789" s="12" t="s">
        <v>2295</v>
      </c>
      <c r="D1789" s="12" t="s">
        <v>1720</v>
      </c>
      <c r="E1789" s="17" t="s">
        <v>457</v>
      </c>
      <c r="F1789" s="25" t="str">
        <f>LEFT(E1789,MIN(FIND({0,1,2,3,4,5,6,7,8,9},ASC(E1789)&amp;1234567890))-1)</f>
        <v>Li</v>
      </c>
      <c r="G1789" s="25">
        <f t="shared" si="54"/>
        <v>1</v>
      </c>
      <c r="H1789" s="25">
        <f>VLOOKUP(F1789,Table!$A$2:$C$121,2,0)</f>
        <v>1</v>
      </c>
      <c r="I1789" s="26">
        <f>VLOOKUP(F1789,Table!$A$2:$C$121,3,0)</f>
        <v>2</v>
      </c>
      <c r="J1789" s="17" t="s">
        <v>360</v>
      </c>
      <c r="K1789" s="25" t="str">
        <f>LEFT(J1789,MIN(FIND({0,1,2,3,4,5,6,7,8,9},ASC(J1789)&amp;1234567890))-1)</f>
        <v>P</v>
      </c>
      <c r="L1789" s="25">
        <f t="shared" si="55"/>
        <v>5</v>
      </c>
      <c r="M1789" s="25">
        <f>VLOOKUP(K1789,Table!$A$2:$C$121,2,0)</f>
        <v>15</v>
      </c>
      <c r="N1789" s="26">
        <f>VLOOKUP(K1789,Table!$A$2:$C$121,3,0)</f>
        <v>3</v>
      </c>
      <c r="O1789" s="13" t="str">
        <f>VLOOKUP(A1789,Table!$U$1:$V$230,2,0)</f>
        <v>Orthorhombic</v>
      </c>
      <c r="P1789" s="1"/>
    </row>
    <row r="1790" spans="1:16">
      <c r="A1790" s="12">
        <v>62</v>
      </c>
      <c r="B1790" s="12">
        <v>53040</v>
      </c>
      <c r="C1790" s="12" t="s">
        <v>2293</v>
      </c>
      <c r="D1790" s="12" t="s">
        <v>2513</v>
      </c>
      <c r="E1790" s="17" t="s">
        <v>426</v>
      </c>
      <c r="F1790" s="25" t="str">
        <f>LEFT(E1790,MIN(FIND({0,1,2,3,4,5,6,7,8,9},ASC(E1790)&amp;1234567890))-1)</f>
        <v>Hf</v>
      </c>
      <c r="G1790" s="25">
        <f t="shared" si="54"/>
        <v>1</v>
      </c>
      <c r="H1790" s="25">
        <f>VLOOKUP(F1790,Table!$A$2:$C$121,2,0)</f>
        <v>4</v>
      </c>
      <c r="I1790" s="26">
        <f>VLOOKUP(F1790,Table!$A$2:$C$121,3,0)</f>
        <v>6</v>
      </c>
      <c r="J1790" s="17" t="s">
        <v>31</v>
      </c>
      <c r="K1790" s="25" t="str">
        <f>LEFT(J1790,MIN(FIND({0,1,2,3,4,5,6,7,8,9},ASC(J1790)&amp;1234567890))-1)</f>
        <v>Si</v>
      </c>
      <c r="L1790" s="25">
        <f t="shared" si="55"/>
        <v>1</v>
      </c>
      <c r="M1790" s="25">
        <f>VLOOKUP(K1790,Table!$A$2:$C$121,2,0)</f>
        <v>14</v>
      </c>
      <c r="N1790" s="26">
        <f>VLOOKUP(K1790,Table!$A$2:$C$121,3,0)</f>
        <v>3</v>
      </c>
      <c r="O1790" s="13" t="str">
        <f>VLOOKUP(A1790,Table!$U$1:$V$230,2,0)</f>
        <v>Orthorhombic</v>
      </c>
      <c r="P1790" s="1"/>
    </row>
    <row r="1791" spans="1:16">
      <c r="A1791" s="12">
        <v>62</v>
      </c>
      <c r="B1791" s="12">
        <v>411036</v>
      </c>
      <c r="C1791" s="12" t="s">
        <v>2342</v>
      </c>
      <c r="D1791" s="12" t="s">
        <v>2514</v>
      </c>
      <c r="E1791" s="17" t="s">
        <v>329</v>
      </c>
      <c r="F1791" s="25" t="str">
        <f>LEFT(E1791,MIN(FIND({0,1,2,3,4,5,6,7,8,9},ASC(E1791)&amp;1234567890))-1)</f>
        <v>I</v>
      </c>
      <c r="G1791" s="25">
        <f t="shared" si="54"/>
        <v>1</v>
      </c>
      <c r="H1791" s="25">
        <f>VLOOKUP(F1791,Table!$A$2:$C$121,2,0)</f>
        <v>17</v>
      </c>
      <c r="I1791" s="26">
        <f>VLOOKUP(F1791,Table!$A$2:$C$121,3,0)</f>
        <v>5</v>
      </c>
      <c r="J1791" s="17" t="s">
        <v>365</v>
      </c>
      <c r="K1791" s="25" t="str">
        <f>LEFT(J1791,MIN(FIND({0,1,2,3,4,5,6,7,8,9},ASC(J1791)&amp;1234567890))-1)</f>
        <v>F</v>
      </c>
      <c r="L1791" s="25">
        <f t="shared" si="55"/>
        <v>3</v>
      </c>
      <c r="M1791" s="25">
        <f>VLOOKUP(K1791,Table!$A$2:$C$121,2,0)</f>
        <v>17</v>
      </c>
      <c r="N1791" s="26">
        <f>VLOOKUP(K1791,Table!$A$2:$C$121,3,0)</f>
        <v>2</v>
      </c>
      <c r="O1791" s="13" t="str">
        <f>VLOOKUP(A1791,Table!$U$1:$V$230,2,0)</f>
        <v>Orthorhombic</v>
      </c>
      <c r="P1791" s="1"/>
    </row>
    <row r="1792" spans="1:16">
      <c r="A1792" s="12">
        <v>62</v>
      </c>
      <c r="B1792" s="12">
        <v>411177</v>
      </c>
      <c r="C1792" s="12" t="s">
        <v>2303</v>
      </c>
      <c r="D1792" s="12" t="s">
        <v>2515</v>
      </c>
      <c r="E1792" s="17" t="s">
        <v>11291</v>
      </c>
      <c r="F1792" s="25" t="str">
        <f>LEFT(E1792,MIN(FIND({0,1,2,3,4,5,6,7,8,9},ASC(E1792)&amp;1234567890))-1)</f>
        <v>Sn</v>
      </c>
      <c r="G1792" s="25">
        <f t="shared" si="54"/>
        <v>1</v>
      </c>
      <c r="H1792" s="25">
        <f>VLOOKUP(F1792,Table!$A$2:$C$121,2,0)</f>
        <v>14</v>
      </c>
      <c r="I1792" s="26">
        <f>VLOOKUP(F1792,Table!$A$2:$C$121,3,0)</f>
        <v>5</v>
      </c>
      <c r="J1792" s="17" t="s">
        <v>11403</v>
      </c>
      <c r="K1792" s="25" t="str">
        <f>LEFT(J1792,MIN(FIND({0,1,2,3,4,5,6,7,8,9},ASC(J1792)&amp;1234567890))-1)</f>
        <v>Br</v>
      </c>
      <c r="L1792" s="25">
        <f t="shared" si="55"/>
        <v>2</v>
      </c>
      <c r="M1792" s="25">
        <f>VLOOKUP(K1792,Table!$A$2:$C$121,2,0)</f>
        <v>17</v>
      </c>
      <c r="N1792" s="26">
        <f>VLOOKUP(K1792,Table!$A$2:$C$121,3,0)</f>
        <v>4</v>
      </c>
      <c r="O1792" s="13" t="str">
        <f>VLOOKUP(A1792,Table!$U$1:$V$230,2,0)</f>
        <v>Orthorhombic</v>
      </c>
      <c r="P1792" s="1"/>
    </row>
    <row r="1793" spans="1:16">
      <c r="A1793" s="12">
        <v>62</v>
      </c>
      <c r="B1793" s="12">
        <v>89499</v>
      </c>
      <c r="C1793" s="12" t="s">
        <v>2293</v>
      </c>
      <c r="D1793" s="12" t="s">
        <v>2516</v>
      </c>
      <c r="E1793" s="17" t="s">
        <v>11371</v>
      </c>
      <c r="F1793" s="25" t="str">
        <f>LEFT(E1793,MIN(FIND({0,1,2,3,4,5,6,7,8,9},ASC(E1793)&amp;1234567890))-1)</f>
        <v>Ce</v>
      </c>
      <c r="G1793" s="25">
        <f t="shared" si="54"/>
        <v>2</v>
      </c>
      <c r="H1793" s="25">
        <f>VLOOKUP(F1793,Table!$A$2:$C$121,2,0)</f>
        <v>3</v>
      </c>
      <c r="I1793" s="26">
        <f>VLOOKUP(F1793,Table!$A$2:$C$121,3,0)</f>
        <v>6</v>
      </c>
      <c r="J1793" s="17" t="s">
        <v>336</v>
      </c>
      <c r="K1793" s="25" t="str">
        <f>LEFT(J1793,MIN(FIND({0,1,2,3,4,5,6,7,8,9},ASC(J1793)&amp;1234567890))-1)</f>
        <v>S</v>
      </c>
      <c r="L1793" s="25">
        <f t="shared" si="55"/>
        <v>3</v>
      </c>
      <c r="M1793" s="25">
        <f>VLOOKUP(K1793,Table!$A$2:$C$121,2,0)</f>
        <v>16</v>
      </c>
      <c r="N1793" s="26">
        <f>VLOOKUP(K1793,Table!$A$2:$C$121,3,0)</f>
        <v>3</v>
      </c>
      <c r="O1793" s="13" t="str">
        <f>VLOOKUP(A1793,Table!$U$1:$V$230,2,0)</f>
        <v>Orthorhombic</v>
      </c>
      <c r="P1793" s="1"/>
    </row>
    <row r="1794" spans="1:16">
      <c r="A1794" s="12">
        <v>62</v>
      </c>
      <c r="B1794" s="12">
        <v>51260</v>
      </c>
      <c r="C1794" s="12" t="s">
        <v>2293</v>
      </c>
      <c r="D1794" s="12" t="s">
        <v>2517</v>
      </c>
      <c r="E1794" s="17" t="s">
        <v>11377</v>
      </c>
      <c r="F1794" s="25" t="str">
        <f>LEFT(E1794,MIN(FIND({0,1,2,3,4,5,6,7,8,9},ASC(E1794)&amp;1234567890))-1)</f>
        <v>Dy</v>
      </c>
      <c r="G1794" s="25">
        <f t="shared" ref="G1794:G1857" si="56">IF(SUBSTITUTE(E1794,F1794,"")="",1,SUBSTITUTE(E1794,F1794,""))*1</f>
        <v>2</v>
      </c>
      <c r="H1794" s="25">
        <f>VLOOKUP(F1794,Table!$A$2:$C$121,2,0)</f>
        <v>3</v>
      </c>
      <c r="I1794" s="26">
        <f>VLOOKUP(F1794,Table!$A$2:$C$121,3,0)</f>
        <v>6</v>
      </c>
      <c r="J1794" s="17" t="s">
        <v>328</v>
      </c>
      <c r="K1794" s="25" t="str">
        <f>LEFT(J1794,MIN(FIND({0,1,2,3,4,5,6,7,8,9},ASC(J1794)&amp;1234567890))-1)</f>
        <v>Te</v>
      </c>
      <c r="L1794" s="25">
        <f t="shared" ref="L1794:L1857" si="57">IF(SUBSTITUTE(J1794,K1794,"")="",1,SUBSTITUTE(J1794,K1794,""))*1</f>
        <v>1</v>
      </c>
      <c r="M1794" s="25">
        <f>VLOOKUP(K1794,Table!$A$2:$C$121,2,0)</f>
        <v>16</v>
      </c>
      <c r="N1794" s="26">
        <f>VLOOKUP(K1794,Table!$A$2:$C$121,3,0)</f>
        <v>5</v>
      </c>
      <c r="O1794" s="13" t="str">
        <f>VLOOKUP(A1794,Table!$U$1:$V$230,2,0)</f>
        <v>Orthorhombic</v>
      </c>
      <c r="P1794" s="1"/>
    </row>
    <row r="1795" spans="1:16">
      <c r="A1795" s="12">
        <v>62</v>
      </c>
      <c r="B1795" s="12">
        <v>51283</v>
      </c>
      <c r="C1795" s="12" t="s">
        <v>2293</v>
      </c>
      <c r="D1795" s="12" t="s">
        <v>2518</v>
      </c>
      <c r="E1795" s="17" t="s">
        <v>330</v>
      </c>
      <c r="F1795" s="25" t="str">
        <f>LEFT(E1795,MIN(FIND({0,1,2,3,4,5,6,7,8,9},ASC(E1795)&amp;1234567890))-1)</f>
        <v>Ca</v>
      </c>
      <c r="G1795" s="25">
        <f t="shared" si="56"/>
        <v>1</v>
      </c>
      <c r="H1795" s="25">
        <f>VLOOKUP(F1795,Table!$A$2:$C$121,2,0)</f>
        <v>2</v>
      </c>
      <c r="I1795" s="26">
        <f>VLOOKUP(F1795,Table!$A$2:$C$121,3,0)</f>
        <v>4</v>
      </c>
      <c r="J1795" s="17" t="s">
        <v>11632</v>
      </c>
      <c r="K1795" s="25" t="str">
        <f>LEFT(J1795,MIN(FIND({0,1,2,3,4,5,6,7,8,9},ASC(J1795)&amp;1234567890))-1)</f>
        <v>F</v>
      </c>
      <c r="L1795" s="25">
        <f t="shared" si="57"/>
        <v>2</v>
      </c>
      <c r="M1795" s="25">
        <f>VLOOKUP(K1795,Table!$A$2:$C$121,2,0)</f>
        <v>17</v>
      </c>
      <c r="N1795" s="26">
        <f>VLOOKUP(K1795,Table!$A$2:$C$121,3,0)</f>
        <v>2</v>
      </c>
      <c r="O1795" s="13" t="str">
        <f>VLOOKUP(A1795,Table!$U$1:$V$230,2,0)</f>
        <v>Orthorhombic</v>
      </c>
      <c r="P1795" s="1"/>
    </row>
    <row r="1796" spans="1:16">
      <c r="A1796" s="12">
        <v>62</v>
      </c>
      <c r="B1796" s="12">
        <v>90772</v>
      </c>
      <c r="C1796" s="12" t="s">
        <v>2293</v>
      </c>
      <c r="D1796" s="12" t="s">
        <v>2519</v>
      </c>
      <c r="E1796" s="17" t="s">
        <v>11650</v>
      </c>
      <c r="F1796" s="25" t="str">
        <f>LEFT(E1796,MIN(FIND({0,1,2,3,4,5,6,7,8,9},ASC(E1796)&amp;1234567890))-1)</f>
        <v>Sr</v>
      </c>
      <c r="G1796" s="25">
        <f t="shared" si="56"/>
        <v>2</v>
      </c>
      <c r="H1796" s="25">
        <f>VLOOKUP(F1796,Table!$A$2:$C$121,2,0)</f>
        <v>2</v>
      </c>
      <c r="I1796" s="26">
        <f>VLOOKUP(F1796,Table!$A$2:$C$121,3,0)</f>
        <v>5</v>
      </c>
      <c r="J1796" s="17" t="s">
        <v>544</v>
      </c>
      <c r="K1796" s="25" t="str">
        <f>LEFT(J1796,MIN(FIND({0,1,2,3,4,5,6,7,8,9},ASC(J1796)&amp;1234567890))-1)</f>
        <v>Ge</v>
      </c>
      <c r="L1796" s="25">
        <f t="shared" si="57"/>
        <v>1</v>
      </c>
      <c r="M1796" s="25">
        <f>VLOOKUP(K1796,Table!$A$2:$C$121,2,0)</f>
        <v>14</v>
      </c>
      <c r="N1796" s="26">
        <f>VLOOKUP(K1796,Table!$A$2:$C$121,3,0)</f>
        <v>4</v>
      </c>
      <c r="O1796" s="13" t="str">
        <f>VLOOKUP(A1796,Table!$U$1:$V$230,2,0)</f>
        <v>Orthorhombic</v>
      </c>
      <c r="P1796" s="1"/>
    </row>
    <row r="1797" spans="1:16">
      <c r="A1797" s="12">
        <v>62</v>
      </c>
      <c r="B1797" s="12">
        <v>90806</v>
      </c>
      <c r="C1797" s="12" t="s">
        <v>2293</v>
      </c>
      <c r="D1797" s="12" t="s">
        <v>2520</v>
      </c>
      <c r="E1797" s="17" t="s">
        <v>11513</v>
      </c>
      <c r="F1797" s="25" t="str">
        <f>LEFT(E1797,MIN(FIND({0,1,2,3,4,5,6,7,8,9},ASC(E1797)&amp;1234567890))-1)</f>
        <v>Rb</v>
      </c>
      <c r="G1797" s="25">
        <f t="shared" si="56"/>
        <v>2</v>
      </c>
      <c r="H1797" s="25">
        <f>VLOOKUP(F1797,Table!$A$2:$C$121,2,0)</f>
        <v>1</v>
      </c>
      <c r="I1797" s="26">
        <f>VLOOKUP(F1797,Table!$A$2:$C$121,3,0)</f>
        <v>5</v>
      </c>
      <c r="J1797" s="17" t="s">
        <v>36</v>
      </c>
      <c r="K1797" s="25" t="str">
        <f>LEFT(J1797,MIN(FIND({0,1,2,3,4,5,6,7,8,9},ASC(J1797)&amp;1234567890))-1)</f>
        <v>Te</v>
      </c>
      <c r="L1797" s="25">
        <f t="shared" si="57"/>
        <v>3</v>
      </c>
      <c r="M1797" s="25">
        <f>VLOOKUP(K1797,Table!$A$2:$C$121,2,0)</f>
        <v>16</v>
      </c>
      <c r="N1797" s="26">
        <f>VLOOKUP(K1797,Table!$A$2:$C$121,3,0)</f>
        <v>5</v>
      </c>
      <c r="O1797" s="13" t="str">
        <f>VLOOKUP(A1797,Table!$U$1:$V$230,2,0)</f>
        <v>Orthorhombic</v>
      </c>
      <c r="P1797" s="1"/>
    </row>
    <row r="1798" spans="1:16">
      <c r="A1798" s="12">
        <v>62</v>
      </c>
      <c r="B1798" s="12">
        <v>280620</v>
      </c>
      <c r="C1798" s="12" t="s">
        <v>2293</v>
      </c>
      <c r="D1798" s="12" t="s">
        <v>2521</v>
      </c>
      <c r="E1798" s="17" t="s">
        <v>377</v>
      </c>
      <c r="F1798" s="25" t="str">
        <f>LEFT(E1798,MIN(FIND({0,1,2,3,4,5,6,7,8,9},ASC(E1798)&amp;1234567890))-1)</f>
        <v>Zr</v>
      </c>
      <c r="G1798" s="25">
        <f t="shared" si="56"/>
        <v>1</v>
      </c>
      <c r="H1798" s="25">
        <f>VLOOKUP(F1798,Table!$A$2:$C$121,2,0)</f>
        <v>4</v>
      </c>
      <c r="I1798" s="26">
        <f>VLOOKUP(F1798,Table!$A$2:$C$121,3,0)</f>
        <v>5</v>
      </c>
      <c r="J1798" s="17" t="s">
        <v>328</v>
      </c>
      <c r="K1798" s="25" t="str">
        <f>LEFT(J1798,MIN(FIND({0,1,2,3,4,5,6,7,8,9},ASC(J1798)&amp;1234567890))-1)</f>
        <v>Te</v>
      </c>
      <c r="L1798" s="25">
        <f t="shared" si="57"/>
        <v>1</v>
      </c>
      <c r="M1798" s="25">
        <f>VLOOKUP(K1798,Table!$A$2:$C$121,2,0)</f>
        <v>16</v>
      </c>
      <c r="N1798" s="26">
        <f>VLOOKUP(K1798,Table!$A$2:$C$121,3,0)</f>
        <v>5</v>
      </c>
      <c r="O1798" s="13" t="str">
        <f>VLOOKUP(A1798,Table!$U$1:$V$230,2,0)</f>
        <v>Orthorhombic</v>
      </c>
      <c r="P1798" s="1"/>
    </row>
    <row r="1799" spans="1:16">
      <c r="A1799" s="12">
        <v>62</v>
      </c>
      <c r="B1799" s="12">
        <v>91282</v>
      </c>
      <c r="C1799" s="12" t="s">
        <v>2293</v>
      </c>
      <c r="D1799" s="12" t="s">
        <v>1731</v>
      </c>
      <c r="E1799" s="17" t="s">
        <v>11404</v>
      </c>
      <c r="F1799" s="25" t="str">
        <f>LEFT(E1799,MIN(FIND({0,1,2,3,4,5,6,7,8,9},ASC(E1799)&amp;1234567890))-1)</f>
        <v>Li</v>
      </c>
      <c r="G1799" s="25">
        <f t="shared" si="56"/>
        <v>2</v>
      </c>
      <c r="H1799" s="25">
        <f>VLOOKUP(F1799,Table!$A$2:$C$121,2,0)</f>
        <v>1</v>
      </c>
      <c r="I1799" s="26">
        <f>VLOOKUP(F1799,Table!$A$2:$C$121,3,0)</f>
        <v>2</v>
      </c>
      <c r="J1799" s="17" t="s">
        <v>379</v>
      </c>
      <c r="K1799" s="25" t="str">
        <f>LEFT(J1799,MIN(FIND({0,1,2,3,4,5,6,7,8,9},ASC(J1799)&amp;1234567890))-1)</f>
        <v>S</v>
      </c>
      <c r="L1799" s="25">
        <f t="shared" si="57"/>
        <v>1</v>
      </c>
      <c r="M1799" s="25">
        <f>VLOOKUP(K1799,Table!$A$2:$C$121,2,0)</f>
        <v>16</v>
      </c>
      <c r="N1799" s="26">
        <f>VLOOKUP(K1799,Table!$A$2:$C$121,3,0)</f>
        <v>3</v>
      </c>
      <c r="O1799" s="13" t="str">
        <f>VLOOKUP(A1799,Table!$U$1:$V$230,2,0)</f>
        <v>Orthorhombic</v>
      </c>
      <c r="P1799" s="1"/>
    </row>
    <row r="1800" spans="1:16">
      <c r="A1800" s="12">
        <v>62</v>
      </c>
      <c r="B1800" s="12">
        <v>92474</v>
      </c>
      <c r="C1800" s="12" t="s">
        <v>2293</v>
      </c>
      <c r="D1800" s="12" t="s">
        <v>2522</v>
      </c>
      <c r="E1800" s="17" t="s">
        <v>11699</v>
      </c>
      <c r="F1800" s="25" t="str">
        <f>LEFT(E1800,MIN(FIND({0,1,2,3,4,5,6,7,8,9},ASC(E1800)&amp;1234567890))-1)</f>
        <v>Cs</v>
      </c>
      <c r="G1800" s="25">
        <f t="shared" si="56"/>
        <v>4</v>
      </c>
      <c r="H1800" s="25">
        <f>VLOOKUP(F1800,Table!$A$2:$C$121,2,0)</f>
        <v>1</v>
      </c>
      <c r="I1800" s="26">
        <f>VLOOKUP(F1800,Table!$A$2:$C$121,3,0)</f>
        <v>6</v>
      </c>
      <c r="J1800" s="17" t="s">
        <v>593</v>
      </c>
      <c r="K1800" s="25" t="str">
        <f>LEFT(J1800,MIN(FIND({0,1,2,3,4,5,6,7,8,9},ASC(J1800)&amp;1234567890))-1)</f>
        <v>Sb</v>
      </c>
      <c r="L1800" s="25">
        <f t="shared" si="57"/>
        <v>2</v>
      </c>
      <c r="M1800" s="25">
        <f>VLOOKUP(K1800,Table!$A$2:$C$121,2,0)</f>
        <v>15</v>
      </c>
      <c r="N1800" s="26">
        <f>VLOOKUP(K1800,Table!$A$2:$C$121,3,0)</f>
        <v>5</v>
      </c>
      <c r="O1800" s="13" t="str">
        <f>VLOOKUP(A1800,Table!$U$1:$V$230,2,0)</f>
        <v>Orthorhombic</v>
      </c>
      <c r="P1800" s="1"/>
    </row>
    <row r="1801" spans="1:16">
      <c r="A1801" s="12">
        <v>62</v>
      </c>
      <c r="B1801" s="12">
        <v>411461</v>
      </c>
      <c r="C1801" s="12" t="s">
        <v>2293</v>
      </c>
      <c r="D1801" s="12" t="s">
        <v>2523</v>
      </c>
      <c r="E1801" s="17" t="s">
        <v>406</v>
      </c>
      <c r="F1801" s="25" t="str">
        <f>LEFT(E1801,MIN(FIND({0,1,2,3,4,5,6,7,8,9},ASC(E1801)&amp;1234567890))-1)</f>
        <v>C</v>
      </c>
      <c r="G1801" s="25">
        <f t="shared" si="56"/>
        <v>3</v>
      </c>
      <c r="H1801" s="25">
        <f>VLOOKUP(F1801,Table!$A$2:$C$121,2,0)</f>
        <v>14</v>
      </c>
      <c r="I1801" s="26">
        <f>VLOOKUP(F1801,Table!$A$2:$C$121,3,0)</f>
        <v>2</v>
      </c>
      <c r="J1801" s="17" t="s">
        <v>32</v>
      </c>
      <c r="K1801" s="25" t="str">
        <f>LEFT(J1801,MIN(FIND({0,1,2,3,4,5,6,7,8,9},ASC(J1801)&amp;1234567890))-1)</f>
        <v>O</v>
      </c>
      <c r="L1801" s="25">
        <f t="shared" si="57"/>
        <v>2</v>
      </c>
      <c r="M1801" s="25">
        <f>VLOOKUP(K1801,Table!$A$2:$C$121,2,0)</f>
        <v>16</v>
      </c>
      <c r="N1801" s="26">
        <f>VLOOKUP(K1801,Table!$A$2:$C$121,3,0)</f>
        <v>2</v>
      </c>
      <c r="O1801" s="13" t="str">
        <f>VLOOKUP(A1801,Table!$U$1:$V$230,2,0)</f>
        <v>Orthorhombic</v>
      </c>
      <c r="P1801" s="1"/>
    </row>
    <row r="1802" spans="1:16">
      <c r="A1802" s="12">
        <v>62</v>
      </c>
      <c r="B1802" s="12">
        <v>411876</v>
      </c>
      <c r="C1802" s="12" t="s">
        <v>2293</v>
      </c>
      <c r="D1802" s="12" t="s">
        <v>2524</v>
      </c>
      <c r="E1802" s="17" t="s">
        <v>56</v>
      </c>
      <c r="F1802" s="25" t="str">
        <f>LEFT(E1802,MIN(FIND({0,1,2,3,4,5,6,7,8,9},ASC(E1802)&amp;1234567890))-1)</f>
        <v>Ti</v>
      </c>
      <c r="G1802" s="25">
        <f t="shared" si="56"/>
        <v>5</v>
      </c>
      <c r="H1802" s="25">
        <f>VLOOKUP(F1802,Table!$A$2:$C$121,2,0)</f>
        <v>4</v>
      </c>
      <c r="I1802" s="26">
        <f>VLOOKUP(F1802,Table!$A$2:$C$121,3,0)</f>
        <v>4</v>
      </c>
      <c r="J1802" s="17" t="s">
        <v>11963</v>
      </c>
      <c r="K1802" s="25" t="str">
        <f>LEFT(J1802,MIN(FIND({0,1,2,3,4,5,6,7,8,9},ASC(J1802)&amp;1234567890))-1)</f>
        <v>Sb</v>
      </c>
      <c r="L1802" s="25">
        <f t="shared" si="57"/>
        <v>2.85</v>
      </c>
      <c r="M1802" s="25">
        <f>VLOOKUP(K1802,Table!$A$2:$C$121,2,0)</f>
        <v>15</v>
      </c>
      <c r="N1802" s="26">
        <f>VLOOKUP(K1802,Table!$A$2:$C$121,3,0)</f>
        <v>5</v>
      </c>
      <c r="O1802" s="13" t="str">
        <f>VLOOKUP(A1802,Table!$U$1:$V$230,2,0)</f>
        <v>Orthorhombic</v>
      </c>
      <c r="P1802" s="1"/>
    </row>
    <row r="1803" spans="1:16">
      <c r="A1803" s="12">
        <v>62</v>
      </c>
      <c r="B1803" s="12">
        <v>56740</v>
      </c>
      <c r="C1803" s="12" t="s">
        <v>2293</v>
      </c>
      <c r="D1803" s="12" t="s">
        <v>2525</v>
      </c>
      <c r="E1803" s="17" t="s">
        <v>11964</v>
      </c>
      <c r="F1803" s="25" t="str">
        <f>LEFT(E1803,MIN(FIND({0,1,2,3,4,5,6,7,8,9},ASC(E1803)&amp;1234567890))-1)</f>
        <v>Yb</v>
      </c>
      <c r="G1803" s="25">
        <f t="shared" si="56"/>
        <v>7</v>
      </c>
      <c r="H1803" s="25">
        <f>VLOOKUP(F1803,Table!$A$2:$C$121,2,0)</f>
        <v>3</v>
      </c>
      <c r="I1803" s="26">
        <f>VLOOKUP(F1803,Table!$A$2:$C$121,3,0)</f>
        <v>6</v>
      </c>
      <c r="J1803" s="17" t="s">
        <v>11965</v>
      </c>
      <c r="K1803" s="25" t="str">
        <f>LEFT(J1803,MIN(FIND({0,1,2,3,4,5,6,7,8,9},ASC(J1803)&amp;1234567890))-1)</f>
        <v>Cl</v>
      </c>
      <c r="L1803" s="25">
        <f t="shared" si="57"/>
        <v>15</v>
      </c>
      <c r="M1803" s="25">
        <f>VLOOKUP(K1803,Table!$A$2:$C$121,2,0)</f>
        <v>17</v>
      </c>
      <c r="N1803" s="26">
        <f>VLOOKUP(K1803,Table!$A$2:$C$121,3,0)</f>
        <v>3</v>
      </c>
      <c r="O1803" s="13" t="str">
        <f>VLOOKUP(A1803,Table!$U$1:$V$230,2,0)</f>
        <v>Orthorhombic</v>
      </c>
      <c r="P1803" s="1"/>
    </row>
    <row r="1804" spans="1:16">
      <c r="A1804" s="12">
        <v>62</v>
      </c>
      <c r="B1804" s="12">
        <v>56741</v>
      </c>
      <c r="C1804" s="12" t="s">
        <v>2293</v>
      </c>
      <c r="D1804" s="12" t="s">
        <v>1615</v>
      </c>
      <c r="E1804" s="17" t="s">
        <v>11641</v>
      </c>
      <c r="F1804" s="25" t="str">
        <f>LEFT(E1804,MIN(FIND({0,1,2,3,4,5,6,7,8,9},ASC(E1804)&amp;1234567890))-1)</f>
        <v>In</v>
      </c>
      <c r="G1804" s="25">
        <f t="shared" si="56"/>
        <v>2</v>
      </c>
      <c r="H1804" s="25">
        <f>VLOOKUP(F1804,Table!$A$2:$C$121,2,0)</f>
        <v>13</v>
      </c>
      <c r="I1804" s="26">
        <f>VLOOKUP(F1804,Table!$A$2:$C$121,3,0)</f>
        <v>5</v>
      </c>
      <c r="J1804" s="17" t="s">
        <v>375</v>
      </c>
      <c r="K1804" s="25" t="str">
        <f>LEFT(J1804,MIN(FIND({0,1,2,3,4,5,6,7,8,9},ASC(J1804)&amp;1234567890))-1)</f>
        <v>Br</v>
      </c>
      <c r="L1804" s="25">
        <f t="shared" si="57"/>
        <v>3</v>
      </c>
      <c r="M1804" s="25">
        <f>VLOOKUP(K1804,Table!$A$2:$C$121,2,0)</f>
        <v>17</v>
      </c>
      <c r="N1804" s="26">
        <f>VLOOKUP(K1804,Table!$A$2:$C$121,3,0)</f>
        <v>4</v>
      </c>
      <c r="O1804" s="13" t="str">
        <f>VLOOKUP(A1804,Table!$U$1:$V$230,2,0)</f>
        <v>Orthorhombic</v>
      </c>
      <c r="P1804" s="1"/>
    </row>
    <row r="1805" spans="1:16">
      <c r="A1805" s="12">
        <v>62</v>
      </c>
      <c r="B1805" s="12">
        <v>56785</v>
      </c>
      <c r="C1805" s="12" t="s">
        <v>2293</v>
      </c>
      <c r="D1805" s="12" t="s">
        <v>2526</v>
      </c>
      <c r="E1805" s="17" t="s">
        <v>11966</v>
      </c>
      <c r="F1805" s="25" t="str">
        <f>LEFT(E1805,MIN(FIND({0,1,2,3,4,5,6,7,8,9},ASC(E1805)&amp;1234567890))-1)</f>
        <v>Tm</v>
      </c>
      <c r="G1805" s="25">
        <f t="shared" si="56"/>
        <v>7</v>
      </c>
      <c r="H1805" s="25">
        <f>VLOOKUP(F1805,Table!$A$2:$C$121,2,0)</f>
        <v>3</v>
      </c>
      <c r="I1805" s="26">
        <f>VLOOKUP(F1805,Table!$A$2:$C$121,3,0)</f>
        <v>6</v>
      </c>
      <c r="J1805" s="17" t="s">
        <v>11965</v>
      </c>
      <c r="K1805" s="25" t="str">
        <f>LEFT(J1805,MIN(FIND({0,1,2,3,4,5,6,7,8,9},ASC(J1805)&amp;1234567890))-1)</f>
        <v>Cl</v>
      </c>
      <c r="L1805" s="25">
        <f t="shared" si="57"/>
        <v>15</v>
      </c>
      <c r="M1805" s="25">
        <f>VLOOKUP(K1805,Table!$A$2:$C$121,2,0)</f>
        <v>17</v>
      </c>
      <c r="N1805" s="26">
        <f>VLOOKUP(K1805,Table!$A$2:$C$121,3,0)</f>
        <v>3</v>
      </c>
      <c r="O1805" s="13" t="str">
        <f>VLOOKUP(A1805,Table!$U$1:$V$230,2,0)</f>
        <v>Orthorhombic</v>
      </c>
      <c r="P1805" s="1"/>
    </row>
    <row r="1806" spans="1:16">
      <c r="A1806" s="12">
        <v>62</v>
      </c>
      <c r="B1806" s="12">
        <v>52212</v>
      </c>
      <c r="C1806" s="12" t="s">
        <v>2293</v>
      </c>
      <c r="D1806" s="12" t="s">
        <v>2527</v>
      </c>
      <c r="E1806" s="17" t="s">
        <v>334</v>
      </c>
      <c r="F1806" s="25" t="str">
        <f>LEFT(E1806,MIN(FIND({0,1,2,3,4,5,6,7,8,9},ASC(E1806)&amp;1234567890))-1)</f>
        <v>V</v>
      </c>
      <c r="G1806" s="25">
        <f t="shared" si="56"/>
        <v>1</v>
      </c>
      <c r="H1806" s="25">
        <f>VLOOKUP(F1806,Table!$A$2:$C$121,2,0)</f>
        <v>5</v>
      </c>
      <c r="I1806" s="26">
        <f>VLOOKUP(F1806,Table!$A$2:$C$121,3,0)</f>
        <v>4</v>
      </c>
      <c r="J1806" s="17" t="s">
        <v>379</v>
      </c>
      <c r="K1806" s="25" t="str">
        <f>LEFT(J1806,MIN(FIND({0,1,2,3,4,5,6,7,8,9},ASC(J1806)&amp;1234567890))-1)</f>
        <v>S</v>
      </c>
      <c r="L1806" s="25">
        <f t="shared" si="57"/>
        <v>1</v>
      </c>
      <c r="M1806" s="25">
        <f>VLOOKUP(K1806,Table!$A$2:$C$121,2,0)</f>
        <v>16</v>
      </c>
      <c r="N1806" s="26">
        <f>VLOOKUP(K1806,Table!$A$2:$C$121,3,0)</f>
        <v>3</v>
      </c>
      <c r="O1806" s="13" t="str">
        <f>VLOOKUP(A1806,Table!$U$1:$V$230,2,0)</f>
        <v>Orthorhombic</v>
      </c>
      <c r="P1806" s="1"/>
    </row>
    <row r="1807" spans="1:16">
      <c r="A1807" s="12">
        <v>62</v>
      </c>
      <c r="B1807" s="12">
        <v>52405</v>
      </c>
      <c r="C1807" s="12" t="s">
        <v>2293</v>
      </c>
      <c r="D1807" s="12" t="s">
        <v>2528</v>
      </c>
      <c r="E1807" s="17" t="s">
        <v>377</v>
      </c>
      <c r="F1807" s="25" t="str">
        <f>LEFT(E1807,MIN(FIND({0,1,2,3,4,5,6,7,8,9},ASC(E1807)&amp;1234567890))-1)</f>
        <v>Zr</v>
      </c>
      <c r="G1807" s="25">
        <f t="shared" si="56"/>
        <v>1</v>
      </c>
      <c r="H1807" s="25">
        <f>VLOOKUP(F1807,Table!$A$2:$C$121,2,0)</f>
        <v>4</v>
      </c>
      <c r="I1807" s="26">
        <f>VLOOKUP(F1807,Table!$A$2:$C$121,3,0)</f>
        <v>5</v>
      </c>
      <c r="J1807" s="17" t="s">
        <v>11967</v>
      </c>
      <c r="K1807" s="25" t="str">
        <f>LEFT(J1807,MIN(FIND({0,1,2,3,4,5,6,7,8,9},ASC(J1807)&amp;1234567890))-1)</f>
        <v>Sb</v>
      </c>
      <c r="L1807" s="25">
        <f t="shared" si="57"/>
        <v>1.96</v>
      </c>
      <c r="M1807" s="25">
        <f>VLOOKUP(K1807,Table!$A$2:$C$121,2,0)</f>
        <v>15</v>
      </c>
      <c r="N1807" s="26">
        <f>VLOOKUP(K1807,Table!$A$2:$C$121,3,0)</f>
        <v>5</v>
      </c>
      <c r="O1807" s="13" t="str">
        <f>VLOOKUP(A1807,Table!$U$1:$V$230,2,0)</f>
        <v>Orthorhombic</v>
      </c>
      <c r="P1807" s="1"/>
    </row>
    <row r="1808" spans="1:16">
      <c r="A1808" s="12">
        <v>62</v>
      </c>
      <c r="B1808" s="12">
        <v>52408</v>
      </c>
      <c r="C1808" s="12" t="s">
        <v>2293</v>
      </c>
      <c r="D1808" s="12" t="s">
        <v>2529</v>
      </c>
      <c r="E1808" s="17" t="s">
        <v>11553</v>
      </c>
      <c r="F1808" s="25" t="str">
        <f>LEFT(E1808,MIN(FIND({0,1,2,3,4,5,6,7,8,9},ASC(E1808)&amp;1234567890))-1)</f>
        <v>Zr</v>
      </c>
      <c r="G1808" s="25">
        <f t="shared" si="56"/>
        <v>5</v>
      </c>
      <c r="H1808" s="25">
        <f>VLOOKUP(F1808,Table!$A$2:$C$121,2,0)</f>
        <v>4</v>
      </c>
      <c r="I1808" s="26">
        <f>VLOOKUP(F1808,Table!$A$2:$C$121,3,0)</f>
        <v>5</v>
      </c>
      <c r="J1808" s="17" t="s">
        <v>11357</v>
      </c>
      <c r="K1808" s="25" t="str">
        <f>LEFT(J1808,MIN(FIND({0,1,2,3,4,5,6,7,8,9},ASC(J1808)&amp;1234567890))-1)</f>
        <v>Sb</v>
      </c>
      <c r="L1808" s="25">
        <f t="shared" si="57"/>
        <v>3</v>
      </c>
      <c r="M1808" s="25">
        <f>VLOOKUP(K1808,Table!$A$2:$C$121,2,0)</f>
        <v>15</v>
      </c>
      <c r="N1808" s="26">
        <f>VLOOKUP(K1808,Table!$A$2:$C$121,3,0)</f>
        <v>5</v>
      </c>
      <c r="O1808" s="13" t="str">
        <f>VLOOKUP(A1808,Table!$U$1:$V$230,2,0)</f>
        <v>Orthorhombic</v>
      </c>
      <c r="P1808" s="1"/>
    </row>
    <row r="1809" spans="1:16">
      <c r="A1809" s="12">
        <v>62</v>
      </c>
      <c r="B1809" s="12">
        <v>52693</v>
      </c>
      <c r="C1809" s="12" t="s">
        <v>2293</v>
      </c>
      <c r="D1809" s="12" t="s">
        <v>2530</v>
      </c>
      <c r="E1809" s="17" t="s">
        <v>11968</v>
      </c>
      <c r="F1809" s="25" t="str">
        <f>LEFT(E1809,MIN(FIND({0,1,2,3,4,5,6,7,8,9},ASC(E1809)&amp;1234567890))-1)</f>
        <v>Ba</v>
      </c>
      <c r="G1809" s="25">
        <f t="shared" si="56"/>
        <v>5</v>
      </c>
      <c r="H1809" s="25">
        <f>VLOOKUP(F1809,Table!$A$2:$C$121,2,0)</f>
        <v>2</v>
      </c>
      <c r="I1809" s="26">
        <f>VLOOKUP(F1809,Table!$A$2:$C$121,3,0)</f>
        <v>6</v>
      </c>
      <c r="J1809" s="17" t="s">
        <v>11448</v>
      </c>
      <c r="K1809" s="25" t="str">
        <f>LEFT(J1809,MIN(FIND({0,1,2,3,4,5,6,7,8,9},ASC(J1809)&amp;1234567890))-1)</f>
        <v>Sb</v>
      </c>
      <c r="L1809" s="25">
        <f t="shared" si="57"/>
        <v>4</v>
      </c>
      <c r="M1809" s="25">
        <f>VLOOKUP(K1809,Table!$A$2:$C$121,2,0)</f>
        <v>15</v>
      </c>
      <c r="N1809" s="26">
        <f>VLOOKUP(K1809,Table!$A$2:$C$121,3,0)</f>
        <v>5</v>
      </c>
      <c r="O1809" s="13" t="str">
        <f>VLOOKUP(A1809,Table!$U$1:$V$230,2,0)</f>
        <v>Orthorhombic</v>
      </c>
      <c r="P1809" s="1"/>
    </row>
    <row r="1810" spans="1:16">
      <c r="A1810" s="12">
        <v>62</v>
      </c>
      <c r="B1810" s="12">
        <v>77751</v>
      </c>
      <c r="C1810" s="12" t="s">
        <v>2293</v>
      </c>
      <c r="D1810" s="12" t="s">
        <v>2531</v>
      </c>
      <c r="E1810" s="17" t="s">
        <v>11969</v>
      </c>
      <c r="F1810" s="25" t="str">
        <f>LEFT(E1810,MIN(FIND({0,1,2,3,4,5,6,7,8,9},ASC(E1810)&amp;1234567890))-1)</f>
        <v>Sr</v>
      </c>
      <c r="G1810" s="25">
        <f t="shared" si="56"/>
        <v>5</v>
      </c>
      <c r="H1810" s="25">
        <f>VLOOKUP(F1810,Table!$A$2:$C$121,2,0)</f>
        <v>2</v>
      </c>
      <c r="I1810" s="26">
        <f>VLOOKUP(F1810,Table!$A$2:$C$121,3,0)</f>
        <v>5</v>
      </c>
      <c r="J1810" s="17" t="s">
        <v>11357</v>
      </c>
      <c r="K1810" s="25" t="str">
        <f>LEFT(J1810,MIN(FIND({0,1,2,3,4,5,6,7,8,9},ASC(J1810)&amp;1234567890))-1)</f>
        <v>Sb</v>
      </c>
      <c r="L1810" s="25">
        <f t="shared" si="57"/>
        <v>3</v>
      </c>
      <c r="M1810" s="25">
        <f>VLOOKUP(K1810,Table!$A$2:$C$121,2,0)</f>
        <v>15</v>
      </c>
      <c r="N1810" s="26">
        <f>VLOOKUP(K1810,Table!$A$2:$C$121,3,0)</f>
        <v>5</v>
      </c>
      <c r="O1810" s="13" t="str">
        <f>VLOOKUP(A1810,Table!$U$1:$V$230,2,0)</f>
        <v>Orthorhombic</v>
      </c>
      <c r="P1810" s="1"/>
    </row>
    <row r="1811" spans="1:16">
      <c r="A1811" s="12">
        <v>62</v>
      </c>
      <c r="B1811" s="12">
        <v>77856</v>
      </c>
      <c r="C1811" s="12" t="s">
        <v>2293</v>
      </c>
      <c r="D1811" s="12" t="s">
        <v>2532</v>
      </c>
      <c r="E1811" s="17" t="s">
        <v>584</v>
      </c>
      <c r="F1811" s="25" t="str">
        <f>LEFT(E1811,MIN(FIND({0,1,2,3,4,5,6,7,8,9},ASC(E1811)&amp;1234567890))-1)</f>
        <v>V</v>
      </c>
      <c r="G1811" s="25">
        <f t="shared" si="56"/>
        <v>2</v>
      </c>
      <c r="H1811" s="25">
        <f>VLOOKUP(F1811,Table!$A$2:$C$121,2,0)</f>
        <v>5</v>
      </c>
      <c r="I1811" s="26">
        <f>VLOOKUP(F1811,Table!$A$2:$C$121,3,0)</f>
        <v>4</v>
      </c>
      <c r="J1811" s="17" t="s">
        <v>11467</v>
      </c>
      <c r="K1811" s="25" t="str">
        <f>LEFT(J1811,MIN(FIND({0,1,2,3,4,5,6,7,8,9},ASC(J1811)&amp;1234567890))-1)</f>
        <v>P</v>
      </c>
      <c r="L1811" s="25">
        <f t="shared" si="57"/>
        <v>1</v>
      </c>
      <c r="M1811" s="25">
        <f>VLOOKUP(K1811,Table!$A$2:$C$121,2,0)</f>
        <v>15</v>
      </c>
      <c r="N1811" s="26">
        <f>VLOOKUP(K1811,Table!$A$2:$C$121,3,0)</f>
        <v>3</v>
      </c>
      <c r="O1811" s="13" t="str">
        <f>VLOOKUP(A1811,Table!$U$1:$V$230,2,0)</f>
        <v>Orthorhombic</v>
      </c>
      <c r="P1811" s="1"/>
    </row>
    <row r="1812" spans="1:16">
      <c r="A1812" s="12">
        <v>62</v>
      </c>
      <c r="B1812" s="12">
        <v>77975</v>
      </c>
      <c r="C1812" s="12" t="s">
        <v>2293</v>
      </c>
      <c r="D1812" s="12" t="s">
        <v>1095</v>
      </c>
      <c r="E1812" s="17" t="s">
        <v>11355</v>
      </c>
      <c r="F1812" s="25" t="str">
        <f>LEFT(E1812,MIN(FIND({0,1,2,3,4,5,6,7,8,9},ASC(E1812)&amp;1234567890))-1)</f>
        <v>Pt</v>
      </c>
      <c r="G1812" s="25">
        <f t="shared" si="56"/>
        <v>3</v>
      </c>
      <c r="H1812" s="25">
        <f>VLOOKUP(F1812,Table!$A$2:$C$121,2,0)</f>
        <v>10</v>
      </c>
      <c r="I1812" s="26">
        <f>VLOOKUP(F1812,Table!$A$2:$C$121,3,0)</f>
        <v>6</v>
      </c>
      <c r="J1812" s="17" t="s">
        <v>31</v>
      </c>
      <c r="K1812" s="25" t="str">
        <f>LEFT(J1812,MIN(FIND({0,1,2,3,4,5,6,7,8,9},ASC(J1812)&amp;1234567890))-1)</f>
        <v>Si</v>
      </c>
      <c r="L1812" s="25">
        <f t="shared" si="57"/>
        <v>1</v>
      </c>
      <c r="M1812" s="25">
        <f>VLOOKUP(K1812,Table!$A$2:$C$121,2,0)</f>
        <v>14</v>
      </c>
      <c r="N1812" s="26">
        <f>VLOOKUP(K1812,Table!$A$2:$C$121,3,0)</f>
        <v>3</v>
      </c>
      <c r="O1812" s="13" t="str">
        <f>VLOOKUP(A1812,Table!$U$1:$V$230,2,0)</f>
        <v>Orthorhombic</v>
      </c>
      <c r="P1812" s="1"/>
    </row>
    <row r="1813" spans="1:16">
      <c r="A1813" s="12">
        <v>62</v>
      </c>
      <c r="B1813" s="12">
        <v>53725</v>
      </c>
      <c r="C1813" s="12" t="s">
        <v>2293</v>
      </c>
      <c r="D1813" s="12" t="s">
        <v>2533</v>
      </c>
      <c r="E1813" s="17" t="s">
        <v>11782</v>
      </c>
      <c r="F1813" s="25" t="str">
        <f>LEFT(E1813,MIN(FIND({0,1,2,3,4,5,6,7,8,9},ASC(E1813)&amp;1234567890))-1)</f>
        <v>Nd</v>
      </c>
      <c r="G1813" s="25">
        <f t="shared" si="56"/>
        <v>5</v>
      </c>
      <c r="H1813" s="25">
        <f>VLOOKUP(F1813,Table!$A$2:$C$121,2,0)</f>
        <v>3</v>
      </c>
      <c r="I1813" s="26">
        <f>VLOOKUP(F1813,Table!$A$2:$C$121,3,0)</f>
        <v>6</v>
      </c>
      <c r="J1813" s="17" t="s">
        <v>11370</v>
      </c>
      <c r="K1813" s="25" t="str">
        <f>LEFT(J1813,MIN(FIND({0,1,2,3,4,5,6,7,8,9},ASC(J1813)&amp;1234567890))-1)</f>
        <v>Ge</v>
      </c>
      <c r="L1813" s="25">
        <f t="shared" si="57"/>
        <v>4</v>
      </c>
      <c r="M1813" s="25">
        <f>VLOOKUP(K1813,Table!$A$2:$C$121,2,0)</f>
        <v>14</v>
      </c>
      <c r="N1813" s="26">
        <f>VLOOKUP(K1813,Table!$A$2:$C$121,3,0)</f>
        <v>4</v>
      </c>
      <c r="O1813" s="13" t="str">
        <f>VLOOKUP(A1813,Table!$U$1:$V$230,2,0)</f>
        <v>Orthorhombic</v>
      </c>
      <c r="P1813" s="1"/>
    </row>
    <row r="1814" spans="1:16">
      <c r="A1814" s="12">
        <v>62</v>
      </c>
      <c r="B1814" s="12">
        <v>53743</v>
      </c>
      <c r="C1814" s="12" t="s">
        <v>2293</v>
      </c>
      <c r="D1814" s="12" t="s">
        <v>2534</v>
      </c>
      <c r="E1814" s="17" t="s">
        <v>11386</v>
      </c>
      <c r="F1814" s="25" t="str">
        <f>LEFT(E1814,MIN(FIND({0,1,2,3,4,5,6,7,8,9},ASC(E1814)&amp;1234567890))-1)</f>
        <v>Ni</v>
      </c>
      <c r="G1814" s="25">
        <f t="shared" si="56"/>
        <v>2</v>
      </c>
      <c r="H1814" s="25">
        <f>VLOOKUP(F1814,Table!$A$2:$C$121,2,0)</f>
        <v>10</v>
      </c>
      <c r="I1814" s="26">
        <f>VLOOKUP(F1814,Table!$A$2:$C$121,3,0)</f>
        <v>4</v>
      </c>
      <c r="J1814" s="17" t="s">
        <v>544</v>
      </c>
      <c r="K1814" s="25" t="str">
        <f>LEFT(J1814,MIN(FIND({0,1,2,3,4,5,6,7,8,9},ASC(J1814)&amp;1234567890))-1)</f>
        <v>Ge</v>
      </c>
      <c r="L1814" s="25">
        <f t="shared" si="57"/>
        <v>1</v>
      </c>
      <c r="M1814" s="25">
        <f>VLOOKUP(K1814,Table!$A$2:$C$121,2,0)</f>
        <v>14</v>
      </c>
      <c r="N1814" s="26">
        <f>VLOOKUP(K1814,Table!$A$2:$C$121,3,0)</f>
        <v>4</v>
      </c>
      <c r="O1814" s="13" t="str">
        <f>VLOOKUP(A1814,Table!$U$1:$V$230,2,0)</f>
        <v>Orthorhombic</v>
      </c>
      <c r="P1814" s="1"/>
    </row>
    <row r="1815" spans="1:16">
      <c r="A1815" s="12">
        <v>62</v>
      </c>
      <c r="B1815" s="12">
        <v>280889</v>
      </c>
      <c r="C1815" s="12" t="s">
        <v>2293</v>
      </c>
      <c r="D1815" s="12" t="s">
        <v>2535</v>
      </c>
      <c r="E1815" s="17" t="s">
        <v>412</v>
      </c>
      <c r="F1815" s="25" t="str">
        <f>LEFT(E1815,MIN(FIND({0,1,2,3,4,5,6,7,8,9},ASC(E1815)&amp;1234567890))-1)</f>
        <v>Nd</v>
      </c>
      <c r="G1815" s="25">
        <f t="shared" si="56"/>
        <v>2</v>
      </c>
      <c r="H1815" s="25">
        <f>VLOOKUP(F1815,Table!$A$2:$C$121,2,0)</f>
        <v>3</v>
      </c>
      <c r="I1815" s="26">
        <f>VLOOKUP(F1815,Table!$A$2:$C$121,3,0)</f>
        <v>6</v>
      </c>
      <c r="J1815" s="17" t="s">
        <v>36</v>
      </c>
      <c r="K1815" s="25" t="str">
        <f>LEFT(J1815,MIN(FIND({0,1,2,3,4,5,6,7,8,9},ASC(J1815)&amp;1234567890))-1)</f>
        <v>Te</v>
      </c>
      <c r="L1815" s="25">
        <f t="shared" si="57"/>
        <v>3</v>
      </c>
      <c r="M1815" s="25">
        <f>VLOOKUP(K1815,Table!$A$2:$C$121,2,0)</f>
        <v>16</v>
      </c>
      <c r="N1815" s="26">
        <f>VLOOKUP(K1815,Table!$A$2:$C$121,3,0)</f>
        <v>5</v>
      </c>
      <c r="O1815" s="13" t="str">
        <f>VLOOKUP(A1815,Table!$U$1:$V$230,2,0)</f>
        <v>Orthorhombic</v>
      </c>
      <c r="P1815" s="1"/>
    </row>
    <row r="1816" spans="1:16">
      <c r="A1816" s="12">
        <v>62</v>
      </c>
      <c r="B1816" s="12">
        <v>411877</v>
      </c>
      <c r="C1816" s="12" t="s">
        <v>2293</v>
      </c>
      <c r="D1816" s="12" t="s">
        <v>2536</v>
      </c>
      <c r="E1816" s="17" t="s">
        <v>427</v>
      </c>
      <c r="F1816" s="25" t="str">
        <f>LEFT(E1816,MIN(FIND({0,1,2,3,4,5,6,7,8,9},ASC(E1816)&amp;1234567890))-1)</f>
        <v>Au</v>
      </c>
      <c r="G1816" s="25">
        <f t="shared" si="56"/>
        <v>1</v>
      </c>
      <c r="H1816" s="25">
        <f>VLOOKUP(F1816,Table!$A$2:$C$121,2,0)</f>
        <v>11</v>
      </c>
      <c r="I1816" s="26">
        <f>VLOOKUP(F1816,Table!$A$2:$C$121,3,0)</f>
        <v>6</v>
      </c>
      <c r="J1816" s="17" t="s">
        <v>11406</v>
      </c>
      <c r="K1816" s="25" t="str">
        <f>LEFT(J1816,MIN(FIND({0,1,2,3,4,5,6,7,8,9},ASC(J1816)&amp;1234567890))-1)</f>
        <v>F</v>
      </c>
      <c r="L1816" s="25">
        <f t="shared" si="57"/>
        <v>5</v>
      </c>
      <c r="M1816" s="25">
        <f>VLOOKUP(K1816,Table!$A$2:$C$121,2,0)</f>
        <v>17</v>
      </c>
      <c r="N1816" s="26">
        <f>VLOOKUP(K1816,Table!$A$2:$C$121,3,0)</f>
        <v>2</v>
      </c>
      <c r="O1816" s="13" t="str">
        <f>VLOOKUP(A1816,Table!$U$1:$V$230,2,0)</f>
        <v>Orthorhombic</v>
      </c>
      <c r="P1816" s="1"/>
    </row>
    <row r="1817" spans="1:16">
      <c r="A1817" s="12">
        <v>62</v>
      </c>
      <c r="B1817" s="12">
        <v>412248</v>
      </c>
      <c r="C1817" s="12" t="s">
        <v>2293</v>
      </c>
      <c r="D1817" s="12" t="s">
        <v>2537</v>
      </c>
      <c r="E1817" s="17" t="s">
        <v>11392</v>
      </c>
      <c r="F1817" s="25" t="str">
        <f>LEFT(E1817,MIN(FIND({0,1,2,3,4,5,6,7,8,9},ASC(E1817)&amp;1234567890))-1)</f>
        <v>Eu</v>
      </c>
      <c r="G1817" s="25">
        <f t="shared" si="56"/>
        <v>2</v>
      </c>
      <c r="H1817" s="25">
        <f>VLOOKUP(F1817,Table!$A$2:$C$121,2,0)</f>
        <v>3</v>
      </c>
      <c r="I1817" s="26">
        <f>VLOOKUP(F1817,Table!$A$2:$C$121,3,0)</f>
        <v>6</v>
      </c>
      <c r="J1817" s="17" t="s">
        <v>31</v>
      </c>
      <c r="K1817" s="25" t="str">
        <f>LEFT(J1817,MIN(FIND({0,1,2,3,4,5,6,7,8,9},ASC(J1817)&amp;1234567890))-1)</f>
        <v>Si</v>
      </c>
      <c r="L1817" s="25">
        <f t="shared" si="57"/>
        <v>1</v>
      </c>
      <c r="M1817" s="25">
        <f>VLOOKUP(K1817,Table!$A$2:$C$121,2,0)</f>
        <v>14</v>
      </c>
      <c r="N1817" s="26">
        <f>VLOOKUP(K1817,Table!$A$2:$C$121,3,0)</f>
        <v>3</v>
      </c>
      <c r="O1817" s="13" t="str">
        <f>VLOOKUP(A1817,Table!$U$1:$V$230,2,0)</f>
        <v>Orthorhombic</v>
      </c>
      <c r="P1817" s="1"/>
    </row>
    <row r="1818" spans="1:16">
      <c r="A1818" s="12">
        <v>62</v>
      </c>
      <c r="B1818" s="12">
        <v>92771</v>
      </c>
      <c r="C1818" s="12" t="s">
        <v>2293</v>
      </c>
      <c r="D1818" s="12" t="s">
        <v>2538</v>
      </c>
      <c r="E1818" s="17" t="s">
        <v>11728</v>
      </c>
      <c r="F1818" s="25" t="str">
        <f>LEFT(E1818,MIN(FIND({0,1,2,3,4,5,6,7,8,9},ASC(E1818)&amp;1234567890))-1)</f>
        <v>Na</v>
      </c>
      <c r="G1818" s="25">
        <f t="shared" si="56"/>
        <v>2</v>
      </c>
      <c r="H1818" s="25">
        <f>VLOOKUP(F1818,Table!$A$2:$C$121,2,0)</f>
        <v>1</v>
      </c>
      <c r="I1818" s="26">
        <f>VLOOKUP(F1818,Table!$A$2:$C$121,3,0)</f>
        <v>3</v>
      </c>
      <c r="J1818" s="17" t="s">
        <v>379</v>
      </c>
      <c r="K1818" s="25" t="str">
        <f>LEFT(J1818,MIN(FIND({0,1,2,3,4,5,6,7,8,9},ASC(J1818)&amp;1234567890))-1)</f>
        <v>S</v>
      </c>
      <c r="L1818" s="25">
        <f t="shared" si="57"/>
        <v>1</v>
      </c>
      <c r="M1818" s="25">
        <f>VLOOKUP(K1818,Table!$A$2:$C$121,2,0)</f>
        <v>16</v>
      </c>
      <c r="N1818" s="26">
        <f>VLOOKUP(K1818,Table!$A$2:$C$121,3,0)</f>
        <v>3</v>
      </c>
      <c r="O1818" s="13" t="str">
        <f>VLOOKUP(A1818,Table!$U$1:$V$230,2,0)</f>
        <v>Orthorhombic</v>
      </c>
      <c r="P1818" s="1"/>
    </row>
    <row r="1819" spans="1:16">
      <c r="A1819" s="12">
        <v>62</v>
      </c>
      <c r="B1819" s="12">
        <v>93161</v>
      </c>
      <c r="C1819" s="12" t="s">
        <v>2303</v>
      </c>
      <c r="D1819" s="12" t="s">
        <v>2539</v>
      </c>
      <c r="E1819" s="17" t="s">
        <v>11390</v>
      </c>
      <c r="F1819" s="25" t="str">
        <f>LEFT(E1819,MIN(FIND({0,1,2,3,4,5,6,7,8,9},ASC(E1819)&amp;1234567890))-1)</f>
        <v>Cr</v>
      </c>
      <c r="G1819" s="25">
        <f t="shared" si="56"/>
        <v>1</v>
      </c>
      <c r="H1819" s="25">
        <f>VLOOKUP(F1819,Table!$A$2:$C$121,2,0)</f>
        <v>6</v>
      </c>
      <c r="I1819" s="26">
        <f>VLOOKUP(F1819,Table!$A$2:$C$121,3,0)</f>
        <v>4</v>
      </c>
      <c r="J1819" s="17" t="s">
        <v>328</v>
      </c>
      <c r="K1819" s="25" t="str">
        <f>LEFT(J1819,MIN(FIND({0,1,2,3,4,5,6,7,8,9},ASC(J1819)&amp;1234567890))-1)</f>
        <v>Te</v>
      </c>
      <c r="L1819" s="25">
        <f t="shared" si="57"/>
        <v>1</v>
      </c>
      <c r="M1819" s="25">
        <f>VLOOKUP(K1819,Table!$A$2:$C$121,2,0)</f>
        <v>16</v>
      </c>
      <c r="N1819" s="26">
        <f>VLOOKUP(K1819,Table!$A$2:$C$121,3,0)</f>
        <v>5</v>
      </c>
      <c r="O1819" s="13" t="str">
        <f>VLOOKUP(A1819,Table!$U$1:$V$230,2,0)</f>
        <v>Orthorhombic</v>
      </c>
      <c r="P1819" s="1"/>
    </row>
    <row r="1820" spans="1:16">
      <c r="A1820" s="12">
        <v>62</v>
      </c>
      <c r="B1820" s="12">
        <v>51529</v>
      </c>
      <c r="C1820" s="12" t="s">
        <v>2293</v>
      </c>
      <c r="D1820" s="12" t="s">
        <v>2540</v>
      </c>
      <c r="E1820" s="17" t="s">
        <v>11513</v>
      </c>
      <c r="F1820" s="25" t="str">
        <f>LEFT(E1820,MIN(FIND({0,1,2,3,4,5,6,7,8,9},ASC(E1820)&amp;1234567890))-1)</f>
        <v>Rb</v>
      </c>
      <c r="G1820" s="25">
        <f t="shared" si="56"/>
        <v>2</v>
      </c>
      <c r="H1820" s="25">
        <f>VLOOKUP(F1820,Table!$A$2:$C$121,2,0)</f>
        <v>1</v>
      </c>
      <c r="I1820" s="26">
        <f>VLOOKUP(F1820,Table!$A$2:$C$121,3,0)</f>
        <v>5</v>
      </c>
      <c r="J1820" s="17" t="s">
        <v>383</v>
      </c>
      <c r="K1820" s="25" t="str">
        <f>LEFT(J1820,MIN(FIND({0,1,2,3,4,5,6,7,8,9},ASC(J1820)&amp;1234567890))-1)</f>
        <v>C</v>
      </c>
      <c r="L1820" s="25">
        <f t="shared" si="57"/>
        <v>2</v>
      </c>
      <c r="M1820" s="25">
        <f>VLOOKUP(K1820,Table!$A$2:$C$121,2,0)</f>
        <v>14</v>
      </c>
      <c r="N1820" s="26">
        <f>VLOOKUP(K1820,Table!$A$2:$C$121,3,0)</f>
        <v>2</v>
      </c>
      <c r="O1820" s="13" t="str">
        <f>VLOOKUP(A1820,Table!$U$1:$V$230,2,0)</f>
        <v>Orthorhombic</v>
      </c>
      <c r="P1820" s="1"/>
    </row>
    <row r="1821" spans="1:16">
      <c r="A1821" s="12">
        <v>62</v>
      </c>
      <c r="B1821" s="12">
        <v>51531</v>
      </c>
      <c r="C1821" s="12" t="s">
        <v>2293</v>
      </c>
      <c r="D1821" s="12" t="s">
        <v>2541</v>
      </c>
      <c r="E1821" s="17" t="s">
        <v>357</v>
      </c>
      <c r="F1821" s="25" t="str">
        <f>LEFT(E1821,MIN(FIND({0,1,2,3,4,5,6,7,8,9},ASC(E1821)&amp;1234567890))-1)</f>
        <v>Cs</v>
      </c>
      <c r="G1821" s="25">
        <f t="shared" si="56"/>
        <v>2</v>
      </c>
      <c r="H1821" s="25">
        <f>VLOOKUP(F1821,Table!$A$2:$C$121,2,0)</f>
        <v>1</v>
      </c>
      <c r="I1821" s="26">
        <f>VLOOKUP(F1821,Table!$A$2:$C$121,3,0)</f>
        <v>6</v>
      </c>
      <c r="J1821" s="17" t="s">
        <v>383</v>
      </c>
      <c r="K1821" s="25" t="str">
        <f>LEFT(J1821,MIN(FIND({0,1,2,3,4,5,6,7,8,9},ASC(J1821)&amp;1234567890))-1)</f>
        <v>C</v>
      </c>
      <c r="L1821" s="25">
        <f t="shared" si="57"/>
        <v>2</v>
      </c>
      <c r="M1821" s="25">
        <f>VLOOKUP(K1821,Table!$A$2:$C$121,2,0)</f>
        <v>14</v>
      </c>
      <c r="N1821" s="26">
        <f>VLOOKUP(K1821,Table!$A$2:$C$121,3,0)</f>
        <v>2</v>
      </c>
      <c r="O1821" s="13" t="str">
        <f>VLOOKUP(A1821,Table!$U$1:$V$230,2,0)</f>
        <v>Orthorhombic</v>
      </c>
      <c r="P1821" s="1"/>
    </row>
    <row r="1822" spans="1:16">
      <c r="A1822" s="12">
        <v>62</v>
      </c>
      <c r="B1822" s="12">
        <v>93537</v>
      </c>
      <c r="C1822" s="12" t="s">
        <v>2293</v>
      </c>
      <c r="D1822" s="12" t="s">
        <v>2542</v>
      </c>
      <c r="E1822" s="17" t="s">
        <v>11970</v>
      </c>
      <c r="F1822" s="25" t="str">
        <f>LEFT(E1822,MIN(FIND({0,1,2,3,4,5,6,7,8,9},ASC(E1822)&amp;1234567890))-1)</f>
        <v>Si</v>
      </c>
      <c r="G1822" s="25">
        <f t="shared" si="56"/>
        <v>0.97170000000000001</v>
      </c>
      <c r="H1822" s="25">
        <f>VLOOKUP(F1822,Table!$A$2:$C$121,2,0)</f>
        <v>14</v>
      </c>
      <c r="I1822" s="26">
        <f>VLOOKUP(F1822,Table!$A$2:$C$121,3,0)</f>
        <v>3</v>
      </c>
      <c r="J1822" s="17" t="s">
        <v>32</v>
      </c>
      <c r="K1822" s="25" t="str">
        <f>LEFT(J1822,MIN(FIND({0,1,2,3,4,5,6,7,8,9},ASC(J1822)&amp;1234567890))-1)</f>
        <v>O</v>
      </c>
      <c r="L1822" s="25">
        <f t="shared" si="57"/>
        <v>2</v>
      </c>
      <c r="M1822" s="25">
        <f>VLOOKUP(K1822,Table!$A$2:$C$121,2,0)</f>
        <v>16</v>
      </c>
      <c r="N1822" s="26">
        <f>VLOOKUP(K1822,Table!$A$2:$C$121,3,0)</f>
        <v>2</v>
      </c>
      <c r="O1822" s="13" t="str">
        <f>VLOOKUP(A1822,Table!$U$1:$V$230,2,0)</f>
        <v>Orthorhombic</v>
      </c>
      <c r="P1822" s="1"/>
    </row>
    <row r="1823" spans="1:16">
      <c r="A1823" s="12">
        <v>62</v>
      </c>
      <c r="B1823" s="12">
        <v>56904</v>
      </c>
      <c r="C1823" s="12" t="s">
        <v>2295</v>
      </c>
      <c r="D1823" s="12" t="s">
        <v>2543</v>
      </c>
      <c r="E1823" s="17" t="s">
        <v>11971</v>
      </c>
      <c r="F1823" s="25" t="str">
        <f>LEFT(E1823,MIN(FIND({0,1,2,3,4,5,6,7,8,9},ASC(E1823)&amp;1234567890))-1)</f>
        <v>C</v>
      </c>
      <c r="G1823" s="25">
        <f t="shared" si="56"/>
        <v>13</v>
      </c>
      <c r="H1823" s="25">
        <f>VLOOKUP(F1823,Table!$A$2:$C$121,2,0)</f>
        <v>14</v>
      </c>
      <c r="I1823" s="26">
        <f>VLOOKUP(F1823,Table!$A$2:$C$121,3,0)</f>
        <v>2</v>
      </c>
      <c r="J1823" s="17" t="s">
        <v>535</v>
      </c>
      <c r="K1823" s="25" t="str">
        <f>LEFT(J1823,MIN(FIND({0,1,2,3,4,5,6,7,8,9},ASC(J1823)&amp;1234567890))-1)</f>
        <v>H</v>
      </c>
      <c r="L1823" s="25">
        <f t="shared" si="57"/>
        <v>10</v>
      </c>
      <c r="M1823" s="25">
        <f>VLOOKUP(K1823,Table!$A$2:$C$121,2,0)</f>
        <v>1</v>
      </c>
      <c r="N1823" s="26">
        <f>VLOOKUP(K1823,Table!$A$2:$C$121,3,0)</f>
        <v>1</v>
      </c>
      <c r="O1823" s="13" t="str">
        <f>VLOOKUP(A1823,Table!$U$1:$V$230,2,0)</f>
        <v>Orthorhombic</v>
      </c>
      <c r="P1823" s="1"/>
    </row>
    <row r="1824" spans="1:16">
      <c r="A1824" s="12">
        <v>62</v>
      </c>
      <c r="B1824" s="12">
        <v>57910</v>
      </c>
      <c r="C1824" s="12" t="s">
        <v>2293</v>
      </c>
      <c r="D1824" s="12" t="s">
        <v>2544</v>
      </c>
      <c r="E1824" s="17" t="s">
        <v>11352</v>
      </c>
      <c r="F1824" s="25" t="str">
        <f>LEFT(E1824,MIN(FIND({0,1,2,3,4,5,6,7,8,9},ASC(E1824)&amp;1234567890))-1)</f>
        <v>Al</v>
      </c>
      <c r="G1824" s="25">
        <f t="shared" si="56"/>
        <v>1</v>
      </c>
      <c r="H1824" s="25">
        <f>VLOOKUP(F1824,Table!$A$2:$C$121,2,0)</f>
        <v>13</v>
      </c>
      <c r="I1824" s="26">
        <f>VLOOKUP(F1824,Table!$A$2:$C$121,3,0)</f>
        <v>3</v>
      </c>
      <c r="J1824" s="17" t="s">
        <v>11314</v>
      </c>
      <c r="K1824" s="25" t="str">
        <f>LEFT(J1824,MIN(FIND({0,1,2,3,4,5,6,7,8,9},ASC(J1824)&amp;1234567890))-1)</f>
        <v>Ho</v>
      </c>
      <c r="L1824" s="25">
        <f t="shared" si="57"/>
        <v>2</v>
      </c>
      <c r="M1824" s="25">
        <f>VLOOKUP(K1824,Table!$A$2:$C$121,2,0)</f>
        <v>3</v>
      </c>
      <c r="N1824" s="26">
        <f>VLOOKUP(K1824,Table!$A$2:$C$121,3,0)</f>
        <v>6</v>
      </c>
      <c r="O1824" s="13" t="str">
        <f>VLOOKUP(A1824,Table!$U$1:$V$230,2,0)</f>
        <v>Orthorhombic</v>
      </c>
      <c r="P1824" s="1"/>
    </row>
    <row r="1825" spans="1:16">
      <c r="A1825" s="12">
        <v>62</v>
      </c>
      <c r="B1825" s="12">
        <v>58040</v>
      </c>
      <c r="C1825" s="12" t="s">
        <v>2293</v>
      </c>
      <c r="D1825" s="12" t="s">
        <v>2545</v>
      </c>
      <c r="E1825" s="17" t="s">
        <v>445</v>
      </c>
      <c r="F1825" s="25" t="str">
        <f>LEFT(E1825,MIN(FIND({0,1,2,3,4,5,6,7,8,9},ASC(E1825)&amp;1234567890))-1)</f>
        <v>Al</v>
      </c>
      <c r="G1825" s="25">
        <f t="shared" si="56"/>
        <v>3</v>
      </c>
      <c r="H1825" s="25">
        <f>VLOOKUP(F1825,Table!$A$2:$C$121,2,0)</f>
        <v>13</v>
      </c>
      <c r="I1825" s="26">
        <f>VLOOKUP(F1825,Table!$A$2:$C$121,3,0)</f>
        <v>3</v>
      </c>
      <c r="J1825" s="17" t="s">
        <v>66</v>
      </c>
      <c r="K1825" s="25" t="str">
        <f>LEFT(J1825,MIN(FIND({0,1,2,3,4,5,6,7,8,9},ASC(J1825)&amp;1234567890))-1)</f>
        <v>Ni</v>
      </c>
      <c r="L1825" s="25">
        <f t="shared" si="57"/>
        <v>1</v>
      </c>
      <c r="M1825" s="25">
        <f>VLOOKUP(K1825,Table!$A$2:$C$121,2,0)</f>
        <v>10</v>
      </c>
      <c r="N1825" s="26">
        <f>VLOOKUP(K1825,Table!$A$2:$C$121,3,0)</f>
        <v>4</v>
      </c>
      <c r="O1825" s="13" t="str">
        <f>VLOOKUP(A1825,Table!$U$1:$V$230,2,0)</f>
        <v>Orthorhombic</v>
      </c>
      <c r="P1825" s="1"/>
    </row>
    <row r="1826" spans="1:16">
      <c r="A1826" s="12">
        <v>62</v>
      </c>
      <c r="B1826" s="12">
        <v>58115</v>
      </c>
      <c r="C1826" s="12" t="s">
        <v>2293</v>
      </c>
      <c r="D1826" s="12" t="s">
        <v>2546</v>
      </c>
      <c r="E1826" s="17" t="s">
        <v>11352</v>
      </c>
      <c r="F1826" s="25" t="str">
        <f>LEFT(E1826,MIN(FIND({0,1,2,3,4,5,6,7,8,9},ASC(E1826)&amp;1234567890))-1)</f>
        <v>Al</v>
      </c>
      <c r="G1826" s="25">
        <f t="shared" si="56"/>
        <v>1</v>
      </c>
      <c r="H1826" s="25">
        <f>VLOOKUP(F1826,Table!$A$2:$C$121,2,0)</f>
        <v>13</v>
      </c>
      <c r="I1826" s="26">
        <f>VLOOKUP(F1826,Table!$A$2:$C$121,3,0)</f>
        <v>3</v>
      </c>
      <c r="J1826" s="17" t="s">
        <v>11781</v>
      </c>
      <c r="K1826" s="25" t="str">
        <f>LEFT(J1826,MIN(FIND({0,1,2,3,4,5,6,7,8,9},ASC(J1826)&amp;1234567890))-1)</f>
        <v>Pd</v>
      </c>
      <c r="L1826" s="25">
        <f t="shared" si="57"/>
        <v>2</v>
      </c>
      <c r="M1826" s="25">
        <f>VLOOKUP(K1826,Table!$A$2:$C$121,2,0)</f>
        <v>10</v>
      </c>
      <c r="N1826" s="26">
        <f>VLOOKUP(K1826,Table!$A$2:$C$121,3,0)</f>
        <v>5</v>
      </c>
      <c r="O1826" s="13" t="str">
        <f>VLOOKUP(A1826,Table!$U$1:$V$230,2,0)</f>
        <v>Orthorhombic</v>
      </c>
      <c r="P1826" s="1"/>
    </row>
    <row r="1827" spans="1:16">
      <c r="A1827" s="12">
        <v>62</v>
      </c>
      <c r="B1827" s="12">
        <v>58130</v>
      </c>
      <c r="C1827" s="12" t="s">
        <v>2293</v>
      </c>
      <c r="D1827" s="12" t="s">
        <v>1952</v>
      </c>
      <c r="E1827" s="17" t="s">
        <v>11352</v>
      </c>
      <c r="F1827" s="25" t="str">
        <f>LEFT(E1827,MIN(FIND({0,1,2,3,4,5,6,7,8,9},ASC(E1827)&amp;1234567890))-1)</f>
        <v>Al</v>
      </c>
      <c r="G1827" s="25">
        <f t="shared" si="56"/>
        <v>1</v>
      </c>
      <c r="H1827" s="25">
        <f>VLOOKUP(F1827,Table!$A$2:$C$121,2,0)</f>
        <v>13</v>
      </c>
      <c r="I1827" s="26">
        <f>VLOOKUP(F1827,Table!$A$2:$C$121,3,0)</f>
        <v>3</v>
      </c>
      <c r="J1827" s="17" t="s">
        <v>11464</v>
      </c>
      <c r="K1827" s="25" t="str">
        <f>LEFT(J1827,MIN(FIND({0,1,2,3,4,5,6,7,8,9},ASC(J1827)&amp;1234567890))-1)</f>
        <v>Pt</v>
      </c>
      <c r="L1827" s="25">
        <f t="shared" si="57"/>
        <v>2</v>
      </c>
      <c r="M1827" s="25">
        <f>VLOOKUP(K1827,Table!$A$2:$C$121,2,0)</f>
        <v>10</v>
      </c>
      <c r="N1827" s="26">
        <f>VLOOKUP(K1827,Table!$A$2:$C$121,3,0)</f>
        <v>6</v>
      </c>
      <c r="O1827" s="13" t="str">
        <f>VLOOKUP(A1827,Table!$U$1:$V$230,2,0)</f>
        <v>Orthorhombic</v>
      </c>
      <c r="P1827" s="1"/>
    </row>
    <row r="1828" spans="1:16">
      <c r="A1828" s="12">
        <v>62</v>
      </c>
      <c r="B1828" s="12">
        <v>95101</v>
      </c>
      <c r="C1828" s="12" t="s">
        <v>2293</v>
      </c>
      <c r="D1828" s="12" t="s">
        <v>2547</v>
      </c>
      <c r="E1828" s="17" t="s">
        <v>11712</v>
      </c>
      <c r="F1828" s="25" t="str">
        <f>LEFT(E1828,MIN(FIND({0,1,2,3,4,5,6,7,8,9},ASC(E1828)&amp;1234567890))-1)</f>
        <v>Pr</v>
      </c>
      <c r="G1828" s="25">
        <f t="shared" si="56"/>
        <v>5</v>
      </c>
      <c r="H1828" s="25">
        <f>VLOOKUP(F1828,Table!$A$2:$C$121,2,0)</f>
        <v>3</v>
      </c>
      <c r="I1828" s="26">
        <f>VLOOKUP(F1828,Table!$A$2:$C$121,3,0)</f>
        <v>6</v>
      </c>
      <c r="J1828" s="17" t="s">
        <v>11370</v>
      </c>
      <c r="K1828" s="25" t="str">
        <f>LEFT(J1828,MIN(FIND({0,1,2,3,4,5,6,7,8,9},ASC(J1828)&amp;1234567890))-1)</f>
        <v>Ge</v>
      </c>
      <c r="L1828" s="25">
        <f t="shared" si="57"/>
        <v>4</v>
      </c>
      <c r="M1828" s="25">
        <f>VLOOKUP(K1828,Table!$A$2:$C$121,2,0)</f>
        <v>14</v>
      </c>
      <c r="N1828" s="26">
        <f>VLOOKUP(K1828,Table!$A$2:$C$121,3,0)</f>
        <v>4</v>
      </c>
      <c r="O1828" s="13" t="str">
        <f>VLOOKUP(A1828,Table!$U$1:$V$230,2,0)</f>
        <v>Orthorhombic</v>
      </c>
      <c r="P1828" s="1"/>
    </row>
    <row r="1829" spans="1:16">
      <c r="A1829" s="12">
        <v>62</v>
      </c>
      <c r="B1829" s="12">
        <v>95171</v>
      </c>
      <c r="C1829" s="12" t="s">
        <v>2293</v>
      </c>
      <c r="D1829" s="12" t="s">
        <v>2548</v>
      </c>
      <c r="E1829" s="17" t="s">
        <v>11926</v>
      </c>
      <c r="F1829" s="25" t="str">
        <f>LEFT(E1829,MIN(FIND({0,1,2,3,4,5,6,7,8,9},ASC(E1829)&amp;1234567890))-1)</f>
        <v>Ca</v>
      </c>
      <c r="G1829" s="25">
        <f t="shared" si="56"/>
        <v>7</v>
      </c>
      <c r="H1829" s="25">
        <f>VLOOKUP(F1829,Table!$A$2:$C$121,2,0)</f>
        <v>2</v>
      </c>
      <c r="I1829" s="26">
        <f>VLOOKUP(F1829,Table!$A$2:$C$121,3,0)</f>
        <v>4</v>
      </c>
      <c r="J1829" s="17" t="s">
        <v>11972</v>
      </c>
      <c r="K1829" s="25" t="str">
        <f>LEFT(J1829,MIN(FIND({0,1,2,3,4,5,6,7,8,9},ASC(J1829)&amp;1234567890))-1)</f>
        <v>Ge</v>
      </c>
      <c r="L1829" s="25">
        <f t="shared" si="57"/>
        <v>6</v>
      </c>
      <c r="M1829" s="25">
        <f>VLOOKUP(K1829,Table!$A$2:$C$121,2,0)</f>
        <v>14</v>
      </c>
      <c r="N1829" s="26">
        <f>VLOOKUP(K1829,Table!$A$2:$C$121,3,0)</f>
        <v>4</v>
      </c>
      <c r="O1829" s="13" t="str">
        <f>VLOOKUP(A1829,Table!$U$1:$V$230,2,0)</f>
        <v>Orthorhombic</v>
      </c>
      <c r="P1829" s="1"/>
    </row>
    <row r="1830" spans="1:16">
      <c r="A1830" s="12">
        <v>62</v>
      </c>
      <c r="B1830" s="12">
        <v>95244</v>
      </c>
      <c r="C1830" s="12" t="s">
        <v>2293</v>
      </c>
      <c r="D1830" s="12" t="s">
        <v>2549</v>
      </c>
      <c r="E1830" s="17" t="s">
        <v>428</v>
      </c>
      <c r="F1830" s="25" t="str">
        <f>LEFT(E1830,MIN(FIND({0,1,2,3,4,5,6,7,8,9},ASC(E1830)&amp;1234567890))-1)</f>
        <v>Eu</v>
      </c>
      <c r="G1830" s="25">
        <f t="shared" si="56"/>
        <v>1</v>
      </c>
      <c r="H1830" s="25">
        <f>VLOOKUP(F1830,Table!$A$2:$C$121,2,0)</f>
        <v>3</v>
      </c>
      <c r="I1830" s="26">
        <f>VLOOKUP(F1830,Table!$A$2:$C$121,3,0)</f>
        <v>6</v>
      </c>
      <c r="J1830" s="17" t="s">
        <v>365</v>
      </c>
      <c r="K1830" s="25" t="str">
        <f>LEFT(J1830,MIN(FIND({0,1,2,3,4,5,6,7,8,9},ASC(J1830)&amp;1234567890))-1)</f>
        <v>F</v>
      </c>
      <c r="L1830" s="25">
        <f t="shared" si="57"/>
        <v>3</v>
      </c>
      <c r="M1830" s="25">
        <f>VLOOKUP(K1830,Table!$A$2:$C$121,2,0)</f>
        <v>17</v>
      </c>
      <c r="N1830" s="26">
        <f>VLOOKUP(K1830,Table!$A$2:$C$121,3,0)</f>
        <v>2</v>
      </c>
      <c r="O1830" s="13" t="str">
        <f>VLOOKUP(A1830,Table!$U$1:$V$230,2,0)</f>
        <v>Orthorhombic</v>
      </c>
      <c r="P1830" s="1"/>
    </row>
    <row r="1831" spans="1:16">
      <c r="A1831" s="12">
        <v>62</v>
      </c>
      <c r="B1831" s="12">
        <v>281213</v>
      </c>
      <c r="C1831" s="12" t="s">
        <v>2293</v>
      </c>
      <c r="D1831" s="12" t="s">
        <v>2550</v>
      </c>
      <c r="E1831" s="17" t="s">
        <v>11417</v>
      </c>
      <c r="F1831" s="25" t="str">
        <f>LEFT(E1831,MIN(FIND({0,1,2,3,4,5,6,7,8,9},ASC(E1831)&amp;1234567890))-1)</f>
        <v>Yb</v>
      </c>
      <c r="G1831" s="25">
        <f t="shared" si="56"/>
        <v>5</v>
      </c>
      <c r="H1831" s="25">
        <f>VLOOKUP(F1831,Table!$A$2:$C$121,2,0)</f>
        <v>3</v>
      </c>
      <c r="I1831" s="26">
        <f>VLOOKUP(F1831,Table!$A$2:$C$121,3,0)</f>
        <v>6</v>
      </c>
      <c r="J1831" s="17" t="s">
        <v>11725</v>
      </c>
      <c r="K1831" s="25" t="str">
        <f>LEFT(J1831,MIN(FIND({0,1,2,3,4,5,6,7,8,9},ASC(J1831)&amp;1234567890))-1)</f>
        <v>Si</v>
      </c>
      <c r="L1831" s="25">
        <f t="shared" si="57"/>
        <v>4</v>
      </c>
      <c r="M1831" s="25">
        <f>VLOOKUP(K1831,Table!$A$2:$C$121,2,0)</f>
        <v>14</v>
      </c>
      <c r="N1831" s="26">
        <f>VLOOKUP(K1831,Table!$A$2:$C$121,3,0)</f>
        <v>3</v>
      </c>
      <c r="O1831" s="13" t="str">
        <f>VLOOKUP(A1831,Table!$U$1:$V$230,2,0)</f>
        <v>Orthorhombic</v>
      </c>
      <c r="P1831" s="1"/>
    </row>
    <row r="1832" spans="1:16">
      <c r="A1832" s="12">
        <v>62</v>
      </c>
      <c r="B1832" s="12">
        <v>250043</v>
      </c>
      <c r="C1832" s="12" t="s">
        <v>2293</v>
      </c>
      <c r="D1832" s="12" t="s">
        <v>2551</v>
      </c>
      <c r="E1832" s="17" t="s">
        <v>46</v>
      </c>
      <c r="F1832" s="25" t="str">
        <f>LEFT(E1832,MIN(FIND({0,1,2,3,4,5,6,7,8,9},ASC(E1832)&amp;1234567890))-1)</f>
        <v>La</v>
      </c>
      <c r="G1832" s="25">
        <f t="shared" si="56"/>
        <v>1</v>
      </c>
      <c r="H1832" s="25">
        <f>VLOOKUP(F1832,Table!$A$2:$C$121,2,0)</f>
        <v>3</v>
      </c>
      <c r="I1832" s="26">
        <f>VLOOKUP(F1832,Table!$A$2:$C$121,3,0)</f>
        <v>6</v>
      </c>
      <c r="J1832" s="17" t="s">
        <v>11973</v>
      </c>
      <c r="K1832" s="25" t="str">
        <f>LEFT(J1832,MIN(FIND({0,1,2,3,4,5,6,7,8,9},ASC(J1832)&amp;1234567890))-1)</f>
        <v>S</v>
      </c>
      <c r="L1832" s="25">
        <f t="shared" si="57"/>
        <v>1.96</v>
      </c>
      <c r="M1832" s="25">
        <f>VLOOKUP(K1832,Table!$A$2:$C$121,2,0)</f>
        <v>16</v>
      </c>
      <c r="N1832" s="26">
        <f>VLOOKUP(K1832,Table!$A$2:$C$121,3,0)</f>
        <v>3</v>
      </c>
      <c r="O1832" s="13" t="str">
        <f>VLOOKUP(A1832,Table!$U$1:$V$230,2,0)</f>
        <v>Orthorhombic</v>
      </c>
      <c r="P1832" s="1"/>
    </row>
    <row r="1833" spans="1:16">
      <c r="A1833" s="12">
        <v>62</v>
      </c>
      <c r="B1833" s="12">
        <v>402700</v>
      </c>
      <c r="C1833" s="12" t="s">
        <v>2293</v>
      </c>
      <c r="D1833" s="12" t="s">
        <v>2552</v>
      </c>
      <c r="E1833" s="17" t="s">
        <v>530</v>
      </c>
      <c r="F1833" s="25" t="str">
        <f>LEFT(E1833,MIN(FIND({0,1,2,3,4,5,6,7,8,9},ASC(E1833)&amp;1234567890))-1)</f>
        <v>Yb</v>
      </c>
      <c r="G1833" s="25">
        <f t="shared" si="56"/>
        <v>1</v>
      </c>
      <c r="H1833" s="25">
        <f>VLOOKUP(F1833,Table!$A$2:$C$121,2,0)</f>
        <v>3</v>
      </c>
      <c r="I1833" s="26">
        <f>VLOOKUP(F1833,Table!$A$2:$C$121,3,0)</f>
        <v>6</v>
      </c>
      <c r="J1833" s="17" t="s">
        <v>11351</v>
      </c>
      <c r="K1833" s="25" t="str">
        <f>LEFT(J1833,MIN(FIND({0,1,2,3,4,5,6,7,8,9},ASC(J1833)&amp;1234567890))-1)</f>
        <v>Cu</v>
      </c>
      <c r="L1833" s="25">
        <f t="shared" si="57"/>
        <v>1</v>
      </c>
      <c r="M1833" s="25">
        <f>VLOOKUP(K1833,Table!$A$2:$C$121,2,0)</f>
        <v>11</v>
      </c>
      <c r="N1833" s="26">
        <f>VLOOKUP(K1833,Table!$A$2:$C$121,3,0)</f>
        <v>4</v>
      </c>
      <c r="O1833" s="13" t="str">
        <f>VLOOKUP(A1833,Table!$U$1:$V$230,2,0)</f>
        <v>Orthorhombic</v>
      </c>
      <c r="P1833" s="1"/>
    </row>
    <row r="1834" spans="1:16">
      <c r="A1834" s="12">
        <v>62</v>
      </c>
      <c r="B1834" s="12">
        <v>413273</v>
      </c>
      <c r="C1834" s="12" t="s">
        <v>2293</v>
      </c>
      <c r="D1834" s="12" t="s">
        <v>2553</v>
      </c>
      <c r="E1834" s="17" t="s">
        <v>11968</v>
      </c>
      <c r="F1834" s="25" t="str">
        <f>LEFT(E1834,MIN(FIND({0,1,2,3,4,5,6,7,8,9},ASC(E1834)&amp;1234567890))-1)</f>
        <v>Ba</v>
      </c>
      <c r="G1834" s="25">
        <f t="shared" si="56"/>
        <v>5</v>
      </c>
      <c r="H1834" s="25">
        <f>VLOOKUP(F1834,Table!$A$2:$C$121,2,0)</f>
        <v>2</v>
      </c>
      <c r="I1834" s="26">
        <f>VLOOKUP(F1834,Table!$A$2:$C$121,3,0)</f>
        <v>6</v>
      </c>
      <c r="J1834" s="17" t="s">
        <v>342</v>
      </c>
      <c r="K1834" s="25" t="str">
        <f>LEFT(J1834,MIN(FIND({0,1,2,3,4,5,6,7,8,9},ASC(J1834)&amp;1234567890))-1)</f>
        <v>P</v>
      </c>
      <c r="L1834" s="25">
        <f t="shared" si="57"/>
        <v>4</v>
      </c>
      <c r="M1834" s="25">
        <f>VLOOKUP(K1834,Table!$A$2:$C$121,2,0)</f>
        <v>15</v>
      </c>
      <c r="N1834" s="26">
        <f>VLOOKUP(K1834,Table!$A$2:$C$121,3,0)</f>
        <v>3</v>
      </c>
      <c r="O1834" s="13" t="str">
        <f>VLOOKUP(A1834,Table!$U$1:$V$230,2,0)</f>
        <v>Orthorhombic</v>
      </c>
      <c r="P1834" s="1"/>
    </row>
    <row r="1835" spans="1:16">
      <c r="A1835" s="12">
        <v>62</v>
      </c>
      <c r="B1835" s="12">
        <v>96112</v>
      </c>
      <c r="C1835" s="12" t="s">
        <v>2293</v>
      </c>
      <c r="D1835" s="12" t="s">
        <v>2554</v>
      </c>
      <c r="E1835" s="17" t="s">
        <v>537</v>
      </c>
      <c r="F1835" s="25" t="str">
        <f>LEFT(E1835,MIN(FIND({0,1,2,3,4,5,6,7,8,9},ASC(E1835)&amp;1234567890))-1)</f>
        <v>Yb</v>
      </c>
      <c r="G1835" s="25">
        <f t="shared" si="56"/>
        <v>2</v>
      </c>
      <c r="H1835" s="25">
        <f>VLOOKUP(F1835,Table!$A$2:$C$121,2,0)</f>
        <v>3</v>
      </c>
      <c r="I1835" s="26">
        <f>VLOOKUP(F1835,Table!$A$2:$C$121,3,0)</f>
        <v>6</v>
      </c>
      <c r="J1835" s="17" t="s">
        <v>544</v>
      </c>
      <c r="K1835" s="25" t="str">
        <f>LEFT(J1835,MIN(FIND({0,1,2,3,4,5,6,7,8,9},ASC(J1835)&amp;1234567890))-1)</f>
        <v>Ge</v>
      </c>
      <c r="L1835" s="25">
        <f t="shared" si="57"/>
        <v>1</v>
      </c>
      <c r="M1835" s="25">
        <f>VLOOKUP(K1835,Table!$A$2:$C$121,2,0)</f>
        <v>14</v>
      </c>
      <c r="N1835" s="26">
        <f>VLOOKUP(K1835,Table!$A$2:$C$121,3,0)</f>
        <v>4</v>
      </c>
      <c r="O1835" s="13" t="str">
        <f>VLOOKUP(A1835,Table!$U$1:$V$230,2,0)</f>
        <v>Orthorhombic</v>
      </c>
      <c r="P1835" s="1"/>
    </row>
    <row r="1836" spans="1:16">
      <c r="A1836" s="12">
        <v>62</v>
      </c>
      <c r="B1836" s="12">
        <v>96113</v>
      </c>
      <c r="C1836" s="12" t="s">
        <v>2293</v>
      </c>
      <c r="D1836" s="12" t="s">
        <v>2555</v>
      </c>
      <c r="E1836" s="17" t="s">
        <v>11392</v>
      </c>
      <c r="F1836" s="25" t="str">
        <f>LEFT(E1836,MIN(FIND({0,1,2,3,4,5,6,7,8,9},ASC(E1836)&amp;1234567890))-1)</f>
        <v>Eu</v>
      </c>
      <c r="G1836" s="25">
        <f t="shared" si="56"/>
        <v>2</v>
      </c>
      <c r="H1836" s="25">
        <f>VLOOKUP(F1836,Table!$A$2:$C$121,2,0)</f>
        <v>3</v>
      </c>
      <c r="I1836" s="26">
        <f>VLOOKUP(F1836,Table!$A$2:$C$121,3,0)</f>
        <v>6</v>
      </c>
      <c r="J1836" s="17" t="s">
        <v>544</v>
      </c>
      <c r="K1836" s="25" t="str">
        <f>LEFT(J1836,MIN(FIND({0,1,2,3,4,5,6,7,8,9},ASC(J1836)&amp;1234567890))-1)</f>
        <v>Ge</v>
      </c>
      <c r="L1836" s="25">
        <f t="shared" si="57"/>
        <v>1</v>
      </c>
      <c r="M1836" s="25">
        <f>VLOOKUP(K1836,Table!$A$2:$C$121,2,0)</f>
        <v>14</v>
      </c>
      <c r="N1836" s="26">
        <f>VLOOKUP(K1836,Table!$A$2:$C$121,3,0)</f>
        <v>4</v>
      </c>
      <c r="O1836" s="13" t="str">
        <f>VLOOKUP(A1836,Table!$U$1:$V$230,2,0)</f>
        <v>Orthorhombic</v>
      </c>
      <c r="P1836" s="1"/>
    </row>
    <row r="1837" spans="1:16">
      <c r="A1837" s="12">
        <v>62</v>
      </c>
      <c r="B1837" s="12">
        <v>96148</v>
      </c>
      <c r="C1837" s="12" t="s">
        <v>2293</v>
      </c>
      <c r="D1837" s="12" t="s">
        <v>2556</v>
      </c>
      <c r="E1837" s="17" t="s">
        <v>11379</v>
      </c>
      <c r="F1837" s="25" t="str">
        <f>LEFT(E1837,MIN(FIND({0,1,2,3,4,5,6,7,8,9},ASC(E1837)&amp;1234567890))-1)</f>
        <v>Np</v>
      </c>
      <c r="G1837" s="25">
        <f t="shared" si="56"/>
        <v>1</v>
      </c>
      <c r="H1837" s="25">
        <f>VLOOKUP(F1837,Table!$A$2:$C$121,2,0)</f>
        <v>3</v>
      </c>
      <c r="I1837" s="26">
        <f>VLOOKUP(F1837,Table!$A$2:$C$121,3,0)</f>
        <v>7</v>
      </c>
      <c r="J1837" s="17" t="s">
        <v>31</v>
      </c>
      <c r="K1837" s="25" t="str">
        <f>LEFT(J1837,MIN(FIND({0,1,2,3,4,5,6,7,8,9},ASC(J1837)&amp;1234567890))-1)</f>
        <v>Si</v>
      </c>
      <c r="L1837" s="25">
        <f t="shared" si="57"/>
        <v>1</v>
      </c>
      <c r="M1837" s="25">
        <f>VLOOKUP(K1837,Table!$A$2:$C$121,2,0)</f>
        <v>14</v>
      </c>
      <c r="N1837" s="26">
        <f>VLOOKUP(K1837,Table!$A$2:$C$121,3,0)</f>
        <v>3</v>
      </c>
      <c r="O1837" s="13" t="str">
        <f>VLOOKUP(A1837,Table!$U$1:$V$230,2,0)</f>
        <v>Orthorhombic</v>
      </c>
      <c r="P1837" s="1"/>
    </row>
    <row r="1838" spans="1:16">
      <c r="A1838" s="12">
        <v>62</v>
      </c>
      <c r="B1838" s="12">
        <v>58211</v>
      </c>
      <c r="C1838" s="12" t="s">
        <v>2293</v>
      </c>
      <c r="D1838" s="12" t="s">
        <v>2557</v>
      </c>
      <c r="E1838" s="17" t="s">
        <v>11352</v>
      </c>
      <c r="F1838" s="25" t="str">
        <f>LEFT(E1838,MIN(FIND({0,1,2,3,4,5,6,7,8,9},ASC(E1838)&amp;1234567890))-1)</f>
        <v>Al</v>
      </c>
      <c r="G1838" s="25">
        <f t="shared" si="56"/>
        <v>1</v>
      </c>
      <c r="H1838" s="25">
        <f>VLOOKUP(F1838,Table!$A$2:$C$121,2,0)</f>
        <v>13</v>
      </c>
      <c r="I1838" s="26">
        <f>VLOOKUP(F1838,Table!$A$2:$C$121,3,0)</f>
        <v>3</v>
      </c>
      <c r="J1838" s="17" t="s">
        <v>11329</v>
      </c>
      <c r="K1838" s="25" t="str">
        <f>LEFT(J1838,MIN(FIND({0,1,2,3,4,5,6,7,8,9},ASC(J1838)&amp;1234567890))-1)</f>
        <v>Y</v>
      </c>
      <c r="L1838" s="25">
        <f t="shared" si="57"/>
        <v>2</v>
      </c>
      <c r="M1838" s="25">
        <f>VLOOKUP(K1838,Table!$A$2:$C$121,2,0)</f>
        <v>3</v>
      </c>
      <c r="N1838" s="26">
        <f>VLOOKUP(K1838,Table!$A$2:$C$121,3,0)</f>
        <v>5</v>
      </c>
      <c r="O1838" s="13" t="str">
        <f>VLOOKUP(A1838,Table!$U$1:$V$230,2,0)</f>
        <v>Orthorhombic</v>
      </c>
      <c r="P1838" s="1"/>
    </row>
    <row r="1839" spans="1:16">
      <c r="A1839" s="12">
        <v>62</v>
      </c>
      <c r="B1839" s="12">
        <v>58257</v>
      </c>
      <c r="C1839" s="12" t="s">
        <v>2293</v>
      </c>
      <c r="D1839" s="12" t="s">
        <v>2558</v>
      </c>
      <c r="E1839" s="17" t="s">
        <v>11342</v>
      </c>
      <c r="F1839" s="25" t="str">
        <f>LEFT(E1839,MIN(FIND({0,1,2,3,4,5,6,7,8,9},ASC(E1839)&amp;1234567890))-1)</f>
        <v>Ag</v>
      </c>
      <c r="G1839" s="25">
        <f t="shared" si="56"/>
        <v>1</v>
      </c>
      <c r="H1839" s="25">
        <f>VLOOKUP(F1839,Table!$A$2:$C$121,2,0)</f>
        <v>11</v>
      </c>
      <c r="I1839" s="26">
        <f>VLOOKUP(F1839,Table!$A$2:$C$121,3,0)</f>
        <v>5</v>
      </c>
      <c r="J1839" s="17" t="s">
        <v>428</v>
      </c>
      <c r="K1839" s="25" t="str">
        <f>LEFT(J1839,MIN(FIND({0,1,2,3,4,5,6,7,8,9},ASC(J1839)&amp;1234567890))-1)</f>
        <v>Eu</v>
      </c>
      <c r="L1839" s="25">
        <f t="shared" si="57"/>
        <v>1</v>
      </c>
      <c r="M1839" s="25">
        <f>VLOOKUP(K1839,Table!$A$2:$C$121,2,0)</f>
        <v>3</v>
      </c>
      <c r="N1839" s="26">
        <f>VLOOKUP(K1839,Table!$A$2:$C$121,3,0)</f>
        <v>6</v>
      </c>
      <c r="O1839" s="13" t="str">
        <f>VLOOKUP(A1839,Table!$U$1:$V$230,2,0)</f>
        <v>Orthorhombic</v>
      </c>
      <c r="P1839" s="1"/>
    </row>
    <row r="1840" spans="1:16">
      <c r="A1840" s="12">
        <v>62</v>
      </c>
      <c r="B1840" s="12">
        <v>58358</v>
      </c>
      <c r="C1840" s="12" t="s">
        <v>2293</v>
      </c>
      <c r="D1840" s="12" t="s">
        <v>2559</v>
      </c>
      <c r="E1840" s="17" t="s">
        <v>11342</v>
      </c>
      <c r="F1840" s="25" t="str">
        <f>LEFT(E1840,MIN(FIND({0,1,2,3,4,5,6,7,8,9},ASC(E1840)&amp;1234567890))-1)</f>
        <v>Ag</v>
      </c>
      <c r="G1840" s="25">
        <f t="shared" si="56"/>
        <v>1</v>
      </c>
      <c r="H1840" s="25">
        <f>VLOOKUP(F1840,Table!$A$2:$C$121,2,0)</f>
        <v>11</v>
      </c>
      <c r="I1840" s="26">
        <f>VLOOKUP(F1840,Table!$A$2:$C$121,3,0)</f>
        <v>5</v>
      </c>
      <c r="J1840" s="17" t="s">
        <v>433</v>
      </c>
      <c r="K1840" s="25" t="str">
        <f>LEFT(J1840,MIN(FIND({0,1,2,3,4,5,6,7,8,9},ASC(J1840)&amp;1234567890))-1)</f>
        <v>Sr</v>
      </c>
      <c r="L1840" s="25">
        <f t="shared" si="57"/>
        <v>1</v>
      </c>
      <c r="M1840" s="25">
        <f>VLOOKUP(K1840,Table!$A$2:$C$121,2,0)</f>
        <v>2</v>
      </c>
      <c r="N1840" s="26">
        <f>VLOOKUP(K1840,Table!$A$2:$C$121,3,0)</f>
        <v>5</v>
      </c>
      <c r="O1840" s="13" t="str">
        <f>VLOOKUP(A1840,Table!$U$1:$V$230,2,0)</f>
        <v>Orthorhombic</v>
      </c>
      <c r="P1840" s="1"/>
    </row>
    <row r="1841" spans="1:16">
      <c r="A1841" s="12">
        <v>62</v>
      </c>
      <c r="B1841" s="12">
        <v>58377</v>
      </c>
      <c r="C1841" s="12" t="s">
        <v>2293</v>
      </c>
      <c r="D1841" s="12" t="s">
        <v>2560</v>
      </c>
      <c r="E1841" s="17" t="s">
        <v>11342</v>
      </c>
      <c r="F1841" s="25" t="str">
        <f>LEFT(E1841,MIN(FIND({0,1,2,3,4,5,6,7,8,9},ASC(E1841)&amp;1234567890))-1)</f>
        <v>Ag</v>
      </c>
      <c r="G1841" s="25">
        <f t="shared" si="56"/>
        <v>1</v>
      </c>
      <c r="H1841" s="25">
        <f>VLOOKUP(F1841,Table!$A$2:$C$121,2,0)</f>
        <v>11</v>
      </c>
      <c r="I1841" s="26">
        <f>VLOOKUP(F1841,Table!$A$2:$C$121,3,0)</f>
        <v>5</v>
      </c>
      <c r="J1841" s="17" t="s">
        <v>530</v>
      </c>
      <c r="K1841" s="25" t="str">
        <f>LEFT(J1841,MIN(FIND({0,1,2,3,4,5,6,7,8,9},ASC(J1841)&amp;1234567890))-1)</f>
        <v>Yb</v>
      </c>
      <c r="L1841" s="25">
        <f t="shared" si="57"/>
        <v>1</v>
      </c>
      <c r="M1841" s="25">
        <f>VLOOKUP(K1841,Table!$A$2:$C$121,2,0)</f>
        <v>3</v>
      </c>
      <c r="N1841" s="26">
        <f>VLOOKUP(K1841,Table!$A$2:$C$121,3,0)</f>
        <v>6</v>
      </c>
      <c r="O1841" s="13" t="str">
        <f>VLOOKUP(A1841,Table!$U$1:$V$230,2,0)</f>
        <v>Orthorhombic</v>
      </c>
      <c r="P1841" s="1"/>
    </row>
    <row r="1842" spans="1:16">
      <c r="A1842" s="12">
        <v>62</v>
      </c>
      <c r="B1842" s="12">
        <v>58401</v>
      </c>
      <c r="C1842" s="12" t="s">
        <v>2293</v>
      </c>
      <c r="D1842" s="12" t="s">
        <v>2561</v>
      </c>
      <c r="E1842" s="17" t="s">
        <v>427</v>
      </c>
      <c r="F1842" s="25" t="str">
        <f>LEFT(E1842,MIN(FIND({0,1,2,3,4,5,6,7,8,9},ASC(E1842)&amp;1234567890))-1)</f>
        <v>Au</v>
      </c>
      <c r="G1842" s="25">
        <f t="shared" si="56"/>
        <v>1</v>
      </c>
      <c r="H1842" s="25">
        <f>VLOOKUP(F1842,Table!$A$2:$C$121,2,0)</f>
        <v>11</v>
      </c>
      <c r="I1842" s="26">
        <f>VLOOKUP(F1842,Table!$A$2:$C$121,3,0)</f>
        <v>6</v>
      </c>
      <c r="J1842" s="17" t="s">
        <v>11566</v>
      </c>
      <c r="K1842" s="25" t="str">
        <f>LEFT(J1842,MIN(FIND({0,1,2,3,4,5,6,7,8,9},ASC(J1842)&amp;1234567890))-1)</f>
        <v>Ca</v>
      </c>
      <c r="L1842" s="25">
        <f t="shared" si="57"/>
        <v>3</v>
      </c>
      <c r="M1842" s="25">
        <f>VLOOKUP(K1842,Table!$A$2:$C$121,2,0)</f>
        <v>2</v>
      </c>
      <c r="N1842" s="26">
        <f>VLOOKUP(K1842,Table!$A$2:$C$121,3,0)</f>
        <v>4</v>
      </c>
      <c r="O1842" s="13" t="str">
        <f>VLOOKUP(A1842,Table!$U$1:$V$230,2,0)</f>
        <v>Orthorhombic</v>
      </c>
      <c r="P1842" s="1"/>
    </row>
    <row r="1843" spans="1:16">
      <c r="A1843" s="12">
        <v>62</v>
      </c>
      <c r="B1843" s="12">
        <v>58457</v>
      </c>
      <c r="C1843" s="12" t="s">
        <v>2293</v>
      </c>
      <c r="D1843" s="12" t="s">
        <v>2562</v>
      </c>
      <c r="E1843" s="17" t="s">
        <v>427</v>
      </c>
      <c r="F1843" s="25" t="str">
        <f>LEFT(E1843,MIN(FIND({0,1,2,3,4,5,6,7,8,9},ASC(E1843)&amp;1234567890))-1)</f>
        <v>Au</v>
      </c>
      <c r="G1843" s="25">
        <f t="shared" si="56"/>
        <v>1</v>
      </c>
      <c r="H1843" s="25">
        <f>VLOOKUP(F1843,Table!$A$2:$C$121,2,0)</f>
        <v>11</v>
      </c>
      <c r="I1843" s="26">
        <f>VLOOKUP(F1843,Table!$A$2:$C$121,3,0)</f>
        <v>6</v>
      </c>
      <c r="J1843" s="17" t="s">
        <v>366</v>
      </c>
      <c r="K1843" s="25" t="str">
        <f>LEFT(J1843,MIN(FIND({0,1,2,3,4,5,6,7,8,9},ASC(J1843)&amp;1234567890))-1)</f>
        <v>Ga</v>
      </c>
      <c r="L1843" s="25">
        <f t="shared" si="57"/>
        <v>1</v>
      </c>
      <c r="M1843" s="25">
        <f>VLOOKUP(K1843,Table!$A$2:$C$121,2,0)</f>
        <v>13</v>
      </c>
      <c r="N1843" s="26">
        <f>VLOOKUP(K1843,Table!$A$2:$C$121,3,0)</f>
        <v>4</v>
      </c>
      <c r="O1843" s="13" t="str">
        <f>VLOOKUP(A1843,Table!$U$1:$V$230,2,0)</f>
        <v>Orthorhombic</v>
      </c>
      <c r="P1843" s="1"/>
    </row>
    <row r="1844" spans="1:16">
      <c r="A1844" s="12">
        <v>62</v>
      </c>
      <c r="B1844" s="12">
        <v>58480</v>
      </c>
      <c r="C1844" s="12" t="s">
        <v>2293</v>
      </c>
      <c r="D1844" s="12" t="s">
        <v>2563</v>
      </c>
      <c r="E1844" s="17" t="s">
        <v>427</v>
      </c>
      <c r="F1844" s="25" t="str">
        <f>LEFT(E1844,MIN(FIND({0,1,2,3,4,5,6,7,8,9},ASC(E1844)&amp;1234567890))-1)</f>
        <v>Au</v>
      </c>
      <c r="G1844" s="25">
        <f t="shared" si="56"/>
        <v>1</v>
      </c>
      <c r="H1844" s="25">
        <f>VLOOKUP(F1844,Table!$A$2:$C$121,2,0)</f>
        <v>11</v>
      </c>
      <c r="I1844" s="26">
        <f>VLOOKUP(F1844,Table!$A$2:$C$121,3,0)</f>
        <v>6</v>
      </c>
      <c r="J1844" s="17" t="s">
        <v>11314</v>
      </c>
      <c r="K1844" s="25" t="str">
        <f>LEFT(J1844,MIN(FIND({0,1,2,3,4,5,6,7,8,9},ASC(J1844)&amp;1234567890))-1)</f>
        <v>Ho</v>
      </c>
      <c r="L1844" s="25">
        <f t="shared" si="57"/>
        <v>2</v>
      </c>
      <c r="M1844" s="25">
        <f>VLOOKUP(K1844,Table!$A$2:$C$121,2,0)</f>
        <v>3</v>
      </c>
      <c r="N1844" s="26">
        <f>VLOOKUP(K1844,Table!$A$2:$C$121,3,0)</f>
        <v>6</v>
      </c>
      <c r="O1844" s="13" t="str">
        <f>VLOOKUP(A1844,Table!$U$1:$V$230,2,0)</f>
        <v>Orthorhombic</v>
      </c>
      <c r="P1844" s="1"/>
    </row>
    <row r="1845" spans="1:16">
      <c r="A1845" s="12">
        <v>62</v>
      </c>
      <c r="B1845" s="12">
        <v>58539</v>
      </c>
      <c r="C1845" s="12" t="s">
        <v>2293</v>
      </c>
      <c r="D1845" s="12" t="s">
        <v>2564</v>
      </c>
      <c r="E1845" s="17" t="s">
        <v>427</v>
      </c>
      <c r="F1845" s="25" t="str">
        <f>LEFT(E1845,MIN(FIND({0,1,2,3,4,5,6,7,8,9},ASC(E1845)&amp;1234567890))-1)</f>
        <v>Au</v>
      </c>
      <c r="G1845" s="25">
        <f t="shared" si="56"/>
        <v>1</v>
      </c>
      <c r="H1845" s="25">
        <f>VLOOKUP(F1845,Table!$A$2:$C$121,2,0)</f>
        <v>11</v>
      </c>
      <c r="I1845" s="26">
        <f>VLOOKUP(F1845,Table!$A$2:$C$121,3,0)</f>
        <v>6</v>
      </c>
      <c r="J1845" s="17" t="s">
        <v>11894</v>
      </c>
      <c r="K1845" s="25" t="str">
        <f>LEFT(J1845,MIN(FIND({0,1,2,3,4,5,6,7,8,9},ASC(J1845)&amp;1234567890))-1)</f>
        <v>Mg</v>
      </c>
      <c r="L1845" s="25">
        <f t="shared" si="57"/>
        <v>2</v>
      </c>
      <c r="M1845" s="25">
        <f>VLOOKUP(K1845,Table!$A$2:$C$121,2,0)</f>
        <v>2</v>
      </c>
      <c r="N1845" s="26">
        <f>VLOOKUP(K1845,Table!$A$2:$C$121,3,0)</f>
        <v>3</v>
      </c>
      <c r="O1845" s="13" t="str">
        <f>VLOOKUP(A1845,Table!$U$1:$V$230,2,0)</f>
        <v>Orthorhombic</v>
      </c>
      <c r="P1845" s="1"/>
    </row>
    <row r="1846" spans="1:16">
      <c r="A1846" s="12">
        <v>62</v>
      </c>
      <c r="B1846" s="12">
        <v>58576</v>
      </c>
      <c r="C1846" s="12" t="s">
        <v>2293</v>
      </c>
      <c r="D1846" s="12" t="s">
        <v>2565</v>
      </c>
      <c r="E1846" s="17" t="s">
        <v>427</v>
      </c>
      <c r="F1846" s="25" t="str">
        <f>LEFT(E1846,MIN(FIND({0,1,2,3,4,5,6,7,8,9},ASC(E1846)&amp;1234567890))-1)</f>
        <v>Au</v>
      </c>
      <c r="G1846" s="25">
        <f t="shared" si="56"/>
        <v>1</v>
      </c>
      <c r="H1846" s="25">
        <f>VLOOKUP(F1846,Table!$A$2:$C$121,2,0)</f>
        <v>11</v>
      </c>
      <c r="I1846" s="26">
        <f>VLOOKUP(F1846,Table!$A$2:$C$121,3,0)</f>
        <v>6</v>
      </c>
      <c r="J1846" s="17" t="s">
        <v>11327</v>
      </c>
      <c r="K1846" s="25" t="str">
        <f>LEFT(J1846,MIN(FIND({0,1,2,3,4,5,6,7,8,9},ASC(J1846)&amp;1234567890))-1)</f>
        <v>Pr</v>
      </c>
      <c r="L1846" s="25">
        <f t="shared" si="57"/>
        <v>2</v>
      </c>
      <c r="M1846" s="25">
        <f>VLOOKUP(K1846,Table!$A$2:$C$121,2,0)</f>
        <v>3</v>
      </c>
      <c r="N1846" s="26">
        <f>VLOOKUP(K1846,Table!$A$2:$C$121,3,0)</f>
        <v>6</v>
      </c>
      <c r="O1846" s="13" t="str">
        <f>VLOOKUP(A1846,Table!$U$1:$V$230,2,0)</f>
        <v>Orthorhombic</v>
      </c>
      <c r="P1846" s="1"/>
    </row>
    <row r="1847" spans="1:16">
      <c r="A1847" s="12">
        <v>62</v>
      </c>
      <c r="B1847" s="12">
        <v>58619</v>
      </c>
      <c r="C1847" s="12" t="s">
        <v>2293</v>
      </c>
      <c r="D1847" s="12" t="s">
        <v>2566</v>
      </c>
      <c r="E1847" s="17" t="s">
        <v>427</v>
      </c>
      <c r="F1847" s="25" t="str">
        <f>LEFT(E1847,MIN(FIND({0,1,2,3,4,5,6,7,8,9},ASC(E1847)&amp;1234567890))-1)</f>
        <v>Au</v>
      </c>
      <c r="G1847" s="25">
        <f t="shared" si="56"/>
        <v>1</v>
      </c>
      <c r="H1847" s="25">
        <f>VLOOKUP(F1847,Table!$A$2:$C$121,2,0)</f>
        <v>11</v>
      </c>
      <c r="I1847" s="26">
        <f>VLOOKUP(F1847,Table!$A$2:$C$121,3,0)</f>
        <v>6</v>
      </c>
      <c r="J1847" s="17" t="s">
        <v>537</v>
      </c>
      <c r="K1847" s="25" t="str">
        <f>LEFT(J1847,MIN(FIND({0,1,2,3,4,5,6,7,8,9},ASC(J1847)&amp;1234567890))-1)</f>
        <v>Yb</v>
      </c>
      <c r="L1847" s="25">
        <f t="shared" si="57"/>
        <v>2</v>
      </c>
      <c r="M1847" s="25">
        <f>VLOOKUP(K1847,Table!$A$2:$C$121,2,0)</f>
        <v>3</v>
      </c>
      <c r="N1847" s="26">
        <f>VLOOKUP(K1847,Table!$A$2:$C$121,3,0)</f>
        <v>6</v>
      </c>
      <c r="O1847" s="13" t="str">
        <f>VLOOKUP(A1847,Table!$U$1:$V$230,2,0)</f>
        <v>Orthorhombic</v>
      </c>
      <c r="P1847" s="1"/>
    </row>
    <row r="1848" spans="1:16">
      <c r="A1848" s="12">
        <v>62</v>
      </c>
      <c r="B1848" s="12">
        <v>58624</v>
      </c>
      <c r="C1848" s="12" t="s">
        <v>2293</v>
      </c>
      <c r="D1848" s="12" t="s">
        <v>2567</v>
      </c>
      <c r="E1848" s="17" t="s">
        <v>397</v>
      </c>
      <c r="F1848" s="25" t="str">
        <f>LEFT(E1848,MIN(FIND({0,1,2,3,4,5,6,7,8,9},ASC(E1848)&amp;1234567890))-1)</f>
        <v>Au</v>
      </c>
      <c r="G1848" s="25">
        <f t="shared" si="56"/>
        <v>4</v>
      </c>
      <c r="H1848" s="25">
        <f>VLOOKUP(F1848,Table!$A$2:$C$121,2,0)</f>
        <v>11</v>
      </c>
      <c r="I1848" s="26">
        <f>VLOOKUP(F1848,Table!$A$2:$C$121,3,0)</f>
        <v>6</v>
      </c>
      <c r="J1848" s="17" t="s">
        <v>11417</v>
      </c>
      <c r="K1848" s="25" t="str">
        <f>LEFT(J1848,MIN(FIND({0,1,2,3,4,5,6,7,8,9},ASC(J1848)&amp;1234567890))-1)</f>
        <v>Yb</v>
      </c>
      <c r="L1848" s="25">
        <f t="shared" si="57"/>
        <v>5</v>
      </c>
      <c r="M1848" s="25">
        <f>VLOOKUP(K1848,Table!$A$2:$C$121,2,0)</f>
        <v>3</v>
      </c>
      <c r="N1848" s="26">
        <f>VLOOKUP(K1848,Table!$A$2:$C$121,3,0)</f>
        <v>6</v>
      </c>
      <c r="O1848" s="13" t="str">
        <f>VLOOKUP(A1848,Table!$U$1:$V$230,2,0)</f>
        <v>Orthorhombic</v>
      </c>
      <c r="P1848" s="1"/>
    </row>
    <row r="1849" spans="1:16">
      <c r="A1849" s="12">
        <v>62</v>
      </c>
      <c r="B1849" s="12">
        <v>58631</v>
      </c>
      <c r="C1849" s="12" t="s">
        <v>2293</v>
      </c>
      <c r="D1849" s="12" t="s">
        <v>2568</v>
      </c>
      <c r="E1849" s="17" t="s">
        <v>397</v>
      </c>
      <c r="F1849" s="25" t="str">
        <f>LEFT(E1849,MIN(FIND({0,1,2,3,4,5,6,7,8,9},ASC(E1849)&amp;1234567890))-1)</f>
        <v>Au</v>
      </c>
      <c r="G1849" s="25">
        <f t="shared" si="56"/>
        <v>4</v>
      </c>
      <c r="H1849" s="25">
        <f>VLOOKUP(F1849,Table!$A$2:$C$121,2,0)</f>
        <v>11</v>
      </c>
      <c r="I1849" s="26">
        <f>VLOOKUP(F1849,Table!$A$2:$C$121,3,0)</f>
        <v>6</v>
      </c>
      <c r="J1849" s="17" t="s">
        <v>377</v>
      </c>
      <c r="K1849" s="25" t="str">
        <f>LEFT(J1849,MIN(FIND({0,1,2,3,4,5,6,7,8,9},ASC(J1849)&amp;1234567890))-1)</f>
        <v>Zr</v>
      </c>
      <c r="L1849" s="25">
        <f t="shared" si="57"/>
        <v>1</v>
      </c>
      <c r="M1849" s="25">
        <f>VLOOKUP(K1849,Table!$A$2:$C$121,2,0)</f>
        <v>4</v>
      </c>
      <c r="N1849" s="26">
        <f>VLOOKUP(K1849,Table!$A$2:$C$121,3,0)</f>
        <v>5</v>
      </c>
      <c r="O1849" s="13" t="str">
        <f>VLOOKUP(A1849,Table!$U$1:$V$230,2,0)</f>
        <v>Orthorhombic</v>
      </c>
      <c r="P1849" s="1"/>
    </row>
    <row r="1850" spans="1:16">
      <c r="A1850" s="12">
        <v>62</v>
      </c>
      <c r="B1850" s="12">
        <v>58666</v>
      </c>
      <c r="C1850" s="12" t="s">
        <v>2293</v>
      </c>
      <c r="D1850" s="12" t="s">
        <v>2569</v>
      </c>
      <c r="E1850" s="17" t="s">
        <v>11656</v>
      </c>
      <c r="F1850" s="25" t="str">
        <f>LEFT(E1850,MIN(FIND({0,1,2,3,4,5,6,7,8,9},ASC(E1850)&amp;1234567890))-1)</f>
        <v>Ba</v>
      </c>
      <c r="G1850" s="25">
        <f t="shared" si="56"/>
        <v>2</v>
      </c>
      <c r="H1850" s="25">
        <f>VLOOKUP(F1850,Table!$A$2:$C$121,2,0)</f>
        <v>2</v>
      </c>
      <c r="I1850" s="26">
        <f>VLOOKUP(F1850,Table!$A$2:$C$121,3,0)</f>
        <v>6</v>
      </c>
      <c r="J1850" s="17" t="s">
        <v>586</v>
      </c>
      <c r="K1850" s="25" t="str">
        <f>LEFT(J1850,MIN(FIND({0,1,2,3,4,5,6,7,8,9},ASC(J1850)&amp;1234567890))-1)</f>
        <v>Pb</v>
      </c>
      <c r="L1850" s="25">
        <f t="shared" si="57"/>
        <v>1</v>
      </c>
      <c r="M1850" s="25">
        <f>VLOOKUP(K1850,Table!$A$2:$C$121,2,0)</f>
        <v>14</v>
      </c>
      <c r="N1850" s="26">
        <f>VLOOKUP(K1850,Table!$A$2:$C$121,3,0)</f>
        <v>6</v>
      </c>
      <c r="O1850" s="13" t="str">
        <f>VLOOKUP(A1850,Table!$U$1:$V$230,2,0)</f>
        <v>Orthorhombic</v>
      </c>
      <c r="P1850" s="1"/>
    </row>
    <row r="1851" spans="1:16">
      <c r="A1851" s="12">
        <v>62</v>
      </c>
      <c r="B1851" s="12">
        <v>58679</v>
      </c>
      <c r="C1851" s="12" t="s">
        <v>2293</v>
      </c>
      <c r="D1851" s="12" t="s">
        <v>2570</v>
      </c>
      <c r="E1851" s="17" t="s">
        <v>11656</v>
      </c>
      <c r="F1851" s="25" t="str">
        <f>LEFT(E1851,MIN(FIND({0,1,2,3,4,5,6,7,8,9},ASC(E1851)&amp;1234567890))-1)</f>
        <v>Ba</v>
      </c>
      <c r="G1851" s="25">
        <f t="shared" si="56"/>
        <v>2</v>
      </c>
      <c r="H1851" s="25">
        <f>VLOOKUP(F1851,Table!$A$2:$C$121,2,0)</f>
        <v>2</v>
      </c>
      <c r="I1851" s="26">
        <f>VLOOKUP(F1851,Table!$A$2:$C$121,3,0)</f>
        <v>6</v>
      </c>
      <c r="J1851" s="17" t="s">
        <v>11291</v>
      </c>
      <c r="K1851" s="25" t="str">
        <f>LEFT(J1851,MIN(FIND({0,1,2,3,4,5,6,7,8,9},ASC(J1851)&amp;1234567890))-1)</f>
        <v>Sn</v>
      </c>
      <c r="L1851" s="25">
        <f t="shared" si="57"/>
        <v>1</v>
      </c>
      <c r="M1851" s="25">
        <f>VLOOKUP(K1851,Table!$A$2:$C$121,2,0)</f>
        <v>14</v>
      </c>
      <c r="N1851" s="26">
        <f>VLOOKUP(K1851,Table!$A$2:$C$121,3,0)</f>
        <v>5</v>
      </c>
      <c r="O1851" s="13" t="str">
        <f>VLOOKUP(A1851,Table!$U$1:$V$230,2,0)</f>
        <v>Orthorhombic</v>
      </c>
      <c r="P1851" s="1"/>
    </row>
    <row r="1852" spans="1:16">
      <c r="A1852" s="12">
        <v>62</v>
      </c>
      <c r="B1852" s="12">
        <v>58821</v>
      </c>
      <c r="C1852" s="12" t="s">
        <v>2293</v>
      </c>
      <c r="D1852" s="12" t="s">
        <v>2571</v>
      </c>
      <c r="E1852" s="17" t="s">
        <v>11840</v>
      </c>
      <c r="F1852" s="25" t="str">
        <f>LEFT(E1852,MIN(FIND({0,1,2,3,4,5,6,7,8,9},ASC(E1852)&amp;1234567890))-1)</f>
        <v>Bi</v>
      </c>
      <c r="G1852" s="25">
        <f t="shared" si="56"/>
        <v>3</v>
      </c>
      <c r="H1852" s="25">
        <f>VLOOKUP(F1852,Table!$A$2:$C$121,2,0)</f>
        <v>15</v>
      </c>
      <c r="I1852" s="26">
        <f>VLOOKUP(F1852,Table!$A$2:$C$121,3,0)</f>
        <v>6</v>
      </c>
      <c r="J1852" s="17" t="s">
        <v>66</v>
      </c>
      <c r="K1852" s="25" t="str">
        <f>LEFT(J1852,MIN(FIND({0,1,2,3,4,5,6,7,8,9},ASC(J1852)&amp;1234567890))-1)</f>
        <v>Ni</v>
      </c>
      <c r="L1852" s="25">
        <f t="shared" si="57"/>
        <v>1</v>
      </c>
      <c r="M1852" s="25">
        <f>VLOOKUP(K1852,Table!$A$2:$C$121,2,0)</f>
        <v>10</v>
      </c>
      <c r="N1852" s="26">
        <f>VLOOKUP(K1852,Table!$A$2:$C$121,3,0)</f>
        <v>4</v>
      </c>
      <c r="O1852" s="13" t="str">
        <f>VLOOKUP(A1852,Table!$U$1:$V$230,2,0)</f>
        <v>Orthorhombic</v>
      </c>
      <c r="P1852" s="1"/>
    </row>
    <row r="1853" spans="1:16">
      <c r="A1853" s="12">
        <v>62</v>
      </c>
      <c r="B1853" s="12">
        <v>58853</v>
      </c>
      <c r="C1853" s="12" t="s">
        <v>2293</v>
      </c>
      <c r="D1853" s="12" t="s">
        <v>2572</v>
      </c>
      <c r="E1853" s="17" t="s">
        <v>11840</v>
      </c>
      <c r="F1853" s="25" t="str">
        <f>LEFT(E1853,MIN(FIND({0,1,2,3,4,5,6,7,8,9},ASC(E1853)&amp;1234567890))-1)</f>
        <v>Bi</v>
      </c>
      <c r="G1853" s="25">
        <f t="shared" si="56"/>
        <v>3</v>
      </c>
      <c r="H1853" s="25">
        <f>VLOOKUP(F1853,Table!$A$2:$C$121,2,0)</f>
        <v>15</v>
      </c>
      <c r="I1853" s="26">
        <f>VLOOKUP(F1853,Table!$A$2:$C$121,3,0)</f>
        <v>6</v>
      </c>
      <c r="J1853" s="17" t="s">
        <v>11294</v>
      </c>
      <c r="K1853" s="25" t="str">
        <f>LEFT(J1853,MIN(FIND({0,1,2,3,4,5,6,7,8,9},ASC(J1853)&amp;1234567890))-1)</f>
        <v>Rh</v>
      </c>
      <c r="L1853" s="25">
        <f t="shared" si="57"/>
        <v>1</v>
      </c>
      <c r="M1853" s="25">
        <f>VLOOKUP(K1853,Table!$A$2:$C$121,2,0)</f>
        <v>9</v>
      </c>
      <c r="N1853" s="26">
        <f>VLOOKUP(K1853,Table!$A$2:$C$121,3,0)</f>
        <v>5</v>
      </c>
      <c r="O1853" s="13" t="str">
        <f>VLOOKUP(A1853,Table!$U$1:$V$230,2,0)</f>
        <v>Orthorhombic</v>
      </c>
      <c r="P1853" s="1"/>
    </row>
    <row r="1854" spans="1:16">
      <c r="A1854" s="12">
        <v>62</v>
      </c>
      <c r="B1854" s="12">
        <v>58881</v>
      </c>
      <c r="C1854" s="12" t="s">
        <v>2293</v>
      </c>
      <c r="D1854" s="12" t="s">
        <v>764</v>
      </c>
      <c r="E1854" s="17" t="s">
        <v>330</v>
      </c>
      <c r="F1854" s="25" t="str">
        <f>LEFT(E1854,MIN(FIND({0,1,2,3,4,5,6,7,8,9},ASC(E1854)&amp;1234567890))-1)</f>
        <v>Ca</v>
      </c>
      <c r="G1854" s="25">
        <f t="shared" si="56"/>
        <v>1</v>
      </c>
      <c r="H1854" s="25">
        <f>VLOOKUP(F1854,Table!$A$2:$C$121,2,0)</f>
        <v>2</v>
      </c>
      <c r="I1854" s="26">
        <f>VLOOKUP(F1854,Table!$A$2:$C$121,3,0)</f>
        <v>4</v>
      </c>
      <c r="J1854" s="17" t="s">
        <v>11351</v>
      </c>
      <c r="K1854" s="25" t="str">
        <f>LEFT(J1854,MIN(FIND({0,1,2,3,4,5,6,7,8,9},ASC(J1854)&amp;1234567890))-1)</f>
        <v>Cu</v>
      </c>
      <c r="L1854" s="25">
        <f t="shared" si="57"/>
        <v>1</v>
      </c>
      <c r="M1854" s="25">
        <f>VLOOKUP(K1854,Table!$A$2:$C$121,2,0)</f>
        <v>11</v>
      </c>
      <c r="N1854" s="26">
        <f>VLOOKUP(K1854,Table!$A$2:$C$121,3,0)</f>
        <v>4</v>
      </c>
      <c r="O1854" s="13" t="str">
        <f>VLOOKUP(A1854,Table!$U$1:$V$230,2,0)</f>
        <v>Orthorhombic</v>
      </c>
      <c r="P1854" s="1"/>
    </row>
    <row r="1855" spans="1:16">
      <c r="A1855" s="12">
        <v>62</v>
      </c>
      <c r="B1855" s="12">
        <v>58920</v>
      </c>
      <c r="C1855" s="12" t="s">
        <v>2293</v>
      </c>
      <c r="D1855" s="12" t="s">
        <v>2573</v>
      </c>
      <c r="E1855" s="17" t="s">
        <v>11614</v>
      </c>
      <c r="F1855" s="25" t="str">
        <f>LEFT(E1855,MIN(FIND({0,1,2,3,4,5,6,7,8,9},ASC(E1855)&amp;1234567890))-1)</f>
        <v>Ca</v>
      </c>
      <c r="G1855" s="25">
        <f t="shared" si="56"/>
        <v>2</v>
      </c>
      <c r="H1855" s="25">
        <f>VLOOKUP(F1855,Table!$A$2:$C$121,2,0)</f>
        <v>2</v>
      </c>
      <c r="I1855" s="26">
        <f>VLOOKUP(F1855,Table!$A$2:$C$121,3,0)</f>
        <v>4</v>
      </c>
      <c r="J1855" s="17" t="s">
        <v>586</v>
      </c>
      <c r="K1855" s="25" t="str">
        <f>LEFT(J1855,MIN(FIND({0,1,2,3,4,5,6,7,8,9},ASC(J1855)&amp;1234567890))-1)</f>
        <v>Pb</v>
      </c>
      <c r="L1855" s="25">
        <f t="shared" si="57"/>
        <v>1</v>
      </c>
      <c r="M1855" s="25">
        <f>VLOOKUP(K1855,Table!$A$2:$C$121,2,0)</f>
        <v>14</v>
      </c>
      <c r="N1855" s="26">
        <f>VLOOKUP(K1855,Table!$A$2:$C$121,3,0)</f>
        <v>6</v>
      </c>
      <c r="O1855" s="13" t="str">
        <f>VLOOKUP(A1855,Table!$U$1:$V$230,2,0)</f>
        <v>Orthorhombic</v>
      </c>
      <c r="P1855" s="1"/>
    </row>
    <row r="1856" spans="1:16">
      <c r="A1856" s="12">
        <v>62</v>
      </c>
      <c r="B1856" s="12">
        <v>58935</v>
      </c>
      <c r="C1856" s="12" t="s">
        <v>2293</v>
      </c>
      <c r="D1856" s="12" t="s">
        <v>2574</v>
      </c>
      <c r="E1856" s="17" t="s">
        <v>11614</v>
      </c>
      <c r="F1856" s="25" t="str">
        <f>LEFT(E1856,MIN(FIND({0,1,2,3,4,5,6,7,8,9},ASC(E1856)&amp;1234567890))-1)</f>
        <v>Ca</v>
      </c>
      <c r="G1856" s="25">
        <f t="shared" si="56"/>
        <v>2</v>
      </c>
      <c r="H1856" s="25">
        <f>VLOOKUP(F1856,Table!$A$2:$C$121,2,0)</f>
        <v>2</v>
      </c>
      <c r="I1856" s="26">
        <f>VLOOKUP(F1856,Table!$A$2:$C$121,3,0)</f>
        <v>4</v>
      </c>
      <c r="J1856" s="17" t="s">
        <v>11291</v>
      </c>
      <c r="K1856" s="25" t="str">
        <f>LEFT(J1856,MIN(FIND({0,1,2,3,4,5,6,7,8,9},ASC(J1856)&amp;1234567890))-1)</f>
        <v>Sn</v>
      </c>
      <c r="L1856" s="25">
        <f t="shared" si="57"/>
        <v>1</v>
      </c>
      <c r="M1856" s="25">
        <f>VLOOKUP(K1856,Table!$A$2:$C$121,2,0)</f>
        <v>14</v>
      </c>
      <c r="N1856" s="26">
        <f>VLOOKUP(K1856,Table!$A$2:$C$121,3,0)</f>
        <v>5</v>
      </c>
      <c r="O1856" s="13" t="str">
        <f>VLOOKUP(A1856,Table!$U$1:$V$230,2,0)</f>
        <v>Orthorhombic</v>
      </c>
      <c r="P1856" s="1"/>
    </row>
    <row r="1857" spans="1:16">
      <c r="A1857" s="12">
        <v>62</v>
      </c>
      <c r="B1857" s="12">
        <v>102122</v>
      </c>
      <c r="C1857" s="12" t="s">
        <v>2293</v>
      </c>
      <c r="D1857" s="12" t="s">
        <v>2575</v>
      </c>
      <c r="E1857" s="17" t="s">
        <v>11331</v>
      </c>
      <c r="F1857" s="25" t="str">
        <f>LEFT(E1857,MIN(FIND({0,1,2,3,4,5,6,7,8,9},ASC(E1857)&amp;1234567890))-1)</f>
        <v>Ce</v>
      </c>
      <c r="G1857" s="25">
        <f t="shared" si="56"/>
        <v>1</v>
      </c>
      <c r="H1857" s="25">
        <f>VLOOKUP(F1857,Table!$A$2:$C$121,2,0)</f>
        <v>3</v>
      </c>
      <c r="I1857" s="26">
        <f>VLOOKUP(F1857,Table!$A$2:$C$121,3,0)</f>
        <v>6</v>
      </c>
      <c r="J1857" s="17" t="s">
        <v>11351</v>
      </c>
      <c r="K1857" s="25" t="str">
        <f>LEFT(J1857,MIN(FIND({0,1,2,3,4,5,6,7,8,9},ASC(J1857)&amp;1234567890))-1)</f>
        <v>Cu</v>
      </c>
      <c r="L1857" s="25">
        <f t="shared" si="57"/>
        <v>1</v>
      </c>
      <c r="M1857" s="25">
        <f>VLOOKUP(K1857,Table!$A$2:$C$121,2,0)</f>
        <v>11</v>
      </c>
      <c r="N1857" s="26">
        <f>VLOOKUP(K1857,Table!$A$2:$C$121,3,0)</f>
        <v>4</v>
      </c>
      <c r="O1857" s="13" t="str">
        <f>VLOOKUP(A1857,Table!$U$1:$V$230,2,0)</f>
        <v>Orthorhombic</v>
      </c>
      <c r="P1857" s="1"/>
    </row>
    <row r="1858" spans="1:16">
      <c r="A1858" s="12">
        <v>62</v>
      </c>
      <c r="B1858" s="12">
        <v>102127</v>
      </c>
      <c r="C1858" s="12" t="s">
        <v>2293</v>
      </c>
      <c r="D1858" s="12" t="s">
        <v>1330</v>
      </c>
      <c r="E1858" s="17" t="s">
        <v>11331</v>
      </c>
      <c r="F1858" s="25" t="str">
        <f>LEFT(E1858,MIN(FIND({0,1,2,3,4,5,6,7,8,9},ASC(E1858)&amp;1234567890))-1)</f>
        <v>Ce</v>
      </c>
      <c r="G1858" s="25">
        <f t="shared" ref="G1858:G1921" si="58">IF(SUBSTITUTE(E1858,F1858,"")="",1,SUBSTITUTE(E1858,F1858,""))*1</f>
        <v>1</v>
      </c>
      <c r="H1858" s="25">
        <f>VLOOKUP(F1858,Table!$A$2:$C$121,2,0)</f>
        <v>3</v>
      </c>
      <c r="I1858" s="26">
        <f>VLOOKUP(F1858,Table!$A$2:$C$121,3,0)</f>
        <v>6</v>
      </c>
      <c r="J1858" s="17" t="s">
        <v>11701</v>
      </c>
      <c r="K1858" s="25" t="str">
        <f>LEFT(J1858,MIN(FIND({0,1,2,3,4,5,6,7,8,9},ASC(J1858)&amp;1234567890))-1)</f>
        <v>Cu</v>
      </c>
      <c r="L1858" s="25">
        <f t="shared" ref="L1858:L1921" si="59">IF(SUBSTITUTE(J1858,K1858,"")="",1,SUBSTITUTE(J1858,K1858,""))*1</f>
        <v>6</v>
      </c>
      <c r="M1858" s="25">
        <f>VLOOKUP(K1858,Table!$A$2:$C$121,2,0)</f>
        <v>11</v>
      </c>
      <c r="N1858" s="26">
        <f>VLOOKUP(K1858,Table!$A$2:$C$121,3,0)</f>
        <v>4</v>
      </c>
      <c r="O1858" s="13" t="str">
        <f>VLOOKUP(A1858,Table!$U$1:$V$230,2,0)</f>
        <v>Orthorhombic</v>
      </c>
      <c r="P1858" s="1"/>
    </row>
    <row r="1859" spans="1:16">
      <c r="A1859" s="12">
        <v>62</v>
      </c>
      <c r="B1859" s="12">
        <v>102196</v>
      </c>
      <c r="C1859" s="12" t="s">
        <v>2293</v>
      </c>
      <c r="D1859" s="12" t="s">
        <v>2576</v>
      </c>
      <c r="E1859" s="17" t="s">
        <v>11974</v>
      </c>
      <c r="F1859" s="25" t="str">
        <f>LEFT(E1859,MIN(FIND({0,1,2,3,4,5,6,7,8,9},ASC(E1859)&amp;1234567890))-1)</f>
        <v>Ce</v>
      </c>
      <c r="G1859" s="25">
        <f t="shared" si="58"/>
        <v>5</v>
      </c>
      <c r="H1859" s="25">
        <f>VLOOKUP(F1859,Table!$A$2:$C$121,2,0)</f>
        <v>3</v>
      </c>
      <c r="I1859" s="26">
        <f>VLOOKUP(F1859,Table!$A$2:$C$121,3,0)</f>
        <v>6</v>
      </c>
      <c r="J1859" s="17" t="s">
        <v>11362</v>
      </c>
      <c r="K1859" s="25" t="str">
        <f>LEFT(J1859,MIN(FIND({0,1,2,3,4,5,6,7,8,9},ASC(J1859)&amp;1234567890))-1)</f>
        <v>Ir</v>
      </c>
      <c r="L1859" s="25">
        <f t="shared" si="59"/>
        <v>4</v>
      </c>
      <c r="M1859" s="25">
        <f>VLOOKUP(K1859,Table!$A$2:$C$121,2,0)</f>
        <v>9</v>
      </c>
      <c r="N1859" s="26">
        <f>VLOOKUP(K1859,Table!$A$2:$C$121,3,0)</f>
        <v>6</v>
      </c>
      <c r="O1859" s="13" t="str">
        <f>VLOOKUP(A1859,Table!$U$1:$V$230,2,0)</f>
        <v>Orthorhombic</v>
      </c>
      <c r="P1859" s="1"/>
    </row>
    <row r="1860" spans="1:16">
      <c r="A1860" s="12">
        <v>62</v>
      </c>
      <c r="B1860" s="12">
        <v>102271</v>
      </c>
      <c r="C1860" s="12" t="s">
        <v>2293</v>
      </c>
      <c r="D1860" s="12" t="s">
        <v>2577</v>
      </c>
      <c r="E1860" s="17" t="s">
        <v>11974</v>
      </c>
      <c r="F1860" s="25" t="str">
        <f>LEFT(E1860,MIN(FIND({0,1,2,3,4,5,6,7,8,9},ASC(E1860)&amp;1234567890))-1)</f>
        <v>Ce</v>
      </c>
      <c r="G1860" s="25">
        <f t="shared" si="58"/>
        <v>5</v>
      </c>
      <c r="H1860" s="25">
        <f>VLOOKUP(F1860,Table!$A$2:$C$121,2,0)</f>
        <v>3</v>
      </c>
      <c r="I1860" s="26">
        <f>VLOOKUP(F1860,Table!$A$2:$C$121,3,0)</f>
        <v>6</v>
      </c>
      <c r="J1860" s="17" t="s">
        <v>11316</v>
      </c>
      <c r="K1860" s="25" t="str">
        <f>LEFT(J1860,MIN(FIND({0,1,2,3,4,5,6,7,8,9},ASC(J1860)&amp;1234567890))-1)</f>
        <v>Rh</v>
      </c>
      <c r="L1860" s="25">
        <f t="shared" si="59"/>
        <v>4</v>
      </c>
      <c r="M1860" s="25">
        <f>VLOOKUP(K1860,Table!$A$2:$C$121,2,0)</f>
        <v>9</v>
      </c>
      <c r="N1860" s="26">
        <f>VLOOKUP(K1860,Table!$A$2:$C$121,3,0)</f>
        <v>5</v>
      </c>
      <c r="O1860" s="13" t="str">
        <f>VLOOKUP(A1860,Table!$U$1:$V$230,2,0)</f>
        <v>Orthorhombic</v>
      </c>
      <c r="P1860" s="1"/>
    </row>
    <row r="1861" spans="1:16">
      <c r="A1861" s="12">
        <v>62</v>
      </c>
      <c r="B1861" s="12">
        <v>9844</v>
      </c>
      <c r="C1861" s="12" t="s">
        <v>2293</v>
      </c>
      <c r="D1861" s="12" t="s">
        <v>2578</v>
      </c>
      <c r="E1861" s="17" t="s">
        <v>530</v>
      </c>
      <c r="F1861" s="25" t="str">
        <f>LEFT(E1861,MIN(FIND({0,1,2,3,4,5,6,7,8,9},ASC(E1861)&amp;1234567890))-1)</f>
        <v>Yb</v>
      </c>
      <c r="G1861" s="25">
        <f t="shared" si="58"/>
        <v>1</v>
      </c>
      <c r="H1861" s="25">
        <f>VLOOKUP(F1861,Table!$A$2:$C$121,2,0)</f>
        <v>3</v>
      </c>
      <c r="I1861" s="26">
        <f>VLOOKUP(F1861,Table!$A$2:$C$121,3,0)</f>
        <v>6</v>
      </c>
      <c r="J1861" s="17" t="s">
        <v>365</v>
      </c>
      <c r="K1861" s="25" t="str">
        <f>LEFT(J1861,MIN(FIND({0,1,2,3,4,5,6,7,8,9},ASC(J1861)&amp;1234567890))-1)</f>
        <v>F</v>
      </c>
      <c r="L1861" s="25">
        <f t="shared" si="59"/>
        <v>3</v>
      </c>
      <c r="M1861" s="25">
        <f>VLOOKUP(K1861,Table!$A$2:$C$121,2,0)</f>
        <v>17</v>
      </c>
      <c r="N1861" s="26">
        <f>VLOOKUP(K1861,Table!$A$2:$C$121,3,0)</f>
        <v>2</v>
      </c>
      <c r="O1861" s="13" t="str">
        <f>VLOOKUP(A1861,Table!$U$1:$V$230,2,0)</f>
        <v>Orthorhombic</v>
      </c>
      <c r="P1861" s="1"/>
    </row>
    <row r="1862" spans="1:16">
      <c r="A1862" s="12">
        <v>62</v>
      </c>
      <c r="B1862" s="12">
        <v>836</v>
      </c>
      <c r="C1862" s="12" t="s">
        <v>2350</v>
      </c>
      <c r="D1862" s="12" t="s">
        <v>243</v>
      </c>
      <c r="E1862" s="17" t="s">
        <v>390</v>
      </c>
      <c r="F1862" s="25" t="str">
        <f>LEFT(E1862,MIN(FIND({0,1,2,3,4,5,6,7,8,9},ASC(E1862)&amp;1234567890))-1)</f>
        <v>W</v>
      </c>
      <c r="G1862" s="25">
        <f t="shared" si="58"/>
        <v>1</v>
      </c>
      <c r="H1862" s="25">
        <f>VLOOKUP(F1862,Table!$A$2:$C$121,2,0)</f>
        <v>6</v>
      </c>
      <c r="I1862" s="26">
        <f>VLOOKUP(F1862,Table!$A$2:$C$121,3,0)</f>
        <v>6</v>
      </c>
      <c r="J1862" s="17" t="s">
        <v>59</v>
      </c>
      <c r="K1862" s="25" t="str">
        <f>LEFT(J1862,MIN(FIND({0,1,2,3,4,5,6,7,8,9},ASC(J1862)&amp;1234567890))-1)</f>
        <v>O</v>
      </c>
      <c r="L1862" s="25">
        <f t="shared" si="59"/>
        <v>3</v>
      </c>
      <c r="M1862" s="25">
        <f>VLOOKUP(K1862,Table!$A$2:$C$121,2,0)</f>
        <v>16</v>
      </c>
      <c r="N1862" s="26">
        <f>VLOOKUP(K1862,Table!$A$2:$C$121,3,0)</f>
        <v>2</v>
      </c>
      <c r="O1862" s="13" t="str">
        <f>VLOOKUP(A1862,Table!$U$1:$V$230,2,0)</f>
        <v>Orthorhombic</v>
      </c>
      <c r="P1862" s="1"/>
    </row>
    <row r="1863" spans="1:16">
      <c r="A1863" s="12">
        <v>62</v>
      </c>
      <c r="B1863" s="12">
        <v>4027</v>
      </c>
      <c r="C1863" s="12" t="s">
        <v>2293</v>
      </c>
      <c r="D1863" s="12" t="s">
        <v>2579</v>
      </c>
      <c r="E1863" s="17" t="s">
        <v>390</v>
      </c>
      <c r="F1863" s="25" t="str">
        <f>LEFT(E1863,MIN(FIND({0,1,2,3,4,5,6,7,8,9},ASC(E1863)&amp;1234567890))-1)</f>
        <v>W</v>
      </c>
      <c r="G1863" s="25">
        <f t="shared" si="58"/>
        <v>1</v>
      </c>
      <c r="H1863" s="25">
        <f>VLOOKUP(F1863,Table!$A$2:$C$121,2,0)</f>
        <v>6</v>
      </c>
      <c r="I1863" s="26">
        <f>VLOOKUP(F1863,Table!$A$2:$C$121,3,0)</f>
        <v>6</v>
      </c>
      <c r="J1863" s="17" t="s">
        <v>380</v>
      </c>
      <c r="K1863" s="25" t="str">
        <f>LEFT(J1863,MIN(FIND({0,1,2,3,4,5,6,7,8,9},ASC(J1863)&amp;1234567890))-1)</f>
        <v>F</v>
      </c>
      <c r="L1863" s="25">
        <f t="shared" si="59"/>
        <v>6</v>
      </c>
      <c r="M1863" s="25">
        <f>VLOOKUP(K1863,Table!$A$2:$C$121,2,0)</f>
        <v>17</v>
      </c>
      <c r="N1863" s="26">
        <f>VLOOKUP(K1863,Table!$A$2:$C$121,3,0)</f>
        <v>2</v>
      </c>
      <c r="O1863" s="13" t="str">
        <f>VLOOKUP(A1863,Table!$U$1:$V$230,2,0)</f>
        <v>Orthorhombic</v>
      </c>
      <c r="P1863" s="1"/>
    </row>
    <row r="1864" spans="1:16">
      <c r="A1864" s="12">
        <v>62</v>
      </c>
      <c r="B1864" s="12">
        <v>6023</v>
      </c>
      <c r="C1864" s="12" t="s">
        <v>2293</v>
      </c>
      <c r="D1864" s="12" t="s">
        <v>2580</v>
      </c>
      <c r="E1864" s="17" t="s">
        <v>11336</v>
      </c>
      <c r="F1864" s="25" t="str">
        <f>LEFT(E1864,MIN(FIND({0,1,2,3,4,5,6,7,8,9},ASC(E1864)&amp;1234567890))-1)</f>
        <v>Y</v>
      </c>
      <c r="G1864" s="25">
        <f t="shared" si="58"/>
        <v>1</v>
      </c>
      <c r="H1864" s="25">
        <f>VLOOKUP(F1864,Table!$A$2:$C$121,2,0)</f>
        <v>3</v>
      </c>
      <c r="I1864" s="26">
        <f>VLOOKUP(F1864,Table!$A$2:$C$121,3,0)</f>
        <v>5</v>
      </c>
      <c r="J1864" s="17" t="s">
        <v>365</v>
      </c>
      <c r="K1864" s="25" t="str">
        <f>LEFT(J1864,MIN(FIND({0,1,2,3,4,5,6,7,8,9},ASC(J1864)&amp;1234567890))-1)</f>
        <v>F</v>
      </c>
      <c r="L1864" s="25">
        <f t="shared" si="59"/>
        <v>3</v>
      </c>
      <c r="M1864" s="25">
        <f>VLOOKUP(K1864,Table!$A$2:$C$121,2,0)</f>
        <v>17</v>
      </c>
      <c r="N1864" s="26">
        <f>VLOOKUP(K1864,Table!$A$2:$C$121,3,0)</f>
        <v>2</v>
      </c>
      <c r="O1864" s="13" t="str">
        <f>VLOOKUP(A1864,Table!$U$1:$V$230,2,0)</f>
        <v>Orthorhombic</v>
      </c>
      <c r="P1864" s="1"/>
    </row>
    <row r="1865" spans="1:16">
      <c r="A1865" s="12">
        <v>62</v>
      </c>
      <c r="B1865" s="12">
        <v>16771</v>
      </c>
      <c r="C1865" s="12" t="s">
        <v>2293</v>
      </c>
      <c r="D1865" s="12" t="s">
        <v>2581</v>
      </c>
      <c r="E1865" s="17" t="s">
        <v>377</v>
      </c>
      <c r="F1865" s="25" t="str">
        <f>LEFT(E1865,MIN(FIND({0,1,2,3,4,5,6,7,8,9},ASC(E1865)&amp;1234567890))-1)</f>
        <v>Zr</v>
      </c>
      <c r="G1865" s="25">
        <f t="shared" si="58"/>
        <v>1</v>
      </c>
      <c r="H1865" s="25">
        <f>VLOOKUP(F1865,Table!$A$2:$C$121,2,0)</f>
        <v>4</v>
      </c>
      <c r="I1865" s="26">
        <f>VLOOKUP(F1865,Table!$A$2:$C$121,3,0)</f>
        <v>5</v>
      </c>
      <c r="J1865" s="17" t="s">
        <v>31</v>
      </c>
      <c r="K1865" s="25" t="str">
        <f>LEFT(J1865,MIN(FIND({0,1,2,3,4,5,6,7,8,9},ASC(J1865)&amp;1234567890))-1)</f>
        <v>Si</v>
      </c>
      <c r="L1865" s="25">
        <f t="shared" si="59"/>
        <v>1</v>
      </c>
      <c r="M1865" s="25">
        <f>VLOOKUP(K1865,Table!$A$2:$C$121,2,0)</f>
        <v>14</v>
      </c>
      <c r="N1865" s="26">
        <f>VLOOKUP(K1865,Table!$A$2:$C$121,3,0)</f>
        <v>3</v>
      </c>
      <c r="O1865" s="13" t="str">
        <f>VLOOKUP(A1865,Table!$U$1:$V$230,2,0)</f>
        <v>Orthorhombic</v>
      </c>
      <c r="P1865" s="1"/>
    </row>
    <row r="1866" spans="1:16">
      <c r="A1866" s="12">
        <v>62</v>
      </c>
      <c r="B1866" s="12">
        <v>24296</v>
      </c>
      <c r="C1866" s="12" t="s">
        <v>2293</v>
      </c>
      <c r="D1866" s="12" t="s">
        <v>2582</v>
      </c>
      <c r="E1866" s="17" t="s">
        <v>334</v>
      </c>
      <c r="F1866" s="25" t="str">
        <f>LEFT(E1866,MIN(FIND({0,1,2,3,4,5,6,7,8,9},ASC(E1866)&amp;1234567890))-1)</f>
        <v>V</v>
      </c>
      <c r="G1866" s="25">
        <f t="shared" si="58"/>
        <v>1</v>
      </c>
      <c r="H1866" s="25">
        <f>VLOOKUP(F1866,Table!$A$2:$C$121,2,0)</f>
        <v>5</v>
      </c>
      <c r="I1866" s="26">
        <f>VLOOKUP(F1866,Table!$A$2:$C$121,3,0)</f>
        <v>4</v>
      </c>
      <c r="J1866" s="17" t="s">
        <v>11975</v>
      </c>
      <c r="K1866" s="25" t="str">
        <f>LEFT(J1866,MIN(FIND({0,1,2,3,4,5,6,7,8,9},ASC(J1866)&amp;1234567890))-1)</f>
        <v>S</v>
      </c>
      <c r="L1866" s="25">
        <f t="shared" si="59"/>
        <v>0.9</v>
      </c>
      <c r="M1866" s="25">
        <f>VLOOKUP(K1866,Table!$A$2:$C$121,2,0)</f>
        <v>16</v>
      </c>
      <c r="N1866" s="26">
        <f>VLOOKUP(K1866,Table!$A$2:$C$121,3,0)</f>
        <v>3</v>
      </c>
      <c r="O1866" s="13" t="str">
        <f>VLOOKUP(A1866,Table!$U$1:$V$230,2,0)</f>
        <v>Orthorhombic</v>
      </c>
      <c r="P1866" s="1"/>
    </row>
    <row r="1867" spans="1:16">
      <c r="A1867" s="12">
        <v>62</v>
      </c>
      <c r="B1867" s="12">
        <v>43337</v>
      </c>
      <c r="C1867" s="12" t="s">
        <v>2293</v>
      </c>
      <c r="D1867" s="12" t="s">
        <v>2583</v>
      </c>
      <c r="E1867" s="17" t="s">
        <v>11696</v>
      </c>
      <c r="F1867" s="25" t="str">
        <f>LEFT(E1867,MIN(FIND({0,1,2,3,4,5,6,7,8,9},ASC(E1867)&amp;1234567890))-1)</f>
        <v>Rh</v>
      </c>
      <c r="G1867" s="25">
        <f t="shared" si="58"/>
        <v>2</v>
      </c>
      <c r="H1867" s="25">
        <f>VLOOKUP(F1867,Table!$A$2:$C$121,2,0)</f>
        <v>9</v>
      </c>
      <c r="I1867" s="26">
        <f>VLOOKUP(F1867,Table!$A$2:$C$121,3,0)</f>
        <v>5</v>
      </c>
      <c r="J1867" s="17" t="s">
        <v>31</v>
      </c>
      <c r="K1867" s="25" t="str">
        <f>LEFT(J1867,MIN(FIND({0,1,2,3,4,5,6,7,8,9},ASC(J1867)&amp;1234567890))-1)</f>
        <v>Si</v>
      </c>
      <c r="L1867" s="25">
        <f t="shared" si="59"/>
        <v>1</v>
      </c>
      <c r="M1867" s="25">
        <f>VLOOKUP(K1867,Table!$A$2:$C$121,2,0)</f>
        <v>14</v>
      </c>
      <c r="N1867" s="26">
        <f>VLOOKUP(K1867,Table!$A$2:$C$121,3,0)</f>
        <v>3</v>
      </c>
      <c r="O1867" s="13" t="str">
        <f>VLOOKUP(A1867,Table!$U$1:$V$230,2,0)</f>
        <v>Orthorhombic</v>
      </c>
      <c r="P1867" s="1"/>
    </row>
    <row r="1868" spans="1:16">
      <c r="A1868" s="12">
        <v>62</v>
      </c>
      <c r="B1868" s="12">
        <v>77848</v>
      </c>
      <c r="C1868" s="12" t="s">
        <v>2293</v>
      </c>
      <c r="D1868" s="12" t="s">
        <v>2584</v>
      </c>
      <c r="E1868" s="17" t="s">
        <v>56</v>
      </c>
      <c r="F1868" s="25" t="str">
        <f>LEFT(E1868,MIN(FIND({0,1,2,3,4,5,6,7,8,9},ASC(E1868)&amp;1234567890))-1)</f>
        <v>Ti</v>
      </c>
      <c r="G1868" s="25">
        <f t="shared" si="58"/>
        <v>5</v>
      </c>
      <c r="H1868" s="25">
        <f>VLOOKUP(F1868,Table!$A$2:$C$121,2,0)</f>
        <v>4</v>
      </c>
      <c r="I1868" s="26">
        <f>VLOOKUP(F1868,Table!$A$2:$C$121,3,0)</f>
        <v>4</v>
      </c>
      <c r="J1868" s="17" t="s">
        <v>378</v>
      </c>
      <c r="K1868" s="25" t="str">
        <f>LEFT(J1868,MIN(FIND({0,1,2,3,4,5,6,7,8,9},ASC(J1868)&amp;1234567890))-1)</f>
        <v>P</v>
      </c>
      <c r="L1868" s="25">
        <f t="shared" si="59"/>
        <v>3</v>
      </c>
      <c r="M1868" s="25">
        <f>VLOOKUP(K1868,Table!$A$2:$C$121,2,0)</f>
        <v>15</v>
      </c>
      <c r="N1868" s="26">
        <f>VLOOKUP(K1868,Table!$A$2:$C$121,3,0)</f>
        <v>3</v>
      </c>
      <c r="O1868" s="13" t="str">
        <f>VLOOKUP(A1868,Table!$U$1:$V$230,2,0)</f>
        <v>Orthorhombic</v>
      </c>
      <c r="P1868" s="1"/>
    </row>
    <row r="1869" spans="1:16">
      <c r="A1869" s="12">
        <v>62</v>
      </c>
      <c r="B1869" s="12">
        <v>200956</v>
      </c>
      <c r="C1869" s="12" t="s">
        <v>2293</v>
      </c>
      <c r="D1869" s="12" t="s">
        <v>2585</v>
      </c>
      <c r="E1869" s="17" t="s">
        <v>11313</v>
      </c>
      <c r="F1869" s="25" t="str">
        <f>LEFT(E1869,MIN(FIND({0,1,2,3,4,5,6,7,8,9},ASC(E1869)&amp;1234567890))-1)</f>
        <v>Tb</v>
      </c>
      <c r="G1869" s="25">
        <f t="shared" si="58"/>
        <v>1</v>
      </c>
      <c r="H1869" s="25">
        <f>VLOOKUP(F1869,Table!$A$2:$C$121,2,0)</f>
        <v>3</v>
      </c>
      <c r="I1869" s="26">
        <f>VLOOKUP(F1869,Table!$A$2:$C$121,3,0)</f>
        <v>6</v>
      </c>
      <c r="J1869" s="17" t="s">
        <v>365</v>
      </c>
      <c r="K1869" s="25" t="str">
        <f>LEFT(J1869,MIN(FIND({0,1,2,3,4,5,6,7,8,9},ASC(J1869)&amp;1234567890))-1)</f>
        <v>F</v>
      </c>
      <c r="L1869" s="25">
        <f t="shared" si="59"/>
        <v>3</v>
      </c>
      <c r="M1869" s="25">
        <f>VLOOKUP(K1869,Table!$A$2:$C$121,2,0)</f>
        <v>17</v>
      </c>
      <c r="N1869" s="26">
        <f>VLOOKUP(K1869,Table!$A$2:$C$121,3,0)</f>
        <v>2</v>
      </c>
      <c r="O1869" s="13" t="str">
        <f>VLOOKUP(A1869,Table!$U$1:$V$230,2,0)</f>
        <v>Orthorhombic</v>
      </c>
      <c r="P1869" s="1"/>
    </row>
    <row r="1870" spans="1:16">
      <c r="A1870" s="12">
        <v>62</v>
      </c>
      <c r="B1870" s="12">
        <v>411234</v>
      </c>
      <c r="C1870" s="12" t="s">
        <v>2293</v>
      </c>
      <c r="D1870" s="12" t="s">
        <v>2113</v>
      </c>
      <c r="E1870" s="17" t="s">
        <v>11887</v>
      </c>
      <c r="F1870" s="25" t="str">
        <f>LEFT(E1870,MIN(FIND({0,1,2,3,4,5,6,7,8,9},ASC(E1870)&amp;1234567890))-1)</f>
        <v>Ti</v>
      </c>
      <c r="G1870" s="25">
        <f t="shared" si="58"/>
        <v>2</v>
      </c>
      <c r="H1870" s="25">
        <f>VLOOKUP(F1870,Table!$A$2:$C$121,2,0)</f>
        <v>4</v>
      </c>
      <c r="I1870" s="26">
        <f>VLOOKUP(F1870,Table!$A$2:$C$121,3,0)</f>
        <v>4</v>
      </c>
      <c r="J1870" s="17" t="s">
        <v>47</v>
      </c>
      <c r="K1870" s="25" t="str">
        <f>LEFT(J1870,MIN(FIND({0,1,2,3,4,5,6,7,8,9},ASC(J1870)&amp;1234567890))-1)</f>
        <v>Se</v>
      </c>
      <c r="L1870" s="25">
        <f t="shared" si="59"/>
        <v>1</v>
      </c>
      <c r="M1870" s="25">
        <f>VLOOKUP(K1870,Table!$A$2:$C$121,2,0)</f>
        <v>16</v>
      </c>
      <c r="N1870" s="26">
        <f>VLOOKUP(K1870,Table!$A$2:$C$121,3,0)</f>
        <v>4</v>
      </c>
      <c r="O1870" s="13" t="str">
        <f>VLOOKUP(A1870,Table!$U$1:$V$230,2,0)</f>
        <v>Orthorhombic</v>
      </c>
      <c r="P1870" s="1"/>
    </row>
    <row r="1871" spans="1:16">
      <c r="A1871" s="12">
        <v>62</v>
      </c>
      <c r="B1871" s="12">
        <v>57496</v>
      </c>
      <c r="C1871" s="12" t="s">
        <v>2293</v>
      </c>
      <c r="D1871" s="12" t="s">
        <v>2130</v>
      </c>
      <c r="E1871" s="17" t="s">
        <v>11352</v>
      </c>
      <c r="F1871" s="25" t="str">
        <f>LEFT(E1871,MIN(FIND({0,1,2,3,4,5,6,7,8,9},ASC(E1871)&amp;1234567890))-1)</f>
        <v>Al</v>
      </c>
      <c r="G1871" s="25">
        <f t="shared" si="58"/>
        <v>1</v>
      </c>
      <c r="H1871" s="25">
        <f>VLOOKUP(F1871,Table!$A$2:$C$121,2,0)</f>
        <v>13</v>
      </c>
      <c r="I1871" s="26">
        <f>VLOOKUP(F1871,Table!$A$2:$C$121,3,0)</f>
        <v>3</v>
      </c>
      <c r="J1871" s="17" t="s">
        <v>35</v>
      </c>
      <c r="K1871" s="25" t="str">
        <f>LEFT(J1871,MIN(FIND({0,1,2,3,4,5,6,7,8,9},ASC(J1871)&amp;1234567890))-1)</f>
        <v>Au</v>
      </c>
      <c r="L1871" s="25">
        <f t="shared" si="59"/>
        <v>2</v>
      </c>
      <c r="M1871" s="25">
        <f>VLOOKUP(K1871,Table!$A$2:$C$121,2,0)</f>
        <v>11</v>
      </c>
      <c r="N1871" s="26">
        <f>VLOOKUP(K1871,Table!$A$2:$C$121,3,0)</f>
        <v>6</v>
      </c>
      <c r="O1871" s="13" t="str">
        <f>VLOOKUP(A1871,Table!$U$1:$V$230,2,0)</f>
        <v>Orthorhombic</v>
      </c>
      <c r="P1871" s="1"/>
    </row>
    <row r="1872" spans="1:16">
      <c r="A1872" s="12">
        <v>62</v>
      </c>
      <c r="B1872" s="12">
        <v>102484</v>
      </c>
      <c r="C1872" s="12" t="s">
        <v>2293</v>
      </c>
      <c r="D1872" s="12" t="s">
        <v>2586</v>
      </c>
      <c r="E1872" s="17" t="s">
        <v>76</v>
      </c>
      <c r="F1872" s="25" t="str">
        <f>LEFT(E1872,MIN(FIND({0,1,2,3,4,5,6,7,8,9},ASC(E1872)&amp;1234567890))-1)</f>
        <v>Co</v>
      </c>
      <c r="G1872" s="25">
        <f t="shared" si="58"/>
        <v>1</v>
      </c>
      <c r="H1872" s="25">
        <f>VLOOKUP(F1872,Table!$A$2:$C$121,2,0)</f>
        <v>9</v>
      </c>
      <c r="I1872" s="26">
        <f>VLOOKUP(F1872,Table!$A$2:$C$121,3,0)</f>
        <v>4</v>
      </c>
      <c r="J1872" s="17" t="s">
        <v>11544</v>
      </c>
      <c r="K1872" s="25" t="str">
        <f>LEFT(J1872,MIN(FIND({0,1,2,3,4,5,6,7,8,9},ASC(J1872)&amp;1234567890))-1)</f>
        <v>Ho</v>
      </c>
      <c r="L1872" s="25">
        <f t="shared" si="59"/>
        <v>3</v>
      </c>
      <c r="M1872" s="25">
        <f>VLOOKUP(K1872,Table!$A$2:$C$121,2,0)</f>
        <v>3</v>
      </c>
      <c r="N1872" s="26">
        <f>VLOOKUP(K1872,Table!$A$2:$C$121,3,0)</f>
        <v>6</v>
      </c>
      <c r="O1872" s="13" t="str">
        <f>VLOOKUP(A1872,Table!$U$1:$V$230,2,0)</f>
        <v>Orthorhombic</v>
      </c>
      <c r="P1872" s="1"/>
    </row>
    <row r="1873" spans="1:16">
      <c r="A1873" s="12">
        <v>62</v>
      </c>
      <c r="B1873" s="12">
        <v>102677</v>
      </c>
      <c r="C1873" s="12" t="s">
        <v>2293</v>
      </c>
      <c r="D1873" s="12" t="s">
        <v>2587</v>
      </c>
      <c r="E1873" s="17" t="s">
        <v>11976</v>
      </c>
      <c r="F1873" s="25" t="str">
        <f>LEFT(E1873,MIN(FIND({0,1,2,3,4,5,6,7,8,9},ASC(E1873)&amp;1234567890))-1)</f>
        <v>Co</v>
      </c>
      <c r="G1873" s="25">
        <f t="shared" si="58"/>
        <v>2.9</v>
      </c>
      <c r="H1873" s="25">
        <f>VLOOKUP(F1873,Table!$A$2:$C$121,2,0)</f>
        <v>9</v>
      </c>
      <c r="I1873" s="26">
        <f>VLOOKUP(F1873,Table!$A$2:$C$121,3,0)</f>
        <v>4</v>
      </c>
      <c r="J1873" s="17" t="s">
        <v>11550</v>
      </c>
      <c r="K1873" s="25" t="str">
        <f>LEFT(J1873,MIN(FIND({0,1,2,3,4,5,6,7,8,9},ASC(J1873)&amp;1234567890))-1)</f>
        <v>Sn</v>
      </c>
      <c r="L1873" s="25">
        <f t="shared" si="59"/>
        <v>2</v>
      </c>
      <c r="M1873" s="25">
        <f>VLOOKUP(K1873,Table!$A$2:$C$121,2,0)</f>
        <v>14</v>
      </c>
      <c r="N1873" s="26">
        <f>VLOOKUP(K1873,Table!$A$2:$C$121,3,0)</f>
        <v>5</v>
      </c>
      <c r="O1873" s="13" t="str">
        <f>VLOOKUP(A1873,Table!$U$1:$V$230,2,0)</f>
        <v>Orthorhombic</v>
      </c>
      <c r="P1873" s="1"/>
    </row>
    <row r="1874" spans="1:16">
      <c r="A1874" s="12">
        <v>62</v>
      </c>
      <c r="B1874" s="12">
        <v>103032</v>
      </c>
      <c r="C1874" s="12" t="s">
        <v>2293</v>
      </c>
      <c r="D1874" s="12" t="s">
        <v>1339</v>
      </c>
      <c r="E1874" s="17" t="s">
        <v>11701</v>
      </c>
      <c r="F1874" s="25" t="str">
        <f>LEFT(E1874,MIN(FIND({0,1,2,3,4,5,6,7,8,9},ASC(E1874)&amp;1234567890))-1)</f>
        <v>Cu</v>
      </c>
      <c r="G1874" s="25">
        <f t="shared" si="58"/>
        <v>6</v>
      </c>
      <c r="H1874" s="25">
        <f>VLOOKUP(F1874,Table!$A$2:$C$121,2,0)</f>
        <v>11</v>
      </c>
      <c r="I1874" s="26">
        <f>VLOOKUP(F1874,Table!$A$2:$C$121,3,0)</f>
        <v>4</v>
      </c>
      <c r="J1874" s="17" t="s">
        <v>46</v>
      </c>
      <c r="K1874" s="25" t="str">
        <f>LEFT(J1874,MIN(FIND({0,1,2,3,4,5,6,7,8,9},ASC(J1874)&amp;1234567890))-1)</f>
        <v>La</v>
      </c>
      <c r="L1874" s="25">
        <f t="shared" si="59"/>
        <v>1</v>
      </c>
      <c r="M1874" s="25">
        <f>VLOOKUP(K1874,Table!$A$2:$C$121,2,0)</f>
        <v>3</v>
      </c>
      <c r="N1874" s="26">
        <f>VLOOKUP(K1874,Table!$A$2:$C$121,3,0)</f>
        <v>6</v>
      </c>
      <c r="O1874" s="13" t="str">
        <f>VLOOKUP(A1874,Table!$U$1:$V$230,2,0)</f>
        <v>Orthorhombic</v>
      </c>
      <c r="P1874" s="1"/>
    </row>
    <row r="1875" spans="1:16">
      <c r="A1875" s="12">
        <v>62</v>
      </c>
      <c r="B1875" s="12">
        <v>103125</v>
      </c>
      <c r="C1875" s="12" t="s">
        <v>2293</v>
      </c>
      <c r="D1875" s="12" t="s">
        <v>2588</v>
      </c>
      <c r="E1875" s="17" t="s">
        <v>11701</v>
      </c>
      <c r="F1875" s="25" t="str">
        <f>LEFT(E1875,MIN(FIND({0,1,2,3,4,5,6,7,8,9},ASC(E1875)&amp;1234567890))-1)</f>
        <v>Cu</v>
      </c>
      <c r="G1875" s="25">
        <f t="shared" si="58"/>
        <v>6</v>
      </c>
      <c r="H1875" s="25">
        <f>VLOOKUP(F1875,Table!$A$2:$C$121,2,0)</f>
        <v>11</v>
      </c>
      <c r="I1875" s="26">
        <f>VLOOKUP(F1875,Table!$A$2:$C$121,3,0)</f>
        <v>4</v>
      </c>
      <c r="J1875" s="17" t="s">
        <v>11363</v>
      </c>
      <c r="K1875" s="25" t="str">
        <f>LEFT(J1875,MIN(FIND({0,1,2,3,4,5,6,7,8,9},ASC(J1875)&amp;1234567890))-1)</f>
        <v>Th</v>
      </c>
      <c r="L1875" s="25">
        <f t="shared" si="59"/>
        <v>1</v>
      </c>
      <c r="M1875" s="25">
        <f>VLOOKUP(K1875,Table!$A$2:$C$121,2,0)</f>
        <v>3</v>
      </c>
      <c r="N1875" s="26">
        <f>VLOOKUP(K1875,Table!$A$2:$C$121,3,0)</f>
        <v>7</v>
      </c>
      <c r="O1875" s="13" t="str">
        <f>VLOOKUP(A1875,Table!$U$1:$V$230,2,0)</f>
        <v>Orthorhombic</v>
      </c>
      <c r="P1875" s="1"/>
    </row>
    <row r="1876" spans="1:16">
      <c r="A1876" s="12">
        <v>62</v>
      </c>
      <c r="B1876" s="12">
        <v>103146</v>
      </c>
      <c r="C1876" s="12" t="s">
        <v>2293</v>
      </c>
      <c r="D1876" s="12" t="s">
        <v>2589</v>
      </c>
      <c r="E1876" s="17" t="s">
        <v>11351</v>
      </c>
      <c r="F1876" s="25" t="str">
        <f>LEFT(E1876,MIN(FIND({0,1,2,3,4,5,6,7,8,9},ASC(E1876)&amp;1234567890))-1)</f>
        <v>Cu</v>
      </c>
      <c r="G1876" s="25">
        <f t="shared" si="58"/>
        <v>1</v>
      </c>
      <c r="H1876" s="25">
        <f>VLOOKUP(F1876,Table!$A$2:$C$121,2,0)</f>
        <v>11</v>
      </c>
      <c r="I1876" s="26">
        <f>VLOOKUP(F1876,Table!$A$2:$C$121,3,0)</f>
        <v>4</v>
      </c>
      <c r="J1876" s="17" t="s">
        <v>530</v>
      </c>
      <c r="K1876" s="25" t="str">
        <f>LEFT(J1876,MIN(FIND({0,1,2,3,4,5,6,7,8,9},ASC(J1876)&amp;1234567890))-1)</f>
        <v>Yb</v>
      </c>
      <c r="L1876" s="25">
        <f t="shared" si="59"/>
        <v>1</v>
      </c>
      <c r="M1876" s="25">
        <f>VLOOKUP(K1876,Table!$A$2:$C$121,2,0)</f>
        <v>3</v>
      </c>
      <c r="N1876" s="26">
        <f>VLOOKUP(K1876,Table!$A$2:$C$121,3,0)</f>
        <v>6</v>
      </c>
      <c r="O1876" s="13" t="str">
        <f>VLOOKUP(A1876,Table!$U$1:$V$230,2,0)</f>
        <v>Orthorhombic</v>
      </c>
      <c r="P1876" s="1"/>
    </row>
    <row r="1877" spans="1:16">
      <c r="A1877" s="12">
        <v>62</v>
      </c>
      <c r="B1877" s="12">
        <v>103264</v>
      </c>
      <c r="C1877" s="12" t="s">
        <v>2293</v>
      </c>
      <c r="D1877" s="12" t="s">
        <v>2590</v>
      </c>
      <c r="E1877" s="17" t="s">
        <v>11542</v>
      </c>
      <c r="F1877" s="25" t="str">
        <f>LEFT(E1877,MIN(FIND({0,1,2,3,4,5,6,7,8,9},ASC(E1877)&amp;1234567890))-1)</f>
        <v>Er</v>
      </c>
      <c r="G1877" s="25">
        <f t="shared" si="58"/>
        <v>1</v>
      </c>
      <c r="H1877" s="25">
        <f>VLOOKUP(F1877,Table!$A$2:$C$121,2,0)</f>
        <v>3</v>
      </c>
      <c r="I1877" s="26">
        <f>VLOOKUP(F1877,Table!$A$2:$C$121,3,0)</f>
        <v>6</v>
      </c>
      <c r="J1877" s="17" t="s">
        <v>66</v>
      </c>
      <c r="K1877" s="25" t="str">
        <f>LEFT(J1877,MIN(FIND({0,1,2,3,4,5,6,7,8,9},ASC(J1877)&amp;1234567890))-1)</f>
        <v>Ni</v>
      </c>
      <c r="L1877" s="25">
        <f t="shared" si="59"/>
        <v>1</v>
      </c>
      <c r="M1877" s="25">
        <f>VLOOKUP(K1877,Table!$A$2:$C$121,2,0)</f>
        <v>10</v>
      </c>
      <c r="N1877" s="26">
        <f>VLOOKUP(K1877,Table!$A$2:$C$121,3,0)</f>
        <v>4</v>
      </c>
      <c r="O1877" s="13" t="str">
        <f>VLOOKUP(A1877,Table!$U$1:$V$230,2,0)</f>
        <v>Orthorhombic</v>
      </c>
      <c r="P1877" s="1"/>
    </row>
    <row r="1878" spans="1:16">
      <c r="A1878" s="12">
        <v>62</v>
      </c>
      <c r="B1878" s="12">
        <v>103291</v>
      </c>
      <c r="C1878" s="12" t="s">
        <v>2293</v>
      </c>
      <c r="D1878" s="12" t="s">
        <v>2591</v>
      </c>
      <c r="E1878" s="17" t="s">
        <v>11330</v>
      </c>
      <c r="F1878" s="25" t="str">
        <f>LEFT(E1878,MIN(FIND({0,1,2,3,4,5,6,7,8,9},ASC(E1878)&amp;1234567890))-1)</f>
        <v>Er</v>
      </c>
      <c r="G1878" s="25">
        <f t="shared" si="58"/>
        <v>2</v>
      </c>
      <c r="H1878" s="25">
        <f>VLOOKUP(F1878,Table!$A$2:$C$121,2,0)</f>
        <v>3</v>
      </c>
      <c r="I1878" s="26">
        <f>VLOOKUP(F1878,Table!$A$2:$C$121,3,0)</f>
        <v>6</v>
      </c>
      <c r="J1878" s="17" t="s">
        <v>539</v>
      </c>
      <c r="K1878" s="25" t="str">
        <f>LEFT(J1878,MIN(FIND({0,1,2,3,4,5,6,7,8,9},ASC(J1878)&amp;1234567890))-1)</f>
        <v>Pt</v>
      </c>
      <c r="L1878" s="25">
        <f t="shared" si="59"/>
        <v>1</v>
      </c>
      <c r="M1878" s="25">
        <f>VLOOKUP(K1878,Table!$A$2:$C$121,2,0)</f>
        <v>10</v>
      </c>
      <c r="N1878" s="26">
        <f>VLOOKUP(K1878,Table!$A$2:$C$121,3,0)</f>
        <v>6</v>
      </c>
      <c r="O1878" s="13" t="str">
        <f>VLOOKUP(A1878,Table!$U$1:$V$230,2,0)</f>
        <v>Orthorhombic</v>
      </c>
      <c r="P1878" s="1"/>
    </row>
    <row r="1879" spans="1:16">
      <c r="A1879" s="12">
        <v>62</v>
      </c>
      <c r="B1879" s="12">
        <v>103332</v>
      </c>
      <c r="C1879" s="12" t="s">
        <v>2293</v>
      </c>
      <c r="D1879" s="12" t="s">
        <v>2592</v>
      </c>
      <c r="E1879" s="17" t="s">
        <v>11333</v>
      </c>
      <c r="F1879" s="25" t="str">
        <f>LEFT(E1879,MIN(FIND({0,1,2,3,4,5,6,7,8,9},ASC(E1879)&amp;1234567890))-1)</f>
        <v>Dy</v>
      </c>
      <c r="G1879" s="25">
        <f t="shared" si="58"/>
        <v>1</v>
      </c>
      <c r="H1879" s="25">
        <f>VLOOKUP(F1879,Table!$A$2:$C$121,2,0)</f>
        <v>3</v>
      </c>
      <c r="I1879" s="26">
        <f>VLOOKUP(F1879,Table!$A$2:$C$121,3,0)</f>
        <v>6</v>
      </c>
      <c r="J1879" s="17" t="s">
        <v>66</v>
      </c>
      <c r="K1879" s="25" t="str">
        <f>LEFT(J1879,MIN(FIND({0,1,2,3,4,5,6,7,8,9},ASC(J1879)&amp;1234567890))-1)</f>
        <v>Ni</v>
      </c>
      <c r="L1879" s="25">
        <f t="shared" si="59"/>
        <v>1</v>
      </c>
      <c r="M1879" s="25">
        <f>VLOOKUP(K1879,Table!$A$2:$C$121,2,0)</f>
        <v>10</v>
      </c>
      <c r="N1879" s="26">
        <f>VLOOKUP(K1879,Table!$A$2:$C$121,3,0)</f>
        <v>4</v>
      </c>
      <c r="O1879" s="13" t="str">
        <f>VLOOKUP(A1879,Table!$U$1:$V$230,2,0)</f>
        <v>Orthorhombic</v>
      </c>
      <c r="P1879" s="1"/>
    </row>
    <row r="1880" spans="1:16">
      <c r="A1880" s="12">
        <v>62</v>
      </c>
      <c r="B1880" s="12">
        <v>103382</v>
      </c>
      <c r="C1880" s="12" t="s">
        <v>2293</v>
      </c>
      <c r="D1880" s="12" t="s">
        <v>2593</v>
      </c>
      <c r="E1880" s="17" t="s">
        <v>11333</v>
      </c>
      <c r="F1880" s="25" t="str">
        <f>LEFT(E1880,MIN(FIND({0,1,2,3,4,5,6,7,8,9},ASC(E1880)&amp;1234567890))-1)</f>
        <v>Dy</v>
      </c>
      <c r="G1880" s="25">
        <f t="shared" si="58"/>
        <v>1</v>
      </c>
      <c r="H1880" s="25">
        <f>VLOOKUP(F1880,Table!$A$2:$C$121,2,0)</f>
        <v>3</v>
      </c>
      <c r="I1880" s="26">
        <f>VLOOKUP(F1880,Table!$A$2:$C$121,3,0)</f>
        <v>6</v>
      </c>
      <c r="J1880" s="17" t="s">
        <v>11839</v>
      </c>
      <c r="K1880" s="25" t="str">
        <f>LEFT(J1880,MIN(FIND({0,1,2,3,4,5,6,7,8,9},ASC(J1880)&amp;1234567890))-1)</f>
        <v>Zn</v>
      </c>
      <c r="L1880" s="25">
        <f t="shared" si="59"/>
        <v>3</v>
      </c>
      <c r="M1880" s="25">
        <f>VLOOKUP(K1880,Table!$A$2:$C$121,2,0)</f>
        <v>12</v>
      </c>
      <c r="N1880" s="26">
        <f>VLOOKUP(K1880,Table!$A$2:$C$121,3,0)</f>
        <v>4</v>
      </c>
      <c r="O1880" s="13" t="str">
        <f>VLOOKUP(A1880,Table!$U$1:$V$230,2,0)</f>
        <v>Orthorhombic</v>
      </c>
      <c r="P1880" s="1"/>
    </row>
    <row r="1881" spans="1:16">
      <c r="A1881" s="12">
        <v>62</v>
      </c>
      <c r="B1881" s="12">
        <v>103420</v>
      </c>
      <c r="C1881" s="12" t="s">
        <v>2293</v>
      </c>
      <c r="D1881" s="12" t="s">
        <v>2594</v>
      </c>
      <c r="E1881" s="17" t="s">
        <v>11392</v>
      </c>
      <c r="F1881" s="25" t="str">
        <f>LEFT(E1881,MIN(FIND({0,1,2,3,4,5,6,7,8,9},ASC(E1881)&amp;1234567890))-1)</f>
        <v>Eu</v>
      </c>
      <c r="G1881" s="25">
        <f t="shared" si="58"/>
        <v>2</v>
      </c>
      <c r="H1881" s="25">
        <f>VLOOKUP(F1881,Table!$A$2:$C$121,2,0)</f>
        <v>3</v>
      </c>
      <c r="I1881" s="26">
        <f>VLOOKUP(F1881,Table!$A$2:$C$121,3,0)</f>
        <v>6</v>
      </c>
      <c r="J1881" s="17" t="s">
        <v>586</v>
      </c>
      <c r="K1881" s="25" t="str">
        <f>LEFT(J1881,MIN(FIND({0,1,2,3,4,5,6,7,8,9},ASC(J1881)&amp;1234567890))-1)</f>
        <v>Pb</v>
      </c>
      <c r="L1881" s="25">
        <f t="shared" si="59"/>
        <v>1</v>
      </c>
      <c r="M1881" s="25">
        <f>VLOOKUP(K1881,Table!$A$2:$C$121,2,0)</f>
        <v>14</v>
      </c>
      <c r="N1881" s="26">
        <f>VLOOKUP(K1881,Table!$A$2:$C$121,3,0)</f>
        <v>6</v>
      </c>
      <c r="O1881" s="13" t="str">
        <f>VLOOKUP(A1881,Table!$U$1:$V$230,2,0)</f>
        <v>Orthorhombic</v>
      </c>
      <c r="P1881" s="1"/>
    </row>
    <row r="1882" spans="1:16">
      <c r="A1882" s="12">
        <v>62</v>
      </c>
      <c r="B1882" s="12">
        <v>103825</v>
      </c>
      <c r="C1882" s="12" t="s">
        <v>2293</v>
      </c>
      <c r="D1882" s="12" t="s">
        <v>2595</v>
      </c>
      <c r="E1882" s="17" t="s">
        <v>11977</v>
      </c>
      <c r="F1882" s="25" t="str">
        <f>LEFT(E1882,MIN(FIND({0,1,2,3,4,5,6,7,8,9},ASC(E1882)&amp;1234567890))-1)</f>
        <v>Ga</v>
      </c>
      <c r="G1882" s="25">
        <f t="shared" si="58"/>
        <v>13</v>
      </c>
      <c r="H1882" s="25">
        <f>VLOOKUP(F1882,Table!$A$2:$C$121,2,0)</f>
        <v>13</v>
      </c>
      <c r="I1882" s="26">
        <f>VLOOKUP(F1882,Table!$A$2:$C$121,3,0)</f>
        <v>4</v>
      </c>
      <c r="J1882" s="17" t="s">
        <v>11978</v>
      </c>
      <c r="K1882" s="25" t="str">
        <f>LEFT(J1882,MIN(FIND({0,1,2,3,4,5,6,7,8,9},ASC(J1882)&amp;1234567890))-1)</f>
        <v>Na</v>
      </c>
      <c r="L1882" s="25">
        <f t="shared" si="59"/>
        <v>7</v>
      </c>
      <c r="M1882" s="25">
        <f>VLOOKUP(K1882,Table!$A$2:$C$121,2,0)</f>
        <v>1</v>
      </c>
      <c r="N1882" s="26">
        <f>VLOOKUP(K1882,Table!$A$2:$C$121,3,0)</f>
        <v>3</v>
      </c>
      <c r="O1882" s="13" t="str">
        <f>VLOOKUP(A1882,Table!$U$1:$V$230,2,0)</f>
        <v>Orthorhombic</v>
      </c>
      <c r="P1882" s="1"/>
    </row>
    <row r="1883" spans="1:16">
      <c r="A1883" s="12">
        <v>62</v>
      </c>
      <c r="B1883" s="12">
        <v>103826</v>
      </c>
      <c r="C1883" s="12" t="s">
        <v>2293</v>
      </c>
      <c r="D1883" s="12" t="s">
        <v>2596</v>
      </c>
      <c r="E1883" s="17" t="s">
        <v>11979</v>
      </c>
      <c r="F1883" s="25" t="str">
        <f>LEFT(E1883,MIN(FIND({0,1,2,3,4,5,6,7,8,9},ASC(E1883)&amp;1234567890))-1)</f>
        <v>Ga</v>
      </c>
      <c r="G1883" s="25">
        <f t="shared" si="58"/>
        <v>39</v>
      </c>
      <c r="H1883" s="25">
        <f>VLOOKUP(F1883,Table!$A$2:$C$121,2,0)</f>
        <v>13</v>
      </c>
      <c r="I1883" s="26">
        <f>VLOOKUP(F1883,Table!$A$2:$C$121,3,0)</f>
        <v>4</v>
      </c>
      <c r="J1883" s="17" t="s">
        <v>11980</v>
      </c>
      <c r="K1883" s="25" t="str">
        <f>LEFT(J1883,MIN(FIND({0,1,2,3,4,5,6,7,8,9},ASC(J1883)&amp;1234567890))-1)</f>
        <v>Na</v>
      </c>
      <c r="L1883" s="25">
        <f t="shared" si="59"/>
        <v>22</v>
      </c>
      <c r="M1883" s="25">
        <f>VLOOKUP(K1883,Table!$A$2:$C$121,2,0)</f>
        <v>1</v>
      </c>
      <c r="N1883" s="26">
        <f>VLOOKUP(K1883,Table!$A$2:$C$121,3,0)</f>
        <v>3</v>
      </c>
      <c r="O1883" s="13" t="str">
        <f>VLOOKUP(A1883,Table!$U$1:$V$230,2,0)</f>
        <v>Orthorhombic</v>
      </c>
      <c r="P1883" s="1"/>
    </row>
    <row r="1884" spans="1:16">
      <c r="A1884" s="12">
        <v>62</v>
      </c>
      <c r="B1884" s="12">
        <v>103903</v>
      </c>
      <c r="C1884" s="12" t="s">
        <v>2293</v>
      </c>
      <c r="D1884" s="12" t="s">
        <v>2597</v>
      </c>
      <c r="E1884" s="17" t="s">
        <v>366</v>
      </c>
      <c r="F1884" s="25" t="str">
        <f>LEFT(E1884,MIN(FIND({0,1,2,3,4,5,6,7,8,9},ASC(E1884)&amp;1234567890))-1)</f>
        <v>Ga</v>
      </c>
      <c r="G1884" s="25">
        <f t="shared" si="58"/>
        <v>1</v>
      </c>
      <c r="H1884" s="25">
        <f>VLOOKUP(F1884,Table!$A$2:$C$121,2,0)</f>
        <v>13</v>
      </c>
      <c r="I1884" s="26">
        <f>VLOOKUP(F1884,Table!$A$2:$C$121,3,0)</f>
        <v>4</v>
      </c>
      <c r="J1884" s="17" t="s">
        <v>11781</v>
      </c>
      <c r="K1884" s="25" t="str">
        <f>LEFT(J1884,MIN(FIND({0,1,2,3,4,5,6,7,8,9},ASC(J1884)&amp;1234567890))-1)</f>
        <v>Pd</v>
      </c>
      <c r="L1884" s="25">
        <f t="shared" si="59"/>
        <v>2</v>
      </c>
      <c r="M1884" s="25">
        <f>VLOOKUP(K1884,Table!$A$2:$C$121,2,0)</f>
        <v>10</v>
      </c>
      <c r="N1884" s="26">
        <f>VLOOKUP(K1884,Table!$A$2:$C$121,3,0)</f>
        <v>5</v>
      </c>
      <c r="O1884" s="13" t="str">
        <f>VLOOKUP(A1884,Table!$U$1:$V$230,2,0)</f>
        <v>Orthorhombic</v>
      </c>
      <c r="P1884" s="1"/>
    </row>
    <row r="1885" spans="1:16">
      <c r="A1885" s="12">
        <v>62</v>
      </c>
      <c r="B1885" s="12">
        <v>103913</v>
      </c>
      <c r="C1885" s="12" t="s">
        <v>2293</v>
      </c>
      <c r="D1885" s="12" t="s">
        <v>2598</v>
      </c>
      <c r="E1885" s="17" t="s">
        <v>366</v>
      </c>
      <c r="F1885" s="25" t="str">
        <f>LEFT(E1885,MIN(FIND({0,1,2,3,4,5,6,7,8,9},ASC(E1885)&amp;1234567890))-1)</f>
        <v>Ga</v>
      </c>
      <c r="G1885" s="25">
        <f t="shared" si="58"/>
        <v>1</v>
      </c>
      <c r="H1885" s="25">
        <f>VLOOKUP(F1885,Table!$A$2:$C$121,2,0)</f>
        <v>13</v>
      </c>
      <c r="I1885" s="26">
        <f>VLOOKUP(F1885,Table!$A$2:$C$121,3,0)</f>
        <v>4</v>
      </c>
      <c r="J1885" s="17" t="s">
        <v>11327</v>
      </c>
      <c r="K1885" s="25" t="str">
        <f>LEFT(J1885,MIN(FIND({0,1,2,3,4,5,6,7,8,9},ASC(J1885)&amp;1234567890))-1)</f>
        <v>Pr</v>
      </c>
      <c r="L1885" s="25">
        <f t="shared" si="59"/>
        <v>2</v>
      </c>
      <c r="M1885" s="25">
        <f>VLOOKUP(K1885,Table!$A$2:$C$121,2,0)</f>
        <v>3</v>
      </c>
      <c r="N1885" s="26">
        <f>VLOOKUP(K1885,Table!$A$2:$C$121,3,0)</f>
        <v>6</v>
      </c>
      <c r="O1885" s="13" t="str">
        <f>VLOOKUP(A1885,Table!$U$1:$V$230,2,0)</f>
        <v>Orthorhombic</v>
      </c>
      <c r="P1885" s="1"/>
    </row>
    <row r="1886" spans="1:16">
      <c r="A1886" s="12">
        <v>62</v>
      </c>
      <c r="B1886" s="12">
        <v>103983</v>
      </c>
      <c r="C1886" s="12" t="s">
        <v>2293</v>
      </c>
      <c r="D1886" s="12" t="s">
        <v>2599</v>
      </c>
      <c r="E1886" s="17" t="s">
        <v>366</v>
      </c>
      <c r="F1886" s="25" t="str">
        <f>LEFT(E1886,MIN(FIND({0,1,2,3,4,5,6,7,8,9},ASC(E1886)&amp;1234567890))-1)</f>
        <v>Ga</v>
      </c>
      <c r="G1886" s="25">
        <f t="shared" si="58"/>
        <v>1</v>
      </c>
      <c r="H1886" s="25">
        <f>VLOOKUP(F1886,Table!$A$2:$C$121,2,0)</f>
        <v>13</v>
      </c>
      <c r="I1886" s="26">
        <f>VLOOKUP(F1886,Table!$A$2:$C$121,3,0)</f>
        <v>4</v>
      </c>
      <c r="J1886" s="17" t="s">
        <v>11363</v>
      </c>
      <c r="K1886" s="25" t="str">
        <f>LEFT(J1886,MIN(FIND({0,1,2,3,4,5,6,7,8,9},ASC(J1886)&amp;1234567890))-1)</f>
        <v>Th</v>
      </c>
      <c r="L1886" s="25">
        <f t="shared" si="59"/>
        <v>1</v>
      </c>
      <c r="M1886" s="25">
        <f>VLOOKUP(K1886,Table!$A$2:$C$121,2,0)</f>
        <v>3</v>
      </c>
      <c r="N1886" s="26">
        <f>VLOOKUP(K1886,Table!$A$2:$C$121,3,0)</f>
        <v>7</v>
      </c>
      <c r="O1886" s="13" t="str">
        <f>VLOOKUP(A1886,Table!$U$1:$V$230,2,0)</f>
        <v>Orthorhombic</v>
      </c>
      <c r="P1886" s="1"/>
    </row>
    <row r="1887" spans="1:16">
      <c r="A1887" s="12">
        <v>62</v>
      </c>
      <c r="B1887" s="12">
        <v>104009</v>
      </c>
      <c r="C1887" s="12" t="s">
        <v>2293</v>
      </c>
      <c r="D1887" s="12" t="s">
        <v>2600</v>
      </c>
      <c r="E1887" s="17" t="s">
        <v>425</v>
      </c>
      <c r="F1887" s="25" t="str">
        <f>LEFT(E1887,MIN(FIND({0,1,2,3,4,5,6,7,8,9},ASC(E1887)&amp;1234567890))-1)</f>
        <v>Ga</v>
      </c>
      <c r="G1887" s="25">
        <f t="shared" si="58"/>
        <v>5</v>
      </c>
      <c r="H1887" s="25">
        <f>VLOOKUP(F1887,Table!$A$2:$C$121,2,0)</f>
        <v>13</v>
      </c>
      <c r="I1887" s="26">
        <f>VLOOKUP(F1887,Table!$A$2:$C$121,3,0)</f>
        <v>4</v>
      </c>
      <c r="J1887" s="17" t="s">
        <v>11981</v>
      </c>
      <c r="K1887" s="25" t="str">
        <f>LEFT(J1887,MIN(FIND({0,1,2,3,4,5,6,7,8,9},ASC(J1887)&amp;1234567890))-1)</f>
        <v>Tm</v>
      </c>
      <c r="L1887" s="25">
        <f t="shared" si="59"/>
        <v>3</v>
      </c>
      <c r="M1887" s="25">
        <f>VLOOKUP(K1887,Table!$A$2:$C$121,2,0)</f>
        <v>3</v>
      </c>
      <c r="N1887" s="26">
        <f>VLOOKUP(K1887,Table!$A$2:$C$121,3,0)</f>
        <v>6</v>
      </c>
      <c r="O1887" s="13" t="str">
        <f>VLOOKUP(A1887,Table!$U$1:$V$230,2,0)</f>
        <v>Orthorhombic</v>
      </c>
      <c r="P1887" s="1"/>
    </row>
    <row r="1888" spans="1:16">
      <c r="A1888" s="12">
        <v>62</v>
      </c>
      <c r="B1888" s="12">
        <v>104095</v>
      </c>
      <c r="C1888" s="12" t="s">
        <v>2293</v>
      </c>
      <c r="D1888" s="12" t="s">
        <v>2601</v>
      </c>
      <c r="E1888" s="17" t="s">
        <v>11589</v>
      </c>
      <c r="F1888" s="25" t="str">
        <f>LEFT(E1888,MIN(FIND({0,1,2,3,4,5,6,7,8,9},ASC(E1888)&amp;1234567890))-1)</f>
        <v>Gd</v>
      </c>
      <c r="G1888" s="25">
        <f t="shared" si="58"/>
        <v>3</v>
      </c>
      <c r="H1888" s="25">
        <f>VLOOKUP(F1888,Table!$A$2:$C$121,2,0)</f>
        <v>3</v>
      </c>
      <c r="I1888" s="26">
        <f>VLOOKUP(F1888,Table!$A$2:$C$121,3,0)</f>
        <v>6</v>
      </c>
      <c r="J1888" s="17" t="s">
        <v>66</v>
      </c>
      <c r="K1888" s="25" t="str">
        <f>LEFT(J1888,MIN(FIND({0,1,2,3,4,5,6,7,8,9},ASC(J1888)&amp;1234567890))-1)</f>
        <v>Ni</v>
      </c>
      <c r="L1888" s="25">
        <f t="shared" si="59"/>
        <v>1</v>
      </c>
      <c r="M1888" s="25">
        <f>VLOOKUP(K1888,Table!$A$2:$C$121,2,0)</f>
        <v>10</v>
      </c>
      <c r="N1888" s="26">
        <f>VLOOKUP(K1888,Table!$A$2:$C$121,3,0)</f>
        <v>4</v>
      </c>
      <c r="O1888" s="13" t="str">
        <f>VLOOKUP(A1888,Table!$U$1:$V$230,2,0)</f>
        <v>Orthorhombic</v>
      </c>
      <c r="P1888" s="1"/>
    </row>
    <row r="1889" spans="1:16">
      <c r="A1889" s="12">
        <v>62</v>
      </c>
      <c r="B1889" s="12">
        <v>104120</v>
      </c>
      <c r="C1889" s="12" t="s">
        <v>2293</v>
      </c>
      <c r="D1889" s="12" t="s">
        <v>2602</v>
      </c>
      <c r="E1889" s="17" t="s">
        <v>11306</v>
      </c>
      <c r="F1889" s="25" t="str">
        <f>LEFT(E1889,MIN(FIND({0,1,2,3,4,5,6,7,8,9},ASC(E1889)&amp;1234567890))-1)</f>
        <v>Gd</v>
      </c>
      <c r="G1889" s="25">
        <f t="shared" si="58"/>
        <v>1</v>
      </c>
      <c r="H1889" s="25">
        <f>VLOOKUP(F1889,Table!$A$2:$C$121,2,0)</f>
        <v>3</v>
      </c>
      <c r="I1889" s="26">
        <f>VLOOKUP(F1889,Table!$A$2:$C$121,3,0)</f>
        <v>6</v>
      </c>
      <c r="J1889" s="17" t="s">
        <v>539</v>
      </c>
      <c r="K1889" s="25" t="str">
        <f>LEFT(J1889,MIN(FIND({0,1,2,3,4,5,6,7,8,9},ASC(J1889)&amp;1234567890))-1)</f>
        <v>Pt</v>
      </c>
      <c r="L1889" s="25">
        <f t="shared" si="59"/>
        <v>1</v>
      </c>
      <c r="M1889" s="25">
        <f>VLOOKUP(K1889,Table!$A$2:$C$121,2,0)</f>
        <v>10</v>
      </c>
      <c r="N1889" s="26">
        <f>VLOOKUP(K1889,Table!$A$2:$C$121,3,0)</f>
        <v>6</v>
      </c>
      <c r="O1889" s="13" t="str">
        <f>VLOOKUP(A1889,Table!$U$1:$V$230,2,0)</f>
        <v>Orthorhombic</v>
      </c>
      <c r="P1889" s="1"/>
    </row>
    <row r="1890" spans="1:16">
      <c r="A1890" s="12">
        <v>62</v>
      </c>
      <c r="B1890" s="12">
        <v>104123</v>
      </c>
      <c r="C1890" s="12" t="s">
        <v>2293</v>
      </c>
      <c r="D1890" s="12" t="s">
        <v>2603</v>
      </c>
      <c r="E1890" s="17" t="s">
        <v>11395</v>
      </c>
      <c r="F1890" s="25" t="str">
        <f>LEFT(E1890,MIN(FIND({0,1,2,3,4,5,6,7,8,9},ASC(E1890)&amp;1234567890))-1)</f>
        <v>Gd</v>
      </c>
      <c r="G1890" s="25">
        <f t="shared" si="58"/>
        <v>2</v>
      </c>
      <c r="H1890" s="25">
        <f>VLOOKUP(F1890,Table!$A$2:$C$121,2,0)</f>
        <v>3</v>
      </c>
      <c r="I1890" s="26">
        <f>VLOOKUP(F1890,Table!$A$2:$C$121,3,0)</f>
        <v>6</v>
      </c>
      <c r="J1890" s="17" t="s">
        <v>539</v>
      </c>
      <c r="K1890" s="25" t="str">
        <f>LEFT(J1890,MIN(FIND({0,1,2,3,4,5,6,7,8,9},ASC(J1890)&amp;1234567890))-1)</f>
        <v>Pt</v>
      </c>
      <c r="L1890" s="25">
        <f t="shared" si="59"/>
        <v>1</v>
      </c>
      <c r="M1890" s="25">
        <f>VLOOKUP(K1890,Table!$A$2:$C$121,2,0)</f>
        <v>10</v>
      </c>
      <c r="N1890" s="26">
        <f>VLOOKUP(K1890,Table!$A$2:$C$121,3,0)</f>
        <v>6</v>
      </c>
      <c r="O1890" s="13" t="str">
        <f>VLOOKUP(A1890,Table!$U$1:$V$230,2,0)</f>
        <v>Orthorhombic</v>
      </c>
      <c r="P1890" s="1"/>
    </row>
    <row r="1891" spans="1:16">
      <c r="A1891" s="12">
        <v>62</v>
      </c>
      <c r="B1891" s="12">
        <v>102464</v>
      </c>
      <c r="C1891" s="12" t="s">
        <v>2293</v>
      </c>
      <c r="D1891" s="12" t="s">
        <v>2604</v>
      </c>
      <c r="E1891" s="17" t="s">
        <v>76</v>
      </c>
      <c r="F1891" s="25" t="str">
        <f>LEFT(E1891,MIN(FIND({0,1,2,3,4,5,6,7,8,9},ASC(E1891)&amp;1234567890))-1)</f>
        <v>Co</v>
      </c>
      <c r="G1891" s="25">
        <f t="shared" si="58"/>
        <v>1</v>
      </c>
      <c r="H1891" s="25">
        <f>VLOOKUP(F1891,Table!$A$2:$C$121,2,0)</f>
        <v>9</v>
      </c>
      <c r="I1891" s="26">
        <f>VLOOKUP(F1891,Table!$A$2:$C$121,3,0)</f>
        <v>4</v>
      </c>
      <c r="J1891" s="17" t="s">
        <v>11589</v>
      </c>
      <c r="K1891" s="25" t="str">
        <f>LEFT(J1891,MIN(FIND({0,1,2,3,4,5,6,7,8,9},ASC(J1891)&amp;1234567890))-1)</f>
        <v>Gd</v>
      </c>
      <c r="L1891" s="25">
        <f t="shared" si="59"/>
        <v>3</v>
      </c>
      <c r="M1891" s="25">
        <f>VLOOKUP(K1891,Table!$A$2:$C$121,2,0)</f>
        <v>3</v>
      </c>
      <c r="N1891" s="26">
        <f>VLOOKUP(K1891,Table!$A$2:$C$121,3,0)</f>
        <v>6</v>
      </c>
      <c r="O1891" s="13" t="str">
        <f>VLOOKUP(A1891,Table!$U$1:$V$230,2,0)</f>
        <v>Orthorhombic</v>
      </c>
      <c r="P1891" s="1"/>
    </row>
    <row r="1892" spans="1:16">
      <c r="A1892" s="12">
        <v>62</v>
      </c>
      <c r="B1892" s="12">
        <v>103089</v>
      </c>
      <c r="C1892" s="12" t="s">
        <v>2293</v>
      </c>
      <c r="D1892" s="12" t="s">
        <v>1341</v>
      </c>
      <c r="E1892" s="17" t="s">
        <v>11701</v>
      </c>
      <c r="F1892" s="25" t="str">
        <f>LEFT(E1892,MIN(FIND({0,1,2,3,4,5,6,7,8,9},ASC(E1892)&amp;1234567890))-1)</f>
        <v>Cu</v>
      </c>
      <c r="G1892" s="25">
        <f t="shared" si="58"/>
        <v>6</v>
      </c>
      <c r="H1892" s="25">
        <f>VLOOKUP(F1892,Table!$A$2:$C$121,2,0)</f>
        <v>11</v>
      </c>
      <c r="I1892" s="26">
        <f>VLOOKUP(F1892,Table!$A$2:$C$121,3,0)</f>
        <v>4</v>
      </c>
      <c r="J1892" s="17" t="s">
        <v>11332</v>
      </c>
      <c r="K1892" s="25" t="str">
        <f>LEFT(J1892,MIN(FIND({0,1,2,3,4,5,6,7,8,9},ASC(J1892)&amp;1234567890))-1)</f>
        <v>Pr</v>
      </c>
      <c r="L1892" s="25">
        <f t="shared" si="59"/>
        <v>1</v>
      </c>
      <c r="M1892" s="25">
        <f>VLOOKUP(K1892,Table!$A$2:$C$121,2,0)</f>
        <v>3</v>
      </c>
      <c r="N1892" s="26">
        <f>VLOOKUP(K1892,Table!$A$2:$C$121,3,0)</f>
        <v>6</v>
      </c>
      <c r="O1892" s="13" t="str">
        <f>VLOOKUP(A1892,Table!$U$1:$V$230,2,0)</f>
        <v>Orthorhombic</v>
      </c>
      <c r="P1892" s="1"/>
    </row>
    <row r="1893" spans="1:16">
      <c r="A1893" s="12">
        <v>62</v>
      </c>
      <c r="B1893" s="12">
        <v>103100</v>
      </c>
      <c r="C1893" s="12" t="s">
        <v>2293</v>
      </c>
      <c r="D1893" s="12" t="s">
        <v>2605</v>
      </c>
      <c r="E1893" s="17" t="s">
        <v>11701</v>
      </c>
      <c r="F1893" s="25" t="str">
        <f>LEFT(E1893,MIN(FIND({0,1,2,3,4,5,6,7,8,9},ASC(E1893)&amp;1234567890))-1)</f>
        <v>Cu</v>
      </c>
      <c r="G1893" s="25">
        <f t="shared" si="58"/>
        <v>6</v>
      </c>
      <c r="H1893" s="25">
        <f>VLOOKUP(F1893,Table!$A$2:$C$121,2,0)</f>
        <v>11</v>
      </c>
      <c r="I1893" s="26">
        <f>VLOOKUP(F1893,Table!$A$2:$C$121,3,0)</f>
        <v>4</v>
      </c>
      <c r="J1893" s="17" t="s">
        <v>590</v>
      </c>
      <c r="K1893" s="25" t="str">
        <f>LEFT(J1893,MIN(FIND({0,1,2,3,4,5,6,7,8,9},ASC(J1893)&amp;1234567890))-1)</f>
        <v>Sm</v>
      </c>
      <c r="L1893" s="25">
        <f t="shared" si="59"/>
        <v>1</v>
      </c>
      <c r="M1893" s="25">
        <f>VLOOKUP(K1893,Table!$A$2:$C$121,2,0)</f>
        <v>3</v>
      </c>
      <c r="N1893" s="26">
        <f>VLOOKUP(K1893,Table!$A$2:$C$121,3,0)</f>
        <v>6</v>
      </c>
      <c r="O1893" s="13" t="str">
        <f>VLOOKUP(A1893,Table!$U$1:$V$230,2,0)</f>
        <v>Orthorhombic</v>
      </c>
      <c r="P1893" s="1"/>
    </row>
    <row r="1894" spans="1:16">
      <c r="A1894" s="12">
        <v>62</v>
      </c>
      <c r="B1894" s="12">
        <v>103299</v>
      </c>
      <c r="C1894" s="12" t="s">
        <v>2293</v>
      </c>
      <c r="D1894" s="12" t="s">
        <v>2606</v>
      </c>
      <c r="E1894" s="17" t="s">
        <v>11982</v>
      </c>
      <c r="F1894" s="25" t="str">
        <f>LEFT(E1894,MIN(FIND({0,1,2,3,4,5,6,7,8,9},ASC(E1894)&amp;1234567890))-1)</f>
        <v>Er</v>
      </c>
      <c r="G1894" s="25">
        <f t="shared" si="58"/>
        <v>3</v>
      </c>
      <c r="H1894" s="25">
        <f>VLOOKUP(F1894,Table!$A$2:$C$121,2,0)</f>
        <v>3</v>
      </c>
      <c r="I1894" s="26">
        <f>VLOOKUP(F1894,Table!$A$2:$C$121,3,0)</f>
        <v>6</v>
      </c>
      <c r="J1894" s="17" t="s">
        <v>11294</v>
      </c>
      <c r="K1894" s="25" t="str">
        <f>LEFT(J1894,MIN(FIND({0,1,2,3,4,5,6,7,8,9},ASC(J1894)&amp;1234567890))-1)</f>
        <v>Rh</v>
      </c>
      <c r="L1894" s="25">
        <f t="shared" si="59"/>
        <v>1</v>
      </c>
      <c r="M1894" s="25">
        <f>VLOOKUP(K1894,Table!$A$2:$C$121,2,0)</f>
        <v>9</v>
      </c>
      <c r="N1894" s="26">
        <f>VLOOKUP(K1894,Table!$A$2:$C$121,3,0)</f>
        <v>5</v>
      </c>
      <c r="O1894" s="13" t="str">
        <f>VLOOKUP(A1894,Table!$U$1:$V$230,2,0)</f>
        <v>Orthorhombic</v>
      </c>
      <c r="P1894" s="1"/>
    </row>
    <row r="1895" spans="1:16">
      <c r="A1895" s="12">
        <v>62</v>
      </c>
      <c r="B1895" s="12">
        <v>103904</v>
      </c>
      <c r="C1895" s="12" t="s">
        <v>2293</v>
      </c>
      <c r="D1895" s="12" t="s">
        <v>2607</v>
      </c>
      <c r="E1895" s="17" t="s">
        <v>11409</v>
      </c>
      <c r="F1895" s="25" t="str">
        <f>LEFT(E1895,MIN(FIND({0,1,2,3,4,5,6,7,8,9},ASC(E1895)&amp;1234567890))-1)</f>
        <v>Ga</v>
      </c>
      <c r="G1895" s="25">
        <f t="shared" si="58"/>
        <v>2</v>
      </c>
      <c r="H1895" s="25">
        <f>VLOOKUP(F1895,Table!$A$2:$C$121,2,0)</f>
        <v>13</v>
      </c>
      <c r="I1895" s="26">
        <f>VLOOKUP(F1895,Table!$A$2:$C$121,3,0)</f>
        <v>4</v>
      </c>
      <c r="J1895" s="17" t="s">
        <v>591</v>
      </c>
      <c r="K1895" s="25" t="str">
        <f>LEFT(J1895,MIN(FIND({0,1,2,3,4,5,6,7,8,9},ASC(J1895)&amp;1234567890))-1)</f>
        <v>Pd</v>
      </c>
      <c r="L1895" s="25">
        <f t="shared" si="59"/>
        <v>5</v>
      </c>
      <c r="M1895" s="25">
        <f>VLOOKUP(K1895,Table!$A$2:$C$121,2,0)</f>
        <v>10</v>
      </c>
      <c r="N1895" s="26">
        <f>VLOOKUP(K1895,Table!$A$2:$C$121,3,0)</f>
        <v>5</v>
      </c>
      <c r="O1895" s="13" t="str">
        <f>VLOOKUP(A1895,Table!$U$1:$V$230,2,0)</f>
        <v>Orthorhombic</v>
      </c>
      <c r="P1895" s="1"/>
    </row>
    <row r="1896" spans="1:16">
      <c r="A1896" s="12">
        <v>62</v>
      </c>
      <c r="B1896" s="12">
        <v>104201</v>
      </c>
      <c r="C1896" s="12" t="s">
        <v>2293</v>
      </c>
      <c r="D1896" s="12" t="s">
        <v>2608</v>
      </c>
      <c r="E1896" s="17" t="s">
        <v>588</v>
      </c>
      <c r="F1896" s="25" t="str">
        <f>LEFT(E1896,MIN(FIND({0,1,2,3,4,5,6,7,8,9},ASC(E1896)&amp;1234567890))-1)</f>
        <v>Tl</v>
      </c>
      <c r="G1896" s="25">
        <f t="shared" si="58"/>
        <v>1</v>
      </c>
      <c r="H1896" s="25">
        <f>VLOOKUP(F1896,Table!$A$2:$C$121,2,0)</f>
        <v>13</v>
      </c>
      <c r="I1896" s="26">
        <f>VLOOKUP(F1896,Table!$A$2:$C$121,3,0)</f>
        <v>6</v>
      </c>
      <c r="J1896" s="17" t="s">
        <v>537</v>
      </c>
      <c r="K1896" s="25" t="str">
        <f>LEFT(J1896,MIN(FIND({0,1,2,3,4,5,6,7,8,9},ASC(J1896)&amp;1234567890))-1)</f>
        <v>Yb</v>
      </c>
      <c r="L1896" s="25">
        <f t="shared" si="59"/>
        <v>2</v>
      </c>
      <c r="M1896" s="25">
        <f>VLOOKUP(K1896,Table!$A$2:$C$121,2,0)</f>
        <v>3</v>
      </c>
      <c r="N1896" s="26">
        <f>VLOOKUP(K1896,Table!$A$2:$C$121,3,0)</f>
        <v>6</v>
      </c>
      <c r="O1896" s="13" t="str">
        <f>VLOOKUP(A1896,Table!$U$1:$V$230,2,0)</f>
        <v>Orthorhombic</v>
      </c>
      <c r="P1896" s="1"/>
    </row>
    <row r="1897" spans="1:16">
      <c r="A1897" s="12">
        <v>62</v>
      </c>
      <c r="B1897" s="12">
        <v>104315</v>
      </c>
      <c r="C1897" s="12" t="s">
        <v>2293</v>
      </c>
      <c r="D1897" s="12" t="s">
        <v>2609</v>
      </c>
      <c r="E1897" s="17" t="s">
        <v>370</v>
      </c>
      <c r="F1897" s="25" t="str">
        <f>LEFT(E1897,MIN(FIND({0,1,2,3,4,5,6,7,8,9},ASC(E1897)&amp;1234567890))-1)</f>
        <v>Hg</v>
      </c>
      <c r="G1897" s="25">
        <f t="shared" si="58"/>
        <v>1</v>
      </c>
      <c r="H1897" s="25">
        <f>VLOOKUP(F1897,Table!$A$2:$C$121,2,0)</f>
        <v>12</v>
      </c>
      <c r="I1897" s="26">
        <f>VLOOKUP(F1897,Table!$A$2:$C$121,3,0)</f>
        <v>6</v>
      </c>
      <c r="J1897" s="17" t="s">
        <v>11894</v>
      </c>
      <c r="K1897" s="25" t="str">
        <f>LEFT(J1897,MIN(FIND({0,1,2,3,4,5,6,7,8,9},ASC(J1897)&amp;1234567890))-1)</f>
        <v>Mg</v>
      </c>
      <c r="L1897" s="25">
        <f t="shared" si="59"/>
        <v>2</v>
      </c>
      <c r="M1897" s="25">
        <f>VLOOKUP(K1897,Table!$A$2:$C$121,2,0)</f>
        <v>2</v>
      </c>
      <c r="N1897" s="26">
        <f>VLOOKUP(K1897,Table!$A$2:$C$121,3,0)</f>
        <v>3</v>
      </c>
      <c r="O1897" s="13" t="str">
        <f>VLOOKUP(A1897,Table!$U$1:$V$230,2,0)</f>
        <v>Orthorhombic</v>
      </c>
      <c r="P1897" s="1"/>
    </row>
    <row r="1898" spans="1:16">
      <c r="A1898" s="12">
        <v>62</v>
      </c>
      <c r="B1898" s="12">
        <v>104461</v>
      </c>
      <c r="C1898" s="12" t="s">
        <v>2293</v>
      </c>
      <c r="D1898" s="12" t="s">
        <v>2610</v>
      </c>
      <c r="E1898" s="17" t="s">
        <v>587</v>
      </c>
      <c r="F1898" s="25" t="str">
        <f>LEFT(E1898,MIN(FIND({0,1,2,3,4,5,6,7,8,9},ASC(E1898)&amp;1234567890))-1)</f>
        <v>Ho</v>
      </c>
      <c r="G1898" s="25">
        <f t="shared" si="58"/>
        <v>1</v>
      </c>
      <c r="H1898" s="25">
        <f>VLOOKUP(F1898,Table!$A$2:$C$121,2,0)</f>
        <v>3</v>
      </c>
      <c r="I1898" s="26">
        <f>VLOOKUP(F1898,Table!$A$2:$C$121,3,0)</f>
        <v>6</v>
      </c>
      <c r="J1898" s="17" t="s">
        <v>11839</v>
      </c>
      <c r="K1898" s="25" t="str">
        <f>LEFT(J1898,MIN(FIND({0,1,2,3,4,5,6,7,8,9},ASC(J1898)&amp;1234567890))-1)</f>
        <v>Zn</v>
      </c>
      <c r="L1898" s="25">
        <f t="shared" si="59"/>
        <v>3</v>
      </c>
      <c r="M1898" s="25">
        <f>VLOOKUP(K1898,Table!$A$2:$C$121,2,0)</f>
        <v>12</v>
      </c>
      <c r="N1898" s="26">
        <f>VLOOKUP(K1898,Table!$A$2:$C$121,3,0)</f>
        <v>4</v>
      </c>
      <c r="O1898" s="13" t="str">
        <f>VLOOKUP(A1898,Table!$U$1:$V$230,2,0)</f>
        <v>Orthorhombic</v>
      </c>
      <c r="P1898" s="1"/>
    </row>
    <row r="1899" spans="1:16">
      <c r="A1899" s="12">
        <v>62</v>
      </c>
      <c r="B1899" s="12">
        <v>104548</v>
      </c>
      <c r="C1899" s="12" t="s">
        <v>2293</v>
      </c>
      <c r="D1899" s="12" t="s">
        <v>2611</v>
      </c>
      <c r="E1899" s="17" t="s">
        <v>11362</v>
      </c>
      <c r="F1899" s="25" t="str">
        <f>LEFT(E1899,MIN(FIND({0,1,2,3,4,5,6,7,8,9},ASC(E1899)&amp;1234567890))-1)</f>
        <v>Ir</v>
      </c>
      <c r="G1899" s="25">
        <f t="shared" si="58"/>
        <v>4</v>
      </c>
      <c r="H1899" s="25">
        <f>VLOOKUP(F1899,Table!$A$2:$C$121,2,0)</f>
        <v>9</v>
      </c>
      <c r="I1899" s="26">
        <f>VLOOKUP(F1899,Table!$A$2:$C$121,3,0)</f>
        <v>6</v>
      </c>
      <c r="J1899" s="17" t="s">
        <v>11936</v>
      </c>
      <c r="K1899" s="25" t="str">
        <f>LEFT(J1899,MIN(FIND({0,1,2,3,4,5,6,7,8,9},ASC(J1899)&amp;1234567890))-1)</f>
        <v>Pu</v>
      </c>
      <c r="L1899" s="25">
        <f t="shared" si="59"/>
        <v>5</v>
      </c>
      <c r="M1899" s="25">
        <f>VLOOKUP(K1899,Table!$A$2:$C$121,2,0)</f>
        <v>3</v>
      </c>
      <c r="N1899" s="26">
        <f>VLOOKUP(K1899,Table!$A$2:$C$121,3,0)</f>
        <v>7</v>
      </c>
      <c r="O1899" s="13" t="str">
        <f>VLOOKUP(A1899,Table!$U$1:$V$230,2,0)</f>
        <v>Orthorhombic</v>
      </c>
      <c r="P1899" s="1"/>
    </row>
    <row r="1900" spans="1:16">
      <c r="A1900" s="12">
        <v>62</v>
      </c>
      <c r="B1900" s="12">
        <v>104723</v>
      </c>
      <c r="C1900" s="12" t="s">
        <v>2293</v>
      </c>
      <c r="D1900" s="12" t="s">
        <v>2612</v>
      </c>
      <c r="E1900" s="17" t="s">
        <v>11783</v>
      </c>
      <c r="F1900" s="25" t="str">
        <f>LEFT(E1900,MIN(FIND({0,1,2,3,4,5,6,7,8,9},ASC(E1900)&amp;1234567890))-1)</f>
        <v>La</v>
      </c>
      <c r="G1900" s="25">
        <f t="shared" si="58"/>
        <v>5</v>
      </c>
      <c r="H1900" s="25">
        <f>VLOOKUP(F1900,Table!$A$2:$C$121,2,0)</f>
        <v>3</v>
      </c>
      <c r="I1900" s="26">
        <f>VLOOKUP(F1900,Table!$A$2:$C$121,3,0)</f>
        <v>6</v>
      </c>
      <c r="J1900" s="17" t="s">
        <v>599</v>
      </c>
      <c r="K1900" s="25" t="str">
        <f>LEFT(J1900,MIN(FIND({0,1,2,3,4,5,6,7,8,9},ASC(J1900)&amp;1234567890))-1)</f>
        <v>Sn</v>
      </c>
      <c r="L1900" s="25">
        <f t="shared" si="59"/>
        <v>4</v>
      </c>
      <c r="M1900" s="25">
        <f>VLOOKUP(K1900,Table!$A$2:$C$121,2,0)</f>
        <v>14</v>
      </c>
      <c r="N1900" s="26">
        <f>VLOOKUP(K1900,Table!$A$2:$C$121,3,0)</f>
        <v>5</v>
      </c>
      <c r="O1900" s="13" t="str">
        <f>VLOOKUP(A1900,Table!$U$1:$V$230,2,0)</f>
        <v>Orthorhombic</v>
      </c>
      <c r="P1900" s="1"/>
    </row>
    <row r="1901" spans="1:16">
      <c r="A1901" s="12">
        <v>62</v>
      </c>
      <c r="B1901" s="12">
        <v>105168</v>
      </c>
      <c r="C1901" s="12" t="s">
        <v>2293</v>
      </c>
      <c r="D1901" s="12" t="s">
        <v>2613</v>
      </c>
      <c r="E1901" s="17" t="s">
        <v>11983</v>
      </c>
      <c r="F1901" s="25" t="str">
        <f>LEFT(E1901,MIN(FIND({0,1,2,3,4,5,6,7,8,9},ASC(E1901)&amp;1234567890))-1)</f>
        <v>Na</v>
      </c>
      <c r="G1901" s="25">
        <f t="shared" si="58"/>
        <v>14.8</v>
      </c>
      <c r="H1901" s="25">
        <f>VLOOKUP(F1901,Table!$A$2:$C$121,2,0)</f>
        <v>1</v>
      </c>
      <c r="I1901" s="26">
        <f>VLOOKUP(F1901,Table!$A$2:$C$121,3,0)</f>
        <v>3</v>
      </c>
      <c r="J1901" s="17" t="s">
        <v>599</v>
      </c>
      <c r="K1901" s="25" t="str">
        <f>LEFT(J1901,MIN(FIND({0,1,2,3,4,5,6,7,8,9},ASC(J1901)&amp;1234567890))-1)</f>
        <v>Sn</v>
      </c>
      <c r="L1901" s="25">
        <f t="shared" si="59"/>
        <v>4</v>
      </c>
      <c r="M1901" s="25">
        <f>VLOOKUP(K1901,Table!$A$2:$C$121,2,0)</f>
        <v>14</v>
      </c>
      <c r="N1901" s="26">
        <f>VLOOKUP(K1901,Table!$A$2:$C$121,3,0)</f>
        <v>5</v>
      </c>
      <c r="O1901" s="13" t="str">
        <f>VLOOKUP(A1901,Table!$U$1:$V$230,2,0)</f>
        <v>Orthorhombic</v>
      </c>
      <c r="P1901" s="1"/>
    </row>
    <row r="1902" spans="1:16">
      <c r="A1902" s="12">
        <v>62</v>
      </c>
      <c r="B1902" s="12">
        <v>105358</v>
      </c>
      <c r="C1902" s="12" t="s">
        <v>2293</v>
      </c>
      <c r="D1902" s="12" t="s">
        <v>2614</v>
      </c>
      <c r="E1902" s="17" t="s">
        <v>11359</v>
      </c>
      <c r="F1902" s="25" t="str">
        <f>LEFT(E1902,MIN(FIND({0,1,2,3,4,5,6,7,8,9},ASC(E1902)&amp;1234567890))-1)</f>
        <v>Ni</v>
      </c>
      <c r="G1902" s="25">
        <f t="shared" si="58"/>
        <v>3</v>
      </c>
      <c r="H1902" s="25">
        <f>VLOOKUP(F1902,Table!$A$2:$C$121,2,0)</f>
        <v>10</v>
      </c>
      <c r="I1902" s="26">
        <f>VLOOKUP(F1902,Table!$A$2:$C$121,3,0)</f>
        <v>4</v>
      </c>
      <c r="J1902" s="17" t="s">
        <v>11550</v>
      </c>
      <c r="K1902" s="25" t="str">
        <f>LEFT(J1902,MIN(FIND({0,1,2,3,4,5,6,7,8,9},ASC(J1902)&amp;1234567890))-1)</f>
        <v>Sn</v>
      </c>
      <c r="L1902" s="25">
        <f t="shared" si="59"/>
        <v>2</v>
      </c>
      <c r="M1902" s="25">
        <f>VLOOKUP(K1902,Table!$A$2:$C$121,2,0)</f>
        <v>14</v>
      </c>
      <c r="N1902" s="26">
        <f>VLOOKUP(K1902,Table!$A$2:$C$121,3,0)</f>
        <v>5</v>
      </c>
      <c r="O1902" s="13" t="str">
        <f>VLOOKUP(A1902,Table!$U$1:$V$230,2,0)</f>
        <v>Orthorhombic</v>
      </c>
      <c r="P1902" s="1"/>
    </row>
    <row r="1903" spans="1:16">
      <c r="A1903" s="12">
        <v>62</v>
      </c>
      <c r="B1903" s="12">
        <v>105359</v>
      </c>
      <c r="C1903" s="12" t="s">
        <v>2293</v>
      </c>
      <c r="D1903" s="12" t="s">
        <v>2615</v>
      </c>
      <c r="E1903" s="17" t="s">
        <v>11984</v>
      </c>
      <c r="F1903" s="25" t="str">
        <f>LEFT(E1903,MIN(FIND({0,1,2,3,4,5,6,7,8,9},ASC(E1903)&amp;1234567890))-1)</f>
        <v>Ni</v>
      </c>
      <c r="G1903" s="25">
        <f t="shared" si="58"/>
        <v>2.7</v>
      </c>
      <c r="H1903" s="25">
        <f>VLOOKUP(F1903,Table!$A$2:$C$121,2,0)</f>
        <v>10</v>
      </c>
      <c r="I1903" s="26">
        <f>VLOOKUP(F1903,Table!$A$2:$C$121,3,0)</f>
        <v>4</v>
      </c>
      <c r="J1903" s="17" t="s">
        <v>11550</v>
      </c>
      <c r="K1903" s="25" t="str">
        <f>LEFT(J1903,MIN(FIND({0,1,2,3,4,5,6,7,8,9},ASC(J1903)&amp;1234567890))-1)</f>
        <v>Sn</v>
      </c>
      <c r="L1903" s="25">
        <f t="shared" si="59"/>
        <v>2</v>
      </c>
      <c r="M1903" s="25">
        <f>VLOOKUP(K1903,Table!$A$2:$C$121,2,0)</f>
        <v>14</v>
      </c>
      <c r="N1903" s="26">
        <f>VLOOKUP(K1903,Table!$A$2:$C$121,3,0)</f>
        <v>5</v>
      </c>
      <c r="O1903" s="13" t="str">
        <f>VLOOKUP(A1903,Table!$U$1:$V$230,2,0)</f>
        <v>Orthorhombic</v>
      </c>
      <c r="P1903" s="1"/>
    </row>
    <row r="1904" spans="1:16">
      <c r="A1904" s="12">
        <v>62</v>
      </c>
      <c r="B1904" s="12">
        <v>105396</v>
      </c>
      <c r="C1904" s="12" t="s">
        <v>2293</v>
      </c>
      <c r="D1904" s="12" t="s">
        <v>2616</v>
      </c>
      <c r="E1904" s="17" t="s">
        <v>66</v>
      </c>
      <c r="F1904" s="25" t="str">
        <f>LEFT(E1904,MIN(FIND({0,1,2,3,4,5,6,7,8,9},ASC(E1904)&amp;1234567890))-1)</f>
        <v>Ni</v>
      </c>
      <c r="G1904" s="25">
        <f t="shared" si="58"/>
        <v>1</v>
      </c>
      <c r="H1904" s="25">
        <f>VLOOKUP(F1904,Table!$A$2:$C$121,2,0)</f>
        <v>10</v>
      </c>
      <c r="I1904" s="26">
        <f>VLOOKUP(F1904,Table!$A$2:$C$121,3,0)</f>
        <v>4</v>
      </c>
      <c r="J1904" s="17" t="s">
        <v>11545</v>
      </c>
      <c r="K1904" s="25" t="str">
        <f>LEFT(J1904,MIN(FIND({0,1,2,3,4,5,6,7,8,9},ASC(J1904)&amp;1234567890))-1)</f>
        <v>Tb</v>
      </c>
      <c r="L1904" s="25">
        <f t="shared" si="59"/>
        <v>3</v>
      </c>
      <c r="M1904" s="25">
        <f>VLOOKUP(K1904,Table!$A$2:$C$121,2,0)</f>
        <v>3</v>
      </c>
      <c r="N1904" s="26">
        <f>VLOOKUP(K1904,Table!$A$2:$C$121,3,0)</f>
        <v>6</v>
      </c>
      <c r="O1904" s="13" t="str">
        <f>VLOOKUP(A1904,Table!$U$1:$V$230,2,0)</f>
        <v>Orthorhombic</v>
      </c>
      <c r="P1904" s="1"/>
    </row>
    <row r="1905" spans="1:16">
      <c r="A1905" s="12">
        <v>62</v>
      </c>
      <c r="B1905" s="12">
        <v>105403</v>
      </c>
      <c r="C1905" s="12" t="s">
        <v>2293</v>
      </c>
      <c r="D1905" s="12" t="s">
        <v>2617</v>
      </c>
      <c r="E1905" s="17" t="s">
        <v>66</v>
      </c>
      <c r="F1905" s="25" t="str">
        <f>LEFT(E1905,MIN(FIND({0,1,2,3,4,5,6,7,8,9},ASC(E1905)&amp;1234567890))-1)</f>
        <v>Ni</v>
      </c>
      <c r="G1905" s="25">
        <f t="shared" si="58"/>
        <v>1</v>
      </c>
      <c r="H1905" s="25">
        <f>VLOOKUP(F1905,Table!$A$2:$C$121,2,0)</f>
        <v>10</v>
      </c>
      <c r="I1905" s="26">
        <f>VLOOKUP(F1905,Table!$A$2:$C$121,3,0)</f>
        <v>4</v>
      </c>
      <c r="J1905" s="17" t="s">
        <v>11363</v>
      </c>
      <c r="K1905" s="25" t="str">
        <f>LEFT(J1905,MIN(FIND({0,1,2,3,4,5,6,7,8,9},ASC(J1905)&amp;1234567890))-1)</f>
        <v>Th</v>
      </c>
      <c r="L1905" s="25">
        <f t="shared" si="59"/>
        <v>1</v>
      </c>
      <c r="M1905" s="25">
        <f>VLOOKUP(K1905,Table!$A$2:$C$121,2,0)</f>
        <v>3</v>
      </c>
      <c r="N1905" s="26">
        <f>VLOOKUP(K1905,Table!$A$2:$C$121,3,0)</f>
        <v>7</v>
      </c>
      <c r="O1905" s="13" t="str">
        <f>VLOOKUP(A1905,Table!$U$1:$V$230,2,0)</f>
        <v>Orthorhombic</v>
      </c>
      <c r="P1905" s="1"/>
    </row>
    <row r="1906" spans="1:16">
      <c r="A1906" s="12">
        <v>62</v>
      </c>
      <c r="B1906" s="12">
        <v>105428</v>
      </c>
      <c r="C1906" s="12" t="s">
        <v>2293</v>
      </c>
      <c r="D1906" s="12" t="s">
        <v>2618</v>
      </c>
      <c r="E1906" s="17" t="s">
        <v>66</v>
      </c>
      <c r="F1906" s="25" t="str">
        <f>LEFT(E1906,MIN(FIND({0,1,2,3,4,5,6,7,8,9},ASC(E1906)&amp;1234567890))-1)</f>
        <v>Ni</v>
      </c>
      <c r="G1906" s="25">
        <f t="shared" si="58"/>
        <v>1</v>
      </c>
      <c r="H1906" s="25">
        <f>VLOOKUP(F1906,Table!$A$2:$C$121,2,0)</f>
        <v>10</v>
      </c>
      <c r="I1906" s="26">
        <f>VLOOKUP(F1906,Table!$A$2:$C$121,3,0)</f>
        <v>4</v>
      </c>
      <c r="J1906" s="17" t="s">
        <v>11334</v>
      </c>
      <c r="K1906" s="25" t="str">
        <f>LEFT(J1906,MIN(FIND({0,1,2,3,4,5,6,7,8,9},ASC(J1906)&amp;1234567890))-1)</f>
        <v>Tm</v>
      </c>
      <c r="L1906" s="25">
        <f t="shared" si="59"/>
        <v>1</v>
      </c>
      <c r="M1906" s="25">
        <f>VLOOKUP(K1906,Table!$A$2:$C$121,2,0)</f>
        <v>3</v>
      </c>
      <c r="N1906" s="26">
        <f>VLOOKUP(K1906,Table!$A$2:$C$121,3,0)</f>
        <v>6</v>
      </c>
      <c r="O1906" s="13" t="str">
        <f>VLOOKUP(A1906,Table!$U$1:$V$230,2,0)</f>
        <v>Orthorhombic</v>
      </c>
      <c r="P1906" s="1"/>
    </row>
    <row r="1907" spans="1:16">
      <c r="A1907" s="12">
        <v>62</v>
      </c>
      <c r="B1907" s="12">
        <v>105456</v>
      </c>
      <c r="C1907" s="12" t="s">
        <v>2293</v>
      </c>
      <c r="D1907" s="12" t="s">
        <v>1342</v>
      </c>
      <c r="E1907" s="17" t="s">
        <v>66</v>
      </c>
      <c r="F1907" s="25" t="str">
        <f>LEFT(E1907,MIN(FIND({0,1,2,3,4,5,6,7,8,9},ASC(E1907)&amp;1234567890))-1)</f>
        <v>Ni</v>
      </c>
      <c r="G1907" s="25">
        <f t="shared" si="58"/>
        <v>1</v>
      </c>
      <c r="H1907" s="25">
        <f>VLOOKUP(F1907,Table!$A$2:$C$121,2,0)</f>
        <v>10</v>
      </c>
      <c r="I1907" s="26">
        <f>VLOOKUP(F1907,Table!$A$2:$C$121,3,0)</f>
        <v>4</v>
      </c>
      <c r="J1907" s="17" t="s">
        <v>11336</v>
      </c>
      <c r="K1907" s="25" t="str">
        <f>LEFT(J1907,MIN(FIND({0,1,2,3,4,5,6,7,8,9},ASC(J1907)&amp;1234567890))-1)</f>
        <v>Y</v>
      </c>
      <c r="L1907" s="25">
        <f t="shared" si="59"/>
        <v>1</v>
      </c>
      <c r="M1907" s="25">
        <f>VLOOKUP(K1907,Table!$A$2:$C$121,2,0)</f>
        <v>3</v>
      </c>
      <c r="N1907" s="26">
        <f>VLOOKUP(K1907,Table!$A$2:$C$121,3,0)</f>
        <v>5</v>
      </c>
      <c r="O1907" s="13" t="str">
        <f>VLOOKUP(A1907,Table!$U$1:$V$230,2,0)</f>
        <v>Orthorhombic</v>
      </c>
      <c r="P1907" s="1"/>
    </row>
    <row r="1908" spans="1:16">
      <c r="A1908" s="12">
        <v>62</v>
      </c>
      <c r="B1908" s="12">
        <v>105624</v>
      </c>
      <c r="C1908" s="12" t="s">
        <v>2293</v>
      </c>
      <c r="D1908" s="12" t="s">
        <v>2619</v>
      </c>
      <c r="E1908" s="17" t="s">
        <v>586</v>
      </c>
      <c r="F1908" s="25" t="str">
        <f>LEFT(E1908,MIN(FIND({0,1,2,3,4,5,6,7,8,9},ASC(E1908)&amp;1234567890))-1)</f>
        <v>Pb</v>
      </c>
      <c r="G1908" s="25">
        <f t="shared" si="58"/>
        <v>1</v>
      </c>
      <c r="H1908" s="25">
        <f>VLOOKUP(F1908,Table!$A$2:$C$121,2,0)</f>
        <v>14</v>
      </c>
      <c r="I1908" s="26">
        <f>VLOOKUP(F1908,Table!$A$2:$C$121,3,0)</f>
        <v>6</v>
      </c>
      <c r="J1908" s="17" t="s">
        <v>11650</v>
      </c>
      <c r="K1908" s="25" t="str">
        <f>LEFT(J1908,MIN(FIND({0,1,2,3,4,5,6,7,8,9},ASC(J1908)&amp;1234567890))-1)</f>
        <v>Sr</v>
      </c>
      <c r="L1908" s="25">
        <f t="shared" si="59"/>
        <v>2</v>
      </c>
      <c r="M1908" s="25">
        <f>VLOOKUP(K1908,Table!$A$2:$C$121,2,0)</f>
        <v>2</v>
      </c>
      <c r="N1908" s="26">
        <f>VLOOKUP(K1908,Table!$A$2:$C$121,3,0)</f>
        <v>5</v>
      </c>
      <c r="O1908" s="13" t="str">
        <f>VLOOKUP(A1908,Table!$U$1:$V$230,2,0)</f>
        <v>Orthorhombic</v>
      </c>
      <c r="P1908" s="1"/>
    </row>
    <row r="1909" spans="1:16">
      <c r="A1909" s="12">
        <v>62</v>
      </c>
      <c r="B1909" s="12">
        <v>105643</v>
      </c>
      <c r="C1909" s="12" t="s">
        <v>2293</v>
      </c>
      <c r="D1909" s="12" t="s">
        <v>2620</v>
      </c>
      <c r="E1909" s="17" t="s">
        <v>11943</v>
      </c>
      <c r="F1909" s="25" t="str">
        <f>LEFT(E1909,MIN(FIND({0,1,2,3,4,5,6,7,8,9},ASC(E1909)&amp;1234567890))-1)</f>
        <v>Pb</v>
      </c>
      <c r="G1909" s="25">
        <f t="shared" si="58"/>
        <v>4</v>
      </c>
      <c r="H1909" s="25">
        <f>VLOOKUP(F1909,Table!$A$2:$C$121,2,0)</f>
        <v>14</v>
      </c>
      <c r="I1909" s="26">
        <f>VLOOKUP(F1909,Table!$A$2:$C$121,3,0)</f>
        <v>6</v>
      </c>
      <c r="J1909" s="17" t="s">
        <v>11460</v>
      </c>
      <c r="K1909" s="25" t="str">
        <f>LEFT(J1909,MIN(FIND({0,1,2,3,4,5,6,7,8,9},ASC(J1909)&amp;1234567890))-1)</f>
        <v>Y</v>
      </c>
      <c r="L1909" s="25">
        <f t="shared" si="59"/>
        <v>5</v>
      </c>
      <c r="M1909" s="25">
        <f>VLOOKUP(K1909,Table!$A$2:$C$121,2,0)</f>
        <v>3</v>
      </c>
      <c r="N1909" s="26">
        <f>VLOOKUP(K1909,Table!$A$2:$C$121,3,0)</f>
        <v>5</v>
      </c>
      <c r="O1909" s="13" t="str">
        <f>VLOOKUP(A1909,Table!$U$1:$V$230,2,0)</f>
        <v>Orthorhombic</v>
      </c>
      <c r="P1909" s="1"/>
    </row>
    <row r="1910" spans="1:16">
      <c r="A1910" s="12">
        <v>62</v>
      </c>
      <c r="B1910" s="12">
        <v>105645</v>
      </c>
      <c r="C1910" s="12" t="s">
        <v>2293</v>
      </c>
      <c r="D1910" s="12" t="s">
        <v>2621</v>
      </c>
      <c r="E1910" s="17" t="s">
        <v>586</v>
      </c>
      <c r="F1910" s="25" t="str">
        <f>LEFT(E1910,MIN(FIND({0,1,2,3,4,5,6,7,8,9},ASC(E1910)&amp;1234567890))-1)</f>
        <v>Pb</v>
      </c>
      <c r="G1910" s="25">
        <f t="shared" si="58"/>
        <v>1</v>
      </c>
      <c r="H1910" s="25">
        <f>VLOOKUP(F1910,Table!$A$2:$C$121,2,0)</f>
        <v>14</v>
      </c>
      <c r="I1910" s="26">
        <f>VLOOKUP(F1910,Table!$A$2:$C$121,3,0)</f>
        <v>6</v>
      </c>
      <c r="J1910" s="17" t="s">
        <v>537</v>
      </c>
      <c r="K1910" s="25" t="str">
        <f>LEFT(J1910,MIN(FIND({0,1,2,3,4,5,6,7,8,9},ASC(J1910)&amp;1234567890))-1)</f>
        <v>Yb</v>
      </c>
      <c r="L1910" s="25">
        <f t="shared" si="59"/>
        <v>2</v>
      </c>
      <c r="M1910" s="25">
        <f>VLOOKUP(K1910,Table!$A$2:$C$121,2,0)</f>
        <v>3</v>
      </c>
      <c r="N1910" s="26">
        <f>VLOOKUP(K1910,Table!$A$2:$C$121,3,0)</f>
        <v>6</v>
      </c>
      <c r="O1910" s="13" t="str">
        <f>VLOOKUP(A1910,Table!$U$1:$V$230,2,0)</f>
        <v>Orthorhombic</v>
      </c>
      <c r="P1910" s="1"/>
    </row>
    <row r="1911" spans="1:16">
      <c r="A1911" s="12">
        <v>62</v>
      </c>
      <c r="B1911" s="12">
        <v>105658</v>
      </c>
      <c r="C1911" s="12" t="s">
        <v>2293</v>
      </c>
      <c r="D1911" s="12" t="s">
        <v>2622</v>
      </c>
      <c r="E1911" s="17" t="s">
        <v>541</v>
      </c>
      <c r="F1911" s="25" t="str">
        <f>LEFT(E1911,MIN(FIND({0,1,2,3,4,5,6,7,8,9},ASC(E1911)&amp;1234567890))-1)</f>
        <v>Pd</v>
      </c>
      <c r="G1911" s="25">
        <f t="shared" si="58"/>
        <v>1</v>
      </c>
      <c r="H1911" s="25">
        <f>VLOOKUP(F1911,Table!$A$2:$C$121,2,0)</f>
        <v>10</v>
      </c>
      <c r="I1911" s="26">
        <f>VLOOKUP(F1911,Table!$A$2:$C$121,3,0)</f>
        <v>5</v>
      </c>
      <c r="J1911" s="17" t="s">
        <v>11502</v>
      </c>
      <c r="K1911" s="25" t="str">
        <f>LEFT(J1911,MIN(FIND({0,1,2,3,4,5,6,7,8,9},ASC(J1911)&amp;1234567890))-1)</f>
        <v>Pu</v>
      </c>
      <c r="L1911" s="25">
        <f t="shared" si="59"/>
        <v>1</v>
      </c>
      <c r="M1911" s="25">
        <f>VLOOKUP(K1911,Table!$A$2:$C$121,2,0)</f>
        <v>3</v>
      </c>
      <c r="N1911" s="26">
        <f>VLOOKUP(K1911,Table!$A$2:$C$121,3,0)</f>
        <v>7</v>
      </c>
      <c r="O1911" s="13" t="str">
        <f>VLOOKUP(A1911,Table!$U$1:$V$230,2,0)</f>
        <v>Orthorhombic</v>
      </c>
      <c r="P1911" s="1"/>
    </row>
    <row r="1912" spans="1:16">
      <c r="A1912" s="12">
        <v>62</v>
      </c>
      <c r="B1912" s="12">
        <v>105683</v>
      </c>
      <c r="C1912" s="12" t="s">
        <v>2342</v>
      </c>
      <c r="D1912" s="12" t="s">
        <v>2623</v>
      </c>
      <c r="E1912" s="17" t="s">
        <v>541</v>
      </c>
      <c r="F1912" s="25" t="str">
        <f>LEFT(E1912,MIN(FIND({0,1,2,3,4,5,6,7,8,9},ASC(E1912)&amp;1234567890))-1)</f>
        <v>Pd</v>
      </c>
      <c r="G1912" s="25">
        <f t="shared" si="58"/>
        <v>1</v>
      </c>
      <c r="H1912" s="25">
        <f>VLOOKUP(F1912,Table!$A$2:$C$121,2,0)</f>
        <v>10</v>
      </c>
      <c r="I1912" s="26">
        <f>VLOOKUP(F1912,Table!$A$2:$C$121,3,0)</f>
        <v>5</v>
      </c>
      <c r="J1912" s="17" t="s">
        <v>11291</v>
      </c>
      <c r="K1912" s="25" t="str">
        <f>LEFT(J1912,MIN(FIND({0,1,2,3,4,5,6,7,8,9},ASC(J1912)&amp;1234567890))-1)</f>
        <v>Sn</v>
      </c>
      <c r="L1912" s="25">
        <f t="shared" si="59"/>
        <v>1</v>
      </c>
      <c r="M1912" s="25">
        <f>VLOOKUP(K1912,Table!$A$2:$C$121,2,0)</f>
        <v>14</v>
      </c>
      <c r="N1912" s="26">
        <f>VLOOKUP(K1912,Table!$A$2:$C$121,3,0)</f>
        <v>5</v>
      </c>
      <c r="O1912" s="13" t="str">
        <f>VLOOKUP(A1912,Table!$U$1:$V$230,2,0)</f>
        <v>Orthorhombic</v>
      </c>
      <c r="P1912" s="1"/>
    </row>
    <row r="1913" spans="1:16">
      <c r="A1913" s="12">
        <v>62</v>
      </c>
      <c r="B1913" s="12">
        <v>105716</v>
      </c>
      <c r="C1913" s="12" t="s">
        <v>2293</v>
      </c>
      <c r="D1913" s="12" t="s">
        <v>2624</v>
      </c>
      <c r="E1913" s="17" t="s">
        <v>541</v>
      </c>
      <c r="F1913" s="25" t="str">
        <f>LEFT(E1913,MIN(FIND({0,1,2,3,4,5,6,7,8,9},ASC(E1913)&amp;1234567890))-1)</f>
        <v>Pd</v>
      </c>
      <c r="G1913" s="25">
        <f t="shared" si="58"/>
        <v>1</v>
      </c>
      <c r="H1913" s="25">
        <f>VLOOKUP(F1913,Table!$A$2:$C$121,2,0)</f>
        <v>10</v>
      </c>
      <c r="I1913" s="26">
        <f>VLOOKUP(F1913,Table!$A$2:$C$121,3,0)</f>
        <v>5</v>
      </c>
      <c r="J1913" s="17" t="s">
        <v>11363</v>
      </c>
      <c r="K1913" s="25" t="str">
        <f>LEFT(J1913,MIN(FIND({0,1,2,3,4,5,6,7,8,9},ASC(J1913)&amp;1234567890))-1)</f>
        <v>Th</v>
      </c>
      <c r="L1913" s="25">
        <f t="shared" si="59"/>
        <v>1</v>
      </c>
      <c r="M1913" s="25">
        <f>VLOOKUP(K1913,Table!$A$2:$C$121,2,0)</f>
        <v>3</v>
      </c>
      <c r="N1913" s="26">
        <f>VLOOKUP(K1913,Table!$A$2:$C$121,3,0)</f>
        <v>7</v>
      </c>
      <c r="O1913" s="13" t="str">
        <f>VLOOKUP(A1913,Table!$U$1:$V$230,2,0)</f>
        <v>Orthorhombic</v>
      </c>
      <c r="P1913" s="1"/>
    </row>
    <row r="1914" spans="1:16">
      <c r="A1914" s="12">
        <v>62</v>
      </c>
      <c r="B1914" s="12">
        <v>105779</v>
      </c>
      <c r="C1914" s="12" t="s">
        <v>2293</v>
      </c>
      <c r="D1914" s="12" t="s">
        <v>2625</v>
      </c>
      <c r="E1914" s="17" t="s">
        <v>11355</v>
      </c>
      <c r="F1914" s="25" t="str">
        <f>LEFT(E1914,MIN(FIND({0,1,2,3,4,5,6,7,8,9},ASC(E1914)&amp;1234567890))-1)</f>
        <v>Pt</v>
      </c>
      <c r="G1914" s="25">
        <f t="shared" si="58"/>
        <v>3</v>
      </c>
      <c r="H1914" s="25">
        <f>VLOOKUP(F1914,Table!$A$2:$C$121,2,0)</f>
        <v>10</v>
      </c>
      <c r="I1914" s="26">
        <f>VLOOKUP(F1914,Table!$A$2:$C$121,3,0)</f>
        <v>6</v>
      </c>
      <c r="J1914" s="17" t="s">
        <v>11985</v>
      </c>
      <c r="K1914" s="25" t="str">
        <f>LEFT(J1914,MIN(FIND({0,1,2,3,4,5,6,7,8,9},ASC(J1914)&amp;1234567890))-1)</f>
        <v>Sr</v>
      </c>
      <c r="L1914" s="25">
        <f t="shared" si="59"/>
        <v>7</v>
      </c>
      <c r="M1914" s="25">
        <f>VLOOKUP(K1914,Table!$A$2:$C$121,2,0)</f>
        <v>2</v>
      </c>
      <c r="N1914" s="26">
        <f>VLOOKUP(K1914,Table!$A$2:$C$121,3,0)</f>
        <v>5</v>
      </c>
      <c r="O1914" s="13" t="str">
        <f>VLOOKUP(A1914,Table!$U$1:$V$230,2,0)</f>
        <v>Orthorhombic</v>
      </c>
      <c r="P1914" s="1"/>
    </row>
    <row r="1915" spans="1:16">
      <c r="A1915" s="12">
        <v>62</v>
      </c>
      <c r="B1915" s="12">
        <v>105785</v>
      </c>
      <c r="C1915" s="12" t="s">
        <v>2293</v>
      </c>
      <c r="D1915" s="12" t="s">
        <v>2626</v>
      </c>
      <c r="E1915" s="17" t="s">
        <v>539</v>
      </c>
      <c r="F1915" s="25" t="str">
        <f>LEFT(E1915,MIN(FIND({0,1,2,3,4,5,6,7,8,9},ASC(E1915)&amp;1234567890))-1)</f>
        <v>Pt</v>
      </c>
      <c r="G1915" s="25">
        <f t="shared" si="58"/>
        <v>1</v>
      </c>
      <c r="H1915" s="25">
        <f>VLOOKUP(F1915,Table!$A$2:$C$121,2,0)</f>
        <v>10</v>
      </c>
      <c r="I1915" s="26">
        <f>VLOOKUP(F1915,Table!$A$2:$C$121,3,0)</f>
        <v>6</v>
      </c>
      <c r="J1915" s="17" t="s">
        <v>11956</v>
      </c>
      <c r="K1915" s="25" t="str">
        <f>LEFT(J1915,MIN(FIND({0,1,2,3,4,5,6,7,8,9},ASC(J1915)&amp;1234567890))-1)</f>
        <v>Sc</v>
      </c>
      <c r="L1915" s="25">
        <f t="shared" si="59"/>
        <v>2</v>
      </c>
      <c r="M1915" s="25">
        <f>VLOOKUP(K1915,Table!$A$2:$C$121,2,0)</f>
        <v>3</v>
      </c>
      <c r="N1915" s="26">
        <f>VLOOKUP(K1915,Table!$A$2:$C$121,3,0)</f>
        <v>4</v>
      </c>
      <c r="O1915" s="13" t="str">
        <f>VLOOKUP(A1915,Table!$U$1:$V$230,2,0)</f>
        <v>Orthorhombic</v>
      </c>
      <c r="P1915" s="1"/>
    </row>
    <row r="1916" spans="1:16">
      <c r="A1916" s="12">
        <v>62</v>
      </c>
      <c r="B1916" s="12">
        <v>105806</v>
      </c>
      <c r="C1916" s="12" t="s">
        <v>2293</v>
      </c>
      <c r="D1916" s="12" t="s">
        <v>2627</v>
      </c>
      <c r="E1916" s="17" t="s">
        <v>539</v>
      </c>
      <c r="F1916" s="25" t="str">
        <f>LEFT(E1916,MIN(FIND({0,1,2,3,4,5,6,7,8,9},ASC(E1916)&amp;1234567890))-1)</f>
        <v>Pt</v>
      </c>
      <c r="G1916" s="25">
        <f t="shared" si="58"/>
        <v>1</v>
      </c>
      <c r="H1916" s="25">
        <f>VLOOKUP(F1916,Table!$A$2:$C$121,2,0)</f>
        <v>10</v>
      </c>
      <c r="I1916" s="26">
        <f>VLOOKUP(F1916,Table!$A$2:$C$121,3,0)</f>
        <v>6</v>
      </c>
      <c r="J1916" s="17" t="s">
        <v>11367</v>
      </c>
      <c r="K1916" s="25" t="str">
        <f>LEFT(J1916,MIN(FIND({0,1,2,3,4,5,6,7,8,9},ASC(J1916)&amp;1234567890))-1)</f>
        <v>Tb</v>
      </c>
      <c r="L1916" s="25">
        <f t="shared" si="59"/>
        <v>2</v>
      </c>
      <c r="M1916" s="25">
        <f>VLOOKUP(K1916,Table!$A$2:$C$121,2,0)</f>
        <v>3</v>
      </c>
      <c r="N1916" s="26">
        <f>VLOOKUP(K1916,Table!$A$2:$C$121,3,0)</f>
        <v>6</v>
      </c>
      <c r="O1916" s="13" t="str">
        <f>VLOOKUP(A1916,Table!$U$1:$V$230,2,0)</f>
        <v>Orthorhombic</v>
      </c>
      <c r="P1916" s="1"/>
    </row>
    <row r="1917" spans="1:16">
      <c r="A1917" s="12">
        <v>62</v>
      </c>
      <c r="B1917" s="12">
        <v>105847</v>
      </c>
      <c r="C1917" s="12" t="s">
        <v>2293</v>
      </c>
      <c r="D1917" s="12" t="s">
        <v>2628</v>
      </c>
      <c r="E1917" s="17" t="s">
        <v>539</v>
      </c>
      <c r="F1917" s="25" t="str">
        <f>LEFT(E1917,MIN(FIND({0,1,2,3,4,5,6,7,8,9},ASC(E1917)&amp;1234567890))-1)</f>
        <v>Pt</v>
      </c>
      <c r="G1917" s="25">
        <f t="shared" si="58"/>
        <v>1</v>
      </c>
      <c r="H1917" s="25">
        <f>VLOOKUP(F1917,Table!$A$2:$C$121,2,0)</f>
        <v>10</v>
      </c>
      <c r="I1917" s="26">
        <f>VLOOKUP(F1917,Table!$A$2:$C$121,3,0)</f>
        <v>6</v>
      </c>
      <c r="J1917" s="17" t="s">
        <v>530</v>
      </c>
      <c r="K1917" s="25" t="str">
        <f>LEFT(J1917,MIN(FIND({0,1,2,3,4,5,6,7,8,9},ASC(J1917)&amp;1234567890))-1)</f>
        <v>Yb</v>
      </c>
      <c r="L1917" s="25">
        <f t="shared" si="59"/>
        <v>1</v>
      </c>
      <c r="M1917" s="25">
        <f>VLOOKUP(K1917,Table!$A$2:$C$121,2,0)</f>
        <v>3</v>
      </c>
      <c r="N1917" s="26">
        <f>VLOOKUP(K1917,Table!$A$2:$C$121,3,0)</f>
        <v>6</v>
      </c>
      <c r="O1917" s="13" t="str">
        <f>VLOOKUP(A1917,Table!$U$1:$V$230,2,0)</f>
        <v>Orthorhombic</v>
      </c>
      <c r="P1917" s="1"/>
    </row>
    <row r="1918" spans="1:16">
      <c r="A1918" s="12">
        <v>62</v>
      </c>
      <c r="B1918" s="12">
        <v>105931</v>
      </c>
      <c r="C1918" s="12" t="s">
        <v>2293</v>
      </c>
      <c r="D1918" s="12" t="s">
        <v>2629</v>
      </c>
      <c r="E1918" s="17" t="s">
        <v>11696</v>
      </c>
      <c r="F1918" s="25" t="str">
        <f>LEFT(E1918,MIN(FIND({0,1,2,3,4,5,6,7,8,9},ASC(E1918)&amp;1234567890))-1)</f>
        <v>Rh</v>
      </c>
      <c r="G1918" s="25">
        <f t="shared" si="58"/>
        <v>2</v>
      </c>
      <c r="H1918" s="25">
        <f>VLOOKUP(F1918,Table!$A$2:$C$121,2,0)</f>
        <v>9</v>
      </c>
      <c r="I1918" s="26">
        <f>VLOOKUP(F1918,Table!$A$2:$C$121,3,0)</f>
        <v>5</v>
      </c>
      <c r="J1918" s="17" t="s">
        <v>11291</v>
      </c>
      <c r="K1918" s="25" t="str">
        <f>LEFT(J1918,MIN(FIND({0,1,2,3,4,5,6,7,8,9},ASC(J1918)&amp;1234567890))-1)</f>
        <v>Sn</v>
      </c>
      <c r="L1918" s="25">
        <f t="shared" si="59"/>
        <v>1</v>
      </c>
      <c r="M1918" s="25">
        <f>VLOOKUP(K1918,Table!$A$2:$C$121,2,0)</f>
        <v>14</v>
      </c>
      <c r="N1918" s="26">
        <f>VLOOKUP(K1918,Table!$A$2:$C$121,3,0)</f>
        <v>5</v>
      </c>
      <c r="O1918" s="13" t="str">
        <f>VLOOKUP(A1918,Table!$U$1:$V$230,2,0)</f>
        <v>Orthorhombic</v>
      </c>
      <c r="P1918" s="1"/>
    </row>
    <row r="1919" spans="1:16">
      <c r="A1919" s="12">
        <v>62</v>
      </c>
      <c r="B1919" s="12">
        <v>105979</v>
      </c>
      <c r="C1919" s="12" t="s">
        <v>2293</v>
      </c>
      <c r="D1919" s="12" t="s">
        <v>2630</v>
      </c>
      <c r="E1919" s="17" t="s">
        <v>11294</v>
      </c>
      <c r="F1919" s="25" t="str">
        <f>LEFT(E1919,MIN(FIND({0,1,2,3,4,5,6,7,8,9},ASC(E1919)&amp;1234567890))-1)</f>
        <v>Rh</v>
      </c>
      <c r="G1919" s="25">
        <f t="shared" si="58"/>
        <v>1</v>
      </c>
      <c r="H1919" s="25">
        <f>VLOOKUP(F1919,Table!$A$2:$C$121,2,0)</f>
        <v>9</v>
      </c>
      <c r="I1919" s="26">
        <f>VLOOKUP(F1919,Table!$A$2:$C$121,3,0)</f>
        <v>5</v>
      </c>
      <c r="J1919" s="17" t="s">
        <v>377</v>
      </c>
      <c r="K1919" s="25" t="str">
        <f>LEFT(J1919,MIN(FIND({0,1,2,3,4,5,6,7,8,9},ASC(J1919)&amp;1234567890))-1)</f>
        <v>Zr</v>
      </c>
      <c r="L1919" s="25">
        <f t="shared" si="59"/>
        <v>1</v>
      </c>
      <c r="M1919" s="25">
        <f>VLOOKUP(K1919,Table!$A$2:$C$121,2,0)</f>
        <v>4</v>
      </c>
      <c r="N1919" s="26">
        <f>VLOOKUP(K1919,Table!$A$2:$C$121,3,0)</f>
        <v>5</v>
      </c>
      <c r="O1919" s="13" t="str">
        <f>VLOOKUP(A1919,Table!$U$1:$V$230,2,0)</f>
        <v>Orthorhombic</v>
      </c>
      <c r="P1919" s="1"/>
    </row>
    <row r="1920" spans="1:16">
      <c r="A1920" s="12">
        <v>62</v>
      </c>
      <c r="B1920" s="12">
        <v>106075</v>
      </c>
      <c r="C1920" s="12" t="s">
        <v>2293</v>
      </c>
      <c r="D1920" s="12" t="s">
        <v>2631</v>
      </c>
      <c r="E1920" s="17" t="s">
        <v>11291</v>
      </c>
      <c r="F1920" s="25" t="str">
        <f>LEFT(E1920,MIN(FIND({0,1,2,3,4,5,6,7,8,9},ASC(E1920)&amp;1234567890))-1)</f>
        <v>Sn</v>
      </c>
      <c r="G1920" s="25">
        <f t="shared" si="58"/>
        <v>1</v>
      </c>
      <c r="H1920" s="25">
        <f>VLOOKUP(F1920,Table!$A$2:$C$121,2,0)</f>
        <v>14</v>
      </c>
      <c r="I1920" s="26">
        <f>VLOOKUP(F1920,Table!$A$2:$C$121,3,0)</f>
        <v>5</v>
      </c>
      <c r="J1920" s="17" t="s">
        <v>11650</v>
      </c>
      <c r="K1920" s="25" t="str">
        <f>LEFT(J1920,MIN(FIND({0,1,2,3,4,5,6,7,8,9},ASC(J1920)&amp;1234567890))-1)</f>
        <v>Sr</v>
      </c>
      <c r="L1920" s="25">
        <f t="shared" si="59"/>
        <v>2</v>
      </c>
      <c r="M1920" s="25">
        <f>VLOOKUP(K1920,Table!$A$2:$C$121,2,0)</f>
        <v>2</v>
      </c>
      <c r="N1920" s="26">
        <f>VLOOKUP(K1920,Table!$A$2:$C$121,3,0)</f>
        <v>5</v>
      </c>
      <c r="O1920" s="13" t="str">
        <f>VLOOKUP(A1920,Table!$U$1:$V$230,2,0)</f>
        <v>Orthorhombic</v>
      </c>
      <c r="P1920" s="1"/>
    </row>
    <row r="1921" spans="1:16">
      <c r="A1921" s="12">
        <v>62</v>
      </c>
      <c r="B1921" s="12">
        <v>106115</v>
      </c>
      <c r="C1921" s="12" t="s">
        <v>2293</v>
      </c>
      <c r="D1921" s="12" t="s">
        <v>2632</v>
      </c>
      <c r="E1921" s="17" t="s">
        <v>433</v>
      </c>
      <c r="F1921" s="25" t="str">
        <f>LEFT(E1921,MIN(FIND({0,1,2,3,4,5,6,7,8,9},ASC(E1921)&amp;1234567890))-1)</f>
        <v>Sr</v>
      </c>
      <c r="G1921" s="25">
        <f t="shared" si="58"/>
        <v>1</v>
      </c>
      <c r="H1921" s="25">
        <f>VLOOKUP(F1921,Table!$A$2:$C$121,2,0)</f>
        <v>2</v>
      </c>
      <c r="I1921" s="26">
        <f>VLOOKUP(F1921,Table!$A$2:$C$121,3,0)</f>
        <v>5</v>
      </c>
      <c r="J1921" s="17" t="s">
        <v>71</v>
      </c>
      <c r="K1921" s="25" t="str">
        <f>LEFT(J1921,MIN(FIND({0,1,2,3,4,5,6,7,8,9},ASC(J1921)&amp;1234567890))-1)</f>
        <v>Zn</v>
      </c>
      <c r="L1921" s="25">
        <f t="shared" si="59"/>
        <v>5</v>
      </c>
      <c r="M1921" s="25">
        <f>VLOOKUP(K1921,Table!$A$2:$C$121,2,0)</f>
        <v>12</v>
      </c>
      <c r="N1921" s="26">
        <f>VLOOKUP(K1921,Table!$A$2:$C$121,3,0)</f>
        <v>4</v>
      </c>
      <c r="O1921" s="13" t="str">
        <f>VLOOKUP(A1921,Table!$U$1:$V$230,2,0)</f>
        <v>Orthorhombic</v>
      </c>
      <c r="P1921" s="1"/>
    </row>
    <row r="1922" spans="1:16">
      <c r="A1922" s="12">
        <v>62</v>
      </c>
      <c r="B1922" s="12">
        <v>106227</v>
      </c>
      <c r="C1922" s="12" t="s">
        <v>2293</v>
      </c>
      <c r="D1922" s="12" t="s">
        <v>2633</v>
      </c>
      <c r="E1922" s="17" t="s">
        <v>11336</v>
      </c>
      <c r="F1922" s="25" t="str">
        <f>LEFT(E1922,MIN(FIND({0,1,2,3,4,5,6,7,8,9},ASC(E1922)&amp;1234567890))-1)</f>
        <v>Y</v>
      </c>
      <c r="G1922" s="25">
        <f t="shared" ref="G1922:G1985" si="60">IF(SUBSTITUTE(E1922,F1922,"")="",1,SUBSTITUTE(E1922,F1922,""))*1</f>
        <v>1</v>
      </c>
      <c r="H1922" s="25">
        <f>VLOOKUP(F1922,Table!$A$2:$C$121,2,0)</f>
        <v>3</v>
      </c>
      <c r="I1922" s="26">
        <f>VLOOKUP(F1922,Table!$A$2:$C$121,3,0)</f>
        <v>5</v>
      </c>
      <c r="J1922" s="17" t="s">
        <v>11839</v>
      </c>
      <c r="K1922" s="25" t="str">
        <f>LEFT(J1922,MIN(FIND({0,1,2,3,4,5,6,7,8,9},ASC(J1922)&amp;1234567890))-1)</f>
        <v>Zn</v>
      </c>
      <c r="L1922" s="25">
        <f t="shared" ref="L1922:L1985" si="61">IF(SUBSTITUTE(J1922,K1922,"")="",1,SUBSTITUTE(J1922,K1922,""))*1</f>
        <v>3</v>
      </c>
      <c r="M1922" s="25">
        <f>VLOOKUP(K1922,Table!$A$2:$C$121,2,0)</f>
        <v>12</v>
      </c>
      <c r="N1922" s="26">
        <f>VLOOKUP(K1922,Table!$A$2:$C$121,3,0)</f>
        <v>4</v>
      </c>
      <c r="O1922" s="13" t="str">
        <f>VLOOKUP(A1922,Table!$U$1:$V$230,2,0)</f>
        <v>Orthorhombic</v>
      </c>
      <c r="P1922" s="1"/>
    </row>
    <row r="1923" spans="1:16">
      <c r="A1923" s="12">
        <v>62</v>
      </c>
      <c r="B1923" s="12">
        <v>97353</v>
      </c>
      <c r="C1923" s="12" t="s">
        <v>2293</v>
      </c>
      <c r="D1923" s="12" t="s">
        <v>2634</v>
      </c>
      <c r="E1923" s="17" t="s">
        <v>11417</v>
      </c>
      <c r="F1923" s="25" t="str">
        <f>LEFT(E1923,MIN(FIND({0,1,2,3,4,5,6,7,8,9},ASC(E1923)&amp;1234567890))-1)</f>
        <v>Yb</v>
      </c>
      <c r="G1923" s="25">
        <f t="shared" si="60"/>
        <v>5</v>
      </c>
      <c r="H1923" s="25">
        <f>VLOOKUP(F1923,Table!$A$2:$C$121,2,0)</f>
        <v>3</v>
      </c>
      <c r="I1923" s="26">
        <f>VLOOKUP(F1923,Table!$A$2:$C$121,3,0)</f>
        <v>6</v>
      </c>
      <c r="J1923" s="17" t="s">
        <v>11370</v>
      </c>
      <c r="K1923" s="25" t="str">
        <f>LEFT(J1923,MIN(FIND({0,1,2,3,4,5,6,7,8,9},ASC(J1923)&amp;1234567890))-1)</f>
        <v>Ge</v>
      </c>
      <c r="L1923" s="25">
        <f t="shared" si="61"/>
        <v>4</v>
      </c>
      <c r="M1923" s="25">
        <f>VLOOKUP(K1923,Table!$A$2:$C$121,2,0)</f>
        <v>14</v>
      </c>
      <c r="N1923" s="26">
        <f>VLOOKUP(K1923,Table!$A$2:$C$121,3,0)</f>
        <v>4</v>
      </c>
      <c r="O1923" s="13" t="str">
        <f>VLOOKUP(A1923,Table!$U$1:$V$230,2,0)</f>
        <v>Orthorhombic</v>
      </c>
      <c r="P1923" s="1"/>
    </row>
    <row r="1924" spans="1:16">
      <c r="A1924" s="12">
        <v>62</v>
      </c>
      <c r="B1924" s="12">
        <v>97392</v>
      </c>
      <c r="C1924" s="12" t="s">
        <v>2293</v>
      </c>
      <c r="D1924" s="12" t="s">
        <v>2635</v>
      </c>
      <c r="E1924" s="17" t="s">
        <v>11783</v>
      </c>
      <c r="F1924" s="25" t="str">
        <f>LEFT(E1924,MIN(FIND({0,1,2,3,4,5,6,7,8,9},ASC(E1924)&amp;1234567890))-1)</f>
        <v>La</v>
      </c>
      <c r="G1924" s="25">
        <f t="shared" si="60"/>
        <v>5</v>
      </c>
      <c r="H1924" s="25">
        <f>VLOOKUP(F1924,Table!$A$2:$C$121,2,0)</f>
        <v>3</v>
      </c>
      <c r="I1924" s="26">
        <f>VLOOKUP(F1924,Table!$A$2:$C$121,3,0)</f>
        <v>6</v>
      </c>
      <c r="J1924" s="17" t="s">
        <v>11370</v>
      </c>
      <c r="K1924" s="25" t="str">
        <f>LEFT(J1924,MIN(FIND({0,1,2,3,4,5,6,7,8,9},ASC(J1924)&amp;1234567890))-1)</f>
        <v>Ge</v>
      </c>
      <c r="L1924" s="25">
        <f t="shared" si="61"/>
        <v>4</v>
      </c>
      <c r="M1924" s="25">
        <f>VLOOKUP(K1924,Table!$A$2:$C$121,2,0)</f>
        <v>14</v>
      </c>
      <c r="N1924" s="26">
        <f>VLOOKUP(K1924,Table!$A$2:$C$121,3,0)</f>
        <v>4</v>
      </c>
      <c r="O1924" s="13" t="str">
        <f>VLOOKUP(A1924,Table!$U$1:$V$230,2,0)</f>
        <v>Orthorhombic</v>
      </c>
      <c r="P1924" s="1"/>
    </row>
    <row r="1925" spans="1:16">
      <c r="A1925" s="12">
        <v>62</v>
      </c>
      <c r="B1925" s="12">
        <v>97513</v>
      </c>
      <c r="C1925" s="12" t="s">
        <v>2293</v>
      </c>
      <c r="D1925" s="12" t="s">
        <v>2636</v>
      </c>
      <c r="E1925" s="17" t="s">
        <v>11550</v>
      </c>
      <c r="F1925" s="25" t="str">
        <f>LEFT(E1925,MIN(FIND({0,1,2,3,4,5,6,7,8,9},ASC(E1925)&amp;1234567890))-1)</f>
        <v>Sn</v>
      </c>
      <c r="G1925" s="25">
        <f t="shared" si="60"/>
        <v>2</v>
      </c>
      <c r="H1925" s="25">
        <f>VLOOKUP(F1925,Table!$A$2:$C$121,2,0)</f>
        <v>14</v>
      </c>
      <c r="I1925" s="26">
        <f>VLOOKUP(F1925,Table!$A$2:$C$121,3,0)</f>
        <v>5</v>
      </c>
      <c r="J1925" s="17" t="s">
        <v>336</v>
      </c>
      <c r="K1925" s="25" t="str">
        <f>LEFT(J1925,MIN(FIND({0,1,2,3,4,5,6,7,8,9},ASC(J1925)&amp;1234567890))-1)</f>
        <v>S</v>
      </c>
      <c r="L1925" s="25">
        <f t="shared" si="61"/>
        <v>3</v>
      </c>
      <c r="M1925" s="25">
        <f>VLOOKUP(K1925,Table!$A$2:$C$121,2,0)</f>
        <v>16</v>
      </c>
      <c r="N1925" s="26">
        <f>VLOOKUP(K1925,Table!$A$2:$C$121,3,0)</f>
        <v>3</v>
      </c>
      <c r="O1925" s="13" t="str">
        <f>VLOOKUP(A1925,Table!$U$1:$V$230,2,0)</f>
        <v>Orthorhombic</v>
      </c>
      <c r="P1925" s="1"/>
    </row>
    <row r="1926" spans="1:16">
      <c r="A1926" s="12">
        <v>62</v>
      </c>
      <c r="B1926" s="12">
        <v>240201</v>
      </c>
      <c r="C1926" s="12" t="s">
        <v>2293</v>
      </c>
      <c r="D1926" s="12" t="s">
        <v>2637</v>
      </c>
      <c r="E1926" s="17" t="s">
        <v>45</v>
      </c>
      <c r="F1926" s="25" t="str">
        <f>LEFT(E1926,MIN(FIND({0,1,2,3,4,5,6,7,8,9},ASC(E1926)&amp;1234567890))-1)</f>
        <v>In</v>
      </c>
      <c r="G1926" s="25">
        <f t="shared" si="60"/>
        <v>3</v>
      </c>
      <c r="H1926" s="25">
        <f>VLOOKUP(F1926,Table!$A$2:$C$121,2,0)</f>
        <v>13</v>
      </c>
      <c r="I1926" s="26">
        <f>VLOOKUP(F1926,Table!$A$2:$C$121,3,0)</f>
        <v>5</v>
      </c>
      <c r="J1926" s="17" t="s">
        <v>72</v>
      </c>
      <c r="K1926" s="25" t="str">
        <f>LEFT(J1926,MIN(FIND({0,1,2,3,4,5,6,7,8,9},ASC(J1926)&amp;1234567890))-1)</f>
        <v>Ir</v>
      </c>
      <c r="L1926" s="25">
        <f t="shared" si="61"/>
        <v>1</v>
      </c>
      <c r="M1926" s="25">
        <f>VLOOKUP(K1926,Table!$A$2:$C$121,2,0)</f>
        <v>9</v>
      </c>
      <c r="N1926" s="26">
        <f>VLOOKUP(K1926,Table!$A$2:$C$121,3,0)</f>
        <v>6</v>
      </c>
      <c r="O1926" s="13" t="str">
        <f>VLOOKUP(A1926,Table!$U$1:$V$230,2,0)</f>
        <v>Orthorhombic</v>
      </c>
      <c r="P1926" s="1"/>
    </row>
    <row r="1927" spans="1:16">
      <c r="A1927" s="12">
        <v>62</v>
      </c>
      <c r="B1927" s="12">
        <v>99177</v>
      </c>
      <c r="C1927" s="12" t="s">
        <v>2293</v>
      </c>
      <c r="D1927" s="12" t="s">
        <v>2638</v>
      </c>
      <c r="E1927" s="17" t="s">
        <v>11410</v>
      </c>
      <c r="F1927" s="25" t="str">
        <f>LEFT(E1927,MIN(FIND({0,1,2,3,4,5,6,7,8,9},ASC(E1927)&amp;1234567890))-1)</f>
        <v>Na</v>
      </c>
      <c r="G1927" s="25">
        <f t="shared" si="60"/>
        <v>1</v>
      </c>
      <c r="H1927" s="25">
        <f>VLOOKUP(F1927,Table!$A$2:$C$121,2,0)</f>
        <v>1</v>
      </c>
      <c r="I1927" s="26">
        <f>VLOOKUP(F1927,Table!$A$2:$C$121,3,0)</f>
        <v>3</v>
      </c>
      <c r="J1927" s="17" t="s">
        <v>360</v>
      </c>
      <c r="K1927" s="25" t="str">
        <f>LEFT(J1927,MIN(FIND({0,1,2,3,4,5,6,7,8,9},ASC(J1927)&amp;1234567890))-1)</f>
        <v>P</v>
      </c>
      <c r="L1927" s="25">
        <f t="shared" si="61"/>
        <v>5</v>
      </c>
      <c r="M1927" s="25">
        <f>VLOOKUP(K1927,Table!$A$2:$C$121,2,0)</f>
        <v>15</v>
      </c>
      <c r="N1927" s="26">
        <f>VLOOKUP(K1927,Table!$A$2:$C$121,3,0)</f>
        <v>3</v>
      </c>
      <c r="O1927" s="13" t="str">
        <f>VLOOKUP(A1927,Table!$U$1:$V$230,2,0)</f>
        <v>Orthorhombic</v>
      </c>
      <c r="P1927" s="1"/>
    </row>
    <row r="1928" spans="1:16">
      <c r="A1928" s="12">
        <v>62</v>
      </c>
      <c r="B1928" s="12">
        <v>99837</v>
      </c>
      <c r="C1928" s="12" t="s">
        <v>2293</v>
      </c>
      <c r="D1928" s="12" t="s">
        <v>1364</v>
      </c>
      <c r="E1928" s="17" t="s">
        <v>11543</v>
      </c>
      <c r="F1928" s="25" t="str">
        <f>LEFT(E1928,MIN(FIND({0,1,2,3,4,5,6,7,8,9},ASC(E1928)&amp;1234567890))-1)</f>
        <v>Er</v>
      </c>
      <c r="G1928" s="25">
        <f t="shared" si="60"/>
        <v>5</v>
      </c>
      <c r="H1928" s="25">
        <f>VLOOKUP(F1928,Table!$A$2:$C$121,2,0)</f>
        <v>3</v>
      </c>
      <c r="I1928" s="26">
        <f>VLOOKUP(F1928,Table!$A$2:$C$121,3,0)</f>
        <v>6</v>
      </c>
      <c r="J1928" s="17" t="s">
        <v>11725</v>
      </c>
      <c r="K1928" s="25" t="str">
        <f>LEFT(J1928,MIN(FIND({0,1,2,3,4,5,6,7,8,9},ASC(J1928)&amp;1234567890))-1)</f>
        <v>Si</v>
      </c>
      <c r="L1928" s="25">
        <f t="shared" si="61"/>
        <v>4</v>
      </c>
      <c r="M1928" s="25">
        <f>VLOOKUP(K1928,Table!$A$2:$C$121,2,0)</f>
        <v>14</v>
      </c>
      <c r="N1928" s="26">
        <f>VLOOKUP(K1928,Table!$A$2:$C$121,3,0)</f>
        <v>3</v>
      </c>
      <c r="O1928" s="13" t="str">
        <f>VLOOKUP(A1928,Table!$U$1:$V$230,2,0)</f>
        <v>Orthorhombic</v>
      </c>
      <c r="P1928" s="1"/>
    </row>
    <row r="1929" spans="1:16">
      <c r="A1929" s="12">
        <v>62</v>
      </c>
      <c r="B1929" s="12">
        <v>99997</v>
      </c>
      <c r="C1929" s="12" t="s">
        <v>2293</v>
      </c>
      <c r="D1929" s="12" t="s">
        <v>2639</v>
      </c>
      <c r="E1929" s="17" t="s">
        <v>11395</v>
      </c>
      <c r="F1929" s="25" t="str">
        <f>LEFT(E1929,MIN(FIND({0,1,2,3,4,5,6,7,8,9},ASC(E1929)&amp;1234567890))-1)</f>
        <v>Gd</v>
      </c>
      <c r="G1929" s="25">
        <f t="shared" si="60"/>
        <v>2</v>
      </c>
      <c r="H1929" s="25">
        <f>VLOOKUP(F1929,Table!$A$2:$C$121,2,0)</f>
        <v>3</v>
      </c>
      <c r="I1929" s="26">
        <f>VLOOKUP(F1929,Table!$A$2:$C$121,3,0)</f>
        <v>6</v>
      </c>
      <c r="J1929" s="17" t="s">
        <v>533</v>
      </c>
      <c r="K1929" s="25" t="str">
        <f>LEFT(J1929,MIN(FIND({0,1,2,3,4,5,6,7,8,9},ASC(J1929)&amp;1234567890))-1)</f>
        <v>Se</v>
      </c>
      <c r="L1929" s="25">
        <f t="shared" si="61"/>
        <v>3</v>
      </c>
      <c r="M1929" s="25">
        <f>VLOOKUP(K1929,Table!$A$2:$C$121,2,0)</f>
        <v>16</v>
      </c>
      <c r="N1929" s="26">
        <f>VLOOKUP(K1929,Table!$A$2:$C$121,3,0)</f>
        <v>4</v>
      </c>
      <c r="O1929" s="13" t="str">
        <f>VLOOKUP(A1929,Table!$U$1:$V$230,2,0)</f>
        <v>Orthorhombic</v>
      </c>
      <c r="P1929" s="1"/>
    </row>
    <row r="1930" spans="1:16">
      <c r="A1930" s="12">
        <v>62</v>
      </c>
      <c r="B1930" s="12">
        <v>105395</v>
      </c>
      <c r="C1930" s="12" t="s">
        <v>2293</v>
      </c>
      <c r="D1930" s="12" t="s">
        <v>775</v>
      </c>
      <c r="E1930" s="17" t="s">
        <v>66</v>
      </c>
      <c r="F1930" s="25" t="str">
        <f>LEFT(E1930,MIN(FIND({0,1,2,3,4,5,6,7,8,9},ASC(E1930)&amp;1234567890))-1)</f>
        <v>Ni</v>
      </c>
      <c r="G1930" s="25">
        <f t="shared" si="60"/>
        <v>1</v>
      </c>
      <c r="H1930" s="25">
        <f>VLOOKUP(F1930,Table!$A$2:$C$121,2,0)</f>
        <v>10</v>
      </c>
      <c r="I1930" s="26">
        <f>VLOOKUP(F1930,Table!$A$2:$C$121,3,0)</f>
        <v>4</v>
      </c>
      <c r="J1930" s="17" t="s">
        <v>11313</v>
      </c>
      <c r="K1930" s="25" t="str">
        <f>LEFT(J1930,MIN(FIND({0,1,2,3,4,5,6,7,8,9},ASC(J1930)&amp;1234567890))-1)</f>
        <v>Tb</v>
      </c>
      <c r="L1930" s="25">
        <f t="shared" si="61"/>
        <v>1</v>
      </c>
      <c r="M1930" s="25">
        <f>VLOOKUP(K1930,Table!$A$2:$C$121,2,0)</f>
        <v>3</v>
      </c>
      <c r="N1930" s="26">
        <f>VLOOKUP(K1930,Table!$A$2:$C$121,3,0)</f>
        <v>6</v>
      </c>
      <c r="O1930" s="13" t="str">
        <f>VLOOKUP(A1930,Table!$U$1:$V$230,2,0)</f>
        <v>Orthorhombic</v>
      </c>
      <c r="P1930" s="1"/>
    </row>
    <row r="1931" spans="1:16">
      <c r="A1931" s="12">
        <v>62</v>
      </c>
      <c r="B1931" s="12">
        <v>105512</v>
      </c>
      <c r="C1931" s="12" t="s">
        <v>2293</v>
      </c>
      <c r="D1931" s="12" t="s">
        <v>2640</v>
      </c>
      <c r="E1931" s="17" t="s">
        <v>11986</v>
      </c>
      <c r="F1931" s="25" t="str">
        <f>LEFT(E1931,MIN(FIND({0,1,2,3,4,5,6,7,8,9},ASC(E1931)&amp;1234567890))-1)</f>
        <v>Al</v>
      </c>
      <c r="G1931" s="25">
        <f t="shared" si="60"/>
        <v>2.91</v>
      </c>
      <c r="H1931" s="25">
        <f>VLOOKUP(F1931,Table!$A$2:$C$121,2,0)</f>
        <v>13</v>
      </c>
      <c r="I1931" s="26">
        <f>VLOOKUP(F1931,Table!$A$2:$C$121,3,0)</f>
        <v>3</v>
      </c>
      <c r="J1931" s="17" t="s">
        <v>11987</v>
      </c>
      <c r="K1931" s="25" t="str">
        <f>LEFT(J1931,MIN(FIND({0,1,2,3,4,5,6,7,8,9},ASC(J1931)&amp;1234567890))-1)</f>
        <v>Mn</v>
      </c>
      <c r="L1931" s="25">
        <f t="shared" si="61"/>
        <v>1.0900000000000001</v>
      </c>
      <c r="M1931" s="25">
        <f>VLOOKUP(K1931,Table!$A$2:$C$121,2,0)</f>
        <v>7</v>
      </c>
      <c r="N1931" s="26">
        <f>VLOOKUP(K1931,Table!$A$2:$C$121,3,0)</f>
        <v>4</v>
      </c>
      <c r="O1931" s="13" t="str">
        <f>VLOOKUP(A1931,Table!$U$1:$V$230,2,0)</f>
        <v>Orthorhombic</v>
      </c>
      <c r="P1931" s="1"/>
    </row>
    <row r="1932" spans="1:16">
      <c r="A1932" s="12">
        <v>62</v>
      </c>
      <c r="B1932" s="12">
        <v>106426</v>
      </c>
      <c r="C1932" s="12" t="s">
        <v>2293</v>
      </c>
      <c r="D1932" s="12" t="s">
        <v>2641</v>
      </c>
      <c r="E1932" s="17" t="s">
        <v>11353</v>
      </c>
      <c r="F1932" s="25" t="str">
        <f>LEFT(E1932,MIN(FIND({0,1,2,3,4,5,6,7,8,9},ASC(E1932)&amp;1234567890))-1)</f>
        <v>Ce</v>
      </c>
      <c r="G1932" s="25">
        <f t="shared" si="60"/>
        <v>3</v>
      </c>
      <c r="H1932" s="25">
        <f>VLOOKUP(F1932,Table!$A$2:$C$121,2,0)</f>
        <v>3</v>
      </c>
      <c r="I1932" s="26">
        <f>VLOOKUP(F1932,Table!$A$2:$C$121,3,0)</f>
        <v>6</v>
      </c>
      <c r="J1932" s="17" t="s">
        <v>341</v>
      </c>
      <c r="K1932" s="25" t="str">
        <f>LEFT(J1932,MIN(FIND({0,1,2,3,4,5,6,7,8,9},ASC(J1932)&amp;1234567890))-1)</f>
        <v>Ru</v>
      </c>
      <c r="L1932" s="25">
        <f t="shared" si="61"/>
        <v>1</v>
      </c>
      <c r="M1932" s="25">
        <f>VLOOKUP(K1932,Table!$A$2:$C$121,2,0)</f>
        <v>8</v>
      </c>
      <c r="N1932" s="26">
        <f>VLOOKUP(K1932,Table!$A$2:$C$121,3,0)</f>
        <v>5</v>
      </c>
      <c r="O1932" s="13" t="str">
        <f>VLOOKUP(A1932,Table!$U$1:$V$230,2,0)</f>
        <v>Orthorhombic</v>
      </c>
      <c r="P1932" s="1"/>
    </row>
    <row r="1933" spans="1:16">
      <c r="A1933" s="12">
        <v>62</v>
      </c>
      <c r="B1933" s="12">
        <v>57342</v>
      </c>
      <c r="C1933" s="12" t="s">
        <v>2293</v>
      </c>
      <c r="D1933" s="12" t="s">
        <v>2642</v>
      </c>
      <c r="E1933" s="17" t="s">
        <v>11342</v>
      </c>
      <c r="F1933" s="25" t="str">
        <f>LEFT(E1933,MIN(FIND({0,1,2,3,4,5,6,7,8,9},ASC(E1933)&amp;1234567890))-1)</f>
        <v>Ag</v>
      </c>
      <c r="G1933" s="25">
        <f t="shared" si="60"/>
        <v>1</v>
      </c>
      <c r="H1933" s="25">
        <f>VLOOKUP(F1933,Table!$A$2:$C$121,2,0)</f>
        <v>11</v>
      </c>
      <c r="I1933" s="26">
        <f>VLOOKUP(F1933,Table!$A$2:$C$121,3,0)</f>
        <v>5</v>
      </c>
      <c r="J1933" s="17" t="s">
        <v>410</v>
      </c>
      <c r="K1933" s="25" t="str">
        <f>LEFT(J1933,MIN(FIND({0,1,2,3,4,5,6,7,8,9},ASC(J1933)&amp;1234567890))-1)</f>
        <v>Ba</v>
      </c>
      <c r="L1933" s="25">
        <f t="shared" si="61"/>
        <v>1</v>
      </c>
      <c r="M1933" s="25">
        <f>VLOOKUP(K1933,Table!$A$2:$C$121,2,0)</f>
        <v>2</v>
      </c>
      <c r="N1933" s="26">
        <f>VLOOKUP(K1933,Table!$A$2:$C$121,3,0)</f>
        <v>6</v>
      </c>
      <c r="O1933" s="13" t="str">
        <f>VLOOKUP(A1933,Table!$U$1:$V$230,2,0)</f>
        <v>Orthorhombic</v>
      </c>
      <c r="P1933" s="1"/>
    </row>
    <row r="1934" spans="1:16">
      <c r="A1934" s="12">
        <v>62</v>
      </c>
      <c r="B1934" s="12">
        <v>106433</v>
      </c>
      <c r="C1934" s="12" t="s">
        <v>2293</v>
      </c>
      <c r="D1934" s="12" t="s">
        <v>2643</v>
      </c>
      <c r="E1934" s="17" t="s">
        <v>11331</v>
      </c>
      <c r="F1934" s="25" t="str">
        <f>LEFT(E1934,MIN(FIND({0,1,2,3,4,5,6,7,8,9},ASC(E1934)&amp;1234567890))-1)</f>
        <v>Ce</v>
      </c>
      <c r="G1934" s="25">
        <f t="shared" si="60"/>
        <v>1</v>
      </c>
      <c r="H1934" s="25">
        <f>VLOOKUP(F1934,Table!$A$2:$C$121,2,0)</f>
        <v>3</v>
      </c>
      <c r="I1934" s="26">
        <f>VLOOKUP(F1934,Table!$A$2:$C$121,3,0)</f>
        <v>6</v>
      </c>
      <c r="J1934" s="17" t="s">
        <v>31</v>
      </c>
      <c r="K1934" s="25" t="str">
        <f>LEFT(J1934,MIN(FIND({0,1,2,3,4,5,6,7,8,9},ASC(J1934)&amp;1234567890))-1)</f>
        <v>Si</v>
      </c>
      <c r="L1934" s="25">
        <f t="shared" si="61"/>
        <v>1</v>
      </c>
      <c r="M1934" s="25">
        <f>VLOOKUP(K1934,Table!$A$2:$C$121,2,0)</f>
        <v>14</v>
      </c>
      <c r="N1934" s="26">
        <f>VLOOKUP(K1934,Table!$A$2:$C$121,3,0)</f>
        <v>3</v>
      </c>
      <c r="O1934" s="13" t="str">
        <f>VLOOKUP(A1934,Table!$U$1:$V$230,2,0)</f>
        <v>Orthorhombic</v>
      </c>
      <c r="P1934" s="1"/>
    </row>
    <row r="1935" spans="1:16">
      <c r="A1935" s="12">
        <v>62</v>
      </c>
      <c r="B1935" s="12">
        <v>106451</v>
      </c>
      <c r="C1935" s="12" t="s">
        <v>2293</v>
      </c>
      <c r="D1935" s="12" t="s">
        <v>2644</v>
      </c>
      <c r="E1935" s="17" t="s">
        <v>11974</v>
      </c>
      <c r="F1935" s="25" t="str">
        <f>LEFT(E1935,MIN(FIND({0,1,2,3,4,5,6,7,8,9},ASC(E1935)&amp;1234567890))-1)</f>
        <v>Ce</v>
      </c>
      <c r="G1935" s="25">
        <f t="shared" si="60"/>
        <v>5</v>
      </c>
      <c r="H1935" s="25">
        <f>VLOOKUP(F1935,Table!$A$2:$C$121,2,0)</f>
        <v>3</v>
      </c>
      <c r="I1935" s="26">
        <f>VLOOKUP(F1935,Table!$A$2:$C$121,3,0)</f>
        <v>6</v>
      </c>
      <c r="J1935" s="17" t="s">
        <v>599</v>
      </c>
      <c r="K1935" s="25" t="str">
        <f>LEFT(J1935,MIN(FIND({0,1,2,3,4,5,6,7,8,9},ASC(J1935)&amp;1234567890))-1)</f>
        <v>Sn</v>
      </c>
      <c r="L1935" s="25">
        <f t="shared" si="61"/>
        <v>4</v>
      </c>
      <c r="M1935" s="25">
        <f>VLOOKUP(K1935,Table!$A$2:$C$121,2,0)</f>
        <v>14</v>
      </c>
      <c r="N1935" s="26">
        <f>VLOOKUP(K1935,Table!$A$2:$C$121,3,0)</f>
        <v>5</v>
      </c>
      <c r="O1935" s="13" t="str">
        <f>VLOOKUP(A1935,Table!$U$1:$V$230,2,0)</f>
        <v>Orthorhombic</v>
      </c>
      <c r="P1935" s="1"/>
    </row>
    <row r="1936" spans="1:16">
      <c r="A1936" s="12">
        <v>62</v>
      </c>
      <c r="B1936" s="12">
        <v>106628</v>
      </c>
      <c r="C1936" s="12" t="s">
        <v>2293</v>
      </c>
      <c r="D1936" s="12" t="s">
        <v>2645</v>
      </c>
      <c r="E1936" s="17" t="s">
        <v>11392</v>
      </c>
      <c r="F1936" s="25" t="str">
        <f>LEFT(E1936,MIN(FIND({0,1,2,3,4,5,6,7,8,9},ASC(E1936)&amp;1234567890))-1)</f>
        <v>Eu</v>
      </c>
      <c r="G1936" s="25">
        <f t="shared" si="60"/>
        <v>2</v>
      </c>
      <c r="H1936" s="25">
        <f>VLOOKUP(F1936,Table!$A$2:$C$121,2,0)</f>
        <v>3</v>
      </c>
      <c r="I1936" s="26">
        <f>VLOOKUP(F1936,Table!$A$2:$C$121,3,0)</f>
        <v>6</v>
      </c>
      <c r="J1936" s="17" t="s">
        <v>11286</v>
      </c>
      <c r="K1936" s="25" t="str">
        <f>LEFT(J1936,MIN(FIND({0,1,2,3,4,5,6,7,8,9},ASC(J1936)&amp;1234567890))-1)</f>
        <v>In</v>
      </c>
      <c r="L1936" s="25">
        <f t="shared" si="61"/>
        <v>1</v>
      </c>
      <c r="M1936" s="25">
        <f>VLOOKUP(K1936,Table!$A$2:$C$121,2,0)</f>
        <v>13</v>
      </c>
      <c r="N1936" s="26">
        <f>VLOOKUP(K1936,Table!$A$2:$C$121,3,0)</f>
        <v>5</v>
      </c>
      <c r="O1936" s="13" t="str">
        <f>VLOOKUP(A1936,Table!$U$1:$V$230,2,0)</f>
        <v>Orthorhombic</v>
      </c>
      <c r="P1936" s="1"/>
    </row>
    <row r="1937" spans="1:16">
      <c r="A1937" s="12">
        <v>62</v>
      </c>
      <c r="B1937" s="12">
        <v>106792</v>
      </c>
      <c r="C1937" s="12" t="s">
        <v>2293</v>
      </c>
      <c r="D1937" s="12" t="s">
        <v>2646</v>
      </c>
      <c r="E1937" s="17" t="s">
        <v>587</v>
      </c>
      <c r="F1937" s="25" t="str">
        <f>LEFT(E1937,MIN(FIND({0,1,2,3,4,5,6,7,8,9},ASC(E1937)&amp;1234567890))-1)</f>
        <v>Ho</v>
      </c>
      <c r="G1937" s="25">
        <f t="shared" si="60"/>
        <v>1</v>
      </c>
      <c r="H1937" s="25">
        <f>VLOOKUP(F1937,Table!$A$2:$C$121,2,0)</f>
        <v>3</v>
      </c>
      <c r="I1937" s="26">
        <f>VLOOKUP(F1937,Table!$A$2:$C$121,3,0)</f>
        <v>6</v>
      </c>
      <c r="J1937" s="17" t="s">
        <v>66</v>
      </c>
      <c r="K1937" s="25" t="str">
        <f>LEFT(J1937,MIN(FIND({0,1,2,3,4,5,6,7,8,9},ASC(J1937)&amp;1234567890))-1)</f>
        <v>Ni</v>
      </c>
      <c r="L1937" s="25">
        <f t="shared" si="61"/>
        <v>1</v>
      </c>
      <c r="M1937" s="25">
        <f>VLOOKUP(K1937,Table!$A$2:$C$121,2,0)</f>
        <v>10</v>
      </c>
      <c r="N1937" s="26">
        <f>VLOOKUP(K1937,Table!$A$2:$C$121,3,0)</f>
        <v>4</v>
      </c>
      <c r="O1937" s="13" t="str">
        <f>VLOOKUP(A1937,Table!$U$1:$V$230,2,0)</f>
        <v>Orthorhombic</v>
      </c>
      <c r="P1937" s="1"/>
    </row>
    <row r="1938" spans="1:16">
      <c r="A1938" s="12">
        <v>62</v>
      </c>
      <c r="B1938" s="12">
        <v>413803</v>
      </c>
      <c r="C1938" s="12" t="s">
        <v>2293</v>
      </c>
      <c r="D1938" s="12" t="s">
        <v>2647</v>
      </c>
      <c r="E1938" s="17" t="s">
        <v>11614</v>
      </c>
      <c r="F1938" s="25" t="str">
        <f>LEFT(E1938,MIN(FIND({0,1,2,3,4,5,6,7,8,9},ASC(E1938)&amp;1234567890))-1)</f>
        <v>Ca</v>
      </c>
      <c r="G1938" s="25">
        <f t="shared" si="60"/>
        <v>2</v>
      </c>
      <c r="H1938" s="25">
        <f>VLOOKUP(F1938,Table!$A$2:$C$121,2,0)</f>
        <v>2</v>
      </c>
      <c r="I1938" s="26">
        <f>VLOOKUP(F1938,Table!$A$2:$C$121,3,0)</f>
        <v>4</v>
      </c>
      <c r="J1938" s="17" t="s">
        <v>11286</v>
      </c>
      <c r="K1938" s="25" t="str">
        <f>LEFT(J1938,MIN(FIND({0,1,2,3,4,5,6,7,8,9},ASC(J1938)&amp;1234567890))-1)</f>
        <v>In</v>
      </c>
      <c r="L1938" s="25">
        <f t="shared" si="61"/>
        <v>1</v>
      </c>
      <c r="M1938" s="25">
        <f>VLOOKUP(K1938,Table!$A$2:$C$121,2,0)</f>
        <v>13</v>
      </c>
      <c r="N1938" s="26">
        <f>VLOOKUP(K1938,Table!$A$2:$C$121,3,0)</f>
        <v>5</v>
      </c>
      <c r="O1938" s="13" t="str">
        <f>VLOOKUP(A1938,Table!$U$1:$V$230,2,0)</f>
        <v>Orthorhombic</v>
      </c>
      <c r="P1938" s="1"/>
    </row>
    <row r="1939" spans="1:16">
      <c r="A1939" s="12">
        <v>62</v>
      </c>
      <c r="B1939" s="12">
        <v>391249</v>
      </c>
      <c r="C1939" s="12" t="s">
        <v>2293</v>
      </c>
      <c r="D1939" s="12" t="s">
        <v>2648</v>
      </c>
      <c r="E1939" s="17" t="s">
        <v>11988</v>
      </c>
      <c r="F1939" s="25" t="str">
        <f>LEFT(E1939,MIN(FIND({0,1,2,3,4,5,6,7,8,9},ASC(E1939)&amp;1234567890))-1)</f>
        <v>Ir</v>
      </c>
      <c r="G1939" s="25">
        <f t="shared" si="60"/>
        <v>13</v>
      </c>
      <c r="H1939" s="25">
        <f>VLOOKUP(F1939,Table!$A$2:$C$121,2,0)</f>
        <v>9</v>
      </c>
      <c r="I1939" s="26">
        <f>VLOOKUP(F1939,Table!$A$2:$C$121,3,0)</f>
        <v>6</v>
      </c>
      <c r="J1939" s="17" t="s">
        <v>11489</v>
      </c>
      <c r="K1939" s="25" t="str">
        <f>LEFT(J1939,MIN(FIND({0,1,2,3,4,5,6,7,8,9},ASC(J1939)&amp;1234567890))-1)</f>
        <v>Al</v>
      </c>
      <c r="L1939" s="25">
        <f t="shared" si="61"/>
        <v>45</v>
      </c>
      <c r="M1939" s="25">
        <f>VLOOKUP(K1939,Table!$A$2:$C$121,2,0)</f>
        <v>13</v>
      </c>
      <c r="N1939" s="26">
        <f>VLOOKUP(K1939,Table!$A$2:$C$121,3,0)</f>
        <v>3</v>
      </c>
      <c r="O1939" s="13" t="str">
        <f>VLOOKUP(A1939,Table!$U$1:$V$230,2,0)</f>
        <v>Orthorhombic</v>
      </c>
      <c r="P1939" s="1"/>
    </row>
    <row r="1940" spans="1:16">
      <c r="A1940" s="12">
        <v>62</v>
      </c>
      <c r="B1940" s="12">
        <v>414315</v>
      </c>
      <c r="C1940" s="12" t="s">
        <v>2293</v>
      </c>
      <c r="D1940" s="12" t="s">
        <v>2649</v>
      </c>
      <c r="E1940" s="17" t="s">
        <v>11989</v>
      </c>
      <c r="F1940" s="25" t="str">
        <f>LEFT(E1940,MIN(FIND({0,1,2,3,4,5,6,7,8,9},ASC(E1940)&amp;1234567890))-1)</f>
        <v>P</v>
      </c>
      <c r="G1940" s="25">
        <f t="shared" si="60"/>
        <v>4.76</v>
      </c>
      <c r="H1940" s="25">
        <f>VLOOKUP(F1940,Table!$A$2:$C$121,2,0)</f>
        <v>15</v>
      </c>
      <c r="I1940" s="26">
        <f>VLOOKUP(F1940,Table!$A$2:$C$121,3,0)</f>
        <v>3</v>
      </c>
      <c r="J1940" s="17" t="s">
        <v>11990</v>
      </c>
      <c r="K1940" s="25" t="str">
        <f>LEFT(J1940,MIN(FIND({0,1,2,3,4,5,6,7,8,9},ASC(J1940)&amp;1234567890))-1)</f>
        <v>Se</v>
      </c>
      <c r="L1940" s="25">
        <f t="shared" si="61"/>
        <v>0.25</v>
      </c>
      <c r="M1940" s="25">
        <f>VLOOKUP(K1940,Table!$A$2:$C$121,2,0)</f>
        <v>16</v>
      </c>
      <c r="N1940" s="26">
        <f>VLOOKUP(K1940,Table!$A$2:$C$121,3,0)</f>
        <v>4</v>
      </c>
      <c r="O1940" s="13" t="str">
        <f>VLOOKUP(A1940,Table!$U$1:$V$230,2,0)</f>
        <v>Orthorhombic</v>
      </c>
      <c r="P1940" s="1"/>
    </row>
    <row r="1941" spans="1:16">
      <c r="A1941" s="12">
        <v>62</v>
      </c>
      <c r="B1941" s="12">
        <v>414316</v>
      </c>
      <c r="C1941" s="12" t="s">
        <v>2293</v>
      </c>
      <c r="D1941" s="12" t="s">
        <v>2650</v>
      </c>
      <c r="E1941" s="17" t="s">
        <v>11991</v>
      </c>
      <c r="F1941" s="25" t="str">
        <f>LEFT(E1941,MIN(FIND({0,1,2,3,4,5,6,7,8,9},ASC(E1941)&amp;1234567890))-1)</f>
        <v>P</v>
      </c>
      <c r="G1941" s="25">
        <f t="shared" si="60"/>
        <v>4.68</v>
      </c>
      <c r="H1941" s="25">
        <f>VLOOKUP(F1941,Table!$A$2:$C$121,2,0)</f>
        <v>15</v>
      </c>
      <c r="I1941" s="26">
        <f>VLOOKUP(F1941,Table!$A$2:$C$121,3,0)</f>
        <v>3</v>
      </c>
      <c r="J1941" s="17" t="s">
        <v>11992</v>
      </c>
      <c r="K1941" s="25" t="str">
        <f>LEFT(J1941,MIN(FIND({0,1,2,3,4,5,6,7,8,9},ASC(J1941)&amp;1234567890))-1)</f>
        <v>Se</v>
      </c>
      <c r="L1941" s="25">
        <f t="shared" si="61"/>
        <v>0.3125</v>
      </c>
      <c r="M1941" s="25">
        <f>VLOOKUP(K1941,Table!$A$2:$C$121,2,0)</f>
        <v>16</v>
      </c>
      <c r="N1941" s="26">
        <f>VLOOKUP(K1941,Table!$A$2:$C$121,3,0)</f>
        <v>4</v>
      </c>
      <c r="O1941" s="13" t="str">
        <f>VLOOKUP(A1941,Table!$U$1:$V$230,2,0)</f>
        <v>Orthorhombic</v>
      </c>
      <c r="P1941" s="1"/>
    </row>
    <row r="1942" spans="1:16">
      <c r="A1942" s="12">
        <v>62</v>
      </c>
      <c r="B1942" s="12">
        <v>408946</v>
      </c>
      <c r="C1942" s="12" t="s">
        <v>2293</v>
      </c>
      <c r="D1942" s="12" t="s">
        <v>2651</v>
      </c>
      <c r="E1942" s="17" t="s">
        <v>11993</v>
      </c>
      <c r="F1942" s="25" t="str">
        <f>LEFT(E1942,MIN(FIND({0,1,2,3,4,5,6,7,8,9},ASC(E1942)&amp;1234567890))-1)</f>
        <v>Ti</v>
      </c>
      <c r="G1942" s="25">
        <f t="shared" si="60"/>
        <v>10.88</v>
      </c>
      <c r="H1942" s="25">
        <f>VLOOKUP(F1942,Table!$A$2:$C$121,2,0)</f>
        <v>4</v>
      </c>
      <c r="I1942" s="26">
        <f>VLOOKUP(F1942,Table!$A$2:$C$121,3,0)</f>
        <v>4</v>
      </c>
      <c r="J1942" s="17" t="s">
        <v>11994</v>
      </c>
      <c r="K1942" s="25" t="str">
        <f>LEFT(J1942,MIN(FIND({0,1,2,3,4,5,6,7,8,9},ASC(J1942)&amp;1234567890))-1)</f>
        <v>Sb</v>
      </c>
      <c r="L1942" s="25">
        <f t="shared" si="61"/>
        <v>7.74</v>
      </c>
      <c r="M1942" s="25">
        <f>VLOOKUP(K1942,Table!$A$2:$C$121,2,0)</f>
        <v>15</v>
      </c>
      <c r="N1942" s="26">
        <f>VLOOKUP(K1942,Table!$A$2:$C$121,3,0)</f>
        <v>5</v>
      </c>
      <c r="O1942" s="13" t="str">
        <f>VLOOKUP(A1942,Table!$U$1:$V$230,2,0)</f>
        <v>Orthorhombic</v>
      </c>
      <c r="P1942" s="1"/>
    </row>
    <row r="1943" spans="1:16">
      <c r="A1943" s="12">
        <v>62</v>
      </c>
      <c r="B1943" s="12">
        <v>408947</v>
      </c>
      <c r="C1943" s="12" t="s">
        <v>2293</v>
      </c>
      <c r="D1943" s="12" t="s">
        <v>2652</v>
      </c>
      <c r="E1943" s="17" t="s">
        <v>11995</v>
      </c>
      <c r="F1943" s="25" t="str">
        <f>LEFT(E1943,MIN(FIND({0,1,2,3,4,5,6,7,8,9},ASC(E1943)&amp;1234567890))-1)</f>
        <v>Ti</v>
      </c>
      <c r="G1943" s="25">
        <f t="shared" si="60"/>
        <v>10.84</v>
      </c>
      <c r="H1943" s="25">
        <f>VLOOKUP(F1943,Table!$A$2:$C$121,2,0)</f>
        <v>4</v>
      </c>
      <c r="I1943" s="26">
        <f>VLOOKUP(F1943,Table!$A$2:$C$121,3,0)</f>
        <v>4</v>
      </c>
      <c r="J1943" s="17" t="s">
        <v>11996</v>
      </c>
      <c r="K1943" s="25" t="str">
        <f>LEFT(J1943,MIN(FIND({0,1,2,3,4,5,6,7,8,9},ASC(J1943)&amp;1234567890))-1)</f>
        <v>Sb</v>
      </c>
      <c r="L1943" s="25">
        <f t="shared" si="61"/>
        <v>7.73</v>
      </c>
      <c r="M1943" s="25">
        <f>VLOOKUP(K1943,Table!$A$2:$C$121,2,0)</f>
        <v>15</v>
      </c>
      <c r="N1943" s="26">
        <f>VLOOKUP(K1943,Table!$A$2:$C$121,3,0)</f>
        <v>5</v>
      </c>
      <c r="O1943" s="13" t="str">
        <f>VLOOKUP(A1943,Table!$U$1:$V$230,2,0)</f>
        <v>Orthorhombic</v>
      </c>
      <c r="P1943" s="1"/>
    </row>
    <row r="1944" spans="1:16">
      <c r="A1944" s="12">
        <v>62</v>
      </c>
      <c r="B1944" s="12">
        <v>411830</v>
      </c>
      <c r="C1944" s="12" t="s">
        <v>2293</v>
      </c>
      <c r="D1944" s="12" t="s">
        <v>2653</v>
      </c>
      <c r="E1944" s="17" t="s">
        <v>11997</v>
      </c>
      <c r="F1944" s="25" t="str">
        <f>LEFT(E1944,MIN(FIND({0,1,2,3,4,5,6,7,8,9},ASC(E1944)&amp;1234567890))-1)</f>
        <v>Dy</v>
      </c>
      <c r="G1944" s="25">
        <f t="shared" si="60"/>
        <v>13</v>
      </c>
      <c r="H1944" s="25">
        <f>VLOOKUP(F1944,Table!$A$2:$C$121,2,0)</f>
        <v>3</v>
      </c>
      <c r="I1944" s="26">
        <f>VLOOKUP(F1944,Table!$A$2:$C$121,3,0)</f>
        <v>6</v>
      </c>
      <c r="J1944" s="17" t="s">
        <v>11998</v>
      </c>
      <c r="K1944" s="25" t="str">
        <f>LEFT(J1944,MIN(FIND({0,1,2,3,4,5,6,7,8,9},ASC(J1944)&amp;1234567890))-1)</f>
        <v>Zn</v>
      </c>
      <c r="L1944" s="25">
        <f t="shared" si="61"/>
        <v>57</v>
      </c>
      <c r="M1944" s="25">
        <f>VLOOKUP(K1944,Table!$A$2:$C$121,2,0)</f>
        <v>12</v>
      </c>
      <c r="N1944" s="26">
        <f>VLOOKUP(K1944,Table!$A$2:$C$121,3,0)</f>
        <v>4</v>
      </c>
      <c r="O1944" s="13" t="str">
        <f>VLOOKUP(A1944,Table!$U$1:$V$230,2,0)</f>
        <v>Orthorhombic</v>
      </c>
      <c r="P1944" s="1"/>
    </row>
    <row r="1945" spans="1:16">
      <c r="A1945" s="12">
        <v>62</v>
      </c>
      <c r="B1945" s="12">
        <v>600489</v>
      </c>
      <c r="C1945" s="12" t="s">
        <v>2293</v>
      </c>
      <c r="D1945" s="12" t="s">
        <v>2654</v>
      </c>
      <c r="E1945" s="17" t="s">
        <v>11294</v>
      </c>
      <c r="F1945" s="25" t="str">
        <f>LEFT(E1945,MIN(FIND({0,1,2,3,4,5,6,7,8,9},ASC(E1945)&amp;1234567890))-1)</f>
        <v>Rh</v>
      </c>
      <c r="G1945" s="25">
        <f t="shared" si="60"/>
        <v>1</v>
      </c>
      <c r="H1945" s="25">
        <f>VLOOKUP(F1945,Table!$A$2:$C$121,2,0)</f>
        <v>9</v>
      </c>
      <c r="I1945" s="26">
        <f>VLOOKUP(F1945,Table!$A$2:$C$121,3,0)</f>
        <v>5</v>
      </c>
      <c r="J1945" s="17" t="s">
        <v>11840</v>
      </c>
      <c r="K1945" s="25" t="str">
        <f>LEFT(J1945,MIN(FIND({0,1,2,3,4,5,6,7,8,9},ASC(J1945)&amp;1234567890))-1)</f>
        <v>Bi</v>
      </c>
      <c r="L1945" s="25">
        <f t="shared" si="61"/>
        <v>3</v>
      </c>
      <c r="M1945" s="25">
        <f>VLOOKUP(K1945,Table!$A$2:$C$121,2,0)</f>
        <v>15</v>
      </c>
      <c r="N1945" s="26">
        <f>VLOOKUP(K1945,Table!$A$2:$C$121,3,0)</f>
        <v>6</v>
      </c>
      <c r="O1945" s="13" t="str">
        <f>VLOOKUP(A1945,Table!$U$1:$V$230,2,0)</f>
        <v>Orthorhombic</v>
      </c>
      <c r="P1945" s="1"/>
    </row>
    <row r="1946" spans="1:16">
      <c r="A1946" s="12">
        <v>62</v>
      </c>
      <c r="B1946" s="12">
        <v>601155</v>
      </c>
      <c r="C1946" s="12" t="s">
        <v>2293</v>
      </c>
      <c r="D1946" s="12" t="s">
        <v>2655</v>
      </c>
      <c r="E1946" s="17" t="s">
        <v>11777</v>
      </c>
      <c r="F1946" s="25" t="str">
        <f>LEFT(E1946,MIN(FIND({0,1,2,3,4,5,6,7,8,9},ASC(E1946)&amp;1234567890))-1)</f>
        <v>Lu</v>
      </c>
      <c r="G1946" s="25">
        <f t="shared" si="60"/>
        <v>5</v>
      </c>
      <c r="H1946" s="25">
        <f>VLOOKUP(F1946,Table!$A$2:$C$121,2,0)</f>
        <v>3</v>
      </c>
      <c r="I1946" s="26">
        <f>VLOOKUP(F1946,Table!$A$2:$C$121,3,0)</f>
        <v>6</v>
      </c>
      <c r="J1946" s="17" t="s">
        <v>11370</v>
      </c>
      <c r="K1946" s="25" t="str">
        <f>LEFT(J1946,MIN(FIND({0,1,2,3,4,5,6,7,8,9},ASC(J1946)&amp;1234567890))-1)</f>
        <v>Ge</v>
      </c>
      <c r="L1946" s="25">
        <f t="shared" si="61"/>
        <v>4</v>
      </c>
      <c r="M1946" s="25">
        <f>VLOOKUP(K1946,Table!$A$2:$C$121,2,0)</f>
        <v>14</v>
      </c>
      <c r="N1946" s="26">
        <f>VLOOKUP(K1946,Table!$A$2:$C$121,3,0)</f>
        <v>4</v>
      </c>
      <c r="O1946" s="13" t="str">
        <f>VLOOKUP(A1946,Table!$U$1:$V$230,2,0)</f>
        <v>Orthorhombic</v>
      </c>
      <c r="P1946" s="1"/>
    </row>
    <row r="1947" spans="1:16">
      <c r="A1947" s="12">
        <v>62</v>
      </c>
      <c r="B1947" s="12">
        <v>602413</v>
      </c>
      <c r="C1947" s="12" t="s">
        <v>2293</v>
      </c>
      <c r="D1947" s="12" t="s">
        <v>2656</v>
      </c>
      <c r="E1947" s="17" t="s">
        <v>11982</v>
      </c>
      <c r="F1947" s="25" t="str">
        <f>LEFT(E1947,MIN(FIND({0,1,2,3,4,5,6,7,8,9},ASC(E1947)&amp;1234567890))-1)</f>
        <v>Er</v>
      </c>
      <c r="G1947" s="25">
        <f t="shared" si="60"/>
        <v>3</v>
      </c>
      <c r="H1947" s="25">
        <f>VLOOKUP(F1947,Table!$A$2:$C$121,2,0)</f>
        <v>3</v>
      </c>
      <c r="I1947" s="26">
        <f>VLOOKUP(F1947,Table!$A$2:$C$121,3,0)</f>
        <v>6</v>
      </c>
      <c r="J1947" s="17" t="s">
        <v>425</v>
      </c>
      <c r="K1947" s="25" t="str">
        <f>LEFT(J1947,MIN(FIND({0,1,2,3,4,5,6,7,8,9},ASC(J1947)&amp;1234567890))-1)</f>
        <v>Ga</v>
      </c>
      <c r="L1947" s="25">
        <f t="shared" si="61"/>
        <v>5</v>
      </c>
      <c r="M1947" s="25">
        <f>VLOOKUP(K1947,Table!$A$2:$C$121,2,0)</f>
        <v>13</v>
      </c>
      <c r="N1947" s="26">
        <f>VLOOKUP(K1947,Table!$A$2:$C$121,3,0)</f>
        <v>4</v>
      </c>
      <c r="O1947" s="13" t="str">
        <f>VLOOKUP(A1947,Table!$U$1:$V$230,2,0)</f>
        <v>Orthorhombic</v>
      </c>
      <c r="P1947" s="1"/>
    </row>
    <row r="1948" spans="1:16">
      <c r="A1948" s="12">
        <v>62</v>
      </c>
      <c r="B1948" s="12">
        <v>602456</v>
      </c>
      <c r="C1948" s="12" t="s">
        <v>2293</v>
      </c>
      <c r="D1948" s="12" t="s">
        <v>2657</v>
      </c>
      <c r="E1948" s="17" t="s">
        <v>11369</v>
      </c>
      <c r="F1948" s="25" t="str">
        <f>LEFT(E1948,MIN(FIND({0,1,2,3,4,5,6,7,8,9},ASC(E1948)&amp;1234567890))-1)</f>
        <v>Ho</v>
      </c>
      <c r="G1948" s="25">
        <f t="shared" si="60"/>
        <v>5</v>
      </c>
      <c r="H1948" s="25">
        <f>VLOOKUP(F1948,Table!$A$2:$C$121,2,0)</f>
        <v>3</v>
      </c>
      <c r="I1948" s="26">
        <f>VLOOKUP(F1948,Table!$A$2:$C$121,3,0)</f>
        <v>6</v>
      </c>
      <c r="J1948" s="17" t="s">
        <v>11725</v>
      </c>
      <c r="K1948" s="25" t="str">
        <f>LEFT(J1948,MIN(FIND({0,1,2,3,4,5,6,7,8,9},ASC(J1948)&amp;1234567890))-1)</f>
        <v>Si</v>
      </c>
      <c r="L1948" s="25">
        <f t="shared" si="61"/>
        <v>4</v>
      </c>
      <c r="M1948" s="25">
        <f>VLOOKUP(K1948,Table!$A$2:$C$121,2,0)</f>
        <v>14</v>
      </c>
      <c r="N1948" s="26">
        <f>VLOOKUP(K1948,Table!$A$2:$C$121,3,0)</f>
        <v>3</v>
      </c>
      <c r="O1948" s="13" t="str">
        <f>VLOOKUP(A1948,Table!$U$1:$V$230,2,0)</f>
        <v>Orthorhombic</v>
      </c>
      <c r="P1948" s="1"/>
    </row>
    <row r="1949" spans="1:16">
      <c r="A1949" s="12">
        <v>62</v>
      </c>
      <c r="B1949" s="12">
        <v>603189</v>
      </c>
      <c r="C1949" s="12" t="s">
        <v>2293</v>
      </c>
      <c r="D1949" s="12" t="s">
        <v>2658</v>
      </c>
      <c r="E1949" s="17" t="s">
        <v>11999</v>
      </c>
      <c r="F1949" s="25" t="str">
        <f>LEFT(E1949,MIN(FIND({0,1,2,3,4,5,6,7,8,9},ASC(E1949)&amp;1234567890))-1)</f>
        <v>La</v>
      </c>
      <c r="G1949" s="25">
        <f t="shared" si="60"/>
        <v>3</v>
      </c>
      <c r="H1949" s="25">
        <f>VLOOKUP(F1949,Table!$A$2:$C$121,2,0)</f>
        <v>3</v>
      </c>
      <c r="I1949" s="26">
        <f>VLOOKUP(F1949,Table!$A$2:$C$121,3,0)</f>
        <v>6</v>
      </c>
      <c r="J1949" s="17" t="s">
        <v>76</v>
      </c>
      <c r="K1949" s="25" t="str">
        <f>LEFT(J1949,MIN(FIND({0,1,2,3,4,5,6,7,8,9},ASC(J1949)&amp;1234567890))-1)</f>
        <v>Co</v>
      </c>
      <c r="L1949" s="25">
        <f t="shared" si="61"/>
        <v>1</v>
      </c>
      <c r="M1949" s="25">
        <f>VLOOKUP(K1949,Table!$A$2:$C$121,2,0)</f>
        <v>9</v>
      </c>
      <c r="N1949" s="26">
        <f>VLOOKUP(K1949,Table!$A$2:$C$121,3,0)</f>
        <v>4</v>
      </c>
      <c r="O1949" s="13" t="str">
        <f>VLOOKUP(A1949,Table!$U$1:$V$230,2,0)</f>
        <v>Orthorhombic</v>
      </c>
      <c r="P1949" s="1"/>
    </row>
    <row r="1950" spans="1:16">
      <c r="A1950" s="12">
        <v>62</v>
      </c>
      <c r="B1950" s="12">
        <v>603211</v>
      </c>
      <c r="C1950" s="12" t="s">
        <v>2293</v>
      </c>
      <c r="D1950" s="12" t="s">
        <v>2659</v>
      </c>
      <c r="E1950" s="17" t="s">
        <v>11999</v>
      </c>
      <c r="F1950" s="25" t="str">
        <f>LEFT(E1950,MIN(FIND({0,1,2,3,4,5,6,7,8,9},ASC(E1950)&amp;1234567890))-1)</f>
        <v>La</v>
      </c>
      <c r="G1950" s="25">
        <f t="shared" si="60"/>
        <v>3</v>
      </c>
      <c r="H1950" s="25">
        <f>VLOOKUP(F1950,Table!$A$2:$C$121,2,0)</f>
        <v>3</v>
      </c>
      <c r="I1950" s="26">
        <f>VLOOKUP(F1950,Table!$A$2:$C$121,3,0)</f>
        <v>6</v>
      </c>
      <c r="J1950" s="17" t="s">
        <v>544</v>
      </c>
      <c r="K1950" s="25" t="str">
        <f>LEFT(J1950,MIN(FIND({0,1,2,3,4,5,6,7,8,9},ASC(J1950)&amp;1234567890))-1)</f>
        <v>Ge</v>
      </c>
      <c r="L1950" s="25">
        <f t="shared" si="61"/>
        <v>1</v>
      </c>
      <c r="M1950" s="25">
        <f>VLOOKUP(K1950,Table!$A$2:$C$121,2,0)</f>
        <v>14</v>
      </c>
      <c r="N1950" s="26">
        <f>VLOOKUP(K1950,Table!$A$2:$C$121,3,0)</f>
        <v>4</v>
      </c>
      <c r="O1950" s="13" t="str">
        <f>VLOOKUP(A1950,Table!$U$1:$V$230,2,0)</f>
        <v>Orthorhombic</v>
      </c>
      <c r="P1950" s="1"/>
    </row>
    <row r="1951" spans="1:16">
      <c r="A1951" s="12">
        <v>62</v>
      </c>
      <c r="B1951" s="12">
        <v>603212</v>
      </c>
      <c r="C1951" s="12" t="s">
        <v>2293</v>
      </c>
      <c r="D1951" s="12" t="s">
        <v>2660</v>
      </c>
      <c r="E1951" s="17" t="s">
        <v>11999</v>
      </c>
      <c r="F1951" s="25" t="str">
        <f>LEFT(E1951,MIN(FIND({0,1,2,3,4,5,6,7,8,9},ASC(E1951)&amp;1234567890))-1)</f>
        <v>La</v>
      </c>
      <c r="G1951" s="25">
        <f t="shared" si="60"/>
        <v>3</v>
      </c>
      <c r="H1951" s="25">
        <f>VLOOKUP(F1951,Table!$A$2:$C$121,2,0)</f>
        <v>3</v>
      </c>
      <c r="I1951" s="26">
        <f>VLOOKUP(F1951,Table!$A$2:$C$121,3,0)</f>
        <v>6</v>
      </c>
      <c r="J1951" s="17" t="s">
        <v>66</v>
      </c>
      <c r="K1951" s="25" t="str">
        <f>LEFT(J1951,MIN(FIND({0,1,2,3,4,5,6,7,8,9},ASC(J1951)&amp;1234567890))-1)</f>
        <v>Ni</v>
      </c>
      <c r="L1951" s="25">
        <f t="shared" si="61"/>
        <v>1</v>
      </c>
      <c r="M1951" s="25">
        <f>VLOOKUP(K1951,Table!$A$2:$C$121,2,0)</f>
        <v>10</v>
      </c>
      <c r="N1951" s="26">
        <f>VLOOKUP(K1951,Table!$A$2:$C$121,3,0)</f>
        <v>4</v>
      </c>
      <c r="O1951" s="13" t="str">
        <f>VLOOKUP(A1951,Table!$U$1:$V$230,2,0)</f>
        <v>Orthorhombic</v>
      </c>
      <c r="P1951" s="1"/>
    </row>
    <row r="1952" spans="1:16">
      <c r="A1952" s="12">
        <v>62</v>
      </c>
      <c r="B1952" s="12">
        <v>603213</v>
      </c>
      <c r="C1952" s="12" t="s">
        <v>2293</v>
      </c>
      <c r="D1952" s="12" t="s">
        <v>2661</v>
      </c>
      <c r="E1952" s="17" t="s">
        <v>11999</v>
      </c>
      <c r="F1952" s="25" t="str">
        <f>LEFT(E1952,MIN(FIND({0,1,2,3,4,5,6,7,8,9},ASC(E1952)&amp;1234567890))-1)</f>
        <v>La</v>
      </c>
      <c r="G1952" s="25">
        <f t="shared" si="60"/>
        <v>3</v>
      </c>
      <c r="H1952" s="25">
        <f>VLOOKUP(F1952,Table!$A$2:$C$121,2,0)</f>
        <v>3</v>
      </c>
      <c r="I1952" s="26">
        <f>VLOOKUP(F1952,Table!$A$2:$C$121,3,0)</f>
        <v>6</v>
      </c>
      <c r="J1952" s="17" t="s">
        <v>72</v>
      </c>
      <c r="K1952" s="25" t="str">
        <f>LEFT(J1952,MIN(FIND({0,1,2,3,4,5,6,7,8,9},ASC(J1952)&amp;1234567890))-1)</f>
        <v>Ir</v>
      </c>
      <c r="L1952" s="25">
        <f t="shared" si="61"/>
        <v>1</v>
      </c>
      <c r="M1952" s="25">
        <f>VLOOKUP(K1952,Table!$A$2:$C$121,2,0)</f>
        <v>9</v>
      </c>
      <c r="N1952" s="26">
        <f>VLOOKUP(K1952,Table!$A$2:$C$121,3,0)</f>
        <v>6</v>
      </c>
      <c r="O1952" s="13" t="str">
        <f>VLOOKUP(A1952,Table!$U$1:$V$230,2,0)</f>
        <v>Orthorhombic</v>
      </c>
      <c r="P1952" s="1"/>
    </row>
    <row r="1953" spans="1:16">
      <c r="A1953" s="12">
        <v>62</v>
      </c>
      <c r="B1953" s="12">
        <v>603214</v>
      </c>
      <c r="C1953" s="12" t="s">
        <v>2293</v>
      </c>
      <c r="D1953" s="12" t="s">
        <v>2662</v>
      </c>
      <c r="E1953" s="17" t="s">
        <v>11999</v>
      </c>
      <c r="F1953" s="25" t="str">
        <f>LEFT(E1953,MIN(FIND({0,1,2,3,4,5,6,7,8,9},ASC(E1953)&amp;1234567890))-1)</f>
        <v>La</v>
      </c>
      <c r="G1953" s="25">
        <f t="shared" si="60"/>
        <v>3</v>
      </c>
      <c r="H1953" s="25">
        <f>VLOOKUP(F1953,Table!$A$2:$C$121,2,0)</f>
        <v>3</v>
      </c>
      <c r="I1953" s="26">
        <f>VLOOKUP(F1953,Table!$A$2:$C$121,3,0)</f>
        <v>6</v>
      </c>
      <c r="J1953" s="17" t="s">
        <v>341</v>
      </c>
      <c r="K1953" s="25" t="str">
        <f>LEFT(J1953,MIN(FIND({0,1,2,3,4,5,6,7,8,9},ASC(J1953)&amp;1234567890))-1)</f>
        <v>Ru</v>
      </c>
      <c r="L1953" s="25">
        <f t="shared" si="61"/>
        <v>1</v>
      </c>
      <c r="M1953" s="25">
        <f>VLOOKUP(K1953,Table!$A$2:$C$121,2,0)</f>
        <v>8</v>
      </c>
      <c r="N1953" s="26">
        <f>VLOOKUP(K1953,Table!$A$2:$C$121,3,0)</f>
        <v>5</v>
      </c>
      <c r="O1953" s="13" t="str">
        <f>VLOOKUP(A1953,Table!$U$1:$V$230,2,0)</f>
        <v>Orthorhombic</v>
      </c>
      <c r="P1953" s="1"/>
    </row>
    <row r="1954" spans="1:16">
      <c r="A1954" s="12">
        <v>62</v>
      </c>
      <c r="B1954" s="12">
        <v>603556</v>
      </c>
      <c r="C1954" s="12" t="s">
        <v>2293</v>
      </c>
      <c r="D1954" s="12" t="s">
        <v>2663</v>
      </c>
      <c r="E1954" s="17" t="s">
        <v>11426</v>
      </c>
      <c r="F1954" s="25" t="str">
        <f>LEFT(E1954,MIN(FIND({0,1,2,3,4,5,6,7,8,9},ASC(E1954)&amp;1234567890))-1)</f>
        <v>Mn</v>
      </c>
      <c r="G1954" s="25">
        <f t="shared" si="60"/>
        <v>3</v>
      </c>
      <c r="H1954" s="25">
        <f>VLOOKUP(F1954,Table!$A$2:$C$121,2,0)</f>
        <v>7</v>
      </c>
      <c r="I1954" s="26">
        <f>VLOOKUP(F1954,Table!$A$2:$C$121,3,0)</f>
        <v>4</v>
      </c>
      <c r="J1954" s="17" t="s">
        <v>614</v>
      </c>
      <c r="K1954" s="25" t="str">
        <f>LEFT(J1954,MIN(FIND({0,1,2,3,4,5,6,7,8,9},ASC(J1954)&amp;1234567890))-1)</f>
        <v>C</v>
      </c>
      <c r="L1954" s="25">
        <f t="shared" si="61"/>
        <v>1</v>
      </c>
      <c r="M1954" s="25">
        <f>VLOOKUP(K1954,Table!$A$2:$C$121,2,0)</f>
        <v>14</v>
      </c>
      <c r="N1954" s="26">
        <f>VLOOKUP(K1954,Table!$A$2:$C$121,3,0)</f>
        <v>2</v>
      </c>
      <c r="O1954" s="13" t="str">
        <f>VLOOKUP(A1954,Table!$U$1:$V$230,2,0)</f>
        <v>Orthorhombic</v>
      </c>
      <c r="P1954" s="1"/>
    </row>
    <row r="1955" spans="1:16">
      <c r="A1955" s="12">
        <v>62</v>
      </c>
      <c r="B1955" s="12">
        <v>603557</v>
      </c>
      <c r="C1955" s="12" t="s">
        <v>2293</v>
      </c>
      <c r="D1955" s="12" t="s">
        <v>2664</v>
      </c>
      <c r="E1955" s="17" t="s">
        <v>11383</v>
      </c>
      <c r="F1955" s="25" t="str">
        <f>LEFT(E1955,MIN(FIND({0,1,2,3,4,5,6,7,8,9},ASC(E1955)&amp;1234567890))-1)</f>
        <v>Cr</v>
      </c>
      <c r="G1955" s="25">
        <f t="shared" si="60"/>
        <v>3</v>
      </c>
      <c r="H1955" s="25">
        <f>VLOOKUP(F1955,Table!$A$2:$C$121,2,0)</f>
        <v>6</v>
      </c>
      <c r="I1955" s="26">
        <f>VLOOKUP(F1955,Table!$A$2:$C$121,3,0)</f>
        <v>4</v>
      </c>
      <c r="J1955" s="17" t="s">
        <v>614</v>
      </c>
      <c r="K1955" s="25" t="str">
        <f>LEFT(J1955,MIN(FIND({0,1,2,3,4,5,6,7,8,9},ASC(J1955)&amp;1234567890))-1)</f>
        <v>C</v>
      </c>
      <c r="L1955" s="25">
        <f t="shared" si="61"/>
        <v>1</v>
      </c>
      <c r="M1955" s="25">
        <f>VLOOKUP(K1955,Table!$A$2:$C$121,2,0)</f>
        <v>14</v>
      </c>
      <c r="N1955" s="26">
        <f>VLOOKUP(K1955,Table!$A$2:$C$121,3,0)</f>
        <v>2</v>
      </c>
      <c r="O1955" s="13" t="str">
        <f>VLOOKUP(A1955,Table!$U$1:$V$230,2,0)</f>
        <v>Orthorhombic</v>
      </c>
      <c r="P1955" s="1"/>
    </row>
    <row r="1956" spans="1:16">
      <c r="A1956" s="12">
        <v>62</v>
      </c>
      <c r="B1956" s="12">
        <v>603878</v>
      </c>
      <c r="C1956" s="12" t="s">
        <v>2293</v>
      </c>
      <c r="D1956" s="12" t="s">
        <v>2665</v>
      </c>
      <c r="E1956" s="17" t="s">
        <v>11696</v>
      </c>
      <c r="F1956" s="25" t="str">
        <f>LEFT(E1956,MIN(FIND({0,1,2,3,4,5,6,7,8,9},ASC(E1956)&amp;1234567890))-1)</f>
        <v>Rh</v>
      </c>
      <c r="G1956" s="25">
        <f t="shared" si="60"/>
        <v>2</v>
      </c>
      <c r="H1956" s="25">
        <f>VLOOKUP(F1956,Table!$A$2:$C$121,2,0)</f>
        <v>9</v>
      </c>
      <c r="I1956" s="26">
        <f>VLOOKUP(F1956,Table!$A$2:$C$121,3,0)</f>
        <v>5</v>
      </c>
      <c r="J1956" s="17" t="s">
        <v>540</v>
      </c>
      <c r="K1956" s="25" t="str">
        <f>LEFT(J1956,MIN(FIND({0,1,2,3,4,5,6,7,8,9},ASC(J1956)&amp;1234567890))-1)</f>
        <v>As</v>
      </c>
      <c r="L1956" s="25">
        <f t="shared" si="61"/>
        <v>1</v>
      </c>
      <c r="M1956" s="25">
        <f>VLOOKUP(K1956,Table!$A$2:$C$121,2,0)</f>
        <v>15</v>
      </c>
      <c r="N1956" s="26">
        <f>VLOOKUP(K1956,Table!$A$2:$C$121,3,0)</f>
        <v>4</v>
      </c>
      <c r="O1956" s="13" t="str">
        <f>VLOOKUP(A1956,Table!$U$1:$V$230,2,0)</f>
        <v>Orthorhombic</v>
      </c>
      <c r="P1956" s="1"/>
    </row>
    <row r="1957" spans="1:16">
      <c r="A1957" s="12">
        <v>62</v>
      </c>
      <c r="B1957" s="12">
        <v>604141</v>
      </c>
      <c r="C1957" s="12" t="s">
        <v>2293</v>
      </c>
      <c r="D1957" s="12" t="s">
        <v>2666</v>
      </c>
      <c r="E1957" s="17" t="s">
        <v>530</v>
      </c>
      <c r="F1957" s="25" t="str">
        <f>LEFT(E1957,MIN(FIND({0,1,2,3,4,5,6,7,8,9},ASC(E1957)&amp;1234567890))-1)</f>
        <v>Yb</v>
      </c>
      <c r="G1957" s="25">
        <f t="shared" si="60"/>
        <v>1</v>
      </c>
      <c r="H1957" s="25">
        <f>VLOOKUP(F1957,Table!$A$2:$C$121,2,0)</f>
        <v>3</v>
      </c>
      <c r="I1957" s="26">
        <f>VLOOKUP(F1957,Table!$A$2:$C$121,3,0)</f>
        <v>6</v>
      </c>
      <c r="J1957" s="17" t="s">
        <v>11764</v>
      </c>
      <c r="K1957" s="25" t="str">
        <f>LEFT(J1957,MIN(FIND({0,1,2,3,4,5,6,7,8,9},ASC(J1957)&amp;1234567890))-1)</f>
        <v>H</v>
      </c>
      <c r="L1957" s="25">
        <f t="shared" si="61"/>
        <v>2</v>
      </c>
      <c r="M1957" s="25">
        <f>VLOOKUP(K1957,Table!$A$2:$C$121,2,0)</f>
        <v>1</v>
      </c>
      <c r="N1957" s="26">
        <f>VLOOKUP(K1957,Table!$A$2:$C$121,3,0)</f>
        <v>1</v>
      </c>
      <c r="O1957" s="13" t="str">
        <f>VLOOKUP(A1957,Table!$U$1:$V$230,2,0)</f>
        <v>Orthorhombic</v>
      </c>
      <c r="P1957" s="1"/>
    </row>
    <row r="1958" spans="1:16">
      <c r="A1958" s="12">
        <v>62</v>
      </c>
      <c r="B1958" s="12">
        <v>604449</v>
      </c>
      <c r="C1958" s="12" t="s">
        <v>2293</v>
      </c>
      <c r="D1958" s="12" t="s">
        <v>2667</v>
      </c>
      <c r="E1958" s="17" t="s">
        <v>46</v>
      </c>
      <c r="F1958" s="25" t="str">
        <f>LEFT(E1958,MIN(FIND({0,1,2,3,4,5,6,7,8,9},ASC(E1958)&amp;1234567890))-1)</f>
        <v>La</v>
      </c>
      <c r="G1958" s="25">
        <f t="shared" si="60"/>
        <v>1</v>
      </c>
      <c r="H1958" s="25">
        <f>VLOOKUP(F1958,Table!$A$2:$C$121,2,0)</f>
        <v>3</v>
      </c>
      <c r="I1958" s="26">
        <f>VLOOKUP(F1958,Table!$A$2:$C$121,3,0)</f>
        <v>6</v>
      </c>
      <c r="J1958" s="17" t="s">
        <v>11701</v>
      </c>
      <c r="K1958" s="25" t="str">
        <f>LEFT(J1958,MIN(FIND({0,1,2,3,4,5,6,7,8,9},ASC(J1958)&amp;1234567890))-1)</f>
        <v>Cu</v>
      </c>
      <c r="L1958" s="25">
        <f t="shared" si="61"/>
        <v>6</v>
      </c>
      <c r="M1958" s="25">
        <f>VLOOKUP(K1958,Table!$A$2:$C$121,2,0)</f>
        <v>11</v>
      </c>
      <c r="N1958" s="26">
        <f>VLOOKUP(K1958,Table!$A$2:$C$121,3,0)</f>
        <v>4</v>
      </c>
      <c r="O1958" s="13" t="str">
        <f>VLOOKUP(A1958,Table!$U$1:$V$230,2,0)</f>
        <v>Orthorhombic</v>
      </c>
      <c r="P1958" s="1"/>
    </row>
    <row r="1959" spans="1:16">
      <c r="A1959" s="12">
        <v>62</v>
      </c>
      <c r="B1959" s="12">
        <v>605875</v>
      </c>
      <c r="C1959" s="12" t="s">
        <v>2293</v>
      </c>
      <c r="D1959" s="12" t="s">
        <v>2668</v>
      </c>
      <c r="E1959" s="17" t="s">
        <v>433</v>
      </c>
      <c r="F1959" s="25" t="str">
        <f>LEFT(E1959,MIN(FIND({0,1,2,3,4,5,6,7,8,9},ASC(E1959)&amp;1234567890))-1)</f>
        <v>Sr</v>
      </c>
      <c r="G1959" s="25">
        <f t="shared" si="60"/>
        <v>1</v>
      </c>
      <c r="H1959" s="25">
        <f>VLOOKUP(F1959,Table!$A$2:$C$121,2,0)</f>
        <v>2</v>
      </c>
      <c r="I1959" s="26">
        <f>VLOOKUP(F1959,Table!$A$2:$C$121,3,0)</f>
        <v>5</v>
      </c>
      <c r="J1959" s="17" t="s">
        <v>11342</v>
      </c>
      <c r="K1959" s="25" t="str">
        <f>LEFT(J1959,MIN(FIND({0,1,2,3,4,5,6,7,8,9},ASC(J1959)&amp;1234567890))-1)</f>
        <v>Ag</v>
      </c>
      <c r="L1959" s="25">
        <f t="shared" si="61"/>
        <v>1</v>
      </c>
      <c r="M1959" s="25">
        <f>VLOOKUP(K1959,Table!$A$2:$C$121,2,0)</f>
        <v>11</v>
      </c>
      <c r="N1959" s="26">
        <f>VLOOKUP(K1959,Table!$A$2:$C$121,3,0)</f>
        <v>5</v>
      </c>
      <c r="O1959" s="13" t="str">
        <f>VLOOKUP(A1959,Table!$U$1:$V$230,2,0)</f>
        <v>Orthorhombic</v>
      </c>
      <c r="P1959" s="1"/>
    </row>
    <row r="1960" spans="1:16">
      <c r="A1960" s="12">
        <v>62</v>
      </c>
      <c r="B1960" s="12">
        <v>607222</v>
      </c>
      <c r="C1960" s="12" t="s">
        <v>2293</v>
      </c>
      <c r="D1960" s="12" t="s">
        <v>2669</v>
      </c>
      <c r="E1960" s="17" t="s">
        <v>11377</v>
      </c>
      <c r="F1960" s="25" t="str">
        <f>LEFT(E1960,MIN(FIND({0,1,2,3,4,5,6,7,8,9},ASC(E1960)&amp;1234567890))-1)</f>
        <v>Dy</v>
      </c>
      <c r="G1960" s="25">
        <f t="shared" si="60"/>
        <v>2</v>
      </c>
      <c r="H1960" s="25">
        <f>VLOOKUP(F1960,Table!$A$2:$C$121,2,0)</f>
        <v>3</v>
      </c>
      <c r="I1960" s="26">
        <f>VLOOKUP(F1960,Table!$A$2:$C$121,3,0)</f>
        <v>6</v>
      </c>
      <c r="J1960" s="17" t="s">
        <v>11352</v>
      </c>
      <c r="K1960" s="25" t="str">
        <f>LEFT(J1960,MIN(FIND({0,1,2,3,4,5,6,7,8,9},ASC(J1960)&amp;1234567890))-1)</f>
        <v>Al</v>
      </c>
      <c r="L1960" s="25">
        <f t="shared" si="61"/>
        <v>1</v>
      </c>
      <c r="M1960" s="25">
        <f>VLOOKUP(K1960,Table!$A$2:$C$121,2,0)</f>
        <v>13</v>
      </c>
      <c r="N1960" s="26">
        <f>VLOOKUP(K1960,Table!$A$2:$C$121,3,0)</f>
        <v>3</v>
      </c>
      <c r="O1960" s="13" t="str">
        <f>VLOOKUP(A1960,Table!$U$1:$V$230,2,0)</f>
        <v>Orthorhombic</v>
      </c>
      <c r="P1960" s="1"/>
    </row>
    <row r="1961" spans="1:16">
      <c r="A1961" s="12">
        <v>62</v>
      </c>
      <c r="B1961" s="12">
        <v>607355</v>
      </c>
      <c r="C1961" s="12" t="s">
        <v>2293</v>
      </c>
      <c r="D1961" s="12" t="s">
        <v>2670</v>
      </c>
      <c r="E1961" s="17" t="s">
        <v>11330</v>
      </c>
      <c r="F1961" s="25" t="str">
        <f>LEFT(E1961,MIN(FIND({0,1,2,3,4,5,6,7,8,9},ASC(E1961)&amp;1234567890))-1)</f>
        <v>Er</v>
      </c>
      <c r="G1961" s="25">
        <f t="shared" si="60"/>
        <v>2</v>
      </c>
      <c r="H1961" s="25">
        <f>VLOOKUP(F1961,Table!$A$2:$C$121,2,0)</f>
        <v>3</v>
      </c>
      <c r="I1961" s="26">
        <f>VLOOKUP(F1961,Table!$A$2:$C$121,3,0)</f>
        <v>6</v>
      </c>
      <c r="J1961" s="17" t="s">
        <v>11352</v>
      </c>
      <c r="K1961" s="25" t="str">
        <f>LEFT(J1961,MIN(FIND({0,1,2,3,4,5,6,7,8,9},ASC(J1961)&amp;1234567890))-1)</f>
        <v>Al</v>
      </c>
      <c r="L1961" s="25">
        <f t="shared" si="61"/>
        <v>1</v>
      </c>
      <c r="M1961" s="25">
        <f>VLOOKUP(K1961,Table!$A$2:$C$121,2,0)</f>
        <v>13</v>
      </c>
      <c r="N1961" s="26">
        <f>VLOOKUP(K1961,Table!$A$2:$C$121,3,0)</f>
        <v>3</v>
      </c>
      <c r="O1961" s="13" t="str">
        <f>VLOOKUP(A1961,Table!$U$1:$V$230,2,0)</f>
        <v>Orthorhombic</v>
      </c>
      <c r="P1961" s="1"/>
    </row>
    <row r="1962" spans="1:16">
      <c r="A1962" s="12">
        <v>62</v>
      </c>
      <c r="B1962" s="12">
        <v>607837</v>
      </c>
      <c r="C1962" s="12" t="s">
        <v>2293</v>
      </c>
      <c r="D1962" s="12" t="s">
        <v>2671</v>
      </c>
      <c r="E1962" s="17" t="s">
        <v>11352</v>
      </c>
      <c r="F1962" s="25" t="str">
        <f>LEFT(E1962,MIN(FIND({0,1,2,3,4,5,6,7,8,9},ASC(E1962)&amp;1234567890))-1)</f>
        <v>Al</v>
      </c>
      <c r="G1962" s="25">
        <f t="shared" si="60"/>
        <v>1</v>
      </c>
      <c r="H1962" s="25">
        <f>VLOOKUP(F1962,Table!$A$2:$C$121,2,0)</f>
        <v>13</v>
      </c>
      <c r="I1962" s="26">
        <f>VLOOKUP(F1962,Table!$A$2:$C$121,3,0)</f>
        <v>3</v>
      </c>
      <c r="J1962" s="17" t="s">
        <v>11395</v>
      </c>
      <c r="K1962" s="25" t="str">
        <f>LEFT(J1962,MIN(FIND({0,1,2,3,4,5,6,7,8,9},ASC(J1962)&amp;1234567890))-1)</f>
        <v>Gd</v>
      </c>
      <c r="L1962" s="25">
        <f t="shared" si="61"/>
        <v>2</v>
      </c>
      <c r="M1962" s="25">
        <f>VLOOKUP(K1962,Table!$A$2:$C$121,2,0)</f>
        <v>3</v>
      </c>
      <c r="N1962" s="26">
        <f>VLOOKUP(K1962,Table!$A$2:$C$121,3,0)</f>
        <v>6</v>
      </c>
      <c r="O1962" s="13" t="str">
        <f>VLOOKUP(A1962,Table!$U$1:$V$230,2,0)</f>
        <v>Orthorhombic</v>
      </c>
      <c r="P1962" s="1"/>
    </row>
    <row r="1963" spans="1:16">
      <c r="A1963" s="12">
        <v>62</v>
      </c>
      <c r="B1963" s="12">
        <v>608754</v>
      </c>
      <c r="C1963" s="12" t="s">
        <v>2293</v>
      </c>
      <c r="D1963" s="12" t="s">
        <v>2672</v>
      </c>
      <c r="E1963" s="17" t="s">
        <v>412</v>
      </c>
      <c r="F1963" s="25" t="str">
        <f>LEFT(E1963,MIN(FIND({0,1,2,3,4,5,6,7,8,9},ASC(E1963)&amp;1234567890))-1)</f>
        <v>Nd</v>
      </c>
      <c r="G1963" s="25">
        <f t="shared" si="60"/>
        <v>2</v>
      </c>
      <c r="H1963" s="25">
        <f>VLOOKUP(F1963,Table!$A$2:$C$121,2,0)</f>
        <v>3</v>
      </c>
      <c r="I1963" s="26">
        <f>VLOOKUP(F1963,Table!$A$2:$C$121,3,0)</f>
        <v>6</v>
      </c>
      <c r="J1963" s="17" t="s">
        <v>11352</v>
      </c>
      <c r="K1963" s="25" t="str">
        <f>LEFT(J1963,MIN(FIND({0,1,2,3,4,5,6,7,8,9},ASC(J1963)&amp;1234567890))-1)</f>
        <v>Al</v>
      </c>
      <c r="L1963" s="25">
        <f t="shared" si="61"/>
        <v>1</v>
      </c>
      <c r="M1963" s="25">
        <f>VLOOKUP(K1963,Table!$A$2:$C$121,2,0)</f>
        <v>13</v>
      </c>
      <c r="N1963" s="26">
        <f>VLOOKUP(K1963,Table!$A$2:$C$121,3,0)</f>
        <v>3</v>
      </c>
      <c r="O1963" s="13" t="str">
        <f>VLOOKUP(A1963,Table!$U$1:$V$230,2,0)</f>
        <v>Orthorhombic</v>
      </c>
      <c r="P1963" s="1"/>
    </row>
    <row r="1964" spans="1:16">
      <c r="A1964" s="12">
        <v>62</v>
      </c>
      <c r="B1964" s="12">
        <v>608787</v>
      </c>
      <c r="C1964" s="12" t="s">
        <v>2293</v>
      </c>
      <c r="D1964" s="12" t="s">
        <v>2673</v>
      </c>
      <c r="E1964" s="17" t="s">
        <v>66</v>
      </c>
      <c r="F1964" s="25" t="str">
        <f>LEFT(E1964,MIN(FIND({0,1,2,3,4,5,6,7,8,9},ASC(E1964)&amp;1234567890))-1)</f>
        <v>Ni</v>
      </c>
      <c r="G1964" s="25">
        <f t="shared" si="60"/>
        <v>1</v>
      </c>
      <c r="H1964" s="25">
        <f>VLOOKUP(F1964,Table!$A$2:$C$121,2,0)</f>
        <v>10</v>
      </c>
      <c r="I1964" s="26">
        <f>VLOOKUP(F1964,Table!$A$2:$C$121,3,0)</f>
        <v>4</v>
      </c>
      <c r="J1964" s="17" t="s">
        <v>445</v>
      </c>
      <c r="K1964" s="25" t="str">
        <f>LEFT(J1964,MIN(FIND({0,1,2,3,4,5,6,7,8,9},ASC(J1964)&amp;1234567890))-1)</f>
        <v>Al</v>
      </c>
      <c r="L1964" s="25">
        <f t="shared" si="61"/>
        <v>3</v>
      </c>
      <c r="M1964" s="25">
        <f>VLOOKUP(K1964,Table!$A$2:$C$121,2,0)</f>
        <v>13</v>
      </c>
      <c r="N1964" s="26">
        <f>VLOOKUP(K1964,Table!$A$2:$C$121,3,0)</f>
        <v>3</v>
      </c>
      <c r="O1964" s="13" t="str">
        <f>VLOOKUP(A1964,Table!$U$1:$V$230,2,0)</f>
        <v>Orthorhombic</v>
      </c>
      <c r="P1964" s="1"/>
    </row>
    <row r="1965" spans="1:16">
      <c r="A1965" s="12">
        <v>62</v>
      </c>
      <c r="B1965" s="12">
        <v>609076</v>
      </c>
      <c r="C1965" s="12" t="s">
        <v>2293</v>
      </c>
      <c r="D1965" s="12" t="s">
        <v>2674</v>
      </c>
      <c r="E1965" s="17" t="s">
        <v>11327</v>
      </c>
      <c r="F1965" s="25" t="str">
        <f>LEFT(E1965,MIN(FIND({0,1,2,3,4,5,6,7,8,9},ASC(E1965)&amp;1234567890))-1)</f>
        <v>Pr</v>
      </c>
      <c r="G1965" s="25">
        <f t="shared" si="60"/>
        <v>2</v>
      </c>
      <c r="H1965" s="25">
        <f>VLOOKUP(F1965,Table!$A$2:$C$121,2,0)</f>
        <v>3</v>
      </c>
      <c r="I1965" s="26">
        <f>VLOOKUP(F1965,Table!$A$2:$C$121,3,0)</f>
        <v>6</v>
      </c>
      <c r="J1965" s="17" t="s">
        <v>11352</v>
      </c>
      <c r="K1965" s="25" t="str">
        <f>LEFT(J1965,MIN(FIND({0,1,2,3,4,5,6,7,8,9},ASC(J1965)&amp;1234567890))-1)</f>
        <v>Al</v>
      </c>
      <c r="L1965" s="25">
        <f t="shared" si="61"/>
        <v>1</v>
      </c>
      <c r="M1965" s="25">
        <f>VLOOKUP(K1965,Table!$A$2:$C$121,2,0)</f>
        <v>13</v>
      </c>
      <c r="N1965" s="26">
        <f>VLOOKUP(K1965,Table!$A$2:$C$121,3,0)</f>
        <v>3</v>
      </c>
      <c r="O1965" s="13" t="str">
        <f>VLOOKUP(A1965,Table!$U$1:$V$230,2,0)</f>
        <v>Orthorhombic</v>
      </c>
      <c r="P1965" s="1"/>
    </row>
    <row r="1966" spans="1:16">
      <c r="A1966" s="12">
        <v>62</v>
      </c>
      <c r="B1966" s="12">
        <v>609380</v>
      </c>
      <c r="C1966" s="12" t="s">
        <v>2293</v>
      </c>
      <c r="D1966" s="12" t="s">
        <v>2675</v>
      </c>
      <c r="E1966" s="17" t="s">
        <v>60</v>
      </c>
      <c r="F1966" s="25" t="str">
        <f>LEFT(E1966,MIN(FIND({0,1,2,3,4,5,6,7,8,9},ASC(E1966)&amp;1234567890))-1)</f>
        <v>Sm</v>
      </c>
      <c r="G1966" s="25">
        <f t="shared" si="60"/>
        <v>2</v>
      </c>
      <c r="H1966" s="25">
        <f>VLOOKUP(F1966,Table!$A$2:$C$121,2,0)</f>
        <v>3</v>
      </c>
      <c r="I1966" s="26">
        <f>VLOOKUP(F1966,Table!$A$2:$C$121,3,0)</f>
        <v>6</v>
      </c>
      <c r="J1966" s="17" t="s">
        <v>11352</v>
      </c>
      <c r="K1966" s="25" t="str">
        <f>LEFT(J1966,MIN(FIND({0,1,2,3,4,5,6,7,8,9},ASC(J1966)&amp;1234567890))-1)</f>
        <v>Al</v>
      </c>
      <c r="L1966" s="25">
        <f t="shared" si="61"/>
        <v>1</v>
      </c>
      <c r="M1966" s="25">
        <f>VLOOKUP(K1966,Table!$A$2:$C$121,2,0)</f>
        <v>13</v>
      </c>
      <c r="N1966" s="26">
        <f>VLOOKUP(K1966,Table!$A$2:$C$121,3,0)</f>
        <v>3</v>
      </c>
      <c r="O1966" s="13" t="str">
        <f>VLOOKUP(A1966,Table!$U$1:$V$230,2,0)</f>
        <v>Orthorhombic</v>
      </c>
      <c r="P1966" s="1"/>
    </row>
    <row r="1967" spans="1:16">
      <c r="A1967" s="12">
        <v>62</v>
      </c>
      <c r="B1967" s="12">
        <v>609457</v>
      </c>
      <c r="C1967" s="12" t="s">
        <v>2293</v>
      </c>
      <c r="D1967" s="12" t="s">
        <v>2676</v>
      </c>
      <c r="E1967" s="17" t="s">
        <v>11367</v>
      </c>
      <c r="F1967" s="25" t="str">
        <f>LEFT(E1967,MIN(FIND({0,1,2,3,4,5,6,7,8,9},ASC(E1967)&amp;1234567890))-1)</f>
        <v>Tb</v>
      </c>
      <c r="G1967" s="25">
        <f t="shared" si="60"/>
        <v>2</v>
      </c>
      <c r="H1967" s="25">
        <f>VLOOKUP(F1967,Table!$A$2:$C$121,2,0)</f>
        <v>3</v>
      </c>
      <c r="I1967" s="26">
        <f>VLOOKUP(F1967,Table!$A$2:$C$121,3,0)</f>
        <v>6</v>
      </c>
      <c r="J1967" s="17" t="s">
        <v>11352</v>
      </c>
      <c r="K1967" s="25" t="str">
        <f>LEFT(J1967,MIN(FIND({0,1,2,3,4,5,6,7,8,9},ASC(J1967)&amp;1234567890))-1)</f>
        <v>Al</v>
      </c>
      <c r="L1967" s="25">
        <f t="shared" si="61"/>
        <v>1</v>
      </c>
      <c r="M1967" s="25">
        <f>VLOOKUP(K1967,Table!$A$2:$C$121,2,0)</f>
        <v>13</v>
      </c>
      <c r="N1967" s="26">
        <f>VLOOKUP(K1967,Table!$A$2:$C$121,3,0)</f>
        <v>3</v>
      </c>
      <c r="O1967" s="13" t="str">
        <f>VLOOKUP(A1967,Table!$U$1:$V$230,2,0)</f>
        <v>Orthorhombic</v>
      </c>
      <c r="P1967" s="1"/>
    </row>
    <row r="1968" spans="1:16">
      <c r="A1968" s="12">
        <v>62</v>
      </c>
      <c r="B1968" s="12">
        <v>610637</v>
      </c>
      <c r="C1968" s="12" t="s">
        <v>2293</v>
      </c>
      <c r="D1968" s="12" t="s">
        <v>2677</v>
      </c>
      <c r="E1968" s="17" t="s">
        <v>339</v>
      </c>
      <c r="F1968" s="25" t="str">
        <f>LEFT(E1968,MIN(FIND({0,1,2,3,4,5,6,7,8,9},ASC(E1968)&amp;1234567890))-1)</f>
        <v>Hf</v>
      </c>
      <c r="G1968" s="25">
        <f t="shared" si="60"/>
        <v>3</v>
      </c>
      <c r="H1968" s="25">
        <f>VLOOKUP(F1968,Table!$A$2:$C$121,2,0)</f>
        <v>4</v>
      </c>
      <c r="I1968" s="26">
        <f>VLOOKUP(F1968,Table!$A$2:$C$121,3,0)</f>
        <v>6</v>
      </c>
      <c r="J1968" s="17" t="s">
        <v>453</v>
      </c>
      <c r="K1968" s="25" t="str">
        <f>LEFT(J1968,MIN(FIND({0,1,2,3,4,5,6,7,8,9},ASC(J1968)&amp;1234567890))-1)</f>
        <v>As</v>
      </c>
      <c r="L1968" s="25">
        <f t="shared" si="61"/>
        <v>2</v>
      </c>
      <c r="M1968" s="25">
        <f>VLOOKUP(K1968,Table!$A$2:$C$121,2,0)</f>
        <v>15</v>
      </c>
      <c r="N1968" s="26">
        <f>VLOOKUP(K1968,Table!$A$2:$C$121,3,0)</f>
        <v>4</v>
      </c>
      <c r="O1968" s="13" t="str">
        <f>VLOOKUP(A1968,Table!$U$1:$V$230,2,0)</f>
        <v>Orthorhombic</v>
      </c>
      <c r="P1968" s="1"/>
    </row>
    <row r="1969" spans="1:16">
      <c r="A1969" s="12">
        <v>62</v>
      </c>
      <c r="B1969" s="12">
        <v>610639</v>
      </c>
      <c r="C1969" s="12" t="s">
        <v>2293</v>
      </c>
      <c r="D1969" s="12" t="s">
        <v>2678</v>
      </c>
      <c r="E1969" s="17" t="s">
        <v>11962</v>
      </c>
      <c r="F1969" s="25" t="str">
        <f>LEFT(E1969,MIN(FIND({0,1,2,3,4,5,6,7,8,9},ASC(E1969)&amp;1234567890))-1)</f>
        <v>Hf</v>
      </c>
      <c r="G1969" s="25">
        <f t="shared" si="60"/>
        <v>5</v>
      </c>
      <c r="H1969" s="25">
        <f>VLOOKUP(F1969,Table!$A$2:$C$121,2,0)</f>
        <v>4</v>
      </c>
      <c r="I1969" s="26">
        <f>VLOOKUP(F1969,Table!$A$2:$C$121,3,0)</f>
        <v>6</v>
      </c>
      <c r="J1969" s="17" t="s">
        <v>331</v>
      </c>
      <c r="K1969" s="25" t="str">
        <f>LEFT(J1969,MIN(FIND({0,1,2,3,4,5,6,7,8,9},ASC(J1969)&amp;1234567890))-1)</f>
        <v>As</v>
      </c>
      <c r="L1969" s="25">
        <f t="shared" si="61"/>
        <v>3</v>
      </c>
      <c r="M1969" s="25">
        <f>VLOOKUP(K1969,Table!$A$2:$C$121,2,0)</f>
        <v>15</v>
      </c>
      <c r="N1969" s="26">
        <f>VLOOKUP(K1969,Table!$A$2:$C$121,3,0)</f>
        <v>4</v>
      </c>
      <c r="O1969" s="13" t="str">
        <f>VLOOKUP(A1969,Table!$U$1:$V$230,2,0)</f>
        <v>Orthorhombic</v>
      </c>
      <c r="P1969" s="1"/>
    </row>
    <row r="1970" spans="1:16">
      <c r="A1970" s="12">
        <v>62</v>
      </c>
      <c r="B1970" s="12">
        <v>611376</v>
      </c>
      <c r="C1970" s="12" t="s">
        <v>2293</v>
      </c>
      <c r="D1970" s="12" t="s">
        <v>2679</v>
      </c>
      <c r="E1970" s="17" t="s">
        <v>11312</v>
      </c>
      <c r="F1970" s="25" t="str">
        <f>LEFT(E1970,MIN(FIND({0,1,2,3,4,5,6,7,8,9},ASC(E1970)&amp;1234567890))-1)</f>
        <v>As</v>
      </c>
      <c r="G1970" s="25">
        <f t="shared" si="60"/>
        <v>4</v>
      </c>
      <c r="H1970" s="25">
        <f>VLOOKUP(F1970,Table!$A$2:$C$121,2,0)</f>
        <v>15</v>
      </c>
      <c r="I1970" s="26">
        <f>VLOOKUP(F1970,Table!$A$2:$C$121,3,0)</f>
        <v>4</v>
      </c>
      <c r="J1970" s="17" t="s">
        <v>533</v>
      </c>
      <c r="K1970" s="25" t="str">
        <f>LEFT(J1970,MIN(FIND({0,1,2,3,4,5,6,7,8,9},ASC(J1970)&amp;1234567890))-1)</f>
        <v>Se</v>
      </c>
      <c r="L1970" s="25">
        <f t="shared" si="61"/>
        <v>3</v>
      </c>
      <c r="M1970" s="25">
        <f>VLOOKUP(K1970,Table!$A$2:$C$121,2,0)</f>
        <v>16</v>
      </c>
      <c r="N1970" s="26">
        <f>VLOOKUP(K1970,Table!$A$2:$C$121,3,0)</f>
        <v>4</v>
      </c>
      <c r="O1970" s="13" t="str">
        <f>VLOOKUP(A1970,Table!$U$1:$V$230,2,0)</f>
        <v>Orthorhombic</v>
      </c>
      <c r="P1970" s="1"/>
    </row>
    <row r="1971" spans="1:16">
      <c r="A1971" s="12">
        <v>62</v>
      </c>
      <c r="B1971" s="12">
        <v>611488</v>
      </c>
      <c r="C1971" s="12" t="s">
        <v>2293</v>
      </c>
      <c r="D1971" s="12" t="s">
        <v>2680</v>
      </c>
      <c r="E1971" s="17" t="s">
        <v>11363</v>
      </c>
      <c r="F1971" s="25" t="str">
        <f>LEFT(E1971,MIN(FIND({0,1,2,3,4,5,6,7,8,9},ASC(E1971)&amp;1234567890))-1)</f>
        <v>Th</v>
      </c>
      <c r="G1971" s="25">
        <f t="shared" si="60"/>
        <v>1</v>
      </c>
      <c r="H1971" s="25">
        <f>VLOOKUP(F1971,Table!$A$2:$C$121,2,0)</f>
        <v>3</v>
      </c>
      <c r="I1971" s="26">
        <f>VLOOKUP(F1971,Table!$A$2:$C$121,3,0)</f>
        <v>7</v>
      </c>
      <c r="J1971" s="17" t="s">
        <v>453</v>
      </c>
      <c r="K1971" s="25" t="str">
        <f>LEFT(J1971,MIN(FIND({0,1,2,3,4,5,6,7,8,9},ASC(J1971)&amp;1234567890))-1)</f>
        <v>As</v>
      </c>
      <c r="L1971" s="25">
        <f t="shared" si="61"/>
        <v>2</v>
      </c>
      <c r="M1971" s="25">
        <f>VLOOKUP(K1971,Table!$A$2:$C$121,2,0)</f>
        <v>15</v>
      </c>
      <c r="N1971" s="26">
        <f>VLOOKUP(K1971,Table!$A$2:$C$121,3,0)</f>
        <v>4</v>
      </c>
      <c r="O1971" s="13" t="str">
        <f>VLOOKUP(A1971,Table!$U$1:$V$230,2,0)</f>
        <v>Orthorhombic</v>
      </c>
      <c r="P1971" s="1"/>
    </row>
    <row r="1972" spans="1:16">
      <c r="A1972" s="12">
        <v>62</v>
      </c>
      <c r="B1972" s="12">
        <v>611496</v>
      </c>
      <c r="C1972" s="12" t="s">
        <v>2293</v>
      </c>
      <c r="D1972" s="12" t="s">
        <v>2681</v>
      </c>
      <c r="E1972" s="17" t="s">
        <v>56</v>
      </c>
      <c r="F1972" s="25" t="str">
        <f>LEFT(E1972,MIN(FIND({0,1,2,3,4,5,6,7,8,9},ASC(E1972)&amp;1234567890))-1)</f>
        <v>Ti</v>
      </c>
      <c r="G1972" s="25">
        <f t="shared" si="60"/>
        <v>5</v>
      </c>
      <c r="H1972" s="25">
        <f>VLOOKUP(F1972,Table!$A$2:$C$121,2,0)</f>
        <v>4</v>
      </c>
      <c r="I1972" s="26">
        <f>VLOOKUP(F1972,Table!$A$2:$C$121,3,0)</f>
        <v>4</v>
      </c>
      <c r="J1972" s="17" t="s">
        <v>331</v>
      </c>
      <c r="K1972" s="25" t="str">
        <f>LEFT(J1972,MIN(FIND({0,1,2,3,4,5,6,7,8,9},ASC(J1972)&amp;1234567890))-1)</f>
        <v>As</v>
      </c>
      <c r="L1972" s="25">
        <f t="shared" si="61"/>
        <v>3</v>
      </c>
      <c r="M1972" s="25">
        <f>VLOOKUP(K1972,Table!$A$2:$C$121,2,0)</f>
        <v>15</v>
      </c>
      <c r="N1972" s="26">
        <f>VLOOKUP(K1972,Table!$A$2:$C$121,3,0)</f>
        <v>4</v>
      </c>
      <c r="O1972" s="13" t="str">
        <f>VLOOKUP(A1972,Table!$U$1:$V$230,2,0)</f>
        <v>Orthorhombic</v>
      </c>
      <c r="P1972" s="1"/>
    </row>
    <row r="1973" spans="1:16">
      <c r="A1973" s="12">
        <v>62</v>
      </c>
      <c r="B1973" s="12">
        <v>611531</v>
      </c>
      <c r="C1973" s="12" t="s">
        <v>2293</v>
      </c>
      <c r="D1973" s="12" t="s">
        <v>2682</v>
      </c>
      <c r="E1973" s="17" t="s">
        <v>343</v>
      </c>
      <c r="F1973" s="25" t="str">
        <f>LEFT(E1973,MIN(FIND({0,1,2,3,4,5,6,7,8,9},ASC(E1973)&amp;1234567890))-1)</f>
        <v>U</v>
      </c>
      <c r="G1973" s="25">
        <f t="shared" si="60"/>
        <v>1</v>
      </c>
      <c r="H1973" s="25">
        <f>VLOOKUP(F1973,Table!$A$2:$C$121,2,0)</f>
        <v>3</v>
      </c>
      <c r="I1973" s="26">
        <f>VLOOKUP(F1973,Table!$A$2:$C$121,3,0)</f>
        <v>7</v>
      </c>
      <c r="J1973" s="17" t="s">
        <v>453</v>
      </c>
      <c r="K1973" s="25" t="str">
        <f>LEFT(J1973,MIN(FIND({0,1,2,3,4,5,6,7,8,9},ASC(J1973)&amp;1234567890))-1)</f>
        <v>As</v>
      </c>
      <c r="L1973" s="25">
        <f t="shared" si="61"/>
        <v>2</v>
      </c>
      <c r="M1973" s="25">
        <f>VLOOKUP(K1973,Table!$A$2:$C$121,2,0)</f>
        <v>15</v>
      </c>
      <c r="N1973" s="26">
        <f>VLOOKUP(K1973,Table!$A$2:$C$121,3,0)</f>
        <v>4</v>
      </c>
      <c r="O1973" s="13" t="str">
        <f>VLOOKUP(A1973,Table!$U$1:$V$230,2,0)</f>
        <v>Orthorhombic</v>
      </c>
      <c r="P1973" s="1"/>
    </row>
    <row r="1974" spans="1:16">
      <c r="A1974" s="12">
        <v>62</v>
      </c>
      <c r="B1974" s="12">
        <v>611611</v>
      </c>
      <c r="C1974" s="12" t="s">
        <v>2293</v>
      </c>
      <c r="D1974" s="12" t="s">
        <v>2683</v>
      </c>
      <c r="E1974" s="17" t="s">
        <v>11819</v>
      </c>
      <c r="F1974" s="25" t="str">
        <f>LEFT(E1974,MIN(FIND({0,1,2,3,4,5,6,7,8,9},ASC(E1974)&amp;1234567890))-1)</f>
        <v>Zr</v>
      </c>
      <c r="G1974" s="25">
        <f t="shared" si="60"/>
        <v>3</v>
      </c>
      <c r="H1974" s="25">
        <f>VLOOKUP(F1974,Table!$A$2:$C$121,2,0)</f>
        <v>4</v>
      </c>
      <c r="I1974" s="26">
        <f>VLOOKUP(F1974,Table!$A$2:$C$121,3,0)</f>
        <v>5</v>
      </c>
      <c r="J1974" s="17" t="s">
        <v>453</v>
      </c>
      <c r="K1974" s="25" t="str">
        <f>LEFT(J1974,MIN(FIND({0,1,2,3,4,5,6,7,8,9},ASC(J1974)&amp;1234567890))-1)</f>
        <v>As</v>
      </c>
      <c r="L1974" s="25">
        <f t="shared" si="61"/>
        <v>2</v>
      </c>
      <c r="M1974" s="25">
        <f>VLOOKUP(K1974,Table!$A$2:$C$121,2,0)</f>
        <v>15</v>
      </c>
      <c r="N1974" s="26">
        <f>VLOOKUP(K1974,Table!$A$2:$C$121,3,0)</f>
        <v>4</v>
      </c>
      <c r="O1974" s="13" t="str">
        <f>VLOOKUP(A1974,Table!$U$1:$V$230,2,0)</f>
        <v>Orthorhombic</v>
      </c>
      <c r="P1974" s="1"/>
    </row>
    <row r="1975" spans="1:16">
      <c r="A1975" s="12">
        <v>62</v>
      </c>
      <c r="B1975" s="12">
        <v>611634</v>
      </c>
      <c r="C1975" s="12" t="s">
        <v>2293</v>
      </c>
      <c r="D1975" s="12" t="s">
        <v>2684</v>
      </c>
      <c r="E1975" s="17" t="s">
        <v>427</v>
      </c>
      <c r="F1975" s="25" t="str">
        <f>LEFT(E1975,MIN(FIND({0,1,2,3,4,5,6,7,8,9},ASC(E1975)&amp;1234567890))-1)</f>
        <v>Au</v>
      </c>
      <c r="G1975" s="25">
        <f t="shared" si="60"/>
        <v>1</v>
      </c>
      <c r="H1975" s="25">
        <f>VLOOKUP(F1975,Table!$A$2:$C$121,2,0)</f>
        <v>11</v>
      </c>
      <c r="I1975" s="26">
        <f>VLOOKUP(F1975,Table!$A$2:$C$121,3,0)</f>
        <v>6</v>
      </c>
      <c r="J1975" s="17" t="s">
        <v>410</v>
      </c>
      <c r="K1975" s="25" t="str">
        <f>LEFT(J1975,MIN(FIND({0,1,2,3,4,5,6,7,8,9},ASC(J1975)&amp;1234567890))-1)</f>
        <v>Ba</v>
      </c>
      <c r="L1975" s="25">
        <f t="shared" si="61"/>
        <v>1</v>
      </c>
      <c r="M1975" s="25">
        <f>VLOOKUP(K1975,Table!$A$2:$C$121,2,0)</f>
        <v>2</v>
      </c>
      <c r="N1975" s="26">
        <f>VLOOKUP(K1975,Table!$A$2:$C$121,3,0)</f>
        <v>6</v>
      </c>
      <c r="O1975" s="13" t="str">
        <f>VLOOKUP(A1975,Table!$U$1:$V$230,2,0)</f>
        <v>Orthorhombic</v>
      </c>
      <c r="P1975" s="1"/>
    </row>
    <row r="1976" spans="1:16">
      <c r="A1976" s="12">
        <v>62</v>
      </c>
      <c r="B1976" s="12">
        <v>611710</v>
      </c>
      <c r="C1976" s="12" t="s">
        <v>2293</v>
      </c>
      <c r="D1976" s="12" t="s">
        <v>2685</v>
      </c>
      <c r="E1976" s="17" t="s">
        <v>427</v>
      </c>
      <c r="F1976" s="25" t="str">
        <f>LEFT(E1976,MIN(FIND({0,1,2,3,4,5,6,7,8,9},ASC(E1976)&amp;1234567890))-1)</f>
        <v>Au</v>
      </c>
      <c r="G1976" s="25">
        <f t="shared" si="60"/>
        <v>1</v>
      </c>
      <c r="H1976" s="25">
        <f>VLOOKUP(F1976,Table!$A$2:$C$121,2,0)</f>
        <v>11</v>
      </c>
      <c r="I1976" s="26">
        <f>VLOOKUP(F1976,Table!$A$2:$C$121,3,0)</f>
        <v>6</v>
      </c>
      <c r="J1976" s="17" t="s">
        <v>11371</v>
      </c>
      <c r="K1976" s="25" t="str">
        <f>LEFT(J1976,MIN(FIND({0,1,2,3,4,5,6,7,8,9},ASC(J1976)&amp;1234567890))-1)</f>
        <v>Ce</v>
      </c>
      <c r="L1976" s="25">
        <f t="shared" si="61"/>
        <v>2</v>
      </c>
      <c r="M1976" s="25">
        <f>VLOOKUP(K1976,Table!$A$2:$C$121,2,0)</f>
        <v>3</v>
      </c>
      <c r="N1976" s="26">
        <f>VLOOKUP(K1976,Table!$A$2:$C$121,3,0)</f>
        <v>6</v>
      </c>
      <c r="O1976" s="13" t="str">
        <f>VLOOKUP(A1976,Table!$U$1:$V$230,2,0)</f>
        <v>Orthorhombic</v>
      </c>
      <c r="P1976" s="1"/>
    </row>
    <row r="1977" spans="1:16">
      <c r="A1977" s="12">
        <v>62</v>
      </c>
      <c r="B1977" s="12">
        <v>611711</v>
      </c>
      <c r="C1977" s="12" t="s">
        <v>2293</v>
      </c>
      <c r="D1977" s="12" t="s">
        <v>2686</v>
      </c>
      <c r="E1977" s="17" t="s">
        <v>427</v>
      </c>
      <c r="F1977" s="25" t="str">
        <f>LEFT(E1977,MIN(FIND({0,1,2,3,4,5,6,7,8,9},ASC(E1977)&amp;1234567890))-1)</f>
        <v>Au</v>
      </c>
      <c r="G1977" s="25">
        <f t="shared" si="60"/>
        <v>1</v>
      </c>
      <c r="H1977" s="25">
        <f>VLOOKUP(F1977,Table!$A$2:$C$121,2,0)</f>
        <v>11</v>
      </c>
      <c r="I1977" s="26">
        <f>VLOOKUP(F1977,Table!$A$2:$C$121,3,0)</f>
        <v>6</v>
      </c>
      <c r="J1977" s="17" t="s">
        <v>11331</v>
      </c>
      <c r="K1977" s="25" t="str">
        <f>LEFT(J1977,MIN(FIND({0,1,2,3,4,5,6,7,8,9},ASC(J1977)&amp;1234567890))-1)</f>
        <v>Ce</v>
      </c>
      <c r="L1977" s="25">
        <f t="shared" si="61"/>
        <v>1</v>
      </c>
      <c r="M1977" s="25">
        <f>VLOOKUP(K1977,Table!$A$2:$C$121,2,0)</f>
        <v>3</v>
      </c>
      <c r="N1977" s="26">
        <f>VLOOKUP(K1977,Table!$A$2:$C$121,3,0)</f>
        <v>6</v>
      </c>
      <c r="O1977" s="13" t="str">
        <f>VLOOKUP(A1977,Table!$U$1:$V$230,2,0)</f>
        <v>Orthorhombic</v>
      </c>
      <c r="P1977" s="1"/>
    </row>
    <row r="1978" spans="1:16">
      <c r="A1978" s="12">
        <v>62</v>
      </c>
      <c r="B1978" s="12">
        <v>611788</v>
      </c>
      <c r="C1978" s="12" t="s">
        <v>2293</v>
      </c>
      <c r="D1978" s="12" t="s">
        <v>2687</v>
      </c>
      <c r="E1978" s="17" t="s">
        <v>427</v>
      </c>
      <c r="F1978" s="25" t="str">
        <f>LEFT(E1978,MIN(FIND({0,1,2,3,4,5,6,7,8,9},ASC(E1978)&amp;1234567890))-1)</f>
        <v>Au</v>
      </c>
      <c r="G1978" s="25">
        <f t="shared" si="60"/>
        <v>1</v>
      </c>
      <c r="H1978" s="25">
        <f>VLOOKUP(F1978,Table!$A$2:$C$121,2,0)</f>
        <v>11</v>
      </c>
      <c r="I1978" s="26">
        <f>VLOOKUP(F1978,Table!$A$2:$C$121,3,0)</f>
        <v>6</v>
      </c>
      <c r="J1978" s="17" t="s">
        <v>11377</v>
      </c>
      <c r="K1978" s="25" t="str">
        <f>LEFT(J1978,MIN(FIND({0,1,2,3,4,5,6,7,8,9},ASC(J1978)&amp;1234567890))-1)</f>
        <v>Dy</v>
      </c>
      <c r="L1978" s="25">
        <f t="shared" si="61"/>
        <v>2</v>
      </c>
      <c r="M1978" s="25">
        <f>VLOOKUP(K1978,Table!$A$2:$C$121,2,0)</f>
        <v>3</v>
      </c>
      <c r="N1978" s="26">
        <f>VLOOKUP(K1978,Table!$A$2:$C$121,3,0)</f>
        <v>6</v>
      </c>
      <c r="O1978" s="13" t="str">
        <f>VLOOKUP(A1978,Table!$U$1:$V$230,2,0)</f>
        <v>Orthorhombic</v>
      </c>
      <c r="P1978" s="1"/>
    </row>
    <row r="1979" spans="1:16">
      <c r="A1979" s="12">
        <v>62</v>
      </c>
      <c r="B1979" s="12">
        <v>611816</v>
      </c>
      <c r="C1979" s="12" t="s">
        <v>2293</v>
      </c>
      <c r="D1979" s="12" t="s">
        <v>2688</v>
      </c>
      <c r="E1979" s="17" t="s">
        <v>427</v>
      </c>
      <c r="F1979" s="25" t="str">
        <f>LEFT(E1979,MIN(FIND({0,1,2,3,4,5,6,7,8,9},ASC(E1979)&amp;1234567890))-1)</f>
        <v>Au</v>
      </c>
      <c r="G1979" s="25">
        <f t="shared" si="60"/>
        <v>1</v>
      </c>
      <c r="H1979" s="25">
        <f>VLOOKUP(F1979,Table!$A$2:$C$121,2,0)</f>
        <v>11</v>
      </c>
      <c r="I1979" s="26">
        <f>VLOOKUP(F1979,Table!$A$2:$C$121,3,0)</f>
        <v>6</v>
      </c>
      <c r="J1979" s="17" t="s">
        <v>11330</v>
      </c>
      <c r="K1979" s="25" t="str">
        <f>LEFT(J1979,MIN(FIND({0,1,2,3,4,5,6,7,8,9},ASC(J1979)&amp;1234567890))-1)</f>
        <v>Er</v>
      </c>
      <c r="L1979" s="25">
        <f t="shared" si="61"/>
        <v>2</v>
      </c>
      <c r="M1979" s="25">
        <f>VLOOKUP(K1979,Table!$A$2:$C$121,2,0)</f>
        <v>3</v>
      </c>
      <c r="N1979" s="26">
        <f>VLOOKUP(K1979,Table!$A$2:$C$121,3,0)</f>
        <v>6</v>
      </c>
      <c r="O1979" s="13" t="str">
        <f>VLOOKUP(A1979,Table!$U$1:$V$230,2,0)</f>
        <v>Orthorhombic</v>
      </c>
      <c r="P1979" s="1"/>
    </row>
    <row r="1980" spans="1:16">
      <c r="A1980" s="12">
        <v>62</v>
      </c>
      <c r="B1980" s="12">
        <v>611844</v>
      </c>
      <c r="C1980" s="12" t="s">
        <v>2293</v>
      </c>
      <c r="D1980" s="12" t="s">
        <v>2689</v>
      </c>
      <c r="E1980" s="17" t="s">
        <v>427</v>
      </c>
      <c r="F1980" s="25" t="str">
        <f>LEFT(E1980,MIN(FIND({0,1,2,3,4,5,6,7,8,9},ASC(E1980)&amp;1234567890))-1)</f>
        <v>Au</v>
      </c>
      <c r="G1980" s="25">
        <f t="shared" si="60"/>
        <v>1</v>
      </c>
      <c r="H1980" s="25">
        <f>VLOOKUP(F1980,Table!$A$2:$C$121,2,0)</f>
        <v>11</v>
      </c>
      <c r="I1980" s="26">
        <f>VLOOKUP(F1980,Table!$A$2:$C$121,3,0)</f>
        <v>6</v>
      </c>
      <c r="J1980" s="17" t="s">
        <v>428</v>
      </c>
      <c r="K1980" s="25" t="str">
        <f>LEFT(J1980,MIN(FIND({0,1,2,3,4,5,6,7,8,9},ASC(J1980)&amp;1234567890))-1)</f>
        <v>Eu</v>
      </c>
      <c r="L1980" s="25">
        <f t="shared" si="61"/>
        <v>1</v>
      </c>
      <c r="M1980" s="25">
        <f>VLOOKUP(K1980,Table!$A$2:$C$121,2,0)</f>
        <v>3</v>
      </c>
      <c r="N1980" s="26">
        <f>VLOOKUP(K1980,Table!$A$2:$C$121,3,0)</f>
        <v>6</v>
      </c>
      <c r="O1980" s="13" t="str">
        <f>VLOOKUP(A1980,Table!$U$1:$V$230,2,0)</f>
        <v>Orthorhombic</v>
      </c>
      <c r="P1980" s="1"/>
    </row>
    <row r="1981" spans="1:16">
      <c r="A1981" s="12">
        <v>62</v>
      </c>
      <c r="B1981" s="12">
        <v>611845</v>
      </c>
      <c r="C1981" s="12" t="s">
        <v>2293</v>
      </c>
      <c r="D1981" s="12" t="s">
        <v>2690</v>
      </c>
      <c r="E1981" s="17" t="s">
        <v>11780</v>
      </c>
      <c r="F1981" s="25" t="str">
        <f>LEFT(E1981,MIN(FIND({0,1,2,3,4,5,6,7,8,9},ASC(E1981)&amp;1234567890))-1)</f>
        <v>Eu</v>
      </c>
      <c r="G1981" s="25">
        <f t="shared" si="60"/>
        <v>3</v>
      </c>
      <c r="H1981" s="25">
        <f>VLOOKUP(F1981,Table!$A$2:$C$121,2,0)</f>
        <v>3</v>
      </c>
      <c r="I1981" s="26">
        <f>VLOOKUP(F1981,Table!$A$2:$C$121,3,0)</f>
        <v>6</v>
      </c>
      <c r="J1981" s="17" t="s">
        <v>427</v>
      </c>
      <c r="K1981" s="25" t="str">
        <f>LEFT(J1981,MIN(FIND({0,1,2,3,4,5,6,7,8,9},ASC(J1981)&amp;1234567890))-1)</f>
        <v>Au</v>
      </c>
      <c r="L1981" s="25">
        <f t="shared" si="61"/>
        <v>1</v>
      </c>
      <c r="M1981" s="25">
        <f>VLOOKUP(K1981,Table!$A$2:$C$121,2,0)</f>
        <v>11</v>
      </c>
      <c r="N1981" s="26">
        <f>VLOOKUP(K1981,Table!$A$2:$C$121,3,0)</f>
        <v>6</v>
      </c>
      <c r="O1981" s="13" t="str">
        <f>VLOOKUP(A1981,Table!$U$1:$V$230,2,0)</f>
        <v>Orthorhombic</v>
      </c>
      <c r="P1981" s="1"/>
    </row>
    <row r="1982" spans="1:16">
      <c r="A1982" s="12">
        <v>62</v>
      </c>
      <c r="B1982" s="12">
        <v>611913</v>
      </c>
      <c r="C1982" s="12" t="s">
        <v>2293</v>
      </c>
      <c r="D1982" s="12" t="s">
        <v>2691</v>
      </c>
      <c r="E1982" s="17" t="s">
        <v>427</v>
      </c>
      <c r="F1982" s="25" t="str">
        <f>LEFT(E1982,MIN(FIND({0,1,2,3,4,5,6,7,8,9},ASC(E1982)&amp;1234567890))-1)</f>
        <v>Au</v>
      </c>
      <c r="G1982" s="25">
        <f t="shared" si="60"/>
        <v>1</v>
      </c>
      <c r="H1982" s="25">
        <f>VLOOKUP(F1982,Table!$A$2:$C$121,2,0)</f>
        <v>11</v>
      </c>
      <c r="I1982" s="26">
        <f>VLOOKUP(F1982,Table!$A$2:$C$121,3,0)</f>
        <v>6</v>
      </c>
      <c r="J1982" s="17" t="s">
        <v>11395</v>
      </c>
      <c r="K1982" s="25" t="str">
        <f>LEFT(J1982,MIN(FIND({0,1,2,3,4,5,6,7,8,9},ASC(J1982)&amp;1234567890))-1)</f>
        <v>Gd</v>
      </c>
      <c r="L1982" s="25">
        <f t="shared" si="61"/>
        <v>2</v>
      </c>
      <c r="M1982" s="25">
        <f>VLOOKUP(K1982,Table!$A$2:$C$121,2,0)</f>
        <v>3</v>
      </c>
      <c r="N1982" s="26">
        <f>VLOOKUP(K1982,Table!$A$2:$C$121,3,0)</f>
        <v>6</v>
      </c>
      <c r="O1982" s="13" t="str">
        <f>VLOOKUP(A1982,Table!$U$1:$V$230,2,0)</f>
        <v>Orthorhombic</v>
      </c>
      <c r="P1982" s="1"/>
    </row>
    <row r="1983" spans="1:16">
      <c r="A1983" s="12">
        <v>62</v>
      </c>
      <c r="B1983" s="12">
        <v>611954</v>
      </c>
      <c r="C1983" s="12" t="s">
        <v>2293</v>
      </c>
      <c r="D1983" s="12" t="s">
        <v>2692</v>
      </c>
      <c r="E1983" s="17" t="s">
        <v>426</v>
      </c>
      <c r="F1983" s="25" t="str">
        <f>LEFT(E1983,MIN(FIND({0,1,2,3,4,5,6,7,8,9},ASC(E1983)&amp;1234567890))-1)</f>
        <v>Hf</v>
      </c>
      <c r="G1983" s="25">
        <f t="shared" si="60"/>
        <v>1</v>
      </c>
      <c r="H1983" s="25">
        <f>VLOOKUP(F1983,Table!$A$2:$C$121,2,0)</f>
        <v>4</v>
      </c>
      <c r="I1983" s="26">
        <f>VLOOKUP(F1983,Table!$A$2:$C$121,3,0)</f>
        <v>6</v>
      </c>
      <c r="J1983" s="17" t="s">
        <v>397</v>
      </c>
      <c r="K1983" s="25" t="str">
        <f>LEFT(J1983,MIN(FIND({0,1,2,3,4,5,6,7,8,9},ASC(J1983)&amp;1234567890))-1)</f>
        <v>Au</v>
      </c>
      <c r="L1983" s="25">
        <f t="shared" si="61"/>
        <v>4</v>
      </c>
      <c r="M1983" s="25">
        <f>VLOOKUP(K1983,Table!$A$2:$C$121,2,0)</f>
        <v>11</v>
      </c>
      <c r="N1983" s="26">
        <f>VLOOKUP(K1983,Table!$A$2:$C$121,3,0)</f>
        <v>6</v>
      </c>
      <c r="O1983" s="13" t="str">
        <f>VLOOKUP(A1983,Table!$U$1:$V$230,2,0)</f>
        <v>Orthorhombic</v>
      </c>
      <c r="P1983" s="1"/>
    </row>
    <row r="1984" spans="1:16">
      <c r="A1984" s="12">
        <v>62</v>
      </c>
      <c r="B1984" s="12">
        <v>612100</v>
      </c>
      <c r="C1984" s="12" t="s">
        <v>2293</v>
      </c>
      <c r="D1984" s="12" t="s">
        <v>2693</v>
      </c>
      <c r="E1984" s="17" t="s">
        <v>427</v>
      </c>
      <c r="F1984" s="25" t="str">
        <f>LEFT(E1984,MIN(FIND({0,1,2,3,4,5,6,7,8,9},ASC(E1984)&amp;1234567890))-1)</f>
        <v>Au</v>
      </c>
      <c r="G1984" s="25">
        <f t="shared" si="60"/>
        <v>1</v>
      </c>
      <c r="H1984" s="25">
        <f>VLOOKUP(F1984,Table!$A$2:$C$121,2,0)</f>
        <v>11</v>
      </c>
      <c r="I1984" s="26">
        <f>VLOOKUP(F1984,Table!$A$2:$C$121,3,0)</f>
        <v>6</v>
      </c>
      <c r="J1984" s="17" t="s">
        <v>11328</v>
      </c>
      <c r="K1984" s="25" t="str">
        <f>LEFT(J1984,MIN(FIND({0,1,2,3,4,5,6,7,8,9},ASC(J1984)&amp;1234567890))-1)</f>
        <v>La</v>
      </c>
      <c r="L1984" s="25">
        <f t="shared" si="61"/>
        <v>2</v>
      </c>
      <c r="M1984" s="25">
        <f>VLOOKUP(K1984,Table!$A$2:$C$121,2,0)</f>
        <v>3</v>
      </c>
      <c r="N1984" s="26">
        <f>VLOOKUP(K1984,Table!$A$2:$C$121,3,0)</f>
        <v>6</v>
      </c>
      <c r="O1984" s="13" t="str">
        <f>VLOOKUP(A1984,Table!$U$1:$V$230,2,0)</f>
        <v>Orthorhombic</v>
      </c>
      <c r="P1984" s="1"/>
    </row>
    <row r="1985" spans="1:16">
      <c r="A1985" s="12">
        <v>62</v>
      </c>
      <c r="B1985" s="12">
        <v>612101</v>
      </c>
      <c r="C1985" s="12" t="s">
        <v>2293</v>
      </c>
      <c r="D1985" s="12" t="s">
        <v>2694</v>
      </c>
      <c r="E1985" s="17" t="s">
        <v>427</v>
      </c>
      <c r="F1985" s="25" t="str">
        <f>LEFT(E1985,MIN(FIND({0,1,2,3,4,5,6,7,8,9},ASC(E1985)&amp;1234567890))-1)</f>
        <v>Au</v>
      </c>
      <c r="G1985" s="25">
        <f t="shared" si="60"/>
        <v>1</v>
      </c>
      <c r="H1985" s="25">
        <f>VLOOKUP(F1985,Table!$A$2:$C$121,2,0)</f>
        <v>11</v>
      </c>
      <c r="I1985" s="26">
        <f>VLOOKUP(F1985,Table!$A$2:$C$121,3,0)</f>
        <v>6</v>
      </c>
      <c r="J1985" s="17" t="s">
        <v>46</v>
      </c>
      <c r="K1985" s="25" t="str">
        <f>LEFT(J1985,MIN(FIND({0,1,2,3,4,5,6,7,8,9},ASC(J1985)&amp;1234567890))-1)</f>
        <v>La</v>
      </c>
      <c r="L1985" s="25">
        <f t="shared" si="61"/>
        <v>1</v>
      </c>
      <c r="M1985" s="25">
        <f>VLOOKUP(K1985,Table!$A$2:$C$121,2,0)</f>
        <v>3</v>
      </c>
      <c r="N1985" s="26">
        <f>VLOOKUP(K1985,Table!$A$2:$C$121,3,0)</f>
        <v>6</v>
      </c>
      <c r="O1985" s="13" t="str">
        <f>VLOOKUP(A1985,Table!$U$1:$V$230,2,0)</f>
        <v>Orthorhombic</v>
      </c>
      <c r="P1985" s="1"/>
    </row>
    <row r="1986" spans="1:16">
      <c r="A1986" s="12">
        <v>62</v>
      </c>
      <c r="B1986" s="12">
        <v>612129</v>
      </c>
      <c r="C1986" s="12" t="s">
        <v>2293</v>
      </c>
      <c r="D1986" s="12" t="s">
        <v>2695</v>
      </c>
      <c r="E1986" s="17" t="s">
        <v>427</v>
      </c>
      <c r="F1986" s="25" t="str">
        <f>LEFT(E1986,MIN(FIND({0,1,2,3,4,5,6,7,8,9},ASC(E1986)&amp;1234567890))-1)</f>
        <v>Au</v>
      </c>
      <c r="G1986" s="25">
        <f t="shared" ref="G1986:G2049" si="62">IF(SUBSTITUTE(E1986,F1986,"")="",1,SUBSTITUTE(E1986,F1986,""))*1</f>
        <v>1</v>
      </c>
      <c r="H1986" s="25">
        <f>VLOOKUP(F1986,Table!$A$2:$C$121,2,0)</f>
        <v>11</v>
      </c>
      <c r="I1986" s="26">
        <f>VLOOKUP(F1986,Table!$A$2:$C$121,3,0)</f>
        <v>6</v>
      </c>
      <c r="J1986" s="17" t="s">
        <v>12000</v>
      </c>
      <c r="K1986" s="25" t="str">
        <f>LEFT(J1986,MIN(FIND({0,1,2,3,4,5,6,7,8,9},ASC(J1986)&amp;1234567890))-1)</f>
        <v>Lu</v>
      </c>
      <c r="L1986" s="25">
        <f t="shared" ref="L1986:L2049" si="63">IF(SUBSTITUTE(J1986,K1986,"")="",1,SUBSTITUTE(J1986,K1986,""))*1</f>
        <v>2</v>
      </c>
      <c r="M1986" s="25">
        <f>VLOOKUP(K1986,Table!$A$2:$C$121,2,0)</f>
        <v>3</v>
      </c>
      <c r="N1986" s="26">
        <f>VLOOKUP(K1986,Table!$A$2:$C$121,3,0)</f>
        <v>6</v>
      </c>
      <c r="O1986" s="13" t="str">
        <f>VLOOKUP(A1986,Table!$U$1:$V$230,2,0)</f>
        <v>Orthorhombic</v>
      </c>
      <c r="P1986" s="1"/>
    </row>
    <row r="1987" spans="1:16">
      <c r="A1987" s="12">
        <v>62</v>
      </c>
      <c r="B1987" s="12">
        <v>612216</v>
      </c>
      <c r="C1987" s="12" t="s">
        <v>2293</v>
      </c>
      <c r="D1987" s="12" t="s">
        <v>2696</v>
      </c>
      <c r="E1987" s="17" t="s">
        <v>427</v>
      </c>
      <c r="F1987" s="25" t="str">
        <f>LEFT(E1987,MIN(FIND({0,1,2,3,4,5,6,7,8,9},ASC(E1987)&amp;1234567890))-1)</f>
        <v>Au</v>
      </c>
      <c r="G1987" s="25">
        <f t="shared" si="62"/>
        <v>1</v>
      </c>
      <c r="H1987" s="25">
        <f>VLOOKUP(F1987,Table!$A$2:$C$121,2,0)</f>
        <v>11</v>
      </c>
      <c r="I1987" s="26">
        <f>VLOOKUP(F1987,Table!$A$2:$C$121,3,0)</f>
        <v>6</v>
      </c>
      <c r="J1987" s="17" t="s">
        <v>412</v>
      </c>
      <c r="K1987" s="25" t="str">
        <f>LEFT(J1987,MIN(FIND({0,1,2,3,4,5,6,7,8,9},ASC(J1987)&amp;1234567890))-1)</f>
        <v>Nd</v>
      </c>
      <c r="L1987" s="25">
        <f t="shared" si="63"/>
        <v>2</v>
      </c>
      <c r="M1987" s="25">
        <f>VLOOKUP(K1987,Table!$A$2:$C$121,2,0)</f>
        <v>3</v>
      </c>
      <c r="N1987" s="26">
        <f>VLOOKUP(K1987,Table!$A$2:$C$121,3,0)</f>
        <v>6</v>
      </c>
      <c r="O1987" s="13" t="str">
        <f>VLOOKUP(A1987,Table!$U$1:$V$230,2,0)</f>
        <v>Orthorhombic</v>
      </c>
      <c r="P1987" s="1"/>
    </row>
    <row r="1988" spans="1:16">
      <c r="A1988" s="12">
        <v>62</v>
      </c>
      <c r="B1988" s="12">
        <v>612217</v>
      </c>
      <c r="C1988" s="12" t="s">
        <v>2293</v>
      </c>
      <c r="D1988" s="12" t="s">
        <v>2697</v>
      </c>
      <c r="E1988" s="17" t="s">
        <v>427</v>
      </c>
      <c r="F1988" s="25" t="str">
        <f>LEFT(E1988,MIN(FIND({0,1,2,3,4,5,6,7,8,9},ASC(E1988)&amp;1234567890))-1)</f>
        <v>Au</v>
      </c>
      <c r="G1988" s="25">
        <f t="shared" si="62"/>
        <v>1</v>
      </c>
      <c r="H1988" s="25">
        <f>VLOOKUP(F1988,Table!$A$2:$C$121,2,0)</f>
        <v>11</v>
      </c>
      <c r="I1988" s="26">
        <f>VLOOKUP(F1988,Table!$A$2:$C$121,3,0)</f>
        <v>6</v>
      </c>
      <c r="J1988" s="17" t="s">
        <v>615</v>
      </c>
      <c r="K1988" s="25" t="str">
        <f>LEFT(J1988,MIN(FIND({0,1,2,3,4,5,6,7,8,9},ASC(J1988)&amp;1234567890))-1)</f>
        <v>Nd</v>
      </c>
      <c r="L1988" s="25">
        <f t="shared" si="63"/>
        <v>1</v>
      </c>
      <c r="M1988" s="25">
        <f>VLOOKUP(K1988,Table!$A$2:$C$121,2,0)</f>
        <v>3</v>
      </c>
      <c r="N1988" s="26">
        <f>VLOOKUP(K1988,Table!$A$2:$C$121,3,0)</f>
        <v>6</v>
      </c>
      <c r="O1988" s="13" t="str">
        <f>VLOOKUP(A1988,Table!$U$1:$V$230,2,0)</f>
        <v>Orthorhombic</v>
      </c>
      <c r="P1988" s="1"/>
    </row>
    <row r="1989" spans="1:16">
      <c r="A1989" s="12">
        <v>62</v>
      </c>
      <c r="B1989" s="12">
        <v>612264</v>
      </c>
      <c r="C1989" s="12" t="s">
        <v>2293</v>
      </c>
      <c r="D1989" s="12" t="s">
        <v>2698</v>
      </c>
      <c r="E1989" s="17" t="s">
        <v>427</v>
      </c>
      <c r="F1989" s="25" t="str">
        <f>LEFT(E1989,MIN(FIND({0,1,2,3,4,5,6,7,8,9},ASC(E1989)&amp;1234567890))-1)</f>
        <v>Au</v>
      </c>
      <c r="G1989" s="25">
        <f t="shared" si="62"/>
        <v>1</v>
      </c>
      <c r="H1989" s="25">
        <f>VLOOKUP(F1989,Table!$A$2:$C$121,2,0)</f>
        <v>11</v>
      </c>
      <c r="I1989" s="26">
        <f>VLOOKUP(F1989,Table!$A$2:$C$121,3,0)</f>
        <v>6</v>
      </c>
      <c r="J1989" s="17" t="s">
        <v>11332</v>
      </c>
      <c r="K1989" s="25" t="str">
        <f>LEFT(J1989,MIN(FIND({0,1,2,3,4,5,6,7,8,9},ASC(J1989)&amp;1234567890))-1)</f>
        <v>Pr</v>
      </c>
      <c r="L1989" s="25">
        <f t="shared" si="63"/>
        <v>1</v>
      </c>
      <c r="M1989" s="25">
        <f>VLOOKUP(K1989,Table!$A$2:$C$121,2,0)</f>
        <v>3</v>
      </c>
      <c r="N1989" s="26">
        <f>VLOOKUP(K1989,Table!$A$2:$C$121,3,0)</f>
        <v>6</v>
      </c>
      <c r="O1989" s="13" t="str">
        <f>VLOOKUP(A1989,Table!$U$1:$V$230,2,0)</f>
        <v>Orthorhombic</v>
      </c>
      <c r="P1989" s="1"/>
    </row>
    <row r="1990" spans="1:16">
      <c r="A1990" s="12">
        <v>62</v>
      </c>
      <c r="B1990" s="12">
        <v>612334</v>
      </c>
      <c r="C1990" s="12" t="s">
        <v>2293</v>
      </c>
      <c r="D1990" s="12" t="s">
        <v>2699</v>
      </c>
      <c r="E1990" s="17" t="s">
        <v>427</v>
      </c>
      <c r="F1990" s="25" t="str">
        <f>LEFT(E1990,MIN(FIND({0,1,2,3,4,5,6,7,8,9},ASC(E1990)&amp;1234567890))-1)</f>
        <v>Au</v>
      </c>
      <c r="G1990" s="25">
        <f t="shared" si="62"/>
        <v>1</v>
      </c>
      <c r="H1990" s="25">
        <f>VLOOKUP(F1990,Table!$A$2:$C$121,2,0)</f>
        <v>11</v>
      </c>
      <c r="I1990" s="26">
        <f>VLOOKUP(F1990,Table!$A$2:$C$121,3,0)</f>
        <v>6</v>
      </c>
      <c r="J1990" s="17" t="s">
        <v>60</v>
      </c>
      <c r="K1990" s="25" t="str">
        <f>LEFT(J1990,MIN(FIND({0,1,2,3,4,5,6,7,8,9},ASC(J1990)&amp;1234567890))-1)</f>
        <v>Sm</v>
      </c>
      <c r="L1990" s="25">
        <f t="shared" si="63"/>
        <v>2</v>
      </c>
      <c r="M1990" s="25">
        <f>VLOOKUP(K1990,Table!$A$2:$C$121,2,0)</f>
        <v>3</v>
      </c>
      <c r="N1990" s="26">
        <f>VLOOKUP(K1990,Table!$A$2:$C$121,3,0)</f>
        <v>6</v>
      </c>
      <c r="O1990" s="13" t="str">
        <f>VLOOKUP(A1990,Table!$U$1:$V$230,2,0)</f>
        <v>Orthorhombic</v>
      </c>
      <c r="P1990" s="1"/>
    </row>
    <row r="1991" spans="1:16">
      <c r="A1991" s="12">
        <v>62</v>
      </c>
      <c r="B1991" s="12">
        <v>612335</v>
      </c>
      <c r="C1991" s="12" t="s">
        <v>2293</v>
      </c>
      <c r="D1991" s="12" t="s">
        <v>2700</v>
      </c>
      <c r="E1991" s="17" t="s">
        <v>427</v>
      </c>
      <c r="F1991" s="25" t="str">
        <f>LEFT(E1991,MIN(FIND({0,1,2,3,4,5,6,7,8,9},ASC(E1991)&amp;1234567890))-1)</f>
        <v>Au</v>
      </c>
      <c r="G1991" s="25">
        <f t="shared" si="62"/>
        <v>1</v>
      </c>
      <c r="H1991" s="25">
        <f>VLOOKUP(F1991,Table!$A$2:$C$121,2,0)</f>
        <v>11</v>
      </c>
      <c r="I1991" s="26">
        <f>VLOOKUP(F1991,Table!$A$2:$C$121,3,0)</f>
        <v>6</v>
      </c>
      <c r="J1991" s="17" t="s">
        <v>590</v>
      </c>
      <c r="K1991" s="25" t="str">
        <f>LEFT(J1991,MIN(FIND({0,1,2,3,4,5,6,7,8,9},ASC(J1991)&amp;1234567890))-1)</f>
        <v>Sm</v>
      </c>
      <c r="L1991" s="25">
        <f t="shared" si="63"/>
        <v>1</v>
      </c>
      <c r="M1991" s="25">
        <f>VLOOKUP(K1991,Table!$A$2:$C$121,2,0)</f>
        <v>3</v>
      </c>
      <c r="N1991" s="26">
        <f>VLOOKUP(K1991,Table!$A$2:$C$121,3,0)</f>
        <v>6</v>
      </c>
      <c r="O1991" s="13" t="str">
        <f>VLOOKUP(A1991,Table!$U$1:$V$230,2,0)</f>
        <v>Orthorhombic</v>
      </c>
      <c r="P1991" s="1"/>
    </row>
    <row r="1992" spans="1:16">
      <c r="A1992" s="12">
        <v>62</v>
      </c>
      <c r="B1992" s="12">
        <v>612381</v>
      </c>
      <c r="C1992" s="12" t="s">
        <v>2293</v>
      </c>
      <c r="D1992" s="12" t="s">
        <v>2701</v>
      </c>
      <c r="E1992" s="17" t="s">
        <v>427</v>
      </c>
      <c r="F1992" s="25" t="str">
        <f>LEFT(E1992,MIN(FIND({0,1,2,3,4,5,6,7,8,9},ASC(E1992)&amp;1234567890))-1)</f>
        <v>Au</v>
      </c>
      <c r="G1992" s="25">
        <f t="shared" si="62"/>
        <v>1</v>
      </c>
      <c r="H1992" s="25">
        <f>VLOOKUP(F1992,Table!$A$2:$C$121,2,0)</f>
        <v>11</v>
      </c>
      <c r="I1992" s="26">
        <f>VLOOKUP(F1992,Table!$A$2:$C$121,3,0)</f>
        <v>6</v>
      </c>
      <c r="J1992" s="17" t="s">
        <v>11367</v>
      </c>
      <c r="K1992" s="25" t="str">
        <f>LEFT(J1992,MIN(FIND({0,1,2,3,4,5,6,7,8,9},ASC(J1992)&amp;1234567890))-1)</f>
        <v>Tb</v>
      </c>
      <c r="L1992" s="25">
        <f t="shared" si="63"/>
        <v>2</v>
      </c>
      <c r="M1992" s="25">
        <f>VLOOKUP(K1992,Table!$A$2:$C$121,2,0)</f>
        <v>3</v>
      </c>
      <c r="N1992" s="26">
        <f>VLOOKUP(K1992,Table!$A$2:$C$121,3,0)</f>
        <v>6</v>
      </c>
      <c r="O1992" s="13" t="str">
        <f>VLOOKUP(A1992,Table!$U$1:$V$230,2,0)</f>
        <v>Orthorhombic</v>
      </c>
      <c r="P1992" s="1"/>
    </row>
    <row r="1993" spans="1:16">
      <c r="A1993" s="12">
        <v>62</v>
      </c>
      <c r="B1993" s="12">
        <v>612434</v>
      </c>
      <c r="C1993" s="12" t="s">
        <v>2293</v>
      </c>
      <c r="D1993" s="12" t="s">
        <v>2702</v>
      </c>
      <c r="E1993" s="17" t="s">
        <v>427</v>
      </c>
      <c r="F1993" s="25" t="str">
        <f>LEFT(E1993,MIN(FIND({0,1,2,3,4,5,6,7,8,9},ASC(E1993)&amp;1234567890))-1)</f>
        <v>Au</v>
      </c>
      <c r="G1993" s="25">
        <f t="shared" si="62"/>
        <v>1</v>
      </c>
      <c r="H1993" s="25">
        <f>VLOOKUP(F1993,Table!$A$2:$C$121,2,0)</f>
        <v>11</v>
      </c>
      <c r="I1993" s="26">
        <f>VLOOKUP(F1993,Table!$A$2:$C$121,3,0)</f>
        <v>6</v>
      </c>
      <c r="J1993" s="17" t="s">
        <v>11307</v>
      </c>
      <c r="K1993" s="25" t="str">
        <f>LEFT(J1993,MIN(FIND({0,1,2,3,4,5,6,7,8,9},ASC(J1993)&amp;1234567890))-1)</f>
        <v>Tm</v>
      </c>
      <c r="L1993" s="25">
        <f t="shared" si="63"/>
        <v>2</v>
      </c>
      <c r="M1993" s="25">
        <f>VLOOKUP(K1993,Table!$A$2:$C$121,2,0)</f>
        <v>3</v>
      </c>
      <c r="N1993" s="26">
        <f>VLOOKUP(K1993,Table!$A$2:$C$121,3,0)</f>
        <v>6</v>
      </c>
      <c r="O1993" s="13" t="str">
        <f>VLOOKUP(A1993,Table!$U$1:$V$230,2,0)</f>
        <v>Orthorhombic</v>
      </c>
      <c r="P1993" s="1"/>
    </row>
    <row r="1994" spans="1:16">
      <c r="A1994" s="12">
        <v>62</v>
      </c>
      <c r="B1994" s="12">
        <v>612473</v>
      </c>
      <c r="C1994" s="12" t="s">
        <v>2293</v>
      </c>
      <c r="D1994" s="12" t="s">
        <v>2703</v>
      </c>
      <c r="E1994" s="17" t="s">
        <v>427</v>
      </c>
      <c r="F1994" s="25" t="str">
        <f>LEFT(E1994,MIN(FIND({0,1,2,3,4,5,6,7,8,9},ASC(E1994)&amp;1234567890))-1)</f>
        <v>Au</v>
      </c>
      <c r="G1994" s="25">
        <f t="shared" si="62"/>
        <v>1</v>
      </c>
      <c r="H1994" s="25">
        <f>VLOOKUP(F1994,Table!$A$2:$C$121,2,0)</f>
        <v>11</v>
      </c>
      <c r="I1994" s="26">
        <f>VLOOKUP(F1994,Table!$A$2:$C$121,3,0)</f>
        <v>6</v>
      </c>
      <c r="J1994" s="17" t="s">
        <v>530</v>
      </c>
      <c r="K1994" s="25" t="str">
        <f>LEFT(J1994,MIN(FIND({0,1,2,3,4,5,6,7,8,9},ASC(J1994)&amp;1234567890))-1)</f>
        <v>Yb</v>
      </c>
      <c r="L1994" s="25">
        <f t="shared" si="63"/>
        <v>1</v>
      </c>
      <c r="M1994" s="25">
        <f>VLOOKUP(K1994,Table!$A$2:$C$121,2,0)</f>
        <v>3</v>
      </c>
      <c r="N1994" s="26">
        <f>VLOOKUP(K1994,Table!$A$2:$C$121,3,0)</f>
        <v>6</v>
      </c>
      <c r="O1994" s="13" t="str">
        <f>VLOOKUP(A1994,Table!$U$1:$V$230,2,0)</f>
        <v>Orthorhombic</v>
      </c>
      <c r="P1994" s="1"/>
    </row>
    <row r="1995" spans="1:16">
      <c r="A1995" s="12">
        <v>62</v>
      </c>
      <c r="B1995" s="12">
        <v>612474</v>
      </c>
      <c r="C1995" s="12" t="s">
        <v>2293</v>
      </c>
      <c r="D1995" s="12" t="s">
        <v>2704</v>
      </c>
      <c r="E1995" s="17" t="s">
        <v>11417</v>
      </c>
      <c r="F1995" s="25" t="str">
        <f>LEFT(E1995,MIN(FIND({0,1,2,3,4,5,6,7,8,9},ASC(E1995)&amp;1234567890))-1)</f>
        <v>Yb</v>
      </c>
      <c r="G1995" s="25">
        <f t="shared" si="62"/>
        <v>5</v>
      </c>
      <c r="H1995" s="25">
        <f>VLOOKUP(F1995,Table!$A$2:$C$121,2,0)</f>
        <v>3</v>
      </c>
      <c r="I1995" s="26">
        <f>VLOOKUP(F1995,Table!$A$2:$C$121,3,0)</f>
        <v>6</v>
      </c>
      <c r="J1995" s="17" t="s">
        <v>397</v>
      </c>
      <c r="K1995" s="25" t="str">
        <f>LEFT(J1995,MIN(FIND({0,1,2,3,4,5,6,7,8,9},ASC(J1995)&amp;1234567890))-1)</f>
        <v>Au</v>
      </c>
      <c r="L1995" s="25">
        <f t="shared" si="63"/>
        <v>4</v>
      </c>
      <c r="M1995" s="25">
        <f>VLOOKUP(K1995,Table!$A$2:$C$121,2,0)</f>
        <v>11</v>
      </c>
      <c r="N1995" s="26">
        <f>VLOOKUP(K1995,Table!$A$2:$C$121,3,0)</f>
        <v>6</v>
      </c>
      <c r="O1995" s="13" t="str">
        <f>VLOOKUP(A1995,Table!$U$1:$V$230,2,0)</f>
        <v>Orthorhombic</v>
      </c>
      <c r="P1995" s="1"/>
    </row>
    <row r="1996" spans="1:16">
      <c r="A1996" s="12">
        <v>62</v>
      </c>
      <c r="B1996" s="12">
        <v>612880</v>
      </c>
      <c r="C1996" s="12" t="s">
        <v>2293</v>
      </c>
      <c r="D1996" s="12" t="s">
        <v>2705</v>
      </c>
      <c r="E1996" s="17" t="s">
        <v>11523</v>
      </c>
      <c r="F1996" s="25" t="str">
        <f>LEFT(E1996,MIN(FIND({0,1,2,3,4,5,6,7,8,9},ASC(E1996)&amp;1234567890))-1)</f>
        <v>Co</v>
      </c>
      <c r="G1996" s="25">
        <f t="shared" si="62"/>
        <v>3</v>
      </c>
      <c r="H1996" s="25">
        <f>VLOOKUP(F1996,Table!$A$2:$C$121,2,0)</f>
        <v>9</v>
      </c>
      <c r="I1996" s="26">
        <f>VLOOKUP(F1996,Table!$A$2:$C$121,3,0)</f>
        <v>4</v>
      </c>
      <c r="J1996" s="17" t="s">
        <v>12001</v>
      </c>
      <c r="K1996" s="25" t="str">
        <f>LEFT(J1996,MIN(FIND({0,1,2,3,4,5,6,7,8,9},ASC(J1996)&amp;1234567890))-1)</f>
        <v>B</v>
      </c>
      <c r="L1996" s="25">
        <f t="shared" si="63"/>
        <v>0.75</v>
      </c>
      <c r="M1996" s="25">
        <f>VLOOKUP(K1996,Table!$A$2:$C$121,2,0)</f>
        <v>13</v>
      </c>
      <c r="N1996" s="26">
        <f>VLOOKUP(K1996,Table!$A$2:$C$121,3,0)</f>
        <v>2</v>
      </c>
      <c r="O1996" s="13" t="str">
        <f>VLOOKUP(A1996,Table!$U$1:$V$230,2,0)</f>
        <v>Orthorhombic</v>
      </c>
      <c r="P1996" s="1"/>
    </row>
    <row r="1997" spans="1:16">
      <c r="A1997" s="12">
        <v>62</v>
      </c>
      <c r="B1997" s="12">
        <v>613903</v>
      </c>
      <c r="C1997" s="12" t="s">
        <v>2293</v>
      </c>
      <c r="D1997" s="12" t="s">
        <v>2706</v>
      </c>
      <c r="E1997" s="17" t="s">
        <v>11292</v>
      </c>
      <c r="F1997" s="25" t="str">
        <f>LEFT(E1997,MIN(FIND({0,1,2,3,4,5,6,7,8,9},ASC(E1997)&amp;1234567890))-1)</f>
        <v>Fe</v>
      </c>
      <c r="G1997" s="25">
        <f t="shared" si="62"/>
        <v>3</v>
      </c>
      <c r="H1997" s="25">
        <f>VLOOKUP(F1997,Table!$A$2:$C$121,2,0)</f>
        <v>8</v>
      </c>
      <c r="I1997" s="26">
        <f>VLOOKUP(F1997,Table!$A$2:$C$121,3,0)</f>
        <v>4</v>
      </c>
      <c r="J1997" s="17" t="s">
        <v>364</v>
      </c>
      <c r="K1997" s="25" t="str">
        <f>LEFT(J1997,MIN(FIND({0,1,2,3,4,5,6,7,8,9},ASC(J1997)&amp;1234567890))-1)</f>
        <v>B</v>
      </c>
      <c r="L1997" s="25">
        <f t="shared" si="63"/>
        <v>1</v>
      </c>
      <c r="M1997" s="25">
        <f>VLOOKUP(K1997,Table!$A$2:$C$121,2,0)</f>
        <v>13</v>
      </c>
      <c r="N1997" s="26">
        <f>VLOOKUP(K1997,Table!$A$2:$C$121,3,0)</f>
        <v>2</v>
      </c>
      <c r="O1997" s="13" t="str">
        <f>VLOOKUP(A1997,Table!$U$1:$V$230,2,0)</f>
        <v>Orthorhombic</v>
      </c>
      <c r="P1997" s="1"/>
    </row>
    <row r="1998" spans="1:16">
      <c r="A1998" s="12">
        <v>62</v>
      </c>
      <c r="B1998" s="12">
        <v>616631</v>
      </c>
      <c r="C1998" s="12" t="s">
        <v>2293</v>
      </c>
      <c r="D1998" s="12" t="s">
        <v>2707</v>
      </c>
      <c r="E1998" s="17" t="s">
        <v>11345</v>
      </c>
      <c r="F1998" s="25" t="str">
        <f>LEFT(E1998,MIN(FIND({0,1,2,3,4,5,6,7,8,9},ASC(E1998)&amp;1234567890))-1)</f>
        <v>Dy</v>
      </c>
      <c r="G1998" s="25">
        <f t="shared" si="62"/>
        <v>5</v>
      </c>
      <c r="H1998" s="25">
        <f>VLOOKUP(F1998,Table!$A$2:$C$121,2,0)</f>
        <v>3</v>
      </c>
      <c r="I1998" s="26">
        <f>VLOOKUP(F1998,Table!$A$2:$C$121,3,0)</f>
        <v>6</v>
      </c>
      <c r="J1998" s="17" t="s">
        <v>11840</v>
      </c>
      <c r="K1998" s="25" t="str">
        <f>LEFT(J1998,MIN(FIND({0,1,2,3,4,5,6,7,8,9},ASC(J1998)&amp;1234567890))-1)</f>
        <v>Bi</v>
      </c>
      <c r="L1998" s="25">
        <f t="shared" si="63"/>
        <v>3</v>
      </c>
      <c r="M1998" s="25">
        <f>VLOOKUP(K1998,Table!$A$2:$C$121,2,0)</f>
        <v>15</v>
      </c>
      <c r="N1998" s="26">
        <f>VLOOKUP(K1998,Table!$A$2:$C$121,3,0)</f>
        <v>6</v>
      </c>
      <c r="O1998" s="13" t="str">
        <f>VLOOKUP(A1998,Table!$U$1:$V$230,2,0)</f>
        <v>Orthorhombic</v>
      </c>
      <c r="P1998" s="1"/>
    </row>
    <row r="1999" spans="1:16">
      <c r="A1999" s="12">
        <v>62</v>
      </c>
      <c r="B1999" s="12">
        <v>616643</v>
      </c>
      <c r="C1999" s="12" t="s">
        <v>2293</v>
      </c>
      <c r="D1999" s="12" t="s">
        <v>2708</v>
      </c>
      <c r="E1999" s="17" t="s">
        <v>11543</v>
      </c>
      <c r="F1999" s="25" t="str">
        <f>LEFT(E1999,MIN(FIND({0,1,2,3,4,5,6,7,8,9},ASC(E1999)&amp;1234567890))-1)</f>
        <v>Er</v>
      </c>
      <c r="G1999" s="25">
        <f t="shared" si="62"/>
        <v>5</v>
      </c>
      <c r="H1999" s="25">
        <f>VLOOKUP(F1999,Table!$A$2:$C$121,2,0)</f>
        <v>3</v>
      </c>
      <c r="I1999" s="26">
        <f>VLOOKUP(F1999,Table!$A$2:$C$121,3,0)</f>
        <v>6</v>
      </c>
      <c r="J1999" s="17" t="s">
        <v>11840</v>
      </c>
      <c r="K1999" s="25" t="str">
        <f>LEFT(J1999,MIN(FIND({0,1,2,3,4,5,6,7,8,9},ASC(J1999)&amp;1234567890))-1)</f>
        <v>Bi</v>
      </c>
      <c r="L1999" s="25">
        <f t="shared" si="63"/>
        <v>3</v>
      </c>
      <c r="M1999" s="25">
        <f>VLOOKUP(K1999,Table!$A$2:$C$121,2,0)</f>
        <v>15</v>
      </c>
      <c r="N1999" s="26">
        <f>VLOOKUP(K1999,Table!$A$2:$C$121,3,0)</f>
        <v>6</v>
      </c>
      <c r="O1999" s="13" t="str">
        <f>VLOOKUP(A1999,Table!$U$1:$V$230,2,0)</f>
        <v>Orthorhombic</v>
      </c>
      <c r="P1999" s="1"/>
    </row>
    <row r="2000" spans="1:16">
      <c r="A2000" s="12">
        <v>62</v>
      </c>
      <c r="B2000" s="12">
        <v>616646</v>
      </c>
      <c r="C2000" s="12" t="s">
        <v>2293</v>
      </c>
      <c r="D2000" s="12" t="s">
        <v>2709</v>
      </c>
      <c r="E2000" s="17" t="s">
        <v>11340</v>
      </c>
      <c r="F2000" s="25" t="str">
        <f>LEFT(E2000,MIN(FIND({0,1,2,3,4,5,6,7,8,9},ASC(E2000)&amp;1234567890))-1)</f>
        <v>Eu</v>
      </c>
      <c r="G2000" s="25">
        <f t="shared" si="62"/>
        <v>5</v>
      </c>
      <c r="H2000" s="25">
        <f>VLOOKUP(F2000,Table!$A$2:$C$121,2,0)</f>
        <v>3</v>
      </c>
      <c r="I2000" s="26">
        <f>VLOOKUP(F2000,Table!$A$2:$C$121,3,0)</f>
        <v>6</v>
      </c>
      <c r="J2000" s="17" t="s">
        <v>11840</v>
      </c>
      <c r="K2000" s="25" t="str">
        <f>LEFT(J2000,MIN(FIND({0,1,2,3,4,5,6,7,8,9},ASC(J2000)&amp;1234567890))-1)</f>
        <v>Bi</v>
      </c>
      <c r="L2000" s="25">
        <f t="shared" si="63"/>
        <v>3</v>
      </c>
      <c r="M2000" s="25">
        <f>VLOOKUP(K2000,Table!$A$2:$C$121,2,0)</f>
        <v>15</v>
      </c>
      <c r="N2000" s="26">
        <f>VLOOKUP(K2000,Table!$A$2:$C$121,3,0)</f>
        <v>6</v>
      </c>
      <c r="O2000" s="13" t="str">
        <f>VLOOKUP(A2000,Table!$U$1:$V$230,2,0)</f>
        <v>Orthorhombic</v>
      </c>
      <c r="P2000" s="1"/>
    </row>
    <row r="2001" spans="1:16">
      <c r="A2001" s="12">
        <v>62</v>
      </c>
      <c r="B2001" s="12">
        <v>616667</v>
      </c>
      <c r="C2001" s="12" t="s">
        <v>2293</v>
      </c>
      <c r="D2001" s="12" t="s">
        <v>2710</v>
      </c>
      <c r="E2001" s="17" t="s">
        <v>11518</v>
      </c>
      <c r="F2001" s="25" t="str">
        <f>LEFT(E2001,MIN(FIND({0,1,2,3,4,5,6,7,8,9},ASC(E2001)&amp;1234567890))-1)</f>
        <v>Gd</v>
      </c>
      <c r="G2001" s="25">
        <f t="shared" si="62"/>
        <v>5</v>
      </c>
      <c r="H2001" s="25">
        <f>VLOOKUP(F2001,Table!$A$2:$C$121,2,0)</f>
        <v>3</v>
      </c>
      <c r="I2001" s="26">
        <f>VLOOKUP(F2001,Table!$A$2:$C$121,3,0)</f>
        <v>6</v>
      </c>
      <c r="J2001" s="17" t="s">
        <v>11840</v>
      </c>
      <c r="K2001" s="25" t="str">
        <f>LEFT(J2001,MIN(FIND({0,1,2,3,4,5,6,7,8,9},ASC(J2001)&amp;1234567890))-1)</f>
        <v>Bi</v>
      </c>
      <c r="L2001" s="25">
        <f t="shared" si="63"/>
        <v>3</v>
      </c>
      <c r="M2001" s="25">
        <f>VLOOKUP(K2001,Table!$A$2:$C$121,2,0)</f>
        <v>15</v>
      </c>
      <c r="N2001" s="26">
        <f>VLOOKUP(K2001,Table!$A$2:$C$121,3,0)</f>
        <v>6</v>
      </c>
      <c r="O2001" s="13" t="str">
        <f>VLOOKUP(A2001,Table!$U$1:$V$230,2,0)</f>
        <v>Orthorhombic</v>
      </c>
      <c r="P2001" s="1"/>
    </row>
    <row r="2002" spans="1:16">
      <c r="A2002" s="12">
        <v>62</v>
      </c>
      <c r="B2002" s="12">
        <v>616688</v>
      </c>
      <c r="C2002" s="12" t="s">
        <v>2293</v>
      </c>
      <c r="D2002" s="12" t="s">
        <v>2711</v>
      </c>
      <c r="E2002" s="17" t="s">
        <v>11369</v>
      </c>
      <c r="F2002" s="25" t="str">
        <f>LEFT(E2002,MIN(FIND({0,1,2,3,4,5,6,7,8,9},ASC(E2002)&amp;1234567890))-1)</f>
        <v>Ho</v>
      </c>
      <c r="G2002" s="25">
        <f t="shared" si="62"/>
        <v>5</v>
      </c>
      <c r="H2002" s="25">
        <f>VLOOKUP(F2002,Table!$A$2:$C$121,2,0)</f>
        <v>3</v>
      </c>
      <c r="I2002" s="26">
        <f>VLOOKUP(F2002,Table!$A$2:$C$121,3,0)</f>
        <v>6</v>
      </c>
      <c r="J2002" s="17" t="s">
        <v>11840</v>
      </c>
      <c r="K2002" s="25" t="str">
        <f>LEFT(J2002,MIN(FIND({0,1,2,3,4,5,6,7,8,9},ASC(J2002)&amp;1234567890))-1)</f>
        <v>Bi</v>
      </c>
      <c r="L2002" s="25">
        <f t="shared" si="63"/>
        <v>3</v>
      </c>
      <c r="M2002" s="25">
        <f>VLOOKUP(K2002,Table!$A$2:$C$121,2,0)</f>
        <v>15</v>
      </c>
      <c r="N2002" s="26">
        <f>VLOOKUP(K2002,Table!$A$2:$C$121,3,0)</f>
        <v>6</v>
      </c>
      <c r="O2002" s="13" t="str">
        <f>VLOOKUP(A2002,Table!$U$1:$V$230,2,0)</f>
        <v>Orthorhombic</v>
      </c>
      <c r="P2002" s="1"/>
    </row>
    <row r="2003" spans="1:16">
      <c r="A2003" s="12">
        <v>62</v>
      </c>
      <c r="B2003" s="12">
        <v>617155</v>
      </c>
      <c r="C2003" s="12" t="s">
        <v>2293</v>
      </c>
      <c r="D2003" s="12" t="s">
        <v>2712</v>
      </c>
      <c r="E2003" s="17" t="s">
        <v>11969</v>
      </c>
      <c r="F2003" s="25" t="str">
        <f>LEFT(E2003,MIN(FIND({0,1,2,3,4,5,6,7,8,9},ASC(E2003)&amp;1234567890))-1)</f>
        <v>Sr</v>
      </c>
      <c r="G2003" s="25">
        <f t="shared" si="62"/>
        <v>5</v>
      </c>
      <c r="H2003" s="25">
        <f>VLOOKUP(F2003,Table!$A$2:$C$121,2,0)</f>
        <v>2</v>
      </c>
      <c r="I2003" s="26">
        <f>VLOOKUP(F2003,Table!$A$2:$C$121,3,0)</f>
        <v>5</v>
      </c>
      <c r="J2003" s="17" t="s">
        <v>11840</v>
      </c>
      <c r="K2003" s="25" t="str">
        <f>LEFT(J2003,MIN(FIND({0,1,2,3,4,5,6,7,8,9},ASC(J2003)&amp;1234567890))-1)</f>
        <v>Bi</v>
      </c>
      <c r="L2003" s="25">
        <f t="shared" si="63"/>
        <v>3</v>
      </c>
      <c r="M2003" s="25">
        <f>VLOOKUP(K2003,Table!$A$2:$C$121,2,0)</f>
        <v>15</v>
      </c>
      <c r="N2003" s="26">
        <f>VLOOKUP(K2003,Table!$A$2:$C$121,3,0)</f>
        <v>6</v>
      </c>
      <c r="O2003" s="13" t="str">
        <f>VLOOKUP(A2003,Table!$U$1:$V$230,2,0)</f>
        <v>Orthorhombic</v>
      </c>
      <c r="P2003" s="1"/>
    </row>
    <row r="2004" spans="1:16">
      <c r="A2004" s="12">
        <v>62</v>
      </c>
      <c r="B2004" s="12">
        <v>617165</v>
      </c>
      <c r="C2004" s="12" t="s">
        <v>2293</v>
      </c>
      <c r="D2004" s="12" t="s">
        <v>2713</v>
      </c>
      <c r="E2004" s="17" t="s">
        <v>11516</v>
      </c>
      <c r="F2004" s="25" t="str">
        <f>LEFT(E2004,MIN(FIND({0,1,2,3,4,5,6,7,8,9},ASC(E2004)&amp;1234567890))-1)</f>
        <v>Tb</v>
      </c>
      <c r="G2004" s="25">
        <f t="shared" si="62"/>
        <v>5</v>
      </c>
      <c r="H2004" s="25">
        <f>VLOOKUP(F2004,Table!$A$2:$C$121,2,0)</f>
        <v>3</v>
      </c>
      <c r="I2004" s="26">
        <f>VLOOKUP(F2004,Table!$A$2:$C$121,3,0)</f>
        <v>6</v>
      </c>
      <c r="J2004" s="17" t="s">
        <v>11840</v>
      </c>
      <c r="K2004" s="25" t="str">
        <f>LEFT(J2004,MIN(FIND({0,1,2,3,4,5,6,7,8,9},ASC(J2004)&amp;1234567890))-1)</f>
        <v>Bi</v>
      </c>
      <c r="L2004" s="25">
        <f t="shared" si="63"/>
        <v>3</v>
      </c>
      <c r="M2004" s="25">
        <f>VLOOKUP(K2004,Table!$A$2:$C$121,2,0)</f>
        <v>15</v>
      </c>
      <c r="N2004" s="26">
        <f>VLOOKUP(K2004,Table!$A$2:$C$121,3,0)</f>
        <v>6</v>
      </c>
      <c r="O2004" s="13" t="str">
        <f>VLOOKUP(A2004,Table!$U$1:$V$230,2,0)</f>
        <v>Orthorhombic</v>
      </c>
      <c r="P2004" s="1"/>
    </row>
    <row r="2005" spans="1:16">
      <c r="A2005" s="12">
        <v>62</v>
      </c>
      <c r="B2005" s="12">
        <v>617233</v>
      </c>
      <c r="C2005" s="12" t="s">
        <v>2293</v>
      </c>
      <c r="D2005" s="12" t="s">
        <v>2714</v>
      </c>
      <c r="E2005" s="17" t="s">
        <v>11449</v>
      </c>
      <c r="F2005" s="25" t="str">
        <f>LEFT(E2005,MIN(FIND({0,1,2,3,4,5,6,7,8,9},ASC(E2005)&amp;1234567890))-1)</f>
        <v>Tm</v>
      </c>
      <c r="G2005" s="25">
        <f t="shared" si="62"/>
        <v>5</v>
      </c>
      <c r="H2005" s="25">
        <f>VLOOKUP(F2005,Table!$A$2:$C$121,2,0)</f>
        <v>3</v>
      </c>
      <c r="I2005" s="26">
        <f>VLOOKUP(F2005,Table!$A$2:$C$121,3,0)</f>
        <v>6</v>
      </c>
      <c r="J2005" s="17" t="s">
        <v>11840</v>
      </c>
      <c r="K2005" s="25" t="str">
        <f>LEFT(J2005,MIN(FIND({0,1,2,3,4,5,6,7,8,9},ASC(J2005)&amp;1234567890))-1)</f>
        <v>Bi</v>
      </c>
      <c r="L2005" s="25">
        <f t="shared" si="63"/>
        <v>3</v>
      </c>
      <c r="M2005" s="25">
        <f>VLOOKUP(K2005,Table!$A$2:$C$121,2,0)</f>
        <v>15</v>
      </c>
      <c r="N2005" s="26">
        <f>VLOOKUP(K2005,Table!$A$2:$C$121,3,0)</f>
        <v>6</v>
      </c>
      <c r="O2005" s="13" t="str">
        <f>VLOOKUP(A2005,Table!$U$1:$V$230,2,0)</f>
        <v>Orthorhombic</v>
      </c>
      <c r="P2005" s="1"/>
    </row>
    <row r="2006" spans="1:16">
      <c r="A2006" s="12">
        <v>62</v>
      </c>
      <c r="B2006" s="12">
        <v>617247</v>
      </c>
      <c r="C2006" s="12" t="s">
        <v>2342</v>
      </c>
      <c r="D2006" s="12" t="s">
        <v>2715</v>
      </c>
      <c r="E2006" s="17" t="s">
        <v>11460</v>
      </c>
      <c r="F2006" s="25" t="str">
        <f>LEFT(E2006,MIN(FIND({0,1,2,3,4,5,6,7,8,9},ASC(E2006)&amp;1234567890))-1)</f>
        <v>Y</v>
      </c>
      <c r="G2006" s="25">
        <f t="shared" si="62"/>
        <v>5</v>
      </c>
      <c r="H2006" s="25">
        <f>VLOOKUP(F2006,Table!$A$2:$C$121,2,0)</f>
        <v>3</v>
      </c>
      <c r="I2006" s="26">
        <f>VLOOKUP(F2006,Table!$A$2:$C$121,3,0)</f>
        <v>5</v>
      </c>
      <c r="J2006" s="17" t="s">
        <v>11840</v>
      </c>
      <c r="K2006" s="25" t="str">
        <f>LEFT(J2006,MIN(FIND({0,1,2,3,4,5,6,7,8,9},ASC(J2006)&amp;1234567890))-1)</f>
        <v>Bi</v>
      </c>
      <c r="L2006" s="25">
        <f t="shared" si="63"/>
        <v>3</v>
      </c>
      <c r="M2006" s="25">
        <f>VLOOKUP(K2006,Table!$A$2:$C$121,2,0)</f>
        <v>15</v>
      </c>
      <c r="N2006" s="26">
        <f>VLOOKUP(K2006,Table!$A$2:$C$121,3,0)</f>
        <v>6</v>
      </c>
      <c r="O2006" s="13" t="str">
        <f>VLOOKUP(A2006,Table!$U$1:$V$230,2,0)</f>
        <v>Orthorhombic</v>
      </c>
      <c r="P2006" s="1"/>
    </row>
    <row r="2007" spans="1:16">
      <c r="A2007" s="12">
        <v>62</v>
      </c>
      <c r="B2007" s="12">
        <v>619362</v>
      </c>
      <c r="C2007" s="12" t="s">
        <v>2293</v>
      </c>
      <c r="D2007" s="12" t="s">
        <v>2716</v>
      </c>
      <c r="E2007" s="17" t="s">
        <v>11614</v>
      </c>
      <c r="F2007" s="25" t="str">
        <f>LEFT(E2007,MIN(FIND({0,1,2,3,4,5,6,7,8,9},ASC(E2007)&amp;1234567890))-1)</f>
        <v>Ca</v>
      </c>
      <c r="G2007" s="25">
        <f t="shared" si="62"/>
        <v>2</v>
      </c>
      <c r="H2007" s="25">
        <f>VLOOKUP(F2007,Table!$A$2:$C$121,2,0)</f>
        <v>2</v>
      </c>
      <c r="I2007" s="26">
        <f>VLOOKUP(F2007,Table!$A$2:$C$121,3,0)</f>
        <v>4</v>
      </c>
      <c r="J2007" s="17" t="s">
        <v>370</v>
      </c>
      <c r="K2007" s="25" t="str">
        <f>LEFT(J2007,MIN(FIND({0,1,2,3,4,5,6,7,8,9},ASC(J2007)&amp;1234567890))-1)</f>
        <v>Hg</v>
      </c>
      <c r="L2007" s="25">
        <f t="shared" si="63"/>
        <v>1</v>
      </c>
      <c r="M2007" s="25">
        <f>VLOOKUP(K2007,Table!$A$2:$C$121,2,0)</f>
        <v>12</v>
      </c>
      <c r="N2007" s="26">
        <f>VLOOKUP(K2007,Table!$A$2:$C$121,3,0)</f>
        <v>6</v>
      </c>
      <c r="O2007" s="13" t="str">
        <f>VLOOKUP(A2007,Table!$U$1:$V$230,2,0)</f>
        <v>Orthorhombic</v>
      </c>
      <c r="P2007" s="1"/>
    </row>
    <row r="2008" spans="1:16">
      <c r="A2008" s="12">
        <v>62</v>
      </c>
      <c r="B2008" s="12">
        <v>619363</v>
      </c>
      <c r="C2008" s="12" t="s">
        <v>2293</v>
      </c>
      <c r="D2008" s="12" t="s">
        <v>2717</v>
      </c>
      <c r="E2008" s="17" t="s">
        <v>11566</v>
      </c>
      <c r="F2008" s="25" t="str">
        <f>LEFT(E2008,MIN(FIND({0,1,2,3,4,5,6,7,8,9},ASC(E2008)&amp;1234567890))-1)</f>
        <v>Ca</v>
      </c>
      <c r="G2008" s="25">
        <f t="shared" si="62"/>
        <v>3</v>
      </c>
      <c r="H2008" s="25">
        <f>VLOOKUP(F2008,Table!$A$2:$C$121,2,0)</f>
        <v>2</v>
      </c>
      <c r="I2008" s="26">
        <f>VLOOKUP(F2008,Table!$A$2:$C$121,3,0)</f>
        <v>4</v>
      </c>
      <c r="J2008" s="17" t="s">
        <v>370</v>
      </c>
      <c r="K2008" s="25" t="str">
        <f>LEFT(J2008,MIN(FIND({0,1,2,3,4,5,6,7,8,9},ASC(J2008)&amp;1234567890))-1)</f>
        <v>Hg</v>
      </c>
      <c r="L2008" s="25">
        <f t="shared" si="63"/>
        <v>1</v>
      </c>
      <c r="M2008" s="25">
        <f>VLOOKUP(K2008,Table!$A$2:$C$121,2,0)</f>
        <v>12</v>
      </c>
      <c r="N2008" s="26">
        <f>VLOOKUP(K2008,Table!$A$2:$C$121,3,0)</f>
        <v>6</v>
      </c>
      <c r="O2008" s="13" t="str">
        <f>VLOOKUP(A2008,Table!$U$1:$V$230,2,0)</f>
        <v>Orthorhombic</v>
      </c>
      <c r="P2008" s="1"/>
    </row>
    <row r="2009" spans="1:16">
      <c r="A2009" s="12">
        <v>62</v>
      </c>
      <c r="B2009" s="12">
        <v>619504</v>
      </c>
      <c r="C2009" s="12" t="s">
        <v>2293</v>
      </c>
      <c r="D2009" s="12" t="s">
        <v>2718</v>
      </c>
      <c r="E2009" s="17" t="s">
        <v>11566</v>
      </c>
      <c r="F2009" s="25" t="str">
        <f>LEFT(E2009,MIN(FIND({0,1,2,3,4,5,6,7,8,9},ASC(E2009)&amp;1234567890))-1)</f>
        <v>Ca</v>
      </c>
      <c r="G2009" s="25">
        <f t="shared" si="62"/>
        <v>3</v>
      </c>
      <c r="H2009" s="25">
        <f>VLOOKUP(F2009,Table!$A$2:$C$121,2,0)</f>
        <v>2</v>
      </c>
      <c r="I2009" s="26">
        <f>VLOOKUP(F2009,Table!$A$2:$C$121,3,0)</f>
        <v>4</v>
      </c>
      <c r="J2009" s="17" t="s">
        <v>541</v>
      </c>
      <c r="K2009" s="25" t="str">
        <f>LEFT(J2009,MIN(FIND({0,1,2,3,4,5,6,7,8,9},ASC(J2009)&amp;1234567890))-1)</f>
        <v>Pd</v>
      </c>
      <c r="L2009" s="25">
        <f t="shared" si="63"/>
        <v>1</v>
      </c>
      <c r="M2009" s="25">
        <f>VLOOKUP(K2009,Table!$A$2:$C$121,2,0)</f>
        <v>10</v>
      </c>
      <c r="N2009" s="26">
        <f>VLOOKUP(K2009,Table!$A$2:$C$121,3,0)</f>
        <v>5</v>
      </c>
      <c r="O2009" s="13" t="str">
        <f>VLOOKUP(A2009,Table!$U$1:$V$230,2,0)</f>
        <v>Orthorhombic</v>
      </c>
      <c r="P2009" s="1"/>
    </row>
    <row r="2010" spans="1:16">
      <c r="A2010" s="12">
        <v>62</v>
      </c>
      <c r="B2010" s="12">
        <v>621180</v>
      </c>
      <c r="C2010" s="12" t="s">
        <v>2293</v>
      </c>
      <c r="D2010" s="12" t="s">
        <v>2719</v>
      </c>
      <c r="E2010" s="17" t="s">
        <v>11331</v>
      </c>
      <c r="F2010" s="25" t="str">
        <f>LEFT(E2010,MIN(FIND({0,1,2,3,4,5,6,7,8,9},ASC(E2010)&amp;1234567890))-1)</f>
        <v>Ce</v>
      </c>
      <c r="G2010" s="25">
        <f t="shared" si="62"/>
        <v>1</v>
      </c>
      <c r="H2010" s="25">
        <f>VLOOKUP(F2010,Table!$A$2:$C$121,2,0)</f>
        <v>3</v>
      </c>
      <c r="I2010" s="26">
        <f>VLOOKUP(F2010,Table!$A$2:$C$121,3,0)</f>
        <v>6</v>
      </c>
      <c r="J2010" s="17" t="s">
        <v>544</v>
      </c>
      <c r="K2010" s="25" t="str">
        <f>LEFT(J2010,MIN(FIND({0,1,2,3,4,5,6,7,8,9},ASC(J2010)&amp;1234567890))-1)</f>
        <v>Ge</v>
      </c>
      <c r="L2010" s="25">
        <f t="shared" si="63"/>
        <v>1</v>
      </c>
      <c r="M2010" s="25">
        <f>VLOOKUP(K2010,Table!$A$2:$C$121,2,0)</f>
        <v>14</v>
      </c>
      <c r="N2010" s="26">
        <f>VLOOKUP(K2010,Table!$A$2:$C$121,3,0)</f>
        <v>4</v>
      </c>
      <c r="O2010" s="13" t="str">
        <f>VLOOKUP(A2010,Table!$U$1:$V$230,2,0)</f>
        <v>Orthorhombic</v>
      </c>
      <c r="P2010" s="1"/>
    </row>
    <row r="2011" spans="1:16">
      <c r="A2011" s="12">
        <v>62</v>
      </c>
      <c r="B2011" s="12">
        <v>621181</v>
      </c>
      <c r="C2011" s="12" t="s">
        <v>2293</v>
      </c>
      <c r="D2011" s="12" t="s">
        <v>2720</v>
      </c>
      <c r="E2011" s="17" t="s">
        <v>11974</v>
      </c>
      <c r="F2011" s="25" t="str">
        <f>LEFT(E2011,MIN(FIND({0,1,2,3,4,5,6,7,8,9},ASC(E2011)&amp;1234567890))-1)</f>
        <v>Ce</v>
      </c>
      <c r="G2011" s="25">
        <f t="shared" si="62"/>
        <v>5</v>
      </c>
      <c r="H2011" s="25">
        <f>VLOOKUP(F2011,Table!$A$2:$C$121,2,0)</f>
        <v>3</v>
      </c>
      <c r="I2011" s="26">
        <f>VLOOKUP(F2011,Table!$A$2:$C$121,3,0)</f>
        <v>6</v>
      </c>
      <c r="J2011" s="17" t="s">
        <v>11370</v>
      </c>
      <c r="K2011" s="25" t="str">
        <f>LEFT(J2011,MIN(FIND({0,1,2,3,4,5,6,7,8,9},ASC(J2011)&amp;1234567890))-1)</f>
        <v>Ge</v>
      </c>
      <c r="L2011" s="25">
        <f t="shared" si="63"/>
        <v>4</v>
      </c>
      <c r="M2011" s="25">
        <f>VLOOKUP(K2011,Table!$A$2:$C$121,2,0)</f>
        <v>14</v>
      </c>
      <c r="N2011" s="26">
        <f>VLOOKUP(K2011,Table!$A$2:$C$121,3,0)</f>
        <v>4</v>
      </c>
      <c r="O2011" s="13" t="str">
        <f>VLOOKUP(A2011,Table!$U$1:$V$230,2,0)</f>
        <v>Orthorhombic</v>
      </c>
      <c r="P2011" s="1"/>
    </row>
    <row r="2012" spans="1:16">
      <c r="A2012" s="12">
        <v>62</v>
      </c>
      <c r="B2012" s="12">
        <v>621416</v>
      </c>
      <c r="C2012" s="12" t="s">
        <v>2293</v>
      </c>
      <c r="D2012" s="12" t="s">
        <v>2721</v>
      </c>
      <c r="E2012" s="17" t="s">
        <v>11353</v>
      </c>
      <c r="F2012" s="25" t="str">
        <f>LEFT(E2012,MIN(FIND({0,1,2,3,4,5,6,7,8,9},ASC(E2012)&amp;1234567890))-1)</f>
        <v>Ce</v>
      </c>
      <c r="G2012" s="25">
        <f t="shared" si="62"/>
        <v>3</v>
      </c>
      <c r="H2012" s="25">
        <f>VLOOKUP(F2012,Table!$A$2:$C$121,2,0)</f>
        <v>3</v>
      </c>
      <c r="I2012" s="26">
        <f>VLOOKUP(F2012,Table!$A$2:$C$121,3,0)</f>
        <v>6</v>
      </c>
      <c r="J2012" s="17" t="s">
        <v>72</v>
      </c>
      <c r="K2012" s="25" t="str">
        <f>LEFT(J2012,MIN(FIND({0,1,2,3,4,5,6,7,8,9},ASC(J2012)&amp;1234567890))-1)</f>
        <v>Ir</v>
      </c>
      <c r="L2012" s="25">
        <f t="shared" si="63"/>
        <v>1</v>
      </c>
      <c r="M2012" s="25">
        <f>VLOOKUP(K2012,Table!$A$2:$C$121,2,0)</f>
        <v>9</v>
      </c>
      <c r="N2012" s="26">
        <f>VLOOKUP(K2012,Table!$A$2:$C$121,3,0)</f>
        <v>6</v>
      </c>
      <c r="O2012" s="13" t="str">
        <f>VLOOKUP(A2012,Table!$U$1:$V$230,2,0)</f>
        <v>Orthorhombic</v>
      </c>
      <c r="P2012" s="1"/>
    </row>
    <row r="2013" spans="1:16">
      <c r="A2013" s="12">
        <v>62</v>
      </c>
      <c r="B2013" s="12">
        <v>621726</v>
      </c>
      <c r="C2013" s="12" t="s">
        <v>2293</v>
      </c>
      <c r="D2013" s="12" t="s">
        <v>2722</v>
      </c>
      <c r="E2013" s="17" t="s">
        <v>11353</v>
      </c>
      <c r="F2013" s="25" t="str">
        <f>LEFT(E2013,MIN(FIND({0,1,2,3,4,5,6,7,8,9},ASC(E2013)&amp;1234567890))-1)</f>
        <v>Ce</v>
      </c>
      <c r="G2013" s="25">
        <f t="shared" si="62"/>
        <v>3</v>
      </c>
      <c r="H2013" s="25">
        <f>VLOOKUP(F2013,Table!$A$2:$C$121,2,0)</f>
        <v>3</v>
      </c>
      <c r="I2013" s="26">
        <f>VLOOKUP(F2013,Table!$A$2:$C$121,3,0)</f>
        <v>6</v>
      </c>
      <c r="J2013" s="17" t="s">
        <v>434</v>
      </c>
      <c r="K2013" s="25" t="str">
        <f>LEFT(J2013,MIN(FIND({0,1,2,3,4,5,6,7,8,9},ASC(J2013)&amp;1234567890))-1)</f>
        <v>Os</v>
      </c>
      <c r="L2013" s="25">
        <f t="shared" si="63"/>
        <v>1</v>
      </c>
      <c r="M2013" s="25">
        <f>VLOOKUP(K2013,Table!$A$2:$C$121,2,0)</f>
        <v>8</v>
      </c>
      <c r="N2013" s="26">
        <f>VLOOKUP(K2013,Table!$A$2:$C$121,3,0)</f>
        <v>6</v>
      </c>
      <c r="O2013" s="13" t="str">
        <f>VLOOKUP(A2013,Table!$U$1:$V$230,2,0)</f>
        <v>Orthorhombic</v>
      </c>
      <c r="P2013" s="1"/>
    </row>
    <row r="2014" spans="1:16">
      <c r="A2014" s="12">
        <v>62</v>
      </c>
      <c r="B2014" s="12">
        <v>621774</v>
      </c>
      <c r="C2014" s="12" t="s">
        <v>2293</v>
      </c>
      <c r="D2014" s="12" t="s">
        <v>2723</v>
      </c>
      <c r="E2014" s="17" t="s">
        <v>11974</v>
      </c>
      <c r="F2014" s="25" t="str">
        <f>LEFT(E2014,MIN(FIND({0,1,2,3,4,5,6,7,8,9},ASC(E2014)&amp;1234567890))-1)</f>
        <v>Ce</v>
      </c>
      <c r="G2014" s="25">
        <f t="shared" si="62"/>
        <v>5</v>
      </c>
      <c r="H2014" s="25">
        <f>VLOOKUP(F2014,Table!$A$2:$C$121,2,0)</f>
        <v>3</v>
      </c>
      <c r="I2014" s="26">
        <f>VLOOKUP(F2014,Table!$A$2:$C$121,3,0)</f>
        <v>6</v>
      </c>
      <c r="J2014" s="17" t="s">
        <v>11943</v>
      </c>
      <c r="K2014" s="25" t="str">
        <f>LEFT(J2014,MIN(FIND({0,1,2,3,4,5,6,7,8,9},ASC(J2014)&amp;1234567890))-1)</f>
        <v>Pb</v>
      </c>
      <c r="L2014" s="25">
        <f t="shared" si="63"/>
        <v>4</v>
      </c>
      <c r="M2014" s="25">
        <f>VLOOKUP(K2014,Table!$A$2:$C$121,2,0)</f>
        <v>14</v>
      </c>
      <c r="N2014" s="26">
        <f>VLOOKUP(K2014,Table!$A$2:$C$121,3,0)</f>
        <v>6</v>
      </c>
      <c r="O2014" s="13" t="str">
        <f>VLOOKUP(A2014,Table!$U$1:$V$230,2,0)</f>
        <v>Orthorhombic</v>
      </c>
      <c r="P2014" s="1"/>
    </row>
    <row r="2015" spans="1:16">
      <c r="A2015" s="12">
        <v>62</v>
      </c>
      <c r="B2015" s="12">
        <v>622345</v>
      </c>
      <c r="C2015" s="12" t="s">
        <v>2293</v>
      </c>
      <c r="D2015" s="12" t="s">
        <v>2724</v>
      </c>
      <c r="E2015" s="17" t="s">
        <v>11331</v>
      </c>
      <c r="F2015" s="25" t="str">
        <f>LEFT(E2015,MIN(FIND({0,1,2,3,4,5,6,7,8,9},ASC(E2015)&amp;1234567890))-1)</f>
        <v>Ce</v>
      </c>
      <c r="G2015" s="25">
        <f t="shared" si="62"/>
        <v>1</v>
      </c>
      <c r="H2015" s="25">
        <f>VLOOKUP(F2015,Table!$A$2:$C$121,2,0)</f>
        <v>3</v>
      </c>
      <c r="I2015" s="26">
        <f>VLOOKUP(F2015,Table!$A$2:$C$121,3,0)</f>
        <v>6</v>
      </c>
      <c r="J2015" s="17" t="s">
        <v>11839</v>
      </c>
      <c r="K2015" s="25" t="str">
        <f>LEFT(J2015,MIN(FIND({0,1,2,3,4,5,6,7,8,9},ASC(J2015)&amp;1234567890))-1)</f>
        <v>Zn</v>
      </c>
      <c r="L2015" s="25">
        <f t="shared" si="63"/>
        <v>3</v>
      </c>
      <c r="M2015" s="25">
        <f>VLOOKUP(K2015,Table!$A$2:$C$121,2,0)</f>
        <v>12</v>
      </c>
      <c r="N2015" s="26">
        <f>VLOOKUP(K2015,Table!$A$2:$C$121,3,0)</f>
        <v>4</v>
      </c>
      <c r="O2015" s="13" t="str">
        <f>VLOOKUP(A2015,Table!$U$1:$V$230,2,0)</f>
        <v>Orthorhombic</v>
      </c>
      <c r="P2015" s="1"/>
    </row>
    <row r="2016" spans="1:16">
      <c r="A2016" s="12">
        <v>62</v>
      </c>
      <c r="B2016" s="12">
        <v>622418</v>
      </c>
      <c r="C2016" s="12" t="s">
        <v>2293</v>
      </c>
      <c r="D2016" s="12" t="s">
        <v>2725</v>
      </c>
      <c r="E2016" s="17" t="s">
        <v>11537</v>
      </c>
      <c r="F2016" s="25" t="str">
        <f>LEFT(E2016,MIN(FIND({0,1,2,3,4,5,6,7,8,9},ASC(E2016)&amp;1234567890))-1)</f>
        <v>Cm</v>
      </c>
      <c r="G2016" s="25">
        <f t="shared" si="62"/>
        <v>2</v>
      </c>
      <c r="H2016" s="25">
        <f>VLOOKUP(F2016,Table!$A$2:$C$121,2,0)</f>
        <v>3</v>
      </c>
      <c r="I2016" s="26">
        <f>VLOOKUP(F2016,Table!$A$2:$C$121,3,0)</f>
        <v>7</v>
      </c>
      <c r="J2016" s="17" t="s">
        <v>336</v>
      </c>
      <c r="K2016" s="25" t="str">
        <f>LEFT(J2016,MIN(FIND({0,1,2,3,4,5,6,7,8,9},ASC(J2016)&amp;1234567890))-1)</f>
        <v>S</v>
      </c>
      <c r="L2016" s="25">
        <f t="shared" si="63"/>
        <v>3</v>
      </c>
      <c r="M2016" s="25">
        <f>VLOOKUP(K2016,Table!$A$2:$C$121,2,0)</f>
        <v>16</v>
      </c>
      <c r="N2016" s="26">
        <f>VLOOKUP(K2016,Table!$A$2:$C$121,3,0)</f>
        <v>3</v>
      </c>
      <c r="O2016" s="13" t="str">
        <f>VLOOKUP(A2016,Table!$U$1:$V$230,2,0)</f>
        <v>Orthorhombic</v>
      </c>
      <c r="P2016" s="1"/>
    </row>
    <row r="2017" spans="1:16">
      <c r="A2017" s="12">
        <v>62</v>
      </c>
      <c r="B2017" s="12">
        <v>622431</v>
      </c>
      <c r="C2017" s="12" t="s">
        <v>2293</v>
      </c>
      <c r="D2017" s="12" t="s">
        <v>2726</v>
      </c>
      <c r="E2017" s="17" t="s">
        <v>11537</v>
      </c>
      <c r="F2017" s="25" t="str">
        <f>LEFT(E2017,MIN(FIND({0,1,2,3,4,5,6,7,8,9},ASC(E2017)&amp;1234567890))-1)</f>
        <v>Cm</v>
      </c>
      <c r="G2017" s="25">
        <f t="shared" si="62"/>
        <v>2</v>
      </c>
      <c r="H2017" s="25">
        <f>VLOOKUP(F2017,Table!$A$2:$C$121,2,0)</f>
        <v>3</v>
      </c>
      <c r="I2017" s="26">
        <f>VLOOKUP(F2017,Table!$A$2:$C$121,3,0)</f>
        <v>7</v>
      </c>
      <c r="J2017" s="17" t="s">
        <v>36</v>
      </c>
      <c r="K2017" s="25" t="str">
        <f>LEFT(J2017,MIN(FIND({0,1,2,3,4,5,6,7,8,9},ASC(J2017)&amp;1234567890))-1)</f>
        <v>Te</v>
      </c>
      <c r="L2017" s="25">
        <f t="shared" si="63"/>
        <v>3</v>
      </c>
      <c r="M2017" s="25">
        <f>VLOOKUP(K2017,Table!$A$2:$C$121,2,0)</f>
        <v>16</v>
      </c>
      <c r="N2017" s="26">
        <f>VLOOKUP(K2017,Table!$A$2:$C$121,3,0)</f>
        <v>5</v>
      </c>
      <c r="O2017" s="13" t="str">
        <f>VLOOKUP(A2017,Table!$U$1:$V$230,2,0)</f>
        <v>Orthorhombic</v>
      </c>
      <c r="P2017" s="1"/>
    </row>
    <row r="2018" spans="1:16">
      <c r="A2018" s="12">
        <v>62</v>
      </c>
      <c r="B2018" s="12">
        <v>622619</v>
      </c>
      <c r="C2018" s="12" t="s">
        <v>2293</v>
      </c>
      <c r="D2018" s="12" t="s">
        <v>2727</v>
      </c>
      <c r="E2018" s="17" t="s">
        <v>11385</v>
      </c>
      <c r="F2018" s="25" t="str">
        <f>LEFT(E2018,MIN(FIND({0,1,2,3,4,5,6,7,8,9},ASC(E2018)&amp;1234567890))-1)</f>
        <v>Dy</v>
      </c>
      <c r="G2018" s="25">
        <f t="shared" si="62"/>
        <v>3</v>
      </c>
      <c r="H2018" s="25">
        <f>VLOOKUP(F2018,Table!$A$2:$C$121,2,0)</f>
        <v>3</v>
      </c>
      <c r="I2018" s="26">
        <f>VLOOKUP(F2018,Table!$A$2:$C$121,3,0)</f>
        <v>6</v>
      </c>
      <c r="J2018" s="17" t="s">
        <v>76</v>
      </c>
      <c r="K2018" s="25" t="str">
        <f>LEFT(J2018,MIN(FIND({0,1,2,3,4,5,6,7,8,9},ASC(J2018)&amp;1234567890))-1)</f>
        <v>Co</v>
      </c>
      <c r="L2018" s="25">
        <f t="shared" si="63"/>
        <v>1</v>
      </c>
      <c r="M2018" s="25">
        <f>VLOOKUP(K2018,Table!$A$2:$C$121,2,0)</f>
        <v>9</v>
      </c>
      <c r="N2018" s="26">
        <f>VLOOKUP(K2018,Table!$A$2:$C$121,3,0)</f>
        <v>4</v>
      </c>
      <c r="O2018" s="13" t="str">
        <f>VLOOKUP(A2018,Table!$U$1:$V$230,2,0)</f>
        <v>Orthorhombic</v>
      </c>
      <c r="P2018" s="1"/>
    </row>
    <row r="2019" spans="1:16">
      <c r="A2019" s="12">
        <v>62</v>
      </c>
      <c r="B2019" s="12">
        <v>622736</v>
      </c>
      <c r="C2019" s="12" t="s">
        <v>2293</v>
      </c>
      <c r="D2019" s="12" t="s">
        <v>2728</v>
      </c>
      <c r="E2019" s="17" t="s">
        <v>11982</v>
      </c>
      <c r="F2019" s="25" t="str">
        <f>LEFT(E2019,MIN(FIND({0,1,2,3,4,5,6,7,8,9},ASC(E2019)&amp;1234567890))-1)</f>
        <v>Er</v>
      </c>
      <c r="G2019" s="25">
        <f t="shared" si="62"/>
        <v>3</v>
      </c>
      <c r="H2019" s="25">
        <f>VLOOKUP(F2019,Table!$A$2:$C$121,2,0)</f>
        <v>3</v>
      </c>
      <c r="I2019" s="26">
        <f>VLOOKUP(F2019,Table!$A$2:$C$121,3,0)</f>
        <v>6</v>
      </c>
      <c r="J2019" s="17" t="s">
        <v>76</v>
      </c>
      <c r="K2019" s="25" t="str">
        <f>LEFT(J2019,MIN(FIND({0,1,2,3,4,5,6,7,8,9},ASC(J2019)&amp;1234567890))-1)</f>
        <v>Co</v>
      </c>
      <c r="L2019" s="25">
        <f t="shared" si="63"/>
        <v>1</v>
      </c>
      <c r="M2019" s="25">
        <f>VLOOKUP(K2019,Table!$A$2:$C$121,2,0)</f>
        <v>9</v>
      </c>
      <c r="N2019" s="26">
        <f>VLOOKUP(K2019,Table!$A$2:$C$121,3,0)</f>
        <v>4</v>
      </c>
      <c r="O2019" s="13" t="str">
        <f>VLOOKUP(A2019,Table!$U$1:$V$230,2,0)</f>
        <v>Orthorhombic</v>
      </c>
      <c r="P2019" s="1"/>
    </row>
    <row r="2020" spans="1:16">
      <c r="A2020" s="12">
        <v>62</v>
      </c>
      <c r="B2020" s="12">
        <v>623296</v>
      </c>
      <c r="C2020" s="12" t="s">
        <v>2293</v>
      </c>
      <c r="D2020" s="12" t="s">
        <v>2729</v>
      </c>
      <c r="E2020" s="17" t="s">
        <v>11589</v>
      </c>
      <c r="F2020" s="25" t="str">
        <f>LEFT(E2020,MIN(FIND({0,1,2,3,4,5,6,7,8,9},ASC(E2020)&amp;1234567890))-1)</f>
        <v>Gd</v>
      </c>
      <c r="G2020" s="25">
        <f t="shared" si="62"/>
        <v>3</v>
      </c>
      <c r="H2020" s="25">
        <f>VLOOKUP(F2020,Table!$A$2:$C$121,2,0)</f>
        <v>3</v>
      </c>
      <c r="I2020" s="26">
        <f>VLOOKUP(F2020,Table!$A$2:$C$121,3,0)</f>
        <v>6</v>
      </c>
      <c r="J2020" s="17" t="s">
        <v>76</v>
      </c>
      <c r="K2020" s="25" t="str">
        <f>LEFT(J2020,MIN(FIND({0,1,2,3,4,5,6,7,8,9},ASC(J2020)&amp;1234567890))-1)</f>
        <v>Co</v>
      </c>
      <c r="L2020" s="25">
        <f t="shared" si="63"/>
        <v>1</v>
      </c>
      <c r="M2020" s="25">
        <f>VLOOKUP(K2020,Table!$A$2:$C$121,2,0)</f>
        <v>9</v>
      </c>
      <c r="N2020" s="26">
        <f>VLOOKUP(K2020,Table!$A$2:$C$121,3,0)</f>
        <v>4</v>
      </c>
      <c r="O2020" s="13" t="str">
        <f>VLOOKUP(A2020,Table!$U$1:$V$230,2,0)</f>
        <v>Orthorhombic</v>
      </c>
      <c r="P2020" s="1"/>
    </row>
    <row r="2021" spans="1:16">
      <c r="A2021" s="12">
        <v>62</v>
      </c>
      <c r="B2021" s="12">
        <v>623417</v>
      </c>
      <c r="C2021" s="12" t="s">
        <v>2293</v>
      </c>
      <c r="D2021" s="12" t="s">
        <v>2730</v>
      </c>
      <c r="E2021" s="17" t="s">
        <v>11695</v>
      </c>
      <c r="F2021" s="25" t="str">
        <f>LEFT(E2021,MIN(FIND({0,1,2,3,4,5,6,7,8,9},ASC(E2021)&amp;1234567890))-1)</f>
        <v>Co</v>
      </c>
      <c r="G2021" s="25">
        <f t="shared" si="62"/>
        <v>2</v>
      </c>
      <c r="H2021" s="25">
        <f>VLOOKUP(F2021,Table!$A$2:$C$121,2,0)</f>
        <v>9</v>
      </c>
      <c r="I2021" s="26">
        <f>VLOOKUP(F2021,Table!$A$2:$C$121,3,0)</f>
        <v>4</v>
      </c>
      <c r="J2021" s="17" t="s">
        <v>544</v>
      </c>
      <c r="K2021" s="25" t="str">
        <f>LEFT(J2021,MIN(FIND({0,1,2,3,4,5,6,7,8,9},ASC(J2021)&amp;1234567890))-1)</f>
        <v>Ge</v>
      </c>
      <c r="L2021" s="25">
        <f t="shared" si="63"/>
        <v>1</v>
      </c>
      <c r="M2021" s="25">
        <f>VLOOKUP(K2021,Table!$A$2:$C$121,2,0)</f>
        <v>14</v>
      </c>
      <c r="N2021" s="26">
        <f>VLOOKUP(K2021,Table!$A$2:$C$121,3,0)</f>
        <v>4</v>
      </c>
      <c r="O2021" s="13" t="str">
        <f>VLOOKUP(A2021,Table!$U$1:$V$230,2,0)</f>
        <v>Orthorhombic</v>
      </c>
      <c r="P2021" s="1"/>
    </row>
    <row r="2022" spans="1:16">
      <c r="A2022" s="12">
        <v>62</v>
      </c>
      <c r="B2022" s="12">
        <v>623834</v>
      </c>
      <c r="C2022" s="12" t="s">
        <v>2293</v>
      </c>
      <c r="D2022" s="12" t="s">
        <v>2731</v>
      </c>
      <c r="E2022" s="17" t="s">
        <v>11544</v>
      </c>
      <c r="F2022" s="25" t="str">
        <f>LEFT(E2022,MIN(FIND({0,1,2,3,4,5,6,7,8,9},ASC(E2022)&amp;1234567890))-1)</f>
        <v>Ho</v>
      </c>
      <c r="G2022" s="25">
        <f t="shared" si="62"/>
        <v>3</v>
      </c>
      <c r="H2022" s="25">
        <f>VLOOKUP(F2022,Table!$A$2:$C$121,2,0)</f>
        <v>3</v>
      </c>
      <c r="I2022" s="26">
        <f>VLOOKUP(F2022,Table!$A$2:$C$121,3,0)</f>
        <v>6</v>
      </c>
      <c r="J2022" s="17" t="s">
        <v>76</v>
      </c>
      <c r="K2022" s="25" t="str">
        <f>LEFT(J2022,MIN(FIND({0,1,2,3,4,5,6,7,8,9},ASC(J2022)&amp;1234567890))-1)</f>
        <v>Co</v>
      </c>
      <c r="L2022" s="25">
        <f t="shared" si="63"/>
        <v>1</v>
      </c>
      <c r="M2022" s="25">
        <f>VLOOKUP(K2022,Table!$A$2:$C$121,2,0)</f>
        <v>9</v>
      </c>
      <c r="N2022" s="26">
        <f>VLOOKUP(K2022,Table!$A$2:$C$121,3,0)</f>
        <v>4</v>
      </c>
      <c r="O2022" s="13" t="str">
        <f>VLOOKUP(A2022,Table!$U$1:$V$230,2,0)</f>
        <v>Orthorhombic</v>
      </c>
      <c r="P2022" s="1"/>
    </row>
    <row r="2023" spans="1:16">
      <c r="A2023" s="12">
        <v>62</v>
      </c>
      <c r="B2023" s="12">
        <v>624053</v>
      </c>
      <c r="C2023" s="12" t="s">
        <v>2293</v>
      </c>
      <c r="D2023" s="12" t="s">
        <v>2732</v>
      </c>
      <c r="E2023" s="17" t="s">
        <v>12002</v>
      </c>
      <c r="F2023" s="25" t="str">
        <f>LEFT(E2023,MIN(FIND({0,1,2,3,4,5,6,7,8,9},ASC(E2023)&amp;1234567890))-1)</f>
        <v>Lu</v>
      </c>
      <c r="G2023" s="25">
        <f t="shared" si="62"/>
        <v>3</v>
      </c>
      <c r="H2023" s="25">
        <f>VLOOKUP(F2023,Table!$A$2:$C$121,2,0)</f>
        <v>3</v>
      </c>
      <c r="I2023" s="26">
        <f>VLOOKUP(F2023,Table!$A$2:$C$121,3,0)</f>
        <v>6</v>
      </c>
      <c r="J2023" s="17" t="s">
        <v>76</v>
      </c>
      <c r="K2023" s="25" t="str">
        <f>LEFT(J2023,MIN(FIND({0,1,2,3,4,5,6,7,8,9},ASC(J2023)&amp;1234567890))-1)</f>
        <v>Co</v>
      </c>
      <c r="L2023" s="25">
        <f t="shared" si="63"/>
        <v>1</v>
      </c>
      <c r="M2023" s="25">
        <f>VLOOKUP(K2023,Table!$A$2:$C$121,2,0)</f>
        <v>9</v>
      </c>
      <c r="N2023" s="26">
        <f>VLOOKUP(K2023,Table!$A$2:$C$121,3,0)</f>
        <v>4</v>
      </c>
      <c r="O2023" s="13" t="str">
        <f>VLOOKUP(A2023,Table!$U$1:$V$230,2,0)</f>
        <v>Orthorhombic</v>
      </c>
      <c r="P2023" s="1"/>
    </row>
    <row r="2024" spans="1:16">
      <c r="A2024" s="12">
        <v>62</v>
      </c>
      <c r="B2024" s="12">
        <v>624361</v>
      </c>
      <c r="C2024" s="12" t="s">
        <v>2293</v>
      </c>
      <c r="D2024" s="12" t="s">
        <v>2733</v>
      </c>
      <c r="E2024" s="17" t="s">
        <v>11576</v>
      </c>
      <c r="F2024" s="25" t="str">
        <f>LEFT(E2024,MIN(FIND({0,1,2,3,4,5,6,7,8,9},ASC(E2024)&amp;1234567890))-1)</f>
        <v>Nd</v>
      </c>
      <c r="G2024" s="25">
        <f t="shared" si="62"/>
        <v>3</v>
      </c>
      <c r="H2024" s="25">
        <f>VLOOKUP(F2024,Table!$A$2:$C$121,2,0)</f>
        <v>3</v>
      </c>
      <c r="I2024" s="26">
        <f>VLOOKUP(F2024,Table!$A$2:$C$121,3,0)</f>
        <v>6</v>
      </c>
      <c r="J2024" s="17" t="s">
        <v>76</v>
      </c>
      <c r="K2024" s="25" t="str">
        <f>LEFT(J2024,MIN(FIND({0,1,2,3,4,5,6,7,8,9},ASC(J2024)&amp;1234567890))-1)</f>
        <v>Co</v>
      </c>
      <c r="L2024" s="25">
        <f t="shared" si="63"/>
        <v>1</v>
      </c>
      <c r="M2024" s="25">
        <f>VLOOKUP(K2024,Table!$A$2:$C$121,2,0)</f>
        <v>9</v>
      </c>
      <c r="N2024" s="26">
        <f>VLOOKUP(K2024,Table!$A$2:$C$121,3,0)</f>
        <v>4</v>
      </c>
      <c r="O2024" s="13" t="str">
        <f>VLOOKUP(A2024,Table!$U$1:$V$230,2,0)</f>
        <v>Orthorhombic</v>
      </c>
      <c r="P2024" s="1"/>
    </row>
    <row r="2025" spans="1:16">
      <c r="A2025" s="12">
        <v>62</v>
      </c>
      <c r="B2025" s="12">
        <v>624706</v>
      </c>
      <c r="C2025" s="12" t="s">
        <v>2293</v>
      </c>
      <c r="D2025" s="12" t="s">
        <v>2734</v>
      </c>
      <c r="E2025" s="17" t="s">
        <v>12003</v>
      </c>
      <c r="F2025" s="25" t="str">
        <f>LEFT(E2025,MIN(FIND({0,1,2,3,4,5,6,7,8,9},ASC(E2025)&amp;1234567890))-1)</f>
        <v>Pr</v>
      </c>
      <c r="G2025" s="25">
        <f t="shared" si="62"/>
        <v>3</v>
      </c>
      <c r="H2025" s="25">
        <f>VLOOKUP(F2025,Table!$A$2:$C$121,2,0)</f>
        <v>3</v>
      </c>
      <c r="I2025" s="26">
        <f>VLOOKUP(F2025,Table!$A$2:$C$121,3,0)</f>
        <v>6</v>
      </c>
      <c r="J2025" s="17" t="s">
        <v>76</v>
      </c>
      <c r="K2025" s="25" t="str">
        <f>LEFT(J2025,MIN(FIND({0,1,2,3,4,5,6,7,8,9},ASC(J2025)&amp;1234567890))-1)</f>
        <v>Co</v>
      </c>
      <c r="L2025" s="25">
        <f t="shared" si="63"/>
        <v>1</v>
      </c>
      <c r="M2025" s="25">
        <f>VLOOKUP(K2025,Table!$A$2:$C$121,2,0)</f>
        <v>9</v>
      </c>
      <c r="N2025" s="26">
        <f>VLOOKUP(K2025,Table!$A$2:$C$121,3,0)</f>
        <v>4</v>
      </c>
      <c r="O2025" s="13" t="str">
        <f>VLOOKUP(A2025,Table!$U$1:$V$230,2,0)</f>
        <v>Orthorhombic</v>
      </c>
      <c r="P2025" s="1"/>
    </row>
    <row r="2026" spans="1:16">
      <c r="A2026" s="12">
        <v>62</v>
      </c>
      <c r="B2026" s="12">
        <v>625171</v>
      </c>
      <c r="C2026" s="12" t="s">
        <v>2293</v>
      </c>
      <c r="D2026" s="12" t="s">
        <v>2735</v>
      </c>
      <c r="E2026" s="17" t="s">
        <v>501</v>
      </c>
      <c r="F2026" s="25" t="str">
        <f>LEFT(E2026,MIN(FIND({0,1,2,3,4,5,6,7,8,9},ASC(E2026)&amp;1234567890))-1)</f>
        <v>Sm</v>
      </c>
      <c r="G2026" s="25">
        <f t="shared" si="62"/>
        <v>3</v>
      </c>
      <c r="H2026" s="25">
        <f>VLOOKUP(F2026,Table!$A$2:$C$121,2,0)</f>
        <v>3</v>
      </c>
      <c r="I2026" s="26">
        <f>VLOOKUP(F2026,Table!$A$2:$C$121,3,0)</f>
        <v>6</v>
      </c>
      <c r="J2026" s="17" t="s">
        <v>76</v>
      </c>
      <c r="K2026" s="25" t="str">
        <f>LEFT(J2026,MIN(FIND({0,1,2,3,4,5,6,7,8,9},ASC(J2026)&amp;1234567890))-1)</f>
        <v>Co</v>
      </c>
      <c r="L2026" s="25">
        <f t="shared" si="63"/>
        <v>1</v>
      </c>
      <c r="M2026" s="25">
        <f>VLOOKUP(K2026,Table!$A$2:$C$121,2,0)</f>
        <v>9</v>
      </c>
      <c r="N2026" s="26">
        <f>VLOOKUP(K2026,Table!$A$2:$C$121,3,0)</f>
        <v>4</v>
      </c>
      <c r="O2026" s="13" t="str">
        <f>VLOOKUP(A2026,Table!$U$1:$V$230,2,0)</f>
        <v>Orthorhombic</v>
      </c>
      <c r="P2026" s="1"/>
    </row>
    <row r="2027" spans="1:16">
      <c r="A2027" s="12">
        <v>62</v>
      </c>
      <c r="B2027" s="12">
        <v>625259</v>
      </c>
      <c r="C2027" s="12" t="s">
        <v>2293</v>
      </c>
      <c r="D2027" s="12" t="s">
        <v>2736</v>
      </c>
      <c r="E2027" s="17" t="s">
        <v>11523</v>
      </c>
      <c r="F2027" s="25" t="str">
        <f>LEFT(E2027,MIN(FIND({0,1,2,3,4,5,6,7,8,9},ASC(E2027)&amp;1234567890))-1)</f>
        <v>Co</v>
      </c>
      <c r="G2027" s="25">
        <f t="shared" si="62"/>
        <v>3</v>
      </c>
      <c r="H2027" s="25">
        <f>VLOOKUP(F2027,Table!$A$2:$C$121,2,0)</f>
        <v>9</v>
      </c>
      <c r="I2027" s="26">
        <f>VLOOKUP(F2027,Table!$A$2:$C$121,3,0)</f>
        <v>4</v>
      </c>
      <c r="J2027" s="17" t="s">
        <v>11550</v>
      </c>
      <c r="K2027" s="25" t="str">
        <f>LEFT(J2027,MIN(FIND({0,1,2,3,4,5,6,7,8,9},ASC(J2027)&amp;1234567890))-1)</f>
        <v>Sn</v>
      </c>
      <c r="L2027" s="25">
        <f t="shared" si="63"/>
        <v>2</v>
      </c>
      <c r="M2027" s="25">
        <f>VLOOKUP(K2027,Table!$A$2:$C$121,2,0)</f>
        <v>14</v>
      </c>
      <c r="N2027" s="26">
        <f>VLOOKUP(K2027,Table!$A$2:$C$121,3,0)</f>
        <v>5</v>
      </c>
      <c r="O2027" s="13" t="str">
        <f>VLOOKUP(A2027,Table!$U$1:$V$230,2,0)</f>
        <v>Orthorhombic</v>
      </c>
      <c r="P2027" s="1"/>
    </row>
    <row r="2028" spans="1:16">
      <c r="A2028" s="12">
        <v>62</v>
      </c>
      <c r="B2028" s="12">
        <v>625374</v>
      </c>
      <c r="C2028" s="12" t="s">
        <v>2293</v>
      </c>
      <c r="D2028" s="12" t="s">
        <v>2737</v>
      </c>
      <c r="E2028" s="17" t="s">
        <v>11545</v>
      </c>
      <c r="F2028" s="25" t="str">
        <f>LEFT(E2028,MIN(FIND({0,1,2,3,4,5,6,7,8,9},ASC(E2028)&amp;1234567890))-1)</f>
        <v>Tb</v>
      </c>
      <c r="G2028" s="25">
        <f t="shared" si="62"/>
        <v>3</v>
      </c>
      <c r="H2028" s="25">
        <f>VLOOKUP(F2028,Table!$A$2:$C$121,2,0)</f>
        <v>3</v>
      </c>
      <c r="I2028" s="26">
        <f>VLOOKUP(F2028,Table!$A$2:$C$121,3,0)</f>
        <v>6</v>
      </c>
      <c r="J2028" s="17" t="s">
        <v>76</v>
      </c>
      <c r="K2028" s="25" t="str">
        <f>LEFT(J2028,MIN(FIND({0,1,2,3,4,5,6,7,8,9},ASC(J2028)&amp;1234567890))-1)</f>
        <v>Co</v>
      </c>
      <c r="L2028" s="25">
        <f t="shared" si="63"/>
        <v>1</v>
      </c>
      <c r="M2028" s="25">
        <f>VLOOKUP(K2028,Table!$A$2:$C$121,2,0)</f>
        <v>9</v>
      </c>
      <c r="N2028" s="26">
        <f>VLOOKUP(K2028,Table!$A$2:$C$121,3,0)</f>
        <v>4</v>
      </c>
      <c r="O2028" s="13" t="str">
        <f>VLOOKUP(A2028,Table!$U$1:$V$230,2,0)</f>
        <v>Orthorhombic</v>
      </c>
      <c r="P2028" s="1"/>
    </row>
    <row r="2029" spans="1:16">
      <c r="A2029" s="12">
        <v>62</v>
      </c>
      <c r="B2029" s="12">
        <v>625576</v>
      </c>
      <c r="C2029" s="12" t="s">
        <v>2293</v>
      </c>
      <c r="D2029" s="12" t="s">
        <v>2738</v>
      </c>
      <c r="E2029" s="17" t="s">
        <v>77</v>
      </c>
      <c r="F2029" s="25" t="str">
        <f>LEFT(E2029,MIN(FIND({0,1,2,3,4,5,6,7,8,9},ASC(E2029)&amp;1234567890))-1)</f>
        <v>Y</v>
      </c>
      <c r="G2029" s="25">
        <f t="shared" si="62"/>
        <v>3</v>
      </c>
      <c r="H2029" s="25">
        <f>VLOOKUP(F2029,Table!$A$2:$C$121,2,0)</f>
        <v>3</v>
      </c>
      <c r="I2029" s="26">
        <f>VLOOKUP(F2029,Table!$A$2:$C$121,3,0)</f>
        <v>5</v>
      </c>
      <c r="J2029" s="17" t="s">
        <v>76</v>
      </c>
      <c r="K2029" s="25" t="str">
        <f>LEFT(J2029,MIN(FIND({0,1,2,3,4,5,6,7,8,9},ASC(J2029)&amp;1234567890))-1)</f>
        <v>Co</v>
      </c>
      <c r="L2029" s="25">
        <f t="shared" si="63"/>
        <v>1</v>
      </c>
      <c r="M2029" s="25">
        <f>VLOOKUP(K2029,Table!$A$2:$C$121,2,0)</f>
        <v>9</v>
      </c>
      <c r="N2029" s="26">
        <f>VLOOKUP(K2029,Table!$A$2:$C$121,3,0)</f>
        <v>4</v>
      </c>
      <c r="O2029" s="13" t="str">
        <f>VLOOKUP(A2029,Table!$U$1:$V$230,2,0)</f>
        <v>Orthorhombic</v>
      </c>
      <c r="P2029" s="1"/>
    </row>
    <row r="2030" spans="1:16">
      <c r="A2030" s="12">
        <v>62</v>
      </c>
      <c r="B2030" s="12">
        <v>625654</v>
      </c>
      <c r="C2030" s="12" t="s">
        <v>2293</v>
      </c>
      <c r="D2030" s="12" t="s">
        <v>2739</v>
      </c>
      <c r="E2030" s="17" t="s">
        <v>422</v>
      </c>
      <c r="F2030" s="25" t="str">
        <f>LEFT(E2030,MIN(FIND({0,1,2,3,4,5,6,7,8,9},ASC(E2030)&amp;1234567890))-1)</f>
        <v>Yb</v>
      </c>
      <c r="G2030" s="25">
        <f t="shared" si="62"/>
        <v>3</v>
      </c>
      <c r="H2030" s="25">
        <f>VLOOKUP(F2030,Table!$A$2:$C$121,2,0)</f>
        <v>3</v>
      </c>
      <c r="I2030" s="26">
        <f>VLOOKUP(F2030,Table!$A$2:$C$121,3,0)</f>
        <v>6</v>
      </c>
      <c r="J2030" s="17" t="s">
        <v>76</v>
      </c>
      <c r="K2030" s="25" t="str">
        <f>LEFT(J2030,MIN(FIND({0,1,2,3,4,5,6,7,8,9},ASC(J2030)&amp;1234567890))-1)</f>
        <v>Co</v>
      </c>
      <c r="L2030" s="25">
        <f t="shared" si="63"/>
        <v>1</v>
      </c>
      <c r="M2030" s="25">
        <f>VLOOKUP(K2030,Table!$A$2:$C$121,2,0)</f>
        <v>9</v>
      </c>
      <c r="N2030" s="26">
        <f>VLOOKUP(K2030,Table!$A$2:$C$121,3,0)</f>
        <v>4</v>
      </c>
      <c r="O2030" s="13" t="str">
        <f>VLOOKUP(A2030,Table!$U$1:$V$230,2,0)</f>
        <v>Orthorhombic</v>
      </c>
      <c r="P2030" s="1"/>
    </row>
    <row r="2031" spans="1:16">
      <c r="A2031" s="12">
        <v>62</v>
      </c>
      <c r="B2031" s="12">
        <v>627099</v>
      </c>
      <c r="C2031" s="12" t="s">
        <v>2293</v>
      </c>
      <c r="D2031" s="12" t="s">
        <v>1888</v>
      </c>
      <c r="E2031" s="17" t="s">
        <v>357</v>
      </c>
      <c r="F2031" s="25" t="str">
        <f>LEFT(E2031,MIN(FIND({0,1,2,3,4,5,6,7,8,9},ASC(E2031)&amp;1234567890))-1)</f>
        <v>Cs</v>
      </c>
      <c r="G2031" s="25">
        <f t="shared" si="62"/>
        <v>2</v>
      </c>
      <c r="H2031" s="25">
        <f>VLOOKUP(F2031,Table!$A$2:$C$121,2,0)</f>
        <v>1</v>
      </c>
      <c r="I2031" s="26">
        <f>VLOOKUP(F2031,Table!$A$2:$C$121,3,0)</f>
        <v>6</v>
      </c>
      <c r="J2031" s="17" t="s">
        <v>47</v>
      </c>
      <c r="K2031" s="25" t="str">
        <f>LEFT(J2031,MIN(FIND({0,1,2,3,4,5,6,7,8,9},ASC(J2031)&amp;1234567890))-1)</f>
        <v>Se</v>
      </c>
      <c r="L2031" s="25">
        <f t="shared" si="63"/>
        <v>1</v>
      </c>
      <c r="M2031" s="25">
        <f>VLOOKUP(K2031,Table!$A$2:$C$121,2,0)</f>
        <v>16</v>
      </c>
      <c r="N2031" s="26">
        <f>VLOOKUP(K2031,Table!$A$2:$C$121,3,0)</f>
        <v>4</v>
      </c>
      <c r="O2031" s="13" t="str">
        <f>VLOOKUP(A2031,Table!$U$1:$V$230,2,0)</f>
        <v>Orthorhombic</v>
      </c>
      <c r="P2031" s="1"/>
    </row>
    <row r="2032" spans="1:16">
      <c r="A2032" s="12">
        <v>62</v>
      </c>
      <c r="B2032" s="12">
        <v>627270</v>
      </c>
      <c r="C2032" s="12" t="s">
        <v>2293</v>
      </c>
      <c r="D2032" s="12" t="s">
        <v>2740</v>
      </c>
      <c r="E2032" s="17" t="s">
        <v>11351</v>
      </c>
      <c r="F2032" s="25" t="str">
        <f>LEFT(E2032,MIN(FIND({0,1,2,3,4,5,6,7,8,9},ASC(E2032)&amp;1234567890))-1)</f>
        <v>Cu</v>
      </c>
      <c r="G2032" s="25">
        <f t="shared" si="62"/>
        <v>1</v>
      </c>
      <c r="H2032" s="25">
        <f>VLOOKUP(F2032,Table!$A$2:$C$121,2,0)</f>
        <v>11</v>
      </c>
      <c r="I2032" s="26">
        <f>VLOOKUP(F2032,Table!$A$2:$C$121,3,0)</f>
        <v>4</v>
      </c>
      <c r="J2032" s="17" t="s">
        <v>428</v>
      </c>
      <c r="K2032" s="25" t="str">
        <f>LEFT(J2032,MIN(FIND({0,1,2,3,4,5,6,7,8,9},ASC(J2032)&amp;1234567890))-1)</f>
        <v>Eu</v>
      </c>
      <c r="L2032" s="25">
        <f t="shared" si="63"/>
        <v>1</v>
      </c>
      <c r="M2032" s="25">
        <f>VLOOKUP(K2032,Table!$A$2:$C$121,2,0)</f>
        <v>3</v>
      </c>
      <c r="N2032" s="26">
        <f>VLOOKUP(K2032,Table!$A$2:$C$121,3,0)</f>
        <v>6</v>
      </c>
      <c r="O2032" s="13" t="str">
        <f>VLOOKUP(A2032,Table!$U$1:$V$230,2,0)</f>
        <v>Orthorhombic</v>
      </c>
      <c r="P2032" s="1"/>
    </row>
    <row r="2033" spans="1:16">
      <c r="A2033" s="12">
        <v>62</v>
      </c>
      <c r="B2033" s="12">
        <v>627273</v>
      </c>
      <c r="C2033" s="12" t="s">
        <v>2293</v>
      </c>
      <c r="D2033" s="12" t="s">
        <v>2741</v>
      </c>
      <c r="E2033" s="17" t="s">
        <v>11392</v>
      </c>
      <c r="F2033" s="25" t="str">
        <f>LEFT(E2033,MIN(FIND({0,1,2,3,4,5,6,7,8,9},ASC(E2033)&amp;1234567890))-1)</f>
        <v>Eu</v>
      </c>
      <c r="G2033" s="25">
        <f t="shared" si="62"/>
        <v>2</v>
      </c>
      <c r="H2033" s="25">
        <f>VLOOKUP(F2033,Table!$A$2:$C$121,2,0)</f>
        <v>3</v>
      </c>
      <c r="I2033" s="26">
        <f>VLOOKUP(F2033,Table!$A$2:$C$121,3,0)</f>
        <v>6</v>
      </c>
      <c r="J2033" s="17" t="s">
        <v>11351</v>
      </c>
      <c r="K2033" s="25" t="str">
        <f>LEFT(J2033,MIN(FIND({0,1,2,3,4,5,6,7,8,9},ASC(J2033)&amp;1234567890))-1)</f>
        <v>Cu</v>
      </c>
      <c r="L2033" s="25">
        <f t="shared" si="63"/>
        <v>1</v>
      </c>
      <c r="M2033" s="25">
        <f>VLOOKUP(K2033,Table!$A$2:$C$121,2,0)</f>
        <v>11</v>
      </c>
      <c r="N2033" s="26">
        <f>VLOOKUP(K2033,Table!$A$2:$C$121,3,0)</f>
        <v>4</v>
      </c>
      <c r="O2033" s="13" t="str">
        <f>VLOOKUP(A2033,Table!$U$1:$V$230,2,0)</f>
        <v>Orthorhombic</v>
      </c>
      <c r="P2033" s="1"/>
    </row>
    <row r="2034" spans="1:16">
      <c r="A2034" s="12">
        <v>62</v>
      </c>
      <c r="B2034" s="12">
        <v>627591</v>
      </c>
      <c r="C2034" s="12" t="s">
        <v>2293</v>
      </c>
      <c r="D2034" s="12" t="s">
        <v>2742</v>
      </c>
      <c r="E2034" s="17" t="s">
        <v>11306</v>
      </c>
      <c r="F2034" s="25" t="str">
        <f>LEFT(E2034,MIN(FIND({0,1,2,3,4,5,6,7,8,9},ASC(E2034)&amp;1234567890))-1)</f>
        <v>Gd</v>
      </c>
      <c r="G2034" s="25">
        <f t="shared" si="62"/>
        <v>1</v>
      </c>
      <c r="H2034" s="25">
        <f>VLOOKUP(F2034,Table!$A$2:$C$121,2,0)</f>
        <v>3</v>
      </c>
      <c r="I2034" s="26">
        <f>VLOOKUP(F2034,Table!$A$2:$C$121,3,0)</f>
        <v>6</v>
      </c>
      <c r="J2034" s="17" t="s">
        <v>11701</v>
      </c>
      <c r="K2034" s="25" t="str">
        <f>LEFT(J2034,MIN(FIND({0,1,2,3,4,5,6,7,8,9},ASC(J2034)&amp;1234567890))-1)</f>
        <v>Cu</v>
      </c>
      <c r="L2034" s="25">
        <f t="shared" si="63"/>
        <v>6</v>
      </c>
      <c r="M2034" s="25">
        <f>VLOOKUP(K2034,Table!$A$2:$C$121,2,0)</f>
        <v>11</v>
      </c>
      <c r="N2034" s="26">
        <f>VLOOKUP(K2034,Table!$A$2:$C$121,3,0)</f>
        <v>4</v>
      </c>
      <c r="O2034" s="13" t="str">
        <f>VLOOKUP(A2034,Table!$U$1:$V$230,2,0)</f>
        <v>Orthorhombic</v>
      </c>
      <c r="P2034" s="1"/>
    </row>
    <row r="2035" spans="1:16">
      <c r="A2035" s="12">
        <v>62</v>
      </c>
      <c r="B2035" s="12">
        <v>628213</v>
      </c>
      <c r="C2035" s="12" t="s">
        <v>2293</v>
      </c>
      <c r="D2035" s="12" t="s">
        <v>2743</v>
      </c>
      <c r="E2035" s="17" t="s">
        <v>11351</v>
      </c>
      <c r="F2035" s="25" t="str">
        <f>LEFT(E2035,MIN(FIND({0,1,2,3,4,5,6,7,8,9},ASC(E2035)&amp;1234567890))-1)</f>
        <v>Cu</v>
      </c>
      <c r="G2035" s="25">
        <f t="shared" si="62"/>
        <v>1</v>
      </c>
      <c r="H2035" s="25">
        <f>VLOOKUP(F2035,Table!$A$2:$C$121,2,0)</f>
        <v>11</v>
      </c>
      <c r="I2035" s="26">
        <f>VLOOKUP(F2035,Table!$A$2:$C$121,3,0)</f>
        <v>4</v>
      </c>
      <c r="J2035" s="17" t="s">
        <v>46</v>
      </c>
      <c r="K2035" s="25" t="str">
        <f>LEFT(J2035,MIN(FIND({0,1,2,3,4,5,6,7,8,9},ASC(J2035)&amp;1234567890))-1)</f>
        <v>La</v>
      </c>
      <c r="L2035" s="25">
        <f t="shared" si="63"/>
        <v>1</v>
      </c>
      <c r="M2035" s="25">
        <f>VLOOKUP(K2035,Table!$A$2:$C$121,2,0)</f>
        <v>3</v>
      </c>
      <c r="N2035" s="26">
        <f>VLOOKUP(K2035,Table!$A$2:$C$121,3,0)</f>
        <v>6</v>
      </c>
      <c r="O2035" s="13" t="str">
        <f>VLOOKUP(A2035,Table!$U$1:$V$230,2,0)</f>
        <v>Orthorhombic</v>
      </c>
      <c r="P2035" s="1"/>
    </row>
    <row r="2036" spans="1:16">
      <c r="A2036" s="12">
        <v>62</v>
      </c>
      <c r="B2036" s="12">
        <v>628500</v>
      </c>
      <c r="C2036" s="12" t="s">
        <v>2293</v>
      </c>
      <c r="D2036" s="12" t="s">
        <v>1365</v>
      </c>
      <c r="E2036" s="17" t="s">
        <v>615</v>
      </c>
      <c r="F2036" s="25" t="str">
        <f>LEFT(E2036,MIN(FIND({0,1,2,3,4,5,6,7,8,9},ASC(E2036)&amp;1234567890))-1)</f>
        <v>Nd</v>
      </c>
      <c r="G2036" s="25">
        <f t="shared" si="62"/>
        <v>1</v>
      </c>
      <c r="H2036" s="25">
        <f>VLOOKUP(F2036,Table!$A$2:$C$121,2,0)</f>
        <v>3</v>
      </c>
      <c r="I2036" s="26">
        <f>VLOOKUP(F2036,Table!$A$2:$C$121,3,0)</f>
        <v>6</v>
      </c>
      <c r="J2036" s="17" t="s">
        <v>11701</v>
      </c>
      <c r="K2036" s="25" t="str">
        <f>LEFT(J2036,MIN(FIND({0,1,2,3,4,5,6,7,8,9},ASC(J2036)&amp;1234567890))-1)</f>
        <v>Cu</v>
      </c>
      <c r="L2036" s="25">
        <f t="shared" si="63"/>
        <v>6</v>
      </c>
      <c r="M2036" s="25">
        <f>VLOOKUP(K2036,Table!$A$2:$C$121,2,0)</f>
        <v>11</v>
      </c>
      <c r="N2036" s="26">
        <f>VLOOKUP(K2036,Table!$A$2:$C$121,3,0)</f>
        <v>4</v>
      </c>
      <c r="O2036" s="13" t="str">
        <f>VLOOKUP(A2036,Table!$U$1:$V$230,2,0)</f>
        <v>Orthorhombic</v>
      </c>
      <c r="P2036" s="1"/>
    </row>
    <row r="2037" spans="1:16">
      <c r="A2037" s="12">
        <v>62</v>
      </c>
      <c r="B2037" s="12">
        <v>628504</v>
      </c>
      <c r="C2037" s="12" t="s">
        <v>2293</v>
      </c>
      <c r="D2037" s="12" t="s">
        <v>2744</v>
      </c>
      <c r="E2037" s="17" t="s">
        <v>11351</v>
      </c>
      <c r="F2037" s="25" t="str">
        <f>LEFT(E2037,MIN(FIND({0,1,2,3,4,5,6,7,8,9},ASC(E2037)&amp;1234567890))-1)</f>
        <v>Cu</v>
      </c>
      <c r="G2037" s="25">
        <f t="shared" si="62"/>
        <v>1</v>
      </c>
      <c r="H2037" s="25">
        <f>VLOOKUP(F2037,Table!$A$2:$C$121,2,0)</f>
        <v>11</v>
      </c>
      <c r="I2037" s="26">
        <f>VLOOKUP(F2037,Table!$A$2:$C$121,3,0)</f>
        <v>4</v>
      </c>
      <c r="J2037" s="17" t="s">
        <v>615</v>
      </c>
      <c r="K2037" s="25" t="str">
        <f>LEFT(J2037,MIN(FIND({0,1,2,3,4,5,6,7,8,9},ASC(J2037)&amp;1234567890))-1)</f>
        <v>Nd</v>
      </c>
      <c r="L2037" s="25">
        <f t="shared" si="63"/>
        <v>1</v>
      </c>
      <c r="M2037" s="25">
        <f>VLOOKUP(K2037,Table!$A$2:$C$121,2,0)</f>
        <v>3</v>
      </c>
      <c r="N2037" s="26">
        <f>VLOOKUP(K2037,Table!$A$2:$C$121,3,0)</f>
        <v>6</v>
      </c>
      <c r="O2037" s="13" t="str">
        <f>VLOOKUP(A2037,Table!$U$1:$V$230,2,0)</f>
        <v>Orthorhombic</v>
      </c>
      <c r="P2037" s="1"/>
    </row>
    <row r="2038" spans="1:16">
      <c r="A2038" s="12">
        <v>62</v>
      </c>
      <c r="B2038" s="12">
        <v>628709</v>
      </c>
      <c r="C2038" s="12" t="s">
        <v>2293</v>
      </c>
      <c r="D2038" s="12" t="s">
        <v>2745</v>
      </c>
      <c r="E2038" s="17" t="s">
        <v>11332</v>
      </c>
      <c r="F2038" s="25" t="str">
        <f>LEFT(E2038,MIN(FIND({0,1,2,3,4,5,6,7,8,9},ASC(E2038)&amp;1234567890))-1)</f>
        <v>Pr</v>
      </c>
      <c r="G2038" s="25">
        <f t="shared" si="62"/>
        <v>1</v>
      </c>
      <c r="H2038" s="25">
        <f>VLOOKUP(F2038,Table!$A$2:$C$121,2,0)</f>
        <v>3</v>
      </c>
      <c r="I2038" s="26">
        <f>VLOOKUP(F2038,Table!$A$2:$C$121,3,0)</f>
        <v>6</v>
      </c>
      <c r="J2038" s="17" t="s">
        <v>11701</v>
      </c>
      <c r="K2038" s="25" t="str">
        <f>LEFT(J2038,MIN(FIND({0,1,2,3,4,5,6,7,8,9},ASC(J2038)&amp;1234567890))-1)</f>
        <v>Cu</v>
      </c>
      <c r="L2038" s="25">
        <f t="shared" si="63"/>
        <v>6</v>
      </c>
      <c r="M2038" s="25">
        <f>VLOOKUP(K2038,Table!$A$2:$C$121,2,0)</f>
        <v>11</v>
      </c>
      <c r="N2038" s="26">
        <f>VLOOKUP(K2038,Table!$A$2:$C$121,3,0)</f>
        <v>4</v>
      </c>
      <c r="O2038" s="13" t="str">
        <f>VLOOKUP(A2038,Table!$U$1:$V$230,2,0)</f>
        <v>Orthorhombic</v>
      </c>
      <c r="P2038" s="1"/>
    </row>
    <row r="2039" spans="1:16">
      <c r="A2039" s="12">
        <v>62</v>
      </c>
      <c r="B2039" s="12">
        <v>628710</v>
      </c>
      <c r="C2039" s="12" t="s">
        <v>2293</v>
      </c>
      <c r="D2039" s="12" t="s">
        <v>2746</v>
      </c>
      <c r="E2039" s="17" t="s">
        <v>11351</v>
      </c>
      <c r="F2039" s="25" t="str">
        <f>LEFT(E2039,MIN(FIND({0,1,2,3,4,5,6,7,8,9},ASC(E2039)&amp;1234567890))-1)</f>
        <v>Cu</v>
      </c>
      <c r="G2039" s="25">
        <f t="shared" si="62"/>
        <v>1</v>
      </c>
      <c r="H2039" s="25">
        <f>VLOOKUP(F2039,Table!$A$2:$C$121,2,0)</f>
        <v>11</v>
      </c>
      <c r="I2039" s="26">
        <f>VLOOKUP(F2039,Table!$A$2:$C$121,3,0)</f>
        <v>4</v>
      </c>
      <c r="J2039" s="17" t="s">
        <v>11332</v>
      </c>
      <c r="K2039" s="25" t="str">
        <f>LEFT(J2039,MIN(FIND({0,1,2,3,4,5,6,7,8,9},ASC(J2039)&amp;1234567890))-1)</f>
        <v>Pr</v>
      </c>
      <c r="L2039" s="25">
        <f t="shared" si="63"/>
        <v>1</v>
      </c>
      <c r="M2039" s="25">
        <f>VLOOKUP(K2039,Table!$A$2:$C$121,2,0)</f>
        <v>3</v>
      </c>
      <c r="N2039" s="26">
        <f>VLOOKUP(K2039,Table!$A$2:$C$121,3,0)</f>
        <v>6</v>
      </c>
      <c r="O2039" s="13" t="str">
        <f>VLOOKUP(A2039,Table!$U$1:$V$230,2,0)</f>
        <v>Orthorhombic</v>
      </c>
      <c r="P2039" s="1"/>
    </row>
    <row r="2040" spans="1:16">
      <c r="A2040" s="12">
        <v>62</v>
      </c>
      <c r="B2040" s="12">
        <v>628756</v>
      </c>
      <c r="C2040" s="12" t="s">
        <v>2293</v>
      </c>
      <c r="D2040" s="12" t="s">
        <v>2747</v>
      </c>
      <c r="E2040" s="17" t="s">
        <v>11502</v>
      </c>
      <c r="F2040" s="25" t="str">
        <f>LEFT(E2040,MIN(FIND({0,1,2,3,4,5,6,7,8,9},ASC(E2040)&amp;1234567890))-1)</f>
        <v>Pu</v>
      </c>
      <c r="G2040" s="25">
        <f t="shared" si="62"/>
        <v>1</v>
      </c>
      <c r="H2040" s="25">
        <f>VLOOKUP(F2040,Table!$A$2:$C$121,2,0)</f>
        <v>3</v>
      </c>
      <c r="I2040" s="26">
        <f>VLOOKUP(F2040,Table!$A$2:$C$121,3,0)</f>
        <v>7</v>
      </c>
      <c r="J2040" s="17" t="s">
        <v>11701</v>
      </c>
      <c r="K2040" s="25" t="str">
        <f>LEFT(J2040,MIN(FIND({0,1,2,3,4,5,6,7,8,9},ASC(J2040)&amp;1234567890))-1)</f>
        <v>Cu</v>
      </c>
      <c r="L2040" s="25">
        <f t="shared" si="63"/>
        <v>6</v>
      </c>
      <c r="M2040" s="25">
        <f>VLOOKUP(K2040,Table!$A$2:$C$121,2,0)</f>
        <v>11</v>
      </c>
      <c r="N2040" s="26">
        <f>VLOOKUP(K2040,Table!$A$2:$C$121,3,0)</f>
        <v>4</v>
      </c>
      <c r="O2040" s="13" t="str">
        <f>VLOOKUP(A2040,Table!$U$1:$V$230,2,0)</f>
        <v>Orthorhombic</v>
      </c>
      <c r="P2040" s="1"/>
    </row>
    <row r="2041" spans="1:16">
      <c r="A2041" s="12">
        <v>62</v>
      </c>
      <c r="B2041" s="12">
        <v>629251</v>
      </c>
      <c r="C2041" s="12" t="s">
        <v>2293</v>
      </c>
      <c r="D2041" s="12" t="s">
        <v>2748</v>
      </c>
      <c r="E2041" s="17" t="s">
        <v>590</v>
      </c>
      <c r="F2041" s="25" t="str">
        <f>LEFT(E2041,MIN(FIND({0,1,2,3,4,5,6,7,8,9},ASC(E2041)&amp;1234567890))-1)</f>
        <v>Sm</v>
      </c>
      <c r="G2041" s="25">
        <f t="shared" si="62"/>
        <v>1</v>
      </c>
      <c r="H2041" s="25">
        <f>VLOOKUP(F2041,Table!$A$2:$C$121,2,0)</f>
        <v>3</v>
      </c>
      <c r="I2041" s="26">
        <f>VLOOKUP(F2041,Table!$A$2:$C$121,3,0)</f>
        <v>6</v>
      </c>
      <c r="J2041" s="17" t="s">
        <v>11701</v>
      </c>
      <c r="K2041" s="25" t="str">
        <f>LEFT(J2041,MIN(FIND({0,1,2,3,4,5,6,7,8,9},ASC(J2041)&amp;1234567890))-1)</f>
        <v>Cu</v>
      </c>
      <c r="L2041" s="25">
        <f t="shared" si="63"/>
        <v>6</v>
      </c>
      <c r="M2041" s="25">
        <f>VLOOKUP(K2041,Table!$A$2:$C$121,2,0)</f>
        <v>11</v>
      </c>
      <c r="N2041" s="26">
        <f>VLOOKUP(K2041,Table!$A$2:$C$121,3,0)</f>
        <v>4</v>
      </c>
      <c r="O2041" s="13" t="str">
        <f>VLOOKUP(A2041,Table!$U$1:$V$230,2,0)</f>
        <v>Orthorhombic</v>
      </c>
      <c r="P2041" s="1"/>
    </row>
    <row r="2042" spans="1:16">
      <c r="A2042" s="12">
        <v>62</v>
      </c>
      <c r="B2042" s="12">
        <v>629252</v>
      </c>
      <c r="C2042" s="12" t="s">
        <v>2293</v>
      </c>
      <c r="D2042" s="12" t="s">
        <v>2749</v>
      </c>
      <c r="E2042" s="17" t="s">
        <v>11351</v>
      </c>
      <c r="F2042" s="25" t="str">
        <f>LEFT(E2042,MIN(FIND({0,1,2,3,4,5,6,7,8,9},ASC(E2042)&amp;1234567890))-1)</f>
        <v>Cu</v>
      </c>
      <c r="G2042" s="25">
        <f t="shared" si="62"/>
        <v>1</v>
      </c>
      <c r="H2042" s="25">
        <f>VLOOKUP(F2042,Table!$A$2:$C$121,2,0)</f>
        <v>11</v>
      </c>
      <c r="I2042" s="26">
        <f>VLOOKUP(F2042,Table!$A$2:$C$121,3,0)</f>
        <v>4</v>
      </c>
      <c r="J2042" s="17" t="s">
        <v>590</v>
      </c>
      <c r="K2042" s="25" t="str">
        <f>LEFT(J2042,MIN(FIND({0,1,2,3,4,5,6,7,8,9},ASC(J2042)&amp;1234567890))-1)</f>
        <v>Sm</v>
      </c>
      <c r="L2042" s="25">
        <f t="shared" si="63"/>
        <v>1</v>
      </c>
      <c r="M2042" s="25">
        <f>VLOOKUP(K2042,Table!$A$2:$C$121,2,0)</f>
        <v>3</v>
      </c>
      <c r="N2042" s="26">
        <f>VLOOKUP(K2042,Table!$A$2:$C$121,3,0)</f>
        <v>6</v>
      </c>
      <c r="O2042" s="13" t="str">
        <f>VLOOKUP(A2042,Table!$U$1:$V$230,2,0)</f>
        <v>Orthorhombic</v>
      </c>
      <c r="P2042" s="1"/>
    </row>
    <row r="2043" spans="1:16">
      <c r="A2043" s="12">
        <v>62</v>
      </c>
      <c r="B2043" s="12">
        <v>629361</v>
      </c>
      <c r="C2043" s="12" t="s">
        <v>2293</v>
      </c>
      <c r="D2043" s="12" t="s">
        <v>2750</v>
      </c>
      <c r="E2043" s="17" t="s">
        <v>11363</v>
      </c>
      <c r="F2043" s="25" t="str">
        <f>LEFT(E2043,MIN(FIND({0,1,2,3,4,5,6,7,8,9},ASC(E2043)&amp;1234567890))-1)</f>
        <v>Th</v>
      </c>
      <c r="G2043" s="25">
        <f t="shared" si="62"/>
        <v>1</v>
      </c>
      <c r="H2043" s="25">
        <f>VLOOKUP(F2043,Table!$A$2:$C$121,2,0)</f>
        <v>3</v>
      </c>
      <c r="I2043" s="26">
        <f>VLOOKUP(F2043,Table!$A$2:$C$121,3,0)</f>
        <v>7</v>
      </c>
      <c r="J2043" s="17" t="s">
        <v>11701</v>
      </c>
      <c r="K2043" s="25" t="str">
        <f>LEFT(J2043,MIN(FIND({0,1,2,3,4,5,6,7,8,9},ASC(J2043)&amp;1234567890))-1)</f>
        <v>Cu</v>
      </c>
      <c r="L2043" s="25">
        <f t="shared" si="63"/>
        <v>6</v>
      </c>
      <c r="M2043" s="25">
        <f>VLOOKUP(K2043,Table!$A$2:$C$121,2,0)</f>
        <v>11</v>
      </c>
      <c r="N2043" s="26">
        <f>VLOOKUP(K2043,Table!$A$2:$C$121,3,0)</f>
        <v>4</v>
      </c>
      <c r="O2043" s="13" t="str">
        <f>VLOOKUP(A2043,Table!$U$1:$V$230,2,0)</f>
        <v>Orthorhombic</v>
      </c>
      <c r="P2043" s="1"/>
    </row>
    <row r="2044" spans="1:16">
      <c r="A2044" s="12">
        <v>62</v>
      </c>
      <c r="B2044" s="12">
        <v>629378</v>
      </c>
      <c r="C2044" s="12" t="s">
        <v>2293</v>
      </c>
      <c r="D2044" s="12" t="s">
        <v>2751</v>
      </c>
      <c r="E2044" s="17" t="s">
        <v>50</v>
      </c>
      <c r="F2044" s="25" t="str">
        <f>LEFT(E2044,MIN(FIND({0,1,2,3,4,5,6,7,8,9},ASC(E2044)&amp;1234567890))-1)</f>
        <v>Ti</v>
      </c>
      <c r="G2044" s="25">
        <f t="shared" si="62"/>
        <v>1</v>
      </c>
      <c r="H2044" s="25">
        <f>VLOOKUP(F2044,Table!$A$2:$C$121,2,0)</f>
        <v>4</v>
      </c>
      <c r="I2044" s="26">
        <f>VLOOKUP(F2044,Table!$A$2:$C$121,3,0)</f>
        <v>4</v>
      </c>
      <c r="J2044" s="17" t="s">
        <v>12004</v>
      </c>
      <c r="K2044" s="25" t="str">
        <f>LEFT(J2044,MIN(FIND({0,1,2,3,4,5,6,7,8,9},ASC(J2044)&amp;1234567890))-1)</f>
        <v>Cu</v>
      </c>
      <c r="L2044" s="25">
        <f t="shared" si="63"/>
        <v>4</v>
      </c>
      <c r="M2044" s="25">
        <f>VLOOKUP(K2044,Table!$A$2:$C$121,2,0)</f>
        <v>11</v>
      </c>
      <c r="N2044" s="26">
        <f>VLOOKUP(K2044,Table!$A$2:$C$121,3,0)</f>
        <v>4</v>
      </c>
      <c r="O2044" s="13" t="str">
        <f>VLOOKUP(A2044,Table!$U$1:$V$230,2,0)</f>
        <v>Orthorhombic</v>
      </c>
      <c r="P2044" s="1"/>
    </row>
    <row r="2045" spans="1:16">
      <c r="A2045" s="12">
        <v>62</v>
      </c>
      <c r="B2045" s="12">
        <v>629385</v>
      </c>
      <c r="C2045" s="12" t="s">
        <v>2293</v>
      </c>
      <c r="D2045" s="12" t="s">
        <v>2752</v>
      </c>
      <c r="E2045" s="17" t="s">
        <v>12004</v>
      </c>
      <c r="F2045" s="25" t="str">
        <f>LEFT(E2045,MIN(FIND({0,1,2,3,4,5,6,7,8,9},ASC(E2045)&amp;1234567890))-1)</f>
        <v>Cu</v>
      </c>
      <c r="G2045" s="25">
        <f t="shared" si="62"/>
        <v>4</v>
      </c>
      <c r="H2045" s="25">
        <f>VLOOKUP(F2045,Table!$A$2:$C$121,2,0)</f>
        <v>11</v>
      </c>
      <c r="I2045" s="26">
        <f>VLOOKUP(F2045,Table!$A$2:$C$121,3,0)</f>
        <v>4</v>
      </c>
      <c r="J2045" s="17" t="s">
        <v>50</v>
      </c>
      <c r="K2045" s="25" t="str">
        <f>LEFT(J2045,MIN(FIND({0,1,2,3,4,5,6,7,8,9},ASC(J2045)&amp;1234567890))-1)</f>
        <v>Ti</v>
      </c>
      <c r="L2045" s="25">
        <f t="shared" si="63"/>
        <v>1</v>
      </c>
      <c r="M2045" s="25">
        <f>VLOOKUP(K2045,Table!$A$2:$C$121,2,0)</f>
        <v>4</v>
      </c>
      <c r="N2045" s="26">
        <f>VLOOKUP(K2045,Table!$A$2:$C$121,3,0)</f>
        <v>4</v>
      </c>
      <c r="O2045" s="13" t="str">
        <f>VLOOKUP(A2045,Table!$U$1:$V$230,2,0)</f>
        <v>Orthorhombic</v>
      </c>
      <c r="P2045" s="1"/>
    </row>
    <row r="2046" spans="1:16">
      <c r="A2046" s="12">
        <v>62</v>
      </c>
      <c r="B2046" s="12">
        <v>629472</v>
      </c>
      <c r="C2046" s="12" t="s">
        <v>2293</v>
      </c>
      <c r="D2046" s="12" t="s">
        <v>2753</v>
      </c>
      <c r="E2046" s="17" t="s">
        <v>11935</v>
      </c>
      <c r="F2046" s="25" t="str">
        <f>LEFT(E2046,MIN(FIND({0,1,2,3,4,5,6,7,8,9},ASC(E2046)&amp;1234567890))-1)</f>
        <v>Cu</v>
      </c>
      <c r="G2046" s="25">
        <f t="shared" si="62"/>
        <v>8</v>
      </c>
      <c r="H2046" s="25">
        <f>VLOOKUP(F2046,Table!$A$2:$C$121,2,0)</f>
        <v>11</v>
      </c>
      <c r="I2046" s="26">
        <f>VLOOKUP(F2046,Table!$A$2:$C$121,3,0)</f>
        <v>4</v>
      </c>
      <c r="J2046" s="17" t="s">
        <v>11819</v>
      </c>
      <c r="K2046" s="25" t="str">
        <f>LEFT(J2046,MIN(FIND({0,1,2,3,4,5,6,7,8,9},ASC(J2046)&amp;1234567890))-1)</f>
        <v>Zr</v>
      </c>
      <c r="L2046" s="25">
        <f t="shared" si="63"/>
        <v>3</v>
      </c>
      <c r="M2046" s="25">
        <f>VLOOKUP(K2046,Table!$A$2:$C$121,2,0)</f>
        <v>4</v>
      </c>
      <c r="N2046" s="26">
        <f>VLOOKUP(K2046,Table!$A$2:$C$121,3,0)</f>
        <v>5</v>
      </c>
      <c r="O2046" s="13" t="str">
        <f>VLOOKUP(A2046,Table!$U$1:$V$230,2,0)</f>
        <v>Orthorhombic</v>
      </c>
      <c r="P2046" s="1"/>
    </row>
    <row r="2047" spans="1:16">
      <c r="A2047" s="12">
        <v>62</v>
      </c>
      <c r="B2047" s="12">
        <v>629476</v>
      </c>
      <c r="C2047" s="12" t="s">
        <v>2293</v>
      </c>
      <c r="D2047" s="12" t="s">
        <v>2754</v>
      </c>
      <c r="E2047" s="17" t="s">
        <v>11819</v>
      </c>
      <c r="F2047" s="25" t="str">
        <f>LEFT(E2047,MIN(FIND({0,1,2,3,4,5,6,7,8,9},ASC(E2047)&amp;1234567890))-1)</f>
        <v>Zr</v>
      </c>
      <c r="G2047" s="25">
        <f t="shared" si="62"/>
        <v>3</v>
      </c>
      <c r="H2047" s="25">
        <f>VLOOKUP(F2047,Table!$A$2:$C$121,2,0)</f>
        <v>4</v>
      </c>
      <c r="I2047" s="26">
        <f>VLOOKUP(F2047,Table!$A$2:$C$121,3,0)</f>
        <v>5</v>
      </c>
      <c r="J2047" s="17" t="s">
        <v>11935</v>
      </c>
      <c r="K2047" s="25" t="str">
        <f>LEFT(J2047,MIN(FIND({0,1,2,3,4,5,6,7,8,9},ASC(J2047)&amp;1234567890))-1)</f>
        <v>Cu</v>
      </c>
      <c r="L2047" s="25">
        <f t="shared" si="63"/>
        <v>8</v>
      </c>
      <c r="M2047" s="25">
        <f>VLOOKUP(K2047,Table!$A$2:$C$121,2,0)</f>
        <v>11</v>
      </c>
      <c r="N2047" s="26">
        <f>VLOOKUP(K2047,Table!$A$2:$C$121,3,0)</f>
        <v>4</v>
      </c>
      <c r="O2047" s="13" t="str">
        <f>VLOOKUP(A2047,Table!$U$1:$V$230,2,0)</f>
        <v>Orthorhombic</v>
      </c>
      <c r="P2047" s="1"/>
    </row>
    <row r="2048" spans="1:16">
      <c r="A2048" s="12">
        <v>62</v>
      </c>
      <c r="B2048" s="12">
        <v>629695</v>
      </c>
      <c r="C2048" s="12" t="s">
        <v>2293</v>
      </c>
      <c r="D2048" s="12" t="s">
        <v>2755</v>
      </c>
      <c r="E2048" s="17" t="s">
        <v>11377</v>
      </c>
      <c r="F2048" s="25" t="str">
        <f>LEFT(E2048,MIN(FIND({0,1,2,3,4,5,6,7,8,9},ASC(E2048)&amp;1234567890))-1)</f>
        <v>Dy</v>
      </c>
      <c r="G2048" s="25">
        <f t="shared" si="62"/>
        <v>2</v>
      </c>
      <c r="H2048" s="25">
        <f>VLOOKUP(F2048,Table!$A$2:$C$121,2,0)</f>
        <v>3</v>
      </c>
      <c r="I2048" s="26">
        <f>VLOOKUP(F2048,Table!$A$2:$C$121,3,0)</f>
        <v>6</v>
      </c>
      <c r="J2048" s="17" t="s">
        <v>12005</v>
      </c>
      <c r="K2048" s="25" t="str">
        <f>LEFT(J2048,MIN(FIND({0,1,2,3,4,5,6,7,8,9},ASC(J2048)&amp;1234567890))-1)</f>
        <v>Ga</v>
      </c>
      <c r="L2048" s="25">
        <f t="shared" si="63"/>
        <v>3.33</v>
      </c>
      <c r="M2048" s="25">
        <f>VLOOKUP(K2048,Table!$A$2:$C$121,2,0)</f>
        <v>13</v>
      </c>
      <c r="N2048" s="26">
        <f>VLOOKUP(K2048,Table!$A$2:$C$121,3,0)</f>
        <v>4</v>
      </c>
      <c r="O2048" s="13" t="str">
        <f>VLOOKUP(A2048,Table!$U$1:$V$230,2,0)</f>
        <v>Orthorhombic</v>
      </c>
      <c r="P2048" s="1"/>
    </row>
    <row r="2049" spans="1:16">
      <c r="A2049" s="12">
        <v>62</v>
      </c>
      <c r="B2049" s="12">
        <v>629706</v>
      </c>
      <c r="C2049" s="12" t="s">
        <v>2293</v>
      </c>
      <c r="D2049" s="12" t="s">
        <v>2756</v>
      </c>
      <c r="E2049" s="17" t="s">
        <v>11385</v>
      </c>
      <c r="F2049" s="25" t="str">
        <f>LEFT(E2049,MIN(FIND({0,1,2,3,4,5,6,7,8,9},ASC(E2049)&amp;1234567890))-1)</f>
        <v>Dy</v>
      </c>
      <c r="G2049" s="25">
        <f t="shared" si="62"/>
        <v>3</v>
      </c>
      <c r="H2049" s="25">
        <f>VLOOKUP(F2049,Table!$A$2:$C$121,2,0)</f>
        <v>3</v>
      </c>
      <c r="I2049" s="26">
        <f>VLOOKUP(F2049,Table!$A$2:$C$121,3,0)</f>
        <v>6</v>
      </c>
      <c r="J2049" s="17" t="s">
        <v>425</v>
      </c>
      <c r="K2049" s="25" t="str">
        <f>LEFT(J2049,MIN(FIND({0,1,2,3,4,5,6,7,8,9},ASC(J2049)&amp;1234567890))-1)</f>
        <v>Ga</v>
      </c>
      <c r="L2049" s="25">
        <f t="shared" si="63"/>
        <v>5</v>
      </c>
      <c r="M2049" s="25">
        <f>VLOOKUP(K2049,Table!$A$2:$C$121,2,0)</f>
        <v>13</v>
      </c>
      <c r="N2049" s="26">
        <f>VLOOKUP(K2049,Table!$A$2:$C$121,3,0)</f>
        <v>4</v>
      </c>
      <c r="O2049" s="13" t="str">
        <f>VLOOKUP(A2049,Table!$U$1:$V$230,2,0)</f>
        <v>Orthorhombic</v>
      </c>
      <c r="P2049" s="1"/>
    </row>
    <row r="2050" spans="1:16">
      <c r="A2050" s="12">
        <v>62</v>
      </c>
      <c r="B2050" s="12">
        <v>629752</v>
      </c>
      <c r="C2050" s="12" t="s">
        <v>2293</v>
      </c>
      <c r="D2050" s="12" t="s">
        <v>2757</v>
      </c>
      <c r="E2050" s="17" t="s">
        <v>11345</v>
      </c>
      <c r="F2050" s="25" t="str">
        <f>LEFT(E2050,MIN(FIND({0,1,2,3,4,5,6,7,8,9},ASC(E2050)&amp;1234567890))-1)</f>
        <v>Dy</v>
      </c>
      <c r="G2050" s="25">
        <f t="shared" ref="G2050:G2113" si="64">IF(SUBSTITUTE(E2050,F2050,"")="",1,SUBSTITUTE(E2050,F2050,""))*1</f>
        <v>5</v>
      </c>
      <c r="H2050" s="25">
        <f>VLOOKUP(F2050,Table!$A$2:$C$121,2,0)</f>
        <v>3</v>
      </c>
      <c r="I2050" s="26">
        <f>VLOOKUP(F2050,Table!$A$2:$C$121,3,0)</f>
        <v>6</v>
      </c>
      <c r="J2050" s="17" t="s">
        <v>11370</v>
      </c>
      <c r="K2050" s="25" t="str">
        <f>LEFT(J2050,MIN(FIND({0,1,2,3,4,5,6,7,8,9},ASC(J2050)&amp;1234567890))-1)</f>
        <v>Ge</v>
      </c>
      <c r="L2050" s="25">
        <f t="shared" ref="L2050:L2113" si="65">IF(SUBSTITUTE(J2050,K2050,"")="",1,SUBSTITUTE(J2050,K2050,""))*1</f>
        <v>4</v>
      </c>
      <c r="M2050" s="25">
        <f>VLOOKUP(K2050,Table!$A$2:$C$121,2,0)</f>
        <v>14</v>
      </c>
      <c r="N2050" s="26">
        <f>VLOOKUP(K2050,Table!$A$2:$C$121,3,0)</f>
        <v>4</v>
      </c>
      <c r="O2050" s="13" t="str">
        <f>VLOOKUP(A2050,Table!$U$1:$V$230,2,0)</f>
        <v>Orthorhombic</v>
      </c>
      <c r="P2050" s="1"/>
    </row>
    <row r="2051" spans="1:16">
      <c r="A2051" s="12">
        <v>62</v>
      </c>
      <c r="B2051" s="12">
        <v>629872</v>
      </c>
      <c r="C2051" s="12" t="s">
        <v>2293</v>
      </c>
      <c r="D2051" s="12" t="s">
        <v>2758</v>
      </c>
      <c r="E2051" s="17" t="s">
        <v>11385</v>
      </c>
      <c r="F2051" s="25" t="str">
        <f>LEFT(E2051,MIN(FIND({0,1,2,3,4,5,6,7,8,9},ASC(E2051)&amp;1234567890))-1)</f>
        <v>Dy</v>
      </c>
      <c r="G2051" s="25">
        <f t="shared" si="64"/>
        <v>3</v>
      </c>
      <c r="H2051" s="25">
        <f>VLOOKUP(F2051,Table!$A$2:$C$121,2,0)</f>
        <v>3</v>
      </c>
      <c r="I2051" s="26">
        <f>VLOOKUP(F2051,Table!$A$2:$C$121,3,0)</f>
        <v>6</v>
      </c>
      <c r="J2051" s="17" t="s">
        <v>72</v>
      </c>
      <c r="K2051" s="25" t="str">
        <f>LEFT(J2051,MIN(FIND({0,1,2,3,4,5,6,7,8,9},ASC(J2051)&amp;1234567890))-1)</f>
        <v>Ir</v>
      </c>
      <c r="L2051" s="25">
        <f t="shared" si="65"/>
        <v>1</v>
      </c>
      <c r="M2051" s="25">
        <f>VLOOKUP(K2051,Table!$A$2:$C$121,2,0)</f>
        <v>9</v>
      </c>
      <c r="N2051" s="26">
        <f>VLOOKUP(K2051,Table!$A$2:$C$121,3,0)</f>
        <v>6</v>
      </c>
      <c r="O2051" s="13" t="str">
        <f>VLOOKUP(A2051,Table!$U$1:$V$230,2,0)</f>
        <v>Orthorhombic</v>
      </c>
      <c r="P2051" s="1"/>
    </row>
    <row r="2052" spans="1:16">
      <c r="A2052" s="12">
        <v>62</v>
      </c>
      <c r="B2052" s="12">
        <v>629977</v>
      </c>
      <c r="C2052" s="12" t="s">
        <v>2293</v>
      </c>
      <c r="D2052" s="12" t="s">
        <v>2759</v>
      </c>
      <c r="E2052" s="17" t="s">
        <v>11385</v>
      </c>
      <c r="F2052" s="25" t="str">
        <f>LEFT(E2052,MIN(FIND({0,1,2,3,4,5,6,7,8,9},ASC(E2052)&amp;1234567890))-1)</f>
        <v>Dy</v>
      </c>
      <c r="G2052" s="25">
        <f t="shared" si="64"/>
        <v>3</v>
      </c>
      <c r="H2052" s="25">
        <f>VLOOKUP(F2052,Table!$A$2:$C$121,2,0)</f>
        <v>3</v>
      </c>
      <c r="I2052" s="26">
        <f>VLOOKUP(F2052,Table!$A$2:$C$121,3,0)</f>
        <v>6</v>
      </c>
      <c r="J2052" s="17" t="s">
        <v>66</v>
      </c>
      <c r="K2052" s="25" t="str">
        <f>LEFT(J2052,MIN(FIND({0,1,2,3,4,5,6,7,8,9},ASC(J2052)&amp;1234567890))-1)</f>
        <v>Ni</v>
      </c>
      <c r="L2052" s="25">
        <f t="shared" si="65"/>
        <v>1</v>
      </c>
      <c r="M2052" s="25">
        <f>VLOOKUP(K2052,Table!$A$2:$C$121,2,0)</f>
        <v>10</v>
      </c>
      <c r="N2052" s="26">
        <f>VLOOKUP(K2052,Table!$A$2:$C$121,3,0)</f>
        <v>4</v>
      </c>
      <c r="O2052" s="13" t="str">
        <f>VLOOKUP(A2052,Table!$U$1:$V$230,2,0)</f>
        <v>Orthorhombic</v>
      </c>
      <c r="P2052" s="1"/>
    </row>
    <row r="2053" spans="1:16">
      <c r="A2053" s="12">
        <v>62</v>
      </c>
      <c r="B2053" s="12">
        <v>630049</v>
      </c>
      <c r="C2053" s="12" t="s">
        <v>2293</v>
      </c>
      <c r="D2053" s="12" t="s">
        <v>2760</v>
      </c>
      <c r="E2053" s="17" t="s">
        <v>11385</v>
      </c>
      <c r="F2053" s="25" t="str">
        <f>LEFT(E2053,MIN(FIND({0,1,2,3,4,5,6,7,8,9},ASC(E2053)&amp;1234567890))-1)</f>
        <v>Dy</v>
      </c>
      <c r="G2053" s="25">
        <f t="shared" si="64"/>
        <v>3</v>
      </c>
      <c r="H2053" s="25">
        <f>VLOOKUP(F2053,Table!$A$2:$C$121,2,0)</f>
        <v>3</v>
      </c>
      <c r="I2053" s="26">
        <f>VLOOKUP(F2053,Table!$A$2:$C$121,3,0)</f>
        <v>6</v>
      </c>
      <c r="J2053" s="17" t="s">
        <v>434</v>
      </c>
      <c r="K2053" s="25" t="str">
        <f>LEFT(J2053,MIN(FIND({0,1,2,3,4,5,6,7,8,9},ASC(J2053)&amp;1234567890))-1)</f>
        <v>Os</v>
      </c>
      <c r="L2053" s="25">
        <f t="shared" si="65"/>
        <v>1</v>
      </c>
      <c r="M2053" s="25">
        <f>VLOOKUP(K2053,Table!$A$2:$C$121,2,0)</f>
        <v>8</v>
      </c>
      <c r="N2053" s="26">
        <f>VLOOKUP(K2053,Table!$A$2:$C$121,3,0)</f>
        <v>6</v>
      </c>
      <c r="O2053" s="13" t="str">
        <f>VLOOKUP(A2053,Table!$U$1:$V$230,2,0)</f>
        <v>Orthorhombic</v>
      </c>
      <c r="P2053" s="1"/>
    </row>
    <row r="2054" spans="1:16">
      <c r="A2054" s="12">
        <v>62</v>
      </c>
      <c r="B2054" s="12">
        <v>630064</v>
      </c>
      <c r="C2054" s="12" t="s">
        <v>2293</v>
      </c>
      <c r="D2054" s="12" t="s">
        <v>2761</v>
      </c>
      <c r="E2054" s="17" t="s">
        <v>11345</v>
      </c>
      <c r="F2054" s="25" t="str">
        <f>LEFT(E2054,MIN(FIND({0,1,2,3,4,5,6,7,8,9},ASC(E2054)&amp;1234567890))-1)</f>
        <v>Dy</v>
      </c>
      <c r="G2054" s="25">
        <f t="shared" si="64"/>
        <v>5</v>
      </c>
      <c r="H2054" s="25">
        <f>VLOOKUP(F2054,Table!$A$2:$C$121,2,0)</f>
        <v>3</v>
      </c>
      <c r="I2054" s="26">
        <f>VLOOKUP(F2054,Table!$A$2:$C$121,3,0)</f>
        <v>6</v>
      </c>
      <c r="J2054" s="17" t="s">
        <v>11943</v>
      </c>
      <c r="K2054" s="25" t="str">
        <f>LEFT(J2054,MIN(FIND({0,1,2,3,4,5,6,7,8,9},ASC(J2054)&amp;1234567890))-1)</f>
        <v>Pb</v>
      </c>
      <c r="L2054" s="25">
        <f t="shared" si="65"/>
        <v>4</v>
      </c>
      <c r="M2054" s="25">
        <f>VLOOKUP(K2054,Table!$A$2:$C$121,2,0)</f>
        <v>14</v>
      </c>
      <c r="N2054" s="26">
        <f>VLOOKUP(K2054,Table!$A$2:$C$121,3,0)</f>
        <v>6</v>
      </c>
      <c r="O2054" s="13" t="str">
        <f>VLOOKUP(A2054,Table!$U$1:$V$230,2,0)</f>
        <v>Orthorhombic</v>
      </c>
      <c r="P2054" s="1"/>
    </row>
    <row r="2055" spans="1:16">
      <c r="A2055" s="12">
        <v>62</v>
      </c>
      <c r="B2055" s="12">
        <v>630079</v>
      </c>
      <c r="C2055" s="12" t="s">
        <v>2293</v>
      </c>
      <c r="D2055" s="12" t="s">
        <v>2762</v>
      </c>
      <c r="E2055" s="17" t="s">
        <v>11333</v>
      </c>
      <c r="F2055" s="25" t="str">
        <f>LEFT(E2055,MIN(FIND({0,1,2,3,4,5,6,7,8,9},ASC(E2055)&amp;1234567890))-1)</f>
        <v>Dy</v>
      </c>
      <c r="G2055" s="25">
        <f t="shared" si="64"/>
        <v>1</v>
      </c>
      <c r="H2055" s="25">
        <f>VLOOKUP(F2055,Table!$A$2:$C$121,2,0)</f>
        <v>3</v>
      </c>
      <c r="I2055" s="26">
        <f>VLOOKUP(F2055,Table!$A$2:$C$121,3,0)</f>
        <v>6</v>
      </c>
      <c r="J2055" s="17" t="s">
        <v>541</v>
      </c>
      <c r="K2055" s="25" t="str">
        <f>LEFT(J2055,MIN(FIND({0,1,2,3,4,5,6,7,8,9},ASC(J2055)&amp;1234567890))-1)</f>
        <v>Pd</v>
      </c>
      <c r="L2055" s="25">
        <f t="shared" si="65"/>
        <v>1</v>
      </c>
      <c r="M2055" s="25">
        <f>VLOOKUP(K2055,Table!$A$2:$C$121,2,0)</f>
        <v>10</v>
      </c>
      <c r="N2055" s="26">
        <f>VLOOKUP(K2055,Table!$A$2:$C$121,3,0)</f>
        <v>5</v>
      </c>
      <c r="O2055" s="13" t="str">
        <f>VLOOKUP(A2055,Table!$U$1:$V$230,2,0)</f>
        <v>Orthorhombic</v>
      </c>
      <c r="P2055" s="1"/>
    </row>
    <row r="2056" spans="1:16">
      <c r="A2056" s="12">
        <v>62</v>
      </c>
      <c r="B2056" s="12">
        <v>630109</v>
      </c>
      <c r="C2056" s="12" t="s">
        <v>2293</v>
      </c>
      <c r="D2056" s="12" t="s">
        <v>2763</v>
      </c>
      <c r="E2056" s="17" t="s">
        <v>11377</v>
      </c>
      <c r="F2056" s="25" t="str">
        <f>LEFT(E2056,MIN(FIND({0,1,2,3,4,5,6,7,8,9},ASC(E2056)&amp;1234567890))-1)</f>
        <v>Dy</v>
      </c>
      <c r="G2056" s="25">
        <f t="shared" si="64"/>
        <v>2</v>
      </c>
      <c r="H2056" s="25">
        <f>VLOOKUP(F2056,Table!$A$2:$C$121,2,0)</f>
        <v>3</v>
      </c>
      <c r="I2056" s="26">
        <f>VLOOKUP(F2056,Table!$A$2:$C$121,3,0)</f>
        <v>6</v>
      </c>
      <c r="J2056" s="17" t="s">
        <v>539</v>
      </c>
      <c r="K2056" s="25" t="str">
        <f>LEFT(J2056,MIN(FIND({0,1,2,3,4,5,6,7,8,9},ASC(J2056)&amp;1234567890))-1)</f>
        <v>Pt</v>
      </c>
      <c r="L2056" s="25">
        <f t="shared" si="65"/>
        <v>1</v>
      </c>
      <c r="M2056" s="25">
        <f>VLOOKUP(K2056,Table!$A$2:$C$121,2,0)</f>
        <v>10</v>
      </c>
      <c r="N2056" s="26">
        <f>VLOOKUP(K2056,Table!$A$2:$C$121,3,0)</f>
        <v>6</v>
      </c>
      <c r="O2056" s="13" t="str">
        <f>VLOOKUP(A2056,Table!$U$1:$V$230,2,0)</f>
        <v>Orthorhombic</v>
      </c>
      <c r="P2056" s="1"/>
    </row>
    <row r="2057" spans="1:16">
      <c r="A2057" s="12">
        <v>62</v>
      </c>
      <c r="B2057" s="12">
        <v>630111</v>
      </c>
      <c r="C2057" s="12" t="s">
        <v>2293</v>
      </c>
      <c r="D2057" s="12" t="s">
        <v>2764</v>
      </c>
      <c r="E2057" s="17" t="s">
        <v>11345</v>
      </c>
      <c r="F2057" s="25" t="str">
        <f>LEFT(E2057,MIN(FIND({0,1,2,3,4,5,6,7,8,9},ASC(E2057)&amp;1234567890))-1)</f>
        <v>Dy</v>
      </c>
      <c r="G2057" s="25">
        <f t="shared" si="64"/>
        <v>5</v>
      </c>
      <c r="H2057" s="25">
        <f>VLOOKUP(F2057,Table!$A$2:$C$121,2,0)</f>
        <v>3</v>
      </c>
      <c r="I2057" s="26">
        <f>VLOOKUP(F2057,Table!$A$2:$C$121,3,0)</f>
        <v>6</v>
      </c>
      <c r="J2057" s="17" t="s">
        <v>11939</v>
      </c>
      <c r="K2057" s="25" t="str">
        <f>LEFT(J2057,MIN(FIND({0,1,2,3,4,5,6,7,8,9},ASC(J2057)&amp;1234567890))-1)</f>
        <v>Pt</v>
      </c>
      <c r="L2057" s="25">
        <f t="shared" si="65"/>
        <v>4</v>
      </c>
      <c r="M2057" s="25">
        <f>VLOOKUP(K2057,Table!$A$2:$C$121,2,0)</f>
        <v>10</v>
      </c>
      <c r="N2057" s="26">
        <f>VLOOKUP(K2057,Table!$A$2:$C$121,3,0)</f>
        <v>6</v>
      </c>
      <c r="O2057" s="13" t="str">
        <f>VLOOKUP(A2057,Table!$U$1:$V$230,2,0)</f>
        <v>Orthorhombic</v>
      </c>
      <c r="P2057" s="1"/>
    </row>
    <row r="2058" spans="1:16">
      <c r="A2058" s="12">
        <v>62</v>
      </c>
      <c r="B2058" s="12">
        <v>630113</v>
      </c>
      <c r="C2058" s="12" t="s">
        <v>2293</v>
      </c>
      <c r="D2058" s="12" t="s">
        <v>2765</v>
      </c>
      <c r="E2058" s="17" t="s">
        <v>11385</v>
      </c>
      <c r="F2058" s="25" t="str">
        <f>LEFT(E2058,MIN(FIND({0,1,2,3,4,5,6,7,8,9},ASC(E2058)&amp;1234567890))-1)</f>
        <v>Dy</v>
      </c>
      <c r="G2058" s="25">
        <f t="shared" si="64"/>
        <v>3</v>
      </c>
      <c r="H2058" s="25">
        <f>VLOOKUP(F2058,Table!$A$2:$C$121,2,0)</f>
        <v>3</v>
      </c>
      <c r="I2058" s="26">
        <f>VLOOKUP(F2058,Table!$A$2:$C$121,3,0)</f>
        <v>6</v>
      </c>
      <c r="J2058" s="17" t="s">
        <v>539</v>
      </c>
      <c r="K2058" s="25" t="str">
        <f>LEFT(J2058,MIN(FIND({0,1,2,3,4,5,6,7,8,9},ASC(J2058)&amp;1234567890))-1)</f>
        <v>Pt</v>
      </c>
      <c r="L2058" s="25">
        <f t="shared" si="65"/>
        <v>1</v>
      </c>
      <c r="M2058" s="25">
        <f>VLOOKUP(K2058,Table!$A$2:$C$121,2,0)</f>
        <v>10</v>
      </c>
      <c r="N2058" s="26">
        <f>VLOOKUP(K2058,Table!$A$2:$C$121,3,0)</f>
        <v>6</v>
      </c>
      <c r="O2058" s="13" t="str">
        <f>VLOOKUP(A2058,Table!$U$1:$V$230,2,0)</f>
        <v>Orthorhombic</v>
      </c>
      <c r="P2058" s="1"/>
    </row>
    <row r="2059" spans="1:16">
      <c r="A2059" s="12">
        <v>62</v>
      </c>
      <c r="B2059" s="12">
        <v>630117</v>
      </c>
      <c r="C2059" s="12" t="s">
        <v>2293</v>
      </c>
      <c r="D2059" s="12" t="s">
        <v>2766</v>
      </c>
      <c r="E2059" s="17" t="s">
        <v>11333</v>
      </c>
      <c r="F2059" s="25" t="str">
        <f>LEFT(E2059,MIN(FIND({0,1,2,3,4,5,6,7,8,9},ASC(E2059)&amp;1234567890))-1)</f>
        <v>Dy</v>
      </c>
      <c r="G2059" s="25">
        <f t="shared" si="64"/>
        <v>1</v>
      </c>
      <c r="H2059" s="25">
        <f>VLOOKUP(F2059,Table!$A$2:$C$121,2,0)</f>
        <v>3</v>
      </c>
      <c r="I2059" s="26">
        <f>VLOOKUP(F2059,Table!$A$2:$C$121,3,0)</f>
        <v>6</v>
      </c>
      <c r="J2059" s="17" t="s">
        <v>539</v>
      </c>
      <c r="K2059" s="25" t="str">
        <f>LEFT(J2059,MIN(FIND({0,1,2,3,4,5,6,7,8,9},ASC(J2059)&amp;1234567890))-1)</f>
        <v>Pt</v>
      </c>
      <c r="L2059" s="25">
        <f t="shared" si="65"/>
        <v>1</v>
      </c>
      <c r="M2059" s="25">
        <f>VLOOKUP(K2059,Table!$A$2:$C$121,2,0)</f>
        <v>10</v>
      </c>
      <c r="N2059" s="26">
        <f>VLOOKUP(K2059,Table!$A$2:$C$121,3,0)</f>
        <v>6</v>
      </c>
      <c r="O2059" s="13" t="str">
        <f>VLOOKUP(A2059,Table!$U$1:$V$230,2,0)</f>
        <v>Orthorhombic</v>
      </c>
      <c r="P2059" s="1"/>
    </row>
    <row r="2060" spans="1:16">
      <c r="A2060" s="12">
        <v>62</v>
      </c>
      <c r="B2060" s="12">
        <v>630158</v>
      </c>
      <c r="C2060" s="12" t="s">
        <v>2293</v>
      </c>
      <c r="D2060" s="12" t="s">
        <v>2767</v>
      </c>
      <c r="E2060" s="17" t="s">
        <v>11385</v>
      </c>
      <c r="F2060" s="25" t="str">
        <f>LEFT(E2060,MIN(FIND({0,1,2,3,4,5,6,7,8,9},ASC(E2060)&amp;1234567890))-1)</f>
        <v>Dy</v>
      </c>
      <c r="G2060" s="25">
        <f t="shared" si="64"/>
        <v>3</v>
      </c>
      <c r="H2060" s="25">
        <f>VLOOKUP(F2060,Table!$A$2:$C$121,2,0)</f>
        <v>3</v>
      </c>
      <c r="I2060" s="26">
        <f>VLOOKUP(F2060,Table!$A$2:$C$121,3,0)</f>
        <v>6</v>
      </c>
      <c r="J2060" s="17" t="s">
        <v>11294</v>
      </c>
      <c r="K2060" s="25" t="str">
        <f>LEFT(J2060,MIN(FIND({0,1,2,3,4,5,6,7,8,9},ASC(J2060)&amp;1234567890))-1)</f>
        <v>Rh</v>
      </c>
      <c r="L2060" s="25">
        <f t="shared" si="65"/>
        <v>1</v>
      </c>
      <c r="M2060" s="25">
        <f>VLOOKUP(K2060,Table!$A$2:$C$121,2,0)</f>
        <v>9</v>
      </c>
      <c r="N2060" s="26">
        <f>VLOOKUP(K2060,Table!$A$2:$C$121,3,0)</f>
        <v>5</v>
      </c>
      <c r="O2060" s="13" t="str">
        <f>VLOOKUP(A2060,Table!$U$1:$V$230,2,0)</f>
        <v>Orthorhombic</v>
      </c>
      <c r="P2060" s="1"/>
    </row>
    <row r="2061" spans="1:16">
      <c r="A2061" s="12">
        <v>62</v>
      </c>
      <c r="B2061" s="12">
        <v>630170</v>
      </c>
      <c r="C2061" s="12" t="s">
        <v>2293</v>
      </c>
      <c r="D2061" s="12" t="s">
        <v>2768</v>
      </c>
      <c r="E2061" s="17" t="s">
        <v>11385</v>
      </c>
      <c r="F2061" s="25" t="str">
        <f>LEFT(E2061,MIN(FIND({0,1,2,3,4,5,6,7,8,9},ASC(E2061)&amp;1234567890))-1)</f>
        <v>Dy</v>
      </c>
      <c r="G2061" s="25">
        <f t="shared" si="64"/>
        <v>3</v>
      </c>
      <c r="H2061" s="25">
        <f>VLOOKUP(F2061,Table!$A$2:$C$121,2,0)</f>
        <v>3</v>
      </c>
      <c r="I2061" s="26">
        <f>VLOOKUP(F2061,Table!$A$2:$C$121,3,0)</f>
        <v>6</v>
      </c>
      <c r="J2061" s="17" t="s">
        <v>341</v>
      </c>
      <c r="K2061" s="25" t="str">
        <f>LEFT(J2061,MIN(FIND({0,1,2,3,4,5,6,7,8,9},ASC(J2061)&amp;1234567890))-1)</f>
        <v>Ru</v>
      </c>
      <c r="L2061" s="25">
        <f t="shared" si="65"/>
        <v>1</v>
      </c>
      <c r="M2061" s="25">
        <f>VLOOKUP(K2061,Table!$A$2:$C$121,2,0)</f>
        <v>8</v>
      </c>
      <c r="N2061" s="26">
        <f>VLOOKUP(K2061,Table!$A$2:$C$121,3,0)</f>
        <v>5</v>
      </c>
      <c r="O2061" s="13" t="str">
        <f>VLOOKUP(A2061,Table!$U$1:$V$230,2,0)</f>
        <v>Orthorhombic</v>
      </c>
      <c r="P2061" s="1"/>
    </row>
    <row r="2062" spans="1:16">
      <c r="A2062" s="12">
        <v>62</v>
      </c>
      <c r="B2062" s="12">
        <v>630282</v>
      </c>
      <c r="C2062" s="12" t="s">
        <v>2293</v>
      </c>
      <c r="D2062" s="12" t="s">
        <v>1087</v>
      </c>
      <c r="E2062" s="17" t="s">
        <v>11333</v>
      </c>
      <c r="F2062" s="25" t="str">
        <f>LEFT(E2062,MIN(FIND({0,1,2,3,4,5,6,7,8,9},ASC(E2062)&amp;1234567890))-1)</f>
        <v>Dy</v>
      </c>
      <c r="G2062" s="25">
        <f t="shared" si="64"/>
        <v>1</v>
      </c>
      <c r="H2062" s="25">
        <f>VLOOKUP(F2062,Table!$A$2:$C$121,2,0)</f>
        <v>3</v>
      </c>
      <c r="I2062" s="26">
        <f>VLOOKUP(F2062,Table!$A$2:$C$121,3,0)</f>
        <v>6</v>
      </c>
      <c r="J2062" s="17" t="s">
        <v>31</v>
      </c>
      <c r="K2062" s="25" t="str">
        <f>LEFT(J2062,MIN(FIND({0,1,2,3,4,5,6,7,8,9},ASC(J2062)&amp;1234567890))-1)</f>
        <v>Si</v>
      </c>
      <c r="L2062" s="25">
        <f t="shared" si="65"/>
        <v>1</v>
      </c>
      <c r="M2062" s="25">
        <f>VLOOKUP(K2062,Table!$A$2:$C$121,2,0)</f>
        <v>14</v>
      </c>
      <c r="N2062" s="26">
        <f>VLOOKUP(K2062,Table!$A$2:$C$121,3,0)</f>
        <v>3</v>
      </c>
      <c r="O2062" s="13" t="str">
        <f>VLOOKUP(A2062,Table!$U$1:$V$230,2,0)</f>
        <v>Orthorhombic</v>
      </c>
      <c r="P2062" s="1"/>
    </row>
    <row r="2063" spans="1:16">
      <c r="A2063" s="12">
        <v>62</v>
      </c>
      <c r="B2063" s="12">
        <v>630283</v>
      </c>
      <c r="C2063" s="12" t="s">
        <v>2293</v>
      </c>
      <c r="D2063" s="12" t="s">
        <v>2769</v>
      </c>
      <c r="E2063" s="17" t="s">
        <v>11345</v>
      </c>
      <c r="F2063" s="25" t="str">
        <f>LEFT(E2063,MIN(FIND({0,1,2,3,4,5,6,7,8,9},ASC(E2063)&amp;1234567890))-1)</f>
        <v>Dy</v>
      </c>
      <c r="G2063" s="25">
        <f t="shared" si="64"/>
        <v>5</v>
      </c>
      <c r="H2063" s="25">
        <f>VLOOKUP(F2063,Table!$A$2:$C$121,2,0)</f>
        <v>3</v>
      </c>
      <c r="I2063" s="26">
        <f>VLOOKUP(F2063,Table!$A$2:$C$121,3,0)</f>
        <v>6</v>
      </c>
      <c r="J2063" s="17" t="s">
        <v>11725</v>
      </c>
      <c r="K2063" s="25" t="str">
        <f>LEFT(J2063,MIN(FIND({0,1,2,3,4,5,6,7,8,9},ASC(J2063)&amp;1234567890))-1)</f>
        <v>Si</v>
      </c>
      <c r="L2063" s="25">
        <f t="shared" si="65"/>
        <v>4</v>
      </c>
      <c r="M2063" s="25">
        <f>VLOOKUP(K2063,Table!$A$2:$C$121,2,0)</f>
        <v>14</v>
      </c>
      <c r="N2063" s="26">
        <f>VLOOKUP(K2063,Table!$A$2:$C$121,3,0)</f>
        <v>3</v>
      </c>
      <c r="O2063" s="13" t="str">
        <f>VLOOKUP(A2063,Table!$U$1:$V$230,2,0)</f>
        <v>Orthorhombic</v>
      </c>
      <c r="P2063" s="1"/>
    </row>
    <row r="2064" spans="1:16">
      <c r="A2064" s="12">
        <v>62</v>
      </c>
      <c r="B2064" s="12">
        <v>630318</v>
      </c>
      <c r="C2064" s="12" t="s">
        <v>2293</v>
      </c>
      <c r="D2064" s="12" t="s">
        <v>2770</v>
      </c>
      <c r="E2064" s="17" t="s">
        <v>11345</v>
      </c>
      <c r="F2064" s="25" t="str">
        <f>LEFT(E2064,MIN(FIND({0,1,2,3,4,5,6,7,8,9},ASC(E2064)&amp;1234567890))-1)</f>
        <v>Dy</v>
      </c>
      <c r="G2064" s="25">
        <f t="shared" si="64"/>
        <v>5</v>
      </c>
      <c r="H2064" s="25">
        <f>VLOOKUP(F2064,Table!$A$2:$C$121,2,0)</f>
        <v>3</v>
      </c>
      <c r="I2064" s="26">
        <f>VLOOKUP(F2064,Table!$A$2:$C$121,3,0)</f>
        <v>6</v>
      </c>
      <c r="J2064" s="17" t="s">
        <v>599</v>
      </c>
      <c r="K2064" s="25" t="str">
        <f>LEFT(J2064,MIN(FIND({0,1,2,3,4,5,6,7,8,9},ASC(J2064)&amp;1234567890))-1)</f>
        <v>Sn</v>
      </c>
      <c r="L2064" s="25">
        <f t="shared" si="65"/>
        <v>4</v>
      </c>
      <c r="M2064" s="25">
        <f>VLOOKUP(K2064,Table!$A$2:$C$121,2,0)</f>
        <v>14</v>
      </c>
      <c r="N2064" s="26">
        <f>VLOOKUP(K2064,Table!$A$2:$C$121,3,0)</f>
        <v>5</v>
      </c>
      <c r="O2064" s="13" t="str">
        <f>VLOOKUP(A2064,Table!$U$1:$V$230,2,0)</f>
        <v>Orthorhombic</v>
      </c>
      <c r="P2064" s="1"/>
    </row>
    <row r="2065" spans="1:16">
      <c r="A2065" s="12">
        <v>62</v>
      </c>
      <c r="B2065" s="12">
        <v>630533</v>
      </c>
      <c r="C2065" s="12" t="s">
        <v>2293</v>
      </c>
      <c r="D2065" s="12" t="s">
        <v>2771</v>
      </c>
      <c r="E2065" s="17" t="s">
        <v>11330</v>
      </c>
      <c r="F2065" s="25" t="str">
        <f>LEFT(E2065,MIN(FIND({0,1,2,3,4,5,6,7,8,9},ASC(E2065)&amp;1234567890))-1)</f>
        <v>Er</v>
      </c>
      <c r="G2065" s="25">
        <f t="shared" si="64"/>
        <v>2</v>
      </c>
      <c r="H2065" s="25">
        <f>VLOOKUP(F2065,Table!$A$2:$C$121,2,0)</f>
        <v>3</v>
      </c>
      <c r="I2065" s="26">
        <f>VLOOKUP(F2065,Table!$A$2:$C$121,3,0)</f>
        <v>6</v>
      </c>
      <c r="J2065" s="17" t="s">
        <v>12005</v>
      </c>
      <c r="K2065" s="25" t="str">
        <f>LEFT(J2065,MIN(FIND({0,1,2,3,4,5,6,7,8,9},ASC(J2065)&amp;1234567890))-1)</f>
        <v>Ga</v>
      </c>
      <c r="L2065" s="25">
        <f t="shared" si="65"/>
        <v>3.33</v>
      </c>
      <c r="M2065" s="25">
        <f>VLOOKUP(K2065,Table!$A$2:$C$121,2,0)</f>
        <v>13</v>
      </c>
      <c r="N2065" s="26">
        <f>VLOOKUP(K2065,Table!$A$2:$C$121,3,0)</f>
        <v>4</v>
      </c>
      <c r="O2065" s="13" t="str">
        <f>VLOOKUP(A2065,Table!$U$1:$V$230,2,0)</f>
        <v>Orthorhombic</v>
      </c>
      <c r="P2065" s="1"/>
    </row>
    <row r="2066" spans="1:16">
      <c r="A2066" s="12">
        <v>62</v>
      </c>
      <c r="B2066" s="12">
        <v>630597</v>
      </c>
      <c r="C2066" s="12" t="s">
        <v>2293</v>
      </c>
      <c r="D2066" s="12" t="s">
        <v>2772</v>
      </c>
      <c r="E2066" s="17" t="s">
        <v>11543</v>
      </c>
      <c r="F2066" s="25" t="str">
        <f>LEFT(E2066,MIN(FIND({0,1,2,3,4,5,6,7,8,9},ASC(E2066)&amp;1234567890))-1)</f>
        <v>Er</v>
      </c>
      <c r="G2066" s="25">
        <f t="shared" si="64"/>
        <v>5</v>
      </c>
      <c r="H2066" s="25">
        <f>VLOOKUP(F2066,Table!$A$2:$C$121,2,0)</f>
        <v>3</v>
      </c>
      <c r="I2066" s="26">
        <f>VLOOKUP(F2066,Table!$A$2:$C$121,3,0)</f>
        <v>6</v>
      </c>
      <c r="J2066" s="17" t="s">
        <v>11370</v>
      </c>
      <c r="K2066" s="25" t="str">
        <f>LEFT(J2066,MIN(FIND({0,1,2,3,4,5,6,7,8,9},ASC(J2066)&amp;1234567890))-1)</f>
        <v>Ge</v>
      </c>
      <c r="L2066" s="25">
        <f t="shared" si="65"/>
        <v>4</v>
      </c>
      <c r="M2066" s="25">
        <f>VLOOKUP(K2066,Table!$A$2:$C$121,2,0)</f>
        <v>14</v>
      </c>
      <c r="N2066" s="26">
        <f>VLOOKUP(K2066,Table!$A$2:$C$121,3,0)</f>
        <v>4</v>
      </c>
      <c r="O2066" s="13" t="str">
        <f>VLOOKUP(A2066,Table!$U$1:$V$230,2,0)</f>
        <v>Orthorhombic</v>
      </c>
      <c r="P2066" s="1"/>
    </row>
    <row r="2067" spans="1:16">
      <c r="A2067" s="12">
        <v>62</v>
      </c>
      <c r="B2067" s="12">
        <v>630704</v>
      </c>
      <c r="C2067" s="12" t="s">
        <v>2293</v>
      </c>
      <c r="D2067" s="12" t="s">
        <v>2773</v>
      </c>
      <c r="E2067" s="17" t="s">
        <v>11982</v>
      </c>
      <c r="F2067" s="25" t="str">
        <f>LEFT(E2067,MIN(FIND({0,1,2,3,4,5,6,7,8,9},ASC(E2067)&amp;1234567890))-1)</f>
        <v>Er</v>
      </c>
      <c r="G2067" s="25">
        <f t="shared" si="64"/>
        <v>3</v>
      </c>
      <c r="H2067" s="25">
        <f>VLOOKUP(F2067,Table!$A$2:$C$121,2,0)</f>
        <v>3</v>
      </c>
      <c r="I2067" s="26">
        <f>VLOOKUP(F2067,Table!$A$2:$C$121,3,0)</f>
        <v>6</v>
      </c>
      <c r="J2067" s="17" t="s">
        <v>72</v>
      </c>
      <c r="K2067" s="25" t="str">
        <f>LEFT(J2067,MIN(FIND({0,1,2,3,4,5,6,7,8,9},ASC(J2067)&amp;1234567890))-1)</f>
        <v>Ir</v>
      </c>
      <c r="L2067" s="25">
        <f t="shared" si="65"/>
        <v>1</v>
      </c>
      <c r="M2067" s="25">
        <f>VLOOKUP(K2067,Table!$A$2:$C$121,2,0)</f>
        <v>9</v>
      </c>
      <c r="N2067" s="26">
        <f>VLOOKUP(K2067,Table!$A$2:$C$121,3,0)</f>
        <v>6</v>
      </c>
      <c r="O2067" s="13" t="str">
        <f>VLOOKUP(A2067,Table!$U$1:$V$230,2,0)</f>
        <v>Orthorhombic</v>
      </c>
      <c r="P2067" s="1"/>
    </row>
    <row r="2068" spans="1:16">
      <c r="A2068" s="12">
        <v>62</v>
      </c>
      <c r="B2068" s="12">
        <v>630815</v>
      </c>
      <c r="C2068" s="12" t="s">
        <v>2293</v>
      </c>
      <c r="D2068" s="12" t="s">
        <v>2774</v>
      </c>
      <c r="E2068" s="17" t="s">
        <v>11982</v>
      </c>
      <c r="F2068" s="25" t="str">
        <f>LEFT(E2068,MIN(FIND({0,1,2,3,4,5,6,7,8,9},ASC(E2068)&amp;1234567890))-1)</f>
        <v>Er</v>
      </c>
      <c r="G2068" s="25">
        <f t="shared" si="64"/>
        <v>3</v>
      </c>
      <c r="H2068" s="25">
        <f>VLOOKUP(F2068,Table!$A$2:$C$121,2,0)</f>
        <v>3</v>
      </c>
      <c r="I2068" s="26">
        <f>VLOOKUP(F2068,Table!$A$2:$C$121,3,0)</f>
        <v>6</v>
      </c>
      <c r="J2068" s="17" t="s">
        <v>66</v>
      </c>
      <c r="K2068" s="25" t="str">
        <f>LEFT(J2068,MIN(FIND({0,1,2,3,4,5,6,7,8,9},ASC(J2068)&amp;1234567890))-1)</f>
        <v>Ni</v>
      </c>
      <c r="L2068" s="25">
        <f t="shared" si="65"/>
        <v>1</v>
      </c>
      <c r="M2068" s="25">
        <f>VLOOKUP(K2068,Table!$A$2:$C$121,2,0)</f>
        <v>10</v>
      </c>
      <c r="N2068" s="26">
        <f>VLOOKUP(K2068,Table!$A$2:$C$121,3,0)</f>
        <v>4</v>
      </c>
      <c r="O2068" s="13" t="str">
        <f>VLOOKUP(A2068,Table!$U$1:$V$230,2,0)</f>
        <v>Orthorhombic</v>
      </c>
      <c r="P2068" s="1"/>
    </row>
    <row r="2069" spans="1:16">
      <c r="A2069" s="12">
        <v>62</v>
      </c>
      <c r="B2069" s="12">
        <v>630900</v>
      </c>
      <c r="C2069" s="12" t="s">
        <v>2293</v>
      </c>
      <c r="D2069" s="12" t="s">
        <v>2775</v>
      </c>
      <c r="E2069" s="17" t="s">
        <v>11982</v>
      </c>
      <c r="F2069" s="25" t="str">
        <f>LEFT(E2069,MIN(FIND({0,1,2,3,4,5,6,7,8,9},ASC(E2069)&amp;1234567890))-1)</f>
        <v>Er</v>
      </c>
      <c r="G2069" s="25">
        <f t="shared" si="64"/>
        <v>3</v>
      </c>
      <c r="H2069" s="25">
        <f>VLOOKUP(F2069,Table!$A$2:$C$121,2,0)</f>
        <v>3</v>
      </c>
      <c r="I2069" s="26">
        <f>VLOOKUP(F2069,Table!$A$2:$C$121,3,0)</f>
        <v>6</v>
      </c>
      <c r="J2069" s="17" t="s">
        <v>434</v>
      </c>
      <c r="K2069" s="25" t="str">
        <f>LEFT(J2069,MIN(FIND({0,1,2,3,4,5,6,7,8,9},ASC(J2069)&amp;1234567890))-1)</f>
        <v>Os</v>
      </c>
      <c r="L2069" s="25">
        <f t="shared" si="65"/>
        <v>1</v>
      </c>
      <c r="M2069" s="25">
        <f>VLOOKUP(K2069,Table!$A$2:$C$121,2,0)</f>
        <v>8</v>
      </c>
      <c r="N2069" s="26">
        <f>VLOOKUP(K2069,Table!$A$2:$C$121,3,0)</f>
        <v>6</v>
      </c>
      <c r="O2069" s="13" t="str">
        <f>VLOOKUP(A2069,Table!$U$1:$V$230,2,0)</f>
        <v>Orthorhombic</v>
      </c>
      <c r="P2069" s="1"/>
    </row>
    <row r="2070" spans="1:16">
      <c r="A2070" s="12">
        <v>62</v>
      </c>
      <c r="B2070" s="12">
        <v>630915</v>
      </c>
      <c r="C2070" s="12" t="s">
        <v>2293</v>
      </c>
      <c r="D2070" s="12" t="s">
        <v>2776</v>
      </c>
      <c r="E2070" s="17" t="s">
        <v>11543</v>
      </c>
      <c r="F2070" s="25" t="str">
        <f>LEFT(E2070,MIN(FIND({0,1,2,3,4,5,6,7,8,9},ASC(E2070)&amp;1234567890))-1)</f>
        <v>Er</v>
      </c>
      <c r="G2070" s="25">
        <f t="shared" si="64"/>
        <v>5</v>
      </c>
      <c r="H2070" s="25">
        <f>VLOOKUP(F2070,Table!$A$2:$C$121,2,0)</f>
        <v>3</v>
      </c>
      <c r="I2070" s="26">
        <f>VLOOKUP(F2070,Table!$A$2:$C$121,3,0)</f>
        <v>6</v>
      </c>
      <c r="J2070" s="17" t="s">
        <v>11943</v>
      </c>
      <c r="K2070" s="25" t="str">
        <f>LEFT(J2070,MIN(FIND({0,1,2,3,4,5,6,7,8,9},ASC(J2070)&amp;1234567890))-1)</f>
        <v>Pb</v>
      </c>
      <c r="L2070" s="25">
        <f t="shared" si="65"/>
        <v>4</v>
      </c>
      <c r="M2070" s="25">
        <f>VLOOKUP(K2070,Table!$A$2:$C$121,2,0)</f>
        <v>14</v>
      </c>
      <c r="N2070" s="26">
        <f>VLOOKUP(K2070,Table!$A$2:$C$121,3,0)</f>
        <v>6</v>
      </c>
      <c r="O2070" s="13" t="str">
        <f>VLOOKUP(A2070,Table!$U$1:$V$230,2,0)</f>
        <v>Orthorhombic</v>
      </c>
      <c r="P2070" s="1"/>
    </row>
    <row r="2071" spans="1:16">
      <c r="A2071" s="12">
        <v>62</v>
      </c>
      <c r="B2071" s="12">
        <v>630963</v>
      </c>
      <c r="C2071" s="12" t="s">
        <v>2293</v>
      </c>
      <c r="D2071" s="12" t="s">
        <v>2777</v>
      </c>
      <c r="E2071" s="17" t="s">
        <v>11543</v>
      </c>
      <c r="F2071" s="25" t="str">
        <f>LEFT(E2071,MIN(FIND({0,1,2,3,4,5,6,7,8,9},ASC(E2071)&amp;1234567890))-1)</f>
        <v>Er</v>
      </c>
      <c r="G2071" s="25">
        <f t="shared" si="64"/>
        <v>5</v>
      </c>
      <c r="H2071" s="25">
        <f>VLOOKUP(F2071,Table!$A$2:$C$121,2,0)</f>
        <v>3</v>
      </c>
      <c r="I2071" s="26">
        <f>VLOOKUP(F2071,Table!$A$2:$C$121,3,0)</f>
        <v>6</v>
      </c>
      <c r="J2071" s="17" t="s">
        <v>11939</v>
      </c>
      <c r="K2071" s="25" t="str">
        <f>LEFT(J2071,MIN(FIND({0,1,2,3,4,5,6,7,8,9},ASC(J2071)&amp;1234567890))-1)</f>
        <v>Pt</v>
      </c>
      <c r="L2071" s="25">
        <f t="shared" si="65"/>
        <v>4</v>
      </c>
      <c r="M2071" s="25">
        <f>VLOOKUP(K2071,Table!$A$2:$C$121,2,0)</f>
        <v>10</v>
      </c>
      <c r="N2071" s="26">
        <f>VLOOKUP(K2071,Table!$A$2:$C$121,3,0)</f>
        <v>6</v>
      </c>
      <c r="O2071" s="13" t="str">
        <f>VLOOKUP(A2071,Table!$U$1:$V$230,2,0)</f>
        <v>Orthorhombic</v>
      </c>
      <c r="P2071" s="1"/>
    </row>
    <row r="2072" spans="1:16">
      <c r="A2072" s="12">
        <v>62</v>
      </c>
      <c r="B2072" s="12">
        <v>630965</v>
      </c>
      <c r="C2072" s="12" t="s">
        <v>2293</v>
      </c>
      <c r="D2072" s="12" t="s">
        <v>2778</v>
      </c>
      <c r="E2072" s="17" t="s">
        <v>11982</v>
      </c>
      <c r="F2072" s="25" t="str">
        <f>LEFT(E2072,MIN(FIND({0,1,2,3,4,5,6,7,8,9},ASC(E2072)&amp;1234567890))-1)</f>
        <v>Er</v>
      </c>
      <c r="G2072" s="25">
        <f t="shared" si="64"/>
        <v>3</v>
      </c>
      <c r="H2072" s="25">
        <f>VLOOKUP(F2072,Table!$A$2:$C$121,2,0)</f>
        <v>3</v>
      </c>
      <c r="I2072" s="26">
        <f>VLOOKUP(F2072,Table!$A$2:$C$121,3,0)</f>
        <v>6</v>
      </c>
      <c r="J2072" s="17" t="s">
        <v>539</v>
      </c>
      <c r="K2072" s="25" t="str">
        <f>LEFT(J2072,MIN(FIND({0,1,2,3,4,5,6,7,8,9},ASC(J2072)&amp;1234567890))-1)</f>
        <v>Pt</v>
      </c>
      <c r="L2072" s="25">
        <f t="shared" si="65"/>
        <v>1</v>
      </c>
      <c r="M2072" s="25">
        <f>VLOOKUP(K2072,Table!$A$2:$C$121,2,0)</f>
        <v>10</v>
      </c>
      <c r="N2072" s="26">
        <f>VLOOKUP(K2072,Table!$A$2:$C$121,3,0)</f>
        <v>6</v>
      </c>
      <c r="O2072" s="13" t="str">
        <f>VLOOKUP(A2072,Table!$U$1:$V$230,2,0)</f>
        <v>Orthorhombic</v>
      </c>
      <c r="P2072" s="1"/>
    </row>
    <row r="2073" spans="1:16">
      <c r="A2073" s="12">
        <v>62</v>
      </c>
      <c r="B2073" s="12">
        <v>630968</v>
      </c>
      <c r="C2073" s="12" t="s">
        <v>2293</v>
      </c>
      <c r="D2073" s="12" t="s">
        <v>2779</v>
      </c>
      <c r="E2073" s="17" t="s">
        <v>11542</v>
      </c>
      <c r="F2073" s="25" t="str">
        <f>LEFT(E2073,MIN(FIND({0,1,2,3,4,5,6,7,8,9},ASC(E2073)&amp;1234567890))-1)</f>
        <v>Er</v>
      </c>
      <c r="G2073" s="25">
        <f t="shared" si="64"/>
        <v>1</v>
      </c>
      <c r="H2073" s="25">
        <f>VLOOKUP(F2073,Table!$A$2:$C$121,2,0)</f>
        <v>3</v>
      </c>
      <c r="I2073" s="26">
        <f>VLOOKUP(F2073,Table!$A$2:$C$121,3,0)</f>
        <v>6</v>
      </c>
      <c r="J2073" s="17" t="s">
        <v>539</v>
      </c>
      <c r="K2073" s="25" t="str">
        <f>LEFT(J2073,MIN(FIND({0,1,2,3,4,5,6,7,8,9},ASC(J2073)&amp;1234567890))-1)</f>
        <v>Pt</v>
      </c>
      <c r="L2073" s="25">
        <f t="shared" si="65"/>
        <v>1</v>
      </c>
      <c r="M2073" s="25">
        <f>VLOOKUP(K2073,Table!$A$2:$C$121,2,0)</f>
        <v>10</v>
      </c>
      <c r="N2073" s="26">
        <f>VLOOKUP(K2073,Table!$A$2:$C$121,3,0)</f>
        <v>6</v>
      </c>
      <c r="O2073" s="13" t="str">
        <f>VLOOKUP(A2073,Table!$U$1:$V$230,2,0)</f>
        <v>Orthorhombic</v>
      </c>
      <c r="P2073" s="1"/>
    </row>
    <row r="2074" spans="1:16">
      <c r="A2074" s="12">
        <v>62</v>
      </c>
      <c r="B2074" s="12">
        <v>631032</v>
      </c>
      <c r="C2074" s="12" t="s">
        <v>2293</v>
      </c>
      <c r="D2074" s="12" t="s">
        <v>2780</v>
      </c>
      <c r="E2074" s="17" t="s">
        <v>11982</v>
      </c>
      <c r="F2074" s="25" t="str">
        <f>LEFT(E2074,MIN(FIND({0,1,2,3,4,5,6,7,8,9},ASC(E2074)&amp;1234567890))-1)</f>
        <v>Er</v>
      </c>
      <c r="G2074" s="25">
        <f t="shared" si="64"/>
        <v>3</v>
      </c>
      <c r="H2074" s="25">
        <f>VLOOKUP(F2074,Table!$A$2:$C$121,2,0)</f>
        <v>3</v>
      </c>
      <c r="I2074" s="26">
        <f>VLOOKUP(F2074,Table!$A$2:$C$121,3,0)</f>
        <v>6</v>
      </c>
      <c r="J2074" s="17" t="s">
        <v>341</v>
      </c>
      <c r="K2074" s="25" t="str">
        <f>LEFT(J2074,MIN(FIND({0,1,2,3,4,5,6,7,8,9},ASC(J2074)&amp;1234567890))-1)</f>
        <v>Ru</v>
      </c>
      <c r="L2074" s="25">
        <f t="shared" si="65"/>
        <v>1</v>
      </c>
      <c r="M2074" s="25">
        <f>VLOOKUP(K2074,Table!$A$2:$C$121,2,0)</f>
        <v>8</v>
      </c>
      <c r="N2074" s="26">
        <f>VLOOKUP(K2074,Table!$A$2:$C$121,3,0)</f>
        <v>5</v>
      </c>
      <c r="O2074" s="13" t="str">
        <f>VLOOKUP(A2074,Table!$U$1:$V$230,2,0)</f>
        <v>Orthorhombic</v>
      </c>
      <c r="P2074" s="1"/>
    </row>
    <row r="2075" spans="1:16">
      <c r="A2075" s="12">
        <v>62</v>
      </c>
      <c r="B2075" s="12">
        <v>631065</v>
      </c>
      <c r="C2075" s="12" t="s">
        <v>2293</v>
      </c>
      <c r="D2075" s="12" t="s">
        <v>729</v>
      </c>
      <c r="E2075" s="17" t="s">
        <v>11330</v>
      </c>
      <c r="F2075" s="25" t="str">
        <f>LEFT(E2075,MIN(FIND({0,1,2,3,4,5,6,7,8,9},ASC(E2075)&amp;1234567890))-1)</f>
        <v>Er</v>
      </c>
      <c r="G2075" s="25">
        <f t="shared" si="64"/>
        <v>2</v>
      </c>
      <c r="H2075" s="25">
        <f>VLOOKUP(F2075,Table!$A$2:$C$121,2,0)</f>
        <v>3</v>
      </c>
      <c r="I2075" s="26">
        <f>VLOOKUP(F2075,Table!$A$2:$C$121,3,0)</f>
        <v>6</v>
      </c>
      <c r="J2075" s="17" t="s">
        <v>336</v>
      </c>
      <c r="K2075" s="25" t="str">
        <f>LEFT(J2075,MIN(FIND({0,1,2,3,4,5,6,7,8,9},ASC(J2075)&amp;1234567890))-1)</f>
        <v>S</v>
      </c>
      <c r="L2075" s="25">
        <f t="shared" si="65"/>
        <v>3</v>
      </c>
      <c r="M2075" s="25">
        <f>VLOOKUP(K2075,Table!$A$2:$C$121,2,0)</f>
        <v>16</v>
      </c>
      <c r="N2075" s="26">
        <f>VLOOKUP(K2075,Table!$A$2:$C$121,3,0)</f>
        <v>3</v>
      </c>
      <c r="O2075" s="13" t="str">
        <f>VLOOKUP(A2075,Table!$U$1:$V$230,2,0)</f>
        <v>Orthorhombic</v>
      </c>
      <c r="P2075" s="1"/>
    </row>
    <row r="2076" spans="1:16">
      <c r="A2076" s="12">
        <v>62</v>
      </c>
      <c r="B2076" s="12">
        <v>631134</v>
      </c>
      <c r="C2076" s="12" t="s">
        <v>2293</v>
      </c>
      <c r="D2076" s="12" t="s">
        <v>2781</v>
      </c>
      <c r="E2076" s="17" t="s">
        <v>11542</v>
      </c>
      <c r="F2076" s="25" t="str">
        <f>LEFT(E2076,MIN(FIND({0,1,2,3,4,5,6,7,8,9},ASC(E2076)&amp;1234567890))-1)</f>
        <v>Er</v>
      </c>
      <c r="G2076" s="25">
        <f t="shared" si="64"/>
        <v>1</v>
      </c>
      <c r="H2076" s="25">
        <f>VLOOKUP(F2076,Table!$A$2:$C$121,2,0)</f>
        <v>3</v>
      </c>
      <c r="I2076" s="26">
        <f>VLOOKUP(F2076,Table!$A$2:$C$121,3,0)</f>
        <v>6</v>
      </c>
      <c r="J2076" s="17" t="s">
        <v>31</v>
      </c>
      <c r="K2076" s="25" t="str">
        <f>LEFT(J2076,MIN(FIND({0,1,2,3,4,5,6,7,8,9},ASC(J2076)&amp;1234567890))-1)</f>
        <v>Si</v>
      </c>
      <c r="L2076" s="25">
        <f t="shared" si="65"/>
        <v>1</v>
      </c>
      <c r="M2076" s="25">
        <f>VLOOKUP(K2076,Table!$A$2:$C$121,2,0)</f>
        <v>14</v>
      </c>
      <c r="N2076" s="26">
        <f>VLOOKUP(K2076,Table!$A$2:$C$121,3,0)</f>
        <v>3</v>
      </c>
      <c r="O2076" s="13" t="str">
        <f>VLOOKUP(A2076,Table!$U$1:$V$230,2,0)</f>
        <v>Orthorhombic</v>
      </c>
      <c r="P2076" s="1"/>
    </row>
    <row r="2077" spans="1:16">
      <c r="A2077" s="12">
        <v>62</v>
      </c>
      <c r="B2077" s="12">
        <v>631216</v>
      </c>
      <c r="C2077" s="12" t="s">
        <v>2293</v>
      </c>
      <c r="D2077" s="12" t="s">
        <v>2782</v>
      </c>
      <c r="E2077" s="17" t="s">
        <v>11542</v>
      </c>
      <c r="F2077" s="25" t="str">
        <f>LEFT(E2077,MIN(FIND({0,1,2,3,4,5,6,7,8,9},ASC(E2077)&amp;1234567890))-1)</f>
        <v>Er</v>
      </c>
      <c r="G2077" s="25">
        <f t="shared" si="64"/>
        <v>1</v>
      </c>
      <c r="H2077" s="25">
        <f>VLOOKUP(F2077,Table!$A$2:$C$121,2,0)</f>
        <v>3</v>
      </c>
      <c r="I2077" s="26">
        <f>VLOOKUP(F2077,Table!$A$2:$C$121,3,0)</f>
        <v>6</v>
      </c>
      <c r="J2077" s="17" t="s">
        <v>11839</v>
      </c>
      <c r="K2077" s="25" t="str">
        <f>LEFT(J2077,MIN(FIND({0,1,2,3,4,5,6,7,8,9},ASC(J2077)&amp;1234567890))-1)</f>
        <v>Zn</v>
      </c>
      <c r="L2077" s="25">
        <f t="shared" si="65"/>
        <v>3</v>
      </c>
      <c r="M2077" s="25">
        <f>VLOOKUP(K2077,Table!$A$2:$C$121,2,0)</f>
        <v>12</v>
      </c>
      <c r="N2077" s="26">
        <f>VLOOKUP(K2077,Table!$A$2:$C$121,3,0)</f>
        <v>4</v>
      </c>
      <c r="O2077" s="13" t="str">
        <f>VLOOKUP(A2077,Table!$U$1:$V$230,2,0)</f>
        <v>Orthorhombic</v>
      </c>
      <c r="P2077" s="1"/>
    </row>
    <row r="2078" spans="1:16">
      <c r="A2078" s="12">
        <v>62</v>
      </c>
      <c r="B2078" s="12">
        <v>631320</v>
      </c>
      <c r="C2078" s="12" t="s">
        <v>2293</v>
      </c>
      <c r="D2078" s="12" t="s">
        <v>2783</v>
      </c>
      <c r="E2078" s="17" t="s">
        <v>428</v>
      </c>
      <c r="F2078" s="25" t="str">
        <f>LEFT(E2078,MIN(FIND({0,1,2,3,4,5,6,7,8,9},ASC(E2078)&amp;1234567890))-1)</f>
        <v>Eu</v>
      </c>
      <c r="G2078" s="25">
        <f t="shared" si="64"/>
        <v>1</v>
      </c>
      <c r="H2078" s="25">
        <f>VLOOKUP(F2078,Table!$A$2:$C$121,2,0)</f>
        <v>3</v>
      </c>
      <c r="I2078" s="26">
        <f>VLOOKUP(F2078,Table!$A$2:$C$121,3,0)</f>
        <v>6</v>
      </c>
      <c r="J2078" s="17" t="s">
        <v>11764</v>
      </c>
      <c r="K2078" s="25" t="str">
        <f>LEFT(J2078,MIN(FIND({0,1,2,3,4,5,6,7,8,9},ASC(J2078)&amp;1234567890))-1)</f>
        <v>H</v>
      </c>
      <c r="L2078" s="25">
        <f t="shared" si="65"/>
        <v>2</v>
      </c>
      <c r="M2078" s="25">
        <f>VLOOKUP(K2078,Table!$A$2:$C$121,2,0)</f>
        <v>1</v>
      </c>
      <c r="N2078" s="26">
        <f>VLOOKUP(K2078,Table!$A$2:$C$121,3,0)</f>
        <v>1</v>
      </c>
      <c r="O2078" s="13" t="str">
        <f>VLOOKUP(A2078,Table!$U$1:$V$230,2,0)</f>
        <v>Orthorhombic</v>
      </c>
      <c r="P2078" s="1"/>
    </row>
    <row r="2079" spans="1:16">
      <c r="A2079" s="12">
        <v>62</v>
      </c>
      <c r="B2079" s="12">
        <v>631559</v>
      </c>
      <c r="C2079" s="12" t="s">
        <v>2293</v>
      </c>
      <c r="D2079" s="12" t="s">
        <v>2784</v>
      </c>
      <c r="E2079" s="17" t="s">
        <v>11340</v>
      </c>
      <c r="F2079" s="25" t="str">
        <f>LEFT(E2079,MIN(FIND({0,1,2,3,4,5,6,7,8,9},ASC(E2079)&amp;1234567890))-1)</f>
        <v>Eu</v>
      </c>
      <c r="G2079" s="25">
        <f t="shared" si="64"/>
        <v>5</v>
      </c>
      <c r="H2079" s="25">
        <f>VLOOKUP(F2079,Table!$A$2:$C$121,2,0)</f>
        <v>3</v>
      </c>
      <c r="I2079" s="26">
        <f>VLOOKUP(F2079,Table!$A$2:$C$121,3,0)</f>
        <v>6</v>
      </c>
      <c r="J2079" s="17" t="s">
        <v>11939</v>
      </c>
      <c r="K2079" s="25" t="str">
        <f>LEFT(J2079,MIN(FIND({0,1,2,3,4,5,6,7,8,9},ASC(J2079)&amp;1234567890))-1)</f>
        <v>Pt</v>
      </c>
      <c r="L2079" s="25">
        <f t="shared" si="65"/>
        <v>4</v>
      </c>
      <c r="M2079" s="25">
        <f>VLOOKUP(K2079,Table!$A$2:$C$121,2,0)</f>
        <v>10</v>
      </c>
      <c r="N2079" s="26">
        <f>VLOOKUP(K2079,Table!$A$2:$C$121,3,0)</f>
        <v>6</v>
      </c>
      <c r="O2079" s="13" t="str">
        <f>VLOOKUP(A2079,Table!$U$1:$V$230,2,0)</f>
        <v>Orthorhombic</v>
      </c>
      <c r="P2079" s="1"/>
    </row>
    <row r="2080" spans="1:16">
      <c r="A2080" s="12">
        <v>62</v>
      </c>
      <c r="B2080" s="12">
        <v>631573</v>
      </c>
      <c r="C2080" s="12" t="s">
        <v>2293</v>
      </c>
      <c r="D2080" s="12" t="s">
        <v>2785</v>
      </c>
      <c r="E2080" s="17" t="s">
        <v>11780</v>
      </c>
      <c r="F2080" s="25" t="str">
        <f>LEFT(E2080,MIN(FIND({0,1,2,3,4,5,6,7,8,9},ASC(E2080)&amp;1234567890))-1)</f>
        <v>Eu</v>
      </c>
      <c r="G2080" s="25">
        <f t="shared" si="64"/>
        <v>3</v>
      </c>
      <c r="H2080" s="25">
        <f>VLOOKUP(F2080,Table!$A$2:$C$121,2,0)</f>
        <v>3</v>
      </c>
      <c r="I2080" s="26">
        <f>VLOOKUP(F2080,Table!$A$2:$C$121,3,0)</f>
        <v>6</v>
      </c>
      <c r="J2080" s="17" t="s">
        <v>11294</v>
      </c>
      <c r="K2080" s="25" t="str">
        <f>LEFT(J2080,MIN(FIND({0,1,2,3,4,5,6,7,8,9},ASC(J2080)&amp;1234567890))-1)</f>
        <v>Rh</v>
      </c>
      <c r="L2080" s="25">
        <f t="shared" si="65"/>
        <v>1</v>
      </c>
      <c r="M2080" s="25">
        <f>VLOOKUP(K2080,Table!$A$2:$C$121,2,0)</f>
        <v>9</v>
      </c>
      <c r="N2080" s="26">
        <f>VLOOKUP(K2080,Table!$A$2:$C$121,3,0)</f>
        <v>5</v>
      </c>
      <c r="O2080" s="13" t="str">
        <f>VLOOKUP(A2080,Table!$U$1:$V$230,2,0)</f>
        <v>Orthorhombic</v>
      </c>
      <c r="P2080" s="1"/>
    </row>
    <row r="2081" spans="1:16">
      <c r="A2081" s="12">
        <v>62</v>
      </c>
      <c r="B2081" s="12">
        <v>631610</v>
      </c>
      <c r="C2081" s="12" t="s">
        <v>2293</v>
      </c>
      <c r="D2081" s="12" t="s">
        <v>2786</v>
      </c>
      <c r="E2081" s="17" t="s">
        <v>11392</v>
      </c>
      <c r="F2081" s="25" t="str">
        <f>LEFT(E2081,MIN(FIND({0,1,2,3,4,5,6,7,8,9},ASC(E2081)&amp;1234567890))-1)</f>
        <v>Eu</v>
      </c>
      <c r="G2081" s="25">
        <f t="shared" si="64"/>
        <v>2</v>
      </c>
      <c r="H2081" s="25">
        <f>VLOOKUP(F2081,Table!$A$2:$C$121,2,0)</f>
        <v>3</v>
      </c>
      <c r="I2081" s="26">
        <f>VLOOKUP(F2081,Table!$A$2:$C$121,3,0)</f>
        <v>6</v>
      </c>
      <c r="J2081" s="17" t="s">
        <v>336</v>
      </c>
      <c r="K2081" s="25" t="str">
        <f>LEFT(J2081,MIN(FIND({0,1,2,3,4,5,6,7,8,9},ASC(J2081)&amp;1234567890))-1)</f>
        <v>S</v>
      </c>
      <c r="L2081" s="25">
        <f t="shared" si="65"/>
        <v>3</v>
      </c>
      <c r="M2081" s="25">
        <f>VLOOKUP(K2081,Table!$A$2:$C$121,2,0)</f>
        <v>16</v>
      </c>
      <c r="N2081" s="26">
        <f>VLOOKUP(K2081,Table!$A$2:$C$121,3,0)</f>
        <v>3</v>
      </c>
      <c r="O2081" s="13" t="str">
        <f>VLOOKUP(A2081,Table!$U$1:$V$230,2,0)</f>
        <v>Orthorhombic</v>
      </c>
      <c r="P2081" s="1"/>
    </row>
    <row r="2082" spans="1:16">
      <c r="A2082" s="12">
        <v>62</v>
      </c>
      <c r="B2082" s="12">
        <v>631646</v>
      </c>
      <c r="C2082" s="12" t="s">
        <v>2293</v>
      </c>
      <c r="D2082" s="12" t="s">
        <v>2787</v>
      </c>
      <c r="E2082" s="17" t="s">
        <v>11340</v>
      </c>
      <c r="F2082" s="25" t="str">
        <f>LEFT(E2082,MIN(FIND({0,1,2,3,4,5,6,7,8,9},ASC(E2082)&amp;1234567890))-1)</f>
        <v>Eu</v>
      </c>
      <c r="G2082" s="25">
        <f t="shared" si="64"/>
        <v>5</v>
      </c>
      <c r="H2082" s="25">
        <f>VLOOKUP(F2082,Table!$A$2:$C$121,2,0)</f>
        <v>3</v>
      </c>
      <c r="I2082" s="26">
        <f>VLOOKUP(F2082,Table!$A$2:$C$121,3,0)</f>
        <v>6</v>
      </c>
      <c r="J2082" s="17" t="s">
        <v>11357</v>
      </c>
      <c r="K2082" s="25" t="str">
        <f>LEFT(J2082,MIN(FIND({0,1,2,3,4,5,6,7,8,9},ASC(J2082)&amp;1234567890))-1)</f>
        <v>Sb</v>
      </c>
      <c r="L2082" s="25">
        <f t="shared" si="65"/>
        <v>3</v>
      </c>
      <c r="M2082" s="25">
        <f>VLOOKUP(K2082,Table!$A$2:$C$121,2,0)</f>
        <v>15</v>
      </c>
      <c r="N2082" s="26">
        <f>VLOOKUP(K2082,Table!$A$2:$C$121,3,0)</f>
        <v>5</v>
      </c>
      <c r="O2082" s="13" t="str">
        <f>VLOOKUP(A2082,Table!$U$1:$V$230,2,0)</f>
        <v>Orthorhombic</v>
      </c>
      <c r="P2082" s="1"/>
    </row>
    <row r="2083" spans="1:16">
      <c r="A2083" s="12">
        <v>62</v>
      </c>
      <c r="B2083" s="12">
        <v>633291</v>
      </c>
      <c r="C2083" s="12" t="s">
        <v>2293</v>
      </c>
      <c r="D2083" s="12" t="s">
        <v>2788</v>
      </c>
      <c r="E2083" s="17" t="s">
        <v>11292</v>
      </c>
      <c r="F2083" s="25" t="str">
        <f>LEFT(E2083,MIN(FIND({0,1,2,3,4,5,6,7,8,9},ASC(E2083)&amp;1234567890))-1)</f>
        <v>Fe</v>
      </c>
      <c r="G2083" s="25">
        <f t="shared" si="64"/>
        <v>3</v>
      </c>
      <c r="H2083" s="25">
        <f>VLOOKUP(F2083,Table!$A$2:$C$121,2,0)</f>
        <v>8</v>
      </c>
      <c r="I2083" s="26">
        <f>VLOOKUP(F2083,Table!$A$2:$C$121,3,0)</f>
        <v>4</v>
      </c>
      <c r="J2083" s="17" t="s">
        <v>379</v>
      </c>
      <c r="K2083" s="25" t="str">
        <f>LEFT(J2083,MIN(FIND({0,1,2,3,4,5,6,7,8,9},ASC(J2083)&amp;1234567890))-1)</f>
        <v>S</v>
      </c>
      <c r="L2083" s="25">
        <f t="shared" si="65"/>
        <v>1</v>
      </c>
      <c r="M2083" s="25">
        <f>VLOOKUP(K2083,Table!$A$2:$C$121,2,0)</f>
        <v>16</v>
      </c>
      <c r="N2083" s="26">
        <f>VLOOKUP(K2083,Table!$A$2:$C$121,3,0)</f>
        <v>3</v>
      </c>
      <c r="O2083" s="13" t="str">
        <f>VLOOKUP(A2083,Table!$U$1:$V$230,2,0)</f>
        <v>Orthorhombic</v>
      </c>
      <c r="P2083" s="1"/>
    </row>
    <row r="2084" spans="1:16">
      <c r="A2084" s="12">
        <v>62</v>
      </c>
      <c r="B2084" s="12">
        <v>634355</v>
      </c>
      <c r="C2084" s="12" t="s">
        <v>2293</v>
      </c>
      <c r="D2084" s="12" t="s">
        <v>2789</v>
      </c>
      <c r="E2084" s="17" t="s">
        <v>11314</v>
      </c>
      <c r="F2084" s="25" t="str">
        <f>LEFT(E2084,MIN(FIND({0,1,2,3,4,5,6,7,8,9},ASC(E2084)&amp;1234567890))-1)</f>
        <v>Ho</v>
      </c>
      <c r="G2084" s="25">
        <f t="shared" si="64"/>
        <v>2</v>
      </c>
      <c r="H2084" s="25">
        <f>VLOOKUP(F2084,Table!$A$2:$C$121,2,0)</f>
        <v>3</v>
      </c>
      <c r="I2084" s="26">
        <f>VLOOKUP(F2084,Table!$A$2:$C$121,3,0)</f>
        <v>6</v>
      </c>
      <c r="J2084" s="17" t="s">
        <v>12005</v>
      </c>
      <c r="K2084" s="25" t="str">
        <f>LEFT(J2084,MIN(FIND({0,1,2,3,4,5,6,7,8,9},ASC(J2084)&amp;1234567890))-1)</f>
        <v>Ga</v>
      </c>
      <c r="L2084" s="25">
        <f t="shared" si="65"/>
        <v>3.33</v>
      </c>
      <c r="M2084" s="25">
        <f>VLOOKUP(K2084,Table!$A$2:$C$121,2,0)</f>
        <v>13</v>
      </c>
      <c r="N2084" s="26">
        <f>VLOOKUP(K2084,Table!$A$2:$C$121,3,0)</f>
        <v>4</v>
      </c>
      <c r="O2084" s="13" t="str">
        <f>VLOOKUP(A2084,Table!$U$1:$V$230,2,0)</f>
        <v>Orthorhombic</v>
      </c>
      <c r="P2084" s="1"/>
    </row>
    <row r="2085" spans="1:16">
      <c r="A2085" s="12">
        <v>62</v>
      </c>
      <c r="B2085" s="12">
        <v>634366</v>
      </c>
      <c r="C2085" s="12" t="s">
        <v>2293</v>
      </c>
      <c r="D2085" s="12" t="s">
        <v>2790</v>
      </c>
      <c r="E2085" s="17" t="s">
        <v>11544</v>
      </c>
      <c r="F2085" s="25" t="str">
        <f>LEFT(E2085,MIN(FIND({0,1,2,3,4,5,6,7,8,9},ASC(E2085)&amp;1234567890))-1)</f>
        <v>Ho</v>
      </c>
      <c r="G2085" s="25">
        <f t="shared" si="64"/>
        <v>3</v>
      </c>
      <c r="H2085" s="25">
        <f>VLOOKUP(F2085,Table!$A$2:$C$121,2,0)</f>
        <v>3</v>
      </c>
      <c r="I2085" s="26">
        <f>VLOOKUP(F2085,Table!$A$2:$C$121,3,0)</f>
        <v>6</v>
      </c>
      <c r="J2085" s="17" t="s">
        <v>425</v>
      </c>
      <c r="K2085" s="25" t="str">
        <f>LEFT(J2085,MIN(FIND({0,1,2,3,4,5,6,7,8,9},ASC(J2085)&amp;1234567890))-1)</f>
        <v>Ga</v>
      </c>
      <c r="L2085" s="25">
        <f t="shared" si="65"/>
        <v>5</v>
      </c>
      <c r="M2085" s="25">
        <f>VLOOKUP(K2085,Table!$A$2:$C$121,2,0)</f>
        <v>13</v>
      </c>
      <c r="N2085" s="26">
        <f>VLOOKUP(K2085,Table!$A$2:$C$121,3,0)</f>
        <v>4</v>
      </c>
      <c r="O2085" s="13" t="str">
        <f>VLOOKUP(A2085,Table!$U$1:$V$230,2,0)</f>
        <v>Orthorhombic</v>
      </c>
      <c r="P2085" s="1"/>
    </row>
    <row r="2086" spans="1:16">
      <c r="A2086" s="12">
        <v>62</v>
      </c>
      <c r="B2086" s="12">
        <v>634553</v>
      </c>
      <c r="C2086" s="12" t="s">
        <v>2293</v>
      </c>
      <c r="D2086" s="12" t="s">
        <v>2791</v>
      </c>
      <c r="E2086" s="17" t="s">
        <v>12000</v>
      </c>
      <c r="F2086" s="25" t="str">
        <f>LEFT(E2086,MIN(FIND({0,1,2,3,4,5,6,7,8,9},ASC(E2086)&amp;1234567890))-1)</f>
        <v>Lu</v>
      </c>
      <c r="G2086" s="25">
        <f t="shared" si="64"/>
        <v>2</v>
      </c>
      <c r="H2086" s="25">
        <f>VLOOKUP(F2086,Table!$A$2:$C$121,2,0)</f>
        <v>3</v>
      </c>
      <c r="I2086" s="26">
        <f>VLOOKUP(F2086,Table!$A$2:$C$121,3,0)</f>
        <v>6</v>
      </c>
      <c r="J2086" s="17" t="s">
        <v>12005</v>
      </c>
      <c r="K2086" s="25" t="str">
        <f>LEFT(J2086,MIN(FIND({0,1,2,3,4,5,6,7,8,9},ASC(J2086)&amp;1234567890))-1)</f>
        <v>Ga</v>
      </c>
      <c r="L2086" s="25">
        <f t="shared" si="65"/>
        <v>3.33</v>
      </c>
      <c r="M2086" s="25">
        <f>VLOOKUP(K2086,Table!$A$2:$C$121,2,0)</f>
        <v>13</v>
      </c>
      <c r="N2086" s="26">
        <f>VLOOKUP(K2086,Table!$A$2:$C$121,3,0)</f>
        <v>4</v>
      </c>
      <c r="O2086" s="13" t="str">
        <f>VLOOKUP(A2086,Table!$U$1:$V$230,2,0)</f>
        <v>Orthorhombic</v>
      </c>
      <c r="P2086" s="1"/>
    </row>
    <row r="2087" spans="1:16">
      <c r="A2087" s="12">
        <v>62</v>
      </c>
      <c r="B2087" s="12">
        <v>634556</v>
      </c>
      <c r="C2087" s="12" t="s">
        <v>2293</v>
      </c>
      <c r="D2087" s="12" t="s">
        <v>2792</v>
      </c>
      <c r="E2087" s="17" t="s">
        <v>12002</v>
      </c>
      <c r="F2087" s="25" t="str">
        <f>LEFT(E2087,MIN(FIND({0,1,2,3,4,5,6,7,8,9},ASC(E2087)&amp;1234567890))-1)</f>
        <v>Lu</v>
      </c>
      <c r="G2087" s="25">
        <f t="shared" si="64"/>
        <v>3</v>
      </c>
      <c r="H2087" s="25">
        <f>VLOOKUP(F2087,Table!$A$2:$C$121,2,0)</f>
        <v>3</v>
      </c>
      <c r="I2087" s="26">
        <f>VLOOKUP(F2087,Table!$A$2:$C$121,3,0)</f>
        <v>6</v>
      </c>
      <c r="J2087" s="17" t="s">
        <v>425</v>
      </c>
      <c r="K2087" s="25" t="str">
        <f>LEFT(J2087,MIN(FIND({0,1,2,3,4,5,6,7,8,9},ASC(J2087)&amp;1234567890))-1)</f>
        <v>Ga</v>
      </c>
      <c r="L2087" s="25">
        <f t="shared" si="65"/>
        <v>5</v>
      </c>
      <c r="M2087" s="25">
        <f>VLOOKUP(K2087,Table!$A$2:$C$121,2,0)</f>
        <v>13</v>
      </c>
      <c r="N2087" s="26">
        <f>VLOOKUP(K2087,Table!$A$2:$C$121,3,0)</f>
        <v>4</v>
      </c>
      <c r="O2087" s="13" t="str">
        <f>VLOOKUP(A2087,Table!$U$1:$V$230,2,0)</f>
        <v>Orthorhombic</v>
      </c>
      <c r="P2087" s="1"/>
    </row>
    <row r="2088" spans="1:16">
      <c r="A2088" s="12">
        <v>62</v>
      </c>
      <c r="B2088" s="12">
        <v>635339</v>
      </c>
      <c r="C2088" s="12" t="s">
        <v>2293</v>
      </c>
      <c r="D2088" s="12" t="s">
        <v>2793</v>
      </c>
      <c r="E2088" s="17" t="s">
        <v>11956</v>
      </c>
      <c r="F2088" s="25" t="str">
        <f>LEFT(E2088,MIN(FIND({0,1,2,3,4,5,6,7,8,9},ASC(E2088)&amp;1234567890))-1)</f>
        <v>Sc</v>
      </c>
      <c r="G2088" s="25">
        <f t="shared" si="64"/>
        <v>2</v>
      </c>
      <c r="H2088" s="25">
        <f>VLOOKUP(F2088,Table!$A$2:$C$121,2,0)</f>
        <v>3</v>
      </c>
      <c r="I2088" s="26">
        <f>VLOOKUP(F2088,Table!$A$2:$C$121,3,0)</f>
        <v>4</v>
      </c>
      <c r="J2088" s="17" t="s">
        <v>12005</v>
      </c>
      <c r="K2088" s="25" t="str">
        <f>LEFT(J2088,MIN(FIND({0,1,2,3,4,5,6,7,8,9},ASC(J2088)&amp;1234567890))-1)</f>
        <v>Ga</v>
      </c>
      <c r="L2088" s="25">
        <f t="shared" si="65"/>
        <v>3.33</v>
      </c>
      <c r="M2088" s="25">
        <f>VLOOKUP(K2088,Table!$A$2:$C$121,2,0)</f>
        <v>13</v>
      </c>
      <c r="N2088" s="26">
        <f>VLOOKUP(K2088,Table!$A$2:$C$121,3,0)</f>
        <v>4</v>
      </c>
      <c r="O2088" s="13" t="str">
        <f>VLOOKUP(A2088,Table!$U$1:$V$230,2,0)</f>
        <v>Orthorhombic</v>
      </c>
      <c r="P2088" s="1"/>
    </row>
    <row r="2089" spans="1:16">
      <c r="A2089" s="12">
        <v>62</v>
      </c>
      <c r="B2089" s="12">
        <v>635493</v>
      </c>
      <c r="C2089" s="12" t="s">
        <v>2293</v>
      </c>
      <c r="D2089" s="12" t="s">
        <v>2794</v>
      </c>
      <c r="E2089" s="17" t="s">
        <v>11367</v>
      </c>
      <c r="F2089" s="25" t="str">
        <f>LEFT(E2089,MIN(FIND({0,1,2,3,4,5,6,7,8,9},ASC(E2089)&amp;1234567890))-1)</f>
        <v>Tb</v>
      </c>
      <c r="G2089" s="25">
        <f t="shared" si="64"/>
        <v>2</v>
      </c>
      <c r="H2089" s="25">
        <f>VLOOKUP(F2089,Table!$A$2:$C$121,2,0)</f>
        <v>3</v>
      </c>
      <c r="I2089" s="26">
        <f>VLOOKUP(F2089,Table!$A$2:$C$121,3,0)</f>
        <v>6</v>
      </c>
      <c r="J2089" s="17" t="s">
        <v>12005</v>
      </c>
      <c r="K2089" s="25" t="str">
        <f>LEFT(J2089,MIN(FIND({0,1,2,3,4,5,6,7,8,9},ASC(J2089)&amp;1234567890))-1)</f>
        <v>Ga</v>
      </c>
      <c r="L2089" s="25">
        <f t="shared" si="65"/>
        <v>3.33</v>
      </c>
      <c r="M2089" s="25">
        <f>VLOOKUP(K2089,Table!$A$2:$C$121,2,0)</f>
        <v>13</v>
      </c>
      <c r="N2089" s="26">
        <f>VLOOKUP(K2089,Table!$A$2:$C$121,3,0)</f>
        <v>4</v>
      </c>
      <c r="O2089" s="13" t="str">
        <f>VLOOKUP(A2089,Table!$U$1:$V$230,2,0)</f>
        <v>Orthorhombic</v>
      </c>
      <c r="P2089" s="1"/>
    </row>
    <row r="2090" spans="1:16">
      <c r="A2090" s="12">
        <v>62</v>
      </c>
      <c r="B2090" s="12">
        <v>635499</v>
      </c>
      <c r="C2090" s="12" t="s">
        <v>2293</v>
      </c>
      <c r="D2090" s="12" t="s">
        <v>2795</v>
      </c>
      <c r="E2090" s="17" t="s">
        <v>11545</v>
      </c>
      <c r="F2090" s="25" t="str">
        <f>LEFT(E2090,MIN(FIND({0,1,2,3,4,5,6,7,8,9},ASC(E2090)&amp;1234567890))-1)</f>
        <v>Tb</v>
      </c>
      <c r="G2090" s="25">
        <f t="shared" si="64"/>
        <v>3</v>
      </c>
      <c r="H2090" s="25">
        <f>VLOOKUP(F2090,Table!$A$2:$C$121,2,0)</f>
        <v>3</v>
      </c>
      <c r="I2090" s="26">
        <f>VLOOKUP(F2090,Table!$A$2:$C$121,3,0)</f>
        <v>6</v>
      </c>
      <c r="J2090" s="17" t="s">
        <v>425</v>
      </c>
      <c r="K2090" s="25" t="str">
        <f>LEFT(J2090,MIN(FIND({0,1,2,3,4,5,6,7,8,9},ASC(J2090)&amp;1234567890))-1)</f>
        <v>Ga</v>
      </c>
      <c r="L2090" s="25">
        <f t="shared" si="65"/>
        <v>5</v>
      </c>
      <c r="M2090" s="25">
        <f>VLOOKUP(K2090,Table!$A$2:$C$121,2,0)</f>
        <v>13</v>
      </c>
      <c r="N2090" s="26">
        <f>VLOOKUP(K2090,Table!$A$2:$C$121,3,0)</f>
        <v>4</v>
      </c>
      <c r="O2090" s="13" t="str">
        <f>VLOOKUP(A2090,Table!$U$1:$V$230,2,0)</f>
        <v>Orthorhombic</v>
      </c>
      <c r="P2090" s="1"/>
    </row>
    <row r="2091" spans="1:16">
      <c r="A2091" s="12">
        <v>62</v>
      </c>
      <c r="B2091" s="12">
        <v>635572</v>
      </c>
      <c r="C2091" s="12" t="s">
        <v>2293</v>
      </c>
      <c r="D2091" s="12" t="s">
        <v>2796</v>
      </c>
      <c r="E2091" s="17" t="s">
        <v>11307</v>
      </c>
      <c r="F2091" s="25" t="str">
        <f>LEFT(E2091,MIN(FIND({0,1,2,3,4,5,6,7,8,9},ASC(E2091)&amp;1234567890))-1)</f>
        <v>Tm</v>
      </c>
      <c r="G2091" s="25">
        <f t="shared" si="64"/>
        <v>2</v>
      </c>
      <c r="H2091" s="25">
        <f>VLOOKUP(F2091,Table!$A$2:$C$121,2,0)</f>
        <v>3</v>
      </c>
      <c r="I2091" s="26">
        <f>VLOOKUP(F2091,Table!$A$2:$C$121,3,0)</f>
        <v>6</v>
      </c>
      <c r="J2091" s="17" t="s">
        <v>12005</v>
      </c>
      <c r="K2091" s="25" t="str">
        <f>LEFT(J2091,MIN(FIND({0,1,2,3,4,5,6,7,8,9},ASC(J2091)&amp;1234567890))-1)</f>
        <v>Ga</v>
      </c>
      <c r="L2091" s="25">
        <f t="shared" si="65"/>
        <v>3.33</v>
      </c>
      <c r="M2091" s="25">
        <f>VLOOKUP(K2091,Table!$A$2:$C$121,2,0)</f>
        <v>13</v>
      </c>
      <c r="N2091" s="26">
        <f>VLOOKUP(K2091,Table!$A$2:$C$121,3,0)</f>
        <v>4</v>
      </c>
      <c r="O2091" s="13" t="str">
        <f>VLOOKUP(A2091,Table!$U$1:$V$230,2,0)</f>
        <v>Orthorhombic</v>
      </c>
      <c r="P2091" s="1"/>
    </row>
    <row r="2092" spans="1:16">
      <c r="A2092" s="12">
        <v>62</v>
      </c>
      <c r="B2092" s="12">
        <v>635655</v>
      </c>
      <c r="C2092" s="12" t="s">
        <v>2293</v>
      </c>
      <c r="D2092" s="12" t="s">
        <v>2797</v>
      </c>
      <c r="E2092" s="17" t="s">
        <v>11329</v>
      </c>
      <c r="F2092" s="25" t="str">
        <f>LEFT(E2092,MIN(FIND({0,1,2,3,4,5,6,7,8,9},ASC(E2092)&amp;1234567890))-1)</f>
        <v>Y</v>
      </c>
      <c r="G2092" s="25">
        <f t="shared" si="64"/>
        <v>2</v>
      </c>
      <c r="H2092" s="25">
        <f>VLOOKUP(F2092,Table!$A$2:$C$121,2,0)</f>
        <v>3</v>
      </c>
      <c r="I2092" s="26">
        <f>VLOOKUP(F2092,Table!$A$2:$C$121,3,0)</f>
        <v>5</v>
      </c>
      <c r="J2092" s="17" t="s">
        <v>12005</v>
      </c>
      <c r="K2092" s="25" t="str">
        <f>LEFT(J2092,MIN(FIND({0,1,2,3,4,5,6,7,8,9},ASC(J2092)&amp;1234567890))-1)</f>
        <v>Ga</v>
      </c>
      <c r="L2092" s="25">
        <f t="shared" si="65"/>
        <v>3.33</v>
      </c>
      <c r="M2092" s="25">
        <f>VLOOKUP(K2092,Table!$A$2:$C$121,2,0)</f>
        <v>13</v>
      </c>
      <c r="N2092" s="26">
        <f>VLOOKUP(K2092,Table!$A$2:$C$121,3,0)</f>
        <v>4</v>
      </c>
      <c r="O2092" s="13" t="str">
        <f>VLOOKUP(A2092,Table!$U$1:$V$230,2,0)</f>
        <v>Orthorhombic</v>
      </c>
      <c r="P2092" s="1"/>
    </row>
    <row r="2093" spans="1:16">
      <c r="A2093" s="12">
        <v>62</v>
      </c>
      <c r="B2093" s="12">
        <v>635659</v>
      </c>
      <c r="C2093" s="12" t="s">
        <v>2293</v>
      </c>
      <c r="D2093" s="12" t="s">
        <v>2798</v>
      </c>
      <c r="E2093" s="17" t="s">
        <v>77</v>
      </c>
      <c r="F2093" s="25" t="str">
        <f>LEFT(E2093,MIN(FIND({0,1,2,3,4,5,6,7,8,9},ASC(E2093)&amp;1234567890))-1)</f>
        <v>Y</v>
      </c>
      <c r="G2093" s="25">
        <f t="shared" si="64"/>
        <v>3</v>
      </c>
      <c r="H2093" s="25">
        <f>VLOOKUP(F2093,Table!$A$2:$C$121,2,0)</f>
        <v>3</v>
      </c>
      <c r="I2093" s="26">
        <f>VLOOKUP(F2093,Table!$A$2:$C$121,3,0)</f>
        <v>5</v>
      </c>
      <c r="J2093" s="17" t="s">
        <v>425</v>
      </c>
      <c r="K2093" s="25" t="str">
        <f>LEFT(J2093,MIN(FIND({0,1,2,3,4,5,6,7,8,9},ASC(J2093)&amp;1234567890))-1)</f>
        <v>Ga</v>
      </c>
      <c r="L2093" s="25">
        <f t="shared" si="65"/>
        <v>5</v>
      </c>
      <c r="M2093" s="25">
        <f>VLOOKUP(K2093,Table!$A$2:$C$121,2,0)</f>
        <v>13</v>
      </c>
      <c r="N2093" s="26">
        <f>VLOOKUP(K2093,Table!$A$2:$C$121,3,0)</f>
        <v>4</v>
      </c>
      <c r="O2093" s="13" t="str">
        <f>VLOOKUP(A2093,Table!$U$1:$V$230,2,0)</f>
        <v>Orthorhombic</v>
      </c>
      <c r="P2093" s="1"/>
    </row>
    <row r="2094" spans="1:16">
      <c r="A2094" s="12">
        <v>62</v>
      </c>
      <c r="B2094" s="12">
        <v>635666</v>
      </c>
      <c r="C2094" s="12" t="s">
        <v>2293</v>
      </c>
      <c r="D2094" s="12" t="s">
        <v>2799</v>
      </c>
      <c r="E2094" s="17" t="s">
        <v>537</v>
      </c>
      <c r="F2094" s="25" t="str">
        <f>LEFT(E2094,MIN(FIND({0,1,2,3,4,5,6,7,8,9},ASC(E2094)&amp;1234567890))-1)</f>
        <v>Yb</v>
      </c>
      <c r="G2094" s="25">
        <f t="shared" si="64"/>
        <v>2</v>
      </c>
      <c r="H2094" s="25">
        <f>VLOOKUP(F2094,Table!$A$2:$C$121,2,0)</f>
        <v>3</v>
      </c>
      <c r="I2094" s="26">
        <f>VLOOKUP(F2094,Table!$A$2:$C$121,3,0)</f>
        <v>6</v>
      </c>
      <c r="J2094" s="17" t="s">
        <v>366</v>
      </c>
      <c r="K2094" s="25" t="str">
        <f>LEFT(J2094,MIN(FIND({0,1,2,3,4,5,6,7,8,9},ASC(J2094)&amp;1234567890))-1)</f>
        <v>Ga</v>
      </c>
      <c r="L2094" s="25">
        <f t="shared" si="65"/>
        <v>1</v>
      </c>
      <c r="M2094" s="25">
        <f>VLOOKUP(K2094,Table!$A$2:$C$121,2,0)</f>
        <v>13</v>
      </c>
      <c r="N2094" s="26">
        <f>VLOOKUP(K2094,Table!$A$2:$C$121,3,0)</f>
        <v>4</v>
      </c>
      <c r="O2094" s="13" t="str">
        <f>VLOOKUP(A2094,Table!$U$1:$V$230,2,0)</f>
        <v>Orthorhombic</v>
      </c>
      <c r="P2094" s="1"/>
    </row>
    <row r="2095" spans="1:16">
      <c r="A2095" s="12">
        <v>62</v>
      </c>
      <c r="B2095" s="12">
        <v>635853</v>
      </c>
      <c r="C2095" s="12" t="s">
        <v>2293</v>
      </c>
      <c r="D2095" s="12" t="s">
        <v>2800</v>
      </c>
      <c r="E2095" s="17" t="s">
        <v>11589</v>
      </c>
      <c r="F2095" s="25" t="str">
        <f>LEFT(E2095,MIN(FIND({0,1,2,3,4,5,6,7,8,9},ASC(E2095)&amp;1234567890))-1)</f>
        <v>Gd</v>
      </c>
      <c r="G2095" s="25">
        <f t="shared" si="64"/>
        <v>3</v>
      </c>
      <c r="H2095" s="25">
        <f>VLOOKUP(F2095,Table!$A$2:$C$121,2,0)</f>
        <v>3</v>
      </c>
      <c r="I2095" s="26">
        <f>VLOOKUP(F2095,Table!$A$2:$C$121,3,0)</f>
        <v>6</v>
      </c>
      <c r="J2095" s="17" t="s">
        <v>72</v>
      </c>
      <c r="K2095" s="25" t="str">
        <f>LEFT(J2095,MIN(FIND({0,1,2,3,4,5,6,7,8,9},ASC(J2095)&amp;1234567890))-1)</f>
        <v>Ir</v>
      </c>
      <c r="L2095" s="25">
        <f t="shared" si="65"/>
        <v>1</v>
      </c>
      <c r="M2095" s="25">
        <f>VLOOKUP(K2095,Table!$A$2:$C$121,2,0)</f>
        <v>9</v>
      </c>
      <c r="N2095" s="26">
        <f>VLOOKUP(K2095,Table!$A$2:$C$121,3,0)</f>
        <v>6</v>
      </c>
      <c r="O2095" s="13" t="str">
        <f>VLOOKUP(A2095,Table!$U$1:$V$230,2,0)</f>
        <v>Orthorhombic</v>
      </c>
      <c r="P2095" s="1"/>
    </row>
    <row r="2096" spans="1:16">
      <c r="A2096" s="12">
        <v>62</v>
      </c>
      <c r="B2096" s="12">
        <v>636013</v>
      </c>
      <c r="C2096" s="12" t="s">
        <v>2293</v>
      </c>
      <c r="D2096" s="12" t="s">
        <v>2801</v>
      </c>
      <c r="E2096" s="17" t="s">
        <v>11306</v>
      </c>
      <c r="F2096" s="25" t="str">
        <f>LEFT(E2096,MIN(FIND({0,1,2,3,4,5,6,7,8,9},ASC(E2096)&amp;1234567890))-1)</f>
        <v>Gd</v>
      </c>
      <c r="G2096" s="25">
        <f t="shared" si="64"/>
        <v>1</v>
      </c>
      <c r="H2096" s="25">
        <f>VLOOKUP(F2096,Table!$A$2:$C$121,2,0)</f>
        <v>3</v>
      </c>
      <c r="I2096" s="26">
        <f>VLOOKUP(F2096,Table!$A$2:$C$121,3,0)</f>
        <v>6</v>
      </c>
      <c r="J2096" s="17" t="s">
        <v>66</v>
      </c>
      <c r="K2096" s="25" t="str">
        <f>LEFT(J2096,MIN(FIND({0,1,2,3,4,5,6,7,8,9},ASC(J2096)&amp;1234567890))-1)</f>
        <v>Ni</v>
      </c>
      <c r="L2096" s="25">
        <f t="shared" si="65"/>
        <v>1</v>
      </c>
      <c r="M2096" s="25">
        <f>VLOOKUP(K2096,Table!$A$2:$C$121,2,0)</f>
        <v>10</v>
      </c>
      <c r="N2096" s="26">
        <f>VLOOKUP(K2096,Table!$A$2:$C$121,3,0)</f>
        <v>4</v>
      </c>
      <c r="O2096" s="13" t="str">
        <f>VLOOKUP(A2096,Table!$U$1:$V$230,2,0)</f>
        <v>Orthorhombic</v>
      </c>
      <c r="P2096" s="1"/>
    </row>
    <row r="2097" spans="1:16">
      <c r="A2097" s="12">
        <v>62</v>
      </c>
      <c r="B2097" s="12">
        <v>636118</v>
      </c>
      <c r="C2097" s="12" t="s">
        <v>2293</v>
      </c>
      <c r="D2097" s="12" t="s">
        <v>2802</v>
      </c>
      <c r="E2097" s="17" t="s">
        <v>11589</v>
      </c>
      <c r="F2097" s="25" t="str">
        <f>LEFT(E2097,MIN(FIND({0,1,2,3,4,5,6,7,8,9},ASC(E2097)&amp;1234567890))-1)</f>
        <v>Gd</v>
      </c>
      <c r="G2097" s="25">
        <f t="shared" si="64"/>
        <v>3</v>
      </c>
      <c r="H2097" s="25">
        <f>VLOOKUP(F2097,Table!$A$2:$C$121,2,0)</f>
        <v>3</v>
      </c>
      <c r="I2097" s="26">
        <f>VLOOKUP(F2097,Table!$A$2:$C$121,3,0)</f>
        <v>6</v>
      </c>
      <c r="J2097" s="17" t="s">
        <v>434</v>
      </c>
      <c r="K2097" s="25" t="str">
        <f>LEFT(J2097,MIN(FIND({0,1,2,3,4,5,6,7,8,9},ASC(J2097)&amp;1234567890))-1)</f>
        <v>Os</v>
      </c>
      <c r="L2097" s="25">
        <f t="shared" si="65"/>
        <v>1</v>
      </c>
      <c r="M2097" s="25">
        <f>VLOOKUP(K2097,Table!$A$2:$C$121,2,0)</f>
        <v>8</v>
      </c>
      <c r="N2097" s="26">
        <f>VLOOKUP(K2097,Table!$A$2:$C$121,3,0)</f>
        <v>6</v>
      </c>
      <c r="O2097" s="13" t="str">
        <f>VLOOKUP(A2097,Table!$U$1:$V$230,2,0)</f>
        <v>Orthorhombic</v>
      </c>
      <c r="P2097" s="1"/>
    </row>
    <row r="2098" spans="1:16">
      <c r="A2098" s="12">
        <v>62</v>
      </c>
      <c r="B2098" s="12">
        <v>636134</v>
      </c>
      <c r="C2098" s="12" t="s">
        <v>2293</v>
      </c>
      <c r="D2098" s="12" t="s">
        <v>2803</v>
      </c>
      <c r="E2098" s="17" t="s">
        <v>11518</v>
      </c>
      <c r="F2098" s="25" t="str">
        <f>LEFT(E2098,MIN(FIND({0,1,2,3,4,5,6,7,8,9},ASC(E2098)&amp;1234567890))-1)</f>
        <v>Gd</v>
      </c>
      <c r="G2098" s="25">
        <f t="shared" si="64"/>
        <v>5</v>
      </c>
      <c r="H2098" s="25">
        <f>VLOOKUP(F2098,Table!$A$2:$C$121,2,0)</f>
        <v>3</v>
      </c>
      <c r="I2098" s="26">
        <f>VLOOKUP(F2098,Table!$A$2:$C$121,3,0)</f>
        <v>6</v>
      </c>
      <c r="J2098" s="17" t="s">
        <v>11943</v>
      </c>
      <c r="K2098" s="25" t="str">
        <f>LEFT(J2098,MIN(FIND({0,1,2,3,4,5,6,7,8,9},ASC(J2098)&amp;1234567890))-1)</f>
        <v>Pb</v>
      </c>
      <c r="L2098" s="25">
        <f t="shared" si="65"/>
        <v>4</v>
      </c>
      <c r="M2098" s="25">
        <f>VLOOKUP(K2098,Table!$A$2:$C$121,2,0)</f>
        <v>14</v>
      </c>
      <c r="N2098" s="26">
        <f>VLOOKUP(K2098,Table!$A$2:$C$121,3,0)</f>
        <v>6</v>
      </c>
      <c r="O2098" s="13" t="str">
        <f>VLOOKUP(A2098,Table!$U$1:$V$230,2,0)</f>
        <v>Orthorhombic</v>
      </c>
      <c r="P2098" s="1"/>
    </row>
    <row r="2099" spans="1:16">
      <c r="A2099" s="12">
        <v>62</v>
      </c>
      <c r="B2099" s="12">
        <v>636202</v>
      </c>
      <c r="C2099" s="12" t="s">
        <v>2293</v>
      </c>
      <c r="D2099" s="12" t="s">
        <v>2804</v>
      </c>
      <c r="E2099" s="17" t="s">
        <v>11589</v>
      </c>
      <c r="F2099" s="25" t="str">
        <f>LEFT(E2099,MIN(FIND({0,1,2,3,4,5,6,7,8,9},ASC(E2099)&amp;1234567890))-1)</f>
        <v>Gd</v>
      </c>
      <c r="G2099" s="25">
        <f t="shared" si="64"/>
        <v>3</v>
      </c>
      <c r="H2099" s="25">
        <f>VLOOKUP(F2099,Table!$A$2:$C$121,2,0)</f>
        <v>3</v>
      </c>
      <c r="I2099" s="26">
        <f>VLOOKUP(F2099,Table!$A$2:$C$121,3,0)</f>
        <v>6</v>
      </c>
      <c r="J2099" s="17" t="s">
        <v>539</v>
      </c>
      <c r="K2099" s="25" t="str">
        <f>LEFT(J2099,MIN(FIND({0,1,2,3,4,5,6,7,8,9},ASC(J2099)&amp;1234567890))-1)</f>
        <v>Pt</v>
      </c>
      <c r="L2099" s="25">
        <f t="shared" si="65"/>
        <v>1</v>
      </c>
      <c r="M2099" s="25">
        <f>VLOOKUP(K2099,Table!$A$2:$C$121,2,0)</f>
        <v>10</v>
      </c>
      <c r="N2099" s="26">
        <f>VLOOKUP(K2099,Table!$A$2:$C$121,3,0)</f>
        <v>6</v>
      </c>
      <c r="O2099" s="13" t="str">
        <f>VLOOKUP(A2099,Table!$U$1:$V$230,2,0)</f>
        <v>Orthorhombic</v>
      </c>
      <c r="P2099" s="1"/>
    </row>
    <row r="2100" spans="1:16">
      <c r="A2100" s="12">
        <v>62</v>
      </c>
      <c r="B2100" s="12">
        <v>636259</v>
      </c>
      <c r="C2100" s="12" t="s">
        <v>2293</v>
      </c>
      <c r="D2100" s="12" t="s">
        <v>2805</v>
      </c>
      <c r="E2100" s="17" t="s">
        <v>11589</v>
      </c>
      <c r="F2100" s="25" t="str">
        <f>LEFT(E2100,MIN(FIND({0,1,2,3,4,5,6,7,8,9},ASC(E2100)&amp;1234567890))-1)</f>
        <v>Gd</v>
      </c>
      <c r="G2100" s="25">
        <f t="shared" si="64"/>
        <v>3</v>
      </c>
      <c r="H2100" s="25">
        <f>VLOOKUP(F2100,Table!$A$2:$C$121,2,0)</f>
        <v>3</v>
      </c>
      <c r="I2100" s="26">
        <f>VLOOKUP(F2100,Table!$A$2:$C$121,3,0)</f>
        <v>6</v>
      </c>
      <c r="J2100" s="17" t="s">
        <v>11294</v>
      </c>
      <c r="K2100" s="25" t="str">
        <f>LEFT(J2100,MIN(FIND({0,1,2,3,4,5,6,7,8,9},ASC(J2100)&amp;1234567890))-1)</f>
        <v>Rh</v>
      </c>
      <c r="L2100" s="25">
        <f t="shared" si="65"/>
        <v>1</v>
      </c>
      <c r="M2100" s="25">
        <f>VLOOKUP(K2100,Table!$A$2:$C$121,2,0)</f>
        <v>9</v>
      </c>
      <c r="N2100" s="26">
        <f>VLOOKUP(K2100,Table!$A$2:$C$121,3,0)</f>
        <v>5</v>
      </c>
      <c r="O2100" s="13" t="str">
        <f>VLOOKUP(A2100,Table!$U$1:$V$230,2,0)</f>
        <v>Orthorhombic</v>
      </c>
      <c r="P2100" s="1"/>
    </row>
    <row r="2101" spans="1:16">
      <c r="A2101" s="12">
        <v>62</v>
      </c>
      <c r="B2101" s="12">
        <v>636264</v>
      </c>
      <c r="C2101" s="12" t="s">
        <v>2293</v>
      </c>
      <c r="D2101" s="12" t="s">
        <v>2806</v>
      </c>
      <c r="E2101" s="17" t="s">
        <v>11518</v>
      </c>
      <c r="F2101" s="25" t="str">
        <f>LEFT(E2101,MIN(FIND({0,1,2,3,4,5,6,7,8,9},ASC(E2101)&amp;1234567890))-1)</f>
        <v>Gd</v>
      </c>
      <c r="G2101" s="25">
        <f t="shared" si="64"/>
        <v>5</v>
      </c>
      <c r="H2101" s="25">
        <f>VLOOKUP(F2101,Table!$A$2:$C$121,2,0)</f>
        <v>3</v>
      </c>
      <c r="I2101" s="26">
        <f>VLOOKUP(F2101,Table!$A$2:$C$121,3,0)</f>
        <v>6</v>
      </c>
      <c r="J2101" s="17" t="s">
        <v>11316</v>
      </c>
      <c r="K2101" s="25" t="str">
        <f>LEFT(J2101,MIN(FIND({0,1,2,3,4,5,6,7,8,9},ASC(J2101)&amp;1234567890))-1)</f>
        <v>Rh</v>
      </c>
      <c r="L2101" s="25">
        <f t="shared" si="65"/>
        <v>4</v>
      </c>
      <c r="M2101" s="25">
        <f>VLOOKUP(K2101,Table!$A$2:$C$121,2,0)</f>
        <v>9</v>
      </c>
      <c r="N2101" s="26">
        <f>VLOOKUP(K2101,Table!$A$2:$C$121,3,0)</f>
        <v>5</v>
      </c>
      <c r="O2101" s="13" t="str">
        <f>VLOOKUP(A2101,Table!$U$1:$V$230,2,0)</f>
        <v>Orthorhombic</v>
      </c>
      <c r="P2101" s="1"/>
    </row>
    <row r="2102" spans="1:16">
      <c r="A2102" s="12">
        <v>62</v>
      </c>
      <c r="B2102" s="12">
        <v>636293</v>
      </c>
      <c r="C2102" s="12" t="s">
        <v>2293</v>
      </c>
      <c r="D2102" s="12" t="s">
        <v>2807</v>
      </c>
      <c r="E2102" s="17" t="s">
        <v>11589</v>
      </c>
      <c r="F2102" s="25" t="str">
        <f>LEFT(E2102,MIN(FIND({0,1,2,3,4,5,6,7,8,9},ASC(E2102)&amp;1234567890))-1)</f>
        <v>Gd</v>
      </c>
      <c r="G2102" s="25">
        <f t="shared" si="64"/>
        <v>3</v>
      </c>
      <c r="H2102" s="25">
        <f>VLOOKUP(F2102,Table!$A$2:$C$121,2,0)</f>
        <v>3</v>
      </c>
      <c r="I2102" s="26">
        <f>VLOOKUP(F2102,Table!$A$2:$C$121,3,0)</f>
        <v>6</v>
      </c>
      <c r="J2102" s="17" t="s">
        <v>341</v>
      </c>
      <c r="K2102" s="25" t="str">
        <f>LEFT(J2102,MIN(FIND({0,1,2,3,4,5,6,7,8,9},ASC(J2102)&amp;1234567890))-1)</f>
        <v>Ru</v>
      </c>
      <c r="L2102" s="25">
        <f t="shared" si="65"/>
        <v>1</v>
      </c>
      <c r="M2102" s="25">
        <f>VLOOKUP(K2102,Table!$A$2:$C$121,2,0)</f>
        <v>8</v>
      </c>
      <c r="N2102" s="26">
        <f>VLOOKUP(K2102,Table!$A$2:$C$121,3,0)</f>
        <v>5</v>
      </c>
      <c r="O2102" s="13" t="str">
        <f>VLOOKUP(A2102,Table!$U$1:$V$230,2,0)</f>
        <v>Orthorhombic</v>
      </c>
      <c r="P2102" s="1"/>
    </row>
    <row r="2103" spans="1:16">
      <c r="A2103" s="12">
        <v>62</v>
      </c>
      <c r="B2103" s="12">
        <v>636458</v>
      </c>
      <c r="C2103" s="12" t="s">
        <v>2293</v>
      </c>
      <c r="D2103" s="12" t="s">
        <v>2808</v>
      </c>
      <c r="E2103" s="17" t="s">
        <v>11518</v>
      </c>
      <c r="F2103" s="25" t="str">
        <f>LEFT(E2103,MIN(FIND({0,1,2,3,4,5,6,7,8,9},ASC(E2103)&amp;1234567890))-1)</f>
        <v>Gd</v>
      </c>
      <c r="G2103" s="25">
        <f t="shared" si="64"/>
        <v>5</v>
      </c>
      <c r="H2103" s="25">
        <f>VLOOKUP(F2103,Table!$A$2:$C$121,2,0)</f>
        <v>3</v>
      </c>
      <c r="I2103" s="26">
        <f>VLOOKUP(F2103,Table!$A$2:$C$121,3,0)</f>
        <v>6</v>
      </c>
      <c r="J2103" s="17" t="s">
        <v>599</v>
      </c>
      <c r="K2103" s="25" t="str">
        <f>LEFT(J2103,MIN(FIND({0,1,2,3,4,5,6,7,8,9},ASC(J2103)&amp;1234567890))-1)</f>
        <v>Sn</v>
      </c>
      <c r="L2103" s="25">
        <f t="shared" si="65"/>
        <v>4</v>
      </c>
      <c r="M2103" s="25">
        <f>VLOOKUP(K2103,Table!$A$2:$C$121,2,0)</f>
        <v>14</v>
      </c>
      <c r="N2103" s="26">
        <f>VLOOKUP(K2103,Table!$A$2:$C$121,3,0)</f>
        <v>5</v>
      </c>
      <c r="O2103" s="13" t="str">
        <f>VLOOKUP(A2103,Table!$U$1:$V$230,2,0)</f>
        <v>Orthorhombic</v>
      </c>
      <c r="P2103" s="1"/>
    </row>
    <row r="2104" spans="1:16">
      <c r="A2104" s="12">
        <v>62</v>
      </c>
      <c r="B2104" s="12">
        <v>636502</v>
      </c>
      <c r="C2104" s="12" t="s">
        <v>2293</v>
      </c>
      <c r="D2104" s="12" t="s">
        <v>2809</v>
      </c>
      <c r="E2104" s="17" t="s">
        <v>11306</v>
      </c>
      <c r="F2104" s="25" t="str">
        <f>LEFT(E2104,MIN(FIND({0,1,2,3,4,5,6,7,8,9},ASC(E2104)&amp;1234567890))-1)</f>
        <v>Gd</v>
      </c>
      <c r="G2104" s="25">
        <f t="shared" si="64"/>
        <v>1</v>
      </c>
      <c r="H2104" s="25">
        <f>VLOOKUP(F2104,Table!$A$2:$C$121,2,0)</f>
        <v>3</v>
      </c>
      <c r="I2104" s="26">
        <f>VLOOKUP(F2104,Table!$A$2:$C$121,3,0)</f>
        <v>6</v>
      </c>
      <c r="J2104" s="17" t="s">
        <v>11839</v>
      </c>
      <c r="K2104" s="25" t="str">
        <f>LEFT(J2104,MIN(FIND({0,1,2,3,4,5,6,7,8,9},ASC(J2104)&amp;1234567890))-1)</f>
        <v>Zn</v>
      </c>
      <c r="L2104" s="25">
        <f t="shared" si="65"/>
        <v>3</v>
      </c>
      <c r="M2104" s="25">
        <f>VLOOKUP(K2104,Table!$A$2:$C$121,2,0)</f>
        <v>12</v>
      </c>
      <c r="N2104" s="26">
        <f>VLOOKUP(K2104,Table!$A$2:$C$121,3,0)</f>
        <v>4</v>
      </c>
      <c r="O2104" s="13" t="str">
        <f>VLOOKUP(A2104,Table!$U$1:$V$230,2,0)</f>
        <v>Orthorhombic</v>
      </c>
      <c r="P2104" s="1"/>
    </row>
    <row r="2105" spans="1:16">
      <c r="A2105" s="12">
        <v>62</v>
      </c>
      <c r="B2105" s="12">
        <v>636605</v>
      </c>
      <c r="C2105" s="12" t="s">
        <v>2293</v>
      </c>
      <c r="D2105" s="12" t="s">
        <v>792</v>
      </c>
      <c r="E2105" s="17" t="s">
        <v>11369</v>
      </c>
      <c r="F2105" s="25" t="str">
        <f>LEFT(E2105,MIN(FIND({0,1,2,3,4,5,6,7,8,9},ASC(E2105)&amp;1234567890))-1)</f>
        <v>Ho</v>
      </c>
      <c r="G2105" s="25">
        <f t="shared" si="64"/>
        <v>5</v>
      </c>
      <c r="H2105" s="25">
        <f>VLOOKUP(F2105,Table!$A$2:$C$121,2,0)</f>
        <v>3</v>
      </c>
      <c r="I2105" s="26">
        <f>VLOOKUP(F2105,Table!$A$2:$C$121,3,0)</f>
        <v>6</v>
      </c>
      <c r="J2105" s="17" t="s">
        <v>11370</v>
      </c>
      <c r="K2105" s="25" t="str">
        <f>LEFT(J2105,MIN(FIND({0,1,2,3,4,5,6,7,8,9},ASC(J2105)&amp;1234567890))-1)</f>
        <v>Ge</v>
      </c>
      <c r="L2105" s="25">
        <f t="shared" si="65"/>
        <v>4</v>
      </c>
      <c r="M2105" s="25">
        <f>VLOOKUP(K2105,Table!$A$2:$C$121,2,0)</f>
        <v>14</v>
      </c>
      <c r="N2105" s="26">
        <f>VLOOKUP(K2105,Table!$A$2:$C$121,3,0)</f>
        <v>4</v>
      </c>
      <c r="O2105" s="13" t="str">
        <f>VLOOKUP(A2105,Table!$U$1:$V$230,2,0)</f>
        <v>Orthorhombic</v>
      </c>
      <c r="P2105" s="1"/>
    </row>
    <row r="2106" spans="1:16">
      <c r="A2106" s="12">
        <v>62</v>
      </c>
      <c r="B2106" s="12">
        <v>636781</v>
      </c>
      <c r="C2106" s="12" t="s">
        <v>2293</v>
      </c>
      <c r="D2106" s="12" t="s">
        <v>2810</v>
      </c>
      <c r="E2106" s="17" t="s">
        <v>46</v>
      </c>
      <c r="F2106" s="25" t="str">
        <f>LEFT(E2106,MIN(FIND({0,1,2,3,4,5,6,7,8,9},ASC(E2106)&amp;1234567890))-1)</f>
        <v>La</v>
      </c>
      <c r="G2106" s="25">
        <f t="shared" si="64"/>
        <v>1</v>
      </c>
      <c r="H2106" s="25">
        <f>VLOOKUP(F2106,Table!$A$2:$C$121,2,0)</f>
        <v>3</v>
      </c>
      <c r="I2106" s="26">
        <f>VLOOKUP(F2106,Table!$A$2:$C$121,3,0)</f>
        <v>6</v>
      </c>
      <c r="J2106" s="17" t="s">
        <v>544</v>
      </c>
      <c r="K2106" s="25" t="str">
        <f>LEFT(J2106,MIN(FIND({0,1,2,3,4,5,6,7,8,9},ASC(J2106)&amp;1234567890))-1)</f>
        <v>Ge</v>
      </c>
      <c r="L2106" s="25">
        <f t="shared" si="65"/>
        <v>1</v>
      </c>
      <c r="M2106" s="25">
        <f>VLOOKUP(K2106,Table!$A$2:$C$121,2,0)</f>
        <v>14</v>
      </c>
      <c r="N2106" s="26">
        <f>VLOOKUP(K2106,Table!$A$2:$C$121,3,0)</f>
        <v>4</v>
      </c>
      <c r="O2106" s="13" t="str">
        <f>VLOOKUP(A2106,Table!$U$1:$V$230,2,0)</f>
        <v>Orthorhombic</v>
      </c>
      <c r="P2106" s="1"/>
    </row>
    <row r="2107" spans="1:16">
      <c r="A2107" s="12">
        <v>62</v>
      </c>
      <c r="B2107" s="12">
        <v>637633</v>
      </c>
      <c r="C2107" s="12" t="s">
        <v>2293</v>
      </c>
      <c r="D2107" s="12" t="s">
        <v>2811</v>
      </c>
      <c r="E2107" s="17" t="s">
        <v>544</v>
      </c>
      <c r="F2107" s="25" t="str">
        <f>LEFT(E2107,MIN(FIND({0,1,2,3,4,5,6,7,8,9},ASC(E2107)&amp;1234567890))-1)</f>
        <v>Ge</v>
      </c>
      <c r="G2107" s="25">
        <f t="shared" si="64"/>
        <v>1</v>
      </c>
      <c r="H2107" s="25">
        <f>VLOOKUP(F2107,Table!$A$2:$C$121,2,0)</f>
        <v>14</v>
      </c>
      <c r="I2107" s="26">
        <f>VLOOKUP(F2107,Table!$A$2:$C$121,3,0)</f>
        <v>4</v>
      </c>
      <c r="J2107" s="17" t="s">
        <v>539</v>
      </c>
      <c r="K2107" s="25" t="str">
        <f>LEFT(J2107,MIN(FIND({0,1,2,3,4,5,6,7,8,9},ASC(J2107)&amp;1234567890))-1)</f>
        <v>Pt</v>
      </c>
      <c r="L2107" s="25">
        <f t="shared" si="65"/>
        <v>1</v>
      </c>
      <c r="M2107" s="25">
        <f>VLOOKUP(K2107,Table!$A$2:$C$121,2,0)</f>
        <v>10</v>
      </c>
      <c r="N2107" s="26">
        <f>VLOOKUP(K2107,Table!$A$2:$C$121,3,0)</f>
        <v>6</v>
      </c>
      <c r="O2107" s="13" t="str">
        <f>VLOOKUP(A2107,Table!$U$1:$V$230,2,0)</f>
        <v>Orthorhombic</v>
      </c>
      <c r="P2107" s="1"/>
    </row>
    <row r="2108" spans="1:16">
      <c r="A2108" s="12">
        <v>62</v>
      </c>
      <c r="B2108" s="12">
        <v>637639</v>
      </c>
      <c r="C2108" s="12" t="s">
        <v>2293</v>
      </c>
      <c r="D2108" s="12" t="s">
        <v>2812</v>
      </c>
      <c r="E2108" s="17" t="s">
        <v>594</v>
      </c>
      <c r="F2108" s="25" t="str">
        <f>LEFT(E2108,MIN(FIND({0,1,2,3,4,5,6,7,8,9},ASC(E2108)&amp;1234567890))-1)</f>
        <v>Ge</v>
      </c>
      <c r="G2108" s="25">
        <f t="shared" si="64"/>
        <v>3</v>
      </c>
      <c r="H2108" s="25">
        <f>VLOOKUP(F2108,Table!$A$2:$C$121,2,0)</f>
        <v>14</v>
      </c>
      <c r="I2108" s="26">
        <f>VLOOKUP(F2108,Table!$A$2:$C$121,3,0)</f>
        <v>4</v>
      </c>
      <c r="J2108" s="17" t="s">
        <v>11464</v>
      </c>
      <c r="K2108" s="25" t="str">
        <f>LEFT(J2108,MIN(FIND({0,1,2,3,4,5,6,7,8,9},ASC(J2108)&amp;1234567890))-1)</f>
        <v>Pt</v>
      </c>
      <c r="L2108" s="25">
        <f t="shared" si="65"/>
        <v>2</v>
      </c>
      <c r="M2108" s="25">
        <f>VLOOKUP(K2108,Table!$A$2:$C$121,2,0)</f>
        <v>10</v>
      </c>
      <c r="N2108" s="26">
        <f>VLOOKUP(K2108,Table!$A$2:$C$121,3,0)</f>
        <v>6</v>
      </c>
      <c r="O2108" s="13" t="str">
        <f>VLOOKUP(A2108,Table!$U$1:$V$230,2,0)</f>
        <v>Orthorhombic</v>
      </c>
      <c r="P2108" s="1"/>
    </row>
    <row r="2109" spans="1:16">
      <c r="A2109" s="12">
        <v>62</v>
      </c>
      <c r="B2109" s="12">
        <v>637674</v>
      </c>
      <c r="C2109" s="12" t="s">
        <v>2293</v>
      </c>
      <c r="D2109" s="12" t="s">
        <v>2813</v>
      </c>
      <c r="E2109" s="17" t="s">
        <v>544</v>
      </c>
      <c r="F2109" s="25" t="str">
        <f>LEFT(E2109,MIN(FIND({0,1,2,3,4,5,6,7,8,9},ASC(E2109)&amp;1234567890))-1)</f>
        <v>Ge</v>
      </c>
      <c r="G2109" s="25">
        <f t="shared" si="64"/>
        <v>1</v>
      </c>
      <c r="H2109" s="25">
        <f>VLOOKUP(F2109,Table!$A$2:$C$121,2,0)</f>
        <v>14</v>
      </c>
      <c r="I2109" s="26">
        <f>VLOOKUP(F2109,Table!$A$2:$C$121,3,0)</f>
        <v>4</v>
      </c>
      <c r="J2109" s="17" t="s">
        <v>11696</v>
      </c>
      <c r="K2109" s="25" t="str">
        <f>LEFT(J2109,MIN(FIND({0,1,2,3,4,5,6,7,8,9},ASC(J2109)&amp;1234567890))-1)</f>
        <v>Rh</v>
      </c>
      <c r="L2109" s="25">
        <f t="shared" si="65"/>
        <v>2</v>
      </c>
      <c r="M2109" s="25">
        <f>VLOOKUP(K2109,Table!$A$2:$C$121,2,0)</f>
        <v>9</v>
      </c>
      <c r="N2109" s="26">
        <f>VLOOKUP(K2109,Table!$A$2:$C$121,3,0)</f>
        <v>5</v>
      </c>
      <c r="O2109" s="13" t="str">
        <f>VLOOKUP(A2109,Table!$U$1:$V$230,2,0)</f>
        <v>Orthorhombic</v>
      </c>
      <c r="P2109" s="1"/>
    </row>
    <row r="2110" spans="1:16">
      <c r="A2110" s="12">
        <v>62</v>
      </c>
      <c r="B2110" s="12">
        <v>637675</v>
      </c>
      <c r="C2110" s="12" t="s">
        <v>2293</v>
      </c>
      <c r="D2110" s="12" t="s">
        <v>2814</v>
      </c>
      <c r="E2110" s="17" t="s">
        <v>544</v>
      </c>
      <c r="F2110" s="25" t="str">
        <f>LEFT(E2110,MIN(FIND({0,1,2,3,4,5,6,7,8,9},ASC(E2110)&amp;1234567890))-1)</f>
        <v>Ge</v>
      </c>
      <c r="G2110" s="25">
        <f t="shared" si="64"/>
        <v>1</v>
      </c>
      <c r="H2110" s="25">
        <f>VLOOKUP(F2110,Table!$A$2:$C$121,2,0)</f>
        <v>14</v>
      </c>
      <c r="I2110" s="26">
        <f>VLOOKUP(F2110,Table!$A$2:$C$121,3,0)</f>
        <v>4</v>
      </c>
      <c r="J2110" s="17" t="s">
        <v>11294</v>
      </c>
      <c r="K2110" s="25" t="str">
        <f>LEFT(J2110,MIN(FIND({0,1,2,3,4,5,6,7,8,9},ASC(J2110)&amp;1234567890))-1)</f>
        <v>Rh</v>
      </c>
      <c r="L2110" s="25">
        <f t="shared" si="65"/>
        <v>1</v>
      </c>
      <c r="M2110" s="25">
        <f>VLOOKUP(K2110,Table!$A$2:$C$121,2,0)</f>
        <v>9</v>
      </c>
      <c r="N2110" s="26">
        <f>VLOOKUP(K2110,Table!$A$2:$C$121,3,0)</f>
        <v>5</v>
      </c>
      <c r="O2110" s="13" t="str">
        <f>VLOOKUP(A2110,Table!$U$1:$V$230,2,0)</f>
        <v>Orthorhombic</v>
      </c>
      <c r="P2110" s="1"/>
    </row>
    <row r="2111" spans="1:16">
      <c r="A2111" s="12">
        <v>62</v>
      </c>
      <c r="B2111" s="12">
        <v>637832</v>
      </c>
      <c r="C2111" s="12" t="s">
        <v>2293</v>
      </c>
      <c r="D2111" s="12" t="s">
        <v>2815</v>
      </c>
      <c r="E2111" s="17" t="s">
        <v>11514</v>
      </c>
      <c r="F2111" s="25" t="str">
        <f>LEFT(E2111,MIN(FIND({0,1,2,3,4,5,6,7,8,9},ASC(E2111)&amp;1234567890))-1)</f>
        <v>Sc</v>
      </c>
      <c r="G2111" s="25">
        <f t="shared" si="64"/>
        <v>5</v>
      </c>
      <c r="H2111" s="25">
        <f>VLOOKUP(F2111,Table!$A$2:$C$121,2,0)</f>
        <v>3</v>
      </c>
      <c r="I2111" s="26">
        <f>VLOOKUP(F2111,Table!$A$2:$C$121,3,0)</f>
        <v>4</v>
      </c>
      <c r="J2111" s="17" t="s">
        <v>11370</v>
      </c>
      <c r="K2111" s="25" t="str">
        <f>LEFT(J2111,MIN(FIND({0,1,2,3,4,5,6,7,8,9},ASC(J2111)&amp;1234567890))-1)</f>
        <v>Ge</v>
      </c>
      <c r="L2111" s="25">
        <f t="shared" si="65"/>
        <v>4</v>
      </c>
      <c r="M2111" s="25">
        <f>VLOOKUP(K2111,Table!$A$2:$C$121,2,0)</f>
        <v>14</v>
      </c>
      <c r="N2111" s="26">
        <f>VLOOKUP(K2111,Table!$A$2:$C$121,3,0)</f>
        <v>4</v>
      </c>
      <c r="O2111" s="13" t="str">
        <f>VLOOKUP(A2111,Table!$U$1:$V$230,2,0)</f>
        <v>Orthorhombic</v>
      </c>
      <c r="P2111" s="1"/>
    </row>
    <row r="2112" spans="1:16">
      <c r="A2112" s="12">
        <v>62</v>
      </c>
      <c r="B2112" s="12">
        <v>638005</v>
      </c>
      <c r="C2112" s="12" t="s">
        <v>2293</v>
      </c>
      <c r="D2112" s="12" t="s">
        <v>2235</v>
      </c>
      <c r="E2112" s="17" t="s">
        <v>544</v>
      </c>
      <c r="F2112" s="25" t="str">
        <f>LEFT(E2112,MIN(FIND({0,1,2,3,4,5,6,7,8,9},ASC(E2112)&amp;1234567890))-1)</f>
        <v>Ge</v>
      </c>
      <c r="G2112" s="25">
        <f t="shared" si="64"/>
        <v>1</v>
      </c>
      <c r="H2112" s="25">
        <f>VLOOKUP(F2112,Table!$A$2:$C$121,2,0)</f>
        <v>14</v>
      </c>
      <c r="I2112" s="26">
        <f>VLOOKUP(F2112,Table!$A$2:$C$121,3,0)</f>
        <v>4</v>
      </c>
      <c r="J2112" s="17" t="s">
        <v>328</v>
      </c>
      <c r="K2112" s="25" t="str">
        <f>LEFT(J2112,MIN(FIND({0,1,2,3,4,5,6,7,8,9},ASC(J2112)&amp;1234567890))-1)</f>
        <v>Te</v>
      </c>
      <c r="L2112" s="25">
        <f t="shared" si="65"/>
        <v>1</v>
      </c>
      <c r="M2112" s="25">
        <f>VLOOKUP(K2112,Table!$A$2:$C$121,2,0)</f>
        <v>16</v>
      </c>
      <c r="N2112" s="26">
        <f>VLOOKUP(K2112,Table!$A$2:$C$121,3,0)</f>
        <v>5</v>
      </c>
      <c r="O2112" s="13" t="str">
        <f>VLOOKUP(A2112,Table!$U$1:$V$230,2,0)</f>
        <v>Orthorhombic</v>
      </c>
      <c r="P2112" s="1"/>
    </row>
    <row r="2113" spans="1:16">
      <c r="A2113" s="12">
        <v>62</v>
      </c>
      <c r="B2113" s="12">
        <v>638060</v>
      </c>
      <c r="C2113" s="12" t="s">
        <v>2293</v>
      </c>
      <c r="D2113" s="12" t="s">
        <v>2816</v>
      </c>
      <c r="E2113" s="17" t="s">
        <v>11449</v>
      </c>
      <c r="F2113" s="25" t="str">
        <f>LEFT(E2113,MIN(FIND({0,1,2,3,4,5,6,7,8,9},ASC(E2113)&amp;1234567890))-1)</f>
        <v>Tm</v>
      </c>
      <c r="G2113" s="25">
        <f t="shared" si="64"/>
        <v>5</v>
      </c>
      <c r="H2113" s="25">
        <f>VLOOKUP(F2113,Table!$A$2:$C$121,2,0)</f>
        <v>3</v>
      </c>
      <c r="I2113" s="26">
        <f>VLOOKUP(F2113,Table!$A$2:$C$121,3,0)</f>
        <v>6</v>
      </c>
      <c r="J2113" s="17" t="s">
        <v>11370</v>
      </c>
      <c r="K2113" s="25" t="str">
        <f>LEFT(J2113,MIN(FIND({0,1,2,3,4,5,6,7,8,9},ASC(J2113)&amp;1234567890))-1)</f>
        <v>Ge</v>
      </c>
      <c r="L2113" s="25">
        <f t="shared" si="65"/>
        <v>4</v>
      </c>
      <c r="M2113" s="25">
        <f>VLOOKUP(K2113,Table!$A$2:$C$121,2,0)</f>
        <v>14</v>
      </c>
      <c r="N2113" s="26">
        <f>VLOOKUP(K2113,Table!$A$2:$C$121,3,0)</f>
        <v>4</v>
      </c>
      <c r="O2113" s="13" t="str">
        <f>VLOOKUP(A2113,Table!$U$1:$V$230,2,0)</f>
        <v>Orthorhombic</v>
      </c>
      <c r="P2113" s="1"/>
    </row>
    <row r="2114" spans="1:16">
      <c r="A2114" s="12">
        <v>62</v>
      </c>
      <c r="B2114" s="12">
        <v>638084</v>
      </c>
      <c r="C2114" s="12" t="s">
        <v>2293</v>
      </c>
      <c r="D2114" s="12" t="s">
        <v>2817</v>
      </c>
      <c r="E2114" s="17" t="s">
        <v>12006</v>
      </c>
      <c r="F2114" s="25" t="str">
        <f>LEFT(E2114,MIN(FIND({0,1,2,3,4,5,6,7,8,9},ASC(E2114)&amp;1234567890))-1)</f>
        <v>V</v>
      </c>
      <c r="G2114" s="25">
        <f t="shared" ref="G2114:G2177" si="66">IF(SUBSTITUTE(E2114,F2114,"")="",1,SUBSTITUTE(E2114,F2114,""))*1</f>
        <v>11</v>
      </c>
      <c r="H2114" s="25">
        <f>VLOOKUP(F2114,Table!$A$2:$C$121,2,0)</f>
        <v>5</v>
      </c>
      <c r="I2114" s="26">
        <f>VLOOKUP(F2114,Table!$A$2:$C$121,3,0)</f>
        <v>4</v>
      </c>
      <c r="J2114" s="17" t="s">
        <v>423</v>
      </c>
      <c r="K2114" s="25" t="str">
        <f>LEFT(J2114,MIN(FIND({0,1,2,3,4,5,6,7,8,9},ASC(J2114)&amp;1234567890))-1)</f>
        <v>Ge</v>
      </c>
      <c r="L2114" s="25">
        <f t="shared" ref="L2114:L2177" si="67">IF(SUBSTITUTE(J2114,K2114,"")="",1,SUBSTITUTE(J2114,K2114,""))*1</f>
        <v>8</v>
      </c>
      <c r="M2114" s="25">
        <f>VLOOKUP(K2114,Table!$A$2:$C$121,2,0)</f>
        <v>14</v>
      </c>
      <c r="N2114" s="26">
        <f>VLOOKUP(K2114,Table!$A$2:$C$121,3,0)</f>
        <v>4</v>
      </c>
      <c r="O2114" s="13" t="str">
        <f>VLOOKUP(A2114,Table!$U$1:$V$230,2,0)</f>
        <v>Orthorhombic</v>
      </c>
      <c r="P2114" s="1"/>
    </row>
    <row r="2115" spans="1:16">
      <c r="A2115" s="12">
        <v>62</v>
      </c>
      <c r="B2115" s="12">
        <v>638115</v>
      </c>
      <c r="C2115" s="12" t="s">
        <v>2293</v>
      </c>
      <c r="D2115" s="12" t="s">
        <v>2818</v>
      </c>
      <c r="E2115" s="17" t="s">
        <v>390</v>
      </c>
      <c r="F2115" s="25" t="str">
        <f>LEFT(E2115,MIN(FIND({0,1,2,3,4,5,6,7,8,9},ASC(E2115)&amp;1234567890))-1)</f>
        <v>W</v>
      </c>
      <c r="G2115" s="25">
        <f t="shared" si="66"/>
        <v>1</v>
      </c>
      <c r="H2115" s="25">
        <f>VLOOKUP(F2115,Table!$A$2:$C$121,2,0)</f>
        <v>6</v>
      </c>
      <c r="I2115" s="26">
        <f>VLOOKUP(F2115,Table!$A$2:$C$121,3,0)</f>
        <v>6</v>
      </c>
      <c r="J2115" s="17" t="s">
        <v>11461</v>
      </c>
      <c r="K2115" s="25" t="str">
        <f>LEFT(J2115,MIN(FIND({0,1,2,3,4,5,6,7,8,9},ASC(J2115)&amp;1234567890))-1)</f>
        <v>Ge</v>
      </c>
      <c r="L2115" s="25">
        <f t="shared" si="67"/>
        <v>2</v>
      </c>
      <c r="M2115" s="25">
        <f>VLOOKUP(K2115,Table!$A$2:$C$121,2,0)</f>
        <v>14</v>
      </c>
      <c r="N2115" s="26">
        <f>VLOOKUP(K2115,Table!$A$2:$C$121,3,0)</f>
        <v>4</v>
      </c>
      <c r="O2115" s="13" t="str">
        <f>VLOOKUP(A2115,Table!$U$1:$V$230,2,0)</f>
        <v>Orthorhombic</v>
      </c>
      <c r="P2115" s="1"/>
    </row>
    <row r="2116" spans="1:16">
      <c r="A2116" s="12">
        <v>62</v>
      </c>
      <c r="B2116" s="12">
        <v>638127</v>
      </c>
      <c r="C2116" s="12" t="s">
        <v>2293</v>
      </c>
      <c r="D2116" s="12" t="s">
        <v>2819</v>
      </c>
      <c r="E2116" s="17" t="s">
        <v>11460</v>
      </c>
      <c r="F2116" s="25" t="str">
        <f>LEFT(E2116,MIN(FIND({0,1,2,3,4,5,6,7,8,9},ASC(E2116)&amp;1234567890))-1)</f>
        <v>Y</v>
      </c>
      <c r="G2116" s="25">
        <f t="shared" si="66"/>
        <v>5</v>
      </c>
      <c r="H2116" s="25">
        <f>VLOOKUP(F2116,Table!$A$2:$C$121,2,0)</f>
        <v>3</v>
      </c>
      <c r="I2116" s="26">
        <f>VLOOKUP(F2116,Table!$A$2:$C$121,3,0)</f>
        <v>5</v>
      </c>
      <c r="J2116" s="17" t="s">
        <v>11370</v>
      </c>
      <c r="K2116" s="25" t="str">
        <f>LEFT(J2116,MIN(FIND({0,1,2,3,4,5,6,7,8,9},ASC(J2116)&amp;1234567890))-1)</f>
        <v>Ge</v>
      </c>
      <c r="L2116" s="25">
        <f t="shared" si="67"/>
        <v>4</v>
      </c>
      <c r="M2116" s="25">
        <f>VLOOKUP(K2116,Table!$A$2:$C$121,2,0)</f>
        <v>14</v>
      </c>
      <c r="N2116" s="26">
        <f>VLOOKUP(K2116,Table!$A$2:$C$121,3,0)</f>
        <v>4</v>
      </c>
      <c r="O2116" s="13" t="str">
        <f>VLOOKUP(A2116,Table!$U$1:$V$230,2,0)</f>
        <v>Orthorhombic</v>
      </c>
      <c r="P2116" s="1"/>
    </row>
    <row r="2117" spans="1:16">
      <c r="A2117" s="12">
        <v>62</v>
      </c>
      <c r="B2117" s="12">
        <v>638153</v>
      </c>
      <c r="C2117" s="12" t="s">
        <v>2293</v>
      </c>
      <c r="D2117" s="12" t="s">
        <v>2820</v>
      </c>
      <c r="E2117" s="17" t="s">
        <v>377</v>
      </c>
      <c r="F2117" s="25" t="str">
        <f>LEFT(E2117,MIN(FIND({0,1,2,3,4,5,6,7,8,9},ASC(E2117)&amp;1234567890))-1)</f>
        <v>Zr</v>
      </c>
      <c r="G2117" s="25">
        <f t="shared" si="66"/>
        <v>1</v>
      </c>
      <c r="H2117" s="25">
        <f>VLOOKUP(F2117,Table!$A$2:$C$121,2,0)</f>
        <v>4</v>
      </c>
      <c r="I2117" s="26">
        <f>VLOOKUP(F2117,Table!$A$2:$C$121,3,0)</f>
        <v>5</v>
      </c>
      <c r="J2117" s="17" t="s">
        <v>544</v>
      </c>
      <c r="K2117" s="25" t="str">
        <f>LEFT(J2117,MIN(FIND({0,1,2,3,4,5,6,7,8,9},ASC(J2117)&amp;1234567890))-1)</f>
        <v>Ge</v>
      </c>
      <c r="L2117" s="25">
        <f t="shared" si="67"/>
        <v>1</v>
      </c>
      <c r="M2117" s="25">
        <f>VLOOKUP(K2117,Table!$A$2:$C$121,2,0)</f>
        <v>14</v>
      </c>
      <c r="N2117" s="26">
        <f>VLOOKUP(K2117,Table!$A$2:$C$121,3,0)</f>
        <v>4</v>
      </c>
      <c r="O2117" s="13" t="str">
        <f>VLOOKUP(A2117,Table!$U$1:$V$230,2,0)</f>
        <v>Orthorhombic</v>
      </c>
      <c r="P2117" s="1"/>
    </row>
    <row r="2118" spans="1:16">
      <c r="A2118" s="12">
        <v>62</v>
      </c>
      <c r="B2118" s="12">
        <v>638760</v>
      </c>
      <c r="C2118" s="12" t="s">
        <v>2293</v>
      </c>
      <c r="D2118" s="12" t="s">
        <v>2821</v>
      </c>
      <c r="E2118" s="17" t="s">
        <v>426</v>
      </c>
      <c r="F2118" s="25" t="str">
        <f>LEFT(E2118,MIN(FIND({0,1,2,3,4,5,6,7,8,9},ASC(E2118)&amp;1234567890))-1)</f>
        <v>Hf</v>
      </c>
      <c r="G2118" s="25">
        <f t="shared" si="66"/>
        <v>1</v>
      </c>
      <c r="H2118" s="25">
        <f>VLOOKUP(F2118,Table!$A$2:$C$121,2,0)</f>
        <v>4</v>
      </c>
      <c r="I2118" s="26">
        <f>VLOOKUP(F2118,Table!$A$2:$C$121,3,0)</f>
        <v>6</v>
      </c>
      <c r="J2118" s="17" t="s">
        <v>30</v>
      </c>
      <c r="K2118" s="25" t="str">
        <f>LEFT(J2118,MIN(FIND({0,1,2,3,4,5,6,7,8,9},ASC(J2118)&amp;1234567890))-1)</f>
        <v>P</v>
      </c>
      <c r="L2118" s="25">
        <f t="shared" si="67"/>
        <v>2</v>
      </c>
      <c r="M2118" s="25">
        <f>VLOOKUP(K2118,Table!$A$2:$C$121,2,0)</f>
        <v>15</v>
      </c>
      <c r="N2118" s="26">
        <f>VLOOKUP(K2118,Table!$A$2:$C$121,3,0)</f>
        <v>3</v>
      </c>
      <c r="O2118" s="13" t="str">
        <f>VLOOKUP(A2118,Table!$U$1:$V$230,2,0)</f>
        <v>Orthorhombic</v>
      </c>
      <c r="P2118" s="1"/>
    </row>
    <row r="2119" spans="1:16">
      <c r="A2119" s="12">
        <v>62</v>
      </c>
      <c r="B2119" s="12">
        <v>639226</v>
      </c>
      <c r="C2119" s="12" t="s">
        <v>2293</v>
      </c>
      <c r="D2119" s="12" t="s">
        <v>2822</v>
      </c>
      <c r="E2119" s="17" t="s">
        <v>11723</v>
      </c>
      <c r="F2119" s="25" t="str">
        <f>LEFT(E2119,MIN(FIND({0,1,2,3,4,5,6,7,8,9},ASC(E2119)&amp;1234567890))-1)</f>
        <v>Sr</v>
      </c>
      <c r="G2119" s="25">
        <f t="shared" si="66"/>
        <v>3</v>
      </c>
      <c r="H2119" s="25">
        <f>VLOOKUP(F2119,Table!$A$2:$C$121,2,0)</f>
        <v>2</v>
      </c>
      <c r="I2119" s="26">
        <f>VLOOKUP(F2119,Table!$A$2:$C$121,3,0)</f>
        <v>5</v>
      </c>
      <c r="J2119" s="17" t="s">
        <v>370</v>
      </c>
      <c r="K2119" s="25" t="str">
        <f>LEFT(J2119,MIN(FIND({0,1,2,3,4,5,6,7,8,9},ASC(J2119)&amp;1234567890))-1)</f>
        <v>Hg</v>
      </c>
      <c r="L2119" s="25">
        <f t="shared" si="67"/>
        <v>1</v>
      </c>
      <c r="M2119" s="25">
        <f>VLOOKUP(K2119,Table!$A$2:$C$121,2,0)</f>
        <v>12</v>
      </c>
      <c r="N2119" s="26">
        <f>VLOOKUP(K2119,Table!$A$2:$C$121,3,0)</f>
        <v>6</v>
      </c>
      <c r="O2119" s="13" t="str">
        <f>VLOOKUP(A2119,Table!$U$1:$V$230,2,0)</f>
        <v>Orthorhombic</v>
      </c>
      <c r="P2119" s="1"/>
    </row>
    <row r="2120" spans="1:16">
      <c r="A2120" s="12">
        <v>62</v>
      </c>
      <c r="B2120" s="12">
        <v>639347</v>
      </c>
      <c r="C2120" s="12" t="s">
        <v>2293</v>
      </c>
      <c r="D2120" s="12" t="s">
        <v>2823</v>
      </c>
      <c r="E2120" s="17" t="s">
        <v>11544</v>
      </c>
      <c r="F2120" s="25" t="str">
        <f>LEFT(E2120,MIN(FIND({0,1,2,3,4,5,6,7,8,9},ASC(E2120)&amp;1234567890))-1)</f>
        <v>Ho</v>
      </c>
      <c r="G2120" s="25">
        <f t="shared" si="66"/>
        <v>3</v>
      </c>
      <c r="H2120" s="25">
        <f>VLOOKUP(F2120,Table!$A$2:$C$121,2,0)</f>
        <v>3</v>
      </c>
      <c r="I2120" s="26">
        <f>VLOOKUP(F2120,Table!$A$2:$C$121,3,0)</f>
        <v>6</v>
      </c>
      <c r="J2120" s="17" t="s">
        <v>72</v>
      </c>
      <c r="K2120" s="25" t="str">
        <f>LEFT(J2120,MIN(FIND({0,1,2,3,4,5,6,7,8,9},ASC(J2120)&amp;1234567890))-1)</f>
        <v>Ir</v>
      </c>
      <c r="L2120" s="25">
        <f t="shared" si="67"/>
        <v>1</v>
      </c>
      <c r="M2120" s="25">
        <f>VLOOKUP(K2120,Table!$A$2:$C$121,2,0)</f>
        <v>9</v>
      </c>
      <c r="N2120" s="26">
        <f>VLOOKUP(K2120,Table!$A$2:$C$121,3,0)</f>
        <v>6</v>
      </c>
      <c r="O2120" s="13" t="str">
        <f>VLOOKUP(A2120,Table!$U$1:$V$230,2,0)</f>
        <v>Orthorhombic</v>
      </c>
      <c r="P2120" s="1"/>
    </row>
    <row r="2121" spans="1:16">
      <c r="A2121" s="12">
        <v>62</v>
      </c>
      <c r="B2121" s="12">
        <v>639451</v>
      </c>
      <c r="C2121" s="12" t="s">
        <v>2293</v>
      </c>
      <c r="D2121" s="12" t="s">
        <v>2824</v>
      </c>
      <c r="E2121" s="17" t="s">
        <v>11544</v>
      </c>
      <c r="F2121" s="25" t="str">
        <f>LEFT(E2121,MIN(FIND({0,1,2,3,4,5,6,7,8,9},ASC(E2121)&amp;1234567890))-1)</f>
        <v>Ho</v>
      </c>
      <c r="G2121" s="25">
        <f t="shared" si="66"/>
        <v>3</v>
      </c>
      <c r="H2121" s="25">
        <f>VLOOKUP(F2121,Table!$A$2:$C$121,2,0)</f>
        <v>3</v>
      </c>
      <c r="I2121" s="26">
        <f>VLOOKUP(F2121,Table!$A$2:$C$121,3,0)</f>
        <v>6</v>
      </c>
      <c r="J2121" s="17" t="s">
        <v>66</v>
      </c>
      <c r="K2121" s="25" t="str">
        <f>LEFT(J2121,MIN(FIND({0,1,2,3,4,5,6,7,8,9},ASC(J2121)&amp;1234567890))-1)</f>
        <v>Ni</v>
      </c>
      <c r="L2121" s="25">
        <f t="shared" si="67"/>
        <v>1</v>
      </c>
      <c r="M2121" s="25">
        <f>VLOOKUP(K2121,Table!$A$2:$C$121,2,0)</f>
        <v>10</v>
      </c>
      <c r="N2121" s="26">
        <f>VLOOKUP(K2121,Table!$A$2:$C$121,3,0)</f>
        <v>4</v>
      </c>
      <c r="O2121" s="13" t="str">
        <f>VLOOKUP(A2121,Table!$U$1:$V$230,2,0)</f>
        <v>Orthorhombic</v>
      </c>
      <c r="P2121" s="1"/>
    </row>
    <row r="2122" spans="1:16">
      <c r="A2122" s="12">
        <v>62</v>
      </c>
      <c r="B2122" s="12">
        <v>639528</v>
      </c>
      <c r="C2122" s="12" t="s">
        <v>2293</v>
      </c>
      <c r="D2122" s="12" t="s">
        <v>2825</v>
      </c>
      <c r="E2122" s="17" t="s">
        <v>11544</v>
      </c>
      <c r="F2122" s="25" t="str">
        <f>LEFT(E2122,MIN(FIND({0,1,2,3,4,5,6,7,8,9},ASC(E2122)&amp;1234567890))-1)</f>
        <v>Ho</v>
      </c>
      <c r="G2122" s="25">
        <f t="shared" si="66"/>
        <v>3</v>
      </c>
      <c r="H2122" s="25">
        <f>VLOOKUP(F2122,Table!$A$2:$C$121,2,0)</f>
        <v>3</v>
      </c>
      <c r="I2122" s="26">
        <f>VLOOKUP(F2122,Table!$A$2:$C$121,3,0)</f>
        <v>6</v>
      </c>
      <c r="J2122" s="17" t="s">
        <v>434</v>
      </c>
      <c r="K2122" s="25" t="str">
        <f>LEFT(J2122,MIN(FIND({0,1,2,3,4,5,6,7,8,9},ASC(J2122)&amp;1234567890))-1)</f>
        <v>Os</v>
      </c>
      <c r="L2122" s="25">
        <f t="shared" si="67"/>
        <v>1</v>
      </c>
      <c r="M2122" s="25">
        <f>VLOOKUP(K2122,Table!$A$2:$C$121,2,0)</f>
        <v>8</v>
      </c>
      <c r="N2122" s="26">
        <f>VLOOKUP(K2122,Table!$A$2:$C$121,3,0)</f>
        <v>6</v>
      </c>
      <c r="O2122" s="13" t="str">
        <f>VLOOKUP(A2122,Table!$U$1:$V$230,2,0)</f>
        <v>Orthorhombic</v>
      </c>
      <c r="P2122" s="1"/>
    </row>
    <row r="2123" spans="1:16">
      <c r="A2123" s="12">
        <v>62</v>
      </c>
      <c r="B2123" s="12">
        <v>639547</v>
      </c>
      <c r="C2123" s="12" t="s">
        <v>2293</v>
      </c>
      <c r="D2123" s="12" t="s">
        <v>2826</v>
      </c>
      <c r="E2123" s="17" t="s">
        <v>11369</v>
      </c>
      <c r="F2123" s="25" t="str">
        <f>LEFT(E2123,MIN(FIND({0,1,2,3,4,5,6,7,8,9},ASC(E2123)&amp;1234567890))-1)</f>
        <v>Ho</v>
      </c>
      <c r="G2123" s="25">
        <f t="shared" si="66"/>
        <v>5</v>
      </c>
      <c r="H2123" s="25">
        <f>VLOOKUP(F2123,Table!$A$2:$C$121,2,0)</f>
        <v>3</v>
      </c>
      <c r="I2123" s="26">
        <f>VLOOKUP(F2123,Table!$A$2:$C$121,3,0)</f>
        <v>6</v>
      </c>
      <c r="J2123" s="17" t="s">
        <v>11943</v>
      </c>
      <c r="K2123" s="25" t="str">
        <f>LEFT(J2123,MIN(FIND({0,1,2,3,4,5,6,7,8,9},ASC(J2123)&amp;1234567890))-1)</f>
        <v>Pb</v>
      </c>
      <c r="L2123" s="25">
        <f t="shared" si="67"/>
        <v>4</v>
      </c>
      <c r="M2123" s="25">
        <f>VLOOKUP(K2123,Table!$A$2:$C$121,2,0)</f>
        <v>14</v>
      </c>
      <c r="N2123" s="26">
        <f>VLOOKUP(K2123,Table!$A$2:$C$121,3,0)</f>
        <v>6</v>
      </c>
      <c r="O2123" s="13" t="str">
        <f>VLOOKUP(A2123,Table!$U$1:$V$230,2,0)</f>
        <v>Orthorhombic</v>
      </c>
      <c r="P2123" s="1"/>
    </row>
    <row r="2124" spans="1:16">
      <c r="A2124" s="12">
        <v>62</v>
      </c>
      <c r="B2124" s="12">
        <v>639565</v>
      </c>
      <c r="C2124" s="12" t="s">
        <v>2293</v>
      </c>
      <c r="D2124" s="12" t="s">
        <v>2827</v>
      </c>
      <c r="E2124" s="17" t="s">
        <v>587</v>
      </c>
      <c r="F2124" s="25" t="str">
        <f>LEFT(E2124,MIN(FIND({0,1,2,3,4,5,6,7,8,9},ASC(E2124)&amp;1234567890))-1)</f>
        <v>Ho</v>
      </c>
      <c r="G2124" s="25">
        <f t="shared" si="66"/>
        <v>1</v>
      </c>
      <c r="H2124" s="25">
        <f>VLOOKUP(F2124,Table!$A$2:$C$121,2,0)</f>
        <v>3</v>
      </c>
      <c r="I2124" s="26">
        <f>VLOOKUP(F2124,Table!$A$2:$C$121,3,0)</f>
        <v>6</v>
      </c>
      <c r="J2124" s="17" t="s">
        <v>541</v>
      </c>
      <c r="K2124" s="25" t="str">
        <f>LEFT(J2124,MIN(FIND({0,1,2,3,4,5,6,7,8,9},ASC(J2124)&amp;1234567890))-1)</f>
        <v>Pd</v>
      </c>
      <c r="L2124" s="25">
        <f t="shared" si="67"/>
        <v>1</v>
      </c>
      <c r="M2124" s="25">
        <f>VLOOKUP(K2124,Table!$A$2:$C$121,2,0)</f>
        <v>10</v>
      </c>
      <c r="N2124" s="26">
        <f>VLOOKUP(K2124,Table!$A$2:$C$121,3,0)</f>
        <v>5</v>
      </c>
      <c r="O2124" s="13" t="str">
        <f>VLOOKUP(A2124,Table!$U$1:$V$230,2,0)</f>
        <v>Orthorhombic</v>
      </c>
      <c r="P2124" s="1"/>
    </row>
    <row r="2125" spans="1:16">
      <c r="A2125" s="12">
        <v>62</v>
      </c>
      <c r="B2125" s="12">
        <v>639592</v>
      </c>
      <c r="C2125" s="12" t="s">
        <v>2293</v>
      </c>
      <c r="D2125" s="12" t="s">
        <v>2828</v>
      </c>
      <c r="E2125" s="17" t="s">
        <v>11314</v>
      </c>
      <c r="F2125" s="25" t="str">
        <f>LEFT(E2125,MIN(FIND({0,1,2,3,4,5,6,7,8,9},ASC(E2125)&amp;1234567890))-1)</f>
        <v>Ho</v>
      </c>
      <c r="G2125" s="25">
        <f t="shared" si="66"/>
        <v>2</v>
      </c>
      <c r="H2125" s="25">
        <f>VLOOKUP(F2125,Table!$A$2:$C$121,2,0)</f>
        <v>3</v>
      </c>
      <c r="I2125" s="26">
        <f>VLOOKUP(F2125,Table!$A$2:$C$121,3,0)</f>
        <v>6</v>
      </c>
      <c r="J2125" s="17" t="s">
        <v>539</v>
      </c>
      <c r="K2125" s="25" t="str">
        <f>LEFT(J2125,MIN(FIND({0,1,2,3,4,5,6,7,8,9},ASC(J2125)&amp;1234567890))-1)</f>
        <v>Pt</v>
      </c>
      <c r="L2125" s="25">
        <f t="shared" si="67"/>
        <v>1</v>
      </c>
      <c r="M2125" s="25">
        <f>VLOOKUP(K2125,Table!$A$2:$C$121,2,0)</f>
        <v>10</v>
      </c>
      <c r="N2125" s="26">
        <f>VLOOKUP(K2125,Table!$A$2:$C$121,3,0)</f>
        <v>6</v>
      </c>
      <c r="O2125" s="13" t="str">
        <f>VLOOKUP(A2125,Table!$U$1:$V$230,2,0)</f>
        <v>Orthorhombic</v>
      </c>
      <c r="P2125" s="1"/>
    </row>
    <row r="2126" spans="1:16">
      <c r="A2126" s="12">
        <v>62</v>
      </c>
      <c r="B2126" s="12">
        <v>639594</v>
      </c>
      <c r="C2126" s="12" t="s">
        <v>2293</v>
      </c>
      <c r="D2126" s="12" t="s">
        <v>2829</v>
      </c>
      <c r="E2126" s="17" t="s">
        <v>11369</v>
      </c>
      <c r="F2126" s="25" t="str">
        <f>LEFT(E2126,MIN(FIND({0,1,2,3,4,5,6,7,8,9},ASC(E2126)&amp;1234567890))-1)</f>
        <v>Ho</v>
      </c>
      <c r="G2126" s="25">
        <f t="shared" si="66"/>
        <v>5</v>
      </c>
      <c r="H2126" s="25">
        <f>VLOOKUP(F2126,Table!$A$2:$C$121,2,0)</f>
        <v>3</v>
      </c>
      <c r="I2126" s="26">
        <f>VLOOKUP(F2126,Table!$A$2:$C$121,3,0)</f>
        <v>6</v>
      </c>
      <c r="J2126" s="17" t="s">
        <v>11939</v>
      </c>
      <c r="K2126" s="25" t="str">
        <f>LEFT(J2126,MIN(FIND({0,1,2,3,4,5,6,7,8,9},ASC(J2126)&amp;1234567890))-1)</f>
        <v>Pt</v>
      </c>
      <c r="L2126" s="25">
        <f t="shared" si="67"/>
        <v>4</v>
      </c>
      <c r="M2126" s="25">
        <f>VLOOKUP(K2126,Table!$A$2:$C$121,2,0)</f>
        <v>10</v>
      </c>
      <c r="N2126" s="26">
        <f>VLOOKUP(K2126,Table!$A$2:$C$121,3,0)</f>
        <v>6</v>
      </c>
      <c r="O2126" s="13" t="str">
        <f>VLOOKUP(A2126,Table!$U$1:$V$230,2,0)</f>
        <v>Orthorhombic</v>
      </c>
      <c r="P2126" s="1"/>
    </row>
    <row r="2127" spans="1:16">
      <c r="A2127" s="12">
        <v>62</v>
      </c>
      <c r="B2127" s="12">
        <v>639596</v>
      </c>
      <c r="C2127" s="12" t="s">
        <v>2293</v>
      </c>
      <c r="D2127" s="12" t="s">
        <v>2830</v>
      </c>
      <c r="E2127" s="17" t="s">
        <v>11544</v>
      </c>
      <c r="F2127" s="25" t="str">
        <f>LEFT(E2127,MIN(FIND({0,1,2,3,4,5,6,7,8,9},ASC(E2127)&amp;1234567890))-1)</f>
        <v>Ho</v>
      </c>
      <c r="G2127" s="25">
        <f t="shared" si="66"/>
        <v>3</v>
      </c>
      <c r="H2127" s="25">
        <f>VLOOKUP(F2127,Table!$A$2:$C$121,2,0)</f>
        <v>3</v>
      </c>
      <c r="I2127" s="26">
        <f>VLOOKUP(F2127,Table!$A$2:$C$121,3,0)</f>
        <v>6</v>
      </c>
      <c r="J2127" s="17" t="s">
        <v>539</v>
      </c>
      <c r="K2127" s="25" t="str">
        <f>LEFT(J2127,MIN(FIND({0,1,2,3,4,5,6,7,8,9},ASC(J2127)&amp;1234567890))-1)</f>
        <v>Pt</v>
      </c>
      <c r="L2127" s="25">
        <f t="shared" si="67"/>
        <v>1</v>
      </c>
      <c r="M2127" s="25">
        <f>VLOOKUP(K2127,Table!$A$2:$C$121,2,0)</f>
        <v>10</v>
      </c>
      <c r="N2127" s="26">
        <f>VLOOKUP(K2127,Table!$A$2:$C$121,3,0)</f>
        <v>6</v>
      </c>
      <c r="O2127" s="13" t="str">
        <f>VLOOKUP(A2127,Table!$U$1:$V$230,2,0)</f>
        <v>Orthorhombic</v>
      </c>
      <c r="P2127" s="1"/>
    </row>
    <row r="2128" spans="1:16">
      <c r="A2128" s="12">
        <v>62</v>
      </c>
      <c r="B2128" s="12">
        <v>639599</v>
      </c>
      <c r="C2128" s="12" t="s">
        <v>2293</v>
      </c>
      <c r="D2128" s="12" t="s">
        <v>2831</v>
      </c>
      <c r="E2128" s="17" t="s">
        <v>587</v>
      </c>
      <c r="F2128" s="25" t="str">
        <f>LEFT(E2128,MIN(FIND({0,1,2,3,4,5,6,7,8,9},ASC(E2128)&amp;1234567890))-1)</f>
        <v>Ho</v>
      </c>
      <c r="G2128" s="25">
        <f t="shared" si="66"/>
        <v>1</v>
      </c>
      <c r="H2128" s="25">
        <f>VLOOKUP(F2128,Table!$A$2:$C$121,2,0)</f>
        <v>3</v>
      </c>
      <c r="I2128" s="26">
        <f>VLOOKUP(F2128,Table!$A$2:$C$121,3,0)</f>
        <v>6</v>
      </c>
      <c r="J2128" s="17" t="s">
        <v>539</v>
      </c>
      <c r="K2128" s="25" t="str">
        <f>LEFT(J2128,MIN(FIND({0,1,2,3,4,5,6,7,8,9},ASC(J2128)&amp;1234567890))-1)</f>
        <v>Pt</v>
      </c>
      <c r="L2128" s="25">
        <f t="shared" si="67"/>
        <v>1</v>
      </c>
      <c r="M2128" s="25">
        <f>VLOOKUP(K2128,Table!$A$2:$C$121,2,0)</f>
        <v>10</v>
      </c>
      <c r="N2128" s="26">
        <f>VLOOKUP(K2128,Table!$A$2:$C$121,3,0)</f>
        <v>6</v>
      </c>
      <c r="O2128" s="13" t="str">
        <f>VLOOKUP(A2128,Table!$U$1:$V$230,2,0)</f>
        <v>Orthorhombic</v>
      </c>
      <c r="P2128" s="1"/>
    </row>
    <row r="2129" spans="1:16">
      <c r="A2129" s="12">
        <v>62</v>
      </c>
      <c r="B2129" s="12">
        <v>639642</v>
      </c>
      <c r="C2129" s="12" t="s">
        <v>2293</v>
      </c>
      <c r="D2129" s="12" t="s">
        <v>2832</v>
      </c>
      <c r="E2129" s="17" t="s">
        <v>11544</v>
      </c>
      <c r="F2129" s="25" t="str">
        <f>LEFT(E2129,MIN(FIND({0,1,2,3,4,5,6,7,8,9},ASC(E2129)&amp;1234567890))-1)</f>
        <v>Ho</v>
      </c>
      <c r="G2129" s="25">
        <f t="shared" si="66"/>
        <v>3</v>
      </c>
      <c r="H2129" s="25">
        <f>VLOOKUP(F2129,Table!$A$2:$C$121,2,0)</f>
        <v>3</v>
      </c>
      <c r="I2129" s="26">
        <f>VLOOKUP(F2129,Table!$A$2:$C$121,3,0)</f>
        <v>6</v>
      </c>
      <c r="J2129" s="17" t="s">
        <v>341</v>
      </c>
      <c r="K2129" s="25" t="str">
        <f>LEFT(J2129,MIN(FIND({0,1,2,3,4,5,6,7,8,9},ASC(J2129)&amp;1234567890))-1)</f>
        <v>Ru</v>
      </c>
      <c r="L2129" s="25">
        <f t="shared" si="67"/>
        <v>1</v>
      </c>
      <c r="M2129" s="25">
        <f>VLOOKUP(K2129,Table!$A$2:$C$121,2,0)</f>
        <v>8</v>
      </c>
      <c r="N2129" s="26">
        <f>VLOOKUP(K2129,Table!$A$2:$C$121,3,0)</f>
        <v>5</v>
      </c>
      <c r="O2129" s="13" t="str">
        <f>VLOOKUP(A2129,Table!$U$1:$V$230,2,0)</f>
        <v>Orthorhombic</v>
      </c>
      <c r="P2129" s="1"/>
    </row>
    <row r="2130" spans="1:16">
      <c r="A2130" s="12">
        <v>62</v>
      </c>
      <c r="B2130" s="12">
        <v>639721</v>
      </c>
      <c r="C2130" s="12" t="s">
        <v>2293</v>
      </c>
      <c r="D2130" s="12" t="s">
        <v>2833</v>
      </c>
      <c r="E2130" s="17" t="s">
        <v>587</v>
      </c>
      <c r="F2130" s="25" t="str">
        <f>LEFT(E2130,MIN(FIND({0,1,2,3,4,5,6,7,8,9},ASC(E2130)&amp;1234567890))-1)</f>
        <v>Ho</v>
      </c>
      <c r="G2130" s="25">
        <f t="shared" si="66"/>
        <v>1</v>
      </c>
      <c r="H2130" s="25">
        <f>VLOOKUP(F2130,Table!$A$2:$C$121,2,0)</f>
        <v>3</v>
      </c>
      <c r="I2130" s="26">
        <f>VLOOKUP(F2130,Table!$A$2:$C$121,3,0)</f>
        <v>6</v>
      </c>
      <c r="J2130" s="17" t="s">
        <v>31</v>
      </c>
      <c r="K2130" s="25" t="str">
        <f>LEFT(J2130,MIN(FIND({0,1,2,3,4,5,6,7,8,9},ASC(J2130)&amp;1234567890))-1)</f>
        <v>Si</v>
      </c>
      <c r="L2130" s="25">
        <f t="shared" si="67"/>
        <v>1</v>
      </c>
      <c r="M2130" s="25">
        <f>VLOOKUP(K2130,Table!$A$2:$C$121,2,0)</f>
        <v>14</v>
      </c>
      <c r="N2130" s="26">
        <f>VLOOKUP(K2130,Table!$A$2:$C$121,3,0)</f>
        <v>3</v>
      </c>
      <c r="O2130" s="13" t="str">
        <f>VLOOKUP(A2130,Table!$U$1:$V$230,2,0)</f>
        <v>Orthorhombic</v>
      </c>
      <c r="P2130" s="1"/>
    </row>
    <row r="2131" spans="1:16">
      <c r="A2131" s="12">
        <v>62</v>
      </c>
      <c r="B2131" s="12">
        <v>640234</v>
      </c>
      <c r="C2131" s="12" t="s">
        <v>2293</v>
      </c>
      <c r="D2131" s="12" t="s">
        <v>2834</v>
      </c>
      <c r="E2131" s="17" t="s">
        <v>11286</v>
      </c>
      <c r="F2131" s="25" t="str">
        <f>LEFT(E2131,MIN(FIND({0,1,2,3,4,5,6,7,8,9},ASC(E2131)&amp;1234567890))-1)</f>
        <v>In</v>
      </c>
      <c r="G2131" s="25">
        <f t="shared" si="66"/>
        <v>1</v>
      </c>
      <c r="H2131" s="25">
        <f>VLOOKUP(F2131,Table!$A$2:$C$121,2,0)</f>
        <v>13</v>
      </c>
      <c r="I2131" s="26">
        <f>VLOOKUP(F2131,Table!$A$2:$C$121,3,0)</f>
        <v>5</v>
      </c>
      <c r="J2131" s="17" t="s">
        <v>11781</v>
      </c>
      <c r="K2131" s="25" t="str">
        <f>LEFT(J2131,MIN(FIND({0,1,2,3,4,5,6,7,8,9},ASC(J2131)&amp;1234567890))-1)</f>
        <v>Pd</v>
      </c>
      <c r="L2131" s="25">
        <f t="shared" si="67"/>
        <v>2</v>
      </c>
      <c r="M2131" s="25">
        <f>VLOOKUP(K2131,Table!$A$2:$C$121,2,0)</f>
        <v>10</v>
      </c>
      <c r="N2131" s="26">
        <f>VLOOKUP(K2131,Table!$A$2:$C$121,3,0)</f>
        <v>5</v>
      </c>
      <c r="O2131" s="13" t="str">
        <f>VLOOKUP(A2131,Table!$U$1:$V$230,2,0)</f>
        <v>Orthorhombic</v>
      </c>
      <c r="P2131" s="1"/>
    </row>
    <row r="2132" spans="1:16">
      <c r="A2132" s="12">
        <v>62</v>
      </c>
      <c r="B2132" s="12">
        <v>640771</v>
      </c>
      <c r="C2132" s="12" t="s">
        <v>2293</v>
      </c>
      <c r="D2132" s="12" t="s">
        <v>2835</v>
      </c>
      <c r="E2132" s="17" t="s">
        <v>12002</v>
      </c>
      <c r="F2132" s="25" t="str">
        <f>LEFT(E2132,MIN(FIND({0,1,2,3,4,5,6,7,8,9},ASC(E2132)&amp;1234567890))-1)</f>
        <v>Lu</v>
      </c>
      <c r="G2132" s="25">
        <f t="shared" si="66"/>
        <v>3</v>
      </c>
      <c r="H2132" s="25">
        <f>VLOOKUP(F2132,Table!$A$2:$C$121,2,0)</f>
        <v>3</v>
      </c>
      <c r="I2132" s="26">
        <f>VLOOKUP(F2132,Table!$A$2:$C$121,3,0)</f>
        <v>6</v>
      </c>
      <c r="J2132" s="17" t="s">
        <v>72</v>
      </c>
      <c r="K2132" s="25" t="str">
        <f>LEFT(J2132,MIN(FIND({0,1,2,3,4,5,6,7,8,9},ASC(J2132)&amp;1234567890))-1)</f>
        <v>Ir</v>
      </c>
      <c r="L2132" s="25">
        <f t="shared" si="67"/>
        <v>1</v>
      </c>
      <c r="M2132" s="25">
        <f>VLOOKUP(K2132,Table!$A$2:$C$121,2,0)</f>
        <v>9</v>
      </c>
      <c r="N2132" s="26">
        <f>VLOOKUP(K2132,Table!$A$2:$C$121,3,0)</f>
        <v>6</v>
      </c>
      <c r="O2132" s="13" t="str">
        <f>VLOOKUP(A2132,Table!$U$1:$V$230,2,0)</f>
        <v>Orthorhombic</v>
      </c>
      <c r="P2132" s="1"/>
    </row>
    <row r="2133" spans="1:16">
      <c r="A2133" s="12">
        <v>62</v>
      </c>
      <c r="B2133" s="12">
        <v>640850</v>
      </c>
      <c r="C2133" s="12" t="s">
        <v>2293</v>
      </c>
      <c r="D2133" s="12" t="s">
        <v>2836</v>
      </c>
      <c r="E2133" s="17" t="s">
        <v>11576</v>
      </c>
      <c r="F2133" s="25" t="str">
        <f>LEFT(E2133,MIN(FIND({0,1,2,3,4,5,6,7,8,9},ASC(E2133)&amp;1234567890))-1)</f>
        <v>Nd</v>
      </c>
      <c r="G2133" s="25">
        <f t="shared" si="66"/>
        <v>3</v>
      </c>
      <c r="H2133" s="25">
        <f>VLOOKUP(F2133,Table!$A$2:$C$121,2,0)</f>
        <v>3</v>
      </c>
      <c r="I2133" s="26">
        <f>VLOOKUP(F2133,Table!$A$2:$C$121,3,0)</f>
        <v>6</v>
      </c>
      <c r="J2133" s="17" t="s">
        <v>72</v>
      </c>
      <c r="K2133" s="25" t="str">
        <f>LEFT(J2133,MIN(FIND({0,1,2,3,4,5,6,7,8,9},ASC(J2133)&amp;1234567890))-1)</f>
        <v>Ir</v>
      </c>
      <c r="L2133" s="25">
        <f t="shared" si="67"/>
        <v>1</v>
      </c>
      <c r="M2133" s="25">
        <f>VLOOKUP(K2133,Table!$A$2:$C$121,2,0)</f>
        <v>9</v>
      </c>
      <c r="N2133" s="26">
        <f>VLOOKUP(K2133,Table!$A$2:$C$121,3,0)</f>
        <v>6</v>
      </c>
      <c r="O2133" s="13" t="str">
        <f>VLOOKUP(A2133,Table!$U$1:$V$230,2,0)</f>
        <v>Orthorhombic</v>
      </c>
      <c r="P2133" s="1"/>
    </row>
    <row r="2134" spans="1:16">
      <c r="A2134" s="12">
        <v>62</v>
      </c>
      <c r="B2134" s="12">
        <v>640907</v>
      </c>
      <c r="C2134" s="12" t="s">
        <v>2293</v>
      </c>
      <c r="D2134" s="12" t="s">
        <v>2837</v>
      </c>
      <c r="E2134" s="17" t="s">
        <v>12003</v>
      </c>
      <c r="F2134" s="25" t="str">
        <f>LEFT(E2134,MIN(FIND({0,1,2,3,4,5,6,7,8,9},ASC(E2134)&amp;1234567890))-1)</f>
        <v>Pr</v>
      </c>
      <c r="G2134" s="25">
        <f t="shared" si="66"/>
        <v>3</v>
      </c>
      <c r="H2134" s="25">
        <f>VLOOKUP(F2134,Table!$A$2:$C$121,2,0)</f>
        <v>3</v>
      </c>
      <c r="I2134" s="26">
        <f>VLOOKUP(F2134,Table!$A$2:$C$121,3,0)</f>
        <v>6</v>
      </c>
      <c r="J2134" s="17" t="s">
        <v>72</v>
      </c>
      <c r="K2134" s="25" t="str">
        <f>LEFT(J2134,MIN(FIND({0,1,2,3,4,5,6,7,8,9},ASC(J2134)&amp;1234567890))-1)</f>
        <v>Ir</v>
      </c>
      <c r="L2134" s="25">
        <f t="shared" si="67"/>
        <v>1</v>
      </c>
      <c r="M2134" s="25">
        <f>VLOOKUP(K2134,Table!$A$2:$C$121,2,0)</f>
        <v>9</v>
      </c>
      <c r="N2134" s="26">
        <f>VLOOKUP(K2134,Table!$A$2:$C$121,3,0)</f>
        <v>6</v>
      </c>
      <c r="O2134" s="13" t="str">
        <f>VLOOKUP(A2134,Table!$U$1:$V$230,2,0)</f>
        <v>Orthorhombic</v>
      </c>
      <c r="P2134" s="1"/>
    </row>
    <row r="2135" spans="1:16">
      <c r="A2135" s="12">
        <v>62</v>
      </c>
      <c r="B2135" s="12">
        <v>640995</v>
      </c>
      <c r="C2135" s="12" t="s">
        <v>2293</v>
      </c>
      <c r="D2135" s="12" t="s">
        <v>2838</v>
      </c>
      <c r="E2135" s="17" t="s">
        <v>11726</v>
      </c>
      <c r="F2135" s="25" t="str">
        <f>LEFT(E2135,MIN(FIND({0,1,2,3,4,5,6,7,8,9},ASC(E2135)&amp;1234567890))-1)</f>
        <v>Ir</v>
      </c>
      <c r="G2135" s="25">
        <f t="shared" si="66"/>
        <v>2</v>
      </c>
      <c r="H2135" s="25">
        <f>VLOOKUP(F2135,Table!$A$2:$C$121,2,0)</f>
        <v>9</v>
      </c>
      <c r="I2135" s="26">
        <f>VLOOKUP(F2135,Table!$A$2:$C$121,3,0)</f>
        <v>6</v>
      </c>
      <c r="J2135" s="17" t="s">
        <v>31</v>
      </c>
      <c r="K2135" s="25" t="str">
        <f>LEFT(J2135,MIN(FIND({0,1,2,3,4,5,6,7,8,9},ASC(J2135)&amp;1234567890))-1)</f>
        <v>Si</v>
      </c>
      <c r="L2135" s="25">
        <f t="shared" si="67"/>
        <v>1</v>
      </c>
      <c r="M2135" s="25">
        <f>VLOOKUP(K2135,Table!$A$2:$C$121,2,0)</f>
        <v>14</v>
      </c>
      <c r="N2135" s="26">
        <f>VLOOKUP(K2135,Table!$A$2:$C$121,3,0)</f>
        <v>3</v>
      </c>
      <c r="O2135" s="13" t="str">
        <f>VLOOKUP(A2135,Table!$U$1:$V$230,2,0)</f>
        <v>Orthorhombic</v>
      </c>
      <c r="P2135" s="1"/>
    </row>
    <row r="2136" spans="1:16">
      <c r="A2136" s="12">
        <v>62</v>
      </c>
      <c r="B2136" s="12">
        <v>641077</v>
      </c>
      <c r="C2136" s="12" t="s">
        <v>2293</v>
      </c>
      <c r="D2136" s="12" t="s">
        <v>2839</v>
      </c>
      <c r="E2136" s="17" t="s">
        <v>11545</v>
      </c>
      <c r="F2136" s="25" t="str">
        <f>LEFT(E2136,MIN(FIND({0,1,2,3,4,5,6,7,8,9},ASC(E2136)&amp;1234567890))-1)</f>
        <v>Tb</v>
      </c>
      <c r="G2136" s="25">
        <f t="shared" si="66"/>
        <v>3</v>
      </c>
      <c r="H2136" s="25">
        <f>VLOOKUP(F2136,Table!$A$2:$C$121,2,0)</f>
        <v>3</v>
      </c>
      <c r="I2136" s="26">
        <f>VLOOKUP(F2136,Table!$A$2:$C$121,3,0)</f>
        <v>6</v>
      </c>
      <c r="J2136" s="17" t="s">
        <v>72</v>
      </c>
      <c r="K2136" s="25" t="str">
        <f>LEFT(J2136,MIN(FIND({0,1,2,3,4,5,6,7,8,9},ASC(J2136)&amp;1234567890))-1)</f>
        <v>Ir</v>
      </c>
      <c r="L2136" s="25">
        <f t="shared" si="67"/>
        <v>1</v>
      </c>
      <c r="M2136" s="25">
        <f>VLOOKUP(K2136,Table!$A$2:$C$121,2,0)</f>
        <v>9</v>
      </c>
      <c r="N2136" s="26">
        <f>VLOOKUP(K2136,Table!$A$2:$C$121,3,0)</f>
        <v>6</v>
      </c>
      <c r="O2136" s="13" t="str">
        <f>VLOOKUP(A2136,Table!$U$1:$V$230,2,0)</f>
        <v>Orthorhombic</v>
      </c>
      <c r="P2136" s="1"/>
    </row>
    <row r="2137" spans="1:16">
      <c r="A2137" s="12">
        <v>62</v>
      </c>
      <c r="B2137" s="12">
        <v>641136</v>
      </c>
      <c r="C2137" s="12" t="s">
        <v>2293</v>
      </c>
      <c r="D2137" s="12" t="s">
        <v>2840</v>
      </c>
      <c r="E2137" s="17" t="s">
        <v>11981</v>
      </c>
      <c r="F2137" s="25" t="str">
        <f>LEFT(E2137,MIN(FIND({0,1,2,3,4,5,6,7,8,9},ASC(E2137)&amp;1234567890))-1)</f>
        <v>Tm</v>
      </c>
      <c r="G2137" s="25">
        <f t="shared" si="66"/>
        <v>3</v>
      </c>
      <c r="H2137" s="25">
        <f>VLOOKUP(F2137,Table!$A$2:$C$121,2,0)</f>
        <v>3</v>
      </c>
      <c r="I2137" s="26">
        <f>VLOOKUP(F2137,Table!$A$2:$C$121,3,0)</f>
        <v>6</v>
      </c>
      <c r="J2137" s="17" t="s">
        <v>72</v>
      </c>
      <c r="K2137" s="25" t="str">
        <f>LEFT(J2137,MIN(FIND({0,1,2,3,4,5,6,7,8,9},ASC(J2137)&amp;1234567890))-1)</f>
        <v>Ir</v>
      </c>
      <c r="L2137" s="25">
        <f t="shared" si="67"/>
        <v>1</v>
      </c>
      <c r="M2137" s="25">
        <f>VLOOKUP(K2137,Table!$A$2:$C$121,2,0)</f>
        <v>9</v>
      </c>
      <c r="N2137" s="26">
        <f>VLOOKUP(K2137,Table!$A$2:$C$121,3,0)</f>
        <v>6</v>
      </c>
      <c r="O2137" s="13" t="str">
        <f>VLOOKUP(A2137,Table!$U$1:$V$230,2,0)</f>
        <v>Orthorhombic</v>
      </c>
      <c r="P2137" s="1"/>
    </row>
    <row r="2138" spans="1:16">
      <c r="A2138" s="12">
        <v>62</v>
      </c>
      <c r="B2138" s="12">
        <v>641173</v>
      </c>
      <c r="C2138" s="12" t="s">
        <v>2293</v>
      </c>
      <c r="D2138" s="12" t="s">
        <v>2841</v>
      </c>
      <c r="E2138" s="17" t="s">
        <v>77</v>
      </c>
      <c r="F2138" s="25" t="str">
        <f>LEFT(E2138,MIN(FIND({0,1,2,3,4,5,6,7,8,9},ASC(E2138)&amp;1234567890))-1)</f>
        <v>Y</v>
      </c>
      <c r="G2138" s="25">
        <f t="shared" si="66"/>
        <v>3</v>
      </c>
      <c r="H2138" s="25">
        <f>VLOOKUP(F2138,Table!$A$2:$C$121,2,0)</f>
        <v>3</v>
      </c>
      <c r="I2138" s="26">
        <f>VLOOKUP(F2138,Table!$A$2:$C$121,3,0)</f>
        <v>5</v>
      </c>
      <c r="J2138" s="17" t="s">
        <v>72</v>
      </c>
      <c r="K2138" s="25" t="str">
        <f>LEFT(J2138,MIN(FIND({0,1,2,3,4,5,6,7,8,9},ASC(J2138)&amp;1234567890))-1)</f>
        <v>Ir</v>
      </c>
      <c r="L2138" s="25">
        <f t="shared" si="67"/>
        <v>1</v>
      </c>
      <c r="M2138" s="25">
        <f>VLOOKUP(K2138,Table!$A$2:$C$121,2,0)</f>
        <v>9</v>
      </c>
      <c r="N2138" s="26">
        <f>VLOOKUP(K2138,Table!$A$2:$C$121,3,0)</f>
        <v>6</v>
      </c>
      <c r="O2138" s="13" t="str">
        <f>VLOOKUP(A2138,Table!$U$1:$V$230,2,0)</f>
        <v>Orthorhombic</v>
      </c>
      <c r="P2138" s="1"/>
    </row>
    <row r="2139" spans="1:16">
      <c r="A2139" s="12">
        <v>62</v>
      </c>
      <c r="B2139" s="12">
        <v>641610</v>
      </c>
      <c r="C2139" s="12" t="s">
        <v>2293</v>
      </c>
      <c r="D2139" s="12" t="s">
        <v>2842</v>
      </c>
      <c r="E2139" s="17" t="s">
        <v>11999</v>
      </c>
      <c r="F2139" s="25" t="str">
        <f>LEFT(E2139,MIN(FIND({0,1,2,3,4,5,6,7,8,9},ASC(E2139)&amp;1234567890))-1)</f>
        <v>La</v>
      </c>
      <c r="G2139" s="25">
        <f t="shared" si="66"/>
        <v>3</v>
      </c>
      <c r="H2139" s="25">
        <f>VLOOKUP(F2139,Table!$A$2:$C$121,2,0)</f>
        <v>3</v>
      </c>
      <c r="I2139" s="26">
        <f>VLOOKUP(F2139,Table!$A$2:$C$121,3,0)</f>
        <v>6</v>
      </c>
      <c r="J2139" s="17" t="s">
        <v>434</v>
      </c>
      <c r="K2139" s="25" t="str">
        <f>LEFT(J2139,MIN(FIND({0,1,2,3,4,5,6,7,8,9},ASC(J2139)&amp;1234567890))-1)</f>
        <v>Os</v>
      </c>
      <c r="L2139" s="25">
        <f t="shared" si="67"/>
        <v>1</v>
      </c>
      <c r="M2139" s="25">
        <f>VLOOKUP(K2139,Table!$A$2:$C$121,2,0)</f>
        <v>8</v>
      </c>
      <c r="N2139" s="26">
        <f>VLOOKUP(K2139,Table!$A$2:$C$121,3,0)</f>
        <v>6</v>
      </c>
      <c r="O2139" s="13" t="str">
        <f>VLOOKUP(A2139,Table!$U$1:$V$230,2,0)</f>
        <v>Orthorhombic</v>
      </c>
      <c r="P2139" s="1"/>
    </row>
    <row r="2140" spans="1:16">
      <c r="A2140" s="12">
        <v>62</v>
      </c>
      <c r="B2140" s="12">
        <v>641727</v>
      </c>
      <c r="C2140" s="12" t="s">
        <v>2293</v>
      </c>
      <c r="D2140" s="12" t="s">
        <v>2843</v>
      </c>
      <c r="E2140" s="17" t="s">
        <v>11783</v>
      </c>
      <c r="F2140" s="25" t="str">
        <f>LEFT(E2140,MIN(FIND({0,1,2,3,4,5,6,7,8,9},ASC(E2140)&amp;1234567890))-1)</f>
        <v>La</v>
      </c>
      <c r="G2140" s="25">
        <f t="shared" si="66"/>
        <v>5</v>
      </c>
      <c r="H2140" s="25">
        <f>VLOOKUP(F2140,Table!$A$2:$C$121,2,0)</f>
        <v>3</v>
      </c>
      <c r="I2140" s="26">
        <f>VLOOKUP(F2140,Table!$A$2:$C$121,3,0)</f>
        <v>6</v>
      </c>
      <c r="J2140" s="17" t="s">
        <v>11316</v>
      </c>
      <c r="K2140" s="25" t="str">
        <f>LEFT(J2140,MIN(FIND({0,1,2,3,4,5,6,7,8,9},ASC(J2140)&amp;1234567890))-1)</f>
        <v>Rh</v>
      </c>
      <c r="L2140" s="25">
        <f t="shared" si="67"/>
        <v>4</v>
      </c>
      <c r="M2140" s="25">
        <f>VLOOKUP(K2140,Table!$A$2:$C$121,2,0)</f>
        <v>9</v>
      </c>
      <c r="N2140" s="26">
        <f>VLOOKUP(K2140,Table!$A$2:$C$121,3,0)</f>
        <v>5</v>
      </c>
      <c r="O2140" s="13" t="str">
        <f>VLOOKUP(A2140,Table!$U$1:$V$230,2,0)</f>
        <v>Orthorhombic</v>
      </c>
      <c r="P2140" s="1"/>
    </row>
    <row r="2141" spans="1:16">
      <c r="A2141" s="12">
        <v>62</v>
      </c>
      <c r="B2141" s="12">
        <v>641768</v>
      </c>
      <c r="C2141" s="12" t="s">
        <v>2293</v>
      </c>
      <c r="D2141" s="12" t="s">
        <v>2844</v>
      </c>
      <c r="E2141" s="17" t="s">
        <v>12007</v>
      </c>
      <c r="F2141" s="25" t="str">
        <f>LEFT(E2141,MIN(FIND({0,1,2,3,4,5,6,7,8,9},ASC(E2141)&amp;1234567890))-1)</f>
        <v>La</v>
      </c>
      <c r="G2141" s="25">
        <f t="shared" si="66"/>
        <v>7</v>
      </c>
      <c r="H2141" s="25">
        <f>VLOOKUP(F2141,Table!$A$2:$C$121,2,0)</f>
        <v>3</v>
      </c>
      <c r="I2141" s="26">
        <f>VLOOKUP(F2141,Table!$A$2:$C$121,3,0)</f>
        <v>6</v>
      </c>
      <c r="J2141" s="17" t="s">
        <v>11556</v>
      </c>
      <c r="K2141" s="25" t="str">
        <f>LEFT(J2141,MIN(FIND({0,1,2,3,4,5,6,7,8,9},ASC(J2141)&amp;1234567890))-1)</f>
        <v>Ru</v>
      </c>
      <c r="L2141" s="25">
        <f t="shared" si="67"/>
        <v>3</v>
      </c>
      <c r="M2141" s="25">
        <f>VLOOKUP(K2141,Table!$A$2:$C$121,2,0)</f>
        <v>8</v>
      </c>
      <c r="N2141" s="26">
        <f>VLOOKUP(K2141,Table!$A$2:$C$121,3,0)</f>
        <v>5</v>
      </c>
      <c r="O2141" s="13" t="str">
        <f>VLOOKUP(A2141,Table!$U$1:$V$230,2,0)</f>
        <v>Orthorhombic</v>
      </c>
      <c r="P2141" s="1"/>
    </row>
    <row r="2142" spans="1:16">
      <c r="A2142" s="12">
        <v>62</v>
      </c>
      <c r="B2142" s="12">
        <v>642448</v>
      </c>
      <c r="C2142" s="12" t="s">
        <v>2293</v>
      </c>
      <c r="D2142" s="12" t="s">
        <v>2845</v>
      </c>
      <c r="E2142" s="17" t="s">
        <v>11335</v>
      </c>
      <c r="F2142" s="25" t="str">
        <f>LEFT(E2142,MIN(FIND({0,1,2,3,4,5,6,7,8,9},ASC(E2142)&amp;1234567890))-1)</f>
        <v>Lu</v>
      </c>
      <c r="G2142" s="25">
        <f t="shared" si="66"/>
        <v>1</v>
      </c>
      <c r="H2142" s="25">
        <f>VLOOKUP(F2142,Table!$A$2:$C$121,2,0)</f>
        <v>3</v>
      </c>
      <c r="I2142" s="26">
        <f>VLOOKUP(F2142,Table!$A$2:$C$121,3,0)</f>
        <v>6</v>
      </c>
      <c r="J2142" s="17" t="s">
        <v>66</v>
      </c>
      <c r="K2142" s="25" t="str">
        <f>LEFT(J2142,MIN(FIND({0,1,2,3,4,5,6,7,8,9},ASC(J2142)&amp;1234567890))-1)</f>
        <v>Ni</v>
      </c>
      <c r="L2142" s="25">
        <f t="shared" si="67"/>
        <v>1</v>
      </c>
      <c r="M2142" s="25">
        <f>VLOOKUP(K2142,Table!$A$2:$C$121,2,0)</f>
        <v>10</v>
      </c>
      <c r="N2142" s="26">
        <f>VLOOKUP(K2142,Table!$A$2:$C$121,3,0)</f>
        <v>4</v>
      </c>
      <c r="O2142" s="13" t="str">
        <f>VLOOKUP(A2142,Table!$U$1:$V$230,2,0)</f>
        <v>Orthorhombic</v>
      </c>
      <c r="P2142" s="1"/>
    </row>
    <row r="2143" spans="1:16">
      <c r="A2143" s="12">
        <v>62</v>
      </c>
      <c r="B2143" s="12">
        <v>642480</v>
      </c>
      <c r="C2143" s="12" t="s">
        <v>2293</v>
      </c>
      <c r="D2143" s="12" t="s">
        <v>2846</v>
      </c>
      <c r="E2143" s="17" t="s">
        <v>12002</v>
      </c>
      <c r="F2143" s="25" t="str">
        <f>LEFT(E2143,MIN(FIND({0,1,2,3,4,5,6,7,8,9},ASC(E2143)&amp;1234567890))-1)</f>
        <v>Lu</v>
      </c>
      <c r="G2143" s="25">
        <f t="shared" si="66"/>
        <v>3</v>
      </c>
      <c r="H2143" s="25">
        <f>VLOOKUP(F2143,Table!$A$2:$C$121,2,0)</f>
        <v>3</v>
      </c>
      <c r="I2143" s="26">
        <f>VLOOKUP(F2143,Table!$A$2:$C$121,3,0)</f>
        <v>6</v>
      </c>
      <c r="J2143" s="17" t="s">
        <v>434</v>
      </c>
      <c r="K2143" s="25" t="str">
        <f>LEFT(J2143,MIN(FIND({0,1,2,3,4,5,6,7,8,9},ASC(J2143)&amp;1234567890))-1)</f>
        <v>Os</v>
      </c>
      <c r="L2143" s="25">
        <f t="shared" si="67"/>
        <v>1</v>
      </c>
      <c r="M2143" s="25">
        <f>VLOOKUP(K2143,Table!$A$2:$C$121,2,0)</f>
        <v>8</v>
      </c>
      <c r="N2143" s="26">
        <f>VLOOKUP(K2143,Table!$A$2:$C$121,3,0)</f>
        <v>6</v>
      </c>
      <c r="O2143" s="13" t="str">
        <f>VLOOKUP(A2143,Table!$U$1:$V$230,2,0)</f>
        <v>Orthorhombic</v>
      </c>
      <c r="P2143" s="1"/>
    </row>
    <row r="2144" spans="1:16">
      <c r="A2144" s="12">
        <v>62</v>
      </c>
      <c r="B2144" s="12">
        <v>642523</v>
      </c>
      <c r="C2144" s="12" t="s">
        <v>2293</v>
      </c>
      <c r="D2144" s="12" t="s">
        <v>2847</v>
      </c>
      <c r="E2144" s="17" t="s">
        <v>12000</v>
      </c>
      <c r="F2144" s="25" t="str">
        <f>LEFT(E2144,MIN(FIND({0,1,2,3,4,5,6,7,8,9},ASC(E2144)&amp;1234567890))-1)</f>
        <v>Lu</v>
      </c>
      <c r="G2144" s="25">
        <f t="shared" si="66"/>
        <v>2</v>
      </c>
      <c r="H2144" s="25">
        <f>VLOOKUP(F2144,Table!$A$2:$C$121,2,0)</f>
        <v>3</v>
      </c>
      <c r="I2144" s="26">
        <f>VLOOKUP(F2144,Table!$A$2:$C$121,3,0)</f>
        <v>6</v>
      </c>
      <c r="J2144" s="17" t="s">
        <v>539</v>
      </c>
      <c r="K2144" s="25" t="str">
        <f>LEFT(J2144,MIN(FIND({0,1,2,3,4,5,6,7,8,9},ASC(J2144)&amp;1234567890))-1)</f>
        <v>Pt</v>
      </c>
      <c r="L2144" s="25">
        <f t="shared" si="67"/>
        <v>1</v>
      </c>
      <c r="M2144" s="25">
        <f>VLOOKUP(K2144,Table!$A$2:$C$121,2,0)</f>
        <v>10</v>
      </c>
      <c r="N2144" s="26">
        <f>VLOOKUP(K2144,Table!$A$2:$C$121,3,0)</f>
        <v>6</v>
      </c>
      <c r="O2144" s="13" t="str">
        <f>VLOOKUP(A2144,Table!$U$1:$V$230,2,0)</f>
        <v>Orthorhombic</v>
      </c>
      <c r="P2144" s="1"/>
    </row>
    <row r="2145" spans="1:16">
      <c r="A2145" s="12">
        <v>62</v>
      </c>
      <c r="B2145" s="12">
        <v>642525</v>
      </c>
      <c r="C2145" s="12" t="s">
        <v>2293</v>
      </c>
      <c r="D2145" s="12" t="s">
        <v>2848</v>
      </c>
      <c r="E2145" s="17" t="s">
        <v>11777</v>
      </c>
      <c r="F2145" s="25" t="str">
        <f>LEFT(E2145,MIN(FIND({0,1,2,3,4,5,6,7,8,9},ASC(E2145)&amp;1234567890))-1)</f>
        <v>Lu</v>
      </c>
      <c r="G2145" s="25">
        <f t="shared" si="66"/>
        <v>5</v>
      </c>
      <c r="H2145" s="25">
        <f>VLOOKUP(F2145,Table!$A$2:$C$121,2,0)</f>
        <v>3</v>
      </c>
      <c r="I2145" s="26">
        <f>VLOOKUP(F2145,Table!$A$2:$C$121,3,0)</f>
        <v>6</v>
      </c>
      <c r="J2145" s="17" t="s">
        <v>11939</v>
      </c>
      <c r="K2145" s="25" t="str">
        <f>LEFT(J2145,MIN(FIND({0,1,2,3,4,5,6,7,8,9},ASC(J2145)&amp;1234567890))-1)</f>
        <v>Pt</v>
      </c>
      <c r="L2145" s="25">
        <f t="shared" si="67"/>
        <v>4</v>
      </c>
      <c r="M2145" s="25">
        <f>VLOOKUP(K2145,Table!$A$2:$C$121,2,0)</f>
        <v>10</v>
      </c>
      <c r="N2145" s="26">
        <f>VLOOKUP(K2145,Table!$A$2:$C$121,3,0)</f>
        <v>6</v>
      </c>
      <c r="O2145" s="13" t="str">
        <f>VLOOKUP(A2145,Table!$U$1:$V$230,2,0)</f>
        <v>Orthorhombic</v>
      </c>
      <c r="P2145" s="1"/>
    </row>
    <row r="2146" spans="1:16">
      <c r="A2146" s="12">
        <v>62</v>
      </c>
      <c r="B2146" s="12">
        <v>642527</v>
      </c>
      <c r="C2146" s="12" t="s">
        <v>2293</v>
      </c>
      <c r="D2146" s="12" t="s">
        <v>2849</v>
      </c>
      <c r="E2146" s="17" t="s">
        <v>12002</v>
      </c>
      <c r="F2146" s="25" t="str">
        <f>LEFT(E2146,MIN(FIND({0,1,2,3,4,5,6,7,8,9},ASC(E2146)&amp;1234567890))-1)</f>
        <v>Lu</v>
      </c>
      <c r="G2146" s="25">
        <f t="shared" si="66"/>
        <v>3</v>
      </c>
      <c r="H2146" s="25">
        <f>VLOOKUP(F2146,Table!$A$2:$C$121,2,0)</f>
        <v>3</v>
      </c>
      <c r="I2146" s="26">
        <f>VLOOKUP(F2146,Table!$A$2:$C$121,3,0)</f>
        <v>6</v>
      </c>
      <c r="J2146" s="17" t="s">
        <v>539</v>
      </c>
      <c r="K2146" s="25" t="str">
        <f>LEFT(J2146,MIN(FIND({0,1,2,3,4,5,6,7,8,9},ASC(J2146)&amp;1234567890))-1)</f>
        <v>Pt</v>
      </c>
      <c r="L2146" s="25">
        <f t="shared" si="67"/>
        <v>1</v>
      </c>
      <c r="M2146" s="25">
        <f>VLOOKUP(K2146,Table!$A$2:$C$121,2,0)</f>
        <v>10</v>
      </c>
      <c r="N2146" s="26">
        <f>VLOOKUP(K2146,Table!$A$2:$C$121,3,0)</f>
        <v>6</v>
      </c>
      <c r="O2146" s="13" t="str">
        <f>VLOOKUP(A2146,Table!$U$1:$V$230,2,0)</f>
        <v>Orthorhombic</v>
      </c>
      <c r="P2146" s="1"/>
    </row>
    <row r="2147" spans="1:16">
      <c r="A2147" s="12">
        <v>62</v>
      </c>
      <c r="B2147" s="12">
        <v>642529</v>
      </c>
      <c r="C2147" s="12" t="s">
        <v>2293</v>
      </c>
      <c r="D2147" s="12" t="s">
        <v>2850</v>
      </c>
      <c r="E2147" s="17" t="s">
        <v>11335</v>
      </c>
      <c r="F2147" s="25" t="str">
        <f>LEFT(E2147,MIN(FIND({0,1,2,3,4,5,6,7,8,9},ASC(E2147)&amp;1234567890))-1)</f>
        <v>Lu</v>
      </c>
      <c r="G2147" s="25">
        <f t="shared" si="66"/>
        <v>1</v>
      </c>
      <c r="H2147" s="25">
        <f>VLOOKUP(F2147,Table!$A$2:$C$121,2,0)</f>
        <v>3</v>
      </c>
      <c r="I2147" s="26">
        <f>VLOOKUP(F2147,Table!$A$2:$C$121,3,0)</f>
        <v>6</v>
      </c>
      <c r="J2147" s="17" t="s">
        <v>539</v>
      </c>
      <c r="K2147" s="25" t="str">
        <f>LEFT(J2147,MIN(FIND({0,1,2,3,4,5,6,7,8,9},ASC(J2147)&amp;1234567890))-1)</f>
        <v>Pt</v>
      </c>
      <c r="L2147" s="25">
        <f t="shared" si="67"/>
        <v>1</v>
      </c>
      <c r="M2147" s="25">
        <f>VLOOKUP(K2147,Table!$A$2:$C$121,2,0)</f>
        <v>10</v>
      </c>
      <c r="N2147" s="26">
        <f>VLOOKUP(K2147,Table!$A$2:$C$121,3,0)</f>
        <v>6</v>
      </c>
      <c r="O2147" s="13" t="str">
        <f>VLOOKUP(A2147,Table!$U$1:$V$230,2,0)</f>
        <v>Orthorhombic</v>
      </c>
      <c r="P2147" s="1"/>
    </row>
    <row r="2148" spans="1:16">
      <c r="A2148" s="12">
        <v>62</v>
      </c>
      <c r="B2148" s="12">
        <v>642555</v>
      </c>
      <c r="C2148" s="12" t="s">
        <v>2293</v>
      </c>
      <c r="D2148" s="12" t="s">
        <v>2851</v>
      </c>
      <c r="E2148" s="17" t="s">
        <v>12002</v>
      </c>
      <c r="F2148" s="25" t="str">
        <f>LEFT(E2148,MIN(FIND({0,1,2,3,4,5,6,7,8,9},ASC(E2148)&amp;1234567890))-1)</f>
        <v>Lu</v>
      </c>
      <c r="G2148" s="25">
        <f t="shared" si="66"/>
        <v>3</v>
      </c>
      <c r="H2148" s="25">
        <f>VLOOKUP(F2148,Table!$A$2:$C$121,2,0)</f>
        <v>3</v>
      </c>
      <c r="I2148" s="26">
        <f>VLOOKUP(F2148,Table!$A$2:$C$121,3,0)</f>
        <v>6</v>
      </c>
      <c r="J2148" s="17" t="s">
        <v>341</v>
      </c>
      <c r="K2148" s="25" t="str">
        <f>LEFT(J2148,MIN(FIND({0,1,2,3,4,5,6,7,8,9},ASC(J2148)&amp;1234567890))-1)</f>
        <v>Ru</v>
      </c>
      <c r="L2148" s="25">
        <f t="shared" si="67"/>
        <v>1</v>
      </c>
      <c r="M2148" s="25">
        <f>VLOOKUP(K2148,Table!$A$2:$C$121,2,0)</f>
        <v>8</v>
      </c>
      <c r="N2148" s="26">
        <f>VLOOKUP(K2148,Table!$A$2:$C$121,3,0)</f>
        <v>5</v>
      </c>
      <c r="O2148" s="13" t="str">
        <f>VLOOKUP(A2148,Table!$U$1:$V$230,2,0)</f>
        <v>Orthorhombic</v>
      </c>
      <c r="P2148" s="1"/>
    </row>
    <row r="2149" spans="1:16">
      <c r="A2149" s="12">
        <v>62</v>
      </c>
      <c r="B2149" s="12">
        <v>642574</v>
      </c>
      <c r="C2149" s="12" t="s">
        <v>2293</v>
      </c>
      <c r="D2149" s="12" t="s">
        <v>2852</v>
      </c>
      <c r="E2149" s="17" t="s">
        <v>12000</v>
      </c>
      <c r="F2149" s="25" t="str">
        <f>LEFT(E2149,MIN(FIND({0,1,2,3,4,5,6,7,8,9},ASC(E2149)&amp;1234567890))-1)</f>
        <v>Lu</v>
      </c>
      <c r="G2149" s="25">
        <f t="shared" si="66"/>
        <v>2</v>
      </c>
      <c r="H2149" s="25">
        <f>VLOOKUP(F2149,Table!$A$2:$C$121,2,0)</f>
        <v>3</v>
      </c>
      <c r="I2149" s="26">
        <f>VLOOKUP(F2149,Table!$A$2:$C$121,3,0)</f>
        <v>6</v>
      </c>
      <c r="J2149" s="17" t="s">
        <v>336</v>
      </c>
      <c r="K2149" s="25" t="str">
        <f>LEFT(J2149,MIN(FIND({0,1,2,3,4,5,6,7,8,9},ASC(J2149)&amp;1234567890))-1)</f>
        <v>S</v>
      </c>
      <c r="L2149" s="25">
        <f t="shared" si="67"/>
        <v>3</v>
      </c>
      <c r="M2149" s="25">
        <f>VLOOKUP(K2149,Table!$A$2:$C$121,2,0)</f>
        <v>16</v>
      </c>
      <c r="N2149" s="26">
        <f>VLOOKUP(K2149,Table!$A$2:$C$121,3,0)</f>
        <v>3</v>
      </c>
      <c r="O2149" s="13" t="str">
        <f>VLOOKUP(A2149,Table!$U$1:$V$230,2,0)</f>
        <v>Orthorhombic</v>
      </c>
      <c r="P2149" s="1"/>
    </row>
    <row r="2150" spans="1:16">
      <c r="A2150" s="12">
        <v>62</v>
      </c>
      <c r="B2150" s="12">
        <v>642637</v>
      </c>
      <c r="C2150" s="12" t="s">
        <v>2293</v>
      </c>
      <c r="D2150" s="12" t="s">
        <v>2853</v>
      </c>
      <c r="E2150" s="17" t="s">
        <v>11335</v>
      </c>
      <c r="F2150" s="25" t="str">
        <f>LEFT(E2150,MIN(FIND({0,1,2,3,4,5,6,7,8,9},ASC(E2150)&amp;1234567890))-1)</f>
        <v>Lu</v>
      </c>
      <c r="G2150" s="25">
        <f t="shared" si="66"/>
        <v>1</v>
      </c>
      <c r="H2150" s="25">
        <f>VLOOKUP(F2150,Table!$A$2:$C$121,2,0)</f>
        <v>3</v>
      </c>
      <c r="I2150" s="26">
        <f>VLOOKUP(F2150,Table!$A$2:$C$121,3,0)</f>
        <v>6</v>
      </c>
      <c r="J2150" s="17" t="s">
        <v>11839</v>
      </c>
      <c r="K2150" s="25" t="str">
        <f>LEFT(J2150,MIN(FIND({0,1,2,3,4,5,6,7,8,9},ASC(J2150)&amp;1234567890))-1)</f>
        <v>Zn</v>
      </c>
      <c r="L2150" s="25">
        <f t="shared" si="67"/>
        <v>3</v>
      </c>
      <c r="M2150" s="25">
        <f>VLOOKUP(K2150,Table!$A$2:$C$121,2,0)</f>
        <v>12</v>
      </c>
      <c r="N2150" s="26">
        <f>VLOOKUP(K2150,Table!$A$2:$C$121,3,0)</f>
        <v>4</v>
      </c>
      <c r="O2150" s="13" t="str">
        <f>VLOOKUP(A2150,Table!$U$1:$V$230,2,0)</f>
        <v>Orthorhombic</v>
      </c>
      <c r="P2150" s="1"/>
    </row>
    <row r="2151" spans="1:16">
      <c r="A2151" s="12">
        <v>62</v>
      </c>
      <c r="B2151" s="12">
        <v>642744</v>
      </c>
      <c r="C2151" s="12" t="s">
        <v>2293</v>
      </c>
      <c r="D2151" s="12" t="s">
        <v>2854</v>
      </c>
      <c r="E2151" s="17" t="s">
        <v>11894</v>
      </c>
      <c r="F2151" s="25" t="str">
        <f>LEFT(E2151,MIN(FIND({0,1,2,3,4,5,6,7,8,9},ASC(E2151)&amp;1234567890))-1)</f>
        <v>Mg</v>
      </c>
      <c r="G2151" s="25">
        <f t="shared" si="66"/>
        <v>2</v>
      </c>
      <c r="H2151" s="25">
        <f>VLOOKUP(F2151,Table!$A$2:$C$121,2,0)</f>
        <v>2</v>
      </c>
      <c r="I2151" s="26">
        <f>VLOOKUP(F2151,Table!$A$2:$C$121,3,0)</f>
        <v>3</v>
      </c>
      <c r="J2151" s="17" t="s">
        <v>586</v>
      </c>
      <c r="K2151" s="25" t="str">
        <f>LEFT(J2151,MIN(FIND({0,1,2,3,4,5,6,7,8,9},ASC(J2151)&amp;1234567890))-1)</f>
        <v>Pb</v>
      </c>
      <c r="L2151" s="25">
        <f t="shared" si="67"/>
        <v>1</v>
      </c>
      <c r="M2151" s="25">
        <f>VLOOKUP(K2151,Table!$A$2:$C$121,2,0)</f>
        <v>14</v>
      </c>
      <c r="N2151" s="26">
        <f>VLOOKUP(K2151,Table!$A$2:$C$121,3,0)</f>
        <v>6</v>
      </c>
      <c r="O2151" s="13" t="str">
        <f>VLOOKUP(A2151,Table!$U$1:$V$230,2,0)</f>
        <v>Orthorhombic</v>
      </c>
      <c r="P2151" s="1"/>
    </row>
    <row r="2152" spans="1:16">
      <c r="A2152" s="12">
        <v>62</v>
      </c>
      <c r="B2152" s="12">
        <v>645587</v>
      </c>
      <c r="C2152" s="12" t="s">
        <v>2293</v>
      </c>
      <c r="D2152" s="12" t="s">
        <v>2855</v>
      </c>
      <c r="E2152" s="17" t="s">
        <v>11576</v>
      </c>
      <c r="F2152" s="25" t="str">
        <f>LEFT(E2152,MIN(FIND({0,1,2,3,4,5,6,7,8,9},ASC(E2152)&amp;1234567890))-1)</f>
        <v>Nd</v>
      </c>
      <c r="G2152" s="25">
        <f t="shared" si="66"/>
        <v>3</v>
      </c>
      <c r="H2152" s="25">
        <f>VLOOKUP(F2152,Table!$A$2:$C$121,2,0)</f>
        <v>3</v>
      </c>
      <c r="I2152" s="26">
        <f>VLOOKUP(F2152,Table!$A$2:$C$121,3,0)</f>
        <v>6</v>
      </c>
      <c r="J2152" s="17" t="s">
        <v>66</v>
      </c>
      <c r="K2152" s="25" t="str">
        <f>LEFT(J2152,MIN(FIND({0,1,2,3,4,5,6,7,8,9},ASC(J2152)&amp;1234567890))-1)</f>
        <v>Ni</v>
      </c>
      <c r="L2152" s="25">
        <f t="shared" si="67"/>
        <v>1</v>
      </c>
      <c r="M2152" s="25">
        <f>VLOOKUP(K2152,Table!$A$2:$C$121,2,0)</f>
        <v>10</v>
      </c>
      <c r="N2152" s="26">
        <f>VLOOKUP(K2152,Table!$A$2:$C$121,3,0)</f>
        <v>4</v>
      </c>
      <c r="O2152" s="13" t="str">
        <f>VLOOKUP(A2152,Table!$U$1:$V$230,2,0)</f>
        <v>Orthorhombic</v>
      </c>
      <c r="P2152" s="1"/>
    </row>
    <row r="2153" spans="1:16">
      <c r="A2153" s="12">
        <v>62</v>
      </c>
      <c r="B2153" s="12">
        <v>645668</v>
      </c>
      <c r="C2153" s="12" t="s">
        <v>2293</v>
      </c>
      <c r="D2153" s="12" t="s">
        <v>2856</v>
      </c>
      <c r="E2153" s="17" t="s">
        <v>11576</v>
      </c>
      <c r="F2153" s="25" t="str">
        <f>LEFT(E2153,MIN(FIND({0,1,2,3,4,5,6,7,8,9},ASC(E2153)&amp;1234567890))-1)</f>
        <v>Nd</v>
      </c>
      <c r="G2153" s="25">
        <f t="shared" si="66"/>
        <v>3</v>
      </c>
      <c r="H2153" s="25">
        <f>VLOOKUP(F2153,Table!$A$2:$C$121,2,0)</f>
        <v>3</v>
      </c>
      <c r="I2153" s="26">
        <f>VLOOKUP(F2153,Table!$A$2:$C$121,3,0)</f>
        <v>6</v>
      </c>
      <c r="J2153" s="17" t="s">
        <v>434</v>
      </c>
      <c r="K2153" s="25" t="str">
        <f>LEFT(J2153,MIN(FIND({0,1,2,3,4,5,6,7,8,9},ASC(J2153)&amp;1234567890))-1)</f>
        <v>Os</v>
      </c>
      <c r="L2153" s="25">
        <f t="shared" si="67"/>
        <v>1</v>
      </c>
      <c r="M2153" s="25">
        <f>VLOOKUP(K2153,Table!$A$2:$C$121,2,0)</f>
        <v>8</v>
      </c>
      <c r="N2153" s="26">
        <f>VLOOKUP(K2153,Table!$A$2:$C$121,3,0)</f>
        <v>6</v>
      </c>
      <c r="O2153" s="13" t="str">
        <f>VLOOKUP(A2153,Table!$U$1:$V$230,2,0)</f>
        <v>Orthorhombic</v>
      </c>
      <c r="P2153" s="1"/>
    </row>
    <row r="2154" spans="1:16">
      <c r="A2154" s="12">
        <v>62</v>
      </c>
      <c r="B2154" s="12">
        <v>645695</v>
      </c>
      <c r="C2154" s="12" t="s">
        <v>2293</v>
      </c>
      <c r="D2154" s="12" t="s">
        <v>2857</v>
      </c>
      <c r="E2154" s="17" t="s">
        <v>11782</v>
      </c>
      <c r="F2154" s="25" t="str">
        <f>LEFT(E2154,MIN(FIND({0,1,2,3,4,5,6,7,8,9},ASC(E2154)&amp;1234567890))-1)</f>
        <v>Nd</v>
      </c>
      <c r="G2154" s="25">
        <f t="shared" si="66"/>
        <v>5</v>
      </c>
      <c r="H2154" s="25">
        <f>VLOOKUP(F2154,Table!$A$2:$C$121,2,0)</f>
        <v>3</v>
      </c>
      <c r="I2154" s="26">
        <f>VLOOKUP(F2154,Table!$A$2:$C$121,3,0)</f>
        <v>6</v>
      </c>
      <c r="J2154" s="17" t="s">
        <v>11943</v>
      </c>
      <c r="K2154" s="25" t="str">
        <f>LEFT(J2154,MIN(FIND({0,1,2,3,4,5,6,7,8,9},ASC(J2154)&amp;1234567890))-1)</f>
        <v>Pb</v>
      </c>
      <c r="L2154" s="25">
        <f t="shared" si="67"/>
        <v>4</v>
      </c>
      <c r="M2154" s="25">
        <f>VLOOKUP(K2154,Table!$A$2:$C$121,2,0)</f>
        <v>14</v>
      </c>
      <c r="N2154" s="26">
        <f>VLOOKUP(K2154,Table!$A$2:$C$121,3,0)</f>
        <v>6</v>
      </c>
      <c r="O2154" s="13" t="str">
        <f>VLOOKUP(A2154,Table!$U$1:$V$230,2,0)</f>
        <v>Orthorhombic</v>
      </c>
      <c r="P2154" s="1"/>
    </row>
    <row r="2155" spans="1:16">
      <c r="A2155" s="12">
        <v>62</v>
      </c>
      <c r="B2155" s="12">
        <v>645730</v>
      </c>
      <c r="C2155" s="12" t="s">
        <v>2293</v>
      </c>
      <c r="D2155" s="12" t="s">
        <v>2858</v>
      </c>
      <c r="E2155" s="17" t="s">
        <v>615</v>
      </c>
      <c r="F2155" s="25" t="str">
        <f>LEFT(E2155,MIN(FIND({0,1,2,3,4,5,6,7,8,9},ASC(E2155)&amp;1234567890))-1)</f>
        <v>Nd</v>
      </c>
      <c r="G2155" s="25">
        <f t="shared" si="66"/>
        <v>1</v>
      </c>
      <c r="H2155" s="25">
        <f>VLOOKUP(F2155,Table!$A$2:$C$121,2,0)</f>
        <v>3</v>
      </c>
      <c r="I2155" s="26">
        <f>VLOOKUP(F2155,Table!$A$2:$C$121,3,0)</f>
        <v>6</v>
      </c>
      <c r="J2155" s="17" t="s">
        <v>539</v>
      </c>
      <c r="K2155" s="25" t="str">
        <f>LEFT(J2155,MIN(FIND({0,1,2,3,4,5,6,7,8,9},ASC(J2155)&amp;1234567890))-1)</f>
        <v>Pt</v>
      </c>
      <c r="L2155" s="25">
        <f t="shared" si="67"/>
        <v>1</v>
      </c>
      <c r="M2155" s="25">
        <f>VLOOKUP(K2155,Table!$A$2:$C$121,2,0)</f>
        <v>10</v>
      </c>
      <c r="N2155" s="26">
        <f>VLOOKUP(K2155,Table!$A$2:$C$121,3,0)</f>
        <v>6</v>
      </c>
      <c r="O2155" s="13" t="str">
        <f>VLOOKUP(A2155,Table!$U$1:$V$230,2,0)</f>
        <v>Orthorhombic</v>
      </c>
      <c r="P2155" s="1"/>
    </row>
    <row r="2156" spans="1:16">
      <c r="A2156" s="12">
        <v>62</v>
      </c>
      <c r="B2156" s="12">
        <v>645762</v>
      </c>
      <c r="C2156" s="12" t="s">
        <v>2293</v>
      </c>
      <c r="D2156" s="12" t="s">
        <v>2859</v>
      </c>
      <c r="E2156" s="17" t="s">
        <v>11782</v>
      </c>
      <c r="F2156" s="25" t="str">
        <f>LEFT(E2156,MIN(FIND({0,1,2,3,4,5,6,7,8,9},ASC(E2156)&amp;1234567890))-1)</f>
        <v>Nd</v>
      </c>
      <c r="G2156" s="25">
        <f t="shared" si="66"/>
        <v>5</v>
      </c>
      <c r="H2156" s="25">
        <f>VLOOKUP(F2156,Table!$A$2:$C$121,2,0)</f>
        <v>3</v>
      </c>
      <c r="I2156" s="26">
        <f>VLOOKUP(F2156,Table!$A$2:$C$121,3,0)</f>
        <v>6</v>
      </c>
      <c r="J2156" s="17" t="s">
        <v>11316</v>
      </c>
      <c r="K2156" s="25" t="str">
        <f>LEFT(J2156,MIN(FIND({0,1,2,3,4,5,6,7,8,9},ASC(J2156)&amp;1234567890))-1)</f>
        <v>Rh</v>
      </c>
      <c r="L2156" s="25">
        <f t="shared" si="67"/>
        <v>4</v>
      </c>
      <c r="M2156" s="25">
        <f>VLOOKUP(K2156,Table!$A$2:$C$121,2,0)</f>
        <v>9</v>
      </c>
      <c r="N2156" s="26">
        <f>VLOOKUP(K2156,Table!$A$2:$C$121,3,0)</f>
        <v>5</v>
      </c>
      <c r="O2156" s="13" t="str">
        <f>VLOOKUP(A2156,Table!$U$1:$V$230,2,0)</f>
        <v>Orthorhombic</v>
      </c>
      <c r="P2156" s="1"/>
    </row>
    <row r="2157" spans="1:16">
      <c r="A2157" s="12">
        <v>62</v>
      </c>
      <c r="B2157" s="12">
        <v>645767</v>
      </c>
      <c r="C2157" s="12" t="s">
        <v>2293</v>
      </c>
      <c r="D2157" s="12" t="s">
        <v>2860</v>
      </c>
      <c r="E2157" s="17" t="s">
        <v>12008</v>
      </c>
      <c r="F2157" s="25" t="str">
        <f>LEFT(E2157,MIN(FIND({0,1,2,3,4,5,6,7,8,9},ASC(E2157)&amp;1234567890))-1)</f>
        <v>Nd</v>
      </c>
      <c r="G2157" s="25">
        <f t="shared" si="66"/>
        <v>4</v>
      </c>
      <c r="H2157" s="25">
        <f>VLOOKUP(F2157,Table!$A$2:$C$121,2,0)</f>
        <v>3</v>
      </c>
      <c r="I2157" s="26">
        <f>VLOOKUP(F2157,Table!$A$2:$C$121,3,0)</f>
        <v>6</v>
      </c>
      <c r="J2157" s="17" t="s">
        <v>11294</v>
      </c>
      <c r="K2157" s="25" t="str">
        <f>LEFT(J2157,MIN(FIND({0,1,2,3,4,5,6,7,8,9},ASC(J2157)&amp;1234567890))-1)</f>
        <v>Rh</v>
      </c>
      <c r="L2157" s="25">
        <f t="shared" si="67"/>
        <v>1</v>
      </c>
      <c r="M2157" s="25">
        <f>VLOOKUP(K2157,Table!$A$2:$C$121,2,0)</f>
        <v>9</v>
      </c>
      <c r="N2157" s="26">
        <f>VLOOKUP(K2157,Table!$A$2:$C$121,3,0)</f>
        <v>5</v>
      </c>
      <c r="O2157" s="13" t="str">
        <f>VLOOKUP(A2157,Table!$U$1:$V$230,2,0)</f>
        <v>Orthorhombic</v>
      </c>
      <c r="P2157" s="1"/>
    </row>
    <row r="2158" spans="1:16">
      <c r="A2158" s="12">
        <v>62</v>
      </c>
      <c r="B2158" s="12">
        <v>645795</v>
      </c>
      <c r="C2158" s="12" t="s">
        <v>2293</v>
      </c>
      <c r="D2158" s="12" t="s">
        <v>2861</v>
      </c>
      <c r="E2158" s="17" t="s">
        <v>11576</v>
      </c>
      <c r="F2158" s="25" t="str">
        <f>LEFT(E2158,MIN(FIND({0,1,2,3,4,5,6,7,8,9},ASC(E2158)&amp;1234567890))-1)</f>
        <v>Nd</v>
      </c>
      <c r="G2158" s="25">
        <f t="shared" si="66"/>
        <v>3</v>
      </c>
      <c r="H2158" s="25">
        <f>VLOOKUP(F2158,Table!$A$2:$C$121,2,0)</f>
        <v>3</v>
      </c>
      <c r="I2158" s="26">
        <f>VLOOKUP(F2158,Table!$A$2:$C$121,3,0)</f>
        <v>6</v>
      </c>
      <c r="J2158" s="17" t="s">
        <v>341</v>
      </c>
      <c r="K2158" s="25" t="str">
        <f>LEFT(J2158,MIN(FIND({0,1,2,3,4,5,6,7,8,9},ASC(J2158)&amp;1234567890))-1)</f>
        <v>Ru</v>
      </c>
      <c r="L2158" s="25">
        <f t="shared" si="67"/>
        <v>1</v>
      </c>
      <c r="M2158" s="25">
        <f>VLOOKUP(K2158,Table!$A$2:$C$121,2,0)</f>
        <v>8</v>
      </c>
      <c r="N2158" s="26">
        <f>VLOOKUP(K2158,Table!$A$2:$C$121,3,0)</f>
        <v>5</v>
      </c>
      <c r="O2158" s="13" t="str">
        <f>VLOOKUP(A2158,Table!$U$1:$V$230,2,0)</f>
        <v>Orthorhombic</v>
      </c>
      <c r="P2158" s="1"/>
    </row>
    <row r="2159" spans="1:16">
      <c r="A2159" s="12">
        <v>62</v>
      </c>
      <c r="B2159" s="12">
        <v>645800</v>
      </c>
      <c r="C2159" s="12" t="s">
        <v>2293</v>
      </c>
      <c r="D2159" s="12" t="s">
        <v>2862</v>
      </c>
      <c r="E2159" s="17" t="s">
        <v>12009</v>
      </c>
      <c r="F2159" s="25" t="str">
        <f>LEFT(E2159,MIN(FIND({0,1,2,3,4,5,6,7,8,9},ASC(E2159)&amp;1234567890))-1)</f>
        <v>Nd</v>
      </c>
      <c r="G2159" s="25">
        <f t="shared" si="66"/>
        <v>7</v>
      </c>
      <c r="H2159" s="25">
        <f>VLOOKUP(F2159,Table!$A$2:$C$121,2,0)</f>
        <v>3</v>
      </c>
      <c r="I2159" s="26">
        <f>VLOOKUP(F2159,Table!$A$2:$C$121,3,0)</f>
        <v>6</v>
      </c>
      <c r="J2159" s="17" t="s">
        <v>11556</v>
      </c>
      <c r="K2159" s="25" t="str">
        <f>LEFT(J2159,MIN(FIND({0,1,2,3,4,5,6,7,8,9},ASC(J2159)&amp;1234567890))-1)</f>
        <v>Ru</v>
      </c>
      <c r="L2159" s="25">
        <f t="shared" si="67"/>
        <v>3</v>
      </c>
      <c r="M2159" s="25">
        <f>VLOOKUP(K2159,Table!$A$2:$C$121,2,0)</f>
        <v>8</v>
      </c>
      <c r="N2159" s="26">
        <f>VLOOKUP(K2159,Table!$A$2:$C$121,3,0)</f>
        <v>5</v>
      </c>
      <c r="O2159" s="13" t="str">
        <f>VLOOKUP(A2159,Table!$U$1:$V$230,2,0)</f>
        <v>Orthorhombic</v>
      </c>
      <c r="P2159" s="1"/>
    </row>
    <row r="2160" spans="1:16">
      <c r="A2160" s="12">
        <v>62</v>
      </c>
      <c r="B2160" s="12">
        <v>645983</v>
      </c>
      <c r="C2160" s="12" t="s">
        <v>2293</v>
      </c>
      <c r="D2160" s="12" t="s">
        <v>2863</v>
      </c>
      <c r="E2160" s="17" t="s">
        <v>11782</v>
      </c>
      <c r="F2160" s="25" t="str">
        <f>LEFT(E2160,MIN(FIND({0,1,2,3,4,5,6,7,8,9},ASC(E2160)&amp;1234567890))-1)</f>
        <v>Nd</v>
      </c>
      <c r="G2160" s="25">
        <f t="shared" si="66"/>
        <v>5</v>
      </c>
      <c r="H2160" s="25">
        <f>VLOOKUP(F2160,Table!$A$2:$C$121,2,0)</f>
        <v>3</v>
      </c>
      <c r="I2160" s="26">
        <f>VLOOKUP(F2160,Table!$A$2:$C$121,3,0)</f>
        <v>6</v>
      </c>
      <c r="J2160" s="17" t="s">
        <v>11725</v>
      </c>
      <c r="K2160" s="25" t="str">
        <f>LEFT(J2160,MIN(FIND({0,1,2,3,4,5,6,7,8,9},ASC(J2160)&amp;1234567890))-1)</f>
        <v>Si</v>
      </c>
      <c r="L2160" s="25">
        <f t="shared" si="67"/>
        <v>4</v>
      </c>
      <c r="M2160" s="25">
        <f>VLOOKUP(K2160,Table!$A$2:$C$121,2,0)</f>
        <v>14</v>
      </c>
      <c r="N2160" s="26">
        <f>VLOOKUP(K2160,Table!$A$2:$C$121,3,0)</f>
        <v>3</v>
      </c>
      <c r="O2160" s="13" t="str">
        <f>VLOOKUP(A2160,Table!$U$1:$V$230,2,0)</f>
        <v>Orthorhombic</v>
      </c>
      <c r="P2160" s="1"/>
    </row>
    <row r="2161" spans="1:16">
      <c r="A2161" s="12">
        <v>62</v>
      </c>
      <c r="B2161" s="12">
        <v>645995</v>
      </c>
      <c r="C2161" s="12" t="s">
        <v>2293</v>
      </c>
      <c r="D2161" s="12" t="s">
        <v>2864</v>
      </c>
      <c r="E2161" s="17" t="s">
        <v>11782</v>
      </c>
      <c r="F2161" s="25" t="str">
        <f>LEFT(E2161,MIN(FIND({0,1,2,3,4,5,6,7,8,9},ASC(E2161)&amp;1234567890))-1)</f>
        <v>Nd</v>
      </c>
      <c r="G2161" s="25">
        <f t="shared" si="66"/>
        <v>5</v>
      </c>
      <c r="H2161" s="25">
        <f>VLOOKUP(F2161,Table!$A$2:$C$121,2,0)</f>
        <v>3</v>
      </c>
      <c r="I2161" s="26">
        <f>VLOOKUP(F2161,Table!$A$2:$C$121,3,0)</f>
        <v>6</v>
      </c>
      <c r="J2161" s="17" t="s">
        <v>599</v>
      </c>
      <c r="K2161" s="25" t="str">
        <f>LEFT(J2161,MIN(FIND({0,1,2,3,4,5,6,7,8,9},ASC(J2161)&amp;1234567890))-1)</f>
        <v>Sn</v>
      </c>
      <c r="L2161" s="25">
        <f t="shared" si="67"/>
        <v>4</v>
      </c>
      <c r="M2161" s="25">
        <f>VLOOKUP(K2161,Table!$A$2:$C$121,2,0)</f>
        <v>14</v>
      </c>
      <c r="N2161" s="26">
        <f>VLOOKUP(K2161,Table!$A$2:$C$121,3,0)</f>
        <v>5</v>
      </c>
      <c r="O2161" s="13" t="str">
        <f>VLOOKUP(A2161,Table!$U$1:$V$230,2,0)</f>
        <v>Orthorhombic</v>
      </c>
      <c r="P2161" s="1"/>
    </row>
    <row r="2162" spans="1:16">
      <c r="A2162" s="12">
        <v>62</v>
      </c>
      <c r="B2162" s="12">
        <v>646076</v>
      </c>
      <c r="C2162" s="12" t="s">
        <v>2293</v>
      </c>
      <c r="D2162" s="12" t="s">
        <v>2865</v>
      </c>
      <c r="E2162" s="17" t="s">
        <v>615</v>
      </c>
      <c r="F2162" s="25" t="str">
        <f>LEFT(E2162,MIN(FIND({0,1,2,3,4,5,6,7,8,9},ASC(E2162)&amp;1234567890))-1)</f>
        <v>Nd</v>
      </c>
      <c r="G2162" s="25">
        <f t="shared" si="66"/>
        <v>1</v>
      </c>
      <c r="H2162" s="25">
        <f>VLOOKUP(F2162,Table!$A$2:$C$121,2,0)</f>
        <v>3</v>
      </c>
      <c r="I2162" s="26">
        <f>VLOOKUP(F2162,Table!$A$2:$C$121,3,0)</f>
        <v>6</v>
      </c>
      <c r="J2162" s="17" t="s">
        <v>11839</v>
      </c>
      <c r="K2162" s="25" t="str">
        <f>LEFT(J2162,MIN(FIND({0,1,2,3,4,5,6,7,8,9},ASC(J2162)&amp;1234567890))-1)</f>
        <v>Zn</v>
      </c>
      <c r="L2162" s="25">
        <f t="shared" si="67"/>
        <v>3</v>
      </c>
      <c r="M2162" s="25">
        <f>VLOOKUP(K2162,Table!$A$2:$C$121,2,0)</f>
        <v>12</v>
      </c>
      <c r="N2162" s="26">
        <f>VLOOKUP(K2162,Table!$A$2:$C$121,3,0)</f>
        <v>4</v>
      </c>
      <c r="O2162" s="13" t="str">
        <f>VLOOKUP(A2162,Table!$U$1:$V$230,2,0)</f>
        <v>Orthorhombic</v>
      </c>
      <c r="P2162" s="1"/>
    </row>
    <row r="2163" spans="1:16">
      <c r="A2163" s="12">
        <v>62</v>
      </c>
      <c r="B2163" s="12">
        <v>646228</v>
      </c>
      <c r="C2163" s="12" t="s">
        <v>2293</v>
      </c>
      <c r="D2163" s="12" t="s">
        <v>2866</v>
      </c>
      <c r="E2163" s="17" t="s">
        <v>12003</v>
      </c>
      <c r="F2163" s="25" t="str">
        <f>LEFT(E2163,MIN(FIND({0,1,2,3,4,5,6,7,8,9},ASC(E2163)&amp;1234567890))-1)</f>
        <v>Pr</v>
      </c>
      <c r="G2163" s="25">
        <f t="shared" si="66"/>
        <v>3</v>
      </c>
      <c r="H2163" s="25">
        <f>VLOOKUP(F2163,Table!$A$2:$C$121,2,0)</f>
        <v>3</v>
      </c>
      <c r="I2163" s="26">
        <f>VLOOKUP(F2163,Table!$A$2:$C$121,3,0)</f>
        <v>6</v>
      </c>
      <c r="J2163" s="17" t="s">
        <v>66</v>
      </c>
      <c r="K2163" s="25" t="str">
        <f>LEFT(J2163,MIN(FIND({0,1,2,3,4,5,6,7,8,9},ASC(J2163)&amp;1234567890))-1)</f>
        <v>Ni</v>
      </c>
      <c r="L2163" s="25">
        <f t="shared" si="67"/>
        <v>1</v>
      </c>
      <c r="M2163" s="25">
        <f>VLOOKUP(K2163,Table!$A$2:$C$121,2,0)</f>
        <v>10</v>
      </c>
      <c r="N2163" s="26">
        <f>VLOOKUP(K2163,Table!$A$2:$C$121,3,0)</f>
        <v>4</v>
      </c>
      <c r="O2163" s="13" t="str">
        <f>VLOOKUP(A2163,Table!$U$1:$V$230,2,0)</f>
        <v>Orthorhombic</v>
      </c>
      <c r="P2163" s="1"/>
    </row>
    <row r="2164" spans="1:16">
      <c r="A2164" s="12">
        <v>62</v>
      </c>
      <c r="B2164" s="12">
        <v>646585</v>
      </c>
      <c r="C2164" s="12" t="s">
        <v>2293</v>
      </c>
      <c r="D2164" s="12" t="s">
        <v>2867</v>
      </c>
      <c r="E2164" s="17" t="s">
        <v>11359</v>
      </c>
      <c r="F2164" s="25" t="str">
        <f>LEFT(E2164,MIN(FIND({0,1,2,3,4,5,6,7,8,9},ASC(E2164)&amp;1234567890))-1)</f>
        <v>Ni</v>
      </c>
      <c r="G2164" s="25">
        <f t="shared" si="66"/>
        <v>3</v>
      </c>
      <c r="H2164" s="25">
        <f>VLOOKUP(F2164,Table!$A$2:$C$121,2,0)</f>
        <v>10</v>
      </c>
      <c r="I2164" s="26">
        <f>VLOOKUP(F2164,Table!$A$2:$C$121,3,0)</f>
        <v>4</v>
      </c>
      <c r="J2164" s="17" t="s">
        <v>31</v>
      </c>
      <c r="K2164" s="25" t="str">
        <f>LEFT(J2164,MIN(FIND({0,1,2,3,4,5,6,7,8,9},ASC(J2164)&amp;1234567890))-1)</f>
        <v>Si</v>
      </c>
      <c r="L2164" s="25">
        <f t="shared" si="67"/>
        <v>1</v>
      </c>
      <c r="M2164" s="25">
        <f>VLOOKUP(K2164,Table!$A$2:$C$121,2,0)</f>
        <v>14</v>
      </c>
      <c r="N2164" s="26">
        <f>VLOOKUP(K2164,Table!$A$2:$C$121,3,0)</f>
        <v>3</v>
      </c>
      <c r="O2164" s="13" t="str">
        <f>VLOOKUP(A2164,Table!$U$1:$V$230,2,0)</f>
        <v>Orthorhombic</v>
      </c>
      <c r="P2164" s="1"/>
    </row>
    <row r="2165" spans="1:16">
      <c r="A2165" s="12">
        <v>62</v>
      </c>
      <c r="B2165" s="12">
        <v>646695</v>
      </c>
      <c r="C2165" s="12" t="s">
        <v>2293</v>
      </c>
      <c r="D2165" s="12" t="s">
        <v>2868</v>
      </c>
      <c r="E2165" s="17" t="s">
        <v>501</v>
      </c>
      <c r="F2165" s="25" t="str">
        <f>LEFT(E2165,MIN(FIND({0,1,2,3,4,5,6,7,8,9},ASC(E2165)&amp;1234567890))-1)</f>
        <v>Sm</v>
      </c>
      <c r="G2165" s="25">
        <f t="shared" si="66"/>
        <v>3</v>
      </c>
      <c r="H2165" s="25">
        <f>VLOOKUP(F2165,Table!$A$2:$C$121,2,0)</f>
        <v>3</v>
      </c>
      <c r="I2165" s="26">
        <f>VLOOKUP(F2165,Table!$A$2:$C$121,3,0)</f>
        <v>6</v>
      </c>
      <c r="J2165" s="17" t="s">
        <v>66</v>
      </c>
      <c r="K2165" s="25" t="str">
        <f>LEFT(J2165,MIN(FIND({0,1,2,3,4,5,6,7,8,9},ASC(J2165)&amp;1234567890))-1)</f>
        <v>Ni</v>
      </c>
      <c r="L2165" s="25">
        <f t="shared" si="67"/>
        <v>1</v>
      </c>
      <c r="M2165" s="25">
        <f>VLOOKUP(K2165,Table!$A$2:$C$121,2,0)</f>
        <v>10</v>
      </c>
      <c r="N2165" s="26">
        <f>VLOOKUP(K2165,Table!$A$2:$C$121,3,0)</f>
        <v>4</v>
      </c>
      <c r="O2165" s="13" t="str">
        <f>VLOOKUP(A2165,Table!$U$1:$V$230,2,0)</f>
        <v>Orthorhombic</v>
      </c>
      <c r="P2165" s="1"/>
    </row>
    <row r="2166" spans="1:16">
      <c r="A2166" s="12">
        <v>62</v>
      </c>
      <c r="B2166" s="12">
        <v>646743</v>
      </c>
      <c r="C2166" s="12" t="s">
        <v>2293</v>
      </c>
      <c r="D2166" s="12" t="s">
        <v>2869</v>
      </c>
      <c r="E2166" s="17" t="s">
        <v>12010</v>
      </c>
      <c r="F2166" s="25" t="str">
        <f>LEFT(E2166,MIN(FIND({0,1,2,3,4,5,6,7,8,9},ASC(E2166)&amp;1234567890))-1)</f>
        <v>Ni</v>
      </c>
      <c r="G2166" s="25">
        <f t="shared" si="66"/>
        <v>3.3</v>
      </c>
      <c r="H2166" s="25">
        <f>VLOOKUP(F2166,Table!$A$2:$C$121,2,0)</f>
        <v>10</v>
      </c>
      <c r="I2166" s="26">
        <f>VLOOKUP(F2166,Table!$A$2:$C$121,3,0)</f>
        <v>4</v>
      </c>
      <c r="J2166" s="17" t="s">
        <v>11550</v>
      </c>
      <c r="K2166" s="25" t="str">
        <f>LEFT(J2166,MIN(FIND({0,1,2,3,4,5,6,7,8,9},ASC(J2166)&amp;1234567890))-1)</f>
        <v>Sn</v>
      </c>
      <c r="L2166" s="25">
        <f t="shared" si="67"/>
        <v>2</v>
      </c>
      <c r="M2166" s="25">
        <f>VLOOKUP(K2166,Table!$A$2:$C$121,2,0)</f>
        <v>14</v>
      </c>
      <c r="N2166" s="26">
        <f>VLOOKUP(K2166,Table!$A$2:$C$121,3,0)</f>
        <v>5</v>
      </c>
      <c r="O2166" s="13" t="str">
        <f>VLOOKUP(A2166,Table!$U$1:$V$230,2,0)</f>
        <v>Orthorhombic</v>
      </c>
      <c r="P2166" s="1"/>
    </row>
    <row r="2167" spans="1:16">
      <c r="A2167" s="12">
        <v>62</v>
      </c>
      <c r="B2167" s="12">
        <v>646861</v>
      </c>
      <c r="C2167" s="12" t="s">
        <v>2293</v>
      </c>
      <c r="D2167" s="12" t="s">
        <v>2870</v>
      </c>
      <c r="E2167" s="17" t="s">
        <v>11545</v>
      </c>
      <c r="F2167" s="25" t="str">
        <f>LEFT(E2167,MIN(FIND({0,1,2,3,4,5,6,7,8,9},ASC(E2167)&amp;1234567890))-1)</f>
        <v>Tb</v>
      </c>
      <c r="G2167" s="25">
        <f t="shared" si="66"/>
        <v>3</v>
      </c>
      <c r="H2167" s="25">
        <f>VLOOKUP(F2167,Table!$A$2:$C$121,2,0)</f>
        <v>3</v>
      </c>
      <c r="I2167" s="26">
        <f>VLOOKUP(F2167,Table!$A$2:$C$121,3,0)</f>
        <v>6</v>
      </c>
      <c r="J2167" s="17" t="s">
        <v>66</v>
      </c>
      <c r="K2167" s="25" t="str">
        <f>LEFT(J2167,MIN(FIND({0,1,2,3,4,5,6,7,8,9},ASC(J2167)&amp;1234567890))-1)</f>
        <v>Ni</v>
      </c>
      <c r="L2167" s="25">
        <f t="shared" si="67"/>
        <v>1</v>
      </c>
      <c r="M2167" s="25">
        <f>VLOOKUP(K2167,Table!$A$2:$C$121,2,0)</f>
        <v>10</v>
      </c>
      <c r="N2167" s="26">
        <f>VLOOKUP(K2167,Table!$A$2:$C$121,3,0)</f>
        <v>4</v>
      </c>
      <c r="O2167" s="13" t="str">
        <f>VLOOKUP(A2167,Table!$U$1:$V$230,2,0)</f>
        <v>Orthorhombic</v>
      </c>
      <c r="P2167" s="1"/>
    </row>
    <row r="2168" spans="1:16">
      <c r="A2168" s="12">
        <v>62</v>
      </c>
      <c r="B2168" s="12">
        <v>646986</v>
      </c>
      <c r="C2168" s="12" t="s">
        <v>2293</v>
      </c>
      <c r="D2168" s="12" t="s">
        <v>2871</v>
      </c>
      <c r="E2168" s="17" t="s">
        <v>11981</v>
      </c>
      <c r="F2168" s="25" t="str">
        <f>LEFT(E2168,MIN(FIND({0,1,2,3,4,5,6,7,8,9},ASC(E2168)&amp;1234567890))-1)</f>
        <v>Tm</v>
      </c>
      <c r="G2168" s="25">
        <f t="shared" si="66"/>
        <v>3</v>
      </c>
      <c r="H2168" s="25">
        <f>VLOOKUP(F2168,Table!$A$2:$C$121,2,0)</f>
        <v>3</v>
      </c>
      <c r="I2168" s="26">
        <f>VLOOKUP(F2168,Table!$A$2:$C$121,3,0)</f>
        <v>6</v>
      </c>
      <c r="J2168" s="17" t="s">
        <v>66</v>
      </c>
      <c r="K2168" s="25" t="str">
        <f>LEFT(J2168,MIN(FIND({0,1,2,3,4,5,6,7,8,9},ASC(J2168)&amp;1234567890))-1)</f>
        <v>Ni</v>
      </c>
      <c r="L2168" s="25">
        <f t="shared" si="67"/>
        <v>1</v>
      </c>
      <c r="M2168" s="25">
        <f>VLOOKUP(K2168,Table!$A$2:$C$121,2,0)</f>
        <v>10</v>
      </c>
      <c r="N2168" s="26">
        <f>VLOOKUP(K2168,Table!$A$2:$C$121,3,0)</f>
        <v>4</v>
      </c>
      <c r="O2168" s="13" t="str">
        <f>VLOOKUP(A2168,Table!$U$1:$V$230,2,0)</f>
        <v>Orthorhombic</v>
      </c>
      <c r="P2168" s="1"/>
    </row>
    <row r="2169" spans="1:16">
      <c r="A2169" s="12">
        <v>62</v>
      </c>
      <c r="B2169" s="12">
        <v>647050</v>
      </c>
      <c r="C2169" s="12" t="s">
        <v>2293</v>
      </c>
      <c r="D2169" s="12" t="s">
        <v>2872</v>
      </c>
      <c r="E2169" s="17" t="s">
        <v>77</v>
      </c>
      <c r="F2169" s="25" t="str">
        <f>LEFT(E2169,MIN(FIND({0,1,2,3,4,5,6,7,8,9},ASC(E2169)&amp;1234567890))-1)</f>
        <v>Y</v>
      </c>
      <c r="G2169" s="25">
        <f t="shared" si="66"/>
        <v>3</v>
      </c>
      <c r="H2169" s="25">
        <f>VLOOKUP(F2169,Table!$A$2:$C$121,2,0)</f>
        <v>3</v>
      </c>
      <c r="I2169" s="26">
        <f>VLOOKUP(F2169,Table!$A$2:$C$121,3,0)</f>
        <v>5</v>
      </c>
      <c r="J2169" s="17" t="s">
        <v>66</v>
      </c>
      <c r="K2169" s="25" t="str">
        <f>LEFT(J2169,MIN(FIND({0,1,2,3,4,5,6,7,8,9},ASC(J2169)&amp;1234567890))-1)</f>
        <v>Ni</v>
      </c>
      <c r="L2169" s="25">
        <f t="shared" si="67"/>
        <v>1</v>
      </c>
      <c r="M2169" s="25">
        <f>VLOOKUP(K2169,Table!$A$2:$C$121,2,0)</f>
        <v>10</v>
      </c>
      <c r="N2169" s="26">
        <f>VLOOKUP(K2169,Table!$A$2:$C$121,3,0)</f>
        <v>4</v>
      </c>
      <c r="O2169" s="13" t="str">
        <f>VLOOKUP(A2169,Table!$U$1:$V$230,2,0)</f>
        <v>Orthorhombic</v>
      </c>
      <c r="P2169" s="1"/>
    </row>
    <row r="2170" spans="1:16">
      <c r="A2170" s="12">
        <v>62</v>
      </c>
      <c r="B2170" s="12">
        <v>647117</v>
      </c>
      <c r="C2170" s="12" t="s">
        <v>2293</v>
      </c>
      <c r="D2170" s="12" t="s">
        <v>2873</v>
      </c>
      <c r="E2170" s="17" t="s">
        <v>66</v>
      </c>
      <c r="F2170" s="25" t="str">
        <f>LEFT(E2170,MIN(FIND({0,1,2,3,4,5,6,7,8,9},ASC(E2170)&amp;1234567890))-1)</f>
        <v>Ni</v>
      </c>
      <c r="G2170" s="25">
        <f t="shared" si="66"/>
        <v>1</v>
      </c>
      <c r="H2170" s="25">
        <f>VLOOKUP(F2170,Table!$A$2:$C$121,2,0)</f>
        <v>10</v>
      </c>
      <c r="I2170" s="26">
        <f>VLOOKUP(F2170,Table!$A$2:$C$121,3,0)</f>
        <v>4</v>
      </c>
      <c r="J2170" s="17" t="s">
        <v>530</v>
      </c>
      <c r="K2170" s="25" t="str">
        <f>LEFT(J2170,MIN(FIND({0,1,2,3,4,5,6,7,8,9},ASC(J2170)&amp;1234567890))-1)</f>
        <v>Yb</v>
      </c>
      <c r="L2170" s="25">
        <f t="shared" si="67"/>
        <v>1</v>
      </c>
      <c r="M2170" s="25">
        <f>VLOOKUP(K2170,Table!$A$2:$C$121,2,0)</f>
        <v>3</v>
      </c>
      <c r="N2170" s="26">
        <f>VLOOKUP(K2170,Table!$A$2:$C$121,3,0)</f>
        <v>6</v>
      </c>
      <c r="O2170" s="13" t="str">
        <f>VLOOKUP(A2170,Table!$U$1:$V$230,2,0)</f>
        <v>Orthorhombic</v>
      </c>
      <c r="P2170" s="1"/>
    </row>
    <row r="2171" spans="1:16">
      <c r="A2171" s="12">
        <v>62</v>
      </c>
      <c r="B2171" s="12">
        <v>647218</v>
      </c>
      <c r="C2171" s="12" t="s">
        <v>2293</v>
      </c>
      <c r="D2171" s="12" t="s">
        <v>2874</v>
      </c>
      <c r="E2171" s="17" t="s">
        <v>12011</v>
      </c>
      <c r="F2171" s="25" t="str">
        <f>LEFT(E2171,MIN(FIND({0,1,2,3,4,5,6,7,8,9},ASC(E2171)&amp;1234567890))-1)</f>
        <v>Np</v>
      </c>
      <c r="G2171" s="25">
        <f t="shared" si="66"/>
        <v>3</v>
      </c>
      <c r="H2171" s="25">
        <f>VLOOKUP(F2171,Table!$A$2:$C$121,2,0)</f>
        <v>3</v>
      </c>
      <c r="I2171" s="26">
        <f>VLOOKUP(F2171,Table!$A$2:$C$121,3,0)</f>
        <v>7</v>
      </c>
      <c r="J2171" s="17" t="s">
        <v>11633</v>
      </c>
      <c r="K2171" s="25" t="str">
        <f>LEFT(J2171,MIN(FIND({0,1,2,3,4,5,6,7,8,9},ASC(J2171)&amp;1234567890))-1)</f>
        <v>Se</v>
      </c>
      <c r="L2171" s="25">
        <f t="shared" si="67"/>
        <v>5</v>
      </c>
      <c r="M2171" s="25">
        <f>VLOOKUP(K2171,Table!$A$2:$C$121,2,0)</f>
        <v>16</v>
      </c>
      <c r="N2171" s="26">
        <f>VLOOKUP(K2171,Table!$A$2:$C$121,3,0)</f>
        <v>4</v>
      </c>
      <c r="O2171" s="13" t="str">
        <f>VLOOKUP(A2171,Table!$U$1:$V$230,2,0)</f>
        <v>Orthorhombic</v>
      </c>
      <c r="P2171" s="1"/>
    </row>
    <row r="2172" spans="1:16">
      <c r="A2172" s="12">
        <v>62</v>
      </c>
      <c r="B2172" s="12">
        <v>647659</v>
      </c>
      <c r="C2172" s="12" t="s">
        <v>2293</v>
      </c>
      <c r="D2172" s="12" t="s">
        <v>2875</v>
      </c>
      <c r="E2172" s="17" t="s">
        <v>422</v>
      </c>
      <c r="F2172" s="25" t="str">
        <f>LEFT(E2172,MIN(FIND({0,1,2,3,4,5,6,7,8,9},ASC(E2172)&amp;1234567890))-1)</f>
        <v>Yb</v>
      </c>
      <c r="G2172" s="25">
        <f t="shared" si="66"/>
        <v>3</v>
      </c>
      <c r="H2172" s="25">
        <f>VLOOKUP(F2172,Table!$A$2:$C$121,2,0)</f>
        <v>3</v>
      </c>
      <c r="I2172" s="26">
        <f>VLOOKUP(F2172,Table!$A$2:$C$121,3,0)</f>
        <v>6</v>
      </c>
      <c r="J2172" s="17" t="s">
        <v>582</v>
      </c>
      <c r="K2172" s="25" t="str">
        <f>LEFT(J2172,MIN(FIND({0,1,2,3,4,5,6,7,8,9},ASC(J2172)&amp;1234567890))-1)</f>
        <v>O</v>
      </c>
      <c r="L2172" s="25">
        <f t="shared" si="67"/>
        <v>4</v>
      </c>
      <c r="M2172" s="25">
        <f>VLOOKUP(K2172,Table!$A$2:$C$121,2,0)</f>
        <v>16</v>
      </c>
      <c r="N2172" s="26">
        <f>VLOOKUP(K2172,Table!$A$2:$C$121,3,0)</f>
        <v>2</v>
      </c>
      <c r="O2172" s="13" t="str">
        <f>VLOOKUP(A2172,Table!$U$1:$V$230,2,0)</f>
        <v>Orthorhombic</v>
      </c>
      <c r="P2172" s="1"/>
    </row>
    <row r="2173" spans="1:16">
      <c r="A2173" s="12">
        <v>62</v>
      </c>
      <c r="B2173" s="12">
        <v>647727</v>
      </c>
      <c r="C2173" s="12" t="s">
        <v>2293</v>
      </c>
      <c r="D2173" s="12" t="s">
        <v>2876</v>
      </c>
      <c r="E2173" s="17" t="s">
        <v>12003</v>
      </c>
      <c r="F2173" s="25" t="str">
        <f>LEFT(E2173,MIN(FIND({0,1,2,3,4,5,6,7,8,9},ASC(E2173)&amp;1234567890))-1)</f>
        <v>Pr</v>
      </c>
      <c r="G2173" s="25">
        <f t="shared" si="66"/>
        <v>3</v>
      </c>
      <c r="H2173" s="25">
        <f>VLOOKUP(F2173,Table!$A$2:$C$121,2,0)</f>
        <v>3</v>
      </c>
      <c r="I2173" s="26">
        <f>VLOOKUP(F2173,Table!$A$2:$C$121,3,0)</f>
        <v>6</v>
      </c>
      <c r="J2173" s="17" t="s">
        <v>434</v>
      </c>
      <c r="K2173" s="25" t="str">
        <f>LEFT(J2173,MIN(FIND({0,1,2,3,4,5,6,7,8,9},ASC(J2173)&amp;1234567890))-1)</f>
        <v>Os</v>
      </c>
      <c r="L2173" s="25">
        <f t="shared" si="67"/>
        <v>1</v>
      </c>
      <c r="M2173" s="25">
        <f>VLOOKUP(K2173,Table!$A$2:$C$121,2,0)</f>
        <v>8</v>
      </c>
      <c r="N2173" s="26">
        <f>VLOOKUP(K2173,Table!$A$2:$C$121,3,0)</f>
        <v>6</v>
      </c>
      <c r="O2173" s="13" t="str">
        <f>VLOOKUP(A2173,Table!$U$1:$V$230,2,0)</f>
        <v>Orthorhombic</v>
      </c>
      <c r="P2173" s="1"/>
    </row>
    <row r="2174" spans="1:16">
      <c r="A2174" s="12">
        <v>62</v>
      </c>
      <c r="B2174" s="12">
        <v>647810</v>
      </c>
      <c r="C2174" s="12" t="s">
        <v>2293</v>
      </c>
      <c r="D2174" s="12" t="s">
        <v>2877</v>
      </c>
      <c r="E2174" s="17" t="s">
        <v>501</v>
      </c>
      <c r="F2174" s="25" t="str">
        <f>LEFT(E2174,MIN(FIND({0,1,2,3,4,5,6,7,8,9},ASC(E2174)&amp;1234567890))-1)</f>
        <v>Sm</v>
      </c>
      <c r="G2174" s="25">
        <f t="shared" si="66"/>
        <v>3</v>
      </c>
      <c r="H2174" s="25">
        <f>VLOOKUP(F2174,Table!$A$2:$C$121,2,0)</f>
        <v>3</v>
      </c>
      <c r="I2174" s="26">
        <f>VLOOKUP(F2174,Table!$A$2:$C$121,3,0)</f>
        <v>6</v>
      </c>
      <c r="J2174" s="17" t="s">
        <v>434</v>
      </c>
      <c r="K2174" s="25" t="str">
        <f>LEFT(J2174,MIN(FIND({0,1,2,3,4,5,6,7,8,9},ASC(J2174)&amp;1234567890))-1)</f>
        <v>Os</v>
      </c>
      <c r="L2174" s="25">
        <f t="shared" si="67"/>
        <v>1</v>
      </c>
      <c r="M2174" s="25">
        <f>VLOOKUP(K2174,Table!$A$2:$C$121,2,0)</f>
        <v>8</v>
      </c>
      <c r="N2174" s="26">
        <f>VLOOKUP(K2174,Table!$A$2:$C$121,3,0)</f>
        <v>6</v>
      </c>
      <c r="O2174" s="13" t="str">
        <f>VLOOKUP(A2174,Table!$U$1:$V$230,2,0)</f>
        <v>Orthorhombic</v>
      </c>
      <c r="P2174" s="1"/>
    </row>
    <row r="2175" spans="1:16">
      <c r="A2175" s="12">
        <v>62</v>
      </c>
      <c r="B2175" s="12">
        <v>647820</v>
      </c>
      <c r="C2175" s="12" t="s">
        <v>2293</v>
      </c>
      <c r="D2175" s="12" t="s">
        <v>2878</v>
      </c>
      <c r="E2175" s="17" t="s">
        <v>11545</v>
      </c>
      <c r="F2175" s="25" t="str">
        <f>LEFT(E2175,MIN(FIND({0,1,2,3,4,5,6,7,8,9},ASC(E2175)&amp;1234567890))-1)</f>
        <v>Tb</v>
      </c>
      <c r="G2175" s="25">
        <f t="shared" si="66"/>
        <v>3</v>
      </c>
      <c r="H2175" s="25">
        <f>VLOOKUP(F2175,Table!$A$2:$C$121,2,0)</f>
        <v>3</v>
      </c>
      <c r="I2175" s="26">
        <f>VLOOKUP(F2175,Table!$A$2:$C$121,3,0)</f>
        <v>6</v>
      </c>
      <c r="J2175" s="17" t="s">
        <v>434</v>
      </c>
      <c r="K2175" s="25" t="str">
        <f>LEFT(J2175,MIN(FIND({0,1,2,3,4,5,6,7,8,9},ASC(J2175)&amp;1234567890))-1)</f>
        <v>Os</v>
      </c>
      <c r="L2175" s="25">
        <f t="shared" si="67"/>
        <v>1</v>
      </c>
      <c r="M2175" s="25">
        <f>VLOOKUP(K2175,Table!$A$2:$C$121,2,0)</f>
        <v>8</v>
      </c>
      <c r="N2175" s="26">
        <f>VLOOKUP(K2175,Table!$A$2:$C$121,3,0)</f>
        <v>6</v>
      </c>
      <c r="O2175" s="13" t="str">
        <f>VLOOKUP(A2175,Table!$U$1:$V$230,2,0)</f>
        <v>Orthorhombic</v>
      </c>
      <c r="P2175" s="1"/>
    </row>
    <row r="2176" spans="1:16">
      <c r="A2176" s="12">
        <v>62</v>
      </c>
      <c r="B2176" s="12">
        <v>647846</v>
      </c>
      <c r="C2176" s="12" t="s">
        <v>2293</v>
      </c>
      <c r="D2176" s="12" t="s">
        <v>2879</v>
      </c>
      <c r="E2176" s="17" t="s">
        <v>11981</v>
      </c>
      <c r="F2176" s="25" t="str">
        <f>LEFT(E2176,MIN(FIND({0,1,2,3,4,5,6,7,8,9},ASC(E2176)&amp;1234567890))-1)</f>
        <v>Tm</v>
      </c>
      <c r="G2176" s="25">
        <f t="shared" si="66"/>
        <v>3</v>
      </c>
      <c r="H2176" s="25">
        <f>VLOOKUP(F2176,Table!$A$2:$C$121,2,0)</f>
        <v>3</v>
      </c>
      <c r="I2176" s="26">
        <f>VLOOKUP(F2176,Table!$A$2:$C$121,3,0)</f>
        <v>6</v>
      </c>
      <c r="J2176" s="17" t="s">
        <v>434</v>
      </c>
      <c r="K2176" s="25" t="str">
        <f>LEFT(J2176,MIN(FIND({0,1,2,3,4,5,6,7,8,9},ASC(J2176)&amp;1234567890))-1)</f>
        <v>Os</v>
      </c>
      <c r="L2176" s="25">
        <f t="shared" si="67"/>
        <v>1</v>
      </c>
      <c r="M2176" s="25">
        <f>VLOOKUP(K2176,Table!$A$2:$C$121,2,0)</f>
        <v>8</v>
      </c>
      <c r="N2176" s="26">
        <f>VLOOKUP(K2176,Table!$A$2:$C$121,3,0)</f>
        <v>6</v>
      </c>
      <c r="O2176" s="13" t="str">
        <f>VLOOKUP(A2176,Table!$U$1:$V$230,2,0)</f>
        <v>Orthorhombic</v>
      </c>
      <c r="P2176" s="1"/>
    </row>
    <row r="2177" spans="1:16">
      <c r="A2177" s="12">
        <v>62</v>
      </c>
      <c r="B2177" s="12">
        <v>647869</v>
      </c>
      <c r="C2177" s="12" t="s">
        <v>2293</v>
      </c>
      <c r="D2177" s="12" t="s">
        <v>2880</v>
      </c>
      <c r="E2177" s="17" t="s">
        <v>77</v>
      </c>
      <c r="F2177" s="25" t="str">
        <f>LEFT(E2177,MIN(FIND({0,1,2,3,4,5,6,7,8,9},ASC(E2177)&amp;1234567890))-1)</f>
        <v>Y</v>
      </c>
      <c r="G2177" s="25">
        <f t="shared" si="66"/>
        <v>3</v>
      </c>
      <c r="H2177" s="25">
        <f>VLOOKUP(F2177,Table!$A$2:$C$121,2,0)</f>
        <v>3</v>
      </c>
      <c r="I2177" s="26">
        <f>VLOOKUP(F2177,Table!$A$2:$C$121,3,0)</f>
        <v>5</v>
      </c>
      <c r="J2177" s="17" t="s">
        <v>434</v>
      </c>
      <c r="K2177" s="25" t="str">
        <f>LEFT(J2177,MIN(FIND({0,1,2,3,4,5,6,7,8,9},ASC(J2177)&amp;1234567890))-1)</f>
        <v>Os</v>
      </c>
      <c r="L2177" s="25">
        <f t="shared" si="67"/>
        <v>1</v>
      </c>
      <c r="M2177" s="25">
        <f>VLOOKUP(K2177,Table!$A$2:$C$121,2,0)</f>
        <v>8</v>
      </c>
      <c r="N2177" s="26">
        <f>VLOOKUP(K2177,Table!$A$2:$C$121,3,0)</f>
        <v>6</v>
      </c>
      <c r="O2177" s="13" t="str">
        <f>VLOOKUP(A2177,Table!$U$1:$V$230,2,0)</f>
        <v>Orthorhombic</v>
      </c>
      <c r="P2177" s="1"/>
    </row>
    <row r="2178" spans="1:16">
      <c r="A2178" s="12">
        <v>62</v>
      </c>
      <c r="B2178" s="12">
        <v>647985</v>
      </c>
      <c r="C2178" s="12" t="s">
        <v>2293</v>
      </c>
      <c r="D2178" s="12" t="s">
        <v>2881</v>
      </c>
      <c r="E2178" s="17" t="s">
        <v>37</v>
      </c>
      <c r="F2178" s="25" t="str">
        <f>LEFT(E2178,MIN(FIND({0,1,2,3,4,5,6,7,8,9},ASC(E2178)&amp;1234567890))-1)</f>
        <v>Re</v>
      </c>
      <c r="G2178" s="25">
        <f t="shared" ref="G2178:G2241" si="68">IF(SUBSTITUTE(E2178,F2178,"")="",1,SUBSTITUTE(E2178,F2178,""))*1</f>
        <v>1</v>
      </c>
      <c r="H2178" s="25">
        <f>VLOOKUP(F2178,Table!$A$2:$C$121,2,0)</f>
        <v>7</v>
      </c>
      <c r="I2178" s="26">
        <f>VLOOKUP(F2178,Table!$A$2:$C$121,3,0)</f>
        <v>6</v>
      </c>
      <c r="J2178" s="17" t="s">
        <v>378</v>
      </c>
      <c r="K2178" s="25" t="str">
        <f>LEFT(J2178,MIN(FIND({0,1,2,3,4,5,6,7,8,9},ASC(J2178)&amp;1234567890))-1)</f>
        <v>P</v>
      </c>
      <c r="L2178" s="25">
        <f t="shared" ref="L2178:L2241" si="69">IF(SUBSTITUTE(J2178,K2178,"")="",1,SUBSTITUTE(J2178,K2178,""))*1</f>
        <v>3</v>
      </c>
      <c r="M2178" s="25">
        <f>VLOOKUP(K2178,Table!$A$2:$C$121,2,0)</f>
        <v>15</v>
      </c>
      <c r="N2178" s="26">
        <f>VLOOKUP(K2178,Table!$A$2:$C$121,3,0)</f>
        <v>3</v>
      </c>
      <c r="O2178" s="13" t="str">
        <f>VLOOKUP(A2178,Table!$U$1:$V$230,2,0)</f>
        <v>Orthorhombic</v>
      </c>
      <c r="P2178" s="1"/>
    </row>
    <row r="2179" spans="1:16">
      <c r="A2179" s="12">
        <v>62</v>
      </c>
      <c r="B2179" s="12">
        <v>648015</v>
      </c>
      <c r="C2179" s="12" t="s">
        <v>2293</v>
      </c>
      <c r="D2179" s="12" t="s">
        <v>2882</v>
      </c>
      <c r="E2179" s="17" t="s">
        <v>341</v>
      </c>
      <c r="F2179" s="25" t="str">
        <f>LEFT(E2179,MIN(FIND({0,1,2,3,4,5,6,7,8,9},ASC(E2179)&amp;1234567890))-1)</f>
        <v>Ru</v>
      </c>
      <c r="G2179" s="25">
        <f t="shared" si="68"/>
        <v>1</v>
      </c>
      <c r="H2179" s="25">
        <f>VLOOKUP(F2179,Table!$A$2:$C$121,2,0)</f>
        <v>8</v>
      </c>
      <c r="I2179" s="26">
        <f>VLOOKUP(F2179,Table!$A$2:$C$121,3,0)</f>
        <v>5</v>
      </c>
      <c r="J2179" s="17" t="s">
        <v>11467</v>
      </c>
      <c r="K2179" s="25" t="str">
        <f>LEFT(J2179,MIN(FIND({0,1,2,3,4,5,6,7,8,9},ASC(J2179)&amp;1234567890))-1)</f>
        <v>P</v>
      </c>
      <c r="L2179" s="25">
        <f t="shared" si="69"/>
        <v>1</v>
      </c>
      <c r="M2179" s="25">
        <f>VLOOKUP(K2179,Table!$A$2:$C$121,2,0)</f>
        <v>15</v>
      </c>
      <c r="N2179" s="26">
        <f>VLOOKUP(K2179,Table!$A$2:$C$121,3,0)</f>
        <v>3</v>
      </c>
      <c r="O2179" s="13" t="str">
        <f>VLOOKUP(A2179,Table!$U$1:$V$230,2,0)</f>
        <v>Orthorhombic</v>
      </c>
      <c r="P2179" s="1"/>
    </row>
    <row r="2180" spans="1:16">
      <c r="A2180" s="12">
        <v>62</v>
      </c>
      <c r="B2180" s="12">
        <v>648101</v>
      </c>
      <c r="C2180" s="12" t="s">
        <v>2293</v>
      </c>
      <c r="D2180" s="12" t="s">
        <v>2883</v>
      </c>
      <c r="E2180" s="17" t="s">
        <v>11938</v>
      </c>
      <c r="F2180" s="25" t="str">
        <f>LEFT(E2180,MIN(FIND({0,1,2,3,4,5,6,7,8,9},ASC(E2180)&amp;1234567890))-1)</f>
        <v>Sc</v>
      </c>
      <c r="G2180" s="25">
        <f t="shared" si="68"/>
        <v>3</v>
      </c>
      <c r="H2180" s="25">
        <f>VLOOKUP(F2180,Table!$A$2:$C$121,2,0)</f>
        <v>3</v>
      </c>
      <c r="I2180" s="26">
        <f>VLOOKUP(F2180,Table!$A$2:$C$121,3,0)</f>
        <v>4</v>
      </c>
      <c r="J2180" s="17" t="s">
        <v>11467</v>
      </c>
      <c r="K2180" s="25" t="str">
        <f>LEFT(J2180,MIN(FIND({0,1,2,3,4,5,6,7,8,9},ASC(J2180)&amp;1234567890))-1)</f>
        <v>P</v>
      </c>
      <c r="L2180" s="25">
        <f t="shared" si="69"/>
        <v>1</v>
      </c>
      <c r="M2180" s="25">
        <f>VLOOKUP(K2180,Table!$A$2:$C$121,2,0)</f>
        <v>15</v>
      </c>
      <c r="N2180" s="26">
        <f>VLOOKUP(K2180,Table!$A$2:$C$121,3,0)</f>
        <v>3</v>
      </c>
      <c r="O2180" s="13" t="str">
        <f>VLOOKUP(A2180,Table!$U$1:$V$230,2,0)</f>
        <v>Orthorhombic</v>
      </c>
      <c r="P2180" s="1"/>
    </row>
    <row r="2181" spans="1:16">
      <c r="A2181" s="12">
        <v>62</v>
      </c>
      <c r="B2181" s="12">
        <v>648206</v>
      </c>
      <c r="C2181" s="12" t="s">
        <v>2293</v>
      </c>
      <c r="D2181" s="12" t="s">
        <v>2884</v>
      </c>
      <c r="E2181" s="17" t="s">
        <v>11363</v>
      </c>
      <c r="F2181" s="25" t="str">
        <f>LEFT(E2181,MIN(FIND({0,1,2,3,4,5,6,7,8,9},ASC(E2181)&amp;1234567890))-1)</f>
        <v>Th</v>
      </c>
      <c r="G2181" s="25">
        <f t="shared" si="68"/>
        <v>1</v>
      </c>
      <c r="H2181" s="25">
        <f>VLOOKUP(F2181,Table!$A$2:$C$121,2,0)</f>
        <v>3</v>
      </c>
      <c r="I2181" s="26">
        <f>VLOOKUP(F2181,Table!$A$2:$C$121,3,0)</f>
        <v>7</v>
      </c>
      <c r="J2181" s="17" t="s">
        <v>30</v>
      </c>
      <c r="K2181" s="25" t="str">
        <f>LEFT(J2181,MIN(FIND({0,1,2,3,4,5,6,7,8,9},ASC(J2181)&amp;1234567890))-1)</f>
        <v>P</v>
      </c>
      <c r="L2181" s="25">
        <f t="shared" si="69"/>
        <v>2</v>
      </c>
      <c r="M2181" s="25">
        <f>VLOOKUP(K2181,Table!$A$2:$C$121,2,0)</f>
        <v>15</v>
      </c>
      <c r="N2181" s="26">
        <f>VLOOKUP(K2181,Table!$A$2:$C$121,3,0)</f>
        <v>3</v>
      </c>
      <c r="O2181" s="13" t="str">
        <f>VLOOKUP(A2181,Table!$U$1:$V$230,2,0)</f>
        <v>Orthorhombic</v>
      </c>
      <c r="P2181" s="1"/>
    </row>
    <row r="2182" spans="1:16">
      <c r="A2182" s="12">
        <v>62</v>
      </c>
      <c r="B2182" s="12">
        <v>648377</v>
      </c>
      <c r="C2182" s="12" t="s">
        <v>2293</v>
      </c>
      <c r="D2182" s="12" t="s">
        <v>2885</v>
      </c>
      <c r="E2182" s="17" t="s">
        <v>11712</v>
      </c>
      <c r="F2182" s="25" t="str">
        <f>LEFT(E2182,MIN(FIND({0,1,2,3,4,5,6,7,8,9},ASC(E2182)&amp;1234567890))-1)</f>
        <v>Pr</v>
      </c>
      <c r="G2182" s="25">
        <f t="shared" si="68"/>
        <v>5</v>
      </c>
      <c r="H2182" s="25">
        <f>VLOOKUP(F2182,Table!$A$2:$C$121,2,0)</f>
        <v>3</v>
      </c>
      <c r="I2182" s="26">
        <f>VLOOKUP(F2182,Table!$A$2:$C$121,3,0)</f>
        <v>6</v>
      </c>
      <c r="J2182" s="17" t="s">
        <v>11943</v>
      </c>
      <c r="K2182" s="25" t="str">
        <f>LEFT(J2182,MIN(FIND({0,1,2,3,4,5,6,7,8,9},ASC(J2182)&amp;1234567890))-1)</f>
        <v>Pb</v>
      </c>
      <c r="L2182" s="25">
        <f t="shared" si="69"/>
        <v>4</v>
      </c>
      <c r="M2182" s="25">
        <f>VLOOKUP(K2182,Table!$A$2:$C$121,2,0)</f>
        <v>14</v>
      </c>
      <c r="N2182" s="26">
        <f>VLOOKUP(K2182,Table!$A$2:$C$121,3,0)</f>
        <v>6</v>
      </c>
      <c r="O2182" s="13" t="str">
        <f>VLOOKUP(A2182,Table!$U$1:$V$230,2,0)</f>
        <v>Orthorhombic</v>
      </c>
      <c r="P2182" s="1"/>
    </row>
    <row r="2183" spans="1:16">
      <c r="A2183" s="12">
        <v>62</v>
      </c>
      <c r="B2183" s="12">
        <v>648438</v>
      </c>
      <c r="C2183" s="12" t="s">
        <v>2293</v>
      </c>
      <c r="D2183" s="12" t="s">
        <v>557</v>
      </c>
      <c r="E2183" s="17" t="s">
        <v>586</v>
      </c>
      <c r="F2183" s="25" t="str">
        <f>LEFT(E2183,MIN(FIND({0,1,2,3,4,5,6,7,8,9},ASC(E2183)&amp;1234567890))-1)</f>
        <v>Pb</v>
      </c>
      <c r="G2183" s="25">
        <f t="shared" si="68"/>
        <v>1</v>
      </c>
      <c r="H2183" s="25">
        <f>VLOOKUP(F2183,Table!$A$2:$C$121,2,0)</f>
        <v>14</v>
      </c>
      <c r="I2183" s="26">
        <f>VLOOKUP(F2183,Table!$A$2:$C$121,3,0)</f>
        <v>6</v>
      </c>
      <c r="J2183" s="17" t="s">
        <v>379</v>
      </c>
      <c r="K2183" s="25" t="str">
        <f>LEFT(J2183,MIN(FIND({0,1,2,3,4,5,6,7,8,9},ASC(J2183)&amp;1234567890))-1)</f>
        <v>S</v>
      </c>
      <c r="L2183" s="25">
        <f t="shared" si="69"/>
        <v>1</v>
      </c>
      <c r="M2183" s="25">
        <f>VLOOKUP(K2183,Table!$A$2:$C$121,2,0)</f>
        <v>16</v>
      </c>
      <c r="N2183" s="26">
        <f>VLOOKUP(K2183,Table!$A$2:$C$121,3,0)</f>
        <v>3</v>
      </c>
      <c r="O2183" s="13" t="str">
        <f>VLOOKUP(A2183,Table!$U$1:$V$230,2,0)</f>
        <v>Orthorhombic</v>
      </c>
      <c r="P2183" s="1"/>
    </row>
    <row r="2184" spans="1:16">
      <c r="A2184" s="12">
        <v>62</v>
      </c>
      <c r="B2184" s="12">
        <v>648514</v>
      </c>
      <c r="C2184" s="12" t="s">
        <v>2293</v>
      </c>
      <c r="D2184" s="12" t="s">
        <v>1871</v>
      </c>
      <c r="E2184" s="17" t="s">
        <v>586</v>
      </c>
      <c r="F2184" s="25" t="str">
        <f>LEFT(E2184,MIN(FIND({0,1,2,3,4,5,6,7,8,9},ASC(E2184)&amp;1234567890))-1)</f>
        <v>Pb</v>
      </c>
      <c r="G2184" s="25">
        <f t="shared" si="68"/>
        <v>1</v>
      </c>
      <c r="H2184" s="25">
        <f>VLOOKUP(F2184,Table!$A$2:$C$121,2,0)</f>
        <v>14</v>
      </c>
      <c r="I2184" s="26">
        <f>VLOOKUP(F2184,Table!$A$2:$C$121,3,0)</f>
        <v>6</v>
      </c>
      <c r="J2184" s="17" t="s">
        <v>47</v>
      </c>
      <c r="K2184" s="25" t="str">
        <f>LEFT(J2184,MIN(FIND({0,1,2,3,4,5,6,7,8,9},ASC(J2184)&amp;1234567890))-1)</f>
        <v>Se</v>
      </c>
      <c r="L2184" s="25">
        <f t="shared" si="69"/>
        <v>1</v>
      </c>
      <c r="M2184" s="25">
        <f>VLOOKUP(K2184,Table!$A$2:$C$121,2,0)</f>
        <v>16</v>
      </c>
      <c r="N2184" s="26">
        <f>VLOOKUP(K2184,Table!$A$2:$C$121,3,0)</f>
        <v>4</v>
      </c>
      <c r="O2184" s="13" t="str">
        <f>VLOOKUP(A2184,Table!$U$1:$V$230,2,0)</f>
        <v>Orthorhombic</v>
      </c>
      <c r="P2184" s="1"/>
    </row>
    <row r="2185" spans="1:16">
      <c r="A2185" s="12">
        <v>62</v>
      </c>
      <c r="B2185" s="12">
        <v>648552</v>
      </c>
      <c r="C2185" s="12" t="s">
        <v>2293</v>
      </c>
      <c r="D2185" s="12" t="s">
        <v>2886</v>
      </c>
      <c r="E2185" s="17" t="s">
        <v>11309</v>
      </c>
      <c r="F2185" s="25" t="str">
        <f>LEFT(E2185,MIN(FIND({0,1,2,3,4,5,6,7,8,9},ASC(E2185)&amp;1234567890))-1)</f>
        <v>Sm</v>
      </c>
      <c r="G2185" s="25">
        <f t="shared" si="68"/>
        <v>5</v>
      </c>
      <c r="H2185" s="25">
        <f>VLOOKUP(F2185,Table!$A$2:$C$121,2,0)</f>
        <v>3</v>
      </c>
      <c r="I2185" s="26">
        <f>VLOOKUP(F2185,Table!$A$2:$C$121,3,0)</f>
        <v>6</v>
      </c>
      <c r="J2185" s="17" t="s">
        <v>11943</v>
      </c>
      <c r="K2185" s="25" t="str">
        <f>LEFT(J2185,MIN(FIND({0,1,2,3,4,5,6,7,8,9},ASC(J2185)&amp;1234567890))-1)</f>
        <v>Pb</v>
      </c>
      <c r="L2185" s="25">
        <f t="shared" si="69"/>
        <v>4</v>
      </c>
      <c r="M2185" s="25">
        <f>VLOOKUP(K2185,Table!$A$2:$C$121,2,0)</f>
        <v>14</v>
      </c>
      <c r="N2185" s="26">
        <f>VLOOKUP(K2185,Table!$A$2:$C$121,3,0)</f>
        <v>6</v>
      </c>
      <c r="O2185" s="13" t="str">
        <f>VLOOKUP(A2185,Table!$U$1:$V$230,2,0)</f>
        <v>Orthorhombic</v>
      </c>
      <c r="P2185" s="1"/>
    </row>
    <row r="2186" spans="1:16">
      <c r="A2186" s="12">
        <v>62</v>
      </c>
      <c r="B2186" s="12">
        <v>648569</v>
      </c>
      <c r="C2186" s="12" t="s">
        <v>2293</v>
      </c>
      <c r="D2186" s="12" t="s">
        <v>2887</v>
      </c>
      <c r="E2186" s="17" t="s">
        <v>11969</v>
      </c>
      <c r="F2186" s="25" t="str">
        <f>LEFT(E2186,MIN(FIND({0,1,2,3,4,5,6,7,8,9},ASC(E2186)&amp;1234567890))-1)</f>
        <v>Sr</v>
      </c>
      <c r="G2186" s="25">
        <f t="shared" si="68"/>
        <v>5</v>
      </c>
      <c r="H2186" s="25">
        <f>VLOOKUP(F2186,Table!$A$2:$C$121,2,0)</f>
        <v>2</v>
      </c>
      <c r="I2186" s="26">
        <f>VLOOKUP(F2186,Table!$A$2:$C$121,3,0)</f>
        <v>5</v>
      </c>
      <c r="J2186" s="17" t="s">
        <v>11943</v>
      </c>
      <c r="K2186" s="25" t="str">
        <f>LEFT(J2186,MIN(FIND({0,1,2,3,4,5,6,7,8,9},ASC(J2186)&amp;1234567890))-1)</f>
        <v>Pb</v>
      </c>
      <c r="L2186" s="25">
        <f t="shared" si="69"/>
        <v>4</v>
      </c>
      <c r="M2186" s="25">
        <f>VLOOKUP(K2186,Table!$A$2:$C$121,2,0)</f>
        <v>14</v>
      </c>
      <c r="N2186" s="26">
        <f>VLOOKUP(K2186,Table!$A$2:$C$121,3,0)</f>
        <v>6</v>
      </c>
      <c r="O2186" s="13" t="str">
        <f>VLOOKUP(A2186,Table!$U$1:$V$230,2,0)</f>
        <v>Orthorhombic</v>
      </c>
      <c r="P2186" s="1"/>
    </row>
    <row r="2187" spans="1:16">
      <c r="A2187" s="12">
        <v>62</v>
      </c>
      <c r="B2187" s="12">
        <v>648577</v>
      </c>
      <c r="C2187" s="12" t="s">
        <v>2293</v>
      </c>
      <c r="D2187" s="12" t="s">
        <v>2888</v>
      </c>
      <c r="E2187" s="17" t="s">
        <v>11516</v>
      </c>
      <c r="F2187" s="25" t="str">
        <f>LEFT(E2187,MIN(FIND({0,1,2,3,4,5,6,7,8,9},ASC(E2187)&amp;1234567890))-1)</f>
        <v>Tb</v>
      </c>
      <c r="G2187" s="25">
        <f t="shared" si="68"/>
        <v>5</v>
      </c>
      <c r="H2187" s="25">
        <f>VLOOKUP(F2187,Table!$A$2:$C$121,2,0)</f>
        <v>3</v>
      </c>
      <c r="I2187" s="26">
        <f>VLOOKUP(F2187,Table!$A$2:$C$121,3,0)</f>
        <v>6</v>
      </c>
      <c r="J2187" s="17" t="s">
        <v>11943</v>
      </c>
      <c r="K2187" s="25" t="str">
        <f>LEFT(J2187,MIN(FIND({0,1,2,3,4,5,6,7,8,9},ASC(J2187)&amp;1234567890))-1)</f>
        <v>Pb</v>
      </c>
      <c r="L2187" s="25">
        <f t="shared" si="69"/>
        <v>4</v>
      </c>
      <c r="M2187" s="25">
        <f>VLOOKUP(K2187,Table!$A$2:$C$121,2,0)</f>
        <v>14</v>
      </c>
      <c r="N2187" s="26">
        <f>VLOOKUP(K2187,Table!$A$2:$C$121,3,0)</f>
        <v>6</v>
      </c>
      <c r="O2187" s="13" t="str">
        <f>VLOOKUP(A2187,Table!$U$1:$V$230,2,0)</f>
        <v>Orthorhombic</v>
      </c>
      <c r="P2187" s="1"/>
    </row>
    <row r="2188" spans="1:16">
      <c r="A2188" s="12">
        <v>62</v>
      </c>
      <c r="B2188" s="12">
        <v>648582</v>
      </c>
      <c r="C2188" s="12" t="s">
        <v>2293</v>
      </c>
      <c r="D2188" s="12" t="s">
        <v>2889</v>
      </c>
      <c r="E2188" s="17" t="s">
        <v>586</v>
      </c>
      <c r="F2188" s="25" t="str">
        <f>LEFT(E2188,MIN(FIND({0,1,2,3,4,5,6,7,8,9},ASC(E2188)&amp;1234567890))-1)</f>
        <v>Pb</v>
      </c>
      <c r="G2188" s="25">
        <f t="shared" si="68"/>
        <v>1</v>
      </c>
      <c r="H2188" s="25">
        <f>VLOOKUP(F2188,Table!$A$2:$C$121,2,0)</f>
        <v>14</v>
      </c>
      <c r="I2188" s="26">
        <f>VLOOKUP(F2188,Table!$A$2:$C$121,3,0)</f>
        <v>6</v>
      </c>
      <c r="J2188" s="17" t="s">
        <v>328</v>
      </c>
      <c r="K2188" s="25" t="str">
        <f>LEFT(J2188,MIN(FIND({0,1,2,3,4,5,6,7,8,9},ASC(J2188)&amp;1234567890))-1)</f>
        <v>Te</v>
      </c>
      <c r="L2188" s="25">
        <f t="shared" si="69"/>
        <v>1</v>
      </c>
      <c r="M2188" s="25">
        <f>VLOOKUP(K2188,Table!$A$2:$C$121,2,0)</f>
        <v>16</v>
      </c>
      <c r="N2188" s="26">
        <f>VLOOKUP(K2188,Table!$A$2:$C$121,3,0)</f>
        <v>5</v>
      </c>
      <c r="O2188" s="13" t="str">
        <f>VLOOKUP(A2188,Table!$U$1:$V$230,2,0)</f>
        <v>Orthorhombic</v>
      </c>
      <c r="P2188" s="1"/>
    </row>
    <row r="2189" spans="1:16">
      <c r="A2189" s="12">
        <v>62</v>
      </c>
      <c r="B2189" s="12">
        <v>648641</v>
      </c>
      <c r="C2189" s="12" t="s">
        <v>2293</v>
      </c>
      <c r="D2189" s="12" t="s">
        <v>2890</v>
      </c>
      <c r="E2189" s="17" t="s">
        <v>11449</v>
      </c>
      <c r="F2189" s="25" t="str">
        <f>LEFT(E2189,MIN(FIND({0,1,2,3,4,5,6,7,8,9},ASC(E2189)&amp;1234567890))-1)</f>
        <v>Tm</v>
      </c>
      <c r="G2189" s="25">
        <f t="shared" si="68"/>
        <v>5</v>
      </c>
      <c r="H2189" s="25">
        <f>VLOOKUP(F2189,Table!$A$2:$C$121,2,0)</f>
        <v>3</v>
      </c>
      <c r="I2189" s="26">
        <f>VLOOKUP(F2189,Table!$A$2:$C$121,3,0)</f>
        <v>6</v>
      </c>
      <c r="J2189" s="17" t="s">
        <v>11943</v>
      </c>
      <c r="K2189" s="25" t="str">
        <f>LEFT(J2189,MIN(FIND({0,1,2,3,4,5,6,7,8,9},ASC(J2189)&amp;1234567890))-1)</f>
        <v>Pb</v>
      </c>
      <c r="L2189" s="25">
        <f t="shared" si="69"/>
        <v>4</v>
      </c>
      <c r="M2189" s="25">
        <f>VLOOKUP(K2189,Table!$A$2:$C$121,2,0)</f>
        <v>14</v>
      </c>
      <c r="N2189" s="26">
        <f>VLOOKUP(K2189,Table!$A$2:$C$121,3,0)</f>
        <v>6</v>
      </c>
      <c r="O2189" s="13" t="str">
        <f>VLOOKUP(A2189,Table!$U$1:$V$230,2,0)</f>
        <v>Orthorhombic</v>
      </c>
      <c r="P2189" s="1"/>
    </row>
    <row r="2190" spans="1:16">
      <c r="A2190" s="12">
        <v>62</v>
      </c>
      <c r="B2190" s="12">
        <v>648983</v>
      </c>
      <c r="C2190" s="12" t="s">
        <v>2293</v>
      </c>
      <c r="D2190" s="12" t="s">
        <v>2891</v>
      </c>
      <c r="E2190" s="17" t="s">
        <v>541</v>
      </c>
      <c r="F2190" s="25" t="str">
        <f>LEFT(E2190,MIN(FIND({0,1,2,3,4,5,6,7,8,9},ASC(E2190)&amp;1234567890))-1)</f>
        <v>Pd</v>
      </c>
      <c r="G2190" s="25">
        <f t="shared" si="68"/>
        <v>1</v>
      </c>
      <c r="H2190" s="25">
        <f>VLOOKUP(F2190,Table!$A$2:$C$121,2,0)</f>
        <v>10</v>
      </c>
      <c r="I2190" s="26">
        <f>VLOOKUP(F2190,Table!$A$2:$C$121,3,0)</f>
        <v>5</v>
      </c>
      <c r="J2190" s="17" t="s">
        <v>11313</v>
      </c>
      <c r="K2190" s="25" t="str">
        <f>LEFT(J2190,MIN(FIND({0,1,2,3,4,5,6,7,8,9},ASC(J2190)&amp;1234567890))-1)</f>
        <v>Tb</v>
      </c>
      <c r="L2190" s="25">
        <f t="shared" si="69"/>
        <v>1</v>
      </c>
      <c r="M2190" s="25">
        <f>VLOOKUP(K2190,Table!$A$2:$C$121,2,0)</f>
        <v>3</v>
      </c>
      <c r="N2190" s="26">
        <f>VLOOKUP(K2190,Table!$A$2:$C$121,3,0)</f>
        <v>6</v>
      </c>
      <c r="O2190" s="13" t="str">
        <f>VLOOKUP(A2190,Table!$U$1:$V$230,2,0)</f>
        <v>Orthorhombic</v>
      </c>
      <c r="P2190" s="1"/>
    </row>
    <row r="2191" spans="1:16">
      <c r="A2191" s="12">
        <v>62</v>
      </c>
      <c r="B2191" s="12">
        <v>649055</v>
      </c>
      <c r="C2191" s="12" t="s">
        <v>2293</v>
      </c>
      <c r="D2191" s="12" t="s">
        <v>2892</v>
      </c>
      <c r="E2191" s="17" t="s">
        <v>11781</v>
      </c>
      <c r="F2191" s="25" t="str">
        <f>LEFT(E2191,MIN(FIND({0,1,2,3,4,5,6,7,8,9},ASC(E2191)&amp;1234567890))-1)</f>
        <v>Pd</v>
      </c>
      <c r="G2191" s="25">
        <f t="shared" si="68"/>
        <v>2</v>
      </c>
      <c r="H2191" s="25">
        <f>VLOOKUP(F2191,Table!$A$2:$C$121,2,0)</f>
        <v>10</v>
      </c>
      <c r="I2191" s="26">
        <f>VLOOKUP(F2191,Table!$A$2:$C$121,3,0)</f>
        <v>5</v>
      </c>
      <c r="J2191" s="17" t="s">
        <v>588</v>
      </c>
      <c r="K2191" s="25" t="str">
        <f>LEFT(J2191,MIN(FIND({0,1,2,3,4,5,6,7,8,9},ASC(J2191)&amp;1234567890))-1)</f>
        <v>Tl</v>
      </c>
      <c r="L2191" s="25">
        <f t="shared" si="69"/>
        <v>1</v>
      </c>
      <c r="M2191" s="25">
        <f>VLOOKUP(K2191,Table!$A$2:$C$121,2,0)</f>
        <v>13</v>
      </c>
      <c r="N2191" s="26">
        <f>VLOOKUP(K2191,Table!$A$2:$C$121,3,0)</f>
        <v>6</v>
      </c>
      <c r="O2191" s="13" t="str">
        <f>VLOOKUP(A2191,Table!$U$1:$V$230,2,0)</f>
        <v>Orthorhombic</v>
      </c>
      <c r="P2191" s="1"/>
    </row>
    <row r="2192" spans="1:16">
      <c r="A2192" s="12">
        <v>62</v>
      </c>
      <c r="B2192" s="12">
        <v>649111</v>
      </c>
      <c r="C2192" s="12" t="s">
        <v>2293</v>
      </c>
      <c r="D2192" s="12" t="s">
        <v>2893</v>
      </c>
      <c r="E2192" s="17" t="s">
        <v>77</v>
      </c>
      <c r="F2192" s="25" t="str">
        <f>LEFT(E2192,MIN(FIND({0,1,2,3,4,5,6,7,8,9},ASC(E2192)&amp;1234567890))-1)</f>
        <v>Y</v>
      </c>
      <c r="G2192" s="25">
        <f t="shared" si="68"/>
        <v>3</v>
      </c>
      <c r="H2192" s="25">
        <f>VLOOKUP(F2192,Table!$A$2:$C$121,2,0)</f>
        <v>3</v>
      </c>
      <c r="I2192" s="26">
        <f>VLOOKUP(F2192,Table!$A$2:$C$121,3,0)</f>
        <v>5</v>
      </c>
      <c r="J2192" s="17" t="s">
        <v>541</v>
      </c>
      <c r="K2192" s="25" t="str">
        <f>LEFT(J2192,MIN(FIND({0,1,2,3,4,5,6,7,8,9},ASC(J2192)&amp;1234567890))-1)</f>
        <v>Pd</v>
      </c>
      <c r="L2192" s="25">
        <f t="shared" si="69"/>
        <v>1</v>
      </c>
      <c r="M2192" s="25">
        <f>VLOOKUP(K2192,Table!$A$2:$C$121,2,0)</f>
        <v>10</v>
      </c>
      <c r="N2192" s="26">
        <f>VLOOKUP(K2192,Table!$A$2:$C$121,3,0)</f>
        <v>5</v>
      </c>
      <c r="O2192" s="13" t="str">
        <f>VLOOKUP(A2192,Table!$U$1:$V$230,2,0)</f>
        <v>Orthorhombic</v>
      </c>
      <c r="P2192" s="1"/>
    </row>
    <row r="2193" spans="1:16">
      <c r="A2193" s="12">
        <v>62</v>
      </c>
      <c r="B2193" s="12">
        <v>649124</v>
      </c>
      <c r="C2193" s="12" t="s">
        <v>2293</v>
      </c>
      <c r="D2193" s="12" t="s">
        <v>2894</v>
      </c>
      <c r="E2193" s="17" t="s">
        <v>541</v>
      </c>
      <c r="F2193" s="25" t="str">
        <f>LEFT(E2193,MIN(FIND({0,1,2,3,4,5,6,7,8,9},ASC(E2193)&amp;1234567890))-1)</f>
        <v>Pd</v>
      </c>
      <c r="G2193" s="25">
        <f t="shared" si="68"/>
        <v>1</v>
      </c>
      <c r="H2193" s="25">
        <f>VLOOKUP(F2193,Table!$A$2:$C$121,2,0)</f>
        <v>10</v>
      </c>
      <c r="I2193" s="26">
        <f>VLOOKUP(F2193,Table!$A$2:$C$121,3,0)</f>
        <v>5</v>
      </c>
      <c r="J2193" s="17" t="s">
        <v>530</v>
      </c>
      <c r="K2193" s="25" t="str">
        <f>LEFT(J2193,MIN(FIND({0,1,2,3,4,5,6,7,8,9},ASC(J2193)&amp;1234567890))-1)</f>
        <v>Yb</v>
      </c>
      <c r="L2193" s="25">
        <f t="shared" si="69"/>
        <v>1</v>
      </c>
      <c r="M2193" s="25">
        <f>VLOOKUP(K2193,Table!$A$2:$C$121,2,0)</f>
        <v>3</v>
      </c>
      <c r="N2193" s="26">
        <f>VLOOKUP(K2193,Table!$A$2:$C$121,3,0)</f>
        <v>6</v>
      </c>
      <c r="O2193" s="13" t="str">
        <f>VLOOKUP(A2193,Table!$U$1:$V$230,2,0)</f>
        <v>Orthorhombic</v>
      </c>
      <c r="P2193" s="1"/>
    </row>
    <row r="2194" spans="1:16">
      <c r="A2194" s="12">
        <v>62</v>
      </c>
      <c r="B2194" s="12">
        <v>649132</v>
      </c>
      <c r="C2194" s="12" t="s">
        <v>2293</v>
      </c>
      <c r="D2194" s="12" t="s">
        <v>2895</v>
      </c>
      <c r="E2194" s="17" t="s">
        <v>422</v>
      </c>
      <c r="F2194" s="25" t="str">
        <f>LEFT(E2194,MIN(FIND({0,1,2,3,4,5,6,7,8,9},ASC(E2194)&amp;1234567890))-1)</f>
        <v>Yb</v>
      </c>
      <c r="G2194" s="25">
        <f t="shared" si="68"/>
        <v>3</v>
      </c>
      <c r="H2194" s="25">
        <f>VLOOKUP(F2194,Table!$A$2:$C$121,2,0)</f>
        <v>3</v>
      </c>
      <c r="I2194" s="26">
        <f>VLOOKUP(F2194,Table!$A$2:$C$121,3,0)</f>
        <v>6</v>
      </c>
      <c r="J2194" s="17" t="s">
        <v>541</v>
      </c>
      <c r="K2194" s="25" t="str">
        <f>LEFT(J2194,MIN(FIND({0,1,2,3,4,5,6,7,8,9},ASC(J2194)&amp;1234567890))-1)</f>
        <v>Pd</v>
      </c>
      <c r="L2194" s="25">
        <f t="shared" si="69"/>
        <v>1</v>
      </c>
      <c r="M2194" s="25">
        <f>VLOOKUP(K2194,Table!$A$2:$C$121,2,0)</f>
        <v>10</v>
      </c>
      <c r="N2194" s="26">
        <f>VLOOKUP(K2194,Table!$A$2:$C$121,3,0)</f>
        <v>5</v>
      </c>
      <c r="O2194" s="13" t="str">
        <f>VLOOKUP(A2194,Table!$U$1:$V$230,2,0)</f>
        <v>Orthorhombic</v>
      </c>
      <c r="P2194" s="1"/>
    </row>
    <row r="2195" spans="1:16">
      <c r="A2195" s="12">
        <v>62</v>
      </c>
      <c r="B2195" s="12">
        <v>649139</v>
      </c>
      <c r="C2195" s="12" t="s">
        <v>2293</v>
      </c>
      <c r="D2195" s="12" t="s">
        <v>2896</v>
      </c>
      <c r="E2195" s="17" t="s">
        <v>11781</v>
      </c>
      <c r="F2195" s="25" t="str">
        <f>LEFT(E2195,MIN(FIND({0,1,2,3,4,5,6,7,8,9},ASC(E2195)&amp;1234567890))-1)</f>
        <v>Pd</v>
      </c>
      <c r="G2195" s="25">
        <f t="shared" si="68"/>
        <v>2</v>
      </c>
      <c r="H2195" s="25">
        <f>VLOOKUP(F2195,Table!$A$2:$C$121,2,0)</f>
        <v>10</v>
      </c>
      <c r="I2195" s="26">
        <f>VLOOKUP(F2195,Table!$A$2:$C$121,3,0)</f>
        <v>5</v>
      </c>
      <c r="J2195" s="17" t="s">
        <v>70</v>
      </c>
      <c r="K2195" s="25" t="str">
        <f>LEFT(J2195,MIN(FIND({0,1,2,3,4,5,6,7,8,9},ASC(J2195)&amp;1234567890))-1)</f>
        <v>Zn</v>
      </c>
      <c r="L2195" s="25">
        <f t="shared" si="69"/>
        <v>1</v>
      </c>
      <c r="M2195" s="25">
        <f>VLOOKUP(K2195,Table!$A$2:$C$121,2,0)</f>
        <v>12</v>
      </c>
      <c r="N2195" s="26">
        <f>VLOOKUP(K2195,Table!$A$2:$C$121,3,0)</f>
        <v>4</v>
      </c>
      <c r="O2195" s="13" t="str">
        <f>VLOOKUP(A2195,Table!$U$1:$V$230,2,0)</f>
        <v>Orthorhombic</v>
      </c>
      <c r="P2195" s="1"/>
    </row>
    <row r="2196" spans="1:16">
      <c r="A2196" s="12">
        <v>62</v>
      </c>
      <c r="B2196" s="12">
        <v>649192</v>
      </c>
      <c r="C2196" s="12" t="s">
        <v>2293</v>
      </c>
      <c r="D2196" s="12" t="s">
        <v>2897</v>
      </c>
      <c r="E2196" s="17" t="s">
        <v>11332</v>
      </c>
      <c r="F2196" s="25" t="str">
        <f>LEFT(E2196,MIN(FIND({0,1,2,3,4,5,6,7,8,9},ASC(E2196)&amp;1234567890))-1)</f>
        <v>Pr</v>
      </c>
      <c r="G2196" s="25">
        <f t="shared" si="68"/>
        <v>1</v>
      </c>
      <c r="H2196" s="25">
        <f>VLOOKUP(F2196,Table!$A$2:$C$121,2,0)</f>
        <v>3</v>
      </c>
      <c r="I2196" s="26">
        <f>VLOOKUP(F2196,Table!$A$2:$C$121,3,0)</f>
        <v>6</v>
      </c>
      <c r="J2196" s="17" t="s">
        <v>539</v>
      </c>
      <c r="K2196" s="25" t="str">
        <f>LEFT(J2196,MIN(FIND({0,1,2,3,4,5,6,7,8,9},ASC(J2196)&amp;1234567890))-1)</f>
        <v>Pt</v>
      </c>
      <c r="L2196" s="25">
        <f t="shared" si="69"/>
        <v>1</v>
      </c>
      <c r="M2196" s="25">
        <f>VLOOKUP(K2196,Table!$A$2:$C$121,2,0)</f>
        <v>10</v>
      </c>
      <c r="N2196" s="26">
        <f>VLOOKUP(K2196,Table!$A$2:$C$121,3,0)</f>
        <v>6</v>
      </c>
      <c r="O2196" s="13" t="str">
        <f>VLOOKUP(A2196,Table!$U$1:$V$230,2,0)</f>
        <v>Orthorhombic</v>
      </c>
      <c r="P2196" s="1"/>
    </row>
    <row r="2197" spans="1:16">
      <c r="A2197" s="12">
        <v>62</v>
      </c>
      <c r="B2197" s="12">
        <v>649236</v>
      </c>
      <c r="C2197" s="12" t="s">
        <v>2293</v>
      </c>
      <c r="D2197" s="12" t="s">
        <v>2898</v>
      </c>
      <c r="E2197" s="17" t="s">
        <v>12003</v>
      </c>
      <c r="F2197" s="25" t="str">
        <f>LEFT(E2197,MIN(FIND({0,1,2,3,4,5,6,7,8,9},ASC(E2197)&amp;1234567890))-1)</f>
        <v>Pr</v>
      </c>
      <c r="G2197" s="25">
        <f t="shared" si="68"/>
        <v>3</v>
      </c>
      <c r="H2197" s="25">
        <f>VLOOKUP(F2197,Table!$A$2:$C$121,2,0)</f>
        <v>3</v>
      </c>
      <c r="I2197" s="26">
        <f>VLOOKUP(F2197,Table!$A$2:$C$121,3,0)</f>
        <v>6</v>
      </c>
      <c r="J2197" s="17" t="s">
        <v>341</v>
      </c>
      <c r="K2197" s="25" t="str">
        <f>LEFT(J2197,MIN(FIND({0,1,2,3,4,5,6,7,8,9},ASC(J2197)&amp;1234567890))-1)</f>
        <v>Ru</v>
      </c>
      <c r="L2197" s="25">
        <f t="shared" si="69"/>
        <v>1</v>
      </c>
      <c r="M2197" s="25">
        <f>VLOOKUP(K2197,Table!$A$2:$C$121,2,0)</f>
        <v>8</v>
      </c>
      <c r="N2197" s="26">
        <f>VLOOKUP(K2197,Table!$A$2:$C$121,3,0)</f>
        <v>5</v>
      </c>
      <c r="O2197" s="13" t="str">
        <f>VLOOKUP(A2197,Table!$U$1:$V$230,2,0)</f>
        <v>Orthorhombic</v>
      </c>
      <c r="P2197" s="1"/>
    </row>
    <row r="2198" spans="1:16">
      <c r="A2198" s="12">
        <v>62</v>
      </c>
      <c r="B2198" s="12">
        <v>649238</v>
      </c>
      <c r="C2198" s="12" t="s">
        <v>2293</v>
      </c>
      <c r="D2198" s="12" t="s">
        <v>2899</v>
      </c>
      <c r="E2198" s="17" t="s">
        <v>12012</v>
      </c>
      <c r="F2198" s="25" t="str">
        <f>LEFT(E2198,MIN(FIND({0,1,2,3,4,5,6,7,8,9},ASC(E2198)&amp;1234567890))-1)</f>
        <v>Pr</v>
      </c>
      <c r="G2198" s="25">
        <f t="shared" si="68"/>
        <v>7</v>
      </c>
      <c r="H2198" s="25">
        <f>VLOOKUP(F2198,Table!$A$2:$C$121,2,0)</f>
        <v>3</v>
      </c>
      <c r="I2198" s="26">
        <f>VLOOKUP(F2198,Table!$A$2:$C$121,3,0)</f>
        <v>6</v>
      </c>
      <c r="J2198" s="17" t="s">
        <v>11556</v>
      </c>
      <c r="K2198" s="25" t="str">
        <f>LEFT(J2198,MIN(FIND({0,1,2,3,4,5,6,7,8,9},ASC(J2198)&amp;1234567890))-1)</f>
        <v>Ru</v>
      </c>
      <c r="L2198" s="25">
        <f t="shared" si="69"/>
        <v>3</v>
      </c>
      <c r="M2198" s="25">
        <f>VLOOKUP(K2198,Table!$A$2:$C$121,2,0)</f>
        <v>8</v>
      </c>
      <c r="N2198" s="26">
        <f>VLOOKUP(K2198,Table!$A$2:$C$121,3,0)</f>
        <v>5</v>
      </c>
      <c r="O2198" s="13" t="str">
        <f>VLOOKUP(A2198,Table!$U$1:$V$230,2,0)</f>
        <v>Orthorhombic</v>
      </c>
      <c r="P2198" s="1"/>
    </row>
    <row r="2199" spans="1:16">
      <c r="A2199" s="12">
        <v>62</v>
      </c>
      <c r="B2199" s="12">
        <v>649388</v>
      </c>
      <c r="C2199" s="12" t="s">
        <v>2293</v>
      </c>
      <c r="D2199" s="12" t="s">
        <v>2900</v>
      </c>
      <c r="E2199" s="17" t="s">
        <v>11712</v>
      </c>
      <c r="F2199" s="25" t="str">
        <f>LEFT(E2199,MIN(FIND({0,1,2,3,4,5,6,7,8,9},ASC(E2199)&amp;1234567890))-1)</f>
        <v>Pr</v>
      </c>
      <c r="G2199" s="25">
        <f t="shared" si="68"/>
        <v>5</v>
      </c>
      <c r="H2199" s="25">
        <f>VLOOKUP(F2199,Table!$A$2:$C$121,2,0)</f>
        <v>3</v>
      </c>
      <c r="I2199" s="26">
        <f>VLOOKUP(F2199,Table!$A$2:$C$121,3,0)</f>
        <v>6</v>
      </c>
      <c r="J2199" s="17" t="s">
        <v>599</v>
      </c>
      <c r="K2199" s="25" t="str">
        <f>LEFT(J2199,MIN(FIND({0,1,2,3,4,5,6,7,8,9},ASC(J2199)&amp;1234567890))-1)</f>
        <v>Sn</v>
      </c>
      <c r="L2199" s="25">
        <f t="shared" si="69"/>
        <v>4</v>
      </c>
      <c r="M2199" s="25">
        <f>VLOOKUP(K2199,Table!$A$2:$C$121,2,0)</f>
        <v>14</v>
      </c>
      <c r="N2199" s="26">
        <f>VLOOKUP(K2199,Table!$A$2:$C$121,3,0)</f>
        <v>5</v>
      </c>
      <c r="O2199" s="13" t="str">
        <f>VLOOKUP(A2199,Table!$U$1:$V$230,2,0)</f>
        <v>Orthorhombic</v>
      </c>
      <c r="P2199" s="1"/>
    </row>
    <row r="2200" spans="1:16">
      <c r="A2200" s="12">
        <v>62</v>
      </c>
      <c r="B2200" s="12">
        <v>649473</v>
      </c>
      <c r="C2200" s="12" t="s">
        <v>2293</v>
      </c>
      <c r="D2200" s="12" t="s">
        <v>2901</v>
      </c>
      <c r="E2200" s="17" t="s">
        <v>11332</v>
      </c>
      <c r="F2200" s="25" t="str">
        <f>LEFT(E2200,MIN(FIND({0,1,2,3,4,5,6,7,8,9},ASC(E2200)&amp;1234567890))-1)</f>
        <v>Pr</v>
      </c>
      <c r="G2200" s="25">
        <f t="shared" si="68"/>
        <v>1</v>
      </c>
      <c r="H2200" s="25">
        <f>VLOOKUP(F2200,Table!$A$2:$C$121,2,0)</f>
        <v>3</v>
      </c>
      <c r="I2200" s="26">
        <f>VLOOKUP(F2200,Table!$A$2:$C$121,3,0)</f>
        <v>6</v>
      </c>
      <c r="J2200" s="17" t="s">
        <v>11839</v>
      </c>
      <c r="K2200" s="25" t="str">
        <f>LEFT(J2200,MIN(FIND({0,1,2,3,4,5,6,7,8,9},ASC(J2200)&amp;1234567890))-1)</f>
        <v>Zn</v>
      </c>
      <c r="L2200" s="25">
        <f t="shared" si="69"/>
        <v>3</v>
      </c>
      <c r="M2200" s="25">
        <f>VLOOKUP(K2200,Table!$A$2:$C$121,2,0)</f>
        <v>12</v>
      </c>
      <c r="N2200" s="26">
        <f>VLOOKUP(K2200,Table!$A$2:$C$121,3,0)</f>
        <v>4</v>
      </c>
      <c r="O2200" s="13" t="str">
        <f>VLOOKUP(A2200,Table!$U$1:$V$230,2,0)</f>
        <v>Orthorhombic</v>
      </c>
      <c r="P2200" s="1"/>
    </row>
    <row r="2201" spans="1:16">
      <c r="A2201" s="12">
        <v>62</v>
      </c>
      <c r="B2201" s="12">
        <v>649657</v>
      </c>
      <c r="C2201" s="12" t="s">
        <v>2293</v>
      </c>
      <c r="D2201" s="12" t="s">
        <v>2902</v>
      </c>
      <c r="E2201" s="17" t="s">
        <v>539</v>
      </c>
      <c r="F2201" s="25" t="str">
        <f>LEFT(E2201,MIN(FIND({0,1,2,3,4,5,6,7,8,9},ASC(E2201)&amp;1234567890))-1)</f>
        <v>Pt</v>
      </c>
      <c r="G2201" s="25">
        <f t="shared" si="68"/>
        <v>1</v>
      </c>
      <c r="H2201" s="25">
        <f>VLOOKUP(F2201,Table!$A$2:$C$121,2,0)</f>
        <v>10</v>
      </c>
      <c r="I2201" s="26">
        <f>VLOOKUP(F2201,Table!$A$2:$C$121,3,0)</f>
        <v>6</v>
      </c>
      <c r="J2201" s="17" t="s">
        <v>590</v>
      </c>
      <c r="K2201" s="25" t="str">
        <f>LEFT(J2201,MIN(FIND({0,1,2,3,4,5,6,7,8,9},ASC(J2201)&amp;1234567890))-1)</f>
        <v>Sm</v>
      </c>
      <c r="L2201" s="25">
        <f t="shared" si="69"/>
        <v>1</v>
      </c>
      <c r="M2201" s="25">
        <f>VLOOKUP(K2201,Table!$A$2:$C$121,2,0)</f>
        <v>3</v>
      </c>
      <c r="N2201" s="26">
        <f>VLOOKUP(K2201,Table!$A$2:$C$121,3,0)</f>
        <v>6</v>
      </c>
      <c r="O2201" s="13" t="str">
        <f>VLOOKUP(A2201,Table!$U$1:$V$230,2,0)</f>
        <v>Orthorhombic</v>
      </c>
      <c r="P2201" s="1"/>
    </row>
    <row r="2202" spans="1:16">
      <c r="A2202" s="12">
        <v>62</v>
      </c>
      <c r="B2202" s="12">
        <v>649708</v>
      </c>
      <c r="C2202" s="12" t="s">
        <v>2293</v>
      </c>
      <c r="D2202" s="12" t="s">
        <v>2903</v>
      </c>
      <c r="E2202" s="17" t="s">
        <v>11969</v>
      </c>
      <c r="F2202" s="25" t="str">
        <f>LEFT(E2202,MIN(FIND({0,1,2,3,4,5,6,7,8,9},ASC(E2202)&amp;1234567890))-1)</f>
        <v>Sr</v>
      </c>
      <c r="G2202" s="25">
        <f t="shared" si="68"/>
        <v>5</v>
      </c>
      <c r="H2202" s="25">
        <f>VLOOKUP(F2202,Table!$A$2:$C$121,2,0)</f>
        <v>2</v>
      </c>
      <c r="I2202" s="26">
        <f>VLOOKUP(F2202,Table!$A$2:$C$121,3,0)</f>
        <v>5</v>
      </c>
      <c r="J2202" s="17" t="s">
        <v>11939</v>
      </c>
      <c r="K2202" s="25" t="str">
        <f>LEFT(J2202,MIN(FIND({0,1,2,3,4,5,6,7,8,9},ASC(J2202)&amp;1234567890))-1)</f>
        <v>Pt</v>
      </c>
      <c r="L2202" s="25">
        <f t="shared" si="69"/>
        <v>4</v>
      </c>
      <c r="M2202" s="25">
        <f>VLOOKUP(K2202,Table!$A$2:$C$121,2,0)</f>
        <v>10</v>
      </c>
      <c r="N2202" s="26">
        <f>VLOOKUP(K2202,Table!$A$2:$C$121,3,0)</f>
        <v>6</v>
      </c>
      <c r="O2202" s="13" t="str">
        <f>VLOOKUP(A2202,Table!$U$1:$V$230,2,0)</f>
        <v>Orthorhombic</v>
      </c>
      <c r="P2202" s="1"/>
    </row>
    <row r="2203" spans="1:16">
      <c r="A2203" s="12">
        <v>62</v>
      </c>
      <c r="B2203" s="12">
        <v>649709</v>
      </c>
      <c r="C2203" s="12" t="s">
        <v>2293</v>
      </c>
      <c r="D2203" s="12" t="s">
        <v>2904</v>
      </c>
      <c r="E2203" s="17" t="s">
        <v>11985</v>
      </c>
      <c r="F2203" s="25" t="str">
        <f>LEFT(E2203,MIN(FIND({0,1,2,3,4,5,6,7,8,9},ASC(E2203)&amp;1234567890))-1)</f>
        <v>Sr</v>
      </c>
      <c r="G2203" s="25">
        <f t="shared" si="68"/>
        <v>7</v>
      </c>
      <c r="H2203" s="25">
        <f>VLOOKUP(F2203,Table!$A$2:$C$121,2,0)</f>
        <v>2</v>
      </c>
      <c r="I2203" s="26">
        <f>VLOOKUP(F2203,Table!$A$2:$C$121,3,0)</f>
        <v>5</v>
      </c>
      <c r="J2203" s="17" t="s">
        <v>11355</v>
      </c>
      <c r="K2203" s="25" t="str">
        <f>LEFT(J2203,MIN(FIND({0,1,2,3,4,5,6,7,8,9},ASC(J2203)&amp;1234567890))-1)</f>
        <v>Pt</v>
      </c>
      <c r="L2203" s="25">
        <f t="shared" si="69"/>
        <v>3</v>
      </c>
      <c r="M2203" s="25">
        <f>VLOOKUP(K2203,Table!$A$2:$C$121,2,0)</f>
        <v>10</v>
      </c>
      <c r="N2203" s="26">
        <f>VLOOKUP(K2203,Table!$A$2:$C$121,3,0)</f>
        <v>6</v>
      </c>
      <c r="O2203" s="13" t="str">
        <f>VLOOKUP(A2203,Table!$U$1:$V$230,2,0)</f>
        <v>Orthorhombic</v>
      </c>
      <c r="P2203" s="1"/>
    </row>
    <row r="2204" spans="1:16">
      <c r="A2204" s="12">
        <v>62</v>
      </c>
      <c r="B2204" s="12">
        <v>649725</v>
      </c>
      <c r="C2204" s="12" t="s">
        <v>2293</v>
      </c>
      <c r="D2204" s="12" t="s">
        <v>2905</v>
      </c>
      <c r="E2204" s="17" t="s">
        <v>11516</v>
      </c>
      <c r="F2204" s="25" t="str">
        <f>LEFT(E2204,MIN(FIND({0,1,2,3,4,5,6,7,8,9},ASC(E2204)&amp;1234567890))-1)</f>
        <v>Tb</v>
      </c>
      <c r="G2204" s="25">
        <f t="shared" si="68"/>
        <v>5</v>
      </c>
      <c r="H2204" s="25">
        <f>VLOOKUP(F2204,Table!$A$2:$C$121,2,0)</f>
        <v>3</v>
      </c>
      <c r="I2204" s="26">
        <f>VLOOKUP(F2204,Table!$A$2:$C$121,3,0)</f>
        <v>6</v>
      </c>
      <c r="J2204" s="17" t="s">
        <v>11939</v>
      </c>
      <c r="K2204" s="25" t="str">
        <f>LEFT(J2204,MIN(FIND({0,1,2,3,4,5,6,7,8,9},ASC(J2204)&amp;1234567890))-1)</f>
        <v>Pt</v>
      </c>
      <c r="L2204" s="25">
        <f t="shared" si="69"/>
        <v>4</v>
      </c>
      <c r="M2204" s="25">
        <f>VLOOKUP(K2204,Table!$A$2:$C$121,2,0)</f>
        <v>10</v>
      </c>
      <c r="N2204" s="26">
        <f>VLOOKUP(K2204,Table!$A$2:$C$121,3,0)</f>
        <v>6</v>
      </c>
      <c r="O2204" s="13" t="str">
        <f>VLOOKUP(A2204,Table!$U$1:$V$230,2,0)</f>
        <v>Orthorhombic</v>
      </c>
      <c r="P2204" s="1"/>
    </row>
    <row r="2205" spans="1:16">
      <c r="A2205" s="12">
        <v>62</v>
      </c>
      <c r="B2205" s="12">
        <v>649727</v>
      </c>
      <c r="C2205" s="12" t="s">
        <v>2293</v>
      </c>
      <c r="D2205" s="12" t="s">
        <v>2906</v>
      </c>
      <c r="E2205" s="17" t="s">
        <v>11545</v>
      </c>
      <c r="F2205" s="25" t="str">
        <f>LEFT(E2205,MIN(FIND({0,1,2,3,4,5,6,7,8,9},ASC(E2205)&amp;1234567890))-1)</f>
        <v>Tb</v>
      </c>
      <c r="G2205" s="25">
        <f t="shared" si="68"/>
        <v>3</v>
      </c>
      <c r="H2205" s="25">
        <f>VLOOKUP(F2205,Table!$A$2:$C$121,2,0)</f>
        <v>3</v>
      </c>
      <c r="I2205" s="26">
        <f>VLOOKUP(F2205,Table!$A$2:$C$121,3,0)</f>
        <v>6</v>
      </c>
      <c r="J2205" s="17" t="s">
        <v>539</v>
      </c>
      <c r="K2205" s="25" t="str">
        <f>LEFT(J2205,MIN(FIND({0,1,2,3,4,5,6,7,8,9},ASC(J2205)&amp;1234567890))-1)</f>
        <v>Pt</v>
      </c>
      <c r="L2205" s="25">
        <f t="shared" si="69"/>
        <v>1</v>
      </c>
      <c r="M2205" s="25">
        <f>VLOOKUP(K2205,Table!$A$2:$C$121,2,0)</f>
        <v>10</v>
      </c>
      <c r="N2205" s="26">
        <f>VLOOKUP(K2205,Table!$A$2:$C$121,3,0)</f>
        <v>6</v>
      </c>
      <c r="O2205" s="13" t="str">
        <f>VLOOKUP(A2205,Table!$U$1:$V$230,2,0)</f>
        <v>Orthorhombic</v>
      </c>
      <c r="P2205" s="1"/>
    </row>
    <row r="2206" spans="1:16">
      <c r="A2206" s="12">
        <v>62</v>
      </c>
      <c r="B2206" s="12">
        <v>649787</v>
      </c>
      <c r="C2206" s="12" t="s">
        <v>2293</v>
      </c>
      <c r="D2206" s="12" t="s">
        <v>2907</v>
      </c>
      <c r="E2206" s="17" t="s">
        <v>539</v>
      </c>
      <c r="F2206" s="25" t="str">
        <f>LEFT(E2206,MIN(FIND({0,1,2,3,4,5,6,7,8,9},ASC(E2206)&amp;1234567890))-1)</f>
        <v>Pt</v>
      </c>
      <c r="G2206" s="25">
        <f t="shared" si="68"/>
        <v>1</v>
      </c>
      <c r="H2206" s="25">
        <f>VLOOKUP(F2206,Table!$A$2:$C$121,2,0)</f>
        <v>10</v>
      </c>
      <c r="I2206" s="26">
        <f>VLOOKUP(F2206,Table!$A$2:$C$121,3,0)</f>
        <v>6</v>
      </c>
      <c r="J2206" s="17" t="s">
        <v>11307</v>
      </c>
      <c r="K2206" s="25" t="str">
        <f>LEFT(J2206,MIN(FIND({0,1,2,3,4,5,6,7,8,9},ASC(J2206)&amp;1234567890))-1)</f>
        <v>Tm</v>
      </c>
      <c r="L2206" s="25">
        <f t="shared" si="69"/>
        <v>2</v>
      </c>
      <c r="M2206" s="25">
        <f>VLOOKUP(K2206,Table!$A$2:$C$121,2,0)</f>
        <v>3</v>
      </c>
      <c r="N2206" s="26">
        <f>VLOOKUP(K2206,Table!$A$2:$C$121,3,0)</f>
        <v>6</v>
      </c>
      <c r="O2206" s="13" t="str">
        <f>VLOOKUP(A2206,Table!$U$1:$V$230,2,0)</f>
        <v>Orthorhombic</v>
      </c>
      <c r="P2206" s="1"/>
    </row>
    <row r="2207" spans="1:16">
      <c r="A2207" s="12">
        <v>62</v>
      </c>
      <c r="B2207" s="12">
        <v>649789</v>
      </c>
      <c r="C2207" s="12" t="s">
        <v>2293</v>
      </c>
      <c r="D2207" s="12" t="s">
        <v>2908</v>
      </c>
      <c r="E2207" s="17" t="s">
        <v>11449</v>
      </c>
      <c r="F2207" s="25" t="str">
        <f>LEFT(E2207,MIN(FIND({0,1,2,3,4,5,6,7,8,9},ASC(E2207)&amp;1234567890))-1)</f>
        <v>Tm</v>
      </c>
      <c r="G2207" s="25">
        <f t="shared" si="68"/>
        <v>5</v>
      </c>
      <c r="H2207" s="25">
        <f>VLOOKUP(F2207,Table!$A$2:$C$121,2,0)</f>
        <v>3</v>
      </c>
      <c r="I2207" s="26">
        <f>VLOOKUP(F2207,Table!$A$2:$C$121,3,0)</f>
        <v>6</v>
      </c>
      <c r="J2207" s="17" t="s">
        <v>11939</v>
      </c>
      <c r="K2207" s="25" t="str">
        <f>LEFT(J2207,MIN(FIND({0,1,2,3,4,5,6,7,8,9},ASC(J2207)&amp;1234567890))-1)</f>
        <v>Pt</v>
      </c>
      <c r="L2207" s="25">
        <f t="shared" si="69"/>
        <v>4</v>
      </c>
      <c r="M2207" s="25">
        <f>VLOOKUP(K2207,Table!$A$2:$C$121,2,0)</f>
        <v>10</v>
      </c>
      <c r="N2207" s="26">
        <f>VLOOKUP(K2207,Table!$A$2:$C$121,3,0)</f>
        <v>6</v>
      </c>
      <c r="O2207" s="13" t="str">
        <f>VLOOKUP(A2207,Table!$U$1:$V$230,2,0)</f>
        <v>Orthorhombic</v>
      </c>
      <c r="P2207" s="1"/>
    </row>
    <row r="2208" spans="1:16">
      <c r="A2208" s="12">
        <v>62</v>
      </c>
      <c r="B2208" s="12">
        <v>649791</v>
      </c>
      <c r="C2208" s="12" t="s">
        <v>2293</v>
      </c>
      <c r="D2208" s="12" t="s">
        <v>2909</v>
      </c>
      <c r="E2208" s="17" t="s">
        <v>11981</v>
      </c>
      <c r="F2208" s="25" t="str">
        <f>LEFT(E2208,MIN(FIND({0,1,2,3,4,5,6,7,8,9},ASC(E2208)&amp;1234567890))-1)</f>
        <v>Tm</v>
      </c>
      <c r="G2208" s="25">
        <f t="shared" si="68"/>
        <v>3</v>
      </c>
      <c r="H2208" s="25">
        <f>VLOOKUP(F2208,Table!$A$2:$C$121,2,0)</f>
        <v>3</v>
      </c>
      <c r="I2208" s="26">
        <f>VLOOKUP(F2208,Table!$A$2:$C$121,3,0)</f>
        <v>6</v>
      </c>
      <c r="J2208" s="17" t="s">
        <v>539</v>
      </c>
      <c r="K2208" s="25" t="str">
        <f>LEFT(J2208,MIN(FIND({0,1,2,3,4,5,6,7,8,9},ASC(J2208)&amp;1234567890))-1)</f>
        <v>Pt</v>
      </c>
      <c r="L2208" s="25">
        <f t="shared" si="69"/>
        <v>1</v>
      </c>
      <c r="M2208" s="25">
        <f>VLOOKUP(K2208,Table!$A$2:$C$121,2,0)</f>
        <v>10</v>
      </c>
      <c r="N2208" s="26">
        <f>VLOOKUP(K2208,Table!$A$2:$C$121,3,0)</f>
        <v>6</v>
      </c>
      <c r="O2208" s="13" t="str">
        <f>VLOOKUP(A2208,Table!$U$1:$V$230,2,0)</f>
        <v>Orthorhombic</v>
      </c>
      <c r="P2208" s="1"/>
    </row>
    <row r="2209" spans="1:16">
      <c r="A2209" s="12">
        <v>62</v>
      </c>
      <c r="B2209" s="12">
        <v>649793</v>
      </c>
      <c r="C2209" s="12" t="s">
        <v>2293</v>
      </c>
      <c r="D2209" s="12" t="s">
        <v>2910</v>
      </c>
      <c r="E2209" s="17" t="s">
        <v>539</v>
      </c>
      <c r="F2209" s="25" t="str">
        <f>LEFT(E2209,MIN(FIND({0,1,2,3,4,5,6,7,8,9},ASC(E2209)&amp;1234567890))-1)</f>
        <v>Pt</v>
      </c>
      <c r="G2209" s="25">
        <f t="shared" si="68"/>
        <v>1</v>
      </c>
      <c r="H2209" s="25">
        <f>VLOOKUP(F2209,Table!$A$2:$C$121,2,0)</f>
        <v>10</v>
      </c>
      <c r="I2209" s="26">
        <f>VLOOKUP(F2209,Table!$A$2:$C$121,3,0)</f>
        <v>6</v>
      </c>
      <c r="J2209" s="17" t="s">
        <v>11334</v>
      </c>
      <c r="K2209" s="25" t="str">
        <f>LEFT(J2209,MIN(FIND({0,1,2,3,4,5,6,7,8,9},ASC(J2209)&amp;1234567890))-1)</f>
        <v>Tm</v>
      </c>
      <c r="L2209" s="25">
        <f t="shared" si="69"/>
        <v>1</v>
      </c>
      <c r="M2209" s="25">
        <f>VLOOKUP(K2209,Table!$A$2:$C$121,2,0)</f>
        <v>3</v>
      </c>
      <c r="N2209" s="26">
        <f>VLOOKUP(K2209,Table!$A$2:$C$121,3,0)</f>
        <v>6</v>
      </c>
      <c r="O2209" s="13" t="str">
        <f>VLOOKUP(A2209,Table!$U$1:$V$230,2,0)</f>
        <v>Orthorhombic</v>
      </c>
      <c r="P2209" s="1"/>
    </row>
    <row r="2210" spans="1:16">
      <c r="A2210" s="12">
        <v>62</v>
      </c>
      <c r="B2210" s="12">
        <v>649844</v>
      </c>
      <c r="C2210" s="12" t="s">
        <v>2293</v>
      </c>
      <c r="D2210" s="12" t="s">
        <v>2911</v>
      </c>
      <c r="E2210" s="17" t="s">
        <v>539</v>
      </c>
      <c r="F2210" s="25" t="str">
        <f>LEFT(E2210,MIN(FIND({0,1,2,3,4,5,6,7,8,9},ASC(E2210)&amp;1234567890))-1)</f>
        <v>Pt</v>
      </c>
      <c r="G2210" s="25">
        <f t="shared" si="68"/>
        <v>1</v>
      </c>
      <c r="H2210" s="25">
        <f>VLOOKUP(F2210,Table!$A$2:$C$121,2,0)</f>
        <v>10</v>
      </c>
      <c r="I2210" s="26">
        <f>VLOOKUP(F2210,Table!$A$2:$C$121,3,0)</f>
        <v>6</v>
      </c>
      <c r="J2210" s="17" t="s">
        <v>11329</v>
      </c>
      <c r="K2210" s="25" t="str">
        <f>LEFT(J2210,MIN(FIND({0,1,2,3,4,5,6,7,8,9},ASC(J2210)&amp;1234567890))-1)</f>
        <v>Y</v>
      </c>
      <c r="L2210" s="25">
        <f t="shared" si="69"/>
        <v>2</v>
      </c>
      <c r="M2210" s="25">
        <f>VLOOKUP(K2210,Table!$A$2:$C$121,2,0)</f>
        <v>3</v>
      </c>
      <c r="N2210" s="26">
        <f>VLOOKUP(K2210,Table!$A$2:$C$121,3,0)</f>
        <v>5</v>
      </c>
      <c r="O2210" s="13" t="str">
        <f>VLOOKUP(A2210,Table!$U$1:$V$230,2,0)</f>
        <v>Orthorhombic</v>
      </c>
      <c r="P2210" s="1"/>
    </row>
    <row r="2211" spans="1:16">
      <c r="A2211" s="12">
        <v>62</v>
      </c>
      <c r="B2211" s="12">
        <v>649850</v>
      </c>
      <c r="C2211" s="12" t="s">
        <v>2293</v>
      </c>
      <c r="D2211" s="12" t="s">
        <v>2912</v>
      </c>
      <c r="E2211" s="17" t="s">
        <v>539</v>
      </c>
      <c r="F2211" s="25" t="str">
        <f>LEFT(E2211,MIN(FIND({0,1,2,3,4,5,6,7,8,9},ASC(E2211)&amp;1234567890))-1)</f>
        <v>Pt</v>
      </c>
      <c r="G2211" s="25">
        <f t="shared" si="68"/>
        <v>1</v>
      </c>
      <c r="H2211" s="25">
        <f>VLOOKUP(F2211,Table!$A$2:$C$121,2,0)</f>
        <v>10</v>
      </c>
      <c r="I2211" s="26">
        <f>VLOOKUP(F2211,Table!$A$2:$C$121,3,0)</f>
        <v>6</v>
      </c>
      <c r="J2211" s="17" t="s">
        <v>11336</v>
      </c>
      <c r="K2211" s="25" t="str">
        <f>LEFT(J2211,MIN(FIND({0,1,2,3,4,5,6,7,8,9},ASC(J2211)&amp;1234567890))-1)</f>
        <v>Y</v>
      </c>
      <c r="L2211" s="25">
        <f t="shared" si="69"/>
        <v>1</v>
      </c>
      <c r="M2211" s="25">
        <f>VLOOKUP(K2211,Table!$A$2:$C$121,2,0)</f>
        <v>3</v>
      </c>
      <c r="N2211" s="26">
        <f>VLOOKUP(K2211,Table!$A$2:$C$121,3,0)</f>
        <v>5</v>
      </c>
      <c r="O2211" s="13" t="str">
        <f>VLOOKUP(A2211,Table!$U$1:$V$230,2,0)</f>
        <v>Orthorhombic</v>
      </c>
      <c r="P2211" s="1"/>
    </row>
    <row r="2212" spans="1:16">
      <c r="A2212" s="12">
        <v>62</v>
      </c>
      <c r="B2212" s="12">
        <v>649872</v>
      </c>
      <c r="C2212" s="12" t="s">
        <v>2293</v>
      </c>
      <c r="D2212" s="12" t="s">
        <v>2913</v>
      </c>
      <c r="E2212" s="17" t="s">
        <v>11417</v>
      </c>
      <c r="F2212" s="25" t="str">
        <f>LEFT(E2212,MIN(FIND({0,1,2,3,4,5,6,7,8,9},ASC(E2212)&amp;1234567890))-1)</f>
        <v>Yb</v>
      </c>
      <c r="G2212" s="25">
        <f t="shared" si="68"/>
        <v>5</v>
      </c>
      <c r="H2212" s="25">
        <f>VLOOKUP(F2212,Table!$A$2:$C$121,2,0)</f>
        <v>3</v>
      </c>
      <c r="I2212" s="26">
        <f>VLOOKUP(F2212,Table!$A$2:$C$121,3,0)</f>
        <v>6</v>
      </c>
      <c r="J2212" s="17" t="s">
        <v>11939</v>
      </c>
      <c r="K2212" s="25" t="str">
        <f>LEFT(J2212,MIN(FIND({0,1,2,3,4,5,6,7,8,9},ASC(J2212)&amp;1234567890))-1)</f>
        <v>Pt</v>
      </c>
      <c r="L2212" s="25">
        <f t="shared" si="69"/>
        <v>4</v>
      </c>
      <c r="M2212" s="25">
        <f>VLOOKUP(K2212,Table!$A$2:$C$121,2,0)</f>
        <v>10</v>
      </c>
      <c r="N2212" s="26">
        <f>VLOOKUP(K2212,Table!$A$2:$C$121,3,0)</f>
        <v>6</v>
      </c>
      <c r="O2212" s="13" t="str">
        <f>VLOOKUP(A2212,Table!$U$1:$V$230,2,0)</f>
        <v>Orthorhombic</v>
      </c>
      <c r="P2212" s="1"/>
    </row>
    <row r="2213" spans="1:16">
      <c r="A2213" s="12">
        <v>62</v>
      </c>
      <c r="B2213" s="12">
        <v>649873</v>
      </c>
      <c r="C2213" s="12" t="s">
        <v>2293</v>
      </c>
      <c r="D2213" s="12" t="s">
        <v>2914</v>
      </c>
      <c r="E2213" s="17" t="s">
        <v>539</v>
      </c>
      <c r="F2213" s="25" t="str">
        <f>LEFT(E2213,MIN(FIND({0,1,2,3,4,5,6,7,8,9},ASC(E2213)&amp;1234567890))-1)</f>
        <v>Pt</v>
      </c>
      <c r="G2213" s="25">
        <f t="shared" si="68"/>
        <v>1</v>
      </c>
      <c r="H2213" s="25">
        <f>VLOOKUP(F2213,Table!$A$2:$C$121,2,0)</f>
        <v>10</v>
      </c>
      <c r="I2213" s="26">
        <f>VLOOKUP(F2213,Table!$A$2:$C$121,3,0)</f>
        <v>6</v>
      </c>
      <c r="J2213" s="17" t="s">
        <v>537</v>
      </c>
      <c r="K2213" s="25" t="str">
        <f>LEFT(J2213,MIN(FIND({0,1,2,3,4,5,6,7,8,9},ASC(J2213)&amp;1234567890))-1)</f>
        <v>Yb</v>
      </c>
      <c r="L2213" s="25">
        <f t="shared" si="69"/>
        <v>2</v>
      </c>
      <c r="M2213" s="25">
        <f>VLOOKUP(K2213,Table!$A$2:$C$121,2,0)</f>
        <v>3</v>
      </c>
      <c r="N2213" s="26">
        <f>VLOOKUP(K2213,Table!$A$2:$C$121,3,0)</f>
        <v>6</v>
      </c>
      <c r="O2213" s="13" t="str">
        <f>VLOOKUP(A2213,Table!$U$1:$V$230,2,0)</f>
        <v>Orthorhombic</v>
      </c>
      <c r="P2213" s="1"/>
    </row>
    <row r="2214" spans="1:16">
      <c r="A2214" s="12">
        <v>62</v>
      </c>
      <c r="B2214" s="12">
        <v>649953</v>
      </c>
      <c r="C2214" s="12" t="s">
        <v>2293</v>
      </c>
      <c r="D2214" s="12" t="s">
        <v>2915</v>
      </c>
      <c r="E2214" s="17" t="s">
        <v>11937</v>
      </c>
      <c r="F2214" s="25" t="str">
        <f>LEFT(E2214,MIN(FIND({0,1,2,3,4,5,6,7,8,9},ASC(E2214)&amp;1234567890))-1)</f>
        <v>Pu</v>
      </c>
      <c r="G2214" s="25">
        <f t="shared" si="68"/>
        <v>2</v>
      </c>
      <c r="H2214" s="25">
        <f>VLOOKUP(F2214,Table!$A$2:$C$121,2,0)</f>
        <v>3</v>
      </c>
      <c r="I2214" s="26">
        <f>VLOOKUP(F2214,Table!$A$2:$C$121,3,0)</f>
        <v>7</v>
      </c>
      <c r="J2214" s="17" t="s">
        <v>533</v>
      </c>
      <c r="K2214" s="25" t="str">
        <f>LEFT(J2214,MIN(FIND({0,1,2,3,4,5,6,7,8,9},ASC(J2214)&amp;1234567890))-1)</f>
        <v>Se</v>
      </c>
      <c r="L2214" s="25">
        <f t="shared" si="69"/>
        <v>3</v>
      </c>
      <c r="M2214" s="25">
        <f>VLOOKUP(K2214,Table!$A$2:$C$121,2,0)</f>
        <v>16</v>
      </c>
      <c r="N2214" s="26">
        <f>VLOOKUP(K2214,Table!$A$2:$C$121,3,0)</f>
        <v>4</v>
      </c>
      <c r="O2214" s="13" t="str">
        <f>VLOOKUP(A2214,Table!$U$1:$V$230,2,0)</f>
        <v>Orthorhombic</v>
      </c>
      <c r="P2214" s="1"/>
    </row>
    <row r="2215" spans="1:16">
      <c r="A2215" s="12">
        <v>62</v>
      </c>
      <c r="B2215" s="12">
        <v>649968</v>
      </c>
      <c r="C2215" s="12" t="s">
        <v>2293</v>
      </c>
      <c r="D2215" s="12" t="s">
        <v>2916</v>
      </c>
      <c r="E2215" s="17" t="s">
        <v>11502</v>
      </c>
      <c r="F2215" s="25" t="str">
        <f>LEFT(E2215,MIN(FIND({0,1,2,3,4,5,6,7,8,9},ASC(E2215)&amp;1234567890))-1)</f>
        <v>Pu</v>
      </c>
      <c r="G2215" s="25">
        <f t="shared" si="68"/>
        <v>1</v>
      </c>
      <c r="H2215" s="25">
        <f>VLOOKUP(F2215,Table!$A$2:$C$121,2,0)</f>
        <v>3</v>
      </c>
      <c r="I2215" s="26">
        <f>VLOOKUP(F2215,Table!$A$2:$C$121,3,0)</f>
        <v>7</v>
      </c>
      <c r="J2215" s="17" t="s">
        <v>31</v>
      </c>
      <c r="K2215" s="25" t="str">
        <f>LEFT(J2215,MIN(FIND({0,1,2,3,4,5,6,7,8,9},ASC(J2215)&amp;1234567890))-1)</f>
        <v>Si</v>
      </c>
      <c r="L2215" s="25">
        <f t="shared" si="69"/>
        <v>1</v>
      </c>
      <c r="M2215" s="25">
        <f>VLOOKUP(K2215,Table!$A$2:$C$121,2,0)</f>
        <v>14</v>
      </c>
      <c r="N2215" s="26">
        <f>VLOOKUP(K2215,Table!$A$2:$C$121,3,0)</f>
        <v>3</v>
      </c>
      <c r="O2215" s="13" t="str">
        <f>VLOOKUP(A2215,Table!$U$1:$V$230,2,0)</f>
        <v>Orthorhombic</v>
      </c>
      <c r="P2215" s="1"/>
    </row>
    <row r="2216" spans="1:16">
      <c r="A2216" s="12">
        <v>62</v>
      </c>
      <c r="B2216" s="12">
        <v>650286</v>
      </c>
      <c r="C2216" s="12" t="s">
        <v>2293</v>
      </c>
      <c r="D2216" s="12" t="s">
        <v>2917</v>
      </c>
      <c r="E2216" s="17" t="s">
        <v>11294</v>
      </c>
      <c r="F2216" s="25" t="str">
        <f>LEFT(E2216,MIN(FIND({0,1,2,3,4,5,6,7,8,9},ASC(E2216)&amp;1234567890))-1)</f>
        <v>Rh</v>
      </c>
      <c r="G2216" s="25">
        <f t="shared" si="68"/>
        <v>1</v>
      </c>
      <c r="H2216" s="25">
        <f>VLOOKUP(F2216,Table!$A$2:$C$121,2,0)</f>
        <v>9</v>
      </c>
      <c r="I2216" s="26">
        <f>VLOOKUP(F2216,Table!$A$2:$C$121,3,0)</f>
        <v>5</v>
      </c>
      <c r="J2216" s="17" t="s">
        <v>361</v>
      </c>
      <c r="K2216" s="25" t="str">
        <f>LEFT(J2216,MIN(FIND({0,1,2,3,4,5,6,7,8,9},ASC(J2216)&amp;1234567890))-1)</f>
        <v>Se</v>
      </c>
      <c r="L2216" s="25">
        <f t="shared" si="69"/>
        <v>2</v>
      </c>
      <c r="M2216" s="25">
        <f>VLOOKUP(K2216,Table!$A$2:$C$121,2,0)</f>
        <v>16</v>
      </c>
      <c r="N2216" s="26">
        <f>VLOOKUP(K2216,Table!$A$2:$C$121,3,0)</f>
        <v>4</v>
      </c>
      <c r="O2216" s="13" t="str">
        <f>VLOOKUP(A2216,Table!$U$1:$V$230,2,0)</f>
        <v>Orthorhombic</v>
      </c>
      <c r="P2216" s="1"/>
    </row>
    <row r="2217" spans="1:16">
      <c r="A2217" s="12">
        <v>62</v>
      </c>
      <c r="B2217" s="12">
        <v>650364</v>
      </c>
      <c r="C2217" s="12" t="s">
        <v>2293</v>
      </c>
      <c r="D2217" s="12" t="s">
        <v>2918</v>
      </c>
      <c r="E2217" s="17" t="s">
        <v>11309</v>
      </c>
      <c r="F2217" s="25" t="str">
        <f>LEFT(E2217,MIN(FIND({0,1,2,3,4,5,6,7,8,9},ASC(E2217)&amp;1234567890))-1)</f>
        <v>Sm</v>
      </c>
      <c r="G2217" s="25">
        <f t="shared" si="68"/>
        <v>5</v>
      </c>
      <c r="H2217" s="25">
        <f>VLOOKUP(F2217,Table!$A$2:$C$121,2,0)</f>
        <v>3</v>
      </c>
      <c r="I2217" s="26">
        <f>VLOOKUP(F2217,Table!$A$2:$C$121,3,0)</f>
        <v>6</v>
      </c>
      <c r="J2217" s="17" t="s">
        <v>11316</v>
      </c>
      <c r="K2217" s="25" t="str">
        <f>LEFT(J2217,MIN(FIND({0,1,2,3,4,5,6,7,8,9},ASC(J2217)&amp;1234567890))-1)</f>
        <v>Rh</v>
      </c>
      <c r="L2217" s="25">
        <f t="shared" si="69"/>
        <v>4</v>
      </c>
      <c r="M2217" s="25">
        <f>VLOOKUP(K2217,Table!$A$2:$C$121,2,0)</f>
        <v>9</v>
      </c>
      <c r="N2217" s="26">
        <f>VLOOKUP(K2217,Table!$A$2:$C$121,3,0)</f>
        <v>5</v>
      </c>
      <c r="O2217" s="13" t="str">
        <f>VLOOKUP(A2217,Table!$U$1:$V$230,2,0)</f>
        <v>Orthorhombic</v>
      </c>
      <c r="P2217" s="1"/>
    </row>
    <row r="2218" spans="1:16">
      <c r="A2218" s="12">
        <v>62</v>
      </c>
      <c r="B2218" s="12">
        <v>650365</v>
      </c>
      <c r="C2218" s="12" t="s">
        <v>2293</v>
      </c>
      <c r="D2218" s="12" t="s">
        <v>2919</v>
      </c>
      <c r="E2218" s="17" t="s">
        <v>11316</v>
      </c>
      <c r="F2218" s="25" t="str">
        <f>LEFT(E2218,MIN(FIND({0,1,2,3,4,5,6,7,8,9},ASC(E2218)&amp;1234567890))-1)</f>
        <v>Rh</v>
      </c>
      <c r="G2218" s="25">
        <f t="shared" si="68"/>
        <v>4</v>
      </c>
      <c r="H2218" s="25">
        <f>VLOOKUP(F2218,Table!$A$2:$C$121,2,0)</f>
        <v>9</v>
      </c>
      <c r="I2218" s="26">
        <f>VLOOKUP(F2218,Table!$A$2:$C$121,3,0)</f>
        <v>5</v>
      </c>
      <c r="J2218" s="17" t="s">
        <v>11309</v>
      </c>
      <c r="K2218" s="25" t="str">
        <f>LEFT(J2218,MIN(FIND({0,1,2,3,4,5,6,7,8,9},ASC(J2218)&amp;1234567890))-1)</f>
        <v>Sm</v>
      </c>
      <c r="L2218" s="25">
        <f t="shared" si="69"/>
        <v>5</v>
      </c>
      <c r="M2218" s="25">
        <f>VLOOKUP(K2218,Table!$A$2:$C$121,2,0)</f>
        <v>3</v>
      </c>
      <c r="N2218" s="26">
        <f>VLOOKUP(K2218,Table!$A$2:$C$121,3,0)</f>
        <v>6</v>
      </c>
      <c r="O2218" s="13" t="str">
        <f>VLOOKUP(A2218,Table!$U$1:$V$230,2,0)</f>
        <v>Orthorhombic</v>
      </c>
      <c r="P2218" s="1"/>
    </row>
    <row r="2219" spans="1:16">
      <c r="A2219" s="12">
        <v>62</v>
      </c>
      <c r="B2219" s="12">
        <v>650371</v>
      </c>
      <c r="C2219" s="12" t="s">
        <v>2293</v>
      </c>
      <c r="D2219" s="12" t="s">
        <v>2920</v>
      </c>
      <c r="E2219" s="17" t="s">
        <v>501</v>
      </c>
      <c r="F2219" s="25" t="str">
        <f>LEFT(E2219,MIN(FIND({0,1,2,3,4,5,6,7,8,9},ASC(E2219)&amp;1234567890))-1)</f>
        <v>Sm</v>
      </c>
      <c r="G2219" s="25">
        <f t="shared" si="68"/>
        <v>3</v>
      </c>
      <c r="H2219" s="25">
        <f>VLOOKUP(F2219,Table!$A$2:$C$121,2,0)</f>
        <v>3</v>
      </c>
      <c r="I2219" s="26">
        <f>VLOOKUP(F2219,Table!$A$2:$C$121,3,0)</f>
        <v>6</v>
      </c>
      <c r="J2219" s="17" t="s">
        <v>11294</v>
      </c>
      <c r="K2219" s="25" t="str">
        <f>LEFT(J2219,MIN(FIND({0,1,2,3,4,5,6,7,8,9},ASC(J2219)&amp;1234567890))-1)</f>
        <v>Rh</v>
      </c>
      <c r="L2219" s="25">
        <f t="shared" si="69"/>
        <v>1</v>
      </c>
      <c r="M2219" s="25">
        <f>VLOOKUP(K2219,Table!$A$2:$C$121,2,0)</f>
        <v>9</v>
      </c>
      <c r="N2219" s="26">
        <f>VLOOKUP(K2219,Table!$A$2:$C$121,3,0)</f>
        <v>5</v>
      </c>
      <c r="O2219" s="13" t="str">
        <f>VLOOKUP(A2219,Table!$U$1:$V$230,2,0)</f>
        <v>Orthorhombic</v>
      </c>
      <c r="P2219" s="1"/>
    </row>
    <row r="2220" spans="1:16">
      <c r="A2220" s="12">
        <v>62</v>
      </c>
      <c r="B2220" s="12">
        <v>650415</v>
      </c>
      <c r="C2220" s="12" t="s">
        <v>2293</v>
      </c>
      <c r="D2220" s="12" t="s">
        <v>2921</v>
      </c>
      <c r="E2220" s="17" t="s">
        <v>11696</v>
      </c>
      <c r="F2220" s="25" t="str">
        <f>LEFT(E2220,MIN(FIND({0,1,2,3,4,5,6,7,8,9},ASC(E2220)&amp;1234567890))-1)</f>
        <v>Rh</v>
      </c>
      <c r="G2220" s="25">
        <f t="shared" si="68"/>
        <v>2</v>
      </c>
      <c r="H2220" s="25">
        <f>VLOOKUP(F2220,Table!$A$2:$C$121,2,0)</f>
        <v>9</v>
      </c>
      <c r="I2220" s="26">
        <f>VLOOKUP(F2220,Table!$A$2:$C$121,3,0)</f>
        <v>5</v>
      </c>
      <c r="J2220" s="17" t="s">
        <v>405</v>
      </c>
      <c r="K2220" s="25" t="str">
        <f>LEFT(J2220,MIN(FIND({0,1,2,3,4,5,6,7,8,9},ASC(J2220)&amp;1234567890))-1)</f>
        <v>Ta</v>
      </c>
      <c r="L2220" s="25">
        <f t="shared" si="69"/>
        <v>1</v>
      </c>
      <c r="M2220" s="25">
        <f>VLOOKUP(K2220,Table!$A$2:$C$121,2,0)</f>
        <v>5</v>
      </c>
      <c r="N2220" s="26">
        <f>VLOOKUP(K2220,Table!$A$2:$C$121,3,0)</f>
        <v>6</v>
      </c>
      <c r="O2220" s="13" t="str">
        <f>VLOOKUP(A2220,Table!$U$1:$V$230,2,0)</f>
        <v>Orthorhombic</v>
      </c>
      <c r="P2220" s="1"/>
    </row>
    <row r="2221" spans="1:16">
      <c r="A2221" s="12">
        <v>62</v>
      </c>
      <c r="B2221" s="12">
        <v>650435</v>
      </c>
      <c r="C2221" s="12" t="s">
        <v>2293</v>
      </c>
      <c r="D2221" s="12" t="s">
        <v>2922</v>
      </c>
      <c r="E2221" s="17" t="s">
        <v>11545</v>
      </c>
      <c r="F2221" s="25" t="str">
        <f>LEFT(E2221,MIN(FIND({0,1,2,3,4,5,6,7,8,9},ASC(E2221)&amp;1234567890))-1)</f>
        <v>Tb</v>
      </c>
      <c r="G2221" s="25">
        <f t="shared" si="68"/>
        <v>3</v>
      </c>
      <c r="H2221" s="25">
        <f>VLOOKUP(F2221,Table!$A$2:$C$121,2,0)</f>
        <v>3</v>
      </c>
      <c r="I2221" s="26">
        <f>VLOOKUP(F2221,Table!$A$2:$C$121,3,0)</f>
        <v>6</v>
      </c>
      <c r="J2221" s="17" t="s">
        <v>11294</v>
      </c>
      <c r="K2221" s="25" t="str">
        <f>LEFT(J2221,MIN(FIND({0,1,2,3,4,5,6,7,8,9},ASC(J2221)&amp;1234567890))-1)</f>
        <v>Rh</v>
      </c>
      <c r="L2221" s="25">
        <f t="shared" si="69"/>
        <v>1</v>
      </c>
      <c r="M2221" s="25">
        <f>VLOOKUP(K2221,Table!$A$2:$C$121,2,0)</f>
        <v>9</v>
      </c>
      <c r="N2221" s="26">
        <f>VLOOKUP(K2221,Table!$A$2:$C$121,3,0)</f>
        <v>5</v>
      </c>
      <c r="O2221" s="13" t="str">
        <f>VLOOKUP(A2221,Table!$U$1:$V$230,2,0)</f>
        <v>Orthorhombic</v>
      </c>
      <c r="P2221" s="1"/>
    </row>
    <row r="2222" spans="1:16">
      <c r="A2222" s="12">
        <v>62</v>
      </c>
      <c r="B2222" s="12">
        <v>650529</v>
      </c>
      <c r="C2222" s="12" t="s">
        <v>2293</v>
      </c>
      <c r="D2222" s="12" t="s">
        <v>2923</v>
      </c>
      <c r="E2222" s="17" t="s">
        <v>77</v>
      </c>
      <c r="F2222" s="25" t="str">
        <f>LEFT(E2222,MIN(FIND({0,1,2,3,4,5,6,7,8,9},ASC(E2222)&amp;1234567890))-1)</f>
        <v>Y</v>
      </c>
      <c r="G2222" s="25">
        <f t="shared" si="68"/>
        <v>3</v>
      </c>
      <c r="H2222" s="25">
        <f>VLOOKUP(F2222,Table!$A$2:$C$121,2,0)</f>
        <v>3</v>
      </c>
      <c r="I2222" s="26">
        <f>VLOOKUP(F2222,Table!$A$2:$C$121,3,0)</f>
        <v>5</v>
      </c>
      <c r="J2222" s="17" t="s">
        <v>11294</v>
      </c>
      <c r="K2222" s="25" t="str">
        <f>LEFT(J2222,MIN(FIND({0,1,2,3,4,5,6,7,8,9},ASC(J2222)&amp;1234567890))-1)</f>
        <v>Rh</v>
      </c>
      <c r="L2222" s="25">
        <f t="shared" si="69"/>
        <v>1</v>
      </c>
      <c r="M2222" s="25">
        <f>VLOOKUP(K2222,Table!$A$2:$C$121,2,0)</f>
        <v>9</v>
      </c>
      <c r="N2222" s="26">
        <f>VLOOKUP(K2222,Table!$A$2:$C$121,3,0)</f>
        <v>5</v>
      </c>
      <c r="O2222" s="13" t="str">
        <f>VLOOKUP(A2222,Table!$U$1:$V$230,2,0)</f>
        <v>Orthorhombic</v>
      </c>
      <c r="P2222" s="1"/>
    </row>
    <row r="2223" spans="1:16">
      <c r="A2223" s="12">
        <v>62</v>
      </c>
      <c r="B2223" s="12">
        <v>650670</v>
      </c>
      <c r="C2223" s="12" t="s">
        <v>2293</v>
      </c>
      <c r="D2223" s="12" t="s">
        <v>2924</v>
      </c>
      <c r="E2223" s="17" t="s">
        <v>501</v>
      </c>
      <c r="F2223" s="25" t="str">
        <f>LEFT(E2223,MIN(FIND({0,1,2,3,4,5,6,7,8,9},ASC(E2223)&amp;1234567890))-1)</f>
        <v>Sm</v>
      </c>
      <c r="G2223" s="25">
        <f t="shared" si="68"/>
        <v>3</v>
      </c>
      <c r="H2223" s="25">
        <f>VLOOKUP(F2223,Table!$A$2:$C$121,2,0)</f>
        <v>3</v>
      </c>
      <c r="I2223" s="26">
        <f>VLOOKUP(F2223,Table!$A$2:$C$121,3,0)</f>
        <v>6</v>
      </c>
      <c r="J2223" s="17" t="s">
        <v>341</v>
      </c>
      <c r="K2223" s="25" t="str">
        <f>LEFT(J2223,MIN(FIND({0,1,2,3,4,5,6,7,8,9},ASC(J2223)&amp;1234567890))-1)</f>
        <v>Ru</v>
      </c>
      <c r="L2223" s="25">
        <f t="shared" si="69"/>
        <v>1</v>
      </c>
      <c r="M2223" s="25">
        <f>VLOOKUP(K2223,Table!$A$2:$C$121,2,0)</f>
        <v>8</v>
      </c>
      <c r="N2223" s="26">
        <f>VLOOKUP(K2223,Table!$A$2:$C$121,3,0)</f>
        <v>5</v>
      </c>
      <c r="O2223" s="13" t="str">
        <f>VLOOKUP(A2223,Table!$U$1:$V$230,2,0)</f>
        <v>Orthorhombic</v>
      </c>
      <c r="P2223" s="1"/>
    </row>
    <row r="2224" spans="1:16">
      <c r="A2224" s="12">
        <v>62</v>
      </c>
      <c r="B2224" s="12">
        <v>650703</v>
      </c>
      <c r="C2224" s="12" t="s">
        <v>2293</v>
      </c>
      <c r="D2224" s="12" t="s">
        <v>2925</v>
      </c>
      <c r="E2224" s="17" t="s">
        <v>11545</v>
      </c>
      <c r="F2224" s="25" t="str">
        <f>LEFT(E2224,MIN(FIND({0,1,2,3,4,5,6,7,8,9},ASC(E2224)&amp;1234567890))-1)</f>
        <v>Tb</v>
      </c>
      <c r="G2224" s="25">
        <f t="shared" si="68"/>
        <v>3</v>
      </c>
      <c r="H2224" s="25">
        <f>VLOOKUP(F2224,Table!$A$2:$C$121,2,0)</f>
        <v>3</v>
      </c>
      <c r="I2224" s="26">
        <f>VLOOKUP(F2224,Table!$A$2:$C$121,3,0)</f>
        <v>6</v>
      </c>
      <c r="J2224" s="17" t="s">
        <v>341</v>
      </c>
      <c r="K2224" s="25" t="str">
        <f>LEFT(J2224,MIN(FIND({0,1,2,3,4,5,6,7,8,9},ASC(J2224)&amp;1234567890))-1)</f>
        <v>Ru</v>
      </c>
      <c r="L2224" s="25">
        <f t="shared" si="69"/>
        <v>1</v>
      </c>
      <c r="M2224" s="25">
        <f>VLOOKUP(K2224,Table!$A$2:$C$121,2,0)</f>
        <v>8</v>
      </c>
      <c r="N2224" s="26">
        <f>VLOOKUP(K2224,Table!$A$2:$C$121,3,0)</f>
        <v>5</v>
      </c>
      <c r="O2224" s="13" t="str">
        <f>VLOOKUP(A2224,Table!$U$1:$V$230,2,0)</f>
        <v>Orthorhombic</v>
      </c>
      <c r="P2224" s="1"/>
    </row>
    <row r="2225" spans="1:16">
      <c r="A2225" s="12">
        <v>62</v>
      </c>
      <c r="B2225" s="12">
        <v>650744</v>
      </c>
      <c r="C2225" s="12" t="s">
        <v>2293</v>
      </c>
      <c r="D2225" s="12" t="s">
        <v>2926</v>
      </c>
      <c r="E2225" s="17" t="s">
        <v>11981</v>
      </c>
      <c r="F2225" s="25" t="str">
        <f>LEFT(E2225,MIN(FIND({0,1,2,3,4,5,6,7,8,9},ASC(E2225)&amp;1234567890))-1)</f>
        <v>Tm</v>
      </c>
      <c r="G2225" s="25">
        <f t="shared" si="68"/>
        <v>3</v>
      </c>
      <c r="H2225" s="25">
        <f>VLOOKUP(F2225,Table!$A$2:$C$121,2,0)</f>
        <v>3</v>
      </c>
      <c r="I2225" s="26">
        <f>VLOOKUP(F2225,Table!$A$2:$C$121,3,0)</f>
        <v>6</v>
      </c>
      <c r="J2225" s="17" t="s">
        <v>341</v>
      </c>
      <c r="K2225" s="25" t="str">
        <f>LEFT(J2225,MIN(FIND({0,1,2,3,4,5,6,7,8,9},ASC(J2225)&amp;1234567890))-1)</f>
        <v>Ru</v>
      </c>
      <c r="L2225" s="25">
        <f t="shared" si="69"/>
        <v>1</v>
      </c>
      <c r="M2225" s="25">
        <f>VLOOKUP(K2225,Table!$A$2:$C$121,2,0)</f>
        <v>8</v>
      </c>
      <c r="N2225" s="26">
        <f>VLOOKUP(K2225,Table!$A$2:$C$121,3,0)</f>
        <v>5</v>
      </c>
      <c r="O2225" s="13" t="str">
        <f>VLOOKUP(A2225,Table!$U$1:$V$230,2,0)</f>
        <v>Orthorhombic</v>
      </c>
      <c r="P2225" s="1"/>
    </row>
    <row r="2226" spans="1:16">
      <c r="A2226" s="12">
        <v>62</v>
      </c>
      <c r="B2226" s="12">
        <v>650772</v>
      </c>
      <c r="C2226" s="12" t="s">
        <v>2293</v>
      </c>
      <c r="D2226" s="12" t="s">
        <v>2927</v>
      </c>
      <c r="E2226" s="17" t="s">
        <v>77</v>
      </c>
      <c r="F2226" s="25" t="str">
        <f>LEFT(E2226,MIN(FIND({0,1,2,3,4,5,6,7,8,9},ASC(E2226)&amp;1234567890))-1)</f>
        <v>Y</v>
      </c>
      <c r="G2226" s="25">
        <f t="shared" si="68"/>
        <v>3</v>
      </c>
      <c r="H2226" s="25">
        <f>VLOOKUP(F2226,Table!$A$2:$C$121,2,0)</f>
        <v>3</v>
      </c>
      <c r="I2226" s="26">
        <f>VLOOKUP(F2226,Table!$A$2:$C$121,3,0)</f>
        <v>5</v>
      </c>
      <c r="J2226" s="17" t="s">
        <v>341</v>
      </c>
      <c r="K2226" s="25" t="str">
        <f>LEFT(J2226,MIN(FIND({0,1,2,3,4,5,6,7,8,9},ASC(J2226)&amp;1234567890))-1)</f>
        <v>Ru</v>
      </c>
      <c r="L2226" s="25">
        <f t="shared" si="69"/>
        <v>1</v>
      </c>
      <c r="M2226" s="25">
        <f>VLOOKUP(K2226,Table!$A$2:$C$121,2,0)</f>
        <v>8</v>
      </c>
      <c r="N2226" s="26">
        <f>VLOOKUP(K2226,Table!$A$2:$C$121,3,0)</f>
        <v>5</v>
      </c>
      <c r="O2226" s="13" t="str">
        <f>VLOOKUP(A2226,Table!$U$1:$V$230,2,0)</f>
        <v>Orthorhombic</v>
      </c>
      <c r="P2226" s="1"/>
    </row>
    <row r="2227" spans="1:16">
      <c r="A2227" s="12">
        <v>62</v>
      </c>
      <c r="B2227" s="12">
        <v>651407</v>
      </c>
      <c r="C2227" s="12" t="s">
        <v>2293</v>
      </c>
      <c r="D2227" s="12" t="s">
        <v>727</v>
      </c>
      <c r="E2227" s="17" t="s">
        <v>11329</v>
      </c>
      <c r="F2227" s="25" t="str">
        <f>LEFT(E2227,MIN(FIND({0,1,2,3,4,5,6,7,8,9},ASC(E2227)&amp;1234567890))-1)</f>
        <v>Y</v>
      </c>
      <c r="G2227" s="25">
        <f t="shared" si="68"/>
        <v>2</v>
      </c>
      <c r="H2227" s="25">
        <f>VLOOKUP(F2227,Table!$A$2:$C$121,2,0)</f>
        <v>3</v>
      </c>
      <c r="I2227" s="26">
        <f>VLOOKUP(F2227,Table!$A$2:$C$121,3,0)</f>
        <v>5</v>
      </c>
      <c r="J2227" s="17" t="s">
        <v>336</v>
      </c>
      <c r="K2227" s="25" t="str">
        <f>LEFT(J2227,MIN(FIND({0,1,2,3,4,5,6,7,8,9},ASC(J2227)&amp;1234567890))-1)</f>
        <v>S</v>
      </c>
      <c r="L2227" s="25">
        <f t="shared" si="69"/>
        <v>3</v>
      </c>
      <c r="M2227" s="25">
        <f>VLOOKUP(K2227,Table!$A$2:$C$121,2,0)</f>
        <v>16</v>
      </c>
      <c r="N2227" s="26">
        <f>VLOOKUP(K2227,Table!$A$2:$C$121,3,0)</f>
        <v>3</v>
      </c>
      <c r="O2227" s="13" t="str">
        <f>VLOOKUP(A2227,Table!$U$1:$V$230,2,0)</f>
        <v>Orthorhombic</v>
      </c>
      <c r="P2227" s="1"/>
    </row>
    <row r="2228" spans="1:16">
      <c r="A2228" s="12">
        <v>62</v>
      </c>
      <c r="B2228" s="12">
        <v>651434</v>
      </c>
      <c r="C2228" s="12" t="s">
        <v>2293</v>
      </c>
      <c r="D2228" s="12" t="s">
        <v>514</v>
      </c>
      <c r="E2228" s="17" t="s">
        <v>537</v>
      </c>
      <c r="F2228" s="25" t="str">
        <f>LEFT(E2228,MIN(FIND({0,1,2,3,4,5,6,7,8,9},ASC(E2228)&amp;1234567890))-1)</f>
        <v>Yb</v>
      </c>
      <c r="G2228" s="25">
        <f t="shared" si="68"/>
        <v>2</v>
      </c>
      <c r="H2228" s="25">
        <f>VLOOKUP(F2228,Table!$A$2:$C$121,2,0)</f>
        <v>3</v>
      </c>
      <c r="I2228" s="26">
        <f>VLOOKUP(F2228,Table!$A$2:$C$121,3,0)</f>
        <v>6</v>
      </c>
      <c r="J2228" s="17" t="s">
        <v>336</v>
      </c>
      <c r="K2228" s="25" t="str">
        <f>LEFT(J2228,MIN(FIND({0,1,2,3,4,5,6,7,8,9},ASC(J2228)&amp;1234567890))-1)</f>
        <v>S</v>
      </c>
      <c r="L2228" s="25">
        <f t="shared" si="69"/>
        <v>3</v>
      </c>
      <c r="M2228" s="25">
        <f>VLOOKUP(K2228,Table!$A$2:$C$121,2,0)</f>
        <v>16</v>
      </c>
      <c r="N2228" s="26">
        <f>VLOOKUP(K2228,Table!$A$2:$C$121,3,0)</f>
        <v>3</v>
      </c>
      <c r="O2228" s="13" t="str">
        <f>VLOOKUP(A2228,Table!$U$1:$V$230,2,0)</f>
        <v>Orthorhombic</v>
      </c>
      <c r="P2228" s="1"/>
    </row>
    <row r="2229" spans="1:16">
      <c r="A2229" s="12">
        <v>62</v>
      </c>
      <c r="B2229" s="12">
        <v>651509</v>
      </c>
      <c r="C2229" s="12" t="s">
        <v>2293</v>
      </c>
      <c r="D2229" s="12" t="s">
        <v>2928</v>
      </c>
      <c r="E2229" s="17" t="s">
        <v>11514</v>
      </c>
      <c r="F2229" s="25" t="str">
        <f>LEFT(E2229,MIN(FIND({0,1,2,3,4,5,6,7,8,9},ASC(E2229)&amp;1234567890))-1)</f>
        <v>Sc</v>
      </c>
      <c r="G2229" s="25">
        <f t="shared" si="68"/>
        <v>5</v>
      </c>
      <c r="H2229" s="25">
        <f>VLOOKUP(F2229,Table!$A$2:$C$121,2,0)</f>
        <v>3</v>
      </c>
      <c r="I2229" s="26">
        <f>VLOOKUP(F2229,Table!$A$2:$C$121,3,0)</f>
        <v>4</v>
      </c>
      <c r="J2229" s="17" t="s">
        <v>11357</v>
      </c>
      <c r="K2229" s="25" t="str">
        <f>LEFT(J2229,MIN(FIND({0,1,2,3,4,5,6,7,8,9},ASC(J2229)&amp;1234567890))-1)</f>
        <v>Sb</v>
      </c>
      <c r="L2229" s="25">
        <f t="shared" si="69"/>
        <v>3</v>
      </c>
      <c r="M2229" s="25">
        <f>VLOOKUP(K2229,Table!$A$2:$C$121,2,0)</f>
        <v>15</v>
      </c>
      <c r="N2229" s="26">
        <f>VLOOKUP(K2229,Table!$A$2:$C$121,3,0)</f>
        <v>5</v>
      </c>
      <c r="O2229" s="13" t="str">
        <f>VLOOKUP(A2229,Table!$U$1:$V$230,2,0)</f>
        <v>Orthorhombic</v>
      </c>
      <c r="P2229" s="1"/>
    </row>
    <row r="2230" spans="1:16">
      <c r="A2230" s="12">
        <v>62</v>
      </c>
      <c r="B2230" s="12">
        <v>652026</v>
      </c>
      <c r="C2230" s="12" t="s">
        <v>2293</v>
      </c>
      <c r="D2230" s="12" t="s">
        <v>2929</v>
      </c>
      <c r="E2230" s="17" t="s">
        <v>11494</v>
      </c>
      <c r="F2230" s="25" t="str">
        <f>LEFT(E2230,MIN(FIND({0,1,2,3,4,5,6,7,8,9},ASC(E2230)&amp;1234567890))-1)</f>
        <v>Th</v>
      </c>
      <c r="G2230" s="25">
        <f t="shared" si="68"/>
        <v>2</v>
      </c>
      <c r="H2230" s="25">
        <f>VLOOKUP(F2230,Table!$A$2:$C$121,2,0)</f>
        <v>3</v>
      </c>
      <c r="I2230" s="26">
        <f>VLOOKUP(F2230,Table!$A$2:$C$121,3,0)</f>
        <v>7</v>
      </c>
      <c r="J2230" s="17" t="s">
        <v>533</v>
      </c>
      <c r="K2230" s="25" t="str">
        <f>LEFT(J2230,MIN(FIND({0,1,2,3,4,5,6,7,8,9},ASC(J2230)&amp;1234567890))-1)</f>
        <v>Se</v>
      </c>
      <c r="L2230" s="25">
        <f t="shared" si="69"/>
        <v>3</v>
      </c>
      <c r="M2230" s="25">
        <f>VLOOKUP(K2230,Table!$A$2:$C$121,2,0)</f>
        <v>16</v>
      </c>
      <c r="N2230" s="26">
        <f>VLOOKUP(K2230,Table!$A$2:$C$121,3,0)</f>
        <v>4</v>
      </c>
      <c r="O2230" s="13" t="str">
        <f>VLOOKUP(A2230,Table!$U$1:$V$230,2,0)</f>
        <v>Orthorhombic</v>
      </c>
      <c r="P2230" s="1"/>
    </row>
    <row r="2231" spans="1:16">
      <c r="A2231" s="12">
        <v>62</v>
      </c>
      <c r="B2231" s="12">
        <v>652036</v>
      </c>
      <c r="C2231" s="12" t="s">
        <v>2293</v>
      </c>
      <c r="D2231" s="12" t="s">
        <v>2930</v>
      </c>
      <c r="E2231" s="17" t="s">
        <v>50</v>
      </c>
      <c r="F2231" s="25" t="str">
        <f>LEFT(E2231,MIN(FIND({0,1,2,3,4,5,6,7,8,9},ASC(E2231)&amp;1234567890))-1)</f>
        <v>Ti</v>
      </c>
      <c r="G2231" s="25">
        <f t="shared" si="68"/>
        <v>1</v>
      </c>
      <c r="H2231" s="25">
        <f>VLOOKUP(F2231,Table!$A$2:$C$121,2,0)</f>
        <v>4</v>
      </c>
      <c r="I2231" s="26">
        <f>VLOOKUP(F2231,Table!$A$2:$C$121,3,0)</f>
        <v>4</v>
      </c>
      <c r="J2231" s="17" t="s">
        <v>47</v>
      </c>
      <c r="K2231" s="25" t="str">
        <f>LEFT(J2231,MIN(FIND({0,1,2,3,4,5,6,7,8,9},ASC(J2231)&amp;1234567890))-1)</f>
        <v>Se</v>
      </c>
      <c r="L2231" s="25">
        <f t="shared" si="69"/>
        <v>1</v>
      </c>
      <c r="M2231" s="25">
        <f>VLOOKUP(K2231,Table!$A$2:$C$121,2,0)</f>
        <v>16</v>
      </c>
      <c r="N2231" s="26">
        <f>VLOOKUP(K2231,Table!$A$2:$C$121,3,0)</f>
        <v>4</v>
      </c>
      <c r="O2231" s="13" t="str">
        <f>VLOOKUP(A2231,Table!$U$1:$V$230,2,0)</f>
        <v>Orthorhombic</v>
      </c>
      <c r="P2231" s="1"/>
    </row>
    <row r="2232" spans="1:16">
      <c r="A2232" s="12">
        <v>62</v>
      </c>
      <c r="B2232" s="12">
        <v>652100</v>
      </c>
      <c r="C2232" s="12" t="s">
        <v>2293</v>
      </c>
      <c r="D2232" s="12" t="s">
        <v>2931</v>
      </c>
      <c r="E2232" s="17" t="s">
        <v>11428</v>
      </c>
      <c r="F2232" s="25" t="str">
        <f>LEFT(E2232,MIN(FIND({0,1,2,3,4,5,6,7,8,9},ASC(E2232)&amp;1234567890))-1)</f>
        <v>U</v>
      </c>
      <c r="G2232" s="25">
        <f t="shared" si="68"/>
        <v>2</v>
      </c>
      <c r="H2232" s="25">
        <f>VLOOKUP(F2232,Table!$A$2:$C$121,2,0)</f>
        <v>3</v>
      </c>
      <c r="I2232" s="26">
        <f>VLOOKUP(F2232,Table!$A$2:$C$121,3,0)</f>
        <v>7</v>
      </c>
      <c r="J2232" s="17" t="s">
        <v>533</v>
      </c>
      <c r="K2232" s="25" t="str">
        <f>LEFT(J2232,MIN(FIND({0,1,2,3,4,5,6,7,8,9},ASC(J2232)&amp;1234567890))-1)</f>
        <v>Se</v>
      </c>
      <c r="L2232" s="25">
        <f t="shared" si="69"/>
        <v>3</v>
      </c>
      <c r="M2232" s="25">
        <f>VLOOKUP(K2232,Table!$A$2:$C$121,2,0)</f>
        <v>16</v>
      </c>
      <c r="N2232" s="26">
        <f>VLOOKUP(K2232,Table!$A$2:$C$121,3,0)</f>
        <v>4</v>
      </c>
      <c r="O2232" s="13" t="str">
        <f>VLOOKUP(A2232,Table!$U$1:$V$230,2,0)</f>
        <v>Orthorhombic</v>
      </c>
      <c r="P2232" s="1"/>
    </row>
    <row r="2233" spans="1:16">
      <c r="A2233" s="12">
        <v>62</v>
      </c>
      <c r="B2233" s="12">
        <v>652266</v>
      </c>
      <c r="C2233" s="12" t="s">
        <v>2293</v>
      </c>
      <c r="D2233" s="12" t="s">
        <v>2932</v>
      </c>
      <c r="E2233" s="17" t="s">
        <v>590</v>
      </c>
      <c r="F2233" s="25" t="str">
        <f>LEFT(E2233,MIN(FIND({0,1,2,3,4,5,6,7,8,9},ASC(E2233)&amp;1234567890))-1)</f>
        <v>Sm</v>
      </c>
      <c r="G2233" s="25">
        <f t="shared" si="68"/>
        <v>1</v>
      </c>
      <c r="H2233" s="25">
        <f>VLOOKUP(F2233,Table!$A$2:$C$121,2,0)</f>
        <v>3</v>
      </c>
      <c r="I2233" s="26">
        <f>VLOOKUP(F2233,Table!$A$2:$C$121,3,0)</f>
        <v>6</v>
      </c>
      <c r="J2233" s="17" t="s">
        <v>31</v>
      </c>
      <c r="K2233" s="25" t="str">
        <f>LEFT(J2233,MIN(FIND({0,1,2,3,4,5,6,7,8,9},ASC(J2233)&amp;1234567890))-1)</f>
        <v>Si</v>
      </c>
      <c r="L2233" s="25">
        <f t="shared" si="69"/>
        <v>1</v>
      </c>
      <c r="M2233" s="25">
        <f>VLOOKUP(K2233,Table!$A$2:$C$121,2,0)</f>
        <v>14</v>
      </c>
      <c r="N2233" s="26">
        <f>VLOOKUP(K2233,Table!$A$2:$C$121,3,0)</f>
        <v>3</v>
      </c>
      <c r="O2233" s="13" t="str">
        <f>VLOOKUP(A2233,Table!$U$1:$V$230,2,0)</f>
        <v>Orthorhombic</v>
      </c>
      <c r="P2233" s="1"/>
    </row>
    <row r="2234" spans="1:16">
      <c r="A2234" s="12">
        <v>62</v>
      </c>
      <c r="B2234" s="12">
        <v>652267</v>
      </c>
      <c r="C2234" s="12" t="s">
        <v>2293</v>
      </c>
      <c r="D2234" s="12" t="s">
        <v>2933</v>
      </c>
      <c r="E2234" s="17" t="s">
        <v>11309</v>
      </c>
      <c r="F2234" s="25" t="str">
        <f>LEFT(E2234,MIN(FIND({0,1,2,3,4,5,6,7,8,9},ASC(E2234)&amp;1234567890))-1)</f>
        <v>Sm</v>
      </c>
      <c r="G2234" s="25">
        <f t="shared" si="68"/>
        <v>5</v>
      </c>
      <c r="H2234" s="25">
        <f>VLOOKUP(F2234,Table!$A$2:$C$121,2,0)</f>
        <v>3</v>
      </c>
      <c r="I2234" s="26">
        <f>VLOOKUP(F2234,Table!$A$2:$C$121,3,0)</f>
        <v>6</v>
      </c>
      <c r="J2234" s="17" t="s">
        <v>11725</v>
      </c>
      <c r="K2234" s="25" t="str">
        <f>LEFT(J2234,MIN(FIND({0,1,2,3,4,5,6,7,8,9},ASC(J2234)&amp;1234567890))-1)</f>
        <v>Si</v>
      </c>
      <c r="L2234" s="25">
        <f t="shared" si="69"/>
        <v>4</v>
      </c>
      <c r="M2234" s="25">
        <f>VLOOKUP(K2234,Table!$A$2:$C$121,2,0)</f>
        <v>14</v>
      </c>
      <c r="N2234" s="26">
        <f>VLOOKUP(K2234,Table!$A$2:$C$121,3,0)</f>
        <v>3</v>
      </c>
      <c r="O2234" s="13" t="str">
        <f>VLOOKUP(A2234,Table!$U$1:$V$230,2,0)</f>
        <v>Orthorhombic</v>
      </c>
      <c r="P2234" s="1"/>
    </row>
    <row r="2235" spans="1:16">
      <c r="A2235" s="12">
        <v>62</v>
      </c>
      <c r="B2235" s="12">
        <v>652351</v>
      </c>
      <c r="C2235" s="12" t="s">
        <v>2293</v>
      </c>
      <c r="D2235" s="12" t="s">
        <v>2934</v>
      </c>
      <c r="E2235" s="17" t="s">
        <v>11516</v>
      </c>
      <c r="F2235" s="25" t="str">
        <f>LEFT(E2235,MIN(FIND({0,1,2,3,4,5,6,7,8,9},ASC(E2235)&amp;1234567890))-1)</f>
        <v>Tb</v>
      </c>
      <c r="G2235" s="25">
        <f t="shared" si="68"/>
        <v>5</v>
      </c>
      <c r="H2235" s="25">
        <f>VLOOKUP(F2235,Table!$A$2:$C$121,2,0)</f>
        <v>3</v>
      </c>
      <c r="I2235" s="26">
        <f>VLOOKUP(F2235,Table!$A$2:$C$121,3,0)</f>
        <v>6</v>
      </c>
      <c r="J2235" s="17" t="s">
        <v>11725</v>
      </c>
      <c r="K2235" s="25" t="str">
        <f>LEFT(J2235,MIN(FIND({0,1,2,3,4,5,6,7,8,9},ASC(J2235)&amp;1234567890))-1)</f>
        <v>Si</v>
      </c>
      <c r="L2235" s="25">
        <f t="shared" si="69"/>
        <v>4</v>
      </c>
      <c r="M2235" s="25">
        <f>VLOOKUP(K2235,Table!$A$2:$C$121,2,0)</f>
        <v>14</v>
      </c>
      <c r="N2235" s="26">
        <f>VLOOKUP(K2235,Table!$A$2:$C$121,3,0)</f>
        <v>3</v>
      </c>
      <c r="O2235" s="13" t="str">
        <f>VLOOKUP(A2235,Table!$U$1:$V$230,2,0)</f>
        <v>Orthorhombic</v>
      </c>
      <c r="P2235" s="1"/>
    </row>
    <row r="2236" spans="1:16">
      <c r="A2236" s="12">
        <v>62</v>
      </c>
      <c r="B2236" s="12">
        <v>652565</v>
      </c>
      <c r="C2236" s="12" t="s">
        <v>2293</v>
      </c>
      <c r="D2236" s="12" t="s">
        <v>1410</v>
      </c>
      <c r="E2236" s="17" t="s">
        <v>11460</v>
      </c>
      <c r="F2236" s="25" t="str">
        <f>LEFT(E2236,MIN(FIND({0,1,2,3,4,5,6,7,8,9},ASC(E2236)&amp;1234567890))-1)</f>
        <v>Y</v>
      </c>
      <c r="G2236" s="25">
        <f t="shared" si="68"/>
        <v>5</v>
      </c>
      <c r="H2236" s="25">
        <f>VLOOKUP(F2236,Table!$A$2:$C$121,2,0)</f>
        <v>3</v>
      </c>
      <c r="I2236" s="26">
        <f>VLOOKUP(F2236,Table!$A$2:$C$121,3,0)</f>
        <v>5</v>
      </c>
      <c r="J2236" s="17" t="s">
        <v>11725</v>
      </c>
      <c r="K2236" s="25" t="str">
        <f>LEFT(J2236,MIN(FIND({0,1,2,3,4,5,6,7,8,9},ASC(J2236)&amp;1234567890))-1)</f>
        <v>Si</v>
      </c>
      <c r="L2236" s="25">
        <f t="shared" si="69"/>
        <v>4</v>
      </c>
      <c r="M2236" s="25">
        <f>VLOOKUP(K2236,Table!$A$2:$C$121,2,0)</f>
        <v>14</v>
      </c>
      <c r="N2236" s="26">
        <f>VLOOKUP(K2236,Table!$A$2:$C$121,3,0)</f>
        <v>3</v>
      </c>
      <c r="O2236" s="13" t="str">
        <f>VLOOKUP(A2236,Table!$U$1:$V$230,2,0)</f>
        <v>Orthorhombic</v>
      </c>
      <c r="P2236" s="1"/>
    </row>
    <row r="2237" spans="1:16">
      <c r="A2237" s="12">
        <v>62</v>
      </c>
      <c r="B2237" s="12">
        <v>652642</v>
      </c>
      <c r="C2237" s="12" t="s">
        <v>2293</v>
      </c>
      <c r="D2237" s="12" t="s">
        <v>2935</v>
      </c>
      <c r="E2237" s="17" t="s">
        <v>11309</v>
      </c>
      <c r="F2237" s="25" t="str">
        <f>LEFT(E2237,MIN(FIND({0,1,2,3,4,5,6,7,8,9},ASC(E2237)&amp;1234567890))-1)</f>
        <v>Sm</v>
      </c>
      <c r="G2237" s="25">
        <f t="shared" si="68"/>
        <v>5</v>
      </c>
      <c r="H2237" s="25">
        <f>VLOOKUP(F2237,Table!$A$2:$C$121,2,0)</f>
        <v>3</v>
      </c>
      <c r="I2237" s="26">
        <f>VLOOKUP(F2237,Table!$A$2:$C$121,3,0)</f>
        <v>6</v>
      </c>
      <c r="J2237" s="17" t="s">
        <v>599</v>
      </c>
      <c r="K2237" s="25" t="str">
        <f>LEFT(J2237,MIN(FIND({0,1,2,3,4,5,6,7,8,9},ASC(J2237)&amp;1234567890))-1)</f>
        <v>Sn</v>
      </c>
      <c r="L2237" s="25">
        <f t="shared" si="69"/>
        <v>4</v>
      </c>
      <c r="M2237" s="25">
        <f>VLOOKUP(K2237,Table!$A$2:$C$121,2,0)</f>
        <v>14</v>
      </c>
      <c r="N2237" s="26">
        <f>VLOOKUP(K2237,Table!$A$2:$C$121,3,0)</f>
        <v>5</v>
      </c>
      <c r="O2237" s="13" t="str">
        <f>VLOOKUP(A2237,Table!$U$1:$V$230,2,0)</f>
        <v>Orthorhombic</v>
      </c>
      <c r="P2237" s="1"/>
    </row>
    <row r="2238" spans="1:16">
      <c r="A2238" s="12">
        <v>62</v>
      </c>
      <c r="B2238" s="12">
        <v>652653</v>
      </c>
      <c r="C2238" s="12" t="s">
        <v>2293</v>
      </c>
      <c r="D2238" s="12" t="s">
        <v>2936</v>
      </c>
      <c r="E2238" s="17" t="s">
        <v>60</v>
      </c>
      <c r="F2238" s="25" t="str">
        <f>LEFT(E2238,MIN(FIND({0,1,2,3,4,5,6,7,8,9},ASC(E2238)&amp;1234567890))-1)</f>
        <v>Sm</v>
      </c>
      <c r="G2238" s="25">
        <f t="shared" si="68"/>
        <v>2</v>
      </c>
      <c r="H2238" s="25">
        <f>VLOOKUP(F2238,Table!$A$2:$C$121,2,0)</f>
        <v>3</v>
      </c>
      <c r="I2238" s="26">
        <f>VLOOKUP(F2238,Table!$A$2:$C$121,3,0)</f>
        <v>6</v>
      </c>
      <c r="J2238" s="17" t="s">
        <v>36</v>
      </c>
      <c r="K2238" s="25" t="str">
        <f>LEFT(J2238,MIN(FIND({0,1,2,3,4,5,6,7,8,9},ASC(J2238)&amp;1234567890))-1)</f>
        <v>Te</v>
      </c>
      <c r="L2238" s="25">
        <f t="shared" si="69"/>
        <v>3</v>
      </c>
      <c r="M2238" s="25">
        <f>VLOOKUP(K2238,Table!$A$2:$C$121,2,0)</f>
        <v>16</v>
      </c>
      <c r="N2238" s="26">
        <f>VLOOKUP(K2238,Table!$A$2:$C$121,3,0)</f>
        <v>5</v>
      </c>
      <c r="O2238" s="13" t="str">
        <f>VLOOKUP(A2238,Table!$U$1:$V$230,2,0)</f>
        <v>Orthorhombic</v>
      </c>
      <c r="P2238" s="1"/>
    </row>
    <row r="2239" spans="1:16">
      <c r="A2239" s="12">
        <v>62</v>
      </c>
      <c r="B2239" s="12">
        <v>652696</v>
      </c>
      <c r="C2239" s="12" t="s">
        <v>2293</v>
      </c>
      <c r="D2239" s="12" t="s">
        <v>2937</v>
      </c>
      <c r="E2239" s="17" t="s">
        <v>590</v>
      </c>
      <c r="F2239" s="25" t="str">
        <f>LEFT(E2239,MIN(FIND({0,1,2,3,4,5,6,7,8,9},ASC(E2239)&amp;1234567890))-1)</f>
        <v>Sm</v>
      </c>
      <c r="G2239" s="25">
        <f t="shared" si="68"/>
        <v>1</v>
      </c>
      <c r="H2239" s="25">
        <f>VLOOKUP(F2239,Table!$A$2:$C$121,2,0)</f>
        <v>3</v>
      </c>
      <c r="I2239" s="26">
        <f>VLOOKUP(F2239,Table!$A$2:$C$121,3,0)</f>
        <v>6</v>
      </c>
      <c r="J2239" s="17" t="s">
        <v>11839</v>
      </c>
      <c r="K2239" s="25" t="str">
        <f>LEFT(J2239,MIN(FIND({0,1,2,3,4,5,6,7,8,9},ASC(J2239)&amp;1234567890))-1)</f>
        <v>Zn</v>
      </c>
      <c r="L2239" s="25">
        <f t="shared" si="69"/>
        <v>3</v>
      </c>
      <c r="M2239" s="25">
        <f>VLOOKUP(K2239,Table!$A$2:$C$121,2,0)</f>
        <v>12</v>
      </c>
      <c r="N2239" s="26">
        <f>VLOOKUP(K2239,Table!$A$2:$C$121,3,0)</f>
        <v>4</v>
      </c>
      <c r="O2239" s="13" t="str">
        <f>VLOOKUP(A2239,Table!$U$1:$V$230,2,0)</f>
        <v>Orthorhombic</v>
      </c>
      <c r="P2239" s="1"/>
    </row>
    <row r="2240" spans="1:16">
      <c r="A2240" s="12">
        <v>62</v>
      </c>
      <c r="B2240" s="12">
        <v>652732</v>
      </c>
      <c r="C2240" s="12" t="s">
        <v>2293</v>
      </c>
      <c r="D2240" s="12" t="s">
        <v>2938</v>
      </c>
      <c r="E2240" s="17" t="s">
        <v>11516</v>
      </c>
      <c r="F2240" s="25" t="str">
        <f>LEFT(E2240,MIN(FIND({0,1,2,3,4,5,6,7,8,9},ASC(E2240)&amp;1234567890))-1)</f>
        <v>Tb</v>
      </c>
      <c r="G2240" s="25">
        <f t="shared" si="68"/>
        <v>5</v>
      </c>
      <c r="H2240" s="25">
        <f>VLOOKUP(F2240,Table!$A$2:$C$121,2,0)</f>
        <v>3</v>
      </c>
      <c r="I2240" s="26">
        <f>VLOOKUP(F2240,Table!$A$2:$C$121,3,0)</f>
        <v>6</v>
      </c>
      <c r="J2240" s="17" t="s">
        <v>599</v>
      </c>
      <c r="K2240" s="25" t="str">
        <f>LEFT(J2240,MIN(FIND({0,1,2,3,4,5,6,7,8,9},ASC(J2240)&amp;1234567890))-1)</f>
        <v>Sn</v>
      </c>
      <c r="L2240" s="25">
        <f t="shared" si="69"/>
        <v>4</v>
      </c>
      <c r="M2240" s="25">
        <f>VLOOKUP(K2240,Table!$A$2:$C$121,2,0)</f>
        <v>14</v>
      </c>
      <c r="N2240" s="26">
        <f>VLOOKUP(K2240,Table!$A$2:$C$121,3,0)</f>
        <v>5</v>
      </c>
      <c r="O2240" s="13" t="str">
        <f>VLOOKUP(A2240,Table!$U$1:$V$230,2,0)</f>
        <v>Orthorhombic</v>
      </c>
      <c r="P2240" s="1"/>
    </row>
    <row r="2241" spans="1:16">
      <c r="A2241" s="12">
        <v>62</v>
      </c>
      <c r="B2241" s="12">
        <v>652743</v>
      </c>
      <c r="C2241" s="12" t="s">
        <v>2293</v>
      </c>
      <c r="D2241" s="12" t="s">
        <v>2939</v>
      </c>
      <c r="E2241" s="17" t="s">
        <v>11291</v>
      </c>
      <c r="F2241" s="25" t="str">
        <f>LEFT(E2241,MIN(FIND({0,1,2,3,4,5,6,7,8,9},ASC(E2241)&amp;1234567890))-1)</f>
        <v>Sn</v>
      </c>
      <c r="G2241" s="25">
        <f t="shared" si="68"/>
        <v>1</v>
      </c>
      <c r="H2241" s="25">
        <f>VLOOKUP(F2241,Table!$A$2:$C$121,2,0)</f>
        <v>14</v>
      </c>
      <c r="I2241" s="26">
        <f>VLOOKUP(F2241,Table!$A$2:$C$121,3,0)</f>
        <v>5</v>
      </c>
      <c r="J2241" s="17" t="s">
        <v>328</v>
      </c>
      <c r="K2241" s="25" t="str">
        <f>LEFT(J2241,MIN(FIND({0,1,2,3,4,5,6,7,8,9},ASC(J2241)&amp;1234567890))-1)</f>
        <v>Te</v>
      </c>
      <c r="L2241" s="25">
        <f t="shared" si="69"/>
        <v>1</v>
      </c>
      <c r="M2241" s="25">
        <f>VLOOKUP(K2241,Table!$A$2:$C$121,2,0)</f>
        <v>16</v>
      </c>
      <c r="N2241" s="26">
        <f>VLOOKUP(K2241,Table!$A$2:$C$121,3,0)</f>
        <v>5</v>
      </c>
      <c r="O2241" s="13" t="str">
        <f>VLOOKUP(A2241,Table!$U$1:$V$230,2,0)</f>
        <v>Orthorhombic</v>
      </c>
      <c r="P2241" s="1"/>
    </row>
    <row r="2242" spans="1:16">
      <c r="A2242" s="12">
        <v>62</v>
      </c>
      <c r="B2242" s="12">
        <v>652773</v>
      </c>
      <c r="C2242" s="12" t="s">
        <v>2293</v>
      </c>
      <c r="D2242" s="12" t="s">
        <v>2940</v>
      </c>
      <c r="E2242" s="17" t="s">
        <v>12013</v>
      </c>
      <c r="F2242" s="25" t="str">
        <f>LEFT(E2242,MIN(FIND({0,1,2,3,4,5,6,7,8,9},ASC(E2242)&amp;1234567890))-1)</f>
        <v>Th</v>
      </c>
      <c r="G2242" s="25">
        <f t="shared" ref="G2242:G2305" si="70">IF(SUBSTITUTE(E2242,F2242,"")="",1,SUBSTITUTE(E2242,F2242,""))*1</f>
        <v>5</v>
      </c>
      <c r="H2242" s="25">
        <f>VLOOKUP(F2242,Table!$A$2:$C$121,2,0)</f>
        <v>3</v>
      </c>
      <c r="I2242" s="26">
        <f>VLOOKUP(F2242,Table!$A$2:$C$121,3,0)</f>
        <v>7</v>
      </c>
      <c r="J2242" s="17" t="s">
        <v>599</v>
      </c>
      <c r="K2242" s="25" t="str">
        <f>LEFT(J2242,MIN(FIND({0,1,2,3,4,5,6,7,8,9},ASC(J2242)&amp;1234567890))-1)</f>
        <v>Sn</v>
      </c>
      <c r="L2242" s="25">
        <f t="shared" ref="L2242:L2305" si="71">IF(SUBSTITUTE(J2242,K2242,"")="",1,SUBSTITUTE(J2242,K2242,""))*1</f>
        <v>4</v>
      </c>
      <c r="M2242" s="25">
        <f>VLOOKUP(K2242,Table!$A$2:$C$121,2,0)</f>
        <v>14</v>
      </c>
      <c r="N2242" s="26">
        <f>VLOOKUP(K2242,Table!$A$2:$C$121,3,0)</f>
        <v>5</v>
      </c>
      <c r="O2242" s="13" t="str">
        <f>VLOOKUP(A2242,Table!$U$1:$V$230,2,0)</f>
        <v>Orthorhombic</v>
      </c>
      <c r="P2242" s="1"/>
    </row>
    <row r="2243" spans="1:16">
      <c r="A2243" s="12">
        <v>62</v>
      </c>
      <c r="B2243" s="12">
        <v>652837</v>
      </c>
      <c r="C2243" s="12" t="s">
        <v>2293</v>
      </c>
      <c r="D2243" s="12" t="s">
        <v>2941</v>
      </c>
      <c r="E2243" s="17" t="s">
        <v>11460</v>
      </c>
      <c r="F2243" s="25" t="str">
        <f>LEFT(E2243,MIN(FIND({0,1,2,3,4,5,6,7,8,9},ASC(E2243)&amp;1234567890))-1)</f>
        <v>Y</v>
      </c>
      <c r="G2243" s="25">
        <f t="shared" si="70"/>
        <v>5</v>
      </c>
      <c r="H2243" s="25">
        <f>VLOOKUP(F2243,Table!$A$2:$C$121,2,0)</f>
        <v>3</v>
      </c>
      <c r="I2243" s="26">
        <f>VLOOKUP(F2243,Table!$A$2:$C$121,3,0)</f>
        <v>5</v>
      </c>
      <c r="J2243" s="17" t="s">
        <v>599</v>
      </c>
      <c r="K2243" s="25" t="str">
        <f>LEFT(J2243,MIN(FIND({0,1,2,3,4,5,6,7,8,9},ASC(J2243)&amp;1234567890))-1)</f>
        <v>Sn</v>
      </c>
      <c r="L2243" s="25">
        <f t="shared" si="71"/>
        <v>4</v>
      </c>
      <c r="M2243" s="25">
        <f>VLOOKUP(K2243,Table!$A$2:$C$121,2,0)</f>
        <v>14</v>
      </c>
      <c r="N2243" s="26">
        <f>VLOOKUP(K2243,Table!$A$2:$C$121,3,0)</f>
        <v>5</v>
      </c>
      <c r="O2243" s="13" t="str">
        <f>VLOOKUP(A2243,Table!$U$1:$V$230,2,0)</f>
        <v>Orthorhombic</v>
      </c>
      <c r="P2243" s="1"/>
    </row>
    <row r="2244" spans="1:16">
      <c r="A2244" s="12">
        <v>62</v>
      </c>
      <c r="B2244" s="12">
        <v>652847</v>
      </c>
      <c r="C2244" s="12" t="s">
        <v>2293</v>
      </c>
      <c r="D2244" s="12" t="s">
        <v>2942</v>
      </c>
      <c r="E2244" s="17" t="s">
        <v>11417</v>
      </c>
      <c r="F2244" s="25" t="str">
        <f>LEFT(E2244,MIN(FIND({0,1,2,3,4,5,6,7,8,9},ASC(E2244)&amp;1234567890))-1)</f>
        <v>Yb</v>
      </c>
      <c r="G2244" s="25">
        <f t="shared" si="70"/>
        <v>5</v>
      </c>
      <c r="H2244" s="25">
        <f>VLOOKUP(F2244,Table!$A$2:$C$121,2,0)</f>
        <v>3</v>
      </c>
      <c r="I2244" s="26">
        <f>VLOOKUP(F2244,Table!$A$2:$C$121,3,0)</f>
        <v>6</v>
      </c>
      <c r="J2244" s="17" t="s">
        <v>599</v>
      </c>
      <c r="K2244" s="25" t="str">
        <f>LEFT(J2244,MIN(FIND({0,1,2,3,4,5,6,7,8,9},ASC(J2244)&amp;1234567890))-1)</f>
        <v>Sn</v>
      </c>
      <c r="L2244" s="25">
        <f t="shared" si="71"/>
        <v>4</v>
      </c>
      <c r="M2244" s="25">
        <f>VLOOKUP(K2244,Table!$A$2:$C$121,2,0)</f>
        <v>14</v>
      </c>
      <c r="N2244" s="26">
        <f>VLOOKUP(K2244,Table!$A$2:$C$121,3,0)</f>
        <v>5</v>
      </c>
      <c r="O2244" s="13" t="str">
        <f>VLOOKUP(A2244,Table!$U$1:$V$230,2,0)</f>
        <v>Orthorhombic</v>
      </c>
      <c r="P2244" s="1"/>
    </row>
    <row r="2245" spans="1:16">
      <c r="A2245" s="12">
        <v>62</v>
      </c>
      <c r="B2245" s="12">
        <v>652893</v>
      </c>
      <c r="C2245" s="12" t="s">
        <v>2293</v>
      </c>
      <c r="D2245" s="12" t="s">
        <v>2943</v>
      </c>
      <c r="E2245" s="17" t="s">
        <v>433</v>
      </c>
      <c r="F2245" s="25" t="str">
        <f>LEFT(E2245,MIN(FIND({0,1,2,3,4,5,6,7,8,9},ASC(E2245)&amp;1234567890))-1)</f>
        <v>Sr</v>
      </c>
      <c r="G2245" s="25">
        <f t="shared" si="70"/>
        <v>1</v>
      </c>
      <c r="H2245" s="25">
        <f>VLOOKUP(F2245,Table!$A$2:$C$121,2,0)</f>
        <v>2</v>
      </c>
      <c r="I2245" s="26">
        <f>VLOOKUP(F2245,Table!$A$2:$C$121,3,0)</f>
        <v>5</v>
      </c>
      <c r="J2245" s="17" t="s">
        <v>70</v>
      </c>
      <c r="K2245" s="25" t="str">
        <f>LEFT(J2245,MIN(FIND({0,1,2,3,4,5,6,7,8,9},ASC(J2245)&amp;1234567890))-1)</f>
        <v>Zn</v>
      </c>
      <c r="L2245" s="25">
        <f t="shared" si="71"/>
        <v>1</v>
      </c>
      <c r="M2245" s="25">
        <f>VLOOKUP(K2245,Table!$A$2:$C$121,2,0)</f>
        <v>12</v>
      </c>
      <c r="N2245" s="26">
        <f>VLOOKUP(K2245,Table!$A$2:$C$121,3,0)</f>
        <v>4</v>
      </c>
      <c r="O2245" s="13" t="str">
        <f>VLOOKUP(A2245,Table!$U$1:$V$230,2,0)</f>
        <v>Orthorhombic</v>
      </c>
      <c r="P2245" s="1"/>
    </row>
    <row r="2246" spans="1:16">
      <c r="A2246" s="12">
        <v>62</v>
      </c>
      <c r="B2246" s="12">
        <v>652985</v>
      </c>
      <c r="C2246" s="12" t="s">
        <v>2293</v>
      </c>
      <c r="D2246" s="12" t="s">
        <v>2944</v>
      </c>
      <c r="E2246" s="17" t="s">
        <v>11313</v>
      </c>
      <c r="F2246" s="25" t="str">
        <f>LEFT(E2246,MIN(FIND({0,1,2,3,4,5,6,7,8,9},ASC(E2246)&amp;1234567890))-1)</f>
        <v>Tb</v>
      </c>
      <c r="G2246" s="25">
        <f t="shared" si="70"/>
        <v>1</v>
      </c>
      <c r="H2246" s="25">
        <f>VLOOKUP(F2246,Table!$A$2:$C$121,2,0)</f>
        <v>3</v>
      </c>
      <c r="I2246" s="26">
        <f>VLOOKUP(F2246,Table!$A$2:$C$121,3,0)</f>
        <v>6</v>
      </c>
      <c r="J2246" s="17" t="s">
        <v>11839</v>
      </c>
      <c r="K2246" s="25" t="str">
        <f>LEFT(J2246,MIN(FIND({0,1,2,3,4,5,6,7,8,9},ASC(J2246)&amp;1234567890))-1)</f>
        <v>Zn</v>
      </c>
      <c r="L2246" s="25">
        <f t="shared" si="71"/>
        <v>3</v>
      </c>
      <c r="M2246" s="25">
        <f>VLOOKUP(K2246,Table!$A$2:$C$121,2,0)</f>
        <v>12</v>
      </c>
      <c r="N2246" s="26">
        <f>VLOOKUP(K2246,Table!$A$2:$C$121,3,0)</f>
        <v>4</v>
      </c>
      <c r="O2246" s="13" t="str">
        <f>VLOOKUP(A2246,Table!$U$1:$V$230,2,0)</f>
        <v>Orthorhombic</v>
      </c>
      <c r="P2246" s="1"/>
    </row>
    <row r="2247" spans="1:16">
      <c r="A2247" s="12">
        <v>62</v>
      </c>
      <c r="B2247" s="12">
        <v>653351</v>
      </c>
      <c r="C2247" s="12" t="s">
        <v>2293</v>
      </c>
      <c r="D2247" s="12" t="s">
        <v>2945</v>
      </c>
      <c r="E2247" s="17" t="s">
        <v>11334</v>
      </c>
      <c r="F2247" s="25" t="str">
        <f>LEFT(E2247,MIN(FIND({0,1,2,3,4,5,6,7,8,9},ASC(E2247)&amp;1234567890))-1)</f>
        <v>Tm</v>
      </c>
      <c r="G2247" s="25">
        <f t="shared" si="70"/>
        <v>1</v>
      </c>
      <c r="H2247" s="25">
        <f>VLOOKUP(F2247,Table!$A$2:$C$121,2,0)</f>
        <v>3</v>
      </c>
      <c r="I2247" s="26">
        <f>VLOOKUP(F2247,Table!$A$2:$C$121,3,0)</f>
        <v>6</v>
      </c>
      <c r="J2247" s="17" t="s">
        <v>11839</v>
      </c>
      <c r="K2247" s="25" t="str">
        <f>LEFT(J2247,MIN(FIND({0,1,2,3,4,5,6,7,8,9},ASC(J2247)&amp;1234567890))-1)</f>
        <v>Zn</v>
      </c>
      <c r="L2247" s="25">
        <f t="shared" si="71"/>
        <v>3</v>
      </c>
      <c r="M2247" s="25">
        <f>VLOOKUP(K2247,Table!$A$2:$C$121,2,0)</f>
        <v>12</v>
      </c>
      <c r="N2247" s="26">
        <f>VLOOKUP(K2247,Table!$A$2:$C$121,3,0)</f>
        <v>4</v>
      </c>
      <c r="O2247" s="13" t="str">
        <f>VLOOKUP(A2247,Table!$U$1:$V$230,2,0)</f>
        <v>Orthorhombic</v>
      </c>
      <c r="P2247" s="1"/>
    </row>
    <row r="2248" spans="1:16">
      <c r="A2248" s="12">
        <v>62</v>
      </c>
      <c r="B2248" s="12">
        <v>656439</v>
      </c>
      <c r="C2248" s="12" t="s">
        <v>2293</v>
      </c>
      <c r="D2248" s="12" t="s">
        <v>2946</v>
      </c>
      <c r="E2248" s="17" t="s">
        <v>11840</v>
      </c>
      <c r="F2248" s="25" t="str">
        <f>LEFT(E2248,MIN(FIND({0,1,2,3,4,5,6,7,8,9},ASC(E2248)&amp;1234567890))-1)</f>
        <v>Bi</v>
      </c>
      <c r="G2248" s="25">
        <f t="shared" si="70"/>
        <v>3</v>
      </c>
      <c r="H2248" s="25">
        <f>VLOOKUP(F2248,Table!$A$2:$C$121,2,0)</f>
        <v>15</v>
      </c>
      <c r="I2248" s="26">
        <f>VLOOKUP(F2248,Table!$A$2:$C$121,3,0)</f>
        <v>6</v>
      </c>
      <c r="J2248" s="17" t="s">
        <v>11543</v>
      </c>
      <c r="K2248" s="25" t="str">
        <f>LEFT(J2248,MIN(FIND({0,1,2,3,4,5,6,7,8,9},ASC(J2248)&amp;1234567890))-1)</f>
        <v>Er</v>
      </c>
      <c r="L2248" s="25">
        <f t="shared" si="71"/>
        <v>5</v>
      </c>
      <c r="M2248" s="25">
        <f>VLOOKUP(K2248,Table!$A$2:$C$121,2,0)</f>
        <v>3</v>
      </c>
      <c r="N2248" s="26">
        <f>VLOOKUP(K2248,Table!$A$2:$C$121,3,0)</f>
        <v>6</v>
      </c>
      <c r="O2248" s="13" t="str">
        <f>VLOOKUP(A2248,Table!$U$1:$V$230,2,0)</f>
        <v>Orthorhombic</v>
      </c>
      <c r="P2248" s="1"/>
    </row>
    <row r="2249" spans="1:16">
      <c r="A2249" s="12">
        <v>62</v>
      </c>
      <c r="B2249" s="12">
        <v>659942</v>
      </c>
      <c r="C2249" s="12" t="s">
        <v>2293</v>
      </c>
      <c r="D2249" s="12" t="s">
        <v>2947</v>
      </c>
      <c r="E2249" s="17" t="s">
        <v>66</v>
      </c>
      <c r="F2249" s="25" t="str">
        <f>LEFT(E2249,MIN(FIND({0,1,2,3,4,5,6,7,8,9},ASC(E2249)&amp;1234567890))-1)</f>
        <v>Ni</v>
      </c>
      <c r="G2249" s="25">
        <f t="shared" si="70"/>
        <v>1</v>
      </c>
      <c r="H2249" s="25">
        <f>VLOOKUP(F2249,Table!$A$2:$C$121,2,0)</f>
        <v>10</v>
      </c>
      <c r="I2249" s="26">
        <f>VLOOKUP(F2249,Table!$A$2:$C$121,3,0)</f>
        <v>4</v>
      </c>
      <c r="J2249" s="17" t="s">
        <v>422</v>
      </c>
      <c r="K2249" s="25" t="str">
        <f>LEFT(J2249,MIN(FIND({0,1,2,3,4,5,6,7,8,9},ASC(J2249)&amp;1234567890))-1)</f>
        <v>Yb</v>
      </c>
      <c r="L2249" s="25">
        <f t="shared" si="71"/>
        <v>3</v>
      </c>
      <c r="M2249" s="25">
        <f>VLOOKUP(K2249,Table!$A$2:$C$121,2,0)</f>
        <v>3</v>
      </c>
      <c r="N2249" s="26">
        <f>VLOOKUP(K2249,Table!$A$2:$C$121,3,0)</f>
        <v>6</v>
      </c>
      <c r="O2249" s="13" t="str">
        <f>VLOOKUP(A2249,Table!$U$1:$V$230,2,0)</f>
        <v>Orthorhombic</v>
      </c>
      <c r="P2249" s="1"/>
    </row>
    <row r="2250" spans="1:16">
      <c r="A2250" s="12">
        <v>62</v>
      </c>
      <c r="B2250" s="12">
        <v>59571</v>
      </c>
      <c r="C2250" s="12" t="s">
        <v>2293</v>
      </c>
      <c r="D2250" s="12" t="s">
        <v>2948</v>
      </c>
      <c r="E2250" s="17" t="s">
        <v>11286</v>
      </c>
      <c r="F2250" s="25" t="str">
        <f>LEFT(E2250,MIN(FIND({0,1,2,3,4,5,6,7,8,9},ASC(E2250)&amp;1234567890))-1)</f>
        <v>In</v>
      </c>
      <c r="G2250" s="25">
        <f t="shared" si="70"/>
        <v>1</v>
      </c>
      <c r="H2250" s="25">
        <f>VLOOKUP(F2250,Table!$A$2:$C$121,2,0)</f>
        <v>13</v>
      </c>
      <c r="I2250" s="26">
        <f>VLOOKUP(F2250,Table!$A$2:$C$121,3,0)</f>
        <v>5</v>
      </c>
      <c r="J2250" s="17" t="s">
        <v>537</v>
      </c>
      <c r="K2250" s="25" t="str">
        <f>LEFT(J2250,MIN(FIND({0,1,2,3,4,5,6,7,8,9},ASC(J2250)&amp;1234567890))-1)</f>
        <v>Yb</v>
      </c>
      <c r="L2250" s="25">
        <f t="shared" si="71"/>
        <v>2</v>
      </c>
      <c r="M2250" s="25">
        <f>VLOOKUP(K2250,Table!$A$2:$C$121,2,0)</f>
        <v>3</v>
      </c>
      <c r="N2250" s="26">
        <f>VLOOKUP(K2250,Table!$A$2:$C$121,3,0)</f>
        <v>6</v>
      </c>
      <c r="O2250" s="13" t="str">
        <f>VLOOKUP(A2250,Table!$U$1:$V$230,2,0)</f>
        <v>Orthorhombic</v>
      </c>
      <c r="P2250" s="1"/>
    </row>
    <row r="2251" spans="1:16">
      <c r="A2251" s="12">
        <v>62</v>
      </c>
      <c r="B2251" s="12">
        <v>170075</v>
      </c>
      <c r="C2251" s="12" t="s">
        <v>2293</v>
      </c>
      <c r="D2251" s="12" t="s">
        <v>2949</v>
      </c>
      <c r="E2251" s="17" t="s">
        <v>12014</v>
      </c>
      <c r="F2251" s="25" t="str">
        <f>LEFT(E2251,MIN(FIND({0,1,2,3,4,5,6,7,8,9},ASC(E2251)&amp;1234567890))-1)</f>
        <v>Mn</v>
      </c>
      <c r="G2251" s="25">
        <f t="shared" si="70"/>
        <v>2.99</v>
      </c>
      <c r="H2251" s="25">
        <f>VLOOKUP(F2251,Table!$A$2:$C$121,2,0)</f>
        <v>7</v>
      </c>
      <c r="I2251" s="26">
        <f>VLOOKUP(F2251,Table!$A$2:$C$121,3,0)</f>
        <v>4</v>
      </c>
      <c r="J2251" s="17" t="s">
        <v>12015</v>
      </c>
      <c r="K2251" s="25" t="str">
        <f>LEFT(J2251,MIN(FIND({0,1,2,3,4,5,6,7,8,9},ASC(J2251)&amp;1234567890))-1)</f>
        <v>Al</v>
      </c>
      <c r="L2251" s="25">
        <f t="shared" si="71"/>
        <v>9.6769999999999996</v>
      </c>
      <c r="M2251" s="25">
        <f>VLOOKUP(K2251,Table!$A$2:$C$121,2,0)</f>
        <v>13</v>
      </c>
      <c r="N2251" s="26">
        <f>VLOOKUP(K2251,Table!$A$2:$C$121,3,0)</f>
        <v>3</v>
      </c>
      <c r="O2251" s="13" t="str">
        <f>VLOOKUP(A2251,Table!$U$1:$V$230,2,0)</f>
        <v>Orthorhombic</v>
      </c>
      <c r="P2251" s="1"/>
    </row>
    <row r="2252" spans="1:16">
      <c r="A2252" s="12">
        <v>62</v>
      </c>
      <c r="B2252" s="12">
        <v>171654</v>
      </c>
      <c r="C2252" s="12" t="s">
        <v>2293</v>
      </c>
      <c r="D2252" s="12" t="s">
        <v>2950</v>
      </c>
      <c r="E2252" s="17" t="s">
        <v>72</v>
      </c>
      <c r="F2252" s="25" t="str">
        <f>LEFT(E2252,MIN(FIND({0,1,2,3,4,5,6,7,8,9},ASC(E2252)&amp;1234567890))-1)</f>
        <v>Ir</v>
      </c>
      <c r="G2252" s="25">
        <f t="shared" si="70"/>
        <v>1</v>
      </c>
      <c r="H2252" s="25">
        <f>VLOOKUP(F2252,Table!$A$2:$C$121,2,0)</f>
        <v>9</v>
      </c>
      <c r="I2252" s="26">
        <f>VLOOKUP(F2252,Table!$A$2:$C$121,3,0)</f>
        <v>6</v>
      </c>
      <c r="J2252" s="17" t="s">
        <v>380</v>
      </c>
      <c r="K2252" s="25" t="str">
        <f>LEFT(J2252,MIN(FIND({0,1,2,3,4,5,6,7,8,9},ASC(J2252)&amp;1234567890))-1)</f>
        <v>F</v>
      </c>
      <c r="L2252" s="25">
        <f t="shared" si="71"/>
        <v>6</v>
      </c>
      <c r="M2252" s="25">
        <f>VLOOKUP(K2252,Table!$A$2:$C$121,2,0)</f>
        <v>17</v>
      </c>
      <c r="N2252" s="26">
        <f>VLOOKUP(K2252,Table!$A$2:$C$121,3,0)</f>
        <v>2</v>
      </c>
      <c r="O2252" s="13" t="str">
        <f>VLOOKUP(A2252,Table!$U$1:$V$230,2,0)</f>
        <v>Orthorhombic</v>
      </c>
      <c r="P2252" s="1"/>
    </row>
    <row r="2253" spans="1:16">
      <c r="A2253" s="12">
        <v>62</v>
      </c>
      <c r="B2253" s="12">
        <v>173223</v>
      </c>
      <c r="C2253" s="12" t="s">
        <v>2293</v>
      </c>
      <c r="D2253" s="12" t="s">
        <v>2951</v>
      </c>
      <c r="E2253" s="17" t="s">
        <v>11417</v>
      </c>
      <c r="F2253" s="25" t="str">
        <f>LEFT(E2253,MIN(FIND({0,1,2,3,4,5,6,7,8,9},ASC(E2253)&amp;1234567890))-1)</f>
        <v>Yb</v>
      </c>
      <c r="G2253" s="25">
        <f t="shared" si="70"/>
        <v>5</v>
      </c>
      <c r="H2253" s="25">
        <f>VLOOKUP(F2253,Table!$A$2:$C$121,2,0)</f>
        <v>3</v>
      </c>
      <c r="I2253" s="26">
        <f>VLOOKUP(F2253,Table!$A$2:$C$121,3,0)</f>
        <v>6</v>
      </c>
      <c r="J2253" s="17" t="s">
        <v>11840</v>
      </c>
      <c r="K2253" s="25" t="str">
        <f>LEFT(J2253,MIN(FIND({0,1,2,3,4,5,6,7,8,9},ASC(J2253)&amp;1234567890))-1)</f>
        <v>Bi</v>
      </c>
      <c r="L2253" s="25">
        <f t="shared" si="71"/>
        <v>3</v>
      </c>
      <c r="M2253" s="25">
        <f>VLOOKUP(K2253,Table!$A$2:$C$121,2,0)</f>
        <v>15</v>
      </c>
      <c r="N2253" s="26">
        <f>VLOOKUP(K2253,Table!$A$2:$C$121,3,0)</f>
        <v>6</v>
      </c>
      <c r="O2253" s="13" t="str">
        <f>VLOOKUP(A2253,Table!$U$1:$V$230,2,0)</f>
        <v>Orthorhombic</v>
      </c>
      <c r="P2253" s="1"/>
    </row>
    <row r="2254" spans="1:16">
      <c r="A2254" s="12">
        <v>62</v>
      </c>
      <c r="B2254" s="12">
        <v>419559</v>
      </c>
      <c r="C2254" s="12" t="s">
        <v>2293</v>
      </c>
      <c r="D2254" s="12" t="s">
        <v>2952</v>
      </c>
      <c r="E2254" s="17" t="s">
        <v>410</v>
      </c>
      <c r="F2254" s="25" t="str">
        <f>LEFT(E2254,MIN(FIND({0,1,2,3,4,5,6,7,8,9},ASC(E2254)&amp;1234567890))-1)</f>
        <v>Ba</v>
      </c>
      <c r="G2254" s="25">
        <f t="shared" si="70"/>
        <v>1</v>
      </c>
      <c r="H2254" s="25">
        <f>VLOOKUP(F2254,Table!$A$2:$C$121,2,0)</f>
        <v>2</v>
      </c>
      <c r="I2254" s="26">
        <f>VLOOKUP(F2254,Table!$A$2:$C$121,3,0)</f>
        <v>6</v>
      </c>
      <c r="J2254" s="17" t="s">
        <v>427</v>
      </c>
      <c r="K2254" s="25" t="str">
        <f>LEFT(J2254,MIN(FIND({0,1,2,3,4,5,6,7,8,9},ASC(J2254)&amp;1234567890))-1)</f>
        <v>Au</v>
      </c>
      <c r="L2254" s="25">
        <f t="shared" si="71"/>
        <v>1</v>
      </c>
      <c r="M2254" s="25">
        <f>VLOOKUP(K2254,Table!$A$2:$C$121,2,0)</f>
        <v>11</v>
      </c>
      <c r="N2254" s="26">
        <f>VLOOKUP(K2254,Table!$A$2:$C$121,3,0)</f>
        <v>6</v>
      </c>
      <c r="O2254" s="13" t="str">
        <f>VLOOKUP(A2254,Table!$U$1:$V$230,2,0)</f>
        <v>Orthorhombic</v>
      </c>
      <c r="P2254" s="1"/>
    </row>
    <row r="2255" spans="1:16">
      <c r="A2255" s="12">
        <v>62</v>
      </c>
      <c r="B2255" s="12">
        <v>290408</v>
      </c>
      <c r="C2255" s="12" t="s">
        <v>2303</v>
      </c>
      <c r="D2255" s="12" t="s">
        <v>322</v>
      </c>
      <c r="E2255" s="17" t="s">
        <v>33</v>
      </c>
      <c r="F2255" s="25" t="str">
        <f>LEFT(E2255,MIN(FIND({0,1,2,3,4,5,6,7,8,9},ASC(E2255)&amp;1234567890))-1)</f>
        <v>Fe</v>
      </c>
      <c r="G2255" s="25">
        <f t="shared" si="70"/>
        <v>1</v>
      </c>
      <c r="H2255" s="25">
        <f>VLOOKUP(F2255,Table!$A$2:$C$121,2,0)</f>
        <v>8</v>
      </c>
      <c r="I2255" s="26">
        <f>VLOOKUP(F2255,Table!$A$2:$C$121,3,0)</f>
        <v>4</v>
      </c>
      <c r="J2255" s="17" t="s">
        <v>47</v>
      </c>
      <c r="K2255" s="25" t="str">
        <f>LEFT(J2255,MIN(FIND({0,1,2,3,4,5,6,7,8,9},ASC(J2255)&amp;1234567890))-1)</f>
        <v>Se</v>
      </c>
      <c r="L2255" s="25">
        <f t="shared" si="71"/>
        <v>1</v>
      </c>
      <c r="M2255" s="25">
        <f>VLOOKUP(K2255,Table!$A$2:$C$121,2,0)</f>
        <v>16</v>
      </c>
      <c r="N2255" s="26">
        <f>VLOOKUP(K2255,Table!$A$2:$C$121,3,0)</f>
        <v>4</v>
      </c>
      <c r="O2255" s="13" t="str">
        <f>VLOOKUP(A2255,Table!$U$1:$V$230,2,0)</f>
        <v>Orthorhombic</v>
      </c>
      <c r="P2255" s="1"/>
    </row>
    <row r="2256" spans="1:16">
      <c r="A2256" s="12">
        <v>62</v>
      </c>
      <c r="B2256" s="12">
        <v>290412</v>
      </c>
      <c r="C2256" s="12" t="s">
        <v>2303</v>
      </c>
      <c r="D2256" s="12" t="s">
        <v>2953</v>
      </c>
      <c r="E2256" s="17" t="s">
        <v>33</v>
      </c>
      <c r="F2256" s="25" t="str">
        <f>LEFT(E2256,MIN(FIND({0,1,2,3,4,5,6,7,8,9},ASC(E2256)&amp;1234567890))-1)</f>
        <v>Fe</v>
      </c>
      <c r="G2256" s="25">
        <f t="shared" si="70"/>
        <v>1</v>
      </c>
      <c r="H2256" s="25">
        <f>VLOOKUP(F2256,Table!$A$2:$C$121,2,0)</f>
        <v>8</v>
      </c>
      <c r="I2256" s="26">
        <f>VLOOKUP(F2256,Table!$A$2:$C$121,3,0)</f>
        <v>4</v>
      </c>
      <c r="J2256" s="17" t="s">
        <v>12016</v>
      </c>
      <c r="K2256" s="25" t="str">
        <f>LEFT(J2256,MIN(FIND({0,1,2,3,4,5,6,7,8,9},ASC(J2256)&amp;1234567890))-1)</f>
        <v>Se</v>
      </c>
      <c r="L2256" s="25">
        <f t="shared" si="71"/>
        <v>0.96499999999999997</v>
      </c>
      <c r="M2256" s="25">
        <f>VLOOKUP(K2256,Table!$A$2:$C$121,2,0)</f>
        <v>16</v>
      </c>
      <c r="N2256" s="26">
        <f>VLOOKUP(K2256,Table!$A$2:$C$121,3,0)</f>
        <v>4</v>
      </c>
      <c r="O2256" s="13" t="str">
        <f>VLOOKUP(A2256,Table!$U$1:$V$230,2,0)</f>
        <v>Orthorhombic</v>
      </c>
      <c r="P2256" s="1"/>
    </row>
    <row r="2257" spans="1:16">
      <c r="A2257" s="12">
        <v>62</v>
      </c>
      <c r="B2257" s="12">
        <v>108512</v>
      </c>
      <c r="C2257" s="12" t="s">
        <v>2293</v>
      </c>
      <c r="D2257" s="12" t="s">
        <v>2954</v>
      </c>
      <c r="E2257" s="17" t="s">
        <v>544</v>
      </c>
      <c r="F2257" s="25" t="str">
        <f>LEFT(E2257,MIN(FIND({0,1,2,3,4,5,6,7,8,9},ASC(E2257)&amp;1234567890))-1)</f>
        <v>Ge</v>
      </c>
      <c r="G2257" s="25">
        <f t="shared" si="70"/>
        <v>1</v>
      </c>
      <c r="H2257" s="25">
        <f>VLOOKUP(F2257,Table!$A$2:$C$121,2,0)</f>
        <v>14</v>
      </c>
      <c r="I2257" s="26">
        <f>VLOOKUP(F2257,Table!$A$2:$C$121,3,0)</f>
        <v>4</v>
      </c>
      <c r="J2257" s="17" t="s">
        <v>46</v>
      </c>
      <c r="K2257" s="25" t="str">
        <f>LEFT(J2257,MIN(FIND({0,1,2,3,4,5,6,7,8,9},ASC(J2257)&amp;1234567890))-1)</f>
        <v>La</v>
      </c>
      <c r="L2257" s="25">
        <f t="shared" si="71"/>
        <v>1</v>
      </c>
      <c r="M2257" s="25">
        <f>VLOOKUP(K2257,Table!$A$2:$C$121,2,0)</f>
        <v>3</v>
      </c>
      <c r="N2257" s="26">
        <f>VLOOKUP(K2257,Table!$A$2:$C$121,3,0)</f>
        <v>6</v>
      </c>
      <c r="O2257" s="13" t="str">
        <f>VLOOKUP(A2257,Table!$U$1:$V$230,2,0)</f>
        <v>Orthorhombic</v>
      </c>
      <c r="P2257" s="1"/>
    </row>
    <row r="2258" spans="1:16">
      <c r="A2258" s="12">
        <v>62</v>
      </c>
      <c r="B2258" s="12">
        <v>108865</v>
      </c>
      <c r="C2258" s="12" t="s">
        <v>2293</v>
      </c>
      <c r="D2258" s="12" t="s">
        <v>2955</v>
      </c>
      <c r="E2258" s="17" t="s">
        <v>11614</v>
      </c>
      <c r="F2258" s="25" t="str">
        <f>LEFT(E2258,MIN(FIND({0,1,2,3,4,5,6,7,8,9},ASC(E2258)&amp;1234567890))-1)</f>
        <v>Ca</v>
      </c>
      <c r="G2258" s="25">
        <f t="shared" si="70"/>
        <v>2</v>
      </c>
      <c r="H2258" s="25">
        <f>VLOOKUP(F2258,Table!$A$2:$C$121,2,0)</f>
        <v>2</v>
      </c>
      <c r="I2258" s="26">
        <f>VLOOKUP(F2258,Table!$A$2:$C$121,3,0)</f>
        <v>4</v>
      </c>
      <c r="J2258" s="17" t="s">
        <v>11351</v>
      </c>
      <c r="K2258" s="25" t="str">
        <f>LEFT(J2258,MIN(FIND({0,1,2,3,4,5,6,7,8,9},ASC(J2258)&amp;1234567890))-1)</f>
        <v>Cu</v>
      </c>
      <c r="L2258" s="25">
        <f t="shared" si="71"/>
        <v>1</v>
      </c>
      <c r="M2258" s="25">
        <f>VLOOKUP(K2258,Table!$A$2:$C$121,2,0)</f>
        <v>11</v>
      </c>
      <c r="N2258" s="26">
        <f>VLOOKUP(K2258,Table!$A$2:$C$121,3,0)</f>
        <v>4</v>
      </c>
      <c r="O2258" s="13" t="str">
        <f>VLOOKUP(A2258,Table!$U$1:$V$230,2,0)</f>
        <v>Orthorhombic</v>
      </c>
      <c r="P2258" s="1"/>
    </row>
    <row r="2259" spans="1:16">
      <c r="A2259" s="12">
        <v>62</v>
      </c>
      <c r="B2259" s="12">
        <v>108944</v>
      </c>
      <c r="C2259" s="12" t="s">
        <v>2293</v>
      </c>
      <c r="D2259" s="12" t="s">
        <v>2956</v>
      </c>
      <c r="E2259" s="17" t="s">
        <v>11552</v>
      </c>
      <c r="F2259" s="25" t="str">
        <f>LEFT(E2259,MIN(FIND({0,1,2,3,4,5,6,7,8,9},ASC(E2259)&amp;1234567890))-1)</f>
        <v>Cf</v>
      </c>
      <c r="G2259" s="25">
        <f t="shared" si="70"/>
        <v>1</v>
      </c>
      <c r="H2259" s="25">
        <f>VLOOKUP(F2259,Table!$A$2:$C$121,2,0)</f>
        <v>3</v>
      </c>
      <c r="I2259" s="26">
        <f>VLOOKUP(F2259,Table!$A$2:$C$121,3,0)</f>
        <v>7</v>
      </c>
      <c r="J2259" s="17" t="s">
        <v>365</v>
      </c>
      <c r="K2259" s="25" t="str">
        <f>LEFT(J2259,MIN(FIND({0,1,2,3,4,5,6,7,8,9},ASC(J2259)&amp;1234567890))-1)</f>
        <v>F</v>
      </c>
      <c r="L2259" s="25">
        <f t="shared" si="71"/>
        <v>3</v>
      </c>
      <c r="M2259" s="25">
        <f>VLOOKUP(K2259,Table!$A$2:$C$121,2,0)</f>
        <v>17</v>
      </c>
      <c r="N2259" s="26">
        <f>VLOOKUP(K2259,Table!$A$2:$C$121,3,0)</f>
        <v>2</v>
      </c>
      <c r="O2259" s="13" t="str">
        <f>VLOOKUP(A2259,Table!$U$1:$V$230,2,0)</f>
        <v>Orthorhombic</v>
      </c>
      <c r="P2259" s="1"/>
    </row>
    <row r="2260" spans="1:16">
      <c r="A2260" s="12">
        <v>62</v>
      </c>
      <c r="B2260" s="12">
        <v>109324</v>
      </c>
      <c r="C2260" s="12" t="s">
        <v>2293</v>
      </c>
      <c r="D2260" s="12" t="s">
        <v>2957</v>
      </c>
      <c r="E2260" s="17" t="s">
        <v>405</v>
      </c>
      <c r="F2260" s="25" t="str">
        <f>LEFT(E2260,MIN(FIND({0,1,2,3,4,5,6,7,8,9},ASC(E2260)&amp;1234567890))-1)</f>
        <v>Ta</v>
      </c>
      <c r="G2260" s="25">
        <f t="shared" si="70"/>
        <v>1</v>
      </c>
      <c r="H2260" s="25">
        <f>VLOOKUP(F2260,Table!$A$2:$C$121,2,0)</f>
        <v>5</v>
      </c>
      <c r="I2260" s="26">
        <f>VLOOKUP(F2260,Table!$A$2:$C$121,3,0)</f>
        <v>6</v>
      </c>
      <c r="J2260" s="17" t="s">
        <v>396</v>
      </c>
      <c r="K2260" s="25" t="str">
        <f>LEFT(J2260,MIN(FIND({0,1,2,3,4,5,6,7,8,9},ASC(J2260)&amp;1234567890))-1)</f>
        <v>Br</v>
      </c>
      <c r="L2260" s="25">
        <f t="shared" si="71"/>
        <v>5</v>
      </c>
      <c r="M2260" s="25">
        <f>VLOOKUP(K2260,Table!$A$2:$C$121,2,0)</f>
        <v>17</v>
      </c>
      <c r="N2260" s="26">
        <f>VLOOKUP(K2260,Table!$A$2:$C$121,3,0)</f>
        <v>4</v>
      </c>
      <c r="O2260" s="13" t="str">
        <f>VLOOKUP(A2260,Table!$U$1:$V$230,2,0)</f>
        <v>Orthorhombic</v>
      </c>
      <c r="P2260" s="1"/>
    </row>
    <row r="2261" spans="1:16">
      <c r="A2261" s="12">
        <v>62</v>
      </c>
      <c r="B2261" s="12">
        <v>54618</v>
      </c>
      <c r="C2261" s="12" t="s">
        <v>2293</v>
      </c>
      <c r="D2261" s="12" t="s">
        <v>2958</v>
      </c>
      <c r="E2261" s="17" t="s">
        <v>11926</v>
      </c>
      <c r="F2261" s="25" t="str">
        <f>LEFT(E2261,MIN(FIND({0,1,2,3,4,5,6,7,8,9},ASC(E2261)&amp;1234567890))-1)</f>
        <v>Ca</v>
      </c>
      <c r="G2261" s="25">
        <f t="shared" si="70"/>
        <v>7</v>
      </c>
      <c r="H2261" s="25">
        <f>VLOOKUP(F2261,Table!$A$2:$C$121,2,0)</f>
        <v>2</v>
      </c>
      <c r="I2261" s="26">
        <f>VLOOKUP(F2261,Table!$A$2:$C$121,3,0)</f>
        <v>4</v>
      </c>
      <c r="J2261" s="17" t="s">
        <v>12017</v>
      </c>
      <c r="K2261" s="25" t="str">
        <f>LEFT(J2261,MIN(FIND({0,1,2,3,4,5,6,7,8,9},ASC(J2261)&amp;1234567890))-1)</f>
        <v>Sn</v>
      </c>
      <c r="L2261" s="25">
        <f t="shared" si="71"/>
        <v>6</v>
      </c>
      <c r="M2261" s="25">
        <f>VLOOKUP(K2261,Table!$A$2:$C$121,2,0)</f>
        <v>14</v>
      </c>
      <c r="N2261" s="26">
        <f>VLOOKUP(K2261,Table!$A$2:$C$121,3,0)</f>
        <v>5</v>
      </c>
      <c r="O2261" s="13" t="str">
        <f>VLOOKUP(A2261,Table!$U$1:$V$230,2,0)</f>
        <v>Orthorhombic</v>
      </c>
      <c r="P2261" s="1"/>
    </row>
    <row r="2262" spans="1:16">
      <c r="A2262" s="12">
        <v>62</v>
      </c>
      <c r="B2262" s="12">
        <v>150139</v>
      </c>
      <c r="C2262" s="12" t="s">
        <v>2293</v>
      </c>
      <c r="D2262" s="12" t="s">
        <v>2959</v>
      </c>
      <c r="E2262" s="17" t="s">
        <v>11426</v>
      </c>
      <c r="F2262" s="25" t="str">
        <f>LEFT(E2262,MIN(FIND({0,1,2,3,4,5,6,7,8,9},ASC(E2262)&amp;1234567890))-1)</f>
        <v>Mn</v>
      </c>
      <c r="G2262" s="25">
        <f t="shared" si="70"/>
        <v>3</v>
      </c>
      <c r="H2262" s="25">
        <f>VLOOKUP(F2262,Table!$A$2:$C$121,2,0)</f>
        <v>7</v>
      </c>
      <c r="I2262" s="26">
        <f>VLOOKUP(F2262,Table!$A$2:$C$121,3,0)</f>
        <v>4</v>
      </c>
      <c r="J2262" s="17" t="s">
        <v>11550</v>
      </c>
      <c r="K2262" s="25" t="str">
        <f>LEFT(J2262,MIN(FIND({0,1,2,3,4,5,6,7,8,9},ASC(J2262)&amp;1234567890))-1)</f>
        <v>Sn</v>
      </c>
      <c r="L2262" s="25">
        <f t="shared" si="71"/>
        <v>2</v>
      </c>
      <c r="M2262" s="25">
        <f>VLOOKUP(K2262,Table!$A$2:$C$121,2,0)</f>
        <v>14</v>
      </c>
      <c r="N2262" s="26">
        <f>VLOOKUP(K2262,Table!$A$2:$C$121,3,0)</f>
        <v>5</v>
      </c>
      <c r="O2262" s="13" t="str">
        <f>VLOOKUP(A2262,Table!$U$1:$V$230,2,0)</f>
        <v>Orthorhombic</v>
      </c>
      <c r="P2262" s="1"/>
    </row>
    <row r="2263" spans="1:16">
      <c r="A2263" s="12">
        <v>62</v>
      </c>
      <c r="B2263" s="12">
        <v>150227</v>
      </c>
      <c r="C2263" s="12" t="s">
        <v>2293</v>
      </c>
      <c r="D2263" s="12" t="s">
        <v>2960</v>
      </c>
      <c r="E2263" s="17" t="s">
        <v>69</v>
      </c>
      <c r="F2263" s="25" t="str">
        <f>LEFT(E2263,MIN(FIND({0,1,2,3,4,5,6,7,8,9},ASC(E2263)&amp;1234567890))-1)</f>
        <v>Mg</v>
      </c>
      <c r="G2263" s="25">
        <f t="shared" si="70"/>
        <v>1</v>
      </c>
      <c r="H2263" s="25">
        <f>VLOOKUP(F2263,Table!$A$2:$C$121,2,0)</f>
        <v>2</v>
      </c>
      <c r="I2263" s="26">
        <f>VLOOKUP(F2263,Table!$A$2:$C$121,3,0)</f>
        <v>3</v>
      </c>
      <c r="J2263" s="17" t="s">
        <v>11781</v>
      </c>
      <c r="K2263" s="25" t="str">
        <f>LEFT(J2263,MIN(FIND({0,1,2,3,4,5,6,7,8,9},ASC(J2263)&amp;1234567890))-1)</f>
        <v>Pd</v>
      </c>
      <c r="L2263" s="25">
        <f t="shared" si="71"/>
        <v>2</v>
      </c>
      <c r="M2263" s="25">
        <f>VLOOKUP(K2263,Table!$A$2:$C$121,2,0)</f>
        <v>10</v>
      </c>
      <c r="N2263" s="26">
        <f>VLOOKUP(K2263,Table!$A$2:$C$121,3,0)</f>
        <v>5</v>
      </c>
      <c r="O2263" s="13" t="str">
        <f>VLOOKUP(A2263,Table!$U$1:$V$230,2,0)</f>
        <v>Orthorhombic</v>
      </c>
      <c r="P2263" s="1"/>
    </row>
    <row r="2264" spans="1:16">
      <c r="A2264" s="12">
        <v>62</v>
      </c>
      <c r="B2264" s="12">
        <v>150673</v>
      </c>
      <c r="C2264" s="12" t="s">
        <v>2293</v>
      </c>
      <c r="D2264" s="12" t="s">
        <v>2961</v>
      </c>
      <c r="E2264" s="17" t="s">
        <v>12018</v>
      </c>
      <c r="F2264" s="25" t="str">
        <f>LEFT(E2264,MIN(FIND({0,1,2,3,4,5,6,7,8,9},ASC(E2264)&amp;1234567890))-1)</f>
        <v>Mn</v>
      </c>
      <c r="G2264" s="25">
        <f t="shared" si="70"/>
        <v>0.32100000000000001</v>
      </c>
      <c r="H2264" s="25">
        <f>VLOOKUP(F2264,Table!$A$2:$C$121,2,0)</f>
        <v>7</v>
      </c>
      <c r="I2264" s="26">
        <f>VLOOKUP(F2264,Table!$A$2:$C$121,3,0)</f>
        <v>4</v>
      </c>
      <c r="J2264" s="17" t="s">
        <v>12019</v>
      </c>
      <c r="K2264" s="25" t="str">
        <f>LEFT(J2264,MIN(FIND({0,1,2,3,4,5,6,7,8,9},ASC(J2264)&amp;1234567890))-1)</f>
        <v>Pd</v>
      </c>
      <c r="L2264" s="25">
        <f t="shared" si="71"/>
        <v>0.67900000000000005</v>
      </c>
      <c r="M2264" s="25">
        <f>VLOOKUP(K2264,Table!$A$2:$C$121,2,0)</f>
        <v>10</v>
      </c>
      <c r="N2264" s="26">
        <f>VLOOKUP(K2264,Table!$A$2:$C$121,3,0)</f>
        <v>5</v>
      </c>
      <c r="O2264" s="13" t="str">
        <f>VLOOKUP(A2264,Table!$U$1:$V$230,2,0)</f>
        <v>Orthorhombic</v>
      </c>
      <c r="P2264" s="1"/>
    </row>
    <row r="2265" spans="1:16">
      <c r="A2265" s="12">
        <v>62</v>
      </c>
      <c r="B2265" s="12">
        <v>155809</v>
      </c>
      <c r="C2265" s="12" t="s">
        <v>2293</v>
      </c>
      <c r="D2265" s="12" t="s">
        <v>1694</v>
      </c>
      <c r="E2265" s="17" t="s">
        <v>69</v>
      </c>
      <c r="F2265" s="25" t="str">
        <f>LEFT(E2265,MIN(FIND({0,1,2,3,4,5,6,7,8,9},ASC(E2265)&amp;1234567890))-1)</f>
        <v>Mg</v>
      </c>
      <c r="G2265" s="25">
        <f t="shared" si="70"/>
        <v>1</v>
      </c>
      <c r="H2265" s="25">
        <f>VLOOKUP(F2265,Table!$A$2:$C$121,2,0)</f>
        <v>2</v>
      </c>
      <c r="I2265" s="26">
        <f>VLOOKUP(F2265,Table!$A$2:$C$121,3,0)</f>
        <v>3</v>
      </c>
      <c r="J2265" s="17" t="s">
        <v>11764</v>
      </c>
      <c r="K2265" s="25" t="str">
        <f>LEFT(J2265,MIN(FIND({0,1,2,3,4,5,6,7,8,9},ASC(J2265)&amp;1234567890))-1)</f>
        <v>H</v>
      </c>
      <c r="L2265" s="25">
        <f t="shared" si="71"/>
        <v>2</v>
      </c>
      <c r="M2265" s="25">
        <f>VLOOKUP(K2265,Table!$A$2:$C$121,2,0)</f>
        <v>1</v>
      </c>
      <c r="N2265" s="26">
        <f>VLOOKUP(K2265,Table!$A$2:$C$121,3,0)</f>
        <v>1</v>
      </c>
      <c r="O2265" s="13" t="str">
        <f>VLOOKUP(A2265,Table!$U$1:$V$230,2,0)</f>
        <v>Orthorhombic</v>
      </c>
      <c r="P2265" s="1"/>
    </row>
    <row r="2266" spans="1:16">
      <c r="A2266" s="12">
        <v>62</v>
      </c>
      <c r="B2266" s="12">
        <v>156887</v>
      </c>
      <c r="C2266" s="12" t="s">
        <v>2293</v>
      </c>
      <c r="D2266" s="12" t="s">
        <v>2962</v>
      </c>
      <c r="E2266" s="17" t="s">
        <v>11425</v>
      </c>
      <c r="F2266" s="25" t="str">
        <f>LEFT(E2266,MIN(FIND({0,1,2,3,4,5,6,7,8,9},ASC(E2266)&amp;1234567890))-1)</f>
        <v>Ca</v>
      </c>
      <c r="G2266" s="25">
        <f t="shared" si="70"/>
        <v>5</v>
      </c>
      <c r="H2266" s="25">
        <f>VLOOKUP(F2266,Table!$A$2:$C$121,2,0)</f>
        <v>2</v>
      </c>
      <c r="I2266" s="26">
        <f>VLOOKUP(F2266,Table!$A$2:$C$121,3,0)</f>
        <v>4</v>
      </c>
      <c r="J2266" s="17" t="s">
        <v>72</v>
      </c>
      <c r="K2266" s="25" t="str">
        <f>LEFT(J2266,MIN(FIND({0,1,2,3,4,5,6,7,8,9},ASC(J2266)&amp;1234567890))-1)</f>
        <v>Ir</v>
      </c>
      <c r="L2266" s="25">
        <f t="shared" si="71"/>
        <v>1</v>
      </c>
      <c r="M2266" s="25">
        <f>VLOOKUP(K2266,Table!$A$2:$C$121,2,0)</f>
        <v>9</v>
      </c>
      <c r="N2266" s="26">
        <f>VLOOKUP(K2266,Table!$A$2:$C$121,3,0)</f>
        <v>6</v>
      </c>
      <c r="O2266" s="13" t="str">
        <f>VLOOKUP(A2266,Table!$U$1:$V$230,2,0)</f>
        <v>Orthorhombic</v>
      </c>
      <c r="P2266" s="1"/>
    </row>
    <row r="2267" spans="1:16">
      <c r="A2267" s="12">
        <v>62</v>
      </c>
      <c r="B2267" s="12">
        <v>160182</v>
      </c>
      <c r="C2267" s="12" t="s">
        <v>2293</v>
      </c>
      <c r="D2267" s="12" t="s">
        <v>2963</v>
      </c>
      <c r="E2267" s="17" t="s">
        <v>12020</v>
      </c>
      <c r="F2267" s="25" t="str">
        <f>LEFT(E2267,MIN(FIND({0,1,2,3,4,5,6,7,8,9},ASC(E2267)&amp;1234567890))-1)</f>
        <v>Y</v>
      </c>
      <c r="G2267" s="25">
        <f t="shared" si="70"/>
        <v>7</v>
      </c>
      <c r="H2267" s="25">
        <f>VLOOKUP(F2267,Table!$A$2:$C$121,2,0)</f>
        <v>3</v>
      </c>
      <c r="I2267" s="26">
        <f>VLOOKUP(F2267,Table!$A$2:$C$121,3,0)</f>
        <v>5</v>
      </c>
      <c r="J2267" s="17" t="s">
        <v>73</v>
      </c>
      <c r="K2267" s="25" t="str">
        <f>LEFT(J2267,MIN(FIND({0,1,2,3,4,5,6,7,8,9},ASC(J2267)&amp;1234567890))-1)</f>
        <v>Te</v>
      </c>
      <c r="L2267" s="25">
        <f t="shared" si="71"/>
        <v>2</v>
      </c>
      <c r="M2267" s="25">
        <f>VLOOKUP(K2267,Table!$A$2:$C$121,2,0)</f>
        <v>16</v>
      </c>
      <c r="N2267" s="26">
        <f>VLOOKUP(K2267,Table!$A$2:$C$121,3,0)</f>
        <v>5</v>
      </c>
      <c r="O2267" s="13" t="str">
        <f>VLOOKUP(A2267,Table!$U$1:$V$230,2,0)</f>
        <v>Orthorhombic</v>
      </c>
      <c r="P2267" s="1"/>
    </row>
    <row r="2268" spans="1:16">
      <c r="A2268" s="12">
        <v>62</v>
      </c>
      <c r="B2268" s="12">
        <v>161490</v>
      </c>
      <c r="C2268" s="12" t="s">
        <v>2293</v>
      </c>
      <c r="D2268" s="12" t="s">
        <v>2964</v>
      </c>
      <c r="E2268" s="17" t="s">
        <v>12021</v>
      </c>
      <c r="F2268" s="25" t="str">
        <f>LEFT(E2268,MIN(FIND({0,1,2,3,4,5,6,7,8,9},ASC(E2268)&amp;1234567890))-1)</f>
        <v>Ho</v>
      </c>
      <c r="G2268" s="25">
        <f t="shared" si="70"/>
        <v>4.2679999999999998</v>
      </c>
      <c r="H2268" s="25">
        <f>VLOOKUP(F2268,Table!$A$2:$C$121,2,0)</f>
        <v>3</v>
      </c>
      <c r="I2268" s="26">
        <f>VLOOKUP(F2268,Table!$A$2:$C$121,3,0)</f>
        <v>6</v>
      </c>
      <c r="J2268" s="17" t="s">
        <v>12022</v>
      </c>
      <c r="K2268" s="25" t="str">
        <f>LEFT(J2268,MIN(FIND({0,1,2,3,4,5,6,7,8,9},ASC(J2268)&amp;1234567890))-1)</f>
        <v>Si</v>
      </c>
      <c r="L2268" s="25">
        <f t="shared" si="71"/>
        <v>4.2439999999999998</v>
      </c>
      <c r="M2268" s="25">
        <f>VLOOKUP(K2268,Table!$A$2:$C$121,2,0)</f>
        <v>14</v>
      </c>
      <c r="N2268" s="26">
        <f>VLOOKUP(K2268,Table!$A$2:$C$121,3,0)</f>
        <v>3</v>
      </c>
      <c r="O2268" s="13" t="str">
        <f>VLOOKUP(A2268,Table!$U$1:$V$230,2,0)</f>
        <v>Orthorhombic</v>
      </c>
      <c r="P2268" s="1"/>
    </row>
    <row r="2269" spans="1:16">
      <c r="A2269" s="12">
        <v>62</v>
      </c>
      <c r="B2269" s="12">
        <v>163629</v>
      </c>
      <c r="C2269" s="12" t="s">
        <v>2293</v>
      </c>
      <c r="D2269" s="12" t="s">
        <v>2965</v>
      </c>
      <c r="E2269" s="17" t="s">
        <v>330</v>
      </c>
      <c r="F2269" s="25" t="str">
        <f>LEFT(E2269,MIN(FIND({0,1,2,3,4,5,6,7,8,9},ASC(E2269)&amp;1234567890))-1)</f>
        <v>Ca</v>
      </c>
      <c r="G2269" s="25">
        <f t="shared" si="70"/>
        <v>1</v>
      </c>
      <c r="H2269" s="25">
        <f>VLOOKUP(F2269,Table!$A$2:$C$121,2,0)</f>
        <v>2</v>
      </c>
      <c r="I2269" s="26">
        <f>VLOOKUP(F2269,Table!$A$2:$C$121,3,0)</f>
        <v>4</v>
      </c>
      <c r="J2269" s="17" t="s">
        <v>12023</v>
      </c>
      <c r="K2269" s="25" t="str">
        <f>LEFT(J2269,MIN(FIND({0,1,2,3,4,5,6,7,8,9},ASC(J2269)&amp;1234567890))-1)</f>
        <v>D</v>
      </c>
      <c r="L2269" s="25">
        <f t="shared" si="71"/>
        <v>1.91</v>
      </c>
      <c r="M2269" s="25">
        <f>VLOOKUP(K2269,Table!$A$2:$C$121,2,0)</f>
        <v>1</v>
      </c>
      <c r="N2269" s="26">
        <f>VLOOKUP(K2269,Table!$A$2:$C$121,3,0)</f>
        <v>1</v>
      </c>
      <c r="O2269" s="13" t="str">
        <f>VLOOKUP(A2269,Table!$U$1:$V$230,2,0)</f>
        <v>Orthorhombic</v>
      </c>
      <c r="P2269" s="1"/>
    </row>
    <row r="2270" spans="1:16">
      <c r="A2270" s="12">
        <v>62</v>
      </c>
      <c r="B2270" s="12">
        <v>163626</v>
      </c>
      <c r="C2270" s="12" t="s">
        <v>2293</v>
      </c>
      <c r="D2270" s="12" t="s">
        <v>2966</v>
      </c>
      <c r="E2270" s="17" t="s">
        <v>433</v>
      </c>
      <c r="F2270" s="25" t="str">
        <f>LEFT(E2270,MIN(FIND({0,1,2,3,4,5,6,7,8,9},ASC(E2270)&amp;1234567890))-1)</f>
        <v>Sr</v>
      </c>
      <c r="G2270" s="25">
        <f t="shared" si="70"/>
        <v>1</v>
      </c>
      <c r="H2270" s="25">
        <f>VLOOKUP(F2270,Table!$A$2:$C$121,2,0)</f>
        <v>2</v>
      </c>
      <c r="I2270" s="26">
        <f>VLOOKUP(F2270,Table!$A$2:$C$121,3,0)</f>
        <v>5</v>
      </c>
      <c r="J2270" s="17" t="s">
        <v>12024</v>
      </c>
      <c r="K2270" s="25" t="str">
        <f>LEFT(J2270,MIN(FIND({0,1,2,3,4,5,6,7,8,9},ASC(J2270)&amp;1234567890))-1)</f>
        <v>D</v>
      </c>
      <c r="L2270" s="25">
        <f t="shared" si="71"/>
        <v>1.9</v>
      </c>
      <c r="M2270" s="25">
        <f>VLOOKUP(K2270,Table!$A$2:$C$121,2,0)</f>
        <v>1</v>
      </c>
      <c r="N2270" s="26">
        <f>VLOOKUP(K2270,Table!$A$2:$C$121,3,0)</f>
        <v>1</v>
      </c>
      <c r="O2270" s="13" t="str">
        <f>VLOOKUP(A2270,Table!$U$1:$V$230,2,0)</f>
        <v>Orthorhombic</v>
      </c>
      <c r="P2270" s="1"/>
    </row>
    <row r="2271" spans="1:16">
      <c r="A2271" s="12">
        <v>62</v>
      </c>
      <c r="B2271" s="12">
        <v>164695</v>
      </c>
      <c r="C2271" s="12" t="s">
        <v>2293</v>
      </c>
      <c r="D2271" s="12" t="s">
        <v>2967</v>
      </c>
      <c r="E2271" s="17" t="s">
        <v>65</v>
      </c>
      <c r="F2271" s="25" t="str">
        <f>LEFT(E2271,MIN(FIND({0,1,2,3,4,5,6,7,8,9},ASC(E2271)&amp;1234567890))-1)</f>
        <v>Al</v>
      </c>
      <c r="G2271" s="25">
        <f t="shared" si="70"/>
        <v>11</v>
      </c>
      <c r="H2271" s="25">
        <f>VLOOKUP(F2271,Table!$A$2:$C$121,2,0)</f>
        <v>13</v>
      </c>
      <c r="I2271" s="26">
        <f>VLOOKUP(F2271,Table!$A$2:$C$121,3,0)</f>
        <v>3</v>
      </c>
      <c r="J2271" s="17" t="s">
        <v>12025</v>
      </c>
      <c r="K2271" s="25" t="str">
        <f>LEFT(J2271,MIN(FIND({0,1,2,3,4,5,6,7,8,9},ASC(J2271)&amp;1234567890))-1)</f>
        <v>Mn</v>
      </c>
      <c r="L2271" s="25">
        <f t="shared" si="71"/>
        <v>4.5999999999999996</v>
      </c>
      <c r="M2271" s="25">
        <f>VLOOKUP(K2271,Table!$A$2:$C$121,2,0)</f>
        <v>7</v>
      </c>
      <c r="N2271" s="26">
        <f>VLOOKUP(K2271,Table!$A$2:$C$121,3,0)</f>
        <v>4</v>
      </c>
      <c r="O2271" s="13" t="str">
        <f>VLOOKUP(A2271,Table!$U$1:$V$230,2,0)</f>
        <v>Orthorhombic</v>
      </c>
      <c r="P2271" s="1"/>
    </row>
    <row r="2272" spans="1:16">
      <c r="A2272" s="12">
        <v>62</v>
      </c>
      <c r="B2272" s="12">
        <v>165364</v>
      </c>
      <c r="C2272" s="12" t="s">
        <v>2293</v>
      </c>
      <c r="D2272" s="12" t="s">
        <v>2968</v>
      </c>
      <c r="E2272" s="17" t="s">
        <v>77</v>
      </c>
      <c r="F2272" s="25" t="str">
        <f>LEFT(E2272,MIN(FIND({0,1,2,3,4,5,6,7,8,9},ASC(E2272)&amp;1234567890))-1)</f>
        <v>Y</v>
      </c>
      <c r="G2272" s="25">
        <f t="shared" si="70"/>
        <v>3</v>
      </c>
      <c r="H2272" s="25">
        <f>VLOOKUP(F2272,Table!$A$2:$C$121,2,0)</f>
        <v>3</v>
      </c>
      <c r="I2272" s="26">
        <f>VLOOKUP(F2272,Table!$A$2:$C$121,3,0)</f>
        <v>5</v>
      </c>
      <c r="J2272" s="17" t="s">
        <v>12026</v>
      </c>
      <c r="K2272" s="25" t="str">
        <f>LEFT(J2272,MIN(FIND({0,1,2,3,4,5,6,7,8,9},ASC(J2272)&amp;1234567890))-1)</f>
        <v>In</v>
      </c>
      <c r="L2272" s="25">
        <f t="shared" si="71"/>
        <v>5</v>
      </c>
      <c r="M2272" s="25">
        <f>VLOOKUP(K2272,Table!$A$2:$C$121,2,0)</f>
        <v>13</v>
      </c>
      <c r="N2272" s="26">
        <f>VLOOKUP(K2272,Table!$A$2:$C$121,3,0)</f>
        <v>5</v>
      </c>
      <c r="O2272" s="13" t="str">
        <f>VLOOKUP(A2272,Table!$U$1:$V$230,2,0)</f>
        <v>Orthorhombic</v>
      </c>
      <c r="P2272" s="1"/>
    </row>
    <row r="2273" spans="1:16">
      <c r="A2273" s="12">
        <v>62</v>
      </c>
      <c r="B2273" s="12">
        <v>420746</v>
      </c>
      <c r="C2273" s="12" t="s">
        <v>2293</v>
      </c>
      <c r="D2273" s="12" t="s">
        <v>2969</v>
      </c>
      <c r="E2273" s="17" t="s">
        <v>12027</v>
      </c>
      <c r="F2273" s="25" t="str">
        <f>LEFT(E2273,MIN(FIND({0,1,2,3,4,5,6,7,8,9},ASC(E2273)&amp;1234567890))-1)</f>
        <v>Si</v>
      </c>
      <c r="G2273" s="25">
        <f t="shared" si="70"/>
        <v>48</v>
      </c>
      <c r="H2273" s="25">
        <f>VLOOKUP(F2273,Table!$A$2:$C$121,2,0)</f>
        <v>14</v>
      </c>
      <c r="I2273" s="26">
        <f>VLOOKUP(F2273,Table!$A$2:$C$121,3,0)</f>
        <v>3</v>
      </c>
      <c r="J2273" s="17" t="s">
        <v>12028</v>
      </c>
      <c r="K2273" s="25" t="str">
        <f>LEFT(J2273,MIN(FIND({0,1,2,3,4,5,6,7,8,9},ASC(J2273)&amp;1234567890))-1)</f>
        <v>O</v>
      </c>
      <c r="L2273" s="25">
        <f t="shared" si="71"/>
        <v>96</v>
      </c>
      <c r="M2273" s="25">
        <f>VLOOKUP(K2273,Table!$A$2:$C$121,2,0)</f>
        <v>16</v>
      </c>
      <c r="N2273" s="26">
        <f>VLOOKUP(K2273,Table!$A$2:$C$121,3,0)</f>
        <v>2</v>
      </c>
      <c r="O2273" s="13" t="str">
        <f>VLOOKUP(A2273,Table!$U$1:$V$230,2,0)</f>
        <v>Orthorhombic</v>
      </c>
      <c r="P2273" s="1"/>
    </row>
    <row r="2274" spans="1:16">
      <c r="A2274" s="12">
        <v>62</v>
      </c>
      <c r="B2274" s="12">
        <v>165990</v>
      </c>
      <c r="C2274" s="12" t="s">
        <v>2293</v>
      </c>
      <c r="D2274" s="12" t="s">
        <v>2970</v>
      </c>
      <c r="E2274" s="17" t="s">
        <v>11697</v>
      </c>
      <c r="F2274" s="25" t="str">
        <f>LEFT(E2274,MIN(FIND({0,1,2,3,4,5,6,7,8,9},ASC(E2274)&amp;1234567890))-1)</f>
        <v>Na</v>
      </c>
      <c r="G2274" s="25">
        <f t="shared" si="70"/>
        <v>3</v>
      </c>
      <c r="H2274" s="25">
        <f>VLOOKUP(F2274,Table!$A$2:$C$121,2,0)</f>
        <v>1</v>
      </c>
      <c r="I2274" s="26">
        <f>VLOOKUP(F2274,Table!$A$2:$C$121,3,0)</f>
        <v>3</v>
      </c>
      <c r="J2274" s="17" t="s">
        <v>68</v>
      </c>
      <c r="K2274" s="25" t="str">
        <f>LEFT(J2274,MIN(FIND({0,1,2,3,4,5,6,7,8,9},ASC(J2274)&amp;1234567890))-1)</f>
        <v>N</v>
      </c>
      <c r="L2274" s="25">
        <f t="shared" si="71"/>
        <v>1</v>
      </c>
      <c r="M2274" s="25">
        <f>VLOOKUP(K2274,Table!$A$2:$C$121,2,0)</f>
        <v>15</v>
      </c>
      <c r="N2274" s="26">
        <f>VLOOKUP(K2274,Table!$A$2:$C$121,3,0)</f>
        <v>2</v>
      </c>
      <c r="O2274" s="13" t="str">
        <f>VLOOKUP(A2274,Table!$U$1:$V$230,2,0)</f>
        <v>Orthorhombic</v>
      </c>
      <c r="P2274" s="1"/>
    </row>
    <row r="2275" spans="1:16">
      <c r="A2275" s="12">
        <v>62</v>
      </c>
      <c r="B2275" s="12">
        <v>168457</v>
      </c>
      <c r="C2275" s="12" t="s">
        <v>2293</v>
      </c>
      <c r="D2275" s="12" t="s">
        <v>2971</v>
      </c>
      <c r="E2275" s="17" t="s">
        <v>12029</v>
      </c>
      <c r="F2275" s="25" t="str">
        <f>LEFT(E2275,MIN(FIND({0,1,2,3,4,5,6,7,8,9},ASC(E2275)&amp;1234567890))-1)</f>
        <v>Al</v>
      </c>
      <c r="G2275" s="25">
        <f t="shared" si="70"/>
        <v>148.19999999999999</v>
      </c>
      <c r="H2275" s="25">
        <f>VLOOKUP(F2275,Table!$A$2:$C$121,2,0)</f>
        <v>13</v>
      </c>
      <c r="I2275" s="26">
        <f>VLOOKUP(F2275,Table!$A$2:$C$121,3,0)</f>
        <v>3</v>
      </c>
      <c r="J2275" s="17" t="s">
        <v>12030</v>
      </c>
      <c r="K2275" s="25" t="str">
        <f>LEFT(J2275,MIN(FIND({0,1,2,3,4,5,6,7,8,9},ASC(J2275)&amp;1234567890))-1)</f>
        <v>Co</v>
      </c>
      <c r="L2275" s="25">
        <f t="shared" si="71"/>
        <v>50.1</v>
      </c>
      <c r="M2275" s="25">
        <f>VLOOKUP(K2275,Table!$A$2:$C$121,2,0)</f>
        <v>9</v>
      </c>
      <c r="N2275" s="26">
        <f>VLOOKUP(K2275,Table!$A$2:$C$121,3,0)</f>
        <v>4</v>
      </c>
      <c r="O2275" s="13" t="str">
        <f>VLOOKUP(A2275,Table!$U$1:$V$230,2,0)</f>
        <v>Orthorhombic</v>
      </c>
      <c r="P2275" s="1"/>
    </row>
    <row r="2276" spans="1:16">
      <c r="A2276" s="12">
        <v>62</v>
      </c>
      <c r="B2276" s="12">
        <v>168478</v>
      </c>
      <c r="C2276" s="12" t="s">
        <v>2293</v>
      </c>
      <c r="D2276" s="12" t="s">
        <v>2972</v>
      </c>
      <c r="E2276" s="17" t="s">
        <v>433</v>
      </c>
      <c r="F2276" s="25" t="str">
        <f>LEFT(E2276,MIN(FIND({0,1,2,3,4,5,6,7,8,9},ASC(E2276)&amp;1234567890))-1)</f>
        <v>Sr</v>
      </c>
      <c r="G2276" s="25">
        <f t="shared" si="70"/>
        <v>1</v>
      </c>
      <c r="H2276" s="25">
        <f>VLOOKUP(F2276,Table!$A$2:$C$121,2,0)</f>
        <v>2</v>
      </c>
      <c r="I2276" s="26">
        <f>VLOOKUP(F2276,Table!$A$2:$C$121,3,0)</f>
        <v>5</v>
      </c>
      <c r="J2276" s="17" t="s">
        <v>12031</v>
      </c>
      <c r="K2276" s="25" t="str">
        <f>LEFT(J2276,MIN(FIND({0,1,2,3,4,5,6,7,8,9},ASC(J2276)&amp;1234567890))-1)</f>
        <v>Hg</v>
      </c>
      <c r="L2276" s="25">
        <f t="shared" si="71"/>
        <v>8</v>
      </c>
      <c r="M2276" s="25">
        <f>VLOOKUP(K2276,Table!$A$2:$C$121,2,0)</f>
        <v>12</v>
      </c>
      <c r="N2276" s="26">
        <f>VLOOKUP(K2276,Table!$A$2:$C$121,3,0)</f>
        <v>6</v>
      </c>
      <c r="O2276" s="13" t="str">
        <f>VLOOKUP(A2276,Table!$U$1:$V$230,2,0)</f>
        <v>Orthorhombic</v>
      </c>
      <c r="P2276" s="1"/>
    </row>
    <row r="2277" spans="1:16">
      <c r="A2277" s="12">
        <v>62</v>
      </c>
      <c r="B2277" s="12">
        <v>180771</v>
      </c>
      <c r="C2277" s="12" t="s">
        <v>2293</v>
      </c>
      <c r="D2277" s="12" t="s">
        <v>2973</v>
      </c>
      <c r="E2277" s="17" t="s">
        <v>66</v>
      </c>
      <c r="F2277" s="25" t="str">
        <f>LEFT(E2277,MIN(FIND({0,1,2,3,4,5,6,7,8,9},ASC(E2277)&amp;1234567890))-1)</f>
        <v>Ni</v>
      </c>
      <c r="G2277" s="25">
        <f t="shared" si="70"/>
        <v>1</v>
      </c>
      <c r="H2277" s="25">
        <f>VLOOKUP(F2277,Table!$A$2:$C$121,2,0)</f>
        <v>10</v>
      </c>
      <c r="I2277" s="26">
        <f>VLOOKUP(F2277,Table!$A$2:$C$121,3,0)</f>
        <v>4</v>
      </c>
      <c r="J2277" s="17" t="s">
        <v>11840</v>
      </c>
      <c r="K2277" s="25" t="str">
        <f>LEFT(J2277,MIN(FIND({0,1,2,3,4,5,6,7,8,9},ASC(J2277)&amp;1234567890))-1)</f>
        <v>Bi</v>
      </c>
      <c r="L2277" s="25">
        <f t="shared" si="71"/>
        <v>3</v>
      </c>
      <c r="M2277" s="25">
        <f>VLOOKUP(K2277,Table!$A$2:$C$121,2,0)</f>
        <v>15</v>
      </c>
      <c r="N2277" s="26">
        <f>VLOOKUP(K2277,Table!$A$2:$C$121,3,0)</f>
        <v>6</v>
      </c>
      <c r="O2277" s="13" t="str">
        <f>VLOOKUP(A2277,Table!$U$1:$V$230,2,0)</f>
        <v>Orthorhombic</v>
      </c>
      <c r="P2277" s="1"/>
    </row>
    <row r="2278" spans="1:16">
      <c r="A2278" s="12">
        <v>62</v>
      </c>
      <c r="B2278" s="12">
        <v>424857</v>
      </c>
      <c r="C2278" s="12" t="s">
        <v>2293</v>
      </c>
      <c r="D2278" s="12" t="s">
        <v>2974</v>
      </c>
      <c r="E2278" s="17" t="s">
        <v>410</v>
      </c>
      <c r="F2278" s="25" t="str">
        <f>LEFT(E2278,MIN(FIND({0,1,2,3,4,5,6,7,8,9},ASC(E2278)&amp;1234567890))-1)</f>
        <v>Ba</v>
      </c>
      <c r="G2278" s="25">
        <f t="shared" si="70"/>
        <v>1</v>
      </c>
      <c r="H2278" s="25">
        <f>VLOOKUP(F2278,Table!$A$2:$C$121,2,0)</f>
        <v>2</v>
      </c>
      <c r="I2278" s="26">
        <f>VLOOKUP(F2278,Table!$A$2:$C$121,3,0)</f>
        <v>6</v>
      </c>
      <c r="J2278" s="17" t="s">
        <v>12032</v>
      </c>
      <c r="K2278" s="25" t="str">
        <f>LEFT(J2278,MIN(FIND({0,1,2,3,4,5,6,7,8,9},ASC(J2278)&amp;1234567890))-1)</f>
        <v>Hg</v>
      </c>
      <c r="L2278" s="25">
        <f t="shared" si="71"/>
        <v>6</v>
      </c>
      <c r="M2278" s="25">
        <f>VLOOKUP(K2278,Table!$A$2:$C$121,2,0)</f>
        <v>12</v>
      </c>
      <c r="N2278" s="26">
        <f>VLOOKUP(K2278,Table!$A$2:$C$121,3,0)</f>
        <v>6</v>
      </c>
      <c r="O2278" s="13" t="str">
        <f>VLOOKUP(A2278,Table!$U$1:$V$230,2,0)</f>
        <v>Orthorhombic</v>
      </c>
      <c r="P2278" s="1"/>
    </row>
    <row r="2279" spans="1:16">
      <c r="A2279" s="12">
        <v>62</v>
      </c>
      <c r="B2279" s="12">
        <v>187402</v>
      </c>
      <c r="C2279" s="12" t="s">
        <v>2293</v>
      </c>
      <c r="D2279" s="12" t="s">
        <v>2975</v>
      </c>
      <c r="E2279" s="17" t="s">
        <v>11501</v>
      </c>
      <c r="F2279" s="25" t="str">
        <f>LEFT(E2279,MIN(FIND({0,1,2,3,4,5,6,7,8,9},ASC(E2279)&amp;1234567890))-1)</f>
        <v>Ni</v>
      </c>
      <c r="G2279" s="25">
        <f t="shared" si="70"/>
        <v>4</v>
      </c>
      <c r="H2279" s="25">
        <f>VLOOKUP(F2279,Table!$A$2:$C$121,2,0)</f>
        <v>10</v>
      </c>
      <c r="I2279" s="26">
        <f>VLOOKUP(F2279,Table!$A$2:$C$121,3,0)</f>
        <v>4</v>
      </c>
      <c r="J2279" s="17" t="s">
        <v>12033</v>
      </c>
      <c r="K2279" s="25" t="str">
        <f>LEFT(J2279,MIN(FIND({0,1,2,3,4,5,6,7,8,9},ASC(J2279)&amp;1234567890))-1)</f>
        <v>B</v>
      </c>
      <c r="L2279" s="25">
        <f t="shared" si="71"/>
        <v>2.81</v>
      </c>
      <c r="M2279" s="25">
        <f>VLOOKUP(K2279,Table!$A$2:$C$121,2,0)</f>
        <v>13</v>
      </c>
      <c r="N2279" s="26">
        <f>VLOOKUP(K2279,Table!$A$2:$C$121,3,0)</f>
        <v>2</v>
      </c>
      <c r="O2279" s="13" t="str">
        <f>VLOOKUP(A2279,Table!$U$1:$V$230,2,0)</f>
        <v>Orthorhombic</v>
      </c>
      <c r="P2279" s="1"/>
    </row>
    <row r="2280" spans="1:16">
      <c r="A2280" s="12">
        <v>62</v>
      </c>
      <c r="B2280" s="12">
        <v>187466</v>
      </c>
      <c r="C2280" s="12" t="s">
        <v>2293</v>
      </c>
      <c r="D2280" s="12" t="s">
        <v>2976</v>
      </c>
      <c r="E2280" s="17" t="s">
        <v>11887</v>
      </c>
      <c r="F2280" s="25" t="str">
        <f>LEFT(E2280,MIN(FIND({0,1,2,3,4,5,6,7,8,9},ASC(E2280)&amp;1234567890))-1)</f>
        <v>Ti</v>
      </c>
      <c r="G2280" s="25">
        <f t="shared" si="70"/>
        <v>2</v>
      </c>
      <c r="H2280" s="25">
        <f>VLOOKUP(F2280,Table!$A$2:$C$121,2,0)</f>
        <v>4</v>
      </c>
      <c r="I2280" s="26">
        <f>VLOOKUP(F2280,Table!$A$2:$C$121,3,0)</f>
        <v>4</v>
      </c>
      <c r="J2280" s="17" t="s">
        <v>59</v>
      </c>
      <c r="K2280" s="25" t="str">
        <f>LEFT(J2280,MIN(FIND({0,1,2,3,4,5,6,7,8,9},ASC(J2280)&amp;1234567890))-1)</f>
        <v>O</v>
      </c>
      <c r="L2280" s="25">
        <f t="shared" si="71"/>
        <v>3</v>
      </c>
      <c r="M2280" s="25">
        <f>VLOOKUP(K2280,Table!$A$2:$C$121,2,0)</f>
        <v>16</v>
      </c>
      <c r="N2280" s="26">
        <f>VLOOKUP(K2280,Table!$A$2:$C$121,3,0)</f>
        <v>2</v>
      </c>
      <c r="O2280" s="13" t="str">
        <f>VLOOKUP(A2280,Table!$U$1:$V$230,2,0)</f>
        <v>Orthorhombic</v>
      </c>
      <c r="P2280" s="1"/>
    </row>
    <row r="2281" spans="1:16">
      <c r="A2281" s="12">
        <v>62</v>
      </c>
      <c r="B2281" s="12">
        <v>188063</v>
      </c>
      <c r="C2281" s="12" t="s">
        <v>2293</v>
      </c>
      <c r="D2281" s="12" t="s">
        <v>1789</v>
      </c>
      <c r="E2281" s="17" t="s">
        <v>66</v>
      </c>
      <c r="F2281" s="25" t="str">
        <f>LEFT(E2281,MIN(FIND({0,1,2,3,4,5,6,7,8,9},ASC(E2281)&amp;1234567890))-1)</f>
        <v>Ni</v>
      </c>
      <c r="G2281" s="25">
        <f t="shared" si="70"/>
        <v>1</v>
      </c>
      <c r="H2281" s="25">
        <f>VLOOKUP(F2281,Table!$A$2:$C$121,2,0)</f>
        <v>10</v>
      </c>
      <c r="I2281" s="26">
        <f>VLOOKUP(F2281,Table!$A$2:$C$121,3,0)</f>
        <v>4</v>
      </c>
      <c r="J2281" s="17" t="s">
        <v>11467</v>
      </c>
      <c r="K2281" s="25" t="str">
        <f>LEFT(J2281,MIN(FIND({0,1,2,3,4,5,6,7,8,9},ASC(J2281)&amp;1234567890))-1)</f>
        <v>P</v>
      </c>
      <c r="L2281" s="25">
        <f t="shared" si="71"/>
        <v>1</v>
      </c>
      <c r="M2281" s="25">
        <f>VLOOKUP(K2281,Table!$A$2:$C$121,2,0)</f>
        <v>15</v>
      </c>
      <c r="N2281" s="26">
        <f>VLOOKUP(K2281,Table!$A$2:$C$121,3,0)</f>
        <v>3</v>
      </c>
      <c r="O2281" s="13" t="str">
        <f>VLOOKUP(A2281,Table!$U$1:$V$230,2,0)</f>
        <v>Orthorhombic</v>
      </c>
      <c r="P2281" s="1"/>
    </row>
    <row r="2282" spans="1:16">
      <c r="A2282" s="12">
        <v>62</v>
      </c>
      <c r="B2282" s="12">
        <v>189977</v>
      </c>
      <c r="C2282" s="12" t="s">
        <v>2295</v>
      </c>
      <c r="D2282" s="12" t="s">
        <v>2218</v>
      </c>
      <c r="E2282" s="17" t="s">
        <v>586</v>
      </c>
      <c r="F2282" s="25" t="str">
        <f>LEFT(E2282,MIN(FIND({0,1,2,3,4,5,6,7,8,9},ASC(E2282)&amp;1234567890))-1)</f>
        <v>Pb</v>
      </c>
      <c r="G2282" s="25">
        <f t="shared" si="70"/>
        <v>1</v>
      </c>
      <c r="H2282" s="25">
        <f>VLOOKUP(F2282,Table!$A$2:$C$121,2,0)</f>
        <v>14</v>
      </c>
      <c r="I2282" s="26">
        <f>VLOOKUP(F2282,Table!$A$2:$C$121,3,0)</f>
        <v>6</v>
      </c>
      <c r="J2282" s="17" t="s">
        <v>32</v>
      </c>
      <c r="K2282" s="25" t="str">
        <f>LEFT(J2282,MIN(FIND({0,1,2,3,4,5,6,7,8,9},ASC(J2282)&amp;1234567890))-1)</f>
        <v>O</v>
      </c>
      <c r="L2282" s="25">
        <f t="shared" si="71"/>
        <v>2</v>
      </c>
      <c r="M2282" s="25">
        <f>VLOOKUP(K2282,Table!$A$2:$C$121,2,0)</f>
        <v>16</v>
      </c>
      <c r="N2282" s="26">
        <f>VLOOKUP(K2282,Table!$A$2:$C$121,3,0)</f>
        <v>2</v>
      </c>
      <c r="O2282" s="13" t="str">
        <f>VLOOKUP(A2282,Table!$U$1:$V$230,2,0)</f>
        <v>Orthorhombic</v>
      </c>
      <c r="P2282" s="1"/>
    </row>
    <row r="2283" spans="1:16">
      <c r="A2283" s="12">
        <v>62</v>
      </c>
      <c r="B2283" s="12">
        <v>425837</v>
      </c>
      <c r="C2283" s="12" t="s">
        <v>2293</v>
      </c>
      <c r="D2283" s="12" t="s">
        <v>2977</v>
      </c>
      <c r="E2283" s="17" t="s">
        <v>11370</v>
      </c>
      <c r="F2283" s="25" t="str">
        <f>LEFT(E2283,MIN(FIND({0,1,2,3,4,5,6,7,8,9},ASC(E2283)&amp;1234567890))-1)</f>
        <v>Ge</v>
      </c>
      <c r="G2283" s="25">
        <f t="shared" si="70"/>
        <v>4</v>
      </c>
      <c r="H2283" s="25">
        <f>VLOOKUP(F2283,Table!$A$2:$C$121,2,0)</f>
        <v>14</v>
      </c>
      <c r="I2283" s="26">
        <f>VLOOKUP(F2283,Table!$A$2:$C$121,3,0)</f>
        <v>4</v>
      </c>
      <c r="J2283" s="17" t="s">
        <v>56</v>
      </c>
      <c r="K2283" s="25" t="str">
        <f>LEFT(J2283,MIN(FIND({0,1,2,3,4,5,6,7,8,9},ASC(J2283)&amp;1234567890))-1)</f>
        <v>Ti</v>
      </c>
      <c r="L2283" s="25">
        <f t="shared" si="71"/>
        <v>5</v>
      </c>
      <c r="M2283" s="25">
        <f>VLOOKUP(K2283,Table!$A$2:$C$121,2,0)</f>
        <v>4</v>
      </c>
      <c r="N2283" s="26">
        <f>VLOOKUP(K2283,Table!$A$2:$C$121,3,0)</f>
        <v>4</v>
      </c>
      <c r="O2283" s="13" t="str">
        <f>VLOOKUP(A2283,Table!$U$1:$V$230,2,0)</f>
        <v>Orthorhombic</v>
      </c>
      <c r="P2283" s="1"/>
    </row>
    <row r="2284" spans="1:16">
      <c r="A2284" s="12">
        <v>62</v>
      </c>
      <c r="B2284" s="12">
        <v>416351</v>
      </c>
      <c r="C2284" s="12" t="s">
        <v>2293</v>
      </c>
      <c r="D2284" s="12" t="s">
        <v>2978</v>
      </c>
      <c r="E2284" s="17" t="s">
        <v>12034</v>
      </c>
      <c r="F2284" s="25" t="str">
        <f>LEFT(E2284,MIN(FIND({0,1,2,3,4,5,6,7,8,9},ASC(E2284)&amp;1234567890))-1)</f>
        <v>Mg</v>
      </c>
      <c r="G2284" s="25">
        <f t="shared" si="70"/>
        <v>0.97</v>
      </c>
      <c r="H2284" s="25">
        <f>VLOOKUP(F2284,Table!$A$2:$C$121,2,0)</f>
        <v>2</v>
      </c>
      <c r="I2284" s="26">
        <f>VLOOKUP(F2284,Table!$A$2:$C$121,3,0)</f>
        <v>3</v>
      </c>
      <c r="J2284" s="17" t="s">
        <v>12035</v>
      </c>
      <c r="K2284" s="25" t="str">
        <f>LEFT(J2284,MIN(FIND({0,1,2,3,4,5,6,7,8,9},ASC(J2284)&amp;1234567890))-1)</f>
        <v>B</v>
      </c>
      <c r="L2284" s="25">
        <f t="shared" si="71"/>
        <v>12</v>
      </c>
      <c r="M2284" s="25">
        <f>VLOOKUP(K2284,Table!$A$2:$C$121,2,0)</f>
        <v>13</v>
      </c>
      <c r="N2284" s="26">
        <f>VLOOKUP(K2284,Table!$A$2:$C$121,3,0)</f>
        <v>2</v>
      </c>
      <c r="O2284" s="13" t="str">
        <f>VLOOKUP(A2284,Table!$U$1:$V$230,2,0)</f>
        <v>Orthorhombic</v>
      </c>
      <c r="P2284" s="1"/>
    </row>
    <row r="2285" spans="1:16">
      <c r="A2285" s="12">
        <v>62</v>
      </c>
      <c r="B2285" s="12">
        <v>249410</v>
      </c>
      <c r="C2285" s="12" t="s">
        <v>2329</v>
      </c>
      <c r="D2285" s="12" t="s">
        <v>2979</v>
      </c>
      <c r="E2285" s="17" t="s">
        <v>11371</v>
      </c>
      <c r="F2285" s="25" t="str">
        <f>LEFT(E2285,MIN(FIND({0,1,2,3,4,5,6,7,8,9},ASC(E2285)&amp;1234567890))-1)</f>
        <v>Ce</v>
      </c>
      <c r="G2285" s="25">
        <f t="shared" si="70"/>
        <v>2</v>
      </c>
      <c r="H2285" s="25">
        <f>VLOOKUP(F2285,Table!$A$2:$C$121,2,0)</f>
        <v>3</v>
      </c>
      <c r="I2285" s="26">
        <f>VLOOKUP(F2285,Table!$A$2:$C$121,3,0)</f>
        <v>6</v>
      </c>
      <c r="J2285" s="17" t="s">
        <v>340</v>
      </c>
      <c r="K2285" s="25" t="str">
        <f>LEFT(J2285,MIN(FIND({0,1,2,3,4,5,6,7,8,9},ASC(J2285)&amp;1234567890))-1)</f>
        <v>Ni</v>
      </c>
      <c r="L2285" s="25">
        <f t="shared" si="71"/>
        <v>7</v>
      </c>
      <c r="M2285" s="25">
        <f>VLOOKUP(K2285,Table!$A$2:$C$121,2,0)</f>
        <v>10</v>
      </c>
      <c r="N2285" s="26">
        <f>VLOOKUP(K2285,Table!$A$2:$C$121,3,0)</f>
        <v>4</v>
      </c>
      <c r="O2285" s="13" t="str">
        <f>VLOOKUP(A2285,Table!$U$1:$V$230,2,0)</f>
        <v>Orthorhombic</v>
      </c>
      <c r="P2285" s="1"/>
    </row>
    <row r="2286" spans="1:16">
      <c r="A2286" s="12">
        <v>62</v>
      </c>
      <c r="B2286" s="12">
        <v>245328</v>
      </c>
      <c r="C2286" s="12" t="s">
        <v>2293</v>
      </c>
      <c r="D2286" s="12" t="s">
        <v>2980</v>
      </c>
      <c r="E2286" s="17" t="s">
        <v>11352</v>
      </c>
      <c r="F2286" s="25" t="str">
        <f>LEFT(E2286,MIN(FIND({0,1,2,3,4,5,6,7,8,9},ASC(E2286)&amp;1234567890))-1)</f>
        <v>Al</v>
      </c>
      <c r="G2286" s="25">
        <f t="shared" si="70"/>
        <v>1</v>
      </c>
      <c r="H2286" s="25">
        <f>VLOOKUP(F2286,Table!$A$2:$C$121,2,0)</f>
        <v>13</v>
      </c>
      <c r="I2286" s="26">
        <f>VLOOKUP(F2286,Table!$A$2:$C$121,3,0)</f>
        <v>3</v>
      </c>
      <c r="J2286" s="17" t="s">
        <v>591</v>
      </c>
      <c r="K2286" s="25" t="str">
        <f>LEFT(J2286,MIN(FIND({0,1,2,3,4,5,6,7,8,9},ASC(J2286)&amp;1234567890))-1)</f>
        <v>Pd</v>
      </c>
      <c r="L2286" s="25">
        <f t="shared" si="71"/>
        <v>5</v>
      </c>
      <c r="M2286" s="25">
        <f>VLOOKUP(K2286,Table!$A$2:$C$121,2,0)</f>
        <v>10</v>
      </c>
      <c r="N2286" s="26">
        <f>VLOOKUP(K2286,Table!$A$2:$C$121,3,0)</f>
        <v>5</v>
      </c>
      <c r="O2286" s="13" t="str">
        <f>VLOOKUP(A2286,Table!$U$1:$V$230,2,0)</f>
        <v>Orthorhombic</v>
      </c>
      <c r="P2286" s="1"/>
    </row>
    <row r="2287" spans="1:16">
      <c r="A2287" s="12">
        <v>62</v>
      </c>
      <c r="B2287" s="12">
        <v>249578</v>
      </c>
      <c r="C2287" s="12" t="s">
        <v>2342</v>
      </c>
      <c r="D2287" s="12" t="s">
        <v>2981</v>
      </c>
      <c r="E2287" s="17" t="s">
        <v>12036</v>
      </c>
      <c r="F2287" s="25" t="str">
        <f>LEFT(E2287,MIN(FIND({0,1,2,3,4,5,6,7,8,9},ASC(E2287)&amp;1234567890))-1)</f>
        <v>Ho</v>
      </c>
      <c r="G2287" s="25">
        <f t="shared" si="70"/>
        <v>13</v>
      </c>
      <c r="H2287" s="25">
        <f>VLOOKUP(F2287,Table!$A$2:$C$121,2,0)</f>
        <v>3</v>
      </c>
      <c r="I2287" s="26">
        <f>VLOOKUP(F2287,Table!$A$2:$C$121,3,0)</f>
        <v>6</v>
      </c>
      <c r="J2287" s="17" t="s">
        <v>12037</v>
      </c>
      <c r="K2287" s="25" t="str">
        <f>LEFT(J2287,MIN(FIND({0,1,2,3,4,5,6,7,8,9},ASC(J2287)&amp;1234567890))-1)</f>
        <v>Zn</v>
      </c>
      <c r="L2287" s="25">
        <f t="shared" si="71"/>
        <v>58.710999999999999</v>
      </c>
      <c r="M2287" s="25">
        <f>VLOOKUP(K2287,Table!$A$2:$C$121,2,0)</f>
        <v>12</v>
      </c>
      <c r="N2287" s="26">
        <f>VLOOKUP(K2287,Table!$A$2:$C$121,3,0)</f>
        <v>4</v>
      </c>
      <c r="O2287" s="13" t="str">
        <f>VLOOKUP(A2287,Table!$U$1:$V$230,2,0)</f>
        <v>Orthorhombic</v>
      </c>
      <c r="P2287" s="1"/>
    </row>
    <row r="2288" spans="1:16">
      <c r="A2288" s="12">
        <v>62</v>
      </c>
      <c r="B2288" s="12">
        <v>409939</v>
      </c>
      <c r="C2288" s="12" t="s">
        <v>2293</v>
      </c>
      <c r="D2288" s="12" t="s">
        <v>2982</v>
      </c>
      <c r="E2288" s="17" t="s">
        <v>11781</v>
      </c>
      <c r="F2288" s="25" t="str">
        <f>LEFT(E2288,MIN(FIND({0,1,2,3,4,5,6,7,8,9},ASC(E2288)&amp;1234567890))-1)</f>
        <v>Pd</v>
      </c>
      <c r="G2288" s="25">
        <f t="shared" si="70"/>
        <v>2</v>
      </c>
      <c r="H2288" s="25">
        <f>VLOOKUP(F2288,Table!$A$2:$C$121,2,0)</f>
        <v>10</v>
      </c>
      <c r="I2288" s="26">
        <f>VLOOKUP(F2288,Table!$A$2:$C$121,3,0)</f>
        <v>5</v>
      </c>
      <c r="J2288" s="17" t="s">
        <v>366</v>
      </c>
      <c r="K2288" s="25" t="str">
        <f>LEFT(J2288,MIN(FIND({0,1,2,3,4,5,6,7,8,9},ASC(J2288)&amp;1234567890))-1)</f>
        <v>Ga</v>
      </c>
      <c r="L2288" s="25">
        <f t="shared" si="71"/>
        <v>1</v>
      </c>
      <c r="M2288" s="25">
        <f>VLOOKUP(K2288,Table!$A$2:$C$121,2,0)</f>
        <v>13</v>
      </c>
      <c r="N2288" s="26">
        <f>VLOOKUP(K2288,Table!$A$2:$C$121,3,0)</f>
        <v>4</v>
      </c>
      <c r="O2288" s="13" t="str">
        <f>VLOOKUP(A2288,Table!$U$1:$V$230,2,0)</f>
        <v>Orthorhombic</v>
      </c>
      <c r="P2288" s="1"/>
    </row>
    <row r="2289" spans="1:16">
      <c r="A2289" s="12">
        <v>62</v>
      </c>
      <c r="B2289" s="12">
        <v>418486</v>
      </c>
      <c r="C2289" s="12" t="s">
        <v>2293</v>
      </c>
      <c r="D2289" s="12" t="s">
        <v>2983</v>
      </c>
      <c r="E2289" s="17" t="s">
        <v>405</v>
      </c>
      <c r="F2289" s="25" t="str">
        <f>LEFT(E2289,MIN(FIND({0,1,2,3,4,5,6,7,8,9},ASC(E2289)&amp;1234567890))-1)</f>
        <v>Ta</v>
      </c>
      <c r="G2289" s="25">
        <f t="shared" si="70"/>
        <v>1</v>
      </c>
      <c r="H2289" s="25">
        <f>VLOOKUP(F2289,Table!$A$2:$C$121,2,0)</f>
        <v>5</v>
      </c>
      <c r="I2289" s="26">
        <f>VLOOKUP(F2289,Table!$A$2:$C$121,3,0)</f>
        <v>6</v>
      </c>
      <c r="J2289" s="17" t="s">
        <v>353</v>
      </c>
      <c r="K2289" s="25" t="str">
        <f>LEFT(J2289,MIN(FIND({0,1,2,3,4,5,6,7,8,9},ASC(J2289)&amp;1234567890))-1)</f>
        <v>I</v>
      </c>
      <c r="L2289" s="25">
        <f t="shared" si="71"/>
        <v>5</v>
      </c>
      <c r="M2289" s="25">
        <f>VLOOKUP(K2289,Table!$A$2:$C$121,2,0)</f>
        <v>17</v>
      </c>
      <c r="N2289" s="26">
        <f>VLOOKUP(K2289,Table!$A$2:$C$121,3,0)</f>
        <v>5</v>
      </c>
      <c r="O2289" s="13" t="str">
        <f>VLOOKUP(A2289,Table!$U$1:$V$230,2,0)</f>
        <v>Orthorhombic</v>
      </c>
      <c r="P2289" s="1"/>
    </row>
    <row r="2290" spans="1:16">
      <c r="A2290" s="12">
        <v>62</v>
      </c>
      <c r="B2290" s="12">
        <v>249692</v>
      </c>
      <c r="C2290" s="12" t="s">
        <v>2293</v>
      </c>
      <c r="D2290" s="12" t="s">
        <v>2984</v>
      </c>
      <c r="E2290" s="17" t="s">
        <v>12038</v>
      </c>
      <c r="F2290" s="25" t="str">
        <f>LEFT(E2290,MIN(FIND({0,1,2,3,4,5,6,7,8,9},ASC(E2290)&amp;1234567890))-1)</f>
        <v>C</v>
      </c>
      <c r="G2290" s="25">
        <f t="shared" si="70"/>
        <v>64</v>
      </c>
      <c r="H2290" s="25">
        <f>VLOOKUP(F2290,Table!$A$2:$C$121,2,0)</f>
        <v>14</v>
      </c>
      <c r="I2290" s="26">
        <f>VLOOKUP(F2290,Table!$A$2:$C$121,3,0)</f>
        <v>2</v>
      </c>
      <c r="J2290" s="17" t="s">
        <v>11450</v>
      </c>
      <c r="K2290" s="25" t="str">
        <f>LEFT(J2290,MIN(FIND({0,1,2,3,4,5,6,7,8,9},ASC(J2290)&amp;1234567890))-1)</f>
        <v>Cl</v>
      </c>
      <c r="L2290" s="25">
        <f t="shared" si="71"/>
        <v>4</v>
      </c>
      <c r="M2290" s="25">
        <f>VLOOKUP(K2290,Table!$A$2:$C$121,2,0)</f>
        <v>17</v>
      </c>
      <c r="N2290" s="26">
        <f>VLOOKUP(K2290,Table!$A$2:$C$121,3,0)</f>
        <v>3</v>
      </c>
      <c r="O2290" s="13" t="str">
        <f>VLOOKUP(A2290,Table!$U$1:$V$230,2,0)</f>
        <v>Orthorhombic</v>
      </c>
      <c r="P2290" s="1"/>
    </row>
    <row r="2291" spans="1:16">
      <c r="A2291" s="12">
        <v>62</v>
      </c>
      <c r="B2291" s="12">
        <v>246591</v>
      </c>
      <c r="C2291" s="12" t="s">
        <v>2293</v>
      </c>
      <c r="D2291" s="12" t="s">
        <v>2985</v>
      </c>
      <c r="E2291" s="17" t="s">
        <v>615</v>
      </c>
      <c r="F2291" s="25" t="str">
        <f>LEFT(E2291,MIN(FIND({0,1,2,3,4,5,6,7,8,9},ASC(E2291)&amp;1234567890))-1)</f>
        <v>Nd</v>
      </c>
      <c r="G2291" s="25">
        <f t="shared" si="70"/>
        <v>1</v>
      </c>
      <c r="H2291" s="25">
        <f>VLOOKUP(F2291,Table!$A$2:$C$121,2,0)</f>
        <v>3</v>
      </c>
      <c r="I2291" s="26">
        <f>VLOOKUP(F2291,Table!$A$2:$C$121,3,0)</f>
        <v>6</v>
      </c>
      <c r="J2291" s="17" t="s">
        <v>11351</v>
      </c>
      <c r="K2291" s="25" t="str">
        <f>LEFT(J2291,MIN(FIND({0,1,2,3,4,5,6,7,8,9},ASC(J2291)&amp;1234567890))-1)</f>
        <v>Cu</v>
      </c>
      <c r="L2291" s="25">
        <f t="shared" si="71"/>
        <v>1</v>
      </c>
      <c r="M2291" s="25">
        <f>VLOOKUP(K2291,Table!$A$2:$C$121,2,0)</f>
        <v>11</v>
      </c>
      <c r="N2291" s="26">
        <f>VLOOKUP(K2291,Table!$A$2:$C$121,3,0)</f>
        <v>4</v>
      </c>
      <c r="O2291" s="13" t="str">
        <f>VLOOKUP(A2291,Table!$U$1:$V$230,2,0)</f>
        <v>Orthorhombic</v>
      </c>
      <c r="P2291" s="1"/>
    </row>
    <row r="2292" spans="1:16">
      <c r="A2292" s="12">
        <v>62</v>
      </c>
      <c r="B2292" s="12">
        <v>246705</v>
      </c>
      <c r="C2292" s="12" t="s">
        <v>2293</v>
      </c>
      <c r="D2292" s="12" t="s">
        <v>2986</v>
      </c>
      <c r="E2292" s="17" t="s">
        <v>11363</v>
      </c>
      <c r="F2292" s="25" t="str">
        <f>LEFT(E2292,MIN(FIND({0,1,2,3,4,5,6,7,8,9},ASC(E2292)&amp;1234567890))-1)</f>
        <v>Th</v>
      </c>
      <c r="G2292" s="25">
        <f t="shared" si="70"/>
        <v>1</v>
      </c>
      <c r="H2292" s="25">
        <f>VLOOKUP(F2292,Table!$A$2:$C$121,2,0)</f>
        <v>3</v>
      </c>
      <c r="I2292" s="26">
        <f>VLOOKUP(F2292,Table!$A$2:$C$121,3,0)</f>
        <v>7</v>
      </c>
      <c r="J2292" s="17" t="s">
        <v>32</v>
      </c>
      <c r="K2292" s="25" t="str">
        <f>LEFT(J2292,MIN(FIND({0,1,2,3,4,5,6,7,8,9},ASC(J2292)&amp;1234567890))-1)</f>
        <v>O</v>
      </c>
      <c r="L2292" s="25">
        <f t="shared" si="71"/>
        <v>2</v>
      </c>
      <c r="M2292" s="25">
        <f>VLOOKUP(K2292,Table!$A$2:$C$121,2,0)</f>
        <v>16</v>
      </c>
      <c r="N2292" s="26">
        <f>VLOOKUP(K2292,Table!$A$2:$C$121,3,0)</f>
        <v>2</v>
      </c>
      <c r="O2292" s="13" t="str">
        <f>VLOOKUP(A2292,Table!$U$1:$V$230,2,0)</f>
        <v>Orthorhombic</v>
      </c>
      <c r="P2292" s="1"/>
    </row>
    <row r="2293" spans="1:16">
      <c r="A2293" s="12">
        <v>62</v>
      </c>
      <c r="B2293" s="12">
        <v>247140</v>
      </c>
      <c r="C2293" s="12" t="s">
        <v>2293</v>
      </c>
      <c r="D2293" s="12" t="s">
        <v>2987</v>
      </c>
      <c r="E2293" s="17" t="s">
        <v>433</v>
      </c>
      <c r="F2293" s="25" t="str">
        <f>LEFT(E2293,MIN(FIND({0,1,2,3,4,5,6,7,8,9},ASC(E2293)&amp;1234567890))-1)</f>
        <v>Sr</v>
      </c>
      <c r="G2293" s="25">
        <f t="shared" si="70"/>
        <v>1</v>
      </c>
      <c r="H2293" s="25">
        <f>VLOOKUP(F2293,Table!$A$2:$C$121,2,0)</f>
        <v>2</v>
      </c>
      <c r="I2293" s="26">
        <f>VLOOKUP(F2293,Table!$A$2:$C$121,3,0)</f>
        <v>5</v>
      </c>
      <c r="J2293" s="17" t="s">
        <v>12039</v>
      </c>
      <c r="K2293" s="25" t="str">
        <f>LEFT(J2293,MIN(FIND({0,1,2,3,4,5,6,7,8,9},ASC(J2293)&amp;1234567890))-1)</f>
        <v>Hg</v>
      </c>
      <c r="L2293" s="25">
        <f t="shared" si="71"/>
        <v>3</v>
      </c>
      <c r="M2293" s="25">
        <f>VLOOKUP(K2293,Table!$A$2:$C$121,2,0)</f>
        <v>12</v>
      </c>
      <c r="N2293" s="26">
        <f>VLOOKUP(K2293,Table!$A$2:$C$121,3,0)</f>
        <v>6</v>
      </c>
      <c r="O2293" s="13" t="str">
        <f>VLOOKUP(A2293,Table!$U$1:$V$230,2,0)</f>
        <v>Orthorhombic</v>
      </c>
      <c r="P2293" s="1"/>
    </row>
    <row r="2294" spans="1:16">
      <c r="A2294" s="12">
        <v>62</v>
      </c>
      <c r="B2294" s="12">
        <v>380398</v>
      </c>
      <c r="C2294" s="12" t="s">
        <v>2293</v>
      </c>
      <c r="D2294" s="12" t="s">
        <v>2988</v>
      </c>
      <c r="E2294" s="17" t="s">
        <v>11332</v>
      </c>
      <c r="F2294" s="25" t="str">
        <f>LEFT(E2294,MIN(FIND({0,1,2,3,4,5,6,7,8,9},ASC(E2294)&amp;1234567890))-1)</f>
        <v>Pr</v>
      </c>
      <c r="G2294" s="25">
        <f t="shared" si="70"/>
        <v>1</v>
      </c>
      <c r="H2294" s="25">
        <f>VLOOKUP(F2294,Table!$A$2:$C$121,2,0)</f>
        <v>3</v>
      </c>
      <c r="I2294" s="26">
        <f>VLOOKUP(F2294,Table!$A$2:$C$121,3,0)</f>
        <v>6</v>
      </c>
      <c r="J2294" s="17" t="s">
        <v>32</v>
      </c>
      <c r="K2294" s="25" t="str">
        <f>LEFT(J2294,MIN(FIND({0,1,2,3,4,5,6,7,8,9},ASC(J2294)&amp;1234567890))-1)</f>
        <v>O</v>
      </c>
      <c r="L2294" s="25">
        <f t="shared" si="71"/>
        <v>2</v>
      </c>
      <c r="M2294" s="25">
        <f>VLOOKUP(K2294,Table!$A$2:$C$121,2,0)</f>
        <v>16</v>
      </c>
      <c r="N2294" s="26">
        <f>VLOOKUP(K2294,Table!$A$2:$C$121,3,0)</f>
        <v>2</v>
      </c>
      <c r="O2294" s="13" t="str">
        <f>VLOOKUP(A2294,Table!$U$1:$V$230,2,0)</f>
        <v>Orthorhombic</v>
      </c>
      <c r="P2294" s="1"/>
    </row>
    <row r="2295" spans="1:16">
      <c r="A2295" s="12">
        <v>62</v>
      </c>
      <c r="B2295" s="12">
        <v>247774</v>
      </c>
      <c r="C2295" s="12" t="s">
        <v>2293</v>
      </c>
      <c r="D2295" s="12" t="s">
        <v>2989</v>
      </c>
      <c r="E2295" s="17" t="s">
        <v>11781</v>
      </c>
      <c r="F2295" s="25" t="str">
        <f>LEFT(E2295,MIN(FIND({0,1,2,3,4,5,6,7,8,9},ASC(E2295)&amp;1234567890))-1)</f>
        <v>Pd</v>
      </c>
      <c r="G2295" s="25">
        <f t="shared" si="70"/>
        <v>2</v>
      </c>
      <c r="H2295" s="25">
        <f>VLOOKUP(F2295,Table!$A$2:$C$121,2,0)</f>
        <v>10</v>
      </c>
      <c r="I2295" s="26">
        <f>VLOOKUP(F2295,Table!$A$2:$C$121,3,0)</f>
        <v>5</v>
      </c>
      <c r="J2295" s="17" t="s">
        <v>355</v>
      </c>
      <c r="K2295" s="25" t="str">
        <f>LEFT(J2295,MIN(FIND({0,1,2,3,4,5,6,7,8,9},ASC(J2295)&amp;1234567890))-1)</f>
        <v>Mn</v>
      </c>
      <c r="L2295" s="25">
        <f t="shared" si="71"/>
        <v>1</v>
      </c>
      <c r="M2295" s="25">
        <f>VLOOKUP(K2295,Table!$A$2:$C$121,2,0)</f>
        <v>7</v>
      </c>
      <c r="N2295" s="26">
        <f>VLOOKUP(K2295,Table!$A$2:$C$121,3,0)</f>
        <v>4</v>
      </c>
      <c r="O2295" s="13" t="str">
        <f>VLOOKUP(A2295,Table!$U$1:$V$230,2,0)</f>
        <v>Orthorhombic</v>
      </c>
      <c r="P2295" s="1"/>
    </row>
    <row r="2296" spans="1:16">
      <c r="A2296" s="12">
        <v>62</v>
      </c>
      <c r="B2296" s="12">
        <v>106901</v>
      </c>
      <c r="C2296" s="12" t="s">
        <v>2293</v>
      </c>
      <c r="D2296" s="12" t="s">
        <v>2990</v>
      </c>
      <c r="E2296" s="17" t="s">
        <v>76</v>
      </c>
      <c r="F2296" s="25" t="str">
        <f>LEFT(E2296,MIN(FIND({0,1,2,3,4,5,6,7,8,9},ASC(E2296)&amp;1234567890))-1)</f>
        <v>Co</v>
      </c>
      <c r="G2296" s="25">
        <f t="shared" si="70"/>
        <v>1</v>
      </c>
      <c r="H2296" s="25">
        <f>VLOOKUP(F2296,Table!$A$2:$C$121,2,0)</f>
        <v>9</v>
      </c>
      <c r="I2296" s="26">
        <f>VLOOKUP(F2296,Table!$A$2:$C$121,3,0)</f>
        <v>4</v>
      </c>
      <c r="J2296" s="17" t="s">
        <v>11385</v>
      </c>
      <c r="K2296" s="25" t="str">
        <f>LEFT(J2296,MIN(FIND({0,1,2,3,4,5,6,7,8,9},ASC(J2296)&amp;1234567890))-1)</f>
        <v>Dy</v>
      </c>
      <c r="L2296" s="25">
        <f t="shared" si="71"/>
        <v>3</v>
      </c>
      <c r="M2296" s="25">
        <f>VLOOKUP(K2296,Table!$A$2:$C$121,2,0)</f>
        <v>3</v>
      </c>
      <c r="N2296" s="26">
        <f>VLOOKUP(K2296,Table!$A$2:$C$121,3,0)</f>
        <v>6</v>
      </c>
      <c r="O2296" s="13" t="str">
        <f>VLOOKUP(A2296,Table!$U$1:$V$230,2,0)</f>
        <v>Orthorhombic</v>
      </c>
      <c r="P2296" s="1"/>
    </row>
    <row r="2297" spans="1:16">
      <c r="A2297" s="12">
        <v>62</v>
      </c>
      <c r="B2297" s="12">
        <v>107294</v>
      </c>
      <c r="C2297" s="12" t="s">
        <v>2293</v>
      </c>
      <c r="D2297" s="12" t="s">
        <v>2991</v>
      </c>
      <c r="E2297" s="17" t="s">
        <v>12040</v>
      </c>
      <c r="F2297" s="25" t="str">
        <f>LEFT(E2297,MIN(FIND({0,1,2,3,4,5,6,7,8,9},ASC(E2297)&amp;1234567890))-1)</f>
        <v>Ga</v>
      </c>
      <c r="G2297" s="25">
        <f t="shared" si="70"/>
        <v>0.9</v>
      </c>
      <c r="H2297" s="25">
        <f>VLOOKUP(F2297,Table!$A$2:$C$121,2,0)</f>
        <v>13</v>
      </c>
      <c r="I2297" s="26">
        <f>VLOOKUP(F2297,Table!$A$2:$C$121,3,0)</f>
        <v>4</v>
      </c>
      <c r="J2297" s="17" t="s">
        <v>12041</v>
      </c>
      <c r="K2297" s="25" t="str">
        <f>LEFT(J2297,MIN(FIND({0,1,2,3,4,5,6,7,8,9},ASC(J2297)&amp;1234567890))-1)</f>
        <v>Pd</v>
      </c>
      <c r="L2297" s="25">
        <f t="shared" si="71"/>
        <v>2.1</v>
      </c>
      <c r="M2297" s="25">
        <f>VLOOKUP(K2297,Table!$A$2:$C$121,2,0)</f>
        <v>10</v>
      </c>
      <c r="N2297" s="26">
        <f>VLOOKUP(K2297,Table!$A$2:$C$121,3,0)</f>
        <v>5</v>
      </c>
      <c r="O2297" s="13" t="str">
        <f>VLOOKUP(A2297,Table!$U$1:$V$230,2,0)</f>
        <v>Orthorhombic</v>
      </c>
      <c r="P2297" s="1"/>
    </row>
    <row r="2298" spans="1:16">
      <c r="A2298" s="12">
        <v>62</v>
      </c>
      <c r="B2298" s="12">
        <v>107295</v>
      </c>
      <c r="C2298" s="12" t="s">
        <v>2293</v>
      </c>
      <c r="D2298" s="12" t="s">
        <v>2992</v>
      </c>
      <c r="E2298" s="17" t="s">
        <v>12042</v>
      </c>
      <c r="F2298" s="25" t="str">
        <f>LEFT(E2298,MIN(FIND({0,1,2,3,4,5,6,7,8,9},ASC(E2298)&amp;1234567890))-1)</f>
        <v>Ga</v>
      </c>
      <c r="G2298" s="25">
        <f t="shared" si="70"/>
        <v>0.86</v>
      </c>
      <c r="H2298" s="25">
        <f>VLOOKUP(F2298,Table!$A$2:$C$121,2,0)</f>
        <v>13</v>
      </c>
      <c r="I2298" s="26">
        <f>VLOOKUP(F2298,Table!$A$2:$C$121,3,0)</f>
        <v>4</v>
      </c>
      <c r="J2298" s="17" t="s">
        <v>12043</v>
      </c>
      <c r="K2298" s="25" t="str">
        <f>LEFT(J2298,MIN(FIND({0,1,2,3,4,5,6,7,8,9},ASC(J2298)&amp;1234567890))-1)</f>
        <v>Pd</v>
      </c>
      <c r="L2298" s="25">
        <f t="shared" si="71"/>
        <v>2.14</v>
      </c>
      <c r="M2298" s="25">
        <f>VLOOKUP(K2298,Table!$A$2:$C$121,2,0)</f>
        <v>10</v>
      </c>
      <c r="N2298" s="26">
        <f>VLOOKUP(K2298,Table!$A$2:$C$121,3,0)</f>
        <v>5</v>
      </c>
      <c r="O2298" s="13" t="str">
        <f>VLOOKUP(A2298,Table!$U$1:$V$230,2,0)</f>
        <v>Orthorhombic</v>
      </c>
      <c r="P2298" s="1"/>
    </row>
    <row r="2299" spans="1:16">
      <c r="A2299" s="12">
        <v>62</v>
      </c>
      <c r="B2299" s="12">
        <v>107296</v>
      </c>
      <c r="C2299" s="12" t="s">
        <v>2293</v>
      </c>
      <c r="D2299" s="12" t="s">
        <v>2993</v>
      </c>
      <c r="E2299" s="17" t="s">
        <v>12044</v>
      </c>
      <c r="F2299" s="25" t="str">
        <f>LEFT(E2299,MIN(FIND({0,1,2,3,4,5,6,7,8,9},ASC(E2299)&amp;1234567890))-1)</f>
        <v>Ga</v>
      </c>
      <c r="G2299" s="25">
        <f t="shared" si="70"/>
        <v>0.83</v>
      </c>
      <c r="H2299" s="25">
        <f>VLOOKUP(F2299,Table!$A$2:$C$121,2,0)</f>
        <v>13</v>
      </c>
      <c r="I2299" s="26">
        <f>VLOOKUP(F2299,Table!$A$2:$C$121,3,0)</f>
        <v>4</v>
      </c>
      <c r="J2299" s="17" t="s">
        <v>12045</v>
      </c>
      <c r="K2299" s="25" t="str">
        <f>LEFT(J2299,MIN(FIND({0,1,2,3,4,5,6,7,8,9},ASC(J2299)&amp;1234567890))-1)</f>
        <v>Pd</v>
      </c>
      <c r="L2299" s="25">
        <f t="shared" si="71"/>
        <v>2.17</v>
      </c>
      <c r="M2299" s="25">
        <f>VLOOKUP(K2299,Table!$A$2:$C$121,2,0)</f>
        <v>10</v>
      </c>
      <c r="N2299" s="26">
        <f>VLOOKUP(K2299,Table!$A$2:$C$121,3,0)</f>
        <v>5</v>
      </c>
      <c r="O2299" s="13" t="str">
        <f>VLOOKUP(A2299,Table!$U$1:$V$230,2,0)</f>
        <v>Orthorhombic</v>
      </c>
      <c r="P2299" s="1"/>
    </row>
    <row r="2300" spans="1:16">
      <c r="A2300" s="12">
        <v>62</v>
      </c>
      <c r="B2300" s="12">
        <v>107590</v>
      </c>
      <c r="C2300" s="12" t="s">
        <v>2293</v>
      </c>
      <c r="D2300" s="12" t="s">
        <v>2994</v>
      </c>
      <c r="E2300" s="17" t="s">
        <v>11514</v>
      </c>
      <c r="F2300" s="25" t="str">
        <f>LEFT(E2300,MIN(FIND({0,1,2,3,4,5,6,7,8,9},ASC(E2300)&amp;1234567890))-1)</f>
        <v>Sc</v>
      </c>
      <c r="G2300" s="25">
        <f t="shared" si="70"/>
        <v>5</v>
      </c>
      <c r="H2300" s="25">
        <f>VLOOKUP(F2300,Table!$A$2:$C$121,2,0)</f>
        <v>3</v>
      </c>
      <c r="I2300" s="26">
        <f>VLOOKUP(F2300,Table!$A$2:$C$121,3,0)</f>
        <v>4</v>
      </c>
      <c r="J2300" s="17" t="s">
        <v>11840</v>
      </c>
      <c r="K2300" s="25" t="str">
        <f>LEFT(J2300,MIN(FIND({0,1,2,3,4,5,6,7,8,9},ASC(J2300)&amp;1234567890))-1)</f>
        <v>Bi</v>
      </c>
      <c r="L2300" s="25">
        <f t="shared" si="71"/>
        <v>3</v>
      </c>
      <c r="M2300" s="25">
        <f>VLOOKUP(K2300,Table!$A$2:$C$121,2,0)</f>
        <v>15</v>
      </c>
      <c r="N2300" s="26">
        <f>VLOOKUP(K2300,Table!$A$2:$C$121,3,0)</f>
        <v>6</v>
      </c>
      <c r="O2300" s="13" t="str">
        <f>VLOOKUP(A2300,Table!$U$1:$V$230,2,0)</f>
        <v>Orthorhombic</v>
      </c>
      <c r="P2300" s="1"/>
    </row>
    <row r="2301" spans="1:16">
      <c r="A2301" s="12">
        <v>62</v>
      </c>
      <c r="B2301" s="12">
        <v>55237</v>
      </c>
      <c r="C2301" s="12" t="s">
        <v>2350</v>
      </c>
      <c r="D2301" s="12" t="s">
        <v>2995</v>
      </c>
      <c r="E2301" s="17" t="s">
        <v>11342</v>
      </c>
      <c r="F2301" s="25" t="str">
        <f>LEFT(E2301,MIN(FIND({0,1,2,3,4,5,6,7,8,9},ASC(E2301)&amp;1234567890))-1)</f>
        <v>Ag</v>
      </c>
      <c r="G2301" s="25">
        <f t="shared" si="70"/>
        <v>1</v>
      </c>
      <c r="H2301" s="25">
        <f>VLOOKUP(F2301,Table!$A$2:$C$121,2,0)</f>
        <v>11</v>
      </c>
      <c r="I2301" s="26">
        <f>VLOOKUP(F2301,Table!$A$2:$C$121,3,0)</f>
        <v>5</v>
      </c>
      <c r="J2301" s="17" t="s">
        <v>328</v>
      </c>
      <c r="K2301" s="25" t="str">
        <f>LEFT(J2301,MIN(FIND({0,1,2,3,4,5,6,7,8,9},ASC(J2301)&amp;1234567890))-1)</f>
        <v>Te</v>
      </c>
      <c r="L2301" s="25">
        <f t="shared" si="71"/>
        <v>1</v>
      </c>
      <c r="M2301" s="25">
        <f>VLOOKUP(K2301,Table!$A$2:$C$121,2,0)</f>
        <v>16</v>
      </c>
      <c r="N2301" s="26">
        <f>VLOOKUP(K2301,Table!$A$2:$C$121,3,0)</f>
        <v>5</v>
      </c>
      <c r="O2301" s="13" t="str">
        <f>VLOOKUP(A2301,Table!$U$1:$V$230,2,0)</f>
        <v>Orthorhombic</v>
      </c>
      <c r="P2301" s="1"/>
    </row>
    <row r="2302" spans="1:16">
      <c r="A2302" s="12">
        <v>62</v>
      </c>
      <c r="B2302" s="12">
        <v>240914</v>
      </c>
      <c r="C2302" s="12" t="s">
        <v>2293</v>
      </c>
      <c r="D2302" s="12" t="s">
        <v>2996</v>
      </c>
      <c r="E2302" s="17" t="s">
        <v>12046</v>
      </c>
      <c r="F2302" s="25" t="str">
        <f>LEFT(E2302,MIN(FIND({0,1,2,3,4,5,6,7,8,9},ASC(E2302)&amp;1234567890))-1)</f>
        <v>Ni</v>
      </c>
      <c r="G2302" s="25">
        <f t="shared" si="70"/>
        <v>2.6</v>
      </c>
      <c r="H2302" s="25">
        <f>VLOOKUP(F2302,Table!$A$2:$C$121,2,0)</f>
        <v>10</v>
      </c>
      <c r="I2302" s="26">
        <f>VLOOKUP(F2302,Table!$A$2:$C$121,3,0)</f>
        <v>4</v>
      </c>
      <c r="J2302" s="17" t="s">
        <v>73</v>
      </c>
      <c r="K2302" s="25" t="str">
        <f>LEFT(J2302,MIN(FIND({0,1,2,3,4,5,6,7,8,9},ASC(J2302)&amp;1234567890))-1)</f>
        <v>Te</v>
      </c>
      <c r="L2302" s="25">
        <f t="shared" si="71"/>
        <v>2</v>
      </c>
      <c r="M2302" s="25">
        <f>VLOOKUP(K2302,Table!$A$2:$C$121,2,0)</f>
        <v>16</v>
      </c>
      <c r="N2302" s="26">
        <f>VLOOKUP(K2302,Table!$A$2:$C$121,3,0)</f>
        <v>5</v>
      </c>
      <c r="O2302" s="13" t="str">
        <f>VLOOKUP(A2302,Table!$U$1:$V$230,2,0)</f>
        <v>Orthorhombic</v>
      </c>
      <c r="P2302" s="1"/>
    </row>
    <row r="2303" spans="1:16">
      <c r="A2303" s="12">
        <v>62</v>
      </c>
      <c r="B2303" s="12">
        <v>418406</v>
      </c>
      <c r="C2303" s="12" t="s">
        <v>2293</v>
      </c>
      <c r="D2303" s="12" t="s">
        <v>2997</v>
      </c>
      <c r="E2303" s="17" t="s">
        <v>11332</v>
      </c>
      <c r="F2303" s="25" t="str">
        <f>LEFT(E2303,MIN(FIND({0,1,2,3,4,5,6,7,8,9},ASC(E2303)&amp;1234567890))-1)</f>
        <v>Pr</v>
      </c>
      <c r="G2303" s="25">
        <f t="shared" si="70"/>
        <v>1</v>
      </c>
      <c r="H2303" s="25">
        <f>VLOOKUP(F2303,Table!$A$2:$C$121,2,0)</f>
        <v>3</v>
      </c>
      <c r="I2303" s="26">
        <f>VLOOKUP(F2303,Table!$A$2:$C$121,3,0)</f>
        <v>6</v>
      </c>
      <c r="J2303" s="17" t="s">
        <v>34</v>
      </c>
      <c r="K2303" s="25" t="str">
        <f>LEFT(J2303,MIN(FIND({0,1,2,3,4,5,6,7,8,9},ASC(J2303)&amp;1234567890))-1)</f>
        <v>S</v>
      </c>
      <c r="L2303" s="25">
        <f t="shared" si="71"/>
        <v>2</v>
      </c>
      <c r="M2303" s="25">
        <f>VLOOKUP(K2303,Table!$A$2:$C$121,2,0)</f>
        <v>16</v>
      </c>
      <c r="N2303" s="26">
        <f>VLOOKUP(K2303,Table!$A$2:$C$121,3,0)</f>
        <v>3</v>
      </c>
      <c r="O2303" s="13" t="str">
        <f>VLOOKUP(A2303,Table!$U$1:$V$230,2,0)</f>
        <v>Orthorhombic</v>
      </c>
      <c r="P2303" s="1"/>
    </row>
    <row r="2304" spans="1:16">
      <c r="A2304" s="12">
        <v>62</v>
      </c>
      <c r="B2304" s="12">
        <v>260299</v>
      </c>
      <c r="C2304" s="12" t="s">
        <v>2293</v>
      </c>
      <c r="D2304" s="12" t="s">
        <v>2998</v>
      </c>
      <c r="E2304" s="17" t="s">
        <v>11777</v>
      </c>
      <c r="F2304" s="25" t="str">
        <f>LEFT(E2304,MIN(FIND({0,1,2,3,4,5,6,7,8,9},ASC(E2304)&amp;1234567890))-1)</f>
        <v>Lu</v>
      </c>
      <c r="G2304" s="25">
        <f t="shared" si="70"/>
        <v>5</v>
      </c>
      <c r="H2304" s="25">
        <f>VLOOKUP(F2304,Table!$A$2:$C$121,2,0)</f>
        <v>3</v>
      </c>
      <c r="I2304" s="26">
        <f>VLOOKUP(F2304,Table!$A$2:$C$121,3,0)</f>
        <v>6</v>
      </c>
      <c r="J2304" s="17" t="s">
        <v>11357</v>
      </c>
      <c r="K2304" s="25" t="str">
        <f>LEFT(J2304,MIN(FIND({0,1,2,3,4,5,6,7,8,9},ASC(J2304)&amp;1234567890))-1)</f>
        <v>Sb</v>
      </c>
      <c r="L2304" s="25">
        <f t="shared" si="71"/>
        <v>3</v>
      </c>
      <c r="M2304" s="25">
        <f>VLOOKUP(K2304,Table!$A$2:$C$121,2,0)</f>
        <v>15</v>
      </c>
      <c r="N2304" s="26">
        <f>VLOOKUP(K2304,Table!$A$2:$C$121,3,0)</f>
        <v>5</v>
      </c>
      <c r="O2304" s="13" t="str">
        <f>VLOOKUP(A2304,Table!$U$1:$V$230,2,0)</f>
        <v>Orthorhombic</v>
      </c>
      <c r="P2304" s="1"/>
    </row>
    <row r="2305" spans="1:16">
      <c r="A2305" s="12">
        <v>62</v>
      </c>
      <c r="B2305" s="12">
        <v>260300</v>
      </c>
      <c r="C2305" s="12" t="s">
        <v>2293</v>
      </c>
      <c r="D2305" s="12" t="s">
        <v>2999</v>
      </c>
      <c r="E2305" s="17" t="s">
        <v>11449</v>
      </c>
      <c r="F2305" s="25" t="str">
        <f>LEFT(E2305,MIN(FIND({0,1,2,3,4,5,6,7,8,9},ASC(E2305)&amp;1234567890))-1)</f>
        <v>Tm</v>
      </c>
      <c r="G2305" s="25">
        <f t="shared" si="70"/>
        <v>5</v>
      </c>
      <c r="H2305" s="25">
        <f>VLOOKUP(F2305,Table!$A$2:$C$121,2,0)</f>
        <v>3</v>
      </c>
      <c r="I2305" s="26">
        <f>VLOOKUP(F2305,Table!$A$2:$C$121,3,0)</f>
        <v>6</v>
      </c>
      <c r="J2305" s="17" t="s">
        <v>11357</v>
      </c>
      <c r="K2305" s="25" t="str">
        <f>LEFT(J2305,MIN(FIND({0,1,2,3,4,5,6,7,8,9},ASC(J2305)&amp;1234567890))-1)</f>
        <v>Sb</v>
      </c>
      <c r="L2305" s="25">
        <f t="shared" si="71"/>
        <v>3</v>
      </c>
      <c r="M2305" s="25">
        <f>VLOOKUP(K2305,Table!$A$2:$C$121,2,0)</f>
        <v>15</v>
      </c>
      <c r="N2305" s="26">
        <f>VLOOKUP(K2305,Table!$A$2:$C$121,3,0)</f>
        <v>5</v>
      </c>
      <c r="O2305" s="13" t="str">
        <f>VLOOKUP(A2305,Table!$U$1:$V$230,2,0)</f>
        <v>Orthorhombic</v>
      </c>
      <c r="P2305" s="1"/>
    </row>
    <row r="2306" spans="1:16">
      <c r="A2306" s="12">
        <v>62</v>
      </c>
      <c r="B2306" s="12">
        <v>409973</v>
      </c>
      <c r="C2306" s="12" t="s">
        <v>2293</v>
      </c>
      <c r="D2306" s="12" t="s">
        <v>3000</v>
      </c>
      <c r="E2306" s="17" t="s">
        <v>11656</v>
      </c>
      <c r="F2306" s="25" t="str">
        <f>LEFT(E2306,MIN(FIND({0,1,2,3,4,5,6,7,8,9},ASC(E2306)&amp;1234567890))-1)</f>
        <v>Ba</v>
      </c>
      <c r="G2306" s="25">
        <f t="shared" ref="G2306:G2369" si="72">IF(SUBSTITUTE(E2306,F2306,"")="",1,SUBSTITUTE(E2306,F2306,""))*1</f>
        <v>2</v>
      </c>
      <c r="H2306" s="25">
        <f>VLOOKUP(F2306,Table!$A$2:$C$121,2,0)</f>
        <v>2</v>
      </c>
      <c r="I2306" s="26">
        <f>VLOOKUP(F2306,Table!$A$2:$C$121,3,0)</f>
        <v>6</v>
      </c>
      <c r="J2306" s="17" t="s">
        <v>11725</v>
      </c>
      <c r="K2306" s="25" t="str">
        <f>LEFT(J2306,MIN(FIND({0,1,2,3,4,5,6,7,8,9},ASC(J2306)&amp;1234567890))-1)</f>
        <v>Si</v>
      </c>
      <c r="L2306" s="25">
        <f t="shared" ref="L2306:L2369" si="73">IF(SUBSTITUTE(J2306,K2306,"")="",1,SUBSTITUTE(J2306,K2306,""))*1</f>
        <v>4</v>
      </c>
      <c r="M2306" s="25">
        <f>VLOOKUP(K2306,Table!$A$2:$C$121,2,0)</f>
        <v>14</v>
      </c>
      <c r="N2306" s="26">
        <f>VLOOKUP(K2306,Table!$A$2:$C$121,3,0)</f>
        <v>3</v>
      </c>
      <c r="O2306" s="13" t="str">
        <f>VLOOKUP(A2306,Table!$U$1:$V$230,2,0)</f>
        <v>Orthorhombic</v>
      </c>
      <c r="P2306" s="1"/>
    </row>
    <row r="2307" spans="1:16">
      <c r="A2307" s="12">
        <v>62</v>
      </c>
      <c r="B2307" s="12">
        <v>420579</v>
      </c>
      <c r="C2307" s="12" t="s">
        <v>2293</v>
      </c>
      <c r="D2307" s="12" t="s">
        <v>3001</v>
      </c>
      <c r="E2307" s="17" t="s">
        <v>11818</v>
      </c>
      <c r="F2307" s="25" t="str">
        <f>LEFT(E2307,MIN(FIND({0,1,2,3,4,5,6,7,8,9},ASC(E2307)&amp;1234567890))-1)</f>
        <v>Cd</v>
      </c>
      <c r="G2307" s="25">
        <f t="shared" si="72"/>
        <v>2</v>
      </c>
      <c r="H2307" s="25">
        <f>VLOOKUP(F2307,Table!$A$2:$C$121,2,0)</f>
        <v>12</v>
      </c>
      <c r="I2307" s="26">
        <f>VLOOKUP(F2307,Table!$A$2:$C$121,3,0)</f>
        <v>5</v>
      </c>
      <c r="J2307" s="17" t="s">
        <v>433</v>
      </c>
      <c r="K2307" s="25" t="str">
        <f>LEFT(J2307,MIN(FIND({0,1,2,3,4,5,6,7,8,9},ASC(J2307)&amp;1234567890))-1)</f>
        <v>Sr</v>
      </c>
      <c r="L2307" s="25">
        <f t="shared" si="73"/>
        <v>1</v>
      </c>
      <c r="M2307" s="25">
        <f>VLOOKUP(K2307,Table!$A$2:$C$121,2,0)</f>
        <v>2</v>
      </c>
      <c r="N2307" s="26">
        <f>VLOOKUP(K2307,Table!$A$2:$C$121,3,0)</f>
        <v>5</v>
      </c>
      <c r="O2307" s="13" t="str">
        <f>VLOOKUP(A2307,Table!$U$1:$V$230,2,0)</f>
        <v>Orthorhombic</v>
      </c>
      <c r="P2307" s="1"/>
    </row>
    <row r="2308" spans="1:16">
      <c r="A2308" s="12">
        <v>62</v>
      </c>
      <c r="B2308" s="12">
        <v>260561</v>
      </c>
      <c r="C2308" s="12" t="s">
        <v>2293</v>
      </c>
      <c r="D2308" s="12" t="s">
        <v>1200</v>
      </c>
      <c r="E2308" s="17" t="s">
        <v>428</v>
      </c>
      <c r="F2308" s="25" t="str">
        <f>LEFT(E2308,MIN(FIND({0,1,2,3,4,5,6,7,8,9},ASC(E2308)&amp;1234567890))-1)</f>
        <v>Eu</v>
      </c>
      <c r="G2308" s="25">
        <f t="shared" si="72"/>
        <v>1</v>
      </c>
      <c r="H2308" s="25">
        <f>VLOOKUP(F2308,Table!$A$2:$C$121,2,0)</f>
        <v>3</v>
      </c>
      <c r="I2308" s="26">
        <f>VLOOKUP(F2308,Table!$A$2:$C$121,3,0)</f>
        <v>6</v>
      </c>
      <c r="J2308" s="17" t="s">
        <v>11321</v>
      </c>
      <c r="K2308" s="25" t="str">
        <f>LEFT(J2308,MIN(FIND({0,1,2,3,4,5,6,7,8,9},ASC(J2308)&amp;1234567890))-1)</f>
        <v>I</v>
      </c>
      <c r="L2308" s="25">
        <f t="shared" si="73"/>
        <v>2</v>
      </c>
      <c r="M2308" s="25">
        <f>VLOOKUP(K2308,Table!$A$2:$C$121,2,0)</f>
        <v>17</v>
      </c>
      <c r="N2308" s="26">
        <f>VLOOKUP(K2308,Table!$A$2:$C$121,3,0)</f>
        <v>5</v>
      </c>
      <c r="O2308" s="13" t="str">
        <f>VLOOKUP(A2308,Table!$U$1:$V$230,2,0)</f>
        <v>Orthorhombic</v>
      </c>
      <c r="P2308" s="1"/>
    </row>
    <row r="2309" spans="1:16">
      <c r="A2309" s="12">
        <v>62</v>
      </c>
      <c r="B2309" s="12">
        <v>261300</v>
      </c>
      <c r="C2309" s="12" t="s">
        <v>2293</v>
      </c>
      <c r="D2309" s="12" t="s">
        <v>3002</v>
      </c>
      <c r="E2309" s="17" t="s">
        <v>12011</v>
      </c>
      <c r="F2309" s="25" t="str">
        <f>LEFT(E2309,MIN(FIND({0,1,2,3,4,5,6,7,8,9},ASC(E2309)&amp;1234567890))-1)</f>
        <v>Np</v>
      </c>
      <c r="G2309" s="25">
        <f t="shared" si="72"/>
        <v>3</v>
      </c>
      <c r="H2309" s="25">
        <f>VLOOKUP(F2309,Table!$A$2:$C$121,2,0)</f>
        <v>3</v>
      </c>
      <c r="I2309" s="26">
        <f>VLOOKUP(F2309,Table!$A$2:$C$121,3,0)</f>
        <v>7</v>
      </c>
      <c r="J2309" s="17" t="s">
        <v>529</v>
      </c>
      <c r="K2309" s="25" t="str">
        <f>LEFT(J2309,MIN(FIND({0,1,2,3,4,5,6,7,8,9},ASC(J2309)&amp;1234567890))-1)</f>
        <v>S</v>
      </c>
      <c r="L2309" s="25">
        <f t="shared" si="73"/>
        <v>5</v>
      </c>
      <c r="M2309" s="25">
        <f>VLOOKUP(K2309,Table!$A$2:$C$121,2,0)</f>
        <v>16</v>
      </c>
      <c r="N2309" s="26">
        <f>VLOOKUP(K2309,Table!$A$2:$C$121,3,0)</f>
        <v>3</v>
      </c>
      <c r="O2309" s="13" t="str">
        <f>VLOOKUP(A2309,Table!$U$1:$V$230,2,0)</f>
        <v>Orthorhombic</v>
      </c>
      <c r="P2309" s="1"/>
    </row>
    <row r="2310" spans="1:16">
      <c r="A2310" s="12">
        <v>62</v>
      </c>
      <c r="B2310" s="12">
        <v>261444</v>
      </c>
      <c r="C2310" s="12" t="s">
        <v>2293</v>
      </c>
      <c r="D2310" s="12" t="s">
        <v>3003</v>
      </c>
      <c r="E2310" s="17" t="s">
        <v>11513</v>
      </c>
      <c r="F2310" s="25" t="str">
        <f>LEFT(E2310,MIN(FIND({0,1,2,3,4,5,6,7,8,9},ASC(E2310)&amp;1234567890))-1)</f>
        <v>Rb</v>
      </c>
      <c r="G2310" s="25">
        <f t="shared" si="72"/>
        <v>2</v>
      </c>
      <c r="H2310" s="25">
        <f>VLOOKUP(F2310,Table!$A$2:$C$121,2,0)</f>
        <v>1</v>
      </c>
      <c r="I2310" s="26">
        <f>VLOOKUP(F2310,Table!$A$2:$C$121,3,0)</f>
        <v>5</v>
      </c>
      <c r="J2310" s="17" t="s">
        <v>379</v>
      </c>
      <c r="K2310" s="25" t="str">
        <f>LEFT(J2310,MIN(FIND({0,1,2,3,4,5,6,7,8,9},ASC(J2310)&amp;1234567890))-1)</f>
        <v>S</v>
      </c>
      <c r="L2310" s="25">
        <f t="shared" si="73"/>
        <v>1</v>
      </c>
      <c r="M2310" s="25">
        <f>VLOOKUP(K2310,Table!$A$2:$C$121,2,0)</f>
        <v>16</v>
      </c>
      <c r="N2310" s="26">
        <f>VLOOKUP(K2310,Table!$A$2:$C$121,3,0)</f>
        <v>3</v>
      </c>
      <c r="O2310" s="13" t="str">
        <f>VLOOKUP(A2310,Table!$U$1:$V$230,2,0)</f>
        <v>Orthorhombic</v>
      </c>
      <c r="P2310" s="1"/>
    </row>
    <row r="2311" spans="1:16">
      <c r="A2311" s="12">
        <v>62</v>
      </c>
      <c r="B2311" s="12">
        <v>261714</v>
      </c>
      <c r="C2311" s="12" t="s">
        <v>2293</v>
      </c>
      <c r="D2311" s="12" t="s">
        <v>3004</v>
      </c>
      <c r="E2311" s="17" t="s">
        <v>11656</v>
      </c>
      <c r="F2311" s="25" t="str">
        <f>LEFT(E2311,MIN(FIND({0,1,2,3,4,5,6,7,8,9},ASC(E2311)&amp;1234567890))-1)</f>
        <v>Ba</v>
      </c>
      <c r="G2311" s="25">
        <f t="shared" si="72"/>
        <v>2</v>
      </c>
      <c r="H2311" s="25">
        <f>VLOOKUP(F2311,Table!$A$2:$C$121,2,0)</f>
        <v>2</v>
      </c>
      <c r="I2311" s="26">
        <f>VLOOKUP(F2311,Table!$A$2:$C$121,3,0)</f>
        <v>6</v>
      </c>
      <c r="J2311" s="17" t="s">
        <v>11286</v>
      </c>
      <c r="K2311" s="25" t="str">
        <f>LEFT(J2311,MIN(FIND({0,1,2,3,4,5,6,7,8,9},ASC(J2311)&amp;1234567890))-1)</f>
        <v>In</v>
      </c>
      <c r="L2311" s="25">
        <f t="shared" si="73"/>
        <v>1</v>
      </c>
      <c r="M2311" s="25">
        <f>VLOOKUP(K2311,Table!$A$2:$C$121,2,0)</f>
        <v>13</v>
      </c>
      <c r="N2311" s="26">
        <f>VLOOKUP(K2311,Table!$A$2:$C$121,3,0)</f>
        <v>5</v>
      </c>
      <c r="O2311" s="13" t="str">
        <f>VLOOKUP(A2311,Table!$U$1:$V$230,2,0)</f>
        <v>Orthorhombic</v>
      </c>
      <c r="P2311" s="1"/>
    </row>
    <row r="2312" spans="1:16">
      <c r="A2312" s="12">
        <v>62</v>
      </c>
      <c r="B2312" s="12">
        <v>262044</v>
      </c>
      <c r="C2312" s="12" t="s">
        <v>2293</v>
      </c>
      <c r="D2312" s="12" t="s">
        <v>3005</v>
      </c>
      <c r="E2312" s="17" t="s">
        <v>427</v>
      </c>
      <c r="F2312" s="25" t="str">
        <f>LEFT(E2312,MIN(FIND({0,1,2,3,4,5,6,7,8,9},ASC(E2312)&amp;1234567890))-1)</f>
        <v>Au</v>
      </c>
      <c r="G2312" s="25">
        <f t="shared" si="72"/>
        <v>1</v>
      </c>
      <c r="H2312" s="25">
        <f>VLOOKUP(F2312,Table!$A$2:$C$121,2,0)</f>
        <v>11</v>
      </c>
      <c r="I2312" s="26">
        <f>VLOOKUP(F2312,Table!$A$2:$C$121,3,0)</f>
        <v>6</v>
      </c>
      <c r="J2312" s="17" t="s">
        <v>11329</v>
      </c>
      <c r="K2312" s="25" t="str">
        <f>LEFT(J2312,MIN(FIND({0,1,2,3,4,5,6,7,8,9},ASC(J2312)&amp;1234567890))-1)</f>
        <v>Y</v>
      </c>
      <c r="L2312" s="25">
        <f t="shared" si="73"/>
        <v>2</v>
      </c>
      <c r="M2312" s="25">
        <f>VLOOKUP(K2312,Table!$A$2:$C$121,2,0)</f>
        <v>3</v>
      </c>
      <c r="N2312" s="26">
        <f>VLOOKUP(K2312,Table!$A$2:$C$121,3,0)</f>
        <v>5</v>
      </c>
      <c r="O2312" s="13" t="str">
        <f>VLOOKUP(A2312,Table!$U$1:$V$230,2,0)</f>
        <v>Orthorhombic</v>
      </c>
      <c r="P2312" s="1"/>
    </row>
    <row r="2313" spans="1:16">
      <c r="A2313" s="12">
        <v>62</v>
      </c>
      <c r="B2313" s="12">
        <v>262349</v>
      </c>
      <c r="C2313" s="12" t="s">
        <v>2295</v>
      </c>
      <c r="D2313" s="12" t="s">
        <v>3006</v>
      </c>
      <c r="E2313" s="17" t="s">
        <v>433</v>
      </c>
      <c r="F2313" s="25" t="str">
        <f>LEFT(E2313,MIN(FIND({0,1,2,3,4,5,6,7,8,9},ASC(E2313)&amp;1234567890))-1)</f>
        <v>Sr</v>
      </c>
      <c r="G2313" s="25">
        <f t="shared" si="72"/>
        <v>1</v>
      </c>
      <c r="H2313" s="25">
        <f>VLOOKUP(F2313,Table!$A$2:$C$121,2,0)</f>
        <v>2</v>
      </c>
      <c r="I2313" s="26">
        <f>VLOOKUP(F2313,Table!$A$2:$C$121,3,0)</f>
        <v>5</v>
      </c>
      <c r="J2313" s="17" t="s">
        <v>11632</v>
      </c>
      <c r="K2313" s="25" t="str">
        <f>LEFT(J2313,MIN(FIND({0,1,2,3,4,5,6,7,8,9},ASC(J2313)&amp;1234567890))-1)</f>
        <v>F</v>
      </c>
      <c r="L2313" s="25">
        <f t="shared" si="73"/>
        <v>2</v>
      </c>
      <c r="M2313" s="25">
        <f>VLOOKUP(K2313,Table!$A$2:$C$121,2,0)</f>
        <v>17</v>
      </c>
      <c r="N2313" s="26">
        <f>VLOOKUP(K2313,Table!$A$2:$C$121,3,0)</f>
        <v>2</v>
      </c>
      <c r="O2313" s="13" t="str">
        <f>VLOOKUP(A2313,Table!$U$1:$V$230,2,0)</f>
        <v>Orthorhombic</v>
      </c>
      <c r="P2313" s="1"/>
    </row>
    <row r="2314" spans="1:16">
      <c r="A2314" s="12">
        <v>62</v>
      </c>
      <c r="B2314" s="12">
        <v>424097</v>
      </c>
      <c r="C2314" s="12" t="s">
        <v>2293</v>
      </c>
      <c r="D2314" s="12" t="s">
        <v>3007</v>
      </c>
      <c r="E2314" s="17" t="s">
        <v>11985</v>
      </c>
      <c r="F2314" s="25" t="str">
        <f>LEFT(E2314,MIN(FIND({0,1,2,3,4,5,6,7,8,9},ASC(E2314)&amp;1234567890))-1)</f>
        <v>Sr</v>
      </c>
      <c r="G2314" s="25">
        <f t="shared" si="72"/>
        <v>7</v>
      </c>
      <c r="H2314" s="25">
        <f>VLOOKUP(F2314,Table!$A$2:$C$121,2,0)</f>
        <v>2</v>
      </c>
      <c r="I2314" s="26">
        <f>VLOOKUP(F2314,Table!$A$2:$C$121,3,0)</f>
        <v>5</v>
      </c>
      <c r="J2314" s="17" t="s">
        <v>11972</v>
      </c>
      <c r="K2314" s="25" t="str">
        <f>LEFT(J2314,MIN(FIND({0,1,2,3,4,5,6,7,8,9},ASC(J2314)&amp;1234567890))-1)</f>
        <v>Ge</v>
      </c>
      <c r="L2314" s="25">
        <f t="shared" si="73"/>
        <v>6</v>
      </c>
      <c r="M2314" s="25">
        <f>VLOOKUP(K2314,Table!$A$2:$C$121,2,0)</f>
        <v>14</v>
      </c>
      <c r="N2314" s="26">
        <f>VLOOKUP(K2314,Table!$A$2:$C$121,3,0)</f>
        <v>4</v>
      </c>
      <c r="O2314" s="13" t="str">
        <f>VLOOKUP(A2314,Table!$U$1:$V$230,2,0)</f>
        <v>Orthorhombic</v>
      </c>
      <c r="P2314" s="1"/>
    </row>
    <row r="2315" spans="1:16">
      <c r="A2315" s="12">
        <v>62</v>
      </c>
      <c r="B2315" s="12">
        <v>424096</v>
      </c>
      <c r="C2315" s="12" t="s">
        <v>2293</v>
      </c>
      <c r="D2315" s="12" t="s">
        <v>3008</v>
      </c>
      <c r="E2315" s="17" t="s">
        <v>12047</v>
      </c>
      <c r="F2315" s="25" t="str">
        <f>LEFT(E2315,MIN(FIND({0,1,2,3,4,5,6,7,8,9},ASC(E2315)&amp;1234567890))-1)</f>
        <v>Ba</v>
      </c>
      <c r="G2315" s="25">
        <f t="shared" si="72"/>
        <v>7</v>
      </c>
      <c r="H2315" s="25">
        <f>VLOOKUP(F2315,Table!$A$2:$C$121,2,0)</f>
        <v>2</v>
      </c>
      <c r="I2315" s="26">
        <f>VLOOKUP(F2315,Table!$A$2:$C$121,3,0)</f>
        <v>6</v>
      </c>
      <c r="J2315" s="17" t="s">
        <v>11972</v>
      </c>
      <c r="K2315" s="25" t="str">
        <f>LEFT(J2315,MIN(FIND({0,1,2,3,4,5,6,7,8,9},ASC(J2315)&amp;1234567890))-1)</f>
        <v>Ge</v>
      </c>
      <c r="L2315" s="25">
        <f t="shared" si="73"/>
        <v>6</v>
      </c>
      <c r="M2315" s="25">
        <f>VLOOKUP(K2315,Table!$A$2:$C$121,2,0)</f>
        <v>14</v>
      </c>
      <c r="N2315" s="26">
        <f>VLOOKUP(K2315,Table!$A$2:$C$121,3,0)</f>
        <v>4</v>
      </c>
      <c r="O2315" s="13" t="str">
        <f>VLOOKUP(A2315,Table!$U$1:$V$230,2,0)</f>
        <v>Orthorhombic</v>
      </c>
      <c r="P2315" s="1"/>
    </row>
    <row r="2316" spans="1:16">
      <c r="A2316" s="12">
        <v>62</v>
      </c>
      <c r="B2316" s="12">
        <v>236383</v>
      </c>
      <c r="C2316" s="12" t="s">
        <v>2293</v>
      </c>
      <c r="D2316" s="12" t="s">
        <v>3009</v>
      </c>
      <c r="E2316" s="17" t="s">
        <v>76</v>
      </c>
      <c r="F2316" s="25" t="str">
        <f>LEFT(E2316,MIN(FIND({0,1,2,3,4,5,6,7,8,9},ASC(E2316)&amp;1234567890))-1)</f>
        <v>Co</v>
      </c>
      <c r="G2316" s="25">
        <f t="shared" si="72"/>
        <v>1</v>
      </c>
      <c r="H2316" s="25">
        <f>VLOOKUP(F2316,Table!$A$2:$C$121,2,0)</f>
        <v>9</v>
      </c>
      <c r="I2316" s="26">
        <f>VLOOKUP(F2316,Table!$A$2:$C$121,3,0)</f>
        <v>4</v>
      </c>
      <c r="J2316" s="17" t="s">
        <v>11840</v>
      </c>
      <c r="K2316" s="25" t="str">
        <f>LEFT(J2316,MIN(FIND({0,1,2,3,4,5,6,7,8,9},ASC(J2316)&amp;1234567890))-1)</f>
        <v>Bi</v>
      </c>
      <c r="L2316" s="25">
        <f t="shared" si="73"/>
        <v>3</v>
      </c>
      <c r="M2316" s="25">
        <f>VLOOKUP(K2316,Table!$A$2:$C$121,2,0)</f>
        <v>15</v>
      </c>
      <c r="N2316" s="26">
        <f>VLOOKUP(K2316,Table!$A$2:$C$121,3,0)</f>
        <v>6</v>
      </c>
      <c r="O2316" s="13" t="str">
        <f>VLOOKUP(A2316,Table!$U$1:$V$230,2,0)</f>
        <v>Orthorhombic</v>
      </c>
      <c r="P2316" s="1"/>
    </row>
    <row r="2317" spans="1:16">
      <c r="A2317" s="12">
        <v>62</v>
      </c>
      <c r="B2317" s="12">
        <v>192244</v>
      </c>
      <c r="C2317" s="12" t="s">
        <v>2293</v>
      </c>
      <c r="D2317" s="12" t="s">
        <v>29</v>
      </c>
      <c r="E2317" s="17" t="s">
        <v>76</v>
      </c>
      <c r="F2317" s="25" t="str">
        <f>LEFT(E2317,MIN(FIND({0,1,2,3,4,5,6,7,8,9},ASC(E2317)&amp;1234567890))-1)</f>
        <v>Co</v>
      </c>
      <c r="G2317" s="25">
        <f t="shared" si="72"/>
        <v>1</v>
      </c>
      <c r="H2317" s="25">
        <f>VLOOKUP(F2317,Table!$A$2:$C$121,2,0)</f>
        <v>9</v>
      </c>
      <c r="I2317" s="26">
        <f>VLOOKUP(F2317,Table!$A$2:$C$121,3,0)</f>
        <v>4</v>
      </c>
      <c r="J2317" s="17" t="s">
        <v>77</v>
      </c>
      <c r="K2317" s="25" t="str">
        <f>LEFT(J2317,MIN(FIND({0,1,2,3,4,5,6,7,8,9},ASC(J2317)&amp;1234567890))-1)</f>
        <v>Y</v>
      </c>
      <c r="L2317" s="25">
        <f t="shared" si="73"/>
        <v>3</v>
      </c>
      <c r="M2317" s="25">
        <f>VLOOKUP(K2317,Table!$A$2:$C$121,2,0)</f>
        <v>3</v>
      </c>
      <c r="N2317" s="26">
        <f>VLOOKUP(K2317,Table!$A$2:$C$121,3,0)</f>
        <v>5</v>
      </c>
      <c r="O2317" s="13" t="str">
        <f>VLOOKUP(A2317,Table!$U$1:$V$230,2,0)</f>
        <v>Orthorhombic</v>
      </c>
      <c r="P2317" s="1"/>
    </row>
    <row r="2318" spans="1:16">
      <c r="A2318" s="12">
        <v>62</v>
      </c>
      <c r="B2318" s="12">
        <v>427001</v>
      </c>
      <c r="C2318" s="12" t="s">
        <v>2293</v>
      </c>
      <c r="D2318" s="12" t="s">
        <v>3010</v>
      </c>
      <c r="E2318" s="17" t="s">
        <v>39</v>
      </c>
      <c r="F2318" s="25" t="str">
        <f>LEFT(E2318,MIN(FIND({0,1,2,3,4,5,6,7,8,9},ASC(E2318)&amp;1234567890))-1)</f>
        <v>K</v>
      </c>
      <c r="G2318" s="25">
        <f t="shared" si="72"/>
        <v>1</v>
      </c>
      <c r="H2318" s="25">
        <f>VLOOKUP(F2318,Table!$A$2:$C$121,2,0)</f>
        <v>1</v>
      </c>
      <c r="I2318" s="26">
        <f>VLOOKUP(F2318,Table!$A$2:$C$121,3,0)</f>
        <v>4</v>
      </c>
      <c r="J2318" s="17" t="s">
        <v>12032</v>
      </c>
      <c r="K2318" s="25" t="str">
        <f>LEFT(J2318,MIN(FIND({0,1,2,3,4,5,6,7,8,9},ASC(J2318)&amp;1234567890))-1)</f>
        <v>Hg</v>
      </c>
      <c r="L2318" s="25">
        <f t="shared" si="73"/>
        <v>6</v>
      </c>
      <c r="M2318" s="25">
        <f>VLOOKUP(K2318,Table!$A$2:$C$121,2,0)</f>
        <v>12</v>
      </c>
      <c r="N2318" s="26">
        <f>VLOOKUP(K2318,Table!$A$2:$C$121,3,0)</f>
        <v>6</v>
      </c>
      <c r="O2318" s="13" t="str">
        <f>VLOOKUP(A2318,Table!$U$1:$V$230,2,0)</f>
        <v>Orthorhombic</v>
      </c>
      <c r="P2318" s="1"/>
    </row>
    <row r="2319" spans="1:16">
      <c r="A2319" s="12">
        <v>62</v>
      </c>
      <c r="B2319" s="12">
        <v>428424</v>
      </c>
      <c r="C2319" s="12" t="s">
        <v>2293</v>
      </c>
      <c r="D2319" s="12" t="s">
        <v>3011</v>
      </c>
      <c r="E2319" s="17" t="s">
        <v>11371</v>
      </c>
      <c r="F2319" s="25" t="str">
        <f>LEFT(E2319,MIN(FIND({0,1,2,3,4,5,6,7,8,9},ASC(E2319)&amp;1234567890))-1)</f>
        <v>Ce</v>
      </c>
      <c r="G2319" s="25">
        <f t="shared" si="72"/>
        <v>2</v>
      </c>
      <c r="H2319" s="25">
        <f>VLOOKUP(F2319,Table!$A$2:$C$121,2,0)</f>
        <v>3</v>
      </c>
      <c r="I2319" s="26">
        <f>VLOOKUP(F2319,Table!$A$2:$C$121,3,0)</f>
        <v>6</v>
      </c>
      <c r="J2319" s="17" t="s">
        <v>36</v>
      </c>
      <c r="K2319" s="25" t="str">
        <f>LEFT(J2319,MIN(FIND({0,1,2,3,4,5,6,7,8,9},ASC(J2319)&amp;1234567890))-1)</f>
        <v>Te</v>
      </c>
      <c r="L2319" s="25">
        <f t="shared" si="73"/>
        <v>3</v>
      </c>
      <c r="M2319" s="25">
        <f>VLOOKUP(K2319,Table!$A$2:$C$121,2,0)</f>
        <v>16</v>
      </c>
      <c r="N2319" s="26">
        <f>VLOOKUP(K2319,Table!$A$2:$C$121,3,0)</f>
        <v>5</v>
      </c>
      <c r="O2319" s="13" t="str">
        <f>VLOOKUP(A2319,Table!$U$1:$V$230,2,0)</f>
        <v>Orthorhombic</v>
      </c>
      <c r="P2319" s="1"/>
    </row>
    <row r="2320" spans="1:16">
      <c r="A2320" s="12">
        <v>62</v>
      </c>
      <c r="B2320" s="12">
        <v>192985</v>
      </c>
      <c r="C2320" s="12" t="s">
        <v>2293</v>
      </c>
      <c r="D2320" s="12" t="s">
        <v>931</v>
      </c>
      <c r="E2320" s="17" t="s">
        <v>11462</v>
      </c>
      <c r="F2320" s="25" t="str">
        <f>LEFT(E2320,MIN(FIND({0,1,2,3,4,5,6,7,8,9},ASC(E2320)&amp;1234567890))-1)</f>
        <v>Ta</v>
      </c>
      <c r="G2320" s="25">
        <f t="shared" si="72"/>
        <v>3</v>
      </c>
      <c r="H2320" s="25">
        <f>VLOOKUP(F2320,Table!$A$2:$C$121,2,0)</f>
        <v>5</v>
      </c>
      <c r="I2320" s="26">
        <f>VLOOKUP(F2320,Table!$A$2:$C$121,3,0)</f>
        <v>6</v>
      </c>
      <c r="J2320" s="17" t="s">
        <v>11463</v>
      </c>
      <c r="K2320" s="25" t="str">
        <f>LEFT(J2320,MIN(FIND({0,1,2,3,4,5,6,7,8,9},ASC(J2320)&amp;1234567890))-1)</f>
        <v>N</v>
      </c>
      <c r="L2320" s="25">
        <f t="shared" si="73"/>
        <v>5</v>
      </c>
      <c r="M2320" s="25">
        <f>VLOOKUP(K2320,Table!$A$2:$C$121,2,0)</f>
        <v>15</v>
      </c>
      <c r="N2320" s="26">
        <f>VLOOKUP(K2320,Table!$A$2:$C$121,3,0)</f>
        <v>2</v>
      </c>
      <c r="O2320" s="13" t="str">
        <f>VLOOKUP(A2320,Table!$U$1:$V$230,2,0)</f>
        <v>Orthorhombic</v>
      </c>
      <c r="P2320" s="1"/>
    </row>
    <row r="2321" spans="1:16">
      <c r="A2321" s="12">
        <v>62</v>
      </c>
      <c r="B2321" s="12">
        <v>238501</v>
      </c>
      <c r="C2321" s="12" t="s">
        <v>2293</v>
      </c>
      <c r="D2321" s="12" t="s">
        <v>3012</v>
      </c>
      <c r="E2321" s="17" t="s">
        <v>11943</v>
      </c>
      <c r="F2321" s="25" t="str">
        <f>LEFT(E2321,MIN(FIND({0,1,2,3,4,5,6,7,8,9},ASC(E2321)&amp;1234567890))-1)</f>
        <v>Pb</v>
      </c>
      <c r="G2321" s="25">
        <f t="shared" si="72"/>
        <v>4</v>
      </c>
      <c r="H2321" s="25">
        <f>VLOOKUP(F2321,Table!$A$2:$C$121,2,0)</f>
        <v>14</v>
      </c>
      <c r="I2321" s="26">
        <f>VLOOKUP(F2321,Table!$A$2:$C$121,3,0)</f>
        <v>6</v>
      </c>
      <c r="J2321" s="17" t="s">
        <v>581</v>
      </c>
      <c r="K2321" s="25" t="str">
        <f>LEFT(J2321,MIN(FIND({0,1,2,3,4,5,6,7,8,9},ASC(J2321)&amp;1234567890))-1)</f>
        <v>Se</v>
      </c>
      <c r="L2321" s="25">
        <f t="shared" si="73"/>
        <v>4</v>
      </c>
      <c r="M2321" s="25">
        <f>VLOOKUP(K2321,Table!$A$2:$C$121,2,0)</f>
        <v>16</v>
      </c>
      <c r="N2321" s="26">
        <f>VLOOKUP(K2321,Table!$A$2:$C$121,3,0)</f>
        <v>4</v>
      </c>
      <c r="O2321" s="13" t="str">
        <f>VLOOKUP(A2321,Table!$U$1:$V$230,2,0)</f>
        <v>Orthorhombic</v>
      </c>
      <c r="P2321" s="1"/>
    </row>
    <row r="2322" spans="1:16">
      <c r="A2322" s="12">
        <v>62</v>
      </c>
      <c r="B2322" s="12">
        <v>238591</v>
      </c>
      <c r="C2322" s="12" t="s">
        <v>2293</v>
      </c>
      <c r="D2322" s="12" t="s">
        <v>3013</v>
      </c>
      <c r="E2322" s="17" t="s">
        <v>355</v>
      </c>
      <c r="F2322" s="25" t="str">
        <f>LEFT(E2322,MIN(FIND({0,1,2,3,4,5,6,7,8,9},ASC(E2322)&amp;1234567890))-1)</f>
        <v>Mn</v>
      </c>
      <c r="G2322" s="25">
        <f t="shared" si="72"/>
        <v>1</v>
      </c>
      <c r="H2322" s="25">
        <f>VLOOKUP(F2322,Table!$A$2:$C$121,2,0)</f>
        <v>7</v>
      </c>
      <c r="I2322" s="26">
        <f>VLOOKUP(F2322,Table!$A$2:$C$121,3,0)</f>
        <v>4</v>
      </c>
      <c r="J2322" s="17" t="s">
        <v>379</v>
      </c>
      <c r="K2322" s="25" t="str">
        <f>LEFT(J2322,MIN(FIND({0,1,2,3,4,5,6,7,8,9},ASC(J2322)&amp;1234567890))-1)</f>
        <v>S</v>
      </c>
      <c r="L2322" s="25">
        <f t="shared" si="73"/>
        <v>1</v>
      </c>
      <c r="M2322" s="25">
        <f>VLOOKUP(K2322,Table!$A$2:$C$121,2,0)</f>
        <v>16</v>
      </c>
      <c r="N2322" s="26">
        <f>VLOOKUP(K2322,Table!$A$2:$C$121,3,0)</f>
        <v>3</v>
      </c>
      <c r="O2322" s="13" t="str">
        <f>VLOOKUP(A2322,Table!$U$1:$V$230,2,0)</f>
        <v>Orthorhombic</v>
      </c>
      <c r="P2322" s="1"/>
    </row>
    <row r="2323" spans="1:16">
      <c r="A2323" s="12">
        <v>62</v>
      </c>
      <c r="B2323" s="12">
        <v>424202</v>
      </c>
      <c r="C2323" s="12" t="s">
        <v>2293</v>
      </c>
      <c r="D2323" s="12" t="s">
        <v>1601</v>
      </c>
      <c r="E2323" s="17" t="s">
        <v>544</v>
      </c>
      <c r="F2323" s="25" t="str">
        <f>LEFT(E2323,MIN(FIND({0,1,2,3,4,5,6,7,8,9},ASC(E2323)&amp;1234567890))-1)</f>
        <v>Ge</v>
      </c>
      <c r="G2323" s="25">
        <f t="shared" si="72"/>
        <v>1</v>
      </c>
      <c r="H2323" s="25">
        <f>VLOOKUP(F2323,Table!$A$2:$C$121,2,0)</f>
        <v>14</v>
      </c>
      <c r="I2323" s="26">
        <f>VLOOKUP(F2323,Table!$A$2:$C$121,3,0)</f>
        <v>4</v>
      </c>
      <c r="J2323" s="17" t="s">
        <v>11632</v>
      </c>
      <c r="K2323" s="25" t="str">
        <f>LEFT(J2323,MIN(FIND({0,1,2,3,4,5,6,7,8,9},ASC(J2323)&amp;1234567890))-1)</f>
        <v>F</v>
      </c>
      <c r="L2323" s="25">
        <f t="shared" si="73"/>
        <v>2</v>
      </c>
      <c r="M2323" s="25">
        <f>VLOOKUP(K2323,Table!$A$2:$C$121,2,0)</f>
        <v>17</v>
      </c>
      <c r="N2323" s="26">
        <f>VLOOKUP(K2323,Table!$A$2:$C$121,3,0)</f>
        <v>2</v>
      </c>
      <c r="O2323" s="13" t="str">
        <f>VLOOKUP(A2323,Table!$U$1:$V$230,2,0)</f>
        <v>Orthorhombic</v>
      </c>
      <c r="P2323" s="1"/>
    </row>
    <row r="2324" spans="1:16">
      <c r="A2324" s="12">
        <v>62</v>
      </c>
      <c r="B2324" s="12">
        <v>430183</v>
      </c>
      <c r="C2324" s="12" t="s">
        <v>2295</v>
      </c>
      <c r="D2324" s="12" t="s">
        <v>3014</v>
      </c>
      <c r="E2324" s="17" t="s">
        <v>371</v>
      </c>
      <c r="F2324" s="25" t="str">
        <f>LEFT(E2324,MIN(FIND({0,1,2,3,4,5,6,7,8,9},ASC(E2324)&amp;1234567890))-1)</f>
        <v>O</v>
      </c>
      <c r="G2324" s="25">
        <f t="shared" si="72"/>
        <v>1</v>
      </c>
      <c r="H2324" s="25">
        <f>VLOOKUP(F2324,Table!$A$2:$C$121,2,0)</f>
        <v>16</v>
      </c>
      <c r="I2324" s="26">
        <f>VLOOKUP(F2324,Table!$A$2:$C$121,3,0)</f>
        <v>2</v>
      </c>
      <c r="J2324" s="17" t="s">
        <v>11632</v>
      </c>
      <c r="K2324" s="25" t="str">
        <f>LEFT(J2324,MIN(FIND({0,1,2,3,4,5,6,7,8,9},ASC(J2324)&amp;1234567890))-1)</f>
        <v>F</v>
      </c>
      <c r="L2324" s="25">
        <f t="shared" si="73"/>
        <v>2</v>
      </c>
      <c r="M2324" s="25">
        <f>VLOOKUP(K2324,Table!$A$2:$C$121,2,0)</f>
        <v>17</v>
      </c>
      <c r="N2324" s="26">
        <f>VLOOKUP(K2324,Table!$A$2:$C$121,3,0)</f>
        <v>2</v>
      </c>
      <c r="O2324" s="13" t="str">
        <f>VLOOKUP(A2324,Table!$U$1:$V$230,2,0)</f>
        <v>Orthorhombic</v>
      </c>
      <c r="P2324" s="1"/>
    </row>
    <row r="2325" spans="1:16">
      <c r="A2325" s="12">
        <v>63</v>
      </c>
      <c r="B2325" s="12">
        <v>350</v>
      </c>
      <c r="C2325" s="12" t="s">
        <v>3015</v>
      </c>
      <c r="D2325" s="12" t="s">
        <v>3016</v>
      </c>
      <c r="E2325" s="17" t="s">
        <v>591</v>
      </c>
      <c r="F2325" s="25" t="str">
        <f>LEFT(E2325,MIN(FIND({0,1,2,3,4,5,6,7,8,9},ASC(E2325)&amp;1234567890))-1)</f>
        <v>Pd</v>
      </c>
      <c r="G2325" s="25">
        <f t="shared" si="72"/>
        <v>5</v>
      </c>
      <c r="H2325" s="25">
        <f>VLOOKUP(F2325,Table!$A$2:$C$121,2,0)</f>
        <v>10</v>
      </c>
      <c r="I2325" s="26">
        <f>VLOOKUP(F2325,Table!$A$2:$C$121,3,0)</f>
        <v>5</v>
      </c>
      <c r="J2325" s="17" t="s">
        <v>12048</v>
      </c>
      <c r="K2325" s="25" t="str">
        <f>LEFT(J2325,MIN(FIND({0,1,2,3,4,5,6,7,8,9},ASC(J2325)&amp;1234567890))-1)</f>
        <v>Pu</v>
      </c>
      <c r="L2325" s="25">
        <f t="shared" si="73"/>
        <v>3</v>
      </c>
      <c r="M2325" s="25">
        <f>VLOOKUP(K2325,Table!$A$2:$C$121,2,0)</f>
        <v>3</v>
      </c>
      <c r="N2325" s="26">
        <f>VLOOKUP(K2325,Table!$A$2:$C$121,3,0)</f>
        <v>7</v>
      </c>
      <c r="O2325" s="13" t="str">
        <f>VLOOKUP(A2325,Table!$U$1:$V$230,2,0)</f>
        <v>Orthorhombic</v>
      </c>
      <c r="P2325" s="1"/>
    </row>
    <row r="2326" spans="1:16">
      <c r="A2326" s="12">
        <v>63</v>
      </c>
      <c r="B2326" s="12">
        <v>1851</v>
      </c>
      <c r="C2326" s="12" t="s">
        <v>3017</v>
      </c>
      <c r="D2326" s="12" t="s">
        <v>3018</v>
      </c>
      <c r="E2326" s="17" t="s">
        <v>343</v>
      </c>
      <c r="F2326" s="25" t="str">
        <f>LEFT(E2326,MIN(FIND({0,1,2,3,4,5,6,7,8,9},ASC(E2326)&amp;1234567890))-1)</f>
        <v>U</v>
      </c>
      <c r="G2326" s="25">
        <f t="shared" si="72"/>
        <v>1</v>
      </c>
      <c r="H2326" s="25">
        <f>VLOOKUP(F2326,Table!$A$2:$C$121,2,0)</f>
        <v>3</v>
      </c>
      <c r="I2326" s="26">
        <f>VLOOKUP(F2326,Table!$A$2:$C$121,3,0)</f>
        <v>7</v>
      </c>
      <c r="J2326" s="17" t="s">
        <v>11582</v>
      </c>
      <c r="K2326" s="25" t="str">
        <f>LEFT(J2326,MIN(FIND({0,1,2,3,4,5,6,7,8,9},ASC(J2326)&amp;1234567890))-1)</f>
        <v>I</v>
      </c>
      <c r="L2326" s="25">
        <f t="shared" si="73"/>
        <v>3</v>
      </c>
      <c r="M2326" s="25">
        <f>VLOOKUP(K2326,Table!$A$2:$C$121,2,0)</f>
        <v>17</v>
      </c>
      <c r="N2326" s="26">
        <f>VLOOKUP(K2326,Table!$A$2:$C$121,3,0)</f>
        <v>5</v>
      </c>
      <c r="O2326" s="13" t="str">
        <f>VLOOKUP(A2326,Table!$U$1:$V$230,2,0)</f>
        <v>Orthorhombic</v>
      </c>
      <c r="P2326" s="1"/>
    </row>
    <row r="2327" spans="1:16">
      <c r="A2327" s="12">
        <v>63</v>
      </c>
      <c r="B2327" s="12">
        <v>2430</v>
      </c>
      <c r="C2327" s="12" t="s">
        <v>3015</v>
      </c>
      <c r="D2327" s="12" t="s">
        <v>1752</v>
      </c>
      <c r="E2327" s="17" t="s">
        <v>11286</v>
      </c>
      <c r="F2327" s="25" t="str">
        <f>LEFT(E2327,MIN(FIND({0,1,2,3,4,5,6,7,8,9},ASC(E2327)&amp;1234567890))-1)</f>
        <v>In</v>
      </c>
      <c r="G2327" s="25">
        <f t="shared" si="72"/>
        <v>1</v>
      </c>
      <c r="H2327" s="25">
        <f>VLOOKUP(F2327,Table!$A$2:$C$121,2,0)</f>
        <v>13</v>
      </c>
      <c r="I2327" s="26">
        <f>VLOOKUP(F2327,Table!$A$2:$C$121,3,0)</f>
        <v>5</v>
      </c>
      <c r="J2327" s="17" t="s">
        <v>11343</v>
      </c>
      <c r="K2327" s="25" t="str">
        <f>LEFT(J2327,MIN(FIND({0,1,2,3,4,5,6,7,8,9},ASC(J2327)&amp;1234567890))-1)</f>
        <v>Cl</v>
      </c>
      <c r="L2327" s="25">
        <f t="shared" si="73"/>
        <v>1</v>
      </c>
      <c r="M2327" s="25">
        <f>VLOOKUP(K2327,Table!$A$2:$C$121,2,0)</f>
        <v>17</v>
      </c>
      <c r="N2327" s="26">
        <f>VLOOKUP(K2327,Table!$A$2:$C$121,3,0)</f>
        <v>3</v>
      </c>
      <c r="O2327" s="13" t="str">
        <f>VLOOKUP(A2327,Table!$U$1:$V$230,2,0)</f>
        <v>Orthorhombic</v>
      </c>
      <c r="P2327" s="1"/>
    </row>
    <row r="2328" spans="1:16">
      <c r="A2328" s="12">
        <v>63</v>
      </c>
      <c r="B2328" s="12">
        <v>2834</v>
      </c>
      <c r="C2328" s="12" t="s">
        <v>3015</v>
      </c>
      <c r="D2328" s="12" t="s">
        <v>3020</v>
      </c>
      <c r="E2328" s="17" t="s">
        <v>11542</v>
      </c>
      <c r="F2328" s="25" t="str">
        <f>LEFT(E2328,MIN(FIND({0,1,2,3,4,5,6,7,8,9},ASC(E2328)&amp;1234567890))-1)</f>
        <v>Er</v>
      </c>
      <c r="G2328" s="25">
        <f t="shared" si="72"/>
        <v>1</v>
      </c>
      <c r="H2328" s="25">
        <f>VLOOKUP(F2328,Table!$A$2:$C$121,2,0)</f>
        <v>3</v>
      </c>
      <c r="I2328" s="26">
        <f>VLOOKUP(F2328,Table!$A$2:$C$121,3,0)</f>
        <v>6</v>
      </c>
      <c r="J2328" s="17" t="s">
        <v>12049</v>
      </c>
      <c r="K2328" s="25" t="str">
        <f>LEFT(J2328,MIN(FIND({0,1,2,3,4,5,6,7,8,9},ASC(J2328)&amp;1234567890))-1)</f>
        <v>Cd</v>
      </c>
      <c r="L2328" s="25">
        <f t="shared" si="73"/>
        <v>3</v>
      </c>
      <c r="M2328" s="25">
        <f>VLOOKUP(K2328,Table!$A$2:$C$121,2,0)</f>
        <v>12</v>
      </c>
      <c r="N2328" s="26">
        <f>VLOOKUP(K2328,Table!$A$2:$C$121,3,0)</f>
        <v>5</v>
      </c>
      <c r="O2328" s="13" t="str">
        <f>VLOOKUP(A2328,Table!$U$1:$V$230,2,0)</f>
        <v>Orthorhombic</v>
      </c>
      <c r="P2328" s="1"/>
    </row>
    <row r="2329" spans="1:16">
      <c r="A2329" s="12">
        <v>63</v>
      </c>
      <c r="B2329" s="12">
        <v>2835</v>
      </c>
      <c r="C2329" s="12" t="s">
        <v>3015</v>
      </c>
      <c r="D2329" s="12" t="s">
        <v>3021</v>
      </c>
      <c r="E2329" s="17" t="s">
        <v>11336</v>
      </c>
      <c r="F2329" s="25" t="str">
        <f>LEFT(E2329,MIN(FIND({0,1,2,3,4,5,6,7,8,9},ASC(E2329)&amp;1234567890))-1)</f>
        <v>Y</v>
      </c>
      <c r="G2329" s="25">
        <f t="shared" si="72"/>
        <v>1</v>
      </c>
      <c r="H2329" s="25">
        <f>VLOOKUP(F2329,Table!$A$2:$C$121,2,0)</f>
        <v>3</v>
      </c>
      <c r="I2329" s="26">
        <f>VLOOKUP(F2329,Table!$A$2:$C$121,3,0)</f>
        <v>5</v>
      </c>
      <c r="J2329" s="17" t="s">
        <v>12049</v>
      </c>
      <c r="K2329" s="25" t="str">
        <f>LEFT(J2329,MIN(FIND({0,1,2,3,4,5,6,7,8,9},ASC(J2329)&amp;1234567890))-1)</f>
        <v>Cd</v>
      </c>
      <c r="L2329" s="25">
        <f t="shared" si="73"/>
        <v>3</v>
      </c>
      <c r="M2329" s="25">
        <f>VLOOKUP(K2329,Table!$A$2:$C$121,2,0)</f>
        <v>12</v>
      </c>
      <c r="N2329" s="26">
        <f>VLOOKUP(K2329,Table!$A$2:$C$121,3,0)</f>
        <v>5</v>
      </c>
      <c r="O2329" s="13" t="str">
        <f>VLOOKUP(A2329,Table!$U$1:$V$230,2,0)</f>
        <v>Orthorhombic</v>
      </c>
      <c r="P2329" s="1"/>
    </row>
    <row r="2330" spans="1:16">
      <c r="A2330" s="12">
        <v>63</v>
      </c>
      <c r="B2330" s="12">
        <v>9731</v>
      </c>
      <c r="C2330" s="12" t="s">
        <v>3015</v>
      </c>
      <c r="D2330" s="12" t="s">
        <v>3022</v>
      </c>
      <c r="E2330" s="17" t="s">
        <v>12040</v>
      </c>
      <c r="F2330" s="25" t="str">
        <f>LEFT(E2330,MIN(FIND({0,1,2,3,4,5,6,7,8,9},ASC(E2330)&amp;1234567890))-1)</f>
        <v>Ga</v>
      </c>
      <c r="G2330" s="25">
        <f t="shared" si="72"/>
        <v>0.9</v>
      </c>
      <c r="H2330" s="25">
        <f>VLOOKUP(F2330,Table!$A$2:$C$121,2,0)</f>
        <v>13</v>
      </c>
      <c r="I2330" s="26">
        <f>VLOOKUP(F2330,Table!$A$2:$C$121,3,0)</f>
        <v>4</v>
      </c>
      <c r="J2330" s="17" t="s">
        <v>12050</v>
      </c>
      <c r="K2330" s="25" t="str">
        <f>LEFT(J2330,MIN(FIND({0,1,2,3,4,5,6,7,8,9},ASC(J2330)&amp;1234567890))-1)</f>
        <v>In</v>
      </c>
      <c r="L2330" s="25">
        <f t="shared" si="73"/>
        <v>0.1</v>
      </c>
      <c r="M2330" s="25">
        <f>VLOOKUP(K2330,Table!$A$2:$C$121,2,0)</f>
        <v>13</v>
      </c>
      <c r="N2330" s="26">
        <f>VLOOKUP(K2330,Table!$A$2:$C$121,3,0)</f>
        <v>5</v>
      </c>
      <c r="O2330" s="13" t="str">
        <f>VLOOKUP(A2330,Table!$U$1:$V$230,2,0)</f>
        <v>Orthorhombic</v>
      </c>
      <c r="P2330" s="1"/>
    </row>
    <row r="2331" spans="1:16">
      <c r="A2331" s="12">
        <v>63</v>
      </c>
      <c r="B2331" s="12">
        <v>10291</v>
      </c>
      <c r="C2331" s="12" t="s">
        <v>3015</v>
      </c>
      <c r="D2331" s="12" t="s">
        <v>3023</v>
      </c>
      <c r="E2331" s="17" t="s">
        <v>11552</v>
      </c>
      <c r="F2331" s="25" t="str">
        <f>LEFT(E2331,MIN(FIND({0,1,2,3,4,5,6,7,8,9},ASC(E2331)&amp;1234567890))-1)</f>
        <v>Cf</v>
      </c>
      <c r="G2331" s="25">
        <f t="shared" si="72"/>
        <v>1</v>
      </c>
      <c r="H2331" s="25">
        <f>VLOOKUP(F2331,Table!$A$2:$C$121,2,0)</f>
        <v>3</v>
      </c>
      <c r="I2331" s="26">
        <f>VLOOKUP(F2331,Table!$A$2:$C$121,3,0)</f>
        <v>7</v>
      </c>
      <c r="J2331" s="17" t="s">
        <v>367</v>
      </c>
      <c r="K2331" s="25" t="str">
        <f>LEFT(J2331,MIN(FIND({0,1,2,3,4,5,6,7,8,9},ASC(J2331)&amp;1234567890))-1)</f>
        <v>Cl</v>
      </c>
      <c r="L2331" s="25">
        <f t="shared" si="73"/>
        <v>3</v>
      </c>
      <c r="M2331" s="25">
        <f>VLOOKUP(K2331,Table!$A$2:$C$121,2,0)</f>
        <v>17</v>
      </c>
      <c r="N2331" s="26">
        <f>VLOOKUP(K2331,Table!$A$2:$C$121,3,0)</f>
        <v>3</v>
      </c>
      <c r="O2331" s="13" t="str">
        <f>VLOOKUP(A2331,Table!$U$1:$V$230,2,0)</f>
        <v>Orthorhombic</v>
      </c>
      <c r="P2331" s="1"/>
    </row>
    <row r="2332" spans="1:16">
      <c r="A2332" s="12">
        <v>63</v>
      </c>
      <c r="B2332" s="12">
        <v>14121</v>
      </c>
      <c r="C2332" s="12" t="s">
        <v>3019</v>
      </c>
      <c r="D2332" s="12" t="s">
        <v>3024</v>
      </c>
      <c r="E2332" s="17" t="s">
        <v>11414</v>
      </c>
      <c r="F2332" s="25" t="str">
        <f>LEFT(E2332,MIN(FIND({0,1,2,3,4,5,6,7,8,9},ASC(E2332)&amp;1234567890))-1)</f>
        <v>H</v>
      </c>
      <c r="G2332" s="25">
        <f t="shared" si="72"/>
        <v>1</v>
      </c>
      <c r="H2332" s="25">
        <f>VLOOKUP(F2332,Table!$A$2:$C$121,2,0)</f>
        <v>1</v>
      </c>
      <c r="I2332" s="26">
        <f>VLOOKUP(F2332,Table!$A$2:$C$121,3,0)</f>
        <v>1</v>
      </c>
      <c r="J2332" s="17" t="s">
        <v>11679</v>
      </c>
      <c r="K2332" s="25" t="str">
        <f>LEFT(J2332,MIN(FIND({0,1,2,3,4,5,6,7,8,9},ASC(J2332)&amp;1234567890))-1)</f>
        <v>F</v>
      </c>
      <c r="L2332" s="25">
        <f t="shared" si="73"/>
        <v>1</v>
      </c>
      <c r="M2332" s="25">
        <f>VLOOKUP(K2332,Table!$A$2:$C$121,2,0)</f>
        <v>17</v>
      </c>
      <c r="N2332" s="26">
        <f>VLOOKUP(K2332,Table!$A$2:$C$121,3,0)</f>
        <v>2</v>
      </c>
      <c r="O2332" s="13" t="str">
        <f>VLOOKUP(A2332,Table!$U$1:$V$230,2,0)</f>
        <v>Orthorhombic</v>
      </c>
      <c r="P2332" s="1"/>
    </row>
    <row r="2333" spans="1:16">
      <c r="A2333" s="12">
        <v>63</v>
      </c>
      <c r="B2333" s="12">
        <v>14382</v>
      </c>
      <c r="C2333" s="12" t="s">
        <v>3025</v>
      </c>
      <c r="D2333" s="12" t="s">
        <v>3026</v>
      </c>
      <c r="E2333" s="17" t="s">
        <v>424</v>
      </c>
      <c r="F2333" s="25" t="str">
        <f>LEFT(E2333,MIN(FIND({0,1,2,3,4,5,6,7,8,9},ASC(E2333)&amp;1234567890))-1)</f>
        <v>Rh</v>
      </c>
      <c r="G2333" s="25">
        <f t="shared" si="72"/>
        <v>3</v>
      </c>
      <c r="H2333" s="25">
        <f>VLOOKUP(F2333,Table!$A$2:$C$121,2,0)</f>
        <v>9</v>
      </c>
      <c r="I2333" s="26">
        <f>VLOOKUP(F2333,Table!$A$2:$C$121,3,0)</f>
        <v>5</v>
      </c>
      <c r="J2333" s="17" t="s">
        <v>73</v>
      </c>
      <c r="K2333" s="25" t="str">
        <f>LEFT(J2333,MIN(FIND({0,1,2,3,4,5,6,7,8,9},ASC(J2333)&amp;1234567890))-1)</f>
        <v>Te</v>
      </c>
      <c r="L2333" s="25">
        <f t="shared" si="73"/>
        <v>2</v>
      </c>
      <c r="M2333" s="25">
        <f>VLOOKUP(K2333,Table!$A$2:$C$121,2,0)</f>
        <v>16</v>
      </c>
      <c r="N2333" s="26">
        <f>VLOOKUP(K2333,Table!$A$2:$C$121,3,0)</f>
        <v>5</v>
      </c>
      <c r="O2333" s="13" t="str">
        <f>VLOOKUP(A2333,Table!$U$1:$V$230,2,0)</f>
        <v>Orthorhombic</v>
      </c>
      <c r="P2333" s="1"/>
    </row>
    <row r="2334" spans="1:16">
      <c r="A2334" s="12">
        <v>63</v>
      </c>
      <c r="B2334" s="12">
        <v>15032</v>
      </c>
      <c r="C2334" s="12" t="s">
        <v>3015</v>
      </c>
      <c r="D2334" s="12" t="s">
        <v>3027</v>
      </c>
      <c r="E2334" s="17" t="s">
        <v>12051</v>
      </c>
      <c r="F2334" s="25" t="str">
        <f>LEFT(E2334,MIN(FIND({0,1,2,3,4,5,6,7,8,9},ASC(E2334)&amp;1234567890))-1)</f>
        <v>Nb</v>
      </c>
      <c r="G2334" s="25">
        <f t="shared" si="72"/>
        <v>4</v>
      </c>
      <c r="H2334" s="25">
        <f>VLOOKUP(F2334,Table!$A$2:$C$121,2,0)</f>
        <v>5</v>
      </c>
      <c r="I2334" s="26">
        <f>VLOOKUP(F2334,Table!$A$2:$C$121,3,0)</f>
        <v>5</v>
      </c>
      <c r="J2334" s="17" t="s">
        <v>331</v>
      </c>
      <c r="K2334" s="25" t="str">
        <f>LEFT(J2334,MIN(FIND({0,1,2,3,4,5,6,7,8,9},ASC(J2334)&amp;1234567890))-1)</f>
        <v>As</v>
      </c>
      <c r="L2334" s="25">
        <f t="shared" si="73"/>
        <v>3</v>
      </c>
      <c r="M2334" s="25">
        <f>VLOOKUP(K2334,Table!$A$2:$C$121,2,0)</f>
        <v>15</v>
      </c>
      <c r="N2334" s="26">
        <f>VLOOKUP(K2334,Table!$A$2:$C$121,3,0)</f>
        <v>4</v>
      </c>
      <c r="O2334" s="13" t="str">
        <f>VLOOKUP(A2334,Table!$U$1:$V$230,2,0)</f>
        <v>Orthorhombic</v>
      </c>
      <c r="P2334" s="1"/>
    </row>
    <row r="2335" spans="1:16">
      <c r="A2335" s="12">
        <v>63</v>
      </c>
      <c r="B2335" s="12">
        <v>15051</v>
      </c>
      <c r="C2335" s="12" t="s">
        <v>3015</v>
      </c>
      <c r="D2335" s="12" t="s">
        <v>3028</v>
      </c>
      <c r="E2335" s="17" t="s">
        <v>426</v>
      </c>
      <c r="F2335" s="25" t="str">
        <f>LEFT(E2335,MIN(FIND({0,1,2,3,4,5,6,7,8,9},ASC(E2335)&amp;1234567890))-1)</f>
        <v>Hf</v>
      </c>
      <c r="G2335" s="25">
        <f t="shared" si="72"/>
        <v>1</v>
      </c>
      <c r="H2335" s="25">
        <f>VLOOKUP(F2335,Table!$A$2:$C$121,2,0)</f>
        <v>4</v>
      </c>
      <c r="I2335" s="26">
        <f>VLOOKUP(F2335,Table!$A$2:$C$121,3,0)</f>
        <v>6</v>
      </c>
      <c r="J2335" s="17" t="s">
        <v>11429</v>
      </c>
      <c r="K2335" s="25" t="str">
        <f>LEFT(J2335,MIN(FIND({0,1,2,3,4,5,6,7,8,9},ASC(J2335)&amp;1234567890))-1)</f>
        <v>Te</v>
      </c>
      <c r="L2335" s="25">
        <f t="shared" si="73"/>
        <v>5</v>
      </c>
      <c r="M2335" s="25">
        <f>VLOOKUP(K2335,Table!$A$2:$C$121,2,0)</f>
        <v>16</v>
      </c>
      <c r="N2335" s="26">
        <f>VLOOKUP(K2335,Table!$A$2:$C$121,3,0)</f>
        <v>5</v>
      </c>
      <c r="O2335" s="13" t="str">
        <f>VLOOKUP(A2335,Table!$U$1:$V$230,2,0)</f>
        <v>Orthorhombic</v>
      </c>
      <c r="P2335" s="1"/>
    </row>
    <row r="2336" spans="1:16">
      <c r="A2336" s="12">
        <v>63</v>
      </c>
      <c r="B2336" s="12">
        <v>15077</v>
      </c>
      <c r="C2336" s="12" t="s">
        <v>3015</v>
      </c>
      <c r="D2336" s="12" t="s">
        <v>3029</v>
      </c>
      <c r="E2336" s="17" t="s">
        <v>592</v>
      </c>
      <c r="F2336" s="25" t="str">
        <f>LEFT(E2336,MIN(FIND({0,1,2,3,4,5,6,7,8,9},ASC(E2336)&amp;1234567890))-1)</f>
        <v>Ni</v>
      </c>
      <c r="G2336" s="25">
        <f t="shared" si="72"/>
        <v>5</v>
      </c>
      <c r="H2336" s="25">
        <f>VLOOKUP(F2336,Table!$A$2:$C$121,2,0)</f>
        <v>10</v>
      </c>
      <c r="I2336" s="26">
        <f>VLOOKUP(F2336,Table!$A$2:$C$121,3,0)</f>
        <v>4</v>
      </c>
      <c r="J2336" s="17" t="s">
        <v>11633</v>
      </c>
      <c r="K2336" s="25" t="str">
        <f>LEFT(J2336,MIN(FIND({0,1,2,3,4,5,6,7,8,9},ASC(J2336)&amp;1234567890))-1)</f>
        <v>Se</v>
      </c>
      <c r="L2336" s="25">
        <f t="shared" si="73"/>
        <v>5</v>
      </c>
      <c r="M2336" s="25">
        <f>VLOOKUP(K2336,Table!$A$2:$C$121,2,0)</f>
        <v>16</v>
      </c>
      <c r="N2336" s="26">
        <f>VLOOKUP(K2336,Table!$A$2:$C$121,3,0)</f>
        <v>4</v>
      </c>
      <c r="O2336" s="13" t="str">
        <f>VLOOKUP(A2336,Table!$U$1:$V$230,2,0)</f>
        <v>Orthorhombic</v>
      </c>
      <c r="P2336" s="1"/>
    </row>
    <row r="2337" spans="1:16">
      <c r="A2337" s="12">
        <v>63</v>
      </c>
      <c r="B2337" s="12">
        <v>16253</v>
      </c>
      <c r="C2337" s="12" t="s">
        <v>3015</v>
      </c>
      <c r="D2337" s="12" t="s">
        <v>931</v>
      </c>
      <c r="E2337" s="17" t="s">
        <v>11462</v>
      </c>
      <c r="F2337" s="25" t="str">
        <f>LEFT(E2337,MIN(FIND({0,1,2,3,4,5,6,7,8,9},ASC(E2337)&amp;1234567890))-1)</f>
        <v>Ta</v>
      </c>
      <c r="G2337" s="25">
        <f t="shared" si="72"/>
        <v>3</v>
      </c>
      <c r="H2337" s="25">
        <f>VLOOKUP(F2337,Table!$A$2:$C$121,2,0)</f>
        <v>5</v>
      </c>
      <c r="I2337" s="26">
        <f>VLOOKUP(F2337,Table!$A$2:$C$121,3,0)</f>
        <v>6</v>
      </c>
      <c r="J2337" s="17" t="s">
        <v>11463</v>
      </c>
      <c r="K2337" s="25" t="str">
        <f>LEFT(J2337,MIN(FIND({0,1,2,3,4,5,6,7,8,9},ASC(J2337)&amp;1234567890))-1)</f>
        <v>N</v>
      </c>
      <c r="L2337" s="25">
        <f t="shared" si="73"/>
        <v>5</v>
      </c>
      <c r="M2337" s="25">
        <f>VLOOKUP(K2337,Table!$A$2:$C$121,2,0)</f>
        <v>15</v>
      </c>
      <c r="N2337" s="26">
        <f>VLOOKUP(K2337,Table!$A$2:$C$121,3,0)</f>
        <v>2</v>
      </c>
      <c r="O2337" s="13" t="str">
        <f>VLOOKUP(A2337,Table!$U$1:$V$230,2,0)</f>
        <v>Orthorhombic</v>
      </c>
      <c r="P2337" s="1"/>
    </row>
    <row r="2338" spans="1:16">
      <c r="A2338" s="12">
        <v>63</v>
      </c>
      <c r="B2338" s="12">
        <v>16696</v>
      </c>
      <c r="C2338" s="12" t="s">
        <v>3015</v>
      </c>
      <c r="D2338" s="12" t="s">
        <v>3031</v>
      </c>
      <c r="E2338" s="17" t="s">
        <v>377</v>
      </c>
      <c r="F2338" s="25" t="str">
        <f>LEFT(E2338,MIN(FIND({0,1,2,3,4,5,6,7,8,9},ASC(E2338)&amp;1234567890))-1)</f>
        <v>Zr</v>
      </c>
      <c r="G2338" s="25">
        <f t="shared" si="72"/>
        <v>1</v>
      </c>
      <c r="H2338" s="25">
        <f>VLOOKUP(F2338,Table!$A$2:$C$121,2,0)</f>
        <v>4</v>
      </c>
      <c r="I2338" s="26">
        <f>VLOOKUP(F2338,Table!$A$2:$C$121,3,0)</f>
        <v>5</v>
      </c>
      <c r="J2338" s="17" t="s">
        <v>11461</v>
      </c>
      <c r="K2338" s="25" t="str">
        <f>LEFT(J2338,MIN(FIND({0,1,2,3,4,5,6,7,8,9},ASC(J2338)&amp;1234567890))-1)</f>
        <v>Ge</v>
      </c>
      <c r="L2338" s="25">
        <f t="shared" si="73"/>
        <v>2</v>
      </c>
      <c r="M2338" s="25">
        <f>VLOOKUP(K2338,Table!$A$2:$C$121,2,0)</f>
        <v>14</v>
      </c>
      <c r="N2338" s="26">
        <f>VLOOKUP(K2338,Table!$A$2:$C$121,3,0)</f>
        <v>4</v>
      </c>
      <c r="O2338" s="13" t="str">
        <f>VLOOKUP(A2338,Table!$U$1:$V$230,2,0)</f>
        <v>Orthorhombic</v>
      </c>
      <c r="P2338" s="1"/>
    </row>
    <row r="2339" spans="1:16">
      <c r="A2339" s="12">
        <v>63</v>
      </c>
      <c r="B2339" s="12">
        <v>16697</v>
      </c>
      <c r="C2339" s="12" t="s">
        <v>3015</v>
      </c>
      <c r="D2339" s="12" t="s">
        <v>3032</v>
      </c>
      <c r="E2339" s="17" t="s">
        <v>426</v>
      </c>
      <c r="F2339" s="25" t="str">
        <f>LEFT(E2339,MIN(FIND({0,1,2,3,4,5,6,7,8,9},ASC(E2339)&amp;1234567890))-1)</f>
        <v>Hf</v>
      </c>
      <c r="G2339" s="25">
        <f t="shared" si="72"/>
        <v>1</v>
      </c>
      <c r="H2339" s="25">
        <f>VLOOKUP(F2339,Table!$A$2:$C$121,2,0)</f>
        <v>4</v>
      </c>
      <c r="I2339" s="26">
        <f>VLOOKUP(F2339,Table!$A$2:$C$121,3,0)</f>
        <v>6</v>
      </c>
      <c r="J2339" s="17" t="s">
        <v>11546</v>
      </c>
      <c r="K2339" s="25" t="str">
        <f>LEFT(J2339,MIN(FIND({0,1,2,3,4,5,6,7,8,9},ASC(J2339)&amp;1234567890))-1)</f>
        <v>Si</v>
      </c>
      <c r="L2339" s="25">
        <f t="shared" si="73"/>
        <v>2</v>
      </c>
      <c r="M2339" s="25">
        <f>VLOOKUP(K2339,Table!$A$2:$C$121,2,0)</f>
        <v>14</v>
      </c>
      <c r="N2339" s="26">
        <f>VLOOKUP(K2339,Table!$A$2:$C$121,3,0)</f>
        <v>3</v>
      </c>
      <c r="O2339" s="13" t="str">
        <f>VLOOKUP(A2339,Table!$U$1:$V$230,2,0)</f>
        <v>Orthorhombic</v>
      </c>
      <c r="P2339" s="1"/>
    </row>
    <row r="2340" spans="1:16">
      <c r="A2340" s="12">
        <v>63</v>
      </c>
      <c r="B2340" s="12">
        <v>16698</v>
      </c>
      <c r="C2340" s="12" t="s">
        <v>3015</v>
      </c>
      <c r="D2340" s="12" t="s">
        <v>3033</v>
      </c>
      <c r="E2340" s="17" t="s">
        <v>426</v>
      </c>
      <c r="F2340" s="25" t="str">
        <f>LEFT(E2340,MIN(FIND({0,1,2,3,4,5,6,7,8,9},ASC(E2340)&amp;1234567890))-1)</f>
        <v>Hf</v>
      </c>
      <c r="G2340" s="25">
        <f t="shared" si="72"/>
        <v>1</v>
      </c>
      <c r="H2340" s="25">
        <f>VLOOKUP(F2340,Table!$A$2:$C$121,2,0)</f>
        <v>4</v>
      </c>
      <c r="I2340" s="26">
        <f>VLOOKUP(F2340,Table!$A$2:$C$121,3,0)</f>
        <v>6</v>
      </c>
      <c r="J2340" s="17" t="s">
        <v>11461</v>
      </c>
      <c r="K2340" s="25" t="str">
        <f>LEFT(J2340,MIN(FIND({0,1,2,3,4,5,6,7,8,9},ASC(J2340)&amp;1234567890))-1)</f>
        <v>Ge</v>
      </c>
      <c r="L2340" s="25">
        <f t="shared" si="73"/>
        <v>2</v>
      </c>
      <c r="M2340" s="25">
        <f>VLOOKUP(K2340,Table!$A$2:$C$121,2,0)</f>
        <v>14</v>
      </c>
      <c r="N2340" s="26">
        <f>VLOOKUP(K2340,Table!$A$2:$C$121,3,0)</f>
        <v>4</v>
      </c>
      <c r="O2340" s="13" t="str">
        <f>VLOOKUP(A2340,Table!$U$1:$V$230,2,0)</f>
        <v>Orthorhombic</v>
      </c>
      <c r="P2340" s="1"/>
    </row>
    <row r="2341" spans="1:16">
      <c r="A2341" s="12">
        <v>63</v>
      </c>
      <c r="B2341" s="12">
        <v>16772</v>
      </c>
      <c r="C2341" s="12" t="s">
        <v>3015</v>
      </c>
      <c r="D2341" s="12" t="s">
        <v>3034</v>
      </c>
      <c r="E2341" s="17" t="s">
        <v>377</v>
      </c>
      <c r="F2341" s="25" t="str">
        <f>LEFT(E2341,MIN(FIND({0,1,2,3,4,5,6,7,8,9},ASC(E2341)&amp;1234567890))-1)</f>
        <v>Zr</v>
      </c>
      <c r="G2341" s="25">
        <f t="shared" si="72"/>
        <v>1</v>
      </c>
      <c r="H2341" s="25">
        <f>VLOOKUP(F2341,Table!$A$2:$C$121,2,0)</f>
        <v>4</v>
      </c>
      <c r="I2341" s="26">
        <f>VLOOKUP(F2341,Table!$A$2:$C$121,3,0)</f>
        <v>5</v>
      </c>
      <c r="J2341" s="17" t="s">
        <v>11546</v>
      </c>
      <c r="K2341" s="25" t="str">
        <f>LEFT(J2341,MIN(FIND({0,1,2,3,4,5,6,7,8,9},ASC(J2341)&amp;1234567890))-1)</f>
        <v>Si</v>
      </c>
      <c r="L2341" s="25">
        <f t="shared" si="73"/>
        <v>2</v>
      </c>
      <c r="M2341" s="25">
        <f>VLOOKUP(K2341,Table!$A$2:$C$121,2,0)</f>
        <v>14</v>
      </c>
      <c r="N2341" s="26">
        <f>VLOOKUP(K2341,Table!$A$2:$C$121,3,0)</f>
        <v>3</v>
      </c>
      <c r="O2341" s="13" t="str">
        <f>VLOOKUP(A2341,Table!$U$1:$V$230,2,0)</f>
        <v>Orthorhombic</v>
      </c>
      <c r="P2341" s="1"/>
    </row>
    <row r="2342" spans="1:16">
      <c r="A2342" s="12">
        <v>63</v>
      </c>
      <c r="B2342" s="12">
        <v>14386</v>
      </c>
      <c r="C2342" s="12" t="s">
        <v>3015</v>
      </c>
      <c r="D2342" s="12" t="s">
        <v>2781</v>
      </c>
      <c r="E2342" s="17" t="s">
        <v>11542</v>
      </c>
      <c r="F2342" s="25" t="str">
        <f>LEFT(E2342,MIN(FIND({0,1,2,3,4,5,6,7,8,9},ASC(E2342)&amp;1234567890))-1)</f>
        <v>Er</v>
      </c>
      <c r="G2342" s="25">
        <f t="shared" si="72"/>
        <v>1</v>
      </c>
      <c r="H2342" s="25">
        <f>VLOOKUP(F2342,Table!$A$2:$C$121,2,0)</f>
        <v>3</v>
      </c>
      <c r="I2342" s="26">
        <f>VLOOKUP(F2342,Table!$A$2:$C$121,3,0)</f>
        <v>6</v>
      </c>
      <c r="J2342" s="17" t="s">
        <v>31</v>
      </c>
      <c r="K2342" s="25" t="str">
        <f>LEFT(J2342,MIN(FIND({0,1,2,3,4,5,6,7,8,9},ASC(J2342)&amp;1234567890))-1)</f>
        <v>Si</v>
      </c>
      <c r="L2342" s="25">
        <f t="shared" si="73"/>
        <v>1</v>
      </c>
      <c r="M2342" s="25">
        <f>VLOOKUP(K2342,Table!$A$2:$C$121,2,0)</f>
        <v>14</v>
      </c>
      <c r="N2342" s="26">
        <f>VLOOKUP(K2342,Table!$A$2:$C$121,3,0)</f>
        <v>3</v>
      </c>
      <c r="O2342" s="13" t="str">
        <f>VLOOKUP(A2342,Table!$U$1:$V$230,2,0)</f>
        <v>Orthorhombic</v>
      </c>
      <c r="P2342" s="1"/>
    </row>
    <row r="2343" spans="1:16">
      <c r="A2343" s="12">
        <v>63</v>
      </c>
      <c r="B2343" s="12">
        <v>22235</v>
      </c>
      <c r="C2343" s="12" t="s">
        <v>3015</v>
      </c>
      <c r="D2343" s="12" t="s">
        <v>3035</v>
      </c>
      <c r="E2343" s="17" t="s">
        <v>530</v>
      </c>
      <c r="F2343" s="25" t="str">
        <f>LEFT(E2343,MIN(FIND({0,1,2,3,4,5,6,7,8,9},ASC(E2343)&amp;1234567890))-1)</f>
        <v>Yb</v>
      </c>
      <c r="G2343" s="25">
        <f t="shared" si="72"/>
        <v>1</v>
      </c>
      <c r="H2343" s="25">
        <f>VLOOKUP(F2343,Table!$A$2:$C$121,2,0)</f>
        <v>3</v>
      </c>
      <c r="I2343" s="26">
        <f>VLOOKUP(F2343,Table!$A$2:$C$121,3,0)</f>
        <v>6</v>
      </c>
      <c r="J2343" s="17" t="s">
        <v>593</v>
      </c>
      <c r="K2343" s="25" t="str">
        <f>LEFT(J2343,MIN(FIND({0,1,2,3,4,5,6,7,8,9},ASC(J2343)&amp;1234567890))-1)</f>
        <v>Sb</v>
      </c>
      <c r="L2343" s="25">
        <f t="shared" si="73"/>
        <v>2</v>
      </c>
      <c r="M2343" s="25">
        <f>VLOOKUP(K2343,Table!$A$2:$C$121,2,0)</f>
        <v>15</v>
      </c>
      <c r="N2343" s="26">
        <f>VLOOKUP(K2343,Table!$A$2:$C$121,3,0)</f>
        <v>5</v>
      </c>
      <c r="O2343" s="13" t="str">
        <f>VLOOKUP(A2343,Table!$U$1:$V$230,2,0)</f>
        <v>Orthorhombic</v>
      </c>
      <c r="P2343" s="1"/>
    </row>
    <row r="2344" spans="1:16">
      <c r="A2344" s="12">
        <v>63</v>
      </c>
      <c r="B2344" s="12">
        <v>23126</v>
      </c>
      <c r="C2344" s="12" t="s">
        <v>3015</v>
      </c>
      <c r="D2344" s="12" t="s">
        <v>3036</v>
      </c>
      <c r="E2344" s="17" t="s">
        <v>11286</v>
      </c>
      <c r="F2344" s="25" t="str">
        <f>LEFT(E2344,MIN(FIND({0,1,2,3,4,5,6,7,8,9},ASC(E2344)&amp;1234567890))-1)</f>
        <v>In</v>
      </c>
      <c r="G2344" s="25">
        <f t="shared" si="72"/>
        <v>1</v>
      </c>
      <c r="H2344" s="25">
        <f>VLOOKUP(F2344,Table!$A$2:$C$121,2,0)</f>
        <v>13</v>
      </c>
      <c r="I2344" s="26">
        <f>VLOOKUP(F2344,Table!$A$2:$C$121,3,0)</f>
        <v>5</v>
      </c>
      <c r="J2344" s="17" t="s">
        <v>11344</v>
      </c>
      <c r="K2344" s="25" t="str">
        <f>LEFT(J2344,MIN(FIND({0,1,2,3,4,5,6,7,8,9},ASC(J2344)&amp;1234567890))-1)</f>
        <v>Br</v>
      </c>
      <c r="L2344" s="25">
        <f t="shared" si="73"/>
        <v>1</v>
      </c>
      <c r="M2344" s="25">
        <f>VLOOKUP(K2344,Table!$A$2:$C$121,2,0)</f>
        <v>17</v>
      </c>
      <c r="N2344" s="26">
        <f>VLOOKUP(K2344,Table!$A$2:$C$121,3,0)</f>
        <v>4</v>
      </c>
      <c r="O2344" s="13" t="str">
        <f>VLOOKUP(A2344,Table!$U$1:$V$230,2,0)</f>
        <v>Orthorhombic</v>
      </c>
      <c r="P2344" s="1"/>
    </row>
    <row r="2345" spans="1:16">
      <c r="A2345" s="12">
        <v>63</v>
      </c>
      <c r="B2345" s="12">
        <v>23787</v>
      </c>
      <c r="C2345" s="12" t="s">
        <v>3015</v>
      </c>
      <c r="D2345" s="12" t="s">
        <v>829</v>
      </c>
      <c r="E2345" s="17" t="s">
        <v>416</v>
      </c>
      <c r="F2345" s="25" t="str">
        <f>LEFT(E2345,MIN(FIND({0,1,2,3,4,5,6,7,8,9},ASC(E2345)&amp;1234567890))-1)</f>
        <v>V</v>
      </c>
      <c r="G2345" s="25">
        <f t="shared" si="72"/>
        <v>4</v>
      </c>
      <c r="H2345" s="25">
        <f>VLOOKUP(F2345,Table!$A$2:$C$121,2,0)</f>
        <v>5</v>
      </c>
      <c r="I2345" s="26">
        <f>VLOOKUP(F2345,Table!$A$2:$C$121,3,0)</f>
        <v>4</v>
      </c>
      <c r="J2345" s="17" t="s">
        <v>331</v>
      </c>
      <c r="K2345" s="25" t="str">
        <f>LEFT(J2345,MIN(FIND({0,1,2,3,4,5,6,7,8,9},ASC(J2345)&amp;1234567890))-1)</f>
        <v>As</v>
      </c>
      <c r="L2345" s="25">
        <f t="shared" si="73"/>
        <v>3</v>
      </c>
      <c r="M2345" s="25">
        <f>VLOOKUP(K2345,Table!$A$2:$C$121,2,0)</f>
        <v>15</v>
      </c>
      <c r="N2345" s="26">
        <f>VLOOKUP(K2345,Table!$A$2:$C$121,3,0)</f>
        <v>4</v>
      </c>
      <c r="O2345" s="13" t="str">
        <f>VLOOKUP(A2345,Table!$U$1:$V$230,2,0)</f>
        <v>Orthorhombic</v>
      </c>
      <c r="P2345" s="1"/>
    </row>
    <row r="2346" spans="1:16">
      <c r="A2346" s="12">
        <v>63</v>
      </c>
      <c r="B2346" s="12">
        <v>23973</v>
      </c>
      <c r="C2346" s="12" t="s">
        <v>3019</v>
      </c>
      <c r="D2346" s="12" t="s">
        <v>1847</v>
      </c>
      <c r="E2346" s="17" t="s">
        <v>615</v>
      </c>
      <c r="F2346" s="25" t="str">
        <f>LEFT(E2346,MIN(FIND({0,1,2,3,4,5,6,7,8,9},ASC(E2346)&amp;1234567890))-1)</f>
        <v>Nd</v>
      </c>
      <c r="G2346" s="25">
        <f t="shared" si="72"/>
        <v>1</v>
      </c>
      <c r="H2346" s="25">
        <f>VLOOKUP(F2346,Table!$A$2:$C$121,2,0)</f>
        <v>3</v>
      </c>
      <c r="I2346" s="26">
        <f>VLOOKUP(F2346,Table!$A$2:$C$121,3,0)</f>
        <v>6</v>
      </c>
      <c r="J2346" s="17" t="s">
        <v>36</v>
      </c>
      <c r="K2346" s="25" t="str">
        <f>LEFT(J2346,MIN(FIND({0,1,2,3,4,5,6,7,8,9},ASC(J2346)&amp;1234567890))-1)</f>
        <v>Te</v>
      </c>
      <c r="L2346" s="25">
        <f t="shared" si="73"/>
        <v>3</v>
      </c>
      <c r="M2346" s="25">
        <f>VLOOKUP(K2346,Table!$A$2:$C$121,2,0)</f>
        <v>16</v>
      </c>
      <c r="N2346" s="26">
        <f>VLOOKUP(K2346,Table!$A$2:$C$121,3,0)</f>
        <v>5</v>
      </c>
      <c r="O2346" s="13" t="str">
        <f>VLOOKUP(A2346,Table!$U$1:$V$230,2,0)</f>
        <v>Orthorhombic</v>
      </c>
      <c r="P2346" s="1"/>
    </row>
    <row r="2347" spans="1:16">
      <c r="A2347" s="12">
        <v>63</v>
      </c>
      <c r="B2347" s="12">
        <v>24089</v>
      </c>
      <c r="C2347" s="12" t="s">
        <v>3037</v>
      </c>
      <c r="D2347" s="12" t="s">
        <v>646</v>
      </c>
      <c r="E2347" s="17" t="s">
        <v>11476</v>
      </c>
      <c r="F2347" s="25" t="str">
        <f>LEFT(E2347,MIN(FIND({0,1,2,3,4,5,6,7,8,9},ASC(E2347)&amp;1234567890))-1)</f>
        <v>Nb</v>
      </c>
      <c r="G2347" s="25">
        <f t="shared" si="72"/>
        <v>12</v>
      </c>
      <c r="H2347" s="25">
        <f>VLOOKUP(F2347,Table!$A$2:$C$121,2,0)</f>
        <v>5</v>
      </c>
      <c r="I2347" s="26">
        <f>VLOOKUP(F2347,Table!$A$2:$C$121,3,0)</f>
        <v>5</v>
      </c>
      <c r="J2347" s="17" t="s">
        <v>11285</v>
      </c>
      <c r="K2347" s="25" t="str">
        <f>LEFT(J2347,MIN(FIND({0,1,2,3,4,5,6,7,8,9},ASC(J2347)&amp;1234567890))-1)</f>
        <v>O</v>
      </c>
      <c r="L2347" s="25">
        <f t="shared" si="73"/>
        <v>29</v>
      </c>
      <c r="M2347" s="25">
        <f>VLOOKUP(K2347,Table!$A$2:$C$121,2,0)</f>
        <v>16</v>
      </c>
      <c r="N2347" s="26">
        <f>VLOOKUP(K2347,Table!$A$2:$C$121,3,0)</f>
        <v>2</v>
      </c>
      <c r="O2347" s="13" t="str">
        <f>VLOOKUP(A2347,Table!$U$1:$V$230,2,0)</f>
        <v>Orthorhombic</v>
      </c>
      <c r="P2347" s="1"/>
    </row>
    <row r="2348" spans="1:16">
      <c r="A2348" s="12">
        <v>63</v>
      </c>
      <c r="B2348" s="12">
        <v>24181</v>
      </c>
      <c r="C2348" s="12" t="s">
        <v>3019</v>
      </c>
      <c r="D2348" s="12" t="s">
        <v>3038</v>
      </c>
      <c r="E2348" s="17" t="s">
        <v>412</v>
      </c>
      <c r="F2348" s="25" t="str">
        <f>LEFT(E2348,MIN(FIND({0,1,2,3,4,5,6,7,8,9},ASC(E2348)&amp;1234567890))-1)</f>
        <v>Nd</v>
      </c>
      <c r="G2348" s="25">
        <f t="shared" si="72"/>
        <v>2</v>
      </c>
      <c r="H2348" s="25">
        <f>VLOOKUP(F2348,Table!$A$2:$C$121,2,0)</f>
        <v>3</v>
      </c>
      <c r="I2348" s="26">
        <f>VLOOKUP(F2348,Table!$A$2:$C$121,3,0)</f>
        <v>6</v>
      </c>
      <c r="J2348" s="17" t="s">
        <v>11429</v>
      </c>
      <c r="K2348" s="25" t="str">
        <f>LEFT(J2348,MIN(FIND({0,1,2,3,4,5,6,7,8,9},ASC(J2348)&amp;1234567890))-1)</f>
        <v>Te</v>
      </c>
      <c r="L2348" s="25">
        <f t="shared" si="73"/>
        <v>5</v>
      </c>
      <c r="M2348" s="25">
        <f>VLOOKUP(K2348,Table!$A$2:$C$121,2,0)</f>
        <v>16</v>
      </c>
      <c r="N2348" s="26">
        <f>VLOOKUP(K2348,Table!$A$2:$C$121,3,0)</f>
        <v>5</v>
      </c>
      <c r="O2348" s="13" t="str">
        <f>VLOOKUP(A2348,Table!$U$1:$V$230,2,0)</f>
        <v>Orthorhombic</v>
      </c>
      <c r="P2348" s="1"/>
    </row>
    <row r="2349" spans="1:16">
      <c r="A2349" s="12">
        <v>63</v>
      </c>
      <c r="B2349" s="12">
        <v>24906</v>
      </c>
      <c r="C2349" s="12" t="s">
        <v>3015</v>
      </c>
      <c r="D2349" s="12" t="s">
        <v>721</v>
      </c>
      <c r="E2349" s="17" t="s">
        <v>11323</v>
      </c>
      <c r="F2349" s="25" t="str">
        <f>LEFT(E2349,MIN(FIND({0,1,2,3,4,5,6,7,8,9},ASC(E2349)&amp;1234567890))-1)</f>
        <v>U</v>
      </c>
      <c r="G2349" s="25">
        <f t="shared" si="72"/>
        <v>3</v>
      </c>
      <c r="H2349" s="25">
        <f>VLOOKUP(F2349,Table!$A$2:$C$121,2,0)</f>
        <v>3</v>
      </c>
      <c r="I2349" s="26">
        <f>VLOOKUP(F2349,Table!$A$2:$C$121,3,0)</f>
        <v>7</v>
      </c>
      <c r="J2349" s="17" t="s">
        <v>11324</v>
      </c>
      <c r="K2349" s="25" t="str">
        <f>LEFT(J2349,MIN(FIND({0,1,2,3,4,5,6,7,8,9},ASC(J2349)&amp;1234567890))-1)</f>
        <v>O</v>
      </c>
      <c r="L2349" s="25">
        <f t="shared" si="73"/>
        <v>8</v>
      </c>
      <c r="M2349" s="25">
        <f>VLOOKUP(K2349,Table!$A$2:$C$121,2,0)</f>
        <v>16</v>
      </c>
      <c r="N2349" s="26">
        <f>VLOOKUP(K2349,Table!$A$2:$C$121,3,0)</f>
        <v>2</v>
      </c>
      <c r="O2349" s="13" t="str">
        <f>VLOOKUP(A2349,Table!$U$1:$V$230,2,0)</f>
        <v>Orthorhombic</v>
      </c>
      <c r="P2349" s="1"/>
    </row>
    <row r="2350" spans="1:16">
      <c r="A2350" s="12">
        <v>63</v>
      </c>
      <c r="B2350" s="12">
        <v>25534</v>
      </c>
      <c r="C2350" s="12" t="s">
        <v>3015</v>
      </c>
      <c r="D2350" s="12" t="s">
        <v>3039</v>
      </c>
      <c r="E2350" s="17" t="s">
        <v>433</v>
      </c>
      <c r="F2350" s="25" t="str">
        <f>LEFT(E2350,MIN(FIND({0,1,2,3,4,5,6,7,8,9},ASC(E2350)&amp;1234567890))-1)</f>
        <v>Sr</v>
      </c>
      <c r="G2350" s="25">
        <f t="shared" si="72"/>
        <v>1</v>
      </c>
      <c r="H2350" s="25">
        <f>VLOOKUP(F2350,Table!$A$2:$C$121,2,0)</f>
        <v>2</v>
      </c>
      <c r="I2350" s="26">
        <f>VLOOKUP(F2350,Table!$A$2:$C$121,3,0)</f>
        <v>5</v>
      </c>
      <c r="J2350" s="17" t="s">
        <v>31</v>
      </c>
      <c r="K2350" s="25" t="str">
        <f>LEFT(J2350,MIN(FIND({0,1,2,3,4,5,6,7,8,9},ASC(J2350)&amp;1234567890))-1)</f>
        <v>Si</v>
      </c>
      <c r="L2350" s="25">
        <f t="shared" si="73"/>
        <v>1</v>
      </c>
      <c r="M2350" s="25">
        <f>VLOOKUP(K2350,Table!$A$2:$C$121,2,0)</f>
        <v>14</v>
      </c>
      <c r="N2350" s="26">
        <f>VLOOKUP(K2350,Table!$A$2:$C$121,3,0)</f>
        <v>3</v>
      </c>
      <c r="O2350" s="13" t="str">
        <f>VLOOKUP(A2350,Table!$U$1:$V$230,2,0)</f>
        <v>Orthorhombic</v>
      </c>
      <c r="P2350" s="1"/>
    </row>
    <row r="2351" spans="1:16">
      <c r="A2351" s="12">
        <v>63</v>
      </c>
      <c r="B2351" s="12">
        <v>25570</v>
      </c>
      <c r="C2351" s="12" t="s">
        <v>3037</v>
      </c>
      <c r="D2351" s="12" t="s">
        <v>3040</v>
      </c>
      <c r="E2351" s="17" t="s">
        <v>330</v>
      </c>
      <c r="F2351" s="25" t="str">
        <f>LEFT(E2351,MIN(FIND({0,1,2,3,4,5,6,7,8,9},ASC(E2351)&amp;1234567890))-1)</f>
        <v>Ca</v>
      </c>
      <c r="G2351" s="25">
        <f t="shared" si="72"/>
        <v>1</v>
      </c>
      <c r="H2351" s="25">
        <f>VLOOKUP(F2351,Table!$A$2:$C$121,2,0)</f>
        <v>2</v>
      </c>
      <c r="I2351" s="26">
        <f>VLOOKUP(F2351,Table!$A$2:$C$121,3,0)</f>
        <v>4</v>
      </c>
      <c r="J2351" s="17" t="s">
        <v>31</v>
      </c>
      <c r="K2351" s="25" t="str">
        <f>LEFT(J2351,MIN(FIND({0,1,2,3,4,5,6,7,8,9},ASC(J2351)&amp;1234567890))-1)</f>
        <v>Si</v>
      </c>
      <c r="L2351" s="25">
        <f t="shared" si="73"/>
        <v>1</v>
      </c>
      <c r="M2351" s="25">
        <f>VLOOKUP(K2351,Table!$A$2:$C$121,2,0)</f>
        <v>14</v>
      </c>
      <c r="N2351" s="26">
        <f>VLOOKUP(K2351,Table!$A$2:$C$121,3,0)</f>
        <v>3</v>
      </c>
      <c r="O2351" s="13" t="str">
        <f>VLOOKUP(A2351,Table!$U$1:$V$230,2,0)</f>
        <v>Orthorhombic</v>
      </c>
      <c r="P2351" s="1"/>
    </row>
    <row r="2352" spans="1:16">
      <c r="A2352" s="12">
        <v>63</v>
      </c>
      <c r="B2352" s="12">
        <v>26937</v>
      </c>
      <c r="C2352" s="12" t="s">
        <v>3015</v>
      </c>
      <c r="D2352" s="12" t="s">
        <v>3041</v>
      </c>
      <c r="E2352" s="17" t="s">
        <v>66</v>
      </c>
      <c r="F2352" s="25" t="str">
        <f>LEFT(E2352,MIN(FIND({0,1,2,3,4,5,6,7,8,9},ASC(E2352)&amp;1234567890))-1)</f>
        <v>Ni</v>
      </c>
      <c r="G2352" s="25">
        <f t="shared" si="72"/>
        <v>1</v>
      </c>
      <c r="H2352" s="25">
        <f>VLOOKUP(F2352,Table!$A$2:$C$121,2,0)</f>
        <v>10</v>
      </c>
      <c r="I2352" s="26">
        <f>VLOOKUP(F2352,Table!$A$2:$C$121,3,0)</f>
        <v>4</v>
      </c>
      <c r="J2352" s="17" t="s">
        <v>364</v>
      </c>
      <c r="K2352" s="25" t="str">
        <f>LEFT(J2352,MIN(FIND({0,1,2,3,4,5,6,7,8,9},ASC(J2352)&amp;1234567890))-1)</f>
        <v>B</v>
      </c>
      <c r="L2352" s="25">
        <f t="shared" si="73"/>
        <v>1</v>
      </c>
      <c r="M2352" s="25">
        <f>VLOOKUP(K2352,Table!$A$2:$C$121,2,0)</f>
        <v>13</v>
      </c>
      <c r="N2352" s="26">
        <f>VLOOKUP(K2352,Table!$A$2:$C$121,3,0)</f>
        <v>2</v>
      </c>
      <c r="O2352" s="13" t="str">
        <f>VLOOKUP(A2352,Table!$U$1:$V$230,2,0)</f>
        <v>Orthorhombic</v>
      </c>
      <c r="P2352" s="1"/>
    </row>
    <row r="2353" spans="1:16">
      <c r="A2353" s="12">
        <v>63</v>
      </c>
      <c r="B2353" s="12">
        <v>29130</v>
      </c>
      <c r="C2353" s="12" t="s">
        <v>3017</v>
      </c>
      <c r="D2353" s="12" t="s">
        <v>1840</v>
      </c>
      <c r="E2353" s="17" t="s">
        <v>11390</v>
      </c>
      <c r="F2353" s="25" t="str">
        <f>LEFT(E2353,MIN(FIND({0,1,2,3,4,5,6,7,8,9},ASC(E2353)&amp;1234567890))-1)</f>
        <v>Cr</v>
      </c>
      <c r="G2353" s="25">
        <f t="shared" si="72"/>
        <v>1</v>
      </c>
      <c r="H2353" s="25">
        <f>VLOOKUP(F2353,Table!$A$2:$C$121,2,0)</f>
        <v>6</v>
      </c>
      <c r="I2353" s="26">
        <f>VLOOKUP(F2353,Table!$A$2:$C$121,3,0)</f>
        <v>4</v>
      </c>
      <c r="J2353" s="17" t="s">
        <v>59</v>
      </c>
      <c r="K2353" s="25" t="str">
        <f>LEFT(J2353,MIN(FIND({0,1,2,3,4,5,6,7,8,9},ASC(J2353)&amp;1234567890))-1)</f>
        <v>O</v>
      </c>
      <c r="L2353" s="25">
        <f t="shared" si="73"/>
        <v>3</v>
      </c>
      <c r="M2353" s="25">
        <f>VLOOKUP(K2353,Table!$A$2:$C$121,2,0)</f>
        <v>16</v>
      </c>
      <c r="N2353" s="26">
        <f>VLOOKUP(K2353,Table!$A$2:$C$121,3,0)</f>
        <v>2</v>
      </c>
      <c r="O2353" s="13" t="str">
        <f>VLOOKUP(A2353,Table!$U$1:$V$230,2,0)</f>
        <v>Orthorhombic</v>
      </c>
      <c r="P2353" s="1"/>
    </row>
    <row r="2354" spans="1:16">
      <c r="A2354" s="12">
        <v>63</v>
      </c>
      <c r="B2354" s="12">
        <v>20954</v>
      </c>
      <c r="C2354" s="12" t="s">
        <v>3015</v>
      </c>
      <c r="D2354" s="12" t="s">
        <v>3042</v>
      </c>
      <c r="E2354" s="17" t="s">
        <v>11336</v>
      </c>
      <c r="F2354" s="25" t="str">
        <f>LEFT(E2354,MIN(FIND({0,1,2,3,4,5,6,7,8,9},ASC(E2354)&amp;1234567890))-1)</f>
        <v>Y</v>
      </c>
      <c r="G2354" s="25">
        <f t="shared" si="72"/>
        <v>1</v>
      </c>
      <c r="H2354" s="25">
        <f>VLOOKUP(F2354,Table!$A$2:$C$121,2,0)</f>
        <v>3</v>
      </c>
      <c r="I2354" s="26">
        <f>VLOOKUP(F2354,Table!$A$2:$C$121,3,0)</f>
        <v>5</v>
      </c>
      <c r="J2354" s="17" t="s">
        <v>76</v>
      </c>
      <c r="K2354" s="25" t="str">
        <f>LEFT(J2354,MIN(FIND({0,1,2,3,4,5,6,7,8,9},ASC(J2354)&amp;1234567890))-1)</f>
        <v>Co</v>
      </c>
      <c r="L2354" s="25">
        <f t="shared" si="73"/>
        <v>1</v>
      </c>
      <c r="M2354" s="25">
        <f>VLOOKUP(K2354,Table!$A$2:$C$121,2,0)</f>
        <v>9</v>
      </c>
      <c r="N2354" s="26">
        <f>VLOOKUP(K2354,Table!$A$2:$C$121,3,0)</f>
        <v>4</v>
      </c>
      <c r="O2354" s="13" t="str">
        <f>VLOOKUP(A2354,Table!$U$1:$V$230,2,0)</f>
        <v>Orthorhombic</v>
      </c>
      <c r="P2354" s="1"/>
    </row>
    <row r="2355" spans="1:16">
      <c r="A2355" s="12">
        <v>63</v>
      </c>
      <c r="B2355" s="12">
        <v>20361</v>
      </c>
      <c r="C2355" s="12" t="s">
        <v>3015</v>
      </c>
      <c r="D2355" s="12" t="s">
        <v>969</v>
      </c>
      <c r="E2355" s="17" t="s">
        <v>11459</v>
      </c>
      <c r="F2355" s="25" t="str">
        <f>LEFT(E2355,MIN(FIND({0,1,2,3,4,5,6,7,8,9},ASC(E2355)&amp;1234567890))-1)</f>
        <v>Ti</v>
      </c>
      <c r="G2355" s="25">
        <f t="shared" si="72"/>
        <v>3</v>
      </c>
      <c r="H2355" s="25">
        <f>VLOOKUP(F2355,Table!$A$2:$C$121,2,0)</f>
        <v>4</v>
      </c>
      <c r="I2355" s="26">
        <f>VLOOKUP(F2355,Table!$A$2:$C$121,3,0)</f>
        <v>4</v>
      </c>
      <c r="J2355" s="17" t="s">
        <v>500</v>
      </c>
      <c r="K2355" s="25" t="str">
        <f>LEFT(J2355,MIN(FIND({0,1,2,3,4,5,6,7,8,9},ASC(J2355)&amp;1234567890))-1)</f>
        <v>O</v>
      </c>
      <c r="L2355" s="25">
        <f t="shared" si="73"/>
        <v>5</v>
      </c>
      <c r="M2355" s="25">
        <f>VLOOKUP(K2355,Table!$A$2:$C$121,2,0)</f>
        <v>16</v>
      </c>
      <c r="N2355" s="26">
        <f>VLOOKUP(K2355,Table!$A$2:$C$121,3,0)</f>
        <v>2</v>
      </c>
      <c r="O2355" s="13" t="str">
        <f>VLOOKUP(A2355,Table!$U$1:$V$230,2,0)</f>
        <v>Orthorhombic</v>
      </c>
      <c r="P2355" s="1"/>
    </row>
    <row r="2356" spans="1:16">
      <c r="A2356" s="12">
        <v>63</v>
      </c>
      <c r="B2356" s="12">
        <v>25308</v>
      </c>
      <c r="C2356" s="12" t="s">
        <v>3015</v>
      </c>
      <c r="D2356" s="12" t="s">
        <v>3043</v>
      </c>
      <c r="E2356" s="17" t="s">
        <v>11481</v>
      </c>
      <c r="F2356" s="25" t="str">
        <f>LEFT(E2356,MIN(FIND({0,1,2,3,4,5,6,7,8,9},ASC(E2356)&amp;1234567890))-1)</f>
        <v>Li</v>
      </c>
      <c r="G2356" s="25">
        <f t="shared" si="72"/>
        <v>9</v>
      </c>
      <c r="H2356" s="25">
        <f>VLOOKUP(F2356,Table!$A$2:$C$121,2,0)</f>
        <v>1</v>
      </c>
      <c r="I2356" s="26">
        <f>VLOOKUP(F2356,Table!$A$2:$C$121,3,0)</f>
        <v>2</v>
      </c>
      <c r="J2356" s="17" t="s">
        <v>11370</v>
      </c>
      <c r="K2356" s="25" t="str">
        <f>LEFT(J2356,MIN(FIND({0,1,2,3,4,5,6,7,8,9},ASC(J2356)&amp;1234567890))-1)</f>
        <v>Ge</v>
      </c>
      <c r="L2356" s="25">
        <f t="shared" si="73"/>
        <v>4</v>
      </c>
      <c r="M2356" s="25">
        <f>VLOOKUP(K2356,Table!$A$2:$C$121,2,0)</f>
        <v>14</v>
      </c>
      <c r="N2356" s="26">
        <f>VLOOKUP(K2356,Table!$A$2:$C$121,3,0)</f>
        <v>4</v>
      </c>
      <c r="O2356" s="13" t="str">
        <f>VLOOKUP(A2356,Table!$U$1:$V$230,2,0)</f>
        <v>Orthorhombic</v>
      </c>
      <c r="P2356" s="1"/>
    </row>
    <row r="2357" spans="1:16">
      <c r="A2357" s="12">
        <v>63</v>
      </c>
      <c r="B2357" s="12">
        <v>30603</v>
      </c>
      <c r="C2357" s="12" t="s">
        <v>3015</v>
      </c>
      <c r="D2357" s="12" t="s">
        <v>3044</v>
      </c>
      <c r="E2357" s="17" t="s">
        <v>11390</v>
      </c>
      <c r="F2357" s="25" t="str">
        <f>LEFT(E2357,MIN(FIND({0,1,2,3,4,5,6,7,8,9},ASC(E2357)&amp;1234567890))-1)</f>
        <v>Cr</v>
      </c>
      <c r="G2357" s="25">
        <f t="shared" si="72"/>
        <v>1</v>
      </c>
      <c r="H2357" s="25">
        <f>VLOOKUP(F2357,Table!$A$2:$C$121,2,0)</f>
        <v>6</v>
      </c>
      <c r="I2357" s="26">
        <f>VLOOKUP(F2357,Table!$A$2:$C$121,3,0)</f>
        <v>4</v>
      </c>
      <c r="J2357" s="17" t="s">
        <v>364</v>
      </c>
      <c r="K2357" s="25" t="str">
        <f>LEFT(J2357,MIN(FIND({0,1,2,3,4,5,6,7,8,9},ASC(J2357)&amp;1234567890))-1)</f>
        <v>B</v>
      </c>
      <c r="L2357" s="25">
        <f t="shared" si="73"/>
        <v>1</v>
      </c>
      <c r="M2357" s="25">
        <f>VLOOKUP(K2357,Table!$A$2:$C$121,2,0)</f>
        <v>13</v>
      </c>
      <c r="N2357" s="26">
        <f>VLOOKUP(K2357,Table!$A$2:$C$121,3,0)</f>
        <v>2</v>
      </c>
      <c r="O2357" s="13" t="str">
        <f>VLOOKUP(A2357,Table!$U$1:$V$230,2,0)</f>
        <v>Orthorhombic</v>
      </c>
      <c r="P2357" s="1"/>
    </row>
    <row r="2358" spans="1:16">
      <c r="A2358" s="12">
        <v>63</v>
      </c>
      <c r="B2358" s="12">
        <v>31587</v>
      </c>
      <c r="C2358" s="12" t="s">
        <v>3017</v>
      </c>
      <c r="D2358" s="12" t="s">
        <v>3045</v>
      </c>
      <c r="E2358" s="17" t="s">
        <v>11379</v>
      </c>
      <c r="F2358" s="25" t="str">
        <f>LEFT(E2358,MIN(FIND({0,1,2,3,4,5,6,7,8,9},ASC(E2358)&amp;1234567890))-1)</f>
        <v>Np</v>
      </c>
      <c r="G2358" s="25">
        <f t="shared" si="72"/>
        <v>1</v>
      </c>
      <c r="H2358" s="25">
        <f>VLOOKUP(F2358,Table!$A$2:$C$121,2,0)</f>
        <v>3</v>
      </c>
      <c r="I2358" s="26">
        <f>VLOOKUP(F2358,Table!$A$2:$C$121,3,0)</f>
        <v>7</v>
      </c>
      <c r="J2358" s="17" t="s">
        <v>375</v>
      </c>
      <c r="K2358" s="25" t="str">
        <f>LEFT(J2358,MIN(FIND({0,1,2,3,4,5,6,7,8,9},ASC(J2358)&amp;1234567890))-1)</f>
        <v>Br</v>
      </c>
      <c r="L2358" s="25">
        <f t="shared" si="73"/>
        <v>3</v>
      </c>
      <c r="M2358" s="25">
        <f>VLOOKUP(K2358,Table!$A$2:$C$121,2,0)</f>
        <v>17</v>
      </c>
      <c r="N2358" s="26">
        <f>VLOOKUP(K2358,Table!$A$2:$C$121,3,0)</f>
        <v>4</v>
      </c>
      <c r="O2358" s="13" t="str">
        <f>VLOOKUP(A2358,Table!$U$1:$V$230,2,0)</f>
        <v>Orthorhombic</v>
      </c>
      <c r="P2358" s="1"/>
    </row>
    <row r="2359" spans="1:16">
      <c r="A2359" s="12">
        <v>63</v>
      </c>
      <c r="B2359" s="12">
        <v>31588</v>
      </c>
      <c r="C2359" s="12" t="s">
        <v>3017</v>
      </c>
      <c r="D2359" s="12" t="s">
        <v>3046</v>
      </c>
      <c r="E2359" s="17" t="s">
        <v>11502</v>
      </c>
      <c r="F2359" s="25" t="str">
        <f>LEFT(E2359,MIN(FIND({0,1,2,3,4,5,6,7,8,9},ASC(E2359)&amp;1234567890))-1)</f>
        <v>Pu</v>
      </c>
      <c r="G2359" s="25">
        <f t="shared" si="72"/>
        <v>1</v>
      </c>
      <c r="H2359" s="25">
        <f>VLOOKUP(F2359,Table!$A$2:$C$121,2,0)</f>
        <v>3</v>
      </c>
      <c r="I2359" s="26">
        <f>VLOOKUP(F2359,Table!$A$2:$C$121,3,0)</f>
        <v>7</v>
      </c>
      <c r="J2359" s="17" t="s">
        <v>375</v>
      </c>
      <c r="K2359" s="25" t="str">
        <f>LEFT(J2359,MIN(FIND({0,1,2,3,4,5,6,7,8,9},ASC(J2359)&amp;1234567890))-1)</f>
        <v>Br</v>
      </c>
      <c r="L2359" s="25">
        <f t="shared" si="73"/>
        <v>3</v>
      </c>
      <c r="M2359" s="25">
        <f>VLOOKUP(K2359,Table!$A$2:$C$121,2,0)</f>
        <v>17</v>
      </c>
      <c r="N2359" s="26">
        <f>VLOOKUP(K2359,Table!$A$2:$C$121,3,0)</f>
        <v>4</v>
      </c>
      <c r="O2359" s="13" t="str">
        <f>VLOOKUP(A2359,Table!$U$1:$V$230,2,0)</f>
        <v>Orthorhombic</v>
      </c>
      <c r="P2359" s="1"/>
    </row>
    <row r="2360" spans="1:16">
      <c r="A2360" s="12">
        <v>63</v>
      </c>
      <c r="B2360" s="12">
        <v>31589</v>
      </c>
      <c r="C2360" s="12" t="s">
        <v>3017</v>
      </c>
      <c r="D2360" s="12" t="s">
        <v>3047</v>
      </c>
      <c r="E2360" s="17" t="s">
        <v>11683</v>
      </c>
      <c r="F2360" s="25" t="str">
        <f>LEFT(E2360,MIN(FIND({0,1,2,3,4,5,6,7,8,9},ASC(E2360)&amp;1234567890))-1)</f>
        <v>Am</v>
      </c>
      <c r="G2360" s="25">
        <f t="shared" si="72"/>
        <v>1</v>
      </c>
      <c r="H2360" s="25">
        <f>VLOOKUP(F2360,Table!$A$2:$C$121,2,0)</f>
        <v>3</v>
      </c>
      <c r="I2360" s="26">
        <f>VLOOKUP(F2360,Table!$A$2:$C$121,3,0)</f>
        <v>7</v>
      </c>
      <c r="J2360" s="17" t="s">
        <v>375</v>
      </c>
      <c r="K2360" s="25" t="str">
        <f>LEFT(J2360,MIN(FIND({0,1,2,3,4,5,6,7,8,9},ASC(J2360)&amp;1234567890))-1)</f>
        <v>Br</v>
      </c>
      <c r="L2360" s="25">
        <f t="shared" si="73"/>
        <v>3</v>
      </c>
      <c r="M2360" s="25">
        <f>VLOOKUP(K2360,Table!$A$2:$C$121,2,0)</f>
        <v>17</v>
      </c>
      <c r="N2360" s="26">
        <f>VLOOKUP(K2360,Table!$A$2:$C$121,3,0)</f>
        <v>4</v>
      </c>
      <c r="O2360" s="13" t="str">
        <f>VLOOKUP(A2360,Table!$U$1:$V$230,2,0)</f>
        <v>Orthorhombic</v>
      </c>
      <c r="P2360" s="1"/>
    </row>
    <row r="2361" spans="1:16">
      <c r="A2361" s="12">
        <v>63</v>
      </c>
      <c r="B2361" s="12">
        <v>31590</v>
      </c>
      <c r="C2361" s="12" t="s">
        <v>3017</v>
      </c>
      <c r="D2361" s="12" t="s">
        <v>3048</v>
      </c>
      <c r="E2361" s="17" t="s">
        <v>615</v>
      </c>
      <c r="F2361" s="25" t="str">
        <f>LEFT(E2361,MIN(FIND({0,1,2,3,4,5,6,7,8,9},ASC(E2361)&amp;1234567890))-1)</f>
        <v>Nd</v>
      </c>
      <c r="G2361" s="25">
        <f t="shared" si="72"/>
        <v>1</v>
      </c>
      <c r="H2361" s="25">
        <f>VLOOKUP(F2361,Table!$A$2:$C$121,2,0)</f>
        <v>3</v>
      </c>
      <c r="I2361" s="26">
        <f>VLOOKUP(F2361,Table!$A$2:$C$121,3,0)</f>
        <v>6</v>
      </c>
      <c r="J2361" s="17" t="s">
        <v>375</v>
      </c>
      <c r="K2361" s="25" t="str">
        <f>LEFT(J2361,MIN(FIND({0,1,2,3,4,5,6,7,8,9},ASC(J2361)&amp;1234567890))-1)</f>
        <v>Br</v>
      </c>
      <c r="L2361" s="25">
        <f t="shared" si="73"/>
        <v>3</v>
      </c>
      <c r="M2361" s="25">
        <f>VLOOKUP(K2361,Table!$A$2:$C$121,2,0)</f>
        <v>17</v>
      </c>
      <c r="N2361" s="26">
        <f>VLOOKUP(K2361,Table!$A$2:$C$121,3,0)</f>
        <v>4</v>
      </c>
      <c r="O2361" s="13" t="str">
        <f>VLOOKUP(A2361,Table!$U$1:$V$230,2,0)</f>
        <v>Orthorhombic</v>
      </c>
      <c r="P2361" s="1"/>
    </row>
    <row r="2362" spans="1:16">
      <c r="A2362" s="12">
        <v>63</v>
      </c>
      <c r="B2362" s="12">
        <v>31591</v>
      </c>
      <c r="C2362" s="12" t="s">
        <v>3017</v>
      </c>
      <c r="D2362" s="12" t="s">
        <v>3049</v>
      </c>
      <c r="E2362" s="17" t="s">
        <v>590</v>
      </c>
      <c r="F2362" s="25" t="str">
        <f>LEFT(E2362,MIN(FIND({0,1,2,3,4,5,6,7,8,9},ASC(E2362)&amp;1234567890))-1)</f>
        <v>Sm</v>
      </c>
      <c r="G2362" s="25">
        <f t="shared" si="72"/>
        <v>1</v>
      </c>
      <c r="H2362" s="25">
        <f>VLOOKUP(F2362,Table!$A$2:$C$121,2,0)</f>
        <v>3</v>
      </c>
      <c r="I2362" s="26">
        <f>VLOOKUP(F2362,Table!$A$2:$C$121,3,0)</f>
        <v>6</v>
      </c>
      <c r="J2362" s="17" t="s">
        <v>375</v>
      </c>
      <c r="K2362" s="25" t="str">
        <f>LEFT(J2362,MIN(FIND({0,1,2,3,4,5,6,7,8,9},ASC(J2362)&amp;1234567890))-1)</f>
        <v>Br</v>
      </c>
      <c r="L2362" s="25">
        <f t="shared" si="73"/>
        <v>3</v>
      </c>
      <c r="M2362" s="25">
        <f>VLOOKUP(K2362,Table!$A$2:$C$121,2,0)</f>
        <v>17</v>
      </c>
      <c r="N2362" s="26">
        <f>VLOOKUP(K2362,Table!$A$2:$C$121,3,0)</f>
        <v>4</v>
      </c>
      <c r="O2362" s="13" t="str">
        <f>VLOOKUP(A2362,Table!$U$1:$V$230,2,0)</f>
        <v>Orthorhombic</v>
      </c>
      <c r="P2362" s="1"/>
    </row>
    <row r="2363" spans="1:16">
      <c r="A2363" s="12">
        <v>63</v>
      </c>
      <c r="B2363" s="12">
        <v>31593</v>
      </c>
      <c r="C2363" s="12" t="s">
        <v>3017</v>
      </c>
      <c r="D2363" s="12" t="s">
        <v>3050</v>
      </c>
      <c r="E2363" s="17" t="s">
        <v>11379</v>
      </c>
      <c r="F2363" s="25" t="str">
        <f>LEFT(E2363,MIN(FIND({0,1,2,3,4,5,6,7,8,9},ASC(E2363)&amp;1234567890))-1)</f>
        <v>Np</v>
      </c>
      <c r="G2363" s="25">
        <f t="shared" si="72"/>
        <v>1</v>
      </c>
      <c r="H2363" s="25">
        <f>VLOOKUP(F2363,Table!$A$2:$C$121,2,0)</f>
        <v>3</v>
      </c>
      <c r="I2363" s="26">
        <f>VLOOKUP(F2363,Table!$A$2:$C$121,3,0)</f>
        <v>7</v>
      </c>
      <c r="J2363" s="17" t="s">
        <v>11582</v>
      </c>
      <c r="K2363" s="25" t="str">
        <f>LEFT(J2363,MIN(FIND({0,1,2,3,4,5,6,7,8,9},ASC(J2363)&amp;1234567890))-1)</f>
        <v>I</v>
      </c>
      <c r="L2363" s="25">
        <f t="shared" si="73"/>
        <v>3</v>
      </c>
      <c r="M2363" s="25">
        <f>VLOOKUP(K2363,Table!$A$2:$C$121,2,0)</f>
        <v>17</v>
      </c>
      <c r="N2363" s="26">
        <f>VLOOKUP(K2363,Table!$A$2:$C$121,3,0)</f>
        <v>5</v>
      </c>
      <c r="O2363" s="13" t="str">
        <f>VLOOKUP(A2363,Table!$U$1:$V$230,2,0)</f>
        <v>Orthorhombic</v>
      </c>
      <c r="P2363" s="1"/>
    </row>
    <row r="2364" spans="1:16">
      <c r="A2364" s="12">
        <v>63</v>
      </c>
      <c r="B2364" s="12">
        <v>31594</v>
      </c>
      <c r="C2364" s="12" t="s">
        <v>3017</v>
      </c>
      <c r="D2364" s="12" t="s">
        <v>3051</v>
      </c>
      <c r="E2364" s="17" t="s">
        <v>11502</v>
      </c>
      <c r="F2364" s="25" t="str">
        <f>LEFT(E2364,MIN(FIND({0,1,2,3,4,5,6,7,8,9},ASC(E2364)&amp;1234567890))-1)</f>
        <v>Pu</v>
      </c>
      <c r="G2364" s="25">
        <f t="shared" si="72"/>
        <v>1</v>
      </c>
      <c r="H2364" s="25">
        <f>VLOOKUP(F2364,Table!$A$2:$C$121,2,0)</f>
        <v>3</v>
      </c>
      <c r="I2364" s="26">
        <f>VLOOKUP(F2364,Table!$A$2:$C$121,3,0)</f>
        <v>7</v>
      </c>
      <c r="J2364" s="17" t="s">
        <v>11582</v>
      </c>
      <c r="K2364" s="25" t="str">
        <f>LEFT(J2364,MIN(FIND({0,1,2,3,4,5,6,7,8,9},ASC(J2364)&amp;1234567890))-1)</f>
        <v>I</v>
      </c>
      <c r="L2364" s="25">
        <f t="shared" si="73"/>
        <v>3</v>
      </c>
      <c r="M2364" s="25">
        <f>VLOOKUP(K2364,Table!$A$2:$C$121,2,0)</f>
        <v>17</v>
      </c>
      <c r="N2364" s="26">
        <f>VLOOKUP(K2364,Table!$A$2:$C$121,3,0)</f>
        <v>5</v>
      </c>
      <c r="O2364" s="13" t="str">
        <f>VLOOKUP(A2364,Table!$U$1:$V$230,2,0)</f>
        <v>Orthorhombic</v>
      </c>
      <c r="P2364" s="1"/>
    </row>
    <row r="2365" spans="1:16">
      <c r="A2365" s="12">
        <v>63</v>
      </c>
      <c r="B2365" s="12">
        <v>31595</v>
      </c>
      <c r="C2365" s="12" t="s">
        <v>3017</v>
      </c>
      <c r="D2365" s="12" t="s">
        <v>3052</v>
      </c>
      <c r="E2365" s="17" t="s">
        <v>11683</v>
      </c>
      <c r="F2365" s="25" t="str">
        <f>LEFT(E2365,MIN(FIND({0,1,2,3,4,5,6,7,8,9},ASC(E2365)&amp;1234567890))-1)</f>
        <v>Am</v>
      </c>
      <c r="G2365" s="25">
        <f t="shared" si="72"/>
        <v>1</v>
      </c>
      <c r="H2365" s="25">
        <f>VLOOKUP(F2365,Table!$A$2:$C$121,2,0)</f>
        <v>3</v>
      </c>
      <c r="I2365" s="26">
        <f>VLOOKUP(F2365,Table!$A$2:$C$121,3,0)</f>
        <v>7</v>
      </c>
      <c r="J2365" s="17" t="s">
        <v>11582</v>
      </c>
      <c r="K2365" s="25" t="str">
        <f>LEFT(J2365,MIN(FIND({0,1,2,3,4,5,6,7,8,9},ASC(J2365)&amp;1234567890))-1)</f>
        <v>I</v>
      </c>
      <c r="L2365" s="25">
        <f t="shared" si="73"/>
        <v>3</v>
      </c>
      <c r="M2365" s="25">
        <f>VLOOKUP(K2365,Table!$A$2:$C$121,2,0)</f>
        <v>17</v>
      </c>
      <c r="N2365" s="26">
        <f>VLOOKUP(K2365,Table!$A$2:$C$121,3,0)</f>
        <v>5</v>
      </c>
      <c r="O2365" s="13" t="str">
        <f>VLOOKUP(A2365,Table!$U$1:$V$230,2,0)</f>
        <v>Orthorhombic</v>
      </c>
      <c r="P2365" s="1"/>
    </row>
    <row r="2366" spans="1:16">
      <c r="A2366" s="12">
        <v>63</v>
      </c>
      <c r="B2366" s="12">
        <v>31596</v>
      </c>
      <c r="C2366" s="12" t="s">
        <v>3017</v>
      </c>
      <c r="D2366" s="12" t="s">
        <v>3053</v>
      </c>
      <c r="E2366" s="17" t="s">
        <v>46</v>
      </c>
      <c r="F2366" s="25" t="str">
        <f>LEFT(E2366,MIN(FIND({0,1,2,3,4,5,6,7,8,9},ASC(E2366)&amp;1234567890))-1)</f>
        <v>La</v>
      </c>
      <c r="G2366" s="25">
        <f t="shared" si="72"/>
        <v>1</v>
      </c>
      <c r="H2366" s="25">
        <f>VLOOKUP(F2366,Table!$A$2:$C$121,2,0)</f>
        <v>3</v>
      </c>
      <c r="I2366" s="26">
        <f>VLOOKUP(F2366,Table!$A$2:$C$121,3,0)</f>
        <v>6</v>
      </c>
      <c r="J2366" s="17" t="s">
        <v>11582</v>
      </c>
      <c r="K2366" s="25" t="str">
        <f>LEFT(J2366,MIN(FIND({0,1,2,3,4,5,6,7,8,9},ASC(J2366)&amp;1234567890))-1)</f>
        <v>I</v>
      </c>
      <c r="L2366" s="25">
        <f t="shared" si="73"/>
        <v>3</v>
      </c>
      <c r="M2366" s="25">
        <f>VLOOKUP(K2366,Table!$A$2:$C$121,2,0)</f>
        <v>17</v>
      </c>
      <c r="N2366" s="26">
        <f>VLOOKUP(K2366,Table!$A$2:$C$121,3,0)</f>
        <v>5</v>
      </c>
      <c r="O2366" s="13" t="str">
        <f>VLOOKUP(A2366,Table!$U$1:$V$230,2,0)</f>
        <v>Orthorhombic</v>
      </c>
      <c r="P2366" s="1"/>
    </row>
    <row r="2367" spans="1:16">
      <c r="A2367" s="12">
        <v>63</v>
      </c>
      <c r="B2367" s="12">
        <v>36017</v>
      </c>
      <c r="C2367" s="12" t="s">
        <v>3015</v>
      </c>
      <c r="D2367" s="12" t="s">
        <v>3054</v>
      </c>
      <c r="E2367" s="17" t="s">
        <v>357</v>
      </c>
      <c r="F2367" s="25" t="str">
        <f>LEFT(E2367,MIN(FIND({0,1,2,3,4,5,6,7,8,9},ASC(E2367)&amp;1234567890))-1)</f>
        <v>Cs</v>
      </c>
      <c r="G2367" s="25">
        <f t="shared" si="72"/>
        <v>2</v>
      </c>
      <c r="H2367" s="25">
        <f>VLOOKUP(F2367,Table!$A$2:$C$121,2,0)</f>
        <v>1</v>
      </c>
      <c r="I2367" s="26">
        <f>VLOOKUP(F2367,Table!$A$2:$C$121,3,0)</f>
        <v>6</v>
      </c>
      <c r="J2367" s="17" t="s">
        <v>11429</v>
      </c>
      <c r="K2367" s="25" t="str">
        <f>LEFT(J2367,MIN(FIND({0,1,2,3,4,5,6,7,8,9},ASC(J2367)&amp;1234567890))-1)</f>
        <v>Te</v>
      </c>
      <c r="L2367" s="25">
        <f t="shared" si="73"/>
        <v>5</v>
      </c>
      <c r="M2367" s="25">
        <f>VLOOKUP(K2367,Table!$A$2:$C$121,2,0)</f>
        <v>16</v>
      </c>
      <c r="N2367" s="26">
        <f>VLOOKUP(K2367,Table!$A$2:$C$121,3,0)</f>
        <v>5</v>
      </c>
      <c r="O2367" s="13" t="str">
        <f>VLOOKUP(A2367,Table!$U$1:$V$230,2,0)</f>
        <v>Orthorhombic</v>
      </c>
      <c r="P2367" s="1"/>
    </row>
    <row r="2368" spans="1:16">
      <c r="A2368" s="12">
        <v>63</v>
      </c>
      <c r="B2368" s="12">
        <v>38129</v>
      </c>
      <c r="C2368" s="12" t="s">
        <v>3015</v>
      </c>
      <c r="D2368" s="12" t="s">
        <v>3055</v>
      </c>
      <c r="E2368" s="17" t="s">
        <v>11286</v>
      </c>
      <c r="F2368" s="25" t="str">
        <f>LEFT(E2368,MIN(FIND({0,1,2,3,4,5,6,7,8,9},ASC(E2368)&amp;1234567890))-1)</f>
        <v>In</v>
      </c>
      <c r="G2368" s="25">
        <f t="shared" si="72"/>
        <v>1</v>
      </c>
      <c r="H2368" s="25">
        <f>VLOOKUP(F2368,Table!$A$2:$C$121,2,0)</f>
        <v>13</v>
      </c>
      <c r="I2368" s="26">
        <f>VLOOKUP(F2368,Table!$A$2:$C$121,3,0)</f>
        <v>5</v>
      </c>
      <c r="J2368" s="17" t="s">
        <v>329</v>
      </c>
      <c r="K2368" s="25" t="str">
        <f>LEFT(J2368,MIN(FIND({0,1,2,3,4,5,6,7,8,9},ASC(J2368)&amp;1234567890))-1)</f>
        <v>I</v>
      </c>
      <c r="L2368" s="25">
        <f t="shared" si="73"/>
        <v>1</v>
      </c>
      <c r="M2368" s="25">
        <f>VLOOKUP(K2368,Table!$A$2:$C$121,2,0)</f>
        <v>17</v>
      </c>
      <c r="N2368" s="26">
        <f>VLOOKUP(K2368,Table!$A$2:$C$121,3,0)</f>
        <v>5</v>
      </c>
      <c r="O2368" s="13" t="str">
        <f>VLOOKUP(A2368,Table!$U$1:$V$230,2,0)</f>
        <v>Orthorhombic</v>
      </c>
      <c r="P2368" s="1"/>
    </row>
    <row r="2369" spans="1:16">
      <c r="A2369" s="12">
        <v>63</v>
      </c>
      <c r="B2369" s="12">
        <v>33900</v>
      </c>
      <c r="C2369" s="12" t="s">
        <v>3015</v>
      </c>
      <c r="D2369" s="12" t="s">
        <v>3056</v>
      </c>
      <c r="E2369" s="17" t="s">
        <v>11410</v>
      </c>
      <c r="F2369" s="25" t="str">
        <f>LEFT(E2369,MIN(FIND({0,1,2,3,4,5,6,7,8,9},ASC(E2369)&amp;1234567890))-1)</f>
        <v>Na</v>
      </c>
      <c r="G2369" s="25">
        <f t="shared" si="72"/>
        <v>1</v>
      </c>
      <c r="H2369" s="25">
        <f>VLOOKUP(F2369,Table!$A$2:$C$121,2,0)</f>
        <v>1</v>
      </c>
      <c r="I2369" s="26">
        <f>VLOOKUP(F2369,Table!$A$2:$C$121,3,0)</f>
        <v>3</v>
      </c>
      <c r="J2369" s="17" t="s">
        <v>370</v>
      </c>
      <c r="K2369" s="25" t="str">
        <f>LEFT(J2369,MIN(FIND({0,1,2,3,4,5,6,7,8,9},ASC(J2369)&amp;1234567890))-1)</f>
        <v>Hg</v>
      </c>
      <c r="L2369" s="25">
        <f t="shared" si="73"/>
        <v>1</v>
      </c>
      <c r="M2369" s="25">
        <f>VLOOKUP(K2369,Table!$A$2:$C$121,2,0)</f>
        <v>12</v>
      </c>
      <c r="N2369" s="26">
        <f>VLOOKUP(K2369,Table!$A$2:$C$121,3,0)</f>
        <v>6</v>
      </c>
      <c r="O2369" s="13" t="str">
        <f>VLOOKUP(A2369,Table!$U$1:$V$230,2,0)</f>
        <v>Orthorhombic</v>
      </c>
      <c r="P2369" s="1"/>
    </row>
    <row r="2370" spans="1:16">
      <c r="A2370" s="12">
        <v>63</v>
      </c>
      <c r="B2370" s="12">
        <v>32651</v>
      </c>
      <c r="C2370" s="12" t="s">
        <v>3017</v>
      </c>
      <c r="D2370" s="12" t="s">
        <v>3057</v>
      </c>
      <c r="E2370" s="17" t="s">
        <v>12052</v>
      </c>
      <c r="F2370" s="25" t="str">
        <f>LEFT(E2370,MIN(FIND({0,1,2,3,4,5,6,7,8,9},ASC(E2370)&amp;1234567890))-1)</f>
        <v>Fe</v>
      </c>
      <c r="G2370" s="25">
        <f t="shared" ref="G2370:G2433" si="74">IF(SUBSTITUTE(E2370,F2370,"")="",1,SUBSTITUTE(E2370,F2370,""))*1</f>
        <v>0.91</v>
      </c>
      <c r="H2370" s="25">
        <f>VLOOKUP(F2370,Table!$A$2:$C$121,2,0)</f>
        <v>8</v>
      </c>
      <c r="I2370" s="26">
        <f>VLOOKUP(F2370,Table!$A$2:$C$121,3,0)</f>
        <v>4</v>
      </c>
      <c r="J2370" s="17" t="s">
        <v>379</v>
      </c>
      <c r="K2370" s="25" t="str">
        <f>LEFT(J2370,MIN(FIND({0,1,2,3,4,5,6,7,8,9},ASC(J2370)&amp;1234567890))-1)</f>
        <v>S</v>
      </c>
      <c r="L2370" s="25">
        <f t="shared" ref="L2370:L2433" si="75">IF(SUBSTITUTE(J2370,K2370,"")="",1,SUBSTITUTE(J2370,K2370,""))*1</f>
        <v>1</v>
      </c>
      <c r="M2370" s="25">
        <f>VLOOKUP(K2370,Table!$A$2:$C$121,2,0)</f>
        <v>16</v>
      </c>
      <c r="N2370" s="26">
        <f>VLOOKUP(K2370,Table!$A$2:$C$121,3,0)</f>
        <v>3</v>
      </c>
      <c r="O2370" s="13" t="str">
        <f>VLOOKUP(A2370,Table!$U$1:$V$230,2,0)</f>
        <v>Orthorhombic</v>
      </c>
      <c r="P2370" s="1"/>
    </row>
    <row r="2371" spans="1:16">
      <c r="A2371" s="12">
        <v>63</v>
      </c>
      <c r="B2371" s="12">
        <v>62932</v>
      </c>
      <c r="C2371" s="12" t="s">
        <v>3015</v>
      </c>
      <c r="D2371" s="12" t="s">
        <v>3058</v>
      </c>
      <c r="E2371" s="17" t="s">
        <v>11819</v>
      </c>
      <c r="F2371" s="25" t="str">
        <f>LEFT(E2371,MIN(FIND({0,1,2,3,4,5,6,7,8,9},ASC(E2371)&amp;1234567890))-1)</f>
        <v>Zr</v>
      </c>
      <c r="G2371" s="25">
        <f t="shared" si="74"/>
        <v>3</v>
      </c>
      <c r="H2371" s="25">
        <f>VLOOKUP(F2371,Table!$A$2:$C$121,2,0)</f>
        <v>4</v>
      </c>
      <c r="I2371" s="26">
        <f>VLOOKUP(F2371,Table!$A$2:$C$121,3,0)</f>
        <v>5</v>
      </c>
      <c r="J2371" s="17" t="s">
        <v>11860</v>
      </c>
      <c r="K2371" s="25" t="str">
        <f>LEFT(J2371,MIN(FIND({0,1,2,3,4,5,6,7,8,9},ASC(J2371)&amp;1234567890))-1)</f>
        <v>Rh</v>
      </c>
      <c r="L2371" s="25">
        <f t="shared" si="75"/>
        <v>5</v>
      </c>
      <c r="M2371" s="25">
        <f>VLOOKUP(K2371,Table!$A$2:$C$121,2,0)</f>
        <v>9</v>
      </c>
      <c r="N2371" s="26">
        <f>VLOOKUP(K2371,Table!$A$2:$C$121,3,0)</f>
        <v>5</v>
      </c>
      <c r="O2371" s="13" t="str">
        <f>VLOOKUP(A2371,Table!$U$1:$V$230,2,0)</f>
        <v>Orthorhombic</v>
      </c>
      <c r="P2371" s="1"/>
    </row>
    <row r="2372" spans="1:16">
      <c r="A2372" s="12">
        <v>63</v>
      </c>
      <c r="B2372" s="12">
        <v>64625</v>
      </c>
      <c r="C2372" s="12" t="s">
        <v>3015</v>
      </c>
      <c r="D2372" s="12" t="s">
        <v>3059</v>
      </c>
      <c r="E2372" s="17" t="s">
        <v>11347</v>
      </c>
      <c r="F2372" s="25" t="str">
        <f>LEFT(E2372,MIN(FIND({0,1,2,3,4,5,6,7,8,9},ASC(E2372)&amp;1234567890))-1)</f>
        <v>K</v>
      </c>
      <c r="G2372" s="25">
        <f t="shared" si="74"/>
        <v>4</v>
      </c>
      <c r="H2372" s="25">
        <f>VLOOKUP(F2372,Table!$A$2:$C$121,2,0)</f>
        <v>1</v>
      </c>
      <c r="I2372" s="26">
        <f>VLOOKUP(F2372,Table!$A$2:$C$121,3,0)</f>
        <v>4</v>
      </c>
      <c r="J2372" s="17" t="s">
        <v>378</v>
      </c>
      <c r="K2372" s="25" t="str">
        <f>LEFT(J2372,MIN(FIND({0,1,2,3,4,5,6,7,8,9},ASC(J2372)&amp;1234567890))-1)</f>
        <v>P</v>
      </c>
      <c r="L2372" s="25">
        <f t="shared" si="75"/>
        <v>3</v>
      </c>
      <c r="M2372" s="25">
        <f>VLOOKUP(K2372,Table!$A$2:$C$121,2,0)</f>
        <v>15</v>
      </c>
      <c r="N2372" s="26">
        <f>VLOOKUP(K2372,Table!$A$2:$C$121,3,0)</f>
        <v>3</v>
      </c>
      <c r="O2372" s="13" t="str">
        <f>VLOOKUP(A2372,Table!$U$1:$V$230,2,0)</f>
        <v>Orthorhombic</v>
      </c>
      <c r="P2372" s="1"/>
    </row>
    <row r="2373" spans="1:16">
      <c r="A2373" s="12">
        <v>63</v>
      </c>
      <c r="B2373" s="12">
        <v>63328</v>
      </c>
      <c r="C2373" s="12" t="s">
        <v>3015</v>
      </c>
      <c r="D2373" s="12" t="s">
        <v>3060</v>
      </c>
      <c r="E2373" s="17" t="s">
        <v>11351</v>
      </c>
      <c r="F2373" s="25" t="str">
        <f>LEFT(E2373,MIN(FIND({0,1,2,3,4,5,6,7,8,9},ASC(E2373)&amp;1234567890))-1)</f>
        <v>Cu</v>
      </c>
      <c r="G2373" s="25">
        <f t="shared" si="74"/>
        <v>1</v>
      </c>
      <c r="H2373" s="25">
        <f>VLOOKUP(F2373,Table!$A$2:$C$121,2,0)</f>
        <v>11</v>
      </c>
      <c r="I2373" s="26">
        <f>VLOOKUP(F2373,Table!$A$2:$C$121,3,0)</f>
        <v>4</v>
      </c>
      <c r="J2373" s="17" t="s">
        <v>379</v>
      </c>
      <c r="K2373" s="25" t="str">
        <f>LEFT(J2373,MIN(FIND({0,1,2,3,4,5,6,7,8,9},ASC(J2373)&amp;1234567890))-1)</f>
        <v>S</v>
      </c>
      <c r="L2373" s="25">
        <f t="shared" si="75"/>
        <v>1</v>
      </c>
      <c r="M2373" s="25">
        <f>VLOOKUP(K2373,Table!$A$2:$C$121,2,0)</f>
        <v>16</v>
      </c>
      <c r="N2373" s="26">
        <f>VLOOKUP(K2373,Table!$A$2:$C$121,3,0)</f>
        <v>3</v>
      </c>
      <c r="O2373" s="13" t="str">
        <f>VLOOKUP(A2373,Table!$U$1:$V$230,2,0)</f>
        <v>Orthorhombic</v>
      </c>
      <c r="P2373" s="1"/>
    </row>
    <row r="2374" spans="1:16">
      <c r="A2374" s="12">
        <v>63</v>
      </c>
      <c r="B2374" s="12">
        <v>40064</v>
      </c>
      <c r="C2374" s="12" t="s">
        <v>3015</v>
      </c>
      <c r="D2374" s="12" t="s">
        <v>3061</v>
      </c>
      <c r="E2374" s="17" t="s">
        <v>11333</v>
      </c>
      <c r="F2374" s="25" t="str">
        <f>LEFT(E2374,MIN(FIND({0,1,2,3,4,5,6,7,8,9},ASC(E2374)&amp;1234567890))-1)</f>
        <v>Dy</v>
      </c>
      <c r="G2374" s="25">
        <f t="shared" si="74"/>
        <v>1</v>
      </c>
      <c r="H2374" s="25">
        <f>VLOOKUP(F2374,Table!$A$2:$C$121,2,0)</f>
        <v>3</v>
      </c>
      <c r="I2374" s="26">
        <f>VLOOKUP(F2374,Table!$A$2:$C$121,3,0)</f>
        <v>6</v>
      </c>
      <c r="J2374" s="17" t="s">
        <v>367</v>
      </c>
      <c r="K2374" s="25" t="str">
        <f>LEFT(J2374,MIN(FIND({0,1,2,3,4,5,6,7,8,9},ASC(J2374)&amp;1234567890))-1)</f>
        <v>Cl</v>
      </c>
      <c r="L2374" s="25">
        <f t="shared" si="75"/>
        <v>3</v>
      </c>
      <c r="M2374" s="25">
        <f>VLOOKUP(K2374,Table!$A$2:$C$121,2,0)</f>
        <v>17</v>
      </c>
      <c r="N2374" s="26">
        <f>VLOOKUP(K2374,Table!$A$2:$C$121,3,0)</f>
        <v>3</v>
      </c>
      <c r="O2374" s="13" t="str">
        <f>VLOOKUP(A2374,Table!$U$1:$V$230,2,0)</f>
        <v>Orthorhombic</v>
      </c>
      <c r="P2374" s="1"/>
    </row>
    <row r="2375" spans="1:16">
      <c r="A2375" s="12">
        <v>63</v>
      </c>
      <c r="B2375" s="12">
        <v>62581</v>
      </c>
      <c r="C2375" s="12" t="s">
        <v>3015</v>
      </c>
      <c r="D2375" s="12" t="s">
        <v>3</v>
      </c>
      <c r="E2375" s="17" t="s">
        <v>31</v>
      </c>
      <c r="F2375" s="25" t="str">
        <f>LEFT(E2375,MIN(FIND({0,1,2,3,4,5,6,7,8,9},ASC(E2375)&amp;1234567890))-1)</f>
        <v>Si</v>
      </c>
      <c r="G2375" s="25">
        <f t="shared" si="74"/>
        <v>1</v>
      </c>
      <c r="H2375" s="25">
        <f>VLOOKUP(F2375,Table!$A$2:$C$121,2,0)</f>
        <v>14</v>
      </c>
      <c r="I2375" s="26">
        <f>VLOOKUP(F2375,Table!$A$2:$C$121,3,0)</f>
        <v>3</v>
      </c>
      <c r="J2375" s="17" t="s">
        <v>32</v>
      </c>
      <c r="K2375" s="25" t="str">
        <f>LEFT(J2375,MIN(FIND({0,1,2,3,4,5,6,7,8,9},ASC(J2375)&amp;1234567890))-1)</f>
        <v>O</v>
      </c>
      <c r="L2375" s="25">
        <f t="shared" si="75"/>
        <v>2</v>
      </c>
      <c r="M2375" s="25">
        <f>VLOOKUP(K2375,Table!$A$2:$C$121,2,0)</f>
        <v>16</v>
      </c>
      <c r="N2375" s="26">
        <f>VLOOKUP(K2375,Table!$A$2:$C$121,3,0)</f>
        <v>2</v>
      </c>
      <c r="O2375" s="13" t="str">
        <f>VLOOKUP(A2375,Table!$U$1:$V$230,2,0)</f>
        <v>Orthorhombic</v>
      </c>
      <c r="P2375" s="1"/>
    </row>
    <row r="2376" spans="1:16">
      <c r="A2376" s="12">
        <v>63</v>
      </c>
      <c r="B2376" s="12">
        <v>50235</v>
      </c>
      <c r="C2376" s="12" t="s">
        <v>3015</v>
      </c>
      <c r="D2376" s="12" t="s">
        <v>3062</v>
      </c>
      <c r="E2376" s="17" t="s">
        <v>12053</v>
      </c>
      <c r="F2376" s="25" t="str">
        <f>LEFT(E2376,MIN(FIND({0,1,2,3,4,5,6,7,8,9},ASC(E2376)&amp;1234567890))-1)</f>
        <v>U</v>
      </c>
      <c r="G2376" s="25">
        <f t="shared" si="74"/>
        <v>0.89100000000000001</v>
      </c>
      <c r="H2376" s="25">
        <f>VLOOKUP(F2376,Table!$A$2:$C$121,2,0)</f>
        <v>3</v>
      </c>
      <c r="I2376" s="26">
        <f>VLOOKUP(F2376,Table!$A$2:$C$121,3,0)</f>
        <v>7</v>
      </c>
      <c r="J2376" s="17" t="s">
        <v>36</v>
      </c>
      <c r="K2376" s="25" t="str">
        <f>LEFT(J2376,MIN(FIND({0,1,2,3,4,5,6,7,8,9},ASC(J2376)&amp;1234567890))-1)</f>
        <v>Te</v>
      </c>
      <c r="L2376" s="25">
        <f t="shared" si="75"/>
        <v>3</v>
      </c>
      <c r="M2376" s="25">
        <f>VLOOKUP(K2376,Table!$A$2:$C$121,2,0)</f>
        <v>16</v>
      </c>
      <c r="N2376" s="26">
        <f>VLOOKUP(K2376,Table!$A$2:$C$121,3,0)</f>
        <v>5</v>
      </c>
      <c r="O2376" s="13" t="str">
        <f>VLOOKUP(A2376,Table!$U$1:$V$230,2,0)</f>
        <v>Orthorhombic</v>
      </c>
      <c r="P2376" s="1"/>
    </row>
    <row r="2377" spans="1:16">
      <c r="A2377" s="12">
        <v>63</v>
      </c>
      <c r="B2377" s="12">
        <v>50236</v>
      </c>
      <c r="C2377" s="12" t="s">
        <v>3015</v>
      </c>
      <c r="D2377" s="12" t="s">
        <v>3063</v>
      </c>
      <c r="E2377" s="17" t="s">
        <v>12054</v>
      </c>
      <c r="F2377" s="25" t="str">
        <f>LEFT(E2377,MIN(FIND({0,1,2,3,4,5,6,7,8,9},ASC(E2377)&amp;1234567890))-1)</f>
        <v>U</v>
      </c>
      <c r="G2377" s="25">
        <f t="shared" si="74"/>
        <v>0.91600000000000004</v>
      </c>
      <c r="H2377" s="25">
        <f>VLOOKUP(F2377,Table!$A$2:$C$121,2,0)</f>
        <v>3</v>
      </c>
      <c r="I2377" s="26">
        <f>VLOOKUP(F2377,Table!$A$2:$C$121,3,0)</f>
        <v>7</v>
      </c>
      <c r="J2377" s="17" t="s">
        <v>36</v>
      </c>
      <c r="K2377" s="25" t="str">
        <f>LEFT(J2377,MIN(FIND({0,1,2,3,4,5,6,7,8,9},ASC(J2377)&amp;1234567890))-1)</f>
        <v>Te</v>
      </c>
      <c r="L2377" s="25">
        <f t="shared" si="75"/>
        <v>3</v>
      </c>
      <c r="M2377" s="25">
        <f>VLOOKUP(K2377,Table!$A$2:$C$121,2,0)</f>
        <v>16</v>
      </c>
      <c r="N2377" s="26">
        <f>VLOOKUP(K2377,Table!$A$2:$C$121,3,0)</f>
        <v>5</v>
      </c>
      <c r="O2377" s="13" t="str">
        <f>VLOOKUP(A2377,Table!$U$1:$V$230,2,0)</f>
        <v>Orthorhombic</v>
      </c>
      <c r="P2377" s="1"/>
    </row>
    <row r="2378" spans="1:16">
      <c r="A2378" s="12">
        <v>63</v>
      </c>
      <c r="B2378" s="12">
        <v>40696</v>
      </c>
      <c r="C2378" s="12" t="s">
        <v>3015</v>
      </c>
      <c r="D2378" s="12" t="s">
        <v>15394</v>
      </c>
      <c r="E2378" s="17" t="s">
        <v>15392</v>
      </c>
      <c r="F2378" s="25" t="str">
        <f>LEFT(E2378,MIN(FIND({0,1,2,3,4,5,6,7,8,9},ASC(E2378)&amp;1234567890))-1)</f>
        <v>U</v>
      </c>
      <c r="G2378" s="25">
        <f t="shared" si="74"/>
        <v>0.72399999999999998</v>
      </c>
      <c r="H2378" s="25">
        <f>VLOOKUP(F2378,Table!$A$2:$C$121,2,0)</f>
        <v>3</v>
      </c>
      <c r="I2378" s="26">
        <f>VLOOKUP(F2378,Table!$A$2:$C$121,3,0)</f>
        <v>7</v>
      </c>
      <c r="J2378" s="17" t="s">
        <v>36</v>
      </c>
      <c r="K2378" s="25" t="str">
        <f>LEFT(J2378,MIN(FIND({0,1,2,3,4,5,6,7,8,9},ASC(J2378)&amp;1234567890))-1)</f>
        <v>Te</v>
      </c>
      <c r="L2378" s="25">
        <f t="shared" si="75"/>
        <v>3</v>
      </c>
      <c r="M2378" s="25">
        <f>VLOOKUP(K2378,Table!$A$2:$C$121,2,0)</f>
        <v>16</v>
      </c>
      <c r="N2378" s="26">
        <f>VLOOKUP(K2378,Table!$A$2:$C$121,3,0)</f>
        <v>5</v>
      </c>
      <c r="O2378" s="13" t="str">
        <f>VLOOKUP(A2378,Table!$U$1:$V$230,2,0)</f>
        <v>Orthorhombic</v>
      </c>
      <c r="P2378" s="1"/>
    </row>
    <row r="2379" spans="1:16">
      <c r="A2379" s="12">
        <v>63</v>
      </c>
      <c r="B2379" s="12">
        <v>50560</v>
      </c>
      <c r="C2379" s="12" t="s">
        <v>3015</v>
      </c>
      <c r="D2379" s="12" t="s">
        <v>1836</v>
      </c>
      <c r="E2379" s="17" t="s">
        <v>11291</v>
      </c>
      <c r="F2379" s="25" t="str">
        <f>LEFT(E2379,MIN(FIND({0,1,2,3,4,5,6,7,8,9},ASC(E2379)&amp;1234567890))-1)</f>
        <v>Sn</v>
      </c>
      <c r="G2379" s="25">
        <f t="shared" si="74"/>
        <v>1</v>
      </c>
      <c r="H2379" s="25">
        <f>VLOOKUP(F2379,Table!$A$2:$C$121,2,0)</f>
        <v>14</v>
      </c>
      <c r="I2379" s="26">
        <f>VLOOKUP(F2379,Table!$A$2:$C$121,3,0)</f>
        <v>5</v>
      </c>
      <c r="J2379" s="17" t="s">
        <v>47</v>
      </c>
      <c r="K2379" s="25" t="str">
        <f>LEFT(J2379,MIN(FIND({0,1,2,3,4,5,6,7,8,9},ASC(J2379)&amp;1234567890))-1)</f>
        <v>Se</v>
      </c>
      <c r="L2379" s="25">
        <f t="shared" si="75"/>
        <v>1</v>
      </c>
      <c r="M2379" s="25">
        <f>VLOOKUP(K2379,Table!$A$2:$C$121,2,0)</f>
        <v>16</v>
      </c>
      <c r="N2379" s="26">
        <f>VLOOKUP(K2379,Table!$A$2:$C$121,3,0)</f>
        <v>4</v>
      </c>
      <c r="O2379" s="13" t="str">
        <f>VLOOKUP(A2379,Table!$U$1:$V$230,2,0)</f>
        <v>Orthorhombic</v>
      </c>
      <c r="P2379" s="1"/>
    </row>
    <row r="2380" spans="1:16">
      <c r="A2380" s="12">
        <v>63</v>
      </c>
      <c r="B2380" s="12">
        <v>68416</v>
      </c>
      <c r="C2380" s="12" t="s">
        <v>3015</v>
      </c>
      <c r="D2380" s="12" t="s">
        <v>725</v>
      </c>
      <c r="E2380" s="17" t="s">
        <v>343</v>
      </c>
      <c r="F2380" s="25" t="str">
        <f>LEFT(E2380,MIN(FIND({0,1,2,3,4,5,6,7,8,9},ASC(E2380)&amp;1234567890))-1)</f>
        <v>U</v>
      </c>
      <c r="G2380" s="25">
        <f t="shared" si="74"/>
        <v>1</v>
      </c>
      <c r="H2380" s="25">
        <f>VLOOKUP(F2380,Table!$A$2:$C$121,2,0)</f>
        <v>3</v>
      </c>
      <c r="I2380" s="26">
        <f>VLOOKUP(F2380,Table!$A$2:$C$121,3,0)</f>
        <v>7</v>
      </c>
      <c r="J2380" s="17" t="s">
        <v>36</v>
      </c>
      <c r="K2380" s="25" t="str">
        <f>LEFT(J2380,MIN(FIND({0,1,2,3,4,5,6,7,8,9},ASC(J2380)&amp;1234567890))-1)</f>
        <v>Te</v>
      </c>
      <c r="L2380" s="25">
        <f t="shared" si="75"/>
        <v>3</v>
      </c>
      <c r="M2380" s="25">
        <f>VLOOKUP(K2380,Table!$A$2:$C$121,2,0)</f>
        <v>16</v>
      </c>
      <c r="N2380" s="26">
        <f>VLOOKUP(K2380,Table!$A$2:$C$121,3,0)</f>
        <v>5</v>
      </c>
      <c r="O2380" s="13" t="str">
        <f>VLOOKUP(A2380,Table!$U$1:$V$230,2,0)</f>
        <v>Orthorhombic</v>
      </c>
      <c r="P2380" s="1"/>
    </row>
    <row r="2381" spans="1:16">
      <c r="A2381" s="12">
        <v>63</v>
      </c>
      <c r="B2381" s="12">
        <v>68793</v>
      </c>
      <c r="C2381" s="12" t="s">
        <v>3015</v>
      </c>
      <c r="D2381" s="12" t="s">
        <v>3064</v>
      </c>
      <c r="E2381" s="17" t="s">
        <v>12055</v>
      </c>
      <c r="F2381" s="25" t="str">
        <f>LEFT(E2381,MIN(FIND({0,1,2,3,4,5,6,7,8,9},ASC(E2381)&amp;1234567890))-1)</f>
        <v>Tm</v>
      </c>
      <c r="G2381" s="25">
        <f t="shared" si="74"/>
        <v>8</v>
      </c>
      <c r="H2381" s="25">
        <f>VLOOKUP(F2381,Table!$A$2:$C$121,2,0)</f>
        <v>3</v>
      </c>
      <c r="I2381" s="26">
        <f>VLOOKUP(F2381,Table!$A$2:$C$121,3,0)</f>
        <v>6</v>
      </c>
      <c r="J2381" s="17" t="s">
        <v>12056</v>
      </c>
      <c r="K2381" s="25" t="str">
        <f>LEFT(J2381,MIN(FIND({0,1,2,3,4,5,6,7,8,9},ASC(J2381)&amp;1234567890))-1)</f>
        <v>S</v>
      </c>
      <c r="L2381" s="25">
        <f t="shared" si="75"/>
        <v>11</v>
      </c>
      <c r="M2381" s="25">
        <f>VLOOKUP(K2381,Table!$A$2:$C$121,2,0)</f>
        <v>16</v>
      </c>
      <c r="N2381" s="26">
        <f>VLOOKUP(K2381,Table!$A$2:$C$121,3,0)</f>
        <v>3</v>
      </c>
      <c r="O2381" s="13" t="str">
        <f>VLOOKUP(A2381,Table!$U$1:$V$230,2,0)</f>
        <v>Orthorhombic</v>
      </c>
      <c r="P2381" s="1"/>
    </row>
    <row r="2382" spans="1:16">
      <c r="A2382" s="12">
        <v>63</v>
      </c>
      <c r="B2382" s="12">
        <v>72758</v>
      </c>
      <c r="C2382" s="12" t="s">
        <v>3015</v>
      </c>
      <c r="D2382" s="12" t="s">
        <v>3065</v>
      </c>
      <c r="E2382" s="17" t="s">
        <v>615</v>
      </c>
      <c r="F2382" s="25" t="str">
        <f>LEFT(E2382,MIN(FIND({0,1,2,3,4,5,6,7,8,9},ASC(E2382)&amp;1234567890))-1)</f>
        <v>Nd</v>
      </c>
      <c r="G2382" s="25">
        <f t="shared" si="74"/>
        <v>1</v>
      </c>
      <c r="H2382" s="25">
        <f>VLOOKUP(F2382,Table!$A$2:$C$121,2,0)</f>
        <v>3</v>
      </c>
      <c r="I2382" s="26">
        <f>VLOOKUP(F2382,Table!$A$2:$C$121,3,0)</f>
        <v>6</v>
      </c>
      <c r="J2382" s="17" t="s">
        <v>12057</v>
      </c>
      <c r="K2382" s="25" t="str">
        <f>LEFT(J2382,MIN(FIND({0,1,2,3,4,5,6,7,8,9},ASC(J2382)&amp;1234567890))-1)</f>
        <v>Si</v>
      </c>
      <c r="L2382" s="25">
        <f t="shared" si="75"/>
        <v>1.25</v>
      </c>
      <c r="M2382" s="25">
        <f>VLOOKUP(K2382,Table!$A$2:$C$121,2,0)</f>
        <v>14</v>
      </c>
      <c r="N2382" s="26">
        <f>VLOOKUP(K2382,Table!$A$2:$C$121,3,0)</f>
        <v>3</v>
      </c>
      <c r="O2382" s="13" t="str">
        <f>VLOOKUP(A2382,Table!$U$1:$V$230,2,0)</f>
        <v>Orthorhombic</v>
      </c>
      <c r="P2382" s="1"/>
    </row>
    <row r="2383" spans="1:16">
      <c r="A2383" s="12">
        <v>63</v>
      </c>
      <c r="B2383" s="12">
        <v>72765</v>
      </c>
      <c r="C2383" s="12" t="s">
        <v>3015</v>
      </c>
      <c r="D2383" s="12" t="s">
        <v>3066</v>
      </c>
      <c r="E2383" s="17" t="s">
        <v>11332</v>
      </c>
      <c r="F2383" s="25" t="str">
        <f>LEFT(E2383,MIN(FIND({0,1,2,3,4,5,6,7,8,9},ASC(E2383)&amp;1234567890))-1)</f>
        <v>Pr</v>
      </c>
      <c r="G2383" s="25">
        <f t="shared" si="74"/>
        <v>1</v>
      </c>
      <c r="H2383" s="25">
        <f>VLOOKUP(F2383,Table!$A$2:$C$121,2,0)</f>
        <v>3</v>
      </c>
      <c r="I2383" s="26">
        <f>VLOOKUP(F2383,Table!$A$2:$C$121,3,0)</f>
        <v>6</v>
      </c>
      <c r="J2383" s="17" t="s">
        <v>12058</v>
      </c>
      <c r="K2383" s="25" t="str">
        <f>LEFT(J2383,MIN(FIND({0,1,2,3,4,5,6,7,8,9},ASC(J2383)&amp;1234567890))-1)</f>
        <v>Si</v>
      </c>
      <c r="L2383" s="25">
        <f t="shared" si="75"/>
        <v>1.36</v>
      </c>
      <c r="M2383" s="25">
        <f>VLOOKUP(K2383,Table!$A$2:$C$121,2,0)</f>
        <v>14</v>
      </c>
      <c r="N2383" s="26">
        <f>VLOOKUP(K2383,Table!$A$2:$C$121,3,0)</f>
        <v>3</v>
      </c>
      <c r="O2383" s="13" t="str">
        <f>VLOOKUP(A2383,Table!$U$1:$V$230,2,0)</f>
        <v>Orthorhombic</v>
      </c>
      <c r="P2383" s="1"/>
    </row>
    <row r="2384" spans="1:16">
      <c r="A2384" s="12">
        <v>63</v>
      </c>
      <c r="B2384" s="12">
        <v>73065</v>
      </c>
      <c r="C2384" s="12" t="s">
        <v>3015</v>
      </c>
      <c r="D2384" s="12" t="s">
        <v>3067</v>
      </c>
      <c r="E2384" s="17" t="s">
        <v>11371</v>
      </c>
      <c r="F2384" s="25" t="str">
        <f>LEFT(E2384,MIN(FIND({0,1,2,3,4,5,6,7,8,9},ASC(E2384)&amp;1234567890))-1)</f>
        <v>Ce</v>
      </c>
      <c r="G2384" s="25">
        <f t="shared" si="74"/>
        <v>2</v>
      </c>
      <c r="H2384" s="25">
        <f>VLOOKUP(F2384,Table!$A$2:$C$121,2,0)</f>
        <v>3</v>
      </c>
      <c r="I2384" s="26">
        <f>VLOOKUP(F2384,Table!$A$2:$C$121,3,0)</f>
        <v>6</v>
      </c>
      <c r="J2384" s="17" t="s">
        <v>12059</v>
      </c>
      <c r="K2384" s="25" t="str">
        <f>LEFT(J2384,MIN(FIND({0,1,2,3,4,5,6,7,8,9},ASC(J2384)&amp;1234567890))-1)</f>
        <v>Si</v>
      </c>
      <c r="L2384" s="25">
        <f t="shared" si="75"/>
        <v>2.7</v>
      </c>
      <c r="M2384" s="25">
        <f>VLOOKUP(K2384,Table!$A$2:$C$121,2,0)</f>
        <v>14</v>
      </c>
      <c r="N2384" s="26">
        <f>VLOOKUP(K2384,Table!$A$2:$C$121,3,0)</f>
        <v>3</v>
      </c>
      <c r="O2384" s="13" t="str">
        <f>VLOOKUP(A2384,Table!$U$1:$V$230,2,0)</f>
        <v>Orthorhombic</v>
      </c>
      <c r="P2384" s="1"/>
    </row>
    <row r="2385" spans="1:16">
      <c r="A2385" s="12">
        <v>63</v>
      </c>
      <c r="B2385" s="12">
        <v>73619</v>
      </c>
      <c r="C2385" s="12" t="s">
        <v>3015</v>
      </c>
      <c r="D2385" s="12" t="s">
        <v>3068</v>
      </c>
      <c r="E2385" s="17" t="s">
        <v>11367</v>
      </c>
      <c r="F2385" s="25" t="str">
        <f>LEFT(E2385,MIN(FIND({0,1,2,3,4,5,6,7,8,9},ASC(E2385)&amp;1234567890))-1)</f>
        <v>Tb</v>
      </c>
      <c r="G2385" s="25">
        <f t="shared" si="74"/>
        <v>2</v>
      </c>
      <c r="H2385" s="25">
        <f>VLOOKUP(F2385,Table!$A$2:$C$121,2,0)</f>
        <v>3</v>
      </c>
      <c r="I2385" s="26">
        <f>VLOOKUP(F2385,Table!$A$2:$C$121,3,0)</f>
        <v>6</v>
      </c>
      <c r="J2385" s="17" t="s">
        <v>11374</v>
      </c>
      <c r="K2385" s="25" t="str">
        <f>LEFT(J2385,MIN(FIND({0,1,2,3,4,5,6,7,8,9},ASC(J2385)&amp;1234567890))-1)</f>
        <v>Si</v>
      </c>
      <c r="L2385" s="25">
        <f t="shared" si="75"/>
        <v>3</v>
      </c>
      <c r="M2385" s="25">
        <f>VLOOKUP(K2385,Table!$A$2:$C$121,2,0)</f>
        <v>14</v>
      </c>
      <c r="N2385" s="26">
        <f>VLOOKUP(K2385,Table!$A$2:$C$121,3,0)</f>
        <v>3</v>
      </c>
      <c r="O2385" s="13" t="str">
        <f>VLOOKUP(A2385,Table!$U$1:$V$230,2,0)</f>
        <v>Orthorhombic</v>
      </c>
      <c r="P2385" s="1"/>
    </row>
    <row r="2386" spans="1:16">
      <c r="A2386" s="12">
        <v>63</v>
      </c>
      <c r="B2386" s="12">
        <v>78310</v>
      </c>
      <c r="C2386" s="12" t="s">
        <v>3015</v>
      </c>
      <c r="D2386" s="12" t="s">
        <v>3069</v>
      </c>
      <c r="E2386" s="17" t="s">
        <v>70</v>
      </c>
      <c r="F2386" s="25" t="str">
        <f>LEFT(E2386,MIN(FIND({0,1,2,3,4,5,6,7,8,9},ASC(E2386)&amp;1234567890))-1)</f>
        <v>Zn</v>
      </c>
      <c r="G2386" s="25">
        <f t="shared" si="74"/>
        <v>1</v>
      </c>
      <c r="H2386" s="25">
        <f>VLOOKUP(F2386,Table!$A$2:$C$121,2,0)</f>
        <v>12</v>
      </c>
      <c r="I2386" s="26">
        <f>VLOOKUP(F2386,Table!$A$2:$C$121,3,0)</f>
        <v>4</v>
      </c>
      <c r="J2386" s="17" t="s">
        <v>328</v>
      </c>
      <c r="K2386" s="25" t="str">
        <f>LEFT(J2386,MIN(FIND({0,1,2,3,4,5,6,7,8,9},ASC(J2386)&amp;1234567890))-1)</f>
        <v>Te</v>
      </c>
      <c r="L2386" s="25">
        <f t="shared" si="75"/>
        <v>1</v>
      </c>
      <c r="M2386" s="25">
        <f>VLOOKUP(K2386,Table!$A$2:$C$121,2,0)</f>
        <v>16</v>
      </c>
      <c r="N2386" s="26">
        <f>VLOOKUP(K2386,Table!$A$2:$C$121,3,0)</f>
        <v>5</v>
      </c>
      <c r="O2386" s="13" t="str">
        <f>VLOOKUP(A2386,Table!$U$1:$V$230,2,0)</f>
        <v>Orthorhombic</v>
      </c>
      <c r="P2386" s="1"/>
    </row>
    <row r="2387" spans="1:16">
      <c r="A2387" s="12">
        <v>63</v>
      </c>
      <c r="B2387" s="12">
        <v>79258</v>
      </c>
      <c r="C2387" s="12" t="s">
        <v>3015</v>
      </c>
      <c r="D2387" s="12" t="s">
        <v>3070</v>
      </c>
      <c r="E2387" s="17" t="s">
        <v>584</v>
      </c>
      <c r="F2387" s="25" t="str">
        <f>LEFT(E2387,MIN(FIND({0,1,2,3,4,5,6,7,8,9},ASC(E2387)&amp;1234567890))-1)</f>
        <v>V</v>
      </c>
      <c r="G2387" s="25">
        <f t="shared" si="74"/>
        <v>2</v>
      </c>
      <c r="H2387" s="25">
        <f>VLOOKUP(F2387,Table!$A$2:$C$121,2,0)</f>
        <v>5</v>
      </c>
      <c r="I2387" s="26">
        <f>VLOOKUP(F2387,Table!$A$2:$C$121,3,0)</f>
        <v>4</v>
      </c>
      <c r="J2387" s="17" t="s">
        <v>11765</v>
      </c>
      <c r="K2387" s="25" t="str">
        <f>LEFT(J2387,MIN(FIND({0,1,2,3,4,5,6,7,8,9},ASC(J2387)&amp;1234567890))-1)</f>
        <v>B</v>
      </c>
      <c r="L2387" s="25">
        <f t="shared" si="75"/>
        <v>3</v>
      </c>
      <c r="M2387" s="25">
        <f>VLOOKUP(K2387,Table!$A$2:$C$121,2,0)</f>
        <v>13</v>
      </c>
      <c r="N2387" s="26">
        <f>VLOOKUP(K2387,Table!$A$2:$C$121,3,0)</f>
        <v>2</v>
      </c>
      <c r="O2387" s="13" t="str">
        <f>VLOOKUP(A2387,Table!$U$1:$V$230,2,0)</f>
        <v>Orthorhombic</v>
      </c>
      <c r="P2387" s="1"/>
    </row>
    <row r="2388" spans="1:16">
      <c r="A2388" s="12">
        <v>63</v>
      </c>
      <c r="B2388" s="12">
        <v>78998</v>
      </c>
      <c r="C2388" s="12" t="s">
        <v>3015</v>
      </c>
      <c r="D2388" s="12" t="s">
        <v>3071</v>
      </c>
      <c r="E2388" s="17" t="s">
        <v>410</v>
      </c>
      <c r="F2388" s="25" t="str">
        <f>LEFT(E2388,MIN(FIND({0,1,2,3,4,5,6,7,8,9},ASC(E2388)&amp;1234567890))-1)</f>
        <v>Ba</v>
      </c>
      <c r="G2388" s="25">
        <f t="shared" si="74"/>
        <v>1</v>
      </c>
      <c r="H2388" s="25">
        <f>VLOOKUP(F2388,Table!$A$2:$C$121,2,0)</f>
        <v>2</v>
      </c>
      <c r="I2388" s="26">
        <f>VLOOKUP(F2388,Table!$A$2:$C$121,3,0)</f>
        <v>6</v>
      </c>
      <c r="J2388" s="17" t="s">
        <v>31</v>
      </c>
      <c r="K2388" s="25" t="str">
        <f>LEFT(J2388,MIN(FIND({0,1,2,3,4,5,6,7,8,9},ASC(J2388)&amp;1234567890))-1)</f>
        <v>Si</v>
      </c>
      <c r="L2388" s="25">
        <f t="shared" si="75"/>
        <v>1</v>
      </c>
      <c r="M2388" s="25">
        <f>VLOOKUP(K2388,Table!$A$2:$C$121,2,0)</f>
        <v>14</v>
      </c>
      <c r="N2388" s="26">
        <f>VLOOKUP(K2388,Table!$A$2:$C$121,3,0)</f>
        <v>3</v>
      </c>
      <c r="O2388" s="13" t="str">
        <f>VLOOKUP(A2388,Table!$U$1:$V$230,2,0)</f>
        <v>Orthorhombic</v>
      </c>
      <c r="P2388" s="1"/>
    </row>
    <row r="2389" spans="1:16">
      <c r="A2389" s="12">
        <v>63</v>
      </c>
      <c r="B2389" s="12">
        <v>71089</v>
      </c>
      <c r="C2389" s="12" t="s">
        <v>3015</v>
      </c>
      <c r="D2389" s="12" t="s">
        <v>2162</v>
      </c>
      <c r="E2389" s="17" t="s">
        <v>11426</v>
      </c>
      <c r="F2389" s="25" t="str">
        <f>LEFT(E2389,MIN(FIND({0,1,2,3,4,5,6,7,8,9},ASC(E2389)&amp;1234567890))-1)</f>
        <v>Mn</v>
      </c>
      <c r="G2389" s="25">
        <f t="shared" si="74"/>
        <v>3</v>
      </c>
      <c r="H2389" s="25">
        <f>VLOOKUP(F2389,Table!$A$2:$C$121,2,0)</f>
        <v>7</v>
      </c>
      <c r="I2389" s="26">
        <f>VLOOKUP(F2389,Table!$A$2:$C$121,3,0)</f>
        <v>4</v>
      </c>
      <c r="J2389" s="17" t="s">
        <v>540</v>
      </c>
      <c r="K2389" s="25" t="str">
        <f>LEFT(J2389,MIN(FIND({0,1,2,3,4,5,6,7,8,9},ASC(J2389)&amp;1234567890))-1)</f>
        <v>As</v>
      </c>
      <c r="L2389" s="25">
        <f t="shared" si="75"/>
        <v>1</v>
      </c>
      <c r="M2389" s="25">
        <f>VLOOKUP(K2389,Table!$A$2:$C$121,2,0)</f>
        <v>15</v>
      </c>
      <c r="N2389" s="26">
        <f>VLOOKUP(K2389,Table!$A$2:$C$121,3,0)</f>
        <v>4</v>
      </c>
      <c r="O2389" s="13" t="str">
        <f>VLOOKUP(A2389,Table!$U$1:$V$230,2,0)</f>
        <v>Orthorhombic</v>
      </c>
      <c r="P2389" s="1"/>
    </row>
    <row r="2390" spans="1:16">
      <c r="A2390" s="12">
        <v>63</v>
      </c>
      <c r="B2390" s="12">
        <v>80501</v>
      </c>
      <c r="C2390" s="12" t="s">
        <v>3015</v>
      </c>
      <c r="D2390" s="12" t="s">
        <v>3072</v>
      </c>
      <c r="E2390" s="17" t="s">
        <v>11982</v>
      </c>
      <c r="F2390" s="25" t="str">
        <f>LEFT(E2390,MIN(FIND({0,1,2,3,4,5,6,7,8,9},ASC(E2390)&amp;1234567890))-1)</f>
        <v>Er</v>
      </c>
      <c r="G2390" s="25">
        <f t="shared" si="74"/>
        <v>3</v>
      </c>
      <c r="H2390" s="25">
        <f>VLOOKUP(F2390,Table!$A$2:$C$121,2,0)</f>
        <v>3</v>
      </c>
      <c r="I2390" s="26">
        <f>VLOOKUP(F2390,Table!$A$2:$C$121,3,0)</f>
        <v>6</v>
      </c>
      <c r="J2390" s="17" t="s">
        <v>11370</v>
      </c>
      <c r="K2390" s="25" t="str">
        <f>LEFT(J2390,MIN(FIND({0,1,2,3,4,5,6,7,8,9},ASC(J2390)&amp;1234567890))-1)</f>
        <v>Ge</v>
      </c>
      <c r="L2390" s="25">
        <f t="shared" si="75"/>
        <v>4</v>
      </c>
      <c r="M2390" s="25">
        <f>VLOOKUP(K2390,Table!$A$2:$C$121,2,0)</f>
        <v>14</v>
      </c>
      <c r="N2390" s="26">
        <f>VLOOKUP(K2390,Table!$A$2:$C$121,3,0)</f>
        <v>4</v>
      </c>
      <c r="O2390" s="13" t="str">
        <f>VLOOKUP(A2390,Table!$U$1:$V$230,2,0)</f>
        <v>Orthorhombic</v>
      </c>
      <c r="P2390" s="1"/>
    </row>
    <row r="2391" spans="1:16">
      <c r="A2391" s="12">
        <v>63</v>
      </c>
      <c r="B2391" s="12">
        <v>81027</v>
      </c>
      <c r="C2391" s="12" t="s">
        <v>3017</v>
      </c>
      <c r="D2391" s="12" t="s">
        <v>796</v>
      </c>
      <c r="E2391" s="17" t="s">
        <v>11373</v>
      </c>
      <c r="F2391" s="25" t="str">
        <f>LEFT(E2391,MIN(FIND({0,1,2,3,4,5,6,7,8,9},ASC(E2391)&amp;1234567890))-1)</f>
        <v>Mn</v>
      </c>
      <c r="G2391" s="25">
        <f t="shared" si="74"/>
        <v>5</v>
      </c>
      <c r="H2391" s="25">
        <f>VLOOKUP(F2391,Table!$A$2:$C$121,2,0)</f>
        <v>7</v>
      </c>
      <c r="I2391" s="26">
        <f>VLOOKUP(F2391,Table!$A$2:$C$121,3,0)</f>
        <v>4</v>
      </c>
      <c r="J2391" s="17" t="s">
        <v>11374</v>
      </c>
      <c r="K2391" s="25" t="str">
        <f>LEFT(J2391,MIN(FIND({0,1,2,3,4,5,6,7,8,9},ASC(J2391)&amp;1234567890))-1)</f>
        <v>Si</v>
      </c>
      <c r="L2391" s="25">
        <f t="shared" si="75"/>
        <v>3</v>
      </c>
      <c r="M2391" s="25">
        <f>VLOOKUP(K2391,Table!$A$2:$C$121,2,0)</f>
        <v>14</v>
      </c>
      <c r="N2391" s="26">
        <f>VLOOKUP(K2391,Table!$A$2:$C$121,3,0)</f>
        <v>3</v>
      </c>
      <c r="O2391" s="13" t="str">
        <f>VLOOKUP(A2391,Table!$U$1:$V$230,2,0)</f>
        <v>Orthorhombic</v>
      </c>
      <c r="P2391" s="1"/>
    </row>
    <row r="2392" spans="1:16">
      <c r="A2392" s="12">
        <v>63</v>
      </c>
      <c r="B2392" s="12">
        <v>82330</v>
      </c>
      <c r="C2392" s="12" t="s">
        <v>3015</v>
      </c>
      <c r="D2392" s="12" t="s">
        <v>3073</v>
      </c>
      <c r="E2392" s="17" t="s">
        <v>11351</v>
      </c>
      <c r="F2392" s="25" t="str">
        <f>LEFT(E2392,MIN(FIND({0,1,2,3,4,5,6,7,8,9},ASC(E2392)&amp;1234567890))-1)</f>
        <v>Cu</v>
      </c>
      <c r="G2392" s="25">
        <f t="shared" si="74"/>
        <v>1</v>
      </c>
      <c r="H2392" s="25">
        <f>VLOOKUP(F2392,Table!$A$2:$C$121,2,0)</f>
        <v>11</v>
      </c>
      <c r="I2392" s="26">
        <f>VLOOKUP(F2392,Table!$A$2:$C$121,3,0)</f>
        <v>4</v>
      </c>
      <c r="J2392" s="17" t="s">
        <v>47</v>
      </c>
      <c r="K2392" s="25" t="str">
        <f>LEFT(J2392,MIN(FIND({0,1,2,3,4,5,6,7,8,9},ASC(J2392)&amp;1234567890))-1)</f>
        <v>Se</v>
      </c>
      <c r="L2392" s="25">
        <f t="shared" si="75"/>
        <v>1</v>
      </c>
      <c r="M2392" s="25">
        <f>VLOOKUP(K2392,Table!$A$2:$C$121,2,0)</f>
        <v>16</v>
      </c>
      <c r="N2392" s="26">
        <f>VLOOKUP(K2392,Table!$A$2:$C$121,3,0)</f>
        <v>4</v>
      </c>
      <c r="O2392" s="13" t="str">
        <f>VLOOKUP(A2392,Table!$U$1:$V$230,2,0)</f>
        <v>Orthorhombic</v>
      </c>
      <c r="P2392" s="1"/>
    </row>
    <row r="2393" spans="1:16">
      <c r="A2393" s="12">
        <v>63</v>
      </c>
      <c r="B2393" s="12">
        <v>82602</v>
      </c>
      <c r="C2393" s="12" t="s">
        <v>3015</v>
      </c>
      <c r="D2393" s="12" t="s">
        <v>3074</v>
      </c>
      <c r="E2393" s="17" t="s">
        <v>590</v>
      </c>
      <c r="F2393" s="25" t="str">
        <f>LEFT(E2393,MIN(FIND({0,1,2,3,4,5,6,7,8,9},ASC(E2393)&amp;1234567890))-1)</f>
        <v>Sm</v>
      </c>
      <c r="G2393" s="25">
        <f t="shared" si="74"/>
        <v>1</v>
      </c>
      <c r="H2393" s="25">
        <f>VLOOKUP(F2393,Table!$A$2:$C$121,2,0)</f>
        <v>3</v>
      </c>
      <c r="I2393" s="26">
        <f>VLOOKUP(F2393,Table!$A$2:$C$121,3,0)</f>
        <v>6</v>
      </c>
      <c r="J2393" s="17" t="s">
        <v>36</v>
      </c>
      <c r="K2393" s="25" t="str">
        <f>LEFT(J2393,MIN(FIND({0,1,2,3,4,5,6,7,8,9},ASC(J2393)&amp;1234567890))-1)</f>
        <v>Te</v>
      </c>
      <c r="L2393" s="25">
        <f t="shared" si="75"/>
        <v>3</v>
      </c>
      <c r="M2393" s="25">
        <f>VLOOKUP(K2393,Table!$A$2:$C$121,2,0)</f>
        <v>16</v>
      </c>
      <c r="N2393" s="26">
        <f>VLOOKUP(K2393,Table!$A$2:$C$121,3,0)</f>
        <v>5</v>
      </c>
      <c r="O2393" s="13" t="str">
        <f>VLOOKUP(A2393,Table!$U$1:$V$230,2,0)</f>
        <v>Orthorhombic</v>
      </c>
      <c r="P2393" s="1"/>
    </row>
    <row r="2394" spans="1:16">
      <c r="A2394" s="12">
        <v>63</v>
      </c>
      <c r="B2394" s="12">
        <v>83860</v>
      </c>
      <c r="C2394" s="12" t="s">
        <v>3019</v>
      </c>
      <c r="D2394" s="12" t="s">
        <v>1555</v>
      </c>
      <c r="E2394" s="17" t="s">
        <v>11786</v>
      </c>
      <c r="F2394" s="25" t="str">
        <f>LEFT(E2394,MIN(FIND({0,1,2,3,4,5,6,7,8,9},ASC(E2394)&amp;1234567890))-1)</f>
        <v>Si</v>
      </c>
      <c r="G2394" s="25">
        <f t="shared" si="74"/>
        <v>64</v>
      </c>
      <c r="H2394" s="25">
        <f>VLOOKUP(F2394,Table!$A$2:$C$121,2,0)</f>
        <v>14</v>
      </c>
      <c r="I2394" s="26">
        <f>VLOOKUP(F2394,Table!$A$2:$C$121,3,0)</f>
        <v>3</v>
      </c>
      <c r="J2394" s="17" t="s">
        <v>11787</v>
      </c>
      <c r="K2394" s="25" t="str">
        <f>LEFT(J2394,MIN(FIND({0,1,2,3,4,5,6,7,8,9},ASC(J2394)&amp;1234567890))-1)</f>
        <v>O</v>
      </c>
      <c r="L2394" s="25">
        <f t="shared" si="75"/>
        <v>128</v>
      </c>
      <c r="M2394" s="25">
        <f>VLOOKUP(K2394,Table!$A$2:$C$121,2,0)</f>
        <v>16</v>
      </c>
      <c r="N2394" s="26">
        <f>VLOOKUP(K2394,Table!$A$2:$C$121,3,0)</f>
        <v>2</v>
      </c>
      <c r="O2394" s="13" t="str">
        <f>VLOOKUP(A2394,Table!$U$1:$V$230,2,0)</f>
        <v>Orthorhombic</v>
      </c>
      <c r="P2394" s="1"/>
    </row>
    <row r="2395" spans="1:16">
      <c r="A2395" s="12">
        <v>63</v>
      </c>
      <c r="B2395" s="12">
        <v>84208</v>
      </c>
      <c r="C2395" s="12" t="s">
        <v>3015</v>
      </c>
      <c r="D2395" s="12" t="s">
        <v>3075</v>
      </c>
      <c r="E2395" s="17" t="s">
        <v>11319</v>
      </c>
      <c r="F2395" s="25" t="str">
        <f>LEFT(E2395,MIN(FIND({0,1,2,3,4,5,6,7,8,9},ASC(E2395)&amp;1234567890))-1)</f>
        <v>Re</v>
      </c>
      <c r="G2395" s="25">
        <f t="shared" si="74"/>
        <v>3</v>
      </c>
      <c r="H2395" s="25">
        <f>VLOOKUP(F2395,Table!$A$2:$C$121,2,0)</f>
        <v>7</v>
      </c>
      <c r="I2395" s="26">
        <f>VLOOKUP(F2395,Table!$A$2:$C$121,3,0)</f>
        <v>6</v>
      </c>
      <c r="J2395" s="17" t="s">
        <v>12060</v>
      </c>
      <c r="K2395" s="25" t="str">
        <f>LEFT(J2395,MIN(FIND({0,1,2,3,4,5,6,7,8,9},ASC(J2395)&amp;1234567890))-1)</f>
        <v>Ge</v>
      </c>
      <c r="L2395" s="25">
        <f t="shared" si="75"/>
        <v>7</v>
      </c>
      <c r="M2395" s="25">
        <f>VLOOKUP(K2395,Table!$A$2:$C$121,2,0)</f>
        <v>14</v>
      </c>
      <c r="N2395" s="26">
        <f>VLOOKUP(K2395,Table!$A$2:$C$121,3,0)</f>
        <v>4</v>
      </c>
      <c r="O2395" s="13" t="str">
        <f>VLOOKUP(A2395,Table!$U$1:$V$230,2,0)</f>
        <v>Orthorhombic</v>
      </c>
      <c r="P2395" s="1"/>
    </row>
    <row r="2396" spans="1:16">
      <c r="A2396" s="12">
        <v>63</v>
      </c>
      <c r="B2396" s="12">
        <v>84342</v>
      </c>
      <c r="C2396" s="12" t="s">
        <v>3015</v>
      </c>
      <c r="D2396" s="12" t="s">
        <v>3076</v>
      </c>
      <c r="E2396" s="17" t="s">
        <v>11385</v>
      </c>
      <c r="F2396" s="25" t="str">
        <f>LEFT(E2396,MIN(FIND({0,1,2,3,4,5,6,7,8,9},ASC(E2396)&amp;1234567890))-1)</f>
        <v>Dy</v>
      </c>
      <c r="G2396" s="25">
        <f t="shared" si="74"/>
        <v>3</v>
      </c>
      <c r="H2396" s="25">
        <f>VLOOKUP(F2396,Table!$A$2:$C$121,2,0)</f>
        <v>3</v>
      </c>
      <c r="I2396" s="26">
        <f>VLOOKUP(F2396,Table!$A$2:$C$121,3,0)</f>
        <v>6</v>
      </c>
      <c r="J2396" s="17" t="s">
        <v>11370</v>
      </c>
      <c r="K2396" s="25" t="str">
        <f>LEFT(J2396,MIN(FIND({0,1,2,3,4,5,6,7,8,9},ASC(J2396)&amp;1234567890))-1)</f>
        <v>Ge</v>
      </c>
      <c r="L2396" s="25">
        <f t="shared" si="75"/>
        <v>4</v>
      </c>
      <c r="M2396" s="25">
        <f>VLOOKUP(K2396,Table!$A$2:$C$121,2,0)</f>
        <v>14</v>
      </c>
      <c r="N2396" s="26">
        <f>VLOOKUP(K2396,Table!$A$2:$C$121,3,0)</f>
        <v>4</v>
      </c>
      <c r="O2396" s="13" t="str">
        <f>VLOOKUP(A2396,Table!$U$1:$V$230,2,0)</f>
        <v>Orthorhombic</v>
      </c>
      <c r="P2396" s="1"/>
    </row>
    <row r="2397" spans="1:16">
      <c r="A2397" s="12">
        <v>63</v>
      </c>
      <c r="B2397" s="12">
        <v>85506</v>
      </c>
      <c r="C2397" s="12" t="s">
        <v>3015</v>
      </c>
      <c r="D2397" s="12" t="s">
        <v>3077</v>
      </c>
      <c r="E2397" s="17" t="s">
        <v>377</v>
      </c>
      <c r="F2397" s="25" t="str">
        <f>LEFT(E2397,MIN(FIND({0,1,2,3,4,5,6,7,8,9},ASC(E2397)&amp;1234567890))-1)</f>
        <v>Zr</v>
      </c>
      <c r="G2397" s="25">
        <f t="shared" si="74"/>
        <v>1</v>
      </c>
      <c r="H2397" s="25">
        <f>VLOOKUP(F2397,Table!$A$2:$C$121,2,0)</f>
        <v>4</v>
      </c>
      <c r="I2397" s="26">
        <f>VLOOKUP(F2397,Table!$A$2:$C$121,3,0)</f>
        <v>5</v>
      </c>
      <c r="J2397" s="17" t="s">
        <v>11429</v>
      </c>
      <c r="K2397" s="25" t="str">
        <f>LEFT(J2397,MIN(FIND({0,1,2,3,4,5,6,7,8,9},ASC(J2397)&amp;1234567890))-1)</f>
        <v>Te</v>
      </c>
      <c r="L2397" s="25">
        <f t="shared" si="75"/>
        <v>5</v>
      </c>
      <c r="M2397" s="25">
        <f>VLOOKUP(K2397,Table!$A$2:$C$121,2,0)</f>
        <v>16</v>
      </c>
      <c r="N2397" s="26">
        <f>VLOOKUP(K2397,Table!$A$2:$C$121,3,0)</f>
        <v>5</v>
      </c>
      <c r="O2397" s="13" t="str">
        <f>VLOOKUP(A2397,Table!$U$1:$V$230,2,0)</f>
        <v>Orthorhombic</v>
      </c>
      <c r="P2397" s="1"/>
    </row>
    <row r="2398" spans="1:16">
      <c r="A2398" s="12">
        <v>63</v>
      </c>
      <c r="B2398" s="12">
        <v>86103</v>
      </c>
      <c r="C2398" s="12" t="s">
        <v>3015</v>
      </c>
      <c r="D2398" s="12" t="s">
        <v>3078</v>
      </c>
      <c r="E2398" s="17" t="s">
        <v>11544</v>
      </c>
      <c r="F2398" s="25" t="str">
        <f>LEFT(E2398,MIN(FIND({0,1,2,3,4,5,6,7,8,9},ASC(E2398)&amp;1234567890))-1)</f>
        <v>Ho</v>
      </c>
      <c r="G2398" s="25">
        <f t="shared" si="74"/>
        <v>3</v>
      </c>
      <c r="H2398" s="25">
        <f>VLOOKUP(F2398,Table!$A$2:$C$121,2,0)</f>
        <v>3</v>
      </c>
      <c r="I2398" s="26">
        <f>VLOOKUP(F2398,Table!$A$2:$C$121,3,0)</f>
        <v>6</v>
      </c>
      <c r="J2398" s="17" t="s">
        <v>11370</v>
      </c>
      <c r="K2398" s="25" t="str">
        <f>LEFT(J2398,MIN(FIND({0,1,2,3,4,5,6,7,8,9},ASC(J2398)&amp;1234567890))-1)</f>
        <v>Ge</v>
      </c>
      <c r="L2398" s="25">
        <f t="shared" si="75"/>
        <v>4</v>
      </c>
      <c r="M2398" s="25">
        <f>VLOOKUP(K2398,Table!$A$2:$C$121,2,0)</f>
        <v>14</v>
      </c>
      <c r="N2398" s="26">
        <f>VLOOKUP(K2398,Table!$A$2:$C$121,3,0)</f>
        <v>4</v>
      </c>
      <c r="O2398" s="13" t="str">
        <f>VLOOKUP(A2398,Table!$U$1:$V$230,2,0)</f>
        <v>Orthorhombic</v>
      </c>
      <c r="P2398" s="1"/>
    </row>
    <row r="2399" spans="1:16">
      <c r="A2399" s="12">
        <v>63</v>
      </c>
      <c r="B2399" s="12">
        <v>100051</v>
      </c>
      <c r="C2399" s="12" t="s">
        <v>3015</v>
      </c>
      <c r="D2399" s="12" t="s">
        <v>3079</v>
      </c>
      <c r="E2399" s="17" t="s">
        <v>11404</v>
      </c>
      <c r="F2399" s="25" t="str">
        <f>LEFT(E2399,MIN(FIND({0,1,2,3,4,5,6,7,8,9},ASC(E2399)&amp;1234567890))-1)</f>
        <v>Li</v>
      </c>
      <c r="G2399" s="25">
        <f t="shared" si="74"/>
        <v>2</v>
      </c>
      <c r="H2399" s="25">
        <f>VLOOKUP(F2399,Table!$A$2:$C$121,2,0)</f>
        <v>1</v>
      </c>
      <c r="I2399" s="26">
        <f>VLOOKUP(F2399,Table!$A$2:$C$121,3,0)</f>
        <v>2</v>
      </c>
      <c r="J2399" s="17" t="s">
        <v>366</v>
      </c>
      <c r="K2399" s="25" t="str">
        <f>LEFT(J2399,MIN(FIND({0,1,2,3,4,5,6,7,8,9},ASC(J2399)&amp;1234567890))-1)</f>
        <v>Ga</v>
      </c>
      <c r="L2399" s="25">
        <f t="shared" si="75"/>
        <v>1</v>
      </c>
      <c r="M2399" s="25">
        <f>VLOOKUP(K2399,Table!$A$2:$C$121,2,0)</f>
        <v>13</v>
      </c>
      <c r="N2399" s="26">
        <f>VLOOKUP(K2399,Table!$A$2:$C$121,3,0)</f>
        <v>4</v>
      </c>
      <c r="O2399" s="13" t="str">
        <f>VLOOKUP(A2399,Table!$U$1:$V$230,2,0)</f>
        <v>Orthorhombic</v>
      </c>
      <c r="P2399" s="1"/>
    </row>
    <row r="2400" spans="1:16">
      <c r="A2400" s="12">
        <v>63</v>
      </c>
      <c r="B2400" s="12">
        <v>100672</v>
      </c>
      <c r="C2400" s="12" t="s">
        <v>3015</v>
      </c>
      <c r="D2400" s="12" t="s">
        <v>1831</v>
      </c>
      <c r="E2400" s="17" t="s">
        <v>11291</v>
      </c>
      <c r="F2400" s="25" t="str">
        <f>LEFT(E2400,MIN(FIND({0,1,2,3,4,5,6,7,8,9},ASC(E2400)&amp;1234567890))-1)</f>
        <v>Sn</v>
      </c>
      <c r="G2400" s="25">
        <f t="shared" si="74"/>
        <v>1</v>
      </c>
      <c r="H2400" s="25">
        <f>VLOOKUP(F2400,Table!$A$2:$C$121,2,0)</f>
        <v>14</v>
      </c>
      <c r="I2400" s="26">
        <f>VLOOKUP(F2400,Table!$A$2:$C$121,3,0)</f>
        <v>5</v>
      </c>
      <c r="J2400" s="17" t="s">
        <v>379</v>
      </c>
      <c r="K2400" s="25" t="str">
        <f>LEFT(J2400,MIN(FIND({0,1,2,3,4,5,6,7,8,9},ASC(J2400)&amp;1234567890))-1)</f>
        <v>S</v>
      </c>
      <c r="L2400" s="25">
        <f t="shared" si="75"/>
        <v>1</v>
      </c>
      <c r="M2400" s="25">
        <f>VLOOKUP(K2400,Table!$A$2:$C$121,2,0)</f>
        <v>16</v>
      </c>
      <c r="N2400" s="26">
        <f>VLOOKUP(K2400,Table!$A$2:$C$121,3,0)</f>
        <v>3</v>
      </c>
      <c r="O2400" s="13" t="str">
        <f>VLOOKUP(A2400,Table!$U$1:$V$230,2,0)</f>
        <v>Orthorhombic</v>
      </c>
      <c r="P2400" s="1"/>
    </row>
    <row r="2401" spans="1:16">
      <c r="A2401" s="12">
        <v>63</v>
      </c>
      <c r="B2401" s="12">
        <v>202681</v>
      </c>
      <c r="C2401" s="12" t="s">
        <v>3015</v>
      </c>
      <c r="D2401" s="12" t="s">
        <v>3080</v>
      </c>
      <c r="E2401" s="17" t="s">
        <v>11352</v>
      </c>
      <c r="F2401" s="25" t="str">
        <f>LEFT(E2401,MIN(FIND({0,1,2,3,4,5,6,7,8,9},ASC(E2401)&amp;1234567890))-1)</f>
        <v>Al</v>
      </c>
      <c r="G2401" s="25">
        <f t="shared" si="74"/>
        <v>1</v>
      </c>
      <c r="H2401" s="25">
        <f>VLOOKUP(F2401,Table!$A$2:$C$121,2,0)</f>
        <v>13</v>
      </c>
      <c r="I2401" s="26">
        <f>VLOOKUP(F2401,Table!$A$2:$C$121,3,0)</f>
        <v>3</v>
      </c>
      <c r="J2401" s="17" t="s">
        <v>365</v>
      </c>
      <c r="K2401" s="25" t="str">
        <f>LEFT(J2401,MIN(FIND({0,1,2,3,4,5,6,7,8,9},ASC(J2401)&amp;1234567890))-1)</f>
        <v>F</v>
      </c>
      <c r="L2401" s="25">
        <f t="shared" si="75"/>
        <v>3</v>
      </c>
      <c r="M2401" s="25">
        <f>VLOOKUP(K2401,Table!$A$2:$C$121,2,0)</f>
        <v>17</v>
      </c>
      <c r="N2401" s="26">
        <f>VLOOKUP(K2401,Table!$A$2:$C$121,3,0)</f>
        <v>2</v>
      </c>
      <c r="O2401" s="13" t="str">
        <f>VLOOKUP(A2401,Table!$U$1:$V$230,2,0)</f>
        <v>Orthorhombic</v>
      </c>
      <c r="P2401" s="1"/>
    </row>
    <row r="2402" spans="1:16">
      <c r="A2402" s="12">
        <v>63</v>
      </c>
      <c r="B2402" s="12">
        <v>408030</v>
      </c>
      <c r="C2402" s="12" t="s">
        <v>3015</v>
      </c>
      <c r="D2402" s="12" t="s">
        <v>2336</v>
      </c>
      <c r="E2402" s="17" t="s">
        <v>46</v>
      </c>
      <c r="F2402" s="25" t="str">
        <f>LEFT(E2402,MIN(FIND({0,1,2,3,4,5,6,7,8,9},ASC(E2402)&amp;1234567890))-1)</f>
        <v>La</v>
      </c>
      <c r="G2402" s="25">
        <f t="shared" si="74"/>
        <v>1</v>
      </c>
      <c r="H2402" s="25">
        <f>VLOOKUP(F2402,Table!$A$2:$C$121,2,0)</f>
        <v>3</v>
      </c>
      <c r="I2402" s="26">
        <f>VLOOKUP(F2402,Table!$A$2:$C$121,3,0)</f>
        <v>6</v>
      </c>
      <c r="J2402" s="17" t="s">
        <v>31</v>
      </c>
      <c r="K2402" s="25" t="str">
        <f>LEFT(J2402,MIN(FIND({0,1,2,3,4,5,6,7,8,9},ASC(J2402)&amp;1234567890))-1)</f>
        <v>Si</v>
      </c>
      <c r="L2402" s="25">
        <f t="shared" si="75"/>
        <v>1</v>
      </c>
      <c r="M2402" s="25">
        <f>VLOOKUP(K2402,Table!$A$2:$C$121,2,0)</f>
        <v>14</v>
      </c>
      <c r="N2402" s="26">
        <f>VLOOKUP(K2402,Table!$A$2:$C$121,3,0)</f>
        <v>3</v>
      </c>
      <c r="O2402" s="13" t="str">
        <f>VLOOKUP(A2402,Table!$U$1:$V$230,2,0)</f>
        <v>Orthorhombic</v>
      </c>
      <c r="P2402" s="1"/>
    </row>
    <row r="2403" spans="1:16">
      <c r="A2403" s="12">
        <v>63</v>
      </c>
      <c r="B2403" s="12">
        <v>42068</v>
      </c>
      <c r="C2403" s="12" t="s">
        <v>3015</v>
      </c>
      <c r="D2403" s="12" t="s">
        <v>3081</v>
      </c>
      <c r="E2403" s="17" t="s">
        <v>12061</v>
      </c>
      <c r="F2403" s="25" t="str">
        <f>LEFT(E2403,MIN(FIND({0,1,2,3,4,5,6,7,8,9},ASC(E2403)&amp;1234567890))-1)</f>
        <v>Li</v>
      </c>
      <c r="G2403" s="25">
        <f t="shared" si="74"/>
        <v>11</v>
      </c>
      <c r="H2403" s="25">
        <f>VLOOKUP(F2403,Table!$A$2:$C$121,2,0)</f>
        <v>1</v>
      </c>
      <c r="I2403" s="26">
        <f>VLOOKUP(F2403,Table!$A$2:$C$121,3,0)</f>
        <v>2</v>
      </c>
      <c r="J2403" s="17" t="s">
        <v>11972</v>
      </c>
      <c r="K2403" s="25" t="str">
        <f>LEFT(J2403,MIN(FIND({0,1,2,3,4,5,6,7,8,9},ASC(J2403)&amp;1234567890))-1)</f>
        <v>Ge</v>
      </c>
      <c r="L2403" s="25">
        <f t="shared" si="75"/>
        <v>6</v>
      </c>
      <c r="M2403" s="25">
        <f>VLOOKUP(K2403,Table!$A$2:$C$121,2,0)</f>
        <v>14</v>
      </c>
      <c r="N2403" s="26">
        <f>VLOOKUP(K2403,Table!$A$2:$C$121,3,0)</f>
        <v>4</v>
      </c>
      <c r="O2403" s="13" t="str">
        <f>VLOOKUP(A2403,Table!$U$1:$V$230,2,0)</f>
        <v>Orthorhombic</v>
      </c>
      <c r="P2403" s="1"/>
    </row>
    <row r="2404" spans="1:16">
      <c r="A2404" s="12">
        <v>63</v>
      </c>
      <c r="B2404" s="12">
        <v>42946</v>
      </c>
      <c r="C2404" s="12" t="s">
        <v>3015</v>
      </c>
      <c r="D2404" s="12" t="s">
        <v>3082</v>
      </c>
      <c r="E2404" s="17" t="s">
        <v>11874</v>
      </c>
      <c r="F2404" s="25" t="str">
        <f>LEFT(E2404,MIN(FIND({0,1,2,3,4,5,6,7,8,9},ASC(E2404)&amp;1234567890))-1)</f>
        <v>Sc</v>
      </c>
      <c r="G2404" s="25">
        <f t="shared" si="74"/>
        <v>1</v>
      </c>
      <c r="H2404" s="25">
        <f>VLOOKUP(F2404,Table!$A$2:$C$121,2,0)</f>
        <v>3</v>
      </c>
      <c r="I2404" s="26">
        <f>VLOOKUP(F2404,Table!$A$2:$C$121,3,0)</f>
        <v>4</v>
      </c>
      <c r="J2404" s="17" t="s">
        <v>31</v>
      </c>
      <c r="K2404" s="25" t="str">
        <f>LEFT(J2404,MIN(FIND({0,1,2,3,4,5,6,7,8,9},ASC(J2404)&amp;1234567890))-1)</f>
        <v>Si</v>
      </c>
      <c r="L2404" s="25">
        <f t="shared" si="75"/>
        <v>1</v>
      </c>
      <c r="M2404" s="25">
        <f>VLOOKUP(K2404,Table!$A$2:$C$121,2,0)</f>
        <v>14</v>
      </c>
      <c r="N2404" s="26">
        <f>VLOOKUP(K2404,Table!$A$2:$C$121,3,0)</f>
        <v>3</v>
      </c>
      <c r="O2404" s="13" t="str">
        <f>VLOOKUP(A2404,Table!$U$1:$V$230,2,0)</f>
        <v>Orthorhombic</v>
      </c>
      <c r="P2404" s="1"/>
    </row>
    <row r="2405" spans="1:16">
      <c r="A2405" s="12">
        <v>63</v>
      </c>
      <c r="B2405" s="12">
        <v>42947</v>
      </c>
      <c r="C2405" s="12" t="s">
        <v>3015</v>
      </c>
      <c r="D2405" s="12" t="s">
        <v>3083</v>
      </c>
      <c r="E2405" s="17" t="s">
        <v>11874</v>
      </c>
      <c r="F2405" s="25" t="str">
        <f>LEFT(E2405,MIN(FIND({0,1,2,3,4,5,6,7,8,9},ASC(E2405)&amp;1234567890))-1)</f>
        <v>Sc</v>
      </c>
      <c r="G2405" s="25">
        <f t="shared" si="74"/>
        <v>1</v>
      </c>
      <c r="H2405" s="25">
        <f>VLOOKUP(F2405,Table!$A$2:$C$121,2,0)</f>
        <v>3</v>
      </c>
      <c r="I2405" s="26">
        <f>VLOOKUP(F2405,Table!$A$2:$C$121,3,0)</f>
        <v>4</v>
      </c>
      <c r="J2405" s="17" t="s">
        <v>544</v>
      </c>
      <c r="K2405" s="25" t="str">
        <f>LEFT(J2405,MIN(FIND({0,1,2,3,4,5,6,7,8,9},ASC(J2405)&amp;1234567890))-1)</f>
        <v>Ge</v>
      </c>
      <c r="L2405" s="25">
        <f t="shared" si="75"/>
        <v>1</v>
      </c>
      <c r="M2405" s="25">
        <f>VLOOKUP(K2405,Table!$A$2:$C$121,2,0)</f>
        <v>14</v>
      </c>
      <c r="N2405" s="26">
        <f>VLOOKUP(K2405,Table!$A$2:$C$121,3,0)</f>
        <v>4</v>
      </c>
      <c r="O2405" s="13" t="str">
        <f>VLOOKUP(A2405,Table!$U$1:$V$230,2,0)</f>
        <v>Orthorhombic</v>
      </c>
      <c r="P2405" s="1"/>
    </row>
    <row r="2406" spans="1:16">
      <c r="A2406" s="12">
        <v>63</v>
      </c>
      <c r="B2406" s="12">
        <v>42948</v>
      </c>
      <c r="C2406" s="12" t="s">
        <v>3015</v>
      </c>
      <c r="D2406" s="12" t="s">
        <v>3084</v>
      </c>
      <c r="E2406" s="17" t="s">
        <v>11336</v>
      </c>
      <c r="F2406" s="25" t="str">
        <f>LEFT(E2406,MIN(FIND({0,1,2,3,4,5,6,7,8,9},ASC(E2406)&amp;1234567890))-1)</f>
        <v>Y</v>
      </c>
      <c r="G2406" s="25">
        <f t="shared" si="74"/>
        <v>1</v>
      </c>
      <c r="H2406" s="25">
        <f>VLOOKUP(F2406,Table!$A$2:$C$121,2,0)</f>
        <v>3</v>
      </c>
      <c r="I2406" s="26">
        <f>VLOOKUP(F2406,Table!$A$2:$C$121,3,0)</f>
        <v>5</v>
      </c>
      <c r="J2406" s="17" t="s">
        <v>544</v>
      </c>
      <c r="K2406" s="25" t="str">
        <f>LEFT(J2406,MIN(FIND({0,1,2,3,4,5,6,7,8,9},ASC(J2406)&amp;1234567890))-1)</f>
        <v>Ge</v>
      </c>
      <c r="L2406" s="25">
        <f t="shared" si="75"/>
        <v>1</v>
      </c>
      <c r="M2406" s="25">
        <f>VLOOKUP(K2406,Table!$A$2:$C$121,2,0)</f>
        <v>14</v>
      </c>
      <c r="N2406" s="26">
        <f>VLOOKUP(K2406,Table!$A$2:$C$121,3,0)</f>
        <v>4</v>
      </c>
      <c r="O2406" s="13" t="str">
        <f>VLOOKUP(A2406,Table!$U$1:$V$230,2,0)</f>
        <v>Orthorhombic</v>
      </c>
      <c r="P2406" s="1"/>
    </row>
    <row r="2407" spans="1:16">
      <c r="A2407" s="12">
        <v>63</v>
      </c>
      <c r="B2407" s="12">
        <v>42949</v>
      </c>
      <c r="C2407" s="12" t="s">
        <v>3015</v>
      </c>
      <c r="D2407" s="12" t="s">
        <v>3085</v>
      </c>
      <c r="E2407" s="17" t="s">
        <v>11336</v>
      </c>
      <c r="F2407" s="25" t="str">
        <f>LEFT(E2407,MIN(FIND({0,1,2,3,4,5,6,7,8,9},ASC(E2407)&amp;1234567890))-1)</f>
        <v>Y</v>
      </c>
      <c r="G2407" s="25">
        <f t="shared" si="74"/>
        <v>1</v>
      </c>
      <c r="H2407" s="25">
        <f>VLOOKUP(F2407,Table!$A$2:$C$121,2,0)</f>
        <v>3</v>
      </c>
      <c r="I2407" s="26">
        <f>VLOOKUP(F2407,Table!$A$2:$C$121,3,0)</f>
        <v>5</v>
      </c>
      <c r="J2407" s="17" t="s">
        <v>31</v>
      </c>
      <c r="K2407" s="25" t="str">
        <f>LEFT(J2407,MIN(FIND({0,1,2,3,4,5,6,7,8,9},ASC(J2407)&amp;1234567890))-1)</f>
        <v>Si</v>
      </c>
      <c r="L2407" s="25">
        <f t="shared" si="75"/>
        <v>1</v>
      </c>
      <c r="M2407" s="25">
        <f>VLOOKUP(K2407,Table!$A$2:$C$121,2,0)</f>
        <v>14</v>
      </c>
      <c r="N2407" s="26">
        <f>VLOOKUP(K2407,Table!$A$2:$C$121,3,0)</f>
        <v>3</v>
      </c>
      <c r="O2407" s="13" t="str">
        <f>VLOOKUP(A2407,Table!$U$1:$V$230,2,0)</f>
        <v>Orthorhombic</v>
      </c>
      <c r="P2407" s="1"/>
    </row>
    <row r="2408" spans="1:16">
      <c r="A2408" s="12">
        <v>63</v>
      </c>
      <c r="B2408" s="12">
        <v>42950</v>
      </c>
      <c r="C2408" s="12" t="s">
        <v>3015</v>
      </c>
      <c r="D2408" s="12" t="s">
        <v>3086</v>
      </c>
      <c r="E2408" s="17" t="s">
        <v>330</v>
      </c>
      <c r="F2408" s="25" t="str">
        <f>LEFT(E2408,MIN(FIND({0,1,2,3,4,5,6,7,8,9},ASC(E2408)&amp;1234567890))-1)</f>
        <v>Ca</v>
      </c>
      <c r="G2408" s="25">
        <f t="shared" si="74"/>
        <v>1</v>
      </c>
      <c r="H2408" s="25">
        <f>VLOOKUP(F2408,Table!$A$2:$C$121,2,0)</f>
        <v>2</v>
      </c>
      <c r="I2408" s="26">
        <f>VLOOKUP(F2408,Table!$A$2:$C$121,3,0)</f>
        <v>4</v>
      </c>
      <c r="J2408" s="17" t="s">
        <v>544</v>
      </c>
      <c r="K2408" s="25" t="str">
        <f>LEFT(J2408,MIN(FIND({0,1,2,3,4,5,6,7,8,9},ASC(J2408)&amp;1234567890))-1)</f>
        <v>Ge</v>
      </c>
      <c r="L2408" s="25">
        <f t="shared" si="75"/>
        <v>1</v>
      </c>
      <c r="M2408" s="25">
        <f>VLOOKUP(K2408,Table!$A$2:$C$121,2,0)</f>
        <v>14</v>
      </c>
      <c r="N2408" s="26">
        <f>VLOOKUP(K2408,Table!$A$2:$C$121,3,0)</f>
        <v>4</v>
      </c>
      <c r="O2408" s="13" t="str">
        <f>VLOOKUP(A2408,Table!$U$1:$V$230,2,0)</f>
        <v>Orthorhombic</v>
      </c>
      <c r="P2408" s="1"/>
    </row>
    <row r="2409" spans="1:16">
      <c r="A2409" s="12">
        <v>63</v>
      </c>
      <c r="B2409" s="12">
        <v>42952</v>
      </c>
      <c r="C2409" s="12" t="s">
        <v>3015</v>
      </c>
      <c r="D2409" s="12" t="s">
        <v>3087</v>
      </c>
      <c r="E2409" s="17" t="s">
        <v>334</v>
      </c>
      <c r="F2409" s="25" t="str">
        <f>LEFT(E2409,MIN(FIND({0,1,2,3,4,5,6,7,8,9},ASC(E2409)&amp;1234567890))-1)</f>
        <v>V</v>
      </c>
      <c r="G2409" s="25">
        <f t="shared" si="74"/>
        <v>1</v>
      </c>
      <c r="H2409" s="25">
        <f>VLOOKUP(F2409,Table!$A$2:$C$121,2,0)</f>
        <v>5</v>
      </c>
      <c r="I2409" s="26">
        <f>VLOOKUP(F2409,Table!$A$2:$C$121,3,0)</f>
        <v>4</v>
      </c>
      <c r="J2409" s="17" t="s">
        <v>364</v>
      </c>
      <c r="K2409" s="25" t="str">
        <f>LEFT(J2409,MIN(FIND({0,1,2,3,4,5,6,7,8,9},ASC(J2409)&amp;1234567890))-1)</f>
        <v>B</v>
      </c>
      <c r="L2409" s="25">
        <f t="shared" si="75"/>
        <v>1</v>
      </c>
      <c r="M2409" s="25">
        <f>VLOOKUP(K2409,Table!$A$2:$C$121,2,0)</f>
        <v>13</v>
      </c>
      <c r="N2409" s="26">
        <f>VLOOKUP(K2409,Table!$A$2:$C$121,3,0)</f>
        <v>2</v>
      </c>
      <c r="O2409" s="13" t="str">
        <f>VLOOKUP(A2409,Table!$U$1:$V$230,2,0)</f>
        <v>Orthorhombic</v>
      </c>
      <c r="P2409" s="1"/>
    </row>
    <row r="2410" spans="1:16">
      <c r="A2410" s="12">
        <v>63</v>
      </c>
      <c r="B2410" s="12">
        <v>42953</v>
      </c>
      <c r="C2410" s="12" t="s">
        <v>3015</v>
      </c>
      <c r="D2410" s="12" t="s">
        <v>3088</v>
      </c>
      <c r="E2410" s="17" t="s">
        <v>335</v>
      </c>
      <c r="F2410" s="25" t="str">
        <f>LEFT(E2410,MIN(FIND({0,1,2,3,4,5,6,7,8,9},ASC(E2410)&amp;1234567890))-1)</f>
        <v>Nb</v>
      </c>
      <c r="G2410" s="25">
        <f t="shared" si="74"/>
        <v>1</v>
      </c>
      <c r="H2410" s="25">
        <f>VLOOKUP(F2410,Table!$A$2:$C$121,2,0)</f>
        <v>5</v>
      </c>
      <c r="I2410" s="26">
        <f>VLOOKUP(F2410,Table!$A$2:$C$121,3,0)</f>
        <v>5</v>
      </c>
      <c r="J2410" s="17" t="s">
        <v>364</v>
      </c>
      <c r="K2410" s="25" t="str">
        <f>LEFT(J2410,MIN(FIND({0,1,2,3,4,5,6,7,8,9},ASC(J2410)&amp;1234567890))-1)</f>
        <v>B</v>
      </c>
      <c r="L2410" s="25">
        <f t="shared" si="75"/>
        <v>1</v>
      </c>
      <c r="M2410" s="25">
        <f>VLOOKUP(K2410,Table!$A$2:$C$121,2,0)</f>
        <v>13</v>
      </c>
      <c r="N2410" s="26">
        <f>VLOOKUP(K2410,Table!$A$2:$C$121,3,0)</f>
        <v>2</v>
      </c>
      <c r="O2410" s="13" t="str">
        <f>VLOOKUP(A2410,Table!$U$1:$V$230,2,0)</f>
        <v>Orthorhombic</v>
      </c>
      <c r="P2410" s="1"/>
    </row>
    <row r="2411" spans="1:16">
      <c r="A2411" s="12">
        <v>63</v>
      </c>
      <c r="B2411" s="12">
        <v>42954</v>
      </c>
      <c r="C2411" s="12" t="s">
        <v>3015</v>
      </c>
      <c r="D2411" s="12" t="s">
        <v>3089</v>
      </c>
      <c r="E2411" s="17" t="s">
        <v>405</v>
      </c>
      <c r="F2411" s="25" t="str">
        <f>LEFT(E2411,MIN(FIND({0,1,2,3,4,5,6,7,8,9},ASC(E2411)&amp;1234567890))-1)</f>
        <v>Ta</v>
      </c>
      <c r="G2411" s="25">
        <f t="shared" si="74"/>
        <v>1</v>
      </c>
      <c r="H2411" s="25">
        <f>VLOOKUP(F2411,Table!$A$2:$C$121,2,0)</f>
        <v>5</v>
      </c>
      <c r="I2411" s="26">
        <f>VLOOKUP(F2411,Table!$A$2:$C$121,3,0)</f>
        <v>6</v>
      </c>
      <c r="J2411" s="17" t="s">
        <v>364</v>
      </c>
      <c r="K2411" s="25" t="str">
        <f>LEFT(J2411,MIN(FIND({0,1,2,3,4,5,6,7,8,9},ASC(J2411)&amp;1234567890))-1)</f>
        <v>B</v>
      </c>
      <c r="L2411" s="25">
        <f t="shared" si="75"/>
        <v>1</v>
      </c>
      <c r="M2411" s="25">
        <f>VLOOKUP(K2411,Table!$A$2:$C$121,2,0)</f>
        <v>13</v>
      </c>
      <c r="N2411" s="26">
        <f>VLOOKUP(K2411,Table!$A$2:$C$121,3,0)</f>
        <v>2</v>
      </c>
      <c r="O2411" s="13" t="str">
        <f>VLOOKUP(A2411,Table!$U$1:$V$230,2,0)</f>
        <v>Orthorhombic</v>
      </c>
      <c r="P2411" s="1"/>
    </row>
    <row r="2412" spans="1:16">
      <c r="A2412" s="12">
        <v>63</v>
      </c>
      <c r="B2412" s="12">
        <v>42956</v>
      </c>
      <c r="C2412" s="12" t="s">
        <v>3015</v>
      </c>
      <c r="D2412" s="12" t="s">
        <v>3090</v>
      </c>
      <c r="E2412" s="17" t="s">
        <v>11333</v>
      </c>
      <c r="F2412" s="25" t="str">
        <f>LEFT(E2412,MIN(FIND({0,1,2,3,4,5,6,7,8,9},ASC(E2412)&amp;1234567890))-1)</f>
        <v>Dy</v>
      </c>
      <c r="G2412" s="25">
        <f t="shared" si="74"/>
        <v>1</v>
      </c>
      <c r="H2412" s="25">
        <f>VLOOKUP(F2412,Table!$A$2:$C$121,2,0)</f>
        <v>3</v>
      </c>
      <c r="I2412" s="26">
        <f>VLOOKUP(F2412,Table!$A$2:$C$121,3,0)</f>
        <v>6</v>
      </c>
      <c r="J2412" s="17" t="s">
        <v>544</v>
      </c>
      <c r="K2412" s="25" t="str">
        <f>LEFT(J2412,MIN(FIND({0,1,2,3,4,5,6,7,8,9},ASC(J2412)&amp;1234567890))-1)</f>
        <v>Ge</v>
      </c>
      <c r="L2412" s="25">
        <f t="shared" si="75"/>
        <v>1</v>
      </c>
      <c r="M2412" s="25">
        <f>VLOOKUP(K2412,Table!$A$2:$C$121,2,0)</f>
        <v>14</v>
      </c>
      <c r="N2412" s="26">
        <f>VLOOKUP(K2412,Table!$A$2:$C$121,3,0)</f>
        <v>4</v>
      </c>
      <c r="O2412" s="13" t="str">
        <f>VLOOKUP(A2412,Table!$U$1:$V$230,2,0)</f>
        <v>Orthorhombic</v>
      </c>
      <c r="P2412" s="1"/>
    </row>
    <row r="2413" spans="1:16">
      <c r="A2413" s="12">
        <v>63</v>
      </c>
      <c r="B2413" s="12">
        <v>43099</v>
      </c>
      <c r="C2413" s="12" t="s">
        <v>3015</v>
      </c>
      <c r="D2413" s="12" t="s">
        <v>3091</v>
      </c>
      <c r="E2413" s="17" t="s">
        <v>433</v>
      </c>
      <c r="F2413" s="25" t="str">
        <f>LEFT(E2413,MIN(FIND({0,1,2,3,4,5,6,7,8,9},ASC(E2413)&amp;1234567890))-1)</f>
        <v>Sr</v>
      </c>
      <c r="G2413" s="25">
        <f t="shared" si="74"/>
        <v>1</v>
      </c>
      <c r="H2413" s="25">
        <f>VLOOKUP(F2413,Table!$A$2:$C$121,2,0)</f>
        <v>2</v>
      </c>
      <c r="I2413" s="26">
        <f>VLOOKUP(F2413,Table!$A$2:$C$121,3,0)</f>
        <v>5</v>
      </c>
      <c r="J2413" s="17" t="s">
        <v>544</v>
      </c>
      <c r="K2413" s="25" t="str">
        <f>LEFT(J2413,MIN(FIND({0,1,2,3,4,5,6,7,8,9},ASC(J2413)&amp;1234567890))-1)</f>
        <v>Ge</v>
      </c>
      <c r="L2413" s="25">
        <f t="shared" si="75"/>
        <v>1</v>
      </c>
      <c r="M2413" s="25">
        <f>VLOOKUP(K2413,Table!$A$2:$C$121,2,0)</f>
        <v>14</v>
      </c>
      <c r="N2413" s="26">
        <f>VLOOKUP(K2413,Table!$A$2:$C$121,3,0)</f>
        <v>4</v>
      </c>
      <c r="O2413" s="13" t="str">
        <f>VLOOKUP(A2413,Table!$U$1:$V$230,2,0)</f>
        <v>Orthorhombic</v>
      </c>
      <c r="P2413" s="1"/>
    </row>
    <row r="2414" spans="1:16">
      <c r="A2414" s="12">
        <v>63</v>
      </c>
      <c r="B2414" s="12">
        <v>43662</v>
      </c>
      <c r="C2414" s="12" t="s">
        <v>3015</v>
      </c>
      <c r="D2414" s="12" t="s">
        <v>1117</v>
      </c>
      <c r="E2414" s="17" t="s">
        <v>11319</v>
      </c>
      <c r="F2414" s="25" t="str">
        <f>LEFT(E2414,MIN(FIND({0,1,2,3,4,5,6,7,8,9},ASC(E2414)&amp;1234567890))-1)</f>
        <v>Re</v>
      </c>
      <c r="G2414" s="25">
        <f t="shared" si="74"/>
        <v>3</v>
      </c>
      <c r="H2414" s="25">
        <f>VLOOKUP(F2414,Table!$A$2:$C$121,2,0)</f>
        <v>7</v>
      </c>
      <c r="I2414" s="26">
        <f>VLOOKUP(F2414,Table!$A$2:$C$121,3,0)</f>
        <v>6</v>
      </c>
      <c r="J2414" s="17" t="s">
        <v>364</v>
      </c>
      <c r="K2414" s="25" t="str">
        <f>LEFT(J2414,MIN(FIND({0,1,2,3,4,5,6,7,8,9},ASC(J2414)&amp;1234567890))-1)</f>
        <v>B</v>
      </c>
      <c r="L2414" s="25">
        <f t="shared" si="75"/>
        <v>1</v>
      </c>
      <c r="M2414" s="25">
        <f>VLOOKUP(K2414,Table!$A$2:$C$121,2,0)</f>
        <v>13</v>
      </c>
      <c r="N2414" s="26">
        <f>VLOOKUP(K2414,Table!$A$2:$C$121,3,0)</f>
        <v>2</v>
      </c>
      <c r="O2414" s="13" t="str">
        <f>VLOOKUP(A2414,Table!$U$1:$V$230,2,0)</f>
        <v>Orthorhombic</v>
      </c>
      <c r="P2414" s="1"/>
    </row>
    <row r="2415" spans="1:16">
      <c r="A2415" s="12">
        <v>63</v>
      </c>
      <c r="B2415" s="12">
        <v>43682</v>
      </c>
      <c r="C2415" s="12" t="s">
        <v>3037</v>
      </c>
      <c r="D2415" s="12" t="s">
        <v>2304</v>
      </c>
      <c r="E2415" s="17" t="s">
        <v>11355</v>
      </c>
      <c r="F2415" s="25" t="str">
        <f>LEFT(E2415,MIN(FIND({0,1,2,3,4,5,6,7,8,9},ASC(E2415)&amp;1234567890))-1)</f>
        <v>Pt</v>
      </c>
      <c r="G2415" s="25">
        <f t="shared" si="74"/>
        <v>3</v>
      </c>
      <c r="H2415" s="25">
        <f>VLOOKUP(F2415,Table!$A$2:$C$121,2,0)</f>
        <v>10</v>
      </c>
      <c r="I2415" s="26">
        <f>VLOOKUP(F2415,Table!$A$2:$C$121,3,0)</f>
        <v>6</v>
      </c>
      <c r="J2415" s="17" t="s">
        <v>11461</v>
      </c>
      <c r="K2415" s="25" t="str">
        <f>LEFT(J2415,MIN(FIND({0,1,2,3,4,5,6,7,8,9},ASC(J2415)&amp;1234567890))-1)</f>
        <v>Ge</v>
      </c>
      <c r="L2415" s="25">
        <f t="shared" si="75"/>
        <v>2</v>
      </c>
      <c r="M2415" s="25">
        <f>VLOOKUP(K2415,Table!$A$2:$C$121,2,0)</f>
        <v>14</v>
      </c>
      <c r="N2415" s="26">
        <f>VLOOKUP(K2415,Table!$A$2:$C$121,3,0)</f>
        <v>4</v>
      </c>
      <c r="O2415" s="13" t="str">
        <f>VLOOKUP(A2415,Table!$U$1:$V$230,2,0)</f>
        <v>Orthorhombic</v>
      </c>
      <c r="P2415" s="1"/>
    </row>
    <row r="2416" spans="1:16">
      <c r="A2416" s="12">
        <v>63</v>
      </c>
      <c r="B2416" s="12">
        <v>42374</v>
      </c>
      <c r="C2416" s="12" t="s">
        <v>3015</v>
      </c>
      <c r="D2416" s="12" t="s">
        <v>3092</v>
      </c>
      <c r="E2416" s="17" t="s">
        <v>615</v>
      </c>
      <c r="F2416" s="25" t="str">
        <f>LEFT(E2416,MIN(FIND({0,1,2,3,4,5,6,7,8,9},ASC(E2416)&amp;1234567890))-1)</f>
        <v>Nd</v>
      </c>
      <c r="G2416" s="25">
        <f t="shared" si="74"/>
        <v>1</v>
      </c>
      <c r="H2416" s="25">
        <f>VLOOKUP(F2416,Table!$A$2:$C$121,2,0)</f>
        <v>3</v>
      </c>
      <c r="I2416" s="26">
        <f>VLOOKUP(F2416,Table!$A$2:$C$121,3,0)</f>
        <v>6</v>
      </c>
      <c r="J2416" s="17" t="s">
        <v>544</v>
      </c>
      <c r="K2416" s="25" t="str">
        <f>LEFT(J2416,MIN(FIND({0,1,2,3,4,5,6,7,8,9},ASC(J2416)&amp;1234567890))-1)</f>
        <v>Ge</v>
      </c>
      <c r="L2416" s="25">
        <f t="shared" si="75"/>
        <v>1</v>
      </c>
      <c r="M2416" s="25">
        <f>VLOOKUP(K2416,Table!$A$2:$C$121,2,0)</f>
        <v>14</v>
      </c>
      <c r="N2416" s="26">
        <f>VLOOKUP(K2416,Table!$A$2:$C$121,3,0)</f>
        <v>4</v>
      </c>
      <c r="O2416" s="13" t="str">
        <f>VLOOKUP(A2416,Table!$U$1:$V$230,2,0)</f>
        <v>Orthorhombic</v>
      </c>
      <c r="P2416" s="1"/>
    </row>
    <row r="2417" spans="1:16">
      <c r="A2417" s="12">
        <v>63</v>
      </c>
      <c r="B2417" s="12">
        <v>42376</v>
      </c>
      <c r="C2417" s="12" t="s">
        <v>3015</v>
      </c>
      <c r="D2417" s="12" t="s">
        <v>2497</v>
      </c>
      <c r="E2417" s="17" t="s">
        <v>11332</v>
      </c>
      <c r="F2417" s="25" t="str">
        <f>LEFT(E2417,MIN(FIND({0,1,2,3,4,5,6,7,8,9},ASC(E2417)&amp;1234567890))-1)</f>
        <v>Pr</v>
      </c>
      <c r="G2417" s="25">
        <f t="shared" si="74"/>
        <v>1</v>
      </c>
      <c r="H2417" s="25">
        <f>VLOOKUP(F2417,Table!$A$2:$C$121,2,0)</f>
        <v>3</v>
      </c>
      <c r="I2417" s="26">
        <f>VLOOKUP(F2417,Table!$A$2:$C$121,3,0)</f>
        <v>6</v>
      </c>
      <c r="J2417" s="17" t="s">
        <v>544</v>
      </c>
      <c r="K2417" s="25" t="str">
        <f>LEFT(J2417,MIN(FIND({0,1,2,3,4,5,6,7,8,9},ASC(J2417)&amp;1234567890))-1)</f>
        <v>Ge</v>
      </c>
      <c r="L2417" s="25">
        <f t="shared" si="75"/>
        <v>1</v>
      </c>
      <c r="M2417" s="25">
        <f>VLOOKUP(K2417,Table!$A$2:$C$121,2,0)</f>
        <v>14</v>
      </c>
      <c r="N2417" s="26">
        <f>VLOOKUP(K2417,Table!$A$2:$C$121,3,0)</f>
        <v>4</v>
      </c>
      <c r="O2417" s="13" t="str">
        <f>VLOOKUP(A2417,Table!$U$1:$V$230,2,0)</f>
        <v>Orthorhombic</v>
      </c>
      <c r="P2417" s="1"/>
    </row>
    <row r="2418" spans="1:16">
      <c r="A2418" s="12">
        <v>63</v>
      </c>
      <c r="B2418" s="12">
        <v>42380</v>
      </c>
      <c r="C2418" s="12" t="s">
        <v>3015</v>
      </c>
      <c r="D2418" s="12" t="s">
        <v>3093</v>
      </c>
      <c r="E2418" s="17" t="s">
        <v>11542</v>
      </c>
      <c r="F2418" s="25" t="str">
        <f>LEFT(E2418,MIN(FIND({0,1,2,3,4,5,6,7,8,9},ASC(E2418)&amp;1234567890))-1)</f>
        <v>Er</v>
      </c>
      <c r="G2418" s="25">
        <f t="shared" si="74"/>
        <v>1</v>
      </c>
      <c r="H2418" s="25">
        <f>VLOOKUP(F2418,Table!$A$2:$C$121,2,0)</f>
        <v>3</v>
      </c>
      <c r="I2418" s="26">
        <f>VLOOKUP(F2418,Table!$A$2:$C$121,3,0)</f>
        <v>6</v>
      </c>
      <c r="J2418" s="17" t="s">
        <v>544</v>
      </c>
      <c r="K2418" s="25" t="str">
        <f>LEFT(J2418,MIN(FIND({0,1,2,3,4,5,6,7,8,9},ASC(J2418)&amp;1234567890))-1)</f>
        <v>Ge</v>
      </c>
      <c r="L2418" s="25">
        <f t="shared" si="75"/>
        <v>1</v>
      </c>
      <c r="M2418" s="25">
        <f>VLOOKUP(K2418,Table!$A$2:$C$121,2,0)</f>
        <v>14</v>
      </c>
      <c r="N2418" s="26">
        <f>VLOOKUP(K2418,Table!$A$2:$C$121,3,0)</f>
        <v>4</v>
      </c>
      <c r="O2418" s="13" t="str">
        <f>VLOOKUP(A2418,Table!$U$1:$V$230,2,0)</f>
        <v>Orthorhombic</v>
      </c>
      <c r="P2418" s="1"/>
    </row>
    <row r="2419" spans="1:16">
      <c r="A2419" s="12">
        <v>63</v>
      </c>
      <c r="B2419" s="12">
        <v>76342</v>
      </c>
      <c r="C2419" s="12" t="s">
        <v>3015</v>
      </c>
      <c r="D2419" s="12" t="s">
        <v>3094</v>
      </c>
      <c r="E2419" s="17" t="s">
        <v>11874</v>
      </c>
      <c r="F2419" s="25" t="str">
        <f>LEFT(E2419,MIN(FIND({0,1,2,3,4,5,6,7,8,9},ASC(E2419)&amp;1234567890))-1)</f>
        <v>Sc</v>
      </c>
      <c r="G2419" s="25">
        <f t="shared" si="74"/>
        <v>1</v>
      </c>
      <c r="H2419" s="25">
        <f>VLOOKUP(F2419,Table!$A$2:$C$121,2,0)</f>
        <v>3</v>
      </c>
      <c r="I2419" s="26">
        <f>VLOOKUP(F2419,Table!$A$2:$C$121,3,0)</f>
        <v>4</v>
      </c>
      <c r="J2419" s="17" t="s">
        <v>11461</v>
      </c>
      <c r="K2419" s="25" t="str">
        <f>LEFT(J2419,MIN(FIND({0,1,2,3,4,5,6,7,8,9},ASC(J2419)&amp;1234567890))-1)</f>
        <v>Ge</v>
      </c>
      <c r="L2419" s="25">
        <f t="shared" si="75"/>
        <v>2</v>
      </c>
      <c r="M2419" s="25">
        <f>VLOOKUP(K2419,Table!$A$2:$C$121,2,0)</f>
        <v>14</v>
      </c>
      <c r="N2419" s="26">
        <f>VLOOKUP(K2419,Table!$A$2:$C$121,3,0)</f>
        <v>4</v>
      </c>
      <c r="O2419" s="13" t="str">
        <f>VLOOKUP(A2419,Table!$U$1:$V$230,2,0)</f>
        <v>Orthorhombic</v>
      </c>
      <c r="P2419" s="1"/>
    </row>
    <row r="2420" spans="1:16">
      <c r="A2420" s="12">
        <v>63</v>
      </c>
      <c r="B2420" s="12">
        <v>87915</v>
      </c>
      <c r="C2420" s="12" t="s">
        <v>3025</v>
      </c>
      <c r="D2420" s="12" t="s">
        <v>3095</v>
      </c>
      <c r="E2420" s="17" t="s">
        <v>11830</v>
      </c>
      <c r="F2420" s="25" t="str">
        <f>LEFT(E2420,MIN(FIND({0,1,2,3,4,5,6,7,8,9},ASC(E2420)&amp;1234567890))-1)</f>
        <v>Pd</v>
      </c>
      <c r="G2420" s="25">
        <f t="shared" si="74"/>
        <v>3</v>
      </c>
      <c r="H2420" s="25">
        <f>VLOOKUP(F2420,Table!$A$2:$C$121,2,0)</f>
        <v>10</v>
      </c>
      <c r="I2420" s="26">
        <f>VLOOKUP(F2420,Table!$A$2:$C$121,3,0)</f>
        <v>5</v>
      </c>
      <c r="J2420" s="17" t="s">
        <v>73</v>
      </c>
      <c r="K2420" s="25" t="str">
        <f>LEFT(J2420,MIN(FIND({0,1,2,3,4,5,6,7,8,9},ASC(J2420)&amp;1234567890))-1)</f>
        <v>Te</v>
      </c>
      <c r="L2420" s="25">
        <f t="shared" si="75"/>
        <v>2</v>
      </c>
      <c r="M2420" s="25">
        <f>VLOOKUP(K2420,Table!$A$2:$C$121,2,0)</f>
        <v>16</v>
      </c>
      <c r="N2420" s="26">
        <f>VLOOKUP(K2420,Table!$A$2:$C$121,3,0)</f>
        <v>5</v>
      </c>
      <c r="O2420" s="13" t="str">
        <f>VLOOKUP(A2420,Table!$U$1:$V$230,2,0)</f>
        <v>Orthorhombic</v>
      </c>
      <c r="P2420" s="1"/>
    </row>
    <row r="2421" spans="1:16">
      <c r="A2421" s="12">
        <v>63</v>
      </c>
      <c r="B2421" s="12">
        <v>88075</v>
      </c>
      <c r="C2421" s="12" t="s">
        <v>3015</v>
      </c>
      <c r="D2421" s="12" t="s">
        <v>3096</v>
      </c>
      <c r="E2421" s="17" t="s">
        <v>11336</v>
      </c>
      <c r="F2421" s="25" t="str">
        <f>LEFT(E2421,MIN(FIND({0,1,2,3,4,5,6,7,8,9},ASC(E2421)&amp;1234567890))-1)</f>
        <v>Y</v>
      </c>
      <c r="G2421" s="25">
        <f t="shared" si="74"/>
        <v>1</v>
      </c>
      <c r="H2421" s="25">
        <f>VLOOKUP(F2421,Table!$A$2:$C$121,2,0)</f>
        <v>3</v>
      </c>
      <c r="I2421" s="26">
        <f>VLOOKUP(F2421,Table!$A$2:$C$121,3,0)</f>
        <v>5</v>
      </c>
      <c r="J2421" s="17" t="s">
        <v>594</v>
      </c>
      <c r="K2421" s="25" t="str">
        <f>LEFT(J2421,MIN(FIND({0,1,2,3,4,5,6,7,8,9},ASC(J2421)&amp;1234567890))-1)</f>
        <v>Ge</v>
      </c>
      <c r="L2421" s="25">
        <f t="shared" si="75"/>
        <v>3</v>
      </c>
      <c r="M2421" s="25">
        <f>VLOOKUP(K2421,Table!$A$2:$C$121,2,0)</f>
        <v>14</v>
      </c>
      <c r="N2421" s="26">
        <f>VLOOKUP(K2421,Table!$A$2:$C$121,3,0)</f>
        <v>4</v>
      </c>
      <c r="O2421" s="13" t="str">
        <f>VLOOKUP(A2421,Table!$U$1:$V$230,2,0)</f>
        <v>Orthorhombic</v>
      </c>
      <c r="P2421" s="1"/>
    </row>
    <row r="2422" spans="1:16">
      <c r="A2422" s="12">
        <v>63</v>
      </c>
      <c r="B2422" s="12">
        <v>88077</v>
      </c>
      <c r="C2422" s="12" t="s">
        <v>3015</v>
      </c>
      <c r="D2422" s="12" t="s">
        <v>3097</v>
      </c>
      <c r="E2422" s="17" t="s">
        <v>77</v>
      </c>
      <c r="F2422" s="25" t="str">
        <f>LEFT(E2422,MIN(FIND({0,1,2,3,4,5,6,7,8,9},ASC(E2422)&amp;1234567890))-1)</f>
        <v>Y</v>
      </c>
      <c r="G2422" s="25">
        <f t="shared" si="74"/>
        <v>3</v>
      </c>
      <c r="H2422" s="25">
        <f>VLOOKUP(F2422,Table!$A$2:$C$121,2,0)</f>
        <v>3</v>
      </c>
      <c r="I2422" s="26">
        <f>VLOOKUP(F2422,Table!$A$2:$C$121,3,0)</f>
        <v>5</v>
      </c>
      <c r="J2422" s="17" t="s">
        <v>12062</v>
      </c>
      <c r="K2422" s="25" t="str">
        <f>LEFT(J2422,MIN(FIND({0,1,2,3,4,5,6,7,8,9},ASC(J2422)&amp;1234567890))-1)</f>
        <v>Ge</v>
      </c>
      <c r="L2422" s="25">
        <f t="shared" si="75"/>
        <v>3.93</v>
      </c>
      <c r="M2422" s="25">
        <f>VLOOKUP(K2422,Table!$A$2:$C$121,2,0)</f>
        <v>14</v>
      </c>
      <c r="N2422" s="26">
        <f>VLOOKUP(K2422,Table!$A$2:$C$121,3,0)</f>
        <v>4</v>
      </c>
      <c r="O2422" s="13" t="str">
        <f>VLOOKUP(A2422,Table!$U$1:$V$230,2,0)</f>
        <v>Orthorhombic</v>
      </c>
      <c r="P2422" s="1"/>
    </row>
    <row r="2423" spans="1:16">
      <c r="A2423" s="12">
        <v>63</v>
      </c>
      <c r="B2423" s="12">
        <v>88105</v>
      </c>
      <c r="C2423" s="12" t="s">
        <v>3015</v>
      </c>
      <c r="D2423" s="12" t="s">
        <v>3098</v>
      </c>
      <c r="E2423" s="17" t="s">
        <v>77</v>
      </c>
      <c r="F2423" s="25" t="str">
        <f>LEFT(E2423,MIN(FIND({0,1,2,3,4,5,6,7,8,9},ASC(E2423)&amp;1234567890))-1)</f>
        <v>Y</v>
      </c>
      <c r="G2423" s="25">
        <f t="shared" si="74"/>
        <v>3</v>
      </c>
      <c r="H2423" s="25">
        <f>VLOOKUP(F2423,Table!$A$2:$C$121,2,0)</f>
        <v>3</v>
      </c>
      <c r="I2423" s="26">
        <f>VLOOKUP(F2423,Table!$A$2:$C$121,3,0)</f>
        <v>5</v>
      </c>
      <c r="J2423" s="17" t="s">
        <v>11370</v>
      </c>
      <c r="K2423" s="25" t="str">
        <f>LEFT(J2423,MIN(FIND({0,1,2,3,4,5,6,7,8,9},ASC(J2423)&amp;1234567890))-1)</f>
        <v>Ge</v>
      </c>
      <c r="L2423" s="25">
        <f t="shared" si="75"/>
        <v>4</v>
      </c>
      <c r="M2423" s="25">
        <f>VLOOKUP(K2423,Table!$A$2:$C$121,2,0)</f>
        <v>14</v>
      </c>
      <c r="N2423" s="26">
        <f>VLOOKUP(K2423,Table!$A$2:$C$121,3,0)</f>
        <v>4</v>
      </c>
      <c r="O2423" s="13" t="str">
        <f>VLOOKUP(A2423,Table!$U$1:$V$230,2,0)</f>
        <v>Orthorhombic</v>
      </c>
      <c r="P2423" s="1"/>
    </row>
    <row r="2424" spans="1:16">
      <c r="A2424" s="12">
        <v>63</v>
      </c>
      <c r="B2424" s="12">
        <v>88106</v>
      </c>
      <c r="C2424" s="12" t="s">
        <v>3015</v>
      </c>
      <c r="D2424" s="12" t="s">
        <v>3099</v>
      </c>
      <c r="E2424" s="17" t="s">
        <v>11336</v>
      </c>
      <c r="F2424" s="25" t="str">
        <f>LEFT(E2424,MIN(FIND({0,1,2,3,4,5,6,7,8,9},ASC(E2424)&amp;1234567890))-1)</f>
        <v>Y</v>
      </c>
      <c r="G2424" s="25">
        <f t="shared" si="74"/>
        <v>1</v>
      </c>
      <c r="H2424" s="25">
        <f>VLOOKUP(F2424,Table!$A$2:$C$121,2,0)</f>
        <v>3</v>
      </c>
      <c r="I2424" s="26">
        <f>VLOOKUP(F2424,Table!$A$2:$C$121,3,0)</f>
        <v>5</v>
      </c>
      <c r="J2424" s="17" t="s">
        <v>12063</v>
      </c>
      <c r="K2424" s="25" t="str">
        <f>LEFT(J2424,MIN(FIND({0,1,2,3,4,5,6,7,8,9},ASC(J2424)&amp;1234567890))-1)</f>
        <v>Ge</v>
      </c>
      <c r="L2424" s="25">
        <f t="shared" si="75"/>
        <v>1.823</v>
      </c>
      <c r="M2424" s="25">
        <f>VLOOKUP(K2424,Table!$A$2:$C$121,2,0)</f>
        <v>14</v>
      </c>
      <c r="N2424" s="26">
        <f>VLOOKUP(K2424,Table!$A$2:$C$121,3,0)</f>
        <v>4</v>
      </c>
      <c r="O2424" s="13" t="str">
        <f>VLOOKUP(A2424,Table!$U$1:$V$230,2,0)</f>
        <v>Orthorhombic</v>
      </c>
      <c r="P2424" s="1"/>
    </row>
    <row r="2425" spans="1:16">
      <c r="A2425" s="12">
        <v>63</v>
      </c>
      <c r="B2425" s="12">
        <v>88107</v>
      </c>
      <c r="C2425" s="12" t="s">
        <v>3015</v>
      </c>
      <c r="D2425" s="12" t="s">
        <v>3100</v>
      </c>
      <c r="E2425" s="17" t="s">
        <v>11336</v>
      </c>
      <c r="F2425" s="25" t="str">
        <f>LEFT(E2425,MIN(FIND({0,1,2,3,4,5,6,7,8,9},ASC(E2425)&amp;1234567890))-1)</f>
        <v>Y</v>
      </c>
      <c r="G2425" s="25">
        <f t="shared" si="74"/>
        <v>1</v>
      </c>
      <c r="H2425" s="25">
        <f>VLOOKUP(F2425,Table!$A$2:$C$121,2,0)</f>
        <v>3</v>
      </c>
      <c r="I2425" s="26">
        <f>VLOOKUP(F2425,Table!$A$2:$C$121,3,0)</f>
        <v>5</v>
      </c>
      <c r="J2425" s="17" t="s">
        <v>12064</v>
      </c>
      <c r="K2425" s="25" t="str">
        <f>LEFT(J2425,MIN(FIND({0,1,2,3,4,5,6,7,8,9},ASC(J2425)&amp;1234567890))-1)</f>
        <v>Ge</v>
      </c>
      <c r="L2425" s="25">
        <f t="shared" si="75"/>
        <v>2.69</v>
      </c>
      <c r="M2425" s="25">
        <f>VLOOKUP(K2425,Table!$A$2:$C$121,2,0)</f>
        <v>14</v>
      </c>
      <c r="N2425" s="26">
        <f>VLOOKUP(K2425,Table!$A$2:$C$121,3,0)</f>
        <v>4</v>
      </c>
      <c r="O2425" s="13" t="str">
        <f>VLOOKUP(A2425,Table!$U$1:$V$230,2,0)</f>
        <v>Orthorhombic</v>
      </c>
      <c r="P2425" s="1"/>
    </row>
    <row r="2426" spans="1:16">
      <c r="A2426" s="12">
        <v>63</v>
      </c>
      <c r="B2426" s="12">
        <v>88204</v>
      </c>
      <c r="C2426" s="12" t="s">
        <v>3015</v>
      </c>
      <c r="D2426" s="12" t="s">
        <v>3101</v>
      </c>
      <c r="E2426" s="17" t="s">
        <v>11542</v>
      </c>
      <c r="F2426" s="25" t="str">
        <f>LEFT(E2426,MIN(FIND({0,1,2,3,4,5,6,7,8,9},ASC(E2426)&amp;1234567890))-1)</f>
        <v>Er</v>
      </c>
      <c r="G2426" s="25">
        <f t="shared" si="74"/>
        <v>1</v>
      </c>
      <c r="H2426" s="25">
        <f>VLOOKUP(F2426,Table!$A$2:$C$121,2,0)</f>
        <v>3</v>
      </c>
      <c r="I2426" s="26">
        <f>VLOOKUP(F2426,Table!$A$2:$C$121,3,0)</f>
        <v>6</v>
      </c>
      <c r="J2426" s="17" t="s">
        <v>12065</v>
      </c>
      <c r="K2426" s="25" t="str">
        <f>LEFT(J2426,MIN(FIND({0,1,2,3,4,5,6,7,8,9},ASC(J2426)&amp;1234567890))-1)</f>
        <v>Ge</v>
      </c>
      <c r="L2426" s="25">
        <f t="shared" si="75"/>
        <v>2.16</v>
      </c>
      <c r="M2426" s="25">
        <f>VLOOKUP(K2426,Table!$A$2:$C$121,2,0)</f>
        <v>14</v>
      </c>
      <c r="N2426" s="26">
        <f>VLOOKUP(K2426,Table!$A$2:$C$121,3,0)</f>
        <v>4</v>
      </c>
      <c r="O2426" s="13" t="str">
        <f>VLOOKUP(A2426,Table!$U$1:$V$230,2,0)</f>
        <v>Orthorhombic</v>
      </c>
      <c r="P2426" s="1"/>
    </row>
    <row r="2427" spans="1:16">
      <c r="A2427" s="12">
        <v>63</v>
      </c>
      <c r="B2427" s="12">
        <v>56544</v>
      </c>
      <c r="C2427" s="12" t="s">
        <v>3015</v>
      </c>
      <c r="D2427" s="12" t="s">
        <v>753</v>
      </c>
      <c r="E2427" s="17" t="s">
        <v>11342</v>
      </c>
      <c r="F2427" s="25" t="str">
        <f>LEFT(E2427,MIN(FIND({0,1,2,3,4,5,6,7,8,9},ASC(E2427)&amp;1234567890))-1)</f>
        <v>Ag</v>
      </c>
      <c r="G2427" s="25">
        <f t="shared" si="74"/>
        <v>1</v>
      </c>
      <c r="H2427" s="25">
        <f>VLOOKUP(F2427,Table!$A$2:$C$121,2,0)</f>
        <v>11</v>
      </c>
      <c r="I2427" s="26">
        <f>VLOOKUP(F2427,Table!$A$2:$C$121,3,0)</f>
        <v>5</v>
      </c>
      <c r="J2427" s="17" t="s">
        <v>11343</v>
      </c>
      <c r="K2427" s="25" t="str">
        <f>LEFT(J2427,MIN(FIND({0,1,2,3,4,5,6,7,8,9},ASC(J2427)&amp;1234567890))-1)</f>
        <v>Cl</v>
      </c>
      <c r="L2427" s="25">
        <f t="shared" si="75"/>
        <v>1</v>
      </c>
      <c r="M2427" s="25">
        <f>VLOOKUP(K2427,Table!$A$2:$C$121,2,0)</f>
        <v>17</v>
      </c>
      <c r="N2427" s="26">
        <f>VLOOKUP(K2427,Table!$A$2:$C$121,3,0)</f>
        <v>3</v>
      </c>
      <c r="O2427" s="13" t="str">
        <f>VLOOKUP(A2427,Table!$U$1:$V$230,2,0)</f>
        <v>Orthorhombic</v>
      </c>
      <c r="P2427" s="1"/>
    </row>
    <row r="2428" spans="1:16">
      <c r="A2428" s="12">
        <v>63</v>
      </c>
      <c r="B2428" s="12">
        <v>52404</v>
      </c>
      <c r="C2428" s="12" t="s">
        <v>3015</v>
      </c>
      <c r="D2428" s="12" t="s">
        <v>3102</v>
      </c>
      <c r="E2428" s="17" t="s">
        <v>377</v>
      </c>
      <c r="F2428" s="25" t="str">
        <f>LEFT(E2428,MIN(FIND({0,1,2,3,4,5,6,7,8,9},ASC(E2428)&amp;1234567890))-1)</f>
        <v>Zr</v>
      </c>
      <c r="G2428" s="25">
        <f t="shared" si="74"/>
        <v>1</v>
      </c>
      <c r="H2428" s="25">
        <f>VLOOKUP(F2428,Table!$A$2:$C$121,2,0)</f>
        <v>4</v>
      </c>
      <c r="I2428" s="26">
        <f>VLOOKUP(F2428,Table!$A$2:$C$121,3,0)</f>
        <v>5</v>
      </c>
      <c r="J2428" s="17" t="s">
        <v>11645</v>
      </c>
      <c r="K2428" s="25" t="str">
        <f>LEFT(J2428,MIN(FIND({0,1,2,3,4,5,6,7,8,9},ASC(J2428)&amp;1234567890))-1)</f>
        <v>Sb</v>
      </c>
      <c r="L2428" s="25">
        <f t="shared" si="75"/>
        <v>1</v>
      </c>
      <c r="M2428" s="25">
        <f>VLOOKUP(K2428,Table!$A$2:$C$121,2,0)</f>
        <v>15</v>
      </c>
      <c r="N2428" s="26">
        <f>VLOOKUP(K2428,Table!$A$2:$C$121,3,0)</f>
        <v>5</v>
      </c>
      <c r="O2428" s="13" t="str">
        <f>VLOOKUP(A2428,Table!$U$1:$V$230,2,0)</f>
        <v>Orthorhombic</v>
      </c>
      <c r="P2428" s="1"/>
    </row>
    <row r="2429" spans="1:16">
      <c r="A2429" s="12">
        <v>63</v>
      </c>
      <c r="B2429" s="12">
        <v>52479</v>
      </c>
      <c r="C2429" s="12" t="s">
        <v>3015</v>
      </c>
      <c r="D2429" s="12" t="s">
        <v>3103</v>
      </c>
      <c r="E2429" s="17" t="s">
        <v>530</v>
      </c>
      <c r="F2429" s="25" t="str">
        <f>LEFT(E2429,MIN(FIND({0,1,2,3,4,5,6,7,8,9},ASC(E2429)&amp;1234567890))-1)</f>
        <v>Yb</v>
      </c>
      <c r="G2429" s="25">
        <f t="shared" si="74"/>
        <v>1</v>
      </c>
      <c r="H2429" s="25">
        <f>VLOOKUP(F2429,Table!$A$2:$C$121,2,0)</f>
        <v>3</v>
      </c>
      <c r="I2429" s="26">
        <f>VLOOKUP(F2429,Table!$A$2:$C$121,3,0)</f>
        <v>6</v>
      </c>
      <c r="J2429" s="17" t="s">
        <v>31</v>
      </c>
      <c r="K2429" s="25" t="str">
        <f>LEFT(J2429,MIN(FIND({0,1,2,3,4,5,6,7,8,9},ASC(J2429)&amp;1234567890))-1)</f>
        <v>Si</v>
      </c>
      <c r="L2429" s="25">
        <f t="shared" si="75"/>
        <v>1</v>
      </c>
      <c r="M2429" s="25">
        <f>VLOOKUP(K2429,Table!$A$2:$C$121,2,0)</f>
        <v>14</v>
      </c>
      <c r="N2429" s="26">
        <f>VLOOKUP(K2429,Table!$A$2:$C$121,3,0)</f>
        <v>3</v>
      </c>
      <c r="O2429" s="13" t="str">
        <f>VLOOKUP(A2429,Table!$U$1:$V$230,2,0)</f>
        <v>Orthorhombic</v>
      </c>
      <c r="P2429" s="1"/>
    </row>
    <row r="2430" spans="1:16">
      <c r="A2430" s="12">
        <v>63</v>
      </c>
      <c r="B2430" s="12">
        <v>52688</v>
      </c>
      <c r="C2430" s="12" t="s">
        <v>3015</v>
      </c>
      <c r="D2430" s="12" t="s">
        <v>3104</v>
      </c>
      <c r="E2430" s="17" t="s">
        <v>410</v>
      </c>
      <c r="F2430" s="25" t="str">
        <f>LEFT(E2430,MIN(FIND({0,1,2,3,4,5,6,7,8,9},ASC(E2430)&amp;1234567890))-1)</f>
        <v>Ba</v>
      </c>
      <c r="G2430" s="25">
        <f t="shared" si="74"/>
        <v>1</v>
      </c>
      <c r="H2430" s="25">
        <f>VLOOKUP(F2430,Table!$A$2:$C$121,2,0)</f>
        <v>2</v>
      </c>
      <c r="I2430" s="26">
        <f>VLOOKUP(F2430,Table!$A$2:$C$121,3,0)</f>
        <v>6</v>
      </c>
      <c r="J2430" s="17" t="s">
        <v>544</v>
      </c>
      <c r="K2430" s="25" t="str">
        <f>LEFT(J2430,MIN(FIND({0,1,2,3,4,5,6,7,8,9},ASC(J2430)&amp;1234567890))-1)</f>
        <v>Ge</v>
      </c>
      <c r="L2430" s="25">
        <f t="shared" si="75"/>
        <v>1</v>
      </c>
      <c r="M2430" s="25">
        <f>VLOOKUP(K2430,Table!$A$2:$C$121,2,0)</f>
        <v>14</v>
      </c>
      <c r="N2430" s="26">
        <f>VLOOKUP(K2430,Table!$A$2:$C$121,3,0)</f>
        <v>4</v>
      </c>
      <c r="O2430" s="13" t="str">
        <f>VLOOKUP(A2430,Table!$U$1:$V$230,2,0)</f>
        <v>Orthorhombic</v>
      </c>
      <c r="P2430" s="1"/>
    </row>
    <row r="2431" spans="1:16">
      <c r="A2431" s="12">
        <v>63</v>
      </c>
      <c r="B2431" s="12">
        <v>52702</v>
      </c>
      <c r="C2431" s="12" t="s">
        <v>3015</v>
      </c>
      <c r="D2431" s="12" t="s">
        <v>3105</v>
      </c>
      <c r="E2431" s="17" t="s">
        <v>428</v>
      </c>
      <c r="F2431" s="25" t="str">
        <f>LEFT(E2431,MIN(FIND({0,1,2,3,4,5,6,7,8,9},ASC(E2431)&amp;1234567890))-1)</f>
        <v>Eu</v>
      </c>
      <c r="G2431" s="25">
        <f t="shared" si="74"/>
        <v>1</v>
      </c>
      <c r="H2431" s="25">
        <f>VLOOKUP(F2431,Table!$A$2:$C$121,2,0)</f>
        <v>3</v>
      </c>
      <c r="I2431" s="26">
        <f>VLOOKUP(F2431,Table!$A$2:$C$121,3,0)</f>
        <v>6</v>
      </c>
      <c r="J2431" s="17" t="s">
        <v>544</v>
      </c>
      <c r="K2431" s="25" t="str">
        <f>LEFT(J2431,MIN(FIND({0,1,2,3,4,5,6,7,8,9},ASC(J2431)&amp;1234567890))-1)</f>
        <v>Ge</v>
      </c>
      <c r="L2431" s="25">
        <f t="shared" si="75"/>
        <v>1</v>
      </c>
      <c r="M2431" s="25">
        <f>VLOOKUP(K2431,Table!$A$2:$C$121,2,0)</f>
        <v>14</v>
      </c>
      <c r="N2431" s="26">
        <f>VLOOKUP(K2431,Table!$A$2:$C$121,3,0)</f>
        <v>4</v>
      </c>
      <c r="O2431" s="13" t="str">
        <f>VLOOKUP(A2431,Table!$U$1:$V$230,2,0)</f>
        <v>Orthorhombic</v>
      </c>
      <c r="P2431" s="1"/>
    </row>
    <row r="2432" spans="1:16">
      <c r="A2432" s="12">
        <v>63</v>
      </c>
      <c r="B2432" s="12">
        <v>52932</v>
      </c>
      <c r="C2432" s="12" t="s">
        <v>3015</v>
      </c>
      <c r="D2432" s="12" t="s">
        <v>3106</v>
      </c>
      <c r="E2432" s="17" t="s">
        <v>11947</v>
      </c>
      <c r="F2432" s="25" t="str">
        <f>LEFT(E2432,MIN(FIND({0,1,2,3,4,5,6,7,8,9},ASC(E2432)&amp;1234567890))-1)</f>
        <v>Cm</v>
      </c>
      <c r="G2432" s="25">
        <f t="shared" si="74"/>
        <v>1</v>
      </c>
      <c r="H2432" s="25">
        <f>VLOOKUP(F2432,Table!$A$2:$C$121,2,0)</f>
        <v>3</v>
      </c>
      <c r="I2432" s="26">
        <f>VLOOKUP(F2432,Table!$A$2:$C$121,3,0)</f>
        <v>7</v>
      </c>
      <c r="J2432" s="17" t="s">
        <v>36</v>
      </c>
      <c r="K2432" s="25" t="str">
        <f>LEFT(J2432,MIN(FIND({0,1,2,3,4,5,6,7,8,9},ASC(J2432)&amp;1234567890))-1)</f>
        <v>Te</v>
      </c>
      <c r="L2432" s="25">
        <f t="shared" si="75"/>
        <v>3</v>
      </c>
      <c r="M2432" s="25">
        <f>VLOOKUP(K2432,Table!$A$2:$C$121,2,0)</f>
        <v>16</v>
      </c>
      <c r="N2432" s="26">
        <f>VLOOKUP(K2432,Table!$A$2:$C$121,3,0)</f>
        <v>5</v>
      </c>
      <c r="O2432" s="13" t="str">
        <f>VLOOKUP(A2432,Table!$U$1:$V$230,2,0)</f>
        <v>Orthorhombic</v>
      </c>
      <c r="P2432" s="1"/>
    </row>
    <row r="2433" spans="1:16">
      <c r="A2433" s="12">
        <v>63</v>
      </c>
      <c r="B2433" s="12">
        <v>53446</v>
      </c>
      <c r="C2433" s="12" t="s">
        <v>3015</v>
      </c>
      <c r="D2433" s="12" t="s">
        <v>3107</v>
      </c>
      <c r="E2433" s="17" t="s">
        <v>428</v>
      </c>
      <c r="F2433" s="25" t="str">
        <f>LEFT(E2433,MIN(FIND({0,1,2,3,4,5,6,7,8,9},ASC(E2433)&amp;1234567890))-1)</f>
        <v>Eu</v>
      </c>
      <c r="G2433" s="25">
        <f t="shared" si="74"/>
        <v>1</v>
      </c>
      <c r="H2433" s="25">
        <f>VLOOKUP(F2433,Table!$A$2:$C$121,2,0)</f>
        <v>3</v>
      </c>
      <c r="I2433" s="26">
        <f>VLOOKUP(F2433,Table!$A$2:$C$121,3,0)</f>
        <v>6</v>
      </c>
      <c r="J2433" s="17" t="s">
        <v>31</v>
      </c>
      <c r="K2433" s="25" t="str">
        <f>LEFT(J2433,MIN(FIND({0,1,2,3,4,5,6,7,8,9},ASC(J2433)&amp;1234567890))-1)</f>
        <v>Si</v>
      </c>
      <c r="L2433" s="25">
        <f t="shared" si="75"/>
        <v>1</v>
      </c>
      <c r="M2433" s="25">
        <f>VLOOKUP(K2433,Table!$A$2:$C$121,2,0)</f>
        <v>14</v>
      </c>
      <c r="N2433" s="26">
        <f>VLOOKUP(K2433,Table!$A$2:$C$121,3,0)</f>
        <v>3</v>
      </c>
      <c r="O2433" s="13" t="str">
        <f>VLOOKUP(A2433,Table!$U$1:$V$230,2,0)</f>
        <v>Orthorhombic</v>
      </c>
      <c r="P2433" s="1"/>
    </row>
    <row r="2434" spans="1:16">
      <c r="A2434" s="12">
        <v>63</v>
      </c>
      <c r="B2434" s="12">
        <v>53647</v>
      </c>
      <c r="C2434" s="12" t="s">
        <v>3015</v>
      </c>
      <c r="D2434" s="12" t="s">
        <v>3108</v>
      </c>
      <c r="E2434" s="17" t="s">
        <v>587</v>
      </c>
      <c r="F2434" s="25" t="str">
        <f>LEFT(E2434,MIN(FIND({0,1,2,3,4,5,6,7,8,9},ASC(E2434)&amp;1234567890))-1)</f>
        <v>Ho</v>
      </c>
      <c r="G2434" s="25">
        <f t="shared" ref="G2434:G2497" si="76">IF(SUBSTITUTE(E2434,F2434,"")="",1,SUBSTITUTE(E2434,F2434,""))*1</f>
        <v>1</v>
      </c>
      <c r="H2434" s="25">
        <f>VLOOKUP(F2434,Table!$A$2:$C$121,2,0)</f>
        <v>3</v>
      </c>
      <c r="I2434" s="26">
        <f>VLOOKUP(F2434,Table!$A$2:$C$121,3,0)</f>
        <v>6</v>
      </c>
      <c r="J2434" s="17" t="s">
        <v>544</v>
      </c>
      <c r="K2434" s="25" t="str">
        <f>LEFT(J2434,MIN(FIND({0,1,2,3,4,5,6,7,8,9},ASC(J2434)&amp;1234567890))-1)</f>
        <v>Ge</v>
      </c>
      <c r="L2434" s="25">
        <f t="shared" ref="L2434:L2497" si="77">IF(SUBSTITUTE(J2434,K2434,"")="",1,SUBSTITUTE(J2434,K2434,""))*1</f>
        <v>1</v>
      </c>
      <c r="M2434" s="25">
        <f>VLOOKUP(K2434,Table!$A$2:$C$121,2,0)</f>
        <v>14</v>
      </c>
      <c r="N2434" s="26">
        <f>VLOOKUP(K2434,Table!$A$2:$C$121,3,0)</f>
        <v>4</v>
      </c>
      <c r="O2434" s="13" t="str">
        <f>VLOOKUP(A2434,Table!$U$1:$V$230,2,0)</f>
        <v>Orthorhombic</v>
      </c>
      <c r="P2434" s="1"/>
    </row>
    <row r="2435" spans="1:16">
      <c r="A2435" s="12">
        <v>63</v>
      </c>
      <c r="B2435" s="12">
        <v>56029</v>
      </c>
      <c r="C2435" s="12" t="s">
        <v>3015</v>
      </c>
      <c r="D2435" s="12" t="s">
        <v>3109</v>
      </c>
      <c r="E2435" s="17" t="s">
        <v>11313</v>
      </c>
      <c r="F2435" s="25" t="str">
        <f>LEFT(E2435,MIN(FIND({0,1,2,3,4,5,6,7,8,9},ASC(E2435)&amp;1234567890))-1)</f>
        <v>Tb</v>
      </c>
      <c r="G2435" s="25">
        <f t="shared" si="76"/>
        <v>1</v>
      </c>
      <c r="H2435" s="25">
        <f>VLOOKUP(F2435,Table!$A$2:$C$121,2,0)</f>
        <v>3</v>
      </c>
      <c r="I2435" s="26">
        <f>VLOOKUP(F2435,Table!$A$2:$C$121,3,0)</f>
        <v>6</v>
      </c>
      <c r="J2435" s="17" t="s">
        <v>544</v>
      </c>
      <c r="K2435" s="25" t="str">
        <f>LEFT(J2435,MIN(FIND({0,1,2,3,4,5,6,7,8,9},ASC(J2435)&amp;1234567890))-1)</f>
        <v>Ge</v>
      </c>
      <c r="L2435" s="25">
        <f t="shared" si="77"/>
        <v>1</v>
      </c>
      <c r="M2435" s="25">
        <f>VLOOKUP(K2435,Table!$A$2:$C$121,2,0)</f>
        <v>14</v>
      </c>
      <c r="N2435" s="26">
        <f>VLOOKUP(K2435,Table!$A$2:$C$121,3,0)</f>
        <v>4</v>
      </c>
      <c r="O2435" s="13" t="str">
        <f>VLOOKUP(A2435,Table!$U$1:$V$230,2,0)</f>
        <v>Orthorhombic</v>
      </c>
      <c r="P2435" s="1"/>
    </row>
    <row r="2436" spans="1:16">
      <c r="A2436" s="12">
        <v>63</v>
      </c>
      <c r="B2436" s="12">
        <v>56047</v>
      </c>
      <c r="C2436" s="12" t="s">
        <v>3015</v>
      </c>
      <c r="D2436" s="12" t="s">
        <v>3110</v>
      </c>
      <c r="E2436" s="17" t="s">
        <v>11363</v>
      </c>
      <c r="F2436" s="25" t="str">
        <f>LEFT(E2436,MIN(FIND({0,1,2,3,4,5,6,7,8,9},ASC(E2436)&amp;1234567890))-1)</f>
        <v>Th</v>
      </c>
      <c r="G2436" s="25">
        <f t="shared" si="76"/>
        <v>1</v>
      </c>
      <c r="H2436" s="25">
        <f>VLOOKUP(F2436,Table!$A$2:$C$121,2,0)</f>
        <v>3</v>
      </c>
      <c r="I2436" s="26">
        <f>VLOOKUP(F2436,Table!$A$2:$C$121,3,0)</f>
        <v>7</v>
      </c>
      <c r="J2436" s="17" t="s">
        <v>11461</v>
      </c>
      <c r="K2436" s="25" t="str">
        <f>LEFT(J2436,MIN(FIND({0,1,2,3,4,5,6,7,8,9},ASC(J2436)&amp;1234567890))-1)</f>
        <v>Ge</v>
      </c>
      <c r="L2436" s="25">
        <f t="shared" si="77"/>
        <v>2</v>
      </c>
      <c r="M2436" s="25">
        <f>VLOOKUP(K2436,Table!$A$2:$C$121,2,0)</f>
        <v>14</v>
      </c>
      <c r="N2436" s="26">
        <f>VLOOKUP(K2436,Table!$A$2:$C$121,3,0)</f>
        <v>4</v>
      </c>
      <c r="O2436" s="13" t="str">
        <f>VLOOKUP(A2436,Table!$U$1:$V$230,2,0)</f>
        <v>Orthorhombic</v>
      </c>
      <c r="P2436" s="1"/>
    </row>
    <row r="2437" spans="1:16">
      <c r="A2437" s="12">
        <v>63</v>
      </c>
      <c r="B2437" s="12">
        <v>56049</v>
      </c>
      <c r="C2437" s="12" t="s">
        <v>3015</v>
      </c>
      <c r="D2437" s="12" t="s">
        <v>3111</v>
      </c>
      <c r="E2437" s="17" t="s">
        <v>343</v>
      </c>
      <c r="F2437" s="25" t="str">
        <f>LEFT(E2437,MIN(FIND({0,1,2,3,4,5,6,7,8,9},ASC(E2437)&amp;1234567890))-1)</f>
        <v>U</v>
      </c>
      <c r="G2437" s="25">
        <f t="shared" si="76"/>
        <v>1</v>
      </c>
      <c r="H2437" s="25">
        <f>VLOOKUP(F2437,Table!$A$2:$C$121,2,0)</f>
        <v>3</v>
      </c>
      <c r="I2437" s="26">
        <f>VLOOKUP(F2437,Table!$A$2:$C$121,3,0)</f>
        <v>7</v>
      </c>
      <c r="J2437" s="17" t="s">
        <v>11461</v>
      </c>
      <c r="K2437" s="25" t="str">
        <f>LEFT(J2437,MIN(FIND({0,1,2,3,4,5,6,7,8,9},ASC(J2437)&amp;1234567890))-1)</f>
        <v>Ge</v>
      </c>
      <c r="L2437" s="25">
        <f t="shared" si="77"/>
        <v>2</v>
      </c>
      <c r="M2437" s="25">
        <f>VLOOKUP(K2437,Table!$A$2:$C$121,2,0)</f>
        <v>14</v>
      </c>
      <c r="N2437" s="26">
        <f>VLOOKUP(K2437,Table!$A$2:$C$121,3,0)</f>
        <v>4</v>
      </c>
      <c r="O2437" s="13" t="str">
        <f>VLOOKUP(A2437,Table!$U$1:$V$230,2,0)</f>
        <v>Orthorhombic</v>
      </c>
      <c r="P2437" s="1"/>
    </row>
    <row r="2438" spans="1:16">
      <c r="A2438" s="12">
        <v>63</v>
      </c>
      <c r="B2438" s="12">
        <v>93158</v>
      </c>
      <c r="C2438" s="12" t="s">
        <v>3015</v>
      </c>
      <c r="D2438" s="12" t="s">
        <v>3112</v>
      </c>
      <c r="E2438" s="17" t="s">
        <v>615</v>
      </c>
      <c r="F2438" s="25" t="str">
        <f>LEFT(E2438,MIN(FIND({0,1,2,3,4,5,6,7,8,9},ASC(E2438)&amp;1234567890))-1)</f>
        <v>Nd</v>
      </c>
      <c r="G2438" s="25">
        <f t="shared" si="76"/>
        <v>1</v>
      </c>
      <c r="H2438" s="25">
        <f>VLOOKUP(F2438,Table!$A$2:$C$121,2,0)</f>
        <v>3</v>
      </c>
      <c r="I2438" s="26">
        <f>VLOOKUP(F2438,Table!$A$2:$C$121,3,0)</f>
        <v>6</v>
      </c>
      <c r="J2438" s="17" t="s">
        <v>12066</v>
      </c>
      <c r="K2438" s="25" t="str">
        <f>LEFT(J2438,MIN(FIND({0,1,2,3,4,5,6,7,8,9},ASC(J2438)&amp;1234567890))-1)</f>
        <v>Si</v>
      </c>
      <c r="L2438" s="25">
        <f t="shared" si="77"/>
        <v>1.41</v>
      </c>
      <c r="M2438" s="25">
        <f>VLOOKUP(K2438,Table!$A$2:$C$121,2,0)</f>
        <v>14</v>
      </c>
      <c r="N2438" s="26">
        <f>VLOOKUP(K2438,Table!$A$2:$C$121,3,0)</f>
        <v>3</v>
      </c>
      <c r="O2438" s="13" t="str">
        <f>VLOOKUP(A2438,Table!$U$1:$V$230,2,0)</f>
        <v>Orthorhombic</v>
      </c>
      <c r="P2438" s="1"/>
    </row>
    <row r="2439" spans="1:16">
      <c r="A2439" s="12">
        <v>63</v>
      </c>
      <c r="B2439" s="12">
        <v>93779</v>
      </c>
      <c r="C2439" s="12" t="s">
        <v>3017</v>
      </c>
      <c r="D2439" s="12" t="s">
        <v>648</v>
      </c>
      <c r="E2439" s="17" t="s">
        <v>76</v>
      </c>
      <c r="F2439" s="25" t="str">
        <f>LEFT(E2439,MIN(FIND({0,1,2,3,4,5,6,7,8,9},ASC(E2439)&amp;1234567890))-1)</f>
        <v>Co</v>
      </c>
      <c r="G2439" s="25">
        <f t="shared" si="76"/>
        <v>1</v>
      </c>
      <c r="H2439" s="25">
        <f>VLOOKUP(F2439,Table!$A$2:$C$121,2,0)</f>
        <v>9</v>
      </c>
      <c r="I2439" s="26">
        <f>VLOOKUP(F2439,Table!$A$2:$C$121,3,0)</f>
        <v>4</v>
      </c>
      <c r="J2439" s="17" t="s">
        <v>32</v>
      </c>
      <c r="K2439" s="25" t="str">
        <f>LEFT(J2439,MIN(FIND({0,1,2,3,4,5,6,7,8,9},ASC(J2439)&amp;1234567890))-1)</f>
        <v>O</v>
      </c>
      <c r="L2439" s="25">
        <f t="shared" si="77"/>
        <v>2</v>
      </c>
      <c r="M2439" s="25">
        <f>VLOOKUP(K2439,Table!$A$2:$C$121,2,0)</f>
        <v>16</v>
      </c>
      <c r="N2439" s="26">
        <f>VLOOKUP(K2439,Table!$A$2:$C$121,3,0)</f>
        <v>2</v>
      </c>
      <c r="O2439" s="13" t="str">
        <f>VLOOKUP(A2439,Table!$U$1:$V$230,2,0)</f>
        <v>Orthorhombic</v>
      </c>
      <c r="P2439" s="1"/>
    </row>
    <row r="2440" spans="1:16">
      <c r="A2440" s="12">
        <v>63</v>
      </c>
      <c r="B2440" s="12">
        <v>56658</v>
      </c>
      <c r="C2440" s="12" t="s">
        <v>3015</v>
      </c>
      <c r="D2440" s="12" t="s">
        <v>3113</v>
      </c>
      <c r="E2440" s="17" t="s">
        <v>370</v>
      </c>
      <c r="F2440" s="25" t="str">
        <f>LEFT(E2440,MIN(FIND({0,1,2,3,4,5,6,7,8,9},ASC(E2440)&amp;1234567890))-1)</f>
        <v>Hg</v>
      </c>
      <c r="G2440" s="25">
        <f t="shared" si="76"/>
        <v>1</v>
      </c>
      <c r="H2440" s="25">
        <f>VLOOKUP(F2440,Table!$A$2:$C$121,2,0)</f>
        <v>12</v>
      </c>
      <c r="I2440" s="26">
        <f>VLOOKUP(F2440,Table!$A$2:$C$121,3,0)</f>
        <v>6</v>
      </c>
      <c r="J2440" s="17" t="s">
        <v>328</v>
      </c>
      <c r="K2440" s="25" t="str">
        <f>LEFT(J2440,MIN(FIND({0,1,2,3,4,5,6,7,8,9},ASC(J2440)&amp;1234567890))-1)</f>
        <v>Te</v>
      </c>
      <c r="L2440" s="25">
        <f t="shared" si="77"/>
        <v>1</v>
      </c>
      <c r="M2440" s="25">
        <f>VLOOKUP(K2440,Table!$A$2:$C$121,2,0)</f>
        <v>16</v>
      </c>
      <c r="N2440" s="26">
        <f>VLOOKUP(K2440,Table!$A$2:$C$121,3,0)</f>
        <v>5</v>
      </c>
      <c r="O2440" s="13" t="str">
        <f>VLOOKUP(A2440,Table!$U$1:$V$230,2,0)</f>
        <v>Orthorhombic</v>
      </c>
      <c r="P2440" s="1"/>
    </row>
    <row r="2441" spans="1:16">
      <c r="A2441" s="12">
        <v>63</v>
      </c>
      <c r="B2441" s="12">
        <v>57551</v>
      </c>
      <c r="C2441" s="12" t="s">
        <v>3015</v>
      </c>
      <c r="D2441" s="12" t="s">
        <v>3114</v>
      </c>
      <c r="E2441" s="17" t="s">
        <v>11352</v>
      </c>
      <c r="F2441" s="25" t="str">
        <f>LEFT(E2441,MIN(FIND({0,1,2,3,4,5,6,7,8,9},ASC(E2441)&amp;1234567890))-1)</f>
        <v>Al</v>
      </c>
      <c r="G2441" s="25">
        <f t="shared" si="76"/>
        <v>1</v>
      </c>
      <c r="H2441" s="25">
        <f>VLOOKUP(F2441,Table!$A$2:$C$121,2,0)</f>
        <v>13</v>
      </c>
      <c r="I2441" s="26">
        <f>VLOOKUP(F2441,Table!$A$2:$C$121,3,0)</f>
        <v>3</v>
      </c>
      <c r="J2441" s="17" t="s">
        <v>11331</v>
      </c>
      <c r="K2441" s="25" t="str">
        <f>LEFT(J2441,MIN(FIND({0,1,2,3,4,5,6,7,8,9},ASC(J2441)&amp;1234567890))-1)</f>
        <v>Ce</v>
      </c>
      <c r="L2441" s="25">
        <f t="shared" si="77"/>
        <v>1</v>
      </c>
      <c r="M2441" s="25">
        <f>VLOOKUP(K2441,Table!$A$2:$C$121,2,0)</f>
        <v>3</v>
      </c>
      <c r="N2441" s="26">
        <f>VLOOKUP(K2441,Table!$A$2:$C$121,3,0)</f>
        <v>6</v>
      </c>
      <c r="O2441" s="13" t="str">
        <f>VLOOKUP(A2441,Table!$U$1:$V$230,2,0)</f>
        <v>Orthorhombic</v>
      </c>
      <c r="P2441" s="1"/>
    </row>
    <row r="2442" spans="1:16">
      <c r="A2442" s="12">
        <v>63</v>
      </c>
      <c r="B2442" s="12">
        <v>57972</v>
      </c>
      <c r="C2442" s="12" t="s">
        <v>3015</v>
      </c>
      <c r="D2442" s="12" t="s">
        <v>3115</v>
      </c>
      <c r="E2442" s="17" t="s">
        <v>12067</v>
      </c>
      <c r="F2442" s="25" t="str">
        <f>LEFT(E2442,MIN(FIND({0,1,2,3,4,5,6,7,8,9},ASC(E2442)&amp;1234567890))-1)</f>
        <v>Al</v>
      </c>
      <c r="G2442" s="25">
        <f t="shared" si="76"/>
        <v>6</v>
      </c>
      <c r="H2442" s="25">
        <f>VLOOKUP(F2442,Table!$A$2:$C$121,2,0)</f>
        <v>13</v>
      </c>
      <c r="I2442" s="26">
        <f>VLOOKUP(F2442,Table!$A$2:$C$121,3,0)</f>
        <v>3</v>
      </c>
      <c r="J2442" s="17" t="s">
        <v>355</v>
      </c>
      <c r="K2442" s="25" t="str">
        <f>LEFT(J2442,MIN(FIND({0,1,2,3,4,5,6,7,8,9},ASC(J2442)&amp;1234567890))-1)</f>
        <v>Mn</v>
      </c>
      <c r="L2442" s="25">
        <f t="shared" si="77"/>
        <v>1</v>
      </c>
      <c r="M2442" s="25">
        <f>VLOOKUP(K2442,Table!$A$2:$C$121,2,0)</f>
        <v>7</v>
      </c>
      <c r="N2442" s="26">
        <f>VLOOKUP(K2442,Table!$A$2:$C$121,3,0)</f>
        <v>4</v>
      </c>
      <c r="O2442" s="13" t="str">
        <f>VLOOKUP(A2442,Table!$U$1:$V$230,2,0)</f>
        <v>Orthorhombic</v>
      </c>
      <c r="P2442" s="1"/>
    </row>
    <row r="2443" spans="1:16">
      <c r="A2443" s="12">
        <v>63</v>
      </c>
      <c r="B2443" s="12">
        <v>58149</v>
      </c>
      <c r="C2443" s="12" t="s">
        <v>3017</v>
      </c>
      <c r="D2443" s="12" t="s">
        <v>3116</v>
      </c>
      <c r="E2443" s="17" t="s">
        <v>12067</v>
      </c>
      <c r="F2443" s="25" t="str">
        <f>LEFT(E2443,MIN(FIND({0,1,2,3,4,5,6,7,8,9},ASC(E2443)&amp;1234567890))-1)</f>
        <v>Al</v>
      </c>
      <c r="G2443" s="25">
        <f t="shared" si="76"/>
        <v>6</v>
      </c>
      <c r="H2443" s="25">
        <f>VLOOKUP(F2443,Table!$A$2:$C$121,2,0)</f>
        <v>13</v>
      </c>
      <c r="I2443" s="26">
        <f>VLOOKUP(F2443,Table!$A$2:$C$121,3,0)</f>
        <v>3</v>
      </c>
      <c r="J2443" s="17" t="s">
        <v>37</v>
      </c>
      <c r="K2443" s="25" t="str">
        <f>LEFT(J2443,MIN(FIND({0,1,2,3,4,5,6,7,8,9},ASC(J2443)&amp;1234567890))-1)</f>
        <v>Re</v>
      </c>
      <c r="L2443" s="25">
        <f t="shared" si="77"/>
        <v>1</v>
      </c>
      <c r="M2443" s="25">
        <f>VLOOKUP(K2443,Table!$A$2:$C$121,2,0)</f>
        <v>7</v>
      </c>
      <c r="N2443" s="26">
        <f>VLOOKUP(K2443,Table!$A$2:$C$121,3,0)</f>
        <v>6</v>
      </c>
      <c r="O2443" s="13" t="str">
        <f>VLOOKUP(A2443,Table!$U$1:$V$230,2,0)</f>
        <v>Orthorhombic</v>
      </c>
      <c r="P2443" s="1"/>
    </row>
    <row r="2444" spans="1:16">
      <c r="A2444" s="12">
        <v>63</v>
      </c>
      <c r="B2444" s="12">
        <v>58157</v>
      </c>
      <c r="C2444" s="12" t="s">
        <v>3015</v>
      </c>
      <c r="D2444" s="12" t="s">
        <v>3117</v>
      </c>
      <c r="E2444" s="17" t="s">
        <v>12067</v>
      </c>
      <c r="F2444" s="25" t="str">
        <f>LEFT(E2444,MIN(FIND({0,1,2,3,4,5,6,7,8,9},ASC(E2444)&amp;1234567890))-1)</f>
        <v>Al</v>
      </c>
      <c r="G2444" s="25">
        <f t="shared" si="76"/>
        <v>6</v>
      </c>
      <c r="H2444" s="25">
        <f>VLOOKUP(F2444,Table!$A$2:$C$121,2,0)</f>
        <v>13</v>
      </c>
      <c r="I2444" s="26">
        <f>VLOOKUP(F2444,Table!$A$2:$C$121,3,0)</f>
        <v>3</v>
      </c>
      <c r="J2444" s="17" t="s">
        <v>341</v>
      </c>
      <c r="K2444" s="25" t="str">
        <f>LEFT(J2444,MIN(FIND({0,1,2,3,4,5,6,7,8,9},ASC(J2444)&amp;1234567890))-1)</f>
        <v>Ru</v>
      </c>
      <c r="L2444" s="25">
        <f t="shared" si="77"/>
        <v>1</v>
      </c>
      <c r="M2444" s="25">
        <f>VLOOKUP(K2444,Table!$A$2:$C$121,2,0)</f>
        <v>8</v>
      </c>
      <c r="N2444" s="26">
        <f>VLOOKUP(K2444,Table!$A$2:$C$121,3,0)</f>
        <v>5</v>
      </c>
      <c r="O2444" s="13" t="str">
        <f>VLOOKUP(A2444,Table!$U$1:$V$230,2,0)</f>
        <v>Orthorhombic</v>
      </c>
      <c r="P2444" s="1"/>
    </row>
    <row r="2445" spans="1:16">
      <c r="A2445" s="12">
        <v>63</v>
      </c>
      <c r="B2445" s="12">
        <v>411979</v>
      </c>
      <c r="C2445" s="12" t="s">
        <v>3015</v>
      </c>
      <c r="D2445" s="12" t="s">
        <v>3118</v>
      </c>
      <c r="E2445" s="17" t="s">
        <v>11628</v>
      </c>
      <c r="F2445" s="25" t="str">
        <f>LEFT(E2445,MIN(FIND({0,1,2,3,4,5,6,7,8,9},ASC(E2445)&amp;1234567890))-1)</f>
        <v>Ba</v>
      </c>
      <c r="G2445" s="25">
        <f t="shared" si="76"/>
        <v>3</v>
      </c>
      <c r="H2445" s="25">
        <f>VLOOKUP(F2445,Table!$A$2:$C$121,2,0)</f>
        <v>2</v>
      </c>
      <c r="I2445" s="26">
        <f>VLOOKUP(F2445,Table!$A$2:$C$121,3,0)</f>
        <v>6</v>
      </c>
      <c r="J2445" s="17" t="s">
        <v>12068</v>
      </c>
      <c r="K2445" s="25" t="str">
        <f>LEFT(J2445,MIN(FIND({0,1,2,3,4,5,6,7,8,9},ASC(J2445)&amp;1234567890))-1)</f>
        <v>Pb</v>
      </c>
      <c r="L2445" s="25">
        <f t="shared" si="77"/>
        <v>5</v>
      </c>
      <c r="M2445" s="25">
        <f>VLOOKUP(K2445,Table!$A$2:$C$121,2,0)</f>
        <v>14</v>
      </c>
      <c r="N2445" s="26">
        <f>VLOOKUP(K2445,Table!$A$2:$C$121,3,0)</f>
        <v>6</v>
      </c>
      <c r="O2445" s="13" t="str">
        <f>VLOOKUP(A2445,Table!$U$1:$V$230,2,0)</f>
        <v>Orthorhombic</v>
      </c>
      <c r="P2445" s="1"/>
    </row>
    <row r="2446" spans="1:16">
      <c r="A2446" s="12">
        <v>63</v>
      </c>
      <c r="B2446" s="12">
        <v>411980</v>
      </c>
      <c r="C2446" s="12" t="s">
        <v>3015</v>
      </c>
      <c r="D2446" s="12" t="s">
        <v>3119</v>
      </c>
      <c r="E2446" s="17" t="s">
        <v>11628</v>
      </c>
      <c r="F2446" s="25" t="str">
        <f>LEFT(E2446,MIN(FIND({0,1,2,3,4,5,6,7,8,9},ASC(E2446)&amp;1234567890))-1)</f>
        <v>Ba</v>
      </c>
      <c r="G2446" s="25">
        <f t="shared" si="76"/>
        <v>3</v>
      </c>
      <c r="H2446" s="25">
        <f>VLOOKUP(F2446,Table!$A$2:$C$121,2,0)</f>
        <v>2</v>
      </c>
      <c r="I2446" s="26">
        <f>VLOOKUP(F2446,Table!$A$2:$C$121,3,0)</f>
        <v>6</v>
      </c>
      <c r="J2446" s="17" t="s">
        <v>11779</v>
      </c>
      <c r="K2446" s="25" t="str">
        <f>LEFT(J2446,MIN(FIND({0,1,2,3,4,5,6,7,8,9},ASC(J2446)&amp;1234567890))-1)</f>
        <v>Sn</v>
      </c>
      <c r="L2446" s="25">
        <f t="shared" si="77"/>
        <v>5</v>
      </c>
      <c r="M2446" s="25">
        <f>VLOOKUP(K2446,Table!$A$2:$C$121,2,0)</f>
        <v>14</v>
      </c>
      <c r="N2446" s="26">
        <f>VLOOKUP(K2446,Table!$A$2:$C$121,3,0)</f>
        <v>5</v>
      </c>
      <c r="O2446" s="13" t="str">
        <f>VLOOKUP(A2446,Table!$U$1:$V$230,2,0)</f>
        <v>Orthorhombic</v>
      </c>
      <c r="P2446" s="1"/>
    </row>
    <row r="2447" spans="1:16">
      <c r="A2447" s="12">
        <v>63</v>
      </c>
      <c r="B2447" s="12">
        <v>411981</v>
      </c>
      <c r="C2447" s="12" t="s">
        <v>3015</v>
      </c>
      <c r="D2447" s="12" t="s">
        <v>3120</v>
      </c>
      <c r="E2447" s="17" t="s">
        <v>11723</v>
      </c>
      <c r="F2447" s="25" t="str">
        <f>LEFT(E2447,MIN(FIND({0,1,2,3,4,5,6,7,8,9},ASC(E2447)&amp;1234567890))-1)</f>
        <v>Sr</v>
      </c>
      <c r="G2447" s="25">
        <f t="shared" si="76"/>
        <v>3</v>
      </c>
      <c r="H2447" s="25">
        <f>VLOOKUP(F2447,Table!$A$2:$C$121,2,0)</f>
        <v>2</v>
      </c>
      <c r="I2447" s="26">
        <f>VLOOKUP(F2447,Table!$A$2:$C$121,3,0)</f>
        <v>5</v>
      </c>
      <c r="J2447" s="17" t="s">
        <v>11779</v>
      </c>
      <c r="K2447" s="25" t="str">
        <f>LEFT(J2447,MIN(FIND({0,1,2,3,4,5,6,7,8,9},ASC(J2447)&amp;1234567890))-1)</f>
        <v>Sn</v>
      </c>
      <c r="L2447" s="25">
        <f t="shared" si="77"/>
        <v>5</v>
      </c>
      <c r="M2447" s="25">
        <f>VLOOKUP(K2447,Table!$A$2:$C$121,2,0)</f>
        <v>14</v>
      </c>
      <c r="N2447" s="26">
        <f>VLOOKUP(K2447,Table!$A$2:$C$121,3,0)</f>
        <v>5</v>
      </c>
      <c r="O2447" s="13" t="str">
        <f>VLOOKUP(A2447,Table!$U$1:$V$230,2,0)</f>
        <v>Orthorhombic</v>
      </c>
      <c r="P2447" s="1"/>
    </row>
    <row r="2448" spans="1:16">
      <c r="A2448" s="12">
        <v>63</v>
      </c>
      <c r="B2448" s="12">
        <v>96149</v>
      </c>
      <c r="C2448" s="12" t="s">
        <v>3015</v>
      </c>
      <c r="D2448" s="12" t="s">
        <v>2556</v>
      </c>
      <c r="E2448" s="17" t="s">
        <v>11379</v>
      </c>
      <c r="F2448" s="25" t="str">
        <f>LEFT(E2448,MIN(FIND({0,1,2,3,4,5,6,7,8,9},ASC(E2448)&amp;1234567890))-1)</f>
        <v>Np</v>
      </c>
      <c r="G2448" s="25">
        <f t="shared" si="76"/>
        <v>1</v>
      </c>
      <c r="H2448" s="25">
        <f>VLOOKUP(F2448,Table!$A$2:$C$121,2,0)</f>
        <v>3</v>
      </c>
      <c r="I2448" s="26">
        <f>VLOOKUP(F2448,Table!$A$2:$C$121,3,0)</f>
        <v>7</v>
      </c>
      <c r="J2448" s="17" t="s">
        <v>31</v>
      </c>
      <c r="K2448" s="25" t="str">
        <f>LEFT(J2448,MIN(FIND({0,1,2,3,4,5,6,7,8,9},ASC(J2448)&amp;1234567890))-1)</f>
        <v>Si</v>
      </c>
      <c r="L2448" s="25">
        <f t="shared" si="77"/>
        <v>1</v>
      </c>
      <c r="M2448" s="25">
        <f>VLOOKUP(K2448,Table!$A$2:$C$121,2,0)</f>
        <v>14</v>
      </c>
      <c r="N2448" s="26">
        <f>VLOOKUP(K2448,Table!$A$2:$C$121,3,0)</f>
        <v>3</v>
      </c>
      <c r="O2448" s="13" t="str">
        <f>VLOOKUP(A2448,Table!$U$1:$V$230,2,0)</f>
        <v>Orthorhombic</v>
      </c>
      <c r="P2448" s="1"/>
    </row>
    <row r="2449" spans="1:16">
      <c r="A2449" s="12">
        <v>63</v>
      </c>
      <c r="B2449" s="12">
        <v>96322</v>
      </c>
      <c r="C2449" s="12" t="s">
        <v>3015</v>
      </c>
      <c r="D2449" s="12" t="s">
        <v>3121</v>
      </c>
      <c r="E2449" s="17" t="s">
        <v>377</v>
      </c>
      <c r="F2449" s="25" t="str">
        <f>LEFT(E2449,MIN(FIND({0,1,2,3,4,5,6,7,8,9},ASC(E2449)&amp;1234567890))-1)</f>
        <v>Zr</v>
      </c>
      <c r="G2449" s="25">
        <f t="shared" si="76"/>
        <v>1</v>
      </c>
      <c r="H2449" s="25">
        <f>VLOOKUP(F2449,Table!$A$2:$C$121,2,0)</f>
        <v>4</v>
      </c>
      <c r="I2449" s="26">
        <f>VLOOKUP(F2449,Table!$A$2:$C$121,3,0)</f>
        <v>5</v>
      </c>
      <c r="J2449" s="17" t="s">
        <v>66</v>
      </c>
      <c r="K2449" s="25" t="str">
        <f>LEFT(J2449,MIN(FIND({0,1,2,3,4,5,6,7,8,9},ASC(J2449)&amp;1234567890))-1)</f>
        <v>Ni</v>
      </c>
      <c r="L2449" s="25">
        <f t="shared" si="77"/>
        <v>1</v>
      </c>
      <c r="M2449" s="25">
        <f>VLOOKUP(K2449,Table!$A$2:$C$121,2,0)</f>
        <v>10</v>
      </c>
      <c r="N2449" s="26">
        <f>VLOOKUP(K2449,Table!$A$2:$C$121,3,0)</f>
        <v>4</v>
      </c>
      <c r="O2449" s="13" t="str">
        <f>VLOOKUP(A2449,Table!$U$1:$V$230,2,0)</f>
        <v>Orthorhombic</v>
      </c>
      <c r="P2449" s="1"/>
    </row>
    <row r="2450" spans="1:16">
      <c r="A2450" s="12">
        <v>63</v>
      </c>
      <c r="B2450" s="12">
        <v>58177</v>
      </c>
      <c r="C2450" s="12" t="s">
        <v>3017</v>
      </c>
      <c r="D2450" s="12" t="s">
        <v>3122</v>
      </c>
      <c r="E2450" s="17" t="s">
        <v>12067</v>
      </c>
      <c r="F2450" s="25" t="str">
        <f>LEFT(E2450,MIN(FIND({0,1,2,3,4,5,6,7,8,9},ASC(E2450)&amp;1234567890))-1)</f>
        <v>Al</v>
      </c>
      <c r="G2450" s="25">
        <f t="shared" si="76"/>
        <v>6</v>
      </c>
      <c r="H2450" s="25">
        <f>VLOOKUP(F2450,Table!$A$2:$C$121,2,0)</f>
        <v>13</v>
      </c>
      <c r="I2450" s="26">
        <f>VLOOKUP(F2450,Table!$A$2:$C$121,3,0)</f>
        <v>3</v>
      </c>
      <c r="J2450" s="17" t="s">
        <v>395</v>
      </c>
      <c r="K2450" s="25" t="str">
        <f>LEFT(J2450,MIN(FIND({0,1,2,3,4,5,6,7,8,9},ASC(J2450)&amp;1234567890))-1)</f>
        <v>Tc</v>
      </c>
      <c r="L2450" s="25">
        <f t="shared" si="77"/>
        <v>1</v>
      </c>
      <c r="M2450" s="25">
        <f>VLOOKUP(K2450,Table!$A$2:$C$121,2,0)</f>
        <v>7</v>
      </c>
      <c r="N2450" s="26">
        <f>VLOOKUP(K2450,Table!$A$2:$C$121,3,0)</f>
        <v>5</v>
      </c>
      <c r="O2450" s="13" t="str">
        <f>VLOOKUP(A2450,Table!$U$1:$V$230,2,0)</f>
        <v>Orthorhombic</v>
      </c>
      <c r="P2450" s="1"/>
    </row>
    <row r="2451" spans="1:16">
      <c r="A2451" s="12">
        <v>63</v>
      </c>
      <c r="B2451" s="12">
        <v>58179</v>
      </c>
      <c r="C2451" s="12" t="s">
        <v>3015</v>
      </c>
      <c r="D2451" s="12" t="s">
        <v>3123</v>
      </c>
      <c r="E2451" s="17" t="s">
        <v>11352</v>
      </c>
      <c r="F2451" s="25" t="str">
        <f>LEFT(E2451,MIN(FIND({0,1,2,3,4,5,6,7,8,9},ASC(E2451)&amp;1234567890))-1)</f>
        <v>Al</v>
      </c>
      <c r="G2451" s="25">
        <f t="shared" si="76"/>
        <v>1</v>
      </c>
      <c r="H2451" s="25">
        <f>VLOOKUP(F2451,Table!$A$2:$C$121,2,0)</f>
        <v>13</v>
      </c>
      <c r="I2451" s="26">
        <f>VLOOKUP(F2451,Table!$A$2:$C$121,3,0)</f>
        <v>3</v>
      </c>
      <c r="J2451" s="17" t="s">
        <v>11363</v>
      </c>
      <c r="K2451" s="25" t="str">
        <f>LEFT(J2451,MIN(FIND({0,1,2,3,4,5,6,7,8,9},ASC(J2451)&amp;1234567890))-1)</f>
        <v>Th</v>
      </c>
      <c r="L2451" s="25">
        <f t="shared" si="77"/>
        <v>1</v>
      </c>
      <c r="M2451" s="25">
        <f>VLOOKUP(K2451,Table!$A$2:$C$121,2,0)</f>
        <v>3</v>
      </c>
      <c r="N2451" s="26">
        <f>VLOOKUP(K2451,Table!$A$2:$C$121,3,0)</f>
        <v>7</v>
      </c>
      <c r="O2451" s="13" t="str">
        <f>VLOOKUP(A2451,Table!$U$1:$V$230,2,0)</f>
        <v>Orthorhombic</v>
      </c>
      <c r="P2451" s="1"/>
    </row>
    <row r="2452" spans="1:16">
      <c r="A2452" s="12">
        <v>63</v>
      </c>
      <c r="B2452" s="12">
        <v>58209</v>
      </c>
      <c r="C2452" s="12" t="s">
        <v>3015</v>
      </c>
      <c r="D2452" s="12" t="s">
        <v>3124</v>
      </c>
      <c r="E2452" s="17" t="s">
        <v>11352</v>
      </c>
      <c r="F2452" s="25" t="str">
        <f>LEFT(E2452,MIN(FIND({0,1,2,3,4,5,6,7,8,9},ASC(E2452)&amp;1234567890))-1)</f>
        <v>Al</v>
      </c>
      <c r="G2452" s="25">
        <f t="shared" si="76"/>
        <v>1</v>
      </c>
      <c r="H2452" s="25">
        <f>VLOOKUP(F2452,Table!$A$2:$C$121,2,0)</f>
        <v>13</v>
      </c>
      <c r="I2452" s="26">
        <f>VLOOKUP(F2452,Table!$A$2:$C$121,3,0)</f>
        <v>3</v>
      </c>
      <c r="J2452" s="17" t="s">
        <v>11336</v>
      </c>
      <c r="K2452" s="25" t="str">
        <f>LEFT(J2452,MIN(FIND({0,1,2,3,4,5,6,7,8,9},ASC(J2452)&amp;1234567890))-1)</f>
        <v>Y</v>
      </c>
      <c r="L2452" s="25">
        <f t="shared" si="77"/>
        <v>1</v>
      </c>
      <c r="M2452" s="25">
        <f>VLOOKUP(K2452,Table!$A$2:$C$121,2,0)</f>
        <v>3</v>
      </c>
      <c r="N2452" s="26">
        <f>VLOOKUP(K2452,Table!$A$2:$C$121,3,0)</f>
        <v>5</v>
      </c>
      <c r="O2452" s="13" t="str">
        <f>VLOOKUP(A2452,Table!$U$1:$V$230,2,0)</f>
        <v>Orthorhombic</v>
      </c>
      <c r="P2452" s="1"/>
    </row>
    <row r="2453" spans="1:16">
      <c r="A2453" s="12">
        <v>63</v>
      </c>
      <c r="B2453" s="12">
        <v>58227</v>
      </c>
      <c r="C2453" s="12" t="s">
        <v>3015</v>
      </c>
      <c r="D2453" s="12" t="s">
        <v>3125</v>
      </c>
      <c r="E2453" s="17" t="s">
        <v>11352</v>
      </c>
      <c r="F2453" s="25" t="str">
        <f>LEFT(E2453,MIN(FIND({0,1,2,3,4,5,6,7,8,9},ASC(E2453)&amp;1234567890))-1)</f>
        <v>Al</v>
      </c>
      <c r="G2453" s="25">
        <f t="shared" si="76"/>
        <v>1</v>
      </c>
      <c r="H2453" s="25">
        <f>VLOOKUP(F2453,Table!$A$2:$C$121,2,0)</f>
        <v>13</v>
      </c>
      <c r="I2453" s="26">
        <f>VLOOKUP(F2453,Table!$A$2:$C$121,3,0)</f>
        <v>3</v>
      </c>
      <c r="J2453" s="17" t="s">
        <v>377</v>
      </c>
      <c r="K2453" s="25" t="str">
        <f>LEFT(J2453,MIN(FIND({0,1,2,3,4,5,6,7,8,9},ASC(J2453)&amp;1234567890))-1)</f>
        <v>Zr</v>
      </c>
      <c r="L2453" s="25">
        <f t="shared" si="77"/>
        <v>1</v>
      </c>
      <c r="M2453" s="25">
        <f>VLOOKUP(K2453,Table!$A$2:$C$121,2,0)</f>
        <v>4</v>
      </c>
      <c r="N2453" s="26">
        <f>VLOOKUP(K2453,Table!$A$2:$C$121,3,0)</f>
        <v>5</v>
      </c>
      <c r="O2453" s="13" t="str">
        <f>VLOOKUP(A2453,Table!$U$1:$V$230,2,0)</f>
        <v>Orthorhombic</v>
      </c>
      <c r="P2453" s="1"/>
    </row>
    <row r="2454" spans="1:16">
      <c r="A2454" s="12">
        <v>63</v>
      </c>
      <c r="B2454" s="12">
        <v>58444</v>
      </c>
      <c r="C2454" s="12" t="s">
        <v>3015</v>
      </c>
      <c r="D2454" s="12" t="s">
        <v>3126</v>
      </c>
      <c r="E2454" s="17" t="s">
        <v>427</v>
      </c>
      <c r="F2454" s="25" t="str">
        <f>LEFT(E2454,MIN(FIND({0,1,2,3,4,5,6,7,8,9},ASC(E2454)&amp;1234567890))-1)</f>
        <v>Au</v>
      </c>
      <c r="G2454" s="25">
        <f t="shared" si="76"/>
        <v>1</v>
      </c>
      <c r="H2454" s="25">
        <f>VLOOKUP(F2454,Table!$A$2:$C$121,2,0)</f>
        <v>11</v>
      </c>
      <c r="I2454" s="26">
        <f>VLOOKUP(F2454,Table!$A$2:$C$121,3,0)</f>
        <v>6</v>
      </c>
      <c r="J2454" s="17" t="s">
        <v>11542</v>
      </c>
      <c r="K2454" s="25" t="str">
        <f>LEFT(J2454,MIN(FIND({0,1,2,3,4,5,6,7,8,9},ASC(J2454)&amp;1234567890))-1)</f>
        <v>Er</v>
      </c>
      <c r="L2454" s="25">
        <f t="shared" si="77"/>
        <v>1</v>
      </c>
      <c r="M2454" s="25">
        <f>VLOOKUP(K2454,Table!$A$2:$C$121,2,0)</f>
        <v>3</v>
      </c>
      <c r="N2454" s="26">
        <f>VLOOKUP(K2454,Table!$A$2:$C$121,3,0)</f>
        <v>6</v>
      </c>
      <c r="O2454" s="13" t="str">
        <f>VLOOKUP(A2454,Table!$U$1:$V$230,2,0)</f>
        <v>Orthorhombic</v>
      </c>
      <c r="P2454" s="1"/>
    </row>
    <row r="2455" spans="1:16">
      <c r="A2455" s="12">
        <v>63</v>
      </c>
      <c r="B2455" s="12">
        <v>58546</v>
      </c>
      <c r="C2455" s="12" t="s">
        <v>3015</v>
      </c>
      <c r="D2455" s="12" t="s">
        <v>1806</v>
      </c>
      <c r="E2455" s="17" t="s">
        <v>11910</v>
      </c>
      <c r="F2455" s="25" t="str">
        <f>LEFT(E2455,MIN(FIND({0,1,2,3,4,5,6,7,8,9},ASC(E2455)&amp;1234567890))-1)</f>
        <v>Au</v>
      </c>
      <c r="G2455" s="25">
        <f t="shared" si="76"/>
        <v>3</v>
      </c>
      <c r="H2455" s="25">
        <f>VLOOKUP(F2455,Table!$A$2:$C$121,2,0)</f>
        <v>11</v>
      </c>
      <c r="I2455" s="26">
        <f>VLOOKUP(F2455,Table!$A$2:$C$121,3,0)</f>
        <v>6</v>
      </c>
      <c r="J2455" s="17" t="s">
        <v>69</v>
      </c>
      <c r="K2455" s="25" t="str">
        <f>LEFT(J2455,MIN(FIND({0,1,2,3,4,5,6,7,8,9},ASC(J2455)&amp;1234567890))-1)</f>
        <v>Mg</v>
      </c>
      <c r="L2455" s="25">
        <f t="shared" si="77"/>
        <v>1</v>
      </c>
      <c r="M2455" s="25">
        <f>VLOOKUP(K2455,Table!$A$2:$C$121,2,0)</f>
        <v>2</v>
      </c>
      <c r="N2455" s="26">
        <f>VLOOKUP(K2455,Table!$A$2:$C$121,3,0)</f>
        <v>3</v>
      </c>
      <c r="O2455" s="13" t="str">
        <f>VLOOKUP(A2455,Table!$U$1:$V$230,2,0)</f>
        <v>Orthorhombic</v>
      </c>
      <c r="P2455" s="1"/>
    </row>
    <row r="2456" spans="1:16">
      <c r="A2456" s="12">
        <v>63</v>
      </c>
      <c r="B2456" s="12">
        <v>58664</v>
      </c>
      <c r="C2456" s="12" t="s">
        <v>3015</v>
      </c>
      <c r="D2456" s="12" t="s">
        <v>3127</v>
      </c>
      <c r="E2456" s="17" t="s">
        <v>410</v>
      </c>
      <c r="F2456" s="25" t="str">
        <f>LEFT(E2456,MIN(FIND({0,1,2,3,4,5,6,7,8,9},ASC(E2456)&amp;1234567890))-1)</f>
        <v>Ba</v>
      </c>
      <c r="G2456" s="25">
        <f t="shared" si="76"/>
        <v>1</v>
      </c>
      <c r="H2456" s="25">
        <f>VLOOKUP(F2456,Table!$A$2:$C$121,2,0)</f>
        <v>2</v>
      </c>
      <c r="I2456" s="26">
        <f>VLOOKUP(F2456,Table!$A$2:$C$121,3,0)</f>
        <v>6</v>
      </c>
      <c r="J2456" s="17" t="s">
        <v>586</v>
      </c>
      <c r="K2456" s="25" t="str">
        <f>LEFT(J2456,MIN(FIND({0,1,2,3,4,5,6,7,8,9},ASC(J2456)&amp;1234567890))-1)</f>
        <v>Pb</v>
      </c>
      <c r="L2456" s="25">
        <f t="shared" si="77"/>
        <v>1</v>
      </c>
      <c r="M2456" s="25">
        <f>VLOOKUP(K2456,Table!$A$2:$C$121,2,0)</f>
        <v>14</v>
      </c>
      <c r="N2456" s="26">
        <f>VLOOKUP(K2456,Table!$A$2:$C$121,3,0)</f>
        <v>6</v>
      </c>
      <c r="O2456" s="13" t="str">
        <f>VLOOKUP(A2456,Table!$U$1:$V$230,2,0)</f>
        <v>Orthorhombic</v>
      </c>
      <c r="P2456" s="1"/>
    </row>
    <row r="2457" spans="1:16">
      <c r="A2457" s="12">
        <v>63</v>
      </c>
      <c r="B2457" s="12">
        <v>58678</v>
      </c>
      <c r="C2457" s="12" t="s">
        <v>3015</v>
      </c>
      <c r="D2457" s="12" t="s">
        <v>3128</v>
      </c>
      <c r="E2457" s="17" t="s">
        <v>410</v>
      </c>
      <c r="F2457" s="25" t="str">
        <f>LEFT(E2457,MIN(FIND({0,1,2,3,4,5,6,7,8,9},ASC(E2457)&amp;1234567890))-1)</f>
        <v>Ba</v>
      </c>
      <c r="G2457" s="25">
        <f t="shared" si="76"/>
        <v>1</v>
      </c>
      <c r="H2457" s="25">
        <f>VLOOKUP(F2457,Table!$A$2:$C$121,2,0)</f>
        <v>2</v>
      </c>
      <c r="I2457" s="26">
        <f>VLOOKUP(F2457,Table!$A$2:$C$121,3,0)</f>
        <v>6</v>
      </c>
      <c r="J2457" s="17" t="s">
        <v>11291</v>
      </c>
      <c r="K2457" s="25" t="str">
        <f>LEFT(J2457,MIN(FIND({0,1,2,3,4,5,6,7,8,9},ASC(J2457)&amp;1234567890))-1)</f>
        <v>Sn</v>
      </c>
      <c r="L2457" s="25">
        <f t="shared" si="77"/>
        <v>1</v>
      </c>
      <c r="M2457" s="25">
        <f>VLOOKUP(K2457,Table!$A$2:$C$121,2,0)</f>
        <v>14</v>
      </c>
      <c r="N2457" s="26">
        <f>VLOOKUP(K2457,Table!$A$2:$C$121,3,0)</f>
        <v>5</v>
      </c>
      <c r="O2457" s="13" t="str">
        <f>VLOOKUP(A2457,Table!$U$1:$V$230,2,0)</f>
        <v>Orthorhombic</v>
      </c>
      <c r="P2457" s="1"/>
    </row>
    <row r="2458" spans="1:16">
      <c r="A2458" s="12">
        <v>63</v>
      </c>
      <c r="B2458" s="12">
        <v>58684</v>
      </c>
      <c r="C2458" s="12" t="s">
        <v>3015</v>
      </c>
      <c r="D2458" s="12" t="s">
        <v>3129</v>
      </c>
      <c r="E2458" s="17" t="s">
        <v>410</v>
      </c>
      <c r="F2458" s="25" t="str">
        <f>LEFT(E2458,MIN(FIND({0,1,2,3,4,5,6,7,8,9},ASC(E2458)&amp;1234567890))-1)</f>
        <v>Ba</v>
      </c>
      <c r="G2458" s="25">
        <f t="shared" si="76"/>
        <v>1</v>
      </c>
      <c r="H2458" s="25">
        <f>VLOOKUP(F2458,Table!$A$2:$C$121,2,0)</f>
        <v>2</v>
      </c>
      <c r="I2458" s="26">
        <f>VLOOKUP(F2458,Table!$A$2:$C$121,3,0)</f>
        <v>6</v>
      </c>
      <c r="J2458" s="17" t="s">
        <v>71</v>
      </c>
      <c r="K2458" s="25" t="str">
        <f>LEFT(J2458,MIN(FIND({0,1,2,3,4,5,6,7,8,9},ASC(J2458)&amp;1234567890))-1)</f>
        <v>Zn</v>
      </c>
      <c r="L2458" s="25">
        <f t="shared" si="77"/>
        <v>5</v>
      </c>
      <c r="M2458" s="25">
        <f>VLOOKUP(K2458,Table!$A$2:$C$121,2,0)</f>
        <v>12</v>
      </c>
      <c r="N2458" s="26">
        <f>VLOOKUP(K2458,Table!$A$2:$C$121,3,0)</f>
        <v>4</v>
      </c>
      <c r="O2458" s="13" t="str">
        <f>VLOOKUP(A2458,Table!$U$1:$V$230,2,0)</f>
        <v>Orthorhombic</v>
      </c>
      <c r="P2458" s="1"/>
    </row>
    <row r="2459" spans="1:16">
      <c r="A2459" s="12">
        <v>63</v>
      </c>
      <c r="B2459" s="12">
        <v>58894</v>
      </c>
      <c r="C2459" s="12" t="s">
        <v>3015</v>
      </c>
      <c r="D2459" s="12" t="s">
        <v>3130</v>
      </c>
      <c r="E2459" s="17" t="s">
        <v>11566</v>
      </c>
      <c r="F2459" s="25" t="str">
        <f>LEFT(E2459,MIN(FIND({0,1,2,3,4,5,6,7,8,9},ASC(E2459)&amp;1234567890))-1)</f>
        <v>Ca</v>
      </c>
      <c r="G2459" s="25">
        <f t="shared" si="76"/>
        <v>3</v>
      </c>
      <c r="H2459" s="25">
        <f>VLOOKUP(F2459,Table!$A$2:$C$121,2,0)</f>
        <v>2</v>
      </c>
      <c r="I2459" s="26">
        <f>VLOOKUP(F2459,Table!$A$2:$C$121,3,0)</f>
        <v>4</v>
      </c>
      <c r="J2459" s="17" t="s">
        <v>425</v>
      </c>
      <c r="K2459" s="25" t="str">
        <f>LEFT(J2459,MIN(FIND({0,1,2,3,4,5,6,7,8,9},ASC(J2459)&amp;1234567890))-1)</f>
        <v>Ga</v>
      </c>
      <c r="L2459" s="25">
        <f t="shared" si="77"/>
        <v>5</v>
      </c>
      <c r="M2459" s="25">
        <f>VLOOKUP(K2459,Table!$A$2:$C$121,2,0)</f>
        <v>13</v>
      </c>
      <c r="N2459" s="26">
        <f>VLOOKUP(K2459,Table!$A$2:$C$121,3,0)</f>
        <v>4</v>
      </c>
      <c r="O2459" s="13" t="str">
        <f>VLOOKUP(A2459,Table!$U$1:$V$230,2,0)</f>
        <v>Orthorhombic</v>
      </c>
      <c r="P2459" s="1"/>
    </row>
    <row r="2460" spans="1:16">
      <c r="A2460" s="12">
        <v>63</v>
      </c>
      <c r="B2460" s="12">
        <v>58944</v>
      </c>
      <c r="C2460" s="12" t="s">
        <v>3015</v>
      </c>
      <c r="D2460" s="12" t="s">
        <v>3131</v>
      </c>
      <c r="E2460" s="17" t="s">
        <v>330</v>
      </c>
      <c r="F2460" s="25" t="str">
        <f>LEFT(E2460,MIN(FIND({0,1,2,3,4,5,6,7,8,9},ASC(E2460)&amp;1234567890))-1)</f>
        <v>Ca</v>
      </c>
      <c r="G2460" s="25">
        <f t="shared" si="76"/>
        <v>1</v>
      </c>
      <c r="H2460" s="25">
        <f>VLOOKUP(F2460,Table!$A$2:$C$121,2,0)</f>
        <v>2</v>
      </c>
      <c r="I2460" s="26">
        <f>VLOOKUP(F2460,Table!$A$2:$C$121,3,0)</f>
        <v>4</v>
      </c>
      <c r="J2460" s="17" t="s">
        <v>70</v>
      </c>
      <c r="K2460" s="25" t="str">
        <f>LEFT(J2460,MIN(FIND({0,1,2,3,4,5,6,7,8,9},ASC(J2460)&amp;1234567890))-1)</f>
        <v>Zn</v>
      </c>
      <c r="L2460" s="25">
        <f t="shared" si="77"/>
        <v>1</v>
      </c>
      <c r="M2460" s="25">
        <f>VLOOKUP(K2460,Table!$A$2:$C$121,2,0)</f>
        <v>12</v>
      </c>
      <c r="N2460" s="26">
        <f>VLOOKUP(K2460,Table!$A$2:$C$121,3,0)</f>
        <v>4</v>
      </c>
      <c r="O2460" s="13" t="str">
        <f>VLOOKUP(A2460,Table!$U$1:$V$230,2,0)</f>
        <v>Orthorhombic</v>
      </c>
      <c r="P2460" s="1"/>
    </row>
    <row r="2461" spans="1:16">
      <c r="A2461" s="12">
        <v>63</v>
      </c>
      <c r="B2461" s="12">
        <v>58948</v>
      </c>
      <c r="C2461" s="12" t="s">
        <v>3015</v>
      </c>
      <c r="D2461" s="12" t="s">
        <v>3132</v>
      </c>
      <c r="E2461" s="17" t="s">
        <v>11566</v>
      </c>
      <c r="F2461" s="25" t="str">
        <f>LEFT(E2461,MIN(FIND({0,1,2,3,4,5,6,7,8,9},ASC(E2461)&amp;1234567890))-1)</f>
        <v>Ca</v>
      </c>
      <c r="G2461" s="25">
        <f t="shared" si="76"/>
        <v>3</v>
      </c>
      <c r="H2461" s="25">
        <f>VLOOKUP(F2461,Table!$A$2:$C$121,2,0)</f>
        <v>2</v>
      </c>
      <c r="I2461" s="26">
        <f>VLOOKUP(F2461,Table!$A$2:$C$121,3,0)</f>
        <v>4</v>
      </c>
      <c r="J2461" s="17" t="s">
        <v>70</v>
      </c>
      <c r="K2461" s="25" t="str">
        <f>LEFT(J2461,MIN(FIND({0,1,2,3,4,5,6,7,8,9},ASC(J2461)&amp;1234567890))-1)</f>
        <v>Zn</v>
      </c>
      <c r="L2461" s="25">
        <f t="shared" si="77"/>
        <v>1</v>
      </c>
      <c r="M2461" s="25">
        <f>VLOOKUP(K2461,Table!$A$2:$C$121,2,0)</f>
        <v>12</v>
      </c>
      <c r="N2461" s="26">
        <f>VLOOKUP(K2461,Table!$A$2:$C$121,3,0)</f>
        <v>4</v>
      </c>
      <c r="O2461" s="13" t="str">
        <f>VLOOKUP(A2461,Table!$U$1:$V$230,2,0)</f>
        <v>Orthorhombic</v>
      </c>
      <c r="P2461" s="1"/>
    </row>
    <row r="2462" spans="1:16">
      <c r="A2462" s="12">
        <v>63</v>
      </c>
      <c r="B2462" s="12">
        <v>58965</v>
      </c>
      <c r="C2462" s="12" t="s">
        <v>3015</v>
      </c>
      <c r="D2462" s="12" t="s">
        <v>3133</v>
      </c>
      <c r="E2462" s="17" t="s">
        <v>12049</v>
      </c>
      <c r="F2462" s="25" t="str">
        <f>LEFT(E2462,MIN(FIND({0,1,2,3,4,5,6,7,8,9},ASC(E2462)&amp;1234567890))-1)</f>
        <v>Cd</v>
      </c>
      <c r="G2462" s="25">
        <f t="shared" si="76"/>
        <v>3</v>
      </c>
      <c r="H2462" s="25">
        <f>VLOOKUP(F2462,Table!$A$2:$C$121,2,0)</f>
        <v>12</v>
      </c>
      <c r="I2462" s="26">
        <f>VLOOKUP(F2462,Table!$A$2:$C$121,3,0)</f>
        <v>5</v>
      </c>
      <c r="J2462" s="17" t="s">
        <v>11333</v>
      </c>
      <c r="K2462" s="25" t="str">
        <f>LEFT(J2462,MIN(FIND({0,1,2,3,4,5,6,7,8,9},ASC(J2462)&amp;1234567890))-1)</f>
        <v>Dy</v>
      </c>
      <c r="L2462" s="25">
        <f t="shared" si="77"/>
        <v>1</v>
      </c>
      <c r="M2462" s="25">
        <f>VLOOKUP(K2462,Table!$A$2:$C$121,2,0)</f>
        <v>3</v>
      </c>
      <c r="N2462" s="26">
        <f>VLOOKUP(K2462,Table!$A$2:$C$121,3,0)</f>
        <v>6</v>
      </c>
      <c r="O2462" s="13" t="str">
        <f>VLOOKUP(A2462,Table!$U$1:$V$230,2,0)</f>
        <v>Orthorhombic</v>
      </c>
      <c r="P2462" s="1"/>
    </row>
    <row r="2463" spans="1:16">
      <c r="A2463" s="12">
        <v>63</v>
      </c>
      <c r="B2463" s="12">
        <v>58990</v>
      </c>
      <c r="C2463" s="12" t="s">
        <v>3015</v>
      </c>
      <c r="D2463" s="12" t="s">
        <v>3134</v>
      </c>
      <c r="E2463" s="17" t="s">
        <v>12049</v>
      </c>
      <c r="F2463" s="25" t="str">
        <f>LEFT(E2463,MIN(FIND({0,1,2,3,4,5,6,7,8,9},ASC(E2463)&amp;1234567890))-1)</f>
        <v>Cd</v>
      </c>
      <c r="G2463" s="25">
        <f t="shared" si="76"/>
        <v>3</v>
      </c>
      <c r="H2463" s="25">
        <f>VLOOKUP(F2463,Table!$A$2:$C$121,2,0)</f>
        <v>12</v>
      </c>
      <c r="I2463" s="26">
        <f>VLOOKUP(F2463,Table!$A$2:$C$121,3,0)</f>
        <v>5</v>
      </c>
      <c r="J2463" s="17" t="s">
        <v>587</v>
      </c>
      <c r="K2463" s="25" t="str">
        <f>LEFT(J2463,MIN(FIND({0,1,2,3,4,5,6,7,8,9},ASC(J2463)&amp;1234567890))-1)</f>
        <v>Ho</v>
      </c>
      <c r="L2463" s="25">
        <f t="shared" si="77"/>
        <v>1</v>
      </c>
      <c r="M2463" s="25">
        <f>VLOOKUP(K2463,Table!$A$2:$C$121,2,0)</f>
        <v>3</v>
      </c>
      <c r="N2463" s="26">
        <f>VLOOKUP(K2463,Table!$A$2:$C$121,3,0)</f>
        <v>6</v>
      </c>
      <c r="O2463" s="13" t="str">
        <f>VLOOKUP(A2463,Table!$U$1:$V$230,2,0)</f>
        <v>Orthorhombic</v>
      </c>
      <c r="P2463" s="1"/>
    </row>
    <row r="2464" spans="1:16">
      <c r="A2464" s="12">
        <v>63</v>
      </c>
      <c r="B2464" s="12">
        <v>102021</v>
      </c>
      <c r="C2464" s="12" t="s">
        <v>3015</v>
      </c>
      <c r="D2464" s="12" t="s">
        <v>3135</v>
      </c>
      <c r="E2464" s="17" t="s">
        <v>12049</v>
      </c>
      <c r="F2464" s="25" t="str">
        <f>LEFT(E2464,MIN(FIND({0,1,2,3,4,5,6,7,8,9},ASC(E2464)&amp;1234567890))-1)</f>
        <v>Cd</v>
      </c>
      <c r="G2464" s="25">
        <f t="shared" si="76"/>
        <v>3</v>
      </c>
      <c r="H2464" s="25">
        <f>VLOOKUP(F2464,Table!$A$2:$C$121,2,0)</f>
        <v>12</v>
      </c>
      <c r="I2464" s="26">
        <f>VLOOKUP(F2464,Table!$A$2:$C$121,3,0)</f>
        <v>5</v>
      </c>
      <c r="J2464" s="17" t="s">
        <v>11335</v>
      </c>
      <c r="K2464" s="25" t="str">
        <f>LEFT(J2464,MIN(FIND({0,1,2,3,4,5,6,7,8,9},ASC(J2464)&amp;1234567890))-1)</f>
        <v>Lu</v>
      </c>
      <c r="L2464" s="25">
        <f t="shared" si="77"/>
        <v>1</v>
      </c>
      <c r="M2464" s="25">
        <f>VLOOKUP(K2464,Table!$A$2:$C$121,2,0)</f>
        <v>3</v>
      </c>
      <c r="N2464" s="26">
        <f>VLOOKUP(K2464,Table!$A$2:$C$121,3,0)</f>
        <v>6</v>
      </c>
      <c r="O2464" s="13" t="str">
        <f>VLOOKUP(A2464,Table!$U$1:$V$230,2,0)</f>
        <v>Orthorhombic</v>
      </c>
      <c r="P2464" s="1"/>
    </row>
    <row r="2465" spans="1:16">
      <c r="A2465" s="12">
        <v>63</v>
      </c>
      <c r="B2465" s="12">
        <v>102070</v>
      </c>
      <c r="C2465" s="12" t="s">
        <v>3015</v>
      </c>
      <c r="D2465" s="12" t="s">
        <v>3136</v>
      </c>
      <c r="E2465" s="17" t="s">
        <v>12049</v>
      </c>
      <c r="F2465" s="25" t="str">
        <f>LEFT(E2465,MIN(FIND({0,1,2,3,4,5,6,7,8,9},ASC(E2465)&amp;1234567890))-1)</f>
        <v>Cd</v>
      </c>
      <c r="G2465" s="25">
        <f t="shared" si="76"/>
        <v>3</v>
      </c>
      <c r="H2465" s="25">
        <f>VLOOKUP(F2465,Table!$A$2:$C$121,2,0)</f>
        <v>12</v>
      </c>
      <c r="I2465" s="26">
        <f>VLOOKUP(F2465,Table!$A$2:$C$121,3,0)</f>
        <v>5</v>
      </c>
      <c r="J2465" s="17" t="s">
        <v>11313</v>
      </c>
      <c r="K2465" s="25" t="str">
        <f>LEFT(J2465,MIN(FIND({0,1,2,3,4,5,6,7,8,9},ASC(J2465)&amp;1234567890))-1)</f>
        <v>Tb</v>
      </c>
      <c r="L2465" s="25">
        <f t="shared" si="77"/>
        <v>1</v>
      </c>
      <c r="M2465" s="25">
        <f>VLOOKUP(K2465,Table!$A$2:$C$121,2,0)</f>
        <v>3</v>
      </c>
      <c r="N2465" s="26">
        <f>VLOOKUP(K2465,Table!$A$2:$C$121,3,0)</f>
        <v>6</v>
      </c>
      <c r="O2465" s="13" t="str">
        <f>VLOOKUP(A2465,Table!$U$1:$V$230,2,0)</f>
        <v>Orthorhombic</v>
      </c>
      <c r="P2465" s="1"/>
    </row>
    <row r="2466" spans="1:16">
      <c r="A2466" s="12">
        <v>63</v>
      </c>
      <c r="B2466" s="12">
        <v>102080</v>
      </c>
      <c r="C2466" s="12" t="s">
        <v>3015</v>
      </c>
      <c r="D2466" s="12" t="s">
        <v>3137</v>
      </c>
      <c r="E2466" s="17" t="s">
        <v>12049</v>
      </c>
      <c r="F2466" s="25" t="str">
        <f>LEFT(E2466,MIN(FIND({0,1,2,3,4,5,6,7,8,9},ASC(E2466)&amp;1234567890))-1)</f>
        <v>Cd</v>
      </c>
      <c r="G2466" s="25">
        <f t="shared" si="76"/>
        <v>3</v>
      </c>
      <c r="H2466" s="25">
        <f>VLOOKUP(F2466,Table!$A$2:$C$121,2,0)</f>
        <v>12</v>
      </c>
      <c r="I2466" s="26">
        <f>VLOOKUP(F2466,Table!$A$2:$C$121,3,0)</f>
        <v>5</v>
      </c>
      <c r="J2466" s="17" t="s">
        <v>11334</v>
      </c>
      <c r="K2466" s="25" t="str">
        <f>LEFT(J2466,MIN(FIND({0,1,2,3,4,5,6,7,8,9},ASC(J2466)&amp;1234567890))-1)</f>
        <v>Tm</v>
      </c>
      <c r="L2466" s="25">
        <f t="shared" si="77"/>
        <v>1</v>
      </c>
      <c r="M2466" s="25">
        <f>VLOOKUP(K2466,Table!$A$2:$C$121,2,0)</f>
        <v>3</v>
      </c>
      <c r="N2466" s="26">
        <f>VLOOKUP(K2466,Table!$A$2:$C$121,3,0)</f>
        <v>6</v>
      </c>
      <c r="O2466" s="13" t="str">
        <f>VLOOKUP(A2466,Table!$U$1:$V$230,2,0)</f>
        <v>Orthorhombic</v>
      </c>
      <c r="P2466" s="1"/>
    </row>
    <row r="2467" spans="1:16">
      <c r="A2467" s="12">
        <v>63</v>
      </c>
      <c r="B2467" s="12">
        <v>102086</v>
      </c>
      <c r="C2467" s="12" t="s">
        <v>3015</v>
      </c>
      <c r="D2467" s="12" t="s">
        <v>3138</v>
      </c>
      <c r="E2467" s="17" t="s">
        <v>12049</v>
      </c>
      <c r="F2467" s="25" t="str">
        <f>LEFT(E2467,MIN(FIND({0,1,2,3,4,5,6,7,8,9},ASC(E2467)&amp;1234567890))-1)</f>
        <v>Cd</v>
      </c>
      <c r="G2467" s="25">
        <f t="shared" si="76"/>
        <v>3</v>
      </c>
      <c r="H2467" s="25">
        <f>VLOOKUP(F2467,Table!$A$2:$C$121,2,0)</f>
        <v>12</v>
      </c>
      <c r="I2467" s="26">
        <f>VLOOKUP(F2467,Table!$A$2:$C$121,3,0)</f>
        <v>5</v>
      </c>
      <c r="J2467" s="17" t="s">
        <v>11336</v>
      </c>
      <c r="K2467" s="25" t="str">
        <f>LEFT(J2467,MIN(FIND({0,1,2,3,4,5,6,7,8,9},ASC(J2467)&amp;1234567890))-1)</f>
        <v>Y</v>
      </c>
      <c r="L2467" s="25">
        <f t="shared" si="77"/>
        <v>1</v>
      </c>
      <c r="M2467" s="25">
        <f>VLOOKUP(K2467,Table!$A$2:$C$121,2,0)</f>
        <v>3</v>
      </c>
      <c r="N2467" s="26">
        <f>VLOOKUP(K2467,Table!$A$2:$C$121,3,0)</f>
        <v>5</v>
      </c>
      <c r="O2467" s="13" t="str">
        <f>VLOOKUP(A2467,Table!$U$1:$V$230,2,0)</f>
        <v>Orthorhombic</v>
      </c>
      <c r="P2467" s="1"/>
    </row>
    <row r="2468" spans="1:16">
      <c r="A2468" s="12">
        <v>63</v>
      </c>
      <c r="B2468" s="12">
        <v>20284</v>
      </c>
      <c r="C2468" s="12" t="s">
        <v>3015</v>
      </c>
      <c r="D2468" s="12" t="s">
        <v>2581</v>
      </c>
      <c r="E2468" s="17" t="s">
        <v>377</v>
      </c>
      <c r="F2468" s="25" t="str">
        <f>LEFT(E2468,MIN(FIND({0,1,2,3,4,5,6,7,8,9},ASC(E2468)&amp;1234567890))-1)</f>
        <v>Zr</v>
      </c>
      <c r="G2468" s="25">
        <f t="shared" si="76"/>
        <v>1</v>
      </c>
      <c r="H2468" s="25">
        <f>VLOOKUP(F2468,Table!$A$2:$C$121,2,0)</f>
        <v>4</v>
      </c>
      <c r="I2468" s="26">
        <f>VLOOKUP(F2468,Table!$A$2:$C$121,3,0)</f>
        <v>5</v>
      </c>
      <c r="J2468" s="17" t="s">
        <v>31</v>
      </c>
      <c r="K2468" s="25" t="str">
        <f>LEFT(J2468,MIN(FIND({0,1,2,3,4,5,6,7,8,9},ASC(J2468)&amp;1234567890))-1)</f>
        <v>Si</v>
      </c>
      <c r="L2468" s="25">
        <f t="shared" si="77"/>
        <v>1</v>
      </c>
      <c r="M2468" s="25">
        <f>VLOOKUP(K2468,Table!$A$2:$C$121,2,0)</f>
        <v>14</v>
      </c>
      <c r="N2468" s="26">
        <f>VLOOKUP(K2468,Table!$A$2:$C$121,3,0)</f>
        <v>3</v>
      </c>
      <c r="O2468" s="13" t="str">
        <f>VLOOKUP(A2468,Table!$U$1:$V$230,2,0)</f>
        <v>Orthorhombic</v>
      </c>
      <c r="P2468" s="1"/>
    </row>
    <row r="2469" spans="1:16">
      <c r="A2469" s="12">
        <v>63</v>
      </c>
      <c r="B2469" s="12">
        <v>23938</v>
      </c>
      <c r="C2469" s="12" t="s">
        <v>3015</v>
      </c>
      <c r="D2469" s="12" t="s">
        <v>3139</v>
      </c>
      <c r="E2469" s="17" t="s">
        <v>11313</v>
      </c>
      <c r="F2469" s="25" t="str">
        <f>LEFT(E2469,MIN(FIND({0,1,2,3,4,5,6,7,8,9},ASC(E2469)&amp;1234567890))-1)</f>
        <v>Tb</v>
      </c>
      <c r="G2469" s="25">
        <f t="shared" si="76"/>
        <v>1</v>
      </c>
      <c r="H2469" s="25">
        <f>VLOOKUP(F2469,Table!$A$2:$C$121,2,0)</f>
        <v>3</v>
      </c>
      <c r="I2469" s="26">
        <f>VLOOKUP(F2469,Table!$A$2:$C$121,3,0)</f>
        <v>6</v>
      </c>
      <c r="J2469" s="17" t="s">
        <v>367</v>
      </c>
      <c r="K2469" s="25" t="str">
        <f>LEFT(J2469,MIN(FIND({0,1,2,3,4,5,6,7,8,9},ASC(J2469)&amp;1234567890))-1)</f>
        <v>Cl</v>
      </c>
      <c r="L2469" s="25">
        <f t="shared" si="77"/>
        <v>3</v>
      </c>
      <c r="M2469" s="25">
        <f>VLOOKUP(K2469,Table!$A$2:$C$121,2,0)</f>
        <v>17</v>
      </c>
      <c r="N2469" s="26">
        <f>VLOOKUP(K2469,Table!$A$2:$C$121,3,0)</f>
        <v>3</v>
      </c>
      <c r="O2469" s="13" t="str">
        <f>VLOOKUP(A2469,Table!$U$1:$V$230,2,0)</f>
        <v>Orthorhombic</v>
      </c>
      <c r="P2469" s="1"/>
    </row>
    <row r="2470" spans="1:16">
      <c r="A2470" s="12">
        <v>63</v>
      </c>
      <c r="B2470" s="12">
        <v>26761</v>
      </c>
      <c r="C2470" s="12" t="s">
        <v>3015</v>
      </c>
      <c r="D2470" s="12" t="s">
        <v>3140</v>
      </c>
      <c r="E2470" s="17" t="s">
        <v>588</v>
      </c>
      <c r="F2470" s="25" t="str">
        <f>LEFT(E2470,MIN(FIND({0,1,2,3,4,5,6,7,8,9},ASC(E2470)&amp;1234567890))-1)</f>
        <v>Tl</v>
      </c>
      <c r="G2470" s="25">
        <f t="shared" si="76"/>
        <v>1</v>
      </c>
      <c r="H2470" s="25">
        <f>VLOOKUP(F2470,Table!$A$2:$C$121,2,0)</f>
        <v>13</v>
      </c>
      <c r="I2470" s="26">
        <f>VLOOKUP(F2470,Table!$A$2:$C$121,3,0)</f>
        <v>6</v>
      </c>
      <c r="J2470" s="17" t="s">
        <v>329</v>
      </c>
      <c r="K2470" s="25" t="str">
        <f>LEFT(J2470,MIN(FIND({0,1,2,3,4,5,6,7,8,9},ASC(J2470)&amp;1234567890))-1)</f>
        <v>I</v>
      </c>
      <c r="L2470" s="25">
        <f t="shared" si="77"/>
        <v>1</v>
      </c>
      <c r="M2470" s="25">
        <f>VLOOKUP(K2470,Table!$A$2:$C$121,2,0)</f>
        <v>17</v>
      </c>
      <c r="N2470" s="26">
        <f>VLOOKUP(K2470,Table!$A$2:$C$121,3,0)</f>
        <v>5</v>
      </c>
      <c r="O2470" s="13" t="str">
        <f>VLOOKUP(A2470,Table!$U$1:$V$230,2,0)</f>
        <v>Orthorhombic</v>
      </c>
      <c r="P2470" s="1"/>
    </row>
    <row r="2471" spans="1:16">
      <c r="A2471" s="12">
        <v>63</v>
      </c>
      <c r="B2471" s="12">
        <v>40789</v>
      </c>
      <c r="C2471" s="12" t="s">
        <v>3015</v>
      </c>
      <c r="D2471" s="12" t="s">
        <v>3141</v>
      </c>
      <c r="E2471" s="17" t="s">
        <v>11595</v>
      </c>
      <c r="F2471" s="25" t="str">
        <f>LEFT(E2471,MIN(FIND({0,1,2,3,4,5,6,7,8,9},ASC(E2471)&amp;1234567890))-1)</f>
        <v>Mo</v>
      </c>
      <c r="G2471" s="25">
        <f t="shared" si="76"/>
        <v>9</v>
      </c>
      <c r="H2471" s="25">
        <f>VLOOKUP(F2471,Table!$A$2:$C$121,2,0)</f>
        <v>6</v>
      </c>
      <c r="I2471" s="26">
        <f>VLOOKUP(F2471,Table!$A$2:$C$121,3,0)</f>
        <v>5</v>
      </c>
      <c r="J2471" s="17" t="s">
        <v>11660</v>
      </c>
      <c r="K2471" s="25" t="str">
        <f>LEFT(J2471,MIN(FIND({0,1,2,3,4,5,6,7,8,9},ASC(J2471)&amp;1234567890))-1)</f>
        <v>Se</v>
      </c>
      <c r="L2471" s="25">
        <f t="shared" si="77"/>
        <v>11</v>
      </c>
      <c r="M2471" s="25">
        <f>VLOOKUP(K2471,Table!$A$2:$C$121,2,0)</f>
        <v>16</v>
      </c>
      <c r="N2471" s="26">
        <f>VLOOKUP(K2471,Table!$A$2:$C$121,3,0)</f>
        <v>4</v>
      </c>
      <c r="O2471" s="13" t="str">
        <f>VLOOKUP(A2471,Table!$U$1:$V$230,2,0)</f>
        <v>Orthorhombic</v>
      </c>
      <c r="P2471" s="1"/>
    </row>
    <row r="2472" spans="1:16">
      <c r="A2472" s="12">
        <v>63</v>
      </c>
      <c r="B2472" s="12">
        <v>102628</v>
      </c>
      <c r="C2472" s="12" t="s">
        <v>3015</v>
      </c>
      <c r="D2472" s="12" t="s">
        <v>3142</v>
      </c>
      <c r="E2472" s="17" t="s">
        <v>76</v>
      </c>
      <c r="F2472" s="25" t="str">
        <f>LEFT(E2472,MIN(FIND({0,1,2,3,4,5,6,7,8,9},ASC(E2472)&amp;1234567890))-1)</f>
        <v>Co</v>
      </c>
      <c r="G2472" s="25">
        <f t="shared" si="76"/>
        <v>1</v>
      </c>
      <c r="H2472" s="25">
        <f>VLOOKUP(F2472,Table!$A$2:$C$121,2,0)</f>
        <v>9</v>
      </c>
      <c r="I2472" s="26">
        <f>VLOOKUP(F2472,Table!$A$2:$C$121,3,0)</f>
        <v>4</v>
      </c>
      <c r="J2472" s="17" t="s">
        <v>12048</v>
      </c>
      <c r="K2472" s="25" t="str">
        <f>LEFT(J2472,MIN(FIND({0,1,2,3,4,5,6,7,8,9},ASC(J2472)&amp;1234567890))-1)</f>
        <v>Pu</v>
      </c>
      <c r="L2472" s="25">
        <f t="shared" si="77"/>
        <v>3</v>
      </c>
      <c r="M2472" s="25">
        <f>VLOOKUP(K2472,Table!$A$2:$C$121,2,0)</f>
        <v>3</v>
      </c>
      <c r="N2472" s="26">
        <f>VLOOKUP(K2472,Table!$A$2:$C$121,3,0)</f>
        <v>7</v>
      </c>
      <c r="O2472" s="13" t="str">
        <f>VLOOKUP(A2472,Table!$U$1:$V$230,2,0)</f>
        <v>Orthorhombic</v>
      </c>
      <c r="P2472" s="1"/>
    </row>
    <row r="2473" spans="1:16">
      <c r="A2473" s="12">
        <v>63</v>
      </c>
      <c r="B2473" s="12">
        <v>102699</v>
      </c>
      <c r="C2473" s="12" t="s">
        <v>3015</v>
      </c>
      <c r="D2473" s="12" t="s">
        <v>3143</v>
      </c>
      <c r="E2473" s="17" t="s">
        <v>76</v>
      </c>
      <c r="F2473" s="25" t="str">
        <f>LEFT(E2473,MIN(FIND({0,1,2,3,4,5,6,7,8,9},ASC(E2473)&amp;1234567890))-1)</f>
        <v>Co</v>
      </c>
      <c r="G2473" s="25">
        <f t="shared" si="76"/>
        <v>1</v>
      </c>
      <c r="H2473" s="25">
        <f>VLOOKUP(F2473,Table!$A$2:$C$121,2,0)</f>
        <v>9</v>
      </c>
      <c r="I2473" s="26">
        <f>VLOOKUP(F2473,Table!$A$2:$C$121,3,0)</f>
        <v>4</v>
      </c>
      <c r="J2473" s="17" t="s">
        <v>11363</v>
      </c>
      <c r="K2473" s="25" t="str">
        <f>LEFT(J2473,MIN(FIND({0,1,2,3,4,5,6,7,8,9},ASC(J2473)&amp;1234567890))-1)</f>
        <v>Th</v>
      </c>
      <c r="L2473" s="25">
        <f t="shared" si="77"/>
        <v>1</v>
      </c>
      <c r="M2473" s="25">
        <f>VLOOKUP(K2473,Table!$A$2:$C$121,2,0)</f>
        <v>3</v>
      </c>
      <c r="N2473" s="26">
        <f>VLOOKUP(K2473,Table!$A$2:$C$121,3,0)</f>
        <v>7</v>
      </c>
      <c r="O2473" s="13" t="str">
        <f>VLOOKUP(A2473,Table!$U$1:$V$230,2,0)</f>
        <v>Orthorhombic</v>
      </c>
      <c r="P2473" s="1"/>
    </row>
    <row r="2474" spans="1:16">
      <c r="A2474" s="12">
        <v>63</v>
      </c>
      <c r="B2474" s="12">
        <v>103102</v>
      </c>
      <c r="C2474" s="12" t="s">
        <v>3015</v>
      </c>
      <c r="D2474" s="12" t="s">
        <v>3144</v>
      </c>
      <c r="E2474" s="17" t="s">
        <v>12069</v>
      </c>
      <c r="F2474" s="25" t="str">
        <f>LEFT(E2474,MIN(FIND({0,1,2,3,4,5,6,7,8,9},ASC(E2474)&amp;1234567890))-1)</f>
        <v>Cu</v>
      </c>
      <c r="G2474" s="25">
        <f t="shared" si="76"/>
        <v>3.02</v>
      </c>
      <c r="H2474" s="25">
        <f>VLOOKUP(F2474,Table!$A$2:$C$121,2,0)</f>
        <v>11</v>
      </c>
      <c r="I2474" s="26">
        <f>VLOOKUP(F2474,Table!$A$2:$C$121,3,0)</f>
        <v>4</v>
      </c>
      <c r="J2474" s="17" t="s">
        <v>12070</v>
      </c>
      <c r="K2474" s="25" t="str">
        <f>LEFT(J2474,MIN(FIND({0,1,2,3,4,5,6,7,8,9},ASC(J2474)&amp;1234567890))-1)</f>
        <v>Sn</v>
      </c>
      <c r="L2474" s="25">
        <f t="shared" si="77"/>
        <v>0.98</v>
      </c>
      <c r="M2474" s="25">
        <f>VLOOKUP(K2474,Table!$A$2:$C$121,2,0)</f>
        <v>14</v>
      </c>
      <c r="N2474" s="26">
        <f>VLOOKUP(K2474,Table!$A$2:$C$121,3,0)</f>
        <v>5</v>
      </c>
      <c r="O2474" s="13" t="str">
        <f>VLOOKUP(A2474,Table!$U$1:$V$230,2,0)</f>
        <v>Orthorhombic</v>
      </c>
      <c r="P2474" s="1"/>
    </row>
    <row r="2475" spans="1:16">
      <c r="A2475" s="12">
        <v>63</v>
      </c>
      <c r="B2475" s="12">
        <v>103131</v>
      </c>
      <c r="C2475" s="12" t="s">
        <v>3015</v>
      </c>
      <c r="D2475" s="12" t="s">
        <v>2175</v>
      </c>
      <c r="E2475" s="17" t="s">
        <v>543</v>
      </c>
      <c r="F2475" s="25" t="str">
        <f>LEFT(E2475,MIN(FIND({0,1,2,3,4,5,6,7,8,9},ASC(E2475)&amp;1234567890))-1)</f>
        <v>Cu</v>
      </c>
      <c r="G2475" s="25">
        <f t="shared" si="76"/>
        <v>3</v>
      </c>
      <c r="H2475" s="25">
        <f>VLOOKUP(F2475,Table!$A$2:$C$121,2,0)</f>
        <v>11</v>
      </c>
      <c r="I2475" s="26">
        <f>VLOOKUP(F2475,Table!$A$2:$C$121,3,0)</f>
        <v>4</v>
      </c>
      <c r="J2475" s="17" t="s">
        <v>50</v>
      </c>
      <c r="K2475" s="25" t="str">
        <f>LEFT(J2475,MIN(FIND({0,1,2,3,4,5,6,7,8,9},ASC(J2475)&amp;1234567890))-1)</f>
        <v>Ti</v>
      </c>
      <c r="L2475" s="25">
        <f t="shared" si="77"/>
        <v>1</v>
      </c>
      <c r="M2475" s="25">
        <f>VLOOKUP(K2475,Table!$A$2:$C$121,2,0)</f>
        <v>4</v>
      </c>
      <c r="N2475" s="26">
        <f>VLOOKUP(K2475,Table!$A$2:$C$121,3,0)</f>
        <v>4</v>
      </c>
      <c r="O2475" s="13" t="str">
        <f>VLOOKUP(A2475,Table!$U$1:$V$230,2,0)</f>
        <v>Orthorhombic</v>
      </c>
      <c r="P2475" s="1"/>
    </row>
    <row r="2476" spans="1:16">
      <c r="A2476" s="12">
        <v>63</v>
      </c>
      <c r="B2476" s="12">
        <v>103184</v>
      </c>
      <c r="C2476" s="12" t="s">
        <v>3015</v>
      </c>
      <c r="D2476" s="12" t="s">
        <v>3145</v>
      </c>
      <c r="E2476" s="17" t="s">
        <v>11333</v>
      </c>
      <c r="F2476" s="25" t="str">
        <f>LEFT(E2476,MIN(FIND({0,1,2,3,4,5,6,7,8,9},ASC(E2476)&amp;1234567890))-1)</f>
        <v>Dy</v>
      </c>
      <c r="G2476" s="25">
        <f t="shared" si="76"/>
        <v>1</v>
      </c>
      <c r="H2476" s="25">
        <f>VLOOKUP(F2476,Table!$A$2:$C$121,2,0)</f>
        <v>3</v>
      </c>
      <c r="I2476" s="26">
        <f>VLOOKUP(F2476,Table!$A$2:$C$121,3,0)</f>
        <v>6</v>
      </c>
      <c r="J2476" s="17" t="s">
        <v>366</v>
      </c>
      <c r="K2476" s="25" t="str">
        <f>LEFT(J2476,MIN(FIND({0,1,2,3,4,5,6,7,8,9},ASC(J2476)&amp;1234567890))-1)</f>
        <v>Ga</v>
      </c>
      <c r="L2476" s="25">
        <f t="shared" si="77"/>
        <v>1</v>
      </c>
      <c r="M2476" s="25">
        <f>VLOOKUP(K2476,Table!$A$2:$C$121,2,0)</f>
        <v>13</v>
      </c>
      <c r="N2476" s="26">
        <f>VLOOKUP(K2476,Table!$A$2:$C$121,3,0)</f>
        <v>4</v>
      </c>
      <c r="O2476" s="13" t="str">
        <f>VLOOKUP(A2476,Table!$U$1:$V$230,2,0)</f>
        <v>Orthorhombic</v>
      </c>
      <c r="P2476" s="1"/>
    </row>
    <row r="2477" spans="1:16">
      <c r="A2477" s="12">
        <v>63</v>
      </c>
      <c r="B2477" s="12">
        <v>103304</v>
      </c>
      <c r="C2477" s="12" t="s">
        <v>3015</v>
      </c>
      <c r="D2477" s="12" t="s">
        <v>3146</v>
      </c>
      <c r="E2477" s="17" t="s">
        <v>11542</v>
      </c>
      <c r="F2477" s="25" t="str">
        <f>LEFT(E2477,MIN(FIND({0,1,2,3,4,5,6,7,8,9},ASC(E2477)&amp;1234567890))-1)</f>
        <v>Er</v>
      </c>
      <c r="G2477" s="25">
        <f t="shared" si="76"/>
        <v>1</v>
      </c>
      <c r="H2477" s="25">
        <f>VLOOKUP(F2477,Table!$A$2:$C$121,2,0)</f>
        <v>3</v>
      </c>
      <c r="I2477" s="26">
        <f>VLOOKUP(F2477,Table!$A$2:$C$121,3,0)</f>
        <v>6</v>
      </c>
      <c r="J2477" s="17" t="s">
        <v>11550</v>
      </c>
      <c r="K2477" s="25" t="str">
        <f>LEFT(J2477,MIN(FIND({0,1,2,3,4,5,6,7,8,9},ASC(J2477)&amp;1234567890))-1)</f>
        <v>Sn</v>
      </c>
      <c r="L2477" s="25">
        <f t="shared" si="77"/>
        <v>2</v>
      </c>
      <c r="M2477" s="25">
        <f>VLOOKUP(K2477,Table!$A$2:$C$121,2,0)</f>
        <v>14</v>
      </c>
      <c r="N2477" s="26">
        <f>VLOOKUP(K2477,Table!$A$2:$C$121,3,0)</f>
        <v>5</v>
      </c>
      <c r="O2477" s="13" t="str">
        <f>VLOOKUP(A2477,Table!$U$1:$V$230,2,0)</f>
        <v>Orthorhombic</v>
      </c>
      <c r="P2477" s="1"/>
    </row>
    <row r="2478" spans="1:16">
      <c r="A2478" s="12">
        <v>63</v>
      </c>
      <c r="B2478" s="12">
        <v>102741</v>
      </c>
      <c r="C2478" s="12" t="s">
        <v>3015</v>
      </c>
      <c r="D2478" s="12" t="s">
        <v>3147</v>
      </c>
      <c r="E2478" s="17" t="s">
        <v>76</v>
      </c>
      <c r="F2478" s="25" t="str">
        <f>LEFT(E2478,MIN(FIND({0,1,2,3,4,5,6,7,8,9},ASC(E2478)&amp;1234567890))-1)</f>
        <v>Co</v>
      </c>
      <c r="G2478" s="25">
        <f t="shared" si="76"/>
        <v>1</v>
      </c>
      <c r="H2478" s="25">
        <f>VLOOKUP(F2478,Table!$A$2:$C$121,2,0)</f>
        <v>9</v>
      </c>
      <c r="I2478" s="26">
        <f>VLOOKUP(F2478,Table!$A$2:$C$121,3,0)</f>
        <v>4</v>
      </c>
      <c r="J2478" s="17" t="s">
        <v>11819</v>
      </c>
      <c r="K2478" s="25" t="str">
        <f>LEFT(J2478,MIN(FIND({0,1,2,3,4,5,6,7,8,9},ASC(J2478)&amp;1234567890))-1)</f>
        <v>Zr</v>
      </c>
      <c r="L2478" s="25">
        <f t="shared" si="77"/>
        <v>3</v>
      </c>
      <c r="M2478" s="25">
        <f>VLOOKUP(K2478,Table!$A$2:$C$121,2,0)</f>
        <v>4</v>
      </c>
      <c r="N2478" s="26">
        <f>VLOOKUP(K2478,Table!$A$2:$C$121,3,0)</f>
        <v>5</v>
      </c>
      <c r="O2478" s="13" t="str">
        <f>VLOOKUP(A2478,Table!$U$1:$V$230,2,0)</f>
        <v>Orthorhombic</v>
      </c>
      <c r="P2478" s="1"/>
    </row>
    <row r="2479" spans="1:16">
      <c r="A2479" s="12">
        <v>63</v>
      </c>
      <c r="B2479" s="12">
        <v>103709</v>
      </c>
      <c r="C2479" s="12" t="s">
        <v>3015</v>
      </c>
      <c r="D2479" s="12" t="s">
        <v>3148</v>
      </c>
      <c r="E2479" s="17" t="s">
        <v>11977</v>
      </c>
      <c r="F2479" s="25" t="str">
        <f>LEFT(E2479,MIN(FIND({0,1,2,3,4,5,6,7,8,9},ASC(E2479)&amp;1234567890))-1)</f>
        <v>Ga</v>
      </c>
      <c r="G2479" s="25">
        <f t="shared" si="76"/>
        <v>13</v>
      </c>
      <c r="H2479" s="25">
        <f>VLOOKUP(F2479,Table!$A$2:$C$121,2,0)</f>
        <v>13</v>
      </c>
      <c r="I2479" s="26">
        <f>VLOOKUP(F2479,Table!$A$2:$C$121,3,0)</f>
        <v>4</v>
      </c>
      <c r="J2479" s="17" t="s">
        <v>11913</v>
      </c>
      <c r="K2479" s="25" t="str">
        <f>LEFT(J2479,MIN(FIND({0,1,2,3,4,5,6,7,8,9},ASC(J2479)&amp;1234567890))-1)</f>
        <v>K</v>
      </c>
      <c r="L2479" s="25">
        <f t="shared" si="77"/>
        <v>3</v>
      </c>
      <c r="M2479" s="25">
        <f>VLOOKUP(K2479,Table!$A$2:$C$121,2,0)</f>
        <v>1</v>
      </c>
      <c r="N2479" s="26">
        <f>VLOOKUP(K2479,Table!$A$2:$C$121,3,0)</f>
        <v>4</v>
      </c>
      <c r="O2479" s="13" t="str">
        <f>VLOOKUP(A2479,Table!$U$1:$V$230,2,0)</f>
        <v>Orthorhombic</v>
      </c>
      <c r="P2479" s="1"/>
    </row>
    <row r="2480" spans="1:16">
      <c r="A2480" s="12">
        <v>63</v>
      </c>
      <c r="B2480" s="12">
        <v>103779</v>
      </c>
      <c r="C2480" s="12" t="s">
        <v>3015</v>
      </c>
      <c r="D2480" s="12" t="s">
        <v>3149</v>
      </c>
      <c r="E2480" s="17" t="s">
        <v>12071</v>
      </c>
      <c r="F2480" s="25" t="str">
        <f>LEFT(E2480,MIN(FIND({0,1,2,3,4,5,6,7,8,9},ASC(E2480)&amp;1234567890))-1)</f>
        <v>Ga</v>
      </c>
      <c r="G2480" s="25">
        <f t="shared" si="76"/>
        <v>6.84</v>
      </c>
      <c r="H2480" s="25">
        <f>VLOOKUP(F2480,Table!$A$2:$C$121,2,0)</f>
        <v>13</v>
      </c>
      <c r="I2480" s="26">
        <f>VLOOKUP(F2480,Table!$A$2:$C$121,3,0)</f>
        <v>4</v>
      </c>
      <c r="J2480" s="17" t="s">
        <v>11404</v>
      </c>
      <c r="K2480" s="25" t="str">
        <f>LEFT(J2480,MIN(FIND({0,1,2,3,4,5,6,7,8,9},ASC(J2480)&amp;1234567890))-1)</f>
        <v>Li</v>
      </c>
      <c r="L2480" s="25">
        <f t="shared" si="77"/>
        <v>2</v>
      </c>
      <c r="M2480" s="25">
        <f>VLOOKUP(K2480,Table!$A$2:$C$121,2,0)</f>
        <v>1</v>
      </c>
      <c r="N2480" s="26">
        <f>VLOOKUP(K2480,Table!$A$2:$C$121,3,0)</f>
        <v>2</v>
      </c>
      <c r="O2480" s="13" t="str">
        <f>VLOOKUP(A2480,Table!$U$1:$V$230,2,0)</f>
        <v>Orthorhombic</v>
      </c>
      <c r="P2480" s="1"/>
    </row>
    <row r="2481" spans="1:16">
      <c r="A2481" s="12">
        <v>63</v>
      </c>
      <c r="B2481" s="12">
        <v>103845</v>
      </c>
      <c r="C2481" s="12" t="s">
        <v>3015</v>
      </c>
      <c r="D2481" s="12" t="s">
        <v>3150</v>
      </c>
      <c r="E2481" s="17" t="s">
        <v>366</v>
      </c>
      <c r="F2481" s="25" t="str">
        <f>LEFT(E2481,MIN(FIND({0,1,2,3,4,5,6,7,8,9},ASC(E2481)&amp;1234567890))-1)</f>
        <v>Ga</v>
      </c>
      <c r="G2481" s="25">
        <f t="shared" si="76"/>
        <v>1</v>
      </c>
      <c r="H2481" s="25">
        <f>VLOOKUP(F2481,Table!$A$2:$C$121,2,0)</f>
        <v>13</v>
      </c>
      <c r="I2481" s="26">
        <f>VLOOKUP(F2481,Table!$A$2:$C$121,3,0)</f>
        <v>4</v>
      </c>
      <c r="J2481" s="17" t="s">
        <v>615</v>
      </c>
      <c r="K2481" s="25" t="str">
        <f>LEFT(J2481,MIN(FIND({0,1,2,3,4,5,6,7,8,9},ASC(J2481)&amp;1234567890))-1)</f>
        <v>Nd</v>
      </c>
      <c r="L2481" s="25">
        <f t="shared" si="77"/>
        <v>1</v>
      </c>
      <c r="M2481" s="25">
        <f>VLOOKUP(K2481,Table!$A$2:$C$121,2,0)</f>
        <v>3</v>
      </c>
      <c r="N2481" s="26">
        <f>VLOOKUP(K2481,Table!$A$2:$C$121,3,0)</f>
        <v>6</v>
      </c>
      <c r="O2481" s="13" t="str">
        <f>VLOOKUP(A2481,Table!$U$1:$V$230,2,0)</f>
        <v>Orthorhombic</v>
      </c>
      <c r="P2481" s="1"/>
    </row>
    <row r="2482" spans="1:16">
      <c r="A2482" s="12">
        <v>63</v>
      </c>
      <c r="B2482" s="12">
        <v>103912</v>
      </c>
      <c r="C2482" s="12" t="s">
        <v>3015</v>
      </c>
      <c r="D2482" s="12" t="s">
        <v>3151</v>
      </c>
      <c r="E2482" s="17" t="s">
        <v>366</v>
      </c>
      <c r="F2482" s="25" t="str">
        <f>LEFT(E2482,MIN(FIND({0,1,2,3,4,5,6,7,8,9},ASC(E2482)&amp;1234567890))-1)</f>
        <v>Ga</v>
      </c>
      <c r="G2482" s="25">
        <f t="shared" si="76"/>
        <v>1</v>
      </c>
      <c r="H2482" s="25">
        <f>VLOOKUP(F2482,Table!$A$2:$C$121,2,0)</f>
        <v>13</v>
      </c>
      <c r="I2482" s="26">
        <f>VLOOKUP(F2482,Table!$A$2:$C$121,3,0)</f>
        <v>4</v>
      </c>
      <c r="J2482" s="17" t="s">
        <v>11332</v>
      </c>
      <c r="K2482" s="25" t="str">
        <f>LEFT(J2482,MIN(FIND({0,1,2,3,4,5,6,7,8,9},ASC(J2482)&amp;1234567890))-1)</f>
        <v>Pr</v>
      </c>
      <c r="L2482" s="25">
        <f t="shared" si="77"/>
        <v>1</v>
      </c>
      <c r="M2482" s="25">
        <f>VLOOKUP(K2482,Table!$A$2:$C$121,2,0)</f>
        <v>3</v>
      </c>
      <c r="N2482" s="26">
        <f>VLOOKUP(K2482,Table!$A$2:$C$121,3,0)</f>
        <v>6</v>
      </c>
      <c r="O2482" s="13" t="str">
        <f>VLOOKUP(A2482,Table!$U$1:$V$230,2,0)</f>
        <v>Orthorhombic</v>
      </c>
      <c r="P2482" s="1"/>
    </row>
    <row r="2483" spans="1:16">
      <c r="A2483" s="12">
        <v>63</v>
      </c>
      <c r="B2483" s="12">
        <v>103954</v>
      </c>
      <c r="C2483" s="12" t="s">
        <v>3015</v>
      </c>
      <c r="D2483" s="12" t="s">
        <v>3152</v>
      </c>
      <c r="E2483" s="17" t="s">
        <v>366</v>
      </c>
      <c r="F2483" s="25" t="str">
        <f>LEFT(E2483,MIN(FIND({0,1,2,3,4,5,6,7,8,9},ASC(E2483)&amp;1234567890))-1)</f>
        <v>Ga</v>
      </c>
      <c r="G2483" s="25">
        <f t="shared" si="76"/>
        <v>1</v>
      </c>
      <c r="H2483" s="25">
        <f>VLOOKUP(F2483,Table!$A$2:$C$121,2,0)</f>
        <v>13</v>
      </c>
      <c r="I2483" s="26">
        <f>VLOOKUP(F2483,Table!$A$2:$C$121,3,0)</f>
        <v>4</v>
      </c>
      <c r="J2483" s="17" t="s">
        <v>11874</v>
      </c>
      <c r="K2483" s="25" t="str">
        <f>LEFT(J2483,MIN(FIND({0,1,2,3,4,5,6,7,8,9},ASC(J2483)&amp;1234567890))-1)</f>
        <v>Sc</v>
      </c>
      <c r="L2483" s="25">
        <f t="shared" si="77"/>
        <v>1</v>
      </c>
      <c r="M2483" s="25">
        <f>VLOOKUP(K2483,Table!$A$2:$C$121,2,0)</f>
        <v>3</v>
      </c>
      <c r="N2483" s="26">
        <f>VLOOKUP(K2483,Table!$A$2:$C$121,3,0)</f>
        <v>4</v>
      </c>
      <c r="O2483" s="13" t="str">
        <f>VLOOKUP(A2483,Table!$U$1:$V$230,2,0)</f>
        <v>Orthorhombic</v>
      </c>
      <c r="P2483" s="1"/>
    </row>
    <row r="2484" spans="1:16">
      <c r="A2484" s="12">
        <v>63</v>
      </c>
      <c r="B2484" s="12">
        <v>103979</v>
      </c>
      <c r="C2484" s="12" t="s">
        <v>3015</v>
      </c>
      <c r="D2484" s="12" t="s">
        <v>3153</v>
      </c>
      <c r="E2484" s="17" t="s">
        <v>366</v>
      </c>
      <c r="F2484" s="25" t="str">
        <f>LEFT(E2484,MIN(FIND({0,1,2,3,4,5,6,7,8,9},ASC(E2484)&amp;1234567890))-1)</f>
        <v>Ga</v>
      </c>
      <c r="G2484" s="25">
        <f t="shared" si="76"/>
        <v>1</v>
      </c>
      <c r="H2484" s="25">
        <f>VLOOKUP(F2484,Table!$A$2:$C$121,2,0)</f>
        <v>13</v>
      </c>
      <c r="I2484" s="26">
        <f>VLOOKUP(F2484,Table!$A$2:$C$121,3,0)</f>
        <v>4</v>
      </c>
      <c r="J2484" s="17" t="s">
        <v>11313</v>
      </c>
      <c r="K2484" s="25" t="str">
        <f>LEFT(J2484,MIN(FIND({0,1,2,3,4,5,6,7,8,9},ASC(J2484)&amp;1234567890))-1)</f>
        <v>Tb</v>
      </c>
      <c r="L2484" s="25">
        <f t="shared" si="77"/>
        <v>1</v>
      </c>
      <c r="M2484" s="25">
        <f>VLOOKUP(K2484,Table!$A$2:$C$121,2,0)</f>
        <v>3</v>
      </c>
      <c r="N2484" s="26">
        <f>VLOOKUP(K2484,Table!$A$2:$C$121,3,0)</f>
        <v>6</v>
      </c>
      <c r="O2484" s="13" t="str">
        <f>VLOOKUP(A2484,Table!$U$1:$V$230,2,0)</f>
        <v>Orthorhombic</v>
      </c>
      <c r="P2484" s="1"/>
    </row>
    <row r="2485" spans="1:16">
      <c r="A2485" s="12">
        <v>63</v>
      </c>
      <c r="B2485" s="12">
        <v>104010</v>
      </c>
      <c r="C2485" s="12" t="s">
        <v>3015</v>
      </c>
      <c r="D2485" s="12" t="s">
        <v>3154</v>
      </c>
      <c r="E2485" s="17" t="s">
        <v>366</v>
      </c>
      <c r="F2485" s="25" t="str">
        <f>LEFT(E2485,MIN(FIND({0,1,2,3,4,5,6,7,8,9},ASC(E2485)&amp;1234567890))-1)</f>
        <v>Ga</v>
      </c>
      <c r="G2485" s="25">
        <f t="shared" si="76"/>
        <v>1</v>
      </c>
      <c r="H2485" s="25">
        <f>VLOOKUP(F2485,Table!$A$2:$C$121,2,0)</f>
        <v>13</v>
      </c>
      <c r="I2485" s="26">
        <f>VLOOKUP(F2485,Table!$A$2:$C$121,3,0)</f>
        <v>4</v>
      </c>
      <c r="J2485" s="17" t="s">
        <v>343</v>
      </c>
      <c r="K2485" s="25" t="str">
        <f>LEFT(J2485,MIN(FIND({0,1,2,3,4,5,6,7,8,9},ASC(J2485)&amp;1234567890))-1)</f>
        <v>U</v>
      </c>
      <c r="L2485" s="25">
        <f t="shared" si="77"/>
        <v>1</v>
      </c>
      <c r="M2485" s="25">
        <f>VLOOKUP(K2485,Table!$A$2:$C$121,2,0)</f>
        <v>3</v>
      </c>
      <c r="N2485" s="26">
        <f>VLOOKUP(K2485,Table!$A$2:$C$121,3,0)</f>
        <v>7</v>
      </c>
      <c r="O2485" s="13" t="str">
        <f>VLOOKUP(A2485,Table!$U$1:$V$230,2,0)</f>
        <v>Orthorhombic</v>
      </c>
      <c r="P2485" s="1"/>
    </row>
    <row r="2486" spans="1:16">
      <c r="A2486" s="12">
        <v>63</v>
      </c>
      <c r="B2486" s="12">
        <v>104017</v>
      </c>
      <c r="C2486" s="12" t="s">
        <v>3015</v>
      </c>
      <c r="D2486" s="12" t="s">
        <v>3155</v>
      </c>
      <c r="E2486" s="17" t="s">
        <v>425</v>
      </c>
      <c r="F2486" s="25" t="str">
        <f>LEFT(E2486,MIN(FIND({0,1,2,3,4,5,6,7,8,9},ASC(E2486)&amp;1234567890))-1)</f>
        <v>Ga</v>
      </c>
      <c r="G2486" s="25">
        <f t="shared" si="76"/>
        <v>5</v>
      </c>
      <c r="H2486" s="25">
        <f>VLOOKUP(F2486,Table!$A$2:$C$121,2,0)</f>
        <v>13</v>
      </c>
      <c r="I2486" s="26">
        <f>VLOOKUP(F2486,Table!$A$2:$C$121,3,0)</f>
        <v>4</v>
      </c>
      <c r="J2486" s="17" t="s">
        <v>11323</v>
      </c>
      <c r="K2486" s="25" t="str">
        <f>LEFT(J2486,MIN(FIND({0,1,2,3,4,5,6,7,8,9},ASC(J2486)&amp;1234567890))-1)</f>
        <v>U</v>
      </c>
      <c r="L2486" s="25">
        <f t="shared" si="77"/>
        <v>3</v>
      </c>
      <c r="M2486" s="25">
        <f>VLOOKUP(K2486,Table!$A$2:$C$121,2,0)</f>
        <v>3</v>
      </c>
      <c r="N2486" s="26">
        <f>VLOOKUP(K2486,Table!$A$2:$C$121,3,0)</f>
        <v>7</v>
      </c>
      <c r="O2486" s="13" t="str">
        <f>VLOOKUP(A2486,Table!$U$1:$V$230,2,0)</f>
        <v>Orthorhombic</v>
      </c>
      <c r="P2486" s="1"/>
    </row>
    <row r="2487" spans="1:16">
      <c r="A2487" s="12">
        <v>63</v>
      </c>
      <c r="B2487" s="12">
        <v>104030</v>
      </c>
      <c r="C2487" s="12" t="s">
        <v>3015</v>
      </c>
      <c r="D2487" s="12" t="s">
        <v>3156</v>
      </c>
      <c r="E2487" s="17" t="s">
        <v>366</v>
      </c>
      <c r="F2487" s="25" t="str">
        <f>LEFT(E2487,MIN(FIND({0,1,2,3,4,5,6,7,8,9},ASC(E2487)&amp;1234567890))-1)</f>
        <v>Ga</v>
      </c>
      <c r="G2487" s="25">
        <f t="shared" si="76"/>
        <v>1</v>
      </c>
      <c r="H2487" s="25">
        <f>VLOOKUP(F2487,Table!$A$2:$C$121,2,0)</f>
        <v>13</v>
      </c>
      <c r="I2487" s="26">
        <f>VLOOKUP(F2487,Table!$A$2:$C$121,3,0)</f>
        <v>4</v>
      </c>
      <c r="J2487" s="17" t="s">
        <v>11336</v>
      </c>
      <c r="K2487" s="25" t="str">
        <f>LEFT(J2487,MIN(FIND({0,1,2,3,4,5,6,7,8,9},ASC(J2487)&amp;1234567890))-1)</f>
        <v>Y</v>
      </c>
      <c r="L2487" s="25">
        <f t="shared" si="77"/>
        <v>1</v>
      </c>
      <c r="M2487" s="25">
        <f>VLOOKUP(K2487,Table!$A$2:$C$121,2,0)</f>
        <v>3</v>
      </c>
      <c r="N2487" s="26">
        <f>VLOOKUP(K2487,Table!$A$2:$C$121,3,0)</f>
        <v>5</v>
      </c>
      <c r="O2487" s="13" t="str">
        <f>VLOOKUP(A2487,Table!$U$1:$V$230,2,0)</f>
        <v>Orthorhombic</v>
      </c>
      <c r="P2487" s="1"/>
    </row>
    <row r="2488" spans="1:16">
      <c r="A2488" s="12">
        <v>63</v>
      </c>
      <c r="B2488" s="12">
        <v>104108</v>
      </c>
      <c r="C2488" s="12" t="s">
        <v>3015</v>
      </c>
      <c r="D2488" s="12" t="s">
        <v>3157</v>
      </c>
      <c r="E2488" s="17" t="s">
        <v>11306</v>
      </c>
      <c r="F2488" s="25" t="str">
        <f>LEFT(E2488,MIN(FIND({0,1,2,3,4,5,6,7,8,9},ASC(E2488)&amp;1234567890))-1)</f>
        <v>Gd</v>
      </c>
      <c r="G2488" s="25">
        <f t="shared" si="76"/>
        <v>1</v>
      </c>
      <c r="H2488" s="25">
        <f>VLOOKUP(F2488,Table!$A$2:$C$121,2,0)</f>
        <v>3</v>
      </c>
      <c r="I2488" s="26">
        <f>VLOOKUP(F2488,Table!$A$2:$C$121,3,0)</f>
        <v>6</v>
      </c>
      <c r="J2488" s="17" t="s">
        <v>541</v>
      </c>
      <c r="K2488" s="25" t="str">
        <f>LEFT(J2488,MIN(FIND({0,1,2,3,4,5,6,7,8,9},ASC(J2488)&amp;1234567890))-1)</f>
        <v>Pd</v>
      </c>
      <c r="L2488" s="25">
        <f t="shared" si="77"/>
        <v>1</v>
      </c>
      <c r="M2488" s="25">
        <f>VLOOKUP(K2488,Table!$A$2:$C$121,2,0)</f>
        <v>10</v>
      </c>
      <c r="N2488" s="26">
        <f>VLOOKUP(K2488,Table!$A$2:$C$121,3,0)</f>
        <v>5</v>
      </c>
      <c r="O2488" s="13" t="str">
        <f>VLOOKUP(A2488,Table!$U$1:$V$230,2,0)</f>
        <v>Orthorhombic</v>
      </c>
      <c r="P2488" s="1"/>
    </row>
    <row r="2489" spans="1:16">
      <c r="A2489" s="12">
        <v>63</v>
      </c>
      <c r="B2489" s="12">
        <v>104087</v>
      </c>
      <c r="C2489" s="12" t="s">
        <v>3015</v>
      </c>
      <c r="D2489" s="12" t="s">
        <v>2801</v>
      </c>
      <c r="E2489" s="17" t="s">
        <v>11306</v>
      </c>
      <c r="F2489" s="25" t="str">
        <f>LEFT(E2489,MIN(FIND({0,1,2,3,4,5,6,7,8,9},ASC(E2489)&amp;1234567890))-1)</f>
        <v>Gd</v>
      </c>
      <c r="G2489" s="25">
        <f t="shared" si="76"/>
        <v>1</v>
      </c>
      <c r="H2489" s="25">
        <f>VLOOKUP(F2489,Table!$A$2:$C$121,2,0)</f>
        <v>3</v>
      </c>
      <c r="I2489" s="26">
        <f>VLOOKUP(F2489,Table!$A$2:$C$121,3,0)</f>
        <v>6</v>
      </c>
      <c r="J2489" s="17" t="s">
        <v>66</v>
      </c>
      <c r="K2489" s="25" t="str">
        <f>LEFT(J2489,MIN(FIND({0,1,2,3,4,5,6,7,8,9},ASC(J2489)&amp;1234567890))-1)</f>
        <v>Ni</v>
      </c>
      <c r="L2489" s="25">
        <f t="shared" si="77"/>
        <v>1</v>
      </c>
      <c r="M2489" s="25">
        <f>VLOOKUP(K2489,Table!$A$2:$C$121,2,0)</f>
        <v>10</v>
      </c>
      <c r="N2489" s="26">
        <f>VLOOKUP(K2489,Table!$A$2:$C$121,3,0)</f>
        <v>4</v>
      </c>
      <c r="O2489" s="13" t="str">
        <f>VLOOKUP(A2489,Table!$U$1:$V$230,2,0)</f>
        <v>Orthorhombic</v>
      </c>
      <c r="P2489" s="1"/>
    </row>
    <row r="2490" spans="1:16">
      <c r="A2490" s="12">
        <v>63</v>
      </c>
      <c r="B2490" s="12">
        <v>104326</v>
      </c>
      <c r="C2490" s="12" t="s">
        <v>3015</v>
      </c>
      <c r="D2490" s="12" t="s">
        <v>3158</v>
      </c>
      <c r="E2490" s="17" t="s">
        <v>370</v>
      </c>
      <c r="F2490" s="25" t="str">
        <f>LEFT(E2490,MIN(FIND({0,1,2,3,4,5,6,7,8,9},ASC(E2490)&amp;1234567890))-1)</f>
        <v>Hg</v>
      </c>
      <c r="G2490" s="25">
        <f t="shared" si="76"/>
        <v>1</v>
      </c>
      <c r="H2490" s="25">
        <f>VLOOKUP(F2490,Table!$A$2:$C$121,2,0)</f>
        <v>12</v>
      </c>
      <c r="I2490" s="26">
        <f>VLOOKUP(F2490,Table!$A$2:$C$121,3,0)</f>
        <v>6</v>
      </c>
      <c r="J2490" s="17" t="s">
        <v>11410</v>
      </c>
      <c r="K2490" s="25" t="str">
        <f>LEFT(J2490,MIN(FIND({0,1,2,3,4,5,6,7,8,9},ASC(J2490)&amp;1234567890))-1)</f>
        <v>Na</v>
      </c>
      <c r="L2490" s="25">
        <f t="shared" si="77"/>
        <v>1</v>
      </c>
      <c r="M2490" s="25">
        <f>VLOOKUP(K2490,Table!$A$2:$C$121,2,0)</f>
        <v>1</v>
      </c>
      <c r="N2490" s="26">
        <f>VLOOKUP(K2490,Table!$A$2:$C$121,3,0)</f>
        <v>3</v>
      </c>
      <c r="O2490" s="13" t="str">
        <f>VLOOKUP(A2490,Table!$U$1:$V$230,2,0)</f>
        <v>Orthorhombic</v>
      </c>
      <c r="P2490" s="1"/>
    </row>
    <row r="2491" spans="1:16">
      <c r="A2491" s="12">
        <v>63</v>
      </c>
      <c r="B2491" s="12">
        <v>104398</v>
      </c>
      <c r="C2491" s="12" t="s">
        <v>3015</v>
      </c>
      <c r="D2491" s="12" t="s">
        <v>3159</v>
      </c>
      <c r="E2491" s="17" t="s">
        <v>12072</v>
      </c>
      <c r="F2491" s="25" t="str">
        <f>LEFT(E2491,MIN(FIND({0,1,2,3,4,5,6,7,8,9},ASC(E2491)&amp;1234567890))-1)</f>
        <v>Ag</v>
      </c>
      <c r="G2491" s="25">
        <f t="shared" si="76"/>
        <v>0.53</v>
      </c>
      <c r="H2491" s="25">
        <f>VLOOKUP(F2491,Table!$A$2:$C$121,2,0)</f>
        <v>11</v>
      </c>
      <c r="I2491" s="26">
        <f>VLOOKUP(F2491,Table!$A$2:$C$121,3,0)</f>
        <v>5</v>
      </c>
      <c r="J2491" s="17" t="s">
        <v>12073</v>
      </c>
      <c r="K2491" s="25" t="str">
        <f>LEFT(J2491,MIN(FIND({0,1,2,3,4,5,6,7,8,9},ASC(J2491)&amp;1234567890))-1)</f>
        <v>Cd</v>
      </c>
      <c r="L2491" s="25">
        <f t="shared" si="77"/>
        <v>0.47</v>
      </c>
      <c r="M2491" s="25">
        <f>VLOOKUP(K2491,Table!$A$2:$C$121,2,0)</f>
        <v>12</v>
      </c>
      <c r="N2491" s="26">
        <f>VLOOKUP(K2491,Table!$A$2:$C$121,3,0)</f>
        <v>5</v>
      </c>
      <c r="O2491" s="13" t="str">
        <f>VLOOKUP(A2491,Table!$U$1:$V$230,2,0)</f>
        <v>Orthorhombic</v>
      </c>
      <c r="P2491" s="1"/>
    </row>
    <row r="2492" spans="1:16">
      <c r="A2492" s="12">
        <v>63</v>
      </c>
      <c r="B2492" s="12">
        <v>105132</v>
      </c>
      <c r="C2492" s="12" t="s">
        <v>3015</v>
      </c>
      <c r="D2492" s="12" t="s">
        <v>3160</v>
      </c>
      <c r="E2492" s="17" t="s">
        <v>12074</v>
      </c>
      <c r="F2492" s="25" t="str">
        <f>LEFT(E2492,MIN(FIND({0,1,2,3,4,5,6,7,8,9},ASC(E2492)&amp;1234567890))-1)</f>
        <v>Al</v>
      </c>
      <c r="G2492" s="25">
        <f t="shared" si="76"/>
        <v>5.6</v>
      </c>
      <c r="H2492" s="25">
        <f>VLOOKUP(F2492,Table!$A$2:$C$121,2,0)</f>
        <v>13</v>
      </c>
      <c r="I2492" s="26">
        <f>VLOOKUP(F2492,Table!$A$2:$C$121,3,0)</f>
        <v>3</v>
      </c>
      <c r="J2492" s="17" t="s">
        <v>67</v>
      </c>
      <c r="K2492" s="25" t="str">
        <f>LEFT(J2492,MIN(FIND({0,1,2,3,4,5,6,7,8,9},ASC(J2492)&amp;1234567890))-1)</f>
        <v>Fe</v>
      </c>
      <c r="L2492" s="25">
        <f t="shared" si="77"/>
        <v>2</v>
      </c>
      <c r="M2492" s="25">
        <f>VLOOKUP(K2492,Table!$A$2:$C$121,2,0)</f>
        <v>8</v>
      </c>
      <c r="N2492" s="26">
        <f>VLOOKUP(K2492,Table!$A$2:$C$121,3,0)</f>
        <v>4</v>
      </c>
      <c r="O2492" s="13" t="str">
        <f>VLOOKUP(A2492,Table!$U$1:$V$230,2,0)</f>
        <v>Orthorhombic</v>
      </c>
      <c r="P2492" s="1"/>
    </row>
    <row r="2493" spans="1:16">
      <c r="A2493" s="12">
        <v>63</v>
      </c>
      <c r="B2493" s="12">
        <v>105166</v>
      </c>
      <c r="C2493" s="12" t="s">
        <v>3015</v>
      </c>
      <c r="D2493" s="12" t="s">
        <v>3161</v>
      </c>
      <c r="E2493" s="17" t="s">
        <v>12075</v>
      </c>
      <c r="F2493" s="25" t="str">
        <f>LEFT(E2493,MIN(FIND({0,1,2,3,4,5,6,7,8,9},ASC(E2493)&amp;1234567890))-1)</f>
        <v>Na</v>
      </c>
      <c r="G2493" s="25">
        <f t="shared" si="76"/>
        <v>9</v>
      </c>
      <c r="H2493" s="25">
        <f>VLOOKUP(F2493,Table!$A$2:$C$121,2,0)</f>
        <v>1</v>
      </c>
      <c r="I2493" s="26">
        <f>VLOOKUP(F2493,Table!$A$2:$C$121,3,0)</f>
        <v>3</v>
      </c>
      <c r="J2493" s="17" t="s">
        <v>599</v>
      </c>
      <c r="K2493" s="25" t="str">
        <f>LEFT(J2493,MIN(FIND({0,1,2,3,4,5,6,7,8,9},ASC(J2493)&amp;1234567890))-1)</f>
        <v>Sn</v>
      </c>
      <c r="L2493" s="25">
        <f t="shared" si="77"/>
        <v>4</v>
      </c>
      <c r="M2493" s="25">
        <f>VLOOKUP(K2493,Table!$A$2:$C$121,2,0)</f>
        <v>14</v>
      </c>
      <c r="N2493" s="26">
        <f>VLOOKUP(K2493,Table!$A$2:$C$121,3,0)</f>
        <v>5</v>
      </c>
      <c r="O2493" s="13" t="str">
        <f>VLOOKUP(A2493,Table!$U$1:$V$230,2,0)</f>
        <v>Orthorhombic</v>
      </c>
      <c r="P2493" s="1"/>
    </row>
    <row r="2494" spans="1:16">
      <c r="A2494" s="12">
        <v>63</v>
      </c>
      <c r="B2494" s="12">
        <v>105278</v>
      </c>
      <c r="C2494" s="12" t="s">
        <v>3015</v>
      </c>
      <c r="D2494" s="12" t="s">
        <v>2858</v>
      </c>
      <c r="E2494" s="17" t="s">
        <v>615</v>
      </c>
      <c r="F2494" s="25" t="str">
        <f>LEFT(E2494,MIN(FIND({0,1,2,3,4,5,6,7,8,9},ASC(E2494)&amp;1234567890))-1)</f>
        <v>Nd</v>
      </c>
      <c r="G2494" s="25">
        <f t="shared" si="76"/>
        <v>1</v>
      </c>
      <c r="H2494" s="25">
        <f>VLOOKUP(F2494,Table!$A$2:$C$121,2,0)</f>
        <v>3</v>
      </c>
      <c r="I2494" s="26">
        <f>VLOOKUP(F2494,Table!$A$2:$C$121,3,0)</f>
        <v>6</v>
      </c>
      <c r="J2494" s="17" t="s">
        <v>539</v>
      </c>
      <c r="K2494" s="25" t="str">
        <f>LEFT(J2494,MIN(FIND({0,1,2,3,4,5,6,7,8,9},ASC(J2494)&amp;1234567890))-1)</f>
        <v>Pt</v>
      </c>
      <c r="L2494" s="25">
        <f t="shared" si="77"/>
        <v>1</v>
      </c>
      <c r="M2494" s="25">
        <f>VLOOKUP(K2494,Table!$A$2:$C$121,2,0)</f>
        <v>10</v>
      </c>
      <c r="N2494" s="26">
        <f>VLOOKUP(K2494,Table!$A$2:$C$121,3,0)</f>
        <v>6</v>
      </c>
      <c r="O2494" s="13" t="str">
        <f>VLOOKUP(A2494,Table!$U$1:$V$230,2,0)</f>
        <v>Orthorhombic</v>
      </c>
      <c r="P2494" s="1"/>
    </row>
    <row r="2495" spans="1:16">
      <c r="A2495" s="12">
        <v>63</v>
      </c>
      <c r="B2495" s="12">
        <v>105478</v>
      </c>
      <c r="C2495" s="12" t="s">
        <v>3015</v>
      </c>
      <c r="D2495" s="12" t="s">
        <v>3162</v>
      </c>
      <c r="E2495" s="17" t="s">
        <v>66</v>
      </c>
      <c r="F2495" s="25" t="str">
        <f>LEFT(E2495,MIN(FIND({0,1,2,3,4,5,6,7,8,9},ASC(E2495)&amp;1234567890))-1)</f>
        <v>Ni</v>
      </c>
      <c r="G2495" s="25">
        <f t="shared" si="76"/>
        <v>1</v>
      </c>
      <c r="H2495" s="25">
        <f>VLOOKUP(F2495,Table!$A$2:$C$121,2,0)</f>
        <v>10</v>
      </c>
      <c r="I2495" s="26">
        <f>VLOOKUP(F2495,Table!$A$2:$C$121,3,0)</f>
        <v>4</v>
      </c>
      <c r="J2495" s="17" t="s">
        <v>377</v>
      </c>
      <c r="K2495" s="25" t="str">
        <f>LEFT(J2495,MIN(FIND({0,1,2,3,4,5,6,7,8,9},ASC(J2495)&amp;1234567890))-1)</f>
        <v>Zr</v>
      </c>
      <c r="L2495" s="25">
        <f t="shared" si="77"/>
        <v>1</v>
      </c>
      <c r="M2495" s="25">
        <f>VLOOKUP(K2495,Table!$A$2:$C$121,2,0)</f>
        <v>4</v>
      </c>
      <c r="N2495" s="26">
        <f>VLOOKUP(K2495,Table!$A$2:$C$121,3,0)</f>
        <v>5</v>
      </c>
      <c r="O2495" s="13" t="str">
        <f>VLOOKUP(A2495,Table!$U$1:$V$230,2,0)</f>
        <v>Orthorhombic</v>
      </c>
      <c r="P2495" s="1"/>
    </row>
    <row r="2496" spans="1:16">
      <c r="A2496" s="12">
        <v>63</v>
      </c>
      <c r="B2496" s="12">
        <v>105623</v>
      </c>
      <c r="C2496" s="12" t="s">
        <v>3015</v>
      </c>
      <c r="D2496" s="12" t="s">
        <v>3163</v>
      </c>
      <c r="E2496" s="17" t="s">
        <v>586</v>
      </c>
      <c r="F2496" s="25" t="str">
        <f>LEFT(E2496,MIN(FIND({0,1,2,3,4,5,6,7,8,9},ASC(E2496)&amp;1234567890))-1)</f>
        <v>Pb</v>
      </c>
      <c r="G2496" s="25">
        <f t="shared" si="76"/>
        <v>1</v>
      </c>
      <c r="H2496" s="25">
        <f>VLOOKUP(F2496,Table!$A$2:$C$121,2,0)</f>
        <v>14</v>
      </c>
      <c r="I2496" s="26">
        <f>VLOOKUP(F2496,Table!$A$2:$C$121,3,0)</f>
        <v>6</v>
      </c>
      <c r="J2496" s="17" t="s">
        <v>433</v>
      </c>
      <c r="K2496" s="25" t="str">
        <f>LEFT(J2496,MIN(FIND({0,1,2,3,4,5,6,7,8,9},ASC(J2496)&amp;1234567890))-1)</f>
        <v>Sr</v>
      </c>
      <c r="L2496" s="25">
        <f t="shared" si="77"/>
        <v>1</v>
      </c>
      <c r="M2496" s="25">
        <f>VLOOKUP(K2496,Table!$A$2:$C$121,2,0)</f>
        <v>2</v>
      </c>
      <c r="N2496" s="26">
        <f>VLOOKUP(K2496,Table!$A$2:$C$121,3,0)</f>
        <v>5</v>
      </c>
      <c r="O2496" s="13" t="str">
        <f>VLOOKUP(A2496,Table!$U$1:$V$230,2,0)</f>
        <v>Orthorhombic</v>
      </c>
      <c r="P2496" s="1"/>
    </row>
    <row r="2497" spans="1:16">
      <c r="A2497" s="12">
        <v>63</v>
      </c>
      <c r="B2497" s="12">
        <v>105640</v>
      </c>
      <c r="C2497" s="12" t="s">
        <v>3015</v>
      </c>
      <c r="D2497" s="12" t="s">
        <v>3164</v>
      </c>
      <c r="E2497" s="17" t="s">
        <v>11322</v>
      </c>
      <c r="F2497" s="25" t="str">
        <f>LEFT(E2497,MIN(FIND({0,1,2,3,4,5,6,7,8,9},ASC(E2497)&amp;1234567890))-1)</f>
        <v>Pb</v>
      </c>
      <c r="G2497" s="25">
        <f t="shared" si="76"/>
        <v>2</v>
      </c>
      <c r="H2497" s="25">
        <f>VLOOKUP(F2497,Table!$A$2:$C$121,2,0)</f>
        <v>14</v>
      </c>
      <c r="I2497" s="26">
        <f>VLOOKUP(F2497,Table!$A$2:$C$121,3,0)</f>
        <v>6</v>
      </c>
      <c r="J2497" s="17" t="s">
        <v>11336</v>
      </c>
      <c r="K2497" s="25" t="str">
        <f>LEFT(J2497,MIN(FIND({0,1,2,3,4,5,6,7,8,9},ASC(J2497)&amp;1234567890))-1)</f>
        <v>Y</v>
      </c>
      <c r="L2497" s="25">
        <f t="shared" si="77"/>
        <v>1</v>
      </c>
      <c r="M2497" s="25">
        <f>VLOOKUP(K2497,Table!$A$2:$C$121,2,0)</f>
        <v>3</v>
      </c>
      <c r="N2497" s="26">
        <f>VLOOKUP(K2497,Table!$A$2:$C$121,3,0)</f>
        <v>5</v>
      </c>
      <c r="O2497" s="13" t="str">
        <f>VLOOKUP(A2497,Table!$U$1:$V$230,2,0)</f>
        <v>Orthorhombic</v>
      </c>
      <c r="P2497" s="1"/>
    </row>
    <row r="2498" spans="1:16">
      <c r="A2498" s="12">
        <v>63</v>
      </c>
      <c r="B2498" s="12">
        <v>105725</v>
      </c>
      <c r="C2498" s="12" t="s">
        <v>3015</v>
      </c>
      <c r="D2498" s="12" t="s">
        <v>3165</v>
      </c>
      <c r="E2498" s="17" t="s">
        <v>11830</v>
      </c>
      <c r="F2498" s="25" t="str">
        <f>LEFT(E2498,MIN(FIND({0,1,2,3,4,5,6,7,8,9},ASC(E2498)&amp;1234567890))-1)</f>
        <v>Pd</v>
      </c>
      <c r="G2498" s="25">
        <f t="shared" ref="G2498:G2561" si="78">IF(SUBSTITUTE(E2498,F2498,"")="",1,SUBSTITUTE(E2498,F2498,""))*1</f>
        <v>3</v>
      </c>
      <c r="H2498" s="25">
        <f>VLOOKUP(F2498,Table!$A$2:$C$121,2,0)</f>
        <v>10</v>
      </c>
      <c r="I2498" s="26">
        <f>VLOOKUP(F2498,Table!$A$2:$C$121,3,0)</f>
        <v>5</v>
      </c>
      <c r="J2498" s="17" t="s">
        <v>11887</v>
      </c>
      <c r="K2498" s="25" t="str">
        <f>LEFT(J2498,MIN(FIND({0,1,2,3,4,5,6,7,8,9},ASC(J2498)&amp;1234567890))-1)</f>
        <v>Ti</v>
      </c>
      <c r="L2498" s="25">
        <f t="shared" ref="L2498:L2561" si="79">IF(SUBSTITUTE(J2498,K2498,"")="",1,SUBSTITUTE(J2498,K2498,""))*1</f>
        <v>2</v>
      </c>
      <c r="M2498" s="25">
        <f>VLOOKUP(K2498,Table!$A$2:$C$121,2,0)</f>
        <v>4</v>
      </c>
      <c r="N2498" s="26">
        <f>VLOOKUP(K2498,Table!$A$2:$C$121,3,0)</f>
        <v>4</v>
      </c>
      <c r="O2498" s="13" t="str">
        <f>VLOOKUP(A2498,Table!$U$1:$V$230,2,0)</f>
        <v>Orthorhombic</v>
      </c>
      <c r="P2498" s="1"/>
    </row>
    <row r="2499" spans="1:16">
      <c r="A2499" s="12">
        <v>63</v>
      </c>
      <c r="B2499" s="12">
        <v>105802</v>
      </c>
      <c r="C2499" s="12" t="s">
        <v>3015</v>
      </c>
      <c r="D2499" s="12" t="s">
        <v>3166</v>
      </c>
      <c r="E2499" s="17" t="s">
        <v>11464</v>
      </c>
      <c r="F2499" s="25" t="str">
        <f>LEFT(E2499,MIN(FIND({0,1,2,3,4,5,6,7,8,9},ASC(E2499)&amp;1234567890))-1)</f>
        <v>Pt</v>
      </c>
      <c r="G2499" s="25">
        <f t="shared" si="78"/>
        <v>2</v>
      </c>
      <c r="H2499" s="25">
        <f>VLOOKUP(F2499,Table!$A$2:$C$121,2,0)</f>
        <v>10</v>
      </c>
      <c r="I2499" s="26">
        <f>VLOOKUP(F2499,Table!$A$2:$C$121,3,0)</f>
        <v>6</v>
      </c>
      <c r="J2499" s="17" t="s">
        <v>405</v>
      </c>
      <c r="K2499" s="25" t="str">
        <f>LEFT(J2499,MIN(FIND({0,1,2,3,4,5,6,7,8,9},ASC(J2499)&amp;1234567890))-1)</f>
        <v>Ta</v>
      </c>
      <c r="L2499" s="25">
        <f t="shared" si="79"/>
        <v>1</v>
      </c>
      <c r="M2499" s="25">
        <f>VLOOKUP(K2499,Table!$A$2:$C$121,2,0)</f>
        <v>5</v>
      </c>
      <c r="N2499" s="26">
        <f>VLOOKUP(K2499,Table!$A$2:$C$121,3,0)</f>
        <v>6</v>
      </c>
      <c r="O2499" s="13" t="str">
        <f>VLOOKUP(A2499,Table!$U$1:$V$230,2,0)</f>
        <v>Orthorhombic</v>
      </c>
      <c r="P2499" s="1"/>
    </row>
    <row r="2500" spans="1:16">
      <c r="A2500" s="12">
        <v>63</v>
      </c>
      <c r="B2500" s="12">
        <v>105826</v>
      </c>
      <c r="C2500" s="12" t="s">
        <v>3015</v>
      </c>
      <c r="D2500" s="12" t="s">
        <v>518</v>
      </c>
      <c r="E2500" s="17" t="s">
        <v>539</v>
      </c>
      <c r="F2500" s="25" t="str">
        <f>LEFT(E2500,MIN(FIND({0,1,2,3,4,5,6,7,8,9},ASC(E2500)&amp;1234567890))-1)</f>
        <v>Pt</v>
      </c>
      <c r="G2500" s="25">
        <f t="shared" si="78"/>
        <v>1</v>
      </c>
      <c r="H2500" s="25">
        <f>VLOOKUP(F2500,Table!$A$2:$C$121,2,0)</f>
        <v>10</v>
      </c>
      <c r="I2500" s="26">
        <f>VLOOKUP(F2500,Table!$A$2:$C$121,3,0)</f>
        <v>6</v>
      </c>
      <c r="J2500" s="17" t="s">
        <v>343</v>
      </c>
      <c r="K2500" s="25" t="str">
        <f>LEFT(J2500,MIN(FIND({0,1,2,3,4,5,6,7,8,9},ASC(J2500)&amp;1234567890))-1)</f>
        <v>U</v>
      </c>
      <c r="L2500" s="25">
        <f t="shared" si="79"/>
        <v>1</v>
      </c>
      <c r="M2500" s="25">
        <f>VLOOKUP(K2500,Table!$A$2:$C$121,2,0)</f>
        <v>3</v>
      </c>
      <c r="N2500" s="26">
        <f>VLOOKUP(K2500,Table!$A$2:$C$121,3,0)</f>
        <v>7</v>
      </c>
      <c r="O2500" s="13" t="str">
        <f>VLOOKUP(A2500,Table!$U$1:$V$230,2,0)</f>
        <v>Orthorhombic</v>
      </c>
      <c r="P2500" s="1"/>
    </row>
    <row r="2501" spans="1:16">
      <c r="A2501" s="12">
        <v>63</v>
      </c>
      <c r="B2501" s="12">
        <v>105898</v>
      </c>
      <c r="C2501" s="12" t="s">
        <v>3015</v>
      </c>
      <c r="D2501" s="12" t="s">
        <v>3167</v>
      </c>
      <c r="E2501" s="17" t="s">
        <v>359</v>
      </c>
      <c r="F2501" s="25" t="str">
        <f>LEFT(E2501,MIN(FIND({0,1,2,3,4,5,6,7,8,9},ASC(E2501)&amp;1234567890))-1)</f>
        <v>Re</v>
      </c>
      <c r="G2501" s="25">
        <f t="shared" si="78"/>
        <v>2</v>
      </c>
      <c r="H2501" s="25">
        <f>VLOOKUP(F2501,Table!$A$2:$C$121,2,0)</f>
        <v>7</v>
      </c>
      <c r="I2501" s="26">
        <f>VLOOKUP(F2501,Table!$A$2:$C$121,3,0)</f>
        <v>6</v>
      </c>
      <c r="J2501" s="17" t="s">
        <v>343</v>
      </c>
      <c r="K2501" s="25" t="str">
        <f>LEFT(J2501,MIN(FIND({0,1,2,3,4,5,6,7,8,9},ASC(J2501)&amp;1234567890))-1)</f>
        <v>U</v>
      </c>
      <c r="L2501" s="25">
        <f t="shared" si="79"/>
        <v>1</v>
      </c>
      <c r="M2501" s="25">
        <f>VLOOKUP(K2501,Table!$A$2:$C$121,2,0)</f>
        <v>3</v>
      </c>
      <c r="N2501" s="26">
        <f>VLOOKUP(K2501,Table!$A$2:$C$121,3,0)</f>
        <v>7</v>
      </c>
      <c r="O2501" s="13" t="str">
        <f>VLOOKUP(A2501,Table!$U$1:$V$230,2,0)</f>
        <v>Orthorhombic</v>
      </c>
      <c r="P2501" s="1"/>
    </row>
    <row r="2502" spans="1:16">
      <c r="A2502" s="12">
        <v>63</v>
      </c>
      <c r="B2502" s="12">
        <v>105987</v>
      </c>
      <c r="C2502" s="12" t="s">
        <v>3037</v>
      </c>
      <c r="D2502" s="12" t="s">
        <v>1811</v>
      </c>
      <c r="E2502" s="17" t="s">
        <v>11860</v>
      </c>
      <c r="F2502" s="25" t="str">
        <f>LEFT(E2502,MIN(FIND({0,1,2,3,4,5,6,7,8,9},ASC(E2502)&amp;1234567890))-1)</f>
        <v>Rh</v>
      </c>
      <c r="G2502" s="25">
        <f t="shared" si="78"/>
        <v>5</v>
      </c>
      <c r="H2502" s="25">
        <f>VLOOKUP(F2502,Table!$A$2:$C$121,2,0)</f>
        <v>9</v>
      </c>
      <c r="I2502" s="26">
        <f>VLOOKUP(F2502,Table!$A$2:$C$121,3,0)</f>
        <v>5</v>
      </c>
      <c r="J2502" s="17" t="s">
        <v>11405</v>
      </c>
      <c r="K2502" s="25" t="str">
        <f>LEFT(J2502,MIN(FIND({0,1,2,3,4,5,6,7,8,9},ASC(J2502)&amp;1234567890))-1)</f>
        <v>V</v>
      </c>
      <c r="L2502" s="25">
        <f t="shared" si="79"/>
        <v>3</v>
      </c>
      <c r="M2502" s="25">
        <f>VLOOKUP(K2502,Table!$A$2:$C$121,2,0)</f>
        <v>5</v>
      </c>
      <c r="N2502" s="26">
        <f>VLOOKUP(K2502,Table!$A$2:$C$121,3,0)</f>
        <v>4</v>
      </c>
      <c r="O2502" s="13" t="str">
        <f>VLOOKUP(A2502,Table!$U$1:$V$230,2,0)</f>
        <v>Orthorhombic</v>
      </c>
      <c r="P2502" s="1"/>
    </row>
    <row r="2503" spans="1:16">
      <c r="A2503" s="12">
        <v>63</v>
      </c>
      <c r="B2503" s="12">
        <v>106073</v>
      </c>
      <c r="C2503" s="12" t="s">
        <v>3015</v>
      </c>
      <c r="D2503" s="12" t="s">
        <v>3168</v>
      </c>
      <c r="E2503" s="17" t="s">
        <v>11291</v>
      </c>
      <c r="F2503" s="25" t="str">
        <f>LEFT(E2503,MIN(FIND({0,1,2,3,4,5,6,7,8,9},ASC(E2503)&amp;1234567890))-1)</f>
        <v>Sn</v>
      </c>
      <c r="G2503" s="25">
        <f t="shared" si="78"/>
        <v>1</v>
      </c>
      <c r="H2503" s="25">
        <f>VLOOKUP(F2503,Table!$A$2:$C$121,2,0)</f>
        <v>14</v>
      </c>
      <c r="I2503" s="26">
        <f>VLOOKUP(F2503,Table!$A$2:$C$121,3,0)</f>
        <v>5</v>
      </c>
      <c r="J2503" s="17" t="s">
        <v>433</v>
      </c>
      <c r="K2503" s="25" t="str">
        <f>LEFT(J2503,MIN(FIND({0,1,2,3,4,5,6,7,8,9},ASC(J2503)&amp;1234567890))-1)</f>
        <v>Sr</v>
      </c>
      <c r="L2503" s="25">
        <f t="shared" si="79"/>
        <v>1</v>
      </c>
      <c r="M2503" s="25">
        <f>VLOOKUP(K2503,Table!$A$2:$C$121,2,0)</f>
        <v>2</v>
      </c>
      <c r="N2503" s="26">
        <f>VLOOKUP(K2503,Table!$A$2:$C$121,3,0)</f>
        <v>5</v>
      </c>
      <c r="O2503" s="13" t="str">
        <f>VLOOKUP(A2503,Table!$U$1:$V$230,2,0)</f>
        <v>Orthorhombic</v>
      </c>
      <c r="P2503" s="1"/>
    </row>
    <row r="2504" spans="1:16">
      <c r="A2504" s="12">
        <v>63</v>
      </c>
      <c r="B2504" s="12">
        <v>106081</v>
      </c>
      <c r="C2504" s="12" t="s">
        <v>3015</v>
      </c>
      <c r="D2504" s="12" t="s">
        <v>3169</v>
      </c>
      <c r="E2504" s="17" t="s">
        <v>11550</v>
      </c>
      <c r="F2504" s="25" t="str">
        <f>LEFT(E2504,MIN(FIND({0,1,2,3,4,5,6,7,8,9},ASC(E2504)&amp;1234567890))-1)</f>
        <v>Sn</v>
      </c>
      <c r="G2504" s="25">
        <f t="shared" si="78"/>
        <v>2</v>
      </c>
      <c r="H2504" s="25">
        <f>VLOOKUP(F2504,Table!$A$2:$C$121,2,0)</f>
        <v>14</v>
      </c>
      <c r="I2504" s="26">
        <f>VLOOKUP(F2504,Table!$A$2:$C$121,3,0)</f>
        <v>5</v>
      </c>
      <c r="J2504" s="17" t="s">
        <v>11363</v>
      </c>
      <c r="K2504" s="25" t="str">
        <f>LEFT(J2504,MIN(FIND({0,1,2,3,4,5,6,7,8,9},ASC(J2504)&amp;1234567890))-1)</f>
        <v>Th</v>
      </c>
      <c r="L2504" s="25">
        <f t="shared" si="79"/>
        <v>1</v>
      </c>
      <c r="M2504" s="25">
        <f>VLOOKUP(K2504,Table!$A$2:$C$121,2,0)</f>
        <v>3</v>
      </c>
      <c r="N2504" s="26">
        <f>VLOOKUP(K2504,Table!$A$2:$C$121,3,0)</f>
        <v>7</v>
      </c>
      <c r="O2504" s="13" t="str">
        <f>VLOOKUP(A2504,Table!$U$1:$V$230,2,0)</f>
        <v>Orthorhombic</v>
      </c>
      <c r="P2504" s="1"/>
    </row>
    <row r="2505" spans="1:16">
      <c r="A2505" s="12">
        <v>63</v>
      </c>
      <c r="B2505" s="12">
        <v>106186</v>
      </c>
      <c r="C2505" s="12" t="s">
        <v>3015</v>
      </c>
      <c r="D2505" s="12" t="s">
        <v>3170</v>
      </c>
      <c r="E2505" s="17" t="s">
        <v>50</v>
      </c>
      <c r="F2505" s="25" t="str">
        <f>LEFT(E2505,MIN(FIND({0,1,2,3,4,5,6,7,8,9},ASC(E2505)&amp;1234567890))-1)</f>
        <v>Ti</v>
      </c>
      <c r="G2505" s="25">
        <f t="shared" si="78"/>
        <v>1</v>
      </c>
      <c r="H2505" s="25">
        <f>VLOOKUP(F2505,Table!$A$2:$C$121,2,0)</f>
        <v>4</v>
      </c>
      <c r="I2505" s="26">
        <f>VLOOKUP(F2505,Table!$A$2:$C$121,3,0)</f>
        <v>4</v>
      </c>
      <c r="J2505" s="17" t="s">
        <v>12076</v>
      </c>
      <c r="K2505" s="25" t="str">
        <f>LEFT(J2505,MIN(FIND({0,1,2,3,4,5,6,7,8,9},ASC(J2505)&amp;1234567890))-1)</f>
        <v>Zn</v>
      </c>
      <c r="L2505" s="25">
        <f t="shared" si="79"/>
        <v>16</v>
      </c>
      <c r="M2505" s="25">
        <f>VLOOKUP(K2505,Table!$A$2:$C$121,2,0)</f>
        <v>12</v>
      </c>
      <c r="N2505" s="26">
        <f>VLOOKUP(K2505,Table!$A$2:$C$121,3,0)</f>
        <v>4</v>
      </c>
      <c r="O2505" s="13" t="str">
        <f>VLOOKUP(A2505,Table!$U$1:$V$230,2,0)</f>
        <v>Orthorhombic</v>
      </c>
      <c r="P2505" s="1"/>
    </row>
    <row r="2506" spans="1:16">
      <c r="A2506" s="12">
        <v>63</v>
      </c>
      <c r="B2506" s="12">
        <v>97005</v>
      </c>
      <c r="C2506" s="12" t="s">
        <v>3015</v>
      </c>
      <c r="D2506" s="12" t="s">
        <v>3171</v>
      </c>
      <c r="E2506" s="17" t="s">
        <v>12077</v>
      </c>
      <c r="F2506" s="25" t="str">
        <f>LEFT(E2506,MIN(FIND({0,1,2,3,4,5,6,7,8,9},ASC(E2506)&amp;1234567890))-1)</f>
        <v>Lu</v>
      </c>
      <c r="G2506" s="25">
        <f t="shared" si="78"/>
        <v>7</v>
      </c>
      <c r="H2506" s="25">
        <f>VLOOKUP(F2506,Table!$A$2:$C$121,2,0)</f>
        <v>3</v>
      </c>
      <c r="I2506" s="26">
        <f>VLOOKUP(F2506,Table!$A$2:$C$121,3,0)</f>
        <v>6</v>
      </c>
      <c r="J2506" s="17" t="s">
        <v>328</v>
      </c>
      <c r="K2506" s="25" t="str">
        <f>LEFT(J2506,MIN(FIND({0,1,2,3,4,5,6,7,8,9},ASC(J2506)&amp;1234567890))-1)</f>
        <v>Te</v>
      </c>
      <c r="L2506" s="25">
        <f t="shared" si="79"/>
        <v>1</v>
      </c>
      <c r="M2506" s="25">
        <f>VLOOKUP(K2506,Table!$A$2:$C$121,2,0)</f>
        <v>16</v>
      </c>
      <c r="N2506" s="26">
        <f>VLOOKUP(K2506,Table!$A$2:$C$121,3,0)</f>
        <v>5</v>
      </c>
      <c r="O2506" s="13" t="str">
        <f>VLOOKUP(A2506,Table!$U$1:$V$230,2,0)</f>
        <v>Orthorhombic</v>
      </c>
      <c r="P2506" s="1"/>
    </row>
    <row r="2507" spans="1:16">
      <c r="A2507" s="12">
        <v>63</v>
      </c>
      <c r="B2507" s="12">
        <v>240142</v>
      </c>
      <c r="C2507" s="12" t="s">
        <v>3015</v>
      </c>
      <c r="D2507" s="12" t="s">
        <v>3172</v>
      </c>
      <c r="E2507" s="17" t="s">
        <v>11340</v>
      </c>
      <c r="F2507" s="25" t="str">
        <f>LEFT(E2507,MIN(FIND({0,1,2,3,4,5,6,7,8,9},ASC(E2507)&amp;1234567890))-1)</f>
        <v>Eu</v>
      </c>
      <c r="G2507" s="25">
        <f t="shared" si="78"/>
        <v>5</v>
      </c>
      <c r="H2507" s="25">
        <f>VLOOKUP(F2507,Table!$A$2:$C$121,2,0)</f>
        <v>3</v>
      </c>
      <c r="I2507" s="26">
        <f>VLOOKUP(F2507,Table!$A$2:$C$121,3,0)</f>
        <v>6</v>
      </c>
      <c r="J2507" s="17" t="s">
        <v>11495</v>
      </c>
      <c r="K2507" s="25" t="str">
        <f>LEFT(J2507,MIN(FIND({0,1,2,3,4,5,6,7,8,9},ASC(J2507)&amp;1234567890))-1)</f>
        <v>Ga</v>
      </c>
      <c r="L2507" s="25">
        <f t="shared" si="79"/>
        <v>9</v>
      </c>
      <c r="M2507" s="25">
        <f>VLOOKUP(K2507,Table!$A$2:$C$121,2,0)</f>
        <v>13</v>
      </c>
      <c r="N2507" s="26">
        <f>VLOOKUP(K2507,Table!$A$2:$C$121,3,0)</f>
        <v>4</v>
      </c>
      <c r="O2507" s="13" t="str">
        <f>VLOOKUP(A2507,Table!$U$1:$V$230,2,0)</f>
        <v>Orthorhombic</v>
      </c>
      <c r="P2507" s="1"/>
    </row>
    <row r="2508" spans="1:16">
      <c r="A2508" s="12">
        <v>63</v>
      </c>
      <c r="B2508" s="12">
        <v>281669</v>
      </c>
      <c r="C2508" s="12" t="s">
        <v>3015</v>
      </c>
      <c r="D2508" s="12" t="s">
        <v>3173</v>
      </c>
      <c r="E2508" s="17" t="s">
        <v>433</v>
      </c>
      <c r="F2508" s="25" t="str">
        <f>LEFT(E2508,MIN(FIND({0,1,2,3,4,5,6,7,8,9},ASC(E2508)&amp;1234567890))-1)</f>
        <v>Sr</v>
      </c>
      <c r="G2508" s="25">
        <f t="shared" si="78"/>
        <v>1</v>
      </c>
      <c r="H2508" s="25">
        <f>VLOOKUP(F2508,Table!$A$2:$C$121,2,0)</f>
        <v>2</v>
      </c>
      <c r="I2508" s="26">
        <f>VLOOKUP(F2508,Table!$A$2:$C$121,3,0)</f>
        <v>5</v>
      </c>
      <c r="J2508" s="17" t="s">
        <v>599</v>
      </c>
      <c r="K2508" s="25" t="str">
        <f>LEFT(J2508,MIN(FIND({0,1,2,3,4,5,6,7,8,9},ASC(J2508)&amp;1234567890))-1)</f>
        <v>Sn</v>
      </c>
      <c r="L2508" s="25">
        <f t="shared" si="79"/>
        <v>4</v>
      </c>
      <c r="M2508" s="25">
        <f>VLOOKUP(K2508,Table!$A$2:$C$121,2,0)</f>
        <v>14</v>
      </c>
      <c r="N2508" s="26">
        <f>VLOOKUP(K2508,Table!$A$2:$C$121,3,0)</f>
        <v>5</v>
      </c>
      <c r="O2508" s="13" t="str">
        <f>VLOOKUP(A2508,Table!$U$1:$V$230,2,0)</f>
        <v>Orthorhombic</v>
      </c>
      <c r="P2508" s="1"/>
    </row>
    <row r="2509" spans="1:16">
      <c r="A2509" s="12">
        <v>63</v>
      </c>
      <c r="B2509" s="12">
        <v>409756</v>
      </c>
      <c r="C2509" s="12" t="s">
        <v>3015</v>
      </c>
      <c r="D2509" s="12" t="s">
        <v>3174</v>
      </c>
      <c r="E2509" s="17" t="s">
        <v>542</v>
      </c>
      <c r="F2509" s="25" t="str">
        <f>LEFT(E2509,MIN(FIND({0,1,2,3,4,5,6,7,8,9},ASC(E2509)&amp;1234567890))-1)</f>
        <v>Bi</v>
      </c>
      <c r="G2509" s="25">
        <f t="shared" si="78"/>
        <v>1</v>
      </c>
      <c r="H2509" s="25">
        <f>VLOOKUP(F2509,Table!$A$2:$C$121,2,0)</f>
        <v>15</v>
      </c>
      <c r="I2509" s="26">
        <f>VLOOKUP(F2509,Table!$A$2:$C$121,3,0)</f>
        <v>6</v>
      </c>
      <c r="J2509" s="17" t="s">
        <v>377</v>
      </c>
      <c r="K2509" s="25" t="str">
        <f>LEFT(J2509,MIN(FIND({0,1,2,3,4,5,6,7,8,9},ASC(J2509)&amp;1234567890))-1)</f>
        <v>Zr</v>
      </c>
      <c r="L2509" s="25">
        <f t="shared" si="79"/>
        <v>1</v>
      </c>
      <c r="M2509" s="25">
        <f>VLOOKUP(K2509,Table!$A$2:$C$121,2,0)</f>
        <v>4</v>
      </c>
      <c r="N2509" s="26">
        <f>VLOOKUP(K2509,Table!$A$2:$C$121,3,0)</f>
        <v>5</v>
      </c>
      <c r="O2509" s="13" t="str">
        <f>VLOOKUP(A2509,Table!$U$1:$V$230,2,0)</f>
        <v>Orthorhombic</v>
      </c>
      <c r="P2509" s="1"/>
    </row>
    <row r="2510" spans="1:16">
      <c r="A2510" s="12">
        <v>63</v>
      </c>
      <c r="B2510" s="12">
        <v>57009</v>
      </c>
      <c r="C2510" s="12" t="s">
        <v>3015</v>
      </c>
      <c r="D2510" s="12" t="s">
        <v>2359</v>
      </c>
      <c r="E2510" s="17" t="s">
        <v>11383</v>
      </c>
      <c r="F2510" s="25" t="str">
        <f>LEFT(E2510,MIN(FIND({0,1,2,3,4,5,6,7,8,9},ASC(E2510)&amp;1234567890))-1)</f>
        <v>Cr</v>
      </c>
      <c r="G2510" s="25">
        <f t="shared" si="78"/>
        <v>3</v>
      </c>
      <c r="H2510" s="25">
        <f>VLOOKUP(F2510,Table!$A$2:$C$121,2,0)</f>
        <v>6</v>
      </c>
      <c r="I2510" s="26">
        <f>VLOOKUP(F2510,Table!$A$2:$C$121,3,0)</f>
        <v>4</v>
      </c>
      <c r="J2510" s="17" t="s">
        <v>383</v>
      </c>
      <c r="K2510" s="25" t="str">
        <f>LEFT(J2510,MIN(FIND({0,1,2,3,4,5,6,7,8,9},ASC(J2510)&amp;1234567890))-1)</f>
        <v>C</v>
      </c>
      <c r="L2510" s="25">
        <f t="shared" si="79"/>
        <v>2</v>
      </c>
      <c r="M2510" s="25">
        <f>VLOOKUP(K2510,Table!$A$2:$C$121,2,0)</f>
        <v>14</v>
      </c>
      <c r="N2510" s="26">
        <f>VLOOKUP(K2510,Table!$A$2:$C$121,3,0)</f>
        <v>2</v>
      </c>
      <c r="O2510" s="13" t="str">
        <f>VLOOKUP(A2510,Table!$U$1:$V$230,2,0)</f>
        <v>Orthorhombic</v>
      </c>
      <c r="P2510" s="1"/>
    </row>
    <row r="2511" spans="1:16">
      <c r="A2511" s="12">
        <v>63</v>
      </c>
      <c r="B2511" s="12">
        <v>67893</v>
      </c>
      <c r="C2511" s="12" t="s">
        <v>3015</v>
      </c>
      <c r="D2511" s="12" t="s">
        <v>3175</v>
      </c>
      <c r="E2511" s="17" t="s">
        <v>11355</v>
      </c>
      <c r="F2511" s="25" t="str">
        <f>LEFT(E2511,MIN(FIND({0,1,2,3,4,5,6,7,8,9},ASC(E2511)&amp;1234567890))-1)</f>
        <v>Pt</v>
      </c>
      <c r="G2511" s="25">
        <f t="shared" si="78"/>
        <v>3</v>
      </c>
      <c r="H2511" s="25">
        <f>VLOOKUP(F2511,Table!$A$2:$C$121,2,0)</f>
        <v>10</v>
      </c>
      <c r="I2511" s="26">
        <f>VLOOKUP(F2511,Table!$A$2:$C$121,3,0)</f>
        <v>6</v>
      </c>
      <c r="J2511" s="17" t="s">
        <v>12078</v>
      </c>
      <c r="K2511" s="25" t="str">
        <f>LEFT(J2511,MIN(FIND({0,1,2,3,4,5,6,7,8,9},ASC(J2511)&amp;1234567890))-1)</f>
        <v>B</v>
      </c>
      <c r="L2511" s="25">
        <f t="shared" si="79"/>
        <v>1.94</v>
      </c>
      <c r="M2511" s="25">
        <f>VLOOKUP(K2511,Table!$A$2:$C$121,2,0)</f>
        <v>13</v>
      </c>
      <c r="N2511" s="26">
        <f>VLOOKUP(K2511,Table!$A$2:$C$121,3,0)</f>
        <v>2</v>
      </c>
      <c r="O2511" s="13" t="str">
        <f>VLOOKUP(A2511,Table!$U$1:$V$230,2,0)</f>
        <v>Orthorhombic</v>
      </c>
      <c r="P2511" s="1"/>
    </row>
    <row r="2512" spans="1:16">
      <c r="A2512" s="12">
        <v>63</v>
      </c>
      <c r="B2512" s="12">
        <v>99304</v>
      </c>
      <c r="C2512" s="12" t="s">
        <v>3030</v>
      </c>
      <c r="D2512" s="12" t="s">
        <v>679</v>
      </c>
      <c r="E2512" s="17" t="s">
        <v>11292</v>
      </c>
      <c r="F2512" s="25" t="str">
        <f>LEFT(E2512,MIN(FIND({0,1,2,3,4,5,6,7,8,9},ASC(E2512)&amp;1234567890))-1)</f>
        <v>Fe</v>
      </c>
      <c r="G2512" s="25">
        <f t="shared" si="78"/>
        <v>3</v>
      </c>
      <c r="H2512" s="25">
        <f>VLOOKUP(F2512,Table!$A$2:$C$121,2,0)</f>
        <v>8</v>
      </c>
      <c r="I2512" s="26">
        <f>VLOOKUP(F2512,Table!$A$2:$C$121,3,0)</f>
        <v>4</v>
      </c>
      <c r="J2512" s="17" t="s">
        <v>582</v>
      </c>
      <c r="K2512" s="25" t="str">
        <f>LEFT(J2512,MIN(FIND({0,1,2,3,4,5,6,7,8,9},ASC(J2512)&amp;1234567890))-1)</f>
        <v>O</v>
      </c>
      <c r="L2512" s="25">
        <f t="shared" si="79"/>
        <v>4</v>
      </c>
      <c r="M2512" s="25">
        <f>VLOOKUP(K2512,Table!$A$2:$C$121,2,0)</f>
        <v>16</v>
      </c>
      <c r="N2512" s="26">
        <f>VLOOKUP(K2512,Table!$A$2:$C$121,3,0)</f>
        <v>2</v>
      </c>
      <c r="O2512" s="13" t="str">
        <f>VLOOKUP(A2512,Table!$U$1:$V$230,2,0)</f>
        <v>Orthorhombic</v>
      </c>
      <c r="P2512" s="1"/>
    </row>
    <row r="2513" spans="1:16">
      <c r="A2513" s="12">
        <v>63</v>
      </c>
      <c r="B2513" s="12">
        <v>99823</v>
      </c>
      <c r="C2513" s="12" t="s">
        <v>3015</v>
      </c>
      <c r="D2513" s="12" t="s">
        <v>3176</v>
      </c>
      <c r="E2513" s="17" t="s">
        <v>11332</v>
      </c>
      <c r="F2513" s="25" t="str">
        <f>LEFT(E2513,MIN(FIND({0,1,2,3,4,5,6,7,8,9},ASC(E2513)&amp;1234567890))-1)</f>
        <v>Pr</v>
      </c>
      <c r="G2513" s="25">
        <f t="shared" si="78"/>
        <v>1</v>
      </c>
      <c r="H2513" s="25">
        <f>VLOOKUP(F2513,Table!$A$2:$C$121,2,0)</f>
        <v>3</v>
      </c>
      <c r="I2513" s="26">
        <f>VLOOKUP(F2513,Table!$A$2:$C$121,3,0)</f>
        <v>6</v>
      </c>
      <c r="J2513" s="17" t="s">
        <v>66</v>
      </c>
      <c r="K2513" s="25" t="str">
        <f>LEFT(J2513,MIN(FIND({0,1,2,3,4,5,6,7,8,9},ASC(J2513)&amp;1234567890))-1)</f>
        <v>Ni</v>
      </c>
      <c r="L2513" s="25">
        <f t="shared" si="79"/>
        <v>1</v>
      </c>
      <c r="M2513" s="25">
        <f>VLOOKUP(K2513,Table!$A$2:$C$121,2,0)</f>
        <v>10</v>
      </c>
      <c r="N2513" s="26">
        <f>VLOOKUP(K2513,Table!$A$2:$C$121,3,0)</f>
        <v>4</v>
      </c>
      <c r="O2513" s="13" t="str">
        <f>VLOOKUP(A2513,Table!$U$1:$V$230,2,0)</f>
        <v>Orthorhombic</v>
      </c>
      <c r="P2513" s="1"/>
    </row>
    <row r="2514" spans="1:16">
      <c r="A2514" s="12">
        <v>63</v>
      </c>
      <c r="B2514" s="12">
        <v>106419</v>
      </c>
      <c r="C2514" s="12" t="s">
        <v>3015</v>
      </c>
      <c r="D2514" s="12" t="s">
        <v>3177</v>
      </c>
      <c r="E2514" s="17" t="s">
        <v>11331</v>
      </c>
      <c r="F2514" s="25" t="str">
        <f>LEFT(E2514,MIN(FIND({0,1,2,3,4,5,6,7,8,9},ASC(E2514)&amp;1234567890))-1)</f>
        <v>Ce</v>
      </c>
      <c r="G2514" s="25">
        <f t="shared" si="78"/>
        <v>1</v>
      </c>
      <c r="H2514" s="25">
        <f>VLOOKUP(F2514,Table!$A$2:$C$121,2,0)</f>
        <v>3</v>
      </c>
      <c r="I2514" s="26">
        <f>VLOOKUP(F2514,Table!$A$2:$C$121,3,0)</f>
        <v>6</v>
      </c>
      <c r="J2514" s="17" t="s">
        <v>539</v>
      </c>
      <c r="K2514" s="25" t="str">
        <f>LEFT(J2514,MIN(FIND({0,1,2,3,4,5,6,7,8,9},ASC(J2514)&amp;1234567890))-1)</f>
        <v>Pt</v>
      </c>
      <c r="L2514" s="25">
        <f t="shared" si="79"/>
        <v>1</v>
      </c>
      <c r="M2514" s="25">
        <f>VLOOKUP(K2514,Table!$A$2:$C$121,2,0)</f>
        <v>10</v>
      </c>
      <c r="N2514" s="26">
        <f>VLOOKUP(K2514,Table!$A$2:$C$121,3,0)</f>
        <v>6</v>
      </c>
      <c r="O2514" s="13" t="str">
        <f>VLOOKUP(A2514,Table!$U$1:$V$230,2,0)</f>
        <v>Orthorhombic</v>
      </c>
      <c r="P2514" s="1"/>
    </row>
    <row r="2515" spans="1:16">
      <c r="A2515" s="12">
        <v>63</v>
      </c>
      <c r="B2515" s="12">
        <v>57225</v>
      </c>
      <c r="C2515" s="12" t="s">
        <v>3015</v>
      </c>
      <c r="D2515" s="12" t="s">
        <v>3178</v>
      </c>
      <c r="E2515" s="17" t="s">
        <v>11333</v>
      </c>
      <c r="F2515" s="25" t="str">
        <f>LEFT(E2515,MIN(FIND({0,1,2,3,4,5,6,7,8,9},ASC(E2515)&amp;1234567890))-1)</f>
        <v>Dy</v>
      </c>
      <c r="G2515" s="25">
        <f t="shared" si="78"/>
        <v>1</v>
      </c>
      <c r="H2515" s="25">
        <f>VLOOKUP(F2515,Table!$A$2:$C$121,2,0)</f>
        <v>3</v>
      </c>
      <c r="I2515" s="26">
        <f>VLOOKUP(F2515,Table!$A$2:$C$121,3,0)</f>
        <v>6</v>
      </c>
      <c r="J2515" s="17" t="s">
        <v>594</v>
      </c>
      <c r="K2515" s="25" t="str">
        <f>LEFT(J2515,MIN(FIND({0,1,2,3,4,5,6,7,8,9},ASC(J2515)&amp;1234567890))-1)</f>
        <v>Ge</v>
      </c>
      <c r="L2515" s="25">
        <f t="shared" si="79"/>
        <v>3</v>
      </c>
      <c r="M2515" s="25">
        <f>VLOOKUP(K2515,Table!$A$2:$C$121,2,0)</f>
        <v>14</v>
      </c>
      <c r="N2515" s="26">
        <f>VLOOKUP(K2515,Table!$A$2:$C$121,3,0)</f>
        <v>4</v>
      </c>
      <c r="O2515" s="13" t="str">
        <f>VLOOKUP(A2515,Table!$U$1:$V$230,2,0)</f>
        <v>Orthorhombic</v>
      </c>
      <c r="P2515" s="1"/>
    </row>
    <row r="2516" spans="1:16">
      <c r="A2516" s="12">
        <v>63</v>
      </c>
      <c r="B2516" s="12">
        <v>57353</v>
      </c>
      <c r="C2516" s="12" t="s">
        <v>3015</v>
      </c>
      <c r="D2516" s="12" t="s">
        <v>1783</v>
      </c>
      <c r="E2516" s="17" t="s">
        <v>11342</v>
      </c>
      <c r="F2516" s="25" t="str">
        <f>LEFT(E2516,MIN(FIND({0,1,2,3,4,5,6,7,8,9},ASC(E2516)&amp;1234567890))-1)</f>
        <v>Ag</v>
      </c>
      <c r="G2516" s="25">
        <f t="shared" si="78"/>
        <v>1</v>
      </c>
      <c r="H2516" s="25">
        <f>VLOOKUP(F2516,Table!$A$2:$C$121,2,0)</f>
        <v>11</v>
      </c>
      <c r="I2516" s="26">
        <f>VLOOKUP(F2516,Table!$A$2:$C$121,3,0)</f>
        <v>5</v>
      </c>
      <c r="J2516" s="17" t="s">
        <v>330</v>
      </c>
      <c r="K2516" s="25" t="str">
        <f>LEFT(J2516,MIN(FIND({0,1,2,3,4,5,6,7,8,9},ASC(J2516)&amp;1234567890))-1)</f>
        <v>Ca</v>
      </c>
      <c r="L2516" s="25">
        <f t="shared" si="79"/>
        <v>1</v>
      </c>
      <c r="M2516" s="25">
        <f>VLOOKUP(K2516,Table!$A$2:$C$121,2,0)</f>
        <v>2</v>
      </c>
      <c r="N2516" s="26">
        <f>VLOOKUP(K2516,Table!$A$2:$C$121,3,0)</f>
        <v>4</v>
      </c>
      <c r="O2516" s="13" t="str">
        <f>VLOOKUP(A2516,Table!$U$1:$V$230,2,0)</f>
        <v>Orthorhombic</v>
      </c>
      <c r="P2516" s="1"/>
    </row>
    <row r="2517" spans="1:16">
      <c r="A2517" s="12">
        <v>63</v>
      </c>
      <c r="B2517" s="12">
        <v>57796</v>
      </c>
      <c r="C2517" s="12" t="s">
        <v>3015</v>
      </c>
      <c r="D2517" s="12" t="s">
        <v>3179</v>
      </c>
      <c r="E2517" s="17" t="s">
        <v>12079</v>
      </c>
      <c r="F2517" s="25" t="str">
        <f>LEFT(E2517,MIN(FIND({0,1,2,3,4,5,6,7,8,9},ASC(E2517)&amp;1234567890))-1)</f>
        <v>Al</v>
      </c>
      <c r="G2517" s="25">
        <f t="shared" si="78"/>
        <v>5.4</v>
      </c>
      <c r="H2517" s="25">
        <f>VLOOKUP(F2517,Table!$A$2:$C$121,2,0)</f>
        <v>13</v>
      </c>
      <c r="I2517" s="26">
        <f>VLOOKUP(F2517,Table!$A$2:$C$121,3,0)</f>
        <v>3</v>
      </c>
      <c r="J2517" s="17" t="s">
        <v>67</v>
      </c>
      <c r="K2517" s="25" t="str">
        <f>LEFT(J2517,MIN(FIND({0,1,2,3,4,5,6,7,8,9},ASC(J2517)&amp;1234567890))-1)</f>
        <v>Fe</v>
      </c>
      <c r="L2517" s="25">
        <f t="shared" si="79"/>
        <v>2</v>
      </c>
      <c r="M2517" s="25">
        <f>VLOOKUP(K2517,Table!$A$2:$C$121,2,0)</f>
        <v>8</v>
      </c>
      <c r="N2517" s="26">
        <f>VLOOKUP(K2517,Table!$A$2:$C$121,3,0)</f>
        <v>4</v>
      </c>
      <c r="O2517" s="13" t="str">
        <f>VLOOKUP(A2517,Table!$U$1:$V$230,2,0)</f>
        <v>Orthorhombic</v>
      </c>
      <c r="P2517" s="1"/>
    </row>
    <row r="2518" spans="1:16">
      <c r="A2518" s="12">
        <v>63</v>
      </c>
      <c r="B2518" s="12">
        <v>106700</v>
      </c>
      <c r="C2518" s="12" t="s">
        <v>3015</v>
      </c>
      <c r="D2518" s="12" t="s">
        <v>3180</v>
      </c>
      <c r="E2518" s="17" t="s">
        <v>33</v>
      </c>
      <c r="F2518" s="25" t="str">
        <f>LEFT(E2518,MIN(FIND({0,1,2,3,4,5,6,7,8,9},ASC(E2518)&amp;1234567890))-1)</f>
        <v>Fe</v>
      </c>
      <c r="G2518" s="25">
        <f t="shared" si="78"/>
        <v>1</v>
      </c>
      <c r="H2518" s="25">
        <f>VLOOKUP(F2518,Table!$A$2:$C$121,2,0)</f>
        <v>8</v>
      </c>
      <c r="I2518" s="26">
        <f>VLOOKUP(F2518,Table!$A$2:$C$121,3,0)</f>
        <v>4</v>
      </c>
      <c r="J2518" s="17" t="s">
        <v>11819</v>
      </c>
      <c r="K2518" s="25" t="str">
        <f>LEFT(J2518,MIN(FIND({0,1,2,3,4,5,6,7,8,9},ASC(J2518)&amp;1234567890))-1)</f>
        <v>Zr</v>
      </c>
      <c r="L2518" s="25">
        <f t="shared" si="79"/>
        <v>3</v>
      </c>
      <c r="M2518" s="25">
        <f>VLOOKUP(K2518,Table!$A$2:$C$121,2,0)</f>
        <v>4</v>
      </c>
      <c r="N2518" s="26">
        <f>VLOOKUP(K2518,Table!$A$2:$C$121,3,0)</f>
        <v>5</v>
      </c>
      <c r="O2518" s="13" t="str">
        <f>VLOOKUP(A2518,Table!$U$1:$V$230,2,0)</f>
        <v>Orthorhombic</v>
      </c>
      <c r="P2518" s="1"/>
    </row>
    <row r="2519" spans="1:16">
      <c r="A2519" s="12">
        <v>63</v>
      </c>
      <c r="B2519" s="12">
        <v>413736</v>
      </c>
      <c r="C2519" s="12" t="s">
        <v>3015</v>
      </c>
      <c r="D2519" s="12" t="s">
        <v>2810</v>
      </c>
      <c r="E2519" s="17" t="s">
        <v>46</v>
      </c>
      <c r="F2519" s="25" t="str">
        <f>LEFT(E2519,MIN(FIND({0,1,2,3,4,5,6,7,8,9},ASC(E2519)&amp;1234567890))-1)</f>
        <v>La</v>
      </c>
      <c r="G2519" s="25">
        <f t="shared" si="78"/>
        <v>1</v>
      </c>
      <c r="H2519" s="25">
        <f>VLOOKUP(F2519,Table!$A$2:$C$121,2,0)</f>
        <v>3</v>
      </c>
      <c r="I2519" s="26">
        <f>VLOOKUP(F2519,Table!$A$2:$C$121,3,0)</f>
        <v>6</v>
      </c>
      <c r="J2519" s="17" t="s">
        <v>544</v>
      </c>
      <c r="K2519" s="25" t="str">
        <f>LEFT(J2519,MIN(FIND({0,1,2,3,4,5,6,7,8,9},ASC(J2519)&amp;1234567890))-1)</f>
        <v>Ge</v>
      </c>
      <c r="L2519" s="25">
        <f t="shared" si="79"/>
        <v>1</v>
      </c>
      <c r="M2519" s="25">
        <f>VLOOKUP(K2519,Table!$A$2:$C$121,2,0)</f>
        <v>14</v>
      </c>
      <c r="N2519" s="26">
        <f>VLOOKUP(K2519,Table!$A$2:$C$121,3,0)</f>
        <v>4</v>
      </c>
      <c r="O2519" s="13" t="str">
        <f>VLOOKUP(A2519,Table!$U$1:$V$230,2,0)</f>
        <v>Orthorhombic</v>
      </c>
      <c r="P2519" s="1"/>
    </row>
    <row r="2520" spans="1:16">
      <c r="A2520" s="12">
        <v>63</v>
      </c>
      <c r="B2520" s="12">
        <v>413557</v>
      </c>
      <c r="C2520" s="12" t="s">
        <v>3015</v>
      </c>
      <c r="D2520" s="12" t="s">
        <v>3181</v>
      </c>
      <c r="E2520" s="17" t="s">
        <v>72</v>
      </c>
      <c r="F2520" s="25" t="str">
        <f>LEFT(E2520,MIN(FIND({0,1,2,3,4,5,6,7,8,9},ASC(E2520)&amp;1234567890))-1)</f>
        <v>Ir</v>
      </c>
      <c r="G2520" s="25">
        <f t="shared" si="78"/>
        <v>1</v>
      </c>
      <c r="H2520" s="25">
        <f>VLOOKUP(F2520,Table!$A$2:$C$121,2,0)</f>
        <v>9</v>
      </c>
      <c r="I2520" s="26">
        <f>VLOOKUP(F2520,Table!$A$2:$C$121,3,0)</f>
        <v>6</v>
      </c>
      <c r="J2520" s="17" t="s">
        <v>11409</v>
      </c>
      <c r="K2520" s="25" t="str">
        <f>LEFT(J2520,MIN(FIND({0,1,2,3,4,5,6,7,8,9},ASC(J2520)&amp;1234567890))-1)</f>
        <v>Ga</v>
      </c>
      <c r="L2520" s="25">
        <f t="shared" si="79"/>
        <v>2</v>
      </c>
      <c r="M2520" s="25">
        <f>VLOOKUP(K2520,Table!$A$2:$C$121,2,0)</f>
        <v>13</v>
      </c>
      <c r="N2520" s="26">
        <f>VLOOKUP(K2520,Table!$A$2:$C$121,3,0)</f>
        <v>4</v>
      </c>
      <c r="O2520" s="13" t="str">
        <f>VLOOKUP(A2520,Table!$U$1:$V$230,2,0)</f>
        <v>Orthorhombic</v>
      </c>
      <c r="P2520" s="1"/>
    </row>
    <row r="2521" spans="1:16">
      <c r="A2521" s="12">
        <v>63</v>
      </c>
      <c r="B2521" s="12">
        <v>601099</v>
      </c>
      <c r="C2521" s="12" t="s">
        <v>3015</v>
      </c>
      <c r="D2521" s="12" t="s">
        <v>3182</v>
      </c>
      <c r="E2521" s="17" t="s">
        <v>11335</v>
      </c>
      <c r="F2521" s="25" t="str">
        <f>LEFT(E2521,MIN(FIND({0,1,2,3,4,5,6,7,8,9},ASC(E2521)&amp;1234567890))-1)</f>
        <v>Lu</v>
      </c>
      <c r="G2521" s="25">
        <f t="shared" si="78"/>
        <v>1</v>
      </c>
      <c r="H2521" s="25">
        <f>VLOOKUP(F2521,Table!$A$2:$C$121,2,0)</f>
        <v>3</v>
      </c>
      <c r="I2521" s="26">
        <f>VLOOKUP(F2521,Table!$A$2:$C$121,3,0)</f>
        <v>6</v>
      </c>
      <c r="J2521" s="17" t="s">
        <v>11461</v>
      </c>
      <c r="K2521" s="25" t="str">
        <f>LEFT(J2521,MIN(FIND({0,1,2,3,4,5,6,7,8,9},ASC(J2521)&amp;1234567890))-1)</f>
        <v>Ge</v>
      </c>
      <c r="L2521" s="25">
        <f t="shared" si="79"/>
        <v>2</v>
      </c>
      <c r="M2521" s="25">
        <f>VLOOKUP(K2521,Table!$A$2:$C$121,2,0)</f>
        <v>14</v>
      </c>
      <c r="N2521" s="26">
        <f>VLOOKUP(K2521,Table!$A$2:$C$121,3,0)</f>
        <v>4</v>
      </c>
      <c r="O2521" s="13" t="str">
        <f>VLOOKUP(A2521,Table!$U$1:$V$230,2,0)</f>
        <v>Orthorhombic</v>
      </c>
      <c r="P2521" s="1"/>
    </row>
    <row r="2522" spans="1:16">
      <c r="A2522" s="12">
        <v>63</v>
      </c>
      <c r="B2522" s="12">
        <v>601350</v>
      </c>
      <c r="C2522" s="12" t="s">
        <v>3015</v>
      </c>
      <c r="D2522" s="12" t="s">
        <v>3183</v>
      </c>
      <c r="E2522" s="17" t="s">
        <v>11769</v>
      </c>
      <c r="F2522" s="25" t="str">
        <f>LEFT(E2522,MIN(FIND({0,1,2,3,4,5,6,7,8,9},ASC(E2522)&amp;1234567890))-1)</f>
        <v>Cr</v>
      </c>
      <c r="G2522" s="25">
        <f t="shared" si="78"/>
        <v>2</v>
      </c>
      <c r="H2522" s="25">
        <f>VLOOKUP(F2522,Table!$A$2:$C$121,2,0)</f>
        <v>6</v>
      </c>
      <c r="I2522" s="26">
        <f>VLOOKUP(F2522,Table!$A$2:$C$121,3,0)</f>
        <v>4</v>
      </c>
      <c r="J2522" s="17" t="s">
        <v>11765</v>
      </c>
      <c r="K2522" s="25" t="str">
        <f>LEFT(J2522,MIN(FIND({0,1,2,3,4,5,6,7,8,9},ASC(J2522)&amp;1234567890))-1)</f>
        <v>B</v>
      </c>
      <c r="L2522" s="25">
        <f t="shared" si="79"/>
        <v>3</v>
      </c>
      <c r="M2522" s="25">
        <f>VLOOKUP(K2522,Table!$A$2:$C$121,2,0)</f>
        <v>13</v>
      </c>
      <c r="N2522" s="26">
        <f>VLOOKUP(K2522,Table!$A$2:$C$121,3,0)</f>
        <v>2</v>
      </c>
      <c r="O2522" s="13" t="str">
        <f>VLOOKUP(A2522,Table!$U$1:$V$230,2,0)</f>
        <v>Orthorhombic</v>
      </c>
      <c r="P2522" s="1"/>
    </row>
    <row r="2523" spans="1:16">
      <c r="A2523" s="12">
        <v>63</v>
      </c>
      <c r="B2523" s="12">
        <v>601380</v>
      </c>
      <c r="C2523" s="12" t="s">
        <v>3015</v>
      </c>
      <c r="D2523" s="12" t="s">
        <v>3184</v>
      </c>
      <c r="E2523" s="17" t="s">
        <v>427</v>
      </c>
      <c r="F2523" s="25" t="str">
        <f>LEFT(E2523,MIN(FIND({0,1,2,3,4,5,6,7,8,9},ASC(E2523)&amp;1234567890))-1)</f>
        <v>Au</v>
      </c>
      <c r="G2523" s="25">
        <f t="shared" si="78"/>
        <v>1</v>
      </c>
      <c r="H2523" s="25">
        <f>VLOOKUP(F2523,Table!$A$2:$C$121,2,0)</f>
        <v>11</v>
      </c>
      <c r="I2523" s="26">
        <f>VLOOKUP(F2523,Table!$A$2:$C$121,3,0)</f>
        <v>6</v>
      </c>
      <c r="J2523" s="17" t="s">
        <v>11363</v>
      </c>
      <c r="K2523" s="25" t="str">
        <f>LEFT(J2523,MIN(FIND({0,1,2,3,4,5,6,7,8,9},ASC(J2523)&amp;1234567890))-1)</f>
        <v>Th</v>
      </c>
      <c r="L2523" s="25">
        <f t="shared" si="79"/>
        <v>1</v>
      </c>
      <c r="M2523" s="25">
        <f>VLOOKUP(K2523,Table!$A$2:$C$121,2,0)</f>
        <v>3</v>
      </c>
      <c r="N2523" s="26">
        <f>VLOOKUP(K2523,Table!$A$2:$C$121,3,0)</f>
        <v>7</v>
      </c>
      <c r="O2523" s="13" t="str">
        <f>VLOOKUP(A2523,Table!$U$1:$V$230,2,0)</f>
        <v>Orthorhombic</v>
      </c>
      <c r="P2523" s="1"/>
    </row>
    <row r="2524" spans="1:16">
      <c r="A2524" s="12">
        <v>63</v>
      </c>
      <c r="B2524" s="12">
        <v>601402</v>
      </c>
      <c r="C2524" s="12" t="s">
        <v>3015</v>
      </c>
      <c r="D2524" s="12" t="s">
        <v>3185</v>
      </c>
      <c r="E2524" s="17" t="s">
        <v>343</v>
      </c>
      <c r="F2524" s="25" t="str">
        <f>LEFT(E2524,MIN(FIND({0,1,2,3,4,5,6,7,8,9},ASC(E2524)&amp;1234567890))-1)</f>
        <v>U</v>
      </c>
      <c r="G2524" s="25">
        <f t="shared" si="78"/>
        <v>1</v>
      </c>
      <c r="H2524" s="25">
        <f>VLOOKUP(F2524,Table!$A$2:$C$121,2,0)</f>
        <v>3</v>
      </c>
      <c r="I2524" s="26">
        <f>VLOOKUP(F2524,Table!$A$2:$C$121,3,0)</f>
        <v>7</v>
      </c>
      <c r="J2524" s="17" t="s">
        <v>359</v>
      </c>
      <c r="K2524" s="25" t="str">
        <f>LEFT(J2524,MIN(FIND({0,1,2,3,4,5,6,7,8,9},ASC(J2524)&amp;1234567890))-1)</f>
        <v>Re</v>
      </c>
      <c r="L2524" s="25">
        <f t="shared" si="79"/>
        <v>2</v>
      </c>
      <c r="M2524" s="25">
        <f>VLOOKUP(K2524,Table!$A$2:$C$121,2,0)</f>
        <v>7</v>
      </c>
      <c r="N2524" s="26">
        <f>VLOOKUP(K2524,Table!$A$2:$C$121,3,0)</f>
        <v>6</v>
      </c>
      <c r="O2524" s="13" t="str">
        <f>VLOOKUP(A2524,Table!$U$1:$V$230,2,0)</f>
        <v>Orthorhombic</v>
      </c>
      <c r="P2524" s="1"/>
    </row>
    <row r="2525" spans="1:16">
      <c r="A2525" s="12">
        <v>63</v>
      </c>
      <c r="B2525" s="12">
        <v>602411</v>
      </c>
      <c r="C2525" s="12" t="s">
        <v>3015</v>
      </c>
      <c r="D2525" s="12" t="s">
        <v>3186</v>
      </c>
      <c r="E2525" s="17" t="s">
        <v>11542</v>
      </c>
      <c r="F2525" s="25" t="str">
        <f>LEFT(E2525,MIN(FIND({0,1,2,3,4,5,6,7,8,9},ASC(E2525)&amp;1234567890))-1)</f>
        <v>Er</v>
      </c>
      <c r="G2525" s="25">
        <f t="shared" si="78"/>
        <v>1</v>
      </c>
      <c r="H2525" s="25">
        <f>VLOOKUP(F2525,Table!$A$2:$C$121,2,0)</f>
        <v>3</v>
      </c>
      <c r="I2525" s="26">
        <f>VLOOKUP(F2525,Table!$A$2:$C$121,3,0)</f>
        <v>6</v>
      </c>
      <c r="J2525" s="17" t="s">
        <v>366</v>
      </c>
      <c r="K2525" s="25" t="str">
        <f>LEFT(J2525,MIN(FIND({0,1,2,3,4,5,6,7,8,9},ASC(J2525)&amp;1234567890))-1)</f>
        <v>Ga</v>
      </c>
      <c r="L2525" s="25">
        <f t="shared" si="79"/>
        <v>1</v>
      </c>
      <c r="M2525" s="25">
        <f>VLOOKUP(K2525,Table!$A$2:$C$121,2,0)</f>
        <v>13</v>
      </c>
      <c r="N2525" s="26">
        <f>VLOOKUP(K2525,Table!$A$2:$C$121,3,0)</f>
        <v>4</v>
      </c>
      <c r="O2525" s="13" t="str">
        <f>VLOOKUP(A2525,Table!$U$1:$V$230,2,0)</f>
        <v>Orthorhombic</v>
      </c>
      <c r="P2525" s="1"/>
    </row>
    <row r="2526" spans="1:16">
      <c r="A2526" s="12">
        <v>63</v>
      </c>
      <c r="B2526" s="12">
        <v>602452</v>
      </c>
      <c r="C2526" s="12" t="s">
        <v>3015</v>
      </c>
      <c r="D2526" s="12" t="s">
        <v>2833</v>
      </c>
      <c r="E2526" s="17" t="s">
        <v>587</v>
      </c>
      <c r="F2526" s="25" t="str">
        <f>LEFT(E2526,MIN(FIND({0,1,2,3,4,5,6,7,8,9},ASC(E2526)&amp;1234567890))-1)</f>
        <v>Ho</v>
      </c>
      <c r="G2526" s="25">
        <f t="shared" si="78"/>
        <v>1</v>
      </c>
      <c r="H2526" s="25">
        <f>VLOOKUP(F2526,Table!$A$2:$C$121,2,0)</f>
        <v>3</v>
      </c>
      <c r="I2526" s="26">
        <f>VLOOKUP(F2526,Table!$A$2:$C$121,3,0)</f>
        <v>6</v>
      </c>
      <c r="J2526" s="17" t="s">
        <v>31</v>
      </c>
      <c r="K2526" s="25" t="str">
        <f>LEFT(J2526,MIN(FIND({0,1,2,3,4,5,6,7,8,9},ASC(J2526)&amp;1234567890))-1)</f>
        <v>Si</v>
      </c>
      <c r="L2526" s="25">
        <f t="shared" si="79"/>
        <v>1</v>
      </c>
      <c r="M2526" s="25">
        <f>VLOOKUP(K2526,Table!$A$2:$C$121,2,0)</f>
        <v>14</v>
      </c>
      <c r="N2526" s="26">
        <f>VLOOKUP(K2526,Table!$A$2:$C$121,3,0)</f>
        <v>3</v>
      </c>
      <c r="O2526" s="13" t="str">
        <f>VLOOKUP(A2526,Table!$U$1:$V$230,2,0)</f>
        <v>Orthorhombic</v>
      </c>
      <c r="P2526" s="1"/>
    </row>
    <row r="2527" spans="1:16">
      <c r="A2527" s="12">
        <v>63</v>
      </c>
      <c r="B2527" s="12">
        <v>604327</v>
      </c>
      <c r="C2527" s="12" t="s">
        <v>3015</v>
      </c>
      <c r="D2527" s="12" t="s">
        <v>3187</v>
      </c>
      <c r="E2527" s="17" t="s">
        <v>11331</v>
      </c>
      <c r="F2527" s="25" t="str">
        <f>LEFT(E2527,MIN(FIND({0,1,2,3,4,5,6,7,8,9},ASC(E2527)&amp;1234567890))-1)</f>
        <v>Ce</v>
      </c>
      <c r="G2527" s="25">
        <f t="shared" si="78"/>
        <v>1</v>
      </c>
      <c r="H2527" s="25">
        <f>VLOOKUP(F2527,Table!$A$2:$C$121,2,0)</f>
        <v>3</v>
      </c>
      <c r="I2527" s="26">
        <f>VLOOKUP(F2527,Table!$A$2:$C$121,3,0)</f>
        <v>6</v>
      </c>
      <c r="J2527" s="17" t="s">
        <v>11294</v>
      </c>
      <c r="K2527" s="25" t="str">
        <f>LEFT(J2527,MIN(FIND({0,1,2,3,4,5,6,7,8,9},ASC(J2527)&amp;1234567890))-1)</f>
        <v>Rh</v>
      </c>
      <c r="L2527" s="25">
        <f t="shared" si="79"/>
        <v>1</v>
      </c>
      <c r="M2527" s="25">
        <f>VLOOKUP(K2527,Table!$A$2:$C$121,2,0)</f>
        <v>9</v>
      </c>
      <c r="N2527" s="26">
        <f>VLOOKUP(K2527,Table!$A$2:$C$121,3,0)</f>
        <v>5</v>
      </c>
      <c r="O2527" s="13" t="str">
        <f>VLOOKUP(A2527,Table!$U$1:$V$230,2,0)</f>
        <v>Orthorhombic</v>
      </c>
      <c r="P2527" s="1"/>
    </row>
    <row r="2528" spans="1:16">
      <c r="A2528" s="12">
        <v>63</v>
      </c>
      <c r="B2528" s="12">
        <v>605838</v>
      </c>
      <c r="C2528" s="12" t="s">
        <v>3015</v>
      </c>
      <c r="D2528" s="12" t="s">
        <v>3188</v>
      </c>
      <c r="E2528" s="17" t="s">
        <v>31</v>
      </c>
      <c r="F2528" s="25" t="str">
        <f>LEFT(E2528,MIN(FIND({0,1,2,3,4,5,6,7,8,9},ASC(E2528)&amp;1234567890))-1)</f>
        <v>Si</v>
      </c>
      <c r="G2528" s="25">
        <f t="shared" si="78"/>
        <v>1</v>
      </c>
      <c r="H2528" s="25">
        <f>VLOOKUP(F2528,Table!$A$2:$C$121,2,0)</f>
        <v>14</v>
      </c>
      <c r="I2528" s="26">
        <f>VLOOKUP(F2528,Table!$A$2:$C$121,3,0)</f>
        <v>3</v>
      </c>
      <c r="J2528" s="17" t="s">
        <v>11661</v>
      </c>
      <c r="K2528" s="25" t="str">
        <f>LEFT(J2528,MIN(FIND({0,1,2,3,4,5,6,7,8,9},ASC(J2528)&amp;1234567890))-1)</f>
        <v>Ag</v>
      </c>
      <c r="L2528" s="25">
        <f t="shared" si="79"/>
        <v>2</v>
      </c>
      <c r="M2528" s="25">
        <f>VLOOKUP(K2528,Table!$A$2:$C$121,2,0)</f>
        <v>11</v>
      </c>
      <c r="N2528" s="26">
        <f>VLOOKUP(K2528,Table!$A$2:$C$121,3,0)</f>
        <v>5</v>
      </c>
      <c r="O2528" s="13" t="str">
        <f>VLOOKUP(A2528,Table!$U$1:$V$230,2,0)</f>
        <v>Orthorhombic</v>
      </c>
      <c r="P2528" s="1"/>
    </row>
    <row r="2529" spans="1:16">
      <c r="A2529" s="12">
        <v>63</v>
      </c>
      <c r="B2529" s="12">
        <v>607497</v>
      </c>
      <c r="C2529" s="12" t="s">
        <v>3015</v>
      </c>
      <c r="D2529" s="12" t="s">
        <v>1787</v>
      </c>
      <c r="E2529" s="17" t="s">
        <v>33</v>
      </c>
      <c r="F2529" s="25" t="str">
        <f>LEFT(E2529,MIN(FIND({0,1,2,3,4,5,6,7,8,9},ASC(E2529)&amp;1234567890))-1)</f>
        <v>Fe</v>
      </c>
      <c r="G2529" s="25">
        <f t="shared" si="78"/>
        <v>1</v>
      </c>
      <c r="H2529" s="25">
        <f>VLOOKUP(F2529,Table!$A$2:$C$121,2,0)</f>
        <v>8</v>
      </c>
      <c r="I2529" s="26">
        <f>VLOOKUP(F2529,Table!$A$2:$C$121,3,0)</f>
        <v>4</v>
      </c>
      <c r="J2529" s="17" t="s">
        <v>12067</v>
      </c>
      <c r="K2529" s="25" t="str">
        <f>LEFT(J2529,MIN(FIND({0,1,2,3,4,5,6,7,8,9},ASC(J2529)&amp;1234567890))-1)</f>
        <v>Al</v>
      </c>
      <c r="L2529" s="25">
        <f t="shared" si="79"/>
        <v>6</v>
      </c>
      <c r="M2529" s="25">
        <f>VLOOKUP(K2529,Table!$A$2:$C$121,2,0)</f>
        <v>13</v>
      </c>
      <c r="N2529" s="26">
        <f>VLOOKUP(K2529,Table!$A$2:$C$121,3,0)</f>
        <v>3</v>
      </c>
      <c r="O2529" s="13" t="str">
        <f>VLOOKUP(A2529,Table!$U$1:$V$230,2,0)</f>
        <v>Orthorhombic</v>
      </c>
      <c r="P2529" s="1"/>
    </row>
    <row r="2530" spans="1:16">
      <c r="A2530" s="12">
        <v>63</v>
      </c>
      <c r="B2530" s="12">
        <v>607823</v>
      </c>
      <c r="C2530" s="12" t="s">
        <v>3015</v>
      </c>
      <c r="D2530" s="12" t="s">
        <v>2063</v>
      </c>
      <c r="E2530" s="17" t="s">
        <v>11306</v>
      </c>
      <c r="F2530" s="25" t="str">
        <f>LEFT(E2530,MIN(FIND({0,1,2,3,4,5,6,7,8,9},ASC(E2530)&amp;1234567890))-1)</f>
        <v>Gd</v>
      </c>
      <c r="G2530" s="25">
        <f t="shared" si="78"/>
        <v>1</v>
      </c>
      <c r="H2530" s="25">
        <f>VLOOKUP(F2530,Table!$A$2:$C$121,2,0)</f>
        <v>3</v>
      </c>
      <c r="I2530" s="26">
        <f>VLOOKUP(F2530,Table!$A$2:$C$121,3,0)</f>
        <v>6</v>
      </c>
      <c r="J2530" s="17" t="s">
        <v>11352</v>
      </c>
      <c r="K2530" s="25" t="str">
        <f>LEFT(J2530,MIN(FIND({0,1,2,3,4,5,6,7,8,9},ASC(J2530)&amp;1234567890))-1)</f>
        <v>Al</v>
      </c>
      <c r="L2530" s="25">
        <f t="shared" si="79"/>
        <v>1</v>
      </c>
      <c r="M2530" s="25">
        <f>VLOOKUP(K2530,Table!$A$2:$C$121,2,0)</f>
        <v>13</v>
      </c>
      <c r="N2530" s="26">
        <f>VLOOKUP(K2530,Table!$A$2:$C$121,3,0)</f>
        <v>3</v>
      </c>
      <c r="O2530" s="13" t="str">
        <f>VLOOKUP(A2530,Table!$U$1:$V$230,2,0)</f>
        <v>Orthorhombic</v>
      </c>
      <c r="P2530" s="1"/>
    </row>
    <row r="2531" spans="1:16">
      <c r="A2531" s="12">
        <v>63</v>
      </c>
      <c r="B2531" s="12">
        <v>608084</v>
      </c>
      <c r="C2531" s="12" t="s">
        <v>3015</v>
      </c>
      <c r="D2531" s="12" t="s">
        <v>3189</v>
      </c>
      <c r="E2531" s="17" t="s">
        <v>11352</v>
      </c>
      <c r="F2531" s="25" t="str">
        <f>LEFT(E2531,MIN(FIND({0,1,2,3,4,5,6,7,8,9},ASC(E2531)&amp;1234567890))-1)</f>
        <v>Al</v>
      </c>
      <c r="G2531" s="25">
        <f t="shared" si="78"/>
        <v>1</v>
      </c>
      <c r="H2531" s="25">
        <f>VLOOKUP(F2531,Table!$A$2:$C$121,2,0)</f>
        <v>13</v>
      </c>
      <c r="I2531" s="26">
        <f>VLOOKUP(F2531,Table!$A$2:$C$121,3,0)</f>
        <v>3</v>
      </c>
      <c r="J2531" s="17" t="s">
        <v>426</v>
      </c>
      <c r="K2531" s="25" t="str">
        <f>LEFT(J2531,MIN(FIND({0,1,2,3,4,5,6,7,8,9},ASC(J2531)&amp;1234567890))-1)</f>
        <v>Hf</v>
      </c>
      <c r="L2531" s="25">
        <f t="shared" si="79"/>
        <v>1</v>
      </c>
      <c r="M2531" s="25">
        <f>VLOOKUP(K2531,Table!$A$2:$C$121,2,0)</f>
        <v>4</v>
      </c>
      <c r="N2531" s="26">
        <f>VLOOKUP(K2531,Table!$A$2:$C$121,3,0)</f>
        <v>6</v>
      </c>
      <c r="O2531" s="13" t="str">
        <f>VLOOKUP(A2531,Table!$U$1:$V$230,2,0)</f>
        <v>Orthorhombic</v>
      </c>
      <c r="P2531" s="1"/>
    </row>
    <row r="2532" spans="1:16">
      <c r="A2532" s="12">
        <v>63</v>
      </c>
      <c r="B2532" s="12">
        <v>608473</v>
      </c>
      <c r="C2532" s="12" t="s">
        <v>3015</v>
      </c>
      <c r="D2532" s="12" t="s">
        <v>3190</v>
      </c>
      <c r="E2532" s="17" t="s">
        <v>355</v>
      </c>
      <c r="F2532" s="25" t="str">
        <f>LEFT(E2532,MIN(FIND({0,1,2,3,4,5,6,7,8,9},ASC(E2532)&amp;1234567890))-1)</f>
        <v>Mn</v>
      </c>
      <c r="G2532" s="25">
        <f t="shared" si="78"/>
        <v>1</v>
      </c>
      <c r="H2532" s="25">
        <f>VLOOKUP(F2532,Table!$A$2:$C$121,2,0)</f>
        <v>7</v>
      </c>
      <c r="I2532" s="26">
        <f>VLOOKUP(F2532,Table!$A$2:$C$121,3,0)</f>
        <v>4</v>
      </c>
      <c r="J2532" s="17" t="s">
        <v>12067</v>
      </c>
      <c r="K2532" s="25" t="str">
        <f>LEFT(J2532,MIN(FIND({0,1,2,3,4,5,6,7,8,9},ASC(J2532)&amp;1234567890))-1)</f>
        <v>Al</v>
      </c>
      <c r="L2532" s="25">
        <f t="shared" si="79"/>
        <v>6</v>
      </c>
      <c r="M2532" s="25">
        <f>VLOOKUP(K2532,Table!$A$2:$C$121,2,0)</f>
        <v>13</v>
      </c>
      <c r="N2532" s="26">
        <f>VLOOKUP(K2532,Table!$A$2:$C$121,3,0)</f>
        <v>3</v>
      </c>
      <c r="O2532" s="13" t="str">
        <f>VLOOKUP(A2532,Table!$U$1:$V$230,2,0)</f>
        <v>Orthorhombic</v>
      </c>
      <c r="P2532" s="1"/>
    </row>
    <row r="2533" spans="1:16">
      <c r="A2533" s="12">
        <v>63</v>
      </c>
      <c r="B2533" s="12">
        <v>609069</v>
      </c>
      <c r="C2533" s="12" t="s">
        <v>3015</v>
      </c>
      <c r="D2533" s="12" t="s">
        <v>2065</v>
      </c>
      <c r="E2533" s="17" t="s">
        <v>11332</v>
      </c>
      <c r="F2533" s="25" t="str">
        <f>LEFT(E2533,MIN(FIND({0,1,2,3,4,5,6,7,8,9},ASC(E2533)&amp;1234567890))-1)</f>
        <v>Pr</v>
      </c>
      <c r="G2533" s="25">
        <f t="shared" si="78"/>
        <v>1</v>
      </c>
      <c r="H2533" s="25">
        <f>VLOOKUP(F2533,Table!$A$2:$C$121,2,0)</f>
        <v>3</v>
      </c>
      <c r="I2533" s="26">
        <f>VLOOKUP(F2533,Table!$A$2:$C$121,3,0)</f>
        <v>6</v>
      </c>
      <c r="J2533" s="17" t="s">
        <v>11352</v>
      </c>
      <c r="K2533" s="25" t="str">
        <f>LEFT(J2533,MIN(FIND({0,1,2,3,4,5,6,7,8,9},ASC(J2533)&amp;1234567890))-1)</f>
        <v>Al</v>
      </c>
      <c r="L2533" s="25">
        <f t="shared" si="79"/>
        <v>1</v>
      </c>
      <c r="M2533" s="25">
        <f>VLOOKUP(K2533,Table!$A$2:$C$121,2,0)</f>
        <v>13</v>
      </c>
      <c r="N2533" s="26">
        <f>VLOOKUP(K2533,Table!$A$2:$C$121,3,0)</f>
        <v>3</v>
      </c>
      <c r="O2533" s="13" t="str">
        <f>VLOOKUP(A2533,Table!$U$1:$V$230,2,0)</f>
        <v>Orthorhombic</v>
      </c>
      <c r="P2533" s="1"/>
    </row>
    <row r="2534" spans="1:16">
      <c r="A2534" s="12">
        <v>63</v>
      </c>
      <c r="B2534" s="12">
        <v>609303</v>
      </c>
      <c r="C2534" s="12" t="s">
        <v>3015</v>
      </c>
      <c r="D2534" s="12" t="s">
        <v>3191</v>
      </c>
      <c r="E2534" s="17" t="s">
        <v>11352</v>
      </c>
      <c r="F2534" s="25" t="str">
        <f>LEFT(E2534,MIN(FIND({0,1,2,3,4,5,6,7,8,9},ASC(E2534)&amp;1234567890))-1)</f>
        <v>Al</v>
      </c>
      <c r="G2534" s="25">
        <f t="shared" si="78"/>
        <v>1</v>
      </c>
      <c r="H2534" s="25">
        <f>VLOOKUP(F2534,Table!$A$2:$C$121,2,0)</f>
        <v>13</v>
      </c>
      <c r="I2534" s="26">
        <f>VLOOKUP(F2534,Table!$A$2:$C$121,3,0)</f>
        <v>3</v>
      </c>
      <c r="J2534" s="17" t="s">
        <v>11874</v>
      </c>
      <c r="K2534" s="25" t="str">
        <f>LEFT(J2534,MIN(FIND({0,1,2,3,4,5,6,7,8,9},ASC(J2534)&amp;1234567890))-1)</f>
        <v>Sc</v>
      </c>
      <c r="L2534" s="25">
        <f t="shared" si="79"/>
        <v>1</v>
      </c>
      <c r="M2534" s="25">
        <f>VLOOKUP(K2534,Table!$A$2:$C$121,2,0)</f>
        <v>3</v>
      </c>
      <c r="N2534" s="26">
        <f>VLOOKUP(K2534,Table!$A$2:$C$121,3,0)</f>
        <v>4</v>
      </c>
      <c r="O2534" s="13" t="str">
        <f>VLOOKUP(A2534,Table!$U$1:$V$230,2,0)</f>
        <v>Orthorhombic</v>
      </c>
      <c r="P2534" s="1"/>
    </row>
    <row r="2535" spans="1:16">
      <c r="A2535" s="12">
        <v>63</v>
      </c>
      <c r="B2535" s="12">
        <v>609825</v>
      </c>
      <c r="C2535" s="12" t="s">
        <v>3015</v>
      </c>
      <c r="D2535" s="12" t="s">
        <v>3192</v>
      </c>
      <c r="E2535" s="17" t="s">
        <v>11683</v>
      </c>
      <c r="F2535" s="25" t="str">
        <f>LEFT(E2535,MIN(FIND({0,1,2,3,4,5,6,7,8,9},ASC(E2535)&amp;1234567890))-1)</f>
        <v>Am</v>
      </c>
      <c r="G2535" s="25">
        <f t="shared" si="78"/>
        <v>1</v>
      </c>
      <c r="H2535" s="25">
        <f>VLOOKUP(F2535,Table!$A$2:$C$121,2,0)</f>
        <v>3</v>
      </c>
      <c r="I2535" s="26">
        <f>VLOOKUP(F2535,Table!$A$2:$C$121,3,0)</f>
        <v>7</v>
      </c>
      <c r="J2535" s="17" t="s">
        <v>36</v>
      </c>
      <c r="K2535" s="25" t="str">
        <f>LEFT(J2535,MIN(FIND({0,1,2,3,4,5,6,7,8,9},ASC(J2535)&amp;1234567890))-1)</f>
        <v>Te</v>
      </c>
      <c r="L2535" s="25">
        <f t="shared" si="79"/>
        <v>3</v>
      </c>
      <c r="M2535" s="25">
        <f>VLOOKUP(K2535,Table!$A$2:$C$121,2,0)</f>
        <v>16</v>
      </c>
      <c r="N2535" s="26">
        <f>VLOOKUP(K2535,Table!$A$2:$C$121,3,0)</f>
        <v>5</v>
      </c>
      <c r="O2535" s="13" t="str">
        <f>VLOOKUP(A2535,Table!$U$1:$V$230,2,0)</f>
        <v>Orthorhombic</v>
      </c>
      <c r="P2535" s="1"/>
    </row>
    <row r="2536" spans="1:16">
      <c r="A2536" s="12">
        <v>63</v>
      </c>
      <c r="B2536" s="12">
        <v>611709</v>
      </c>
      <c r="C2536" s="12" t="s">
        <v>3015</v>
      </c>
      <c r="D2536" s="12" t="s">
        <v>2686</v>
      </c>
      <c r="E2536" s="17" t="s">
        <v>427</v>
      </c>
      <c r="F2536" s="25" t="str">
        <f>LEFT(E2536,MIN(FIND({0,1,2,3,4,5,6,7,8,9},ASC(E2536)&amp;1234567890))-1)</f>
        <v>Au</v>
      </c>
      <c r="G2536" s="25">
        <f t="shared" si="78"/>
        <v>1</v>
      </c>
      <c r="H2536" s="25">
        <f>VLOOKUP(F2536,Table!$A$2:$C$121,2,0)</f>
        <v>11</v>
      </c>
      <c r="I2536" s="26">
        <f>VLOOKUP(F2536,Table!$A$2:$C$121,3,0)</f>
        <v>6</v>
      </c>
      <c r="J2536" s="17" t="s">
        <v>11331</v>
      </c>
      <c r="K2536" s="25" t="str">
        <f>LEFT(J2536,MIN(FIND({0,1,2,3,4,5,6,7,8,9},ASC(J2536)&amp;1234567890))-1)</f>
        <v>Ce</v>
      </c>
      <c r="L2536" s="25">
        <f t="shared" si="79"/>
        <v>1</v>
      </c>
      <c r="M2536" s="25">
        <f>VLOOKUP(K2536,Table!$A$2:$C$121,2,0)</f>
        <v>3</v>
      </c>
      <c r="N2536" s="26">
        <f>VLOOKUP(K2536,Table!$A$2:$C$121,3,0)</f>
        <v>6</v>
      </c>
      <c r="O2536" s="13" t="str">
        <f>VLOOKUP(A2536,Table!$U$1:$V$230,2,0)</f>
        <v>Orthorhombic</v>
      </c>
      <c r="P2536" s="1"/>
    </row>
    <row r="2537" spans="1:16">
      <c r="A2537" s="12">
        <v>63</v>
      </c>
      <c r="B2537" s="12">
        <v>611786</v>
      </c>
      <c r="C2537" s="12" t="s">
        <v>3015</v>
      </c>
      <c r="D2537" s="12" t="s">
        <v>3193</v>
      </c>
      <c r="E2537" s="17" t="s">
        <v>427</v>
      </c>
      <c r="F2537" s="25" t="str">
        <f>LEFT(E2537,MIN(FIND({0,1,2,3,4,5,6,7,8,9},ASC(E2537)&amp;1234567890))-1)</f>
        <v>Au</v>
      </c>
      <c r="G2537" s="25">
        <f t="shared" si="78"/>
        <v>1</v>
      </c>
      <c r="H2537" s="25">
        <f>VLOOKUP(F2537,Table!$A$2:$C$121,2,0)</f>
        <v>11</v>
      </c>
      <c r="I2537" s="26">
        <f>VLOOKUP(F2537,Table!$A$2:$C$121,3,0)</f>
        <v>6</v>
      </c>
      <c r="J2537" s="17" t="s">
        <v>11333</v>
      </c>
      <c r="K2537" s="25" t="str">
        <f>LEFT(J2537,MIN(FIND({0,1,2,3,4,5,6,7,8,9},ASC(J2537)&amp;1234567890))-1)</f>
        <v>Dy</v>
      </c>
      <c r="L2537" s="25">
        <f t="shared" si="79"/>
        <v>1</v>
      </c>
      <c r="M2537" s="25">
        <f>VLOOKUP(K2537,Table!$A$2:$C$121,2,0)</f>
        <v>3</v>
      </c>
      <c r="N2537" s="26">
        <f>VLOOKUP(K2537,Table!$A$2:$C$121,3,0)</f>
        <v>6</v>
      </c>
      <c r="O2537" s="13" t="str">
        <f>VLOOKUP(A2537,Table!$U$1:$V$230,2,0)</f>
        <v>Orthorhombic</v>
      </c>
      <c r="P2537" s="1"/>
    </row>
    <row r="2538" spans="1:16">
      <c r="A2538" s="12">
        <v>63</v>
      </c>
      <c r="B2538" s="12">
        <v>611906</v>
      </c>
      <c r="C2538" s="12" t="s">
        <v>3015</v>
      </c>
      <c r="D2538" s="12" t="s">
        <v>3194</v>
      </c>
      <c r="E2538" s="17" t="s">
        <v>427</v>
      </c>
      <c r="F2538" s="25" t="str">
        <f>LEFT(E2538,MIN(FIND({0,1,2,3,4,5,6,7,8,9},ASC(E2538)&amp;1234567890))-1)</f>
        <v>Au</v>
      </c>
      <c r="G2538" s="25">
        <f t="shared" si="78"/>
        <v>1</v>
      </c>
      <c r="H2538" s="25">
        <f>VLOOKUP(F2538,Table!$A$2:$C$121,2,0)</f>
        <v>11</v>
      </c>
      <c r="I2538" s="26">
        <f>VLOOKUP(F2538,Table!$A$2:$C$121,3,0)</f>
        <v>6</v>
      </c>
      <c r="J2538" s="17" t="s">
        <v>11306</v>
      </c>
      <c r="K2538" s="25" t="str">
        <f>LEFT(J2538,MIN(FIND({0,1,2,3,4,5,6,7,8,9},ASC(J2538)&amp;1234567890))-1)</f>
        <v>Gd</v>
      </c>
      <c r="L2538" s="25">
        <f t="shared" si="79"/>
        <v>1</v>
      </c>
      <c r="M2538" s="25">
        <f>VLOOKUP(K2538,Table!$A$2:$C$121,2,0)</f>
        <v>3</v>
      </c>
      <c r="N2538" s="26">
        <f>VLOOKUP(K2538,Table!$A$2:$C$121,3,0)</f>
        <v>6</v>
      </c>
      <c r="O2538" s="13" t="str">
        <f>VLOOKUP(A2538,Table!$U$1:$V$230,2,0)</f>
        <v>Orthorhombic</v>
      </c>
      <c r="P2538" s="1"/>
    </row>
    <row r="2539" spans="1:16">
      <c r="A2539" s="12">
        <v>63</v>
      </c>
      <c r="B2539" s="12">
        <v>611986</v>
      </c>
      <c r="C2539" s="12" t="s">
        <v>3015</v>
      </c>
      <c r="D2539" s="12" t="s">
        <v>3195</v>
      </c>
      <c r="E2539" s="17" t="s">
        <v>427</v>
      </c>
      <c r="F2539" s="25" t="str">
        <f>LEFT(E2539,MIN(FIND({0,1,2,3,4,5,6,7,8,9},ASC(E2539)&amp;1234567890))-1)</f>
        <v>Au</v>
      </c>
      <c r="G2539" s="25">
        <f t="shared" si="78"/>
        <v>1</v>
      </c>
      <c r="H2539" s="25">
        <f>VLOOKUP(F2539,Table!$A$2:$C$121,2,0)</f>
        <v>11</v>
      </c>
      <c r="I2539" s="26">
        <f>VLOOKUP(F2539,Table!$A$2:$C$121,3,0)</f>
        <v>6</v>
      </c>
      <c r="J2539" s="17" t="s">
        <v>587</v>
      </c>
      <c r="K2539" s="25" t="str">
        <f>LEFT(J2539,MIN(FIND({0,1,2,3,4,5,6,7,8,9},ASC(J2539)&amp;1234567890))-1)</f>
        <v>Ho</v>
      </c>
      <c r="L2539" s="25">
        <f t="shared" si="79"/>
        <v>1</v>
      </c>
      <c r="M2539" s="25">
        <f>VLOOKUP(K2539,Table!$A$2:$C$121,2,0)</f>
        <v>3</v>
      </c>
      <c r="N2539" s="26">
        <f>VLOOKUP(K2539,Table!$A$2:$C$121,3,0)</f>
        <v>6</v>
      </c>
      <c r="O2539" s="13" t="str">
        <f>VLOOKUP(A2539,Table!$U$1:$V$230,2,0)</f>
        <v>Orthorhombic</v>
      </c>
      <c r="P2539" s="1"/>
    </row>
    <row r="2540" spans="1:16">
      <c r="A2540" s="12">
        <v>63</v>
      </c>
      <c r="B2540" s="12">
        <v>612099</v>
      </c>
      <c r="C2540" s="12" t="s">
        <v>3015</v>
      </c>
      <c r="D2540" s="12" t="s">
        <v>2694</v>
      </c>
      <c r="E2540" s="17" t="s">
        <v>427</v>
      </c>
      <c r="F2540" s="25" t="str">
        <f>LEFT(E2540,MIN(FIND({0,1,2,3,4,5,6,7,8,9},ASC(E2540)&amp;1234567890))-1)</f>
        <v>Au</v>
      </c>
      <c r="G2540" s="25">
        <f t="shared" si="78"/>
        <v>1</v>
      </c>
      <c r="H2540" s="25">
        <f>VLOOKUP(F2540,Table!$A$2:$C$121,2,0)</f>
        <v>11</v>
      </c>
      <c r="I2540" s="26">
        <f>VLOOKUP(F2540,Table!$A$2:$C$121,3,0)</f>
        <v>6</v>
      </c>
      <c r="J2540" s="17" t="s">
        <v>46</v>
      </c>
      <c r="K2540" s="25" t="str">
        <f>LEFT(J2540,MIN(FIND({0,1,2,3,4,5,6,7,8,9},ASC(J2540)&amp;1234567890))-1)</f>
        <v>La</v>
      </c>
      <c r="L2540" s="25">
        <f t="shared" si="79"/>
        <v>1</v>
      </c>
      <c r="M2540" s="25">
        <f>VLOOKUP(K2540,Table!$A$2:$C$121,2,0)</f>
        <v>3</v>
      </c>
      <c r="N2540" s="26">
        <f>VLOOKUP(K2540,Table!$A$2:$C$121,3,0)</f>
        <v>6</v>
      </c>
      <c r="O2540" s="13" t="str">
        <f>VLOOKUP(A2540,Table!$U$1:$V$230,2,0)</f>
        <v>Orthorhombic</v>
      </c>
      <c r="P2540" s="1"/>
    </row>
    <row r="2541" spans="1:16">
      <c r="A2541" s="12">
        <v>63</v>
      </c>
      <c r="B2541" s="12">
        <v>612215</v>
      </c>
      <c r="C2541" s="12" t="s">
        <v>3015</v>
      </c>
      <c r="D2541" s="12" t="s">
        <v>2697</v>
      </c>
      <c r="E2541" s="17" t="s">
        <v>427</v>
      </c>
      <c r="F2541" s="25" t="str">
        <f>LEFT(E2541,MIN(FIND({0,1,2,3,4,5,6,7,8,9},ASC(E2541)&amp;1234567890))-1)</f>
        <v>Au</v>
      </c>
      <c r="G2541" s="25">
        <f t="shared" si="78"/>
        <v>1</v>
      </c>
      <c r="H2541" s="25">
        <f>VLOOKUP(F2541,Table!$A$2:$C$121,2,0)</f>
        <v>11</v>
      </c>
      <c r="I2541" s="26">
        <f>VLOOKUP(F2541,Table!$A$2:$C$121,3,0)</f>
        <v>6</v>
      </c>
      <c r="J2541" s="17" t="s">
        <v>615</v>
      </c>
      <c r="K2541" s="25" t="str">
        <f>LEFT(J2541,MIN(FIND({0,1,2,3,4,5,6,7,8,9},ASC(J2541)&amp;1234567890))-1)</f>
        <v>Nd</v>
      </c>
      <c r="L2541" s="25">
        <f t="shared" si="79"/>
        <v>1</v>
      </c>
      <c r="M2541" s="25">
        <f>VLOOKUP(K2541,Table!$A$2:$C$121,2,0)</f>
        <v>3</v>
      </c>
      <c r="N2541" s="26">
        <f>VLOOKUP(K2541,Table!$A$2:$C$121,3,0)</f>
        <v>6</v>
      </c>
      <c r="O2541" s="13" t="str">
        <f>VLOOKUP(A2541,Table!$U$1:$V$230,2,0)</f>
        <v>Orthorhombic</v>
      </c>
      <c r="P2541" s="1"/>
    </row>
    <row r="2542" spans="1:16">
      <c r="A2542" s="12">
        <v>63</v>
      </c>
      <c r="B2542" s="12">
        <v>612261</v>
      </c>
      <c r="C2542" s="12" t="s">
        <v>3015</v>
      </c>
      <c r="D2542" s="12" t="s">
        <v>2698</v>
      </c>
      <c r="E2542" s="17" t="s">
        <v>427</v>
      </c>
      <c r="F2542" s="25" t="str">
        <f>LEFT(E2542,MIN(FIND({0,1,2,3,4,5,6,7,8,9},ASC(E2542)&amp;1234567890))-1)</f>
        <v>Au</v>
      </c>
      <c r="G2542" s="25">
        <f t="shared" si="78"/>
        <v>1</v>
      </c>
      <c r="H2542" s="25">
        <f>VLOOKUP(F2542,Table!$A$2:$C$121,2,0)</f>
        <v>11</v>
      </c>
      <c r="I2542" s="26">
        <f>VLOOKUP(F2542,Table!$A$2:$C$121,3,0)</f>
        <v>6</v>
      </c>
      <c r="J2542" s="17" t="s">
        <v>11332</v>
      </c>
      <c r="K2542" s="25" t="str">
        <f>LEFT(J2542,MIN(FIND({0,1,2,3,4,5,6,7,8,9},ASC(J2542)&amp;1234567890))-1)</f>
        <v>Pr</v>
      </c>
      <c r="L2542" s="25">
        <f t="shared" si="79"/>
        <v>1</v>
      </c>
      <c r="M2542" s="25">
        <f>VLOOKUP(K2542,Table!$A$2:$C$121,2,0)</f>
        <v>3</v>
      </c>
      <c r="N2542" s="26">
        <f>VLOOKUP(K2542,Table!$A$2:$C$121,3,0)</f>
        <v>6</v>
      </c>
      <c r="O2542" s="13" t="str">
        <f>VLOOKUP(A2542,Table!$U$1:$V$230,2,0)</f>
        <v>Orthorhombic</v>
      </c>
      <c r="P2542" s="1"/>
    </row>
    <row r="2543" spans="1:16">
      <c r="A2543" s="12">
        <v>63</v>
      </c>
      <c r="B2543" s="12">
        <v>612333</v>
      </c>
      <c r="C2543" s="12" t="s">
        <v>3015</v>
      </c>
      <c r="D2543" s="12" t="s">
        <v>2700</v>
      </c>
      <c r="E2543" s="17" t="s">
        <v>427</v>
      </c>
      <c r="F2543" s="25" t="str">
        <f>LEFT(E2543,MIN(FIND({0,1,2,3,4,5,6,7,8,9},ASC(E2543)&amp;1234567890))-1)</f>
        <v>Au</v>
      </c>
      <c r="G2543" s="25">
        <f t="shared" si="78"/>
        <v>1</v>
      </c>
      <c r="H2543" s="25">
        <f>VLOOKUP(F2543,Table!$A$2:$C$121,2,0)</f>
        <v>11</v>
      </c>
      <c r="I2543" s="26">
        <f>VLOOKUP(F2543,Table!$A$2:$C$121,3,0)</f>
        <v>6</v>
      </c>
      <c r="J2543" s="17" t="s">
        <v>590</v>
      </c>
      <c r="K2543" s="25" t="str">
        <f>LEFT(J2543,MIN(FIND({0,1,2,3,4,5,6,7,8,9},ASC(J2543)&amp;1234567890))-1)</f>
        <v>Sm</v>
      </c>
      <c r="L2543" s="25">
        <f t="shared" si="79"/>
        <v>1</v>
      </c>
      <c r="M2543" s="25">
        <f>VLOOKUP(K2543,Table!$A$2:$C$121,2,0)</f>
        <v>3</v>
      </c>
      <c r="N2543" s="26">
        <f>VLOOKUP(K2543,Table!$A$2:$C$121,3,0)</f>
        <v>6</v>
      </c>
      <c r="O2543" s="13" t="str">
        <f>VLOOKUP(A2543,Table!$U$1:$V$230,2,0)</f>
        <v>Orthorhombic</v>
      </c>
      <c r="P2543" s="1"/>
    </row>
    <row r="2544" spans="1:16">
      <c r="A2544" s="12">
        <v>63</v>
      </c>
      <c r="B2544" s="12">
        <v>612379</v>
      </c>
      <c r="C2544" s="12" t="s">
        <v>3015</v>
      </c>
      <c r="D2544" s="12" t="s">
        <v>3196</v>
      </c>
      <c r="E2544" s="17" t="s">
        <v>427</v>
      </c>
      <c r="F2544" s="25" t="str">
        <f>LEFT(E2544,MIN(FIND({0,1,2,3,4,5,6,7,8,9},ASC(E2544)&amp;1234567890))-1)</f>
        <v>Au</v>
      </c>
      <c r="G2544" s="25">
        <f t="shared" si="78"/>
        <v>1</v>
      </c>
      <c r="H2544" s="25">
        <f>VLOOKUP(F2544,Table!$A$2:$C$121,2,0)</f>
        <v>11</v>
      </c>
      <c r="I2544" s="26">
        <f>VLOOKUP(F2544,Table!$A$2:$C$121,3,0)</f>
        <v>6</v>
      </c>
      <c r="J2544" s="17" t="s">
        <v>11313</v>
      </c>
      <c r="K2544" s="25" t="str">
        <f>LEFT(J2544,MIN(FIND({0,1,2,3,4,5,6,7,8,9},ASC(J2544)&amp;1234567890))-1)</f>
        <v>Tb</v>
      </c>
      <c r="L2544" s="25">
        <f t="shared" si="79"/>
        <v>1</v>
      </c>
      <c r="M2544" s="25">
        <f>VLOOKUP(K2544,Table!$A$2:$C$121,2,0)</f>
        <v>3</v>
      </c>
      <c r="N2544" s="26">
        <f>VLOOKUP(K2544,Table!$A$2:$C$121,3,0)</f>
        <v>6</v>
      </c>
      <c r="O2544" s="13" t="str">
        <f>VLOOKUP(A2544,Table!$U$1:$V$230,2,0)</f>
        <v>Orthorhombic</v>
      </c>
      <c r="P2544" s="1"/>
    </row>
    <row r="2545" spans="1:16">
      <c r="A2545" s="12">
        <v>63</v>
      </c>
      <c r="B2545" s="12">
        <v>612432</v>
      </c>
      <c r="C2545" s="12" t="s">
        <v>3015</v>
      </c>
      <c r="D2545" s="12" t="s">
        <v>3197</v>
      </c>
      <c r="E2545" s="17" t="s">
        <v>427</v>
      </c>
      <c r="F2545" s="25" t="str">
        <f>LEFT(E2545,MIN(FIND({0,1,2,3,4,5,6,7,8,9},ASC(E2545)&amp;1234567890))-1)</f>
        <v>Au</v>
      </c>
      <c r="G2545" s="25">
        <f t="shared" si="78"/>
        <v>1</v>
      </c>
      <c r="H2545" s="25">
        <f>VLOOKUP(F2545,Table!$A$2:$C$121,2,0)</f>
        <v>11</v>
      </c>
      <c r="I2545" s="26">
        <f>VLOOKUP(F2545,Table!$A$2:$C$121,3,0)</f>
        <v>6</v>
      </c>
      <c r="J2545" s="17" t="s">
        <v>11334</v>
      </c>
      <c r="K2545" s="25" t="str">
        <f>LEFT(J2545,MIN(FIND({0,1,2,3,4,5,6,7,8,9},ASC(J2545)&amp;1234567890))-1)</f>
        <v>Tm</v>
      </c>
      <c r="L2545" s="25">
        <f t="shared" si="79"/>
        <v>1</v>
      </c>
      <c r="M2545" s="25">
        <f>VLOOKUP(K2545,Table!$A$2:$C$121,2,0)</f>
        <v>3</v>
      </c>
      <c r="N2545" s="26">
        <f>VLOOKUP(K2545,Table!$A$2:$C$121,3,0)</f>
        <v>6</v>
      </c>
      <c r="O2545" s="13" t="str">
        <f>VLOOKUP(A2545,Table!$U$1:$V$230,2,0)</f>
        <v>Orthorhombic</v>
      </c>
      <c r="P2545" s="1"/>
    </row>
    <row r="2546" spans="1:16">
      <c r="A2546" s="12">
        <v>63</v>
      </c>
      <c r="B2546" s="12">
        <v>613898</v>
      </c>
      <c r="C2546" s="12" t="s">
        <v>3015</v>
      </c>
      <c r="D2546" s="12" t="s">
        <v>2397</v>
      </c>
      <c r="E2546" s="17" t="s">
        <v>33</v>
      </c>
      <c r="F2546" s="25" t="str">
        <f>LEFT(E2546,MIN(FIND({0,1,2,3,4,5,6,7,8,9},ASC(E2546)&amp;1234567890))-1)</f>
        <v>Fe</v>
      </c>
      <c r="G2546" s="25">
        <f t="shared" si="78"/>
        <v>1</v>
      </c>
      <c r="H2546" s="25">
        <f>VLOOKUP(F2546,Table!$A$2:$C$121,2,0)</f>
        <v>8</v>
      </c>
      <c r="I2546" s="26">
        <f>VLOOKUP(F2546,Table!$A$2:$C$121,3,0)</f>
        <v>4</v>
      </c>
      <c r="J2546" s="17" t="s">
        <v>364</v>
      </c>
      <c r="K2546" s="25" t="str">
        <f>LEFT(J2546,MIN(FIND({0,1,2,3,4,5,6,7,8,9},ASC(J2546)&amp;1234567890))-1)</f>
        <v>B</v>
      </c>
      <c r="L2546" s="25">
        <f t="shared" si="79"/>
        <v>1</v>
      </c>
      <c r="M2546" s="25">
        <f>VLOOKUP(K2546,Table!$A$2:$C$121,2,0)</f>
        <v>13</v>
      </c>
      <c r="N2546" s="26">
        <f>VLOOKUP(K2546,Table!$A$2:$C$121,3,0)</f>
        <v>2</v>
      </c>
      <c r="O2546" s="13" t="str">
        <f>VLOOKUP(A2546,Table!$U$1:$V$230,2,0)</f>
        <v>Orthorhombic</v>
      </c>
      <c r="P2546" s="1"/>
    </row>
    <row r="2547" spans="1:16">
      <c r="A2547" s="12">
        <v>63</v>
      </c>
      <c r="B2547" s="12">
        <v>614801</v>
      </c>
      <c r="C2547" s="12" t="s">
        <v>3015</v>
      </c>
      <c r="D2547" s="12" t="s">
        <v>3198</v>
      </c>
      <c r="E2547" s="17" t="s">
        <v>393</v>
      </c>
      <c r="F2547" s="25" t="str">
        <f>LEFT(E2547,MIN(FIND({0,1,2,3,4,5,6,7,8,9},ASC(E2547)&amp;1234567890))-1)</f>
        <v>Mo</v>
      </c>
      <c r="G2547" s="25">
        <f t="shared" si="78"/>
        <v>1</v>
      </c>
      <c r="H2547" s="25">
        <f>VLOOKUP(F2547,Table!$A$2:$C$121,2,0)</f>
        <v>6</v>
      </c>
      <c r="I2547" s="26">
        <f>VLOOKUP(F2547,Table!$A$2:$C$121,3,0)</f>
        <v>5</v>
      </c>
      <c r="J2547" s="17" t="s">
        <v>364</v>
      </c>
      <c r="K2547" s="25" t="str">
        <f>LEFT(J2547,MIN(FIND({0,1,2,3,4,5,6,7,8,9},ASC(J2547)&amp;1234567890))-1)</f>
        <v>B</v>
      </c>
      <c r="L2547" s="25">
        <f t="shared" si="79"/>
        <v>1</v>
      </c>
      <c r="M2547" s="25">
        <f>VLOOKUP(K2547,Table!$A$2:$C$121,2,0)</f>
        <v>13</v>
      </c>
      <c r="N2547" s="26">
        <f>VLOOKUP(K2547,Table!$A$2:$C$121,3,0)</f>
        <v>2</v>
      </c>
      <c r="O2547" s="13" t="str">
        <f>VLOOKUP(A2547,Table!$U$1:$V$230,2,0)</f>
        <v>Orthorhombic</v>
      </c>
      <c r="P2547" s="1"/>
    </row>
    <row r="2548" spans="1:16">
      <c r="A2548" s="12">
        <v>63</v>
      </c>
      <c r="B2548" s="12">
        <v>615555</v>
      </c>
      <c r="C2548" s="12" t="s">
        <v>3015</v>
      </c>
      <c r="D2548" s="12" t="s">
        <v>3199</v>
      </c>
      <c r="E2548" s="17" t="s">
        <v>12080</v>
      </c>
      <c r="F2548" s="25" t="str">
        <f>LEFT(E2548,MIN(FIND({0,1,2,3,4,5,6,7,8,9},ASC(E2548)&amp;1234567890))-1)</f>
        <v>Tc</v>
      </c>
      <c r="G2548" s="25">
        <f t="shared" si="78"/>
        <v>3</v>
      </c>
      <c r="H2548" s="25">
        <f>VLOOKUP(F2548,Table!$A$2:$C$121,2,0)</f>
        <v>7</v>
      </c>
      <c r="I2548" s="26">
        <f>VLOOKUP(F2548,Table!$A$2:$C$121,3,0)</f>
        <v>5</v>
      </c>
      <c r="J2548" s="17" t="s">
        <v>364</v>
      </c>
      <c r="K2548" s="25" t="str">
        <f>LEFT(J2548,MIN(FIND({0,1,2,3,4,5,6,7,8,9},ASC(J2548)&amp;1234567890))-1)</f>
        <v>B</v>
      </c>
      <c r="L2548" s="25">
        <f t="shared" si="79"/>
        <v>1</v>
      </c>
      <c r="M2548" s="25">
        <f>VLOOKUP(K2548,Table!$A$2:$C$121,2,0)</f>
        <v>13</v>
      </c>
      <c r="N2548" s="26">
        <f>VLOOKUP(K2548,Table!$A$2:$C$121,3,0)</f>
        <v>2</v>
      </c>
      <c r="O2548" s="13" t="str">
        <f>VLOOKUP(A2548,Table!$U$1:$V$230,2,0)</f>
        <v>Orthorhombic</v>
      </c>
      <c r="P2548" s="1"/>
    </row>
    <row r="2549" spans="1:16">
      <c r="A2549" s="12">
        <v>63</v>
      </c>
      <c r="B2549" s="12">
        <v>615689</v>
      </c>
      <c r="C2549" s="12" t="s">
        <v>3015</v>
      </c>
      <c r="D2549" s="12" t="s">
        <v>3200</v>
      </c>
      <c r="E2549" s="17" t="s">
        <v>390</v>
      </c>
      <c r="F2549" s="25" t="str">
        <f>LEFT(E2549,MIN(FIND({0,1,2,3,4,5,6,7,8,9},ASC(E2549)&amp;1234567890))-1)</f>
        <v>W</v>
      </c>
      <c r="G2549" s="25">
        <f t="shared" si="78"/>
        <v>1</v>
      </c>
      <c r="H2549" s="25">
        <f>VLOOKUP(F2549,Table!$A$2:$C$121,2,0)</f>
        <v>6</v>
      </c>
      <c r="I2549" s="26">
        <f>VLOOKUP(F2549,Table!$A$2:$C$121,3,0)</f>
        <v>6</v>
      </c>
      <c r="J2549" s="17" t="s">
        <v>364</v>
      </c>
      <c r="K2549" s="25" t="str">
        <f>LEFT(J2549,MIN(FIND({0,1,2,3,4,5,6,7,8,9},ASC(J2549)&amp;1234567890))-1)</f>
        <v>B</v>
      </c>
      <c r="L2549" s="25">
        <f t="shared" si="79"/>
        <v>1</v>
      </c>
      <c r="M2549" s="25">
        <f>VLOOKUP(K2549,Table!$A$2:$C$121,2,0)</f>
        <v>13</v>
      </c>
      <c r="N2549" s="26">
        <f>VLOOKUP(K2549,Table!$A$2:$C$121,3,0)</f>
        <v>2</v>
      </c>
      <c r="O2549" s="13" t="str">
        <f>VLOOKUP(A2549,Table!$U$1:$V$230,2,0)</f>
        <v>Orthorhombic</v>
      </c>
      <c r="P2549" s="1"/>
    </row>
    <row r="2550" spans="1:16">
      <c r="A2550" s="12">
        <v>63</v>
      </c>
      <c r="B2550" s="12">
        <v>616028</v>
      </c>
      <c r="C2550" s="12" t="s">
        <v>3015</v>
      </c>
      <c r="D2550" s="12" t="s">
        <v>3201</v>
      </c>
      <c r="E2550" s="17" t="s">
        <v>410</v>
      </c>
      <c r="F2550" s="25" t="str">
        <f>LEFT(E2550,MIN(FIND({0,1,2,3,4,5,6,7,8,9},ASC(E2550)&amp;1234567890))-1)</f>
        <v>Ba</v>
      </c>
      <c r="G2550" s="25">
        <f t="shared" si="78"/>
        <v>1</v>
      </c>
      <c r="H2550" s="25">
        <f>VLOOKUP(F2550,Table!$A$2:$C$121,2,0)</f>
        <v>2</v>
      </c>
      <c r="I2550" s="26">
        <f>VLOOKUP(F2550,Table!$A$2:$C$121,3,0)</f>
        <v>6</v>
      </c>
      <c r="J2550" s="17" t="s">
        <v>541</v>
      </c>
      <c r="K2550" s="25" t="str">
        <f>LEFT(J2550,MIN(FIND({0,1,2,3,4,5,6,7,8,9},ASC(J2550)&amp;1234567890))-1)</f>
        <v>Pd</v>
      </c>
      <c r="L2550" s="25">
        <f t="shared" si="79"/>
        <v>1</v>
      </c>
      <c r="M2550" s="25">
        <f>VLOOKUP(K2550,Table!$A$2:$C$121,2,0)</f>
        <v>10</v>
      </c>
      <c r="N2550" s="26">
        <f>VLOOKUP(K2550,Table!$A$2:$C$121,3,0)</f>
        <v>5</v>
      </c>
      <c r="O2550" s="13" t="str">
        <f>VLOOKUP(A2550,Table!$U$1:$V$230,2,0)</f>
        <v>Orthorhombic</v>
      </c>
      <c r="P2550" s="1"/>
    </row>
    <row r="2551" spans="1:16">
      <c r="A2551" s="12">
        <v>63</v>
      </c>
      <c r="B2551" s="12">
        <v>616286</v>
      </c>
      <c r="C2551" s="12" t="s">
        <v>3015</v>
      </c>
      <c r="D2551" s="12" t="s">
        <v>3202</v>
      </c>
      <c r="E2551" s="17" t="s">
        <v>12081</v>
      </c>
      <c r="F2551" s="25" t="str">
        <f>LEFT(E2551,MIN(FIND({0,1,2,3,4,5,6,7,8,9},ASC(E2551)&amp;1234567890))-1)</f>
        <v>Be</v>
      </c>
      <c r="G2551" s="25">
        <f t="shared" si="78"/>
        <v>1</v>
      </c>
      <c r="H2551" s="25">
        <f>VLOOKUP(F2551,Table!$A$2:$C$121,2,0)</f>
        <v>2</v>
      </c>
      <c r="I2551" s="26">
        <f>VLOOKUP(F2551,Table!$A$2:$C$121,3,0)</f>
        <v>2</v>
      </c>
      <c r="J2551" s="17" t="s">
        <v>426</v>
      </c>
      <c r="K2551" s="25" t="str">
        <f>LEFT(J2551,MIN(FIND({0,1,2,3,4,5,6,7,8,9},ASC(J2551)&amp;1234567890))-1)</f>
        <v>Hf</v>
      </c>
      <c r="L2551" s="25">
        <f t="shared" si="79"/>
        <v>1</v>
      </c>
      <c r="M2551" s="25">
        <f>VLOOKUP(K2551,Table!$A$2:$C$121,2,0)</f>
        <v>4</v>
      </c>
      <c r="N2551" s="26">
        <f>VLOOKUP(K2551,Table!$A$2:$C$121,3,0)</f>
        <v>6</v>
      </c>
      <c r="O2551" s="13" t="str">
        <f>VLOOKUP(A2551,Table!$U$1:$V$230,2,0)</f>
        <v>Orthorhombic</v>
      </c>
      <c r="P2551" s="1"/>
    </row>
    <row r="2552" spans="1:16">
      <c r="A2552" s="12">
        <v>63</v>
      </c>
      <c r="B2552" s="12">
        <v>617251</v>
      </c>
      <c r="C2552" s="12" t="s">
        <v>3015</v>
      </c>
      <c r="D2552" s="12" t="s">
        <v>3203</v>
      </c>
      <c r="E2552" s="17" t="s">
        <v>530</v>
      </c>
      <c r="F2552" s="25" t="str">
        <f>LEFT(E2552,MIN(FIND({0,1,2,3,4,5,6,7,8,9},ASC(E2552)&amp;1234567890))-1)</f>
        <v>Yb</v>
      </c>
      <c r="G2552" s="25">
        <f t="shared" si="78"/>
        <v>1</v>
      </c>
      <c r="H2552" s="25">
        <f>VLOOKUP(F2552,Table!$A$2:$C$121,2,0)</f>
        <v>3</v>
      </c>
      <c r="I2552" s="26">
        <f>VLOOKUP(F2552,Table!$A$2:$C$121,3,0)</f>
        <v>6</v>
      </c>
      <c r="J2552" s="17" t="s">
        <v>11456</v>
      </c>
      <c r="K2552" s="25" t="str">
        <f>LEFT(J2552,MIN(FIND({0,1,2,3,4,5,6,7,8,9},ASC(J2552)&amp;1234567890))-1)</f>
        <v>Bi</v>
      </c>
      <c r="L2552" s="25">
        <f t="shared" si="79"/>
        <v>2</v>
      </c>
      <c r="M2552" s="25">
        <f>VLOOKUP(K2552,Table!$A$2:$C$121,2,0)</f>
        <v>15</v>
      </c>
      <c r="N2552" s="26">
        <f>VLOOKUP(K2552,Table!$A$2:$C$121,3,0)</f>
        <v>6</v>
      </c>
      <c r="O2552" s="13" t="str">
        <f>VLOOKUP(A2552,Table!$U$1:$V$230,2,0)</f>
        <v>Orthorhombic</v>
      </c>
      <c r="P2552" s="1"/>
    </row>
    <row r="2553" spans="1:16">
      <c r="A2553" s="12">
        <v>63</v>
      </c>
      <c r="B2553" s="12">
        <v>619272</v>
      </c>
      <c r="C2553" s="12" t="s">
        <v>3015</v>
      </c>
      <c r="D2553" s="12" t="s">
        <v>3204</v>
      </c>
      <c r="E2553" s="17" t="s">
        <v>330</v>
      </c>
      <c r="F2553" s="25" t="str">
        <f>LEFT(E2553,MIN(FIND({0,1,2,3,4,5,6,7,8,9},ASC(E2553)&amp;1234567890))-1)</f>
        <v>Ca</v>
      </c>
      <c r="G2553" s="25">
        <f t="shared" si="78"/>
        <v>1</v>
      </c>
      <c r="H2553" s="25">
        <f>VLOOKUP(F2553,Table!$A$2:$C$121,2,0)</f>
        <v>2</v>
      </c>
      <c r="I2553" s="26">
        <f>VLOOKUP(F2553,Table!$A$2:$C$121,3,0)</f>
        <v>4</v>
      </c>
      <c r="J2553" s="17" t="s">
        <v>366</v>
      </c>
      <c r="K2553" s="25" t="str">
        <f>LEFT(J2553,MIN(FIND({0,1,2,3,4,5,6,7,8,9},ASC(J2553)&amp;1234567890))-1)</f>
        <v>Ga</v>
      </c>
      <c r="L2553" s="25">
        <f t="shared" si="79"/>
        <v>1</v>
      </c>
      <c r="M2553" s="25">
        <f>VLOOKUP(K2553,Table!$A$2:$C$121,2,0)</f>
        <v>13</v>
      </c>
      <c r="N2553" s="26">
        <f>VLOOKUP(K2553,Table!$A$2:$C$121,3,0)</f>
        <v>4</v>
      </c>
      <c r="O2553" s="13" t="str">
        <f>VLOOKUP(A2553,Table!$U$1:$V$230,2,0)</f>
        <v>Orthorhombic</v>
      </c>
      <c r="P2553" s="1"/>
    </row>
    <row r="2554" spans="1:16">
      <c r="A2554" s="12">
        <v>63</v>
      </c>
      <c r="B2554" s="12">
        <v>619608</v>
      </c>
      <c r="C2554" s="12" t="s">
        <v>3015</v>
      </c>
      <c r="D2554" s="12" t="s">
        <v>3205</v>
      </c>
      <c r="E2554" s="17" t="s">
        <v>330</v>
      </c>
      <c r="F2554" s="25" t="str">
        <f>LEFT(E2554,MIN(FIND({0,1,2,3,4,5,6,7,8,9},ASC(E2554)&amp;1234567890))-1)</f>
        <v>Ca</v>
      </c>
      <c r="G2554" s="25">
        <f t="shared" si="78"/>
        <v>1</v>
      </c>
      <c r="H2554" s="25">
        <f>VLOOKUP(F2554,Table!$A$2:$C$121,2,0)</f>
        <v>2</v>
      </c>
      <c r="I2554" s="26">
        <f>VLOOKUP(F2554,Table!$A$2:$C$121,3,0)</f>
        <v>4</v>
      </c>
      <c r="J2554" s="17" t="s">
        <v>11291</v>
      </c>
      <c r="K2554" s="25" t="str">
        <f>LEFT(J2554,MIN(FIND({0,1,2,3,4,5,6,7,8,9},ASC(J2554)&amp;1234567890))-1)</f>
        <v>Sn</v>
      </c>
      <c r="L2554" s="25">
        <f t="shared" si="79"/>
        <v>1</v>
      </c>
      <c r="M2554" s="25">
        <f>VLOOKUP(K2554,Table!$A$2:$C$121,2,0)</f>
        <v>14</v>
      </c>
      <c r="N2554" s="26">
        <f>VLOOKUP(K2554,Table!$A$2:$C$121,3,0)</f>
        <v>5</v>
      </c>
      <c r="O2554" s="13" t="str">
        <f>VLOOKUP(A2554,Table!$U$1:$V$230,2,0)</f>
        <v>Orthorhombic</v>
      </c>
      <c r="P2554" s="1"/>
    </row>
    <row r="2555" spans="1:16">
      <c r="A2555" s="12">
        <v>63</v>
      </c>
      <c r="B2555" s="12">
        <v>621093</v>
      </c>
      <c r="C2555" s="12" t="s">
        <v>3015</v>
      </c>
      <c r="D2555" s="12" t="s">
        <v>3206</v>
      </c>
      <c r="E2555" s="17" t="s">
        <v>11331</v>
      </c>
      <c r="F2555" s="25" t="str">
        <f>LEFT(E2555,MIN(FIND({0,1,2,3,4,5,6,7,8,9},ASC(E2555)&amp;1234567890))-1)</f>
        <v>Ce</v>
      </c>
      <c r="G2555" s="25">
        <f t="shared" si="78"/>
        <v>1</v>
      </c>
      <c r="H2555" s="25">
        <f>VLOOKUP(F2555,Table!$A$2:$C$121,2,0)</f>
        <v>3</v>
      </c>
      <c r="I2555" s="26">
        <f>VLOOKUP(F2555,Table!$A$2:$C$121,3,0)</f>
        <v>6</v>
      </c>
      <c r="J2555" s="17" t="s">
        <v>366</v>
      </c>
      <c r="K2555" s="25" t="str">
        <f>LEFT(J2555,MIN(FIND({0,1,2,3,4,5,6,7,8,9},ASC(J2555)&amp;1234567890))-1)</f>
        <v>Ga</v>
      </c>
      <c r="L2555" s="25">
        <f t="shared" si="79"/>
        <v>1</v>
      </c>
      <c r="M2555" s="25">
        <f>VLOOKUP(K2555,Table!$A$2:$C$121,2,0)</f>
        <v>13</v>
      </c>
      <c r="N2555" s="26">
        <f>VLOOKUP(K2555,Table!$A$2:$C$121,3,0)</f>
        <v>4</v>
      </c>
      <c r="O2555" s="13" t="str">
        <f>VLOOKUP(A2555,Table!$U$1:$V$230,2,0)</f>
        <v>Orthorhombic</v>
      </c>
      <c r="P2555" s="1"/>
    </row>
    <row r="2556" spans="1:16">
      <c r="A2556" s="12">
        <v>63</v>
      </c>
      <c r="B2556" s="12">
        <v>621367</v>
      </c>
      <c r="C2556" s="12" t="s">
        <v>3015</v>
      </c>
      <c r="D2556" s="12" t="s">
        <v>3207</v>
      </c>
      <c r="E2556" s="17" t="s">
        <v>11353</v>
      </c>
      <c r="F2556" s="25" t="str">
        <f>LEFT(E2556,MIN(FIND({0,1,2,3,4,5,6,7,8,9},ASC(E2556)&amp;1234567890))-1)</f>
        <v>Ce</v>
      </c>
      <c r="G2556" s="25">
        <f t="shared" si="78"/>
        <v>3</v>
      </c>
      <c r="H2556" s="25">
        <f>VLOOKUP(F2556,Table!$A$2:$C$121,2,0)</f>
        <v>3</v>
      </c>
      <c r="I2556" s="26">
        <f>VLOOKUP(F2556,Table!$A$2:$C$121,3,0)</f>
        <v>6</v>
      </c>
      <c r="J2556" s="17" t="s">
        <v>12026</v>
      </c>
      <c r="K2556" s="25" t="str">
        <f>LEFT(J2556,MIN(FIND({0,1,2,3,4,5,6,7,8,9},ASC(J2556)&amp;1234567890))-1)</f>
        <v>In</v>
      </c>
      <c r="L2556" s="25">
        <f t="shared" si="79"/>
        <v>5</v>
      </c>
      <c r="M2556" s="25">
        <f>VLOOKUP(K2556,Table!$A$2:$C$121,2,0)</f>
        <v>13</v>
      </c>
      <c r="N2556" s="26">
        <f>VLOOKUP(K2556,Table!$A$2:$C$121,3,0)</f>
        <v>5</v>
      </c>
      <c r="O2556" s="13" t="str">
        <f>VLOOKUP(A2556,Table!$U$1:$V$230,2,0)</f>
        <v>Orthorhombic</v>
      </c>
      <c r="P2556" s="1"/>
    </row>
    <row r="2557" spans="1:16">
      <c r="A2557" s="12">
        <v>63</v>
      </c>
      <c r="B2557" s="12">
        <v>621583</v>
      </c>
      <c r="C2557" s="12" t="s">
        <v>3015</v>
      </c>
      <c r="D2557" s="12" t="s">
        <v>3208</v>
      </c>
      <c r="E2557" s="17" t="s">
        <v>11331</v>
      </c>
      <c r="F2557" s="25" t="str">
        <f>LEFT(E2557,MIN(FIND({0,1,2,3,4,5,6,7,8,9},ASC(E2557)&amp;1234567890))-1)</f>
        <v>Ce</v>
      </c>
      <c r="G2557" s="25">
        <f t="shared" si="78"/>
        <v>1</v>
      </c>
      <c r="H2557" s="25">
        <f>VLOOKUP(F2557,Table!$A$2:$C$121,2,0)</f>
        <v>3</v>
      </c>
      <c r="I2557" s="26">
        <f>VLOOKUP(F2557,Table!$A$2:$C$121,3,0)</f>
        <v>6</v>
      </c>
      <c r="J2557" s="17" t="s">
        <v>66</v>
      </c>
      <c r="K2557" s="25" t="str">
        <f>LEFT(J2557,MIN(FIND({0,1,2,3,4,5,6,7,8,9},ASC(J2557)&amp;1234567890))-1)</f>
        <v>Ni</v>
      </c>
      <c r="L2557" s="25">
        <f t="shared" si="79"/>
        <v>1</v>
      </c>
      <c r="M2557" s="25">
        <f>VLOOKUP(K2557,Table!$A$2:$C$121,2,0)</f>
        <v>10</v>
      </c>
      <c r="N2557" s="26">
        <f>VLOOKUP(K2557,Table!$A$2:$C$121,3,0)</f>
        <v>4</v>
      </c>
      <c r="O2557" s="13" t="str">
        <f>VLOOKUP(A2557,Table!$U$1:$V$230,2,0)</f>
        <v>Orthorhombic</v>
      </c>
      <c r="P2557" s="1"/>
    </row>
    <row r="2558" spans="1:16">
      <c r="A2558" s="12">
        <v>63</v>
      </c>
      <c r="B2558" s="12">
        <v>621787</v>
      </c>
      <c r="C2558" s="12" t="s">
        <v>3015</v>
      </c>
      <c r="D2558" s="12" t="s">
        <v>3209</v>
      </c>
      <c r="E2558" s="17" t="s">
        <v>11331</v>
      </c>
      <c r="F2558" s="25" t="str">
        <f>LEFT(E2558,MIN(FIND({0,1,2,3,4,5,6,7,8,9},ASC(E2558)&amp;1234567890))-1)</f>
        <v>Ce</v>
      </c>
      <c r="G2558" s="25">
        <f t="shared" si="78"/>
        <v>1</v>
      </c>
      <c r="H2558" s="25">
        <f>VLOOKUP(F2558,Table!$A$2:$C$121,2,0)</f>
        <v>3</v>
      </c>
      <c r="I2558" s="26">
        <f>VLOOKUP(F2558,Table!$A$2:$C$121,3,0)</f>
        <v>6</v>
      </c>
      <c r="J2558" s="17" t="s">
        <v>541</v>
      </c>
      <c r="K2558" s="25" t="str">
        <f>LEFT(J2558,MIN(FIND({0,1,2,3,4,5,6,7,8,9},ASC(J2558)&amp;1234567890))-1)</f>
        <v>Pd</v>
      </c>
      <c r="L2558" s="25">
        <f t="shared" si="79"/>
        <v>1</v>
      </c>
      <c r="M2558" s="25">
        <f>VLOOKUP(K2558,Table!$A$2:$C$121,2,0)</f>
        <v>10</v>
      </c>
      <c r="N2558" s="26">
        <f>VLOOKUP(K2558,Table!$A$2:$C$121,3,0)</f>
        <v>5</v>
      </c>
      <c r="O2558" s="13" t="str">
        <f>VLOOKUP(A2558,Table!$U$1:$V$230,2,0)</f>
        <v>Orthorhombic</v>
      </c>
      <c r="P2558" s="1"/>
    </row>
    <row r="2559" spans="1:16">
      <c r="A2559" s="12">
        <v>63</v>
      </c>
      <c r="B2559" s="12">
        <v>622226</v>
      </c>
      <c r="C2559" s="12" t="s">
        <v>3015</v>
      </c>
      <c r="D2559" s="12" t="s">
        <v>3210</v>
      </c>
      <c r="E2559" s="17" t="s">
        <v>11353</v>
      </c>
      <c r="F2559" s="25" t="str">
        <f>LEFT(E2559,MIN(FIND({0,1,2,3,4,5,6,7,8,9},ASC(E2559)&amp;1234567890))-1)</f>
        <v>Ce</v>
      </c>
      <c r="G2559" s="25">
        <f t="shared" si="78"/>
        <v>3</v>
      </c>
      <c r="H2559" s="25">
        <f>VLOOKUP(F2559,Table!$A$2:$C$121,2,0)</f>
        <v>3</v>
      </c>
      <c r="I2559" s="26">
        <f>VLOOKUP(F2559,Table!$A$2:$C$121,3,0)</f>
        <v>6</v>
      </c>
      <c r="J2559" s="17" t="s">
        <v>11779</v>
      </c>
      <c r="K2559" s="25" t="str">
        <f>LEFT(J2559,MIN(FIND({0,1,2,3,4,5,6,7,8,9},ASC(J2559)&amp;1234567890))-1)</f>
        <v>Sn</v>
      </c>
      <c r="L2559" s="25">
        <f t="shared" si="79"/>
        <v>5</v>
      </c>
      <c r="M2559" s="25">
        <f>VLOOKUP(K2559,Table!$A$2:$C$121,2,0)</f>
        <v>14</v>
      </c>
      <c r="N2559" s="26">
        <f>VLOOKUP(K2559,Table!$A$2:$C$121,3,0)</f>
        <v>5</v>
      </c>
      <c r="O2559" s="13" t="str">
        <f>VLOOKUP(A2559,Table!$U$1:$V$230,2,0)</f>
        <v>Orthorhombic</v>
      </c>
      <c r="P2559" s="1"/>
    </row>
    <row r="2560" spans="1:16">
      <c r="A2560" s="12">
        <v>63</v>
      </c>
      <c r="B2560" s="12">
        <v>622256</v>
      </c>
      <c r="C2560" s="12" t="s">
        <v>3015</v>
      </c>
      <c r="D2560" s="12" t="s">
        <v>1845</v>
      </c>
      <c r="E2560" s="17" t="s">
        <v>11331</v>
      </c>
      <c r="F2560" s="25" t="str">
        <f>LEFT(E2560,MIN(FIND({0,1,2,3,4,5,6,7,8,9},ASC(E2560)&amp;1234567890))-1)</f>
        <v>Ce</v>
      </c>
      <c r="G2560" s="25">
        <f t="shared" si="78"/>
        <v>1</v>
      </c>
      <c r="H2560" s="25">
        <f>VLOOKUP(F2560,Table!$A$2:$C$121,2,0)</f>
        <v>3</v>
      </c>
      <c r="I2560" s="26">
        <f>VLOOKUP(F2560,Table!$A$2:$C$121,3,0)</f>
        <v>6</v>
      </c>
      <c r="J2560" s="17" t="s">
        <v>36</v>
      </c>
      <c r="K2560" s="25" t="str">
        <f>LEFT(J2560,MIN(FIND({0,1,2,3,4,5,6,7,8,9},ASC(J2560)&amp;1234567890))-1)</f>
        <v>Te</v>
      </c>
      <c r="L2560" s="25">
        <f t="shared" si="79"/>
        <v>3</v>
      </c>
      <c r="M2560" s="25">
        <f>VLOOKUP(K2560,Table!$A$2:$C$121,2,0)</f>
        <v>16</v>
      </c>
      <c r="N2560" s="26">
        <f>VLOOKUP(K2560,Table!$A$2:$C$121,3,0)</f>
        <v>5</v>
      </c>
      <c r="O2560" s="13" t="str">
        <f>VLOOKUP(A2560,Table!$U$1:$V$230,2,0)</f>
        <v>Orthorhombic</v>
      </c>
      <c r="P2560" s="1"/>
    </row>
    <row r="2561" spans="1:16">
      <c r="A2561" s="12">
        <v>63</v>
      </c>
      <c r="B2561" s="12">
        <v>622257</v>
      </c>
      <c r="C2561" s="12" t="s">
        <v>3015</v>
      </c>
      <c r="D2561" s="12" t="s">
        <v>3211</v>
      </c>
      <c r="E2561" s="17" t="s">
        <v>11371</v>
      </c>
      <c r="F2561" s="25" t="str">
        <f>LEFT(E2561,MIN(FIND({0,1,2,3,4,5,6,7,8,9},ASC(E2561)&amp;1234567890))-1)</f>
        <v>Ce</v>
      </c>
      <c r="G2561" s="25">
        <f t="shared" si="78"/>
        <v>2</v>
      </c>
      <c r="H2561" s="25">
        <f>VLOOKUP(F2561,Table!$A$2:$C$121,2,0)</f>
        <v>3</v>
      </c>
      <c r="I2561" s="26">
        <f>VLOOKUP(F2561,Table!$A$2:$C$121,3,0)</f>
        <v>6</v>
      </c>
      <c r="J2561" s="17" t="s">
        <v>11429</v>
      </c>
      <c r="K2561" s="25" t="str">
        <f>LEFT(J2561,MIN(FIND({0,1,2,3,4,5,6,7,8,9},ASC(J2561)&amp;1234567890))-1)</f>
        <v>Te</v>
      </c>
      <c r="L2561" s="25">
        <f t="shared" si="79"/>
        <v>5</v>
      </c>
      <c r="M2561" s="25">
        <f>VLOOKUP(K2561,Table!$A$2:$C$121,2,0)</f>
        <v>16</v>
      </c>
      <c r="N2561" s="26">
        <f>VLOOKUP(K2561,Table!$A$2:$C$121,3,0)</f>
        <v>5</v>
      </c>
      <c r="O2561" s="13" t="str">
        <f>VLOOKUP(A2561,Table!$U$1:$V$230,2,0)</f>
        <v>Orthorhombic</v>
      </c>
      <c r="P2561" s="1"/>
    </row>
    <row r="2562" spans="1:16">
      <c r="A2562" s="12">
        <v>63</v>
      </c>
      <c r="B2562" s="12">
        <v>622299</v>
      </c>
      <c r="C2562" s="12" t="s">
        <v>3015</v>
      </c>
      <c r="D2562" s="12" t="s">
        <v>3212</v>
      </c>
      <c r="E2562" s="17" t="s">
        <v>11353</v>
      </c>
      <c r="F2562" s="25" t="str">
        <f>LEFT(E2562,MIN(FIND({0,1,2,3,4,5,6,7,8,9},ASC(E2562)&amp;1234567890))-1)</f>
        <v>Ce</v>
      </c>
      <c r="G2562" s="25">
        <f t="shared" ref="G2562:G2625" si="80">IF(SUBSTITUTE(E2562,F2562,"")="",1,SUBSTITUTE(E2562,F2562,""))*1</f>
        <v>3</v>
      </c>
      <c r="H2562" s="25">
        <f>VLOOKUP(F2562,Table!$A$2:$C$121,2,0)</f>
        <v>3</v>
      </c>
      <c r="I2562" s="26">
        <f>VLOOKUP(F2562,Table!$A$2:$C$121,3,0)</f>
        <v>6</v>
      </c>
      <c r="J2562" s="17" t="s">
        <v>12082</v>
      </c>
      <c r="K2562" s="25" t="str">
        <f>LEFT(J2562,MIN(FIND({0,1,2,3,4,5,6,7,8,9},ASC(J2562)&amp;1234567890))-1)</f>
        <v>Tl</v>
      </c>
      <c r="L2562" s="25">
        <f t="shared" ref="L2562:L2625" si="81">IF(SUBSTITUTE(J2562,K2562,"")="",1,SUBSTITUTE(J2562,K2562,""))*1</f>
        <v>5</v>
      </c>
      <c r="M2562" s="25">
        <f>VLOOKUP(K2562,Table!$A$2:$C$121,2,0)</f>
        <v>13</v>
      </c>
      <c r="N2562" s="26">
        <f>VLOOKUP(K2562,Table!$A$2:$C$121,3,0)</f>
        <v>6</v>
      </c>
      <c r="O2562" s="13" t="str">
        <f>VLOOKUP(A2562,Table!$U$1:$V$230,2,0)</f>
        <v>Orthorhombic</v>
      </c>
      <c r="P2562" s="1"/>
    </row>
    <row r="2563" spans="1:16">
      <c r="A2563" s="12">
        <v>63</v>
      </c>
      <c r="B2563" s="12">
        <v>624793</v>
      </c>
      <c r="C2563" s="12" t="s">
        <v>3015</v>
      </c>
      <c r="D2563" s="12" t="s">
        <v>3213</v>
      </c>
      <c r="E2563" s="17" t="s">
        <v>12048</v>
      </c>
      <c r="F2563" s="25" t="str">
        <f>LEFT(E2563,MIN(FIND({0,1,2,3,4,5,6,7,8,9},ASC(E2563)&amp;1234567890))-1)</f>
        <v>Pu</v>
      </c>
      <c r="G2563" s="25">
        <f t="shared" si="80"/>
        <v>3</v>
      </c>
      <c r="H2563" s="25">
        <f>VLOOKUP(F2563,Table!$A$2:$C$121,2,0)</f>
        <v>3</v>
      </c>
      <c r="I2563" s="26">
        <f>VLOOKUP(F2563,Table!$A$2:$C$121,3,0)</f>
        <v>7</v>
      </c>
      <c r="J2563" s="17" t="s">
        <v>76</v>
      </c>
      <c r="K2563" s="25" t="str">
        <f>LEFT(J2563,MIN(FIND({0,1,2,3,4,5,6,7,8,9},ASC(J2563)&amp;1234567890))-1)</f>
        <v>Co</v>
      </c>
      <c r="L2563" s="25">
        <f t="shared" si="81"/>
        <v>1</v>
      </c>
      <c r="M2563" s="25">
        <f>VLOOKUP(K2563,Table!$A$2:$C$121,2,0)</f>
        <v>9</v>
      </c>
      <c r="N2563" s="26">
        <f>VLOOKUP(K2563,Table!$A$2:$C$121,3,0)</f>
        <v>4</v>
      </c>
      <c r="O2563" s="13" t="str">
        <f>VLOOKUP(A2563,Table!$U$1:$V$230,2,0)</f>
        <v>Orthorhombic</v>
      </c>
      <c r="P2563" s="1"/>
    </row>
    <row r="2564" spans="1:16">
      <c r="A2564" s="12">
        <v>63</v>
      </c>
      <c r="B2564" s="12">
        <v>625685</v>
      </c>
      <c r="C2564" s="12" t="s">
        <v>3015</v>
      </c>
      <c r="D2564" s="12" t="s">
        <v>3214</v>
      </c>
      <c r="E2564" s="17" t="s">
        <v>11819</v>
      </c>
      <c r="F2564" s="25" t="str">
        <f>LEFT(E2564,MIN(FIND({0,1,2,3,4,5,6,7,8,9},ASC(E2564)&amp;1234567890))-1)</f>
        <v>Zr</v>
      </c>
      <c r="G2564" s="25">
        <f t="shared" si="80"/>
        <v>3</v>
      </c>
      <c r="H2564" s="25">
        <f>VLOOKUP(F2564,Table!$A$2:$C$121,2,0)</f>
        <v>4</v>
      </c>
      <c r="I2564" s="26">
        <f>VLOOKUP(F2564,Table!$A$2:$C$121,3,0)</f>
        <v>5</v>
      </c>
      <c r="J2564" s="17" t="s">
        <v>76</v>
      </c>
      <c r="K2564" s="25" t="str">
        <f>LEFT(J2564,MIN(FIND({0,1,2,3,4,5,6,7,8,9},ASC(J2564)&amp;1234567890))-1)</f>
        <v>Co</v>
      </c>
      <c r="L2564" s="25">
        <f t="shared" si="81"/>
        <v>1</v>
      </c>
      <c r="M2564" s="25">
        <f>VLOOKUP(K2564,Table!$A$2:$C$121,2,0)</f>
        <v>9</v>
      </c>
      <c r="N2564" s="26">
        <f>VLOOKUP(K2564,Table!$A$2:$C$121,3,0)</f>
        <v>4</v>
      </c>
      <c r="O2564" s="13" t="str">
        <f>VLOOKUP(A2564,Table!$U$1:$V$230,2,0)</f>
        <v>Orthorhombic</v>
      </c>
      <c r="P2564" s="1"/>
    </row>
    <row r="2565" spans="1:16">
      <c r="A2565" s="12">
        <v>63</v>
      </c>
      <c r="B2565" s="12">
        <v>629379</v>
      </c>
      <c r="C2565" s="12" t="s">
        <v>3037</v>
      </c>
      <c r="D2565" s="12" t="s">
        <v>3215</v>
      </c>
      <c r="E2565" s="17" t="s">
        <v>50</v>
      </c>
      <c r="F2565" s="25" t="str">
        <f>LEFT(E2565,MIN(FIND({0,1,2,3,4,5,6,7,8,9},ASC(E2565)&amp;1234567890))-1)</f>
        <v>Ti</v>
      </c>
      <c r="G2565" s="25">
        <f t="shared" si="80"/>
        <v>1</v>
      </c>
      <c r="H2565" s="25">
        <f>VLOOKUP(F2565,Table!$A$2:$C$121,2,0)</f>
        <v>4</v>
      </c>
      <c r="I2565" s="26">
        <f>VLOOKUP(F2565,Table!$A$2:$C$121,3,0)</f>
        <v>4</v>
      </c>
      <c r="J2565" s="17" t="s">
        <v>461</v>
      </c>
      <c r="K2565" s="25" t="str">
        <f>LEFT(J2565,MIN(FIND({0,1,2,3,4,5,6,7,8,9},ASC(J2565)&amp;1234567890))-1)</f>
        <v>Cu</v>
      </c>
      <c r="L2565" s="25">
        <f t="shared" si="81"/>
        <v>2</v>
      </c>
      <c r="M2565" s="25">
        <f>VLOOKUP(K2565,Table!$A$2:$C$121,2,0)</f>
        <v>11</v>
      </c>
      <c r="N2565" s="26">
        <f>VLOOKUP(K2565,Table!$A$2:$C$121,3,0)</f>
        <v>4</v>
      </c>
      <c r="O2565" s="13" t="str">
        <f>VLOOKUP(A2565,Table!$U$1:$V$230,2,0)</f>
        <v>Orthorhombic</v>
      </c>
      <c r="P2565" s="1"/>
    </row>
    <row r="2566" spans="1:16">
      <c r="A2566" s="12">
        <v>63</v>
      </c>
      <c r="B2566" s="12">
        <v>629850</v>
      </c>
      <c r="C2566" s="12" t="s">
        <v>3015</v>
      </c>
      <c r="D2566" s="12" t="s">
        <v>3216</v>
      </c>
      <c r="E2566" s="17" t="s">
        <v>11385</v>
      </c>
      <c r="F2566" s="25" t="str">
        <f>LEFT(E2566,MIN(FIND({0,1,2,3,4,5,6,7,8,9},ASC(E2566)&amp;1234567890))-1)</f>
        <v>Dy</v>
      </c>
      <c r="G2566" s="25">
        <f t="shared" si="80"/>
        <v>3</v>
      </c>
      <c r="H2566" s="25">
        <f>VLOOKUP(F2566,Table!$A$2:$C$121,2,0)</f>
        <v>3</v>
      </c>
      <c r="I2566" s="26">
        <f>VLOOKUP(F2566,Table!$A$2:$C$121,3,0)</f>
        <v>6</v>
      </c>
      <c r="J2566" s="17" t="s">
        <v>12026</v>
      </c>
      <c r="K2566" s="25" t="str">
        <f>LEFT(J2566,MIN(FIND({0,1,2,3,4,5,6,7,8,9},ASC(J2566)&amp;1234567890))-1)</f>
        <v>In</v>
      </c>
      <c r="L2566" s="25">
        <f t="shared" si="81"/>
        <v>5</v>
      </c>
      <c r="M2566" s="25">
        <f>VLOOKUP(K2566,Table!$A$2:$C$121,2,0)</f>
        <v>13</v>
      </c>
      <c r="N2566" s="26">
        <f>VLOOKUP(K2566,Table!$A$2:$C$121,3,0)</f>
        <v>5</v>
      </c>
      <c r="O2566" s="13" t="str">
        <f>VLOOKUP(A2566,Table!$U$1:$V$230,2,0)</f>
        <v>Orthorhombic</v>
      </c>
      <c r="P2566" s="1"/>
    </row>
    <row r="2567" spans="1:16">
      <c r="A2567" s="12">
        <v>63</v>
      </c>
      <c r="B2567" s="12">
        <v>630281</v>
      </c>
      <c r="C2567" s="12" t="s">
        <v>3015</v>
      </c>
      <c r="D2567" s="12" t="s">
        <v>1087</v>
      </c>
      <c r="E2567" s="17" t="s">
        <v>11333</v>
      </c>
      <c r="F2567" s="25" t="str">
        <f>LEFT(E2567,MIN(FIND({0,1,2,3,4,5,6,7,8,9},ASC(E2567)&amp;1234567890))-1)</f>
        <v>Dy</v>
      </c>
      <c r="G2567" s="25">
        <f t="shared" si="80"/>
        <v>1</v>
      </c>
      <c r="H2567" s="25">
        <f>VLOOKUP(F2567,Table!$A$2:$C$121,2,0)</f>
        <v>3</v>
      </c>
      <c r="I2567" s="26">
        <f>VLOOKUP(F2567,Table!$A$2:$C$121,3,0)</f>
        <v>6</v>
      </c>
      <c r="J2567" s="17" t="s">
        <v>31</v>
      </c>
      <c r="K2567" s="25" t="str">
        <f>LEFT(J2567,MIN(FIND({0,1,2,3,4,5,6,7,8,9},ASC(J2567)&amp;1234567890))-1)</f>
        <v>Si</v>
      </c>
      <c r="L2567" s="25">
        <f t="shared" si="81"/>
        <v>1</v>
      </c>
      <c r="M2567" s="25">
        <f>VLOOKUP(K2567,Table!$A$2:$C$121,2,0)</f>
        <v>14</v>
      </c>
      <c r="N2567" s="26">
        <f>VLOOKUP(K2567,Table!$A$2:$C$121,3,0)</f>
        <v>3</v>
      </c>
      <c r="O2567" s="13" t="str">
        <f>VLOOKUP(A2567,Table!$U$1:$V$230,2,0)</f>
        <v>Orthorhombic</v>
      </c>
      <c r="P2567" s="1"/>
    </row>
    <row r="2568" spans="1:16">
      <c r="A2568" s="12">
        <v>63</v>
      </c>
      <c r="B2568" s="12">
        <v>630317</v>
      </c>
      <c r="C2568" s="12" t="s">
        <v>3015</v>
      </c>
      <c r="D2568" s="12" t="s">
        <v>3217</v>
      </c>
      <c r="E2568" s="17" t="s">
        <v>11333</v>
      </c>
      <c r="F2568" s="25" t="str">
        <f>LEFT(E2568,MIN(FIND({0,1,2,3,4,5,6,7,8,9},ASC(E2568)&amp;1234567890))-1)</f>
        <v>Dy</v>
      </c>
      <c r="G2568" s="25">
        <f t="shared" si="80"/>
        <v>1</v>
      </c>
      <c r="H2568" s="25">
        <f>VLOOKUP(F2568,Table!$A$2:$C$121,2,0)</f>
        <v>3</v>
      </c>
      <c r="I2568" s="26">
        <f>VLOOKUP(F2568,Table!$A$2:$C$121,3,0)</f>
        <v>6</v>
      </c>
      <c r="J2568" s="17" t="s">
        <v>11550</v>
      </c>
      <c r="K2568" s="25" t="str">
        <f>LEFT(J2568,MIN(FIND({0,1,2,3,4,5,6,7,8,9},ASC(J2568)&amp;1234567890))-1)</f>
        <v>Sn</v>
      </c>
      <c r="L2568" s="25">
        <f t="shared" si="81"/>
        <v>2</v>
      </c>
      <c r="M2568" s="25">
        <f>VLOOKUP(K2568,Table!$A$2:$C$121,2,0)</f>
        <v>14</v>
      </c>
      <c r="N2568" s="26">
        <f>VLOOKUP(K2568,Table!$A$2:$C$121,3,0)</f>
        <v>5</v>
      </c>
      <c r="O2568" s="13" t="str">
        <f>VLOOKUP(A2568,Table!$U$1:$V$230,2,0)</f>
        <v>Orthorhombic</v>
      </c>
      <c r="P2568" s="1"/>
    </row>
    <row r="2569" spans="1:16">
      <c r="A2569" s="12">
        <v>63</v>
      </c>
      <c r="B2569" s="12">
        <v>630328</v>
      </c>
      <c r="C2569" s="12" t="s">
        <v>3015</v>
      </c>
      <c r="D2569" s="12" t="s">
        <v>3218</v>
      </c>
      <c r="E2569" s="17" t="s">
        <v>11333</v>
      </c>
      <c r="F2569" s="25" t="str">
        <f>LEFT(E2569,MIN(FIND({0,1,2,3,4,5,6,7,8,9},ASC(E2569)&amp;1234567890))-1)</f>
        <v>Dy</v>
      </c>
      <c r="G2569" s="25">
        <f t="shared" si="80"/>
        <v>1</v>
      </c>
      <c r="H2569" s="25">
        <f>VLOOKUP(F2569,Table!$A$2:$C$121,2,0)</f>
        <v>3</v>
      </c>
      <c r="I2569" s="26">
        <f>VLOOKUP(F2569,Table!$A$2:$C$121,3,0)</f>
        <v>6</v>
      </c>
      <c r="J2569" s="17" t="s">
        <v>36</v>
      </c>
      <c r="K2569" s="25" t="str">
        <f>LEFT(J2569,MIN(FIND({0,1,2,3,4,5,6,7,8,9},ASC(J2569)&amp;1234567890))-1)</f>
        <v>Te</v>
      </c>
      <c r="L2569" s="25">
        <f t="shared" si="81"/>
        <v>3</v>
      </c>
      <c r="M2569" s="25">
        <f>VLOOKUP(K2569,Table!$A$2:$C$121,2,0)</f>
        <v>16</v>
      </c>
      <c r="N2569" s="26">
        <f>VLOOKUP(K2569,Table!$A$2:$C$121,3,0)</f>
        <v>5</v>
      </c>
      <c r="O2569" s="13" t="str">
        <f>VLOOKUP(A2569,Table!$U$1:$V$230,2,0)</f>
        <v>Orthorhombic</v>
      </c>
      <c r="P2569" s="1"/>
    </row>
    <row r="2570" spans="1:16">
      <c r="A2570" s="12">
        <v>63</v>
      </c>
      <c r="B2570" s="12">
        <v>630329</v>
      </c>
      <c r="C2570" s="12" t="s">
        <v>3015</v>
      </c>
      <c r="D2570" s="12" t="s">
        <v>3219</v>
      </c>
      <c r="E2570" s="17" t="s">
        <v>11377</v>
      </c>
      <c r="F2570" s="25" t="str">
        <f>LEFT(E2570,MIN(FIND({0,1,2,3,4,5,6,7,8,9},ASC(E2570)&amp;1234567890))-1)</f>
        <v>Dy</v>
      </c>
      <c r="G2570" s="25">
        <f t="shared" si="80"/>
        <v>2</v>
      </c>
      <c r="H2570" s="25">
        <f>VLOOKUP(F2570,Table!$A$2:$C$121,2,0)</f>
        <v>3</v>
      </c>
      <c r="I2570" s="26">
        <f>VLOOKUP(F2570,Table!$A$2:$C$121,3,0)</f>
        <v>6</v>
      </c>
      <c r="J2570" s="17" t="s">
        <v>11429</v>
      </c>
      <c r="K2570" s="25" t="str">
        <f>LEFT(J2570,MIN(FIND({0,1,2,3,4,5,6,7,8,9},ASC(J2570)&amp;1234567890))-1)</f>
        <v>Te</v>
      </c>
      <c r="L2570" s="25">
        <f t="shared" si="81"/>
        <v>5</v>
      </c>
      <c r="M2570" s="25">
        <f>VLOOKUP(K2570,Table!$A$2:$C$121,2,0)</f>
        <v>16</v>
      </c>
      <c r="N2570" s="26">
        <f>VLOOKUP(K2570,Table!$A$2:$C$121,3,0)</f>
        <v>5</v>
      </c>
      <c r="O2570" s="13" t="str">
        <f>VLOOKUP(A2570,Table!$U$1:$V$230,2,0)</f>
        <v>Orthorhombic</v>
      </c>
      <c r="P2570" s="1"/>
    </row>
    <row r="2571" spans="1:16">
      <c r="A2571" s="12">
        <v>63</v>
      </c>
      <c r="B2571" s="12">
        <v>630336</v>
      </c>
      <c r="C2571" s="12" t="s">
        <v>3015</v>
      </c>
      <c r="D2571" s="12" t="s">
        <v>3220</v>
      </c>
      <c r="E2571" s="17" t="s">
        <v>12083</v>
      </c>
      <c r="F2571" s="25" t="str">
        <f>LEFT(E2571,MIN(FIND({0,1,2,3,4,5,6,7,8,9},ASC(E2571)&amp;1234567890))-1)</f>
        <v>Dy</v>
      </c>
      <c r="G2571" s="25">
        <f t="shared" si="80"/>
        <v>4</v>
      </c>
      <c r="H2571" s="25">
        <f>VLOOKUP(F2571,Table!$A$2:$C$121,2,0)</f>
        <v>3</v>
      </c>
      <c r="I2571" s="26">
        <f>VLOOKUP(F2571,Table!$A$2:$C$121,3,0)</f>
        <v>6</v>
      </c>
      <c r="J2571" s="17" t="s">
        <v>12084</v>
      </c>
      <c r="K2571" s="25" t="str">
        <f>LEFT(J2571,MIN(FIND({0,1,2,3,4,5,6,7,8,9},ASC(J2571)&amp;1234567890))-1)</f>
        <v>Te</v>
      </c>
      <c r="L2571" s="25">
        <f t="shared" si="81"/>
        <v>9</v>
      </c>
      <c r="M2571" s="25">
        <f>VLOOKUP(K2571,Table!$A$2:$C$121,2,0)</f>
        <v>16</v>
      </c>
      <c r="N2571" s="26">
        <f>VLOOKUP(K2571,Table!$A$2:$C$121,3,0)</f>
        <v>5</v>
      </c>
      <c r="O2571" s="13" t="str">
        <f>VLOOKUP(A2571,Table!$U$1:$V$230,2,0)</f>
        <v>Orthorhombic</v>
      </c>
      <c r="P2571" s="1"/>
    </row>
    <row r="2572" spans="1:16">
      <c r="A2572" s="12">
        <v>63</v>
      </c>
      <c r="B2572" s="12">
        <v>630360</v>
      </c>
      <c r="C2572" s="12" t="s">
        <v>3015</v>
      </c>
      <c r="D2572" s="12" t="s">
        <v>3221</v>
      </c>
      <c r="E2572" s="17" t="s">
        <v>11385</v>
      </c>
      <c r="F2572" s="25" t="str">
        <f>LEFT(E2572,MIN(FIND({0,1,2,3,4,5,6,7,8,9},ASC(E2572)&amp;1234567890))-1)</f>
        <v>Dy</v>
      </c>
      <c r="G2572" s="25">
        <f t="shared" si="80"/>
        <v>3</v>
      </c>
      <c r="H2572" s="25">
        <f>VLOOKUP(F2572,Table!$A$2:$C$121,2,0)</f>
        <v>3</v>
      </c>
      <c r="I2572" s="26">
        <f>VLOOKUP(F2572,Table!$A$2:$C$121,3,0)</f>
        <v>6</v>
      </c>
      <c r="J2572" s="17" t="s">
        <v>12082</v>
      </c>
      <c r="K2572" s="25" t="str">
        <f>LEFT(J2572,MIN(FIND({0,1,2,3,4,5,6,7,8,9},ASC(J2572)&amp;1234567890))-1)</f>
        <v>Tl</v>
      </c>
      <c r="L2572" s="25">
        <f t="shared" si="81"/>
        <v>5</v>
      </c>
      <c r="M2572" s="25">
        <f>VLOOKUP(K2572,Table!$A$2:$C$121,2,0)</f>
        <v>13</v>
      </c>
      <c r="N2572" s="26">
        <f>VLOOKUP(K2572,Table!$A$2:$C$121,3,0)</f>
        <v>6</v>
      </c>
      <c r="O2572" s="13" t="str">
        <f>VLOOKUP(A2572,Table!$U$1:$V$230,2,0)</f>
        <v>Orthorhombic</v>
      </c>
      <c r="P2572" s="1"/>
    </row>
    <row r="2573" spans="1:16">
      <c r="A2573" s="12">
        <v>63</v>
      </c>
      <c r="B2573" s="12">
        <v>630683</v>
      </c>
      <c r="C2573" s="12" t="s">
        <v>3015</v>
      </c>
      <c r="D2573" s="12" t="s">
        <v>3222</v>
      </c>
      <c r="E2573" s="17" t="s">
        <v>11982</v>
      </c>
      <c r="F2573" s="25" t="str">
        <f>LEFT(E2573,MIN(FIND({0,1,2,3,4,5,6,7,8,9},ASC(E2573)&amp;1234567890))-1)</f>
        <v>Er</v>
      </c>
      <c r="G2573" s="25">
        <f t="shared" si="80"/>
        <v>3</v>
      </c>
      <c r="H2573" s="25">
        <f>VLOOKUP(F2573,Table!$A$2:$C$121,2,0)</f>
        <v>3</v>
      </c>
      <c r="I2573" s="26">
        <f>VLOOKUP(F2573,Table!$A$2:$C$121,3,0)</f>
        <v>6</v>
      </c>
      <c r="J2573" s="17" t="s">
        <v>12026</v>
      </c>
      <c r="K2573" s="25" t="str">
        <f>LEFT(J2573,MIN(FIND({0,1,2,3,4,5,6,7,8,9},ASC(J2573)&amp;1234567890))-1)</f>
        <v>In</v>
      </c>
      <c r="L2573" s="25">
        <f t="shared" si="81"/>
        <v>5</v>
      </c>
      <c r="M2573" s="25">
        <f>VLOOKUP(K2573,Table!$A$2:$C$121,2,0)</f>
        <v>13</v>
      </c>
      <c r="N2573" s="26">
        <f>VLOOKUP(K2573,Table!$A$2:$C$121,3,0)</f>
        <v>5</v>
      </c>
      <c r="O2573" s="13" t="str">
        <f>VLOOKUP(A2573,Table!$U$1:$V$230,2,0)</f>
        <v>Orthorhombic</v>
      </c>
      <c r="P2573" s="1"/>
    </row>
    <row r="2574" spans="1:16">
      <c r="A2574" s="12">
        <v>63</v>
      </c>
      <c r="B2574" s="12">
        <v>631175</v>
      </c>
      <c r="C2574" s="12" t="s">
        <v>3015</v>
      </c>
      <c r="D2574" s="12" t="s">
        <v>3223</v>
      </c>
      <c r="E2574" s="17" t="s">
        <v>11542</v>
      </c>
      <c r="F2574" s="25" t="str">
        <f>LEFT(E2574,MIN(FIND({0,1,2,3,4,5,6,7,8,9},ASC(E2574)&amp;1234567890))-1)</f>
        <v>Er</v>
      </c>
      <c r="G2574" s="25">
        <f t="shared" si="80"/>
        <v>1</v>
      </c>
      <c r="H2574" s="25">
        <f>VLOOKUP(F2574,Table!$A$2:$C$121,2,0)</f>
        <v>3</v>
      </c>
      <c r="I2574" s="26">
        <f>VLOOKUP(F2574,Table!$A$2:$C$121,3,0)</f>
        <v>6</v>
      </c>
      <c r="J2574" s="17" t="s">
        <v>36</v>
      </c>
      <c r="K2574" s="25" t="str">
        <f>LEFT(J2574,MIN(FIND({0,1,2,3,4,5,6,7,8,9},ASC(J2574)&amp;1234567890))-1)</f>
        <v>Te</v>
      </c>
      <c r="L2574" s="25">
        <f t="shared" si="81"/>
        <v>3</v>
      </c>
      <c r="M2574" s="25">
        <f>VLOOKUP(K2574,Table!$A$2:$C$121,2,0)</f>
        <v>16</v>
      </c>
      <c r="N2574" s="26">
        <f>VLOOKUP(K2574,Table!$A$2:$C$121,3,0)</f>
        <v>5</v>
      </c>
      <c r="O2574" s="13" t="str">
        <f>VLOOKUP(A2574,Table!$U$1:$V$230,2,0)</f>
        <v>Orthorhombic</v>
      </c>
      <c r="P2574" s="1"/>
    </row>
    <row r="2575" spans="1:16">
      <c r="A2575" s="12">
        <v>63</v>
      </c>
      <c r="B2575" s="12">
        <v>631202</v>
      </c>
      <c r="C2575" s="12" t="s">
        <v>3015</v>
      </c>
      <c r="D2575" s="12" t="s">
        <v>3224</v>
      </c>
      <c r="E2575" s="17" t="s">
        <v>11982</v>
      </c>
      <c r="F2575" s="25" t="str">
        <f>LEFT(E2575,MIN(FIND({0,1,2,3,4,5,6,7,8,9},ASC(E2575)&amp;1234567890))-1)</f>
        <v>Er</v>
      </c>
      <c r="G2575" s="25">
        <f t="shared" si="80"/>
        <v>3</v>
      </c>
      <c r="H2575" s="25">
        <f>VLOOKUP(F2575,Table!$A$2:$C$121,2,0)</f>
        <v>3</v>
      </c>
      <c r="I2575" s="26">
        <f>VLOOKUP(F2575,Table!$A$2:$C$121,3,0)</f>
        <v>6</v>
      </c>
      <c r="J2575" s="17" t="s">
        <v>12082</v>
      </c>
      <c r="K2575" s="25" t="str">
        <f>LEFT(J2575,MIN(FIND({0,1,2,3,4,5,6,7,8,9},ASC(J2575)&amp;1234567890))-1)</f>
        <v>Tl</v>
      </c>
      <c r="L2575" s="25">
        <f t="shared" si="81"/>
        <v>5</v>
      </c>
      <c r="M2575" s="25">
        <f>VLOOKUP(K2575,Table!$A$2:$C$121,2,0)</f>
        <v>13</v>
      </c>
      <c r="N2575" s="26">
        <f>VLOOKUP(K2575,Table!$A$2:$C$121,3,0)</f>
        <v>6</v>
      </c>
      <c r="O2575" s="13" t="str">
        <f>VLOOKUP(A2575,Table!$U$1:$V$230,2,0)</f>
        <v>Orthorhombic</v>
      </c>
      <c r="P2575" s="1"/>
    </row>
    <row r="2576" spans="1:16">
      <c r="A2576" s="12">
        <v>63</v>
      </c>
      <c r="B2576" s="12">
        <v>631522</v>
      </c>
      <c r="C2576" s="12" t="s">
        <v>3015</v>
      </c>
      <c r="D2576" s="12" t="s">
        <v>3225</v>
      </c>
      <c r="E2576" s="17" t="s">
        <v>428</v>
      </c>
      <c r="F2576" s="25" t="str">
        <f>LEFT(E2576,MIN(FIND({0,1,2,3,4,5,6,7,8,9},ASC(E2576)&amp;1234567890))-1)</f>
        <v>Eu</v>
      </c>
      <c r="G2576" s="25">
        <f t="shared" si="80"/>
        <v>1</v>
      </c>
      <c r="H2576" s="25">
        <f>VLOOKUP(F2576,Table!$A$2:$C$121,2,0)</f>
        <v>3</v>
      </c>
      <c r="I2576" s="26">
        <f>VLOOKUP(F2576,Table!$A$2:$C$121,3,0)</f>
        <v>6</v>
      </c>
      <c r="J2576" s="17" t="s">
        <v>541</v>
      </c>
      <c r="K2576" s="25" t="str">
        <f>LEFT(J2576,MIN(FIND({0,1,2,3,4,5,6,7,8,9},ASC(J2576)&amp;1234567890))-1)</f>
        <v>Pd</v>
      </c>
      <c r="L2576" s="25">
        <f t="shared" si="81"/>
        <v>1</v>
      </c>
      <c r="M2576" s="25">
        <f>VLOOKUP(K2576,Table!$A$2:$C$121,2,0)</f>
        <v>10</v>
      </c>
      <c r="N2576" s="26">
        <f>VLOOKUP(K2576,Table!$A$2:$C$121,3,0)</f>
        <v>5</v>
      </c>
      <c r="O2576" s="13" t="str">
        <f>VLOOKUP(A2576,Table!$U$1:$V$230,2,0)</f>
        <v>Orthorhombic</v>
      </c>
      <c r="P2576" s="1"/>
    </row>
    <row r="2577" spans="1:16">
      <c r="A2577" s="12">
        <v>63</v>
      </c>
      <c r="B2577" s="12">
        <v>634152</v>
      </c>
      <c r="C2577" s="12" t="s">
        <v>3015</v>
      </c>
      <c r="D2577" s="12" t="s">
        <v>3226</v>
      </c>
      <c r="E2577" s="17" t="s">
        <v>11819</v>
      </c>
      <c r="F2577" s="25" t="str">
        <f>LEFT(E2577,MIN(FIND({0,1,2,3,4,5,6,7,8,9},ASC(E2577)&amp;1234567890))-1)</f>
        <v>Zr</v>
      </c>
      <c r="G2577" s="25">
        <f t="shared" si="80"/>
        <v>3</v>
      </c>
      <c r="H2577" s="25">
        <f>VLOOKUP(F2577,Table!$A$2:$C$121,2,0)</f>
        <v>4</v>
      </c>
      <c r="I2577" s="26">
        <f>VLOOKUP(F2577,Table!$A$2:$C$121,3,0)</f>
        <v>5</v>
      </c>
      <c r="J2577" s="17" t="s">
        <v>33</v>
      </c>
      <c r="K2577" s="25" t="str">
        <f>LEFT(J2577,MIN(FIND({0,1,2,3,4,5,6,7,8,9},ASC(J2577)&amp;1234567890))-1)</f>
        <v>Fe</v>
      </c>
      <c r="L2577" s="25">
        <f t="shared" si="81"/>
        <v>1</v>
      </c>
      <c r="M2577" s="25">
        <f>VLOOKUP(K2577,Table!$A$2:$C$121,2,0)</f>
        <v>8</v>
      </c>
      <c r="N2577" s="26">
        <f>VLOOKUP(K2577,Table!$A$2:$C$121,3,0)</f>
        <v>4</v>
      </c>
      <c r="O2577" s="13" t="str">
        <f>VLOOKUP(A2577,Table!$U$1:$V$230,2,0)</f>
        <v>Orthorhombic</v>
      </c>
      <c r="P2577" s="1"/>
    </row>
    <row r="2578" spans="1:16">
      <c r="A2578" s="12">
        <v>63</v>
      </c>
      <c r="B2578" s="12">
        <v>634206</v>
      </c>
      <c r="C2578" s="12" t="s">
        <v>3015</v>
      </c>
      <c r="D2578" s="12" t="s">
        <v>3227</v>
      </c>
      <c r="E2578" s="17" t="s">
        <v>366</v>
      </c>
      <c r="F2578" s="25" t="str">
        <f>LEFT(E2578,MIN(FIND({0,1,2,3,4,5,6,7,8,9},ASC(E2578)&amp;1234567890))-1)</f>
        <v>Ga</v>
      </c>
      <c r="G2578" s="25">
        <f t="shared" si="80"/>
        <v>1</v>
      </c>
      <c r="H2578" s="25">
        <f>VLOOKUP(F2578,Table!$A$2:$C$121,2,0)</f>
        <v>13</v>
      </c>
      <c r="I2578" s="26">
        <f>VLOOKUP(F2578,Table!$A$2:$C$121,3,0)</f>
        <v>4</v>
      </c>
      <c r="J2578" s="17" t="s">
        <v>11306</v>
      </c>
      <c r="K2578" s="25" t="str">
        <f>LEFT(J2578,MIN(FIND({0,1,2,3,4,5,6,7,8,9},ASC(J2578)&amp;1234567890))-1)</f>
        <v>Gd</v>
      </c>
      <c r="L2578" s="25">
        <f t="shared" si="81"/>
        <v>1</v>
      </c>
      <c r="M2578" s="25">
        <f>VLOOKUP(K2578,Table!$A$2:$C$121,2,0)</f>
        <v>3</v>
      </c>
      <c r="N2578" s="26">
        <f>VLOOKUP(K2578,Table!$A$2:$C$121,3,0)</f>
        <v>6</v>
      </c>
      <c r="O2578" s="13" t="str">
        <f>VLOOKUP(A2578,Table!$U$1:$V$230,2,0)</f>
        <v>Orthorhombic</v>
      </c>
      <c r="P2578" s="1"/>
    </row>
    <row r="2579" spans="1:16">
      <c r="A2579" s="12">
        <v>63</v>
      </c>
      <c r="B2579" s="12">
        <v>634211</v>
      </c>
      <c r="C2579" s="12" t="s">
        <v>3015</v>
      </c>
      <c r="D2579" s="12" t="s">
        <v>3228</v>
      </c>
      <c r="E2579" s="17" t="s">
        <v>11306</v>
      </c>
      <c r="F2579" s="25" t="str">
        <f>LEFT(E2579,MIN(FIND({0,1,2,3,4,5,6,7,8,9},ASC(E2579)&amp;1234567890))-1)</f>
        <v>Gd</v>
      </c>
      <c r="G2579" s="25">
        <f t="shared" si="80"/>
        <v>1</v>
      </c>
      <c r="H2579" s="25">
        <f>VLOOKUP(F2579,Table!$A$2:$C$121,2,0)</f>
        <v>3</v>
      </c>
      <c r="I2579" s="26">
        <f>VLOOKUP(F2579,Table!$A$2:$C$121,3,0)</f>
        <v>6</v>
      </c>
      <c r="J2579" s="17" t="s">
        <v>366</v>
      </c>
      <c r="K2579" s="25" t="str">
        <f>LEFT(J2579,MIN(FIND({0,1,2,3,4,5,6,7,8,9},ASC(J2579)&amp;1234567890))-1)</f>
        <v>Ga</v>
      </c>
      <c r="L2579" s="25">
        <f t="shared" si="81"/>
        <v>1</v>
      </c>
      <c r="M2579" s="25">
        <f>VLOOKUP(K2579,Table!$A$2:$C$121,2,0)</f>
        <v>13</v>
      </c>
      <c r="N2579" s="26">
        <f>VLOOKUP(K2579,Table!$A$2:$C$121,3,0)</f>
        <v>4</v>
      </c>
      <c r="O2579" s="13" t="str">
        <f>VLOOKUP(A2579,Table!$U$1:$V$230,2,0)</f>
        <v>Orthorhombic</v>
      </c>
      <c r="P2579" s="1"/>
    </row>
    <row r="2580" spans="1:16">
      <c r="A2580" s="12">
        <v>63</v>
      </c>
      <c r="B2580" s="12">
        <v>634353</v>
      </c>
      <c r="C2580" s="12" t="s">
        <v>3015</v>
      </c>
      <c r="D2580" s="12" t="s">
        <v>3229</v>
      </c>
      <c r="E2580" s="17" t="s">
        <v>587</v>
      </c>
      <c r="F2580" s="25" t="str">
        <f>LEFT(E2580,MIN(FIND({0,1,2,3,4,5,6,7,8,9},ASC(E2580)&amp;1234567890))-1)</f>
        <v>Ho</v>
      </c>
      <c r="G2580" s="25">
        <f t="shared" si="80"/>
        <v>1</v>
      </c>
      <c r="H2580" s="25">
        <f>VLOOKUP(F2580,Table!$A$2:$C$121,2,0)</f>
        <v>3</v>
      </c>
      <c r="I2580" s="26">
        <f>VLOOKUP(F2580,Table!$A$2:$C$121,3,0)</f>
        <v>6</v>
      </c>
      <c r="J2580" s="17" t="s">
        <v>366</v>
      </c>
      <c r="K2580" s="25" t="str">
        <f>LEFT(J2580,MIN(FIND({0,1,2,3,4,5,6,7,8,9},ASC(J2580)&amp;1234567890))-1)</f>
        <v>Ga</v>
      </c>
      <c r="L2580" s="25">
        <f t="shared" si="81"/>
        <v>1</v>
      </c>
      <c r="M2580" s="25">
        <f>VLOOKUP(K2580,Table!$A$2:$C$121,2,0)</f>
        <v>13</v>
      </c>
      <c r="N2580" s="26">
        <f>VLOOKUP(K2580,Table!$A$2:$C$121,3,0)</f>
        <v>4</v>
      </c>
      <c r="O2580" s="13" t="str">
        <f>VLOOKUP(A2580,Table!$U$1:$V$230,2,0)</f>
        <v>Orthorhombic</v>
      </c>
      <c r="P2580" s="1"/>
    </row>
    <row r="2581" spans="1:16">
      <c r="A2581" s="12">
        <v>63</v>
      </c>
      <c r="B2581" s="12">
        <v>634476</v>
      </c>
      <c r="C2581" s="12" t="s">
        <v>3015</v>
      </c>
      <c r="D2581" s="12" t="s">
        <v>3230</v>
      </c>
      <c r="E2581" s="17" t="s">
        <v>46</v>
      </c>
      <c r="F2581" s="25" t="str">
        <f>LEFT(E2581,MIN(FIND({0,1,2,3,4,5,6,7,8,9},ASC(E2581)&amp;1234567890))-1)</f>
        <v>La</v>
      </c>
      <c r="G2581" s="25">
        <f t="shared" si="80"/>
        <v>1</v>
      </c>
      <c r="H2581" s="25">
        <f>VLOOKUP(F2581,Table!$A$2:$C$121,2,0)</f>
        <v>3</v>
      </c>
      <c r="I2581" s="26">
        <f>VLOOKUP(F2581,Table!$A$2:$C$121,3,0)</f>
        <v>6</v>
      </c>
      <c r="J2581" s="17" t="s">
        <v>366</v>
      </c>
      <c r="K2581" s="25" t="str">
        <f>LEFT(J2581,MIN(FIND({0,1,2,3,4,5,6,7,8,9},ASC(J2581)&amp;1234567890))-1)</f>
        <v>Ga</v>
      </c>
      <c r="L2581" s="25">
        <f t="shared" si="81"/>
        <v>1</v>
      </c>
      <c r="M2581" s="25">
        <f>VLOOKUP(K2581,Table!$A$2:$C$121,2,0)</f>
        <v>13</v>
      </c>
      <c r="N2581" s="26">
        <f>VLOOKUP(K2581,Table!$A$2:$C$121,3,0)</f>
        <v>4</v>
      </c>
      <c r="O2581" s="13" t="str">
        <f>VLOOKUP(A2581,Table!$U$1:$V$230,2,0)</f>
        <v>Orthorhombic</v>
      </c>
      <c r="P2581" s="1"/>
    </row>
    <row r="2582" spans="1:16">
      <c r="A2582" s="12">
        <v>63</v>
      </c>
      <c r="B2582" s="12">
        <v>634550</v>
      </c>
      <c r="C2582" s="12" t="s">
        <v>3015</v>
      </c>
      <c r="D2582" s="12" t="s">
        <v>3231</v>
      </c>
      <c r="E2582" s="17" t="s">
        <v>11335</v>
      </c>
      <c r="F2582" s="25" t="str">
        <f>LEFT(E2582,MIN(FIND({0,1,2,3,4,5,6,7,8,9},ASC(E2582)&amp;1234567890))-1)</f>
        <v>Lu</v>
      </c>
      <c r="G2582" s="25">
        <f t="shared" si="80"/>
        <v>1</v>
      </c>
      <c r="H2582" s="25">
        <f>VLOOKUP(F2582,Table!$A$2:$C$121,2,0)</f>
        <v>3</v>
      </c>
      <c r="I2582" s="26">
        <f>VLOOKUP(F2582,Table!$A$2:$C$121,3,0)</f>
        <v>6</v>
      </c>
      <c r="J2582" s="17" t="s">
        <v>366</v>
      </c>
      <c r="K2582" s="25" t="str">
        <f>LEFT(J2582,MIN(FIND({0,1,2,3,4,5,6,7,8,9},ASC(J2582)&amp;1234567890))-1)</f>
        <v>Ga</v>
      </c>
      <c r="L2582" s="25">
        <f t="shared" si="81"/>
        <v>1</v>
      </c>
      <c r="M2582" s="25">
        <f>VLOOKUP(K2582,Table!$A$2:$C$121,2,0)</f>
        <v>13</v>
      </c>
      <c r="N2582" s="26">
        <f>VLOOKUP(K2582,Table!$A$2:$C$121,3,0)</f>
        <v>4</v>
      </c>
      <c r="O2582" s="13" t="str">
        <f>VLOOKUP(A2582,Table!$U$1:$V$230,2,0)</f>
        <v>Orthorhombic</v>
      </c>
      <c r="P2582" s="1"/>
    </row>
    <row r="2583" spans="1:16">
      <c r="A2583" s="12">
        <v>63</v>
      </c>
      <c r="B2583" s="12">
        <v>634616</v>
      </c>
      <c r="C2583" s="12" t="s">
        <v>3015</v>
      </c>
      <c r="D2583" s="12" t="s">
        <v>3232</v>
      </c>
      <c r="E2583" s="17" t="s">
        <v>355</v>
      </c>
      <c r="F2583" s="25" t="str">
        <f>LEFT(E2583,MIN(FIND({0,1,2,3,4,5,6,7,8,9},ASC(E2583)&amp;1234567890))-1)</f>
        <v>Mn</v>
      </c>
      <c r="G2583" s="25">
        <f t="shared" si="80"/>
        <v>1</v>
      </c>
      <c r="H2583" s="25">
        <f>VLOOKUP(F2583,Table!$A$2:$C$121,2,0)</f>
        <v>7</v>
      </c>
      <c r="I2583" s="26">
        <f>VLOOKUP(F2583,Table!$A$2:$C$121,3,0)</f>
        <v>4</v>
      </c>
      <c r="J2583" s="17" t="s">
        <v>12085</v>
      </c>
      <c r="K2583" s="25" t="str">
        <f>LEFT(J2583,MIN(FIND({0,1,2,3,4,5,6,7,8,9},ASC(J2583)&amp;1234567890))-1)</f>
        <v>Ga</v>
      </c>
      <c r="L2583" s="25">
        <f t="shared" si="81"/>
        <v>5.8</v>
      </c>
      <c r="M2583" s="25">
        <f>VLOOKUP(K2583,Table!$A$2:$C$121,2,0)</f>
        <v>13</v>
      </c>
      <c r="N2583" s="26">
        <f>VLOOKUP(K2583,Table!$A$2:$C$121,3,0)</f>
        <v>4</v>
      </c>
      <c r="O2583" s="13" t="str">
        <f>VLOOKUP(A2583,Table!$U$1:$V$230,2,0)</f>
        <v>Orthorhombic</v>
      </c>
      <c r="P2583" s="1"/>
    </row>
    <row r="2584" spans="1:16">
      <c r="A2584" s="12">
        <v>63</v>
      </c>
      <c r="B2584" s="12">
        <v>634620</v>
      </c>
      <c r="C2584" s="12" t="s">
        <v>3015</v>
      </c>
      <c r="D2584" s="12" t="s">
        <v>3233</v>
      </c>
      <c r="E2584" s="17" t="s">
        <v>355</v>
      </c>
      <c r="F2584" s="25" t="str">
        <f>LEFT(E2584,MIN(FIND({0,1,2,3,4,5,6,7,8,9},ASC(E2584)&amp;1234567890))-1)</f>
        <v>Mn</v>
      </c>
      <c r="G2584" s="25">
        <f t="shared" si="80"/>
        <v>1</v>
      </c>
      <c r="H2584" s="25">
        <f>VLOOKUP(F2584,Table!$A$2:$C$121,2,0)</f>
        <v>7</v>
      </c>
      <c r="I2584" s="26">
        <f>VLOOKUP(F2584,Table!$A$2:$C$121,3,0)</f>
        <v>4</v>
      </c>
      <c r="J2584" s="17" t="s">
        <v>12086</v>
      </c>
      <c r="K2584" s="25" t="str">
        <f>LEFT(J2584,MIN(FIND({0,1,2,3,4,5,6,7,8,9},ASC(J2584)&amp;1234567890))-1)</f>
        <v>Ga</v>
      </c>
      <c r="L2584" s="25">
        <f t="shared" si="81"/>
        <v>6</v>
      </c>
      <c r="M2584" s="25">
        <f>VLOOKUP(K2584,Table!$A$2:$C$121,2,0)</f>
        <v>13</v>
      </c>
      <c r="N2584" s="26">
        <f>VLOOKUP(K2584,Table!$A$2:$C$121,3,0)</f>
        <v>4</v>
      </c>
      <c r="O2584" s="13" t="str">
        <f>VLOOKUP(A2584,Table!$U$1:$V$230,2,0)</f>
        <v>Orthorhombic</v>
      </c>
      <c r="P2584" s="1"/>
    </row>
    <row r="2585" spans="1:16">
      <c r="A2585" s="12">
        <v>63</v>
      </c>
      <c r="B2585" s="12">
        <v>634796</v>
      </c>
      <c r="C2585" s="12" t="s">
        <v>3015</v>
      </c>
      <c r="D2585" s="12" t="s">
        <v>3234</v>
      </c>
      <c r="E2585" s="17" t="s">
        <v>615</v>
      </c>
      <c r="F2585" s="25" t="str">
        <f>LEFT(E2585,MIN(FIND({0,1,2,3,4,5,6,7,8,9},ASC(E2585)&amp;1234567890))-1)</f>
        <v>Nd</v>
      </c>
      <c r="G2585" s="25">
        <f t="shared" si="80"/>
        <v>1</v>
      </c>
      <c r="H2585" s="25">
        <f>VLOOKUP(F2585,Table!$A$2:$C$121,2,0)</f>
        <v>3</v>
      </c>
      <c r="I2585" s="26">
        <f>VLOOKUP(F2585,Table!$A$2:$C$121,3,0)</f>
        <v>6</v>
      </c>
      <c r="J2585" s="17" t="s">
        <v>366</v>
      </c>
      <c r="K2585" s="25" t="str">
        <f>LEFT(J2585,MIN(FIND({0,1,2,3,4,5,6,7,8,9},ASC(J2585)&amp;1234567890))-1)</f>
        <v>Ga</v>
      </c>
      <c r="L2585" s="25">
        <f t="shared" si="81"/>
        <v>1</v>
      </c>
      <c r="M2585" s="25">
        <f>VLOOKUP(K2585,Table!$A$2:$C$121,2,0)</f>
        <v>13</v>
      </c>
      <c r="N2585" s="26">
        <f>VLOOKUP(K2585,Table!$A$2:$C$121,3,0)</f>
        <v>4</v>
      </c>
      <c r="O2585" s="13" t="str">
        <f>VLOOKUP(A2585,Table!$U$1:$V$230,2,0)</f>
        <v>Orthorhombic</v>
      </c>
      <c r="P2585" s="1"/>
    </row>
    <row r="2586" spans="1:16">
      <c r="A2586" s="12">
        <v>63</v>
      </c>
      <c r="B2586" s="12">
        <v>635104</v>
      </c>
      <c r="C2586" s="12" t="s">
        <v>3015</v>
      </c>
      <c r="D2586" s="12" t="s">
        <v>3235</v>
      </c>
      <c r="E2586" s="17" t="s">
        <v>11332</v>
      </c>
      <c r="F2586" s="25" t="str">
        <f>LEFT(E2586,MIN(FIND({0,1,2,3,4,5,6,7,8,9},ASC(E2586)&amp;1234567890))-1)</f>
        <v>Pr</v>
      </c>
      <c r="G2586" s="25">
        <f t="shared" si="80"/>
        <v>1</v>
      </c>
      <c r="H2586" s="25">
        <f>VLOOKUP(F2586,Table!$A$2:$C$121,2,0)</f>
        <v>3</v>
      </c>
      <c r="I2586" s="26">
        <f>VLOOKUP(F2586,Table!$A$2:$C$121,3,0)</f>
        <v>6</v>
      </c>
      <c r="J2586" s="17" t="s">
        <v>366</v>
      </c>
      <c r="K2586" s="25" t="str">
        <f>LEFT(J2586,MIN(FIND({0,1,2,3,4,5,6,7,8,9},ASC(J2586)&amp;1234567890))-1)</f>
        <v>Ga</v>
      </c>
      <c r="L2586" s="25">
        <f t="shared" si="81"/>
        <v>1</v>
      </c>
      <c r="M2586" s="25">
        <f>VLOOKUP(K2586,Table!$A$2:$C$121,2,0)</f>
        <v>13</v>
      </c>
      <c r="N2586" s="26">
        <f>VLOOKUP(K2586,Table!$A$2:$C$121,3,0)</f>
        <v>4</v>
      </c>
      <c r="O2586" s="13" t="str">
        <f>VLOOKUP(A2586,Table!$U$1:$V$230,2,0)</f>
        <v>Orthorhombic</v>
      </c>
      <c r="P2586" s="1"/>
    </row>
    <row r="2587" spans="1:16">
      <c r="A2587" s="12">
        <v>63</v>
      </c>
      <c r="B2587" s="12">
        <v>635334</v>
      </c>
      <c r="C2587" s="12" t="s">
        <v>3015</v>
      </c>
      <c r="D2587" s="12" t="s">
        <v>3236</v>
      </c>
      <c r="E2587" s="17" t="s">
        <v>11874</v>
      </c>
      <c r="F2587" s="25" t="str">
        <f>LEFT(E2587,MIN(FIND({0,1,2,3,4,5,6,7,8,9},ASC(E2587)&amp;1234567890))-1)</f>
        <v>Sc</v>
      </c>
      <c r="G2587" s="25">
        <f t="shared" si="80"/>
        <v>1</v>
      </c>
      <c r="H2587" s="25">
        <f>VLOOKUP(F2587,Table!$A$2:$C$121,2,0)</f>
        <v>3</v>
      </c>
      <c r="I2587" s="26">
        <f>VLOOKUP(F2587,Table!$A$2:$C$121,3,0)</f>
        <v>4</v>
      </c>
      <c r="J2587" s="17" t="s">
        <v>366</v>
      </c>
      <c r="K2587" s="25" t="str">
        <f>LEFT(J2587,MIN(FIND({0,1,2,3,4,5,6,7,8,9},ASC(J2587)&amp;1234567890))-1)</f>
        <v>Ga</v>
      </c>
      <c r="L2587" s="25">
        <f t="shared" si="81"/>
        <v>1</v>
      </c>
      <c r="M2587" s="25">
        <f>VLOOKUP(K2587,Table!$A$2:$C$121,2,0)</f>
        <v>13</v>
      </c>
      <c r="N2587" s="26">
        <f>VLOOKUP(K2587,Table!$A$2:$C$121,3,0)</f>
        <v>4</v>
      </c>
      <c r="O2587" s="13" t="str">
        <f>VLOOKUP(A2587,Table!$U$1:$V$230,2,0)</f>
        <v>Orthorhombic</v>
      </c>
      <c r="P2587" s="1"/>
    </row>
    <row r="2588" spans="1:16">
      <c r="A2588" s="12">
        <v>63</v>
      </c>
      <c r="B2588" s="12">
        <v>635424</v>
      </c>
      <c r="C2588" s="12" t="s">
        <v>3015</v>
      </c>
      <c r="D2588" s="12" t="s">
        <v>3237</v>
      </c>
      <c r="E2588" s="17" t="s">
        <v>590</v>
      </c>
      <c r="F2588" s="25" t="str">
        <f>LEFT(E2588,MIN(FIND({0,1,2,3,4,5,6,7,8,9},ASC(E2588)&amp;1234567890))-1)</f>
        <v>Sm</v>
      </c>
      <c r="G2588" s="25">
        <f t="shared" si="80"/>
        <v>1</v>
      </c>
      <c r="H2588" s="25">
        <f>VLOOKUP(F2588,Table!$A$2:$C$121,2,0)</f>
        <v>3</v>
      </c>
      <c r="I2588" s="26">
        <f>VLOOKUP(F2588,Table!$A$2:$C$121,3,0)</f>
        <v>6</v>
      </c>
      <c r="J2588" s="17" t="s">
        <v>366</v>
      </c>
      <c r="K2588" s="25" t="str">
        <f>LEFT(J2588,MIN(FIND({0,1,2,3,4,5,6,7,8,9},ASC(J2588)&amp;1234567890))-1)</f>
        <v>Ga</v>
      </c>
      <c r="L2588" s="25">
        <f t="shared" si="81"/>
        <v>1</v>
      </c>
      <c r="M2588" s="25">
        <f>VLOOKUP(K2588,Table!$A$2:$C$121,2,0)</f>
        <v>13</v>
      </c>
      <c r="N2588" s="26">
        <f>VLOOKUP(K2588,Table!$A$2:$C$121,3,0)</f>
        <v>4</v>
      </c>
      <c r="O2588" s="13" t="str">
        <f>VLOOKUP(A2588,Table!$U$1:$V$230,2,0)</f>
        <v>Orthorhombic</v>
      </c>
      <c r="P2588" s="1"/>
    </row>
    <row r="2589" spans="1:16">
      <c r="A2589" s="12">
        <v>63</v>
      </c>
      <c r="B2589" s="12">
        <v>635492</v>
      </c>
      <c r="C2589" s="12" t="s">
        <v>3015</v>
      </c>
      <c r="D2589" s="12" t="s">
        <v>3238</v>
      </c>
      <c r="E2589" s="17" t="s">
        <v>11313</v>
      </c>
      <c r="F2589" s="25" t="str">
        <f>LEFT(E2589,MIN(FIND({0,1,2,3,4,5,6,7,8,9},ASC(E2589)&amp;1234567890))-1)</f>
        <v>Tb</v>
      </c>
      <c r="G2589" s="25">
        <f t="shared" si="80"/>
        <v>1</v>
      </c>
      <c r="H2589" s="25">
        <f>VLOOKUP(F2589,Table!$A$2:$C$121,2,0)</f>
        <v>3</v>
      </c>
      <c r="I2589" s="26">
        <f>VLOOKUP(F2589,Table!$A$2:$C$121,3,0)</f>
        <v>6</v>
      </c>
      <c r="J2589" s="17" t="s">
        <v>366</v>
      </c>
      <c r="K2589" s="25" t="str">
        <f>LEFT(J2589,MIN(FIND({0,1,2,3,4,5,6,7,8,9},ASC(J2589)&amp;1234567890))-1)</f>
        <v>Ga</v>
      </c>
      <c r="L2589" s="25">
        <f t="shared" si="81"/>
        <v>1</v>
      </c>
      <c r="M2589" s="25">
        <f>VLOOKUP(K2589,Table!$A$2:$C$121,2,0)</f>
        <v>13</v>
      </c>
      <c r="N2589" s="26">
        <f>VLOOKUP(K2589,Table!$A$2:$C$121,3,0)</f>
        <v>4</v>
      </c>
      <c r="O2589" s="13" t="str">
        <f>VLOOKUP(A2589,Table!$U$1:$V$230,2,0)</f>
        <v>Orthorhombic</v>
      </c>
      <c r="P2589" s="1"/>
    </row>
    <row r="2590" spans="1:16">
      <c r="A2590" s="12">
        <v>63</v>
      </c>
      <c r="B2590" s="12">
        <v>635577</v>
      </c>
      <c r="C2590" s="12" t="s">
        <v>3015</v>
      </c>
      <c r="D2590" s="12" t="s">
        <v>3239</v>
      </c>
      <c r="E2590" s="17" t="s">
        <v>11334</v>
      </c>
      <c r="F2590" s="25" t="str">
        <f>LEFT(E2590,MIN(FIND({0,1,2,3,4,5,6,7,8,9},ASC(E2590)&amp;1234567890))-1)</f>
        <v>Tm</v>
      </c>
      <c r="G2590" s="25">
        <f t="shared" si="80"/>
        <v>1</v>
      </c>
      <c r="H2590" s="25">
        <f>VLOOKUP(F2590,Table!$A$2:$C$121,2,0)</f>
        <v>3</v>
      </c>
      <c r="I2590" s="26">
        <f>VLOOKUP(F2590,Table!$A$2:$C$121,3,0)</f>
        <v>6</v>
      </c>
      <c r="J2590" s="17" t="s">
        <v>366</v>
      </c>
      <c r="K2590" s="25" t="str">
        <f>LEFT(J2590,MIN(FIND({0,1,2,3,4,5,6,7,8,9},ASC(J2590)&amp;1234567890))-1)</f>
        <v>Ga</v>
      </c>
      <c r="L2590" s="25">
        <f t="shared" si="81"/>
        <v>1</v>
      </c>
      <c r="M2590" s="25">
        <f>VLOOKUP(K2590,Table!$A$2:$C$121,2,0)</f>
        <v>13</v>
      </c>
      <c r="N2590" s="26">
        <f>VLOOKUP(K2590,Table!$A$2:$C$121,3,0)</f>
        <v>4</v>
      </c>
      <c r="O2590" s="13" t="str">
        <f>VLOOKUP(A2590,Table!$U$1:$V$230,2,0)</f>
        <v>Orthorhombic</v>
      </c>
      <c r="P2590" s="1"/>
    </row>
    <row r="2591" spans="1:16">
      <c r="A2591" s="12">
        <v>63</v>
      </c>
      <c r="B2591" s="12">
        <v>635654</v>
      </c>
      <c r="C2591" s="12" t="s">
        <v>3015</v>
      </c>
      <c r="D2591" s="12" t="s">
        <v>3240</v>
      </c>
      <c r="E2591" s="17" t="s">
        <v>11336</v>
      </c>
      <c r="F2591" s="25" t="str">
        <f>LEFT(E2591,MIN(FIND({0,1,2,3,4,5,6,7,8,9},ASC(E2591)&amp;1234567890))-1)</f>
        <v>Y</v>
      </c>
      <c r="G2591" s="25">
        <f t="shared" si="80"/>
        <v>1</v>
      </c>
      <c r="H2591" s="25">
        <f>VLOOKUP(F2591,Table!$A$2:$C$121,2,0)</f>
        <v>3</v>
      </c>
      <c r="I2591" s="26">
        <f>VLOOKUP(F2591,Table!$A$2:$C$121,3,0)</f>
        <v>5</v>
      </c>
      <c r="J2591" s="17" t="s">
        <v>366</v>
      </c>
      <c r="K2591" s="25" t="str">
        <f>LEFT(J2591,MIN(FIND({0,1,2,3,4,5,6,7,8,9},ASC(J2591)&amp;1234567890))-1)</f>
        <v>Ga</v>
      </c>
      <c r="L2591" s="25">
        <f t="shared" si="81"/>
        <v>1</v>
      </c>
      <c r="M2591" s="25">
        <f>VLOOKUP(K2591,Table!$A$2:$C$121,2,0)</f>
        <v>13</v>
      </c>
      <c r="N2591" s="26">
        <f>VLOOKUP(K2591,Table!$A$2:$C$121,3,0)</f>
        <v>4</v>
      </c>
      <c r="O2591" s="13" t="str">
        <f>VLOOKUP(A2591,Table!$U$1:$V$230,2,0)</f>
        <v>Orthorhombic</v>
      </c>
      <c r="P2591" s="1"/>
    </row>
    <row r="2592" spans="1:16">
      <c r="A2592" s="12">
        <v>63</v>
      </c>
      <c r="B2592" s="12">
        <v>635697</v>
      </c>
      <c r="C2592" s="12" t="s">
        <v>3015</v>
      </c>
      <c r="D2592" s="12" t="s">
        <v>3241</v>
      </c>
      <c r="E2592" s="17" t="s">
        <v>11819</v>
      </c>
      <c r="F2592" s="25" t="str">
        <f>LEFT(E2592,MIN(FIND({0,1,2,3,4,5,6,7,8,9},ASC(E2592)&amp;1234567890))-1)</f>
        <v>Zr</v>
      </c>
      <c r="G2592" s="25">
        <f t="shared" si="80"/>
        <v>3</v>
      </c>
      <c r="H2592" s="25">
        <f>VLOOKUP(F2592,Table!$A$2:$C$121,2,0)</f>
        <v>4</v>
      </c>
      <c r="I2592" s="26">
        <f>VLOOKUP(F2592,Table!$A$2:$C$121,3,0)</f>
        <v>5</v>
      </c>
      <c r="J2592" s="17" t="s">
        <v>425</v>
      </c>
      <c r="K2592" s="25" t="str">
        <f>LEFT(J2592,MIN(FIND({0,1,2,3,4,5,6,7,8,9},ASC(J2592)&amp;1234567890))-1)</f>
        <v>Ga</v>
      </c>
      <c r="L2592" s="25">
        <f t="shared" si="81"/>
        <v>5</v>
      </c>
      <c r="M2592" s="25">
        <f>VLOOKUP(K2592,Table!$A$2:$C$121,2,0)</f>
        <v>13</v>
      </c>
      <c r="N2592" s="26">
        <f>VLOOKUP(K2592,Table!$A$2:$C$121,3,0)</f>
        <v>4</v>
      </c>
      <c r="O2592" s="13" t="str">
        <f>VLOOKUP(A2592,Table!$U$1:$V$230,2,0)</f>
        <v>Orthorhombic</v>
      </c>
      <c r="P2592" s="1"/>
    </row>
    <row r="2593" spans="1:16">
      <c r="A2593" s="12">
        <v>63</v>
      </c>
      <c r="B2593" s="12">
        <v>635717</v>
      </c>
      <c r="C2593" s="12" t="s">
        <v>3015</v>
      </c>
      <c r="D2593" s="12" t="s">
        <v>3242</v>
      </c>
      <c r="E2593" s="17" t="s">
        <v>11306</v>
      </c>
      <c r="F2593" s="25" t="str">
        <f>LEFT(E2593,MIN(FIND({0,1,2,3,4,5,6,7,8,9},ASC(E2593)&amp;1234567890))-1)</f>
        <v>Gd</v>
      </c>
      <c r="G2593" s="25">
        <f t="shared" si="80"/>
        <v>1</v>
      </c>
      <c r="H2593" s="25">
        <f>VLOOKUP(F2593,Table!$A$2:$C$121,2,0)</f>
        <v>3</v>
      </c>
      <c r="I2593" s="26">
        <f>VLOOKUP(F2593,Table!$A$2:$C$121,3,0)</f>
        <v>6</v>
      </c>
      <c r="J2593" s="17" t="s">
        <v>544</v>
      </c>
      <c r="K2593" s="25" t="str">
        <f>LEFT(J2593,MIN(FIND({0,1,2,3,4,5,6,7,8,9},ASC(J2593)&amp;1234567890))-1)</f>
        <v>Ge</v>
      </c>
      <c r="L2593" s="25">
        <f t="shared" si="81"/>
        <v>1</v>
      </c>
      <c r="M2593" s="25">
        <f>VLOOKUP(K2593,Table!$A$2:$C$121,2,0)</f>
        <v>14</v>
      </c>
      <c r="N2593" s="26">
        <f>VLOOKUP(K2593,Table!$A$2:$C$121,3,0)</f>
        <v>4</v>
      </c>
      <c r="O2593" s="13" t="str">
        <f>VLOOKUP(A2593,Table!$U$1:$V$230,2,0)</f>
        <v>Orthorhombic</v>
      </c>
      <c r="P2593" s="1"/>
    </row>
    <row r="2594" spans="1:16">
      <c r="A2594" s="12">
        <v>63</v>
      </c>
      <c r="B2594" s="12">
        <v>635824</v>
      </c>
      <c r="C2594" s="12" t="s">
        <v>3015</v>
      </c>
      <c r="D2594" s="12" t="s">
        <v>3243</v>
      </c>
      <c r="E2594" s="17" t="s">
        <v>11589</v>
      </c>
      <c r="F2594" s="25" t="str">
        <f>LEFT(E2594,MIN(FIND({0,1,2,3,4,5,6,7,8,9},ASC(E2594)&amp;1234567890))-1)</f>
        <v>Gd</v>
      </c>
      <c r="G2594" s="25">
        <f t="shared" si="80"/>
        <v>3</v>
      </c>
      <c r="H2594" s="25">
        <f>VLOOKUP(F2594,Table!$A$2:$C$121,2,0)</f>
        <v>3</v>
      </c>
      <c r="I2594" s="26">
        <f>VLOOKUP(F2594,Table!$A$2:$C$121,3,0)</f>
        <v>6</v>
      </c>
      <c r="J2594" s="17" t="s">
        <v>12026</v>
      </c>
      <c r="K2594" s="25" t="str">
        <f>LEFT(J2594,MIN(FIND({0,1,2,3,4,5,6,7,8,9},ASC(J2594)&amp;1234567890))-1)</f>
        <v>In</v>
      </c>
      <c r="L2594" s="25">
        <f t="shared" si="81"/>
        <v>5</v>
      </c>
      <c r="M2594" s="25">
        <f>VLOOKUP(K2594,Table!$A$2:$C$121,2,0)</f>
        <v>13</v>
      </c>
      <c r="N2594" s="26">
        <f>VLOOKUP(K2594,Table!$A$2:$C$121,3,0)</f>
        <v>5</v>
      </c>
      <c r="O2594" s="13" t="str">
        <f>VLOOKUP(A2594,Table!$U$1:$V$230,2,0)</f>
        <v>Orthorhombic</v>
      </c>
      <c r="P2594" s="1"/>
    </row>
    <row r="2595" spans="1:16">
      <c r="A2595" s="12">
        <v>63</v>
      </c>
      <c r="B2595" s="12">
        <v>636457</v>
      </c>
      <c r="C2595" s="12" t="s">
        <v>3015</v>
      </c>
      <c r="D2595" s="12" t="s">
        <v>3244</v>
      </c>
      <c r="E2595" s="17" t="s">
        <v>11306</v>
      </c>
      <c r="F2595" s="25" t="str">
        <f>LEFT(E2595,MIN(FIND({0,1,2,3,4,5,6,7,8,9},ASC(E2595)&amp;1234567890))-1)</f>
        <v>Gd</v>
      </c>
      <c r="G2595" s="25">
        <f t="shared" si="80"/>
        <v>1</v>
      </c>
      <c r="H2595" s="25">
        <f>VLOOKUP(F2595,Table!$A$2:$C$121,2,0)</f>
        <v>3</v>
      </c>
      <c r="I2595" s="26">
        <f>VLOOKUP(F2595,Table!$A$2:$C$121,3,0)</f>
        <v>6</v>
      </c>
      <c r="J2595" s="17" t="s">
        <v>11550</v>
      </c>
      <c r="K2595" s="25" t="str">
        <f>LEFT(J2595,MIN(FIND({0,1,2,3,4,5,6,7,8,9},ASC(J2595)&amp;1234567890))-1)</f>
        <v>Sn</v>
      </c>
      <c r="L2595" s="25">
        <f t="shared" si="81"/>
        <v>2</v>
      </c>
      <c r="M2595" s="25">
        <f>VLOOKUP(K2595,Table!$A$2:$C$121,2,0)</f>
        <v>14</v>
      </c>
      <c r="N2595" s="26">
        <f>VLOOKUP(K2595,Table!$A$2:$C$121,3,0)</f>
        <v>5</v>
      </c>
      <c r="O2595" s="13" t="str">
        <f>VLOOKUP(A2595,Table!$U$1:$V$230,2,0)</f>
        <v>Orthorhombic</v>
      </c>
      <c r="P2595" s="1"/>
    </row>
    <row r="2596" spans="1:16">
      <c r="A2596" s="12">
        <v>63</v>
      </c>
      <c r="B2596" s="12">
        <v>636467</v>
      </c>
      <c r="C2596" s="12" t="s">
        <v>3015</v>
      </c>
      <c r="D2596" s="12" t="s">
        <v>3245</v>
      </c>
      <c r="E2596" s="17" t="s">
        <v>11306</v>
      </c>
      <c r="F2596" s="25" t="str">
        <f>LEFT(E2596,MIN(FIND({0,1,2,3,4,5,6,7,8,9},ASC(E2596)&amp;1234567890))-1)</f>
        <v>Gd</v>
      </c>
      <c r="G2596" s="25">
        <f t="shared" si="80"/>
        <v>1</v>
      </c>
      <c r="H2596" s="25">
        <f>VLOOKUP(F2596,Table!$A$2:$C$121,2,0)</f>
        <v>3</v>
      </c>
      <c r="I2596" s="26">
        <f>VLOOKUP(F2596,Table!$A$2:$C$121,3,0)</f>
        <v>6</v>
      </c>
      <c r="J2596" s="17" t="s">
        <v>36</v>
      </c>
      <c r="K2596" s="25" t="str">
        <f>LEFT(J2596,MIN(FIND({0,1,2,3,4,5,6,7,8,9},ASC(J2596)&amp;1234567890))-1)</f>
        <v>Te</v>
      </c>
      <c r="L2596" s="25">
        <f t="shared" si="81"/>
        <v>3</v>
      </c>
      <c r="M2596" s="25">
        <f>VLOOKUP(K2596,Table!$A$2:$C$121,2,0)</f>
        <v>16</v>
      </c>
      <c r="N2596" s="26">
        <f>VLOOKUP(K2596,Table!$A$2:$C$121,3,0)</f>
        <v>5</v>
      </c>
      <c r="O2596" s="13" t="str">
        <f>VLOOKUP(A2596,Table!$U$1:$V$230,2,0)</f>
        <v>Orthorhombic</v>
      </c>
      <c r="P2596" s="1"/>
    </row>
    <row r="2597" spans="1:16">
      <c r="A2597" s="12">
        <v>63</v>
      </c>
      <c r="B2597" s="12">
        <v>636468</v>
      </c>
      <c r="C2597" s="12" t="s">
        <v>3015</v>
      </c>
      <c r="D2597" s="12" t="s">
        <v>3246</v>
      </c>
      <c r="E2597" s="17" t="s">
        <v>11395</v>
      </c>
      <c r="F2597" s="25" t="str">
        <f>LEFT(E2597,MIN(FIND({0,1,2,3,4,5,6,7,8,9},ASC(E2597)&amp;1234567890))-1)</f>
        <v>Gd</v>
      </c>
      <c r="G2597" s="25">
        <f t="shared" si="80"/>
        <v>2</v>
      </c>
      <c r="H2597" s="25">
        <f>VLOOKUP(F2597,Table!$A$2:$C$121,2,0)</f>
        <v>3</v>
      </c>
      <c r="I2597" s="26">
        <f>VLOOKUP(F2597,Table!$A$2:$C$121,3,0)</f>
        <v>6</v>
      </c>
      <c r="J2597" s="17" t="s">
        <v>11429</v>
      </c>
      <c r="K2597" s="25" t="str">
        <f>LEFT(J2597,MIN(FIND({0,1,2,3,4,5,6,7,8,9},ASC(J2597)&amp;1234567890))-1)</f>
        <v>Te</v>
      </c>
      <c r="L2597" s="25">
        <f t="shared" si="81"/>
        <v>5</v>
      </c>
      <c r="M2597" s="25">
        <f>VLOOKUP(K2597,Table!$A$2:$C$121,2,0)</f>
        <v>16</v>
      </c>
      <c r="N2597" s="26">
        <f>VLOOKUP(K2597,Table!$A$2:$C$121,3,0)</f>
        <v>5</v>
      </c>
      <c r="O2597" s="13" t="str">
        <f>VLOOKUP(A2597,Table!$U$1:$V$230,2,0)</f>
        <v>Orthorhombic</v>
      </c>
      <c r="P2597" s="1"/>
    </row>
    <row r="2598" spans="1:16">
      <c r="A2598" s="12">
        <v>63</v>
      </c>
      <c r="B2598" s="12">
        <v>636488</v>
      </c>
      <c r="C2598" s="12" t="s">
        <v>3015</v>
      </c>
      <c r="D2598" s="12" t="s">
        <v>3247</v>
      </c>
      <c r="E2598" s="17" t="s">
        <v>11589</v>
      </c>
      <c r="F2598" s="25" t="str">
        <f>LEFT(E2598,MIN(FIND({0,1,2,3,4,5,6,7,8,9},ASC(E2598)&amp;1234567890))-1)</f>
        <v>Gd</v>
      </c>
      <c r="G2598" s="25">
        <f t="shared" si="80"/>
        <v>3</v>
      </c>
      <c r="H2598" s="25">
        <f>VLOOKUP(F2598,Table!$A$2:$C$121,2,0)</f>
        <v>3</v>
      </c>
      <c r="I2598" s="26">
        <f>VLOOKUP(F2598,Table!$A$2:$C$121,3,0)</f>
        <v>6</v>
      </c>
      <c r="J2598" s="17" t="s">
        <v>12082</v>
      </c>
      <c r="K2598" s="25" t="str">
        <f>LEFT(J2598,MIN(FIND({0,1,2,3,4,5,6,7,8,9},ASC(J2598)&amp;1234567890))-1)</f>
        <v>Tl</v>
      </c>
      <c r="L2598" s="25">
        <f t="shared" si="81"/>
        <v>5</v>
      </c>
      <c r="M2598" s="25">
        <f>VLOOKUP(K2598,Table!$A$2:$C$121,2,0)</f>
        <v>13</v>
      </c>
      <c r="N2598" s="26">
        <f>VLOOKUP(K2598,Table!$A$2:$C$121,3,0)</f>
        <v>6</v>
      </c>
      <c r="O2598" s="13" t="str">
        <f>VLOOKUP(A2598,Table!$U$1:$V$230,2,0)</f>
        <v>Orthorhombic</v>
      </c>
      <c r="P2598" s="1"/>
    </row>
    <row r="2599" spans="1:16">
      <c r="A2599" s="12">
        <v>63</v>
      </c>
      <c r="B2599" s="12">
        <v>637570</v>
      </c>
      <c r="C2599" s="12" t="s">
        <v>3015</v>
      </c>
      <c r="D2599" s="12" t="s">
        <v>3248</v>
      </c>
      <c r="E2599" s="17" t="s">
        <v>544</v>
      </c>
      <c r="F2599" s="25" t="str">
        <f>LEFT(E2599,MIN(FIND({0,1,2,3,4,5,6,7,8,9},ASC(E2599)&amp;1234567890))-1)</f>
        <v>Ge</v>
      </c>
      <c r="G2599" s="25">
        <f t="shared" si="80"/>
        <v>1</v>
      </c>
      <c r="H2599" s="25">
        <f>VLOOKUP(F2599,Table!$A$2:$C$121,2,0)</f>
        <v>14</v>
      </c>
      <c r="I2599" s="26">
        <f>VLOOKUP(F2599,Table!$A$2:$C$121,3,0)</f>
        <v>4</v>
      </c>
      <c r="J2599" s="17" t="s">
        <v>11332</v>
      </c>
      <c r="K2599" s="25" t="str">
        <f>LEFT(J2599,MIN(FIND({0,1,2,3,4,5,6,7,8,9},ASC(J2599)&amp;1234567890))-1)</f>
        <v>Pr</v>
      </c>
      <c r="L2599" s="25">
        <f t="shared" si="81"/>
        <v>1</v>
      </c>
      <c r="M2599" s="25">
        <f>VLOOKUP(K2599,Table!$A$2:$C$121,2,0)</f>
        <v>3</v>
      </c>
      <c r="N2599" s="26">
        <f>VLOOKUP(K2599,Table!$A$2:$C$121,3,0)</f>
        <v>6</v>
      </c>
      <c r="O2599" s="13" t="str">
        <f>VLOOKUP(A2599,Table!$U$1:$V$230,2,0)</f>
        <v>Orthorhombic</v>
      </c>
      <c r="P2599" s="1"/>
    </row>
    <row r="2600" spans="1:16">
      <c r="A2600" s="12">
        <v>63</v>
      </c>
      <c r="B2600" s="12">
        <v>637924</v>
      </c>
      <c r="C2600" s="12" t="s">
        <v>3015</v>
      </c>
      <c r="D2600" s="12" t="s">
        <v>3249</v>
      </c>
      <c r="E2600" s="17" t="s">
        <v>590</v>
      </c>
      <c r="F2600" s="25" t="str">
        <f>LEFT(E2600,MIN(FIND({0,1,2,3,4,5,6,7,8,9},ASC(E2600)&amp;1234567890))-1)</f>
        <v>Sm</v>
      </c>
      <c r="G2600" s="25">
        <f t="shared" si="80"/>
        <v>1</v>
      </c>
      <c r="H2600" s="25">
        <f>VLOOKUP(F2600,Table!$A$2:$C$121,2,0)</f>
        <v>3</v>
      </c>
      <c r="I2600" s="26">
        <f>VLOOKUP(F2600,Table!$A$2:$C$121,3,0)</f>
        <v>6</v>
      </c>
      <c r="J2600" s="17" t="s">
        <v>544</v>
      </c>
      <c r="K2600" s="25" t="str">
        <f>LEFT(J2600,MIN(FIND({0,1,2,3,4,5,6,7,8,9},ASC(J2600)&amp;1234567890))-1)</f>
        <v>Ge</v>
      </c>
      <c r="L2600" s="25">
        <f t="shared" si="81"/>
        <v>1</v>
      </c>
      <c r="M2600" s="25">
        <f>VLOOKUP(K2600,Table!$A$2:$C$121,2,0)</f>
        <v>14</v>
      </c>
      <c r="N2600" s="26">
        <f>VLOOKUP(K2600,Table!$A$2:$C$121,3,0)</f>
        <v>4</v>
      </c>
      <c r="O2600" s="13" t="str">
        <f>VLOOKUP(A2600,Table!$U$1:$V$230,2,0)</f>
        <v>Orthorhombic</v>
      </c>
      <c r="P2600" s="1"/>
    </row>
    <row r="2601" spans="1:16">
      <c r="A2601" s="12">
        <v>63</v>
      </c>
      <c r="B2601" s="12">
        <v>638062</v>
      </c>
      <c r="C2601" s="12" t="s">
        <v>3015</v>
      </c>
      <c r="D2601" s="12" t="s">
        <v>3250</v>
      </c>
      <c r="E2601" s="17" t="s">
        <v>11334</v>
      </c>
      <c r="F2601" s="25" t="str">
        <f>LEFT(E2601,MIN(FIND({0,1,2,3,4,5,6,7,8,9},ASC(E2601)&amp;1234567890))-1)</f>
        <v>Tm</v>
      </c>
      <c r="G2601" s="25">
        <f t="shared" si="80"/>
        <v>1</v>
      </c>
      <c r="H2601" s="25">
        <f>VLOOKUP(F2601,Table!$A$2:$C$121,2,0)</f>
        <v>3</v>
      </c>
      <c r="I2601" s="26">
        <f>VLOOKUP(F2601,Table!$A$2:$C$121,3,0)</f>
        <v>6</v>
      </c>
      <c r="J2601" s="17" t="s">
        <v>11461</v>
      </c>
      <c r="K2601" s="25" t="str">
        <f>LEFT(J2601,MIN(FIND({0,1,2,3,4,5,6,7,8,9},ASC(J2601)&amp;1234567890))-1)</f>
        <v>Ge</v>
      </c>
      <c r="L2601" s="25">
        <f t="shared" si="81"/>
        <v>2</v>
      </c>
      <c r="M2601" s="25">
        <f>VLOOKUP(K2601,Table!$A$2:$C$121,2,0)</f>
        <v>14</v>
      </c>
      <c r="N2601" s="26">
        <f>VLOOKUP(K2601,Table!$A$2:$C$121,3,0)</f>
        <v>4</v>
      </c>
      <c r="O2601" s="13" t="str">
        <f>VLOOKUP(A2601,Table!$U$1:$V$230,2,0)</f>
        <v>Orthorhombic</v>
      </c>
      <c r="P2601" s="1"/>
    </row>
    <row r="2602" spans="1:16">
      <c r="A2602" s="12">
        <v>63</v>
      </c>
      <c r="B2602" s="12">
        <v>638068</v>
      </c>
      <c r="C2602" s="12" t="s">
        <v>3015</v>
      </c>
      <c r="D2602" s="12" t="s">
        <v>3251</v>
      </c>
      <c r="E2602" s="17" t="s">
        <v>11334</v>
      </c>
      <c r="F2602" s="25" t="str">
        <f>LEFT(E2602,MIN(FIND({0,1,2,3,4,5,6,7,8,9},ASC(E2602)&amp;1234567890))-1)</f>
        <v>Tm</v>
      </c>
      <c r="G2602" s="25">
        <f t="shared" si="80"/>
        <v>1</v>
      </c>
      <c r="H2602" s="25">
        <f>VLOOKUP(F2602,Table!$A$2:$C$121,2,0)</f>
        <v>3</v>
      </c>
      <c r="I2602" s="26">
        <f>VLOOKUP(F2602,Table!$A$2:$C$121,3,0)</f>
        <v>6</v>
      </c>
      <c r="J2602" s="17" t="s">
        <v>544</v>
      </c>
      <c r="K2602" s="25" t="str">
        <f>LEFT(J2602,MIN(FIND({0,1,2,3,4,5,6,7,8,9},ASC(J2602)&amp;1234567890))-1)</f>
        <v>Ge</v>
      </c>
      <c r="L2602" s="25">
        <f t="shared" si="81"/>
        <v>1</v>
      </c>
      <c r="M2602" s="25">
        <f>VLOOKUP(K2602,Table!$A$2:$C$121,2,0)</f>
        <v>14</v>
      </c>
      <c r="N2602" s="26">
        <f>VLOOKUP(K2602,Table!$A$2:$C$121,3,0)</f>
        <v>4</v>
      </c>
      <c r="O2602" s="13" t="str">
        <f>VLOOKUP(A2602,Table!$U$1:$V$230,2,0)</f>
        <v>Orthorhombic</v>
      </c>
      <c r="P2602" s="1"/>
    </row>
    <row r="2603" spans="1:16">
      <c r="A2603" s="12">
        <v>63</v>
      </c>
      <c r="B2603" s="12">
        <v>638689</v>
      </c>
      <c r="C2603" s="12" t="s">
        <v>3015</v>
      </c>
      <c r="D2603" s="12" t="s">
        <v>3252</v>
      </c>
      <c r="E2603" s="17" t="s">
        <v>426</v>
      </c>
      <c r="F2603" s="25" t="str">
        <f>LEFT(E2603,MIN(FIND({0,1,2,3,4,5,6,7,8,9},ASC(E2603)&amp;1234567890))-1)</f>
        <v>Hf</v>
      </c>
      <c r="G2603" s="25">
        <f t="shared" si="80"/>
        <v>1</v>
      </c>
      <c r="H2603" s="25">
        <f>VLOOKUP(F2603,Table!$A$2:$C$121,2,0)</f>
        <v>4</v>
      </c>
      <c r="I2603" s="26">
        <f>VLOOKUP(F2603,Table!$A$2:$C$121,3,0)</f>
        <v>6</v>
      </c>
      <c r="J2603" s="17" t="s">
        <v>66</v>
      </c>
      <c r="K2603" s="25" t="str">
        <f>LEFT(J2603,MIN(FIND({0,1,2,3,4,5,6,7,8,9},ASC(J2603)&amp;1234567890))-1)</f>
        <v>Ni</v>
      </c>
      <c r="L2603" s="25">
        <f t="shared" si="81"/>
        <v>1</v>
      </c>
      <c r="M2603" s="25">
        <f>VLOOKUP(K2603,Table!$A$2:$C$121,2,0)</f>
        <v>10</v>
      </c>
      <c r="N2603" s="26">
        <f>VLOOKUP(K2603,Table!$A$2:$C$121,3,0)</f>
        <v>4</v>
      </c>
      <c r="O2603" s="13" t="str">
        <f>VLOOKUP(A2603,Table!$U$1:$V$230,2,0)</f>
        <v>Orthorhombic</v>
      </c>
      <c r="P2603" s="1"/>
    </row>
    <row r="2604" spans="1:16">
      <c r="A2604" s="12">
        <v>63</v>
      </c>
      <c r="B2604" s="12">
        <v>638781</v>
      </c>
      <c r="C2604" s="12" t="s">
        <v>3015</v>
      </c>
      <c r="D2604" s="12" t="s">
        <v>3253</v>
      </c>
      <c r="E2604" s="17" t="s">
        <v>426</v>
      </c>
      <c r="F2604" s="25" t="str">
        <f>LEFT(E2604,MIN(FIND({0,1,2,3,4,5,6,7,8,9},ASC(E2604)&amp;1234567890))-1)</f>
        <v>Hf</v>
      </c>
      <c r="G2604" s="25">
        <f t="shared" si="80"/>
        <v>1</v>
      </c>
      <c r="H2604" s="25">
        <f>VLOOKUP(F2604,Table!$A$2:$C$121,2,0)</f>
        <v>4</v>
      </c>
      <c r="I2604" s="26">
        <f>VLOOKUP(F2604,Table!$A$2:$C$121,3,0)</f>
        <v>6</v>
      </c>
      <c r="J2604" s="17" t="s">
        <v>539</v>
      </c>
      <c r="K2604" s="25" t="str">
        <f>LEFT(J2604,MIN(FIND({0,1,2,3,4,5,6,7,8,9},ASC(J2604)&amp;1234567890))-1)</f>
        <v>Pt</v>
      </c>
      <c r="L2604" s="25">
        <f t="shared" si="81"/>
        <v>1</v>
      </c>
      <c r="M2604" s="25">
        <f>VLOOKUP(K2604,Table!$A$2:$C$121,2,0)</f>
        <v>10</v>
      </c>
      <c r="N2604" s="26">
        <f>VLOOKUP(K2604,Table!$A$2:$C$121,3,0)</f>
        <v>6</v>
      </c>
      <c r="O2604" s="13" t="str">
        <f>VLOOKUP(A2604,Table!$U$1:$V$230,2,0)</f>
        <v>Orthorhombic</v>
      </c>
      <c r="P2604" s="1"/>
    </row>
    <row r="2605" spans="1:16">
      <c r="A2605" s="12">
        <v>63</v>
      </c>
      <c r="B2605" s="12">
        <v>639331</v>
      </c>
      <c r="C2605" s="12" t="s">
        <v>3015</v>
      </c>
      <c r="D2605" s="12" t="s">
        <v>3254</v>
      </c>
      <c r="E2605" s="17" t="s">
        <v>11544</v>
      </c>
      <c r="F2605" s="25" t="str">
        <f>LEFT(E2605,MIN(FIND({0,1,2,3,4,5,6,7,8,9},ASC(E2605)&amp;1234567890))-1)</f>
        <v>Ho</v>
      </c>
      <c r="G2605" s="25">
        <f t="shared" si="80"/>
        <v>3</v>
      </c>
      <c r="H2605" s="25">
        <f>VLOOKUP(F2605,Table!$A$2:$C$121,2,0)</f>
        <v>3</v>
      </c>
      <c r="I2605" s="26">
        <f>VLOOKUP(F2605,Table!$A$2:$C$121,3,0)</f>
        <v>6</v>
      </c>
      <c r="J2605" s="17" t="s">
        <v>12026</v>
      </c>
      <c r="K2605" s="25" t="str">
        <f>LEFT(J2605,MIN(FIND({0,1,2,3,4,5,6,7,8,9},ASC(J2605)&amp;1234567890))-1)</f>
        <v>In</v>
      </c>
      <c r="L2605" s="25">
        <f t="shared" si="81"/>
        <v>5</v>
      </c>
      <c r="M2605" s="25">
        <f>VLOOKUP(K2605,Table!$A$2:$C$121,2,0)</f>
        <v>13</v>
      </c>
      <c r="N2605" s="26">
        <f>VLOOKUP(K2605,Table!$A$2:$C$121,3,0)</f>
        <v>5</v>
      </c>
      <c r="O2605" s="13" t="str">
        <f>VLOOKUP(A2605,Table!$U$1:$V$230,2,0)</f>
        <v>Orthorhombic</v>
      </c>
      <c r="P2605" s="1"/>
    </row>
    <row r="2606" spans="1:16">
      <c r="A2606" s="12">
        <v>63</v>
      </c>
      <c r="B2606" s="12">
        <v>639753</v>
      </c>
      <c r="C2606" s="12" t="s">
        <v>3015</v>
      </c>
      <c r="D2606" s="12" t="s">
        <v>3255</v>
      </c>
      <c r="E2606" s="17" t="s">
        <v>587</v>
      </c>
      <c r="F2606" s="25" t="str">
        <f>LEFT(E2606,MIN(FIND({0,1,2,3,4,5,6,7,8,9},ASC(E2606)&amp;1234567890))-1)</f>
        <v>Ho</v>
      </c>
      <c r="G2606" s="25">
        <f t="shared" si="80"/>
        <v>1</v>
      </c>
      <c r="H2606" s="25">
        <f>VLOOKUP(F2606,Table!$A$2:$C$121,2,0)</f>
        <v>3</v>
      </c>
      <c r="I2606" s="26">
        <f>VLOOKUP(F2606,Table!$A$2:$C$121,3,0)</f>
        <v>6</v>
      </c>
      <c r="J2606" s="17" t="s">
        <v>11550</v>
      </c>
      <c r="K2606" s="25" t="str">
        <f>LEFT(J2606,MIN(FIND({0,1,2,3,4,5,6,7,8,9},ASC(J2606)&amp;1234567890))-1)</f>
        <v>Sn</v>
      </c>
      <c r="L2606" s="25">
        <f t="shared" si="81"/>
        <v>2</v>
      </c>
      <c r="M2606" s="25">
        <f>VLOOKUP(K2606,Table!$A$2:$C$121,2,0)</f>
        <v>14</v>
      </c>
      <c r="N2606" s="26">
        <f>VLOOKUP(K2606,Table!$A$2:$C$121,3,0)</f>
        <v>5</v>
      </c>
      <c r="O2606" s="13" t="str">
        <f>VLOOKUP(A2606,Table!$U$1:$V$230,2,0)</f>
        <v>Orthorhombic</v>
      </c>
      <c r="P2606" s="1"/>
    </row>
    <row r="2607" spans="1:16">
      <c r="A2607" s="12">
        <v>63</v>
      </c>
      <c r="B2607" s="12">
        <v>639762</v>
      </c>
      <c r="C2607" s="12" t="s">
        <v>3015</v>
      </c>
      <c r="D2607" s="12" t="s">
        <v>3256</v>
      </c>
      <c r="E2607" s="17" t="s">
        <v>587</v>
      </c>
      <c r="F2607" s="25" t="str">
        <f>LEFT(E2607,MIN(FIND({0,1,2,3,4,5,6,7,8,9},ASC(E2607)&amp;1234567890))-1)</f>
        <v>Ho</v>
      </c>
      <c r="G2607" s="25">
        <f t="shared" si="80"/>
        <v>1</v>
      </c>
      <c r="H2607" s="25">
        <f>VLOOKUP(F2607,Table!$A$2:$C$121,2,0)</f>
        <v>3</v>
      </c>
      <c r="I2607" s="26">
        <f>VLOOKUP(F2607,Table!$A$2:$C$121,3,0)</f>
        <v>6</v>
      </c>
      <c r="J2607" s="17" t="s">
        <v>36</v>
      </c>
      <c r="K2607" s="25" t="str">
        <f>LEFT(J2607,MIN(FIND({0,1,2,3,4,5,6,7,8,9},ASC(J2607)&amp;1234567890))-1)</f>
        <v>Te</v>
      </c>
      <c r="L2607" s="25">
        <f t="shared" si="81"/>
        <v>3</v>
      </c>
      <c r="M2607" s="25">
        <f>VLOOKUP(K2607,Table!$A$2:$C$121,2,0)</f>
        <v>16</v>
      </c>
      <c r="N2607" s="26">
        <f>VLOOKUP(K2607,Table!$A$2:$C$121,3,0)</f>
        <v>5</v>
      </c>
      <c r="O2607" s="13" t="str">
        <f>VLOOKUP(A2607,Table!$U$1:$V$230,2,0)</f>
        <v>Orthorhombic</v>
      </c>
      <c r="P2607" s="1"/>
    </row>
    <row r="2608" spans="1:16">
      <c r="A2608" s="12">
        <v>63</v>
      </c>
      <c r="B2608" s="12">
        <v>639768</v>
      </c>
      <c r="C2608" s="12" t="s">
        <v>3015</v>
      </c>
      <c r="D2608" s="12" t="s">
        <v>3257</v>
      </c>
      <c r="E2608" s="17" t="s">
        <v>11314</v>
      </c>
      <c r="F2608" s="25" t="str">
        <f>LEFT(E2608,MIN(FIND({0,1,2,3,4,5,6,7,8,9},ASC(E2608)&amp;1234567890))-1)</f>
        <v>Ho</v>
      </c>
      <c r="G2608" s="25">
        <f t="shared" si="80"/>
        <v>2</v>
      </c>
      <c r="H2608" s="25">
        <f>VLOOKUP(F2608,Table!$A$2:$C$121,2,0)</f>
        <v>3</v>
      </c>
      <c r="I2608" s="26">
        <f>VLOOKUP(F2608,Table!$A$2:$C$121,3,0)</f>
        <v>6</v>
      </c>
      <c r="J2608" s="17" t="s">
        <v>11429</v>
      </c>
      <c r="K2608" s="25" t="str">
        <f>LEFT(J2608,MIN(FIND({0,1,2,3,4,5,6,7,8,9},ASC(J2608)&amp;1234567890))-1)</f>
        <v>Te</v>
      </c>
      <c r="L2608" s="25">
        <f t="shared" si="81"/>
        <v>5</v>
      </c>
      <c r="M2608" s="25">
        <f>VLOOKUP(K2608,Table!$A$2:$C$121,2,0)</f>
        <v>16</v>
      </c>
      <c r="N2608" s="26">
        <f>VLOOKUP(K2608,Table!$A$2:$C$121,3,0)</f>
        <v>5</v>
      </c>
      <c r="O2608" s="13" t="str">
        <f>VLOOKUP(A2608,Table!$U$1:$V$230,2,0)</f>
        <v>Orthorhombic</v>
      </c>
      <c r="P2608" s="1"/>
    </row>
    <row r="2609" spans="1:16">
      <c r="A2609" s="12">
        <v>63</v>
      </c>
      <c r="B2609" s="12">
        <v>639785</v>
      </c>
      <c r="C2609" s="12" t="s">
        <v>3015</v>
      </c>
      <c r="D2609" s="12" t="s">
        <v>3258</v>
      </c>
      <c r="E2609" s="17" t="s">
        <v>11544</v>
      </c>
      <c r="F2609" s="25" t="str">
        <f>LEFT(E2609,MIN(FIND({0,1,2,3,4,5,6,7,8,9},ASC(E2609)&amp;1234567890))-1)</f>
        <v>Ho</v>
      </c>
      <c r="G2609" s="25">
        <f t="shared" si="80"/>
        <v>3</v>
      </c>
      <c r="H2609" s="25">
        <f>VLOOKUP(F2609,Table!$A$2:$C$121,2,0)</f>
        <v>3</v>
      </c>
      <c r="I2609" s="26">
        <f>VLOOKUP(F2609,Table!$A$2:$C$121,3,0)</f>
        <v>6</v>
      </c>
      <c r="J2609" s="17" t="s">
        <v>12082</v>
      </c>
      <c r="K2609" s="25" t="str">
        <f>LEFT(J2609,MIN(FIND({0,1,2,3,4,5,6,7,8,9},ASC(J2609)&amp;1234567890))-1)</f>
        <v>Tl</v>
      </c>
      <c r="L2609" s="25">
        <f t="shared" si="81"/>
        <v>5</v>
      </c>
      <c r="M2609" s="25">
        <f>VLOOKUP(K2609,Table!$A$2:$C$121,2,0)</f>
        <v>13</v>
      </c>
      <c r="N2609" s="26">
        <f>VLOOKUP(K2609,Table!$A$2:$C$121,3,0)</f>
        <v>6</v>
      </c>
      <c r="O2609" s="13" t="str">
        <f>VLOOKUP(A2609,Table!$U$1:$V$230,2,0)</f>
        <v>Orthorhombic</v>
      </c>
      <c r="P2609" s="1"/>
    </row>
    <row r="2610" spans="1:16">
      <c r="A2610" s="12">
        <v>63</v>
      </c>
      <c r="B2610" s="12">
        <v>639846</v>
      </c>
      <c r="C2610" s="12" t="s">
        <v>3015</v>
      </c>
      <c r="D2610" s="12" t="s">
        <v>3259</v>
      </c>
      <c r="E2610" s="17" t="s">
        <v>12026</v>
      </c>
      <c r="F2610" s="25" t="str">
        <f>LEFT(E2610,MIN(FIND({0,1,2,3,4,5,6,7,8,9},ASC(E2610)&amp;1234567890))-1)</f>
        <v>In</v>
      </c>
      <c r="G2610" s="25">
        <f t="shared" si="80"/>
        <v>5</v>
      </c>
      <c r="H2610" s="25">
        <f>VLOOKUP(F2610,Table!$A$2:$C$121,2,0)</f>
        <v>13</v>
      </c>
      <c r="I2610" s="26">
        <f>VLOOKUP(F2610,Table!$A$2:$C$121,3,0)</f>
        <v>5</v>
      </c>
      <c r="J2610" s="17" t="s">
        <v>11999</v>
      </c>
      <c r="K2610" s="25" t="str">
        <f>LEFT(J2610,MIN(FIND({0,1,2,3,4,5,6,7,8,9},ASC(J2610)&amp;1234567890))-1)</f>
        <v>La</v>
      </c>
      <c r="L2610" s="25">
        <f t="shared" si="81"/>
        <v>3</v>
      </c>
      <c r="M2610" s="25">
        <f>VLOOKUP(K2610,Table!$A$2:$C$121,2,0)</f>
        <v>3</v>
      </c>
      <c r="N2610" s="26">
        <f>VLOOKUP(K2610,Table!$A$2:$C$121,3,0)</f>
        <v>6</v>
      </c>
      <c r="O2610" s="13" t="str">
        <f>VLOOKUP(A2610,Table!$U$1:$V$230,2,0)</f>
        <v>Orthorhombic</v>
      </c>
      <c r="P2610" s="1"/>
    </row>
    <row r="2611" spans="1:16">
      <c r="A2611" s="12">
        <v>63</v>
      </c>
      <c r="B2611" s="12">
        <v>640064</v>
      </c>
      <c r="C2611" s="12" t="s">
        <v>3015</v>
      </c>
      <c r="D2611" s="12" t="s">
        <v>3260</v>
      </c>
      <c r="E2611" s="17" t="s">
        <v>11576</v>
      </c>
      <c r="F2611" s="25" t="str">
        <f>LEFT(E2611,MIN(FIND({0,1,2,3,4,5,6,7,8,9},ASC(E2611)&amp;1234567890))-1)</f>
        <v>Nd</v>
      </c>
      <c r="G2611" s="25">
        <f t="shared" si="80"/>
        <v>3</v>
      </c>
      <c r="H2611" s="25">
        <f>VLOOKUP(F2611,Table!$A$2:$C$121,2,0)</f>
        <v>3</v>
      </c>
      <c r="I2611" s="26">
        <f>VLOOKUP(F2611,Table!$A$2:$C$121,3,0)</f>
        <v>6</v>
      </c>
      <c r="J2611" s="17" t="s">
        <v>12026</v>
      </c>
      <c r="K2611" s="25" t="str">
        <f>LEFT(J2611,MIN(FIND({0,1,2,3,4,5,6,7,8,9},ASC(J2611)&amp;1234567890))-1)</f>
        <v>In</v>
      </c>
      <c r="L2611" s="25">
        <f t="shared" si="81"/>
        <v>5</v>
      </c>
      <c r="M2611" s="25">
        <f>VLOOKUP(K2611,Table!$A$2:$C$121,2,0)</f>
        <v>13</v>
      </c>
      <c r="N2611" s="26">
        <f>VLOOKUP(K2611,Table!$A$2:$C$121,3,0)</f>
        <v>5</v>
      </c>
      <c r="O2611" s="13" t="str">
        <f>VLOOKUP(A2611,Table!$U$1:$V$230,2,0)</f>
        <v>Orthorhombic</v>
      </c>
      <c r="P2611" s="1"/>
    </row>
    <row r="2612" spans="1:16">
      <c r="A2612" s="12">
        <v>63</v>
      </c>
      <c r="B2612" s="12">
        <v>640272</v>
      </c>
      <c r="C2612" s="12" t="s">
        <v>3015</v>
      </c>
      <c r="D2612" s="12" t="s">
        <v>3261</v>
      </c>
      <c r="E2612" s="17" t="s">
        <v>12003</v>
      </c>
      <c r="F2612" s="25" t="str">
        <f>LEFT(E2612,MIN(FIND({0,1,2,3,4,5,6,7,8,9},ASC(E2612)&amp;1234567890))-1)</f>
        <v>Pr</v>
      </c>
      <c r="G2612" s="25">
        <f t="shared" si="80"/>
        <v>3</v>
      </c>
      <c r="H2612" s="25">
        <f>VLOOKUP(F2612,Table!$A$2:$C$121,2,0)</f>
        <v>3</v>
      </c>
      <c r="I2612" s="26">
        <f>VLOOKUP(F2612,Table!$A$2:$C$121,3,0)</f>
        <v>6</v>
      </c>
      <c r="J2612" s="17" t="s">
        <v>12026</v>
      </c>
      <c r="K2612" s="25" t="str">
        <f>LEFT(J2612,MIN(FIND({0,1,2,3,4,5,6,7,8,9},ASC(J2612)&amp;1234567890))-1)</f>
        <v>In</v>
      </c>
      <c r="L2612" s="25">
        <f t="shared" si="81"/>
        <v>5</v>
      </c>
      <c r="M2612" s="25">
        <f>VLOOKUP(K2612,Table!$A$2:$C$121,2,0)</f>
        <v>13</v>
      </c>
      <c r="N2612" s="26">
        <f>VLOOKUP(K2612,Table!$A$2:$C$121,3,0)</f>
        <v>5</v>
      </c>
      <c r="O2612" s="13" t="str">
        <f>VLOOKUP(A2612,Table!$U$1:$V$230,2,0)</f>
        <v>Orthorhombic</v>
      </c>
      <c r="P2612" s="1"/>
    </row>
    <row r="2613" spans="1:16">
      <c r="A2613" s="12">
        <v>63</v>
      </c>
      <c r="B2613" s="12">
        <v>640540</v>
      </c>
      <c r="C2613" s="12" t="s">
        <v>3015</v>
      </c>
      <c r="D2613" s="12" t="s">
        <v>3262</v>
      </c>
      <c r="E2613" s="17" t="s">
        <v>501</v>
      </c>
      <c r="F2613" s="25" t="str">
        <f>LEFT(E2613,MIN(FIND({0,1,2,3,4,5,6,7,8,9},ASC(E2613)&amp;1234567890))-1)</f>
        <v>Sm</v>
      </c>
      <c r="G2613" s="25">
        <f t="shared" si="80"/>
        <v>3</v>
      </c>
      <c r="H2613" s="25">
        <f>VLOOKUP(F2613,Table!$A$2:$C$121,2,0)</f>
        <v>3</v>
      </c>
      <c r="I2613" s="26">
        <f>VLOOKUP(F2613,Table!$A$2:$C$121,3,0)</f>
        <v>6</v>
      </c>
      <c r="J2613" s="17" t="s">
        <v>12026</v>
      </c>
      <c r="K2613" s="25" t="str">
        <f>LEFT(J2613,MIN(FIND({0,1,2,3,4,5,6,7,8,9},ASC(J2613)&amp;1234567890))-1)</f>
        <v>In</v>
      </c>
      <c r="L2613" s="25">
        <f t="shared" si="81"/>
        <v>5</v>
      </c>
      <c r="M2613" s="25">
        <f>VLOOKUP(K2613,Table!$A$2:$C$121,2,0)</f>
        <v>13</v>
      </c>
      <c r="N2613" s="26">
        <f>VLOOKUP(K2613,Table!$A$2:$C$121,3,0)</f>
        <v>5</v>
      </c>
      <c r="O2613" s="13" t="str">
        <f>VLOOKUP(A2613,Table!$U$1:$V$230,2,0)</f>
        <v>Orthorhombic</v>
      </c>
      <c r="P2613" s="1"/>
    </row>
    <row r="2614" spans="1:16">
      <c r="A2614" s="12">
        <v>63</v>
      </c>
      <c r="B2614" s="12">
        <v>640589</v>
      </c>
      <c r="C2614" s="12" t="s">
        <v>3015</v>
      </c>
      <c r="D2614" s="12" t="s">
        <v>3263</v>
      </c>
      <c r="E2614" s="17" t="s">
        <v>11545</v>
      </c>
      <c r="F2614" s="25" t="str">
        <f>LEFT(E2614,MIN(FIND({0,1,2,3,4,5,6,7,8,9},ASC(E2614)&amp;1234567890))-1)</f>
        <v>Tb</v>
      </c>
      <c r="G2614" s="25">
        <f t="shared" si="80"/>
        <v>3</v>
      </c>
      <c r="H2614" s="25">
        <f>VLOOKUP(F2614,Table!$A$2:$C$121,2,0)</f>
        <v>3</v>
      </c>
      <c r="I2614" s="26">
        <f>VLOOKUP(F2614,Table!$A$2:$C$121,3,0)</f>
        <v>6</v>
      </c>
      <c r="J2614" s="17" t="s">
        <v>12026</v>
      </c>
      <c r="K2614" s="25" t="str">
        <f>LEFT(J2614,MIN(FIND({0,1,2,3,4,5,6,7,8,9},ASC(J2614)&amp;1234567890))-1)</f>
        <v>In</v>
      </c>
      <c r="L2614" s="25">
        <f t="shared" si="81"/>
        <v>5</v>
      </c>
      <c r="M2614" s="25">
        <f>VLOOKUP(K2614,Table!$A$2:$C$121,2,0)</f>
        <v>13</v>
      </c>
      <c r="N2614" s="26">
        <f>VLOOKUP(K2614,Table!$A$2:$C$121,3,0)</f>
        <v>5</v>
      </c>
      <c r="O2614" s="13" t="str">
        <f>VLOOKUP(A2614,Table!$U$1:$V$230,2,0)</f>
        <v>Orthorhombic</v>
      </c>
      <c r="P2614" s="1"/>
    </row>
    <row r="2615" spans="1:16">
      <c r="A2615" s="12">
        <v>63</v>
      </c>
      <c r="B2615" s="12">
        <v>640691</v>
      </c>
      <c r="C2615" s="12" t="s">
        <v>3015</v>
      </c>
      <c r="D2615" s="12" t="s">
        <v>2968</v>
      </c>
      <c r="E2615" s="17" t="s">
        <v>77</v>
      </c>
      <c r="F2615" s="25" t="str">
        <f>LEFT(E2615,MIN(FIND({0,1,2,3,4,5,6,7,8,9},ASC(E2615)&amp;1234567890))-1)</f>
        <v>Y</v>
      </c>
      <c r="G2615" s="25">
        <f t="shared" si="80"/>
        <v>3</v>
      </c>
      <c r="H2615" s="25">
        <f>VLOOKUP(F2615,Table!$A$2:$C$121,2,0)</f>
        <v>3</v>
      </c>
      <c r="I2615" s="26">
        <f>VLOOKUP(F2615,Table!$A$2:$C$121,3,0)</f>
        <v>5</v>
      </c>
      <c r="J2615" s="17" t="s">
        <v>12026</v>
      </c>
      <c r="K2615" s="25" t="str">
        <f>LEFT(J2615,MIN(FIND({0,1,2,3,4,5,6,7,8,9},ASC(J2615)&amp;1234567890))-1)</f>
        <v>In</v>
      </c>
      <c r="L2615" s="25">
        <f t="shared" si="81"/>
        <v>5</v>
      </c>
      <c r="M2615" s="25">
        <f>VLOOKUP(K2615,Table!$A$2:$C$121,2,0)</f>
        <v>13</v>
      </c>
      <c r="N2615" s="26">
        <f>VLOOKUP(K2615,Table!$A$2:$C$121,3,0)</f>
        <v>5</v>
      </c>
      <c r="O2615" s="13" t="str">
        <f>VLOOKUP(A2615,Table!$U$1:$V$230,2,0)</f>
        <v>Orthorhombic</v>
      </c>
      <c r="P2615" s="1"/>
    </row>
    <row r="2616" spans="1:16">
      <c r="A2616" s="12">
        <v>63</v>
      </c>
      <c r="B2616" s="12">
        <v>641097</v>
      </c>
      <c r="C2616" s="12" t="s">
        <v>3015</v>
      </c>
      <c r="D2616" s="12" t="s">
        <v>3264</v>
      </c>
      <c r="E2616" s="17" t="s">
        <v>72</v>
      </c>
      <c r="F2616" s="25" t="str">
        <f>LEFT(E2616,MIN(FIND({0,1,2,3,4,5,6,7,8,9},ASC(E2616)&amp;1234567890))-1)</f>
        <v>Ir</v>
      </c>
      <c r="G2616" s="25">
        <f t="shared" si="80"/>
        <v>1</v>
      </c>
      <c r="H2616" s="25">
        <f>VLOOKUP(F2616,Table!$A$2:$C$121,2,0)</f>
        <v>9</v>
      </c>
      <c r="I2616" s="26">
        <f>VLOOKUP(F2616,Table!$A$2:$C$121,3,0)</f>
        <v>6</v>
      </c>
      <c r="J2616" s="17" t="s">
        <v>11363</v>
      </c>
      <c r="K2616" s="25" t="str">
        <f>LEFT(J2616,MIN(FIND({0,1,2,3,4,5,6,7,8,9},ASC(J2616)&amp;1234567890))-1)</f>
        <v>Th</v>
      </c>
      <c r="L2616" s="25">
        <f t="shared" si="81"/>
        <v>1</v>
      </c>
      <c r="M2616" s="25">
        <f>VLOOKUP(K2616,Table!$A$2:$C$121,2,0)</f>
        <v>3</v>
      </c>
      <c r="N2616" s="26">
        <f>VLOOKUP(K2616,Table!$A$2:$C$121,3,0)</f>
        <v>7</v>
      </c>
      <c r="O2616" s="13" t="str">
        <f>VLOOKUP(A2616,Table!$U$1:$V$230,2,0)</f>
        <v>Orthorhombic</v>
      </c>
      <c r="P2616" s="1"/>
    </row>
    <row r="2617" spans="1:16">
      <c r="A2617" s="12">
        <v>63</v>
      </c>
      <c r="B2617" s="12">
        <v>641489</v>
      </c>
      <c r="C2617" s="12" t="s">
        <v>3015</v>
      </c>
      <c r="D2617" s="12" t="s">
        <v>3265</v>
      </c>
      <c r="E2617" s="17" t="s">
        <v>46</v>
      </c>
      <c r="F2617" s="25" t="str">
        <f>LEFT(E2617,MIN(FIND({0,1,2,3,4,5,6,7,8,9},ASC(E2617)&amp;1234567890))-1)</f>
        <v>La</v>
      </c>
      <c r="G2617" s="25">
        <f t="shared" si="80"/>
        <v>1</v>
      </c>
      <c r="H2617" s="25">
        <f>VLOOKUP(F2617,Table!$A$2:$C$121,2,0)</f>
        <v>3</v>
      </c>
      <c r="I2617" s="26">
        <f>VLOOKUP(F2617,Table!$A$2:$C$121,3,0)</f>
        <v>6</v>
      </c>
      <c r="J2617" s="17" t="s">
        <v>66</v>
      </c>
      <c r="K2617" s="25" t="str">
        <f>LEFT(J2617,MIN(FIND({0,1,2,3,4,5,6,7,8,9},ASC(J2617)&amp;1234567890))-1)</f>
        <v>Ni</v>
      </c>
      <c r="L2617" s="25">
        <f t="shared" si="81"/>
        <v>1</v>
      </c>
      <c r="M2617" s="25">
        <f>VLOOKUP(K2617,Table!$A$2:$C$121,2,0)</f>
        <v>10</v>
      </c>
      <c r="N2617" s="26">
        <f>VLOOKUP(K2617,Table!$A$2:$C$121,3,0)</f>
        <v>4</v>
      </c>
      <c r="O2617" s="13" t="str">
        <f>VLOOKUP(A2617,Table!$U$1:$V$230,2,0)</f>
        <v>Orthorhombic</v>
      </c>
      <c r="P2617" s="1"/>
    </row>
    <row r="2618" spans="1:16">
      <c r="A2618" s="12">
        <v>63</v>
      </c>
      <c r="B2618" s="12">
        <v>641672</v>
      </c>
      <c r="C2618" s="12" t="s">
        <v>3015</v>
      </c>
      <c r="D2618" s="12" t="s">
        <v>3266</v>
      </c>
      <c r="E2618" s="17" t="s">
        <v>46</v>
      </c>
      <c r="F2618" s="25" t="str">
        <f>LEFT(E2618,MIN(FIND({0,1,2,3,4,5,6,7,8,9},ASC(E2618)&amp;1234567890))-1)</f>
        <v>La</v>
      </c>
      <c r="G2618" s="25">
        <f t="shared" si="80"/>
        <v>1</v>
      </c>
      <c r="H2618" s="25">
        <f>VLOOKUP(F2618,Table!$A$2:$C$121,2,0)</f>
        <v>3</v>
      </c>
      <c r="I2618" s="26">
        <f>VLOOKUP(F2618,Table!$A$2:$C$121,3,0)</f>
        <v>6</v>
      </c>
      <c r="J2618" s="17" t="s">
        <v>541</v>
      </c>
      <c r="K2618" s="25" t="str">
        <f>LEFT(J2618,MIN(FIND({0,1,2,3,4,5,6,7,8,9},ASC(J2618)&amp;1234567890))-1)</f>
        <v>Pd</v>
      </c>
      <c r="L2618" s="25">
        <f t="shared" si="81"/>
        <v>1</v>
      </c>
      <c r="M2618" s="25">
        <f>VLOOKUP(K2618,Table!$A$2:$C$121,2,0)</f>
        <v>10</v>
      </c>
      <c r="N2618" s="26">
        <f>VLOOKUP(K2618,Table!$A$2:$C$121,3,0)</f>
        <v>5</v>
      </c>
      <c r="O2618" s="13" t="str">
        <f>VLOOKUP(A2618,Table!$U$1:$V$230,2,0)</f>
        <v>Orthorhombic</v>
      </c>
      <c r="P2618" s="1"/>
    </row>
    <row r="2619" spans="1:16">
      <c r="A2619" s="12">
        <v>63</v>
      </c>
      <c r="B2619" s="12">
        <v>641688</v>
      </c>
      <c r="C2619" s="12" t="s">
        <v>3015</v>
      </c>
      <c r="D2619" s="12" t="s">
        <v>3267</v>
      </c>
      <c r="E2619" s="17" t="s">
        <v>46</v>
      </c>
      <c r="F2619" s="25" t="str">
        <f>LEFT(E2619,MIN(FIND({0,1,2,3,4,5,6,7,8,9},ASC(E2619)&amp;1234567890))-1)</f>
        <v>La</v>
      </c>
      <c r="G2619" s="25">
        <f t="shared" si="80"/>
        <v>1</v>
      </c>
      <c r="H2619" s="25">
        <f>VLOOKUP(F2619,Table!$A$2:$C$121,2,0)</f>
        <v>3</v>
      </c>
      <c r="I2619" s="26">
        <f>VLOOKUP(F2619,Table!$A$2:$C$121,3,0)</f>
        <v>6</v>
      </c>
      <c r="J2619" s="17" t="s">
        <v>539</v>
      </c>
      <c r="K2619" s="25" t="str">
        <f>LEFT(J2619,MIN(FIND({0,1,2,3,4,5,6,7,8,9},ASC(J2619)&amp;1234567890))-1)</f>
        <v>Pt</v>
      </c>
      <c r="L2619" s="25">
        <f t="shared" si="81"/>
        <v>1</v>
      </c>
      <c r="M2619" s="25">
        <f>VLOOKUP(K2619,Table!$A$2:$C$121,2,0)</f>
        <v>10</v>
      </c>
      <c r="N2619" s="26">
        <f>VLOOKUP(K2619,Table!$A$2:$C$121,3,0)</f>
        <v>6</v>
      </c>
      <c r="O2619" s="13" t="str">
        <f>VLOOKUP(A2619,Table!$U$1:$V$230,2,0)</f>
        <v>Orthorhombic</v>
      </c>
      <c r="P2619" s="1"/>
    </row>
    <row r="2620" spans="1:16">
      <c r="A2620" s="12">
        <v>63</v>
      </c>
      <c r="B2620" s="12">
        <v>641721</v>
      </c>
      <c r="C2620" s="12" t="s">
        <v>3015</v>
      </c>
      <c r="D2620" s="12" t="s">
        <v>3268</v>
      </c>
      <c r="E2620" s="17" t="s">
        <v>46</v>
      </c>
      <c r="F2620" s="25" t="str">
        <f>LEFT(E2620,MIN(FIND({0,1,2,3,4,5,6,7,8,9},ASC(E2620)&amp;1234567890))-1)</f>
        <v>La</v>
      </c>
      <c r="G2620" s="25">
        <f t="shared" si="80"/>
        <v>1</v>
      </c>
      <c r="H2620" s="25">
        <f>VLOOKUP(F2620,Table!$A$2:$C$121,2,0)</f>
        <v>3</v>
      </c>
      <c r="I2620" s="26">
        <f>VLOOKUP(F2620,Table!$A$2:$C$121,3,0)</f>
        <v>6</v>
      </c>
      <c r="J2620" s="17" t="s">
        <v>11294</v>
      </c>
      <c r="K2620" s="25" t="str">
        <f>LEFT(J2620,MIN(FIND({0,1,2,3,4,5,6,7,8,9},ASC(J2620)&amp;1234567890))-1)</f>
        <v>Rh</v>
      </c>
      <c r="L2620" s="25">
        <f t="shared" si="81"/>
        <v>1</v>
      </c>
      <c r="M2620" s="25">
        <f>VLOOKUP(K2620,Table!$A$2:$C$121,2,0)</f>
        <v>9</v>
      </c>
      <c r="N2620" s="26">
        <f>VLOOKUP(K2620,Table!$A$2:$C$121,3,0)</f>
        <v>5</v>
      </c>
      <c r="O2620" s="13" t="str">
        <f>VLOOKUP(A2620,Table!$U$1:$V$230,2,0)</f>
        <v>Orthorhombic</v>
      </c>
      <c r="P2620" s="1"/>
    </row>
    <row r="2621" spans="1:16">
      <c r="A2621" s="12">
        <v>63</v>
      </c>
      <c r="B2621" s="12">
        <v>641992</v>
      </c>
      <c r="C2621" s="12" t="s">
        <v>3015</v>
      </c>
      <c r="D2621" s="12" t="s">
        <v>3269</v>
      </c>
      <c r="E2621" s="17" t="s">
        <v>46</v>
      </c>
      <c r="F2621" s="25" t="str">
        <f>LEFT(E2621,MIN(FIND({0,1,2,3,4,5,6,7,8,9},ASC(E2621)&amp;1234567890))-1)</f>
        <v>La</v>
      </c>
      <c r="G2621" s="25">
        <f t="shared" si="80"/>
        <v>1</v>
      </c>
      <c r="H2621" s="25">
        <f>VLOOKUP(F2621,Table!$A$2:$C$121,2,0)</f>
        <v>3</v>
      </c>
      <c r="I2621" s="26">
        <f>VLOOKUP(F2621,Table!$A$2:$C$121,3,0)</f>
        <v>6</v>
      </c>
      <c r="J2621" s="17" t="s">
        <v>11291</v>
      </c>
      <c r="K2621" s="25" t="str">
        <f>LEFT(J2621,MIN(FIND({0,1,2,3,4,5,6,7,8,9},ASC(J2621)&amp;1234567890))-1)</f>
        <v>Sn</v>
      </c>
      <c r="L2621" s="25">
        <f t="shared" si="81"/>
        <v>1</v>
      </c>
      <c r="M2621" s="25">
        <f>VLOOKUP(K2621,Table!$A$2:$C$121,2,0)</f>
        <v>14</v>
      </c>
      <c r="N2621" s="26">
        <f>VLOOKUP(K2621,Table!$A$2:$C$121,3,0)</f>
        <v>5</v>
      </c>
      <c r="O2621" s="13" t="str">
        <f>VLOOKUP(A2621,Table!$U$1:$V$230,2,0)</f>
        <v>Orthorhombic</v>
      </c>
      <c r="P2621" s="1"/>
    </row>
    <row r="2622" spans="1:16">
      <c r="A2622" s="12">
        <v>63</v>
      </c>
      <c r="B2622" s="12">
        <v>641994</v>
      </c>
      <c r="C2622" s="12" t="s">
        <v>3015</v>
      </c>
      <c r="D2622" s="12" t="s">
        <v>3270</v>
      </c>
      <c r="E2622" s="17" t="s">
        <v>11999</v>
      </c>
      <c r="F2622" s="25" t="str">
        <f>LEFT(E2622,MIN(FIND({0,1,2,3,4,5,6,7,8,9},ASC(E2622)&amp;1234567890))-1)</f>
        <v>La</v>
      </c>
      <c r="G2622" s="25">
        <f t="shared" si="80"/>
        <v>3</v>
      </c>
      <c r="H2622" s="25">
        <f>VLOOKUP(F2622,Table!$A$2:$C$121,2,0)</f>
        <v>3</v>
      </c>
      <c r="I2622" s="26">
        <f>VLOOKUP(F2622,Table!$A$2:$C$121,3,0)</f>
        <v>6</v>
      </c>
      <c r="J2622" s="17" t="s">
        <v>11779</v>
      </c>
      <c r="K2622" s="25" t="str">
        <f>LEFT(J2622,MIN(FIND({0,1,2,3,4,5,6,7,8,9},ASC(J2622)&amp;1234567890))-1)</f>
        <v>Sn</v>
      </c>
      <c r="L2622" s="25">
        <f t="shared" si="81"/>
        <v>5</v>
      </c>
      <c r="M2622" s="25">
        <f>VLOOKUP(K2622,Table!$A$2:$C$121,2,0)</f>
        <v>14</v>
      </c>
      <c r="N2622" s="26">
        <f>VLOOKUP(K2622,Table!$A$2:$C$121,3,0)</f>
        <v>5</v>
      </c>
      <c r="O2622" s="13" t="str">
        <f>VLOOKUP(A2622,Table!$U$1:$V$230,2,0)</f>
        <v>Orthorhombic</v>
      </c>
      <c r="P2622" s="1"/>
    </row>
    <row r="2623" spans="1:16">
      <c r="A2623" s="12">
        <v>63</v>
      </c>
      <c r="B2623" s="12">
        <v>642014</v>
      </c>
      <c r="C2623" s="12" t="s">
        <v>3015</v>
      </c>
      <c r="D2623" s="12" t="s">
        <v>3271</v>
      </c>
      <c r="E2623" s="17" t="s">
        <v>46</v>
      </c>
      <c r="F2623" s="25" t="str">
        <f>LEFT(E2623,MIN(FIND({0,1,2,3,4,5,6,7,8,9},ASC(E2623)&amp;1234567890))-1)</f>
        <v>La</v>
      </c>
      <c r="G2623" s="25">
        <f t="shared" si="80"/>
        <v>1</v>
      </c>
      <c r="H2623" s="25">
        <f>VLOOKUP(F2623,Table!$A$2:$C$121,2,0)</f>
        <v>3</v>
      </c>
      <c r="I2623" s="26">
        <f>VLOOKUP(F2623,Table!$A$2:$C$121,3,0)</f>
        <v>6</v>
      </c>
      <c r="J2623" s="17" t="s">
        <v>36</v>
      </c>
      <c r="K2623" s="25" t="str">
        <f>LEFT(J2623,MIN(FIND({0,1,2,3,4,5,6,7,8,9},ASC(J2623)&amp;1234567890))-1)</f>
        <v>Te</v>
      </c>
      <c r="L2623" s="25">
        <f t="shared" si="81"/>
        <v>3</v>
      </c>
      <c r="M2623" s="25">
        <f>VLOOKUP(K2623,Table!$A$2:$C$121,2,0)</f>
        <v>16</v>
      </c>
      <c r="N2623" s="26">
        <f>VLOOKUP(K2623,Table!$A$2:$C$121,3,0)</f>
        <v>5</v>
      </c>
      <c r="O2623" s="13" t="str">
        <f>VLOOKUP(A2623,Table!$U$1:$V$230,2,0)</f>
        <v>Orthorhombic</v>
      </c>
      <c r="P2623" s="1"/>
    </row>
    <row r="2624" spans="1:16">
      <c r="A2624" s="12">
        <v>63</v>
      </c>
      <c r="B2624" s="12">
        <v>642015</v>
      </c>
      <c r="C2624" s="12" t="s">
        <v>3015</v>
      </c>
      <c r="D2624" s="12" t="s">
        <v>3272</v>
      </c>
      <c r="E2624" s="17" t="s">
        <v>11328</v>
      </c>
      <c r="F2624" s="25" t="str">
        <f>LEFT(E2624,MIN(FIND({0,1,2,3,4,5,6,7,8,9},ASC(E2624)&amp;1234567890))-1)</f>
        <v>La</v>
      </c>
      <c r="G2624" s="25">
        <f t="shared" si="80"/>
        <v>2</v>
      </c>
      <c r="H2624" s="25">
        <f>VLOOKUP(F2624,Table!$A$2:$C$121,2,0)</f>
        <v>3</v>
      </c>
      <c r="I2624" s="26">
        <f>VLOOKUP(F2624,Table!$A$2:$C$121,3,0)</f>
        <v>6</v>
      </c>
      <c r="J2624" s="17" t="s">
        <v>11429</v>
      </c>
      <c r="K2624" s="25" t="str">
        <f>LEFT(J2624,MIN(FIND({0,1,2,3,4,5,6,7,8,9},ASC(J2624)&amp;1234567890))-1)</f>
        <v>Te</v>
      </c>
      <c r="L2624" s="25">
        <f t="shared" si="81"/>
        <v>5</v>
      </c>
      <c r="M2624" s="25">
        <f>VLOOKUP(K2624,Table!$A$2:$C$121,2,0)</f>
        <v>16</v>
      </c>
      <c r="N2624" s="26">
        <f>VLOOKUP(K2624,Table!$A$2:$C$121,3,0)</f>
        <v>5</v>
      </c>
      <c r="O2624" s="13" t="str">
        <f>VLOOKUP(A2624,Table!$U$1:$V$230,2,0)</f>
        <v>Orthorhombic</v>
      </c>
      <c r="P2624" s="1"/>
    </row>
    <row r="2625" spans="1:16">
      <c r="A2625" s="12">
        <v>63</v>
      </c>
      <c r="B2625" s="12">
        <v>642069</v>
      </c>
      <c r="C2625" s="12" t="s">
        <v>3015</v>
      </c>
      <c r="D2625" s="12" t="s">
        <v>3273</v>
      </c>
      <c r="E2625" s="17" t="s">
        <v>11999</v>
      </c>
      <c r="F2625" s="25" t="str">
        <f>LEFT(E2625,MIN(FIND({0,1,2,3,4,5,6,7,8,9},ASC(E2625)&amp;1234567890))-1)</f>
        <v>La</v>
      </c>
      <c r="G2625" s="25">
        <f t="shared" si="80"/>
        <v>3</v>
      </c>
      <c r="H2625" s="25">
        <f>VLOOKUP(F2625,Table!$A$2:$C$121,2,0)</f>
        <v>3</v>
      </c>
      <c r="I2625" s="26">
        <f>VLOOKUP(F2625,Table!$A$2:$C$121,3,0)</f>
        <v>6</v>
      </c>
      <c r="J2625" s="17" t="s">
        <v>12082</v>
      </c>
      <c r="K2625" s="25" t="str">
        <f>LEFT(J2625,MIN(FIND({0,1,2,3,4,5,6,7,8,9},ASC(J2625)&amp;1234567890))-1)</f>
        <v>Tl</v>
      </c>
      <c r="L2625" s="25">
        <f t="shared" si="81"/>
        <v>5</v>
      </c>
      <c r="M2625" s="25">
        <f>VLOOKUP(K2625,Table!$A$2:$C$121,2,0)</f>
        <v>13</v>
      </c>
      <c r="N2625" s="26">
        <f>VLOOKUP(K2625,Table!$A$2:$C$121,3,0)</f>
        <v>6</v>
      </c>
      <c r="O2625" s="13" t="str">
        <f>VLOOKUP(A2625,Table!$U$1:$V$230,2,0)</f>
        <v>Orthorhombic</v>
      </c>
      <c r="P2625" s="1"/>
    </row>
    <row r="2626" spans="1:16">
      <c r="A2626" s="12">
        <v>63</v>
      </c>
      <c r="B2626" s="12">
        <v>642401</v>
      </c>
      <c r="C2626" s="12" t="s">
        <v>3015</v>
      </c>
      <c r="D2626" s="12" t="s">
        <v>3274</v>
      </c>
      <c r="E2626" s="17" t="s">
        <v>11404</v>
      </c>
      <c r="F2626" s="25" t="str">
        <f>LEFT(E2626,MIN(FIND({0,1,2,3,4,5,6,7,8,9},ASC(E2626)&amp;1234567890))-1)</f>
        <v>Li</v>
      </c>
      <c r="G2626" s="25">
        <f t="shared" ref="G2626:G2689" si="82">IF(SUBSTITUTE(E2626,F2626,"")="",1,SUBSTITUTE(E2626,F2626,""))*1</f>
        <v>2</v>
      </c>
      <c r="H2626" s="25">
        <f>VLOOKUP(F2626,Table!$A$2:$C$121,2,0)</f>
        <v>1</v>
      </c>
      <c r="I2626" s="26">
        <f>VLOOKUP(F2626,Table!$A$2:$C$121,3,0)</f>
        <v>2</v>
      </c>
      <c r="J2626" s="17" t="s">
        <v>588</v>
      </c>
      <c r="K2626" s="25" t="str">
        <f>LEFT(J2626,MIN(FIND({0,1,2,3,4,5,6,7,8,9},ASC(J2626)&amp;1234567890))-1)</f>
        <v>Tl</v>
      </c>
      <c r="L2626" s="25">
        <f t="shared" ref="L2626:L2689" si="83">IF(SUBSTITUTE(J2626,K2626,"")="",1,SUBSTITUTE(J2626,K2626,""))*1</f>
        <v>1</v>
      </c>
      <c r="M2626" s="25">
        <f>VLOOKUP(K2626,Table!$A$2:$C$121,2,0)</f>
        <v>13</v>
      </c>
      <c r="N2626" s="26">
        <f>VLOOKUP(K2626,Table!$A$2:$C$121,3,0)</f>
        <v>6</v>
      </c>
      <c r="O2626" s="13" t="str">
        <f>VLOOKUP(A2626,Table!$U$1:$V$230,2,0)</f>
        <v>Orthorhombic</v>
      </c>
      <c r="P2626" s="1"/>
    </row>
    <row r="2627" spans="1:16">
      <c r="A2627" s="12">
        <v>63</v>
      </c>
      <c r="B2627" s="12">
        <v>642612</v>
      </c>
      <c r="C2627" s="12" t="s">
        <v>3015</v>
      </c>
      <c r="D2627" s="12" t="s">
        <v>3275</v>
      </c>
      <c r="E2627" s="17" t="s">
        <v>11335</v>
      </c>
      <c r="F2627" s="25" t="str">
        <f>LEFT(E2627,MIN(FIND({0,1,2,3,4,5,6,7,8,9},ASC(E2627)&amp;1234567890))-1)</f>
        <v>Lu</v>
      </c>
      <c r="G2627" s="25">
        <f t="shared" si="82"/>
        <v>1</v>
      </c>
      <c r="H2627" s="25">
        <f>VLOOKUP(F2627,Table!$A$2:$C$121,2,0)</f>
        <v>3</v>
      </c>
      <c r="I2627" s="26">
        <f>VLOOKUP(F2627,Table!$A$2:$C$121,3,0)</f>
        <v>6</v>
      </c>
      <c r="J2627" s="17" t="s">
        <v>31</v>
      </c>
      <c r="K2627" s="25" t="str">
        <f>LEFT(J2627,MIN(FIND({0,1,2,3,4,5,6,7,8,9},ASC(J2627)&amp;1234567890))-1)</f>
        <v>Si</v>
      </c>
      <c r="L2627" s="25">
        <f t="shared" si="83"/>
        <v>1</v>
      </c>
      <c r="M2627" s="25">
        <f>VLOOKUP(K2627,Table!$A$2:$C$121,2,0)</f>
        <v>14</v>
      </c>
      <c r="N2627" s="26">
        <f>VLOOKUP(K2627,Table!$A$2:$C$121,3,0)</f>
        <v>3</v>
      </c>
      <c r="O2627" s="13" t="str">
        <f>VLOOKUP(A2627,Table!$U$1:$V$230,2,0)</f>
        <v>Orthorhombic</v>
      </c>
      <c r="P2627" s="1"/>
    </row>
    <row r="2628" spans="1:16">
      <c r="A2628" s="12">
        <v>63</v>
      </c>
      <c r="B2628" s="12">
        <v>642615</v>
      </c>
      <c r="C2628" s="12" t="s">
        <v>3015</v>
      </c>
      <c r="D2628" s="12" t="s">
        <v>3276</v>
      </c>
      <c r="E2628" s="17" t="s">
        <v>11335</v>
      </c>
      <c r="F2628" s="25" t="str">
        <f>LEFT(E2628,MIN(FIND({0,1,2,3,4,5,6,7,8,9},ASC(E2628)&amp;1234567890))-1)</f>
        <v>Lu</v>
      </c>
      <c r="G2628" s="25">
        <f t="shared" si="82"/>
        <v>1</v>
      </c>
      <c r="H2628" s="25">
        <f>VLOOKUP(F2628,Table!$A$2:$C$121,2,0)</f>
        <v>3</v>
      </c>
      <c r="I2628" s="26">
        <f>VLOOKUP(F2628,Table!$A$2:$C$121,3,0)</f>
        <v>6</v>
      </c>
      <c r="J2628" s="17" t="s">
        <v>11550</v>
      </c>
      <c r="K2628" s="25" t="str">
        <f>LEFT(J2628,MIN(FIND({0,1,2,3,4,5,6,7,8,9},ASC(J2628)&amp;1234567890))-1)</f>
        <v>Sn</v>
      </c>
      <c r="L2628" s="25">
        <f t="shared" si="83"/>
        <v>2</v>
      </c>
      <c r="M2628" s="25">
        <f>VLOOKUP(K2628,Table!$A$2:$C$121,2,0)</f>
        <v>14</v>
      </c>
      <c r="N2628" s="26">
        <f>VLOOKUP(K2628,Table!$A$2:$C$121,3,0)</f>
        <v>5</v>
      </c>
      <c r="O2628" s="13" t="str">
        <f>VLOOKUP(A2628,Table!$U$1:$V$230,2,0)</f>
        <v>Orthorhombic</v>
      </c>
      <c r="P2628" s="1"/>
    </row>
    <row r="2629" spans="1:16">
      <c r="A2629" s="12">
        <v>63</v>
      </c>
      <c r="B2629" s="12">
        <v>642621</v>
      </c>
      <c r="C2629" s="12" t="s">
        <v>3015</v>
      </c>
      <c r="D2629" s="12" t="s">
        <v>3277</v>
      </c>
      <c r="E2629" s="17" t="s">
        <v>11335</v>
      </c>
      <c r="F2629" s="25" t="str">
        <f>LEFT(E2629,MIN(FIND({0,1,2,3,4,5,6,7,8,9},ASC(E2629)&amp;1234567890))-1)</f>
        <v>Lu</v>
      </c>
      <c r="G2629" s="25">
        <f t="shared" si="82"/>
        <v>1</v>
      </c>
      <c r="H2629" s="25">
        <f>VLOOKUP(F2629,Table!$A$2:$C$121,2,0)</f>
        <v>3</v>
      </c>
      <c r="I2629" s="26">
        <f>VLOOKUP(F2629,Table!$A$2:$C$121,3,0)</f>
        <v>6</v>
      </c>
      <c r="J2629" s="17" t="s">
        <v>36</v>
      </c>
      <c r="K2629" s="25" t="str">
        <f>LEFT(J2629,MIN(FIND({0,1,2,3,4,5,6,7,8,9},ASC(J2629)&amp;1234567890))-1)</f>
        <v>Te</v>
      </c>
      <c r="L2629" s="25">
        <f t="shared" si="83"/>
        <v>3</v>
      </c>
      <c r="M2629" s="25">
        <f>VLOOKUP(K2629,Table!$A$2:$C$121,2,0)</f>
        <v>16</v>
      </c>
      <c r="N2629" s="26">
        <f>VLOOKUP(K2629,Table!$A$2:$C$121,3,0)</f>
        <v>5</v>
      </c>
      <c r="O2629" s="13" t="str">
        <f>VLOOKUP(A2629,Table!$U$1:$V$230,2,0)</f>
        <v>Orthorhombic</v>
      </c>
      <c r="P2629" s="1"/>
    </row>
    <row r="2630" spans="1:16">
      <c r="A2630" s="12">
        <v>63</v>
      </c>
      <c r="B2630" s="12">
        <v>642635</v>
      </c>
      <c r="C2630" s="12" t="s">
        <v>3015</v>
      </c>
      <c r="D2630" s="12" t="s">
        <v>3278</v>
      </c>
      <c r="E2630" s="17" t="s">
        <v>12002</v>
      </c>
      <c r="F2630" s="25" t="str">
        <f>LEFT(E2630,MIN(FIND({0,1,2,3,4,5,6,7,8,9},ASC(E2630)&amp;1234567890))-1)</f>
        <v>Lu</v>
      </c>
      <c r="G2630" s="25">
        <f t="shared" si="82"/>
        <v>3</v>
      </c>
      <c r="H2630" s="25">
        <f>VLOOKUP(F2630,Table!$A$2:$C$121,2,0)</f>
        <v>3</v>
      </c>
      <c r="I2630" s="26">
        <f>VLOOKUP(F2630,Table!$A$2:$C$121,3,0)</f>
        <v>6</v>
      </c>
      <c r="J2630" s="17" t="s">
        <v>12082</v>
      </c>
      <c r="K2630" s="25" t="str">
        <f>LEFT(J2630,MIN(FIND({0,1,2,3,4,5,6,7,8,9},ASC(J2630)&amp;1234567890))-1)</f>
        <v>Tl</v>
      </c>
      <c r="L2630" s="25">
        <f t="shared" si="83"/>
        <v>5</v>
      </c>
      <c r="M2630" s="25">
        <f>VLOOKUP(K2630,Table!$A$2:$C$121,2,0)</f>
        <v>13</v>
      </c>
      <c r="N2630" s="26">
        <f>VLOOKUP(K2630,Table!$A$2:$C$121,3,0)</f>
        <v>6</v>
      </c>
      <c r="O2630" s="13" t="str">
        <f>VLOOKUP(A2630,Table!$U$1:$V$230,2,0)</f>
        <v>Orthorhombic</v>
      </c>
      <c r="P2630" s="1"/>
    </row>
    <row r="2631" spans="1:16">
      <c r="A2631" s="12">
        <v>63</v>
      </c>
      <c r="B2631" s="12">
        <v>645586</v>
      </c>
      <c r="C2631" s="12" t="s">
        <v>3015</v>
      </c>
      <c r="D2631" s="12" t="s">
        <v>3279</v>
      </c>
      <c r="E2631" s="17" t="s">
        <v>615</v>
      </c>
      <c r="F2631" s="25" t="str">
        <f>LEFT(E2631,MIN(FIND({0,1,2,3,4,5,6,7,8,9},ASC(E2631)&amp;1234567890))-1)</f>
        <v>Nd</v>
      </c>
      <c r="G2631" s="25">
        <f t="shared" si="82"/>
        <v>1</v>
      </c>
      <c r="H2631" s="25">
        <f>VLOOKUP(F2631,Table!$A$2:$C$121,2,0)</f>
        <v>3</v>
      </c>
      <c r="I2631" s="26">
        <f>VLOOKUP(F2631,Table!$A$2:$C$121,3,0)</f>
        <v>6</v>
      </c>
      <c r="J2631" s="17" t="s">
        <v>66</v>
      </c>
      <c r="K2631" s="25" t="str">
        <f>LEFT(J2631,MIN(FIND({0,1,2,3,4,5,6,7,8,9},ASC(J2631)&amp;1234567890))-1)</f>
        <v>Ni</v>
      </c>
      <c r="L2631" s="25">
        <f t="shared" si="83"/>
        <v>1</v>
      </c>
      <c r="M2631" s="25">
        <f>VLOOKUP(K2631,Table!$A$2:$C$121,2,0)</f>
        <v>10</v>
      </c>
      <c r="N2631" s="26">
        <f>VLOOKUP(K2631,Table!$A$2:$C$121,3,0)</f>
        <v>4</v>
      </c>
      <c r="O2631" s="13" t="str">
        <f>VLOOKUP(A2631,Table!$U$1:$V$230,2,0)</f>
        <v>Orthorhombic</v>
      </c>
      <c r="P2631" s="1"/>
    </row>
    <row r="2632" spans="1:16">
      <c r="A2632" s="12">
        <v>63</v>
      </c>
      <c r="B2632" s="12">
        <v>645704</v>
      </c>
      <c r="C2632" s="12" t="s">
        <v>3015</v>
      </c>
      <c r="D2632" s="12" t="s">
        <v>3280</v>
      </c>
      <c r="E2632" s="17" t="s">
        <v>615</v>
      </c>
      <c r="F2632" s="25" t="str">
        <f>LEFT(E2632,MIN(FIND({0,1,2,3,4,5,6,7,8,9},ASC(E2632)&amp;1234567890))-1)</f>
        <v>Nd</v>
      </c>
      <c r="G2632" s="25">
        <f t="shared" si="82"/>
        <v>1</v>
      </c>
      <c r="H2632" s="25">
        <f>VLOOKUP(F2632,Table!$A$2:$C$121,2,0)</f>
        <v>3</v>
      </c>
      <c r="I2632" s="26">
        <f>VLOOKUP(F2632,Table!$A$2:$C$121,3,0)</f>
        <v>6</v>
      </c>
      <c r="J2632" s="17" t="s">
        <v>541</v>
      </c>
      <c r="K2632" s="25" t="str">
        <f>LEFT(J2632,MIN(FIND({0,1,2,3,4,5,6,7,8,9},ASC(J2632)&amp;1234567890))-1)</f>
        <v>Pd</v>
      </c>
      <c r="L2632" s="25">
        <f t="shared" si="83"/>
        <v>1</v>
      </c>
      <c r="M2632" s="25">
        <f>VLOOKUP(K2632,Table!$A$2:$C$121,2,0)</f>
        <v>10</v>
      </c>
      <c r="N2632" s="26">
        <f>VLOOKUP(K2632,Table!$A$2:$C$121,3,0)</f>
        <v>5</v>
      </c>
      <c r="O2632" s="13" t="str">
        <f>VLOOKUP(A2632,Table!$U$1:$V$230,2,0)</f>
        <v>Orthorhombic</v>
      </c>
      <c r="P2632" s="1"/>
    </row>
    <row r="2633" spans="1:16">
      <c r="A2633" s="12">
        <v>63</v>
      </c>
      <c r="B2633" s="12">
        <v>645758</v>
      </c>
      <c r="C2633" s="12" t="s">
        <v>3015</v>
      </c>
      <c r="D2633" s="12" t="s">
        <v>3281</v>
      </c>
      <c r="E2633" s="17" t="s">
        <v>615</v>
      </c>
      <c r="F2633" s="25" t="str">
        <f>LEFT(E2633,MIN(FIND({0,1,2,3,4,5,6,7,8,9},ASC(E2633)&amp;1234567890))-1)</f>
        <v>Nd</v>
      </c>
      <c r="G2633" s="25">
        <f t="shared" si="82"/>
        <v>1</v>
      </c>
      <c r="H2633" s="25">
        <f>VLOOKUP(F2633,Table!$A$2:$C$121,2,0)</f>
        <v>3</v>
      </c>
      <c r="I2633" s="26">
        <f>VLOOKUP(F2633,Table!$A$2:$C$121,3,0)</f>
        <v>6</v>
      </c>
      <c r="J2633" s="17" t="s">
        <v>11294</v>
      </c>
      <c r="K2633" s="25" t="str">
        <f>LEFT(J2633,MIN(FIND({0,1,2,3,4,5,6,7,8,9},ASC(J2633)&amp;1234567890))-1)</f>
        <v>Rh</v>
      </c>
      <c r="L2633" s="25">
        <f t="shared" si="83"/>
        <v>1</v>
      </c>
      <c r="M2633" s="25">
        <f>VLOOKUP(K2633,Table!$A$2:$C$121,2,0)</f>
        <v>9</v>
      </c>
      <c r="N2633" s="26">
        <f>VLOOKUP(K2633,Table!$A$2:$C$121,3,0)</f>
        <v>5</v>
      </c>
      <c r="O2633" s="13" t="str">
        <f>VLOOKUP(A2633,Table!$U$1:$V$230,2,0)</f>
        <v>Orthorhombic</v>
      </c>
      <c r="P2633" s="1"/>
    </row>
    <row r="2634" spans="1:16">
      <c r="A2634" s="12">
        <v>63</v>
      </c>
      <c r="B2634" s="12">
        <v>646052</v>
      </c>
      <c r="C2634" s="12" t="s">
        <v>3015</v>
      </c>
      <c r="D2634" s="12" t="s">
        <v>3282</v>
      </c>
      <c r="E2634" s="17" t="s">
        <v>11576</v>
      </c>
      <c r="F2634" s="25" t="str">
        <f>LEFT(E2634,MIN(FIND({0,1,2,3,4,5,6,7,8,9},ASC(E2634)&amp;1234567890))-1)</f>
        <v>Nd</v>
      </c>
      <c r="G2634" s="25">
        <f t="shared" si="82"/>
        <v>3</v>
      </c>
      <c r="H2634" s="25">
        <f>VLOOKUP(F2634,Table!$A$2:$C$121,2,0)</f>
        <v>3</v>
      </c>
      <c r="I2634" s="26">
        <f>VLOOKUP(F2634,Table!$A$2:$C$121,3,0)</f>
        <v>6</v>
      </c>
      <c r="J2634" s="17" t="s">
        <v>12082</v>
      </c>
      <c r="K2634" s="25" t="str">
        <f>LEFT(J2634,MIN(FIND({0,1,2,3,4,5,6,7,8,9},ASC(J2634)&amp;1234567890))-1)</f>
        <v>Tl</v>
      </c>
      <c r="L2634" s="25">
        <f t="shared" si="83"/>
        <v>5</v>
      </c>
      <c r="M2634" s="25">
        <f>VLOOKUP(K2634,Table!$A$2:$C$121,2,0)</f>
        <v>13</v>
      </c>
      <c r="N2634" s="26">
        <f>VLOOKUP(K2634,Table!$A$2:$C$121,3,0)</f>
        <v>6</v>
      </c>
      <c r="O2634" s="13" t="str">
        <f>VLOOKUP(A2634,Table!$U$1:$V$230,2,0)</f>
        <v>Orthorhombic</v>
      </c>
      <c r="P2634" s="1"/>
    </row>
    <row r="2635" spans="1:16">
      <c r="A2635" s="12">
        <v>63</v>
      </c>
      <c r="B2635" s="12">
        <v>646227</v>
      </c>
      <c r="C2635" s="12" t="s">
        <v>3015</v>
      </c>
      <c r="D2635" s="12" t="s">
        <v>3283</v>
      </c>
      <c r="E2635" s="17" t="s">
        <v>66</v>
      </c>
      <c r="F2635" s="25" t="str">
        <f>LEFT(E2635,MIN(FIND({0,1,2,3,4,5,6,7,8,9},ASC(E2635)&amp;1234567890))-1)</f>
        <v>Ni</v>
      </c>
      <c r="G2635" s="25">
        <f t="shared" si="82"/>
        <v>1</v>
      </c>
      <c r="H2635" s="25">
        <f>VLOOKUP(F2635,Table!$A$2:$C$121,2,0)</f>
        <v>10</v>
      </c>
      <c r="I2635" s="26">
        <f>VLOOKUP(F2635,Table!$A$2:$C$121,3,0)</f>
        <v>4</v>
      </c>
      <c r="J2635" s="17" t="s">
        <v>11332</v>
      </c>
      <c r="K2635" s="25" t="str">
        <f>LEFT(J2635,MIN(FIND({0,1,2,3,4,5,6,7,8,9},ASC(J2635)&amp;1234567890))-1)</f>
        <v>Pr</v>
      </c>
      <c r="L2635" s="25">
        <f t="shared" si="83"/>
        <v>1</v>
      </c>
      <c r="M2635" s="25">
        <f>VLOOKUP(K2635,Table!$A$2:$C$121,2,0)</f>
        <v>3</v>
      </c>
      <c r="N2635" s="26">
        <f>VLOOKUP(K2635,Table!$A$2:$C$121,3,0)</f>
        <v>6</v>
      </c>
      <c r="O2635" s="13" t="str">
        <f>VLOOKUP(A2635,Table!$U$1:$V$230,2,0)</f>
        <v>Orthorhombic</v>
      </c>
      <c r="P2635" s="1"/>
    </row>
    <row r="2636" spans="1:16">
      <c r="A2636" s="12">
        <v>63</v>
      </c>
      <c r="B2636" s="12">
        <v>646336</v>
      </c>
      <c r="C2636" s="12" t="s">
        <v>3015</v>
      </c>
      <c r="D2636" s="12" t="s">
        <v>3284</v>
      </c>
      <c r="E2636" s="17" t="s">
        <v>12087</v>
      </c>
      <c r="F2636" s="25" t="str">
        <f>LEFT(E2636,MIN(FIND({0,1,2,3,4,5,6,7,8,9},ASC(E2636)&amp;1234567890))-1)</f>
        <v>Ni</v>
      </c>
      <c r="G2636" s="25">
        <f t="shared" si="82"/>
        <v>6</v>
      </c>
      <c r="H2636" s="25">
        <f>VLOOKUP(F2636,Table!$A$2:$C$121,2,0)</f>
        <v>10</v>
      </c>
      <c r="I2636" s="26">
        <f>VLOOKUP(F2636,Table!$A$2:$C$121,3,0)</f>
        <v>4</v>
      </c>
      <c r="J2636" s="17" t="s">
        <v>529</v>
      </c>
      <c r="K2636" s="25" t="str">
        <f>LEFT(J2636,MIN(FIND({0,1,2,3,4,5,6,7,8,9},ASC(J2636)&amp;1234567890))-1)</f>
        <v>S</v>
      </c>
      <c r="L2636" s="25">
        <f t="shared" si="83"/>
        <v>5</v>
      </c>
      <c r="M2636" s="25">
        <f>VLOOKUP(K2636,Table!$A$2:$C$121,2,0)</f>
        <v>16</v>
      </c>
      <c r="N2636" s="26">
        <f>VLOOKUP(K2636,Table!$A$2:$C$121,3,0)</f>
        <v>3</v>
      </c>
      <c r="O2636" s="13" t="str">
        <f>VLOOKUP(A2636,Table!$U$1:$V$230,2,0)</f>
        <v>Orthorhombic</v>
      </c>
      <c r="P2636" s="1"/>
    </row>
    <row r="2637" spans="1:16">
      <c r="A2637" s="12">
        <v>63</v>
      </c>
      <c r="B2637" s="12">
        <v>646515</v>
      </c>
      <c r="C2637" s="12" t="s">
        <v>3015</v>
      </c>
      <c r="D2637" s="12" t="s">
        <v>1692</v>
      </c>
      <c r="E2637" s="17" t="s">
        <v>12087</v>
      </c>
      <c r="F2637" s="25" t="str">
        <f>LEFT(E2637,MIN(FIND({0,1,2,3,4,5,6,7,8,9},ASC(E2637)&amp;1234567890))-1)</f>
        <v>Ni</v>
      </c>
      <c r="G2637" s="25">
        <f t="shared" si="82"/>
        <v>6</v>
      </c>
      <c r="H2637" s="25">
        <f>VLOOKUP(F2637,Table!$A$2:$C$121,2,0)</f>
        <v>10</v>
      </c>
      <c r="I2637" s="26">
        <f>VLOOKUP(F2637,Table!$A$2:$C$121,3,0)</f>
        <v>4</v>
      </c>
      <c r="J2637" s="17" t="s">
        <v>11633</v>
      </c>
      <c r="K2637" s="25" t="str">
        <f>LEFT(J2637,MIN(FIND({0,1,2,3,4,5,6,7,8,9},ASC(J2637)&amp;1234567890))-1)</f>
        <v>Se</v>
      </c>
      <c r="L2637" s="25">
        <f t="shared" si="83"/>
        <v>5</v>
      </c>
      <c r="M2637" s="25">
        <f>VLOOKUP(K2637,Table!$A$2:$C$121,2,0)</f>
        <v>16</v>
      </c>
      <c r="N2637" s="26">
        <f>VLOOKUP(K2637,Table!$A$2:$C$121,3,0)</f>
        <v>4</v>
      </c>
      <c r="O2637" s="13" t="str">
        <f>VLOOKUP(A2637,Table!$U$1:$V$230,2,0)</f>
        <v>Orthorhombic</v>
      </c>
      <c r="P2637" s="1"/>
    </row>
    <row r="2638" spans="1:16">
      <c r="A2638" s="12">
        <v>63</v>
      </c>
      <c r="B2638" s="12">
        <v>646694</v>
      </c>
      <c r="C2638" s="12" t="s">
        <v>3015</v>
      </c>
      <c r="D2638" s="12" t="s">
        <v>3285</v>
      </c>
      <c r="E2638" s="17" t="s">
        <v>66</v>
      </c>
      <c r="F2638" s="25" t="str">
        <f>LEFT(E2638,MIN(FIND({0,1,2,3,4,5,6,7,8,9},ASC(E2638)&amp;1234567890))-1)</f>
        <v>Ni</v>
      </c>
      <c r="G2638" s="25">
        <f t="shared" si="82"/>
        <v>1</v>
      </c>
      <c r="H2638" s="25">
        <f>VLOOKUP(F2638,Table!$A$2:$C$121,2,0)</f>
        <v>10</v>
      </c>
      <c r="I2638" s="26">
        <f>VLOOKUP(F2638,Table!$A$2:$C$121,3,0)</f>
        <v>4</v>
      </c>
      <c r="J2638" s="17" t="s">
        <v>590</v>
      </c>
      <c r="K2638" s="25" t="str">
        <f>LEFT(J2638,MIN(FIND({0,1,2,3,4,5,6,7,8,9},ASC(J2638)&amp;1234567890))-1)</f>
        <v>Sm</v>
      </c>
      <c r="L2638" s="25">
        <f t="shared" si="83"/>
        <v>1</v>
      </c>
      <c r="M2638" s="25">
        <f>VLOOKUP(K2638,Table!$A$2:$C$121,2,0)</f>
        <v>3</v>
      </c>
      <c r="N2638" s="26">
        <f>VLOOKUP(K2638,Table!$A$2:$C$121,3,0)</f>
        <v>6</v>
      </c>
      <c r="O2638" s="13" t="str">
        <f>VLOOKUP(A2638,Table!$U$1:$V$230,2,0)</f>
        <v>Orthorhombic</v>
      </c>
      <c r="P2638" s="1"/>
    </row>
    <row r="2639" spans="1:16">
      <c r="A2639" s="12">
        <v>63</v>
      </c>
      <c r="B2639" s="12">
        <v>646875</v>
      </c>
      <c r="C2639" s="12" t="s">
        <v>3015</v>
      </c>
      <c r="D2639" s="12" t="s">
        <v>775</v>
      </c>
      <c r="E2639" s="17" t="s">
        <v>66</v>
      </c>
      <c r="F2639" s="25" t="str">
        <f>LEFT(E2639,MIN(FIND({0,1,2,3,4,5,6,7,8,9},ASC(E2639)&amp;1234567890))-1)</f>
        <v>Ni</v>
      </c>
      <c r="G2639" s="25">
        <f t="shared" si="82"/>
        <v>1</v>
      </c>
      <c r="H2639" s="25">
        <f>VLOOKUP(F2639,Table!$A$2:$C$121,2,0)</f>
        <v>10</v>
      </c>
      <c r="I2639" s="26">
        <f>VLOOKUP(F2639,Table!$A$2:$C$121,3,0)</f>
        <v>4</v>
      </c>
      <c r="J2639" s="17" t="s">
        <v>11313</v>
      </c>
      <c r="K2639" s="25" t="str">
        <f>LEFT(J2639,MIN(FIND({0,1,2,3,4,5,6,7,8,9},ASC(J2639)&amp;1234567890))-1)</f>
        <v>Tb</v>
      </c>
      <c r="L2639" s="25">
        <f t="shared" si="83"/>
        <v>1</v>
      </c>
      <c r="M2639" s="25">
        <f>VLOOKUP(K2639,Table!$A$2:$C$121,2,0)</f>
        <v>3</v>
      </c>
      <c r="N2639" s="26">
        <f>VLOOKUP(K2639,Table!$A$2:$C$121,3,0)</f>
        <v>6</v>
      </c>
      <c r="O2639" s="13" t="str">
        <f>VLOOKUP(A2639,Table!$U$1:$V$230,2,0)</f>
        <v>Orthorhombic</v>
      </c>
      <c r="P2639" s="1"/>
    </row>
    <row r="2640" spans="1:16">
      <c r="A2640" s="12">
        <v>63</v>
      </c>
      <c r="B2640" s="12">
        <v>647190</v>
      </c>
      <c r="C2640" s="12" t="s">
        <v>3015</v>
      </c>
      <c r="D2640" s="12" t="s">
        <v>3286</v>
      </c>
      <c r="E2640" s="17" t="s">
        <v>11379</v>
      </c>
      <c r="F2640" s="25" t="str">
        <f>LEFT(E2640,MIN(FIND({0,1,2,3,4,5,6,7,8,9},ASC(E2640)&amp;1234567890))-1)</f>
        <v>Np</v>
      </c>
      <c r="G2640" s="25">
        <f t="shared" si="82"/>
        <v>1</v>
      </c>
      <c r="H2640" s="25">
        <f>VLOOKUP(F2640,Table!$A$2:$C$121,2,0)</f>
        <v>3</v>
      </c>
      <c r="I2640" s="26">
        <f>VLOOKUP(F2640,Table!$A$2:$C$121,3,0)</f>
        <v>7</v>
      </c>
      <c r="J2640" s="17" t="s">
        <v>539</v>
      </c>
      <c r="K2640" s="25" t="str">
        <f>LEFT(J2640,MIN(FIND({0,1,2,3,4,5,6,7,8,9},ASC(J2640)&amp;1234567890))-1)</f>
        <v>Pt</v>
      </c>
      <c r="L2640" s="25">
        <f t="shared" si="83"/>
        <v>1</v>
      </c>
      <c r="M2640" s="25">
        <f>VLOOKUP(K2640,Table!$A$2:$C$121,2,0)</f>
        <v>10</v>
      </c>
      <c r="N2640" s="26">
        <f>VLOOKUP(K2640,Table!$A$2:$C$121,3,0)</f>
        <v>6</v>
      </c>
      <c r="O2640" s="13" t="str">
        <f>VLOOKUP(A2640,Table!$U$1:$V$230,2,0)</f>
        <v>Orthorhombic</v>
      </c>
      <c r="P2640" s="1"/>
    </row>
    <row r="2641" spans="1:16">
      <c r="A2641" s="12">
        <v>63</v>
      </c>
      <c r="B2641" s="12">
        <v>647228</v>
      </c>
      <c r="C2641" s="12" t="s">
        <v>3015</v>
      </c>
      <c r="D2641" s="12" t="s">
        <v>3287</v>
      </c>
      <c r="E2641" s="17" t="s">
        <v>11379</v>
      </c>
      <c r="F2641" s="25" t="str">
        <f>LEFT(E2641,MIN(FIND({0,1,2,3,4,5,6,7,8,9},ASC(E2641)&amp;1234567890))-1)</f>
        <v>Np</v>
      </c>
      <c r="G2641" s="25">
        <f t="shared" si="82"/>
        <v>1</v>
      </c>
      <c r="H2641" s="25">
        <f>VLOOKUP(F2641,Table!$A$2:$C$121,2,0)</f>
        <v>3</v>
      </c>
      <c r="I2641" s="26">
        <f>VLOOKUP(F2641,Table!$A$2:$C$121,3,0)</f>
        <v>7</v>
      </c>
      <c r="J2641" s="17" t="s">
        <v>36</v>
      </c>
      <c r="K2641" s="25" t="str">
        <f>LEFT(J2641,MIN(FIND({0,1,2,3,4,5,6,7,8,9},ASC(J2641)&amp;1234567890))-1)</f>
        <v>Te</v>
      </c>
      <c r="L2641" s="25">
        <f t="shared" si="83"/>
        <v>3</v>
      </c>
      <c r="M2641" s="25">
        <f>VLOOKUP(K2641,Table!$A$2:$C$121,2,0)</f>
        <v>16</v>
      </c>
      <c r="N2641" s="26">
        <f>VLOOKUP(K2641,Table!$A$2:$C$121,3,0)</f>
        <v>5</v>
      </c>
      <c r="O2641" s="13" t="str">
        <f>VLOOKUP(A2641,Table!$U$1:$V$230,2,0)</f>
        <v>Orthorhombic</v>
      </c>
      <c r="P2641" s="1"/>
    </row>
    <row r="2642" spans="1:16">
      <c r="A2642" s="12">
        <v>63</v>
      </c>
      <c r="B2642" s="12">
        <v>648275</v>
      </c>
      <c r="C2642" s="12" t="s">
        <v>3015</v>
      </c>
      <c r="D2642" s="12" t="s">
        <v>3288</v>
      </c>
      <c r="E2642" s="17" t="s">
        <v>416</v>
      </c>
      <c r="F2642" s="25" t="str">
        <f>LEFT(E2642,MIN(FIND({0,1,2,3,4,5,6,7,8,9},ASC(E2642)&amp;1234567890))-1)</f>
        <v>V</v>
      </c>
      <c r="G2642" s="25">
        <f t="shared" si="82"/>
        <v>4</v>
      </c>
      <c r="H2642" s="25">
        <f>VLOOKUP(F2642,Table!$A$2:$C$121,2,0)</f>
        <v>5</v>
      </c>
      <c r="I2642" s="26">
        <f>VLOOKUP(F2642,Table!$A$2:$C$121,3,0)</f>
        <v>4</v>
      </c>
      <c r="J2642" s="17" t="s">
        <v>378</v>
      </c>
      <c r="K2642" s="25" t="str">
        <f>LEFT(J2642,MIN(FIND({0,1,2,3,4,5,6,7,8,9},ASC(J2642)&amp;1234567890))-1)</f>
        <v>P</v>
      </c>
      <c r="L2642" s="25">
        <f t="shared" si="83"/>
        <v>3</v>
      </c>
      <c r="M2642" s="25">
        <f>VLOOKUP(K2642,Table!$A$2:$C$121,2,0)</f>
        <v>15</v>
      </c>
      <c r="N2642" s="26">
        <f>VLOOKUP(K2642,Table!$A$2:$C$121,3,0)</f>
        <v>3</v>
      </c>
      <c r="O2642" s="13" t="str">
        <f>VLOOKUP(A2642,Table!$U$1:$V$230,2,0)</f>
        <v>Orthorhombic</v>
      </c>
      <c r="P2642" s="1"/>
    </row>
    <row r="2643" spans="1:16">
      <c r="A2643" s="12">
        <v>63</v>
      </c>
      <c r="B2643" s="12">
        <v>648448</v>
      </c>
      <c r="C2643" s="12" t="s">
        <v>3015</v>
      </c>
      <c r="D2643" s="12" t="s">
        <v>557</v>
      </c>
      <c r="E2643" s="17" t="s">
        <v>586</v>
      </c>
      <c r="F2643" s="25" t="str">
        <f>LEFT(E2643,MIN(FIND({0,1,2,3,4,5,6,7,8,9},ASC(E2643)&amp;1234567890))-1)</f>
        <v>Pb</v>
      </c>
      <c r="G2643" s="25">
        <f t="shared" si="82"/>
        <v>1</v>
      </c>
      <c r="H2643" s="25">
        <f>VLOOKUP(F2643,Table!$A$2:$C$121,2,0)</f>
        <v>14</v>
      </c>
      <c r="I2643" s="26">
        <f>VLOOKUP(F2643,Table!$A$2:$C$121,3,0)</f>
        <v>6</v>
      </c>
      <c r="J2643" s="17" t="s">
        <v>379</v>
      </c>
      <c r="K2643" s="25" t="str">
        <f>LEFT(J2643,MIN(FIND({0,1,2,3,4,5,6,7,8,9},ASC(J2643)&amp;1234567890))-1)</f>
        <v>S</v>
      </c>
      <c r="L2643" s="25">
        <f t="shared" si="83"/>
        <v>1</v>
      </c>
      <c r="M2643" s="25">
        <f>VLOOKUP(K2643,Table!$A$2:$C$121,2,0)</f>
        <v>16</v>
      </c>
      <c r="N2643" s="26">
        <f>VLOOKUP(K2643,Table!$A$2:$C$121,3,0)</f>
        <v>3</v>
      </c>
      <c r="O2643" s="13" t="str">
        <f>VLOOKUP(A2643,Table!$U$1:$V$230,2,0)</f>
        <v>Orthorhombic</v>
      </c>
      <c r="P2643" s="1"/>
    </row>
    <row r="2644" spans="1:16">
      <c r="A2644" s="12">
        <v>63</v>
      </c>
      <c r="B2644" s="12">
        <v>648691</v>
      </c>
      <c r="C2644" s="12" t="s">
        <v>3015</v>
      </c>
      <c r="D2644" s="12" t="s">
        <v>3289</v>
      </c>
      <c r="E2644" s="17" t="s">
        <v>541</v>
      </c>
      <c r="F2644" s="25" t="str">
        <f>LEFT(E2644,MIN(FIND({0,1,2,3,4,5,6,7,8,9},ASC(E2644)&amp;1234567890))-1)</f>
        <v>Pd</v>
      </c>
      <c r="G2644" s="25">
        <f t="shared" si="82"/>
        <v>1</v>
      </c>
      <c r="H2644" s="25">
        <f>VLOOKUP(F2644,Table!$A$2:$C$121,2,0)</f>
        <v>10</v>
      </c>
      <c r="I2644" s="26">
        <f>VLOOKUP(F2644,Table!$A$2:$C$121,3,0)</f>
        <v>5</v>
      </c>
      <c r="J2644" s="17" t="s">
        <v>11332</v>
      </c>
      <c r="K2644" s="25" t="str">
        <f>LEFT(J2644,MIN(FIND({0,1,2,3,4,5,6,7,8,9},ASC(J2644)&amp;1234567890))-1)</f>
        <v>Pr</v>
      </c>
      <c r="L2644" s="25">
        <f t="shared" si="83"/>
        <v>1</v>
      </c>
      <c r="M2644" s="25">
        <f>VLOOKUP(K2644,Table!$A$2:$C$121,2,0)</f>
        <v>3</v>
      </c>
      <c r="N2644" s="26">
        <f>VLOOKUP(K2644,Table!$A$2:$C$121,3,0)</f>
        <v>6</v>
      </c>
      <c r="O2644" s="13" t="str">
        <f>VLOOKUP(A2644,Table!$U$1:$V$230,2,0)</f>
        <v>Orthorhombic</v>
      </c>
      <c r="P2644" s="1"/>
    </row>
    <row r="2645" spans="1:16">
      <c r="A2645" s="12">
        <v>63</v>
      </c>
      <c r="B2645" s="12">
        <v>648907</v>
      </c>
      <c r="C2645" s="12" t="s">
        <v>3015</v>
      </c>
      <c r="D2645" s="12" t="s">
        <v>3290</v>
      </c>
      <c r="E2645" s="17" t="s">
        <v>541</v>
      </c>
      <c r="F2645" s="25" t="str">
        <f>LEFT(E2645,MIN(FIND({0,1,2,3,4,5,6,7,8,9},ASC(E2645)&amp;1234567890))-1)</f>
        <v>Pd</v>
      </c>
      <c r="G2645" s="25">
        <f t="shared" si="82"/>
        <v>1</v>
      </c>
      <c r="H2645" s="25">
        <f>VLOOKUP(F2645,Table!$A$2:$C$121,2,0)</f>
        <v>10</v>
      </c>
      <c r="I2645" s="26">
        <f>VLOOKUP(F2645,Table!$A$2:$C$121,3,0)</f>
        <v>5</v>
      </c>
      <c r="J2645" s="17" t="s">
        <v>590</v>
      </c>
      <c r="K2645" s="25" t="str">
        <f>LEFT(J2645,MIN(FIND({0,1,2,3,4,5,6,7,8,9},ASC(J2645)&amp;1234567890))-1)</f>
        <v>Sm</v>
      </c>
      <c r="L2645" s="25">
        <f t="shared" si="83"/>
        <v>1</v>
      </c>
      <c r="M2645" s="25">
        <f>VLOOKUP(K2645,Table!$A$2:$C$121,2,0)</f>
        <v>3</v>
      </c>
      <c r="N2645" s="26">
        <f>VLOOKUP(K2645,Table!$A$2:$C$121,3,0)</f>
        <v>6</v>
      </c>
      <c r="O2645" s="13" t="str">
        <f>VLOOKUP(A2645,Table!$U$1:$V$230,2,0)</f>
        <v>Orthorhombic</v>
      </c>
      <c r="P2645" s="1"/>
    </row>
    <row r="2646" spans="1:16">
      <c r="A2646" s="12">
        <v>63</v>
      </c>
      <c r="B2646" s="12">
        <v>648963</v>
      </c>
      <c r="C2646" s="12" t="s">
        <v>3015</v>
      </c>
      <c r="D2646" s="12" t="s">
        <v>3291</v>
      </c>
      <c r="E2646" s="17" t="s">
        <v>541</v>
      </c>
      <c r="F2646" s="25" t="str">
        <f>LEFT(E2646,MIN(FIND({0,1,2,3,4,5,6,7,8,9},ASC(E2646)&amp;1234567890))-1)</f>
        <v>Pd</v>
      </c>
      <c r="G2646" s="25">
        <f t="shared" si="82"/>
        <v>1</v>
      </c>
      <c r="H2646" s="25">
        <f>VLOOKUP(F2646,Table!$A$2:$C$121,2,0)</f>
        <v>10</v>
      </c>
      <c r="I2646" s="26">
        <f>VLOOKUP(F2646,Table!$A$2:$C$121,3,0)</f>
        <v>5</v>
      </c>
      <c r="J2646" s="17" t="s">
        <v>433</v>
      </c>
      <c r="K2646" s="25" t="str">
        <f>LEFT(J2646,MIN(FIND({0,1,2,3,4,5,6,7,8,9},ASC(J2646)&amp;1234567890))-1)</f>
        <v>Sr</v>
      </c>
      <c r="L2646" s="25">
        <f t="shared" si="83"/>
        <v>1</v>
      </c>
      <c r="M2646" s="25">
        <f>VLOOKUP(K2646,Table!$A$2:$C$121,2,0)</f>
        <v>2</v>
      </c>
      <c r="N2646" s="26">
        <f>VLOOKUP(K2646,Table!$A$2:$C$121,3,0)</f>
        <v>5</v>
      </c>
      <c r="O2646" s="13" t="str">
        <f>VLOOKUP(A2646,Table!$U$1:$V$230,2,0)</f>
        <v>Orthorhombic</v>
      </c>
      <c r="P2646" s="1"/>
    </row>
    <row r="2647" spans="1:16">
      <c r="A2647" s="12">
        <v>63</v>
      </c>
      <c r="B2647" s="12">
        <v>648985</v>
      </c>
      <c r="C2647" s="12" t="s">
        <v>3015</v>
      </c>
      <c r="D2647" s="12" t="s">
        <v>2891</v>
      </c>
      <c r="E2647" s="17" t="s">
        <v>541</v>
      </c>
      <c r="F2647" s="25" t="str">
        <f>LEFT(E2647,MIN(FIND({0,1,2,3,4,5,6,7,8,9},ASC(E2647)&amp;1234567890))-1)</f>
        <v>Pd</v>
      </c>
      <c r="G2647" s="25">
        <f t="shared" si="82"/>
        <v>1</v>
      </c>
      <c r="H2647" s="25">
        <f>VLOOKUP(F2647,Table!$A$2:$C$121,2,0)</f>
        <v>10</v>
      </c>
      <c r="I2647" s="26">
        <f>VLOOKUP(F2647,Table!$A$2:$C$121,3,0)</f>
        <v>5</v>
      </c>
      <c r="J2647" s="17" t="s">
        <v>11313</v>
      </c>
      <c r="K2647" s="25" t="str">
        <f>LEFT(J2647,MIN(FIND({0,1,2,3,4,5,6,7,8,9},ASC(J2647)&amp;1234567890))-1)</f>
        <v>Tb</v>
      </c>
      <c r="L2647" s="25">
        <f t="shared" si="83"/>
        <v>1</v>
      </c>
      <c r="M2647" s="25">
        <f>VLOOKUP(K2647,Table!$A$2:$C$121,2,0)</f>
        <v>3</v>
      </c>
      <c r="N2647" s="26">
        <f>VLOOKUP(K2647,Table!$A$2:$C$121,3,0)</f>
        <v>6</v>
      </c>
      <c r="O2647" s="13" t="str">
        <f>VLOOKUP(A2647,Table!$U$1:$V$230,2,0)</f>
        <v>Orthorhombic</v>
      </c>
      <c r="P2647" s="1"/>
    </row>
    <row r="2648" spans="1:16">
      <c r="A2648" s="12">
        <v>63</v>
      </c>
      <c r="B2648" s="12">
        <v>649190</v>
      </c>
      <c r="C2648" s="12" t="s">
        <v>3015</v>
      </c>
      <c r="D2648" s="12" t="s">
        <v>2897</v>
      </c>
      <c r="E2648" s="17" t="s">
        <v>11332</v>
      </c>
      <c r="F2648" s="25" t="str">
        <f>LEFT(E2648,MIN(FIND({0,1,2,3,4,5,6,7,8,9},ASC(E2648)&amp;1234567890))-1)</f>
        <v>Pr</v>
      </c>
      <c r="G2648" s="25">
        <f t="shared" si="82"/>
        <v>1</v>
      </c>
      <c r="H2648" s="25">
        <f>VLOOKUP(F2648,Table!$A$2:$C$121,2,0)</f>
        <v>3</v>
      </c>
      <c r="I2648" s="26">
        <f>VLOOKUP(F2648,Table!$A$2:$C$121,3,0)</f>
        <v>6</v>
      </c>
      <c r="J2648" s="17" t="s">
        <v>539</v>
      </c>
      <c r="K2648" s="25" t="str">
        <f>LEFT(J2648,MIN(FIND({0,1,2,3,4,5,6,7,8,9},ASC(J2648)&amp;1234567890))-1)</f>
        <v>Pt</v>
      </c>
      <c r="L2648" s="25">
        <f t="shared" si="83"/>
        <v>1</v>
      </c>
      <c r="M2648" s="25">
        <f>VLOOKUP(K2648,Table!$A$2:$C$121,2,0)</f>
        <v>10</v>
      </c>
      <c r="N2648" s="26">
        <f>VLOOKUP(K2648,Table!$A$2:$C$121,3,0)</f>
        <v>6</v>
      </c>
      <c r="O2648" s="13" t="str">
        <f>VLOOKUP(A2648,Table!$U$1:$V$230,2,0)</f>
        <v>Orthorhombic</v>
      </c>
      <c r="P2648" s="1"/>
    </row>
    <row r="2649" spans="1:16">
      <c r="A2649" s="12">
        <v>63</v>
      </c>
      <c r="B2649" s="12">
        <v>649221</v>
      </c>
      <c r="C2649" s="12" t="s">
        <v>3015</v>
      </c>
      <c r="D2649" s="12" t="s">
        <v>3292</v>
      </c>
      <c r="E2649" s="17" t="s">
        <v>11332</v>
      </c>
      <c r="F2649" s="25" t="str">
        <f>LEFT(E2649,MIN(FIND({0,1,2,3,4,5,6,7,8,9},ASC(E2649)&amp;1234567890))-1)</f>
        <v>Pr</v>
      </c>
      <c r="G2649" s="25">
        <f t="shared" si="82"/>
        <v>1</v>
      </c>
      <c r="H2649" s="25">
        <f>VLOOKUP(F2649,Table!$A$2:$C$121,2,0)</f>
        <v>3</v>
      </c>
      <c r="I2649" s="26">
        <f>VLOOKUP(F2649,Table!$A$2:$C$121,3,0)</f>
        <v>6</v>
      </c>
      <c r="J2649" s="17" t="s">
        <v>11294</v>
      </c>
      <c r="K2649" s="25" t="str">
        <f>LEFT(J2649,MIN(FIND({0,1,2,3,4,5,6,7,8,9},ASC(J2649)&amp;1234567890))-1)</f>
        <v>Rh</v>
      </c>
      <c r="L2649" s="25">
        <f t="shared" si="83"/>
        <v>1</v>
      </c>
      <c r="M2649" s="25">
        <f>VLOOKUP(K2649,Table!$A$2:$C$121,2,0)</f>
        <v>9</v>
      </c>
      <c r="N2649" s="26">
        <f>VLOOKUP(K2649,Table!$A$2:$C$121,3,0)</f>
        <v>5</v>
      </c>
      <c r="O2649" s="13" t="str">
        <f>VLOOKUP(A2649,Table!$U$1:$V$230,2,0)</f>
        <v>Orthorhombic</v>
      </c>
      <c r="P2649" s="1"/>
    </row>
    <row r="2650" spans="1:16">
      <c r="A2650" s="12">
        <v>63</v>
      </c>
      <c r="B2650" s="12">
        <v>649398</v>
      </c>
      <c r="C2650" s="12" t="s">
        <v>3015</v>
      </c>
      <c r="D2650" s="12" t="s">
        <v>3293</v>
      </c>
      <c r="E2650" s="17" t="s">
        <v>12003</v>
      </c>
      <c r="F2650" s="25" t="str">
        <f>LEFT(E2650,MIN(FIND({0,1,2,3,4,5,6,7,8,9},ASC(E2650)&amp;1234567890))-1)</f>
        <v>Pr</v>
      </c>
      <c r="G2650" s="25">
        <f t="shared" si="82"/>
        <v>3</v>
      </c>
      <c r="H2650" s="25">
        <f>VLOOKUP(F2650,Table!$A$2:$C$121,2,0)</f>
        <v>3</v>
      </c>
      <c r="I2650" s="26">
        <f>VLOOKUP(F2650,Table!$A$2:$C$121,3,0)</f>
        <v>6</v>
      </c>
      <c r="J2650" s="17" t="s">
        <v>11779</v>
      </c>
      <c r="K2650" s="25" t="str">
        <f>LEFT(J2650,MIN(FIND({0,1,2,3,4,5,6,7,8,9},ASC(J2650)&amp;1234567890))-1)</f>
        <v>Sn</v>
      </c>
      <c r="L2650" s="25">
        <f t="shared" si="83"/>
        <v>5</v>
      </c>
      <c r="M2650" s="25">
        <f>VLOOKUP(K2650,Table!$A$2:$C$121,2,0)</f>
        <v>14</v>
      </c>
      <c r="N2650" s="26">
        <f>VLOOKUP(K2650,Table!$A$2:$C$121,3,0)</f>
        <v>5</v>
      </c>
      <c r="O2650" s="13" t="str">
        <f>VLOOKUP(A2650,Table!$U$1:$V$230,2,0)</f>
        <v>Orthorhombic</v>
      </c>
      <c r="P2650" s="1"/>
    </row>
    <row r="2651" spans="1:16">
      <c r="A2651" s="12">
        <v>63</v>
      </c>
      <c r="B2651" s="12">
        <v>649403</v>
      </c>
      <c r="C2651" s="12" t="s">
        <v>3015</v>
      </c>
      <c r="D2651" s="12" t="s">
        <v>1846</v>
      </c>
      <c r="E2651" s="17" t="s">
        <v>11332</v>
      </c>
      <c r="F2651" s="25" t="str">
        <f>LEFT(E2651,MIN(FIND({0,1,2,3,4,5,6,7,8,9},ASC(E2651)&amp;1234567890))-1)</f>
        <v>Pr</v>
      </c>
      <c r="G2651" s="25">
        <f t="shared" si="82"/>
        <v>1</v>
      </c>
      <c r="H2651" s="25">
        <f>VLOOKUP(F2651,Table!$A$2:$C$121,2,0)</f>
        <v>3</v>
      </c>
      <c r="I2651" s="26">
        <f>VLOOKUP(F2651,Table!$A$2:$C$121,3,0)</f>
        <v>6</v>
      </c>
      <c r="J2651" s="17" t="s">
        <v>36</v>
      </c>
      <c r="K2651" s="25" t="str">
        <f>LEFT(J2651,MIN(FIND({0,1,2,3,4,5,6,7,8,9},ASC(J2651)&amp;1234567890))-1)</f>
        <v>Te</v>
      </c>
      <c r="L2651" s="25">
        <f t="shared" si="83"/>
        <v>3</v>
      </c>
      <c r="M2651" s="25">
        <f>VLOOKUP(K2651,Table!$A$2:$C$121,2,0)</f>
        <v>16</v>
      </c>
      <c r="N2651" s="26">
        <f>VLOOKUP(K2651,Table!$A$2:$C$121,3,0)</f>
        <v>5</v>
      </c>
      <c r="O2651" s="13" t="str">
        <f>VLOOKUP(A2651,Table!$U$1:$V$230,2,0)</f>
        <v>Orthorhombic</v>
      </c>
      <c r="P2651" s="1"/>
    </row>
    <row r="2652" spans="1:16">
      <c r="A2652" s="12">
        <v>63</v>
      </c>
      <c r="B2652" s="12">
        <v>649404</v>
      </c>
      <c r="C2652" s="12" t="s">
        <v>3015</v>
      </c>
      <c r="D2652" s="12" t="s">
        <v>3294</v>
      </c>
      <c r="E2652" s="17" t="s">
        <v>11327</v>
      </c>
      <c r="F2652" s="25" t="str">
        <f>LEFT(E2652,MIN(FIND({0,1,2,3,4,5,6,7,8,9},ASC(E2652)&amp;1234567890))-1)</f>
        <v>Pr</v>
      </c>
      <c r="G2652" s="25">
        <f t="shared" si="82"/>
        <v>2</v>
      </c>
      <c r="H2652" s="25">
        <f>VLOOKUP(F2652,Table!$A$2:$C$121,2,0)</f>
        <v>3</v>
      </c>
      <c r="I2652" s="26">
        <f>VLOOKUP(F2652,Table!$A$2:$C$121,3,0)</f>
        <v>6</v>
      </c>
      <c r="J2652" s="17" t="s">
        <v>11429</v>
      </c>
      <c r="K2652" s="25" t="str">
        <f>LEFT(J2652,MIN(FIND({0,1,2,3,4,5,6,7,8,9},ASC(J2652)&amp;1234567890))-1)</f>
        <v>Te</v>
      </c>
      <c r="L2652" s="25">
        <f t="shared" si="83"/>
        <v>5</v>
      </c>
      <c r="M2652" s="25">
        <f>VLOOKUP(K2652,Table!$A$2:$C$121,2,0)</f>
        <v>16</v>
      </c>
      <c r="N2652" s="26">
        <f>VLOOKUP(K2652,Table!$A$2:$C$121,3,0)</f>
        <v>5</v>
      </c>
      <c r="O2652" s="13" t="str">
        <f>VLOOKUP(A2652,Table!$U$1:$V$230,2,0)</f>
        <v>Orthorhombic</v>
      </c>
      <c r="P2652" s="1"/>
    </row>
    <row r="2653" spans="1:16">
      <c r="A2653" s="12">
        <v>63</v>
      </c>
      <c r="B2653" s="12">
        <v>649450</v>
      </c>
      <c r="C2653" s="12" t="s">
        <v>3015</v>
      </c>
      <c r="D2653" s="12" t="s">
        <v>3295</v>
      </c>
      <c r="E2653" s="17" t="s">
        <v>12003</v>
      </c>
      <c r="F2653" s="25" t="str">
        <f>LEFT(E2653,MIN(FIND({0,1,2,3,4,5,6,7,8,9},ASC(E2653)&amp;1234567890))-1)</f>
        <v>Pr</v>
      </c>
      <c r="G2653" s="25">
        <f t="shared" si="82"/>
        <v>3</v>
      </c>
      <c r="H2653" s="25">
        <f>VLOOKUP(F2653,Table!$A$2:$C$121,2,0)</f>
        <v>3</v>
      </c>
      <c r="I2653" s="26">
        <f>VLOOKUP(F2653,Table!$A$2:$C$121,3,0)</f>
        <v>6</v>
      </c>
      <c r="J2653" s="17" t="s">
        <v>12082</v>
      </c>
      <c r="K2653" s="25" t="str">
        <f>LEFT(J2653,MIN(FIND({0,1,2,3,4,5,6,7,8,9},ASC(J2653)&amp;1234567890))-1)</f>
        <v>Tl</v>
      </c>
      <c r="L2653" s="25">
        <f t="shared" si="83"/>
        <v>5</v>
      </c>
      <c r="M2653" s="25">
        <f>VLOOKUP(K2653,Table!$A$2:$C$121,2,0)</f>
        <v>13</v>
      </c>
      <c r="N2653" s="26">
        <f>VLOOKUP(K2653,Table!$A$2:$C$121,3,0)</f>
        <v>6</v>
      </c>
      <c r="O2653" s="13" t="str">
        <f>VLOOKUP(A2653,Table!$U$1:$V$230,2,0)</f>
        <v>Orthorhombic</v>
      </c>
      <c r="P2653" s="1"/>
    </row>
    <row r="2654" spans="1:16">
      <c r="A2654" s="12">
        <v>63</v>
      </c>
      <c r="B2654" s="12">
        <v>649512</v>
      </c>
      <c r="C2654" s="12" t="s">
        <v>3015</v>
      </c>
      <c r="D2654" s="12" t="s">
        <v>3296</v>
      </c>
      <c r="E2654" s="17" t="s">
        <v>539</v>
      </c>
      <c r="F2654" s="25" t="str">
        <f>LEFT(E2654,MIN(FIND({0,1,2,3,4,5,6,7,8,9},ASC(E2654)&amp;1234567890))-1)</f>
        <v>Pt</v>
      </c>
      <c r="G2654" s="25">
        <f t="shared" si="82"/>
        <v>1</v>
      </c>
      <c r="H2654" s="25">
        <f>VLOOKUP(F2654,Table!$A$2:$C$121,2,0)</f>
        <v>10</v>
      </c>
      <c r="I2654" s="26">
        <f>VLOOKUP(F2654,Table!$A$2:$C$121,3,0)</f>
        <v>6</v>
      </c>
      <c r="J2654" s="17" t="s">
        <v>11502</v>
      </c>
      <c r="K2654" s="25" t="str">
        <f>LEFT(J2654,MIN(FIND({0,1,2,3,4,5,6,7,8,9},ASC(J2654)&amp;1234567890))-1)</f>
        <v>Pu</v>
      </c>
      <c r="L2654" s="25">
        <f t="shared" si="83"/>
        <v>1</v>
      </c>
      <c r="M2654" s="25">
        <f>VLOOKUP(K2654,Table!$A$2:$C$121,2,0)</f>
        <v>3</v>
      </c>
      <c r="N2654" s="26">
        <f>VLOOKUP(K2654,Table!$A$2:$C$121,3,0)</f>
        <v>7</v>
      </c>
      <c r="O2654" s="13" t="str">
        <f>VLOOKUP(A2654,Table!$U$1:$V$230,2,0)</f>
        <v>Orthorhombic</v>
      </c>
      <c r="P2654" s="1"/>
    </row>
    <row r="2655" spans="1:16">
      <c r="A2655" s="12">
        <v>63</v>
      </c>
      <c r="B2655" s="12">
        <v>649759</v>
      </c>
      <c r="C2655" s="12" t="s">
        <v>3015</v>
      </c>
      <c r="D2655" s="12" t="s">
        <v>3297</v>
      </c>
      <c r="E2655" s="17" t="s">
        <v>539</v>
      </c>
      <c r="F2655" s="25" t="str">
        <f>LEFT(E2655,MIN(FIND({0,1,2,3,4,5,6,7,8,9},ASC(E2655)&amp;1234567890))-1)</f>
        <v>Pt</v>
      </c>
      <c r="G2655" s="25">
        <f t="shared" si="82"/>
        <v>1</v>
      </c>
      <c r="H2655" s="25">
        <f>VLOOKUP(F2655,Table!$A$2:$C$121,2,0)</f>
        <v>10</v>
      </c>
      <c r="I2655" s="26">
        <f>VLOOKUP(F2655,Table!$A$2:$C$121,3,0)</f>
        <v>6</v>
      </c>
      <c r="J2655" s="17" t="s">
        <v>11363</v>
      </c>
      <c r="K2655" s="25" t="str">
        <f>LEFT(J2655,MIN(FIND({0,1,2,3,4,5,6,7,8,9},ASC(J2655)&amp;1234567890))-1)</f>
        <v>Th</v>
      </c>
      <c r="L2655" s="25">
        <f t="shared" si="83"/>
        <v>1</v>
      </c>
      <c r="M2655" s="25">
        <f>VLOOKUP(K2655,Table!$A$2:$C$121,2,0)</f>
        <v>3</v>
      </c>
      <c r="N2655" s="26">
        <f>VLOOKUP(K2655,Table!$A$2:$C$121,3,0)</f>
        <v>7</v>
      </c>
      <c r="O2655" s="13" t="str">
        <f>VLOOKUP(A2655,Table!$U$1:$V$230,2,0)</f>
        <v>Orthorhombic</v>
      </c>
      <c r="P2655" s="1"/>
    </row>
    <row r="2656" spans="1:16">
      <c r="A2656" s="12">
        <v>63</v>
      </c>
      <c r="B2656" s="12">
        <v>649884</v>
      </c>
      <c r="C2656" s="12" t="s">
        <v>3015</v>
      </c>
      <c r="D2656" s="12" t="s">
        <v>3298</v>
      </c>
      <c r="E2656" s="17" t="s">
        <v>539</v>
      </c>
      <c r="F2656" s="25" t="str">
        <f>LEFT(E2656,MIN(FIND({0,1,2,3,4,5,6,7,8,9},ASC(E2656)&amp;1234567890))-1)</f>
        <v>Pt</v>
      </c>
      <c r="G2656" s="25">
        <f t="shared" si="82"/>
        <v>1</v>
      </c>
      <c r="H2656" s="25">
        <f>VLOOKUP(F2656,Table!$A$2:$C$121,2,0)</f>
        <v>10</v>
      </c>
      <c r="I2656" s="26">
        <f>VLOOKUP(F2656,Table!$A$2:$C$121,3,0)</f>
        <v>6</v>
      </c>
      <c r="J2656" s="17" t="s">
        <v>377</v>
      </c>
      <c r="K2656" s="25" t="str">
        <f>LEFT(J2656,MIN(FIND({0,1,2,3,4,5,6,7,8,9},ASC(J2656)&amp;1234567890))-1)</f>
        <v>Zr</v>
      </c>
      <c r="L2656" s="25">
        <f t="shared" si="83"/>
        <v>1</v>
      </c>
      <c r="M2656" s="25">
        <f>VLOOKUP(K2656,Table!$A$2:$C$121,2,0)</f>
        <v>4</v>
      </c>
      <c r="N2656" s="26">
        <f>VLOOKUP(K2656,Table!$A$2:$C$121,3,0)</f>
        <v>5</v>
      </c>
      <c r="O2656" s="13" t="str">
        <f>VLOOKUP(A2656,Table!$U$1:$V$230,2,0)</f>
        <v>Orthorhombic</v>
      </c>
      <c r="P2656" s="1"/>
    </row>
    <row r="2657" spans="1:16">
      <c r="A2657" s="12">
        <v>63</v>
      </c>
      <c r="B2657" s="12">
        <v>649989</v>
      </c>
      <c r="C2657" s="12" t="s">
        <v>3015</v>
      </c>
      <c r="D2657" s="12" t="s">
        <v>3299</v>
      </c>
      <c r="E2657" s="17" t="s">
        <v>11502</v>
      </c>
      <c r="F2657" s="25" t="str">
        <f>LEFT(E2657,MIN(FIND({0,1,2,3,4,5,6,7,8,9},ASC(E2657)&amp;1234567890))-1)</f>
        <v>Pu</v>
      </c>
      <c r="G2657" s="25">
        <f t="shared" si="82"/>
        <v>1</v>
      </c>
      <c r="H2657" s="25">
        <f>VLOOKUP(F2657,Table!$A$2:$C$121,2,0)</f>
        <v>3</v>
      </c>
      <c r="I2657" s="26">
        <f>VLOOKUP(F2657,Table!$A$2:$C$121,3,0)</f>
        <v>7</v>
      </c>
      <c r="J2657" s="17" t="s">
        <v>36</v>
      </c>
      <c r="K2657" s="25" t="str">
        <f>LEFT(J2657,MIN(FIND({0,1,2,3,4,5,6,7,8,9},ASC(J2657)&amp;1234567890))-1)</f>
        <v>Te</v>
      </c>
      <c r="L2657" s="25">
        <f t="shared" si="83"/>
        <v>3</v>
      </c>
      <c r="M2657" s="25">
        <f>VLOOKUP(K2657,Table!$A$2:$C$121,2,0)</f>
        <v>16</v>
      </c>
      <c r="N2657" s="26">
        <f>VLOOKUP(K2657,Table!$A$2:$C$121,3,0)</f>
        <v>5</v>
      </c>
      <c r="O2657" s="13" t="str">
        <f>VLOOKUP(A2657,Table!$U$1:$V$230,2,0)</f>
        <v>Orthorhombic</v>
      </c>
      <c r="P2657" s="1"/>
    </row>
    <row r="2658" spans="1:16">
      <c r="A2658" s="12">
        <v>63</v>
      </c>
      <c r="B2658" s="12">
        <v>650464</v>
      </c>
      <c r="C2658" s="12" t="s">
        <v>3015</v>
      </c>
      <c r="D2658" s="12" t="s">
        <v>3300</v>
      </c>
      <c r="E2658" s="17" t="s">
        <v>11294</v>
      </c>
      <c r="F2658" s="25" t="str">
        <f>LEFT(E2658,MIN(FIND({0,1,2,3,4,5,6,7,8,9},ASC(E2658)&amp;1234567890))-1)</f>
        <v>Rh</v>
      </c>
      <c r="G2658" s="25">
        <f t="shared" si="82"/>
        <v>1</v>
      </c>
      <c r="H2658" s="25">
        <f>VLOOKUP(F2658,Table!$A$2:$C$121,2,0)</f>
        <v>9</v>
      </c>
      <c r="I2658" s="26">
        <f>VLOOKUP(F2658,Table!$A$2:$C$121,3,0)</f>
        <v>5</v>
      </c>
      <c r="J2658" s="17" t="s">
        <v>11363</v>
      </c>
      <c r="K2658" s="25" t="str">
        <f>LEFT(J2658,MIN(FIND({0,1,2,3,4,5,6,7,8,9},ASC(J2658)&amp;1234567890))-1)</f>
        <v>Th</v>
      </c>
      <c r="L2658" s="25">
        <f t="shared" si="83"/>
        <v>1</v>
      </c>
      <c r="M2658" s="25">
        <f>VLOOKUP(K2658,Table!$A$2:$C$121,2,0)</f>
        <v>3</v>
      </c>
      <c r="N2658" s="26">
        <f>VLOOKUP(K2658,Table!$A$2:$C$121,3,0)</f>
        <v>7</v>
      </c>
      <c r="O2658" s="13" t="str">
        <f>VLOOKUP(A2658,Table!$U$1:$V$230,2,0)</f>
        <v>Orthorhombic</v>
      </c>
      <c r="P2658" s="1"/>
    </row>
    <row r="2659" spans="1:16">
      <c r="A2659" s="12">
        <v>63</v>
      </c>
      <c r="B2659" s="12">
        <v>650556</v>
      </c>
      <c r="C2659" s="12" t="s">
        <v>3015</v>
      </c>
      <c r="D2659" s="12" t="s">
        <v>3301</v>
      </c>
      <c r="E2659" s="17" t="s">
        <v>11860</v>
      </c>
      <c r="F2659" s="25" t="str">
        <f>LEFT(E2659,MIN(FIND({0,1,2,3,4,5,6,7,8,9},ASC(E2659)&amp;1234567890))-1)</f>
        <v>Rh</v>
      </c>
      <c r="G2659" s="25">
        <f t="shared" si="82"/>
        <v>5</v>
      </c>
      <c r="H2659" s="25">
        <f>VLOOKUP(F2659,Table!$A$2:$C$121,2,0)</f>
        <v>9</v>
      </c>
      <c r="I2659" s="26">
        <f>VLOOKUP(F2659,Table!$A$2:$C$121,3,0)</f>
        <v>5</v>
      </c>
      <c r="J2659" s="17" t="s">
        <v>11819</v>
      </c>
      <c r="K2659" s="25" t="str">
        <f>LEFT(J2659,MIN(FIND({0,1,2,3,4,5,6,7,8,9},ASC(J2659)&amp;1234567890))-1)</f>
        <v>Zr</v>
      </c>
      <c r="L2659" s="25">
        <f t="shared" si="83"/>
        <v>3</v>
      </c>
      <c r="M2659" s="25">
        <f>VLOOKUP(K2659,Table!$A$2:$C$121,2,0)</f>
        <v>4</v>
      </c>
      <c r="N2659" s="26">
        <f>VLOOKUP(K2659,Table!$A$2:$C$121,3,0)</f>
        <v>5</v>
      </c>
      <c r="O2659" s="13" t="str">
        <f>VLOOKUP(A2659,Table!$U$1:$V$230,2,0)</f>
        <v>Orthorhombic</v>
      </c>
      <c r="P2659" s="1"/>
    </row>
    <row r="2660" spans="1:16">
      <c r="A2660" s="12">
        <v>63</v>
      </c>
      <c r="B2660" s="12">
        <v>650725</v>
      </c>
      <c r="C2660" s="12" t="s">
        <v>3015</v>
      </c>
      <c r="D2660" s="12" t="s">
        <v>3302</v>
      </c>
      <c r="E2660" s="17" t="s">
        <v>341</v>
      </c>
      <c r="F2660" s="25" t="str">
        <f>LEFT(E2660,MIN(FIND({0,1,2,3,4,5,6,7,8,9},ASC(E2660)&amp;1234567890))-1)</f>
        <v>Ru</v>
      </c>
      <c r="G2660" s="25">
        <f t="shared" si="82"/>
        <v>1</v>
      </c>
      <c r="H2660" s="25">
        <f>VLOOKUP(F2660,Table!$A$2:$C$121,2,0)</f>
        <v>8</v>
      </c>
      <c r="I2660" s="26">
        <f>VLOOKUP(F2660,Table!$A$2:$C$121,3,0)</f>
        <v>5</v>
      </c>
      <c r="J2660" s="17" t="s">
        <v>11363</v>
      </c>
      <c r="K2660" s="25" t="str">
        <f>LEFT(J2660,MIN(FIND({0,1,2,3,4,5,6,7,8,9},ASC(J2660)&amp;1234567890))-1)</f>
        <v>Th</v>
      </c>
      <c r="L2660" s="25">
        <f t="shared" si="83"/>
        <v>1</v>
      </c>
      <c r="M2660" s="25">
        <f>VLOOKUP(K2660,Table!$A$2:$C$121,2,0)</f>
        <v>3</v>
      </c>
      <c r="N2660" s="26">
        <f>VLOOKUP(K2660,Table!$A$2:$C$121,3,0)</f>
        <v>7</v>
      </c>
      <c r="O2660" s="13" t="str">
        <f>VLOOKUP(A2660,Table!$U$1:$V$230,2,0)</f>
        <v>Orthorhombic</v>
      </c>
      <c r="P2660" s="1"/>
    </row>
    <row r="2661" spans="1:16">
      <c r="A2661" s="12">
        <v>63</v>
      </c>
      <c r="B2661" s="12">
        <v>652419</v>
      </c>
      <c r="C2661" s="12" t="s">
        <v>3015</v>
      </c>
      <c r="D2661" s="12" t="s">
        <v>3303</v>
      </c>
      <c r="E2661" s="17" t="s">
        <v>50</v>
      </c>
      <c r="F2661" s="25" t="str">
        <f>LEFT(E2661,MIN(FIND({0,1,2,3,4,5,6,7,8,9},ASC(E2661)&amp;1234567890))-1)</f>
        <v>Ti</v>
      </c>
      <c r="G2661" s="25">
        <f t="shared" si="82"/>
        <v>1</v>
      </c>
      <c r="H2661" s="25">
        <f>VLOOKUP(F2661,Table!$A$2:$C$121,2,0)</f>
        <v>4</v>
      </c>
      <c r="I2661" s="26">
        <f>VLOOKUP(F2661,Table!$A$2:$C$121,3,0)</f>
        <v>4</v>
      </c>
      <c r="J2661" s="17" t="s">
        <v>11546</v>
      </c>
      <c r="K2661" s="25" t="str">
        <f>LEFT(J2661,MIN(FIND({0,1,2,3,4,5,6,7,8,9},ASC(J2661)&amp;1234567890))-1)</f>
        <v>Si</v>
      </c>
      <c r="L2661" s="25">
        <f t="shared" si="83"/>
        <v>2</v>
      </c>
      <c r="M2661" s="25">
        <f>VLOOKUP(K2661,Table!$A$2:$C$121,2,0)</f>
        <v>14</v>
      </c>
      <c r="N2661" s="26">
        <f>VLOOKUP(K2661,Table!$A$2:$C$121,3,0)</f>
        <v>3</v>
      </c>
      <c r="O2661" s="13" t="str">
        <f>VLOOKUP(A2661,Table!$U$1:$V$230,2,0)</f>
        <v>Orthorhombic</v>
      </c>
      <c r="P2661" s="1"/>
    </row>
    <row r="2662" spans="1:16">
      <c r="A2662" s="12">
        <v>63</v>
      </c>
      <c r="B2662" s="12">
        <v>652456</v>
      </c>
      <c r="C2662" s="12" t="s">
        <v>3015</v>
      </c>
      <c r="D2662" s="12" t="s">
        <v>3304</v>
      </c>
      <c r="E2662" s="17" t="s">
        <v>11334</v>
      </c>
      <c r="F2662" s="25" t="str">
        <f>LEFT(E2662,MIN(FIND({0,1,2,3,4,5,6,7,8,9},ASC(E2662)&amp;1234567890))-1)</f>
        <v>Tm</v>
      </c>
      <c r="G2662" s="25">
        <f t="shared" si="82"/>
        <v>1</v>
      </c>
      <c r="H2662" s="25">
        <f>VLOOKUP(F2662,Table!$A$2:$C$121,2,0)</f>
        <v>3</v>
      </c>
      <c r="I2662" s="26">
        <f>VLOOKUP(F2662,Table!$A$2:$C$121,3,0)</f>
        <v>6</v>
      </c>
      <c r="J2662" s="17" t="s">
        <v>31</v>
      </c>
      <c r="K2662" s="25" t="str">
        <f>LEFT(J2662,MIN(FIND({0,1,2,3,4,5,6,7,8,9},ASC(J2662)&amp;1234567890))-1)</f>
        <v>Si</v>
      </c>
      <c r="L2662" s="25">
        <f t="shared" si="83"/>
        <v>1</v>
      </c>
      <c r="M2662" s="25">
        <f>VLOOKUP(K2662,Table!$A$2:$C$121,2,0)</f>
        <v>14</v>
      </c>
      <c r="N2662" s="26">
        <f>VLOOKUP(K2662,Table!$A$2:$C$121,3,0)</f>
        <v>3</v>
      </c>
      <c r="O2662" s="13" t="str">
        <f>VLOOKUP(A2662,Table!$U$1:$V$230,2,0)</f>
        <v>Orthorhombic</v>
      </c>
      <c r="P2662" s="1"/>
    </row>
    <row r="2663" spans="1:16">
      <c r="A2663" s="12">
        <v>63</v>
      </c>
      <c r="B2663" s="12">
        <v>652655</v>
      </c>
      <c r="C2663" s="12" t="s">
        <v>3015</v>
      </c>
      <c r="D2663" s="12" t="s">
        <v>3305</v>
      </c>
      <c r="E2663" s="17" t="s">
        <v>60</v>
      </c>
      <c r="F2663" s="25" t="str">
        <f>LEFT(E2663,MIN(FIND({0,1,2,3,4,5,6,7,8,9},ASC(E2663)&amp;1234567890))-1)</f>
        <v>Sm</v>
      </c>
      <c r="G2663" s="25">
        <f t="shared" si="82"/>
        <v>2</v>
      </c>
      <c r="H2663" s="25">
        <f>VLOOKUP(F2663,Table!$A$2:$C$121,2,0)</f>
        <v>3</v>
      </c>
      <c r="I2663" s="26">
        <f>VLOOKUP(F2663,Table!$A$2:$C$121,3,0)</f>
        <v>6</v>
      </c>
      <c r="J2663" s="17" t="s">
        <v>11429</v>
      </c>
      <c r="K2663" s="25" t="str">
        <f>LEFT(J2663,MIN(FIND({0,1,2,3,4,5,6,7,8,9},ASC(J2663)&amp;1234567890))-1)</f>
        <v>Te</v>
      </c>
      <c r="L2663" s="25">
        <f t="shared" si="83"/>
        <v>5</v>
      </c>
      <c r="M2663" s="25">
        <f>VLOOKUP(K2663,Table!$A$2:$C$121,2,0)</f>
        <v>16</v>
      </c>
      <c r="N2663" s="26">
        <f>VLOOKUP(K2663,Table!$A$2:$C$121,3,0)</f>
        <v>5</v>
      </c>
      <c r="O2663" s="13" t="str">
        <f>VLOOKUP(A2663,Table!$U$1:$V$230,2,0)</f>
        <v>Orthorhombic</v>
      </c>
      <c r="P2663" s="1"/>
    </row>
    <row r="2664" spans="1:16">
      <c r="A2664" s="12">
        <v>63</v>
      </c>
      <c r="B2664" s="12">
        <v>652685</v>
      </c>
      <c r="C2664" s="12" t="s">
        <v>3015</v>
      </c>
      <c r="D2664" s="12" t="s">
        <v>3306</v>
      </c>
      <c r="E2664" s="17" t="s">
        <v>501</v>
      </c>
      <c r="F2664" s="25" t="str">
        <f>LEFT(E2664,MIN(FIND({0,1,2,3,4,5,6,7,8,9},ASC(E2664)&amp;1234567890))-1)</f>
        <v>Sm</v>
      </c>
      <c r="G2664" s="25">
        <f t="shared" si="82"/>
        <v>3</v>
      </c>
      <c r="H2664" s="25">
        <f>VLOOKUP(F2664,Table!$A$2:$C$121,2,0)</f>
        <v>3</v>
      </c>
      <c r="I2664" s="26">
        <f>VLOOKUP(F2664,Table!$A$2:$C$121,3,0)</f>
        <v>6</v>
      </c>
      <c r="J2664" s="17" t="s">
        <v>12082</v>
      </c>
      <c r="K2664" s="25" t="str">
        <f>LEFT(J2664,MIN(FIND({0,1,2,3,4,5,6,7,8,9},ASC(J2664)&amp;1234567890))-1)</f>
        <v>Tl</v>
      </c>
      <c r="L2664" s="25">
        <f t="shared" si="83"/>
        <v>5</v>
      </c>
      <c r="M2664" s="25">
        <f>VLOOKUP(K2664,Table!$A$2:$C$121,2,0)</f>
        <v>13</v>
      </c>
      <c r="N2664" s="26">
        <f>VLOOKUP(K2664,Table!$A$2:$C$121,3,0)</f>
        <v>6</v>
      </c>
      <c r="O2664" s="13" t="str">
        <f>VLOOKUP(A2664,Table!$U$1:$V$230,2,0)</f>
        <v>Orthorhombic</v>
      </c>
      <c r="P2664" s="1"/>
    </row>
    <row r="2665" spans="1:16">
      <c r="A2665" s="12">
        <v>63</v>
      </c>
      <c r="B2665" s="12">
        <v>652731</v>
      </c>
      <c r="C2665" s="12" t="s">
        <v>3015</v>
      </c>
      <c r="D2665" s="12" t="s">
        <v>3307</v>
      </c>
      <c r="E2665" s="17" t="s">
        <v>11313</v>
      </c>
      <c r="F2665" s="25" t="str">
        <f>LEFT(E2665,MIN(FIND({0,1,2,3,4,5,6,7,8,9},ASC(E2665)&amp;1234567890))-1)</f>
        <v>Tb</v>
      </c>
      <c r="G2665" s="25">
        <f t="shared" si="82"/>
        <v>1</v>
      </c>
      <c r="H2665" s="25">
        <f>VLOOKUP(F2665,Table!$A$2:$C$121,2,0)</f>
        <v>3</v>
      </c>
      <c r="I2665" s="26">
        <f>VLOOKUP(F2665,Table!$A$2:$C$121,3,0)</f>
        <v>6</v>
      </c>
      <c r="J2665" s="17" t="s">
        <v>11550</v>
      </c>
      <c r="K2665" s="25" t="str">
        <f>LEFT(J2665,MIN(FIND({0,1,2,3,4,5,6,7,8,9},ASC(J2665)&amp;1234567890))-1)</f>
        <v>Sn</v>
      </c>
      <c r="L2665" s="25">
        <f t="shared" si="83"/>
        <v>2</v>
      </c>
      <c r="M2665" s="25">
        <f>VLOOKUP(K2665,Table!$A$2:$C$121,2,0)</f>
        <v>14</v>
      </c>
      <c r="N2665" s="26">
        <f>VLOOKUP(K2665,Table!$A$2:$C$121,3,0)</f>
        <v>5</v>
      </c>
      <c r="O2665" s="13" t="str">
        <f>VLOOKUP(A2665,Table!$U$1:$V$230,2,0)</f>
        <v>Orthorhombic</v>
      </c>
      <c r="P2665" s="1"/>
    </row>
    <row r="2666" spans="1:16">
      <c r="A2666" s="12">
        <v>63</v>
      </c>
      <c r="B2666" s="12">
        <v>652772</v>
      </c>
      <c r="C2666" s="12" t="s">
        <v>3015</v>
      </c>
      <c r="D2666" s="12" t="s">
        <v>3308</v>
      </c>
      <c r="E2666" s="17" t="s">
        <v>11363</v>
      </c>
      <c r="F2666" s="25" t="str">
        <f>LEFT(E2666,MIN(FIND({0,1,2,3,4,5,6,7,8,9},ASC(E2666)&amp;1234567890))-1)</f>
        <v>Th</v>
      </c>
      <c r="G2666" s="25">
        <f t="shared" si="82"/>
        <v>1</v>
      </c>
      <c r="H2666" s="25">
        <f>VLOOKUP(F2666,Table!$A$2:$C$121,2,0)</f>
        <v>3</v>
      </c>
      <c r="I2666" s="26">
        <f>VLOOKUP(F2666,Table!$A$2:$C$121,3,0)</f>
        <v>7</v>
      </c>
      <c r="J2666" s="17" t="s">
        <v>11550</v>
      </c>
      <c r="K2666" s="25" t="str">
        <f>LEFT(J2666,MIN(FIND({0,1,2,3,4,5,6,7,8,9},ASC(J2666)&amp;1234567890))-1)</f>
        <v>Sn</v>
      </c>
      <c r="L2666" s="25">
        <f t="shared" si="83"/>
        <v>2</v>
      </c>
      <c r="M2666" s="25">
        <f>VLOOKUP(K2666,Table!$A$2:$C$121,2,0)</f>
        <v>14</v>
      </c>
      <c r="N2666" s="26">
        <f>VLOOKUP(K2666,Table!$A$2:$C$121,3,0)</f>
        <v>5</v>
      </c>
      <c r="O2666" s="13" t="str">
        <f>VLOOKUP(A2666,Table!$U$1:$V$230,2,0)</f>
        <v>Orthorhombic</v>
      </c>
      <c r="P2666" s="1"/>
    </row>
    <row r="2667" spans="1:16">
      <c r="A2667" s="12">
        <v>63</v>
      </c>
      <c r="B2667" s="12">
        <v>652806</v>
      </c>
      <c r="C2667" s="12" t="s">
        <v>3015</v>
      </c>
      <c r="D2667" s="12" t="s">
        <v>3309</v>
      </c>
      <c r="E2667" s="17" t="s">
        <v>11334</v>
      </c>
      <c r="F2667" s="25" t="str">
        <f>LEFT(E2667,MIN(FIND({0,1,2,3,4,5,6,7,8,9},ASC(E2667)&amp;1234567890))-1)</f>
        <v>Tm</v>
      </c>
      <c r="G2667" s="25">
        <f t="shared" si="82"/>
        <v>1</v>
      </c>
      <c r="H2667" s="25">
        <f>VLOOKUP(F2667,Table!$A$2:$C$121,2,0)</f>
        <v>3</v>
      </c>
      <c r="I2667" s="26">
        <f>VLOOKUP(F2667,Table!$A$2:$C$121,3,0)</f>
        <v>6</v>
      </c>
      <c r="J2667" s="17" t="s">
        <v>11550</v>
      </c>
      <c r="K2667" s="25" t="str">
        <f>LEFT(J2667,MIN(FIND({0,1,2,3,4,5,6,7,8,9},ASC(J2667)&amp;1234567890))-1)</f>
        <v>Sn</v>
      </c>
      <c r="L2667" s="25">
        <f t="shared" si="83"/>
        <v>2</v>
      </c>
      <c r="M2667" s="25">
        <f>VLOOKUP(K2667,Table!$A$2:$C$121,2,0)</f>
        <v>14</v>
      </c>
      <c r="N2667" s="26">
        <f>VLOOKUP(K2667,Table!$A$2:$C$121,3,0)</f>
        <v>5</v>
      </c>
      <c r="O2667" s="13" t="str">
        <f>VLOOKUP(A2667,Table!$U$1:$V$230,2,0)</f>
        <v>Orthorhombic</v>
      </c>
      <c r="P2667" s="1"/>
    </row>
    <row r="2668" spans="1:16">
      <c r="A2668" s="12">
        <v>63</v>
      </c>
      <c r="B2668" s="12">
        <v>652832</v>
      </c>
      <c r="C2668" s="12" t="s">
        <v>3015</v>
      </c>
      <c r="D2668" s="12" t="s">
        <v>3310</v>
      </c>
      <c r="E2668" s="17" t="s">
        <v>11336</v>
      </c>
      <c r="F2668" s="25" t="str">
        <f>LEFT(E2668,MIN(FIND({0,1,2,3,4,5,6,7,8,9},ASC(E2668)&amp;1234567890))-1)</f>
        <v>Y</v>
      </c>
      <c r="G2668" s="25">
        <f t="shared" si="82"/>
        <v>1</v>
      </c>
      <c r="H2668" s="25">
        <f>VLOOKUP(F2668,Table!$A$2:$C$121,2,0)</f>
        <v>3</v>
      </c>
      <c r="I2668" s="26">
        <f>VLOOKUP(F2668,Table!$A$2:$C$121,3,0)</f>
        <v>5</v>
      </c>
      <c r="J2668" s="17" t="s">
        <v>11550</v>
      </c>
      <c r="K2668" s="25" t="str">
        <f>LEFT(J2668,MIN(FIND({0,1,2,3,4,5,6,7,8,9},ASC(J2668)&amp;1234567890))-1)</f>
        <v>Sn</v>
      </c>
      <c r="L2668" s="25">
        <f t="shared" si="83"/>
        <v>2</v>
      </c>
      <c r="M2668" s="25">
        <f>VLOOKUP(K2668,Table!$A$2:$C$121,2,0)</f>
        <v>14</v>
      </c>
      <c r="N2668" s="26">
        <f>VLOOKUP(K2668,Table!$A$2:$C$121,3,0)</f>
        <v>5</v>
      </c>
      <c r="O2668" s="13" t="str">
        <f>VLOOKUP(A2668,Table!$U$1:$V$230,2,0)</f>
        <v>Orthorhombic</v>
      </c>
      <c r="P2668" s="1"/>
    </row>
    <row r="2669" spans="1:16">
      <c r="A2669" s="12">
        <v>63</v>
      </c>
      <c r="B2669" s="12">
        <v>652952</v>
      </c>
      <c r="C2669" s="12" t="s">
        <v>3015</v>
      </c>
      <c r="D2669" s="12" t="s">
        <v>3311</v>
      </c>
      <c r="E2669" s="17" t="s">
        <v>11313</v>
      </c>
      <c r="F2669" s="25" t="str">
        <f>LEFT(E2669,MIN(FIND({0,1,2,3,4,5,6,7,8,9},ASC(E2669)&amp;1234567890))-1)</f>
        <v>Tb</v>
      </c>
      <c r="G2669" s="25">
        <f t="shared" si="82"/>
        <v>1</v>
      </c>
      <c r="H2669" s="25">
        <f>VLOOKUP(F2669,Table!$A$2:$C$121,2,0)</f>
        <v>3</v>
      </c>
      <c r="I2669" s="26">
        <f>VLOOKUP(F2669,Table!$A$2:$C$121,3,0)</f>
        <v>6</v>
      </c>
      <c r="J2669" s="17" t="s">
        <v>36</v>
      </c>
      <c r="K2669" s="25" t="str">
        <f>LEFT(J2669,MIN(FIND({0,1,2,3,4,5,6,7,8,9},ASC(J2669)&amp;1234567890))-1)</f>
        <v>Te</v>
      </c>
      <c r="L2669" s="25">
        <f t="shared" si="83"/>
        <v>3</v>
      </c>
      <c r="M2669" s="25">
        <f>VLOOKUP(K2669,Table!$A$2:$C$121,2,0)</f>
        <v>16</v>
      </c>
      <c r="N2669" s="26">
        <f>VLOOKUP(K2669,Table!$A$2:$C$121,3,0)</f>
        <v>5</v>
      </c>
      <c r="O2669" s="13" t="str">
        <f>VLOOKUP(A2669,Table!$U$1:$V$230,2,0)</f>
        <v>Orthorhombic</v>
      </c>
      <c r="P2669" s="1"/>
    </row>
    <row r="2670" spans="1:16">
      <c r="A2670" s="12">
        <v>63</v>
      </c>
      <c r="B2670" s="12">
        <v>652974</v>
      </c>
      <c r="C2670" s="12" t="s">
        <v>3015</v>
      </c>
      <c r="D2670" s="12" t="s">
        <v>3312</v>
      </c>
      <c r="E2670" s="17" t="s">
        <v>11545</v>
      </c>
      <c r="F2670" s="25" t="str">
        <f>LEFT(E2670,MIN(FIND({0,1,2,3,4,5,6,7,8,9},ASC(E2670)&amp;1234567890))-1)</f>
        <v>Tb</v>
      </c>
      <c r="G2670" s="25">
        <f t="shared" si="82"/>
        <v>3</v>
      </c>
      <c r="H2670" s="25">
        <f>VLOOKUP(F2670,Table!$A$2:$C$121,2,0)</f>
        <v>3</v>
      </c>
      <c r="I2670" s="26">
        <f>VLOOKUP(F2670,Table!$A$2:$C$121,3,0)</f>
        <v>6</v>
      </c>
      <c r="J2670" s="17" t="s">
        <v>12082</v>
      </c>
      <c r="K2670" s="25" t="str">
        <f>LEFT(J2670,MIN(FIND({0,1,2,3,4,5,6,7,8,9},ASC(J2670)&amp;1234567890))-1)</f>
        <v>Tl</v>
      </c>
      <c r="L2670" s="25">
        <f t="shared" si="83"/>
        <v>5</v>
      </c>
      <c r="M2670" s="25">
        <f>VLOOKUP(K2670,Table!$A$2:$C$121,2,0)</f>
        <v>13</v>
      </c>
      <c r="N2670" s="26">
        <f>VLOOKUP(K2670,Table!$A$2:$C$121,3,0)</f>
        <v>6</v>
      </c>
      <c r="O2670" s="13" t="str">
        <f>VLOOKUP(A2670,Table!$U$1:$V$230,2,0)</f>
        <v>Orthorhombic</v>
      </c>
      <c r="P2670" s="1"/>
    </row>
    <row r="2671" spans="1:16">
      <c r="A2671" s="12">
        <v>63</v>
      </c>
      <c r="B2671" s="12">
        <v>653102</v>
      </c>
      <c r="C2671" s="12" t="s">
        <v>3015</v>
      </c>
      <c r="D2671" s="12" t="s">
        <v>3313</v>
      </c>
      <c r="E2671" s="17" t="s">
        <v>11334</v>
      </c>
      <c r="F2671" s="25" t="str">
        <f>LEFT(E2671,MIN(FIND({0,1,2,3,4,5,6,7,8,9},ASC(E2671)&amp;1234567890))-1)</f>
        <v>Tm</v>
      </c>
      <c r="G2671" s="25">
        <f t="shared" si="82"/>
        <v>1</v>
      </c>
      <c r="H2671" s="25">
        <f>VLOOKUP(F2671,Table!$A$2:$C$121,2,0)</f>
        <v>3</v>
      </c>
      <c r="I2671" s="26">
        <f>VLOOKUP(F2671,Table!$A$2:$C$121,3,0)</f>
        <v>6</v>
      </c>
      <c r="J2671" s="17" t="s">
        <v>36</v>
      </c>
      <c r="K2671" s="25" t="str">
        <f>LEFT(J2671,MIN(FIND({0,1,2,3,4,5,6,7,8,9},ASC(J2671)&amp;1234567890))-1)</f>
        <v>Te</v>
      </c>
      <c r="L2671" s="25">
        <f t="shared" si="83"/>
        <v>3</v>
      </c>
      <c r="M2671" s="25">
        <f>VLOOKUP(K2671,Table!$A$2:$C$121,2,0)</f>
        <v>16</v>
      </c>
      <c r="N2671" s="26">
        <f>VLOOKUP(K2671,Table!$A$2:$C$121,3,0)</f>
        <v>5</v>
      </c>
      <c r="O2671" s="13" t="str">
        <f>VLOOKUP(A2671,Table!$U$1:$V$230,2,0)</f>
        <v>Orthorhombic</v>
      </c>
      <c r="P2671" s="1"/>
    </row>
    <row r="2672" spans="1:16">
      <c r="A2672" s="12">
        <v>63</v>
      </c>
      <c r="B2672" s="12">
        <v>653111</v>
      </c>
      <c r="C2672" s="12" t="s">
        <v>3015</v>
      </c>
      <c r="D2672" s="12" t="s">
        <v>3314</v>
      </c>
      <c r="E2672" s="17" t="s">
        <v>11307</v>
      </c>
      <c r="F2672" s="25" t="str">
        <f>LEFT(E2672,MIN(FIND({0,1,2,3,4,5,6,7,8,9},ASC(E2672)&amp;1234567890))-1)</f>
        <v>Tm</v>
      </c>
      <c r="G2672" s="25">
        <f t="shared" si="82"/>
        <v>2</v>
      </c>
      <c r="H2672" s="25">
        <f>VLOOKUP(F2672,Table!$A$2:$C$121,2,0)</f>
        <v>3</v>
      </c>
      <c r="I2672" s="26">
        <f>VLOOKUP(F2672,Table!$A$2:$C$121,3,0)</f>
        <v>6</v>
      </c>
      <c r="J2672" s="17" t="s">
        <v>11429</v>
      </c>
      <c r="K2672" s="25" t="str">
        <f>LEFT(J2672,MIN(FIND({0,1,2,3,4,5,6,7,8,9},ASC(J2672)&amp;1234567890))-1)</f>
        <v>Te</v>
      </c>
      <c r="L2672" s="25">
        <f t="shared" si="83"/>
        <v>5</v>
      </c>
      <c r="M2672" s="25">
        <f>VLOOKUP(K2672,Table!$A$2:$C$121,2,0)</f>
        <v>16</v>
      </c>
      <c r="N2672" s="26">
        <f>VLOOKUP(K2672,Table!$A$2:$C$121,3,0)</f>
        <v>5</v>
      </c>
      <c r="O2672" s="13" t="str">
        <f>VLOOKUP(A2672,Table!$U$1:$V$230,2,0)</f>
        <v>Orthorhombic</v>
      </c>
      <c r="P2672" s="1"/>
    </row>
    <row r="2673" spans="1:16">
      <c r="A2673" s="12">
        <v>63</v>
      </c>
      <c r="B2673" s="12">
        <v>653175</v>
      </c>
      <c r="C2673" s="12" t="s">
        <v>3015</v>
      </c>
      <c r="D2673" s="12" t="s">
        <v>3315</v>
      </c>
      <c r="E2673" s="17" t="s">
        <v>11336</v>
      </c>
      <c r="F2673" s="25" t="str">
        <f>LEFT(E2673,MIN(FIND({0,1,2,3,4,5,6,7,8,9},ASC(E2673)&amp;1234567890))-1)</f>
        <v>Y</v>
      </c>
      <c r="G2673" s="25">
        <f t="shared" si="82"/>
        <v>1</v>
      </c>
      <c r="H2673" s="25">
        <f>VLOOKUP(F2673,Table!$A$2:$C$121,2,0)</f>
        <v>3</v>
      </c>
      <c r="I2673" s="26">
        <f>VLOOKUP(F2673,Table!$A$2:$C$121,3,0)</f>
        <v>5</v>
      </c>
      <c r="J2673" s="17" t="s">
        <v>36</v>
      </c>
      <c r="K2673" s="25" t="str">
        <f>LEFT(J2673,MIN(FIND({0,1,2,3,4,5,6,7,8,9},ASC(J2673)&amp;1234567890))-1)</f>
        <v>Te</v>
      </c>
      <c r="L2673" s="25">
        <f t="shared" si="83"/>
        <v>3</v>
      </c>
      <c r="M2673" s="25">
        <f>VLOOKUP(K2673,Table!$A$2:$C$121,2,0)</f>
        <v>16</v>
      </c>
      <c r="N2673" s="26">
        <f>VLOOKUP(K2673,Table!$A$2:$C$121,3,0)</f>
        <v>5</v>
      </c>
      <c r="O2673" s="13" t="str">
        <f>VLOOKUP(A2673,Table!$U$1:$V$230,2,0)</f>
        <v>Orthorhombic</v>
      </c>
      <c r="P2673" s="1"/>
    </row>
    <row r="2674" spans="1:16">
      <c r="A2674" s="12">
        <v>63</v>
      </c>
      <c r="B2674" s="12">
        <v>653244</v>
      </c>
      <c r="C2674" s="12" t="s">
        <v>3015</v>
      </c>
      <c r="D2674" s="12" t="s">
        <v>3316</v>
      </c>
      <c r="E2674" s="17" t="s">
        <v>12088</v>
      </c>
      <c r="F2674" s="25" t="str">
        <f>LEFT(E2674,MIN(FIND({0,1,2,3,4,5,6,7,8,9},ASC(E2674)&amp;1234567890))-1)</f>
        <v>Th</v>
      </c>
      <c r="G2674" s="25">
        <f t="shared" si="82"/>
        <v>3</v>
      </c>
      <c r="H2674" s="25">
        <f>VLOOKUP(F2674,Table!$A$2:$C$121,2,0)</f>
        <v>3</v>
      </c>
      <c r="I2674" s="26">
        <f>VLOOKUP(F2674,Table!$A$2:$C$121,3,0)</f>
        <v>7</v>
      </c>
      <c r="J2674" s="17" t="s">
        <v>12082</v>
      </c>
      <c r="K2674" s="25" t="str">
        <f>LEFT(J2674,MIN(FIND({0,1,2,3,4,5,6,7,8,9},ASC(J2674)&amp;1234567890))-1)</f>
        <v>Tl</v>
      </c>
      <c r="L2674" s="25">
        <f t="shared" si="83"/>
        <v>5</v>
      </c>
      <c r="M2674" s="25">
        <f>VLOOKUP(K2674,Table!$A$2:$C$121,2,0)</f>
        <v>13</v>
      </c>
      <c r="N2674" s="26">
        <f>VLOOKUP(K2674,Table!$A$2:$C$121,3,0)</f>
        <v>6</v>
      </c>
      <c r="O2674" s="13" t="str">
        <f>VLOOKUP(A2674,Table!$U$1:$V$230,2,0)</f>
        <v>Orthorhombic</v>
      </c>
      <c r="P2674" s="1"/>
    </row>
    <row r="2675" spans="1:16">
      <c r="A2675" s="12">
        <v>63</v>
      </c>
      <c r="B2675" s="12">
        <v>653335</v>
      </c>
      <c r="C2675" s="12" t="s">
        <v>3015</v>
      </c>
      <c r="D2675" s="12" t="s">
        <v>3317</v>
      </c>
      <c r="E2675" s="17" t="s">
        <v>12082</v>
      </c>
      <c r="F2675" s="25" t="str">
        <f>LEFT(E2675,MIN(FIND({0,1,2,3,4,5,6,7,8,9},ASC(E2675)&amp;1234567890))-1)</f>
        <v>Tl</v>
      </c>
      <c r="G2675" s="25">
        <f t="shared" si="82"/>
        <v>5</v>
      </c>
      <c r="H2675" s="25">
        <f>VLOOKUP(F2675,Table!$A$2:$C$121,2,0)</f>
        <v>13</v>
      </c>
      <c r="I2675" s="26">
        <f>VLOOKUP(F2675,Table!$A$2:$C$121,3,0)</f>
        <v>6</v>
      </c>
      <c r="J2675" s="17" t="s">
        <v>77</v>
      </c>
      <c r="K2675" s="25" t="str">
        <f>LEFT(J2675,MIN(FIND({0,1,2,3,4,5,6,7,8,9},ASC(J2675)&amp;1234567890))-1)</f>
        <v>Y</v>
      </c>
      <c r="L2675" s="25">
        <f t="shared" si="83"/>
        <v>3</v>
      </c>
      <c r="M2675" s="25">
        <f>VLOOKUP(K2675,Table!$A$2:$C$121,2,0)</f>
        <v>3</v>
      </c>
      <c r="N2675" s="26">
        <f>VLOOKUP(K2675,Table!$A$2:$C$121,3,0)</f>
        <v>5</v>
      </c>
      <c r="O2675" s="13" t="str">
        <f>VLOOKUP(A2675,Table!$U$1:$V$230,2,0)</f>
        <v>Orthorhombic</v>
      </c>
      <c r="P2675" s="1"/>
    </row>
    <row r="2676" spans="1:16">
      <c r="A2676" s="12">
        <v>63</v>
      </c>
      <c r="B2676" s="12">
        <v>656213</v>
      </c>
      <c r="C2676" s="12" t="s">
        <v>3015</v>
      </c>
      <c r="D2676" s="12" t="s">
        <v>3318</v>
      </c>
      <c r="E2676" s="17" t="s">
        <v>346</v>
      </c>
      <c r="F2676" s="25" t="str">
        <f>LEFT(E2676,MIN(FIND({0,1,2,3,4,5,6,7,8,9},ASC(E2676)&amp;1234567890))-1)</f>
        <v>Nb</v>
      </c>
      <c r="G2676" s="25">
        <f t="shared" si="82"/>
        <v>2</v>
      </c>
      <c r="H2676" s="25">
        <f>VLOOKUP(F2676,Table!$A$2:$C$121,2,0)</f>
        <v>5</v>
      </c>
      <c r="I2676" s="26">
        <f>VLOOKUP(F2676,Table!$A$2:$C$121,3,0)</f>
        <v>5</v>
      </c>
      <c r="J2676" s="17" t="s">
        <v>11765</v>
      </c>
      <c r="K2676" s="25" t="str">
        <f>LEFT(J2676,MIN(FIND({0,1,2,3,4,5,6,7,8,9},ASC(J2676)&amp;1234567890))-1)</f>
        <v>B</v>
      </c>
      <c r="L2676" s="25">
        <f t="shared" si="83"/>
        <v>3</v>
      </c>
      <c r="M2676" s="25">
        <f>VLOOKUP(K2676,Table!$A$2:$C$121,2,0)</f>
        <v>13</v>
      </c>
      <c r="N2676" s="26">
        <f>VLOOKUP(K2676,Table!$A$2:$C$121,3,0)</f>
        <v>2</v>
      </c>
      <c r="O2676" s="13" t="str">
        <f>VLOOKUP(A2676,Table!$U$1:$V$230,2,0)</f>
        <v>Orthorhombic</v>
      </c>
      <c r="P2676" s="1"/>
    </row>
    <row r="2677" spans="1:16">
      <c r="A2677" s="12">
        <v>63</v>
      </c>
      <c r="B2677" s="12">
        <v>658185</v>
      </c>
      <c r="C2677" s="12" t="s">
        <v>3015</v>
      </c>
      <c r="D2677" s="12" t="s">
        <v>3319</v>
      </c>
      <c r="E2677" s="17" t="s">
        <v>11981</v>
      </c>
      <c r="F2677" s="25" t="str">
        <f>LEFT(E2677,MIN(FIND({0,1,2,3,4,5,6,7,8,9},ASC(E2677)&amp;1234567890))-1)</f>
        <v>Tm</v>
      </c>
      <c r="G2677" s="25">
        <f t="shared" si="82"/>
        <v>3</v>
      </c>
      <c r="H2677" s="25">
        <f>VLOOKUP(F2677,Table!$A$2:$C$121,2,0)</f>
        <v>3</v>
      </c>
      <c r="I2677" s="26">
        <f>VLOOKUP(F2677,Table!$A$2:$C$121,3,0)</f>
        <v>6</v>
      </c>
      <c r="J2677" s="17" t="s">
        <v>11370</v>
      </c>
      <c r="K2677" s="25" t="str">
        <f>LEFT(J2677,MIN(FIND({0,1,2,3,4,5,6,7,8,9},ASC(J2677)&amp;1234567890))-1)</f>
        <v>Ge</v>
      </c>
      <c r="L2677" s="25">
        <f t="shared" si="83"/>
        <v>4</v>
      </c>
      <c r="M2677" s="25">
        <f>VLOOKUP(K2677,Table!$A$2:$C$121,2,0)</f>
        <v>14</v>
      </c>
      <c r="N2677" s="26">
        <f>VLOOKUP(K2677,Table!$A$2:$C$121,3,0)</f>
        <v>4</v>
      </c>
      <c r="O2677" s="13" t="str">
        <f>VLOOKUP(A2677,Table!$U$1:$V$230,2,0)</f>
        <v>Orthorhombic</v>
      </c>
      <c r="P2677" s="1"/>
    </row>
    <row r="2678" spans="1:16">
      <c r="A2678" s="12">
        <v>63</v>
      </c>
      <c r="B2678" s="12">
        <v>658186</v>
      </c>
      <c r="C2678" s="12" t="s">
        <v>3015</v>
      </c>
      <c r="D2678" s="12" t="s">
        <v>3320</v>
      </c>
      <c r="E2678" s="17" t="s">
        <v>12002</v>
      </c>
      <c r="F2678" s="25" t="str">
        <f>LEFT(E2678,MIN(FIND({0,1,2,3,4,5,6,7,8,9},ASC(E2678)&amp;1234567890))-1)</f>
        <v>Lu</v>
      </c>
      <c r="G2678" s="25">
        <f t="shared" si="82"/>
        <v>3</v>
      </c>
      <c r="H2678" s="25">
        <f>VLOOKUP(F2678,Table!$A$2:$C$121,2,0)</f>
        <v>3</v>
      </c>
      <c r="I2678" s="26">
        <f>VLOOKUP(F2678,Table!$A$2:$C$121,3,0)</f>
        <v>6</v>
      </c>
      <c r="J2678" s="17" t="s">
        <v>11370</v>
      </c>
      <c r="K2678" s="25" t="str">
        <f>LEFT(J2678,MIN(FIND({0,1,2,3,4,5,6,7,8,9},ASC(J2678)&amp;1234567890))-1)</f>
        <v>Ge</v>
      </c>
      <c r="L2678" s="25">
        <f t="shared" si="83"/>
        <v>4</v>
      </c>
      <c r="M2678" s="25">
        <f>VLOOKUP(K2678,Table!$A$2:$C$121,2,0)</f>
        <v>14</v>
      </c>
      <c r="N2678" s="26">
        <f>VLOOKUP(K2678,Table!$A$2:$C$121,3,0)</f>
        <v>4</v>
      </c>
      <c r="O2678" s="13" t="str">
        <f>VLOOKUP(A2678,Table!$U$1:$V$230,2,0)</f>
        <v>Orthorhombic</v>
      </c>
      <c r="P2678" s="1"/>
    </row>
    <row r="2679" spans="1:16">
      <c r="A2679" s="12">
        <v>63</v>
      </c>
      <c r="B2679" s="12">
        <v>659277</v>
      </c>
      <c r="C2679" s="12" t="s">
        <v>3015</v>
      </c>
      <c r="D2679" s="12" t="s">
        <v>3321</v>
      </c>
      <c r="E2679" s="17" t="s">
        <v>330</v>
      </c>
      <c r="F2679" s="25" t="str">
        <f>LEFT(E2679,MIN(FIND({0,1,2,3,4,5,6,7,8,9},ASC(E2679)&amp;1234567890))-1)</f>
        <v>Ca</v>
      </c>
      <c r="G2679" s="25">
        <f t="shared" si="82"/>
        <v>1</v>
      </c>
      <c r="H2679" s="25">
        <f>VLOOKUP(F2679,Table!$A$2:$C$121,2,0)</f>
        <v>2</v>
      </c>
      <c r="I2679" s="26">
        <f>VLOOKUP(F2679,Table!$A$2:$C$121,3,0)</f>
        <v>4</v>
      </c>
      <c r="J2679" s="17" t="s">
        <v>11456</v>
      </c>
      <c r="K2679" s="25" t="str">
        <f>LEFT(J2679,MIN(FIND({0,1,2,3,4,5,6,7,8,9},ASC(J2679)&amp;1234567890))-1)</f>
        <v>Bi</v>
      </c>
      <c r="L2679" s="25">
        <f t="shared" si="83"/>
        <v>2</v>
      </c>
      <c r="M2679" s="25">
        <f>VLOOKUP(K2679,Table!$A$2:$C$121,2,0)</f>
        <v>15</v>
      </c>
      <c r="N2679" s="26">
        <f>VLOOKUP(K2679,Table!$A$2:$C$121,3,0)</f>
        <v>6</v>
      </c>
      <c r="O2679" s="13" t="str">
        <f>VLOOKUP(A2679,Table!$U$1:$V$230,2,0)</f>
        <v>Orthorhombic</v>
      </c>
      <c r="P2679" s="1"/>
    </row>
    <row r="2680" spans="1:16">
      <c r="A2680" s="12">
        <v>63</v>
      </c>
      <c r="B2680" s="12">
        <v>659278</v>
      </c>
      <c r="C2680" s="12" t="s">
        <v>3015</v>
      </c>
      <c r="D2680" s="12" t="s">
        <v>3322</v>
      </c>
      <c r="E2680" s="17" t="s">
        <v>428</v>
      </c>
      <c r="F2680" s="25" t="str">
        <f>LEFT(E2680,MIN(FIND({0,1,2,3,4,5,6,7,8,9},ASC(E2680)&amp;1234567890))-1)</f>
        <v>Eu</v>
      </c>
      <c r="G2680" s="25">
        <f t="shared" si="82"/>
        <v>1</v>
      </c>
      <c r="H2680" s="25">
        <f>VLOOKUP(F2680,Table!$A$2:$C$121,2,0)</f>
        <v>3</v>
      </c>
      <c r="I2680" s="26">
        <f>VLOOKUP(F2680,Table!$A$2:$C$121,3,0)</f>
        <v>6</v>
      </c>
      <c r="J2680" s="17" t="s">
        <v>11456</v>
      </c>
      <c r="K2680" s="25" t="str">
        <f>LEFT(J2680,MIN(FIND({0,1,2,3,4,5,6,7,8,9},ASC(J2680)&amp;1234567890))-1)</f>
        <v>Bi</v>
      </c>
      <c r="L2680" s="25">
        <f t="shared" si="83"/>
        <v>2</v>
      </c>
      <c r="M2680" s="25">
        <f>VLOOKUP(K2680,Table!$A$2:$C$121,2,0)</f>
        <v>15</v>
      </c>
      <c r="N2680" s="26">
        <f>VLOOKUP(K2680,Table!$A$2:$C$121,3,0)</f>
        <v>6</v>
      </c>
      <c r="O2680" s="13" t="str">
        <f>VLOOKUP(A2680,Table!$U$1:$V$230,2,0)</f>
        <v>Orthorhombic</v>
      </c>
      <c r="P2680" s="1"/>
    </row>
    <row r="2681" spans="1:16">
      <c r="A2681" s="12">
        <v>63</v>
      </c>
      <c r="B2681" s="12">
        <v>659830</v>
      </c>
      <c r="C2681" s="12" t="s">
        <v>3015</v>
      </c>
      <c r="D2681" s="12" t="s">
        <v>3323</v>
      </c>
      <c r="E2681" s="17" t="s">
        <v>11404</v>
      </c>
      <c r="F2681" s="25" t="str">
        <f>LEFT(E2681,MIN(FIND({0,1,2,3,4,5,6,7,8,9},ASC(E2681)&amp;1234567890))-1)</f>
        <v>Li</v>
      </c>
      <c r="G2681" s="25">
        <f t="shared" si="82"/>
        <v>2</v>
      </c>
      <c r="H2681" s="25">
        <f>VLOOKUP(F2681,Table!$A$2:$C$121,2,0)</f>
        <v>1</v>
      </c>
      <c r="I2681" s="26">
        <f>VLOOKUP(F2681,Table!$A$2:$C$121,3,0)</f>
        <v>2</v>
      </c>
      <c r="J2681" s="17" t="s">
        <v>11286</v>
      </c>
      <c r="K2681" s="25" t="str">
        <f>LEFT(J2681,MIN(FIND({0,1,2,3,4,5,6,7,8,9},ASC(J2681)&amp;1234567890))-1)</f>
        <v>In</v>
      </c>
      <c r="L2681" s="25">
        <f t="shared" si="83"/>
        <v>1</v>
      </c>
      <c r="M2681" s="25">
        <f>VLOOKUP(K2681,Table!$A$2:$C$121,2,0)</f>
        <v>13</v>
      </c>
      <c r="N2681" s="26">
        <f>VLOOKUP(K2681,Table!$A$2:$C$121,3,0)</f>
        <v>5</v>
      </c>
      <c r="O2681" s="13" t="str">
        <f>VLOOKUP(A2681,Table!$U$1:$V$230,2,0)</f>
        <v>Orthorhombic</v>
      </c>
      <c r="P2681" s="1"/>
    </row>
    <row r="2682" spans="1:16">
      <c r="A2682" s="12">
        <v>63</v>
      </c>
      <c r="B2682" s="12">
        <v>51961</v>
      </c>
      <c r="C2682" s="12" t="s">
        <v>3015</v>
      </c>
      <c r="D2682" s="12" t="s">
        <v>3324</v>
      </c>
      <c r="E2682" s="17" t="s">
        <v>11286</v>
      </c>
      <c r="F2682" s="25" t="str">
        <f>LEFT(E2682,MIN(FIND({0,1,2,3,4,5,6,7,8,9},ASC(E2682)&amp;1234567890))-1)</f>
        <v>In</v>
      </c>
      <c r="G2682" s="25">
        <f t="shared" si="82"/>
        <v>1</v>
      </c>
      <c r="H2682" s="25">
        <f>VLOOKUP(F2682,Table!$A$2:$C$121,2,0)</f>
        <v>13</v>
      </c>
      <c r="I2682" s="26">
        <f>VLOOKUP(F2682,Table!$A$2:$C$121,3,0)</f>
        <v>5</v>
      </c>
      <c r="J2682" s="17" t="s">
        <v>11404</v>
      </c>
      <c r="K2682" s="25" t="str">
        <f>LEFT(J2682,MIN(FIND({0,1,2,3,4,5,6,7,8,9},ASC(J2682)&amp;1234567890))-1)</f>
        <v>Li</v>
      </c>
      <c r="L2682" s="25">
        <f t="shared" si="83"/>
        <v>2</v>
      </c>
      <c r="M2682" s="25">
        <f>VLOOKUP(K2682,Table!$A$2:$C$121,2,0)</f>
        <v>1</v>
      </c>
      <c r="N2682" s="26">
        <f>VLOOKUP(K2682,Table!$A$2:$C$121,3,0)</f>
        <v>2</v>
      </c>
      <c r="O2682" s="13" t="str">
        <f>VLOOKUP(A2682,Table!$U$1:$V$230,2,0)</f>
        <v>Orthorhombic</v>
      </c>
      <c r="P2682" s="1"/>
    </row>
    <row r="2683" spans="1:16">
      <c r="A2683" s="12">
        <v>63</v>
      </c>
      <c r="B2683" s="12">
        <v>59552</v>
      </c>
      <c r="C2683" s="12" t="s">
        <v>3015</v>
      </c>
      <c r="D2683" s="12" t="s">
        <v>3325</v>
      </c>
      <c r="E2683" s="17" t="s">
        <v>12026</v>
      </c>
      <c r="F2683" s="25" t="str">
        <f>LEFT(E2683,MIN(FIND({0,1,2,3,4,5,6,7,8,9},ASC(E2683)&amp;1234567890))-1)</f>
        <v>In</v>
      </c>
      <c r="G2683" s="25">
        <f t="shared" si="82"/>
        <v>5</v>
      </c>
      <c r="H2683" s="25">
        <f>VLOOKUP(F2683,Table!$A$2:$C$121,2,0)</f>
        <v>13</v>
      </c>
      <c r="I2683" s="26">
        <f>VLOOKUP(F2683,Table!$A$2:$C$121,3,0)</f>
        <v>5</v>
      </c>
      <c r="J2683" s="17" t="s">
        <v>12088</v>
      </c>
      <c r="K2683" s="25" t="str">
        <f>LEFT(J2683,MIN(FIND({0,1,2,3,4,5,6,7,8,9},ASC(J2683)&amp;1234567890))-1)</f>
        <v>Th</v>
      </c>
      <c r="L2683" s="25">
        <f t="shared" si="83"/>
        <v>3</v>
      </c>
      <c r="M2683" s="25">
        <f>VLOOKUP(K2683,Table!$A$2:$C$121,2,0)</f>
        <v>3</v>
      </c>
      <c r="N2683" s="26">
        <f>VLOOKUP(K2683,Table!$A$2:$C$121,3,0)</f>
        <v>7</v>
      </c>
      <c r="O2683" s="13" t="str">
        <f>VLOOKUP(A2683,Table!$U$1:$V$230,2,0)</f>
        <v>Orthorhombic</v>
      </c>
      <c r="P2683" s="1"/>
    </row>
    <row r="2684" spans="1:16">
      <c r="A2684" s="12">
        <v>63</v>
      </c>
      <c r="B2684" s="12">
        <v>416576</v>
      </c>
      <c r="C2684" s="12" t="s">
        <v>3015</v>
      </c>
      <c r="D2684" s="12" t="s">
        <v>3326</v>
      </c>
      <c r="E2684" s="17" t="s">
        <v>428</v>
      </c>
      <c r="F2684" s="25" t="str">
        <f>LEFT(E2684,MIN(FIND({0,1,2,3,4,5,6,7,8,9},ASC(E2684)&amp;1234567890))-1)</f>
        <v>Eu</v>
      </c>
      <c r="G2684" s="25">
        <f t="shared" si="82"/>
        <v>1</v>
      </c>
      <c r="H2684" s="25">
        <f>VLOOKUP(F2684,Table!$A$2:$C$121,2,0)</f>
        <v>3</v>
      </c>
      <c r="I2684" s="26">
        <f>VLOOKUP(F2684,Table!$A$2:$C$121,3,0)</f>
        <v>6</v>
      </c>
      <c r="J2684" s="17" t="s">
        <v>11435</v>
      </c>
      <c r="K2684" s="25" t="str">
        <f>LEFT(J2684,MIN(FIND({0,1,2,3,4,5,6,7,8,9},ASC(J2684)&amp;1234567890))-1)</f>
        <v>Si</v>
      </c>
      <c r="L2684" s="25">
        <f t="shared" si="83"/>
        <v>6</v>
      </c>
      <c r="M2684" s="25">
        <f>VLOOKUP(K2684,Table!$A$2:$C$121,2,0)</f>
        <v>14</v>
      </c>
      <c r="N2684" s="26">
        <f>VLOOKUP(K2684,Table!$A$2:$C$121,3,0)</f>
        <v>3</v>
      </c>
      <c r="O2684" s="13" t="str">
        <f>VLOOKUP(A2684,Table!$U$1:$V$230,2,0)</f>
        <v>Orthorhombic</v>
      </c>
      <c r="P2684" s="1"/>
    </row>
    <row r="2685" spans="1:16">
      <c r="A2685" s="12">
        <v>63</v>
      </c>
      <c r="B2685" s="12">
        <v>174441</v>
      </c>
      <c r="C2685" s="12" t="s">
        <v>3015</v>
      </c>
      <c r="D2685" s="12" t="s">
        <v>2338</v>
      </c>
      <c r="E2685" s="17" t="s">
        <v>416</v>
      </c>
      <c r="F2685" s="25" t="str">
        <f>LEFT(E2685,MIN(FIND({0,1,2,3,4,5,6,7,8,9},ASC(E2685)&amp;1234567890))-1)</f>
        <v>V</v>
      </c>
      <c r="G2685" s="25">
        <f t="shared" si="82"/>
        <v>4</v>
      </c>
      <c r="H2685" s="25">
        <f>VLOOKUP(F2685,Table!$A$2:$C$121,2,0)</f>
        <v>5</v>
      </c>
      <c r="I2685" s="26">
        <f>VLOOKUP(F2685,Table!$A$2:$C$121,3,0)</f>
        <v>4</v>
      </c>
      <c r="J2685" s="17" t="s">
        <v>57</v>
      </c>
      <c r="K2685" s="25" t="str">
        <f>LEFT(J2685,MIN(FIND({0,1,2,3,4,5,6,7,8,9},ASC(J2685)&amp;1234567890))-1)</f>
        <v>O</v>
      </c>
      <c r="L2685" s="25">
        <f t="shared" si="83"/>
        <v>9</v>
      </c>
      <c r="M2685" s="25">
        <f>VLOOKUP(K2685,Table!$A$2:$C$121,2,0)</f>
        <v>16</v>
      </c>
      <c r="N2685" s="26">
        <f>VLOOKUP(K2685,Table!$A$2:$C$121,3,0)</f>
        <v>2</v>
      </c>
      <c r="O2685" s="13" t="str">
        <f>VLOOKUP(A2685,Table!$U$1:$V$230,2,0)</f>
        <v>Orthorhombic</v>
      </c>
      <c r="P2685" s="1"/>
    </row>
    <row r="2686" spans="1:16">
      <c r="A2686" s="12">
        <v>63</v>
      </c>
      <c r="B2686" s="12">
        <v>290047</v>
      </c>
      <c r="C2686" s="12" t="s">
        <v>3015</v>
      </c>
      <c r="D2686" s="12" t="s">
        <v>3327</v>
      </c>
      <c r="E2686" s="17" t="s">
        <v>11518</v>
      </c>
      <c r="F2686" s="25" t="str">
        <f>LEFT(E2686,MIN(FIND({0,1,2,3,4,5,6,7,8,9},ASC(E2686)&amp;1234567890))-1)</f>
        <v>Gd</v>
      </c>
      <c r="G2686" s="25">
        <f t="shared" si="82"/>
        <v>5</v>
      </c>
      <c r="H2686" s="25">
        <f>VLOOKUP(F2686,Table!$A$2:$C$121,2,0)</f>
        <v>3</v>
      </c>
      <c r="I2686" s="26">
        <f>VLOOKUP(F2686,Table!$A$2:$C$121,3,0)</f>
        <v>6</v>
      </c>
      <c r="J2686" s="17" t="s">
        <v>594</v>
      </c>
      <c r="K2686" s="25" t="str">
        <f>LEFT(J2686,MIN(FIND({0,1,2,3,4,5,6,7,8,9},ASC(J2686)&amp;1234567890))-1)</f>
        <v>Ge</v>
      </c>
      <c r="L2686" s="25">
        <f t="shared" si="83"/>
        <v>3</v>
      </c>
      <c r="M2686" s="25">
        <f>VLOOKUP(K2686,Table!$A$2:$C$121,2,0)</f>
        <v>14</v>
      </c>
      <c r="N2686" s="26">
        <f>VLOOKUP(K2686,Table!$A$2:$C$121,3,0)</f>
        <v>4</v>
      </c>
      <c r="O2686" s="13" t="str">
        <f>VLOOKUP(A2686,Table!$U$1:$V$230,2,0)</f>
        <v>Orthorhombic</v>
      </c>
      <c r="P2686" s="1"/>
    </row>
    <row r="2687" spans="1:16">
      <c r="A2687" s="12">
        <v>63</v>
      </c>
      <c r="B2687" s="12">
        <v>290249</v>
      </c>
      <c r="C2687" s="12" t="s">
        <v>3015</v>
      </c>
      <c r="D2687" s="12" t="s">
        <v>3328</v>
      </c>
      <c r="E2687" s="17" t="s">
        <v>11557</v>
      </c>
      <c r="F2687" s="25" t="str">
        <f>LEFT(E2687,MIN(FIND({0,1,2,3,4,5,6,7,8,9},ASC(E2687)&amp;1234567890))-1)</f>
        <v>Fe</v>
      </c>
      <c r="G2687" s="25">
        <f t="shared" si="82"/>
        <v>4</v>
      </c>
      <c r="H2687" s="25">
        <f>VLOOKUP(F2687,Table!$A$2:$C$121,2,0)</f>
        <v>8</v>
      </c>
      <c r="I2687" s="26">
        <f>VLOOKUP(F2687,Table!$A$2:$C$121,3,0)</f>
        <v>4</v>
      </c>
      <c r="J2687" s="17" t="s">
        <v>500</v>
      </c>
      <c r="K2687" s="25" t="str">
        <f>LEFT(J2687,MIN(FIND({0,1,2,3,4,5,6,7,8,9},ASC(J2687)&amp;1234567890))-1)</f>
        <v>O</v>
      </c>
      <c r="L2687" s="25">
        <f t="shared" si="83"/>
        <v>5</v>
      </c>
      <c r="M2687" s="25">
        <f>VLOOKUP(K2687,Table!$A$2:$C$121,2,0)</f>
        <v>16</v>
      </c>
      <c r="N2687" s="26">
        <f>VLOOKUP(K2687,Table!$A$2:$C$121,3,0)</f>
        <v>2</v>
      </c>
      <c r="O2687" s="13" t="str">
        <f>VLOOKUP(A2687,Table!$U$1:$V$230,2,0)</f>
        <v>Orthorhombic</v>
      </c>
      <c r="P2687" s="1"/>
    </row>
    <row r="2688" spans="1:16">
      <c r="A2688" s="12">
        <v>63</v>
      </c>
      <c r="B2688" s="12">
        <v>108434</v>
      </c>
      <c r="C2688" s="12" t="s">
        <v>3015</v>
      </c>
      <c r="D2688" s="12" t="s">
        <v>3329</v>
      </c>
      <c r="E2688" s="17" t="s">
        <v>428</v>
      </c>
      <c r="F2688" s="25" t="str">
        <f>LEFT(E2688,MIN(FIND({0,1,2,3,4,5,6,7,8,9},ASC(E2688)&amp;1234567890))-1)</f>
        <v>Eu</v>
      </c>
      <c r="G2688" s="25">
        <f t="shared" si="82"/>
        <v>1</v>
      </c>
      <c r="H2688" s="25">
        <f>VLOOKUP(F2688,Table!$A$2:$C$121,2,0)</f>
        <v>3</v>
      </c>
      <c r="I2688" s="26">
        <f>VLOOKUP(F2688,Table!$A$2:$C$121,3,0)</f>
        <v>6</v>
      </c>
      <c r="J2688" s="17" t="s">
        <v>11291</v>
      </c>
      <c r="K2688" s="25" t="str">
        <f>LEFT(J2688,MIN(FIND({0,1,2,3,4,5,6,7,8,9},ASC(J2688)&amp;1234567890))-1)</f>
        <v>Sn</v>
      </c>
      <c r="L2688" s="25">
        <f t="shared" si="83"/>
        <v>1</v>
      </c>
      <c r="M2688" s="25">
        <f>VLOOKUP(K2688,Table!$A$2:$C$121,2,0)</f>
        <v>14</v>
      </c>
      <c r="N2688" s="26">
        <f>VLOOKUP(K2688,Table!$A$2:$C$121,3,0)</f>
        <v>5</v>
      </c>
      <c r="O2688" s="13" t="str">
        <f>VLOOKUP(A2688,Table!$U$1:$V$230,2,0)</f>
        <v>Orthorhombic</v>
      </c>
      <c r="P2688" s="1"/>
    </row>
    <row r="2689" spans="1:16">
      <c r="A2689" s="12">
        <v>63</v>
      </c>
      <c r="B2689" s="12">
        <v>108897</v>
      </c>
      <c r="C2689" s="12" t="s">
        <v>3015</v>
      </c>
      <c r="D2689" s="12" t="s">
        <v>3330</v>
      </c>
      <c r="E2689" s="17" t="s">
        <v>11352</v>
      </c>
      <c r="F2689" s="25" t="str">
        <f>LEFT(E2689,MIN(FIND({0,1,2,3,4,5,6,7,8,9},ASC(E2689)&amp;1234567890))-1)</f>
        <v>Al</v>
      </c>
      <c r="G2689" s="25">
        <f t="shared" si="82"/>
        <v>1</v>
      </c>
      <c r="H2689" s="25">
        <f>VLOOKUP(F2689,Table!$A$2:$C$121,2,0)</f>
        <v>13</v>
      </c>
      <c r="I2689" s="26">
        <f>VLOOKUP(F2689,Table!$A$2:$C$121,3,0)</f>
        <v>3</v>
      </c>
      <c r="J2689" s="17" t="s">
        <v>11332</v>
      </c>
      <c r="K2689" s="25" t="str">
        <f>LEFT(J2689,MIN(FIND({0,1,2,3,4,5,6,7,8,9},ASC(J2689)&amp;1234567890))-1)</f>
        <v>Pr</v>
      </c>
      <c r="L2689" s="25">
        <f t="shared" si="83"/>
        <v>1</v>
      </c>
      <c r="M2689" s="25">
        <f>VLOOKUP(K2689,Table!$A$2:$C$121,2,0)</f>
        <v>3</v>
      </c>
      <c r="N2689" s="26">
        <f>VLOOKUP(K2689,Table!$A$2:$C$121,3,0)</f>
        <v>6</v>
      </c>
      <c r="O2689" s="13" t="str">
        <f>VLOOKUP(A2689,Table!$U$1:$V$230,2,0)</f>
        <v>Orthorhombic</v>
      </c>
      <c r="P2689" s="1"/>
    </row>
    <row r="2690" spans="1:16">
      <c r="A2690" s="12">
        <v>63</v>
      </c>
      <c r="B2690" s="12">
        <v>108984</v>
      </c>
      <c r="C2690" s="12" t="s">
        <v>3015</v>
      </c>
      <c r="D2690" s="12" t="s">
        <v>3331</v>
      </c>
      <c r="E2690" s="17" t="s">
        <v>11947</v>
      </c>
      <c r="F2690" s="25" t="str">
        <f>LEFT(E2690,MIN(FIND({0,1,2,3,4,5,6,7,8,9},ASC(E2690)&amp;1234567890))-1)</f>
        <v>Cm</v>
      </c>
      <c r="G2690" s="25">
        <f t="shared" ref="G2690:G2753" si="84">IF(SUBSTITUTE(E2690,F2690,"")="",1,SUBSTITUTE(E2690,F2690,""))*1</f>
        <v>1</v>
      </c>
      <c r="H2690" s="25">
        <f>VLOOKUP(F2690,Table!$A$2:$C$121,2,0)</f>
        <v>3</v>
      </c>
      <c r="I2690" s="26">
        <f>VLOOKUP(F2690,Table!$A$2:$C$121,3,0)</f>
        <v>7</v>
      </c>
      <c r="J2690" s="17" t="s">
        <v>375</v>
      </c>
      <c r="K2690" s="25" t="str">
        <f>LEFT(J2690,MIN(FIND({0,1,2,3,4,5,6,7,8,9},ASC(J2690)&amp;1234567890))-1)</f>
        <v>Br</v>
      </c>
      <c r="L2690" s="25">
        <f t="shared" ref="L2690:L2753" si="85">IF(SUBSTITUTE(J2690,K2690,"")="",1,SUBSTITUTE(J2690,K2690,""))*1</f>
        <v>3</v>
      </c>
      <c r="M2690" s="25">
        <f>VLOOKUP(K2690,Table!$A$2:$C$121,2,0)</f>
        <v>17</v>
      </c>
      <c r="N2690" s="26">
        <f>VLOOKUP(K2690,Table!$A$2:$C$121,3,0)</f>
        <v>4</v>
      </c>
      <c r="O2690" s="13" t="str">
        <f>VLOOKUP(A2690,Table!$U$1:$V$230,2,0)</f>
        <v>Orthorhombic</v>
      </c>
      <c r="P2690" s="1"/>
    </row>
    <row r="2691" spans="1:16">
      <c r="A2691" s="12">
        <v>63</v>
      </c>
      <c r="B2691" s="12">
        <v>109143</v>
      </c>
      <c r="C2691" s="12" t="s">
        <v>3015</v>
      </c>
      <c r="D2691" s="12" t="s">
        <v>3332</v>
      </c>
      <c r="E2691" s="17" t="s">
        <v>588</v>
      </c>
      <c r="F2691" s="25" t="str">
        <f>LEFT(E2691,MIN(FIND({0,1,2,3,4,5,6,7,8,9},ASC(E2691)&amp;1234567890))-1)</f>
        <v>Tl</v>
      </c>
      <c r="G2691" s="25">
        <f t="shared" si="84"/>
        <v>1</v>
      </c>
      <c r="H2691" s="25">
        <f>VLOOKUP(F2691,Table!$A$2:$C$121,2,0)</f>
        <v>13</v>
      </c>
      <c r="I2691" s="26">
        <f>VLOOKUP(F2691,Table!$A$2:$C$121,3,0)</f>
        <v>6</v>
      </c>
      <c r="J2691" s="17" t="s">
        <v>11343</v>
      </c>
      <c r="K2691" s="25" t="str">
        <f>LEFT(J2691,MIN(FIND({0,1,2,3,4,5,6,7,8,9},ASC(J2691)&amp;1234567890))-1)</f>
        <v>Cl</v>
      </c>
      <c r="L2691" s="25">
        <f t="shared" si="85"/>
        <v>1</v>
      </c>
      <c r="M2691" s="25">
        <f>VLOOKUP(K2691,Table!$A$2:$C$121,2,0)</f>
        <v>17</v>
      </c>
      <c r="N2691" s="26">
        <f>VLOOKUP(K2691,Table!$A$2:$C$121,3,0)</f>
        <v>3</v>
      </c>
      <c r="O2691" s="13" t="str">
        <f>VLOOKUP(A2691,Table!$U$1:$V$230,2,0)</f>
        <v>Orthorhombic</v>
      </c>
      <c r="P2691" s="1"/>
    </row>
    <row r="2692" spans="1:16">
      <c r="A2692" s="12">
        <v>63</v>
      </c>
      <c r="B2692" s="12">
        <v>109144</v>
      </c>
      <c r="C2692" s="12" t="s">
        <v>3015</v>
      </c>
      <c r="D2692" s="12" t="s">
        <v>3333</v>
      </c>
      <c r="E2692" s="17" t="s">
        <v>588</v>
      </c>
      <c r="F2692" s="25" t="str">
        <f>LEFT(E2692,MIN(FIND({0,1,2,3,4,5,6,7,8,9},ASC(E2692)&amp;1234567890))-1)</f>
        <v>Tl</v>
      </c>
      <c r="G2692" s="25">
        <f t="shared" si="84"/>
        <v>1</v>
      </c>
      <c r="H2692" s="25">
        <f>VLOOKUP(F2692,Table!$A$2:$C$121,2,0)</f>
        <v>13</v>
      </c>
      <c r="I2692" s="26">
        <f>VLOOKUP(F2692,Table!$A$2:$C$121,3,0)</f>
        <v>6</v>
      </c>
      <c r="J2692" s="17" t="s">
        <v>11344</v>
      </c>
      <c r="K2692" s="25" t="str">
        <f>LEFT(J2692,MIN(FIND({0,1,2,3,4,5,6,7,8,9},ASC(J2692)&amp;1234567890))-1)</f>
        <v>Br</v>
      </c>
      <c r="L2692" s="25">
        <f t="shared" si="85"/>
        <v>1</v>
      </c>
      <c r="M2692" s="25">
        <f>VLOOKUP(K2692,Table!$A$2:$C$121,2,0)</f>
        <v>17</v>
      </c>
      <c r="N2692" s="26">
        <f>VLOOKUP(K2692,Table!$A$2:$C$121,3,0)</f>
        <v>4</v>
      </c>
      <c r="O2692" s="13" t="str">
        <f>VLOOKUP(A2692,Table!$U$1:$V$230,2,0)</f>
        <v>Orthorhombic</v>
      </c>
      <c r="P2692" s="1"/>
    </row>
    <row r="2693" spans="1:16">
      <c r="A2693" s="12">
        <v>63</v>
      </c>
      <c r="B2693" s="12">
        <v>54470</v>
      </c>
      <c r="C2693" s="12" t="s">
        <v>3015</v>
      </c>
      <c r="D2693" s="12" t="s">
        <v>3334</v>
      </c>
      <c r="E2693" s="17" t="s">
        <v>46</v>
      </c>
      <c r="F2693" s="25" t="str">
        <f>LEFT(E2693,MIN(FIND({0,1,2,3,4,5,6,7,8,9},ASC(E2693)&amp;1234567890))-1)</f>
        <v>La</v>
      </c>
      <c r="G2693" s="25">
        <f t="shared" si="84"/>
        <v>1</v>
      </c>
      <c r="H2693" s="25">
        <f>VLOOKUP(F2693,Table!$A$2:$C$121,2,0)</f>
        <v>3</v>
      </c>
      <c r="I2693" s="26">
        <f>VLOOKUP(F2693,Table!$A$2:$C$121,3,0)</f>
        <v>6</v>
      </c>
      <c r="J2693" s="17" t="s">
        <v>11352</v>
      </c>
      <c r="K2693" s="25" t="str">
        <f>LEFT(J2693,MIN(FIND({0,1,2,3,4,5,6,7,8,9},ASC(J2693)&amp;1234567890))-1)</f>
        <v>Al</v>
      </c>
      <c r="L2693" s="25">
        <f t="shared" si="85"/>
        <v>1</v>
      </c>
      <c r="M2693" s="25">
        <f>VLOOKUP(K2693,Table!$A$2:$C$121,2,0)</f>
        <v>13</v>
      </c>
      <c r="N2693" s="26">
        <f>VLOOKUP(K2693,Table!$A$2:$C$121,3,0)</f>
        <v>3</v>
      </c>
      <c r="O2693" s="13" t="str">
        <f>VLOOKUP(A2693,Table!$U$1:$V$230,2,0)</f>
        <v>Orthorhombic</v>
      </c>
      <c r="P2693" s="1"/>
    </row>
    <row r="2694" spans="1:16">
      <c r="A2694" s="12">
        <v>63</v>
      </c>
      <c r="B2694" s="12">
        <v>54494</v>
      </c>
      <c r="C2694" s="12" t="s">
        <v>3015</v>
      </c>
      <c r="D2694" s="12" t="s">
        <v>788</v>
      </c>
      <c r="E2694" s="17" t="s">
        <v>587</v>
      </c>
      <c r="F2694" s="25" t="str">
        <f>LEFT(E2694,MIN(FIND({0,1,2,3,4,5,6,7,8,9},ASC(E2694)&amp;1234567890))-1)</f>
        <v>Ho</v>
      </c>
      <c r="G2694" s="25">
        <f t="shared" si="84"/>
        <v>1</v>
      </c>
      <c r="H2694" s="25">
        <f>VLOOKUP(F2694,Table!$A$2:$C$121,2,0)</f>
        <v>3</v>
      </c>
      <c r="I2694" s="26">
        <f>VLOOKUP(F2694,Table!$A$2:$C$121,3,0)</f>
        <v>6</v>
      </c>
      <c r="J2694" s="17" t="s">
        <v>11365</v>
      </c>
      <c r="K2694" s="25" t="str">
        <f>LEFT(J2694,MIN(FIND({0,1,2,3,4,5,6,7,8,9},ASC(J2694)&amp;1234567890))-1)</f>
        <v>Ge</v>
      </c>
      <c r="L2694" s="25">
        <f t="shared" si="85"/>
        <v>1.85</v>
      </c>
      <c r="M2694" s="25">
        <f>VLOOKUP(K2694,Table!$A$2:$C$121,2,0)</f>
        <v>14</v>
      </c>
      <c r="N2694" s="26">
        <f>VLOOKUP(K2694,Table!$A$2:$C$121,3,0)</f>
        <v>4</v>
      </c>
      <c r="O2694" s="13" t="str">
        <f>VLOOKUP(A2694,Table!$U$1:$V$230,2,0)</f>
        <v>Orthorhombic</v>
      </c>
      <c r="P2694" s="1"/>
    </row>
    <row r="2695" spans="1:16">
      <c r="A2695" s="12">
        <v>63</v>
      </c>
      <c r="B2695" s="12">
        <v>54978</v>
      </c>
      <c r="C2695" s="12" t="s">
        <v>3015</v>
      </c>
      <c r="D2695" s="12" t="s">
        <v>3335</v>
      </c>
      <c r="E2695" s="17" t="s">
        <v>330</v>
      </c>
      <c r="F2695" s="25" t="str">
        <f>LEFT(E2695,MIN(FIND({0,1,2,3,4,5,6,7,8,9},ASC(E2695)&amp;1234567890))-1)</f>
        <v>Ca</v>
      </c>
      <c r="G2695" s="25">
        <f t="shared" si="84"/>
        <v>1</v>
      </c>
      <c r="H2695" s="25">
        <f>VLOOKUP(F2695,Table!$A$2:$C$121,2,0)</f>
        <v>2</v>
      </c>
      <c r="I2695" s="26">
        <f>VLOOKUP(F2695,Table!$A$2:$C$121,3,0)</f>
        <v>4</v>
      </c>
      <c r="J2695" s="17" t="s">
        <v>427</v>
      </c>
      <c r="K2695" s="25" t="str">
        <f>LEFT(J2695,MIN(FIND({0,1,2,3,4,5,6,7,8,9},ASC(J2695)&amp;1234567890))-1)</f>
        <v>Au</v>
      </c>
      <c r="L2695" s="25">
        <f t="shared" si="85"/>
        <v>1</v>
      </c>
      <c r="M2695" s="25">
        <f>VLOOKUP(K2695,Table!$A$2:$C$121,2,0)</f>
        <v>11</v>
      </c>
      <c r="N2695" s="26">
        <f>VLOOKUP(K2695,Table!$A$2:$C$121,3,0)</f>
        <v>6</v>
      </c>
      <c r="O2695" s="13" t="str">
        <f>VLOOKUP(A2695,Table!$U$1:$V$230,2,0)</f>
        <v>Orthorhombic</v>
      </c>
      <c r="P2695" s="1"/>
    </row>
    <row r="2696" spans="1:16">
      <c r="A2696" s="12">
        <v>63</v>
      </c>
      <c r="B2696" s="12">
        <v>54979</v>
      </c>
      <c r="C2696" s="12" t="s">
        <v>3015</v>
      </c>
      <c r="D2696" s="12" t="s">
        <v>3336</v>
      </c>
      <c r="E2696" s="17" t="s">
        <v>330</v>
      </c>
      <c r="F2696" s="25" t="str">
        <f>LEFT(E2696,MIN(FIND({0,1,2,3,4,5,6,7,8,9},ASC(E2696)&amp;1234567890))-1)</f>
        <v>Ca</v>
      </c>
      <c r="G2696" s="25">
        <f t="shared" si="84"/>
        <v>1</v>
      </c>
      <c r="H2696" s="25">
        <f>VLOOKUP(F2696,Table!$A$2:$C$121,2,0)</f>
        <v>2</v>
      </c>
      <c r="I2696" s="26">
        <f>VLOOKUP(F2696,Table!$A$2:$C$121,3,0)</f>
        <v>4</v>
      </c>
      <c r="J2696" s="17" t="s">
        <v>11342</v>
      </c>
      <c r="K2696" s="25" t="str">
        <f>LEFT(J2696,MIN(FIND({0,1,2,3,4,5,6,7,8,9},ASC(J2696)&amp;1234567890))-1)</f>
        <v>Ag</v>
      </c>
      <c r="L2696" s="25">
        <f t="shared" si="85"/>
        <v>1</v>
      </c>
      <c r="M2696" s="25">
        <f>VLOOKUP(K2696,Table!$A$2:$C$121,2,0)</f>
        <v>11</v>
      </c>
      <c r="N2696" s="26">
        <f>VLOOKUP(K2696,Table!$A$2:$C$121,3,0)</f>
        <v>5</v>
      </c>
      <c r="O2696" s="13" t="str">
        <f>VLOOKUP(A2696,Table!$U$1:$V$230,2,0)</f>
        <v>Orthorhombic</v>
      </c>
      <c r="P2696" s="1"/>
    </row>
    <row r="2697" spans="1:16">
      <c r="A2697" s="12">
        <v>63</v>
      </c>
      <c r="B2697" s="12">
        <v>150185</v>
      </c>
      <c r="C2697" s="12" t="s">
        <v>3015</v>
      </c>
      <c r="D2697" s="12" t="s">
        <v>3337</v>
      </c>
      <c r="E2697" s="17" t="s">
        <v>335</v>
      </c>
      <c r="F2697" s="25" t="str">
        <f>LEFT(E2697,MIN(FIND({0,1,2,3,4,5,6,7,8,9},ASC(E2697)&amp;1234567890))-1)</f>
        <v>Nb</v>
      </c>
      <c r="G2697" s="25">
        <f t="shared" si="84"/>
        <v>1</v>
      </c>
      <c r="H2697" s="25">
        <f>VLOOKUP(F2697,Table!$A$2:$C$121,2,0)</f>
        <v>5</v>
      </c>
      <c r="I2697" s="26">
        <f>VLOOKUP(F2697,Table!$A$2:$C$121,3,0)</f>
        <v>5</v>
      </c>
      <c r="J2697" s="17" t="s">
        <v>12076</v>
      </c>
      <c r="K2697" s="25" t="str">
        <f>LEFT(J2697,MIN(FIND({0,1,2,3,4,5,6,7,8,9},ASC(J2697)&amp;1234567890))-1)</f>
        <v>Zn</v>
      </c>
      <c r="L2697" s="25">
        <f t="shared" si="85"/>
        <v>16</v>
      </c>
      <c r="M2697" s="25">
        <f>VLOOKUP(K2697,Table!$A$2:$C$121,2,0)</f>
        <v>12</v>
      </c>
      <c r="N2697" s="26">
        <f>VLOOKUP(K2697,Table!$A$2:$C$121,3,0)</f>
        <v>4</v>
      </c>
      <c r="O2697" s="13" t="str">
        <f>VLOOKUP(A2697,Table!$U$1:$V$230,2,0)</f>
        <v>Orthorhombic</v>
      </c>
      <c r="P2697" s="1"/>
    </row>
    <row r="2698" spans="1:16">
      <c r="A2698" s="12">
        <v>63</v>
      </c>
      <c r="B2698" s="12">
        <v>150528</v>
      </c>
      <c r="C2698" s="12" t="s">
        <v>3015</v>
      </c>
      <c r="D2698" s="12" t="s">
        <v>3338</v>
      </c>
      <c r="E2698" s="17" t="s">
        <v>11502</v>
      </c>
      <c r="F2698" s="25" t="str">
        <f>LEFT(E2698,MIN(FIND({0,1,2,3,4,5,6,7,8,9},ASC(E2698)&amp;1234567890))-1)</f>
        <v>Pu</v>
      </c>
      <c r="G2698" s="25">
        <f t="shared" si="84"/>
        <v>1</v>
      </c>
      <c r="H2698" s="25">
        <f>VLOOKUP(F2698,Table!$A$2:$C$121,2,0)</f>
        <v>3</v>
      </c>
      <c r="I2698" s="26">
        <f>VLOOKUP(F2698,Table!$A$2:$C$121,3,0)</f>
        <v>7</v>
      </c>
      <c r="J2698" s="17" t="s">
        <v>66</v>
      </c>
      <c r="K2698" s="25" t="str">
        <f>LEFT(J2698,MIN(FIND({0,1,2,3,4,5,6,7,8,9},ASC(J2698)&amp;1234567890))-1)</f>
        <v>Ni</v>
      </c>
      <c r="L2698" s="25">
        <f t="shared" si="85"/>
        <v>1</v>
      </c>
      <c r="M2698" s="25">
        <f>VLOOKUP(K2698,Table!$A$2:$C$121,2,0)</f>
        <v>10</v>
      </c>
      <c r="N2698" s="26">
        <f>VLOOKUP(K2698,Table!$A$2:$C$121,3,0)</f>
        <v>4</v>
      </c>
      <c r="O2698" s="13" t="str">
        <f>VLOOKUP(A2698,Table!$U$1:$V$230,2,0)</f>
        <v>Orthorhombic</v>
      </c>
      <c r="P2698" s="1"/>
    </row>
    <row r="2699" spans="1:16">
      <c r="A2699" s="12">
        <v>63</v>
      </c>
      <c r="B2699" s="12">
        <v>150541</v>
      </c>
      <c r="C2699" s="12" t="s">
        <v>3015</v>
      </c>
      <c r="D2699" s="12" t="s">
        <v>3339</v>
      </c>
      <c r="E2699" s="17" t="s">
        <v>11363</v>
      </c>
      <c r="F2699" s="25" t="str">
        <f>LEFT(E2699,MIN(FIND({0,1,2,3,4,5,6,7,8,9},ASC(E2699)&amp;1234567890))-1)</f>
        <v>Th</v>
      </c>
      <c r="G2699" s="25">
        <f t="shared" si="84"/>
        <v>1</v>
      </c>
      <c r="H2699" s="25">
        <f>VLOOKUP(F2699,Table!$A$2:$C$121,2,0)</f>
        <v>3</v>
      </c>
      <c r="I2699" s="26">
        <f>VLOOKUP(F2699,Table!$A$2:$C$121,3,0)</f>
        <v>7</v>
      </c>
      <c r="J2699" s="17" t="s">
        <v>539</v>
      </c>
      <c r="K2699" s="25" t="str">
        <f>LEFT(J2699,MIN(FIND({0,1,2,3,4,5,6,7,8,9},ASC(J2699)&amp;1234567890))-1)</f>
        <v>Pt</v>
      </c>
      <c r="L2699" s="25">
        <f t="shared" si="85"/>
        <v>1</v>
      </c>
      <c r="M2699" s="25">
        <f>VLOOKUP(K2699,Table!$A$2:$C$121,2,0)</f>
        <v>10</v>
      </c>
      <c r="N2699" s="26">
        <f>VLOOKUP(K2699,Table!$A$2:$C$121,3,0)</f>
        <v>6</v>
      </c>
      <c r="O2699" s="13" t="str">
        <f>VLOOKUP(A2699,Table!$U$1:$V$230,2,0)</f>
        <v>Orthorhombic</v>
      </c>
      <c r="P2699" s="1"/>
    </row>
    <row r="2700" spans="1:16">
      <c r="A2700" s="12">
        <v>63</v>
      </c>
      <c r="B2700" s="12">
        <v>150542</v>
      </c>
      <c r="C2700" s="12" t="s">
        <v>3015</v>
      </c>
      <c r="D2700" s="12" t="s">
        <v>3340</v>
      </c>
      <c r="E2700" s="17" t="s">
        <v>11363</v>
      </c>
      <c r="F2700" s="25" t="str">
        <f>LEFT(E2700,MIN(FIND({0,1,2,3,4,5,6,7,8,9},ASC(E2700)&amp;1234567890))-1)</f>
        <v>Th</v>
      </c>
      <c r="G2700" s="25">
        <f t="shared" si="84"/>
        <v>1</v>
      </c>
      <c r="H2700" s="25">
        <f>VLOOKUP(F2700,Table!$A$2:$C$121,2,0)</f>
        <v>3</v>
      </c>
      <c r="I2700" s="26">
        <f>VLOOKUP(F2700,Table!$A$2:$C$121,3,0)</f>
        <v>7</v>
      </c>
      <c r="J2700" s="17" t="s">
        <v>11294</v>
      </c>
      <c r="K2700" s="25" t="str">
        <f>LEFT(J2700,MIN(FIND({0,1,2,3,4,5,6,7,8,9},ASC(J2700)&amp;1234567890))-1)</f>
        <v>Rh</v>
      </c>
      <c r="L2700" s="25">
        <f t="shared" si="85"/>
        <v>1</v>
      </c>
      <c r="M2700" s="25">
        <f>VLOOKUP(K2700,Table!$A$2:$C$121,2,0)</f>
        <v>9</v>
      </c>
      <c r="N2700" s="26">
        <f>VLOOKUP(K2700,Table!$A$2:$C$121,3,0)</f>
        <v>5</v>
      </c>
      <c r="O2700" s="13" t="str">
        <f>VLOOKUP(A2700,Table!$U$1:$V$230,2,0)</f>
        <v>Orthorhombic</v>
      </c>
      <c r="P2700" s="1"/>
    </row>
    <row r="2701" spans="1:16">
      <c r="A2701" s="12">
        <v>63</v>
      </c>
      <c r="B2701" s="12">
        <v>150732</v>
      </c>
      <c r="C2701" s="12" t="s">
        <v>3015</v>
      </c>
      <c r="D2701" s="12" t="s">
        <v>3341</v>
      </c>
      <c r="E2701" s="17" t="s">
        <v>11294</v>
      </c>
      <c r="F2701" s="25" t="str">
        <f>LEFT(E2701,MIN(FIND({0,1,2,3,4,5,6,7,8,9},ASC(E2701)&amp;1234567890))-1)</f>
        <v>Rh</v>
      </c>
      <c r="G2701" s="25">
        <f t="shared" si="84"/>
        <v>1</v>
      </c>
      <c r="H2701" s="25">
        <f>VLOOKUP(F2701,Table!$A$2:$C$121,2,0)</f>
        <v>9</v>
      </c>
      <c r="I2701" s="26">
        <f>VLOOKUP(F2701,Table!$A$2:$C$121,3,0)</f>
        <v>5</v>
      </c>
      <c r="J2701" s="17" t="s">
        <v>364</v>
      </c>
      <c r="K2701" s="25" t="str">
        <f>LEFT(J2701,MIN(FIND({0,1,2,3,4,5,6,7,8,9},ASC(J2701)&amp;1234567890))-1)</f>
        <v>B</v>
      </c>
      <c r="L2701" s="25">
        <f t="shared" si="85"/>
        <v>1</v>
      </c>
      <c r="M2701" s="25">
        <f>VLOOKUP(K2701,Table!$A$2:$C$121,2,0)</f>
        <v>13</v>
      </c>
      <c r="N2701" s="26">
        <f>VLOOKUP(K2701,Table!$A$2:$C$121,3,0)</f>
        <v>2</v>
      </c>
      <c r="O2701" s="13" t="str">
        <f>VLOOKUP(A2701,Table!$U$1:$V$230,2,0)</f>
        <v>Orthorhombic</v>
      </c>
      <c r="P2701" s="1"/>
    </row>
    <row r="2702" spans="1:16">
      <c r="A2702" s="12">
        <v>63</v>
      </c>
      <c r="B2702" s="12">
        <v>150819</v>
      </c>
      <c r="C2702" s="12" t="s">
        <v>3015</v>
      </c>
      <c r="D2702" s="12" t="s">
        <v>3342</v>
      </c>
      <c r="E2702" s="17" t="s">
        <v>11363</v>
      </c>
      <c r="F2702" s="25" t="str">
        <f>LEFT(E2702,MIN(FIND({0,1,2,3,4,5,6,7,8,9},ASC(E2702)&amp;1234567890))-1)</f>
        <v>Th</v>
      </c>
      <c r="G2702" s="25">
        <f t="shared" si="84"/>
        <v>1</v>
      </c>
      <c r="H2702" s="25">
        <f>VLOOKUP(F2702,Table!$A$2:$C$121,2,0)</f>
        <v>3</v>
      </c>
      <c r="I2702" s="26">
        <f>VLOOKUP(F2702,Table!$A$2:$C$121,3,0)</f>
        <v>7</v>
      </c>
      <c r="J2702" s="17" t="s">
        <v>72</v>
      </c>
      <c r="K2702" s="25" t="str">
        <f>LEFT(J2702,MIN(FIND({0,1,2,3,4,5,6,7,8,9},ASC(J2702)&amp;1234567890))-1)</f>
        <v>Ir</v>
      </c>
      <c r="L2702" s="25">
        <f t="shared" si="85"/>
        <v>1</v>
      </c>
      <c r="M2702" s="25">
        <f>VLOOKUP(K2702,Table!$A$2:$C$121,2,0)</f>
        <v>9</v>
      </c>
      <c r="N2702" s="26">
        <f>VLOOKUP(K2702,Table!$A$2:$C$121,3,0)</f>
        <v>6</v>
      </c>
      <c r="O2702" s="13" t="str">
        <f>VLOOKUP(A2702,Table!$U$1:$V$230,2,0)</f>
        <v>Orthorhombic</v>
      </c>
      <c r="P2702" s="1"/>
    </row>
    <row r="2703" spans="1:16">
      <c r="A2703" s="12">
        <v>63</v>
      </c>
      <c r="B2703" s="12">
        <v>150820</v>
      </c>
      <c r="C2703" s="12" t="s">
        <v>3015</v>
      </c>
      <c r="D2703" s="12" t="s">
        <v>3343</v>
      </c>
      <c r="E2703" s="17" t="s">
        <v>11363</v>
      </c>
      <c r="F2703" s="25" t="str">
        <f>LEFT(E2703,MIN(FIND({0,1,2,3,4,5,6,7,8,9},ASC(E2703)&amp;1234567890))-1)</f>
        <v>Th</v>
      </c>
      <c r="G2703" s="25">
        <f t="shared" si="84"/>
        <v>1</v>
      </c>
      <c r="H2703" s="25">
        <f>VLOOKUP(F2703,Table!$A$2:$C$121,2,0)</f>
        <v>3</v>
      </c>
      <c r="I2703" s="26">
        <f>VLOOKUP(F2703,Table!$A$2:$C$121,3,0)</f>
        <v>7</v>
      </c>
      <c r="J2703" s="17" t="s">
        <v>341</v>
      </c>
      <c r="K2703" s="25" t="str">
        <f>LEFT(J2703,MIN(FIND({0,1,2,3,4,5,6,7,8,9},ASC(J2703)&amp;1234567890))-1)</f>
        <v>Ru</v>
      </c>
      <c r="L2703" s="25">
        <f t="shared" si="85"/>
        <v>1</v>
      </c>
      <c r="M2703" s="25">
        <f>VLOOKUP(K2703,Table!$A$2:$C$121,2,0)</f>
        <v>8</v>
      </c>
      <c r="N2703" s="26">
        <f>VLOOKUP(K2703,Table!$A$2:$C$121,3,0)</f>
        <v>5</v>
      </c>
      <c r="O2703" s="13" t="str">
        <f>VLOOKUP(A2703,Table!$U$1:$V$230,2,0)</f>
        <v>Orthorhombic</v>
      </c>
      <c r="P2703" s="1"/>
    </row>
    <row r="2704" spans="1:16">
      <c r="A2704" s="12">
        <v>63</v>
      </c>
      <c r="B2704" s="12">
        <v>150913</v>
      </c>
      <c r="C2704" s="12" t="s">
        <v>3037</v>
      </c>
      <c r="D2704" s="12" t="s">
        <v>985</v>
      </c>
      <c r="E2704" s="17" t="s">
        <v>11351</v>
      </c>
      <c r="F2704" s="25" t="str">
        <f>LEFT(E2704,MIN(FIND({0,1,2,3,4,5,6,7,8,9},ASC(E2704)&amp;1234567890))-1)</f>
        <v>Cu</v>
      </c>
      <c r="G2704" s="25">
        <f t="shared" si="84"/>
        <v>1</v>
      </c>
      <c r="H2704" s="25">
        <f>VLOOKUP(F2704,Table!$A$2:$C$121,2,0)</f>
        <v>11</v>
      </c>
      <c r="I2704" s="26">
        <f>VLOOKUP(F2704,Table!$A$2:$C$121,3,0)</f>
        <v>4</v>
      </c>
      <c r="J2704" s="17" t="s">
        <v>32</v>
      </c>
      <c r="K2704" s="25" t="str">
        <f>LEFT(J2704,MIN(FIND({0,1,2,3,4,5,6,7,8,9},ASC(J2704)&amp;1234567890))-1)</f>
        <v>O</v>
      </c>
      <c r="L2704" s="25">
        <f t="shared" si="85"/>
        <v>2</v>
      </c>
      <c r="M2704" s="25">
        <f>VLOOKUP(K2704,Table!$A$2:$C$121,2,0)</f>
        <v>16</v>
      </c>
      <c r="N2704" s="26">
        <f>VLOOKUP(K2704,Table!$A$2:$C$121,3,0)</f>
        <v>2</v>
      </c>
      <c r="O2704" s="13" t="str">
        <f>VLOOKUP(A2704,Table!$U$1:$V$230,2,0)</f>
        <v>Orthorhombic</v>
      </c>
      <c r="P2704" s="1"/>
    </row>
    <row r="2705" spans="1:16">
      <c r="A2705" s="12">
        <v>63</v>
      </c>
      <c r="B2705" s="12">
        <v>370003</v>
      </c>
      <c r="C2705" s="12" t="s">
        <v>3015</v>
      </c>
      <c r="D2705" s="12" t="s">
        <v>3344</v>
      </c>
      <c r="E2705" s="17" t="s">
        <v>12089</v>
      </c>
      <c r="F2705" s="25" t="str">
        <f>LEFT(E2705,MIN(FIND({0,1,2,3,4,5,6,7,8,9},ASC(E2705)&amp;1234567890))-1)</f>
        <v>Ag</v>
      </c>
      <c r="G2705" s="25">
        <f t="shared" si="84"/>
        <v>7</v>
      </c>
      <c r="H2705" s="25">
        <f>VLOOKUP(F2705,Table!$A$2:$C$121,2,0)</f>
        <v>11</v>
      </c>
      <c r="I2705" s="26">
        <f>VLOOKUP(F2705,Table!$A$2:$C$121,3,0)</f>
        <v>5</v>
      </c>
      <c r="J2705" s="17" t="s">
        <v>537</v>
      </c>
      <c r="K2705" s="25" t="str">
        <f>LEFT(J2705,MIN(FIND({0,1,2,3,4,5,6,7,8,9},ASC(J2705)&amp;1234567890))-1)</f>
        <v>Yb</v>
      </c>
      <c r="L2705" s="25">
        <f t="shared" si="85"/>
        <v>2</v>
      </c>
      <c r="M2705" s="25">
        <f>VLOOKUP(K2705,Table!$A$2:$C$121,2,0)</f>
        <v>3</v>
      </c>
      <c r="N2705" s="26">
        <f>VLOOKUP(K2705,Table!$A$2:$C$121,3,0)</f>
        <v>6</v>
      </c>
      <c r="O2705" s="13" t="str">
        <f>VLOOKUP(A2705,Table!$U$1:$V$230,2,0)</f>
        <v>Orthorhombic</v>
      </c>
      <c r="P2705" s="1"/>
    </row>
    <row r="2706" spans="1:16">
      <c r="A2706" s="12">
        <v>63</v>
      </c>
      <c r="B2706" s="12">
        <v>151122</v>
      </c>
      <c r="C2706" s="12" t="s">
        <v>3015</v>
      </c>
      <c r="D2706" s="12" t="s">
        <v>3345</v>
      </c>
      <c r="E2706" s="17" t="s">
        <v>12090</v>
      </c>
      <c r="F2706" s="25" t="str">
        <f>LEFT(E2706,MIN(FIND({0,1,2,3,4,5,6,7,8,9},ASC(E2706)&amp;1234567890))-1)</f>
        <v>Na</v>
      </c>
      <c r="G2706" s="25">
        <f t="shared" si="84"/>
        <v>4.95</v>
      </c>
      <c r="H2706" s="25">
        <f>VLOOKUP(F2706,Table!$A$2:$C$121,2,0)</f>
        <v>1</v>
      </c>
      <c r="I2706" s="26">
        <f>VLOOKUP(F2706,Table!$A$2:$C$121,3,0)</f>
        <v>3</v>
      </c>
      <c r="J2706" s="17" t="s">
        <v>12091</v>
      </c>
      <c r="K2706" s="25" t="str">
        <f>LEFT(J2706,MIN(FIND({0,1,2,3,4,5,6,7,8,9},ASC(J2706)&amp;1234567890))-1)</f>
        <v>In</v>
      </c>
      <c r="L2706" s="25">
        <f t="shared" si="85"/>
        <v>9.2200000000000006</v>
      </c>
      <c r="M2706" s="25">
        <f>VLOOKUP(K2706,Table!$A$2:$C$121,2,0)</f>
        <v>13</v>
      </c>
      <c r="N2706" s="26">
        <f>VLOOKUP(K2706,Table!$A$2:$C$121,3,0)</f>
        <v>5</v>
      </c>
      <c r="O2706" s="13" t="str">
        <f>VLOOKUP(A2706,Table!$U$1:$V$230,2,0)</f>
        <v>Orthorhombic</v>
      </c>
      <c r="P2706" s="1"/>
    </row>
    <row r="2707" spans="1:16">
      <c r="A2707" s="12">
        <v>63</v>
      </c>
      <c r="B2707" s="12">
        <v>151157</v>
      </c>
      <c r="C2707" s="12" t="s">
        <v>3015</v>
      </c>
      <c r="D2707" s="12" t="s">
        <v>3346</v>
      </c>
      <c r="E2707" s="17" t="s">
        <v>12092</v>
      </c>
      <c r="F2707" s="25" t="str">
        <f>LEFT(E2707,MIN(FIND({0,1,2,3,4,5,6,7,8,9},ASC(E2707)&amp;1234567890))-1)</f>
        <v>Al</v>
      </c>
      <c r="G2707" s="25">
        <f t="shared" si="84"/>
        <v>56.14</v>
      </c>
      <c r="H2707" s="25">
        <f>VLOOKUP(F2707,Table!$A$2:$C$121,2,0)</f>
        <v>13</v>
      </c>
      <c r="I2707" s="26">
        <f>VLOOKUP(F2707,Table!$A$2:$C$121,3,0)</f>
        <v>3</v>
      </c>
      <c r="J2707" s="17" t="s">
        <v>12093</v>
      </c>
      <c r="K2707" s="25" t="str">
        <f>LEFT(J2707,MIN(FIND({0,1,2,3,4,5,6,7,8,9},ASC(J2707)&amp;1234567890))-1)</f>
        <v>Cr</v>
      </c>
      <c r="L2707" s="25">
        <f t="shared" si="85"/>
        <v>14.29</v>
      </c>
      <c r="M2707" s="25">
        <f>VLOOKUP(K2707,Table!$A$2:$C$121,2,0)</f>
        <v>6</v>
      </c>
      <c r="N2707" s="26">
        <f>VLOOKUP(K2707,Table!$A$2:$C$121,3,0)</f>
        <v>4</v>
      </c>
      <c r="O2707" s="13" t="str">
        <f>VLOOKUP(A2707,Table!$U$1:$V$230,2,0)</f>
        <v>Orthorhombic</v>
      </c>
      <c r="P2707" s="1"/>
    </row>
    <row r="2708" spans="1:16">
      <c r="A2708" s="12">
        <v>63</v>
      </c>
      <c r="B2708" s="12">
        <v>152359</v>
      </c>
      <c r="C2708" s="12" t="s">
        <v>3015</v>
      </c>
      <c r="D2708" s="12" t="s">
        <v>3347</v>
      </c>
      <c r="E2708" s="17" t="s">
        <v>433</v>
      </c>
      <c r="F2708" s="25" t="str">
        <f>LEFT(E2708,MIN(FIND({0,1,2,3,4,5,6,7,8,9},ASC(E2708)&amp;1234567890))-1)</f>
        <v>Sr</v>
      </c>
      <c r="G2708" s="25">
        <f t="shared" si="84"/>
        <v>1</v>
      </c>
      <c r="H2708" s="25">
        <f>VLOOKUP(F2708,Table!$A$2:$C$121,2,0)</f>
        <v>2</v>
      </c>
      <c r="I2708" s="26">
        <f>VLOOKUP(F2708,Table!$A$2:$C$121,3,0)</f>
        <v>5</v>
      </c>
      <c r="J2708" s="17" t="s">
        <v>12094</v>
      </c>
      <c r="K2708" s="25" t="str">
        <f>LEFT(J2708,MIN(FIND({0,1,2,3,4,5,6,7,8,9},ASC(J2708)&amp;1234567890))-1)</f>
        <v>Ge</v>
      </c>
      <c r="L2708" s="25">
        <f t="shared" si="85"/>
        <v>5.56</v>
      </c>
      <c r="M2708" s="25">
        <f>VLOOKUP(K2708,Table!$A$2:$C$121,2,0)</f>
        <v>14</v>
      </c>
      <c r="N2708" s="26">
        <f>VLOOKUP(K2708,Table!$A$2:$C$121,3,0)</f>
        <v>4</v>
      </c>
      <c r="O2708" s="13" t="str">
        <f>VLOOKUP(A2708,Table!$U$1:$V$230,2,0)</f>
        <v>Orthorhombic</v>
      </c>
      <c r="P2708" s="1"/>
    </row>
    <row r="2709" spans="1:16">
      <c r="A2709" s="12">
        <v>63</v>
      </c>
      <c r="B2709" s="12">
        <v>152674</v>
      </c>
      <c r="C2709" s="12" t="s">
        <v>3015</v>
      </c>
      <c r="D2709" s="12" t="s">
        <v>3348</v>
      </c>
      <c r="E2709" s="17" t="s">
        <v>12095</v>
      </c>
      <c r="F2709" s="25" t="str">
        <f>LEFT(E2709,MIN(FIND({0,1,2,3,4,5,6,7,8,9},ASC(E2709)&amp;1234567890))-1)</f>
        <v>Dy</v>
      </c>
      <c r="G2709" s="25">
        <f t="shared" si="84"/>
        <v>8</v>
      </c>
      <c r="H2709" s="25">
        <f>VLOOKUP(F2709,Table!$A$2:$C$121,2,0)</f>
        <v>3</v>
      </c>
      <c r="I2709" s="26">
        <f>VLOOKUP(F2709,Table!$A$2:$C$121,3,0)</f>
        <v>6</v>
      </c>
      <c r="J2709" s="17" t="s">
        <v>12096</v>
      </c>
      <c r="K2709" s="25" t="str">
        <f>LEFT(J2709,MIN(FIND({0,1,2,3,4,5,6,7,8,9},ASC(J2709)&amp;1234567890))-1)</f>
        <v>Si</v>
      </c>
      <c r="L2709" s="25">
        <f t="shared" si="85"/>
        <v>10.8</v>
      </c>
      <c r="M2709" s="25">
        <f>VLOOKUP(K2709,Table!$A$2:$C$121,2,0)</f>
        <v>14</v>
      </c>
      <c r="N2709" s="26">
        <f>VLOOKUP(K2709,Table!$A$2:$C$121,3,0)</f>
        <v>3</v>
      </c>
      <c r="O2709" s="13" t="str">
        <f>VLOOKUP(A2709,Table!$U$1:$V$230,2,0)</f>
        <v>Orthorhombic</v>
      </c>
      <c r="P2709" s="1"/>
    </row>
    <row r="2710" spans="1:16">
      <c r="A2710" s="12">
        <v>63</v>
      </c>
      <c r="B2710" s="12">
        <v>152675</v>
      </c>
      <c r="C2710" s="12" t="s">
        <v>3015</v>
      </c>
      <c r="D2710" s="12" t="s">
        <v>3349</v>
      </c>
      <c r="E2710" s="17" t="s">
        <v>12095</v>
      </c>
      <c r="F2710" s="25" t="str">
        <f>LEFT(E2710,MIN(FIND({0,1,2,3,4,5,6,7,8,9},ASC(E2710)&amp;1234567890))-1)</f>
        <v>Dy</v>
      </c>
      <c r="G2710" s="25">
        <f t="shared" si="84"/>
        <v>8</v>
      </c>
      <c r="H2710" s="25">
        <f>VLOOKUP(F2710,Table!$A$2:$C$121,2,0)</f>
        <v>3</v>
      </c>
      <c r="I2710" s="26">
        <f>VLOOKUP(F2710,Table!$A$2:$C$121,3,0)</f>
        <v>6</v>
      </c>
      <c r="J2710" s="17" t="s">
        <v>12097</v>
      </c>
      <c r="K2710" s="25" t="str">
        <f>LEFT(J2710,MIN(FIND({0,1,2,3,4,5,6,7,8,9},ASC(J2710)&amp;1234567890))-1)</f>
        <v>Si</v>
      </c>
      <c r="L2710" s="25">
        <f t="shared" si="85"/>
        <v>11.04</v>
      </c>
      <c r="M2710" s="25">
        <f>VLOOKUP(K2710,Table!$A$2:$C$121,2,0)</f>
        <v>14</v>
      </c>
      <c r="N2710" s="26">
        <f>VLOOKUP(K2710,Table!$A$2:$C$121,3,0)</f>
        <v>3</v>
      </c>
      <c r="O2710" s="13" t="str">
        <f>VLOOKUP(A2710,Table!$U$1:$V$230,2,0)</f>
        <v>Orthorhombic</v>
      </c>
      <c r="P2710" s="1"/>
    </row>
    <row r="2711" spans="1:16">
      <c r="A2711" s="12">
        <v>63</v>
      </c>
      <c r="B2711" s="12">
        <v>152687</v>
      </c>
      <c r="C2711" s="12" t="s">
        <v>3015</v>
      </c>
      <c r="D2711" s="12" t="s">
        <v>3350</v>
      </c>
      <c r="E2711" s="17" t="s">
        <v>12098</v>
      </c>
      <c r="F2711" s="25" t="str">
        <f>LEFT(E2711,MIN(FIND({0,1,2,3,4,5,6,7,8,9},ASC(E2711)&amp;1234567890))-1)</f>
        <v>U</v>
      </c>
      <c r="G2711" s="25">
        <f t="shared" si="84"/>
        <v>2.67</v>
      </c>
      <c r="H2711" s="25">
        <f>VLOOKUP(F2711,Table!$A$2:$C$121,2,0)</f>
        <v>3</v>
      </c>
      <c r="I2711" s="26">
        <f>VLOOKUP(F2711,Table!$A$2:$C$121,3,0)</f>
        <v>7</v>
      </c>
      <c r="J2711" s="17" t="s">
        <v>12099</v>
      </c>
      <c r="K2711" s="25" t="str">
        <f>LEFT(J2711,MIN(FIND({0,1,2,3,4,5,6,7,8,9},ASC(J2711)&amp;1234567890))-1)</f>
        <v>Ga</v>
      </c>
      <c r="L2711" s="25">
        <f t="shared" si="85"/>
        <v>5.33</v>
      </c>
      <c r="M2711" s="25">
        <f>VLOOKUP(K2711,Table!$A$2:$C$121,2,0)</f>
        <v>13</v>
      </c>
      <c r="N2711" s="26">
        <f>VLOOKUP(K2711,Table!$A$2:$C$121,3,0)</f>
        <v>4</v>
      </c>
      <c r="O2711" s="13" t="str">
        <f>VLOOKUP(A2711,Table!$U$1:$V$230,2,0)</f>
        <v>Orthorhombic</v>
      </c>
      <c r="P2711" s="1"/>
    </row>
    <row r="2712" spans="1:16">
      <c r="A2712" s="12">
        <v>63</v>
      </c>
      <c r="B2712" s="12">
        <v>154255</v>
      </c>
      <c r="C2712" s="12" t="s">
        <v>3015</v>
      </c>
      <c r="D2712" s="12" t="s">
        <v>1929</v>
      </c>
      <c r="E2712" s="17" t="s">
        <v>530</v>
      </c>
      <c r="F2712" s="25" t="str">
        <f>LEFT(E2712,MIN(FIND({0,1,2,3,4,5,6,7,8,9},ASC(E2712)&amp;1234567890))-1)</f>
        <v>Yb</v>
      </c>
      <c r="G2712" s="25">
        <f t="shared" si="84"/>
        <v>1</v>
      </c>
      <c r="H2712" s="25">
        <f>VLOOKUP(F2712,Table!$A$2:$C$121,2,0)</f>
        <v>3</v>
      </c>
      <c r="I2712" s="26">
        <f>VLOOKUP(F2712,Table!$A$2:$C$121,3,0)</f>
        <v>6</v>
      </c>
      <c r="J2712" s="17" t="s">
        <v>12100</v>
      </c>
      <c r="K2712" s="25" t="str">
        <f>LEFT(J2712,MIN(FIND({0,1,2,3,4,5,6,7,8,9},ASC(J2712)&amp;1234567890))-1)</f>
        <v>Si</v>
      </c>
      <c r="L2712" s="25">
        <f t="shared" si="85"/>
        <v>1.4</v>
      </c>
      <c r="M2712" s="25">
        <f>VLOOKUP(K2712,Table!$A$2:$C$121,2,0)</f>
        <v>14</v>
      </c>
      <c r="N2712" s="26">
        <f>VLOOKUP(K2712,Table!$A$2:$C$121,3,0)</f>
        <v>3</v>
      </c>
      <c r="O2712" s="13" t="str">
        <f>VLOOKUP(A2712,Table!$U$1:$V$230,2,0)</f>
        <v>Orthorhombic</v>
      </c>
      <c r="P2712" s="1"/>
    </row>
    <row r="2713" spans="1:16">
      <c r="A2713" s="12">
        <v>63</v>
      </c>
      <c r="B2713" s="12">
        <v>157947</v>
      </c>
      <c r="C2713" s="12" t="s">
        <v>3015</v>
      </c>
      <c r="D2713" s="12" t="s">
        <v>1667</v>
      </c>
      <c r="E2713" s="17" t="s">
        <v>11286</v>
      </c>
      <c r="F2713" s="25" t="str">
        <f>LEFT(E2713,MIN(FIND({0,1,2,3,4,5,6,7,8,9},ASC(E2713)&amp;1234567890))-1)</f>
        <v>In</v>
      </c>
      <c r="G2713" s="25">
        <f t="shared" si="84"/>
        <v>1</v>
      </c>
      <c r="H2713" s="25">
        <f>VLOOKUP(F2713,Table!$A$2:$C$121,2,0)</f>
        <v>13</v>
      </c>
      <c r="I2713" s="26">
        <f>VLOOKUP(F2713,Table!$A$2:$C$121,3,0)</f>
        <v>5</v>
      </c>
      <c r="J2713" s="17" t="s">
        <v>11645</v>
      </c>
      <c r="K2713" s="25" t="str">
        <f>LEFT(J2713,MIN(FIND({0,1,2,3,4,5,6,7,8,9},ASC(J2713)&amp;1234567890))-1)</f>
        <v>Sb</v>
      </c>
      <c r="L2713" s="25">
        <f t="shared" si="85"/>
        <v>1</v>
      </c>
      <c r="M2713" s="25">
        <f>VLOOKUP(K2713,Table!$A$2:$C$121,2,0)</f>
        <v>15</v>
      </c>
      <c r="N2713" s="26">
        <f>VLOOKUP(K2713,Table!$A$2:$C$121,3,0)</f>
        <v>5</v>
      </c>
      <c r="O2713" s="13" t="str">
        <f>VLOOKUP(A2713,Table!$U$1:$V$230,2,0)</f>
        <v>Orthorhombic</v>
      </c>
      <c r="P2713" s="1"/>
    </row>
    <row r="2714" spans="1:16">
      <c r="A2714" s="12">
        <v>63</v>
      </c>
      <c r="B2714" s="12">
        <v>160544</v>
      </c>
      <c r="C2714" s="12" t="s">
        <v>3015</v>
      </c>
      <c r="D2714" s="12" t="s">
        <v>1814</v>
      </c>
      <c r="E2714" s="17" t="s">
        <v>11333</v>
      </c>
      <c r="F2714" s="25" t="str">
        <f>LEFT(E2714,MIN(FIND({0,1,2,3,4,5,6,7,8,9},ASC(E2714)&amp;1234567890))-1)</f>
        <v>Dy</v>
      </c>
      <c r="G2714" s="25">
        <f t="shared" si="84"/>
        <v>1</v>
      </c>
      <c r="H2714" s="25">
        <f>VLOOKUP(F2714,Table!$A$2:$C$121,2,0)</f>
        <v>3</v>
      </c>
      <c r="I2714" s="26">
        <f>VLOOKUP(F2714,Table!$A$2:$C$121,3,0)</f>
        <v>6</v>
      </c>
      <c r="J2714" s="17" t="s">
        <v>413</v>
      </c>
      <c r="K2714" s="25" t="str">
        <f>LEFT(J2714,MIN(FIND({0,1,2,3,4,5,6,7,8,9},ASC(J2714)&amp;1234567890))-1)</f>
        <v>Sn</v>
      </c>
      <c r="L2714" s="25">
        <f t="shared" si="85"/>
        <v>3</v>
      </c>
      <c r="M2714" s="25">
        <f>VLOOKUP(K2714,Table!$A$2:$C$121,2,0)</f>
        <v>14</v>
      </c>
      <c r="N2714" s="26">
        <f>VLOOKUP(K2714,Table!$A$2:$C$121,3,0)</f>
        <v>5</v>
      </c>
      <c r="O2714" s="13" t="str">
        <f>VLOOKUP(A2714,Table!$U$1:$V$230,2,0)</f>
        <v>Orthorhombic</v>
      </c>
      <c r="P2714" s="1"/>
    </row>
    <row r="2715" spans="1:16">
      <c r="A2715" s="12">
        <v>63</v>
      </c>
      <c r="B2715" s="12">
        <v>163453</v>
      </c>
      <c r="C2715" s="12" t="s">
        <v>3015</v>
      </c>
      <c r="D2715" s="12" t="s">
        <v>786</v>
      </c>
      <c r="E2715" s="17" t="s">
        <v>377</v>
      </c>
      <c r="F2715" s="25" t="str">
        <f>LEFT(E2715,MIN(FIND({0,1,2,3,4,5,6,7,8,9},ASC(E2715)&amp;1234567890))-1)</f>
        <v>Zr</v>
      </c>
      <c r="G2715" s="25">
        <f t="shared" si="84"/>
        <v>1</v>
      </c>
      <c r="H2715" s="25">
        <f>VLOOKUP(F2715,Table!$A$2:$C$121,2,0)</f>
        <v>4</v>
      </c>
      <c r="I2715" s="26">
        <f>VLOOKUP(F2715,Table!$A$2:$C$121,3,0)</f>
        <v>5</v>
      </c>
      <c r="J2715" s="17" t="s">
        <v>72</v>
      </c>
      <c r="K2715" s="25" t="str">
        <f>LEFT(J2715,MIN(FIND({0,1,2,3,4,5,6,7,8,9},ASC(J2715)&amp;1234567890))-1)</f>
        <v>Ir</v>
      </c>
      <c r="L2715" s="25">
        <f t="shared" si="85"/>
        <v>1</v>
      </c>
      <c r="M2715" s="25">
        <f>VLOOKUP(K2715,Table!$A$2:$C$121,2,0)</f>
        <v>9</v>
      </c>
      <c r="N2715" s="26">
        <f>VLOOKUP(K2715,Table!$A$2:$C$121,3,0)</f>
        <v>6</v>
      </c>
      <c r="O2715" s="13" t="str">
        <f>VLOOKUP(A2715,Table!$U$1:$V$230,2,0)</f>
        <v>Orthorhombic</v>
      </c>
      <c r="P2715" s="1"/>
    </row>
    <row r="2716" spans="1:16">
      <c r="A2716" s="12">
        <v>63</v>
      </c>
      <c r="B2716" s="12">
        <v>163454</v>
      </c>
      <c r="C2716" s="12" t="s">
        <v>3015</v>
      </c>
      <c r="D2716" s="12" t="s">
        <v>785</v>
      </c>
      <c r="E2716" s="17" t="s">
        <v>377</v>
      </c>
      <c r="F2716" s="25" t="str">
        <f>LEFT(E2716,MIN(FIND({0,1,2,3,4,5,6,7,8,9},ASC(E2716)&amp;1234567890))-1)</f>
        <v>Zr</v>
      </c>
      <c r="G2716" s="25">
        <f t="shared" si="84"/>
        <v>1</v>
      </c>
      <c r="H2716" s="25">
        <f>VLOOKUP(F2716,Table!$A$2:$C$121,2,0)</f>
        <v>4</v>
      </c>
      <c r="I2716" s="26">
        <f>VLOOKUP(F2716,Table!$A$2:$C$121,3,0)</f>
        <v>5</v>
      </c>
      <c r="J2716" s="17" t="s">
        <v>11294</v>
      </c>
      <c r="K2716" s="25" t="str">
        <f>LEFT(J2716,MIN(FIND({0,1,2,3,4,5,6,7,8,9},ASC(J2716)&amp;1234567890))-1)</f>
        <v>Rh</v>
      </c>
      <c r="L2716" s="25">
        <f t="shared" si="85"/>
        <v>1</v>
      </c>
      <c r="M2716" s="25">
        <f>VLOOKUP(K2716,Table!$A$2:$C$121,2,0)</f>
        <v>9</v>
      </c>
      <c r="N2716" s="26">
        <f>VLOOKUP(K2716,Table!$A$2:$C$121,3,0)</f>
        <v>5</v>
      </c>
      <c r="O2716" s="13" t="str">
        <f>VLOOKUP(A2716,Table!$U$1:$V$230,2,0)</f>
        <v>Orthorhombic</v>
      </c>
      <c r="P2716" s="1"/>
    </row>
    <row r="2717" spans="1:16">
      <c r="A2717" s="12">
        <v>63</v>
      </c>
      <c r="B2717" s="12">
        <v>163917</v>
      </c>
      <c r="C2717" s="12" t="s">
        <v>3015</v>
      </c>
      <c r="D2717" s="12" t="s">
        <v>3351</v>
      </c>
      <c r="E2717" s="17" t="s">
        <v>11589</v>
      </c>
      <c r="F2717" s="25" t="str">
        <f>LEFT(E2717,MIN(FIND({0,1,2,3,4,5,6,7,8,9},ASC(E2717)&amp;1234567890))-1)</f>
        <v>Gd</v>
      </c>
      <c r="G2717" s="25">
        <f t="shared" si="84"/>
        <v>3</v>
      </c>
      <c r="H2717" s="25">
        <f>VLOOKUP(F2717,Table!$A$2:$C$121,2,0)</f>
        <v>3</v>
      </c>
      <c r="I2717" s="26">
        <f>VLOOKUP(F2717,Table!$A$2:$C$121,3,0)</f>
        <v>6</v>
      </c>
      <c r="J2717" s="17" t="s">
        <v>11370</v>
      </c>
      <c r="K2717" s="25" t="str">
        <f>LEFT(J2717,MIN(FIND({0,1,2,3,4,5,6,7,8,9},ASC(J2717)&amp;1234567890))-1)</f>
        <v>Ge</v>
      </c>
      <c r="L2717" s="25">
        <f t="shared" si="85"/>
        <v>4</v>
      </c>
      <c r="M2717" s="25">
        <f>VLOOKUP(K2717,Table!$A$2:$C$121,2,0)</f>
        <v>14</v>
      </c>
      <c r="N2717" s="26">
        <f>VLOOKUP(K2717,Table!$A$2:$C$121,3,0)</f>
        <v>4</v>
      </c>
      <c r="O2717" s="13" t="str">
        <f>VLOOKUP(A2717,Table!$U$1:$V$230,2,0)</f>
        <v>Orthorhombic</v>
      </c>
      <c r="P2717" s="1"/>
    </row>
    <row r="2718" spans="1:16">
      <c r="A2718" s="12">
        <v>63</v>
      </c>
      <c r="B2718" s="12">
        <v>165362</v>
      </c>
      <c r="C2718" s="12" t="s">
        <v>3015</v>
      </c>
      <c r="D2718" s="12" t="s">
        <v>3352</v>
      </c>
      <c r="E2718" s="17" t="s">
        <v>11999</v>
      </c>
      <c r="F2718" s="25" t="str">
        <f>LEFT(E2718,MIN(FIND({0,1,2,3,4,5,6,7,8,9},ASC(E2718)&amp;1234567890))-1)</f>
        <v>La</v>
      </c>
      <c r="G2718" s="25">
        <f t="shared" si="84"/>
        <v>3</v>
      </c>
      <c r="H2718" s="25">
        <f>VLOOKUP(F2718,Table!$A$2:$C$121,2,0)</f>
        <v>3</v>
      </c>
      <c r="I2718" s="26">
        <f>VLOOKUP(F2718,Table!$A$2:$C$121,3,0)</f>
        <v>6</v>
      </c>
      <c r="J2718" s="17" t="s">
        <v>12026</v>
      </c>
      <c r="K2718" s="25" t="str">
        <f>LEFT(J2718,MIN(FIND({0,1,2,3,4,5,6,7,8,9},ASC(J2718)&amp;1234567890))-1)</f>
        <v>In</v>
      </c>
      <c r="L2718" s="25">
        <f t="shared" si="85"/>
        <v>5</v>
      </c>
      <c r="M2718" s="25">
        <f>VLOOKUP(K2718,Table!$A$2:$C$121,2,0)</f>
        <v>13</v>
      </c>
      <c r="N2718" s="26">
        <f>VLOOKUP(K2718,Table!$A$2:$C$121,3,0)</f>
        <v>5</v>
      </c>
      <c r="O2718" s="13" t="str">
        <f>VLOOKUP(A2718,Table!$U$1:$V$230,2,0)</f>
        <v>Orthorhombic</v>
      </c>
      <c r="P2718" s="1"/>
    </row>
    <row r="2719" spans="1:16">
      <c r="A2719" s="12">
        <v>63</v>
      </c>
      <c r="B2719" s="12">
        <v>165613</v>
      </c>
      <c r="C2719" s="12" t="s">
        <v>3015</v>
      </c>
      <c r="D2719" s="12" t="s">
        <v>3353</v>
      </c>
      <c r="E2719" s="17" t="s">
        <v>12101</v>
      </c>
      <c r="F2719" s="25" t="str">
        <f>LEFT(E2719,MIN(FIND({0,1,2,3,4,5,6,7,8,9},ASC(E2719)&amp;1234567890))-1)</f>
        <v>Na</v>
      </c>
      <c r="G2719" s="25">
        <f t="shared" si="84"/>
        <v>5</v>
      </c>
      <c r="H2719" s="25">
        <f>VLOOKUP(F2719,Table!$A$2:$C$121,2,0)</f>
        <v>1</v>
      </c>
      <c r="I2719" s="26">
        <f>VLOOKUP(F2719,Table!$A$2:$C$121,3,0)</f>
        <v>3</v>
      </c>
      <c r="J2719" s="17" t="s">
        <v>12102</v>
      </c>
      <c r="K2719" s="25" t="str">
        <f>LEFT(J2719,MIN(FIND({0,1,2,3,4,5,6,7,8,9},ASC(J2719)&amp;1234567890))-1)</f>
        <v>Sn</v>
      </c>
      <c r="L2719" s="25">
        <f t="shared" si="85"/>
        <v>13</v>
      </c>
      <c r="M2719" s="25">
        <f>VLOOKUP(K2719,Table!$A$2:$C$121,2,0)</f>
        <v>14</v>
      </c>
      <c r="N2719" s="26">
        <f>VLOOKUP(K2719,Table!$A$2:$C$121,3,0)</f>
        <v>5</v>
      </c>
      <c r="O2719" s="13" t="str">
        <f>VLOOKUP(A2719,Table!$U$1:$V$230,2,0)</f>
        <v>Orthorhombic</v>
      </c>
      <c r="P2719" s="1"/>
    </row>
    <row r="2720" spans="1:16">
      <c r="A2720" s="12">
        <v>63</v>
      </c>
      <c r="B2720" s="12">
        <v>166688</v>
      </c>
      <c r="C2720" s="12" t="s">
        <v>3015</v>
      </c>
      <c r="D2720" s="12" t="s">
        <v>3354</v>
      </c>
      <c r="E2720" s="17" t="s">
        <v>12103</v>
      </c>
      <c r="F2720" s="25" t="str">
        <f>LEFT(E2720,MIN(FIND({0,1,2,3,4,5,6,7,8,9},ASC(E2720)&amp;1234567890))-1)</f>
        <v>Ti</v>
      </c>
      <c r="G2720" s="25">
        <f t="shared" si="84"/>
        <v>0.91700000000000004</v>
      </c>
      <c r="H2720" s="25">
        <f>VLOOKUP(F2720,Table!$A$2:$C$121,2,0)</f>
        <v>4</v>
      </c>
      <c r="I2720" s="26">
        <f>VLOOKUP(F2720,Table!$A$2:$C$121,3,0)</f>
        <v>4</v>
      </c>
      <c r="J2720" s="17" t="s">
        <v>12104</v>
      </c>
      <c r="K2720" s="25" t="str">
        <f>LEFT(J2720,MIN(FIND({0,1,2,3,4,5,6,7,8,9},ASC(J2720)&amp;1234567890))-1)</f>
        <v>Nb</v>
      </c>
      <c r="L2720" s="25">
        <f t="shared" si="85"/>
        <v>8.3000000000000004E-2</v>
      </c>
      <c r="M2720" s="25">
        <f>VLOOKUP(K2720,Table!$A$2:$C$121,2,0)</f>
        <v>5</v>
      </c>
      <c r="N2720" s="26">
        <f>VLOOKUP(K2720,Table!$A$2:$C$121,3,0)</f>
        <v>5</v>
      </c>
      <c r="O2720" s="13" t="str">
        <f>VLOOKUP(A2720,Table!$U$1:$V$230,2,0)</f>
        <v>Orthorhombic</v>
      </c>
      <c r="P2720" s="1"/>
    </row>
    <row r="2721" spans="1:16">
      <c r="A2721" s="12">
        <v>63</v>
      </c>
      <c r="B2721" s="12">
        <v>166689</v>
      </c>
      <c r="C2721" s="12" t="s">
        <v>3015</v>
      </c>
      <c r="D2721" s="12" t="s">
        <v>3355</v>
      </c>
      <c r="E2721" s="17" t="s">
        <v>12105</v>
      </c>
      <c r="F2721" s="25" t="str">
        <f>LEFT(E2721,MIN(FIND({0,1,2,3,4,5,6,7,8,9},ASC(E2721)&amp;1234567890))-1)</f>
        <v>Ti</v>
      </c>
      <c r="G2721" s="25">
        <f t="shared" si="84"/>
        <v>0.879</v>
      </c>
      <c r="H2721" s="25">
        <f>VLOOKUP(F2721,Table!$A$2:$C$121,2,0)</f>
        <v>4</v>
      </c>
      <c r="I2721" s="26">
        <f>VLOOKUP(F2721,Table!$A$2:$C$121,3,0)</f>
        <v>4</v>
      </c>
      <c r="J2721" s="17" t="s">
        <v>12106</v>
      </c>
      <c r="K2721" s="25" t="str">
        <f>LEFT(J2721,MIN(FIND({0,1,2,3,4,5,6,7,8,9},ASC(J2721)&amp;1234567890))-1)</f>
        <v>Nb</v>
      </c>
      <c r="L2721" s="25">
        <f t="shared" si="85"/>
        <v>0.121</v>
      </c>
      <c r="M2721" s="25">
        <f>VLOOKUP(K2721,Table!$A$2:$C$121,2,0)</f>
        <v>5</v>
      </c>
      <c r="N2721" s="26">
        <f>VLOOKUP(K2721,Table!$A$2:$C$121,3,0)</f>
        <v>5</v>
      </c>
      <c r="O2721" s="13" t="str">
        <f>VLOOKUP(A2721,Table!$U$1:$V$230,2,0)</f>
        <v>Orthorhombic</v>
      </c>
      <c r="P2721" s="1"/>
    </row>
    <row r="2722" spans="1:16">
      <c r="A2722" s="12">
        <v>63</v>
      </c>
      <c r="B2722" s="12">
        <v>166690</v>
      </c>
      <c r="C2722" s="12" t="s">
        <v>3015</v>
      </c>
      <c r="D2722" s="12" t="s">
        <v>3356</v>
      </c>
      <c r="E2722" s="17" t="s">
        <v>12107</v>
      </c>
      <c r="F2722" s="25" t="str">
        <f>LEFT(E2722,MIN(FIND({0,1,2,3,4,5,6,7,8,9},ASC(E2722)&amp;1234567890))-1)</f>
        <v>Ti</v>
      </c>
      <c r="G2722" s="25">
        <f t="shared" si="84"/>
        <v>0.83599999999999997</v>
      </c>
      <c r="H2722" s="25">
        <f>VLOOKUP(F2722,Table!$A$2:$C$121,2,0)</f>
        <v>4</v>
      </c>
      <c r="I2722" s="26">
        <f>VLOOKUP(F2722,Table!$A$2:$C$121,3,0)</f>
        <v>4</v>
      </c>
      <c r="J2722" s="17" t="s">
        <v>12108</v>
      </c>
      <c r="K2722" s="25" t="str">
        <f>LEFT(J2722,MIN(FIND({0,1,2,3,4,5,6,7,8,9},ASC(J2722)&amp;1234567890))-1)</f>
        <v>Nb</v>
      </c>
      <c r="L2722" s="25">
        <f t="shared" si="85"/>
        <v>0.16400000000000001</v>
      </c>
      <c r="M2722" s="25">
        <f>VLOOKUP(K2722,Table!$A$2:$C$121,2,0)</f>
        <v>5</v>
      </c>
      <c r="N2722" s="26">
        <f>VLOOKUP(K2722,Table!$A$2:$C$121,3,0)</f>
        <v>5</v>
      </c>
      <c r="O2722" s="13" t="str">
        <f>VLOOKUP(A2722,Table!$U$1:$V$230,2,0)</f>
        <v>Orthorhombic</v>
      </c>
      <c r="P2722" s="1"/>
    </row>
    <row r="2723" spans="1:16">
      <c r="A2723" s="12">
        <v>63</v>
      </c>
      <c r="B2723" s="12">
        <v>167163</v>
      </c>
      <c r="C2723" s="12" t="s">
        <v>3015</v>
      </c>
      <c r="D2723" s="12" t="s">
        <v>3357</v>
      </c>
      <c r="E2723" s="17" t="s">
        <v>11628</v>
      </c>
      <c r="F2723" s="25" t="str">
        <f>LEFT(E2723,MIN(FIND({0,1,2,3,4,5,6,7,8,9},ASC(E2723)&amp;1234567890))-1)</f>
        <v>Ba</v>
      </c>
      <c r="G2723" s="25">
        <f t="shared" si="84"/>
        <v>3</v>
      </c>
      <c r="H2723" s="25">
        <f>VLOOKUP(F2723,Table!$A$2:$C$121,2,0)</f>
        <v>2</v>
      </c>
      <c r="I2723" s="26">
        <f>VLOOKUP(F2723,Table!$A$2:$C$121,3,0)</f>
        <v>6</v>
      </c>
      <c r="J2723" s="17" t="s">
        <v>11402</v>
      </c>
      <c r="K2723" s="25" t="str">
        <f>LEFT(J2723,MIN(FIND({0,1,2,3,4,5,6,7,8,9},ASC(J2723)&amp;1234567890))-1)</f>
        <v>Ge</v>
      </c>
      <c r="L2723" s="25">
        <f t="shared" si="85"/>
        <v>5</v>
      </c>
      <c r="M2723" s="25">
        <f>VLOOKUP(K2723,Table!$A$2:$C$121,2,0)</f>
        <v>14</v>
      </c>
      <c r="N2723" s="26">
        <f>VLOOKUP(K2723,Table!$A$2:$C$121,3,0)</f>
        <v>4</v>
      </c>
      <c r="O2723" s="13" t="str">
        <f>VLOOKUP(A2723,Table!$U$1:$V$230,2,0)</f>
        <v>Orthorhombic</v>
      </c>
      <c r="P2723" s="1"/>
    </row>
    <row r="2724" spans="1:16">
      <c r="A2724" s="12">
        <v>63</v>
      </c>
      <c r="B2724" s="12">
        <v>169021</v>
      </c>
      <c r="C2724" s="12" t="s">
        <v>3015</v>
      </c>
      <c r="D2724" s="12" t="s">
        <v>3358</v>
      </c>
      <c r="E2724" s="17" t="s">
        <v>11336</v>
      </c>
      <c r="F2724" s="25" t="str">
        <f>LEFT(E2724,MIN(FIND({0,1,2,3,4,5,6,7,8,9},ASC(E2724)&amp;1234567890))-1)</f>
        <v>Y</v>
      </c>
      <c r="G2724" s="25">
        <f t="shared" si="84"/>
        <v>1</v>
      </c>
      <c r="H2724" s="25">
        <f>VLOOKUP(F2724,Table!$A$2:$C$121,2,0)</f>
        <v>3</v>
      </c>
      <c r="I2724" s="26">
        <f>VLOOKUP(F2724,Table!$A$2:$C$121,3,0)</f>
        <v>5</v>
      </c>
      <c r="J2724" s="17" t="s">
        <v>541</v>
      </c>
      <c r="K2724" s="25" t="str">
        <f>LEFT(J2724,MIN(FIND({0,1,2,3,4,5,6,7,8,9},ASC(J2724)&amp;1234567890))-1)</f>
        <v>Pd</v>
      </c>
      <c r="L2724" s="25">
        <f t="shared" si="85"/>
        <v>1</v>
      </c>
      <c r="M2724" s="25">
        <f>VLOOKUP(K2724,Table!$A$2:$C$121,2,0)</f>
        <v>10</v>
      </c>
      <c r="N2724" s="26">
        <f>VLOOKUP(K2724,Table!$A$2:$C$121,3,0)</f>
        <v>5</v>
      </c>
      <c r="O2724" s="13" t="str">
        <f>VLOOKUP(A2724,Table!$U$1:$V$230,2,0)</f>
        <v>Orthorhombic</v>
      </c>
      <c r="P2724" s="1"/>
    </row>
    <row r="2725" spans="1:16">
      <c r="A2725" s="12">
        <v>63</v>
      </c>
      <c r="B2725" s="12">
        <v>169022</v>
      </c>
      <c r="C2725" s="12" t="s">
        <v>3015</v>
      </c>
      <c r="D2725" s="12" t="s">
        <v>3359</v>
      </c>
      <c r="E2725" s="17" t="s">
        <v>11336</v>
      </c>
      <c r="F2725" s="25" t="str">
        <f>LEFT(E2725,MIN(FIND({0,1,2,3,4,5,6,7,8,9},ASC(E2725)&amp;1234567890))-1)</f>
        <v>Y</v>
      </c>
      <c r="G2725" s="25">
        <f t="shared" si="84"/>
        <v>1</v>
      </c>
      <c r="H2725" s="25">
        <f>VLOOKUP(F2725,Table!$A$2:$C$121,2,0)</f>
        <v>3</v>
      </c>
      <c r="I2725" s="26">
        <f>VLOOKUP(F2725,Table!$A$2:$C$121,3,0)</f>
        <v>5</v>
      </c>
      <c r="J2725" s="17" t="s">
        <v>427</v>
      </c>
      <c r="K2725" s="25" t="str">
        <f>LEFT(J2725,MIN(FIND({0,1,2,3,4,5,6,7,8,9},ASC(J2725)&amp;1234567890))-1)</f>
        <v>Au</v>
      </c>
      <c r="L2725" s="25">
        <f t="shared" si="85"/>
        <v>1</v>
      </c>
      <c r="M2725" s="25">
        <f>VLOOKUP(K2725,Table!$A$2:$C$121,2,0)</f>
        <v>11</v>
      </c>
      <c r="N2725" s="26">
        <f>VLOOKUP(K2725,Table!$A$2:$C$121,3,0)</f>
        <v>6</v>
      </c>
      <c r="O2725" s="13" t="str">
        <f>VLOOKUP(A2725,Table!$U$1:$V$230,2,0)</f>
        <v>Orthorhombic</v>
      </c>
      <c r="P2725" s="1"/>
    </row>
    <row r="2726" spans="1:16">
      <c r="A2726" s="12">
        <v>63</v>
      </c>
      <c r="B2726" s="12">
        <v>169059</v>
      </c>
      <c r="C2726" s="12" t="s">
        <v>3015</v>
      </c>
      <c r="D2726" s="12" t="s">
        <v>3360</v>
      </c>
      <c r="E2726" s="17" t="s">
        <v>11334</v>
      </c>
      <c r="F2726" s="25" t="str">
        <f>LEFT(E2726,MIN(FIND({0,1,2,3,4,5,6,7,8,9},ASC(E2726)&amp;1234567890))-1)</f>
        <v>Tm</v>
      </c>
      <c r="G2726" s="25">
        <f t="shared" si="84"/>
        <v>1</v>
      </c>
      <c r="H2726" s="25">
        <f>VLOOKUP(F2726,Table!$A$2:$C$121,2,0)</f>
        <v>3</v>
      </c>
      <c r="I2726" s="26">
        <f>VLOOKUP(F2726,Table!$A$2:$C$121,3,0)</f>
        <v>6</v>
      </c>
      <c r="J2726" s="17" t="s">
        <v>594</v>
      </c>
      <c r="K2726" s="25" t="str">
        <f>LEFT(J2726,MIN(FIND({0,1,2,3,4,5,6,7,8,9},ASC(J2726)&amp;1234567890))-1)</f>
        <v>Ge</v>
      </c>
      <c r="L2726" s="25">
        <f t="shared" si="85"/>
        <v>3</v>
      </c>
      <c r="M2726" s="25">
        <f>VLOOKUP(K2726,Table!$A$2:$C$121,2,0)</f>
        <v>14</v>
      </c>
      <c r="N2726" s="26">
        <f>VLOOKUP(K2726,Table!$A$2:$C$121,3,0)</f>
        <v>4</v>
      </c>
      <c r="O2726" s="13" t="str">
        <f>VLOOKUP(A2726,Table!$U$1:$V$230,2,0)</f>
        <v>Orthorhombic</v>
      </c>
      <c r="P2726" s="1"/>
    </row>
    <row r="2727" spans="1:16">
      <c r="A2727" s="12">
        <v>63</v>
      </c>
      <c r="B2727" s="12">
        <v>422877</v>
      </c>
      <c r="C2727" s="12" t="s">
        <v>3015</v>
      </c>
      <c r="D2727" s="12" t="s">
        <v>3361</v>
      </c>
      <c r="E2727" s="17" t="s">
        <v>11723</v>
      </c>
      <c r="F2727" s="25" t="str">
        <f>LEFT(E2727,MIN(FIND({0,1,2,3,4,5,6,7,8,9},ASC(E2727)&amp;1234567890))-1)</f>
        <v>Sr</v>
      </c>
      <c r="G2727" s="25">
        <f t="shared" si="84"/>
        <v>3</v>
      </c>
      <c r="H2727" s="25">
        <f>VLOOKUP(F2727,Table!$A$2:$C$121,2,0)</f>
        <v>2</v>
      </c>
      <c r="I2727" s="26">
        <f>VLOOKUP(F2727,Table!$A$2:$C$121,3,0)</f>
        <v>5</v>
      </c>
      <c r="J2727" s="17" t="s">
        <v>12082</v>
      </c>
      <c r="K2727" s="25" t="str">
        <f>LEFT(J2727,MIN(FIND({0,1,2,3,4,5,6,7,8,9},ASC(J2727)&amp;1234567890))-1)</f>
        <v>Tl</v>
      </c>
      <c r="L2727" s="25">
        <f t="shared" si="85"/>
        <v>5</v>
      </c>
      <c r="M2727" s="25">
        <f>VLOOKUP(K2727,Table!$A$2:$C$121,2,0)</f>
        <v>13</v>
      </c>
      <c r="N2727" s="26">
        <f>VLOOKUP(K2727,Table!$A$2:$C$121,3,0)</f>
        <v>6</v>
      </c>
      <c r="O2727" s="13" t="str">
        <f>VLOOKUP(A2727,Table!$U$1:$V$230,2,0)</f>
        <v>Orthorhombic</v>
      </c>
      <c r="P2727" s="1"/>
    </row>
    <row r="2728" spans="1:16">
      <c r="A2728" s="12">
        <v>63</v>
      </c>
      <c r="B2728" s="12">
        <v>189439</v>
      </c>
      <c r="C2728" s="12" t="s">
        <v>3015</v>
      </c>
      <c r="D2728" s="12" t="s">
        <v>1399</v>
      </c>
      <c r="E2728" s="17" t="s">
        <v>67</v>
      </c>
      <c r="F2728" s="25" t="str">
        <f>LEFT(E2728,MIN(FIND({0,1,2,3,4,5,6,7,8,9},ASC(E2728)&amp;1234567890))-1)</f>
        <v>Fe</v>
      </c>
      <c r="G2728" s="25">
        <f t="shared" si="84"/>
        <v>2</v>
      </c>
      <c r="H2728" s="25">
        <f>VLOOKUP(F2728,Table!$A$2:$C$121,2,0)</f>
        <v>8</v>
      </c>
      <c r="I2728" s="26">
        <f>VLOOKUP(F2728,Table!$A$2:$C$121,3,0)</f>
        <v>4</v>
      </c>
      <c r="J2728" s="17" t="s">
        <v>59</v>
      </c>
      <c r="K2728" s="25" t="str">
        <f>LEFT(J2728,MIN(FIND({0,1,2,3,4,5,6,7,8,9},ASC(J2728)&amp;1234567890))-1)</f>
        <v>O</v>
      </c>
      <c r="L2728" s="25">
        <f t="shared" si="85"/>
        <v>3</v>
      </c>
      <c r="M2728" s="25">
        <f>VLOOKUP(K2728,Table!$A$2:$C$121,2,0)</f>
        <v>16</v>
      </c>
      <c r="N2728" s="26">
        <f>VLOOKUP(K2728,Table!$A$2:$C$121,3,0)</f>
        <v>2</v>
      </c>
      <c r="O2728" s="13" t="str">
        <f>VLOOKUP(A2728,Table!$U$1:$V$230,2,0)</f>
        <v>Orthorhombic</v>
      </c>
      <c r="P2728" s="1"/>
    </row>
    <row r="2729" spans="1:16">
      <c r="A2729" s="12">
        <v>63</v>
      </c>
      <c r="B2729" s="12">
        <v>189761</v>
      </c>
      <c r="C2729" s="12" t="s">
        <v>3015</v>
      </c>
      <c r="D2729" s="12" t="s">
        <v>3362</v>
      </c>
      <c r="E2729" s="17" t="s">
        <v>11459</v>
      </c>
      <c r="F2729" s="25" t="str">
        <f>LEFT(E2729,MIN(FIND({0,1,2,3,4,5,6,7,8,9},ASC(E2729)&amp;1234567890))-1)</f>
        <v>Ti</v>
      </c>
      <c r="G2729" s="25">
        <f t="shared" si="84"/>
        <v>3</v>
      </c>
      <c r="H2729" s="25">
        <f>VLOOKUP(F2729,Table!$A$2:$C$121,2,0)</f>
        <v>4</v>
      </c>
      <c r="I2729" s="26">
        <f>VLOOKUP(F2729,Table!$A$2:$C$121,3,0)</f>
        <v>4</v>
      </c>
      <c r="J2729" s="17" t="s">
        <v>11291</v>
      </c>
      <c r="K2729" s="25" t="str">
        <f>LEFT(J2729,MIN(FIND({0,1,2,3,4,5,6,7,8,9},ASC(J2729)&amp;1234567890))-1)</f>
        <v>Sn</v>
      </c>
      <c r="L2729" s="25">
        <f t="shared" si="85"/>
        <v>1</v>
      </c>
      <c r="M2729" s="25">
        <f>VLOOKUP(K2729,Table!$A$2:$C$121,2,0)</f>
        <v>14</v>
      </c>
      <c r="N2729" s="26">
        <f>VLOOKUP(K2729,Table!$A$2:$C$121,3,0)</f>
        <v>5</v>
      </c>
      <c r="O2729" s="13" t="str">
        <f>VLOOKUP(A2729,Table!$U$1:$V$230,2,0)</f>
        <v>Orthorhombic</v>
      </c>
      <c r="P2729" s="1"/>
    </row>
    <row r="2730" spans="1:16">
      <c r="A2730" s="12">
        <v>63</v>
      </c>
      <c r="B2730" s="12">
        <v>190810</v>
      </c>
      <c r="C2730" s="12" t="s">
        <v>3015</v>
      </c>
      <c r="D2730" s="12" t="s">
        <v>3363</v>
      </c>
      <c r="E2730" s="17" t="s">
        <v>11431</v>
      </c>
      <c r="F2730" s="25" t="str">
        <f>LEFT(E2730,MIN(FIND({0,1,2,3,4,5,6,7,8,9},ASC(E2730)&amp;1234567890))-1)</f>
        <v>Hf</v>
      </c>
      <c r="G2730" s="25">
        <f t="shared" si="84"/>
        <v>2</v>
      </c>
      <c r="H2730" s="25">
        <f>VLOOKUP(F2730,Table!$A$2:$C$121,2,0)</f>
        <v>4</v>
      </c>
      <c r="I2730" s="26">
        <f>VLOOKUP(F2730,Table!$A$2:$C$121,3,0)</f>
        <v>6</v>
      </c>
      <c r="J2730" s="17" t="s">
        <v>11355</v>
      </c>
      <c r="K2730" s="25" t="str">
        <f>LEFT(J2730,MIN(FIND({0,1,2,3,4,5,6,7,8,9},ASC(J2730)&amp;1234567890))-1)</f>
        <v>Pt</v>
      </c>
      <c r="L2730" s="25">
        <f t="shared" si="85"/>
        <v>3</v>
      </c>
      <c r="M2730" s="25">
        <f>VLOOKUP(K2730,Table!$A$2:$C$121,2,0)</f>
        <v>10</v>
      </c>
      <c r="N2730" s="26">
        <f>VLOOKUP(K2730,Table!$A$2:$C$121,3,0)</f>
        <v>6</v>
      </c>
      <c r="O2730" s="13" t="str">
        <f>VLOOKUP(A2730,Table!$U$1:$V$230,2,0)</f>
        <v>Orthorhombic</v>
      </c>
      <c r="P2730" s="1"/>
    </row>
    <row r="2731" spans="1:16">
      <c r="A2731" s="12">
        <v>63</v>
      </c>
      <c r="B2731" s="12">
        <v>416436</v>
      </c>
      <c r="C2731" s="12" t="s">
        <v>3015</v>
      </c>
      <c r="D2731" s="12" t="s">
        <v>3364</v>
      </c>
      <c r="E2731" s="17" t="s">
        <v>11780</v>
      </c>
      <c r="F2731" s="25" t="str">
        <f>LEFT(E2731,MIN(FIND({0,1,2,3,4,5,6,7,8,9},ASC(E2731)&amp;1234567890))-1)</f>
        <v>Eu</v>
      </c>
      <c r="G2731" s="25">
        <f t="shared" si="84"/>
        <v>3</v>
      </c>
      <c r="H2731" s="25">
        <f>VLOOKUP(F2731,Table!$A$2:$C$121,2,0)</f>
        <v>3</v>
      </c>
      <c r="I2731" s="26">
        <f>VLOOKUP(F2731,Table!$A$2:$C$121,3,0)</f>
        <v>6</v>
      </c>
      <c r="J2731" s="17" t="s">
        <v>11402</v>
      </c>
      <c r="K2731" s="25" t="str">
        <f>LEFT(J2731,MIN(FIND({0,1,2,3,4,5,6,7,8,9},ASC(J2731)&amp;1234567890))-1)</f>
        <v>Ge</v>
      </c>
      <c r="L2731" s="25">
        <f t="shared" si="85"/>
        <v>5</v>
      </c>
      <c r="M2731" s="25">
        <f>VLOOKUP(K2731,Table!$A$2:$C$121,2,0)</f>
        <v>14</v>
      </c>
      <c r="N2731" s="26">
        <f>VLOOKUP(K2731,Table!$A$2:$C$121,3,0)</f>
        <v>4</v>
      </c>
      <c r="O2731" s="13" t="str">
        <f>VLOOKUP(A2731,Table!$U$1:$V$230,2,0)</f>
        <v>Orthorhombic</v>
      </c>
      <c r="P2731" s="1"/>
    </row>
    <row r="2732" spans="1:16">
      <c r="A2732" s="12">
        <v>63</v>
      </c>
      <c r="B2732" s="12">
        <v>240779</v>
      </c>
      <c r="C2732" s="12" t="s">
        <v>3015</v>
      </c>
      <c r="D2732" s="12" t="s">
        <v>3365</v>
      </c>
      <c r="E2732" s="17" t="s">
        <v>433</v>
      </c>
      <c r="F2732" s="25" t="str">
        <f>LEFT(E2732,MIN(FIND({0,1,2,3,4,5,6,7,8,9},ASC(E2732)&amp;1234567890))-1)</f>
        <v>Sr</v>
      </c>
      <c r="G2732" s="25">
        <f t="shared" si="84"/>
        <v>1</v>
      </c>
      <c r="H2732" s="25">
        <f>VLOOKUP(F2732,Table!$A$2:$C$121,2,0)</f>
        <v>2</v>
      </c>
      <c r="I2732" s="26">
        <f>VLOOKUP(F2732,Table!$A$2:$C$121,3,0)</f>
        <v>5</v>
      </c>
      <c r="J2732" s="17" t="s">
        <v>11435</v>
      </c>
      <c r="K2732" s="25" t="str">
        <f>LEFT(J2732,MIN(FIND({0,1,2,3,4,5,6,7,8,9},ASC(J2732)&amp;1234567890))-1)</f>
        <v>Si</v>
      </c>
      <c r="L2732" s="25">
        <f t="shared" si="85"/>
        <v>6</v>
      </c>
      <c r="M2732" s="25">
        <f>VLOOKUP(K2732,Table!$A$2:$C$121,2,0)</f>
        <v>14</v>
      </c>
      <c r="N2732" s="26">
        <f>VLOOKUP(K2732,Table!$A$2:$C$121,3,0)</f>
        <v>3</v>
      </c>
      <c r="O2732" s="13" t="str">
        <f>VLOOKUP(A2732,Table!$U$1:$V$230,2,0)</f>
        <v>Orthorhombic</v>
      </c>
      <c r="P2732" s="1"/>
    </row>
    <row r="2733" spans="1:16">
      <c r="A2733" s="12">
        <v>63</v>
      </c>
      <c r="B2733" s="12">
        <v>245295</v>
      </c>
      <c r="C2733" s="12" t="s">
        <v>3015</v>
      </c>
      <c r="D2733" s="12" t="s">
        <v>3366</v>
      </c>
      <c r="E2733" s="17" t="s">
        <v>410</v>
      </c>
      <c r="F2733" s="25" t="str">
        <f>LEFT(E2733,MIN(FIND({0,1,2,3,4,5,6,7,8,9},ASC(E2733)&amp;1234567890))-1)</f>
        <v>Ba</v>
      </c>
      <c r="G2733" s="25">
        <f t="shared" si="84"/>
        <v>1</v>
      </c>
      <c r="H2733" s="25">
        <f>VLOOKUP(F2733,Table!$A$2:$C$121,2,0)</f>
        <v>2</v>
      </c>
      <c r="I2733" s="26">
        <f>VLOOKUP(F2733,Table!$A$2:$C$121,3,0)</f>
        <v>6</v>
      </c>
      <c r="J2733" s="17" t="s">
        <v>11435</v>
      </c>
      <c r="K2733" s="25" t="str">
        <f>LEFT(J2733,MIN(FIND({0,1,2,3,4,5,6,7,8,9},ASC(J2733)&amp;1234567890))-1)</f>
        <v>Si</v>
      </c>
      <c r="L2733" s="25">
        <f t="shared" si="85"/>
        <v>6</v>
      </c>
      <c r="M2733" s="25">
        <f>VLOOKUP(K2733,Table!$A$2:$C$121,2,0)</f>
        <v>14</v>
      </c>
      <c r="N2733" s="26">
        <f>VLOOKUP(K2733,Table!$A$2:$C$121,3,0)</f>
        <v>3</v>
      </c>
      <c r="O2733" s="13" t="str">
        <f>VLOOKUP(A2733,Table!$U$1:$V$230,2,0)</f>
        <v>Orthorhombic</v>
      </c>
      <c r="P2733" s="1"/>
    </row>
    <row r="2734" spans="1:16">
      <c r="A2734" s="12">
        <v>63</v>
      </c>
      <c r="B2734" s="12">
        <v>245325</v>
      </c>
      <c r="C2734" s="12" t="s">
        <v>3015</v>
      </c>
      <c r="D2734" s="12" t="s">
        <v>2141</v>
      </c>
      <c r="E2734" s="17" t="s">
        <v>11352</v>
      </c>
      <c r="F2734" s="25" t="str">
        <f>LEFT(E2734,MIN(FIND({0,1,2,3,4,5,6,7,8,9},ASC(E2734)&amp;1234567890))-1)</f>
        <v>Al</v>
      </c>
      <c r="G2734" s="25">
        <f t="shared" si="84"/>
        <v>1</v>
      </c>
      <c r="H2734" s="25">
        <f>VLOOKUP(F2734,Table!$A$2:$C$121,2,0)</f>
        <v>13</v>
      </c>
      <c r="I2734" s="26">
        <f>VLOOKUP(F2734,Table!$A$2:$C$121,3,0)</f>
        <v>3</v>
      </c>
      <c r="J2734" s="17" t="s">
        <v>11904</v>
      </c>
      <c r="K2734" s="25" t="str">
        <f>LEFT(J2734,MIN(FIND({0,1,2,3,4,5,6,7,8,9},ASC(J2734)&amp;1234567890))-1)</f>
        <v>D</v>
      </c>
      <c r="L2734" s="25">
        <f t="shared" si="85"/>
        <v>3</v>
      </c>
      <c r="M2734" s="25">
        <f>VLOOKUP(K2734,Table!$A$2:$C$121,2,0)</f>
        <v>1</v>
      </c>
      <c r="N2734" s="26">
        <f>VLOOKUP(K2734,Table!$A$2:$C$121,3,0)</f>
        <v>1</v>
      </c>
      <c r="O2734" s="13" t="str">
        <f>VLOOKUP(A2734,Table!$U$1:$V$230,2,0)</f>
        <v>Orthorhombic</v>
      </c>
      <c r="P2734" s="1"/>
    </row>
    <row r="2735" spans="1:16">
      <c r="A2735" s="12">
        <v>63</v>
      </c>
      <c r="B2735" s="12">
        <v>249603</v>
      </c>
      <c r="C2735" s="12" t="s">
        <v>3015</v>
      </c>
      <c r="D2735" s="12" t="s">
        <v>3367</v>
      </c>
      <c r="E2735" s="17" t="s">
        <v>11545</v>
      </c>
      <c r="F2735" s="25" t="str">
        <f>LEFT(E2735,MIN(FIND({0,1,2,3,4,5,6,7,8,9},ASC(E2735)&amp;1234567890))-1)</f>
        <v>Tb</v>
      </c>
      <c r="G2735" s="25">
        <f t="shared" si="84"/>
        <v>3</v>
      </c>
      <c r="H2735" s="25">
        <f>VLOOKUP(F2735,Table!$A$2:$C$121,2,0)</f>
        <v>3</v>
      </c>
      <c r="I2735" s="26">
        <f>VLOOKUP(F2735,Table!$A$2:$C$121,3,0)</f>
        <v>6</v>
      </c>
      <c r="J2735" s="17" t="s">
        <v>11370</v>
      </c>
      <c r="K2735" s="25" t="str">
        <f>LEFT(J2735,MIN(FIND({0,1,2,3,4,5,6,7,8,9},ASC(J2735)&amp;1234567890))-1)</f>
        <v>Ge</v>
      </c>
      <c r="L2735" s="25">
        <f t="shared" si="85"/>
        <v>4</v>
      </c>
      <c r="M2735" s="25">
        <f>VLOOKUP(K2735,Table!$A$2:$C$121,2,0)</f>
        <v>14</v>
      </c>
      <c r="N2735" s="26">
        <f>VLOOKUP(K2735,Table!$A$2:$C$121,3,0)</f>
        <v>4</v>
      </c>
      <c r="O2735" s="13" t="str">
        <f>VLOOKUP(A2735,Table!$U$1:$V$230,2,0)</f>
        <v>Orthorhombic</v>
      </c>
      <c r="P2735" s="1"/>
    </row>
    <row r="2736" spans="1:16">
      <c r="A2736" s="12">
        <v>63</v>
      </c>
      <c r="B2736" s="12">
        <v>246689</v>
      </c>
      <c r="C2736" s="12" t="s">
        <v>3015</v>
      </c>
      <c r="D2736" s="12" t="s">
        <v>3368</v>
      </c>
      <c r="E2736" s="17" t="s">
        <v>11351</v>
      </c>
      <c r="F2736" s="25" t="str">
        <f>LEFT(E2736,MIN(FIND({0,1,2,3,4,5,6,7,8,9},ASC(E2736)&amp;1234567890))-1)</f>
        <v>Cu</v>
      </c>
      <c r="G2736" s="25">
        <f t="shared" si="84"/>
        <v>1</v>
      </c>
      <c r="H2736" s="25">
        <f>VLOOKUP(F2736,Table!$A$2:$C$121,2,0)</f>
        <v>11</v>
      </c>
      <c r="I2736" s="26">
        <f>VLOOKUP(F2736,Table!$A$2:$C$121,3,0)</f>
        <v>4</v>
      </c>
      <c r="J2736" s="17" t="s">
        <v>329</v>
      </c>
      <c r="K2736" s="25" t="str">
        <f>LEFT(J2736,MIN(FIND({0,1,2,3,4,5,6,7,8,9},ASC(J2736)&amp;1234567890))-1)</f>
        <v>I</v>
      </c>
      <c r="L2736" s="25">
        <f t="shared" si="85"/>
        <v>1</v>
      </c>
      <c r="M2736" s="25">
        <f>VLOOKUP(K2736,Table!$A$2:$C$121,2,0)</f>
        <v>17</v>
      </c>
      <c r="N2736" s="26">
        <f>VLOOKUP(K2736,Table!$A$2:$C$121,3,0)</f>
        <v>5</v>
      </c>
      <c r="O2736" s="13" t="str">
        <f>VLOOKUP(A2736,Table!$U$1:$V$230,2,0)</f>
        <v>Orthorhombic</v>
      </c>
      <c r="P2736" s="1"/>
    </row>
    <row r="2737" spans="1:16">
      <c r="A2737" s="12">
        <v>63</v>
      </c>
      <c r="B2737" s="12">
        <v>246692</v>
      </c>
      <c r="C2737" s="12" t="s">
        <v>3015</v>
      </c>
      <c r="D2737" s="12" t="s">
        <v>1674</v>
      </c>
      <c r="E2737" s="17" t="s">
        <v>11293</v>
      </c>
      <c r="F2737" s="25" t="str">
        <f>LEFT(E2737,MIN(FIND({0,1,2,3,4,5,6,7,8,9},ASC(E2737)&amp;1234567890))-1)</f>
        <v>Cd</v>
      </c>
      <c r="G2737" s="25">
        <f t="shared" si="84"/>
        <v>1</v>
      </c>
      <c r="H2737" s="25">
        <f>VLOOKUP(F2737,Table!$A$2:$C$121,2,0)</f>
        <v>12</v>
      </c>
      <c r="I2737" s="26">
        <f>VLOOKUP(F2737,Table!$A$2:$C$121,3,0)</f>
        <v>5</v>
      </c>
      <c r="J2737" s="17" t="s">
        <v>328</v>
      </c>
      <c r="K2737" s="25" t="str">
        <f>LEFT(J2737,MIN(FIND({0,1,2,3,4,5,6,7,8,9},ASC(J2737)&amp;1234567890))-1)</f>
        <v>Te</v>
      </c>
      <c r="L2737" s="25">
        <f t="shared" si="85"/>
        <v>1</v>
      </c>
      <c r="M2737" s="25">
        <f>VLOOKUP(K2737,Table!$A$2:$C$121,2,0)</f>
        <v>16</v>
      </c>
      <c r="N2737" s="26">
        <f>VLOOKUP(K2737,Table!$A$2:$C$121,3,0)</f>
        <v>5</v>
      </c>
      <c r="O2737" s="13" t="str">
        <f>VLOOKUP(A2737,Table!$U$1:$V$230,2,0)</f>
        <v>Orthorhombic</v>
      </c>
      <c r="P2737" s="1"/>
    </row>
    <row r="2738" spans="1:16">
      <c r="A2738" s="12">
        <v>63</v>
      </c>
      <c r="B2738" s="12">
        <v>380324</v>
      </c>
      <c r="C2738" s="12" t="s">
        <v>3015</v>
      </c>
      <c r="D2738" s="12" t="s">
        <v>3369</v>
      </c>
      <c r="E2738" s="17" t="s">
        <v>11566</v>
      </c>
      <c r="F2738" s="25" t="str">
        <f>LEFT(E2738,MIN(FIND({0,1,2,3,4,5,6,7,8,9},ASC(E2738)&amp;1234567890))-1)</f>
        <v>Ca</v>
      </c>
      <c r="G2738" s="25">
        <f t="shared" si="84"/>
        <v>3</v>
      </c>
      <c r="H2738" s="25">
        <f>VLOOKUP(F2738,Table!$A$2:$C$121,2,0)</f>
        <v>2</v>
      </c>
      <c r="I2738" s="26">
        <f>VLOOKUP(F2738,Table!$A$2:$C$121,3,0)</f>
        <v>4</v>
      </c>
      <c r="J2738" s="17" t="s">
        <v>12082</v>
      </c>
      <c r="K2738" s="25" t="str">
        <f>LEFT(J2738,MIN(FIND({0,1,2,3,4,5,6,7,8,9},ASC(J2738)&amp;1234567890))-1)</f>
        <v>Tl</v>
      </c>
      <c r="L2738" s="25">
        <f t="shared" si="85"/>
        <v>5</v>
      </c>
      <c r="M2738" s="25">
        <f>VLOOKUP(K2738,Table!$A$2:$C$121,2,0)</f>
        <v>13</v>
      </c>
      <c r="N2738" s="26">
        <f>VLOOKUP(K2738,Table!$A$2:$C$121,3,0)</f>
        <v>6</v>
      </c>
      <c r="O2738" s="13" t="str">
        <f>VLOOKUP(A2738,Table!$U$1:$V$230,2,0)</f>
        <v>Orthorhombic</v>
      </c>
      <c r="P2738" s="1"/>
    </row>
    <row r="2739" spans="1:16">
      <c r="A2739" s="12">
        <v>63</v>
      </c>
      <c r="B2739" s="12">
        <v>247101</v>
      </c>
      <c r="C2739" s="12" t="s">
        <v>3015</v>
      </c>
      <c r="D2739" s="12" t="s">
        <v>3370</v>
      </c>
      <c r="E2739" s="17" t="s">
        <v>11336</v>
      </c>
      <c r="F2739" s="25" t="str">
        <f>LEFT(E2739,MIN(FIND({0,1,2,3,4,5,6,7,8,9},ASC(E2739)&amp;1234567890))-1)</f>
        <v>Y</v>
      </c>
      <c r="G2739" s="25">
        <f t="shared" si="84"/>
        <v>1</v>
      </c>
      <c r="H2739" s="25">
        <f>VLOOKUP(F2739,Table!$A$2:$C$121,2,0)</f>
        <v>3</v>
      </c>
      <c r="I2739" s="26">
        <f>VLOOKUP(F2739,Table!$A$2:$C$121,3,0)</f>
        <v>5</v>
      </c>
      <c r="J2739" s="17" t="s">
        <v>11352</v>
      </c>
      <c r="K2739" s="25" t="str">
        <f>LEFT(J2739,MIN(FIND({0,1,2,3,4,5,6,7,8,9},ASC(J2739)&amp;1234567890))-1)</f>
        <v>Al</v>
      </c>
      <c r="L2739" s="25">
        <f t="shared" si="85"/>
        <v>1</v>
      </c>
      <c r="M2739" s="25">
        <f>VLOOKUP(K2739,Table!$A$2:$C$121,2,0)</f>
        <v>13</v>
      </c>
      <c r="N2739" s="26">
        <f>VLOOKUP(K2739,Table!$A$2:$C$121,3,0)</f>
        <v>3</v>
      </c>
      <c r="O2739" s="13" t="str">
        <f>VLOOKUP(A2739,Table!$U$1:$V$230,2,0)</f>
        <v>Orthorhombic</v>
      </c>
      <c r="P2739" s="1"/>
    </row>
    <row r="2740" spans="1:16">
      <c r="A2740" s="12">
        <v>63</v>
      </c>
      <c r="B2740" s="12">
        <v>421853</v>
      </c>
      <c r="C2740" s="12" t="s">
        <v>3015</v>
      </c>
      <c r="D2740" s="12" t="s">
        <v>3371</v>
      </c>
      <c r="E2740" s="17" t="s">
        <v>12109</v>
      </c>
      <c r="F2740" s="25" t="str">
        <f>LEFT(E2740,MIN(FIND({0,1,2,3,4,5,6,7,8,9},ASC(E2740)&amp;1234567890))-1)</f>
        <v>Li</v>
      </c>
      <c r="G2740" s="25">
        <f t="shared" si="84"/>
        <v>1.92</v>
      </c>
      <c r="H2740" s="25">
        <f>VLOOKUP(F2740,Table!$A$2:$C$121,2,0)</f>
        <v>1</v>
      </c>
      <c r="I2740" s="26">
        <f>VLOOKUP(F2740,Table!$A$2:$C$121,3,0)</f>
        <v>2</v>
      </c>
      <c r="J2740" s="17" t="s">
        <v>12110</v>
      </c>
      <c r="K2740" s="25" t="str">
        <f>LEFT(J2740,MIN(FIND({0,1,2,3,4,5,6,7,8,9},ASC(J2740)&amp;1234567890))-1)</f>
        <v>Al</v>
      </c>
      <c r="L2740" s="25">
        <f t="shared" si="85"/>
        <v>1.08</v>
      </c>
      <c r="M2740" s="25">
        <f>VLOOKUP(K2740,Table!$A$2:$C$121,2,0)</f>
        <v>13</v>
      </c>
      <c r="N2740" s="26">
        <f>VLOOKUP(K2740,Table!$A$2:$C$121,3,0)</f>
        <v>3</v>
      </c>
      <c r="O2740" s="13" t="str">
        <f>VLOOKUP(A2740,Table!$U$1:$V$230,2,0)</f>
        <v>Orthorhombic</v>
      </c>
      <c r="P2740" s="1"/>
    </row>
    <row r="2741" spans="1:16">
      <c r="A2741" s="12">
        <v>63</v>
      </c>
      <c r="B2741" s="12">
        <v>106859</v>
      </c>
      <c r="C2741" s="12" t="s">
        <v>3015</v>
      </c>
      <c r="D2741" s="12" t="s">
        <v>3372</v>
      </c>
      <c r="E2741" s="17" t="s">
        <v>12111</v>
      </c>
      <c r="F2741" s="25" t="str">
        <f>LEFT(E2741,MIN(FIND({0,1,2,3,4,5,6,7,8,9},ASC(E2741)&amp;1234567890))-1)</f>
        <v>In</v>
      </c>
      <c r="G2741" s="25">
        <f t="shared" si="84"/>
        <v>27.54</v>
      </c>
      <c r="H2741" s="25">
        <f>VLOOKUP(F2741,Table!$A$2:$C$121,2,0)</f>
        <v>13</v>
      </c>
      <c r="I2741" s="26">
        <f>VLOOKUP(F2741,Table!$A$2:$C$121,3,0)</f>
        <v>5</v>
      </c>
      <c r="J2741" s="17" t="s">
        <v>12112</v>
      </c>
      <c r="K2741" s="25" t="str">
        <f>LEFT(J2741,MIN(FIND({0,1,2,3,4,5,6,7,8,9},ASC(J2741)&amp;1234567890))-1)</f>
        <v>Na</v>
      </c>
      <c r="L2741" s="25">
        <f t="shared" si="85"/>
        <v>15</v>
      </c>
      <c r="M2741" s="25">
        <f>VLOOKUP(K2741,Table!$A$2:$C$121,2,0)</f>
        <v>1</v>
      </c>
      <c r="N2741" s="26">
        <f>VLOOKUP(K2741,Table!$A$2:$C$121,3,0)</f>
        <v>3</v>
      </c>
      <c r="O2741" s="13" t="str">
        <f>VLOOKUP(A2741,Table!$U$1:$V$230,2,0)</f>
        <v>Orthorhombic</v>
      </c>
      <c r="P2741" s="1"/>
    </row>
    <row r="2742" spans="1:16">
      <c r="A2742" s="12">
        <v>63</v>
      </c>
      <c r="B2742" s="12">
        <v>107591</v>
      </c>
      <c r="C2742" s="12" t="s">
        <v>3015</v>
      </c>
      <c r="D2742" s="12" t="s">
        <v>3373</v>
      </c>
      <c r="E2742" s="17" t="s">
        <v>426</v>
      </c>
      <c r="F2742" s="25" t="str">
        <f>LEFT(E2742,MIN(FIND({0,1,2,3,4,5,6,7,8,9},ASC(E2742)&amp;1234567890))-1)</f>
        <v>Hf</v>
      </c>
      <c r="G2742" s="25">
        <f t="shared" si="84"/>
        <v>1</v>
      </c>
      <c r="H2742" s="25">
        <f>VLOOKUP(F2742,Table!$A$2:$C$121,2,0)</f>
        <v>4</v>
      </c>
      <c r="I2742" s="26">
        <f>VLOOKUP(F2742,Table!$A$2:$C$121,3,0)</f>
        <v>6</v>
      </c>
      <c r="J2742" s="17" t="s">
        <v>11645</v>
      </c>
      <c r="K2742" s="25" t="str">
        <f>LEFT(J2742,MIN(FIND({0,1,2,3,4,5,6,7,8,9},ASC(J2742)&amp;1234567890))-1)</f>
        <v>Sb</v>
      </c>
      <c r="L2742" s="25">
        <f t="shared" si="85"/>
        <v>1</v>
      </c>
      <c r="M2742" s="25">
        <f>VLOOKUP(K2742,Table!$A$2:$C$121,2,0)</f>
        <v>15</v>
      </c>
      <c r="N2742" s="26">
        <f>VLOOKUP(K2742,Table!$A$2:$C$121,3,0)</f>
        <v>5</v>
      </c>
      <c r="O2742" s="13" t="str">
        <f>VLOOKUP(A2742,Table!$U$1:$V$230,2,0)</f>
        <v>Orthorhombic</v>
      </c>
      <c r="P2742" s="1"/>
    </row>
    <row r="2743" spans="1:16">
      <c r="A2743" s="12">
        <v>63</v>
      </c>
      <c r="B2743" s="12">
        <v>107610</v>
      </c>
      <c r="C2743" s="12" t="s">
        <v>3015</v>
      </c>
      <c r="D2743" s="12" t="s">
        <v>3374</v>
      </c>
      <c r="E2743" s="17" t="s">
        <v>12081</v>
      </c>
      <c r="F2743" s="25" t="str">
        <f>LEFT(E2743,MIN(FIND({0,1,2,3,4,5,6,7,8,9},ASC(E2743)&amp;1234567890))-1)</f>
        <v>Be</v>
      </c>
      <c r="G2743" s="25">
        <f t="shared" si="84"/>
        <v>1</v>
      </c>
      <c r="H2743" s="25">
        <f>VLOOKUP(F2743,Table!$A$2:$C$121,2,0)</f>
        <v>2</v>
      </c>
      <c r="I2743" s="26">
        <f>VLOOKUP(F2743,Table!$A$2:$C$121,3,0)</f>
        <v>2</v>
      </c>
      <c r="J2743" s="17" t="s">
        <v>11830</v>
      </c>
      <c r="K2743" s="25" t="str">
        <f>LEFT(J2743,MIN(FIND({0,1,2,3,4,5,6,7,8,9},ASC(J2743)&amp;1234567890))-1)</f>
        <v>Pd</v>
      </c>
      <c r="L2743" s="25">
        <f t="shared" si="85"/>
        <v>3</v>
      </c>
      <c r="M2743" s="25">
        <f>VLOOKUP(K2743,Table!$A$2:$C$121,2,0)</f>
        <v>10</v>
      </c>
      <c r="N2743" s="26">
        <f>VLOOKUP(K2743,Table!$A$2:$C$121,3,0)</f>
        <v>5</v>
      </c>
      <c r="O2743" s="13" t="str">
        <f>VLOOKUP(A2743,Table!$U$1:$V$230,2,0)</f>
        <v>Orthorhombic</v>
      </c>
      <c r="P2743" s="1"/>
    </row>
    <row r="2744" spans="1:16">
      <c r="A2744" s="12">
        <v>63</v>
      </c>
      <c r="B2744" s="12">
        <v>8226</v>
      </c>
      <c r="C2744" s="12" t="s">
        <v>3017</v>
      </c>
      <c r="D2744" s="12" t="s">
        <v>2983</v>
      </c>
      <c r="E2744" s="17" t="s">
        <v>405</v>
      </c>
      <c r="F2744" s="25" t="str">
        <f>LEFT(E2744,MIN(FIND({0,1,2,3,4,5,6,7,8,9},ASC(E2744)&amp;1234567890))-1)</f>
        <v>Ta</v>
      </c>
      <c r="G2744" s="25">
        <f t="shared" si="84"/>
        <v>1</v>
      </c>
      <c r="H2744" s="25">
        <f>VLOOKUP(F2744,Table!$A$2:$C$121,2,0)</f>
        <v>5</v>
      </c>
      <c r="I2744" s="26">
        <f>VLOOKUP(F2744,Table!$A$2:$C$121,3,0)</f>
        <v>6</v>
      </c>
      <c r="J2744" s="17" t="s">
        <v>353</v>
      </c>
      <c r="K2744" s="25" t="str">
        <f>LEFT(J2744,MIN(FIND({0,1,2,3,4,5,6,7,8,9},ASC(J2744)&amp;1234567890))-1)</f>
        <v>I</v>
      </c>
      <c r="L2744" s="25">
        <f t="shared" si="85"/>
        <v>5</v>
      </c>
      <c r="M2744" s="25">
        <f>VLOOKUP(K2744,Table!$A$2:$C$121,2,0)</f>
        <v>17</v>
      </c>
      <c r="N2744" s="26">
        <f>VLOOKUP(K2744,Table!$A$2:$C$121,3,0)</f>
        <v>5</v>
      </c>
      <c r="O2744" s="13" t="str">
        <f>VLOOKUP(A2744,Table!$U$1:$V$230,2,0)</f>
        <v>Orthorhombic</v>
      </c>
      <c r="P2744" s="1"/>
    </row>
    <row r="2745" spans="1:16">
      <c r="A2745" s="12">
        <v>63</v>
      </c>
      <c r="B2745" s="12">
        <v>55510</v>
      </c>
      <c r="C2745" s="12" t="s">
        <v>3015</v>
      </c>
      <c r="D2745" s="12" t="s">
        <v>3375</v>
      </c>
      <c r="E2745" s="17" t="s">
        <v>12089</v>
      </c>
      <c r="F2745" s="25" t="str">
        <f>LEFT(E2745,MIN(FIND({0,1,2,3,4,5,6,7,8,9},ASC(E2745)&amp;1234567890))-1)</f>
        <v>Ag</v>
      </c>
      <c r="G2745" s="25">
        <f t="shared" si="84"/>
        <v>7</v>
      </c>
      <c r="H2745" s="25">
        <f>VLOOKUP(F2745,Table!$A$2:$C$121,2,0)</f>
        <v>11</v>
      </c>
      <c r="I2745" s="26">
        <f>VLOOKUP(F2745,Table!$A$2:$C$121,3,0)</f>
        <v>5</v>
      </c>
      <c r="J2745" s="17" t="s">
        <v>11614</v>
      </c>
      <c r="K2745" s="25" t="str">
        <f>LEFT(J2745,MIN(FIND({0,1,2,3,4,5,6,7,8,9},ASC(J2745)&amp;1234567890))-1)</f>
        <v>Ca</v>
      </c>
      <c r="L2745" s="25">
        <f t="shared" si="85"/>
        <v>2</v>
      </c>
      <c r="M2745" s="25">
        <f>VLOOKUP(K2745,Table!$A$2:$C$121,2,0)</f>
        <v>2</v>
      </c>
      <c r="N2745" s="26">
        <f>VLOOKUP(K2745,Table!$A$2:$C$121,3,0)</f>
        <v>4</v>
      </c>
      <c r="O2745" s="13" t="str">
        <f>VLOOKUP(A2745,Table!$U$1:$V$230,2,0)</f>
        <v>Orthorhombic</v>
      </c>
      <c r="P2745" s="1"/>
    </row>
    <row r="2746" spans="1:16">
      <c r="A2746" s="12">
        <v>63</v>
      </c>
      <c r="B2746" s="12">
        <v>55523</v>
      </c>
      <c r="C2746" s="12" t="s">
        <v>3015</v>
      </c>
      <c r="D2746" s="12" t="s">
        <v>3376</v>
      </c>
      <c r="E2746" s="17" t="s">
        <v>11542</v>
      </c>
      <c r="F2746" s="25" t="str">
        <f>LEFT(E2746,MIN(FIND({0,1,2,3,4,5,6,7,8,9},ASC(E2746)&amp;1234567890))-1)</f>
        <v>Er</v>
      </c>
      <c r="G2746" s="25">
        <f t="shared" si="84"/>
        <v>1</v>
      </c>
      <c r="H2746" s="25">
        <f>VLOOKUP(F2746,Table!$A$2:$C$121,2,0)</f>
        <v>3</v>
      </c>
      <c r="I2746" s="26">
        <f>VLOOKUP(F2746,Table!$A$2:$C$121,3,0)</f>
        <v>6</v>
      </c>
      <c r="J2746" s="17" t="s">
        <v>594</v>
      </c>
      <c r="K2746" s="25" t="str">
        <f>LEFT(J2746,MIN(FIND({0,1,2,3,4,5,6,7,8,9},ASC(J2746)&amp;1234567890))-1)</f>
        <v>Ge</v>
      </c>
      <c r="L2746" s="25">
        <f t="shared" si="85"/>
        <v>3</v>
      </c>
      <c r="M2746" s="25">
        <f>VLOOKUP(K2746,Table!$A$2:$C$121,2,0)</f>
        <v>14</v>
      </c>
      <c r="N2746" s="26">
        <f>VLOOKUP(K2746,Table!$A$2:$C$121,3,0)</f>
        <v>4</v>
      </c>
      <c r="O2746" s="13" t="str">
        <f>VLOOKUP(A2746,Table!$U$1:$V$230,2,0)</f>
        <v>Orthorhombic</v>
      </c>
      <c r="P2746" s="1"/>
    </row>
    <row r="2747" spans="1:16">
      <c r="A2747" s="12">
        <v>63</v>
      </c>
      <c r="B2747" s="12">
        <v>55546</v>
      </c>
      <c r="C2747" s="12" t="s">
        <v>3015</v>
      </c>
      <c r="D2747" s="12" t="s">
        <v>3377</v>
      </c>
      <c r="E2747" s="17" t="s">
        <v>377</v>
      </c>
      <c r="F2747" s="25" t="str">
        <f>LEFT(E2747,MIN(FIND({0,1,2,3,4,5,6,7,8,9},ASC(E2747)&amp;1234567890))-1)</f>
        <v>Zr</v>
      </c>
      <c r="G2747" s="25">
        <f t="shared" si="84"/>
        <v>1</v>
      </c>
      <c r="H2747" s="25">
        <f>VLOOKUP(F2747,Table!$A$2:$C$121,2,0)</f>
        <v>4</v>
      </c>
      <c r="I2747" s="26">
        <f>VLOOKUP(F2747,Table!$A$2:$C$121,3,0)</f>
        <v>5</v>
      </c>
      <c r="J2747" s="17" t="s">
        <v>541</v>
      </c>
      <c r="K2747" s="25" t="str">
        <f>LEFT(J2747,MIN(FIND({0,1,2,3,4,5,6,7,8,9},ASC(J2747)&amp;1234567890))-1)</f>
        <v>Pd</v>
      </c>
      <c r="L2747" s="25">
        <f t="shared" si="85"/>
        <v>1</v>
      </c>
      <c r="M2747" s="25">
        <f>VLOOKUP(K2747,Table!$A$2:$C$121,2,0)</f>
        <v>10</v>
      </c>
      <c r="N2747" s="26">
        <f>VLOOKUP(K2747,Table!$A$2:$C$121,3,0)</f>
        <v>5</v>
      </c>
      <c r="O2747" s="13" t="str">
        <f>VLOOKUP(A2747,Table!$U$1:$V$230,2,0)</f>
        <v>Orthorhombic</v>
      </c>
      <c r="P2747" s="1"/>
    </row>
    <row r="2748" spans="1:16">
      <c r="A2748" s="12">
        <v>63</v>
      </c>
      <c r="B2748" s="12">
        <v>55553</v>
      </c>
      <c r="C2748" s="12" t="s">
        <v>3015</v>
      </c>
      <c r="D2748" s="12" t="s">
        <v>3378</v>
      </c>
      <c r="E2748" s="17" t="s">
        <v>11874</v>
      </c>
      <c r="F2748" s="25" t="str">
        <f>LEFT(E2748,MIN(FIND({0,1,2,3,4,5,6,7,8,9},ASC(E2748)&amp;1234567890))-1)</f>
        <v>Sc</v>
      </c>
      <c r="G2748" s="25">
        <f t="shared" si="84"/>
        <v>1</v>
      </c>
      <c r="H2748" s="25">
        <f>VLOOKUP(F2748,Table!$A$2:$C$121,2,0)</f>
        <v>3</v>
      </c>
      <c r="I2748" s="26">
        <f>VLOOKUP(F2748,Table!$A$2:$C$121,3,0)</f>
        <v>4</v>
      </c>
      <c r="J2748" s="17" t="s">
        <v>11864</v>
      </c>
      <c r="K2748" s="25" t="str">
        <f>LEFT(J2748,MIN(FIND({0,1,2,3,4,5,6,7,8,9},ASC(J2748)&amp;1234567890))-1)</f>
        <v>Cd</v>
      </c>
      <c r="L2748" s="25">
        <f t="shared" si="85"/>
        <v>7</v>
      </c>
      <c r="M2748" s="25">
        <f>VLOOKUP(K2748,Table!$A$2:$C$121,2,0)</f>
        <v>12</v>
      </c>
      <c r="N2748" s="26">
        <f>VLOOKUP(K2748,Table!$A$2:$C$121,3,0)</f>
        <v>5</v>
      </c>
      <c r="O2748" s="13" t="str">
        <f>VLOOKUP(A2748,Table!$U$1:$V$230,2,0)</f>
        <v>Orthorhombic</v>
      </c>
      <c r="P2748" s="1"/>
    </row>
    <row r="2749" spans="1:16">
      <c r="A2749" s="12">
        <v>63</v>
      </c>
      <c r="B2749" s="12">
        <v>260544</v>
      </c>
      <c r="C2749" s="12" t="s">
        <v>3015</v>
      </c>
      <c r="D2749" s="12" t="s">
        <v>3379</v>
      </c>
      <c r="E2749" s="17" t="s">
        <v>12113</v>
      </c>
      <c r="F2749" s="25" t="str">
        <f>LEFT(E2749,MIN(FIND({0,1,2,3,4,5,6,7,8,9},ASC(E2749)&amp;1234567890))-1)</f>
        <v>Pd</v>
      </c>
      <c r="G2749" s="25">
        <f t="shared" si="84"/>
        <v>27.35</v>
      </c>
      <c r="H2749" s="25">
        <f>VLOOKUP(F2749,Table!$A$2:$C$121,2,0)</f>
        <v>10</v>
      </c>
      <c r="I2749" s="26">
        <f>VLOOKUP(F2749,Table!$A$2:$C$121,3,0)</f>
        <v>5</v>
      </c>
      <c r="J2749" s="17" t="s">
        <v>12114</v>
      </c>
      <c r="K2749" s="25" t="str">
        <f>LEFT(J2749,MIN(FIND({0,1,2,3,4,5,6,7,8,9},ASC(J2749)&amp;1234567890))-1)</f>
        <v>Zn</v>
      </c>
      <c r="L2749" s="25">
        <f t="shared" si="85"/>
        <v>99.27</v>
      </c>
      <c r="M2749" s="25">
        <f>VLOOKUP(K2749,Table!$A$2:$C$121,2,0)</f>
        <v>12</v>
      </c>
      <c r="N2749" s="26">
        <f>VLOOKUP(K2749,Table!$A$2:$C$121,3,0)</f>
        <v>4</v>
      </c>
      <c r="O2749" s="13" t="str">
        <f>VLOOKUP(A2749,Table!$U$1:$V$230,2,0)</f>
        <v>Orthorhombic</v>
      </c>
      <c r="P2749" s="1"/>
    </row>
    <row r="2750" spans="1:16">
      <c r="A2750" s="12">
        <v>63</v>
      </c>
      <c r="B2750" s="12">
        <v>261793</v>
      </c>
      <c r="C2750" s="12" t="s">
        <v>3015</v>
      </c>
      <c r="D2750" s="12" t="s">
        <v>3380</v>
      </c>
      <c r="E2750" s="17" t="s">
        <v>11728</v>
      </c>
      <c r="F2750" s="25" t="str">
        <f>LEFT(E2750,MIN(FIND({0,1,2,3,4,5,6,7,8,9},ASC(E2750)&amp;1234567890))-1)</f>
        <v>Na</v>
      </c>
      <c r="G2750" s="25">
        <f t="shared" si="84"/>
        <v>2</v>
      </c>
      <c r="H2750" s="25">
        <f>VLOOKUP(F2750,Table!$A$2:$C$121,2,0)</f>
        <v>1</v>
      </c>
      <c r="I2750" s="26">
        <f>VLOOKUP(F2750,Table!$A$2:$C$121,3,0)</f>
        <v>3</v>
      </c>
      <c r="J2750" s="17" t="s">
        <v>11475</v>
      </c>
      <c r="K2750" s="25" t="str">
        <f>LEFT(J2750,MIN(FIND({0,1,2,3,4,5,6,7,8,9},ASC(J2750)&amp;1234567890))-1)</f>
        <v>Tl</v>
      </c>
      <c r="L2750" s="25">
        <f t="shared" si="85"/>
        <v>2</v>
      </c>
      <c r="M2750" s="25">
        <f>VLOOKUP(K2750,Table!$A$2:$C$121,2,0)</f>
        <v>13</v>
      </c>
      <c r="N2750" s="26">
        <f>VLOOKUP(K2750,Table!$A$2:$C$121,3,0)</f>
        <v>6</v>
      </c>
      <c r="O2750" s="13" t="str">
        <f>VLOOKUP(A2750,Table!$U$1:$V$230,2,0)</f>
        <v>Orthorhombic</v>
      </c>
      <c r="P2750" s="1"/>
    </row>
    <row r="2751" spans="1:16">
      <c r="A2751" s="12">
        <v>63</v>
      </c>
      <c r="B2751" s="12">
        <v>423623</v>
      </c>
      <c r="C2751" s="12" t="s">
        <v>3015</v>
      </c>
      <c r="D2751" s="12" t="s">
        <v>3381</v>
      </c>
      <c r="E2751" s="17" t="s">
        <v>366</v>
      </c>
      <c r="F2751" s="25" t="str">
        <f>LEFT(E2751,MIN(FIND({0,1,2,3,4,5,6,7,8,9},ASC(E2751)&amp;1234567890))-1)</f>
        <v>Ga</v>
      </c>
      <c r="G2751" s="25">
        <f t="shared" si="84"/>
        <v>1</v>
      </c>
      <c r="H2751" s="25">
        <f>VLOOKUP(F2751,Table!$A$2:$C$121,2,0)</f>
        <v>13</v>
      </c>
      <c r="I2751" s="26">
        <f>VLOOKUP(F2751,Table!$A$2:$C$121,3,0)</f>
        <v>4</v>
      </c>
      <c r="J2751" s="17" t="s">
        <v>46</v>
      </c>
      <c r="K2751" s="25" t="str">
        <f>LEFT(J2751,MIN(FIND({0,1,2,3,4,5,6,7,8,9},ASC(J2751)&amp;1234567890))-1)</f>
        <v>La</v>
      </c>
      <c r="L2751" s="25">
        <f t="shared" si="85"/>
        <v>1</v>
      </c>
      <c r="M2751" s="25">
        <f>VLOOKUP(K2751,Table!$A$2:$C$121,2,0)</f>
        <v>3</v>
      </c>
      <c r="N2751" s="26">
        <f>VLOOKUP(K2751,Table!$A$2:$C$121,3,0)</f>
        <v>6</v>
      </c>
      <c r="O2751" s="13" t="str">
        <f>VLOOKUP(A2751,Table!$U$1:$V$230,2,0)</f>
        <v>Orthorhombic</v>
      </c>
      <c r="P2751" s="1"/>
    </row>
    <row r="2752" spans="1:16">
      <c r="A2752" s="12">
        <v>63</v>
      </c>
      <c r="B2752" s="12">
        <v>423418</v>
      </c>
      <c r="C2752" s="12" t="s">
        <v>3015</v>
      </c>
      <c r="D2752" s="12" t="s">
        <v>3382</v>
      </c>
      <c r="E2752" s="17" t="s">
        <v>11999</v>
      </c>
      <c r="F2752" s="25" t="str">
        <f>LEFT(E2752,MIN(FIND({0,1,2,3,4,5,6,7,8,9},ASC(E2752)&amp;1234567890))-1)</f>
        <v>La</v>
      </c>
      <c r="G2752" s="25">
        <f t="shared" si="84"/>
        <v>3</v>
      </c>
      <c r="H2752" s="25">
        <f>VLOOKUP(F2752,Table!$A$2:$C$121,2,0)</f>
        <v>3</v>
      </c>
      <c r="I2752" s="26">
        <f>VLOOKUP(F2752,Table!$A$2:$C$121,3,0)</f>
        <v>6</v>
      </c>
      <c r="J2752" s="17" t="s">
        <v>599</v>
      </c>
      <c r="K2752" s="25" t="str">
        <f>LEFT(J2752,MIN(FIND({0,1,2,3,4,5,6,7,8,9},ASC(J2752)&amp;1234567890))-1)</f>
        <v>Sn</v>
      </c>
      <c r="L2752" s="25">
        <f t="shared" si="85"/>
        <v>4</v>
      </c>
      <c r="M2752" s="25">
        <f>VLOOKUP(K2752,Table!$A$2:$C$121,2,0)</f>
        <v>14</v>
      </c>
      <c r="N2752" s="26">
        <f>VLOOKUP(K2752,Table!$A$2:$C$121,3,0)</f>
        <v>5</v>
      </c>
      <c r="O2752" s="13" t="str">
        <f>VLOOKUP(A2752,Table!$U$1:$V$230,2,0)</f>
        <v>Orthorhombic</v>
      </c>
      <c r="P2752" s="1"/>
    </row>
    <row r="2753" spans="1:16">
      <c r="A2753" s="12">
        <v>63</v>
      </c>
      <c r="B2753" s="12">
        <v>710073</v>
      </c>
      <c r="C2753" s="12" t="s">
        <v>3015</v>
      </c>
      <c r="D2753" s="12" t="s">
        <v>3383</v>
      </c>
      <c r="E2753" s="17" t="s">
        <v>422</v>
      </c>
      <c r="F2753" s="25" t="str">
        <f>LEFT(E2753,MIN(FIND({0,1,2,3,4,5,6,7,8,9},ASC(E2753)&amp;1234567890))-1)</f>
        <v>Yb</v>
      </c>
      <c r="G2753" s="25">
        <f t="shared" si="84"/>
        <v>3</v>
      </c>
      <c r="H2753" s="25">
        <f>VLOOKUP(F2753,Table!$A$2:$C$121,2,0)</f>
        <v>3</v>
      </c>
      <c r="I2753" s="26">
        <f>VLOOKUP(F2753,Table!$A$2:$C$121,3,0)</f>
        <v>6</v>
      </c>
      <c r="J2753" s="17" t="s">
        <v>11779</v>
      </c>
      <c r="K2753" s="25" t="str">
        <f>LEFT(J2753,MIN(FIND({0,1,2,3,4,5,6,7,8,9},ASC(J2753)&amp;1234567890))-1)</f>
        <v>Sn</v>
      </c>
      <c r="L2753" s="25">
        <f t="shared" si="85"/>
        <v>5</v>
      </c>
      <c r="M2753" s="25">
        <f>VLOOKUP(K2753,Table!$A$2:$C$121,2,0)</f>
        <v>14</v>
      </c>
      <c r="N2753" s="26">
        <f>VLOOKUP(K2753,Table!$A$2:$C$121,3,0)</f>
        <v>5</v>
      </c>
      <c r="O2753" s="13" t="str">
        <f>VLOOKUP(A2753,Table!$U$1:$V$230,2,0)</f>
        <v>Orthorhombic</v>
      </c>
      <c r="P2753" s="1"/>
    </row>
    <row r="2754" spans="1:16">
      <c r="A2754" s="12">
        <v>63</v>
      </c>
      <c r="B2754" s="12">
        <v>262792</v>
      </c>
      <c r="C2754" s="12" t="s">
        <v>3015</v>
      </c>
      <c r="D2754" s="12" t="s">
        <v>3384</v>
      </c>
      <c r="E2754" s="17" t="s">
        <v>46</v>
      </c>
      <c r="F2754" s="25" t="str">
        <f>LEFT(E2754,MIN(FIND({0,1,2,3,4,5,6,7,8,9},ASC(E2754)&amp;1234567890))-1)</f>
        <v>La</v>
      </c>
      <c r="G2754" s="25">
        <f t="shared" ref="G2754:G2817" si="86">IF(SUBSTITUTE(E2754,F2754,"")="",1,SUBSTITUTE(E2754,F2754,""))*1</f>
        <v>1</v>
      </c>
      <c r="H2754" s="25">
        <f>VLOOKUP(F2754,Table!$A$2:$C$121,2,0)</f>
        <v>3</v>
      </c>
      <c r="I2754" s="26">
        <f>VLOOKUP(F2754,Table!$A$2:$C$121,3,0)</f>
        <v>6</v>
      </c>
      <c r="J2754" s="17" t="s">
        <v>12115</v>
      </c>
      <c r="K2754" s="25" t="str">
        <f>LEFT(J2754,MIN(FIND({0,1,2,3,4,5,6,7,8,9},ASC(J2754)&amp;1234567890))-1)</f>
        <v>Zn</v>
      </c>
      <c r="L2754" s="25">
        <f t="shared" ref="L2754:L2817" si="87">IF(SUBSTITUTE(J2754,K2754,"")="",1,SUBSTITUTE(J2754,K2754,""))*1</f>
        <v>4</v>
      </c>
      <c r="M2754" s="25">
        <f>VLOOKUP(K2754,Table!$A$2:$C$121,2,0)</f>
        <v>12</v>
      </c>
      <c r="N2754" s="26">
        <f>VLOOKUP(K2754,Table!$A$2:$C$121,3,0)</f>
        <v>4</v>
      </c>
      <c r="O2754" s="13" t="str">
        <f>VLOOKUP(A2754,Table!$U$1:$V$230,2,0)</f>
        <v>Orthorhombic</v>
      </c>
      <c r="P2754" s="1"/>
    </row>
    <row r="2755" spans="1:16">
      <c r="A2755" s="12">
        <v>63</v>
      </c>
      <c r="B2755" s="12">
        <v>414228</v>
      </c>
      <c r="C2755" s="12" t="s">
        <v>3015</v>
      </c>
      <c r="D2755" s="12" t="s">
        <v>3385</v>
      </c>
      <c r="E2755" s="17" t="s">
        <v>410</v>
      </c>
      <c r="F2755" s="25" t="str">
        <f>LEFT(E2755,MIN(FIND({0,1,2,3,4,5,6,7,8,9},ASC(E2755)&amp;1234567890))-1)</f>
        <v>Ba</v>
      </c>
      <c r="G2755" s="25">
        <f t="shared" si="86"/>
        <v>1</v>
      </c>
      <c r="H2755" s="25">
        <f>VLOOKUP(F2755,Table!$A$2:$C$121,2,0)</f>
        <v>2</v>
      </c>
      <c r="I2755" s="26">
        <f>VLOOKUP(F2755,Table!$A$2:$C$121,3,0)</f>
        <v>6</v>
      </c>
      <c r="J2755" s="17" t="s">
        <v>11286</v>
      </c>
      <c r="K2755" s="25" t="str">
        <f>LEFT(J2755,MIN(FIND({0,1,2,3,4,5,6,7,8,9},ASC(J2755)&amp;1234567890))-1)</f>
        <v>In</v>
      </c>
      <c r="L2755" s="25">
        <f t="shared" si="87"/>
        <v>1</v>
      </c>
      <c r="M2755" s="25">
        <f>VLOOKUP(K2755,Table!$A$2:$C$121,2,0)</f>
        <v>13</v>
      </c>
      <c r="N2755" s="26">
        <f>VLOOKUP(K2755,Table!$A$2:$C$121,3,0)</f>
        <v>5</v>
      </c>
      <c r="O2755" s="13" t="str">
        <f>VLOOKUP(A2755,Table!$U$1:$V$230,2,0)</f>
        <v>Orthorhombic</v>
      </c>
      <c r="P2755" s="1"/>
    </row>
    <row r="2756" spans="1:16">
      <c r="A2756" s="12">
        <v>63</v>
      </c>
      <c r="B2756" s="12">
        <v>192089</v>
      </c>
      <c r="C2756" s="12" t="s">
        <v>3015</v>
      </c>
      <c r="D2756" s="12" t="s">
        <v>3386</v>
      </c>
      <c r="E2756" s="17" t="s">
        <v>12116</v>
      </c>
      <c r="F2756" s="25" t="str">
        <f>LEFT(E2756,MIN(FIND({0,1,2,3,4,5,6,7,8,9},ASC(E2756)&amp;1234567890))-1)</f>
        <v>Li</v>
      </c>
      <c r="G2756" s="25">
        <f t="shared" si="86"/>
        <v>0.96</v>
      </c>
      <c r="H2756" s="25">
        <f>VLOOKUP(F2756,Table!$A$2:$C$121,2,0)</f>
        <v>1</v>
      </c>
      <c r="I2756" s="26">
        <f>VLOOKUP(F2756,Table!$A$2:$C$121,3,0)</f>
        <v>2</v>
      </c>
      <c r="J2756" s="17" t="s">
        <v>12117</v>
      </c>
      <c r="K2756" s="25" t="str">
        <f>LEFT(J2756,MIN(FIND({0,1,2,3,4,5,6,7,8,9},ASC(J2756)&amp;1234567890))-1)</f>
        <v>Zn</v>
      </c>
      <c r="L2756" s="25">
        <f t="shared" si="87"/>
        <v>3.04</v>
      </c>
      <c r="M2756" s="25">
        <f>VLOOKUP(K2756,Table!$A$2:$C$121,2,0)</f>
        <v>12</v>
      </c>
      <c r="N2756" s="26">
        <f>VLOOKUP(K2756,Table!$A$2:$C$121,3,0)</f>
        <v>4</v>
      </c>
      <c r="O2756" s="13" t="str">
        <f>VLOOKUP(A2756,Table!$U$1:$V$230,2,0)</f>
        <v>Orthorhombic</v>
      </c>
      <c r="P2756" s="1"/>
    </row>
    <row r="2757" spans="1:16">
      <c r="A2757" s="12">
        <v>63</v>
      </c>
      <c r="B2757" s="12">
        <v>237248</v>
      </c>
      <c r="C2757" s="12" t="s">
        <v>3015</v>
      </c>
      <c r="D2757" s="12" t="s">
        <v>3387</v>
      </c>
      <c r="E2757" s="17" t="s">
        <v>11410</v>
      </c>
      <c r="F2757" s="25" t="str">
        <f>LEFT(E2757,MIN(FIND({0,1,2,3,4,5,6,7,8,9},ASC(E2757)&amp;1234567890))-1)</f>
        <v>Na</v>
      </c>
      <c r="G2757" s="25">
        <f t="shared" si="86"/>
        <v>1</v>
      </c>
      <c r="H2757" s="25">
        <f>VLOOKUP(F2757,Table!$A$2:$C$121,2,0)</f>
        <v>1</v>
      </c>
      <c r="I2757" s="26">
        <f>VLOOKUP(F2757,Table!$A$2:$C$121,3,0)</f>
        <v>3</v>
      </c>
      <c r="J2757" s="17" t="s">
        <v>11435</v>
      </c>
      <c r="K2757" s="25" t="str">
        <f>LEFT(J2757,MIN(FIND({0,1,2,3,4,5,6,7,8,9},ASC(J2757)&amp;1234567890))-1)</f>
        <v>Si</v>
      </c>
      <c r="L2757" s="25">
        <f t="shared" si="87"/>
        <v>6</v>
      </c>
      <c r="M2757" s="25">
        <f>VLOOKUP(K2757,Table!$A$2:$C$121,2,0)</f>
        <v>14</v>
      </c>
      <c r="N2757" s="26">
        <f>VLOOKUP(K2757,Table!$A$2:$C$121,3,0)</f>
        <v>3</v>
      </c>
      <c r="O2757" s="13" t="str">
        <f>VLOOKUP(A2757,Table!$U$1:$V$230,2,0)</f>
        <v>Orthorhombic</v>
      </c>
      <c r="P2757" s="1"/>
    </row>
    <row r="2758" spans="1:16">
      <c r="A2758" s="12">
        <v>63</v>
      </c>
      <c r="B2758" s="12">
        <v>237249</v>
      </c>
      <c r="C2758" s="12" t="s">
        <v>3015</v>
      </c>
      <c r="D2758" s="12" t="s">
        <v>3388</v>
      </c>
      <c r="E2758" s="17" t="s">
        <v>12118</v>
      </c>
      <c r="F2758" s="25" t="str">
        <f>LEFT(E2758,MIN(FIND({0,1,2,3,4,5,6,7,8,9},ASC(E2758)&amp;1234567890))-1)</f>
        <v>Na</v>
      </c>
      <c r="G2758" s="25">
        <f t="shared" si="86"/>
        <v>0.93</v>
      </c>
      <c r="H2758" s="25">
        <f>VLOOKUP(F2758,Table!$A$2:$C$121,2,0)</f>
        <v>1</v>
      </c>
      <c r="I2758" s="26">
        <f>VLOOKUP(F2758,Table!$A$2:$C$121,3,0)</f>
        <v>3</v>
      </c>
      <c r="J2758" s="17" t="s">
        <v>11435</v>
      </c>
      <c r="K2758" s="25" t="str">
        <f>LEFT(J2758,MIN(FIND({0,1,2,3,4,5,6,7,8,9},ASC(J2758)&amp;1234567890))-1)</f>
        <v>Si</v>
      </c>
      <c r="L2758" s="25">
        <f t="shared" si="87"/>
        <v>6</v>
      </c>
      <c r="M2758" s="25">
        <f>VLOOKUP(K2758,Table!$A$2:$C$121,2,0)</f>
        <v>14</v>
      </c>
      <c r="N2758" s="26">
        <f>VLOOKUP(K2758,Table!$A$2:$C$121,3,0)</f>
        <v>3</v>
      </c>
      <c r="O2758" s="13" t="str">
        <f>VLOOKUP(A2758,Table!$U$1:$V$230,2,0)</f>
        <v>Orthorhombic</v>
      </c>
      <c r="P2758" s="1"/>
    </row>
    <row r="2759" spans="1:16">
      <c r="A2759" s="12">
        <v>63</v>
      </c>
      <c r="B2759" s="12">
        <v>427231</v>
      </c>
      <c r="C2759" s="12" t="s">
        <v>3015</v>
      </c>
      <c r="D2759" s="12" t="s">
        <v>3389</v>
      </c>
      <c r="E2759" s="17" t="s">
        <v>12119</v>
      </c>
      <c r="F2759" s="25" t="str">
        <f>LEFT(E2759,MIN(FIND({0,1,2,3,4,5,6,7,8,9},ASC(E2759)&amp;1234567890))-1)</f>
        <v>Li</v>
      </c>
      <c r="G2759" s="25">
        <f t="shared" si="86"/>
        <v>4.0960000000000001</v>
      </c>
      <c r="H2759" s="25">
        <f>VLOOKUP(F2759,Table!$A$2:$C$121,2,0)</f>
        <v>1</v>
      </c>
      <c r="I2759" s="26">
        <f>VLOOKUP(F2759,Table!$A$2:$C$121,3,0)</f>
        <v>2</v>
      </c>
      <c r="J2759" s="17" t="s">
        <v>544</v>
      </c>
      <c r="K2759" s="25" t="str">
        <f>LEFT(J2759,MIN(FIND({0,1,2,3,4,5,6,7,8,9},ASC(J2759)&amp;1234567890))-1)</f>
        <v>Ge</v>
      </c>
      <c r="L2759" s="25">
        <f t="shared" si="87"/>
        <v>1</v>
      </c>
      <c r="M2759" s="25">
        <f>VLOOKUP(K2759,Table!$A$2:$C$121,2,0)</f>
        <v>14</v>
      </c>
      <c r="N2759" s="26">
        <f>VLOOKUP(K2759,Table!$A$2:$C$121,3,0)</f>
        <v>4</v>
      </c>
      <c r="O2759" s="13" t="str">
        <f>VLOOKUP(A2759,Table!$U$1:$V$230,2,0)</f>
        <v>Orthorhombic</v>
      </c>
      <c r="P2759" s="1"/>
    </row>
    <row r="2760" spans="1:16">
      <c r="A2760" s="12">
        <v>63</v>
      </c>
      <c r="B2760" s="12">
        <v>425864</v>
      </c>
      <c r="C2760" s="12" t="s">
        <v>3015</v>
      </c>
      <c r="D2760" s="12" t="s">
        <v>3390</v>
      </c>
      <c r="E2760" s="17" t="s">
        <v>12120</v>
      </c>
      <c r="F2760" s="25" t="str">
        <f>LEFT(E2760,MIN(FIND({0,1,2,3,4,5,6,7,8,9},ASC(E2760)&amp;1234567890))-1)</f>
        <v>Li</v>
      </c>
      <c r="G2760" s="25">
        <f t="shared" si="86"/>
        <v>4.0999999999999996</v>
      </c>
      <c r="H2760" s="25">
        <f>VLOOKUP(F2760,Table!$A$2:$C$121,2,0)</f>
        <v>1</v>
      </c>
      <c r="I2760" s="26">
        <f>VLOOKUP(F2760,Table!$A$2:$C$121,3,0)</f>
        <v>2</v>
      </c>
      <c r="J2760" s="17" t="s">
        <v>31</v>
      </c>
      <c r="K2760" s="25" t="str">
        <f>LEFT(J2760,MIN(FIND({0,1,2,3,4,5,6,7,8,9},ASC(J2760)&amp;1234567890))-1)</f>
        <v>Si</v>
      </c>
      <c r="L2760" s="25">
        <f t="shared" si="87"/>
        <v>1</v>
      </c>
      <c r="M2760" s="25">
        <f>VLOOKUP(K2760,Table!$A$2:$C$121,2,0)</f>
        <v>14</v>
      </c>
      <c r="N2760" s="26">
        <f>VLOOKUP(K2760,Table!$A$2:$C$121,3,0)</f>
        <v>3</v>
      </c>
      <c r="O2760" s="13" t="str">
        <f>VLOOKUP(A2760,Table!$U$1:$V$230,2,0)</f>
        <v>Orthorhombic</v>
      </c>
      <c r="P2760" s="1"/>
    </row>
    <row r="2761" spans="1:16">
      <c r="A2761" s="12">
        <v>63</v>
      </c>
      <c r="B2761" s="12">
        <v>251583</v>
      </c>
      <c r="C2761" s="12" t="s">
        <v>3015</v>
      </c>
      <c r="D2761" s="12" t="s">
        <v>3391</v>
      </c>
      <c r="E2761" s="17" t="s">
        <v>410</v>
      </c>
      <c r="F2761" s="25" t="str">
        <f>LEFT(E2761,MIN(FIND({0,1,2,3,4,5,6,7,8,9},ASC(E2761)&amp;1234567890))-1)</f>
        <v>Ba</v>
      </c>
      <c r="G2761" s="25">
        <f t="shared" si="86"/>
        <v>1</v>
      </c>
      <c r="H2761" s="25">
        <f>VLOOKUP(F2761,Table!$A$2:$C$121,2,0)</f>
        <v>2</v>
      </c>
      <c r="I2761" s="26">
        <f>VLOOKUP(F2761,Table!$A$2:$C$121,3,0)</f>
        <v>6</v>
      </c>
      <c r="J2761" s="17" t="s">
        <v>11972</v>
      </c>
      <c r="K2761" s="25" t="str">
        <f>LEFT(J2761,MIN(FIND({0,1,2,3,4,5,6,7,8,9},ASC(J2761)&amp;1234567890))-1)</f>
        <v>Ge</v>
      </c>
      <c r="L2761" s="25">
        <f t="shared" si="87"/>
        <v>6</v>
      </c>
      <c r="M2761" s="25">
        <f>VLOOKUP(K2761,Table!$A$2:$C$121,2,0)</f>
        <v>14</v>
      </c>
      <c r="N2761" s="26">
        <f>VLOOKUP(K2761,Table!$A$2:$C$121,3,0)</f>
        <v>4</v>
      </c>
      <c r="O2761" s="13" t="str">
        <f>VLOOKUP(A2761,Table!$U$1:$V$230,2,0)</f>
        <v>Orthorhombic</v>
      </c>
      <c r="P2761" s="1"/>
    </row>
    <row r="2762" spans="1:16">
      <c r="A2762" s="12">
        <v>63</v>
      </c>
      <c r="B2762" s="12">
        <v>251585</v>
      </c>
      <c r="C2762" s="12" t="s">
        <v>3015</v>
      </c>
      <c r="D2762" s="12" t="s">
        <v>3392</v>
      </c>
      <c r="E2762" s="17" t="s">
        <v>11656</v>
      </c>
      <c r="F2762" s="25" t="str">
        <f>LEFT(E2762,MIN(FIND({0,1,2,3,4,5,6,7,8,9},ASC(E2762)&amp;1234567890))-1)</f>
        <v>Ba</v>
      </c>
      <c r="G2762" s="25">
        <f t="shared" si="86"/>
        <v>2</v>
      </c>
      <c r="H2762" s="25">
        <f>VLOOKUP(F2762,Table!$A$2:$C$121,2,0)</f>
        <v>2</v>
      </c>
      <c r="I2762" s="26">
        <f>VLOOKUP(F2762,Table!$A$2:$C$121,3,0)</f>
        <v>6</v>
      </c>
      <c r="J2762" s="17" t="s">
        <v>12121</v>
      </c>
      <c r="K2762" s="25" t="str">
        <f>LEFT(J2762,MIN(FIND({0,1,2,3,4,5,6,7,8,9},ASC(J2762)&amp;1234567890))-1)</f>
        <v>Ge</v>
      </c>
      <c r="L2762" s="25">
        <f t="shared" si="87"/>
        <v>11</v>
      </c>
      <c r="M2762" s="25">
        <f>VLOOKUP(K2762,Table!$A$2:$C$121,2,0)</f>
        <v>14</v>
      </c>
      <c r="N2762" s="26">
        <f>VLOOKUP(K2762,Table!$A$2:$C$121,3,0)</f>
        <v>4</v>
      </c>
      <c r="O2762" s="13" t="str">
        <f>VLOOKUP(A2762,Table!$U$1:$V$230,2,0)</f>
        <v>Orthorhombic</v>
      </c>
      <c r="P2762" s="1"/>
    </row>
    <row r="2763" spans="1:16">
      <c r="A2763" s="12">
        <v>63</v>
      </c>
      <c r="B2763" s="12">
        <v>238500</v>
      </c>
      <c r="C2763" s="12" t="s">
        <v>3015</v>
      </c>
      <c r="D2763" s="12" t="s">
        <v>3012</v>
      </c>
      <c r="E2763" s="17" t="s">
        <v>11943</v>
      </c>
      <c r="F2763" s="25" t="str">
        <f>LEFT(E2763,MIN(FIND({0,1,2,3,4,5,6,7,8,9},ASC(E2763)&amp;1234567890))-1)</f>
        <v>Pb</v>
      </c>
      <c r="G2763" s="25">
        <f t="shared" si="86"/>
        <v>4</v>
      </c>
      <c r="H2763" s="25">
        <f>VLOOKUP(F2763,Table!$A$2:$C$121,2,0)</f>
        <v>14</v>
      </c>
      <c r="I2763" s="26">
        <f>VLOOKUP(F2763,Table!$A$2:$C$121,3,0)</f>
        <v>6</v>
      </c>
      <c r="J2763" s="17" t="s">
        <v>581</v>
      </c>
      <c r="K2763" s="25" t="str">
        <f>LEFT(J2763,MIN(FIND({0,1,2,3,4,5,6,7,8,9},ASC(J2763)&amp;1234567890))-1)</f>
        <v>Se</v>
      </c>
      <c r="L2763" s="25">
        <f t="shared" si="87"/>
        <v>4</v>
      </c>
      <c r="M2763" s="25">
        <f>VLOOKUP(K2763,Table!$A$2:$C$121,2,0)</f>
        <v>16</v>
      </c>
      <c r="N2763" s="26">
        <f>VLOOKUP(K2763,Table!$A$2:$C$121,3,0)</f>
        <v>4</v>
      </c>
      <c r="O2763" s="13" t="str">
        <f>VLOOKUP(A2763,Table!$U$1:$V$230,2,0)</f>
        <v>Orthorhombic</v>
      </c>
      <c r="P2763" s="1"/>
    </row>
    <row r="2764" spans="1:16">
      <c r="A2764" s="12">
        <v>63</v>
      </c>
      <c r="B2764" s="12">
        <v>428038</v>
      </c>
      <c r="C2764" s="12" t="s">
        <v>3015</v>
      </c>
      <c r="D2764" s="12" t="s">
        <v>2285</v>
      </c>
      <c r="E2764" s="17" t="s">
        <v>11351</v>
      </c>
      <c r="F2764" s="25" t="str">
        <f>LEFT(E2764,MIN(FIND({0,1,2,3,4,5,6,7,8,9},ASC(E2764)&amp;1234567890))-1)</f>
        <v>Cu</v>
      </c>
      <c r="G2764" s="25">
        <f t="shared" si="86"/>
        <v>1</v>
      </c>
      <c r="H2764" s="25">
        <f>VLOOKUP(F2764,Table!$A$2:$C$121,2,0)</f>
        <v>11</v>
      </c>
      <c r="I2764" s="26">
        <f>VLOOKUP(F2764,Table!$A$2:$C$121,3,0)</f>
        <v>4</v>
      </c>
      <c r="J2764" s="17" t="s">
        <v>11411</v>
      </c>
      <c r="K2764" s="25" t="str">
        <f>LEFT(J2764,MIN(FIND({0,1,2,3,4,5,6,7,8,9},ASC(J2764)&amp;1234567890))-1)</f>
        <v>N</v>
      </c>
      <c r="L2764" s="25">
        <f t="shared" si="87"/>
        <v>3</v>
      </c>
      <c r="M2764" s="25">
        <f>VLOOKUP(K2764,Table!$A$2:$C$121,2,0)</f>
        <v>15</v>
      </c>
      <c r="N2764" s="26">
        <f>VLOOKUP(K2764,Table!$A$2:$C$121,3,0)</f>
        <v>2</v>
      </c>
      <c r="O2764" s="13" t="str">
        <f>VLOOKUP(A2764,Table!$U$1:$V$230,2,0)</f>
        <v>Orthorhombic</v>
      </c>
      <c r="P2764" s="1"/>
    </row>
    <row r="2765" spans="1:16">
      <c r="A2765" s="12">
        <v>63</v>
      </c>
      <c r="B2765" s="12">
        <v>239814</v>
      </c>
      <c r="C2765" s="12" t="s">
        <v>3015</v>
      </c>
      <c r="D2765" s="12" t="s">
        <v>3393</v>
      </c>
      <c r="E2765" s="17" t="s">
        <v>12122</v>
      </c>
      <c r="F2765" s="25" t="str">
        <f>LEFT(E2765,MIN(FIND({0,1,2,3,4,5,6,7,8,9},ASC(E2765)&amp;1234567890))-1)</f>
        <v>Ca</v>
      </c>
      <c r="G2765" s="25">
        <f t="shared" si="86"/>
        <v>1</v>
      </c>
      <c r="H2765" s="25">
        <f>VLOOKUP(F2765,Table!$A$2:$C$121,2,0)</f>
        <v>2</v>
      </c>
      <c r="I2765" s="26">
        <f>VLOOKUP(F2765,Table!$A$2:$C$121,3,0)</f>
        <v>4</v>
      </c>
      <c r="J2765" s="17" t="s">
        <v>12123</v>
      </c>
      <c r="K2765" s="25" t="str">
        <f>LEFT(J2765,MIN(FIND({0,1,2,3,4,5,6,7,8,9},ASC(J2765)&amp;1234567890))-1)</f>
        <v>Pd</v>
      </c>
      <c r="L2765" s="25">
        <f t="shared" si="87"/>
        <v>5.2190000000000003</v>
      </c>
      <c r="M2765" s="25">
        <f>VLOOKUP(K2765,Table!$A$2:$C$121,2,0)</f>
        <v>10</v>
      </c>
      <c r="N2765" s="26">
        <f>VLOOKUP(K2765,Table!$A$2:$C$121,3,0)</f>
        <v>5</v>
      </c>
      <c r="O2765" s="13" t="str">
        <f>VLOOKUP(A2765,Table!$U$1:$V$230,2,0)</f>
        <v>Orthorhombic</v>
      </c>
      <c r="P2765" s="1"/>
    </row>
    <row r="2766" spans="1:16">
      <c r="A2766" s="12">
        <v>64</v>
      </c>
      <c r="B2766" s="12">
        <v>450</v>
      </c>
      <c r="C2766" s="12" t="s">
        <v>3394</v>
      </c>
      <c r="D2766" s="12" t="s">
        <v>3395</v>
      </c>
      <c r="E2766" s="17" t="s">
        <v>11328</v>
      </c>
      <c r="F2766" s="25" t="str">
        <f>LEFT(E2766,MIN(FIND({0,1,2,3,4,5,6,7,8,9},ASC(E2766)&amp;1234567890))-1)</f>
        <v>La</v>
      </c>
      <c r="G2766" s="25">
        <f t="shared" si="86"/>
        <v>2</v>
      </c>
      <c r="H2766" s="25">
        <f>VLOOKUP(F2766,Table!$A$2:$C$121,2,0)</f>
        <v>3</v>
      </c>
      <c r="I2766" s="26">
        <f>VLOOKUP(F2766,Table!$A$2:$C$121,3,0)</f>
        <v>6</v>
      </c>
      <c r="J2766" s="17" t="s">
        <v>11359</v>
      </c>
      <c r="K2766" s="25" t="str">
        <f>LEFT(J2766,MIN(FIND({0,1,2,3,4,5,6,7,8,9},ASC(J2766)&amp;1234567890))-1)</f>
        <v>Ni</v>
      </c>
      <c r="L2766" s="25">
        <f t="shared" si="87"/>
        <v>3</v>
      </c>
      <c r="M2766" s="25">
        <f>VLOOKUP(K2766,Table!$A$2:$C$121,2,0)</f>
        <v>10</v>
      </c>
      <c r="N2766" s="26">
        <f>VLOOKUP(K2766,Table!$A$2:$C$121,3,0)</f>
        <v>4</v>
      </c>
      <c r="O2766" s="13" t="str">
        <f>VLOOKUP(A2766,Table!$U$1:$V$230,2,0)</f>
        <v>Orthorhombic</v>
      </c>
      <c r="P2766" s="1"/>
    </row>
    <row r="2767" spans="1:16">
      <c r="A2767" s="12">
        <v>64</v>
      </c>
      <c r="B2767" s="12">
        <v>1695</v>
      </c>
      <c r="C2767" s="12" t="s">
        <v>3394</v>
      </c>
      <c r="D2767" s="12" t="s">
        <v>3396</v>
      </c>
      <c r="E2767" s="17" t="s">
        <v>434</v>
      </c>
      <c r="F2767" s="25" t="str">
        <f>LEFT(E2767,MIN(FIND({0,1,2,3,4,5,6,7,8,9},ASC(E2767)&amp;1234567890))-1)</f>
        <v>Os</v>
      </c>
      <c r="G2767" s="25">
        <f t="shared" si="86"/>
        <v>1</v>
      </c>
      <c r="H2767" s="25">
        <f>VLOOKUP(F2767,Table!$A$2:$C$121,2,0)</f>
        <v>8</v>
      </c>
      <c r="I2767" s="26">
        <f>VLOOKUP(F2767,Table!$A$2:$C$121,3,0)</f>
        <v>6</v>
      </c>
      <c r="J2767" s="17" t="s">
        <v>12124</v>
      </c>
      <c r="K2767" s="25" t="str">
        <f>LEFT(J2767,MIN(FIND({0,1,2,3,4,5,6,7,8,9},ASC(J2767)&amp;1234567890))-1)</f>
        <v>Pu</v>
      </c>
      <c r="L2767" s="25">
        <f t="shared" si="87"/>
        <v>19</v>
      </c>
      <c r="M2767" s="25">
        <f>VLOOKUP(K2767,Table!$A$2:$C$121,2,0)</f>
        <v>3</v>
      </c>
      <c r="N2767" s="26">
        <f>VLOOKUP(K2767,Table!$A$2:$C$121,3,0)</f>
        <v>7</v>
      </c>
      <c r="O2767" s="13" t="str">
        <f>VLOOKUP(A2767,Table!$U$1:$V$230,2,0)</f>
        <v>Orthorhombic</v>
      </c>
      <c r="P2767" s="1"/>
    </row>
    <row r="2768" spans="1:16">
      <c r="A2768" s="12">
        <v>64</v>
      </c>
      <c r="B2768" s="12">
        <v>1731</v>
      </c>
      <c r="C2768" s="12" t="s">
        <v>3397</v>
      </c>
      <c r="D2768" s="12" t="s">
        <v>3398</v>
      </c>
      <c r="E2768" s="17" t="s">
        <v>11340</v>
      </c>
      <c r="F2768" s="25" t="str">
        <f>LEFT(E2768,MIN(FIND({0,1,2,3,4,5,6,7,8,9},ASC(E2768)&amp;1234567890))-1)</f>
        <v>Eu</v>
      </c>
      <c r="G2768" s="25">
        <f t="shared" si="86"/>
        <v>5</v>
      </c>
      <c r="H2768" s="25">
        <f>VLOOKUP(F2768,Table!$A$2:$C$121,2,0)</f>
        <v>3</v>
      </c>
      <c r="I2768" s="26">
        <f>VLOOKUP(F2768,Table!$A$2:$C$121,3,0)</f>
        <v>6</v>
      </c>
      <c r="J2768" s="17" t="s">
        <v>11312</v>
      </c>
      <c r="K2768" s="25" t="str">
        <f>LEFT(J2768,MIN(FIND({0,1,2,3,4,5,6,7,8,9},ASC(J2768)&amp;1234567890))-1)</f>
        <v>As</v>
      </c>
      <c r="L2768" s="25">
        <f t="shared" si="87"/>
        <v>4</v>
      </c>
      <c r="M2768" s="25">
        <f>VLOOKUP(K2768,Table!$A$2:$C$121,2,0)</f>
        <v>15</v>
      </c>
      <c r="N2768" s="26">
        <f>VLOOKUP(K2768,Table!$A$2:$C$121,3,0)</f>
        <v>4</v>
      </c>
      <c r="O2768" s="13" t="str">
        <f>VLOOKUP(A2768,Table!$U$1:$V$230,2,0)</f>
        <v>Orthorhombic</v>
      </c>
      <c r="P2768" s="1"/>
    </row>
    <row r="2769" spans="1:16">
      <c r="A2769" s="12">
        <v>64</v>
      </c>
      <c r="B2769" s="12">
        <v>9119</v>
      </c>
      <c r="C2769" s="12" t="s">
        <v>3394</v>
      </c>
      <c r="D2769" s="12" t="s">
        <v>3399</v>
      </c>
      <c r="E2769" s="17" t="s">
        <v>33</v>
      </c>
      <c r="F2769" s="25" t="str">
        <f>LEFT(E2769,MIN(FIND({0,1,2,3,4,5,6,7,8,9},ASC(E2769)&amp;1234567890))-1)</f>
        <v>Fe</v>
      </c>
      <c r="G2769" s="25">
        <f t="shared" si="86"/>
        <v>1</v>
      </c>
      <c r="H2769" s="25">
        <f>VLOOKUP(F2769,Table!$A$2:$C$121,2,0)</f>
        <v>8</v>
      </c>
      <c r="I2769" s="26">
        <f>VLOOKUP(F2769,Table!$A$2:$C$121,3,0)</f>
        <v>4</v>
      </c>
      <c r="J2769" s="17" t="s">
        <v>11546</v>
      </c>
      <c r="K2769" s="25" t="str">
        <f>LEFT(J2769,MIN(FIND({0,1,2,3,4,5,6,7,8,9},ASC(J2769)&amp;1234567890))-1)</f>
        <v>Si</v>
      </c>
      <c r="L2769" s="25">
        <f t="shared" si="87"/>
        <v>2</v>
      </c>
      <c r="M2769" s="25">
        <f>VLOOKUP(K2769,Table!$A$2:$C$121,2,0)</f>
        <v>14</v>
      </c>
      <c r="N2769" s="26">
        <f>VLOOKUP(K2769,Table!$A$2:$C$121,3,0)</f>
        <v>3</v>
      </c>
      <c r="O2769" s="13" t="str">
        <f>VLOOKUP(A2769,Table!$U$1:$V$230,2,0)</f>
        <v>Orthorhombic</v>
      </c>
      <c r="P2769" s="1"/>
    </row>
    <row r="2770" spans="1:16">
      <c r="A2770" s="12">
        <v>64</v>
      </c>
      <c r="B2770" s="12">
        <v>15672</v>
      </c>
      <c r="C2770" s="12" t="s">
        <v>3394</v>
      </c>
      <c r="D2770" s="12" t="s">
        <v>3401</v>
      </c>
      <c r="E2770" s="17" t="s">
        <v>614</v>
      </c>
      <c r="F2770" s="25" t="str">
        <f>LEFT(E2770,MIN(FIND({0,1,2,3,4,5,6,7,8,9},ASC(E2770)&amp;1234567890))-1)</f>
        <v>C</v>
      </c>
      <c r="G2770" s="25">
        <f t="shared" si="86"/>
        <v>1</v>
      </c>
      <c r="H2770" s="25">
        <f>VLOOKUP(F2770,Table!$A$2:$C$121,2,0)</f>
        <v>14</v>
      </c>
      <c r="I2770" s="26">
        <f>VLOOKUP(F2770,Table!$A$2:$C$121,3,0)</f>
        <v>2</v>
      </c>
      <c r="J2770" s="17" t="s">
        <v>34</v>
      </c>
      <c r="K2770" s="25" t="str">
        <f>LEFT(J2770,MIN(FIND({0,1,2,3,4,5,6,7,8,9},ASC(J2770)&amp;1234567890))-1)</f>
        <v>S</v>
      </c>
      <c r="L2770" s="25">
        <f t="shared" si="87"/>
        <v>2</v>
      </c>
      <c r="M2770" s="25">
        <f>VLOOKUP(K2770,Table!$A$2:$C$121,2,0)</f>
        <v>16</v>
      </c>
      <c r="N2770" s="26">
        <f>VLOOKUP(K2770,Table!$A$2:$C$121,3,0)</f>
        <v>3</v>
      </c>
      <c r="O2770" s="13" t="str">
        <f>VLOOKUP(A2770,Table!$U$1:$V$230,2,0)</f>
        <v>Orthorhombic</v>
      </c>
      <c r="P2770" s="1"/>
    </row>
    <row r="2771" spans="1:16">
      <c r="A2771" s="12">
        <v>64</v>
      </c>
      <c r="B2771" s="12">
        <v>23933</v>
      </c>
      <c r="C2771" s="12" t="s">
        <v>3402</v>
      </c>
      <c r="D2771" s="12" t="s">
        <v>1849</v>
      </c>
      <c r="E2771" s="17" t="s">
        <v>329</v>
      </c>
      <c r="F2771" s="25" t="str">
        <f>LEFT(E2771,MIN(FIND({0,1,2,3,4,5,6,7,8,9},ASC(E2771)&amp;1234567890))-1)</f>
        <v>I</v>
      </c>
      <c r="G2771" s="25">
        <f t="shared" si="86"/>
        <v>1</v>
      </c>
      <c r="H2771" s="25">
        <f>VLOOKUP(F2771,Table!$A$2:$C$121,2,0)</f>
        <v>17</v>
      </c>
      <c r="I2771" s="26">
        <f>VLOOKUP(F2771,Table!$A$2:$C$121,3,0)</f>
        <v>5</v>
      </c>
      <c r="J2771" s="17" t="s">
        <v>388</v>
      </c>
      <c r="K2771" s="25" t="str">
        <f>LEFT(J2771,MIN(FIND({0,1,2,3,4,5,6,7,8,9},ASC(J2771)&amp;1234567890))-1)</f>
        <v>F</v>
      </c>
      <c r="L2771" s="25">
        <f t="shared" si="87"/>
        <v>7</v>
      </c>
      <c r="M2771" s="25">
        <f>VLOOKUP(K2771,Table!$A$2:$C$121,2,0)</f>
        <v>17</v>
      </c>
      <c r="N2771" s="26">
        <f>VLOOKUP(K2771,Table!$A$2:$C$121,3,0)</f>
        <v>2</v>
      </c>
      <c r="O2771" s="13" t="str">
        <f>VLOOKUP(A2771,Table!$U$1:$V$230,2,0)</f>
        <v>Orthorhombic</v>
      </c>
      <c r="P2771" s="1"/>
    </row>
    <row r="2772" spans="1:16">
      <c r="A2772" s="12">
        <v>64</v>
      </c>
      <c r="B2772" s="12">
        <v>25527</v>
      </c>
      <c r="C2772" s="12" t="s">
        <v>3394</v>
      </c>
      <c r="D2772" s="12" t="s">
        <v>3403</v>
      </c>
      <c r="E2772" s="17" t="s">
        <v>11745</v>
      </c>
      <c r="F2772" s="25" t="str">
        <f>LEFT(E2772,MIN(FIND({0,1,2,3,4,5,6,7,8,9},ASC(E2772)&amp;1234567890))-1)</f>
        <v>K</v>
      </c>
      <c r="G2772" s="25">
        <f t="shared" si="86"/>
        <v>2</v>
      </c>
      <c r="H2772" s="25">
        <f>VLOOKUP(F2772,Table!$A$2:$C$121,2,0)</f>
        <v>1</v>
      </c>
      <c r="I2772" s="26">
        <f>VLOOKUP(F2772,Table!$A$2:$C$121,3,0)</f>
        <v>4</v>
      </c>
      <c r="J2772" s="17" t="s">
        <v>32</v>
      </c>
      <c r="K2772" s="25" t="str">
        <f>LEFT(J2772,MIN(FIND({0,1,2,3,4,5,6,7,8,9},ASC(J2772)&amp;1234567890))-1)</f>
        <v>O</v>
      </c>
      <c r="L2772" s="25">
        <f t="shared" si="87"/>
        <v>2</v>
      </c>
      <c r="M2772" s="25">
        <f>VLOOKUP(K2772,Table!$A$2:$C$121,2,0)</f>
        <v>16</v>
      </c>
      <c r="N2772" s="26">
        <f>VLOOKUP(K2772,Table!$A$2:$C$121,3,0)</f>
        <v>2</v>
      </c>
      <c r="O2772" s="13" t="str">
        <f>VLOOKUP(A2772,Table!$U$1:$V$230,2,0)</f>
        <v>Orthorhombic</v>
      </c>
      <c r="P2772" s="1"/>
    </row>
    <row r="2773" spans="1:16">
      <c r="A2773" s="12">
        <v>64</v>
      </c>
      <c r="B2773" s="12">
        <v>25703</v>
      </c>
      <c r="C2773" s="12" t="s">
        <v>3400</v>
      </c>
      <c r="D2773" s="12" t="s">
        <v>3404</v>
      </c>
      <c r="E2773" s="17" t="s">
        <v>12125</v>
      </c>
      <c r="F2773" s="25" t="str">
        <f>LEFT(E2773,MIN(FIND({0,1,2,3,4,5,6,7,8,9},ASC(E2773)&amp;1234567890))-1)</f>
        <v>W</v>
      </c>
      <c r="G2773" s="25">
        <f t="shared" si="86"/>
        <v>6</v>
      </c>
      <c r="H2773" s="25">
        <f>VLOOKUP(F2773,Table!$A$2:$C$121,2,0)</f>
        <v>6</v>
      </c>
      <c r="I2773" s="26">
        <f>VLOOKUP(F2773,Table!$A$2:$C$121,3,0)</f>
        <v>6</v>
      </c>
      <c r="J2773" s="17" t="s">
        <v>11889</v>
      </c>
      <c r="K2773" s="25" t="str">
        <f>LEFT(J2773,MIN(FIND({0,1,2,3,4,5,6,7,8,9},ASC(J2773)&amp;1234567890))-1)</f>
        <v>Br</v>
      </c>
      <c r="L2773" s="25">
        <f t="shared" si="87"/>
        <v>16</v>
      </c>
      <c r="M2773" s="25">
        <f>VLOOKUP(K2773,Table!$A$2:$C$121,2,0)</f>
        <v>17</v>
      </c>
      <c r="N2773" s="26">
        <f>VLOOKUP(K2773,Table!$A$2:$C$121,3,0)</f>
        <v>4</v>
      </c>
      <c r="O2773" s="13" t="str">
        <f>VLOOKUP(A2773,Table!$U$1:$V$230,2,0)</f>
        <v>Orthorhombic</v>
      </c>
      <c r="P2773" s="1"/>
    </row>
    <row r="2774" spans="1:16">
      <c r="A2774" s="12">
        <v>64</v>
      </c>
      <c r="B2774" s="12">
        <v>27056</v>
      </c>
      <c r="C2774" s="12" t="s">
        <v>3400</v>
      </c>
      <c r="D2774" s="12" t="s">
        <v>1764</v>
      </c>
      <c r="E2774" s="17" t="s">
        <v>11413</v>
      </c>
      <c r="F2774" s="25" t="str">
        <f>LEFT(E2774,MIN(FIND({0,1,2,3,4,5,6,7,8,9},ASC(E2774)&amp;1234567890))-1)</f>
        <v>D</v>
      </c>
      <c r="G2774" s="25">
        <f t="shared" si="86"/>
        <v>1</v>
      </c>
      <c r="H2774" s="25">
        <f>VLOOKUP(F2774,Table!$A$2:$C$121,2,0)</f>
        <v>1</v>
      </c>
      <c r="I2774" s="26">
        <f>VLOOKUP(F2774,Table!$A$2:$C$121,3,0)</f>
        <v>1</v>
      </c>
      <c r="J2774" s="17" t="s">
        <v>11344</v>
      </c>
      <c r="K2774" s="25" t="str">
        <f>LEFT(J2774,MIN(FIND({0,1,2,3,4,5,6,7,8,9},ASC(J2774)&amp;1234567890))-1)</f>
        <v>Br</v>
      </c>
      <c r="L2774" s="25">
        <f t="shared" si="87"/>
        <v>1</v>
      </c>
      <c r="M2774" s="25">
        <f>VLOOKUP(K2774,Table!$A$2:$C$121,2,0)</f>
        <v>17</v>
      </c>
      <c r="N2774" s="26">
        <f>VLOOKUP(K2774,Table!$A$2:$C$121,3,0)</f>
        <v>4</v>
      </c>
      <c r="O2774" s="13" t="str">
        <f>VLOOKUP(A2774,Table!$U$1:$V$230,2,0)</f>
        <v>Orthorhombic</v>
      </c>
      <c r="P2774" s="1"/>
    </row>
    <row r="2775" spans="1:16">
      <c r="A2775" s="12">
        <v>64</v>
      </c>
      <c r="B2775" s="12">
        <v>28535</v>
      </c>
      <c r="C2775" s="12" t="s">
        <v>3400</v>
      </c>
      <c r="D2775" s="12" t="s">
        <v>3405</v>
      </c>
      <c r="E2775" s="17" t="s">
        <v>11399</v>
      </c>
      <c r="F2775" s="25" t="str">
        <f>LEFT(E2775,MIN(FIND({0,1,2,3,4,5,6,7,8,9},ASC(E2775)&amp;1234567890))-1)</f>
        <v>Nb</v>
      </c>
      <c r="G2775" s="25">
        <f t="shared" si="86"/>
        <v>6</v>
      </c>
      <c r="H2775" s="25">
        <f>VLOOKUP(F2775,Table!$A$2:$C$121,2,0)</f>
        <v>5</v>
      </c>
      <c r="I2775" s="26">
        <f>VLOOKUP(F2775,Table!$A$2:$C$121,3,0)</f>
        <v>5</v>
      </c>
      <c r="J2775" s="17" t="s">
        <v>11754</v>
      </c>
      <c r="K2775" s="25" t="str">
        <f>LEFT(J2775,MIN(FIND({0,1,2,3,4,5,6,7,8,9},ASC(J2775)&amp;1234567890))-1)</f>
        <v>Cl</v>
      </c>
      <c r="L2775" s="25">
        <f t="shared" si="87"/>
        <v>14</v>
      </c>
      <c r="M2775" s="25">
        <f>VLOOKUP(K2775,Table!$A$2:$C$121,2,0)</f>
        <v>17</v>
      </c>
      <c r="N2775" s="26">
        <f>VLOOKUP(K2775,Table!$A$2:$C$121,3,0)</f>
        <v>3</v>
      </c>
      <c r="O2775" s="13" t="str">
        <f>VLOOKUP(A2775,Table!$U$1:$V$230,2,0)</f>
        <v>Orthorhombic</v>
      </c>
      <c r="P2775" s="1"/>
    </row>
    <row r="2776" spans="1:16">
      <c r="A2776" s="12">
        <v>64</v>
      </c>
      <c r="B2776" s="12">
        <v>26110</v>
      </c>
      <c r="C2776" s="12" t="s">
        <v>3400</v>
      </c>
      <c r="D2776" s="12" t="s">
        <v>3406</v>
      </c>
      <c r="E2776" s="17" t="s">
        <v>466</v>
      </c>
      <c r="F2776" s="25" t="str">
        <f>LEFT(E2776,MIN(FIND({0,1,2,3,4,5,6,7,8,9},ASC(E2776)&amp;1234567890))-1)</f>
        <v>Mo</v>
      </c>
      <c r="G2776" s="25">
        <f t="shared" si="86"/>
        <v>6</v>
      </c>
      <c r="H2776" s="25">
        <f>VLOOKUP(F2776,Table!$A$2:$C$121,2,0)</f>
        <v>6</v>
      </c>
      <c r="I2776" s="26">
        <f>VLOOKUP(F2776,Table!$A$2:$C$121,3,0)</f>
        <v>5</v>
      </c>
      <c r="J2776" s="17" t="s">
        <v>493</v>
      </c>
      <c r="K2776" s="25" t="str">
        <f>LEFT(J2776,MIN(FIND({0,1,2,3,4,5,6,7,8,9},ASC(J2776)&amp;1234567890))-1)</f>
        <v>Cl</v>
      </c>
      <c r="L2776" s="25">
        <f t="shared" si="87"/>
        <v>12</v>
      </c>
      <c r="M2776" s="25">
        <f>VLOOKUP(K2776,Table!$A$2:$C$121,2,0)</f>
        <v>17</v>
      </c>
      <c r="N2776" s="26">
        <f>VLOOKUP(K2776,Table!$A$2:$C$121,3,0)</f>
        <v>3</v>
      </c>
      <c r="O2776" s="13" t="str">
        <f>VLOOKUP(A2776,Table!$U$1:$V$230,2,0)</f>
        <v>Orthorhombic</v>
      </c>
      <c r="P2776" s="1"/>
    </row>
    <row r="2777" spans="1:16">
      <c r="A2777" s="12">
        <v>64</v>
      </c>
      <c r="B2777" s="12">
        <v>60374</v>
      </c>
      <c r="C2777" s="12" t="s">
        <v>3394</v>
      </c>
      <c r="D2777" s="12" t="s">
        <v>3407</v>
      </c>
      <c r="E2777" s="17" t="s">
        <v>614</v>
      </c>
      <c r="F2777" s="25" t="str">
        <f>LEFT(E2777,MIN(FIND({0,1,2,3,4,5,6,7,8,9},ASC(E2777)&amp;1234567890))-1)</f>
        <v>C</v>
      </c>
      <c r="G2777" s="25">
        <f t="shared" si="86"/>
        <v>1</v>
      </c>
      <c r="H2777" s="25">
        <f>VLOOKUP(F2777,Table!$A$2:$C$121,2,0)</f>
        <v>14</v>
      </c>
      <c r="I2777" s="26">
        <f>VLOOKUP(F2777,Table!$A$2:$C$121,3,0)</f>
        <v>2</v>
      </c>
      <c r="J2777" s="17" t="s">
        <v>361</v>
      </c>
      <c r="K2777" s="25" t="str">
        <f>LEFT(J2777,MIN(FIND({0,1,2,3,4,5,6,7,8,9},ASC(J2777)&amp;1234567890))-1)</f>
        <v>Se</v>
      </c>
      <c r="L2777" s="25">
        <f t="shared" si="87"/>
        <v>2</v>
      </c>
      <c r="M2777" s="25">
        <f>VLOOKUP(K2777,Table!$A$2:$C$121,2,0)</f>
        <v>16</v>
      </c>
      <c r="N2777" s="26">
        <f>VLOOKUP(K2777,Table!$A$2:$C$121,3,0)</f>
        <v>4</v>
      </c>
      <c r="O2777" s="13" t="str">
        <f>VLOOKUP(A2777,Table!$U$1:$V$230,2,0)</f>
        <v>Orthorhombic</v>
      </c>
      <c r="P2777" s="1"/>
    </row>
    <row r="2778" spans="1:16">
      <c r="A2778" s="12">
        <v>64</v>
      </c>
      <c r="B2778" s="12">
        <v>40250</v>
      </c>
      <c r="C2778" s="12" t="s">
        <v>3400</v>
      </c>
      <c r="D2778" s="12" t="s">
        <v>1473</v>
      </c>
      <c r="E2778" s="17" t="s">
        <v>11413</v>
      </c>
      <c r="F2778" s="25" t="str">
        <f>LEFT(E2778,MIN(FIND({0,1,2,3,4,5,6,7,8,9},ASC(E2778)&amp;1234567890))-1)</f>
        <v>D</v>
      </c>
      <c r="G2778" s="25">
        <f t="shared" si="86"/>
        <v>1</v>
      </c>
      <c r="H2778" s="25">
        <f>VLOOKUP(F2778,Table!$A$2:$C$121,2,0)</f>
        <v>1</v>
      </c>
      <c r="I2778" s="26">
        <f>VLOOKUP(F2778,Table!$A$2:$C$121,3,0)</f>
        <v>1</v>
      </c>
      <c r="J2778" s="17" t="s">
        <v>329</v>
      </c>
      <c r="K2778" s="25" t="str">
        <f>LEFT(J2778,MIN(FIND({0,1,2,3,4,5,6,7,8,9},ASC(J2778)&amp;1234567890))-1)</f>
        <v>I</v>
      </c>
      <c r="L2778" s="25">
        <f t="shared" si="87"/>
        <v>1</v>
      </c>
      <c r="M2778" s="25">
        <f>VLOOKUP(K2778,Table!$A$2:$C$121,2,0)</f>
        <v>17</v>
      </c>
      <c r="N2778" s="26">
        <f>VLOOKUP(K2778,Table!$A$2:$C$121,3,0)</f>
        <v>5</v>
      </c>
      <c r="O2778" s="13" t="str">
        <f>VLOOKUP(A2778,Table!$U$1:$V$230,2,0)</f>
        <v>Orthorhombic</v>
      </c>
      <c r="P2778" s="1"/>
    </row>
    <row r="2779" spans="1:16">
      <c r="A2779" s="12">
        <v>64</v>
      </c>
      <c r="B2779" s="12">
        <v>75444</v>
      </c>
      <c r="C2779" s="12" t="s">
        <v>3394</v>
      </c>
      <c r="D2779" s="12" t="s">
        <v>3409</v>
      </c>
      <c r="E2779" s="17" t="s">
        <v>12126</v>
      </c>
      <c r="F2779" s="25" t="str">
        <f>LEFT(E2779,MIN(FIND({0,1,2,3,4,5,6,7,8,9},ASC(E2779)&amp;1234567890))-1)</f>
        <v>Gd</v>
      </c>
      <c r="G2779" s="25">
        <f t="shared" si="86"/>
        <v>0.95699999999999996</v>
      </c>
      <c r="H2779" s="25">
        <f>VLOOKUP(F2779,Table!$A$2:$C$121,2,0)</f>
        <v>3</v>
      </c>
      <c r="I2779" s="26">
        <f>VLOOKUP(F2779,Table!$A$2:$C$121,3,0)</f>
        <v>6</v>
      </c>
      <c r="J2779" s="17" t="s">
        <v>379</v>
      </c>
      <c r="K2779" s="25" t="str">
        <f>LEFT(J2779,MIN(FIND({0,1,2,3,4,5,6,7,8,9},ASC(J2779)&amp;1234567890))-1)</f>
        <v>S</v>
      </c>
      <c r="L2779" s="25">
        <f t="shared" si="87"/>
        <v>1</v>
      </c>
      <c r="M2779" s="25">
        <f>VLOOKUP(K2779,Table!$A$2:$C$121,2,0)</f>
        <v>16</v>
      </c>
      <c r="N2779" s="26">
        <f>VLOOKUP(K2779,Table!$A$2:$C$121,3,0)</f>
        <v>3</v>
      </c>
      <c r="O2779" s="13" t="str">
        <f>VLOOKUP(A2779,Table!$U$1:$V$230,2,0)</f>
        <v>Orthorhombic</v>
      </c>
      <c r="P2779" s="1"/>
    </row>
    <row r="2780" spans="1:16">
      <c r="A2780" s="12">
        <v>64</v>
      </c>
      <c r="B2780" s="12">
        <v>201280</v>
      </c>
      <c r="C2780" s="12" t="s">
        <v>3408</v>
      </c>
      <c r="D2780" s="12" t="s">
        <v>3410</v>
      </c>
      <c r="E2780" s="17" t="s">
        <v>393</v>
      </c>
      <c r="F2780" s="25" t="str">
        <f>LEFT(E2780,MIN(FIND({0,1,2,3,4,5,6,7,8,9},ASC(E2780)&amp;1234567890))-1)</f>
        <v>Mo</v>
      </c>
      <c r="G2780" s="25">
        <f t="shared" si="86"/>
        <v>1</v>
      </c>
      <c r="H2780" s="25">
        <f>VLOOKUP(F2780,Table!$A$2:$C$121,2,0)</f>
        <v>6</v>
      </c>
      <c r="I2780" s="26">
        <f>VLOOKUP(F2780,Table!$A$2:$C$121,3,0)</f>
        <v>5</v>
      </c>
      <c r="J2780" s="17" t="s">
        <v>11321</v>
      </c>
      <c r="K2780" s="25" t="str">
        <f>LEFT(J2780,MIN(FIND({0,1,2,3,4,5,6,7,8,9},ASC(J2780)&amp;1234567890))-1)</f>
        <v>I</v>
      </c>
      <c r="L2780" s="25">
        <f t="shared" si="87"/>
        <v>2</v>
      </c>
      <c r="M2780" s="25">
        <f>VLOOKUP(K2780,Table!$A$2:$C$121,2,0)</f>
        <v>17</v>
      </c>
      <c r="N2780" s="26">
        <f>VLOOKUP(K2780,Table!$A$2:$C$121,3,0)</f>
        <v>5</v>
      </c>
      <c r="O2780" s="13" t="str">
        <f>VLOOKUP(A2780,Table!$U$1:$V$230,2,0)</f>
        <v>Orthorhombic</v>
      </c>
      <c r="P2780" s="1"/>
    </row>
    <row r="2781" spans="1:16">
      <c r="A2781" s="12">
        <v>64</v>
      </c>
      <c r="B2781" s="12">
        <v>300282</v>
      </c>
      <c r="C2781" s="12" t="s">
        <v>3394</v>
      </c>
      <c r="D2781" s="12" t="s">
        <v>3411</v>
      </c>
      <c r="E2781" s="17" t="s">
        <v>399</v>
      </c>
      <c r="F2781" s="25" t="str">
        <f>LEFT(E2781,MIN(FIND({0,1,2,3,4,5,6,7,8,9},ASC(E2781)&amp;1234567890))-1)</f>
        <v>Ta</v>
      </c>
      <c r="G2781" s="25">
        <f t="shared" si="86"/>
        <v>6</v>
      </c>
      <c r="H2781" s="25">
        <f>VLOOKUP(F2781,Table!$A$2:$C$121,2,0)</f>
        <v>5</v>
      </c>
      <c r="I2781" s="26">
        <f>VLOOKUP(F2781,Table!$A$2:$C$121,3,0)</f>
        <v>6</v>
      </c>
      <c r="J2781" s="17" t="s">
        <v>12127</v>
      </c>
      <c r="K2781" s="25" t="str">
        <f>LEFT(J2781,MIN(FIND({0,1,2,3,4,5,6,7,8,9},ASC(J2781)&amp;1234567890))-1)</f>
        <v>I</v>
      </c>
      <c r="L2781" s="25">
        <f t="shared" si="87"/>
        <v>14</v>
      </c>
      <c r="M2781" s="25">
        <f>VLOOKUP(K2781,Table!$A$2:$C$121,2,0)</f>
        <v>17</v>
      </c>
      <c r="N2781" s="26">
        <f>VLOOKUP(K2781,Table!$A$2:$C$121,3,0)</f>
        <v>5</v>
      </c>
      <c r="O2781" s="13" t="str">
        <f>VLOOKUP(A2781,Table!$U$1:$V$230,2,0)</f>
        <v>Orthorhombic</v>
      </c>
      <c r="P2781" s="1"/>
    </row>
    <row r="2782" spans="1:16">
      <c r="A2782" s="12">
        <v>64</v>
      </c>
      <c r="B2782" s="12">
        <v>402031</v>
      </c>
      <c r="C2782" s="12" t="s">
        <v>3394</v>
      </c>
      <c r="D2782" s="12" t="s">
        <v>3412</v>
      </c>
      <c r="E2782" s="17" t="s">
        <v>399</v>
      </c>
      <c r="F2782" s="25" t="str">
        <f>LEFT(E2782,MIN(FIND({0,1,2,3,4,5,6,7,8,9},ASC(E2782)&amp;1234567890))-1)</f>
        <v>Ta</v>
      </c>
      <c r="G2782" s="25">
        <f t="shared" si="86"/>
        <v>6</v>
      </c>
      <c r="H2782" s="25">
        <f>VLOOKUP(F2782,Table!$A$2:$C$121,2,0)</f>
        <v>5</v>
      </c>
      <c r="I2782" s="26">
        <f>VLOOKUP(F2782,Table!$A$2:$C$121,3,0)</f>
        <v>6</v>
      </c>
      <c r="J2782" s="17" t="s">
        <v>12128</v>
      </c>
      <c r="K2782" s="25" t="str">
        <f>LEFT(J2782,MIN(FIND({0,1,2,3,4,5,6,7,8,9},ASC(J2782)&amp;1234567890))-1)</f>
        <v>Br</v>
      </c>
      <c r="L2782" s="25">
        <f t="shared" si="87"/>
        <v>14</v>
      </c>
      <c r="M2782" s="25">
        <f>VLOOKUP(K2782,Table!$A$2:$C$121,2,0)</f>
        <v>17</v>
      </c>
      <c r="N2782" s="26">
        <f>VLOOKUP(K2782,Table!$A$2:$C$121,3,0)</f>
        <v>4</v>
      </c>
      <c r="O2782" s="13" t="str">
        <f>VLOOKUP(A2782,Table!$U$1:$V$230,2,0)</f>
        <v>Orthorhombic</v>
      </c>
      <c r="P2782" s="1"/>
    </row>
    <row r="2783" spans="1:16">
      <c r="A2783" s="12">
        <v>64</v>
      </c>
      <c r="B2783" s="12">
        <v>409228</v>
      </c>
      <c r="C2783" s="12" t="s">
        <v>3400</v>
      </c>
      <c r="D2783" s="12" t="s">
        <v>3413</v>
      </c>
      <c r="E2783" s="17" t="s">
        <v>466</v>
      </c>
      <c r="F2783" s="25" t="str">
        <f>LEFT(E2783,MIN(FIND({0,1,2,3,4,5,6,7,8,9},ASC(E2783)&amp;1234567890))-1)</f>
        <v>Mo</v>
      </c>
      <c r="G2783" s="25">
        <f t="shared" si="86"/>
        <v>6</v>
      </c>
      <c r="H2783" s="25">
        <f>VLOOKUP(F2783,Table!$A$2:$C$121,2,0)</f>
        <v>6</v>
      </c>
      <c r="I2783" s="26">
        <f>VLOOKUP(F2783,Table!$A$2:$C$121,3,0)</f>
        <v>5</v>
      </c>
      <c r="J2783" s="17" t="s">
        <v>11797</v>
      </c>
      <c r="K2783" s="25" t="str">
        <f>LEFT(J2783,MIN(FIND({0,1,2,3,4,5,6,7,8,9},ASC(J2783)&amp;1234567890))-1)</f>
        <v>Br</v>
      </c>
      <c r="L2783" s="25">
        <f t="shared" si="87"/>
        <v>12</v>
      </c>
      <c r="M2783" s="25">
        <f>VLOOKUP(K2783,Table!$A$2:$C$121,2,0)</f>
        <v>17</v>
      </c>
      <c r="N2783" s="26">
        <f>VLOOKUP(K2783,Table!$A$2:$C$121,3,0)</f>
        <v>4</v>
      </c>
      <c r="O2783" s="13" t="str">
        <f>VLOOKUP(A2783,Table!$U$1:$V$230,2,0)</f>
        <v>Orthorhombic</v>
      </c>
      <c r="P2783" s="1"/>
    </row>
    <row r="2784" spans="1:16">
      <c r="A2784" s="12">
        <v>64</v>
      </c>
      <c r="B2784" s="12">
        <v>42730</v>
      </c>
      <c r="C2784" s="12" t="s">
        <v>3394</v>
      </c>
      <c r="D2784" s="12" t="s">
        <v>1059</v>
      </c>
      <c r="E2784" s="17" t="s">
        <v>434</v>
      </c>
      <c r="F2784" s="25" t="str">
        <f>LEFT(E2784,MIN(FIND({0,1,2,3,4,5,6,7,8,9},ASC(E2784)&amp;1234567890))-1)</f>
        <v>Os</v>
      </c>
      <c r="G2784" s="25">
        <f t="shared" si="86"/>
        <v>1</v>
      </c>
      <c r="H2784" s="25">
        <f>VLOOKUP(F2784,Table!$A$2:$C$121,2,0)</f>
        <v>8</v>
      </c>
      <c r="I2784" s="26">
        <f>VLOOKUP(F2784,Table!$A$2:$C$121,3,0)</f>
        <v>6</v>
      </c>
      <c r="J2784" s="17" t="s">
        <v>11546</v>
      </c>
      <c r="K2784" s="25" t="str">
        <f>LEFT(J2784,MIN(FIND({0,1,2,3,4,5,6,7,8,9},ASC(J2784)&amp;1234567890))-1)</f>
        <v>Si</v>
      </c>
      <c r="L2784" s="25">
        <f t="shared" si="87"/>
        <v>2</v>
      </c>
      <c r="M2784" s="25">
        <f>VLOOKUP(K2784,Table!$A$2:$C$121,2,0)</f>
        <v>14</v>
      </c>
      <c r="N2784" s="26">
        <f>VLOOKUP(K2784,Table!$A$2:$C$121,3,0)</f>
        <v>3</v>
      </c>
      <c r="O2784" s="13" t="str">
        <f>VLOOKUP(A2784,Table!$U$1:$V$230,2,0)</f>
        <v>Orthorhombic</v>
      </c>
      <c r="P2784" s="1"/>
    </row>
    <row r="2785" spans="1:16">
      <c r="A2785" s="12">
        <v>64</v>
      </c>
      <c r="B2785" s="12">
        <v>43029</v>
      </c>
      <c r="C2785" s="12" t="s">
        <v>3394</v>
      </c>
      <c r="D2785" s="12" t="s">
        <v>3414</v>
      </c>
      <c r="E2785" s="17" t="s">
        <v>590</v>
      </c>
      <c r="F2785" s="25" t="str">
        <f>LEFT(E2785,MIN(FIND({0,1,2,3,4,5,6,7,8,9},ASC(E2785)&amp;1234567890))-1)</f>
        <v>Sm</v>
      </c>
      <c r="G2785" s="25">
        <f t="shared" si="86"/>
        <v>1</v>
      </c>
      <c r="H2785" s="25">
        <f>VLOOKUP(F2785,Table!$A$2:$C$121,2,0)</f>
        <v>3</v>
      </c>
      <c r="I2785" s="26">
        <f>VLOOKUP(F2785,Table!$A$2:$C$121,3,0)</f>
        <v>6</v>
      </c>
      <c r="J2785" s="17" t="s">
        <v>593</v>
      </c>
      <c r="K2785" s="25" t="str">
        <f>LEFT(J2785,MIN(FIND({0,1,2,3,4,5,6,7,8,9},ASC(J2785)&amp;1234567890))-1)</f>
        <v>Sb</v>
      </c>
      <c r="L2785" s="25">
        <f t="shared" si="87"/>
        <v>2</v>
      </c>
      <c r="M2785" s="25">
        <f>VLOOKUP(K2785,Table!$A$2:$C$121,2,0)</f>
        <v>15</v>
      </c>
      <c r="N2785" s="26">
        <f>VLOOKUP(K2785,Table!$A$2:$C$121,3,0)</f>
        <v>5</v>
      </c>
      <c r="O2785" s="13" t="str">
        <f>VLOOKUP(A2785,Table!$U$1:$V$230,2,0)</f>
        <v>Orthorhombic</v>
      </c>
      <c r="P2785" s="1"/>
    </row>
    <row r="2786" spans="1:16">
      <c r="A2786" s="12">
        <v>64</v>
      </c>
      <c r="B2786" s="12">
        <v>280022</v>
      </c>
      <c r="C2786" s="12" t="s">
        <v>3394</v>
      </c>
      <c r="D2786" s="12" t="s">
        <v>2530</v>
      </c>
      <c r="E2786" s="17" t="s">
        <v>11968</v>
      </c>
      <c r="F2786" s="25" t="str">
        <f>LEFT(E2786,MIN(FIND({0,1,2,3,4,5,6,7,8,9},ASC(E2786)&amp;1234567890))-1)</f>
        <v>Ba</v>
      </c>
      <c r="G2786" s="25">
        <f t="shared" si="86"/>
        <v>5</v>
      </c>
      <c r="H2786" s="25">
        <f>VLOOKUP(F2786,Table!$A$2:$C$121,2,0)</f>
        <v>2</v>
      </c>
      <c r="I2786" s="26">
        <f>VLOOKUP(F2786,Table!$A$2:$C$121,3,0)</f>
        <v>6</v>
      </c>
      <c r="J2786" s="17" t="s">
        <v>11448</v>
      </c>
      <c r="K2786" s="25" t="str">
        <f>LEFT(J2786,MIN(FIND({0,1,2,3,4,5,6,7,8,9},ASC(J2786)&amp;1234567890))-1)</f>
        <v>Sb</v>
      </c>
      <c r="L2786" s="25">
        <f t="shared" si="87"/>
        <v>4</v>
      </c>
      <c r="M2786" s="25">
        <f>VLOOKUP(K2786,Table!$A$2:$C$121,2,0)</f>
        <v>15</v>
      </c>
      <c r="N2786" s="26">
        <f>VLOOKUP(K2786,Table!$A$2:$C$121,3,0)</f>
        <v>5</v>
      </c>
      <c r="O2786" s="13" t="str">
        <f>VLOOKUP(A2786,Table!$U$1:$V$230,2,0)</f>
        <v>Orthorhombic</v>
      </c>
      <c r="P2786" s="1"/>
    </row>
    <row r="2787" spans="1:16">
      <c r="A2787" s="12">
        <v>64</v>
      </c>
      <c r="B2787" s="12">
        <v>90341</v>
      </c>
      <c r="C2787" s="12" t="s">
        <v>3394</v>
      </c>
      <c r="D2787" s="12" t="s">
        <v>3415</v>
      </c>
      <c r="E2787" s="17" t="s">
        <v>66</v>
      </c>
      <c r="F2787" s="25" t="str">
        <f>LEFT(E2787,MIN(FIND({0,1,2,3,4,5,6,7,8,9},ASC(E2787)&amp;1234567890))-1)</f>
        <v>Ni</v>
      </c>
      <c r="G2787" s="25">
        <f t="shared" si="86"/>
        <v>1</v>
      </c>
      <c r="H2787" s="25">
        <f>VLOOKUP(F2787,Table!$A$2:$C$121,2,0)</f>
        <v>10</v>
      </c>
      <c r="I2787" s="26">
        <f>VLOOKUP(F2787,Table!$A$2:$C$121,3,0)</f>
        <v>4</v>
      </c>
      <c r="J2787" s="17" t="s">
        <v>11461</v>
      </c>
      <c r="K2787" s="25" t="str">
        <f>LEFT(J2787,MIN(FIND({0,1,2,3,4,5,6,7,8,9},ASC(J2787)&amp;1234567890))-1)</f>
        <v>Ge</v>
      </c>
      <c r="L2787" s="25">
        <f t="shared" si="87"/>
        <v>2</v>
      </c>
      <c r="M2787" s="25">
        <f>VLOOKUP(K2787,Table!$A$2:$C$121,2,0)</f>
        <v>14</v>
      </c>
      <c r="N2787" s="26">
        <f>VLOOKUP(K2787,Table!$A$2:$C$121,3,0)</f>
        <v>4</v>
      </c>
      <c r="O2787" s="13" t="str">
        <f>VLOOKUP(A2787,Table!$U$1:$V$230,2,0)</f>
        <v>Orthorhombic</v>
      </c>
      <c r="P2787" s="1"/>
    </row>
    <row r="2788" spans="1:16">
      <c r="A2788" s="12">
        <v>64</v>
      </c>
      <c r="B2788" s="12">
        <v>77831</v>
      </c>
      <c r="C2788" s="12" t="s">
        <v>3394</v>
      </c>
      <c r="D2788" s="12" t="s">
        <v>1833</v>
      </c>
      <c r="E2788" s="17" t="s">
        <v>46</v>
      </c>
      <c r="F2788" s="25" t="str">
        <f>LEFT(E2788,MIN(FIND({0,1,2,3,4,5,6,7,8,9},ASC(E2788)&amp;1234567890))-1)</f>
        <v>La</v>
      </c>
      <c r="G2788" s="25">
        <f t="shared" si="86"/>
        <v>1</v>
      </c>
      <c r="H2788" s="25">
        <f>VLOOKUP(F2788,Table!$A$2:$C$121,2,0)</f>
        <v>3</v>
      </c>
      <c r="I2788" s="26">
        <f>VLOOKUP(F2788,Table!$A$2:$C$121,3,0)</f>
        <v>6</v>
      </c>
      <c r="J2788" s="17" t="s">
        <v>379</v>
      </c>
      <c r="K2788" s="25" t="str">
        <f>LEFT(J2788,MIN(FIND({0,1,2,3,4,5,6,7,8,9},ASC(J2788)&amp;1234567890))-1)</f>
        <v>S</v>
      </c>
      <c r="L2788" s="25">
        <f t="shared" si="87"/>
        <v>1</v>
      </c>
      <c r="M2788" s="25">
        <f>VLOOKUP(K2788,Table!$A$2:$C$121,2,0)</f>
        <v>16</v>
      </c>
      <c r="N2788" s="26">
        <f>VLOOKUP(K2788,Table!$A$2:$C$121,3,0)</f>
        <v>3</v>
      </c>
      <c r="O2788" s="13" t="str">
        <f>VLOOKUP(A2788,Table!$U$1:$V$230,2,0)</f>
        <v>Orthorhombic</v>
      </c>
      <c r="P2788" s="1"/>
    </row>
    <row r="2789" spans="1:16">
      <c r="A2789" s="12">
        <v>64</v>
      </c>
      <c r="B2789" s="12">
        <v>58627</v>
      </c>
      <c r="C2789" s="12" t="s">
        <v>3394</v>
      </c>
      <c r="D2789" s="12" t="s">
        <v>3416</v>
      </c>
      <c r="E2789" s="17" t="s">
        <v>11910</v>
      </c>
      <c r="F2789" s="25" t="str">
        <f>LEFT(E2789,MIN(FIND({0,1,2,3,4,5,6,7,8,9},ASC(E2789)&amp;1234567890))-1)</f>
        <v>Au</v>
      </c>
      <c r="G2789" s="25">
        <f t="shared" si="86"/>
        <v>3</v>
      </c>
      <c r="H2789" s="25">
        <f>VLOOKUP(F2789,Table!$A$2:$C$121,2,0)</f>
        <v>11</v>
      </c>
      <c r="I2789" s="26">
        <f>VLOOKUP(F2789,Table!$A$2:$C$121,3,0)</f>
        <v>6</v>
      </c>
      <c r="J2789" s="17" t="s">
        <v>70</v>
      </c>
      <c r="K2789" s="25" t="str">
        <f>LEFT(J2789,MIN(FIND({0,1,2,3,4,5,6,7,8,9},ASC(J2789)&amp;1234567890))-1)</f>
        <v>Zn</v>
      </c>
      <c r="L2789" s="25">
        <f t="shared" si="87"/>
        <v>1</v>
      </c>
      <c r="M2789" s="25">
        <f>VLOOKUP(K2789,Table!$A$2:$C$121,2,0)</f>
        <v>12</v>
      </c>
      <c r="N2789" s="26">
        <f>VLOOKUP(K2789,Table!$A$2:$C$121,3,0)</f>
        <v>4</v>
      </c>
      <c r="O2789" s="13" t="str">
        <f>VLOOKUP(A2789,Table!$U$1:$V$230,2,0)</f>
        <v>Orthorhombic</v>
      </c>
      <c r="P2789" s="1"/>
    </row>
    <row r="2790" spans="1:16">
      <c r="A2790" s="12">
        <v>64</v>
      </c>
      <c r="B2790" s="12">
        <v>102511</v>
      </c>
      <c r="C2790" s="12" t="s">
        <v>3394</v>
      </c>
      <c r="D2790" s="12" t="s">
        <v>3417</v>
      </c>
      <c r="E2790" s="17" t="s">
        <v>11523</v>
      </c>
      <c r="F2790" s="25" t="str">
        <f>LEFT(E2790,MIN(FIND({0,1,2,3,4,5,6,7,8,9},ASC(E2790)&amp;1234567890))-1)</f>
        <v>Co</v>
      </c>
      <c r="G2790" s="25">
        <f t="shared" si="86"/>
        <v>3</v>
      </c>
      <c r="H2790" s="25">
        <f>VLOOKUP(F2790,Table!$A$2:$C$121,2,0)</f>
        <v>9</v>
      </c>
      <c r="I2790" s="26">
        <f>VLOOKUP(F2790,Table!$A$2:$C$121,3,0)</f>
        <v>4</v>
      </c>
      <c r="J2790" s="17" t="s">
        <v>11328</v>
      </c>
      <c r="K2790" s="25" t="str">
        <f>LEFT(J2790,MIN(FIND({0,1,2,3,4,5,6,7,8,9},ASC(J2790)&amp;1234567890))-1)</f>
        <v>La</v>
      </c>
      <c r="L2790" s="25">
        <f t="shared" si="87"/>
        <v>2</v>
      </c>
      <c r="M2790" s="25">
        <f>VLOOKUP(K2790,Table!$A$2:$C$121,2,0)</f>
        <v>3</v>
      </c>
      <c r="N2790" s="26">
        <f>VLOOKUP(K2790,Table!$A$2:$C$121,3,0)</f>
        <v>6</v>
      </c>
      <c r="O2790" s="13" t="str">
        <f>VLOOKUP(A2790,Table!$U$1:$V$230,2,0)</f>
        <v>Orthorhombic</v>
      </c>
      <c r="P2790" s="1"/>
    </row>
    <row r="2791" spans="1:16">
      <c r="A2791" s="12">
        <v>64</v>
      </c>
      <c r="B2791" s="12">
        <v>105685</v>
      </c>
      <c r="C2791" s="12" t="s">
        <v>3394</v>
      </c>
      <c r="D2791" s="12" t="s">
        <v>3418</v>
      </c>
      <c r="E2791" s="17" t="s">
        <v>541</v>
      </c>
      <c r="F2791" s="25" t="str">
        <f>LEFT(E2791,MIN(FIND({0,1,2,3,4,5,6,7,8,9},ASC(E2791)&amp;1234567890))-1)</f>
        <v>Pd</v>
      </c>
      <c r="G2791" s="25">
        <f t="shared" si="86"/>
        <v>1</v>
      </c>
      <c r="H2791" s="25">
        <f>VLOOKUP(F2791,Table!$A$2:$C$121,2,0)</f>
        <v>10</v>
      </c>
      <c r="I2791" s="26">
        <f>VLOOKUP(F2791,Table!$A$2:$C$121,3,0)</f>
        <v>5</v>
      </c>
      <c r="J2791" s="17" t="s">
        <v>413</v>
      </c>
      <c r="K2791" s="25" t="str">
        <f>LEFT(J2791,MIN(FIND({0,1,2,3,4,5,6,7,8,9},ASC(J2791)&amp;1234567890))-1)</f>
        <v>Sn</v>
      </c>
      <c r="L2791" s="25">
        <f t="shared" si="87"/>
        <v>3</v>
      </c>
      <c r="M2791" s="25">
        <f>VLOOKUP(K2791,Table!$A$2:$C$121,2,0)</f>
        <v>14</v>
      </c>
      <c r="N2791" s="26">
        <f>VLOOKUP(K2791,Table!$A$2:$C$121,3,0)</f>
        <v>5</v>
      </c>
      <c r="O2791" s="13" t="str">
        <f>VLOOKUP(A2791,Table!$U$1:$V$230,2,0)</f>
        <v>Orthorhombic</v>
      </c>
      <c r="P2791" s="1"/>
    </row>
    <row r="2792" spans="1:16">
      <c r="A2792" s="12">
        <v>64</v>
      </c>
      <c r="B2792" s="12">
        <v>240191</v>
      </c>
      <c r="C2792" s="12" t="s">
        <v>3394</v>
      </c>
      <c r="D2792" s="12" t="s">
        <v>1856</v>
      </c>
      <c r="E2792" s="17" t="s">
        <v>11927</v>
      </c>
      <c r="F2792" s="25" t="str">
        <f>LEFT(E2792,MIN(FIND({0,1,2,3,4,5,6,7,8,9},ASC(E2792)&amp;1234567890))-1)</f>
        <v>Ni</v>
      </c>
      <c r="G2792" s="25">
        <f t="shared" si="86"/>
        <v>10</v>
      </c>
      <c r="H2792" s="25">
        <f>VLOOKUP(F2792,Table!$A$2:$C$121,2,0)</f>
        <v>10</v>
      </c>
      <c r="I2792" s="26">
        <f>VLOOKUP(F2792,Table!$A$2:$C$121,3,0)</f>
        <v>4</v>
      </c>
      <c r="J2792" s="17" t="s">
        <v>11419</v>
      </c>
      <c r="K2792" s="25" t="str">
        <f>LEFT(J2792,MIN(FIND({0,1,2,3,4,5,6,7,8,9},ASC(J2792)&amp;1234567890))-1)</f>
        <v>Zr</v>
      </c>
      <c r="L2792" s="25">
        <f t="shared" si="87"/>
        <v>7</v>
      </c>
      <c r="M2792" s="25">
        <f>VLOOKUP(K2792,Table!$A$2:$C$121,2,0)</f>
        <v>4</v>
      </c>
      <c r="N2792" s="26">
        <f>VLOOKUP(K2792,Table!$A$2:$C$121,3,0)</f>
        <v>5</v>
      </c>
      <c r="O2792" s="13" t="str">
        <f>VLOOKUP(A2792,Table!$U$1:$V$230,2,0)</f>
        <v>Orthorhombic</v>
      </c>
      <c r="P2792" s="1"/>
    </row>
    <row r="2793" spans="1:16">
      <c r="A2793" s="12">
        <v>64</v>
      </c>
      <c r="B2793" s="12">
        <v>413279</v>
      </c>
      <c r="C2793" s="12" t="s">
        <v>3394</v>
      </c>
      <c r="D2793" s="12" t="s">
        <v>3419</v>
      </c>
      <c r="E2793" s="17" t="s">
        <v>12129</v>
      </c>
      <c r="F2793" s="25" t="str">
        <f>LEFT(E2793,MIN(FIND({0,1,2,3,4,5,6,7,8,9},ASC(E2793)&amp;1234567890))-1)</f>
        <v>Pd</v>
      </c>
      <c r="G2793" s="25">
        <f t="shared" si="86"/>
        <v>8</v>
      </c>
      <c r="H2793" s="25">
        <f>VLOOKUP(F2793,Table!$A$2:$C$121,2,0)</f>
        <v>10</v>
      </c>
      <c r="I2793" s="26">
        <f>VLOOKUP(F2793,Table!$A$2:$C$121,3,0)</f>
        <v>5</v>
      </c>
      <c r="J2793" s="17" t="s">
        <v>12130</v>
      </c>
      <c r="K2793" s="25" t="str">
        <f>LEFT(J2793,MIN(FIND({0,1,2,3,4,5,6,7,8,9},ASC(J2793)&amp;1234567890))-1)</f>
        <v>Sn</v>
      </c>
      <c r="L2793" s="25">
        <f t="shared" si="87"/>
        <v>24</v>
      </c>
      <c r="M2793" s="25">
        <f>VLOOKUP(K2793,Table!$A$2:$C$121,2,0)</f>
        <v>14</v>
      </c>
      <c r="N2793" s="26">
        <f>VLOOKUP(K2793,Table!$A$2:$C$121,3,0)</f>
        <v>5</v>
      </c>
      <c r="O2793" s="13" t="str">
        <f>VLOOKUP(A2793,Table!$U$1:$V$230,2,0)</f>
        <v>Orthorhombic</v>
      </c>
      <c r="P2793" s="1"/>
    </row>
    <row r="2794" spans="1:16">
      <c r="A2794" s="12">
        <v>64</v>
      </c>
      <c r="B2794" s="12">
        <v>410902</v>
      </c>
      <c r="C2794" s="12" t="s">
        <v>3394</v>
      </c>
      <c r="D2794" s="12" t="s">
        <v>3420</v>
      </c>
      <c r="E2794" s="17" t="s">
        <v>11887</v>
      </c>
      <c r="F2794" s="25" t="str">
        <f>LEFT(E2794,MIN(FIND({0,1,2,3,4,5,6,7,8,9},ASC(E2794)&amp;1234567890))-1)</f>
        <v>Ti</v>
      </c>
      <c r="G2794" s="25">
        <f t="shared" si="86"/>
        <v>2</v>
      </c>
      <c r="H2794" s="25">
        <f>VLOOKUP(F2794,Table!$A$2:$C$121,2,0)</f>
        <v>4</v>
      </c>
      <c r="I2794" s="26">
        <f>VLOOKUP(F2794,Table!$A$2:$C$121,3,0)</f>
        <v>4</v>
      </c>
      <c r="J2794" s="17" t="s">
        <v>413</v>
      </c>
      <c r="K2794" s="25" t="str">
        <f>LEFT(J2794,MIN(FIND({0,1,2,3,4,5,6,7,8,9},ASC(J2794)&amp;1234567890))-1)</f>
        <v>Sn</v>
      </c>
      <c r="L2794" s="25">
        <f t="shared" si="87"/>
        <v>3</v>
      </c>
      <c r="M2794" s="25">
        <f>VLOOKUP(K2794,Table!$A$2:$C$121,2,0)</f>
        <v>14</v>
      </c>
      <c r="N2794" s="26">
        <f>VLOOKUP(K2794,Table!$A$2:$C$121,3,0)</f>
        <v>5</v>
      </c>
      <c r="O2794" s="13" t="str">
        <f>VLOOKUP(A2794,Table!$U$1:$V$230,2,0)</f>
        <v>Orthorhombic</v>
      </c>
      <c r="P2794" s="1"/>
    </row>
    <row r="2795" spans="1:16">
      <c r="A2795" s="12">
        <v>64</v>
      </c>
      <c r="B2795" s="12">
        <v>601465</v>
      </c>
      <c r="C2795" s="12" t="s">
        <v>3394</v>
      </c>
      <c r="D2795" s="12" t="s">
        <v>3421</v>
      </c>
      <c r="E2795" s="17" t="s">
        <v>11379</v>
      </c>
      <c r="F2795" s="25" t="str">
        <f>LEFT(E2795,MIN(FIND({0,1,2,3,4,5,6,7,8,9},ASC(E2795)&amp;1234567890))-1)</f>
        <v>Np</v>
      </c>
      <c r="G2795" s="25">
        <f t="shared" si="86"/>
        <v>1</v>
      </c>
      <c r="H2795" s="25">
        <f>VLOOKUP(F2795,Table!$A$2:$C$121,2,0)</f>
        <v>3</v>
      </c>
      <c r="I2795" s="26">
        <f>VLOOKUP(F2795,Table!$A$2:$C$121,3,0)</f>
        <v>7</v>
      </c>
      <c r="J2795" s="17" t="s">
        <v>593</v>
      </c>
      <c r="K2795" s="25" t="str">
        <f>LEFT(J2795,MIN(FIND({0,1,2,3,4,5,6,7,8,9},ASC(J2795)&amp;1234567890))-1)</f>
        <v>Sb</v>
      </c>
      <c r="L2795" s="25">
        <f t="shared" si="87"/>
        <v>2</v>
      </c>
      <c r="M2795" s="25">
        <f>VLOOKUP(K2795,Table!$A$2:$C$121,2,0)</f>
        <v>15</v>
      </c>
      <c r="N2795" s="26">
        <f>VLOOKUP(K2795,Table!$A$2:$C$121,3,0)</f>
        <v>5</v>
      </c>
      <c r="O2795" s="13" t="str">
        <f>VLOOKUP(A2795,Table!$U$1:$V$230,2,0)</f>
        <v>Orthorhombic</v>
      </c>
      <c r="P2795" s="1"/>
    </row>
    <row r="2796" spans="1:16">
      <c r="A2796" s="12">
        <v>64</v>
      </c>
      <c r="B2796" s="12">
        <v>601508</v>
      </c>
      <c r="C2796" s="12" t="s">
        <v>3394</v>
      </c>
      <c r="D2796" s="12" t="s">
        <v>3422</v>
      </c>
      <c r="E2796" s="17" t="s">
        <v>11683</v>
      </c>
      <c r="F2796" s="25" t="str">
        <f>LEFT(E2796,MIN(FIND({0,1,2,3,4,5,6,7,8,9},ASC(E2796)&amp;1234567890))-1)</f>
        <v>Am</v>
      </c>
      <c r="G2796" s="25">
        <f t="shared" si="86"/>
        <v>1</v>
      </c>
      <c r="H2796" s="25">
        <f>VLOOKUP(F2796,Table!$A$2:$C$121,2,0)</f>
        <v>3</v>
      </c>
      <c r="I2796" s="26">
        <f>VLOOKUP(F2796,Table!$A$2:$C$121,3,0)</f>
        <v>7</v>
      </c>
      <c r="J2796" s="17" t="s">
        <v>593</v>
      </c>
      <c r="K2796" s="25" t="str">
        <f>LEFT(J2796,MIN(FIND({0,1,2,3,4,5,6,7,8,9},ASC(J2796)&amp;1234567890))-1)</f>
        <v>Sb</v>
      </c>
      <c r="L2796" s="25">
        <f t="shared" si="87"/>
        <v>2</v>
      </c>
      <c r="M2796" s="25">
        <f>VLOOKUP(K2796,Table!$A$2:$C$121,2,0)</f>
        <v>15</v>
      </c>
      <c r="N2796" s="26">
        <f>VLOOKUP(K2796,Table!$A$2:$C$121,3,0)</f>
        <v>5</v>
      </c>
      <c r="O2796" s="13" t="str">
        <f>VLOOKUP(A2796,Table!$U$1:$V$230,2,0)</f>
        <v>Orthorhombic</v>
      </c>
      <c r="P2796" s="1"/>
    </row>
    <row r="2797" spans="1:16">
      <c r="A2797" s="12">
        <v>64</v>
      </c>
      <c r="B2797" s="12">
        <v>602797</v>
      </c>
      <c r="C2797" s="12" t="s">
        <v>3394</v>
      </c>
      <c r="D2797" s="12" t="s">
        <v>3423</v>
      </c>
      <c r="E2797" s="17" t="s">
        <v>615</v>
      </c>
      <c r="F2797" s="25" t="str">
        <f>LEFT(E2797,MIN(FIND({0,1,2,3,4,5,6,7,8,9},ASC(E2797)&amp;1234567890))-1)</f>
        <v>Nd</v>
      </c>
      <c r="G2797" s="25">
        <f t="shared" si="86"/>
        <v>1</v>
      </c>
      <c r="H2797" s="25">
        <f>VLOOKUP(F2797,Table!$A$2:$C$121,2,0)</f>
        <v>3</v>
      </c>
      <c r="I2797" s="26">
        <f>VLOOKUP(F2797,Table!$A$2:$C$121,3,0)</f>
        <v>6</v>
      </c>
      <c r="J2797" s="17" t="s">
        <v>593</v>
      </c>
      <c r="K2797" s="25" t="str">
        <f>LEFT(J2797,MIN(FIND({0,1,2,3,4,5,6,7,8,9},ASC(J2797)&amp;1234567890))-1)</f>
        <v>Sb</v>
      </c>
      <c r="L2797" s="25">
        <f t="shared" si="87"/>
        <v>2</v>
      </c>
      <c r="M2797" s="25">
        <f>VLOOKUP(K2797,Table!$A$2:$C$121,2,0)</f>
        <v>15</v>
      </c>
      <c r="N2797" s="26">
        <f>VLOOKUP(K2797,Table!$A$2:$C$121,3,0)</f>
        <v>5</v>
      </c>
      <c r="O2797" s="13" t="str">
        <f>VLOOKUP(A2797,Table!$U$1:$V$230,2,0)</f>
        <v>Orthorhombic</v>
      </c>
      <c r="P2797" s="1"/>
    </row>
    <row r="2798" spans="1:16">
      <c r="A2798" s="12">
        <v>64</v>
      </c>
      <c r="B2798" s="12">
        <v>602979</v>
      </c>
      <c r="C2798" s="12" t="s">
        <v>3394</v>
      </c>
      <c r="D2798" s="12" t="s">
        <v>3424</v>
      </c>
      <c r="E2798" s="17" t="s">
        <v>11467</v>
      </c>
      <c r="F2798" s="25" t="str">
        <f>LEFT(E2798,MIN(FIND({0,1,2,3,4,5,6,7,8,9},ASC(E2798)&amp;1234567890))-1)</f>
        <v>P</v>
      </c>
      <c r="G2798" s="25">
        <f t="shared" si="86"/>
        <v>1</v>
      </c>
      <c r="H2798" s="25">
        <f>VLOOKUP(F2798,Table!$A$2:$C$121,2,0)</f>
        <v>15</v>
      </c>
      <c r="I2798" s="26">
        <f>VLOOKUP(F2798,Table!$A$2:$C$121,3,0)</f>
        <v>3</v>
      </c>
      <c r="J2798" s="17" t="s">
        <v>540</v>
      </c>
      <c r="K2798" s="25" t="str">
        <f>LEFT(J2798,MIN(FIND({0,1,2,3,4,5,6,7,8,9},ASC(J2798)&amp;1234567890))-1)</f>
        <v>As</v>
      </c>
      <c r="L2798" s="25">
        <f t="shared" si="87"/>
        <v>1</v>
      </c>
      <c r="M2798" s="25">
        <f>VLOOKUP(K2798,Table!$A$2:$C$121,2,0)</f>
        <v>15</v>
      </c>
      <c r="N2798" s="26">
        <f>VLOOKUP(K2798,Table!$A$2:$C$121,3,0)</f>
        <v>4</v>
      </c>
      <c r="O2798" s="13" t="str">
        <f>VLOOKUP(A2798,Table!$U$1:$V$230,2,0)</f>
        <v>Orthorhombic</v>
      </c>
      <c r="P2798" s="1"/>
    </row>
    <row r="2799" spans="1:16">
      <c r="A2799" s="12">
        <v>64</v>
      </c>
      <c r="B2799" s="12">
        <v>622083</v>
      </c>
      <c r="C2799" s="12" t="s">
        <v>3394</v>
      </c>
      <c r="D2799" s="12" t="s">
        <v>3425</v>
      </c>
      <c r="E2799" s="17" t="s">
        <v>11331</v>
      </c>
      <c r="F2799" s="25" t="str">
        <f>LEFT(E2799,MIN(FIND({0,1,2,3,4,5,6,7,8,9},ASC(E2799)&amp;1234567890))-1)</f>
        <v>Ce</v>
      </c>
      <c r="G2799" s="25">
        <f t="shared" si="86"/>
        <v>1</v>
      </c>
      <c r="H2799" s="25">
        <f>VLOOKUP(F2799,Table!$A$2:$C$121,2,0)</f>
        <v>3</v>
      </c>
      <c r="I2799" s="26">
        <f>VLOOKUP(F2799,Table!$A$2:$C$121,3,0)</f>
        <v>6</v>
      </c>
      <c r="J2799" s="17" t="s">
        <v>593</v>
      </c>
      <c r="K2799" s="25" t="str">
        <f>LEFT(J2799,MIN(FIND({0,1,2,3,4,5,6,7,8,9},ASC(J2799)&amp;1234567890))-1)</f>
        <v>Sb</v>
      </c>
      <c r="L2799" s="25">
        <f t="shared" si="87"/>
        <v>2</v>
      </c>
      <c r="M2799" s="25">
        <f>VLOOKUP(K2799,Table!$A$2:$C$121,2,0)</f>
        <v>15</v>
      </c>
      <c r="N2799" s="26">
        <f>VLOOKUP(K2799,Table!$A$2:$C$121,3,0)</f>
        <v>5</v>
      </c>
      <c r="O2799" s="13" t="str">
        <f>VLOOKUP(A2799,Table!$U$1:$V$230,2,0)</f>
        <v>Orthorhombic</v>
      </c>
      <c r="P2799" s="1"/>
    </row>
    <row r="2800" spans="1:16">
      <c r="A2800" s="12">
        <v>64</v>
      </c>
      <c r="B2800" s="12">
        <v>623979</v>
      </c>
      <c r="C2800" s="12" t="s">
        <v>3394</v>
      </c>
      <c r="D2800" s="12" t="s">
        <v>3426</v>
      </c>
      <c r="E2800" s="17" t="s">
        <v>11328</v>
      </c>
      <c r="F2800" s="25" t="str">
        <f>LEFT(E2800,MIN(FIND({0,1,2,3,4,5,6,7,8,9},ASC(E2800)&amp;1234567890))-1)</f>
        <v>La</v>
      </c>
      <c r="G2800" s="25">
        <f t="shared" si="86"/>
        <v>2</v>
      </c>
      <c r="H2800" s="25">
        <f>VLOOKUP(F2800,Table!$A$2:$C$121,2,0)</f>
        <v>3</v>
      </c>
      <c r="I2800" s="26">
        <f>VLOOKUP(F2800,Table!$A$2:$C$121,3,0)</f>
        <v>6</v>
      </c>
      <c r="J2800" s="17" t="s">
        <v>11523</v>
      </c>
      <c r="K2800" s="25" t="str">
        <f>LEFT(J2800,MIN(FIND({0,1,2,3,4,5,6,7,8,9},ASC(J2800)&amp;1234567890))-1)</f>
        <v>Co</v>
      </c>
      <c r="L2800" s="25">
        <f t="shared" si="87"/>
        <v>3</v>
      </c>
      <c r="M2800" s="25">
        <f>VLOOKUP(K2800,Table!$A$2:$C$121,2,0)</f>
        <v>9</v>
      </c>
      <c r="N2800" s="26">
        <f>VLOOKUP(K2800,Table!$A$2:$C$121,3,0)</f>
        <v>4</v>
      </c>
      <c r="O2800" s="13" t="str">
        <f>VLOOKUP(A2800,Table!$U$1:$V$230,2,0)</f>
        <v>Orthorhombic</v>
      </c>
      <c r="P2800" s="1"/>
    </row>
    <row r="2801" spans="1:16">
      <c r="A2801" s="12">
        <v>64</v>
      </c>
      <c r="B2801" s="12">
        <v>624360</v>
      </c>
      <c r="C2801" s="12" t="s">
        <v>3394</v>
      </c>
      <c r="D2801" s="12" t="s">
        <v>3427</v>
      </c>
      <c r="E2801" s="17" t="s">
        <v>412</v>
      </c>
      <c r="F2801" s="25" t="str">
        <f>LEFT(E2801,MIN(FIND({0,1,2,3,4,5,6,7,8,9},ASC(E2801)&amp;1234567890))-1)</f>
        <v>Nd</v>
      </c>
      <c r="G2801" s="25">
        <f t="shared" si="86"/>
        <v>2</v>
      </c>
      <c r="H2801" s="25">
        <f>VLOOKUP(F2801,Table!$A$2:$C$121,2,0)</f>
        <v>3</v>
      </c>
      <c r="I2801" s="26">
        <f>VLOOKUP(F2801,Table!$A$2:$C$121,3,0)</f>
        <v>6</v>
      </c>
      <c r="J2801" s="17" t="s">
        <v>11523</v>
      </c>
      <c r="K2801" s="25" t="str">
        <f>LEFT(J2801,MIN(FIND({0,1,2,3,4,5,6,7,8,9},ASC(J2801)&amp;1234567890))-1)</f>
        <v>Co</v>
      </c>
      <c r="L2801" s="25">
        <f t="shared" si="87"/>
        <v>3</v>
      </c>
      <c r="M2801" s="25">
        <f>VLOOKUP(K2801,Table!$A$2:$C$121,2,0)</f>
        <v>9</v>
      </c>
      <c r="N2801" s="26">
        <f>VLOOKUP(K2801,Table!$A$2:$C$121,3,0)</f>
        <v>4</v>
      </c>
      <c r="O2801" s="13" t="str">
        <f>VLOOKUP(A2801,Table!$U$1:$V$230,2,0)</f>
        <v>Orthorhombic</v>
      </c>
      <c r="P2801" s="1"/>
    </row>
    <row r="2802" spans="1:16">
      <c r="A2802" s="12">
        <v>64</v>
      </c>
      <c r="B2802" s="12">
        <v>624384</v>
      </c>
      <c r="C2802" s="12" t="s">
        <v>3394</v>
      </c>
      <c r="D2802" s="12" t="s">
        <v>3428</v>
      </c>
      <c r="E2802" s="17" t="s">
        <v>12131</v>
      </c>
      <c r="F2802" s="25" t="str">
        <f>LEFT(E2802,MIN(FIND({0,1,2,3,4,5,6,7,8,9},ASC(E2802)&amp;1234567890))-1)</f>
        <v>Nd</v>
      </c>
      <c r="G2802" s="25">
        <f t="shared" si="86"/>
        <v>2.5</v>
      </c>
      <c r="H2802" s="25">
        <f>VLOOKUP(F2802,Table!$A$2:$C$121,2,0)</f>
        <v>3</v>
      </c>
      <c r="I2802" s="26">
        <f>VLOOKUP(F2802,Table!$A$2:$C$121,3,0)</f>
        <v>6</v>
      </c>
      <c r="J2802" s="17" t="s">
        <v>12132</v>
      </c>
      <c r="K2802" s="25" t="str">
        <f>LEFT(J2802,MIN(FIND({0,1,2,3,4,5,6,7,8,9},ASC(J2802)&amp;1234567890))-1)</f>
        <v>Co</v>
      </c>
      <c r="L2802" s="25">
        <f t="shared" si="87"/>
        <v>2.5</v>
      </c>
      <c r="M2802" s="25">
        <f>VLOOKUP(K2802,Table!$A$2:$C$121,2,0)</f>
        <v>9</v>
      </c>
      <c r="N2802" s="26">
        <f>VLOOKUP(K2802,Table!$A$2:$C$121,3,0)</f>
        <v>4</v>
      </c>
      <c r="O2802" s="13" t="str">
        <f>VLOOKUP(A2802,Table!$U$1:$V$230,2,0)</f>
        <v>Orthorhombic</v>
      </c>
      <c r="P2802" s="1"/>
    </row>
    <row r="2803" spans="1:16">
      <c r="A2803" s="12">
        <v>64</v>
      </c>
      <c r="B2803" s="12">
        <v>636368</v>
      </c>
      <c r="C2803" s="12" t="s">
        <v>3394</v>
      </c>
      <c r="D2803" s="12" t="s">
        <v>1659</v>
      </c>
      <c r="E2803" s="17" t="s">
        <v>11306</v>
      </c>
      <c r="F2803" s="25" t="str">
        <f>LEFT(E2803,MIN(FIND({0,1,2,3,4,5,6,7,8,9},ASC(E2803)&amp;1234567890))-1)</f>
        <v>Gd</v>
      </c>
      <c r="G2803" s="25">
        <f t="shared" si="86"/>
        <v>1</v>
      </c>
      <c r="H2803" s="25">
        <f>VLOOKUP(F2803,Table!$A$2:$C$121,2,0)</f>
        <v>3</v>
      </c>
      <c r="I2803" s="26">
        <f>VLOOKUP(F2803,Table!$A$2:$C$121,3,0)</f>
        <v>6</v>
      </c>
      <c r="J2803" s="17" t="s">
        <v>593</v>
      </c>
      <c r="K2803" s="25" t="str">
        <f>LEFT(J2803,MIN(FIND({0,1,2,3,4,5,6,7,8,9},ASC(J2803)&amp;1234567890))-1)</f>
        <v>Sb</v>
      </c>
      <c r="L2803" s="25">
        <f t="shared" si="87"/>
        <v>2</v>
      </c>
      <c r="M2803" s="25">
        <f>VLOOKUP(K2803,Table!$A$2:$C$121,2,0)</f>
        <v>15</v>
      </c>
      <c r="N2803" s="26">
        <f>VLOOKUP(K2803,Table!$A$2:$C$121,3,0)</f>
        <v>5</v>
      </c>
      <c r="O2803" s="13" t="str">
        <f>VLOOKUP(A2803,Table!$U$1:$V$230,2,0)</f>
        <v>Orthorhombic</v>
      </c>
      <c r="P2803" s="1"/>
    </row>
    <row r="2804" spans="1:16">
      <c r="A2804" s="12">
        <v>64</v>
      </c>
      <c r="B2804" s="12">
        <v>641497</v>
      </c>
      <c r="C2804" s="12" t="s">
        <v>3394</v>
      </c>
      <c r="D2804" s="12" t="s">
        <v>3429</v>
      </c>
      <c r="E2804" s="17" t="s">
        <v>12133</v>
      </c>
      <c r="F2804" s="25" t="str">
        <f>LEFT(E2804,MIN(FIND({0,1,2,3,4,5,6,7,8,9},ASC(E2804)&amp;1234567890))-1)</f>
        <v>La</v>
      </c>
      <c r="G2804" s="25">
        <f t="shared" si="86"/>
        <v>2.1</v>
      </c>
      <c r="H2804" s="25">
        <f>VLOOKUP(F2804,Table!$A$2:$C$121,2,0)</f>
        <v>3</v>
      </c>
      <c r="I2804" s="26">
        <f>VLOOKUP(F2804,Table!$A$2:$C$121,3,0)</f>
        <v>6</v>
      </c>
      <c r="J2804" s="17" t="s">
        <v>12134</v>
      </c>
      <c r="K2804" s="25" t="str">
        <f>LEFT(J2804,MIN(FIND({0,1,2,3,4,5,6,7,8,9},ASC(J2804)&amp;1234567890))-1)</f>
        <v>Ni</v>
      </c>
      <c r="L2804" s="25">
        <f t="shared" si="87"/>
        <v>2.9</v>
      </c>
      <c r="M2804" s="25">
        <f>VLOOKUP(K2804,Table!$A$2:$C$121,2,0)</f>
        <v>10</v>
      </c>
      <c r="N2804" s="26">
        <f>VLOOKUP(K2804,Table!$A$2:$C$121,3,0)</f>
        <v>4</v>
      </c>
      <c r="O2804" s="13" t="str">
        <f>VLOOKUP(A2804,Table!$U$1:$V$230,2,0)</f>
        <v>Orthorhombic</v>
      </c>
      <c r="P2804" s="1"/>
    </row>
    <row r="2805" spans="1:16">
      <c r="A2805" s="12">
        <v>64</v>
      </c>
      <c r="B2805" s="12">
        <v>641892</v>
      </c>
      <c r="C2805" s="12" t="s">
        <v>3394</v>
      </c>
      <c r="D2805" s="12" t="s">
        <v>3430</v>
      </c>
      <c r="E2805" s="17" t="s">
        <v>46</v>
      </c>
      <c r="F2805" s="25" t="str">
        <f>LEFT(E2805,MIN(FIND({0,1,2,3,4,5,6,7,8,9},ASC(E2805)&amp;1234567890))-1)</f>
        <v>La</v>
      </c>
      <c r="G2805" s="25">
        <f t="shared" si="86"/>
        <v>1</v>
      </c>
      <c r="H2805" s="25">
        <f>VLOOKUP(F2805,Table!$A$2:$C$121,2,0)</f>
        <v>3</v>
      </c>
      <c r="I2805" s="26">
        <f>VLOOKUP(F2805,Table!$A$2:$C$121,3,0)</f>
        <v>6</v>
      </c>
      <c r="J2805" s="17" t="s">
        <v>593</v>
      </c>
      <c r="K2805" s="25" t="str">
        <f>LEFT(J2805,MIN(FIND({0,1,2,3,4,5,6,7,8,9},ASC(J2805)&amp;1234567890))-1)</f>
        <v>Sb</v>
      </c>
      <c r="L2805" s="25">
        <f t="shared" si="87"/>
        <v>2</v>
      </c>
      <c r="M2805" s="25">
        <f>VLOOKUP(K2805,Table!$A$2:$C$121,2,0)</f>
        <v>15</v>
      </c>
      <c r="N2805" s="26">
        <f>VLOOKUP(K2805,Table!$A$2:$C$121,3,0)</f>
        <v>5</v>
      </c>
      <c r="O2805" s="13" t="str">
        <f>VLOOKUP(A2805,Table!$U$1:$V$230,2,0)</f>
        <v>Orthorhombic</v>
      </c>
      <c r="P2805" s="1"/>
    </row>
    <row r="2806" spans="1:16">
      <c r="A2806" s="12">
        <v>64</v>
      </c>
      <c r="B2806" s="12">
        <v>649309</v>
      </c>
      <c r="C2806" s="12" t="s">
        <v>3394</v>
      </c>
      <c r="D2806" s="12" t="s">
        <v>3431</v>
      </c>
      <c r="E2806" s="17" t="s">
        <v>11332</v>
      </c>
      <c r="F2806" s="25" t="str">
        <f>LEFT(E2806,MIN(FIND({0,1,2,3,4,5,6,7,8,9},ASC(E2806)&amp;1234567890))-1)</f>
        <v>Pr</v>
      </c>
      <c r="G2806" s="25">
        <f t="shared" si="86"/>
        <v>1</v>
      </c>
      <c r="H2806" s="25">
        <f>VLOOKUP(F2806,Table!$A$2:$C$121,2,0)</f>
        <v>3</v>
      </c>
      <c r="I2806" s="26">
        <f>VLOOKUP(F2806,Table!$A$2:$C$121,3,0)</f>
        <v>6</v>
      </c>
      <c r="J2806" s="17" t="s">
        <v>593</v>
      </c>
      <c r="K2806" s="25" t="str">
        <f>LEFT(J2806,MIN(FIND({0,1,2,3,4,5,6,7,8,9},ASC(J2806)&amp;1234567890))-1)</f>
        <v>Sb</v>
      </c>
      <c r="L2806" s="25">
        <f t="shared" si="87"/>
        <v>2</v>
      </c>
      <c r="M2806" s="25">
        <f>VLOOKUP(K2806,Table!$A$2:$C$121,2,0)</f>
        <v>15</v>
      </c>
      <c r="N2806" s="26">
        <f>VLOOKUP(K2806,Table!$A$2:$C$121,3,0)</f>
        <v>5</v>
      </c>
      <c r="O2806" s="13" t="str">
        <f>VLOOKUP(A2806,Table!$U$1:$V$230,2,0)</f>
        <v>Orthorhombic</v>
      </c>
      <c r="P2806" s="1"/>
    </row>
    <row r="2807" spans="1:16">
      <c r="A2807" s="12">
        <v>64</v>
      </c>
      <c r="B2807" s="12">
        <v>649946</v>
      </c>
      <c r="C2807" s="12" t="s">
        <v>3394</v>
      </c>
      <c r="D2807" s="12" t="s">
        <v>3432</v>
      </c>
      <c r="E2807" s="17" t="s">
        <v>11502</v>
      </c>
      <c r="F2807" s="25" t="str">
        <f>LEFT(E2807,MIN(FIND({0,1,2,3,4,5,6,7,8,9},ASC(E2807)&amp;1234567890))-1)</f>
        <v>Pu</v>
      </c>
      <c r="G2807" s="25">
        <f t="shared" si="86"/>
        <v>1</v>
      </c>
      <c r="H2807" s="25">
        <f>VLOOKUP(F2807,Table!$A$2:$C$121,2,0)</f>
        <v>3</v>
      </c>
      <c r="I2807" s="26">
        <f>VLOOKUP(F2807,Table!$A$2:$C$121,3,0)</f>
        <v>7</v>
      </c>
      <c r="J2807" s="17" t="s">
        <v>593</v>
      </c>
      <c r="K2807" s="25" t="str">
        <f>LEFT(J2807,MIN(FIND({0,1,2,3,4,5,6,7,8,9},ASC(J2807)&amp;1234567890))-1)</f>
        <v>Sb</v>
      </c>
      <c r="L2807" s="25">
        <f t="shared" si="87"/>
        <v>2</v>
      </c>
      <c r="M2807" s="25">
        <f>VLOOKUP(K2807,Table!$A$2:$C$121,2,0)</f>
        <v>15</v>
      </c>
      <c r="N2807" s="26">
        <f>VLOOKUP(K2807,Table!$A$2:$C$121,3,0)</f>
        <v>5</v>
      </c>
      <c r="O2807" s="13" t="str">
        <f>VLOOKUP(A2807,Table!$U$1:$V$230,2,0)</f>
        <v>Orthorhombic</v>
      </c>
      <c r="P2807" s="1"/>
    </row>
    <row r="2808" spans="1:16">
      <c r="A2808" s="12">
        <v>64</v>
      </c>
      <c r="B2808" s="12">
        <v>651606</v>
      </c>
      <c r="C2808" s="12" t="s">
        <v>3394</v>
      </c>
      <c r="D2808" s="12" t="s">
        <v>1661</v>
      </c>
      <c r="E2808" s="17" t="s">
        <v>11313</v>
      </c>
      <c r="F2808" s="25" t="str">
        <f>LEFT(E2808,MIN(FIND({0,1,2,3,4,5,6,7,8,9},ASC(E2808)&amp;1234567890))-1)</f>
        <v>Tb</v>
      </c>
      <c r="G2808" s="25">
        <f t="shared" si="86"/>
        <v>1</v>
      </c>
      <c r="H2808" s="25">
        <f>VLOOKUP(F2808,Table!$A$2:$C$121,2,0)</f>
        <v>3</v>
      </c>
      <c r="I2808" s="26">
        <f>VLOOKUP(F2808,Table!$A$2:$C$121,3,0)</f>
        <v>6</v>
      </c>
      <c r="J2808" s="17" t="s">
        <v>593</v>
      </c>
      <c r="K2808" s="25" t="str">
        <f>LEFT(J2808,MIN(FIND({0,1,2,3,4,5,6,7,8,9},ASC(J2808)&amp;1234567890))-1)</f>
        <v>Sb</v>
      </c>
      <c r="L2808" s="25">
        <f t="shared" si="87"/>
        <v>2</v>
      </c>
      <c r="M2808" s="25">
        <f>VLOOKUP(K2808,Table!$A$2:$C$121,2,0)</f>
        <v>15</v>
      </c>
      <c r="N2808" s="26">
        <f>VLOOKUP(K2808,Table!$A$2:$C$121,3,0)</f>
        <v>5</v>
      </c>
      <c r="O2808" s="13" t="str">
        <f>VLOOKUP(A2808,Table!$U$1:$V$230,2,0)</f>
        <v>Orthorhombic</v>
      </c>
      <c r="P2808" s="1"/>
    </row>
    <row r="2809" spans="1:16">
      <c r="A2809" s="12">
        <v>64</v>
      </c>
      <c r="B2809" s="12">
        <v>59952</v>
      </c>
      <c r="C2809" s="12" t="s">
        <v>3394</v>
      </c>
      <c r="D2809" s="12" t="s">
        <v>3433</v>
      </c>
      <c r="E2809" s="17" t="s">
        <v>69</v>
      </c>
      <c r="F2809" s="25" t="str">
        <f>LEFT(E2809,MIN(FIND({0,1,2,3,4,5,6,7,8,9},ASC(E2809)&amp;1234567890))-1)</f>
        <v>Mg</v>
      </c>
      <c r="G2809" s="25">
        <f t="shared" si="86"/>
        <v>1</v>
      </c>
      <c r="H2809" s="25">
        <f>VLOOKUP(F2809,Table!$A$2:$C$121,2,0)</f>
        <v>2</v>
      </c>
      <c r="I2809" s="26">
        <f>VLOOKUP(F2809,Table!$A$2:$C$121,3,0)</f>
        <v>3</v>
      </c>
      <c r="J2809" s="17" t="s">
        <v>72</v>
      </c>
      <c r="K2809" s="25" t="str">
        <f>LEFT(J2809,MIN(FIND({0,1,2,3,4,5,6,7,8,9},ASC(J2809)&amp;1234567890))-1)</f>
        <v>Ir</v>
      </c>
      <c r="L2809" s="25">
        <f t="shared" si="87"/>
        <v>1</v>
      </c>
      <c r="M2809" s="25">
        <f>VLOOKUP(K2809,Table!$A$2:$C$121,2,0)</f>
        <v>9</v>
      </c>
      <c r="N2809" s="26">
        <f>VLOOKUP(K2809,Table!$A$2:$C$121,3,0)</f>
        <v>6</v>
      </c>
      <c r="O2809" s="13" t="str">
        <f>VLOOKUP(A2809,Table!$U$1:$V$230,2,0)</f>
        <v>Orthorhombic</v>
      </c>
      <c r="P2809" s="1"/>
    </row>
    <row r="2810" spans="1:16">
      <c r="A2810" s="12">
        <v>64</v>
      </c>
      <c r="B2810" s="12">
        <v>59953</v>
      </c>
      <c r="C2810" s="12" t="s">
        <v>3394</v>
      </c>
      <c r="D2810" s="12" t="s">
        <v>3434</v>
      </c>
      <c r="E2810" s="17" t="s">
        <v>12135</v>
      </c>
      <c r="F2810" s="25" t="str">
        <f>LEFT(E2810,MIN(FIND({0,1,2,3,4,5,6,7,8,9},ASC(E2810)&amp;1234567890))-1)</f>
        <v>Mg</v>
      </c>
      <c r="G2810" s="25">
        <f t="shared" si="86"/>
        <v>1.0369999999999999</v>
      </c>
      <c r="H2810" s="25">
        <f>VLOOKUP(F2810,Table!$A$2:$C$121,2,0)</f>
        <v>2</v>
      </c>
      <c r="I2810" s="26">
        <f>VLOOKUP(F2810,Table!$A$2:$C$121,3,0)</f>
        <v>3</v>
      </c>
      <c r="J2810" s="17" t="s">
        <v>12136</v>
      </c>
      <c r="K2810" s="25" t="str">
        <f>LEFT(J2810,MIN(FIND({0,1,2,3,4,5,6,7,8,9},ASC(J2810)&amp;1234567890))-1)</f>
        <v>Ir</v>
      </c>
      <c r="L2810" s="25">
        <f t="shared" si="87"/>
        <v>0.96299999999999997</v>
      </c>
      <c r="M2810" s="25">
        <f>VLOOKUP(K2810,Table!$A$2:$C$121,2,0)</f>
        <v>9</v>
      </c>
      <c r="N2810" s="26">
        <f>VLOOKUP(K2810,Table!$A$2:$C$121,3,0)</f>
        <v>6</v>
      </c>
      <c r="O2810" s="13" t="str">
        <f>VLOOKUP(A2810,Table!$U$1:$V$230,2,0)</f>
        <v>Orthorhombic</v>
      </c>
      <c r="P2810" s="1"/>
    </row>
    <row r="2811" spans="1:16">
      <c r="A2811" s="12">
        <v>64</v>
      </c>
      <c r="B2811" s="12">
        <v>59954</v>
      </c>
      <c r="C2811" s="12" t="s">
        <v>3394</v>
      </c>
      <c r="D2811" s="12" t="s">
        <v>3435</v>
      </c>
      <c r="E2811" s="17" t="s">
        <v>12137</v>
      </c>
      <c r="F2811" s="25" t="str">
        <f>LEFT(E2811,MIN(FIND({0,1,2,3,4,5,6,7,8,9},ASC(E2811)&amp;1234567890))-1)</f>
        <v>Mg</v>
      </c>
      <c r="G2811" s="25">
        <f t="shared" si="86"/>
        <v>1.054</v>
      </c>
      <c r="H2811" s="25">
        <f>VLOOKUP(F2811,Table!$A$2:$C$121,2,0)</f>
        <v>2</v>
      </c>
      <c r="I2811" s="26">
        <f>VLOOKUP(F2811,Table!$A$2:$C$121,3,0)</f>
        <v>3</v>
      </c>
      <c r="J2811" s="17" t="s">
        <v>12138</v>
      </c>
      <c r="K2811" s="25" t="str">
        <f>LEFT(J2811,MIN(FIND({0,1,2,3,4,5,6,7,8,9},ASC(J2811)&amp;1234567890))-1)</f>
        <v>Ir</v>
      </c>
      <c r="L2811" s="25">
        <f t="shared" si="87"/>
        <v>0.94599999999999995</v>
      </c>
      <c r="M2811" s="25">
        <f>VLOOKUP(K2811,Table!$A$2:$C$121,2,0)</f>
        <v>9</v>
      </c>
      <c r="N2811" s="26">
        <f>VLOOKUP(K2811,Table!$A$2:$C$121,3,0)</f>
        <v>6</v>
      </c>
      <c r="O2811" s="13" t="str">
        <f>VLOOKUP(A2811,Table!$U$1:$V$230,2,0)</f>
        <v>Orthorhombic</v>
      </c>
      <c r="P2811" s="1"/>
    </row>
    <row r="2812" spans="1:16">
      <c r="A2812" s="12">
        <v>64</v>
      </c>
      <c r="B2812" s="12">
        <v>162436</v>
      </c>
      <c r="C2812" s="12" t="s">
        <v>3394</v>
      </c>
      <c r="D2812" s="12" t="s">
        <v>3436</v>
      </c>
      <c r="E2812" s="17" t="s">
        <v>12139</v>
      </c>
      <c r="F2812" s="25" t="str">
        <f>LEFT(E2812,MIN(FIND({0,1,2,3,4,5,6,7,8,9},ASC(E2812)&amp;1234567890))-1)</f>
        <v>Fe</v>
      </c>
      <c r="G2812" s="25">
        <f t="shared" si="86"/>
        <v>0.96</v>
      </c>
      <c r="H2812" s="25">
        <f>VLOOKUP(F2812,Table!$A$2:$C$121,2,0)</f>
        <v>8</v>
      </c>
      <c r="I2812" s="26">
        <f>VLOOKUP(F2812,Table!$A$2:$C$121,3,0)</f>
        <v>4</v>
      </c>
      <c r="J2812" s="17" t="s">
        <v>11546</v>
      </c>
      <c r="K2812" s="25" t="str">
        <f>LEFT(J2812,MIN(FIND({0,1,2,3,4,5,6,7,8,9},ASC(J2812)&amp;1234567890))-1)</f>
        <v>Si</v>
      </c>
      <c r="L2812" s="25">
        <f t="shared" si="87"/>
        <v>2</v>
      </c>
      <c r="M2812" s="25">
        <f>VLOOKUP(K2812,Table!$A$2:$C$121,2,0)</f>
        <v>14</v>
      </c>
      <c r="N2812" s="26">
        <f>VLOOKUP(K2812,Table!$A$2:$C$121,3,0)</f>
        <v>3</v>
      </c>
      <c r="O2812" s="13" t="str">
        <f>VLOOKUP(A2812,Table!$U$1:$V$230,2,0)</f>
        <v>Orthorhombic</v>
      </c>
      <c r="P2812" s="1"/>
    </row>
    <row r="2813" spans="1:16">
      <c r="A2813" s="12">
        <v>64</v>
      </c>
      <c r="B2813" s="12">
        <v>166871</v>
      </c>
      <c r="C2813" s="12" t="s">
        <v>3394</v>
      </c>
      <c r="D2813" s="12" t="s">
        <v>3437</v>
      </c>
      <c r="E2813" s="17" t="s">
        <v>76</v>
      </c>
      <c r="F2813" s="25" t="str">
        <f>LEFT(E2813,MIN(FIND({0,1,2,3,4,5,6,7,8,9},ASC(E2813)&amp;1234567890))-1)</f>
        <v>Co</v>
      </c>
      <c r="G2813" s="25">
        <f t="shared" si="86"/>
        <v>1</v>
      </c>
      <c r="H2813" s="25">
        <f>VLOOKUP(F2813,Table!$A$2:$C$121,2,0)</f>
        <v>9</v>
      </c>
      <c r="I2813" s="26">
        <f>VLOOKUP(F2813,Table!$A$2:$C$121,3,0)</f>
        <v>4</v>
      </c>
      <c r="J2813" s="17" t="s">
        <v>413</v>
      </c>
      <c r="K2813" s="25" t="str">
        <f>LEFT(J2813,MIN(FIND({0,1,2,3,4,5,6,7,8,9},ASC(J2813)&amp;1234567890))-1)</f>
        <v>Sn</v>
      </c>
      <c r="L2813" s="25">
        <f t="shared" si="87"/>
        <v>3</v>
      </c>
      <c r="M2813" s="25">
        <f>VLOOKUP(K2813,Table!$A$2:$C$121,2,0)</f>
        <v>14</v>
      </c>
      <c r="N2813" s="26">
        <f>VLOOKUP(K2813,Table!$A$2:$C$121,3,0)</f>
        <v>5</v>
      </c>
      <c r="O2813" s="13" t="str">
        <f>VLOOKUP(A2813,Table!$U$1:$V$230,2,0)</f>
        <v>Orthorhombic</v>
      </c>
      <c r="P2813" s="1"/>
    </row>
    <row r="2814" spans="1:16">
      <c r="A2814" s="12">
        <v>64</v>
      </c>
      <c r="B2814" s="12">
        <v>187906</v>
      </c>
      <c r="C2814" s="12" t="s">
        <v>3394</v>
      </c>
      <c r="D2814" s="12" t="s">
        <v>1861</v>
      </c>
      <c r="E2814" s="17" t="s">
        <v>11302</v>
      </c>
      <c r="F2814" s="25" t="str">
        <f>LEFT(E2814,MIN(FIND({0,1,2,3,4,5,6,7,8,9},ASC(E2814)&amp;1234567890))-1)</f>
        <v>Cu</v>
      </c>
      <c r="G2814" s="25">
        <f t="shared" si="86"/>
        <v>10</v>
      </c>
      <c r="H2814" s="25">
        <f>VLOOKUP(F2814,Table!$A$2:$C$121,2,0)</f>
        <v>11</v>
      </c>
      <c r="I2814" s="26">
        <f>VLOOKUP(F2814,Table!$A$2:$C$121,3,0)</f>
        <v>4</v>
      </c>
      <c r="J2814" s="17" t="s">
        <v>11419</v>
      </c>
      <c r="K2814" s="25" t="str">
        <f>LEFT(J2814,MIN(FIND({0,1,2,3,4,5,6,7,8,9},ASC(J2814)&amp;1234567890))-1)</f>
        <v>Zr</v>
      </c>
      <c r="L2814" s="25">
        <f t="shared" si="87"/>
        <v>7</v>
      </c>
      <c r="M2814" s="25">
        <f>VLOOKUP(K2814,Table!$A$2:$C$121,2,0)</f>
        <v>4</v>
      </c>
      <c r="N2814" s="26">
        <f>VLOOKUP(K2814,Table!$A$2:$C$121,3,0)</f>
        <v>5</v>
      </c>
      <c r="O2814" s="13" t="str">
        <f>VLOOKUP(A2814,Table!$U$1:$V$230,2,0)</f>
        <v>Orthorhombic</v>
      </c>
      <c r="P2814" s="1"/>
    </row>
    <row r="2815" spans="1:16">
      <c r="A2815" s="12">
        <v>64</v>
      </c>
      <c r="B2815" s="12">
        <v>188893</v>
      </c>
      <c r="C2815" s="12" t="s">
        <v>3394</v>
      </c>
      <c r="D2815" s="12" t="s">
        <v>1636</v>
      </c>
      <c r="E2815" s="17" t="s">
        <v>614</v>
      </c>
      <c r="F2815" s="25" t="str">
        <f>LEFT(E2815,MIN(FIND({0,1,2,3,4,5,6,7,8,9},ASC(E2815)&amp;1234567890))-1)</f>
        <v>C</v>
      </c>
      <c r="G2815" s="25">
        <f t="shared" si="86"/>
        <v>1</v>
      </c>
      <c r="H2815" s="25">
        <f>VLOOKUP(F2815,Table!$A$2:$C$121,2,0)</f>
        <v>14</v>
      </c>
      <c r="I2815" s="26">
        <f>VLOOKUP(F2815,Table!$A$2:$C$121,3,0)</f>
        <v>2</v>
      </c>
      <c r="J2815" s="17" t="s">
        <v>32</v>
      </c>
      <c r="K2815" s="25" t="str">
        <f>LEFT(J2815,MIN(FIND({0,1,2,3,4,5,6,7,8,9},ASC(J2815)&amp;1234567890))-1)</f>
        <v>O</v>
      </c>
      <c r="L2815" s="25">
        <f t="shared" si="87"/>
        <v>2</v>
      </c>
      <c r="M2815" s="25">
        <f>VLOOKUP(K2815,Table!$A$2:$C$121,2,0)</f>
        <v>16</v>
      </c>
      <c r="N2815" s="26">
        <f>VLOOKUP(K2815,Table!$A$2:$C$121,3,0)</f>
        <v>2</v>
      </c>
      <c r="O2815" s="13" t="str">
        <f>VLOOKUP(A2815,Table!$U$1:$V$230,2,0)</f>
        <v>Orthorhombic</v>
      </c>
      <c r="P2815" s="1"/>
    </row>
    <row r="2816" spans="1:16">
      <c r="A2816" s="12">
        <v>64</v>
      </c>
      <c r="B2816" s="12">
        <v>189782</v>
      </c>
      <c r="C2816" s="12" t="s">
        <v>3394</v>
      </c>
      <c r="D2816" s="12" t="s">
        <v>3438</v>
      </c>
      <c r="E2816" s="17" t="s">
        <v>12140</v>
      </c>
      <c r="F2816" s="25" t="str">
        <f>LEFT(E2816,MIN(FIND({0,1,2,3,4,5,6,7,8,9},ASC(E2816)&amp;1234567890))-1)</f>
        <v>Bi</v>
      </c>
      <c r="G2816" s="25">
        <f t="shared" si="86"/>
        <v>0.8</v>
      </c>
      <c r="H2816" s="25">
        <f>VLOOKUP(F2816,Table!$A$2:$C$121,2,0)</f>
        <v>15</v>
      </c>
      <c r="I2816" s="26">
        <f>VLOOKUP(F2816,Table!$A$2:$C$121,3,0)</f>
        <v>6</v>
      </c>
      <c r="J2816" s="17" t="s">
        <v>12141</v>
      </c>
      <c r="K2816" s="25" t="str">
        <f>LEFT(J2816,MIN(FIND({0,1,2,3,4,5,6,7,8,9},ASC(J2816)&amp;1234567890))-1)</f>
        <v>Sn</v>
      </c>
      <c r="L2816" s="25">
        <f t="shared" si="87"/>
        <v>1.2</v>
      </c>
      <c r="M2816" s="25">
        <f>VLOOKUP(K2816,Table!$A$2:$C$121,2,0)</f>
        <v>14</v>
      </c>
      <c r="N2816" s="26">
        <f>VLOOKUP(K2816,Table!$A$2:$C$121,3,0)</f>
        <v>5</v>
      </c>
      <c r="O2816" s="13" t="str">
        <f>VLOOKUP(A2816,Table!$U$1:$V$230,2,0)</f>
        <v>Orthorhombic</v>
      </c>
      <c r="P2816" s="1"/>
    </row>
    <row r="2817" spans="1:16">
      <c r="A2817" s="12">
        <v>64</v>
      </c>
      <c r="B2817" s="12">
        <v>189784</v>
      </c>
      <c r="C2817" s="12" t="s">
        <v>3394</v>
      </c>
      <c r="D2817" s="12" t="s">
        <v>3439</v>
      </c>
      <c r="E2817" s="17" t="s">
        <v>12140</v>
      </c>
      <c r="F2817" s="25" t="str">
        <f>LEFT(E2817,MIN(FIND({0,1,2,3,4,5,6,7,8,9},ASC(E2817)&amp;1234567890))-1)</f>
        <v>Bi</v>
      </c>
      <c r="G2817" s="25">
        <f t="shared" si="86"/>
        <v>0.8</v>
      </c>
      <c r="H2817" s="25">
        <f>VLOOKUP(F2817,Table!$A$2:$C$121,2,0)</f>
        <v>15</v>
      </c>
      <c r="I2817" s="26">
        <f>VLOOKUP(F2817,Table!$A$2:$C$121,3,0)</f>
        <v>6</v>
      </c>
      <c r="J2817" s="17" t="s">
        <v>12142</v>
      </c>
      <c r="K2817" s="25" t="str">
        <f>LEFT(J2817,MIN(FIND({0,1,2,3,4,5,6,7,8,9},ASC(J2817)&amp;1234567890))-1)</f>
        <v>Pb</v>
      </c>
      <c r="L2817" s="25">
        <f t="shared" si="87"/>
        <v>0.2</v>
      </c>
      <c r="M2817" s="25">
        <f>VLOOKUP(K2817,Table!$A$2:$C$121,2,0)</f>
        <v>14</v>
      </c>
      <c r="N2817" s="26">
        <f>VLOOKUP(K2817,Table!$A$2:$C$121,3,0)</f>
        <v>6</v>
      </c>
      <c r="O2817" s="13" t="str">
        <f>VLOOKUP(A2817,Table!$U$1:$V$230,2,0)</f>
        <v>Orthorhombic</v>
      </c>
      <c r="P2817" s="1"/>
    </row>
    <row r="2818" spans="1:16">
      <c r="A2818" s="12">
        <v>64</v>
      </c>
      <c r="B2818" s="12">
        <v>189785</v>
      </c>
      <c r="C2818" s="12" t="s">
        <v>3394</v>
      </c>
      <c r="D2818" s="12" t="s">
        <v>3440</v>
      </c>
      <c r="E2818" s="17" t="s">
        <v>12143</v>
      </c>
      <c r="F2818" s="25" t="str">
        <f>LEFT(E2818,MIN(FIND({0,1,2,3,4,5,6,7,8,9},ASC(E2818)&amp;1234567890))-1)</f>
        <v>Bi</v>
      </c>
      <c r="G2818" s="25">
        <f t="shared" ref="G2818:G2881" si="88">IF(SUBSTITUTE(E2818,F2818,"")="",1,SUBSTITUTE(E2818,F2818,""))*1</f>
        <v>0.7</v>
      </c>
      <c r="H2818" s="25">
        <f>VLOOKUP(F2818,Table!$A$2:$C$121,2,0)</f>
        <v>15</v>
      </c>
      <c r="I2818" s="26">
        <f>VLOOKUP(F2818,Table!$A$2:$C$121,3,0)</f>
        <v>6</v>
      </c>
      <c r="J2818" s="17" t="s">
        <v>12144</v>
      </c>
      <c r="K2818" s="25" t="str">
        <f>LEFT(J2818,MIN(FIND({0,1,2,3,4,5,6,7,8,9},ASC(J2818)&amp;1234567890))-1)</f>
        <v>In</v>
      </c>
      <c r="L2818" s="25">
        <f t="shared" ref="L2818:L2881" si="89">IF(SUBSTITUTE(J2818,K2818,"")="",1,SUBSTITUTE(J2818,K2818,""))*1</f>
        <v>0.3</v>
      </c>
      <c r="M2818" s="25">
        <f>VLOOKUP(K2818,Table!$A$2:$C$121,2,0)</f>
        <v>13</v>
      </c>
      <c r="N2818" s="26">
        <f>VLOOKUP(K2818,Table!$A$2:$C$121,3,0)</f>
        <v>5</v>
      </c>
      <c r="O2818" s="13" t="str">
        <f>VLOOKUP(A2818,Table!$U$1:$V$230,2,0)</f>
        <v>Orthorhombic</v>
      </c>
      <c r="P2818" s="1"/>
    </row>
    <row r="2819" spans="1:16">
      <c r="A2819" s="12">
        <v>64</v>
      </c>
      <c r="B2819" s="12">
        <v>415870</v>
      </c>
      <c r="C2819" s="12" t="s">
        <v>3441</v>
      </c>
      <c r="D2819" s="12" t="s">
        <v>3442</v>
      </c>
      <c r="E2819" s="17" t="s">
        <v>11316</v>
      </c>
      <c r="F2819" s="25" t="str">
        <f>LEFT(E2819,MIN(FIND({0,1,2,3,4,5,6,7,8,9},ASC(E2819)&amp;1234567890))-1)</f>
        <v>Rh</v>
      </c>
      <c r="G2819" s="25">
        <f t="shared" si="88"/>
        <v>4</v>
      </c>
      <c r="H2819" s="25">
        <f>VLOOKUP(F2819,Table!$A$2:$C$121,2,0)</f>
        <v>9</v>
      </c>
      <c r="I2819" s="26">
        <f>VLOOKUP(F2819,Table!$A$2:$C$121,3,0)</f>
        <v>5</v>
      </c>
      <c r="J2819" s="17" t="s">
        <v>12145</v>
      </c>
      <c r="K2819" s="25" t="str">
        <f>LEFT(J2819,MIN(FIND({0,1,2,3,4,5,6,7,8,9},ASC(J2819)&amp;1234567890))-1)</f>
        <v>Ga</v>
      </c>
      <c r="L2819" s="25">
        <f t="shared" si="89"/>
        <v>21</v>
      </c>
      <c r="M2819" s="25">
        <f>VLOOKUP(K2819,Table!$A$2:$C$121,2,0)</f>
        <v>13</v>
      </c>
      <c r="N2819" s="26">
        <f>VLOOKUP(K2819,Table!$A$2:$C$121,3,0)</f>
        <v>4</v>
      </c>
      <c r="O2819" s="13" t="str">
        <f>VLOOKUP(A2819,Table!$U$1:$V$230,2,0)</f>
        <v>Orthorhombic</v>
      </c>
      <c r="P2819" s="1"/>
    </row>
    <row r="2820" spans="1:16">
      <c r="A2820" s="12">
        <v>64</v>
      </c>
      <c r="B2820" s="12">
        <v>260543</v>
      </c>
      <c r="C2820" s="12" t="s">
        <v>3394</v>
      </c>
      <c r="D2820" s="12" t="s">
        <v>3443</v>
      </c>
      <c r="E2820" s="17" t="s">
        <v>12146</v>
      </c>
      <c r="F2820" s="25" t="str">
        <f>LEFT(E2820,MIN(FIND({0,1,2,3,4,5,6,7,8,9},ASC(E2820)&amp;1234567890))-1)</f>
        <v>Pd</v>
      </c>
      <c r="G2820" s="25">
        <f t="shared" si="88"/>
        <v>20.96</v>
      </c>
      <c r="H2820" s="25">
        <f>VLOOKUP(F2820,Table!$A$2:$C$121,2,0)</f>
        <v>10</v>
      </c>
      <c r="I2820" s="26">
        <f>VLOOKUP(F2820,Table!$A$2:$C$121,3,0)</f>
        <v>5</v>
      </c>
      <c r="J2820" s="17" t="s">
        <v>12147</v>
      </c>
      <c r="K2820" s="25" t="str">
        <f>LEFT(J2820,MIN(FIND({0,1,2,3,4,5,6,7,8,9},ASC(J2820)&amp;1234567890))-1)</f>
        <v>Zn</v>
      </c>
      <c r="L2820" s="25">
        <f t="shared" si="89"/>
        <v>71</v>
      </c>
      <c r="M2820" s="25">
        <f>VLOOKUP(K2820,Table!$A$2:$C$121,2,0)</f>
        <v>12</v>
      </c>
      <c r="N2820" s="26">
        <f>VLOOKUP(K2820,Table!$A$2:$C$121,3,0)</f>
        <v>4</v>
      </c>
      <c r="O2820" s="13" t="str">
        <f>VLOOKUP(A2820,Table!$U$1:$V$230,2,0)</f>
        <v>Orthorhombic</v>
      </c>
      <c r="P2820" s="1"/>
    </row>
    <row r="2821" spans="1:16">
      <c r="A2821" s="12">
        <v>64</v>
      </c>
      <c r="B2821" s="12">
        <v>262063</v>
      </c>
      <c r="C2821" s="12" t="s">
        <v>3441</v>
      </c>
      <c r="D2821" s="12" t="s">
        <v>3444</v>
      </c>
      <c r="E2821" s="17" t="s">
        <v>39</v>
      </c>
      <c r="F2821" s="25" t="str">
        <f>LEFT(E2821,MIN(FIND({0,1,2,3,4,5,6,7,8,9},ASC(E2821)&amp;1234567890))-1)</f>
        <v>K</v>
      </c>
      <c r="G2821" s="25">
        <f t="shared" si="88"/>
        <v>1</v>
      </c>
      <c r="H2821" s="25">
        <f>VLOOKUP(F2821,Table!$A$2:$C$121,2,0)</f>
        <v>1</v>
      </c>
      <c r="I2821" s="26">
        <f>VLOOKUP(F2821,Table!$A$2:$C$121,3,0)</f>
        <v>4</v>
      </c>
      <c r="J2821" s="17" t="s">
        <v>588</v>
      </c>
      <c r="K2821" s="25" t="str">
        <f>LEFT(J2821,MIN(FIND({0,1,2,3,4,5,6,7,8,9},ASC(J2821)&amp;1234567890))-1)</f>
        <v>Tl</v>
      </c>
      <c r="L2821" s="25">
        <f t="shared" si="89"/>
        <v>1</v>
      </c>
      <c r="M2821" s="25">
        <f>VLOOKUP(K2821,Table!$A$2:$C$121,2,0)</f>
        <v>13</v>
      </c>
      <c r="N2821" s="26">
        <f>VLOOKUP(K2821,Table!$A$2:$C$121,3,0)</f>
        <v>6</v>
      </c>
      <c r="O2821" s="13" t="str">
        <f>VLOOKUP(A2821,Table!$U$1:$V$230,2,0)</f>
        <v>Orthorhombic</v>
      </c>
      <c r="P2821" s="1"/>
    </row>
    <row r="2822" spans="1:16">
      <c r="A2822" s="12">
        <v>64</v>
      </c>
      <c r="B2822" s="12">
        <v>262064</v>
      </c>
      <c r="C2822" s="12" t="s">
        <v>3441</v>
      </c>
      <c r="D2822" s="12" t="s">
        <v>3445</v>
      </c>
      <c r="E2822" s="17" t="s">
        <v>457</v>
      </c>
      <c r="F2822" s="25" t="str">
        <f>LEFT(E2822,MIN(FIND({0,1,2,3,4,5,6,7,8,9},ASC(E2822)&amp;1234567890))-1)</f>
        <v>Li</v>
      </c>
      <c r="G2822" s="25">
        <f t="shared" si="88"/>
        <v>1</v>
      </c>
      <c r="H2822" s="25">
        <f>VLOOKUP(F2822,Table!$A$2:$C$121,2,0)</f>
        <v>1</v>
      </c>
      <c r="I2822" s="26">
        <f>VLOOKUP(F2822,Table!$A$2:$C$121,3,0)</f>
        <v>2</v>
      </c>
      <c r="J2822" s="17" t="s">
        <v>11352</v>
      </c>
      <c r="K2822" s="25" t="str">
        <f>LEFT(J2822,MIN(FIND({0,1,2,3,4,5,6,7,8,9},ASC(J2822)&amp;1234567890))-1)</f>
        <v>Al</v>
      </c>
      <c r="L2822" s="25">
        <f t="shared" si="89"/>
        <v>1</v>
      </c>
      <c r="M2822" s="25">
        <f>VLOOKUP(K2822,Table!$A$2:$C$121,2,0)</f>
        <v>13</v>
      </c>
      <c r="N2822" s="26">
        <f>VLOOKUP(K2822,Table!$A$2:$C$121,3,0)</f>
        <v>3</v>
      </c>
      <c r="O2822" s="13" t="str">
        <f>VLOOKUP(A2822,Table!$U$1:$V$230,2,0)</f>
        <v>Orthorhombic</v>
      </c>
      <c r="P2822" s="1"/>
    </row>
    <row r="2823" spans="1:16">
      <c r="A2823" s="12">
        <v>64</v>
      </c>
      <c r="B2823" s="12">
        <v>262065</v>
      </c>
      <c r="C2823" s="12" t="s">
        <v>3441</v>
      </c>
      <c r="D2823" s="12" t="s">
        <v>3446</v>
      </c>
      <c r="E2823" s="17" t="s">
        <v>11410</v>
      </c>
      <c r="F2823" s="25" t="str">
        <f>LEFT(E2823,MIN(FIND({0,1,2,3,4,5,6,7,8,9},ASC(E2823)&amp;1234567890))-1)</f>
        <v>Na</v>
      </c>
      <c r="G2823" s="25">
        <f t="shared" si="88"/>
        <v>1</v>
      </c>
      <c r="H2823" s="25">
        <f>VLOOKUP(F2823,Table!$A$2:$C$121,2,0)</f>
        <v>1</v>
      </c>
      <c r="I2823" s="26">
        <f>VLOOKUP(F2823,Table!$A$2:$C$121,3,0)</f>
        <v>3</v>
      </c>
      <c r="J2823" s="17" t="s">
        <v>588</v>
      </c>
      <c r="K2823" s="25" t="str">
        <f>LEFT(J2823,MIN(FIND({0,1,2,3,4,5,6,7,8,9},ASC(J2823)&amp;1234567890))-1)</f>
        <v>Tl</v>
      </c>
      <c r="L2823" s="25">
        <f t="shared" si="89"/>
        <v>1</v>
      </c>
      <c r="M2823" s="25">
        <f>VLOOKUP(K2823,Table!$A$2:$C$121,2,0)</f>
        <v>13</v>
      </c>
      <c r="N2823" s="26">
        <f>VLOOKUP(K2823,Table!$A$2:$C$121,3,0)</f>
        <v>6</v>
      </c>
      <c r="O2823" s="13" t="str">
        <f>VLOOKUP(A2823,Table!$U$1:$V$230,2,0)</f>
        <v>Orthorhombic</v>
      </c>
      <c r="P2823" s="1"/>
    </row>
    <row r="2824" spans="1:16">
      <c r="A2824" s="12">
        <v>64</v>
      </c>
      <c r="B2824" s="12">
        <v>262068</v>
      </c>
      <c r="C2824" s="12" t="s">
        <v>3441</v>
      </c>
      <c r="D2824" s="12" t="s">
        <v>3447</v>
      </c>
      <c r="E2824" s="17" t="s">
        <v>457</v>
      </c>
      <c r="F2824" s="25" t="str">
        <f>LEFT(E2824,MIN(FIND({0,1,2,3,4,5,6,7,8,9},ASC(E2824)&amp;1234567890))-1)</f>
        <v>Li</v>
      </c>
      <c r="G2824" s="25">
        <f t="shared" si="88"/>
        <v>1</v>
      </c>
      <c r="H2824" s="25">
        <f>VLOOKUP(F2824,Table!$A$2:$C$121,2,0)</f>
        <v>1</v>
      </c>
      <c r="I2824" s="26">
        <f>VLOOKUP(F2824,Table!$A$2:$C$121,3,0)</f>
        <v>2</v>
      </c>
      <c r="J2824" s="17" t="s">
        <v>588</v>
      </c>
      <c r="K2824" s="25" t="str">
        <f>LEFT(J2824,MIN(FIND({0,1,2,3,4,5,6,7,8,9},ASC(J2824)&amp;1234567890))-1)</f>
        <v>Tl</v>
      </c>
      <c r="L2824" s="25">
        <f t="shared" si="89"/>
        <v>1</v>
      </c>
      <c r="M2824" s="25">
        <f>VLOOKUP(K2824,Table!$A$2:$C$121,2,0)</f>
        <v>13</v>
      </c>
      <c r="N2824" s="26">
        <f>VLOOKUP(K2824,Table!$A$2:$C$121,3,0)</f>
        <v>6</v>
      </c>
      <c r="O2824" s="13" t="str">
        <f>VLOOKUP(A2824,Table!$U$1:$V$230,2,0)</f>
        <v>Orthorhombic</v>
      </c>
      <c r="P2824" s="1"/>
    </row>
    <row r="2825" spans="1:16">
      <c r="A2825" s="12">
        <v>64</v>
      </c>
      <c r="B2825" s="12">
        <v>429733</v>
      </c>
      <c r="C2825" s="12" t="s">
        <v>3394</v>
      </c>
      <c r="D2825" s="12" t="s">
        <v>2553</v>
      </c>
      <c r="E2825" s="17" t="s">
        <v>11968</v>
      </c>
      <c r="F2825" s="25" t="str">
        <f>LEFT(E2825,MIN(FIND({0,1,2,3,4,5,6,7,8,9},ASC(E2825)&amp;1234567890))-1)</f>
        <v>Ba</v>
      </c>
      <c r="G2825" s="25">
        <f t="shared" si="88"/>
        <v>5</v>
      </c>
      <c r="H2825" s="25">
        <f>VLOOKUP(F2825,Table!$A$2:$C$121,2,0)</f>
        <v>2</v>
      </c>
      <c r="I2825" s="26">
        <f>VLOOKUP(F2825,Table!$A$2:$C$121,3,0)</f>
        <v>6</v>
      </c>
      <c r="J2825" s="17" t="s">
        <v>342</v>
      </c>
      <c r="K2825" s="25" t="str">
        <f>LEFT(J2825,MIN(FIND({0,1,2,3,4,5,6,7,8,9},ASC(J2825)&amp;1234567890))-1)</f>
        <v>P</v>
      </c>
      <c r="L2825" s="25">
        <f t="shared" si="89"/>
        <v>4</v>
      </c>
      <c r="M2825" s="25">
        <f>VLOOKUP(K2825,Table!$A$2:$C$121,2,0)</f>
        <v>15</v>
      </c>
      <c r="N2825" s="26">
        <f>VLOOKUP(K2825,Table!$A$2:$C$121,3,0)</f>
        <v>3</v>
      </c>
      <c r="O2825" s="13" t="str">
        <f>VLOOKUP(A2825,Table!$U$1:$V$230,2,0)</f>
        <v>Orthorhombic</v>
      </c>
      <c r="P2825" s="1"/>
    </row>
    <row r="2826" spans="1:16">
      <c r="A2826" s="12">
        <v>65</v>
      </c>
      <c r="B2826" s="12">
        <v>1165</v>
      </c>
      <c r="C2826" s="12" t="s">
        <v>3448</v>
      </c>
      <c r="D2826" s="12" t="s">
        <v>3449</v>
      </c>
      <c r="E2826" s="17" t="s">
        <v>434</v>
      </c>
      <c r="F2826" s="25" t="str">
        <f>LEFT(E2826,MIN(FIND({0,1,2,3,4,5,6,7,8,9},ASC(E2826)&amp;1234567890))-1)</f>
        <v>Os</v>
      </c>
      <c r="G2826" s="25">
        <f t="shared" si="88"/>
        <v>1</v>
      </c>
      <c r="H2826" s="25">
        <f>VLOOKUP(F2826,Table!$A$2:$C$121,2,0)</f>
        <v>8</v>
      </c>
      <c r="I2826" s="26">
        <f>VLOOKUP(F2826,Table!$A$2:$C$121,3,0)</f>
        <v>6</v>
      </c>
      <c r="J2826" s="17" t="s">
        <v>11450</v>
      </c>
      <c r="K2826" s="25" t="str">
        <f>LEFT(J2826,MIN(FIND({0,1,2,3,4,5,6,7,8,9},ASC(J2826)&amp;1234567890))-1)</f>
        <v>Cl</v>
      </c>
      <c r="L2826" s="25">
        <f t="shared" si="89"/>
        <v>4</v>
      </c>
      <c r="M2826" s="25">
        <f>VLOOKUP(K2826,Table!$A$2:$C$121,2,0)</f>
        <v>17</v>
      </c>
      <c r="N2826" s="26">
        <f>VLOOKUP(K2826,Table!$A$2:$C$121,3,0)</f>
        <v>3</v>
      </c>
      <c r="O2826" s="13" t="str">
        <f>VLOOKUP(A2826,Table!$U$1:$V$230,2,0)</f>
        <v>Orthorhombic</v>
      </c>
      <c r="P2826" s="1"/>
    </row>
    <row r="2827" spans="1:16">
      <c r="A2827" s="12">
        <v>65</v>
      </c>
      <c r="B2827" s="12">
        <v>23044</v>
      </c>
      <c r="C2827" s="12" t="s">
        <v>3448</v>
      </c>
      <c r="D2827" s="12" t="s">
        <v>3450</v>
      </c>
      <c r="E2827" s="17" t="s">
        <v>11502</v>
      </c>
      <c r="F2827" s="25" t="str">
        <f>LEFT(E2827,MIN(FIND({0,1,2,3,4,5,6,7,8,9},ASC(E2827)&amp;1234567890))-1)</f>
        <v>Pu</v>
      </c>
      <c r="G2827" s="25">
        <f t="shared" si="88"/>
        <v>1</v>
      </c>
      <c r="H2827" s="25">
        <f>VLOOKUP(F2827,Table!$A$2:$C$121,2,0)</f>
        <v>3</v>
      </c>
      <c r="I2827" s="26">
        <f>VLOOKUP(F2827,Table!$A$2:$C$121,3,0)</f>
        <v>7</v>
      </c>
      <c r="J2827" s="17" t="s">
        <v>11939</v>
      </c>
      <c r="K2827" s="25" t="str">
        <f>LEFT(J2827,MIN(FIND({0,1,2,3,4,5,6,7,8,9},ASC(J2827)&amp;1234567890))-1)</f>
        <v>Pt</v>
      </c>
      <c r="L2827" s="25">
        <f t="shared" si="89"/>
        <v>4</v>
      </c>
      <c r="M2827" s="25">
        <f>VLOOKUP(K2827,Table!$A$2:$C$121,2,0)</f>
        <v>10</v>
      </c>
      <c r="N2827" s="26">
        <f>VLOOKUP(K2827,Table!$A$2:$C$121,3,0)</f>
        <v>6</v>
      </c>
      <c r="O2827" s="13" t="str">
        <f>VLOOKUP(A2827,Table!$U$1:$V$230,2,0)</f>
        <v>Orthorhombic</v>
      </c>
      <c r="P2827" s="1"/>
    </row>
    <row r="2828" spans="1:16">
      <c r="A2828" s="12">
        <v>65</v>
      </c>
      <c r="B2828" s="12">
        <v>60241</v>
      </c>
      <c r="C2828" s="12" t="s">
        <v>3448</v>
      </c>
      <c r="D2828" s="12" t="s">
        <v>15292</v>
      </c>
      <c r="E2828" s="17" t="s">
        <v>328</v>
      </c>
      <c r="F2828" s="25" t="str">
        <f>LEFT(E2828,MIN(FIND({0,1,2,3,4,5,6,7,8,9},ASC(E2828)&amp;1234567890))-1)</f>
        <v>Te</v>
      </c>
      <c r="G2828" s="25">
        <f t="shared" si="88"/>
        <v>1</v>
      </c>
      <c r="H2828" s="25">
        <f>VLOOKUP(F2828,Table!$A$2:$C$121,2,0)</f>
        <v>16</v>
      </c>
      <c r="I2828" s="26">
        <f>VLOOKUP(F2828,Table!$A$2:$C$121,3,0)</f>
        <v>5</v>
      </c>
      <c r="J2828" s="17" t="s">
        <v>15327</v>
      </c>
      <c r="K2828" s="25" t="str">
        <f>LEFT(J2828,MIN(FIND({0,1,2,3,4,5,6,7,8,9},ASC(J2828)&amp;1234567890))-1)</f>
        <v>I</v>
      </c>
      <c r="L2828" s="25">
        <f t="shared" si="89"/>
        <v>0.44</v>
      </c>
      <c r="M2828" s="25">
        <f>VLOOKUP(K2828,Table!$A$2:$C$121,2,0)</f>
        <v>17</v>
      </c>
      <c r="N2828" s="26">
        <f>VLOOKUP(K2828,Table!$A$2:$C$121,3,0)</f>
        <v>5</v>
      </c>
      <c r="O2828" s="13" t="str">
        <f>VLOOKUP(A2828,Table!$U$1:$V$230,2,0)</f>
        <v>Orthorhombic</v>
      </c>
      <c r="P2828" s="1"/>
    </row>
    <row r="2829" spans="1:16">
      <c r="A2829" s="12">
        <v>65</v>
      </c>
      <c r="B2829" s="12">
        <v>63666</v>
      </c>
      <c r="C2829" s="12" t="s">
        <v>3448</v>
      </c>
      <c r="D2829" s="12" t="s">
        <v>3451</v>
      </c>
      <c r="E2829" s="17" t="s">
        <v>11371</v>
      </c>
      <c r="F2829" s="25" t="str">
        <f>LEFT(E2829,MIN(FIND({0,1,2,3,4,5,6,7,8,9},ASC(E2829)&amp;1234567890))-1)</f>
        <v>Ce</v>
      </c>
      <c r="G2829" s="25">
        <f t="shared" si="88"/>
        <v>2</v>
      </c>
      <c r="H2829" s="25">
        <f>VLOOKUP(F2829,Table!$A$2:$C$121,2,0)</f>
        <v>3</v>
      </c>
      <c r="I2829" s="26">
        <f>VLOOKUP(F2829,Table!$A$2:$C$121,3,0)</f>
        <v>6</v>
      </c>
      <c r="J2829" s="17" t="s">
        <v>11779</v>
      </c>
      <c r="K2829" s="25" t="str">
        <f>LEFT(J2829,MIN(FIND({0,1,2,3,4,5,6,7,8,9},ASC(J2829)&amp;1234567890))-1)</f>
        <v>Sn</v>
      </c>
      <c r="L2829" s="25">
        <f t="shared" si="89"/>
        <v>5</v>
      </c>
      <c r="M2829" s="25">
        <f>VLOOKUP(K2829,Table!$A$2:$C$121,2,0)</f>
        <v>14</v>
      </c>
      <c r="N2829" s="26">
        <f>VLOOKUP(K2829,Table!$A$2:$C$121,3,0)</f>
        <v>5</v>
      </c>
      <c r="O2829" s="13" t="str">
        <f>VLOOKUP(A2829,Table!$U$1:$V$230,2,0)</f>
        <v>Orthorhombic</v>
      </c>
      <c r="P2829" s="1"/>
    </row>
    <row r="2830" spans="1:16">
      <c r="A2830" s="12">
        <v>65</v>
      </c>
      <c r="B2830" s="12">
        <v>63667</v>
      </c>
      <c r="C2830" s="12" t="s">
        <v>3448</v>
      </c>
      <c r="D2830" s="12" t="s">
        <v>3452</v>
      </c>
      <c r="E2830" s="17" t="s">
        <v>11353</v>
      </c>
      <c r="F2830" s="25" t="str">
        <f>LEFT(E2830,MIN(FIND({0,1,2,3,4,5,6,7,8,9},ASC(E2830)&amp;1234567890))-1)</f>
        <v>Ce</v>
      </c>
      <c r="G2830" s="25">
        <f t="shared" si="88"/>
        <v>3</v>
      </c>
      <c r="H2830" s="25">
        <f>VLOOKUP(F2830,Table!$A$2:$C$121,2,0)</f>
        <v>3</v>
      </c>
      <c r="I2830" s="26">
        <f>VLOOKUP(F2830,Table!$A$2:$C$121,3,0)</f>
        <v>6</v>
      </c>
      <c r="J2830" s="17" t="s">
        <v>11565</v>
      </c>
      <c r="K2830" s="25" t="str">
        <f>LEFT(J2830,MIN(FIND({0,1,2,3,4,5,6,7,8,9},ASC(J2830)&amp;1234567890))-1)</f>
        <v>Sn</v>
      </c>
      <c r="L2830" s="25">
        <f t="shared" si="89"/>
        <v>7</v>
      </c>
      <c r="M2830" s="25">
        <f>VLOOKUP(K2830,Table!$A$2:$C$121,2,0)</f>
        <v>14</v>
      </c>
      <c r="N2830" s="26">
        <f>VLOOKUP(K2830,Table!$A$2:$C$121,3,0)</f>
        <v>5</v>
      </c>
      <c r="O2830" s="13" t="str">
        <f>VLOOKUP(A2830,Table!$U$1:$V$230,2,0)</f>
        <v>Orthorhombic</v>
      </c>
      <c r="P2830" s="1"/>
    </row>
    <row r="2831" spans="1:16">
      <c r="A2831" s="12">
        <v>65</v>
      </c>
      <c r="B2831" s="12">
        <v>40282</v>
      </c>
      <c r="C2831" s="12" t="s">
        <v>3448</v>
      </c>
      <c r="D2831" s="12" t="s">
        <v>3453</v>
      </c>
      <c r="E2831" s="17" t="s">
        <v>11391</v>
      </c>
      <c r="F2831" s="25" t="str">
        <f>LEFT(E2831,MIN(FIND({0,1,2,3,4,5,6,7,8,9},ASC(E2831)&amp;1234567890))-1)</f>
        <v>Zr</v>
      </c>
      <c r="G2831" s="25">
        <f t="shared" si="88"/>
        <v>2</v>
      </c>
      <c r="H2831" s="25">
        <f>VLOOKUP(F2831,Table!$A$2:$C$121,2,0)</f>
        <v>4</v>
      </c>
      <c r="I2831" s="26">
        <f>VLOOKUP(F2831,Table!$A$2:$C$121,3,0)</f>
        <v>5</v>
      </c>
      <c r="J2831" s="17" t="s">
        <v>11467</v>
      </c>
      <c r="K2831" s="25" t="str">
        <f>LEFT(J2831,MIN(FIND({0,1,2,3,4,5,6,7,8,9},ASC(J2831)&amp;1234567890))-1)</f>
        <v>P</v>
      </c>
      <c r="L2831" s="25">
        <f t="shared" si="89"/>
        <v>1</v>
      </c>
      <c r="M2831" s="25">
        <f>VLOOKUP(K2831,Table!$A$2:$C$121,2,0)</f>
        <v>15</v>
      </c>
      <c r="N2831" s="26">
        <f>VLOOKUP(K2831,Table!$A$2:$C$121,3,0)</f>
        <v>3</v>
      </c>
      <c r="O2831" s="13" t="str">
        <f>VLOOKUP(A2831,Table!$U$1:$V$230,2,0)</f>
        <v>Orthorhombic</v>
      </c>
      <c r="P2831" s="1"/>
    </row>
    <row r="2832" spans="1:16">
      <c r="A2832" s="12">
        <v>65</v>
      </c>
      <c r="B2832" s="12">
        <v>68538</v>
      </c>
      <c r="C2832" s="12" t="s">
        <v>3448</v>
      </c>
      <c r="D2832" s="12" t="s">
        <v>3454</v>
      </c>
      <c r="E2832" s="17" t="s">
        <v>11955</v>
      </c>
      <c r="F2832" s="25" t="str">
        <f>LEFT(E2832,MIN(FIND({0,1,2,3,4,5,6,7,8,9},ASC(E2832)&amp;1234567890))-1)</f>
        <v>Ta</v>
      </c>
      <c r="G2832" s="25">
        <f t="shared" si="88"/>
        <v>5</v>
      </c>
      <c r="H2832" s="25">
        <f>VLOOKUP(F2832,Table!$A$2:$C$121,2,0)</f>
        <v>5</v>
      </c>
      <c r="I2832" s="26">
        <f>VLOOKUP(F2832,Table!$A$2:$C$121,3,0)</f>
        <v>6</v>
      </c>
      <c r="J2832" s="17" t="s">
        <v>12148</v>
      </c>
      <c r="K2832" s="25" t="str">
        <f>LEFT(J2832,MIN(FIND({0,1,2,3,4,5,6,7,8,9},ASC(J2832)&amp;1234567890))-1)</f>
        <v>B</v>
      </c>
      <c r="L2832" s="25">
        <f t="shared" si="89"/>
        <v>6</v>
      </c>
      <c r="M2832" s="25">
        <f>VLOOKUP(K2832,Table!$A$2:$C$121,2,0)</f>
        <v>13</v>
      </c>
      <c r="N2832" s="26">
        <f>VLOOKUP(K2832,Table!$A$2:$C$121,3,0)</f>
        <v>2</v>
      </c>
      <c r="O2832" s="13" t="str">
        <f>VLOOKUP(A2832,Table!$U$1:$V$230,2,0)</f>
        <v>Orthorhombic</v>
      </c>
      <c r="P2832" s="1"/>
    </row>
    <row r="2833" spans="1:16">
      <c r="A2833" s="12">
        <v>65</v>
      </c>
      <c r="B2833" s="12">
        <v>82702</v>
      </c>
      <c r="C2833" s="12" t="s">
        <v>3448</v>
      </c>
      <c r="D2833" s="12" t="s">
        <v>3111</v>
      </c>
      <c r="E2833" s="17" t="s">
        <v>343</v>
      </c>
      <c r="F2833" s="25" t="str">
        <f>LEFT(E2833,MIN(FIND({0,1,2,3,4,5,6,7,8,9},ASC(E2833)&amp;1234567890))-1)</f>
        <v>U</v>
      </c>
      <c r="G2833" s="25">
        <f t="shared" si="88"/>
        <v>1</v>
      </c>
      <c r="H2833" s="25">
        <f>VLOOKUP(F2833,Table!$A$2:$C$121,2,0)</f>
        <v>3</v>
      </c>
      <c r="I2833" s="26">
        <f>VLOOKUP(F2833,Table!$A$2:$C$121,3,0)</f>
        <v>7</v>
      </c>
      <c r="J2833" s="17" t="s">
        <v>11461</v>
      </c>
      <c r="K2833" s="25" t="str">
        <f>LEFT(J2833,MIN(FIND({0,1,2,3,4,5,6,7,8,9},ASC(J2833)&amp;1234567890))-1)</f>
        <v>Ge</v>
      </c>
      <c r="L2833" s="25">
        <f t="shared" si="89"/>
        <v>2</v>
      </c>
      <c r="M2833" s="25">
        <f>VLOOKUP(K2833,Table!$A$2:$C$121,2,0)</f>
        <v>14</v>
      </c>
      <c r="N2833" s="26">
        <f>VLOOKUP(K2833,Table!$A$2:$C$121,3,0)</f>
        <v>4</v>
      </c>
      <c r="O2833" s="13" t="str">
        <f>VLOOKUP(A2833,Table!$U$1:$V$230,2,0)</f>
        <v>Orthorhombic</v>
      </c>
      <c r="P2833" s="1"/>
    </row>
    <row r="2834" spans="1:16">
      <c r="A2834" s="12">
        <v>65</v>
      </c>
      <c r="B2834" s="12">
        <v>407159</v>
      </c>
      <c r="C2834" s="12" t="s">
        <v>3448</v>
      </c>
      <c r="D2834" s="12" t="s">
        <v>3455</v>
      </c>
      <c r="E2834" s="17" t="s">
        <v>11697</v>
      </c>
      <c r="F2834" s="25" t="str">
        <f>LEFT(E2834,MIN(FIND({0,1,2,3,4,5,6,7,8,9},ASC(E2834)&amp;1234567890))-1)</f>
        <v>Na</v>
      </c>
      <c r="G2834" s="25">
        <f t="shared" si="88"/>
        <v>3</v>
      </c>
      <c r="H2834" s="25">
        <f>VLOOKUP(F2834,Table!$A$2:$C$121,2,0)</f>
        <v>1</v>
      </c>
      <c r="I2834" s="26">
        <f>VLOOKUP(F2834,Table!$A$2:$C$121,3,0)</f>
        <v>3</v>
      </c>
      <c r="J2834" s="17" t="s">
        <v>11634</v>
      </c>
      <c r="K2834" s="25" t="str">
        <f>LEFT(J2834,MIN(FIND({0,1,2,3,4,5,6,7,8,9},ASC(J2834)&amp;1234567890))-1)</f>
        <v>B</v>
      </c>
      <c r="L2834" s="25">
        <f t="shared" si="89"/>
        <v>20</v>
      </c>
      <c r="M2834" s="25">
        <f>VLOOKUP(K2834,Table!$A$2:$C$121,2,0)</f>
        <v>13</v>
      </c>
      <c r="N2834" s="26">
        <f>VLOOKUP(K2834,Table!$A$2:$C$121,3,0)</f>
        <v>2</v>
      </c>
      <c r="O2834" s="13" t="str">
        <f>VLOOKUP(A2834,Table!$U$1:$V$230,2,0)</f>
        <v>Orthorhombic</v>
      </c>
      <c r="P2834" s="1"/>
    </row>
    <row r="2835" spans="1:16">
      <c r="A2835" s="12">
        <v>65</v>
      </c>
      <c r="B2835" s="12">
        <v>391060</v>
      </c>
      <c r="C2835" s="12" t="s">
        <v>3448</v>
      </c>
      <c r="D2835" s="12" t="s">
        <v>3456</v>
      </c>
      <c r="E2835" s="17" t="s">
        <v>11628</v>
      </c>
      <c r="F2835" s="25" t="str">
        <f>LEFT(E2835,MIN(FIND({0,1,2,3,4,5,6,7,8,9},ASC(E2835)&amp;1234567890))-1)</f>
        <v>Ba</v>
      </c>
      <c r="G2835" s="25">
        <f t="shared" si="88"/>
        <v>3</v>
      </c>
      <c r="H2835" s="25">
        <f>VLOOKUP(F2835,Table!$A$2:$C$121,2,0)</f>
        <v>2</v>
      </c>
      <c r="I2835" s="26">
        <f>VLOOKUP(F2835,Table!$A$2:$C$121,3,0)</f>
        <v>6</v>
      </c>
      <c r="J2835" s="17" t="s">
        <v>11370</v>
      </c>
      <c r="K2835" s="25" t="str">
        <f>LEFT(J2835,MIN(FIND({0,1,2,3,4,5,6,7,8,9},ASC(J2835)&amp;1234567890))-1)</f>
        <v>Ge</v>
      </c>
      <c r="L2835" s="25">
        <f t="shared" si="89"/>
        <v>4</v>
      </c>
      <c r="M2835" s="25">
        <f>VLOOKUP(K2835,Table!$A$2:$C$121,2,0)</f>
        <v>14</v>
      </c>
      <c r="N2835" s="26">
        <f>VLOOKUP(K2835,Table!$A$2:$C$121,3,0)</f>
        <v>4</v>
      </c>
      <c r="O2835" s="13" t="str">
        <f>VLOOKUP(A2835,Table!$U$1:$V$230,2,0)</f>
        <v>Orthorhombic</v>
      </c>
      <c r="P2835" s="1"/>
    </row>
    <row r="2836" spans="1:16">
      <c r="A2836" s="12">
        <v>65</v>
      </c>
      <c r="B2836" s="12">
        <v>42063</v>
      </c>
      <c r="C2836" s="12" t="s">
        <v>3448</v>
      </c>
      <c r="D2836" s="12" t="s">
        <v>3457</v>
      </c>
      <c r="E2836" s="17" t="s">
        <v>11354</v>
      </c>
      <c r="F2836" s="25" t="str">
        <f>LEFT(E2836,MIN(FIND({0,1,2,3,4,5,6,7,8,9},ASC(E2836)&amp;1234567890))-1)</f>
        <v>Li</v>
      </c>
      <c r="G2836" s="25">
        <f t="shared" si="88"/>
        <v>7</v>
      </c>
      <c r="H2836" s="25">
        <f>VLOOKUP(F2836,Table!$A$2:$C$121,2,0)</f>
        <v>1</v>
      </c>
      <c r="I2836" s="26">
        <f>VLOOKUP(F2836,Table!$A$2:$C$121,3,0)</f>
        <v>2</v>
      </c>
      <c r="J2836" s="17" t="s">
        <v>11461</v>
      </c>
      <c r="K2836" s="25" t="str">
        <f>LEFT(J2836,MIN(FIND({0,1,2,3,4,5,6,7,8,9},ASC(J2836)&amp;1234567890))-1)</f>
        <v>Ge</v>
      </c>
      <c r="L2836" s="25">
        <f t="shared" si="89"/>
        <v>2</v>
      </c>
      <c r="M2836" s="25">
        <f>VLOOKUP(K2836,Table!$A$2:$C$121,2,0)</f>
        <v>14</v>
      </c>
      <c r="N2836" s="26">
        <f>VLOOKUP(K2836,Table!$A$2:$C$121,3,0)</f>
        <v>4</v>
      </c>
      <c r="O2836" s="13" t="str">
        <f>VLOOKUP(A2836,Table!$U$1:$V$230,2,0)</f>
        <v>Orthorhombic</v>
      </c>
      <c r="P2836" s="1"/>
    </row>
    <row r="2837" spans="1:16">
      <c r="A2837" s="12">
        <v>65</v>
      </c>
      <c r="B2837" s="12">
        <v>76309</v>
      </c>
      <c r="C2837" s="12" t="s">
        <v>3448</v>
      </c>
      <c r="D2837" s="12" t="s">
        <v>3458</v>
      </c>
      <c r="E2837" s="17" t="s">
        <v>11333</v>
      </c>
      <c r="F2837" s="25" t="str">
        <f>LEFT(E2837,MIN(FIND({0,1,2,3,4,5,6,7,8,9},ASC(E2837)&amp;1234567890))-1)</f>
        <v>Dy</v>
      </c>
      <c r="G2837" s="25">
        <f t="shared" si="88"/>
        <v>1</v>
      </c>
      <c r="H2837" s="25">
        <f>VLOOKUP(F2837,Table!$A$2:$C$121,2,0)</f>
        <v>3</v>
      </c>
      <c r="I2837" s="26">
        <f>VLOOKUP(F2837,Table!$A$2:$C$121,3,0)</f>
        <v>6</v>
      </c>
      <c r="J2837" s="17" t="s">
        <v>12149</v>
      </c>
      <c r="K2837" s="25" t="str">
        <f>LEFT(J2837,MIN(FIND({0,1,2,3,4,5,6,7,8,9},ASC(J2837)&amp;1234567890))-1)</f>
        <v>Ge</v>
      </c>
      <c r="L2837" s="25">
        <f t="shared" si="89"/>
        <v>1.75</v>
      </c>
      <c r="M2837" s="25">
        <f>VLOOKUP(K2837,Table!$A$2:$C$121,2,0)</f>
        <v>14</v>
      </c>
      <c r="N2837" s="26">
        <f>VLOOKUP(K2837,Table!$A$2:$C$121,3,0)</f>
        <v>4</v>
      </c>
      <c r="O2837" s="13" t="str">
        <f>VLOOKUP(A2837,Table!$U$1:$V$230,2,0)</f>
        <v>Orthorhombic</v>
      </c>
      <c r="P2837" s="1"/>
    </row>
    <row r="2838" spans="1:16">
      <c r="A2838" s="12">
        <v>65</v>
      </c>
      <c r="B2838" s="12">
        <v>88076</v>
      </c>
      <c r="C2838" s="12" t="s">
        <v>3448</v>
      </c>
      <c r="D2838" s="12" t="s">
        <v>3459</v>
      </c>
      <c r="E2838" s="17" t="s">
        <v>11336</v>
      </c>
      <c r="F2838" s="25" t="str">
        <f>LEFT(E2838,MIN(FIND({0,1,2,3,4,5,6,7,8,9},ASC(E2838)&amp;1234567890))-1)</f>
        <v>Y</v>
      </c>
      <c r="G2838" s="25">
        <f t="shared" si="88"/>
        <v>1</v>
      </c>
      <c r="H2838" s="25">
        <f>VLOOKUP(F2838,Table!$A$2:$C$121,2,0)</f>
        <v>3</v>
      </c>
      <c r="I2838" s="26">
        <f>VLOOKUP(F2838,Table!$A$2:$C$121,3,0)</f>
        <v>5</v>
      </c>
      <c r="J2838" s="17" t="s">
        <v>12150</v>
      </c>
      <c r="K2838" s="25" t="str">
        <f>LEFT(J2838,MIN(FIND({0,1,2,3,4,5,6,7,8,9},ASC(J2838)&amp;1234567890))-1)</f>
        <v>Ge</v>
      </c>
      <c r="L2838" s="25">
        <f t="shared" si="89"/>
        <v>1.86</v>
      </c>
      <c r="M2838" s="25">
        <f>VLOOKUP(K2838,Table!$A$2:$C$121,2,0)</f>
        <v>14</v>
      </c>
      <c r="N2838" s="26">
        <f>VLOOKUP(K2838,Table!$A$2:$C$121,3,0)</f>
        <v>4</v>
      </c>
      <c r="O2838" s="13" t="str">
        <f>VLOOKUP(A2838,Table!$U$1:$V$230,2,0)</f>
        <v>Orthorhombic</v>
      </c>
      <c r="P2838" s="1"/>
    </row>
    <row r="2839" spans="1:16">
      <c r="A2839" s="12">
        <v>65</v>
      </c>
      <c r="B2839" s="12">
        <v>88169</v>
      </c>
      <c r="C2839" s="12" t="s">
        <v>3448</v>
      </c>
      <c r="D2839" s="12" t="s">
        <v>3460</v>
      </c>
      <c r="E2839" s="17" t="s">
        <v>11306</v>
      </c>
      <c r="F2839" s="25" t="str">
        <f>LEFT(E2839,MIN(FIND({0,1,2,3,4,5,6,7,8,9},ASC(E2839)&amp;1234567890))-1)</f>
        <v>Gd</v>
      </c>
      <c r="G2839" s="25">
        <f t="shared" si="88"/>
        <v>1</v>
      </c>
      <c r="H2839" s="25">
        <f>VLOOKUP(F2839,Table!$A$2:$C$121,2,0)</f>
        <v>3</v>
      </c>
      <c r="I2839" s="26">
        <f>VLOOKUP(F2839,Table!$A$2:$C$121,3,0)</f>
        <v>6</v>
      </c>
      <c r="J2839" s="17" t="s">
        <v>12151</v>
      </c>
      <c r="K2839" s="25" t="str">
        <f>LEFT(J2839,MIN(FIND({0,1,2,3,4,5,6,7,8,9},ASC(J2839)&amp;1234567890))-1)</f>
        <v>Ge</v>
      </c>
      <c r="L2839" s="25">
        <f t="shared" si="89"/>
        <v>2.6669999999999998</v>
      </c>
      <c r="M2839" s="25">
        <f>VLOOKUP(K2839,Table!$A$2:$C$121,2,0)</f>
        <v>14</v>
      </c>
      <c r="N2839" s="26">
        <f>VLOOKUP(K2839,Table!$A$2:$C$121,3,0)</f>
        <v>4</v>
      </c>
      <c r="O2839" s="13" t="str">
        <f>VLOOKUP(A2839,Table!$U$1:$V$230,2,0)</f>
        <v>Orthorhombic</v>
      </c>
      <c r="P2839" s="1"/>
    </row>
    <row r="2840" spans="1:16">
      <c r="A2840" s="12">
        <v>65</v>
      </c>
      <c r="B2840" s="12">
        <v>56724</v>
      </c>
      <c r="C2840" s="12" t="s">
        <v>3448</v>
      </c>
      <c r="D2840" s="12" t="s">
        <v>3461</v>
      </c>
      <c r="E2840" s="17" t="s">
        <v>399</v>
      </c>
      <c r="F2840" s="25" t="str">
        <f>LEFT(E2840,MIN(FIND({0,1,2,3,4,5,6,7,8,9},ASC(E2840)&amp;1234567890))-1)</f>
        <v>Ta</v>
      </c>
      <c r="G2840" s="25">
        <f t="shared" si="88"/>
        <v>6</v>
      </c>
      <c r="H2840" s="25">
        <f>VLOOKUP(F2840,Table!$A$2:$C$121,2,0)</f>
        <v>5</v>
      </c>
      <c r="I2840" s="26">
        <f>VLOOKUP(F2840,Table!$A$2:$C$121,3,0)</f>
        <v>6</v>
      </c>
      <c r="J2840" s="17" t="s">
        <v>371</v>
      </c>
      <c r="K2840" s="25" t="str">
        <f>LEFT(J2840,MIN(FIND({0,1,2,3,4,5,6,7,8,9},ASC(J2840)&amp;1234567890))-1)</f>
        <v>O</v>
      </c>
      <c r="L2840" s="25">
        <f t="shared" si="89"/>
        <v>1</v>
      </c>
      <c r="M2840" s="25">
        <f>VLOOKUP(K2840,Table!$A$2:$C$121,2,0)</f>
        <v>16</v>
      </c>
      <c r="N2840" s="26">
        <f>VLOOKUP(K2840,Table!$A$2:$C$121,3,0)</f>
        <v>2</v>
      </c>
      <c r="O2840" s="13" t="str">
        <f>VLOOKUP(A2840,Table!$U$1:$V$230,2,0)</f>
        <v>Orthorhombic</v>
      </c>
      <c r="P2840" s="1"/>
    </row>
    <row r="2841" spans="1:16">
      <c r="A2841" s="12">
        <v>65</v>
      </c>
      <c r="B2841" s="12">
        <v>56030</v>
      </c>
      <c r="C2841" s="12" t="s">
        <v>3448</v>
      </c>
      <c r="D2841" s="12" t="s">
        <v>3462</v>
      </c>
      <c r="E2841" s="17" t="s">
        <v>11313</v>
      </c>
      <c r="F2841" s="25" t="str">
        <f>LEFT(E2841,MIN(FIND({0,1,2,3,4,5,6,7,8,9},ASC(E2841)&amp;1234567890))-1)</f>
        <v>Tb</v>
      </c>
      <c r="G2841" s="25">
        <f t="shared" si="88"/>
        <v>1</v>
      </c>
      <c r="H2841" s="25">
        <f>VLOOKUP(F2841,Table!$A$2:$C$121,2,0)</f>
        <v>3</v>
      </c>
      <c r="I2841" s="26">
        <f>VLOOKUP(F2841,Table!$A$2:$C$121,3,0)</f>
        <v>6</v>
      </c>
      <c r="J2841" s="17" t="s">
        <v>11461</v>
      </c>
      <c r="K2841" s="25" t="str">
        <f>LEFT(J2841,MIN(FIND({0,1,2,3,4,5,6,7,8,9},ASC(J2841)&amp;1234567890))-1)</f>
        <v>Ge</v>
      </c>
      <c r="L2841" s="25">
        <f t="shared" si="89"/>
        <v>2</v>
      </c>
      <c r="M2841" s="25">
        <f>VLOOKUP(K2841,Table!$A$2:$C$121,2,0)</f>
        <v>14</v>
      </c>
      <c r="N2841" s="26">
        <f>VLOOKUP(K2841,Table!$A$2:$C$121,3,0)</f>
        <v>4</v>
      </c>
      <c r="O2841" s="13" t="str">
        <f>VLOOKUP(A2841,Table!$U$1:$V$230,2,0)</f>
        <v>Orthorhombic</v>
      </c>
      <c r="P2841" s="1"/>
    </row>
    <row r="2842" spans="1:16">
      <c r="A2842" s="12">
        <v>65</v>
      </c>
      <c r="B2842" s="12">
        <v>56046</v>
      </c>
      <c r="C2842" s="12" t="s">
        <v>3448</v>
      </c>
      <c r="D2842" s="12" t="s">
        <v>3110</v>
      </c>
      <c r="E2842" s="17" t="s">
        <v>11363</v>
      </c>
      <c r="F2842" s="25" t="str">
        <f>LEFT(E2842,MIN(FIND({0,1,2,3,4,5,6,7,8,9},ASC(E2842)&amp;1234567890))-1)</f>
        <v>Th</v>
      </c>
      <c r="G2842" s="25">
        <f t="shared" si="88"/>
        <v>1</v>
      </c>
      <c r="H2842" s="25">
        <f>VLOOKUP(F2842,Table!$A$2:$C$121,2,0)</f>
        <v>3</v>
      </c>
      <c r="I2842" s="26">
        <f>VLOOKUP(F2842,Table!$A$2:$C$121,3,0)</f>
        <v>7</v>
      </c>
      <c r="J2842" s="17" t="s">
        <v>11461</v>
      </c>
      <c r="K2842" s="25" t="str">
        <f>LEFT(J2842,MIN(FIND({0,1,2,3,4,5,6,7,8,9},ASC(J2842)&amp;1234567890))-1)</f>
        <v>Ge</v>
      </c>
      <c r="L2842" s="25">
        <f t="shared" si="89"/>
        <v>2</v>
      </c>
      <c r="M2842" s="25">
        <f>VLOOKUP(K2842,Table!$A$2:$C$121,2,0)</f>
        <v>14</v>
      </c>
      <c r="N2842" s="26">
        <f>VLOOKUP(K2842,Table!$A$2:$C$121,3,0)</f>
        <v>4</v>
      </c>
      <c r="O2842" s="13" t="str">
        <f>VLOOKUP(A2842,Table!$U$1:$V$230,2,0)</f>
        <v>Orthorhombic</v>
      </c>
      <c r="P2842" s="1"/>
    </row>
    <row r="2843" spans="1:16">
      <c r="A2843" s="12">
        <v>65</v>
      </c>
      <c r="B2843" s="12">
        <v>58041</v>
      </c>
      <c r="C2843" s="12" t="s">
        <v>3448</v>
      </c>
      <c r="D2843" s="12" t="s">
        <v>3463</v>
      </c>
      <c r="E2843" s="17" t="s">
        <v>445</v>
      </c>
      <c r="F2843" s="25" t="str">
        <f>LEFT(E2843,MIN(FIND({0,1,2,3,4,5,6,7,8,9},ASC(E2843)&amp;1234567890))-1)</f>
        <v>Al</v>
      </c>
      <c r="G2843" s="25">
        <f t="shared" si="88"/>
        <v>3</v>
      </c>
      <c r="H2843" s="25">
        <f>VLOOKUP(F2843,Table!$A$2:$C$121,2,0)</f>
        <v>13</v>
      </c>
      <c r="I2843" s="26">
        <f>VLOOKUP(F2843,Table!$A$2:$C$121,3,0)</f>
        <v>3</v>
      </c>
      <c r="J2843" s="17" t="s">
        <v>592</v>
      </c>
      <c r="K2843" s="25" t="str">
        <f>LEFT(J2843,MIN(FIND({0,1,2,3,4,5,6,7,8,9},ASC(J2843)&amp;1234567890))-1)</f>
        <v>Ni</v>
      </c>
      <c r="L2843" s="25">
        <f t="shared" si="89"/>
        <v>5</v>
      </c>
      <c r="M2843" s="25">
        <f>VLOOKUP(K2843,Table!$A$2:$C$121,2,0)</f>
        <v>10</v>
      </c>
      <c r="N2843" s="26">
        <f>VLOOKUP(K2843,Table!$A$2:$C$121,3,0)</f>
        <v>4</v>
      </c>
      <c r="O2843" s="13" t="str">
        <f>VLOOKUP(A2843,Table!$U$1:$V$230,2,0)</f>
        <v>Orthorhombic</v>
      </c>
      <c r="P2843" s="1"/>
    </row>
    <row r="2844" spans="1:16">
      <c r="A2844" s="12">
        <v>65</v>
      </c>
      <c r="B2844" s="12">
        <v>103838</v>
      </c>
      <c r="C2844" s="12" t="s">
        <v>3448</v>
      </c>
      <c r="D2844" s="12" t="s">
        <v>3464</v>
      </c>
      <c r="E2844" s="17" t="s">
        <v>11977</v>
      </c>
      <c r="F2844" s="25" t="str">
        <f>LEFT(E2844,MIN(FIND({0,1,2,3,4,5,6,7,8,9},ASC(E2844)&amp;1234567890))-1)</f>
        <v>Ga</v>
      </c>
      <c r="G2844" s="25">
        <f t="shared" si="88"/>
        <v>13</v>
      </c>
      <c r="H2844" s="25">
        <f>VLOOKUP(F2844,Table!$A$2:$C$121,2,0)</f>
        <v>13</v>
      </c>
      <c r="I2844" s="26">
        <f>VLOOKUP(F2844,Table!$A$2:$C$121,3,0)</f>
        <v>4</v>
      </c>
      <c r="J2844" s="17" t="s">
        <v>11941</v>
      </c>
      <c r="K2844" s="25" t="str">
        <f>LEFT(J2844,MIN(FIND({0,1,2,3,4,5,6,7,8,9},ASC(J2844)&amp;1234567890))-1)</f>
        <v>Nb</v>
      </c>
      <c r="L2844" s="25">
        <f t="shared" si="89"/>
        <v>5</v>
      </c>
      <c r="M2844" s="25">
        <f>VLOOKUP(K2844,Table!$A$2:$C$121,2,0)</f>
        <v>5</v>
      </c>
      <c r="N2844" s="26">
        <f>VLOOKUP(K2844,Table!$A$2:$C$121,3,0)</f>
        <v>5</v>
      </c>
      <c r="O2844" s="13" t="str">
        <f>VLOOKUP(A2844,Table!$U$1:$V$230,2,0)</f>
        <v>Orthorhombic</v>
      </c>
      <c r="P2844" s="1"/>
    </row>
    <row r="2845" spans="1:16">
      <c r="A2845" s="12">
        <v>65</v>
      </c>
      <c r="B2845" s="12">
        <v>103861</v>
      </c>
      <c r="C2845" s="12" t="s">
        <v>3448</v>
      </c>
      <c r="D2845" s="12" t="s">
        <v>3465</v>
      </c>
      <c r="E2845" s="17" t="s">
        <v>11560</v>
      </c>
      <c r="F2845" s="25" t="str">
        <f>LEFT(E2845,MIN(FIND({0,1,2,3,4,5,6,7,8,9},ASC(E2845)&amp;1234567890))-1)</f>
        <v>Ga</v>
      </c>
      <c r="G2845" s="25">
        <f t="shared" si="88"/>
        <v>3</v>
      </c>
      <c r="H2845" s="25">
        <f>VLOOKUP(F2845,Table!$A$2:$C$121,2,0)</f>
        <v>13</v>
      </c>
      <c r="I2845" s="26">
        <f>VLOOKUP(F2845,Table!$A$2:$C$121,3,0)</f>
        <v>4</v>
      </c>
      <c r="J2845" s="17" t="s">
        <v>592</v>
      </c>
      <c r="K2845" s="25" t="str">
        <f>LEFT(J2845,MIN(FIND({0,1,2,3,4,5,6,7,8,9},ASC(J2845)&amp;1234567890))-1)</f>
        <v>Ni</v>
      </c>
      <c r="L2845" s="25">
        <f t="shared" si="89"/>
        <v>5</v>
      </c>
      <c r="M2845" s="25">
        <f>VLOOKUP(K2845,Table!$A$2:$C$121,2,0)</f>
        <v>10</v>
      </c>
      <c r="N2845" s="26">
        <f>VLOOKUP(K2845,Table!$A$2:$C$121,3,0)</f>
        <v>4</v>
      </c>
      <c r="O2845" s="13" t="str">
        <f>VLOOKUP(A2845,Table!$U$1:$V$230,2,0)</f>
        <v>Orthorhombic</v>
      </c>
      <c r="P2845" s="1"/>
    </row>
    <row r="2846" spans="1:16">
      <c r="A2846" s="12">
        <v>65</v>
      </c>
      <c r="B2846" s="12">
        <v>103927</v>
      </c>
      <c r="C2846" s="12" t="s">
        <v>3448</v>
      </c>
      <c r="D2846" s="12" t="s">
        <v>3466</v>
      </c>
      <c r="E2846" s="17" t="s">
        <v>11560</v>
      </c>
      <c r="F2846" s="25" t="str">
        <f>LEFT(E2846,MIN(FIND({0,1,2,3,4,5,6,7,8,9},ASC(E2846)&amp;1234567890))-1)</f>
        <v>Ga</v>
      </c>
      <c r="G2846" s="25">
        <f t="shared" si="88"/>
        <v>3</v>
      </c>
      <c r="H2846" s="25">
        <f>VLOOKUP(F2846,Table!$A$2:$C$121,2,0)</f>
        <v>13</v>
      </c>
      <c r="I2846" s="26">
        <f>VLOOKUP(F2846,Table!$A$2:$C$121,3,0)</f>
        <v>4</v>
      </c>
      <c r="J2846" s="17" t="s">
        <v>11684</v>
      </c>
      <c r="K2846" s="25" t="str">
        <f>LEFT(J2846,MIN(FIND({0,1,2,3,4,5,6,7,8,9},ASC(J2846)&amp;1234567890))-1)</f>
        <v>Pt</v>
      </c>
      <c r="L2846" s="25">
        <f t="shared" si="89"/>
        <v>5</v>
      </c>
      <c r="M2846" s="25">
        <f>VLOOKUP(K2846,Table!$A$2:$C$121,2,0)</f>
        <v>10</v>
      </c>
      <c r="N2846" s="26">
        <f>VLOOKUP(K2846,Table!$A$2:$C$121,3,0)</f>
        <v>6</v>
      </c>
      <c r="O2846" s="13" t="str">
        <f>VLOOKUP(A2846,Table!$U$1:$V$230,2,0)</f>
        <v>Orthorhombic</v>
      </c>
      <c r="P2846" s="1"/>
    </row>
    <row r="2847" spans="1:16">
      <c r="A2847" s="12">
        <v>65</v>
      </c>
      <c r="B2847" s="12">
        <v>103956</v>
      </c>
      <c r="C2847" s="12" t="s">
        <v>3448</v>
      </c>
      <c r="D2847" s="12" t="s">
        <v>3467</v>
      </c>
      <c r="E2847" s="17" t="s">
        <v>11409</v>
      </c>
      <c r="F2847" s="25" t="str">
        <f>LEFT(E2847,MIN(FIND({0,1,2,3,4,5,6,7,8,9},ASC(E2847)&amp;1234567890))-1)</f>
        <v>Ga</v>
      </c>
      <c r="G2847" s="25">
        <f t="shared" si="88"/>
        <v>2</v>
      </c>
      <c r="H2847" s="25">
        <f>VLOOKUP(F2847,Table!$A$2:$C$121,2,0)</f>
        <v>13</v>
      </c>
      <c r="I2847" s="26">
        <f>VLOOKUP(F2847,Table!$A$2:$C$121,3,0)</f>
        <v>4</v>
      </c>
      <c r="J2847" s="17" t="s">
        <v>11874</v>
      </c>
      <c r="K2847" s="25" t="str">
        <f>LEFT(J2847,MIN(FIND({0,1,2,3,4,5,6,7,8,9},ASC(J2847)&amp;1234567890))-1)</f>
        <v>Sc</v>
      </c>
      <c r="L2847" s="25">
        <f t="shared" si="89"/>
        <v>1</v>
      </c>
      <c r="M2847" s="25">
        <f>VLOOKUP(K2847,Table!$A$2:$C$121,2,0)</f>
        <v>3</v>
      </c>
      <c r="N2847" s="26">
        <f>VLOOKUP(K2847,Table!$A$2:$C$121,3,0)</f>
        <v>4</v>
      </c>
      <c r="O2847" s="13" t="str">
        <f>VLOOKUP(A2847,Table!$U$1:$V$230,2,0)</f>
        <v>Orthorhombic</v>
      </c>
      <c r="P2847" s="1"/>
    </row>
    <row r="2848" spans="1:16">
      <c r="A2848" s="12">
        <v>65</v>
      </c>
      <c r="B2848" s="12">
        <v>104041</v>
      </c>
      <c r="C2848" s="12" t="s">
        <v>3448</v>
      </c>
      <c r="D2848" s="12" t="s">
        <v>3468</v>
      </c>
      <c r="E2848" s="17" t="s">
        <v>11409</v>
      </c>
      <c r="F2848" s="25" t="str">
        <f>LEFT(E2848,MIN(FIND({0,1,2,3,4,5,6,7,8,9},ASC(E2848)&amp;1234567890))-1)</f>
        <v>Ga</v>
      </c>
      <c r="G2848" s="25">
        <f t="shared" si="88"/>
        <v>2</v>
      </c>
      <c r="H2848" s="25">
        <f>VLOOKUP(F2848,Table!$A$2:$C$121,2,0)</f>
        <v>13</v>
      </c>
      <c r="I2848" s="26">
        <f>VLOOKUP(F2848,Table!$A$2:$C$121,3,0)</f>
        <v>4</v>
      </c>
      <c r="J2848" s="17" t="s">
        <v>377</v>
      </c>
      <c r="K2848" s="25" t="str">
        <f>LEFT(J2848,MIN(FIND({0,1,2,3,4,5,6,7,8,9},ASC(J2848)&amp;1234567890))-1)</f>
        <v>Zr</v>
      </c>
      <c r="L2848" s="25">
        <f t="shared" si="89"/>
        <v>1</v>
      </c>
      <c r="M2848" s="25">
        <f>VLOOKUP(K2848,Table!$A$2:$C$121,2,0)</f>
        <v>4</v>
      </c>
      <c r="N2848" s="26">
        <f>VLOOKUP(K2848,Table!$A$2:$C$121,3,0)</f>
        <v>5</v>
      </c>
      <c r="O2848" s="13" t="str">
        <f>VLOOKUP(A2848,Table!$U$1:$V$230,2,0)</f>
        <v>Orthorhombic</v>
      </c>
      <c r="P2848" s="1"/>
    </row>
    <row r="2849" spans="1:16">
      <c r="A2849" s="12">
        <v>65</v>
      </c>
      <c r="B2849" s="12">
        <v>104134</v>
      </c>
      <c r="C2849" s="12" t="s">
        <v>3448</v>
      </c>
      <c r="D2849" s="12" t="s">
        <v>3469</v>
      </c>
      <c r="E2849" s="17" t="s">
        <v>11589</v>
      </c>
      <c r="F2849" s="25" t="str">
        <f>LEFT(E2849,MIN(FIND({0,1,2,3,4,5,6,7,8,9},ASC(E2849)&amp;1234567890))-1)</f>
        <v>Gd</v>
      </c>
      <c r="G2849" s="25">
        <f t="shared" si="88"/>
        <v>3</v>
      </c>
      <c r="H2849" s="25">
        <f>VLOOKUP(F2849,Table!$A$2:$C$121,2,0)</f>
        <v>3</v>
      </c>
      <c r="I2849" s="26">
        <f>VLOOKUP(F2849,Table!$A$2:$C$121,3,0)</f>
        <v>6</v>
      </c>
      <c r="J2849" s="17" t="s">
        <v>11565</v>
      </c>
      <c r="K2849" s="25" t="str">
        <f>LEFT(J2849,MIN(FIND({0,1,2,3,4,5,6,7,8,9},ASC(J2849)&amp;1234567890))-1)</f>
        <v>Sn</v>
      </c>
      <c r="L2849" s="25">
        <f t="shared" si="89"/>
        <v>7</v>
      </c>
      <c r="M2849" s="25">
        <f>VLOOKUP(K2849,Table!$A$2:$C$121,2,0)</f>
        <v>14</v>
      </c>
      <c r="N2849" s="26">
        <f>VLOOKUP(K2849,Table!$A$2:$C$121,3,0)</f>
        <v>5</v>
      </c>
      <c r="O2849" s="13" t="str">
        <f>VLOOKUP(A2849,Table!$U$1:$V$230,2,0)</f>
        <v>Orthorhombic</v>
      </c>
      <c r="P2849" s="1"/>
    </row>
    <row r="2850" spans="1:16">
      <c r="A2850" s="12">
        <v>65</v>
      </c>
      <c r="B2850" s="12">
        <v>104590</v>
      </c>
      <c r="C2850" s="12" t="s">
        <v>3448</v>
      </c>
      <c r="D2850" s="12" t="s">
        <v>3470</v>
      </c>
      <c r="E2850" s="17" t="s">
        <v>72</v>
      </c>
      <c r="F2850" s="25" t="str">
        <f>LEFT(E2850,MIN(FIND({0,1,2,3,4,5,6,7,8,9},ASC(E2850)&amp;1234567890))-1)</f>
        <v>Ir</v>
      </c>
      <c r="G2850" s="25">
        <f t="shared" si="88"/>
        <v>1</v>
      </c>
      <c r="H2850" s="25">
        <f>VLOOKUP(F2850,Table!$A$2:$C$121,2,0)</f>
        <v>9</v>
      </c>
      <c r="I2850" s="26">
        <f>VLOOKUP(F2850,Table!$A$2:$C$121,3,0)</f>
        <v>6</v>
      </c>
      <c r="J2850" s="17" t="s">
        <v>334</v>
      </c>
      <c r="K2850" s="25" t="str">
        <f>LEFT(J2850,MIN(FIND({0,1,2,3,4,5,6,7,8,9},ASC(J2850)&amp;1234567890))-1)</f>
        <v>V</v>
      </c>
      <c r="L2850" s="25">
        <f t="shared" si="89"/>
        <v>1</v>
      </c>
      <c r="M2850" s="25">
        <f>VLOOKUP(K2850,Table!$A$2:$C$121,2,0)</f>
        <v>5</v>
      </c>
      <c r="N2850" s="26">
        <f>VLOOKUP(K2850,Table!$A$2:$C$121,3,0)</f>
        <v>4</v>
      </c>
      <c r="O2850" s="13" t="str">
        <f>VLOOKUP(A2850,Table!$U$1:$V$230,2,0)</f>
        <v>Orthorhombic</v>
      </c>
      <c r="P2850" s="1"/>
    </row>
    <row r="2851" spans="1:16">
      <c r="A2851" s="12">
        <v>65</v>
      </c>
      <c r="B2851" s="12">
        <v>104784</v>
      </c>
      <c r="C2851" s="12" t="s">
        <v>3448</v>
      </c>
      <c r="D2851" s="12" t="s">
        <v>3471</v>
      </c>
      <c r="E2851" s="17" t="s">
        <v>11354</v>
      </c>
      <c r="F2851" s="25" t="str">
        <f>LEFT(E2851,MIN(FIND({0,1,2,3,4,5,6,7,8,9},ASC(E2851)&amp;1234567890))-1)</f>
        <v>Li</v>
      </c>
      <c r="G2851" s="25">
        <f t="shared" si="88"/>
        <v>7</v>
      </c>
      <c r="H2851" s="25">
        <f>VLOOKUP(F2851,Table!$A$2:$C$121,2,0)</f>
        <v>1</v>
      </c>
      <c r="I2851" s="26">
        <f>VLOOKUP(F2851,Table!$A$2:$C$121,3,0)</f>
        <v>2</v>
      </c>
      <c r="J2851" s="17" t="s">
        <v>11550</v>
      </c>
      <c r="K2851" s="25" t="str">
        <f>LEFT(J2851,MIN(FIND({0,1,2,3,4,5,6,7,8,9},ASC(J2851)&amp;1234567890))-1)</f>
        <v>Sn</v>
      </c>
      <c r="L2851" s="25">
        <f t="shared" si="89"/>
        <v>2</v>
      </c>
      <c r="M2851" s="25">
        <f>VLOOKUP(K2851,Table!$A$2:$C$121,2,0)</f>
        <v>14</v>
      </c>
      <c r="N2851" s="26">
        <f>VLOOKUP(K2851,Table!$A$2:$C$121,3,0)</f>
        <v>5</v>
      </c>
      <c r="O2851" s="13" t="str">
        <f>VLOOKUP(A2851,Table!$U$1:$V$230,2,0)</f>
        <v>Orthorhombic</v>
      </c>
      <c r="P2851" s="1"/>
    </row>
    <row r="2852" spans="1:16">
      <c r="A2852" s="12">
        <v>65</v>
      </c>
      <c r="B2852" s="12">
        <v>104943</v>
      </c>
      <c r="C2852" s="12" t="s">
        <v>3448</v>
      </c>
      <c r="D2852" s="12" t="s">
        <v>3472</v>
      </c>
      <c r="E2852" s="17" t="s">
        <v>11426</v>
      </c>
      <c r="F2852" s="25" t="str">
        <f>LEFT(E2852,MIN(FIND({0,1,2,3,4,5,6,7,8,9},ASC(E2852)&amp;1234567890))-1)</f>
        <v>Mn</v>
      </c>
      <c r="G2852" s="25">
        <f t="shared" si="88"/>
        <v>3</v>
      </c>
      <c r="H2852" s="25">
        <f>VLOOKUP(F2852,Table!$A$2:$C$121,2,0)</f>
        <v>7</v>
      </c>
      <c r="I2852" s="26">
        <f>VLOOKUP(F2852,Table!$A$2:$C$121,3,0)</f>
        <v>4</v>
      </c>
      <c r="J2852" s="17" t="s">
        <v>591</v>
      </c>
      <c r="K2852" s="25" t="str">
        <f>LEFT(J2852,MIN(FIND({0,1,2,3,4,5,6,7,8,9},ASC(J2852)&amp;1234567890))-1)</f>
        <v>Pd</v>
      </c>
      <c r="L2852" s="25">
        <f t="shared" si="89"/>
        <v>5</v>
      </c>
      <c r="M2852" s="25">
        <f>VLOOKUP(K2852,Table!$A$2:$C$121,2,0)</f>
        <v>10</v>
      </c>
      <c r="N2852" s="26">
        <f>VLOOKUP(K2852,Table!$A$2:$C$121,3,0)</f>
        <v>5</v>
      </c>
      <c r="O2852" s="13" t="str">
        <f>VLOOKUP(A2852,Table!$U$1:$V$230,2,0)</f>
        <v>Orthorhombic</v>
      </c>
      <c r="P2852" s="1"/>
    </row>
    <row r="2853" spans="1:16">
      <c r="A2853" s="12">
        <v>65</v>
      </c>
      <c r="B2853" s="12">
        <v>105753</v>
      </c>
      <c r="C2853" s="12" t="s">
        <v>3448</v>
      </c>
      <c r="D2853" s="12" t="s">
        <v>3473</v>
      </c>
      <c r="E2853" s="17" t="s">
        <v>541</v>
      </c>
      <c r="F2853" s="25" t="str">
        <f>LEFT(E2853,MIN(FIND({0,1,2,3,4,5,6,7,8,9},ASC(E2853)&amp;1234567890))-1)</f>
        <v>Pd</v>
      </c>
      <c r="G2853" s="25">
        <f t="shared" si="88"/>
        <v>1</v>
      </c>
      <c r="H2853" s="25">
        <f>VLOOKUP(F2853,Table!$A$2:$C$121,2,0)</f>
        <v>10</v>
      </c>
      <c r="I2853" s="26">
        <f>VLOOKUP(F2853,Table!$A$2:$C$121,3,0)</f>
        <v>5</v>
      </c>
      <c r="J2853" s="17" t="s">
        <v>11366</v>
      </c>
      <c r="K2853" s="25" t="str">
        <f>LEFT(J2853,MIN(FIND({0,1,2,3,4,5,6,7,8,9},ASC(J2853)&amp;1234567890))-1)</f>
        <v>Zn</v>
      </c>
      <c r="L2853" s="25">
        <f t="shared" si="89"/>
        <v>2</v>
      </c>
      <c r="M2853" s="25">
        <f>VLOOKUP(K2853,Table!$A$2:$C$121,2,0)</f>
        <v>12</v>
      </c>
      <c r="N2853" s="26">
        <f>VLOOKUP(K2853,Table!$A$2:$C$121,3,0)</f>
        <v>4</v>
      </c>
      <c r="O2853" s="13" t="str">
        <f>VLOOKUP(A2853,Table!$U$1:$V$230,2,0)</f>
        <v>Orthorhombic</v>
      </c>
      <c r="P2853" s="1"/>
    </row>
    <row r="2854" spans="1:16">
      <c r="A2854" s="12">
        <v>65</v>
      </c>
      <c r="B2854" s="12">
        <v>106252</v>
      </c>
      <c r="C2854" s="12" t="s">
        <v>3448</v>
      </c>
      <c r="D2854" s="12" t="s">
        <v>3474</v>
      </c>
      <c r="E2854" s="17" t="s">
        <v>58</v>
      </c>
      <c r="F2854" s="25" t="str">
        <f>LEFT(E2854,MIN(FIND({0,1,2,3,4,5,6,7,8,9},ASC(E2854)&amp;1234567890))-1)</f>
        <v>Al</v>
      </c>
      <c r="G2854" s="25">
        <f t="shared" si="88"/>
        <v>2</v>
      </c>
      <c r="H2854" s="25">
        <f>VLOOKUP(F2854,Table!$A$2:$C$121,2,0)</f>
        <v>13</v>
      </c>
      <c r="I2854" s="26">
        <f>VLOOKUP(F2854,Table!$A$2:$C$121,3,0)</f>
        <v>3</v>
      </c>
      <c r="J2854" s="17" t="s">
        <v>50</v>
      </c>
      <c r="K2854" s="25" t="str">
        <f>LEFT(J2854,MIN(FIND({0,1,2,3,4,5,6,7,8,9},ASC(J2854)&amp;1234567890))-1)</f>
        <v>Ti</v>
      </c>
      <c r="L2854" s="25">
        <f t="shared" si="89"/>
        <v>1</v>
      </c>
      <c r="M2854" s="25">
        <f>VLOOKUP(K2854,Table!$A$2:$C$121,2,0)</f>
        <v>4</v>
      </c>
      <c r="N2854" s="26">
        <f>VLOOKUP(K2854,Table!$A$2:$C$121,3,0)</f>
        <v>4</v>
      </c>
      <c r="O2854" s="13" t="str">
        <f>VLOOKUP(A2854,Table!$U$1:$V$230,2,0)</f>
        <v>Orthorhombic</v>
      </c>
      <c r="P2854" s="1"/>
    </row>
    <row r="2855" spans="1:16">
      <c r="A2855" s="12">
        <v>65</v>
      </c>
      <c r="B2855" s="12">
        <v>106290</v>
      </c>
      <c r="C2855" s="12" t="s">
        <v>3448</v>
      </c>
      <c r="D2855" s="12" t="s">
        <v>3475</v>
      </c>
      <c r="E2855" s="17" t="s">
        <v>12152</v>
      </c>
      <c r="F2855" s="25" t="str">
        <f>LEFT(E2855,MIN(FIND({0,1,2,3,4,5,6,7,8,9},ASC(E2855)&amp;1234567890))-1)</f>
        <v>Au</v>
      </c>
      <c r="G2855" s="25">
        <f t="shared" si="88"/>
        <v>7</v>
      </c>
      <c r="H2855" s="25">
        <f>VLOOKUP(F2855,Table!$A$2:$C$121,2,0)</f>
        <v>11</v>
      </c>
      <c r="I2855" s="26">
        <f>VLOOKUP(F2855,Table!$A$2:$C$121,3,0)</f>
        <v>6</v>
      </c>
      <c r="J2855" s="17" t="s">
        <v>11690</v>
      </c>
      <c r="K2855" s="25" t="str">
        <f>LEFT(J2855,MIN(FIND({0,1,2,3,4,5,6,7,8,9},ASC(J2855)&amp;1234567890))-1)</f>
        <v>Rb</v>
      </c>
      <c r="L2855" s="25">
        <f t="shared" si="89"/>
        <v>3</v>
      </c>
      <c r="M2855" s="25">
        <f>VLOOKUP(K2855,Table!$A$2:$C$121,2,0)</f>
        <v>1</v>
      </c>
      <c r="N2855" s="26">
        <f>VLOOKUP(K2855,Table!$A$2:$C$121,3,0)</f>
        <v>5</v>
      </c>
      <c r="O2855" s="13" t="str">
        <f>VLOOKUP(A2855,Table!$U$1:$V$230,2,0)</f>
        <v>Orthorhombic</v>
      </c>
      <c r="P2855" s="1"/>
    </row>
    <row r="2856" spans="1:16">
      <c r="A2856" s="12">
        <v>65</v>
      </c>
      <c r="B2856" s="12">
        <v>602863</v>
      </c>
      <c r="C2856" s="12" t="s">
        <v>3448</v>
      </c>
      <c r="D2856" s="12" t="s">
        <v>3476</v>
      </c>
      <c r="E2856" s="17" t="s">
        <v>11385</v>
      </c>
      <c r="F2856" s="25" t="str">
        <f>LEFT(E2856,MIN(FIND({0,1,2,3,4,5,6,7,8,9},ASC(E2856)&amp;1234567890))-1)</f>
        <v>Dy</v>
      </c>
      <c r="G2856" s="25">
        <f t="shared" si="88"/>
        <v>3</v>
      </c>
      <c r="H2856" s="25">
        <f>VLOOKUP(F2856,Table!$A$2:$C$121,2,0)</f>
        <v>3</v>
      </c>
      <c r="I2856" s="26">
        <f>VLOOKUP(F2856,Table!$A$2:$C$121,3,0)</f>
        <v>6</v>
      </c>
      <c r="J2856" s="17" t="s">
        <v>11565</v>
      </c>
      <c r="K2856" s="25" t="str">
        <f>LEFT(J2856,MIN(FIND({0,1,2,3,4,5,6,7,8,9},ASC(J2856)&amp;1234567890))-1)</f>
        <v>Sn</v>
      </c>
      <c r="L2856" s="25">
        <f t="shared" si="89"/>
        <v>7</v>
      </c>
      <c r="M2856" s="25">
        <f>VLOOKUP(K2856,Table!$A$2:$C$121,2,0)</f>
        <v>14</v>
      </c>
      <c r="N2856" s="26">
        <f>VLOOKUP(K2856,Table!$A$2:$C$121,3,0)</f>
        <v>5</v>
      </c>
      <c r="O2856" s="13" t="str">
        <f>VLOOKUP(A2856,Table!$U$1:$V$230,2,0)</f>
        <v>Orthorhombic</v>
      </c>
      <c r="P2856" s="1"/>
    </row>
    <row r="2857" spans="1:16">
      <c r="A2857" s="12">
        <v>65</v>
      </c>
      <c r="B2857" s="12">
        <v>602881</v>
      </c>
      <c r="C2857" s="12" t="s">
        <v>3448</v>
      </c>
      <c r="D2857" s="12" t="s">
        <v>3477</v>
      </c>
      <c r="E2857" s="17" t="s">
        <v>11576</v>
      </c>
      <c r="F2857" s="25" t="str">
        <f>LEFT(E2857,MIN(FIND({0,1,2,3,4,5,6,7,8,9},ASC(E2857)&amp;1234567890))-1)</f>
        <v>Nd</v>
      </c>
      <c r="G2857" s="25">
        <f t="shared" si="88"/>
        <v>3</v>
      </c>
      <c r="H2857" s="25">
        <f>VLOOKUP(F2857,Table!$A$2:$C$121,2,0)</f>
        <v>3</v>
      </c>
      <c r="I2857" s="26">
        <f>VLOOKUP(F2857,Table!$A$2:$C$121,3,0)</f>
        <v>6</v>
      </c>
      <c r="J2857" s="17" t="s">
        <v>11565</v>
      </c>
      <c r="K2857" s="25" t="str">
        <f>LEFT(J2857,MIN(FIND({0,1,2,3,4,5,6,7,8,9},ASC(J2857)&amp;1234567890))-1)</f>
        <v>Sn</v>
      </c>
      <c r="L2857" s="25">
        <f t="shared" si="89"/>
        <v>7</v>
      </c>
      <c r="M2857" s="25">
        <f>VLOOKUP(K2857,Table!$A$2:$C$121,2,0)</f>
        <v>14</v>
      </c>
      <c r="N2857" s="26">
        <f>VLOOKUP(K2857,Table!$A$2:$C$121,3,0)</f>
        <v>5</v>
      </c>
      <c r="O2857" s="13" t="str">
        <f>VLOOKUP(A2857,Table!$U$1:$V$230,2,0)</f>
        <v>Orthorhombic</v>
      </c>
      <c r="P2857" s="1"/>
    </row>
    <row r="2858" spans="1:16">
      <c r="A2858" s="12">
        <v>65</v>
      </c>
      <c r="B2858" s="12">
        <v>608803</v>
      </c>
      <c r="C2858" s="12" t="s">
        <v>3448</v>
      </c>
      <c r="D2858" s="12" t="s">
        <v>3478</v>
      </c>
      <c r="E2858" s="17" t="s">
        <v>592</v>
      </c>
      <c r="F2858" s="25" t="str">
        <f>LEFT(E2858,MIN(FIND({0,1,2,3,4,5,6,7,8,9},ASC(E2858)&amp;1234567890))-1)</f>
        <v>Ni</v>
      </c>
      <c r="G2858" s="25">
        <f t="shared" si="88"/>
        <v>5</v>
      </c>
      <c r="H2858" s="25">
        <f>VLOOKUP(F2858,Table!$A$2:$C$121,2,0)</f>
        <v>10</v>
      </c>
      <c r="I2858" s="26">
        <f>VLOOKUP(F2858,Table!$A$2:$C$121,3,0)</f>
        <v>4</v>
      </c>
      <c r="J2858" s="17" t="s">
        <v>445</v>
      </c>
      <c r="K2858" s="25" t="str">
        <f>LEFT(J2858,MIN(FIND({0,1,2,3,4,5,6,7,8,9},ASC(J2858)&amp;1234567890))-1)</f>
        <v>Al</v>
      </c>
      <c r="L2858" s="25">
        <f t="shared" si="89"/>
        <v>3</v>
      </c>
      <c r="M2858" s="25">
        <f>VLOOKUP(K2858,Table!$A$2:$C$121,2,0)</f>
        <v>13</v>
      </c>
      <c r="N2858" s="26">
        <f>VLOOKUP(K2858,Table!$A$2:$C$121,3,0)</f>
        <v>3</v>
      </c>
      <c r="O2858" s="13" t="str">
        <f>VLOOKUP(A2858,Table!$U$1:$V$230,2,0)</f>
        <v>Orthorhombic</v>
      </c>
      <c r="P2858" s="1"/>
    </row>
    <row r="2859" spans="1:16">
      <c r="A2859" s="12">
        <v>65</v>
      </c>
      <c r="B2859" s="12">
        <v>634860</v>
      </c>
      <c r="C2859" s="12" t="s">
        <v>3448</v>
      </c>
      <c r="D2859" s="12" t="s">
        <v>3479</v>
      </c>
      <c r="E2859" s="17" t="s">
        <v>592</v>
      </c>
      <c r="F2859" s="25" t="str">
        <f>LEFT(E2859,MIN(FIND({0,1,2,3,4,5,6,7,8,9},ASC(E2859)&amp;1234567890))-1)</f>
        <v>Ni</v>
      </c>
      <c r="G2859" s="25">
        <f t="shared" si="88"/>
        <v>5</v>
      </c>
      <c r="H2859" s="25">
        <f>VLOOKUP(F2859,Table!$A$2:$C$121,2,0)</f>
        <v>10</v>
      </c>
      <c r="I2859" s="26">
        <f>VLOOKUP(F2859,Table!$A$2:$C$121,3,0)</f>
        <v>4</v>
      </c>
      <c r="J2859" s="17" t="s">
        <v>11560</v>
      </c>
      <c r="K2859" s="25" t="str">
        <f>LEFT(J2859,MIN(FIND({0,1,2,3,4,5,6,7,8,9},ASC(J2859)&amp;1234567890))-1)</f>
        <v>Ga</v>
      </c>
      <c r="L2859" s="25">
        <f t="shared" si="89"/>
        <v>3</v>
      </c>
      <c r="M2859" s="25">
        <f>VLOOKUP(K2859,Table!$A$2:$C$121,2,0)</f>
        <v>13</v>
      </c>
      <c r="N2859" s="26">
        <f>VLOOKUP(K2859,Table!$A$2:$C$121,3,0)</f>
        <v>4</v>
      </c>
      <c r="O2859" s="13" t="str">
        <f>VLOOKUP(A2859,Table!$U$1:$V$230,2,0)</f>
        <v>Orthorhombic</v>
      </c>
      <c r="P2859" s="1"/>
    </row>
    <row r="2860" spans="1:16">
      <c r="A2860" s="12">
        <v>65</v>
      </c>
      <c r="B2860" s="12">
        <v>635342</v>
      </c>
      <c r="C2860" s="12" t="s">
        <v>3448</v>
      </c>
      <c r="D2860" s="12" t="s">
        <v>3480</v>
      </c>
      <c r="E2860" s="17" t="s">
        <v>11874</v>
      </c>
      <c r="F2860" s="25" t="str">
        <f>LEFT(E2860,MIN(FIND({0,1,2,3,4,5,6,7,8,9},ASC(E2860)&amp;1234567890))-1)</f>
        <v>Sc</v>
      </c>
      <c r="G2860" s="25">
        <f t="shared" si="88"/>
        <v>1</v>
      </c>
      <c r="H2860" s="25">
        <f>VLOOKUP(F2860,Table!$A$2:$C$121,2,0)</f>
        <v>3</v>
      </c>
      <c r="I2860" s="26">
        <f>VLOOKUP(F2860,Table!$A$2:$C$121,3,0)</f>
        <v>4</v>
      </c>
      <c r="J2860" s="17" t="s">
        <v>11409</v>
      </c>
      <c r="K2860" s="25" t="str">
        <f>LEFT(J2860,MIN(FIND({0,1,2,3,4,5,6,7,8,9},ASC(J2860)&amp;1234567890))-1)</f>
        <v>Ga</v>
      </c>
      <c r="L2860" s="25">
        <f t="shared" si="89"/>
        <v>2</v>
      </c>
      <c r="M2860" s="25">
        <f>VLOOKUP(K2860,Table!$A$2:$C$121,2,0)</f>
        <v>13</v>
      </c>
      <c r="N2860" s="26">
        <f>VLOOKUP(K2860,Table!$A$2:$C$121,3,0)</f>
        <v>4</v>
      </c>
      <c r="O2860" s="13" t="str">
        <f>VLOOKUP(A2860,Table!$U$1:$V$230,2,0)</f>
        <v>Orthorhombic</v>
      </c>
      <c r="P2860" s="1"/>
    </row>
    <row r="2861" spans="1:16">
      <c r="A2861" s="12">
        <v>65</v>
      </c>
      <c r="B2861" s="12">
        <v>640302</v>
      </c>
      <c r="C2861" s="12" t="s">
        <v>3448</v>
      </c>
      <c r="D2861" s="12" t="s">
        <v>3481</v>
      </c>
      <c r="E2861" s="17" t="s">
        <v>12153</v>
      </c>
      <c r="F2861" s="25" t="str">
        <f>LEFT(E2861,MIN(FIND({0,1,2,3,4,5,6,7,8,9},ASC(E2861)&amp;1234567890))-1)</f>
        <v>In</v>
      </c>
      <c r="G2861" s="25">
        <f t="shared" si="88"/>
        <v>2.67</v>
      </c>
      <c r="H2861" s="25">
        <f>VLOOKUP(F2861,Table!$A$2:$C$121,2,0)</f>
        <v>13</v>
      </c>
      <c r="I2861" s="26">
        <f>VLOOKUP(F2861,Table!$A$2:$C$121,3,0)</f>
        <v>5</v>
      </c>
      <c r="J2861" s="17" t="s">
        <v>12154</v>
      </c>
      <c r="K2861" s="25" t="str">
        <f>LEFT(J2861,MIN(FIND({0,1,2,3,4,5,6,7,8,9},ASC(J2861)&amp;1234567890))-1)</f>
        <v>Pt</v>
      </c>
      <c r="L2861" s="25">
        <f t="shared" si="89"/>
        <v>5.33</v>
      </c>
      <c r="M2861" s="25">
        <f>VLOOKUP(K2861,Table!$A$2:$C$121,2,0)</f>
        <v>10</v>
      </c>
      <c r="N2861" s="26">
        <f>VLOOKUP(K2861,Table!$A$2:$C$121,3,0)</f>
        <v>6</v>
      </c>
      <c r="O2861" s="13" t="str">
        <f>VLOOKUP(A2861,Table!$U$1:$V$230,2,0)</f>
        <v>Orthorhombic</v>
      </c>
      <c r="P2861" s="1"/>
    </row>
    <row r="2862" spans="1:16">
      <c r="A2862" s="12">
        <v>65</v>
      </c>
      <c r="B2862" s="12">
        <v>650512</v>
      </c>
      <c r="C2862" s="12" t="s">
        <v>3448</v>
      </c>
      <c r="D2862" s="12" t="s">
        <v>3482</v>
      </c>
      <c r="E2862" s="17" t="s">
        <v>11294</v>
      </c>
      <c r="F2862" s="25" t="str">
        <f>LEFT(E2862,MIN(FIND({0,1,2,3,4,5,6,7,8,9},ASC(E2862)&amp;1234567890))-1)</f>
        <v>Rh</v>
      </c>
      <c r="G2862" s="25">
        <f t="shared" si="88"/>
        <v>1</v>
      </c>
      <c r="H2862" s="25">
        <f>VLOOKUP(F2862,Table!$A$2:$C$121,2,0)</f>
        <v>9</v>
      </c>
      <c r="I2862" s="26">
        <f>VLOOKUP(F2862,Table!$A$2:$C$121,3,0)</f>
        <v>5</v>
      </c>
      <c r="J2862" s="17" t="s">
        <v>334</v>
      </c>
      <c r="K2862" s="25" t="str">
        <f>LEFT(J2862,MIN(FIND({0,1,2,3,4,5,6,7,8,9},ASC(J2862)&amp;1234567890))-1)</f>
        <v>V</v>
      </c>
      <c r="L2862" s="25">
        <f t="shared" si="89"/>
        <v>1</v>
      </c>
      <c r="M2862" s="25">
        <f>VLOOKUP(K2862,Table!$A$2:$C$121,2,0)</f>
        <v>5</v>
      </c>
      <c r="N2862" s="26">
        <f>VLOOKUP(K2862,Table!$A$2:$C$121,3,0)</f>
        <v>4</v>
      </c>
      <c r="O2862" s="13" t="str">
        <f>VLOOKUP(A2862,Table!$U$1:$V$230,2,0)</f>
        <v>Orthorhombic</v>
      </c>
      <c r="P2862" s="1"/>
    </row>
    <row r="2863" spans="1:16">
      <c r="A2863" s="12">
        <v>65</v>
      </c>
      <c r="B2863" s="12">
        <v>657383</v>
      </c>
      <c r="C2863" s="12" t="s">
        <v>3448</v>
      </c>
      <c r="D2863" s="12" t="s">
        <v>3483</v>
      </c>
      <c r="E2863" s="17" t="s">
        <v>46</v>
      </c>
      <c r="F2863" s="25" t="str">
        <f>LEFT(E2863,MIN(FIND({0,1,2,3,4,5,6,7,8,9},ASC(E2863)&amp;1234567890))-1)</f>
        <v>La</v>
      </c>
      <c r="G2863" s="25">
        <f t="shared" si="88"/>
        <v>1</v>
      </c>
      <c r="H2863" s="25">
        <f>VLOOKUP(F2863,Table!$A$2:$C$121,2,0)</f>
        <v>3</v>
      </c>
      <c r="I2863" s="26">
        <f>VLOOKUP(F2863,Table!$A$2:$C$121,3,0)</f>
        <v>6</v>
      </c>
      <c r="J2863" s="17" t="s">
        <v>11550</v>
      </c>
      <c r="K2863" s="25" t="str">
        <f>LEFT(J2863,MIN(FIND({0,1,2,3,4,5,6,7,8,9},ASC(J2863)&amp;1234567890))-1)</f>
        <v>Sn</v>
      </c>
      <c r="L2863" s="25">
        <f t="shared" si="89"/>
        <v>2</v>
      </c>
      <c r="M2863" s="25">
        <f>VLOOKUP(K2863,Table!$A$2:$C$121,2,0)</f>
        <v>14</v>
      </c>
      <c r="N2863" s="26">
        <f>VLOOKUP(K2863,Table!$A$2:$C$121,3,0)</f>
        <v>5</v>
      </c>
      <c r="O2863" s="13" t="str">
        <f>VLOOKUP(A2863,Table!$U$1:$V$230,2,0)</f>
        <v>Orthorhombic</v>
      </c>
      <c r="P2863" s="1"/>
    </row>
    <row r="2864" spans="1:16">
      <c r="A2864" s="12">
        <v>65</v>
      </c>
      <c r="B2864" s="12">
        <v>657389</v>
      </c>
      <c r="C2864" s="12" t="s">
        <v>3448</v>
      </c>
      <c r="D2864" s="12" t="s">
        <v>3484</v>
      </c>
      <c r="E2864" s="17" t="s">
        <v>11332</v>
      </c>
      <c r="F2864" s="25" t="str">
        <f>LEFT(E2864,MIN(FIND({0,1,2,3,4,5,6,7,8,9},ASC(E2864)&amp;1234567890))-1)</f>
        <v>Pr</v>
      </c>
      <c r="G2864" s="25">
        <f t="shared" si="88"/>
        <v>1</v>
      </c>
      <c r="H2864" s="25">
        <f>VLOOKUP(F2864,Table!$A$2:$C$121,2,0)</f>
        <v>3</v>
      </c>
      <c r="I2864" s="26">
        <f>VLOOKUP(F2864,Table!$A$2:$C$121,3,0)</f>
        <v>6</v>
      </c>
      <c r="J2864" s="17" t="s">
        <v>11550</v>
      </c>
      <c r="K2864" s="25" t="str">
        <f>LEFT(J2864,MIN(FIND({0,1,2,3,4,5,6,7,8,9},ASC(J2864)&amp;1234567890))-1)</f>
        <v>Sn</v>
      </c>
      <c r="L2864" s="25">
        <f t="shared" si="89"/>
        <v>2</v>
      </c>
      <c r="M2864" s="25">
        <f>VLOOKUP(K2864,Table!$A$2:$C$121,2,0)</f>
        <v>14</v>
      </c>
      <c r="N2864" s="26">
        <f>VLOOKUP(K2864,Table!$A$2:$C$121,3,0)</f>
        <v>5</v>
      </c>
      <c r="O2864" s="13" t="str">
        <f>VLOOKUP(A2864,Table!$U$1:$V$230,2,0)</f>
        <v>Orthorhombic</v>
      </c>
      <c r="P2864" s="1"/>
    </row>
    <row r="2865" spans="1:16">
      <c r="A2865" s="12">
        <v>65</v>
      </c>
      <c r="B2865" s="12">
        <v>657392</v>
      </c>
      <c r="C2865" s="12" t="s">
        <v>3448</v>
      </c>
      <c r="D2865" s="12" t="s">
        <v>3485</v>
      </c>
      <c r="E2865" s="17" t="s">
        <v>590</v>
      </c>
      <c r="F2865" s="25" t="str">
        <f>LEFT(E2865,MIN(FIND({0,1,2,3,4,5,6,7,8,9},ASC(E2865)&amp;1234567890))-1)</f>
        <v>Sm</v>
      </c>
      <c r="G2865" s="25">
        <f t="shared" si="88"/>
        <v>1</v>
      </c>
      <c r="H2865" s="25">
        <f>VLOOKUP(F2865,Table!$A$2:$C$121,2,0)</f>
        <v>3</v>
      </c>
      <c r="I2865" s="26">
        <f>VLOOKUP(F2865,Table!$A$2:$C$121,3,0)</f>
        <v>6</v>
      </c>
      <c r="J2865" s="17" t="s">
        <v>11550</v>
      </c>
      <c r="K2865" s="25" t="str">
        <f>LEFT(J2865,MIN(FIND({0,1,2,3,4,5,6,7,8,9},ASC(J2865)&amp;1234567890))-1)</f>
        <v>Sn</v>
      </c>
      <c r="L2865" s="25">
        <f t="shared" si="89"/>
        <v>2</v>
      </c>
      <c r="M2865" s="25">
        <f>VLOOKUP(K2865,Table!$A$2:$C$121,2,0)</f>
        <v>14</v>
      </c>
      <c r="N2865" s="26">
        <f>VLOOKUP(K2865,Table!$A$2:$C$121,3,0)</f>
        <v>5</v>
      </c>
      <c r="O2865" s="13" t="str">
        <f>VLOOKUP(A2865,Table!$U$1:$V$230,2,0)</f>
        <v>Orthorhombic</v>
      </c>
      <c r="P2865" s="1"/>
    </row>
    <row r="2866" spans="1:16">
      <c r="A2866" s="12">
        <v>65</v>
      </c>
      <c r="B2866" s="12">
        <v>59492</v>
      </c>
      <c r="C2866" s="12" t="s">
        <v>3448</v>
      </c>
      <c r="D2866" s="12" t="s">
        <v>3486</v>
      </c>
      <c r="E2866" s="17" t="s">
        <v>11286</v>
      </c>
      <c r="F2866" s="25" t="str">
        <f>LEFT(E2866,MIN(FIND({0,1,2,3,4,5,6,7,8,9},ASC(E2866)&amp;1234567890))-1)</f>
        <v>In</v>
      </c>
      <c r="G2866" s="25">
        <f t="shared" si="88"/>
        <v>1</v>
      </c>
      <c r="H2866" s="25">
        <f>VLOOKUP(F2866,Table!$A$2:$C$121,2,0)</f>
        <v>13</v>
      </c>
      <c r="I2866" s="26">
        <f>VLOOKUP(F2866,Table!$A$2:$C$121,3,0)</f>
        <v>5</v>
      </c>
      <c r="J2866" s="17" t="s">
        <v>12155</v>
      </c>
      <c r="K2866" s="25" t="str">
        <f>LEFT(J2866,MIN(FIND({0,1,2,3,4,5,6,7,8,9},ASC(J2866)&amp;1234567890))-1)</f>
        <v>Pt</v>
      </c>
      <c r="L2866" s="25">
        <f t="shared" si="89"/>
        <v>2.2000000000000002</v>
      </c>
      <c r="M2866" s="25">
        <f>VLOOKUP(K2866,Table!$A$2:$C$121,2,0)</f>
        <v>10</v>
      </c>
      <c r="N2866" s="26">
        <f>VLOOKUP(K2866,Table!$A$2:$C$121,3,0)</f>
        <v>6</v>
      </c>
      <c r="O2866" s="13" t="str">
        <f>VLOOKUP(A2866,Table!$U$1:$V$230,2,0)</f>
        <v>Orthorhombic</v>
      </c>
      <c r="P2866" s="1"/>
    </row>
    <row r="2867" spans="1:16">
      <c r="A2867" s="12">
        <v>65</v>
      </c>
      <c r="B2867" s="12">
        <v>174437</v>
      </c>
      <c r="C2867" s="12" t="s">
        <v>3448</v>
      </c>
      <c r="D2867" s="12" t="s">
        <v>3487</v>
      </c>
      <c r="E2867" s="17" t="s">
        <v>11545</v>
      </c>
      <c r="F2867" s="25" t="str">
        <f>LEFT(E2867,MIN(FIND({0,1,2,3,4,5,6,7,8,9},ASC(E2867)&amp;1234567890))-1)</f>
        <v>Tb</v>
      </c>
      <c r="G2867" s="25">
        <f t="shared" si="88"/>
        <v>3</v>
      </c>
      <c r="H2867" s="25">
        <f>VLOOKUP(F2867,Table!$A$2:$C$121,2,0)</f>
        <v>3</v>
      </c>
      <c r="I2867" s="26">
        <f>VLOOKUP(F2867,Table!$A$2:$C$121,3,0)</f>
        <v>6</v>
      </c>
      <c r="J2867" s="17" t="s">
        <v>11565</v>
      </c>
      <c r="K2867" s="25" t="str">
        <f>LEFT(J2867,MIN(FIND({0,1,2,3,4,5,6,7,8,9},ASC(J2867)&amp;1234567890))-1)</f>
        <v>Sn</v>
      </c>
      <c r="L2867" s="25">
        <f t="shared" si="89"/>
        <v>7</v>
      </c>
      <c r="M2867" s="25">
        <f>VLOOKUP(K2867,Table!$A$2:$C$121,2,0)</f>
        <v>14</v>
      </c>
      <c r="N2867" s="26">
        <f>VLOOKUP(K2867,Table!$A$2:$C$121,3,0)</f>
        <v>5</v>
      </c>
      <c r="O2867" s="13" t="str">
        <f>VLOOKUP(A2867,Table!$U$1:$V$230,2,0)</f>
        <v>Orthorhombic</v>
      </c>
      <c r="P2867" s="1"/>
    </row>
    <row r="2868" spans="1:16">
      <c r="A2868" s="12">
        <v>65</v>
      </c>
      <c r="B2868" s="12">
        <v>174438</v>
      </c>
      <c r="C2868" s="12" t="s">
        <v>3448</v>
      </c>
      <c r="D2868" s="12" t="s">
        <v>3488</v>
      </c>
      <c r="E2868" s="17" t="s">
        <v>11544</v>
      </c>
      <c r="F2868" s="25" t="str">
        <f>LEFT(E2868,MIN(FIND({0,1,2,3,4,5,6,7,8,9},ASC(E2868)&amp;1234567890))-1)</f>
        <v>Ho</v>
      </c>
      <c r="G2868" s="25">
        <f t="shared" si="88"/>
        <v>3</v>
      </c>
      <c r="H2868" s="25">
        <f>VLOOKUP(F2868,Table!$A$2:$C$121,2,0)</f>
        <v>3</v>
      </c>
      <c r="I2868" s="26">
        <f>VLOOKUP(F2868,Table!$A$2:$C$121,3,0)</f>
        <v>6</v>
      </c>
      <c r="J2868" s="17" t="s">
        <v>11565</v>
      </c>
      <c r="K2868" s="25" t="str">
        <f>LEFT(J2868,MIN(FIND({0,1,2,3,4,5,6,7,8,9},ASC(J2868)&amp;1234567890))-1)</f>
        <v>Sn</v>
      </c>
      <c r="L2868" s="25">
        <f t="shared" si="89"/>
        <v>7</v>
      </c>
      <c r="M2868" s="25">
        <f>VLOOKUP(K2868,Table!$A$2:$C$121,2,0)</f>
        <v>14</v>
      </c>
      <c r="N2868" s="26">
        <f>VLOOKUP(K2868,Table!$A$2:$C$121,3,0)</f>
        <v>5</v>
      </c>
      <c r="O2868" s="13" t="str">
        <f>VLOOKUP(A2868,Table!$U$1:$V$230,2,0)</f>
        <v>Orthorhombic</v>
      </c>
      <c r="P2868" s="1"/>
    </row>
    <row r="2869" spans="1:16">
      <c r="A2869" s="12">
        <v>65</v>
      </c>
      <c r="B2869" s="12">
        <v>174439</v>
      </c>
      <c r="C2869" s="12" t="s">
        <v>3448</v>
      </c>
      <c r="D2869" s="12" t="s">
        <v>3489</v>
      </c>
      <c r="E2869" s="17" t="s">
        <v>11982</v>
      </c>
      <c r="F2869" s="25" t="str">
        <f>LEFT(E2869,MIN(FIND({0,1,2,3,4,5,6,7,8,9},ASC(E2869)&amp;1234567890))-1)</f>
        <v>Er</v>
      </c>
      <c r="G2869" s="25">
        <f t="shared" si="88"/>
        <v>3</v>
      </c>
      <c r="H2869" s="25">
        <f>VLOOKUP(F2869,Table!$A$2:$C$121,2,0)</f>
        <v>3</v>
      </c>
      <c r="I2869" s="26">
        <f>VLOOKUP(F2869,Table!$A$2:$C$121,3,0)</f>
        <v>6</v>
      </c>
      <c r="J2869" s="17" t="s">
        <v>11565</v>
      </c>
      <c r="K2869" s="25" t="str">
        <f>LEFT(J2869,MIN(FIND({0,1,2,3,4,5,6,7,8,9},ASC(J2869)&amp;1234567890))-1)</f>
        <v>Sn</v>
      </c>
      <c r="L2869" s="25">
        <f t="shared" si="89"/>
        <v>7</v>
      </c>
      <c r="M2869" s="25">
        <f>VLOOKUP(K2869,Table!$A$2:$C$121,2,0)</f>
        <v>14</v>
      </c>
      <c r="N2869" s="26">
        <f>VLOOKUP(K2869,Table!$A$2:$C$121,3,0)</f>
        <v>5</v>
      </c>
      <c r="O2869" s="13" t="str">
        <f>VLOOKUP(A2869,Table!$U$1:$V$230,2,0)</f>
        <v>Orthorhombic</v>
      </c>
      <c r="P2869" s="1"/>
    </row>
    <row r="2870" spans="1:16">
      <c r="A2870" s="12">
        <v>65</v>
      </c>
      <c r="B2870" s="12">
        <v>174528</v>
      </c>
      <c r="C2870" s="12" t="s">
        <v>3448</v>
      </c>
      <c r="D2870" s="12" t="s">
        <v>3490</v>
      </c>
      <c r="E2870" s="17" t="s">
        <v>11371</v>
      </c>
      <c r="F2870" s="25" t="str">
        <f>LEFT(E2870,MIN(FIND({0,1,2,3,4,5,6,7,8,9},ASC(E2870)&amp;1234567890))-1)</f>
        <v>Ce</v>
      </c>
      <c r="G2870" s="25">
        <f t="shared" si="88"/>
        <v>2</v>
      </c>
      <c r="H2870" s="25">
        <f>VLOOKUP(F2870,Table!$A$2:$C$121,2,0)</f>
        <v>3</v>
      </c>
      <c r="I2870" s="26">
        <f>VLOOKUP(F2870,Table!$A$2:$C$121,3,0)</f>
        <v>6</v>
      </c>
      <c r="J2870" s="17" t="s">
        <v>11951</v>
      </c>
      <c r="K2870" s="25" t="str">
        <f>LEFT(J2870,MIN(FIND({0,1,2,3,4,5,6,7,8,9},ASC(J2870)&amp;1234567890))-1)</f>
        <v>Si</v>
      </c>
      <c r="L2870" s="25">
        <f t="shared" si="89"/>
        <v>7</v>
      </c>
      <c r="M2870" s="25">
        <f>VLOOKUP(K2870,Table!$A$2:$C$121,2,0)</f>
        <v>14</v>
      </c>
      <c r="N2870" s="26">
        <f>VLOOKUP(K2870,Table!$A$2:$C$121,3,0)</f>
        <v>3</v>
      </c>
      <c r="O2870" s="13" t="str">
        <f>VLOOKUP(A2870,Table!$U$1:$V$230,2,0)</f>
        <v>Orthorhombic</v>
      </c>
      <c r="P2870" s="1"/>
    </row>
    <row r="2871" spans="1:16">
      <c r="A2871" s="12">
        <v>65</v>
      </c>
      <c r="B2871" s="12">
        <v>108463</v>
      </c>
      <c r="C2871" s="12" t="s">
        <v>3448</v>
      </c>
      <c r="D2871" s="12" t="s">
        <v>555</v>
      </c>
      <c r="E2871" s="17" t="s">
        <v>583</v>
      </c>
      <c r="F2871" s="25" t="str">
        <f>LEFT(E2871,MIN(FIND({0,1,2,3,4,5,6,7,8,9},ASC(E2871)&amp;1234567890))-1)</f>
        <v>Ta</v>
      </c>
      <c r="G2871" s="25">
        <f t="shared" si="88"/>
        <v>2</v>
      </c>
      <c r="H2871" s="25">
        <f>VLOOKUP(F2871,Table!$A$2:$C$121,2,0)</f>
        <v>5</v>
      </c>
      <c r="I2871" s="26">
        <f>VLOOKUP(F2871,Table!$A$2:$C$121,3,0)</f>
        <v>6</v>
      </c>
      <c r="J2871" s="17" t="s">
        <v>500</v>
      </c>
      <c r="K2871" s="25" t="str">
        <f>LEFT(J2871,MIN(FIND({0,1,2,3,4,5,6,7,8,9},ASC(J2871)&amp;1234567890))-1)</f>
        <v>O</v>
      </c>
      <c r="L2871" s="25">
        <f t="shared" si="89"/>
        <v>5</v>
      </c>
      <c r="M2871" s="25">
        <f>VLOOKUP(K2871,Table!$A$2:$C$121,2,0)</f>
        <v>16</v>
      </c>
      <c r="N2871" s="26">
        <f>VLOOKUP(K2871,Table!$A$2:$C$121,3,0)</f>
        <v>2</v>
      </c>
      <c r="O2871" s="13" t="str">
        <f>VLOOKUP(A2871,Table!$U$1:$V$230,2,0)</f>
        <v>Orthorhombic</v>
      </c>
      <c r="P2871" s="1"/>
    </row>
    <row r="2872" spans="1:16">
      <c r="A2872" s="12">
        <v>65</v>
      </c>
      <c r="B2872" s="12">
        <v>54292</v>
      </c>
      <c r="C2872" s="12" t="s">
        <v>3448</v>
      </c>
      <c r="D2872" s="12" t="s">
        <v>3491</v>
      </c>
      <c r="E2872" s="17" t="s">
        <v>615</v>
      </c>
      <c r="F2872" s="25" t="str">
        <f>LEFT(E2872,MIN(FIND({0,1,2,3,4,5,6,7,8,9},ASC(E2872)&amp;1234567890))-1)</f>
        <v>Nd</v>
      </c>
      <c r="G2872" s="25">
        <f t="shared" si="88"/>
        <v>1</v>
      </c>
      <c r="H2872" s="25">
        <f>VLOOKUP(F2872,Table!$A$2:$C$121,2,0)</f>
        <v>3</v>
      </c>
      <c r="I2872" s="26">
        <f>VLOOKUP(F2872,Table!$A$2:$C$121,3,0)</f>
        <v>6</v>
      </c>
      <c r="J2872" s="17" t="s">
        <v>11550</v>
      </c>
      <c r="K2872" s="25" t="str">
        <f>LEFT(J2872,MIN(FIND({0,1,2,3,4,5,6,7,8,9},ASC(J2872)&amp;1234567890))-1)</f>
        <v>Sn</v>
      </c>
      <c r="L2872" s="25">
        <f t="shared" si="89"/>
        <v>2</v>
      </c>
      <c r="M2872" s="25">
        <f>VLOOKUP(K2872,Table!$A$2:$C$121,2,0)</f>
        <v>14</v>
      </c>
      <c r="N2872" s="26">
        <f>VLOOKUP(K2872,Table!$A$2:$C$121,3,0)</f>
        <v>5</v>
      </c>
      <c r="O2872" s="13" t="str">
        <f>VLOOKUP(A2872,Table!$U$1:$V$230,2,0)</f>
        <v>Orthorhombic</v>
      </c>
      <c r="P2872" s="1"/>
    </row>
    <row r="2873" spans="1:16">
      <c r="A2873" s="12">
        <v>65</v>
      </c>
      <c r="B2873" s="12">
        <v>54995</v>
      </c>
      <c r="C2873" s="12" t="s">
        <v>3448</v>
      </c>
      <c r="D2873" s="12" t="s">
        <v>3492</v>
      </c>
      <c r="E2873" s="17" t="s">
        <v>12156</v>
      </c>
      <c r="F2873" s="25" t="str">
        <f>LEFT(E2873,MIN(FIND({0,1,2,3,4,5,6,7,8,9},ASC(E2873)&amp;1234567890))-1)</f>
        <v>V</v>
      </c>
      <c r="G2873" s="25">
        <f t="shared" si="88"/>
        <v>0.54</v>
      </c>
      <c r="H2873" s="25">
        <f>VLOOKUP(F2873,Table!$A$2:$C$121,2,0)</f>
        <v>5</v>
      </c>
      <c r="I2873" s="26">
        <f>VLOOKUP(F2873,Table!$A$2:$C$121,3,0)</f>
        <v>4</v>
      </c>
      <c r="J2873" s="17" t="s">
        <v>12157</v>
      </c>
      <c r="K2873" s="25" t="str">
        <f>LEFT(J2873,MIN(FIND({0,1,2,3,4,5,6,7,8,9},ASC(J2873)&amp;1234567890))-1)</f>
        <v>Ir</v>
      </c>
      <c r="L2873" s="25">
        <f t="shared" si="89"/>
        <v>0.46</v>
      </c>
      <c r="M2873" s="25">
        <f>VLOOKUP(K2873,Table!$A$2:$C$121,2,0)</f>
        <v>9</v>
      </c>
      <c r="N2873" s="26">
        <f>VLOOKUP(K2873,Table!$A$2:$C$121,3,0)</f>
        <v>6</v>
      </c>
      <c r="O2873" s="13" t="str">
        <f>VLOOKUP(A2873,Table!$U$1:$V$230,2,0)</f>
        <v>Orthorhombic</v>
      </c>
      <c r="P2873" s="1"/>
    </row>
    <row r="2874" spans="1:16">
      <c r="A2874" s="12">
        <v>65</v>
      </c>
      <c r="B2874" s="12">
        <v>151200</v>
      </c>
      <c r="C2874" s="12" t="s">
        <v>3493</v>
      </c>
      <c r="D2874" s="12" t="s">
        <v>3494</v>
      </c>
      <c r="E2874" s="17" t="s">
        <v>11941</v>
      </c>
      <c r="F2874" s="25" t="str">
        <f>LEFT(E2874,MIN(FIND({0,1,2,3,4,5,6,7,8,9},ASC(E2874)&amp;1234567890))-1)</f>
        <v>Nb</v>
      </c>
      <c r="G2874" s="25">
        <f t="shared" si="88"/>
        <v>5</v>
      </c>
      <c r="H2874" s="25">
        <f>VLOOKUP(F2874,Table!$A$2:$C$121,2,0)</f>
        <v>5</v>
      </c>
      <c r="I2874" s="26">
        <f>VLOOKUP(F2874,Table!$A$2:$C$121,3,0)</f>
        <v>5</v>
      </c>
      <c r="J2874" s="17" t="s">
        <v>11977</v>
      </c>
      <c r="K2874" s="25" t="str">
        <f>LEFT(J2874,MIN(FIND({0,1,2,3,4,5,6,7,8,9},ASC(J2874)&amp;1234567890))-1)</f>
        <v>Ga</v>
      </c>
      <c r="L2874" s="25">
        <f t="shared" si="89"/>
        <v>13</v>
      </c>
      <c r="M2874" s="25">
        <f>VLOOKUP(K2874,Table!$A$2:$C$121,2,0)</f>
        <v>13</v>
      </c>
      <c r="N2874" s="26">
        <f>VLOOKUP(K2874,Table!$A$2:$C$121,3,0)</f>
        <v>4</v>
      </c>
      <c r="O2874" s="13" t="str">
        <f>VLOOKUP(A2874,Table!$U$1:$V$230,2,0)</f>
        <v>Orthorhombic</v>
      </c>
      <c r="P2874" s="1"/>
    </row>
    <row r="2875" spans="1:16">
      <c r="A2875" s="12">
        <v>65</v>
      </c>
      <c r="B2875" s="12">
        <v>153336</v>
      </c>
      <c r="C2875" s="12" t="s">
        <v>3448</v>
      </c>
      <c r="D2875" s="12" t="s">
        <v>3495</v>
      </c>
      <c r="E2875" s="17" t="s">
        <v>12158</v>
      </c>
      <c r="F2875" s="25" t="str">
        <f>LEFT(E2875,MIN(FIND({0,1,2,3,4,5,6,7,8,9},ASC(E2875)&amp;1234567890))-1)</f>
        <v>Si</v>
      </c>
      <c r="G2875" s="25">
        <f t="shared" si="88"/>
        <v>144</v>
      </c>
      <c r="H2875" s="25">
        <f>VLOOKUP(F2875,Table!$A$2:$C$121,2,0)</f>
        <v>14</v>
      </c>
      <c r="I2875" s="26">
        <f>VLOOKUP(F2875,Table!$A$2:$C$121,3,0)</f>
        <v>3</v>
      </c>
      <c r="J2875" s="17" t="s">
        <v>12159</v>
      </c>
      <c r="K2875" s="25" t="str">
        <f>LEFT(J2875,MIN(FIND({0,1,2,3,4,5,6,7,8,9},ASC(J2875)&amp;1234567890))-1)</f>
        <v>O</v>
      </c>
      <c r="L2875" s="25">
        <f t="shared" si="89"/>
        <v>288</v>
      </c>
      <c r="M2875" s="25">
        <f>VLOOKUP(K2875,Table!$A$2:$C$121,2,0)</f>
        <v>16</v>
      </c>
      <c r="N2875" s="26">
        <f>VLOOKUP(K2875,Table!$A$2:$C$121,3,0)</f>
        <v>2</v>
      </c>
      <c r="O2875" s="13" t="str">
        <f>VLOOKUP(A2875,Table!$U$1:$V$230,2,0)</f>
        <v>Orthorhombic</v>
      </c>
      <c r="P2875" s="1"/>
    </row>
    <row r="2876" spans="1:16">
      <c r="A2876" s="12">
        <v>65</v>
      </c>
      <c r="B2876" s="12">
        <v>169057</v>
      </c>
      <c r="C2876" s="12" t="s">
        <v>3448</v>
      </c>
      <c r="D2876" s="12" t="s">
        <v>3496</v>
      </c>
      <c r="E2876" s="17" t="s">
        <v>11332</v>
      </c>
      <c r="F2876" s="25" t="str">
        <f>LEFT(E2876,MIN(FIND({0,1,2,3,4,5,6,7,8,9},ASC(E2876)&amp;1234567890))-1)</f>
        <v>Pr</v>
      </c>
      <c r="G2876" s="25">
        <f t="shared" si="88"/>
        <v>1</v>
      </c>
      <c r="H2876" s="25">
        <f>VLOOKUP(F2876,Table!$A$2:$C$121,2,0)</f>
        <v>3</v>
      </c>
      <c r="I2876" s="26">
        <f>VLOOKUP(F2876,Table!$A$2:$C$121,3,0)</f>
        <v>6</v>
      </c>
      <c r="J2876" s="17" t="s">
        <v>12160</v>
      </c>
      <c r="K2876" s="25" t="str">
        <f>LEFT(J2876,MIN(FIND({0,1,2,3,4,5,6,7,8,9},ASC(J2876)&amp;1234567890))-1)</f>
        <v>Ge</v>
      </c>
      <c r="L2876" s="25">
        <f t="shared" si="89"/>
        <v>3.36</v>
      </c>
      <c r="M2876" s="25">
        <f>VLOOKUP(K2876,Table!$A$2:$C$121,2,0)</f>
        <v>14</v>
      </c>
      <c r="N2876" s="26">
        <f>VLOOKUP(K2876,Table!$A$2:$C$121,3,0)</f>
        <v>4</v>
      </c>
      <c r="O2876" s="13" t="str">
        <f>VLOOKUP(A2876,Table!$U$1:$V$230,2,0)</f>
        <v>Orthorhombic</v>
      </c>
      <c r="P2876" s="1"/>
    </row>
    <row r="2877" spans="1:16">
      <c r="A2877" s="12">
        <v>65</v>
      </c>
      <c r="B2877" s="12">
        <v>169058</v>
      </c>
      <c r="C2877" s="12" t="s">
        <v>3448</v>
      </c>
      <c r="D2877" s="12" t="s">
        <v>3497</v>
      </c>
      <c r="E2877" s="17" t="s">
        <v>615</v>
      </c>
      <c r="F2877" s="25" t="str">
        <f>LEFT(E2877,MIN(FIND({0,1,2,3,4,5,6,7,8,9},ASC(E2877)&amp;1234567890))-1)</f>
        <v>Nd</v>
      </c>
      <c r="G2877" s="25">
        <f t="shared" si="88"/>
        <v>1</v>
      </c>
      <c r="H2877" s="25">
        <f>VLOOKUP(F2877,Table!$A$2:$C$121,2,0)</f>
        <v>3</v>
      </c>
      <c r="I2877" s="26">
        <f>VLOOKUP(F2877,Table!$A$2:$C$121,3,0)</f>
        <v>6</v>
      </c>
      <c r="J2877" s="17" t="s">
        <v>12161</v>
      </c>
      <c r="K2877" s="25" t="str">
        <f>LEFT(J2877,MIN(FIND({0,1,2,3,4,5,6,7,8,9},ASC(J2877)&amp;1234567890))-1)</f>
        <v>Ge</v>
      </c>
      <c r="L2877" s="25">
        <f t="shared" si="89"/>
        <v>3.25</v>
      </c>
      <c r="M2877" s="25">
        <f>VLOOKUP(K2877,Table!$A$2:$C$121,2,0)</f>
        <v>14</v>
      </c>
      <c r="N2877" s="26">
        <f>VLOOKUP(K2877,Table!$A$2:$C$121,3,0)</f>
        <v>4</v>
      </c>
      <c r="O2877" s="13" t="str">
        <f>VLOOKUP(A2877,Table!$U$1:$V$230,2,0)</f>
        <v>Orthorhombic</v>
      </c>
      <c r="P2877" s="1"/>
    </row>
    <row r="2878" spans="1:16">
      <c r="A2878" s="12">
        <v>65</v>
      </c>
      <c r="B2878" s="12">
        <v>180398</v>
      </c>
      <c r="C2878" s="12" t="s">
        <v>3448</v>
      </c>
      <c r="D2878" s="12" t="s">
        <v>3498</v>
      </c>
      <c r="E2878" s="17" t="s">
        <v>410</v>
      </c>
      <c r="F2878" s="25" t="str">
        <f>LEFT(E2878,MIN(FIND({0,1,2,3,4,5,6,7,8,9},ASC(E2878)&amp;1234567890))-1)</f>
        <v>Ba</v>
      </c>
      <c r="G2878" s="25">
        <f t="shared" si="88"/>
        <v>1</v>
      </c>
      <c r="H2878" s="25">
        <f>VLOOKUP(F2878,Table!$A$2:$C$121,2,0)</f>
        <v>2</v>
      </c>
      <c r="I2878" s="26">
        <f>VLOOKUP(F2878,Table!$A$2:$C$121,3,0)</f>
        <v>6</v>
      </c>
      <c r="J2878" s="17" t="s">
        <v>32</v>
      </c>
      <c r="K2878" s="25" t="str">
        <f>LEFT(J2878,MIN(FIND({0,1,2,3,4,5,6,7,8,9},ASC(J2878)&amp;1234567890))-1)</f>
        <v>O</v>
      </c>
      <c r="L2878" s="25">
        <f t="shared" si="89"/>
        <v>2</v>
      </c>
      <c r="M2878" s="25">
        <f>VLOOKUP(K2878,Table!$A$2:$C$121,2,0)</f>
        <v>16</v>
      </c>
      <c r="N2878" s="26">
        <f>VLOOKUP(K2878,Table!$A$2:$C$121,3,0)</f>
        <v>2</v>
      </c>
      <c r="O2878" s="13" t="str">
        <f>VLOOKUP(A2878,Table!$U$1:$V$230,2,0)</f>
        <v>Orthorhombic</v>
      </c>
      <c r="P2878" s="1"/>
    </row>
    <row r="2879" spans="1:16">
      <c r="A2879" s="12">
        <v>65</v>
      </c>
      <c r="B2879" s="12">
        <v>182032</v>
      </c>
      <c r="C2879" s="12" t="s">
        <v>3448</v>
      </c>
      <c r="D2879" s="12" t="s">
        <v>3499</v>
      </c>
      <c r="E2879" s="17" t="s">
        <v>12162</v>
      </c>
      <c r="F2879" s="25" t="str">
        <f>LEFT(E2879,MIN(FIND({0,1,2,3,4,5,6,7,8,9},ASC(E2879)&amp;1234567890))-1)</f>
        <v>Al</v>
      </c>
      <c r="G2879" s="25">
        <f t="shared" si="88"/>
        <v>0.93899999999999995</v>
      </c>
      <c r="H2879" s="25">
        <f>VLOOKUP(F2879,Table!$A$2:$C$121,2,0)</f>
        <v>13</v>
      </c>
      <c r="I2879" s="26">
        <f>VLOOKUP(F2879,Table!$A$2:$C$121,3,0)</f>
        <v>3</v>
      </c>
      <c r="J2879" s="17" t="s">
        <v>12163</v>
      </c>
      <c r="K2879" s="25" t="str">
        <f>LEFT(J2879,MIN(FIND({0,1,2,3,4,5,6,7,8,9},ASC(J2879)&amp;1234567890))-1)</f>
        <v>Cu</v>
      </c>
      <c r="L2879" s="25">
        <f t="shared" si="89"/>
        <v>0.98699999999999999</v>
      </c>
      <c r="M2879" s="25">
        <f>VLOOKUP(K2879,Table!$A$2:$C$121,2,0)</f>
        <v>11</v>
      </c>
      <c r="N2879" s="26">
        <f>VLOOKUP(K2879,Table!$A$2:$C$121,3,0)</f>
        <v>4</v>
      </c>
      <c r="O2879" s="13" t="str">
        <f>VLOOKUP(A2879,Table!$U$1:$V$230,2,0)</f>
        <v>Orthorhombic</v>
      </c>
      <c r="P2879" s="1"/>
    </row>
    <row r="2880" spans="1:16">
      <c r="A2880" s="12">
        <v>65</v>
      </c>
      <c r="B2880" s="12">
        <v>191116</v>
      </c>
      <c r="C2880" s="12" t="s">
        <v>3448</v>
      </c>
      <c r="D2880" s="12" t="s">
        <v>3500</v>
      </c>
      <c r="E2880" s="17" t="s">
        <v>592</v>
      </c>
      <c r="F2880" s="25" t="str">
        <f>LEFT(E2880,MIN(FIND({0,1,2,3,4,5,6,7,8,9},ASC(E2880)&amp;1234567890))-1)</f>
        <v>Ni</v>
      </c>
      <c r="G2880" s="25">
        <f t="shared" si="88"/>
        <v>5</v>
      </c>
      <c r="H2880" s="25">
        <f>VLOOKUP(F2880,Table!$A$2:$C$121,2,0)</f>
        <v>10</v>
      </c>
      <c r="I2880" s="26">
        <f>VLOOKUP(F2880,Table!$A$2:$C$121,3,0)</f>
        <v>4</v>
      </c>
      <c r="J2880" s="17" t="s">
        <v>11866</v>
      </c>
      <c r="K2880" s="25" t="str">
        <f>LEFT(J2880,MIN(FIND({0,1,2,3,4,5,6,7,8,9},ASC(J2880)&amp;1234567890))-1)</f>
        <v>Ga</v>
      </c>
      <c r="L2880" s="25">
        <f t="shared" si="89"/>
        <v>2.7</v>
      </c>
      <c r="M2880" s="25">
        <f>VLOOKUP(K2880,Table!$A$2:$C$121,2,0)</f>
        <v>13</v>
      </c>
      <c r="N2880" s="26">
        <f>VLOOKUP(K2880,Table!$A$2:$C$121,3,0)</f>
        <v>4</v>
      </c>
      <c r="O2880" s="13" t="str">
        <f>VLOOKUP(A2880,Table!$U$1:$V$230,2,0)</f>
        <v>Orthorhombic</v>
      </c>
      <c r="P2880" s="1"/>
    </row>
    <row r="2881" spans="1:16">
      <c r="A2881" s="12">
        <v>65</v>
      </c>
      <c r="B2881" s="12">
        <v>249038</v>
      </c>
      <c r="C2881" s="12" t="s">
        <v>3448</v>
      </c>
      <c r="D2881" s="12" t="s">
        <v>2128</v>
      </c>
      <c r="E2881" s="17" t="s">
        <v>11898</v>
      </c>
      <c r="F2881" s="25" t="str">
        <f>LEFT(E2881,MIN(FIND({0,1,2,3,4,5,6,7,8,9},ASC(E2881)&amp;1234567890))-1)</f>
        <v>Si</v>
      </c>
      <c r="G2881" s="25">
        <f t="shared" si="88"/>
        <v>36</v>
      </c>
      <c r="H2881" s="25">
        <f>VLOOKUP(F2881,Table!$A$2:$C$121,2,0)</f>
        <v>14</v>
      </c>
      <c r="I2881" s="26">
        <f>VLOOKUP(F2881,Table!$A$2:$C$121,3,0)</f>
        <v>3</v>
      </c>
      <c r="J2881" s="17" t="s">
        <v>11899</v>
      </c>
      <c r="K2881" s="25" t="str">
        <f>LEFT(J2881,MIN(FIND({0,1,2,3,4,5,6,7,8,9},ASC(J2881)&amp;1234567890))-1)</f>
        <v>O</v>
      </c>
      <c r="L2881" s="25">
        <f t="shared" si="89"/>
        <v>72</v>
      </c>
      <c r="M2881" s="25">
        <f>VLOOKUP(K2881,Table!$A$2:$C$121,2,0)</f>
        <v>16</v>
      </c>
      <c r="N2881" s="26">
        <f>VLOOKUP(K2881,Table!$A$2:$C$121,3,0)</f>
        <v>2</v>
      </c>
      <c r="O2881" s="13" t="str">
        <f>VLOOKUP(A2881,Table!$U$1:$V$230,2,0)</f>
        <v>Orthorhombic</v>
      </c>
      <c r="P2881" s="1"/>
    </row>
    <row r="2882" spans="1:16">
      <c r="A2882" s="12">
        <v>65</v>
      </c>
      <c r="B2882" s="12">
        <v>247775</v>
      </c>
      <c r="C2882" s="12" t="s">
        <v>3501</v>
      </c>
      <c r="D2882" s="12" t="s">
        <v>3502</v>
      </c>
      <c r="E2882" s="17" t="s">
        <v>591</v>
      </c>
      <c r="F2882" s="25" t="str">
        <f>LEFT(E2882,MIN(FIND({0,1,2,3,4,5,6,7,8,9},ASC(E2882)&amp;1234567890))-1)</f>
        <v>Pd</v>
      </c>
      <c r="G2882" s="25">
        <f t="shared" ref="G2882:G2945" si="90">IF(SUBSTITUTE(E2882,F2882,"")="",1,SUBSTITUTE(E2882,F2882,""))*1</f>
        <v>5</v>
      </c>
      <c r="H2882" s="25">
        <f>VLOOKUP(F2882,Table!$A$2:$C$121,2,0)</f>
        <v>10</v>
      </c>
      <c r="I2882" s="26">
        <f>VLOOKUP(F2882,Table!$A$2:$C$121,3,0)</f>
        <v>5</v>
      </c>
      <c r="J2882" s="17" t="s">
        <v>11426</v>
      </c>
      <c r="K2882" s="25" t="str">
        <f>LEFT(J2882,MIN(FIND({0,1,2,3,4,5,6,7,8,9},ASC(J2882)&amp;1234567890))-1)</f>
        <v>Mn</v>
      </c>
      <c r="L2882" s="25">
        <f t="shared" ref="L2882:L2945" si="91">IF(SUBSTITUTE(J2882,K2882,"")="",1,SUBSTITUTE(J2882,K2882,""))*1</f>
        <v>3</v>
      </c>
      <c r="M2882" s="25">
        <f>VLOOKUP(K2882,Table!$A$2:$C$121,2,0)</f>
        <v>7</v>
      </c>
      <c r="N2882" s="26">
        <f>VLOOKUP(K2882,Table!$A$2:$C$121,3,0)</f>
        <v>4</v>
      </c>
      <c r="O2882" s="13" t="str">
        <f>VLOOKUP(A2882,Table!$U$1:$V$230,2,0)</f>
        <v>Orthorhombic</v>
      </c>
      <c r="P2882" s="1"/>
    </row>
    <row r="2883" spans="1:16">
      <c r="A2883" s="12">
        <v>65</v>
      </c>
      <c r="B2883" s="12">
        <v>261871</v>
      </c>
      <c r="C2883" s="12" t="s">
        <v>3448</v>
      </c>
      <c r="D2883" s="12" t="s">
        <v>3503</v>
      </c>
      <c r="E2883" s="17" t="s">
        <v>11328</v>
      </c>
      <c r="F2883" s="25" t="str">
        <f>LEFT(E2883,MIN(FIND({0,1,2,3,4,5,6,7,8,9},ASC(E2883)&amp;1234567890))-1)</f>
        <v>La</v>
      </c>
      <c r="G2883" s="25">
        <f t="shared" si="90"/>
        <v>2</v>
      </c>
      <c r="H2883" s="25">
        <f>VLOOKUP(F2883,Table!$A$2:$C$121,2,0)</f>
        <v>3</v>
      </c>
      <c r="I2883" s="26">
        <f>VLOOKUP(F2883,Table!$A$2:$C$121,3,0)</f>
        <v>6</v>
      </c>
      <c r="J2883" s="17" t="s">
        <v>11779</v>
      </c>
      <c r="K2883" s="25" t="str">
        <f>LEFT(J2883,MIN(FIND({0,1,2,3,4,5,6,7,8,9},ASC(J2883)&amp;1234567890))-1)</f>
        <v>Sn</v>
      </c>
      <c r="L2883" s="25">
        <f t="shared" si="91"/>
        <v>5</v>
      </c>
      <c r="M2883" s="25">
        <f>VLOOKUP(K2883,Table!$A$2:$C$121,2,0)</f>
        <v>14</v>
      </c>
      <c r="N2883" s="26">
        <f>VLOOKUP(K2883,Table!$A$2:$C$121,3,0)</f>
        <v>5</v>
      </c>
      <c r="O2883" s="13" t="str">
        <f>VLOOKUP(A2883,Table!$U$1:$V$230,2,0)</f>
        <v>Orthorhombic</v>
      </c>
      <c r="P2883" s="1"/>
    </row>
    <row r="2884" spans="1:16">
      <c r="A2884" s="12">
        <v>65</v>
      </c>
      <c r="B2884" s="12">
        <v>261872</v>
      </c>
      <c r="C2884" s="12" t="s">
        <v>3448</v>
      </c>
      <c r="D2884" s="12" t="s">
        <v>3504</v>
      </c>
      <c r="E2884" s="17" t="s">
        <v>11999</v>
      </c>
      <c r="F2884" s="25" t="str">
        <f>LEFT(E2884,MIN(FIND({0,1,2,3,4,5,6,7,8,9},ASC(E2884)&amp;1234567890))-1)</f>
        <v>La</v>
      </c>
      <c r="G2884" s="25">
        <f t="shared" si="90"/>
        <v>3</v>
      </c>
      <c r="H2884" s="25">
        <f>VLOOKUP(F2884,Table!$A$2:$C$121,2,0)</f>
        <v>3</v>
      </c>
      <c r="I2884" s="26">
        <f>VLOOKUP(F2884,Table!$A$2:$C$121,3,0)</f>
        <v>6</v>
      </c>
      <c r="J2884" s="17" t="s">
        <v>11565</v>
      </c>
      <c r="K2884" s="25" t="str">
        <f>LEFT(J2884,MIN(FIND({0,1,2,3,4,5,6,7,8,9},ASC(J2884)&amp;1234567890))-1)</f>
        <v>Sn</v>
      </c>
      <c r="L2884" s="25">
        <f t="shared" si="91"/>
        <v>7</v>
      </c>
      <c r="M2884" s="25">
        <f>VLOOKUP(K2884,Table!$A$2:$C$121,2,0)</f>
        <v>14</v>
      </c>
      <c r="N2884" s="26">
        <f>VLOOKUP(K2884,Table!$A$2:$C$121,3,0)</f>
        <v>5</v>
      </c>
      <c r="O2884" s="13" t="str">
        <f>VLOOKUP(A2884,Table!$U$1:$V$230,2,0)</f>
        <v>Orthorhombic</v>
      </c>
      <c r="P2884" s="1"/>
    </row>
    <row r="2885" spans="1:16">
      <c r="A2885" s="12">
        <v>65</v>
      </c>
      <c r="B2885" s="12">
        <v>423420</v>
      </c>
      <c r="C2885" s="12" t="s">
        <v>3448</v>
      </c>
      <c r="D2885" s="12" t="s">
        <v>3505</v>
      </c>
      <c r="E2885" s="17" t="s">
        <v>12164</v>
      </c>
      <c r="F2885" s="25" t="str">
        <f>LEFT(E2885,MIN(FIND({0,1,2,3,4,5,6,7,8,9},ASC(E2885)&amp;1234567890))-1)</f>
        <v>La</v>
      </c>
      <c r="G2885" s="25">
        <f t="shared" si="90"/>
        <v>15</v>
      </c>
      <c r="H2885" s="25">
        <f>VLOOKUP(F2885,Table!$A$2:$C$121,2,0)</f>
        <v>3</v>
      </c>
      <c r="I2885" s="26">
        <f>VLOOKUP(F2885,Table!$A$2:$C$121,3,0)</f>
        <v>6</v>
      </c>
      <c r="J2885" s="17" t="s">
        <v>12165</v>
      </c>
      <c r="K2885" s="25" t="str">
        <f>LEFT(J2885,MIN(FIND({0,1,2,3,4,5,6,7,8,9},ASC(J2885)&amp;1234567890))-1)</f>
        <v>Sn</v>
      </c>
      <c r="L2885" s="25">
        <f t="shared" si="91"/>
        <v>15</v>
      </c>
      <c r="M2885" s="25">
        <f>VLOOKUP(K2885,Table!$A$2:$C$121,2,0)</f>
        <v>14</v>
      </c>
      <c r="N2885" s="26">
        <f>VLOOKUP(K2885,Table!$A$2:$C$121,3,0)</f>
        <v>5</v>
      </c>
      <c r="O2885" s="13" t="str">
        <f>VLOOKUP(A2885,Table!$U$1:$V$230,2,0)</f>
        <v>Orthorhombic</v>
      </c>
      <c r="P2885" s="1"/>
    </row>
    <row r="2886" spans="1:16">
      <c r="A2886" s="12">
        <v>65</v>
      </c>
      <c r="B2886" s="12">
        <v>191900</v>
      </c>
      <c r="C2886" s="12" t="s">
        <v>3448</v>
      </c>
      <c r="D2886" s="12" t="s">
        <v>3506</v>
      </c>
      <c r="E2886" s="17" t="s">
        <v>11941</v>
      </c>
      <c r="F2886" s="25" t="str">
        <f>LEFT(E2886,MIN(FIND({0,1,2,3,4,5,6,7,8,9},ASC(E2886)&amp;1234567890))-1)</f>
        <v>Nb</v>
      </c>
      <c r="G2886" s="25">
        <f t="shared" si="90"/>
        <v>5</v>
      </c>
      <c r="H2886" s="25">
        <f>VLOOKUP(F2886,Table!$A$2:$C$121,2,0)</f>
        <v>5</v>
      </c>
      <c r="I2886" s="26">
        <f>VLOOKUP(F2886,Table!$A$2:$C$121,3,0)</f>
        <v>5</v>
      </c>
      <c r="J2886" s="17" t="s">
        <v>12148</v>
      </c>
      <c r="K2886" s="25" t="str">
        <f>LEFT(J2886,MIN(FIND({0,1,2,3,4,5,6,7,8,9},ASC(J2886)&amp;1234567890))-1)</f>
        <v>B</v>
      </c>
      <c r="L2886" s="25">
        <f t="shared" si="91"/>
        <v>6</v>
      </c>
      <c r="M2886" s="25">
        <f>VLOOKUP(K2886,Table!$A$2:$C$121,2,0)</f>
        <v>13</v>
      </c>
      <c r="N2886" s="26">
        <f>VLOOKUP(K2886,Table!$A$2:$C$121,3,0)</f>
        <v>2</v>
      </c>
      <c r="O2886" s="13" t="str">
        <f>VLOOKUP(A2886,Table!$U$1:$V$230,2,0)</f>
        <v>Orthorhombic</v>
      </c>
      <c r="P2886" s="1"/>
    </row>
    <row r="2887" spans="1:16">
      <c r="A2887" s="12">
        <v>65</v>
      </c>
      <c r="B2887" s="12">
        <v>237122</v>
      </c>
      <c r="C2887" s="12" t="s">
        <v>3448</v>
      </c>
      <c r="D2887" s="12" t="s">
        <v>3507</v>
      </c>
      <c r="E2887" s="17" t="s">
        <v>426</v>
      </c>
      <c r="F2887" s="25" t="str">
        <f>LEFT(E2887,MIN(FIND({0,1,2,3,4,5,6,7,8,9},ASC(E2887)&amp;1234567890))-1)</f>
        <v>Hf</v>
      </c>
      <c r="G2887" s="25">
        <f t="shared" si="90"/>
        <v>1</v>
      </c>
      <c r="H2887" s="25">
        <f>VLOOKUP(F2887,Table!$A$2:$C$121,2,0)</f>
        <v>4</v>
      </c>
      <c r="I2887" s="26">
        <f>VLOOKUP(F2887,Table!$A$2:$C$121,3,0)</f>
        <v>6</v>
      </c>
      <c r="J2887" s="17" t="s">
        <v>12166</v>
      </c>
      <c r="K2887" s="25" t="str">
        <f>LEFT(J2887,MIN(FIND({0,1,2,3,4,5,6,7,8,9},ASC(J2887)&amp;1234567890))-1)</f>
        <v>Si</v>
      </c>
      <c r="L2887" s="25">
        <f t="shared" si="91"/>
        <v>11</v>
      </c>
      <c r="M2887" s="25">
        <f>VLOOKUP(K2887,Table!$A$2:$C$121,2,0)</f>
        <v>14</v>
      </c>
      <c r="N2887" s="26">
        <f>VLOOKUP(K2887,Table!$A$2:$C$121,3,0)</f>
        <v>3</v>
      </c>
      <c r="O2887" s="13" t="str">
        <f>VLOOKUP(A2887,Table!$U$1:$V$230,2,0)</f>
        <v>Orthorhombic</v>
      </c>
      <c r="P2887" s="1"/>
    </row>
    <row r="2888" spans="1:16">
      <c r="A2888" s="12">
        <v>66</v>
      </c>
      <c r="B2888" s="12">
        <v>32681</v>
      </c>
      <c r="C2888" s="12" t="s">
        <v>3508</v>
      </c>
      <c r="D2888" s="12" t="s">
        <v>3509</v>
      </c>
      <c r="E2888" s="17" t="s">
        <v>11363</v>
      </c>
      <c r="F2888" s="25" t="str">
        <f>LEFT(E2888,MIN(FIND({0,1,2,3,4,5,6,7,8,9},ASC(E2888)&amp;1234567890))-1)</f>
        <v>Th</v>
      </c>
      <c r="G2888" s="25">
        <f t="shared" si="90"/>
        <v>1</v>
      </c>
      <c r="H2888" s="25">
        <f>VLOOKUP(F2888,Table!$A$2:$C$121,2,0)</f>
        <v>3</v>
      </c>
      <c r="I2888" s="26">
        <f>VLOOKUP(F2888,Table!$A$2:$C$121,3,0)</f>
        <v>7</v>
      </c>
      <c r="J2888" s="17" t="s">
        <v>11582</v>
      </c>
      <c r="K2888" s="25" t="str">
        <f>LEFT(J2888,MIN(FIND({0,1,2,3,4,5,6,7,8,9},ASC(J2888)&amp;1234567890))-1)</f>
        <v>I</v>
      </c>
      <c r="L2888" s="25">
        <f t="shared" si="91"/>
        <v>3</v>
      </c>
      <c r="M2888" s="25">
        <f>VLOOKUP(K2888,Table!$A$2:$C$121,2,0)</f>
        <v>17</v>
      </c>
      <c r="N2888" s="26">
        <f>VLOOKUP(K2888,Table!$A$2:$C$121,3,0)</f>
        <v>5</v>
      </c>
      <c r="O2888" s="13" t="str">
        <f>VLOOKUP(A2888,Table!$U$1:$V$230,2,0)</f>
        <v>Orthorhombic</v>
      </c>
      <c r="P2888" s="1"/>
    </row>
    <row r="2889" spans="1:16">
      <c r="A2889" s="12">
        <v>66</v>
      </c>
      <c r="B2889" s="12">
        <v>63426</v>
      </c>
      <c r="C2889" s="12" t="s">
        <v>3508</v>
      </c>
      <c r="D2889" s="12" t="s">
        <v>3510</v>
      </c>
      <c r="E2889" s="17" t="s">
        <v>50</v>
      </c>
      <c r="F2889" s="25" t="str">
        <f>LEFT(E2889,MIN(FIND({0,1,2,3,4,5,6,7,8,9},ASC(E2889)&amp;1234567890))-1)</f>
        <v>Ti</v>
      </c>
      <c r="G2889" s="25">
        <f t="shared" si="90"/>
        <v>1</v>
      </c>
      <c r="H2889" s="25">
        <f>VLOOKUP(F2889,Table!$A$2:$C$121,2,0)</f>
        <v>4</v>
      </c>
      <c r="I2889" s="26">
        <f>VLOOKUP(F2889,Table!$A$2:$C$121,3,0)</f>
        <v>4</v>
      </c>
      <c r="J2889" s="17" t="s">
        <v>12167</v>
      </c>
      <c r="K2889" s="25" t="str">
        <f>LEFT(J2889,MIN(FIND({0,1,2,3,4,5,6,7,8,9},ASC(J2889)&amp;1234567890))-1)</f>
        <v>D</v>
      </c>
      <c r="L2889" s="25">
        <f t="shared" si="91"/>
        <v>1.7</v>
      </c>
      <c r="M2889" s="25">
        <f>VLOOKUP(K2889,Table!$A$2:$C$121,2,0)</f>
        <v>1</v>
      </c>
      <c r="N2889" s="26">
        <f>VLOOKUP(K2889,Table!$A$2:$C$121,3,0)</f>
        <v>1</v>
      </c>
      <c r="O2889" s="13" t="str">
        <f>VLOOKUP(A2889,Table!$U$1:$V$230,2,0)</f>
        <v>Orthorhombic</v>
      </c>
      <c r="P2889" s="1"/>
    </row>
    <row r="2890" spans="1:16">
      <c r="A2890" s="12">
        <v>66</v>
      </c>
      <c r="B2890" s="12">
        <v>71093</v>
      </c>
      <c r="C2890" s="12" t="s">
        <v>3508</v>
      </c>
      <c r="D2890" s="12" t="s">
        <v>3511</v>
      </c>
      <c r="E2890" s="17" t="s">
        <v>335</v>
      </c>
      <c r="F2890" s="25" t="str">
        <f>LEFT(E2890,MIN(FIND({0,1,2,3,4,5,6,7,8,9},ASC(E2890)&amp;1234567890))-1)</f>
        <v>Nb</v>
      </c>
      <c r="G2890" s="25">
        <f t="shared" si="90"/>
        <v>1</v>
      </c>
      <c r="H2890" s="25">
        <f>VLOOKUP(F2890,Table!$A$2:$C$121,2,0)</f>
        <v>5</v>
      </c>
      <c r="I2890" s="26">
        <f>VLOOKUP(F2890,Table!$A$2:$C$121,3,0)</f>
        <v>5</v>
      </c>
      <c r="J2890" s="17" t="s">
        <v>12168</v>
      </c>
      <c r="K2890" s="25" t="str">
        <f>LEFT(J2890,MIN(FIND({0,1,2,3,4,5,6,7,8,9},ASC(J2890)&amp;1234567890))-1)</f>
        <v>D</v>
      </c>
      <c r="L2890" s="25">
        <f t="shared" si="91"/>
        <v>0.95</v>
      </c>
      <c r="M2890" s="25">
        <f>VLOOKUP(K2890,Table!$A$2:$C$121,2,0)</f>
        <v>1</v>
      </c>
      <c r="N2890" s="26">
        <f>VLOOKUP(K2890,Table!$A$2:$C$121,3,0)</f>
        <v>1</v>
      </c>
      <c r="O2890" s="13" t="str">
        <f>VLOOKUP(A2890,Table!$U$1:$V$230,2,0)</f>
        <v>Orthorhombic</v>
      </c>
      <c r="P2890" s="1"/>
    </row>
    <row r="2891" spans="1:16">
      <c r="A2891" s="12">
        <v>66</v>
      </c>
      <c r="B2891" s="12">
        <v>164571</v>
      </c>
      <c r="C2891" s="12" t="s">
        <v>3508</v>
      </c>
      <c r="D2891" s="12" t="s">
        <v>3512</v>
      </c>
      <c r="E2891" s="17" t="s">
        <v>377</v>
      </c>
      <c r="F2891" s="25" t="str">
        <f>LEFT(E2891,MIN(FIND({0,1,2,3,4,5,6,7,8,9},ASC(E2891)&amp;1234567890))-1)</f>
        <v>Zr</v>
      </c>
      <c r="G2891" s="25">
        <f t="shared" si="90"/>
        <v>1</v>
      </c>
      <c r="H2891" s="25">
        <f>VLOOKUP(F2891,Table!$A$2:$C$121,2,0)</f>
        <v>4</v>
      </c>
      <c r="I2891" s="26">
        <f>VLOOKUP(F2891,Table!$A$2:$C$121,3,0)</f>
        <v>5</v>
      </c>
      <c r="J2891" s="17" t="s">
        <v>12169</v>
      </c>
      <c r="K2891" s="25" t="str">
        <f>LEFT(J2891,MIN(FIND({0,1,2,3,4,5,6,7,8,9},ASC(J2891)&amp;1234567890))-1)</f>
        <v>D</v>
      </c>
      <c r="L2891" s="25">
        <f t="shared" si="91"/>
        <v>0.98</v>
      </c>
      <c r="M2891" s="25">
        <f>VLOOKUP(K2891,Table!$A$2:$C$121,2,0)</f>
        <v>1</v>
      </c>
      <c r="N2891" s="26">
        <f>VLOOKUP(K2891,Table!$A$2:$C$121,3,0)</f>
        <v>1</v>
      </c>
      <c r="O2891" s="13" t="str">
        <f>VLOOKUP(A2891,Table!$U$1:$V$230,2,0)</f>
        <v>Orthorhombic</v>
      </c>
      <c r="P2891" s="1"/>
    </row>
    <row r="2892" spans="1:16">
      <c r="A2892" s="12">
        <v>66</v>
      </c>
      <c r="B2892" s="12">
        <v>165178</v>
      </c>
      <c r="C2892" s="12" t="s">
        <v>3508</v>
      </c>
      <c r="D2892" s="12" t="s">
        <v>3513</v>
      </c>
      <c r="E2892" s="17" t="s">
        <v>12170</v>
      </c>
      <c r="F2892" s="25" t="str">
        <f>LEFT(E2892,MIN(FIND({0,1,2,3,4,5,6,7,8,9},ASC(E2892)&amp;1234567890))-1)</f>
        <v>K</v>
      </c>
      <c r="G2892" s="25">
        <f t="shared" si="90"/>
        <v>6</v>
      </c>
      <c r="H2892" s="25">
        <f>VLOOKUP(F2892,Table!$A$2:$C$121,2,0)</f>
        <v>1</v>
      </c>
      <c r="I2892" s="26">
        <f>VLOOKUP(F2892,Table!$A$2:$C$121,3,0)</f>
        <v>4</v>
      </c>
      <c r="J2892" s="17" t="s">
        <v>12171</v>
      </c>
      <c r="K2892" s="25" t="str">
        <f>LEFT(J2892,MIN(FIND({0,1,2,3,4,5,6,7,8,9},ASC(J2892)&amp;1234567890))-1)</f>
        <v>Tl</v>
      </c>
      <c r="L2892" s="25">
        <f t="shared" si="91"/>
        <v>17</v>
      </c>
      <c r="M2892" s="25">
        <f>VLOOKUP(K2892,Table!$A$2:$C$121,2,0)</f>
        <v>13</v>
      </c>
      <c r="N2892" s="26">
        <f>VLOOKUP(K2892,Table!$A$2:$C$121,3,0)</f>
        <v>6</v>
      </c>
      <c r="O2892" s="13" t="str">
        <f>VLOOKUP(A2892,Table!$U$1:$V$230,2,0)</f>
        <v>Orthorhombic</v>
      </c>
      <c r="P2892" s="1"/>
    </row>
    <row r="2893" spans="1:16">
      <c r="A2893" s="12">
        <v>67</v>
      </c>
      <c r="B2893" s="12">
        <v>62117</v>
      </c>
      <c r="C2893" s="12" t="s">
        <v>3514</v>
      </c>
      <c r="D2893" s="12" t="s">
        <v>626</v>
      </c>
      <c r="E2893" s="17" t="s">
        <v>415</v>
      </c>
      <c r="F2893" s="25" t="str">
        <f>LEFT(E2893,MIN(FIND({0,1,2,3,4,5,6,7,8,9},ASC(E2893)&amp;1234567890))-1)</f>
        <v>V</v>
      </c>
      <c r="G2893" s="25">
        <f t="shared" si="90"/>
        <v>6</v>
      </c>
      <c r="H2893" s="25">
        <f>VLOOKUP(F2893,Table!$A$2:$C$121,2,0)</f>
        <v>5</v>
      </c>
      <c r="I2893" s="26">
        <f>VLOOKUP(F2893,Table!$A$2:$C$121,3,0)</f>
        <v>4</v>
      </c>
      <c r="J2893" s="17" t="s">
        <v>333</v>
      </c>
      <c r="K2893" s="25" t="str">
        <f>LEFT(J2893,MIN(FIND({0,1,2,3,4,5,6,7,8,9},ASC(J2893)&amp;1234567890))-1)</f>
        <v>O</v>
      </c>
      <c r="L2893" s="25">
        <f t="shared" si="91"/>
        <v>13</v>
      </c>
      <c r="M2893" s="25">
        <f>VLOOKUP(K2893,Table!$A$2:$C$121,2,0)</f>
        <v>16</v>
      </c>
      <c r="N2893" s="26">
        <f>VLOOKUP(K2893,Table!$A$2:$C$121,3,0)</f>
        <v>2</v>
      </c>
      <c r="O2893" s="13" t="str">
        <f>VLOOKUP(A2893,Table!$U$1:$V$230,2,0)</f>
        <v>Orthorhombic</v>
      </c>
      <c r="P2893" s="1"/>
    </row>
    <row r="2894" spans="1:16">
      <c r="A2894" s="12">
        <v>67</v>
      </c>
      <c r="B2894" s="12">
        <v>62846</v>
      </c>
      <c r="C2894" s="12" t="s">
        <v>3514</v>
      </c>
      <c r="D2894" s="12" t="s">
        <v>1690</v>
      </c>
      <c r="E2894" s="17" t="s">
        <v>586</v>
      </c>
      <c r="F2894" s="25" t="str">
        <f>LEFT(E2894,MIN(FIND({0,1,2,3,4,5,6,7,8,9},ASC(E2894)&amp;1234567890))-1)</f>
        <v>Pb</v>
      </c>
      <c r="G2894" s="25">
        <f t="shared" si="90"/>
        <v>1</v>
      </c>
      <c r="H2894" s="25">
        <f>VLOOKUP(F2894,Table!$A$2:$C$121,2,0)</f>
        <v>14</v>
      </c>
      <c r="I2894" s="26">
        <f>VLOOKUP(F2894,Table!$A$2:$C$121,3,0)</f>
        <v>6</v>
      </c>
      <c r="J2894" s="17" t="s">
        <v>371</v>
      </c>
      <c r="K2894" s="25" t="str">
        <f>LEFT(J2894,MIN(FIND({0,1,2,3,4,5,6,7,8,9},ASC(J2894)&amp;1234567890))-1)</f>
        <v>O</v>
      </c>
      <c r="L2894" s="25">
        <f t="shared" si="91"/>
        <v>1</v>
      </c>
      <c r="M2894" s="25">
        <f>VLOOKUP(K2894,Table!$A$2:$C$121,2,0)</f>
        <v>16</v>
      </c>
      <c r="N2894" s="26">
        <f>VLOOKUP(K2894,Table!$A$2:$C$121,3,0)</f>
        <v>2</v>
      </c>
      <c r="O2894" s="13" t="str">
        <f>VLOOKUP(A2894,Table!$U$1:$V$230,2,0)</f>
        <v>Orthorhombic</v>
      </c>
      <c r="P2894" s="1"/>
    </row>
    <row r="2895" spans="1:16">
      <c r="A2895" s="12">
        <v>67</v>
      </c>
      <c r="B2895" s="12">
        <v>65551</v>
      </c>
      <c r="C2895" s="12" t="s">
        <v>3514</v>
      </c>
      <c r="D2895" s="12" t="s">
        <v>3</v>
      </c>
      <c r="E2895" s="17" t="s">
        <v>31</v>
      </c>
      <c r="F2895" s="25" t="str">
        <f>LEFT(E2895,MIN(FIND({0,1,2,3,4,5,6,7,8,9},ASC(E2895)&amp;1234567890))-1)</f>
        <v>Si</v>
      </c>
      <c r="G2895" s="25">
        <f t="shared" si="90"/>
        <v>1</v>
      </c>
      <c r="H2895" s="25">
        <f>VLOOKUP(F2895,Table!$A$2:$C$121,2,0)</f>
        <v>14</v>
      </c>
      <c r="I2895" s="26">
        <f>VLOOKUP(F2895,Table!$A$2:$C$121,3,0)</f>
        <v>3</v>
      </c>
      <c r="J2895" s="17" t="s">
        <v>32</v>
      </c>
      <c r="K2895" s="25" t="str">
        <f>LEFT(J2895,MIN(FIND({0,1,2,3,4,5,6,7,8,9},ASC(J2895)&amp;1234567890))-1)</f>
        <v>O</v>
      </c>
      <c r="L2895" s="25">
        <f t="shared" si="91"/>
        <v>2</v>
      </c>
      <c r="M2895" s="25">
        <f>VLOOKUP(K2895,Table!$A$2:$C$121,2,0)</f>
        <v>16</v>
      </c>
      <c r="N2895" s="26">
        <f>VLOOKUP(K2895,Table!$A$2:$C$121,3,0)</f>
        <v>2</v>
      </c>
      <c r="O2895" s="13" t="str">
        <f>VLOOKUP(A2895,Table!$U$1:$V$230,2,0)</f>
        <v>Orthorhombic</v>
      </c>
      <c r="P2895" s="1"/>
    </row>
    <row r="2896" spans="1:16">
      <c r="A2896" s="12">
        <v>67</v>
      </c>
      <c r="B2896" s="12">
        <v>290409</v>
      </c>
      <c r="C2896" s="12" t="s">
        <v>3514</v>
      </c>
      <c r="D2896" s="12" t="s">
        <v>3515</v>
      </c>
      <c r="E2896" s="17" t="s">
        <v>33</v>
      </c>
      <c r="F2896" s="25" t="str">
        <f>LEFT(E2896,MIN(FIND({0,1,2,3,4,5,6,7,8,9},ASC(E2896)&amp;1234567890))-1)</f>
        <v>Fe</v>
      </c>
      <c r="G2896" s="25">
        <f t="shared" si="90"/>
        <v>1</v>
      </c>
      <c r="H2896" s="25">
        <f>VLOOKUP(F2896,Table!$A$2:$C$121,2,0)</f>
        <v>8</v>
      </c>
      <c r="I2896" s="26">
        <f>VLOOKUP(F2896,Table!$A$2:$C$121,3,0)</f>
        <v>4</v>
      </c>
      <c r="J2896" s="17" t="s">
        <v>12172</v>
      </c>
      <c r="K2896" s="25" t="str">
        <f>LEFT(J2896,MIN(FIND({0,1,2,3,4,5,6,7,8,9},ASC(J2896)&amp;1234567890))-1)</f>
        <v>Se</v>
      </c>
      <c r="L2896" s="25">
        <f t="shared" si="91"/>
        <v>0.92279999999999995</v>
      </c>
      <c r="M2896" s="25">
        <f>VLOOKUP(K2896,Table!$A$2:$C$121,2,0)</f>
        <v>16</v>
      </c>
      <c r="N2896" s="26">
        <f>VLOOKUP(K2896,Table!$A$2:$C$121,3,0)</f>
        <v>4</v>
      </c>
      <c r="O2896" s="13" t="str">
        <f>VLOOKUP(A2896,Table!$U$1:$V$230,2,0)</f>
        <v>Orthorhombic</v>
      </c>
      <c r="P2896" s="1"/>
    </row>
    <row r="2897" spans="1:16">
      <c r="A2897" s="12">
        <v>67</v>
      </c>
      <c r="B2897" s="12">
        <v>290411</v>
      </c>
      <c r="C2897" s="12" t="s">
        <v>3514</v>
      </c>
      <c r="D2897" s="12" t="s">
        <v>322</v>
      </c>
      <c r="E2897" s="17" t="s">
        <v>33</v>
      </c>
      <c r="F2897" s="25" t="str">
        <f>LEFT(E2897,MIN(FIND({0,1,2,3,4,5,6,7,8,9},ASC(E2897)&amp;1234567890))-1)</f>
        <v>Fe</v>
      </c>
      <c r="G2897" s="25">
        <f t="shared" si="90"/>
        <v>1</v>
      </c>
      <c r="H2897" s="25">
        <f>VLOOKUP(F2897,Table!$A$2:$C$121,2,0)</f>
        <v>8</v>
      </c>
      <c r="I2897" s="26">
        <f>VLOOKUP(F2897,Table!$A$2:$C$121,3,0)</f>
        <v>4</v>
      </c>
      <c r="J2897" s="17" t="s">
        <v>47</v>
      </c>
      <c r="K2897" s="25" t="str">
        <f>LEFT(J2897,MIN(FIND({0,1,2,3,4,5,6,7,8,9},ASC(J2897)&amp;1234567890))-1)</f>
        <v>Se</v>
      </c>
      <c r="L2897" s="25">
        <f t="shared" si="91"/>
        <v>1</v>
      </c>
      <c r="M2897" s="25">
        <f>VLOOKUP(K2897,Table!$A$2:$C$121,2,0)</f>
        <v>16</v>
      </c>
      <c r="N2897" s="26">
        <f>VLOOKUP(K2897,Table!$A$2:$C$121,3,0)</f>
        <v>4</v>
      </c>
      <c r="O2897" s="13" t="str">
        <f>VLOOKUP(A2897,Table!$U$1:$V$230,2,0)</f>
        <v>Orthorhombic</v>
      </c>
      <c r="P2897" s="1"/>
    </row>
    <row r="2898" spans="1:16">
      <c r="A2898" s="12">
        <v>67</v>
      </c>
      <c r="B2898" s="12">
        <v>161788</v>
      </c>
      <c r="C2898" s="12" t="s">
        <v>3514</v>
      </c>
      <c r="D2898" s="12" t="s">
        <v>3516</v>
      </c>
      <c r="E2898" s="17" t="s">
        <v>33</v>
      </c>
      <c r="F2898" s="25" t="str">
        <f>LEFT(E2898,MIN(FIND({0,1,2,3,4,5,6,7,8,9},ASC(E2898)&amp;1234567890))-1)</f>
        <v>Fe</v>
      </c>
      <c r="G2898" s="25">
        <f t="shared" si="90"/>
        <v>1</v>
      </c>
      <c r="H2898" s="25">
        <f>VLOOKUP(F2898,Table!$A$2:$C$121,2,0)</f>
        <v>8</v>
      </c>
      <c r="I2898" s="26">
        <f>VLOOKUP(F2898,Table!$A$2:$C$121,3,0)</f>
        <v>4</v>
      </c>
      <c r="J2898" s="17" t="s">
        <v>12173</v>
      </c>
      <c r="K2898" s="25" t="str">
        <f>LEFT(J2898,MIN(FIND({0,1,2,3,4,5,6,7,8,9},ASC(J2898)&amp;1234567890))-1)</f>
        <v>Se</v>
      </c>
      <c r="L2898" s="25">
        <f t="shared" si="91"/>
        <v>0.92</v>
      </c>
      <c r="M2898" s="25">
        <f>VLOOKUP(K2898,Table!$A$2:$C$121,2,0)</f>
        <v>16</v>
      </c>
      <c r="N2898" s="26">
        <f>VLOOKUP(K2898,Table!$A$2:$C$121,3,0)</f>
        <v>4</v>
      </c>
      <c r="O2898" s="13" t="str">
        <f>VLOOKUP(A2898,Table!$U$1:$V$230,2,0)</f>
        <v>Orthorhombic</v>
      </c>
      <c r="P2898" s="1"/>
    </row>
    <row r="2899" spans="1:16">
      <c r="A2899" s="12">
        <v>67</v>
      </c>
      <c r="B2899" s="12">
        <v>252586</v>
      </c>
      <c r="C2899" s="12" t="s">
        <v>3517</v>
      </c>
      <c r="D2899" s="12" t="s">
        <v>3518</v>
      </c>
      <c r="E2899" s="17" t="s">
        <v>11951</v>
      </c>
      <c r="F2899" s="25" t="str">
        <f>LEFT(E2899,MIN(FIND({0,1,2,3,4,5,6,7,8,9},ASC(E2899)&amp;1234567890))-1)</f>
        <v>Si</v>
      </c>
      <c r="G2899" s="25">
        <f t="shared" si="90"/>
        <v>7</v>
      </c>
      <c r="H2899" s="25">
        <f>VLOOKUP(F2899,Table!$A$2:$C$121,2,0)</f>
        <v>14</v>
      </c>
      <c r="I2899" s="26">
        <f>VLOOKUP(F2899,Table!$A$2:$C$121,3,0)</f>
        <v>3</v>
      </c>
      <c r="J2899" s="17" t="s">
        <v>11703</v>
      </c>
      <c r="K2899" s="25" t="str">
        <f>LEFT(J2899,MIN(FIND({0,1,2,3,4,5,6,7,8,9},ASC(J2899)&amp;1234567890))-1)</f>
        <v>O</v>
      </c>
      <c r="L2899" s="25">
        <f t="shared" si="91"/>
        <v>14</v>
      </c>
      <c r="M2899" s="25">
        <f>VLOOKUP(K2899,Table!$A$2:$C$121,2,0)</f>
        <v>16</v>
      </c>
      <c r="N2899" s="26">
        <f>VLOOKUP(K2899,Table!$A$2:$C$121,3,0)</f>
        <v>2</v>
      </c>
      <c r="O2899" s="13" t="str">
        <f>VLOOKUP(A2899,Table!$U$1:$V$230,2,0)</f>
        <v>Orthorhombic</v>
      </c>
      <c r="P2899" s="1"/>
    </row>
    <row r="2900" spans="1:16">
      <c r="A2900" s="12">
        <v>68</v>
      </c>
      <c r="B2900" s="12">
        <v>413280</v>
      </c>
      <c r="C2900" s="12" t="s">
        <v>3519</v>
      </c>
      <c r="D2900" s="12" t="s">
        <v>3520</v>
      </c>
      <c r="E2900" s="17" t="s">
        <v>12174</v>
      </c>
      <c r="F2900" s="25" t="str">
        <f>LEFT(E2900,MIN(FIND({0,1,2,3,4,5,6,7,8,9},ASC(E2900)&amp;1234567890))-1)</f>
        <v>Pd</v>
      </c>
      <c r="G2900" s="25">
        <f t="shared" si="90"/>
        <v>4</v>
      </c>
      <c r="H2900" s="25">
        <f>VLOOKUP(F2900,Table!$A$2:$C$121,2,0)</f>
        <v>10</v>
      </c>
      <c r="I2900" s="26">
        <f>VLOOKUP(F2900,Table!$A$2:$C$121,3,0)</f>
        <v>5</v>
      </c>
      <c r="J2900" s="17" t="s">
        <v>12175</v>
      </c>
      <c r="K2900" s="25" t="str">
        <f>LEFT(J2900,MIN(FIND({0,1,2,3,4,5,6,7,8,9},ASC(J2900)&amp;1234567890))-1)</f>
        <v>Sn</v>
      </c>
      <c r="L2900" s="25">
        <f t="shared" si="91"/>
        <v>16</v>
      </c>
      <c r="M2900" s="25">
        <f>VLOOKUP(K2900,Table!$A$2:$C$121,2,0)</f>
        <v>14</v>
      </c>
      <c r="N2900" s="26">
        <f>VLOOKUP(K2900,Table!$A$2:$C$121,3,0)</f>
        <v>5</v>
      </c>
      <c r="O2900" s="13" t="str">
        <f>VLOOKUP(A2900,Table!$U$1:$V$230,2,0)</f>
        <v>Orthorhombic</v>
      </c>
      <c r="P2900" s="1"/>
    </row>
    <row r="2901" spans="1:16">
      <c r="A2901" s="12">
        <v>68</v>
      </c>
      <c r="B2901" s="12">
        <v>54609</v>
      </c>
      <c r="C2901" s="12" t="s">
        <v>3519</v>
      </c>
      <c r="D2901" s="12" t="s">
        <v>1859</v>
      </c>
      <c r="E2901" s="17" t="s">
        <v>539</v>
      </c>
      <c r="F2901" s="25" t="str">
        <f>LEFT(E2901,MIN(FIND({0,1,2,3,4,5,6,7,8,9},ASC(E2901)&amp;1234567890))-1)</f>
        <v>Pt</v>
      </c>
      <c r="G2901" s="25">
        <f t="shared" si="90"/>
        <v>1</v>
      </c>
      <c r="H2901" s="25">
        <f>VLOOKUP(F2901,Table!$A$2:$C$121,2,0)</f>
        <v>10</v>
      </c>
      <c r="I2901" s="26">
        <f>VLOOKUP(F2901,Table!$A$2:$C$121,3,0)</f>
        <v>6</v>
      </c>
      <c r="J2901" s="17" t="s">
        <v>599</v>
      </c>
      <c r="K2901" s="25" t="str">
        <f>LEFT(J2901,MIN(FIND({0,1,2,3,4,5,6,7,8,9},ASC(J2901)&amp;1234567890))-1)</f>
        <v>Sn</v>
      </c>
      <c r="L2901" s="25">
        <f t="shared" si="91"/>
        <v>4</v>
      </c>
      <c r="M2901" s="25">
        <f>VLOOKUP(K2901,Table!$A$2:$C$121,2,0)</f>
        <v>14</v>
      </c>
      <c r="N2901" s="26">
        <f>VLOOKUP(K2901,Table!$A$2:$C$121,3,0)</f>
        <v>5</v>
      </c>
      <c r="O2901" s="13" t="str">
        <f>VLOOKUP(A2901,Table!$U$1:$V$230,2,0)</f>
        <v>Orthorhombic</v>
      </c>
      <c r="P2901" s="1"/>
    </row>
    <row r="2902" spans="1:16">
      <c r="A2902" s="12">
        <v>68</v>
      </c>
      <c r="B2902" s="12">
        <v>415871</v>
      </c>
      <c r="C2902" s="12" t="s">
        <v>3521</v>
      </c>
      <c r="D2902" s="12" t="s">
        <v>3522</v>
      </c>
      <c r="E2902" s="17" t="s">
        <v>424</v>
      </c>
      <c r="F2902" s="25" t="str">
        <f>LEFT(E2902,MIN(FIND({0,1,2,3,4,5,6,7,8,9},ASC(E2902)&amp;1234567890))-1)</f>
        <v>Rh</v>
      </c>
      <c r="G2902" s="25">
        <f t="shared" si="90"/>
        <v>3</v>
      </c>
      <c r="H2902" s="25">
        <f>VLOOKUP(F2902,Table!$A$2:$C$121,2,0)</f>
        <v>9</v>
      </c>
      <c r="I2902" s="26">
        <f>VLOOKUP(F2902,Table!$A$2:$C$121,3,0)</f>
        <v>5</v>
      </c>
      <c r="J2902" s="17" t="s">
        <v>12176</v>
      </c>
      <c r="K2902" s="25" t="str">
        <f>LEFT(J2902,MIN(FIND({0,1,2,3,4,5,6,7,8,9},ASC(J2902)&amp;1234567890))-1)</f>
        <v>Ga</v>
      </c>
      <c r="L2902" s="25">
        <f t="shared" si="91"/>
        <v>16</v>
      </c>
      <c r="M2902" s="25">
        <f>VLOOKUP(K2902,Table!$A$2:$C$121,2,0)</f>
        <v>13</v>
      </c>
      <c r="N2902" s="26">
        <f>VLOOKUP(K2902,Table!$A$2:$C$121,3,0)</f>
        <v>4</v>
      </c>
      <c r="O2902" s="13" t="str">
        <f>VLOOKUP(A2902,Table!$U$1:$V$230,2,0)</f>
        <v>Orthorhombic</v>
      </c>
      <c r="P2902" s="1"/>
    </row>
    <row r="2903" spans="1:16">
      <c r="A2903" s="12">
        <v>69</v>
      </c>
      <c r="B2903" s="12">
        <v>28842</v>
      </c>
      <c r="C2903" s="12" t="s">
        <v>3523</v>
      </c>
      <c r="D2903" s="12" t="s">
        <v>3524</v>
      </c>
      <c r="E2903" s="17" t="s">
        <v>11414</v>
      </c>
      <c r="F2903" s="25" t="str">
        <f>LEFT(E2903,MIN(FIND({0,1,2,3,4,5,6,7,8,9},ASC(E2903)&amp;1234567890))-1)</f>
        <v>H</v>
      </c>
      <c r="G2903" s="25">
        <f t="shared" si="90"/>
        <v>1</v>
      </c>
      <c r="H2903" s="25">
        <f>VLOOKUP(F2903,Table!$A$2:$C$121,2,0)</f>
        <v>1</v>
      </c>
      <c r="I2903" s="26">
        <f>VLOOKUP(F2903,Table!$A$2:$C$121,3,0)</f>
        <v>1</v>
      </c>
      <c r="J2903" s="17" t="s">
        <v>11344</v>
      </c>
      <c r="K2903" s="25" t="str">
        <f>LEFT(J2903,MIN(FIND({0,1,2,3,4,5,6,7,8,9},ASC(J2903)&amp;1234567890))-1)</f>
        <v>Br</v>
      </c>
      <c r="L2903" s="25">
        <f t="shared" si="91"/>
        <v>1</v>
      </c>
      <c r="M2903" s="25">
        <f>VLOOKUP(K2903,Table!$A$2:$C$121,2,0)</f>
        <v>17</v>
      </c>
      <c r="N2903" s="26">
        <f>VLOOKUP(K2903,Table!$A$2:$C$121,3,0)</f>
        <v>4</v>
      </c>
      <c r="O2903" s="13" t="str">
        <f>VLOOKUP(A2903,Table!$U$1:$V$230,2,0)</f>
        <v>Orthorhombic</v>
      </c>
      <c r="P2903" s="1"/>
    </row>
    <row r="2904" spans="1:16">
      <c r="A2904" s="12">
        <v>69</v>
      </c>
      <c r="B2904" s="12">
        <v>28844</v>
      </c>
      <c r="C2904" s="12" t="s">
        <v>3523</v>
      </c>
      <c r="D2904" s="12" t="s">
        <v>3525</v>
      </c>
      <c r="E2904" s="17" t="s">
        <v>11414</v>
      </c>
      <c r="F2904" s="25" t="str">
        <f>LEFT(E2904,MIN(FIND({0,1,2,3,4,5,6,7,8,9},ASC(E2904)&amp;1234567890))-1)</f>
        <v>H</v>
      </c>
      <c r="G2904" s="25">
        <f t="shared" si="90"/>
        <v>1</v>
      </c>
      <c r="H2904" s="25">
        <f>VLOOKUP(F2904,Table!$A$2:$C$121,2,0)</f>
        <v>1</v>
      </c>
      <c r="I2904" s="26">
        <f>VLOOKUP(F2904,Table!$A$2:$C$121,3,0)</f>
        <v>1</v>
      </c>
      <c r="J2904" s="17" t="s">
        <v>11343</v>
      </c>
      <c r="K2904" s="25" t="str">
        <f>LEFT(J2904,MIN(FIND({0,1,2,3,4,5,6,7,8,9},ASC(J2904)&amp;1234567890))-1)</f>
        <v>Cl</v>
      </c>
      <c r="L2904" s="25">
        <f t="shared" si="91"/>
        <v>1</v>
      </c>
      <c r="M2904" s="25">
        <f>VLOOKUP(K2904,Table!$A$2:$C$121,2,0)</f>
        <v>17</v>
      </c>
      <c r="N2904" s="26">
        <f>VLOOKUP(K2904,Table!$A$2:$C$121,3,0)</f>
        <v>3</v>
      </c>
      <c r="O2904" s="13" t="str">
        <f>VLOOKUP(A2904,Table!$U$1:$V$230,2,0)</f>
        <v>Orthorhombic</v>
      </c>
      <c r="P2904" s="1"/>
    </row>
    <row r="2905" spans="1:16">
      <c r="A2905" s="12">
        <v>69</v>
      </c>
      <c r="B2905" s="12">
        <v>30268</v>
      </c>
      <c r="C2905" s="12" t="s">
        <v>3523</v>
      </c>
      <c r="D2905" s="12" t="s">
        <v>1685</v>
      </c>
      <c r="E2905" s="17" t="s">
        <v>588</v>
      </c>
      <c r="F2905" s="25" t="str">
        <f>LEFT(E2905,MIN(FIND({0,1,2,3,4,5,6,7,8,9},ASC(E2905)&amp;1234567890))-1)</f>
        <v>Tl</v>
      </c>
      <c r="G2905" s="25">
        <f t="shared" si="90"/>
        <v>1</v>
      </c>
      <c r="H2905" s="25">
        <f>VLOOKUP(F2905,Table!$A$2:$C$121,2,0)</f>
        <v>13</v>
      </c>
      <c r="I2905" s="26">
        <f>VLOOKUP(F2905,Table!$A$2:$C$121,3,0)</f>
        <v>6</v>
      </c>
      <c r="J2905" s="17" t="s">
        <v>11679</v>
      </c>
      <c r="K2905" s="25" t="str">
        <f>LEFT(J2905,MIN(FIND({0,1,2,3,4,5,6,7,8,9},ASC(J2905)&amp;1234567890))-1)</f>
        <v>F</v>
      </c>
      <c r="L2905" s="25">
        <f t="shared" si="91"/>
        <v>1</v>
      </c>
      <c r="M2905" s="25">
        <f>VLOOKUP(K2905,Table!$A$2:$C$121,2,0)</f>
        <v>17</v>
      </c>
      <c r="N2905" s="26">
        <f>VLOOKUP(K2905,Table!$A$2:$C$121,3,0)</f>
        <v>2</v>
      </c>
      <c r="O2905" s="13" t="str">
        <f>VLOOKUP(A2905,Table!$U$1:$V$230,2,0)</f>
        <v>Orthorhombic</v>
      </c>
      <c r="P2905" s="1"/>
    </row>
    <row r="2906" spans="1:16">
      <c r="A2906" s="12">
        <v>69</v>
      </c>
      <c r="B2906" s="12">
        <v>33259</v>
      </c>
      <c r="C2906" s="12" t="s">
        <v>3523</v>
      </c>
      <c r="D2906" s="12" t="s">
        <v>3526</v>
      </c>
      <c r="E2906" s="17" t="s">
        <v>11347</v>
      </c>
      <c r="F2906" s="25" t="str">
        <f>LEFT(E2906,MIN(FIND({0,1,2,3,4,5,6,7,8,9},ASC(E2906)&amp;1234567890))-1)</f>
        <v>K</v>
      </c>
      <c r="G2906" s="25">
        <f t="shared" si="90"/>
        <v>4</v>
      </c>
      <c r="H2906" s="25">
        <f>VLOOKUP(F2906,Table!$A$2:$C$121,2,0)</f>
        <v>1</v>
      </c>
      <c r="I2906" s="26">
        <f>VLOOKUP(F2906,Table!$A$2:$C$121,3,0)</f>
        <v>4</v>
      </c>
      <c r="J2906" s="17" t="s">
        <v>12177</v>
      </c>
      <c r="K2906" s="25" t="str">
        <f>LEFT(J2906,MIN(FIND({0,1,2,3,4,5,6,7,8,9},ASC(J2906)&amp;1234567890))-1)</f>
        <v>P</v>
      </c>
      <c r="L2906" s="25">
        <f t="shared" si="91"/>
        <v>6</v>
      </c>
      <c r="M2906" s="25">
        <f>VLOOKUP(K2906,Table!$A$2:$C$121,2,0)</f>
        <v>15</v>
      </c>
      <c r="N2906" s="26">
        <f>VLOOKUP(K2906,Table!$A$2:$C$121,3,0)</f>
        <v>3</v>
      </c>
      <c r="O2906" s="13" t="str">
        <f>VLOOKUP(A2906,Table!$U$1:$V$230,2,0)</f>
        <v>Orthorhombic</v>
      </c>
      <c r="P2906" s="1"/>
    </row>
    <row r="2907" spans="1:16">
      <c r="A2907" s="12">
        <v>69</v>
      </c>
      <c r="B2907" s="12">
        <v>41561</v>
      </c>
      <c r="C2907" s="12" t="s">
        <v>3523</v>
      </c>
      <c r="D2907" s="12" t="s">
        <v>3527</v>
      </c>
      <c r="E2907" s="17" t="s">
        <v>11323</v>
      </c>
      <c r="F2907" s="25" t="str">
        <f>LEFT(E2907,MIN(FIND({0,1,2,3,4,5,6,7,8,9},ASC(E2907)&amp;1234567890))-1)</f>
        <v>U</v>
      </c>
      <c r="G2907" s="25">
        <f t="shared" si="90"/>
        <v>3</v>
      </c>
      <c r="H2907" s="25">
        <f>VLOOKUP(F2907,Table!$A$2:$C$121,2,0)</f>
        <v>3</v>
      </c>
      <c r="I2907" s="26">
        <f>VLOOKUP(F2907,Table!$A$2:$C$121,3,0)</f>
        <v>7</v>
      </c>
      <c r="J2907" s="17" t="s">
        <v>31</v>
      </c>
      <c r="K2907" s="25" t="str">
        <f>LEFT(J2907,MIN(FIND({0,1,2,3,4,5,6,7,8,9},ASC(J2907)&amp;1234567890))-1)</f>
        <v>Si</v>
      </c>
      <c r="L2907" s="25">
        <f t="shared" si="91"/>
        <v>1</v>
      </c>
      <c r="M2907" s="25">
        <f>VLOOKUP(K2907,Table!$A$2:$C$121,2,0)</f>
        <v>14</v>
      </c>
      <c r="N2907" s="26">
        <f>VLOOKUP(K2907,Table!$A$2:$C$121,3,0)</f>
        <v>3</v>
      </c>
      <c r="O2907" s="13" t="str">
        <f>VLOOKUP(A2907,Table!$U$1:$V$230,2,0)</f>
        <v>Orthorhombic</v>
      </c>
      <c r="P2907" s="1"/>
    </row>
    <row r="2908" spans="1:16">
      <c r="A2908" s="12">
        <v>69</v>
      </c>
      <c r="B2908" s="12">
        <v>65184</v>
      </c>
      <c r="C2908" s="12" t="s">
        <v>3523</v>
      </c>
      <c r="D2908" s="12" t="s">
        <v>3528</v>
      </c>
      <c r="E2908" s="17" t="s">
        <v>11349</v>
      </c>
      <c r="F2908" s="25" t="str">
        <f>LEFT(E2908,MIN(FIND({0,1,2,3,4,5,6,7,8,9},ASC(E2908)&amp;1234567890))-1)</f>
        <v>Rb</v>
      </c>
      <c r="G2908" s="25">
        <f t="shared" si="90"/>
        <v>4</v>
      </c>
      <c r="H2908" s="25">
        <f>VLOOKUP(F2908,Table!$A$2:$C$121,2,0)</f>
        <v>1</v>
      </c>
      <c r="I2908" s="26">
        <f>VLOOKUP(F2908,Table!$A$2:$C$121,3,0)</f>
        <v>5</v>
      </c>
      <c r="J2908" s="17" t="s">
        <v>12177</v>
      </c>
      <c r="K2908" s="25" t="str">
        <f>LEFT(J2908,MIN(FIND({0,1,2,3,4,5,6,7,8,9},ASC(J2908)&amp;1234567890))-1)</f>
        <v>P</v>
      </c>
      <c r="L2908" s="25">
        <f t="shared" si="91"/>
        <v>6</v>
      </c>
      <c r="M2908" s="25">
        <f>VLOOKUP(K2908,Table!$A$2:$C$121,2,0)</f>
        <v>15</v>
      </c>
      <c r="N2908" s="26">
        <f>VLOOKUP(K2908,Table!$A$2:$C$121,3,0)</f>
        <v>3</v>
      </c>
      <c r="O2908" s="13" t="str">
        <f>VLOOKUP(A2908,Table!$U$1:$V$230,2,0)</f>
        <v>Orthorhombic</v>
      </c>
      <c r="P2908" s="1"/>
    </row>
    <row r="2909" spans="1:16">
      <c r="A2909" s="12">
        <v>69</v>
      </c>
      <c r="B2909" s="12">
        <v>65185</v>
      </c>
      <c r="C2909" s="12" t="s">
        <v>3523</v>
      </c>
      <c r="D2909" s="12" t="s">
        <v>3529</v>
      </c>
      <c r="E2909" s="17" t="s">
        <v>11699</v>
      </c>
      <c r="F2909" s="25" t="str">
        <f>LEFT(E2909,MIN(FIND({0,1,2,3,4,5,6,7,8,9},ASC(E2909)&amp;1234567890))-1)</f>
        <v>Cs</v>
      </c>
      <c r="G2909" s="25">
        <f t="shared" si="90"/>
        <v>4</v>
      </c>
      <c r="H2909" s="25">
        <f>VLOOKUP(F2909,Table!$A$2:$C$121,2,0)</f>
        <v>1</v>
      </c>
      <c r="I2909" s="26">
        <f>VLOOKUP(F2909,Table!$A$2:$C$121,3,0)</f>
        <v>6</v>
      </c>
      <c r="J2909" s="17" t="s">
        <v>12177</v>
      </c>
      <c r="K2909" s="25" t="str">
        <f>LEFT(J2909,MIN(FIND({0,1,2,3,4,5,6,7,8,9},ASC(J2909)&amp;1234567890))-1)</f>
        <v>P</v>
      </c>
      <c r="L2909" s="25">
        <f t="shared" si="91"/>
        <v>6</v>
      </c>
      <c r="M2909" s="25">
        <f>VLOOKUP(K2909,Table!$A$2:$C$121,2,0)</f>
        <v>15</v>
      </c>
      <c r="N2909" s="26">
        <f>VLOOKUP(K2909,Table!$A$2:$C$121,3,0)</f>
        <v>3</v>
      </c>
      <c r="O2909" s="13" t="str">
        <f>VLOOKUP(A2909,Table!$U$1:$V$230,2,0)</f>
        <v>Orthorhombic</v>
      </c>
      <c r="P2909" s="1"/>
    </row>
    <row r="2910" spans="1:16">
      <c r="A2910" s="12">
        <v>69</v>
      </c>
      <c r="B2910" s="12">
        <v>85577</v>
      </c>
      <c r="C2910" s="12" t="s">
        <v>3523</v>
      </c>
      <c r="D2910" s="12" t="s">
        <v>1873</v>
      </c>
      <c r="E2910" s="17" t="s">
        <v>428</v>
      </c>
      <c r="F2910" s="25" t="str">
        <f>LEFT(E2910,MIN(FIND({0,1,2,3,4,5,6,7,8,9},ASC(E2910)&amp;1234567890))-1)</f>
        <v>Eu</v>
      </c>
      <c r="G2910" s="25">
        <f t="shared" si="90"/>
        <v>1</v>
      </c>
      <c r="H2910" s="25">
        <f>VLOOKUP(F2910,Table!$A$2:$C$121,2,0)</f>
        <v>3</v>
      </c>
      <c r="I2910" s="26">
        <f>VLOOKUP(F2910,Table!$A$2:$C$121,3,0)</f>
        <v>6</v>
      </c>
      <c r="J2910" s="17" t="s">
        <v>379</v>
      </c>
      <c r="K2910" s="25" t="str">
        <f>LEFT(J2910,MIN(FIND({0,1,2,3,4,5,6,7,8,9},ASC(J2910)&amp;1234567890))-1)</f>
        <v>S</v>
      </c>
      <c r="L2910" s="25">
        <f t="shared" si="91"/>
        <v>1</v>
      </c>
      <c r="M2910" s="25">
        <f>VLOOKUP(K2910,Table!$A$2:$C$121,2,0)</f>
        <v>16</v>
      </c>
      <c r="N2910" s="26">
        <f>VLOOKUP(K2910,Table!$A$2:$C$121,3,0)</f>
        <v>3</v>
      </c>
      <c r="O2910" s="13" t="str">
        <f>VLOOKUP(A2910,Table!$U$1:$V$230,2,0)</f>
        <v>Orthorhombic</v>
      </c>
      <c r="P2910" s="1"/>
    </row>
    <row r="2911" spans="1:16">
      <c r="A2911" s="12">
        <v>69</v>
      </c>
      <c r="B2911" s="12">
        <v>409381</v>
      </c>
      <c r="C2911" s="12" t="s">
        <v>3523</v>
      </c>
      <c r="D2911" s="12" t="s">
        <v>3530</v>
      </c>
      <c r="E2911" s="17" t="s">
        <v>11349</v>
      </c>
      <c r="F2911" s="25" t="str">
        <f>LEFT(E2911,MIN(FIND({0,1,2,3,4,5,6,7,8,9},ASC(E2911)&amp;1234567890))-1)</f>
        <v>Rb</v>
      </c>
      <c r="G2911" s="25">
        <f t="shared" si="90"/>
        <v>4</v>
      </c>
      <c r="H2911" s="25">
        <f>VLOOKUP(F2911,Table!$A$2:$C$121,2,0)</f>
        <v>1</v>
      </c>
      <c r="I2911" s="26">
        <f>VLOOKUP(F2911,Table!$A$2:$C$121,3,0)</f>
        <v>5</v>
      </c>
      <c r="J2911" s="17" t="s">
        <v>12178</v>
      </c>
      <c r="K2911" s="25" t="str">
        <f>LEFT(J2911,MIN(FIND({0,1,2,3,4,5,6,7,8,9},ASC(J2911)&amp;1234567890))-1)</f>
        <v>As</v>
      </c>
      <c r="L2911" s="25">
        <f t="shared" si="91"/>
        <v>6</v>
      </c>
      <c r="M2911" s="25">
        <f>VLOOKUP(K2911,Table!$A$2:$C$121,2,0)</f>
        <v>15</v>
      </c>
      <c r="N2911" s="26">
        <f>VLOOKUP(K2911,Table!$A$2:$C$121,3,0)</f>
        <v>4</v>
      </c>
      <c r="O2911" s="13" t="str">
        <f>VLOOKUP(A2911,Table!$U$1:$V$230,2,0)</f>
        <v>Orthorhombic</v>
      </c>
      <c r="P2911" s="1"/>
    </row>
    <row r="2912" spans="1:16">
      <c r="A2912" s="12">
        <v>69</v>
      </c>
      <c r="B2912" s="12">
        <v>409382</v>
      </c>
      <c r="C2912" s="12" t="s">
        <v>3523</v>
      </c>
      <c r="D2912" s="12" t="s">
        <v>3531</v>
      </c>
      <c r="E2912" s="17" t="s">
        <v>11699</v>
      </c>
      <c r="F2912" s="25" t="str">
        <f>LEFT(E2912,MIN(FIND({0,1,2,3,4,5,6,7,8,9},ASC(E2912)&amp;1234567890))-1)</f>
        <v>Cs</v>
      </c>
      <c r="G2912" s="25">
        <f t="shared" si="90"/>
        <v>4</v>
      </c>
      <c r="H2912" s="25">
        <f>VLOOKUP(F2912,Table!$A$2:$C$121,2,0)</f>
        <v>1</v>
      </c>
      <c r="I2912" s="26">
        <f>VLOOKUP(F2912,Table!$A$2:$C$121,3,0)</f>
        <v>6</v>
      </c>
      <c r="J2912" s="17" t="s">
        <v>12178</v>
      </c>
      <c r="K2912" s="25" t="str">
        <f>LEFT(J2912,MIN(FIND({0,1,2,3,4,5,6,7,8,9},ASC(J2912)&amp;1234567890))-1)</f>
        <v>As</v>
      </c>
      <c r="L2912" s="25">
        <f t="shared" si="91"/>
        <v>6</v>
      </c>
      <c r="M2912" s="25">
        <f>VLOOKUP(K2912,Table!$A$2:$C$121,2,0)</f>
        <v>15</v>
      </c>
      <c r="N2912" s="26">
        <f>VLOOKUP(K2912,Table!$A$2:$C$121,3,0)</f>
        <v>4</v>
      </c>
      <c r="O2912" s="13" t="str">
        <f>VLOOKUP(A2912,Table!$U$1:$V$230,2,0)</f>
        <v>Orthorhombic</v>
      </c>
      <c r="P2912" s="1"/>
    </row>
    <row r="2913" spans="1:16">
      <c r="A2913" s="12">
        <v>69</v>
      </c>
      <c r="B2913" s="12">
        <v>86810</v>
      </c>
      <c r="C2913" s="12" t="s">
        <v>3523</v>
      </c>
      <c r="D2913" s="12" t="s">
        <v>3303</v>
      </c>
      <c r="E2913" s="17" t="s">
        <v>50</v>
      </c>
      <c r="F2913" s="25" t="str">
        <f>LEFT(E2913,MIN(FIND({0,1,2,3,4,5,6,7,8,9},ASC(E2913)&amp;1234567890))-1)</f>
        <v>Ti</v>
      </c>
      <c r="G2913" s="25">
        <f t="shared" si="90"/>
        <v>1</v>
      </c>
      <c r="H2913" s="25">
        <f>VLOOKUP(F2913,Table!$A$2:$C$121,2,0)</f>
        <v>4</v>
      </c>
      <c r="I2913" s="26">
        <f>VLOOKUP(F2913,Table!$A$2:$C$121,3,0)</f>
        <v>4</v>
      </c>
      <c r="J2913" s="17" t="s">
        <v>11546</v>
      </c>
      <c r="K2913" s="25" t="str">
        <f>LEFT(J2913,MIN(FIND({0,1,2,3,4,5,6,7,8,9},ASC(J2913)&amp;1234567890))-1)</f>
        <v>Si</v>
      </c>
      <c r="L2913" s="25">
        <f t="shared" si="91"/>
        <v>2</v>
      </c>
      <c r="M2913" s="25">
        <f>VLOOKUP(K2913,Table!$A$2:$C$121,2,0)</f>
        <v>14</v>
      </c>
      <c r="N2913" s="26">
        <f>VLOOKUP(K2913,Table!$A$2:$C$121,3,0)</f>
        <v>3</v>
      </c>
      <c r="O2913" s="13" t="str">
        <f>VLOOKUP(A2913,Table!$U$1:$V$230,2,0)</f>
        <v>Orthorhombic</v>
      </c>
      <c r="P2913" s="1"/>
    </row>
    <row r="2914" spans="1:16">
      <c r="A2914" s="12">
        <v>69</v>
      </c>
      <c r="B2914" s="12">
        <v>105609</v>
      </c>
      <c r="C2914" s="12" t="s">
        <v>3523</v>
      </c>
      <c r="D2914" s="12" t="s">
        <v>3532</v>
      </c>
      <c r="E2914" s="17" t="s">
        <v>12068</v>
      </c>
      <c r="F2914" s="25" t="str">
        <f>LEFT(E2914,MIN(FIND({0,1,2,3,4,5,6,7,8,9},ASC(E2914)&amp;1234567890))-1)</f>
        <v>Pb</v>
      </c>
      <c r="G2914" s="25">
        <f t="shared" si="90"/>
        <v>5</v>
      </c>
      <c r="H2914" s="25">
        <f>VLOOKUP(F2914,Table!$A$2:$C$121,2,0)</f>
        <v>14</v>
      </c>
      <c r="I2914" s="26">
        <f>VLOOKUP(F2914,Table!$A$2:$C$121,3,0)</f>
        <v>6</v>
      </c>
      <c r="J2914" s="17" t="s">
        <v>11316</v>
      </c>
      <c r="K2914" s="25" t="str">
        <f>LEFT(J2914,MIN(FIND({0,1,2,3,4,5,6,7,8,9},ASC(J2914)&amp;1234567890))-1)</f>
        <v>Rh</v>
      </c>
      <c r="L2914" s="25">
        <f t="shared" si="91"/>
        <v>4</v>
      </c>
      <c r="M2914" s="25">
        <f>VLOOKUP(K2914,Table!$A$2:$C$121,2,0)</f>
        <v>9</v>
      </c>
      <c r="N2914" s="26">
        <f>VLOOKUP(K2914,Table!$A$2:$C$121,3,0)</f>
        <v>5</v>
      </c>
      <c r="O2914" s="13" t="str">
        <f>VLOOKUP(A2914,Table!$U$1:$V$230,2,0)</f>
        <v>Orthorhombic</v>
      </c>
      <c r="P2914" s="1"/>
    </row>
    <row r="2915" spans="1:16">
      <c r="A2915" s="12">
        <v>69</v>
      </c>
      <c r="B2915" s="12">
        <v>99040</v>
      </c>
      <c r="C2915" s="12" t="s">
        <v>3523</v>
      </c>
      <c r="D2915" s="12" t="s">
        <v>693</v>
      </c>
      <c r="E2915" s="17" t="s">
        <v>11297</v>
      </c>
      <c r="F2915" s="25" t="str">
        <f>LEFT(E2915,MIN(FIND({0,1,2,3,4,5,6,7,8,9},ASC(E2915)&amp;1234567890))-1)</f>
        <v>Si</v>
      </c>
      <c r="G2915" s="25">
        <f t="shared" si="90"/>
        <v>72</v>
      </c>
      <c r="H2915" s="25">
        <f>VLOOKUP(F2915,Table!$A$2:$C$121,2,0)</f>
        <v>14</v>
      </c>
      <c r="I2915" s="26">
        <f>VLOOKUP(F2915,Table!$A$2:$C$121,3,0)</f>
        <v>3</v>
      </c>
      <c r="J2915" s="17" t="s">
        <v>11298</v>
      </c>
      <c r="K2915" s="25" t="str">
        <f>LEFT(J2915,MIN(FIND({0,1,2,3,4,5,6,7,8,9},ASC(J2915)&amp;1234567890))-1)</f>
        <v>O</v>
      </c>
      <c r="L2915" s="25">
        <f t="shared" si="91"/>
        <v>144</v>
      </c>
      <c r="M2915" s="25">
        <f>VLOOKUP(K2915,Table!$A$2:$C$121,2,0)</f>
        <v>16</v>
      </c>
      <c r="N2915" s="26">
        <f>VLOOKUP(K2915,Table!$A$2:$C$121,3,0)</f>
        <v>2</v>
      </c>
      <c r="O2915" s="13" t="str">
        <f>VLOOKUP(A2915,Table!$U$1:$V$230,2,0)</f>
        <v>Orthorhombic</v>
      </c>
      <c r="P2915" s="1"/>
    </row>
    <row r="2916" spans="1:16">
      <c r="A2916" s="12">
        <v>69</v>
      </c>
      <c r="B2916" s="12">
        <v>654296</v>
      </c>
      <c r="C2916" s="12" t="s">
        <v>3523</v>
      </c>
      <c r="D2916" s="12" t="s">
        <v>3533</v>
      </c>
      <c r="E2916" s="17" t="s">
        <v>11513</v>
      </c>
      <c r="F2916" s="25" t="str">
        <f>LEFT(E2916,MIN(FIND({0,1,2,3,4,5,6,7,8,9},ASC(E2916)&amp;1234567890))-1)</f>
        <v>Rb</v>
      </c>
      <c r="G2916" s="25">
        <f t="shared" si="90"/>
        <v>2</v>
      </c>
      <c r="H2916" s="25">
        <f>VLOOKUP(F2916,Table!$A$2:$C$121,2,0)</f>
        <v>1</v>
      </c>
      <c r="I2916" s="26">
        <f>VLOOKUP(F2916,Table!$A$2:$C$121,3,0)</f>
        <v>5</v>
      </c>
      <c r="J2916" s="17" t="s">
        <v>378</v>
      </c>
      <c r="K2916" s="25" t="str">
        <f>LEFT(J2916,MIN(FIND({0,1,2,3,4,5,6,7,8,9},ASC(J2916)&amp;1234567890))-1)</f>
        <v>P</v>
      </c>
      <c r="L2916" s="25">
        <f t="shared" si="91"/>
        <v>3</v>
      </c>
      <c r="M2916" s="25">
        <f>VLOOKUP(K2916,Table!$A$2:$C$121,2,0)</f>
        <v>15</v>
      </c>
      <c r="N2916" s="26">
        <f>VLOOKUP(K2916,Table!$A$2:$C$121,3,0)</f>
        <v>3</v>
      </c>
      <c r="O2916" s="13" t="str">
        <f>VLOOKUP(A2916,Table!$U$1:$V$230,2,0)</f>
        <v>Orthorhombic</v>
      </c>
      <c r="P2916" s="1"/>
    </row>
    <row r="2917" spans="1:16">
      <c r="A2917" s="12">
        <v>69</v>
      </c>
      <c r="B2917" s="12">
        <v>107544</v>
      </c>
      <c r="C2917" s="12" t="s">
        <v>3523</v>
      </c>
      <c r="D2917" s="12" t="s">
        <v>3534</v>
      </c>
      <c r="E2917" s="17" t="s">
        <v>58</v>
      </c>
      <c r="F2917" s="25" t="str">
        <f>LEFT(E2917,MIN(FIND({0,1,2,3,4,5,6,7,8,9},ASC(E2917)&amp;1234567890))-1)</f>
        <v>Al</v>
      </c>
      <c r="G2917" s="25">
        <f t="shared" si="90"/>
        <v>2</v>
      </c>
      <c r="H2917" s="25">
        <f>VLOOKUP(F2917,Table!$A$2:$C$121,2,0)</f>
        <v>13</v>
      </c>
      <c r="I2917" s="26">
        <f>VLOOKUP(F2917,Table!$A$2:$C$121,3,0)</f>
        <v>3</v>
      </c>
      <c r="J2917" s="17" t="s">
        <v>11351</v>
      </c>
      <c r="K2917" s="25" t="str">
        <f>LEFT(J2917,MIN(FIND({0,1,2,3,4,5,6,7,8,9},ASC(J2917)&amp;1234567890))-1)</f>
        <v>Cu</v>
      </c>
      <c r="L2917" s="25">
        <f t="shared" si="91"/>
        <v>1</v>
      </c>
      <c r="M2917" s="25">
        <f>VLOOKUP(K2917,Table!$A$2:$C$121,2,0)</f>
        <v>11</v>
      </c>
      <c r="N2917" s="26">
        <f>VLOOKUP(K2917,Table!$A$2:$C$121,3,0)</f>
        <v>4</v>
      </c>
      <c r="O2917" s="13" t="str">
        <f>VLOOKUP(A2917,Table!$U$1:$V$230,2,0)</f>
        <v>Orthorhombic</v>
      </c>
      <c r="P2917" s="1"/>
    </row>
    <row r="2918" spans="1:16">
      <c r="A2918" s="12">
        <v>69</v>
      </c>
      <c r="B2918" s="12">
        <v>260247</v>
      </c>
      <c r="C2918" s="12" t="s">
        <v>3523</v>
      </c>
      <c r="D2918" s="12" t="s">
        <v>3535</v>
      </c>
      <c r="E2918" s="17" t="s">
        <v>12179</v>
      </c>
      <c r="F2918" s="25" t="str">
        <f>LEFT(E2918,MIN(FIND({0,1,2,3,4,5,6,7,8,9},ASC(E2918)&amp;1234567890))-1)</f>
        <v>Ga</v>
      </c>
      <c r="G2918" s="25">
        <f t="shared" si="90"/>
        <v>3.57</v>
      </c>
      <c r="H2918" s="25">
        <f>VLOOKUP(F2918,Table!$A$2:$C$121,2,0)</f>
        <v>13</v>
      </c>
      <c r="I2918" s="26">
        <f>VLOOKUP(F2918,Table!$A$2:$C$121,3,0)</f>
        <v>4</v>
      </c>
      <c r="J2918" s="17" t="s">
        <v>12180</v>
      </c>
      <c r="K2918" s="25" t="str">
        <f>LEFT(J2918,MIN(FIND({0,1,2,3,4,5,6,7,8,9},ASC(J2918)&amp;1234567890))-1)</f>
        <v>Sm</v>
      </c>
      <c r="L2918" s="25">
        <f t="shared" si="91"/>
        <v>0.98</v>
      </c>
      <c r="M2918" s="25">
        <f>VLOOKUP(K2918,Table!$A$2:$C$121,2,0)</f>
        <v>3</v>
      </c>
      <c r="N2918" s="26">
        <f>VLOOKUP(K2918,Table!$A$2:$C$121,3,0)</f>
        <v>6</v>
      </c>
      <c r="O2918" s="13" t="str">
        <f>VLOOKUP(A2918,Table!$U$1:$V$230,2,0)</f>
        <v>Orthorhombic</v>
      </c>
      <c r="P2918" s="1"/>
    </row>
    <row r="2919" spans="1:16">
      <c r="A2919" s="12">
        <v>69</v>
      </c>
      <c r="B2919" s="12">
        <v>425445</v>
      </c>
      <c r="C2919" s="12" t="s">
        <v>3523</v>
      </c>
      <c r="D2919" s="12" t="s">
        <v>3536</v>
      </c>
      <c r="E2919" s="17" t="s">
        <v>12181</v>
      </c>
      <c r="F2919" s="25" t="str">
        <f>LEFT(E2919,MIN(FIND({0,1,2,3,4,5,6,7,8,9},ASC(E2919)&amp;1234567890))-1)</f>
        <v>Pd</v>
      </c>
      <c r="G2919" s="25">
        <f t="shared" si="90"/>
        <v>2.0539999999999998</v>
      </c>
      <c r="H2919" s="25">
        <f>VLOOKUP(F2919,Table!$A$2:$C$121,2,0)</f>
        <v>10</v>
      </c>
      <c r="I2919" s="26">
        <f>VLOOKUP(F2919,Table!$A$2:$C$121,3,0)</f>
        <v>5</v>
      </c>
      <c r="J2919" s="17" t="s">
        <v>12182</v>
      </c>
      <c r="K2919" s="25" t="str">
        <f>LEFT(J2919,MIN(FIND({0,1,2,3,4,5,6,7,8,9},ASC(J2919)&amp;1234567890))-1)</f>
        <v>Cd</v>
      </c>
      <c r="L2919" s="25">
        <f t="shared" si="91"/>
        <v>6.5890000000000004</v>
      </c>
      <c r="M2919" s="25">
        <f>VLOOKUP(K2919,Table!$A$2:$C$121,2,0)</f>
        <v>12</v>
      </c>
      <c r="N2919" s="26">
        <f>VLOOKUP(K2919,Table!$A$2:$C$121,3,0)</f>
        <v>5</v>
      </c>
      <c r="O2919" s="13" t="str">
        <f>VLOOKUP(A2919,Table!$U$1:$V$230,2,0)</f>
        <v>Orthorhombic</v>
      </c>
      <c r="P2919" s="1"/>
    </row>
    <row r="2920" spans="1:16">
      <c r="A2920" s="12">
        <v>70</v>
      </c>
      <c r="B2920" s="12">
        <v>1089</v>
      </c>
      <c r="C2920" s="12" t="s">
        <v>3537</v>
      </c>
      <c r="D2920" s="12" t="s">
        <v>3303</v>
      </c>
      <c r="E2920" s="17" t="s">
        <v>50</v>
      </c>
      <c r="F2920" s="25" t="str">
        <f>LEFT(E2920,MIN(FIND({0,1,2,3,4,5,6,7,8,9},ASC(E2920)&amp;1234567890))-1)</f>
        <v>Ti</v>
      </c>
      <c r="G2920" s="25">
        <f t="shared" si="90"/>
        <v>1</v>
      </c>
      <c r="H2920" s="25">
        <f>VLOOKUP(F2920,Table!$A$2:$C$121,2,0)</f>
        <v>4</v>
      </c>
      <c r="I2920" s="26">
        <f>VLOOKUP(F2920,Table!$A$2:$C$121,3,0)</f>
        <v>4</v>
      </c>
      <c r="J2920" s="17" t="s">
        <v>11546</v>
      </c>
      <c r="K2920" s="25" t="str">
        <f>LEFT(J2920,MIN(FIND({0,1,2,3,4,5,6,7,8,9},ASC(J2920)&amp;1234567890))-1)</f>
        <v>Si</v>
      </c>
      <c r="L2920" s="25">
        <f t="shared" si="91"/>
        <v>2</v>
      </c>
      <c r="M2920" s="25">
        <f>VLOOKUP(K2920,Table!$A$2:$C$121,2,0)</f>
        <v>14</v>
      </c>
      <c r="N2920" s="26">
        <f>VLOOKUP(K2920,Table!$A$2:$C$121,3,0)</f>
        <v>3</v>
      </c>
      <c r="O2920" s="13" t="str">
        <f>VLOOKUP(A2920,Table!$U$1:$V$230,2,0)</f>
        <v>Orthorhombic</v>
      </c>
      <c r="P2920" s="1"/>
    </row>
    <row r="2921" spans="1:16">
      <c r="A2921" s="12">
        <v>70</v>
      </c>
      <c r="B2921" s="12">
        <v>1094</v>
      </c>
      <c r="C2921" s="12" t="s">
        <v>3537</v>
      </c>
      <c r="D2921" s="12" t="s">
        <v>505</v>
      </c>
      <c r="E2921" s="17" t="s">
        <v>343</v>
      </c>
      <c r="F2921" s="25" t="str">
        <f>LEFT(E2921,MIN(FIND({0,1,2,3,4,5,6,7,8,9},ASC(E2921)&amp;1234567890))-1)</f>
        <v>U</v>
      </c>
      <c r="G2921" s="25">
        <f t="shared" si="90"/>
        <v>1</v>
      </c>
      <c r="H2921" s="25">
        <f>VLOOKUP(F2921,Table!$A$2:$C$121,2,0)</f>
        <v>3</v>
      </c>
      <c r="I2921" s="26">
        <f>VLOOKUP(F2921,Table!$A$2:$C$121,3,0)</f>
        <v>7</v>
      </c>
      <c r="J2921" s="17" t="s">
        <v>59</v>
      </c>
      <c r="K2921" s="25" t="str">
        <f>LEFT(J2921,MIN(FIND({0,1,2,3,4,5,6,7,8,9},ASC(J2921)&amp;1234567890))-1)</f>
        <v>O</v>
      </c>
      <c r="L2921" s="25">
        <f t="shared" si="91"/>
        <v>3</v>
      </c>
      <c r="M2921" s="25">
        <f>VLOOKUP(K2921,Table!$A$2:$C$121,2,0)</f>
        <v>16</v>
      </c>
      <c r="N2921" s="26">
        <f>VLOOKUP(K2921,Table!$A$2:$C$121,3,0)</f>
        <v>2</v>
      </c>
      <c r="O2921" s="13" t="str">
        <f>VLOOKUP(A2921,Table!$U$1:$V$230,2,0)</f>
        <v>Orthorhombic</v>
      </c>
      <c r="P2921" s="1"/>
    </row>
    <row r="2922" spans="1:16">
      <c r="A2922" s="12">
        <v>70</v>
      </c>
      <c r="B2922" s="12">
        <v>1819</v>
      </c>
      <c r="C2922" s="12" t="s">
        <v>3537</v>
      </c>
      <c r="D2922" s="12" t="s">
        <v>3538</v>
      </c>
      <c r="E2922" s="17" t="s">
        <v>76</v>
      </c>
      <c r="F2922" s="25" t="str">
        <f>LEFT(E2922,MIN(FIND({0,1,2,3,4,5,6,7,8,9},ASC(E2922)&amp;1234567890))-1)</f>
        <v>Co</v>
      </c>
      <c r="G2922" s="25">
        <f t="shared" si="90"/>
        <v>1</v>
      </c>
      <c r="H2922" s="25">
        <f>VLOOKUP(F2922,Table!$A$2:$C$121,2,0)</f>
        <v>9</v>
      </c>
      <c r="I2922" s="26">
        <f>VLOOKUP(F2922,Table!$A$2:$C$121,3,0)</f>
        <v>4</v>
      </c>
      <c r="J2922" s="17" t="s">
        <v>11641</v>
      </c>
      <c r="K2922" s="25" t="str">
        <f>LEFT(J2922,MIN(FIND({0,1,2,3,4,5,6,7,8,9},ASC(J2922)&amp;1234567890))-1)</f>
        <v>In</v>
      </c>
      <c r="L2922" s="25">
        <f t="shared" si="91"/>
        <v>2</v>
      </c>
      <c r="M2922" s="25">
        <f>VLOOKUP(K2922,Table!$A$2:$C$121,2,0)</f>
        <v>13</v>
      </c>
      <c r="N2922" s="26">
        <f>VLOOKUP(K2922,Table!$A$2:$C$121,3,0)</f>
        <v>5</v>
      </c>
      <c r="O2922" s="13" t="str">
        <f>VLOOKUP(A2922,Table!$U$1:$V$230,2,0)</f>
        <v>Orthorhombic</v>
      </c>
      <c r="P2922" s="1"/>
    </row>
    <row r="2923" spans="1:16">
      <c r="A2923" s="12">
        <v>70</v>
      </c>
      <c r="B2923" s="12">
        <v>22236</v>
      </c>
      <c r="C2923" s="12" t="s">
        <v>3537</v>
      </c>
      <c r="D2923" s="12" t="s">
        <v>1734</v>
      </c>
      <c r="E2923" s="17" t="s">
        <v>11956</v>
      </c>
      <c r="F2923" s="25" t="str">
        <f>LEFT(E2923,MIN(FIND({0,1,2,3,4,5,6,7,8,9},ASC(E2923)&amp;1234567890))-1)</f>
        <v>Sc</v>
      </c>
      <c r="G2923" s="25">
        <f t="shared" si="90"/>
        <v>2</v>
      </c>
      <c r="H2923" s="25">
        <f>VLOOKUP(F2923,Table!$A$2:$C$121,2,0)</f>
        <v>3</v>
      </c>
      <c r="I2923" s="26">
        <f>VLOOKUP(F2923,Table!$A$2:$C$121,3,0)</f>
        <v>4</v>
      </c>
      <c r="J2923" s="17" t="s">
        <v>336</v>
      </c>
      <c r="K2923" s="25" t="str">
        <f>LEFT(J2923,MIN(FIND({0,1,2,3,4,5,6,7,8,9},ASC(J2923)&amp;1234567890))-1)</f>
        <v>S</v>
      </c>
      <c r="L2923" s="25">
        <f t="shared" si="91"/>
        <v>3</v>
      </c>
      <c r="M2923" s="25">
        <f>VLOOKUP(K2923,Table!$A$2:$C$121,2,0)</f>
        <v>16</v>
      </c>
      <c r="N2923" s="26">
        <f>VLOOKUP(K2923,Table!$A$2:$C$121,3,0)</f>
        <v>3</v>
      </c>
      <c r="O2923" s="13" t="str">
        <f>VLOOKUP(A2923,Table!$U$1:$V$230,2,0)</f>
        <v>Orthorhombic</v>
      </c>
      <c r="P2923" s="1"/>
    </row>
    <row r="2924" spans="1:16">
      <c r="A2924" s="12">
        <v>70</v>
      </c>
      <c r="B2924" s="12">
        <v>25716</v>
      </c>
      <c r="C2924" s="12" t="s">
        <v>3537</v>
      </c>
      <c r="D2924" s="12" t="s">
        <v>840</v>
      </c>
      <c r="E2924" s="17" t="s">
        <v>72</v>
      </c>
      <c r="F2924" s="25" t="str">
        <f>LEFT(E2924,MIN(FIND({0,1,2,3,4,5,6,7,8,9},ASC(E2924)&amp;1234567890))-1)</f>
        <v>Ir</v>
      </c>
      <c r="G2924" s="25">
        <f t="shared" si="90"/>
        <v>1</v>
      </c>
      <c r="H2924" s="25">
        <f>VLOOKUP(F2924,Table!$A$2:$C$121,2,0)</f>
        <v>9</v>
      </c>
      <c r="I2924" s="26">
        <f>VLOOKUP(F2924,Table!$A$2:$C$121,3,0)</f>
        <v>6</v>
      </c>
      <c r="J2924" s="17" t="s">
        <v>367</v>
      </c>
      <c r="K2924" s="25" t="str">
        <f>LEFT(J2924,MIN(FIND({0,1,2,3,4,5,6,7,8,9},ASC(J2924)&amp;1234567890))-1)</f>
        <v>Cl</v>
      </c>
      <c r="L2924" s="25">
        <f t="shared" si="91"/>
        <v>3</v>
      </c>
      <c r="M2924" s="25">
        <f>VLOOKUP(K2924,Table!$A$2:$C$121,2,0)</f>
        <v>17</v>
      </c>
      <c r="N2924" s="26">
        <f>VLOOKUP(K2924,Table!$A$2:$C$121,3,0)</f>
        <v>3</v>
      </c>
      <c r="O2924" s="13" t="str">
        <f>VLOOKUP(A2924,Table!$U$1:$V$230,2,0)</f>
        <v>Orthorhombic</v>
      </c>
      <c r="P2924" s="1"/>
    </row>
    <row r="2925" spans="1:16">
      <c r="A2925" s="12">
        <v>70</v>
      </c>
      <c r="B2925" s="12">
        <v>33260</v>
      </c>
      <c r="C2925" s="12" t="s">
        <v>3537</v>
      </c>
      <c r="D2925" s="12" t="s">
        <v>3526</v>
      </c>
      <c r="E2925" s="17" t="s">
        <v>11347</v>
      </c>
      <c r="F2925" s="25" t="str">
        <f>LEFT(E2925,MIN(FIND({0,1,2,3,4,5,6,7,8,9},ASC(E2925)&amp;1234567890))-1)</f>
        <v>K</v>
      </c>
      <c r="G2925" s="25">
        <f t="shared" si="90"/>
        <v>4</v>
      </c>
      <c r="H2925" s="25">
        <f>VLOOKUP(F2925,Table!$A$2:$C$121,2,0)</f>
        <v>1</v>
      </c>
      <c r="I2925" s="26">
        <f>VLOOKUP(F2925,Table!$A$2:$C$121,3,0)</f>
        <v>4</v>
      </c>
      <c r="J2925" s="17" t="s">
        <v>12177</v>
      </c>
      <c r="K2925" s="25" t="str">
        <f>LEFT(J2925,MIN(FIND({0,1,2,3,4,5,6,7,8,9},ASC(J2925)&amp;1234567890))-1)</f>
        <v>P</v>
      </c>
      <c r="L2925" s="25">
        <f t="shared" si="91"/>
        <v>6</v>
      </c>
      <c r="M2925" s="25">
        <f>VLOOKUP(K2925,Table!$A$2:$C$121,2,0)</f>
        <v>15</v>
      </c>
      <c r="N2925" s="26">
        <f>VLOOKUP(K2925,Table!$A$2:$C$121,3,0)</f>
        <v>3</v>
      </c>
      <c r="O2925" s="13" t="str">
        <f>VLOOKUP(A2925,Table!$U$1:$V$230,2,0)</f>
        <v>Orthorhombic</v>
      </c>
      <c r="P2925" s="1"/>
    </row>
    <row r="2926" spans="1:16">
      <c r="A2926" s="12">
        <v>70</v>
      </c>
      <c r="B2926" s="12">
        <v>40072</v>
      </c>
      <c r="C2926" s="12" t="s">
        <v>3537</v>
      </c>
      <c r="D2926" s="12" t="s">
        <v>2852</v>
      </c>
      <c r="E2926" s="17" t="s">
        <v>12000</v>
      </c>
      <c r="F2926" s="25" t="str">
        <f>LEFT(E2926,MIN(FIND({0,1,2,3,4,5,6,7,8,9},ASC(E2926)&amp;1234567890))-1)</f>
        <v>Lu</v>
      </c>
      <c r="G2926" s="25">
        <f t="shared" si="90"/>
        <v>2</v>
      </c>
      <c r="H2926" s="25">
        <f>VLOOKUP(F2926,Table!$A$2:$C$121,2,0)</f>
        <v>3</v>
      </c>
      <c r="I2926" s="26">
        <f>VLOOKUP(F2926,Table!$A$2:$C$121,3,0)</f>
        <v>6</v>
      </c>
      <c r="J2926" s="17" t="s">
        <v>336</v>
      </c>
      <c r="K2926" s="25" t="str">
        <f>LEFT(J2926,MIN(FIND({0,1,2,3,4,5,6,7,8,9},ASC(J2926)&amp;1234567890))-1)</f>
        <v>S</v>
      </c>
      <c r="L2926" s="25">
        <f t="shared" si="91"/>
        <v>3</v>
      </c>
      <c r="M2926" s="25">
        <f>VLOOKUP(K2926,Table!$A$2:$C$121,2,0)</f>
        <v>16</v>
      </c>
      <c r="N2926" s="26">
        <f>VLOOKUP(K2926,Table!$A$2:$C$121,3,0)</f>
        <v>3</v>
      </c>
      <c r="O2926" s="13" t="str">
        <f>VLOOKUP(A2926,Table!$U$1:$V$230,2,0)</f>
        <v>Orthorhombic</v>
      </c>
      <c r="P2926" s="1"/>
    </row>
    <row r="2927" spans="1:16">
      <c r="A2927" s="12">
        <v>70</v>
      </c>
      <c r="B2927" s="12">
        <v>40617</v>
      </c>
      <c r="C2927" s="12" t="s">
        <v>3537</v>
      </c>
      <c r="D2927" s="12" t="s">
        <v>3540</v>
      </c>
      <c r="E2927" s="17" t="s">
        <v>11330</v>
      </c>
      <c r="F2927" s="25" t="str">
        <f>LEFT(E2927,MIN(FIND({0,1,2,3,4,5,6,7,8,9},ASC(E2927)&amp;1234567890))-1)</f>
        <v>Er</v>
      </c>
      <c r="G2927" s="25">
        <f t="shared" si="90"/>
        <v>2</v>
      </c>
      <c r="H2927" s="25">
        <f>VLOOKUP(F2927,Table!$A$2:$C$121,2,0)</f>
        <v>3</v>
      </c>
      <c r="I2927" s="26">
        <f>VLOOKUP(F2927,Table!$A$2:$C$121,3,0)</f>
        <v>6</v>
      </c>
      <c r="J2927" s="17" t="s">
        <v>533</v>
      </c>
      <c r="K2927" s="25" t="str">
        <f>LEFT(J2927,MIN(FIND({0,1,2,3,4,5,6,7,8,9},ASC(J2927)&amp;1234567890))-1)</f>
        <v>Se</v>
      </c>
      <c r="L2927" s="25">
        <f t="shared" si="91"/>
        <v>3</v>
      </c>
      <c r="M2927" s="25">
        <f>VLOOKUP(K2927,Table!$A$2:$C$121,2,0)</f>
        <v>16</v>
      </c>
      <c r="N2927" s="26">
        <f>VLOOKUP(K2927,Table!$A$2:$C$121,3,0)</f>
        <v>4</v>
      </c>
      <c r="O2927" s="13" t="str">
        <f>VLOOKUP(A2927,Table!$U$1:$V$230,2,0)</f>
        <v>Orthorhombic</v>
      </c>
      <c r="P2927" s="1"/>
    </row>
    <row r="2928" spans="1:16">
      <c r="A2928" s="12">
        <v>70</v>
      </c>
      <c r="B2928" s="12">
        <v>50501</v>
      </c>
      <c r="C2928" s="12" t="s">
        <v>3537</v>
      </c>
      <c r="D2928" s="12" t="s">
        <v>3541</v>
      </c>
      <c r="E2928" s="17" t="s">
        <v>11330</v>
      </c>
      <c r="F2928" s="25" t="str">
        <f>LEFT(E2928,MIN(FIND({0,1,2,3,4,5,6,7,8,9},ASC(E2928)&amp;1234567890))-1)</f>
        <v>Er</v>
      </c>
      <c r="G2928" s="25">
        <f t="shared" si="90"/>
        <v>2</v>
      </c>
      <c r="H2928" s="25">
        <f>VLOOKUP(F2928,Table!$A$2:$C$121,2,0)</f>
        <v>3</v>
      </c>
      <c r="I2928" s="26">
        <f>VLOOKUP(F2928,Table!$A$2:$C$121,3,0)</f>
        <v>6</v>
      </c>
      <c r="J2928" s="17" t="s">
        <v>36</v>
      </c>
      <c r="K2928" s="25" t="str">
        <f>LEFT(J2928,MIN(FIND({0,1,2,3,4,5,6,7,8,9},ASC(J2928)&amp;1234567890))-1)</f>
        <v>Te</v>
      </c>
      <c r="L2928" s="25">
        <f t="shared" si="91"/>
        <v>3</v>
      </c>
      <c r="M2928" s="25">
        <f>VLOOKUP(K2928,Table!$A$2:$C$121,2,0)</f>
        <v>16</v>
      </c>
      <c r="N2928" s="26">
        <f>VLOOKUP(K2928,Table!$A$2:$C$121,3,0)</f>
        <v>5</v>
      </c>
      <c r="O2928" s="13" t="str">
        <f>VLOOKUP(A2928,Table!$U$1:$V$230,2,0)</f>
        <v>Orthorhombic</v>
      </c>
      <c r="P2928" s="1"/>
    </row>
    <row r="2929" spans="1:16">
      <c r="A2929" s="12">
        <v>70</v>
      </c>
      <c r="B2929" s="12">
        <v>70020</v>
      </c>
      <c r="C2929" s="12" t="s">
        <v>3539</v>
      </c>
      <c r="D2929" s="12" t="s">
        <v>3542</v>
      </c>
      <c r="E2929" s="17" t="s">
        <v>39</v>
      </c>
      <c r="F2929" s="25" t="str">
        <f>LEFT(E2929,MIN(FIND({0,1,2,3,4,5,6,7,8,9},ASC(E2929)&amp;1234567890))-1)</f>
        <v>K</v>
      </c>
      <c r="G2929" s="25">
        <f t="shared" si="90"/>
        <v>1</v>
      </c>
      <c r="H2929" s="25">
        <f>VLOOKUP(F2929,Table!$A$2:$C$121,2,0)</f>
        <v>1</v>
      </c>
      <c r="I2929" s="26">
        <f>VLOOKUP(F2929,Table!$A$2:$C$121,3,0)</f>
        <v>4</v>
      </c>
      <c r="J2929" s="17" t="s">
        <v>12183</v>
      </c>
      <c r="K2929" s="25" t="str">
        <f>LEFT(J2929,MIN(FIND({0,1,2,3,4,5,6,7,8,9},ASC(J2929)&amp;1234567890))-1)</f>
        <v>C</v>
      </c>
      <c r="L2929" s="25">
        <f t="shared" si="91"/>
        <v>8</v>
      </c>
      <c r="M2929" s="25">
        <f>VLOOKUP(K2929,Table!$A$2:$C$121,2,0)</f>
        <v>14</v>
      </c>
      <c r="N2929" s="26">
        <f>VLOOKUP(K2929,Table!$A$2:$C$121,3,0)</f>
        <v>2</v>
      </c>
      <c r="O2929" s="13" t="str">
        <f>VLOOKUP(A2929,Table!$U$1:$V$230,2,0)</f>
        <v>Orthorhombic</v>
      </c>
      <c r="P2929" s="1"/>
    </row>
    <row r="2930" spans="1:16">
      <c r="A2930" s="12">
        <v>70</v>
      </c>
      <c r="B2930" s="12">
        <v>86398</v>
      </c>
      <c r="C2930" s="12" t="s">
        <v>3539</v>
      </c>
      <c r="D2930" s="12" t="s">
        <v>3543</v>
      </c>
      <c r="E2930" s="17" t="s">
        <v>55</v>
      </c>
      <c r="F2930" s="25" t="str">
        <f>LEFT(E2930,MIN(FIND({0,1,2,3,4,5,6,7,8,9},ASC(E2930)&amp;1234567890))-1)</f>
        <v>Mn</v>
      </c>
      <c r="G2930" s="25">
        <f t="shared" si="90"/>
        <v>2</v>
      </c>
      <c r="H2930" s="25">
        <f>VLOOKUP(F2930,Table!$A$2:$C$121,2,0)</f>
        <v>7</v>
      </c>
      <c r="I2930" s="26">
        <f>VLOOKUP(F2930,Table!$A$2:$C$121,3,0)</f>
        <v>4</v>
      </c>
      <c r="J2930" s="17" t="s">
        <v>12184</v>
      </c>
      <c r="K2930" s="25" t="str">
        <f>LEFT(J2930,MIN(FIND({0,1,2,3,4,5,6,7,8,9},ASC(J2930)&amp;1234567890))-1)</f>
        <v>B</v>
      </c>
      <c r="L2930" s="25">
        <f t="shared" si="91"/>
        <v>0.98799999999999999</v>
      </c>
      <c r="M2930" s="25">
        <f>VLOOKUP(K2930,Table!$A$2:$C$121,2,0)</f>
        <v>13</v>
      </c>
      <c r="N2930" s="26">
        <f>VLOOKUP(K2930,Table!$A$2:$C$121,3,0)</f>
        <v>2</v>
      </c>
      <c r="O2930" s="13" t="str">
        <f>VLOOKUP(A2930,Table!$U$1:$V$230,2,0)</f>
        <v>Orthorhombic</v>
      </c>
      <c r="P2930" s="1"/>
    </row>
    <row r="2931" spans="1:16">
      <c r="A2931" s="12">
        <v>70</v>
      </c>
      <c r="B2931" s="12">
        <v>408345</v>
      </c>
      <c r="C2931" s="12" t="s">
        <v>3537</v>
      </c>
      <c r="D2931" s="12" t="s">
        <v>3544</v>
      </c>
      <c r="E2931" s="17" t="s">
        <v>11314</v>
      </c>
      <c r="F2931" s="25" t="str">
        <f>LEFT(E2931,MIN(FIND({0,1,2,3,4,5,6,7,8,9},ASC(E2931)&amp;1234567890))-1)</f>
        <v>Ho</v>
      </c>
      <c r="G2931" s="25">
        <f t="shared" si="90"/>
        <v>2</v>
      </c>
      <c r="H2931" s="25">
        <f>VLOOKUP(F2931,Table!$A$2:$C$121,2,0)</f>
        <v>3</v>
      </c>
      <c r="I2931" s="26">
        <f>VLOOKUP(F2931,Table!$A$2:$C$121,3,0)</f>
        <v>6</v>
      </c>
      <c r="J2931" s="17" t="s">
        <v>533</v>
      </c>
      <c r="K2931" s="25" t="str">
        <f>LEFT(J2931,MIN(FIND({0,1,2,3,4,5,6,7,8,9},ASC(J2931)&amp;1234567890))-1)</f>
        <v>Se</v>
      </c>
      <c r="L2931" s="25">
        <f t="shared" si="91"/>
        <v>3</v>
      </c>
      <c r="M2931" s="25">
        <f>VLOOKUP(K2931,Table!$A$2:$C$121,2,0)</f>
        <v>16</v>
      </c>
      <c r="N2931" s="26">
        <f>VLOOKUP(K2931,Table!$A$2:$C$121,3,0)</f>
        <v>4</v>
      </c>
      <c r="O2931" s="13" t="str">
        <f>VLOOKUP(A2931,Table!$U$1:$V$230,2,0)</f>
        <v>Orthorhombic</v>
      </c>
      <c r="P2931" s="1"/>
    </row>
    <row r="2932" spans="1:16">
      <c r="A2932" s="12">
        <v>70</v>
      </c>
      <c r="B2932" s="12">
        <v>200563</v>
      </c>
      <c r="C2932" s="12" t="s">
        <v>3539</v>
      </c>
      <c r="D2932" s="12" t="s">
        <v>3545</v>
      </c>
      <c r="E2932" s="17" t="s">
        <v>11498</v>
      </c>
      <c r="F2932" s="25" t="str">
        <f>LEFT(E2932,MIN(FIND({0,1,2,3,4,5,6,7,8,9},ASC(E2932)&amp;1234567890))-1)</f>
        <v>Rb</v>
      </c>
      <c r="G2932" s="25">
        <f t="shared" si="90"/>
        <v>1</v>
      </c>
      <c r="H2932" s="25">
        <f>VLOOKUP(F2932,Table!$A$2:$C$121,2,0)</f>
        <v>1</v>
      </c>
      <c r="I2932" s="26">
        <f>VLOOKUP(F2932,Table!$A$2:$C$121,3,0)</f>
        <v>5</v>
      </c>
      <c r="J2932" s="17" t="s">
        <v>12183</v>
      </c>
      <c r="K2932" s="25" t="str">
        <f>LEFT(J2932,MIN(FIND({0,1,2,3,4,5,6,7,8,9},ASC(J2932)&amp;1234567890))-1)</f>
        <v>C</v>
      </c>
      <c r="L2932" s="25">
        <f t="shared" si="91"/>
        <v>8</v>
      </c>
      <c r="M2932" s="25">
        <f>VLOOKUP(K2932,Table!$A$2:$C$121,2,0)</f>
        <v>14</v>
      </c>
      <c r="N2932" s="26">
        <f>VLOOKUP(K2932,Table!$A$2:$C$121,3,0)</f>
        <v>2</v>
      </c>
      <c r="O2932" s="13" t="str">
        <f>VLOOKUP(A2932,Table!$U$1:$V$230,2,0)</f>
        <v>Orthorhombic</v>
      </c>
      <c r="P2932" s="1"/>
    </row>
    <row r="2933" spans="1:16">
      <c r="A2933" s="12">
        <v>70</v>
      </c>
      <c r="B2933" s="12">
        <v>44444</v>
      </c>
      <c r="C2933" s="12" t="s">
        <v>3539</v>
      </c>
      <c r="D2933" s="12" t="s">
        <v>3546</v>
      </c>
      <c r="E2933" s="17" t="s">
        <v>354</v>
      </c>
      <c r="F2933" s="25" t="str">
        <f>LEFT(E2933,MIN(FIND({0,1,2,3,4,5,6,7,8,9},ASC(E2933)&amp;1234567890))-1)</f>
        <v>Mn</v>
      </c>
      <c r="G2933" s="25">
        <f t="shared" si="90"/>
        <v>4</v>
      </c>
      <c r="H2933" s="25">
        <f>VLOOKUP(F2933,Table!$A$2:$C$121,2,0)</f>
        <v>7</v>
      </c>
      <c r="I2933" s="26">
        <f>VLOOKUP(F2933,Table!$A$2:$C$121,3,0)</f>
        <v>4</v>
      </c>
      <c r="J2933" s="17" t="s">
        <v>364</v>
      </c>
      <c r="K2933" s="25" t="str">
        <f>LEFT(J2933,MIN(FIND({0,1,2,3,4,5,6,7,8,9},ASC(J2933)&amp;1234567890))-1)</f>
        <v>B</v>
      </c>
      <c r="L2933" s="25">
        <f t="shared" si="91"/>
        <v>1</v>
      </c>
      <c r="M2933" s="25">
        <f>VLOOKUP(K2933,Table!$A$2:$C$121,2,0)</f>
        <v>13</v>
      </c>
      <c r="N2933" s="26">
        <f>VLOOKUP(K2933,Table!$A$2:$C$121,3,0)</f>
        <v>2</v>
      </c>
      <c r="O2933" s="13" t="str">
        <f>VLOOKUP(A2933,Table!$U$1:$V$230,2,0)</f>
        <v>Orthorhombic</v>
      </c>
      <c r="P2933" s="1"/>
    </row>
    <row r="2934" spans="1:16">
      <c r="A2934" s="12">
        <v>70</v>
      </c>
      <c r="B2934" s="12">
        <v>58156</v>
      </c>
      <c r="C2934" s="12" t="s">
        <v>3539</v>
      </c>
      <c r="D2934" s="12" t="s">
        <v>3547</v>
      </c>
      <c r="E2934" s="17" t="s">
        <v>58</v>
      </c>
      <c r="F2934" s="25" t="str">
        <f>LEFT(E2934,MIN(FIND({0,1,2,3,4,5,6,7,8,9},ASC(E2934)&amp;1234567890))-1)</f>
        <v>Al</v>
      </c>
      <c r="G2934" s="25">
        <f t="shared" si="90"/>
        <v>2</v>
      </c>
      <c r="H2934" s="25">
        <f>VLOOKUP(F2934,Table!$A$2:$C$121,2,0)</f>
        <v>13</v>
      </c>
      <c r="I2934" s="26">
        <f>VLOOKUP(F2934,Table!$A$2:$C$121,3,0)</f>
        <v>3</v>
      </c>
      <c r="J2934" s="17" t="s">
        <v>341</v>
      </c>
      <c r="K2934" s="25" t="str">
        <f>LEFT(J2934,MIN(FIND({0,1,2,3,4,5,6,7,8,9},ASC(J2934)&amp;1234567890))-1)</f>
        <v>Ru</v>
      </c>
      <c r="L2934" s="25">
        <f t="shared" si="91"/>
        <v>1</v>
      </c>
      <c r="M2934" s="25">
        <f>VLOOKUP(K2934,Table!$A$2:$C$121,2,0)</f>
        <v>8</v>
      </c>
      <c r="N2934" s="26">
        <f>VLOOKUP(K2934,Table!$A$2:$C$121,3,0)</f>
        <v>5</v>
      </c>
      <c r="O2934" s="13" t="str">
        <f>VLOOKUP(A2934,Table!$U$1:$V$230,2,0)</f>
        <v>Orthorhombic</v>
      </c>
      <c r="P2934" s="1"/>
    </row>
    <row r="2935" spans="1:16">
      <c r="A2935" s="12">
        <v>70</v>
      </c>
      <c r="B2935" s="12">
        <v>410969</v>
      </c>
      <c r="C2935" s="12" t="s">
        <v>3537</v>
      </c>
      <c r="D2935" s="12" t="s">
        <v>3548</v>
      </c>
      <c r="E2935" s="17" t="s">
        <v>72</v>
      </c>
      <c r="F2935" s="25" t="str">
        <f>LEFT(E2935,MIN(FIND({0,1,2,3,4,5,6,7,8,9},ASC(E2935)&amp;1234567890))-1)</f>
        <v>Ir</v>
      </c>
      <c r="G2935" s="25">
        <f t="shared" si="90"/>
        <v>1</v>
      </c>
      <c r="H2935" s="25">
        <f>VLOOKUP(F2935,Table!$A$2:$C$121,2,0)</f>
        <v>9</v>
      </c>
      <c r="I2935" s="26">
        <f>VLOOKUP(F2935,Table!$A$2:$C$121,3,0)</f>
        <v>6</v>
      </c>
      <c r="J2935" s="17" t="s">
        <v>11641</v>
      </c>
      <c r="K2935" s="25" t="str">
        <f>LEFT(J2935,MIN(FIND({0,1,2,3,4,5,6,7,8,9},ASC(J2935)&amp;1234567890))-1)</f>
        <v>In</v>
      </c>
      <c r="L2935" s="25">
        <f t="shared" si="91"/>
        <v>2</v>
      </c>
      <c r="M2935" s="25">
        <f>VLOOKUP(K2935,Table!$A$2:$C$121,2,0)</f>
        <v>13</v>
      </c>
      <c r="N2935" s="26">
        <f>VLOOKUP(K2935,Table!$A$2:$C$121,3,0)</f>
        <v>5</v>
      </c>
      <c r="O2935" s="13" t="str">
        <f>VLOOKUP(A2935,Table!$U$1:$V$230,2,0)</f>
        <v>Orthorhombic</v>
      </c>
      <c r="P2935" s="1"/>
    </row>
    <row r="2936" spans="1:16">
      <c r="A2936" s="12">
        <v>70</v>
      </c>
      <c r="B2936" s="12">
        <v>281340</v>
      </c>
      <c r="C2936" s="12" t="s">
        <v>3537</v>
      </c>
      <c r="D2936" s="12" t="s">
        <v>3549</v>
      </c>
      <c r="E2936" s="17" t="s">
        <v>537</v>
      </c>
      <c r="F2936" s="25" t="str">
        <f>LEFT(E2936,MIN(FIND({0,1,2,3,4,5,6,7,8,9},ASC(E2936)&amp;1234567890))-1)</f>
        <v>Yb</v>
      </c>
      <c r="G2936" s="25">
        <f t="shared" si="90"/>
        <v>2</v>
      </c>
      <c r="H2936" s="25">
        <f>VLOOKUP(F2936,Table!$A$2:$C$121,2,0)</f>
        <v>3</v>
      </c>
      <c r="I2936" s="26">
        <f>VLOOKUP(F2936,Table!$A$2:$C$121,3,0)</f>
        <v>6</v>
      </c>
      <c r="J2936" s="17" t="s">
        <v>533</v>
      </c>
      <c r="K2936" s="25" t="str">
        <f>LEFT(J2936,MIN(FIND({0,1,2,3,4,5,6,7,8,9},ASC(J2936)&amp;1234567890))-1)</f>
        <v>Se</v>
      </c>
      <c r="L2936" s="25">
        <f t="shared" si="91"/>
        <v>3</v>
      </c>
      <c r="M2936" s="25">
        <f>VLOOKUP(K2936,Table!$A$2:$C$121,2,0)</f>
        <v>16</v>
      </c>
      <c r="N2936" s="26">
        <f>VLOOKUP(K2936,Table!$A$2:$C$121,3,0)</f>
        <v>4</v>
      </c>
      <c r="O2936" s="13" t="str">
        <f>VLOOKUP(A2936,Table!$U$1:$V$230,2,0)</f>
        <v>Orthorhombic</v>
      </c>
      <c r="P2936" s="1"/>
    </row>
    <row r="2937" spans="1:16">
      <c r="A2937" s="12">
        <v>70</v>
      </c>
      <c r="B2937" s="12">
        <v>102847</v>
      </c>
      <c r="C2937" s="12" t="s">
        <v>3539</v>
      </c>
      <c r="D2937" s="12" t="s">
        <v>3550</v>
      </c>
      <c r="E2937" s="17" t="s">
        <v>11390</v>
      </c>
      <c r="F2937" s="25" t="str">
        <f>LEFT(E2937,MIN(FIND({0,1,2,3,4,5,6,7,8,9},ASC(E2937)&amp;1234567890))-1)</f>
        <v>Cr</v>
      </c>
      <c r="G2937" s="25">
        <f t="shared" si="90"/>
        <v>1</v>
      </c>
      <c r="H2937" s="25">
        <f>VLOOKUP(F2937,Table!$A$2:$C$121,2,0)</f>
        <v>6</v>
      </c>
      <c r="I2937" s="26">
        <f>VLOOKUP(F2937,Table!$A$2:$C$121,3,0)</f>
        <v>4</v>
      </c>
      <c r="J2937" s="17" t="s">
        <v>11550</v>
      </c>
      <c r="K2937" s="25" t="str">
        <f>LEFT(J2937,MIN(FIND({0,1,2,3,4,5,6,7,8,9},ASC(J2937)&amp;1234567890))-1)</f>
        <v>Sn</v>
      </c>
      <c r="L2937" s="25">
        <f t="shared" si="91"/>
        <v>2</v>
      </c>
      <c r="M2937" s="25">
        <f>VLOOKUP(K2937,Table!$A$2:$C$121,2,0)</f>
        <v>14</v>
      </c>
      <c r="N2937" s="26">
        <f>VLOOKUP(K2937,Table!$A$2:$C$121,3,0)</f>
        <v>5</v>
      </c>
      <c r="O2937" s="13" t="str">
        <f>VLOOKUP(A2937,Table!$U$1:$V$230,2,0)</f>
        <v>Orthorhombic</v>
      </c>
      <c r="P2937" s="1"/>
    </row>
    <row r="2938" spans="1:16">
      <c r="A2938" s="12">
        <v>70</v>
      </c>
      <c r="B2938" s="12">
        <v>103047</v>
      </c>
      <c r="C2938" s="12" t="s">
        <v>3539</v>
      </c>
      <c r="D2938" s="12" t="s">
        <v>3551</v>
      </c>
      <c r="E2938" s="17" t="s">
        <v>11351</v>
      </c>
      <c r="F2938" s="25" t="str">
        <f>LEFT(E2938,MIN(FIND({0,1,2,3,4,5,6,7,8,9},ASC(E2938)&amp;1234567890))-1)</f>
        <v>Cu</v>
      </c>
      <c r="G2938" s="25">
        <f t="shared" si="90"/>
        <v>1</v>
      </c>
      <c r="H2938" s="25">
        <f>VLOOKUP(F2938,Table!$A$2:$C$121,2,0)</f>
        <v>11</v>
      </c>
      <c r="I2938" s="26">
        <f>VLOOKUP(F2938,Table!$A$2:$C$121,3,0)</f>
        <v>4</v>
      </c>
      <c r="J2938" s="17" t="s">
        <v>11894</v>
      </c>
      <c r="K2938" s="25" t="str">
        <f>LEFT(J2938,MIN(FIND({0,1,2,3,4,5,6,7,8,9},ASC(J2938)&amp;1234567890))-1)</f>
        <v>Mg</v>
      </c>
      <c r="L2938" s="25">
        <f t="shared" si="91"/>
        <v>2</v>
      </c>
      <c r="M2938" s="25">
        <f>VLOOKUP(K2938,Table!$A$2:$C$121,2,0)</f>
        <v>2</v>
      </c>
      <c r="N2938" s="26">
        <f>VLOOKUP(K2938,Table!$A$2:$C$121,3,0)</f>
        <v>3</v>
      </c>
      <c r="O2938" s="13" t="str">
        <f>VLOOKUP(A2938,Table!$U$1:$V$230,2,0)</f>
        <v>Orthorhombic</v>
      </c>
      <c r="P2938" s="1"/>
    </row>
    <row r="2939" spans="1:16">
      <c r="A2939" s="12">
        <v>70</v>
      </c>
      <c r="B2939" s="12">
        <v>103785</v>
      </c>
      <c r="C2939" s="12" t="s">
        <v>3539</v>
      </c>
      <c r="D2939" s="12" t="s">
        <v>3552</v>
      </c>
      <c r="E2939" s="17" t="s">
        <v>11409</v>
      </c>
      <c r="F2939" s="25" t="str">
        <f>LEFT(E2939,MIN(FIND({0,1,2,3,4,5,6,7,8,9},ASC(E2939)&amp;1234567890))-1)</f>
        <v>Ga</v>
      </c>
      <c r="G2939" s="25">
        <f t="shared" si="90"/>
        <v>2</v>
      </c>
      <c r="H2939" s="25">
        <f>VLOOKUP(F2939,Table!$A$2:$C$121,2,0)</f>
        <v>13</v>
      </c>
      <c r="I2939" s="26">
        <f>VLOOKUP(F2939,Table!$A$2:$C$121,3,0)</f>
        <v>4</v>
      </c>
      <c r="J2939" s="17" t="s">
        <v>434</v>
      </c>
      <c r="K2939" s="25" t="str">
        <f>LEFT(J2939,MIN(FIND({0,1,2,3,4,5,6,7,8,9},ASC(J2939)&amp;1234567890))-1)</f>
        <v>Os</v>
      </c>
      <c r="L2939" s="25">
        <f t="shared" si="91"/>
        <v>1</v>
      </c>
      <c r="M2939" s="25">
        <f>VLOOKUP(K2939,Table!$A$2:$C$121,2,0)</f>
        <v>8</v>
      </c>
      <c r="N2939" s="26">
        <f>VLOOKUP(K2939,Table!$A$2:$C$121,3,0)</f>
        <v>6</v>
      </c>
      <c r="O2939" s="13" t="str">
        <f>VLOOKUP(A2939,Table!$U$1:$V$230,2,0)</f>
        <v>Orthorhombic</v>
      </c>
      <c r="P2939" s="1"/>
    </row>
    <row r="2940" spans="1:16">
      <c r="A2940" s="12">
        <v>70</v>
      </c>
      <c r="B2940" s="12">
        <v>106077</v>
      </c>
      <c r="C2940" s="12" t="s">
        <v>3539</v>
      </c>
      <c r="D2940" s="12" t="s">
        <v>3553</v>
      </c>
      <c r="E2940" s="17" t="s">
        <v>11550</v>
      </c>
      <c r="F2940" s="25" t="str">
        <f>LEFT(E2940,MIN(FIND({0,1,2,3,4,5,6,7,8,9},ASC(E2940)&amp;1234567890))-1)</f>
        <v>Sn</v>
      </c>
      <c r="G2940" s="25">
        <f t="shared" si="90"/>
        <v>2</v>
      </c>
      <c r="H2940" s="25">
        <f>VLOOKUP(F2940,Table!$A$2:$C$121,2,0)</f>
        <v>14</v>
      </c>
      <c r="I2940" s="26">
        <f>VLOOKUP(F2940,Table!$A$2:$C$121,3,0)</f>
        <v>5</v>
      </c>
      <c r="J2940" s="17" t="s">
        <v>405</v>
      </c>
      <c r="K2940" s="25" t="str">
        <f>LEFT(J2940,MIN(FIND({0,1,2,3,4,5,6,7,8,9},ASC(J2940)&amp;1234567890))-1)</f>
        <v>Ta</v>
      </c>
      <c r="L2940" s="25">
        <f t="shared" si="91"/>
        <v>1</v>
      </c>
      <c r="M2940" s="25">
        <f>VLOOKUP(K2940,Table!$A$2:$C$121,2,0)</f>
        <v>5</v>
      </c>
      <c r="N2940" s="26">
        <f>VLOOKUP(K2940,Table!$A$2:$C$121,3,0)</f>
        <v>6</v>
      </c>
      <c r="O2940" s="13" t="str">
        <f>VLOOKUP(A2940,Table!$U$1:$V$230,2,0)</f>
        <v>Orthorhombic</v>
      </c>
      <c r="P2940" s="1"/>
    </row>
    <row r="2941" spans="1:16">
      <c r="A2941" s="12">
        <v>70</v>
      </c>
      <c r="B2941" s="12">
        <v>99998</v>
      </c>
      <c r="C2941" s="12" t="s">
        <v>3537</v>
      </c>
      <c r="D2941" s="12" t="s">
        <v>3554</v>
      </c>
      <c r="E2941" s="17" t="s">
        <v>12000</v>
      </c>
      <c r="F2941" s="25" t="str">
        <f>LEFT(E2941,MIN(FIND({0,1,2,3,4,5,6,7,8,9},ASC(E2941)&amp;1234567890))-1)</f>
        <v>Lu</v>
      </c>
      <c r="G2941" s="25">
        <f t="shared" si="90"/>
        <v>2</v>
      </c>
      <c r="H2941" s="25">
        <f>VLOOKUP(F2941,Table!$A$2:$C$121,2,0)</f>
        <v>3</v>
      </c>
      <c r="I2941" s="26">
        <f>VLOOKUP(F2941,Table!$A$2:$C$121,3,0)</f>
        <v>6</v>
      </c>
      <c r="J2941" s="17" t="s">
        <v>533</v>
      </c>
      <c r="K2941" s="25" t="str">
        <f>LEFT(J2941,MIN(FIND({0,1,2,3,4,5,6,7,8,9},ASC(J2941)&amp;1234567890))-1)</f>
        <v>Se</v>
      </c>
      <c r="L2941" s="25">
        <f t="shared" si="91"/>
        <v>3</v>
      </c>
      <c r="M2941" s="25">
        <f>VLOOKUP(K2941,Table!$A$2:$C$121,2,0)</f>
        <v>16</v>
      </c>
      <c r="N2941" s="26">
        <f>VLOOKUP(K2941,Table!$A$2:$C$121,3,0)</f>
        <v>4</v>
      </c>
      <c r="O2941" s="13" t="str">
        <f>VLOOKUP(A2941,Table!$U$1:$V$230,2,0)</f>
        <v>Orthorhombic</v>
      </c>
      <c r="P2941" s="1"/>
    </row>
    <row r="2942" spans="1:16">
      <c r="A2942" s="12">
        <v>70</v>
      </c>
      <c r="B2942" s="12">
        <v>105229</v>
      </c>
      <c r="C2942" s="12" t="s">
        <v>3539</v>
      </c>
      <c r="D2942" s="12" t="s">
        <v>3555</v>
      </c>
      <c r="E2942" s="17" t="s">
        <v>335</v>
      </c>
      <c r="F2942" s="25" t="str">
        <f>LEFT(E2942,MIN(FIND({0,1,2,3,4,5,6,7,8,9},ASC(E2942)&amp;1234567890))-1)</f>
        <v>Nb</v>
      </c>
      <c r="G2942" s="25">
        <f t="shared" si="90"/>
        <v>1</v>
      </c>
      <c r="H2942" s="25">
        <f>VLOOKUP(F2942,Table!$A$2:$C$121,2,0)</f>
        <v>5</v>
      </c>
      <c r="I2942" s="26">
        <f>VLOOKUP(F2942,Table!$A$2:$C$121,3,0)</f>
        <v>5</v>
      </c>
      <c r="J2942" s="17" t="s">
        <v>11550</v>
      </c>
      <c r="K2942" s="25" t="str">
        <f>LEFT(J2942,MIN(FIND({0,1,2,3,4,5,6,7,8,9},ASC(J2942)&amp;1234567890))-1)</f>
        <v>Sn</v>
      </c>
      <c r="L2942" s="25">
        <f t="shared" si="91"/>
        <v>2</v>
      </c>
      <c r="M2942" s="25">
        <f>VLOOKUP(K2942,Table!$A$2:$C$121,2,0)</f>
        <v>14</v>
      </c>
      <c r="N2942" s="26">
        <f>VLOOKUP(K2942,Table!$A$2:$C$121,3,0)</f>
        <v>5</v>
      </c>
      <c r="O2942" s="13" t="str">
        <f>VLOOKUP(A2942,Table!$U$1:$V$230,2,0)</f>
        <v>Orthorhombic</v>
      </c>
      <c r="P2942" s="1"/>
    </row>
    <row r="2943" spans="1:16">
      <c r="A2943" s="12">
        <v>70</v>
      </c>
      <c r="B2943" s="12">
        <v>106078</v>
      </c>
      <c r="C2943" s="12" t="s">
        <v>3539</v>
      </c>
      <c r="D2943" s="12" t="s">
        <v>3556</v>
      </c>
      <c r="E2943" s="17" t="s">
        <v>583</v>
      </c>
      <c r="F2943" s="25" t="str">
        <f>LEFT(E2943,MIN(FIND({0,1,2,3,4,5,6,7,8,9},ASC(E2943)&amp;1234567890))-1)</f>
        <v>Ta</v>
      </c>
      <c r="G2943" s="25">
        <f t="shared" si="90"/>
        <v>2</v>
      </c>
      <c r="H2943" s="25">
        <f>VLOOKUP(F2943,Table!$A$2:$C$121,2,0)</f>
        <v>5</v>
      </c>
      <c r="I2943" s="26">
        <f>VLOOKUP(F2943,Table!$A$2:$C$121,3,0)</f>
        <v>6</v>
      </c>
      <c r="J2943" s="17" t="s">
        <v>413</v>
      </c>
      <c r="K2943" s="25" t="str">
        <f>LEFT(J2943,MIN(FIND({0,1,2,3,4,5,6,7,8,9},ASC(J2943)&amp;1234567890))-1)</f>
        <v>Sn</v>
      </c>
      <c r="L2943" s="25">
        <f t="shared" si="91"/>
        <v>3</v>
      </c>
      <c r="M2943" s="25">
        <f>VLOOKUP(K2943,Table!$A$2:$C$121,2,0)</f>
        <v>14</v>
      </c>
      <c r="N2943" s="26">
        <f>VLOOKUP(K2943,Table!$A$2:$C$121,3,0)</f>
        <v>5</v>
      </c>
      <c r="O2943" s="13" t="str">
        <f>VLOOKUP(A2943,Table!$U$1:$V$230,2,0)</f>
        <v>Orthorhombic</v>
      </c>
      <c r="P2943" s="1"/>
    </row>
    <row r="2944" spans="1:16">
      <c r="A2944" s="12">
        <v>70</v>
      </c>
      <c r="B2944" s="12">
        <v>106551</v>
      </c>
      <c r="C2944" s="12" t="s">
        <v>3539</v>
      </c>
      <c r="D2944" s="12" t="s">
        <v>3557</v>
      </c>
      <c r="E2944" s="17" t="s">
        <v>334</v>
      </c>
      <c r="F2944" s="25" t="str">
        <f>LEFT(E2944,MIN(FIND({0,1,2,3,4,5,6,7,8,9},ASC(E2944)&amp;1234567890))-1)</f>
        <v>V</v>
      </c>
      <c r="G2944" s="25">
        <f t="shared" si="90"/>
        <v>1</v>
      </c>
      <c r="H2944" s="25">
        <f>VLOOKUP(F2944,Table!$A$2:$C$121,2,0)</f>
        <v>5</v>
      </c>
      <c r="I2944" s="26">
        <f>VLOOKUP(F2944,Table!$A$2:$C$121,3,0)</f>
        <v>4</v>
      </c>
      <c r="J2944" s="17" t="s">
        <v>11550</v>
      </c>
      <c r="K2944" s="25" t="str">
        <f>LEFT(J2944,MIN(FIND({0,1,2,3,4,5,6,7,8,9},ASC(J2944)&amp;1234567890))-1)</f>
        <v>Sn</v>
      </c>
      <c r="L2944" s="25">
        <f t="shared" si="91"/>
        <v>2</v>
      </c>
      <c r="M2944" s="25">
        <f>VLOOKUP(K2944,Table!$A$2:$C$121,2,0)</f>
        <v>14</v>
      </c>
      <c r="N2944" s="26">
        <f>VLOOKUP(K2944,Table!$A$2:$C$121,3,0)</f>
        <v>5</v>
      </c>
      <c r="O2944" s="13" t="str">
        <f>VLOOKUP(A2944,Table!$U$1:$V$230,2,0)</f>
        <v>Orthorhombic</v>
      </c>
      <c r="P2944" s="1"/>
    </row>
    <row r="2945" spans="1:16">
      <c r="A2945" s="12">
        <v>70</v>
      </c>
      <c r="B2945" s="12">
        <v>609228</v>
      </c>
      <c r="C2945" s="12" t="s">
        <v>3537</v>
      </c>
      <c r="D2945" s="12" t="s">
        <v>3558</v>
      </c>
      <c r="E2945" s="17" t="s">
        <v>341</v>
      </c>
      <c r="F2945" s="25" t="str">
        <f>LEFT(E2945,MIN(FIND({0,1,2,3,4,5,6,7,8,9},ASC(E2945)&amp;1234567890))-1)</f>
        <v>Ru</v>
      </c>
      <c r="G2945" s="25">
        <f t="shared" si="90"/>
        <v>1</v>
      </c>
      <c r="H2945" s="25">
        <f>VLOOKUP(F2945,Table!$A$2:$C$121,2,0)</f>
        <v>8</v>
      </c>
      <c r="I2945" s="26">
        <f>VLOOKUP(F2945,Table!$A$2:$C$121,3,0)</f>
        <v>5</v>
      </c>
      <c r="J2945" s="17" t="s">
        <v>58</v>
      </c>
      <c r="K2945" s="25" t="str">
        <f>LEFT(J2945,MIN(FIND({0,1,2,3,4,5,6,7,8,9},ASC(J2945)&amp;1234567890))-1)</f>
        <v>Al</v>
      </c>
      <c r="L2945" s="25">
        <f t="shared" si="91"/>
        <v>2</v>
      </c>
      <c r="M2945" s="25">
        <f>VLOOKUP(K2945,Table!$A$2:$C$121,2,0)</f>
        <v>13</v>
      </c>
      <c r="N2945" s="26">
        <f>VLOOKUP(K2945,Table!$A$2:$C$121,3,0)</f>
        <v>3</v>
      </c>
      <c r="O2945" s="13" t="str">
        <f>VLOOKUP(A2945,Table!$U$1:$V$230,2,0)</f>
        <v>Orthorhombic</v>
      </c>
      <c r="P2945" s="1"/>
    </row>
    <row r="2946" spans="1:16">
      <c r="A2946" s="12">
        <v>70</v>
      </c>
      <c r="B2946" s="12">
        <v>613457</v>
      </c>
      <c r="C2946" s="12" t="s">
        <v>3539</v>
      </c>
      <c r="D2946" s="12" t="s">
        <v>3559</v>
      </c>
      <c r="E2946" s="17" t="s">
        <v>12185</v>
      </c>
      <c r="F2946" s="25" t="str">
        <f>LEFT(E2946,MIN(FIND({0,1,2,3,4,5,6,7,8,9},ASC(E2946)&amp;1234567890))-1)</f>
        <v>Cr</v>
      </c>
      <c r="G2946" s="25">
        <f t="shared" ref="G2946:G3009" si="92">IF(SUBSTITUTE(E2946,F2946,"")="",1,SUBSTITUTE(E2946,F2946,""))*1</f>
        <v>4</v>
      </c>
      <c r="H2946" s="25">
        <f>VLOOKUP(F2946,Table!$A$2:$C$121,2,0)</f>
        <v>6</v>
      </c>
      <c r="I2946" s="26">
        <f>VLOOKUP(F2946,Table!$A$2:$C$121,3,0)</f>
        <v>4</v>
      </c>
      <c r="J2946" s="17" t="s">
        <v>364</v>
      </c>
      <c r="K2946" s="25" t="str">
        <f>LEFT(J2946,MIN(FIND({0,1,2,3,4,5,6,7,8,9},ASC(J2946)&amp;1234567890))-1)</f>
        <v>B</v>
      </c>
      <c r="L2946" s="25">
        <f t="shared" ref="L2946:L3009" si="93">IF(SUBSTITUTE(J2946,K2946,"")="",1,SUBSTITUTE(J2946,K2946,""))*1</f>
        <v>1</v>
      </c>
      <c r="M2946" s="25">
        <f>VLOOKUP(K2946,Table!$A$2:$C$121,2,0)</f>
        <v>13</v>
      </c>
      <c r="N2946" s="26">
        <f>VLOOKUP(K2946,Table!$A$2:$C$121,3,0)</f>
        <v>2</v>
      </c>
      <c r="O2946" s="13" t="str">
        <f>VLOOKUP(A2946,Table!$U$1:$V$230,2,0)</f>
        <v>Orthorhombic</v>
      </c>
      <c r="P2946" s="1"/>
    </row>
    <row r="2947" spans="1:16">
      <c r="A2947" s="12">
        <v>70</v>
      </c>
      <c r="B2947" s="12">
        <v>613465</v>
      </c>
      <c r="C2947" s="12" t="s">
        <v>3539</v>
      </c>
      <c r="D2947" s="12" t="s">
        <v>1664</v>
      </c>
      <c r="E2947" s="17" t="s">
        <v>11769</v>
      </c>
      <c r="F2947" s="25" t="str">
        <f>LEFT(E2947,MIN(FIND({0,1,2,3,4,5,6,7,8,9},ASC(E2947)&amp;1234567890))-1)</f>
        <v>Cr</v>
      </c>
      <c r="G2947" s="25">
        <f t="shared" si="92"/>
        <v>2</v>
      </c>
      <c r="H2947" s="25">
        <f>VLOOKUP(F2947,Table!$A$2:$C$121,2,0)</f>
        <v>6</v>
      </c>
      <c r="I2947" s="26">
        <f>VLOOKUP(F2947,Table!$A$2:$C$121,3,0)</f>
        <v>4</v>
      </c>
      <c r="J2947" s="17" t="s">
        <v>364</v>
      </c>
      <c r="K2947" s="25" t="str">
        <f>LEFT(J2947,MIN(FIND({0,1,2,3,4,5,6,7,8,9},ASC(J2947)&amp;1234567890))-1)</f>
        <v>B</v>
      </c>
      <c r="L2947" s="25">
        <f t="shared" si="93"/>
        <v>1</v>
      </c>
      <c r="M2947" s="25">
        <f>VLOOKUP(K2947,Table!$A$2:$C$121,2,0)</f>
        <v>13</v>
      </c>
      <c r="N2947" s="26">
        <f>VLOOKUP(K2947,Table!$A$2:$C$121,3,0)</f>
        <v>2</v>
      </c>
      <c r="O2947" s="13" t="str">
        <f>VLOOKUP(A2947,Table!$U$1:$V$230,2,0)</f>
        <v>Orthorhombic</v>
      </c>
      <c r="P2947" s="1"/>
    </row>
    <row r="2948" spans="1:16">
      <c r="A2948" s="12">
        <v>70</v>
      </c>
      <c r="B2948" s="12">
        <v>630327</v>
      </c>
      <c r="C2948" s="12" t="s">
        <v>3537</v>
      </c>
      <c r="D2948" s="12" t="s">
        <v>3560</v>
      </c>
      <c r="E2948" s="17" t="s">
        <v>11377</v>
      </c>
      <c r="F2948" s="25" t="str">
        <f>LEFT(E2948,MIN(FIND({0,1,2,3,4,5,6,7,8,9},ASC(E2948)&amp;1234567890))-1)</f>
        <v>Dy</v>
      </c>
      <c r="G2948" s="25">
        <f t="shared" si="92"/>
        <v>2</v>
      </c>
      <c r="H2948" s="25">
        <f>VLOOKUP(F2948,Table!$A$2:$C$121,2,0)</f>
        <v>3</v>
      </c>
      <c r="I2948" s="26">
        <f>VLOOKUP(F2948,Table!$A$2:$C$121,3,0)</f>
        <v>6</v>
      </c>
      <c r="J2948" s="17" t="s">
        <v>36</v>
      </c>
      <c r="K2948" s="25" t="str">
        <f>LEFT(J2948,MIN(FIND({0,1,2,3,4,5,6,7,8,9},ASC(J2948)&amp;1234567890))-1)</f>
        <v>Te</v>
      </c>
      <c r="L2948" s="25">
        <f t="shared" si="93"/>
        <v>3</v>
      </c>
      <c r="M2948" s="25">
        <f>VLOOKUP(K2948,Table!$A$2:$C$121,2,0)</f>
        <v>16</v>
      </c>
      <c r="N2948" s="26">
        <f>VLOOKUP(K2948,Table!$A$2:$C$121,3,0)</f>
        <v>5</v>
      </c>
      <c r="O2948" s="13" t="str">
        <f>VLOOKUP(A2948,Table!$U$1:$V$230,2,0)</f>
        <v>Orthorhombic</v>
      </c>
      <c r="P2948" s="1"/>
    </row>
    <row r="2949" spans="1:16">
      <c r="A2949" s="12">
        <v>70</v>
      </c>
      <c r="B2949" s="12">
        <v>631660</v>
      </c>
      <c r="C2949" s="12" t="s">
        <v>3537</v>
      </c>
      <c r="D2949" s="12" t="s">
        <v>3561</v>
      </c>
      <c r="E2949" s="17" t="s">
        <v>11392</v>
      </c>
      <c r="F2949" s="25" t="str">
        <f>LEFT(E2949,MIN(FIND({0,1,2,3,4,5,6,7,8,9},ASC(E2949)&amp;1234567890))-1)</f>
        <v>Eu</v>
      </c>
      <c r="G2949" s="25">
        <f t="shared" si="92"/>
        <v>2</v>
      </c>
      <c r="H2949" s="25">
        <f>VLOOKUP(F2949,Table!$A$2:$C$121,2,0)</f>
        <v>3</v>
      </c>
      <c r="I2949" s="26">
        <f>VLOOKUP(F2949,Table!$A$2:$C$121,3,0)</f>
        <v>6</v>
      </c>
      <c r="J2949" s="17" t="s">
        <v>533</v>
      </c>
      <c r="K2949" s="25" t="str">
        <f>LEFT(J2949,MIN(FIND({0,1,2,3,4,5,6,7,8,9},ASC(J2949)&amp;1234567890))-1)</f>
        <v>Se</v>
      </c>
      <c r="L2949" s="25">
        <f t="shared" si="93"/>
        <v>3</v>
      </c>
      <c r="M2949" s="25">
        <f>VLOOKUP(K2949,Table!$A$2:$C$121,2,0)</f>
        <v>16</v>
      </c>
      <c r="N2949" s="26">
        <f>VLOOKUP(K2949,Table!$A$2:$C$121,3,0)</f>
        <v>4</v>
      </c>
      <c r="O2949" s="13" t="str">
        <f>VLOOKUP(A2949,Table!$U$1:$V$230,2,0)</f>
        <v>Orthorhombic</v>
      </c>
      <c r="P2949" s="1"/>
    </row>
    <row r="2950" spans="1:16">
      <c r="A2950" s="12">
        <v>70</v>
      </c>
      <c r="B2950" s="12">
        <v>635227</v>
      </c>
      <c r="C2950" s="12" t="s">
        <v>3537</v>
      </c>
      <c r="D2950" s="12" t="s">
        <v>3562</v>
      </c>
      <c r="E2950" s="17" t="s">
        <v>341</v>
      </c>
      <c r="F2950" s="25" t="str">
        <f>LEFT(E2950,MIN(FIND({0,1,2,3,4,5,6,7,8,9},ASC(E2950)&amp;1234567890))-1)</f>
        <v>Ru</v>
      </c>
      <c r="G2950" s="25">
        <f t="shared" si="92"/>
        <v>1</v>
      </c>
      <c r="H2950" s="25">
        <f>VLOOKUP(F2950,Table!$A$2:$C$121,2,0)</f>
        <v>8</v>
      </c>
      <c r="I2950" s="26">
        <f>VLOOKUP(F2950,Table!$A$2:$C$121,3,0)</f>
        <v>5</v>
      </c>
      <c r="J2950" s="17" t="s">
        <v>11409</v>
      </c>
      <c r="K2950" s="25" t="str">
        <f>LEFT(J2950,MIN(FIND({0,1,2,3,4,5,6,7,8,9},ASC(J2950)&amp;1234567890))-1)</f>
        <v>Ga</v>
      </c>
      <c r="L2950" s="25">
        <f t="shared" si="93"/>
        <v>2</v>
      </c>
      <c r="M2950" s="25">
        <f>VLOOKUP(K2950,Table!$A$2:$C$121,2,0)</f>
        <v>13</v>
      </c>
      <c r="N2950" s="26">
        <f>VLOOKUP(K2950,Table!$A$2:$C$121,3,0)</f>
        <v>4</v>
      </c>
      <c r="O2950" s="13" t="str">
        <f>VLOOKUP(A2950,Table!$U$1:$V$230,2,0)</f>
        <v>Orthorhombic</v>
      </c>
      <c r="P2950" s="1"/>
    </row>
    <row r="2951" spans="1:16">
      <c r="A2951" s="12">
        <v>70</v>
      </c>
      <c r="B2951" s="12">
        <v>638050</v>
      </c>
      <c r="C2951" s="12" t="s">
        <v>3537</v>
      </c>
      <c r="D2951" s="12" t="s">
        <v>3563</v>
      </c>
      <c r="E2951" s="17" t="s">
        <v>50</v>
      </c>
      <c r="F2951" s="25" t="str">
        <f>LEFT(E2951,MIN(FIND({0,1,2,3,4,5,6,7,8,9},ASC(E2951)&amp;1234567890))-1)</f>
        <v>Ti</v>
      </c>
      <c r="G2951" s="25">
        <f t="shared" si="92"/>
        <v>1</v>
      </c>
      <c r="H2951" s="25">
        <f>VLOOKUP(F2951,Table!$A$2:$C$121,2,0)</f>
        <v>4</v>
      </c>
      <c r="I2951" s="26">
        <f>VLOOKUP(F2951,Table!$A$2:$C$121,3,0)</f>
        <v>4</v>
      </c>
      <c r="J2951" s="17" t="s">
        <v>11461</v>
      </c>
      <c r="K2951" s="25" t="str">
        <f>LEFT(J2951,MIN(FIND({0,1,2,3,4,5,6,7,8,9},ASC(J2951)&amp;1234567890))-1)</f>
        <v>Ge</v>
      </c>
      <c r="L2951" s="25">
        <f t="shared" si="93"/>
        <v>2</v>
      </c>
      <c r="M2951" s="25">
        <f>VLOOKUP(K2951,Table!$A$2:$C$121,2,0)</f>
        <v>14</v>
      </c>
      <c r="N2951" s="26">
        <f>VLOOKUP(K2951,Table!$A$2:$C$121,3,0)</f>
        <v>4</v>
      </c>
      <c r="O2951" s="13" t="str">
        <f>VLOOKUP(A2951,Table!$U$1:$V$230,2,0)</f>
        <v>Orthorhombic</v>
      </c>
      <c r="P2951" s="1"/>
    </row>
    <row r="2952" spans="1:16">
      <c r="A2952" s="12">
        <v>70</v>
      </c>
      <c r="B2952" s="12">
        <v>639761</v>
      </c>
      <c r="C2952" s="12" t="s">
        <v>3537</v>
      </c>
      <c r="D2952" s="12" t="s">
        <v>3564</v>
      </c>
      <c r="E2952" s="17" t="s">
        <v>11314</v>
      </c>
      <c r="F2952" s="25" t="str">
        <f>LEFT(E2952,MIN(FIND({0,1,2,3,4,5,6,7,8,9},ASC(E2952)&amp;1234567890))-1)</f>
        <v>Ho</v>
      </c>
      <c r="G2952" s="25">
        <f t="shared" si="92"/>
        <v>2</v>
      </c>
      <c r="H2952" s="25">
        <f>VLOOKUP(F2952,Table!$A$2:$C$121,2,0)</f>
        <v>3</v>
      </c>
      <c r="I2952" s="26">
        <f>VLOOKUP(F2952,Table!$A$2:$C$121,3,0)</f>
        <v>6</v>
      </c>
      <c r="J2952" s="17" t="s">
        <v>36</v>
      </c>
      <c r="K2952" s="25" t="str">
        <f>LEFT(J2952,MIN(FIND({0,1,2,3,4,5,6,7,8,9},ASC(J2952)&amp;1234567890))-1)</f>
        <v>Te</v>
      </c>
      <c r="L2952" s="25">
        <f t="shared" si="93"/>
        <v>3</v>
      </c>
      <c r="M2952" s="25">
        <f>VLOOKUP(K2952,Table!$A$2:$C$121,2,0)</f>
        <v>16</v>
      </c>
      <c r="N2952" s="26">
        <f>VLOOKUP(K2952,Table!$A$2:$C$121,3,0)</f>
        <v>5</v>
      </c>
      <c r="O2952" s="13" t="str">
        <f>VLOOKUP(A2952,Table!$U$1:$V$230,2,0)</f>
        <v>Orthorhombic</v>
      </c>
      <c r="P2952" s="1"/>
    </row>
    <row r="2953" spans="1:16">
      <c r="A2953" s="12">
        <v>70</v>
      </c>
      <c r="B2953" s="12">
        <v>642620</v>
      </c>
      <c r="C2953" s="12" t="s">
        <v>3537</v>
      </c>
      <c r="D2953" s="12" t="s">
        <v>3565</v>
      </c>
      <c r="E2953" s="17" t="s">
        <v>12000</v>
      </c>
      <c r="F2953" s="25" t="str">
        <f>LEFT(E2953,MIN(FIND({0,1,2,3,4,5,6,7,8,9},ASC(E2953)&amp;1234567890))-1)</f>
        <v>Lu</v>
      </c>
      <c r="G2953" s="25">
        <f t="shared" si="92"/>
        <v>2</v>
      </c>
      <c r="H2953" s="25">
        <f>VLOOKUP(F2953,Table!$A$2:$C$121,2,0)</f>
        <v>3</v>
      </c>
      <c r="I2953" s="26">
        <f>VLOOKUP(F2953,Table!$A$2:$C$121,3,0)</f>
        <v>6</v>
      </c>
      <c r="J2953" s="17" t="s">
        <v>36</v>
      </c>
      <c r="K2953" s="25" t="str">
        <f>LEFT(J2953,MIN(FIND({0,1,2,3,4,5,6,7,8,9},ASC(J2953)&amp;1234567890))-1)</f>
        <v>Te</v>
      </c>
      <c r="L2953" s="25">
        <f t="shared" si="93"/>
        <v>3</v>
      </c>
      <c r="M2953" s="25">
        <f>VLOOKUP(K2953,Table!$A$2:$C$121,2,0)</f>
        <v>16</v>
      </c>
      <c r="N2953" s="26">
        <f>VLOOKUP(K2953,Table!$A$2:$C$121,3,0)</f>
        <v>5</v>
      </c>
      <c r="O2953" s="13" t="str">
        <f>VLOOKUP(A2953,Table!$U$1:$V$230,2,0)</f>
        <v>Orthorhombic</v>
      </c>
      <c r="P2953" s="1"/>
    </row>
    <row r="2954" spans="1:16">
      <c r="A2954" s="12">
        <v>70</v>
      </c>
      <c r="B2954" s="12">
        <v>645475</v>
      </c>
      <c r="C2954" s="12" t="s">
        <v>3539</v>
      </c>
      <c r="D2954" s="12" t="s">
        <v>3566</v>
      </c>
      <c r="E2954" s="17" t="s">
        <v>12186</v>
      </c>
      <c r="F2954" s="25" t="str">
        <f>LEFT(E2954,MIN(FIND({0,1,2,3,4,5,6,7,8,9},ASC(E2954)&amp;1234567890))-1)</f>
        <v>Nb</v>
      </c>
      <c r="G2954" s="25">
        <f t="shared" si="92"/>
        <v>1.2</v>
      </c>
      <c r="H2954" s="25">
        <f>VLOOKUP(F2954,Table!$A$2:$C$121,2,0)</f>
        <v>5</v>
      </c>
      <c r="I2954" s="26">
        <f>VLOOKUP(F2954,Table!$A$2:$C$121,3,0)</f>
        <v>5</v>
      </c>
      <c r="J2954" s="17" t="s">
        <v>12187</v>
      </c>
      <c r="K2954" s="25" t="str">
        <f>LEFT(J2954,MIN(FIND({0,1,2,3,4,5,6,7,8,9},ASC(J2954)&amp;1234567890))-1)</f>
        <v>Sn</v>
      </c>
      <c r="L2954" s="25">
        <f t="shared" si="93"/>
        <v>1.8</v>
      </c>
      <c r="M2954" s="25">
        <f>VLOOKUP(K2954,Table!$A$2:$C$121,2,0)</f>
        <v>14</v>
      </c>
      <c r="N2954" s="26">
        <f>VLOOKUP(K2954,Table!$A$2:$C$121,3,0)</f>
        <v>5</v>
      </c>
      <c r="O2954" s="13" t="str">
        <f>VLOOKUP(A2954,Table!$U$1:$V$230,2,0)</f>
        <v>Orthorhombic</v>
      </c>
      <c r="P2954" s="1"/>
    </row>
    <row r="2955" spans="1:16">
      <c r="A2955" s="12">
        <v>70</v>
      </c>
      <c r="B2955" s="12">
        <v>650834</v>
      </c>
      <c r="C2955" s="12" t="s">
        <v>3539</v>
      </c>
      <c r="D2955" s="12" t="s">
        <v>3567</v>
      </c>
      <c r="E2955" s="17" t="s">
        <v>336</v>
      </c>
      <c r="F2955" s="25" t="str">
        <f>LEFT(E2955,MIN(FIND({0,1,2,3,4,5,6,7,8,9},ASC(E2955)&amp;1234567890))-1)</f>
        <v>S</v>
      </c>
      <c r="G2955" s="25">
        <f t="shared" si="92"/>
        <v>3</v>
      </c>
      <c r="H2955" s="25">
        <f>VLOOKUP(F2955,Table!$A$2:$C$121,2,0)</f>
        <v>16</v>
      </c>
      <c r="I2955" s="26">
        <f>VLOOKUP(F2955,Table!$A$2:$C$121,3,0)</f>
        <v>3</v>
      </c>
      <c r="J2955" s="17" t="s">
        <v>11956</v>
      </c>
      <c r="K2955" s="25" t="str">
        <f>LEFT(J2955,MIN(FIND({0,1,2,3,4,5,6,7,8,9},ASC(J2955)&amp;1234567890))-1)</f>
        <v>Sc</v>
      </c>
      <c r="L2955" s="25">
        <f t="shared" si="93"/>
        <v>2</v>
      </c>
      <c r="M2955" s="25">
        <f>VLOOKUP(K2955,Table!$A$2:$C$121,2,0)</f>
        <v>3</v>
      </c>
      <c r="N2955" s="26">
        <f>VLOOKUP(K2955,Table!$A$2:$C$121,3,0)</f>
        <v>4</v>
      </c>
      <c r="O2955" s="13" t="str">
        <f>VLOOKUP(A2955,Table!$U$1:$V$230,2,0)</f>
        <v>Orthorhombic</v>
      </c>
      <c r="P2955" s="1"/>
    </row>
    <row r="2956" spans="1:16">
      <c r="A2956" s="12">
        <v>70</v>
      </c>
      <c r="B2956" s="12">
        <v>651804</v>
      </c>
      <c r="C2956" s="12" t="s">
        <v>3537</v>
      </c>
      <c r="D2956" s="12" t="s">
        <v>3568</v>
      </c>
      <c r="E2956" s="17" t="s">
        <v>11956</v>
      </c>
      <c r="F2956" s="25" t="str">
        <f>LEFT(E2956,MIN(FIND({0,1,2,3,4,5,6,7,8,9},ASC(E2956)&amp;1234567890))-1)</f>
        <v>Sc</v>
      </c>
      <c r="G2956" s="25">
        <f t="shared" si="92"/>
        <v>2</v>
      </c>
      <c r="H2956" s="25">
        <f>VLOOKUP(F2956,Table!$A$2:$C$121,2,0)</f>
        <v>3</v>
      </c>
      <c r="I2956" s="26">
        <f>VLOOKUP(F2956,Table!$A$2:$C$121,3,0)</f>
        <v>4</v>
      </c>
      <c r="J2956" s="17" t="s">
        <v>533</v>
      </c>
      <c r="K2956" s="25" t="str">
        <f>LEFT(J2956,MIN(FIND({0,1,2,3,4,5,6,7,8,9},ASC(J2956)&amp;1234567890))-1)</f>
        <v>Se</v>
      </c>
      <c r="L2956" s="25">
        <f t="shared" si="93"/>
        <v>3</v>
      </c>
      <c r="M2956" s="25">
        <f>VLOOKUP(K2956,Table!$A$2:$C$121,2,0)</f>
        <v>16</v>
      </c>
      <c r="N2956" s="26">
        <f>VLOOKUP(K2956,Table!$A$2:$C$121,3,0)</f>
        <v>4</v>
      </c>
      <c r="O2956" s="13" t="str">
        <f>VLOOKUP(A2956,Table!$U$1:$V$230,2,0)</f>
        <v>Orthorhombic</v>
      </c>
      <c r="P2956" s="1"/>
    </row>
    <row r="2957" spans="1:16">
      <c r="A2957" s="12">
        <v>70</v>
      </c>
      <c r="B2957" s="12">
        <v>652078</v>
      </c>
      <c r="C2957" s="12" t="s">
        <v>3537</v>
      </c>
      <c r="D2957" s="12" t="s">
        <v>3569</v>
      </c>
      <c r="E2957" s="17" t="s">
        <v>11307</v>
      </c>
      <c r="F2957" s="25" t="str">
        <f>LEFT(E2957,MIN(FIND({0,1,2,3,4,5,6,7,8,9},ASC(E2957)&amp;1234567890))-1)</f>
        <v>Tm</v>
      </c>
      <c r="G2957" s="25">
        <f t="shared" si="92"/>
        <v>2</v>
      </c>
      <c r="H2957" s="25">
        <f>VLOOKUP(F2957,Table!$A$2:$C$121,2,0)</f>
        <v>3</v>
      </c>
      <c r="I2957" s="26">
        <f>VLOOKUP(F2957,Table!$A$2:$C$121,3,0)</f>
        <v>6</v>
      </c>
      <c r="J2957" s="17" t="s">
        <v>533</v>
      </c>
      <c r="K2957" s="25" t="str">
        <f>LEFT(J2957,MIN(FIND({0,1,2,3,4,5,6,7,8,9},ASC(J2957)&amp;1234567890))-1)</f>
        <v>Se</v>
      </c>
      <c r="L2957" s="25">
        <f t="shared" si="93"/>
        <v>3</v>
      </c>
      <c r="M2957" s="25">
        <f>VLOOKUP(K2957,Table!$A$2:$C$121,2,0)</f>
        <v>16</v>
      </c>
      <c r="N2957" s="26">
        <f>VLOOKUP(K2957,Table!$A$2:$C$121,3,0)</f>
        <v>4</v>
      </c>
      <c r="O2957" s="13" t="str">
        <f>VLOOKUP(A2957,Table!$U$1:$V$230,2,0)</f>
        <v>Orthorhombic</v>
      </c>
      <c r="P2957" s="1"/>
    </row>
    <row r="2958" spans="1:16">
      <c r="A2958" s="12">
        <v>70</v>
      </c>
      <c r="B2958" s="12">
        <v>652178</v>
      </c>
      <c r="C2958" s="12" t="s">
        <v>3537</v>
      </c>
      <c r="D2958" s="12" t="s">
        <v>3570</v>
      </c>
      <c r="E2958" s="17" t="s">
        <v>11329</v>
      </c>
      <c r="F2958" s="25" t="str">
        <f>LEFT(E2958,MIN(FIND({0,1,2,3,4,5,6,7,8,9},ASC(E2958)&amp;1234567890))-1)</f>
        <v>Y</v>
      </c>
      <c r="G2958" s="25">
        <f t="shared" si="92"/>
        <v>2</v>
      </c>
      <c r="H2958" s="25">
        <f>VLOOKUP(F2958,Table!$A$2:$C$121,2,0)</f>
        <v>3</v>
      </c>
      <c r="I2958" s="26">
        <f>VLOOKUP(F2958,Table!$A$2:$C$121,3,0)</f>
        <v>5</v>
      </c>
      <c r="J2958" s="17" t="s">
        <v>533</v>
      </c>
      <c r="K2958" s="25" t="str">
        <f>LEFT(J2958,MIN(FIND({0,1,2,3,4,5,6,7,8,9},ASC(J2958)&amp;1234567890))-1)</f>
        <v>Se</v>
      </c>
      <c r="L2958" s="25">
        <f t="shared" si="93"/>
        <v>3</v>
      </c>
      <c r="M2958" s="25">
        <f>VLOOKUP(K2958,Table!$A$2:$C$121,2,0)</f>
        <v>16</v>
      </c>
      <c r="N2958" s="26">
        <f>VLOOKUP(K2958,Table!$A$2:$C$121,3,0)</f>
        <v>4</v>
      </c>
      <c r="O2958" s="13" t="str">
        <f>VLOOKUP(A2958,Table!$U$1:$V$230,2,0)</f>
        <v>Orthorhombic</v>
      </c>
      <c r="P2958" s="1"/>
    </row>
    <row r="2959" spans="1:16">
      <c r="A2959" s="12">
        <v>70</v>
      </c>
      <c r="B2959" s="12">
        <v>652857</v>
      </c>
      <c r="C2959" s="12" t="s">
        <v>3537</v>
      </c>
      <c r="D2959" s="12" t="s">
        <v>3571</v>
      </c>
      <c r="E2959" s="17" t="s">
        <v>377</v>
      </c>
      <c r="F2959" s="25" t="str">
        <f>LEFT(E2959,MIN(FIND({0,1,2,3,4,5,6,7,8,9},ASC(E2959)&amp;1234567890))-1)</f>
        <v>Zr</v>
      </c>
      <c r="G2959" s="25">
        <f t="shared" si="92"/>
        <v>1</v>
      </c>
      <c r="H2959" s="25">
        <f>VLOOKUP(F2959,Table!$A$2:$C$121,2,0)</f>
        <v>4</v>
      </c>
      <c r="I2959" s="26">
        <f>VLOOKUP(F2959,Table!$A$2:$C$121,3,0)</f>
        <v>5</v>
      </c>
      <c r="J2959" s="17" t="s">
        <v>11550</v>
      </c>
      <c r="K2959" s="25" t="str">
        <f>LEFT(J2959,MIN(FIND({0,1,2,3,4,5,6,7,8,9},ASC(J2959)&amp;1234567890))-1)</f>
        <v>Sn</v>
      </c>
      <c r="L2959" s="25">
        <f t="shared" si="93"/>
        <v>2</v>
      </c>
      <c r="M2959" s="25">
        <f>VLOOKUP(K2959,Table!$A$2:$C$121,2,0)</f>
        <v>14</v>
      </c>
      <c r="N2959" s="26">
        <f>VLOOKUP(K2959,Table!$A$2:$C$121,3,0)</f>
        <v>5</v>
      </c>
      <c r="O2959" s="13" t="str">
        <f>VLOOKUP(A2959,Table!$U$1:$V$230,2,0)</f>
        <v>Orthorhombic</v>
      </c>
      <c r="P2959" s="1"/>
    </row>
    <row r="2960" spans="1:16">
      <c r="A2960" s="12">
        <v>70</v>
      </c>
      <c r="B2960" s="12">
        <v>652951</v>
      </c>
      <c r="C2960" s="12" t="s">
        <v>3537</v>
      </c>
      <c r="D2960" s="12" t="s">
        <v>3572</v>
      </c>
      <c r="E2960" s="17" t="s">
        <v>11367</v>
      </c>
      <c r="F2960" s="25" t="str">
        <f>LEFT(E2960,MIN(FIND({0,1,2,3,4,5,6,7,8,9},ASC(E2960)&amp;1234567890))-1)</f>
        <v>Tb</v>
      </c>
      <c r="G2960" s="25">
        <f t="shared" si="92"/>
        <v>2</v>
      </c>
      <c r="H2960" s="25">
        <f>VLOOKUP(F2960,Table!$A$2:$C$121,2,0)</f>
        <v>3</v>
      </c>
      <c r="I2960" s="26">
        <f>VLOOKUP(F2960,Table!$A$2:$C$121,3,0)</f>
        <v>6</v>
      </c>
      <c r="J2960" s="17" t="s">
        <v>36</v>
      </c>
      <c r="K2960" s="25" t="str">
        <f>LEFT(J2960,MIN(FIND({0,1,2,3,4,5,6,7,8,9},ASC(J2960)&amp;1234567890))-1)</f>
        <v>Te</v>
      </c>
      <c r="L2960" s="25">
        <f t="shared" si="93"/>
        <v>3</v>
      </c>
      <c r="M2960" s="25">
        <f>VLOOKUP(K2960,Table!$A$2:$C$121,2,0)</f>
        <v>16</v>
      </c>
      <c r="N2960" s="26">
        <f>VLOOKUP(K2960,Table!$A$2:$C$121,3,0)</f>
        <v>5</v>
      </c>
      <c r="O2960" s="13" t="str">
        <f>VLOOKUP(A2960,Table!$U$1:$V$230,2,0)</f>
        <v>Orthorhombic</v>
      </c>
      <c r="P2960" s="1"/>
    </row>
    <row r="2961" spans="1:16">
      <c r="A2961" s="12">
        <v>70</v>
      </c>
      <c r="B2961" s="12">
        <v>653101</v>
      </c>
      <c r="C2961" s="12" t="s">
        <v>3537</v>
      </c>
      <c r="D2961" s="12" t="s">
        <v>3573</v>
      </c>
      <c r="E2961" s="17" t="s">
        <v>11307</v>
      </c>
      <c r="F2961" s="25" t="str">
        <f>LEFT(E2961,MIN(FIND({0,1,2,3,4,5,6,7,8,9},ASC(E2961)&amp;1234567890))-1)</f>
        <v>Tm</v>
      </c>
      <c r="G2961" s="25">
        <f t="shared" si="92"/>
        <v>2</v>
      </c>
      <c r="H2961" s="25">
        <f>VLOOKUP(F2961,Table!$A$2:$C$121,2,0)</f>
        <v>3</v>
      </c>
      <c r="I2961" s="26">
        <f>VLOOKUP(F2961,Table!$A$2:$C$121,3,0)</f>
        <v>6</v>
      </c>
      <c r="J2961" s="17" t="s">
        <v>36</v>
      </c>
      <c r="K2961" s="25" t="str">
        <f>LEFT(J2961,MIN(FIND({0,1,2,3,4,5,6,7,8,9},ASC(J2961)&amp;1234567890))-1)</f>
        <v>Te</v>
      </c>
      <c r="L2961" s="25">
        <f t="shared" si="93"/>
        <v>3</v>
      </c>
      <c r="M2961" s="25">
        <f>VLOOKUP(K2961,Table!$A$2:$C$121,2,0)</f>
        <v>16</v>
      </c>
      <c r="N2961" s="26">
        <f>VLOOKUP(K2961,Table!$A$2:$C$121,3,0)</f>
        <v>5</v>
      </c>
      <c r="O2961" s="13" t="str">
        <f>VLOOKUP(A2961,Table!$U$1:$V$230,2,0)</f>
        <v>Orthorhombic</v>
      </c>
      <c r="P2961" s="1"/>
    </row>
    <row r="2962" spans="1:16">
      <c r="A2962" s="12">
        <v>70</v>
      </c>
      <c r="B2962" s="12">
        <v>653174</v>
      </c>
      <c r="C2962" s="12" t="s">
        <v>3537</v>
      </c>
      <c r="D2962" s="12" t="s">
        <v>3574</v>
      </c>
      <c r="E2962" s="17" t="s">
        <v>11329</v>
      </c>
      <c r="F2962" s="25" t="str">
        <f>LEFT(E2962,MIN(FIND({0,1,2,3,4,5,6,7,8,9},ASC(E2962)&amp;1234567890))-1)</f>
        <v>Y</v>
      </c>
      <c r="G2962" s="25">
        <f t="shared" si="92"/>
        <v>2</v>
      </c>
      <c r="H2962" s="25">
        <f>VLOOKUP(F2962,Table!$A$2:$C$121,2,0)</f>
        <v>3</v>
      </c>
      <c r="I2962" s="26">
        <f>VLOOKUP(F2962,Table!$A$2:$C$121,3,0)</f>
        <v>5</v>
      </c>
      <c r="J2962" s="17" t="s">
        <v>36</v>
      </c>
      <c r="K2962" s="25" t="str">
        <f>LEFT(J2962,MIN(FIND({0,1,2,3,4,5,6,7,8,9},ASC(J2962)&amp;1234567890))-1)</f>
        <v>Te</v>
      </c>
      <c r="L2962" s="25">
        <f t="shared" si="93"/>
        <v>3</v>
      </c>
      <c r="M2962" s="25">
        <f>VLOOKUP(K2962,Table!$A$2:$C$121,2,0)</f>
        <v>16</v>
      </c>
      <c r="N2962" s="26">
        <f>VLOOKUP(K2962,Table!$A$2:$C$121,3,0)</f>
        <v>5</v>
      </c>
      <c r="O2962" s="13" t="str">
        <f>VLOOKUP(A2962,Table!$U$1:$V$230,2,0)</f>
        <v>Orthorhombic</v>
      </c>
      <c r="P2962" s="1"/>
    </row>
    <row r="2963" spans="1:16">
      <c r="A2963" s="12">
        <v>70</v>
      </c>
      <c r="B2963" s="12">
        <v>653188</v>
      </c>
      <c r="C2963" s="12" t="s">
        <v>3537</v>
      </c>
      <c r="D2963" s="12" t="s">
        <v>3575</v>
      </c>
      <c r="E2963" s="17" t="s">
        <v>537</v>
      </c>
      <c r="F2963" s="25" t="str">
        <f>LEFT(E2963,MIN(FIND({0,1,2,3,4,5,6,7,8,9},ASC(E2963)&amp;1234567890))-1)</f>
        <v>Yb</v>
      </c>
      <c r="G2963" s="25">
        <f t="shared" si="92"/>
        <v>2</v>
      </c>
      <c r="H2963" s="25">
        <f>VLOOKUP(F2963,Table!$A$2:$C$121,2,0)</f>
        <v>3</v>
      </c>
      <c r="I2963" s="26">
        <f>VLOOKUP(F2963,Table!$A$2:$C$121,3,0)</f>
        <v>6</v>
      </c>
      <c r="J2963" s="17" t="s">
        <v>36</v>
      </c>
      <c r="K2963" s="25" t="str">
        <f>LEFT(J2963,MIN(FIND({0,1,2,3,4,5,6,7,8,9},ASC(J2963)&amp;1234567890))-1)</f>
        <v>Te</v>
      </c>
      <c r="L2963" s="25">
        <f t="shared" si="93"/>
        <v>3</v>
      </c>
      <c r="M2963" s="25">
        <f>VLOOKUP(K2963,Table!$A$2:$C$121,2,0)</f>
        <v>16</v>
      </c>
      <c r="N2963" s="26">
        <f>VLOOKUP(K2963,Table!$A$2:$C$121,3,0)</f>
        <v>5</v>
      </c>
      <c r="O2963" s="13" t="str">
        <f>VLOOKUP(A2963,Table!$U$1:$V$230,2,0)</f>
        <v>Orthorhombic</v>
      </c>
      <c r="P2963" s="1"/>
    </row>
    <row r="2964" spans="1:16">
      <c r="A2964" s="12">
        <v>70</v>
      </c>
      <c r="B2964" s="12">
        <v>659894</v>
      </c>
      <c r="C2964" s="12" t="s">
        <v>3539</v>
      </c>
      <c r="D2964" s="12" t="s">
        <v>3576</v>
      </c>
      <c r="E2964" s="17" t="s">
        <v>12002</v>
      </c>
      <c r="F2964" s="25" t="str">
        <f>LEFT(E2964,MIN(FIND({0,1,2,3,4,5,6,7,8,9},ASC(E2964)&amp;1234567890))-1)</f>
        <v>Lu</v>
      </c>
      <c r="G2964" s="25">
        <f t="shared" si="92"/>
        <v>3</v>
      </c>
      <c r="H2964" s="25">
        <f>VLOOKUP(F2964,Table!$A$2:$C$121,2,0)</f>
        <v>3</v>
      </c>
      <c r="I2964" s="26">
        <f>VLOOKUP(F2964,Table!$A$2:$C$121,3,0)</f>
        <v>6</v>
      </c>
      <c r="J2964" s="17" t="s">
        <v>481</v>
      </c>
      <c r="K2964" s="25" t="str">
        <f>LEFT(J2964,MIN(FIND({0,1,2,3,4,5,6,7,8,9},ASC(J2964)&amp;1234567890))-1)</f>
        <v>S</v>
      </c>
      <c r="L2964" s="25">
        <f t="shared" si="93"/>
        <v>4</v>
      </c>
      <c r="M2964" s="25">
        <f>VLOOKUP(K2964,Table!$A$2:$C$121,2,0)</f>
        <v>16</v>
      </c>
      <c r="N2964" s="26">
        <f>VLOOKUP(K2964,Table!$A$2:$C$121,3,0)</f>
        <v>3</v>
      </c>
      <c r="O2964" s="13" t="str">
        <f>VLOOKUP(A2964,Table!$U$1:$V$230,2,0)</f>
        <v>Orthorhombic</v>
      </c>
      <c r="P2964" s="1"/>
    </row>
    <row r="2965" spans="1:16">
      <c r="A2965" s="12">
        <v>70</v>
      </c>
      <c r="B2965" s="12">
        <v>171145</v>
      </c>
      <c r="C2965" s="12" t="s">
        <v>3537</v>
      </c>
      <c r="D2965" s="12" t="s">
        <v>3577</v>
      </c>
      <c r="E2965" s="17" t="s">
        <v>11956</v>
      </c>
      <c r="F2965" s="25" t="str">
        <f>LEFT(E2965,MIN(FIND({0,1,2,3,4,5,6,7,8,9},ASC(E2965)&amp;1234567890))-1)</f>
        <v>Sc</v>
      </c>
      <c r="G2965" s="25">
        <f t="shared" si="92"/>
        <v>2</v>
      </c>
      <c r="H2965" s="25">
        <f>VLOOKUP(F2965,Table!$A$2:$C$121,2,0)</f>
        <v>3</v>
      </c>
      <c r="I2965" s="26">
        <f>VLOOKUP(F2965,Table!$A$2:$C$121,3,0)</f>
        <v>4</v>
      </c>
      <c r="J2965" s="17" t="s">
        <v>36</v>
      </c>
      <c r="K2965" s="25" t="str">
        <f>LEFT(J2965,MIN(FIND({0,1,2,3,4,5,6,7,8,9},ASC(J2965)&amp;1234567890))-1)</f>
        <v>Te</v>
      </c>
      <c r="L2965" s="25">
        <f t="shared" si="93"/>
        <v>3</v>
      </c>
      <c r="M2965" s="25">
        <f>VLOOKUP(K2965,Table!$A$2:$C$121,2,0)</f>
        <v>16</v>
      </c>
      <c r="N2965" s="26">
        <f>VLOOKUP(K2965,Table!$A$2:$C$121,3,0)</f>
        <v>5</v>
      </c>
      <c r="O2965" s="13" t="str">
        <f>VLOOKUP(A2965,Table!$U$1:$V$230,2,0)</f>
        <v>Orthorhombic</v>
      </c>
      <c r="P2965" s="1"/>
    </row>
    <row r="2966" spans="1:16">
      <c r="A2966" s="12">
        <v>70</v>
      </c>
      <c r="B2966" s="12">
        <v>165344</v>
      </c>
      <c r="C2966" s="12" t="s">
        <v>3537</v>
      </c>
      <c r="D2966" s="12" t="s">
        <v>3578</v>
      </c>
      <c r="E2966" s="17" t="s">
        <v>376</v>
      </c>
      <c r="F2966" s="25" t="str">
        <f>LEFT(E2966,MIN(FIND({0,1,2,3,4,5,6,7,8,9},ASC(E2966)&amp;1234567890))-1)</f>
        <v>Cs</v>
      </c>
      <c r="G2966" s="25">
        <f t="shared" si="92"/>
        <v>1</v>
      </c>
      <c r="H2966" s="25">
        <f>VLOOKUP(F2966,Table!$A$2:$C$121,2,0)</f>
        <v>1</v>
      </c>
      <c r="I2966" s="26">
        <f>VLOOKUP(F2966,Table!$A$2:$C$121,3,0)</f>
        <v>6</v>
      </c>
      <c r="J2966" s="17" t="s">
        <v>588</v>
      </c>
      <c r="K2966" s="25" t="str">
        <f>LEFT(J2966,MIN(FIND({0,1,2,3,4,5,6,7,8,9},ASC(J2966)&amp;1234567890))-1)</f>
        <v>Tl</v>
      </c>
      <c r="L2966" s="25">
        <f t="shared" si="93"/>
        <v>1</v>
      </c>
      <c r="M2966" s="25">
        <f>VLOOKUP(K2966,Table!$A$2:$C$121,2,0)</f>
        <v>13</v>
      </c>
      <c r="N2966" s="26">
        <f>VLOOKUP(K2966,Table!$A$2:$C$121,3,0)</f>
        <v>6</v>
      </c>
      <c r="O2966" s="13" t="str">
        <f>VLOOKUP(A2966,Table!$U$1:$V$230,2,0)</f>
        <v>Orthorhombic</v>
      </c>
      <c r="P2966" s="1"/>
    </row>
    <row r="2967" spans="1:16">
      <c r="A2967" s="12">
        <v>70</v>
      </c>
      <c r="B2967" s="12">
        <v>245517</v>
      </c>
      <c r="C2967" s="12" t="s">
        <v>3537</v>
      </c>
      <c r="D2967" s="12" t="s">
        <v>3579</v>
      </c>
      <c r="E2967" s="17" t="s">
        <v>424</v>
      </c>
      <c r="F2967" s="25" t="str">
        <f>LEFT(E2967,MIN(FIND({0,1,2,3,4,5,6,7,8,9},ASC(E2967)&amp;1234567890))-1)</f>
        <v>Rh</v>
      </c>
      <c r="G2967" s="25">
        <f t="shared" si="92"/>
        <v>3</v>
      </c>
      <c r="H2967" s="25">
        <f>VLOOKUP(F2967,Table!$A$2:$C$121,2,0)</f>
        <v>9</v>
      </c>
      <c r="I2967" s="26">
        <f>VLOOKUP(F2967,Table!$A$2:$C$121,3,0)</f>
        <v>5</v>
      </c>
      <c r="J2967" s="17" t="s">
        <v>12188</v>
      </c>
      <c r="K2967" s="25" t="str">
        <f>LEFT(J2967,MIN(FIND({0,1,2,3,4,5,6,7,8,9},ASC(J2967)&amp;1234567890))-1)</f>
        <v>Bi</v>
      </c>
      <c r="L2967" s="25">
        <f t="shared" si="93"/>
        <v>14</v>
      </c>
      <c r="M2967" s="25">
        <f>VLOOKUP(K2967,Table!$A$2:$C$121,2,0)</f>
        <v>15</v>
      </c>
      <c r="N2967" s="26">
        <f>VLOOKUP(K2967,Table!$A$2:$C$121,3,0)</f>
        <v>6</v>
      </c>
      <c r="O2967" s="13" t="str">
        <f>VLOOKUP(A2967,Table!$U$1:$V$230,2,0)</f>
        <v>Orthorhombic</v>
      </c>
      <c r="P2967" s="1"/>
    </row>
    <row r="2968" spans="1:16">
      <c r="A2968" s="12">
        <v>70</v>
      </c>
      <c r="B2968" s="12">
        <v>246554</v>
      </c>
      <c r="C2968" s="12" t="s">
        <v>3539</v>
      </c>
      <c r="D2968" s="12" t="s">
        <v>3580</v>
      </c>
      <c r="E2968" s="17" t="s">
        <v>615</v>
      </c>
      <c r="F2968" s="25" t="str">
        <f>LEFT(E2968,MIN(FIND({0,1,2,3,4,5,6,7,8,9},ASC(E2968)&amp;1234567890))-1)</f>
        <v>Nd</v>
      </c>
      <c r="G2968" s="25">
        <f t="shared" si="92"/>
        <v>1</v>
      </c>
      <c r="H2968" s="25">
        <f>VLOOKUP(F2968,Table!$A$2:$C$121,2,0)</f>
        <v>3</v>
      </c>
      <c r="I2968" s="26">
        <f>VLOOKUP(F2968,Table!$A$2:$C$121,3,0)</f>
        <v>6</v>
      </c>
      <c r="J2968" s="17" t="s">
        <v>11695</v>
      </c>
      <c r="K2968" s="25" t="str">
        <f>LEFT(J2968,MIN(FIND({0,1,2,3,4,5,6,7,8,9},ASC(J2968)&amp;1234567890))-1)</f>
        <v>Co</v>
      </c>
      <c r="L2968" s="25">
        <f t="shared" si="93"/>
        <v>2</v>
      </c>
      <c r="M2968" s="25">
        <f>VLOOKUP(K2968,Table!$A$2:$C$121,2,0)</f>
        <v>9</v>
      </c>
      <c r="N2968" s="26">
        <f>VLOOKUP(K2968,Table!$A$2:$C$121,3,0)</f>
        <v>4</v>
      </c>
      <c r="O2968" s="13" t="str">
        <f>VLOOKUP(A2968,Table!$U$1:$V$230,2,0)</f>
        <v>Orthorhombic</v>
      </c>
      <c r="P2968" s="1"/>
    </row>
    <row r="2969" spans="1:16">
      <c r="A2969" s="12">
        <v>70</v>
      </c>
      <c r="B2969" s="12">
        <v>248069</v>
      </c>
      <c r="C2969" s="12" t="s">
        <v>3539</v>
      </c>
      <c r="D2969" s="12" t="s">
        <v>2392</v>
      </c>
      <c r="E2969" s="17" t="s">
        <v>355</v>
      </c>
      <c r="F2969" s="25" t="str">
        <f>LEFT(E2969,MIN(FIND({0,1,2,3,4,5,6,7,8,9},ASC(E2969)&amp;1234567890))-1)</f>
        <v>Mn</v>
      </c>
      <c r="G2969" s="25">
        <f t="shared" si="92"/>
        <v>1</v>
      </c>
      <c r="H2969" s="25">
        <f>VLOOKUP(F2969,Table!$A$2:$C$121,2,0)</f>
        <v>7</v>
      </c>
      <c r="I2969" s="26">
        <f>VLOOKUP(F2969,Table!$A$2:$C$121,3,0)</f>
        <v>4</v>
      </c>
      <c r="J2969" s="17" t="s">
        <v>32</v>
      </c>
      <c r="K2969" s="25" t="str">
        <f>LEFT(J2969,MIN(FIND({0,1,2,3,4,5,6,7,8,9},ASC(J2969)&amp;1234567890))-1)</f>
        <v>O</v>
      </c>
      <c r="L2969" s="25">
        <f t="shared" si="93"/>
        <v>2</v>
      </c>
      <c r="M2969" s="25">
        <f>VLOOKUP(K2969,Table!$A$2:$C$121,2,0)</f>
        <v>16</v>
      </c>
      <c r="N2969" s="26">
        <f>VLOOKUP(K2969,Table!$A$2:$C$121,3,0)</f>
        <v>2</v>
      </c>
      <c r="O2969" s="13" t="str">
        <f>VLOOKUP(A2969,Table!$U$1:$V$230,2,0)</f>
        <v>Orthorhombic</v>
      </c>
      <c r="P2969" s="1"/>
    </row>
    <row r="2970" spans="1:16">
      <c r="A2970" s="12">
        <v>70</v>
      </c>
      <c r="B2970" s="12">
        <v>195777</v>
      </c>
      <c r="C2970" s="12" t="s">
        <v>3537</v>
      </c>
      <c r="D2970" s="12" t="s">
        <v>3581</v>
      </c>
      <c r="E2970" s="17" t="s">
        <v>12188</v>
      </c>
      <c r="F2970" s="25" t="str">
        <f>LEFT(E2970,MIN(FIND({0,1,2,3,4,5,6,7,8,9},ASC(E2970)&amp;1234567890))-1)</f>
        <v>Bi</v>
      </c>
      <c r="G2970" s="25">
        <f t="shared" si="92"/>
        <v>14</v>
      </c>
      <c r="H2970" s="25">
        <f>VLOOKUP(F2970,Table!$A$2:$C$121,2,0)</f>
        <v>15</v>
      </c>
      <c r="I2970" s="26">
        <f>VLOOKUP(F2970,Table!$A$2:$C$121,3,0)</f>
        <v>6</v>
      </c>
      <c r="J2970" s="17" t="s">
        <v>424</v>
      </c>
      <c r="K2970" s="25" t="str">
        <f>LEFT(J2970,MIN(FIND({0,1,2,3,4,5,6,7,8,9},ASC(J2970)&amp;1234567890))-1)</f>
        <v>Rh</v>
      </c>
      <c r="L2970" s="25">
        <f t="shared" si="93"/>
        <v>3</v>
      </c>
      <c r="M2970" s="25">
        <f>VLOOKUP(K2970,Table!$A$2:$C$121,2,0)</f>
        <v>9</v>
      </c>
      <c r="N2970" s="26">
        <f>VLOOKUP(K2970,Table!$A$2:$C$121,3,0)</f>
        <v>5</v>
      </c>
      <c r="O2970" s="13" t="str">
        <f>VLOOKUP(A2970,Table!$U$1:$V$230,2,0)</f>
        <v>Orthorhombic</v>
      </c>
      <c r="P2970" s="1"/>
    </row>
    <row r="2971" spans="1:16">
      <c r="A2971" s="12">
        <v>71</v>
      </c>
      <c r="B2971" s="12">
        <v>24353</v>
      </c>
      <c r="C2971" s="12" t="s">
        <v>3582</v>
      </c>
      <c r="D2971" s="12" t="s">
        <v>2142</v>
      </c>
      <c r="E2971" s="17" t="s">
        <v>11390</v>
      </c>
      <c r="F2971" s="25" t="str">
        <f>LEFT(E2971,MIN(FIND({0,1,2,3,4,5,6,7,8,9},ASC(E2971)&amp;1234567890))-1)</f>
        <v>Cr</v>
      </c>
      <c r="G2971" s="25">
        <f t="shared" si="92"/>
        <v>1</v>
      </c>
      <c r="H2971" s="25">
        <f>VLOOKUP(F2971,Table!$A$2:$C$121,2,0)</f>
        <v>6</v>
      </c>
      <c r="I2971" s="26">
        <f>VLOOKUP(F2971,Table!$A$2:$C$121,3,0)</f>
        <v>4</v>
      </c>
      <c r="J2971" s="17" t="s">
        <v>11511</v>
      </c>
      <c r="K2971" s="25" t="str">
        <f>LEFT(J2971,MIN(FIND({0,1,2,3,4,5,6,7,8,9},ASC(J2971)&amp;1234567890))-1)</f>
        <v>B</v>
      </c>
      <c r="L2971" s="25">
        <f t="shared" si="93"/>
        <v>4</v>
      </c>
      <c r="M2971" s="25">
        <f>VLOOKUP(K2971,Table!$A$2:$C$121,2,0)</f>
        <v>13</v>
      </c>
      <c r="N2971" s="26">
        <f>VLOOKUP(K2971,Table!$A$2:$C$121,3,0)</f>
        <v>2</v>
      </c>
      <c r="O2971" s="13" t="str">
        <f>VLOOKUP(A2971,Table!$U$1:$V$230,2,0)</f>
        <v>Orthorhombic</v>
      </c>
      <c r="P2971" s="1"/>
    </row>
    <row r="2972" spans="1:16">
      <c r="A2972" s="12">
        <v>71</v>
      </c>
      <c r="B2972" s="12">
        <v>25528</v>
      </c>
      <c r="C2972" s="12" t="s">
        <v>3582</v>
      </c>
      <c r="D2972" s="12" t="s">
        <v>3583</v>
      </c>
      <c r="E2972" s="17" t="s">
        <v>11513</v>
      </c>
      <c r="F2972" s="25" t="str">
        <f>LEFT(E2972,MIN(FIND({0,1,2,3,4,5,6,7,8,9},ASC(E2972)&amp;1234567890))-1)</f>
        <v>Rb</v>
      </c>
      <c r="G2972" s="25">
        <f t="shared" si="92"/>
        <v>2</v>
      </c>
      <c r="H2972" s="25">
        <f>VLOOKUP(F2972,Table!$A$2:$C$121,2,0)</f>
        <v>1</v>
      </c>
      <c r="I2972" s="26">
        <f>VLOOKUP(F2972,Table!$A$2:$C$121,3,0)</f>
        <v>5</v>
      </c>
      <c r="J2972" s="17" t="s">
        <v>32</v>
      </c>
      <c r="K2972" s="25" t="str">
        <f>LEFT(J2972,MIN(FIND({0,1,2,3,4,5,6,7,8,9},ASC(J2972)&amp;1234567890))-1)</f>
        <v>O</v>
      </c>
      <c r="L2972" s="25">
        <f t="shared" si="93"/>
        <v>2</v>
      </c>
      <c r="M2972" s="25">
        <f>VLOOKUP(K2972,Table!$A$2:$C$121,2,0)</f>
        <v>16</v>
      </c>
      <c r="N2972" s="26">
        <f>VLOOKUP(K2972,Table!$A$2:$C$121,3,0)</f>
        <v>2</v>
      </c>
      <c r="O2972" s="13" t="str">
        <f>VLOOKUP(A2972,Table!$U$1:$V$230,2,0)</f>
        <v>Orthorhombic</v>
      </c>
      <c r="P2972" s="1"/>
    </row>
    <row r="2973" spans="1:16">
      <c r="A2973" s="12">
        <v>71</v>
      </c>
      <c r="B2973" s="12">
        <v>25529</v>
      </c>
      <c r="C2973" s="12" t="s">
        <v>3582</v>
      </c>
      <c r="D2973" s="12" t="s">
        <v>3584</v>
      </c>
      <c r="E2973" s="17" t="s">
        <v>357</v>
      </c>
      <c r="F2973" s="25" t="str">
        <f>LEFT(E2973,MIN(FIND({0,1,2,3,4,5,6,7,8,9},ASC(E2973)&amp;1234567890))-1)</f>
        <v>Cs</v>
      </c>
      <c r="G2973" s="25">
        <f t="shared" si="92"/>
        <v>2</v>
      </c>
      <c r="H2973" s="25">
        <f>VLOOKUP(F2973,Table!$A$2:$C$121,2,0)</f>
        <v>1</v>
      </c>
      <c r="I2973" s="26">
        <f>VLOOKUP(F2973,Table!$A$2:$C$121,3,0)</f>
        <v>6</v>
      </c>
      <c r="J2973" s="17" t="s">
        <v>32</v>
      </c>
      <c r="K2973" s="25" t="str">
        <f>LEFT(J2973,MIN(FIND({0,1,2,3,4,5,6,7,8,9},ASC(J2973)&amp;1234567890))-1)</f>
        <v>O</v>
      </c>
      <c r="L2973" s="25">
        <f t="shared" si="93"/>
        <v>2</v>
      </c>
      <c r="M2973" s="25">
        <f>VLOOKUP(K2973,Table!$A$2:$C$121,2,0)</f>
        <v>16</v>
      </c>
      <c r="N2973" s="26">
        <f>VLOOKUP(K2973,Table!$A$2:$C$121,3,0)</f>
        <v>2</v>
      </c>
      <c r="O2973" s="13" t="str">
        <f>VLOOKUP(A2973,Table!$U$1:$V$230,2,0)</f>
        <v>Orthorhombic</v>
      </c>
      <c r="P2973" s="1"/>
    </row>
    <row r="2974" spans="1:16">
      <c r="A2974" s="12">
        <v>71</v>
      </c>
      <c r="B2974" s="12">
        <v>25705</v>
      </c>
      <c r="C2974" s="12" t="s">
        <v>3582</v>
      </c>
      <c r="D2974" s="12" t="s">
        <v>3585</v>
      </c>
      <c r="E2974" s="17" t="s">
        <v>11404</v>
      </c>
      <c r="F2974" s="25" t="str">
        <f>LEFT(E2974,MIN(FIND({0,1,2,3,4,5,6,7,8,9},ASC(E2974)&amp;1234567890))-1)</f>
        <v>Li</v>
      </c>
      <c r="G2974" s="25">
        <f t="shared" si="92"/>
        <v>2</v>
      </c>
      <c r="H2974" s="25">
        <f>VLOOKUP(F2974,Table!$A$2:$C$121,2,0)</f>
        <v>1</v>
      </c>
      <c r="I2974" s="26">
        <f>VLOOKUP(F2974,Table!$A$2:$C$121,3,0)</f>
        <v>2</v>
      </c>
      <c r="J2974" s="17" t="s">
        <v>383</v>
      </c>
      <c r="K2974" s="25" t="str">
        <f>LEFT(J2974,MIN(FIND({0,1,2,3,4,5,6,7,8,9},ASC(J2974)&amp;1234567890))-1)</f>
        <v>C</v>
      </c>
      <c r="L2974" s="25">
        <f t="shared" si="93"/>
        <v>2</v>
      </c>
      <c r="M2974" s="25">
        <f>VLOOKUP(K2974,Table!$A$2:$C$121,2,0)</f>
        <v>14</v>
      </c>
      <c r="N2974" s="26">
        <f>VLOOKUP(K2974,Table!$A$2:$C$121,3,0)</f>
        <v>2</v>
      </c>
      <c r="O2974" s="13" t="str">
        <f>VLOOKUP(A2974,Table!$U$1:$V$230,2,0)</f>
        <v>Orthorhombic</v>
      </c>
      <c r="P2974" s="1"/>
    </row>
    <row r="2975" spans="1:16">
      <c r="A2975" s="12">
        <v>71</v>
      </c>
      <c r="B2975" s="12">
        <v>26283</v>
      </c>
      <c r="C2975" s="12" t="s">
        <v>3582</v>
      </c>
      <c r="D2975" s="12" t="s">
        <v>3586</v>
      </c>
      <c r="E2975" s="17" t="s">
        <v>343</v>
      </c>
      <c r="F2975" s="25" t="str">
        <f>LEFT(E2975,MIN(FIND({0,1,2,3,4,5,6,7,8,9},ASC(E2975)&amp;1234567890))-1)</f>
        <v>U</v>
      </c>
      <c r="G2975" s="25">
        <f t="shared" si="92"/>
        <v>1</v>
      </c>
      <c r="H2975" s="25">
        <f>VLOOKUP(F2975,Table!$A$2:$C$121,2,0)</f>
        <v>3</v>
      </c>
      <c r="I2975" s="26">
        <f>VLOOKUP(F2975,Table!$A$2:$C$121,3,0)</f>
        <v>7</v>
      </c>
      <c r="J2975" s="17" t="s">
        <v>73</v>
      </c>
      <c r="K2975" s="25" t="str">
        <f>LEFT(J2975,MIN(FIND({0,1,2,3,4,5,6,7,8,9},ASC(J2975)&amp;1234567890))-1)</f>
        <v>Te</v>
      </c>
      <c r="L2975" s="25">
        <f t="shared" si="93"/>
        <v>2</v>
      </c>
      <c r="M2975" s="25">
        <f>VLOOKUP(K2975,Table!$A$2:$C$121,2,0)</f>
        <v>16</v>
      </c>
      <c r="N2975" s="26">
        <f>VLOOKUP(K2975,Table!$A$2:$C$121,3,0)</f>
        <v>5</v>
      </c>
      <c r="O2975" s="13" t="str">
        <f>VLOOKUP(A2975,Table!$U$1:$V$230,2,0)</f>
        <v>Orthorhombic</v>
      </c>
      <c r="P2975" s="1"/>
    </row>
    <row r="2976" spans="1:16">
      <c r="A2976" s="12">
        <v>71</v>
      </c>
      <c r="B2976" s="12">
        <v>38274</v>
      </c>
      <c r="C2976" s="12" t="s">
        <v>3582</v>
      </c>
      <c r="D2976" s="12" t="s">
        <v>3587</v>
      </c>
      <c r="E2976" s="17" t="s">
        <v>37</v>
      </c>
      <c r="F2976" s="25" t="str">
        <f>LEFT(E2976,MIN(FIND({0,1,2,3,4,5,6,7,8,9},ASC(E2976)&amp;1234567890))-1)</f>
        <v>Re</v>
      </c>
      <c r="G2976" s="25">
        <f t="shared" si="92"/>
        <v>1</v>
      </c>
      <c r="H2976" s="25">
        <f>VLOOKUP(F2976,Table!$A$2:$C$121,2,0)</f>
        <v>7</v>
      </c>
      <c r="I2976" s="26">
        <f>VLOOKUP(F2976,Table!$A$2:$C$121,3,0)</f>
        <v>6</v>
      </c>
      <c r="J2976" s="17" t="s">
        <v>11546</v>
      </c>
      <c r="K2976" s="25" t="str">
        <f>LEFT(J2976,MIN(FIND({0,1,2,3,4,5,6,7,8,9},ASC(J2976)&amp;1234567890))-1)</f>
        <v>Si</v>
      </c>
      <c r="L2976" s="25">
        <f t="shared" si="93"/>
        <v>2</v>
      </c>
      <c r="M2976" s="25">
        <f>VLOOKUP(K2976,Table!$A$2:$C$121,2,0)</f>
        <v>14</v>
      </c>
      <c r="N2976" s="26">
        <f>VLOOKUP(K2976,Table!$A$2:$C$121,3,0)</f>
        <v>3</v>
      </c>
      <c r="O2976" s="13" t="str">
        <f>VLOOKUP(A2976,Table!$U$1:$V$230,2,0)</f>
        <v>Orthorhombic</v>
      </c>
      <c r="P2976" s="1"/>
    </row>
    <row r="2977" spans="1:16">
      <c r="A2977" s="12">
        <v>71</v>
      </c>
      <c r="B2977" s="12">
        <v>33704</v>
      </c>
      <c r="C2977" s="12" t="s">
        <v>3582</v>
      </c>
      <c r="D2977" s="12" t="s">
        <v>3588</v>
      </c>
      <c r="E2977" s="17" t="s">
        <v>11383</v>
      </c>
      <c r="F2977" s="25" t="str">
        <f>LEFT(E2977,MIN(FIND({0,1,2,3,4,5,6,7,8,9},ASC(E2977)&amp;1234567890))-1)</f>
        <v>Cr</v>
      </c>
      <c r="G2977" s="25">
        <f t="shared" si="92"/>
        <v>3</v>
      </c>
      <c r="H2977" s="25">
        <f>VLOOKUP(F2977,Table!$A$2:$C$121,2,0)</f>
        <v>6</v>
      </c>
      <c r="I2977" s="26">
        <f>VLOOKUP(F2977,Table!$A$2:$C$121,3,0)</f>
        <v>4</v>
      </c>
      <c r="J2977" s="17" t="s">
        <v>11511</v>
      </c>
      <c r="K2977" s="25" t="str">
        <f>LEFT(J2977,MIN(FIND({0,1,2,3,4,5,6,7,8,9},ASC(J2977)&amp;1234567890))-1)</f>
        <v>B</v>
      </c>
      <c r="L2977" s="25">
        <f t="shared" si="93"/>
        <v>4</v>
      </c>
      <c r="M2977" s="25">
        <f>VLOOKUP(K2977,Table!$A$2:$C$121,2,0)</f>
        <v>13</v>
      </c>
      <c r="N2977" s="26">
        <f>VLOOKUP(K2977,Table!$A$2:$C$121,3,0)</f>
        <v>2</v>
      </c>
      <c r="O2977" s="13" t="str">
        <f>VLOOKUP(A2977,Table!$U$1:$V$230,2,0)</f>
        <v>Orthorhombic</v>
      </c>
      <c r="P2977" s="1"/>
    </row>
    <row r="2978" spans="1:16">
      <c r="A2978" s="12">
        <v>71</v>
      </c>
      <c r="B2978" s="12">
        <v>41169</v>
      </c>
      <c r="C2978" s="12" t="s">
        <v>3582</v>
      </c>
      <c r="D2978" s="12" t="s">
        <v>3589</v>
      </c>
      <c r="E2978" s="17" t="s">
        <v>543</v>
      </c>
      <c r="F2978" s="25" t="str">
        <f>LEFT(E2978,MIN(FIND({0,1,2,3,4,5,6,7,8,9},ASC(E2978)&amp;1234567890))-1)</f>
        <v>Cu</v>
      </c>
      <c r="G2978" s="25">
        <f t="shared" si="92"/>
        <v>3</v>
      </c>
      <c r="H2978" s="25">
        <f>VLOOKUP(F2978,Table!$A$2:$C$121,2,0)</f>
        <v>11</v>
      </c>
      <c r="I2978" s="26">
        <f>VLOOKUP(F2978,Table!$A$2:$C$121,3,0)</f>
        <v>4</v>
      </c>
      <c r="J2978" s="17" t="s">
        <v>11312</v>
      </c>
      <c r="K2978" s="25" t="str">
        <f>LEFT(J2978,MIN(FIND({0,1,2,3,4,5,6,7,8,9},ASC(J2978)&amp;1234567890))-1)</f>
        <v>As</v>
      </c>
      <c r="L2978" s="25">
        <f t="shared" si="93"/>
        <v>4</v>
      </c>
      <c r="M2978" s="25">
        <f>VLOOKUP(K2978,Table!$A$2:$C$121,2,0)</f>
        <v>15</v>
      </c>
      <c r="N2978" s="26">
        <f>VLOOKUP(K2978,Table!$A$2:$C$121,3,0)</f>
        <v>4</v>
      </c>
      <c r="O2978" s="13" t="str">
        <f>VLOOKUP(A2978,Table!$U$1:$V$230,2,0)</f>
        <v>Orthorhombic</v>
      </c>
      <c r="P2978" s="1"/>
    </row>
    <row r="2979" spans="1:16">
      <c r="A2979" s="12">
        <v>71</v>
      </c>
      <c r="B2979" s="12">
        <v>65113</v>
      </c>
      <c r="C2979" s="12" t="s">
        <v>3582</v>
      </c>
      <c r="D2979" s="12" t="s">
        <v>3590</v>
      </c>
      <c r="E2979" s="17" t="s">
        <v>11745</v>
      </c>
      <c r="F2979" s="25" t="str">
        <f>LEFT(E2979,MIN(FIND({0,1,2,3,4,5,6,7,8,9},ASC(E2979)&amp;1234567890))-1)</f>
        <v>K</v>
      </c>
      <c r="G2979" s="25">
        <f t="shared" si="92"/>
        <v>2</v>
      </c>
      <c r="H2979" s="25">
        <f>VLOOKUP(F2979,Table!$A$2:$C$121,2,0)</f>
        <v>1</v>
      </c>
      <c r="I2979" s="26">
        <f>VLOOKUP(F2979,Table!$A$2:$C$121,3,0)</f>
        <v>4</v>
      </c>
      <c r="J2979" s="17" t="s">
        <v>11910</v>
      </c>
      <c r="K2979" s="25" t="str">
        <f>LEFT(J2979,MIN(FIND({0,1,2,3,4,5,6,7,8,9},ASC(J2979)&amp;1234567890))-1)</f>
        <v>Au</v>
      </c>
      <c r="L2979" s="25">
        <f t="shared" si="93"/>
        <v>3</v>
      </c>
      <c r="M2979" s="25">
        <f>VLOOKUP(K2979,Table!$A$2:$C$121,2,0)</f>
        <v>11</v>
      </c>
      <c r="N2979" s="26">
        <f>VLOOKUP(K2979,Table!$A$2:$C$121,3,0)</f>
        <v>6</v>
      </c>
      <c r="O2979" s="13" t="str">
        <f>VLOOKUP(A2979,Table!$U$1:$V$230,2,0)</f>
        <v>Orthorhombic</v>
      </c>
      <c r="P2979" s="1"/>
    </row>
    <row r="2980" spans="1:16">
      <c r="A2980" s="12">
        <v>71</v>
      </c>
      <c r="B2980" s="12">
        <v>65497</v>
      </c>
      <c r="C2980" s="12" t="s">
        <v>3582</v>
      </c>
      <c r="D2980" s="12" t="s">
        <v>3</v>
      </c>
      <c r="E2980" s="17" t="s">
        <v>31</v>
      </c>
      <c r="F2980" s="25" t="str">
        <f>LEFT(E2980,MIN(FIND({0,1,2,3,4,5,6,7,8,9},ASC(E2980)&amp;1234567890))-1)</f>
        <v>Si</v>
      </c>
      <c r="G2980" s="25">
        <f t="shared" si="92"/>
        <v>1</v>
      </c>
      <c r="H2980" s="25">
        <f>VLOOKUP(F2980,Table!$A$2:$C$121,2,0)</f>
        <v>14</v>
      </c>
      <c r="I2980" s="26">
        <f>VLOOKUP(F2980,Table!$A$2:$C$121,3,0)</f>
        <v>3</v>
      </c>
      <c r="J2980" s="17" t="s">
        <v>32</v>
      </c>
      <c r="K2980" s="25" t="str">
        <f>LEFT(J2980,MIN(FIND({0,1,2,3,4,5,6,7,8,9},ASC(J2980)&amp;1234567890))-1)</f>
        <v>O</v>
      </c>
      <c r="L2980" s="25">
        <f t="shared" si="93"/>
        <v>2</v>
      </c>
      <c r="M2980" s="25">
        <f>VLOOKUP(K2980,Table!$A$2:$C$121,2,0)</f>
        <v>16</v>
      </c>
      <c r="N2980" s="26">
        <f>VLOOKUP(K2980,Table!$A$2:$C$121,3,0)</f>
        <v>2</v>
      </c>
      <c r="O2980" s="13" t="str">
        <f>VLOOKUP(A2980,Table!$U$1:$V$230,2,0)</f>
        <v>Orthorhombic</v>
      </c>
      <c r="P2980" s="1"/>
    </row>
    <row r="2981" spans="1:16">
      <c r="A2981" s="12">
        <v>71</v>
      </c>
      <c r="B2981" s="12">
        <v>73175</v>
      </c>
      <c r="C2981" s="12" t="s">
        <v>3582</v>
      </c>
      <c r="D2981" s="12" t="s">
        <v>3591</v>
      </c>
      <c r="E2981" s="17" t="s">
        <v>11513</v>
      </c>
      <c r="F2981" s="25" t="str">
        <f>LEFT(E2981,MIN(FIND({0,1,2,3,4,5,6,7,8,9},ASC(E2981)&amp;1234567890))-1)</f>
        <v>Rb</v>
      </c>
      <c r="G2981" s="25">
        <f t="shared" si="92"/>
        <v>2</v>
      </c>
      <c r="H2981" s="25">
        <f>VLOOKUP(F2981,Table!$A$2:$C$121,2,0)</f>
        <v>1</v>
      </c>
      <c r="I2981" s="26">
        <f>VLOOKUP(F2981,Table!$A$2:$C$121,3,0)</f>
        <v>5</v>
      </c>
      <c r="J2981" s="17" t="s">
        <v>34</v>
      </c>
      <c r="K2981" s="25" t="str">
        <f>LEFT(J2981,MIN(FIND({0,1,2,3,4,5,6,7,8,9},ASC(J2981)&amp;1234567890))-1)</f>
        <v>S</v>
      </c>
      <c r="L2981" s="25">
        <f t="shared" si="93"/>
        <v>2</v>
      </c>
      <c r="M2981" s="25">
        <f>VLOOKUP(K2981,Table!$A$2:$C$121,2,0)</f>
        <v>16</v>
      </c>
      <c r="N2981" s="26">
        <f>VLOOKUP(K2981,Table!$A$2:$C$121,3,0)</f>
        <v>3</v>
      </c>
      <c r="O2981" s="13" t="str">
        <f>VLOOKUP(A2981,Table!$U$1:$V$230,2,0)</f>
        <v>Orthorhombic</v>
      </c>
      <c r="P2981" s="1"/>
    </row>
    <row r="2982" spans="1:16">
      <c r="A2982" s="12">
        <v>71</v>
      </c>
      <c r="B2982" s="12">
        <v>83861</v>
      </c>
      <c r="C2982" s="12" t="s">
        <v>3582</v>
      </c>
      <c r="D2982" s="12" t="s">
        <v>1555</v>
      </c>
      <c r="E2982" s="17" t="s">
        <v>11786</v>
      </c>
      <c r="F2982" s="25" t="str">
        <f>LEFT(E2982,MIN(FIND({0,1,2,3,4,5,6,7,8,9},ASC(E2982)&amp;1234567890))-1)</f>
        <v>Si</v>
      </c>
      <c r="G2982" s="25">
        <f t="shared" si="92"/>
        <v>64</v>
      </c>
      <c r="H2982" s="25">
        <f>VLOOKUP(F2982,Table!$A$2:$C$121,2,0)</f>
        <v>14</v>
      </c>
      <c r="I2982" s="26">
        <f>VLOOKUP(F2982,Table!$A$2:$C$121,3,0)</f>
        <v>3</v>
      </c>
      <c r="J2982" s="17" t="s">
        <v>11787</v>
      </c>
      <c r="K2982" s="25" t="str">
        <f>LEFT(J2982,MIN(FIND({0,1,2,3,4,5,6,7,8,9},ASC(J2982)&amp;1234567890))-1)</f>
        <v>O</v>
      </c>
      <c r="L2982" s="25">
        <f t="shared" si="93"/>
        <v>128</v>
      </c>
      <c r="M2982" s="25">
        <f>VLOOKUP(K2982,Table!$A$2:$C$121,2,0)</f>
        <v>16</v>
      </c>
      <c r="N2982" s="26">
        <f>VLOOKUP(K2982,Table!$A$2:$C$121,3,0)</f>
        <v>2</v>
      </c>
      <c r="O2982" s="13" t="str">
        <f>VLOOKUP(A2982,Table!$U$1:$V$230,2,0)</f>
        <v>Orthorhombic</v>
      </c>
      <c r="P2982" s="1"/>
    </row>
    <row r="2983" spans="1:16">
      <c r="A2983" s="12">
        <v>71</v>
      </c>
      <c r="B2983" s="12">
        <v>200474</v>
      </c>
      <c r="C2983" s="12" t="s">
        <v>3582</v>
      </c>
      <c r="D2983" s="12" t="s">
        <v>3592</v>
      </c>
      <c r="E2983" s="17" t="s">
        <v>357</v>
      </c>
      <c r="F2983" s="25" t="str">
        <f>LEFT(E2983,MIN(FIND({0,1,2,3,4,5,6,7,8,9},ASC(E2983)&amp;1234567890))-1)</f>
        <v>Cs</v>
      </c>
      <c r="G2983" s="25">
        <f t="shared" si="92"/>
        <v>2</v>
      </c>
      <c r="H2983" s="25">
        <f>VLOOKUP(F2983,Table!$A$2:$C$121,2,0)</f>
        <v>1</v>
      </c>
      <c r="I2983" s="26">
        <f>VLOOKUP(F2983,Table!$A$2:$C$121,3,0)</f>
        <v>6</v>
      </c>
      <c r="J2983" s="17" t="s">
        <v>34</v>
      </c>
      <c r="K2983" s="25" t="str">
        <f>LEFT(J2983,MIN(FIND({0,1,2,3,4,5,6,7,8,9},ASC(J2983)&amp;1234567890))-1)</f>
        <v>S</v>
      </c>
      <c r="L2983" s="25">
        <f t="shared" si="93"/>
        <v>2</v>
      </c>
      <c r="M2983" s="25">
        <f>VLOOKUP(K2983,Table!$A$2:$C$121,2,0)</f>
        <v>16</v>
      </c>
      <c r="N2983" s="26">
        <f>VLOOKUP(K2983,Table!$A$2:$C$121,3,0)</f>
        <v>3</v>
      </c>
      <c r="O2983" s="13" t="str">
        <f>VLOOKUP(A2983,Table!$U$1:$V$230,2,0)</f>
        <v>Orthorhombic</v>
      </c>
      <c r="P2983" s="1"/>
    </row>
    <row r="2984" spans="1:16">
      <c r="A2984" s="12">
        <v>71</v>
      </c>
      <c r="B2984" s="12">
        <v>42140</v>
      </c>
      <c r="C2984" s="12" t="s">
        <v>3582</v>
      </c>
      <c r="D2984" s="12" t="s">
        <v>3039</v>
      </c>
      <c r="E2984" s="17" t="s">
        <v>433</v>
      </c>
      <c r="F2984" s="25" t="str">
        <f>LEFT(E2984,MIN(FIND({0,1,2,3,4,5,6,7,8,9},ASC(E2984)&amp;1234567890))-1)</f>
        <v>Sr</v>
      </c>
      <c r="G2984" s="25">
        <f t="shared" si="92"/>
        <v>1</v>
      </c>
      <c r="H2984" s="25">
        <f>VLOOKUP(F2984,Table!$A$2:$C$121,2,0)</f>
        <v>2</v>
      </c>
      <c r="I2984" s="26">
        <f>VLOOKUP(F2984,Table!$A$2:$C$121,3,0)</f>
        <v>5</v>
      </c>
      <c r="J2984" s="17" t="s">
        <v>31</v>
      </c>
      <c r="K2984" s="25" t="str">
        <f>LEFT(J2984,MIN(FIND({0,1,2,3,4,5,6,7,8,9},ASC(J2984)&amp;1234567890))-1)</f>
        <v>Si</v>
      </c>
      <c r="L2984" s="25">
        <f t="shared" si="93"/>
        <v>1</v>
      </c>
      <c r="M2984" s="25">
        <f>VLOOKUP(K2984,Table!$A$2:$C$121,2,0)</f>
        <v>14</v>
      </c>
      <c r="N2984" s="26">
        <f>VLOOKUP(K2984,Table!$A$2:$C$121,3,0)</f>
        <v>3</v>
      </c>
      <c r="O2984" s="13" t="str">
        <f>VLOOKUP(A2984,Table!$U$1:$V$230,2,0)</f>
        <v>Orthorhombic</v>
      </c>
      <c r="P2984" s="1"/>
    </row>
    <row r="2985" spans="1:16">
      <c r="A2985" s="12">
        <v>71</v>
      </c>
      <c r="B2985" s="12">
        <v>42141</v>
      </c>
      <c r="C2985" s="12" t="s">
        <v>3582</v>
      </c>
      <c r="D2985" s="12" t="s">
        <v>3593</v>
      </c>
      <c r="E2985" s="17" t="s">
        <v>433</v>
      </c>
      <c r="F2985" s="25" t="str">
        <f>LEFT(E2985,MIN(FIND({0,1,2,3,4,5,6,7,8,9},ASC(E2985)&amp;1234567890))-1)</f>
        <v>Sr</v>
      </c>
      <c r="G2985" s="25">
        <f t="shared" si="92"/>
        <v>1</v>
      </c>
      <c r="H2985" s="25">
        <f>VLOOKUP(F2985,Table!$A$2:$C$121,2,0)</f>
        <v>2</v>
      </c>
      <c r="I2985" s="26">
        <f>VLOOKUP(F2985,Table!$A$2:$C$121,3,0)</f>
        <v>5</v>
      </c>
      <c r="J2985" s="17" t="s">
        <v>12189</v>
      </c>
      <c r="K2985" s="25" t="str">
        <f>LEFT(J2985,MIN(FIND({0,1,2,3,4,5,6,7,8,9},ASC(J2985)&amp;1234567890))-1)</f>
        <v>Ge</v>
      </c>
      <c r="L2985" s="25">
        <f t="shared" si="93"/>
        <v>0.76</v>
      </c>
      <c r="M2985" s="25">
        <f>VLOOKUP(K2985,Table!$A$2:$C$121,2,0)</f>
        <v>14</v>
      </c>
      <c r="N2985" s="26">
        <f>VLOOKUP(K2985,Table!$A$2:$C$121,3,0)</f>
        <v>4</v>
      </c>
      <c r="O2985" s="13" t="str">
        <f>VLOOKUP(A2985,Table!$U$1:$V$230,2,0)</f>
        <v>Orthorhombic</v>
      </c>
      <c r="P2985" s="1"/>
    </row>
    <row r="2986" spans="1:16">
      <c r="A2986" s="12">
        <v>71</v>
      </c>
      <c r="B2986" s="12">
        <v>44446</v>
      </c>
      <c r="C2986" s="12" t="s">
        <v>3582</v>
      </c>
      <c r="D2986" s="12" t="s">
        <v>3594</v>
      </c>
      <c r="E2986" s="17" t="s">
        <v>11426</v>
      </c>
      <c r="F2986" s="25" t="str">
        <f>LEFT(E2986,MIN(FIND({0,1,2,3,4,5,6,7,8,9},ASC(E2986)&amp;1234567890))-1)</f>
        <v>Mn</v>
      </c>
      <c r="G2986" s="25">
        <f t="shared" si="92"/>
        <v>3</v>
      </c>
      <c r="H2986" s="25">
        <f>VLOOKUP(F2986,Table!$A$2:$C$121,2,0)</f>
        <v>7</v>
      </c>
      <c r="I2986" s="26">
        <f>VLOOKUP(F2986,Table!$A$2:$C$121,3,0)</f>
        <v>4</v>
      </c>
      <c r="J2986" s="17" t="s">
        <v>11511</v>
      </c>
      <c r="K2986" s="25" t="str">
        <f>LEFT(J2986,MIN(FIND({0,1,2,3,4,5,6,7,8,9},ASC(J2986)&amp;1234567890))-1)</f>
        <v>B</v>
      </c>
      <c r="L2986" s="25">
        <f t="shared" si="93"/>
        <v>4</v>
      </c>
      <c r="M2986" s="25">
        <f>VLOOKUP(K2986,Table!$A$2:$C$121,2,0)</f>
        <v>13</v>
      </c>
      <c r="N2986" s="26">
        <f>VLOOKUP(K2986,Table!$A$2:$C$121,3,0)</f>
        <v>2</v>
      </c>
      <c r="O2986" s="13" t="str">
        <f>VLOOKUP(A2986,Table!$U$1:$V$230,2,0)</f>
        <v>Orthorhombic</v>
      </c>
      <c r="P2986" s="1"/>
    </row>
    <row r="2987" spans="1:16">
      <c r="A2987" s="12">
        <v>71</v>
      </c>
      <c r="B2987" s="12">
        <v>44589</v>
      </c>
      <c r="C2987" s="12" t="s">
        <v>3582</v>
      </c>
      <c r="D2987" s="12" t="s">
        <v>3595</v>
      </c>
      <c r="E2987" s="17" t="s">
        <v>11462</v>
      </c>
      <c r="F2987" s="25" t="str">
        <f>LEFT(E2987,MIN(FIND({0,1,2,3,4,5,6,7,8,9},ASC(E2987)&amp;1234567890))-1)</f>
        <v>Ta</v>
      </c>
      <c r="G2987" s="25">
        <f t="shared" si="92"/>
        <v>3</v>
      </c>
      <c r="H2987" s="25">
        <f>VLOOKUP(F2987,Table!$A$2:$C$121,2,0)</f>
        <v>5</v>
      </c>
      <c r="I2987" s="26">
        <f>VLOOKUP(F2987,Table!$A$2:$C$121,3,0)</f>
        <v>6</v>
      </c>
      <c r="J2987" s="17" t="s">
        <v>11511</v>
      </c>
      <c r="K2987" s="25" t="str">
        <f>LEFT(J2987,MIN(FIND({0,1,2,3,4,5,6,7,8,9},ASC(J2987)&amp;1234567890))-1)</f>
        <v>B</v>
      </c>
      <c r="L2987" s="25">
        <f t="shared" si="93"/>
        <v>4</v>
      </c>
      <c r="M2987" s="25">
        <f>VLOOKUP(K2987,Table!$A$2:$C$121,2,0)</f>
        <v>13</v>
      </c>
      <c r="N2987" s="26">
        <f>VLOOKUP(K2987,Table!$A$2:$C$121,3,0)</f>
        <v>2</v>
      </c>
      <c r="O2987" s="13" t="str">
        <f>VLOOKUP(A2987,Table!$U$1:$V$230,2,0)</f>
        <v>Orthorhombic</v>
      </c>
      <c r="P2987" s="1"/>
    </row>
    <row r="2988" spans="1:16">
      <c r="A2988" s="12">
        <v>71</v>
      </c>
      <c r="B2988" s="12">
        <v>76631</v>
      </c>
      <c r="C2988" s="12" t="s">
        <v>3582</v>
      </c>
      <c r="D2988" s="12" t="s">
        <v>3596</v>
      </c>
      <c r="E2988" s="17" t="s">
        <v>12190</v>
      </c>
      <c r="F2988" s="25" t="str">
        <f>LEFT(E2988,MIN(FIND({0,1,2,3,4,5,6,7,8,9},ASC(E2988)&amp;1234567890))-1)</f>
        <v>Nb</v>
      </c>
      <c r="G2988" s="25">
        <f t="shared" si="92"/>
        <v>3</v>
      </c>
      <c r="H2988" s="25">
        <f>VLOOKUP(F2988,Table!$A$2:$C$121,2,0)</f>
        <v>5</v>
      </c>
      <c r="I2988" s="26">
        <f>VLOOKUP(F2988,Table!$A$2:$C$121,3,0)</f>
        <v>5</v>
      </c>
      <c r="J2988" s="17" t="s">
        <v>11511</v>
      </c>
      <c r="K2988" s="25" t="str">
        <f>LEFT(J2988,MIN(FIND({0,1,2,3,4,5,6,7,8,9},ASC(J2988)&amp;1234567890))-1)</f>
        <v>B</v>
      </c>
      <c r="L2988" s="25">
        <f t="shared" si="93"/>
        <v>4</v>
      </c>
      <c r="M2988" s="25">
        <f>VLOOKUP(K2988,Table!$A$2:$C$121,2,0)</f>
        <v>13</v>
      </c>
      <c r="N2988" s="26">
        <f>VLOOKUP(K2988,Table!$A$2:$C$121,3,0)</f>
        <v>2</v>
      </c>
      <c r="O2988" s="13" t="str">
        <f>VLOOKUP(A2988,Table!$U$1:$V$230,2,0)</f>
        <v>Orthorhombic</v>
      </c>
      <c r="P2988" s="1"/>
    </row>
    <row r="2989" spans="1:16">
      <c r="A2989" s="12">
        <v>71</v>
      </c>
      <c r="B2989" s="12">
        <v>280237</v>
      </c>
      <c r="C2989" s="12" t="s">
        <v>3582</v>
      </c>
      <c r="D2989" s="12" t="s">
        <v>3597</v>
      </c>
      <c r="E2989" s="17" t="s">
        <v>12191</v>
      </c>
      <c r="F2989" s="25" t="str">
        <f>LEFT(E2989,MIN(FIND({0,1,2,3,4,5,6,7,8,9},ASC(E2989)&amp;1234567890))-1)</f>
        <v>Hf</v>
      </c>
      <c r="G2989" s="25">
        <f t="shared" si="92"/>
        <v>27</v>
      </c>
      <c r="H2989" s="25">
        <f>VLOOKUP(F2989,Table!$A$2:$C$121,2,0)</f>
        <v>4</v>
      </c>
      <c r="I2989" s="26">
        <f>VLOOKUP(F2989,Table!$A$2:$C$121,3,0)</f>
        <v>6</v>
      </c>
      <c r="J2989" s="17" t="s">
        <v>12192</v>
      </c>
      <c r="K2989" s="25" t="str">
        <f>LEFT(J2989,MIN(FIND({0,1,2,3,4,5,6,7,8,9},ASC(J2989)&amp;1234567890))-1)</f>
        <v>P</v>
      </c>
      <c r="L2989" s="25">
        <f t="shared" si="93"/>
        <v>16</v>
      </c>
      <c r="M2989" s="25">
        <f>VLOOKUP(K2989,Table!$A$2:$C$121,2,0)</f>
        <v>15</v>
      </c>
      <c r="N2989" s="26">
        <f>VLOOKUP(K2989,Table!$A$2:$C$121,3,0)</f>
        <v>3</v>
      </c>
      <c r="O2989" s="13" t="str">
        <f>VLOOKUP(A2989,Table!$U$1:$V$230,2,0)</f>
        <v>Orthorhombic</v>
      </c>
      <c r="P2989" s="1"/>
    </row>
    <row r="2990" spans="1:16">
      <c r="A2990" s="12">
        <v>71</v>
      </c>
      <c r="B2990" s="12">
        <v>77698</v>
      </c>
      <c r="C2990" s="12" t="s">
        <v>3582</v>
      </c>
      <c r="D2990" s="12" t="s">
        <v>3598</v>
      </c>
      <c r="E2990" s="17" t="s">
        <v>12193</v>
      </c>
      <c r="F2990" s="25" t="str">
        <f>LEFT(E2990,MIN(FIND({0,1,2,3,4,5,6,7,8,9},ASC(E2990)&amp;1234567890))-1)</f>
        <v>Ti</v>
      </c>
      <c r="G2990" s="25">
        <f t="shared" si="92"/>
        <v>4.5</v>
      </c>
      <c r="H2990" s="25">
        <f>VLOOKUP(F2990,Table!$A$2:$C$121,2,0)</f>
        <v>4</v>
      </c>
      <c r="I2990" s="26">
        <f>VLOOKUP(F2990,Table!$A$2:$C$121,3,0)</f>
        <v>4</v>
      </c>
      <c r="J2990" s="17" t="s">
        <v>500</v>
      </c>
      <c r="K2990" s="25" t="str">
        <f>LEFT(J2990,MIN(FIND({0,1,2,3,4,5,6,7,8,9},ASC(J2990)&amp;1234567890))-1)</f>
        <v>O</v>
      </c>
      <c r="L2990" s="25">
        <f t="shared" si="93"/>
        <v>5</v>
      </c>
      <c r="M2990" s="25">
        <f>VLOOKUP(K2990,Table!$A$2:$C$121,2,0)</f>
        <v>16</v>
      </c>
      <c r="N2990" s="26">
        <f>VLOOKUP(K2990,Table!$A$2:$C$121,3,0)</f>
        <v>2</v>
      </c>
      <c r="O2990" s="13" t="str">
        <f>VLOOKUP(A2990,Table!$U$1:$V$230,2,0)</f>
        <v>Orthorhombic</v>
      </c>
      <c r="P2990" s="1"/>
    </row>
    <row r="2991" spans="1:16">
      <c r="A2991" s="12">
        <v>71</v>
      </c>
      <c r="B2991" s="12">
        <v>57937</v>
      </c>
      <c r="C2991" s="12" t="s">
        <v>3582</v>
      </c>
      <c r="D2991" s="12" t="s">
        <v>3599</v>
      </c>
      <c r="E2991" s="17" t="s">
        <v>65</v>
      </c>
      <c r="F2991" s="25" t="str">
        <f>LEFT(E2991,MIN(FIND({0,1,2,3,4,5,6,7,8,9},ASC(E2991)&amp;1234567890))-1)</f>
        <v>Al</v>
      </c>
      <c r="G2991" s="25">
        <f t="shared" si="92"/>
        <v>11</v>
      </c>
      <c r="H2991" s="25">
        <f>VLOOKUP(F2991,Table!$A$2:$C$121,2,0)</f>
        <v>13</v>
      </c>
      <c r="I2991" s="26">
        <f>VLOOKUP(F2991,Table!$A$2:$C$121,3,0)</f>
        <v>3</v>
      </c>
      <c r="J2991" s="17" t="s">
        <v>11999</v>
      </c>
      <c r="K2991" s="25" t="str">
        <f>LEFT(J2991,MIN(FIND({0,1,2,3,4,5,6,7,8,9},ASC(J2991)&amp;1234567890))-1)</f>
        <v>La</v>
      </c>
      <c r="L2991" s="25">
        <f t="shared" si="93"/>
        <v>3</v>
      </c>
      <c r="M2991" s="25">
        <f>VLOOKUP(K2991,Table!$A$2:$C$121,2,0)</f>
        <v>3</v>
      </c>
      <c r="N2991" s="26">
        <f>VLOOKUP(K2991,Table!$A$2:$C$121,3,0)</f>
        <v>6</v>
      </c>
      <c r="O2991" s="13" t="str">
        <f>VLOOKUP(A2991,Table!$U$1:$V$230,2,0)</f>
        <v>Orthorhombic</v>
      </c>
      <c r="P2991" s="1"/>
    </row>
    <row r="2992" spans="1:16">
      <c r="A2992" s="12">
        <v>71</v>
      </c>
      <c r="B2992" s="12">
        <v>281221</v>
      </c>
      <c r="C2992" s="12" t="s">
        <v>3582</v>
      </c>
      <c r="D2992" s="12" t="s">
        <v>2128</v>
      </c>
      <c r="E2992" s="17" t="s">
        <v>11898</v>
      </c>
      <c r="F2992" s="25" t="str">
        <f>LEFT(E2992,MIN(FIND({0,1,2,3,4,5,6,7,8,9},ASC(E2992)&amp;1234567890))-1)</f>
        <v>Si</v>
      </c>
      <c r="G2992" s="25">
        <f t="shared" si="92"/>
        <v>36</v>
      </c>
      <c r="H2992" s="25">
        <f>VLOOKUP(F2992,Table!$A$2:$C$121,2,0)</f>
        <v>14</v>
      </c>
      <c r="I2992" s="26">
        <f>VLOOKUP(F2992,Table!$A$2:$C$121,3,0)</f>
        <v>3</v>
      </c>
      <c r="J2992" s="17" t="s">
        <v>11899</v>
      </c>
      <c r="K2992" s="25" t="str">
        <f>LEFT(J2992,MIN(FIND({0,1,2,3,4,5,6,7,8,9},ASC(J2992)&amp;1234567890))-1)</f>
        <v>O</v>
      </c>
      <c r="L2992" s="25">
        <f t="shared" si="93"/>
        <v>72</v>
      </c>
      <c r="M2992" s="25">
        <f>VLOOKUP(K2992,Table!$A$2:$C$121,2,0)</f>
        <v>16</v>
      </c>
      <c r="N2992" s="26">
        <f>VLOOKUP(K2992,Table!$A$2:$C$121,3,0)</f>
        <v>2</v>
      </c>
      <c r="O2992" s="13" t="str">
        <f>VLOOKUP(A2992,Table!$U$1:$V$230,2,0)</f>
        <v>Orthorhombic</v>
      </c>
      <c r="P2992" s="1"/>
    </row>
    <row r="2993" spans="1:16">
      <c r="A2993" s="12">
        <v>71</v>
      </c>
      <c r="B2993" s="12">
        <v>240039</v>
      </c>
      <c r="C2993" s="12" t="s">
        <v>3582</v>
      </c>
      <c r="D2993" s="12" t="s">
        <v>3600</v>
      </c>
      <c r="E2993" s="17" t="s">
        <v>11913</v>
      </c>
      <c r="F2993" s="25" t="str">
        <f>LEFT(E2993,MIN(FIND({0,1,2,3,4,5,6,7,8,9},ASC(E2993)&amp;1234567890))-1)</f>
        <v>K</v>
      </c>
      <c r="G2993" s="25">
        <f t="shared" si="92"/>
        <v>3</v>
      </c>
      <c r="H2993" s="25">
        <f>VLOOKUP(F2993,Table!$A$2:$C$121,2,0)</f>
        <v>1</v>
      </c>
      <c r="I2993" s="26">
        <f>VLOOKUP(F2993,Table!$A$2:$C$121,3,0)</f>
        <v>4</v>
      </c>
      <c r="J2993" s="17" t="s">
        <v>12194</v>
      </c>
      <c r="K2993" s="25" t="str">
        <f>LEFT(J2993,MIN(FIND({0,1,2,3,4,5,6,7,8,9},ASC(J2993)&amp;1234567890))-1)</f>
        <v>Hg</v>
      </c>
      <c r="L2993" s="25">
        <f t="shared" si="93"/>
        <v>11</v>
      </c>
      <c r="M2993" s="25">
        <f>VLOOKUP(K2993,Table!$A$2:$C$121,2,0)</f>
        <v>12</v>
      </c>
      <c r="N2993" s="26">
        <f>VLOOKUP(K2993,Table!$A$2:$C$121,3,0)</f>
        <v>6</v>
      </c>
      <c r="O2993" s="13" t="str">
        <f>VLOOKUP(A2993,Table!$U$1:$V$230,2,0)</f>
        <v>Orthorhombic</v>
      </c>
      <c r="P2993" s="1"/>
    </row>
    <row r="2994" spans="1:16">
      <c r="A2994" s="12">
        <v>71</v>
      </c>
      <c r="B2994" s="12">
        <v>95835</v>
      </c>
      <c r="C2994" s="12" t="s">
        <v>3582</v>
      </c>
      <c r="D2994" s="12" t="s">
        <v>3601</v>
      </c>
      <c r="E2994" s="17" t="s">
        <v>11728</v>
      </c>
      <c r="F2994" s="25" t="str">
        <f>LEFT(E2994,MIN(FIND({0,1,2,3,4,5,6,7,8,9},ASC(E2994)&amp;1234567890))-1)</f>
        <v>Na</v>
      </c>
      <c r="G2994" s="25">
        <f t="shared" si="92"/>
        <v>2</v>
      </c>
      <c r="H2994" s="25">
        <f>VLOOKUP(F2994,Table!$A$2:$C$121,2,0)</f>
        <v>1</v>
      </c>
      <c r="I2994" s="26">
        <f>VLOOKUP(F2994,Table!$A$2:$C$121,3,0)</f>
        <v>3</v>
      </c>
      <c r="J2994" s="17" t="s">
        <v>383</v>
      </c>
      <c r="K2994" s="25" t="str">
        <f>LEFT(J2994,MIN(FIND({0,1,2,3,4,5,6,7,8,9},ASC(J2994)&amp;1234567890))-1)</f>
        <v>C</v>
      </c>
      <c r="L2994" s="25">
        <f t="shared" si="93"/>
        <v>2</v>
      </c>
      <c r="M2994" s="25">
        <f>VLOOKUP(K2994,Table!$A$2:$C$121,2,0)</f>
        <v>14</v>
      </c>
      <c r="N2994" s="26">
        <f>VLOOKUP(K2994,Table!$A$2:$C$121,3,0)</f>
        <v>2</v>
      </c>
      <c r="O2994" s="13" t="str">
        <f>VLOOKUP(A2994,Table!$U$1:$V$230,2,0)</f>
        <v>Orthorhombic</v>
      </c>
      <c r="P2994" s="1"/>
    </row>
    <row r="2995" spans="1:16">
      <c r="A2995" s="12">
        <v>71</v>
      </c>
      <c r="B2995" s="12">
        <v>58327</v>
      </c>
      <c r="C2995" s="12" t="s">
        <v>3582</v>
      </c>
      <c r="D2995" s="12" t="s">
        <v>3602</v>
      </c>
      <c r="E2995" s="17" t="s">
        <v>12195</v>
      </c>
      <c r="F2995" s="25" t="str">
        <f>LEFT(E2995,MIN(FIND({0,1,2,3,4,5,6,7,8,9},ASC(E2995)&amp;1234567890))-1)</f>
        <v>Ag</v>
      </c>
      <c r="G2995" s="25">
        <f t="shared" si="92"/>
        <v>17</v>
      </c>
      <c r="H2995" s="25">
        <f>VLOOKUP(F2995,Table!$A$2:$C$121,2,0)</f>
        <v>11</v>
      </c>
      <c r="I2995" s="26">
        <f>VLOOKUP(F2995,Table!$A$2:$C$121,3,0)</f>
        <v>5</v>
      </c>
      <c r="J2995" s="17" t="s">
        <v>12196</v>
      </c>
      <c r="K2995" s="25" t="str">
        <f>LEFT(J2995,MIN(FIND({0,1,2,3,4,5,6,7,8,9},ASC(J2995)&amp;1234567890))-1)</f>
        <v>Mg</v>
      </c>
      <c r="L2995" s="25">
        <f t="shared" si="93"/>
        <v>54</v>
      </c>
      <c r="M2995" s="25">
        <f>VLOOKUP(K2995,Table!$A$2:$C$121,2,0)</f>
        <v>2</v>
      </c>
      <c r="N2995" s="26">
        <f>VLOOKUP(K2995,Table!$A$2:$C$121,3,0)</f>
        <v>3</v>
      </c>
      <c r="O2995" s="13" t="str">
        <f>VLOOKUP(A2995,Table!$U$1:$V$230,2,0)</f>
        <v>Orthorhombic</v>
      </c>
      <c r="P2995" s="1"/>
    </row>
    <row r="2996" spans="1:16">
      <c r="A2996" s="12">
        <v>71</v>
      </c>
      <c r="B2996" s="12">
        <v>103393</v>
      </c>
      <c r="C2996" s="12" t="s">
        <v>3582</v>
      </c>
      <c r="D2996" s="12" t="s">
        <v>3603</v>
      </c>
      <c r="E2996" s="17" t="s">
        <v>11780</v>
      </c>
      <c r="F2996" s="25" t="str">
        <f>LEFT(E2996,MIN(FIND({0,1,2,3,4,5,6,7,8,9},ASC(E2996)&amp;1234567890))-1)</f>
        <v>Eu</v>
      </c>
      <c r="G2996" s="25">
        <f t="shared" si="92"/>
        <v>3</v>
      </c>
      <c r="H2996" s="25">
        <f>VLOOKUP(F2996,Table!$A$2:$C$121,2,0)</f>
        <v>3</v>
      </c>
      <c r="I2996" s="26">
        <f>VLOOKUP(F2996,Table!$A$2:$C$121,3,0)</f>
        <v>6</v>
      </c>
      <c r="J2996" s="17" t="s">
        <v>12197</v>
      </c>
      <c r="K2996" s="25" t="str">
        <f>LEFT(J2996,MIN(FIND({0,1,2,3,4,5,6,7,8,9},ASC(J2996)&amp;1234567890))-1)</f>
        <v>Ga</v>
      </c>
      <c r="L2996" s="25">
        <f t="shared" si="93"/>
        <v>8</v>
      </c>
      <c r="M2996" s="25">
        <f>VLOOKUP(K2996,Table!$A$2:$C$121,2,0)</f>
        <v>13</v>
      </c>
      <c r="N2996" s="26">
        <f>VLOOKUP(K2996,Table!$A$2:$C$121,3,0)</f>
        <v>4</v>
      </c>
      <c r="O2996" s="13" t="str">
        <f>VLOOKUP(A2996,Table!$U$1:$V$230,2,0)</f>
        <v>Orthorhombic</v>
      </c>
      <c r="P2996" s="1"/>
    </row>
    <row r="2997" spans="1:16">
      <c r="A2997" s="12">
        <v>71</v>
      </c>
      <c r="B2997" s="12">
        <v>104153</v>
      </c>
      <c r="C2997" s="12" t="s">
        <v>3582</v>
      </c>
      <c r="D2997" s="12" t="s">
        <v>3604</v>
      </c>
      <c r="E2997" s="17" t="s">
        <v>11589</v>
      </c>
      <c r="F2997" s="25" t="str">
        <f>LEFT(E2997,MIN(FIND({0,1,2,3,4,5,6,7,8,9},ASC(E2997)&amp;1234567890))-1)</f>
        <v>Gd</v>
      </c>
      <c r="G2997" s="25">
        <f t="shared" si="92"/>
        <v>3</v>
      </c>
      <c r="H2997" s="25">
        <f>VLOOKUP(F2997,Table!$A$2:$C$121,2,0)</f>
        <v>3</v>
      </c>
      <c r="I2997" s="26">
        <f>VLOOKUP(F2997,Table!$A$2:$C$121,3,0)</f>
        <v>6</v>
      </c>
      <c r="J2997" s="17" t="s">
        <v>12198</v>
      </c>
      <c r="K2997" s="25" t="str">
        <f>LEFT(J2997,MIN(FIND({0,1,2,3,4,5,6,7,8,9},ASC(J2997)&amp;1234567890))-1)</f>
        <v>Zn</v>
      </c>
      <c r="L2997" s="25">
        <f t="shared" si="93"/>
        <v>11</v>
      </c>
      <c r="M2997" s="25">
        <f>VLOOKUP(K2997,Table!$A$2:$C$121,2,0)</f>
        <v>12</v>
      </c>
      <c r="N2997" s="26">
        <f>VLOOKUP(K2997,Table!$A$2:$C$121,3,0)</f>
        <v>4</v>
      </c>
      <c r="O2997" s="13" t="str">
        <f>VLOOKUP(A2997,Table!$U$1:$V$230,2,0)</f>
        <v>Orthorhombic</v>
      </c>
      <c r="P2997" s="1"/>
    </row>
    <row r="2998" spans="1:16">
      <c r="A2998" s="12">
        <v>71</v>
      </c>
      <c r="B2998" s="12">
        <v>104253</v>
      </c>
      <c r="C2998" s="12" t="s">
        <v>3582</v>
      </c>
      <c r="D2998" s="12" t="s">
        <v>3605</v>
      </c>
      <c r="E2998" s="17" t="s">
        <v>12199</v>
      </c>
      <c r="F2998" s="25" t="str">
        <f>LEFT(E2998,MIN(FIND({0,1,2,3,4,5,6,7,8,9},ASC(E2998)&amp;1234567890))-1)</f>
        <v>Hf</v>
      </c>
      <c r="G2998" s="25">
        <f t="shared" si="92"/>
        <v>54</v>
      </c>
      <c r="H2998" s="25">
        <f>VLOOKUP(F2998,Table!$A$2:$C$121,2,0)</f>
        <v>4</v>
      </c>
      <c r="I2998" s="26">
        <f>VLOOKUP(F2998,Table!$A$2:$C$121,3,0)</f>
        <v>6</v>
      </c>
      <c r="J2998" s="17" t="s">
        <v>12200</v>
      </c>
      <c r="K2998" s="25" t="str">
        <f>LEFT(J2998,MIN(FIND({0,1,2,3,4,5,6,7,8,9},ASC(J2998)&amp;1234567890))-1)</f>
        <v>Os</v>
      </c>
      <c r="L2998" s="25">
        <f t="shared" si="93"/>
        <v>17</v>
      </c>
      <c r="M2998" s="25">
        <f>VLOOKUP(K2998,Table!$A$2:$C$121,2,0)</f>
        <v>8</v>
      </c>
      <c r="N2998" s="26">
        <f>VLOOKUP(K2998,Table!$A$2:$C$121,3,0)</f>
        <v>6</v>
      </c>
      <c r="O2998" s="13" t="str">
        <f>VLOOKUP(A2998,Table!$U$1:$V$230,2,0)</f>
        <v>Orthorhombic</v>
      </c>
      <c r="P2998" s="1"/>
    </row>
    <row r="2999" spans="1:16">
      <c r="A2999" s="12">
        <v>71</v>
      </c>
      <c r="B2999" s="12">
        <v>104901</v>
      </c>
      <c r="C2999" s="12" t="s">
        <v>3582</v>
      </c>
      <c r="D2999" s="12" t="s">
        <v>3606</v>
      </c>
      <c r="E2999" s="17" t="s">
        <v>12201</v>
      </c>
      <c r="F2999" s="25" t="str">
        <f>LEFT(E2999,MIN(FIND({0,1,2,3,4,5,6,7,8,9},ASC(E2999)&amp;1234567890))-1)</f>
        <v>Mg</v>
      </c>
      <c r="G2999" s="25">
        <f t="shared" si="92"/>
        <v>51.04</v>
      </c>
      <c r="H2999" s="25">
        <f>VLOOKUP(F2999,Table!$A$2:$C$121,2,0)</f>
        <v>2</v>
      </c>
      <c r="I2999" s="26">
        <f>VLOOKUP(F2999,Table!$A$2:$C$121,3,0)</f>
        <v>3</v>
      </c>
      <c r="J2999" s="17" t="s">
        <v>12202</v>
      </c>
      <c r="K2999" s="25" t="str">
        <f>LEFT(J2999,MIN(FIND({0,1,2,3,4,5,6,7,8,9},ASC(J2999)&amp;1234567890))-1)</f>
        <v>Zn</v>
      </c>
      <c r="L2999" s="25">
        <f t="shared" si="93"/>
        <v>19.8</v>
      </c>
      <c r="M2999" s="25">
        <f>VLOOKUP(K2999,Table!$A$2:$C$121,2,0)</f>
        <v>12</v>
      </c>
      <c r="N2999" s="26">
        <f>VLOOKUP(K2999,Table!$A$2:$C$121,3,0)</f>
        <v>4</v>
      </c>
      <c r="O2999" s="13" t="str">
        <f>VLOOKUP(A2999,Table!$U$1:$V$230,2,0)</f>
        <v>Orthorhombic</v>
      </c>
      <c r="P2999" s="1"/>
    </row>
    <row r="3000" spans="1:16">
      <c r="A3000" s="12">
        <v>71</v>
      </c>
      <c r="B3000" s="12">
        <v>105070</v>
      </c>
      <c r="C3000" s="12" t="s">
        <v>3582</v>
      </c>
      <c r="D3000" s="12" t="s">
        <v>3607</v>
      </c>
      <c r="E3000" s="17" t="s">
        <v>393</v>
      </c>
      <c r="F3000" s="25" t="str">
        <f>LEFT(E3000,MIN(FIND({0,1,2,3,4,5,6,7,8,9},ASC(E3000)&amp;1234567890))-1)</f>
        <v>Mo</v>
      </c>
      <c r="G3000" s="25">
        <f t="shared" si="92"/>
        <v>1</v>
      </c>
      <c r="H3000" s="25">
        <f>VLOOKUP(F3000,Table!$A$2:$C$121,2,0)</f>
        <v>6</v>
      </c>
      <c r="I3000" s="26">
        <f>VLOOKUP(F3000,Table!$A$2:$C$121,3,0)</f>
        <v>5</v>
      </c>
      <c r="J3000" s="17" t="s">
        <v>11464</v>
      </c>
      <c r="K3000" s="25" t="str">
        <f>LEFT(J3000,MIN(FIND({0,1,2,3,4,5,6,7,8,9},ASC(J3000)&amp;1234567890))-1)</f>
        <v>Pt</v>
      </c>
      <c r="L3000" s="25">
        <f t="shared" si="93"/>
        <v>2</v>
      </c>
      <c r="M3000" s="25">
        <f>VLOOKUP(K3000,Table!$A$2:$C$121,2,0)</f>
        <v>10</v>
      </c>
      <c r="N3000" s="26">
        <f>VLOOKUP(K3000,Table!$A$2:$C$121,3,0)</f>
        <v>6</v>
      </c>
      <c r="O3000" s="13" t="str">
        <f>VLOOKUP(A3000,Table!$U$1:$V$230,2,0)</f>
        <v>Orthorhombic</v>
      </c>
      <c r="P3000" s="1"/>
    </row>
    <row r="3001" spans="1:16">
      <c r="A3001" s="12">
        <v>71</v>
      </c>
      <c r="B3001" s="12">
        <v>105200</v>
      </c>
      <c r="C3001" s="12" t="s">
        <v>3582</v>
      </c>
      <c r="D3001" s="12" t="s">
        <v>3608</v>
      </c>
      <c r="E3001" s="17" t="s">
        <v>335</v>
      </c>
      <c r="F3001" s="25" t="str">
        <f>LEFT(E3001,MIN(FIND({0,1,2,3,4,5,6,7,8,9},ASC(E3001)&amp;1234567890))-1)</f>
        <v>Nb</v>
      </c>
      <c r="G3001" s="25">
        <f t="shared" si="92"/>
        <v>1</v>
      </c>
      <c r="H3001" s="25">
        <f>VLOOKUP(F3001,Table!$A$2:$C$121,2,0)</f>
        <v>5</v>
      </c>
      <c r="I3001" s="26">
        <f>VLOOKUP(F3001,Table!$A$2:$C$121,3,0)</f>
        <v>5</v>
      </c>
      <c r="J3001" s="17" t="s">
        <v>11464</v>
      </c>
      <c r="K3001" s="25" t="str">
        <f>LEFT(J3001,MIN(FIND({0,1,2,3,4,5,6,7,8,9},ASC(J3001)&amp;1234567890))-1)</f>
        <v>Pt</v>
      </c>
      <c r="L3001" s="25">
        <f t="shared" si="93"/>
        <v>2</v>
      </c>
      <c r="M3001" s="25">
        <f>VLOOKUP(K3001,Table!$A$2:$C$121,2,0)</f>
        <v>10</v>
      </c>
      <c r="N3001" s="26">
        <f>VLOOKUP(K3001,Table!$A$2:$C$121,3,0)</f>
        <v>6</v>
      </c>
      <c r="O3001" s="13" t="str">
        <f>VLOOKUP(A3001,Table!$U$1:$V$230,2,0)</f>
        <v>Orthorhombic</v>
      </c>
      <c r="P3001" s="1"/>
    </row>
    <row r="3002" spans="1:16">
      <c r="A3002" s="12">
        <v>71</v>
      </c>
      <c r="B3002" s="12">
        <v>105232</v>
      </c>
      <c r="C3002" s="12" t="s">
        <v>3582</v>
      </c>
      <c r="D3002" s="12" t="s">
        <v>3609</v>
      </c>
      <c r="E3002" s="17" t="s">
        <v>11399</v>
      </c>
      <c r="F3002" s="25" t="str">
        <f>LEFT(E3002,MIN(FIND({0,1,2,3,4,5,6,7,8,9},ASC(E3002)&amp;1234567890))-1)</f>
        <v>Nb</v>
      </c>
      <c r="G3002" s="25">
        <f t="shared" si="92"/>
        <v>6</v>
      </c>
      <c r="H3002" s="25">
        <f>VLOOKUP(F3002,Table!$A$2:$C$121,2,0)</f>
        <v>5</v>
      </c>
      <c r="I3002" s="26">
        <f>VLOOKUP(F3002,Table!$A$2:$C$121,3,0)</f>
        <v>5</v>
      </c>
      <c r="J3002" s="17" t="s">
        <v>12203</v>
      </c>
      <c r="K3002" s="25" t="str">
        <f>LEFT(J3002,MIN(FIND({0,1,2,3,4,5,6,7,8,9},ASC(J3002)&amp;1234567890))-1)</f>
        <v>Sn</v>
      </c>
      <c r="L3002" s="25">
        <f t="shared" si="93"/>
        <v>4.92</v>
      </c>
      <c r="M3002" s="25">
        <f>VLOOKUP(K3002,Table!$A$2:$C$121,2,0)</f>
        <v>14</v>
      </c>
      <c r="N3002" s="26">
        <f>VLOOKUP(K3002,Table!$A$2:$C$121,3,0)</f>
        <v>5</v>
      </c>
      <c r="O3002" s="13" t="str">
        <f>VLOOKUP(A3002,Table!$U$1:$V$230,2,0)</f>
        <v>Orthorhombic</v>
      </c>
      <c r="P3002" s="1"/>
    </row>
    <row r="3003" spans="1:16">
      <c r="A3003" s="12">
        <v>71</v>
      </c>
      <c r="B3003" s="12">
        <v>105441</v>
      </c>
      <c r="C3003" s="12" t="s">
        <v>3582</v>
      </c>
      <c r="D3003" s="12" t="s">
        <v>3610</v>
      </c>
      <c r="E3003" s="17" t="s">
        <v>11386</v>
      </c>
      <c r="F3003" s="25" t="str">
        <f>LEFT(E3003,MIN(FIND({0,1,2,3,4,5,6,7,8,9},ASC(E3003)&amp;1234567890))-1)</f>
        <v>Ni</v>
      </c>
      <c r="G3003" s="25">
        <f t="shared" si="92"/>
        <v>2</v>
      </c>
      <c r="H3003" s="25">
        <f>VLOOKUP(F3003,Table!$A$2:$C$121,2,0)</f>
        <v>10</v>
      </c>
      <c r="I3003" s="26">
        <f>VLOOKUP(F3003,Table!$A$2:$C$121,3,0)</f>
        <v>4</v>
      </c>
      <c r="J3003" s="17" t="s">
        <v>334</v>
      </c>
      <c r="K3003" s="25" t="str">
        <f>LEFT(J3003,MIN(FIND({0,1,2,3,4,5,6,7,8,9},ASC(J3003)&amp;1234567890))-1)</f>
        <v>V</v>
      </c>
      <c r="L3003" s="25">
        <f t="shared" si="93"/>
        <v>1</v>
      </c>
      <c r="M3003" s="25">
        <f>VLOOKUP(K3003,Table!$A$2:$C$121,2,0)</f>
        <v>5</v>
      </c>
      <c r="N3003" s="26">
        <f>VLOOKUP(K3003,Table!$A$2:$C$121,3,0)</f>
        <v>4</v>
      </c>
      <c r="O3003" s="13" t="str">
        <f>VLOOKUP(A3003,Table!$U$1:$V$230,2,0)</f>
        <v>Orthorhombic</v>
      </c>
      <c r="P3003" s="1"/>
    </row>
    <row r="3004" spans="1:16">
      <c r="A3004" s="12">
        <v>71</v>
      </c>
      <c r="B3004" s="12">
        <v>105708</v>
      </c>
      <c r="C3004" s="12" t="s">
        <v>3582</v>
      </c>
      <c r="D3004" s="12" t="s">
        <v>3611</v>
      </c>
      <c r="E3004" s="17" t="s">
        <v>11781</v>
      </c>
      <c r="F3004" s="25" t="str">
        <f>LEFT(E3004,MIN(FIND({0,1,2,3,4,5,6,7,8,9},ASC(E3004)&amp;1234567890))-1)</f>
        <v>Pd</v>
      </c>
      <c r="G3004" s="25">
        <f t="shared" si="92"/>
        <v>2</v>
      </c>
      <c r="H3004" s="25">
        <f>VLOOKUP(F3004,Table!$A$2:$C$121,2,0)</f>
        <v>10</v>
      </c>
      <c r="I3004" s="26">
        <f>VLOOKUP(F3004,Table!$A$2:$C$121,3,0)</f>
        <v>5</v>
      </c>
      <c r="J3004" s="17" t="s">
        <v>405</v>
      </c>
      <c r="K3004" s="25" t="str">
        <f>LEFT(J3004,MIN(FIND({0,1,2,3,4,5,6,7,8,9},ASC(J3004)&amp;1234567890))-1)</f>
        <v>Ta</v>
      </c>
      <c r="L3004" s="25">
        <f t="shared" si="93"/>
        <v>1</v>
      </c>
      <c r="M3004" s="25">
        <f>VLOOKUP(K3004,Table!$A$2:$C$121,2,0)</f>
        <v>5</v>
      </c>
      <c r="N3004" s="26">
        <f>VLOOKUP(K3004,Table!$A$2:$C$121,3,0)</f>
        <v>6</v>
      </c>
      <c r="O3004" s="13" t="str">
        <f>VLOOKUP(A3004,Table!$U$1:$V$230,2,0)</f>
        <v>Orthorhombic</v>
      </c>
      <c r="P3004" s="1"/>
    </row>
    <row r="3005" spans="1:16">
      <c r="A3005" s="12">
        <v>71</v>
      </c>
      <c r="B3005" s="12">
        <v>105741</v>
      </c>
      <c r="C3005" s="12" t="s">
        <v>3582</v>
      </c>
      <c r="D3005" s="12" t="s">
        <v>3612</v>
      </c>
      <c r="E3005" s="17" t="s">
        <v>11781</v>
      </c>
      <c r="F3005" s="25" t="str">
        <f>LEFT(E3005,MIN(FIND({0,1,2,3,4,5,6,7,8,9},ASC(E3005)&amp;1234567890))-1)</f>
        <v>Pd</v>
      </c>
      <c r="G3005" s="25">
        <f t="shared" si="92"/>
        <v>2</v>
      </c>
      <c r="H3005" s="25">
        <f>VLOOKUP(F3005,Table!$A$2:$C$121,2,0)</f>
        <v>10</v>
      </c>
      <c r="I3005" s="26">
        <f>VLOOKUP(F3005,Table!$A$2:$C$121,3,0)</f>
        <v>5</v>
      </c>
      <c r="J3005" s="17" t="s">
        <v>334</v>
      </c>
      <c r="K3005" s="25" t="str">
        <f>LEFT(J3005,MIN(FIND({0,1,2,3,4,5,6,7,8,9},ASC(J3005)&amp;1234567890))-1)</f>
        <v>V</v>
      </c>
      <c r="L3005" s="25">
        <f t="shared" si="93"/>
        <v>1</v>
      </c>
      <c r="M3005" s="25">
        <f>VLOOKUP(K3005,Table!$A$2:$C$121,2,0)</f>
        <v>5</v>
      </c>
      <c r="N3005" s="26">
        <f>VLOOKUP(K3005,Table!$A$2:$C$121,3,0)</f>
        <v>4</v>
      </c>
      <c r="O3005" s="13" t="str">
        <f>VLOOKUP(A3005,Table!$U$1:$V$230,2,0)</f>
        <v>Orthorhombic</v>
      </c>
      <c r="P3005" s="1"/>
    </row>
    <row r="3006" spans="1:16">
      <c r="A3006" s="12">
        <v>71</v>
      </c>
      <c r="B3006" s="12">
        <v>106089</v>
      </c>
      <c r="C3006" s="12" t="s">
        <v>3582</v>
      </c>
      <c r="D3006" s="12" t="s">
        <v>3613</v>
      </c>
      <c r="E3006" s="17" t="s">
        <v>11779</v>
      </c>
      <c r="F3006" s="25" t="str">
        <f>LEFT(E3006,MIN(FIND({0,1,2,3,4,5,6,7,8,9},ASC(E3006)&amp;1234567890))-1)</f>
        <v>Sn</v>
      </c>
      <c r="G3006" s="25">
        <f t="shared" si="92"/>
        <v>5</v>
      </c>
      <c r="H3006" s="25">
        <f>VLOOKUP(F3006,Table!$A$2:$C$121,2,0)</f>
        <v>14</v>
      </c>
      <c r="I3006" s="26">
        <f>VLOOKUP(F3006,Table!$A$2:$C$121,3,0)</f>
        <v>5</v>
      </c>
      <c r="J3006" s="17" t="s">
        <v>418</v>
      </c>
      <c r="K3006" s="25" t="str">
        <f>LEFT(J3006,MIN(FIND({0,1,2,3,4,5,6,7,8,9},ASC(J3006)&amp;1234567890))-1)</f>
        <v>Ti</v>
      </c>
      <c r="L3006" s="25">
        <f t="shared" si="93"/>
        <v>6</v>
      </c>
      <c r="M3006" s="25">
        <f>VLOOKUP(K3006,Table!$A$2:$C$121,2,0)</f>
        <v>4</v>
      </c>
      <c r="N3006" s="26">
        <f>VLOOKUP(K3006,Table!$A$2:$C$121,3,0)</f>
        <v>4</v>
      </c>
      <c r="O3006" s="13" t="str">
        <f>VLOOKUP(A3006,Table!$U$1:$V$230,2,0)</f>
        <v>Orthorhombic</v>
      </c>
      <c r="P3006" s="1"/>
    </row>
    <row r="3007" spans="1:16">
      <c r="A3007" s="12">
        <v>71</v>
      </c>
      <c r="B3007" s="12">
        <v>240132</v>
      </c>
      <c r="C3007" s="12" t="s">
        <v>3582</v>
      </c>
      <c r="D3007" s="12" t="s">
        <v>3614</v>
      </c>
      <c r="E3007" s="17" t="s">
        <v>11723</v>
      </c>
      <c r="F3007" s="25" t="str">
        <f>LEFT(E3007,MIN(FIND({0,1,2,3,4,5,6,7,8,9},ASC(E3007)&amp;1234567890))-1)</f>
        <v>Sr</v>
      </c>
      <c r="G3007" s="25">
        <f t="shared" si="92"/>
        <v>3</v>
      </c>
      <c r="H3007" s="25">
        <f>VLOOKUP(F3007,Table!$A$2:$C$121,2,0)</f>
        <v>2</v>
      </c>
      <c r="I3007" s="26">
        <f>VLOOKUP(F3007,Table!$A$2:$C$121,3,0)</f>
        <v>5</v>
      </c>
      <c r="J3007" s="17" t="s">
        <v>12204</v>
      </c>
      <c r="K3007" s="25" t="str">
        <f>LEFT(J3007,MIN(FIND({0,1,2,3,4,5,6,7,8,9},ASC(J3007)&amp;1234567890))-1)</f>
        <v>In</v>
      </c>
      <c r="L3007" s="25">
        <f t="shared" si="93"/>
        <v>11</v>
      </c>
      <c r="M3007" s="25">
        <f>VLOOKUP(K3007,Table!$A$2:$C$121,2,0)</f>
        <v>13</v>
      </c>
      <c r="N3007" s="26">
        <f>VLOOKUP(K3007,Table!$A$2:$C$121,3,0)</f>
        <v>5</v>
      </c>
      <c r="O3007" s="13" t="str">
        <f>VLOOKUP(A3007,Table!$U$1:$V$230,2,0)</f>
        <v>Orthorhombic</v>
      </c>
      <c r="P3007" s="1"/>
    </row>
    <row r="3008" spans="1:16">
      <c r="A3008" s="12">
        <v>71</v>
      </c>
      <c r="B3008" s="12">
        <v>413518</v>
      </c>
      <c r="C3008" s="12" t="s">
        <v>3582</v>
      </c>
      <c r="D3008" s="12" t="s">
        <v>3615</v>
      </c>
      <c r="E3008" s="17" t="s">
        <v>12205</v>
      </c>
      <c r="F3008" s="25" t="str">
        <f>LEFT(E3008,MIN(FIND({0,1,2,3,4,5,6,7,8,9},ASC(E3008)&amp;1234567890))-1)</f>
        <v>Ba</v>
      </c>
      <c r="G3008" s="25">
        <f t="shared" si="92"/>
        <v>11</v>
      </c>
      <c r="H3008" s="25">
        <f>VLOOKUP(F3008,Table!$A$2:$C$121,2,0)</f>
        <v>2</v>
      </c>
      <c r="I3008" s="26">
        <f>VLOOKUP(F3008,Table!$A$2:$C$121,3,0)</f>
        <v>6</v>
      </c>
      <c r="J3008" s="17" t="s">
        <v>432</v>
      </c>
      <c r="K3008" s="25" t="str">
        <f>LEFT(J3008,MIN(FIND({0,1,2,3,4,5,6,7,8,9},ASC(J3008)&amp;1234567890))-1)</f>
        <v>Sb</v>
      </c>
      <c r="L3008" s="25">
        <f t="shared" si="93"/>
        <v>10</v>
      </c>
      <c r="M3008" s="25">
        <f>VLOOKUP(K3008,Table!$A$2:$C$121,2,0)</f>
        <v>15</v>
      </c>
      <c r="N3008" s="26">
        <f>VLOOKUP(K3008,Table!$A$2:$C$121,3,0)</f>
        <v>5</v>
      </c>
      <c r="O3008" s="13" t="str">
        <f>VLOOKUP(A3008,Table!$U$1:$V$230,2,0)</f>
        <v>Orthorhombic</v>
      </c>
      <c r="P3008" s="1"/>
    </row>
    <row r="3009" spans="1:16">
      <c r="A3009" s="12">
        <v>71</v>
      </c>
      <c r="B3009" s="12">
        <v>99528</v>
      </c>
      <c r="C3009" s="12" t="s">
        <v>3582</v>
      </c>
      <c r="D3009" s="12" t="s">
        <v>3616</v>
      </c>
      <c r="E3009" s="17" t="s">
        <v>11780</v>
      </c>
      <c r="F3009" s="25" t="str">
        <f>LEFT(E3009,MIN(FIND({0,1,2,3,4,5,6,7,8,9},ASC(E3009)&amp;1234567890))-1)</f>
        <v>Eu</v>
      </c>
      <c r="G3009" s="25">
        <f t="shared" si="92"/>
        <v>3</v>
      </c>
      <c r="H3009" s="25">
        <f>VLOOKUP(F3009,Table!$A$2:$C$121,2,0)</f>
        <v>3</v>
      </c>
      <c r="I3009" s="26">
        <f>VLOOKUP(F3009,Table!$A$2:$C$121,3,0)</f>
        <v>6</v>
      </c>
      <c r="J3009" s="17" t="s">
        <v>11725</v>
      </c>
      <c r="K3009" s="25" t="str">
        <f>LEFT(J3009,MIN(FIND({0,1,2,3,4,5,6,7,8,9},ASC(J3009)&amp;1234567890))-1)</f>
        <v>Si</v>
      </c>
      <c r="L3009" s="25">
        <f t="shared" si="93"/>
        <v>4</v>
      </c>
      <c r="M3009" s="25">
        <f>VLOOKUP(K3009,Table!$A$2:$C$121,2,0)</f>
        <v>14</v>
      </c>
      <c r="N3009" s="26">
        <f>VLOOKUP(K3009,Table!$A$2:$C$121,3,0)</f>
        <v>3</v>
      </c>
      <c r="O3009" s="13" t="str">
        <f>VLOOKUP(A3009,Table!$U$1:$V$230,2,0)</f>
        <v>Orthorhombic</v>
      </c>
      <c r="P3009" s="1"/>
    </row>
    <row r="3010" spans="1:16">
      <c r="A3010" s="12">
        <v>71</v>
      </c>
      <c r="B3010" s="12">
        <v>106288</v>
      </c>
      <c r="C3010" s="12" t="s">
        <v>3582</v>
      </c>
      <c r="D3010" s="12" t="s">
        <v>3617</v>
      </c>
      <c r="E3010" s="17" t="s">
        <v>11910</v>
      </c>
      <c r="F3010" s="25" t="str">
        <f>LEFT(E3010,MIN(FIND({0,1,2,3,4,5,6,7,8,9},ASC(E3010)&amp;1234567890))-1)</f>
        <v>Au</v>
      </c>
      <c r="G3010" s="25">
        <f t="shared" ref="G3010:G3073" si="94">IF(SUBSTITUTE(E3010,F3010,"")="",1,SUBSTITUTE(E3010,F3010,""))*1</f>
        <v>3</v>
      </c>
      <c r="H3010" s="25">
        <f>VLOOKUP(F3010,Table!$A$2:$C$121,2,0)</f>
        <v>11</v>
      </c>
      <c r="I3010" s="26">
        <f>VLOOKUP(F3010,Table!$A$2:$C$121,3,0)</f>
        <v>6</v>
      </c>
      <c r="J3010" s="17" t="s">
        <v>11513</v>
      </c>
      <c r="K3010" s="25" t="str">
        <f>LEFT(J3010,MIN(FIND({0,1,2,3,4,5,6,7,8,9},ASC(J3010)&amp;1234567890))-1)</f>
        <v>Rb</v>
      </c>
      <c r="L3010" s="25">
        <f t="shared" ref="L3010:L3073" si="95">IF(SUBSTITUTE(J3010,K3010,"")="",1,SUBSTITUTE(J3010,K3010,""))*1</f>
        <v>2</v>
      </c>
      <c r="M3010" s="25">
        <f>VLOOKUP(K3010,Table!$A$2:$C$121,2,0)</f>
        <v>1</v>
      </c>
      <c r="N3010" s="26">
        <f>VLOOKUP(K3010,Table!$A$2:$C$121,3,0)</f>
        <v>5</v>
      </c>
      <c r="O3010" s="13" t="str">
        <f>VLOOKUP(A3010,Table!$U$1:$V$230,2,0)</f>
        <v>Orthorhombic</v>
      </c>
      <c r="P3010" s="1"/>
    </row>
    <row r="3011" spans="1:16">
      <c r="A3011" s="12">
        <v>71</v>
      </c>
      <c r="B3011" s="12">
        <v>602444</v>
      </c>
      <c r="C3011" s="12" t="s">
        <v>3582</v>
      </c>
      <c r="D3011" s="12" t="s">
        <v>3618</v>
      </c>
      <c r="E3011" s="17" t="s">
        <v>11576</v>
      </c>
      <c r="F3011" s="25" t="str">
        <f>LEFT(E3011,MIN(FIND({0,1,2,3,4,5,6,7,8,9},ASC(E3011)&amp;1234567890))-1)</f>
        <v>Nd</v>
      </c>
      <c r="G3011" s="25">
        <f t="shared" si="94"/>
        <v>3</v>
      </c>
      <c r="H3011" s="25">
        <f>VLOOKUP(F3011,Table!$A$2:$C$121,2,0)</f>
        <v>3</v>
      </c>
      <c r="I3011" s="26">
        <f>VLOOKUP(F3011,Table!$A$2:$C$121,3,0)</f>
        <v>6</v>
      </c>
      <c r="J3011" s="17" t="s">
        <v>65</v>
      </c>
      <c r="K3011" s="25" t="str">
        <f>LEFT(J3011,MIN(FIND({0,1,2,3,4,5,6,7,8,9},ASC(J3011)&amp;1234567890))-1)</f>
        <v>Al</v>
      </c>
      <c r="L3011" s="25">
        <f t="shared" si="95"/>
        <v>11</v>
      </c>
      <c r="M3011" s="25">
        <f>VLOOKUP(K3011,Table!$A$2:$C$121,2,0)</f>
        <v>13</v>
      </c>
      <c r="N3011" s="26">
        <f>VLOOKUP(K3011,Table!$A$2:$C$121,3,0)</f>
        <v>3</v>
      </c>
      <c r="O3011" s="13" t="str">
        <f>VLOOKUP(A3011,Table!$U$1:$V$230,2,0)</f>
        <v>Orthorhombic</v>
      </c>
      <c r="P3011" s="1"/>
    </row>
    <row r="3012" spans="1:16">
      <c r="A3012" s="12">
        <v>71</v>
      </c>
      <c r="B3012" s="12">
        <v>608281</v>
      </c>
      <c r="C3012" s="12" t="s">
        <v>3582</v>
      </c>
      <c r="D3012" s="12" t="s">
        <v>3619</v>
      </c>
      <c r="E3012" s="17" t="s">
        <v>11999</v>
      </c>
      <c r="F3012" s="25" t="str">
        <f>LEFT(E3012,MIN(FIND({0,1,2,3,4,5,6,7,8,9},ASC(E3012)&amp;1234567890))-1)</f>
        <v>La</v>
      </c>
      <c r="G3012" s="25">
        <f t="shared" si="94"/>
        <v>3</v>
      </c>
      <c r="H3012" s="25">
        <f>VLOOKUP(F3012,Table!$A$2:$C$121,2,0)</f>
        <v>3</v>
      </c>
      <c r="I3012" s="26">
        <f>VLOOKUP(F3012,Table!$A$2:$C$121,3,0)</f>
        <v>6</v>
      </c>
      <c r="J3012" s="17" t="s">
        <v>65</v>
      </c>
      <c r="K3012" s="25" t="str">
        <f>LEFT(J3012,MIN(FIND({0,1,2,3,4,5,6,7,8,9},ASC(J3012)&amp;1234567890))-1)</f>
        <v>Al</v>
      </c>
      <c r="L3012" s="25">
        <f t="shared" si="95"/>
        <v>11</v>
      </c>
      <c r="M3012" s="25">
        <f>VLOOKUP(K3012,Table!$A$2:$C$121,2,0)</f>
        <v>13</v>
      </c>
      <c r="N3012" s="26">
        <f>VLOOKUP(K3012,Table!$A$2:$C$121,3,0)</f>
        <v>3</v>
      </c>
      <c r="O3012" s="13" t="str">
        <f>VLOOKUP(A3012,Table!$U$1:$V$230,2,0)</f>
        <v>Orthorhombic</v>
      </c>
      <c r="P3012" s="1"/>
    </row>
    <row r="3013" spans="1:16">
      <c r="A3013" s="12">
        <v>71</v>
      </c>
      <c r="B3013" s="12">
        <v>609079</v>
      </c>
      <c r="C3013" s="12" t="s">
        <v>3582</v>
      </c>
      <c r="D3013" s="12" t="s">
        <v>3620</v>
      </c>
      <c r="E3013" s="17" t="s">
        <v>12003</v>
      </c>
      <c r="F3013" s="25" t="str">
        <f>LEFT(E3013,MIN(FIND({0,1,2,3,4,5,6,7,8,9},ASC(E3013)&amp;1234567890))-1)</f>
        <v>Pr</v>
      </c>
      <c r="G3013" s="25">
        <f t="shared" si="94"/>
        <v>3</v>
      </c>
      <c r="H3013" s="25">
        <f>VLOOKUP(F3013,Table!$A$2:$C$121,2,0)</f>
        <v>3</v>
      </c>
      <c r="I3013" s="26">
        <f>VLOOKUP(F3013,Table!$A$2:$C$121,3,0)</f>
        <v>6</v>
      </c>
      <c r="J3013" s="17" t="s">
        <v>65</v>
      </c>
      <c r="K3013" s="25" t="str">
        <f>LEFT(J3013,MIN(FIND({0,1,2,3,4,5,6,7,8,9},ASC(J3013)&amp;1234567890))-1)</f>
        <v>Al</v>
      </c>
      <c r="L3013" s="25">
        <f t="shared" si="95"/>
        <v>11</v>
      </c>
      <c r="M3013" s="25">
        <f>VLOOKUP(K3013,Table!$A$2:$C$121,2,0)</f>
        <v>13</v>
      </c>
      <c r="N3013" s="26">
        <f>VLOOKUP(K3013,Table!$A$2:$C$121,3,0)</f>
        <v>3</v>
      </c>
      <c r="O3013" s="13" t="str">
        <f>VLOOKUP(A3013,Table!$U$1:$V$230,2,0)</f>
        <v>Orthorhombic</v>
      </c>
      <c r="P3013" s="1"/>
    </row>
    <row r="3014" spans="1:16">
      <c r="A3014" s="12">
        <v>71</v>
      </c>
      <c r="B3014" s="12">
        <v>609393</v>
      </c>
      <c r="C3014" s="12" t="s">
        <v>3582</v>
      </c>
      <c r="D3014" s="12" t="s">
        <v>3621</v>
      </c>
      <c r="E3014" s="17" t="s">
        <v>501</v>
      </c>
      <c r="F3014" s="25" t="str">
        <f>LEFT(E3014,MIN(FIND({0,1,2,3,4,5,6,7,8,9},ASC(E3014)&amp;1234567890))-1)</f>
        <v>Sm</v>
      </c>
      <c r="G3014" s="25">
        <f t="shared" si="94"/>
        <v>3</v>
      </c>
      <c r="H3014" s="25">
        <f>VLOOKUP(F3014,Table!$A$2:$C$121,2,0)</f>
        <v>3</v>
      </c>
      <c r="I3014" s="26">
        <f>VLOOKUP(F3014,Table!$A$2:$C$121,3,0)</f>
        <v>6</v>
      </c>
      <c r="J3014" s="17" t="s">
        <v>65</v>
      </c>
      <c r="K3014" s="25" t="str">
        <f>LEFT(J3014,MIN(FIND({0,1,2,3,4,5,6,7,8,9},ASC(J3014)&amp;1234567890))-1)</f>
        <v>Al</v>
      </c>
      <c r="L3014" s="25">
        <f t="shared" si="95"/>
        <v>11</v>
      </c>
      <c r="M3014" s="25">
        <f>VLOOKUP(K3014,Table!$A$2:$C$121,2,0)</f>
        <v>13</v>
      </c>
      <c r="N3014" s="26">
        <f>VLOOKUP(K3014,Table!$A$2:$C$121,3,0)</f>
        <v>3</v>
      </c>
      <c r="O3014" s="13" t="str">
        <f>VLOOKUP(A3014,Table!$U$1:$V$230,2,0)</f>
        <v>Orthorhombic</v>
      </c>
      <c r="P3014" s="1"/>
    </row>
    <row r="3015" spans="1:16">
      <c r="A3015" s="12">
        <v>71</v>
      </c>
      <c r="B3015" s="12">
        <v>615598</v>
      </c>
      <c r="C3015" s="12" t="s">
        <v>3582</v>
      </c>
      <c r="D3015" s="12" t="s">
        <v>3622</v>
      </c>
      <c r="E3015" s="17" t="s">
        <v>11459</v>
      </c>
      <c r="F3015" s="25" t="str">
        <f>LEFT(E3015,MIN(FIND({0,1,2,3,4,5,6,7,8,9},ASC(E3015)&amp;1234567890))-1)</f>
        <v>Ti</v>
      </c>
      <c r="G3015" s="25">
        <f t="shared" si="94"/>
        <v>3</v>
      </c>
      <c r="H3015" s="25">
        <f>VLOOKUP(F3015,Table!$A$2:$C$121,2,0)</f>
        <v>4</v>
      </c>
      <c r="I3015" s="26">
        <f>VLOOKUP(F3015,Table!$A$2:$C$121,3,0)</f>
        <v>4</v>
      </c>
      <c r="J3015" s="17" t="s">
        <v>11511</v>
      </c>
      <c r="K3015" s="25" t="str">
        <f>LEFT(J3015,MIN(FIND({0,1,2,3,4,5,6,7,8,9},ASC(J3015)&amp;1234567890))-1)</f>
        <v>B</v>
      </c>
      <c r="L3015" s="25">
        <f t="shared" si="95"/>
        <v>4</v>
      </c>
      <c r="M3015" s="25">
        <f>VLOOKUP(K3015,Table!$A$2:$C$121,2,0)</f>
        <v>13</v>
      </c>
      <c r="N3015" s="26">
        <f>VLOOKUP(K3015,Table!$A$2:$C$121,3,0)</f>
        <v>2</v>
      </c>
      <c r="O3015" s="13" t="str">
        <f>VLOOKUP(A3015,Table!$U$1:$V$230,2,0)</f>
        <v>Orthorhombic</v>
      </c>
      <c r="P3015" s="1"/>
    </row>
    <row r="3016" spans="1:16">
      <c r="A3016" s="12">
        <v>71</v>
      </c>
      <c r="B3016" s="12">
        <v>615659</v>
      </c>
      <c r="C3016" s="12" t="s">
        <v>3582</v>
      </c>
      <c r="D3016" s="12" t="s">
        <v>3623</v>
      </c>
      <c r="E3016" s="17" t="s">
        <v>11405</v>
      </c>
      <c r="F3016" s="25" t="str">
        <f>LEFT(E3016,MIN(FIND({0,1,2,3,4,5,6,7,8,9},ASC(E3016)&amp;1234567890))-1)</f>
        <v>V</v>
      </c>
      <c r="G3016" s="25">
        <f t="shared" si="94"/>
        <v>3</v>
      </c>
      <c r="H3016" s="25">
        <f>VLOOKUP(F3016,Table!$A$2:$C$121,2,0)</f>
        <v>5</v>
      </c>
      <c r="I3016" s="26">
        <f>VLOOKUP(F3016,Table!$A$2:$C$121,3,0)</f>
        <v>4</v>
      </c>
      <c r="J3016" s="17" t="s">
        <v>11511</v>
      </c>
      <c r="K3016" s="25" t="str">
        <f>LEFT(J3016,MIN(FIND({0,1,2,3,4,5,6,7,8,9},ASC(J3016)&amp;1234567890))-1)</f>
        <v>B</v>
      </c>
      <c r="L3016" s="25">
        <f t="shared" si="95"/>
        <v>4</v>
      </c>
      <c r="M3016" s="25">
        <f>VLOOKUP(K3016,Table!$A$2:$C$121,2,0)</f>
        <v>13</v>
      </c>
      <c r="N3016" s="26">
        <f>VLOOKUP(K3016,Table!$A$2:$C$121,3,0)</f>
        <v>2</v>
      </c>
      <c r="O3016" s="13" t="str">
        <f>VLOOKUP(A3016,Table!$U$1:$V$230,2,0)</f>
        <v>Orthorhombic</v>
      </c>
      <c r="P3016" s="1"/>
    </row>
    <row r="3017" spans="1:16">
      <c r="A3017" s="12">
        <v>71</v>
      </c>
      <c r="B3017" s="12">
        <v>619284</v>
      </c>
      <c r="C3017" s="12" t="s">
        <v>3582</v>
      </c>
      <c r="D3017" s="12" t="s">
        <v>3624</v>
      </c>
      <c r="E3017" s="17" t="s">
        <v>11566</v>
      </c>
      <c r="F3017" s="25" t="str">
        <f>LEFT(E3017,MIN(FIND({0,1,2,3,4,5,6,7,8,9},ASC(E3017)&amp;1234567890))-1)</f>
        <v>Ca</v>
      </c>
      <c r="G3017" s="25">
        <f t="shared" si="94"/>
        <v>3</v>
      </c>
      <c r="H3017" s="25">
        <f>VLOOKUP(F3017,Table!$A$2:$C$121,2,0)</f>
        <v>2</v>
      </c>
      <c r="I3017" s="26">
        <f>VLOOKUP(F3017,Table!$A$2:$C$121,3,0)</f>
        <v>4</v>
      </c>
      <c r="J3017" s="17" t="s">
        <v>12197</v>
      </c>
      <c r="K3017" s="25" t="str">
        <f>LEFT(J3017,MIN(FIND({0,1,2,3,4,5,6,7,8,9},ASC(J3017)&amp;1234567890))-1)</f>
        <v>Ga</v>
      </c>
      <c r="L3017" s="25">
        <f t="shared" si="95"/>
        <v>8</v>
      </c>
      <c r="M3017" s="25">
        <f>VLOOKUP(K3017,Table!$A$2:$C$121,2,0)</f>
        <v>13</v>
      </c>
      <c r="N3017" s="26">
        <f>VLOOKUP(K3017,Table!$A$2:$C$121,3,0)</f>
        <v>4</v>
      </c>
      <c r="O3017" s="13" t="str">
        <f>VLOOKUP(A3017,Table!$U$1:$V$230,2,0)</f>
        <v>Orthorhombic</v>
      </c>
      <c r="P3017" s="1"/>
    </row>
    <row r="3018" spans="1:16">
      <c r="A3018" s="12">
        <v>71</v>
      </c>
      <c r="B3018" s="12">
        <v>622319</v>
      </c>
      <c r="C3018" s="12" t="s">
        <v>3582</v>
      </c>
      <c r="D3018" s="12" t="s">
        <v>3625</v>
      </c>
      <c r="E3018" s="17" t="s">
        <v>11353</v>
      </c>
      <c r="F3018" s="25" t="str">
        <f>LEFT(E3018,MIN(FIND({0,1,2,3,4,5,6,7,8,9},ASC(E3018)&amp;1234567890))-1)</f>
        <v>Ce</v>
      </c>
      <c r="G3018" s="25">
        <f t="shared" si="94"/>
        <v>3</v>
      </c>
      <c r="H3018" s="25">
        <f>VLOOKUP(F3018,Table!$A$2:$C$121,2,0)</f>
        <v>3</v>
      </c>
      <c r="I3018" s="26">
        <f>VLOOKUP(F3018,Table!$A$2:$C$121,3,0)</f>
        <v>6</v>
      </c>
      <c r="J3018" s="17" t="s">
        <v>12198</v>
      </c>
      <c r="K3018" s="25" t="str">
        <f>LEFT(J3018,MIN(FIND({0,1,2,3,4,5,6,7,8,9},ASC(J3018)&amp;1234567890))-1)</f>
        <v>Zn</v>
      </c>
      <c r="L3018" s="25">
        <f t="shared" si="95"/>
        <v>11</v>
      </c>
      <c r="M3018" s="25">
        <f>VLOOKUP(K3018,Table!$A$2:$C$121,2,0)</f>
        <v>12</v>
      </c>
      <c r="N3018" s="26">
        <f>VLOOKUP(K3018,Table!$A$2:$C$121,3,0)</f>
        <v>4</v>
      </c>
      <c r="O3018" s="13" t="str">
        <f>VLOOKUP(A3018,Table!$U$1:$V$230,2,0)</f>
        <v>Orthorhombic</v>
      </c>
      <c r="P3018" s="1"/>
    </row>
    <row r="3019" spans="1:16">
      <c r="A3019" s="12">
        <v>71</v>
      </c>
      <c r="B3019" s="12">
        <v>630370</v>
      </c>
      <c r="C3019" s="12" t="s">
        <v>3582</v>
      </c>
      <c r="D3019" s="12" t="s">
        <v>3626</v>
      </c>
      <c r="E3019" s="17" t="s">
        <v>11385</v>
      </c>
      <c r="F3019" s="25" t="str">
        <f>LEFT(E3019,MIN(FIND({0,1,2,3,4,5,6,7,8,9},ASC(E3019)&amp;1234567890))-1)</f>
        <v>Dy</v>
      </c>
      <c r="G3019" s="25">
        <f t="shared" si="94"/>
        <v>3</v>
      </c>
      <c r="H3019" s="25">
        <f>VLOOKUP(F3019,Table!$A$2:$C$121,2,0)</f>
        <v>3</v>
      </c>
      <c r="I3019" s="26">
        <f>VLOOKUP(F3019,Table!$A$2:$C$121,3,0)</f>
        <v>6</v>
      </c>
      <c r="J3019" s="17" t="s">
        <v>12198</v>
      </c>
      <c r="K3019" s="25" t="str">
        <f>LEFT(J3019,MIN(FIND({0,1,2,3,4,5,6,7,8,9},ASC(J3019)&amp;1234567890))-1)</f>
        <v>Zn</v>
      </c>
      <c r="L3019" s="25">
        <f t="shared" si="95"/>
        <v>11</v>
      </c>
      <c r="M3019" s="25">
        <f>VLOOKUP(K3019,Table!$A$2:$C$121,2,0)</f>
        <v>12</v>
      </c>
      <c r="N3019" s="26">
        <f>VLOOKUP(K3019,Table!$A$2:$C$121,3,0)</f>
        <v>4</v>
      </c>
      <c r="O3019" s="13" t="str">
        <f>VLOOKUP(A3019,Table!$U$1:$V$230,2,0)</f>
        <v>Orthorhombic</v>
      </c>
      <c r="P3019" s="1"/>
    </row>
    <row r="3020" spans="1:16">
      <c r="A3020" s="12">
        <v>71</v>
      </c>
      <c r="B3020" s="12">
        <v>631111</v>
      </c>
      <c r="C3020" s="12" t="s">
        <v>3582</v>
      </c>
      <c r="D3020" s="12" t="s">
        <v>3627</v>
      </c>
      <c r="E3020" s="17" t="s">
        <v>11542</v>
      </c>
      <c r="F3020" s="25" t="str">
        <f>LEFT(E3020,MIN(FIND({0,1,2,3,4,5,6,7,8,9},ASC(E3020)&amp;1234567890))-1)</f>
        <v>Er</v>
      </c>
      <c r="G3020" s="25">
        <f t="shared" si="94"/>
        <v>1</v>
      </c>
      <c r="H3020" s="25">
        <f>VLOOKUP(F3020,Table!$A$2:$C$121,2,0)</f>
        <v>3</v>
      </c>
      <c r="I3020" s="26">
        <f>VLOOKUP(F3020,Table!$A$2:$C$121,3,0)</f>
        <v>6</v>
      </c>
      <c r="J3020" s="17" t="s">
        <v>361</v>
      </c>
      <c r="K3020" s="25" t="str">
        <f>LEFT(J3020,MIN(FIND({0,1,2,3,4,5,6,7,8,9},ASC(J3020)&amp;1234567890))-1)</f>
        <v>Se</v>
      </c>
      <c r="L3020" s="25">
        <f t="shared" si="95"/>
        <v>2</v>
      </c>
      <c r="M3020" s="25">
        <f>VLOOKUP(K3020,Table!$A$2:$C$121,2,0)</f>
        <v>16</v>
      </c>
      <c r="N3020" s="26">
        <f>VLOOKUP(K3020,Table!$A$2:$C$121,3,0)</f>
        <v>4</v>
      </c>
      <c r="O3020" s="13" t="str">
        <f>VLOOKUP(A3020,Table!$U$1:$V$230,2,0)</f>
        <v>Orthorhombic</v>
      </c>
      <c r="P3020" s="1"/>
    </row>
    <row r="3021" spans="1:16">
      <c r="A3021" s="12">
        <v>71</v>
      </c>
      <c r="B3021" s="12">
        <v>635674</v>
      </c>
      <c r="C3021" s="12" t="s">
        <v>3582</v>
      </c>
      <c r="D3021" s="12" t="s">
        <v>3628</v>
      </c>
      <c r="E3021" s="17" t="s">
        <v>422</v>
      </c>
      <c r="F3021" s="25" t="str">
        <f>LEFT(E3021,MIN(FIND({0,1,2,3,4,5,6,7,8,9},ASC(E3021)&amp;1234567890))-1)</f>
        <v>Yb</v>
      </c>
      <c r="G3021" s="25">
        <f t="shared" si="94"/>
        <v>3</v>
      </c>
      <c r="H3021" s="25">
        <f>VLOOKUP(F3021,Table!$A$2:$C$121,2,0)</f>
        <v>3</v>
      </c>
      <c r="I3021" s="26">
        <f>VLOOKUP(F3021,Table!$A$2:$C$121,3,0)</f>
        <v>6</v>
      </c>
      <c r="J3021" s="17" t="s">
        <v>12197</v>
      </c>
      <c r="K3021" s="25" t="str">
        <f>LEFT(J3021,MIN(FIND({0,1,2,3,4,5,6,7,8,9},ASC(J3021)&amp;1234567890))-1)</f>
        <v>Ga</v>
      </c>
      <c r="L3021" s="25">
        <f t="shared" si="95"/>
        <v>8</v>
      </c>
      <c r="M3021" s="25">
        <f>VLOOKUP(K3021,Table!$A$2:$C$121,2,0)</f>
        <v>13</v>
      </c>
      <c r="N3021" s="26">
        <f>VLOOKUP(K3021,Table!$A$2:$C$121,3,0)</f>
        <v>4</v>
      </c>
      <c r="O3021" s="13" t="str">
        <f>VLOOKUP(A3021,Table!$U$1:$V$230,2,0)</f>
        <v>Orthorhombic</v>
      </c>
      <c r="P3021" s="1"/>
    </row>
    <row r="3022" spans="1:16">
      <c r="A3022" s="12">
        <v>71</v>
      </c>
      <c r="B3022" s="12">
        <v>638047</v>
      </c>
      <c r="C3022" s="12" t="s">
        <v>3582</v>
      </c>
      <c r="D3022" s="12" t="s">
        <v>3629</v>
      </c>
      <c r="E3022" s="17" t="s">
        <v>418</v>
      </c>
      <c r="F3022" s="25" t="str">
        <f>LEFT(E3022,MIN(FIND({0,1,2,3,4,5,6,7,8,9},ASC(E3022)&amp;1234567890))-1)</f>
        <v>Ti</v>
      </c>
      <c r="G3022" s="25">
        <f t="shared" si="94"/>
        <v>6</v>
      </c>
      <c r="H3022" s="25">
        <f>VLOOKUP(F3022,Table!$A$2:$C$121,2,0)</f>
        <v>4</v>
      </c>
      <c r="I3022" s="26">
        <f>VLOOKUP(F3022,Table!$A$2:$C$121,3,0)</f>
        <v>4</v>
      </c>
      <c r="J3022" s="17" t="s">
        <v>11402</v>
      </c>
      <c r="K3022" s="25" t="str">
        <f>LEFT(J3022,MIN(FIND({0,1,2,3,4,5,6,7,8,9},ASC(J3022)&amp;1234567890))-1)</f>
        <v>Ge</v>
      </c>
      <c r="L3022" s="25">
        <f t="shared" si="95"/>
        <v>5</v>
      </c>
      <c r="M3022" s="25">
        <f>VLOOKUP(K3022,Table!$A$2:$C$121,2,0)</f>
        <v>14</v>
      </c>
      <c r="N3022" s="26">
        <f>VLOOKUP(K3022,Table!$A$2:$C$121,3,0)</f>
        <v>4</v>
      </c>
      <c r="O3022" s="13" t="str">
        <f>VLOOKUP(A3022,Table!$U$1:$V$230,2,0)</f>
        <v>Orthorhombic</v>
      </c>
      <c r="P3022" s="1"/>
    </row>
    <row r="3023" spans="1:16">
      <c r="A3023" s="12">
        <v>71</v>
      </c>
      <c r="B3023" s="12">
        <v>645190</v>
      </c>
      <c r="C3023" s="12" t="s">
        <v>3582</v>
      </c>
      <c r="D3023" s="12" t="s">
        <v>3630</v>
      </c>
      <c r="E3023" s="17" t="s">
        <v>335</v>
      </c>
      <c r="F3023" s="25" t="str">
        <f>LEFT(E3023,MIN(FIND({0,1,2,3,4,5,6,7,8,9},ASC(E3023)&amp;1234567890))-1)</f>
        <v>Nb</v>
      </c>
      <c r="G3023" s="25">
        <f t="shared" si="94"/>
        <v>1</v>
      </c>
      <c r="H3023" s="25">
        <f>VLOOKUP(F3023,Table!$A$2:$C$121,2,0)</f>
        <v>5</v>
      </c>
      <c r="I3023" s="26">
        <f>VLOOKUP(F3023,Table!$A$2:$C$121,3,0)</f>
        <v>5</v>
      </c>
      <c r="J3023" s="17" t="s">
        <v>11781</v>
      </c>
      <c r="K3023" s="25" t="str">
        <f>LEFT(J3023,MIN(FIND({0,1,2,3,4,5,6,7,8,9},ASC(J3023)&amp;1234567890))-1)</f>
        <v>Pd</v>
      </c>
      <c r="L3023" s="25">
        <f t="shared" si="95"/>
        <v>2</v>
      </c>
      <c r="M3023" s="25">
        <f>VLOOKUP(K3023,Table!$A$2:$C$121,2,0)</f>
        <v>10</v>
      </c>
      <c r="N3023" s="26">
        <f>VLOOKUP(K3023,Table!$A$2:$C$121,3,0)</f>
        <v>5</v>
      </c>
      <c r="O3023" s="13" t="str">
        <f>VLOOKUP(A3023,Table!$U$1:$V$230,2,0)</f>
        <v>Orthorhombic</v>
      </c>
      <c r="P3023" s="1"/>
    </row>
    <row r="3024" spans="1:16">
      <c r="A3024" s="12">
        <v>71</v>
      </c>
      <c r="B3024" s="12">
        <v>645198</v>
      </c>
      <c r="C3024" s="12" t="s">
        <v>3582</v>
      </c>
      <c r="D3024" s="12" t="s">
        <v>3631</v>
      </c>
      <c r="E3024" s="17" t="s">
        <v>12186</v>
      </c>
      <c r="F3024" s="25" t="str">
        <f>LEFT(E3024,MIN(FIND({0,1,2,3,4,5,6,7,8,9},ASC(E3024)&amp;1234567890))-1)</f>
        <v>Nb</v>
      </c>
      <c r="G3024" s="25">
        <f t="shared" si="94"/>
        <v>1.2</v>
      </c>
      <c r="H3024" s="25">
        <f>VLOOKUP(F3024,Table!$A$2:$C$121,2,0)</f>
        <v>5</v>
      </c>
      <c r="I3024" s="26">
        <f>VLOOKUP(F3024,Table!$A$2:$C$121,3,0)</f>
        <v>5</v>
      </c>
      <c r="J3024" s="17" t="s">
        <v>12206</v>
      </c>
      <c r="K3024" s="25" t="str">
        <f>LEFT(J3024,MIN(FIND({0,1,2,3,4,5,6,7,8,9},ASC(J3024)&amp;1234567890))-1)</f>
        <v>Pd</v>
      </c>
      <c r="L3024" s="25">
        <f t="shared" si="95"/>
        <v>1.8</v>
      </c>
      <c r="M3024" s="25">
        <f>VLOOKUP(K3024,Table!$A$2:$C$121,2,0)</f>
        <v>10</v>
      </c>
      <c r="N3024" s="26">
        <f>VLOOKUP(K3024,Table!$A$2:$C$121,3,0)</f>
        <v>5</v>
      </c>
      <c r="O3024" s="13" t="str">
        <f>VLOOKUP(A3024,Table!$U$1:$V$230,2,0)</f>
        <v>Orthorhombic</v>
      </c>
      <c r="P3024" s="1"/>
    </row>
    <row r="3025" spans="1:16">
      <c r="A3025" s="12">
        <v>71</v>
      </c>
      <c r="B3025" s="12">
        <v>645233</v>
      </c>
      <c r="C3025" s="12" t="s">
        <v>3582</v>
      </c>
      <c r="D3025" s="12" t="s">
        <v>3632</v>
      </c>
      <c r="E3025" s="17" t="s">
        <v>11464</v>
      </c>
      <c r="F3025" s="25" t="str">
        <f>LEFT(E3025,MIN(FIND({0,1,2,3,4,5,6,7,8,9},ASC(E3025)&amp;1234567890))-1)</f>
        <v>Pt</v>
      </c>
      <c r="G3025" s="25">
        <f t="shared" si="94"/>
        <v>2</v>
      </c>
      <c r="H3025" s="25">
        <f>VLOOKUP(F3025,Table!$A$2:$C$121,2,0)</f>
        <v>10</v>
      </c>
      <c r="I3025" s="26">
        <f>VLOOKUP(F3025,Table!$A$2:$C$121,3,0)</f>
        <v>6</v>
      </c>
      <c r="J3025" s="17" t="s">
        <v>335</v>
      </c>
      <c r="K3025" s="25" t="str">
        <f>LEFT(J3025,MIN(FIND({0,1,2,3,4,5,6,7,8,9},ASC(J3025)&amp;1234567890))-1)</f>
        <v>Nb</v>
      </c>
      <c r="L3025" s="25">
        <f t="shared" si="95"/>
        <v>1</v>
      </c>
      <c r="M3025" s="25">
        <f>VLOOKUP(K3025,Table!$A$2:$C$121,2,0)</f>
        <v>5</v>
      </c>
      <c r="N3025" s="26">
        <f>VLOOKUP(K3025,Table!$A$2:$C$121,3,0)</f>
        <v>5</v>
      </c>
      <c r="O3025" s="13" t="str">
        <f>VLOOKUP(A3025,Table!$U$1:$V$230,2,0)</f>
        <v>Orthorhombic</v>
      </c>
      <c r="P3025" s="1"/>
    </row>
    <row r="3026" spans="1:16">
      <c r="A3026" s="12">
        <v>71</v>
      </c>
      <c r="B3026" s="12">
        <v>645470</v>
      </c>
      <c r="C3026" s="12" t="s">
        <v>3582</v>
      </c>
      <c r="D3026" s="12" t="s">
        <v>3633</v>
      </c>
      <c r="E3026" s="17" t="s">
        <v>11399</v>
      </c>
      <c r="F3026" s="25" t="str">
        <f>LEFT(E3026,MIN(FIND({0,1,2,3,4,5,6,7,8,9},ASC(E3026)&amp;1234567890))-1)</f>
        <v>Nb</v>
      </c>
      <c r="G3026" s="25">
        <f t="shared" si="94"/>
        <v>6</v>
      </c>
      <c r="H3026" s="25">
        <f>VLOOKUP(F3026,Table!$A$2:$C$121,2,0)</f>
        <v>5</v>
      </c>
      <c r="I3026" s="26">
        <f>VLOOKUP(F3026,Table!$A$2:$C$121,3,0)</f>
        <v>5</v>
      </c>
      <c r="J3026" s="17" t="s">
        <v>11779</v>
      </c>
      <c r="K3026" s="25" t="str">
        <f>LEFT(J3026,MIN(FIND({0,1,2,3,4,5,6,7,8,9},ASC(J3026)&amp;1234567890))-1)</f>
        <v>Sn</v>
      </c>
      <c r="L3026" s="25">
        <f t="shared" si="95"/>
        <v>5</v>
      </c>
      <c r="M3026" s="25">
        <f>VLOOKUP(K3026,Table!$A$2:$C$121,2,0)</f>
        <v>14</v>
      </c>
      <c r="N3026" s="26">
        <f>VLOOKUP(K3026,Table!$A$2:$C$121,3,0)</f>
        <v>5</v>
      </c>
      <c r="O3026" s="13" t="str">
        <f>VLOOKUP(A3026,Table!$U$1:$V$230,2,0)</f>
        <v>Orthorhombic</v>
      </c>
      <c r="P3026" s="1"/>
    </row>
    <row r="3027" spans="1:16">
      <c r="A3027" s="12">
        <v>71</v>
      </c>
      <c r="B3027" s="12">
        <v>646066</v>
      </c>
      <c r="C3027" s="12" t="s">
        <v>3582</v>
      </c>
      <c r="D3027" s="12" t="s">
        <v>3634</v>
      </c>
      <c r="E3027" s="17" t="s">
        <v>11576</v>
      </c>
      <c r="F3027" s="25" t="str">
        <f>LEFT(E3027,MIN(FIND({0,1,2,3,4,5,6,7,8,9},ASC(E3027)&amp;1234567890))-1)</f>
        <v>Nd</v>
      </c>
      <c r="G3027" s="25">
        <f t="shared" si="94"/>
        <v>3</v>
      </c>
      <c r="H3027" s="25">
        <f>VLOOKUP(F3027,Table!$A$2:$C$121,2,0)</f>
        <v>3</v>
      </c>
      <c r="I3027" s="26">
        <f>VLOOKUP(F3027,Table!$A$2:$C$121,3,0)</f>
        <v>6</v>
      </c>
      <c r="J3027" s="17" t="s">
        <v>12198</v>
      </c>
      <c r="K3027" s="25" t="str">
        <f>LEFT(J3027,MIN(FIND({0,1,2,3,4,5,6,7,8,9},ASC(J3027)&amp;1234567890))-1)</f>
        <v>Zn</v>
      </c>
      <c r="L3027" s="25">
        <f t="shared" si="95"/>
        <v>11</v>
      </c>
      <c r="M3027" s="25">
        <f>VLOOKUP(K3027,Table!$A$2:$C$121,2,0)</f>
        <v>12</v>
      </c>
      <c r="N3027" s="26">
        <f>VLOOKUP(K3027,Table!$A$2:$C$121,3,0)</f>
        <v>4</v>
      </c>
      <c r="O3027" s="13" t="str">
        <f>VLOOKUP(A3027,Table!$U$1:$V$230,2,0)</f>
        <v>Orthorhombic</v>
      </c>
      <c r="P3027" s="1"/>
    </row>
    <row r="3028" spans="1:16">
      <c r="A3028" s="12">
        <v>71</v>
      </c>
      <c r="B3028" s="12">
        <v>647027</v>
      </c>
      <c r="C3028" s="12" t="s">
        <v>3582</v>
      </c>
      <c r="D3028" s="12" t="s">
        <v>3635</v>
      </c>
      <c r="E3028" s="17" t="s">
        <v>334</v>
      </c>
      <c r="F3028" s="25" t="str">
        <f>LEFT(E3028,MIN(FIND({0,1,2,3,4,5,6,7,8,9},ASC(E3028)&amp;1234567890))-1)</f>
        <v>V</v>
      </c>
      <c r="G3028" s="25">
        <f t="shared" si="94"/>
        <v>1</v>
      </c>
      <c r="H3028" s="25">
        <f>VLOOKUP(F3028,Table!$A$2:$C$121,2,0)</f>
        <v>5</v>
      </c>
      <c r="I3028" s="26">
        <f>VLOOKUP(F3028,Table!$A$2:$C$121,3,0)</f>
        <v>4</v>
      </c>
      <c r="J3028" s="17" t="s">
        <v>11386</v>
      </c>
      <c r="K3028" s="25" t="str">
        <f>LEFT(J3028,MIN(FIND({0,1,2,3,4,5,6,7,8,9},ASC(J3028)&amp;1234567890))-1)</f>
        <v>Ni</v>
      </c>
      <c r="L3028" s="25">
        <f t="shared" si="95"/>
        <v>2</v>
      </c>
      <c r="M3028" s="25">
        <f>VLOOKUP(K3028,Table!$A$2:$C$121,2,0)</f>
        <v>10</v>
      </c>
      <c r="N3028" s="26">
        <f>VLOOKUP(K3028,Table!$A$2:$C$121,3,0)</f>
        <v>4</v>
      </c>
      <c r="O3028" s="13" t="str">
        <f>VLOOKUP(A3028,Table!$U$1:$V$230,2,0)</f>
        <v>Orthorhombic</v>
      </c>
      <c r="P3028" s="1"/>
    </row>
    <row r="3029" spans="1:16">
      <c r="A3029" s="12">
        <v>71</v>
      </c>
      <c r="B3029" s="12">
        <v>649096</v>
      </c>
      <c r="C3029" s="12" t="s">
        <v>3582</v>
      </c>
      <c r="D3029" s="12" t="s">
        <v>3636</v>
      </c>
      <c r="E3029" s="17" t="s">
        <v>334</v>
      </c>
      <c r="F3029" s="25" t="str">
        <f>LEFT(E3029,MIN(FIND({0,1,2,3,4,5,6,7,8,9},ASC(E3029)&amp;1234567890))-1)</f>
        <v>V</v>
      </c>
      <c r="G3029" s="25">
        <f t="shared" si="94"/>
        <v>1</v>
      </c>
      <c r="H3029" s="25">
        <f>VLOOKUP(F3029,Table!$A$2:$C$121,2,0)</f>
        <v>5</v>
      </c>
      <c r="I3029" s="26">
        <f>VLOOKUP(F3029,Table!$A$2:$C$121,3,0)</f>
        <v>4</v>
      </c>
      <c r="J3029" s="17" t="s">
        <v>11781</v>
      </c>
      <c r="K3029" s="25" t="str">
        <f>LEFT(J3029,MIN(FIND({0,1,2,3,4,5,6,7,8,9},ASC(J3029)&amp;1234567890))-1)</f>
        <v>Pd</v>
      </c>
      <c r="L3029" s="25">
        <f t="shared" si="95"/>
        <v>2</v>
      </c>
      <c r="M3029" s="25">
        <f>VLOOKUP(K3029,Table!$A$2:$C$121,2,0)</f>
        <v>10</v>
      </c>
      <c r="N3029" s="26">
        <f>VLOOKUP(K3029,Table!$A$2:$C$121,3,0)</f>
        <v>5</v>
      </c>
      <c r="O3029" s="13" t="str">
        <f>VLOOKUP(A3029,Table!$U$1:$V$230,2,0)</f>
        <v>Orthorhombic</v>
      </c>
      <c r="P3029" s="1"/>
    </row>
    <row r="3030" spans="1:16">
      <c r="A3030" s="12">
        <v>71</v>
      </c>
      <c r="B3030" s="12">
        <v>649464</v>
      </c>
      <c r="C3030" s="12" t="s">
        <v>3582</v>
      </c>
      <c r="D3030" s="12" t="s">
        <v>3637</v>
      </c>
      <c r="E3030" s="17" t="s">
        <v>12003</v>
      </c>
      <c r="F3030" s="25" t="str">
        <f>LEFT(E3030,MIN(FIND({0,1,2,3,4,5,6,7,8,9},ASC(E3030)&amp;1234567890))-1)</f>
        <v>Pr</v>
      </c>
      <c r="G3030" s="25">
        <f t="shared" si="94"/>
        <v>3</v>
      </c>
      <c r="H3030" s="25">
        <f>VLOOKUP(F3030,Table!$A$2:$C$121,2,0)</f>
        <v>3</v>
      </c>
      <c r="I3030" s="26">
        <f>VLOOKUP(F3030,Table!$A$2:$C$121,3,0)</f>
        <v>6</v>
      </c>
      <c r="J3030" s="17" t="s">
        <v>12198</v>
      </c>
      <c r="K3030" s="25" t="str">
        <f>LEFT(J3030,MIN(FIND({0,1,2,3,4,5,6,7,8,9},ASC(J3030)&amp;1234567890))-1)</f>
        <v>Zn</v>
      </c>
      <c r="L3030" s="25">
        <f t="shared" si="95"/>
        <v>11</v>
      </c>
      <c r="M3030" s="25">
        <f>VLOOKUP(K3030,Table!$A$2:$C$121,2,0)</f>
        <v>12</v>
      </c>
      <c r="N3030" s="26">
        <f>VLOOKUP(K3030,Table!$A$2:$C$121,3,0)</f>
        <v>4</v>
      </c>
      <c r="O3030" s="13" t="str">
        <f>VLOOKUP(A3030,Table!$U$1:$V$230,2,0)</f>
        <v>Orthorhombic</v>
      </c>
      <c r="P3030" s="1"/>
    </row>
    <row r="3031" spans="1:16">
      <c r="A3031" s="12">
        <v>71</v>
      </c>
      <c r="B3031" s="12">
        <v>649823</v>
      </c>
      <c r="C3031" s="12" t="s">
        <v>3582</v>
      </c>
      <c r="D3031" s="12" t="s">
        <v>3638</v>
      </c>
      <c r="E3031" s="17" t="s">
        <v>11464</v>
      </c>
      <c r="F3031" s="25" t="str">
        <f>LEFT(E3031,MIN(FIND({0,1,2,3,4,5,6,7,8,9},ASC(E3031)&amp;1234567890))-1)</f>
        <v>Pt</v>
      </c>
      <c r="G3031" s="25">
        <f t="shared" si="94"/>
        <v>2</v>
      </c>
      <c r="H3031" s="25">
        <f>VLOOKUP(F3031,Table!$A$2:$C$121,2,0)</f>
        <v>10</v>
      </c>
      <c r="I3031" s="26">
        <f>VLOOKUP(F3031,Table!$A$2:$C$121,3,0)</f>
        <v>6</v>
      </c>
      <c r="J3031" s="17" t="s">
        <v>334</v>
      </c>
      <c r="K3031" s="25" t="str">
        <f>LEFT(J3031,MIN(FIND({0,1,2,3,4,5,6,7,8,9},ASC(J3031)&amp;1234567890))-1)</f>
        <v>V</v>
      </c>
      <c r="L3031" s="25">
        <f t="shared" si="95"/>
        <v>1</v>
      </c>
      <c r="M3031" s="25">
        <f>VLOOKUP(K3031,Table!$A$2:$C$121,2,0)</f>
        <v>5</v>
      </c>
      <c r="N3031" s="26">
        <f>VLOOKUP(K3031,Table!$A$2:$C$121,3,0)</f>
        <v>4</v>
      </c>
      <c r="O3031" s="13" t="str">
        <f>VLOOKUP(A3031,Table!$U$1:$V$230,2,0)</f>
        <v>Orthorhombic</v>
      </c>
      <c r="P3031" s="1"/>
    </row>
    <row r="3032" spans="1:16">
      <c r="A3032" s="12">
        <v>71</v>
      </c>
      <c r="B3032" s="12">
        <v>649828</v>
      </c>
      <c r="C3032" s="12" t="s">
        <v>3582</v>
      </c>
      <c r="D3032" s="12" t="s">
        <v>3639</v>
      </c>
      <c r="E3032" s="17" t="s">
        <v>334</v>
      </c>
      <c r="F3032" s="25" t="str">
        <f>LEFT(E3032,MIN(FIND({0,1,2,3,4,5,6,7,8,9},ASC(E3032)&amp;1234567890))-1)</f>
        <v>V</v>
      </c>
      <c r="G3032" s="25">
        <f t="shared" si="94"/>
        <v>1</v>
      </c>
      <c r="H3032" s="25">
        <f>VLOOKUP(F3032,Table!$A$2:$C$121,2,0)</f>
        <v>5</v>
      </c>
      <c r="I3032" s="26">
        <f>VLOOKUP(F3032,Table!$A$2:$C$121,3,0)</f>
        <v>4</v>
      </c>
      <c r="J3032" s="17" t="s">
        <v>11464</v>
      </c>
      <c r="K3032" s="25" t="str">
        <f>LEFT(J3032,MIN(FIND({0,1,2,3,4,5,6,7,8,9},ASC(J3032)&amp;1234567890))-1)</f>
        <v>Pt</v>
      </c>
      <c r="L3032" s="25">
        <f t="shared" si="95"/>
        <v>2</v>
      </c>
      <c r="M3032" s="25">
        <f>VLOOKUP(K3032,Table!$A$2:$C$121,2,0)</f>
        <v>10</v>
      </c>
      <c r="N3032" s="26">
        <f>VLOOKUP(K3032,Table!$A$2:$C$121,3,0)</f>
        <v>6</v>
      </c>
      <c r="O3032" s="13" t="str">
        <f>VLOOKUP(A3032,Table!$U$1:$V$230,2,0)</f>
        <v>Orthorhombic</v>
      </c>
      <c r="P3032" s="1"/>
    </row>
    <row r="3033" spans="1:16">
      <c r="A3033" s="12">
        <v>71</v>
      </c>
      <c r="B3033" s="12">
        <v>649841</v>
      </c>
      <c r="C3033" s="12" t="s">
        <v>3582</v>
      </c>
      <c r="D3033" s="12" t="s">
        <v>3640</v>
      </c>
      <c r="E3033" s="17" t="s">
        <v>390</v>
      </c>
      <c r="F3033" s="25" t="str">
        <f>LEFT(E3033,MIN(FIND({0,1,2,3,4,5,6,7,8,9},ASC(E3033)&amp;1234567890))-1)</f>
        <v>W</v>
      </c>
      <c r="G3033" s="25">
        <f t="shared" si="94"/>
        <v>1</v>
      </c>
      <c r="H3033" s="25">
        <f>VLOOKUP(F3033,Table!$A$2:$C$121,2,0)</f>
        <v>6</v>
      </c>
      <c r="I3033" s="26">
        <f>VLOOKUP(F3033,Table!$A$2:$C$121,3,0)</f>
        <v>6</v>
      </c>
      <c r="J3033" s="17" t="s">
        <v>11464</v>
      </c>
      <c r="K3033" s="25" t="str">
        <f>LEFT(J3033,MIN(FIND({0,1,2,3,4,5,6,7,8,9},ASC(J3033)&amp;1234567890))-1)</f>
        <v>Pt</v>
      </c>
      <c r="L3033" s="25">
        <f t="shared" si="95"/>
        <v>2</v>
      </c>
      <c r="M3033" s="25">
        <f>VLOOKUP(K3033,Table!$A$2:$C$121,2,0)</f>
        <v>10</v>
      </c>
      <c r="N3033" s="26">
        <f>VLOOKUP(K3033,Table!$A$2:$C$121,3,0)</f>
        <v>6</v>
      </c>
      <c r="O3033" s="13" t="str">
        <f>VLOOKUP(A3033,Table!$U$1:$V$230,2,0)</f>
        <v>Orthorhombic</v>
      </c>
      <c r="P3033" s="1"/>
    </row>
    <row r="3034" spans="1:16">
      <c r="A3034" s="12">
        <v>71</v>
      </c>
      <c r="B3034" s="12">
        <v>652489</v>
      </c>
      <c r="C3034" s="12" t="s">
        <v>3582</v>
      </c>
      <c r="D3034" s="12" t="s">
        <v>3641</v>
      </c>
      <c r="E3034" s="17" t="s">
        <v>415</v>
      </c>
      <c r="F3034" s="25" t="str">
        <f>LEFT(E3034,MIN(FIND({0,1,2,3,4,5,6,7,8,9},ASC(E3034)&amp;1234567890))-1)</f>
        <v>V</v>
      </c>
      <c r="G3034" s="25">
        <f t="shared" si="94"/>
        <v>6</v>
      </c>
      <c r="H3034" s="25">
        <f>VLOOKUP(F3034,Table!$A$2:$C$121,2,0)</f>
        <v>5</v>
      </c>
      <c r="I3034" s="26">
        <f>VLOOKUP(F3034,Table!$A$2:$C$121,3,0)</f>
        <v>4</v>
      </c>
      <c r="J3034" s="17" t="s">
        <v>11317</v>
      </c>
      <c r="K3034" s="25" t="str">
        <f>LEFT(J3034,MIN(FIND({0,1,2,3,4,5,6,7,8,9},ASC(J3034)&amp;1234567890))-1)</f>
        <v>Si</v>
      </c>
      <c r="L3034" s="25">
        <f t="shared" si="95"/>
        <v>5</v>
      </c>
      <c r="M3034" s="25">
        <f>VLOOKUP(K3034,Table!$A$2:$C$121,2,0)</f>
        <v>14</v>
      </c>
      <c r="N3034" s="26">
        <f>VLOOKUP(K3034,Table!$A$2:$C$121,3,0)</f>
        <v>3</v>
      </c>
      <c r="O3034" s="13" t="str">
        <f>VLOOKUP(A3034,Table!$U$1:$V$230,2,0)</f>
        <v>Orthorhombic</v>
      </c>
      <c r="P3034" s="1"/>
    </row>
    <row r="3035" spans="1:16">
      <c r="A3035" s="12">
        <v>71</v>
      </c>
      <c r="B3035" s="12">
        <v>652695</v>
      </c>
      <c r="C3035" s="12" t="s">
        <v>3582</v>
      </c>
      <c r="D3035" s="12" t="s">
        <v>3642</v>
      </c>
      <c r="E3035" s="17" t="s">
        <v>501</v>
      </c>
      <c r="F3035" s="25" t="str">
        <f>LEFT(E3035,MIN(FIND({0,1,2,3,4,5,6,7,8,9},ASC(E3035)&amp;1234567890))-1)</f>
        <v>Sm</v>
      </c>
      <c r="G3035" s="25">
        <f t="shared" si="94"/>
        <v>3</v>
      </c>
      <c r="H3035" s="25">
        <f>VLOOKUP(F3035,Table!$A$2:$C$121,2,0)</f>
        <v>3</v>
      </c>
      <c r="I3035" s="26">
        <f>VLOOKUP(F3035,Table!$A$2:$C$121,3,0)</f>
        <v>6</v>
      </c>
      <c r="J3035" s="17" t="s">
        <v>12198</v>
      </c>
      <c r="K3035" s="25" t="str">
        <f>LEFT(J3035,MIN(FIND({0,1,2,3,4,5,6,7,8,9},ASC(J3035)&amp;1234567890))-1)</f>
        <v>Zn</v>
      </c>
      <c r="L3035" s="25">
        <f t="shared" si="95"/>
        <v>11</v>
      </c>
      <c r="M3035" s="25">
        <f>VLOOKUP(K3035,Table!$A$2:$C$121,2,0)</f>
        <v>12</v>
      </c>
      <c r="N3035" s="26">
        <f>VLOOKUP(K3035,Table!$A$2:$C$121,3,0)</f>
        <v>4</v>
      </c>
      <c r="O3035" s="13" t="str">
        <f>VLOOKUP(A3035,Table!$U$1:$V$230,2,0)</f>
        <v>Orthorhombic</v>
      </c>
      <c r="P3035" s="1"/>
    </row>
    <row r="3036" spans="1:16">
      <c r="A3036" s="12">
        <v>71</v>
      </c>
      <c r="B3036" s="12">
        <v>652984</v>
      </c>
      <c r="C3036" s="12" t="s">
        <v>3582</v>
      </c>
      <c r="D3036" s="12" t="s">
        <v>3643</v>
      </c>
      <c r="E3036" s="17" t="s">
        <v>11545</v>
      </c>
      <c r="F3036" s="25" t="str">
        <f>LEFT(E3036,MIN(FIND({0,1,2,3,4,5,6,7,8,9},ASC(E3036)&amp;1234567890))-1)</f>
        <v>Tb</v>
      </c>
      <c r="G3036" s="25">
        <f t="shared" si="94"/>
        <v>3</v>
      </c>
      <c r="H3036" s="25">
        <f>VLOOKUP(F3036,Table!$A$2:$C$121,2,0)</f>
        <v>3</v>
      </c>
      <c r="I3036" s="26">
        <f>VLOOKUP(F3036,Table!$A$2:$C$121,3,0)</f>
        <v>6</v>
      </c>
      <c r="J3036" s="17" t="s">
        <v>12198</v>
      </c>
      <c r="K3036" s="25" t="str">
        <f>LEFT(J3036,MIN(FIND({0,1,2,3,4,5,6,7,8,9},ASC(J3036)&amp;1234567890))-1)</f>
        <v>Zn</v>
      </c>
      <c r="L3036" s="25">
        <f t="shared" si="95"/>
        <v>11</v>
      </c>
      <c r="M3036" s="25">
        <f>VLOOKUP(K3036,Table!$A$2:$C$121,2,0)</f>
        <v>12</v>
      </c>
      <c r="N3036" s="26">
        <f>VLOOKUP(K3036,Table!$A$2:$C$121,3,0)</f>
        <v>4</v>
      </c>
      <c r="O3036" s="13" t="str">
        <f>VLOOKUP(A3036,Table!$U$1:$V$230,2,0)</f>
        <v>Orthorhombic</v>
      </c>
      <c r="P3036" s="1"/>
    </row>
    <row r="3037" spans="1:16">
      <c r="A3037" s="12">
        <v>71</v>
      </c>
      <c r="B3037" s="12">
        <v>653456</v>
      </c>
      <c r="C3037" s="12" t="s">
        <v>3582</v>
      </c>
      <c r="D3037" s="12" t="s">
        <v>3644</v>
      </c>
      <c r="E3037" s="17" t="s">
        <v>77</v>
      </c>
      <c r="F3037" s="25" t="str">
        <f>LEFT(E3037,MIN(FIND({0,1,2,3,4,5,6,7,8,9},ASC(E3037)&amp;1234567890))-1)</f>
        <v>Y</v>
      </c>
      <c r="G3037" s="25">
        <f t="shared" si="94"/>
        <v>3</v>
      </c>
      <c r="H3037" s="25">
        <f>VLOOKUP(F3037,Table!$A$2:$C$121,2,0)</f>
        <v>3</v>
      </c>
      <c r="I3037" s="26">
        <f>VLOOKUP(F3037,Table!$A$2:$C$121,3,0)</f>
        <v>5</v>
      </c>
      <c r="J3037" s="17" t="s">
        <v>12198</v>
      </c>
      <c r="K3037" s="25" t="str">
        <f>LEFT(J3037,MIN(FIND({0,1,2,3,4,5,6,7,8,9},ASC(J3037)&amp;1234567890))-1)</f>
        <v>Zn</v>
      </c>
      <c r="L3037" s="25">
        <f t="shared" si="95"/>
        <v>11</v>
      </c>
      <c r="M3037" s="25">
        <f>VLOOKUP(K3037,Table!$A$2:$C$121,2,0)</f>
        <v>12</v>
      </c>
      <c r="N3037" s="26">
        <f>VLOOKUP(K3037,Table!$A$2:$C$121,3,0)</f>
        <v>4</v>
      </c>
      <c r="O3037" s="13" t="str">
        <f>VLOOKUP(A3037,Table!$U$1:$V$230,2,0)</f>
        <v>Orthorhombic</v>
      </c>
      <c r="P3037" s="1"/>
    </row>
    <row r="3038" spans="1:16">
      <c r="A3038" s="12">
        <v>71</v>
      </c>
      <c r="B3038" s="12">
        <v>653480</v>
      </c>
      <c r="C3038" s="12" t="s">
        <v>3582</v>
      </c>
      <c r="D3038" s="12" t="s">
        <v>3645</v>
      </c>
      <c r="E3038" s="17" t="s">
        <v>422</v>
      </c>
      <c r="F3038" s="25" t="str">
        <f>LEFT(E3038,MIN(FIND({0,1,2,3,4,5,6,7,8,9},ASC(E3038)&amp;1234567890))-1)</f>
        <v>Yb</v>
      </c>
      <c r="G3038" s="25">
        <f t="shared" si="94"/>
        <v>3</v>
      </c>
      <c r="H3038" s="25">
        <f>VLOOKUP(F3038,Table!$A$2:$C$121,2,0)</f>
        <v>3</v>
      </c>
      <c r="I3038" s="26">
        <f>VLOOKUP(F3038,Table!$A$2:$C$121,3,0)</f>
        <v>6</v>
      </c>
      <c r="J3038" s="17" t="s">
        <v>12198</v>
      </c>
      <c r="K3038" s="25" t="str">
        <f>LEFT(J3038,MIN(FIND({0,1,2,3,4,5,6,7,8,9},ASC(J3038)&amp;1234567890))-1)</f>
        <v>Zn</v>
      </c>
      <c r="L3038" s="25">
        <f t="shared" si="95"/>
        <v>11</v>
      </c>
      <c r="M3038" s="25">
        <f>VLOOKUP(K3038,Table!$A$2:$C$121,2,0)</f>
        <v>12</v>
      </c>
      <c r="N3038" s="26">
        <f>VLOOKUP(K3038,Table!$A$2:$C$121,3,0)</f>
        <v>4</v>
      </c>
      <c r="O3038" s="13" t="str">
        <f>VLOOKUP(A3038,Table!$U$1:$V$230,2,0)</f>
        <v>Orthorhombic</v>
      </c>
      <c r="P3038" s="1"/>
    </row>
    <row r="3039" spans="1:16">
      <c r="A3039" s="12">
        <v>71</v>
      </c>
      <c r="B3039" s="12">
        <v>170218</v>
      </c>
      <c r="C3039" s="12" t="s">
        <v>3582</v>
      </c>
      <c r="D3039" s="12" t="s">
        <v>3646</v>
      </c>
      <c r="E3039" s="17" t="s">
        <v>11656</v>
      </c>
      <c r="F3039" s="25" t="str">
        <f>LEFT(E3039,MIN(FIND({0,1,2,3,4,5,6,7,8,9},ASC(E3039)&amp;1234567890))-1)</f>
        <v>Ba</v>
      </c>
      <c r="G3039" s="25">
        <f t="shared" si="94"/>
        <v>2</v>
      </c>
      <c r="H3039" s="25">
        <f>VLOOKUP(F3039,Table!$A$2:$C$121,2,0)</f>
        <v>2</v>
      </c>
      <c r="I3039" s="26">
        <f>VLOOKUP(F3039,Table!$A$2:$C$121,3,0)</f>
        <v>6</v>
      </c>
      <c r="J3039" s="17" t="s">
        <v>11840</v>
      </c>
      <c r="K3039" s="25" t="str">
        <f>LEFT(J3039,MIN(FIND({0,1,2,3,4,5,6,7,8,9},ASC(J3039)&amp;1234567890))-1)</f>
        <v>Bi</v>
      </c>
      <c r="L3039" s="25">
        <f t="shared" si="95"/>
        <v>3</v>
      </c>
      <c r="M3039" s="25">
        <f>VLOOKUP(K3039,Table!$A$2:$C$121,2,0)</f>
        <v>15</v>
      </c>
      <c r="N3039" s="26">
        <f>VLOOKUP(K3039,Table!$A$2:$C$121,3,0)</f>
        <v>6</v>
      </c>
      <c r="O3039" s="13" t="str">
        <f>VLOOKUP(A3039,Table!$U$1:$V$230,2,0)</f>
        <v>Orthorhombic</v>
      </c>
      <c r="P3039" s="1"/>
    </row>
    <row r="3040" spans="1:16">
      <c r="A3040" s="12">
        <v>71</v>
      </c>
      <c r="B3040" s="12">
        <v>174529</v>
      </c>
      <c r="C3040" s="12" t="s">
        <v>3582</v>
      </c>
      <c r="D3040" s="12" t="s">
        <v>3647</v>
      </c>
      <c r="E3040" s="17" t="s">
        <v>11331</v>
      </c>
      <c r="F3040" s="25" t="str">
        <f>LEFT(E3040,MIN(FIND({0,1,2,3,4,5,6,7,8,9},ASC(E3040)&amp;1234567890))-1)</f>
        <v>Ce</v>
      </c>
      <c r="G3040" s="25">
        <f t="shared" si="94"/>
        <v>1</v>
      </c>
      <c r="H3040" s="25">
        <f>VLOOKUP(F3040,Table!$A$2:$C$121,2,0)</f>
        <v>3</v>
      </c>
      <c r="I3040" s="26">
        <f>VLOOKUP(F3040,Table!$A$2:$C$121,3,0)</f>
        <v>6</v>
      </c>
      <c r="J3040" s="17" t="s">
        <v>11317</v>
      </c>
      <c r="K3040" s="25" t="str">
        <f>LEFT(J3040,MIN(FIND({0,1,2,3,4,5,6,7,8,9},ASC(J3040)&amp;1234567890))-1)</f>
        <v>Si</v>
      </c>
      <c r="L3040" s="25">
        <f t="shared" si="95"/>
        <v>5</v>
      </c>
      <c r="M3040" s="25">
        <f>VLOOKUP(K3040,Table!$A$2:$C$121,2,0)</f>
        <v>14</v>
      </c>
      <c r="N3040" s="26">
        <f>VLOOKUP(K3040,Table!$A$2:$C$121,3,0)</f>
        <v>3</v>
      </c>
      <c r="O3040" s="13" t="str">
        <f>VLOOKUP(A3040,Table!$U$1:$V$230,2,0)</f>
        <v>Orthorhombic</v>
      </c>
      <c r="P3040" s="1"/>
    </row>
    <row r="3041" spans="1:16">
      <c r="A3041" s="12">
        <v>71</v>
      </c>
      <c r="B3041" s="12">
        <v>174530</v>
      </c>
      <c r="C3041" s="12" t="s">
        <v>3582</v>
      </c>
      <c r="D3041" s="12" t="s">
        <v>3648</v>
      </c>
      <c r="E3041" s="17" t="s">
        <v>11306</v>
      </c>
      <c r="F3041" s="25" t="str">
        <f>LEFT(E3041,MIN(FIND({0,1,2,3,4,5,6,7,8,9},ASC(E3041)&amp;1234567890))-1)</f>
        <v>Gd</v>
      </c>
      <c r="G3041" s="25">
        <f t="shared" si="94"/>
        <v>1</v>
      </c>
      <c r="H3041" s="25">
        <f>VLOOKUP(F3041,Table!$A$2:$C$121,2,0)</f>
        <v>3</v>
      </c>
      <c r="I3041" s="26">
        <f>VLOOKUP(F3041,Table!$A$2:$C$121,3,0)</f>
        <v>6</v>
      </c>
      <c r="J3041" s="17" t="s">
        <v>11317</v>
      </c>
      <c r="K3041" s="25" t="str">
        <f>LEFT(J3041,MIN(FIND({0,1,2,3,4,5,6,7,8,9},ASC(J3041)&amp;1234567890))-1)</f>
        <v>Si</v>
      </c>
      <c r="L3041" s="25">
        <f t="shared" si="95"/>
        <v>5</v>
      </c>
      <c r="M3041" s="25">
        <f>VLOOKUP(K3041,Table!$A$2:$C$121,2,0)</f>
        <v>14</v>
      </c>
      <c r="N3041" s="26">
        <f>VLOOKUP(K3041,Table!$A$2:$C$121,3,0)</f>
        <v>3</v>
      </c>
      <c r="O3041" s="13" t="str">
        <f>VLOOKUP(A3041,Table!$U$1:$V$230,2,0)</f>
        <v>Orthorhombic</v>
      </c>
      <c r="P3041" s="1"/>
    </row>
    <row r="3042" spans="1:16">
      <c r="A3042" s="12">
        <v>71</v>
      </c>
      <c r="B3042" s="12">
        <v>109479</v>
      </c>
      <c r="C3042" s="12" t="s">
        <v>3582</v>
      </c>
      <c r="D3042" s="12" t="s">
        <v>3649</v>
      </c>
      <c r="E3042" s="17" t="s">
        <v>343</v>
      </c>
      <c r="F3042" s="25" t="str">
        <f>LEFT(E3042,MIN(FIND({0,1,2,3,4,5,6,7,8,9},ASC(E3042)&amp;1234567890))-1)</f>
        <v>U</v>
      </c>
      <c r="G3042" s="25">
        <f t="shared" si="94"/>
        <v>1</v>
      </c>
      <c r="H3042" s="25">
        <f>VLOOKUP(F3042,Table!$A$2:$C$121,2,0)</f>
        <v>3</v>
      </c>
      <c r="I3042" s="26">
        <f>VLOOKUP(F3042,Table!$A$2:$C$121,3,0)</f>
        <v>7</v>
      </c>
      <c r="J3042" s="17" t="s">
        <v>12207</v>
      </c>
      <c r="K3042" s="25" t="str">
        <f>LEFT(J3042,MIN(FIND({0,1,2,3,4,5,6,7,8,9},ASC(J3042)&amp;1234567890))-1)</f>
        <v>Te</v>
      </c>
      <c r="L3042" s="25">
        <f t="shared" si="95"/>
        <v>1.78</v>
      </c>
      <c r="M3042" s="25">
        <f>VLOOKUP(K3042,Table!$A$2:$C$121,2,0)</f>
        <v>16</v>
      </c>
      <c r="N3042" s="26">
        <f>VLOOKUP(K3042,Table!$A$2:$C$121,3,0)</f>
        <v>5</v>
      </c>
      <c r="O3042" s="13" t="str">
        <f>VLOOKUP(A3042,Table!$U$1:$V$230,2,0)</f>
        <v>Orthorhombic</v>
      </c>
      <c r="P3042" s="1"/>
    </row>
    <row r="3043" spans="1:16">
      <c r="A3043" s="12">
        <v>71</v>
      </c>
      <c r="B3043" s="12">
        <v>160541</v>
      </c>
      <c r="C3043" s="12" t="s">
        <v>3582</v>
      </c>
      <c r="D3043" s="12" t="s">
        <v>3650</v>
      </c>
      <c r="E3043" s="17" t="s">
        <v>11345</v>
      </c>
      <c r="F3043" s="25" t="str">
        <f>LEFT(E3043,MIN(FIND({0,1,2,3,4,5,6,7,8,9},ASC(E3043)&amp;1234567890))-1)</f>
        <v>Dy</v>
      </c>
      <c r="G3043" s="25">
        <f t="shared" si="94"/>
        <v>5</v>
      </c>
      <c r="H3043" s="25">
        <f>VLOOKUP(F3043,Table!$A$2:$C$121,2,0)</f>
        <v>3</v>
      </c>
      <c r="I3043" s="26">
        <f>VLOOKUP(F3043,Table!$A$2:$C$121,3,0)</f>
        <v>6</v>
      </c>
      <c r="J3043" s="17" t="s">
        <v>12208</v>
      </c>
      <c r="K3043" s="25" t="str">
        <f>LEFT(J3043,MIN(FIND({0,1,2,3,4,5,6,7,8,9},ASC(J3043)&amp;1234567890))-1)</f>
        <v>Sn</v>
      </c>
      <c r="L3043" s="25">
        <f t="shared" si="95"/>
        <v>11</v>
      </c>
      <c r="M3043" s="25">
        <f>VLOOKUP(K3043,Table!$A$2:$C$121,2,0)</f>
        <v>14</v>
      </c>
      <c r="N3043" s="26">
        <f>VLOOKUP(K3043,Table!$A$2:$C$121,3,0)</f>
        <v>5</v>
      </c>
      <c r="O3043" s="13" t="str">
        <f>VLOOKUP(A3043,Table!$U$1:$V$230,2,0)</f>
        <v>Orthorhombic</v>
      </c>
      <c r="P3043" s="1"/>
    </row>
    <row r="3044" spans="1:16">
      <c r="A3044" s="12">
        <v>71</v>
      </c>
      <c r="B3044" s="12">
        <v>160542</v>
      </c>
      <c r="C3044" s="12" t="s">
        <v>3582</v>
      </c>
      <c r="D3044" s="12" t="s">
        <v>3651</v>
      </c>
      <c r="E3044" s="17" t="s">
        <v>11345</v>
      </c>
      <c r="F3044" s="25" t="str">
        <f>LEFT(E3044,MIN(FIND({0,1,2,3,4,5,6,7,8,9},ASC(E3044)&amp;1234567890))-1)</f>
        <v>Dy</v>
      </c>
      <c r="G3044" s="25">
        <f t="shared" si="94"/>
        <v>5</v>
      </c>
      <c r="H3044" s="25">
        <f>VLOOKUP(F3044,Table!$A$2:$C$121,2,0)</f>
        <v>3</v>
      </c>
      <c r="I3044" s="26">
        <f>VLOOKUP(F3044,Table!$A$2:$C$121,3,0)</f>
        <v>6</v>
      </c>
      <c r="J3044" s="17" t="s">
        <v>12102</v>
      </c>
      <c r="K3044" s="25" t="str">
        <f>LEFT(J3044,MIN(FIND({0,1,2,3,4,5,6,7,8,9},ASC(J3044)&amp;1234567890))-1)</f>
        <v>Sn</v>
      </c>
      <c r="L3044" s="25">
        <f t="shared" si="95"/>
        <v>13</v>
      </c>
      <c r="M3044" s="25">
        <f>VLOOKUP(K3044,Table!$A$2:$C$121,2,0)</f>
        <v>14</v>
      </c>
      <c r="N3044" s="26">
        <f>VLOOKUP(K3044,Table!$A$2:$C$121,3,0)</f>
        <v>5</v>
      </c>
      <c r="O3044" s="13" t="str">
        <f>VLOOKUP(A3044,Table!$U$1:$V$230,2,0)</f>
        <v>Orthorhombic</v>
      </c>
      <c r="P3044" s="1"/>
    </row>
    <row r="3045" spans="1:16">
      <c r="A3045" s="12">
        <v>71</v>
      </c>
      <c r="B3045" s="12">
        <v>246812</v>
      </c>
      <c r="C3045" s="12" t="s">
        <v>3582</v>
      </c>
      <c r="D3045" s="12" t="s">
        <v>3652</v>
      </c>
      <c r="E3045" s="17" t="s">
        <v>11331</v>
      </c>
      <c r="F3045" s="25" t="str">
        <f>LEFT(E3045,MIN(FIND({0,1,2,3,4,5,6,7,8,9},ASC(E3045)&amp;1234567890))-1)</f>
        <v>Ce</v>
      </c>
      <c r="G3045" s="25">
        <f t="shared" si="94"/>
        <v>1</v>
      </c>
      <c r="H3045" s="25">
        <f>VLOOKUP(F3045,Table!$A$2:$C$121,2,0)</f>
        <v>3</v>
      </c>
      <c r="I3045" s="26">
        <f>VLOOKUP(F3045,Table!$A$2:$C$121,3,0)</f>
        <v>6</v>
      </c>
      <c r="J3045" s="17" t="s">
        <v>11402</v>
      </c>
      <c r="K3045" s="25" t="str">
        <f>LEFT(J3045,MIN(FIND({0,1,2,3,4,5,6,7,8,9},ASC(J3045)&amp;1234567890))-1)</f>
        <v>Ge</v>
      </c>
      <c r="L3045" s="25">
        <f t="shared" si="95"/>
        <v>5</v>
      </c>
      <c r="M3045" s="25">
        <f>VLOOKUP(K3045,Table!$A$2:$C$121,2,0)</f>
        <v>14</v>
      </c>
      <c r="N3045" s="26">
        <f>VLOOKUP(K3045,Table!$A$2:$C$121,3,0)</f>
        <v>4</v>
      </c>
      <c r="O3045" s="13" t="str">
        <f>VLOOKUP(A3045,Table!$U$1:$V$230,2,0)</f>
        <v>Orthorhombic</v>
      </c>
      <c r="P3045" s="1"/>
    </row>
    <row r="3046" spans="1:16">
      <c r="A3046" s="12">
        <v>71</v>
      </c>
      <c r="B3046" s="12">
        <v>246813</v>
      </c>
      <c r="C3046" s="12" t="s">
        <v>3582</v>
      </c>
      <c r="D3046" s="12" t="s">
        <v>3653</v>
      </c>
      <c r="E3046" s="17" t="s">
        <v>11332</v>
      </c>
      <c r="F3046" s="25" t="str">
        <f>LEFT(E3046,MIN(FIND({0,1,2,3,4,5,6,7,8,9},ASC(E3046)&amp;1234567890))-1)</f>
        <v>Pr</v>
      </c>
      <c r="G3046" s="25">
        <f t="shared" si="94"/>
        <v>1</v>
      </c>
      <c r="H3046" s="25">
        <f>VLOOKUP(F3046,Table!$A$2:$C$121,2,0)</f>
        <v>3</v>
      </c>
      <c r="I3046" s="26">
        <f>VLOOKUP(F3046,Table!$A$2:$C$121,3,0)</f>
        <v>6</v>
      </c>
      <c r="J3046" s="17" t="s">
        <v>11402</v>
      </c>
      <c r="K3046" s="25" t="str">
        <f>LEFT(J3046,MIN(FIND({0,1,2,3,4,5,6,7,8,9},ASC(J3046)&amp;1234567890))-1)</f>
        <v>Ge</v>
      </c>
      <c r="L3046" s="25">
        <f t="shared" si="95"/>
        <v>5</v>
      </c>
      <c r="M3046" s="25">
        <f>VLOOKUP(K3046,Table!$A$2:$C$121,2,0)</f>
        <v>14</v>
      </c>
      <c r="N3046" s="26">
        <f>VLOOKUP(K3046,Table!$A$2:$C$121,3,0)</f>
        <v>4</v>
      </c>
      <c r="O3046" s="13" t="str">
        <f>VLOOKUP(A3046,Table!$U$1:$V$230,2,0)</f>
        <v>Orthorhombic</v>
      </c>
      <c r="P3046" s="1"/>
    </row>
    <row r="3047" spans="1:16">
      <c r="A3047" s="12">
        <v>71</v>
      </c>
      <c r="B3047" s="12">
        <v>246814</v>
      </c>
      <c r="C3047" s="12" t="s">
        <v>3582</v>
      </c>
      <c r="D3047" s="12" t="s">
        <v>3654</v>
      </c>
      <c r="E3047" s="17" t="s">
        <v>615</v>
      </c>
      <c r="F3047" s="25" t="str">
        <f>LEFT(E3047,MIN(FIND({0,1,2,3,4,5,6,7,8,9},ASC(E3047)&amp;1234567890))-1)</f>
        <v>Nd</v>
      </c>
      <c r="G3047" s="25">
        <f t="shared" si="94"/>
        <v>1</v>
      </c>
      <c r="H3047" s="25">
        <f>VLOOKUP(F3047,Table!$A$2:$C$121,2,0)</f>
        <v>3</v>
      </c>
      <c r="I3047" s="26">
        <f>VLOOKUP(F3047,Table!$A$2:$C$121,3,0)</f>
        <v>6</v>
      </c>
      <c r="J3047" s="17" t="s">
        <v>11402</v>
      </c>
      <c r="K3047" s="25" t="str">
        <f>LEFT(J3047,MIN(FIND({0,1,2,3,4,5,6,7,8,9},ASC(J3047)&amp;1234567890))-1)</f>
        <v>Ge</v>
      </c>
      <c r="L3047" s="25">
        <f t="shared" si="95"/>
        <v>5</v>
      </c>
      <c r="M3047" s="25">
        <f>VLOOKUP(K3047,Table!$A$2:$C$121,2,0)</f>
        <v>14</v>
      </c>
      <c r="N3047" s="26">
        <f>VLOOKUP(K3047,Table!$A$2:$C$121,3,0)</f>
        <v>4</v>
      </c>
      <c r="O3047" s="13" t="str">
        <f>VLOOKUP(A3047,Table!$U$1:$V$230,2,0)</f>
        <v>Orthorhombic</v>
      </c>
      <c r="P3047" s="1"/>
    </row>
    <row r="3048" spans="1:16">
      <c r="A3048" s="12">
        <v>71</v>
      </c>
      <c r="B3048" s="12">
        <v>246815</v>
      </c>
      <c r="C3048" s="12" t="s">
        <v>3582</v>
      </c>
      <c r="D3048" s="12" t="s">
        <v>3655</v>
      </c>
      <c r="E3048" s="17" t="s">
        <v>590</v>
      </c>
      <c r="F3048" s="25" t="str">
        <f>LEFT(E3048,MIN(FIND({0,1,2,3,4,5,6,7,8,9},ASC(E3048)&amp;1234567890))-1)</f>
        <v>Sm</v>
      </c>
      <c r="G3048" s="25">
        <f t="shared" si="94"/>
        <v>1</v>
      </c>
      <c r="H3048" s="25">
        <f>VLOOKUP(F3048,Table!$A$2:$C$121,2,0)</f>
        <v>3</v>
      </c>
      <c r="I3048" s="26">
        <f>VLOOKUP(F3048,Table!$A$2:$C$121,3,0)</f>
        <v>6</v>
      </c>
      <c r="J3048" s="17" t="s">
        <v>11402</v>
      </c>
      <c r="K3048" s="25" t="str">
        <f>LEFT(J3048,MIN(FIND({0,1,2,3,4,5,6,7,8,9},ASC(J3048)&amp;1234567890))-1)</f>
        <v>Ge</v>
      </c>
      <c r="L3048" s="25">
        <f t="shared" si="95"/>
        <v>5</v>
      </c>
      <c r="M3048" s="25">
        <f>VLOOKUP(K3048,Table!$A$2:$C$121,2,0)</f>
        <v>14</v>
      </c>
      <c r="N3048" s="26">
        <f>VLOOKUP(K3048,Table!$A$2:$C$121,3,0)</f>
        <v>4</v>
      </c>
      <c r="O3048" s="13" t="str">
        <f>VLOOKUP(A3048,Table!$U$1:$V$230,2,0)</f>
        <v>Orthorhombic</v>
      </c>
      <c r="P3048" s="1"/>
    </row>
    <row r="3049" spans="1:16">
      <c r="A3049" s="12">
        <v>71</v>
      </c>
      <c r="B3049" s="12">
        <v>247400</v>
      </c>
      <c r="C3049" s="12" t="s">
        <v>3582</v>
      </c>
      <c r="D3049" s="12" t="s">
        <v>3656</v>
      </c>
      <c r="E3049" s="17" t="s">
        <v>11313</v>
      </c>
      <c r="F3049" s="25" t="str">
        <f>LEFT(E3049,MIN(FIND({0,1,2,3,4,5,6,7,8,9},ASC(E3049)&amp;1234567890))-1)</f>
        <v>Tb</v>
      </c>
      <c r="G3049" s="25">
        <f t="shared" si="94"/>
        <v>1</v>
      </c>
      <c r="H3049" s="25">
        <f>VLOOKUP(F3049,Table!$A$2:$C$121,2,0)</f>
        <v>3</v>
      </c>
      <c r="I3049" s="26">
        <f>VLOOKUP(F3049,Table!$A$2:$C$121,3,0)</f>
        <v>6</v>
      </c>
      <c r="J3049" s="17" t="s">
        <v>11402</v>
      </c>
      <c r="K3049" s="25" t="str">
        <f>LEFT(J3049,MIN(FIND({0,1,2,3,4,5,6,7,8,9},ASC(J3049)&amp;1234567890))-1)</f>
        <v>Ge</v>
      </c>
      <c r="L3049" s="25">
        <f t="shared" si="95"/>
        <v>5</v>
      </c>
      <c r="M3049" s="25">
        <f>VLOOKUP(K3049,Table!$A$2:$C$121,2,0)</f>
        <v>14</v>
      </c>
      <c r="N3049" s="26">
        <f>VLOOKUP(K3049,Table!$A$2:$C$121,3,0)</f>
        <v>4</v>
      </c>
      <c r="O3049" s="13" t="str">
        <f>VLOOKUP(A3049,Table!$U$1:$V$230,2,0)</f>
        <v>Orthorhombic</v>
      </c>
      <c r="P3049" s="1"/>
    </row>
    <row r="3050" spans="1:16">
      <c r="A3050" s="12">
        <v>71</v>
      </c>
      <c r="B3050" s="12">
        <v>409886</v>
      </c>
      <c r="C3050" s="12" t="s">
        <v>3582</v>
      </c>
      <c r="D3050" s="12" t="s">
        <v>3657</v>
      </c>
      <c r="E3050" s="17" t="s">
        <v>12209</v>
      </c>
      <c r="F3050" s="25" t="str">
        <f>LEFT(E3050,MIN(FIND({0,1,2,3,4,5,6,7,8,9},ASC(E3050)&amp;1234567890))-1)</f>
        <v>Sr</v>
      </c>
      <c r="G3050" s="25">
        <f t="shared" si="94"/>
        <v>2.85</v>
      </c>
      <c r="H3050" s="25">
        <f>VLOOKUP(F3050,Table!$A$2:$C$121,2,0)</f>
        <v>2</v>
      </c>
      <c r="I3050" s="26">
        <f>VLOOKUP(F3050,Table!$A$2:$C$121,3,0)</f>
        <v>5</v>
      </c>
      <c r="J3050" s="17" t="s">
        <v>12210</v>
      </c>
      <c r="K3050" s="25" t="str">
        <f>LEFT(J3050,MIN(FIND({0,1,2,3,4,5,6,7,8,9},ASC(J3050)&amp;1234567890))-1)</f>
        <v>Ga</v>
      </c>
      <c r="L3050" s="25">
        <f t="shared" si="95"/>
        <v>8.4499999999999993</v>
      </c>
      <c r="M3050" s="25">
        <f>VLOOKUP(K3050,Table!$A$2:$C$121,2,0)</f>
        <v>13</v>
      </c>
      <c r="N3050" s="26">
        <f>VLOOKUP(K3050,Table!$A$2:$C$121,3,0)</f>
        <v>4</v>
      </c>
      <c r="O3050" s="13" t="str">
        <f>VLOOKUP(A3050,Table!$U$1:$V$230,2,0)</f>
        <v>Orthorhombic</v>
      </c>
      <c r="P3050" s="1"/>
    </row>
    <row r="3051" spans="1:16">
      <c r="A3051" s="12">
        <v>71</v>
      </c>
      <c r="B3051" s="12">
        <v>409891</v>
      </c>
      <c r="C3051" s="12" t="s">
        <v>3582</v>
      </c>
      <c r="D3051" s="12" t="s">
        <v>3658</v>
      </c>
      <c r="E3051" s="17" t="s">
        <v>12211</v>
      </c>
      <c r="F3051" s="25" t="str">
        <f>LEFT(E3051,MIN(FIND({0,1,2,3,4,5,6,7,8,9},ASC(E3051)&amp;1234567890))-1)</f>
        <v>Eu</v>
      </c>
      <c r="G3051" s="25">
        <f t="shared" si="94"/>
        <v>2.88</v>
      </c>
      <c r="H3051" s="25">
        <f>VLOOKUP(F3051,Table!$A$2:$C$121,2,0)</f>
        <v>3</v>
      </c>
      <c r="I3051" s="26">
        <f>VLOOKUP(F3051,Table!$A$2:$C$121,3,0)</f>
        <v>6</v>
      </c>
      <c r="J3051" s="17" t="s">
        <v>12212</v>
      </c>
      <c r="K3051" s="25" t="str">
        <f>LEFT(J3051,MIN(FIND({0,1,2,3,4,5,6,7,8,9},ASC(J3051)&amp;1234567890))-1)</f>
        <v>Ga</v>
      </c>
      <c r="L3051" s="25">
        <f t="shared" si="95"/>
        <v>8.36</v>
      </c>
      <c r="M3051" s="25">
        <f>VLOOKUP(K3051,Table!$A$2:$C$121,2,0)</f>
        <v>13</v>
      </c>
      <c r="N3051" s="26">
        <f>VLOOKUP(K3051,Table!$A$2:$C$121,3,0)</f>
        <v>4</v>
      </c>
      <c r="O3051" s="13" t="str">
        <f>VLOOKUP(A3051,Table!$U$1:$V$230,2,0)</f>
        <v>Orthorhombic</v>
      </c>
      <c r="P3051" s="1"/>
    </row>
    <row r="3052" spans="1:16">
      <c r="A3052" s="12">
        <v>71</v>
      </c>
      <c r="B3052" s="12">
        <v>710016</v>
      </c>
      <c r="C3052" s="12" t="s">
        <v>3582</v>
      </c>
      <c r="D3052" s="12" t="s">
        <v>3659</v>
      </c>
      <c r="E3052" s="17" t="s">
        <v>11306</v>
      </c>
      <c r="F3052" s="25" t="str">
        <f>LEFT(E3052,MIN(FIND({0,1,2,3,4,5,6,7,8,9},ASC(E3052)&amp;1234567890))-1)</f>
        <v>Gd</v>
      </c>
      <c r="G3052" s="25">
        <f t="shared" si="94"/>
        <v>1</v>
      </c>
      <c r="H3052" s="25">
        <f>VLOOKUP(F3052,Table!$A$2:$C$121,2,0)</f>
        <v>3</v>
      </c>
      <c r="I3052" s="26">
        <f>VLOOKUP(F3052,Table!$A$2:$C$121,3,0)</f>
        <v>6</v>
      </c>
      <c r="J3052" s="17" t="s">
        <v>11402</v>
      </c>
      <c r="K3052" s="25" t="str">
        <f>LEFT(J3052,MIN(FIND({0,1,2,3,4,5,6,7,8,9},ASC(J3052)&amp;1234567890))-1)</f>
        <v>Ge</v>
      </c>
      <c r="L3052" s="25">
        <f t="shared" si="95"/>
        <v>5</v>
      </c>
      <c r="M3052" s="25">
        <f>VLOOKUP(K3052,Table!$A$2:$C$121,2,0)</f>
        <v>14</v>
      </c>
      <c r="N3052" s="26">
        <f>VLOOKUP(K3052,Table!$A$2:$C$121,3,0)</f>
        <v>4</v>
      </c>
      <c r="O3052" s="13" t="str">
        <f>VLOOKUP(A3052,Table!$U$1:$V$230,2,0)</f>
        <v>Orthorhombic</v>
      </c>
      <c r="P3052" s="1"/>
    </row>
    <row r="3053" spans="1:16">
      <c r="A3053" s="12">
        <v>71</v>
      </c>
      <c r="B3053" s="12">
        <v>260582</v>
      </c>
      <c r="C3053" s="12" t="s">
        <v>3582</v>
      </c>
      <c r="D3053" s="12" t="s">
        <v>3660</v>
      </c>
      <c r="E3053" s="17" t="s">
        <v>12213</v>
      </c>
      <c r="F3053" s="25" t="str">
        <f>LEFT(E3053,MIN(FIND({0,1,2,3,4,5,6,7,8,9},ASC(E3053)&amp;1234567890))-1)</f>
        <v>Ga</v>
      </c>
      <c r="G3053" s="25">
        <f t="shared" si="94"/>
        <v>17.809999999999999</v>
      </c>
      <c r="H3053" s="25">
        <f>VLOOKUP(F3053,Table!$A$2:$C$121,2,0)</f>
        <v>13</v>
      </c>
      <c r="I3053" s="26">
        <f>VLOOKUP(F3053,Table!$A$2:$C$121,3,0)</f>
        <v>4</v>
      </c>
      <c r="J3053" s="17" t="s">
        <v>12214</v>
      </c>
      <c r="K3053" s="25" t="str">
        <f>LEFT(J3053,MIN(FIND({0,1,2,3,4,5,6,7,8,9},ASC(J3053)&amp;1234567890))-1)</f>
        <v>Yb</v>
      </c>
      <c r="L3053" s="25">
        <f t="shared" si="95"/>
        <v>5.34</v>
      </c>
      <c r="M3053" s="25">
        <f>VLOOKUP(K3053,Table!$A$2:$C$121,2,0)</f>
        <v>3</v>
      </c>
      <c r="N3053" s="26">
        <f>VLOOKUP(K3053,Table!$A$2:$C$121,3,0)</f>
        <v>6</v>
      </c>
      <c r="O3053" s="13" t="str">
        <f>VLOOKUP(A3053,Table!$U$1:$V$230,2,0)</f>
        <v>Orthorhombic</v>
      </c>
      <c r="P3053" s="1"/>
    </row>
    <row r="3054" spans="1:16">
      <c r="A3054" s="12">
        <v>71</v>
      </c>
      <c r="B3054" s="12">
        <v>260673</v>
      </c>
      <c r="C3054" s="12" t="s">
        <v>3582</v>
      </c>
      <c r="D3054" s="12" t="s">
        <v>3661</v>
      </c>
      <c r="E3054" s="17" t="s">
        <v>12215</v>
      </c>
      <c r="F3054" s="25" t="str">
        <f>LEFT(E3054,MIN(FIND({0,1,2,3,4,5,6,7,8,9},ASC(E3054)&amp;1234567890))-1)</f>
        <v>Ca</v>
      </c>
      <c r="G3054" s="25">
        <f t="shared" si="94"/>
        <v>2.6</v>
      </c>
      <c r="H3054" s="25">
        <f>VLOOKUP(F3054,Table!$A$2:$C$121,2,0)</f>
        <v>2</v>
      </c>
      <c r="I3054" s="26">
        <f>VLOOKUP(F3054,Table!$A$2:$C$121,3,0)</f>
        <v>4</v>
      </c>
      <c r="J3054" s="17" t="s">
        <v>12216</v>
      </c>
      <c r="K3054" s="25" t="str">
        <f>LEFT(J3054,MIN(FIND({0,1,2,3,4,5,6,7,8,9},ASC(J3054)&amp;1234567890))-1)</f>
        <v>Ga</v>
      </c>
      <c r="L3054" s="25">
        <f t="shared" si="95"/>
        <v>8.8000000000000007</v>
      </c>
      <c r="M3054" s="25">
        <f>VLOOKUP(K3054,Table!$A$2:$C$121,2,0)</f>
        <v>13</v>
      </c>
      <c r="N3054" s="26">
        <f>VLOOKUP(K3054,Table!$A$2:$C$121,3,0)</f>
        <v>4</v>
      </c>
      <c r="O3054" s="13" t="str">
        <f>VLOOKUP(A3054,Table!$U$1:$V$230,2,0)</f>
        <v>Orthorhombic</v>
      </c>
      <c r="P3054" s="1"/>
    </row>
    <row r="3055" spans="1:16">
      <c r="A3055" s="12">
        <v>71</v>
      </c>
      <c r="B3055" s="12">
        <v>261662</v>
      </c>
      <c r="C3055" s="12" t="s">
        <v>3582</v>
      </c>
      <c r="D3055" s="12" t="s">
        <v>3662</v>
      </c>
      <c r="E3055" s="17" t="s">
        <v>12217</v>
      </c>
      <c r="F3055" s="25" t="str">
        <f>LEFT(E3055,MIN(FIND({0,1,2,3,4,5,6,7,8,9},ASC(E3055)&amp;1234567890))-1)</f>
        <v>U</v>
      </c>
      <c r="G3055" s="25">
        <f t="shared" si="94"/>
        <v>32</v>
      </c>
      <c r="H3055" s="25">
        <f>VLOOKUP(F3055,Table!$A$2:$C$121,2,0)</f>
        <v>3</v>
      </c>
      <c r="I3055" s="26">
        <f>VLOOKUP(F3055,Table!$A$2:$C$121,3,0)</f>
        <v>7</v>
      </c>
      <c r="J3055" s="17" t="s">
        <v>12218</v>
      </c>
      <c r="K3055" s="25" t="str">
        <f>LEFT(J3055,MIN(FIND({0,1,2,3,4,5,6,7,8,9},ASC(J3055)&amp;1234567890))-1)</f>
        <v>O</v>
      </c>
      <c r="L3055" s="25">
        <f t="shared" si="95"/>
        <v>168</v>
      </c>
      <c r="M3055" s="25">
        <f>VLOOKUP(K3055,Table!$A$2:$C$121,2,0)</f>
        <v>16</v>
      </c>
      <c r="N3055" s="26">
        <f>VLOOKUP(K3055,Table!$A$2:$C$121,3,0)</f>
        <v>2</v>
      </c>
      <c r="O3055" s="13" t="str">
        <f>VLOOKUP(A3055,Table!$U$1:$V$230,2,0)</f>
        <v>Orthorhombic</v>
      </c>
      <c r="P3055" s="1"/>
    </row>
    <row r="3056" spans="1:16">
      <c r="A3056" s="12">
        <v>71</v>
      </c>
      <c r="B3056" s="12">
        <v>423831</v>
      </c>
      <c r="C3056" s="12" t="s">
        <v>3582</v>
      </c>
      <c r="D3056" s="12" t="s">
        <v>3663</v>
      </c>
      <c r="E3056" s="17" t="s">
        <v>11404</v>
      </c>
      <c r="F3056" s="25" t="str">
        <f>LEFT(E3056,MIN(FIND({0,1,2,3,4,5,6,7,8,9},ASC(E3056)&amp;1234567890))-1)</f>
        <v>Li</v>
      </c>
      <c r="G3056" s="25">
        <f t="shared" si="94"/>
        <v>2</v>
      </c>
      <c r="H3056" s="25">
        <f>VLOOKUP(F3056,Table!$A$2:$C$121,2,0)</f>
        <v>1</v>
      </c>
      <c r="I3056" s="26">
        <f>VLOOKUP(F3056,Table!$A$2:$C$121,3,0)</f>
        <v>2</v>
      </c>
      <c r="J3056" s="17" t="s">
        <v>11358</v>
      </c>
      <c r="K3056" s="25" t="str">
        <f>LEFT(J3056,MIN(FIND({0,1,2,3,4,5,6,7,8,9},ASC(J3056)&amp;1234567890))-1)</f>
        <v>N</v>
      </c>
      <c r="L3056" s="25">
        <f t="shared" si="95"/>
        <v>2</v>
      </c>
      <c r="M3056" s="25">
        <f>VLOOKUP(K3056,Table!$A$2:$C$121,2,0)</f>
        <v>15</v>
      </c>
      <c r="N3056" s="26">
        <f>VLOOKUP(K3056,Table!$A$2:$C$121,3,0)</f>
        <v>2</v>
      </c>
      <c r="O3056" s="13" t="str">
        <f>VLOOKUP(A3056,Table!$U$1:$V$230,2,0)</f>
        <v>Orthorhombic</v>
      </c>
      <c r="P3056" s="1"/>
    </row>
    <row r="3057" spans="1:16">
      <c r="A3057" s="12">
        <v>71</v>
      </c>
      <c r="B3057" s="12">
        <v>236950</v>
      </c>
      <c r="C3057" s="12" t="s">
        <v>3582</v>
      </c>
      <c r="D3057" s="12" t="s">
        <v>3664</v>
      </c>
      <c r="E3057" s="17" t="s">
        <v>46</v>
      </c>
      <c r="F3057" s="25" t="str">
        <f>LEFT(E3057,MIN(FIND({0,1,2,3,4,5,6,7,8,9},ASC(E3057)&amp;1234567890))-1)</f>
        <v>La</v>
      </c>
      <c r="G3057" s="25">
        <f t="shared" si="94"/>
        <v>1</v>
      </c>
      <c r="H3057" s="25">
        <f>VLOOKUP(F3057,Table!$A$2:$C$121,2,0)</f>
        <v>3</v>
      </c>
      <c r="I3057" s="26">
        <f>VLOOKUP(F3057,Table!$A$2:$C$121,3,0)</f>
        <v>6</v>
      </c>
      <c r="J3057" s="17" t="s">
        <v>11402</v>
      </c>
      <c r="K3057" s="25" t="str">
        <f>LEFT(J3057,MIN(FIND({0,1,2,3,4,5,6,7,8,9},ASC(J3057)&amp;1234567890))-1)</f>
        <v>Ge</v>
      </c>
      <c r="L3057" s="25">
        <f t="shared" si="95"/>
        <v>5</v>
      </c>
      <c r="M3057" s="25">
        <f>VLOOKUP(K3057,Table!$A$2:$C$121,2,0)</f>
        <v>14</v>
      </c>
      <c r="N3057" s="26">
        <f>VLOOKUP(K3057,Table!$A$2:$C$121,3,0)</f>
        <v>4</v>
      </c>
      <c r="O3057" s="13" t="str">
        <f>VLOOKUP(A3057,Table!$U$1:$V$230,2,0)</f>
        <v>Orthorhombic</v>
      </c>
      <c r="P3057" s="1"/>
    </row>
    <row r="3058" spans="1:16">
      <c r="A3058" s="12">
        <v>71</v>
      </c>
      <c r="B3058" s="12">
        <v>252584</v>
      </c>
      <c r="C3058" s="12" t="s">
        <v>3582</v>
      </c>
      <c r="D3058" s="12" t="s">
        <v>3665</v>
      </c>
      <c r="E3058" s="17" t="s">
        <v>12219</v>
      </c>
      <c r="F3058" s="25" t="str">
        <f>LEFT(E3058,MIN(FIND({0,1,2,3,4,5,6,7,8,9},ASC(E3058)&amp;1234567890))-1)</f>
        <v>Si</v>
      </c>
      <c r="G3058" s="25">
        <f t="shared" si="94"/>
        <v>9</v>
      </c>
      <c r="H3058" s="25">
        <f>VLOOKUP(F3058,Table!$A$2:$C$121,2,0)</f>
        <v>14</v>
      </c>
      <c r="I3058" s="26">
        <f>VLOOKUP(F3058,Table!$A$2:$C$121,3,0)</f>
        <v>3</v>
      </c>
      <c r="J3058" s="17" t="s">
        <v>369</v>
      </c>
      <c r="K3058" s="25" t="str">
        <f>LEFT(J3058,MIN(FIND({0,1,2,3,4,5,6,7,8,9},ASC(J3058)&amp;1234567890))-1)</f>
        <v>O</v>
      </c>
      <c r="L3058" s="25">
        <f t="shared" si="95"/>
        <v>18</v>
      </c>
      <c r="M3058" s="25">
        <f>VLOOKUP(K3058,Table!$A$2:$C$121,2,0)</f>
        <v>16</v>
      </c>
      <c r="N3058" s="26">
        <f>VLOOKUP(K3058,Table!$A$2:$C$121,3,0)</f>
        <v>2</v>
      </c>
      <c r="O3058" s="13" t="str">
        <f>VLOOKUP(A3058,Table!$U$1:$V$230,2,0)</f>
        <v>Orthorhombic</v>
      </c>
      <c r="P3058" s="1"/>
    </row>
    <row r="3059" spans="1:16">
      <c r="A3059" s="12">
        <v>72</v>
      </c>
      <c r="B3059" s="12">
        <v>15303</v>
      </c>
      <c r="C3059" s="12" t="s">
        <v>3666</v>
      </c>
      <c r="D3059" s="12" t="s">
        <v>3641</v>
      </c>
      <c r="E3059" s="17" t="s">
        <v>415</v>
      </c>
      <c r="F3059" s="25" t="str">
        <f>LEFT(E3059,MIN(FIND({0,1,2,3,4,5,6,7,8,9},ASC(E3059)&amp;1234567890))-1)</f>
        <v>V</v>
      </c>
      <c r="G3059" s="25">
        <f t="shared" si="94"/>
        <v>6</v>
      </c>
      <c r="H3059" s="25">
        <f>VLOOKUP(F3059,Table!$A$2:$C$121,2,0)</f>
        <v>5</v>
      </c>
      <c r="I3059" s="26">
        <f>VLOOKUP(F3059,Table!$A$2:$C$121,3,0)</f>
        <v>4</v>
      </c>
      <c r="J3059" s="17" t="s">
        <v>11317</v>
      </c>
      <c r="K3059" s="25" t="str">
        <f>LEFT(J3059,MIN(FIND({0,1,2,3,4,5,6,7,8,9},ASC(J3059)&amp;1234567890))-1)</f>
        <v>Si</v>
      </c>
      <c r="L3059" s="25">
        <f t="shared" si="95"/>
        <v>5</v>
      </c>
      <c r="M3059" s="25">
        <f>VLOOKUP(K3059,Table!$A$2:$C$121,2,0)</f>
        <v>14</v>
      </c>
      <c r="N3059" s="26">
        <f>VLOOKUP(K3059,Table!$A$2:$C$121,3,0)</f>
        <v>3</v>
      </c>
      <c r="O3059" s="13" t="str">
        <f>VLOOKUP(A3059,Table!$U$1:$V$230,2,0)</f>
        <v>Orthorhombic</v>
      </c>
      <c r="P3059" s="1"/>
    </row>
    <row r="3060" spans="1:16">
      <c r="A3060" s="12">
        <v>72</v>
      </c>
      <c r="B3060" s="12">
        <v>15304</v>
      </c>
      <c r="C3060" s="12" t="s">
        <v>3666</v>
      </c>
      <c r="D3060" s="12" t="s">
        <v>3629</v>
      </c>
      <c r="E3060" s="17" t="s">
        <v>418</v>
      </c>
      <c r="F3060" s="25" t="str">
        <f>LEFT(E3060,MIN(FIND({0,1,2,3,4,5,6,7,8,9},ASC(E3060)&amp;1234567890))-1)</f>
        <v>Ti</v>
      </c>
      <c r="G3060" s="25">
        <f t="shared" si="94"/>
        <v>6</v>
      </c>
      <c r="H3060" s="25">
        <f>VLOOKUP(F3060,Table!$A$2:$C$121,2,0)</f>
        <v>4</v>
      </c>
      <c r="I3060" s="26">
        <f>VLOOKUP(F3060,Table!$A$2:$C$121,3,0)</f>
        <v>4</v>
      </c>
      <c r="J3060" s="17" t="s">
        <v>11402</v>
      </c>
      <c r="K3060" s="25" t="str">
        <f>LEFT(J3060,MIN(FIND({0,1,2,3,4,5,6,7,8,9},ASC(J3060)&amp;1234567890))-1)</f>
        <v>Ge</v>
      </c>
      <c r="L3060" s="25">
        <f t="shared" si="95"/>
        <v>5</v>
      </c>
      <c r="M3060" s="25">
        <f>VLOOKUP(K3060,Table!$A$2:$C$121,2,0)</f>
        <v>14</v>
      </c>
      <c r="N3060" s="26">
        <f>VLOOKUP(K3060,Table!$A$2:$C$121,3,0)</f>
        <v>4</v>
      </c>
      <c r="O3060" s="13" t="str">
        <f>VLOOKUP(A3060,Table!$U$1:$V$230,2,0)</f>
        <v>Orthorhombic</v>
      </c>
      <c r="P3060" s="1"/>
    </row>
    <row r="3061" spans="1:16">
      <c r="A3061" s="12">
        <v>72</v>
      </c>
      <c r="B3061" s="12">
        <v>24592</v>
      </c>
      <c r="C3061" s="12" t="s">
        <v>3666</v>
      </c>
      <c r="D3061" s="12" t="s">
        <v>3667</v>
      </c>
      <c r="E3061" s="17" t="s">
        <v>31</v>
      </c>
      <c r="F3061" s="25" t="str">
        <f>LEFT(E3061,MIN(FIND({0,1,2,3,4,5,6,7,8,9},ASC(E3061)&amp;1234567890))-1)</f>
        <v>Si</v>
      </c>
      <c r="G3061" s="25">
        <f t="shared" si="94"/>
        <v>1</v>
      </c>
      <c r="H3061" s="25">
        <f>VLOOKUP(F3061,Table!$A$2:$C$121,2,0)</f>
        <v>14</v>
      </c>
      <c r="I3061" s="26">
        <f>VLOOKUP(F3061,Table!$A$2:$C$121,3,0)</f>
        <v>3</v>
      </c>
      <c r="J3061" s="17" t="s">
        <v>361</v>
      </c>
      <c r="K3061" s="25" t="str">
        <f>LEFT(J3061,MIN(FIND({0,1,2,3,4,5,6,7,8,9},ASC(J3061)&amp;1234567890))-1)</f>
        <v>Se</v>
      </c>
      <c r="L3061" s="25">
        <f t="shared" si="95"/>
        <v>2</v>
      </c>
      <c r="M3061" s="25">
        <f>VLOOKUP(K3061,Table!$A$2:$C$121,2,0)</f>
        <v>16</v>
      </c>
      <c r="N3061" s="26">
        <f>VLOOKUP(K3061,Table!$A$2:$C$121,3,0)</f>
        <v>4</v>
      </c>
      <c r="O3061" s="13" t="str">
        <f>VLOOKUP(A3061,Table!$U$1:$V$230,2,0)</f>
        <v>Orthorhombic</v>
      </c>
      <c r="P3061" s="1"/>
    </row>
    <row r="3062" spans="1:16">
      <c r="A3062" s="12">
        <v>72</v>
      </c>
      <c r="B3062" s="12">
        <v>25632</v>
      </c>
      <c r="C3062" s="12" t="s">
        <v>3668</v>
      </c>
      <c r="D3062" s="12" t="s">
        <v>3</v>
      </c>
      <c r="E3062" s="17" t="s">
        <v>31</v>
      </c>
      <c r="F3062" s="25" t="str">
        <f>LEFT(E3062,MIN(FIND({0,1,2,3,4,5,6,7,8,9},ASC(E3062)&amp;1234567890))-1)</f>
        <v>Si</v>
      </c>
      <c r="G3062" s="25">
        <f t="shared" si="94"/>
        <v>1</v>
      </c>
      <c r="H3062" s="25">
        <f>VLOOKUP(F3062,Table!$A$2:$C$121,2,0)</f>
        <v>14</v>
      </c>
      <c r="I3062" s="26">
        <f>VLOOKUP(F3062,Table!$A$2:$C$121,3,0)</f>
        <v>3</v>
      </c>
      <c r="J3062" s="17" t="s">
        <v>32</v>
      </c>
      <c r="K3062" s="25" t="str">
        <f>LEFT(J3062,MIN(FIND({0,1,2,3,4,5,6,7,8,9},ASC(J3062)&amp;1234567890))-1)</f>
        <v>O</v>
      </c>
      <c r="L3062" s="25">
        <f t="shared" si="95"/>
        <v>2</v>
      </c>
      <c r="M3062" s="25">
        <f>VLOOKUP(K3062,Table!$A$2:$C$121,2,0)</f>
        <v>16</v>
      </c>
      <c r="N3062" s="26">
        <f>VLOOKUP(K3062,Table!$A$2:$C$121,3,0)</f>
        <v>2</v>
      </c>
      <c r="O3062" s="13" t="str">
        <f>VLOOKUP(A3062,Table!$U$1:$V$230,2,0)</f>
        <v>Orthorhombic</v>
      </c>
      <c r="P3062" s="1"/>
    </row>
    <row r="3063" spans="1:16">
      <c r="A3063" s="12">
        <v>72</v>
      </c>
      <c r="B3063" s="12">
        <v>26858</v>
      </c>
      <c r="C3063" s="12" t="s">
        <v>3668</v>
      </c>
      <c r="D3063" s="12" t="s">
        <v>1386</v>
      </c>
      <c r="E3063" s="17" t="s">
        <v>31</v>
      </c>
      <c r="F3063" s="25" t="str">
        <f>LEFT(E3063,MIN(FIND({0,1,2,3,4,5,6,7,8,9},ASC(E3063)&amp;1234567890))-1)</f>
        <v>Si</v>
      </c>
      <c r="G3063" s="25">
        <f t="shared" si="94"/>
        <v>1</v>
      </c>
      <c r="H3063" s="25">
        <f>VLOOKUP(F3063,Table!$A$2:$C$121,2,0)</f>
        <v>14</v>
      </c>
      <c r="I3063" s="26">
        <f>VLOOKUP(F3063,Table!$A$2:$C$121,3,0)</f>
        <v>3</v>
      </c>
      <c r="J3063" s="17" t="s">
        <v>34</v>
      </c>
      <c r="K3063" s="25" t="str">
        <f>LEFT(J3063,MIN(FIND({0,1,2,3,4,5,6,7,8,9},ASC(J3063)&amp;1234567890))-1)</f>
        <v>S</v>
      </c>
      <c r="L3063" s="25">
        <f t="shared" si="95"/>
        <v>2</v>
      </c>
      <c r="M3063" s="25">
        <f>VLOOKUP(K3063,Table!$A$2:$C$121,2,0)</f>
        <v>16</v>
      </c>
      <c r="N3063" s="26">
        <f>VLOOKUP(K3063,Table!$A$2:$C$121,3,0)</f>
        <v>3</v>
      </c>
      <c r="O3063" s="13" t="str">
        <f>VLOOKUP(A3063,Table!$U$1:$V$230,2,0)</f>
        <v>Orthorhombic</v>
      </c>
      <c r="P3063" s="1"/>
    </row>
    <row r="3064" spans="1:16">
      <c r="A3064" s="12">
        <v>72</v>
      </c>
      <c r="B3064" s="12">
        <v>26253</v>
      </c>
      <c r="C3064" s="12" t="s">
        <v>3666</v>
      </c>
      <c r="D3064" s="12" t="s">
        <v>3669</v>
      </c>
      <c r="E3064" s="17" t="s">
        <v>598</v>
      </c>
      <c r="F3064" s="25" t="str">
        <f>LEFT(E3064,MIN(FIND({0,1,2,3,4,5,6,7,8,9},ASC(E3064)&amp;1234567890))-1)</f>
        <v>Cu</v>
      </c>
      <c r="G3064" s="25">
        <f t="shared" si="94"/>
        <v>5</v>
      </c>
      <c r="H3064" s="25">
        <f>VLOOKUP(F3064,Table!$A$2:$C$121,2,0)</f>
        <v>11</v>
      </c>
      <c r="I3064" s="26">
        <f>VLOOKUP(F3064,Table!$A$2:$C$121,3,0)</f>
        <v>4</v>
      </c>
      <c r="J3064" s="17" t="s">
        <v>453</v>
      </c>
      <c r="K3064" s="25" t="str">
        <f>LEFT(J3064,MIN(FIND({0,1,2,3,4,5,6,7,8,9},ASC(J3064)&amp;1234567890))-1)</f>
        <v>As</v>
      </c>
      <c r="L3064" s="25">
        <f t="shared" si="95"/>
        <v>2</v>
      </c>
      <c r="M3064" s="25">
        <f>VLOOKUP(K3064,Table!$A$2:$C$121,2,0)</f>
        <v>15</v>
      </c>
      <c r="N3064" s="26">
        <f>VLOOKUP(K3064,Table!$A$2:$C$121,3,0)</f>
        <v>4</v>
      </c>
      <c r="O3064" s="13" t="str">
        <f>VLOOKUP(A3064,Table!$U$1:$V$230,2,0)</f>
        <v>Orthorhombic</v>
      </c>
      <c r="P3064" s="1"/>
    </row>
    <row r="3065" spans="1:16">
      <c r="A3065" s="12">
        <v>72</v>
      </c>
      <c r="B3065" s="12">
        <v>27844</v>
      </c>
      <c r="C3065" s="12" t="s">
        <v>3666</v>
      </c>
      <c r="D3065" s="12" t="s">
        <v>1461</v>
      </c>
      <c r="E3065" s="17" t="s">
        <v>11764</v>
      </c>
      <c r="F3065" s="25" t="str">
        <f>LEFT(E3065,MIN(FIND({0,1,2,3,4,5,6,7,8,9},ASC(E3065)&amp;1234567890))-1)</f>
        <v>H</v>
      </c>
      <c r="G3065" s="25">
        <f t="shared" si="94"/>
        <v>2</v>
      </c>
      <c r="H3065" s="25">
        <f>VLOOKUP(F3065,Table!$A$2:$C$121,2,0)</f>
        <v>1</v>
      </c>
      <c r="I3065" s="26">
        <f>VLOOKUP(F3065,Table!$A$2:$C$121,3,0)</f>
        <v>1</v>
      </c>
      <c r="J3065" s="17" t="s">
        <v>371</v>
      </c>
      <c r="K3065" s="25" t="str">
        <f>LEFT(J3065,MIN(FIND({0,1,2,3,4,5,6,7,8,9},ASC(J3065)&amp;1234567890))-1)</f>
        <v>O</v>
      </c>
      <c r="L3065" s="25">
        <f t="shared" si="95"/>
        <v>1</v>
      </c>
      <c r="M3065" s="25">
        <f>VLOOKUP(K3065,Table!$A$2:$C$121,2,0)</f>
        <v>16</v>
      </c>
      <c r="N3065" s="26">
        <f>VLOOKUP(K3065,Table!$A$2:$C$121,3,0)</f>
        <v>2</v>
      </c>
      <c r="O3065" s="13" t="str">
        <f>VLOOKUP(A3065,Table!$U$1:$V$230,2,0)</f>
        <v>Orthorhombic</v>
      </c>
      <c r="P3065" s="1"/>
    </row>
    <row r="3066" spans="1:16">
      <c r="A3066" s="12">
        <v>72</v>
      </c>
      <c r="B3066" s="12">
        <v>31696</v>
      </c>
      <c r="C3066" s="12" t="s">
        <v>3666</v>
      </c>
      <c r="D3066" s="12" t="s">
        <v>3670</v>
      </c>
      <c r="E3066" s="17" t="s">
        <v>12081</v>
      </c>
      <c r="F3066" s="25" t="str">
        <f>LEFT(E3066,MIN(FIND({0,1,2,3,4,5,6,7,8,9},ASC(E3066)&amp;1234567890))-1)</f>
        <v>Be</v>
      </c>
      <c r="G3066" s="25">
        <f t="shared" si="94"/>
        <v>1</v>
      </c>
      <c r="H3066" s="25">
        <f>VLOOKUP(F3066,Table!$A$2:$C$121,2,0)</f>
        <v>2</v>
      </c>
      <c r="I3066" s="26">
        <f>VLOOKUP(F3066,Table!$A$2:$C$121,3,0)</f>
        <v>2</v>
      </c>
      <c r="J3066" s="17" t="s">
        <v>11305</v>
      </c>
      <c r="K3066" s="25" t="str">
        <f>LEFT(J3066,MIN(FIND({0,1,2,3,4,5,6,7,8,9},ASC(J3066)&amp;1234567890))-1)</f>
        <v>Cl</v>
      </c>
      <c r="L3066" s="25">
        <f t="shared" si="95"/>
        <v>2</v>
      </c>
      <c r="M3066" s="25">
        <f>VLOOKUP(K3066,Table!$A$2:$C$121,2,0)</f>
        <v>17</v>
      </c>
      <c r="N3066" s="26">
        <f>VLOOKUP(K3066,Table!$A$2:$C$121,3,0)</f>
        <v>3</v>
      </c>
      <c r="O3066" s="13" t="str">
        <f>VLOOKUP(A3066,Table!$U$1:$V$230,2,0)</f>
        <v>Orthorhombic</v>
      </c>
      <c r="P3066" s="1"/>
    </row>
    <row r="3067" spans="1:16">
      <c r="A3067" s="12">
        <v>72</v>
      </c>
      <c r="B3067" s="12">
        <v>40462</v>
      </c>
      <c r="C3067" s="12" t="s">
        <v>3666</v>
      </c>
      <c r="D3067" s="12" t="s">
        <v>3671</v>
      </c>
      <c r="E3067" s="17" t="s">
        <v>11373</v>
      </c>
      <c r="F3067" s="25" t="str">
        <f>LEFT(E3067,MIN(FIND({0,1,2,3,4,5,6,7,8,9},ASC(E3067)&amp;1234567890))-1)</f>
        <v>Mn</v>
      </c>
      <c r="G3067" s="25">
        <f t="shared" si="94"/>
        <v>5</v>
      </c>
      <c r="H3067" s="25">
        <f>VLOOKUP(F3067,Table!$A$2:$C$121,2,0)</f>
        <v>7</v>
      </c>
      <c r="I3067" s="26">
        <f>VLOOKUP(F3067,Table!$A$2:$C$121,3,0)</f>
        <v>4</v>
      </c>
      <c r="J3067" s="17" t="s">
        <v>11461</v>
      </c>
      <c r="K3067" s="25" t="str">
        <f>LEFT(J3067,MIN(FIND({0,1,2,3,4,5,6,7,8,9},ASC(J3067)&amp;1234567890))-1)</f>
        <v>Ge</v>
      </c>
      <c r="L3067" s="25">
        <f t="shared" si="95"/>
        <v>2</v>
      </c>
      <c r="M3067" s="25">
        <f>VLOOKUP(K3067,Table!$A$2:$C$121,2,0)</f>
        <v>14</v>
      </c>
      <c r="N3067" s="26">
        <f>VLOOKUP(K3067,Table!$A$2:$C$121,3,0)</f>
        <v>4</v>
      </c>
      <c r="O3067" s="13" t="str">
        <f>VLOOKUP(A3067,Table!$U$1:$V$230,2,0)</f>
        <v>Orthorhombic</v>
      </c>
      <c r="P3067" s="1"/>
    </row>
    <row r="3068" spans="1:16">
      <c r="A3068" s="12">
        <v>72</v>
      </c>
      <c r="B3068" s="12">
        <v>42752</v>
      </c>
      <c r="C3068" s="12" t="s">
        <v>3666</v>
      </c>
      <c r="D3068" s="12" t="s">
        <v>3672</v>
      </c>
      <c r="E3068" s="17" t="s">
        <v>11355</v>
      </c>
      <c r="F3068" s="25" t="str">
        <f>LEFT(E3068,MIN(FIND({0,1,2,3,4,5,6,7,8,9},ASC(E3068)&amp;1234567890))-1)</f>
        <v>Pt</v>
      </c>
      <c r="G3068" s="25">
        <f t="shared" si="94"/>
        <v>3</v>
      </c>
      <c r="H3068" s="25">
        <f>VLOOKUP(F3068,Table!$A$2:$C$121,2,0)</f>
        <v>10</v>
      </c>
      <c r="I3068" s="26">
        <f>VLOOKUP(F3068,Table!$A$2:$C$121,3,0)</f>
        <v>6</v>
      </c>
      <c r="J3068" s="17" t="s">
        <v>593</v>
      </c>
      <c r="K3068" s="25" t="str">
        <f>LEFT(J3068,MIN(FIND({0,1,2,3,4,5,6,7,8,9},ASC(J3068)&amp;1234567890))-1)</f>
        <v>Sb</v>
      </c>
      <c r="L3068" s="25">
        <f t="shared" si="95"/>
        <v>2</v>
      </c>
      <c r="M3068" s="25">
        <f>VLOOKUP(K3068,Table!$A$2:$C$121,2,0)</f>
        <v>15</v>
      </c>
      <c r="N3068" s="26">
        <f>VLOOKUP(K3068,Table!$A$2:$C$121,3,0)</f>
        <v>5</v>
      </c>
      <c r="O3068" s="13" t="str">
        <f>VLOOKUP(A3068,Table!$U$1:$V$230,2,0)</f>
        <v>Orthorhombic</v>
      </c>
      <c r="P3068" s="1"/>
    </row>
    <row r="3069" spans="1:16">
      <c r="A3069" s="12">
        <v>72</v>
      </c>
      <c r="B3069" s="12">
        <v>88335</v>
      </c>
      <c r="C3069" s="12" t="s">
        <v>3666</v>
      </c>
      <c r="D3069" s="12" t="s">
        <v>3673</v>
      </c>
      <c r="E3069" s="17" t="s">
        <v>11342</v>
      </c>
      <c r="F3069" s="25" t="str">
        <f>LEFT(E3069,MIN(FIND({0,1,2,3,4,5,6,7,8,9},ASC(E3069)&amp;1234567890))-1)</f>
        <v>Ag</v>
      </c>
      <c r="G3069" s="25">
        <f t="shared" si="94"/>
        <v>1</v>
      </c>
      <c r="H3069" s="25">
        <f>VLOOKUP(F3069,Table!$A$2:$C$121,2,0)</f>
        <v>11</v>
      </c>
      <c r="I3069" s="26">
        <f>VLOOKUP(F3069,Table!$A$2:$C$121,3,0)</f>
        <v>5</v>
      </c>
      <c r="J3069" s="17" t="s">
        <v>11411</v>
      </c>
      <c r="K3069" s="25" t="str">
        <f>LEFT(J3069,MIN(FIND({0,1,2,3,4,5,6,7,8,9},ASC(J3069)&amp;1234567890))-1)</f>
        <v>N</v>
      </c>
      <c r="L3069" s="25">
        <f t="shared" si="95"/>
        <v>3</v>
      </c>
      <c r="M3069" s="25">
        <f>VLOOKUP(K3069,Table!$A$2:$C$121,2,0)</f>
        <v>15</v>
      </c>
      <c r="N3069" s="26">
        <f>VLOOKUP(K3069,Table!$A$2:$C$121,3,0)</f>
        <v>2</v>
      </c>
      <c r="O3069" s="13" t="str">
        <f>VLOOKUP(A3069,Table!$U$1:$V$230,2,0)</f>
        <v>Orthorhombic</v>
      </c>
      <c r="P3069" s="1"/>
    </row>
    <row r="3070" spans="1:16">
      <c r="A3070" s="12">
        <v>72</v>
      </c>
      <c r="B3070" s="12">
        <v>92584</v>
      </c>
      <c r="C3070" s="12" t="s">
        <v>3666</v>
      </c>
      <c r="D3070" s="12" t="s">
        <v>3674</v>
      </c>
      <c r="E3070" s="17" t="s">
        <v>12081</v>
      </c>
      <c r="F3070" s="25" t="str">
        <f>LEFT(E3070,MIN(FIND({0,1,2,3,4,5,6,7,8,9},ASC(E3070)&amp;1234567890))-1)</f>
        <v>Be</v>
      </c>
      <c r="G3070" s="25">
        <f t="shared" si="94"/>
        <v>1</v>
      </c>
      <c r="H3070" s="25">
        <f>VLOOKUP(F3070,Table!$A$2:$C$121,2,0)</f>
        <v>2</v>
      </c>
      <c r="I3070" s="26">
        <f>VLOOKUP(F3070,Table!$A$2:$C$121,3,0)</f>
        <v>2</v>
      </c>
      <c r="J3070" s="17" t="s">
        <v>11403</v>
      </c>
      <c r="K3070" s="25" t="str">
        <f>LEFT(J3070,MIN(FIND({0,1,2,3,4,5,6,7,8,9},ASC(J3070)&amp;1234567890))-1)</f>
        <v>Br</v>
      </c>
      <c r="L3070" s="25">
        <f t="shared" si="95"/>
        <v>2</v>
      </c>
      <c r="M3070" s="25">
        <f>VLOOKUP(K3070,Table!$A$2:$C$121,2,0)</f>
        <v>17</v>
      </c>
      <c r="N3070" s="26">
        <f>VLOOKUP(K3070,Table!$A$2:$C$121,3,0)</f>
        <v>4</v>
      </c>
      <c r="O3070" s="13" t="str">
        <f>VLOOKUP(A3070,Table!$U$1:$V$230,2,0)</f>
        <v>Orthorhombic</v>
      </c>
      <c r="P3070" s="1"/>
    </row>
    <row r="3071" spans="1:16">
      <c r="A3071" s="12">
        <v>72</v>
      </c>
      <c r="B3071" s="12">
        <v>92585</v>
      </c>
      <c r="C3071" s="12" t="s">
        <v>3666</v>
      </c>
      <c r="D3071" s="12" t="s">
        <v>3675</v>
      </c>
      <c r="E3071" s="17" t="s">
        <v>12081</v>
      </c>
      <c r="F3071" s="25" t="str">
        <f>LEFT(E3071,MIN(FIND({0,1,2,3,4,5,6,7,8,9},ASC(E3071)&amp;1234567890))-1)</f>
        <v>Be</v>
      </c>
      <c r="G3071" s="25">
        <f t="shared" si="94"/>
        <v>1</v>
      </c>
      <c r="H3071" s="25">
        <f>VLOOKUP(F3071,Table!$A$2:$C$121,2,0)</f>
        <v>2</v>
      </c>
      <c r="I3071" s="26">
        <f>VLOOKUP(F3071,Table!$A$2:$C$121,3,0)</f>
        <v>2</v>
      </c>
      <c r="J3071" s="17" t="s">
        <v>11321</v>
      </c>
      <c r="K3071" s="25" t="str">
        <f>LEFT(J3071,MIN(FIND({0,1,2,3,4,5,6,7,8,9},ASC(J3071)&amp;1234567890))-1)</f>
        <v>I</v>
      </c>
      <c r="L3071" s="25">
        <f t="shared" si="95"/>
        <v>2</v>
      </c>
      <c r="M3071" s="25">
        <f>VLOOKUP(K3071,Table!$A$2:$C$121,2,0)</f>
        <v>17</v>
      </c>
      <c r="N3071" s="26">
        <f>VLOOKUP(K3071,Table!$A$2:$C$121,3,0)</f>
        <v>5</v>
      </c>
      <c r="O3071" s="13" t="str">
        <f>VLOOKUP(A3071,Table!$U$1:$V$230,2,0)</f>
        <v>Orthorhombic</v>
      </c>
      <c r="P3071" s="1"/>
    </row>
    <row r="3072" spans="1:16">
      <c r="A3072" s="12">
        <v>72</v>
      </c>
      <c r="B3072" s="12">
        <v>250052</v>
      </c>
      <c r="C3072" s="12" t="s">
        <v>3666</v>
      </c>
      <c r="D3072" s="12" t="s">
        <v>555</v>
      </c>
      <c r="E3072" s="17" t="s">
        <v>583</v>
      </c>
      <c r="F3072" s="25" t="str">
        <f>LEFT(E3072,MIN(FIND({0,1,2,3,4,5,6,7,8,9},ASC(E3072)&amp;1234567890))-1)</f>
        <v>Ta</v>
      </c>
      <c r="G3072" s="25">
        <f t="shared" si="94"/>
        <v>2</v>
      </c>
      <c r="H3072" s="25">
        <f>VLOOKUP(F3072,Table!$A$2:$C$121,2,0)</f>
        <v>5</v>
      </c>
      <c r="I3072" s="26">
        <f>VLOOKUP(F3072,Table!$A$2:$C$121,3,0)</f>
        <v>6</v>
      </c>
      <c r="J3072" s="17" t="s">
        <v>500</v>
      </c>
      <c r="K3072" s="25" t="str">
        <f>LEFT(J3072,MIN(FIND({0,1,2,3,4,5,6,7,8,9},ASC(J3072)&amp;1234567890))-1)</f>
        <v>O</v>
      </c>
      <c r="L3072" s="25">
        <f t="shared" si="95"/>
        <v>5</v>
      </c>
      <c r="M3072" s="25">
        <f>VLOOKUP(K3072,Table!$A$2:$C$121,2,0)</f>
        <v>16</v>
      </c>
      <c r="N3072" s="26">
        <f>VLOOKUP(K3072,Table!$A$2:$C$121,3,0)</f>
        <v>2</v>
      </c>
      <c r="O3072" s="13" t="str">
        <f>VLOOKUP(A3072,Table!$U$1:$V$230,2,0)</f>
        <v>Orthorhombic</v>
      </c>
      <c r="P3072" s="1"/>
    </row>
    <row r="3073" spans="1:16">
      <c r="A3073" s="12">
        <v>72</v>
      </c>
      <c r="B3073" s="12">
        <v>103794</v>
      </c>
      <c r="C3073" s="12" t="s">
        <v>3666</v>
      </c>
      <c r="D3073" s="12" t="s">
        <v>3676</v>
      </c>
      <c r="E3073" s="17" t="s">
        <v>11409</v>
      </c>
      <c r="F3073" s="25" t="str">
        <f>LEFT(E3073,MIN(FIND({0,1,2,3,4,5,6,7,8,9},ASC(E3073)&amp;1234567890))-1)</f>
        <v>Ga</v>
      </c>
      <c r="G3073" s="25">
        <f t="shared" si="94"/>
        <v>2</v>
      </c>
      <c r="H3073" s="25">
        <f>VLOOKUP(F3073,Table!$A$2:$C$121,2,0)</f>
        <v>13</v>
      </c>
      <c r="I3073" s="26">
        <f>VLOOKUP(F3073,Table!$A$2:$C$121,3,0)</f>
        <v>4</v>
      </c>
      <c r="J3073" s="17" t="s">
        <v>11434</v>
      </c>
      <c r="K3073" s="25" t="str">
        <f>LEFT(J3073,MIN(FIND({0,1,2,3,4,5,6,7,8,9},ASC(J3073)&amp;1234567890))-1)</f>
        <v>Mg</v>
      </c>
      <c r="L3073" s="25">
        <f t="shared" si="95"/>
        <v>5</v>
      </c>
      <c r="M3073" s="25">
        <f>VLOOKUP(K3073,Table!$A$2:$C$121,2,0)</f>
        <v>2</v>
      </c>
      <c r="N3073" s="26">
        <f>VLOOKUP(K3073,Table!$A$2:$C$121,3,0)</f>
        <v>3</v>
      </c>
      <c r="O3073" s="13" t="str">
        <f>VLOOKUP(A3073,Table!$U$1:$V$230,2,0)</f>
        <v>Orthorhombic</v>
      </c>
      <c r="P3073" s="1"/>
    </row>
    <row r="3074" spans="1:16">
      <c r="A3074" s="12">
        <v>72</v>
      </c>
      <c r="B3074" s="12">
        <v>105817</v>
      </c>
      <c r="C3074" s="12" t="s">
        <v>3666</v>
      </c>
      <c r="D3074" s="12" t="s">
        <v>3677</v>
      </c>
      <c r="E3074" s="17" t="s">
        <v>11684</v>
      </c>
      <c r="F3074" s="25" t="str">
        <f>LEFT(E3074,MIN(FIND({0,1,2,3,4,5,6,7,8,9},ASC(E3074)&amp;1234567890))-1)</f>
        <v>Pt</v>
      </c>
      <c r="G3074" s="25">
        <f t="shared" ref="G3074:G3137" si="96">IF(SUBSTITUTE(E3074,F3074,"")="",1,SUBSTITUTE(E3074,F3074,""))*1</f>
        <v>5</v>
      </c>
      <c r="H3074" s="25">
        <f>VLOOKUP(F3074,Table!$A$2:$C$121,2,0)</f>
        <v>10</v>
      </c>
      <c r="I3074" s="26">
        <f>VLOOKUP(F3074,Table!$A$2:$C$121,3,0)</f>
        <v>6</v>
      </c>
      <c r="J3074" s="17" t="s">
        <v>11459</v>
      </c>
      <c r="K3074" s="25" t="str">
        <f>LEFT(J3074,MIN(FIND({0,1,2,3,4,5,6,7,8,9},ASC(J3074)&amp;1234567890))-1)</f>
        <v>Ti</v>
      </c>
      <c r="L3074" s="25">
        <f t="shared" ref="L3074:L3137" si="97">IF(SUBSTITUTE(J3074,K3074,"")="",1,SUBSTITUTE(J3074,K3074,""))*1</f>
        <v>3</v>
      </c>
      <c r="M3074" s="25">
        <f>VLOOKUP(K3074,Table!$A$2:$C$121,2,0)</f>
        <v>4</v>
      </c>
      <c r="N3074" s="26">
        <f>VLOOKUP(K3074,Table!$A$2:$C$121,3,0)</f>
        <v>4</v>
      </c>
      <c r="O3074" s="13" t="str">
        <f>VLOOKUP(A3074,Table!$U$1:$V$230,2,0)</f>
        <v>Orthorhombic</v>
      </c>
      <c r="P3074" s="1"/>
    </row>
    <row r="3075" spans="1:16">
      <c r="A3075" s="12">
        <v>72</v>
      </c>
      <c r="B3075" s="12">
        <v>655664</v>
      </c>
      <c r="C3075" s="12" t="s">
        <v>3666</v>
      </c>
      <c r="D3075" s="12" t="s">
        <v>3678</v>
      </c>
      <c r="E3075" s="17" t="s">
        <v>12081</v>
      </c>
      <c r="F3075" s="25" t="str">
        <f>LEFT(E3075,MIN(FIND({0,1,2,3,4,5,6,7,8,9},ASC(E3075)&amp;1234567890))-1)</f>
        <v>Be</v>
      </c>
      <c r="G3075" s="25">
        <f t="shared" si="96"/>
        <v>1</v>
      </c>
      <c r="H3075" s="25">
        <f>VLOOKUP(F3075,Table!$A$2:$C$121,2,0)</f>
        <v>2</v>
      </c>
      <c r="I3075" s="26">
        <f>VLOOKUP(F3075,Table!$A$2:$C$121,3,0)</f>
        <v>2</v>
      </c>
      <c r="J3075" s="17" t="s">
        <v>11764</v>
      </c>
      <c r="K3075" s="25" t="str">
        <f>LEFT(J3075,MIN(FIND({0,1,2,3,4,5,6,7,8,9},ASC(J3075)&amp;1234567890))-1)</f>
        <v>H</v>
      </c>
      <c r="L3075" s="25">
        <f t="shared" si="97"/>
        <v>2</v>
      </c>
      <c r="M3075" s="25">
        <f>VLOOKUP(K3075,Table!$A$2:$C$121,2,0)</f>
        <v>1</v>
      </c>
      <c r="N3075" s="26">
        <f>VLOOKUP(K3075,Table!$A$2:$C$121,3,0)</f>
        <v>1</v>
      </c>
      <c r="O3075" s="13" t="str">
        <f>VLOOKUP(A3075,Table!$U$1:$V$230,2,0)</f>
        <v>Orthorhombic</v>
      </c>
      <c r="P3075" s="1"/>
    </row>
    <row r="3076" spans="1:16">
      <c r="A3076" s="12">
        <v>72</v>
      </c>
      <c r="B3076" s="12">
        <v>170063</v>
      </c>
      <c r="C3076" s="12" t="s">
        <v>3666</v>
      </c>
      <c r="D3076" s="12" t="s">
        <v>3679</v>
      </c>
      <c r="E3076" s="17" t="s">
        <v>12220</v>
      </c>
      <c r="F3076" s="25" t="str">
        <f>LEFT(E3076,MIN(FIND({0,1,2,3,4,5,6,7,8,9},ASC(E3076)&amp;1234567890))-1)</f>
        <v>Sc</v>
      </c>
      <c r="G3076" s="25">
        <f t="shared" si="96"/>
        <v>6</v>
      </c>
      <c r="H3076" s="25">
        <f>VLOOKUP(F3076,Table!$A$2:$C$121,2,0)</f>
        <v>3</v>
      </c>
      <c r="I3076" s="26">
        <f>VLOOKUP(F3076,Table!$A$2:$C$121,3,0)</f>
        <v>4</v>
      </c>
      <c r="J3076" s="17" t="s">
        <v>12068</v>
      </c>
      <c r="K3076" s="25" t="str">
        <f>LEFT(J3076,MIN(FIND({0,1,2,3,4,5,6,7,8,9},ASC(J3076)&amp;1234567890))-1)</f>
        <v>Pb</v>
      </c>
      <c r="L3076" s="25">
        <f t="shared" si="97"/>
        <v>5</v>
      </c>
      <c r="M3076" s="25">
        <f>VLOOKUP(K3076,Table!$A$2:$C$121,2,0)</f>
        <v>14</v>
      </c>
      <c r="N3076" s="26">
        <f>VLOOKUP(K3076,Table!$A$2:$C$121,3,0)</f>
        <v>6</v>
      </c>
      <c r="O3076" s="13" t="str">
        <f>VLOOKUP(A3076,Table!$U$1:$V$230,2,0)</f>
        <v>Orthorhombic</v>
      </c>
      <c r="P3076" s="1"/>
    </row>
    <row r="3077" spans="1:16">
      <c r="A3077" s="12">
        <v>72</v>
      </c>
      <c r="B3077" s="12">
        <v>109097</v>
      </c>
      <c r="C3077" s="12" t="s">
        <v>3666</v>
      </c>
      <c r="D3077" s="12" t="s">
        <v>3680</v>
      </c>
      <c r="E3077" s="17" t="s">
        <v>11641</v>
      </c>
      <c r="F3077" s="25" t="str">
        <f>LEFT(E3077,MIN(FIND({0,1,2,3,4,5,6,7,8,9},ASC(E3077)&amp;1234567890))-1)</f>
        <v>In</v>
      </c>
      <c r="G3077" s="25">
        <f t="shared" si="96"/>
        <v>2</v>
      </c>
      <c r="H3077" s="25">
        <f>VLOOKUP(F3077,Table!$A$2:$C$121,2,0)</f>
        <v>13</v>
      </c>
      <c r="I3077" s="26">
        <f>VLOOKUP(F3077,Table!$A$2:$C$121,3,0)</f>
        <v>5</v>
      </c>
      <c r="J3077" s="17" t="s">
        <v>11434</v>
      </c>
      <c r="K3077" s="25" t="str">
        <f>LEFT(J3077,MIN(FIND({0,1,2,3,4,5,6,7,8,9},ASC(J3077)&amp;1234567890))-1)</f>
        <v>Mg</v>
      </c>
      <c r="L3077" s="25">
        <f t="shared" si="97"/>
        <v>5</v>
      </c>
      <c r="M3077" s="25">
        <f>VLOOKUP(K3077,Table!$A$2:$C$121,2,0)</f>
        <v>2</v>
      </c>
      <c r="N3077" s="26">
        <f>VLOOKUP(K3077,Table!$A$2:$C$121,3,0)</f>
        <v>3</v>
      </c>
      <c r="O3077" s="13" t="str">
        <f>VLOOKUP(A3077,Table!$U$1:$V$230,2,0)</f>
        <v>Orthorhombic</v>
      </c>
      <c r="P3077" s="1"/>
    </row>
    <row r="3078" spans="1:16">
      <c r="A3078" s="12">
        <v>72</v>
      </c>
      <c r="B3078" s="12">
        <v>150631</v>
      </c>
      <c r="C3078" s="12" t="s">
        <v>3666</v>
      </c>
      <c r="D3078" s="12" t="s">
        <v>3681</v>
      </c>
      <c r="E3078" s="17" t="s">
        <v>11434</v>
      </c>
      <c r="F3078" s="25" t="str">
        <f>LEFT(E3078,MIN(FIND({0,1,2,3,4,5,6,7,8,9},ASC(E3078)&amp;1234567890))-1)</f>
        <v>Mg</v>
      </c>
      <c r="G3078" s="25">
        <f t="shared" si="96"/>
        <v>5</v>
      </c>
      <c r="H3078" s="25">
        <f>VLOOKUP(F3078,Table!$A$2:$C$121,2,0)</f>
        <v>2</v>
      </c>
      <c r="I3078" s="26">
        <f>VLOOKUP(F3078,Table!$A$2:$C$121,3,0)</f>
        <v>3</v>
      </c>
      <c r="J3078" s="17" t="s">
        <v>11475</v>
      </c>
      <c r="K3078" s="25" t="str">
        <f>LEFT(J3078,MIN(FIND({0,1,2,3,4,5,6,7,8,9},ASC(J3078)&amp;1234567890))-1)</f>
        <v>Tl</v>
      </c>
      <c r="L3078" s="25">
        <f t="shared" si="97"/>
        <v>2</v>
      </c>
      <c r="M3078" s="25">
        <f>VLOOKUP(K3078,Table!$A$2:$C$121,2,0)</f>
        <v>13</v>
      </c>
      <c r="N3078" s="26">
        <f>VLOOKUP(K3078,Table!$A$2:$C$121,3,0)</f>
        <v>6</v>
      </c>
      <c r="O3078" s="13" t="str">
        <f>VLOOKUP(A3078,Table!$U$1:$V$230,2,0)</f>
        <v>Orthorhombic</v>
      </c>
      <c r="P3078" s="1"/>
    </row>
    <row r="3079" spans="1:16">
      <c r="A3079" s="12">
        <v>74</v>
      </c>
      <c r="B3079" s="12">
        <v>18319</v>
      </c>
      <c r="C3079" s="12" t="s">
        <v>3682</v>
      </c>
      <c r="D3079" s="12" t="s">
        <v>3683</v>
      </c>
      <c r="E3079" s="17" t="s">
        <v>11410</v>
      </c>
      <c r="F3079" s="25" t="str">
        <f>LEFT(E3079,MIN(FIND({0,1,2,3,4,5,6,7,8,9},ASC(E3079)&amp;1234567890))-1)</f>
        <v>Na</v>
      </c>
      <c r="G3079" s="25">
        <f t="shared" si="96"/>
        <v>1</v>
      </c>
      <c r="H3079" s="25">
        <f>VLOOKUP(F3079,Table!$A$2:$C$121,2,0)</f>
        <v>1</v>
      </c>
      <c r="I3079" s="26">
        <f>VLOOKUP(F3079,Table!$A$2:$C$121,3,0)</f>
        <v>3</v>
      </c>
      <c r="J3079" s="17" t="s">
        <v>12221</v>
      </c>
      <c r="K3079" s="25" t="str">
        <f>LEFT(J3079,MIN(FIND({0,1,2,3,4,5,6,7,8,9},ASC(J3079)&amp;1234567890))-1)</f>
        <v>B</v>
      </c>
      <c r="L3079" s="25">
        <f t="shared" si="97"/>
        <v>15</v>
      </c>
      <c r="M3079" s="25">
        <f>VLOOKUP(K3079,Table!$A$2:$C$121,2,0)</f>
        <v>13</v>
      </c>
      <c r="N3079" s="26">
        <f>VLOOKUP(K3079,Table!$A$2:$C$121,3,0)</f>
        <v>2</v>
      </c>
      <c r="O3079" s="13" t="str">
        <f>VLOOKUP(A3079,Table!$U$1:$V$230,2,0)</f>
        <v>Orthorhombic</v>
      </c>
      <c r="P3079" s="1"/>
    </row>
    <row r="3080" spans="1:16">
      <c r="A3080" s="12">
        <v>74</v>
      </c>
      <c r="B3080" s="12">
        <v>31156</v>
      </c>
      <c r="C3080" s="12" t="s">
        <v>3684</v>
      </c>
      <c r="D3080" s="12" t="s">
        <v>679</v>
      </c>
      <c r="E3080" s="17" t="s">
        <v>11292</v>
      </c>
      <c r="F3080" s="25" t="str">
        <f>LEFT(E3080,MIN(FIND({0,1,2,3,4,5,6,7,8,9},ASC(E3080)&amp;1234567890))-1)</f>
        <v>Fe</v>
      </c>
      <c r="G3080" s="25">
        <f t="shared" si="96"/>
        <v>3</v>
      </c>
      <c r="H3080" s="25">
        <f>VLOOKUP(F3080,Table!$A$2:$C$121,2,0)</f>
        <v>8</v>
      </c>
      <c r="I3080" s="26">
        <f>VLOOKUP(F3080,Table!$A$2:$C$121,3,0)</f>
        <v>4</v>
      </c>
      <c r="J3080" s="17" t="s">
        <v>582</v>
      </c>
      <c r="K3080" s="25" t="str">
        <f>LEFT(J3080,MIN(FIND({0,1,2,3,4,5,6,7,8,9},ASC(J3080)&amp;1234567890))-1)</f>
        <v>O</v>
      </c>
      <c r="L3080" s="25">
        <f t="shared" si="97"/>
        <v>4</v>
      </c>
      <c r="M3080" s="25">
        <f>VLOOKUP(K3080,Table!$A$2:$C$121,2,0)</f>
        <v>16</v>
      </c>
      <c r="N3080" s="26">
        <f>VLOOKUP(K3080,Table!$A$2:$C$121,3,0)</f>
        <v>2</v>
      </c>
      <c r="O3080" s="13" t="str">
        <f>VLOOKUP(A3080,Table!$U$1:$V$230,2,0)</f>
        <v>Orthorhombic</v>
      </c>
      <c r="P3080" s="1"/>
    </row>
    <row r="3081" spans="1:16">
      <c r="A3081" s="12">
        <v>74</v>
      </c>
      <c r="B3081" s="12">
        <v>62585</v>
      </c>
      <c r="C3081" s="12" t="s">
        <v>3684</v>
      </c>
      <c r="D3081" s="12" t="s">
        <v>3</v>
      </c>
      <c r="E3081" s="17" t="s">
        <v>31</v>
      </c>
      <c r="F3081" s="25" t="str">
        <f>LEFT(E3081,MIN(FIND({0,1,2,3,4,5,6,7,8,9},ASC(E3081)&amp;1234567890))-1)</f>
        <v>Si</v>
      </c>
      <c r="G3081" s="25">
        <f t="shared" si="96"/>
        <v>1</v>
      </c>
      <c r="H3081" s="25">
        <f>VLOOKUP(F3081,Table!$A$2:$C$121,2,0)</f>
        <v>14</v>
      </c>
      <c r="I3081" s="26">
        <f>VLOOKUP(F3081,Table!$A$2:$C$121,3,0)</f>
        <v>3</v>
      </c>
      <c r="J3081" s="17" t="s">
        <v>32</v>
      </c>
      <c r="K3081" s="25" t="str">
        <f>LEFT(J3081,MIN(FIND({0,1,2,3,4,5,6,7,8,9},ASC(J3081)&amp;1234567890))-1)</f>
        <v>O</v>
      </c>
      <c r="L3081" s="25">
        <f t="shared" si="97"/>
        <v>2</v>
      </c>
      <c r="M3081" s="25">
        <f>VLOOKUP(K3081,Table!$A$2:$C$121,2,0)</f>
        <v>16</v>
      </c>
      <c r="N3081" s="26">
        <f>VLOOKUP(K3081,Table!$A$2:$C$121,3,0)</f>
        <v>2</v>
      </c>
      <c r="O3081" s="13" t="str">
        <f>VLOOKUP(A3081,Table!$U$1:$V$230,2,0)</f>
        <v>Orthorhombic</v>
      </c>
      <c r="P3081" s="1"/>
    </row>
    <row r="3082" spans="1:16">
      <c r="A3082" s="12">
        <v>74</v>
      </c>
      <c r="B3082" s="12">
        <v>66227</v>
      </c>
      <c r="C3082" s="12" t="s">
        <v>3684</v>
      </c>
      <c r="D3082" s="12" t="s">
        <v>3685</v>
      </c>
      <c r="E3082" s="17" t="s">
        <v>11331</v>
      </c>
      <c r="F3082" s="25" t="str">
        <f>LEFT(E3082,MIN(FIND({0,1,2,3,4,5,6,7,8,9},ASC(E3082)&amp;1234567890))-1)</f>
        <v>Ce</v>
      </c>
      <c r="G3082" s="25">
        <f t="shared" si="96"/>
        <v>1</v>
      </c>
      <c r="H3082" s="25">
        <f>VLOOKUP(F3082,Table!$A$2:$C$121,2,0)</f>
        <v>3</v>
      </c>
      <c r="I3082" s="26">
        <f>VLOOKUP(F3082,Table!$A$2:$C$121,3,0)</f>
        <v>6</v>
      </c>
      <c r="J3082" s="17" t="s">
        <v>12222</v>
      </c>
      <c r="K3082" s="25" t="str">
        <f>LEFT(J3082,MIN(FIND({0,1,2,3,4,5,6,7,8,9},ASC(J3082)&amp;1234567890))-1)</f>
        <v>Si</v>
      </c>
      <c r="L3082" s="25">
        <f t="shared" si="97"/>
        <v>1.68</v>
      </c>
      <c r="M3082" s="25">
        <f>VLOOKUP(K3082,Table!$A$2:$C$121,2,0)</f>
        <v>14</v>
      </c>
      <c r="N3082" s="26">
        <f>VLOOKUP(K3082,Table!$A$2:$C$121,3,0)</f>
        <v>3</v>
      </c>
      <c r="O3082" s="13" t="str">
        <f>VLOOKUP(A3082,Table!$U$1:$V$230,2,0)</f>
        <v>Orthorhombic</v>
      </c>
      <c r="P3082" s="1"/>
    </row>
    <row r="3083" spans="1:16">
      <c r="A3083" s="12">
        <v>74</v>
      </c>
      <c r="B3083" s="12">
        <v>72783</v>
      </c>
      <c r="C3083" s="12" t="s">
        <v>3684</v>
      </c>
      <c r="D3083" s="12" t="s">
        <v>3686</v>
      </c>
      <c r="E3083" s="17" t="s">
        <v>615</v>
      </c>
      <c r="F3083" s="25" t="str">
        <f>LEFT(E3083,MIN(FIND({0,1,2,3,4,5,6,7,8,9},ASC(E3083)&amp;1234567890))-1)</f>
        <v>Nd</v>
      </c>
      <c r="G3083" s="25">
        <f t="shared" si="96"/>
        <v>1</v>
      </c>
      <c r="H3083" s="25">
        <f>VLOOKUP(F3083,Table!$A$2:$C$121,2,0)</f>
        <v>3</v>
      </c>
      <c r="I3083" s="26">
        <f>VLOOKUP(F3083,Table!$A$2:$C$121,3,0)</f>
        <v>6</v>
      </c>
      <c r="J3083" s="17" t="s">
        <v>12223</v>
      </c>
      <c r="K3083" s="25" t="str">
        <f>LEFT(J3083,MIN(FIND({0,1,2,3,4,5,6,7,8,9},ASC(J3083)&amp;1234567890))-1)</f>
        <v>Si</v>
      </c>
      <c r="L3083" s="25">
        <f t="shared" si="97"/>
        <v>1.8</v>
      </c>
      <c r="M3083" s="25">
        <f>VLOOKUP(K3083,Table!$A$2:$C$121,2,0)</f>
        <v>14</v>
      </c>
      <c r="N3083" s="26">
        <f>VLOOKUP(K3083,Table!$A$2:$C$121,3,0)</f>
        <v>3</v>
      </c>
      <c r="O3083" s="13" t="str">
        <f>VLOOKUP(A3083,Table!$U$1:$V$230,2,0)</f>
        <v>Orthorhombic</v>
      </c>
      <c r="P3083" s="1"/>
    </row>
    <row r="3084" spans="1:16">
      <c r="A3084" s="12">
        <v>74</v>
      </c>
      <c r="B3084" s="12">
        <v>72784</v>
      </c>
      <c r="C3084" s="12" t="s">
        <v>3684</v>
      </c>
      <c r="D3084" s="12" t="s">
        <v>3687</v>
      </c>
      <c r="E3084" s="17" t="s">
        <v>615</v>
      </c>
      <c r="F3084" s="25" t="str">
        <f>LEFT(E3084,MIN(FIND({0,1,2,3,4,5,6,7,8,9},ASC(E3084)&amp;1234567890))-1)</f>
        <v>Nd</v>
      </c>
      <c r="G3084" s="25">
        <f t="shared" si="96"/>
        <v>1</v>
      </c>
      <c r="H3084" s="25">
        <f>VLOOKUP(F3084,Table!$A$2:$C$121,2,0)</f>
        <v>3</v>
      </c>
      <c r="I3084" s="26">
        <f>VLOOKUP(F3084,Table!$A$2:$C$121,3,0)</f>
        <v>6</v>
      </c>
      <c r="J3084" s="17" t="s">
        <v>12224</v>
      </c>
      <c r="K3084" s="25" t="str">
        <f>LEFT(J3084,MIN(FIND({0,1,2,3,4,5,6,7,8,9},ASC(J3084)&amp;1234567890))-1)</f>
        <v>Si</v>
      </c>
      <c r="L3084" s="25">
        <f t="shared" si="97"/>
        <v>1.84</v>
      </c>
      <c r="M3084" s="25">
        <f>VLOOKUP(K3084,Table!$A$2:$C$121,2,0)</f>
        <v>14</v>
      </c>
      <c r="N3084" s="26">
        <f>VLOOKUP(K3084,Table!$A$2:$C$121,3,0)</f>
        <v>3</v>
      </c>
      <c r="O3084" s="13" t="str">
        <f>VLOOKUP(A3084,Table!$U$1:$V$230,2,0)</f>
        <v>Orthorhombic</v>
      </c>
      <c r="P3084" s="1"/>
    </row>
    <row r="3085" spans="1:16">
      <c r="A3085" s="12">
        <v>74</v>
      </c>
      <c r="B3085" s="12">
        <v>72785</v>
      </c>
      <c r="C3085" s="12" t="s">
        <v>3684</v>
      </c>
      <c r="D3085" s="12" t="s">
        <v>1588</v>
      </c>
      <c r="E3085" s="17" t="s">
        <v>615</v>
      </c>
      <c r="F3085" s="25" t="str">
        <f>LEFT(E3085,MIN(FIND({0,1,2,3,4,5,6,7,8,9},ASC(E3085)&amp;1234567890))-1)</f>
        <v>Nd</v>
      </c>
      <c r="G3085" s="25">
        <f t="shared" si="96"/>
        <v>1</v>
      </c>
      <c r="H3085" s="25">
        <f>VLOOKUP(F3085,Table!$A$2:$C$121,2,0)</f>
        <v>3</v>
      </c>
      <c r="I3085" s="26">
        <f>VLOOKUP(F3085,Table!$A$2:$C$121,3,0)</f>
        <v>6</v>
      </c>
      <c r="J3085" s="17" t="s">
        <v>12225</v>
      </c>
      <c r="K3085" s="25" t="str">
        <f>LEFT(J3085,MIN(FIND({0,1,2,3,4,5,6,7,8,9},ASC(J3085)&amp;1234567890))-1)</f>
        <v>Si</v>
      </c>
      <c r="L3085" s="25">
        <f t="shared" si="97"/>
        <v>1.8169999999999999</v>
      </c>
      <c r="M3085" s="25">
        <f>VLOOKUP(K3085,Table!$A$2:$C$121,2,0)</f>
        <v>14</v>
      </c>
      <c r="N3085" s="26">
        <f>VLOOKUP(K3085,Table!$A$2:$C$121,3,0)</f>
        <v>3</v>
      </c>
      <c r="O3085" s="13" t="str">
        <f>VLOOKUP(A3085,Table!$U$1:$V$230,2,0)</f>
        <v>Orthorhombic</v>
      </c>
      <c r="P3085" s="1"/>
    </row>
    <row r="3086" spans="1:16">
      <c r="A3086" s="12">
        <v>74</v>
      </c>
      <c r="B3086" s="12">
        <v>72786</v>
      </c>
      <c r="C3086" s="12" t="s">
        <v>3684</v>
      </c>
      <c r="D3086" s="12" t="s">
        <v>3688</v>
      </c>
      <c r="E3086" s="17" t="s">
        <v>615</v>
      </c>
      <c r="F3086" s="25" t="str">
        <f>LEFT(E3086,MIN(FIND({0,1,2,3,4,5,6,7,8,9},ASC(E3086)&amp;1234567890))-1)</f>
        <v>Nd</v>
      </c>
      <c r="G3086" s="25">
        <f t="shared" si="96"/>
        <v>1</v>
      </c>
      <c r="H3086" s="25">
        <f>VLOOKUP(F3086,Table!$A$2:$C$121,2,0)</f>
        <v>3</v>
      </c>
      <c r="I3086" s="26">
        <f>VLOOKUP(F3086,Table!$A$2:$C$121,3,0)</f>
        <v>6</v>
      </c>
      <c r="J3086" s="17" t="s">
        <v>12226</v>
      </c>
      <c r="K3086" s="25" t="str">
        <f>LEFT(J3086,MIN(FIND({0,1,2,3,4,5,6,7,8,9},ASC(J3086)&amp;1234567890))-1)</f>
        <v>Si</v>
      </c>
      <c r="L3086" s="25">
        <f t="shared" si="97"/>
        <v>1.58</v>
      </c>
      <c r="M3086" s="25">
        <f>VLOOKUP(K3086,Table!$A$2:$C$121,2,0)</f>
        <v>14</v>
      </c>
      <c r="N3086" s="26">
        <f>VLOOKUP(K3086,Table!$A$2:$C$121,3,0)</f>
        <v>3</v>
      </c>
      <c r="O3086" s="13" t="str">
        <f>VLOOKUP(A3086,Table!$U$1:$V$230,2,0)</f>
        <v>Orthorhombic</v>
      </c>
      <c r="P3086" s="1"/>
    </row>
    <row r="3087" spans="1:16">
      <c r="A3087" s="12">
        <v>74</v>
      </c>
      <c r="B3087" s="12">
        <v>72788</v>
      </c>
      <c r="C3087" s="12" t="s">
        <v>3684</v>
      </c>
      <c r="D3087" s="12" t="s">
        <v>3689</v>
      </c>
      <c r="E3087" s="17" t="s">
        <v>615</v>
      </c>
      <c r="F3087" s="25" t="str">
        <f>LEFT(E3087,MIN(FIND({0,1,2,3,4,5,6,7,8,9},ASC(E3087)&amp;1234567890))-1)</f>
        <v>Nd</v>
      </c>
      <c r="G3087" s="25">
        <f t="shared" si="96"/>
        <v>1</v>
      </c>
      <c r="H3087" s="25">
        <f>VLOOKUP(F3087,Table!$A$2:$C$121,2,0)</f>
        <v>3</v>
      </c>
      <c r="I3087" s="26">
        <f>VLOOKUP(F3087,Table!$A$2:$C$121,3,0)</f>
        <v>6</v>
      </c>
      <c r="J3087" s="17" t="s">
        <v>12227</v>
      </c>
      <c r="K3087" s="25" t="str">
        <f>LEFT(J3087,MIN(FIND({0,1,2,3,4,5,6,7,8,9},ASC(J3087)&amp;1234567890))-1)</f>
        <v>Si</v>
      </c>
      <c r="L3087" s="25">
        <f t="shared" si="97"/>
        <v>1.6</v>
      </c>
      <c r="M3087" s="25">
        <f>VLOOKUP(K3087,Table!$A$2:$C$121,2,0)</f>
        <v>14</v>
      </c>
      <c r="N3087" s="26">
        <f>VLOOKUP(K3087,Table!$A$2:$C$121,3,0)</f>
        <v>3</v>
      </c>
      <c r="O3087" s="13" t="str">
        <f>VLOOKUP(A3087,Table!$U$1:$V$230,2,0)</f>
        <v>Orthorhombic</v>
      </c>
      <c r="P3087" s="1"/>
    </row>
    <row r="3088" spans="1:16">
      <c r="A3088" s="12">
        <v>74</v>
      </c>
      <c r="B3088" s="12">
        <v>84260</v>
      </c>
      <c r="C3088" s="12" t="s">
        <v>3684</v>
      </c>
      <c r="D3088" s="12" t="s">
        <v>893</v>
      </c>
      <c r="E3088" s="17" t="s">
        <v>11432</v>
      </c>
      <c r="F3088" s="25" t="str">
        <f>LEFT(E3088,MIN(FIND({0,1,2,3,4,5,6,7,8,9},ASC(E3088)&amp;1234567890))-1)</f>
        <v>Si</v>
      </c>
      <c r="G3088" s="25">
        <f t="shared" si="96"/>
        <v>32</v>
      </c>
      <c r="H3088" s="25">
        <f>VLOOKUP(F3088,Table!$A$2:$C$121,2,0)</f>
        <v>14</v>
      </c>
      <c r="I3088" s="26">
        <f>VLOOKUP(F3088,Table!$A$2:$C$121,3,0)</f>
        <v>3</v>
      </c>
      <c r="J3088" s="17" t="s">
        <v>11433</v>
      </c>
      <c r="K3088" s="25" t="str">
        <f>LEFT(J3088,MIN(FIND({0,1,2,3,4,5,6,7,8,9},ASC(J3088)&amp;1234567890))-1)</f>
        <v>O</v>
      </c>
      <c r="L3088" s="25">
        <f t="shared" si="97"/>
        <v>64</v>
      </c>
      <c r="M3088" s="25">
        <f>VLOOKUP(K3088,Table!$A$2:$C$121,2,0)</f>
        <v>16</v>
      </c>
      <c r="N3088" s="26">
        <f>VLOOKUP(K3088,Table!$A$2:$C$121,3,0)</f>
        <v>2</v>
      </c>
      <c r="O3088" s="13" t="str">
        <f>VLOOKUP(A3088,Table!$U$1:$V$230,2,0)</f>
        <v>Orthorhombic</v>
      </c>
      <c r="P3088" s="1"/>
    </row>
    <row r="3089" spans="1:16">
      <c r="A3089" s="12">
        <v>74</v>
      </c>
      <c r="B3089" s="12">
        <v>86397</v>
      </c>
      <c r="C3089" s="12" t="s">
        <v>3682</v>
      </c>
      <c r="D3089" s="12" t="s">
        <v>3690</v>
      </c>
      <c r="E3089" s="17" t="s">
        <v>12228</v>
      </c>
      <c r="F3089" s="25" t="str">
        <f>LEFT(E3089,MIN(FIND({0,1,2,3,4,5,6,7,8,9},ASC(E3089)&amp;1234567890))-1)</f>
        <v>Mg</v>
      </c>
      <c r="G3089" s="25">
        <f t="shared" si="96"/>
        <v>1.93</v>
      </c>
      <c r="H3089" s="25">
        <f>VLOOKUP(F3089,Table!$A$2:$C$121,2,0)</f>
        <v>2</v>
      </c>
      <c r="I3089" s="26">
        <f>VLOOKUP(F3089,Table!$A$2:$C$121,3,0)</f>
        <v>3</v>
      </c>
      <c r="J3089" s="17" t="s">
        <v>12229</v>
      </c>
      <c r="K3089" s="25" t="str">
        <f>LEFT(J3089,MIN(FIND({0,1,2,3,4,5,6,7,8,9},ASC(J3089)&amp;1234567890))-1)</f>
        <v>B</v>
      </c>
      <c r="L3089" s="25">
        <f t="shared" si="97"/>
        <v>14</v>
      </c>
      <c r="M3089" s="25">
        <f>VLOOKUP(K3089,Table!$A$2:$C$121,2,0)</f>
        <v>13</v>
      </c>
      <c r="N3089" s="26">
        <f>VLOOKUP(K3089,Table!$A$2:$C$121,3,0)</f>
        <v>2</v>
      </c>
      <c r="O3089" s="13" t="str">
        <f>VLOOKUP(A3089,Table!$U$1:$V$230,2,0)</f>
        <v>Orthorhombic</v>
      </c>
      <c r="P3089" s="1"/>
    </row>
    <row r="3090" spans="1:16">
      <c r="A3090" s="12">
        <v>74</v>
      </c>
      <c r="B3090" s="12">
        <v>408695</v>
      </c>
      <c r="C3090" s="12" t="s">
        <v>3684</v>
      </c>
      <c r="D3090" s="12" t="s">
        <v>3691</v>
      </c>
      <c r="E3090" s="17" t="s">
        <v>376</v>
      </c>
      <c r="F3090" s="25" t="str">
        <f>LEFT(E3090,MIN(FIND({0,1,2,3,4,5,6,7,8,9},ASC(E3090)&amp;1234567890))-1)</f>
        <v>Cs</v>
      </c>
      <c r="G3090" s="25">
        <f t="shared" si="96"/>
        <v>1</v>
      </c>
      <c r="H3090" s="25">
        <f>VLOOKUP(F3090,Table!$A$2:$C$121,2,0)</f>
        <v>1</v>
      </c>
      <c r="I3090" s="26">
        <f>VLOOKUP(F3090,Table!$A$2:$C$121,3,0)</f>
        <v>6</v>
      </c>
      <c r="J3090" s="17" t="s">
        <v>11724</v>
      </c>
      <c r="K3090" s="25" t="str">
        <f>LEFT(J3090,MIN(FIND({0,1,2,3,4,5,6,7,8,9},ASC(J3090)&amp;1234567890))-1)</f>
        <v>Hg</v>
      </c>
      <c r="L3090" s="25">
        <f t="shared" si="97"/>
        <v>2</v>
      </c>
      <c r="M3090" s="25">
        <f>VLOOKUP(K3090,Table!$A$2:$C$121,2,0)</f>
        <v>12</v>
      </c>
      <c r="N3090" s="26">
        <f>VLOOKUP(K3090,Table!$A$2:$C$121,3,0)</f>
        <v>6</v>
      </c>
      <c r="O3090" s="13" t="str">
        <f>VLOOKUP(A3090,Table!$U$1:$V$230,2,0)</f>
        <v>Orthorhombic</v>
      </c>
      <c r="P3090" s="1"/>
    </row>
    <row r="3091" spans="1:16">
      <c r="A3091" s="12">
        <v>74</v>
      </c>
      <c r="B3091" s="12">
        <v>408698</v>
      </c>
      <c r="C3091" s="12" t="s">
        <v>3684</v>
      </c>
      <c r="D3091" s="12" t="s">
        <v>3692</v>
      </c>
      <c r="E3091" s="17" t="s">
        <v>11498</v>
      </c>
      <c r="F3091" s="25" t="str">
        <f>LEFT(E3091,MIN(FIND({0,1,2,3,4,5,6,7,8,9},ASC(E3091)&amp;1234567890))-1)</f>
        <v>Rb</v>
      </c>
      <c r="G3091" s="25">
        <f t="shared" si="96"/>
        <v>1</v>
      </c>
      <c r="H3091" s="25">
        <f>VLOOKUP(F3091,Table!$A$2:$C$121,2,0)</f>
        <v>1</v>
      </c>
      <c r="I3091" s="26">
        <f>VLOOKUP(F3091,Table!$A$2:$C$121,3,0)</f>
        <v>5</v>
      </c>
      <c r="J3091" s="17" t="s">
        <v>11724</v>
      </c>
      <c r="K3091" s="25" t="str">
        <f>LEFT(J3091,MIN(FIND({0,1,2,3,4,5,6,7,8,9},ASC(J3091)&amp;1234567890))-1)</f>
        <v>Hg</v>
      </c>
      <c r="L3091" s="25">
        <f t="shared" si="97"/>
        <v>2</v>
      </c>
      <c r="M3091" s="25">
        <f>VLOOKUP(K3091,Table!$A$2:$C$121,2,0)</f>
        <v>12</v>
      </c>
      <c r="N3091" s="26">
        <f>VLOOKUP(K3091,Table!$A$2:$C$121,3,0)</f>
        <v>6</v>
      </c>
      <c r="O3091" s="13" t="str">
        <f>VLOOKUP(A3091,Table!$U$1:$V$230,2,0)</f>
        <v>Orthorhombic</v>
      </c>
      <c r="P3091" s="1"/>
    </row>
    <row r="3092" spans="1:16">
      <c r="A3092" s="12">
        <v>74</v>
      </c>
      <c r="B3092" s="12">
        <v>41982</v>
      </c>
      <c r="C3092" s="12" t="s">
        <v>3684</v>
      </c>
      <c r="D3092" s="12" t="s">
        <v>3693</v>
      </c>
      <c r="E3092" s="17" t="s">
        <v>366</v>
      </c>
      <c r="F3092" s="25" t="str">
        <f>LEFT(E3092,MIN(FIND({0,1,2,3,4,5,6,7,8,9},ASC(E3092)&amp;1234567890))-1)</f>
        <v>Ga</v>
      </c>
      <c r="G3092" s="25">
        <f t="shared" si="96"/>
        <v>1</v>
      </c>
      <c r="H3092" s="25">
        <f>VLOOKUP(F3092,Table!$A$2:$C$121,2,0)</f>
        <v>13</v>
      </c>
      <c r="I3092" s="26">
        <f>VLOOKUP(F3092,Table!$A$2:$C$121,3,0)</f>
        <v>4</v>
      </c>
      <c r="J3092" s="17" t="s">
        <v>11645</v>
      </c>
      <c r="K3092" s="25" t="str">
        <f>LEFT(J3092,MIN(FIND({0,1,2,3,4,5,6,7,8,9},ASC(J3092)&amp;1234567890))-1)</f>
        <v>Sb</v>
      </c>
      <c r="L3092" s="25">
        <f t="shared" si="97"/>
        <v>1</v>
      </c>
      <c r="M3092" s="25">
        <f>VLOOKUP(K3092,Table!$A$2:$C$121,2,0)</f>
        <v>15</v>
      </c>
      <c r="N3092" s="26">
        <f>VLOOKUP(K3092,Table!$A$2:$C$121,3,0)</f>
        <v>5</v>
      </c>
      <c r="O3092" s="13" t="str">
        <f>VLOOKUP(A3092,Table!$U$1:$V$230,2,0)</f>
        <v>Orthorhombic</v>
      </c>
      <c r="P3092" s="1"/>
    </row>
    <row r="3093" spans="1:16">
      <c r="A3093" s="12">
        <v>74</v>
      </c>
      <c r="B3093" s="12">
        <v>44384</v>
      </c>
      <c r="C3093" s="12" t="s">
        <v>3684</v>
      </c>
      <c r="D3093" s="12" t="s">
        <v>3694</v>
      </c>
      <c r="E3093" s="17" t="s">
        <v>11306</v>
      </c>
      <c r="F3093" s="25" t="str">
        <f>LEFT(E3093,MIN(FIND({0,1,2,3,4,5,6,7,8,9},ASC(E3093)&amp;1234567890))-1)</f>
        <v>Gd</v>
      </c>
      <c r="G3093" s="25">
        <f t="shared" si="96"/>
        <v>1</v>
      </c>
      <c r="H3093" s="25">
        <f>VLOOKUP(F3093,Table!$A$2:$C$121,2,0)</f>
        <v>3</v>
      </c>
      <c r="I3093" s="26">
        <f>VLOOKUP(F3093,Table!$A$2:$C$121,3,0)</f>
        <v>6</v>
      </c>
      <c r="J3093" s="17" t="s">
        <v>12230</v>
      </c>
      <c r="K3093" s="25" t="str">
        <f>LEFT(J3093,MIN(FIND({0,1,2,3,4,5,6,7,8,9},ASC(J3093)&amp;1234567890))-1)</f>
        <v>Si</v>
      </c>
      <c r="L3093" s="25">
        <f t="shared" si="97"/>
        <v>1.4</v>
      </c>
      <c r="M3093" s="25">
        <f>VLOOKUP(K3093,Table!$A$2:$C$121,2,0)</f>
        <v>14</v>
      </c>
      <c r="N3093" s="26">
        <f>VLOOKUP(K3093,Table!$A$2:$C$121,3,0)</f>
        <v>3</v>
      </c>
      <c r="O3093" s="13" t="str">
        <f>VLOOKUP(A3093,Table!$U$1:$V$230,2,0)</f>
        <v>Orthorhombic</v>
      </c>
      <c r="P3093" s="1"/>
    </row>
    <row r="3094" spans="1:16">
      <c r="A3094" s="12">
        <v>74</v>
      </c>
      <c r="B3094" s="12">
        <v>280388</v>
      </c>
      <c r="C3094" s="12" t="s">
        <v>3684</v>
      </c>
      <c r="D3094" s="12" t="s">
        <v>3695</v>
      </c>
      <c r="E3094" s="17" t="s">
        <v>426</v>
      </c>
      <c r="F3094" s="25" t="str">
        <f>LEFT(E3094,MIN(FIND({0,1,2,3,4,5,6,7,8,9},ASC(E3094)&amp;1234567890))-1)</f>
        <v>Hf</v>
      </c>
      <c r="G3094" s="25">
        <f t="shared" si="96"/>
        <v>1</v>
      </c>
      <c r="H3094" s="25">
        <f>VLOOKUP(F3094,Table!$A$2:$C$121,2,0)</f>
        <v>4</v>
      </c>
      <c r="I3094" s="26">
        <f>VLOOKUP(F3094,Table!$A$2:$C$121,3,0)</f>
        <v>6</v>
      </c>
      <c r="J3094" s="17" t="s">
        <v>584</v>
      </c>
      <c r="K3094" s="25" t="str">
        <f>LEFT(J3094,MIN(FIND({0,1,2,3,4,5,6,7,8,9},ASC(J3094)&amp;1234567890))-1)</f>
        <v>V</v>
      </c>
      <c r="L3094" s="25">
        <f t="shared" si="97"/>
        <v>2</v>
      </c>
      <c r="M3094" s="25">
        <f>VLOOKUP(K3094,Table!$A$2:$C$121,2,0)</f>
        <v>5</v>
      </c>
      <c r="N3094" s="26">
        <f>VLOOKUP(K3094,Table!$A$2:$C$121,3,0)</f>
        <v>4</v>
      </c>
      <c r="O3094" s="13" t="str">
        <f>VLOOKUP(A3094,Table!$U$1:$V$230,2,0)</f>
        <v>Orthorhombic</v>
      </c>
      <c r="P3094" s="1"/>
    </row>
    <row r="3095" spans="1:16">
      <c r="A3095" s="12">
        <v>74</v>
      </c>
      <c r="B3095" s="12">
        <v>57073</v>
      </c>
      <c r="C3095" s="12" t="s">
        <v>3684</v>
      </c>
      <c r="D3095" s="12" t="s">
        <v>3696</v>
      </c>
      <c r="E3095" s="17" t="s">
        <v>11328</v>
      </c>
      <c r="F3095" s="25" t="str">
        <f>LEFT(E3095,MIN(FIND({0,1,2,3,4,5,6,7,8,9},ASC(E3095)&amp;1234567890))-1)</f>
        <v>La</v>
      </c>
      <c r="G3095" s="25">
        <f t="shared" si="96"/>
        <v>2</v>
      </c>
      <c r="H3095" s="25">
        <f>VLOOKUP(F3095,Table!$A$2:$C$121,2,0)</f>
        <v>3</v>
      </c>
      <c r="I3095" s="26">
        <f>VLOOKUP(F3095,Table!$A$2:$C$121,3,0)</f>
        <v>6</v>
      </c>
      <c r="J3095" s="17" t="s">
        <v>12231</v>
      </c>
      <c r="K3095" s="25" t="str">
        <f>LEFT(J3095,MIN(FIND({0,1,2,3,4,5,6,7,8,9},ASC(J3095)&amp;1234567890))-1)</f>
        <v>Ge</v>
      </c>
      <c r="L3095" s="25">
        <f t="shared" si="97"/>
        <v>3.2</v>
      </c>
      <c r="M3095" s="25">
        <f>VLOOKUP(K3095,Table!$A$2:$C$121,2,0)</f>
        <v>14</v>
      </c>
      <c r="N3095" s="26">
        <f>VLOOKUP(K3095,Table!$A$2:$C$121,3,0)</f>
        <v>4</v>
      </c>
      <c r="O3095" s="13" t="str">
        <f>VLOOKUP(A3095,Table!$U$1:$V$230,2,0)</f>
        <v>Orthorhombic</v>
      </c>
      <c r="P3095" s="1"/>
    </row>
    <row r="3096" spans="1:16">
      <c r="A3096" s="12">
        <v>74</v>
      </c>
      <c r="B3096" s="12">
        <v>58088</v>
      </c>
      <c r="C3096" s="12" t="s">
        <v>3684</v>
      </c>
      <c r="D3096" s="12" t="s">
        <v>3697</v>
      </c>
      <c r="E3096" s="17" t="s">
        <v>11480</v>
      </c>
      <c r="F3096" s="25" t="str">
        <f>LEFT(E3096,MIN(FIND({0,1,2,3,4,5,6,7,8,9},ASC(E3096)&amp;1234567890))-1)</f>
        <v>Al</v>
      </c>
      <c r="G3096" s="25">
        <f t="shared" si="96"/>
        <v>4</v>
      </c>
      <c r="H3096" s="25">
        <f>VLOOKUP(F3096,Table!$A$2:$C$121,2,0)</f>
        <v>13</v>
      </c>
      <c r="I3096" s="26">
        <f>VLOOKUP(F3096,Table!$A$2:$C$121,3,0)</f>
        <v>3</v>
      </c>
      <c r="J3096" s="17" t="s">
        <v>11379</v>
      </c>
      <c r="K3096" s="25" t="str">
        <f>LEFT(J3096,MIN(FIND({0,1,2,3,4,5,6,7,8,9},ASC(J3096)&amp;1234567890))-1)</f>
        <v>Np</v>
      </c>
      <c r="L3096" s="25">
        <f t="shared" si="97"/>
        <v>1</v>
      </c>
      <c r="M3096" s="25">
        <f>VLOOKUP(K3096,Table!$A$2:$C$121,2,0)</f>
        <v>3</v>
      </c>
      <c r="N3096" s="26">
        <f>VLOOKUP(K3096,Table!$A$2:$C$121,3,0)</f>
        <v>7</v>
      </c>
      <c r="O3096" s="13" t="str">
        <f>VLOOKUP(A3096,Table!$U$1:$V$230,2,0)</f>
        <v>Orthorhombic</v>
      </c>
      <c r="P3096" s="1"/>
    </row>
    <row r="3097" spans="1:16">
      <c r="A3097" s="12">
        <v>74</v>
      </c>
      <c r="B3097" s="12">
        <v>58144</v>
      </c>
      <c r="C3097" s="12" t="s">
        <v>3684</v>
      </c>
      <c r="D3097" s="12" t="s">
        <v>3698</v>
      </c>
      <c r="E3097" s="17" t="s">
        <v>11480</v>
      </c>
      <c r="F3097" s="25" t="str">
        <f>LEFT(E3097,MIN(FIND({0,1,2,3,4,5,6,7,8,9},ASC(E3097)&amp;1234567890))-1)</f>
        <v>Al</v>
      </c>
      <c r="G3097" s="25">
        <f t="shared" si="96"/>
        <v>4</v>
      </c>
      <c r="H3097" s="25">
        <f>VLOOKUP(F3097,Table!$A$2:$C$121,2,0)</f>
        <v>13</v>
      </c>
      <c r="I3097" s="26">
        <f>VLOOKUP(F3097,Table!$A$2:$C$121,3,0)</f>
        <v>3</v>
      </c>
      <c r="J3097" s="17" t="s">
        <v>11502</v>
      </c>
      <c r="K3097" s="25" t="str">
        <f>LEFT(J3097,MIN(FIND({0,1,2,3,4,5,6,7,8,9},ASC(J3097)&amp;1234567890))-1)</f>
        <v>Pu</v>
      </c>
      <c r="L3097" s="25">
        <f t="shared" si="97"/>
        <v>1</v>
      </c>
      <c r="M3097" s="25">
        <f>VLOOKUP(K3097,Table!$A$2:$C$121,2,0)</f>
        <v>3</v>
      </c>
      <c r="N3097" s="26">
        <f>VLOOKUP(K3097,Table!$A$2:$C$121,3,0)</f>
        <v>7</v>
      </c>
      <c r="O3097" s="13" t="str">
        <f>VLOOKUP(A3097,Table!$U$1:$V$230,2,0)</f>
        <v>Orthorhombic</v>
      </c>
      <c r="P3097" s="1"/>
    </row>
    <row r="3098" spans="1:16">
      <c r="A3098" s="12">
        <v>74</v>
      </c>
      <c r="B3098" s="12">
        <v>95198</v>
      </c>
      <c r="C3098" s="12" t="s">
        <v>3684</v>
      </c>
      <c r="D3098" s="12" t="s">
        <v>3699</v>
      </c>
      <c r="E3098" s="17" t="s">
        <v>11306</v>
      </c>
      <c r="F3098" s="25" t="str">
        <f>LEFT(E3098,MIN(FIND({0,1,2,3,4,5,6,7,8,9},ASC(E3098)&amp;1234567890))-1)</f>
        <v>Gd</v>
      </c>
      <c r="G3098" s="25">
        <f t="shared" si="96"/>
        <v>1</v>
      </c>
      <c r="H3098" s="25">
        <f>VLOOKUP(F3098,Table!$A$2:$C$121,2,0)</f>
        <v>3</v>
      </c>
      <c r="I3098" s="26">
        <f>VLOOKUP(F3098,Table!$A$2:$C$121,3,0)</f>
        <v>6</v>
      </c>
      <c r="J3098" s="17" t="s">
        <v>12232</v>
      </c>
      <c r="K3098" s="25" t="str">
        <f>LEFT(J3098,MIN(FIND({0,1,2,3,4,5,6,7,8,9},ASC(J3098)&amp;1234567890))-1)</f>
        <v>Si</v>
      </c>
      <c r="L3098" s="25">
        <f t="shared" si="97"/>
        <v>1.85</v>
      </c>
      <c r="M3098" s="25">
        <f>VLOOKUP(K3098,Table!$A$2:$C$121,2,0)</f>
        <v>14</v>
      </c>
      <c r="N3098" s="26">
        <f>VLOOKUP(K3098,Table!$A$2:$C$121,3,0)</f>
        <v>3</v>
      </c>
      <c r="O3098" s="13" t="str">
        <f>VLOOKUP(A3098,Table!$U$1:$V$230,2,0)</f>
        <v>Orthorhombic</v>
      </c>
      <c r="P3098" s="1"/>
    </row>
    <row r="3099" spans="1:16">
      <c r="A3099" s="12">
        <v>74</v>
      </c>
      <c r="B3099" s="12">
        <v>240052</v>
      </c>
      <c r="C3099" s="12" t="s">
        <v>3684</v>
      </c>
      <c r="D3099" s="12" t="s">
        <v>3700</v>
      </c>
      <c r="E3099" s="17" t="s">
        <v>11661</v>
      </c>
      <c r="F3099" s="25" t="str">
        <f>LEFT(E3099,MIN(FIND({0,1,2,3,4,5,6,7,8,9},ASC(E3099)&amp;1234567890))-1)</f>
        <v>Ag</v>
      </c>
      <c r="G3099" s="25">
        <f t="shared" si="96"/>
        <v>2</v>
      </c>
      <c r="H3099" s="25">
        <f>VLOOKUP(F3099,Table!$A$2:$C$121,2,0)</f>
        <v>11</v>
      </c>
      <c r="I3099" s="26">
        <f>VLOOKUP(F3099,Table!$A$2:$C$121,3,0)</f>
        <v>5</v>
      </c>
      <c r="J3099" s="17" t="s">
        <v>410</v>
      </c>
      <c r="K3099" s="25" t="str">
        <f>LEFT(J3099,MIN(FIND({0,1,2,3,4,5,6,7,8,9},ASC(J3099)&amp;1234567890))-1)</f>
        <v>Ba</v>
      </c>
      <c r="L3099" s="25">
        <f t="shared" si="97"/>
        <v>1</v>
      </c>
      <c r="M3099" s="25">
        <f>VLOOKUP(K3099,Table!$A$2:$C$121,2,0)</f>
        <v>2</v>
      </c>
      <c r="N3099" s="26">
        <f>VLOOKUP(K3099,Table!$A$2:$C$121,3,0)</f>
        <v>6</v>
      </c>
      <c r="O3099" s="13" t="str">
        <f>VLOOKUP(A3099,Table!$U$1:$V$230,2,0)</f>
        <v>Orthorhombic</v>
      </c>
      <c r="P3099" s="1"/>
    </row>
    <row r="3100" spans="1:16">
      <c r="A3100" s="12">
        <v>74</v>
      </c>
      <c r="B3100" s="12">
        <v>58166</v>
      </c>
      <c r="C3100" s="12" t="s">
        <v>3684</v>
      </c>
      <c r="D3100" s="12" t="s">
        <v>3701</v>
      </c>
      <c r="E3100" s="17" t="s">
        <v>58</v>
      </c>
      <c r="F3100" s="25" t="str">
        <f>LEFT(E3100,MIN(FIND({0,1,2,3,4,5,6,7,8,9},ASC(E3100)&amp;1234567890))-1)</f>
        <v>Al</v>
      </c>
      <c r="G3100" s="25">
        <f t="shared" si="96"/>
        <v>2</v>
      </c>
      <c r="H3100" s="25">
        <f>VLOOKUP(F3100,Table!$A$2:$C$121,2,0)</f>
        <v>13</v>
      </c>
      <c r="I3100" s="26">
        <f>VLOOKUP(F3100,Table!$A$2:$C$121,3,0)</f>
        <v>3</v>
      </c>
      <c r="J3100" s="17" t="s">
        <v>433</v>
      </c>
      <c r="K3100" s="25" t="str">
        <f>LEFT(J3100,MIN(FIND({0,1,2,3,4,5,6,7,8,9},ASC(J3100)&amp;1234567890))-1)</f>
        <v>Sr</v>
      </c>
      <c r="L3100" s="25">
        <f t="shared" si="97"/>
        <v>1</v>
      </c>
      <c r="M3100" s="25">
        <f>VLOOKUP(K3100,Table!$A$2:$C$121,2,0)</f>
        <v>2</v>
      </c>
      <c r="N3100" s="26">
        <f>VLOOKUP(K3100,Table!$A$2:$C$121,3,0)</f>
        <v>5</v>
      </c>
      <c r="O3100" s="13" t="str">
        <f>VLOOKUP(A3100,Table!$U$1:$V$230,2,0)</f>
        <v>Orthorhombic</v>
      </c>
      <c r="P3100" s="1"/>
    </row>
    <row r="3101" spans="1:16">
      <c r="A3101" s="12">
        <v>74</v>
      </c>
      <c r="B3101" s="12">
        <v>58258</v>
      </c>
      <c r="C3101" s="12" t="s">
        <v>3684</v>
      </c>
      <c r="D3101" s="12" t="s">
        <v>3702</v>
      </c>
      <c r="E3101" s="17" t="s">
        <v>11661</v>
      </c>
      <c r="F3101" s="25" t="str">
        <f>LEFT(E3101,MIN(FIND({0,1,2,3,4,5,6,7,8,9},ASC(E3101)&amp;1234567890))-1)</f>
        <v>Ag</v>
      </c>
      <c r="G3101" s="25">
        <f t="shared" si="96"/>
        <v>2</v>
      </c>
      <c r="H3101" s="25">
        <f>VLOOKUP(F3101,Table!$A$2:$C$121,2,0)</f>
        <v>11</v>
      </c>
      <c r="I3101" s="26">
        <f>VLOOKUP(F3101,Table!$A$2:$C$121,3,0)</f>
        <v>5</v>
      </c>
      <c r="J3101" s="17" t="s">
        <v>428</v>
      </c>
      <c r="K3101" s="25" t="str">
        <f>LEFT(J3101,MIN(FIND({0,1,2,3,4,5,6,7,8,9},ASC(J3101)&amp;1234567890))-1)</f>
        <v>Eu</v>
      </c>
      <c r="L3101" s="25">
        <f t="shared" si="97"/>
        <v>1</v>
      </c>
      <c r="M3101" s="25">
        <f>VLOOKUP(K3101,Table!$A$2:$C$121,2,0)</f>
        <v>3</v>
      </c>
      <c r="N3101" s="26">
        <f>VLOOKUP(K3101,Table!$A$2:$C$121,3,0)</f>
        <v>6</v>
      </c>
      <c r="O3101" s="13" t="str">
        <f>VLOOKUP(A3101,Table!$U$1:$V$230,2,0)</f>
        <v>Orthorhombic</v>
      </c>
      <c r="P3101" s="1"/>
    </row>
    <row r="3102" spans="1:16">
      <c r="A3102" s="12">
        <v>74</v>
      </c>
      <c r="B3102" s="12">
        <v>58359</v>
      </c>
      <c r="C3102" s="12" t="s">
        <v>3684</v>
      </c>
      <c r="D3102" s="12" t="s">
        <v>3703</v>
      </c>
      <c r="E3102" s="17" t="s">
        <v>11661</v>
      </c>
      <c r="F3102" s="25" t="str">
        <f>LEFT(E3102,MIN(FIND({0,1,2,3,4,5,6,7,8,9},ASC(E3102)&amp;1234567890))-1)</f>
        <v>Ag</v>
      </c>
      <c r="G3102" s="25">
        <f t="shared" si="96"/>
        <v>2</v>
      </c>
      <c r="H3102" s="25">
        <f>VLOOKUP(F3102,Table!$A$2:$C$121,2,0)</f>
        <v>11</v>
      </c>
      <c r="I3102" s="26">
        <f>VLOOKUP(F3102,Table!$A$2:$C$121,3,0)</f>
        <v>5</v>
      </c>
      <c r="J3102" s="17" t="s">
        <v>433</v>
      </c>
      <c r="K3102" s="25" t="str">
        <f>LEFT(J3102,MIN(FIND({0,1,2,3,4,5,6,7,8,9},ASC(J3102)&amp;1234567890))-1)</f>
        <v>Sr</v>
      </c>
      <c r="L3102" s="25">
        <f t="shared" si="97"/>
        <v>1</v>
      </c>
      <c r="M3102" s="25">
        <f>VLOOKUP(K3102,Table!$A$2:$C$121,2,0)</f>
        <v>2</v>
      </c>
      <c r="N3102" s="26">
        <f>VLOOKUP(K3102,Table!$A$2:$C$121,3,0)</f>
        <v>5</v>
      </c>
      <c r="O3102" s="13" t="str">
        <f>VLOOKUP(A3102,Table!$U$1:$V$230,2,0)</f>
        <v>Orthorhombic</v>
      </c>
      <c r="P3102" s="1"/>
    </row>
    <row r="3103" spans="1:16">
      <c r="A3103" s="12">
        <v>74</v>
      </c>
      <c r="B3103" s="12">
        <v>58380</v>
      </c>
      <c r="C3103" s="12" t="s">
        <v>3684</v>
      </c>
      <c r="D3103" s="12" t="s">
        <v>3704</v>
      </c>
      <c r="E3103" s="17" t="s">
        <v>11661</v>
      </c>
      <c r="F3103" s="25" t="str">
        <f>LEFT(E3103,MIN(FIND({0,1,2,3,4,5,6,7,8,9},ASC(E3103)&amp;1234567890))-1)</f>
        <v>Ag</v>
      </c>
      <c r="G3103" s="25">
        <f t="shared" si="96"/>
        <v>2</v>
      </c>
      <c r="H3103" s="25">
        <f>VLOOKUP(F3103,Table!$A$2:$C$121,2,0)</f>
        <v>11</v>
      </c>
      <c r="I3103" s="26">
        <f>VLOOKUP(F3103,Table!$A$2:$C$121,3,0)</f>
        <v>5</v>
      </c>
      <c r="J3103" s="17" t="s">
        <v>530</v>
      </c>
      <c r="K3103" s="25" t="str">
        <f>LEFT(J3103,MIN(FIND({0,1,2,3,4,5,6,7,8,9},ASC(J3103)&amp;1234567890))-1)</f>
        <v>Yb</v>
      </c>
      <c r="L3103" s="25">
        <f t="shared" si="97"/>
        <v>1</v>
      </c>
      <c r="M3103" s="25">
        <f>VLOOKUP(K3103,Table!$A$2:$C$121,2,0)</f>
        <v>3</v>
      </c>
      <c r="N3103" s="26">
        <f>VLOOKUP(K3103,Table!$A$2:$C$121,3,0)</f>
        <v>6</v>
      </c>
      <c r="O3103" s="13" t="str">
        <f>VLOOKUP(A3103,Table!$U$1:$V$230,2,0)</f>
        <v>Orthorhombic</v>
      </c>
      <c r="P3103" s="1"/>
    </row>
    <row r="3104" spans="1:16">
      <c r="A3104" s="12">
        <v>74</v>
      </c>
      <c r="B3104" s="12">
        <v>58402</v>
      </c>
      <c r="C3104" s="12" t="s">
        <v>3684</v>
      </c>
      <c r="D3104" s="12" t="s">
        <v>3705</v>
      </c>
      <c r="E3104" s="17" t="s">
        <v>35</v>
      </c>
      <c r="F3104" s="25" t="str">
        <f>LEFT(E3104,MIN(FIND({0,1,2,3,4,5,6,7,8,9},ASC(E3104)&amp;1234567890))-1)</f>
        <v>Au</v>
      </c>
      <c r="G3104" s="25">
        <f t="shared" si="96"/>
        <v>2</v>
      </c>
      <c r="H3104" s="25">
        <f>VLOOKUP(F3104,Table!$A$2:$C$121,2,0)</f>
        <v>11</v>
      </c>
      <c r="I3104" s="26">
        <f>VLOOKUP(F3104,Table!$A$2:$C$121,3,0)</f>
        <v>6</v>
      </c>
      <c r="J3104" s="17" t="s">
        <v>330</v>
      </c>
      <c r="K3104" s="25" t="str">
        <f>LEFT(J3104,MIN(FIND({0,1,2,3,4,5,6,7,8,9},ASC(J3104)&amp;1234567890))-1)</f>
        <v>Ca</v>
      </c>
      <c r="L3104" s="25">
        <f t="shared" si="97"/>
        <v>1</v>
      </c>
      <c r="M3104" s="25">
        <f>VLOOKUP(K3104,Table!$A$2:$C$121,2,0)</f>
        <v>2</v>
      </c>
      <c r="N3104" s="26">
        <f>VLOOKUP(K3104,Table!$A$2:$C$121,3,0)</f>
        <v>4</v>
      </c>
      <c r="O3104" s="13" t="str">
        <f>VLOOKUP(A3104,Table!$U$1:$V$230,2,0)</f>
        <v>Orthorhombic</v>
      </c>
      <c r="P3104" s="1"/>
    </row>
    <row r="3105" spans="1:16">
      <c r="A3105" s="12">
        <v>74</v>
      </c>
      <c r="B3105" s="12">
        <v>58429</v>
      </c>
      <c r="C3105" s="12" t="s">
        <v>3684</v>
      </c>
      <c r="D3105" s="12" t="s">
        <v>3706</v>
      </c>
      <c r="E3105" s="17" t="s">
        <v>427</v>
      </c>
      <c r="F3105" s="25" t="str">
        <f>LEFT(E3105,MIN(FIND({0,1,2,3,4,5,6,7,8,9},ASC(E3105)&amp;1234567890))-1)</f>
        <v>Au</v>
      </c>
      <c r="G3105" s="25">
        <f t="shared" si="96"/>
        <v>1</v>
      </c>
      <c r="H3105" s="25">
        <f>VLOOKUP(F3105,Table!$A$2:$C$121,2,0)</f>
        <v>11</v>
      </c>
      <c r="I3105" s="26">
        <f>VLOOKUP(F3105,Table!$A$2:$C$121,3,0)</f>
        <v>6</v>
      </c>
      <c r="J3105" s="17" t="s">
        <v>11351</v>
      </c>
      <c r="K3105" s="25" t="str">
        <f>LEFT(J3105,MIN(FIND({0,1,2,3,4,5,6,7,8,9},ASC(J3105)&amp;1234567890))-1)</f>
        <v>Cu</v>
      </c>
      <c r="L3105" s="25">
        <f t="shared" si="97"/>
        <v>1</v>
      </c>
      <c r="M3105" s="25">
        <f>VLOOKUP(K3105,Table!$A$2:$C$121,2,0)</f>
        <v>11</v>
      </c>
      <c r="N3105" s="26">
        <f>VLOOKUP(K3105,Table!$A$2:$C$121,3,0)</f>
        <v>4</v>
      </c>
      <c r="O3105" s="13" t="str">
        <f>VLOOKUP(A3105,Table!$U$1:$V$230,2,0)</f>
        <v>Orthorhombic</v>
      </c>
      <c r="P3105" s="1"/>
    </row>
    <row r="3106" spans="1:16">
      <c r="A3106" s="12">
        <v>74</v>
      </c>
      <c r="B3106" s="12">
        <v>58577</v>
      </c>
      <c r="C3106" s="12" t="s">
        <v>3684</v>
      </c>
      <c r="D3106" s="12" t="s">
        <v>3707</v>
      </c>
      <c r="E3106" s="17" t="s">
        <v>35</v>
      </c>
      <c r="F3106" s="25" t="str">
        <f>LEFT(E3106,MIN(FIND({0,1,2,3,4,5,6,7,8,9},ASC(E3106)&amp;1234567890))-1)</f>
        <v>Au</v>
      </c>
      <c r="G3106" s="25">
        <f t="shared" si="96"/>
        <v>2</v>
      </c>
      <c r="H3106" s="25">
        <f>VLOOKUP(F3106,Table!$A$2:$C$121,2,0)</f>
        <v>11</v>
      </c>
      <c r="I3106" s="26">
        <f>VLOOKUP(F3106,Table!$A$2:$C$121,3,0)</f>
        <v>6</v>
      </c>
      <c r="J3106" s="17" t="s">
        <v>11332</v>
      </c>
      <c r="K3106" s="25" t="str">
        <f>LEFT(J3106,MIN(FIND({0,1,2,3,4,5,6,7,8,9},ASC(J3106)&amp;1234567890))-1)</f>
        <v>Pr</v>
      </c>
      <c r="L3106" s="25">
        <f t="shared" si="97"/>
        <v>1</v>
      </c>
      <c r="M3106" s="25">
        <f>VLOOKUP(K3106,Table!$A$2:$C$121,2,0)</f>
        <v>3</v>
      </c>
      <c r="N3106" s="26">
        <f>VLOOKUP(K3106,Table!$A$2:$C$121,3,0)</f>
        <v>6</v>
      </c>
      <c r="O3106" s="13" t="str">
        <f>VLOOKUP(A3106,Table!$U$1:$V$230,2,0)</f>
        <v>Orthorhombic</v>
      </c>
      <c r="P3106" s="1"/>
    </row>
    <row r="3107" spans="1:16">
      <c r="A3107" s="12">
        <v>74</v>
      </c>
      <c r="B3107" s="12">
        <v>58595</v>
      </c>
      <c r="C3107" s="12" t="s">
        <v>3684</v>
      </c>
      <c r="D3107" s="12" t="s">
        <v>3708</v>
      </c>
      <c r="E3107" s="17" t="s">
        <v>35</v>
      </c>
      <c r="F3107" s="25" t="str">
        <f>LEFT(E3107,MIN(FIND({0,1,2,3,4,5,6,7,8,9},ASC(E3107)&amp;1234567890))-1)</f>
        <v>Au</v>
      </c>
      <c r="G3107" s="25">
        <f t="shared" si="96"/>
        <v>2</v>
      </c>
      <c r="H3107" s="25">
        <f>VLOOKUP(F3107,Table!$A$2:$C$121,2,0)</f>
        <v>11</v>
      </c>
      <c r="I3107" s="26">
        <f>VLOOKUP(F3107,Table!$A$2:$C$121,3,0)</f>
        <v>6</v>
      </c>
      <c r="J3107" s="17" t="s">
        <v>433</v>
      </c>
      <c r="K3107" s="25" t="str">
        <f>LEFT(J3107,MIN(FIND({0,1,2,3,4,5,6,7,8,9},ASC(J3107)&amp;1234567890))-1)</f>
        <v>Sr</v>
      </c>
      <c r="L3107" s="25">
        <f t="shared" si="97"/>
        <v>1</v>
      </c>
      <c r="M3107" s="25">
        <f>VLOOKUP(K3107,Table!$A$2:$C$121,2,0)</f>
        <v>2</v>
      </c>
      <c r="N3107" s="26">
        <f>VLOOKUP(K3107,Table!$A$2:$C$121,3,0)</f>
        <v>5</v>
      </c>
      <c r="O3107" s="13" t="str">
        <f>VLOOKUP(A3107,Table!$U$1:$V$230,2,0)</f>
        <v>Orthorhombic</v>
      </c>
      <c r="P3107" s="1"/>
    </row>
    <row r="3108" spans="1:16">
      <c r="A3108" s="12">
        <v>74</v>
      </c>
      <c r="B3108" s="12">
        <v>58643</v>
      </c>
      <c r="C3108" s="12" t="s">
        <v>3684</v>
      </c>
      <c r="D3108" s="12" t="s">
        <v>3709</v>
      </c>
      <c r="E3108" s="17" t="s">
        <v>410</v>
      </c>
      <c r="F3108" s="25" t="str">
        <f>LEFT(E3108,MIN(FIND({0,1,2,3,4,5,6,7,8,9},ASC(E3108)&amp;1234567890))-1)</f>
        <v>Ba</v>
      </c>
      <c r="G3108" s="25">
        <f t="shared" si="96"/>
        <v>1</v>
      </c>
      <c r="H3108" s="25">
        <f>VLOOKUP(F3108,Table!$A$2:$C$121,2,0)</f>
        <v>2</v>
      </c>
      <c r="I3108" s="26">
        <f>VLOOKUP(F3108,Table!$A$2:$C$121,3,0)</f>
        <v>6</v>
      </c>
      <c r="J3108" s="17" t="s">
        <v>11818</v>
      </c>
      <c r="K3108" s="25" t="str">
        <f>LEFT(J3108,MIN(FIND({0,1,2,3,4,5,6,7,8,9},ASC(J3108)&amp;1234567890))-1)</f>
        <v>Cd</v>
      </c>
      <c r="L3108" s="25">
        <f t="shared" si="97"/>
        <v>2</v>
      </c>
      <c r="M3108" s="25">
        <f>VLOOKUP(K3108,Table!$A$2:$C$121,2,0)</f>
        <v>12</v>
      </c>
      <c r="N3108" s="26">
        <f>VLOOKUP(K3108,Table!$A$2:$C$121,3,0)</f>
        <v>5</v>
      </c>
      <c r="O3108" s="13" t="str">
        <f>VLOOKUP(A3108,Table!$U$1:$V$230,2,0)</f>
        <v>Orthorhombic</v>
      </c>
      <c r="P3108" s="1"/>
    </row>
    <row r="3109" spans="1:16">
      <c r="A3109" s="12">
        <v>74</v>
      </c>
      <c r="B3109" s="12">
        <v>58655</v>
      </c>
      <c r="C3109" s="12" t="s">
        <v>3684</v>
      </c>
      <c r="D3109" s="12" t="s">
        <v>3710</v>
      </c>
      <c r="E3109" s="17" t="s">
        <v>410</v>
      </c>
      <c r="F3109" s="25" t="str">
        <f>LEFT(E3109,MIN(FIND({0,1,2,3,4,5,6,7,8,9},ASC(E3109)&amp;1234567890))-1)</f>
        <v>Ba</v>
      </c>
      <c r="G3109" s="25">
        <f t="shared" si="96"/>
        <v>1</v>
      </c>
      <c r="H3109" s="25">
        <f>VLOOKUP(F3109,Table!$A$2:$C$121,2,0)</f>
        <v>2</v>
      </c>
      <c r="I3109" s="26">
        <f>VLOOKUP(F3109,Table!$A$2:$C$121,3,0)</f>
        <v>6</v>
      </c>
      <c r="J3109" s="17" t="s">
        <v>11724</v>
      </c>
      <c r="K3109" s="25" t="str">
        <f>LEFT(J3109,MIN(FIND({0,1,2,3,4,5,6,7,8,9},ASC(J3109)&amp;1234567890))-1)</f>
        <v>Hg</v>
      </c>
      <c r="L3109" s="25">
        <f t="shared" si="97"/>
        <v>2</v>
      </c>
      <c r="M3109" s="25">
        <f>VLOOKUP(K3109,Table!$A$2:$C$121,2,0)</f>
        <v>12</v>
      </c>
      <c r="N3109" s="26">
        <f>VLOOKUP(K3109,Table!$A$2:$C$121,3,0)</f>
        <v>6</v>
      </c>
      <c r="O3109" s="13" t="str">
        <f>VLOOKUP(A3109,Table!$U$1:$V$230,2,0)</f>
        <v>Orthorhombic</v>
      </c>
      <c r="P3109" s="1"/>
    </row>
    <row r="3110" spans="1:16">
      <c r="A3110" s="12">
        <v>74</v>
      </c>
      <c r="B3110" s="12">
        <v>58683</v>
      </c>
      <c r="C3110" s="12" t="s">
        <v>3684</v>
      </c>
      <c r="D3110" s="12" t="s">
        <v>3711</v>
      </c>
      <c r="E3110" s="17" t="s">
        <v>410</v>
      </c>
      <c r="F3110" s="25" t="str">
        <f>LEFT(E3110,MIN(FIND({0,1,2,3,4,5,6,7,8,9},ASC(E3110)&amp;1234567890))-1)</f>
        <v>Ba</v>
      </c>
      <c r="G3110" s="25">
        <f t="shared" si="96"/>
        <v>1</v>
      </c>
      <c r="H3110" s="25">
        <f>VLOOKUP(F3110,Table!$A$2:$C$121,2,0)</f>
        <v>2</v>
      </c>
      <c r="I3110" s="26">
        <f>VLOOKUP(F3110,Table!$A$2:$C$121,3,0)</f>
        <v>6</v>
      </c>
      <c r="J3110" s="17" t="s">
        <v>11366</v>
      </c>
      <c r="K3110" s="25" t="str">
        <f>LEFT(J3110,MIN(FIND({0,1,2,3,4,5,6,7,8,9},ASC(J3110)&amp;1234567890))-1)</f>
        <v>Zn</v>
      </c>
      <c r="L3110" s="25">
        <f t="shared" si="97"/>
        <v>2</v>
      </c>
      <c r="M3110" s="25">
        <f>VLOOKUP(K3110,Table!$A$2:$C$121,2,0)</f>
        <v>12</v>
      </c>
      <c r="N3110" s="26">
        <f>VLOOKUP(K3110,Table!$A$2:$C$121,3,0)</f>
        <v>4</v>
      </c>
      <c r="O3110" s="13" t="str">
        <f>VLOOKUP(A3110,Table!$U$1:$V$230,2,0)</f>
        <v>Orthorhombic</v>
      </c>
      <c r="P3110" s="1"/>
    </row>
    <row r="3111" spans="1:16">
      <c r="A3111" s="12">
        <v>74</v>
      </c>
      <c r="B3111" s="12">
        <v>58685</v>
      </c>
      <c r="C3111" s="12" t="s">
        <v>3684</v>
      </c>
      <c r="D3111" s="12" t="s">
        <v>3712</v>
      </c>
      <c r="E3111" s="17" t="s">
        <v>410</v>
      </c>
      <c r="F3111" s="25" t="str">
        <f>LEFT(E3111,MIN(FIND({0,1,2,3,4,5,6,7,8,9},ASC(E3111)&amp;1234567890))-1)</f>
        <v>Ba</v>
      </c>
      <c r="G3111" s="25">
        <f t="shared" si="96"/>
        <v>1</v>
      </c>
      <c r="H3111" s="25">
        <f>VLOOKUP(F3111,Table!$A$2:$C$121,2,0)</f>
        <v>2</v>
      </c>
      <c r="I3111" s="26">
        <f>VLOOKUP(F3111,Table!$A$2:$C$121,3,0)</f>
        <v>6</v>
      </c>
      <c r="J3111" s="17" t="s">
        <v>11641</v>
      </c>
      <c r="K3111" s="25" t="str">
        <f>LEFT(J3111,MIN(FIND({0,1,2,3,4,5,6,7,8,9},ASC(J3111)&amp;1234567890))-1)</f>
        <v>In</v>
      </c>
      <c r="L3111" s="25">
        <f t="shared" si="97"/>
        <v>2</v>
      </c>
      <c r="M3111" s="25">
        <f>VLOOKUP(K3111,Table!$A$2:$C$121,2,0)</f>
        <v>13</v>
      </c>
      <c r="N3111" s="26">
        <f>VLOOKUP(K3111,Table!$A$2:$C$121,3,0)</f>
        <v>5</v>
      </c>
      <c r="O3111" s="13" t="str">
        <f>VLOOKUP(A3111,Table!$U$1:$V$230,2,0)</f>
        <v>Orthorhombic</v>
      </c>
      <c r="P3111" s="1"/>
    </row>
    <row r="3112" spans="1:16">
      <c r="A3112" s="12">
        <v>74</v>
      </c>
      <c r="B3112" s="12">
        <v>58688</v>
      </c>
      <c r="C3112" s="12" t="s">
        <v>3684</v>
      </c>
      <c r="D3112" s="12" t="s">
        <v>3713</v>
      </c>
      <c r="E3112" s="17" t="s">
        <v>428</v>
      </c>
      <c r="F3112" s="25" t="str">
        <f>LEFT(E3112,MIN(FIND({0,1,2,3,4,5,6,7,8,9},ASC(E3112)&amp;1234567890))-1)</f>
        <v>Eu</v>
      </c>
      <c r="G3112" s="25">
        <f t="shared" si="96"/>
        <v>1</v>
      </c>
      <c r="H3112" s="25">
        <f>VLOOKUP(F3112,Table!$A$2:$C$121,2,0)</f>
        <v>3</v>
      </c>
      <c r="I3112" s="26">
        <f>VLOOKUP(F3112,Table!$A$2:$C$121,3,0)</f>
        <v>6</v>
      </c>
      <c r="J3112" s="17" t="s">
        <v>11409</v>
      </c>
      <c r="K3112" s="25" t="str">
        <f>LEFT(J3112,MIN(FIND({0,1,2,3,4,5,6,7,8,9},ASC(J3112)&amp;1234567890))-1)</f>
        <v>Ga</v>
      </c>
      <c r="L3112" s="25">
        <f t="shared" si="97"/>
        <v>2</v>
      </c>
      <c r="M3112" s="25">
        <f>VLOOKUP(K3112,Table!$A$2:$C$121,2,0)</f>
        <v>13</v>
      </c>
      <c r="N3112" s="26">
        <f>VLOOKUP(K3112,Table!$A$2:$C$121,3,0)</f>
        <v>4</v>
      </c>
      <c r="O3112" s="13" t="str">
        <f>VLOOKUP(A3112,Table!$U$1:$V$230,2,0)</f>
        <v>Orthorhombic</v>
      </c>
      <c r="P3112" s="1"/>
    </row>
    <row r="3113" spans="1:16">
      <c r="A3113" s="12">
        <v>74</v>
      </c>
      <c r="B3113" s="12">
        <v>58875</v>
      </c>
      <c r="C3113" s="12" t="s">
        <v>3684</v>
      </c>
      <c r="D3113" s="12" t="s">
        <v>3714</v>
      </c>
      <c r="E3113" s="17" t="s">
        <v>330</v>
      </c>
      <c r="F3113" s="25" t="str">
        <f>LEFT(E3113,MIN(FIND({0,1,2,3,4,5,6,7,8,9},ASC(E3113)&amp;1234567890))-1)</f>
        <v>Ca</v>
      </c>
      <c r="G3113" s="25">
        <f t="shared" si="96"/>
        <v>1</v>
      </c>
      <c r="H3113" s="25">
        <f>VLOOKUP(F3113,Table!$A$2:$C$121,2,0)</f>
        <v>2</v>
      </c>
      <c r="I3113" s="26">
        <f>VLOOKUP(F3113,Table!$A$2:$C$121,3,0)</f>
        <v>4</v>
      </c>
      <c r="J3113" s="17" t="s">
        <v>11818</v>
      </c>
      <c r="K3113" s="25" t="str">
        <f>LEFT(J3113,MIN(FIND({0,1,2,3,4,5,6,7,8,9},ASC(J3113)&amp;1234567890))-1)</f>
        <v>Cd</v>
      </c>
      <c r="L3113" s="25">
        <f t="shared" si="97"/>
        <v>2</v>
      </c>
      <c r="M3113" s="25">
        <f>VLOOKUP(K3113,Table!$A$2:$C$121,2,0)</f>
        <v>12</v>
      </c>
      <c r="N3113" s="26">
        <f>VLOOKUP(K3113,Table!$A$2:$C$121,3,0)</f>
        <v>5</v>
      </c>
      <c r="O3113" s="13" t="str">
        <f>VLOOKUP(A3113,Table!$U$1:$V$230,2,0)</f>
        <v>Orthorhombic</v>
      </c>
      <c r="P3113" s="1"/>
    </row>
    <row r="3114" spans="1:16">
      <c r="A3114" s="12">
        <v>74</v>
      </c>
      <c r="B3114" s="12">
        <v>58945</v>
      </c>
      <c r="C3114" s="12" t="s">
        <v>3684</v>
      </c>
      <c r="D3114" s="12" t="s">
        <v>3715</v>
      </c>
      <c r="E3114" s="17" t="s">
        <v>330</v>
      </c>
      <c r="F3114" s="25" t="str">
        <f>LEFT(E3114,MIN(FIND({0,1,2,3,4,5,6,7,8,9},ASC(E3114)&amp;1234567890))-1)</f>
        <v>Ca</v>
      </c>
      <c r="G3114" s="25">
        <f t="shared" si="96"/>
        <v>1</v>
      </c>
      <c r="H3114" s="25">
        <f>VLOOKUP(F3114,Table!$A$2:$C$121,2,0)</f>
        <v>2</v>
      </c>
      <c r="I3114" s="26">
        <f>VLOOKUP(F3114,Table!$A$2:$C$121,3,0)</f>
        <v>4</v>
      </c>
      <c r="J3114" s="17" t="s">
        <v>11366</v>
      </c>
      <c r="K3114" s="25" t="str">
        <f>LEFT(J3114,MIN(FIND({0,1,2,3,4,5,6,7,8,9},ASC(J3114)&amp;1234567890))-1)</f>
        <v>Zn</v>
      </c>
      <c r="L3114" s="25">
        <f t="shared" si="97"/>
        <v>2</v>
      </c>
      <c r="M3114" s="25">
        <f>VLOOKUP(K3114,Table!$A$2:$C$121,2,0)</f>
        <v>12</v>
      </c>
      <c r="N3114" s="26">
        <f>VLOOKUP(K3114,Table!$A$2:$C$121,3,0)</f>
        <v>4</v>
      </c>
      <c r="O3114" s="13" t="str">
        <f>VLOOKUP(A3114,Table!$U$1:$V$230,2,0)</f>
        <v>Orthorhombic</v>
      </c>
      <c r="P3114" s="1"/>
    </row>
    <row r="3115" spans="1:16">
      <c r="A3115" s="12">
        <v>74</v>
      </c>
      <c r="B3115" s="12">
        <v>58972</v>
      </c>
      <c r="C3115" s="12" t="s">
        <v>3684</v>
      </c>
      <c r="D3115" s="12" t="s">
        <v>3716</v>
      </c>
      <c r="E3115" s="17" t="s">
        <v>11818</v>
      </c>
      <c r="F3115" s="25" t="str">
        <f>LEFT(E3115,MIN(FIND({0,1,2,3,4,5,6,7,8,9},ASC(E3115)&amp;1234567890))-1)</f>
        <v>Cd</v>
      </c>
      <c r="G3115" s="25">
        <f t="shared" si="96"/>
        <v>2</v>
      </c>
      <c r="H3115" s="25">
        <f>VLOOKUP(F3115,Table!$A$2:$C$121,2,0)</f>
        <v>12</v>
      </c>
      <c r="I3115" s="26">
        <f>VLOOKUP(F3115,Table!$A$2:$C$121,3,0)</f>
        <v>5</v>
      </c>
      <c r="J3115" s="17" t="s">
        <v>428</v>
      </c>
      <c r="K3115" s="25" t="str">
        <f>LEFT(J3115,MIN(FIND({0,1,2,3,4,5,6,7,8,9},ASC(J3115)&amp;1234567890))-1)</f>
        <v>Eu</v>
      </c>
      <c r="L3115" s="25">
        <f t="shared" si="97"/>
        <v>1</v>
      </c>
      <c r="M3115" s="25">
        <f>VLOOKUP(K3115,Table!$A$2:$C$121,2,0)</f>
        <v>3</v>
      </c>
      <c r="N3115" s="26">
        <f>VLOOKUP(K3115,Table!$A$2:$C$121,3,0)</f>
        <v>6</v>
      </c>
      <c r="O3115" s="13" t="str">
        <f>VLOOKUP(A3115,Table!$U$1:$V$230,2,0)</f>
        <v>Orthorhombic</v>
      </c>
      <c r="P3115" s="1"/>
    </row>
    <row r="3116" spans="1:16">
      <c r="A3116" s="12">
        <v>74</v>
      </c>
      <c r="B3116" s="12">
        <v>102067</v>
      </c>
      <c r="C3116" s="12" t="s">
        <v>3684</v>
      </c>
      <c r="D3116" s="12" t="s">
        <v>3001</v>
      </c>
      <c r="E3116" s="17" t="s">
        <v>11818</v>
      </c>
      <c r="F3116" s="25" t="str">
        <f>LEFT(E3116,MIN(FIND({0,1,2,3,4,5,6,7,8,9},ASC(E3116)&amp;1234567890))-1)</f>
        <v>Cd</v>
      </c>
      <c r="G3116" s="25">
        <f t="shared" si="96"/>
        <v>2</v>
      </c>
      <c r="H3116" s="25">
        <f>VLOOKUP(F3116,Table!$A$2:$C$121,2,0)</f>
        <v>12</v>
      </c>
      <c r="I3116" s="26">
        <f>VLOOKUP(F3116,Table!$A$2:$C$121,3,0)</f>
        <v>5</v>
      </c>
      <c r="J3116" s="17" t="s">
        <v>433</v>
      </c>
      <c r="K3116" s="25" t="str">
        <f>LEFT(J3116,MIN(FIND({0,1,2,3,4,5,6,7,8,9},ASC(J3116)&amp;1234567890))-1)</f>
        <v>Sr</v>
      </c>
      <c r="L3116" s="25">
        <f t="shared" si="97"/>
        <v>1</v>
      </c>
      <c r="M3116" s="25">
        <f>VLOOKUP(K3116,Table!$A$2:$C$121,2,0)</f>
        <v>2</v>
      </c>
      <c r="N3116" s="26">
        <f>VLOOKUP(K3116,Table!$A$2:$C$121,3,0)</f>
        <v>5</v>
      </c>
      <c r="O3116" s="13" t="str">
        <f>VLOOKUP(A3116,Table!$U$1:$V$230,2,0)</f>
        <v>Orthorhombic</v>
      </c>
      <c r="P3116" s="1"/>
    </row>
    <row r="3117" spans="1:16">
      <c r="A3117" s="12">
        <v>74</v>
      </c>
      <c r="B3117" s="12">
        <v>102124</v>
      </c>
      <c r="C3117" s="12" t="s">
        <v>3684</v>
      </c>
      <c r="D3117" s="12" t="s">
        <v>3717</v>
      </c>
      <c r="E3117" s="17" t="s">
        <v>11331</v>
      </c>
      <c r="F3117" s="25" t="str">
        <f>LEFT(E3117,MIN(FIND({0,1,2,3,4,5,6,7,8,9},ASC(E3117)&amp;1234567890))-1)</f>
        <v>Ce</v>
      </c>
      <c r="G3117" s="25">
        <f t="shared" si="96"/>
        <v>1</v>
      </c>
      <c r="H3117" s="25">
        <f>VLOOKUP(F3117,Table!$A$2:$C$121,2,0)</f>
        <v>3</v>
      </c>
      <c r="I3117" s="26">
        <f>VLOOKUP(F3117,Table!$A$2:$C$121,3,0)</f>
        <v>6</v>
      </c>
      <c r="J3117" s="17" t="s">
        <v>461</v>
      </c>
      <c r="K3117" s="25" t="str">
        <f>LEFT(J3117,MIN(FIND({0,1,2,3,4,5,6,7,8,9},ASC(J3117)&amp;1234567890))-1)</f>
        <v>Cu</v>
      </c>
      <c r="L3117" s="25">
        <f t="shared" si="97"/>
        <v>2</v>
      </c>
      <c r="M3117" s="25">
        <f>VLOOKUP(K3117,Table!$A$2:$C$121,2,0)</f>
        <v>11</v>
      </c>
      <c r="N3117" s="26">
        <f>VLOOKUP(K3117,Table!$A$2:$C$121,3,0)</f>
        <v>4</v>
      </c>
      <c r="O3117" s="13" t="str">
        <f>VLOOKUP(A3117,Table!$U$1:$V$230,2,0)</f>
        <v>Orthorhombic</v>
      </c>
      <c r="P3117" s="1"/>
    </row>
    <row r="3118" spans="1:16">
      <c r="A3118" s="12">
        <v>74</v>
      </c>
      <c r="B3118" s="12">
        <v>102305</v>
      </c>
      <c r="C3118" s="12" t="s">
        <v>3684</v>
      </c>
      <c r="D3118" s="12" t="s">
        <v>3718</v>
      </c>
      <c r="E3118" s="17" t="s">
        <v>11331</v>
      </c>
      <c r="F3118" s="25" t="str">
        <f>LEFT(E3118,MIN(FIND({0,1,2,3,4,5,6,7,8,9},ASC(E3118)&amp;1234567890))-1)</f>
        <v>Ce</v>
      </c>
      <c r="G3118" s="25">
        <f t="shared" si="96"/>
        <v>1</v>
      </c>
      <c r="H3118" s="25">
        <f>VLOOKUP(F3118,Table!$A$2:$C$121,2,0)</f>
        <v>3</v>
      </c>
      <c r="I3118" s="26">
        <f>VLOOKUP(F3118,Table!$A$2:$C$121,3,0)</f>
        <v>6</v>
      </c>
      <c r="J3118" s="17" t="s">
        <v>11366</v>
      </c>
      <c r="K3118" s="25" t="str">
        <f>LEFT(J3118,MIN(FIND({0,1,2,3,4,5,6,7,8,9},ASC(J3118)&amp;1234567890))-1)</f>
        <v>Zn</v>
      </c>
      <c r="L3118" s="25">
        <f t="shared" si="97"/>
        <v>2</v>
      </c>
      <c r="M3118" s="25">
        <f>VLOOKUP(K3118,Table!$A$2:$C$121,2,0)</f>
        <v>12</v>
      </c>
      <c r="N3118" s="26">
        <f>VLOOKUP(K3118,Table!$A$2:$C$121,3,0)</f>
        <v>4</v>
      </c>
      <c r="O3118" s="13" t="str">
        <f>VLOOKUP(A3118,Table!$U$1:$V$230,2,0)</f>
        <v>Orthorhombic</v>
      </c>
      <c r="P3118" s="1"/>
    </row>
    <row r="3119" spans="1:16">
      <c r="A3119" s="12">
        <v>74</v>
      </c>
      <c r="B3119" s="12">
        <v>102976</v>
      </c>
      <c r="C3119" s="12" t="s">
        <v>3684</v>
      </c>
      <c r="D3119" s="12" t="s">
        <v>3719</v>
      </c>
      <c r="E3119" s="17" t="s">
        <v>461</v>
      </c>
      <c r="F3119" s="25" t="str">
        <f>LEFT(E3119,MIN(FIND({0,1,2,3,4,5,6,7,8,9},ASC(E3119)&amp;1234567890))-1)</f>
        <v>Cu</v>
      </c>
      <c r="G3119" s="25">
        <f t="shared" si="96"/>
        <v>2</v>
      </c>
      <c r="H3119" s="25">
        <f>VLOOKUP(F3119,Table!$A$2:$C$121,2,0)</f>
        <v>11</v>
      </c>
      <c r="I3119" s="26">
        <f>VLOOKUP(F3119,Table!$A$2:$C$121,3,0)</f>
        <v>4</v>
      </c>
      <c r="J3119" s="17" t="s">
        <v>587</v>
      </c>
      <c r="K3119" s="25" t="str">
        <f>LEFT(J3119,MIN(FIND({0,1,2,3,4,5,6,7,8,9},ASC(J3119)&amp;1234567890))-1)</f>
        <v>Ho</v>
      </c>
      <c r="L3119" s="25">
        <f t="shared" si="97"/>
        <v>1</v>
      </c>
      <c r="M3119" s="25">
        <f>VLOOKUP(K3119,Table!$A$2:$C$121,2,0)</f>
        <v>3</v>
      </c>
      <c r="N3119" s="26">
        <f>VLOOKUP(K3119,Table!$A$2:$C$121,3,0)</f>
        <v>6</v>
      </c>
      <c r="O3119" s="13" t="str">
        <f>VLOOKUP(A3119,Table!$U$1:$V$230,2,0)</f>
        <v>Orthorhombic</v>
      </c>
      <c r="P3119" s="1"/>
    </row>
    <row r="3120" spans="1:16">
      <c r="A3120" s="12">
        <v>74</v>
      </c>
      <c r="B3120" s="12">
        <v>103143</v>
      </c>
      <c r="C3120" s="12" t="s">
        <v>3684</v>
      </c>
      <c r="D3120" s="12" t="s">
        <v>3720</v>
      </c>
      <c r="E3120" s="17" t="s">
        <v>461</v>
      </c>
      <c r="F3120" s="25" t="str">
        <f>LEFT(E3120,MIN(FIND({0,1,2,3,4,5,6,7,8,9},ASC(E3120)&amp;1234567890))-1)</f>
        <v>Cu</v>
      </c>
      <c r="G3120" s="25">
        <f t="shared" si="96"/>
        <v>2</v>
      </c>
      <c r="H3120" s="25">
        <f>VLOOKUP(F3120,Table!$A$2:$C$121,2,0)</f>
        <v>11</v>
      </c>
      <c r="I3120" s="26">
        <f>VLOOKUP(F3120,Table!$A$2:$C$121,3,0)</f>
        <v>4</v>
      </c>
      <c r="J3120" s="17" t="s">
        <v>11336</v>
      </c>
      <c r="K3120" s="25" t="str">
        <f>LEFT(J3120,MIN(FIND({0,1,2,3,4,5,6,7,8,9},ASC(J3120)&amp;1234567890))-1)</f>
        <v>Y</v>
      </c>
      <c r="L3120" s="25">
        <f t="shared" si="97"/>
        <v>1</v>
      </c>
      <c r="M3120" s="25">
        <f>VLOOKUP(K3120,Table!$A$2:$C$121,2,0)</f>
        <v>3</v>
      </c>
      <c r="N3120" s="26">
        <f>VLOOKUP(K3120,Table!$A$2:$C$121,3,0)</f>
        <v>5</v>
      </c>
      <c r="O3120" s="13" t="str">
        <f>VLOOKUP(A3120,Table!$U$1:$V$230,2,0)</f>
        <v>Orthorhombic</v>
      </c>
      <c r="P3120" s="1"/>
    </row>
    <row r="3121" spans="1:16">
      <c r="A3121" s="12">
        <v>74</v>
      </c>
      <c r="B3121" s="12">
        <v>103147</v>
      </c>
      <c r="C3121" s="12" t="s">
        <v>3684</v>
      </c>
      <c r="D3121" s="12" t="s">
        <v>3721</v>
      </c>
      <c r="E3121" s="17" t="s">
        <v>461</v>
      </c>
      <c r="F3121" s="25" t="str">
        <f>LEFT(E3121,MIN(FIND({0,1,2,3,4,5,6,7,8,9},ASC(E3121)&amp;1234567890))-1)</f>
        <v>Cu</v>
      </c>
      <c r="G3121" s="25">
        <f t="shared" si="96"/>
        <v>2</v>
      </c>
      <c r="H3121" s="25">
        <f>VLOOKUP(F3121,Table!$A$2:$C$121,2,0)</f>
        <v>11</v>
      </c>
      <c r="I3121" s="26">
        <f>VLOOKUP(F3121,Table!$A$2:$C$121,3,0)</f>
        <v>4</v>
      </c>
      <c r="J3121" s="17" t="s">
        <v>530</v>
      </c>
      <c r="K3121" s="25" t="str">
        <f>LEFT(J3121,MIN(FIND({0,1,2,3,4,5,6,7,8,9},ASC(J3121)&amp;1234567890))-1)</f>
        <v>Yb</v>
      </c>
      <c r="L3121" s="25">
        <f t="shared" si="97"/>
        <v>1</v>
      </c>
      <c r="M3121" s="25">
        <f>VLOOKUP(K3121,Table!$A$2:$C$121,2,0)</f>
        <v>3</v>
      </c>
      <c r="N3121" s="26">
        <f>VLOOKUP(K3121,Table!$A$2:$C$121,3,0)</f>
        <v>6</v>
      </c>
      <c r="O3121" s="13" t="str">
        <f>VLOOKUP(A3121,Table!$U$1:$V$230,2,0)</f>
        <v>Orthorhombic</v>
      </c>
      <c r="P3121" s="1"/>
    </row>
    <row r="3122" spans="1:16">
      <c r="A3122" s="12">
        <v>74</v>
      </c>
      <c r="B3122" s="12">
        <v>103443</v>
      </c>
      <c r="C3122" s="12" t="s">
        <v>3684</v>
      </c>
      <c r="D3122" s="12" t="s">
        <v>3722</v>
      </c>
      <c r="E3122" s="17" t="s">
        <v>428</v>
      </c>
      <c r="F3122" s="25" t="str">
        <f>LEFT(E3122,MIN(FIND({0,1,2,3,4,5,6,7,8,9},ASC(E3122)&amp;1234567890))-1)</f>
        <v>Eu</v>
      </c>
      <c r="G3122" s="25">
        <f t="shared" si="96"/>
        <v>1</v>
      </c>
      <c r="H3122" s="25">
        <f>VLOOKUP(F3122,Table!$A$2:$C$121,2,0)</f>
        <v>3</v>
      </c>
      <c r="I3122" s="26">
        <f>VLOOKUP(F3122,Table!$A$2:$C$121,3,0)</f>
        <v>6</v>
      </c>
      <c r="J3122" s="17" t="s">
        <v>11366</v>
      </c>
      <c r="K3122" s="25" t="str">
        <f>LEFT(J3122,MIN(FIND({0,1,2,3,4,5,6,7,8,9},ASC(J3122)&amp;1234567890))-1)</f>
        <v>Zn</v>
      </c>
      <c r="L3122" s="25">
        <f t="shared" si="97"/>
        <v>2</v>
      </c>
      <c r="M3122" s="25">
        <f>VLOOKUP(K3122,Table!$A$2:$C$121,2,0)</f>
        <v>12</v>
      </c>
      <c r="N3122" s="26">
        <f>VLOOKUP(K3122,Table!$A$2:$C$121,3,0)</f>
        <v>4</v>
      </c>
      <c r="O3122" s="13" t="str">
        <f>VLOOKUP(A3122,Table!$U$1:$V$230,2,0)</f>
        <v>Orthorhombic</v>
      </c>
      <c r="P3122" s="1"/>
    </row>
    <row r="3123" spans="1:16">
      <c r="A3123" s="12">
        <v>74</v>
      </c>
      <c r="B3123" s="12">
        <v>103941</v>
      </c>
      <c r="C3123" s="12" t="s">
        <v>3684</v>
      </c>
      <c r="D3123" s="12" t="s">
        <v>3723</v>
      </c>
      <c r="E3123" s="17" t="s">
        <v>11382</v>
      </c>
      <c r="F3123" s="25" t="str">
        <f>LEFT(E3123,MIN(FIND({0,1,2,3,4,5,6,7,8,9},ASC(E3123)&amp;1234567890))-1)</f>
        <v>Ga</v>
      </c>
      <c r="G3123" s="25">
        <f t="shared" si="96"/>
        <v>4</v>
      </c>
      <c r="H3123" s="25">
        <f>VLOOKUP(F3123,Table!$A$2:$C$121,2,0)</f>
        <v>13</v>
      </c>
      <c r="I3123" s="26">
        <f>VLOOKUP(F3123,Table!$A$2:$C$121,3,0)</f>
        <v>4</v>
      </c>
      <c r="J3123" s="17" t="s">
        <v>11502</v>
      </c>
      <c r="K3123" s="25" t="str">
        <f>LEFT(J3123,MIN(FIND({0,1,2,3,4,5,6,7,8,9},ASC(J3123)&amp;1234567890))-1)</f>
        <v>Pu</v>
      </c>
      <c r="L3123" s="25">
        <f t="shared" si="97"/>
        <v>1</v>
      </c>
      <c r="M3123" s="25">
        <f>VLOOKUP(K3123,Table!$A$2:$C$121,2,0)</f>
        <v>3</v>
      </c>
      <c r="N3123" s="26">
        <f>VLOOKUP(K3123,Table!$A$2:$C$121,3,0)</f>
        <v>7</v>
      </c>
      <c r="O3123" s="13" t="str">
        <f>VLOOKUP(A3123,Table!$U$1:$V$230,2,0)</f>
        <v>Orthorhombic</v>
      </c>
      <c r="P3123" s="1"/>
    </row>
    <row r="3124" spans="1:16">
      <c r="A3124" s="12">
        <v>74</v>
      </c>
      <c r="B3124" s="12">
        <v>103955</v>
      </c>
      <c r="C3124" s="12" t="s">
        <v>3684</v>
      </c>
      <c r="D3124" s="12" t="s">
        <v>3467</v>
      </c>
      <c r="E3124" s="17" t="s">
        <v>11409</v>
      </c>
      <c r="F3124" s="25" t="str">
        <f>LEFT(E3124,MIN(FIND({0,1,2,3,4,5,6,7,8,9},ASC(E3124)&amp;1234567890))-1)</f>
        <v>Ga</v>
      </c>
      <c r="G3124" s="25">
        <f t="shared" si="96"/>
        <v>2</v>
      </c>
      <c r="H3124" s="25">
        <f>VLOOKUP(F3124,Table!$A$2:$C$121,2,0)</f>
        <v>13</v>
      </c>
      <c r="I3124" s="26">
        <f>VLOOKUP(F3124,Table!$A$2:$C$121,3,0)</f>
        <v>4</v>
      </c>
      <c r="J3124" s="17" t="s">
        <v>11874</v>
      </c>
      <c r="K3124" s="25" t="str">
        <f>LEFT(J3124,MIN(FIND({0,1,2,3,4,5,6,7,8,9},ASC(J3124)&amp;1234567890))-1)</f>
        <v>Sc</v>
      </c>
      <c r="L3124" s="25">
        <f t="shared" si="97"/>
        <v>1</v>
      </c>
      <c r="M3124" s="25">
        <f>VLOOKUP(K3124,Table!$A$2:$C$121,2,0)</f>
        <v>3</v>
      </c>
      <c r="N3124" s="26">
        <f>VLOOKUP(K3124,Table!$A$2:$C$121,3,0)</f>
        <v>4</v>
      </c>
      <c r="O3124" s="13" t="str">
        <f>VLOOKUP(A3124,Table!$U$1:$V$230,2,0)</f>
        <v>Orthorhombic</v>
      </c>
      <c r="P3124" s="1"/>
    </row>
    <row r="3125" spans="1:16">
      <c r="A3125" s="12">
        <v>74</v>
      </c>
      <c r="B3125" s="12">
        <v>104005</v>
      </c>
      <c r="C3125" s="12" t="s">
        <v>3684</v>
      </c>
      <c r="D3125" s="12" t="s">
        <v>3724</v>
      </c>
      <c r="E3125" s="17" t="s">
        <v>11409</v>
      </c>
      <c r="F3125" s="25" t="str">
        <f>LEFT(E3125,MIN(FIND({0,1,2,3,4,5,6,7,8,9},ASC(E3125)&amp;1234567890))-1)</f>
        <v>Ga</v>
      </c>
      <c r="G3125" s="25">
        <f t="shared" si="96"/>
        <v>2</v>
      </c>
      <c r="H3125" s="25">
        <f>VLOOKUP(F3125,Table!$A$2:$C$121,2,0)</f>
        <v>13</v>
      </c>
      <c r="I3125" s="26">
        <f>VLOOKUP(F3125,Table!$A$2:$C$121,3,0)</f>
        <v>4</v>
      </c>
      <c r="J3125" s="17" t="s">
        <v>11334</v>
      </c>
      <c r="K3125" s="25" t="str">
        <f>LEFT(J3125,MIN(FIND({0,1,2,3,4,5,6,7,8,9},ASC(J3125)&amp;1234567890))-1)</f>
        <v>Tm</v>
      </c>
      <c r="L3125" s="25">
        <f t="shared" si="97"/>
        <v>1</v>
      </c>
      <c r="M3125" s="25">
        <f>VLOOKUP(K3125,Table!$A$2:$C$121,2,0)</f>
        <v>3</v>
      </c>
      <c r="N3125" s="26">
        <f>VLOOKUP(K3125,Table!$A$2:$C$121,3,0)</f>
        <v>6</v>
      </c>
      <c r="O3125" s="13" t="str">
        <f>VLOOKUP(A3125,Table!$U$1:$V$230,2,0)</f>
        <v>Orthorhombic</v>
      </c>
      <c r="P3125" s="1"/>
    </row>
    <row r="3126" spans="1:16">
      <c r="A3126" s="12">
        <v>74</v>
      </c>
      <c r="B3126" s="12">
        <v>104157</v>
      </c>
      <c r="C3126" s="12" t="s">
        <v>3684</v>
      </c>
      <c r="D3126" s="12" t="s">
        <v>3725</v>
      </c>
      <c r="E3126" s="17" t="s">
        <v>46</v>
      </c>
      <c r="F3126" s="25" t="str">
        <f>LEFT(E3126,MIN(FIND({0,1,2,3,4,5,6,7,8,9},ASC(E3126)&amp;1234567890))-1)</f>
        <v>La</v>
      </c>
      <c r="G3126" s="25">
        <f t="shared" si="96"/>
        <v>1</v>
      </c>
      <c r="H3126" s="25">
        <f>VLOOKUP(F3126,Table!$A$2:$C$121,2,0)</f>
        <v>3</v>
      </c>
      <c r="I3126" s="26">
        <f>VLOOKUP(F3126,Table!$A$2:$C$121,3,0)</f>
        <v>6</v>
      </c>
      <c r="J3126" s="17" t="s">
        <v>12149</v>
      </c>
      <c r="K3126" s="25" t="str">
        <f>LEFT(J3126,MIN(FIND({0,1,2,3,4,5,6,7,8,9},ASC(J3126)&amp;1234567890))-1)</f>
        <v>Ge</v>
      </c>
      <c r="L3126" s="25">
        <f t="shared" si="97"/>
        <v>1.75</v>
      </c>
      <c r="M3126" s="25">
        <f>VLOOKUP(K3126,Table!$A$2:$C$121,2,0)</f>
        <v>14</v>
      </c>
      <c r="N3126" s="26">
        <f>VLOOKUP(K3126,Table!$A$2:$C$121,3,0)</f>
        <v>4</v>
      </c>
      <c r="O3126" s="13" t="str">
        <f>VLOOKUP(A3126,Table!$U$1:$V$230,2,0)</f>
        <v>Orthorhombic</v>
      </c>
      <c r="P3126" s="1"/>
    </row>
    <row r="3127" spans="1:16">
      <c r="A3127" s="12">
        <v>74</v>
      </c>
      <c r="B3127" s="12">
        <v>104303</v>
      </c>
      <c r="C3127" s="12" t="s">
        <v>3684</v>
      </c>
      <c r="D3127" s="12" t="s">
        <v>3726</v>
      </c>
      <c r="E3127" s="17" t="s">
        <v>11724</v>
      </c>
      <c r="F3127" s="25" t="str">
        <f>LEFT(E3127,MIN(FIND({0,1,2,3,4,5,6,7,8,9},ASC(E3127)&amp;1234567890))-1)</f>
        <v>Hg</v>
      </c>
      <c r="G3127" s="25">
        <f t="shared" si="96"/>
        <v>2</v>
      </c>
      <c r="H3127" s="25">
        <f>VLOOKUP(F3127,Table!$A$2:$C$121,2,0)</f>
        <v>12</v>
      </c>
      <c r="I3127" s="26">
        <f>VLOOKUP(F3127,Table!$A$2:$C$121,3,0)</f>
        <v>6</v>
      </c>
      <c r="J3127" s="17" t="s">
        <v>39</v>
      </c>
      <c r="K3127" s="25" t="str">
        <f>LEFT(J3127,MIN(FIND({0,1,2,3,4,5,6,7,8,9},ASC(J3127)&amp;1234567890))-1)</f>
        <v>K</v>
      </c>
      <c r="L3127" s="25">
        <f t="shared" si="97"/>
        <v>1</v>
      </c>
      <c r="M3127" s="25">
        <f>VLOOKUP(K3127,Table!$A$2:$C$121,2,0)</f>
        <v>1</v>
      </c>
      <c r="N3127" s="26">
        <f>VLOOKUP(K3127,Table!$A$2:$C$121,3,0)</f>
        <v>4</v>
      </c>
      <c r="O3127" s="13" t="str">
        <f>VLOOKUP(A3127,Table!$U$1:$V$230,2,0)</f>
        <v>Orthorhombic</v>
      </c>
      <c r="P3127" s="1"/>
    </row>
    <row r="3128" spans="1:16">
      <c r="A3128" s="12">
        <v>74</v>
      </c>
      <c r="B3128" s="12">
        <v>104347</v>
      </c>
      <c r="C3128" s="12" t="s">
        <v>3684</v>
      </c>
      <c r="D3128" s="12" t="s">
        <v>3727</v>
      </c>
      <c r="E3128" s="17" t="s">
        <v>11724</v>
      </c>
      <c r="F3128" s="25" t="str">
        <f>LEFT(E3128,MIN(FIND({0,1,2,3,4,5,6,7,8,9},ASC(E3128)&amp;1234567890))-1)</f>
        <v>Hg</v>
      </c>
      <c r="G3128" s="25">
        <f t="shared" si="96"/>
        <v>2</v>
      </c>
      <c r="H3128" s="25">
        <f>VLOOKUP(F3128,Table!$A$2:$C$121,2,0)</f>
        <v>12</v>
      </c>
      <c r="I3128" s="26">
        <f>VLOOKUP(F3128,Table!$A$2:$C$121,3,0)</f>
        <v>6</v>
      </c>
      <c r="J3128" s="17" t="s">
        <v>433</v>
      </c>
      <c r="K3128" s="25" t="str">
        <f>LEFT(J3128,MIN(FIND({0,1,2,3,4,5,6,7,8,9},ASC(J3128)&amp;1234567890))-1)</f>
        <v>Sr</v>
      </c>
      <c r="L3128" s="25">
        <f t="shared" si="97"/>
        <v>1</v>
      </c>
      <c r="M3128" s="25">
        <f>VLOOKUP(K3128,Table!$A$2:$C$121,2,0)</f>
        <v>2</v>
      </c>
      <c r="N3128" s="26">
        <f>VLOOKUP(K3128,Table!$A$2:$C$121,3,0)</f>
        <v>5</v>
      </c>
      <c r="O3128" s="13" t="str">
        <f>VLOOKUP(A3128,Table!$U$1:$V$230,2,0)</f>
        <v>Orthorhombic</v>
      </c>
      <c r="P3128" s="1"/>
    </row>
    <row r="3129" spans="1:16">
      <c r="A3129" s="12">
        <v>74</v>
      </c>
      <c r="B3129" s="12">
        <v>104459</v>
      </c>
      <c r="C3129" s="12" t="s">
        <v>3684</v>
      </c>
      <c r="D3129" s="12" t="s">
        <v>3728</v>
      </c>
      <c r="E3129" s="17" t="s">
        <v>587</v>
      </c>
      <c r="F3129" s="25" t="str">
        <f>LEFT(E3129,MIN(FIND({0,1,2,3,4,5,6,7,8,9},ASC(E3129)&amp;1234567890))-1)</f>
        <v>Ho</v>
      </c>
      <c r="G3129" s="25">
        <f t="shared" si="96"/>
        <v>1</v>
      </c>
      <c r="H3129" s="25">
        <f>VLOOKUP(F3129,Table!$A$2:$C$121,2,0)</f>
        <v>3</v>
      </c>
      <c r="I3129" s="26">
        <f>VLOOKUP(F3129,Table!$A$2:$C$121,3,0)</f>
        <v>6</v>
      </c>
      <c r="J3129" s="17" t="s">
        <v>11366</v>
      </c>
      <c r="K3129" s="25" t="str">
        <f>LEFT(J3129,MIN(FIND({0,1,2,3,4,5,6,7,8,9},ASC(J3129)&amp;1234567890))-1)</f>
        <v>Zn</v>
      </c>
      <c r="L3129" s="25">
        <f t="shared" si="97"/>
        <v>2</v>
      </c>
      <c r="M3129" s="25">
        <f>VLOOKUP(K3129,Table!$A$2:$C$121,2,0)</f>
        <v>12</v>
      </c>
      <c r="N3129" s="26">
        <f>VLOOKUP(K3129,Table!$A$2:$C$121,3,0)</f>
        <v>4</v>
      </c>
      <c r="O3129" s="13" t="str">
        <f>VLOOKUP(A3129,Table!$U$1:$V$230,2,0)</f>
        <v>Orthorhombic</v>
      </c>
      <c r="P3129" s="1"/>
    </row>
    <row r="3130" spans="1:16">
      <c r="A3130" s="12">
        <v>74</v>
      </c>
      <c r="B3130" s="12">
        <v>104997</v>
      </c>
      <c r="C3130" s="12" t="s">
        <v>3684</v>
      </c>
      <c r="D3130" s="12" t="s">
        <v>3729</v>
      </c>
      <c r="E3130" s="17" t="s">
        <v>55</v>
      </c>
      <c r="F3130" s="25" t="str">
        <f>LEFT(E3130,MIN(FIND({0,1,2,3,4,5,6,7,8,9},ASC(E3130)&amp;1234567890))-1)</f>
        <v>Mn</v>
      </c>
      <c r="G3130" s="25">
        <f t="shared" si="96"/>
        <v>2</v>
      </c>
      <c r="H3130" s="25">
        <f>VLOOKUP(F3130,Table!$A$2:$C$121,2,0)</f>
        <v>7</v>
      </c>
      <c r="I3130" s="26">
        <f>VLOOKUP(F3130,Table!$A$2:$C$121,3,0)</f>
        <v>4</v>
      </c>
      <c r="J3130" s="17" t="s">
        <v>343</v>
      </c>
      <c r="K3130" s="25" t="str">
        <f>LEFT(J3130,MIN(FIND({0,1,2,3,4,5,6,7,8,9},ASC(J3130)&amp;1234567890))-1)</f>
        <v>U</v>
      </c>
      <c r="L3130" s="25">
        <f t="shared" si="97"/>
        <v>1</v>
      </c>
      <c r="M3130" s="25">
        <f>VLOOKUP(K3130,Table!$A$2:$C$121,2,0)</f>
        <v>3</v>
      </c>
      <c r="N3130" s="26">
        <f>VLOOKUP(K3130,Table!$A$2:$C$121,3,0)</f>
        <v>7</v>
      </c>
      <c r="O3130" s="13" t="str">
        <f>VLOOKUP(A3130,Table!$U$1:$V$230,2,0)</f>
        <v>Orthorhombic</v>
      </c>
      <c r="P3130" s="1"/>
    </row>
    <row r="3131" spans="1:16">
      <c r="A3131" s="12">
        <v>74</v>
      </c>
      <c r="B3131" s="12">
        <v>105301</v>
      </c>
      <c r="C3131" s="12" t="s">
        <v>3684</v>
      </c>
      <c r="D3131" s="12" t="s">
        <v>3730</v>
      </c>
      <c r="E3131" s="17" t="s">
        <v>615</v>
      </c>
      <c r="F3131" s="25" t="str">
        <f>LEFT(E3131,MIN(FIND({0,1,2,3,4,5,6,7,8,9},ASC(E3131)&amp;1234567890))-1)</f>
        <v>Nd</v>
      </c>
      <c r="G3131" s="25">
        <f t="shared" si="96"/>
        <v>1</v>
      </c>
      <c r="H3131" s="25">
        <f>VLOOKUP(F3131,Table!$A$2:$C$121,2,0)</f>
        <v>3</v>
      </c>
      <c r="I3131" s="26">
        <f>VLOOKUP(F3131,Table!$A$2:$C$121,3,0)</f>
        <v>6</v>
      </c>
      <c r="J3131" s="17" t="s">
        <v>11366</v>
      </c>
      <c r="K3131" s="25" t="str">
        <f>LEFT(J3131,MIN(FIND({0,1,2,3,4,5,6,7,8,9},ASC(J3131)&amp;1234567890))-1)</f>
        <v>Zn</v>
      </c>
      <c r="L3131" s="25">
        <f t="shared" si="97"/>
        <v>2</v>
      </c>
      <c r="M3131" s="25">
        <f>VLOOKUP(K3131,Table!$A$2:$C$121,2,0)</f>
        <v>12</v>
      </c>
      <c r="N3131" s="26">
        <f>VLOOKUP(K3131,Table!$A$2:$C$121,3,0)</f>
        <v>4</v>
      </c>
      <c r="O3131" s="13" t="str">
        <f>VLOOKUP(A3131,Table!$U$1:$V$230,2,0)</f>
        <v>Orthorhombic</v>
      </c>
      <c r="P3131" s="1"/>
    </row>
    <row r="3132" spans="1:16">
      <c r="A3132" s="12">
        <v>74</v>
      </c>
      <c r="B3132" s="12">
        <v>106067</v>
      </c>
      <c r="C3132" s="12" t="s">
        <v>3684</v>
      </c>
      <c r="D3132" s="12" t="s">
        <v>3731</v>
      </c>
      <c r="E3132" s="17" t="s">
        <v>590</v>
      </c>
      <c r="F3132" s="25" t="str">
        <f>LEFT(E3132,MIN(FIND({0,1,2,3,4,5,6,7,8,9},ASC(E3132)&amp;1234567890))-1)</f>
        <v>Sm</v>
      </c>
      <c r="G3132" s="25">
        <f t="shared" si="96"/>
        <v>1</v>
      </c>
      <c r="H3132" s="25">
        <f>VLOOKUP(F3132,Table!$A$2:$C$121,2,0)</f>
        <v>3</v>
      </c>
      <c r="I3132" s="26">
        <f>VLOOKUP(F3132,Table!$A$2:$C$121,3,0)</f>
        <v>6</v>
      </c>
      <c r="J3132" s="17" t="s">
        <v>11366</v>
      </c>
      <c r="K3132" s="25" t="str">
        <f>LEFT(J3132,MIN(FIND({0,1,2,3,4,5,6,7,8,9},ASC(J3132)&amp;1234567890))-1)</f>
        <v>Zn</v>
      </c>
      <c r="L3132" s="25">
        <f t="shared" si="97"/>
        <v>2</v>
      </c>
      <c r="M3132" s="25">
        <f>VLOOKUP(K3132,Table!$A$2:$C$121,2,0)</f>
        <v>12</v>
      </c>
      <c r="N3132" s="26">
        <f>VLOOKUP(K3132,Table!$A$2:$C$121,3,0)</f>
        <v>4</v>
      </c>
      <c r="O3132" s="13" t="str">
        <f>VLOOKUP(A3132,Table!$U$1:$V$230,2,0)</f>
        <v>Orthorhombic</v>
      </c>
      <c r="P3132" s="1"/>
    </row>
    <row r="3133" spans="1:16">
      <c r="A3133" s="12">
        <v>74</v>
      </c>
      <c r="B3133" s="12">
        <v>106113</v>
      </c>
      <c r="C3133" s="12" t="s">
        <v>3684</v>
      </c>
      <c r="D3133" s="12" t="s">
        <v>3732</v>
      </c>
      <c r="E3133" s="17" t="s">
        <v>433</v>
      </c>
      <c r="F3133" s="25" t="str">
        <f>LEFT(E3133,MIN(FIND({0,1,2,3,4,5,6,7,8,9},ASC(E3133)&amp;1234567890))-1)</f>
        <v>Sr</v>
      </c>
      <c r="G3133" s="25">
        <f t="shared" si="96"/>
        <v>1</v>
      </c>
      <c r="H3133" s="25">
        <f>VLOOKUP(F3133,Table!$A$2:$C$121,2,0)</f>
        <v>2</v>
      </c>
      <c r="I3133" s="26">
        <f>VLOOKUP(F3133,Table!$A$2:$C$121,3,0)</f>
        <v>5</v>
      </c>
      <c r="J3133" s="17" t="s">
        <v>11366</v>
      </c>
      <c r="K3133" s="25" t="str">
        <f>LEFT(J3133,MIN(FIND({0,1,2,3,4,5,6,7,8,9},ASC(J3133)&amp;1234567890))-1)</f>
        <v>Zn</v>
      </c>
      <c r="L3133" s="25">
        <f t="shared" si="97"/>
        <v>2</v>
      </c>
      <c r="M3133" s="25">
        <f>VLOOKUP(K3133,Table!$A$2:$C$121,2,0)</f>
        <v>12</v>
      </c>
      <c r="N3133" s="26">
        <f>VLOOKUP(K3133,Table!$A$2:$C$121,3,0)</f>
        <v>4</v>
      </c>
      <c r="O3133" s="13" t="str">
        <f>VLOOKUP(A3133,Table!$U$1:$V$230,2,0)</f>
        <v>Orthorhombic</v>
      </c>
      <c r="P3133" s="1"/>
    </row>
    <row r="3134" spans="1:16">
      <c r="A3134" s="12">
        <v>74</v>
      </c>
      <c r="B3134" s="12">
        <v>106137</v>
      </c>
      <c r="C3134" s="12" t="s">
        <v>3684</v>
      </c>
      <c r="D3134" s="12" t="s">
        <v>3733</v>
      </c>
      <c r="E3134" s="17" t="s">
        <v>11313</v>
      </c>
      <c r="F3134" s="25" t="str">
        <f>LEFT(E3134,MIN(FIND({0,1,2,3,4,5,6,7,8,9},ASC(E3134)&amp;1234567890))-1)</f>
        <v>Tb</v>
      </c>
      <c r="G3134" s="25">
        <f t="shared" si="96"/>
        <v>1</v>
      </c>
      <c r="H3134" s="25">
        <f>VLOOKUP(F3134,Table!$A$2:$C$121,2,0)</f>
        <v>3</v>
      </c>
      <c r="I3134" s="26">
        <f>VLOOKUP(F3134,Table!$A$2:$C$121,3,0)</f>
        <v>6</v>
      </c>
      <c r="J3134" s="17" t="s">
        <v>11366</v>
      </c>
      <c r="K3134" s="25" t="str">
        <f>LEFT(J3134,MIN(FIND({0,1,2,3,4,5,6,7,8,9},ASC(J3134)&amp;1234567890))-1)</f>
        <v>Zn</v>
      </c>
      <c r="L3134" s="25">
        <f t="shared" si="97"/>
        <v>2</v>
      </c>
      <c r="M3134" s="25">
        <f>VLOOKUP(K3134,Table!$A$2:$C$121,2,0)</f>
        <v>12</v>
      </c>
      <c r="N3134" s="26">
        <f>VLOOKUP(K3134,Table!$A$2:$C$121,3,0)</f>
        <v>4</v>
      </c>
      <c r="O3134" s="13" t="str">
        <f>VLOOKUP(A3134,Table!$U$1:$V$230,2,0)</f>
        <v>Orthorhombic</v>
      </c>
      <c r="P3134" s="1"/>
    </row>
    <row r="3135" spans="1:16">
      <c r="A3135" s="12">
        <v>74</v>
      </c>
      <c r="B3135" s="12">
        <v>106234</v>
      </c>
      <c r="C3135" s="12" t="s">
        <v>3684</v>
      </c>
      <c r="D3135" s="12" t="s">
        <v>3734</v>
      </c>
      <c r="E3135" s="17" t="s">
        <v>530</v>
      </c>
      <c r="F3135" s="25" t="str">
        <f>LEFT(E3135,MIN(FIND({0,1,2,3,4,5,6,7,8,9},ASC(E3135)&amp;1234567890))-1)</f>
        <v>Yb</v>
      </c>
      <c r="G3135" s="25">
        <f t="shared" si="96"/>
        <v>1</v>
      </c>
      <c r="H3135" s="25">
        <f>VLOOKUP(F3135,Table!$A$2:$C$121,2,0)</f>
        <v>3</v>
      </c>
      <c r="I3135" s="26">
        <f>VLOOKUP(F3135,Table!$A$2:$C$121,3,0)</f>
        <v>6</v>
      </c>
      <c r="J3135" s="17" t="s">
        <v>11366</v>
      </c>
      <c r="K3135" s="25" t="str">
        <f>LEFT(J3135,MIN(FIND({0,1,2,3,4,5,6,7,8,9},ASC(J3135)&amp;1234567890))-1)</f>
        <v>Zn</v>
      </c>
      <c r="L3135" s="25">
        <f t="shared" si="97"/>
        <v>2</v>
      </c>
      <c r="M3135" s="25">
        <f>VLOOKUP(K3135,Table!$A$2:$C$121,2,0)</f>
        <v>12</v>
      </c>
      <c r="N3135" s="26">
        <f>VLOOKUP(K3135,Table!$A$2:$C$121,3,0)</f>
        <v>4</v>
      </c>
      <c r="O3135" s="13" t="str">
        <f>VLOOKUP(A3135,Table!$U$1:$V$230,2,0)</f>
        <v>Orthorhombic</v>
      </c>
      <c r="P3135" s="1"/>
    </row>
    <row r="3136" spans="1:16">
      <c r="A3136" s="12">
        <v>74</v>
      </c>
      <c r="B3136" s="12">
        <v>240127</v>
      </c>
      <c r="C3136" s="12" t="s">
        <v>3684</v>
      </c>
      <c r="D3136" s="12" t="s">
        <v>3735</v>
      </c>
      <c r="E3136" s="17" t="s">
        <v>343</v>
      </c>
      <c r="F3136" s="25" t="str">
        <f>LEFT(E3136,MIN(FIND({0,1,2,3,4,5,6,7,8,9},ASC(E3136)&amp;1234567890))-1)</f>
        <v>U</v>
      </c>
      <c r="G3136" s="25">
        <f t="shared" si="96"/>
        <v>1</v>
      </c>
      <c r="H3136" s="25">
        <f>VLOOKUP(F3136,Table!$A$2:$C$121,2,0)</f>
        <v>3</v>
      </c>
      <c r="I3136" s="26">
        <f>VLOOKUP(F3136,Table!$A$2:$C$121,3,0)</f>
        <v>7</v>
      </c>
      <c r="J3136" s="17" t="s">
        <v>11480</v>
      </c>
      <c r="K3136" s="25" t="str">
        <f>LEFT(J3136,MIN(FIND({0,1,2,3,4,5,6,7,8,9},ASC(J3136)&amp;1234567890))-1)</f>
        <v>Al</v>
      </c>
      <c r="L3136" s="25">
        <f t="shared" si="97"/>
        <v>4</v>
      </c>
      <c r="M3136" s="25">
        <f>VLOOKUP(K3136,Table!$A$2:$C$121,2,0)</f>
        <v>13</v>
      </c>
      <c r="N3136" s="26">
        <f>VLOOKUP(K3136,Table!$A$2:$C$121,3,0)</f>
        <v>3</v>
      </c>
      <c r="O3136" s="13" t="str">
        <f>VLOOKUP(A3136,Table!$U$1:$V$230,2,0)</f>
        <v>Orthorhombic</v>
      </c>
      <c r="P3136" s="1"/>
    </row>
    <row r="3137" spans="1:16">
      <c r="A3137" s="12">
        <v>74</v>
      </c>
      <c r="B3137" s="12">
        <v>57245</v>
      </c>
      <c r="C3137" s="12" t="s">
        <v>3684</v>
      </c>
      <c r="D3137" s="12" t="s">
        <v>3736</v>
      </c>
      <c r="E3137" s="17" t="s">
        <v>11377</v>
      </c>
      <c r="F3137" s="25" t="str">
        <f>LEFT(E3137,MIN(FIND({0,1,2,3,4,5,6,7,8,9},ASC(E3137)&amp;1234567890))-1)</f>
        <v>Dy</v>
      </c>
      <c r="G3137" s="25">
        <f t="shared" si="96"/>
        <v>2</v>
      </c>
      <c r="H3137" s="25">
        <f>VLOOKUP(F3137,Table!$A$2:$C$121,2,0)</f>
        <v>3</v>
      </c>
      <c r="I3137" s="26">
        <f>VLOOKUP(F3137,Table!$A$2:$C$121,3,0)</f>
        <v>6</v>
      </c>
      <c r="J3137" s="17" t="s">
        <v>12233</v>
      </c>
      <c r="K3137" s="25" t="str">
        <f>LEFT(J3137,MIN(FIND({0,1,2,3,4,5,6,7,8,9},ASC(J3137)&amp;1234567890))-1)</f>
        <v>Si</v>
      </c>
      <c r="L3137" s="25">
        <f t="shared" si="97"/>
        <v>3.5</v>
      </c>
      <c r="M3137" s="25">
        <f>VLOOKUP(K3137,Table!$A$2:$C$121,2,0)</f>
        <v>14</v>
      </c>
      <c r="N3137" s="26">
        <f>VLOOKUP(K3137,Table!$A$2:$C$121,3,0)</f>
        <v>3</v>
      </c>
      <c r="O3137" s="13" t="str">
        <f>VLOOKUP(A3137,Table!$U$1:$V$230,2,0)</f>
        <v>Orthorhombic</v>
      </c>
      <c r="P3137" s="1"/>
    </row>
    <row r="3138" spans="1:16">
      <c r="A3138" s="12">
        <v>74</v>
      </c>
      <c r="B3138" s="12">
        <v>57354</v>
      </c>
      <c r="C3138" s="12" t="s">
        <v>3684</v>
      </c>
      <c r="D3138" s="12" t="s">
        <v>3737</v>
      </c>
      <c r="E3138" s="17" t="s">
        <v>11661</v>
      </c>
      <c r="F3138" s="25" t="str">
        <f>LEFT(E3138,MIN(FIND({0,1,2,3,4,5,6,7,8,9},ASC(E3138)&amp;1234567890))-1)</f>
        <v>Ag</v>
      </c>
      <c r="G3138" s="25">
        <f t="shared" ref="G3138:G3201" si="98">IF(SUBSTITUTE(E3138,F3138,"")="",1,SUBSTITUTE(E3138,F3138,""))*1</f>
        <v>2</v>
      </c>
      <c r="H3138" s="25">
        <f>VLOOKUP(F3138,Table!$A$2:$C$121,2,0)</f>
        <v>11</v>
      </c>
      <c r="I3138" s="26">
        <f>VLOOKUP(F3138,Table!$A$2:$C$121,3,0)</f>
        <v>5</v>
      </c>
      <c r="J3138" s="17" t="s">
        <v>330</v>
      </c>
      <c r="K3138" s="25" t="str">
        <f>LEFT(J3138,MIN(FIND({0,1,2,3,4,5,6,7,8,9},ASC(J3138)&amp;1234567890))-1)</f>
        <v>Ca</v>
      </c>
      <c r="L3138" s="25">
        <f t="shared" ref="L3138:L3201" si="99">IF(SUBSTITUTE(J3138,K3138,"")="",1,SUBSTITUTE(J3138,K3138,""))*1</f>
        <v>1</v>
      </c>
      <c r="M3138" s="25">
        <f>VLOOKUP(K3138,Table!$A$2:$C$121,2,0)</f>
        <v>2</v>
      </c>
      <c r="N3138" s="26">
        <f>VLOOKUP(K3138,Table!$A$2:$C$121,3,0)</f>
        <v>4</v>
      </c>
      <c r="O3138" s="13" t="str">
        <f>VLOOKUP(A3138,Table!$U$1:$V$230,2,0)</f>
        <v>Orthorhombic</v>
      </c>
      <c r="P3138" s="1"/>
    </row>
    <row r="3139" spans="1:16">
      <c r="A3139" s="12">
        <v>74</v>
      </c>
      <c r="B3139" s="12">
        <v>57402</v>
      </c>
      <c r="C3139" s="12" t="s">
        <v>3684</v>
      </c>
      <c r="D3139" s="12" t="s">
        <v>3738</v>
      </c>
      <c r="E3139" s="17" t="s">
        <v>11314</v>
      </c>
      <c r="F3139" s="25" t="str">
        <f>LEFT(E3139,MIN(FIND({0,1,2,3,4,5,6,7,8,9},ASC(E3139)&amp;1234567890))-1)</f>
        <v>Ho</v>
      </c>
      <c r="G3139" s="25">
        <f t="shared" si="98"/>
        <v>2</v>
      </c>
      <c r="H3139" s="25">
        <f>VLOOKUP(F3139,Table!$A$2:$C$121,2,0)</f>
        <v>3</v>
      </c>
      <c r="I3139" s="26">
        <f>VLOOKUP(F3139,Table!$A$2:$C$121,3,0)</f>
        <v>6</v>
      </c>
      <c r="J3139" s="17" t="s">
        <v>12234</v>
      </c>
      <c r="K3139" s="25" t="str">
        <f>LEFT(J3139,MIN(FIND({0,1,2,3,4,5,6,7,8,9},ASC(J3139)&amp;1234567890))-1)</f>
        <v>Si</v>
      </c>
      <c r="L3139" s="25">
        <f t="shared" si="99"/>
        <v>3.4</v>
      </c>
      <c r="M3139" s="25">
        <f>VLOOKUP(K3139,Table!$A$2:$C$121,2,0)</f>
        <v>14</v>
      </c>
      <c r="N3139" s="26">
        <f>VLOOKUP(K3139,Table!$A$2:$C$121,3,0)</f>
        <v>3</v>
      </c>
      <c r="O3139" s="13" t="str">
        <f>VLOOKUP(A3139,Table!$U$1:$V$230,2,0)</f>
        <v>Orthorhombic</v>
      </c>
      <c r="P3139" s="1"/>
    </row>
    <row r="3140" spans="1:16">
      <c r="A3140" s="12">
        <v>74</v>
      </c>
      <c r="B3140" s="12">
        <v>106560</v>
      </c>
      <c r="C3140" s="12" t="s">
        <v>3684</v>
      </c>
      <c r="D3140" s="12" t="s">
        <v>3739</v>
      </c>
      <c r="E3140" s="17" t="s">
        <v>461</v>
      </c>
      <c r="F3140" s="25" t="str">
        <f>LEFT(E3140,MIN(FIND({0,1,2,3,4,5,6,7,8,9},ASC(E3140)&amp;1234567890))-1)</f>
        <v>Cu</v>
      </c>
      <c r="G3140" s="25">
        <f t="shared" si="98"/>
        <v>2</v>
      </c>
      <c r="H3140" s="25">
        <f>VLOOKUP(F3140,Table!$A$2:$C$121,2,0)</f>
        <v>11</v>
      </c>
      <c r="I3140" s="26">
        <f>VLOOKUP(F3140,Table!$A$2:$C$121,3,0)</f>
        <v>4</v>
      </c>
      <c r="J3140" s="17" t="s">
        <v>615</v>
      </c>
      <c r="K3140" s="25" t="str">
        <f>LEFT(J3140,MIN(FIND({0,1,2,3,4,5,6,7,8,9},ASC(J3140)&amp;1234567890))-1)</f>
        <v>Nd</v>
      </c>
      <c r="L3140" s="25">
        <f t="shared" si="99"/>
        <v>1</v>
      </c>
      <c r="M3140" s="25">
        <f>VLOOKUP(K3140,Table!$A$2:$C$121,2,0)</f>
        <v>3</v>
      </c>
      <c r="N3140" s="26">
        <f>VLOOKUP(K3140,Table!$A$2:$C$121,3,0)</f>
        <v>6</v>
      </c>
      <c r="O3140" s="13" t="str">
        <f>VLOOKUP(A3140,Table!$U$1:$V$230,2,0)</f>
        <v>Orthorhombic</v>
      </c>
      <c r="P3140" s="1"/>
    </row>
    <row r="3141" spans="1:16">
      <c r="A3141" s="12">
        <v>74</v>
      </c>
      <c r="B3141" s="12">
        <v>603114</v>
      </c>
      <c r="C3141" s="12" t="s">
        <v>3684</v>
      </c>
      <c r="D3141" s="12" t="s">
        <v>3740</v>
      </c>
      <c r="E3141" s="17" t="s">
        <v>11334</v>
      </c>
      <c r="F3141" s="25" t="str">
        <f>LEFT(E3141,MIN(FIND({0,1,2,3,4,5,6,7,8,9},ASC(E3141)&amp;1234567890))-1)</f>
        <v>Tm</v>
      </c>
      <c r="G3141" s="25">
        <f t="shared" si="98"/>
        <v>1</v>
      </c>
      <c r="H3141" s="25">
        <f>VLOOKUP(F3141,Table!$A$2:$C$121,2,0)</f>
        <v>3</v>
      </c>
      <c r="I3141" s="26">
        <f>VLOOKUP(F3141,Table!$A$2:$C$121,3,0)</f>
        <v>6</v>
      </c>
      <c r="J3141" s="17" t="s">
        <v>461</v>
      </c>
      <c r="K3141" s="25" t="str">
        <f>LEFT(J3141,MIN(FIND({0,1,2,3,4,5,6,7,8,9},ASC(J3141)&amp;1234567890))-1)</f>
        <v>Cu</v>
      </c>
      <c r="L3141" s="25">
        <f t="shared" si="99"/>
        <v>2</v>
      </c>
      <c r="M3141" s="25">
        <f>VLOOKUP(K3141,Table!$A$2:$C$121,2,0)</f>
        <v>11</v>
      </c>
      <c r="N3141" s="26">
        <f>VLOOKUP(K3141,Table!$A$2:$C$121,3,0)</f>
        <v>4</v>
      </c>
      <c r="O3141" s="13" t="str">
        <f>VLOOKUP(A3141,Table!$U$1:$V$230,2,0)</f>
        <v>Orthorhombic</v>
      </c>
      <c r="P3141" s="1"/>
    </row>
    <row r="3142" spans="1:16">
      <c r="A3142" s="12">
        <v>74</v>
      </c>
      <c r="B3142" s="12">
        <v>603136</v>
      </c>
      <c r="C3142" s="12" t="s">
        <v>3684</v>
      </c>
      <c r="D3142" s="12" t="s">
        <v>3741</v>
      </c>
      <c r="E3142" s="17" t="s">
        <v>590</v>
      </c>
      <c r="F3142" s="25" t="str">
        <f>LEFT(E3142,MIN(FIND({0,1,2,3,4,5,6,7,8,9},ASC(E3142)&amp;1234567890))-1)</f>
        <v>Sm</v>
      </c>
      <c r="G3142" s="25">
        <f t="shared" si="98"/>
        <v>1</v>
      </c>
      <c r="H3142" s="25">
        <f>VLOOKUP(F3142,Table!$A$2:$C$121,2,0)</f>
        <v>3</v>
      </c>
      <c r="I3142" s="26">
        <f>VLOOKUP(F3142,Table!$A$2:$C$121,3,0)</f>
        <v>6</v>
      </c>
      <c r="J3142" s="17" t="s">
        <v>461</v>
      </c>
      <c r="K3142" s="25" t="str">
        <f>LEFT(J3142,MIN(FIND({0,1,2,3,4,5,6,7,8,9},ASC(J3142)&amp;1234567890))-1)</f>
        <v>Cu</v>
      </c>
      <c r="L3142" s="25">
        <f t="shared" si="99"/>
        <v>2</v>
      </c>
      <c r="M3142" s="25">
        <f>VLOOKUP(K3142,Table!$A$2:$C$121,2,0)</f>
        <v>11</v>
      </c>
      <c r="N3142" s="26">
        <f>VLOOKUP(K3142,Table!$A$2:$C$121,3,0)</f>
        <v>4</v>
      </c>
      <c r="O3142" s="13" t="str">
        <f>VLOOKUP(A3142,Table!$U$1:$V$230,2,0)</f>
        <v>Orthorhombic</v>
      </c>
      <c r="P3142" s="1"/>
    </row>
    <row r="3143" spans="1:16">
      <c r="A3143" s="12">
        <v>74</v>
      </c>
      <c r="B3143" s="12">
        <v>603139</v>
      </c>
      <c r="C3143" s="12" t="s">
        <v>3684</v>
      </c>
      <c r="D3143" s="12" t="s">
        <v>3742</v>
      </c>
      <c r="E3143" s="17" t="s">
        <v>11306</v>
      </c>
      <c r="F3143" s="25" t="str">
        <f>LEFT(E3143,MIN(FIND({0,1,2,3,4,5,6,7,8,9},ASC(E3143)&amp;1234567890))-1)</f>
        <v>Gd</v>
      </c>
      <c r="G3143" s="25">
        <f t="shared" si="98"/>
        <v>1</v>
      </c>
      <c r="H3143" s="25">
        <f>VLOOKUP(F3143,Table!$A$2:$C$121,2,0)</f>
        <v>3</v>
      </c>
      <c r="I3143" s="26">
        <f>VLOOKUP(F3143,Table!$A$2:$C$121,3,0)</f>
        <v>6</v>
      </c>
      <c r="J3143" s="17" t="s">
        <v>461</v>
      </c>
      <c r="K3143" s="25" t="str">
        <f>LEFT(J3143,MIN(FIND({0,1,2,3,4,5,6,7,8,9},ASC(J3143)&amp;1234567890))-1)</f>
        <v>Cu</v>
      </c>
      <c r="L3143" s="25">
        <f t="shared" si="99"/>
        <v>2</v>
      </c>
      <c r="M3143" s="25">
        <f>VLOOKUP(K3143,Table!$A$2:$C$121,2,0)</f>
        <v>11</v>
      </c>
      <c r="N3143" s="26">
        <f>VLOOKUP(K3143,Table!$A$2:$C$121,3,0)</f>
        <v>4</v>
      </c>
      <c r="O3143" s="13" t="str">
        <f>VLOOKUP(A3143,Table!$U$1:$V$230,2,0)</f>
        <v>Orthorhombic</v>
      </c>
      <c r="P3143" s="1"/>
    </row>
    <row r="3144" spans="1:16">
      <c r="A3144" s="12">
        <v>74</v>
      </c>
      <c r="B3144" s="12">
        <v>603141</v>
      </c>
      <c r="C3144" s="12" t="s">
        <v>3684</v>
      </c>
      <c r="D3144" s="12" t="s">
        <v>3743</v>
      </c>
      <c r="E3144" s="17" t="s">
        <v>11332</v>
      </c>
      <c r="F3144" s="25" t="str">
        <f>LEFT(E3144,MIN(FIND({0,1,2,3,4,5,6,7,8,9},ASC(E3144)&amp;1234567890))-1)</f>
        <v>Pr</v>
      </c>
      <c r="G3144" s="25">
        <f t="shared" si="98"/>
        <v>1</v>
      </c>
      <c r="H3144" s="25">
        <f>VLOOKUP(F3144,Table!$A$2:$C$121,2,0)</f>
        <v>3</v>
      </c>
      <c r="I3144" s="26">
        <f>VLOOKUP(F3144,Table!$A$2:$C$121,3,0)</f>
        <v>6</v>
      </c>
      <c r="J3144" s="17" t="s">
        <v>461</v>
      </c>
      <c r="K3144" s="25" t="str">
        <f>LEFT(J3144,MIN(FIND({0,1,2,3,4,5,6,7,8,9},ASC(J3144)&amp;1234567890))-1)</f>
        <v>Cu</v>
      </c>
      <c r="L3144" s="25">
        <f t="shared" si="99"/>
        <v>2</v>
      </c>
      <c r="M3144" s="25">
        <f>VLOOKUP(K3144,Table!$A$2:$C$121,2,0)</f>
        <v>11</v>
      </c>
      <c r="N3144" s="26">
        <f>VLOOKUP(K3144,Table!$A$2:$C$121,3,0)</f>
        <v>4</v>
      </c>
      <c r="O3144" s="13" t="str">
        <f>VLOOKUP(A3144,Table!$U$1:$V$230,2,0)</f>
        <v>Orthorhombic</v>
      </c>
      <c r="P3144" s="1"/>
    </row>
    <row r="3145" spans="1:16">
      <c r="A3145" s="12">
        <v>74</v>
      </c>
      <c r="B3145" s="12">
        <v>604016</v>
      </c>
      <c r="C3145" s="12" t="s">
        <v>3684</v>
      </c>
      <c r="D3145" s="12" t="s">
        <v>3744</v>
      </c>
      <c r="E3145" s="17" t="s">
        <v>11336</v>
      </c>
      <c r="F3145" s="25" t="str">
        <f>LEFT(E3145,MIN(FIND({0,1,2,3,4,5,6,7,8,9},ASC(E3145)&amp;1234567890))-1)</f>
        <v>Y</v>
      </c>
      <c r="G3145" s="25">
        <f t="shared" si="98"/>
        <v>1</v>
      </c>
      <c r="H3145" s="25">
        <f>VLOOKUP(F3145,Table!$A$2:$C$121,2,0)</f>
        <v>3</v>
      </c>
      <c r="I3145" s="26">
        <f>VLOOKUP(F3145,Table!$A$2:$C$121,3,0)</f>
        <v>5</v>
      </c>
      <c r="J3145" s="17" t="s">
        <v>461</v>
      </c>
      <c r="K3145" s="25" t="str">
        <f>LEFT(J3145,MIN(FIND({0,1,2,3,4,5,6,7,8,9},ASC(J3145)&amp;1234567890))-1)</f>
        <v>Cu</v>
      </c>
      <c r="L3145" s="25">
        <f t="shared" si="99"/>
        <v>2</v>
      </c>
      <c r="M3145" s="25">
        <f>VLOOKUP(K3145,Table!$A$2:$C$121,2,0)</f>
        <v>11</v>
      </c>
      <c r="N3145" s="26">
        <f>VLOOKUP(K3145,Table!$A$2:$C$121,3,0)</f>
        <v>4</v>
      </c>
      <c r="O3145" s="13" t="str">
        <f>VLOOKUP(A3145,Table!$U$1:$V$230,2,0)</f>
        <v>Orthorhombic</v>
      </c>
      <c r="P3145" s="1"/>
    </row>
    <row r="3146" spans="1:16">
      <c r="A3146" s="12">
        <v>74</v>
      </c>
      <c r="B3146" s="12">
        <v>604938</v>
      </c>
      <c r="C3146" s="12" t="s">
        <v>3684</v>
      </c>
      <c r="D3146" s="12" t="s">
        <v>3745</v>
      </c>
      <c r="E3146" s="17" t="s">
        <v>11331</v>
      </c>
      <c r="F3146" s="25" t="str">
        <f>LEFT(E3146,MIN(FIND({0,1,2,3,4,5,6,7,8,9},ASC(E3146)&amp;1234567890))-1)</f>
        <v>Ce</v>
      </c>
      <c r="G3146" s="25">
        <f t="shared" si="98"/>
        <v>1</v>
      </c>
      <c r="H3146" s="25">
        <f>VLOOKUP(F3146,Table!$A$2:$C$121,2,0)</f>
        <v>3</v>
      </c>
      <c r="I3146" s="26">
        <f>VLOOKUP(F3146,Table!$A$2:$C$121,3,0)</f>
        <v>6</v>
      </c>
      <c r="J3146" s="17" t="s">
        <v>11661</v>
      </c>
      <c r="K3146" s="25" t="str">
        <f>LEFT(J3146,MIN(FIND({0,1,2,3,4,5,6,7,8,9},ASC(J3146)&amp;1234567890))-1)</f>
        <v>Ag</v>
      </c>
      <c r="L3146" s="25">
        <f t="shared" si="99"/>
        <v>2</v>
      </c>
      <c r="M3146" s="25">
        <f>VLOOKUP(K3146,Table!$A$2:$C$121,2,0)</f>
        <v>11</v>
      </c>
      <c r="N3146" s="26">
        <f>VLOOKUP(K3146,Table!$A$2:$C$121,3,0)</f>
        <v>5</v>
      </c>
      <c r="O3146" s="13" t="str">
        <f>VLOOKUP(A3146,Table!$U$1:$V$230,2,0)</f>
        <v>Orthorhombic</v>
      </c>
      <c r="P3146" s="1"/>
    </row>
    <row r="3147" spans="1:16">
      <c r="A3147" s="12">
        <v>74</v>
      </c>
      <c r="B3147" s="12">
        <v>605124</v>
      </c>
      <c r="C3147" s="12" t="s">
        <v>3684</v>
      </c>
      <c r="D3147" s="12" t="s">
        <v>3746</v>
      </c>
      <c r="E3147" s="17" t="s">
        <v>428</v>
      </c>
      <c r="F3147" s="25" t="str">
        <f>LEFT(E3147,MIN(FIND({0,1,2,3,4,5,6,7,8,9},ASC(E3147)&amp;1234567890))-1)</f>
        <v>Eu</v>
      </c>
      <c r="G3147" s="25">
        <f t="shared" si="98"/>
        <v>1</v>
      </c>
      <c r="H3147" s="25">
        <f>VLOOKUP(F3147,Table!$A$2:$C$121,2,0)</f>
        <v>3</v>
      </c>
      <c r="I3147" s="26">
        <f>VLOOKUP(F3147,Table!$A$2:$C$121,3,0)</f>
        <v>6</v>
      </c>
      <c r="J3147" s="17" t="s">
        <v>11661</v>
      </c>
      <c r="K3147" s="25" t="str">
        <f>LEFT(J3147,MIN(FIND({0,1,2,3,4,5,6,7,8,9},ASC(J3147)&amp;1234567890))-1)</f>
        <v>Ag</v>
      </c>
      <c r="L3147" s="25">
        <f t="shared" si="99"/>
        <v>2</v>
      </c>
      <c r="M3147" s="25">
        <f>VLOOKUP(K3147,Table!$A$2:$C$121,2,0)</f>
        <v>11</v>
      </c>
      <c r="N3147" s="26">
        <f>VLOOKUP(K3147,Table!$A$2:$C$121,3,0)</f>
        <v>5</v>
      </c>
      <c r="O3147" s="13" t="str">
        <f>VLOOKUP(A3147,Table!$U$1:$V$230,2,0)</f>
        <v>Orthorhombic</v>
      </c>
      <c r="P3147" s="1"/>
    </row>
    <row r="3148" spans="1:16">
      <c r="A3148" s="12">
        <v>74</v>
      </c>
      <c r="B3148" s="12">
        <v>605497</v>
      </c>
      <c r="C3148" s="12" t="s">
        <v>3684</v>
      </c>
      <c r="D3148" s="12" t="s">
        <v>3747</v>
      </c>
      <c r="E3148" s="17" t="s">
        <v>46</v>
      </c>
      <c r="F3148" s="25" t="str">
        <f>LEFT(E3148,MIN(FIND({0,1,2,3,4,5,6,7,8,9},ASC(E3148)&amp;1234567890))-1)</f>
        <v>La</v>
      </c>
      <c r="G3148" s="25">
        <f t="shared" si="98"/>
        <v>1</v>
      </c>
      <c r="H3148" s="25">
        <f>VLOOKUP(F3148,Table!$A$2:$C$121,2,0)</f>
        <v>3</v>
      </c>
      <c r="I3148" s="26">
        <f>VLOOKUP(F3148,Table!$A$2:$C$121,3,0)</f>
        <v>6</v>
      </c>
      <c r="J3148" s="17" t="s">
        <v>11661</v>
      </c>
      <c r="K3148" s="25" t="str">
        <f>LEFT(J3148,MIN(FIND({0,1,2,3,4,5,6,7,8,9},ASC(J3148)&amp;1234567890))-1)</f>
        <v>Ag</v>
      </c>
      <c r="L3148" s="25">
        <f t="shared" si="99"/>
        <v>2</v>
      </c>
      <c r="M3148" s="25">
        <f>VLOOKUP(K3148,Table!$A$2:$C$121,2,0)</f>
        <v>11</v>
      </c>
      <c r="N3148" s="26">
        <f>VLOOKUP(K3148,Table!$A$2:$C$121,3,0)</f>
        <v>5</v>
      </c>
      <c r="O3148" s="13" t="str">
        <f>VLOOKUP(A3148,Table!$U$1:$V$230,2,0)</f>
        <v>Orthorhombic</v>
      </c>
      <c r="P3148" s="1"/>
    </row>
    <row r="3149" spans="1:16">
      <c r="A3149" s="12">
        <v>74</v>
      </c>
      <c r="B3149" s="12">
        <v>605603</v>
      </c>
      <c r="C3149" s="12" t="s">
        <v>3684</v>
      </c>
      <c r="D3149" s="12" t="s">
        <v>3748</v>
      </c>
      <c r="E3149" s="17" t="s">
        <v>615</v>
      </c>
      <c r="F3149" s="25" t="str">
        <f>LEFT(E3149,MIN(FIND({0,1,2,3,4,5,6,7,8,9},ASC(E3149)&amp;1234567890))-1)</f>
        <v>Nd</v>
      </c>
      <c r="G3149" s="25">
        <f t="shared" si="98"/>
        <v>1</v>
      </c>
      <c r="H3149" s="25">
        <f>VLOOKUP(F3149,Table!$A$2:$C$121,2,0)</f>
        <v>3</v>
      </c>
      <c r="I3149" s="26">
        <f>VLOOKUP(F3149,Table!$A$2:$C$121,3,0)</f>
        <v>6</v>
      </c>
      <c r="J3149" s="17" t="s">
        <v>11661</v>
      </c>
      <c r="K3149" s="25" t="str">
        <f>LEFT(J3149,MIN(FIND({0,1,2,3,4,5,6,7,8,9},ASC(J3149)&amp;1234567890))-1)</f>
        <v>Ag</v>
      </c>
      <c r="L3149" s="25">
        <f t="shared" si="99"/>
        <v>2</v>
      </c>
      <c r="M3149" s="25">
        <f>VLOOKUP(K3149,Table!$A$2:$C$121,2,0)</f>
        <v>11</v>
      </c>
      <c r="N3149" s="26">
        <f>VLOOKUP(K3149,Table!$A$2:$C$121,3,0)</f>
        <v>5</v>
      </c>
      <c r="O3149" s="13" t="str">
        <f>VLOOKUP(A3149,Table!$U$1:$V$230,2,0)</f>
        <v>Orthorhombic</v>
      </c>
      <c r="P3149" s="1"/>
    </row>
    <row r="3150" spans="1:16">
      <c r="A3150" s="12">
        <v>74</v>
      </c>
      <c r="B3150" s="12">
        <v>605675</v>
      </c>
      <c r="C3150" s="12" t="s">
        <v>3684</v>
      </c>
      <c r="D3150" s="12" t="s">
        <v>3749</v>
      </c>
      <c r="E3150" s="17" t="s">
        <v>11332</v>
      </c>
      <c r="F3150" s="25" t="str">
        <f>LEFT(E3150,MIN(FIND({0,1,2,3,4,5,6,7,8,9},ASC(E3150)&amp;1234567890))-1)</f>
        <v>Pr</v>
      </c>
      <c r="G3150" s="25">
        <f t="shared" si="98"/>
        <v>1</v>
      </c>
      <c r="H3150" s="25">
        <f>VLOOKUP(F3150,Table!$A$2:$C$121,2,0)</f>
        <v>3</v>
      </c>
      <c r="I3150" s="26">
        <f>VLOOKUP(F3150,Table!$A$2:$C$121,3,0)</f>
        <v>6</v>
      </c>
      <c r="J3150" s="17" t="s">
        <v>11661</v>
      </c>
      <c r="K3150" s="25" t="str">
        <f>LEFT(J3150,MIN(FIND({0,1,2,3,4,5,6,7,8,9},ASC(J3150)&amp;1234567890))-1)</f>
        <v>Ag</v>
      </c>
      <c r="L3150" s="25">
        <f t="shared" si="99"/>
        <v>2</v>
      </c>
      <c r="M3150" s="25">
        <f>VLOOKUP(K3150,Table!$A$2:$C$121,2,0)</f>
        <v>11</v>
      </c>
      <c r="N3150" s="26">
        <f>VLOOKUP(K3150,Table!$A$2:$C$121,3,0)</f>
        <v>5</v>
      </c>
      <c r="O3150" s="13" t="str">
        <f>VLOOKUP(A3150,Table!$U$1:$V$230,2,0)</f>
        <v>Orthorhombic</v>
      </c>
      <c r="P3150" s="1"/>
    </row>
    <row r="3151" spans="1:16">
      <c r="A3151" s="12">
        <v>74</v>
      </c>
      <c r="B3151" s="12">
        <v>607836</v>
      </c>
      <c r="C3151" s="12" t="s">
        <v>3684</v>
      </c>
      <c r="D3151" s="12" t="s">
        <v>3750</v>
      </c>
      <c r="E3151" s="17" t="s">
        <v>11306</v>
      </c>
      <c r="F3151" s="25" t="str">
        <f>LEFT(E3151,MIN(FIND({0,1,2,3,4,5,6,7,8,9},ASC(E3151)&amp;1234567890))-1)</f>
        <v>Gd</v>
      </c>
      <c r="G3151" s="25">
        <f t="shared" si="98"/>
        <v>1</v>
      </c>
      <c r="H3151" s="25">
        <f>VLOOKUP(F3151,Table!$A$2:$C$121,2,0)</f>
        <v>3</v>
      </c>
      <c r="I3151" s="26">
        <f>VLOOKUP(F3151,Table!$A$2:$C$121,3,0)</f>
        <v>6</v>
      </c>
      <c r="J3151" s="17" t="s">
        <v>11480</v>
      </c>
      <c r="K3151" s="25" t="str">
        <f>LEFT(J3151,MIN(FIND({0,1,2,3,4,5,6,7,8,9},ASC(J3151)&amp;1234567890))-1)</f>
        <v>Al</v>
      </c>
      <c r="L3151" s="25">
        <f t="shared" si="99"/>
        <v>4</v>
      </c>
      <c r="M3151" s="25">
        <f>VLOOKUP(K3151,Table!$A$2:$C$121,2,0)</f>
        <v>13</v>
      </c>
      <c r="N3151" s="26">
        <f>VLOOKUP(K3151,Table!$A$2:$C$121,3,0)</f>
        <v>3</v>
      </c>
      <c r="O3151" s="13" t="str">
        <f>VLOOKUP(A3151,Table!$U$1:$V$230,2,0)</f>
        <v>Orthorhombic</v>
      </c>
      <c r="P3151" s="1"/>
    </row>
    <row r="3152" spans="1:16">
      <c r="A3152" s="12">
        <v>74</v>
      </c>
      <c r="B3152" s="12">
        <v>609181</v>
      </c>
      <c r="C3152" s="12" t="s">
        <v>3684</v>
      </c>
      <c r="D3152" s="12" t="s">
        <v>3751</v>
      </c>
      <c r="E3152" s="17" t="s">
        <v>11502</v>
      </c>
      <c r="F3152" s="25" t="str">
        <f>LEFT(E3152,MIN(FIND({0,1,2,3,4,5,6,7,8,9},ASC(E3152)&amp;1234567890))-1)</f>
        <v>Pu</v>
      </c>
      <c r="G3152" s="25">
        <f t="shared" si="98"/>
        <v>1</v>
      </c>
      <c r="H3152" s="25">
        <f>VLOOKUP(F3152,Table!$A$2:$C$121,2,0)</f>
        <v>3</v>
      </c>
      <c r="I3152" s="26">
        <f>VLOOKUP(F3152,Table!$A$2:$C$121,3,0)</f>
        <v>7</v>
      </c>
      <c r="J3152" s="17" t="s">
        <v>11480</v>
      </c>
      <c r="K3152" s="25" t="str">
        <f>LEFT(J3152,MIN(FIND({0,1,2,3,4,5,6,7,8,9},ASC(J3152)&amp;1234567890))-1)</f>
        <v>Al</v>
      </c>
      <c r="L3152" s="25">
        <f t="shared" si="99"/>
        <v>4</v>
      </c>
      <c r="M3152" s="25">
        <f>VLOOKUP(K3152,Table!$A$2:$C$121,2,0)</f>
        <v>13</v>
      </c>
      <c r="N3152" s="26">
        <f>VLOOKUP(K3152,Table!$A$2:$C$121,3,0)</f>
        <v>3</v>
      </c>
      <c r="O3152" s="13" t="str">
        <f>VLOOKUP(A3152,Table!$U$1:$V$230,2,0)</f>
        <v>Orthorhombic</v>
      </c>
      <c r="P3152" s="1"/>
    </row>
    <row r="3153" spans="1:16">
      <c r="A3153" s="12">
        <v>74</v>
      </c>
      <c r="B3153" s="12">
        <v>609378</v>
      </c>
      <c r="C3153" s="12" t="s">
        <v>3684</v>
      </c>
      <c r="D3153" s="12" t="s">
        <v>3752</v>
      </c>
      <c r="E3153" s="17" t="s">
        <v>590</v>
      </c>
      <c r="F3153" s="25" t="str">
        <f>LEFT(E3153,MIN(FIND({0,1,2,3,4,5,6,7,8,9},ASC(E3153)&amp;1234567890))-1)</f>
        <v>Sm</v>
      </c>
      <c r="G3153" s="25">
        <f t="shared" si="98"/>
        <v>1</v>
      </c>
      <c r="H3153" s="25">
        <f>VLOOKUP(F3153,Table!$A$2:$C$121,2,0)</f>
        <v>3</v>
      </c>
      <c r="I3153" s="26">
        <f>VLOOKUP(F3153,Table!$A$2:$C$121,3,0)</f>
        <v>6</v>
      </c>
      <c r="J3153" s="17" t="s">
        <v>11480</v>
      </c>
      <c r="K3153" s="25" t="str">
        <f>LEFT(J3153,MIN(FIND({0,1,2,3,4,5,6,7,8,9},ASC(J3153)&amp;1234567890))-1)</f>
        <v>Al</v>
      </c>
      <c r="L3153" s="25">
        <f t="shared" si="99"/>
        <v>4</v>
      </c>
      <c r="M3153" s="25">
        <f>VLOOKUP(K3153,Table!$A$2:$C$121,2,0)</f>
        <v>13</v>
      </c>
      <c r="N3153" s="26">
        <f>VLOOKUP(K3153,Table!$A$2:$C$121,3,0)</f>
        <v>3</v>
      </c>
      <c r="O3153" s="13" t="str">
        <f>VLOOKUP(A3153,Table!$U$1:$V$230,2,0)</f>
        <v>Orthorhombic</v>
      </c>
      <c r="P3153" s="1"/>
    </row>
    <row r="3154" spans="1:16">
      <c r="A3154" s="12">
        <v>74</v>
      </c>
      <c r="B3154" s="12">
        <v>609407</v>
      </c>
      <c r="C3154" s="12" t="s">
        <v>3684</v>
      </c>
      <c r="D3154" s="12" t="s">
        <v>3753</v>
      </c>
      <c r="E3154" s="17" t="s">
        <v>433</v>
      </c>
      <c r="F3154" s="25" t="str">
        <f>LEFT(E3154,MIN(FIND({0,1,2,3,4,5,6,7,8,9},ASC(E3154)&amp;1234567890))-1)</f>
        <v>Sr</v>
      </c>
      <c r="G3154" s="25">
        <f t="shared" si="98"/>
        <v>1</v>
      </c>
      <c r="H3154" s="25">
        <f>VLOOKUP(F3154,Table!$A$2:$C$121,2,0)</f>
        <v>2</v>
      </c>
      <c r="I3154" s="26">
        <f>VLOOKUP(F3154,Table!$A$2:$C$121,3,0)</f>
        <v>5</v>
      </c>
      <c r="J3154" s="17" t="s">
        <v>58</v>
      </c>
      <c r="K3154" s="25" t="str">
        <f>LEFT(J3154,MIN(FIND({0,1,2,3,4,5,6,7,8,9},ASC(J3154)&amp;1234567890))-1)</f>
        <v>Al</v>
      </c>
      <c r="L3154" s="25">
        <f t="shared" si="99"/>
        <v>2</v>
      </c>
      <c r="M3154" s="25">
        <f>VLOOKUP(K3154,Table!$A$2:$C$121,2,0)</f>
        <v>13</v>
      </c>
      <c r="N3154" s="26">
        <f>VLOOKUP(K3154,Table!$A$2:$C$121,3,0)</f>
        <v>3</v>
      </c>
      <c r="O3154" s="13" t="str">
        <f>VLOOKUP(A3154,Table!$U$1:$V$230,2,0)</f>
        <v>Orthorhombic</v>
      </c>
      <c r="P3154" s="1"/>
    </row>
    <row r="3155" spans="1:16">
      <c r="A3155" s="12">
        <v>74</v>
      </c>
      <c r="B3155" s="12">
        <v>609456</v>
      </c>
      <c r="C3155" s="12" t="s">
        <v>3684</v>
      </c>
      <c r="D3155" s="12" t="s">
        <v>3754</v>
      </c>
      <c r="E3155" s="17" t="s">
        <v>11313</v>
      </c>
      <c r="F3155" s="25" t="str">
        <f>LEFT(E3155,MIN(FIND({0,1,2,3,4,5,6,7,8,9},ASC(E3155)&amp;1234567890))-1)</f>
        <v>Tb</v>
      </c>
      <c r="G3155" s="25">
        <f t="shared" si="98"/>
        <v>1</v>
      </c>
      <c r="H3155" s="25">
        <f>VLOOKUP(F3155,Table!$A$2:$C$121,2,0)</f>
        <v>3</v>
      </c>
      <c r="I3155" s="26">
        <f>VLOOKUP(F3155,Table!$A$2:$C$121,3,0)</f>
        <v>6</v>
      </c>
      <c r="J3155" s="17" t="s">
        <v>11480</v>
      </c>
      <c r="K3155" s="25" t="str">
        <f>LEFT(J3155,MIN(FIND({0,1,2,3,4,5,6,7,8,9},ASC(J3155)&amp;1234567890))-1)</f>
        <v>Al</v>
      </c>
      <c r="L3155" s="25">
        <f t="shared" si="99"/>
        <v>4</v>
      </c>
      <c r="M3155" s="25">
        <f>VLOOKUP(K3155,Table!$A$2:$C$121,2,0)</f>
        <v>13</v>
      </c>
      <c r="N3155" s="26">
        <f>VLOOKUP(K3155,Table!$A$2:$C$121,3,0)</f>
        <v>3</v>
      </c>
      <c r="O3155" s="13" t="str">
        <f>VLOOKUP(A3155,Table!$U$1:$V$230,2,0)</f>
        <v>Orthorhombic</v>
      </c>
      <c r="P3155" s="1"/>
    </row>
    <row r="3156" spans="1:16">
      <c r="A3156" s="12">
        <v>74</v>
      </c>
      <c r="B3156" s="12">
        <v>611706</v>
      </c>
      <c r="C3156" s="12" t="s">
        <v>3684</v>
      </c>
      <c r="D3156" s="12" t="s">
        <v>3755</v>
      </c>
      <c r="E3156" s="17" t="s">
        <v>11331</v>
      </c>
      <c r="F3156" s="25" t="str">
        <f>LEFT(E3156,MIN(FIND({0,1,2,3,4,5,6,7,8,9},ASC(E3156)&amp;1234567890))-1)</f>
        <v>Ce</v>
      </c>
      <c r="G3156" s="25">
        <f t="shared" si="98"/>
        <v>1</v>
      </c>
      <c r="H3156" s="25">
        <f>VLOOKUP(F3156,Table!$A$2:$C$121,2,0)</f>
        <v>3</v>
      </c>
      <c r="I3156" s="26">
        <f>VLOOKUP(F3156,Table!$A$2:$C$121,3,0)</f>
        <v>6</v>
      </c>
      <c r="J3156" s="17" t="s">
        <v>35</v>
      </c>
      <c r="K3156" s="25" t="str">
        <f>LEFT(J3156,MIN(FIND({0,1,2,3,4,5,6,7,8,9},ASC(J3156)&amp;1234567890))-1)</f>
        <v>Au</v>
      </c>
      <c r="L3156" s="25">
        <f t="shared" si="99"/>
        <v>2</v>
      </c>
      <c r="M3156" s="25">
        <f>VLOOKUP(K3156,Table!$A$2:$C$121,2,0)</f>
        <v>11</v>
      </c>
      <c r="N3156" s="26">
        <f>VLOOKUP(K3156,Table!$A$2:$C$121,3,0)</f>
        <v>6</v>
      </c>
      <c r="O3156" s="13" t="str">
        <f>VLOOKUP(A3156,Table!$U$1:$V$230,2,0)</f>
        <v>Orthorhombic</v>
      </c>
      <c r="P3156" s="1"/>
    </row>
    <row r="3157" spans="1:16">
      <c r="A3157" s="12">
        <v>74</v>
      </c>
      <c r="B3157" s="12">
        <v>611839</v>
      </c>
      <c r="C3157" s="12" t="s">
        <v>3684</v>
      </c>
      <c r="D3157" s="12" t="s">
        <v>3756</v>
      </c>
      <c r="E3157" s="17" t="s">
        <v>428</v>
      </c>
      <c r="F3157" s="25" t="str">
        <f>LEFT(E3157,MIN(FIND({0,1,2,3,4,5,6,7,8,9},ASC(E3157)&amp;1234567890))-1)</f>
        <v>Eu</v>
      </c>
      <c r="G3157" s="25">
        <f t="shared" si="98"/>
        <v>1</v>
      </c>
      <c r="H3157" s="25">
        <f>VLOOKUP(F3157,Table!$A$2:$C$121,2,0)</f>
        <v>3</v>
      </c>
      <c r="I3157" s="26">
        <f>VLOOKUP(F3157,Table!$A$2:$C$121,3,0)</f>
        <v>6</v>
      </c>
      <c r="J3157" s="17" t="s">
        <v>35</v>
      </c>
      <c r="K3157" s="25" t="str">
        <f>LEFT(J3157,MIN(FIND({0,1,2,3,4,5,6,7,8,9},ASC(J3157)&amp;1234567890))-1)</f>
        <v>Au</v>
      </c>
      <c r="L3157" s="25">
        <f t="shared" si="99"/>
        <v>2</v>
      </c>
      <c r="M3157" s="25">
        <f>VLOOKUP(K3157,Table!$A$2:$C$121,2,0)</f>
        <v>11</v>
      </c>
      <c r="N3157" s="26">
        <f>VLOOKUP(K3157,Table!$A$2:$C$121,3,0)</f>
        <v>6</v>
      </c>
      <c r="O3157" s="13" t="str">
        <f>VLOOKUP(A3157,Table!$U$1:$V$230,2,0)</f>
        <v>Orthorhombic</v>
      </c>
      <c r="P3157" s="1"/>
    </row>
    <row r="3158" spans="1:16">
      <c r="A3158" s="12">
        <v>74</v>
      </c>
      <c r="B3158" s="12">
        <v>612096</v>
      </c>
      <c r="C3158" s="12" t="s">
        <v>3684</v>
      </c>
      <c r="D3158" s="12" t="s">
        <v>3757</v>
      </c>
      <c r="E3158" s="17" t="s">
        <v>46</v>
      </c>
      <c r="F3158" s="25" t="str">
        <f>LEFT(E3158,MIN(FIND({0,1,2,3,4,5,6,7,8,9},ASC(E3158)&amp;1234567890))-1)</f>
        <v>La</v>
      </c>
      <c r="G3158" s="25">
        <f t="shared" si="98"/>
        <v>1</v>
      </c>
      <c r="H3158" s="25">
        <f>VLOOKUP(F3158,Table!$A$2:$C$121,2,0)</f>
        <v>3</v>
      </c>
      <c r="I3158" s="26">
        <f>VLOOKUP(F3158,Table!$A$2:$C$121,3,0)</f>
        <v>6</v>
      </c>
      <c r="J3158" s="17" t="s">
        <v>35</v>
      </c>
      <c r="K3158" s="25" t="str">
        <f>LEFT(J3158,MIN(FIND({0,1,2,3,4,5,6,7,8,9},ASC(J3158)&amp;1234567890))-1)</f>
        <v>Au</v>
      </c>
      <c r="L3158" s="25">
        <f t="shared" si="99"/>
        <v>2</v>
      </c>
      <c r="M3158" s="25">
        <f>VLOOKUP(K3158,Table!$A$2:$C$121,2,0)</f>
        <v>11</v>
      </c>
      <c r="N3158" s="26">
        <f>VLOOKUP(K3158,Table!$A$2:$C$121,3,0)</f>
        <v>6</v>
      </c>
      <c r="O3158" s="13" t="str">
        <f>VLOOKUP(A3158,Table!$U$1:$V$230,2,0)</f>
        <v>Orthorhombic</v>
      </c>
      <c r="P3158" s="1"/>
    </row>
    <row r="3159" spans="1:16">
      <c r="A3159" s="12">
        <v>74</v>
      </c>
      <c r="B3159" s="12">
        <v>621188</v>
      </c>
      <c r="C3159" s="12" t="s">
        <v>3684</v>
      </c>
      <c r="D3159" s="12" t="s">
        <v>3758</v>
      </c>
      <c r="E3159" s="17" t="s">
        <v>11331</v>
      </c>
      <c r="F3159" s="25" t="str">
        <f>LEFT(E3159,MIN(FIND({0,1,2,3,4,5,6,7,8,9},ASC(E3159)&amp;1234567890))-1)</f>
        <v>Ce</v>
      </c>
      <c r="G3159" s="25">
        <f t="shared" si="98"/>
        <v>1</v>
      </c>
      <c r="H3159" s="25">
        <f>VLOOKUP(F3159,Table!$A$2:$C$121,2,0)</f>
        <v>3</v>
      </c>
      <c r="I3159" s="26">
        <f>VLOOKUP(F3159,Table!$A$2:$C$121,3,0)</f>
        <v>6</v>
      </c>
      <c r="J3159" s="17" t="s">
        <v>11461</v>
      </c>
      <c r="K3159" s="25" t="str">
        <f>LEFT(J3159,MIN(FIND({0,1,2,3,4,5,6,7,8,9},ASC(J3159)&amp;1234567890))-1)</f>
        <v>Ge</v>
      </c>
      <c r="L3159" s="25">
        <f t="shared" si="99"/>
        <v>2</v>
      </c>
      <c r="M3159" s="25">
        <f>VLOOKUP(K3159,Table!$A$2:$C$121,2,0)</f>
        <v>14</v>
      </c>
      <c r="N3159" s="26">
        <f>VLOOKUP(K3159,Table!$A$2:$C$121,3,0)</f>
        <v>4</v>
      </c>
      <c r="O3159" s="13" t="str">
        <f>VLOOKUP(A3159,Table!$U$1:$V$230,2,0)</f>
        <v>Orthorhombic</v>
      </c>
      <c r="P3159" s="1"/>
    </row>
    <row r="3160" spans="1:16">
      <c r="A3160" s="12">
        <v>74</v>
      </c>
      <c r="B3160" s="12">
        <v>621366</v>
      </c>
      <c r="C3160" s="12" t="s">
        <v>3684</v>
      </c>
      <c r="D3160" s="12" t="s">
        <v>3759</v>
      </c>
      <c r="E3160" s="17" t="s">
        <v>11331</v>
      </c>
      <c r="F3160" s="25" t="str">
        <f>LEFT(E3160,MIN(FIND({0,1,2,3,4,5,6,7,8,9},ASC(E3160)&amp;1234567890))-1)</f>
        <v>Ce</v>
      </c>
      <c r="G3160" s="25">
        <f t="shared" si="98"/>
        <v>1</v>
      </c>
      <c r="H3160" s="25">
        <f>VLOOKUP(F3160,Table!$A$2:$C$121,2,0)</f>
        <v>3</v>
      </c>
      <c r="I3160" s="26">
        <f>VLOOKUP(F3160,Table!$A$2:$C$121,3,0)</f>
        <v>6</v>
      </c>
      <c r="J3160" s="17" t="s">
        <v>11641</v>
      </c>
      <c r="K3160" s="25" t="str">
        <f>LEFT(J3160,MIN(FIND({0,1,2,3,4,5,6,7,8,9},ASC(J3160)&amp;1234567890))-1)</f>
        <v>In</v>
      </c>
      <c r="L3160" s="25">
        <f t="shared" si="99"/>
        <v>2</v>
      </c>
      <c r="M3160" s="25">
        <f>VLOOKUP(K3160,Table!$A$2:$C$121,2,0)</f>
        <v>13</v>
      </c>
      <c r="N3160" s="26">
        <f>VLOOKUP(K3160,Table!$A$2:$C$121,3,0)</f>
        <v>5</v>
      </c>
      <c r="O3160" s="13" t="str">
        <f>VLOOKUP(A3160,Table!$U$1:$V$230,2,0)</f>
        <v>Orthorhombic</v>
      </c>
      <c r="P3160" s="1"/>
    </row>
    <row r="3161" spans="1:16">
      <c r="A3161" s="12">
        <v>74</v>
      </c>
      <c r="B3161" s="12">
        <v>622143</v>
      </c>
      <c r="C3161" s="12" t="s">
        <v>3684</v>
      </c>
      <c r="D3161" s="12" t="s">
        <v>3760</v>
      </c>
      <c r="E3161" s="17" t="s">
        <v>11371</v>
      </c>
      <c r="F3161" s="25" t="str">
        <f>LEFT(E3161,MIN(FIND({0,1,2,3,4,5,6,7,8,9},ASC(E3161)&amp;1234567890))-1)</f>
        <v>Ce</v>
      </c>
      <c r="G3161" s="25">
        <f t="shared" si="98"/>
        <v>2</v>
      </c>
      <c r="H3161" s="25">
        <f>VLOOKUP(F3161,Table!$A$2:$C$121,2,0)</f>
        <v>3</v>
      </c>
      <c r="I3161" s="26">
        <f>VLOOKUP(F3161,Table!$A$2:$C$121,3,0)</f>
        <v>6</v>
      </c>
      <c r="J3161" s="17" t="s">
        <v>11374</v>
      </c>
      <c r="K3161" s="25" t="str">
        <f>LEFT(J3161,MIN(FIND({0,1,2,3,4,5,6,7,8,9},ASC(J3161)&amp;1234567890))-1)</f>
        <v>Si</v>
      </c>
      <c r="L3161" s="25">
        <f t="shared" si="99"/>
        <v>3</v>
      </c>
      <c r="M3161" s="25">
        <f>VLOOKUP(K3161,Table!$A$2:$C$121,2,0)</f>
        <v>14</v>
      </c>
      <c r="N3161" s="26">
        <f>VLOOKUP(K3161,Table!$A$2:$C$121,3,0)</f>
        <v>3</v>
      </c>
      <c r="O3161" s="13" t="str">
        <f>VLOOKUP(A3161,Table!$U$1:$V$230,2,0)</f>
        <v>Orthorhombic</v>
      </c>
      <c r="P3161" s="1"/>
    </row>
    <row r="3162" spans="1:16">
      <c r="A3162" s="12">
        <v>74</v>
      </c>
      <c r="B3162" s="12">
        <v>627121</v>
      </c>
      <c r="C3162" s="12" t="s">
        <v>3684</v>
      </c>
      <c r="D3162" s="12" t="s">
        <v>3761</v>
      </c>
      <c r="E3162" s="17" t="s">
        <v>11333</v>
      </c>
      <c r="F3162" s="25" t="str">
        <f>LEFT(E3162,MIN(FIND({0,1,2,3,4,5,6,7,8,9},ASC(E3162)&amp;1234567890))-1)</f>
        <v>Dy</v>
      </c>
      <c r="G3162" s="25">
        <f t="shared" si="98"/>
        <v>1</v>
      </c>
      <c r="H3162" s="25">
        <f>VLOOKUP(F3162,Table!$A$2:$C$121,2,0)</f>
        <v>3</v>
      </c>
      <c r="I3162" s="26">
        <f>VLOOKUP(F3162,Table!$A$2:$C$121,3,0)</f>
        <v>6</v>
      </c>
      <c r="J3162" s="17" t="s">
        <v>461</v>
      </c>
      <c r="K3162" s="25" t="str">
        <f>LEFT(J3162,MIN(FIND({0,1,2,3,4,5,6,7,8,9},ASC(J3162)&amp;1234567890))-1)</f>
        <v>Cu</v>
      </c>
      <c r="L3162" s="25">
        <f t="shared" si="99"/>
        <v>2</v>
      </c>
      <c r="M3162" s="25">
        <f>VLOOKUP(K3162,Table!$A$2:$C$121,2,0)</f>
        <v>11</v>
      </c>
      <c r="N3162" s="26">
        <f>VLOOKUP(K3162,Table!$A$2:$C$121,3,0)</f>
        <v>4</v>
      </c>
      <c r="O3162" s="13" t="str">
        <f>VLOOKUP(A3162,Table!$U$1:$V$230,2,0)</f>
        <v>Orthorhombic</v>
      </c>
      <c r="P3162" s="1"/>
    </row>
    <row r="3163" spans="1:16">
      <c r="A3163" s="12">
        <v>74</v>
      </c>
      <c r="B3163" s="12">
        <v>627200</v>
      </c>
      <c r="C3163" s="12" t="s">
        <v>3684</v>
      </c>
      <c r="D3163" s="12" t="s">
        <v>3762</v>
      </c>
      <c r="E3163" s="17" t="s">
        <v>11542</v>
      </c>
      <c r="F3163" s="25" t="str">
        <f>LEFT(E3163,MIN(FIND({0,1,2,3,4,5,6,7,8,9},ASC(E3163)&amp;1234567890))-1)</f>
        <v>Er</v>
      </c>
      <c r="G3163" s="25">
        <f t="shared" si="98"/>
        <v>1</v>
      </c>
      <c r="H3163" s="25">
        <f>VLOOKUP(F3163,Table!$A$2:$C$121,2,0)</f>
        <v>3</v>
      </c>
      <c r="I3163" s="26">
        <f>VLOOKUP(F3163,Table!$A$2:$C$121,3,0)</f>
        <v>6</v>
      </c>
      <c r="J3163" s="17" t="s">
        <v>461</v>
      </c>
      <c r="K3163" s="25" t="str">
        <f>LEFT(J3163,MIN(FIND({0,1,2,3,4,5,6,7,8,9},ASC(J3163)&amp;1234567890))-1)</f>
        <v>Cu</v>
      </c>
      <c r="L3163" s="25">
        <f t="shared" si="99"/>
        <v>2</v>
      </c>
      <c r="M3163" s="25">
        <f>VLOOKUP(K3163,Table!$A$2:$C$121,2,0)</f>
        <v>11</v>
      </c>
      <c r="N3163" s="26">
        <f>VLOOKUP(K3163,Table!$A$2:$C$121,3,0)</f>
        <v>4</v>
      </c>
      <c r="O3163" s="13" t="str">
        <f>VLOOKUP(A3163,Table!$U$1:$V$230,2,0)</f>
        <v>Orthorhombic</v>
      </c>
      <c r="P3163" s="1"/>
    </row>
    <row r="3164" spans="1:16">
      <c r="A3164" s="12">
        <v>74</v>
      </c>
      <c r="B3164" s="12">
        <v>627266</v>
      </c>
      <c r="C3164" s="12" t="s">
        <v>3684</v>
      </c>
      <c r="D3164" s="12" t="s">
        <v>3763</v>
      </c>
      <c r="E3164" s="17" t="s">
        <v>428</v>
      </c>
      <c r="F3164" s="25" t="str">
        <f>LEFT(E3164,MIN(FIND({0,1,2,3,4,5,6,7,8,9},ASC(E3164)&amp;1234567890))-1)</f>
        <v>Eu</v>
      </c>
      <c r="G3164" s="25">
        <f t="shared" si="98"/>
        <v>1</v>
      </c>
      <c r="H3164" s="25">
        <f>VLOOKUP(F3164,Table!$A$2:$C$121,2,0)</f>
        <v>3</v>
      </c>
      <c r="I3164" s="26">
        <f>VLOOKUP(F3164,Table!$A$2:$C$121,3,0)</f>
        <v>6</v>
      </c>
      <c r="J3164" s="17" t="s">
        <v>461</v>
      </c>
      <c r="K3164" s="25" t="str">
        <f>LEFT(J3164,MIN(FIND({0,1,2,3,4,5,6,7,8,9},ASC(J3164)&amp;1234567890))-1)</f>
        <v>Cu</v>
      </c>
      <c r="L3164" s="25">
        <f t="shared" si="99"/>
        <v>2</v>
      </c>
      <c r="M3164" s="25">
        <f>VLOOKUP(K3164,Table!$A$2:$C$121,2,0)</f>
        <v>11</v>
      </c>
      <c r="N3164" s="26">
        <f>VLOOKUP(K3164,Table!$A$2:$C$121,3,0)</f>
        <v>4</v>
      </c>
      <c r="O3164" s="13" t="str">
        <f>VLOOKUP(A3164,Table!$U$1:$V$230,2,0)</f>
        <v>Orthorhombic</v>
      </c>
      <c r="P3164" s="1"/>
    </row>
    <row r="3165" spans="1:16">
      <c r="A3165" s="12">
        <v>74</v>
      </c>
      <c r="B3165" s="12">
        <v>627392</v>
      </c>
      <c r="C3165" s="12" t="s">
        <v>3684</v>
      </c>
      <c r="D3165" s="12" t="s">
        <v>3764</v>
      </c>
      <c r="E3165" s="17" t="s">
        <v>366</v>
      </c>
      <c r="F3165" s="25" t="str">
        <f>LEFT(E3165,MIN(FIND({0,1,2,3,4,5,6,7,8,9},ASC(E3165)&amp;1234567890))-1)</f>
        <v>Ga</v>
      </c>
      <c r="G3165" s="25">
        <f t="shared" si="98"/>
        <v>1</v>
      </c>
      <c r="H3165" s="25">
        <f>VLOOKUP(F3165,Table!$A$2:$C$121,2,0)</f>
        <v>13</v>
      </c>
      <c r="I3165" s="26">
        <f>VLOOKUP(F3165,Table!$A$2:$C$121,3,0)</f>
        <v>4</v>
      </c>
      <c r="J3165" s="17" t="s">
        <v>461</v>
      </c>
      <c r="K3165" s="25" t="str">
        <f>LEFT(J3165,MIN(FIND({0,1,2,3,4,5,6,7,8,9},ASC(J3165)&amp;1234567890))-1)</f>
        <v>Cu</v>
      </c>
      <c r="L3165" s="25">
        <f t="shared" si="99"/>
        <v>2</v>
      </c>
      <c r="M3165" s="25">
        <f>VLOOKUP(K3165,Table!$A$2:$C$121,2,0)</f>
        <v>11</v>
      </c>
      <c r="N3165" s="26">
        <f>VLOOKUP(K3165,Table!$A$2:$C$121,3,0)</f>
        <v>4</v>
      </c>
      <c r="O3165" s="13" t="str">
        <f>VLOOKUP(A3165,Table!$U$1:$V$230,2,0)</f>
        <v>Orthorhombic</v>
      </c>
      <c r="P3165" s="1"/>
    </row>
    <row r="3166" spans="1:16">
      <c r="A3166" s="12">
        <v>74</v>
      </c>
      <c r="B3166" s="12">
        <v>627942</v>
      </c>
      <c r="C3166" s="12" t="s">
        <v>3684</v>
      </c>
      <c r="D3166" s="12" t="s">
        <v>3765</v>
      </c>
      <c r="E3166" s="17" t="s">
        <v>587</v>
      </c>
      <c r="F3166" s="25" t="str">
        <f>LEFT(E3166,MIN(FIND({0,1,2,3,4,5,6,7,8,9},ASC(E3166)&amp;1234567890))-1)</f>
        <v>Ho</v>
      </c>
      <c r="G3166" s="25">
        <f t="shared" si="98"/>
        <v>1</v>
      </c>
      <c r="H3166" s="25">
        <f>VLOOKUP(F3166,Table!$A$2:$C$121,2,0)</f>
        <v>3</v>
      </c>
      <c r="I3166" s="26">
        <f>VLOOKUP(F3166,Table!$A$2:$C$121,3,0)</f>
        <v>6</v>
      </c>
      <c r="J3166" s="17" t="s">
        <v>461</v>
      </c>
      <c r="K3166" s="25" t="str">
        <f>LEFT(J3166,MIN(FIND({0,1,2,3,4,5,6,7,8,9},ASC(J3166)&amp;1234567890))-1)</f>
        <v>Cu</v>
      </c>
      <c r="L3166" s="25">
        <f t="shared" si="99"/>
        <v>2</v>
      </c>
      <c r="M3166" s="25">
        <f>VLOOKUP(K3166,Table!$A$2:$C$121,2,0)</f>
        <v>11</v>
      </c>
      <c r="N3166" s="26">
        <f>VLOOKUP(K3166,Table!$A$2:$C$121,3,0)</f>
        <v>4</v>
      </c>
      <c r="O3166" s="13" t="str">
        <f>VLOOKUP(A3166,Table!$U$1:$V$230,2,0)</f>
        <v>Orthorhombic</v>
      </c>
      <c r="P3166" s="1"/>
    </row>
    <row r="3167" spans="1:16">
      <c r="A3167" s="12">
        <v>74</v>
      </c>
      <c r="B3167" s="12">
        <v>628302</v>
      </c>
      <c r="C3167" s="12" t="s">
        <v>3684</v>
      </c>
      <c r="D3167" s="12" t="s">
        <v>3766</v>
      </c>
      <c r="E3167" s="17" t="s">
        <v>11335</v>
      </c>
      <c r="F3167" s="25" t="str">
        <f>LEFT(E3167,MIN(FIND({0,1,2,3,4,5,6,7,8,9},ASC(E3167)&amp;1234567890))-1)</f>
        <v>Lu</v>
      </c>
      <c r="G3167" s="25">
        <f t="shared" si="98"/>
        <v>1</v>
      </c>
      <c r="H3167" s="25">
        <f>VLOOKUP(F3167,Table!$A$2:$C$121,2,0)</f>
        <v>3</v>
      </c>
      <c r="I3167" s="26">
        <f>VLOOKUP(F3167,Table!$A$2:$C$121,3,0)</f>
        <v>6</v>
      </c>
      <c r="J3167" s="17" t="s">
        <v>461</v>
      </c>
      <c r="K3167" s="25" t="str">
        <f>LEFT(J3167,MIN(FIND({0,1,2,3,4,5,6,7,8,9},ASC(J3167)&amp;1234567890))-1)</f>
        <v>Cu</v>
      </c>
      <c r="L3167" s="25">
        <f t="shared" si="99"/>
        <v>2</v>
      </c>
      <c r="M3167" s="25">
        <f>VLOOKUP(K3167,Table!$A$2:$C$121,2,0)</f>
        <v>11</v>
      </c>
      <c r="N3167" s="26">
        <f>VLOOKUP(K3167,Table!$A$2:$C$121,3,0)</f>
        <v>4</v>
      </c>
      <c r="O3167" s="13" t="str">
        <f>VLOOKUP(A3167,Table!$U$1:$V$230,2,0)</f>
        <v>Orthorhombic</v>
      </c>
      <c r="P3167" s="1"/>
    </row>
    <row r="3168" spans="1:16">
      <c r="A3168" s="12">
        <v>74</v>
      </c>
      <c r="B3168" s="12">
        <v>628499</v>
      </c>
      <c r="C3168" s="12" t="s">
        <v>3684</v>
      </c>
      <c r="D3168" s="12" t="s">
        <v>3767</v>
      </c>
      <c r="E3168" s="17" t="s">
        <v>615</v>
      </c>
      <c r="F3168" s="25" t="str">
        <f>LEFT(E3168,MIN(FIND({0,1,2,3,4,5,6,7,8,9},ASC(E3168)&amp;1234567890))-1)</f>
        <v>Nd</v>
      </c>
      <c r="G3168" s="25">
        <f t="shared" si="98"/>
        <v>1</v>
      </c>
      <c r="H3168" s="25">
        <f>VLOOKUP(F3168,Table!$A$2:$C$121,2,0)</f>
        <v>3</v>
      </c>
      <c r="I3168" s="26">
        <f>VLOOKUP(F3168,Table!$A$2:$C$121,3,0)</f>
        <v>6</v>
      </c>
      <c r="J3168" s="17" t="s">
        <v>461</v>
      </c>
      <c r="K3168" s="25" t="str">
        <f>LEFT(J3168,MIN(FIND({0,1,2,3,4,5,6,7,8,9},ASC(J3168)&amp;1234567890))-1)</f>
        <v>Cu</v>
      </c>
      <c r="L3168" s="25">
        <f t="shared" si="99"/>
        <v>2</v>
      </c>
      <c r="M3168" s="25">
        <f>VLOOKUP(K3168,Table!$A$2:$C$121,2,0)</f>
        <v>11</v>
      </c>
      <c r="N3168" s="26">
        <f>VLOOKUP(K3168,Table!$A$2:$C$121,3,0)</f>
        <v>4</v>
      </c>
      <c r="O3168" s="13" t="str">
        <f>VLOOKUP(A3168,Table!$U$1:$V$230,2,0)</f>
        <v>Orthorhombic</v>
      </c>
      <c r="P3168" s="1"/>
    </row>
    <row r="3169" spans="1:16">
      <c r="A3169" s="12">
        <v>74</v>
      </c>
      <c r="B3169" s="12">
        <v>628754</v>
      </c>
      <c r="C3169" s="12" t="s">
        <v>3684</v>
      </c>
      <c r="D3169" s="12" t="s">
        <v>3768</v>
      </c>
      <c r="E3169" s="17" t="s">
        <v>11502</v>
      </c>
      <c r="F3169" s="25" t="str">
        <f>LEFT(E3169,MIN(FIND({0,1,2,3,4,5,6,7,8,9},ASC(E3169)&amp;1234567890))-1)</f>
        <v>Pu</v>
      </c>
      <c r="G3169" s="25">
        <f t="shared" si="98"/>
        <v>1</v>
      </c>
      <c r="H3169" s="25">
        <f>VLOOKUP(F3169,Table!$A$2:$C$121,2,0)</f>
        <v>3</v>
      </c>
      <c r="I3169" s="26">
        <f>VLOOKUP(F3169,Table!$A$2:$C$121,3,0)</f>
        <v>7</v>
      </c>
      <c r="J3169" s="17" t="s">
        <v>461</v>
      </c>
      <c r="K3169" s="25" t="str">
        <f>LEFT(J3169,MIN(FIND({0,1,2,3,4,5,6,7,8,9},ASC(J3169)&amp;1234567890))-1)</f>
        <v>Cu</v>
      </c>
      <c r="L3169" s="25">
        <f t="shared" si="99"/>
        <v>2</v>
      </c>
      <c r="M3169" s="25">
        <f>VLOOKUP(K3169,Table!$A$2:$C$121,2,0)</f>
        <v>11</v>
      </c>
      <c r="N3169" s="26">
        <f>VLOOKUP(K3169,Table!$A$2:$C$121,3,0)</f>
        <v>4</v>
      </c>
      <c r="O3169" s="13" t="str">
        <f>VLOOKUP(A3169,Table!$U$1:$V$230,2,0)</f>
        <v>Orthorhombic</v>
      </c>
      <c r="P3169" s="1"/>
    </row>
    <row r="3170" spans="1:16">
      <c r="A3170" s="12">
        <v>74</v>
      </c>
      <c r="B3170" s="12">
        <v>629313</v>
      </c>
      <c r="C3170" s="12" t="s">
        <v>3684</v>
      </c>
      <c r="D3170" s="12" t="s">
        <v>3769</v>
      </c>
      <c r="E3170" s="17" t="s">
        <v>11313</v>
      </c>
      <c r="F3170" s="25" t="str">
        <f>LEFT(E3170,MIN(FIND({0,1,2,3,4,5,6,7,8,9},ASC(E3170)&amp;1234567890))-1)</f>
        <v>Tb</v>
      </c>
      <c r="G3170" s="25">
        <f t="shared" si="98"/>
        <v>1</v>
      </c>
      <c r="H3170" s="25">
        <f>VLOOKUP(F3170,Table!$A$2:$C$121,2,0)</f>
        <v>3</v>
      </c>
      <c r="I3170" s="26">
        <f>VLOOKUP(F3170,Table!$A$2:$C$121,3,0)</f>
        <v>6</v>
      </c>
      <c r="J3170" s="17" t="s">
        <v>461</v>
      </c>
      <c r="K3170" s="25" t="str">
        <f>LEFT(J3170,MIN(FIND({0,1,2,3,4,5,6,7,8,9},ASC(J3170)&amp;1234567890))-1)</f>
        <v>Cu</v>
      </c>
      <c r="L3170" s="25">
        <f t="shared" si="99"/>
        <v>2</v>
      </c>
      <c r="M3170" s="25">
        <f>VLOOKUP(K3170,Table!$A$2:$C$121,2,0)</f>
        <v>11</v>
      </c>
      <c r="N3170" s="26">
        <f>VLOOKUP(K3170,Table!$A$2:$C$121,3,0)</f>
        <v>4</v>
      </c>
      <c r="O3170" s="13" t="str">
        <f>VLOOKUP(A3170,Table!$U$1:$V$230,2,0)</f>
        <v>Orthorhombic</v>
      </c>
      <c r="P3170" s="1"/>
    </row>
    <row r="3171" spans="1:16">
      <c r="A3171" s="12">
        <v>74</v>
      </c>
      <c r="B3171" s="12">
        <v>629439</v>
      </c>
      <c r="C3171" s="12" t="s">
        <v>3684</v>
      </c>
      <c r="D3171" s="12" t="s">
        <v>3770</v>
      </c>
      <c r="E3171" s="17" t="s">
        <v>530</v>
      </c>
      <c r="F3171" s="25" t="str">
        <f>LEFT(E3171,MIN(FIND({0,1,2,3,4,5,6,7,8,9},ASC(E3171)&amp;1234567890))-1)</f>
        <v>Yb</v>
      </c>
      <c r="G3171" s="25">
        <f t="shared" si="98"/>
        <v>1</v>
      </c>
      <c r="H3171" s="25">
        <f>VLOOKUP(F3171,Table!$A$2:$C$121,2,0)</f>
        <v>3</v>
      </c>
      <c r="I3171" s="26">
        <f>VLOOKUP(F3171,Table!$A$2:$C$121,3,0)</f>
        <v>6</v>
      </c>
      <c r="J3171" s="17" t="s">
        <v>461</v>
      </c>
      <c r="K3171" s="25" t="str">
        <f>LEFT(J3171,MIN(FIND({0,1,2,3,4,5,6,7,8,9},ASC(J3171)&amp;1234567890))-1)</f>
        <v>Cu</v>
      </c>
      <c r="L3171" s="25">
        <f t="shared" si="99"/>
        <v>2</v>
      </c>
      <c r="M3171" s="25">
        <f>VLOOKUP(K3171,Table!$A$2:$C$121,2,0)</f>
        <v>11</v>
      </c>
      <c r="N3171" s="26">
        <f>VLOOKUP(K3171,Table!$A$2:$C$121,3,0)</f>
        <v>4</v>
      </c>
      <c r="O3171" s="13" t="str">
        <f>VLOOKUP(A3171,Table!$U$1:$V$230,2,0)</f>
        <v>Orthorhombic</v>
      </c>
      <c r="P3171" s="1"/>
    </row>
    <row r="3172" spans="1:16">
      <c r="A3172" s="12">
        <v>74</v>
      </c>
      <c r="B3172" s="12">
        <v>630287</v>
      </c>
      <c r="C3172" s="12" t="s">
        <v>3684</v>
      </c>
      <c r="D3172" s="12" t="s">
        <v>3771</v>
      </c>
      <c r="E3172" s="17" t="s">
        <v>11333</v>
      </c>
      <c r="F3172" s="25" t="str">
        <f>LEFT(E3172,MIN(FIND({0,1,2,3,4,5,6,7,8,9},ASC(E3172)&amp;1234567890))-1)</f>
        <v>Dy</v>
      </c>
      <c r="G3172" s="25">
        <f t="shared" si="98"/>
        <v>1</v>
      </c>
      <c r="H3172" s="25">
        <f>VLOOKUP(F3172,Table!$A$2:$C$121,2,0)</f>
        <v>3</v>
      </c>
      <c r="I3172" s="26">
        <f>VLOOKUP(F3172,Table!$A$2:$C$121,3,0)</f>
        <v>6</v>
      </c>
      <c r="J3172" s="17" t="s">
        <v>11546</v>
      </c>
      <c r="K3172" s="25" t="str">
        <f>LEFT(J3172,MIN(FIND({0,1,2,3,4,5,6,7,8,9},ASC(J3172)&amp;1234567890))-1)</f>
        <v>Si</v>
      </c>
      <c r="L3172" s="25">
        <f t="shared" si="99"/>
        <v>2</v>
      </c>
      <c r="M3172" s="25">
        <f>VLOOKUP(K3172,Table!$A$2:$C$121,2,0)</f>
        <v>14</v>
      </c>
      <c r="N3172" s="26">
        <f>VLOOKUP(K3172,Table!$A$2:$C$121,3,0)</f>
        <v>3</v>
      </c>
      <c r="O3172" s="13" t="str">
        <f>VLOOKUP(A3172,Table!$U$1:$V$230,2,0)</f>
        <v>Orthorhombic</v>
      </c>
      <c r="P3172" s="1"/>
    </row>
    <row r="3173" spans="1:16">
      <c r="A3173" s="12">
        <v>74</v>
      </c>
      <c r="B3173" s="12">
        <v>630303</v>
      </c>
      <c r="C3173" s="12" t="s">
        <v>3684</v>
      </c>
      <c r="D3173" s="12" t="s">
        <v>3772</v>
      </c>
      <c r="E3173" s="17" t="s">
        <v>11377</v>
      </c>
      <c r="F3173" s="25" t="str">
        <f>LEFT(E3173,MIN(FIND({0,1,2,3,4,5,6,7,8,9},ASC(E3173)&amp;1234567890))-1)</f>
        <v>Dy</v>
      </c>
      <c r="G3173" s="25">
        <f t="shared" si="98"/>
        <v>2</v>
      </c>
      <c r="H3173" s="25">
        <f>VLOOKUP(F3173,Table!$A$2:$C$121,2,0)</f>
        <v>3</v>
      </c>
      <c r="I3173" s="26">
        <f>VLOOKUP(F3173,Table!$A$2:$C$121,3,0)</f>
        <v>6</v>
      </c>
      <c r="J3173" s="17" t="s">
        <v>11374</v>
      </c>
      <c r="K3173" s="25" t="str">
        <f>LEFT(J3173,MIN(FIND({0,1,2,3,4,5,6,7,8,9},ASC(J3173)&amp;1234567890))-1)</f>
        <v>Si</v>
      </c>
      <c r="L3173" s="25">
        <f t="shared" si="99"/>
        <v>3</v>
      </c>
      <c r="M3173" s="25">
        <f>VLOOKUP(K3173,Table!$A$2:$C$121,2,0)</f>
        <v>14</v>
      </c>
      <c r="N3173" s="26">
        <f>VLOOKUP(K3173,Table!$A$2:$C$121,3,0)</f>
        <v>3</v>
      </c>
      <c r="O3173" s="13" t="str">
        <f>VLOOKUP(A3173,Table!$U$1:$V$230,2,0)</f>
        <v>Orthorhombic</v>
      </c>
      <c r="P3173" s="1"/>
    </row>
    <row r="3174" spans="1:16">
      <c r="A3174" s="12">
        <v>74</v>
      </c>
      <c r="B3174" s="12">
        <v>630366</v>
      </c>
      <c r="C3174" s="12" t="s">
        <v>3684</v>
      </c>
      <c r="D3174" s="12" t="s">
        <v>3773</v>
      </c>
      <c r="E3174" s="17" t="s">
        <v>11333</v>
      </c>
      <c r="F3174" s="25" t="str">
        <f>LEFT(E3174,MIN(FIND({0,1,2,3,4,5,6,7,8,9},ASC(E3174)&amp;1234567890))-1)</f>
        <v>Dy</v>
      </c>
      <c r="G3174" s="25">
        <f t="shared" si="98"/>
        <v>1</v>
      </c>
      <c r="H3174" s="25">
        <f>VLOOKUP(F3174,Table!$A$2:$C$121,2,0)</f>
        <v>3</v>
      </c>
      <c r="I3174" s="26">
        <f>VLOOKUP(F3174,Table!$A$2:$C$121,3,0)</f>
        <v>6</v>
      </c>
      <c r="J3174" s="17" t="s">
        <v>11366</v>
      </c>
      <c r="K3174" s="25" t="str">
        <f>LEFT(J3174,MIN(FIND({0,1,2,3,4,5,6,7,8,9},ASC(J3174)&amp;1234567890))-1)</f>
        <v>Zn</v>
      </c>
      <c r="L3174" s="25">
        <f t="shared" si="99"/>
        <v>2</v>
      </c>
      <c r="M3174" s="25">
        <f>VLOOKUP(K3174,Table!$A$2:$C$121,2,0)</f>
        <v>12</v>
      </c>
      <c r="N3174" s="26">
        <f>VLOOKUP(K3174,Table!$A$2:$C$121,3,0)</f>
        <v>4</v>
      </c>
      <c r="O3174" s="13" t="str">
        <f>VLOOKUP(A3174,Table!$U$1:$V$230,2,0)</f>
        <v>Orthorhombic</v>
      </c>
      <c r="P3174" s="1"/>
    </row>
    <row r="3175" spans="1:16">
      <c r="A3175" s="12">
        <v>74</v>
      </c>
      <c r="B3175" s="12">
        <v>631213</v>
      </c>
      <c r="C3175" s="12" t="s">
        <v>3684</v>
      </c>
      <c r="D3175" s="12" t="s">
        <v>3774</v>
      </c>
      <c r="E3175" s="17" t="s">
        <v>11542</v>
      </c>
      <c r="F3175" s="25" t="str">
        <f>LEFT(E3175,MIN(FIND({0,1,2,3,4,5,6,7,8,9},ASC(E3175)&amp;1234567890))-1)</f>
        <v>Er</v>
      </c>
      <c r="G3175" s="25">
        <f t="shared" si="98"/>
        <v>1</v>
      </c>
      <c r="H3175" s="25">
        <f>VLOOKUP(F3175,Table!$A$2:$C$121,2,0)</f>
        <v>3</v>
      </c>
      <c r="I3175" s="26">
        <f>VLOOKUP(F3175,Table!$A$2:$C$121,3,0)</f>
        <v>6</v>
      </c>
      <c r="J3175" s="17" t="s">
        <v>11366</v>
      </c>
      <c r="K3175" s="25" t="str">
        <f>LEFT(J3175,MIN(FIND({0,1,2,3,4,5,6,7,8,9},ASC(J3175)&amp;1234567890))-1)</f>
        <v>Zn</v>
      </c>
      <c r="L3175" s="25">
        <f t="shared" si="99"/>
        <v>2</v>
      </c>
      <c r="M3175" s="25">
        <f>VLOOKUP(K3175,Table!$A$2:$C$121,2,0)</f>
        <v>12</v>
      </c>
      <c r="N3175" s="26">
        <f>VLOOKUP(K3175,Table!$A$2:$C$121,3,0)</f>
        <v>4</v>
      </c>
      <c r="O3175" s="13" t="str">
        <f>VLOOKUP(A3175,Table!$U$1:$V$230,2,0)</f>
        <v>Orthorhombic</v>
      </c>
      <c r="P3175" s="1"/>
    </row>
    <row r="3176" spans="1:16">
      <c r="A3176" s="12">
        <v>74</v>
      </c>
      <c r="B3176" s="12">
        <v>634551</v>
      </c>
      <c r="C3176" s="12" t="s">
        <v>3684</v>
      </c>
      <c r="D3176" s="12" t="s">
        <v>3775</v>
      </c>
      <c r="E3176" s="17" t="s">
        <v>11335</v>
      </c>
      <c r="F3176" s="25" t="str">
        <f>LEFT(E3176,MIN(FIND({0,1,2,3,4,5,6,7,8,9},ASC(E3176)&amp;1234567890))-1)</f>
        <v>Lu</v>
      </c>
      <c r="G3176" s="25">
        <f t="shared" si="98"/>
        <v>1</v>
      </c>
      <c r="H3176" s="25">
        <f>VLOOKUP(F3176,Table!$A$2:$C$121,2,0)</f>
        <v>3</v>
      </c>
      <c r="I3176" s="26">
        <f>VLOOKUP(F3176,Table!$A$2:$C$121,3,0)</f>
        <v>6</v>
      </c>
      <c r="J3176" s="17" t="s">
        <v>11409</v>
      </c>
      <c r="K3176" s="25" t="str">
        <f>LEFT(J3176,MIN(FIND({0,1,2,3,4,5,6,7,8,9},ASC(J3176)&amp;1234567890))-1)</f>
        <v>Ga</v>
      </c>
      <c r="L3176" s="25">
        <f t="shared" si="99"/>
        <v>2</v>
      </c>
      <c r="M3176" s="25">
        <f>VLOOKUP(K3176,Table!$A$2:$C$121,2,0)</f>
        <v>13</v>
      </c>
      <c r="N3176" s="26">
        <f>VLOOKUP(K3176,Table!$A$2:$C$121,3,0)</f>
        <v>4</v>
      </c>
      <c r="O3176" s="13" t="str">
        <f>VLOOKUP(A3176,Table!$U$1:$V$230,2,0)</f>
        <v>Orthorhombic</v>
      </c>
      <c r="P3176" s="1"/>
    </row>
    <row r="3177" spans="1:16">
      <c r="A3177" s="12">
        <v>74</v>
      </c>
      <c r="B3177" s="12">
        <v>635014</v>
      </c>
      <c r="C3177" s="12" t="s">
        <v>3684</v>
      </c>
      <c r="D3177" s="12" t="s">
        <v>3776</v>
      </c>
      <c r="E3177" s="17" t="s">
        <v>11379</v>
      </c>
      <c r="F3177" s="25" t="str">
        <f>LEFT(E3177,MIN(FIND({0,1,2,3,4,5,6,7,8,9},ASC(E3177)&amp;1234567890))-1)</f>
        <v>Np</v>
      </c>
      <c r="G3177" s="25">
        <f t="shared" si="98"/>
        <v>1</v>
      </c>
      <c r="H3177" s="25">
        <f>VLOOKUP(F3177,Table!$A$2:$C$121,2,0)</f>
        <v>3</v>
      </c>
      <c r="I3177" s="26">
        <f>VLOOKUP(F3177,Table!$A$2:$C$121,3,0)</f>
        <v>7</v>
      </c>
      <c r="J3177" s="17" t="s">
        <v>11382</v>
      </c>
      <c r="K3177" s="25" t="str">
        <f>LEFT(J3177,MIN(FIND({0,1,2,3,4,5,6,7,8,9},ASC(J3177)&amp;1234567890))-1)</f>
        <v>Ga</v>
      </c>
      <c r="L3177" s="25">
        <f t="shared" si="99"/>
        <v>4</v>
      </c>
      <c r="M3177" s="25">
        <f>VLOOKUP(K3177,Table!$A$2:$C$121,2,0)</f>
        <v>13</v>
      </c>
      <c r="N3177" s="26">
        <f>VLOOKUP(K3177,Table!$A$2:$C$121,3,0)</f>
        <v>4</v>
      </c>
      <c r="O3177" s="13" t="str">
        <f>VLOOKUP(A3177,Table!$U$1:$V$230,2,0)</f>
        <v>Orthorhombic</v>
      </c>
      <c r="P3177" s="1"/>
    </row>
    <row r="3178" spans="1:16">
      <c r="A3178" s="12">
        <v>74</v>
      </c>
      <c r="B3178" s="12">
        <v>635182</v>
      </c>
      <c r="C3178" s="12" t="s">
        <v>3684</v>
      </c>
      <c r="D3178" s="12" t="s">
        <v>3777</v>
      </c>
      <c r="E3178" s="17" t="s">
        <v>11502</v>
      </c>
      <c r="F3178" s="25" t="str">
        <f>LEFT(E3178,MIN(FIND({0,1,2,3,4,5,6,7,8,9},ASC(E3178)&amp;1234567890))-1)</f>
        <v>Pu</v>
      </c>
      <c r="G3178" s="25">
        <f t="shared" si="98"/>
        <v>1</v>
      </c>
      <c r="H3178" s="25">
        <f>VLOOKUP(F3178,Table!$A$2:$C$121,2,0)</f>
        <v>3</v>
      </c>
      <c r="I3178" s="26">
        <f>VLOOKUP(F3178,Table!$A$2:$C$121,3,0)</f>
        <v>7</v>
      </c>
      <c r="J3178" s="17" t="s">
        <v>11382</v>
      </c>
      <c r="K3178" s="25" t="str">
        <f>LEFT(J3178,MIN(FIND({0,1,2,3,4,5,6,7,8,9},ASC(J3178)&amp;1234567890))-1)</f>
        <v>Ga</v>
      </c>
      <c r="L3178" s="25">
        <f t="shared" si="99"/>
        <v>4</v>
      </c>
      <c r="M3178" s="25">
        <f>VLOOKUP(K3178,Table!$A$2:$C$121,2,0)</f>
        <v>13</v>
      </c>
      <c r="N3178" s="26">
        <f>VLOOKUP(K3178,Table!$A$2:$C$121,3,0)</f>
        <v>4</v>
      </c>
      <c r="O3178" s="13" t="str">
        <f>VLOOKUP(A3178,Table!$U$1:$V$230,2,0)</f>
        <v>Orthorhombic</v>
      </c>
      <c r="P3178" s="1"/>
    </row>
    <row r="3179" spans="1:16">
      <c r="A3179" s="12">
        <v>74</v>
      </c>
      <c r="B3179" s="12">
        <v>636419</v>
      </c>
      <c r="C3179" s="12" t="s">
        <v>3684</v>
      </c>
      <c r="D3179" s="12" t="s">
        <v>3778</v>
      </c>
      <c r="E3179" s="17" t="s">
        <v>11306</v>
      </c>
      <c r="F3179" s="25" t="str">
        <f>LEFT(E3179,MIN(FIND({0,1,2,3,4,5,6,7,8,9},ASC(E3179)&amp;1234567890))-1)</f>
        <v>Gd</v>
      </c>
      <c r="G3179" s="25">
        <f t="shared" si="98"/>
        <v>1</v>
      </c>
      <c r="H3179" s="25">
        <f>VLOOKUP(F3179,Table!$A$2:$C$121,2,0)</f>
        <v>3</v>
      </c>
      <c r="I3179" s="26">
        <f>VLOOKUP(F3179,Table!$A$2:$C$121,3,0)</f>
        <v>6</v>
      </c>
      <c r="J3179" s="17" t="s">
        <v>11546</v>
      </c>
      <c r="K3179" s="25" t="str">
        <f>LEFT(J3179,MIN(FIND({0,1,2,3,4,5,6,7,8,9},ASC(J3179)&amp;1234567890))-1)</f>
        <v>Si</v>
      </c>
      <c r="L3179" s="25">
        <f t="shared" si="99"/>
        <v>2</v>
      </c>
      <c r="M3179" s="25">
        <f>VLOOKUP(K3179,Table!$A$2:$C$121,2,0)</f>
        <v>14</v>
      </c>
      <c r="N3179" s="26">
        <f>VLOOKUP(K3179,Table!$A$2:$C$121,3,0)</f>
        <v>3</v>
      </c>
      <c r="O3179" s="13" t="str">
        <f>VLOOKUP(A3179,Table!$U$1:$V$230,2,0)</f>
        <v>Orthorhombic</v>
      </c>
      <c r="P3179" s="1"/>
    </row>
    <row r="3180" spans="1:16">
      <c r="A3180" s="12">
        <v>74</v>
      </c>
      <c r="B3180" s="12">
        <v>636499</v>
      </c>
      <c r="C3180" s="12" t="s">
        <v>3684</v>
      </c>
      <c r="D3180" s="12" t="s">
        <v>3779</v>
      </c>
      <c r="E3180" s="17" t="s">
        <v>11306</v>
      </c>
      <c r="F3180" s="25" t="str">
        <f>LEFT(E3180,MIN(FIND({0,1,2,3,4,5,6,7,8,9},ASC(E3180)&amp;1234567890))-1)</f>
        <v>Gd</v>
      </c>
      <c r="G3180" s="25">
        <f t="shared" si="98"/>
        <v>1</v>
      </c>
      <c r="H3180" s="25">
        <f>VLOOKUP(F3180,Table!$A$2:$C$121,2,0)</f>
        <v>3</v>
      </c>
      <c r="I3180" s="26">
        <f>VLOOKUP(F3180,Table!$A$2:$C$121,3,0)</f>
        <v>6</v>
      </c>
      <c r="J3180" s="17" t="s">
        <v>11366</v>
      </c>
      <c r="K3180" s="25" t="str">
        <f>LEFT(J3180,MIN(FIND({0,1,2,3,4,5,6,7,8,9},ASC(J3180)&amp;1234567890))-1)</f>
        <v>Zn</v>
      </c>
      <c r="L3180" s="25">
        <f t="shared" si="99"/>
        <v>2</v>
      </c>
      <c r="M3180" s="25">
        <f>VLOOKUP(K3180,Table!$A$2:$C$121,2,0)</f>
        <v>12</v>
      </c>
      <c r="N3180" s="26">
        <f>VLOOKUP(K3180,Table!$A$2:$C$121,3,0)</f>
        <v>4</v>
      </c>
      <c r="O3180" s="13" t="str">
        <f>VLOOKUP(A3180,Table!$U$1:$V$230,2,0)</f>
        <v>Orthorhombic</v>
      </c>
      <c r="P3180" s="1"/>
    </row>
    <row r="3181" spans="1:16">
      <c r="A3181" s="12">
        <v>74</v>
      </c>
      <c r="B3181" s="12">
        <v>636784</v>
      </c>
      <c r="C3181" s="12" t="s">
        <v>3684</v>
      </c>
      <c r="D3181" s="12" t="s">
        <v>3780</v>
      </c>
      <c r="E3181" s="17" t="s">
        <v>46</v>
      </c>
      <c r="F3181" s="25" t="str">
        <f>LEFT(E3181,MIN(FIND({0,1,2,3,4,5,6,7,8,9},ASC(E3181)&amp;1234567890))-1)</f>
        <v>La</v>
      </c>
      <c r="G3181" s="25">
        <f t="shared" si="98"/>
        <v>1</v>
      </c>
      <c r="H3181" s="25">
        <f>VLOOKUP(F3181,Table!$A$2:$C$121,2,0)</f>
        <v>3</v>
      </c>
      <c r="I3181" s="26">
        <f>VLOOKUP(F3181,Table!$A$2:$C$121,3,0)</f>
        <v>6</v>
      </c>
      <c r="J3181" s="17" t="s">
        <v>11461</v>
      </c>
      <c r="K3181" s="25" t="str">
        <f>LEFT(J3181,MIN(FIND({0,1,2,3,4,5,6,7,8,9},ASC(J3181)&amp;1234567890))-1)</f>
        <v>Ge</v>
      </c>
      <c r="L3181" s="25">
        <f t="shared" si="99"/>
        <v>2</v>
      </c>
      <c r="M3181" s="25">
        <f>VLOOKUP(K3181,Table!$A$2:$C$121,2,0)</f>
        <v>14</v>
      </c>
      <c r="N3181" s="26">
        <f>VLOOKUP(K3181,Table!$A$2:$C$121,3,0)</f>
        <v>4</v>
      </c>
      <c r="O3181" s="13" t="str">
        <f>VLOOKUP(A3181,Table!$U$1:$V$230,2,0)</f>
        <v>Orthorhombic</v>
      </c>
      <c r="P3181" s="1"/>
    </row>
    <row r="3182" spans="1:16">
      <c r="A3182" s="12">
        <v>74</v>
      </c>
      <c r="B3182" s="12">
        <v>636803</v>
      </c>
      <c r="C3182" s="12" t="s">
        <v>3684</v>
      </c>
      <c r="D3182" s="12" t="s">
        <v>3781</v>
      </c>
      <c r="E3182" s="17" t="s">
        <v>46</v>
      </c>
      <c r="F3182" s="25" t="str">
        <f>LEFT(E3182,MIN(FIND({0,1,2,3,4,5,6,7,8,9},ASC(E3182)&amp;1234567890))-1)</f>
        <v>La</v>
      </c>
      <c r="G3182" s="25">
        <f t="shared" si="98"/>
        <v>1</v>
      </c>
      <c r="H3182" s="25">
        <f>VLOOKUP(F3182,Table!$A$2:$C$121,2,0)</f>
        <v>3</v>
      </c>
      <c r="I3182" s="26">
        <f>VLOOKUP(F3182,Table!$A$2:$C$121,3,0)</f>
        <v>6</v>
      </c>
      <c r="J3182" s="17" t="s">
        <v>12235</v>
      </c>
      <c r="K3182" s="25" t="str">
        <f>LEFT(J3182,MIN(FIND({0,1,2,3,4,5,6,7,8,9},ASC(J3182)&amp;1234567890))-1)</f>
        <v>Ge</v>
      </c>
      <c r="L3182" s="25">
        <f t="shared" si="99"/>
        <v>1.84</v>
      </c>
      <c r="M3182" s="25">
        <f>VLOOKUP(K3182,Table!$A$2:$C$121,2,0)</f>
        <v>14</v>
      </c>
      <c r="N3182" s="26">
        <f>VLOOKUP(K3182,Table!$A$2:$C$121,3,0)</f>
        <v>4</v>
      </c>
      <c r="O3182" s="13" t="str">
        <f>VLOOKUP(A3182,Table!$U$1:$V$230,2,0)</f>
        <v>Orthorhombic</v>
      </c>
      <c r="P3182" s="1"/>
    </row>
    <row r="3183" spans="1:16">
      <c r="A3183" s="12">
        <v>74</v>
      </c>
      <c r="B3183" s="12">
        <v>636807</v>
      </c>
      <c r="C3183" s="12" t="s">
        <v>3684</v>
      </c>
      <c r="D3183" s="12" t="s">
        <v>3782</v>
      </c>
      <c r="E3183" s="17" t="s">
        <v>11461</v>
      </c>
      <c r="F3183" s="25" t="str">
        <f>LEFT(E3183,MIN(FIND({0,1,2,3,4,5,6,7,8,9},ASC(E3183)&amp;1234567890))-1)</f>
        <v>Ge</v>
      </c>
      <c r="G3183" s="25">
        <f t="shared" si="98"/>
        <v>2</v>
      </c>
      <c r="H3183" s="25">
        <f>VLOOKUP(F3183,Table!$A$2:$C$121,2,0)</f>
        <v>14</v>
      </c>
      <c r="I3183" s="26">
        <f>VLOOKUP(F3183,Table!$A$2:$C$121,3,0)</f>
        <v>4</v>
      </c>
      <c r="J3183" s="17" t="s">
        <v>46</v>
      </c>
      <c r="K3183" s="25" t="str">
        <f>LEFT(J3183,MIN(FIND({0,1,2,3,4,5,6,7,8,9},ASC(J3183)&amp;1234567890))-1)</f>
        <v>La</v>
      </c>
      <c r="L3183" s="25">
        <f t="shared" si="99"/>
        <v>1</v>
      </c>
      <c r="M3183" s="25">
        <f>VLOOKUP(K3183,Table!$A$2:$C$121,2,0)</f>
        <v>3</v>
      </c>
      <c r="N3183" s="26">
        <f>VLOOKUP(K3183,Table!$A$2:$C$121,3,0)</f>
        <v>6</v>
      </c>
      <c r="O3183" s="13" t="str">
        <f>VLOOKUP(A3183,Table!$U$1:$V$230,2,0)</f>
        <v>Orthorhombic</v>
      </c>
      <c r="P3183" s="1"/>
    </row>
    <row r="3184" spans="1:16">
      <c r="A3184" s="12">
        <v>74</v>
      </c>
      <c r="B3184" s="12">
        <v>637258</v>
      </c>
      <c r="C3184" s="12" t="s">
        <v>3684</v>
      </c>
      <c r="D3184" s="12" t="s">
        <v>3783</v>
      </c>
      <c r="E3184" s="17" t="s">
        <v>615</v>
      </c>
      <c r="F3184" s="25" t="str">
        <f>LEFT(E3184,MIN(FIND({0,1,2,3,4,5,6,7,8,9},ASC(E3184)&amp;1234567890))-1)</f>
        <v>Nd</v>
      </c>
      <c r="G3184" s="25">
        <f t="shared" si="98"/>
        <v>1</v>
      </c>
      <c r="H3184" s="25">
        <f>VLOOKUP(F3184,Table!$A$2:$C$121,2,0)</f>
        <v>3</v>
      </c>
      <c r="I3184" s="26">
        <f>VLOOKUP(F3184,Table!$A$2:$C$121,3,0)</f>
        <v>6</v>
      </c>
      <c r="J3184" s="17" t="s">
        <v>12236</v>
      </c>
      <c r="K3184" s="25" t="str">
        <f>LEFT(J3184,MIN(FIND({0,1,2,3,4,5,6,7,8,9},ASC(J3184)&amp;1234567890))-1)</f>
        <v>Ge</v>
      </c>
      <c r="L3184" s="25">
        <f t="shared" si="99"/>
        <v>1.6</v>
      </c>
      <c r="M3184" s="25">
        <f>VLOOKUP(K3184,Table!$A$2:$C$121,2,0)</f>
        <v>14</v>
      </c>
      <c r="N3184" s="26">
        <f>VLOOKUP(K3184,Table!$A$2:$C$121,3,0)</f>
        <v>4</v>
      </c>
      <c r="O3184" s="13" t="str">
        <f>VLOOKUP(A3184,Table!$U$1:$V$230,2,0)</f>
        <v>Orthorhombic</v>
      </c>
      <c r="P3184" s="1"/>
    </row>
    <row r="3185" spans="1:16">
      <c r="A3185" s="12">
        <v>74</v>
      </c>
      <c r="B3185" s="12">
        <v>637577</v>
      </c>
      <c r="C3185" s="12" t="s">
        <v>3684</v>
      </c>
      <c r="D3185" s="12" t="s">
        <v>3784</v>
      </c>
      <c r="E3185" s="17" t="s">
        <v>11332</v>
      </c>
      <c r="F3185" s="25" t="str">
        <f>LEFT(E3185,MIN(FIND({0,1,2,3,4,5,6,7,8,9},ASC(E3185)&amp;1234567890))-1)</f>
        <v>Pr</v>
      </c>
      <c r="G3185" s="25">
        <f t="shared" si="98"/>
        <v>1</v>
      </c>
      <c r="H3185" s="25">
        <f>VLOOKUP(F3185,Table!$A$2:$C$121,2,0)</f>
        <v>3</v>
      </c>
      <c r="I3185" s="26">
        <f>VLOOKUP(F3185,Table!$A$2:$C$121,3,0)</f>
        <v>6</v>
      </c>
      <c r="J3185" s="17" t="s">
        <v>11461</v>
      </c>
      <c r="K3185" s="25" t="str">
        <f>LEFT(J3185,MIN(FIND({0,1,2,3,4,5,6,7,8,9},ASC(J3185)&amp;1234567890))-1)</f>
        <v>Ge</v>
      </c>
      <c r="L3185" s="25">
        <f t="shared" si="99"/>
        <v>2</v>
      </c>
      <c r="M3185" s="25">
        <f>VLOOKUP(K3185,Table!$A$2:$C$121,2,0)</f>
        <v>14</v>
      </c>
      <c r="N3185" s="26">
        <f>VLOOKUP(K3185,Table!$A$2:$C$121,3,0)</f>
        <v>4</v>
      </c>
      <c r="O3185" s="13" t="str">
        <f>VLOOKUP(A3185,Table!$U$1:$V$230,2,0)</f>
        <v>Orthorhombic</v>
      </c>
      <c r="P3185" s="1"/>
    </row>
    <row r="3186" spans="1:16">
      <c r="A3186" s="12">
        <v>74</v>
      </c>
      <c r="B3186" s="12">
        <v>637581</v>
      </c>
      <c r="C3186" s="12" t="s">
        <v>3684</v>
      </c>
      <c r="D3186" s="12" t="s">
        <v>3785</v>
      </c>
      <c r="E3186" s="17" t="s">
        <v>11327</v>
      </c>
      <c r="F3186" s="25" t="str">
        <f>LEFT(E3186,MIN(FIND({0,1,2,3,4,5,6,7,8,9},ASC(E3186)&amp;1234567890))-1)</f>
        <v>Pr</v>
      </c>
      <c r="G3186" s="25">
        <f t="shared" si="98"/>
        <v>2</v>
      </c>
      <c r="H3186" s="25">
        <f>VLOOKUP(F3186,Table!$A$2:$C$121,2,0)</f>
        <v>3</v>
      </c>
      <c r="I3186" s="26">
        <f>VLOOKUP(F3186,Table!$A$2:$C$121,3,0)</f>
        <v>6</v>
      </c>
      <c r="J3186" s="17" t="s">
        <v>12231</v>
      </c>
      <c r="K3186" s="25" t="str">
        <f>LEFT(J3186,MIN(FIND({0,1,2,3,4,5,6,7,8,9},ASC(J3186)&amp;1234567890))-1)</f>
        <v>Ge</v>
      </c>
      <c r="L3186" s="25">
        <f t="shared" si="99"/>
        <v>3.2</v>
      </c>
      <c r="M3186" s="25">
        <f>VLOOKUP(K3186,Table!$A$2:$C$121,2,0)</f>
        <v>14</v>
      </c>
      <c r="N3186" s="26">
        <f>VLOOKUP(K3186,Table!$A$2:$C$121,3,0)</f>
        <v>4</v>
      </c>
      <c r="O3186" s="13" t="str">
        <f>VLOOKUP(A3186,Table!$U$1:$V$230,2,0)</f>
        <v>Orthorhombic</v>
      </c>
      <c r="P3186" s="1"/>
    </row>
    <row r="3187" spans="1:16">
      <c r="A3187" s="12">
        <v>74</v>
      </c>
      <c r="B3187" s="12">
        <v>639731</v>
      </c>
      <c r="C3187" s="12" t="s">
        <v>3684</v>
      </c>
      <c r="D3187" s="12" t="s">
        <v>3786</v>
      </c>
      <c r="E3187" s="17" t="s">
        <v>587</v>
      </c>
      <c r="F3187" s="25" t="str">
        <f>LEFT(E3187,MIN(FIND({0,1,2,3,4,5,6,7,8,9},ASC(E3187)&amp;1234567890))-1)</f>
        <v>Ho</v>
      </c>
      <c r="G3187" s="25">
        <f t="shared" si="98"/>
        <v>1</v>
      </c>
      <c r="H3187" s="25">
        <f>VLOOKUP(F3187,Table!$A$2:$C$121,2,0)</f>
        <v>3</v>
      </c>
      <c r="I3187" s="26">
        <f>VLOOKUP(F3187,Table!$A$2:$C$121,3,0)</f>
        <v>6</v>
      </c>
      <c r="J3187" s="17" t="s">
        <v>11546</v>
      </c>
      <c r="K3187" s="25" t="str">
        <f>LEFT(J3187,MIN(FIND({0,1,2,3,4,5,6,7,8,9},ASC(J3187)&amp;1234567890))-1)</f>
        <v>Si</v>
      </c>
      <c r="L3187" s="25">
        <f t="shared" si="99"/>
        <v>2</v>
      </c>
      <c r="M3187" s="25">
        <f>VLOOKUP(K3187,Table!$A$2:$C$121,2,0)</f>
        <v>14</v>
      </c>
      <c r="N3187" s="26">
        <f>VLOOKUP(K3187,Table!$A$2:$C$121,3,0)</f>
        <v>3</v>
      </c>
      <c r="O3187" s="13" t="str">
        <f>VLOOKUP(A3187,Table!$U$1:$V$230,2,0)</f>
        <v>Orthorhombic</v>
      </c>
      <c r="P3187" s="1"/>
    </row>
    <row r="3188" spans="1:16">
      <c r="A3188" s="12">
        <v>74</v>
      </c>
      <c r="B3188" s="12">
        <v>639741</v>
      </c>
      <c r="C3188" s="12" t="s">
        <v>3684</v>
      </c>
      <c r="D3188" s="12" t="s">
        <v>3787</v>
      </c>
      <c r="E3188" s="17" t="s">
        <v>11314</v>
      </c>
      <c r="F3188" s="25" t="str">
        <f>LEFT(E3188,MIN(FIND({0,1,2,3,4,5,6,7,8,9},ASC(E3188)&amp;1234567890))-1)</f>
        <v>Ho</v>
      </c>
      <c r="G3188" s="25">
        <f t="shared" si="98"/>
        <v>2</v>
      </c>
      <c r="H3188" s="25">
        <f>VLOOKUP(F3188,Table!$A$2:$C$121,2,0)</f>
        <v>3</v>
      </c>
      <c r="I3188" s="26">
        <f>VLOOKUP(F3188,Table!$A$2:$C$121,3,0)</f>
        <v>6</v>
      </c>
      <c r="J3188" s="17" t="s">
        <v>11374</v>
      </c>
      <c r="K3188" s="25" t="str">
        <f>LEFT(J3188,MIN(FIND({0,1,2,3,4,5,6,7,8,9},ASC(J3188)&amp;1234567890))-1)</f>
        <v>Si</v>
      </c>
      <c r="L3188" s="25">
        <f t="shared" si="99"/>
        <v>3</v>
      </c>
      <c r="M3188" s="25">
        <f>VLOOKUP(K3188,Table!$A$2:$C$121,2,0)</f>
        <v>14</v>
      </c>
      <c r="N3188" s="26">
        <f>VLOOKUP(K3188,Table!$A$2:$C$121,3,0)</f>
        <v>3</v>
      </c>
      <c r="O3188" s="13" t="str">
        <f>VLOOKUP(A3188,Table!$U$1:$V$230,2,0)</f>
        <v>Orthorhombic</v>
      </c>
      <c r="P3188" s="1"/>
    </row>
    <row r="3189" spans="1:16">
      <c r="A3189" s="12">
        <v>74</v>
      </c>
      <c r="B3189" s="12">
        <v>641954</v>
      </c>
      <c r="C3189" s="12" t="s">
        <v>3684</v>
      </c>
      <c r="D3189" s="12" t="s">
        <v>3788</v>
      </c>
      <c r="E3189" s="17" t="s">
        <v>11328</v>
      </c>
      <c r="F3189" s="25" t="str">
        <f>LEFT(E3189,MIN(FIND({0,1,2,3,4,5,6,7,8,9},ASC(E3189)&amp;1234567890))-1)</f>
        <v>La</v>
      </c>
      <c r="G3189" s="25">
        <f t="shared" si="98"/>
        <v>2</v>
      </c>
      <c r="H3189" s="25">
        <f>VLOOKUP(F3189,Table!$A$2:$C$121,2,0)</f>
        <v>3</v>
      </c>
      <c r="I3189" s="26">
        <f>VLOOKUP(F3189,Table!$A$2:$C$121,3,0)</f>
        <v>6</v>
      </c>
      <c r="J3189" s="17" t="s">
        <v>11374</v>
      </c>
      <c r="K3189" s="25" t="str">
        <f>LEFT(J3189,MIN(FIND({0,1,2,3,4,5,6,7,8,9},ASC(J3189)&amp;1234567890))-1)</f>
        <v>Si</v>
      </c>
      <c r="L3189" s="25">
        <f t="shared" si="99"/>
        <v>3</v>
      </c>
      <c r="M3189" s="25">
        <f>VLOOKUP(K3189,Table!$A$2:$C$121,2,0)</f>
        <v>14</v>
      </c>
      <c r="N3189" s="26">
        <f>VLOOKUP(K3189,Table!$A$2:$C$121,3,0)</f>
        <v>3</v>
      </c>
      <c r="O3189" s="13" t="str">
        <f>VLOOKUP(A3189,Table!$U$1:$V$230,2,0)</f>
        <v>Orthorhombic</v>
      </c>
      <c r="P3189" s="1"/>
    </row>
    <row r="3190" spans="1:16">
      <c r="A3190" s="12">
        <v>74</v>
      </c>
      <c r="B3190" s="12">
        <v>641958</v>
      </c>
      <c r="C3190" s="12" t="s">
        <v>3684</v>
      </c>
      <c r="D3190" s="12" t="s">
        <v>3789</v>
      </c>
      <c r="E3190" s="17" t="s">
        <v>46</v>
      </c>
      <c r="F3190" s="25" t="str">
        <f>LEFT(E3190,MIN(FIND({0,1,2,3,4,5,6,7,8,9},ASC(E3190)&amp;1234567890))-1)</f>
        <v>La</v>
      </c>
      <c r="G3190" s="25">
        <f t="shared" si="98"/>
        <v>1</v>
      </c>
      <c r="H3190" s="25">
        <f>VLOOKUP(F3190,Table!$A$2:$C$121,2,0)</f>
        <v>3</v>
      </c>
      <c r="I3190" s="26">
        <f>VLOOKUP(F3190,Table!$A$2:$C$121,3,0)</f>
        <v>6</v>
      </c>
      <c r="J3190" s="17" t="s">
        <v>11546</v>
      </c>
      <c r="K3190" s="25" t="str">
        <f>LEFT(J3190,MIN(FIND({0,1,2,3,4,5,6,7,8,9},ASC(J3190)&amp;1234567890))-1)</f>
        <v>Si</v>
      </c>
      <c r="L3190" s="25">
        <f t="shared" si="99"/>
        <v>2</v>
      </c>
      <c r="M3190" s="25">
        <f>VLOOKUP(K3190,Table!$A$2:$C$121,2,0)</f>
        <v>14</v>
      </c>
      <c r="N3190" s="26">
        <f>VLOOKUP(K3190,Table!$A$2:$C$121,3,0)</f>
        <v>3</v>
      </c>
      <c r="O3190" s="13" t="str">
        <f>VLOOKUP(A3190,Table!$U$1:$V$230,2,0)</f>
        <v>Orthorhombic</v>
      </c>
      <c r="P3190" s="1"/>
    </row>
    <row r="3191" spans="1:16">
      <c r="A3191" s="12">
        <v>74</v>
      </c>
      <c r="B3191" s="12">
        <v>642080</v>
      </c>
      <c r="C3191" s="12" t="s">
        <v>3684</v>
      </c>
      <c r="D3191" s="12" t="s">
        <v>3790</v>
      </c>
      <c r="E3191" s="17" t="s">
        <v>46</v>
      </c>
      <c r="F3191" s="25" t="str">
        <f>LEFT(E3191,MIN(FIND({0,1,2,3,4,5,6,7,8,9},ASC(E3191)&amp;1234567890))-1)</f>
        <v>La</v>
      </c>
      <c r="G3191" s="25">
        <f t="shared" si="98"/>
        <v>1</v>
      </c>
      <c r="H3191" s="25">
        <f>VLOOKUP(F3191,Table!$A$2:$C$121,2,0)</f>
        <v>3</v>
      </c>
      <c r="I3191" s="26">
        <f>VLOOKUP(F3191,Table!$A$2:$C$121,3,0)</f>
        <v>6</v>
      </c>
      <c r="J3191" s="17" t="s">
        <v>11366</v>
      </c>
      <c r="K3191" s="25" t="str">
        <f>LEFT(J3191,MIN(FIND({0,1,2,3,4,5,6,7,8,9},ASC(J3191)&amp;1234567890))-1)</f>
        <v>Zn</v>
      </c>
      <c r="L3191" s="25">
        <f t="shared" si="99"/>
        <v>2</v>
      </c>
      <c r="M3191" s="25">
        <f>VLOOKUP(K3191,Table!$A$2:$C$121,2,0)</f>
        <v>12</v>
      </c>
      <c r="N3191" s="26">
        <f>VLOOKUP(K3191,Table!$A$2:$C$121,3,0)</f>
        <v>4</v>
      </c>
      <c r="O3191" s="13" t="str">
        <f>VLOOKUP(A3191,Table!$U$1:$V$230,2,0)</f>
        <v>Orthorhombic</v>
      </c>
      <c r="P3191" s="1"/>
    </row>
    <row r="3192" spans="1:16">
      <c r="A3192" s="12">
        <v>74</v>
      </c>
      <c r="B3192" s="12">
        <v>642636</v>
      </c>
      <c r="C3192" s="12" t="s">
        <v>3684</v>
      </c>
      <c r="D3192" s="12" t="s">
        <v>3791</v>
      </c>
      <c r="E3192" s="17" t="s">
        <v>11335</v>
      </c>
      <c r="F3192" s="25" t="str">
        <f>LEFT(E3192,MIN(FIND({0,1,2,3,4,5,6,7,8,9},ASC(E3192)&amp;1234567890))-1)</f>
        <v>Lu</v>
      </c>
      <c r="G3192" s="25">
        <f t="shared" si="98"/>
        <v>1</v>
      </c>
      <c r="H3192" s="25">
        <f>VLOOKUP(F3192,Table!$A$2:$C$121,2,0)</f>
        <v>3</v>
      </c>
      <c r="I3192" s="26">
        <f>VLOOKUP(F3192,Table!$A$2:$C$121,3,0)</f>
        <v>6</v>
      </c>
      <c r="J3192" s="17" t="s">
        <v>11366</v>
      </c>
      <c r="K3192" s="25" t="str">
        <f>LEFT(J3192,MIN(FIND({0,1,2,3,4,5,6,7,8,9},ASC(J3192)&amp;1234567890))-1)</f>
        <v>Zn</v>
      </c>
      <c r="L3192" s="25">
        <f t="shared" si="99"/>
        <v>2</v>
      </c>
      <c r="M3192" s="25">
        <f>VLOOKUP(K3192,Table!$A$2:$C$121,2,0)</f>
        <v>12</v>
      </c>
      <c r="N3192" s="26">
        <f>VLOOKUP(K3192,Table!$A$2:$C$121,3,0)</f>
        <v>4</v>
      </c>
      <c r="O3192" s="13" t="str">
        <f>VLOOKUP(A3192,Table!$U$1:$V$230,2,0)</f>
        <v>Orthorhombic</v>
      </c>
      <c r="P3192" s="1"/>
    </row>
    <row r="3193" spans="1:16">
      <c r="A3193" s="12">
        <v>74</v>
      </c>
      <c r="B3193" s="12">
        <v>645941</v>
      </c>
      <c r="C3193" s="12" t="s">
        <v>3684</v>
      </c>
      <c r="D3193" s="12" t="s">
        <v>1587</v>
      </c>
      <c r="E3193" s="17" t="s">
        <v>615</v>
      </c>
      <c r="F3193" s="25" t="str">
        <f>LEFT(E3193,MIN(FIND({0,1,2,3,4,5,6,7,8,9},ASC(E3193)&amp;1234567890))-1)</f>
        <v>Nd</v>
      </c>
      <c r="G3193" s="25">
        <f t="shared" si="98"/>
        <v>1</v>
      </c>
      <c r="H3193" s="25">
        <f>VLOOKUP(F3193,Table!$A$2:$C$121,2,0)</f>
        <v>3</v>
      </c>
      <c r="I3193" s="26">
        <f>VLOOKUP(F3193,Table!$A$2:$C$121,3,0)</f>
        <v>6</v>
      </c>
      <c r="J3193" s="17" t="s">
        <v>11546</v>
      </c>
      <c r="K3193" s="25" t="str">
        <f>LEFT(J3193,MIN(FIND({0,1,2,3,4,5,6,7,8,9},ASC(J3193)&amp;1234567890))-1)</f>
        <v>Si</v>
      </c>
      <c r="L3193" s="25">
        <f t="shared" si="99"/>
        <v>2</v>
      </c>
      <c r="M3193" s="25">
        <f>VLOOKUP(K3193,Table!$A$2:$C$121,2,0)</f>
        <v>14</v>
      </c>
      <c r="N3193" s="26">
        <f>VLOOKUP(K3193,Table!$A$2:$C$121,3,0)</f>
        <v>3</v>
      </c>
      <c r="O3193" s="13" t="str">
        <f>VLOOKUP(A3193,Table!$U$1:$V$230,2,0)</f>
        <v>Orthorhombic</v>
      </c>
      <c r="P3193" s="1"/>
    </row>
    <row r="3194" spans="1:16">
      <c r="A3194" s="12">
        <v>74</v>
      </c>
      <c r="B3194" s="12">
        <v>645975</v>
      </c>
      <c r="C3194" s="12" t="s">
        <v>3684</v>
      </c>
      <c r="D3194" s="12" t="s">
        <v>3792</v>
      </c>
      <c r="E3194" s="17" t="s">
        <v>412</v>
      </c>
      <c r="F3194" s="25" t="str">
        <f>LEFT(E3194,MIN(FIND({0,1,2,3,4,5,6,7,8,9},ASC(E3194)&amp;1234567890))-1)</f>
        <v>Nd</v>
      </c>
      <c r="G3194" s="25">
        <f t="shared" si="98"/>
        <v>2</v>
      </c>
      <c r="H3194" s="25">
        <f>VLOOKUP(F3194,Table!$A$2:$C$121,2,0)</f>
        <v>3</v>
      </c>
      <c r="I3194" s="26">
        <f>VLOOKUP(F3194,Table!$A$2:$C$121,3,0)</f>
        <v>6</v>
      </c>
      <c r="J3194" s="17" t="s">
        <v>11374</v>
      </c>
      <c r="K3194" s="25" t="str">
        <f>LEFT(J3194,MIN(FIND({0,1,2,3,4,5,6,7,8,9},ASC(J3194)&amp;1234567890))-1)</f>
        <v>Si</v>
      </c>
      <c r="L3194" s="25">
        <f t="shared" si="99"/>
        <v>3</v>
      </c>
      <c r="M3194" s="25">
        <f>VLOOKUP(K3194,Table!$A$2:$C$121,2,0)</f>
        <v>14</v>
      </c>
      <c r="N3194" s="26">
        <f>VLOOKUP(K3194,Table!$A$2:$C$121,3,0)</f>
        <v>3</v>
      </c>
      <c r="O3194" s="13" t="str">
        <f>VLOOKUP(A3194,Table!$U$1:$V$230,2,0)</f>
        <v>Orthorhombic</v>
      </c>
      <c r="P3194" s="1"/>
    </row>
    <row r="3195" spans="1:16">
      <c r="A3195" s="12">
        <v>74</v>
      </c>
      <c r="B3195" s="12">
        <v>649363</v>
      </c>
      <c r="C3195" s="12" t="s">
        <v>3684</v>
      </c>
      <c r="D3195" s="12" t="s">
        <v>3793</v>
      </c>
      <c r="E3195" s="17" t="s">
        <v>11327</v>
      </c>
      <c r="F3195" s="25" t="str">
        <f>LEFT(E3195,MIN(FIND({0,1,2,3,4,5,6,7,8,9},ASC(E3195)&amp;1234567890))-1)</f>
        <v>Pr</v>
      </c>
      <c r="G3195" s="25">
        <f t="shared" si="98"/>
        <v>2</v>
      </c>
      <c r="H3195" s="25">
        <f>VLOOKUP(F3195,Table!$A$2:$C$121,2,0)</f>
        <v>3</v>
      </c>
      <c r="I3195" s="26">
        <f>VLOOKUP(F3195,Table!$A$2:$C$121,3,0)</f>
        <v>6</v>
      </c>
      <c r="J3195" s="17" t="s">
        <v>11374</v>
      </c>
      <c r="K3195" s="25" t="str">
        <f>LEFT(J3195,MIN(FIND({0,1,2,3,4,5,6,7,8,9},ASC(J3195)&amp;1234567890))-1)</f>
        <v>Si</v>
      </c>
      <c r="L3195" s="25">
        <f t="shared" si="99"/>
        <v>3</v>
      </c>
      <c r="M3195" s="25">
        <f>VLOOKUP(K3195,Table!$A$2:$C$121,2,0)</f>
        <v>14</v>
      </c>
      <c r="N3195" s="26">
        <f>VLOOKUP(K3195,Table!$A$2:$C$121,3,0)</f>
        <v>3</v>
      </c>
      <c r="O3195" s="13" t="str">
        <f>VLOOKUP(A3195,Table!$U$1:$V$230,2,0)</f>
        <v>Orthorhombic</v>
      </c>
      <c r="P3195" s="1"/>
    </row>
    <row r="3196" spans="1:16">
      <c r="A3196" s="12">
        <v>74</v>
      </c>
      <c r="B3196" s="12">
        <v>649365</v>
      </c>
      <c r="C3196" s="12" t="s">
        <v>3684</v>
      </c>
      <c r="D3196" s="12" t="s">
        <v>3794</v>
      </c>
      <c r="E3196" s="17" t="s">
        <v>11332</v>
      </c>
      <c r="F3196" s="25" t="str">
        <f>LEFT(E3196,MIN(FIND({0,1,2,3,4,5,6,7,8,9},ASC(E3196)&amp;1234567890))-1)</f>
        <v>Pr</v>
      </c>
      <c r="G3196" s="25">
        <f t="shared" si="98"/>
        <v>1</v>
      </c>
      <c r="H3196" s="25">
        <f>VLOOKUP(F3196,Table!$A$2:$C$121,2,0)</f>
        <v>3</v>
      </c>
      <c r="I3196" s="26">
        <f>VLOOKUP(F3196,Table!$A$2:$C$121,3,0)</f>
        <v>6</v>
      </c>
      <c r="J3196" s="17" t="s">
        <v>11546</v>
      </c>
      <c r="K3196" s="25" t="str">
        <f>LEFT(J3196,MIN(FIND({0,1,2,3,4,5,6,7,8,9},ASC(J3196)&amp;1234567890))-1)</f>
        <v>Si</v>
      </c>
      <c r="L3196" s="25">
        <f t="shared" si="99"/>
        <v>2</v>
      </c>
      <c r="M3196" s="25">
        <f>VLOOKUP(K3196,Table!$A$2:$C$121,2,0)</f>
        <v>14</v>
      </c>
      <c r="N3196" s="26">
        <f>VLOOKUP(K3196,Table!$A$2:$C$121,3,0)</f>
        <v>3</v>
      </c>
      <c r="O3196" s="13" t="str">
        <f>VLOOKUP(A3196,Table!$U$1:$V$230,2,0)</f>
        <v>Orthorhombic</v>
      </c>
      <c r="P3196" s="1"/>
    </row>
    <row r="3197" spans="1:16">
      <c r="A3197" s="12">
        <v>74</v>
      </c>
      <c r="B3197" s="12">
        <v>649462</v>
      </c>
      <c r="C3197" s="12" t="s">
        <v>3684</v>
      </c>
      <c r="D3197" s="12" t="s">
        <v>3795</v>
      </c>
      <c r="E3197" s="17" t="s">
        <v>11332</v>
      </c>
      <c r="F3197" s="25" t="str">
        <f>LEFT(E3197,MIN(FIND({0,1,2,3,4,5,6,7,8,9},ASC(E3197)&amp;1234567890))-1)</f>
        <v>Pr</v>
      </c>
      <c r="G3197" s="25">
        <f t="shared" si="98"/>
        <v>1</v>
      </c>
      <c r="H3197" s="25">
        <f>VLOOKUP(F3197,Table!$A$2:$C$121,2,0)</f>
        <v>3</v>
      </c>
      <c r="I3197" s="26">
        <f>VLOOKUP(F3197,Table!$A$2:$C$121,3,0)</f>
        <v>6</v>
      </c>
      <c r="J3197" s="17" t="s">
        <v>11366</v>
      </c>
      <c r="K3197" s="25" t="str">
        <f>LEFT(J3197,MIN(FIND({0,1,2,3,4,5,6,7,8,9},ASC(J3197)&amp;1234567890))-1)</f>
        <v>Zn</v>
      </c>
      <c r="L3197" s="25">
        <f t="shared" si="99"/>
        <v>2</v>
      </c>
      <c r="M3197" s="25">
        <f>VLOOKUP(K3197,Table!$A$2:$C$121,2,0)</f>
        <v>12</v>
      </c>
      <c r="N3197" s="26">
        <f>VLOOKUP(K3197,Table!$A$2:$C$121,3,0)</f>
        <v>4</v>
      </c>
      <c r="O3197" s="13" t="str">
        <f>VLOOKUP(A3197,Table!$U$1:$V$230,2,0)</f>
        <v>Orthorhombic</v>
      </c>
      <c r="P3197" s="1"/>
    </row>
    <row r="3198" spans="1:16">
      <c r="A3198" s="12">
        <v>74</v>
      </c>
      <c r="B3198" s="12">
        <v>652268</v>
      </c>
      <c r="C3198" s="12" t="s">
        <v>3684</v>
      </c>
      <c r="D3198" s="12" t="s">
        <v>3796</v>
      </c>
      <c r="E3198" s="17" t="s">
        <v>590</v>
      </c>
      <c r="F3198" s="25" t="str">
        <f>LEFT(E3198,MIN(FIND({0,1,2,3,4,5,6,7,8,9},ASC(E3198)&amp;1234567890))-1)</f>
        <v>Sm</v>
      </c>
      <c r="G3198" s="25">
        <f t="shared" si="98"/>
        <v>1</v>
      </c>
      <c r="H3198" s="25">
        <f>VLOOKUP(F3198,Table!$A$2:$C$121,2,0)</f>
        <v>3</v>
      </c>
      <c r="I3198" s="26">
        <f>VLOOKUP(F3198,Table!$A$2:$C$121,3,0)</f>
        <v>6</v>
      </c>
      <c r="J3198" s="17" t="s">
        <v>11546</v>
      </c>
      <c r="K3198" s="25" t="str">
        <f>LEFT(J3198,MIN(FIND({0,1,2,3,4,5,6,7,8,9},ASC(J3198)&amp;1234567890))-1)</f>
        <v>Si</v>
      </c>
      <c r="L3198" s="25">
        <f t="shared" si="99"/>
        <v>2</v>
      </c>
      <c r="M3198" s="25">
        <f>VLOOKUP(K3198,Table!$A$2:$C$121,2,0)</f>
        <v>14</v>
      </c>
      <c r="N3198" s="26">
        <f>VLOOKUP(K3198,Table!$A$2:$C$121,3,0)</f>
        <v>3</v>
      </c>
      <c r="O3198" s="13" t="str">
        <f>VLOOKUP(A3198,Table!$U$1:$V$230,2,0)</f>
        <v>Orthorhombic</v>
      </c>
      <c r="P3198" s="1"/>
    </row>
    <row r="3199" spans="1:16">
      <c r="A3199" s="12">
        <v>74</v>
      </c>
      <c r="B3199" s="12">
        <v>652355</v>
      </c>
      <c r="C3199" s="12" t="s">
        <v>3684</v>
      </c>
      <c r="D3199" s="12" t="s">
        <v>3797</v>
      </c>
      <c r="E3199" s="17" t="s">
        <v>11313</v>
      </c>
      <c r="F3199" s="25" t="str">
        <f>LEFT(E3199,MIN(FIND({0,1,2,3,4,5,6,7,8,9},ASC(E3199)&amp;1234567890))-1)</f>
        <v>Tb</v>
      </c>
      <c r="G3199" s="25">
        <f t="shared" si="98"/>
        <v>1</v>
      </c>
      <c r="H3199" s="25">
        <f>VLOOKUP(F3199,Table!$A$2:$C$121,2,0)</f>
        <v>3</v>
      </c>
      <c r="I3199" s="26">
        <f>VLOOKUP(F3199,Table!$A$2:$C$121,3,0)</f>
        <v>6</v>
      </c>
      <c r="J3199" s="17" t="s">
        <v>11546</v>
      </c>
      <c r="K3199" s="25" t="str">
        <f>LEFT(J3199,MIN(FIND({0,1,2,3,4,5,6,7,8,9},ASC(J3199)&amp;1234567890))-1)</f>
        <v>Si</v>
      </c>
      <c r="L3199" s="25">
        <f t="shared" si="99"/>
        <v>2</v>
      </c>
      <c r="M3199" s="25">
        <f>VLOOKUP(K3199,Table!$A$2:$C$121,2,0)</f>
        <v>14</v>
      </c>
      <c r="N3199" s="26">
        <f>VLOOKUP(K3199,Table!$A$2:$C$121,3,0)</f>
        <v>3</v>
      </c>
      <c r="O3199" s="13" t="str">
        <f>VLOOKUP(A3199,Table!$U$1:$V$230,2,0)</f>
        <v>Orthorhombic</v>
      </c>
      <c r="P3199" s="1"/>
    </row>
    <row r="3200" spans="1:16">
      <c r="A3200" s="12">
        <v>74</v>
      </c>
      <c r="B3200" s="12">
        <v>652570</v>
      </c>
      <c r="C3200" s="12" t="s">
        <v>3684</v>
      </c>
      <c r="D3200" s="12" t="s">
        <v>3798</v>
      </c>
      <c r="E3200" s="17" t="s">
        <v>11336</v>
      </c>
      <c r="F3200" s="25" t="str">
        <f>LEFT(E3200,MIN(FIND({0,1,2,3,4,5,6,7,8,9},ASC(E3200)&amp;1234567890))-1)</f>
        <v>Y</v>
      </c>
      <c r="G3200" s="25">
        <f t="shared" si="98"/>
        <v>1</v>
      </c>
      <c r="H3200" s="25">
        <f>VLOOKUP(F3200,Table!$A$2:$C$121,2,0)</f>
        <v>3</v>
      </c>
      <c r="I3200" s="26">
        <f>VLOOKUP(F3200,Table!$A$2:$C$121,3,0)</f>
        <v>5</v>
      </c>
      <c r="J3200" s="17" t="s">
        <v>11546</v>
      </c>
      <c r="K3200" s="25" t="str">
        <f>LEFT(J3200,MIN(FIND({0,1,2,3,4,5,6,7,8,9},ASC(J3200)&amp;1234567890))-1)</f>
        <v>Si</v>
      </c>
      <c r="L3200" s="25">
        <f t="shared" si="99"/>
        <v>2</v>
      </c>
      <c r="M3200" s="25">
        <f>VLOOKUP(K3200,Table!$A$2:$C$121,2,0)</f>
        <v>14</v>
      </c>
      <c r="N3200" s="26">
        <f>VLOOKUP(K3200,Table!$A$2:$C$121,3,0)</f>
        <v>3</v>
      </c>
      <c r="O3200" s="13" t="str">
        <f>VLOOKUP(A3200,Table!$U$1:$V$230,2,0)</f>
        <v>Orthorhombic</v>
      </c>
      <c r="P3200" s="1"/>
    </row>
    <row r="3201" spans="1:16">
      <c r="A3201" s="12">
        <v>74</v>
      </c>
      <c r="B3201" s="12">
        <v>652578</v>
      </c>
      <c r="C3201" s="12" t="s">
        <v>3684</v>
      </c>
      <c r="D3201" s="12" t="s">
        <v>3799</v>
      </c>
      <c r="E3201" s="17" t="s">
        <v>11336</v>
      </c>
      <c r="F3201" s="25" t="str">
        <f>LEFT(E3201,MIN(FIND({0,1,2,3,4,5,6,7,8,9},ASC(E3201)&amp;1234567890))-1)</f>
        <v>Y</v>
      </c>
      <c r="G3201" s="25">
        <f t="shared" si="98"/>
        <v>1</v>
      </c>
      <c r="H3201" s="25">
        <f>VLOOKUP(F3201,Table!$A$2:$C$121,2,0)</f>
        <v>3</v>
      </c>
      <c r="I3201" s="26">
        <f>VLOOKUP(F3201,Table!$A$2:$C$121,3,0)</f>
        <v>5</v>
      </c>
      <c r="J3201" s="17" t="s">
        <v>12237</v>
      </c>
      <c r="K3201" s="25" t="str">
        <f>LEFT(J3201,MIN(FIND({0,1,2,3,4,5,6,7,8,9},ASC(J3201)&amp;1234567890))-1)</f>
        <v>Si</v>
      </c>
      <c r="L3201" s="25">
        <f t="shared" si="99"/>
        <v>1.67</v>
      </c>
      <c r="M3201" s="25">
        <f>VLOOKUP(K3201,Table!$A$2:$C$121,2,0)</f>
        <v>14</v>
      </c>
      <c r="N3201" s="26">
        <f>VLOOKUP(K3201,Table!$A$2:$C$121,3,0)</f>
        <v>3</v>
      </c>
      <c r="O3201" s="13" t="str">
        <f>VLOOKUP(A3201,Table!$U$1:$V$230,2,0)</f>
        <v>Orthorhombic</v>
      </c>
      <c r="P3201" s="1"/>
    </row>
    <row r="3202" spans="1:16">
      <c r="A3202" s="12">
        <v>74</v>
      </c>
      <c r="B3202" s="12">
        <v>653350</v>
      </c>
      <c r="C3202" s="12" t="s">
        <v>3684</v>
      </c>
      <c r="D3202" s="12" t="s">
        <v>3800</v>
      </c>
      <c r="E3202" s="17" t="s">
        <v>11334</v>
      </c>
      <c r="F3202" s="25" t="str">
        <f>LEFT(E3202,MIN(FIND({0,1,2,3,4,5,6,7,8,9},ASC(E3202)&amp;1234567890))-1)</f>
        <v>Tm</v>
      </c>
      <c r="G3202" s="25">
        <f t="shared" ref="G3202:G3265" si="100">IF(SUBSTITUTE(E3202,F3202,"")="",1,SUBSTITUTE(E3202,F3202,""))*1</f>
        <v>1</v>
      </c>
      <c r="H3202" s="25">
        <f>VLOOKUP(F3202,Table!$A$2:$C$121,2,0)</f>
        <v>3</v>
      </c>
      <c r="I3202" s="26">
        <f>VLOOKUP(F3202,Table!$A$2:$C$121,3,0)</f>
        <v>6</v>
      </c>
      <c r="J3202" s="17" t="s">
        <v>11366</v>
      </c>
      <c r="K3202" s="25" t="str">
        <f>LEFT(J3202,MIN(FIND({0,1,2,3,4,5,6,7,8,9},ASC(J3202)&amp;1234567890))-1)</f>
        <v>Zn</v>
      </c>
      <c r="L3202" s="25">
        <f t="shared" ref="L3202:L3265" si="101">IF(SUBSTITUTE(J3202,K3202,"")="",1,SUBSTITUTE(J3202,K3202,""))*1</f>
        <v>2</v>
      </c>
      <c r="M3202" s="25">
        <f>VLOOKUP(K3202,Table!$A$2:$C$121,2,0)</f>
        <v>12</v>
      </c>
      <c r="N3202" s="26">
        <f>VLOOKUP(K3202,Table!$A$2:$C$121,3,0)</f>
        <v>4</v>
      </c>
      <c r="O3202" s="13" t="str">
        <f>VLOOKUP(A3202,Table!$U$1:$V$230,2,0)</f>
        <v>Orthorhombic</v>
      </c>
      <c r="P3202" s="1"/>
    </row>
    <row r="3203" spans="1:16">
      <c r="A3203" s="12">
        <v>74</v>
      </c>
      <c r="B3203" s="12">
        <v>656903</v>
      </c>
      <c r="C3203" s="12" t="s">
        <v>3684</v>
      </c>
      <c r="D3203" s="12" t="s">
        <v>3801</v>
      </c>
      <c r="E3203" s="17" t="s">
        <v>11661</v>
      </c>
      <c r="F3203" s="25" t="str">
        <f>LEFT(E3203,MIN(FIND({0,1,2,3,4,5,6,7,8,9},ASC(E3203)&amp;1234567890))-1)</f>
        <v>Ag</v>
      </c>
      <c r="G3203" s="25">
        <f t="shared" si="100"/>
        <v>2</v>
      </c>
      <c r="H3203" s="25">
        <f>VLOOKUP(F3203,Table!$A$2:$C$121,2,0)</f>
        <v>11</v>
      </c>
      <c r="I3203" s="26">
        <f>VLOOKUP(F3203,Table!$A$2:$C$121,3,0)</f>
        <v>5</v>
      </c>
      <c r="J3203" s="17" t="s">
        <v>615</v>
      </c>
      <c r="K3203" s="25" t="str">
        <f>LEFT(J3203,MIN(FIND({0,1,2,3,4,5,6,7,8,9},ASC(J3203)&amp;1234567890))-1)</f>
        <v>Nd</v>
      </c>
      <c r="L3203" s="25">
        <f t="shared" si="101"/>
        <v>1</v>
      </c>
      <c r="M3203" s="25">
        <f>VLOOKUP(K3203,Table!$A$2:$C$121,2,0)</f>
        <v>3</v>
      </c>
      <c r="N3203" s="26">
        <f>VLOOKUP(K3203,Table!$A$2:$C$121,3,0)</f>
        <v>6</v>
      </c>
      <c r="O3203" s="13" t="str">
        <f>VLOOKUP(A3203,Table!$U$1:$V$230,2,0)</f>
        <v>Orthorhombic</v>
      </c>
      <c r="P3203" s="1"/>
    </row>
    <row r="3204" spans="1:16">
      <c r="A3204" s="12">
        <v>74</v>
      </c>
      <c r="B3204" s="12">
        <v>657042</v>
      </c>
      <c r="C3204" s="12" t="s">
        <v>3684</v>
      </c>
      <c r="D3204" s="12" t="s">
        <v>3802</v>
      </c>
      <c r="E3204" s="17" t="s">
        <v>461</v>
      </c>
      <c r="F3204" s="25" t="str">
        <f>LEFT(E3204,MIN(FIND({0,1,2,3,4,5,6,7,8,9},ASC(E3204)&amp;1234567890))-1)</f>
        <v>Cu</v>
      </c>
      <c r="G3204" s="25">
        <f t="shared" si="100"/>
        <v>2</v>
      </c>
      <c r="H3204" s="25">
        <f>VLOOKUP(F3204,Table!$A$2:$C$121,2,0)</f>
        <v>11</v>
      </c>
      <c r="I3204" s="26">
        <f>VLOOKUP(F3204,Table!$A$2:$C$121,3,0)</f>
        <v>4</v>
      </c>
      <c r="J3204" s="17" t="s">
        <v>11334</v>
      </c>
      <c r="K3204" s="25" t="str">
        <f>LEFT(J3204,MIN(FIND({0,1,2,3,4,5,6,7,8,9},ASC(J3204)&amp;1234567890))-1)</f>
        <v>Tm</v>
      </c>
      <c r="L3204" s="25">
        <f t="shared" si="101"/>
        <v>1</v>
      </c>
      <c r="M3204" s="25">
        <f>VLOOKUP(K3204,Table!$A$2:$C$121,2,0)</f>
        <v>3</v>
      </c>
      <c r="N3204" s="26">
        <f>VLOOKUP(K3204,Table!$A$2:$C$121,3,0)</f>
        <v>6</v>
      </c>
      <c r="O3204" s="13" t="str">
        <f>VLOOKUP(A3204,Table!$U$1:$V$230,2,0)</f>
        <v>Orthorhombic</v>
      </c>
      <c r="P3204" s="1"/>
    </row>
    <row r="3205" spans="1:16">
      <c r="A3205" s="12">
        <v>74</v>
      </c>
      <c r="B3205" s="12">
        <v>658014</v>
      </c>
      <c r="C3205" s="12" t="s">
        <v>3684</v>
      </c>
      <c r="D3205" s="12" t="s">
        <v>3803</v>
      </c>
      <c r="E3205" s="17" t="s">
        <v>11327</v>
      </c>
      <c r="F3205" s="25" t="str">
        <f>LEFT(E3205,MIN(FIND({0,1,2,3,4,5,6,7,8,9},ASC(E3205)&amp;1234567890))-1)</f>
        <v>Pr</v>
      </c>
      <c r="G3205" s="25">
        <f t="shared" si="100"/>
        <v>2</v>
      </c>
      <c r="H3205" s="25">
        <f>VLOOKUP(F3205,Table!$A$2:$C$121,2,0)</f>
        <v>3</v>
      </c>
      <c r="I3205" s="26">
        <f>VLOOKUP(F3205,Table!$A$2:$C$121,3,0)</f>
        <v>6</v>
      </c>
      <c r="J3205" s="17" t="s">
        <v>12238</v>
      </c>
      <c r="K3205" s="25" t="str">
        <f>LEFT(J3205,MIN(FIND({0,1,2,3,4,5,6,7,8,9},ASC(J3205)&amp;1234567890))-1)</f>
        <v>Si</v>
      </c>
      <c r="L3205" s="25">
        <f t="shared" si="101"/>
        <v>3.6</v>
      </c>
      <c r="M3205" s="25">
        <f>VLOOKUP(K3205,Table!$A$2:$C$121,2,0)</f>
        <v>14</v>
      </c>
      <c r="N3205" s="26">
        <f>VLOOKUP(K3205,Table!$A$2:$C$121,3,0)</f>
        <v>3</v>
      </c>
      <c r="O3205" s="13" t="str">
        <f>VLOOKUP(A3205,Table!$U$1:$V$230,2,0)</f>
        <v>Orthorhombic</v>
      </c>
      <c r="P3205" s="1"/>
    </row>
    <row r="3206" spans="1:16">
      <c r="A3206" s="12">
        <v>74</v>
      </c>
      <c r="B3206" s="12">
        <v>658041</v>
      </c>
      <c r="C3206" s="12" t="s">
        <v>3684</v>
      </c>
      <c r="D3206" s="12" t="s">
        <v>3804</v>
      </c>
      <c r="E3206" s="17" t="s">
        <v>461</v>
      </c>
      <c r="F3206" s="25" t="str">
        <f>LEFT(E3206,MIN(FIND({0,1,2,3,4,5,6,7,8,9},ASC(E3206)&amp;1234567890))-1)</f>
        <v>Cu</v>
      </c>
      <c r="G3206" s="25">
        <f t="shared" si="100"/>
        <v>2</v>
      </c>
      <c r="H3206" s="25">
        <f>VLOOKUP(F3206,Table!$A$2:$C$121,2,0)</f>
        <v>11</v>
      </c>
      <c r="I3206" s="26">
        <f>VLOOKUP(F3206,Table!$A$2:$C$121,3,0)</f>
        <v>4</v>
      </c>
      <c r="J3206" s="17" t="s">
        <v>590</v>
      </c>
      <c r="K3206" s="25" t="str">
        <f>LEFT(J3206,MIN(FIND({0,1,2,3,4,5,6,7,8,9},ASC(J3206)&amp;1234567890))-1)</f>
        <v>Sm</v>
      </c>
      <c r="L3206" s="25">
        <f t="shared" si="101"/>
        <v>1</v>
      </c>
      <c r="M3206" s="25">
        <f>VLOOKUP(K3206,Table!$A$2:$C$121,2,0)</f>
        <v>3</v>
      </c>
      <c r="N3206" s="26">
        <f>VLOOKUP(K3206,Table!$A$2:$C$121,3,0)</f>
        <v>6</v>
      </c>
      <c r="O3206" s="13" t="str">
        <f>VLOOKUP(A3206,Table!$U$1:$V$230,2,0)</f>
        <v>Orthorhombic</v>
      </c>
      <c r="P3206" s="1"/>
    </row>
    <row r="3207" spans="1:16">
      <c r="A3207" s="12">
        <v>74</v>
      </c>
      <c r="B3207" s="12">
        <v>51951</v>
      </c>
      <c r="C3207" s="12" t="s">
        <v>3684</v>
      </c>
      <c r="D3207" s="12" t="s">
        <v>3805</v>
      </c>
      <c r="E3207" s="17" t="s">
        <v>11641</v>
      </c>
      <c r="F3207" s="25" t="str">
        <f>LEFT(E3207,MIN(FIND({0,1,2,3,4,5,6,7,8,9},ASC(E3207)&amp;1234567890))-1)</f>
        <v>In</v>
      </c>
      <c r="G3207" s="25">
        <f t="shared" si="100"/>
        <v>2</v>
      </c>
      <c r="H3207" s="25">
        <f>VLOOKUP(F3207,Table!$A$2:$C$121,2,0)</f>
        <v>13</v>
      </c>
      <c r="I3207" s="26">
        <f>VLOOKUP(F3207,Table!$A$2:$C$121,3,0)</f>
        <v>5</v>
      </c>
      <c r="J3207" s="17" t="s">
        <v>46</v>
      </c>
      <c r="K3207" s="25" t="str">
        <f>LEFT(J3207,MIN(FIND({0,1,2,3,4,5,6,7,8,9},ASC(J3207)&amp;1234567890))-1)</f>
        <v>La</v>
      </c>
      <c r="L3207" s="25">
        <f t="shared" si="101"/>
        <v>1</v>
      </c>
      <c r="M3207" s="25">
        <f>VLOOKUP(K3207,Table!$A$2:$C$121,2,0)</f>
        <v>3</v>
      </c>
      <c r="N3207" s="26">
        <f>VLOOKUP(K3207,Table!$A$2:$C$121,3,0)</f>
        <v>6</v>
      </c>
      <c r="O3207" s="13" t="str">
        <f>VLOOKUP(A3207,Table!$U$1:$V$230,2,0)</f>
        <v>Orthorhombic</v>
      </c>
      <c r="P3207" s="1"/>
    </row>
    <row r="3208" spans="1:16">
      <c r="A3208" s="12">
        <v>74</v>
      </c>
      <c r="B3208" s="12">
        <v>291182</v>
      </c>
      <c r="C3208" s="12" t="s">
        <v>3684</v>
      </c>
      <c r="D3208" s="12" t="s">
        <v>3806</v>
      </c>
      <c r="E3208" s="17" t="s">
        <v>11306</v>
      </c>
      <c r="F3208" s="25" t="str">
        <f>LEFT(E3208,MIN(FIND({0,1,2,3,4,5,6,7,8,9},ASC(E3208)&amp;1234567890))-1)</f>
        <v>Gd</v>
      </c>
      <c r="G3208" s="25">
        <f t="shared" si="100"/>
        <v>1</v>
      </c>
      <c r="H3208" s="25">
        <f>VLOOKUP(F3208,Table!$A$2:$C$121,2,0)</f>
        <v>3</v>
      </c>
      <c r="I3208" s="26">
        <f>VLOOKUP(F3208,Table!$A$2:$C$121,3,0)</f>
        <v>6</v>
      </c>
      <c r="J3208" s="17" t="s">
        <v>12239</v>
      </c>
      <c r="K3208" s="25" t="str">
        <f>LEFT(J3208,MIN(FIND({0,1,2,3,4,5,6,7,8,9},ASC(J3208)&amp;1234567890))-1)</f>
        <v>Si</v>
      </c>
      <c r="L3208" s="25">
        <f t="shared" si="101"/>
        <v>1.78</v>
      </c>
      <c r="M3208" s="25">
        <f>VLOOKUP(K3208,Table!$A$2:$C$121,2,0)</f>
        <v>14</v>
      </c>
      <c r="N3208" s="26">
        <f>VLOOKUP(K3208,Table!$A$2:$C$121,3,0)</f>
        <v>3</v>
      </c>
      <c r="O3208" s="13" t="str">
        <f>VLOOKUP(A3208,Table!$U$1:$V$230,2,0)</f>
        <v>Orthorhombic</v>
      </c>
      <c r="P3208" s="1"/>
    </row>
    <row r="3209" spans="1:16">
      <c r="A3209" s="12">
        <v>74</v>
      </c>
      <c r="B3209" s="12">
        <v>108249</v>
      </c>
      <c r="C3209" s="12" t="s">
        <v>3684</v>
      </c>
      <c r="D3209" s="12" t="s">
        <v>3807</v>
      </c>
      <c r="E3209" s="17" t="s">
        <v>11331</v>
      </c>
      <c r="F3209" s="25" t="str">
        <f>LEFT(E3209,MIN(FIND({0,1,2,3,4,5,6,7,8,9},ASC(E3209)&amp;1234567890))-1)</f>
        <v>Ce</v>
      </c>
      <c r="G3209" s="25">
        <f t="shared" si="100"/>
        <v>1</v>
      </c>
      <c r="H3209" s="25">
        <f>VLOOKUP(F3209,Table!$A$2:$C$121,2,0)</f>
        <v>3</v>
      </c>
      <c r="I3209" s="26">
        <f>VLOOKUP(F3209,Table!$A$2:$C$121,3,0)</f>
        <v>6</v>
      </c>
      <c r="J3209" s="17" t="s">
        <v>12149</v>
      </c>
      <c r="K3209" s="25" t="str">
        <f>LEFT(J3209,MIN(FIND({0,1,2,3,4,5,6,7,8,9},ASC(J3209)&amp;1234567890))-1)</f>
        <v>Ge</v>
      </c>
      <c r="L3209" s="25">
        <f t="shared" si="101"/>
        <v>1.75</v>
      </c>
      <c r="M3209" s="25">
        <f>VLOOKUP(K3209,Table!$A$2:$C$121,2,0)</f>
        <v>14</v>
      </c>
      <c r="N3209" s="26">
        <f>VLOOKUP(K3209,Table!$A$2:$C$121,3,0)</f>
        <v>4</v>
      </c>
      <c r="O3209" s="13" t="str">
        <f>VLOOKUP(A3209,Table!$U$1:$V$230,2,0)</f>
        <v>Orthorhombic</v>
      </c>
      <c r="P3209" s="1"/>
    </row>
    <row r="3210" spans="1:16">
      <c r="A3210" s="12">
        <v>74</v>
      </c>
      <c r="B3210" s="12">
        <v>150933</v>
      </c>
      <c r="C3210" s="12" t="s">
        <v>3684</v>
      </c>
      <c r="D3210" s="12" t="s">
        <v>3808</v>
      </c>
      <c r="E3210" s="17" t="s">
        <v>11480</v>
      </c>
      <c r="F3210" s="25" t="str">
        <f>LEFT(E3210,MIN(FIND({0,1,2,3,4,5,6,7,8,9},ASC(E3210)&amp;1234567890))-1)</f>
        <v>Al</v>
      </c>
      <c r="G3210" s="25">
        <f t="shared" si="100"/>
        <v>4</v>
      </c>
      <c r="H3210" s="25">
        <f>VLOOKUP(F3210,Table!$A$2:$C$121,2,0)</f>
        <v>13</v>
      </c>
      <c r="I3210" s="26">
        <f>VLOOKUP(F3210,Table!$A$2:$C$121,3,0)</f>
        <v>3</v>
      </c>
      <c r="J3210" s="17" t="s">
        <v>343</v>
      </c>
      <c r="K3210" s="25" t="str">
        <f>LEFT(J3210,MIN(FIND({0,1,2,3,4,5,6,7,8,9},ASC(J3210)&amp;1234567890))-1)</f>
        <v>U</v>
      </c>
      <c r="L3210" s="25">
        <f t="shared" si="101"/>
        <v>1</v>
      </c>
      <c r="M3210" s="25">
        <f>VLOOKUP(K3210,Table!$A$2:$C$121,2,0)</f>
        <v>3</v>
      </c>
      <c r="N3210" s="26">
        <f>VLOOKUP(K3210,Table!$A$2:$C$121,3,0)</f>
        <v>7</v>
      </c>
      <c r="O3210" s="13" t="str">
        <f>VLOOKUP(A3210,Table!$U$1:$V$230,2,0)</f>
        <v>Orthorhombic</v>
      </c>
      <c r="P3210" s="1"/>
    </row>
    <row r="3211" spans="1:16">
      <c r="A3211" s="12">
        <v>74</v>
      </c>
      <c r="B3211" s="12">
        <v>154272</v>
      </c>
      <c r="C3211" s="12" t="s">
        <v>3684</v>
      </c>
      <c r="D3211" s="12" t="s">
        <v>3809</v>
      </c>
      <c r="E3211" s="17" t="s">
        <v>11331</v>
      </c>
      <c r="F3211" s="25" t="str">
        <f>LEFT(E3211,MIN(FIND({0,1,2,3,4,5,6,7,8,9},ASC(E3211)&amp;1234567890))-1)</f>
        <v>Ce</v>
      </c>
      <c r="G3211" s="25">
        <f t="shared" si="100"/>
        <v>1</v>
      </c>
      <c r="H3211" s="25">
        <f>VLOOKUP(F3211,Table!$A$2:$C$121,2,0)</f>
        <v>3</v>
      </c>
      <c r="I3211" s="26">
        <f>VLOOKUP(F3211,Table!$A$2:$C$121,3,0)</f>
        <v>6</v>
      </c>
      <c r="J3211" s="17" t="s">
        <v>12240</v>
      </c>
      <c r="K3211" s="25" t="str">
        <f>LEFT(J3211,MIN(FIND({0,1,2,3,4,5,6,7,8,9},ASC(J3211)&amp;1234567890))-1)</f>
        <v>Si</v>
      </c>
      <c r="L3211" s="25">
        <f t="shared" si="101"/>
        <v>1.82</v>
      </c>
      <c r="M3211" s="25">
        <f>VLOOKUP(K3211,Table!$A$2:$C$121,2,0)</f>
        <v>14</v>
      </c>
      <c r="N3211" s="26">
        <f>VLOOKUP(K3211,Table!$A$2:$C$121,3,0)</f>
        <v>3</v>
      </c>
      <c r="O3211" s="13" t="str">
        <f>VLOOKUP(A3211,Table!$U$1:$V$230,2,0)</f>
        <v>Orthorhombic</v>
      </c>
      <c r="P3211" s="1"/>
    </row>
    <row r="3212" spans="1:16">
      <c r="A3212" s="12">
        <v>74</v>
      </c>
      <c r="B3212" s="12">
        <v>415891</v>
      </c>
      <c r="C3212" s="12" t="s">
        <v>3684</v>
      </c>
      <c r="D3212" s="12" t="s">
        <v>3810</v>
      </c>
      <c r="E3212" s="17" t="s">
        <v>12241</v>
      </c>
      <c r="F3212" s="25" t="str">
        <f>LEFT(E3212,MIN(FIND({0,1,2,3,4,5,6,7,8,9},ASC(E3212)&amp;1234567890))-1)</f>
        <v>Cs</v>
      </c>
      <c r="G3212" s="25">
        <f t="shared" si="100"/>
        <v>1.36</v>
      </c>
      <c r="H3212" s="25">
        <f>VLOOKUP(F3212,Table!$A$2:$C$121,2,0)</f>
        <v>1</v>
      </c>
      <c r="I3212" s="26">
        <f>VLOOKUP(F3212,Table!$A$2:$C$121,3,0)</f>
        <v>6</v>
      </c>
      <c r="J3212" s="17" t="s">
        <v>12076</v>
      </c>
      <c r="K3212" s="25" t="str">
        <f>LEFT(J3212,MIN(FIND({0,1,2,3,4,5,6,7,8,9},ASC(J3212)&amp;1234567890))-1)</f>
        <v>Zn</v>
      </c>
      <c r="L3212" s="25">
        <f t="shared" si="101"/>
        <v>16</v>
      </c>
      <c r="M3212" s="25">
        <f>VLOOKUP(K3212,Table!$A$2:$C$121,2,0)</f>
        <v>12</v>
      </c>
      <c r="N3212" s="26">
        <f>VLOOKUP(K3212,Table!$A$2:$C$121,3,0)</f>
        <v>4</v>
      </c>
      <c r="O3212" s="13" t="str">
        <f>VLOOKUP(A3212,Table!$U$1:$V$230,2,0)</f>
        <v>Orthorhombic</v>
      </c>
      <c r="P3212" s="1"/>
    </row>
    <row r="3213" spans="1:16">
      <c r="A3213" s="12">
        <v>74</v>
      </c>
      <c r="B3213" s="12">
        <v>154737</v>
      </c>
      <c r="C3213" s="12" t="s">
        <v>3684</v>
      </c>
      <c r="D3213" s="12" t="s">
        <v>3580</v>
      </c>
      <c r="E3213" s="17" t="s">
        <v>615</v>
      </c>
      <c r="F3213" s="25" t="str">
        <f>LEFT(E3213,MIN(FIND({0,1,2,3,4,5,6,7,8,9},ASC(E3213)&amp;1234567890))-1)</f>
        <v>Nd</v>
      </c>
      <c r="G3213" s="25">
        <f t="shared" si="100"/>
        <v>1</v>
      </c>
      <c r="H3213" s="25">
        <f>VLOOKUP(F3213,Table!$A$2:$C$121,2,0)</f>
        <v>3</v>
      </c>
      <c r="I3213" s="26">
        <f>VLOOKUP(F3213,Table!$A$2:$C$121,3,0)</f>
        <v>6</v>
      </c>
      <c r="J3213" s="17" t="s">
        <v>11695</v>
      </c>
      <c r="K3213" s="25" t="str">
        <f>LEFT(J3213,MIN(FIND({0,1,2,3,4,5,6,7,8,9},ASC(J3213)&amp;1234567890))-1)</f>
        <v>Co</v>
      </c>
      <c r="L3213" s="25">
        <f t="shared" si="101"/>
        <v>2</v>
      </c>
      <c r="M3213" s="25">
        <f>VLOOKUP(K3213,Table!$A$2:$C$121,2,0)</f>
        <v>9</v>
      </c>
      <c r="N3213" s="26">
        <f>VLOOKUP(K3213,Table!$A$2:$C$121,3,0)</f>
        <v>4</v>
      </c>
      <c r="O3213" s="13" t="str">
        <f>VLOOKUP(A3213,Table!$U$1:$V$230,2,0)</f>
        <v>Orthorhombic</v>
      </c>
      <c r="P3213" s="1"/>
    </row>
    <row r="3214" spans="1:16">
      <c r="A3214" s="12">
        <v>74</v>
      </c>
      <c r="B3214" s="12">
        <v>412621</v>
      </c>
      <c r="C3214" s="12" t="s">
        <v>3684</v>
      </c>
      <c r="D3214" s="12" t="s">
        <v>3811</v>
      </c>
      <c r="E3214" s="17" t="s">
        <v>31</v>
      </c>
      <c r="F3214" s="25" t="str">
        <f>LEFT(E3214,MIN(FIND({0,1,2,3,4,5,6,7,8,9},ASC(E3214)&amp;1234567890))-1)</f>
        <v>Si</v>
      </c>
      <c r="G3214" s="25">
        <f t="shared" si="100"/>
        <v>1</v>
      </c>
      <c r="H3214" s="25">
        <f>VLOOKUP(F3214,Table!$A$2:$C$121,2,0)</f>
        <v>14</v>
      </c>
      <c r="I3214" s="26">
        <f>VLOOKUP(F3214,Table!$A$2:$C$121,3,0)</f>
        <v>3</v>
      </c>
      <c r="J3214" s="17" t="s">
        <v>11765</v>
      </c>
      <c r="K3214" s="25" t="str">
        <f>LEFT(J3214,MIN(FIND({0,1,2,3,4,5,6,7,8,9},ASC(J3214)&amp;1234567890))-1)</f>
        <v>B</v>
      </c>
      <c r="L3214" s="25">
        <f t="shared" si="101"/>
        <v>3</v>
      </c>
      <c r="M3214" s="25">
        <f>VLOOKUP(K3214,Table!$A$2:$C$121,2,0)</f>
        <v>13</v>
      </c>
      <c r="N3214" s="26">
        <f>VLOOKUP(K3214,Table!$A$2:$C$121,3,0)</f>
        <v>2</v>
      </c>
      <c r="O3214" s="13" t="str">
        <f>VLOOKUP(A3214,Table!$U$1:$V$230,2,0)</f>
        <v>Orthorhombic</v>
      </c>
      <c r="P3214" s="1"/>
    </row>
    <row r="3215" spans="1:16">
      <c r="A3215" s="12">
        <v>74</v>
      </c>
      <c r="B3215" s="12">
        <v>164913</v>
      </c>
      <c r="C3215" s="12" t="s">
        <v>3684</v>
      </c>
      <c r="D3215" s="12" t="s">
        <v>3812</v>
      </c>
      <c r="E3215" s="17" t="s">
        <v>11379</v>
      </c>
      <c r="F3215" s="25" t="str">
        <f>LEFT(E3215,MIN(FIND({0,1,2,3,4,5,6,7,8,9},ASC(E3215)&amp;1234567890))-1)</f>
        <v>Np</v>
      </c>
      <c r="G3215" s="25">
        <f t="shared" si="100"/>
        <v>1</v>
      </c>
      <c r="H3215" s="25">
        <f>VLOOKUP(F3215,Table!$A$2:$C$121,2,0)</f>
        <v>3</v>
      </c>
      <c r="I3215" s="26">
        <f>VLOOKUP(F3215,Table!$A$2:$C$121,3,0)</f>
        <v>7</v>
      </c>
      <c r="J3215" s="17" t="s">
        <v>11480</v>
      </c>
      <c r="K3215" s="25" t="str">
        <f>LEFT(J3215,MIN(FIND({0,1,2,3,4,5,6,7,8,9},ASC(J3215)&amp;1234567890))-1)</f>
        <v>Al</v>
      </c>
      <c r="L3215" s="25">
        <f t="shared" si="101"/>
        <v>4</v>
      </c>
      <c r="M3215" s="25">
        <f>VLOOKUP(K3215,Table!$A$2:$C$121,2,0)</f>
        <v>13</v>
      </c>
      <c r="N3215" s="26">
        <f>VLOOKUP(K3215,Table!$A$2:$C$121,3,0)</f>
        <v>3</v>
      </c>
      <c r="O3215" s="13" t="str">
        <f>VLOOKUP(A3215,Table!$U$1:$V$230,2,0)</f>
        <v>Orthorhombic</v>
      </c>
      <c r="P3215" s="1"/>
    </row>
    <row r="3216" spans="1:16">
      <c r="A3216" s="12">
        <v>74</v>
      </c>
      <c r="B3216" s="12">
        <v>187859</v>
      </c>
      <c r="C3216" s="12" t="s">
        <v>3684</v>
      </c>
      <c r="D3216" s="12" t="s">
        <v>3813</v>
      </c>
      <c r="E3216" s="17" t="s">
        <v>12242</v>
      </c>
      <c r="F3216" s="25" t="str">
        <f>LEFT(E3216,MIN(FIND({0,1,2,3,4,5,6,7,8,9},ASC(E3216)&amp;1234567890))-1)</f>
        <v>Y</v>
      </c>
      <c r="G3216" s="25">
        <f t="shared" si="100"/>
        <v>0.97</v>
      </c>
      <c r="H3216" s="25">
        <f>VLOOKUP(F3216,Table!$A$2:$C$121,2,0)</f>
        <v>3</v>
      </c>
      <c r="I3216" s="26">
        <f>VLOOKUP(F3216,Table!$A$2:$C$121,3,0)</f>
        <v>5</v>
      </c>
      <c r="J3216" s="17" t="s">
        <v>461</v>
      </c>
      <c r="K3216" s="25" t="str">
        <f>LEFT(J3216,MIN(FIND({0,1,2,3,4,5,6,7,8,9},ASC(J3216)&amp;1234567890))-1)</f>
        <v>Cu</v>
      </c>
      <c r="L3216" s="25">
        <f t="shared" si="101"/>
        <v>2</v>
      </c>
      <c r="M3216" s="25">
        <f>VLOOKUP(K3216,Table!$A$2:$C$121,2,0)</f>
        <v>11</v>
      </c>
      <c r="N3216" s="26">
        <f>VLOOKUP(K3216,Table!$A$2:$C$121,3,0)</f>
        <v>4</v>
      </c>
      <c r="O3216" s="13" t="str">
        <f>VLOOKUP(A3216,Table!$U$1:$V$230,2,0)</f>
        <v>Orthorhombic</v>
      </c>
      <c r="P3216" s="1"/>
    </row>
    <row r="3217" spans="1:16">
      <c r="A3217" s="12">
        <v>74</v>
      </c>
      <c r="B3217" s="12">
        <v>249037</v>
      </c>
      <c r="C3217" s="12" t="s">
        <v>3684</v>
      </c>
      <c r="D3217" s="12" t="s">
        <v>693</v>
      </c>
      <c r="E3217" s="17" t="s">
        <v>11297</v>
      </c>
      <c r="F3217" s="25" t="str">
        <f>LEFT(E3217,MIN(FIND({0,1,2,3,4,5,6,7,8,9},ASC(E3217)&amp;1234567890))-1)</f>
        <v>Si</v>
      </c>
      <c r="G3217" s="25">
        <f t="shared" si="100"/>
        <v>72</v>
      </c>
      <c r="H3217" s="25">
        <f>VLOOKUP(F3217,Table!$A$2:$C$121,2,0)</f>
        <v>14</v>
      </c>
      <c r="I3217" s="26">
        <f>VLOOKUP(F3217,Table!$A$2:$C$121,3,0)</f>
        <v>3</v>
      </c>
      <c r="J3217" s="17" t="s">
        <v>11298</v>
      </c>
      <c r="K3217" s="25" t="str">
        <f>LEFT(J3217,MIN(FIND({0,1,2,3,4,5,6,7,8,9},ASC(J3217)&amp;1234567890))-1)</f>
        <v>O</v>
      </c>
      <c r="L3217" s="25">
        <f t="shared" si="101"/>
        <v>144</v>
      </c>
      <c r="M3217" s="25">
        <f>VLOOKUP(K3217,Table!$A$2:$C$121,2,0)</f>
        <v>16</v>
      </c>
      <c r="N3217" s="26">
        <f>VLOOKUP(K3217,Table!$A$2:$C$121,3,0)</f>
        <v>2</v>
      </c>
      <c r="O3217" s="13" t="str">
        <f>VLOOKUP(A3217,Table!$U$1:$V$230,2,0)</f>
        <v>Orthorhombic</v>
      </c>
      <c r="P3217" s="1"/>
    </row>
    <row r="3218" spans="1:16">
      <c r="A3218" s="12">
        <v>74</v>
      </c>
      <c r="B3218" s="12">
        <v>417225</v>
      </c>
      <c r="C3218" s="12" t="s">
        <v>3684</v>
      </c>
      <c r="D3218" s="12" t="s">
        <v>3814</v>
      </c>
      <c r="E3218" s="17" t="s">
        <v>330</v>
      </c>
      <c r="F3218" s="25" t="str">
        <f>LEFT(E3218,MIN(FIND({0,1,2,3,4,5,6,7,8,9},ASC(E3218)&amp;1234567890))-1)</f>
        <v>Ca</v>
      </c>
      <c r="G3218" s="25">
        <f t="shared" si="100"/>
        <v>1</v>
      </c>
      <c r="H3218" s="25">
        <f>VLOOKUP(F3218,Table!$A$2:$C$121,2,0)</f>
        <v>2</v>
      </c>
      <c r="I3218" s="26">
        <f>VLOOKUP(F3218,Table!$A$2:$C$121,3,0)</f>
        <v>4</v>
      </c>
      <c r="J3218" s="17" t="s">
        <v>11661</v>
      </c>
      <c r="K3218" s="25" t="str">
        <f>LEFT(J3218,MIN(FIND({0,1,2,3,4,5,6,7,8,9},ASC(J3218)&amp;1234567890))-1)</f>
        <v>Ag</v>
      </c>
      <c r="L3218" s="25">
        <f t="shared" si="101"/>
        <v>2</v>
      </c>
      <c r="M3218" s="25">
        <f>VLOOKUP(K3218,Table!$A$2:$C$121,2,0)</f>
        <v>11</v>
      </c>
      <c r="N3218" s="26">
        <f>VLOOKUP(K3218,Table!$A$2:$C$121,3,0)</f>
        <v>5</v>
      </c>
      <c r="O3218" s="13" t="str">
        <f>VLOOKUP(A3218,Table!$U$1:$V$230,2,0)</f>
        <v>Orthorhombic</v>
      </c>
      <c r="P3218" s="1"/>
    </row>
    <row r="3219" spans="1:16">
      <c r="A3219" s="12">
        <v>74</v>
      </c>
      <c r="B3219" s="12">
        <v>247137</v>
      </c>
      <c r="C3219" s="12" t="s">
        <v>3684</v>
      </c>
      <c r="D3219" s="12" t="s">
        <v>3815</v>
      </c>
      <c r="E3219" s="17" t="s">
        <v>433</v>
      </c>
      <c r="F3219" s="25" t="str">
        <f>LEFT(E3219,MIN(FIND({0,1,2,3,4,5,6,7,8,9},ASC(E3219)&amp;1234567890))-1)</f>
        <v>Sr</v>
      </c>
      <c r="G3219" s="25">
        <f t="shared" si="100"/>
        <v>1</v>
      </c>
      <c r="H3219" s="25">
        <f>VLOOKUP(F3219,Table!$A$2:$C$121,2,0)</f>
        <v>2</v>
      </c>
      <c r="I3219" s="26">
        <f>VLOOKUP(F3219,Table!$A$2:$C$121,3,0)</f>
        <v>5</v>
      </c>
      <c r="J3219" s="17" t="s">
        <v>11724</v>
      </c>
      <c r="K3219" s="25" t="str">
        <f>LEFT(J3219,MIN(FIND({0,1,2,3,4,5,6,7,8,9},ASC(J3219)&amp;1234567890))-1)</f>
        <v>Hg</v>
      </c>
      <c r="L3219" s="25">
        <f t="shared" si="101"/>
        <v>2</v>
      </c>
      <c r="M3219" s="25">
        <f>VLOOKUP(K3219,Table!$A$2:$C$121,2,0)</f>
        <v>12</v>
      </c>
      <c r="N3219" s="26">
        <f>VLOOKUP(K3219,Table!$A$2:$C$121,3,0)</f>
        <v>6</v>
      </c>
      <c r="O3219" s="13" t="str">
        <f>VLOOKUP(A3219,Table!$U$1:$V$230,2,0)</f>
        <v>Orthorhombic</v>
      </c>
      <c r="P3219" s="1"/>
    </row>
    <row r="3220" spans="1:16">
      <c r="A3220" s="12">
        <v>74</v>
      </c>
      <c r="B3220" s="12">
        <v>67027</v>
      </c>
      <c r="C3220" s="12" t="s">
        <v>3684</v>
      </c>
      <c r="D3220" s="12" t="s">
        <v>3816</v>
      </c>
      <c r="E3220" s="17" t="s">
        <v>11313</v>
      </c>
      <c r="F3220" s="25" t="str">
        <f>LEFT(E3220,MIN(FIND({0,1,2,3,4,5,6,7,8,9},ASC(E3220)&amp;1234567890))-1)</f>
        <v>Tb</v>
      </c>
      <c r="G3220" s="25">
        <f t="shared" si="100"/>
        <v>1</v>
      </c>
      <c r="H3220" s="25">
        <f>VLOOKUP(F3220,Table!$A$2:$C$121,2,0)</f>
        <v>3</v>
      </c>
      <c r="I3220" s="26">
        <f>VLOOKUP(F3220,Table!$A$2:$C$121,3,0)</f>
        <v>6</v>
      </c>
      <c r="J3220" s="17" t="s">
        <v>12237</v>
      </c>
      <c r="K3220" s="25" t="str">
        <f>LEFT(J3220,MIN(FIND({0,1,2,3,4,5,6,7,8,9},ASC(J3220)&amp;1234567890))-1)</f>
        <v>Si</v>
      </c>
      <c r="L3220" s="25">
        <f t="shared" si="101"/>
        <v>1.67</v>
      </c>
      <c r="M3220" s="25">
        <f>VLOOKUP(K3220,Table!$A$2:$C$121,2,0)</f>
        <v>14</v>
      </c>
      <c r="N3220" s="26">
        <f>VLOOKUP(K3220,Table!$A$2:$C$121,3,0)</f>
        <v>3</v>
      </c>
      <c r="O3220" s="13" t="str">
        <f>VLOOKUP(A3220,Table!$U$1:$V$230,2,0)</f>
        <v>Orthorhombic</v>
      </c>
      <c r="P3220" s="1"/>
    </row>
    <row r="3221" spans="1:16">
      <c r="A3221" s="12">
        <v>74</v>
      </c>
      <c r="B3221" s="12">
        <v>55542</v>
      </c>
      <c r="C3221" s="12" t="s">
        <v>3684</v>
      </c>
      <c r="D3221" s="12" t="s">
        <v>3817</v>
      </c>
      <c r="E3221" s="17" t="s">
        <v>330</v>
      </c>
      <c r="F3221" s="25" t="str">
        <f>LEFT(E3221,MIN(FIND({0,1,2,3,4,5,6,7,8,9},ASC(E3221)&amp;1234567890))-1)</f>
        <v>Ca</v>
      </c>
      <c r="G3221" s="25">
        <f t="shared" si="100"/>
        <v>1</v>
      </c>
      <c r="H3221" s="25">
        <f>VLOOKUP(F3221,Table!$A$2:$C$121,2,0)</f>
        <v>2</v>
      </c>
      <c r="I3221" s="26">
        <f>VLOOKUP(F3221,Table!$A$2:$C$121,3,0)</f>
        <v>4</v>
      </c>
      <c r="J3221" s="17" t="s">
        <v>35</v>
      </c>
      <c r="K3221" s="25" t="str">
        <f>LEFT(J3221,MIN(FIND({0,1,2,3,4,5,6,7,8,9},ASC(J3221)&amp;1234567890))-1)</f>
        <v>Au</v>
      </c>
      <c r="L3221" s="25">
        <f t="shared" si="101"/>
        <v>2</v>
      </c>
      <c r="M3221" s="25">
        <f>VLOOKUP(K3221,Table!$A$2:$C$121,2,0)</f>
        <v>11</v>
      </c>
      <c r="N3221" s="26">
        <f>VLOOKUP(K3221,Table!$A$2:$C$121,3,0)</f>
        <v>6</v>
      </c>
      <c r="O3221" s="13" t="str">
        <f>VLOOKUP(A3221,Table!$U$1:$V$230,2,0)</f>
        <v>Orthorhombic</v>
      </c>
      <c r="P3221" s="1"/>
    </row>
    <row r="3222" spans="1:16">
      <c r="A3222" s="12">
        <v>74</v>
      </c>
      <c r="B3222" s="12">
        <v>55543</v>
      </c>
      <c r="C3222" s="12" t="s">
        <v>3684</v>
      </c>
      <c r="D3222" s="12" t="s">
        <v>3818</v>
      </c>
      <c r="E3222" s="17" t="s">
        <v>433</v>
      </c>
      <c r="F3222" s="25" t="str">
        <f>LEFT(E3222,MIN(FIND({0,1,2,3,4,5,6,7,8,9},ASC(E3222)&amp;1234567890))-1)</f>
        <v>Sr</v>
      </c>
      <c r="G3222" s="25">
        <f t="shared" si="100"/>
        <v>1</v>
      </c>
      <c r="H3222" s="25">
        <f>VLOOKUP(F3222,Table!$A$2:$C$121,2,0)</f>
        <v>2</v>
      </c>
      <c r="I3222" s="26">
        <f>VLOOKUP(F3222,Table!$A$2:$C$121,3,0)</f>
        <v>5</v>
      </c>
      <c r="J3222" s="17" t="s">
        <v>35</v>
      </c>
      <c r="K3222" s="25" t="str">
        <f>LEFT(J3222,MIN(FIND({0,1,2,3,4,5,6,7,8,9},ASC(J3222)&amp;1234567890))-1)</f>
        <v>Au</v>
      </c>
      <c r="L3222" s="25">
        <f t="shared" si="101"/>
        <v>2</v>
      </c>
      <c r="M3222" s="25">
        <f>VLOOKUP(K3222,Table!$A$2:$C$121,2,0)</f>
        <v>11</v>
      </c>
      <c r="N3222" s="26">
        <f>VLOOKUP(K3222,Table!$A$2:$C$121,3,0)</f>
        <v>6</v>
      </c>
      <c r="O3222" s="13" t="str">
        <f>VLOOKUP(A3222,Table!$U$1:$V$230,2,0)</f>
        <v>Orthorhombic</v>
      </c>
      <c r="P3222" s="1"/>
    </row>
    <row r="3223" spans="1:16">
      <c r="A3223" s="12">
        <v>74</v>
      </c>
      <c r="B3223" s="12">
        <v>260381</v>
      </c>
      <c r="C3223" s="12" t="s">
        <v>3684</v>
      </c>
      <c r="D3223" s="12" t="s">
        <v>3819</v>
      </c>
      <c r="E3223" s="17" t="s">
        <v>433</v>
      </c>
      <c r="F3223" s="25" t="str">
        <f>LEFT(E3223,MIN(FIND({0,1,2,3,4,5,6,7,8,9},ASC(E3223)&amp;1234567890))-1)</f>
        <v>Sr</v>
      </c>
      <c r="G3223" s="25">
        <f t="shared" si="100"/>
        <v>1</v>
      </c>
      <c r="H3223" s="25">
        <f>VLOOKUP(F3223,Table!$A$2:$C$121,2,0)</f>
        <v>2</v>
      </c>
      <c r="I3223" s="26">
        <f>VLOOKUP(F3223,Table!$A$2:$C$121,3,0)</f>
        <v>5</v>
      </c>
      <c r="J3223" s="17" t="s">
        <v>11818</v>
      </c>
      <c r="K3223" s="25" t="str">
        <f>LEFT(J3223,MIN(FIND({0,1,2,3,4,5,6,7,8,9},ASC(J3223)&amp;1234567890))-1)</f>
        <v>Cd</v>
      </c>
      <c r="L3223" s="25">
        <f t="shared" si="101"/>
        <v>2</v>
      </c>
      <c r="M3223" s="25">
        <f>VLOOKUP(K3223,Table!$A$2:$C$121,2,0)</f>
        <v>12</v>
      </c>
      <c r="N3223" s="26">
        <f>VLOOKUP(K3223,Table!$A$2:$C$121,3,0)</f>
        <v>5</v>
      </c>
      <c r="O3223" s="13" t="str">
        <f>VLOOKUP(A3223,Table!$U$1:$V$230,2,0)</f>
        <v>Orthorhombic</v>
      </c>
      <c r="P3223" s="1"/>
    </row>
    <row r="3224" spans="1:16">
      <c r="A3224" s="12">
        <v>74</v>
      </c>
      <c r="B3224" s="12">
        <v>261234</v>
      </c>
      <c r="C3224" s="12" t="s">
        <v>3684</v>
      </c>
      <c r="D3224" s="12" t="s">
        <v>3820</v>
      </c>
      <c r="E3224" s="17" t="s">
        <v>69</v>
      </c>
      <c r="F3224" s="25" t="str">
        <f>LEFT(E3224,MIN(FIND({0,1,2,3,4,5,6,7,8,9},ASC(E3224)&amp;1234567890))-1)</f>
        <v>Mg</v>
      </c>
      <c r="G3224" s="25">
        <f t="shared" si="100"/>
        <v>1</v>
      </c>
      <c r="H3224" s="25">
        <f>VLOOKUP(F3224,Table!$A$2:$C$121,2,0)</f>
        <v>2</v>
      </c>
      <c r="I3224" s="26">
        <f>VLOOKUP(F3224,Table!$A$2:$C$121,3,0)</f>
        <v>3</v>
      </c>
      <c r="J3224" s="17" t="s">
        <v>11876</v>
      </c>
      <c r="K3224" s="25" t="str">
        <f>LEFT(J3224,MIN(FIND({0,1,2,3,4,5,6,7,8,9},ASC(J3224)&amp;1234567890))-1)</f>
        <v>B</v>
      </c>
      <c r="L3224" s="25">
        <f t="shared" si="101"/>
        <v>7</v>
      </c>
      <c r="M3224" s="25">
        <f>VLOOKUP(K3224,Table!$A$2:$C$121,2,0)</f>
        <v>13</v>
      </c>
      <c r="N3224" s="26">
        <f>VLOOKUP(K3224,Table!$A$2:$C$121,3,0)</f>
        <v>2</v>
      </c>
      <c r="O3224" s="13" t="str">
        <f>VLOOKUP(A3224,Table!$U$1:$V$230,2,0)</f>
        <v>Orthorhombic</v>
      </c>
      <c r="P3224" s="1"/>
    </row>
    <row r="3225" spans="1:16">
      <c r="A3225" s="12">
        <v>74</v>
      </c>
      <c r="B3225" s="12">
        <v>422684</v>
      </c>
      <c r="C3225" s="12" t="s">
        <v>3684</v>
      </c>
      <c r="D3225" s="12" t="s">
        <v>3821</v>
      </c>
      <c r="E3225" s="17" t="s">
        <v>12243</v>
      </c>
      <c r="F3225" s="25" t="str">
        <f>LEFT(E3225,MIN(FIND({0,1,2,3,4,5,6,7,8,9},ASC(E3225)&amp;1234567890))-1)</f>
        <v>Bi</v>
      </c>
      <c r="G3225" s="25">
        <f t="shared" si="100"/>
        <v>22.4</v>
      </c>
      <c r="H3225" s="25">
        <f>VLOOKUP(F3225,Table!$A$2:$C$121,2,0)</f>
        <v>15</v>
      </c>
      <c r="I3225" s="26">
        <f>VLOOKUP(F3225,Table!$A$2:$C$121,3,0)</f>
        <v>6</v>
      </c>
      <c r="J3225" s="17" t="s">
        <v>12244</v>
      </c>
      <c r="K3225" s="25" t="str">
        <f>LEFT(J3225,MIN(FIND({0,1,2,3,4,5,6,7,8,9},ASC(J3225)&amp;1234567890))-1)</f>
        <v>Ni</v>
      </c>
      <c r="L3225" s="25">
        <f t="shared" si="101"/>
        <v>20</v>
      </c>
      <c r="M3225" s="25">
        <f>VLOOKUP(K3225,Table!$A$2:$C$121,2,0)</f>
        <v>10</v>
      </c>
      <c r="N3225" s="26">
        <f>VLOOKUP(K3225,Table!$A$2:$C$121,3,0)</f>
        <v>4</v>
      </c>
      <c r="O3225" s="13" t="str">
        <f>VLOOKUP(A3225,Table!$U$1:$V$230,2,0)</f>
        <v>Orthorhombic</v>
      </c>
      <c r="P3225" s="1"/>
    </row>
    <row r="3226" spans="1:16">
      <c r="A3226" s="12">
        <v>74</v>
      </c>
      <c r="B3226" s="12">
        <v>237703</v>
      </c>
      <c r="C3226" s="12" t="s">
        <v>3684</v>
      </c>
      <c r="D3226" s="12" t="s">
        <v>3822</v>
      </c>
      <c r="E3226" s="17" t="s">
        <v>11332</v>
      </c>
      <c r="F3226" s="25" t="str">
        <f>LEFT(E3226,MIN(FIND({0,1,2,3,4,5,6,7,8,9},ASC(E3226)&amp;1234567890))-1)</f>
        <v>Pr</v>
      </c>
      <c r="G3226" s="25">
        <f t="shared" si="100"/>
        <v>1</v>
      </c>
      <c r="H3226" s="25">
        <f>VLOOKUP(F3226,Table!$A$2:$C$121,2,0)</f>
        <v>3</v>
      </c>
      <c r="I3226" s="26">
        <f>VLOOKUP(F3226,Table!$A$2:$C$121,3,0)</f>
        <v>6</v>
      </c>
      <c r="J3226" s="17" t="s">
        <v>12245</v>
      </c>
      <c r="K3226" s="25" t="str">
        <f>LEFT(J3226,MIN(FIND({0,1,2,3,4,5,6,7,8,9},ASC(J3226)&amp;1234567890))-1)</f>
        <v>Ge</v>
      </c>
      <c r="L3226" s="25">
        <f t="shared" si="101"/>
        <v>1.7</v>
      </c>
      <c r="M3226" s="25">
        <f>VLOOKUP(K3226,Table!$A$2:$C$121,2,0)</f>
        <v>14</v>
      </c>
      <c r="N3226" s="26">
        <f>VLOOKUP(K3226,Table!$A$2:$C$121,3,0)</f>
        <v>4</v>
      </c>
      <c r="O3226" s="13" t="str">
        <f>VLOOKUP(A3226,Table!$U$1:$V$230,2,0)</f>
        <v>Orthorhombic</v>
      </c>
      <c r="P3226" s="1"/>
    </row>
    <row r="3227" spans="1:16">
      <c r="A3227" s="12">
        <v>74</v>
      </c>
      <c r="B3227" s="12">
        <v>237704</v>
      </c>
      <c r="C3227" s="12" t="s">
        <v>3684</v>
      </c>
      <c r="D3227" s="12" t="s">
        <v>3823</v>
      </c>
      <c r="E3227" s="17" t="s">
        <v>615</v>
      </c>
      <c r="F3227" s="25" t="str">
        <f>LEFT(E3227,MIN(FIND({0,1,2,3,4,5,6,7,8,9},ASC(E3227)&amp;1234567890))-1)</f>
        <v>Nd</v>
      </c>
      <c r="G3227" s="25">
        <f t="shared" si="100"/>
        <v>1</v>
      </c>
      <c r="H3227" s="25">
        <f>VLOOKUP(F3227,Table!$A$2:$C$121,2,0)</f>
        <v>3</v>
      </c>
      <c r="I3227" s="26">
        <f>VLOOKUP(F3227,Table!$A$2:$C$121,3,0)</f>
        <v>6</v>
      </c>
      <c r="J3227" s="17" t="s">
        <v>12246</v>
      </c>
      <c r="K3227" s="25" t="str">
        <f>LEFT(J3227,MIN(FIND({0,1,2,3,4,5,6,7,8,9},ASC(J3227)&amp;1234567890))-1)</f>
        <v>Ge</v>
      </c>
      <c r="L3227" s="25">
        <f t="shared" si="101"/>
        <v>1.71</v>
      </c>
      <c r="M3227" s="25">
        <f>VLOOKUP(K3227,Table!$A$2:$C$121,2,0)</f>
        <v>14</v>
      </c>
      <c r="N3227" s="26">
        <f>VLOOKUP(K3227,Table!$A$2:$C$121,3,0)</f>
        <v>4</v>
      </c>
      <c r="O3227" s="13" t="str">
        <f>VLOOKUP(A3227,Table!$U$1:$V$230,2,0)</f>
        <v>Orthorhombic</v>
      </c>
      <c r="P3227" s="1"/>
    </row>
    <row r="3228" spans="1:16">
      <c r="A3228" s="12">
        <v>74</v>
      </c>
      <c r="B3228" s="12">
        <v>237705</v>
      </c>
      <c r="C3228" s="12" t="s">
        <v>3684</v>
      </c>
      <c r="D3228" s="12" t="s">
        <v>3824</v>
      </c>
      <c r="E3228" s="17" t="s">
        <v>615</v>
      </c>
      <c r="F3228" s="25" t="str">
        <f>LEFT(E3228,MIN(FIND({0,1,2,3,4,5,6,7,8,9},ASC(E3228)&amp;1234567890))-1)</f>
        <v>Nd</v>
      </c>
      <c r="G3228" s="25">
        <f t="shared" si="100"/>
        <v>1</v>
      </c>
      <c r="H3228" s="25">
        <f>VLOOKUP(F3228,Table!$A$2:$C$121,2,0)</f>
        <v>3</v>
      </c>
      <c r="I3228" s="26">
        <f>VLOOKUP(F3228,Table!$A$2:$C$121,3,0)</f>
        <v>6</v>
      </c>
      <c r="J3228" s="17" t="s">
        <v>12247</v>
      </c>
      <c r="K3228" s="25" t="str">
        <f>LEFT(J3228,MIN(FIND({0,1,2,3,4,5,6,7,8,9},ASC(J3228)&amp;1234567890))-1)</f>
        <v>Ge</v>
      </c>
      <c r="L3228" s="25">
        <f t="shared" si="101"/>
        <v>1.73</v>
      </c>
      <c r="M3228" s="25">
        <f>VLOOKUP(K3228,Table!$A$2:$C$121,2,0)</f>
        <v>14</v>
      </c>
      <c r="N3228" s="26">
        <f>VLOOKUP(K3228,Table!$A$2:$C$121,3,0)</f>
        <v>4</v>
      </c>
      <c r="O3228" s="13" t="str">
        <f>VLOOKUP(A3228,Table!$U$1:$V$230,2,0)</f>
        <v>Orthorhombic</v>
      </c>
      <c r="P3228" s="1"/>
    </row>
    <row r="3229" spans="1:16">
      <c r="A3229" s="12">
        <v>74</v>
      </c>
      <c r="B3229" s="12">
        <v>251586</v>
      </c>
      <c r="C3229" s="12" t="s">
        <v>3684</v>
      </c>
      <c r="D3229" s="12" t="s">
        <v>1995</v>
      </c>
      <c r="E3229" s="17" t="s">
        <v>410</v>
      </c>
      <c r="F3229" s="25" t="str">
        <f>LEFT(E3229,MIN(FIND({0,1,2,3,4,5,6,7,8,9},ASC(E3229)&amp;1234567890))-1)</f>
        <v>Ba</v>
      </c>
      <c r="G3229" s="25">
        <f t="shared" si="100"/>
        <v>1</v>
      </c>
      <c r="H3229" s="25">
        <f>VLOOKUP(F3229,Table!$A$2:$C$121,2,0)</f>
        <v>2</v>
      </c>
      <c r="I3229" s="26">
        <f>VLOOKUP(F3229,Table!$A$2:$C$121,3,0)</f>
        <v>6</v>
      </c>
      <c r="J3229" s="17" t="s">
        <v>11402</v>
      </c>
      <c r="K3229" s="25" t="str">
        <f>LEFT(J3229,MIN(FIND({0,1,2,3,4,5,6,7,8,9},ASC(J3229)&amp;1234567890))-1)</f>
        <v>Ge</v>
      </c>
      <c r="L3229" s="25">
        <f t="shared" si="101"/>
        <v>5</v>
      </c>
      <c r="M3229" s="25">
        <f>VLOOKUP(K3229,Table!$A$2:$C$121,2,0)</f>
        <v>14</v>
      </c>
      <c r="N3229" s="26">
        <f>VLOOKUP(K3229,Table!$A$2:$C$121,3,0)</f>
        <v>4</v>
      </c>
      <c r="O3229" s="13" t="str">
        <f>VLOOKUP(A3229,Table!$U$1:$V$230,2,0)</f>
        <v>Orthorhombic</v>
      </c>
      <c r="P3229" s="1"/>
    </row>
    <row r="3230" spans="1:16">
      <c r="A3230" s="12">
        <v>83</v>
      </c>
      <c r="B3230" s="12">
        <v>999</v>
      </c>
      <c r="C3230" s="12" t="s">
        <v>3870</v>
      </c>
      <c r="D3230" s="12" t="s">
        <v>3871</v>
      </c>
      <c r="E3230" s="17" t="s">
        <v>11405</v>
      </c>
      <c r="F3230" s="25" t="str">
        <f>LEFT(E3230,MIN(FIND({0,1,2,3,4,5,6,7,8,9},ASC(E3230)&amp;1234567890))-1)</f>
        <v>V</v>
      </c>
      <c r="G3230" s="25">
        <f t="shared" si="100"/>
        <v>3</v>
      </c>
      <c r="H3230" s="25">
        <f>VLOOKUP(F3230,Table!$A$2:$C$121,2,0)</f>
        <v>5</v>
      </c>
      <c r="I3230" s="26">
        <f>VLOOKUP(F3230,Table!$A$2:$C$121,3,0)</f>
        <v>4</v>
      </c>
      <c r="J3230" s="17" t="s">
        <v>453</v>
      </c>
      <c r="K3230" s="25" t="str">
        <f>LEFT(J3230,MIN(FIND({0,1,2,3,4,5,6,7,8,9},ASC(J3230)&amp;1234567890))-1)</f>
        <v>As</v>
      </c>
      <c r="L3230" s="25">
        <f t="shared" si="101"/>
        <v>2</v>
      </c>
      <c r="M3230" s="25">
        <f>VLOOKUP(K3230,Table!$A$2:$C$121,2,0)</f>
        <v>15</v>
      </c>
      <c r="N3230" s="26">
        <f>VLOOKUP(K3230,Table!$A$2:$C$121,3,0)</f>
        <v>4</v>
      </c>
      <c r="O3230" s="13" t="str">
        <f>VLOOKUP(A3230,Table!$U$1:$V$230,2,0)</f>
        <v>Tetragonal</v>
      </c>
      <c r="P3230" s="1"/>
    </row>
    <row r="3231" spans="1:16">
      <c r="A3231" s="12">
        <v>83</v>
      </c>
      <c r="B3231" s="12">
        <v>58552</v>
      </c>
      <c r="C3231" s="12" t="s">
        <v>3870</v>
      </c>
      <c r="D3231" s="12" t="s">
        <v>3872</v>
      </c>
      <c r="E3231" s="17" t="s">
        <v>12248</v>
      </c>
      <c r="F3231" s="25" t="str">
        <f>LEFT(E3231,MIN(FIND({0,1,2,3,4,5,6,7,8,9},ASC(E3231)&amp;1234567890))-1)</f>
        <v>Au</v>
      </c>
      <c r="G3231" s="25">
        <f t="shared" si="100"/>
        <v>31</v>
      </c>
      <c r="H3231" s="25">
        <f>VLOOKUP(F3231,Table!$A$2:$C$121,2,0)</f>
        <v>11</v>
      </c>
      <c r="I3231" s="26">
        <f>VLOOKUP(F3231,Table!$A$2:$C$121,3,0)</f>
        <v>6</v>
      </c>
      <c r="J3231" s="17" t="s">
        <v>12249</v>
      </c>
      <c r="K3231" s="25" t="str">
        <f>LEFT(J3231,MIN(FIND({0,1,2,3,4,5,6,7,8,9},ASC(J3231)&amp;1234567890))-1)</f>
        <v>Mn</v>
      </c>
      <c r="L3231" s="25">
        <f t="shared" si="101"/>
        <v>9</v>
      </c>
      <c r="M3231" s="25">
        <f>VLOOKUP(K3231,Table!$A$2:$C$121,2,0)</f>
        <v>7</v>
      </c>
      <c r="N3231" s="26">
        <f>VLOOKUP(K3231,Table!$A$2:$C$121,3,0)</f>
        <v>4</v>
      </c>
      <c r="O3231" s="13" t="str">
        <f>VLOOKUP(A3231,Table!$U$1:$V$230,2,0)</f>
        <v>Tetragonal</v>
      </c>
      <c r="P3231" s="1"/>
    </row>
    <row r="3232" spans="1:16">
      <c r="A3232" s="12">
        <v>83</v>
      </c>
      <c r="B3232" s="12">
        <v>103995</v>
      </c>
      <c r="C3232" s="12" t="s">
        <v>3870</v>
      </c>
      <c r="D3232" s="12" t="s">
        <v>3873</v>
      </c>
      <c r="E3232" s="17" t="s">
        <v>11560</v>
      </c>
      <c r="F3232" s="25" t="str">
        <f>LEFT(E3232,MIN(FIND({0,1,2,3,4,5,6,7,8,9},ASC(E3232)&amp;1234567890))-1)</f>
        <v>Ga</v>
      </c>
      <c r="G3232" s="25">
        <f t="shared" si="100"/>
        <v>3</v>
      </c>
      <c r="H3232" s="25">
        <f>VLOOKUP(F3232,Table!$A$2:$C$121,2,0)</f>
        <v>13</v>
      </c>
      <c r="I3232" s="26">
        <f>VLOOKUP(F3232,Table!$A$2:$C$121,3,0)</f>
        <v>4</v>
      </c>
      <c r="J3232" s="17" t="s">
        <v>11887</v>
      </c>
      <c r="K3232" s="25" t="str">
        <f>LEFT(J3232,MIN(FIND({0,1,2,3,4,5,6,7,8,9},ASC(J3232)&amp;1234567890))-1)</f>
        <v>Ti</v>
      </c>
      <c r="L3232" s="25">
        <f t="shared" si="101"/>
        <v>2</v>
      </c>
      <c r="M3232" s="25">
        <f>VLOOKUP(K3232,Table!$A$2:$C$121,2,0)</f>
        <v>4</v>
      </c>
      <c r="N3232" s="26">
        <f>VLOOKUP(K3232,Table!$A$2:$C$121,3,0)</f>
        <v>4</v>
      </c>
      <c r="O3232" s="13" t="str">
        <f>VLOOKUP(A3232,Table!$U$1:$V$230,2,0)</f>
        <v>Tetragonal</v>
      </c>
      <c r="P3232" s="1"/>
    </row>
    <row r="3233" spans="1:16">
      <c r="A3233" s="12">
        <v>83</v>
      </c>
      <c r="B3233" s="12">
        <v>611355</v>
      </c>
      <c r="C3233" s="12" t="s">
        <v>3870</v>
      </c>
      <c r="D3233" s="12" t="s">
        <v>2360</v>
      </c>
      <c r="E3233" s="17" t="s">
        <v>11938</v>
      </c>
      <c r="F3233" s="25" t="str">
        <f>LEFT(E3233,MIN(FIND({0,1,2,3,4,5,6,7,8,9},ASC(E3233)&amp;1234567890))-1)</f>
        <v>Sc</v>
      </c>
      <c r="G3233" s="25">
        <f t="shared" si="100"/>
        <v>3</v>
      </c>
      <c r="H3233" s="25">
        <f>VLOOKUP(F3233,Table!$A$2:$C$121,2,0)</f>
        <v>3</v>
      </c>
      <c r="I3233" s="26">
        <f>VLOOKUP(F3233,Table!$A$2:$C$121,3,0)</f>
        <v>4</v>
      </c>
      <c r="J3233" s="17" t="s">
        <v>453</v>
      </c>
      <c r="K3233" s="25" t="str">
        <f>LEFT(J3233,MIN(FIND({0,1,2,3,4,5,6,7,8,9},ASC(J3233)&amp;1234567890))-1)</f>
        <v>As</v>
      </c>
      <c r="L3233" s="25">
        <f t="shared" si="101"/>
        <v>2</v>
      </c>
      <c r="M3233" s="25">
        <f>VLOOKUP(K3233,Table!$A$2:$C$121,2,0)</f>
        <v>15</v>
      </c>
      <c r="N3233" s="26">
        <f>VLOOKUP(K3233,Table!$A$2:$C$121,3,0)</f>
        <v>4</v>
      </c>
      <c r="O3233" s="13" t="str">
        <f>VLOOKUP(A3233,Table!$U$1:$V$230,2,0)</f>
        <v>Tetragonal</v>
      </c>
      <c r="P3233" s="1"/>
    </row>
    <row r="3234" spans="1:16">
      <c r="A3234" s="12">
        <v>83</v>
      </c>
      <c r="B3234" s="12">
        <v>644541</v>
      </c>
      <c r="C3234" s="12" t="s">
        <v>3870</v>
      </c>
      <c r="D3234" s="12" t="s">
        <v>3874</v>
      </c>
      <c r="E3234" s="17" t="s">
        <v>12051</v>
      </c>
      <c r="F3234" s="25" t="str">
        <f>LEFT(E3234,MIN(FIND({0,1,2,3,4,5,6,7,8,9},ASC(E3234)&amp;1234567890))-1)</f>
        <v>Nb</v>
      </c>
      <c r="G3234" s="25">
        <f t="shared" si="100"/>
        <v>4</v>
      </c>
      <c r="H3234" s="25">
        <f>VLOOKUP(F3234,Table!$A$2:$C$121,2,0)</f>
        <v>5</v>
      </c>
      <c r="I3234" s="26">
        <f>VLOOKUP(F3234,Table!$A$2:$C$121,3,0)</f>
        <v>5</v>
      </c>
      <c r="J3234" s="17" t="s">
        <v>11411</v>
      </c>
      <c r="K3234" s="25" t="str">
        <f>LEFT(J3234,MIN(FIND({0,1,2,3,4,5,6,7,8,9},ASC(J3234)&amp;1234567890))-1)</f>
        <v>N</v>
      </c>
      <c r="L3234" s="25">
        <f t="shared" si="101"/>
        <v>3</v>
      </c>
      <c r="M3234" s="25">
        <f>VLOOKUP(K3234,Table!$A$2:$C$121,2,0)</f>
        <v>15</v>
      </c>
      <c r="N3234" s="26">
        <f>VLOOKUP(K3234,Table!$A$2:$C$121,3,0)</f>
        <v>2</v>
      </c>
      <c r="O3234" s="13" t="str">
        <f>VLOOKUP(A3234,Table!$U$1:$V$230,2,0)</f>
        <v>Tetragonal</v>
      </c>
      <c r="P3234" s="1"/>
    </row>
    <row r="3235" spans="1:16">
      <c r="A3235" s="12">
        <v>84</v>
      </c>
      <c r="B3235" s="12">
        <v>26766</v>
      </c>
      <c r="C3235" s="12" t="s">
        <v>3875</v>
      </c>
      <c r="D3235" s="12" t="s">
        <v>3876</v>
      </c>
      <c r="E3235" s="17" t="s">
        <v>541</v>
      </c>
      <c r="F3235" s="25" t="str">
        <f>LEFT(E3235,MIN(FIND({0,1,2,3,4,5,6,7,8,9},ASC(E3235)&amp;1234567890))-1)</f>
        <v>Pd</v>
      </c>
      <c r="G3235" s="25">
        <f t="shared" si="100"/>
        <v>1</v>
      </c>
      <c r="H3235" s="25">
        <f>VLOOKUP(F3235,Table!$A$2:$C$121,2,0)</f>
        <v>10</v>
      </c>
      <c r="I3235" s="26">
        <f>VLOOKUP(F3235,Table!$A$2:$C$121,3,0)</f>
        <v>5</v>
      </c>
      <c r="J3235" s="17" t="s">
        <v>379</v>
      </c>
      <c r="K3235" s="25" t="str">
        <f>LEFT(J3235,MIN(FIND({0,1,2,3,4,5,6,7,8,9},ASC(J3235)&amp;1234567890))-1)</f>
        <v>S</v>
      </c>
      <c r="L3235" s="25">
        <f t="shared" si="101"/>
        <v>1</v>
      </c>
      <c r="M3235" s="25">
        <f>VLOOKUP(K3235,Table!$A$2:$C$121,2,0)</f>
        <v>16</v>
      </c>
      <c r="N3235" s="26">
        <f>VLOOKUP(K3235,Table!$A$2:$C$121,3,0)</f>
        <v>3</v>
      </c>
      <c r="O3235" s="13" t="str">
        <f>VLOOKUP(A3235,Table!$U$1:$V$230,2,0)</f>
        <v>Tetragonal</v>
      </c>
      <c r="P3235" s="1"/>
    </row>
    <row r="3236" spans="1:16">
      <c r="A3236" s="12">
        <v>84</v>
      </c>
      <c r="B3236" s="12">
        <v>77895</v>
      </c>
      <c r="C3236" s="12" t="s">
        <v>3875</v>
      </c>
      <c r="D3236" s="12" t="s">
        <v>3877</v>
      </c>
      <c r="E3236" s="17" t="s">
        <v>541</v>
      </c>
      <c r="F3236" s="25" t="str">
        <f>LEFT(E3236,MIN(FIND({0,1,2,3,4,5,6,7,8,9},ASC(E3236)&amp;1234567890))-1)</f>
        <v>Pd</v>
      </c>
      <c r="G3236" s="25">
        <f t="shared" si="100"/>
        <v>1</v>
      </c>
      <c r="H3236" s="25">
        <f>VLOOKUP(F3236,Table!$A$2:$C$121,2,0)</f>
        <v>10</v>
      </c>
      <c r="I3236" s="26">
        <f>VLOOKUP(F3236,Table!$A$2:$C$121,3,0)</f>
        <v>5</v>
      </c>
      <c r="J3236" s="17" t="s">
        <v>47</v>
      </c>
      <c r="K3236" s="25" t="str">
        <f>LEFT(J3236,MIN(FIND({0,1,2,3,4,5,6,7,8,9},ASC(J3236)&amp;1234567890))-1)</f>
        <v>Se</v>
      </c>
      <c r="L3236" s="25">
        <f t="shared" si="101"/>
        <v>1</v>
      </c>
      <c r="M3236" s="25">
        <f>VLOOKUP(K3236,Table!$A$2:$C$121,2,0)</f>
        <v>16</v>
      </c>
      <c r="N3236" s="26">
        <f>VLOOKUP(K3236,Table!$A$2:$C$121,3,0)</f>
        <v>4</v>
      </c>
      <c r="O3236" s="13" t="str">
        <f>VLOOKUP(A3236,Table!$U$1:$V$230,2,0)</f>
        <v>Tetragonal</v>
      </c>
      <c r="P3236" s="1"/>
    </row>
    <row r="3237" spans="1:16">
      <c r="A3237" s="12">
        <v>84</v>
      </c>
      <c r="B3237" s="12">
        <v>35100</v>
      </c>
      <c r="C3237" s="12" t="s">
        <v>3875</v>
      </c>
      <c r="D3237" s="12" t="s">
        <v>1431</v>
      </c>
      <c r="E3237" s="17" t="s">
        <v>377</v>
      </c>
      <c r="F3237" s="25" t="str">
        <f>LEFT(E3237,MIN(FIND({0,1,2,3,4,5,6,7,8,9},ASC(E3237)&amp;1234567890))-1)</f>
        <v>Zr</v>
      </c>
      <c r="G3237" s="25">
        <f t="shared" si="100"/>
        <v>1</v>
      </c>
      <c r="H3237" s="25">
        <f>VLOOKUP(F3237,Table!$A$2:$C$121,2,0)</f>
        <v>4</v>
      </c>
      <c r="I3237" s="26">
        <f>VLOOKUP(F3237,Table!$A$2:$C$121,3,0)</f>
        <v>5</v>
      </c>
      <c r="J3237" s="17" t="s">
        <v>11638</v>
      </c>
      <c r="K3237" s="25" t="str">
        <f>LEFT(J3237,MIN(FIND({0,1,2,3,4,5,6,7,8,9},ASC(J3237)&amp;1234567890))-1)</f>
        <v>F</v>
      </c>
      <c r="L3237" s="25">
        <f t="shared" si="101"/>
        <v>4</v>
      </c>
      <c r="M3237" s="25">
        <f>VLOOKUP(K3237,Table!$A$2:$C$121,2,0)</f>
        <v>17</v>
      </c>
      <c r="N3237" s="26">
        <f>VLOOKUP(K3237,Table!$A$2:$C$121,3,0)</f>
        <v>2</v>
      </c>
      <c r="O3237" s="13" t="str">
        <f>VLOOKUP(A3237,Table!$U$1:$V$230,2,0)</f>
        <v>Tetragonal</v>
      </c>
      <c r="P3237" s="1"/>
    </row>
    <row r="3238" spans="1:16">
      <c r="A3238" s="12">
        <v>84</v>
      </c>
      <c r="B3238" s="12">
        <v>103087</v>
      </c>
      <c r="C3238" s="12" t="s">
        <v>3875</v>
      </c>
      <c r="D3238" s="12" t="s">
        <v>3878</v>
      </c>
      <c r="E3238" s="17" t="s">
        <v>12004</v>
      </c>
      <c r="F3238" s="25" t="str">
        <f>LEFT(E3238,MIN(FIND({0,1,2,3,4,5,6,7,8,9},ASC(E3238)&amp;1234567890))-1)</f>
        <v>Cu</v>
      </c>
      <c r="G3238" s="25">
        <f t="shared" si="100"/>
        <v>4</v>
      </c>
      <c r="H3238" s="25">
        <f>VLOOKUP(F3238,Table!$A$2:$C$121,2,0)</f>
        <v>11</v>
      </c>
      <c r="I3238" s="26">
        <f>VLOOKUP(F3238,Table!$A$2:$C$121,3,0)</f>
        <v>4</v>
      </c>
      <c r="J3238" s="17" t="s">
        <v>541</v>
      </c>
      <c r="K3238" s="25" t="str">
        <f>LEFT(J3238,MIN(FIND({0,1,2,3,4,5,6,7,8,9},ASC(J3238)&amp;1234567890))-1)</f>
        <v>Pd</v>
      </c>
      <c r="L3238" s="25">
        <f t="shared" si="101"/>
        <v>1</v>
      </c>
      <c r="M3238" s="25">
        <f>VLOOKUP(K3238,Table!$A$2:$C$121,2,0)</f>
        <v>10</v>
      </c>
      <c r="N3238" s="26">
        <f>VLOOKUP(K3238,Table!$A$2:$C$121,3,0)</f>
        <v>5</v>
      </c>
      <c r="O3238" s="13" t="str">
        <f>VLOOKUP(A3238,Table!$U$1:$V$230,2,0)</f>
        <v>Tetragonal</v>
      </c>
      <c r="P3238" s="1"/>
    </row>
    <row r="3239" spans="1:16">
      <c r="A3239" s="12">
        <v>84</v>
      </c>
      <c r="B3239" s="12">
        <v>649539</v>
      </c>
      <c r="C3239" s="12" t="s">
        <v>3875</v>
      </c>
      <c r="D3239" s="12" t="s">
        <v>3879</v>
      </c>
      <c r="E3239" s="17" t="s">
        <v>539</v>
      </c>
      <c r="F3239" s="25" t="str">
        <f>LEFT(E3239,MIN(FIND({0,1,2,3,4,5,6,7,8,9},ASC(E3239)&amp;1234567890))-1)</f>
        <v>Pt</v>
      </c>
      <c r="G3239" s="25">
        <f t="shared" si="100"/>
        <v>1</v>
      </c>
      <c r="H3239" s="25">
        <f>VLOOKUP(F3239,Table!$A$2:$C$121,2,0)</f>
        <v>10</v>
      </c>
      <c r="I3239" s="26">
        <f>VLOOKUP(F3239,Table!$A$2:$C$121,3,0)</f>
        <v>6</v>
      </c>
      <c r="J3239" s="17" t="s">
        <v>379</v>
      </c>
      <c r="K3239" s="25" t="str">
        <f>LEFT(J3239,MIN(FIND({0,1,2,3,4,5,6,7,8,9},ASC(J3239)&amp;1234567890))-1)</f>
        <v>S</v>
      </c>
      <c r="L3239" s="25">
        <f t="shared" si="101"/>
        <v>1</v>
      </c>
      <c r="M3239" s="25">
        <f>VLOOKUP(K3239,Table!$A$2:$C$121,2,0)</f>
        <v>16</v>
      </c>
      <c r="N3239" s="26">
        <f>VLOOKUP(K3239,Table!$A$2:$C$121,3,0)</f>
        <v>3</v>
      </c>
      <c r="O3239" s="13" t="str">
        <f>VLOOKUP(A3239,Table!$U$1:$V$230,2,0)</f>
        <v>Tetragonal</v>
      </c>
      <c r="P3239" s="1"/>
    </row>
    <row r="3240" spans="1:16">
      <c r="A3240" s="12">
        <v>85</v>
      </c>
      <c r="B3240" s="12">
        <v>16984</v>
      </c>
      <c r="C3240" s="12" t="s">
        <v>3880</v>
      </c>
      <c r="D3240" s="12" t="s">
        <v>2346</v>
      </c>
      <c r="E3240" s="17" t="s">
        <v>433</v>
      </c>
      <c r="F3240" s="25" t="str">
        <f>LEFT(E3240,MIN(FIND({0,1,2,3,4,5,6,7,8,9},ASC(E3240)&amp;1234567890))-1)</f>
        <v>Sr</v>
      </c>
      <c r="G3240" s="25">
        <f t="shared" si="100"/>
        <v>1</v>
      </c>
      <c r="H3240" s="25">
        <f>VLOOKUP(F3240,Table!$A$2:$C$121,2,0)</f>
        <v>2</v>
      </c>
      <c r="I3240" s="26">
        <f>VLOOKUP(F3240,Table!$A$2:$C$121,3,0)</f>
        <v>5</v>
      </c>
      <c r="J3240" s="17" t="s">
        <v>11403</v>
      </c>
      <c r="K3240" s="25" t="str">
        <f>LEFT(J3240,MIN(FIND({0,1,2,3,4,5,6,7,8,9},ASC(J3240)&amp;1234567890))-1)</f>
        <v>Br</v>
      </c>
      <c r="L3240" s="25">
        <f t="shared" si="101"/>
        <v>2</v>
      </c>
      <c r="M3240" s="25">
        <f>VLOOKUP(K3240,Table!$A$2:$C$121,2,0)</f>
        <v>17</v>
      </c>
      <c r="N3240" s="26">
        <f>VLOOKUP(K3240,Table!$A$2:$C$121,3,0)</f>
        <v>4</v>
      </c>
      <c r="O3240" s="13" t="str">
        <f>VLOOKUP(A3240,Table!$U$1:$V$230,2,0)</f>
        <v>Tetragonal</v>
      </c>
      <c r="P3240" s="1"/>
    </row>
    <row r="3241" spans="1:16">
      <c r="A3241" s="12">
        <v>85</v>
      </c>
      <c r="B3241" s="12">
        <v>18108</v>
      </c>
      <c r="C3241" s="12" t="s">
        <v>3880</v>
      </c>
      <c r="D3241" s="12" t="s">
        <v>3881</v>
      </c>
      <c r="E3241" s="17" t="s">
        <v>11586</v>
      </c>
      <c r="F3241" s="25" t="str">
        <f>LEFT(E3241,MIN(FIND({0,1,2,3,4,5,6,7,8,9},ASC(E3241)&amp;1234567890))-1)</f>
        <v>Pt</v>
      </c>
      <c r="G3241" s="25">
        <f t="shared" si="100"/>
        <v>12</v>
      </c>
      <c r="H3241" s="25">
        <f>VLOOKUP(F3241,Table!$A$2:$C$121,2,0)</f>
        <v>10</v>
      </c>
      <c r="I3241" s="26">
        <f>VLOOKUP(F3241,Table!$A$2:$C$121,3,0)</f>
        <v>6</v>
      </c>
      <c r="J3241" s="17" t="s">
        <v>11317</v>
      </c>
      <c r="K3241" s="25" t="str">
        <f>LEFT(J3241,MIN(FIND({0,1,2,3,4,5,6,7,8,9},ASC(J3241)&amp;1234567890))-1)</f>
        <v>Si</v>
      </c>
      <c r="L3241" s="25">
        <f t="shared" si="101"/>
        <v>5</v>
      </c>
      <c r="M3241" s="25">
        <f>VLOOKUP(K3241,Table!$A$2:$C$121,2,0)</f>
        <v>14</v>
      </c>
      <c r="N3241" s="26">
        <f>VLOOKUP(K3241,Table!$A$2:$C$121,3,0)</f>
        <v>3</v>
      </c>
      <c r="O3241" s="13" t="str">
        <f>VLOOKUP(A3241,Table!$U$1:$V$230,2,0)</f>
        <v>Tetragonal</v>
      </c>
      <c r="P3241" s="1"/>
    </row>
    <row r="3242" spans="1:16">
      <c r="A3242" s="12">
        <v>85</v>
      </c>
      <c r="B3242" s="12">
        <v>20826</v>
      </c>
      <c r="C3242" s="12" t="s">
        <v>3882</v>
      </c>
      <c r="D3242" s="12" t="s">
        <v>3883</v>
      </c>
      <c r="E3242" s="17" t="s">
        <v>12082</v>
      </c>
      <c r="F3242" s="25" t="str">
        <f>LEFT(E3242,MIN(FIND({0,1,2,3,4,5,6,7,8,9},ASC(E3242)&amp;1234567890))-1)</f>
        <v>Tl</v>
      </c>
      <c r="G3242" s="25">
        <f t="shared" si="100"/>
        <v>5</v>
      </c>
      <c r="H3242" s="25">
        <f>VLOOKUP(F3242,Table!$A$2:$C$121,2,0)</f>
        <v>13</v>
      </c>
      <c r="I3242" s="26">
        <f>VLOOKUP(F3242,Table!$A$2:$C$121,3,0)</f>
        <v>6</v>
      </c>
      <c r="J3242" s="17" t="s">
        <v>533</v>
      </c>
      <c r="K3242" s="25" t="str">
        <f>LEFT(J3242,MIN(FIND({0,1,2,3,4,5,6,7,8,9},ASC(J3242)&amp;1234567890))-1)</f>
        <v>Se</v>
      </c>
      <c r="L3242" s="25">
        <f t="shared" si="101"/>
        <v>3</v>
      </c>
      <c r="M3242" s="25">
        <f>VLOOKUP(K3242,Table!$A$2:$C$121,2,0)</f>
        <v>16</v>
      </c>
      <c r="N3242" s="26">
        <f>VLOOKUP(K3242,Table!$A$2:$C$121,3,0)</f>
        <v>4</v>
      </c>
      <c r="O3242" s="13" t="str">
        <f>VLOOKUP(A3242,Table!$U$1:$V$230,2,0)</f>
        <v>Tetragonal</v>
      </c>
      <c r="P3242" s="1"/>
    </row>
    <row r="3243" spans="1:16">
      <c r="A3243" s="12">
        <v>85</v>
      </c>
      <c r="B3243" s="12">
        <v>26048</v>
      </c>
      <c r="C3243" s="12" t="s">
        <v>3880</v>
      </c>
      <c r="D3243" s="12" t="s">
        <v>937</v>
      </c>
      <c r="E3243" s="17" t="s">
        <v>11467</v>
      </c>
      <c r="F3243" s="25" t="str">
        <f>LEFT(E3243,MIN(FIND({0,1,2,3,4,5,6,7,8,9},ASC(E3243)&amp;1234567890))-1)</f>
        <v>P</v>
      </c>
      <c r="G3243" s="25">
        <f t="shared" si="100"/>
        <v>1</v>
      </c>
      <c r="H3243" s="25">
        <f>VLOOKUP(F3243,Table!$A$2:$C$121,2,0)</f>
        <v>15</v>
      </c>
      <c r="I3243" s="26">
        <f>VLOOKUP(F3243,Table!$A$2:$C$121,3,0)</f>
        <v>3</v>
      </c>
      <c r="J3243" s="17" t="s">
        <v>394</v>
      </c>
      <c r="K3243" s="25" t="str">
        <f>LEFT(J3243,MIN(FIND({0,1,2,3,4,5,6,7,8,9},ASC(J3243)&amp;1234567890))-1)</f>
        <v>Cl</v>
      </c>
      <c r="L3243" s="25">
        <f t="shared" si="101"/>
        <v>5</v>
      </c>
      <c r="M3243" s="25">
        <f>VLOOKUP(K3243,Table!$A$2:$C$121,2,0)</f>
        <v>17</v>
      </c>
      <c r="N3243" s="26">
        <f>VLOOKUP(K3243,Table!$A$2:$C$121,3,0)</f>
        <v>3</v>
      </c>
      <c r="O3243" s="13" t="str">
        <f>VLOOKUP(A3243,Table!$U$1:$V$230,2,0)</f>
        <v>Tetragonal</v>
      </c>
      <c r="P3243" s="1"/>
    </row>
    <row r="3244" spans="1:16">
      <c r="A3244" s="12">
        <v>85</v>
      </c>
      <c r="B3244" s="12">
        <v>28230</v>
      </c>
      <c r="C3244" s="12" t="s">
        <v>3882</v>
      </c>
      <c r="D3244" s="12" t="s">
        <v>755</v>
      </c>
      <c r="E3244" s="17" t="s">
        <v>11342</v>
      </c>
      <c r="F3244" s="25" t="str">
        <f>LEFT(E3244,MIN(FIND({0,1,2,3,4,5,6,7,8,9},ASC(E3244)&amp;1234567890))-1)</f>
        <v>Ag</v>
      </c>
      <c r="G3244" s="25">
        <f t="shared" si="100"/>
        <v>1</v>
      </c>
      <c r="H3244" s="25">
        <f>VLOOKUP(F3244,Table!$A$2:$C$121,2,0)</f>
        <v>11</v>
      </c>
      <c r="I3244" s="26">
        <f>VLOOKUP(F3244,Table!$A$2:$C$121,3,0)</f>
        <v>5</v>
      </c>
      <c r="J3244" s="17" t="s">
        <v>329</v>
      </c>
      <c r="K3244" s="25" t="str">
        <f>LEFT(J3244,MIN(FIND({0,1,2,3,4,5,6,7,8,9},ASC(J3244)&amp;1234567890))-1)</f>
        <v>I</v>
      </c>
      <c r="L3244" s="25">
        <f t="shared" si="101"/>
        <v>1</v>
      </c>
      <c r="M3244" s="25">
        <f>VLOOKUP(K3244,Table!$A$2:$C$121,2,0)</f>
        <v>17</v>
      </c>
      <c r="N3244" s="26">
        <f>VLOOKUP(K3244,Table!$A$2:$C$121,3,0)</f>
        <v>5</v>
      </c>
      <c r="O3244" s="13" t="str">
        <f>VLOOKUP(A3244,Table!$U$1:$V$230,2,0)</f>
        <v>Tetragonal</v>
      </c>
      <c r="P3244" s="1"/>
    </row>
    <row r="3245" spans="1:16">
      <c r="A3245" s="12">
        <v>85</v>
      </c>
      <c r="B3245" s="12">
        <v>60316</v>
      </c>
      <c r="C3245" s="12" t="s">
        <v>3880</v>
      </c>
      <c r="D3245" s="12" t="s">
        <v>3884</v>
      </c>
      <c r="E3245" s="17" t="s">
        <v>428</v>
      </c>
      <c r="F3245" s="25" t="str">
        <f>LEFT(E3245,MIN(FIND({0,1,2,3,4,5,6,7,8,9},ASC(E3245)&amp;1234567890))-1)</f>
        <v>Eu</v>
      </c>
      <c r="G3245" s="25">
        <f t="shared" si="100"/>
        <v>1</v>
      </c>
      <c r="H3245" s="25">
        <f>VLOOKUP(F3245,Table!$A$2:$C$121,2,0)</f>
        <v>3</v>
      </c>
      <c r="I3245" s="26">
        <f>VLOOKUP(F3245,Table!$A$2:$C$121,3,0)</f>
        <v>6</v>
      </c>
      <c r="J3245" s="17" t="s">
        <v>11403</v>
      </c>
      <c r="K3245" s="25" t="str">
        <f>LEFT(J3245,MIN(FIND({0,1,2,3,4,5,6,7,8,9},ASC(J3245)&amp;1234567890))-1)</f>
        <v>Br</v>
      </c>
      <c r="L3245" s="25">
        <f t="shared" si="101"/>
        <v>2</v>
      </c>
      <c r="M3245" s="25">
        <f>VLOOKUP(K3245,Table!$A$2:$C$121,2,0)</f>
        <v>17</v>
      </c>
      <c r="N3245" s="26">
        <f>VLOOKUP(K3245,Table!$A$2:$C$121,3,0)</f>
        <v>4</v>
      </c>
      <c r="O3245" s="13" t="str">
        <f>VLOOKUP(A3245,Table!$U$1:$V$230,2,0)</f>
        <v>Tetragonal</v>
      </c>
      <c r="P3245" s="1"/>
    </row>
    <row r="3246" spans="1:16">
      <c r="A3246" s="12">
        <v>85</v>
      </c>
      <c r="B3246" s="12">
        <v>68418</v>
      </c>
      <c r="C3246" s="12" t="s">
        <v>3880</v>
      </c>
      <c r="D3246" s="12" t="s">
        <v>2444</v>
      </c>
      <c r="E3246" s="17" t="s">
        <v>343</v>
      </c>
      <c r="F3246" s="25" t="str">
        <f>LEFT(E3246,MIN(FIND({0,1,2,3,4,5,6,7,8,9},ASC(E3246)&amp;1234567890))-1)</f>
        <v>U</v>
      </c>
      <c r="G3246" s="25">
        <f t="shared" si="100"/>
        <v>1</v>
      </c>
      <c r="H3246" s="25">
        <f>VLOOKUP(F3246,Table!$A$2:$C$121,2,0)</f>
        <v>3</v>
      </c>
      <c r="I3246" s="26">
        <f>VLOOKUP(F3246,Table!$A$2:$C$121,3,0)</f>
        <v>7</v>
      </c>
      <c r="J3246" s="17" t="s">
        <v>361</v>
      </c>
      <c r="K3246" s="25" t="str">
        <f>LEFT(J3246,MIN(FIND({0,1,2,3,4,5,6,7,8,9},ASC(J3246)&amp;1234567890))-1)</f>
        <v>Se</v>
      </c>
      <c r="L3246" s="25">
        <f t="shared" si="101"/>
        <v>2</v>
      </c>
      <c r="M3246" s="25">
        <f>VLOOKUP(K3246,Table!$A$2:$C$121,2,0)</f>
        <v>16</v>
      </c>
      <c r="N3246" s="26">
        <f>VLOOKUP(K3246,Table!$A$2:$C$121,3,0)</f>
        <v>4</v>
      </c>
      <c r="O3246" s="13" t="str">
        <f>VLOOKUP(A3246,Table!$U$1:$V$230,2,0)</f>
        <v>Tetragonal</v>
      </c>
      <c r="P3246" s="1"/>
    </row>
    <row r="3247" spans="1:16">
      <c r="A3247" s="12">
        <v>85</v>
      </c>
      <c r="B3247" s="12">
        <v>76255</v>
      </c>
      <c r="C3247" s="12" t="s">
        <v>3882</v>
      </c>
      <c r="D3247" s="12" t="s">
        <v>3885</v>
      </c>
      <c r="E3247" s="17" t="s">
        <v>343</v>
      </c>
      <c r="F3247" s="25" t="str">
        <f>LEFT(E3247,MIN(FIND({0,1,2,3,4,5,6,7,8,9},ASC(E3247)&amp;1234567890))-1)</f>
        <v>U</v>
      </c>
      <c r="G3247" s="25">
        <f t="shared" si="100"/>
        <v>1</v>
      </c>
      <c r="H3247" s="25">
        <f>VLOOKUP(F3247,Table!$A$2:$C$121,2,0)</f>
        <v>3</v>
      </c>
      <c r="I3247" s="26">
        <f>VLOOKUP(F3247,Table!$A$2:$C$121,3,0)</f>
        <v>7</v>
      </c>
      <c r="J3247" s="17" t="s">
        <v>30</v>
      </c>
      <c r="K3247" s="25" t="str">
        <f>LEFT(J3247,MIN(FIND({0,1,2,3,4,5,6,7,8,9},ASC(J3247)&amp;1234567890))-1)</f>
        <v>P</v>
      </c>
      <c r="L3247" s="25">
        <f t="shared" si="101"/>
        <v>2</v>
      </c>
      <c r="M3247" s="25">
        <f>VLOOKUP(K3247,Table!$A$2:$C$121,2,0)</f>
        <v>15</v>
      </c>
      <c r="N3247" s="26">
        <f>VLOOKUP(K3247,Table!$A$2:$C$121,3,0)</f>
        <v>3</v>
      </c>
      <c r="O3247" s="13" t="str">
        <f>VLOOKUP(A3247,Table!$U$1:$V$230,2,0)</f>
        <v>Tetragonal</v>
      </c>
      <c r="P3247" s="1"/>
    </row>
    <row r="3248" spans="1:16">
      <c r="A3248" s="12">
        <v>85</v>
      </c>
      <c r="B3248" s="12">
        <v>281602</v>
      </c>
      <c r="C3248" s="12" t="s">
        <v>3880</v>
      </c>
      <c r="D3248" s="12" t="s">
        <v>3886</v>
      </c>
      <c r="E3248" s="17" t="s">
        <v>12250</v>
      </c>
      <c r="F3248" s="25" t="str">
        <f>LEFT(E3248,MIN(FIND({0,1,2,3,4,5,6,7,8,9},ASC(E3248)&amp;1234567890))-1)</f>
        <v>Gd</v>
      </c>
      <c r="G3248" s="25">
        <f t="shared" si="100"/>
        <v>1</v>
      </c>
      <c r="H3248" s="25">
        <f>VLOOKUP(F3248,Table!$A$2:$C$121,2,0)</f>
        <v>3</v>
      </c>
      <c r="I3248" s="26">
        <f>VLOOKUP(F3248,Table!$A$2:$C$121,3,0)</f>
        <v>6</v>
      </c>
      <c r="J3248" s="17" t="s">
        <v>12251</v>
      </c>
      <c r="K3248" s="25" t="str">
        <f>LEFT(J3248,MIN(FIND({0,1,2,3,4,5,6,7,8,9},ASC(J3248)&amp;1234567890))-1)</f>
        <v>S</v>
      </c>
      <c r="L3248" s="25">
        <f t="shared" si="101"/>
        <v>1.82</v>
      </c>
      <c r="M3248" s="25">
        <f>VLOOKUP(K3248,Table!$A$2:$C$121,2,0)</f>
        <v>16</v>
      </c>
      <c r="N3248" s="26">
        <f>VLOOKUP(K3248,Table!$A$2:$C$121,3,0)</f>
        <v>3</v>
      </c>
      <c r="O3248" s="13" t="str">
        <f>VLOOKUP(A3248,Table!$U$1:$V$230,2,0)</f>
        <v>Tetragonal</v>
      </c>
      <c r="P3248" s="1"/>
    </row>
    <row r="3249" spans="1:16">
      <c r="A3249" s="12">
        <v>85</v>
      </c>
      <c r="B3249" s="12">
        <v>416367</v>
      </c>
      <c r="C3249" s="12" t="s">
        <v>3880</v>
      </c>
      <c r="D3249" s="12" t="s">
        <v>3887</v>
      </c>
      <c r="E3249" s="17" t="s">
        <v>590</v>
      </c>
      <c r="F3249" s="25" t="str">
        <f>LEFT(E3249,MIN(FIND({0,1,2,3,4,5,6,7,8,9},ASC(E3249)&amp;1234567890))-1)</f>
        <v>Sm</v>
      </c>
      <c r="G3249" s="25">
        <f t="shared" si="100"/>
        <v>1</v>
      </c>
      <c r="H3249" s="25">
        <f>VLOOKUP(F3249,Table!$A$2:$C$121,2,0)</f>
        <v>3</v>
      </c>
      <c r="I3249" s="26">
        <f>VLOOKUP(F3249,Table!$A$2:$C$121,3,0)</f>
        <v>6</v>
      </c>
      <c r="J3249" s="17" t="s">
        <v>12252</v>
      </c>
      <c r="K3249" s="25" t="str">
        <f>LEFT(J3249,MIN(FIND({0,1,2,3,4,5,6,7,8,9},ASC(J3249)&amp;1234567890))-1)</f>
        <v>Te</v>
      </c>
      <c r="L3249" s="25">
        <f t="shared" si="101"/>
        <v>1.8</v>
      </c>
      <c r="M3249" s="25">
        <f>VLOOKUP(K3249,Table!$A$2:$C$121,2,0)</f>
        <v>16</v>
      </c>
      <c r="N3249" s="26">
        <f>VLOOKUP(K3249,Table!$A$2:$C$121,3,0)</f>
        <v>5</v>
      </c>
      <c r="O3249" s="13" t="str">
        <f>VLOOKUP(A3249,Table!$U$1:$V$230,2,0)</f>
        <v>Tetragonal</v>
      </c>
      <c r="P3249" s="1"/>
    </row>
    <row r="3250" spans="1:16">
      <c r="A3250" s="12">
        <v>85</v>
      </c>
      <c r="B3250" s="12">
        <v>420787</v>
      </c>
      <c r="C3250" s="12" t="s">
        <v>3880</v>
      </c>
      <c r="D3250" s="12" t="s">
        <v>3888</v>
      </c>
      <c r="E3250" s="17" t="s">
        <v>46</v>
      </c>
      <c r="F3250" s="25" t="str">
        <f>LEFT(E3250,MIN(FIND({0,1,2,3,4,5,6,7,8,9},ASC(E3250)&amp;1234567890))-1)</f>
        <v>La</v>
      </c>
      <c r="G3250" s="25">
        <f t="shared" si="100"/>
        <v>1</v>
      </c>
      <c r="H3250" s="25">
        <f>VLOOKUP(F3250,Table!$A$2:$C$121,2,0)</f>
        <v>3</v>
      </c>
      <c r="I3250" s="26">
        <f>VLOOKUP(F3250,Table!$A$2:$C$121,3,0)</f>
        <v>6</v>
      </c>
      <c r="J3250" s="17" t="s">
        <v>12253</v>
      </c>
      <c r="K3250" s="25" t="str">
        <f>LEFT(J3250,MIN(FIND({0,1,2,3,4,5,6,7,8,9},ASC(J3250)&amp;1234567890))-1)</f>
        <v>Se</v>
      </c>
      <c r="L3250" s="25">
        <f t="shared" si="101"/>
        <v>1.85</v>
      </c>
      <c r="M3250" s="25">
        <f>VLOOKUP(K3250,Table!$A$2:$C$121,2,0)</f>
        <v>16</v>
      </c>
      <c r="N3250" s="26">
        <f>VLOOKUP(K3250,Table!$A$2:$C$121,3,0)</f>
        <v>4</v>
      </c>
      <c r="O3250" s="13" t="str">
        <f>VLOOKUP(A3250,Table!$U$1:$V$230,2,0)</f>
        <v>Tetragonal</v>
      </c>
      <c r="P3250" s="1"/>
    </row>
    <row r="3251" spans="1:16">
      <c r="A3251" s="12">
        <v>85</v>
      </c>
      <c r="B3251" s="12">
        <v>420788</v>
      </c>
      <c r="C3251" s="12" t="s">
        <v>3880</v>
      </c>
      <c r="D3251" s="12" t="s">
        <v>3889</v>
      </c>
      <c r="E3251" s="17" t="s">
        <v>615</v>
      </c>
      <c r="F3251" s="25" t="str">
        <f>LEFT(E3251,MIN(FIND({0,1,2,3,4,5,6,7,8,9},ASC(E3251)&amp;1234567890))-1)</f>
        <v>Nd</v>
      </c>
      <c r="G3251" s="25">
        <f t="shared" si="100"/>
        <v>1</v>
      </c>
      <c r="H3251" s="25">
        <f>VLOOKUP(F3251,Table!$A$2:$C$121,2,0)</f>
        <v>3</v>
      </c>
      <c r="I3251" s="26">
        <f>VLOOKUP(F3251,Table!$A$2:$C$121,3,0)</f>
        <v>6</v>
      </c>
      <c r="J3251" s="17" t="s">
        <v>12254</v>
      </c>
      <c r="K3251" s="25" t="str">
        <f>LEFT(J3251,MIN(FIND({0,1,2,3,4,5,6,7,8,9},ASC(J3251)&amp;1234567890))-1)</f>
        <v>Se</v>
      </c>
      <c r="L3251" s="25">
        <f t="shared" si="101"/>
        <v>1.83</v>
      </c>
      <c r="M3251" s="25">
        <f>VLOOKUP(K3251,Table!$A$2:$C$121,2,0)</f>
        <v>16</v>
      </c>
      <c r="N3251" s="26">
        <f>VLOOKUP(K3251,Table!$A$2:$C$121,3,0)</f>
        <v>4</v>
      </c>
      <c r="O3251" s="13" t="str">
        <f>VLOOKUP(A3251,Table!$U$1:$V$230,2,0)</f>
        <v>Tetragonal</v>
      </c>
      <c r="P3251" s="1"/>
    </row>
    <row r="3252" spans="1:16">
      <c r="A3252" s="12">
        <v>85</v>
      </c>
      <c r="B3252" s="12">
        <v>420789</v>
      </c>
      <c r="C3252" s="12" t="s">
        <v>3880</v>
      </c>
      <c r="D3252" s="12" t="s">
        <v>3890</v>
      </c>
      <c r="E3252" s="17" t="s">
        <v>11331</v>
      </c>
      <c r="F3252" s="25" t="str">
        <f>LEFT(E3252,MIN(FIND({0,1,2,3,4,5,6,7,8,9},ASC(E3252)&amp;1234567890))-1)</f>
        <v>Ce</v>
      </c>
      <c r="G3252" s="25">
        <f t="shared" si="100"/>
        <v>1</v>
      </c>
      <c r="H3252" s="25">
        <f>VLOOKUP(F3252,Table!$A$2:$C$121,2,0)</f>
        <v>3</v>
      </c>
      <c r="I3252" s="26">
        <f>VLOOKUP(F3252,Table!$A$2:$C$121,3,0)</f>
        <v>6</v>
      </c>
      <c r="J3252" s="17" t="s">
        <v>12254</v>
      </c>
      <c r="K3252" s="25" t="str">
        <f>LEFT(J3252,MIN(FIND({0,1,2,3,4,5,6,7,8,9},ASC(J3252)&amp;1234567890))-1)</f>
        <v>Se</v>
      </c>
      <c r="L3252" s="25">
        <f t="shared" si="101"/>
        <v>1.83</v>
      </c>
      <c r="M3252" s="25">
        <f>VLOOKUP(K3252,Table!$A$2:$C$121,2,0)</f>
        <v>16</v>
      </c>
      <c r="N3252" s="26">
        <f>VLOOKUP(K3252,Table!$A$2:$C$121,3,0)</f>
        <v>4</v>
      </c>
      <c r="O3252" s="13" t="str">
        <f>VLOOKUP(A3252,Table!$U$1:$V$230,2,0)</f>
        <v>Tetragonal</v>
      </c>
      <c r="P3252" s="1"/>
    </row>
    <row r="3253" spans="1:16">
      <c r="A3253" s="12">
        <v>85</v>
      </c>
      <c r="B3253" s="12">
        <v>420790</v>
      </c>
      <c r="C3253" s="12" t="s">
        <v>3880</v>
      </c>
      <c r="D3253" s="12" t="s">
        <v>3891</v>
      </c>
      <c r="E3253" s="17" t="s">
        <v>590</v>
      </c>
      <c r="F3253" s="25" t="str">
        <f>LEFT(E3253,MIN(FIND({0,1,2,3,4,5,6,7,8,9},ASC(E3253)&amp;1234567890))-1)</f>
        <v>Sm</v>
      </c>
      <c r="G3253" s="25">
        <f t="shared" si="100"/>
        <v>1</v>
      </c>
      <c r="H3253" s="25">
        <f>VLOOKUP(F3253,Table!$A$2:$C$121,2,0)</f>
        <v>3</v>
      </c>
      <c r="I3253" s="26">
        <f>VLOOKUP(F3253,Table!$A$2:$C$121,3,0)</f>
        <v>6</v>
      </c>
      <c r="J3253" s="17" t="s">
        <v>12253</v>
      </c>
      <c r="K3253" s="25" t="str">
        <f>LEFT(J3253,MIN(FIND({0,1,2,3,4,5,6,7,8,9},ASC(J3253)&amp;1234567890))-1)</f>
        <v>Se</v>
      </c>
      <c r="L3253" s="25">
        <f t="shared" si="101"/>
        <v>1.85</v>
      </c>
      <c r="M3253" s="25">
        <f>VLOOKUP(K3253,Table!$A$2:$C$121,2,0)</f>
        <v>16</v>
      </c>
      <c r="N3253" s="26">
        <f>VLOOKUP(K3253,Table!$A$2:$C$121,3,0)</f>
        <v>4</v>
      </c>
      <c r="O3253" s="13" t="str">
        <f>VLOOKUP(A3253,Table!$U$1:$V$230,2,0)</f>
        <v>Tetragonal</v>
      </c>
      <c r="P3253" s="1"/>
    </row>
    <row r="3254" spans="1:16">
      <c r="A3254" s="12">
        <v>85</v>
      </c>
      <c r="B3254" s="12">
        <v>413979</v>
      </c>
      <c r="C3254" s="12" t="s">
        <v>3880</v>
      </c>
      <c r="D3254" s="12" t="s">
        <v>3892</v>
      </c>
      <c r="E3254" s="17" t="s">
        <v>11962</v>
      </c>
      <c r="F3254" s="25" t="str">
        <f>LEFT(E3254,MIN(FIND({0,1,2,3,4,5,6,7,8,9},ASC(E3254)&amp;1234567890))-1)</f>
        <v>Hf</v>
      </c>
      <c r="G3254" s="25">
        <f t="shared" si="100"/>
        <v>5</v>
      </c>
      <c r="H3254" s="25">
        <f>VLOOKUP(F3254,Table!$A$2:$C$121,2,0)</f>
        <v>4</v>
      </c>
      <c r="I3254" s="26">
        <f>VLOOKUP(F3254,Table!$A$2:$C$121,3,0)</f>
        <v>6</v>
      </c>
      <c r="J3254" s="17" t="s">
        <v>12255</v>
      </c>
      <c r="K3254" s="25" t="str">
        <f>LEFT(J3254,MIN(FIND({0,1,2,3,4,5,6,7,8,9},ASC(J3254)&amp;1234567890))-1)</f>
        <v>Sb</v>
      </c>
      <c r="L3254" s="25">
        <f t="shared" si="101"/>
        <v>9</v>
      </c>
      <c r="M3254" s="25">
        <f>VLOOKUP(K3254,Table!$A$2:$C$121,2,0)</f>
        <v>15</v>
      </c>
      <c r="N3254" s="26">
        <f>VLOOKUP(K3254,Table!$A$2:$C$121,3,0)</f>
        <v>5</v>
      </c>
      <c r="O3254" s="13" t="str">
        <f>VLOOKUP(A3254,Table!$U$1:$V$230,2,0)</f>
        <v>Tetragonal</v>
      </c>
      <c r="P3254" s="1"/>
    </row>
    <row r="3255" spans="1:16">
      <c r="A3255" s="12">
        <v>86</v>
      </c>
      <c r="B3255" s="12">
        <v>1997</v>
      </c>
      <c r="C3255" s="12" t="s">
        <v>3893</v>
      </c>
      <c r="D3255" s="12" t="s">
        <v>3863</v>
      </c>
      <c r="E3255" s="17" t="s">
        <v>12190</v>
      </c>
      <c r="F3255" s="25" t="str">
        <f>LEFT(E3255,MIN(FIND({0,1,2,3,4,5,6,7,8,9},ASC(E3255)&amp;1234567890))-1)</f>
        <v>Nb</v>
      </c>
      <c r="G3255" s="25">
        <f t="shared" si="100"/>
        <v>3</v>
      </c>
      <c r="H3255" s="25">
        <f>VLOOKUP(F3255,Table!$A$2:$C$121,2,0)</f>
        <v>5</v>
      </c>
      <c r="I3255" s="26">
        <f>VLOOKUP(F3255,Table!$A$2:$C$121,3,0)</f>
        <v>5</v>
      </c>
      <c r="J3255" s="17" t="s">
        <v>31</v>
      </c>
      <c r="K3255" s="25" t="str">
        <f>LEFT(J3255,MIN(FIND({0,1,2,3,4,5,6,7,8,9},ASC(J3255)&amp;1234567890))-1)</f>
        <v>Si</v>
      </c>
      <c r="L3255" s="25">
        <f t="shared" si="101"/>
        <v>1</v>
      </c>
      <c r="M3255" s="25">
        <f>VLOOKUP(K3255,Table!$A$2:$C$121,2,0)</f>
        <v>14</v>
      </c>
      <c r="N3255" s="26">
        <f>VLOOKUP(K3255,Table!$A$2:$C$121,3,0)</f>
        <v>3</v>
      </c>
      <c r="O3255" s="13" t="str">
        <f>VLOOKUP(A3255,Table!$U$1:$V$230,2,0)</f>
        <v>Tetragonal</v>
      </c>
      <c r="P3255" s="1"/>
    </row>
    <row r="3256" spans="1:16">
      <c r="A3256" s="12">
        <v>86</v>
      </c>
      <c r="B3256" s="12">
        <v>1998</v>
      </c>
      <c r="C3256" s="12" t="s">
        <v>3893</v>
      </c>
      <c r="D3256" s="12" t="s">
        <v>3894</v>
      </c>
      <c r="E3256" s="17" t="s">
        <v>12190</v>
      </c>
      <c r="F3256" s="25" t="str">
        <f>LEFT(E3256,MIN(FIND({0,1,2,3,4,5,6,7,8,9},ASC(E3256)&amp;1234567890))-1)</f>
        <v>Nb</v>
      </c>
      <c r="G3256" s="25">
        <f t="shared" si="100"/>
        <v>3</v>
      </c>
      <c r="H3256" s="25">
        <f>VLOOKUP(F3256,Table!$A$2:$C$121,2,0)</f>
        <v>5</v>
      </c>
      <c r="I3256" s="26">
        <f>VLOOKUP(F3256,Table!$A$2:$C$121,3,0)</f>
        <v>5</v>
      </c>
      <c r="J3256" s="17" t="s">
        <v>540</v>
      </c>
      <c r="K3256" s="25" t="str">
        <f>LEFT(J3256,MIN(FIND({0,1,2,3,4,5,6,7,8,9},ASC(J3256)&amp;1234567890))-1)</f>
        <v>As</v>
      </c>
      <c r="L3256" s="25">
        <f t="shared" si="101"/>
        <v>1</v>
      </c>
      <c r="M3256" s="25">
        <f>VLOOKUP(K3256,Table!$A$2:$C$121,2,0)</f>
        <v>15</v>
      </c>
      <c r="N3256" s="26">
        <f>VLOOKUP(K3256,Table!$A$2:$C$121,3,0)</f>
        <v>4</v>
      </c>
      <c r="O3256" s="13" t="str">
        <f>VLOOKUP(A3256,Table!$U$1:$V$230,2,0)</f>
        <v>Tetragonal</v>
      </c>
      <c r="P3256" s="1"/>
    </row>
    <row r="3257" spans="1:16">
      <c r="A3257" s="12">
        <v>86</v>
      </c>
      <c r="B3257" s="12">
        <v>10125</v>
      </c>
      <c r="C3257" s="12" t="s">
        <v>3893</v>
      </c>
      <c r="D3257" s="12" t="s">
        <v>3895</v>
      </c>
      <c r="E3257" s="17" t="s">
        <v>11462</v>
      </c>
      <c r="F3257" s="25" t="str">
        <f>LEFT(E3257,MIN(FIND({0,1,2,3,4,5,6,7,8,9},ASC(E3257)&amp;1234567890))-1)</f>
        <v>Ta</v>
      </c>
      <c r="G3257" s="25">
        <f t="shared" si="100"/>
        <v>3</v>
      </c>
      <c r="H3257" s="25">
        <f>VLOOKUP(F3257,Table!$A$2:$C$121,2,0)</f>
        <v>5</v>
      </c>
      <c r="I3257" s="26">
        <f>VLOOKUP(F3257,Table!$A$2:$C$121,3,0)</f>
        <v>6</v>
      </c>
      <c r="J3257" s="17" t="s">
        <v>11467</v>
      </c>
      <c r="K3257" s="25" t="str">
        <f>LEFT(J3257,MIN(FIND({0,1,2,3,4,5,6,7,8,9},ASC(J3257)&amp;1234567890))-1)</f>
        <v>P</v>
      </c>
      <c r="L3257" s="25">
        <f t="shared" si="101"/>
        <v>1</v>
      </c>
      <c r="M3257" s="25">
        <f>VLOOKUP(K3257,Table!$A$2:$C$121,2,0)</f>
        <v>15</v>
      </c>
      <c r="N3257" s="26">
        <f>VLOOKUP(K3257,Table!$A$2:$C$121,3,0)</f>
        <v>3</v>
      </c>
      <c r="O3257" s="13" t="str">
        <f>VLOOKUP(A3257,Table!$U$1:$V$230,2,0)</f>
        <v>Tetragonal</v>
      </c>
      <c r="P3257" s="1"/>
    </row>
    <row r="3258" spans="1:16">
      <c r="A3258" s="12">
        <v>86</v>
      </c>
      <c r="B3258" s="12">
        <v>23559</v>
      </c>
      <c r="C3258" s="12" t="s">
        <v>3893</v>
      </c>
      <c r="D3258" s="12" t="s">
        <v>3896</v>
      </c>
      <c r="E3258" s="17" t="s">
        <v>11405</v>
      </c>
      <c r="F3258" s="25" t="str">
        <f>LEFT(E3258,MIN(FIND({0,1,2,3,4,5,6,7,8,9},ASC(E3258)&amp;1234567890))-1)</f>
        <v>V</v>
      </c>
      <c r="G3258" s="25">
        <f t="shared" si="100"/>
        <v>3</v>
      </c>
      <c r="H3258" s="25">
        <f>VLOOKUP(F3258,Table!$A$2:$C$121,2,0)</f>
        <v>5</v>
      </c>
      <c r="I3258" s="26">
        <f>VLOOKUP(F3258,Table!$A$2:$C$121,3,0)</f>
        <v>4</v>
      </c>
      <c r="J3258" s="17" t="s">
        <v>11467</v>
      </c>
      <c r="K3258" s="25" t="str">
        <f>LEFT(J3258,MIN(FIND({0,1,2,3,4,5,6,7,8,9},ASC(J3258)&amp;1234567890))-1)</f>
        <v>P</v>
      </c>
      <c r="L3258" s="25">
        <f t="shared" si="101"/>
        <v>1</v>
      </c>
      <c r="M3258" s="25">
        <f>VLOOKUP(K3258,Table!$A$2:$C$121,2,0)</f>
        <v>15</v>
      </c>
      <c r="N3258" s="26">
        <f>VLOOKUP(K3258,Table!$A$2:$C$121,3,0)</f>
        <v>3</v>
      </c>
      <c r="O3258" s="13" t="str">
        <f>VLOOKUP(A3258,Table!$U$1:$V$230,2,0)</f>
        <v>Tetragonal</v>
      </c>
      <c r="P3258" s="1"/>
    </row>
    <row r="3259" spans="1:16">
      <c r="A3259" s="12">
        <v>86</v>
      </c>
      <c r="B3259" s="12">
        <v>35439</v>
      </c>
      <c r="C3259" s="12" t="s">
        <v>3893</v>
      </c>
      <c r="D3259" s="12" t="s">
        <v>3897</v>
      </c>
      <c r="E3259" s="17" t="s">
        <v>339</v>
      </c>
      <c r="F3259" s="25" t="str">
        <f>LEFT(E3259,MIN(FIND({0,1,2,3,4,5,6,7,8,9},ASC(E3259)&amp;1234567890))-1)</f>
        <v>Hf</v>
      </c>
      <c r="G3259" s="25">
        <f t="shared" si="100"/>
        <v>3</v>
      </c>
      <c r="H3259" s="25">
        <f>VLOOKUP(F3259,Table!$A$2:$C$121,2,0)</f>
        <v>4</v>
      </c>
      <c r="I3259" s="26">
        <f>VLOOKUP(F3259,Table!$A$2:$C$121,3,0)</f>
        <v>6</v>
      </c>
      <c r="J3259" s="17" t="s">
        <v>11467</v>
      </c>
      <c r="K3259" s="25" t="str">
        <f>LEFT(J3259,MIN(FIND({0,1,2,3,4,5,6,7,8,9},ASC(J3259)&amp;1234567890))-1)</f>
        <v>P</v>
      </c>
      <c r="L3259" s="25">
        <f t="shared" si="101"/>
        <v>1</v>
      </c>
      <c r="M3259" s="25">
        <f>VLOOKUP(K3259,Table!$A$2:$C$121,2,0)</f>
        <v>15</v>
      </c>
      <c r="N3259" s="26">
        <f>VLOOKUP(K3259,Table!$A$2:$C$121,3,0)</f>
        <v>3</v>
      </c>
      <c r="O3259" s="13" t="str">
        <f>VLOOKUP(A3259,Table!$U$1:$V$230,2,0)</f>
        <v>Tetragonal</v>
      </c>
      <c r="P3259" s="1"/>
    </row>
    <row r="3260" spans="1:16">
      <c r="A3260" s="12">
        <v>86</v>
      </c>
      <c r="B3260" s="12">
        <v>35633</v>
      </c>
      <c r="C3260" s="12" t="s">
        <v>3893</v>
      </c>
      <c r="D3260" s="12" t="s">
        <v>3898</v>
      </c>
      <c r="E3260" s="17" t="s">
        <v>12256</v>
      </c>
      <c r="F3260" s="25" t="str">
        <f>LEFT(E3260,MIN(FIND({0,1,2,3,4,5,6,7,8,9},ASC(E3260)&amp;1234567890))-1)</f>
        <v>Ta</v>
      </c>
      <c r="G3260" s="25">
        <f t="shared" si="100"/>
        <v>2.96</v>
      </c>
      <c r="H3260" s="25">
        <f>VLOOKUP(F3260,Table!$A$2:$C$121,2,0)</f>
        <v>5</v>
      </c>
      <c r="I3260" s="26">
        <f>VLOOKUP(F3260,Table!$A$2:$C$121,3,0)</f>
        <v>6</v>
      </c>
      <c r="J3260" s="17" t="s">
        <v>12257</v>
      </c>
      <c r="K3260" s="25" t="str">
        <f>LEFT(J3260,MIN(FIND({0,1,2,3,4,5,6,7,8,9},ASC(J3260)&amp;1234567890))-1)</f>
        <v>P</v>
      </c>
      <c r="L3260" s="25">
        <f t="shared" si="101"/>
        <v>0.96</v>
      </c>
      <c r="M3260" s="25">
        <f>VLOOKUP(K3260,Table!$A$2:$C$121,2,0)</f>
        <v>15</v>
      </c>
      <c r="N3260" s="26">
        <f>VLOOKUP(K3260,Table!$A$2:$C$121,3,0)</f>
        <v>3</v>
      </c>
      <c r="O3260" s="13" t="str">
        <f>VLOOKUP(A3260,Table!$U$1:$V$230,2,0)</f>
        <v>Tetragonal</v>
      </c>
      <c r="P3260" s="1"/>
    </row>
    <row r="3261" spans="1:16">
      <c r="A3261" s="12">
        <v>86</v>
      </c>
      <c r="B3261" s="12">
        <v>62877</v>
      </c>
      <c r="C3261" s="12" t="s">
        <v>3893</v>
      </c>
      <c r="D3261" s="12" t="s">
        <v>2659</v>
      </c>
      <c r="E3261" s="17" t="s">
        <v>11999</v>
      </c>
      <c r="F3261" s="25" t="str">
        <f>LEFT(E3261,MIN(FIND({0,1,2,3,4,5,6,7,8,9},ASC(E3261)&amp;1234567890))-1)</f>
        <v>La</v>
      </c>
      <c r="G3261" s="25">
        <f t="shared" si="100"/>
        <v>3</v>
      </c>
      <c r="H3261" s="25">
        <f>VLOOKUP(F3261,Table!$A$2:$C$121,2,0)</f>
        <v>3</v>
      </c>
      <c r="I3261" s="26">
        <f>VLOOKUP(F3261,Table!$A$2:$C$121,3,0)</f>
        <v>6</v>
      </c>
      <c r="J3261" s="17" t="s">
        <v>544</v>
      </c>
      <c r="K3261" s="25" t="str">
        <f>LEFT(J3261,MIN(FIND({0,1,2,3,4,5,6,7,8,9},ASC(J3261)&amp;1234567890))-1)</f>
        <v>Ge</v>
      </c>
      <c r="L3261" s="25">
        <f t="shared" si="101"/>
        <v>1</v>
      </c>
      <c r="M3261" s="25">
        <f>VLOOKUP(K3261,Table!$A$2:$C$121,2,0)</f>
        <v>14</v>
      </c>
      <c r="N3261" s="26">
        <f>VLOOKUP(K3261,Table!$A$2:$C$121,3,0)</f>
        <v>4</v>
      </c>
      <c r="O3261" s="13" t="str">
        <f>VLOOKUP(A3261,Table!$U$1:$V$230,2,0)</f>
        <v>Tetragonal</v>
      </c>
      <c r="P3261" s="1"/>
    </row>
    <row r="3262" spans="1:16">
      <c r="A3262" s="12">
        <v>86</v>
      </c>
      <c r="B3262" s="12">
        <v>40257</v>
      </c>
      <c r="C3262" s="12" t="s">
        <v>3893</v>
      </c>
      <c r="D3262" s="12" t="s">
        <v>3899</v>
      </c>
      <c r="E3262" s="17" t="s">
        <v>11331</v>
      </c>
      <c r="F3262" s="25" t="str">
        <f>LEFT(E3262,MIN(FIND({0,1,2,3,4,5,6,7,8,9},ASC(E3262)&amp;1234567890))-1)</f>
        <v>Ce</v>
      </c>
      <c r="G3262" s="25">
        <f t="shared" si="100"/>
        <v>1</v>
      </c>
      <c r="H3262" s="25">
        <f>VLOOKUP(F3262,Table!$A$2:$C$121,2,0)</f>
        <v>3</v>
      </c>
      <c r="I3262" s="26">
        <f>VLOOKUP(F3262,Table!$A$2:$C$121,3,0)</f>
        <v>6</v>
      </c>
      <c r="J3262" s="17" t="s">
        <v>12258</v>
      </c>
      <c r="K3262" s="25" t="str">
        <f>LEFT(J3262,MIN(FIND({0,1,2,3,4,5,6,7,8,9},ASC(J3262)&amp;1234567890))-1)</f>
        <v>Se</v>
      </c>
      <c r="L3262" s="25">
        <f t="shared" si="101"/>
        <v>1.9</v>
      </c>
      <c r="M3262" s="25">
        <f>VLOOKUP(K3262,Table!$A$2:$C$121,2,0)</f>
        <v>16</v>
      </c>
      <c r="N3262" s="26">
        <f>VLOOKUP(K3262,Table!$A$2:$C$121,3,0)</f>
        <v>4</v>
      </c>
      <c r="O3262" s="13" t="str">
        <f>VLOOKUP(A3262,Table!$U$1:$V$230,2,0)</f>
        <v>Tetragonal</v>
      </c>
      <c r="P3262" s="1"/>
    </row>
    <row r="3263" spans="1:16">
      <c r="A3263" s="12">
        <v>86</v>
      </c>
      <c r="B3263" s="12">
        <v>40258</v>
      </c>
      <c r="C3263" s="12" t="s">
        <v>3893</v>
      </c>
      <c r="D3263" s="12" t="s">
        <v>3900</v>
      </c>
      <c r="E3263" s="17" t="s">
        <v>11332</v>
      </c>
      <c r="F3263" s="25" t="str">
        <f>LEFT(E3263,MIN(FIND({0,1,2,3,4,5,6,7,8,9},ASC(E3263)&amp;1234567890))-1)</f>
        <v>Pr</v>
      </c>
      <c r="G3263" s="25">
        <f t="shared" si="100"/>
        <v>1</v>
      </c>
      <c r="H3263" s="25">
        <f>VLOOKUP(F3263,Table!$A$2:$C$121,2,0)</f>
        <v>3</v>
      </c>
      <c r="I3263" s="26">
        <f>VLOOKUP(F3263,Table!$A$2:$C$121,3,0)</f>
        <v>6</v>
      </c>
      <c r="J3263" s="17" t="s">
        <v>12258</v>
      </c>
      <c r="K3263" s="25" t="str">
        <f>LEFT(J3263,MIN(FIND({0,1,2,3,4,5,6,7,8,9},ASC(J3263)&amp;1234567890))-1)</f>
        <v>Se</v>
      </c>
      <c r="L3263" s="25">
        <f t="shared" si="101"/>
        <v>1.9</v>
      </c>
      <c r="M3263" s="25">
        <f>VLOOKUP(K3263,Table!$A$2:$C$121,2,0)</f>
        <v>16</v>
      </c>
      <c r="N3263" s="26">
        <f>VLOOKUP(K3263,Table!$A$2:$C$121,3,0)</f>
        <v>4</v>
      </c>
      <c r="O3263" s="13" t="str">
        <f>VLOOKUP(A3263,Table!$U$1:$V$230,2,0)</f>
        <v>Tetragonal</v>
      </c>
      <c r="P3263" s="1"/>
    </row>
    <row r="3264" spans="1:16">
      <c r="A3264" s="12">
        <v>86</v>
      </c>
      <c r="B3264" s="12">
        <v>65143</v>
      </c>
      <c r="C3264" s="12" t="s">
        <v>3893</v>
      </c>
      <c r="D3264" s="12" t="s">
        <v>3901</v>
      </c>
      <c r="E3264" s="17" t="s">
        <v>615</v>
      </c>
      <c r="F3264" s="25" t="str">
        <f>LEFT(E3264,MIN(FIND({0,1,2,3,4,5,6,7,8,9},ASC(E3264)&amp;1234567890))-1)</f>
        <v>Nd</v>
      </c>
      <c r="G3264" s="25">
        <f t="shared" si="100"/>
        <v>1</v>
      </c>
      <c r="H3264" s="25">
        <f>VLOOKUP(F3264,Table!$A$2:$C$121,2,0)</f>
        <v>3</v>
      </c>
      <c r="I3264" s="26">
        <f>VLOOKUP(F3264,Table!$A$2:$C$121,3,0)</f>
        <v>6</v>
      </c>
      <c r="J3264" s="17" t="s">
        <v>12258</v>
      </c>
      <c r="K3264" s="25" t="str">
        <f>LEFT(J3264,MIN(FIND({0,1,2,3,4,5,6,7,8,9},ASC(J3264)&amp;1234567890))-1)</f>
        <v>Se</v>
      </c>
      <c r="L3264" s="25">
        <f t="shared" si="101"/>
        <v>1.9</v>
      </c>
      <c r="M3264" s="25">
        <f>VLOOKUP(K3264,Table!$A$2:$C$121,2,0)</f>
        <v>16</v>
      </c>
      <c r="N3264" s="26">
        <f>VLOOKUP(K3264,Table!$A$2:$C$121,3,0)</f>
        <v>4</v>
      </c>
      <c r="O3264" s="13" t="str">
        <f>VLOOKUP(A3264,Table!$U$1:$V$230,2,0)</f>
        <v>Tetragonal</v>
      </c>
      <c r="P3264" s="1"/>
    </row>
    <row r="3265" spans="1:16">
      <c r="A3265" s="12">
        <v>86</v>
      </c>
      <c r="B3265" s="12">
        <v>68530</v>
      </c>
      <c r="C3265" s="12" t="s">
        <v>3893</v>
      </c>
      <c r="D3265" s="12" t="s">
        <v>3902</v>
      </c>
      <c r="E3265" s="17" t="s">
        <v>11819</v>
      </c>
      <c r="F3265" s="25" t="str">
        <f>LEFT(E3265,MIN(FIND({0,1,2,3,4,5,6,7,8,9},ASC(E3265)&amp;1234567890))-1)</f>
        <v>Zr</v>
      </c>
      <c r="G3265" s="25">
        <f t="shared" si="100"/>
        <v>3</v>
      </c>
      <c r="H3265" s="25">
        <f>VLOOKUP(F3265,Table!$A$2:$C$121,2,0)</f>
        <v>4</v>
      </c>
      <c r="I3265" s="26">
        <f>VLOOKUP(F3265,Table!$A$2:$C$121,3,0)</f>
        <v>5</v>
      </c>
      <c r="J3265" s="17" t="s">
        <v>11467</v>
      </c>
      <c r="K3265" s="25" t="str">
        <f>LEFT(J3265,MIN(FIND({0,1,2,3,4,5,6,7,8,9},ASC(J3265)&amp;1234567890))-1)</f>
        <v>P</v>
      </c>
      <c r="L3265" s="25">
        <f t="shared" si="101"/>
        <v>1</v>
      </c>
      <c r="M3265" s="25">
        <f>VLOOKUP(K3265,Table!$A$2:$C$121,2,0)</f>
        <v>15</v>
      </c>
      <c r="N3265" s="26">
        <f>VLOOKUP(K3265,Table!$A$2:$C$121,3,0)</f>
        <v>3</v>
      </c>
      <c r="O3265" s="13" t="str">
        <f>VLOOKUP(A3265,Table!$U$1:$V$230,2,0)</f>
        <v>Tetragonal</v>
      </c>
      <c r="P3265" s="1"/>
    </row>
    <row r="3266" spans="1:16">
      <c r="A3266" s="12">
        <v>86</v>
      </c>
      <c r="B3266" s="12">
        <v>69730</v>
      </c>
      <c r="C3266" s="12" t="s">
        <v>3893</v>
      </c>
      <c r="D3266" s="12" t="s">
        <v>3903</v>
      </c>
      <c r="E3266" s="17" t="s">
        <v>46</v>
      </c>
      <c r="F3266" s="25" t="str">
        <f>LEFT(E3266,MIN(FIND({0,1,2,3,4,5,6,7,8,9},ASC(E3266)&amp;1234567890))-1)</f>
        <v>La</v>
      </c>
      <c r="G3266" s="25">
        <f t="shared" ref="G3266:G3329" si="102">IF(SUBSTITUTE(E3266,F3266,"")="",1,SUBSTITUTE(E3266,F3266,""))*1</f>
        <v>1</v>
      </c>
      <c r="H3266" s="25">
        <f>VLOOKUP(F3266,Table!$A$2:$C$121,2,0)</f>
        <v>3</v>
      </c>
      <c r="I3266" s="26">
        <f>VLOOKUP(F3266,Table!$A$2:$C$121,3,0)</f>
        <v>6</v>
      </c>
      <c r="J3266" s="17" t="s">
        <v>12258</v>
      </c>
      <c r="K3266" s="25" t="str">
        <f>LEFT(J3266,MIN(FIND({0,1,2,3,4,5,6,7,8,9},ASC(J3266)&amp;1234567890))-1)</f>
        <v>Se</v>
      </c>
      <c r="L3266" s="25">
        <f t="shared" ref="L3266:L3329" si="103">IF(SUBSTITUTE(J3266,K3266,"")="",1,SUBSTITUTE(J3266,K3266,""))*1</f>
        <v>1.9</v>
      </c>
      <c r="M3266" s="25">
        <f>VLOOKUP(K3266,Table!$A$2:$C$121,2,0)</f>
        <v>16</v>
      </c>
      <c r="N3266" s="26">
        <f>VLOOKUP(K3266,Table!$A$2:$C$121,3,0)</f>
        <v>4</v>
      </c>
      <c r="O3266" s="13" t="str">
        <f>VLOOKUP(A3266,Table!$U$1:$V$230,2,0)</f>
        <v>Tetragonal</v>
      </c>
      <c r="P3266" s="1"/>
    </row>
    <row r="3267" spans="1:16">
      <c r="A3267" s="12">
        <v>86</v>
      </c>
      <c r="B3267" s="12">
        <v>43206</v>
      </c>
      <c r="C3267" s="12" t="s">
        <v>3893</v>
      </c>
      <c r="D3267" s="12" t="s">
        <v>3860</v>
      </c>
      <c r="E3267" s="17" t="s">
        <v>12190</v>
      </c>
      <c r="F3267" s="25" t="str">
        <f>LEFT(E3267,MIN(FIND({0,1,2,3,4,5,6,7,8,9},ASC(E3267)&amp;1234567890))-1)</f>
        <v>Nb</v>
      </c>
      <c r="G3267" s="25">
        <f t="shared" si="102"/>
        <v>3</v>
      </c>
      <c r="H3267" s="25">
        <f>VLOOKUP(F3267,Table!$A$2:$C$121,2,0)</f>
        <v>5</v>
      </c>
      <c r="I3267" s="26">
        <f>VLOOKUP(F3267,Table!$A$2:$C$121,3,0)</f>
        <v>5</v>
      </c>
      <c r="J3267" s="17" t="s">
        <v>11467</v>
      </c>
      <c r="K3267" s="25" t="str">
        <f>LEFT(J3267,MIN(FIND({0,1,2,3,4,5,6,7,8,9},ASC(J3267)&amp;1234567890))-1)</f>
        <v>P</v>
      </c>
      <c r="L3267" s="25">
        <f t="shared" si="103"/>
        <v>1</v>
      </c>
      <c r="M3267" s="25">
        <f>VLOOKUP(K3267,Table!$A$2:$C$121,2,0)</f>
        <v>15</v>
      </c>
      <c r="N3267" s="26">
        <f>VLOOKUP(K3267,Table!$A$2:$C$121,3,0)</f>
        <v>3</v>
      </c>
      <c r="O3267" s="13" t="str">
        <f>VLOOKUP(A3267,Table!$U$1:$V$230,2,0)</f>
        <v>Tetragonal</v>
      </c>
      <c r="P3267" s="1"/>
    </row>
    <row r="3268" spans="1:16">
      <c r="A3268" s="12">
        <v>86</v>
      </c>
      <c r="B3268" s="12">
        <v>51096</v>
      </c>
      <c r="C3268" s="12" t="s">
        <v>3893</v>
      </c>
      <c r="D3268" s="12" t="s">
        <v>3904</v>
      </c>
      <c r="E3268" s="17" t="s">
        <v>590</v>
      </c>
      <c r="F3268" s="25" t="str">
        <f>LEFT(E3268,MIN(FIND({0,1,2,3,4,5,6,7,8,9},ASC(E3268)&amp;1234567890))-1)</f>
        <v>Sm</v>
      </c>
      <c r="G3268" s="25">
        <f t="shared" si="102"/>
        <v>1</v>
      </c>
      <c r="H3268" s="25">
        <f>VLOOKUP(F3268,Table!$A$2:$C$121,2,0)</f>
        <v>3</v>
      </c>
      <c r="I3268" s="26">
        <f>VLOOKUP(F3268,Table!$A$2:$C$121,3,0)</f>
        <v>6</v>
      </c>
      <c r="J3268" s="17" t="s">
        <v>12259</v>
      </c>
      <c r="K3268" s="25" t="str">
        <f>LEFT(J3268,MIN(FIND({0,1,2,3,4,5,6,7,8,9},ASC(J3268)&amp;1234567890))-1)</f>
        <v>Te</v>
      </c>
      <c r="L3268" s="25">
        <f t="shared" si="103"/>
        <v>1.8415999999999999</v>
      </c>
      <c r="M3268" s="25">
        <f>VLOOKUP(K3268,Table!$A$2:$C$121,2,0)</f>
        <v>16</v>
      </c>
      <c r="N3268" s="26">
        <f>VLOOKUP(K3268,Table!$A$2:$C$121,3,0)</f>
        <v>5</v>
      </c>
      <c r="O3268" s="13" t="str">
        <f>VLOOKUP(A3268,Table!$U$1:$V$230,2,0)</f>
        <v>Tetragonal</v>
      </c>
      <c r="P3268" s="1"/>
    </row>
    <row r="3269" spans="1:16">
      <c r="A3269" s="12">
        <v>86</v>
      </c>
      <c r="B3269" s="12">
        <v>409471</v>
      </c>
      <c r="C3269" s="12" t="s">
        <v>3893</v>
      </c>
      <c r="D3269" s="12" t="s">
        <v>3905</v>
      </c>
      <c r="E3269" s="17" t="s">
        <v>590</v>
      </c>
      <c r="F3269" s="25" t="str">
        <f>LEFT(E3269,MIN(FIND({0,1,2,3,4,5,6,7,8,9},ASC(E3269)&amp;1234567890))-1)</f>
        <v>Sm</v>
      </c>
      <c r="G3269" s="25">
        <f t="shared" si="102"/>
        <v>1</v>
      </c>
      <c r="H3269" s="25">
        <f>VLOOKUP(F3269,Table!$A$2:$C$121,2,0)</f>
        <v>3</v>
      </c>
      <c r="I3269" s="26">
        <f>VLOOKUP(F3269,Table!$A$2:$C$121,3,0)</f>
        <v>6</v>
      </c>
      <c r="J3269" s="17" t="s">
        <v>12258</v>
      </c>
      <c r="K3269" s="25" t="str">
        <f>LEFT(J3269,MIN(FIND({0,1,2,3,4,5,6,7,8,9},ASC(J3269)&amp;1234567890))-1)</f>
        <v>Se</v>
      </c>
      <c r="L3269" s="25">
        <f t="shared" si="103"/>
        <v>1.9</v>
      </c>
      <c r="M3269" s="25">
        <f>VLOOKUP(K3269,Table!$A$2:$C$121,2,0)</f>
        <v>16</v>
      </c>
      <c r="N3269" s="26">
        <f>VLOOKUP(K3269,Table!$A$2:$C$121,3,0)</f>
        <v>4</v>
      </c>
      <c r="O3269" s="13" t="str">
        <f>VLOOKUP(A3269,Table!$U$1:$V$230,2,0)</f>
        <v>Tetragonal</v>
      </c>
      <c r="P3269" s="1"/>
    </row>
    <row r="3270" spans="1:16">
      <c r="A3270" s="12">
        <v>86</v>
      </c>
      <c r="B3270" s="12">
        <v>92529</v>
      </c>
      <c r="C3270" s="12" t="s">
        <v>3893</v>
      </c>
      <c r="D3270" s="12" t="s">
        <v>3906</v>
      </c>
      <c r="E3270" s="17" t="s">
        <v>590</v>
      </c>
      <c r="F3270" s="25" t="str">
        <f>LEFT(E3270,MIN(FIND({0,1,2,3,4,5,6,7,8,9},ASC(E3270)&amp;1234567890))-1)</f>
        <v>Sm</v>
      </c>
      <c r="G3270" s="25">
        <f t="shared" si="102"/>
        <v>1</v>
      </c>
      <c r="H3270" s="25">
        <f>VLOOKUP(F3270,Table!$A$2:$C$121,2,0)</f>
        <v>3</v>
      </c>
      <c r="I3270" s="26">
        <f>VLOOKUP(F3270,Table!$A$2:$C$121,3,0)</f>
        <v>6</v>
      </c>
      <c r="J3270" s="17" t="s">
        <v>12260</v>
      </c>
      <c r="K3270" s="25" t="str">
        <f>LEFT(J3270,MIN(FIND({0,1,2,3,4,5,6,7,8,9},ASC(J3270)&amp;1234567890))-1)</f>
        <v>S</v>
      </c>
      <c r="L3270" s="25">
        <f t="shared" si="103"/>
        <v>1.9</v>
      </c>
      <c r="M3270" s="25">
        <f>VLOOKUP(K3270,Table!$A$2:$C$121,2,0)</f>
        <v>16</v>
      </c>
      <c r="N3270" s="26">
        <f>VLOOKUP(K3270,Table!$A$2:$C$121,3,0)</f>
        <v>3</v>
      </c>
      <c r="O3270" s="13" t="str">
        <f>VLOOKUP(A3270,Table!$U$1:$V$230,2,0)</f>
        <v>Tetragonal</v>
      </c>
      <c r="P3270" s="1"/>
    </row>
    <row r="3271" spans="1:16">
      <c r="A3271" s="12">
        <v>86</v>
      </c>
      <c r="B3271" s="12">
        <v>56181</v>
      </c>
      <c r="C3271" s="12" t="s">
        <v>3907</v>
      </c>
      <c r="D3271" s="12" t="s">
        <v>3908</v>
      </c>
      <c r="E3271" s="17" t="s">
        <v>50</v>
      </c>
      <c r="F3271" s="25" t="str">
        <f>LEFT(E3271,MIN(FIND({0,1,2,3,4,5,6,7,8,9},ASC(E3271)&amp;1234567890))-1)</f>
        <v>Ti</v>
      </c>
      <c r="G3271" s="25">
        <f t="shared" si="102"/>
        <v>1</v>
      </c>
      <c r="H3271" s="25">
        <f>VLOOKUP(F3271,Table!$A$2:$C$121,2,0)</f>
        <v>4</v>
      </c>
      <c r="I3271" s="26">
        <f>VLOOKUP(F3271,Table!$A$2:$C$121,3,0)</f>
        <v>4</v>
      </c>
      <c r="J3271" s="17" t="s">
        <v>11414</v>
      </c>
      <c r="K3271" s="25" t="str">
        <f>LEFT(J3271,MIN(FIND({0,1,2,3,4,5,6,7,8,9},ASC(J3271)&amp;1234567890))-1)</f>
        <v>H</v>
      </c>
      <c r="L3271" s="25">
        <f t="shared" si="103"/>
        <v>1</v>
      </c>
      <c r="M3271" s="25">
        <f>VLOOKUP(K3271,Table!$A$2:$C$121,2,0)</f>
        <v>1</v>
      </c>
      <c r="N3271" s="26">
        <f>VLOOKUP(K3271,Table!$A$2:$C$121,3,0)</f>
        <v>1</v>
      </c>
      <c r="O3271" s="13" t="str">
        <f>VLOOKUP(A3271,Table!$U$1:$V$230,2,0)</f>
        <v>Tetragonal</v>
      </c>
      <c r="P3271" s="1"/>
    </row>
    <row r="3272" spans="1:16">
      <c r="A3272" s="12">
        <v>86</v>
      </c>
      <c r="B3272" s="12">
        <v>56197</v>
      </c>
      <c r="C3272" s="12" t="s">
        <v>3907</v>
      </c>
      <c r="D3272" s="12" t="s">
        <v>3909</v>
      </c>
      <c r="E3272" s="17" t="s">
        <v>377</v>
      </c>
      <c r="F3272" s="25" t="str">
        <f>LEFT(E3272,MIN(FIND({0,1,2,3,4,5,6,7,8,9},ASC(E3272)&amp;1234567890))-1)</f>
        <v>Zr</v>
      </c>
      <c r="G3272" s="25">
        <f t="shared" si="102"/>
        <v>1</v>
      </c>
      <c r="H3272" s="25">
        <f>VLOOKUP(F3272,Table!$A$2:$C$121,2,0)</f>
        <v>4</v>
      </c>
      <c r="I3272" s="26">
        <f>VLOOKUP(F3272,Table!$A$2:$C$121,3,0)</f>
        <v>5</v>
      </c>
      <c r="J3272" s="17" t="s">
        <v>11414</v>
      </c>
      <c r="K3272" s="25" t="str">
        <f>LEFT(J3272,MIN(FIND({0,1,2,3,4,5,6,7,8,9},ASC(J3272)&amp;1234567890))-1)</f>
        <v>H</v>
      </c>
      <c r="L3272" s="25">
        <f t="shared" si="103"/>
        <v>1</v>
      </c>
      <c r="M3272" s="25">
        <f>VLOOKUP(K3272,Table!$A$2:$C$121,2,0)</f>
        <v>1</v>
      </c>
      <c r="N3272" s="26">
        <f>VLOOKUP(K3272,Table!$A$2:$C$121,3,0)</f>
        <v>1</v>
      </c>
      <c r="O3272" s="13" t="str">
        <f>VLOOKUP(A3272,Table!$U$1:$V$230,2,0)</f>
        <v>Tetragonal</v>
      </c>
      <c r="P3272" s="1"/>
    </row>
    <row r="3273" spans="1:16">
      <c r="A3273" s="12">
        <v>86</v>
      </c>
      <c r="B3273" s="12">
        <v>43062</v>
      </c>
      <c r="C3273" s="12" t="s">
        <v>3893</v>
      </c>
      <c r="D3273" s="12" t="s">
        <v>3910</v>
      </c>
      <c r="E3273" s="17" t="s">
        <v>11459</v>
      </c>
      <c r="F3273" s="25" t="str">
        <f>LEFT(E3273,MIN(FIND({0,1,2,3,4,5,6,7,8,9},ASC(E3273)&amp;1234567890))-1)</f>
        <v>Ti</v>
      </c>
      <c r="G3273" s="25">
        <f t="shared" si="102"/>
        <v>3</v>
      </c>
      <c r="H3273" s="25">
        <f>VLOOKUP(F3273,Table!$A$2:$C$121,2,0)</f>
        <v>4</v>
      </c>
      <c r="I3273" s="26">
        <f>VLOOKUP(F3273,Table!$A$2:$C$121,3,0)</f>
        <v>4</v>
      </c>
      <c r="J3273" s="17" t="s">
        <v>11467</v>
      </c>
      <c r="K3273" s="25" t="str">
        <f>LEFT(J3273,MIN(FIND({0,1,2,3,4,5,6,7,8,9},ASC(J3273)&amp;1234567890))-1)</f>
        <v>P</v>
      </c>
      <c r="L3273" s="25">
        <f t="shared" si="103"/>
        <v>1</v>
      </c>
      <c r="M3273" s="25">
        <f>VLOOKUP(K3273,Table!$A$2:$C$121,2,0)</f>
        <v>15</v>
      </c>
      <c r="N3273" s="26">
        <f>VLOOKUP(K3273,Table!$A$2:$C$121,3,0)</f>
        <v>3</v>
      </c>
      <c r="O3273" s="13" t="str">
        <f>VLOOKUP(A3273,Table!$U$1:$V$230,2,0)</f>
        <v>Tetragonal</v>
      </c>
      <c r="P3273" s="1"/>
    </row>
    <row r="3274" spans="1:16">
      <c r="A3274" s="12">
        <v>86</v>
      </c>
      <c r="B3274" s="12">
        <v>611459</v>
      </c>
      <c r="C3274" s="12" t="s">
        <v>3893</v>
      </c>
      <c r="D3274" s="12" t="s">
        <v>1501</v>
      </c>
      <c r="E3274" s="17" t="s">
        <v>11462</v>
      </c>
      <c r="F3274" s="25" t="str">
        <f>LEFT(E3274,MIN(FIND({0,1,2,3,4,5,6,7,8,9},ASC(E3274)&amp;1234567890))-1)</f>
        <v>Ta</v>
      </c>
      <c r="G3274" s="25">
        <f t="shared" si="102"/>
        <v>3</v>
      </c>
      <c r="H3274" s="25">
        <f>VLOOKUP(F3274,Table!$A$2:$C$121,2,0)</f>
        <v>5</v>
      </c>
      <c r="I3274" s="26">
        <f>VLOOKUP(F3274,Table!$A$2:$C$121,3,0)</f>
        <v>6</v>
      </c>
      <c r="J3274" s="17" t="s">
        <v>540</v>
      </c>
      <c r="K3274" s="25" t="str">
        <f>LEFT(J3274,MIN(FIND({0,1,2,3,4,5,6,7,8,9},ASC(J3274)&amp;1234567890))-1)</f>
        <v>As</v>
      </c>
      <c r="L3274" s="25">
        <f t="shared" si="103"/>
        <v>1</v>
      </c>
      <c r="M3274" s="25">
        <f>VLOOKUP(K3274,Table!$A$2:$C$121,2,0)</f>
        <v>15</v>
      </c>
      <c r="N3274" s="26">
        <f>VLOOKUP(K3274,Table!$A$2:$C$121,3,0)</f>
        <v>4</v>
      </c>
      <c r="O3274" s="13" t="str">
        <f>VLOOKUP(A3274,Table!$U$1:$V$230,2,0)</f>
        <v>Tetragonal</v>
      </c>
      <c r="P3274" s="1"/>
    </row>
    <row r="3275" spans="1:16">
      <c r="A3275" s="12">
        <v>86</v>
      </c>
      <c r="B3275" s="12">
        <v>611498</v>
      </c>
      <c r="C3275" s="12" t="s">
        <v>3893</v>
      </c>
      <c r="D3275" s="12" t="s">
        <v>3911</v>
      </c>
      <c r="E3275" s="17" t="s">
        <v>11459</v>
      </c>
      <c r="F3275" s="25" t="str">
        <f>LEFT(E3275,MIN(FIND({0,1,2,3,4,5,6,7,8,9},ASC(E3275)&amp;1234567890))-1)</f>
        <v>Ti</v>
      </c>
      <c r="G3275" s="25">
        <f t="shared" si="102"/>
        <v>3</v>
      </c>
      <c r="H3275" s="25">
        <f>VLOOKUP(F3275,Table!$A$2:$C$121,2,0)</f>
        <v>4</v>
      </c>
      <c r="I3275" s="26">
        <f>VLOOKUP(F3275,Table!$A$2:$C$121,3,0)</f>
        <v>4</v>
      </c>
      <c r="J3275" s="17" t="s">
        <v>540</v>
      </c>
      <c r="K3275" s="25" t="str">
        <f>LEFT(J3275,MIN(FIND({0,1,2,3,4,5,6,7,8,9},ASC(J3275)&amp;1234567890))-1)</f>
        <v>As</v>
      </c>
      <c r="L3275" s="25">
        <f t="shared" si="103"/>
        <v>1</v>
      </c>
      <c r="M3275" s="25">
        <f>VLOOKUP(K3275,Table!$A$2:$C$121,2,0)</f>
        <v>15</v>
      </c>
      <c r="N3275" s="26">
        <f>VLOOKUP(K3275,Table!$A$2:$C$121,3,0)</f>
        <v>4</v>
      </c>
      <c r="O3275" s="13" t="str">
        <f>VLOOKUP(A3275,Table!$U$1:$V$230,2,0)</f>
        <v>Tetragonal</v>
      </c>
      <c r="P3275" s="1"/>
    </row>
    <row r="3276" spans="1:16">
      <c r="A3276" s="12">
        <v>86</v>
      </c>
      <c r="B3276" s="12">
        <v>611620</v>
      </c>
      <c r="C3276" s="12" t="s">
        <v>3893</v>
      </c>
      <c r="D3276" s="12" t="s">
        <v>3912</v>
      </c>
      <c r="E3276" s="17" t="s">
        <v>11819</v>
      </c>
      <c r="F3276" s="25" t="str">
        <f>LEFT(E3276,MIN(FIND({0,1,2,3,4,5,6,7,8,9},ASC(E3276)&amp;1234567890))-1)</f>
        <v>Zr</v>
      </c>
      <c r="G3276" s="25">
        <f t="shared" si="102"/>
        <v>3</v>
      </c>
      <c r="H3276" s="25">
        <f>VLOOKUP(F3276,Table!$A$2:$C$121,2,0)</f>
        <v>4</v>
      </c>
      <c r="I3276" s="26">
        <f>VLOOKUP(F3276,Table!$A$2:$C$121,3,0)</f>
        <v>5</v>
      </c>
      <c r="J3276" s="17" t="s">
        <v>540</v>
      </c>
      <c r="K3276" s="25" t="str">
        <f>LEFT(J3276,MIN(FIND({0,1,2,3,4,5,6,7,8,9},ASC(J3276)&amp;1234567890))-1)</f>
        <v>As</v>
      </c>
      <c r="L3276" s="25">
        <f t="shared" si="103"/>
        <v>1</v>
      </c>
      <c r="M3276" s="25">
        <f>VLOOKUP(K3276,Table!$A$2:$C$121,2,0)</f>
        <v>15</v>
      </c>
      <c r="N3276" s="26">
        <f>VLOOKUP(K3276,Table!$A$2:$C$121,3,0)</f>
        <v>4</v>
      </c>
      <c r="O3276" s="13" t="str">
        <f>VLOOKUP(A3276,Table!$U$1:$V$230,2,0)</f>
        <v>Tetragonal</v>
      </c>
      <c r="P3276" s="1"/>
    </row>
    <row r="3277" spans="1:16">
      <c r="A3277" s="12">
        <v>86</v>
      </c>
      <c r="B3277" s="12">
        <v>621203</v>
      </c>
      <c r="C3277" s="12" t="s">
        <v>3893</v>
      </c>
      <c r="D3277" s="12" t="s">
        <v>3913</v>
      </c>
      <c r="E3277" s="17" t="s">
        <v>11353</v>
      </c>
      <c r="F3277" s="25" t="str">
        <f>LEFT(E3277,MIN(FIND({0,1,2,3,4,5,6,7,8,9},ASC(E3277)&amp;1234567890))-1)</f>
        <v>Ce</v>
      </c>
      <c r="G3277" s="25">
        <f t="shared" si="102"/>
        <v>3</v>
      </c>
      <c r="H3277" s="25">
        <f>VLOOKUP(F3277,Table!$A$2:$C$121,2,0)</f>
        <v>3</v>
      </c>
      <c r="I3277" s="26">
        <f>VLOOKUP(F3277,Table!$A$2:$C$121,3,0)</f>
        <v>6</v>
      </c>
      <c r="J3277" s="17" t="s">
        <v>544</v>
      </c>
      <c r="K3277" s="25" t="str">
        <f>LEFT(J3277,MIN(FIND({0,1,2,3,4,5,6,7,8,9},ASC(J3277)&amp;1234567890))-1)</f>
        <v>Ge</v>
      </c>
      <c r="L3277" s="25">
        <f t="shared" si="103"/>
        <v>1</v>
      </c>
      <c r="M3277" s="25">
        <f>VLOOKUP(K3277,Table!$A$2:$C$121,2,0)</f>
        <v>14</v>
      </c>
      <c r="N3277" s="26">
        <f>VLOOKUP(K3277,Table!$A$2:$C$121,3,0)</f>
        <v>4</v>
      </c>
      <c r="O3277" s="13" t="str">
        <f>VLOOKUP(A3277,Table!$U$1:$V$230,2,0)</f>
        <v>Tetragonal</v>
      </c>
      <c r="P3277" s="1"/>
    </row>
    <row r="3278" spans="1:16">
      <c r="A3278" s="12">
        <v>86</v>
      </c>
      <c r="B3278" s="12">
        <v>636550</v>
      </c>
      <c r="C3278" s="12" t="s">
        <v>3907</v>
      </c>
      <c r="D3278" s="12" t="s">
        <v>3914</v>
      </c>
      <c r="E3278" s="17" t="s">
        <v>339</v>
      </c>
      <c r="F3278" s="25" t="str">
        <f>LEFT(E3278,MIN(FIND({0,1,2,3,4,5,6,7,8,9},ASC(E3278)&amp;1234567890))-1)</f>
        <v>Hf</v>
      </c>
      <c r="G3278" s="25">
        <f t="shared" si="102"/>
        <v>3</v>
      </c>
      <c r="H3278" s="25">
        <f>VLOOKUP(F3278,Table!$A$2:$C$121,2,0)</f>
        <v>4</v>
      </c>
      <c r="I3278" s="26">
        <f>VLOOKUP(F3278,Table!$A$2:$C$121,3,0)</f>
        <v>6</v>
      </c>
      <c r="J3278" s="17" t="s">
        <v>544</v>
      </c>
      <c r="K3278" s="25" t="str">
        <f>LEFT(J3278,MIN(FIND({0,1,2,3,4,5,6,7,8,9},ASC(J3278)&amp;1234567890))-1)</f>
        <v>Ge</v>
      </c>
      <c r="L3278" s="25">
        <f t="shared" si="103"/>
        <v>1</v>
      </c>
      <c r="M3278" s="25">
        <f>VLOOKUP(K3278,Table!$A$2:$C$121,2,0)</f>
        <v>14</v>
      </c>
      <c r="N3278" s="26">
        <f>VLOOKUP(K3278,Table!$A$2:$C$121,3,0)</f>
        <v>4</v>
      </c>
      <c r="O3278" s="13" t="str">
        <f>VLOOKUP(A3278,Table!$U$1:$V$230,2,0)</f>
        <v>Tetragonal</v>
      </c>
      <c r="P3278" s="1"/>
    </row>
    <row r="3279" spans="1:16">
      <c r="A3279" s="12">
        <v>86</v>
      </c>
      <c r="B3279" s="12">
        <v>636800</v>
      </c>
      <c r="C3279" s="12" t="s">
        <v>3893</v>
      </c>
      <c r="D3279" s="12" t="s">
        <v>3915</v>
      </c>
      <c r="E3279" s="17" t="s">
        <v>544</v>
      </c>
      <c r="F3279" s="25" t="str">
        <f>LEFT(E3279,MIN(FIND({0,1,2,3,4,5,6,7,8,9},ASC(E3279)&amp;1234567890))-1)</f>
        <v>Ge</v>
      </c>
      <c r="G3279" s="25">
        <f t="shared" si="102"/>
        <v>1</v>
      </c>
      <c r="H3279" s="25">
        <f>VLOOKUP(F3279,Table!$A$2:$C$121,2,0)</f>
        <v>14</v>
      </c>
      <c r="I3279" s="26">
        <f>VLOOKUP(F3279,Table!$A$2:$C$121,3,0)</f>
        <v>4</v>
      </c>
      <c r="J3279" s="17" t="s">
        <v>11999</v>
      </c>
      <c r="K3279" s="25" t="str">
        <f>LEFT(J3279,MIN(FIND({0,1,2,3,4,5,6,7,8,9},ASC(J3279)&amp;1234567890))-1)</f>
        <v>La</v>
      </c>
      <c r="L3279" s="25">
        <f t="shared" si="103"/>
        <v>3</v>
      </c>
      <c r="M3279" s="25">
        <f>VLOOKUP(K3279,Table!$A$2:$C$121,2,0)</f>
        <v>3</v>
      </c>
      <c r="N3279" s="26">
        <f>VLOOKUP(K3279,Table!$A$2:$C$121,3,0)</f>
        <v>6</v>
      </c>
      <c r="O3279" s="13" t="str">
        <f>VLOOKUP(A3279,Table!$U$1:$V$230,2,0)</f>
        <v>Tetragonal</v>
      </c>
      <c r="P3279" s="1"/>
    </row>
    <row r="3280" spans="1:16">
      <c r="A3280" s="12">
        <v>86</v>
      </c>
      <c r="B3280" s="12">
        <v>637202</v>
      </c>
      <c r="C3280" s="12" t="s">
        <v>3893</v>
      </c>
      <c r="D3280" s="12" t="s">
        <v>3916</v>
      </c>
      <c r="E3280" s="17" t="s">
        <v>12190</v>
      </c>
      <c r="F3280" s="25" t="str">
        <f>LEFT(E3280,MIN(FIND({0,1,2,3,4,5,6,7,8,9},ASC(E3280)&amp;1234567890))-1)</f>
        <v>Nb</v>
      </c>
      <c r="G3280" s="25">
        <f t="shared" si="102"/>
        <v>3</v>
      </c>
      <c r="H3280" s="25">
        <f>VLOOKUP(F3280,Table!$A$2:$C$121,2,0)</f>
        <v>5</v>
      </c>
      <c r="I3280" s="26">
        <f>VLOOKUP(F3280,Table!$A$2:$C$121,3,0)</f>
        <v>5</v>
      </c>
      <c r="J3280" s="17" t="s">
        <v>544</v>
      </c>
      <c r="K3280" s="25" t="str">
        <f>LEFT(J3280,MIN(FIND({0,1,2,3,4,5,6,7,8,9},ASC(J3280)&amp;1234567890))-1)</f>
        <v>Ge</v>
      </c>
      <c r="L3280" s="25">
        <f t="shared" si="103"/>
        <v>1</v>
      </c>
      <c r="M3280" s="25">
        <f>VLOOKUP(K3280,Table!$A$2:$C$121,2,0)</f>
        <v>14</v>
      </c>
      <c r="N3280" s="26">
        <f>VLOOKUP(K3280,Table!$A$2:$C$121,3,0)</f>
        <v>4</v>
      </c>
      <c r="O3280" s="13" t="str">
        <f>VLOOKUP(A3280,Table!$U$1:$V$230,2,0)</f>
        <v>Tetragonal</v>
      </c>
      <c r="P3280" s="1"/>
    </row>
    <row r="3281" spans="1:16">
      <c r="A3281" s="12">
        <v>86</v>
      </c>
      <c r="B3281" s="12">
        <v>637604</v>
      </c>
      <c r="C3281" s="12" t="s">
        <v>3893</v>
      </c>
      <c r="D3281" s="12" t="s">
        <v>3917</v>
      </c>
      <c r="E3281" s="17" t="s">
        <v>12003</v>
      </c>
      <c r="F3281" s="25" t="str">
        <f>LEFT(E3281,MIN(FIND({0,1,2,3,4,5,6,7,8,9},ASC(E3281)&amp;1234567890))-1)</f>
        <v>Pr</v>
      </c>
      <c r="G3281" s="25">
        <f t="shared" si="102"/>
        <v>3</v>
      </c>
      <c r="H3281" s="25">
        <f>VLOOKUP(F3281,Table!$A$2:$C$121,2,0)</f>
        <v>3</v>
      </c>
      <c r="I3281" s="26">
        <f>VLOOKUP(F3281,Table!$A$2:$C$121,3,0)</f>
        <v>6</v>
      </c>
      <c r="J3281" s="17" t="s">
        <v>544</v>
      </c>
      <c r="K3281" s="25" t="str">
        <f>LEFT(J3281,MIN(FIND({0,1,2,3,4,5,6,7,8,9},ASC(J3281)&amp;1234567890))-1)</f>
        <v>Ge</v>
      </c>
      <c r="L3281" s="25">
        <f t="shared" si="103"/>
        <v>1</v>
      </c>
      <c r="M3281" s="25">
        <f>VLOOKUP(K3281,Table!$A$2:$C$121,2,0)</f>
        <v>14</v>
      </c>
      <c r="N3281" s="26">
        <f>VLOOKUP(K3281,Table!$A$2:$C$121,3,0)</f>
        <v>4</v>
      </c>
      <c r="O3281" s="13" t="str">
        <f>VLOOKUP(A3281,Table!$U$1:$V$230,2,0)</f>
        <v>Tetragonal</v>
      </c>
      <c r="P3281" s="1"/>
    </row>
    <row r="3282" spans="1:16">
      <c r="A3282" s="12">
        <v>86</v>
      </c>
      <c r="B3282" s="12">
        <v>637966</v>
      </c>
      <c r="C3282" s="12" t="s">
        <v>3893</v>
      </c>
      <c r="D3282" s="12" t="s">
        <v>3858</v>
      </c>
      <c r="E3282" s="17" t="s">
        <v>11462</v>
      </c>
      <c r="F3282" s="25" t="str">
        <f>LEFT(E3282,MIN(FIND({0,1,2,3,4,5,6,7,8,9},ASC(E3282)&amp;1234567890))-1)</f>
        <v>Ta</v>
      </c>
      <c r="G3282" s="25">
        <f t="shared" si="102"/>
        <v>3</v>
      </c>
      <c r="H3282" s="25">
        <f>VLOOKUP(F3282,Table!$A$2:$C$121,2,0)</f>
        <v>5</v>
      </c>
      <c r="I3282" s="26">
        <f>VLOOKUP(F3282,Table!$A$2:$C$121,3,0)</f>
        <v>6</v>
      </c>
      <c r="J3282" s="17" t="s">
        <v>544</v>
      </c>
      <c r="K3282" s="25" t="str">
        <f>LEFT(J3282,MIN(FIND({0,1,2,3,4,5,6,7,8,9},ASC(J3282)&amp;1234567890))-1)</f>
        <v>Ge</v>
      </c>
      <c r="L3282" s="25">
        <f t="shared" si="103"/>
        <v>1</v>
      </c>
      <c r="M3282" s="25">
        <f>VLOOKUP(K3282,Table!$A$2:$C$121,2,0)</f>
        <v>14</v>
      </c>
      <c r="N3282" s="26">
        <f>VLOOKUP(K3282,Table!$A$2:$C$121,3,0)</f>
        <v>4</v>
      </c>
      <c r="O3282" s="13" t="str">
        <f>VLOOKUP(A3282,Table!$U$1:$V$230,2,0)</f>
        <v>Tetragonal</v>
      </c>
      <c r="P3282" s="1"/>
    </row>
    <row r="3283" spans="1:16">
      <c r="A3283" s="12">
        <v>86</v>
      </c>
      <c r="B3283" s="12">
        <v>638155</v>
      </c>
      <c r="C3283" s="12" t="s">
        <v>3893</v>
      </c>
      <c r="D3283" s="12" t="s">
        <v>3918</v>
      </c>
      <c r="E3283" s="17" t="s">
        <v>11819</v>
      </c>
      <c r="F3283" s="25" t="str">
        <f>LEFT(E3283,MIN(FIND({0,1,2,3,4,5,6,7,8,9},ASC(E3283)&amp;1234567890))-1)</f>
        <v>Zr</v>
      </c>
      <c r="G3283" s="25">
        <f t="shared" si="102"/>
        <v>3</v>
      </c>
      <c r="H3283" s="25">
        <f>VLOOKUP(F3283,Table!$A$2:$C$121,2,0)</f>
        <v>4</v>
      </c>
      <c r="I3283" s="26">
        <f>VLOOKUP(F3283,Table!$A$2:$C$121,3,0)</f>
        <v>5</v>
      </c>
      <c r="J3283" s="17" t="s">
        <v>544</v>
      </c>
      <c r="K3283" s="25" t="str">
        <f>LEFT(J3283,MIN(FIND({0,1,2,3,4,5,6,7,8,9},ASC(J3283)&amp;1234567890))-1)</f>
        <v>Ge</v>
      </c>
      <c r="L3283" s="25">
        <f t="shared" si="103"/>
        <v>1</v>
      </c>
      <c r="M3283" s="25">
        <f>VLOOKUP(K3283,Table!$A$2:$C$121,2,0)</f>
        <v>14</v>
      </c>
      <c r="N3283" s="26">
        <f>VLOOKUP(K3283,Table!$A$2:$C$121,3,0)</f>
        <v>4</v>
      </c>
      <c r="O3283" s="13" t="str">
        <f>VLOOKUP(A3283,Table!$U$1:$V$230,2,0)</f>
        <v>Tetragonal</v>
      </c>
      <c r="P3283" s="1"/>
    </row>
    <row r="3284" spans="1:16">
      <c r="A3284" s="12">
        <v>86</v>
      </c>
      <c r="B3284" s="12">
        <v>651740</v>
      </c>
      <c r="C3284" s="12" t="s">
        <v>3893</v>
      </c>
      <c r="D3284" s="12" t="s">
        <v>3919</v>
      </c>
      <c r="E3284" s="17" t="s">
        <v>77</v>
      </c>
      <c r="F3284" s="25" t="str">
        <f>LEFT(E3284,MIN(FIND({0,1,2,3,4,5,6,7,8,9},ASC(E3284)&amp;1234567890))-1)</f>
        <v>Y</v>
      </c>
      <c r="G3284" s="25">
        <f t="shared" si="102"/>
        <v>3</v>
      </c>
      <c r="H3284" s="25">
        <f>VLOOKUP(F3284,Table!$A$2:$C$121,2,0)</f>
        <v>3</v>
      </c>
      <c r="I3284" s="26">
        <f>VLOOKUP(F3284,Table!$A$2:$C$121,3,0)</f>
        <v>5</v>
      </c>
      <c r="J3284" s="17" t="s">
        <v>11645</v>
      </c>
      <c r="K3284" s="25" t="str">
        <f>LEFT(J3284,MIN(FIND({0,1,2,3,4,5,6,7,8,9},ASC(J3284)&amp;1234567890))-1)</f>
        <v>Sb</v>
      </c>
      <c r="L3284" s="25">
        <f t="shared" si="103"/>
        <v>1</v>
      </c>
      <c r="M3284" s="25">
        <f>VLOOKUP(K3284,Table!$A$2:$C$121,2,0)</f>
        <v>15</v>
      </c>
      <c r="N3284" s="26">
        <f>VLOOKUP(K3284,Table!$A$2:$C$121,3,0)</f>
        <v>5</v>
      </c>
      <c r="O3284" s="13" t="str">
        <f>VLOOKUP(A3284,Table!$U$1:$V$230,2,0)</f>
        <v>Tetragonal</v>
      </c>
      <c r="P3284" s="1"/>
    </row>
    <row r="3285" spans="1:16">
      <c r="A3285" s="12">
        <v>86</v>
      </c>
      <c r="B3285" s="12">
        <v>652305</v>
      </c>
      <c r="C3285" s="12" t="s">
        <v>3893</v>
      </c>
      <c r="D3285" s="12" t="s">
        <v>3920</v>
      </c>
      <c r="E3285" s="17" t="s">
        <v>11462</v>
      </c>
      <c r="F3285" s="25" t="str">
        <f>LEFT(E3285,MIN(FIND({0,1,2,3,4,5,6,7,8,9},ASC(E3285)&amp;1234567890))-1)</f>
        <v>Ta</v>
      </c>
      <c r="G3285" s="25">
        <f t="shared" si="102"/>
        <v>3</v>
      </c>
      <c r="H3285" s="25">
        <f>VLOOKUP(F3285,Table!$A$2:$C$121,2,0)</f>
        <v>5</v>
      </c>
      <c r="I3285" s="26">
        <f>VLOOKUP(F3285,Table!$A$2:$C$121,3,0)</f>
        <v>6</v>
      </c>
      <c r="J3285" s="17" t="s">
        <v>31</v>
      </c>
      <c r="K3285" s="25" t="str">
        <f>LEFT(J3285,MIN(FIND({0,1,2,3,4,5,6,7,8,9},ASC(J3285)&amp;1234567890))-1)</f>
        <v>Si</v>
      </c>
      <c r="L3285" s="25">
        <f t="shared" si="103"/>
        <v>1</v>
      </c>
      <c r="M3285" s="25">
        <f>VLOOKUP(K3285,Table!$A$2:$C$121,2,0)</f>
        <v>14</v>
      </c>
      <c r="N3285" s="26">
        <f>VLOOKUP(K3285,Table!$A$2:$C$121,3,0)</f>
        <v>3</v>
      </c>
      <c r="O3285" s="13" t="str">
        <f>VLOOKUP(A3285,Table!$U$1:$V$230,2,0)</f>
        <v>Tetragonal</v>
      </c>
      <c r="P3285" s="1"/>
    </row>
    <row r="3286" spans="1:16">
      <c r="A3286" s="12">
        <v>86</v>
      </c>
      <c r="B3286" s="12">
        <v>652417</v>
      </c>
      <c r="C3286" s="12" t="s">
        <v>3893</v>
      </c>
      <c r="D3286" s="12" t="s">
        <v>3921</v>
      </c>
      <c r="E3286" s="17" t="s">
        <v>11459</v>
      </c>
      <c r="F3286" s="25" t="str">
        <f>LEFT(E3286,MIN(FIND({0,1,2,3,4,5,6,7,8,9},ASC(E3286)&amp;1234567890))-1)</f>
        <v>Ti</v>
      </c>
      <c r="G3286" s="25">
        <f t="shared" si="102"/>
        <v>3</v>
      </c>
      <c r="H3286" s="25">
        <f>VLOOKUP(F3286,Table!$A$2:$C$121,2,0)</f>
        <v>4</v>
      </c>
      <c r="I3286" s="26">
        <f>VLOOKUP(F3286,Table!$A$2:$C$121,3,0)</f>
        <v>4</v>
      </c>
      <c r="J3286" s="17" t="s">
        <v>31</v>
      </c>
      <c r="K3286" s="25" t="str">
        <f>LEFT(J3286,MIN(FIND({0,1,2,3,4,5,6,7,8,9},ASC(J3286)&amp;1234567890))-1)</f>
        <v>Si</v>
      </c>
      <c r="L3286" s="25">
        <f t="shared" si="103"/>
        <v>1</v>
      </c>
      <c r="M3286" s="25">
        <f>VLOOKUP(K3286,Table!$A$2:$C$121,2,0)</f>
        <v>14</v>
      </c>
      <c r="N3286" s="26">
        <f>VLOOKUP(K3286,Table!$A$2:$C$121,3,0)</f>
        <v>3</v>
      </c>
      <c r="O3286" s="13" t="str">
        <f>VLOOKUP(A3286,Table!$U$1:$V$230,2,0)</f>
        <v>Tetragonal</v>
      </c>
      <c r="P3286" s="1"/>
    </row>
    <row r="3287" spans="1:16">
      <c r="A3287" s="12">
        <v>86</v>
      </c>
      <c r="B3287" s="12">
        <v>652620</v>
      </c>
      <c r="C3287" s="12" t="s">
        <v>3893</v>
      </c>
      <c r="D3287" s="12" t="s">
        <v>3922</v>
      </c>
      <c r="E3287" s="17" t="s">
        <v>11819</v>
      </c>
      <c r="F3287" s="25" t="str">
        <f>LEFT(E3287,MIN(FIND({0,1,2,3,4,5,6,7,8,9},ASC(E3287)&amp;1234567890))-1)</f>
        <v>Zr</v>
      </c>
      <c r="G3287" s="25">
        <f t="shared" si="102"/>
        <v>3</v>
      </c>
      <c r="H3287" s="25">
        <f>VLOOKUP(F3287,Table!$A$2:$C$121,2,0)</f>
        <v>4</v>
      </c>
      <c r="I3287" s="26">
        <f>VLOOKUP(F3287,Table!$A$2:$C$121,3,0)</f>
        <v>5</v>
      </c>
      <c r="J3287" s="17" t="s">
        <v>31</v>
      </c>
      <c r="K3287" s="25" t="str">
        <f>LEFT(J3287,MIN(FIND({0,1,2,3,4,5,6,7,8,9},ASC(J3287)&amp;1234567890))-1)</f>
        <v>Si</v>
      </c>
      <c r="L3287" s="25">
        <f t="shared" si="103"/>
        <v>1</v>
      </c>
      <c r="M3287" s="25">
        <f>VLOOKUP(K3287,Table!$A$2:$C$121,2,0)</f>
        <v>14</v>
      </c>
      <c r="N3287" s="26">
        <f>VLOOKUP(K3287,Table!$A$2:$C$121,3,0)</f>
        <v>3</v>
      </c>
      <c r="O3287" s="13" t="str">
        <f>VLOOKUP(A3287,Table!$U$1:$V$230,2,0)</f>
        <v>Tetragonal</v>
      </c>
      <c r="P3287" s="1"/>
    </row>
    <row r="3288" spans="1:16">
      <c r="A3288" s="12">
        <v>86</v>
      </c>
      <c r="B3288" s="12">
        <v>654396</v>
      </c>
      <c r="C3288" s="12" t="s">
        <v>3907</v>
      </c>
      <c r="D3288" s="12" t="s">
        <v>3852</v>
      </c>
      <c r="E3288" s="17" t="s">
        <v>377</v>
      </c>
      <c r="F3288" s="25" t="str">
        <f>LEFT(E3288,MIN(FIND({0,1,2,3,4,5,6,7,8,9},ASC(E3288)&amp;1234567890))-1)</f>
        <v>Zr</v>
      </c>
      <c r="G3288" s="25">
        <f t="shared" si="102"/>
        <v>1</v>
      </c>
      <c r="H3288" s="25">
        <f>VLOOKUP(F3288,Table!$A$2:$C$121,2,0)</f>
        <v>4</v>
      </c>
      <c r="I3288" s="26">
        <f>VLOOKUP(F3288,Table!$A$2:$C$121,3,0)</f>
        <v>5</v>
      </c>
      <c r="J3288" s="17" t="s">
        <v>11413</v>
      </c>
      <c r="K3288" s="25" t="str">
        <f>LEFT(J3288,MIN(FIND({0,1,2,3,4,5,6,7,8,9},ASC(J3288)&amp;1234567890))-1)</f>
        <v>D</v>
      </c>
      <c r="L3288" s="25">
        <f t="shared" si="103"/>
        <v>1</v>
      </c>
      <c r="M3288" s="25">
        <f>VLOOKUP(K3288,Table!$A$2:$C$121,2,0)</f>
        <v>1</v>
      </c>
      <c r="N3288" s="26">
        <f>VLOOKUP(K3288,Table!$A$2:$C$121,3,0)</f>
        <v>1</v>
      </c>
      <c r="O3288" s="13" t="str">
        <f>VLOOKUP(A3288,Table!$U$1:$V$230,2,0)</f>
        <v>Tetragonal</v>
      </c>
      <c r="P3288" s="1"/>
    </row>
    <row r="3289" spans="1:16">
      <c r="A3289" s="12">
        <v>86</v>
      </c>
      <c r="B3289" s="12">
        <v>416368</v>
      </c>
      <c r="C3289" s="12" t="s">
        <v>3893</v>
      </c>
      <c r="D3289" s="12" t="s">
        <v>3923</v>
      </c>
      <c r="E3289" s="17" t="s">
        <v>11331</v>
      </c>
      <c r="F3289" s="25" t="str">
        <f>LEFT(E3289,MIN(FIND({0,1,2,3,4,5,6,7,8,9},ASC(E3289)&amp;1234567890))-1)</f>
        <v>Ce</v>
      </c>
      <c r="G3289" s="25">
        <f t="shared" si="102"/>
        <v>1</v>
      </c>
      <c r="H3289" s="25">
        <f>VLOOKUP(F3289,Table!$A$2:$C$121,2,0)</f>
        <v>3</v>
      </c>
      <c r="I3289" s="26">
        <f>VLOOKUP(F3289,Table!$A$2:$C$121,3,0)</f>
        <v>6</v>
      </c>
      <c r="J3289" s="17" t="s">
        <v>12261</v>
      </c>
      <c r="K3289" s="25" t="str">
        <f>LEFT(J3289,MIN(FIND({0,1,2,3,4,5,6,7,8,9},ASC(J3289)&amp;1234567890))-1)</f>
        <v>Te</v>
      </c>
      <c r="L3289" s="25">
        <f t="shared" si="103"/>
        <v>1.9</v>
      </c>
      <c r="M3289" s="25">
        <f>VLOOKUP(K3289,Table!$A$2:$C$121,2,0)</f>
        <v>16</v>
      </c>
      <c r="N3289" s="26">
        <f>VLOOKUP(K3289,Table!$A$2:$C$121,3,0)</f>
        <v>5</v>
      </c>
      <c r="O3289" s="13" t="str">
        <f>VLOOKUP(A3289,Table!$U$1:$V$230,2,0)</f>
        <v>Tetragonal</v>
      </c>
      <c r="P3289" s="1"/>
    </row>
    <row r="3290" spans="1:16">
      <c r="A3290" s="12">
        <v>86</v>
      </c>
      <c r="B3290" s="12">
        <v>249385</v>
      </c>
      <c r="C3290" s="12" t="s">
        <v>3893</v>
      </c>
      <c r="D3290" s="12" t="s">
        <v>3924</v>
      </c>
      <c r="E3290" s="17" t="s">
        <v>11981</v>
      </c>
      <c r="F3290" s="25" t="str">
        <f>LEFT(E3290,MIN(FIND({0,1,2,3,4,5,6,7,8,9},ASC(E3290)&amp;1234567890))-1)</f>
        <v>Tm</v>
      </c>
      <c r="G3290" s="25">
        <f t="shared" si="102"/>
        <v>3</v>
      </c>
      <c r="H3290" s="25">
        <f>VLOOKUP(F3290,Table!$A$2:$C$121,2,0)</f>
        <v>3</v>
      </c>
      <c r="I3290" s="26">
        <f>VLOOKUP(F3290,Table!$A$2:$C$121,3,0)</f>
        <v>6</v>
      </c>
      <c r="J3290" s="17" t="s">
        <v>11645</v>
      </c>
      <c r="K3290" s="25" t="str">
        <f>LEFT(J3290,MIN(FIND({0,1,2,3,4,5,6,7,8,9},ASC(J3290)&amp;1234567890))-1)</f>
        <v>Sb</v>
      </c>
      <c r="L3290" s="25">
        <f t="shared" si="103"/>
        <v>1</v>
      </c>
      <c r="M3290" s="25">
        <f>VLOOKUP(K3290,Table!$A$2:$C$121,2,0)</f>
        <v>15</v>
      </c>
      <c r="N3290" s="26">
        <f>VLOOKUP(K3290,Table!$A$2:$C$121,3,0)</f>
        <v>5</v>
      </c>
      <c r="O3290" s="13" t="str">
        <f>VLOOKUP(A3290,Table!$U$1:$V$230,2,0)</f>
        <v>Tetragonal</v>
      </c>
      <c r="P3290" s="1"/>
    </row>
    <row r="3291" spans="1:16">
      <c r="A3291" s="12">
        <v>86</v>
      </c>
      <c r="B3291" s="12">
        <v>416288</v>
      </c>
      <c r="C3291" s="12" t="s">
        <v>3893</v>
      </c>
      <c r="D3291" s="12" t="s">
        <v>3925</v>
      </c>
      <c r="E3291" s="17" t="s">
        <v>46</v>
      </c>
      <c r="F3291" s="25" t="str">
        <f>LEFT(E3291,MIN(FIND({0,1,2,3,4,5,6,7,8,9},ASC(E3291)&amp;1234567890))-1)</f>
        <v>La</v>
      </c>
      <c r="G3291" s="25">
        <f t="shared" si="102"/>
        <v>1</v>
      </c>
      <c r="H3291" s="25">
        <f>VLOOKUP(F3291,Table!$A$2:$C$121,2,0)</f>
        <v>3</v>
      </c>
      <c r="I3291" s="26">
        <f>VLOOKUP(F3291,Table!$A$2:$C$121,3,0)</f>
        <v>6</v>
      </c>
      <c r="J3291" s="17" t="s">
        <v>12260</v>
      </c>
      <c r="K3291" s="25" t="str">
        <f>LEFT(J3291,MIN(FIND({0,1,2,3,4,5,6,7,8,9},ASC(J3291)&amp;1234567890))-1)</f>
        <v>S</v>
      </c>
      <c r="L3291" s="25">
        <f t="shared" si="103"/>
        <v>1.9</v>
      </c>
      <c r="M3291" s="25">
        <f>VLOOKUP(K3291,Table!$A$2:$C$121,2,0)</f>
        <v>16</v>
      </c>
      <c r="N3291" s="26">
        <f>VLOOKUP(K3291,Table!$A$2:$C$121,3,0)</f>
        <v>3</v>
      </c>
      <c r="O3291" s="13" t="str">
        <f>VLOOKUP(A3291,Table!$U$1:$V$230,2,0)</f>
        <v>Tetragonal</v>
      </c>
      <c r="P3291" s="1"/>
    </row>
    <row r="3292" spans="1:16">
      <c r="A3292" s="12">
        <v>86</v>
      </c>
      <c r="B3292" s="12">
        <v>416289</v>
      </c>
      <c r="C3292" s="12" t="s">
        <v>3893</v>
      </c>
      <c r="D3292" s="12" t="s">
        <v>3926</v>
      </c>
      <c r="E3292" s="17" t="s">
        <v>11331</v>
      </c>
      <c r="F3292" s="25" t="str">
        <f>LEFT(E3292,MIN(FIND({0,1,2,3,4,5,6,7,8,9},ASC(E3292)&amp;1234567890))-1)</f>
        <v>Ce</v>
      </c>
      <c r="G3292" s="25">
        <f t="shared" si="102"/>
        <v>1</v>
      </c>
      <c r="H3292" s="25">
        <f>VLOOKUP(F3292,Table!$A$2:$C$121,2,0)</f>
        <v>3</v>
      </c>
      <c r="I3292" s="26">
        <f>VLOOKUP(F3292,Table!$A$2:$C$121,3,0)</f>
        <v>6</v>
      </c>
      <c r="J3292" s="17" t="s">
        <v>12260</v>
      </c>
      <c r="K3292" s="25" t="str">
        <f>LEFT(J3292,MIN(FIND({0,1,2,3,4,5,6,7,8,9},ASC(J3292)&amp;1234567890))-1)</f>
        <v>S</v>
      </c>
      <c r="L3292" s="25">
        <f t="shared" si="103"/>
        <v>1.9</v>
      </c>
      <c r="M3292" s="25">
        <f>VLOOKUP(K3292,Table!$A$2:$C$121,2,0)</f>
        <v>16</v>
      </c>
      <c r="N3292" s="26">
        <f>VLOOKUP(K3292,Table!$A$2:$C$121,3,0)</f>
        <v>3</v>
      </c>
      <c r="O3292" s="13" t="str">
        <f>VLOOKUP(A3292,Table!$U$1:$V$230,2,0)</f>
        <v>Tetragonal</v>
      </c>
      <c r="P3292" s="1"/>
    </row>
    <row r="3293" spans="1:16">
      <c r="A3293" s="12">
        <v>86</v>
      </c>
      <c r="B3293" s="12">
        <v>416290</v>
      </c>
      <c r="C3293" s="12" t="s">
        <v>3893</v>
      </c>
      <c r="D3293" s="12" t="s">
        <v>3927</v>
      </c>
      <c r="E3293" s="17" t="s">
        <v>11332</v>
      </c>
      <c r="F3293" s="25" t="str">
        <f>LEFT(E3293,MIN(FIND({0,1,2,3,4,5,6,7,8,9},ASC(E3293)&amp;1234567890))-1)</f>
        <v>Pr</v>
      </c>
      <c r="G3293" s="25">
        <f t="shared" si="102"/>
        <v>1</v>
      </c>
      <c r="H3293" s="25">
        <f>VLOOKUP(F3293,Table!$A$2:$C$121,2,0)</f>
        <v>3</v>
      </c>
      <c r="I3293" s="26">
        <f>VLOOKUP(F3293,Table!$A$2:$C$121,3,0)</f>
        <v>6</v>
      </c>
      <c r="J3293" s="17" t="s">
        <v>12260</v>
      </c>
      <c r="K3293" s="25" t="str">
        <f>LEFT(J3293,MIN(FIND({0,1,2,3,4,5,6,7,8,9},ASC(J3293)&amp;1234567890))-1)</f>
        <v>S</v>
      </c>
      <c r="L3293" s="25">
        <f t="shared" si="103"/>
        <v>1.9</v>
      </c>
      <c r="M3293" s="25">
        <f>VLOOKUP(K3293,Table!$A$2:$C$121,2,0)</f>
        <v>16</v>
      </c>
      <c r="N3293" s="26">
        <f>VLOOKUP(K3293,Table!$A$2:$C$121,3,0)</f>
        <v>3</v>
      </c>
      <c r="O3293" s="13" t="str">
        <f>VLOOKUP(A3293,Table!$U$1:$V$230,2,0)</f>
        <v>Tetragonal</v>
      </c>
      <c r="P3293" s="1"/>
    </row>
    <row r="3294" spans="1:16">
      <c r="A3294" s="12">
        <v>86</v>
      </c>
      <c r="B3294" s="12">
        <v>416291</v>
      </c>
      <c r="C3294" s="12" t="s">
        <v>3893</v>
      </c>
      <c r="D3294" s="12" t="s">
        <v>3928</v>
      </c>
      <c r="E3294" s="17" t="s">
        <v>615</v>
      </c>
      <c r="F3294" s="25" t="str">
        <f>LEFT(E3294,MIN(FIND({0,1,2,3,4,5,6,7,8,9},ASC(E3294)&amp;1234567890))-1)</f>
        <v>Nd</v>
      </c>
      <c r="G3294" s="25">
        <f t="shared" si="102"/>
        <v>1</v>
      </c>
      <c r="H3294" s="25">
        <f>VLOOKUP(F3294,Table!$A$2:$C$121,2,0)</f>
        <v>3</v>
      </c>
      <c r="I3294" s="26">
        <f>VLOOKUP(F3294,Table!$A$2:$C$121,3,0)</f>
        <v>6</v>
      </c>
      <c r="J3294" s="17" t="s">
        <v>12260</v>
      </c>
      <c r="K3294" s="25" t="str">
        <f>LEFT(J3294,MIN(FIND({0,1,2,3,4,5,6,7,8,9},ASC(J3294)&amp;1234567890))-1)</f>
        <v>S</v>
      </c>
      <c r="L3294" s="25">
        <f t="shared" si="103"/>
        <v>1.9</v>
      </c>
      <c r="M3294" s="25">
        <f>VLOOKUP(K3294,Table!$A$2:$C$121,2,0)</f>
        <v>16</v>
      </c>
      <c r="N3294" s="26">
        <f>VLOOKUP(K3294,Table!$A$2:$C$121,3,0)</f>
        <v>3</v>
      </c>
      <c r="O3294" s="13" t="str">
        <f>VLOOKUP(A3294,Table!$U$1:$V$230,2,0)</f>
        <v>Tetragonal</v>
      </c>
      <c r="P3294" s="1"/>
    </row>
    <row r="3295" spans="1:16">
      <c r="A3295" s="12">
        <v>86</v>
      </c>
      <c r="B3295" s="12">
        <v>416804</v>
      </c>
      <c r="C3295" s="12" t="s">
        <v>3893</v>
      </c>
      <c r="D3295" s="12" t="s">
        <v>3929</v>
      </c>
      <c r="E3295" s="17" t="s">
        <v>11306</v>
      </c>
      <c r="F3295" s="25" t="str">
        <f>LEFT(E3295,MIN(FIND({0,1,2,3,4,5,6,7,8,9},ASC(E3295)&amp;1234567890))-1)</f>
        <v>Gd</v>
      </c>
      <c r="G3295" s="25">
        <f t="shared" si="102"/>
        <v>1</v>
      </c>
      <c r="H3295" s="25">
        <f>VLOOKUP(F3295,Table!$A$2:$C$121,2,0)</f>
        <v>3</v>
      </c>
      <c r="I3295" s="26">
        <f>VLOOKUP(F3295,Table!$A$2:$C$121,3,0)</f>
        <v>6</v>
      </c>
      <c r="J3295" s="17" t="s">
        <v>12260</v>
      </c>
      <c r="K3295" s="25" t="str">
        <f>LEFT(J3295,MIN(FIND({0,1,2,3,4,5,6,7,8,9},ASC(J3295)&amp;1234567890))-1)</f>
        <v>S</v>
      </c>
      <c r="L3295" s="25">
        <f t="shared" si="103"/>
        <v>1.9</v>
      </c>
      <c r="M3295" s="25">
        <f>VLOOKUP(K3295,Table!$A$2:$C$121,2,0)</f>
        <v>16</v>
      </c>
      <c r="N3295" s="26">
        <f>VLOOKUP(K3295,Table!$A$2:$C$121,3,0)</f>
        <v>3</v>
      </c>
      <c r="O3295" s="13" t="str">
        <f>VLOOKUP(A3295,Table!$U$1:$V$230,2,0)</f>
        <v>Tetragonal</v>
      </c>
      <c r="P3295" s="1"/>
    </row>
    <row r="3296" spans="1:16">
      <c r="A3296" s="12">
        <v>86</v>
      </c>
      <c r="B3296" s="12">
        <v>246785</v>
      </c>
      <c r="C3296" s="12" t="s">
        <v>3893</v>
      </c>
      <c r="D3296" s="12" t="s">
        <v>3930</v>
      </c>
      <c r="E3296" s="17" t="s">
        <v>383</v>
      </c>
      <c r="F3296" s="25" t="str">
        <f>LEFT(E3296,MIN(FIND({0,1,2,3,4,5,6,7,8,9},ASC(E3296)&amp;1234567890))-1)</f>
        <v>C</v>
      </c>
      <c r="G3296" s="25">
        <f t="shared" si="102"/>
        <v>2</v>
      </c>
      <c r="H3296" s="25">
        <f>VLOOKUP(F3296,Table!$A$2:$C$121,2,0)</f>
        <v>14</v>
      </c>
      <c r="I3296" s="26">
        <f>VLOOKUP(F3296,Table!$A$2:$C$121,3,0)</f>
        <v>2</v>
      </c>
      <c r="J3296" s="17" t="s">
        <v>11321</v>
      </c>
      <c r="K3296" s="25" t="str">
        <f>LEFT(J3296,MIN(FIND({0,1,2,3,4,5,6,7,8,9},ASC(J3296)&amp;1234567890))-1)</f>
        <v>I</v>
      </c>
      <c r="L3296" s="25">
        <f t="shared" si="103"/>
        <v>2</v>
      </c>
      <c r="M3296" s="25">
        <f>VLOOKUP(K3296,Table!$A$2:$C$121,2,0)</f>
        <v>17</v>
      </c>
      <c r="N3296" s="26">
        <f>VLOOKUP(K3296,Table!$A$2:$C$121,3,0)</f>
        <v>5</v>
      </c>
      <c r="O3296" s="13" t="str">
        <f>VLOOKUP(A3296,Table!$U$1:$V$230,2,0)</f>
        <v>Tetragonal</v>
      </c>
      <c r="P3296" s="1"/>
    </row>
    <row r="3297" spans="1:16">
      <c r="A3297" s="12">
        <v>87</v>
      </c>
      <c r="B3297" s="12">
        <v>1085</v>
      </c>
      <c r="C3297" s="12" t="s">
        <v>3931</v>
      </c>
      <c r="D3297" s="12" t="s">
        <v>3932</v>
      </c>
      <c r="E3297" s="17" t="s">
        <v>11409</v>
      </c>
      <c r="F3297" s="25" t="str">
        <f>LEFT(E3297,MIN(FIND({0,1,2,3,4,5,6,7,8,9},ASC(E3297)&amp;1234567890))-1)</f>
        <v>Ga</v>
      </c>
      <c r="G3297" s="25">
        <f t="shared" si="102"/>
        <v>2</v>
      </c>
      <c r="H3297" s="25">
        <f>VLOOKUP(F3297,Table!$A$2:$C$121,2,0)</f>
        <v>13</v>
      </c>
      <c r="I3297" s="26">
        <f>VLOOKUP(F3297,Table!$A$2:$C$121,3,0)</f>
        <v>4</v>
      </c>
      <c r="J3297" s="17" t="s">
        <v>11429</v>
      </c>
      <c r="K3297" s="25" t="str">
        <f>LEFT(J3297,MIN(FIND({0,1,2,3,4,5,6,7,8,9},ASC(J3297)&amp;1234567890))-1)</f>
        <v>Te</v>
      </c>
      <c r="L3297" s="25">
        <f t="shared" si="103"/>
        <v>5</v>
      </c>
      <c r="M3297" s="25">
        <f>VLOOKUP(K3297,Table!$A$2:$C$121,2,0)</f>
        <v>16</v>
      </c>
      <c r="N3297" s="26">
        <f>VLOOKUP(K3297,Table!$A$2:$C$121,3,0)</f>
        <v>5</v>
      </c>
      <c r="O3297" s="13" t="str">
        <f>VLOOKUP(A3297,Table!$U$1:$V$230,2,0)</f>
        <v>Tetragonal</v>
      </c>
      <c r="P3297" s="1"/>
    </row>
    <row r="3298" spans="1:16">
      <c r="A3298" s="12">
        <v>87</v>
      </c>
      <c r="B3298" s="12">
        <v>15451</v>
      </c>
      <c r="C3298" s="12" t="s">
        <v>3931</v>
      </c>
      <c r="D3298" s="12" t="s">
        <v>3933</v>
      </c>
      <c r="E3298" s="17" t="s">
        <v>56</v>
      </c>
      <c r="F3298" s="25" t="str">
        <f>LEFT(E3298,MIN(FIND({0,1,2,3,4,5,6,7,8,9},ASC(E3298)&amp;1234567890))-1)</f>
        <v>Ti</v>
      </c>
      <c r="G3298" s="25">
        <f t="shared" si="102"/>
        <v>5</v>
      </c>
      <c r="H3298" s="25">
        <f>VLOOKUP(F3298,Table!$A$2:$C$121,2,0)</f>
        <v>4</v>
      </c>
      <c r="I3298" s="26">
        <f>VLOOKUP(F3298,Table!$A$2:$C$121,3,0)</f>
        <v>4</v>
      </c>
      <c r="J3298" s="17" t="s">
        <v>381</v>
      </c>
      <c r="K3298" s="25" t="str">
        <f>LEFT(J3298,MIN(FIND({0,1,2,3,4,5,6,7,8,9},ASC(J3298)&amp;1234567890))-1)</f>
        <v>Te</v>
      </c>
      <c r="L3298" s="25">
        <f t="shared" si="103"/>
        <v>4</v>
      </c>
      <c r="M3298" s="25">
        <f>VLOOKUP(K3298,Table!$A$2:$C$121,2,0)</f>
        <v>16</v>
      </c>
      <c r="N3298" s="26">
        <f>VLOOKUP(K3298,Table!$A$2:$C$121,3,0)</f>
        <v>5</v>
      </c>
      <c r="O3298" s="13" t="str">
        <f>VLOOKUP(A3298,Table!$U$1:$V$230,2,0)</f>
        <v>Tetragonal</v>
      </c>
      <c r="P3298" s="1"/>
    </row>
    <row r="3299" spans="1:16">
      <c r="A3299" s="12">
        <v>87</v>
      </c>
      <c r="B3299" s="12">
        <v>24563</v>
      </c>
      <c r="C3299" s="12" t="s">
        <v>3931</v>
      </c>
      <c r="D3299" s="12" t="s">
        <v>3934</v>
      </c>
      <c r="E3299" s="17" t="s">
        <v>417</v>
      </c>
      <c r="F3299" s="25" t="str">
        <f>LEFT(E3299,MIN(FIND({0,1,2,3,4,5,6,7,8,9},ASC(E3299)&amp;1234567890))-1)</f>
        <v>V</v>
      </c>
      <c r="G3299" s="25">
        <f t="shared" si="102"/>
        <v>5</v>
      </c>
      <c r="H3299" s="25">
        <f>VLOOKUP(F3299,Table!$A$2:$C$121,2,0)</f>
        <v>5</v>
      </c>
      <c r="I3299" s="26">
        <f>VLOOKUP(F3299,Table!$A$2:$C$121,3,0)</f>
        <v>4</v>
      </c>
      <c r="J3299" s="17" t="s">
        <v>481</v>
      </c>
      <c r="K3299" s="25" t="str">
        <f>LEFT(J3299,MIN(FIND({0,1,2,3,4,5,6,7,8,9},ASC(J3299)&amp;1234567890))-1)</f>
        <v>S</v>
      </c>
      <c r="L3299" s="25">
        <f t="shared" si="103"/>
        <v>4</v>
      </c>
      <c r="M3299" s="25">
        <f>VLOOKUP(K3299,Table!$A$2:$C$121,2,0)</f>
        <v>16</v>
      </c>
      <c r="N3299" s="26">
        <f>VLOOKUP(K3299,Table!$A$2:$C$121,3,0)</f>
        <v>3</v>
      </c>
      <c r="O3299" s="13" t="str">
        <f>VLOOKUP(A3299,Table!$U$1:$V$230,2,0)</f>
        <v>Tetragonal</v>
      </c>
      <c r="P3299" s="1"/>
    </row>
    <row r="3300" spans="1:16">
      <c r="A3300" s="12">
        <v>87</v>
      </c>
      <c r="B3300" s="12">
        <v>24720</v>
      </c>
      <c r="C3300" s="12" t="s">
        <v>3931</v>
      </c>
      <c r="D3300" s="12" t="s">
        <v>3935</v>
      </c>
      <c r="E3300" s="17" t="s">
        <v>426</v>
      </c>
      <c r="F3300" s="25" t="str">
        <f>LEFT(E3300,MIN(FIND({0,1,2,3,4,5,6,7,8,9},ASC(E3300)&amp;1234567890))-1)</f>
        <v>Hf</v>
      </c>
      <c r="G3300" s="25">
        <f t="shared" si="102"/>
        <v>1</v>
      </c>
      <c r="H3300" s="25">
        <f>VLOOKUP(F3300,Table!$A$2:$C$121,2,0)</f>
        <v>4</v>
      </c>
      <c r="I3300" s="26">
        <f>VLOOKUP(F3300,Table!$A$2:$C$121,3,0)</f>
        <v>6</v>
      </c>
      <c r="J3300" s="17" t="s">
        <v>12262</v>
      </c>
      <c r="K3300" s="25" t="str">
        <f>LEFT(J3300,MIN(FIND({0,1,2,3,4,5,6,7,8,9},ASC(J3300)&amp;1234567890))-1)</f>
        <v>H</v>
      </c>
      <c r="L3300" s="25">
        <f t="shared" si="103"/>
        <v>1.98</v>
      </c>
      <c r="M3300" s="25">
        <f>VLOOKUP(K3300,Table!$A$2:$C$121,2,0)</f>
        <v>1</v>
      </c>
      <c r="N3300" s="26">
        <f>VLOOKUP(K3300,Table!$A$2:$C$121,3,0)</f>
        <v>1</v>
      </c>
      <c r="O3300" s="13" t="str">
        <f>VLOOKUP(A3300,Table!$U$1:$V$230,2,0)</f>
        <v>Tetragonal</v>
      </c>
      <c r="P3300" s="1"/>
    </row>
    <row r="3301" spans="1:16">
      <c r="A3301" s="12">
        <v>87</v>
      </c>
      <c r="B3301" s="12">
        <v>24721</v>
      </c>
      <c r="C3301" s="12" t="s">
        <v>3931</v>
      </c>
      <c r="D3301" s="12" t="s">
        <v>3936</v>
      </c>
      <c r="E3301" s="17" t="s">
        <v>426</v>
      </c>
      <c r="F3301" s="25" t="str">
        <f>LEFT(E3301,MIN(FIND({0,1,2,3,4,5,6,7,8,9},ASC(E3301)&amp;1234567890))-1)</f>
        <v>Hf</v>
      </c>
      <c r="G3301" s="25">
        <f t="shared" si="102"/>
        <v>1</v>
      </c>
      <c r="H3301" s="25">
        <f>VLOOKUP(F3301,Table!$A$2:$C$121,2,0)</f>
        <v>4</v>
      </c>
      <c r="I3301" s="26">
        <f>VLOOKUP(F3301,Table!$A$2:$C$121,3,0)</f>
        <v>6</v>
      </c>
      <c r="J3301" s="17" t="s">
        <v>11764</v>
      </c>
      <c r="K3301" s="25" t="str">
        <f>LEFT(J3301,MIN(FIND({0,1,2,3,4,5,6,7,8,9},ASC(J3301)&amp;1234567890))-1)</f>
        <v>H</v>
      </c>
      <c r="L3301" s="25">
        <f t="shared" si="103"/>
        <v>2</v>
      </c>
      <c r="M3301" s="25">
        <f>VLOOKUP(K3301,Table!$A$2:$C$121,2,0)</f>
        <v>1</v>
      </c>
      <c r="N3301" s="26">
        <f>VLOOKUP(K3301,Table!$A$2:$C$121,3,0)</f>
        <v>1</v>
      </c>
      <c r="O3301" s="13" t="str">
        <f>VLOOKUP(A3301,Table!$U$1:$V$230,2,0)</f>
        <v>Tetragonal</v>
      </c>
      <c r="P3301" s="1"/>
    </row>
    <row r="3302" spans="1:16">
      <c r="A3302" s="12">
        <v>87</v>
      </c>
      <c r="B3302" s="12">
        <v>25023</v>
      </c>
      <c r="C3302" s="12" t="s">
        <v>3931</v>
      </c>
      <c r="D3302" s="12" t="s">
        <v>3937</v>
      </c>
      <c r="E3302" s="17" t="s">
        <v>542</v>
      </c>
      <c r="F3302" s="25" t="str">
        <f>LEFT(E3302,MIN(FIND({0,1,2,3,4,5,6,7,8,9},ASC(E3302)&amp;1234567890))-1)</f>
        <v>Bi</v>
      </c>
      <c r="G3302" s="25">
        <f t="shared" si="102"/>
        <v>1</v>
      </c>
      <c r="H3302" s="25">
        <f>VLOOKUP(F3302,Table!$A$2:$C$121,2,0)</f>
        <v>15</v>
      </c>
      <c r="I3302" s="26">
        <f>VLOOKUP(F3302,Table!$A$2:$C$121,3,0)</f>
        <v>6</v>
      </c>
      <c r="J3302" s="17" t="s">
        <v>11406</v>
      </c>
      <c r="K3302" s="25" t="str">
        <f>LEFT(J3302,MIN(FIND({0,1,2,3,4,5,6,7,8,9},ASC(J3302)&amp;1234567890))-1)</f>
        <v>F</v>
      </c>
      <c r="L3302" s="25">
        <f t="shared" si="103"/>
        <v>5</v>
      </c>
      <c r="M3302" s="25">
        <f>VLOOKUP(K3302,Table!$A$2:$C$121,2,0)</f>
        <v>17</v>
      </c>
      <c r="N3302" s="26">
        <f>VLOOKUP(K3302,Table!$A$2:$C$121,3,0)</f>
        <v>2</v>
      </c>
      <c r="O3302" s="13" t="str">
        <f>VLOOKUP(A3302,Table!$U$1:$V$230,2,0)</f>
        <v>Tetragonal</v>
      </c>
      <c r="P3302" s="1"/>
    </row>
    <row r="3303" spans="1:16">
      <c r="A3303" s="12">
        <v>87</v>
      </c>
      <c r="B3303" s="12">
        <v>26251</v>
      </c>
      <c r="C3303" s="12" t="s">
        <v>3931</v>
      </c>
      <c r="D3303" s="12" t="s">
        <v>3938</v>
      </c>
      <c r="E3303" s="17" t="s">
        <v>12051</v>
      </c>
      <c r="F3303" s="25" t="str">
        <f>LEFT(E3303,MIN(FIND({0,1,2,3,4,5,6,7,8,9},ASC(E3303)&amp;1234567890))-1)</f>
        <v>Nb</v>
      </c>
      <c r="G3303" s="25">
        <f t="shared" si="102"/>
        <v>4</v>
      </c>
      <c r="H3303" s="25">
        <f>VLOOKUP(F3303,Table!$A$2:$C$121,2,0)</f>
        <v>5</v>
      </c>
      <c r="I3303" s="26">
        <f>VLOOKUP(F3303,Table!$A$2:$C$121,3,0)</f>
        <v>5</v>
      </c>
      <c r="J3303" s="17" t="s">
        <v>11463</v>
      </c>
      <c r="K3303" s="25" t="str">
        <f>LEFT(J3303,MIN(FIND({0,1,2,3,4,5,6,7,8,9},ASC(J3303)&amp;1234567890))-1)</f>
        <v>N</v>
      </c>
      <c r="L3303" s="25">
        <f t="shared" si="103"/>
        <v>5</v>
      </c>
      <c r="M3303" s="25">
        <f>VLOOKUP(K3303,Table!$A$2:$C$121,2,0)</f>
        <v>15</v>
      </c>
      <c r="N3303" s="26">
        <f>VLOOKUP(K3303,Table!$A$2:$C$121,3,0)</f>
        <v>2</v>
      </c>
      <c r="O3303" s="13" t="str">
        <f>VLOOKUP(A3303,Table!$U$1:$V$230,2,0)</f>
        <v>Tetragonal</v>
      </c>
      <c r="P3303" s="1"/>
    </row>
    <row r="3304" spans="1:16">
      <c r="A3304" s="12">
        <v>87</v>
      </c>
      <c r="B3304" s="12">
        <v>27158</v>
      </c>
      <c r="C3304" s="12" t="s">
        <v>3931</v>
      </c>
      <c r="D3304" s="12" t="s">
        <v>3939</v>
      </c>
      <c r="E3304" s="17" t="s">
        <v>12263</v>
      </c>
      <c r="F3304" s="25" t="str">
        <f>LEFT(E3304,MIN(FIND({0,1,2,3,4,5,6,7,8,9},ASC(E3304)&amp;1234567890))-1)</f>
        <v>Ni</v>
      </c>
      <c r="G3304" s="25">
        <f t="shared" si="102"/>
        <v>12</v>
      </c>
      <c r="H3304" s="25">
        <f>VLOOKUP(F3304,Table!$A$2:$C$121,2,0)</f>
        <v>10</v>
      </c>
      <c r="I3304" s="26">
        <f>VLOOKUP(F3304,Table!$A$2:$C$121,3,0)</f>
        <v>4</v>
      </c>
      <c r="J3304" s="17" t="s">
        <v>360</v>
      </c>
      <c r="K3304" s="25" t="str">
        <f>LEFT(J3304,MIN(FIND({0,1,2,3,4,5,6,7,8,9},ASC(J3304)&amp;1234567890))-1)</f>
        <v>P</v>
      </c>
      <c r="L3304" s="25">
        <f t="shared" si="103"/>
        <v>5</v>
      </c>
      <c r="M3304" s="25">
        <f>VLOOKUP(K3304,Table!$A$2:$C$121,2,0)</f>
        <v>15</v>
      </c>
      <c r="N3304" s="26">
        <f>VLOOKUP(K3304,Table!$A$2:$C$121,3,0)</f>
        <v>3</v>
      </c>
      <c r="O3304" s="13" t="str">
        <f>VLOOKUP(A3304,Table!$U$1:$V$230,2,0)</f>
        <v>Tetragonal</v>
      </c>
      <c r="P3304" s="1"/>
    </row>
    <row r="3305" spans="1:16">
      <c r="A3305" s="12">
        <v>87</v>
      </c>
      <c r="B3305" s="12">
        <v>29328</v>
      </c>
      <c r="C3305" s="12" t="s">
        <v>3931</v>
      </c>
      <c r="D3305" s="12" t="s">
        <v>3940</v>
      </c>
      <c r="E3305" s="17" t="s">
        <v>11817</v>
      </c>
      <c r="F3305" s="25" t="str">
        <f>LEFT(E3305,MIN(FIND({0,1,2,3,4,5,6,7,8,9},ASC(E3305)&amp;1234567890))-1)</f>
        <v>Ta</v>
      </c>
      <c r="G3305" s="25">
        <f t="shared" si="102"/>
        <v>4</v>
      </c>
      <c r="H3305" s="25">
        <f>VLOOKUP(F3305,Table!$A$2:$C$121,2,0)</f>
        <v>5</v>
      </c>
      <c r="I3305" s="26">
        <f>VLOOKUP(F3305,Table!$A$2:$C$121,3,0)</f>
        <v>6</v>
      </c>
      <c r="J3305" s="17" t="s">
        <v>11463</v>
      </c>
      <c r="K3305" s="25" t="str">
        <f>LEFT(J3305,MIN(FIND({0,1,2,3,4,5,6,7,8,9},ASC(J3305)&amp;1234567890))-1)</f>
        <v>N</v>
      </c>
      <c r="L3305" s="25">
        <f t="shared" si="103"/>
        <v>5</v>
      </c>
      <c r="M3305" s="25">
        <f>VLOOKUP(K3305,Table!$A$2:$C$121,2,0)</f>
        <v>15</v>
      </c>
      <c r="N3305" s="26">
        <f>VLOOKUP(K3305,Table!$A$2:$C$121,3,0)</f>
        <v>2</v>
      </c>
      <c r="O3305" s="13" t="str">
        <f>VLOOKUP(A3305,Table!$U$1:$V$230,2,0)</f>
        <v>Tetragonal</v>
      </c>
      <c r="P3305" s="1"/>
    </row>
    <row r="3306" spans="1:16">
      <c r="A3306" s="12">
        <v>87</v>
      </c>
      <c r="B3306" s="12">
        <v>31657</v>
      </c>
      <c r="C3306" s="12" t="s">
        <v>3931</v>
      </c>
      <c r="D3306" s="12" t="s">
        <v>3941</v>
      </c>
      <c r="E3306" s="17" t="s">
        <v>343</v>
      </c>
      <c r="F3306" s="25" t="str">
        <f>LEFT(E3306,MIN(FIND({0,1,2,3,4,5,6,7,8,9},ASC(E3306)&amp;1234567890))-1)</f>
        <v>U</v>
      </c>
      <c r="G3306" s="25">
        <f t="shared" si="102"/>
        <v>1</v>
      </c>
      <c r="H3306" s="25">
        <f>VLOOKUP(F3306,Table!$A$2:$C$121,2,0)</f>
        <v>3</v>
      </c>
      <c r="I3306" s="26">
        <f>VLOOKUP(F3306,Table!$A$2:$C$121,3,0)</f>
        <v>7</v>
      </c>
      <c r="J3306" s="17" t="s">
        <v>11406</v>
      </c>
      <c r="K3306" s="25" t="str">
        <f>LEFT(J3306,MIN(FIND({0,1,2,3,4,5,6,7,8,9},ASC(J3306)&amp;1234567890))-1)</f>
        <v>F</v>
      </c>
      <c r="L3306" s="25">
        <f t="shared" si="103"/>
        <v>5</v>
      </c>
      <c r="M3306" s="25">
        <f>VLOOKUP(K3306,Table!$A$2:$C$121,2,0)</f>
        <v>17</v>
      </c>
      <c r="N3306" s="26">
        <f>VLOOKUP(K3306,Table!$A$2:$C$121,3,0)</f>
        <v>2</v>
      </c>
      <c r="O3306" s="13" t="str">
        <f>VLOOKUP(A3306,Table!$U$1:$V$230,2,0)</f>
        <v>Tetragonal</v>
      </c>
      <c r="P3306" s="1"/>
    </row>
    <row r="3307" spans="1:16">
      <c r="A3307" s="12">
        <v>87</v>
      </c>
      <c r="B3307" s="12">
        <v>31761</v>
      </c>
      <c r="C3307" s="12" t="s">
        <v>3931</v>
      </c>
      <c r="D3307" s="12" t="s">
        <v>3942</v>
      </c>
      <c r="E3307" s="17" t="s">
        <v>343</v>
      </c>
      <c r="F3307" s="25" t="str">
        <f>LEFT(E3307,MIN(FIND({0,1,2,3,4,5,6,7,8,9},ASC(E3307)&amp;1234567890))-1)</f>
        <v>U</v>
      </c>
      <c r="G3307" s="25">
        <f t="shared" si="102"/>
        <v>1</v>
      </c>
      <c r="H3307" s="25">
        <f>VLOOKUP(F3307,Table!$A$2:$C$121,2,0)</f>
        <v>3</v>
      </c>
      <c r="I3307" s="26">
        <f>VLOOKUP(F3307,Table!$A$2:$C$121,3,0)</f>
        <v>7</v>
      </c>
      <c r="J3307" s="17" t="s">
        <v>383</v>
      </c>
      <c r="K3307" s="25" t="str">
        <f>LEFT(J3307,MIN(FIND({0,1,2,3,4,5,6,7,8,9},ASC(J3307)&amp;1234567890))-1)</f>
        <v>C</v>
      </c>
      <c r="L3307" s="25">
        <f t="shared" si="103"/>
        <v>2</v>
      </c>
      <c r="M3307" s="25">
        <f>VLOOKUP(K3307,Table!$A$2:$C$121,2,0)</f>
        <v>14</v>
      </c>
      <c r="N3307" s="26">
        <f>VLOOKUP(K3307,Table!$A$2:$C$121,3,0)</f>
        <v>2</v>
      </c>
      <c r="O3307" s="13" t="str">
        <f>VLOOKUP(A3307,Table!$U$1:$V$230,2,0)</f>
        <v>Tetragonal</v>
      </c>
      <c r="P3307" s="1"/>
    </row>
    <row r="3308" spans="1:16">
      <c r="A3308" s="12">
        <v>87</v>
      </c>
      <c r="B3308" s="12">
        <v>36525</v>
      </c>
      <c r="C3308" s="12" t="s">
        <v>3931</v>
      </c>
      <c r="D3308" s="12" t="s">
        <v>3943</v>
      </c>
      <c r="E3308" s="17" t="s">
        <v>11955</v>
      </c>
      <c r="F3308" s="25" t="str">
        <f>LEFT(E3308,MIN(FIND({0,1,2,3,4,5,6,7,8,9},ASC(E3308)&amp;1234567890))-1)</f>
        <v>Ta</v>
      </c>
      <c r="G3308" s="25">
        <f t="shared" si="102"/>
        <v>5</v>
      </c>
      <c r="H3308" s="25">
        <f>VLOOKUP(F3308,Table!$A$2:$C$121,2,0)</f>
        <v>5</v>
      </c>
      <c r="I3308" s="26">
        <f>VLOOKUP(F3308,Table!$A$2:$C$121,3,0)</f>
        <v>6</v>
      </c>
      <c r="J3308" s="17" t="s">
        <v>11312</v>
      </c>
      <c r="K3308" s="25" t="str">
        <f>LEFT(J3308,MIN(FIND({0,1,2,3,4,5,6,7,8,9},ASC(J3308)&amp;1234567890))-1)</f>
        <v>As</v>
      </c>
      <c r="L3308" s="25">
        <f t="shared" si="103"/>
        <v>4</v>
      </c>
      <c r="M3308" s="25">
        <f>VLOOKUP(K3308,Table!$A$2:$C$121,2,0)</f>
        <v>15</v>
      </c>
      <c r="N3308" s="26">
        <f>VLOOKUP(K3308,Table!$A$2:$C$121,3,0)</f>
        <v>4</v>
      </c>
      <c r="O3308" s="13" t="str">
        <f>VLOOKUP(A3308,Table!$U$1:$V$230,2,0)</f>
        <v>Tetragonal</v>
      </c>
      <c r="P3308" s="1"/>
    </row>
    <row r="3309" spans="1:16">
      <c r="A3309" s="12">
        <v>87</v>
      </c>
      <c r="B3309" s="12">
        <v>66024</v>
      </c>
      <c r="C3309" s="12" t="s">
        <v>3931</v>
      </c>
      <c r="D3309" s="12" t="s">
        <v>3944</v>
      </c>
      <c r="E3309" s="17" t="s">
        <v>11447</v>
      </c>
      <c r="F3309" s="25" t="str">
        <f>LEFT(E3309,MIN(FIND({0,1,2,3,4,5,6,7,8,9},ASC(E3309)&amp;1234567890))-1)</f>
        <v>K</v>
      </c>
      <c r="G3309" s="25">
        <f t="shared" si="102"/>
        <v>5</v>
      </c>
      <c r="H3309" s="25">
        <f>VLOOKUP(F3309,Table!$A$2:$C$121,2,0)</f>
        <v>1</v>
      </c>
      <c r="I3309" s="26">
        <f>VLOOKUP(F3309,Table!$A$2:$C$121,3,0)</f>
        <v>4</v>
      </c>
      <c r="J3309" s="17" t="s">
        <v>36</v>
      </c>
      <c r="K3309" s="25" t="str">
        <f>LEFT(J3309,MIN(FIND({0,1,2,3,4,5,6,7,8,9},ASC(J3309)&amp;1234567890))-1)</f>
        <v>Te</v>
      </c>
      <c r="L3309" s="25">
        <f t="shared" si="103"/>
        <v>3</v>
      </c>
      <c r="M3309" s="25">
        <f>VLOOKUP(K3309,Table!$A$2:$C$121,2,0)</f>
        <v>16</v>
      </c>
      <c r="N3309" s="26">
        <f>VLOOKUP(K3309,Table!$A$2:$C$121,3,0)</f>
        <v>5</v>
      </c>
      <c r="O3309" s="13" t="str">
        <f>VLOOKUP(A3309,Table!$U$1:$V$230,2,0)</f>
        <v>Tetragonal</v>
      </c>
      <c r="P3309" s="1"/>
    </row>
    <row r="3310" spans="1:16">
      <c r="A3310" s="12">
        <v>87</v>
      </c>
      <c r="B3310" s="12">
        <v>69028</v>
      </c>
      <c r="C3310" s="12" t="s">
        <v>3931</v>
      </c>
      <c r="D3310" s="12" t="s">
        <v>3856</v>
      </c>
      <c r="E3310" s="17" t="s">
        <v>12082</v>
      </c>
      <c r="F3310" s="25" t="str">
        <f>LEFT(E3310,MIN(FIND({0,1,2,3,4,5,6,7,8,9},ASC(E3310)&amp;1234567890))-1)</f>
        <v>Tl</v>
      </c>
      <c r="G3310" s="25">
        <f t="shared" si="102"/>
        <v>5</v>
      </c>
      <c r="H3310" s="25">
        <f>VLOOKUP(F3310,Table!$A$2:$C$121,2,0)</f>
        <v>13</v>
      </c>
      <c r="I3310" s="26">
        <f>VLOOKUP(F3310,Table!$A$2:$C$121,3,0)</f>
        <v>6</v>
      </c>
      <c r="J3310" s="17" t="s">
        <v>36</v>
      </c>
      <c r="K3310" s="25" t="str">
        <f>LEFT(J3310,MIN(FIND({0,1,2,3,4,5,6,7,8,9},ASC(J3310)&amp;1234567890))-1)</f>
        <v>Te</v>
      </c>
      <c r="L3310" s="25">
        <f t="shared" si="103"/>
        <v>3</v>
      </c>
      <c r="M3310" s="25">
        <f>VLOOKUP(K3310,Table!$A$2:$C$121,2,0)</f>
        <v>16</v>
      </c>
      <c r="N3310" s="26">
        <f>VLOOKUP(K3310,Table!$A$2:$C$121,3,0)</f>
        <v>5</v>
      </c>
      <c r="O3310" s="13" t="str">
        <f>VLOOKUP(A3310,Table!$U$1:$V$230,2,0)</f>
        <v>Tetragonal</v>
      </c>
      <c r="P3310" s="1"/>
    </row>
    <row r="3311" spans="1:16">
      <c r="A3311" s="12">
        <v>87</v>
      </c>
      <c r="B3311" s="12">
        <v>73363</v>
      </c>
      <c r="C3311" s="12" t="s">
        <v>3931</v>
      </c>
      <c r="D3311" s="12" t="s">
        <v>15395</v>
      </c>
      <c r="E3311" s="17" t="s">
        <v>15420</v>
      </c>
      <c r="F3311" s="25" t="str">
        <f>LEFT(E3311,MIN(FIND({0,1,2,3,4,5,6,7,8,9},ASC(E3311)&amp;1234567890))-1)</f>
        <v>Mn</v>
      </c>
      <c r="G3311" s="25">
        <f t="shared" si="102"/>
        <v>0.98</v>
      </c>
      <c r="H3311" s="25">
        <f>VLOOKUP(F3311,Table!$A$2:$C$121,2,0)</f>
        <v>7</v>
      </c>
      <c r="I3311" s="26">
        <f>VLOOKUP(F3311,Table!$A$2:$C$121,3,0)</f>
        <v>4</v>
      </c>
      <c r="J3311" s="17" t="s">
        <v>32</v>
      </c>
      <c r="K3311" s="25" t="str">
        <f>LEFT(J3311,MIN(FIND({0,1,2,3,4,5,6,7,8,9},ASC(J3311)&amp;1234567890))-1)</f>
        <v>O</v>
      </c>
      <c r="L3311" s="25">
        <f t="shared" si="103"/>
        <v>2</v>
      </c>
      <c r="M3311" s="25">
        <f>VLOOKUP(K3311,Table!$A$2:$C$121,2,0)</f>
        <v>16</v>
      </c>
      <c r="N3311" s="26">
        <f>VLOOKUP(K3311,Table!$A$2:$C$121,3,0)</f>
        <v>2</v>
      </c>
      <c r="O3311" s="13" t="str">
        <f>VLOOKUP(A3311,Table!$U$1:$V$230,2,0)</f>
        <v>Tetragonal</v>
      </c>
      <c r="P3311" s="1"/>
    </row>
    <row r="3312" spans="1:16">
      <c r="A3312" s="12">
        <v>87</v>
      </c>
      <c r="B3312" s="12">
        <v>82807</v>
      </c>
      <c r="C3312" s="12" t="s">
        <v>3931</v>
      </c>
      <c r="D3312" s="12" t="s">
        <v>3945</v>
      </c>
      <c r="E3312" s="17" t="s">
        <v>541</v>
      </c>
      <c r="F3312" s="25" t="str">
        <f>LEFT(E3312,MIN(FIND({0,1,2,3,4,5,6,7,8,9},ASC(E3312)&amp;1234567890))-1)</f>
        <v>Pd</v>
      </c>
      <c r="G3312" s="25">
        <f t="shared" si="102"/>
        <v>1</v>
      </c>
      <c r="H3312" s="25">
        <f>VLOOKUP(F3312,Table!$A$2:$C$121,2,0)</f>
        <v>10</v>
      </c>
      <c r="I3312" s="26">
        <f>VLOOKUP(F3312,Table!$A$2:$C$121,3,0)</f>
        <v>5</v>
      </c>
      <c r="J3312" s="17" t="s">
        <v>12264</v>
      </c>
      <c r="K3312" s="25" t="str">
        <f>LEFT(J3312,MIN(FIND({0,1,2,3,4,5,6,7,8,9},ASC(J3312)&amp;1234567890))-1)</f>
        <v>D</v>
      </c>
      <c r="L3312" s="25">
        <f t="shared" si="103"/>
        <v>0.77800000000000002</v>
      </c>
      <c r="M3312" s="25">
        <f>VLOOKUP(K3312,Table!$A$2:$C$121,2,0)</f>
        <v>1</v>
      </c>
      <c r="N3312" s="26">
        <f>VLOOKUP(K3312,Table!$A$2:$C$121,3,0)</f>
        <v>1</v>
      </c>
      <c r="O3312" s="13" t="str">
        <f>VLOOKUP(A3312,Table!$U$1:$V$230,2,0)</f>
        <v>Tetragonal</v>
      </c>
      <c r="P3312" s="1"/>
    </row>
    <row r="3313" spans="1:16">
      <c r="A3313" s="12">
        <v>87</v>
      </c>
      <c r="B3313" s="12">
        <v>409337</v>
      </c>
      <c r="C3313" s="12" t="s">
        <v>3931</v>
      </c>
      <c r="D3313" s="12" t="s">
        <v>3946</v>
      </c>
      <c r="E3313" s="17" t="s">
        <v>381</v>
      </c>
      <c r="F3313" s="25" t="str">
        <f>LEFT(E3313,MIN(FIND({0,1,2,3,4,5,6,7,8,9},ASC(E3313)&amp;1234567890))-1)</f>
        <v>Te</v>
      </c>
      <c r="G3313" s="25">
        <f t="shared" si="102"/>
        <v>4</v>
      </c>
      <c r="H3313" s="25">
        <f>VLOOKUP(F3313,Table!$A$2:$C$121,2,0)</f>
        <v>16</v>
      </c>
      <c r="I3313" s="26">
        <f>VLOOKUP(F3313,Table!$A$2:$C$121,3,0)</f>
        <v>5</v>
      </c>
      <c r="J3313" s="17" t="s">
        <v>11553</v>
      </c>
      <c r="K3313" s="25" t="str">
        <f>LEFT(J3313,MIN(FIND({0,1,2,3,4,5,6,7,8,9},ASC(J3313)&amp;1234567890))-1)</f>
        <v>Zr</v>
      </c>
      <c r="L3313" s="25">
        <f t="shared" si="103"/>
        <v>5</v>
      </c>
      <c r="M3313" s="25">
        <f>VLOOKUP(K3313,Table!$A$2:$C$121,2,0)</f>
        <v>4</v>
      </c>
      <c r="N3313" s="26">
        <f>VLOOKUP(K3313,Table!$A$2:$C$121,3,0)</f>
        <v>5</v>
      </c>
      <c r="O3313" s="13" t="str">
        <f>VLOOKUP(A3313,Table!$U$1:$V$230,2,0)</f>
        <v>Tetragonal</v>
      </c>
      <c r="P3313" s="1"/>
    </row>
    <row r="3314" spans="1:16">
      <c r="A3314" s="12">
        <v>87</v>
      </c>
      <c r="B3314" s="12">
        <v>43186</v>
      </c>
      <c r="C3314" s="12" t="s">
        <v>3931</v>
      </c>
      <c r="D3314" s="12" t="s">
        <v>3947</v>
      </c>
      <c r="E3314" s="17" t="s">
        <v>11702</v>
      </c>
      <c r="F3314" s="25" t="str">
        <f>LEFT(E3314,MIN(FIND({0,1,2,3,4,5,6,7,8,9},ASC(E3314)&amp;1234567890))-1)</f>
        <v>Mo</v>
      </c>
      <c r="G3314" s="25">
        <f t="shared" si="102"/>
        <v>5</v>
      </c>
      <c r="H3314" s="25">
        <f>VLOOKUP(F3314,Table!$A$2:$C$121,2,0)</f>
        <v>6</v>
      </c>
      <c r="I3314" s="26">
        <f>VLOOKUP(F3314,Table!$A$2:$C$121,3,0)</f>
        <v>5</v>
      </c>
      <c r="J3314" s="17" t="s">
        <v>11312</v>
      </c>
      <c r="K3314" s="25" t="str">
        <f>LEFT(J3314,MIN(FIND({0,1,2,3,4,5,6,7,8,9},ASC(J3314)&amp;1234567890))-1)</f>
        <v>As</v>
      </c>
      <c r="L3314" s="25">
        <f t="shared" si="103"/>
        <v>4</v>
      </c>
      <c r="M3314" s="25">
        <f>VLOOKUP(K3314,Table!$A$2:$C$121,2,0)</f>
        <v>15</v>
      </c>
      <c r="N3314" s="26">
        <f>VLOOKUP(K3314,Table!$A$2:$C$121,3,0)</f>
        <v>4</v>
      </c>
      <c r="O3314" s="13" t="str">
        <f>VLOOKUP(A3314,Table!$U$1:$V$230,2,0)</f>
        <v>Tetragonal</v>
      </c>
      <c r="P3314" s="1"/>
    </row>
    <row r="3315" spans="1:16">
      <c r="A3315" s="12">
        <v>87</v>
      </c>
      <c r="B3315" s="12">
        <v>42881</v>
      </c>
      <c r="C3315" s="12" t="s">
        <v>3931</v>
      </c>
      <c r="D3315" s="12" t="s">
        <v>3948</v>
      </c>
      <c r="E3315" s="17" t="s">
        <v>417</v>
      </c>
      <c r="F3315" s="25" t="str">
        <f>LEFT(E3315,MIN(FIND({0,1,2,3,4,5,6,7,8,9},ASC(E3315)&amp;1234567890))-1)</f>
        <v>V</v>
      </c>
      <c r="G3315" s="25">
        <f t="shared" si="102"/>
        <v>5</v>
      </c>
      <c r="H3315" s="25">
        <f>VLOOKUP(F3315,Table!$A$2:$C$121,2,0)</f>
        <v>5</v>
      </c>
      <c r="I3315" s="26">
        <f>VLOOKUP(F3315,Table!$A$2:$C$121,3,0)</f>
        <v>4</v>
      </c>
      <c r="J3315" s="17" t="s">
        <v>381</v>
      </c>
      <c r="K3315" s="25" t="str">
        <f>LEFT(J3315,MIN(FIND({0,1,2,3,4,5,6,7,8,9},ASC(J3315)&amp;1234567890))-1)</f>
        <v>Te</v>
      </c>
      <c r="L3315" s="25">
        <f t="shared" si="103"/>
        <v>4</v>
      </c>
      <c r="M3315" s="25">
        <f>VLOOKUP(K3315,Table!$A$2:$C$121,2,0)</f>
        <v>16</v>
      </c>
      <c r="N3315" s="26">
        <f>VLOOKUP(K3315,Table!$A$2:$C$121,3,0)</f>
        <v>5</v>
      </c>
      <c r="O3315" s="13" t="str">
        <f>VLOOKUP(A3315,Table!$U$1:$V$230,2,0)</f>
        <v>Tetragonal</v>
      </c>
      <c r="P3315" s="1"/>
    </row>
    <row r="3316" spans="1:16">
      <c r="A3316" s="12">
        <v>87</v>
      </c>
      <c r="B3316" s="12">
        <v>43725</v>
      </c>
      <c r="C3316" s="12" t="s">
        <v>3931</v>
      </c>
      <c r="D3316" s="12" t="s">
        <v>3949</v>
      </c>
      <c r="E3316" s="17" t="s">
        <v>11414</v>
      </c>
      <c r="F3316" s="25" t="str">
        <f>LEFT(E3316,MIN(FIND({0,1,2,3,4,5,6,7,8,9},ASC(E3316)&amp;1234567890))-1)</f>
        <v>H</v>
      </c>
      <c r="G3316" s="25">
        <f t="shared" si="102"/>
        <v>1</v>
      </c>
      <c r="H3316" s="25">
        <f>VLOOKUP(F3316,Table!$A$2:$C$121,2,0)</f>
        <v>1</v>
      </c>
      <c r="I3316" s="26">
        <f>VLOOKUP(F3316,Table!$A$2:$C$121,3,0)</f>
        <v>1</v>
      </c>
      <c r="J3316" s="17" t="s">
        <v>11413</v>
      </c>
      <c r="K3316" s="25" t="str">
        <f>LEFT(J3316,MIN(FIND({0,1,2,3,4,5,6,7,8,9},ASC(J3316)&amp;1234567890))-1)</f>
        <v>D</v>
      </c>
      <c r="L3316" s="25">
        <f t="shared" si="103"/>
        <v>1</v>
      </c>
      <c r="M3316" s="25">
        <f>VLOOKUP(K3316,Table!$A$2:$C$121,2,0)</f>
        <v>1</v>
      </c>
      <c r="N3316" s="26">
        <f>VLOOKUP(K3316,Table!$A$2:$C$121,3,0)</f>
        <v>1</v>
      </c>
      <c r="O3316" s="13" t="str">
        <f>VLOOKUP(A3316,Table!$U$1:$V$230,2,0)</f>
        <v>Tetragonal</v>
      </c>
      <c r="P3316" s="1"/>
    </row>
    <row r="3317" spans="1:16">
      <c r="A3317" s="12">
        <v>87</v>
      </c>
      <c r="B3317" s="12">
        <v>76573</v>
      </c>
      <c r="C3317" s="12" t="s">
        <v>3931</v>
      </c>
      <c r="D3317" s="12" t="s">
        <v>3950</v>
      </c>
      <c r="E3317" s="17" t="s">
        <v>11941</v>
      </c>
      <c r="F3317" s="25" t="str">
        <f>LEFT(E3317,MIN(FIND({0,1,2,3,4,5,6,7,8,9},ASC(E3317)&amp;1234567890))-1)</f>
        <v>Nb</v>
      </c>
      <c r="G3317" s="25">
        <f t="shared" si="102"/>
        <v>5</v>
      </c>
      <c r="H3317" s="25">
        <f>VLOOKUP(F3317,Table!$A$2:$C$121,2,0)</f>
        <v>5</v>
      </c>
      <c r="I3317" s="26">
        <f>VLOOKUP(F3317,Table!$A$2:$C$121,3,0)</f>
        <v>5</v>
      </c>
      <c r="J3317" s="17" t="s">
        <v>11448</v>
      </c>
      <c r="K3317" s="25" t="str">
        <f>LEFT(J3317,MIN(FIND({0,1,2,3,4,5,6,7,8,9},ASC(J3317)&amp;1234567890))-1)</f>
        <v>Sb</v>
      </c>
      <c r="L3317" s="25">
        <f t="shared" si="103"/>
        <v>4</v>
      </c>
      <c r="M3317" s="25">
        <f>VLOOKUP(K3317,Table!$A$2:$C$121,2,0)</f>
        <v>15</v>
      </c>
      <c r="N3317" s="26">
        <f>VLOOKUP(K3317,Table!$A$2:$C$121,3,0)</f>
        <v>5</v>
      </c>
      <c r="O3317" s="13" t="str">
        <f>VLOOKUP(A3317,Table!$U$1:$V$230,2,0)</f>
        <v>Tetragonal</v>
      </c>
      <c r="P3317" s="1"/>
    </row>
    <row r="3318" spans="1:16">
      <c r="A3318" s="12">
        <v>87</v>
      </c>
      <c r="B3318" s="12">
        <v>76582</v>
      </c>
      <c r="C3318" s="12" t="s">
        <v>3931</v>
      </c>
      <c r="D3318" s="12" t="s">
        <v>3951</v>
      </c>
      <c r="E3318" s="17" t="s">
        <v>11941</v>
      </c>
      <c r="F3318" s="25" t="str">
        <f>LEFT(E3318,MIN(FIND({0,1,2,3,4,5,6,7,8,9},ASC(E3318)&amp;1234567890))-1)</f>
        <v>Nb</v>
      </c>
      <c r="G3318" s="25">
        <f t="shared" si="102"/>
        <v>5</v>
      </c>
      <c r="H3318" s="25">
        <f>VLOOKUP(F3318,Table!$A$2:$C$121,2,0)</f>
        <v>5</v>
      </c>
      <c r="I3318" s="26">
        <f>VLOOKUP(F3318,Table!$A$2:$C$121,3,0)</f>
        <v>5</v>
      </c>
      <c r="J3318" s="17" t="s">
        <v>581</v>
      </c>
      <c r="K3318" s="25" t="str">
        <f>LEFT(J3318,MIN(FIND({0,1,2,3,4,5,6,7,8,9},ASC(J3318)&amp;1234567890))-1)</f>
        <v>Se</v>
      </c>
      <c r="L3318" s="25">
        <f t="shared" si="103"/>
        <v>4</v>
      </c>
      <c r="M3318" s="25">
        <f>VLOOKUP(K3318,Table!$A$2:$C$121,2,0)</f>
        <v>16</v>
      </c>
      <c r="N3318" s="26">
        <f>VLOOKUP(K3318,Table!$A$2:$C$121,3,0)</f>
        <v>4</v>
      </c>
      <c r="O3318" s="13" t="str">
        <f>VLOOKUP(A3318,Table!$U$1:$V$230,2,0)</f>
        <v>Tetragonal</v>
      </c>
      <c r="P3318" s="1"/>
    </row>
    <row r="3319" spans="1:16">
      <c r="A3319" s="12">
        <v>87</v>
      </c>
      <c r="B3319" s="12">
        <v>51047</v>
      </c>
      <c r="C3319" s="12" t="s">
        <v>3931</v>
      </c>
      <c r="D3319" s="12" t="s">
        <v>3952</v>
      </c>
      <c r="E3319" s="17" t="s">
        <v>11553</v>
      </c>
      <c r="F3319" s="25" t="str">
        <f>LEFT(E3319,MIN(FIND({0,1,2,3,4,5,6,7,8,9},ASC(E3319)&amp;1234567890))-1)</f>
        <v>Zr</v>
      </c>
      <c r="G3319" s="25">
        <f t="shared" si="102"/>
        <v>5</v>
      </c>
      <c r="H3319" s="25">
        <f>VLOOKUP(F3319,Table!$A$2:$C$121,2,0)</f>
        <v>4</v>
      </c>
      <c r="I3319" s="26">
        <f>VLOOKUP(F3319,Table!$A$2:$C$121,3,0)</f>
        <v>5</v>
      </c>
      <c r="J3319" s="17" t="s">
        <v>381</v>
      </c>
      <c r="K3319" s="25" t="str">
        <f>LEFT(J3319,MIN(FIND({0,1,2,3,4,5,6,7,8,9},ASC(J3319)&amp;1234567890))-1)</f>
        <v>Te</v>
      </c>
      <c r="L3319" s="25">
        <f t="shared" si="103"/>
        <v>4</v>
      </c>
      <c r="M3319" s="25">
        <f>VLOOKUP(K3319,Table!$A$2:$C$121,2,0)</f>
        <v>16</v>
      </c>
      <c r="N3319" s="26">
        <f>VLOOKUP(K3319,Table!$A$2:$C$121,3,0)</f>
        <v>5</v>
      </c>
      <c r="O3319" s="13" t="str">
        <f>VLOOKUP(A3319,Table!$U$1:$V$230,2,0)</f>
        <v>Tetragonal</v>
      </c>
      <c r="P3319" s="1"/>
    </row>
    <row r="3320" spans="1:16">
      <c r="A3320" s="12">
        <v>87</v>
      </c>
      <c r="B3320" s="12">
        <v>51214</v>
      </c>
      <c r="C3320" s="12" t="s">
        <v>3931</v>
      </c>
      <c r="D3320" s="12" t="s">
        <v>204</v>
      </c>
      <c r="E3320" s="17" t="s">
        <v>334</v>
      </c>
      <c r="F3320" s="25" t="str">
        <f>LEFT(E3320,MIN(FIND({0,1,2,3,4,5,6,7,8,9},ASC(E3320)&amp;1234567890))-1)</f>
        <v>V</v>
      </c>
      <c r="G3320" s="25">
        <f t="shared" si="102"/>
        <v>1</v>
      </c>
      <c r="H3320" s="25">
        <f>VLOOKUP(F3320,Table!$A$2:$C$121,2,0)</f>
        <v>5</v>
      </c>
      <c r="I3320" s="26">
        <f>VLOOKUP(F3320,Table!$A$2:$C$121,3,0)</f>
        <v>4</v>
      </c>
      <c r="J3320" s="17" t="s">
        <v>32</v>
      </c>
      <c r="K3320" s="25" t="str">
        <f>LEFT(J3320,MIN(FIND({0,1,2,3,4,5,6,7,8,9},ASC(J3320)&amp;1234567890))-1)</f>
        <v>O</v>
      </c>
      <c r="L3320" s="25">
        <f t="shared" si="103"/>
        <v>2</v>
      </c>
      <c r="M3320" s="25">
        <f>VLOOKUP(K3320,Table!$A$2:$C$121,2,0)</f>
        <v>16</v>
      </c>
      <c r="N3320" s="26">
        <f>VLOOKUP(K3320,Table!$A$2:$C$121,3,0)</f>
        <v>2</v>
      </c>
      <c r="O3320" s="13" t="str">
        <f>VLOOKUP(A3320,Table!$U$1:$V$230,2,0)</f>
        <v>Tetragonal</v>
      </c>
      <c r="P3320" s="1"/>
    </row>
    <row r="3321" spans="1:16">
      <c r="A3321" s="12">
        <v>87</v>
      </c>
      <c r="B3321" s="12">
        <v>56758</v>
      </c>
      <c r="C3321" s="12" t="s">
        <v>3931</v>
      </c>
      <c r="D3321" s="12" t="s">
        <v>3953</v>
      </c>
      <c r="E3321" s="17" t="s">
        <v>615</v>
      </c>
      <c r="F3321" s="25" t="str">
        <f>LEFT(E3321,MIN(FIND({0,1,2,3,4,5,6,7,8,9},ASC(E3321)&amp;1234567890))-1)</f>
        <v>Nd</v>
      </c>
      <c r="G3321" s="25">
        <f t="shared" si="102"/>
        <v>1</v>
      </c>
      <c r="H3321" s="25">
        <f>VLOOKUP(F3321,Table!$A$2:$C$121,2,0)</f>
        <v>3</v>
      </c>
      <c r="I3321" s="26">
        <f>VLOOKUP(F3321,Table!$A$2:$C$121,3,0)</f>
        <v>6</v>
      </c>
      <c r="J3321" s="17" t="s">
        <v>12265</v>
      </c>
      <c r="K3321" s="25" t="str">
        <f>LEFT(J3321,MIN(FIND({0,1,2,3,4,5,6,7,8,9},ASC(J3321)&amp;1234567890))-1)</f>
        <v>Cl</v>
      </c>
      <c r="L3321" s="25">
        <f t="shared" si="103"/>
        <v>2.31</v>
      </c>
      <c r="M3321" s="25">
        <f>VLOOKUP(K3321,Table!$A$2:$C$121,2,0)</f>
        <v>17</v>
      </c>
      <c r="N3321" s="26">
        <f>VLOOKUP(K3321,Table!$A$2:$C$121,3,0)</f>
        <v>3</v>
      </c>
      <c r="O3321" s="13" t="str">
        <f>VLOOKUP(A3321,Table!$U$1:$V$230,2,0)</f>
        <v>Tetragonal</v>
      </c>
      <c r="P3321" s="1"/>
    </row>
    <row r="3322" spans="1:16">
      <c r="A3322" s="12">
        <v>87</v>
      </c>
      <c r="B3322" s="12">
        <v>52312</v>
      </c>
      <c r="C3322" s="12" t="s">
        <v>3931</v>
      </c>
      <c r="D3322" s="12" t="s">
        <v>3954</v>
      </c>
      <c r="E3322" s="17" t="s">
        <v>11955</v>
      </c>
      <c r="F3322" s="25" t="str">
        <f>LEFT(E3322,MIN(FIND({0,1,2,3,4,5,6,7,8,9},ASC(E3322)&amp;1234567890))-1)</f>
        <v>Ta</v>
      </c>
      <c r="G3322" s="25">
        <f t="shared" si="102"/>
        <v>5</v>
      </c>
      <c r="H3322" s="25">
        <f>VLOOKUP(F3322,Table!$A$2:$C$121,2,0)</f>
        <v>5</v>
      </c>
      <c r="I3322" s="26">
        <f>VLOOKUP(F3322,Table!$A$2:$C$121,3,0)</f>
        <v>6</v>
      </c>
      <c r="J3322" s="17" t="s">
        <v>11448</v>
      </c>
      <c r="K3322" s="25" t="str">
        <f>LEFT(J3322,MIN(FIND({0,1,2,3,4,5,6,7,8,9},ASC(J3322)&amp;1234567890))-1)</f>
        <v>Sb</v>
      </c>
      <c r="L3322" s="25">
        <f t="shared" si="103"/>
        <v>4</v>
      </c>
      <c r="M3322" s="25">
        <f>VLOOKUP(K3322,Table!$A$2:$C$121,2,0)</f>
        <v>15</v>
      </c>
      <c r="N3322" s="26">
        <f>VLOOKUP(K3322,Table!$A$2:$C$121,3,0)</f>
        <v>5</v>
      </c>
      <c r="O3322" s="13" t="str">
        <f>VLOOKUP(A3322,Table!$U$1:$V$230,2,0)</f>
        <v>Tetragonal</v>
      </c>
      <c r="P3322" s="1"/>
    </row>
    <row r="3323" spans="1:16">
      <c r="A3323" s="12">
        <v>87</v>
      </c>
      <c r="B3323" s="12">
        <v>77697</v>
      </c>
      <c r="C3323" s="12" t="s">
        <v>3931</v>
      </c>
      <c r="D3323" s="12" t="s">
        <v>3955</v>
      </c>
      <c r="E3323" s="17" t="s">
        <v>344</v>
      </c>
      <c r="F3323" s="25" t="str">
        <f>LEFT(E3323,MIN(FIND({0,1,2,3,4,5,6,7,8,9},ASC(E3323)&amp;1234567890))-1)</f>
        <v>Ti</v>
      </c>
      <c r="G3323" s="25">
        <f t="shared" si="102"/>
        <v>4</v>
      </c>
      <c r="H3323" s="25">
        <f>VLOOKUP(F3323,Table!$A$2:$C$121,2,0)</f>
        <v>4</v>
      </c>
      <c r="I3323" s="26">
        <f>VLOOKUP(F3323,Table!$A$2:$C$121,3,0)</f>
        <v>4</v>
      </c>
      <c r="J3323" s="17" t="s">
        <v>500</v>
      </c>
      <c r="K3323" s="25" t="str">
        <f>LEFT(J3323,MIN(FIND({0,1,2,3,4,5,6,7,8,9},ASC(J3323)&amp;1234567890))-1)</f>
        <v>O</v>
      </c>
      <c r="L3323" s="25">
        <f t="shared" si="103"/>
        <v>5</v>
      </c>
      <c r="M3323" s="25">
        <f>VLOOKUP(K3323,Table!$A$2:$C$121,2,0)</f>
        <v>16</v>
      </c>
      <c r="N3323" s="26">
        <f>VLOOKUP(K3323,Table!$A$2:$C$121,3,0)</f>
        <v>2</v>
      </c>
      <c r="O3323" s="13" t="str">
        <f>VLOOKUP(A3323,Table!$U$1:$V$230,2,0)</f>
        <v>Tetragonal</v>
      </c>
      <c r="P3323" s="1"/>
    </row>
    <row r="3324" spans="1:16">
      <c r="A3324" s="12">
        <v>87</v>
      </c>
      <c r="B3324" s="12">
        <v>77977</v>
      </c>
      <c r="C3324" s="12" t="s">
        <v>3931</v>
      </c>
      <c r="D3324" s="12" t="s">
        <v>3881</v>
      </c>
      <c r="E3324" s="17" t="s">
        <v>11586</v>
      </c>
      <c r="F3324" s="25" t="str">
        <f>LEFT(E3324,MIN(FIND({0,1,2,3,4,5,6,7,8,9},ASC(E3324)&amp;1234567890))-1)</f>
        <v>Pt</v>
      </c>
      <c r="G3324" s="25">
        <f t="shared" si="102"/>
        <v>12</v>
      </c>
      <c r="H3324" s="25">
        <f>VLOOKUP(F3324,Table!$A$2:$C$121,2,0)</f>
        <v>10</v>
      </c>
      <c r="I3324" s="26">
        <f>VLOOKUP(F3324,Table!$A$2:$C$121,3,0)</f>
        <v>6</v>
      </c>
      <c r="J3324" s="17" t="s">
        <v>11317</v>
      </c>
      <c r="K3324" s="25" t="str">
        <f>LEFT(J3324,MIN(FIND({0,1,2,3,4,5,6,7,8,9},ASC(J3324)&amp;1234567890))-1)</f>
        <v>Si</v>
      </c>
      <c r="L3324" s="25">
        <f t="shared" si="103"/>
        <v>5</v>
      </c>
      <c r="M3324" s="25">
        <f>VLOOKUP(K3324,Table!$A$2:$C$121,2,0)</f>
        <v>14</v>
      </c>
      <c r="N3324" s="26">
        <f>VLOOKUP(K3324,Table!$A$2:$C$121,3,0)</f>
        <v>3</v>
      </c>
      <c r="O3324" s="13" t="str">
        <f>VLOOKUP(A3324,Table!$U$1:$V$230,2,0)</f>
        <v>Tetragonal</v>
      </c>
      <c r="P3324" s="1"/>
    </row>
    <row r="3325" spans="1:16">
      <c r="A3325" s="12">
        <v>87</v>
      </c>
      <c r="B3325" s="12">
        <v>240040</v>
      </c>
      <c r="C3325" s="12" t="s">
        <v>3931</v>
      </c>
      <c r="D3325" s="12" t="s">
        <v>3956</v>
      </c>
      <c r="E3325" s="17" t="s">
        <v>11487</v>
      </c>
      <c r="F3325" s="25" t="str">
        <f>LEFT(E3325,MIN(FIND({0,1,2,3,4,5,6,7,8,9},ASC(E3325)&amp;1234567890))-1)</f>
        <v>Cs</v>
      </c>
      <c r="G3325" s="25">
        <f t="shared" si="102"/>
        <v>5</v>
      </c>
      <c r="H3325" s="25">
        <f>VLOOKUP(F3325,Table!$A$2:$C$121,2,0)</f>
        <v>1</v>
      </c>
      <c r="I3325" s="26">
        <f>VLOOKUP(F3325,Table!$A$2:$C$121,3,0)</f>
        <v>6</v>
      </c>
      <c r="J3325" s="17" t="s">
        <v>12266</v>
      </c>
      <c r="K3325" s="25" t="str">
        <f>LEFT(J3325,MIN(FIND({0,1,2,3,4,5,6,7,8,9},ASC(J3325)&amp;1234567890))-1)</f>
        <v>Hg</v>
      </c>
      <c r="L3325" s="25">
        <f t="shared" si="103"/>
        <v>19</v>
      </c>
      <c r="M3325" s="25">
        <f>VLOOKUP(K3325,Table!$A$2:$C$121,2,0)</f>
        <v>12</v>
      </c>
      <c r="N3325" s="26">
        <f>VLOOKUP(K3325,Table!$A$2:$C$121,3,0)</f>
        <v>6</v>
      </c>
      <c r="O3325" s="13" t="str">
        <f>VLOOKUP(A3325,Table!$U$1:$V$230,2,0)</f>
        <v>Tetragonal</v>
      </c>
      <c r="P3325" s="1"/>
    </row>
    <row r="3326" spans="1:16">
      <c r="A3326" s="12">
        <v>87</v>
      </c>
      <c r="B3326" s="12">
        <v>58321</v>
      </c>
      <c r="C3326" s="12" t="s">
        <v>3931</v>
      </c>
      <c r="D3326" s="12" t="s">
        <v>3957</v>
      </c>
      <c r="E3326" s="17" t="s">
        <v>12267</v>
      </c>
      <c r="F3326" s="25" t="str">
        <f>LEFT(E3326,MIN(FIND({0,1,2,3,4,5,6,7,8,9},ASC(E3326)&amp;1234567890))-1)</f>
        <v>Ag</v>
      </c>
      <c r="G3326" s="25">
        <f t="shared" si="102"/>
        <v>4</v>
      </c>
      <c r="H3326" s="25">
        <f>VLOOKUP(F3326,Table!$A$2:$C$121,2,0)</f>
        <v>11</v>
      </c>
      <c r="I3326" s="26">
        <f>VLOOKUP(F3326,Table!$A$2:$C$121,3,0)</f>
        <v>5</v>
      </c>
      <c r="J3326" s="17" t="s">
        <v>11335</v>
      </c>
      <c r="K3326" s="25" t="str">
        <f>LEFT(J3326,MIN(FIND({0,1,2,3,4,5,6,7,8,9},ASC(J3326)&amp;1234567890))-1)</f>
        <v>Lu</v>
      </c>
      <c r="L3326" s="25">
        <f t="shared" si="103"/>
        <v>1</v>
      </c>
      <c r="M3326" s="25">
        <f>VLOOKUP(K3326,Table!$A$2:$C$121,2,0)</f>
        <v>3</v>
      </c>
      <c r="N3326" s="26">
        <f>VLOOKUP(K3326,Table!$A$2:$C$121,3,0)</f>
        <v>6</v>
      </c>
      <c r="O3326" s="13" t="str">
        <f>VLOOKUP(A3326,Table!$U$1:$V$230,2,0)</f>
        <v>Tetragonal</v>
      </c>
      <c r="P3326" s="1"/>
    </row>
    <row r="3327" spans="1:16">
      <c r="A3327" s="12">
        <v>87</v>
      </c>
      <c r="B3327" s="12">
        <v>58349</v>
      </c>
      <c r="C3327" s="12" t="s">
        <v>3931</v>
      </c>
      <c r="D3327" s="12" t="s">
        <v>3958</v>
      </c>
      <c r="E3327" s="17" t="s">
        <v>12267</v>
      </c>
      <c r="F3327" s="25" t="str">
        <f>LEFT(E3327,MIN(FIND({0,1,2,3,4,5,6,7,8,9},ASC(E3327)&amp;1234567890))-1)</f>
        <v>Ag</v>
      </c>
      <c r="G3327" s="25">
        <f t="shared" si="102"/>
        <v>4</v>
      </c>
      <c r="H3327" s="25">
        <f>VLOOKUP(F3327,Table!$A$2:$C$121,2,0)</f>
        <v>11</v>
      </c>
      <c r="I3327" s="26">
        <f>VLOOKUP(F3327,Table!$A$2:$C$121,3,0)</f>
        <v>5</v>
      </c>
      <c r="J3327" s="17" t="s">
        <v>11874</v>
      </c>
      <c r="K3327" s="25" t="str">
        <f>LEFT(J3327,MIN(FIND({0,1,2,3,4,5,6,7,8,9},ASC(J3327)&amp;1234567890))-1)</f>
        <v>Sc</v>
      </c>
      <c r="L3327" s="25">
        <f t="shared" si="103"/>
        <v>1</v>
      </c>
      <c r="M3327" s="25">
        <f>VLOOKUP(K3327,Table!$A$2:$C$121,2,0)</f>
        <v>3</v>
      </c>
      <c r="N3327" s="26">
        <f>VLOOKUP(K3327,Table!$A$2:$C$121,3,0)</f>
        <v>4</v>
      </c>
      <c r="O3327" s="13" t="str">
        <f>VLOOKUP(A3327,Table!$U$1:$V$230,2,0)</f>
        <v>Tetragonal</v>
      </c>
      <c r="P3327" s="1"/>
    </row>
    <row r="3328" spans="1:16">
      <c r="A3328" s="12">
        <v>87</v>
      </c>
      <c r="B3328" s="12">
        <v>58483</v>
      </c>
      <c r="C3328" s="12" t="s">
        <v>3931</v>
      </c>
      <c r="D3328" s="12" t="s">
        <v>3959</v>
      </c>
      <c r="E3328" s="17" t="s">
        <v>397</v>
      </c>
      <c r="F3328" s="25" t="str">
        <f>LEFT(E3328,MIN(FIND({0,1,2,3,4,5,6,7,8,9},ASC(E3328)&amp;1234567890))-1)</f>
        <v>Au</v>
      </c>
      <c r="G3328" s="25">
        <f t="shared" si="102"/>
        <v>4</v>
      </c>
      <c r="H3328" s="25">
        <f>VLOOKUP(F3328,Table!$A$2:$C$121,2,0)</f>
        <v>11</v>
      </c>
      <c r="I3328" s="26">
        <f>VLOOKUP(F3328,Table!$A$2:$C$121,3,0)</f>
        <v>6</v>
      </c>
      <c r="J3328" s="17" t="s">
        <v>587</v>
      </c>
      <c r="K3328" s="25" t="str">
        <f>LEFT(J3328,MIN(FIND({0,1,2,3,4,5,6,7,8,9},ASC(J3328)&amp;1234567890))-1)</f>
        <v>Ho</v>
      </c>
      <c r="L3328" s="25">
        <f t="shared" si="103"/>
        <v>1</v>
      </c>
      <c r="M3328" s="25">
        <f>VLOOKUP(K3328,Table!$A$2:$C$121,2,0)</f>
        <v>3</v>
      </c>
      <c r="N3328" s="26">
        <f>VLOOKUP(K3328,Table!$A$2:$C$121,3,0)</f>
        <v>6</v>
      </c>
      <c r="O3328" s="13" t="str">
        <f>VLOOKUP(A3328,Table!$U$1:$V$230,2,0)</f>
        <v>Tetragonal</v>
      </c>
      <c r="P3328" s="1"/>
    </row>
    <row r="3329" spans="1:16">
      <c r="A3329" s="12">
        <v>87</v>
      </c>
      <c r="B3329" s="12">
        <v>58623</v>
      </c>
      <c r="C3329" s="12" t="s">
        <v>3931</v>
      </c>
      <c r="D3329" s="12" t="s">
        <v>3960</v>
      </c>
      <c r="E3329" s="17" t="s">
        <v>397</v>
      </c>
      <c r="F3329" s="25" t="str">
        <f>LEFT(E3329,MIN(FIND({0,1,2,3,4,5,6,7,8,9},ASC(E3329)&amp;1234567890))-1)</f>
        <v>Au</v>
      </c>
      <c r="G3329" s="25">
        <f t="shared" si="102"/>
        <v>4</v>
      </c>
      <c r="H3329" s="25">
        <f>VLOOKUP(F3329,Table!$A$2:$C$121,2,0)</f>
        <v>11</v>
      </c>
      <c r="I3329" s="26">
        <f>VLOOKUP(F3329,Table!$A$2:$C$121,3,0)</f>
        <v>6</v>
      </c>
      <c r="J3329" s="17" t="s">
        <v>530</v>
      </c>
      <c r="K3329" s="25" t="str">
        <f>LEFT(J3329,MIN(FIND({0,1,2,3,4,5,6,7,8,9},ASC(J3329)&amp;1234567890))-1)</f>
        <v>Yb</v>
      </c>
      <c r="L3329" s="25">
        <f t="shared" si="103"/>
        <v>1</v>
      </c>
      <c r="M3329" s="25">
        <f>VLOOKUP(K3329,Table!$A$2:$C$121,2,0)</f>
        <v>3</v>
      </c>
      <c r="N3329" s="26">
        <f>VLOOKUP(K3329,Table!$A$2:$C$121,3,0)</f>
        <v>6</v>
      </c>
      <c r="O3329" s="13" t="str">
        <f>VLOOKUP(A3329,Table!$U$1:$V$230,2,0)</f>
        <v>Tetragonal</v>
      </c>
      <c r="P3329" s="1"/>
    </row>
    <row r="3330" spans="1:16">
      <c r="A3330" s="12">
        <v>87</v>
      </c>
      <c r="B3330" s="12">
        <v>102220</v>
      </c>
      <c r="C3330" s="12" t="s">
        <v>3931</v>
      </c>
      <c r="D3330" s="12" t="s">
        <v>3961</v>
      </c>
      <c r="E3330" s="17" t="s">
        <v>11974</v>
      </c>
      <c r="F3330" s="25" t="str">
        <f>LEFT(E3330,MIN(FIND({0,1,2,3,4,5,6,7,8,9},ASC(E3330)&amp;1234567890))-1)</f>
        <v>Ce</v>
      </c>
      <c r="G3330" s="25">
        <f t="shared" ref="G3330:G3393" si="104">IF(SUBSTITUTE(E3330,F3330,"")="",1,SUBSTITUTE(E3330,F3330,""))*1</f>
        <v>5</v>
      </c>
      <c r="H3330" s="25">
        <f>VLOOKUP(F3330,Table!$A$2:$C$121,2,0)</f>
        <v>3</v>
      </c>
      <c r="I3330" s="26">
        <f>VLOOKUP(F3330,Table!$A$2:$C$121,3,0)</f>
        <v>6</v>
      </c>
      <c r="J3330" s="17" t="s">
        <v>12268</v>
      </c>
      <c r="K3330" s="25" t="str">
        <f>LEFT(J3330,MIN(FIND({0,1,2,3,4,5,6,7,8,9},ASC(J3330)&amp;1234567890))-1)</f>
        <v>Mg</v>
      </c>
      <c r="L3330" s="25">
        <f t="shared" ref="L3330:L3393" si="105">IF(SUBSTITUTE(J3330,K3330,"")="",1,SUBSTITUTE(J3330,K3330,""))*1</f>
        <v>41</v>
      </c>
      <c r="M3330" s="25">
        <f>VLOOKUP(K3330,Table!$A$2:$C$121,2,0)</f>
        <v>2</v>
      </c>
      <c r="N3330" s="26">
        <f>VLOOKUP(K3330,Table!$A$2:$C$121,3,0)</f>
        <v>3</v>
      </c>
      <c r="O3330" s="13" t="str">
        <f>VLOOKUP(A3330,Table!$U$1:$V$230,2,0)</f>
        <v>Tetragonal</v>
      </c>
      <c r="P3330" s="1"/>
    </row>
    <row r="3331" spans="1:16">
      <c r="A3331" s="12">
        <v>87</v>
      </c>
      <c r="B3331" s="12">
        <v>52332</v>
      </c>
      <c r="C3331" s="12" t="s">
        <v>3931</v>
      </c>
      <c r="D3331" s="12" t="s">
        <v>3962</v>
      </c>
      <c r="E3331" s="17" t="s">
        <v>417</v>
      </c>
      <c r="F3331" s="25" t="str">
        <f>LEFT(E3331,MIN(FIND({0,1,2,3,4,5,6,7,8,9},ASC(E3331)&amp;1234567890))-1)</f>
        <v>V</v>
      </c>
      <c r="G3331" s="25">
        <f t="shared" si="104"/>
        <v>5</v>
      </c>
      <c r="H3331" s="25">
        <f>VLOOKUP(F3331,Table!$A$2:$C$121,2,0)</f>
        <v>5</v>
      </c>
      <c r="I3331" s="26">
        <f>VLOOKUP(F3331,Table!$A$2:$C$121,3,0)</f>
        <v>4</v>
      </c>
      <c r="J3331" s="17" t="s">
        <v>11448</v>
      </c>
      <c r="K3331" s="25" t="str">
        <f>LEFT(J3331,MIN(FIND({0,1,2,3,4,5,6,7,8,9},ASC(J3331)&amp;1234567890))-1)</f>
        <v>Sb</v>
      </c>
      <c r="L3331" s="25">
        <f t="shared" si="105"/>
        <v>4</v>
      </c>
      <c r="M3331" s="25">
        <f>VLOOKUP(K3331,Table!$A$2:$C$121,2,0)</f>
        <v>15</v>
      </c>
      <c r="N3331" s="26">
        <f>VLOOKUP(K3331,Table!$A$2:$C$121,3,0)</f>
        <v>5</v>
      </c>
      <c r="O3331" s="13" t="str">
        <f>VLOOKUP(A3331,Table!$U$1:$V$230,2,0)</f>
        <v>Tetragonal</v>
      </c>
      <c r="P3331" s="1"/>
    </row>
    <row r="3332" spans="1:16">
      <c r="A3332" s="12">
        <v>87</v>
      </c>
      <c r="B3332" s="12">
        <v>103967</v>
      </c>
      <c r="C3332" s="12" t="s">
        <v>3931</v>
      </c>
      <c r="D3332" s="12" t="s">
        <v>3963</v>
      </c>
      <c r="E3332" s="17" t="s">
        <v>11382</v>
      </c>
      <c r="F3332" s="25" t="str">
        <f>LEFT(E3332,MIN(FIND({0,1,2,3,4,5,6,7,8,9},ASC(E3332)&amp;1234567890))-1)</f>
        <v>Ga</v>
      </c>
      <c r="G3332" s="25">
        <f t="shared" si="104"/>
        <v>4</v>
      </c>
      <c r="H3332" s="25">
        <f>VLOOKUP(F3332,Table!$A$2:$C$121,2,0)</f>
        <v>13</v>
      </c>
      <c r="I3332" s="26">
        <f>VLOOKUP(F3332,Table!$A$2:$C$121,3,0)</f>
        <v>4</v>
      </c>
      <c r="J3332" s="17" t="s">
        <v>12269</v>
      </c>
      <c r="K3332" s="25" t="str">
        <f>LEFT(J3332,MIN(FIND({0,1,2,3,4,5,6,7,8,9},ASC(J3332)&amp;1234567890))-1)</f>
        <v>Sm</v>
      </c>
      <c r="L3332" s="25">
        <f t="shared" si="105"/>
        <v>9</v>
      </c>
      <c r="M3332" s="25">
        <f>VLOOKUP(K3332,Table!$A$2:$C$121,2,0)</f>
        <v>3</v>
      </c>
      <c r="N3332" s="26">
        <f>VLOOKUP(K3332,Table!$A$2:$C$121,3,0)</f>
        <v>6</v>
      </c>
      <c r="O3332" s="13" t="str">
        <f>VLOOKUP(A3332,Table!$U$1:$V$230,2,0)</f>
        <v>Tetragonal</v>
      </c>
      <c r="P3332" s="1"/>
    </row>
    <row r="3333" spans="1:16">
      <c r="A3333" s="12">
        <v>87</v>
      </c>
      <c r="B3333" s="12">
        <v>105047</v>
      </c>
      <c r="C3333" s="12" t="s">
        <v>3931</v>
      </c>
      <c r="D3333" s="12" t="s">
        <v>3964</v>
      </c>
      <c r="E3333" s="17" t="s">
        <v>393</v>
      </c>
      <c r="F3333" s="25" t="str">
        <f>LEFT(E3333,MIN(FIND({0,1,2,3,4,5,6,7,8,9},ASC(E3333)&amp;1234567890))-1)</f>
        <v>Mo</v>
      </c>
      <c r="G3333" s="25">
        <f t="shared" si="104"/>
        <v>1</v>
      </c>
      <c r="H3333" s="25">
        <f>VLOOKUP(F3333,Table!$A$2:$C$121,2,0)</f>
        <v>6</v>
      </c>
      <c r="I3333" s="26">
        <f>VLOOKUP(F3333,Table!$A$2:$C$121,3,0)</f>
        <v>5</v>
      </c>
      <c r="J3333" s="17" t="s">
        <v>11501</v>
      </c>
      <c r="K3333" s="25" t="str">
        <f>LEFT(J3333,MIN(FIND({0,1,2,3,4,5,6,7,8,9},ASC(J3333)&amp;1234567890))-1)</f>
        <v>Ni</v>
      </c>
      <c r="L3333" s="25">
        <f t="shared" si="105"/>
        <v>4</v>
      </c>
      <c r="M3333" s="25">
        <f>VLOOKUP(K3333,Table!$A$2:$C$121,2,0)</f>
        <v>10</v>
      </c>
      <c r="N3333" s="26">
        <f>VLOOKUP(K3333,Table!$A$2:$C$121,3,0)</f>
        <v>4</v>
      </c>
      <c r="O3333" s="13" t="str">
        <f>VLOOKUP(A3333,Table!$U$1:$V$230,2,0)</f>
        <v>Tetragonal</v>
      </c>
      <c r="P3333" s="1"/>
    </row>
    <row r="3334" spans="1:16">
      <c r="A3334" s="12">
        <v>87</v>
      </c>
      <c r="B3334" s="12">
        <v>105245</v>
      </c>
      <c r="C3334" s="12" t="s">
        <v>3931</v>
      </c>
      <c r="D3334" s="12" t="s">
        <v>3965</v>
      </c>
      <c r="E3334" s="17" t="s">
        <v>11941</v>
      </c>
      <c r="F3334" s="25" t="str">
        <f>LEFT(E3334,MIN(FIND({0,1,2,3,4,5,6,7,8,9},ASC(E3334)&amp;1234567890))-1)</f>
        <v>Nb</v>
      </c>
      <c r="G3334" s="25">
        <f t="shared" si="104"/>
        <v>5</v>
      </c>
      <c r="H3334" s="25">
        <f>VLOOKUP(F3334,Table!$A$2:$C$121,2,0)</f>
        <v>5</v>
      </c>
      <c r="I3334" s="26">
        <f>VLOOKUP(F3334,Table!$A$2:$C$121,3,0)</f>
        <v>5</v>
      </c>
      <c r="J3334" s="17" t="s">
        <v>381</v>
      </c>
      <c r="K3334" s="25" t="str">
        <f>LEFT(J3334,MIN(FIND({0,1,2,3,4,5,6,7,8,9},ASC(J3334)&amp;1234567890))-1)</f>
        <v>Te</v>
      </c>
      <c r="L3334" s="25">
        <f t="shared" si="105"/>
        <v>4</v>
      </c>
      <c r="M3334" s="25">
        <f>VLOOKUP(K3334,Table!$A$2:$C$121,2,0)</f>
        <v>16</v>
      </c>
      <c r="N3334" s="26">
        <f>VLOOKUP(K3334,Table!$A$2:$C$121,3,0)</f>
        <v>5</v>
      </c>
      <c r="O3334" s="13" t="str">
        <f>VLOOKUP(A3334,Table!$U$1:$V$230,2,0)</f>
        <v>Tetragonal</v>
      </c>
      <c r="P3334" s="1"/>
    </row>
    <row r="3335" spans="1:16">
      <c r="A3335" s="12">
        <v>87</v>
      </c>
      <c r="B3335" s="12">
        <v>105452</v>
      </c>
      <c r="C3335" s="12" t="s">
        <v>3931</v>
      </c>
      <c r="D3335" s="12" t="s">
        <v>3966</v>
      </c>
      <c r="E3335" s="17" t="s">
        <v>11501</v>
      </c>
      <c r="F3335" s="25" t="str">
        <f>LEFT(E3335,MIN(FIND({0,1,2,3,4,5,6,7,8,9},ASC(E3335)&amp;1234567890))-1)</f>
        <v>Ni</v>
      </c>
      <c r="G3335" s="25">
        <f t="shared" si="104"/>
        <v>4</v>
      </c>
      <c r="H3335" s="25">
        <f>VLOOKUP(F3335,Table!$A$2:$C$121,2,0)</f>
        <v>10</v>
      </c>
      <c r="I3335" s="26">
        <f>VLOOKUP(F3335,Table!$A$2:$C$121,3,0)</f>
        <v>4</v>
      </c>
      <c r="J3335" s="17" t="s">
        <v>390</v>
      </c>
      <c r="K3335" s="25" t="str">
        <f>LEFT(J3335,MIN(FIND({0,1,2,3,4,5,6,7,8,9},ASC(J3335)&amp;1234567890))-1)</f>
        <v>W</v>
      </c>
      <c r="L3335" s="25">
        <f t="shared" si="105"/>
        <v>1</v>
      </c>
      <c r="M3335" s="25">
        <f>VLOOKUP(K3335,Table!$A$2:$C$121,2,0)</f>
        <v>6</v>
      </c>
      <c r="N3335" s="26">
        <f>VLOOKUP(K3335,Table!$A$2:$C$121,3,0)</f>
        <v>6</v>
      </c>
      <c r="O3335" s="13" t="str">
        <f>VLOOKUP(A3335,Table!$U$1:$V$230,2,0)</f>
        <v>Tetragonal</v>
      </c>
      <c r="P3335" s="1"/>
    </row>
    <row r="3336" spans="1:16">
      <c r="A3336" s="12">
        <v>87</v>
      </c>
      <c r="B3336" s="12">
        <v>105487</v>
      </c>
      <c r="C3336" s="12" t="s">
        <v>3931</v>
      </c>
      <c r="D3336" s="12" t="s">
        <v>3967</v>
      </c>
      <c r="E3336" s="17" t="s">
        <v>12270</v>
      </c>
      <c r="F3336" s="25" t="str">
        <f>LEFT(E3336,MIN(FIND({0,1,2,3,4,5,6,7,8,9},ASC(E3336)&amp;1234567890))-1)</f>
        <v>Ni</v>
      </c>
      <c r="G3336" s="25">
        <f t="shared" si="104"/>
        <v>11</v>
      </c>
      <c r="H3336" s="25">
        <f>VLOOKUP(F3336,Table!$A$2:$C$121,2,0)</f>
        <v>10</v>
      </c>
      <c r="I3336" s="26">
        <f>VLOOKUP(F3336,Table!$A$2:$C$121,3,0)</f>
        <v>4</v>
      </c>
      <c r="J3336" s="17" t="s">
        <v>12271</v>
      </c>
      <c r="K3336" s="25" t="str">
        <f>LEFT(J3336,MIN(FIND({0,1,2,3,4,5,6,7,8,9},ASC(J3336)&amp;1234567890))-1)</f>
        <v>Zr</v>
      </c>
      <c r="L3336" s="25">
        <f t="shared" si="105"/>
        <v>9</v>
      </c>
      <c r="M3336" s="25">
        <f>VLOOKUP(K3336,Table!$A$2:$C$121,2,0)</f>
        <v>4</v>
      </c>
      <c r="N3336" s="26">
        <f>VLOOKUP(K3336,Table!$A$2:$C$121,3,0)</f>
        <v>5</v>
      </c>
      <c r="O3336" s="13" t="str">
        <f>VLOOKUP(A3336,Table!$U$1:$V$230,2,0)</f>
        <v>Tetragonal</v>
      </c>
      <c r="P3336" s="1"/>
    </row>
    <row r="3337" spans="1:16">
      <c r="A3337" s="12">
        <v>87</v>
      </c>
      <c r="B3337" s="12">
        <v>105859</v>
      </c>
      <c r="C3337" s="12" t="s">
        <v>3931</v>
      </c>
      <c r="D3337" s="12" t="s">
        <v>3968</v>
      </c>
      <c r="E3337" s="17" t="s">
        <v>12272</v>
      </c>
      <c r="F3337" s="25" t="str">
        <f>LEFT(E3337,MIN(FIND({0,1,2,3,4,5,6,7,8,9},ASC(E3337)&amp;1234567890))-1)</f>
        <v>Pt</v>
      </c>
      <c r="G3337" s="25">
        <f t="shared" si="104"/>
        <v>11</v>
      </c>
      <c r="H3337" s="25">
        <f>VLOOKUP(F3337,Table!$A$2:$C$121,2,0)</f>
        <v>10</v>
      </c>
      <c r="I3337" s="26">
        <f>VLOOKUP(F3337,Table!$A$2:$C$121,3,0)</f>
        <v>6</v>
      </c>
      <c r="J3337" s="17" t="s">
        <v>12271</v>
      </c>
      <c r="K3337" s="25" t="str">
        <f>LEFT(J3337,MIN(FIND({0,1,2,3,4,5,6,7,8,9},ASC(J3337)&amp;1234567890))-1)</f>
        <v>Zr</v>
      </c>
      <c r="L3337" s="25">
        <f t="shared" si="105"/>
        <v>9</v>
      </c>
      <c r="M3337" s="25">
        <f>VLOOKUP(K3337,Table!$A$2:$C$121,2,0)</f>
        <v>4</v>
      </c>
      <c r="N3337" s="26">
        <f>VLOOKUP(K3337,Table!$A$2:$C$121,3,0)</f>
        <v>5</v>
      </c>
      <c r="O3337" s="13" t="str">
        <f>VLOOKUP(A3337,Table!$U$1:$V$230,2,0)</f>
        <v>Tetragonal</v>
      </c>
      <c r="P3337" s="1"/>
    </row>
    <row r="3338" spans="1:16">
      <c r="A3338" s="12">
        <v>87</v>
      </c>
      <c r="B3338" s="12">
        <v>55075</v>
      </c>
      <c r="C3338" s="12" t="s">
        <v>3931</v>
      </c>
      <c r="D3338" s="12" t="s">
        <v>3969</v>
      </c>
      <c r="E3338" s="17" t="s">
        <v>56</v>
      </c>
      <c r="F3338" s="25" t="str">
        <f>LEFT(E3338,MIN(FIND({0,1,2,3,4,5,6,7,8,9},ASC(E3338)&amp;1234567890))-1)</f>
        <v>Ti</v>
      </c>
      <c r="G3338" s="25">
        <f t="shared" si="104"/>
        <v>5</v>
      </c>
      <c r="H3338" s="25">
        <f>VLOOKUP(F3338,Table!$A$2:$C$121,2,0)</f>
        <v>4</v>
      </c>
      <c r="I3338" s="26">
        <f>VLOOKUP(F3338,Table!$A$2:$C$121,3,0)</f>
        <v>4</v>
      </c>
      <c r="J3338" s="17" t="s">
        <v>581</v>
      </c>
      <c r="K3338" s="25" t="str">
        <f>LEFT(J3338,MIN(FIND({0,1,2,3,4,5,6,7,8,9},ASC(J3338)&amp;1234567890))-1)</f>
        <v>Se</v>
      </c>
      <c r="L3338" s="25">
        <f t="shared" si="105"/>
        <v>4</v>
      </c>
      <c r="M3338" s="25">
        <f>VLOOKUP(K3338,Table!$A$2:$C$121,2,0)</f>
        <v>16</v>
      </c>
      <c r="N3338" s="26">
        <f>VLOOKUP(K3338,Table!$A$2:$C$121,3,0)</f>
        <v>4</v>
      </c>
      <c r="O3338" s="13" t="str">
        <f>VLOOKUP(A3338,Table!$U$1:$V$230,2,0)</f>
        <v>Tetragonal</v>
      </c>
      <c r="P3338" s="1"/>
    </row>
    <row r="3339" spans="1:16">
      <c r="A3339" s="12">
        <v>87</v>
      </c>
      <c r="B3339" s="12">
        <v>20227</v>
      </c>
      <c r="C3339" s="12" t="s">
        <v>3931</v>
      </c>
      <c r="D3339" s="12" t="s">
        <v>2392</v>
      </c>
      <c r="E3339" s="17" t="s">
        <v>355</v>
      </c>
      <c r="F3339" s="25" t="str">
        <f>LEFT(E3339,MIN(FIND({0,1,2,3,4,5,6,7,8,9},ASC(E3339)&amp;1234567890))-1)</f>
        <v>Mn</v>
      </c>
      <c r="G3339" s="25">
        <f t="shared" si="104"/>
        <v>1</v>
      </c>
      <c r="H3339" s="25">
        <f>VLOOKUP(F3339,Table!$A$2:$C$121,2,0)</f>
        <v>7</v>
      </c>
      <c r="I3339" s="26">
        <f>VLOOKUP(F3339,Table!$A$2:$C$121,3,0)</f>
        <v>4</v>
      </c>
      <c r="J3339" s="17" t="s">
        <v>32</v>
      </c>
      <c r="K3339" s="25" t="str">
        <f>LEFT(J3339,MIN(FIND({0,1,2,3,4,5,6,7,8,9},ASC(J3339)&amp;1234567890))-1)</f>
        <v>O</v>
      </c>
      <c r="L3339" s="25">
        <f t="shared" si="105"/>
        <v>2</v>
      </c>
      <c r="M3339" s="25">
        <f>VLOOKUP(K3339,Table!$A$2:$C$121,2,0)</f>
        <v>16</v>
      </c>
      <c r="N3339" s="26">
        <f>VLOOKUP(K3339,Table!$A$2:$C$121,3,0)</f>
        <v>2</v>
      </c>
      <c r="O3339" s="13" t="str">
        <f>VLOOKUP(A3339,Table!$U$1:$V$230,2,0)</f>
        <v>Tetragonal</v>
      </c>
      <c r="P3339" s="1"/>
    </row>
    <row r="3340" spans="1:16">
      <c r="A3340" s="12">
        <v>87</v>
      </c>
      <c r="B3340" s="12">
        <v>410005</v>
      </c>
      <c r="C3340" s="12" t="s">
        <v>3931</v>
      </c>
      <c r="D3340" s="12" t="s">
        <v>3970</v>
      </c>
      <c r="E3340" s="17" t="s">
        <v>12273</v>
      </c>
      <c r="F3340" s="25" t="str">
        <f>LEFT(E3340,MIN(FIND({0,1,2,3,4,5,6,7,8,9},ASC(E3340)&amp;1234567890))-1)</f>
        <v>Hg</v>
      </c>
      <c r="G3340" s="25">
        <f t="shared" si="104"/>
        <v>18.84</v>
      </c>
      <c r="H3340" s="25">
        <f>VLOOKUP(F3340,Table!$A$2:$C$121,2,0)</f>
        <v>12</v>
      </c>
      <c r="I3340" s="26">
        <f>VLOOKUP(F3340,Table!$A$2:$C$121,3,0)</f>
        <v>6</v>
      </c>
      <c r="J3340" s="17" t="s">
        <v>12274</v>
      </c>
      <c r="K3340" s="25" t="str">
        <f>LEFT(J3340,MIN(FIND({0,1,2,3,4,5,6,7,8,9},ASC(J3340)&amp;1234567890))-1)</f>
        <v>Rb</v>
      </c>
      <c r="L3340" s="25">
        <f t="shared" si="105"/>
        <v>5.47</v>
      </c>
      <c r="M3340" s="25">
        <f>VLOOKUP(K3340,Table!$A$2:$C$121,2,0)</f>
        <v>1</v>
      </c>
      <c r="N3340" s="26">
        <f>VLOOKUP(K3340,Table!$A$2:$C$121,3,0)</f>
        <v>5</v>
      </c>
      <c r="O3340" s="13" t="str">
        <f>VLOOKUP(A3340,Table!$U$1:$V$230,2,0)</f>
        <v>Tetragonal</v>
      </c>
      <c r="P3340" s="1"/>
    </row>
    <row r="3341" spans="1:16">
      <c r="A3341" s="12">
        <v>87</v>
      </c>
      <c r="B3341" s="12">
        <v>611737</v>
      </c>
      <c r="C3341" s="12" t="s">
        <v>3931</v>
      </c>
      <c r="D3341" s="12" t="s">
        <v>3971</v>
      </c>
      <c r="E3341" s="17" t="s">
        <v>11390</v>
      </c>
      <c r="F3341" s="25" t="str">
        <f>LEFT(E3341,MIN(FIND({0,1,2,3,4,5,6,7,8,9},ASC(E3341)&amp;1234567890))-1)</f>
        <v>Cr</v>
      </c>
      <c r="G3341" s="25">
        <f t="shared" si="104"/>
        <v>1</v>
      </c>
      <c r="H3341" s="25">
        <f>VLOOKUP(F3341,Table!$A$2:$C$121,2,0)</f>
        <v>6</v>
      </c>
      <c r="I3341" s="26">
        <f>VLOOKUP(F3341,Table!$A$2:$C$121,3,0)</f>
        <v>4</v>
      </c>
      <c r="J3341" s="17" t="s">
        <v>397</v>
      </c>
      <c r="K3341" s="25" t="str">
        <f>LEFT(J3341,MIN(FIND({0,1,2,3,4,5,6,7,8,9},ASC(J3341)&amp;1234567890))-1)</f>
        <v>Au</v>
      </c>
      <c r="L3341" s="25">
        <f t="shared" si="105"/>
        <v>4</v>
      </c>
      <c r="M3341" s="25">
        <f>VLOOKUP(K3341,Table!$A$2:$C$121,2,0)</f>
        <v>11</v>
      </c>
      <c r="N3341" s="26">
        <f>VLOOKUP(K3341,Table!$A$2:$C$121,3,0)</f>
        <v>6</v>
      </c>
      <c r="O3341" s="13" t="str">
        <f>VLOOKUP(A3341,Table!$U$1:$V$230,2,0)</f>
        <v>Tetragonal</v>
      </c>
      <c r="P3341" s="1"/>
    </row>
    <row r="3342" spans="1:16">
      <c r="A3342" s="12">
        <v>87</v>
      </c>
      <c r="B3342" s="12">
        <v>611812</v>
      </c>
      <c r="C3342" s="12" t="s">
        <v>3931</v>
      </c>
      <c r="D3342" s="12" t="s">
        <v>3972</v>
      </c>
      <c r="E3342" s="17" t="s">
        <v>11542</v>
      </c>
      <c r="F3342" s="25" t="str">
        <f>LEFT(E3342,MIN(FIND({0,1,2,3,4,5,6,7,8,9},ASC(E3342)&amp;1234567890))-1)</f>
        <v>Er</v>
      </c>
      <c r="G3342" s="25">
        <f t="shared" si="104"/>
        <v>1</v>
      </c>
      <c r="H3342" s="25">
        <f>VLOOKUP(F3342,Table!$A$2:$C$121,2,0)</f>
        <v>3</v>
      </c>
      <c r="I3342" s="26">
        <f>VLOOKUP(F3342,Table!$A$2:$C$121,3,0)</f>
        <v>6</v>
      </c>
      <c r="J3342" s="17" t="s">
        <v>397</v>
      </c>
      <c r="K3342" s="25" t="str">
        <f>LEFT(J3342,MIN(FIND({0,1,2,3,4,5,6,7,8,9},ASC(J3342)&amp;1234567890))-1)</f>
        <v>Au</v>
      </c>
      <c r="L3342" s="25">
        <f t="shared" si="105"/>
        <v>4</v>
      </c>
      <c r="M3342" s="25">
        <f>VLOOKUP(K3342,Table!$A$2:$C$121,2,0)</f>
        <v>11</v>
      </c>
      <c r="N3342" s="26">
        <f>VLOOKUP(K3342,Table!$A$2:$C$121,3,0)</f>
        <v>6</v>
      </c>
      <c r="O3342" s="13" t="str">
        <f>VLOOKUP(A3342,Table!$U$1:$V$230,2,0)</f>
        <v>Tetragonal</v>
      </c>
      <c r="P3342" s="1"/>
    </row>
    <row r="3343" spans="1:16">
      <c r="A3343" s="12">
        <v>87</v>
      </c>
      <c r="B3343" s="12">
        <v>612131</v>
      </c>
      <c r="C3343" s="12" t="s">
        <v>3931</v>
      </c>
      <c r="D3343" s="12" t="s">
        <v>3973</v>
      </c>
      <c r="E3343" s="17" t="s">
        <v>11335</v>
      </c>
      <c r="F3343" s="25" t="str">
        <f>LEFT(E3343,MIN(FIND({0,1,2,3,4,5,6,7,8,9},ASC(E3343)&amp;1234567890))-1)</f>
        <v>Lu</v>
      </c>
      <c r="G3343" s="25">
        <f t="shared" si="104"/>
        <v>1</v>
      </c>
      <c r="H3343" s="25">
        <f>VLOOKUP(F3343,Table!$A$2:$C$121,2,0)</f>
        <v>3</v>
      </c>
      <c r="I3343" s="26">
        <f>VLOOKUP(F3343,Table!$A$2:$C$121,3,0)</f>
        <v>6</v>
      </c>
      <c r="J3343" s="17" t="s">
        <v>397</v>
      </c>
      <c r="K3343" s="25" t="str">
        <f>LEFT(J3343,MIN(FIND({0,1,2,3,4,5,6,7,8,9},ASC(J3343)&amp;1234567890))-1)</f>
        <v>Au</v>
      </c>
      <c r="L3343" s="25">
        <f t="shared" si="105"/>
        <v>4</v>
      </c>
      <c r="M3343" s="25">
        <f>VLOOKUP(K3343,Table!$A$2:$C$121,2,0)</f>
        <v>11</v>
      </c>
      <c r="N3343" s="26">
        <f>VLOOKUP(K3343,Table!$A$2:$C$121,3,0)</f>
        <v>6</v>
      </c>
      <c r="O3343" s="13" t="str">
        <f>VLOOKUP(A3343,Table!$U$1:$V$230,2,0)</f>
        <v>Tetragonal</v>
      </c>
      <c r="P3343" s="1"/>
    </row>
    <row r="3344" spans="1:16">
      <c r="A3344" s="12">
        <v>87</v>
      </c>
      <c r="B3344" s="12">
        <v>612300</v>
      </c>
      <c r="C3344" s="12" t="s">
        <v>3931</v>
      </c>
      <c r="D3344" s="12" t="s">
        <v>3974</v>
      </c>
      <c r="E3344" s="17" t="s">
        <v>397</v>
      </c>
      <c r="F3344" s="25" t="str">
        <f>LEFT(E3344,MIN(FIND({0,1,2,3,4,5,6,7,8,9},ASC(E3344)&amp;1234567890))-1)</f>
        <v>Au</v>
      </c>
      <c r="G3344" s="25">
        <f t="shared" si="104"/>
        <v>4</v>
      </c>
      <c r="H3344" s="25">
        <f>VLOOKUP(F3344,Table!$A$2:$C$121,2,0)</f>
        <v>11</v>
      </c>
      <c r="I3344" s="26">
        <f>VLOOKUP(F3344,Table!$A$2:$C$121,3,0)</f>
        <v>6</v>
      </c>
      <c r="J3344" s="17" t="s">
        <v>11874</v>
      </c>
      <c r="K3344" s="25" t="str">
        <f>LEFT(J3344,MIN(FIND({0,1,2,3,4,5,6,7,8,9},ASC(J3344)&amp;1234567890))-1)</f>
        <v>Sc</v>
      </c>
      <c r="L3344" s="25">
        <f t="shared" si="105"/>
        <v>1</v>
      </c>
      <c r="M3344" s="25">
        <f>VLOOKUP(K3344,Table!$A$2:$C$121,2,0)</f>
        <v>3</v>
      </c>
      <c r="N3344" s="26">
        <f>VLOOKUP(K3344,Table!$A$2:$C$121,3,0)</f>
        <v>4</v>
      </c>
      <c r="O3344" s="13" t="str">
        <f>VLOOKUP(A3344,Table!$U$1:$V$230,2,0)</f>
        <v>Tetragonal</v>
      </c>
      <c r="P3344" s="1"/>
    </row>
    <row r="3345" spans="1:16">
      <c r="A3345" s="12">
        <v>87</v>
      </c>
      <c r="B3345" s="12">
        <v>612411</v>
      </c>
      <c r="C3345" s="12" t="s">
        <v>3931</v>
      </c>
      <c r="D3345" s="12" t="s">
        <v>3975</v>
      </c>
      <c r="E3345" s="17" t="s">
        <v>50</v>
      </c>
      <c r="F3345" s="25" t="str">
        <f>LEFT(E3345,MIN(FIND({0,1,2,3,4,5,6,7,8,9},ASC(E3345)&amp;1234567890))-1)</f>
        <v>Ti</v>
      </c>
      <c r="G3345" s="25">
        <f t="shared" si="104"/>
        <v>1</v>
      </c>
      <c r="H3345" s="25">
        <f>VLOOKUP(F3345,Table!$A$2:$C$121,2,0)</f>
        <v>4</v>
      </c>
      <c r="I3345" s="26">
        <f>VLOOKUP(F3345,Table!$A$2:$C$121,3,0)</f>
        <v>4</v>
      </c>
      <c r="J3345" s="17" t="s">
        <v>397</v>
      </c>
      <c r="K3345" s="25" t="str">
        <f>LEFT(J3345,MIN(FIND({0,1,2,3,4,5,6,7,8,9},ASC(J3345)&amp;1234567890))-1)</f>
        <v>Au</v>
      </c>
      <c r="L3345" s="25">
        <f t="shared" si="105"/>
        <v>4</v>
      </c>
      <c r="M3345" s="25">
        <f>VLOOKUP(K3345,Table!$A$2:$C$121,2,0)</f>
        <v>11</v>
      </c>
      <c r="N3345" s="26">
        <f>VLOOKUP(K3345,Table!$A$2:$C$121,3,0)</f>
        <v>6</v>
      </c>
      <c r="O3345" s="13" t="str">
        <f>VLOOKUP(A3345,Table!$U$1:$V$230,2,0)</f>
        <v>Tetragonal</v>
      </c>
      <c r="P3345" s="1"/>
    </row>
    <row r="3346" spans="1:16">
      <c r="A3346" s="12">
        <v>87</v>
      </c>
      <c r="B3346" s="12">
        <v>612436</v>
      </c>
      <c r="C3346" s="12" t="s">
        <v>3931</v>
      </c>
      <c r="D3346" s="12" t="s">
        <v>3976</v>
      </c>
      <c r="E3346" s="17" t="s">
        <v>11334</v>
      </c>
      <c r="F3346" s="25" t="str">
        <f>LEFT(E3346,MIN(FIND({0,1,2,3,4,5,6,7,8,9},ASC(E3346)&amp;1234567890))-1)</f>
        <v>Tm</v>
      </c>
      <c r="G3346" s="25">
        <f t="shared" si="104"/>
        <v>1</v>
      </c>
      <c r="H3346" s="25">
        <f>VLOOKUP(F3346,Table!$A$2:$C$121,2,0)</f>
        <v>3</v>
      </c>
      <c r="I3346" s="26">
        <f>VLOOKUP(F3346,Table!$A$2:$C$121,3,0)</f>
        <v>6</v>
      </c>
      <c r="J3346" s="17" t="s">
        <v>397</v>
      </c>
      <c r="K3346" s="25" t="str">
        <f>LEFT(J3346,MIN(FIND({0,1,2,3,4,5,6,7,8,9},ASC(J3346)&amp;1234567890))-1)</f>
        <v>Au</v>
      </c>
      <c r="L3346" s="25">
        <f t="shared" si="105"/>
        <v>4</v>
      </c>
      <c r="M3346" s="25">
        <f>VLOOKUP(K3346,Table!$A$2:$C$121,2,0)</f>
        <v>11</v>
      </c>
      <c r="N3346" s="26">
        <f>VLOOKUP(K3346,Table!$A$2:$C$121,3,0)</f>
        <v>6</v>
      </c>
      <c r="O3346" s="13" t="str">
        <f>VLOOKUP(A3346,Table!$U$1:$V$230,2,0)</f>
        <v>Tetragonal</v>
      </c>
      <c r="P3346" s="1"/>
    </row>
    <row r="3347" spans="1:16">
      <c r="A3347" s="12">
        <v>87</v>
      </c>
      <c r="B3347" s="12">
        <v>612460</v>
      </c>
      <c r="C3347" s="12" t="s">
        <v>3931</v>
      </c>
      <c r="D3347" s="12" t="s">
        <v>3977</v>
      </c>
      <c r="E3347" s="17" t="s">
        <v>334</v>
      </c>
      <c r="F3347" s="25" t="str">
        <f>LEFT(E3347,MIN(FIND({0,1,2,3,4,5,6,7,8,9},ASC(E3347)&amp;1234567890))-1)</f>
        <v>V</v>
      </c>
      <c r="G3347" s="25">
        <f t="shared" si="104"/>
        <v>1</v>
      </c>
      <c r="H3347" s="25">
        <f>VLOOKUP(F3347,Table!$A$2:$C$121,2,0)</f>
        <v>5</v>
      </c>
      <c r="I3347" s="26">
        <f>VLOOKUP(F3347,Table!$A$2:$C$121,3,0)</f>
        <v>4</v>
      </c>
      <c r="J3347" s="17" t="s">
        <v>397</v>
      </c>
      <c r="K3347" s="25" t="str">
        <f>LEFT(J3347,MIN(FIND({0,1,2,3,4,5,6,7,8,9},ASC(J3347)&amp;1234567890))-1)</f>
        <v>Au</v>
      </c>
      <c r="L3347" s="25">
        <f t="shared" si="105"/>
        <v>4</v>
      </c>
      <c r="M3347" s="25">
        <f>VLOOKUP(K3347,Table!$A$2:$C$121,2,0)</f>
        <v>11</v>
      </c>
      <c r="N3347" s="26">
        <f>VLOOKUP(K3347,Table!$A$2:$C$121,3,0)</f>
        <v>6</v>
      </c>
      <c r="O3347" s="13" t="str">
        <f>VLOOKUP(A3347,Table!$U$1:$V$230,2,0)</f>
        <v>Tetragonal</v>
      </c>
      <c r="P3347" s="1"/>
    </row>
    <row r="3348" spans="1:16">
      <c r="A3348" s="12">
        <v>87</v>
      </c>
      <c r="B3348" s="12">
        <v>612477</v>
      </c>
      <c r="C3348" s="12" t="s">
        <v>3931</v>
      </c>
      <c r="D3348" s="12" t="s">
        <v>3978</v>
      </c>
      <c r="E3348" s="17" t="s">
        <v>530</v>
      </c>
      <c r="F3348" s="25" t="str">
        <f>LEFT(E3348,MIN(FIND({0,1,2,3,4,5,6,7,8,9},ASC(E3348)&amp;1234567890))-1)</f>
        <v>Yb</v>
      </c>
      <c r="G3348" s="25">
        <f t="shared" si="104"/>
        <v>1</v>
      </c>
      <c r="H3348" s="25">
        <f>VLOOKUP(F3348,Table!$A$2:$C$121,2,0)</f>
        <v>3</v>
      </c>
      <c r="I3348" s="26">
        <f>VLOOKUP(F3348,Table!$A$2:$C$121,3,0)</f>
        <v>6</v>
      </c>
      <c r="J3348" s="17" t="s">
        <v>397</v>
      </c>
      <c r="K3348" s="25" t="str">
        <f>LEFT(J3348,MIN(FIND({0,1,2,3,4,5,6,7,8,9},ASC(J3348)&amp;1234567890))-1)</f>
        <v>Au</v>
      </c>
      <c r="L3348" s="25">
        <f t="shared" si="105"/>
        <v>4</v>
      </c>
      <c r="M3348" s="25">
        <f>VLOOKUP(K3348,Table!$A$2:$C$121,2,0)</f>
        <v>11</v>
      </c>
      <c r="N3348" s="26">
        <f>VLOOKUP(K3348,Table!$A$2:$C$121,3,0)</f>
        <v>6</v>
      </c>
      <c r="O3348" s="13" t="str">
        <f>VLOOKUP(A3348,Table!$U$1:$V$230,2,0)</f>
        <v>Tetragonal</v>
      </c>
      <c r="P3348" s="1"/>
    </row>
    <row r="3349" spans="1:16">
      <c r="A3349" s="12">
        <v>87</v>
      </c>
      <c r="B3349" s="12">
        <v>635118</v>
      </c>
      <c r="C3349" s="12" t="s">
        <v>3931</v>
      </c>
      <c r="D3349" s="12" t="s">
        <v>3979</v>
      </c>
      <c r="E3349" s="17" t="s">
        <v>391</v>
      </c>
      <c r="F3349" s="25" t="str">
        <f>LEFT(E3349,MIN(FIND({0,1,2,3,4,5,6,7,8,9},ASC(E3349)&amp;1234567890))-1)</f>
        <v>Pr</v>
      </c>
      <c r="G3349" s="25">
        <f t="shared" si="104"/>
        <v>9</v>
      </c>
      <c r="H3349" s="25">
        <f>VLOOKUP(F3349,Table!$A$2:$C$121,2,0)</f>
        <v>3</v>
      </c>
      <c r="I3349" s="26">
        <f>VLOOKUP(F3349,Table!$A$2:$C$121,3,0)</f>
        <v>6</v>
      </c>
      <c r="J3349" s="17" t="s">
        <v>11382</v>
      </c>
      <c r="K3349" s="25" t="str">
        <f>LEFT(J3349,MIN(FIND({0,1,2,3,4,5,6,7,8,9},ASC(J3349)&amp;1234567890))-1)</f>
        <v>Ga</v>
      </c>
      <c r="L3349" s="25">
        <f t="shared" si="105"/>
        <v>4</v>
      </c>
      <c r="M3349" s="25">
        <f>VLOOKUP(K3349,Table!$A$2:$C$121,2,0)</f>
        <v>13</v>
      </c>
      <c r="N3349" s="26">
        <f>VLOOKUP(K3349,Table!$A$2:$C$121,3,0)</f>
        <v>4</v>
      </c>
      <c r="O3349" s="13" t="str">
        <f>VLOOKUP(A3349,Table!$U$1:$V$230,2,0)</f>
        <v>Tetragonal</v>
      </c>
      <c r="P3349" s="1"/>
    </row>
    <row r="3350" spans="1:16">
      <c r="A3350" s="12">
        <v>87</v>
      </c>
      <c r="B3350" s="12">
        <v>638706</v>
      </c>
      <c r="C3350" s="12" t="s">
        <v>3931</v>
      </c>
      <c r="D3350" s="12" t="s">
        <v>3980</v>
      </c>
      <c r="E3350" s="17" t="s">
        <v>12275</v>
      </c>
      <c r="F3350" s="25" t="str">
        <f>LEFT(E3350,MIN(FIND({0,1,2,3,4,5,6,7,8,9},ASC(E3350)&amp;1234567890))-1)</f>
        <v>Hf</v>
      </c>
      <c r="G3350" s="25">
        <f t="shared" si="104"/>
        <v>9</v>
      </c>
      <c r="H3350" s="25">
        <f>VLOOKUP(F3350,Table!$A$2:$C$121,2,0)</f>
        <v>4</v>
      </c>
      <c r="I3350" s="26">
        <f>VLOOKUP(F3350,Table!$A$2:$C$121,3,0)</f>
        <v>6</v>
      </c>
      <c r="J3350" s="17" t="s">
        <v>12270</v>
      </c>
      <c r="K3350" s="25" t="str">
        <f>LEFT(J3350,MIN(FIND({0,1,2,3,4,5,6,7,8,9},ASC(J3350)&amp;1234567890))-1)</f>
        <v>Ni</v>
      </c>
      <c r="L3350" s="25">
        <f t="shared" si="105"/>
        <v>11</v>
      </c>
      <c r="M3350" s="25">
        <f>VLOOKUP(K3350,Table!$A$2:$C$121,2,0)</f>
        <v>10</v>
      </c>
      <c r="N3350" s="26">
        <f>VLOOKUP(K3350,Table!$A$2:$C$121,3,0)</f>
        <v>4</v>
      </c>
      <c r="O3350" s="13" t="str">
        <f>VLOOKUP(A3350,Table!$U$1:$V$230,2,0)</f>
        <v>Tetragonal</v>
      </c>
      <c r="P3350" s="1"/>
    </row>
    <row r="3351" spans="1:16">
      <c r="A3351" s="12">
        <v>87</v>
      </c>
      <c r="B3351" s="12">
        <v>642680</v>
      </c>
      <c r="C3351" s="12" t="s">
        <v>3931</v>
      </c>
      <c r="D3351" s="12" t="s">
        <v>3981</v>
      </c>
      <c r="E3351" s="17" t="s">
        <v>11782</v>
      </c>
      <c r="F3351" s="25" t="str">
        <f>LEFT(E3351,MIN(FIND({0,1,2,3,4,5,6,7,8,9},ASC(E3351)&amp;1234567890))-1)</f>
        <v>Nd</v>
      </c>
      <c r="G3351" s="25">
        <f t="shared" si="104"/>
        <v>5</v>
      </c>
      <c r="H3351" s="25">
        <f>VLOOKUP(F3351,Table!$A$2:$C$121,2,0)</f>
        <v>3</v>
      </c>
      <c r="I3351" s="26">
        <f>VLOOKUP(F3351,Table!$A$2:$C$121,3,0)</f>
        <v>6</v>
      </c>
      <c r="J3351" s="17" t="s">
        <v>12268</v>
      </c>
      <c r="K3351" s="25" t="str">
        <f>LEFT(J3351,MIN(FIND({0,1,2,3,4,5,6,7,8,9},ASC(J3351)&amp;1234567890))-1)</f>
        <v>Mg</v>
      </c>
      <c r="L3351" s="25">
        <f t="shared" si="105"/>
        <v>41</v>
      </c>
      <c r="M3351" s="25">
        <f>VLOOKUP(K3351,Table!$A$2:$C$121,2,0)</f>
        <v>2</v>
      </c>
      <c r="N3351" s="26">
        <f>VLOOKUP(K3351,Table!$A$2:$C$121,3,0)</f>
        <v>3</v>
      </c>
      <c r="O3351" s="13" t="str">
        <f>VLOOKUP(A3351,Table!$U$1:$V$230,2,0)</f>
        <v>Tetragonal</v>
      </c>
      <c r="P3351" s="1"/>
    </row>
    <row r="3352" spans="1:16">
      <c r="A3352" s="12">
        <v>87</v>
      </c>
      <c r="B3352" s="12">
        <v>642684</v>
      </c>
      <c r="C3352" s="12" t="s">
        <v>3931</v>
      </c>
      <c r="D3352" s="12" t="s">
        <v>3982</v>
      </c>
      <c r="E3352" s="17" t="s">
        <v>12268</v>
      </c>
      <c r="F3352" s="25" t="str">
        <f>LEFT(E3352,MIN(FIND({0,1,2,3,4,5,6,7,8,9},ASC(E3352)&amp;1234567890))-1)</f>
        <v>Mg</v>
      </c>
      <c r="G3352" s="25">
        <f t="shared" si="104"/>
        <v>41</v>
      </c>
      <c r="H3352" s="25">
        <f>VLOOKUP(F3352,Table!$A$2:$C$121,2,0)</f>
        <v>2</v>
      </c>
      <c r="I3352" s="26">
        <f>VLOOKUP(F3352,Table!$A$2:$C$121,3,0)</f>
        <v>3</v>
      </c>
      <c r="J3352" s="17" t="s">
        <v>11782</v>
      </c>
      <c r="K3352" s="25" t="str">
        <f>LEFT(J3352,MIN(FIND({0,1,2,3,4,5,6,7,8,9},ASC(J3352)&amp;1234567890))-1)</f>
        <v>Nd</v>
      </c>
      <c r="L3352" s="25">
        <f t="shared" si="105"/>
        <v>5</v>
      </c>
      <c r="M3352" s="25">
        <f>VLOOKUP(K3352,Table!$A$2:$C$121,2,0)</f>
        <v>3</v>
      </c>
      <c r="N3352" s="26">
        <f>VLOOKUP(K3352,Table!$A$2:$C$121,3,0)</f>
        <v>6</v>
      </c>
      <c r="O3352" s="13" t="str">
        <f>VLOOKUP(A3352,Table!$U$1:$V$230,2,0)</f>
        <v>Tetragonal</v>
      </c>
      <c r="P3352" s="1"/>
    </row>
    <row r="3353" spans="1:16">
      <c r="A3353" s="12">
        <v>87</v>
      </c>
      <c r="B3353" s="12">
        <v>642771</v>
      </c>
      <c r="C3353" s="12" t="s">
        <v>3931</v>
      </c>
      <c r="D3353" s="12" t="s">
        <v>3983</v>
      </c>
      <c r="E3353" s="17" t="s">
        <v>11712</v>
      </c>
      <c r="F3353" s="25" t="str">
        <f>LEFT(E3353,MIN(FIND({0,1,2,3,4,5,6,7,8,9},ASC(E3353)&amp;1234567890))-1)</f>
        <v>Pr</v>
      </c>
      <c r="G3353" s="25">
        <f t="shared" si="104"/>
        <v>5</v>
      </c>
      <c r="H3353" s="25">
        <f>VLOOKUP(F3353,Table!$A$2:$C$121,2,0)</f>
        <v>3</v>
      </c>
      <c r="I3353" s="26">
        <f>VLOOKUP(F3353,Table!$A$2:$C$121,3,0)</f>
        <v>6</v>
      </c>
      <c r="J3353" s="17" t="s">
        <v>12268</v>
      </c>
      <c r="K3353" s="25" t="str">
        <f>LEFT(J3353,MIN(FIND({0,1,2,3,4,5,6,7,8,9},ASC(J3353)&amp;1234567890))-1)</f>
        <v>Mg</v>
      </c>
      <c r="L3353" s="25">
        <f t="shared" si="105"/>
        <v>41</v>
      </c>
      <c r="M3353" s="25">
        <f>VLOOKUP(K3353,Table!$A$2:$C$121,2,0)</f>
        <v>2</v>
      </c>
      <c r="N3353" s="26">
        <f>VLOOKUP(K3353,Table!$A$2:$C$121,3,0)</f>
        <v>3</v>
      </c>
      <c r="O3353" s="13" t="str">
        <f>VLOOKUP(A3353,Table!$U$1:$V$230,2,0)</f>
        <v>Tetragonal</v>
      </c>
      <c r="P3353" s="1"/>
    </row>
    <row r="3354" spans="1:16">
      <c r="A3354" s="12">
        <v>87</v>
      </c>
      <c r="B3354" s="12">
        <v>642842</v>
      </c>
      <c r="C3354" s="12" t="s">
        <v>3931</v>
      </c>
      <c r="D3354" s="12" t="s">
        <v>3984</v>
      </c>
      <c r="E3354" s="17" t="s">
        <v>11309</v>
      </c>
      <c r="F3354" s="25" t="str">
        <f>LEFT(E3354,MIN(FIND({0,1,2,3,4,5,6,7,8,9},ASC(E3354)&amp;1234567890))-1)</f>
        <v>Sm</v>
      </c>
      <c r="G3354" s="25">
        <f t="shared" si="104"/>
        <v>5</v>
      </c>
      <c r="H3354" s="25">
        <f>VLOOKUP(F3354,Table!$A$2:$C$121,2,0)</f>
        <v>3</v>
      </c>
      <c r="I3354" s="26">
        <f>VLOOKUP(F3354,Table!$A$2:$C$121,3,0)</f>
        <v>6</v>
      </c>
      <c r="J3354" s="17" t="s">
        <v>12268</v>
      </c>
      <c r="K3354" s="25" t="str">
        <f>LEFT(J3354,MIN(FIND({0,1,2,3,4,5,6,7,8,9},ASC(J3354)&amp;1234567890))-1)</f>
        <v>Mg</v>
      </c>
      <c r="L3354" s="25">
        <f t="shared" si="105"/>
        <v>41</v>
      </c>
      <c r="M3354" s="25">
        <f>VLOOKUP(K3354,Table!$A$2:$C$121,2,0)</f>
        <v>2</v>
      </c>
      <c r="N3354" s="26">
        <f>VLOOKUP(K3354,Table!$A$2:$C$121,3,0)</f>
        <v>3</v>
      </c>
      <c r="O3354" s="13" t="str">
        <f>VLOOKUP(A3354,Table!$U$1:$V$230,2,0)</f>
        <v>Tetragonal</v>
      </c>
      <c r="P3354" s="1"/>
    </row>
    <row r="3355" spans="1:16">
      <c r="A3355" s="12">
        <v>87</v>
      </c>
      <c r="B3355" s="12">
        <v>644542</v>
      </c>
      <c r="C3355" s="12" t="s">
        <v>3931</v>
      </c>
      <c r="D3355" s="12" t="s">
        <v>3985</v>
      </c>
      <c r="E3355" s="17" t="s">
        <v>11463</v>
      </c>
      <c r="F3355" s="25" t="str">
        <f>LEFT(E3355,MIN(FIND({0,1,2,3,4,5,6,7,8,9},ASC(E3355)&amp;1234567890))-1)</f>
        <v>N</v>
      </c>
      <c r="G3355" s="25">
        <f t="shared" si="104"/>
        <v>5</v>
      </c>
      <c r="H3355" s="25">
        <f>VLOOKUP(F3355,Table!$A$2:$C$121,2,0)</f>
        <v>15</v>
      </c>
      <c r="I3355" s="26">
        <f>VLOOKUP(F3355,Table!$A$2:$C$121,3,0)</f>
        <v>2</v>
      </c>
      <c r="J3355" s="17" t="s">
        <v>12051</v>
      </c>
      <c r="K3355" s="25" t="str">
        <f>LEFT(J3355,MIN(FIND({0,1,2,3,4,5,6,7,8,9},ASC(J3355)&amp;1234567890))-1)</f>
        <v>Nb</v>
      </c>
      <c r="L3355" s="25">
        <f t="shared" si="105"/>
        <v>4</v>
      </c>
      <c r="M3355" s="25">
        <f>VLOOKUP(K3355,Table!$A$2:$C$121,2,0)</f>
        <v>5</v>
      </c>
      <c r="N3355" s="26">
        <f>VLOOKUP(K3355,Table!$A$2:$C$121,3,0)</f>
        <v>5</v>
      </c>
      <c r="O3355" s="13" t="str">
        <f>VLOOKUP(A3355,Table!$U$1:$V$230,2,0)</f>
        <v>Tetragonal</v>
      </c>
      <c r="P3355" s="1"/>
    </row>
    <row r="3356" spans="1:16">
      <c r="A3356" s="12">
        <v>87</v>
      </c>
      <c r="B3356" s="12">
        <v>651473</v>
      </c>
      <c r="C3356" s="12" t="s">
        <v>3931</v>
      </c>
      <c r="D3356" s="12" t="s">
        <v>3986</v>
      </c>
      <c r="E3356" s="17" t="s">
        <v>12276</v>
      </c>
      <c r="F3356" s="25" t="str">
        <f>LEFT(E3356,MIN(FIND({0,1,2,3,4,5,6,7,8,9},ASC(E3356)&amp;1234567890))-1)</f>
        <v>Zr</v>
      </c>
      <c r="G3356" s="25">
        <f t="shared" si="104"/>
        <v>21</v>
      </c>
      <c r="H3356" s="25">
        <f>VLOOKUP(F3356,Table!$A$2:$C$121,2,0)</f>
        <v>4</v>
      </c>
      <c r="I3356" s="26">
        <f>VLOOKUP(F3356,Table!$A$2:$C$121,3,0)</f>
        <v>5</v>
      </c>
      <c r="J3356" s="17" t="s">
        <v>407</v>
      </c>
      <c r="K3356" s="25" t="str">
        <f>LEFT(J3356,MIN(FIND({0,1,2,3,4,5,6,7,8,9},ASC(J3356)&amp;1234567890))-1)</f>
        <v>S</v>
      </c>
      <c r="L3356" s="25">
        <f t="shared" si="105"/>
        <v>8</v>
      </c>
      <c r="M3356" s="25">
        <f>VLOOKUP(K3356,Table!$A$2:$C$121,2,0)</f>
        <v>16</v>
      </c>
      <c r="N3356" s="26">
        <f>VLOOKUP(K3356,Table!$A$2:$C$121,3,0)</f>
        <v>3</v>
      </c>
      <c r="O3356" s="13" t="str">
        <f>VLOOKUP(A3356,Table!$U$1:$V$230,2,0)</f>
        <v>Tetragonal</v>
      </c>
      <c r="P3356" s="1"/>
    </row>
    <row r="3357" spans="1:16">
      <c r="A3357" s="12">
        <v>87</v>
      </c>
      <c r="B3357" s="12">
        <v>652166</v>
      </c>
      <c r="C3357" s="12" t="s">
        <v>3931</v>
      </c>
      <c r="D3357" s="12" t="s">
        <v>3987</v>
      </c>
      <c r="E3357" s="17" t="s">
        <v>417</v>
      </c>
      <c r="F3357" s="25" t="str">
        <f>LEFT(E3357,MIN(FIND({0,1,2,3,4,5,6,7,8,9},ASC(E3357)&amp;1234567890))-1)</f>
        <v>V</v>
      </c>
      <c r="G3357" s="25">
        <f t="shared" si="104"/>
        <v>5</v>
      </c>
      <c r="H3357" s="25">
        <f>VLOOKUP(F3357,Table!$A$2:$C$121,2,0)</f>
        <v>5</v>
      </c>
      <c r="I3357" s="26">
        <f>VLOOKUP(F3357,Table!$A$2:$C$121,3,0)</f>
        <v>4</v>
      </c>
      <c r="J3357" s="17" t="s">
        <v>581</v>
      </c>
      <c r="K3357" s="25" t="str">
        <f>LEFT(J3357,MIN(FIND({0,1,2,3,4,5,6,7,8,9},ASC(J3357)&amp;1234567890))-1)</f>
        <v>Se</v>
      </c>
      <c r="L3357" s="25">
        <f t="shared" si="105"/>
        <v>4</v>
      </c>
      <c r="M3357" s="25">
        <f>VLOOKUP(K3357,Table!$A$2:$C$121,2,0)</f>
        <v>16</v>
      </c>
      <c r="N3357" s="26">
        <f>VLOOKUP(K3357,Table!$A$2:$C$121,3,0)</f>
        <v>4</v>
      </c>
      <c r="O3357" s="13" t="str">
        <f>VLOOKUP(A3357,Table!$U$1:$V$230,2,0)</f>
        <v>Tetragonal</v>
      </c>
      <c r="P3357" s="1"/>
    </row>
    <row r="3358" spans="1:16">
      <c r="A3358" s="12">
        <v>87</v>
      </c>
      <c r="B3358" s="12">
        <v>657182</v>
      </c>
      <c r="C3358" s="12" t="s">
        <v>3931</v>
      </c>
      <c r="D3358" s="12" t="s">
        <v>3988</v>
      </c>
      <c r="E3358" s="17" t="s">
        <v>397</v>
      </c>
      <c r="F3358" s="25" t="str">
        <f>LEFT(E3358,MIN(FIND({0,1,2,3,4,5,6,7,8,9},ASC(E3358)&amp;1234567890))-1)</f>
        <v>Au</v>
      </c>
      <c r="G3358" s="25">
        <f t="shared" si="104"/>
        <v>4</v>
      </c>
      <c r="H3358" s="25">
        <f>VLOOKUP(F3358,Table!$A$2:$C$121,2,0)</f>
        <v>11</v>
      </c>
      <c r="I3358" s="26">
        <f>VLOOKUP(F3358,Table!$A$2:$C$121,3,0)</f>
        <v>6</v>
      </c>
      <c r="J3358" s="17" t="s">
        <v>355</v>
      </c>
      <c r="K3358" s="25" t="str">
        <f>LEFT(J3358,MIN(FIND({0,1,2,3,4,5,6,7,8,9},ASC(J3358)&amp;1234567890))-1)</f>
        <v>Mn</v>
      </c>
      <c r="L3358" s="25">
        <f t="shared" si="105"/>
        <v>1</v>
      </c>
      <c r="M3358" s="25">
        <f>VLOOKUP(K3358,Table!$A$2:$C$121,2,0)</f>
        <v>7</v>
      </c>
      <c r="N3358" s="26">
        <f>VLOOKUP(K3358,Table!$A$2:$C$121,3,0)</f>
        <v>4</v>
      </c>
      <c r="O3358" s="13" t="str">
        <f>VLOOKUP(A3358,Table!$U$1:$V$230,2,0)</f>
        <v>Tetragonal</v>
      </c>
      <c r="P3358" s="1"/>
    </row>
    <row r="3359" spans="1:16">
      <c r="A3359" s="12">
        <v>87</v>
      </c>
      <c r="B3359" s="12">
        <v>391352</v>
      </c>
      <c r="C3359" s="12" t="s">
        <v>3931</v>
      </c>
      <c r="D3359" s="12" t="s">
        <v>3989</v>
      </c>
      <c r="E3359" s="17" t="s">
        <v>11687</v>
      </c>
      <c r="F3359" s="25" t="str">
        <f>LEFT(E3359,MIN(FIND({0,1,2,3,4,5,6,7,8,9},ASC(E3359)&amp;1234567890))-1)</f>
        <v>Cs</v>
      </c>
      <c r="G3359" s="25">
        <f t="shared" si="104"/>
        <v>3</v>
      </c>
      <c r="H3359" s="25">
        <f>VLOOKUP(F3359,Table!$A$2:$C$121,2,0)</f>
        <v>1</v>
      </c>
      <c r="I3359" s="26">
        <f>VLOOKUP(F3359,Table!$A$2:$C$121,3,0)</f>
        <v>6</v>
      </c>
      <c r="J3359" s="17" t="s">
        <v>12277</v>
      </c>
      <c r="K3359" s="25" t="str">
        <f>LEFT(J3359,MIN(FIND({0,1,2,3,4,5,6,7,8,9},ASC(J3359)&amp;1234567890))-1)</f>
        <v>Se</v>
      </c>
      <c r="L3359" s="25">
        <f t="shared" si="105"/>
        <v>22</v>
      </c>
      <c r="M3359" s="25">
        <f>VLOOKUP(K3359,Table!$A$2:$C$121,2,0)</f>
        <v>16</v>
      </c>
      <c r="N3359" s="26">
        <f>VLOOKUP(K3359,Table!$A$2:$C$121,3,0)</f>
        <v>4</v>
      </c>
      <c r="O3359" s="13" t="str">
        <f>VLOOKUP(A3359,Table!$U$1:$V$230,2,0)</f>
        <v>Tetragonal</v>
      </c>
      <c r="P3359" s="1"/>
    </row>
    <row r="3360" spans="1:16">
      <c r="A3360" s="12">
        <v>87</v>
      </c>
      <c r="B3360" s="12">
        <v>174033</v>
      </c>
      <c r="C3360" s="12" t="s">
        <v>3931</v>
      </c>
      <c r="D3360" s="12" t="s">
        <v>3990</v>
      </c>
      <c r="E3360" s="17" t="s">
        <v>50</v>
      </c>
      <c r="F3360" s="25" t="str">
        <f>LEFT(E3360,MIN(FIND({0,1,2,3,4,5,6,7,8,9},ASC(E3360)&amp;1234567890))-1)</f>
        <v>Ti</v>
      </c>
      <c r="G3360" s="25">
        <f t="shared" si="104"/>
        <v>1</v>
      </c>
      <c r="H3360" s="25">
        <f>VLOOKUP(F3360,Table!$A$2:$C$121,2,0)</f>
        <v>4</v>
      </c>
      <c r="I3360" s="26">
        <f>VLOOKUP(F3360,Table!$A$2:$C$121,3,0)</f>
        <v>4</v>
      </c>
      <c r="J3360" s="17" t="s">
        <v>12278</v>
      </c>
      <c r="K3360" s="25" t="str">
        <f>LEFT(J3360,MIN(FIND({0,1,2,3,4,5,6,7,8,9},ASC(J3360)&amp;1234567890))-1)</f>
        <v>O</v>
      </c>
      <c r="L3360" s="25">
        <f t="shared" si="105"/>
        <v>1.25</v>
      </c>
      <c r="M3360" s="25">
        <f>VLOOKUP(K3360,Table!$A$2:$C$121,2,0)</f>
        <v>16</v>
      </c>
      <c r="N3360" s="26">
        <f>VLOOKUP(K3360,Table!$A$2:$C$121,3,0)</f>
        <v>2</v>
      </c>
      <c r="O3360" s="13" t="str">
        <f>VLOOKUP(A3360,Table!$U$1:$V$230,2,0)</f>
        <v>Tetragonal</v>
      </c>
      <c r="P3360" s="1"/>
    </row>
    <row r="3361" spans="1:16">
      <c r="A3361" s="12">
        <v>87</v>
      </c>
      <c r="B3361" s="12">
        <v>76568</v>
      </c>
      <c r="C3361" s="12" t="s">
        <v>3931</v>
      </c>
      <c r="D3361" s="12" t="s">
        <v>3991</v>
      </c>
      <c r="E3361" s="17" t="s">
        <v>12279</v>
      </c>
      <c r="F3361" s="25" t="str">
        <f>LEFT(E3361,MIN(FIND({0,1,2,3,4,5,6,7,8,9},ASC(E3361)&amp;1234567890))-1)</f>
        <v>Nb</v>
      </c>
      <c r="G3361" s="25">
        <f t="shared" si="104"/>
        <v>21</v>
      </c>
      <c r="H3361" s="25">
        <f>VLOOKUP(F3361,Table!$A$2:$C$121,2,0)</f>
        <v>5</v>
      </c>
      <c r="I3361" s="26">
        <f>VLOOKUP(F3361,Table!$A$2:$C$121,3,0)</f>
        <v>5</v>
      </c>
      <c r="J3361" s="17" t="s">
        <v>407</v>
      </c>
      <c r="K3361" s="25" t="str">
        <f>LEFT(J3361,MIN(FIND({0,1,2,3,4,5,6,7,8,9},ASC(J3361)&amp;1234567890))-1)</f>
        <v>S</v>
      </c>
      <c r="L3361" s="25">
        <f t="shared" si="105"/>
        <v>8</v>
      </c>
      <c r="M3361" s="25">
        <f>VLOOKUP(K3361,Table!$A$2:$C$121,2,0)</f>
        <v>16</v>
      </c>
      <c r="N3361" s="26">
        <f>VLOOKUP(K3361,Table!$A$2:$C$121,3,0)</f>
        <v>3</v>
      </c>
      <c r="O3361" s="13" t="str">
        <f>VLOOKUP(A3361,Table!$U$1:$V$230,2,0)</f>
        <v>Tetragonal</v>
      </c>
      <c r="P3361" s="1"/>
    </row>
    <row r="3362" spans="1:16">
      <c r="A3362" s="12">
        <v>87</v>
      </c>
      <c r="B3362" s="12">
        <v>109132</v>
      </c>
      <c r="C3362" s="12" t="s">
        <v>3931</v>
      </c>
      <c r="D3362" s="12" t="s">
        <v>3992</v>
      </c>
      <c r="E3362" s="17" t="s">
        <v>397</v>
      </c>
      <c r="F3362" s="25" t="str">
        <f>LEFT(E3362,MIN(FIND({0,1,2,3,4,5,6,7,8,9},ASC(E3362)&amp;1234567890))-1)</f>
        <v>Au</v>
      </c>
      <c r="G3362" s="25">
        <f t="shared" si="104"/>
        <v>4</v>
      </c>
      <c r="H3362" s="25">
        <f>VLOOKUP(F3362,Table!$A$2:$C$121,2,0)</f>
        <v>11</v>
      </c>
      <c r="I3362" s="26">
        <f>VLOOKUP(F3362,Table!$A$2:$C$121,3,0)</f>
        <v>6</v>
      </c>
      <c r="J3362" s="17" t="s">
        <v>50</v>
      </c>
      <c r="K3362" s="25" t="str">
        <f>LEFT(J3362,MIN(FIND({0,1,2,3,4,5,6,7,8,9},ASC(J3362)&amp;1234567890))-1)</f>
        <v>Ti</v>
      </c>
      <c r="L3362" s="25">
        <f t="shared" si="105"/>
        <v>1</v>
      </c>
      <c r="M3362" s="25">
        <f>VLOOKUP(K3362,Table!$A$2:$C$121,2,0)</f>
        <v>4</v>
      </c>
      <c r="N3362" s="26">
        <f>VLOOKUP(K3362,Table!$A$2:$C$121,3,0)</f>
        <v>4</v>
      </c>
      <c r="O3362" s="13" t="str">
        <f>VLOOKUP(A3362,Table!$U$1:$V$230,2,0)</f>
        <v>Tetragonal</v>
      </c>
      <c r="P3362" s="1"/>
    </row>
    <row r="3363" spans="1:16">
      <c r="A3363" s="12">
        <v>87</v>
      </c>
      <c r="B3363" s="12">
        <v>154358</v>
      </c>
      <c r="C3363" s="12" t="s">
        <v>3931</v>
      </c>
      <c r="D3363" s="12" t="s">
        <v>3993</v>
      </c>
      <c r="E3363" s="17" t="s">
        <v>11962</v>
      </c>
      <c r="F3363" s="25" t="str">
        <f>LEFT(E3363,MIN(FIND({0,1,2,3,4,5,6,7,8,9},ASC(E3363)&amp;1234567890))-1)</f>
        <v>Hf</v>
      </c>
      <c r="G3363" s="25">
        <f t="shared" si="104"/>
        <v>5</v>
      </c>
      <c r="H3363" s="25">
        <f>VLOOKUP(F3363,Table!$A$2:$C$121,2,0)</f>
        <v>4</v>
      </c>
      <c r="I3363" s="26">
        <f>VLOOKUP(F3363,Table!$A$2:$C$121,3,0)</f>
        <v>6</v>
      </c>
      <c r="J3363" s="17" t="s">
        <v>381</v>
      </c>
      <c r="K3363" s="25" t="str">
        <f>LEFT(J3363,MIN(FIND({0,1,2,3,4,5,6,7,8,9},ASC(J3363)&amp;1234567890))-1)</f>
        <v>Te</v>
      </c>
      <c r="L3363" s="25">
        <f t="shared" si="105"/>
        <v>4</v>
      </c>
      <c r="M3363" s="25">
        <f>VLOOKUP(K3363,Table!$A$2:$C$121,2,0)</f>
        <v>16</v>
      </c>
      <c r="N3363" s="26">
        <f>VLOOKUP(K3363,Table!$A$2:$C$121,3,0)</f>
        <v>5</v>
      </c>
      <c r="O3363" s="13" t="str">
        <f>VLOOKUP(A3363,Table!$U$1:$V$230,2,0)</f>
        <v>Tetragonal</v>
      </c>
      <c r="P3363" s="1"/>
    </row>
    <row r="3364" spans="1:16">
      <c r="A3364" s="12">
        <v>87</v>
      </c>
      <c r="B3364" s="12">
        <v>163342</v>
      </c>
      <c r="C3364" s="12" t="s">
        <v>3931</v>
      </c>
      <c r="D3364" s="12" t="s">
        <v>3994</v>
      </c>
      <c r="E3364" s="17" t="s">
        <v>12280</v>
      </c>
      <c r="F3364" s="25" t="str">
        <f>LEFT(E3364,MIN(FIND({0,1,2,3,4,5,6,7,8,9},ASC(E3364)&amp;1234567890))-1)</f>
        <v>Ni</v>
      </c>
      <c r="G3364" s="25">
        <f t="shared" si="104"/>
        <v>8.11</v>
      </c>
      <c r="H3364" s="25">
        <f>VLOOKUP(F3364,Table!$A$2:$C$121,2,0)</f>
        <v>10</v>
      </c>
      <c r="I3364" s="26">
        <f>VLOOKUP(F3364,Table!$A$2:$C$121,3,0)</f>
        <v>4</v>
      </c>
      <c r="J3364" s="17" t="s">
        <v>12281</v>
      </c>
      <c r="K3364" s="25" t="str">
        <f>LEFT(J3364,MIN(FIND({0,1,2,3,4,5,6,7,8,9},ASC(J3364)&amp;1234567890))-1)</f>
        <v>W</v>
      </c>
      <c r="L3364" s="25">
        <f t="shared" si="105"/>
        <v>1.89</v>
      </c>
      <c r="M3364" s="25">
        <f>VLOOKUP(K3364,Table!$A$2:$C$121,2,0)</f>
        <v>6</v>
      </c>
      <c r="N3364" s="26">
        <f>VLOOKUP(K3364,Table!$A$2:$C$121,3,0)</f>
        <v>6</v>
      </c>
      <c r="O3364" s="13" t="str">
        <f>VLOOKUP(A3364,Table!$U$1:$V$230,2,0)</f>
        <v>Tetragonal</v>
      </c>
      <c r="P3364" s="1"/>
    </row>
    <row r="3365" spans="1:16">
      <c r="A3365" s="12">
        <v>87</v>
      </c>
      <c r="B3365" s="12">
        <v>421410</v>
      </c>
      <c r="C3365" s="12" t="s">
        <v>3931</v>
      </c>
      <c r="D3365" s="12" t="s">
        <v>3995</v>
      </c>
      <c r="E3365" s="17" t="s">
        <v>12282</v>
      </c>
      <c r="F3365" s="25" t="str">
        <f>LEFT(E3365,MIN(FIND({0,1,2,3,4,5,6,7,8,9},ASC(E3365)&amp;1234567890))-1)</f>
        <v>Ba</v>
      </c>
      <c r="G3365" s="25">
        <f t="shared" si="104"/>
        <v>9</v>
      </c>
      <c r="H3365" s="25">
        <f>VLOOKUP(F3365,Table!$A$2:$C$121,2,0)</f>
        <v>2</v>
      </c>
      <c r="I3365" s="26">
        <f>VLOOKUP(F3365,Table!$A$2:$C$121,3,0)</f>
        <v>6</v>
      </c>
      <c r="J3365" s="17" t="s">
        <v>11507</v>
      </c>
      <c r="K3365" s="25" t="str">
        <f>LEFT(J3365,MIN(FIND({0,1,2,3,4,5,6,7,8,9},ASC(J3365)&amp;1234567890))-1)</f>
        <v>In</v>
      </c>
      <c r="L3365" s="25">
        <f t="shared" si="105"/>
        <v>4</v>
      </c>
      <c r="M3365" s="25">
        <f>VLOOKUP(K3365,Table!$A$2:$C$121,2,0)</f>
        <v>13</v>
      </c>
      <c r="N3365" s="26">
        <f>VLOOKUP(K3365,Table!$A$2:$C$121,3,0)</f>
        <v>5</v>
      </c>
      <c r="O3365" s="13" t="str">
        <f>VLOOKUP(A3365,Table!$U$1:$V$230,2,0)</f>
        <v>Tetragonal</v>
      </c>
      <c r="P3365" s="1"/>
    </row>
    <row r="3366" spans="1:16">
      <c r="A3366" s="12">
        <v>87</v>
      </c>
      <c r="B3366" s="12">
        <v>107452</v>
      </c>
      <c r="C3366" s="12" t="s">
        <v>3931</v>
      </c>
      <c r="D3366" s="12" t="s">
        <v>3996</v>
      </c>
      <c r="E3366" s="17" t="s">
        <v>12266</v>
      </c>
      <c r="F3366" s="25" t="str">
        <f>LEFT(E3366,MIN(FIND({0,1,2,3,4,5,6,7,8,9},ASC(E3366)&amp;1234567890))-1)</f>
        <v>Hg</v>
      </c>
      <c r="G3366" s="25">
        <f t="shared" si="104"/>
        <v>19</v>
      </c>
      <c r="H3366" s="25">
        <f>VLOOKUP(F3366,Table!$A$2:$C$121,2,0)</f>
        <v>12</v>
      </c>
      <c r="I3366" s="26">
        <f>VLOOKUP(F3366,Table!$A$2:$C$121,3,0)</f>
        <v>6</v>
      </c>
      <c r="J3366" s="17" t="s">
        <v>11474</v>
      </c>
      <c r="K3366" s="25" t="str">
        <f>LEFT(J3366,MIN(FIND({0,1,2,3,4,5,6,7,8,9},ASC(J3366)&amp;1234567890))-1)</f>
        <v>Rb</v>
      </c>
      <c r="L3366" s="25">
        <f t="shared" si="105"/>
        <v>5</v>
      </c>
      <c r="M3366" s="25">
        <f>VLOOKUP(K3366,Table!$A$2:$C$121,2,0)</f>
        <v>1</v>
      </c>
      <c r="N3366" s="26">
        <f>VLOOKUP(K3366,Table!$A$2:$C$121,3,0)</f>
        <v>5</v>
      </c>
      <c r="O3366" s="13" t="str">
        <f>VLOOKUP(A3366,Table!$U$1:$V$230,2,0)</f>
        <v>Tetragonal</v>
      </c>
      <c r="P3366" s="1"/>
    </row>
    <row r="3367" spans="1:16">
      <c r="A3367" s="12">
        <v>88</v>
      </c>
      <c r="B3367" s="12">
        <v>96</v>
      </c>
      <c r="C3367" s="12" t="s">
        <v>3997</v>
      </c>
      <c r="D3367" s="12" t="s">
        <v>3845</v>
      </c>
      <c r="E3367" s="17" t="s">
        <v>335</v>
      </c>
      <c r="F3367" s="25" t="str">
        <f>LEFT(E3367,MIN(FIND({0,1,2,3,4,5,6,7,8,9},ASC(E3367)&amp;1234567890))-1)</f>
        <v>Nb</v>
      </c>
      <c r="G3367" s="25">
        <f t="shared" si="104"/>
        <v>1</v>
      </c>
      <c r="H3367" s="25">
        <f>VLOOKUP(F3367,Table!$A$2:$C$121,2,0)</f>
        <v>5</v>
      </c>
      <c r="I3367" s="26">
        <f>VLOOKUP(F3367,Table!$A$2:$C$121,3,0)</f>
        <v>5</v>
      </c>
      <c r="J3367" s="17" t="s">
        <v>32</v>
      </c>
      <c r="K3367" s="25" t="str">
        <f>LEFT(J3367,MIN(FIND({0,1,2,3,4,5,6,7,8,9},ASC(J3367)&amp;1234567890))-1)</f>
        <v>O</v>
      </c>
      <c r="L3367" s="25">
        <f t="shared" si="105"/>
        <v>2</v>
      </c>
      <c r="M3367" s="25">
        <f>VLOOKUP(K3367,Table!$A$2:$C$121,2,0)</f>
        <v>16</v>
      </c>
      <c r="N3367" s="26">
        <f>VLOOKUP(K3367,Table!$A$2:$C$121,3,0)</f>
        <v>2</v>
      </c>
      <c r="O3367" s="13" t="str">
        <f>VLOOKUP(A3367,Table!$U$1:$V$230,2,0)</f>
        <v>Tetragonal</v>
      </c>
      <c r="P3367" s="1"/>
    </row>
    <row r="3368" spans="1:16">
      <c r="A3368" s="12">
        <v>88</v>
      </c>
      <c r="B3368" s="12">
        <v>4031</v>
      </c>
      <c r="C3368" s="12" t="s">
        <v>3998</v>
      </c>
      <c r="D3368" s="12" t="s">
        <v>3999</v>
      </c>
      <c r="E3368" s="17" t="s">
        <v>588</v>
      </c>
      <c r="F3368" s="25" t="str">
        <f>LEFT(E3368,MIN(FIND({0,1,2,3,4,5,6,7,8,9},ASC(E3368)&amp;1234567890))-1)</f>
        <v>Tl</v>
      </c>
      <c r="G3368" s="25">
        <f t="shared" si="104"/>
        <v>1</v>
      </c>
      <c r="H3368" s="25">
        <f>VLOOKUP(F3368,Table!$A$2:$C$121,2,0)</f>
        <v>13</v>
      </c>
      <c r="I3368" s="26">
        <f>VLOOKUP(F3368,Table!$A$2:$C$121,3,0)</f>
        <v>6</v>
      </c>
      <c r="J3368" s="17" t="s">
        <v>588</v>
      </c>
      <c r="K3368" s="25" t="str">
        <f>LEFT(J3368,MIN(FIND({0,1,2,3,4,5,6,7,8,9},ASC(J3368)&amp;1234567890))-1)</f>
        <v>Tl</v>
      </c>
      <c r="L3368" s="25">
        <f t="shared" si="105"/>
        <v>1</v>
      </c>
      <c r="M3368" s="25">
        <f>VLOOKUP(K3368,Table!$A$2:$C$121,2,0)</f>
        <v>13</v>
      </c>
      <c r="N3368" s="26">
        <f>VLOOKUP(K3368,Table!$A$2:$C$121,3,0)</f>
        <v>6</v>
      </c>
      <c r="O3368" s="13" t="str">
        <f>VLOOKUP(A3368,Table!$U$1:$V$230,2,0)</f>
        <v>Tetragonal</v>
      </c>
      <c r="P3368" s="1"/>
    </row>
    <row r="3369" spans="1:16">
      <c r="A3369" s="12">
        <v>88</v>
      </c>
      <c r="B3369" s="12">
        <v>6055</v>
      </c>
      <c r="C3369" s="12" t="s">
        <v>3997</v>
      </c>
      <c r="D3369" s="12" t="s">
        <v>4000</v>
      </c>
      <c r="E3369" s="17" t="s">
        <v>11363</v>
      </c>
      <c r="F3369" s="25" t="str">
        <f>LEFT(E3369,MIN(FIND({0,1,2,3,4,5,6,7,8,9},ASC(E3369)&amp;1234567890))-1)</f>
        <v>Th</v>
      </c>
      <c r="G3369" s="25">
        <f t="shared" si="104"/>
        <v>1</v>
      </c>
      <c r="H3369" s="25">
        <f>VLOOKUP(F3369,Table!$A$2:$C$121,2,0)</f>
        <v>3</v>
      </c>
      <c r="I3369" s="26">
        <f>VLOOKUP(F3369,Table!$A$2:$C$121,3,0)</f>
        <v>7</v>
      </c>
      <c r="J3369" s="17" t="s">
        <v>11450</v>
      </c>
      <c r="K3369" s="25" t="str">
        <f>LEFT(J3369,MIN(FIND({0,1,2,3,4,5,6,7,8,9},ASC(J3369)&amp;1234567890))-1)</f>
        <v>Cl</v>
      </c>
      <c r="L3369" s="25">
        <f t="shared" si="105"/>
        <v>4</v>
      </c>
      <c r="M3369" s="25">
        <f>VLOOKUP(K3369,Table!$A$2:$C$121,2,0)</f>
        <v>17</v>
      </c>
      <c r="N3369" s="26">
        <f>VLOOKUP(K3369,Table!$A$2:$C$121,3,0)</f>
        <v>3</v>
      </c>
      <c r="O3369" s="13" t="str">
        <f>VLOOKUP(A3369,Table!$U$1:$V$230,2,0)</f>
        <v>Tetragonal</v>
      </c>
      <c r="P3369" s="1"/>
    </row>
    <row r="3370" spans="1:16">
      <c r="A3370" s="12">
        <v>88</v>
      </c>
      <c r="B3370" s="12">
        <v>30633</v>
      </c>
      <c r="C3370" s="12" t="s">
        <v>3998</v>
      </c>
      <c r="D3370" s="12" t="s">
        <v>2285</v>
      </c>
      <c r="E3370" s="17" t="s">
        <v>11351</v>
      </c>
      <c r="F3370" s="25" t="str">
        <f>LEFT(E3370,MIN(FIND({0,1,2,3,4,5,6,7,8,9},ASC(E3370)&amp;1234567890))-1)</f>
        <v>Cu</v>
      </c>
      <c r="G3370" s="25">
        <f t="shared" si="104"/>
        <v>1</v>
      </c>
      <c r="H3370" s="25">
        <f>VLOOKUP(F3370,Table!$A$2:$C$121,2,0)</f>
        <v>11</v>
      </c>
      <c r="I3370" s="26">
        <f>VLOOKUP(F3370,Table!$A$2:$C$121,3,0)</f>
        <v>4</v>
      </c>
      <c r="J3370" s="17" t="s">
        <v>11411</v>
      </c>
      <c r="K3370" s="25" t="str">
        <f>LEFT(J3370,MIN(FIND({0,1,2,3,4,5,6,7,8,9},ASC(J3370)&amp;1234567890))-1)</f>
        <v>N</v>
      </c>
      <c r="L3370" s="25">
        <f t="shared" si="105"/>
        <v>3</v>
      </c>
      <c r="M3370" s="25">
        <f>VLOOKUP(K3370,Table!$A$2:$C$121,2,0)</f>
        <v>15</v>
      </c>
      <c r="N3370" s="26">
        <f>VLOOKUP(K3370,Table!$A$2:$C$121,3,0)</f>
        <v>2</v>
      </c>
      <c r="O3370" s="13" t="str">
        <f>VLOOKUP(A3370,Table!$U$1:$V$230,2,0)</f>
        <v>Tetragonal</v>
      </c>
      <c r="P3370" s="1"/>
    </row>
    <row r="3371" spans="1:16">
      <c r="A3371" s="12">
        <v>88</v>
      </c>
      <c r="B3371" s="12">
        <v>60627</v>
      </c>
      <c r="C3371" s="12" t="s">
        <v>3997</v>
      </c>
      <c r="D3371" s="12" t="s">
        <v>4001</v>
      </c>
      <c r="E3371" s="17" t="s">
        <v>405</v>
      </c>
      <c r="F3371" s="25" t="str">
        <f>LEFT(E3371,MIN(FIND({0,1,2,3,4,5,6,7,8,9},ASC(E3371)&amp;1234567890))-1)</f>
        <v>Ta</v>
      </c>
      <c r="G3371" s="25">
        <f t="shared" si="104"/>
        <v>1</v>
      </c>
      <c r="H3371" s="25">
        <f>VLOOKUP(F3371,Table!$A$2:$C$121,2,0)</f>
        <v>5</v>
      </c>
      <c r="I3371" s="26">
        <f>VLOOKUP(F3371,Table!$A$2:$C$121,3,0)</f>
        <v>6</v>
      </c>
      <c r="J3371" s="17" t="s">
        <v>32</v>
      </c>
      <c r="K3371" s="25" t="str">
        <f>LEFT(J3371,MIN(FIND({0,1,2,3,4,5,6,7,8,9},ASC(J3371)&amp;1234567890))-1)</f>
        <v>O</v>
      </c>
      <c r="L3371" s="25">
        <f t="shared" si="105"/>
        <v>2</v>
      </c>
      <c r="M3371" s="25">
        <f>VLOOKUP(K3371,Table!$A$2:$C$121,2,0)</f>
        <v>16</v>
      </c>
      <c r="N3371" s="26">
        <f>VLOOKUP(K3371,Table!$A$2:$C$121,3,0)</f>
        <v>2</v>
      </c>
      <c r="O3371" s="13" t="str">
        <f>VLOOKUP(A3371,Table!$U$1:$V$230,2,0)</f>
        <v>Tetragonal</v>
      </c>
      <c r="P3371" s="1"/>
    </row>
    <row r="3372" spans="1:16">
      <c r="A3372" s="12">
        <v>88</v>
      </c>
      <c r="B3372" s="12">
        <v>62068</v>
      </c>
      <c r="C3372" s="12" t="s">
        <v>3997</v>
      </c>
      <c r="D3372" s="12" t="s">
        <v>4002</v>
      </c>
      <c r="E3372" s="17" t="s">
        <v>355</v>
      </c>
      <c r="F3372" s="25" t="str">
        <f>LEFT(E3372,MIN(FIND({0,1,2,3,4,5,6,7,8,9},ASC(E3372)&amp;1234567890))-1)</f>
        <v>Mn</v>
      </c>
      <c r="G3372" s="25">
        <f t="shared" si="104"/>
        <v>1</v>
      </c>
      <c r="H3372" s="25">
        <f>VLOOKUP(F3372,Table!$A$2:$C$121,2,0)</f>
        <v>7</v>
      </c>
      <c r="I3372" s="26">
        <f>VLOOKUP(F3372,Table!$A$2:$C$121,3,0)</f>
        <v>4</v>
      </c>
      <c r="J3372" s="17" t="s">
        <v>11638</v>
      </c>
      <c r="K3372" s="25" t="str">
        <f>LEFT(J3372,MIN(FIND({0,1,2,3,4,5,6,7,8,9},ASC(J3372)&amp;1234567890))-1)</f>
        <v>F</v>
      </c>
      <c r="L3372" s="25">
        <f t="shared" si="105"/>
        <v>4</v>
      </c>
      <c r="M3372" s="25">
        <f>VLOOKUP(K3372,Table!$A$2:$C$121,2,0)</f>
        <v>17</v>
      </c>
      <c r="N3372" s="26">
        <f>VLOOKUP(K3372,Table!$A$2:$C$121,3,0)</f>
        <v>2</v>
      </c>
      <c r="O3372" s="13" t="str">
        <f>VLOOKUP(A3372,Table!$U$1:$V$230,2,0)</f>
        <v>Tetragonal</v>
      </c>
      <c r="P3372" s="1"/>
    </row>
    <row r="3373" spans="1:16">
      <c r="A3373" s="12">
        <v>88</v>
      </c>
      <c r="B3373" s="12">
        <v>72834</v>
      </c>
      <c r="C3373" s="12" t="s">
        <v>3997</v>
      </c>
      <c r="D3373" s="12" t="s">
        <v>4003</v>
      </c>
      <c r="E3373" s="17" t="s">
        <v>12283</v>
      </c>
      <c r="F3373" s="25" t="str">
        <f>LEFT(E3373,MIN(FIND({0,1,2,3,4,5,6,7,8,9},ASC(E3373)&amp;1234567890))-1)</f>
        <v>Sm</v>
      </c>
      <c r="G3373" s="25">
        <f t="shared" si="104"/>
        <v>8</v>
      </c>
      <c r="H3373" s="25">
        <f>VLOOKUP(F3373,Table!$A$2:$C$121,2,0)</f>
        <v>3</v>
      </c>
      <c r="I3373" s="26">
        <f>VLOOKUP(F3373,Table!$A$2:$C$121,3,0)</f>
        <v>6</v>
      </c>
      <c r="J3373" s="17" t="s">
        <v>12284</v>
      </c>
      <c r="K3373" s="25" t="str">
        <f>LEFT(J3373,MIN(FIND({0,1,2,3,4,5,6,7,8,9},ASC(J3373)&amp;1234567890))-1)</f>
        <v>Se</v>
      </c>
      <c r="L3373" s="25">
        <f t="shared" si="105"/>
        <v>9.84</v>
      </c>
      <c r="M3373" s="25">
        <f>VLOOKUP(K3373,Table!$A$2:$C$121,2,0)</f>
        <v>16</v>
      </c>
      <c r="N3373" s="26">
        <f>VLOOKUP(K3373,Table!$A$2:$C$121,3,0)</f>
        <v>4</v>
      </c>
      <c r="O3373" s="13" t="str">
        <f>VLOOKUP(A3373,Table!$U$1:$V$230,2,0)</f>
        <v>Tetragonal</v>
      </c>
      <c r="P3373" s="1"/>
    </row>
    <row r="3374" spans="1:16">
      <c r="A3374" s="12">
        <v>88</v>
      </c>
      <c r="B3374" s="12">
        <v>78364</v>
      </c>
      <c r="C3374" s="12" t="s">
        <v>3997</v>
      </c>
      <c r="D3374" s="12" t="s">
        <v>4004</v>
      </c>
      <c r="E3374" s="17" t="s">
        <v>457</v>
      </c>
      <c r="F3374" s="25" t="str">
        <f>LEFT(E3374,MIN(FIND({0,1,2,3,4,5,6,7,8,9},ASC(E3374)&amp;1234567890))-1)</f>
        <v>Li</v>
      </c>
      <c r="G3374" s="25">
        <f t="shared" si="104"/>
        <v>1</v>
      </c>
      <c r="H3374" s="25">
        <f>VLOOKUP(F3374,Table!$A$2:$C$121,2,0)</f>
        <v>1</v>
      </c>
      <c r="I3374" s="26">
        <f>VLOOKUP(F3374,Table!$A$2:$C$121,3,0)</f>
        <v>2</v>
      </c>
      <c r="J3374" s="17" t="s">
        <v>31</v>
      </c>
      <c r="K3374" s="25" t="str">
        <f>LEFT(J3374,MIN(FIND({0,1,2,3,4,5,6,7,8,9},ASC(J3374)&amp;1234567890))-1)</f>
        <v>Si</v>
      </c>
      <c r="L3374" s="25">
        <f t="shared" si="105"/>
        <v>1</v>
      </c>
      <c r="M3374" s="25">
        <f>VLOOKUP(K3374,Table!$A$2:$C$121,2,0)</f>
        <v>14</v>
      </c>
      <c r="N3374" s="26">
        <f>VLOOKUP(K3374,Table!$A$2:$C$121,3,0)</f>
        <v>3</v>
      </c>
      <c r="O3374" s="13" t="str">
        <f>VLOOKUP(A3374,Table!$U$1:$V$230,2,0)</f>
        <v>Tetragonal</v>
      </c>
      <c r="P3374" s="1"/>
    </row>
    <row r="3375" spans="1:16">
      <c r="A3375" s="12">
        <v>88</v>
      </c>
      <c r="B3375" s="12">
        <v>80889</v>
      </c>
      <c r="C3375" s="12" t="s">
        <v>3997</v>
      </c>
      <c r="D3375" s="12" t="s">
        <v>1616</v>
      </c>
      <c r="E3375" s="17" t="s">
        <v>11358</v>
      </c>
      <c r="F3375" s="25" t="str">
        <f>LEFT(E3375,MIN(FIND({0,1,2,3,4,5,6,7,8,9},ASC(E3375)&amp;1234567890))-1)</f>
        <v>N</v>
      </c>
      <c r="G3375" s="25">
        <f t="shared" si="104"/>
        <v>2</v>
      </c>
      <c r="H3375" s="25">
        <f>VLOOKUP(F3375,Table!$A$2:$C$121,2,0)</f>
        <v>15</v>
      </c>
      <c r="I3375" s="26">
        <f>VLOOKUP(F3375,Table!$A$2:$C$121,3,0)</f>
        <v>2</v>
      </c>
      <c r="J3375" s="17" t="s">
        <v>59</v>
      </c>
      <c r="K3375" s="25" t="str">
        <f>LEFT(J3375,MIN(FIND({0,1,2,3,4,5,6,7,8,9},ASC(J3375)&amp;1234567890))-1)</f>
        <v>O</v>
      </c>
      <c r="L3375" s="25">
        <f t="shared" si="105"/>
        <v>3</v>
      </c>
      <c r="M3375" s="25">
        <f>VLOOKUP(K3375,Table!$A$2:$C$121,2,0)</f>
        <v>16</v>
      </c>
      <c r="N3375" s="26">
        <f>VLOOKUP(K3375,Table!$A$2:$C$121,3,0)</f>
        <v>2</v>
      </c>
      <c r="O3375" s="13" t="str">
        <f>VLOOKUP(A3375,Table!$U$1:$V$230,2,0)</f>
        <v>Tetragonal</v>
      </c>
      <c r="P3375" s="1"/>
    </row>
    <row r="3376" spans="1:16">
      <c r="A3376" s="12">
        <v>88</v>
      </c>
      <c r="B3376" s="12">
        <v>202055</v>
      </c>
      <c r="C3376" s="12" t="s">
        <v>3997</v>
      </c>
      <c r="D3376" s="12" t="s">
        <v>1223</v>
      </c>
      <c r="E3376" s="17" t="s">
        <v>11342</v>
      </c>
      <c r="F3376" s="25" t="str">
        <f>LEFT(E3376,MIN(FIND({0,1,2,3,4,5,6,7,8,9},ASC(E3376)&amp;1234567890))-1)</f>
        <v>Ag</v>
      </c>
      <c r="G3376" s="25">
        <f t="shared" si="104"/>
        <v>1</v>
      </c>
      <c r="H3376" s="25">
        <f>VLOOKUP(F3376,Table!$A$2:$C$121,2,0)</f>
        <v>11</v>
      </c>
      <c r="I3376" s="26">
        <f>VLOOKUP(F3376,Table!$A$2:$C$121,3,0)</f>
        <v>5</v>
      </c>
      <c r="J3376" s="17" t="s">
        <v>371</v>
      </c>
      <c r="K3376" s="25" t="str">
        <f>LEFT(J3376,MIN(FIND({0,1,2,3,4,5,6,7,8,9},ASC(J3376)&amp;1234567890))-1)</f>
        <v>O</v>
      </c>
      <c r="L3376" s="25">
        <f t="shared" si="105"/>
        <v>1</v>
      </c>
      <c r="M3376" s="25">
        <f>VLOOKUP(K3376,Table!$A$2:$C$121,2,0)</f>
        <v>16</v>
      </c>
      <c r="N3376" s="26">
        <f>VLOOKUP(K3376,Table!$A$2:$C$121,3,0)</f>
        <v>2</v>
      </c>
      <c r="O3376" s="13" t="str">
        <f>VLOOKUP(A3376,Table!$U$1:$V$230,2,0)</f>
        <v>Tetragonal</v>
      </c>
      <c r="P3376" s="1"/>
    </row>
    <row r="3377" spans="1:16">
      <c r="A3377" s="12">
        <v>88</v>
      </c>
      <c r="B3377" s="12">
        <v>408697</v>
      </c>
      <c r="C3377" s="12" t="s">
        <v>3997</v>
      </c>
      <c r="D3377" s="12" t="s">
        <v>4005</v>
      </c>
      <c r="E3377" s="17" t="s">
        <v>12285</v>
      </c>
      <c r="F3377" s="25" t="str">
        <f>LEFT(E3377,MIN(FIND({0,1,2,3,4,5,6,7,8,9},ASC(E3377)&amp;1234567890))-1)</f>
        <v>Rb</v>
      </c>
      <c r="G3377" s="25">
        <f t="shared" si="104"/>
        <v>15</v>
      </c>
      <c r="H3377" s="25">
        <f>VLOOKUP(F3377,Table!$A$2:$C$121,2,0)</f>
        <v>1</v>
      </c>
      <c r="I3377" s="26">
        <f>VLOOKUP(F3377,Table!$A$2:$C$121,3,0)</f>
        <v>5</v>
      </c>
      <c r="J3377" s="17" t="s">
        <v>12286</v>
      </c>
      <c r="K3377" s="25" t="str">
        <f>LEFT(J3377,MIN(FIND({0,1,2,3,4,5,6,7,8,9},ASC(J3377)&amp;1234567890))-1)</f>
        <v>Hg</v>
      </c>
      <c r="L3377" s="25">
        <f t="shared" si="105"/>
        <v>16</v>
      </c>
      <c r="M3377" s="25">
        <f>VLOOKUP(K3377,Table!$A$2:$C$121,2,0)</f>
        <v>12</v>
      </c>
      <c r="N3377" s="26">
        <f>VLOOKUP(K3377,Table!$A$2:$C$121,3,0)</f>
        <v>6</v>
      </c>
      <c r="O3377" s="13" t="str">
        <f>VLOOKUP(A3377,Table!$U$1:$V$230,2,0)</f>
        <v>Tetragonal</v>
      </c>
      <c r="P3377" s="1"/>
    </row>
    <row r="3378" spans="1:16">
      <c r="A3378" s="12">
        <v>88</v>
      </c>
      <c r="B3378" s="12">
        <v>42062</v>
      </c>
      <c r="C3378" s="12" t="s">
        <v>3998</v>
      </c>
      <c r="D3378" s="12" t="s">
        <v>4006</v>
      </c>
      <c r="E3378" s="17" t="s">
        <v>457</v>
      </c>
      <c r="F3378" s="25" t="str">
        <f>LEFT(E3378,MIN(FIND({0,1,2,3,4,5,6,7,8,9},ASC(E3378)&amp;1234567890))-1)</f>
        <v>Li</v>
      </c>
      <c r="G3378" s="25">
        <f t="shared" si="104"/>
        <v>1</v>
      </c>
      <c r="H3378" s="25">
        <f>VLOOKUP(F3378,Table!$A$2:$C$121,2,0)</f>
        <v>1</v>
      </c>
      <c r="I3378" s="26">
        <f>VLOOKUP(F3378,Table!$A$2:$C$121,3,0)</f>
        <v>2</v>
      </c>
      <c r="J3378" s="17" t="s">
        <v>544</v>
      </c>
      <c r="K3378" s="25" t="str">
        <f>LEFT(J3378,MIN(FIND({0,1,2,3,4,5,6,7,8,9},ASC(J3378)&amp;1234567890))-1)</f>
        <v>Ge</v>
      </c>
      <c r="L3378" s="25">
        <f t="shared" si="105"/>
        <v>1</v>
      </c>
      <c r="M3378" s="25">
        <f>VLOOKUP(K3378,Table!$A$2:$C$121,2,0)</f>
        <v>14</v>
      </c>
      <c r="N3378" s="26">
        <f>VLOOKUP(K3378,Table!$A$2:$C$121,3,0)</f>
        <v>4</v>
      </c>
      <c r="O3378" s="13" t="str">
        <f>VLOOKUP(A3378,Table!$U$1:$V$230,2,0)</f>
        <v>Tetragonal</v>
      </c>
      <c r="P3378" s="1"/>
    </row>
    <row r="3379" spans="1:16">
      <c r="A3379" s="12">
        <v>88</v>
      </c>
      <c r="B3379" s="12">
        <v>52051</v>
      </c>
      <c r="C3379" s="12" t="s">
        <v>3997</v>
      </c>
      <c r="D3379" s="12" t="s">
        <v>4007</v>
      </c>
      <c r="E3379" s="17" t="s">
        <v>11394</v>
      </c>
      <c r="F3379" s="25" t="str">
        <f>LEFT(E3379,MIN(FIND({0,1,2,3,4,5,6,7,8,9},ASC(E3379)&amp;1234567890))-1)</f>
        <v>Pd</v>
      </c>
      <c r="G3379" s="25">
        <f t="shared" si="104"/>
        <v>21</v>
      </c>
      <c r="H3379" s="25">
        <f>VLOOKUP(F3379,Table!$A$2:$C$121,2,0)</f>
        <v>10</v>
      </c>
      <c r="I3379" s="26">
        <f>VLOOKUP(F3379,Table!$A$2:$C$121,3,0)</f>
        <v>5</v>
      </c>
      <c r="J3379" s="17" t="s">
        <v>423</v>
      </c>
      <c r="K3379" s="25" t="str">
        <f>LEFT(J3379,MIN(FIND({0,1,2,3,4,5,6,7,8,9},ASC(J3379)&amp;1234567890))-1)</f>
        <v>Ge</v>
      </c>
      <c r="L3379" s="25">
        <f t="shared" si="105"/>
        <v>8</v>
      </c>
      <c r="M3379" s="25">
        <f>VLOOKUP(K3379,Table!$A$2:$C$121,2,0)</f>
        <v>14</v>
      </c>
      <c r="N3379" s="26">
        <f>VLOOKUP(K3379,Table!$A$2:$C$121,3,0)</f>
        <v>4</v>
      </c>
      <c r="O3379" s="13" t="str">
        <f>VLOOKUP(A3379,Table!$U$1:$V$230,2,0)</f>
        <v>Tetragonal</v>
      </c>
      <c r="P3379" s="1"/>
    </row>
    <row r="3380" spans="1:16">
      <c r="A3380" s="12">
        <v>88</v>
      </c>
      <c r="B3380" s="12">
        <v>58136</v>
      </c>
      <c r="C3380" s="12" t="s">
        <v>3998</v>
      </c>
      <c r="D3380" s="12" t="s">
        <v>4008</v>
      </c>
      <c r="E3380" s="17" t="s">
        <v>12287</v>
      </c>
      <c r="F3380" s="25" t="str">
        <f>LEFT(E3380,MIN(FIND({0,1,2,3,4,5,6,7,8,9},ASC(E3380)&amp;1234567890))-1)</f>
        <v>Al</v>
      </c>
      <c r="G3380" s="25">
        <f t="shared" si="104"/>
        <v>21</v>
      </c>
      <c r="H3380" s="25">
        <f>VLOOKUP(F3380,Table!$A$2:$C$121,2,0)</f>
        <v>13</v>
      </c>
      <c r="I3380" s="26">
        <f>VLOOKUP(F3380,Table!$A$2:$C$121,3,0)</f>
        <v>3</v>
      </c>
      <c r="J3380" s="17" t="s">
        <v>12288</v>
      </c>
      <c r="K3380" s="25" t="str">
        <f>LEFT(J3380,MIN(FIND({0,1,2,3,4,5,6,7,8,9},ASC(J3380)&amp;1234567890))-1)</f>
        <v>Pt</v>
      </c>
      <c r="L3380" s="25">
        <f t="shared" si="105"/>
        <v>8</v>
      </c>
      <c r="M3380" s="25">
        <f>VLOOKUP(K3380,Table!$A$2:$C$121,2,0)</f>
        <v>10</v>
      </c>
      <c r="N3380" s="26">
        <f>VLOOKUP(K3380,Table!$A$2:$C$121,3,0)</f>
        <v>6</v>
      </c>
      <c r="O3380" s="13" t="str">
        <f>VLOOKUP(A3380,Table!$U$1:$V$230,2,0)</f>
        <v>Tetragonal</v>
      </c>
      <c r="P3380" s="1"/>
    </row>
    <row r="3381" spans="1:16">
      <c r="A3381" s="12">
        <v>88</v>
      </c>
      <c r="B3381" s="12">
        <v>6056</v>
      </c>
      <c r="C3381" s="12" t="s">
        <v>3997</v>
      </c>
      <c r="D3381" s="12" t="s">
        <v>4009</v>
      </c>
      <c r="E3381" s="17" t="s">
        <v>11363</v>
      </c>
      <c r="F3381" s="25" t="str">
        <f>LEFT(E3381,MIN(FIND({0,1,2,3,4,5,6,7,8,9},ASC(E3381)&amp;1234567890))-1)</f>
        <v>Th</v>
      </c>
      <c r="G3381" s="25">
        <f t="shared" si="104"/>
        <v>1</v>
      </c>
      <c r="H3381" s="25">
        <f>VLOOKUP(F3381,Table!$A$2:$C$121,2,0)</f>
        <v>3</v>
      </c>
      <c r="I3381" s="26">
        <f>VLOOKUP(F3381,Table!$A$2:$C$121,3,0)</f>
        <v>7</v>
      </c>
      <c r="J3381" s="17" t="s">
        <v>11387</v>
      </c>
      <c r="K3381" s="25" t="str">
        <f>LEFT(J3381,MIN(FIND({0,1,2,3,4,5,6,7,8,9},ASC(J3381)&amp;1234567890))-1)</f>
        <v>Br</v>
      </c>
      <c r="L3381" s="25">
        <f t="shared" si="105"/>
        <v>4</v>
      </c>
      <c r="M3381" s="25">
        <f>VLOOKUP(K3381,Table!$A$2:$C$121,2,0)</f>
        <v>17</v>
      </c>
      <c r="N3381" s="26">
        <f>VLOOKUP(K3381,Table!$A$2:$C$121,3,0)</f>
        <v>4</v>
      </c>
      <c r="O3381" s="13" t="str">
        <f>VLOOKUP(A3381,Table!$U$1:$V$230,2,0)</f>
        <v>Tetragonal</v>
      </c>
      <c r="P3381" s="1"/>
    </row>
    <row r="3382" spans="1:16">
      <c r="A3382" s="12">
        <v>88</v>
      </c>
      <c r="B3382" s="12">
        <v>58119</v>
      </c>
      <c r="C3382" s="12" t="s">
        <v>3998</v>
      </c>
      <c r="D3382" s="12" t="s">
        <v>4010</v>
      </c>
      <c r="E3382" s="17" t="s">
        <v>12287</v>
      </c>
      <c r="F3382" s="25" t="str">
        <f>LEFT(E3382,MIN(FIND({0,1,2,3,4,5,6,7,8,9},ASC(E3382)&amp;1234567890))-1)</f>
        <v>Al</v>
      </c>
      <c r="G3382" s="25">
        <f t="shared" si="104"/>
        <v>21</v>
      </c>
      <c r="H3382" s="25">
        <f>VLOOKUP(F3382,Table!$A$2:$C$121,2,0)</f>
        <v>13</v>
      </c>
      <c r="I3382" s="26">
        <f>VLOOKUP(F3382,Table!$A$2:$C$121,3,0)</f>
        <v>3</v>
      </c>
      <c r="J3382" s="17" t="s">
        <v>12129</v>
      </c>
      <c r="K3382" s="25" t="str">
        <f>LEFT(J3382,MIN(FIND({0,1,2,3,4,5,6,7,8,9},ASC(J3382)&amp;1234567890))-1)</f>
        <v>Pd</v>
      </c>
      <c r="L3382" s="25">
        <f t="shared" si="105"/>
        <v>8</v>
      </c>
      <c r="M3382" s="25">
        <f>VLOOKUP(K3382,Table!$A$2:$C$121,2,0)</f>
        <v>10</v>
      </c>
      <c r="N3382" s="26">
        <f>VLOOKUP(K3382,Table!$A$2:$C$121,3,0)</f>
        <v>5</v>
      </c>
      <c r="O3382" s="13" t="str">
        <f>VLOOKUP(A3382,Table!$U$1:$V$230,2,0)</f>
        <v>Tetragonal</v>
      </c>
      <c r="P3382" s="1"/>
    </row>
    <row r="3383" spans="1:16">
      <c r="A3383" s="12">
        <v>88</v>
      </c>
      <c r="B3383" s="12">
        <v>103789</v>
      </c>
      <c r="C3383" s="12" t="s">
        <v>3998</v>
      </c>
      <c r="D3383" s="12" t="s">
        <v>4011</v>
      </c>
      <c r="E3383" s="17" t="s">
        <v>366</v>
      </c>
      <c r="F3383" s="25" t="str">
        <f>LEFT(E3383,MIN(FIND({0,1,2,3,4,5,6,7,8,9},ASC(E3383)&amp;1234567890))-1)</f>
        <v>Ga</v>
      </c>
      <c r="G3383" s="25">
        <f t="shared" si="104"/>
        <v>1</v>
      </c>
      <c r="H3383" s="25">
        <f>VLOOKUP(F3383,Table!$A$2:$C$121,2,0)</f>
        <v>13</v>
      </c>
      <c r="I3383" s="26">
        <f>VLOOKUP(F3383,Table!$A$2:$C$121,3,0)</f>
        <v>4</v>
      </c>
      <c r="J3383" s="17" t="s">
        <v>69</v>
      </c>
      <c r="K3383" s="25" t="str">
        <f>LEFT(J3383,MIN(FIND({0,1,2,3,4,5,6,7,8,9},ASC(J3383)&amp;1234567890))-1)</f>
        <v>Mg</v>
      </c>
      <c r="L3383" s="25">
        <f t="shared" si="105"/>
        <v>1</v>
      </c>
      <c r="M3383" s="25">
        <f>VLOOKUP(K3383,Table!$A$2:$C$121,2,0)</f>
        <v>2</v>
      </c>
      <c r="N3383" s="26">
        <f>VLOOKUP(K3383,Table!$A$2:$C$121,3,0)</f>
        <v>3</v>
      </c>
      <c r="O3383" s="13" t="str">
        <f>VLOOKUP(A3383,Table!$U$1:$V$230,2,0)</f>
        <v>Tetragonal</v>
      </c>
      <c r="P3383" s="1"/>
    </row>
    <row r="3384" spans="1:16">
      <c r="A3384" s="12">
        <v>88</v>
      </c>
      <c r="B3384" s="12">
        <v>105886</v>
      </c>
      <c r="C3384" s="12" t="s">
        <v>3998</v>
      </c>
      <c r="D3384" s="12" t="s">
        <v>4012</v>
      </c>
      <c r="E3384" s="17" t="s">
        <v>12289</v>
      </c>
      <c r="F3384" s="25" t="str">
        <f>LEFT(E3384,MIN(FIND({0,1,2,3,4,5,6,7,8,9},ASC(E3384)&amp;1234567890))-1)</f>
        <v>Pu</v>
      </c>
      <c r="G3384" s="25">
        <f t="shared" si="104"/>
        <v>28</v>
      </c>
      <c r="H3384" s="25">
        <f>VLOOKUP(F3384,Table!$A$2:$C$121,2,0)</f>
        <v>3</v>
      </c>
      <c r="I3384" s="26">
        <f>VLOOKUP(F3384,Table!$A$2:$C$121,3,0)</f>
        <v>7</v>
      </c>
      <c r="J3384" s="17" t="s">
        <v>377</v>
      </c>
      <c r="K3384" s="25" t="str">
        <f>LEFT(J3384,MIN(FIND({0,1,2,3,4,5,6,7,8,9},ASC(J3384)&amp;1234567890))-1)</f>
        <v>Zr</v>
      </c>
      <c r="L3384" s="25">
        <f t="shared" si="105"/>
        <v>1</v>
      </c>
      <c r="M3384" s="25">
        <f>VLOOKUP(K3384,Table!$A$2:$C$121,2,0)</f>
        <v>4</v>
      </c>
      <c r="N3384" s="26">
        <f>VLOOKUP(K3384,Table!$A$2:$C$121,3,0)</f>
        <v>5</v>
      </c>
      <c r="O3384" s="13" t="str">
        <f>VLOOKUP(A3384,Table!$U$1:$V$230,2,0)</f>
        <v>Tetragonal</v>
      </c>
      <c r="P3384" s="1"/>
    </row>
    <row r="3385" spans="1:16">
      <c r="A3385" s="12">
        <v>88</v>
      </c>
      <c r="B3385" s="12">
        <v>412618</v>
      </c>
      <c r="C3385" s="12" t="s">
        <v>3997</v>
      </c>
      <c r="D3385" s="12" t="s">
        <v>4013</v>
      </c>
      <c r="E3385" s="17" t="s">
        <v>11592</v>
      </c>
      <c r="F3385" s="25" t="str">
        <f>LEFT(E3385,MIN(FIND({0,1,2,3,4,5,6,7,8,9},ASC(E3385)&amp;1234567890))-1)</f>
        <v>B</v>
      </c>
      <c r="G3385" s="25">
        <f t="shared" si="104"/>
        <v>10</v>
      </c>
      <c r="H3385" s="25">
        <f>VLOOKUP(F3385,Table!$A$2:$C$121,2,0)</f>
        <v>13</v>
      </c>
      <c r="I3385" s="26">
        <f>VLOOKUP(F3385,Table!$A$2:$C$121,3,0)</f>
        <v>2</v>
      </c>
      <c r="J3385" s="17" t="s">
        <v>11601</v>
      </c>
      <c r="K3385" s="25" t="str">
        <f>LEFT(J3385,MIN(FIND({0,1,2,3,4,5,6,7,8,9},ASC(J3385)&amp;1234567890))-1)</f>
        <v>F</v>
      </c>
      <c r="L3385" s="25">
        <f t="shared" si="105"/>
        <v>12</v>
      </c>
      <c r="M3385" s="25">
        <f>VLOOKUP(K3385,Table!$A$2:$C$121,2,0)</f>
        <v>17</v>
      </c>
      <c r="N3385" s="26">
        <f>VLOOKUP(K3385,Table!$A$2:$C$121,3,0)</f>
        <v>2</v>
      </c>
      <c r="O3385" s="13" t="str">
        <f>VLOOKUP(A3385,Table!$U$1:$V$230,2,0)</f>
        <v>Tetragonal</v>
      </c>
      <c r="P3385" s="1"/>
    </row>
    <row r="3386" spans="1:16">
      <c r="A3386" s="12">
        <v>88</v>
      </c>
      <c r="B3386" s="12">
        <v>59605</v>
      </c>
      <c r="C3386" s="12" t="s">
        <v>3997</v>
      </c>
      <c r="D3386" s="12" t="s">
        <v>1381</v>
      </c>
      <c r="E3386" s="17" t="s">
        <v>11624</v>
      </c>
      <c r="F3386" s="25" t="str">
        <f>LEFT(E3386,MIN(FIND({0,1,2,3,4,5,6,7,8,9},ASC(E3386)&amp;1234567890))-1)</f>
        <v>B</v>
      </c>
      <c r="G3386" s="25">
        <f t="shared" si="104"/>
        <v>2</v>
      </c>
      <c r="H3386" s="25">
        <f>VLOOKUP(F3386,Table!$A$2:$C$121,2,0)</f>
        <v>13</v>
      </c>
      <c r="I3386" s="26">
        <f>VLOOKUP(F3386,Table!$A$2:$C$121,3,0)</f>
        <v>2</v>
      </c>
      <c r="J3386" s="17" t="s">
        <v>336</v>
      </c>
      <c r="K3386" s="25" t="str">
        <f>LEFT(J3386,MIN(FIND({0,1,2,3,4,5,6,7,8,9},ASC(J3386)&amp;1234567890))-1)</f>
        <v>S</v>
      </c>
      <c r="L3386" s="25">
        <f t="shared" si="105"/>
        <v>3</v>
      </c>
      <c r="M3386" s="25">
        <f>VLOOKUP(K3386,Table!$A$2:$C$121,2,0)</f>
        <v>16</v>
      </c>
      <c r="N3386" s="26">
        <f>VLOOKUP(K3386,Table!$A$2:$C$121,3,0)</f>
        <v>3</v>
      </c>
      <c r="O3386" s="13" t="str">
        <f>VLOOKUP(A3386,Table!$U$1:$V$230,2,0)</f>
        <v>Tetragonal</v>
      </c>
      <c r="P3386" s="1"/>
    </row>
    <row r="3387" spans="1:16">
      <c r="A3387" s="12">
        <v>123</v>
      </c>
      <c r="B3387" s="12">
        <v>441</v>
      </c>
      <c r="C3387" s="12" t="s">
        <v>4182</v>
      </c>
      <c r="D3387" s="12" t="s">
        <v>4183</v>
      </c>
      <c r="E3387" s="17" t="s">
        <v>335</v>
      </c>
      <c r="F3387" s="25" t="str">
        <f>LEFT(E3387,MIN(FIND({0,1,2,3,4,5,6,7,8,9},ASC(E3387)&amp;1234567890))-1)</f>
        <v>Nb</v>
      </c>
      <c r="G3387" s="25">
        <f t="shared" si="104"/>
        <v>1</v>
      </c>
      <c r="H3387" s="25">
        <f>VLOOKUP(F3387,Table!$A$2:$C$121,2,0)</f>
        <v>5</v>
      </c>
      <c r="I3387" s="26">
        <f>VLOOKUP(F3387,Table!$A$2:$C$121,3,0)</f>
        <v>5</v>
      </c>
      <c r="J3387" s="17" t="s">
        <v>12290</v>
      </c>
      <c r="K3387" s="25" t="str">
        <f>LEFT(J3387,MIN(FIND({0,1,2,3,4,5,6,7,8,9},ASC(J3387)&amp;1234567890))-1)</f>
        <v>N</v>
      </c>
      <c r="L3387" s="25">
        <f t="shared" si="105"/>
        <v>0.64</v>
      </c>
      <c r="M3387" s="25">
        <f>VLOOKUP(K3387,Table!$A$2:$C$121,2,0)</f>
        <v>15</v>
      </c>
      <c r="N3387" s="26">
        <f>VLOOKUP(K3387,Table!$A$2:$C$121,3,0)</f>
        <v>2</v>
      </c>
      <c r="O3387" s="13" t="str">
        <f>VLOOKUP(A3387,Table!$U$1:$V$230,2,0)</f>
        <v>Tetragonal</v>
      </c>
      <c r="P3387" s="1"/>
    </row>
    <row r="3388" spans="1:16">
      <c r="A3388" s="12">
        <v>123</v>
      </c>
      <c r="B3388" s="12">
        <v>9204</v>
      </c>
      <c r="C3388" s="12" t="s">
        <v>4182</v>
      </c>
      <c r="D3388" s="12" t="s">
        <v>4184</v>
      </c>
      <c r="E3388" s="17" t="s">
        <v>376</v>
      </c>
      <c r="F3388" s="25" t="str">
        <f>LEFT(E3388,MIN(FIND({0,1,2,3,4,5,6,7,8,9},ASC(E3388)&amp;1234567890))-1)</f>
        <v>Cs</v>
      </c>
      <c r="G3388" s="25">
        <f t="shared" si="104"/>
        <v>1</v>
      </c>
      <c r="H3388" s="25">
        <f>VLOOKUP(F3388,Table!$A$2:$C$121,2,0)</f>
        <v>1</v>
      </c>
      <c r="I3388" s="26">
        <f>VLOOKUP(F3388,Table!$A$2:$C$121,3,0)</f>
        <v>6</v>
      </c>
      <c r="J3388" s="17" t="s">
        <v>329</v>
      </c>
      <c r="K3388" s="25" t="str">
        <f>LEFT(J3388,MIN(FIND({0,1,2,3,4,5,6,7,8,9},ASC(J3388)&amp;1234567890))-1)</f>
        <v>I</v>
      </c>
      <c r="L3388" s="25">
        <f t="shared" si="105"/>
        <v>1</v>
      </c>
      <c r="M3388" s="25">
        <f>VLOOKUP(K3388,Table!$A$2:$C$121,2,0)</f>
        <v>17</v>
      </c>
      <c r="N3388" s="26">
        <f>VLOOKUP(K3388,Table!$A$2:$C$121,3,0)</f>
        <v>5</v>
      </c>
      <c r="O3388" s="13" t="str">
        <f>VLOOKUP(A3388,Table!$U$1:$V$230,2,0)</f>
        <v>Tetragonal</v>
      </c>
      <c r="P3388" s="1"/>
    </row>
    <row r="3389" spans="1:16">
      <c r="A3389" s="12">
        <v>123</v>
      </c>
      <c r="B3389" s="12">
        <v>16963</v>
      </c>
      <c r="C3389" s="12" t="s">
        <v>4182</v>
      </c>
      <c r="D3389" s="12" t="s">
        <v>4185</v>
      </c>
      <c r="E3389" s="17" t="s">
        <v>11498</v>
      </c>
      <c r="F3389" s="25" t="str">
        <f>LEFT(E3389,MIN(FIND({0,1,2,3,4,5,6,7,8,9},ASC(E3389)&amp;1234567890))-1)</f>
        <v>Rb</v>
      </c>
      <c r="G3389" s="25">
        <f t="shared" si="104"/>
        <v>1</v>
      </c>
      <c r="H3389" s="25">
        <f>VLOOKUP(F3389,Table!$A$2:$C$121,2,0)</f>
        <v>1</v>
      </c>
      <c r="I3389" s="26">
        <f>VLOOKUP(F3389,Table!$A$2:$C$121,3,0)</f>
        <v>5</v>
      </c>
      <c r="J3389" s="17" t="s">
        <v>11411</v>
      </c>
      <c r="K3389" s="25" t="str">
        <f>LEFT(J3389,MIN(FIND({0,1,2,3,4,5,6,7,8,9},ASC(J3389)&amp;1234567890))-1)</f>
        <v>N</v>
      </c>
      <c r="L3389" s="25">
        <f t="shared" si="105"/>
        <v>3</v>
      </c>
      <c r="M3389" s="25">
        <f>VLOOKUP(K3389,Table!$A$2:$C$121,2,0)</f>
        <v>15</v>
      </c>
      <c r="N3389" s="26">
        <f>VLOOKUP(K3389,Table!$A$2:$C$121,3,0)</f>
        <v>2</v>
      </c>
      <c r="O3389" s="13" t="str">
        <f>VLOOKUP(A3389,Table!$U$1:$V$230,2,0)</f>
        <v>Tetragonal</v>
      </c>
      <c r="P3389" s="1"/>
    </row>
    <row r="3390" spans="1:16">
      <c r="A3390" s="12">
        <v>123</v>
      </c>
      <c r="B3390" s="12">
        <v>20498</v>
      </c>
      <c r="C3390" s="12" t="s">
        <v>4182</v>
      </c>
      <c r="D3390" s="12" t="s">
        <v>4186</v>
      </c>
      <c r="E3390" s="17" t="s">
        <v>12291</v>
      </c>
      <c r="F3390" s="25" t="str">
        <f>LEFT(E3390,MIN(FIND({0,1,2,3,4,5,6,7,8,9},ASC(E3390)&amp;1234567890))-1)</f>
        <v>Ta</v>
      </c>
      <c r="G3390" s="25">
        <f t="shared" si="104"/>
        <v>1.1000000000000001</v>
      </c>
      <c r="H3390" s="25">
        <f>VLOOKUP(F3390,Table!$A$2:$C$121,2,0)</f>
        <v>5</v>
      </c>
      <c r="I3390" s="26">
        <f>VLOOKUP(F3390,Table!$A$2:$C$121,3,0)</f>
        <v>6</v>
      </c>
      <c r="J3390" s="17" t="s">
        <v>12292</v>
      </c>
      <c r="K3390" s="25" t="str">
        <f>LEFT(J3390,MIN(FIND({0,1,2,3,4,5,6,7,8,9},ASC(J3390)&amp;1234567890))-1)</f>
        <v>O</v>
      </c>
      <c r="L3390" s="25">
        <f t="shared" si="105"/>
        <v>1.05</v>
      </c>
      <c r="M3390" s="25">
        <f>VLOOKUP(K3390,Table!$A$2:$C$121,2,0)</f>
        <v>16</v>
      </c>
      <c r="N3390" s="26">
        <f>VLOOKUP(K3390,Table!$A$2:$C$121,3,0)</f>
        <v>2</v>
      </c>
      <c r="O3390" s="13" t="str">
        <f>VLOOKUP(A3390,Table!$U$1:$V$230,2,0)</f>
        <v>Tetragonal</v>
      </c>
      <c r="P3390" s="1"/>
    </row>
    <row r="3391" spans="1:16">
      <c r="A3391" s="12">
        <v>123</v>
      </c>
      <c r="B3391" s="12">
        <v>20499</v>
      </c>
      <c r="C3391" s="12" t="s">
        <v>4182</v>
      </c>
      <c r="D3391" s="12" t="s">
        <v>4187</v>
      </c>
      <c r="E3391" s="17" t="s">
        <v>405</v>
      </c>
      <c r="F3391" s="25" t="str">
        <f>LEFT(E3391,MIN(FIND({0,1,2,3,4,5,6,7,8,9},ASC(E3391)&amp;1234567890))-1)</f>
        <v>Ta</v>
      </c>
      <c r="G3391" s="25">
        <f t="shared" si="104"/>
        <v>1</v>
      </c>
      <c r="H3391" s="25">
        <f>VLOOKUP(F3391,Table!$A$2:$C$121,2,0)</f>
        <v>5</v>
      </c>
      <c r="I3391" s="26">
        <f>VLOOKUP(F3391,Table!$A$2:$C$121,3,0)</f>
        <v>6</v>
      </c>
      <c r="J3391" s="17" t="s">
        <v>12293</v>
      </c>
      <c r="K3391" s="25" t="str">
        <f>LEFT(J3391,MIN(FIND({0,1,2,3,4,5,6,7,8,9},ASC(J3391)&amp;1234567890))-1)</f>
        <v>O</v>
      </c>
      <c r="L3391" s="25">
        <f t="shared" si="105"/>
        <v>1.6</v>
      </c>
      <c r="M3391" s="25">
        <f>VLOOKUP(K3391,Table!$A$2:$C$121,2,0)</f>
        <v>16</v>
      </c>
      <c r="N3391" s="26">
        <f>VLOOKUP(K3391,Table!$A$2:$C$121,3,0)</f>
        <v>2</v>
      </c>
      <c r="O3391" s="13" t="str">
        <f>VLOOKUP(A3391,Table!$U$1:$V$230,2,0)</f>
        <v>Tetragonal</v>
      </c>
      <c r="P3391" s="1"/>
    </row>
    <row r="3392" spans="1:16">
      <c r="A3392" s="12">
        <v>123</v>
      </c>
      <c r="B3392" s="12">
        <v>24360</v>
      </c>
      <c r="C3392" s="12" t="s">
        <v>4182</v>
      </c>
      <c r="D3392" s="12" t="s">
        <v>3399</v>
      </c>
      <c r="E3392" s="17" t="s">
        <v>33</v>
      </c>
      <c r="F3392" s="25" t="str">
        <f>LEFT(E3392,MIN(FIND({0,1,2,3,4,5,6,7,8,9},ASC(E3392)&amp;1234567890))-1)</f>
        <v>Fe</v>
      </c>
      <c r="G3392" s="25">
        <f t="shared" si="104"/>
        <v>1</v>
      </c>
      <c r="H3392" s="25">
        <f>VLOOKUP(F3392,Table!$A$2:$C$121,2,0)</f>
        <v>8</v>
      </c>
      <c r="I3392" s="26">
        <f>VLOOKUP(F3392,Table!$A$2:$C$121,3,0)</f>
        <v>4</v>
      </c>
      <c r="J3392" s="17" t="s">
        <v>11546</v>
      </c>
      <c r="K3392" s="25" t="str">
        <f>LEFT(J3392,MIN(FIND({0,1,2,3,4,5,6,7,8,9},ASC(J3392)&amp;1234567890))-1)</f>
        <v>Si</v>
      </c>
      <c r="L3392" s="25">
        <f t="shared" si="105"/>
        <v>2</v>
      </c>
      <c r="M3392" s="25">
        <f>VLOOKUP(K3392,Table!$A$2:$C$121,2,0)</f>
        <v>14</v>
      </c>
      <c r="N3392" s="26">
        <f>VLOOKUP(K3392,Table!$A$2:$C$121,3,0)</f>
        <v>3</v>
      </c>
      <c r="O3392" s="13" t="str">
        <f>VLOOKUP(A3392,Table!$U$1:$V$230,2,0)</f>
        <v>Tetragonal</v>
      </c>
      <c r="P3392" s="1"/>
    </row>
    <row r="3393" spans="1:16">
      <c r="A3393" s="12">
        <v>123</v>
      </c>
      <c r="B3393" s="12">
        <v>28837</v>
      </c>
      <c r="C3393" s="12" t="s">
        <v>4182</v>
      </c>
      <c r="D3393" s="12" t="s">
        <v>4188</v>
      </c>
      <c r="E3393" s="17" t="s">
        <v>541</v>
      </c>
      <c r="F3393" s="25" t="str">
        <f>LEFT(E3393,MIN(FIND({0,1,2,3,4,5,6,7,8,9},ASC(E3393)&amp;1234567890))-1)</f>
        <v>Pd</v>
      </c>
      <c r="G3393" s="25">
        <f t="shared" si="104"/>
        <v>1</v>
      </c>
      <c r="H3393" s="25">
        <f>VLOOKUP(F3393,Table!$A$2:$C$121,2,0)</f>
        <v>10</v>
      </c>
      <c r="I3393" s="26">
        <f>VLOOKUP(F3393,Table!$A$2:$C$121,3,0)</f>
        <v>5</v>
      </c>
      <c r="J3393" s="17" t="s">
        <v>371</v>
      </c>
      <c r="K3393" s="25" t="str">
        <f>LEFT(J3393,MIN(FIND({0,1,2,3,4,5,6,7,8,9},ASC(J3393)&amp;1234567890))-1)</f>
        <v>O</v>
      </c>
      <c r="L3393" s="25">
        <f t="shared" si="105"/>
        <v>1</v>
      </c>
      <c r="M3393" s="25">
        <f>VLOOKUP(K3393,Table!$A$2:$C$121,2,0)</f>
        <v>16</v>
      </c>
      <c r="N3393" s="26">
        <f>VLOOKUP(K3393,Table!$A$2:$C$121,3,0)</f>
        <v>2</v>
      </c>
      <c r="O3393" s="13" t="str">
        <f>VLOOKUP(A3393,Table!$U$1:$V$230,2,0)</f>
        <v>Tetragonal</v>
      </c>
      <c r="P3393" s="1"/>
    </row>
    <row r="3394" spans="1:16">
      <c r="A3394" s="12">
        <v>123</v>
      </c>
      <c r="B3394" s="12">
        <v>29138</v>
      </c>
      <c r="C3394" s="12" t="s">
        <v>4182</v>
      </c>
      <c r="D3394" s="12" t="s">
        <v>15396</v>
      </c>
      <c r="E3394" s="17" t="s">
        <v>15421</v>
      </c>
      <c r="F3394" s="25" t="str">
        <f>LEFT(E3394,MIN(FIND({0,1,2,3,4,5,6,7,8,9},ASC(E3394)&amp;1234567890))-1)</f>
        <v>U</v>
      </c>
      <c r="G3394" s="25">
        <f t="shared" ref="G3394:G3457" si="106">IF(SUBSTITUTE(E3394,F3394,"")="",1,SUBSTITUTE(E3394,F3394,""))*1</f>
        <v>0.88</v>
      </c>
      <c r="H3394" s="25">
        <f>VLOOKUP(F3394,Table!$A$2:$C$121,2,0)</f>
        <v>3</v>
      </c>
      <c r="I3394" s="26">
        <f>VLOOKUP(F3394,Table!$A$2:$C$121,3,0)</f>
        <v>7</v>
      </c>
      <c r="J3394" s="17" t="s">
        <v>12294</v>
      </c>
      <c r="K3394" s="25" t="str">
        <f>LEFT(J3394,MIN(FIND({0,1,2,3,4,5,6,7,8,9},ASC(J3394)&amp;1234567890))-1)</f>
        <v>O</v>
      </c>
      <c r="L3394" s="25">
        <f t="shared" ref="L3394:L3457" si="107">IF(SUBSTITUTE(J3394,K3394,"")="",1,SUBSTITUTE(J3394,K3394,""))*1</f>
        <v>2.12</v>
      </c>
      <c r="M3394" s="25">
        <f>VLOOKUP(K3394,Table!$A$2:$C$121,2,0)</f>
        <v>16</v>
      </c>
      <c r="N3394" s="26">
        <f>VLOOKUP(K3394,Table!$A$2:$C$121,3,0)</f>
        <v>2</v>
      </c>
      <c r="O3394" s="13" t="str">
        <f>VLOOKUP(A3394,Table!$U$1:$V$230,2,0)</f>
        <v>Tetragonal</v>
      </c>
      <c r="P3394" s="1"/>
    </row>
    <row r="3395" spans="1:16">
      <c r="A3395" s="12">
        <v>123</v>
      </c>
      <c r="B3395" s="12">
        <v>40322</v>
      </c>
      <c r="C3395" s="12" t="s">
        <v>4182</v>
      </c>
      <c r="D3395" s="12" t="s">
        <v>4189</v>
      </c>
      <c r="E3395" s="17" t="s">
        <v>370</v>
      </c>
      <c r="F3395" s="25" t="str">
        <f>LEFT(E3395,MIN(FIND({0,1,2,3,4,5,6,7,8,9},ASC(E3395)&amp;1234567890))-1)</f>
        <v>Hg</v>
      </c>
      <c r="G3395" s="25">
        <f t="shared" si="106"/>
        <v>1</v>
      </c>
      <c r="H3395" s="25">
        <f>VLOOKUP(F3395,Table!$A$2:$C$121,2,0)</f>
        <v>12</v>
      </c>
      <c r="I3395" s="26">
        <f>VLOOKUP(F3395,Table!$A$2:$C$121,3,0)</f>
        <v>6</v>
      </c>
      <c r="J3395" s="17" t="s">
        <v>541</v>
      </c>
      <c r="K3395" s="25" t="str">
        <f>LEFT(J3395,MIN(FIND({0,1,2,3,4,5,6,7,8,9},ASC(J3395)&amp;1234567890))-1)</f>
        <v>Pd</v>
      </c>
      <c r="L3395" s="25">
        <f t="shared" si="107"/>
        <v>1</v>
      </c>
      <c r="M3395" s="25">
        <f>VLOOKUP(K3395,Table!$A$2:$C$121,2,0)</f>
        <v>10</v>
      </c>
      <c r="N3395" s="26">
        <f>VLOOKUP(K3395,Table!$A$2:$C$121,3,0)</f>
        <v>5</v>
      </c>
      <c r="O3395" s="13" t="str">
        <f>VLOOKUP(A3395,Table!$U$1:$V$230,2,0)</f>
        <v>Tetragonal</v>
      </c>
      <c r="P3395" s="1"/>
    </row>
    <row r="3396" spans="1:16">
      <c r="A3396" s="12">
        <v>123</v>
      </c>
      <c r="B3396" s="12">
        <v>42561</v>
      </c>
      <c r="C3396" s="12" t="s">
        <v>4182</v>
      </c>
      <c r="D3396" s="12" t="s">
        <v>4190</v>
      </c>
      <c r="E3396" s="17" t="s">
        <v>12295</v>
      </c>
      <c r="F3396" s="25" t="str">
        <f>LEFT(E3396,MIN(FIND({0,1,2,3,4,5,6,7,8,9},ASC(E3396)&amp;1234567890))-1)</f>
        <v>Fe</v>
      </c>
      <c r="G3396" s="25">
        <f t="shared" si="106"/>
        <v>0.82</v>
      </c>
      <c r="H3396" s="25">
        <f>VLOOKUP(F3396,Table!$A$2:$C$121,2,0)</f>
        <v>8</v>
      </c>
      <c r="I3396" s="26">
        <f>VLOOKUP(F3396,Table!$A$2:$C$121,3,0)</f>
        <v>4</v>
      </c>
      <c r="J3396" s="17" t="s">
        <v>11546</v>
      </c>
      <c r="K3396" s="25" t="str">
        <f>LEFT(J3396,MIN(FIND({0,1,2,3,4,5,6,7,8,9},ASC(J3396)&amp;1234567890))-1)</f>
        <v>Si</v>
      </c>
      <c r="L3396" s="25">
        <f t="shared" si="107"/>
        <v>2</v>
      </c>
      <c r="M3396" s="25">
        <f>VLOOKUP(K3396,Table!$A$2:$C$121,2,0)</f>
        <v>14</v>
      </c>
      <c r="N3396" s="26">
        <f>VLOOKUP(K3396,Table!$A$2:$C$121,3,0)</f>
        <v>3</v>
      </c>
      <c r="O3396" s="13" t="str">
        <f>VLOOKUP(A3396,Table!$U$1:$V$230,2,0)</f>
        <v>Tetragonal</v>
      </c>
      <c r="P3396" s="1"/>
    </row>
    <row r="3397" spans="1:16">
      <c r="A3397" s="12">
        <v>123</v>
      </c>
      <c r="B3397" s="12">
        <v>42574</v>
      </c>
      <c r="C3397" s="12" t="s">
        <v>4182</v>
      </c>
      <c r="D3397" s="12" t="s">
        <v>3706</v>
      </c>
      <c r="E3397" s="17" t="s">
        <v>427</v>
      </c>
      <c r="F3397" s="25" t="str">
        <f>LEFT(E3397,MIN(FIND({0,1,2,3,4,5,6,7,8,9},ASC(E3397)&amp;1234567890))-1)</f>
        <v>Au</v>
      </c>
      <c r="G3397" s="25">
        <f t="shared" si="106"/>
        <v>1</v>
      </c>
      <c r="H3397" s="25">
        <f>VLOOKUP(F3397,Table!$A$2:$C$121,2,0)</f>
        <v>11</v>
      </c>
      <c r="I3397" s="26">
        <f>VLOOKUP(F3397,Table!$A$2:$C$121,3,0)</f>
        <v>6</v>
      </c>
      <c r="J3397" s="17" t="s">
        <v>11351</v>
      </c>
      <c r="K3397" s="25" t="str">
        <f>LEFT(J3397,MIN(FIND({0,1,2,3,4,5,6,7,8,9},ASC(J3397)&amp;1234567890))-1)</f>
        <v>Cu</v>
      </c>
      <c r="L3397" s="25">
        <f t="shared" si="107"/>
        <v>1</v>
      </c>
      <c r="M3397" s="25">
        <f>VLOOKUP(K3397,Table!$A$2:$C$121,2,0)</f>
        <v>11</v>
      </c>
      <c r="N3397" s="26">
        <f>VLOOKUP(K3397,Table!$A$2:$C$121,3,0)</f>
        <v>4</v>
      </c>
      <c r="O3397" s="13" t="str">
        <f>VLOOKUP(A3397,Table!$U$1:$V$230,2,0)</f>
        <v>Tetragonal</v>
      </c>
      <c r="P3397" s="1"/>
    </row>
    <row r="3398" spans="1:16">
      <c r="A3398" s="12">
        <v>123</v>
      </c>
      <c r="B3398" s="12">
        <v>42589</v>
      </c>
      <c r="C3398" s="12" t="s">
        <v>4182</v>
      </c>
      <c r="D3398" s="12" t="s">
        <v>4191</v>
      </c>
      <c r="E3398" s="17" t="s">
        <v>33</v>
      </c>
      <c r="F3398" s="25" t="str">
        <f>LEFT(E3398,MIN(FIND({0,1,2,3,4,5,6,7,8,9},ASC(E3398)&amp;1234567890))-1)</f>
        <v>Fe</v>
      </c>
      <c r="G3398" s="25">
        <f t="shared" si="106"/>
        <v>1</v>
      </c>
      <c r="H3398" s="25">
        <f>VLOOKUP(F3398,Table!$A$2:$C$121,2,0)</f>
        <v>8</v>
      </c>
      <c r="I3398" s="26">
        <f>VLOOKUP(F3398,Table!$A$2:$C$121,3,0)</f>
        <v>4</v>
      </c>
      <c r="J3398" s="17" t="s">
        <v>539</v>
      </c>
      <c r="K3398" s="25" t="str">
        <f>LEFT(J3398,MIN(FIND({0,1,2,3,4,5,6,7,8,9},ASC(J3398)&amp;1234567890))-1)</f>
        <v>Pt</v>
      </c>
      <c r="L3398" s="25">
        <f t="shared" si="107"/>
        <v>1</v>
      </c>
      <c r="M3398" s="25">
        <f>VLOOKUP(K3398,Table!$A$2:$C$121,2,0)</f>
        <v>10</v>
      </c>
      <c r="N3398" s="26">
        <f>VLOOKUP(K3398,Table!$A$2:$C$121,3,0)</f>
        <v>6</v>
      </c>
      <c r="O3398" s="13" t="str">
        <f>VLOOKUP(A3398,Table!$U$1:$V$230,2,0)</f>
        <v>Tetragonal</v>
      </c>
      <c r="P3398" s="1"/>
    </row>
    <row r="3399" spans="1:16">
      <c r="A3399" s="12">
        <v>123</v>
      </c>
      <c r="B3399" s="12">
        <v>44806</v>
      </c>
      <c r="C3399" s="12" t="s">
        <v>4182</v>
      </c>
      <c r="D3399" s="12" t="s">
        <v>4192</v>
      </c>
      <c r="E3399" s="17" t="s">
        <v>46</v>
      </c>
      <c r="F3399" s="25" t="str">
        <f>LEFT(E3399,MIN(FIND({0,1,2,3,4,5,6,7,8,9},ASC(E3399)&amp;1234567890))-1)</f>
        <v>La</v>
      </c>
      <c r="G3399" s="25">
        <f t="shared" si="106"/>
        <v>1</v>
      </c>
      <c r="H3399" s="25">
        <f>VLOOKUP(F3399,Table!$A$2:$C$121,2,0)</f>
        <v>3</v>
      </c>
      <c r="I3399" s="26">
        <f>VLOOKUP(F3399,Table!$A$2:$C$121,3,0)</f>
        <v>6</v>
      </c>
      <c r="J3399" s="17" t="s">
        <v>11645</v>
      </c>
      <c r="K3399" s="25" t="str">
        <f>LEFT(J3399,MIN(FIND({0,1,2,3,4,5,6,7,8,9},ASC(J3399)&amp;1234567890))-1)</f>
        <v>Sb</v>
      </c>
      <c r="L3399" s="25">
        <f t="shared" si="107"/>
        <v>1</v>
      </c>
      <c r="M3399" s="25">
        <f>VLOOKUP(K3399,Table!$A$2:$C$121,2,0)</f>
        <v>15</v>
      </c>
      <c r="N3399" s="26">
        <f>VLOOKUP(K3399,Table!$A$2:$C$121,3,0)</f>
        <v>5</v>
      </c>
      <c r="O3399" s="13" t="str">
        <f>VLOOKUP(A3399,Table!$U$1:$V$230,2,0)</f>
        <v>Tetragonal</v>
      </c>
      <c r="P3399" s="1"/>
    </row>
    <row r="3400" spans="1:16">
      <c r="A3400" s="12">
        <v>123</v>
      </c>
      <c r="B3400" s="12">
        <v>92166</v>
      </c>
      <c r="C3400" s="12" t="s">
        <v>4182</v>
      </c>
      <c r="D3400" s="12" t="s">
        <v>4193</v>
      </c>
      <c r="E3400" s="17" t="s">
        <v>11332</v>
      </c>
      <c r="F3400" s="25" t="str">
        <f>LEFT(E3400,MIN(FIND({0,1,2,3,4,5,6,7,8,9},ASC(E3400)&amp;1234567890))-1)</f>
        <v>Pr</v>
      </c>
      <c r="G3400" s="25">
        <f t="shared" si="106"/>
        <v>1</v>
      </c>
      <c r="H3400" s="25">
        <f>VLOOKUP(F3400,Table!$A$2:$C$121,2,0)</f>
        <v>3</v>
      </c>
      <c r="I3400" s="26">
        <f>VLOOKUP(F3400,Table!$A$2:$C$121,3,0)</f>
        <v>6</v>
      </c>
      <c r="J3400" s="17" t="s">
        <v>11645</v>
      </c>
      <c r="K3400" s="25" t="str">
        <f>LEFT(J3400,MIN(FIND({0,1,2,3,4,5,6,7,8,9},ASC(J3400)&amp;1234567890))-1)</f>
        <v>Sb</v>
      </c>
      <c r="L3400" s="25">
        <f t="shared" si="107"/>
        <v>1</v>
      </c>
      <c r="M3400" s="25">
        <f>VLOOKUP(K3400,Table!$A$2:$C$121,2,0)</f>
        <v>15</v>
      </c>
      <c r="N3400" s="26">
        <f>VLOOKUP(K3400,Table!$A$2:$C$121,3,0)</f>
        <v>5</v>
      </c>
      <c r="O3400" s="13" t="str">
        <f>VLOOKUP(A3400,Table!$U$1:$V$230,2,0)</f>
        <v>Tetragonal</v>
      </c>
      <c r="P3400" s="1"/>
    </row>
    <row r="3401" spans="1:16">
      <c r="A3401" s="12">
        <v>123</v>
      </c>
      <c r="B3401" s="12">
        <v>92168</v>
      </c>
      <c r="C3401" s="12" t="s">
        <v>4182</v>
      </c>
      <c r="D3401" s="12" t="s">
        <v>4194</v>
      </c>
      <c r="E3401" s="17" t="s">
        <v>615</v>
      </c>
      <c r="F3401" s="25" t="str">
        <f>LEFT(E3401,MIN(FIND({0,1,2,3,4,5,6,7,8,9},ASC(E3401)&amp;1234567890))-1)</f>
        <v>Nd</v>
      </c>
      <c r="G3401" s="25">
        <f t="shared" si="106"/>
        <v>1</v>
      </c>
      <c r="H3401" s="25">
        <f>VLOOKUP(F3401,Table!$A$2:$C$121,2,0)</f>
        <v>3</v>
      </c>
      <c r="I3401" s="26">
        <f>VLOOKUP(F3401,Table!$A$2:$C$121,3,0)</f>
        <v>6</v>
      </c>
      <c r="J3401" s="17" t="s">
        <v>11645</v>
      </c>
      <c r="K3401" s="25" t="str">
        <f>LEFT(J3401,MIN(FIND({0,1,2,3,4,5,6,7,8,9},ASC(J3401)&amp;1234567890))-1)</f>
        <v>Sb</v>
      </c>
      <c r="L3401" s="25">
        <f t="shared" si="107"/>
        <v>1</v>
      </c>
      <c r="M3401" s="25">
        <f>VLOOKUP(K3401,Table!$A$2:$C$121,2,0)</f>
        <v>15</v>
      </c>
      <c r="N3401" s="26">
        <f>VLOOKUP(K3401,Table!$A$2:$C$121,3,0)</f>
        <v>5</v>
      </c>
      <c r="O3401" s="13" t="str">
        <f>VLOOKUP(A3401,Table!$U$1:$V$230,2,0)</f>
        <v>Tetragonal</v>
      </c>
      <c r="P3401" s="1"/>
    </row>
    <row r="3402" spans="1:16">
      <c r="A3402" s="12">
        <v>123</v>
      </c>
      <c r="B3402" s="12">
        <v>52903</v>
      </c>
      <c r="C3402" s="12" t="s">
        <v>4182</v>
      </c>
      <c r="D3402" s="12" t="s">
        <v>4195</v>
      </c>
      <c r="E3402" s="17" t="s">
        <v>11331</v>
      </c>
      <c r="F3402" s="25" t="str">
        <f>LEFT(E3402,MIN(FIND({0,1,2,3,4,5,6,7,8,9},ASC(E3402)&amp;1234567890))-1)</f>
        <v>Ce</v>
      </c>
      <c r="G3402" s="25">
        <f t="shared" si="106"/>
        <v>1</v>
      </c>
      <c r="H3402" s="25">
        <f>VLOOKUP(F3402,Table!$A$2:$C$121,2,0)</f>
        <v>3</v>
      </c>
      <c r="I3402" s="26">
        <f>VLOOKUP(F3402,Table!$A$2:$C$121,3,0)</f>
        <v>6</v>
      </c>
      <c r="J3402" s="17" t="s">
        <v>11645</v>
      </c>
      <c r="K3402" s="25" t="str">
        <f>LEFT(J3402,MIN(FIND({0,1,2,3,4,5,6,7,8,9},ASC(J3402)&amp;1234567890))-1)</f>
        <v>Sb</v>
      </c>
      <c r="L3402" s="25">
        <f t="shared" si="107"/>
        <v>1</v>
      </c>
      <c r="M3402" s="25">
        <f>VLOOKUP(K3402,Table!$A$2:$C$121,2,0)</f>
        <v>15</v>
      </c>
      <c r="N3402" s="26">
        <f>VLOOKUP(K3402,Table!$A$2:$C$121,3,0)</f>
        <v>5</v>
      </c>
      <c r="O3402" s="13" t="str">
        <f>VLOOKUP(A3402,Table!$U$1:$V$230,2,0)</f>
        <v>Tetragonal</v>
      </c>
      <c r="P3402" s="1"/>
    </row>
    <row r="3403" spans="1:16">
      <c r="A3403" s="12">
        <v>123</v>
      </c>
      <c r="B3403" s="12">
        <v>53543</v>
      </c>
      <c r="C3403" s="12" t="s">
        <v>4182</v>
      </c>
      <c r="D3403" s="12" t="s">
        <v>322</v>
      </c>
      <c r="E3403" s="17" t="s">
        <v>33</v>
      </c>
      <c r="F3403" s="25" t="str">
        <f>LEFT(E3403,MIN(FIND({0,1,2,3,4,5,6,7,8,9},ASC(E3403)&amp;1234567890))-1)</f>
        <v>Fe</v>
      </c>
      <c r="G3403" s="25">
        <f t="shared" si="106"/>
        <v>1</v>
      </c>
      <c r="H3403" s="25">
        <f>VLOOKUP(F3403,Table!$A$2:$C$121,2,0)</f>
        <v>8</v>
      </c>
      <c r="I3403" s="26">
        <f>VLOOKUP(F3403,Table!$A$2:$C$121,3,0)</f>
        <v>4</v>
      </c>
      <c r="J3403" s="17" t="s">
        <v>47</v>
      </c>
      <c r="K3403" s="25" t="str">
        <f>LEFT(J3403,MIN(FIND({0,1,2,3,4,5,6,7,8,9},ASC(J3403)&amp;1234567890))-1)</f>
        <v>Se</v>
      </c>
      <c r="L3403" s="25">
        <f t="shared" si="107"/>
        <v>1</v>
      </c>
      <c r="M3403" s="25">
        <f>VLOOKUP(K3403,Table!$A$2:$C$121,2,0)</f>
        <v>16</v>
      </c>
      <c r="N3403" s="26">
        <f>VLOOKUP(K3403,Table!$A$2:$C$121,3,0)</f>
        <v>4</v>
      </c>
      <c r="O3403" s="13" t="str">
        <f>VLOOKUP(A3403,Table!$U$1:$V$230,2,0)</f>
        <v>Tetragonal</v>
      </c>
      <c r="P3403" s="1"/>
    </row>
    <row r="3404" spans="1:16">
      <c r="A3404" s="12">
        <v>123</v>
      </c>
      <c r="B3404" s="12">
        <v>57969</v>
      </c>
      <c r="C3404" s="12" t="s">
        <v>4182</v>
      </c>
      <c r="D3404" s="12" t="s">
        <v>4196</v>
      </c>
      <c r="E3404" s="17" t="s">
        <v>11352</v>
      </c>
      <c r="F3404" s="25" t="str">
        <f>LEFT(E3404,MIN(FIND({0,1,2,3,4,5,6,7,8,9},ASC(E3404)&amp;1234567890))-1)</f>
        <v>Al</v>
      </c>
      <c r="G3404" s="25">
        <f t="shared" si="106"/>
        <v>1</v>
      </c>
      <c r="H3404" s="25">
        <f>VLOOKUP(F3404,Table!$A$2:$C$121,2,0)</f>
        <v>13</v>
      </c>
      <c r="I3404" s="26">
        <f>VLOOKUP(F3404,Table!$A$2:$C$121,3,0)</f>
        <v>3</v>
      </c>
      <c r="J3404" s="17" t="s">
        <v>355</v>
      </c>
      <c r="K3404" s="25" t="str">
        <f>LEFT(J3404,MIN(FIND({0,1,2,3,4,5,6,7,8,9},ASC(J3404)&amp;1234567890))-1)</f>
        <v>Mn</v>
      </c>
      <c r="L3404" s="25">
        <f t="shared" si="107"/>
        <v>1</v>
      </c>
      <c r="M3404" s="25">
        <f>VLOOKUP(K3404,Table!$A$2:$C$121,2,0)</f>
        <v>7</v>
      </c>
      <c r="N3404" s="26">
        <f>VLOOKUP(K3404,Table!$A$2:$C$121,3,0)</f>
        <v>4</v>
      </c>
      <c r="O3404" s="13" t="str">
        <f>VLOOKUP(A3404,Table!$U$1:$V$230,2,0)</f>
        <v>Tetragonal</v>
      </c>
      <c r="P3404" s="1"/>
    </row>
    <row r="3405" spans="1:16">
      <c r="A3405" s="12">
        <v>123</v>
      </c>
      <c r="B3405" s="12">
        <v>57970</v>
      </c>
      <c r="C3405" s="12" t="s">
        <v>4182</v>
      </c>
      <c r="D3405" s="12" t="s">
        <v>4197</v>
      </c>
      <c r="E3405" s="17" t="s">
        <v>12296</v>
      </c>
      <c r="F3405" s="25" t="str">
        <f>LEFT(E3405,MIN(FIND({0,1,2,3,4,5,6,7,8,9},ASC(E3405)&amp;1234567890))-1)</f>
        <v>Al</v>
      </c>
      <c r="G3405" s="25">
        <f t="shared" si="106"/>
        <v>0.89</v>
      </c>
      <c r="H3405" s="25">
        <f>VLOOKUP(F3405,Table!$A$2:$C$121,2,0)</f>
        <v>13</v>
      </c>
      <c r="I3405" s="26">
        <f>VLOOKUP(F3405,Table!$A$2:$C$121,3,0)</f>
        <v>3</v>
      </c>
      <c r="J3405" s="17" t="s">
        <v>12297</v>
      </c>
      <c r="K3405" s="25" t="str">
        <f>LEFT(J3405,MIN(FIND({0,1,2,3,4,5,6,7,8,9},ASC(J3405)&amp;1234567890))-1)</f>
        <v>Mn</v>
      </c>
      <c r="L3405" s="25">
        <f t="shared" si="107"/>
        <v>1.1100000000000001</v>
      </c>
      <c r="M3405" s="25">
        <f>VLOOKUP(K3405,Table!$A$2:$C$121,2,0)</f>
        <v>7</v>
      </c>
      <c r="N3405" s="26">
        <f>VLOOKUP(K3405,Table!$A$2:$C$121,3,0)</f>
        <v>4</v>
      </c>
      <c r="O3405" s="13" t="str">
        <f>VLOOKUP(A3405,Table!$U$1:$V$230,2,0)</f>
        <v>Tetragonal</v>
      </c>
      <c r="P3405" s="1"/>
    </row>
    <row r="3406" spans="1:16">
      <c r="A3406" s="12">
        <v>123</v>
      </c>
      <c r="B3406" s="12">
        <v>58145</v>
      </c>
      <c r="C3406" s="12" t="s">
        <v>4182</v>
      </c>
      <c r="D3406" s="12" t="s">
        <v>4198</v>
      </c>
      <c r="E3406" s="17" t="s">
        <v>12298</v>
      </c>
      <c r="F3406" s="25" t="str">
        <f>LEFT(E3406,MIN(FIND({0,1,2,3,4,5,6,7,8,9},ASC(E3406)&amp;1234567890))-1)</f>
        <v>Al</v>
      </c>
      <c r="G3406" s="25">
        <f t="shared" si="106"/>
        <v>1.1000000000000001</v>
      </c>
      <c r="H3406" s="25">
        <f>VLOOKUP(F3406,Table!$A$2:$C$121,2,0)</f>
        <v>13</v>
      </c>
      <c r="I3406" s="26">
        <f>VLOOKUP(F3406,Table!$A$2:$C$121,3,0)</f>
        <v>3</v>
      </c>
      <c r="J3406" s="17" t="s">
        <v>12299</v>
      </c>
      <c r="K3406" s="25" t="str">
        <f>LEFT(J3406,MIN(FIND({0,1,2,3,4,5,6,7,8,9},ASC(J3406)&amp;1234567890))-1)</f>
        <v>Re</v>
      </c>
      <c r="L3406" s="25">
        <f t="shared" si="107"/>
        <v>0.9</v>
      </c>
      <c r="M3406" s="25">
        <f>VLOOKUP(K3406,Table!$A$2:$C$121,2,0)</f>
        <v>7</v>
      </c>
      <c r="N3406" s="26">
        <f>VLOOKUP(K3406,Table!$A$2:$C$121,3,0)</f>
        <v>6</v>
      </c>
      <c r="O3406" s="13" t="str">
        <f>VLOOKUP(A3406,Table!$U$1:$V$230,2,0)</f>
        <v>Tetragonal</v>
      </c>
      <c r="P3406" s="1"/>
    </row>
    <row r="3407" spans="1:16">
      <c r="A3407" s="12">
        <v>123</v>
      </c>
      <c r="B3407" s="12">
        <v>58187</v>
      </c>
      <c r="C3407" s="12" t="s">
        <v>4182</v>
      </c>
      <c r="D3407" s="12" t="s">
        <v>4199</v>
      </c>
      <c r="E3407" s="17" t="s">
        <v>11352</v>
      </c>
      <c r="F3407" s="25" t="str">
        <f>LEFT(E3407,MIN(FIND({0,1,2,3,4,5,6,7,8,9},ASC(E3407)&amp;1234567890))-1)</f>
        <v>Al</v>
      </c>
      <c r="G3407" s="25">
        <f t="shared" si="106"/>
        <v>1</v>
      </c>
      <c r="H3407" s="25">
        <f>VLOOKUP(F3407,Table!$A$2:$C$121,2,0)</f>
        <v>13</v>
      </c>
      <c r="I3407" s="26">
        <f>VLOOKUP(F3407,Table!$A$2:$C$121,3,0)</f>
        <v>3</v>
      </c>
      <c r="J3407" s="17" t="s">
        <v>50</v>
      </c>
      <c r="K3407" s="25" t="str">
        <f>LEFT(J3407,MIN(FIND({0,1,2,3,4,5,6,7,8,9},ASC(J3407)&amp;1234567890))-1)</f>
        <v>Ti</v>
      </c>
      <c r="L3407" s="25">
        <f t="shared" si="107"/>
        <v>1</v>
      </c>
      <c r="M3407" s="25">
        <f>VLOOKUP(K3407,Table!$A$2:$C$121,2,0)</f>
        <v>4</v>
      </c>
      <c r="N3407" s="26">
        <f>VLOOKUP(K3407,Table!$A$2:$C$121,3,0)</f>
        <v>4</v>
      </c>
      <c r="O3407" s="13" t="str">
        <f>VLOOKUP(A3407,Table!$U$1:$V$230,2,0)</f>
        <v>Tetragonal</v>
      </c>
      <c r="P3407" s="1"/>
    </row>
    <row r="3408" spans="1:16">
      <c r="A3408" s="12">
        <v>123</v>
      </c>
      <c r="B3408" s="12">
        <v>58306</v>
      </c>
      <c r="C3408" s="12" t="s">
        <v>4182</v>
      </c>
      <c r="D3408" s="12" t="s">
        <v>4200</v>
      </c>
      <c r="E3408" s="17" t="s">
        <v>11342</v>
      </c>
      <c r="F3408" s="25" t="str">
        <f>LEFT(E3408,MIN(FIND({0,1,2,3,4,5,6,7,8,9},ASC(E3408)&amp;1234567890))-1)</f>
        <v>Ag</v>
      </c>
      <c r="G3408" s="25">
        <f t="shared" si="106"/>
        <v>1</v>
      </c>
      <c r="H3408" s="25">
        <f>VLOOKUP(F3408,Table!$A$2:$C$121,2,0)</f>
        <v>11</v>
      </c>
      <c r="I3408" s="26">
        <f>VLOOKUP(F3408,Table!$A$2:$C$121,3,0)</f>
        <v>5</v>
      </c>
      <c r="J3408" s="17" t="s">
        <v>46</v>
      </c>
      <c r="K3408" s="25" t="str">
        <f>LEFT(J3408,MIN(FIND({0,1,2,3,4,5,6,7,8,9},ASC(J3408)&amp;1234567890))-1)</f>
        <v>La</v>
      </c>
      <c r="L3408" s="25">
        <f t="shared" si="107"/>
        <v>1</v>
      </c>
      <c r="M3408" s="25">
        <f>VLOOKUP(K3408,Table!$A$2:$C$121,2,0)</f>
        <v>3</v>
      </c>
      <c r="N3408" s="26">
        <f>VLOOKUP(K3408,Table!$A$2:$C$121,3,0)</f>
        <v>6</v>
      </c>
      <c r="O3408" s="13" t="str">
        <f>VLOOKUP(A3408,Table!$U$1:$V$230,2,0)</f>
        <v>Tetragonal</v>
      </c>
      <c r="P3408" s="1"/>
    </row>
    <row r="3409" spans="1:16">
      <c r="A3409" s="12">
        <v>123</v>
      </c>
      <c r="B3409" s="12">
        <v>58364</v>
      </c>
      <c r="C3409" s="12" t="s">
        <v>4182</v>
      </c>
      <c r="D3409" s="12" t="s">
        <v>4201</v>
      </c>
      <c r="E3409" s="17" t="s">
        <v>11342</v>
      </c>
      <c r="F3409" s="25" t="str">
        <f>LEFT(E3409,MIN(FIND({0,1,2,3,4,5,6,7,8,9},ASC(E3409)&amp;1234567890))-1)</f>
        <v>Ag</v>
      </c>
      <c r="G3409" s="25">
        <f t="shared" si="106"/>
        <v>1</v>
      </c>
      <c r="H3409" s="25">
        <f>VLOOKUP(F3409,Table!$A$2:$C$121,2,0)</f>
        <v>11</v>
      </c>
      <c r="I3409" s="26">
        <f>VLOOKUP(F3409,Table!$A$2:$C$121,3,0)</f>
        <v>5</v>
      </c>
      <c r="J3409" s="17" t="s">
        <v>11313</v>
      </c>
      <c r="K3409" s="25" t="str">
        <f>LEFT(J3409,MIN(FIND({0,1,2,3,4,5,6,7,8,9},ASC(J3409)&amp;1234567890))-1)</f>
        <v>Tb</v>
      </c>
      <c r="L3409" s="25">
        <f t="shared" si="107"/>
        <v>1</v>
      </c>
      <c r="M3409" s="25">
        <f>VLOOKUP(K3409,Table!$A$2:$C$121,2,0)</f>
        <v>3</v>
      </c>
      <c r="N3409" s="26">
        <f>VLOOKUP(K3409,Table!$A$2:$C$121,3,0)</f>
        <v>6</v>
      </c>
      <c r="O3409" s="13" t="str">
        <f>VLOOKUP(A3409,Table!$U$1:$V$230,2,0)</f>
        <v>Tetragonal</v>
      </c>
      <c r="P3409" s="1"/>
    </row>
    <row r="3410" spans="1:16">
      <c r="A3410" s="12">
        <v>123</v>
      </c>
      <c r="B3410" s="12">
        <v>58369</v>
      </c>
      <c r="C3410" s="12" t="s">
        <v>4182</v>
      </c>
      <c r="D3410" s="12" t="s">
        <v>4202</v>
      </c>
      <c r="E3410" s="17" t="s">
        <v>11342</v>
      </c>
      <c r="F3410" s="25" t="str">
        <f>LEFT(E3410,MIN(FIND({0,1,2,3,4,5,6,7,8,9},ASC(E3410)&amp;1234567890))-1)</f>
        <v>Ag</v>
      </c>
      <c r="G3410" s="25">
        <f t="shared" si="106"/>
        <v>1</v>
      </c>
      <c r="H3410" s="25">
        <f>VLOOKUP(F3410,Table!$A$2:$C$121,2,0)</f>
        <v>11</v>
      </c>
      <c r="I3410" s="26">
        <f>VLOOKUP(F3410,Table!$A$2:$C$121,3,0)</f>
        <v>5</v>
      </c>
      <c r="J3410" s="17" t="s">
        <v>50</v>
      </c>
      <c r="K3410" s="25" t="str">
        <f>LEFT(J3410,MIN(FIND({0,1,2,3,4,5,6,7,8,9},ASC(J3410)&amp;1234567890))-1)</f>
        <v>Ti</v>
      </c>
      <c r="L3410" s="25">
        <f t="shared" si="107"/>
        <v>1</v>
      </c>
      <c r="M3410" s="25">
        <f>VLOOKUP(K3410,Table!$A$2:$C$121,2,0)</f>
        <v>4</v>
      </c>
      <c r="N3410" s="26">
        <f>VLOOKUP(K3410,Table!$A$2:$C$121,3,0)</f>
        <v>4</v>
      </c>
      <c r="O3410" s="13" t="str">
        <f>VLOOKUP(A3410,Table!$U$1:$V$230,2,0)</f>
        <v>Tetragonal</v>
      </c>
      <c r="P3410" s="1"/>
    </row>
    <row r="3411" spans="1:16">
      <c r="A3411" s="12">
        <v>123</v>
      </c>
      <c r="B3411" s="12">
        <v>58370</v>
      </c>
      <c r="C3411" s="12" t="s">
        <v>4182</v>
      </c>
      <c r="D3411" s="12" t="s">
        <v>4203</v>
      </c>
      <c r="E3411" s="17" t="s">
        <v>11342</v>
      </c>
      <c r="F3411" s="25" t="str">
        <f>LEFT(E3411,MIN(FIND({0,1,2,3,4,5,6,7,8,9},ASC(E3411)&amp;1234567890))-1)</f>
        <v>Ag</v>
      </c>
      <c r="G3411" s="25">
        <f t="shared" si="106"/>
        <v>1</v>
      </c>
      <c r="H3411" s="25">
        <f>VLOOKUP(F3411,Table!$A$2:$C$121,2,0)</f>
        <v>11</v>
      </c>
      <c r="I3411" s="26">
        <f>VLOOKUP(F3411,Table!$A$2:$C$121,3,0)</f>
        <v>5</v>
      </c>
      <c r="J3411" s="17" t="s">
        <v>11459</v>
      </c>
      <c r="K3411" s="25" t="str">
        <f>LEFT(J3411,MIN(FIND({0,1,2,3,4,5,6,7,8,9},ASC(J3411)&amp;1234567890))-1)</f>
        <v>Ti</v>
      </c>
      <c r="L3411" s="25">
        <f t="shared" si="107"/>
        <v>3</v>
      </c>
      <c r="M3411" s="25">
        <f>VLOOKUP(K3411,Table!$A$2:$C$121,2,0)</f>
        <v>4</v>
      </c>
      <c r="N3411" s="26">
        <f>VLOOKUP(K3411,Table!$A$2:$C$121,3,0)</f>
        <v>4</v>
      </c>
      <c r="O3411" s="13" t="str">
        <f>VLOOKUP(A3411,Table!$U$1:$V$230,2,0)</f>
        <v>Tetragonal</v>
      </c>
      <c r="P3411" s="1"/>
    </row>
    <row r="3412" spans="1:16">
      <c r="A3412" s="12">
        <v>123</v>
      </c>
      <c r="B3412" s="12">
        <v>58392</v>
      </c>
      <c r="C3412" s="12" t="s">
        <v>4182</v>
      </c>
      <c r="D3412" s="12" t="s">
        <v>4204</v>
      </c>
      <c r="E3412" s="17" t="s">
        <v>11342</v>
      </c>
      <c r="F3412" s="25" t="str">
        <f>LEFT(E3412,MIN(FIND({0,1,2,3,4,5,6,7,8,9},ASC(E3412)&amp;1234567890))-1)</f>
        <v>Ag</v>
      </c>
      <c r="G3412" s="25">
        <f t="shared" si="106"/>
        <v>1</v>
      </c>
      <c r="H3412" s="25">
        <f>VLOOKUP(F3412,Table!$A$2:$C$121,2,0)</f>
        <v>11</v>
      </c>
      <c r="I3412" s="26">
        <f>VLOOKUP(F3412,Table!$A$2:$C$121,3,0)</f>
        <v>5</v>
      </c>
      <c r="J3412" s="17" t="s">
        <v>11819</v>
      </c>
      <c r="K3412" s="25" t="str">
        <f>LEFT(J3412,MIN(FIND({0,1,2,3,4,5,6,7,8,9},ASC(J3412)&amp;1234567890))-1)</f>
        <v>Zr</v>
      </c>
      <c r="L3412" s="25">
        <f t="shared" si="107"/>
        <v>3</v>
      </c>
      <c r="M3412" s="25">
        <f>VLOOKUP(K3412,Table!$A$2:$C$121,2,0)</f>
        <v>4</v>
      </c>
      <c r="N3412" s="26">
        <f>VLOOKUP(K3412,Table!$A$2:$C$121,3,0)</f>
        <v>5</v>
      </c>
      <c r="O3412" s="13" t="str">
        <f>VLOOKUP(A3412,Table!$U$1:$V$230,2,0)</f>
        <v>Tetragonal</v>
      </c>
      <c r="P3412" s="1"/>
    </row>
    <row r="3413" spans="1:16">
      <c r="A3413" s="12">
        <v>123</v>
      </c>
      <c r="B3413" s="12">
        <v>58414</v>
      </c>
      <c r="C3413" s="12" t="s">
        <v>4182</v>
      </c>
      <c r="D3413" s="12" t="s">
        <v>4205</v>
      </c>
      <c r="E3413" s="17" t="s">
        <v>11910</v>
      </c>
      <c r="F3413" s="25" t="str">
        <f>LEFT(E3413,MIN(FIND({0,1,2,3,4,5,6,7,8,9},ASC(E3413)&amp;1234567890))-1)</f>
        <v>Au</v>
      </c>
      <c r="G3413" s="25">
        <f t="shared" si="106"/>
        <v>3</v>
      </c>
      <c r="H3413" s="25">
        <f>VLOOKUP(F3413,Table!$A$2:$C$121,2,0)</f>
        <v>11</v>
      </c>
      <c r="I3413" s="26">
        <f>VLOOKUP(F3413,Table!$A$2:$C$121,3,0)</f>
        <v>6</v>
      </c>
      <c r="J3413" s="17" t="s">
        <v>11293</v>
      </c>
      <c r="K3413" s="25" t="str">
        <f>LEFT(J3413,MIN(FIND({0,1,2,3,4,5,6,7,8,9},ASC(J3413)&amp;1234567890))-1)</f>
        <v>Cd</v>
      </c>
      <c r="L3413" s="25">
        <f t="shared" si="107"/>
        <v>1</v>
      </c>
      <c r="M3413" s="25">
        <f>VLOOKUP(K3413,Table!$A$2:$C$121,2,0)</f>
        <v>12</v>
      </c>
      <c r="N3413" s="26">
        <f>VLOOKUP(K3413,Table!$A$2:$C$121,3,0)</f>
        <v>5</v>
      </c>
      <c r="O3413" s="13" t="str">
        <f>VLOOKUP(A3413,Table!$U$1:$V$230,2,0)</f>
        <v>Tetragonal</v>
      </c>
      <c r="P3413" s="1"/>
    </row>
    <row r="3414" spans="1:16">
      <c r="A3414" s="12">
        <v>123</v>
      </c>
      <c r="B3414" s="12">
        <v>58634</v>
      </c>
      <c r="C3414" s="12" t="s">
        <v>4182</v>
      </c>
      <c r="D3414" s="12" t="s">
        <v>4206</v>
      </c>
      <c r="E3414" s="17" t="s">
        <v>410</v>
      </c>
      <c r="F3414" s="25" t="str">
        <f>LEFT(E3414,MIN(FIND({0,1,2,3,4,5,6,7,8,9},ASC(E3414)&amp;1234567890))-1)</f>
        <v>Ba</v>
      </c>
      <c r="G3414" s="25">
        <f t="shared" si="106"/>
        <v>1</v>
      </c>
      <c r="H3414" s="25">
        <f>VLOOKUP(F3414,Table!$A$2:$C$121,2,0)</f>
        <v>2</v>
      </c>
      <c r="I3414" s="26">
        <f>VLOOKUP(F3414,Table!$A$2:$C$121,3,0)</f>
        <v>6</v>
      </c>
      <c r="J3414" s="17" t="s">
        <v>11840</v>
      </c>
      <c r="K3414" s="25" t="str">
        <f>LEFT(J3414,MIN(FIND({0,1,2,3,4,5,6,7,8,9},ASC(J3414)&amp;1234567890))-1)</f>
        <v>Bi</v>
      </c>
      <c r="L3414" s="25">
        <f t="shared" si="107"/>
        <v>3</v>
      </c>
      <c r="M3414" s="25">
        <f>VLOOKUP(K3414,Table!$A$2:$C$121,2,0)</f>
        <v>15</v>
      </c>
      <c r="N3414" s="26">
        <f>VLOOKUP(K3414,Table!$A$2:$C$121,3,0)</f>
        <v>6</v>
      </c>
      <c r="O3414" s="13" t="str">
        <f>VLOOKUP(A3414,Table!$U$1:$V$230,2,0)</f>
        <v>Tetragonal</v>
      </c>
      <c r="P3414" s="1"/>
    </row>
    <row r="3415" spans="1:16">
      <c r="A3415" s="12">
        <v>123</v>
      </c>
      <c r="B3415" s="12">
        <v>58766</v>
      </c>
      <c r="C3415" s="12" t="s">
        <v>4182</v>
      </c>
      <c r="D3415" s="12" t="s">
        <v>4207</v>
      </c>
      <c r="E3415" s="17" t="s">
        <v>542</v>
      </c>
      <c r="F3415" s="25" t="str">
        <f>LEFT(E3415,MIN(FIND({0,1,2,3,4,5,6,7,8,9},ASC(E3415)&amp;1234567890))-1)</f>
        <v>Bi</v>
      </c>
      <c r="G3415" s="25">
        <f t="shared" si="106"/>
        <v>1</v>
      </c>
      <c r="H3415" s="25">
        <f>VLOOKUP(F3415,Table!$A$2:$C$121,2,0)</f>
        <v>15</v>
      </c>
      <c r="I3415" s="26">
        <f>VLOOKUP(F3415,Table!$A$2:$C$121,3,0)</f>
        <v>6</v>
      </c>
      <c r="J3415" s="17" t="s">
        <v>11331</v>
      </c>
      <c r="K3415" s="25" t="str">
        <f>LEFT(J3415,MIN(FIND({0,1,2,3,4,5,6,7,8,9},ASC(J3415)&amp;1234567890))-1)</f>
        <v>Ce</v>
      </c>
      <c r="L3415" s="25">
        <f t="shared" si="107"/>
        <v>1</v>
      </c>
      <c r="M3415" s="25">
        <f>VLOOKUP(K3415,Table!$A$2:$C$121,2,0)</f>
        <v>3</v>
      </c>
      <c r="N3415" s="26">
        <f>VLOOKUP(K3415,Table!$A$2:$C$121,3,0)</f>
        <v>6</v>
      </c>
      <c r="O3415" s="13" t="str">
        <f>VLOOKUP(A3415,Table!$U$1:$V$230,2,0)</f>
        <v>Tetragonal</v>
      </c>
      <c r="P3415" s="1"/>
    </row>
    <row r="3416" spans="1:16">
      <c r="A3416" s="12">
        <v>123</v>
      </c>
      <c r="B3416" s="12">
        <v>58796</v>
      </c>
      <c r="C3416" s="12" t="s">
        <v>4182</v>
      </c>
      <c r="D3416" s="12" t="s">
        <v>4208</v>
      </c>
      <c r="E3416" s="17" t="s">
        <v>542</v>
      </c>
      <c r="F3416" s="25" t="str">
        <f>LEFT(E3416,MIN(FIND({0,1,2,3,4,5,6,7,8,9},ASC(E3416)&amp;1234567890))-1)</f>
        <v>Bi</v>
      </c>
      <c r="G3416" s="25">
        <f t="shared" si="106"/>
        <v>1</v>
      </c>
      <c r="H3416" s="25">
        <f>VLOOKUP(F3416,Table!$A$2:$C$121,2,0)</f>
        <v>15</v>
      </c>
      <c r="I3416" s="26">
        <f>VLOOKUP(F3416,Table!$A$2:$C$121,3,0)</f>
        <v>6</v>
      </c>
      <c r="J3416" s="17" t="s">
        <v>457</v>
      </c>
      <c r="K3416" s="25" t="str">
        <f>LEFT(J3416,MIN(FIND({0,1,2,3,4,5,6,7,8,9},ASC(J3416)&amp;1234567890))-1)</f>
        <v>Li</v>
      </c>
      <c r="L3416" s="25">
        <f t="shared" si="107"/>
        <v>1</v>
      </c>
      <c r="M3416" s="25">
        <f>VLOOKUP(K3416,Table!$A$2:$C$121,2,0)</f>
        <v>1</v>
      </c>
      <c r="N3416" s="26">
        <f>VLOOKUP(K3416,Table!$A$2:$C$121,3,0)</f>
        <v>2</v>
      </c>
      <c r="O3416" s="13" t="str">
        <f>VLOOKUP(A3416,Table!$U$1:$V$230,2,0)</f>
        <v>Tetragonal</v>
      </c>
      <c r="P3416" s="1"/>
    </row>
    <row r="3417" spans="1:16">
      <c r="A3417" s="12">
        <v>123</v>
      </c>
      <c r="B3417" s="12">
        <v>58816</v>
      </c>
      <c r="C3417" s="12" t="s">
        <v>4182</v>
      </c>
      <c r="D3417" s="12" t="s">
        <v>4209</v>
      </c>
      <c r="E3417" s="17" t="s">
        <v>542</v>
      </c>
      <c r="F3417" s="25" t="str">
        <f>LEFT(E3417,MIN(FIND({0,1,2,3,4,5,6,7,8,9},ASC(E3417)&amp;1234567890))-1)</f>
        <v>Bi</v>
      </c>
      <c r="G3417" s="25">
        <f t="shared" si="106"/>
        <v>1</v>
      </c>
      <c r="H3417" s="25">
        <f>VLOOKUP(F3417,Table!$A$2:$C$121,2,0)</f>
        <v>15</v>
      </c>
      <c r="I3417" s="26">
        <f>VLOOKUP(F3417,Table!$A$2:$C$121,3,0)</f>
        <v>6</v>
      </c>
      <c r="J3417" s="17" t="s">
        <v>11410</v>
      </c>
      <c r="K3417" s="25" t="str">
        <f>LEFT(J3417,MIN(FIND({0,1,2,3,4,5,6,7,8,9},ASC(J3417)&amp;1234567890))-1)</f>
        <v>Na</v>
      </c>
      <c r="L3417" s="25">
        <f t="shared" si="107"/>
        <v>1</v>
      </c>
      <c r="M3417" s="25">
        <f>VLOOKUP(K3417,Table!$A$2:$C$121,2,0)</f>
        <v>1</v>
      </c>
      <c r="N3417" s="26">
        <f>VLOOKUP(K3417,Table!$A$2:$C$121,3,0)</f>
        <v>3</v>
      </c>
      <c r="O3417" s="13" t="str">
        <f>VLOOKUP(A3417,Table!$U$1:$V$230,2,0)</f>
        <v>Tetragonal</v>
      </c>
      <c r="P3417" s="1"/>
    </row>
    <row r="3418" spans="1:16">
      <c r="A3418" s="12">
        <v>123</v>
      </c>
      <c r="B3418" s="12">
        <v>58918</v>
      </c>
      <c r="C3418" s="12" t="s">
        <v>4182</v>
      </c>
      <c r="D3418" s="12" t="s">
        <v>4210</v>
      </c>
      <c r="E3418" s="17" t="s">
        <v>330</v>
      </c>
      <c r="F3418" s="25" t="str">
        <f>LEFT(E3418,MIN(FIND({0,1,2,3,4,5,6,7,8,9},ASC(E3418)&amp;1234567890))-1)</f>
        <v>Ca</v>
      </c>
      <c r="G3418" s="25">
        <f t="shared" si="106"/>
        <v>1</v>
      </c>
      <c r="H3418" s="25">
        <f>VLOOKUP(F3418,Table!$A$2:$C$121,2,0)</f>
        <v>2</v>
      </c>
      <c r="I3418" s="26">
        <f>VLOOKUP(F3418,Table!$A$2:$C$121,3,0)</f>
        <v>4</v>
      </c>
      <c r="J3418" s="17" t="s">
        <v>586</v>
      </c>
      <c r="K3418" s="25" t="str">
        <f>LEFT(J3418,MIN(FIND({0,1,2,3,4,5,6,7,8,9},ASC(J3418)&amp;1234567890))-1)</f>
        <v>Pb</v>
      </c>
      <c r="L3418" s="25">
        <f t="shared" si="107"/>
        <v>1</v>
      </c>
      <c r="M3418" s="25">
        <f>VLOOKUP(K3418,Table!$A$2:$C$121,2,0)</f>
        <v>14</v>
      </c>
      <c r="N3418" s="26">
        <f>VLOOKUP(K3418,Table!$A$2:$C$121,3,0)</f>
        <v>6</v>
      </c>
      <c r="O3418" s="13" t="str">
        <f>VLOOKUP(A3418,Table!$U$1:$V$230,2,0)</f>
        <v>Tetragonal</v>
      </c>
      <c r="P3418" s="1"/>
    </row>
    <row r="3419" spans="1:16">
      <c r="A3419" s="12">
        <v>123</v>
      </c>
      <c r="B3419" s="12">
        <v>58950</v>
      </c>
      <c r="C3419" s="12" t="s">
        <v>4182</v>
      </c>
      <c r="D3419" s="12" t="s">
        <v>4211</v>
      </c>
      <c r="E3419" s="17" t="s">
        <v>11293</v>
      </c>
      <c r="F3419" s="25" t="str">
        <f>LEFT(E3419,MIN(FIND({0,1,2,3,4,5,6,7,8,9},ASC(E3419)&amp;1234567890))-1)</f>
        <v>Cd</v>
      </c>
      <c r="G3419" s="25">
        <f t="shared" si="106"/>
        <v>1</v>
      </c>
      <c r="H3419" s="25">
        <f>VLOOKUP(F3419,Table!$A$2:$C$121,2,0)</f>
        <v>12</v>
      </c>
      <c r="I3419" s="26">
        <f>VLOOKUP(F3419,Table!$A$2:$C$121,3,0)</f>
        <v>5</v>
      </c>
      <c r="J3419" s="17" t="s">
        <v>11331</v>
      </c>
      <c r="K3419" s="25" t="str">
        <f>LEFT(J3419,MIN(FIND({0,1,2,3,4,5,6,7,8,9},ASC(J3419)&amp;1234567890))-1)</f>
        <v>Ce</v>
      </c>
      <c r="L3419" s="25">
        <f t="shared" si="107"/>
        <v>1</v>
      </c>
      <c r="M3419" s="25">
        <f>VLOOKUP(K3419,Table!$A$2:$C$121,2,0)</f>
        <v>3</v>
      </c>
      <c r="N3419" s="26">
        <f>VLOOKUP(K3419,Table!$A$2:$C$121,3,0)</f>
        <v>6</v>
      </c>
      <c r="O3419" s="13" t="str">
        <f>VLOOKUP(A3419,Table!$U$1:$V$230,2,0)</f>
        <v>Tetragonal</v>
      </c>
      <c r="P3419" s="1"/>
    </row>
    <row r="3420" spans="1:16">
      <c r="A3420" s="12">
        <v>123</v>
      </c>
      <c r="B3420" s="12">
        <v>102005</v>
      </c>
      <c r="C3420" s="12" t="s">
        <v>4182</v>
      </c>
      <c r="D3420" s="12" t="s">
        <v>4212</v>
      </c>
      <c r="E3420" s="17" t="s">
        <v>11293</v>
      </c>
      <c r="F3420" s="25" t="str">
        <f>LEFT(E3420,MIN(FIND({0,1,2,3,4,5,6,7,8,9},ASC(E3420)&amp;1234567890))-1)</f>
        <v>Cd</v>
      </c>
      <c r="G3420" s="25">
        <f t="shared" si="106"/>
        <v>1</v>
      </c>
      <c r="H3420" s="25">
        <f>VLOOKUP(F3420,Table!$A$2:$C$121,2,0)</f>
        <v>12</v>
      </c>
      <c r="I3420" s="26">
        <f>VLOOKUP(F3420,Table!$A$2:$C$121,3,0)</f>
        <v>5</v>
      </c>
      <c r="J3420" s="17" t="s">
        <v>46</v>
      </c>
      <c r="K3420" s="25" t="str">
        <f>LEFT(J3420,MIN(FIND({0,1,2,3,4,5,6,7,8,9},ASC(J3420)&amp;1234567890))-1)</f>
        <v>La</v>
      </c>
      <c r="L3420" s="25">
        <f t="shared" si="107"/>
        <v>1</v>
      </c>
      <c r="M3420" s="25">
        <f>VLOOKUP(K3420,Table!$A$2:$C$121,2,0)</f>
        <v>3</v>
      </c>
      <c r="N3420" s="26">
        <f>VLOOKUP(K3420,Table!$A$2:$C$121,3,0)</f>
        <v>6</v>
      </c>
      <c r="O3420" s="13" t="str">
        <f>VLOOKUP(A3420,Table!$U$1:$V$230,2,0)</f>
        <v>Tetragonal</v>
      </c>
      <c r="P3420" s="1"/>
    </row>
    <row r="3421" spans="1:16">
      <c r="A3421" s="12">
        <v>123</v>
      </c>
      <c r="B3421" s="12">
        <v>102043</v>
      </c>
      <c r="C3421" s="12" t="s">
        <v>4182</v>
      </c>
      <c r="D3421" s="12" t="s">
        <v>4213</v>
      </c>
      <c r="E3421" s="17" t="s">
        <v>11293</v>
      </c>
      <c r="F3421" s="25" t="str">
        <f>LEFT(E3421,MIN(FIND({0,1,2,3,4,5,6,7,8,9},ASC(E3421)&amp;1234567890))-1)</f>
        <v>Cd</v>
      </c>
      <c r="G3421" s="25">
        <f t="shared" si="106"/>
        <v>1</v>
      </c>
      <c r="H3421" s="25">
        <f>VLOOKUP(F3421,Table!$A$2:$C$121,2,0)</f>
        <v>12</v>
      </c>
      <c r="I3421" s="26">
        <f>VLOOKUP(F3421,Table!$A$2:$C$121,3,0)</f>
        <v>5</v>
      </c>
      <c r="J3421" s="17" t="s">
        <v>541</v>
      </c>
      <c r="K3421" s="25" t="str">
        <f>LEFT(J3421,MIN(FIND({0,1,2,3,4,5,6,7,8,9},ASC(J3421)&amp;1234567890))-1)</f>
        <v>Pd</v>
      </c>
      <c r="L3421" s="25">
        <f t="shared" si="107"/>
        <v>1</v>
      </c>
      <c r="M3421" s="25">
        <f>VLOOKUP(K3421,Table!$A$2:$C$121,2,0)</f>
        <v>10</v>
      </c>
      <c r="N3421" s="26">
        <f>VLOOKUP(K3421,Table!$A$2:$C$121,3,0)</f>
        <v>5</v>
      </c>
      <c r="O3421" s="13" t="str">
        <f>VLOOKUP(A3421,Table!$U$1:$V$230,2,0)</f>
        <v>Tetragonal</v>
      </c>
      <c r="P3421" s="1"/>
    </row>
    <row r="3422" spans="1:16">
      <c r="A3422" s="12">
        <v>123</v>
      </c>
      <c r="B3422" s="12">
        <v>102049</v>
      </c>
      <c r="C3422" s="12" t="s">
        <v>4182</v>
      </c>
      <c r="D3422" s="12" t="s">
        <v>4214</v>
      </c>
      <c r="E3422" s="17" t="s">
        <v>11293</v>
      </c>
      <c r="F3422" s="25" t="str">
        <f>LEFT(E3422,MIN(FIND({0,1,2,3,4,5,6,7,8,9},ASC(E3422)&amp;1234567890))-1)</f>
        <v>Cd</v>
      </c>
      <c r="G3422" s="25">
        <f t="shared" si="106"/>
        <v>1</v>
      </c>
      <c r="H3422" s="25">
        <f>VLOOKUP(F3422,Table!$A$2:$C$121,2,0)</f>
        <v>12</v>
      </c>
      <c r="I3422" s="26">
        <f>VLOOKUP(F3422,Table!$A$2:$C$121,3,0)</f>
        <v>5</v>
      </c>
      <c r="J3422" s="17" t="s">
        <v>11332</v>
      </c>
      <c r="K3422" s="25" t="str">
        <f>LEFT(J3422,MIN(FIND({0,1,2,3,4,5,6,7,8,9},ASC(J3422)&amp;1234567890))-1)</f>
        <v>Pr</v>
      </c>
      <c r="L3422" s="25">
        <f t="shared" si="107"/>
        <v>1</v>
      </c>
      <c r="M3422" s="25">
        <f>VLOOKUP(K3422,Table!$A$2:$C$121,2,0)</f>
        <v>3</v>
      </c>
      <c r="N3422" s="26">
        <f>VLOOKUP(K3422,Table!$A$2:$C$121,3,0)</f>
        <v>6</v>
      </c>
      <c r="O3422" s="13" t="str">
        <f>VLOOKUP(A3422,Table!$U$1:$V$230,2,0)</f>
        <v>Tetragonal</v>
      </c>
      <c r="P3422" s="1"/>
    </row>
    <row r="3423" spans="1:16">
      <c r="A3423" s="12">
        <v>123</v>
      </c>
      <c r="B3423" s="12">
        <v>102052</v>
      </c>
      <c r="C3423" s="12" t="s">
        <v>4182</v>
      </c>
      <c r="D3423" s="12" t="s">
        <v>4215</v>
      </c>
      <c r="E3423" s="17" t="s">
        <v>11293</v>
      </c>
      <c r="F3423" s="25" t="str">
        <f>LEFT(E3423,MIN(FIND({0,1,2,3,4,5,6,7,8,9},ASC(E3423)&amp;1234567890))-1)</f>
        <v>Cd</v>
      </c>
      <c r="G3423" s="25">
        <f t="shared" si="106"/>
        <v>1</v>
      </c>
      <c r="H3423" s="25">
        <f>VLOOKUP(F3423,Table!$A$2:$C$121,2,0)</f>
        <v>12</v>
      </c>
      <c r="I3423" s="26">
        <f>VLOOKUP(F3423,Table!$A$2:$C$121,3,0)</f>
        <v>5</v>
      </c>
      <c r="J3423" s="17" t="s">
        <v>539</v>
      </c>
      <c r="K3423" s="25" t="str">
        <f>LEFT(J3423,MIN(FIND({0,1,2,3,4,5,6,7,8,9},ASC(J3423)&amp;1234567890))-1)</f>
        <v>Pt</v>
      </c>
      <c r="L3423" s="25">
        <f t="shared" si="107"/>
        <v>1</v>
      </c>
      <c r="M3423" s="25">
        <f>VLOOKUP(K3423,Table!$A$2:$C$121,2,0)</f>
        <v>10</v>
      </c>
      <c r="N3423" s="26">
        <f>VLOOKUP(K3423,Table!$A$2:$C$121,3,0)</f>
        <v>6</v>
      </c>
      <c r="O3423" s="13" t="str">
        <f>VLOOKUP(A3423,Table!$U$1:$V$230,2,0)</f>
        <v>Tetragonal</v>
      </c>
      <c r="P3423" s="1"/>
    </row>
    <row r="3424" spans="1:16">
      <c r="A3424" s="12">
        <v>123</v>
      </c>
      <c r="B3424" s="12">
        <v>102093</v>
      </c>
      <c r="C3424" s="12" t="s">
        <v>4182</v>
      </c>
      <c r="D3424" s="12" t="s">
        <v>4216</v>
      </c>
      <c r="E3424" s="17" t="s">
        <v>12049</v>
      </c>
      <c r="F3424" s="25" t="str">
        <f>LEFT(E3424,MIN(FIND({0,1,2,3,4,5,6,7,8,9},ASC(E3424)&amp;1234567890))-1)</f>
        <v>Cd</v>
      </c>
      <c r="G3424" s="25">
        <f t="shared" si="106"/>
        <v>3</v>
      </c>
      <c r="H3424" s="25">
        <f>VLOOKUP(F3424,Table!$A$2:$C$121,2,0)</f>
        <v>12</v>
      </c>
      <c r="I3424" s="26">
        <f>VLOOKUP(F3424,Table!$A$2:$C$121,3,0)</f>
        <v>5</v>
      </c>
      <c r="J3424" s="17" t="s">
        <v>377</v>
      </c>
      <c r="K3424" s="25" t="str">
        <f>LEFT(J3424,MIN(FIND({0,1,2,3,4,5,6,7,8,9},ASC(J3424)&amp;1234567890))-1)</f>
        <v>Zr</v>
      </c>
      <c r="L3424" s="25">
        <f t="shared" si="107"/>
        <v>1</v>
      </c>
      <c r="M3424" s="25">
        <f>VLOOKUP(K3424,Table!$A$2:$C$121,2,0)</f>
        <v>4</v>
      </c>
      <c r="N3424" s="26">
        <f>VLOOKUP(K3424,Table!$A$2:$C$121,3,0)</f>
        <v>5</v>
      </c>
      <c r="O3424" s="13" t="str">
        <f>VLOOKUP(A3424,Table!$U$1:$V$230,2,0)</f>
        <v>Tetragonal</v>
      </c>
      <c r="P3424" s="1"/>
    </row>
    <row r="3425" spans="1:16">
      <c r="A3425" s="12">
        <v>123</v>
      </c>
      <c r="B3425" s="12">
        <v>102620</v>
      </c>
      <c r="C3425" s="12" t="s">
        <v>4182</v>
      </c>
      <c r="D3425" s="12" t="s">
        <v>4217</v>
      </c>
      <c r="E3425" s="17" t="s">
        <v>76</v>
      </c>
      <c r="F3425" s="25" t="str">
        <f>LEFT(E3425,MIN(FIND({0,1,2,3,4,5,6,7,8,9},ASC(E3425)&amp;1234567890))-1)</f>
        <v>Co</v>
      </c>
      <c r="G3425" s="25">
        <f t="shared" si="106"/>
        <v>1</v>
      </c>
      <c r="H3425" s="25">
        <f>VLOOKUP(F3425,Table!$A$2:$C$121,2,0)</f>
        <v>9</v>
      </c>
      <c r="I3425" s="26">
        <f>VLOOKUP(F3425,Table!$A$2:$C$121,3,0)</f>
        <v>4</v>
      </c>
      <c r="J3425" s="17" t="s">
        <v>539</v>
      </c>
      <c r="K3425" s="25" t="str">
        <f>LEFT(J3425,MIN(FIND({0,1,2,3,4,5,6,7,8,9},ASC(J3425)&amp;1234567890))-1)</f>
        <v>Pt</v>
      </c>
      <c r="L3425" s="25">
        <f t="shared" si="107"/>
        <v>1</v>
      </c>
      <c r="M3425" s="25">
        <f>VLOOKUP(K3425,Table!$A$2:$C$121,2,0)</f>
        <v>10</v>
      </c>
      <c r="N3425" s="26">
        <f>VLOOKUP(K3425,Table!$A$2:$C$121,3,0)</f>
        <v>6</v>
      </c>
      <c r="O3425" s="13" t="str">
        <f>VLOOKUP(A3425,Table!$U$1:$V$230,2,0)</f>
        <v>Tetragonal</v>
      </c>
      <c r="P3425" s="1"/>
    </row>
    <row r="3426" spans="1:16">
      <c r="A3426" s="12">
        <v>123</v>
      </c>
      <c r="B3426" s="12">
        <v>102906</v>
      </c>
      <c r="C3426" s="12" t="s">
        <v>4182</v>
      </c>
      <c r="D3426" s="12" t="s">
        <v>4218</v>
      </c>
      <c r="E3426" s="17" t="s">
        <v>11351</v>
      </c>
      <c r="F3426" s="25" t="str">
        <f>LEFT(E3426,MIN(FIND({0,1,2,3,4,5,6,7,8,9},ASC(E3426)&amp;1234567890))-1)</f>
        <v>Cu</v>
      </c>
      <c r="G3426" s="25">
        <f t="shared" si="106"/>
        <v>1</v>
      </c>
      <c r="H3426" s="25">
        <f>VLOOKUP(F3426,Table!$A$2:$C$121,2,0)</f>
        <v>11</v>
      </c>
      <c r="I3426" s="26">
        <f>VLOOKUP(F3426,Table!$A$2:$C$121,3,0)</f>
        <v>4</v>
      </c>
      <c r="J3426" s="17" t="s">
        <v>11409</v>
      </c>
      <c r="K3426" s="25" t="str">
        <f>LEFT(J3426,MIN(FIND({0,1,2,3,4,5,6,7,8,9},ASC(J3426)&amp;1234567890))-1)</f>
        <v>Ga</v>
      </c>
      <c r="L3426" s="25">
        <f t="shared" si="107"/>
        <v>2</v>
      </c>
      <c r="M3426" s="25">
        <f>VLOOKUP(K3426,Table!$A$2:$C$121,2,0)</f>
        <v>13</v>
      </c>
      <c r="N3426" s="26">
        <f>VLOOKUP(K3426,Table!$A$2:$C$121,3,0)</f>
        <v>4</v>
      </c>
      <c r="O3426" s="13" t="str">
        <f>VLOOKUP(A3426,Table!$U$1:$V$230,2,0)</f>
        <v>Tetragonal</v>
      </c>
      <c r="P3426" s="1"/>
    </row>
    <row r="3427" spans="1:16">
      <c r="A3427" s="12">
        <v>123</v>
      </c>
      <c r="B3427" s="12">
        <v>103083</v>
      </c>
      <c r="C3427" s="12" t="s">
        <v>4182</v>
      </c>
      <c r="D3427" s="12" t="s">
        <v>4051</v>
      </c>
      <c r="E3427" s="17" t="s">
        <v>543</v>
      </c>
      <c r="F3427" s="25" t="str">
        <f>LEFT(E3427,MIN(FIND({0,1,2,3,4,5,6,7,8,9},ASC(E3427)&amp;1234567890))-1)</f>
        <v>Cu</v>
      </c>
      <c r="G3427" s="25">
        <f t="shared" si="106"/>
        <v>3</v>
      </c>
      <c r="H3427" s="25">
        <f>VLOOKUP(F3427,Table!$A$2:$C$121,2,0)</f>
        <v>11</v>
      </c>
      <c r="I3427" s="26">
        <f>VLOOKUP(F3427,Table!$A$2:$C$121,3,0)</f>
        <v>4</v>
      </c>
      <c r="J3427" s="17" t="s">
        <v>541</v>
      </c>
      <c r="K3427" s="25" t="str">
        <f>LEFT(J3427,MIN(FIND({0,1,2,3,4,5,6,7,8,9},ASC(J3427)&amp;1234567890))-1)</f>
        <v>Pd</v>
      </c>
      <c r="L3427" s="25">
        <f t="shared" si="107"/>
        <v>1</v>
      </c>
      <c r="M3427" s="25">
        <f>VLOOKUP(K3427,Table!$A$2:$C$121,2,0)</f>
        <v>10</v>
      </c>
      <c r="N3427" s="26">
        <f>VLOOKUP(K3427,Table!$A$2:$C$121,3,0)</f>
        <v>5</v>
      </c>
      <c r="O3427" s="13" t="str">
        <f>VLOOKUP(A3427,Table!$U$1:$V$230,2,0)</f>
        <v>Tetragonal</v>
      </c>
      <c r="P3427" s="1"/>
    </row>
    <row r="3428" spans="1:16">
      <c r="A3428" s="12">
        <v>123</v>
      </c>
      <c r="B3428" s="12">
        <v>103116</v>
      </c>
      <c r="C3428" s="12" t="s">
        <v>4182</v>
      </c>
      <c r="D3428" s="12" t="s">
        <v>4219</v>
      </c>
      <c r="E3428" s="17" t="s">
        <v>11351</v>
      </c>
      <c r="F3428" s="25" t="str">
        <f>LEFT(E3428,MIN(FIND({0,1,2,3,4,5,6,7,8,9},ASC(E3428)&amp;1234567890))-1)</f>
        <v>Cu</v>
      </c>
      <c r="G3428" s="25">
        <f t="shared" si="106"/>
        <v>1</v>
      </c>
      <c r="H3428" s="25">
        <f>VLOOKUP(F3428,Table!$A$2:$C$121,2,0)</f>
        <v>11</v>
      </c>
      <c r="I3428" s="26">
        <f>VLOOKUP(F3428,Table!$A$2:$C$121,3,0)</f>
        <v>4</v>
      </c>
      <c r="J3428" s="17" t="s">
        <v>11313</v>
      </c>
      <c r="K3428" s="25" t="str">
        <f>LEFT(J3428,MIN(FIND({0,1,2,3,4,5,6,7,8,9},ASC(J3428)&amp;1234567890))-1)</f>
        <v>Tb</v>
      </c>
      <c r="L3428" s="25">
        <f t="shared" si="107"/>
        <v>1</v>
      </c>
      <c r="M3428" s="25">
        <f>VLOOKUP(K3428,Table!$A$2:$C$121,2,0)</f>
        <v>3</v>
      </c>
      <c r="N3428" s="26">
        <f>VLOOKUP(K3428,Table!$A$2:$C$121,3,0)</f>
        <v>6</v>
      </c>
      <c r="O3428" s="13" t="str">
        <f>VLOOKUP(A3428,Table!$U$1:$V$230,2,0)</f>
        <v>Tetragonal</v>
      </c>
      <c r="P3428" s="1"/>
    </row>
    <row r="3429" spans="1:16">
      <c r="A3429" s="12">
        <v>123</v>
      </c>
      <c r="B3429" s="12">
        <v>103127</v>
      </c>
      <c r="C3429" s="12" t="s">
        <v>4182</v>
      </c>
      <c r="D3429" s="12" t="s">
        <v>4220</v>
      </c>
      <c r="E3429" s="17" t="s">
        <v>11351</v>
      </c>
      <c r="F3429" s="25" t="str">
        <f>LEFT(E3429,MIN(FIND({0,1,2,3,4,5,6,7,8,9},ASC(E3429)&amp;1234567890))-1)</f>
        <v>Cu</v>
      </c>
      <c r="G3429" s="25">
        <f t="shared" si="106"/>
        <v>1</v>
      </c>
      <c r="H3429" s="25">
        <f>VLOOKUP(F3429,Table!$A$2:$C$121,2,0)</f>
        <v>11</v>
      </c>
      <c r="I3429" s="26">
        <f>VLOOKUP(F3429,Table!$A$2:$C$121,3,0)</f>
        <v>4</v>
      </c>
      <c r="J3429" s="17" t="s">
        <v>50</v>
      </c>
      <c r="K3429" s="25" t="str">
        <f>LEFT(J3429,MIN(FIND({0,1,2,3,4,5,6,7,8,9},ASC(J3429)&amp;1234567890))-1)</f>
        <v>Ti</v>
      </c>
      <c r="L3429" s="25">
        <f t="shared" si="107"/>
        <v>1</v>
      </c>
      <c r="M3429" s="25">
        <f>VLOOKUP(K3429,Table!$A$2:$C$121,2,0)</f>
        <v>4</v>
      </c>
      <c r="N3429" s="26">
        <f>VLOOKUP(K3429,Table!$A$2:$C$121,3,0)</f>
        <v>4</v>
      </c>
      <c r="O3429" s="13" t="str">
        <f>VLOOKUP(A3429,Table!$U$1:$V$230,2,0)</f>
        <v>Tetragonal</v>
      </c>
      <c r="P3429" s="1"/>
    </row>
    <row r="3430" spans="1:16">
      <c r="A3430" s="12">
        <v>123</v>
      </c>
      <c r="B3430" s="12">
        <v>103130</v>
      </c>
      <c r="C3430" s="12" t="s">
        <v>4182</v>
      </c>
      <c r="D3430" s="12" t="s">
        <v>4221</v>
      </c>
      <c r="E3430" s="17" t="s">
        <v>11351</v>
      </c>
      <c r="F3430" s="25" t="str">
        <f>LEFT(E3430,MIN(FIND({0,1,2,3,4,5,6,7,8,9},ASC(E3430)&amp;1234567890))-1)</f>
        <v>Cu</v>
      </c>
      <c r="G3430" s="25">
        <f t="shared" si="106"/>
        <v>1</v>
      </c>
      <c r="H3430" s="25">
        <f>VLOOKUP(F3430,Table!$A$2:$C$121,2,0)</f>
        <v>11</v>
      </c>
      <c r="I3430" s="26">
        <f>VLOOKUP(F3430,Table!$A$2:$C$121,3,0)</f>
        <v>4</v>
      </c>
      <c r="J3430" s="17" t="s">
        <v>11459</v>
      </c>
      <c r="K3430" s="25" t="str">
        <f>LEFT(J3430,MIN(FIND({0,1,2,3,4,5,6,7,8,9},ASC(J3430)&amp;1234567890))-1)</f>
        <v>Ti</v>
      </c>
      <c r="L3430" s="25">
        <f t="shared" si="107"/>
        <v>3</v>
      </c>
      <c r="M3430" s="25">
        <f>VLOOKUP(K3430,Table!$A$2:$C$121,2,0)</f>
        <v>4</v>
      </c>
      <c r="N3430" s="26">
        <f>VLOOKUP(K3430,Table!$A$2:$C$121,3,0)</f>
        <v>4</v>
      </c>
      <c r="O3430" s="13" t="str">
        <f>VLOOKUP(A3430,Table!$U$1:$V$230,2,0)</f>
        <v>Tetragonal</v>
      </c>
      <c r="P3430" s="1"/>
    </row>
    <row r="3431" spans="1:16">
      <c r="A3431" s="12">
        <v>123</v>
      </c>
      <c r="B3431" s="12">
        <v>103310</v>
      </c>
      <c r="C3431" s="12" t="s">
        <v>4182</v>
      </c>
      <c r="D3431" s="12" t="s">
        <v>4222</v>
      </c>
      <c r="E3431" s="17" t="s">
        <v>11542</v>
      </c>
      <c r="F3431" s="25" t="str">
        <f>LEFT(E3431,MIN(FIND({0,1,2,3,4,5,6,7,8,9},ASC(E3431)&amp;1234567890))-1)</f>
        <v>Er</v>
      </c>
      <c r="G3431" s="25">
        <f t="shared" si="106"/>
        <v>1</v>
      </c>
      <c r="H3431" s="25">
        <f>VLOOKUP(F3431,Table!$A$2:$C$121,2,0)</f>
        <v>3</v>
      </c>
      <c r="I3431" s="26">
        <f>VLOOKUP(F3431,Table!$A$2:$C$121,3,0)</f>
        <v>6</v>
      </c>
      <c r="J3431" s="17" t="s">
        <v>588</v>
      </c>
      <c r="K3431" s="25" t="str">
        <f>LEFT(J3431,MIN(FIND({0,1,2,3,4,5,6,7,8,9},ASC(J3431)&amp;1234567890))-1)</f>
        <v>Tl</v>
      </c>
      <c r="L3431" s="25">
        <f t="shared" si="107"/>
        <v>1</v>
      </c>
      <c r="M3431" s="25">
        <f>VLOOKUP(K3431,Table!$A$2:$C$121,2,0)</f>
        <v>13</v>
      </c>
      <c r="N3431" s="26">
        <f>VLOOKUP(K3431,Table!$A$2:$C$121,3,0)</f>
        <v>6</v>
      </c>
      <c r="O3431" s="13" t="str">
        <f>VLOOKUP(A3431,Table!$U$1:$V$230,2,0)</f>
        <v>Tetragonal</v>
      </c>
      <c r="P3431" s="1"/>
    </row>
    <row r="3432" spans="1:16">
      <c r="A3432" s="12">
        <v>123</v>
      </c>
      <c r="B3432" s="12">
        <v>103381</v>
      </c>
      <c r="C3432" s="12" t="s">
        <v>4182</v>
      </c>
      <c r="D3432" s="12" t="s">
        <v>4223</v>
      </c>
      <c r="E3432" s="17" t="s">
        <v>11333</v>
      </c>
      <c r="F3432" s="25" t="str">
        <f>LEFT(E3432,MIN(FIND({0,1,2,3,4,5,6,7,8,9},ASC(E3432)&amp;1234567890))-1)</f>
        <v>Dy</v>
      </c>
      <c r="G3432" s="25">
        <f t="shared" si="106"/>
        <v>1</v>
      </c>
      <c r="H3432" s="25">
        <f>VLOOKUP(F3432,Table!$A$2:$C$121,2,0)</f>
        <v>3</v>
      </c>
      <c r="I3432" s="26">
        <f>VLOOKUP(F3432,Table!$A$2:$C$121,3,0)</f>
        <v>6</v>
      </c>
      <c r="J3432" s="17" t="s">
        <v>70</v>
      </c>
      <c r="K3432" s="25" t="str">
        <f>LEFT(J3432,MIN(FIND({0,1,2,3,4,5,6,7,8,9},ASC(J3432)&amp;1234567890))-1)</f>
        <v>Zn</v>
      </c>
      <c r="L3432" s="25">
        <f t="shared" si="107"/>
        <v>1</v>
      </c>
      <c r="M3432" s="25">
        <f>VLOOKUP(K3432,Table!$A$2:$C$121,2,0)</f>
        <v>12</v>
      </c>
      <c r="N3432" s="26">
        <f>VLOOKUP(K3432,Table!$A$2:$C$121,3,0)</f>
        <v>4</v>
      </c>
      <c r="O3432" s="13" t="str">
        <f>VLOOKUP(A3432,Table!$U$1:$V$230,2,0)</f>
        <v>Tetragonal</v>
      </c>
      <c r="P3432" s="1"/>
    </row>
    <row r="3433" spans="1:16">
      <c r="A3433" s="12">
        <v>123</v>
      </c>
      <c r="B3433" s="12">
        <v>103417</v>
      </c>
      <c r="C3433" s="12" t="s">
        <v>4182</v>
      </c>
      <c r="D3433" s="12" t="s">
        <v>4224</v>
      </c>
      <c r="E3433" s="17" t="s">
        <v>428</v>
      </c>
      <c r="F3433" s="25" t="str">
        <f>LEFT(E3433,MIN(FIND({0,1,2,3,4,5,6,7,8,9},ASC(E3433)&amp;1234567890))-1)</f>
        <v>Eu</v>
      </c>
      <c r="G3433" s="25">
        <f t="shared" si="106"/>
        <v>1</v>
      </c>
      <c r="H3433" s="25">
        <f>VLOOKUP(F3433,Table!$A$2:$C$121,2,0)</f>
        <v>3</v>
      </c>
      <c r="I3433" s="26">
        <f>VLOOKUP(F3433,Table!$A$2:$C$121,3,0)</f>
        <v>6</v>
      </c>
      <c r="J3433" s="17" t="s">
        <v>586</v>
      </c>
      <c r="K3433" s="25" t="str">
        <f>LEFT(J3433,MIN(FIND({0,1,2,3,4,5,6,7,8,9},ASC(J3433)&amp;1234567890))-1)</f>
        <v>Pb</v>
      </c>
      <c r="L3433" s="25">
        <f t="shared" si="107"/>
        <v>1</v>
      </c>
      <c r="M3433" s="25">
        <f>VLOOKUP(K3433,Table!$A$2:$C$121,2,0)</f>
        <v>14</v>
      </c>
      <c r="N3433" s="26">
        <f>VLOOKUP(K3433,Table!$A$2:$C$121,3,0)</f>
        <v>6</v>
      </c>
      <c r="O3433" s="13" t="str">
        <f>VLOOKUP(A3433,Table!$U$1:$V$230,2,0)</f>
        <v>Tetragonal</v>
      </c>
      <c r="P3433" s="1"/>
    </row>
    <row r="3434" spans="1:16">
      <c r="A3434" s="12">
        <v>123</v>
      </c>
      <c r="B3434" s="12">
        <v>103555</v>
      </c>
      <c r="C3434" s="12" t="s">
        <v>4182</v>
      </c>
      <c r="D3434" s="12" t="s">
        <v>609</v>
      </c>
      <c r="E3434" s="17" t="s">
        <v>33</v>
      </c>
      <c r="F3434" s="25" t="str">
        <f>LEFT(E3434,MIN(FIND({0,1,2,3,4,5,6,7,8,9},ASC(E3434)&amp;1234567890))-1)</f>
        <v>Fe</v>
      </c>
      <c r="G3434" s="25">
        <f t="shared" si="106"/>
        <v>1</v>
      </c>
      <c r="H3434" s="25">
        <f>VLOOKUP(F3434,Table!$A$2:$C$121,2,0)</f>
        <v>8</v>
      </c>
      <c r="I3434" s="26">
        <f>VLOOKUP(F3434,Table!$A$2:$C$121,3,0)</f>
        <v>4</v>
      </c>
      <c r="J3434" s="17" t="s">
        <v>66</v>
      </c>
      <c r="K3434" s="25" t="str">
        <f>LEFT(J3434,MIN(FIND({0,1,2,3,4,5,6,7,8,9},ASC(J3434)&amp;1234567890))-1)</f>
        <v>Ni</v>
      </c>
      <c r="L3434" s="25">
        <f t="shared" si="107"/>
        <v>1</v>
      </c>
      <c r="M3434" s="25">
        <f>VLOOKUP(K3434,Table!$A$2:$C$121,2,0)</f>
        <v>10</v>
      </c>
      <c r="N3434" s="26">
        <f>VLOOKUP(K3434,Table!$A$2:$C$121,3,0)</f>
        <v>4</v>
      </c>
      <c r="O3434" s="13" t="str">
        <f>VLOOKUP(A3434,Table!$U$1:$V$230,2,0)</f>
        <v>Tetragonal</v>
      </c>
      <c r="P3434" s="1"/>
    </row>
    <row r="3435" spans="1:16">
      <c r="A3435" s="12">
        <v>123</v>
      </c>
      <c r="B3435" s="12">
        <v>103934</v>
      </c>
      <c r="C3435" s="12" t="s">
        <v>4182</v>
      </c>
      <c r="D3435" s="12" t="s">
        <v>4225</v>
      </c>
      <c r="E3435" s="17" t="s">
        <v>366</v>
      </c>
      <c r="F3435" s="25" t="str">
        <f>LEFT(E3435,MIN(FIND({0,1,2,3,4,5,6,7,8,9},ASC(E3435)&amp;1234567890))-1)</f>
        <v>Ga</v>
      </c>
      <c r="G3435" s="25">
        <f t="shared" si="106"/>
        <v>1</v>
      </c>
      <c r="H3435" s="25">
        <f>VLOOKUP(F3435,Table!$A$2:$C$121,2,0)</f>
        <v>13</v>
      </c>
      <c r="I3435" s="26">
        <f>VLOOKUP(F3435,Table!$A$2:$C$121,3,0)</f>
        <v>4</v>
      </c>
      <c r="J3435" s="17" t="s">
        <v>12048</v>
      </c>
      <c r="K3435" s="25" t="str">
        <f>LEFT(J3435,MIN(FIND({0,1,2,3,4,5,6,7,8,9},ASC(J3435)&amp;1234567890))-1)</f>
        <v>Pu</v>
      </c>
      <c r="L3435" s="25">
        <f t="shared" si="107"/>
        <v>3</v>
      </c>
      <c r="M3435" s="25">
        <f>VLOOKUP(K3435,Table!$A$2:$C$121,2,0)</f>
        <v>3</v>
      </c>
      <c r="N3435" s="26">
        <f>VLOOKUP(K3435,Table!$A$2:$C$121,3,0)</f>
        <v>7</v>
      </c>
      <c r="O3435" s="13" t="str">
        <f>VLOOKUP(A3435,Table!$U$1:$V$230,2,0)</f>
        <v>Tetragonal</v>
      </c>
      <c r="P3435" s="1"/>
    </row>
    <row r="3436" spans="1:16">
      <c r="A3436" s="12">
        <v>123</v>
      </c>
      <c r="B3436" s="12">
        <v>103989</v>
      </c>
      <c r="C3436" s="12" t="s">
        <v>4182</v>
      </c>
      <c r="D3436" s="12" t="s">
        <v>4226</v>
      </c>
      <c r="E3436" s="17" t="s">
        <v>366</v>
      </c>
      <c r="F3436" s="25" t="str">
        <f>LEFT(E3436,MIN(FIND({0,1,2,3,4,5,6,7,8,9},ASC(E3436)&amp;1234567890))-1)</f>
        <v>Ga</v>
      </c>
      <c r="G3436" s="25">
        <f t="shared" si="106"/>
        <v>1</v>
      </c>
      <c r="H3436" s="25">
        <f>VLOOKUP(F3436,Table!$A$2:$C$121,2,0)</f>
        <v>13</v>
      </c>
      <c r="I3436" s="26">
        <f>VLOOKUP(F3436,Table!$A$2:$C$121,3,0)</f>
        <v>4</v>
      </c>
      <c r="J3436" s="17" t="s">
        <v>50</v>
      </c>
      <c r="K3436" s="25" t="str">
        <f>LEFT(J3436,MIN(FIND({0,1,2,3,4,5,6,7,8,9},ASC(J3436)&amp;1234567890))-1)</f>
        <v>Ti</v>
      </c>
      <c r="L3436" s="25">
        <f t="shared" si="107"/>
        <v>1</v>
      </c>
      <c r="M3436" s="25">
        <f>VLOOKUP(K3436,Table!$A$2:$C$121,2,0)</f>
        <v>4</v>
      </c>
      <c r="N3436" s="26">
        <f>VLOOKUP(K3436,Table!$A$2:$C$121,3,0)</f>
        <v>4</v>
      </c>
      <c r="O3436" s="13" t="str">
        <f>VLOOKUP(A3436,Table!$U$1:$V$230,2,0)</f>
        <v>Tetragonal</v>
      </c>
      <c r="P3436" s="1"/>
    </row>
    <row r="3437" spans="1:16">
      <c r="A3437" s="12">
        <v>123</v>
      </c>
      <c r="B3437" s="12">
        <v>104034</v>
      </c>
      <c r="C3437" s="12" t="s">
        <v>4182</v>
      </c>
      <c r="D3437" s="12" t="s">
        <v>4227</v>
      </c>
      <c r="E3437" s="17" t="s">
        <v>366</v>
      </c>
      <c r="F3437" s="25" t="str">
        <f>LEFT(E3437,MIN(FIND({0,1,2,3,4,5,6,7,8,9},ASC(E3437)&amp;1234567890))-1)</f>
        <v>Ga</v>
      </c>
      <c r="G3437" s="25">
        <f t="shared" si="106"/>
        <v>1</v>
      </c>
      <c r="H3437" s="25">
        <f>VLOOKUP(F3437,Table!$A$2:$C$121,2,0)</f>
        <v>13</v>
      </c>
      <c r="I3437" s="26">
        <f>VLOOKUP(F3437,Table!$A$2:$C$121,3,0)</f>
        <v>4</v>
      </c>
      <c r="J3437" s="17" t="s">
        <v>530</v>
      </c>
      <c r="K3437" s="25" t="str">
        <f>LEFT(J3437,MIN(FIND({0,1,2,3,4,5,6,7,8,9},ASC(J3437)&amp;1234567890))-1)</f>
        <v>Yb</v>
      </c>
      <c r="L3437" s="25">
        <f t="shared" si="107"/>
        <v>1</v>
      </c>
      <c r="M3437" s="25">
        <f>VLOOKUP(K3437,Table!$A$2:$C$121,2,0)</f>
        <v>3</v>
      </c>
      <c r="N3437" s="26">
        <f>VLOOKUP(K3437,Table!$A$2:$C$121,3,0)</f>
        <v>6</v>
      </c>
      <c r="O3437" s="13" t="str">
        <f>VLOOKUP(A3437,Table!$U$1:$V$230,2,0)</f>
        <v>Tetragonal</v>
      </c>
      <c r="P3437" s="1"/>
    </row>
    <row r="3438" spans="1:16">
      <c r="A3438" s="12">
        <v>123</v>
      </c>
      <c r="B3438" s="12">
        <v>104049</v>
      </c>
      <c r="C3438" s="12" t="s">
        <v>4182</v>
      </c>
      <c r="D3438" s="12" t="s">
        <v>4228</v>
      </c>
      <c r="E3438" s="17" t="s">
        <v>11306</v>
      </c>
      <c r="F3438" s="25" t="str">
        <f>LEFT(E3438,MIN(FIND({0,1,2,3,4,5,6,7,8,9},ASC(E3438)&amp;1234567890))-1)</f>
        <v>Gd</v>
      </c>
      <c r="G3438" s="25">
        <f t="shared" si="106"/>
        <v>1</v>
      </c>
      <c r="H3438" s="25">
        <f>VLOOKUP(F3438,Table!$A$2:$C$121,2,0)</f>
        <v>3</v>
      </c>
      <c r="I3438" s="26">
        <f>VLOOKUP(F3438,Table!$A$2:$C$121,3,0)</f>
        <v>6</v>
      </c>
      <c r="J3438" s="17" t="s">
        <v>11286</v>
      </c>
      <c r="K3438" s="25" t="str">
        <f>LEFT(J3438,MIN(FIND({0,1,2,3,4,5,6,7,8,9},ASC(J3438)&amp;1234567890))-1)</f>
        <v>In</v>
      </c>
      <c r="L3438" s="25">
        <f t="shared" si="107"/>
        <v>1</v>
      </c>
      <c r="M3438" s="25">
        <f>VLOOKUP(K3438,Table!$A$2:$C$121,2,0)</f>
        <v>13</v>
      </c>
      <c r="N3438" s="26">
        <f>VLOOKUP(K3438,Table!$A$2:$C$121,3,0)</f>
        <v>5</v>
      </c>
      <c r="O3438" s="13" t="str">
        <f>VLOOKUP(A3438,Table!$U$1:$V$230,2,0)</f>
        <v>Tetragonal</v>
      </c>
      <c r="P3438" s="1"/>
    </row>
    <row r="3439" spans="1:16">
      <c r="A3439" s="12">
        <v>123</v>
      </c>
      <c r="B3439" s="12">
        <v>104332</v>
      </c>
      <c r="C3439" s="12" t="s">
        <v>4182</v>
      </c>
      <c r="D3439" s="12" t="s">
        <v>4229</v>
      </c>
      <c r="E3439" s="17" t="s">
        <v>370</v>
      </c>
      <c r="F3439" s="25" t="str">
        <f>LEFT(E3439,MIN(FIND({0,1,2,3,4,5,6,7,8,9},ASC(E3439)&amp;1234567890))-1)</f>
        <v>Hg</v>
      </c>
      <c r="G3439" s="25">
        <f t="shared" si="106"/>
        <v>1</v>
      </c>
      <c r="H3439" s="25">
        <f>VLOOKUP(F3439,Table!$A$2:$C$121,2,0)</f>
        <v>12</v>
      </c>
      <c r="I3439" s="26">
        <f>VLOOKUP(F3439,Table!$A$2:$C$121,3,0)</f>
        <v>6</v>
      </c>
      <c r="J3439" s="17" t="s">
        <v>66</v>
      </c>
      <c r="K3439" s="25" t="str">
        <f>LEFT(J3439,MIN(FIND({0,1,2,3,4,5,6,7,8,9},ASC(J3439)&amp;1234567890))-1)</f>
        <v>Ni</v>
      </c>
      <c r="L3439" s="25">
        <f t="shared" si="107"/>
        <v>1</v>
      </c>
      <c r="M3439" s="25">
        <f>VLOOKUP(K3439,Table!$A$2:$C$121,2,0)</f>
        <v>10</v>
      </c>
      <c r="N3439" s="26">
        <f>VLOOKUP(K3439,Table!$A$2:$C$121,3,0)</f>
        <v>4</v>
      </c>
      <c r="O3439" s="13" t="str">
        <f>VLOOKUP(A3439,Table!$U$1:$V$230,2,0)</f>
        <v>Tetragonal</v>
      </c>
      <c r="P3439" s="1"/>
    </row>
    <row r="3440" spans="1:16">
      <c r="A3440" s="12">
        <v>123</v>
      </c>
      <c r="B3440" s="12">
        <v>104337</v>
      </c>
      <c r="C3440" s="12" t="s">
        <v>4182</v>
      </c>
      <c r="D3440" s="12" t="s">
        <v>4230</v>
      </c>
      <c r="E3440" s="17" t="s">
        <v>370</v>
      </c>
      <c r="F3440" s="25" t="str">
        <f>LEFT(E3440,MIN(FIND({0,1,2,3,4,5,6,7,8,9},ASC(E3440)&amp;1234567890))-1)</f>
        <v>Hg</v>
      </c>
      <c r="G3440" s="25">
        <f t="shared" si="106"/>
        <v>1</v>
      </c>
      <c r="H3440" s="25">
        <f>VLOOKUP(F3440,Table!$A$2:$C$121,2,0)</f>
        <v>12</v>
      </c>
      <c r="I3440" s="26">
        <f>VLOOKUP(F3440,Table!$A$2:$C$121,3,0)</f>
        <v>6</v>
      </c>
      <c r="J3440" s="17" t="s">
        <v>539</v>
      </c>
      <c r="K3440" s="25" t="str">
        <f>LEFT(J3440,MIN(FIND({0,1,2,3,4,5,6,7,8,9},ASC(J3440)&amp;1234567890))-1)</f>
        <v>Pt</v>
      </c>
      <c r="L3440" s="25">
        <f t="shared" si="107"/>
        <v>1</v>
      </c>
      <c r="M3440" s="25">
        <f>VLOOKUP(K3440,Table!$A$2:$C$121,2,0)</f>
        <v>10</v>
      </c>
      <c r="N3440" s="26">
        <f>VLOOKUP(K3440,Table!$A$2:$C$121,3,0)</f>
        <v>6</v>
      </c>
      <c r="O3440" s="13" t="str">
        <f>VLOOKUP(A3440,Table!$U$1:$V$230,2,0)</f>
        <v>Tetragonal</v>
      </c>
      <c r="P3440" s="1"/>
    </row>
    <row r="3441" spans="1:16">
      <c r="A3441" s="12">
        <v>123</v>
      </c>
      <c r="B3441" s="12">
        <v>104339</v>
      </c>
      <c r="C3441" s="12" t="s">
        <v>4182</v>
      </c>
      <c r="D3441" s="12" t="s">
        <v>4231</v>
      </c>
      <c r="E3441" s="17" t="s">
        <v>11724</v>
      </c>
      <c r="F3441" s="25" t="str">
        <f>LEFT(E3441,MIN(FIND({0,1,2,3,4,5,6,7,8,9},ASC(E3441)&amp;1234567890))-1)</f>
        <v>Hg</v>
      </c>
      <c r="G3441" s="25">
        <f t="shared" si="106"/>
        <v>2</v>
      </c>
      <c r="H3441" s="25">
        <f>VLOOKUP(F3441,Table!$A$2:$C$121,2,0)</f>
        <v>12</v>
      </c>
      <c r="I3441" s="26">
        <f>VLOOKUP(F3441,Table!$A$2:$C$121,3,0)</f>
        <v>6</v>
      </c>
      <c r="J3441" s="17" t="s">
        <v>539</v>
      </c>
      <c r="K3441" s="25" t="str">
        <f>LEFT(J3441,MIN(FIND({0,1,2,3,4,5,6,7,8,9},ASC(J3441)&amp;1234567890))-1)</f>
        <v>Pt</v>
      </c>
      <c r="L3441" s="25">
        <f t="shared" si="107"/>
        <v>1</v>
      </c>
      <c r="M3441" s="25">
        <f>VLOOKUP(K3441,Table!$A$2:$C$121,2,0)</f>
        <v>10</v>
      </c>
      <c r="N3441" s="26">
        <f>VLOOKUP(K3441,Table!$A$2:$C$121,3,0)</f>
        <v>6</v>
      </c>
      <c r="O3441" s="13" t="str">
        <f>VLOOKUP(A3441,Table!$U$1:$V$230,2,0)</f>
        <v>Tetragonal</v>
      </c>
      <c r="P3441" s="1"/>
    </row>
    <row r="3442" spans="1:16">
      <c r="A3442" s="12">
        <v>123</v>
      </c>
      <c r="B3442" s="12">
        <v>104355</v>
      </c>
      <c r="C3442" s="12" t="s">
        <v>4182</v>
      </c>
      <c r="D3442" s="12" t="s">
        <v>4232</v>
      </c>
      <c r="E3442" s="17" t="s">
        <v>370</v>
      </c>
      <c r="F3442" s="25" t="str">
        <f>LEFT(E3442,MIN(FIND({0,1,2,3,4,5,6,7,8,9},ASC(E3442)&amp;1234567890))-1)</f>
        <v>Hg</v>
      </c>
      <c r="G3442" s="25">
        <f t="shared" si="106"/>
        <v>1</v>
      </c>
      <c r="H3442" s="25">
        <f>VLOOKUP(F3442,Table!$A$2:$C$121,2,0)</f>
        <v>12</v>
      </c>
      <c r="I3442" s="26">
        <f>VLOOKUP(F3442,Table!$A$2:$C$121,3,0)</f>
        <v>6</v>
      </c>
      <c r="J3442" s="17" t="s">
        <v>50</v>
      </c>
      <c r="K3442" s="25" t="str">
        <f>LEFT(J3442,MIN(FIND({0,1,2,3,4,5,6,7,8,9},ASC(J3442)&amp;1234567890))-1)</f>
        <v>Ti</v>
      </c>
      <c r="L3442" s="25">
        <f t="shared" si="107"/>
        <v>1</v>
      </c>
      <c r="M3442" s="25">
        <f>VLOOKUP(K3442,Table!$A$2:$C$121,2,0)</f>
        <v>4</v>
      </c>
      <c r="N3442" s="26">
        <f>VLOOKUP(K3442,Table!$A$2:$C$121,3,0)</f>
        <v>4</v>
      </c>
      <c r="O3442" s="13" t="str">
        <f>VLOOKUP(A3442,Table!$U$1:$V$230,2,0)</f>
        <v>Tetragonal</v>
      </c>
      <c r="P3442" s="1"/>
    </row>
    <row r="3443" spans="1:16">
      <c r="A3443" s="12">
        <v>123</v>
      </c>
      <c r="B3443" s="12">
        <v>104374</v>
      </c>
      <c r="C3443" s="12" t="s">
        <v>4182</v>
      </c>
      <c r="D3443" s="12" t="s">
        <v>4233</v>
      </c>
      <c r="E3443" s="17" t="s">
        <v>370</v>
      </c>
      <c r="F3443" s="25" t="str">
        <f>LEFT(E3443,MIN(FIND({0,1,2,3,4,5,6,7,8,9},ASC(E3443)&amp;1234567890))-1)</f>
        <v>Hg</v>
      </c>
      <c r="G3443" s="25">
        <f t="shared" si="106"/>
        <v>1</v>
      </c>
      <c r="H3443" s="25">
        <f>VLOOKUP(F3443,Table!$A$2:$C$121,2,0)</f>
        <v>12</v>
      </c>
      <c r="I3443" s="26">
        <f>VLOOKUP(F3443,Table!$A$2:$C$121,3,0)</f>
        <v>6</v>
      </c>
      <c r="J3443" s="17" t="s">
        <v>377</v>
      </c>
      <c r="K3443" s="25" t="str">
        <f>LEFT(J3443,MIN(FIND({0,1,2,3,4,5,6,7,8,9},ASC(J3443)&amp;1234567890))-1)</f>
        <v>Zr</v>
      </c>
      <c r="L3443" s="25">
        <f t="shared" si="107"/>
        <v>1</v>
      </c>
      <c r="M3443" s="25">
        <f>VLOOKUP(K3443,Table!$A$2:$C$121,2,0)</f>
        <v>4</v>
      </c>
      <c r="N3443" s="26">
        <f>VLOOKUP(K3443,Table!$A$2:$C$121,3,0)</f>
        <v>5</v>
      </c>
      <c r="O3443" s="13" t="str">
        <f>VLOOKUP(A3443,Table!$U$1:$V$230,2,0)</f>
        <v>Tetragonal</v>
      </c>
      <c r="P3443" s="1"/>
    </row>
    <row r="3444" spans="1:16">
      <c r="A3444" s="12">
        <v>123</v>
      </c>
      <c r="B3444" s="12">
        <v>104496</v>
      </c>
      <c r="C3444" s="12" t="s">
        <v>4182</v>
      </c>
      <c r="D3444" s="12" t="s">
        <v>4234</v>
      </c>
      <c r="E3444" s="17" t="s">
        <v>72</v>
      </c>
      <c r="F3444" s="25" t="str">
        <f>LEFT(E3444,MIN(FIND({0,1,2,3,4,5,6,7,8,9},ASC(E3444)&amp;1234567890))-1)</f>
        <v>Ir</v>
      </c>
      <c r="G3444" s="25">
        <f t="shared" si="106"/>
        <v>1</v>
      </c>
      <c r="H3444" s="25">
        <f>VLOOKUP(F3444,Table!$A$2:$C$121,2,0)</f>
        <v>9</v>
      </c>
      <c r="I3444" s="26">
        <f>VLOOKUP(F3444,Table!$A$2:$C$121,3,0)</f>
        <v>6</v>
      </c>
      <c r="J3444" s="17" t="s">
        <v>355</v>
      </c>
      <c r="K3444" s="25" t="str">
        <f>LEFT(J3444,MIN(FIND({0,1,2,3,4,5,6,7,8,9},ASC(J3444)&amp;1234567890))-1)</f>
        <v>Mn</v>
      </c>
      <c r="L3444" s="25">
        <f t="shared" si="107"/>
        <v>1</v>
      </c>
      <c r="M3444" s="25">
        <f>VLOOKUP(K3444,Table!$A$2:$C$121,2,0)</f>
        <v>7</v>
      </c>
      <c r="N3444" s="26">
        <f>VLOOKUP(K3444,Table!$A$2:$C$121,3,0)</f>
        <v>4</v>
      </c>
      <c r="O3444" s="13" t="str">
        <f>VLOOKUP(A3444,Table!$U$1:$V$230,2,0)</f>
        <v>Tetragonal</v>
      </c>
      <c r="P3444" s="1"/>
    </row>
    <row r="3445" spans="1:16">
      <c r="A3445" s="12">
        <v>123</v>
      </c>
      <c r="B3445" s="12">
        <v>104509</v>
      </c>
      <c r="C3445" s="12" t="s">
        <v>4182</v>
      </c>
      <c r="D3445" s="12" t="s">
        <v>1967</v>
      </c>
      <c r="E3445" s="17" t="s">
        <v>72</v>
      </c>
      <c r="F3445" s="25" t="str">
        <f>LEFT(E3445,MIN(FIND({0,1,2,3,4,5,6,7,8,9},ASC(E3445)&amp;1234567890))-1)</f>
        <v>Ir</v>
      </c>
      <c r="G3445" s="25">
        <f t="shared" si="106"/>
        <v>1</v>
      </c>
      <c r="H3445" s="25">
        <f>VLOOKUP(F3445,Table!$A$2:$C$121,2,0)</f>
        <v>9</v>
      </c>
      <c r="I3445" s="26">
        <f>VLOOKUP(F3445,Table!$A$2:$C$121,3,0)</f>
        <v>6</v>
      </c>
      <c r="J3445" s="17" t="s">
        <v>335</v>
      </c>
      <c r="K3445" s="25" t="str">
        <f>LEFT(J3445,MIN(FIND({0,1,2,3,4,5,6,7,8,9},ASC(J3445)&amp;1234567890))-1)</f>
        <v>Nb</v>
      </c>
      <c r="L3445" s="25">
        <f t="shared" si="107"/>
        <v>1</v>
      </c>
      <c r="M3445" s="25">
        <f>VLOOKUP(K3445,Table!$A$2:$C$121,2,0)</f>
        <v>5</v>
      </c>
      <c r="N3445" s="26">
        <f>VLOOKUP(K3445,Table!$A$2:$C$121,3,0)</f>
        <v>5</v>
      </c>
      <c r="O3445" s="13" t="str">
        <f>VLOOKUP(A3445,Table!$U$1:$V$230,2,0)</f>
        <v>Tetragonal</v>
      </c>
      <c r="P3445" s="1"/>
    </row>
    <row r="3446" spans="1:16">
      <c r="A3446" s="12">
        <v>123</v>
      </c>
      <c r="B3446" s="12">
        <v>104575</v>
      </c>
      <c r="C3446" s="12" t="s">
        <v>4182</v>
      </c>
      <c r="D3446" s="12" t="s">
        <v>4235</v>
      </c>
      <c r="E3446" s="17" t="s">
        <v>72</v>
      </c>
      <c r="F3446" s="25" t="str">
        <f>LEFT(E3446,MIN(FIND({0,1,2,3,4,5,6,7,8,9},ASC(E3446)&amp;1234567890))-1)</f>
        <v>Ir</v>
      </c>
      <c r="G3446" s="25">
        <f t="shared" si="106"/>
        <v>1</v>
      </c>
      <c r="H3446" s="25">
        <f>VLOOKUP(F3446,Table!$A$2:$C$121,2,0)</f>
        <v>9</v>
      </c>
      <c r="I3446" s="26">
        <f>VLOOKUP(F3446,Table!$A$2:$C$121,3,0)</f>
        <v>6</v>
      </c>
      <c r="J3446" s="17" t="s">
        <v>50</v>
      </c>
      <c r="K3446" s="25" t="str">
        <f>LEFT(J3446,MIN(FIND({0,1,2,3,4,5,6,7,8,9},ASC(J3446)&amp;1234567890))-1)</f>
        <v>Ti</v>
      </c>
      <c r="L3446" s="25">
        <f t="shared" si="107"/>
        <v>1</v>
      </c>
      <c r="M3446" s="25">
        <f>VLOOKUP(K3446,Table!$A$2:$C$121,2,0)</f>
        <v>4</v>
      </c>
      <c r="N3446" s="26">
        <f>VLOOKUP(K3446,Table!$A$2:$C$121,3,0)</f>
        <v>4</v>
      </c>
      <c r="O3446" s="13" t="str">
        <f>VLOOKUP(A3446,Table!$U$1:$V$230,2,0)</f>
        <v>Tetragonal</v>
      </c>
      <c r="P3446" s="1"/>
    </row>
    <row r="3447" spans="1:16">
      <c r="A3447" s="12">
        <v>123</v>
      </c>
      <c r="B3447" s="12">
        <v>104579</v>
      </c>
      <c r="C3447" s="12" t="s">
        <v>4182</v>
      </c>
      <c r="D3447" s="12" t="s">
        <v>4236</v>
      </c>
      <c r="E3447" s="17" t="s">
        <v>12300</v>
      </c>
      <c r="F3447" s="25" t="str">
        <f>LEFT(E3447,MIN(FIND({0,1,2,3,4,5,6,7,8,9},ASC(E3447)&amp;1234567890))-1)</f>
        <v>Ir</v>
      </c>
      <c r="G3447" s="25">
        <f t="shared" si="106"/>
        <v>1.1000000000000001</v>
      </c>
      <c r="H3447" s="25">
        <f>VLOOKUP(F3447,Table!$A$2:$C$121,2,0)</f>
        <v>9</v>
      </c>
      <c r="I3447" s="26">
        <f>VLOOKUP(F3447,Table!$A$2:$C$121,3,0)</f>
        <v>6</v>
      </c>
      <c r="J3447" s="17" t="s">
        <v>12301</v>
      </c>
      <c r="K3447" s="25" t="str">
        <f>LEFT(J3447,MIN(FIND({0,1,2,3,4,5,6,7,8,9},ASC(J3447)&amp;1234567890))-1)</f>
        <v>Ti</v>
      </c>
      <c r="L3447" s="25">
        <f t="shared" si="107"/>
        <v>0.9</v>
      </c>
      <c r="M3447" s="25">
        <f>VLOOKUP(K3447,Table!$A$2:$C$121,2,0)</f>
        <v>4</v>
      </c>
      <c r="N3447" s="26">
        <f>VLOOKUP(K3447,Table!$A$2:$C$121,3,0)</f>
        <v>4</v>
      </c>
      <c r="O3447" s="13" t="str">
        <f>VLOOKUP(A3447,Table!$U$1:$V$230,2,0)</f>
        <v>Tetragonal</v>
      </c>
      <c r="P3447" s="1"/>
    </row>
    <row r="3448" spans="1:16">
      <c r="A3448" s="12">
        <v>123</v>
      </c>
      <c r="B3448" s="12">
        <v>104589</v>
      </c>
      <c r="C3448" s="12" t="s">
        <v>4182</v>
      </c>
      <c r="D3448" s="12" t="s">
        <v>3470</v>
      </c>
      <c r="E3448" s="17" t="s">
        <v>72</v>
      </c>
      <c r="F3448" s="25" t="str">
        <f>LEFT(E3448,MIN(FIND({0,1,2,3,4,5,6,7,8,9},ASC(E3448)&amp;1234567890))-1)</f>
        <v>Ir</v>
      </c>
      <c r="G3448" s="25">
        <f t="shared" si="106"/>
        <v>1</v>
      </c>
      <c r="H3448" s="25">
        <f>VLOOKUP(F3448,Table!$A$2:$C$121,2,0)</f>
        <v>9</v>
      </c>
      <c r="I3448" s="26">
        <f>VLOOKUP(F3448,Table!$A$2:$C$121,3,0)</f>
        <v>6</v>
      </c>
      <c r="J3448" s="17" t="s">
        <v>334</v>
      </c>
      <c r="K3448" s="25" t="str">
        <f>LEFT(J3448,MIN(FIND({0,1,2,3,4,5,6,7,8,9},ASC(J3448)&amp;1234567890))-1)</f>
        <v>V</v>
      </c>
      <c r="L3448" s="25">
        <f t="shared" si="107"/>
        <v>1</v>
      </c>
      <c r="M3448" s="25">
        <f>VLOOKUP(K3448,Table!$A$2:$C$121,2,0)</f>
        <v>5</v>
      </c>
      <c r="N3448" s="26">
        <f>VLOOKUP(K3448,Table!$A$2:$C$121,3,0)</f>
        <v>4</v>
      </c>
      <c r="O3448" s="13" t="str">
        <f>VLOOKUP(A3448,Table!$U$1:$V$230,2,0)</f>
        <v>Tetragonal</v>
      </c>
      <c r="P3448" s="1"/>
    </row>
    <row r="3449" spans="1:16">
      <c r="A3449" s="12">
        <v>123</v>
      </c>
      <c r="B3449" s="12">
        <v>104857</v>
      </c>
      <c r="C3449" s="12" t="s">
        <v>4182</v>
      </c>
      <c r="D3449" s="12" t="s">
        <v>4237</v>
      </c>
      <c r="E3449" s="17" t="s">
        <v>11355</v>
      </c>
      <c r="F3449" s="25" t="str">
        <f>LEFT(E3449,MIN(FIND({0,1,2,3,4,5,6,7,8,9},ASC(E3449)&amp;1234567890))-1)</f>
        <v>Pt</v>
      </c>
      <c r="G3449" s="25">
        <f t="shared" si="106"/>
        <v>3</v>
      </c>
      <c r="H3449" s="25">
        <f>VLOOKUP(F3449,Table!$A$2:$C$121,2,0)</f>
        <v>10</v>
      </c>
      <c r="I3449" s="26">
        <f>VLOOKUP(F3449,Table!$A$2:$C$121,3,0)</f>
        <v>6</v>
      </c>
      <c r="J3449" s="17" t="s">
        <v>69</v>
      </c>
      <c r="K3449" s="25" t="str">
        <f>LEFT(J3449,MIN(FIND({0,1,2,3,4,5,6,7,8,9},ASC(J3449)&amp;1234567890))-1)</f>
        <v>Mg</v>
      </c>
      <c r="L3449" s="25">
        <f t="shared" si="107"/>
        <v>1</v>
      </c>
      <c r="M3449" s="25">
        <f>VLOOKUP(K3449,Table!$A$2:$C$121,2,0)</f>
        <v>2</v>
      </c>
      <c r="N3449" s="26">
        <f>VLOOKUP(K3449,Table!$A$2:$C$121,3,0)</f>
        <v>3</v>
      </c>
      <c r="O3449" s="13" t="str">
        <f>VLOOKUP(A3449,Table!$U$1:$V$230,2,0)</f>
        <v>Tetragonal</v>
      </c>
      <c r="P3449" s="1"/>
    </row>
    <row r="3450" spans="1:16">
      <c r="A3450" s="12">
        <v>123</v>
      </c>
      <c r="B3450" s="12">
        <v>104916</v>
      </c>
      <c r="C3450" s="12" t="s">
        <v>4182</v>
      </c>
      <c r="D3450" s="12" t="s">
        <v>4238</v>
      </c>
      <c r="E3450" s="17" t="s">
        <v>355</v>
      </c>
      <c r="F3450" s="25" t="str">
        <f>LEFT(E3450,MIN(FIND({0,1,2,3,4,5,6,7,8,9},ASC(E3450)&amp;1234567890))-1)</f>
        <v>Mn</v>
      </c>
      <c r="G3450" s="25">
        <f t="shared" si="106"/>
        <v>1</v>
      </c>
      <c r="H3450" s="25">
        <f>VLOOKUP(F3450,Table!$A$2:$C$121,2,0)</f>
        <v>7</v>
      </c>
      <c r="I3450" s="26">
        <f>VLOOKUP(F3450,Table!$A$2:$C$121,3,0)</f>
        <v>4</v>
      </c>
      <c r="J3450" s="17" t="s">
        <v>66</v>
      </c>
      <c r="K3450" s="25" t="str">
        <f>LEFT(J3450,MIN(FIND({0,1,2,3,4,5,6,7,8,9},ASC(J3450)&amp;1234567890))-1)</f>
        <v>Ni</v>
      </c>
      <c r="L3450" s="25">
        <f t="shared" si="107"/>
        <v>1</v>
      </c>
      <c r="M3450" s="25">
        <f>VLOOKUP(K3450,Table!$A$2:$C$121,2,0)</f>
        <v>10</v>
      </c>
      <c r="N3450" s="26">
        <f>VLOOKUP(K3450,Table!$A$2:$C$121,3,0)</f>
        <v>4</v>
      </c>
      <c r="O3450" s="13" t="str">
        <f>VLOOKUP(A3450,Table!$U$1:$V$230,2,0)</f>
        <v>Tetragonal</v>
      </c>
      <c r="P3450" s="1"/>
    </row>
    <row r="3451" spans="1:16">
      <c r="A3451" s="12">
        <v>123</v>
      </c>
      <c r="B3451" s="12">
        <v>104938</v>
      </c>
      <c r="C3451" s="12" t="s">
        <v>4182</v>
      </c>
      <c r="D3451" s="12" t="s">
        <v>4239</v>
      </c>
      <c r="E3451" s="17" t="s">
        <v>355</v>
      </c>
      <c r="F3451" s="25" t="str">
        <f>LEFT(E3451,MIN(FIND({0,1,2,3,4,5,6,7,8,9},ASC(E3451)&amp;1234567890))-1)</f>
        <v>Mn</v>
      </c>
      <c r="G3451" s="25">
        <f t="shared" si="106"/>
        <v>1</v>
      </c>
      <c r="H3451" s="25">
        <f>VLOOKUP(F3451,Table!$A$2:$C$121,2,0)</f>
        <v>7</v>
      </c>
      <c r="I3451" s="26">
        <f>VLOOKUP(F3451,Table!$A$2:$C$121,3,0)</f>
        <v>4</v>
      </c>
      <c r="J3451" s="17" t="s">
        <v>541</v>
      </c>
      <c r="K3451" s="25" t="str">
        <f>LEFT(J3451,MIN(FIND({0,1,2,3,4,5,6,7,8,9},ASC(J3451)&amp;1234567890))-1)</f>
        <v>Pd</v>
      </c>
      <c r="L3451" s="25">
        <f t="shared" si="107"/>
        <v>1</v>
      </c>
      <c r="M3451" s="25">
        <f>VLOOKUP(K3451,Table!$A$2:$C$121,2,0)</f>
        <v>10</v>
      </c>
      <c r="N3451" s="26">
        <f>VLOOKUP(K3451,Table!$A$2:$C$121,3,0)</f>
        <v>5</v>
      </c>
      <c r="O3451" s="13" t="str">
        <f>VLOOKUP(A3451,Table!$U$1:$V$230,2,0)</f>
        <v>Tetragonal</v>
      </c>
      <c r="P3451" s="1"/>
    </row>
    <row r="3452" spans="1:16">
      <c r="A3452" s="12">
        <v>123</v>
      </c>
      <c r="B3452" s="12">
        <v>104948</v>
      </c>
      <c r="C3452" s="12" t="s">
        <v>4182</v>
      </c>
      <c r="D3452" s="12" t="s">
        <v>4240</v>
      </c>
      <c r="E3452" s="17" t="s">
        <v>355</v>
      </c>
      <c r="F3452" s="25" t="str">
        <f>LEFT(E3452,MIN(FIND({0,1,2,3,4,5,6,7,8,9},ASC(E3452)&amp;1234567890))-1)</f>
        <v>Mn</v>
      </c>
      <c r="G3452" s="25">
        <f t="shared" si="106"/>
        <v>1</v>
      </c>
      <c r="H3452" s="25">
        <f>VLOOKUP(F3452,Table!$A$2:$C$121,2,0)</f>
        <v>7</v>
      </c>
      <c r="I3452" s="26">
        <f>VLOOKUP(F3452,Table!$A$2:$C$121,3,0)</f>
        <v>4</v>
      </c>
      <c r="J3452" s="17" t="s">
        <v>539</v>
      </c>
      <c r="K3452" s="25" t="str">
        <f>LEFT(J3452,MIN(FIND({0,1,2,3,4,5,6,7,8,9},ASC(J3452)&amp;1234567890))-1)</f>
        <v>Pt</v>
      </c>
      <c r="L3452" s="25">
        <f t="shared" si="107"/>
        <v>1</v>
      </c>
      <c r="M3452" s="25">
        <f>VLOOKUP(K3452,Table!$A$2:$C$121,2,0)</f>
        <v>10</v>
      </c>
      <c r="N3452" s="26">
        <f>VLOOKUP(K3452,Table!$A$2:$C$121,3,0)</f>
        <v>6</v>
      </c>
      <c r="O3452" s="13" t="str">
        <f>VLOOKUP(A3452,Table!$U$1:$V$230,2,0)</f>
        <v>Tetragonal</v>
      </c>
      <c r="P3452" s="1"/>
    </row>
    <row r="3453" spans="1:16">
      <c r="A3453" s="12">
        <v>123</v>
      </c>
      <c r="B3453" s="12">
        <v>104959</v>
      </c>
      <c r="C3453" s="12" t="s">
        <v>4182</v>
      </c>
      <c r="D3453" s="12" t="s">
        <v>4241</v>
      </c>
      <c r="E3453" s="17" t="s">
        <v>355</v>
      </c>
      <c r="F3453" s="25" t="str">
        <f>LEFT(E3453,MIN(FIND({0,1,2,3,4,5,6,7,8,9},ASC(E3453)&amp;1234567890))-1)</f>
        <v>Mn</v>
      </c>
      <c r="G3453" s="25">
        <f t="shared" si="106"/>
        <v>1</v>
      </c>
      <c r="H3453" s="25">
        <f>VLOOKUP(F3453,Table!$A$2:$C$121,2,0)</f>
        <v>7</v>
      </c>
      <c r="I3453" s="26">
        <f>VLOOKUP(F3453,Table!$A$2:$C$121,3,0)</f>
        <v>4</v>
      </c>
      <c r="J3453" s="17" t="s">
        <v>11294</v>
      </c>
      <c r="K3453" s="25" t="str">
        <f>LEFT(J3453,MIN(FIND({0,1,2,3,4,5,6,7,8,9},ASC(J3453)&amp;1234567890))-1)</f>
        <v>Rh</v>
      </c>
      <c r="L3453" s="25">
        <f t="shared" si="107"/>
        <v>1</v>
      </c>
      <c r="M3453" s="25">
        <f>VLOOKUP(K3453,Table!$A$2:$C$121,2,0)</f>
        <v>9</v>
      </c>
      <c r="N3453" s="26">
        <f>VLOOKUP(K3453,Table!$A$2:$C$121,3,0)</f>
        <v>5</v>
      </c>
      <c r="O3453" s="13" t="str">
        <f>VLOOKUP(A3453,Table!$U$1:$V$230,2,0)</f>
        <v>Tetragonal</v>
      </c>
      <c r="P3453" s="1"/>
    </row>
    <row r="3454" spans="1:16">
      <c r="A3454" s="12">
        <v>123</v>
      </c>
      <c r="B3454" s="12">
        <v>105213</v>
      </c>
      <c r="C3454" s="12" t="s">
        <v>4182</v>
      </c>
      <c r="D3454" s="12" t="s">
        <v>691</v>
      </c>
      <c r="E3454" s="17" t="s">
        <v>335</v>
      </c>
      <c r="F3454" s="25" t="str">
        <f>LEFT(E3454,MIN(FIND({0,1,2,3,4,5,6,7,8,9},ASC(E3454)&amp;1234567890))-1)</f>
        <v>Nb</v>
      </c>
      <c r="G3454" s="25">
        <f t="shared" si="106"/>
        <v>1</v>
      </c>
      <c r="H3454" s="25">
        <f>VLOOKUP(F3454,Table!$A$2:$C$121,2,0)</f>
        <v>5</v>
      </c>
      <c r="I3454" s="26">
        <f>VLOOKUP(F3454,Table!$A$2:$C$121,3,0)</f>
        <v>5</v>
      </c>
      <c r="J3454" s="17" t="s">
        <v>11294</v>
      </c>
      <c r="K3454" s="25" t="str">
        <f>LEFT(J3454,MIN(FIND({0,1,2,3,4,5,6,7,8,9},ASC(J3454)&amp;1234567890))-1)</f>
        <v>Rh</v>
      </c>
      <c r="L3454" s="25">
        <f t="shared" si="107"/>
        <v>1</v>
      </c>
      <c r="M3454" s="25">
        <f>VLOOKUP(K3454,Table!$A$2:$C$121,2,0)</f>
        <v>9</v>
      </c>
      <c r="N3454" s="26">
        <f>VLOOKUP(K3454,Table!$A$2:$C$121,3,0)</f>
        <v>5</v>
      </c>
      <c r="O3454" s="13" t="str">
        <f>VLOOKUP(A3454,Table!$U$1:$V$230,2,0)</f>
        <v>Tetragonal</v>
      </c>
      <c r="P3454" s="1"/>
    </row>
    <row r="3455" spans="1:16">
      <c r="A3455" s="12">
        <v>123</v>
      </c>
      <c r="B3455" s="12">
        <v>105222</v>
      </c>
      <c r="C3455" s="12" t="s">
        <v>4182</v>
      </c>
      <c r="D3455" s="12" t="s">
        <v>4242</v>
      </c>
      <c r="E3455" s="17" t="s">
        <v>335</v>
      </c>
      <c r="F3455" s="25" t="str">
        <f>LEFT(E3455,MIN(FIND({0,1,2,3,4,5,6,7,8,9},ASC(E3455)&amp;1234567890))-1)</f>
        <v>Nb</v>
      </c>
      <c r="G3455" s="25">
        <f t="shared" si="106"/>
        <v>1</v>
      </c>
      <c r="H3455" s="25">
        <f>VLOOKUP(F3455,Table!$A$2:$C$121,2,0)</f>
        <v>5</v>
      </c>
      <c r="I3455" s="26">
        <f>VLOOKUP(F3455,Table!$A$2:$C$121,3,0)</f>
        <v>5</v>
      </c>
      <c r="J3455" s="17" t="s">
        <v>341</v>
      </c>
      <c r="K3455" s="25" t="str">
        <f>LEFT(J3455,MIN(FIND({0,1,2,3,4,5,6,7,8,9},ASC(J3455)&amp;1234567890))-1)</f>
        <v>Ru</v>
      </c>
      <c r="L3455" s="25">
        <f t="shared" si="107"/>
        <v>1</v>
      </c>
      <c r="M3455" s="25">
        <f>VLOOKUP(K3455,Table!$A$2:$C$121,2,0)</f>
        <v>8</v>
      </c>
      <c r="N3455" s="26">
        <f>VLOOKUP(K3455,Table!$A$2:$C$121,3,0)</f>
        <v>5</v>
      </c>
      <c r="O3455" s="13" t="str">
        <f>VLOOKUP(A3455,Table!$U$1:$V$230,2,0)</f>
        <v>Tetragonal</v>
      </c>
      <c r="P3455" s="1"/>
    </row>
    <row r="3456" spans="1:16">
      <c r="A3456" s="12">
        <v>123</v>
      </c>
      <c r="B3456" s="12">
        <v>105316</v>
      </c>
      <c r="C3456" s="12" t="s">
        <v>4182</v>
      </c>
      <c r="D3456" s="12" t="s">
        <v>4243</v>
      </c>
      <c r="E3456" s="17" t="s">
        <v>66</v>
      </c>
      <c r="F3456" s="25" t="str">
        <f>LEFT(E3456,MIN(FIND({0,1,2,3,4,5,6,7,8,9},ASC(E3456)&amp;1234567890))-1)</f>
        <v>Ni</v>
      </c>
      <c r="G3456" s="25">
        <f t="shared" si="106"/>
        <v>1</v>
      </c>
      <c r="H3456" s="25">
        <f>VLOOKUP(F3456,Table!$A$2:$C$121,2,0)</f>
        <v>10</v>
      </c>
      <c r="I3456" s="26">
        <f>VLOOKUP(F3456,Table!$A$2:$C$121,3,0)</f>
        <v>4</v>
      </c>
      <c r="J3456" s="17" t="s">
        <v>539</v>
      </c>
      <c r="K3456" s="25" t="str">
        <f>LEFT(J3456,MIN(FIND({0,1,2,3,4,5,6,7,8,9},ASC(J3456)&amp;1234567890))-1)</f>
        <v>Pt</v>
      </c>
      <c r="L3456" s="25">
        <f t="shared" si="107"/>
        <v>1</v>
      </c>
      <c r="M3456" s="25">
        <f>VLOOKUP(K3456,Table!$A$2:$C$121,2,0)</f>
        <v>10</v>
      </c>
      <c r="N3456" s="26">
        <f>VLOOKUP(K3456,Table!$A$2:$C$121,3,0)</f>
        <v>6</v>
      </c>
      <c r="O3456" s="13" t="str">
        <f>VLOOKUP(A3456,Table!$U$1:$V$230,2,0)</f>
        <v>Tetragonal</v>
      </c>
      <c r="P3456" s="1"/>
    </row>
    <row r="3457" spans="1:16">
      <c r="A3457" s="12">
        <v>123</v>
      </c>
      <c r="B3457" s="12">
        <v>105469</v>
      </c>
      <c r="C3457" s="12" t="s">
        <v>4182</v>
      </c>
      <c r="D3457" s="12" t="s">
        <v>4244</v>
      </c>
      <c r="E3457" s="17" t="s">
        <v>66</v>
      </c>
      <c r="F3457" s="25" t="str">
        <f>LEFT(E3457,MIN(FIND({0,1,2,3,4,5,6,7,8,9},ASC(E3457)&amp;1234567890))-1)</f>
        <v>Ni</v>
      </c>
      <c r="G3457" s="25">
        <f t="shared" si="106"/>
        <v>1</v>
      </c>
      <c r="H3457" s="25">
        <f>VLOOKUP(F3457,Table!$A$2:$C$121,2,0)</f>
        <v>10</v>
      </c>
      <c r="I3457" s="26">
        <f>VLOOKUP(F3457,Table!$A$2:$C$121,3,0)</f>
        <v>4</v>
      </c>
      <c r="J3457" s="17" t="s">
        <v>70</v>
      </c>
      <c r="K3457" s="25" t="str">
        <f>LEFT(J3457,MIN(FIND({0,1,2,3,4,5,6,7,8,9},ASC(J3457)&amp;1234567890))-1)</f>
        <v>Zn</v>
      </c>
      <c r="L3457" s="25">
        <f t="shared" si="107"/>
        <v>1</v>
      </c>
      <c r="M3457" s="25">
        <f>VLOOKUP(K3457,Table!$A$2:$C$121,2,0)</f>
        <v>12</v>
      </c>
      <c r="N3457" s="26">
        <f>VLOOKUP(K3457,Table!$A$2:$C$121,3,0)</f>
        <v>4</v>
      </c>
      <c r="O3457" s="13" t="str">
        <f>VLOOKUP(A3457,Table!$U$1:$V$230,2,0)</f>
        <v>Tetragonal</v>
      </c>
      <c r="P3457" s="1"/>
    </row>
    <row r="3458" spans="1:16">
      <c r="A3458" s="12">
        <v>123</v>
      </c>
      <c r="B3458" s="12">
        <v>105625</v>
      </c>
      <c r="C3458" s="12" t="s">
        <v>4182</v>
      </c>
      <c r="D3458" s="12" t="s">
        <v>4245</v>
      </c>
      <c r="E3458" s="17" t="s">
        <v>597</v>
      </c>
      <c r="F3458" s="25" t="str">
        <f>LEFT(E3458,MIN(FIND({0,1,2,3,4,5,6,7,8,9},ASC(E3458)&amp;1234567890))-1)</f>
        <v>Pb</v>
      </c>
      <c r="G3458" s="25">
        <f t="shared" ref="G3458:G3521" si="108">IF(SUBSTITUTE(E3458,F3458,"")="",1,SUBSTITUTE(E3458,F3458,""))*1</f>
        <v>3</v>
      </c>
      <c r="H3458" s="25">
        <f>VLOOKUP(F3458,Table!$A$2:$C$121,2,0)</f>
        <v>14</v>
      </c>
      <c r="I3458" s="26">
        <f>VLOOKUP(F3458,Table!$A$2:$C$121,3,0)</f>
        <v>6</v>
      </c>
      <c r="J3458" s="17" t="s">
        <v>433</v>
      </c>
      <c r="K3458" s="25" t="str">
        <f>LEFT(J3458,MIN(FIND({0,1,2,3,4,5,6,7,8,9},ASC(J3458)&amp;1234567890))-1)</f>
        <v>Sr</v>
      </c>
      <c r="L3458" s="25">
        <f t="shared" ref="L3458:L3521" si="109">IF(SUBSTITUTE(J3458,K3458,"")="",1,SUBSTITUTE(J3458,K3458,""))*1</f>
        <v>1</v>
      </c>
      <c r="M3458" s="25">
        <f>VLOOKUP(K3458,Table!$A$2:$C$121,2,0)</f>
        <v>2</v>
      </c>
      <c r="N3458" s="26">
        <f>VLOOKUP(K3458,Table!$A$2:$C$121,3,0)</f>
        <v>5</v>
      </c>
      <c r="O3458" s="13" t="str">
        <f>VLOOKUP(A3458,Table!$U$1:$V$230,2,0)</f>
        <v>Tetragonal</v>
      </c>
      <c r="P3458" s="1"/>
    </row>
    <row r="3459" spans="1:16">
      <c r="A3459" s="12">
        <v>123</v>
      </c>
      <c r="B3459" s="12">
        <v>105644</v>
      </c>
      <c r="C3459" s="12" t="s">
        <v>4182</v>
      </c>
      <c r="D3459" s="12" t="s">
        <v>4246</v>
      </c>
      <c r="E3459" s="17" t="s">
        <v>586</v>
      </c>
      <c r="F3459" s="25" t="str">
        <f>LEFT(E3459,MIN(FIND({0,1,2,3,4,5,6,7,8,9},ASC(E3459)&amp;1234567890))-1)</f>
        <v>Pb</v>
      </c>
      <c r="G3459" s="25">
        <f t="shared" si="108"/>
        <v>1</v>
      </c>
      <c r="H3459" s="25">
        <f>VLOOKUP(F3459,Table!$A$2:$C$121,2,0)</f>
        <v>14</v>
      </c>
      <c r="I3459" s="26">
        <f>VLOOKUP(F3459,Table!$A$2:$C$121,3,0)</f>
        <v>6</v>
      </c>
      <c r="J3459" s="17" t="s">
        <v>530</v>
      </c>
      <c r="K3459" s="25" t="str">
        <f>LEFT(J3459,MIN(FIND({0,1,2,3,4,5,6,7,8,9},ASC(J3459)&amp;1234567890))-1)</f>
        <v>Yb</v>
      </c>
      <c r="L3459" s="25">
        <f t="shared" si="109"/>
        <v>1</v>
      </c>
      <c r="M3459" s="25">
        <f>VLOOKUP(K3459,Table!$A$2:$C$121,2,0)</f>
        <v>3</v>
      </c>
      <c r="N3459" s="26">
        <f>VLOOKUP(K3459,Table!$A$2:$C$121,3,0)</f>
        <v>6</v>
      </c>
      <c r="O3459" s="13" t="str">
        <f>VLOOKUP(A3459,Table!$U$1:$V$230,2,0)</f>
        <v>Tetragonal</v>
      </c>
      <c r="P3459" s="1"/>
    </row>
    <row r="3460" spans="1:16">
      <c r="A3460" s="12">
        <v>123</v>
      </c>
      <c r="B3460" s="12">
        <v>105688</v>
      </c>
      <c r="C3460" s="12" t="s">
        <v>4182</v>
      </c>
      <c r="D3460" s="12" t="s">
        <v>4247</v>
      </c>
      <c r="E3460" s="17" t="s">
        <v>11830</v>
      </c>
      <c r="F3460" s="25" t="str">
        <f>LEFT(E3460,MIN(FIND({0,1,2,3,4,5,6,7,8,9},ASC(E3460)&amp;1234567890))-1)</f>
        <v>Pd</v>
      </c>
      <c r="G3460" s="25">
        <f t="shared" si="108"/>
        <v>3</v>
      </c>
      <c r="H3460" s="25">
        <f>VLOOKUP(F3460,Table!$A$2:$C$121,2,0)</f>
        <v>10</v>
      </c>
      <c r="I3460" s="26">
        <f>VLOOKUP(F3460,Table!$A$2:$C$121,3,0)</f>
        <v>5</v>
      </c>
      <c r="J3460" s="17" t="s">
        <v>11291</v>
      </c>
      <c r="K3460" s="25" t="str">
        <f>LEFT(J3460,MIN(FIND({0,1,2,3,4,5,6,7,8,9},ASC(J3460)&amp;1234567890))-1)</f>
        <v>Sn</v>
      </c>
      <c r="L3460" s="25">
        <f t="shared" si="109"/>
        <v>1</v>
      </c>
      <c r="M3460" s="25">
        <f>VLOOKUP(K3460,Table!$A$2:$C$121,2,0)</f>
        <v>14</v>
      </c>
      <c r="N3460" s="26">
        <f>VLOOKUP(K3460,Table!$A$2:$C$121,3,0)</f>
        <v>5</v>
      </c>
      <c r="O3460" s="13" t="str">
        <f>VLOOKUP(A3460,Table!$U$1:$V$230,2,0)</f>
        <v>Tetragonal</v>
      </c>
      <c r="P3460" s="1"/>
    </row>
    <row r="3461" spans="1:16">
      <c r="A3461" s="12">
        <v>123</v>
      </c>
      <c r="B3461" s="12">
        <v>105726</v>
      </c>
      <c r="C3461" s="12" t="s">
        <v>4182</v>
      </c>
      <c r="D3461" s="12" t="s">
        <v>4248</v>
      </c>
      <c r="E3461" s="17" t="s">
        <v>591</v>
      </c>
      <c r="F3461" s="25" t="str">
        <f>LEFT(E3461,MIN(FIND({0,1,2,3,4,5,6,7,8,9},ASC(E3461)&amp;1234567890))-1)</f>
        <v>Pd</v>
      </c>
      <c r="G3461" s="25">
        <f t="shared" si="108"/>
        <v>5</v>
      </c>
      <c r="H3461" s="25">
        <f>VLOOKUP(F3461,Table!$A$2:$C$121,2,0)</f>
        <v>10</v>
      </c>
      <c r="I3461" s="26">
        <f>VLOOKUP(F3461,Table!$A$2:$C$121,3,0)</f>
        <v>5</v>
      </c>
      <c r="J3461" s="17" t="s">
        <v>11459</v>
      </c>
      <c r="K3461" s="25" t="str">
        <f>LEFT(J3461,MIN(FIND({0,1,2,3,4,5,6,7,8,9},ASC(J3461)&amp;1234567890))-1)</f>
        <v>Ti</v>
      </c>
      <c r="L3461" s="25">
        <f t="shared" si="109"/>
        <v>3</v>
      </c>
      <c r="M3461" s="25">
        <f>VLOOKUP(K3461,Table!$A$2:$C$121,2,0)</f>
        <v>4</v>
      </c>
      <c r="N3461" s="26">
        <f>VLOOKUP(K3461,Table!$A$2:$C$121,3,0)</f>
        <v>4</v>
      </c>
      <c r="O3461" s="13" t="str">
        <f>VLOOKUP(A3461,Table!$U$1:$V$230,2,0)</f>
        <v>Tetragonal</v>
      </c>
      <c r="P3461" s="1"/>
    </row>
    <row r="3462" spans="1:16">
      <c r="A3462" s="12">
        <v>123</v>
      </c>
      <c r="B3462" s="12">
        <v>105752</v>
      </c>
      <c r="C3462" s="12" t="s">
        <v>4182</v>
      </c>
      <c r="D3462" s="12" t="s">
        <v>4249</v>
      </c>
      <c r="E3462" s="17" t="s">
        <v>541</v>
      </c>
      <c r="F3462" s="25" t="str">
        <f>LEFT(E3462,MIN(FIND({0,1,2,3,4,5,6,7,8,9},ASC(E3462)&amp;1234567890))-1)</f>
        <v>Pd</v>
      </c>
      <c r="G3462" s="25">
        <f t="shared" si="108"/>
        <v>1</v>
      </c>
      <c r="H3462" s="25">
        <f>VLOOKUP(F3462,Table!$A$2:$C$121,2,0)</f>
        <v>10</v>
      </c>
      <c r="I3462" s="26">
        <f>VLOOKUP(F3462,Table!$A$2:$C$121,3,0)</f>
        <v>5</v>
      </c>
      <c r="J3462" s="17" t="s">
        <v>70</v>
      </c>
      <c r="K3462" s="25" t="str">
        <f>LEFT(J3462,MIN(FIND({0,1,2,3,4,5,6,7,8,9},ASC(J3462)&amp;1234567890))-1)</f>
        <v>Zn</v>
      </c>
      <c r="L3462" s="25">
        <f t="shared" si="109"/>
        <v>1</v>
      </c>
      <c r="M3462" s="25">
        <f>VLOOKUP(K3462,Table!$A$2:$C$121,2,0)</f>
        <v>12</v>
      </c>
      <c r="N3462" s="26">
        <f>VLOOKUP(K3462,Table!$A$2:$C$121,3,0)</f>
        <v>4</v>
      </c>
      <c r="O3462" s="13" t="str">
        <f>VLOOKUP(A3462,Table!$U$1:$V$230,2,0)</f>
        <v>Tetragonal</v>
      </c>
      <c r="P3462" s="1"/>
    </row>
    <row r="3463" spans="1:16">
      <c r="A3463" s="12">
        <v>123</v>
      </c>
      <c r="B3463" s="12">
        <v>105835</v>
      </c>
      <c r="C3463" s="12" t="s">
        <v>4182</v>
      </c>
      <c r="D3463" s="12" t="s">
        <v>1974</v>
      </c>
      <c r="E3463" s="17" t="s">
        <v>539</v>
      </c>
      <c r="F3463" s="25" t="str">
        <f>LEFT(E3463,MIN(FIND({0,1,2,3,4,5,6,7,8,9},ASC(E3463)&amp;1234567890))-1)</f>
        <v>Pt</v>
      </c>
      <c r="G3463" s="25">
        <f t="shared" si="108"/>
        <v>1</v>
      </c>
      <c r="H3463" s="25">
        <f>VLOOKUP(F3463,Table!$A$2:$C$121,2,0)</f>
        <v>10</v>
      </c>
      <c r="I3463" s="26">
        <f>VLOOKUP(F3463,Table!$A$2:$C$121,3,0)</f>
        <v>6</v>
      </c>
      <c r="J3463" s="17" t="s">
        <v>334</v>
      </c>
      <c r="K3463" s="25" t="str">
        <f>LEFT(J3463,MIN(FIND({0,1,2,3,4,5,6,7,8,9},ASC(J3463)&amp;1234567890))-1)</f>
        <v>V</v>
      </c>
      <c r="L3463" s="25">
        <f t="shared" si="109"/>
        <v>1</v>
      </c>
      <c r="M3463" s="25">
        <f>VLOOKUP(K3463,Table!$A$2:$C$121,2,0)</f>
        <v>5</v>
      </c>
      <c r="N3463" s="26">
        <f>VLOOKUP(K3463,Table!$A$2:$C$121,3,0)</f>
        <v>4</v>
      </c>
      <c r="O3463" s="13" t="str">
        <f>VLOOKUP(A3463,Table!$U$1:$V$230,2,0)</f>
        <v>Tetragonal</v>
      </c>
      <c r="P3463" s="1"/>
    </row>
    <row r="3464" spans="1:16">
      <c r="A3464" s="12">
        <v>123</v>
      </c>
      <c r="B3464" s="12">
        <v>105852</v>
      </c>
      <c r="C3464" s="12" t="s">
        <v>4182</v>
      </c>
      <c r="D3464" s="12" t="s">
        <v>4250</v>
      </c>
      <c r="E3464" s="17" t="s">
        <v>539</v>
      </c>
      <c r="F3464" s="25" t="str">
        <f>LEFT(E3464,MIN(FIND({0,1,2,3,4,5,6,7,8,9},ASC(E3464)&amp;1234567890))-1)</f>
        <v>Pt</v>
      </c>
      <c r="G3464" s="25">
        <f t="shared" si="108"/>
        <v>1</v>
      </c>
      <c r="H3464" s="25">
        <f>VLOOKUP(F3464,Table!$A$2:$C$121,2,0)</f>
        <v>10</v>
      </c>
      <c r="I3464" s="26">
        <f>VLOOKUP(F3464,Table!$A$2:$C$121,3,0)</f>
        <v>6</v>
      </c>
      <c r="J3464" s="17" t="s">
        <v>70</v>
      </c>
      <c r="K3464" s="25" t="str">
        <f>LEFT(J3464,MIN(FIND({0,1,2,3,4,5,6,7,8,9},ASC(J3464)&amp;1234567890))-1)</f>
        <v>Zn</v>
      </c>
      <c r="L3464" s="25">
        <f t="shared" si="109"/>
        <v>1</v>
      </c>
      <c r="M3464" s="25">
        <f>VLOOKUP(K3464,Table!$A$2:$C$121,2,0)</f>
        <v>12</v>
      </c>
      <c r="N3464" s="26">
        <f>VLOOKUP(K3464,Table!$A$2:$C$121,3,0)</f>
        <v>4</v>
      </c>
      <c r="O3464" s="13" t="str">
        <f>VLOOKUP(A3464,Table!$U$1:$V$230,2,0)</f>
        <v>Tetragonal</v>
      </c>
      <c r="P3464" s="1"/>
    </row>
    <row r="3465" spans="1:16">
      <c r="A3465" s="12">
        <v>123</v>
      </c>
      <c r="B3465" s="12">
        <v>105951</v>
      </c>
      <c r="C3465" s="12" t="s">
        <v>4182</v>
      </c>
      <c r="D3465" s="12" t="s">
        <v>4251</v>
      </c>
      <c r="E3465" s="17" t="s">
        <v>11294</v>
      </c>
      <c r="F3465" s="25" t="str">
        <f>LEFT(E3465,MIN(FIND({0,1,2,3,4,5,6,7,8,9},ASC(E3465)&amp;1234567890))-1)</f>
        <v>Rh</v>
      </c>
      <c r="G3465" s="25">
        <f t="shared" si="108"/>
        <v>1</v>
      </c>
      <c r="H3465" s="25">
        <f>VLOOKUP(F3465,Table!$A$2:$C$121,2,0)</f>
        <v>9</v>
      </c>
      <c r="I3465" s="26">
        <f>VLOOKUP(F3465,Table!$A$2:$C$121,3,0)</f>
        <v>5</v>
      </c>
      <c r="J3465" s="17" t="s">
        <v>50</v>
      </c>
      <c r="K3465" s="25" t="str">
        <f>LEFT(J3465,MIN(FIND({0,1,2,3,4,5,6,7,8,9},ASC(J3465)&amp;1234567890))-1)</f>
        <v>Ti</v>
      </c>
      <c r="L3465" s="25">
        <f t="shared" si="109"/>
        <v>1</v>
      </c>
      <c r="M3465" s="25">
        <f>VLOOKUP(K3465,Table!$A$2:$C$121,2,0)</f>
        <v>4</v>
      </c>
      <c r="N3465" s="26">
        <f>VLOOKUP(K3465,Table!$A$2:$C$121,3,0)</f>
        <v>4</v>
      </c>
      <c r="O3465" s="13" t="str">
        <f>VLOOKUP(A3465,Table!$U$1:$V$230,2,0)</f>
        <v>Tetragonal</v>
      </c>
      <c r="P3465" s="1"/>
    </row>
    <row r="3466" spans="1:16">
      <c r="A3466" s="12">
        <v>123</v>
      </c>
      <c r="B3466" s="12">
        <v>105963</v>
      </c>
      <c r="C3466" s="12" t="s">
        <v>4182</v>
      </c>
      <c r="D3466" s="12" t="s">
        <v>3482</v>
      </c>
      <c r="E3466" s="17" t="s">
        <v>11294</v>
      </c>
      <c r="F3466" s="25" t="str">
        <f>LEFT(E3466,MIN(FIND({0,1,2,3,4,5,6,7,8,9},ASC(E3466)&amp;1234567890))-1)</f>
        <v>Rh</v>
      </c>
      <c r="G3466" s="25">
        <f t="shared" si="108"/>
        <v>1</v>
      </c>
      <c r="H3466" s="25">
        <f>VLOOKUP(F3466,Table!$A$2:$C$121,2,0)</f>
        <v>9</v>
      </c>
      <c r="I3466" s="26">
        <f>VLOOKUP(F3466,Table!$A$2:$C$121,3,0)</f>
        <v>5</v>
      </c>
      <c r="J3466" s="17" t="s">
        <v>334</v>
      </c>
      <c r="K3466" s="25" t="str">
        <f>LEFT(J3466,MIN(FIND({0,1,2,3,4,5,6,7,8,9},ASC(J3466)&amp;1234567890))-1)</f>
        <v>V</v>
      </c>
      <c r="L3466" s="25">
        <f t="shared" si="109"/>
        <v>1</v>
      </c>
      <c r="M3466" s="25">
        <f>VLOOKUP(K3466,Table!$A$2:$C$121,2,0)</f>
        <v>5</v>
      </c>
      <c r="N3466" s="26">
        <f>VLOOKUP(K3466,Table!$A$2:$C$121,3,0)</f>
        <v>4</v>
      </c>
      <c r="O3466" s="13" t="str">
        <f>VLOOKUP(A3466,Table!$U$1:$V$230,2,0)</f>
        <v>Tetragonal</v>
      </c>
      <c r="P3466" s="1"/>
    </row>
    <row r="3467" spans="1:16">
      <c r="A3467" s="12">
        <v>123</v>
      </c>
      <c r="B3467" s="12">
        <v>105995</v>
      </c>
      <c r="C3467" s="12" t="s">
        <v>4182</v>
      </c>
      <c r="D3467" s="12" t="s">
        <v>4252</v>
      </c>
      <c r="E3467" s="17" t="s">
        <v>341</v>
      </c>
      <c r="F3467" s="25" t="str">
        <f>LEFT(E3467,MIN(FIND({0,1,2,3,4,5,6,7,8,9},ASC(E3467)&amp;1234567890))-1)</f>
        <v>Ru</v>
      </c>
      <c r="G3467" s="25">
        <f t="shared" si="108"/>
        <v>1</v>
      </c>
      <c r="H3467" s="25">
        <f>VLOOKUP(F3467,Table!$A$2:$C$121,2,0)</f>
        <v>8</v>
      </c>
      <c r="I3467" s="26">
        <f>VLOOKUP(F3467,Table!$A$2:$C$121,3,0)</f>
        <v>5</v>
      </c>
      <c r="J3467" s="17" t="s">
        <v>405</v>
      </c>
      <c r="K3467" s="25" t="str">
        <f>LEFT(J3467,MIN(FIND({0,1,2,3,4,5,6,7,8,9},ASC(J3467)&amp;1234567890))-1)</f>
        <v>Ta</v>
      </c>
      <c r="L3467" s="25">
        <f t="shared" si="109"/>
        <v>1</v>
      </c>
      <c r="M3467" s="25">
        <f>VLOOKUP(K3467,Table!$A$2:$C$121,2,0)</f>
        <v>5</v>
      </c>
      <c r="N3467" s="26">
        <f>VLOOKUP(K3467,Table!$A$2:$C$121,3,0)</f>
        <v>6</v>
      </c>
      <c r="O3467" s="13" t="str">
        <f>VLOOKUP(A3467,Table!$U$1:$V$230,2,0)</f>
        <v>Tetragonal</v>
      </c>
      <c r="P3467" s="1"/>
    </row>
    <row r="3468" spans="1:16">
      <c r="A3468" s="12">
        <v>123</v>
      </c>
      <c r="B3468" s="12">
        <v>106012</v>
      </c>
      <c r="C3468" s="12" t="s">
        <v>4182</v>
      </c>
      <c r="D3468" s="12" t="s">
        <v>4253</v>
      </c>
      <c r="E3468" s="17" t="s">
        <v>341</v>
      </c>
      <c r="F3468" s="25" t="str">
        <f>LEFT(E3468,MIN(FIND({0,1,2,3,4,5,6,7,8,9},ASC(E3468)&amp;1234567890))-1)</f>
        <v>Ru</v>
      </c>
      <c r="G3468" s="25">
        <f t="shared" si="108"/>
        <v>1</v>
      </c>
      <c r="H3468" s="25">
        <f>VLOOKUP(F3468,Table!$A$2:$C$121,2,0)</f>
        <v>8</v>
      </c>
      <c r="I3468" s="26">
        <f>VLOOKUP(F3468,Table!$A$2:$C$121,3,0)</f>
        <v>5</v>
      </c>
      <c r="J3468" s="17" t="s">
        <v>334</v>
      </c>
      <c r="K3468" s="25" t="str">
        <f>LEFT(J3468,MIN(FIND({0,1,2,3,4,5,6,7,8,9},ASC(J3468)&amp;1234567890))-1)</f>
        <v>V</v>
      </c>
      <c r="L3468" s="25">
        <f t="shared" si="109"/>
        <v>1</v>
      </c>
      <c r="M3468" s="25">
        <f>VLOOKUP(K3468,Table!$A$2:$C$121,2,0)</f>
        <v>5</v>
      </c>
      <c r="N3468" s="26">
        <f>VLOOKUP(K3468,Table!$A$2:$C$121,3,0)</f>
        <v>4</v>
      </c>
      <c r="O3468" s="13" t="str">
        <f>VLOOKUP(A3468,Table!$U$1:$V$230,2,0)</f>
        <v>Tetragonal</v>
      </c>
      <c r="P3468" s="1"/>
    </row>
    <row r="3469" spans="1:16">
      <c r="A3469" s="12">
        <v>123</v>
      </c>
      <c r="B3469" s="12">
        <v>106062</v>
      </c>
      <c r="C3469" s="12" t="s">
        <v>4182</v>
      </c>
      <c r="D3469" s="12" t="s">
        <v>4254</v>
      </c>
      <c r="E3469" s="17" t="s">
        <v>590</v>
      </c>
      <c r="F3469" s="25" t="str">
        <f>LEFT(E3469,MIN(FIND({0,1,2,3,4,5,6,7,8,9},ASC(E3469)&amp;1234567890))-1)</f>
        <v>Sm</v>
      </c>
      <c r="G3469" s="25">
        <f t="shared" si="108"/>
        <v>1</v>
      </c>
      <c r="H3469" s="25">
        <f>VLOOKUP(F3469,Table!$A$2:$C$121,2,0)</f>
        <v>3</v>
      </c>
      <c r="I3469" s="26">
        <f>VLOOKUP(F3469,Table!$A$2:$C$121,3,0)</f>
        <v>6</v>
      </c>
      <c r="J3469" s="17" t="s">
        <v>588</v>
      </c>
      <c r="K3469" s="25" t="str">
        <f>LEFT(J3469,MIN(FIND({0,1,2,3,4,5,6,7,8,9},ASC(J3469)&amp;1234567890))-1)</f>
        <v>Tl</v>
      </c>
      <c r="L3469" s="25">
        <f t="shared" si="109"/>
        <v>1</v>
      </c>
      <c r="M3469" s="25">
        <f>VLOOKUP(K3469,Table!$A$2:$C$121,2,0)</f>
        <v>13</v>
      </c>
      <c r="N3469" s="26">
        <f>VLOOKUP(K3469,Table!$A$2:$C$121,3,0)</f>
        <v>6</v>
      </c>
      <c r="O3469" s="13" t="str">
        <f>VLOOKUP(A3469,Table!$U$1:$V$230,2,0)</f>
        <v>Tetragonal</v>
      </c>
      <c r="P3469" s="1"/>
    </row>
    <row r="3470" spans="1:16">
      <c r="A3470" s="12">
        <v>123</v>
      </c>
      <c r="B3470" s="12">
        <v>106104</v>
      </c>
      <c r="C3470" s="12" t="s">
        <v>4182</v>
      </c>
      <c r="D3470" s="12" t="s">
        <v>4255</v>
      </c>
      <c r="E3470" s="17" t="s">
        <v>11291</v>
      </c>
      <c r="F3470" s="25" t="str">
        <f>LEFT(E3470,MIN(FIND({0,1,2,3,4,5,6,7,8,9},ASC(E3470)&amp;1234567890))-1)</f>
        <v>Sn</v>
      </c>
      <c r="G3470" s="25">
        <f t="shared" si="108"/>
        <v>1</v>
      </c>
      <c r="H3470" s="25">
        <f>VLOOKUP(F3470,Table!$A$2:$C$121,2,0)</f>
        <v>14</v>
      </c>
      <c r="I3470" s="26">
        <f>VLOOKUP(F3470,Table!$A$2:$C$121,3,0)</f>
        <v>5</v>
      </c>
      <c r="J3470" s="17" t="s">
        <v>530</v>
      </c>
      <c r="K3470" s="25" t="str">
        <f>LEFT(J3470,MIN(FIND({0,1,2,3,4,5,6,7,8,9},ASC(J3470)&amp;1234567890))-1)</f>
        <v>Yb</v>
      </c>
      <c r="L3470" s="25">
        <f t="shared" si="109"/>
        <v>1</v>
      </c>
      <c r="M3470" s="25">
        <f>VLOOKUP(K3470,Table!$A$2:$C$121,2,0)</f>
        <v>3</v>
      </c>
      <c r="N3470" s="26">
        <f>VLOOKUP(K3470,Table!$A$2:$C$121,3,0)</f>
        <v>6</v>
      </c>
      <c r="O3470" s="13" t="str">
        <f>VLOOKUP(A3470,Table!$U$1:$V$230,2,0)</f>
        <v>Tetragonal</v>
      </c>
      <c r="P3470" s="1"/>
    </row>
    <row r="3471" spans="1:16">
      <c r="A3471" s="12">
        <v>123</v>
      </c>
      <c r="B3471" s="12">
        <v>106136</v>
      </c>
      <c r="C3471" s="12" t="s">
        <v>4182</v>
      </c>
      <c r="D3471" s="12" t="s">
        <v>4256</v>
      </c>
      <c r="E3471" s="17" t="s">
        <v>11313</v>
      </c>
      <c r="F3471" s="25" t="str">
        <f>LEFT(E3471,MIN(FIND({0,1,2,3,4,5,6,7,8,9},ASC(E3471)&amp;1234567890))-1)</f>
        <v>Tb</v>
      </c>
      <c r="G3471" s="25">
        <f t="shared" si="108"/>
        <v>1</v>
      </c>
      <c r="H3471" s="25">
        <f>VLOOKUP(F3471,Table!$A$2:$C$121,2,0)</f>
        <v>3</v>
      </c>
      <c r="I3471" s="26">
        <f>VLOOKUP(F3471,Table!$A$2:$C$121,3,0)</f>
        <v>6</v>
      </c>
      <c r="J3471" s="17" t="s">
        <v>70</v>
      </c>
      <c r="K3471" s="25" t="str">
        <f>LEFT(J3471,MIN(FIND({0,1,2,3,4,5,6,7,8,9},ASC(J3471)&amp;1234567890))-1)</f>
        <v>Zn</v>
      </c>
      <c r="L3471" s="25">
        <f t="shared" si="109"/>
        <v>1</v>
      </c>
      <c r="M3471" s="25">
        <f>VLOOKUP(K3471,Table!$A$2:$C$121,2,0)</f>
        <v>12</v>
      </c>
      <c r="N3471" s="26">
        <f>VLOOKUP(K3471,Table!$A$2:$C$121,3,0)</f>
        <v>4</v>
      </c>
      <c r="O3471" s="13" t="str">
        <f>VLOOKUP(A3471,Table!$U$1:$V$230,2,0)</f>
        <v>Tetragonal</v>
      </c>
      <c r="P3471" s="1"/>
    </row>
    <row r="3472" spans="1:16">
      <c r="A3472" s="12">
        <v>123</v>
      </c>
      <c r="B3472" s="12">
        <v>98427</v>
      </c>
      <c r="C3472" s="12" t="s">
        <v>4182</v>
      </c>
      <c r="D3472" s="12" t="s">
        <v>4257</v>
      </c>
      <c r="E3472" s="17" t="s">
        <v>46</v>
      </c>
      <c r="F3472" s="25" t="str">
        <f>LEFT(E3472,MIN(FIND({0,1,2,3,4,5,6,7,8,9},ASC(E3472)&amp;1234567890))-1)</f>
        <v>La</v>
      </c>
      <c r="G3472" s="25">
        <f t="shared" si="108"/>
        <v>1</v>
      </c>
      <c r="H3472" s="25">
        <f>VLOOKUP(F3472,Table!$A$2:$C$121,2,0)</f>
        <v>3</v>
      </c>
      <c r="I3472" s="26">
        <f>VLOOKUP(F3472,Table!$A$2:$C$121,3,0)</f>
        <v>6</v>
      </c>
      <c r="J3472" s="17" t="s">
        <v>540</v>
      </c>
      <c r="K3472" s="25" t="str">
        <f>LEFT(J3472,MIN(FIND({0,1,2,3,4,5,6,7,8,9},ASC(J3472)&amp;1234567890))-1)</f>
        <v>As</v>
      </c>
      <c r="L3472" s="25">
        <f t="shared" si="109"/>
        <v>1</v>
      </c>
      <c r="M3472" s="25">
        <f>VLOOKUP(K3472,Table!$A$2:$C$121,2,0)</f>
        <v>15</v>
      </c>
      <c r="N3472" s="26">
        <f>VLOOKUP(K3472,Table!$A$2:$C$121,3,0)</f>
        <v>4</v>
      </c>
      <c r="O3472" s="13" t="str">
        <f>VLOOKUP(A3472,Table!$U$1:$V$230,2,0)</f>
        <v>Tetragonal</v>
      </c>
      <c r="P3472" s="1"/>
    </row>
    <row r="3473" spans="1:16">
      <c r="A3473" s="12">
        <v>123</v>
      </c>
      <c r="B3473" s="12">
        <v>99225</v>
      </c>
      <c r="C3473" s="12" t="s">
        <v>4182</v>
      </c>
      <c r="D3473" s="12" t="s">
        <v>273</v>
      </c>
      <c r="E3473" s="17" t="s">
        <v>377</v>
      </c>
      <c r="F3473" s="25" t="str">
        <f>LEFT(E3473,MIN(FIND({0,1,2,3,4,5,6,7,8,9},ASC(E3473)&amp;1234567890))-1)</f>
        <v>Zr</v>
      </c>
      <c r="G3473" s="25">
        <f t="shared" si="108"/>
        <v>1</v>
      </c>
      <c r="H3473" s="25">
        <f>VLOOKUP(F3473,Table!$A$2:$C$121,2,0)</f>
        <v>4</v>
      </c>
      <c r="I3473" s="26">
        <f>VLOOKUP(F3473,Table!$A$2:$C$121,3,0)</f>
        <v>5</v>
      </c>
      <c r="J3473" s="17" t="s">
        <v>427</v>
      </c>
      <c r="K3473" s="25" t="str">
        <f>LEFT(J3473,MIN(FIND({0,1,2,3,4,5,6,7,8,9},ASC(J3473)&amp;1234567890))-1)</f>
        <v>Au</v>
      </c>
      <c r="L3473" s="25">
        <f t="shared" si="109"/>
        <v>1</v>
      </c>
      <c r="M3473" s="25">
        <f>VLOOKUP(K3473,Table!$A$2:$C$121,2,0)</f>
        <v>11</v>
      </c>
      <c r="N3473" s="26">
        <f>VLOOKUP(K3473,Table!$A$2:$C$121,3,0)</f>
        <v>6</v>
      </c>
      <c r="O3473" s="13" t="str">
        <f>VLOOKUP(A3473,Table!$U$1:$V$230,2,0)</f>
        <v>Tetragonal</v>
      </c>
      <c r="P3473" s="1"/>
    </row>
    <row r="3474" spans="1:16">
      <c r="A3474" s="12">
        <v>123</v>
      </c>
      <c r="B3474" s="12">
        <v>99780</v>
      </c>
      <c r="C3474" s="12" t="s">
        <v>4182</v>
      </c>
      <c r="D3474" s="12" t="s">
        <v>4258</v>
      </c>
      <c r="E3474" s="17" t="s">
        <v>50</v>
      </c>
      <c r="F3474" s="25" t="str">
        <f>LEFT(E3474,MIN(FIND({0,1,2,3,4,5,6,7,8,9},ASC(E3474)&amp;1234567890))-1)</f>
        <v>Ti</v>
      </c>
      <c r="G3474" s="25">
        <f t="shared" si="108"/>
        <v>1</v>
      </c>
      <c r="H3474" s="25">
        <f>VLOOKUP(F3474,Table!$A$2:$C$121,2,0)</f>
        <v>4</v>
      </c>
      <c r="I3474" s="26">
        <f>VLOOKUP(F3474,Table!$A$2:$C$121,3,0)</f>
        <v>4</v>
      </c>
      <c r="J3474" s="17" t="s">
        <v>11352</v>
      </c>
      <c r="K3474" s="25" t="str">
        <f>LEFT(J3474,MIN(FIND({0,1,2,3,4,5,6,7,8,9},ASC(J3474)&amp;1234567890))-1)</f>
        <v>Al</v>
      </c>
      <c r="L3474" s="25">
        <f t="shared" si="109"/>
        <v>1</v>
      </c>
      <c r="M3474" s="25">
        <f>VLOOKUP(K3474,Table!$A$2:$C$121,2,0)</f>
        <v>13</v>
      </c>
      <c r="N3474" s="26">
        <f>VLOOKUP(K3474,Table!$A$2:$C$121,3,0)</f>
        <v>3</v>
      </c>
      <c r="O3474" s="13" t="str">
        <f>VLOOKUP(A3474,Table!$U$1:$V$230,2,0)</f>
        <v>Tetragonal</v>
      </c>
      <c r="P3474" s="1"/>
    </row>
    <row r="3475" spans="1:16">
      <c r="A3475" s="12">
        <v>123</v>
      </c>
      <c r="B3475" s="12">
        <v>106253</v>
      </c>
      <c r="C3475" s="12" t="s">
        <v>4182</v>
      </c>
      <c r="D3475" s="12" t="s">
        <v>4259</v>
      </c>
      <c r="E3475" s="17" t="s">
        <v>12302</v>
      </c>
      <c r="F3475" s="25" t="str">
        <f>LEFT(E3475,MIN(FIND({0,1,2,3,4,5,6,7,8,9},ASC(E3475)&amp;1234567890))-1)</f>
        <v>Al</v>
      </c>
      <c r="G3475" s="25">
        <f t="shared" si="108"/>
        <v>5</v>
      </c>
      <c r="H3475" s="25">
        <f>VLOOKUP(F3475,Table!$A$2:$C$121,2,0)</f>
        <v>13</v>
      </c>
      <c r="I3475" s="26">
        <f>VLOOKUP(F3475,Table!$A$2:$C$121,3,0)</f>
        <v>3</v>
      </c>
      <c r="J3475" s="17" t="s">
        <v>11887</v>
      </c>
      <c r="K3475" s="25" t="str">
        <f>LEFT(J3475,MIN(FIND({0,1,2,3,4,5,6,7,8,9},ASC(J3475)&amp;1234567890))-1)</f>
        <v>Ti</v>
      </c>
      <c r="L3475" s="25">
        <f t="shared" si="109"/>
        <v>2</v>
      </c>
      <c r="M3475" s="25">
        <f>VLOOKUP(K3475,Table!$A$2:$C$121,2,0)</f>
        <v>4</v>
      </c>
      <c r="N3475" s="26">
        <f>VLOOKUP(K3475,Table!$A$2:$C$121,3,0)</f>
        <v>4</v>
      </c>
      <c r="O3475" s="13" t="str">
        <f>VLOOKUP(A3475,Table!$U$1:$V$230,2,0)</f>
        <v>Tetragonal</v>
      </c>
      <c r="P3475" s="1"/>
    </row>
    <row r="3476" spans="1:16">
      <c r="A3476" s="12">
        <v>123</v>
      </c>
      <c r="B3476" s="12">
        <v>57368</v>
      </c>
      <c r="C3476" s="12" t="s">
        <v>4182</v>
      </c>
      <c r="D3476" s="12" t="s">
        <v>4260</v>
      </c>
      <c r="E3476" s="17" t="s">
        <v>11342</v>
      </c>
      <c r="F3476" s="25" t="str">
        <f>LEFT(E3476,MIN(FIND({0,1,2,3,4,5,6,7,8,9},ASC(E3476)&amp;1234567890))-1)</f>
        <v>Ag</v>
      </c>
      <c r="G3476" s="25">
        <f t="shared" si="108"/>
        <v>1</v>
      </c>
      <c r="H3476" s="25">
        <f>VLOOKUP(F3476,Table!$A$2:$C$121,2,0)</f>
        <v>11</v>
      </c>
      <c r="I3476" s="26">
        <f>VLOOKUP(F3476,Table!$A$2:$C$121,3,0)</f>
        <v>5</v>
      </c>
      <c r="J3476" s="17" t="s">
        <v>11331</v>
      </c>
      <c r="K3476" s="25" t="str">
        <f>LEFT(J3476,MIN(FIND({0,1,2,3,4,5,6,7,8,9},ASC(J3476)&amp;1234567890))-1)</f>
        <v>Ce</v>
      </c>
      <c r="L3476" s="25">
        <f t="shared" si="109"/>
        <v>1</v>
      </c>
      <c r="M3476" s="25">
        <f>VLOOKUP(K3476,Table!$A$2:$C$121,2,0)</f>
        <v>3</v>
      </c>
      <c r="N3476" s="26">
        <f>VLOOKUP(K3476,Table!$A$2:$C$121,3,0)</f>
        <v>6</v>
      </c>
      <c r="O3476" s="13" t="str">
        <f>VLOOKUP(A3476,Table!$U$1:$V$230,2,0)</f>
        <v>Tetragonal</v>
      </c>
      <c r="P3476" s="1"/>
    </row>
    <row r="3477" spans="1:16">
      <c r="A3477" s="12">
        <v>123</v>
      </c>
      <c r="B3477" s="12">
        <v>57440</v>
      </c>
      <c r="C3477" s="12" t="s">
        <v>4182</v>
      </c>
      <c r="D3477" s="12" t="s">
        <v>4261</v>
      </c>
      <c r="E3477" s="17" t="s">
        <v>11379</v>
      </c>
      <c r="F3477" s="25" t="str">
        <f>LEFT(E3477,MIN(FIND({0,1,2,3,4,5,6,7,8,9},ASC(E3477)&amp;1234567890))-1)</f>
        <v>Np</v>
      </c>
      <c r="G3477" s="25">
        <f t="shared" si="108"/>
        <v>1</v>
      </c>
      <c r="H3477" s="25">
        <f>VLOOKUP(F3477,Table!$A$2:$C$121,2,0)</f>
        <v>3</v>
      </c>
      <c r="I3477" s="26">
        <f>VLOOKUP(F3477,Table!$A$2:$C$121,3,0)</f>
        <v>7</v>
      </c>
      <c r="J3477" s="17" t="s">
        <v>11645</v>
      </c>
      <c r="K3477" s="25" t="str">
        <f>LEFT(J3477,MIN(FIND({0,1,2,3,4,5,6,7,8,9},ASC(J3477)&amp;1234567890))-1)</f>
        <v>Sb</v>
      </c>
      <c r="L3477" s="25">
        <f t="shared" si="109"/>
        <v>1</v>
      </c>
      <c r="M3477" s="25">
        <f>VLOOKUP(K3477,Table!$A$2:$C$121,2,0)</f>
        <v>15</v>
      </c>
      <c r="N3477" s="26">
        <f>VLOOKUP(K3477,Table!$A$2:$C$121,3,0)</f>
        <v>5</v>
      </c>
      <c r="O3477" s="13" t="str">
        <f>VLOOKUP(A3477,Table!$U$1:$V$230,2,0)</f>
        <v>Tetragonal</v>
      </c>
      <c r="P3477" s="1"/>
    </row>
    <row r="3478" spans="1:16">
      <c r="A3478" s="12">
        <v>123</v>
      </c>
      <c r="B3478" s="12">
        <v>57473</v>
      </c>
      <c r="C3478" s="12" t="s">
        <v>4182</v>
      </c>
      <c r="D3478" s="12" t="s">
        <v>4262</v>
      </c>
      <c r="E3478" s="17" t="s">
        <v>11502</v>
      </c>
      <c r="F3478" s="25" t="str">
        <f>LEFT(E3478,MIN(FIND({0,1,2,3,4,5,6,7,8,9},ASC(E3478)&amp;1234567890))-1)</f>
        <v>Pu</v>
      </c>
      <c r="G3478" s="25">
        <f t="shared" si="108"/>
        <v>1</v>
      </c>
      <c r="H3478" s="25">
        <f>VLOOKUP(F3478,Table!$A$2:$C$121,2,0)</f>
        <v>3</v>
      </c>
      <c r="I3478" s="26">
        <f>VLOOKUP(F3478,Table!$A$2:$C$121,3,0)</f>
        <v>7</v>
      </c>
      <c r="J3478" s="17" t="s">
        <v>11645</v>
      </c>
      <c r="K3478" s="25" t="str">
        <f>LEFT(J3478,MIN(FIND({0,1,2,3,4,5,6,7,8,9},ASC(J3478)&amp;1234567890))-1)</f>
        <v>Sb</v>
      </c>
      <c r="L3478" s="25">
        <f t="shared" si="109"/>
        <v>1</v>
      </c>
      <c r="M3478" s="25">
        <f>VLOOKUP(K3478,Table!$A$2:$C$121,2,0)</f>
        <v>15</v>
      </c>
      <c r="N3478" s="26">
        <f>VLOOKUP(K3478,Table!$A$2:$C$121,3,0)</f>
        <v>5</v>
      </c>
      <c r="O3478" s="13" t="str">
        <f>VLOOKUP(A3478,Table!$U$1:$V$230,2,0)</f>
        <v>Tetragonal</v>
      </c>
      <c r="P3478" s="1"/>
    </row>
    <row r="3479" spans="1:16">
      <c r="A3479" s="12">
        <v>123</v>
      </c>
      <c r="B3479" s="12">
        <v>106626</v>
      </c>
      <c r="C3479" s="12" t="s">
        <v>4182</v>
      </c>
      <c r="D3479" s="12" t="s">
        <v>4263</v>
      </c>
      <c r="E3479" s="17" t="s">
        <v>428</v>
      </c>
      <c r="F3479" s="25" t="str">
        <f>LEFT(E3479,MIN(FIND({0,1,2,3,4,5,6,7,8,9},ASC(E3479)&amp;1234567890))-1)</f>
        <v>Eu</v>
      </c>
      <c r="G3479" s="25">
        <f t="shared" si="108"/>
        <v>1</v>
      </c>
      <c r="H3479" s="25">
        <f>VLOOKUP(F3479,Table!$A$2:$C$121,2,0)</f>
        <v>3</v>
      </c>
      <c r="I3479" s="26">
        <f>VLOOKUP(F3479,Table!$A$2:$C$121,3,0)</f>
        <v>6</v>
      </c>
      <c r="J3479" s="17" t="s">
        <v>11286</v>
      </c>
      <c r="K3479" s="25" t="str">
        <f>LEFT(J3479,MIN(FIND({0,1,2,3,4,5,6,7,8,9},ASC(J3479)&amp;1234567890))-1)</f>
        <v>In</v>
      </c>
      <c r="L3479" s="25">
        <f t="shared" si="109"/>
        <v>1</v>
      </c>
      <c r="M3479" s="25">
        <f>VLOOKUP(K3479,Table!$A$2:$C$121,2,0)</f>
        <v>13</v>
      </c>
      <c r="N3479" s="26">
        <f>VLOOKUP(K3479,Table!$A$2:$C$121,3,0)</f>
        <v>5</v>
      </c>
      <c r="O3479" s="13" t="str">
        <f>VLOOKUP(A3479,Table!$U$1:$V$230,2,0)</f>
        <v>Tetragonal</v>
      </c>
      <c r="P3479" s="1"/>
    </row>
    <row r="3480" spans="1:16">
      <c r="A3480" s="12">
        <v>123</v>
      </c>
      <c r="B3480" s="12">
        <v>106786</v>
      </c>
      <c r="C3480" s="12" t="s">
        <v>4182</v>
      </c>
      <c r="D3480" s="12" t="s">
        <v>4264</v>
      </c>
      <c r="E3480" s="17" t="s">
        <v>11724</v>
      </c>
      <c r="F3480" s="25" t="str">
        <f>LEFT(E3480,MIN(FIND({0,1,2,3,4,5,6,7,8,9},ASC(E3480)&amp;1234567890))-1)</f>
        <v>Hg</v>
      </c>
      <c r="G3480" s="25">
        <f t="shared" si="108"/>
        <v>2</v>
      </c>
      <c r="H3480" s="25">
        <f>VLOOKUP(F3480,Table!$A$2:$C$121,2,0)</f>
        <v>12</v>
      </c>
      <c r="I3480" s="26">
        <f>VLOOKUP(F3480,Table!$A$2:$C$121,3,0)</f>
        <v>6</v>
      </c>
      <c r="J3480" s="17" t="s">
        <v>11294</v>
      </c>
      <c r="K3480" s="25" t="str">
        <f>LEFT(J3480,MIN(FIND({0,1,2,3,4,5,6,7,8,9},ASC(J3480)&amp;1234567890))-1)</f>
        <v>Rh</v>
      </c>
      <c r="L3480" s="25">
        <f t="shared" si="109"/>
        <v>1</v>
      </c>
      <c r="M3480" s="25">
        <f>VLOOKUP(K3480,Table!$A$2:$C$121,2,0)</f>
        <v>9</v>
      </c>
      <c r="N3480" s="26">
        <f>VLOOKUP(K3480,Table!$A$2:$C$121,3,0)</f>
        <v>5</v>
      </c>
      <c r="O3480" s="13" t="str">
        <f>VLOOKUP(A3480,Table!$U$1:$V$230,2,0)</f>
        <v>Tetragonal</v>
      </c>
      <c r="P3480" s="1"/>
    </row>
    <row r="3481" spans="1:16">
      <c r="A3481" s="12">
        <v>123</v>
      </c>
      <c r="B3481" s="12">
        <v>104323</v>
      </c>
      <c r="C3481" s="12" t="s">
        <v>4182</v>
      </c>
      <c r="D3481" s="12" t="s">
        <v>4265</v>
      </c>
      <c r="E3481" s="17" t="s">
        <v>370</v>
      </c>
      <c r="F3481" s="25" t="str">
        <f>LEFT(E3481,MIN(FIND({0,1,2,3,4,5,6,7,8,9},ASC(E3481)&amp;1234567890))-1)</f>
        <v>Hg</v>
      </c>
      <c r="G3481" s="25">
        <f t="shared" si="108"/>
        <v>1</v>
      </c>
      <c r="H3481" s="25">
        <f>VLOOKUP(F3481,Table!$A$2:$C$121,2,0)</f>
        <v>12</v>
      </c>
      <c r="I3481" s="26">
        <f>VLOOKUP(F3481,Table!$A$2:$C$121,3,0)</f>
        <v>6</v>
      </c>
      <c r="J3481" s="17" t="s">
        <v>355</v>
      </c>
      <c r="K3481" s="25" t="str">
        <f>LEFT(J3481,MIN(FIND({0,1,2,3,4,5,6,7,8,9},ASC(J3481)&amp;1234567890))-1)</f>
        <v>Mn</v>
      </c>
      <c r="L3481" s="25">
        <f t="shared" si="109"/>
        <v>1</v>
      </c>
      <c r="M3481" s="25">
        <f>VLOOKUP(K3481,Table!$A$2:$C$121,2,0)</f>
        <v>7</v>
      </c>
      <c r="N3481" s="26">
        <f>VLOOKUP(K3481,Table!$A$2:$C$121,3,0)</f>
        <v>4</v>
      </c>
      <c r="O3481" s="13" t="str">
        <f>VLOOKUP(A3481,Table!$U$1:$V$230,2,0)</f>
        <v>Tetragonal</v>
      </c>
      <c r="P3481" s="1"/>
    </row>
    <row r="3482" spans="1:16">
      <c r="A3482" s="12">
        <v>123</v>
      </c>
      <c r="B3482" s="12">
        <v>608454</v>
      </c>
      <c r="C3482" s="12" t="s">
        <v>4182</v>
      </c>
      <c r="D3482" s="12" t="s">
        <v>15397</v>
      </c>
      <c r="E3482" s="17" t="s">
        <v>15422</v>
      </c>
      <c r="F3482" s="25" t="str">
        <f>LEFT(E3482,MIN(FIND({0,1,2,3,4,5,6,7,8,9},ASC(E3482)&amp;1234567890))-1)</f>
        <v>Al</v>
      </c>
      <c r="G3482" s="25">
        <f t="shared" si="108"/>
        <v>0.9</v>
      </c>
      <c r="H3482" s="25">
        <f>VLOOKUP(F3482,Table!$A$2:$C$121,2,0)</f>
        <v>13</v>
      </c>
      <c r="I3482" s="26">
        <f>VLOOKUP(F3482,Table!$A$2:$C$121,3,0)</f>
        <v>3</v>
      </c>
      <c r="J3482" s="17" t="s">
        <v>12303</v>
      </c>
      <c r="K3482" s="25" t="str">
        <f>LEFT(J3482,MIN(FIND({0,1,2,3,4,5,6,7,8,9},ASC(J3482)&amp;1234567890))-1)</f>
        <v>Mn</v>
      </c>
      <c r="L3482" s="25">
        <f t="shared" si="109"/>
        <v>1.1000000000000001</v>
      </c>
      <c r="M3482" s="25">
        <f>VLOOKUP(K3482,Table!$A$2:$C$121,2,0)</f>
        <v>7</v>
      </c>
      <c r="N3482" s="26">
        <f>VLOOKUP(K3482,Table!$A$2:$C$121,3,0)</f>
        <v>4</v>
      </c>
      <c r="O3482" s="13" t="str">
        <f>VLOOKUP(A3482,Table!$U$1:$V$230,2,0)</f>
        <v>Tetragonal</v>
      </c>
      <c r="P3482" s="1"/>
    </row>
    <row r="3483" spans="1:16">
      <c r="A3483" s="12">
        <v>123</v>
      </c>
      <c r="B3483" s="12">
        <v>620296</v>
      </c>
      <c r="C3483" s="12" t="s">
        <v>4182</v>
      </c>
      <c r="D3483" s="12" t="s">
        <v>4266</v>
      </c>
      <c r="E3483" s="17" t="s">
        <v>539</v>
      </c>
      <c r="F3483" s="25" t="str">
        <f>LEFT(E3483,MIN(FIND({0,1,2,3,4,5,6,7,8,9},ASC(E3483)&amp;1234567890))-1)</f>
        <v>Pt</v>
      </c>
      <c r="G3483" s="25">
        <f t="shared" si="108"/>
        <v>1</v>
      </c>
      <c r="H3483" s="25">
        <f>VLOOKUP(F3483,Table!$A$2:$C$121,2,0)</f>
        <v>10</v>
      </c>
      <c r="I3483" s="26">
        <f>VLOOKUP(F3483,Table!$A$2:$C$121,3,0)</f>
        <v>6</v>
      </c>
      <c r="J3483" s="17" t="s">
        <v>11293</v>
      </c>
      <c r="K3483" s="25" t="str">
        <f>LEFT(J3483,MIN(FIND({0,1,2,3,4,5,6,7,8,9},ASC(J3483)&amp;1234567890))-1)</f>
        <v>Cd</v>
      </c>
      <c r="L3483" s="25">
        <f t="shared" si="109"/>
        <v>1</v>
      </c>
      <c r="M3483" s="25">
        <f>VLOOKUP(K3483,Table!$A$2:$C$121,2,0)</f>
        <v>12</v>
      </c>
      <c r="N3483" s="26">
        <f>VLOOKUP(K3483,Table!$A$2:$C$121,3,0)</f>
        <v>5</v>
      </c>
      <c r="O3483" s="13" t="str">
        <f>VLOOKUP(A3483,Table!$U$1:$V$230,2,0)</f>
        <v>Tetragonal</v>
      </c>
      <c r="P3483" s="1"/>
    </row>
    <row r="3484" spans="1:16">
      <c r="A3484" s="12">
        <v>123</v>
      </c>
      <c r="B3484" s="12">
        <v>629481</v>
      </c>
      <c r="C3484" s="12" t="s">
        <v>4182</v>
      </c>
      <c r="D3484" s="12" t="s">
        <v>4267</v>
      </c>
      <c r="E3484" s="17" t="s">
        <v>11351</v>
      </c>
      <c r="F3484" s="25" t="str">
        <f>LEFT(E3484,MIN(FIND({0,1,2,3,4,5,6,7,8,9},ASC(E3484)&amp;1234567890))-1)</f>
        <v>Cu</v>
      </c>
      <c r="G3484" s="25">
        <f t="shared" si="108"/>
        <v>1</v>
      </c>
      <c r="H3484" s="25">
        <f>VLOOKUP(F3484,Table!$A$2:$C$121,2,0)</f>
        <v>11</v>
      </c>
      <c r="I3484" s="26">
        <f>VLOOKUP(F3484,Table!$A$2:$C$121,3,0)</f>
        <v>4</v>
      </c>
      <c r="J3484" s="17" t="s">
        <v>11819</v>
      </c>
      <c r="K3484" s="25" t="str">
        <f>LEFT(J3484,MIN(FIND({0,1,2,3,4,5,6,7,8,9},ASC(J3484)&amp;1234567890))-1)</f>
        <v>Zr</v>
      </c>
      <c r="L3484" s="25">
        <f t="shared" si="109"/>
        <v>3</v>
      </c>
      <c r="M3484" s="25">
        <f>VLOOKUP(K3484,Table!$A$2:$C$121,2,0)</f>
        <v>4</v>
      </c>
      <c r="N3484" s="26">
        <f>VLOOKUP(K3484,Table!$A$2:$C$121,3,0)</f>
        <v>5</v>
      </c>
      <c r="O3484" s="13" t="str">
        <f>VLOOKUP(A3484,Table!$U$1:$V$230,2,0)</f>
        <v>Tetragonal</v>
      </c>
      <c r="P3484" s="1"/>
    </row>
    <row r="3485" spans="1:16">
      <c r="A3485" s="12">
        <v>123</v>
      </c>
      <c r="B3485" s="12">
        <v>633133</v>
      </c>
      <c r="C3485" s="12" t="s">
        <v>4182</v>
      </c>
      <c r="D3485" s="12" t="s">
        <v>4268</v>
      </c>
      <c r="E3485" s="17" t="s">
        <v>33</v>
      </c>
      <c r="F3485" s="25" t="str">
        <f>LEFT(E3485,MIN(FIND({0,1,2,3,4,5,6,7,8,9},ASC(E3485)&amp;1234567890))-1)</f>
        <v>Fe</v>
      </c>
      <c r="G3485" s="25">
        <f t="shared" si="108"/>
        <v>1</v>
      </c>
      <c r="H3485" s="25">
        <f>VLOOKUP(F3485,Table!$A$2:$C$121,2,0)</f>
        <v>8</v>
      </c>
      <c r="I3485" s="26">
        <f>VLOOKUP(F3485,Table!$A$2:$C$121,3,0)</f>
        <v>4</v>
      </c>
      <c r="J3485" s="17" t="s">
        <v>541</v>
      </c>
      <c r="K3485" s="25" t="str">
        <f>LEFT(J3485,MIN(FIND({0,1,2,3,4,5,6,7,8,9},ASC(J3485)&amp;1234567890))-1)</f>
        <v>Pd</v>
      </c>
      <c r="L3485" s="25">
        <f t="shared" si="109"/>
        <v>1</v>
      </c>
      <c r="M3485" s="25">
        <f>VLOOKUP(K3485,Table!$A$2:$C$121,2,0)</f>
        <v>10</v>
      </c>
      <c r="N3485" s="26">
        <f>VLOOKUP(K3485,Table!$A$2:$C$121,3,0)</f>
        <v>5</v>
      </c>
      <c r="O3485" s="13" t="str">
        <f>VLOOKUP(A3485,Table!$U$1:$V$230,2,0)</f>
        <v>Tetragonal</v>
      </c>
      <c r="P3485" s="1"/>
    </row>
    <row r="3486" spans="1:16">
      <c r="A3486" s="12">
        <v>123</v>
      </c>
      <c r="B3486" s="12">
        <v>634628</v>
      </c>
      <c r="C3486" s="12" t="s">
        <v>4182</v>
      </c>
      <c r="D3486" s="12" t="s">
        <v>4269</v>
      </c>
      <c r="E3486" s="17" t="s">
        <v>366</v>
      </c>
      <c r="F3486" s="25" t="str">
        <f>LEFT(E3486,MIN(FIND({0,1,2,3,4,5,6,7,8,9},ASC(E3486)&amp;1234567890))-1)</f>
        <v>Ga</v>
      </c>
      <c r="G3486" s="25">
        <f t="shared" si="108"/>
        <v>1</v>
      </c>
      <c r="H3486" s="25">
        <f>VLOOKUP(F3486,Table!$A$2:$C$121,2,0)</f>
        <v>13</v>
      </c>
      <c r="I3486" s="26">
        <f>VLOOKUP(F3486,Table!$A$2:$C$121,3,0)</f>
        <v>4</v>
      </c>
      <c r="J3486" s="17" t="s">
        <v>355</v>
      </c>
      <c r="K3486" s="25" t="str">
        <f>LEFT(J3486,MIN(FIND({0,1,2,3,4,5,6,7,8,9},ASC(J3486)&amp;1234567890))-1)</f>
        <v>Mn</v>
      </c>
      <c r="L3486" s="25">
        <f t="shared" si="109"/>
        <v>1</v>
      </c>
      <c r="M3486" s="25">
        <f>VLOOKUP(K3486,Table!$A$2:$C$121,2,0)</f>
        <v>7</v>
      </c>
      <c r="N3486" s="26">
        <f>VLOOKUP(K3486,Table!$A$2:$C$121,3,0)</f>
        <v>4</v>
      </c>
      <c r="O3486" s="13" t="str">
        <f>VLOOKUP(A3486,Table!$U$1:$V$230,2,0)</f>
        <v>Tetragonal</v>
      </c>
      <c r="P3486" s="1"/>
    </row>
    <row r="3487" spans="1:16">
      <c r="A3487" s="12">
        <v>123</v>
      </c>
      <c r="B3487" s="12">
        <v>639937</v>
      </c>
      <c r="C3487" s="12" t="s">
        <v>4182</v>
      </c>
      <c r="D3487" s="12" t="s">
        <v>4270</v>
      </c>
      <c r="E3487" s="17" t="s">
        <v>11286</v>
      </c>
      <c r="F3487" s="25" t="str">
        <f>LEFT(E3487,MIN(FIND({0,1,2,3,4,5,6,7,8,9},ASC(E3487)&amp;1234567890))-1)</f>
        <v>In</v>
      </c>
      <c r="G3487" s="25">
        <f t="shared" si="108"/>
        <v>1</v>
      </c>
      <c r="H3487" s="25">
        <f>VLOOKUP(F3487,Table!$A$2:$C$121,2,0)</f>
        <v>13</v>
      </c>
      <c r="I3487" s="26">
        <f>VLOOKUP(F3487,Table!$A$2:$C$121,3,0)</f>
        <v>5</v>
      </c>
      <c r="J3487" s="17" t="s">
        <v>69</v>
      </c>
      <c r="K3487" s="25" t="str">
        <f>LEFT(J3487,MIN(FIND({0,1,2,3,4,5,6,7,8,9},ASC(J3487)&amp;1234567890))-1)</f>
        <v>Mg</v>
      </c>
      <c r="L3487" s="25">
        <f t="shared" si="109"/>
        <v>1</v>
      </c>
      <c r="M3487" s="25">
        <f>VLOOKUP(K3487,Table!$A$2:$C$121,2,0)</f>
        <v>2</v>
      </c>
      <c r="N3487" s="26">
        <f>VLOOKUP(K3487,Table!$A$2:$C$121,3,0)</f>
        <v>3</v>
      </c>
      <c r="O3487" s="13" t="str">
        <f>VLOOKUP(A3487,Table!$U$1:$V$230,2,0)</f>
        <v>Tetragonal</v>
      </c>
      <c r="P3487" s="1"/>
    </row>
    <row r="3488" spans="1:16">
      <c r="A3488" s="12">
        <v>123</v>
      </c>
      <c r="B3488" s="12">
        <v>640329</v>
      </c>
      <c r="C3488" s="12" t="s">
        <v>4182</v>
      </c>
      <c r="D3488" s="12" t="s">
        <v>4271</v>
      </c>
      <c r="E3488" s="17" t="s">
        <v>11286</v>
      </c>
      <c r="F3488" s="25" t="str">
        <f>LEFT(E3488,MIN(FIND({0,1,2,3,4,5,6,7,8,9},ASC(E3488)&amp;1234567890))-1)</f>
        <v>In</v>
      </c>
      <c r="G3488" s="25">
        <f t="shared" si="108"/>
        <v>1</v>
      </c>
      <c r="H3488" s="25">
        <f>VLOOKUP(F3488,Table!$A$2:$C$121,2,0)</f>
        <v>13</v>
      </c>
      <c r="I3488" s="26">
        <f>VLOOKUP(F3488,Table!$A$2:$C$121,3,0)</f>
        <v>5</v>
      </c>
      <c r="J3488" s="17" t="s">
        <v>11502</v>
      </c>
      <c r="K3488" s="25" t="str">
        <f>LEFT(J3488,MIN(FIND({0,1,2,3,4,5,6,7,8,9},ASC(J3488)&amp;1234567890))-1)</f>
        <v>Pu</v>
      </c>
      <c r="L3488" s="25">
        <f t="shared" si="109"/>
        <v>1</v>
      </c>
      <c r="M3488" s="25">
        <f>VLOOKUP(K3488,Table!$A$2:$C$121,2,0)</f>
        <v>3</v>
      </c>
      <c r="N3488" s="26">
        <f>VLOOKUP(K3488,Table!$A$2:$C$121,3,0)</f>
        <v>7</v>
      </c>
      <c r="O3488" s="13" t="str">
        <f>VLOOKUP(A3488,Table!$U$1:$V$230,2,0)</f>
        <v>Tetragonal</v>
      </c>
      <c r="P3488" s="1"/>
    </row>
    <row r="3489" spans="1:16">
      <c r="A3489" s="12">
        <v>123</v>
      </c>
      <c r="B3489" s="12">
        <v>650514</v>
      </c>
      <c r="C3489" s="12" t="s">
        <v>4182</v>
      </c>
      <c r="D3489" s="12" t="s">
        <v>4272</v>
      </c>
      <c r="E3489" s="17" t="s">
        <v>12304</v>
      </c>
      <c r="F3489" s="25" t="str">
        <f>LEFT(E3489,MIN(FIND({0,1,2,3,4,5,6,7,8,9},ASC(E3489)&amp;1234567890))-1)</f>
        <v>Rh</v>
      </c>
      <c r="G3489" s="25">
        <f t="shared" si="108"/>
        <v>1.1200000000000001</v>
      </c>
      <c r="H3489" s="25">
        <f>VLOOKUP(F3489,Table!$A$2:$C$121,2,0)</f>
        <v>9</v>
      </c>
      <c r="I3489" s="26">
        <f>VLOOKUP(F3489,Table!$A$2:$C$121,3,0)</f>
        <v>5</v>
      </c>
      <c r="J3489" s="17" t="s">
        <v>12305</v>
      </c>
      <c r="K3489" s="25" t="str">
        <f>LEFT(J3489,MIN(FIND({0,1,2,3,4,5,6,7,8,9},ASC(J3489)&amp;1234567890))-1)</f>
        <v>V</v>
      </c>
      <c r="L3489" s="25">
        <f t="shared" si="109"/>
        <v>0.88</v>
      </c>
      <c r="M3489" s="25">
        <f>VLOOKUP(K3489,Table!$A$2:$C$121,2,0)</f>
        <v>5</v>
      </c>
      <c r="N3489" s="26">
        <f>VLOOKUP(K3489,Table!$A$2:$C$121,3,0)</f>
        <v>4</v>
      </c>
      <c r="O3489" s="13" t="str">
        <f>VLOOKUP(A3489,Table!$U$1:$V$230,2,0)</f>
        <v>Tetragonal</v>
      </c>
      <c r="P3489" s="1"/>
    </row>
    <row r="3490" spans="1:16">
      <c r="A3490" s="12">
        <v>123</v>
      </c>
      <c r="B3490" s="12">
        <v>650697</v>
      </c>
      <c r="C3490" s="12" t="s">
        <v>4182</v>
      </c>
      <c r="D3490" s="12" t="s">
        <v>4273</v>
      </c>
      <c r="E3490" s="17" t="s">
        <v>12306</v>
      </c>
      <c r="F3490" s="25" t="str">
        <f>LEFT(E3490,MIN(FIND({0,1,2,3,4,5,6,7,8,9},ASC(E3490)&amp;1234567890))-1)</f>
        <v>Ru</v>
      </c>
      <c r="G3490" s="25">
        <f t="shared" si="108"/>
        <v>0.8</v>
      </c>
      <c r="H3490" s="25">
        <f>VLOOKUP(F3490,Table!$A$2:$C$121,2,0)</f>
        <v>8</v>
      </c>
      <c r="I3490" s="26">
        <f>VLOOKUP(F3490,Table!$A$2:$C$121,3,0)</f>
        <v>5</v>
      </c>
      <c r="J3490" s="17" t="s">
        <v>12307</v>
      </c>
      <c r="K3490" s="25" t="str">
        <f>LEFT(J3490,MIN(FIND({0,1,2,3,4,5,6,7,8,9},ASC(J3490)&amp;1234567890))-1)</f>
        <v>Ta</v>
      </c>
      <c r="L3490" s="25">
        <f t="shared" si="109"/>
        <v>1.2</v>
      </c>
      <c r="M3490" s="25">
        <f>VLOOKUP(K3490,Table!$A$2:$C$121,2,0)</f>
        <v>5</v>
      </c>
      <c r="N3490" s="26">
        <f>VLOOKUP(K3490,Table!$A$2:$C$121,3,0)</f>
        <v>6</v>
      </c>
      <c r="O3490" s="13" t="str">
        <f>VLOOKUP(A3490,Table!$U$1:$V$230,2,0)</f>
        <v>Tetragonal</v>
      </c>
      <c r="P3490" s="1"/>
    </row>
    <row r="3491" spans="1:16">
      <c r="A3491" s="12">
        <v>123</v>
      </c>
      <c r="B3491" s="12">
        <v>652804</v>
      </c>
      <c r="C3491" s="12" t="s">
        <v>4182</v>
      </c>
      <c r="D3491" s="12" t="s">
        <v>4274</v>
      </c>
      <c r="E3491" s="17" t="s">
        <v>11291</v>
      </c>
      <c r="F3491" s="25" t="str">
        <f>LEFT(E3491,MIN(FIND({0,1,2,3,4,5,6,7,8,9},ASC(E3491)&amp;1234567890))-1)</f>
        <v>Sn</v>
      </c>
      <c r="G3491" s="25">
        <f t="shared" si="108"/>
        <v>1</v>
      </c>
      <c r="H3491" s="25">
        <f>VLOOKUP(F3491,Table!$A$2:$C$121,2,0)</f>
        <v>14</v>
      </c>
      <c r="I3491" s="26">
        <f>VLOOKUP(F3491,Table!$A$2:$C$121,3,0)</f>
        <v>5</v>
      </c>
      <c r="J3491" s="17" t="s">
        <v>588</v>
      </c>
      <c r="K3491" s="25" t="str">
        <f>LEFT(J3491,MIN(FIND({0,1,2,3,4,5,6,7,8,9},ASC(J3491)&amp;1234567890))-1)</f>
        <v>Tl</v>
      </c>
      <c r="L3491" s="25">
        <f t="shared" si="109"/>
        <v>1</v>
      </c>
      <c r="M3491" s="25">
        <f>VLOOKUP(K3491,Table!$A$2:$C$121,2,0)</f>
        <v>13</v>
      </c>
      <c r="N3491" s="26">
        <f>VLOOKUP(K3491,Table!$A$2:$C$121,3,0)</f>
        <v>6</v>
      </c>
      <c r="O3491" s="13" t="str">
        <f>VLOOKUP(A3491,Table!$U$1:$V$230,2,0)</f>
        <v>Tetragonal</v>
      </c>
      <c r="P3491" s="1"/>
    </row>
    <row r="3492" spans="1:16">
      <c r="A3492" s="12">
        <v>123</v>
      </c>
      <c r="B3492" s="12">
        <v>59476</v>
      </c>
      <c r="C3492" s="12" t="s">
        <v>4182</v>
      </c>
      <c r="D3492" s="12" t="s">
        <v>4275</v>
      </c>
      <c r="E3492" s="17" t="s">
        <v>11286</v>
      </c>
      <c r="F3492" s="25" t="str">
        <f>LEFT(E3492,MIN(FIND({0,1,2,3,4,5,6,7,8,9},ASC(E3492)&amp;1234567890))-1)</f>
        <v>In</v>
      </c>
      <c r="G3492" s="25">
        <f t="shared" si="108"/>
        <v>1</v>
      </c>
      <c r="H3492" s="25">
        <f>VLOOKUP(F3492,Table!$A$2:$C$121,2,0)</f>
        <v>13</v>
      </c>
      <c r="I3492" s="26">
        <f>VLOOKUP(F3492,Table!$A$2:$C$121,3,0)</f>
        <v>5</v>
      </c>
      <c r="J3492" s="17" t="s">
        <v>11830</v>
      </c>
      <c r="K3492" s="25" t="str">
        <f>LEFT(J3492,MIN(FIND({0,1,2,3,4,5,6,7,8,9},ASC(J3492)&amp;1234567890))-1)</f>
        <v>Pd</v>
      </c>
      <c r="L3492" s="25">
        <f t="shared" si="109"/>
        <v>3</v>
      </c>
      <c r="M3492" s="25">
        <f>VLOOKUP(K3492,Table!$A$2:$C$121,2,0)</f>
        <v>10</v>
      </c>
      <c r="N3492" s="26">
        <f>VLOOKUP(K3492,Table!$A$2:$C$121,3,0)</f>
        <v>5</v>
      </c>
      <c r="O3492" s="13" t="str">
        <f>VLOOKUP(A3492,Table!$U$1:$V$230,2,0)</f>
        <v>Tetragonal</v>
      </c>
      <c r="P3492" s="1"/>
    </row>
    <row r="3493" spans="1:16">
      <c r="A3493" s="12">
        <v>123</v>
      </c>
      <c r="B3493" s="12">
        <v>417908</v>
      </c>
      <c r="C3493" s="12" t="s">
        <v>4182</v>
      </c>
      <c r="D3493" s="12" t="s">
        <v>4276</v>
      </c>
      <c r="E3493" s="17" t="s">
        <v>12308</v>
      </c>
      <c r="F3493" s="25" t="str">
        <f>LEFT(E3493,MIN(FIND({0,1,2,3,4,5,6,7,8,9},ASC(E3493)&amp;1234567890))-1)</f>
        <v>In</v>
      </c>
      <c r="G3493" s="25">
        <f t="shared" si="108"/>
        <v>0.5</v>
      </c>
      <c r="H3493" s="25">
        <f>VLOOKUP(F3493,Table!$A$2:$C$121,2,0)</f>
        <v>13</v>
      </c>
      <c r="I3493" s="26">
        <f>VLOOKUP(F3493,Table!$A$2:$C$121,3,0)</f>
        <v>5</v>
      </c>
      <c r="J3493" s="17" t="s">
        <v>12309</v>
      </c>
      <c r="K3493" s="25" t="str">
        <f>LEFT(J3493,MIN(FIND({0,1,2,3,4,5,6,7,8,9},ASC(J3493)&amp;1234567890))-1)</f>
        <v>Pd</v>
      </c>
      <c r="L3493" s="25">
        <f t="shared" si="109"/>
        <v>1.5</v>
      </c>
      <c r="M3493" s="25">
        <f>VLOOKUP(K3493,Table!$A$2:$C$121,2,0)</f>
        <v>10</v>
      </c>
      <c r="N3493" s="26">
        <f>VLOOKUP(K3493,Table!$A$2:$C$121,3,0)</f>
        <v>5</v>
      </c>
      <c r="O3493" s="13" t="str">
        <f>VLOOKUP(A3493,Table!$U$1:$V$230,2,0)</f>
        <v>Tetragonal</v>
      </c>
      <c r="P3493" s="1"/>
    </row>
    <row r="3494" spans="1:16">
      <c r="A3494" s="12">
        <v>123</v>
      </c>
      <c r="B3494" s="12">
        <v>290883</v>
      </c>
      <c r="C3494" s="12" t="s">
        <v>4182</v>
      </c>
      <c r="D3494" s="12" t="s">
        <v>4277</v>
      </c>
      <c r="E3494" s="17" t="s">
        <v>590</v>
      </c>
      <c r="F3494" s="25" t="str">
        <f>LEFT(E3494,MIN(FIND({0,1,2,3,4,5,6,7,8,9},ASC(E3494)&amp;1234567890))-1)</f>
        <v>Sm</v>
      </c>
      <c r="G3494" s="25">
        <f t="shared" si="108"/>
        <v>1</v>
      </c>
      <c r="H3494" s="25">
        <f>VLOOKUP(F3494,Table!$A$2:$C$121,2,0)</f>
        <v>3</v>
      </c>
      <c r="I3494" s="26">
        <f>VLOOKUP(F3494,Table!$A$2:$C$121,3,0)</f>
        <v>6</v>
      </c>
      <c r="J3494" s="17" t="s">
        <v>540</v>
      </c>
      <c r="K3494" s="25" t="str">
        <f>LEFT(J3494,MIN(FIND({0,1,2,3,4,5,6,7,8,9},ASC(J3494)&amp;1234567890))-1)</f>
        <v>As</v>
      </c>
      <c r="L3494" s="25">
        <f t="shared" si="109"/>
        <v>1</v>
      </c>
      <c r="M3494" s="25">
        <f>VLOOKUP(K3494,Table!$A$2:$C$121,2,0)</f>
        <v>15</v>
      </c>
      <c r="N3494" s="26">
        <f>VLOOKUP(K3494,Table!$A$2:$C$121,3,0)</f>
        <v>4</v>
      </c>
      <c r="O3494" s="13" t="str">
        <f>VLOOKUP(A3494,Table!$U$1:$V$230,2,0)</f>
        <v>Tetragonal</v>
      </c>
      <c r="P3494" s="1"/>
    </row>
    <row r="3495" spans="1:16">
      <c r="A3495" s="12">
        <v>123</v>
      </c>
      <c r="B3495" s="12">
        <v>290885</v>
      </c>
      <c r="C3495" s="12" t="s">
        <v>4182</v>
      </c>
      <c r="D3495" s="12" t="s">
        <v>4278</v>
      </c>
      <c r="E3495" s="17" t="s">
        <v>11332</v>
      </c>
      <c r="F3495" s="25" t="str">
        <f>LEFT(E3495,MIN(FIND({0,1,2,3,4,5,6,7,8,9},ASC(E3495)&amp;1234567890))-1)</f>
        <v>Pr</v>
      </c>
      <c r="G3495" s="25">
        <f t="shared" si="108"/>
        <v>1</v>
      </c>
      <c r="H3495" s="25">
        <f>VLOOKUP(F3495,Table!$A$2:$C$121,2,0)</f>
        <v>3</v>
      </c>
      <c r="I3495" s="26">
        <f>VLOOKUP(F3495,Table!$A$2:$C$121,3,0)</f>
        <v>6</v>
      </c>
      <c r="J3495" s="17" t="s">
        <v>540</v>
      </c>
      <c r="K3495" s="25" t="str">
        <f>LEFT(J3495,MIN(FIND({0,1,2,3,4,5,6,7,8,9},ASC(J3495)&amp;1234567890))-1)</f>
        <v>As</v>
      </c>
      <c r="L3495" s="25">
        <f t="shared" si="109"/>
        <v>1</v>
      </c>
      <c r="M3495" s="25">
        <f>VLOOKUP(K3495,Table!$A$2:$C$121,2,0)</f>
        <v>15</v>
      </c>
      <c r="N3495" s="26">
        <f>VLOOKUP(K3495,Table!$A$2:$C$121,3,0)</f>
        <v>4</v>
      </c>
      <c r="O3495" s="13" t="str">
        <f>VLOOKUP(A3495,Table!$U$1:$V$230,2,0)</f>
        <v>Tetragonal</v>
      </c>
      <c r="P3495" s="1"/>
    </row>
    <row r="3496" spans="1:16">
      <c r="A3496" s="12">
        <v>123</v>
      </c>
      <c r="B3496" s="12">
        <v>290887</v>
      </c>
      <c r="C3496" s="12" t="s">
        <v>4182</v>
      </c>
      <c r="D3496" s="12" t="s">
        <v>4279</v>
      </c>
      <c r="E3496" s="17" t="s">
        <v>615</v>
      </c>
      <c r="F3496" s="25" t="str">
        <f>LEFT(E3496,MIN(FIND({0,1,2,3,4,5,6,7,8,9},ASC(E3496)&amp;1234567890))-1)</f>
        <v>Nd</v>
      </c>
      <c r="G3496" s="25">
        <f t="shared" si="108"/>
        <v>1</v>
      </c>
      <c r="H3496" s="25">
        <f>VLOOKUP(F3496,Table!$A$2:$C$121,2,0)</f>
        <v>3</v>
      </c>
      <c r="I3496" s="26">
        <f>VLOOKUP(F3496,Table!$A$2:$C$121,3,0)</f>
        <v>6</v>
      </c>
      <c r="J3496" s="17" t="s">
        <v>540</v>
      </c>
      <c r="K3496" s="25" t="str">
        <f>LEFT(J3496,MIN(FIND({0,1,2,3,4,5,6,7,8,9},ASC(J3496)&amp;1234567890))-1)</f>
        <v>As</v>
      </c>
      <c r="L3496" s="25">
        <f t="shared" si="109"/>
        <v>1</v>
      </c>
      <c r="M3496" s="25">
        <f>VLOOKUP(K3496,Table!$A$2:$C$121,2,0)</f>
        <v>15</v>
      </c>
      <c r="N3496" s="26">
        <f>VLOOKUP(K3496,Table!$A$2:$C$121,3,0)</f>
        <v>4</v>
      </c>
      <c r="O3496" s="13" t="str">
        <f>VLOOKUP(A3496,Table!$U$1:$V$230,2,0)</f>
        <v>Tetragonal</v>
      </c>
      <c r="P3496" s="1"/>
    </row>
    <row r="3497" spans="1:16">
      <c r="A3497" s="12">
        <v>123</v>
      </c>
      <c r="B3497" s="12">
        <v>130005</v>
      </c>
      <c r="C3497" s="12" t="s">
        <v>4182</v>
      </c>
      <c r="D3497" s="12" t="s">
        <v>4280</v>
      </c>
      <c r="E3497" s="17" t="s">
        <v>11949</v>
      </c>
      <c r="F3497" s="25" t="str">
        <f>LEFT(E3497,MIN(FIND({0,1,2,3,4,5,6,7,8,9},ASC(E3497)&amp;1234567890))-1)</f>
        <v>Mn</v>
      </c>
      <c r="G3497" s="25">
        <f t="shared" si="108"/>
        <v>11</v>
      </c>
      <c r="H3497" s="25">
        <f>VLOOKUP(F3497,Table!$A$2:$C$121,2,0)</f>
        <v>7</v>
      </c>
      <c r="I3497" s="26">
        <f>VLOOKUP(F3497,Table!$A$2:$C$121,3,0)</f>
        <v>4</v>
      </c>
      <c r="J3497" s="17" t="s">
        <v>11394</v>
      </c>
      <c r="K3497" s="25" t="str">
        <f>LEFT(J3497,MIN(FIND({0,1,2,3,4,5,6,7,8,9},ASC(J3497)&amp;1234567890))-1)</f>
        <v>Pd</v>
      </c>
      <c r="L3497" s="25">
        <f t="shared" si="109"/>
        <v>21</v>
      </c>
      <c r="M3497" s="25">
        <f>VLOOKUP(K3497,Table!$A$2:$C$121,2,0)</f>
        <v>10</v>
      </c>
      <c r="N3497" s="26">
        <f>VLOOKUP(K3497,Table!$A$2:$C$121,3,0)</f>
        <v>5</v>
      </c>
      <c r="O3497" s="13" t="str">
        <f>VLOOKUP(A3497,Table!$U$1:$V$230,2,0)</f>
        <v>Tetragonal</v>
      </c>
      <c r="P3497" s="1"/>
    </row>
    <row r="3498" spans="1:16">
      <c r="A3498" s="12">
        <v>123</v>
      </c>
      <c r="B3498" s="12">
        <v>107862</v>
      </c>
      <c r="C3498" s="12" t="s">
        <v>4182</v>
      </c>
      <c r="D3498" s="12" t="s">
        <v>4281</v>
      </c>
      <c r="E3498" s="17" t="s">
        <v>11352</v>
      </c>
      <c r="F3498" s="25" t="str">
        <f>LEFT(E3498,MIN(FIND({0,1,2,3,4,5,6,7,8,9},ASC(E3498)&amp;1234567890))-1)</f>
        <v>Al</v>
      </c>
      <c r="G3498" s="25">
        <f t="shared" si="108"/>
        <v>1</v>
      </c>
      <c r="H3498" s="25">
        <f>VLOOKUP(F3498,Table!$A$2:$C$121,2,0)</f>
        <v>13</v>
      </c>
      <c r="I3498" s="26">
        <f>VLOOKUP(F3498,Table!$A$2:$C$121,3,0)</f>
        <v>3</v>
      </c>
      <c r="J3498" s="17" t="s">
        <v>11359</v>
      </c>
      <c r="K3498" s="25" t="str">
        <f>LEFT(J3498,MIN(FIND({0,1,2,3,4,5,6,7,8,9},ASC(J3498)&amp;1234567890))-1)</f>
        <v>Ni</v>
      </c>
      <c r="L3498" s="25">
        <f t="shared" si="109"/>
        <v>3</v>
      </c>
      <c r="M3498" s="25">
        <f>VLOOKUP(K3498,Table!$A$2:$C$121,2,0)</f>
        <v>10</v>
      </c>
      <c r="N3498" s="26">
        <f>VLOOKUP(K3498,Table!$A$2:$C$121,3,0)</f>
        <v>4</v>
      </c>
      <c r="O3498" s="13" t="str">
        <f>VLOOKUP(A3498,Table!$U$1:$V$230,2,0)</f>
        <v>Tetragonal</v>
      </c>
      <c r="P3498" s="1"/>
    </row>
    <row r="3499" spans="1:16">
      <c r="A3499" s="12">
        <v>123</v>
      </c>
      <c r="B3499" s="12">
        <v>107871</v>
      </c>
      <c r="C3499" s="12" t="s">
        <v>4182</v>
      </c>
      <c r="D3499" s="12" t="s">
        <v>4282</v>
      </c>
      <c r="E3499" s="17" t="s">
        <v>11352</v>
      </c>
      <c r="F3499" s="25" t="str">
        <f>LEFT(E3499,MIN(FIND({0,1,2,3,4,5,6,7,8,9},ASC(E3499)&amp;1234567890))-1)</f>
        <v>Al</v>
      </c>
      <c r="G3499" s="25">
        <f t="shared" si="108"/>
        <v>1</v>
      </c>
      <c r="H3499" s="25">
        <f>VLOOKUP(F3499,Table!$A$2:$C$121,2,0)</f>
        <v>13</v>
      </c>
      <c r="I3499" s="26">
        <f>VLOOKUP(F3499,Table!$A$2:$C$121,3,0)</f>
        <v>3</v>
      </c>
      <c r="J3499" s="17" t="s">
        <v>12048</v>
      </c>
      <c r="K3499" s="25" t="str">
        <f>LEFT(J3499,MIN(FIND({0,1,2,3,4,5,6,7,8,9},ASC(J3499)&amp;1234567890))-1)</f>
        <v>Pu</v>
      </c>
      <c r="L3499" s="25">
        <f t="shared" si="109"/>
        <v>3</v>
      </c>
      <c r="M3499" s="25">
        <f>VLOOKUP(K3499,Table!$A$2:$C$121,2,0)</f>
        <v>3</v>
      </c>
      <c r="N3499" s="26">
        <f>VLOOKUP(K3499,Table!$A$2:$C$121,3,0)</f>
        <v>7</v>
      </c>
      <c r="O3499" s="13" t="str">
        <f>VLOOKUP(A3499,Table!$U$1:$V$230,2,0)</f>
        <v>Tetragonal</v>
      </c>
      <c r="P3499" s="1"/>
    </row>
    <row r="3500" spans="1:16">
      <c r="A3500" s="12">
        <v>123</v>
      </c>
      <c r="B3500" s="12">
        <v>108423</v>
      </c>
      <c r="C3500" s="12" t="s">
        <v>4182</v>
      </c>
      <c r="D3500" s="12" t="s">
        <v>4283</v>
      </c>
      <c r="E3500" s="17" t="s">
        <v>11385</v>
      </c>
      <c r="F3500" s="25" t="str">
        <f>LEFT(E3500,MIN(FIND({0,1,2,3,4,5,6,7,8,9},ASC(E3500)&amp;1234567890))-1)</f>
        <v>Dy</v>
      </c>
      <c r="G3500" s="25">
        <f t="shared" si="108"/>
        <v>3</v>
      </c>
      <c r="H3500" s="25">
        <f>VLOOKUP(F3500,Table!$A$2:$C$121,2,0)</f>
        <v>3</v>
      </c>
      <c r="I3500" s="26">
        <f>VLOOKUP(F3500,Table!$A$2:$C$121,3,0)</f>
        <v>6</v>
      </c>
      <c r="J3500" s="17" t="s">
        <v>11286</v>
      </c>
      <c r="K3500" s="25" t="str">
        <f>LEFT(J3500,MIN(FIND({0,1,2,3,4,5,6,7,8,9},ASC(J3500)&amp;1234567890))-1)</f>
        <v>In</v>
      </c>
      <c r="L3500" s="25">
        <f t="shared" si="109"/>
        <v>1</v>
      </c>
      <c r="M3500" s="25">
        <f>VLOOKUP(K3500,Table!$A$2:$C$121,2,0)</f>
        <v>13</v>
      </c>
      <c r="N3500" s="26">
        <f>VLOOKUP(K3500,Table!$A$2:$C$121,3,0)</f>
        <v>5</v>
      </c>
      <c r="O3500" s="13" t="str">
        <f>VLOOKUP(A3500,Table!$U$1:$V$230,2,0)</f>
        <v>Tetragonal</v>
      </c>
      <c r="P3500" s="1"/>
    </row>
    <row r="3501" spans="1:16">
      <c r="A3501" s="12">
        <v>123</v>
      </c>
      <c r="B3501" s="12">
        <v>108455</v>
      </c>
      <c r="C3501" s="12" t="s">
        <v>4182</v>
      </c>
      <c r="D3501" s="12" t="s">
        <v>4284</v>
      </c>
      <c r="E3501" s="17" t="s">
        <v>12310</v>
      </c>
      <c r="F3501" s="25" t="str">
        <f>LEFT(E3501,MIN(FIND({0,1,2,3,4,5,6,7,8,9},ASC(E3501)&amp;1234567890))-1)</f>
        <v>Fe</v>
      </c>
      <c r="G3501" s="25">
        <f t="shared" si="108"/>
        <v>0.61199999999999999</v>
      </c>
      <c r="H3501" s="25">
        <f>VLOOKUP(F3501,Table!$A$2:$C$121,2,0)</f>
        <v>8</v>
      </c>
      <c r="I3501" s="26">
        <f>VLOOKUP(F3501,Table!$A$2:$C$121,3,0)</f>
        <v>4</v>
      </c>
      <c r="J3501" s="17" t="s">
        <v>12311</v>
      </c>
      <c r="K3501" s="25" t="str">
        <f>LEFT(J3501,MIN(FIND({0,1,2,3,4,5,6,7,8,9},ASC(J3501)&amp;1234567890))-1)</f>
        <v>Ni</v>
      </c>
      <c r="L3501" s="25">
        <f t="shared" si="109"/>
        <v>0.38800000000000001</v>
      </c>
      <c r="M3501" s="25">
        <f>VLOOKUP(K3501,Table!$A$2:$C$121,2,0)</f>
        <v>10</v>
      </c>
      <c r="N3501" s="26">
        <f>VLOOKUP(K3501,Table!$A$2:$C$121,3,0)</f>
        <v>4</v>
      </c>
      <c r="O3501" s="13" t="str">
        <f>VLOOKUP(A3501,Table!$U$1:$V$230,2,0)</f>
        <v>Tetragonal</v>
      </c>
      <c r="P3501" s="1"/>
    </row>
    <row r="3502" spans="1:16">
      <c r="A3502" s="12">
        <v>123</v>
      </c>
      <c r="B3502" s="12">
        <v>108544</v>
      </c>
      <c r="C3502" s="12" t="s">
        <v>4182</v>
      </c>
      <c r="D3502" s="12" t="s">
        <v>4285</v>
      </c>
      <c r="E3502" s="17" t="s">
        <v>12312</v>
      </c>
      <c r="F3502" s="25" t="str">
        <f>LEFT(E3502,MIN(FIND({0,1,2,3,4,5,6,7,8,9},ASC(E3502)&amp;1234567890))-1)</f>
        <v>Hg</v>
      </c>
      <c r="G3502" s="25">
        <f t="shared" si="108"/>
        <v>0.3</v>
      </c>
      <c r="H3502" s="25">
        <f>VLOOKUP(F3502,Table!$A$2:$C$121,2,0)</f>
        <v>12</v>
      </c>
      <c r="I3502" s="26">
        <f>VLOOKUP(F3502,Table!$A$2:$C$121,3,0)</f>
        <v>6</v>
      </c>
      <c r="J3502" s="17" t="s">
        <v>12313</v>
      </c>
      <c r="K3502" s="25" t="str">
        <f>LEFT(J3502,MIN(FIND({0,1,2,3,4,5,6,7,8,9},ASC(J3502)&amp;1234567890))-1)</f>
        <v>Pb</v>
      </c>
      <c r="L3502" s="25">
        <f t="shared" si="109"/>
        <v>0.7</v>
      </c>
      <c r="M3502" s="25">
        <f>VLOOKUP(K3502,Table!$A$2:$C$121,2,0)</f>
        <v>14</v>
      </c>
      <c r="N3502" s="26">
        <f>VLOOKUP(K3502,Table!$A$2:$C$121,3,0)</f>
        <v>6</v>
      </c>
      <c r="O3502" s="13" t="str">
        <f>VLOOKUP(A3502,Table!$U$1:$V$230,2,0)</f>
        <v>Tetragonal</v>
      </c>
      <c r="P3502" s="1"/>
    </row>
    <row r="3503" spans="1:16">
      <c r="A3503" s="12">
        <v>123</v>
      </c>
      <c r="B3503" s="12">
        <v>108675</v>
      </c>
      <c r="C3503" s="12" t="s">
        <v>4182</v>
      </c>
      <c r="D3503" s="12" t="s">
        <v>4286</v>
      </c>
      <c r="E3503" s="17" t="s">
        <v>11830</v>
      </c>
      <c r="F3503" s="25" t="str">
        <f>LEFT(E3503,MIN(FIND({0,1,2,3,4,5,6,7,8,9},ASC(E3503)&amp;1234567890))-1)</f>
        <v>Pd</v>
      </c>
      <c r="G3503" s="25">
        <f t="shared" si="108"/>
        <v>3</v>
      </c>
      <c r="H3503" s="25">
        <f>VLOOKUP(F3503,Table!$A$2:$C$121,2,0)</f>
        <v>10</v>
      </c>
      <c r="I3503" s="26">
        <f>VLOOKUP(F3503,Table!$A$2:$C$121,3,0)</f>
        <v>5</v>
      </c>
      <c r="J3503" s="17" t="s">
        <v>588</v>
      </c>
      <c r="K3503" s="25" t="str">
        <f>LEFT(J3503,MIN(FIND({0,1,2,3,4,5,6,7,8,9},ASC(J3503)&amp;1234567890))-1)</f>
        <v>Tl</v>
      </c>
      <c r="L3503" s="25">
        <f t="shared" si="109"/>
        <v>1</v>
      </c>
      <c r="M3503" s="25">
        <f>VLOOKUP(K3503,Table!$A$2:$C$121,2,0)</f>
        <v>13</v>
      </c>
      <c r="N3503" s="26">
        <f>VLOOKUP(K3503,Table!$A$2:$C$121,3,0)</f>
        <v>6</v>
      </c>
      <c r="O3503" s="13" t="str">
        <f>VLOOKUP(A3503,Table!$U$1:$V$230,2,0)</f>
        <v>Tetragonal</v>
      </c>
      <c r="P3503" s="1"/>
    </row>
    <row r="3504" spans="1:16">
      <c r="A3504" s="12">
        <v>123</v>
      </c>
      <c r="B3504" s="12">
        <v>108677</v>
      </c>
      <c r="C3504" s="12" t="s">
        <v>4182</v>
      </c>
      <c r="D3504" s="12" t="s">
        <v>4287</v>
      </c>
      <c r="E3504" s="17" t="s">
        <v>11830</v>
      </c>
      <c r="F3504" s="25" t="str">
        <f>LEFT(E3504,MIN(FIND({0,1,2,3,4,5,6,7,8,9},ASC(E3504)&amp;1234567890))-1)</f>
        <v>Pd</v>
      </c>
      <c r="G3504" s="25">
        <f t="shared" si="108"/>
        <v>3</v>
      </c>
      <c r="H3504" s="25">
        <f>VLOOKUP(F3504,Table!$A$2:$C$121,2,0)</f>
        <v>10</v>
      </c>
      <c r="I3504" s="26">
        <f>VLOOKUP(F3504,Table!$A$2:$C$121,3,0)</f>
        <v>5</v>
      </c>
      <c r="J3504" s="17" t="s">
        <v>334</v>
      </c>
      <c r="K3504" s="25" t="str">
        <f>LEFT(J3504,MIN(FIND({0,1,2,3,4,5,6,7,8,9},ASC(J3504)&amp;1234567890))-1)</f>
        <v>V</v>
      </c>
      <c r="L3504" s="25">
        <f t="shared" si="109"/>
        <v>1</v>
      </c>
      <c r="M3504" s="25">
        <f>VLOOKUP(K3504,Table!$A$2:$C$121,2,0)</f>
        <v>5</v>
      </c>
      <c r="N3504" s="26">
        <f>VLOOKUP(K3504,Table!$A$2:$C$121,3,0)</f>
        <v>4</v>
      </c>
      <c r="O3504" s="13" t="str">
        <f>VLOOKUP(A3504,Table!$U$1:$V$230,2,0)</f>
        <v>Tetragonal</v>
      </c>
      <c r="P3504" s="1"/>
    </row>
    <row r="3505" spans="1:16">
      <c r="A3505" s="12">
        <v>123</v>
      </c>
      <c r="B3505" s="12">
        <v>108707</v>
      </c>
      <c r="C3505" s="12" t="s">
        <v>4182</v>
      </c>
      <c r="D3505" s="12" t="s">
        <v>4288</v>
      </c>
      <c r="E3505" s="17" t="s">
        <v>11332</v>
      </c>
      <c r="F3505" s="25" t="str">
        <f>LEFT(E3505,MIN(FIND({0,1,2,3,4,5,6,7,8,9},ASC(E3505)&amp;1234567890))-1)</f>
        <v>Pr</v>
      </c>
      <c r="G3505" s="25">
        <f t="shared" si="108"/>
        <v>1</v>
      </c>
      <c r="H3505" s="25">
        <f>VLOOKUP(F3505,Table!$A$2:$C$121,2,0)</f>
        <v>3</v>
      </c>
      <c r="I3505" s="26">
        <f>VLOOKUP(F3505,Table!$A$2:$C$121,3,0)</f>
        <v>6</v>
      </c>
      <c r="J3505" s="17" t="s">
        <v>70</v>
      </c>
      <c r="K3505" s="25" t="str">
        <f>LEFT(J3505,MIN(FIND({0,1,2,3,4,5,6,7,8,9},ASC(J3505)&amp;1234567890))-1)</f>
        <v>Zn</v>
      </c>
      <c r="L3505" s="25">
        <f t="shared" si="109"/>
        <v>1</v>
      </c>
      <c r="M3505" s="25">
        <f>VLOOKUP(K3505,Table!$A$2:$C$121,2,0)</f>
        <v>12</v>
      </c>
      <c r="N3505" s="26">
        <f>VLOOKUP(K3505,Table!$A$2:$C$121,3,0)</f>
        <v>4</v>
      </c>
      <c r="O3505" s="13" t="str">
        <f>VLOOKUP(A3505,Table!$U$1:$V$230,2,0)</f>
        <v>Tetragonal</v>
      </c>
      <c r="P3505" s="1"/>
    </row>
    <row r="3506" spans="1:16">
      <c r="A3506" s="12">
        <v>123</v>
      </c>
      <c r="B3506" s="12">
        <v>108789</v>
      </c>
      <c r="C3506" s="12" t="s">
        <v>4182</v>
      </c>
      <c r="D3506" s="12" t="s">
        <v>3492</v>
      </c>
      <c r="E3506" s="17" t="s">
        <v>12156</v>
      </c>
      <c r="F3506" s="25" t="str">
        <f>LEFT(E3506,MIN(FIND({0,1,2,3,4,5,6,7,8,9},ASC(E3506)&amp;1234567890))-1)</f>
        <v>V</v>
      </c>
      <c r="G3506" s="25">
        <f t="shared" si="108"/>
        <v>0.54</v>
      </c>
      <c r="H3506" s="25">
        <f>VLOOKUP(F3506,Table!$A$2:$C$121,2,0)</f>
        <v>5</v>
      </c>
      <c r="I3506" s="26">
        <f>VLOOKUP(F3506,Table!$A$2:$C$121,3,0)</f>
        <v>4</v>
      </c>
      <c r="J3506" s="17" t="s">
        <v>12157</v>
      </c>
      <c r="K3506" s="25" t="str">
        <f>LEFT(J3506,MIN(FIND({0,1,2,3,4,5,6,7,8,9},ASC(J3506)&amp;1234567890))-1)</f>
        <v>Ir</v>
      </c>
      <c r="L3506" s="25">
        <f t="shared" si="109"/>
        <v>0.46</v>
      </c>
      <c r="M3506" s="25">
        <f>VLOOKUP(K3506,Table!$A$2:$C$121,2,0)</f>
        <v>9</v>
      </c>
      <c r="N3506" s="26">
        <f>VLOOKUP(K3506,Table!$A$2:$C$121,3,0)</f>
        <v>6</v>
      </c>
      <c r="O3506" s="13" t="str">
        <f>VLOOKUP(A3506,Table!$U$1:$V$230,2,0)</f>
        <v>Tetragonal</v>
      </c>
      <c r="P3506" s="1"/>
    </row>
    <row r="3507" spans="1:16">
      <c r="A3507" s="12">
        <v>123</v>
      </c>
      <c r="B3507" s="12">
        <v>109235</v>
      </c>
      <c r="C3507" s="12" t="s">
        <v>4182</v>
      </c>
      <c r="D3507" s="12" t="s">
        <v>4289</v>
      </c>
      <c r="E3507" s="17" t="s">
        <v>11355</v>
      </c>
      <c r="F3507" s="25" t="str">
        <f>LEFT(E3507,MIN(FIND({0,1,2,3,4,5,6,7,8,9},ASC(E3507)&amp;1234567890))-1)</f>
        <v>Pt</v>
      </c>
      <c r="G3507" s="25">
        <f t="shared" si="108"/>
        <v>3</v>
      </c>
      <c r="H3507" s="25">
        <f>VLOOKUP(F3507,Table!$A$2:$C$121,2,0)</f>
        <v>10</v>
      </c>
      <c r="I3507" s="26">
        <f>VLOOKUP(F3507,Table!$A$2:$C$121,3,0)</f>
        <v>6</v>
      </c>
      <c r="J3507" s="17" t="s">
        <v>11352</v>
      </c>
      <c r="K3507" s="25" t="str">
        <f>LEFT(J3507,MIN(FIND({0,1,2,3,4,5,6,7,8,9},ASC(J3507)&amp;1234567890))-1)</f>
        <v>Al</v>
      </c>
      <c r="L3507" s="25">
        <f t="shared" si="109"/>
        <v>1</v>
      </c>
      <c r="M3507" s="25">
        <f>VLOOKUP(K3507,Table!$A$2:$C$121,2,0)</f>
        <v>13</v>
      </c>
      <c r="N3507" s="26">
        <f>VLOOKUP(K3507,Table!$A$2:$C$121,3,0)</f>
        <v>3</v>
      </c>
      <c r="O3507" s="13" t="str">
        <f>VLOOKUP(A3507,Table!$U$1:$V$230,2,0)</f>
        <v>Tetragonal</v>
      </c>
      <c r="P3507" s="1"/>
    </row>
    <row r="3508" spans="1:16">
      <c r="A3508" s="12">
        <v>123</v>
      </c>
      <c r="B3508" s="12">
        <v>109236</v>
      </c>
      <c r="C3508" s="12" t="s">
        <v>4182</v>
      </c>
      <c r="D3508" s="12" t="s">
        <v>4290</v>
      </c>
      <c r="E3508" s="17" t="s">
        <v>11355</v>
      </c>
      <c r="F3508" s="25" t="str">
        <f>LEFT(E3508,MIN(FIND({0,1,2,3,4,5,6,7,8,9},ASC(E3508)&amp;1234567890))-1)</f>
        <v>Pt</v>
      </c>
      <c r="G3508" s="25">
        <f t="shared" si="108"/>
        <v>3</v>
      </c>
      <c r="H3508" s="25">
        <f>VLOOKUP(F3508,Table!$A$2:$C$121,2,0)</f>
        <v>10</v>
      </c>
      <c r="I3508" s="26">
        <f>VLOOKUP(F3508,Table!$A$2:$C$121,3,0)</f>
        <v>6</v>
      </c>
      <c r="J3508" s="17" t="s">
        <v>11286</v>
      </c>
      <c r="K3508" s="25" t="str">
        <f>LEFT(J3508,MIN(FIND({0,1,2,3,4,5,6,7,8,9},ASC(J3508)&amp;1234567890))-1)</f>
        <v>In</v>
      </c>
      <c r="L3508" s="25">
        <f t="shared" si="109"/>
        <v>1</v>
      </c>
      <c r="M3508" s="25">
        <f>VLOOKUP(K3508,Table!$A$2:$C$121,2,0)</f>
        <v>13</v>
      </c>
      <c r="N3508" s="26">
        <f>VLOOKUP(K3508,Table!$A$2:$C$121,3,0)</f>
        <v>5</v>
      </c>
      <c r="O3508" s="13" t="str">
        <f>VLOOKUP(A3508,Table!$U$1:$V$230,2,0)</f>
        <v>Tetragonal</v>
      </c>
      <c r="P3508" s="1"/>
    </row>
    <row r="3509" spans="1:16">
      <c r="A3509" s="12">
        <v>123</v>
      </c>
      <c r="B3509" s="12">
        <v>109349</v>
      </c>
      <c r="C3509" s="12" t="s">
        <v>4182</v>
      </c>
      <c r="D3509" s="12" t="s">
        <v>4291</v>
      </c>
      <c r="E3509" s="17" t="s">
        <v>427</v>
      </c>
      <c r="F3509" s="25" t="str">
        <f>LEFT(E3509,MIN(FIND({0,1,2,3,4,5,6,7,8,9},ASC(E3509)&amp;1234567890))-1)</f>
        <v>Au</v>
      </c>
      <c r="G3509" s="25">
        <f t="shared" si="108"/>
        <v>1</v>
      </c>
      <c r="H3509" s="25">
        <f>VLOOKUP(F3509,Table!$A$2:$C$121,2,0)</f>
        <v>11</v>
      </c>
      <c r="I3509" s="26">
        <f>VLOOKUP(F3509,Table!$A$2:$C$121,3,0)</f>
        <v>6</v>
      </c>
      <c r="J3509" s="17" t="s">
        <v>355</v>
      </c>
      <c r="K3509" s="25" t="str">
        <f>LEFT(J3509,MIN(FIND({0,1,2,3,4,5,6,7,8,9},ASC(J3509)&amp;1234567890))-1)</f>
        <v>Mn</v>
      </c>
      <c r="L3509" s="25">
        <f t="shared" si="109"/>
        <v>1</v>
      </c>
      <c r="M3509" s="25">
        <f>VLOOKUP(K3509,Table!$A$2:$C$121,2,0)</f>
        <v>7</v>
      </c>
      <c r="N3509" s="26">
        <f>VLOOKUP(K3509,Table!$A$2:$C$121,3,0)</f>
        <v>4</v>
      </c>
      <c r="O3509" s="13" t="str">
        <f>VLOOKUP(A3509,Table!$U$1:$V$230,2,0)</f>
        <v>Tetragonal</v>
      </c>
      <c r="P3509" s="1"/>
    </row>
    <row r="3510" spans="1:16">
      <c r="A3510" s="12">
        <v>123</v>
      </c>
      <c r="B3510" s="12">
        <v>54320</v>
      </c>
      <c r="C3510" s="12" t="s">
        <v>4182</v>
      </c>
      <c r="D3510" s="12" t="s">
        <v>4292</v>
      </c>
      <c r="E3510" s="17" t="s">
        <v>530</v>
      </c>
      <c r="F3510" s="25" t="str">
        <f>LEFT(E3510,MIN(FIND({0,1,2,3,4,5,6,7,8,9},ASC(E3510)&amp;1234567890))-1)</f>
        <v>Yb</v>
      </c>
      <c r="G3510" s="25">
        <f t="shared" si="108"/>
        <v>1</v>
      </c>
      <c r="H3510" s="25">
        <f>VLOOKUP(F3510,Table!$A$2:$C$121,2,0)</f>
        <v>3</v>
      </c>
      <c r="I3510" s="26">
        <f>VLOOKUP(F3510,Table!$A$2:$C$121,3,0)</f>
        <v>6</v>
      </c>
      <c r="J3510" s="17" t="s">
        <v>586</v>
      </c>
      <c r="K3510" s="25" t="str">
        <f>LEFT(J3510,MIN(FIND({0,1,2,3,4,5,6,7,8,9},ASC(J3510)&amp;1234567890))-1)</f>
        <v>Pb</v>
      </c>
      <c r="L3510" s="25">
        <f t="shared" si="109"/>
        <v>1</v>
      </c>
      <c r="M3510" s="25">
        <f>VLOOKUP(K3510,Table!$A$2:$C$121,2,0)</f>
        <v>14</v>
      </c>
      <c r="N3510" s="26">
        <f>VLOOKUP(K3510,Table!$A$2:$C$121,3,0)</f>
        <v>6</v>
      </c>
      <c r="O3510" s="13" t="str">
        <f>VLOOKUP(A3510,Table!$U$1:$V$230,2,0)</f>
        <v>Tetragonal</v>
      </c>
      <c r="P3510" s="1"/>
    </row>
    <row r="3511" spans="1:16">
      <c r="A3511" s="12">
        <v>123</v>
      </c>
      <c r="B3511" s="12">
        <v>150552</v>
      </c>
      <c r="C3511" s="12" t="s">
        <v>4182</v>
      </c>
      <c r="D3511" s="12" t="s">
        <v>4293</v>
      </c>
      <c r="E3511" s="17" t="s">
        <v>427</v>
      </c>
      <c r="F3511" s="25" t="str">
        <f>LEFT(E3511,MIN(FIND({0,1,2,3,4,5,6,7,8,9},ASC(E3511)&amp;1234567890))-1)</f>
        <v>Au</v>
      </c>
      <c r="G3511" s="25">
        <f t="shared" si="108"/>
        <v>1</v>
      </c>
      <c r="H3511" s="25">
        <f>VLOOKUP(F3511,Table!$A$2:$C$121,2,0)</f>
        <v>11</v>
      </c>
      <c r="I3511" s="26">
        <f>VLOOKUP(F3511,Table!$A$2:$C$121,3,0)</f>
        <v>6</v>
      </c>
      <c r="J3511" s="17" t="s">
        <v>11426</v>
      </c>
      <c r="K3511" s="25" t="str">
        <f>LEFT(J3511,MIN(FIND({0,1,2,3,4,5,6,7,8,9},ASC(J3511)&amp;1234567890))-1)</f>
        <v>Mn</v>
      </c>
      <c r="L3511" s="25">
        <f t="shared" si="109"/>
        <v>3</v>
      </c>
      <c r="M3511" s="25">
        <f>VLOOKUP(K3511,Table!$A$2:$C$121,2,0)</f>
        <v>7</v>
      </c>
      <c r="N3511" s="26">
        <f>VLOOKUP(K3511,Table!$A$2:$C$121,3,0)</f>
        <v>4</v>
      </c>
      <c r="O3511" s="13" t="str">
        <f>VLOOKUP(A3511,Table!$U$1:$V$230,2,0)</f>
        <v>Tetragonal</v>
      </c>
      <c r="P3511" s="1"/>
    </row>
    <row r="3512" spans="1:16">
      <c r="A3512" s="12">
        <v>123</v>
      </c>
      <c r="B3512" s="12">
        <v>150733</v>
      </c>
      <c r="C3512" s="12" t="s">
        <v>4182</v>
      </c>
      <c r="D3512" s="12" t="s">
        <v>4294</v>
      </c>
      <c r="E3512" s="17" t="s">
        <v>12314</v>
      </c>
      <c r="F3512" s="25" t="str">
        <f>LEFT(E3512,MIN(FIND({0,1,2,3,4,5,6,7,8,9},ASC(E3512)&amp;1234567890))-1)</f>
        <v>Pd</v>
      </c>
      <c r="G3512" s="25">
        <f t="shared" si="108"/>
        <v>1.1000000000000001</v>
      </c>
      <c r="H3512" s="25">
        <f>VLOOKUP(F3512,Table!$A$2:$C$121,2,0)</f>
        <v>10</v>
      </c>
      <c r="I3512" s="26">
        <f>VLOOKUP(F3512,Table!$A$2:$C$121,3,0)</f>
        <v>5</v>
      </c>
      <c r="J3512" s="17" t="s">
        <v>12315</v>
      </c>
      <c r="K3512" s="25" t="str">
        <f>LEFT(J3512,MIN(FIND({0,1,2,3,4,5,6,7,8,9},ASC(J3512)&amp;1234567890))-1)</f>
        <v>Mg</v>
      </c>
      <c r="L3512" s="25">
        <f t="shared" si="109"/>
        <v>0.9</v>
      </c>
      <c r="M3512" s="25">
        <f>VLOOKUP(K3512,Table!$A$2:$C$121,2,0)</f>
        <v>2</v>
      </c>
      <c r="N3512" s="26">
        <f>VLOOKUP(K3512,Table!$A$2:$C$121,3,0)</f>
        <v>3</v>
      </c>
      <c r="O3512" s="13" t="str">
        <f>VLOOKUP(A3512,Table!$U$1:$V$230,2,0)</f>
        <v>Tetragonal</v>
      </c>
      <c r="P3512" s="1"/>
    </row>
    <row r="3513" spans="1:16">
      <c r="A3513" s="12">
        <v>123</v>
      </c>
      <c r="B3513" s="12">
        <v>151384</v>
      </c>
      <c r="C3513" s="12" t="s">
        <v>4182</v>
      </c>
      <c r="D3513" s="12" t="s">
        <v>4295</v>
      </c>
      <c r="E3513" s="17" t="s">
        <v>11351</v>
      </c>
      <c r="F3513" s="25" t="str">
        <f>LEFT(E3513,MIN(FIND({0,1,2,3,4,5,6,7,8,9},ASC(E3513)&amp;1234567890))-1)</f>
        <v>Cu</v>
      </c>
      <c r="G3513" s="25">
        <f t="shared" si="108"/>
        <v>1</v>
      </c>
      <c r="H3513" s="25">
        <f>VLOOKUP(F3513,Table!$A$2:$C$121,2,0)</f>
        <v>11</v>
      </c>
      <c r="I3513" s="26">
        <f>VLOOKUP(F3513,Table!$A$2:$C$121,3,0)</f>
        <v>4</v>
      </c>
      <c r="J3513" s="17" t="s">
        <v>58</v>
      </c>
      <c r="K3513" s="25" t="str">
        <f>LEFT(J3513,MIN(FIND({0,1,2,3,4,5,6,7,8,9},ASC(J3513)&amp;1234567890))-1)</f>
        <v>Al</v>
      </c>
      <c r="L3513" s="25">
        <f t="shared" si="109"/>
        <v>2</v>
      </c>
      <c r="M3513" s="25">
        <f>VLOOKUP(K3513,Table!$A$2:$C$121,2,0)</f>
        <v>13</v>
      </c>
      <c r="N3513" s="26">
        <f>VLOOKUP(K3513,Table!$A$2:$C$121,3,0)</f>
        <v>3</v>
      </c>
      <c r="O3513" s="13" t="str">
        <f>VLOOKUP(A3513,Table!$U$1:$V$230,2,0)</f>
        <v>Tetragonal</v>
      </c>
      <c r="P3513" s="1"/>
    </row>
    <row r="3514" spans="1:16">
      <c r="A3514" s="12">
        <v>123</v>
      </c>
      <c r="B3514" s="12">
        <v>167839</v>
      </c>
      <c r="C3514" s="12" t="s">
        <v>4182</v>
      </c>
      <c r="D3514" s="12" t="s">
        <v>4296</v>
      </c>
      <c r="E3514" s="17" t="s">
        <v>12316</v>
      </c>
      <c r="F3514" s="25" t="str">
        <f>LEFT(E3514,MIN(FIND({0,1,2,3,4,5,6,7,8,9},ASC(E3514)&amp;1234567890))-1)</f>
        <v>Cu</v>
      </c>
      <c r="G3514" s="25">
        <f t="shared" si="108"/>
        <v>3.1</v>
      </c>
      <c r="H3514" s="25">
        <f>VLOOKUP(F3514,Table!$A$2:$C$121,2,0)</f>
        <v>11</v>
      </c>
      <c r="I3514" s="26">
        <f>VLOOKUP(F3514,Table!$A$2:$C$121,3,0)</f>
        <v>4</v>
      </c>
      <c r="J3514" s="17" t="s">
        <v>12317</v>
      </c>
      <c r="K3514" s="25" t="str">
        <f>LEFT(J3514,MIN(FIND({0,1,2,3,4,5,6,7,8,9},ASC(J3514)&amp;1234567890))-1)</f>
        <v>N</v>
      </c>
      <c r="L3514" s="25">
        <f t="shared" si="109"/>
        <v>1.0329999999999999</v>
      </c>
      <c r="M3514" s="25">
        <f>VLOOKUP(K3514,Table!$A$2:$C$121,2,0)</f>
        <v>15</v>
      </c>
      <c r="N3514" s="26">
        <f>VLOOKUP(K3514,Table!$A$2:$C$121,3,0)</f>
        <v>2</v>
      </c>
      <c r="O3514" s="13" t="str">
        <f>VLOOKUP(A3514,Table!$U$1:$V$230,2,0)</f>
        <v>Tetragonal</v>
      </c>
      <c r="P3514" s="1"/>
    </row>
    <row r="3515" spans="1:16">
      <c r="A3515" s="12">
        <v>123</v>
      </c>
      <c r="B3515" s="12">
        <v>167840</v>
      </c>
      <c r="C3515" s="12" t="s">
        <v>4182</v>
      </c>
      <c r="D3515" s="12" t="s">
        <v>4297</v>
      </c>
      <c r="E3515" s="17" t="s">
        <v>12318</v>
      </c>
      <c r="F3515" s="25" t="str">
        <f>LEFT(E3515,MIN(FIND({0,1,2,3,4,5,6,7,8,9},ASC(E3515)&amp;1234567890))-1)</f>
        <v>Cu</v>
      </c>
      <c r="G3515" s="25">
        <f t="shared" si="108"/>
        <v>3.25</v>
      </c>
      <c r="H3515" s="25">
        <f>VLOOKUP(F3515,Table!$A$2:$C$121,2,0)</f>
        <v>11</v>
      </c>
      <c r="I3515" s="26">
        <f>VLOOKUP(F3515,Table!$A$2:$C$121,3,0)</f>
        <v>4</v>
      </c>
      <c r="J3515" s="17" t="s">
        <v>12319</v>
      </c>
      <c r="K3515" s="25" t="str">
        <f>LEFT(J3515,MIN(FIND({0,1,2,3,4,5,6,7,8,9},ASC(J3515)&amp;1234567890))-1)</f>
        <v>N</v>
      </c>
      <c r="L3515" s="25">
        <f t="shared" si="109"/>
        <v>1.083</v>
      </c>
      <c r="M3515" s="25">
        <f>VLOOKUP(K3515,Table!$A$2:$C$121,2,0)</f>
        <v>15</v>
      </c>
      <c r="N3515" s="26">
        <f>VLOOKUP(K3515,Table!$A$2:$C$121,3,0)</f>
        <v>2</v>
      </c>
      <c r="O3515" s="13" t="str">
        <f>VLOOKUP(A3515,Table!$U$1:$V$230,2,0)</f>
        <v>Tetragonal</v>
      </c>
      <c r="P3515" s="1"/>
    </row>
    <row r="3516" spans="1:16">
      <c r="A3516" s="12">
        <v>123</v>
      </c>
      <c r="B3516" s="12">
        <v>167841</v>
      </c>
      <c r="C3516" s="12" t="s">
        <v>4182</v>
      </c>
      <c r="D3516" s="12" t="s">
        <v>4298</v>
      </c>
      <c r="E3516" s="17" t="s">
        <v>12320</v>
      </c>
      <c r="F3516" s="25" t="str">
        <f>LEFT(E3516,MIN(FIND({0,1,2,3,4,5,6,7,8,9},ASC(E3516)&amp;1234567890))-1)</f>
        <v>Cu</v>
      </c>
      <c r="G3516" s="25">
        <f t="shared" si="108"/>
        <v>3.4</v>
      </c>
      <c r="H3516" s="25">
        <f>VLOOKUP(F3516,Table!$A$2:$C$121,2,0)</f>
        <v>11</v>
      </c>
      <c r="I3516" s="26">
        <f>VLOOKUP(F3516,Table!$A$2:$C$121,3,0)</f>
        <v>4</v>
      </c>
      <c r="J3516" s="17" t="s">
        <v>12321</v>
      </c>
      <c r="K3516" s="25" t="str">
        <f>LEFT(J3516,MIN(FIND({0,1,2,3,4,5,6,7,8,9},ASC(J3516)&amp;1234567890))-1)</f>
        <v>N</v>
      </c>
      <c r="L3516" s="25">
        <f t="shared" si="109"/>
        <v>1.133</v>
      </c>
      <c r="M3516" s="25">
        <f>VLOOKUP(K3516,Table!$A$2:$C$121,2,0)</f>
        <v>15</v>
      </c>
      <c r="N3516" s="26">
        <f>VLOOKUP(K3516,Table!$A$2:$C$121,3,0)</f>
        <v>2</v>
      </c>
      <c r="O3516" s="13" t="str">
        <f>VLOOKUP(A3516,Table!$U$1:$V$230,2,0)</f>
        <v>Tetragonal</v>
      </c>
      <c r="P3516" s="1"/>
    </row>
    <row r="3517" spans="1:16">
      <c r="A3517" s="12">
        <v>123</v>
      </c>
      <c r="B3517" s="12">
        <v>167842</v>
      </c>
      <c r="C3517" s="12" t="s">
        <v>4182</v>
      </c>
      <c r="D3517" s="12" t="s">
        <v>4299</v>
      </c>
      <c r="E3517" s="17" t="s">
        <v>12322</v>
      </c>
      <c r="F3517" s="25" t="str">
        <f>LEFT(E3517,MIN(FIND({0,1,2,3,4,5,6,7,8,9},ASC(E3517)&amp;1234567890))-1)</f>
        <v>Cu</v>
      </c>
      <c r="G3517" s="25">
        <f t="shared" si="108"/>
        <v>3.54</v>
      </c>
      <c r="H3517" s="25">
        <f>VLOOKUP(F3517,Table!$A$2:$C$121,2,0)</f>
        <v>11</v>
      </c>
      <c r="I3517" s="26">
        <f>VLOOKUP(F3517,Table!$A$2:$C$121,3,0)</f>
        <v>4</v>
      </c>
      <c r="J3517" s="17" t="s">
        <v>12323</v>
      </c>
      <c r="K3517" s="25" t="str">
        <f>LEFT(J3517,MIN(FIND({0,1,2,3,4,5,6,7,8,9},ASC(J3517)&amp;1234567890))-1)</f>
        <v>N</v>
      </c>
      <c r="L3517" s="25">
        <f t="shared" si="109"/>
        <v>1.18</v>
      </c>
      <c r="M3517" s="25">
        <f>VLOOKUP(K3517,Table!$A$2:$C$121,2,0)</f>
        <v>15</v>
      </c>
      <c r="N3517" s="26">
        <f>VLOOKUP(K3517,Table!$A$2:$C$121,3,0)</f>
        <v>2</v>
      </c>
      <c r="O3517" s="13" t="str">
        <f>VLOOKUP(A3517,Table!$U$1:$V$230,2,0)</f>
        <v>Tetragonal</v>
      </c>
      <c r="P3517" s="1"/>
    </row>
    <row r="3518" spans="1:16">
      <c r="A3518" s="12">
        <v>123</v>
      </c>
      <c r="B3518" s="12">
        <v>167843</v>
      </c>
      <c r="C3518" s="12" t="s">
        <v>4182</v>
      </c>
      <c r="D3518" s="12" t="s">
        <v>4300</v>
      </c>
      <c r="E3518" s="17" t="s">
        <v>12324</v>
      </c>
      <c r="F3518" s="25" t="str">
        <f>LEFT(E3518,MIN(FIND({0,1,2,3,4,5,6,7,8,9},ASC(E3518)&amp;1234567890))-1)</f>
        <v>Cu</v>
      </c>
      <c r="G3518" s="25">
        <f t="shared" si="108"/>
        <v>3.6</v>
      </c>
      <c r="H3518" s="25">
        <f>VLOOKUP(F3518,Table!$A$2:$C$121,2,0)</f>
        <v>11</v>
      </c>
      <c r="I3518" s="26">
        <f>VLOOKUP(F3518,Table!$A$2:$C$121,3,0)</f>
        <v>4</v>
      </c>
      <c r="J3518" s="17" t="s">
        <v>12325</v>
      </c>
      <c r="K3518" s="25" t="str">
        <f>LEFT(J3518,MIN(FIND({0,1,2,3,4,5,6,7,8,9},ASC(J3518)&amp;1234567890))-1)</f>
        <v>N</v>
      </c>
      <c r="L3518" s="25">
        <f t="shared" si="109"/>
        <v>1.2</v>
      </c>
      <c r="M3518" s="25">
        <f>VLOOKUP(K3518,Table!$A$2:$C$121,2,0)</f>
        <v>15</v>
      </c>
      <c r="N3518" s="26">
        <f>VLOOKUP(K3518,Table!$A$2:$C$121,3,0)</f>
        <v>2</v>
      </c>
      <c r="O3518" s="13" t="str">
        <f>VLOOKUP(A3518,Table!$U$1:$V$230,2,0)</f>
        <v>Tetragonal</v>
      </c>
      <c r="P3518" s="1"/>
    </row>
    <row r="3519" spans="1:16">
      <c r="A3519" s="12">
        <v>123</v>
      </c>
      <c r="B3519" s="12">
        <v>167844</v>
      </c>
      <c r="C3519" s="12" t="s">
        <v>4182</v>
      </c>
      <c r="D3519" s="12" t="s">
        <v>4301</v>
      </c>
      <c r="E3519" s="17" t="s">
        <v>12326</v>
      </c>
      <c r="F3519" s="25" t="str">
        <f>LEFT(E3519,MIN(FIND({0,1,2,3,4,5,6,7,8,9},ASC(E3519)&amp;1234567890))-1)</f>
        <v>Cu</v>
      </c>
      <c r="G3519" s="25">
        <f t="shared" si="108"/>
        <v>3.75</v>
      </c>
      <c r="H3519" s="25">
        <f>VLOOKUP(F3519,Table!$A$2:$C$121,2,0)</f>
        <v>11</v>
      </c>
      <c r="I3519" s="26">
        <f>VLOOKUP(F3519,Table!$A$2:$C$121,3,0)</f>
        <v>4</v>
      </c>
      <c r="J3519" s="17" t="s">
        <v>12327</v>
      </c>
      <c r="K3519" s="25" t="str">
        <f>LEFT(J3519,MIN(FIND({0,1,2,3,4,5,6,7,8,9},ASC(J3519)&amp;1234567890))-1)</f>
        <v>N</v>
      </c>
      <c r="L3519" s="25">
        <f t="shared" si="109"/>
        <v>1.25</v>
      </c>
      <c r="M3519" s="25">
        <f>VLOOKUP(K3519,Table!$A$2:$C$121,2,0)</f>
        <v>15</v>
      </c>
      <c r="N3519" s="26">
        <f>VLOOKUP(K3519,Table!$A$2:$C$121,3,0)</f>
        <v>2</v>
      </c>
      <c r="O3519" s="13" t="str">
        <f>VLOOKUP(A3519,Table!$U$1:$V$230,2,0)</f>
        <v>Tetragonal</v>
      </c>
      <c r="P3519" s="1"/>
    </row>
    <row r="3520" spans="1:16">
      <c r="A3520" s="12">
        <v>123</v>
      </c>
      <c r="B3520" s="12">
        <v>169019</v>
      </c>
      <c r="C3520" s="12" t="s">
        <v>4182</v>
      </c>
      <c r="D3520" s="12" t="s">
        <v>4302</v>
      </c>
      <c r="E3520" s="17" t="s">
        <v>11336</v>
      </c>
      <c r="F3520" s="25" t="str">
        <f>LEFT(E3520,MIN(FIND({0,1,2,3,4,5,6,7,8,9},ASC(E3520)&amp;1234567890))-1)</f>
        <v>Y</v>
      </c>
      <c r="G3520" s="25">
        <f t="shared" si="108"/>
        <v>1</v>
      </c>
      <c r="H3520" s="25">
        <f>VLOOKUP(F3520,Table!$A$2:$C$121,2,0)</f>
        <v>3</v>
      </c>
      <c r="I3520" s="26">
        <f>VLOOKUP(F3520,Table!$A$2:$C$121,3,0)</f>
        <v>5</v>
      </c>
      <c r="J3520" s="17" t="s">
        <v>11286</v>
      </c>
      <c r="K3520" s="25" t="str">
        <f>LEFT(J3520,MIN(FIND({0,1,2,3,4,5,6,7,8,9},ASC(J3520)&amp;1234567890))-1)</f>
        <v>In</v>
      </c>
      <c r="L3520" s="25">
        <f t="shared" si="109"/>
        <v>1</v>
      </c>
      <c r="M3520" s="25">
        <f>VLOOKUP(K3520,Table!$A$2:$C$121,2,0)</f>
        <v>13</v>
      </c>
      <c r="N3520" s="26">
        <f>VLOOKUP(K3520,Table!$A$2:$C$121,3,0)</f>
        <v>5</v>
      </c>
      <c r="O3520" s="13" t="str">
        <f>VLOOKUP(A3520,Table!$U$1:$V$230,2,0)</f>
        <v>Tetragonal</v>
      </c>
      <c r="P3520" s="1"/>
    </row>
    <row r="3521" spans="1:16">
      <c r="A3521" s="12">
        <v>123</v>
      </c>
      <c r="B3521" s="12">
        <v>195071</v>
      </c>
      <c r="C3521" s="12" t="s">
        <v>4182</v>
      </c>
      <c r="D3521" s="12" t="s">
        <v>4303</v>
      </c>
      <c r="E3521" s="17" t="s">
        <v>12328</v>
      </c>
      <c r="F3521" s="25" t="str">
        <f>LEFT(E3521,MIN(FIND({0,1,2,3,4,5,6,7,8,9},ASC(E3521)&amp;1234567890))-1)</f>
        <v>Fe</v>
      </c>
      <c r="G3521" s="25">
        <f t="shared" si="108"/>
        <v>0.83</v>
      </c>
      <c r="H3521" s="25">
        <f>VLOOKUP(F3521,Table!$A$2:$C$121,2,0)</f>
        <v>8</v>
      </c>
      <c r="I3521" s="26">
        <f>VLOOKUP(F3521,Table!$A$2:$C$121,3,0)</f>
        <v>4</v>
      </c>
      <c r="J3521" s="17" t="s">
        <v>11546</v>
      </c>
      <c r="K3521" s="25" t="str">
        <f>LEFT(J3521,MIN(FIND({0,1,2,3,4,5,6,7,8,9},ASC(J3521)&amp;1234567890))-1)</f>
        <v>Si</v>
      </c>
      <c r="L3521" s="25">
        <f t="shared" si="109"/>
        <v>2</v>
      </c>
      <c r="M3521" s="25">
        <f>VLOOKUP(K3521,Table!$A$2:$C$121,2,0)</f>
        <v>14</v>
      </c>
      <c r="N3521" s="26">
        <f>VLOOKUP(K3521,Table!$A$2:$C$121,3,0)</f>
        <v>3</v>
      </c>
      <c r="O3521" s="13" t="str">
        <f>VLOOKUP(A3521,Table!$U$1:$V$230,2,0)</f>
        <v>Tetragonal</v>
      </c>
      <c r="P3521" s="1"/>
    </row>
    <row r="3522" spans="1:16">
      <c r="A3522" s="12">
        <v>123</v>
      </c>
      <c r="B3522" s="12">
        <v>239737</v>
      </c>
      <c r="C3522" s="12" t="s">
        <v>4182</v>
      </c>
      <c r="D3522" s="12" t="s">
        <v>4304</v>
      </c>
      <c r="E3522" s="17" t="s">
        <v>12329</v>
      </c>
      <c r="F3522" s="25" t="str">
        <f>LEFT(E3522,MIN(FIND({0,1,2,3,4,5,6,7,8,9},ASC(E3522)&amp;1234567890))-1)</f>
        <v>Al</v>
      </c>
      <c r="G3522" s="25">
        <f t="shared" ref="G3522:G3585" si="110">IF(SUBSTITUTE(E3522,F3522,"")="",1,SUBSTITUTE(E3522,F3522,""))*1</f>
        <v>0.88</v>
      </c>
      <c r="H3522" s="25">
        <f>VLOOKUP(F3522,Table!$A$2:$C$121,2,0)</f>
        <v>13</v>
      </c>
      <c r="I3522" s="26">
        <f>VLOOKUP(F3522,Table!$A$2:$C$121,3,0)</f>
        <v>3</v>
      </c>
      <c r="J3522" s="17" t="s">
        <v>11987</v>
      </c>
      <c r="K3522" s="25" t="str">
        <f>LEFT(J3522,MIN(FIND({0,1,2,3,4,5,6,7,8,9},ASC(J3522)&amp;1234567890))-1)</f>
        <v>Mn</v>
      </c>
      <c r="L3522" s="25">
        <f t="shared" ref="L3522:L3585" si="111">IF(SUBSTITUTE(J3522,K3522,"")="",1,SUBSTITUTE(J3522,K3522,""))*1</f>
        <v>1.0900000000000001</v>
      </c>
      <c r="M3522" s="25">
        <f>VLOOKUP(K3522,Table!$A$2:$C$121,2,0)</f>
        <v>7</v>
      </c>
      <c r="N3522" s="26">
        <f>VLOOKUP(K3522,Table!$A$2:$C$121,3,0)</f>
        <v>4</v>
      </c>
      <c r="O3522" s="13" t="str">
        <f>VLOOKUP(A3522,Table!$U$1:$V$230,2,0)</f>
        <v>Tetragonal</v>
      </c>
      <c r="P3522" s="1"/>
    </row>
    <row r="3523" spans="1:16">
      <c r="A3523" s="12">
        <v>123</v>
      </c>
      <c r="B3523" s="12">
        <v>239741</v>
      </c>
      <c r="C3523" s="12" t="s">
        <v>4182</v>
      </c>
      <c r="D3523" s="12" t="s">
        <v>4305</v>
      </c>
      <c r="E3523" s="17" t="s">
        <v>12330</v>
      </c>
      <c r="F3523" s="25" t="str">
        <f>LEFT(E3523,MIN(FIND({0,1,2,3,4,5,6,7,8,9},ASC(E3523)&amp;1234567890))-1)</f>
        <v>Ga</v>
      </c>
      <c r="G3523" s="25">
        <f t="shared" si="110"/>
        <v>0.91</v>
      </c>
      <c r="H3523" s="25">
        <f>VLOOKUP(F3523,Table!$A$2:$C$121,2,0)</f>
        <v>13</v>
      </c>
      <c r="I3523" s="26">
        <f>VLOOKUP(F3523,Table!$A$2:$C$121,3,0)</f>
        <v>4</v>
      </c>
      <c r="J3523" s="17" t="s">
        <v>11987</v>
      </c>
      <c r="K3523" s="25" t="str">
        <f>LEFT(J3523,MIN(FIND({0,1,2,3,4,5,6,7,8,9},ASC(J3523)&amp;1234567890))-1)</f>
        <v>Mn</v>
      </c>
      <c r="L3523" s="25">
        <f t="shared" si="111"/>
        <v>1.0900000000000001</v>
      </c>
      <c r="M3523" s="25">
        <f>VLOOKUP(K3523,Table!$A$2:$C$121,2,0)</f>
        <v>7</v>
      </c>
      <c r="N3523" s="26">
        <f>VLOOKUP(K3523,Table!$A$2:$C$121,3,0)</f>
        <v>4</v>
      </c>
      <c r="O3523" s="13" t="str">
        <f>VLOOKUP(A3523,Table!$U$1:$V$230,2,0)</f>
        <v>Tetragonal</v>
      </c>
      <c r="P3523" s="1"/>
    </row>
    <row r="3524" spans="1:16">
      <c r="A3524" s="12">
        <v>124</v>
      </c>
      <c r="B3524" s="12">
        <v>61113</v>
      </c>
      <c r="C3524" s="12" t="s">
        <v>4306</v>
      </c>
      <c r="D3524" s="12" t="s">
        <v>3827</v>
      </c>
      <c r="E3524" s="17" t="s">
        <v>335</v>
      </c>
      <c r="F3524" s="25" t="str">
        <f>LEFT(E3524,MIN(FIND({0,1,2,3,4,5,6,7,8,9},ASC(E3524)&amp;1234567890))-1)</f>
        <v>Nb</v>
      </c>
      <c r="G3524" s="25">
        <f t="shared" si="110"/>
        <v>1</v>
      </c>
      <c r="H3524" s="25">
        <f>VLOOKUP(F3524,Table!$A$2:$C$121,2,0)</f>
        <v>5</v>
      </c>
      <c r="I3524" s="26">
        <f>VLOOKUP(F3524,Table!$A$2:$C$121,3,0)</f>
        <v>5</v>
      </c>
      <c r="J3524" s="17" t="s">
        <v>381</v>
      </c>
      <c r="K3524" s="25" t="str">
        <f>LEFT(J3524,MIN(FIND({0,1,2,3,4,5,6,7,8,9},ASC(J3524)&amp;1234567890))-1)</f>
        <v>Te</v>
      </c>
      <c r="L3524" s="25">
        <f t="shared" si="111"/>
        <v>4</v>
      </c>
      <c r="M3524" s="25">
        <f>VLOOKUP(K3524,Table!$A$2:$C$121,2,0)</f>
        <v>16</v>
      </c>
      <c r="N3524" s="26">
        <f>VLOOKUP(K3524,Table!$A$2:$C$121,3,0)</f>
        <v>5</v>
      </c>
      <c r="O3524" s="13" t="str">
        <f>VLOOKUP(A3524,Table!$U$1:$V$230,2,0)</f>
        <v>Tetragonal</v>
      </c>
      <c r="P3524" s="1"/>
    </row>
    <row r="3525" spans="1:16">
      <c r="A3525" s="12">
        <v>124</v>
      </c>
      <c r="B3525" s="12">
        <v>62049</v>
      </c>
      <c r="C3525" s="12" t="s">
        <v>4306</v>
      </c>
      <c r="D3525" s="12" t="s">
        <v>4067</v>
      </c>
      <c r="E3525" s="17" t="s">
        <v>405</v>
      </c>
      <c r="F3525" s="25" t="str">
        <f>LEFT(E3525,MIN(FIND({0,1,2,3,4,5,6,7,8,9},ASC(E3525)&amp;1234567890))-1)</f>
        <v>Ta</v>
      </c>
      <c r="G3525" s="25">
        <f t="shared" si="110"/>
        <v>1</v>
      </c>
      <c r="H3525" s="25">
        <f>VLOOKUP(F3525,Table!$A$2:$C$121,2,0)</f>
        <v>5</v>
      </c>
      <c r="I3525" s="26">
        <f>VLOOKUP(F3525,Table!$A$2:$C$121,3,0)</f>
        <v>6</v>
      </c>
      <c r="J3525" s="17" t="s">
        <v>381</v>
      </c>
      <c r="K3525" s="25" t="str">
        <f>LEFT(J3525,MIN(FIND({0,1,2,3,4,5,6,7,8,9},ASC(J3525)&amp;1234567890))-1)</f>
        <v>Te</v>
      </c>
      <c r="L3525" s="25">
        <f t="shared" si="111"/>
        <v>4</v>
      </c>
      <c r="M3525" s="25">
        <f>VLOOKUP(K3525,Table!$A$2:$C$121,2,0)</f>
        <v>16</v>
      </c>
      <c r="N3525" s="26">
        <f>VLOOKUP(K3525,Table!$A$2:$C$121,3,0)</f>
        <v>5</v>
      </c>
      <c r="O3525" s="13" t="str">
        <f>VLOOKUP(A3525,Table!$U$1:$V$230,2,0)</f>
        <v>Tetragonal</v>
      </c>
      <c r="P3525" s="1"/>
    </row>
    <row r="3526" spans="1:16">
      <c r="A3526" s="12">
        <v>125</v>
      </c>
      <c r="B3526" s="12">
        <v>103942</v>
      </c>
      <c r="C3526" s="12" t="s">
        <v>4307</v>
      </c>
      <c r="D3526" s="12" t="s">
        <v>4308</v>
      </c>
      <c r="E3526" s="17" t="s">
        <v>12086</v>
      </c>
      <c r="F3526" s="25" t="str">
        <f>LEFT(E3526,MIN(FIND({0,1,2,3,4,5,6,7,8,9},ASC(E3526)&amp;1234567890))-1)</f>
        <v>Ga</v>
      </c>
      <c r="G3526" s="25">
        <f t="shared" si="110"/>
        <v>6</v>
      </c>
      <c r="H3526" s="25">
        <f>VLOOKUP(F3526,Table!$A$2:$C$121,2,0)</f>
        <v>13</v>
      </c>
      <c r="I3526" s="26">
        <f>VLOOKUP(F3526,Table!$A$2:$C$121,3,0)</f>
        <v>4</v>
      </c>
      <c r="J3526" s="17" t="s">
        <v>11502</v>
      </c>
      <c r="K3526" s="25" t="str">
        <f>LEFT(J3526,MIN(FIND({0,1,2,3,4,5,6,7,8,9},ASC(J3526)&amp;1234567890))-1)</f>
        <v>Pu</v>
      </c>
      <c r="L3526" s="25">
        <f t="shared" si="111"/>
        <v>1</v>
      </c>
      <c r="M3526" s="25">
        <f>VLOOKUP(K3526,Table!$A$2:$C$121,2,0)</f>
        <v>3</v>
      </c>
      <c r="N3526" s="26">
        <f>VLOOKUP(K3526,Table!$A$2:$C$121,3,0)</f>
        <v>7</v>
      </c>
      <c r="O3526" s="13" t="str">
        <f>VLOOKUP(A3526,Table!$U$1:$V$230,2,0)</f>
        <v>Tetragonal</v>
      </c>
      <c r="P3526" s="1"/>
    </row>
    <row r="3527" spans="1:16">
      <c r="A3527" s="12">
        <v>125</v>
      </c>
      <c r="B3527" s="12">
        <v>104033</v>
      </c>
      <c r="C3527" s="12" t="s">
        <v>4307</v>
      </c>
      <c r="D3527" s="12" t="s">
        <v>4309</v>
      </c>
      <c r="E3527" s="17" t="s">
        <v>12086</v>
      </c>
      <c r="F3527" s="25" t="str">
        <f>LEFT(E3527,MIN(FIND({0,1,2,3,4,5,6,7,8,9},ASC(E3527)&amp;1234567890))-1)</f>
        <v>Ga</v>
      </c>
      <c r="G3527" s="25">
        <f t="shared" si="110"/>
        <v>6</v>
      </c>
      <c r="H3527" s="25">
        <f>VLOOKUP(F3527,Table!$A$2:$C$121,2,0)</f>
        <v>13</v>
      </c>
      <c r="I3527" s="26">
        <f>VLOOKUP(F3527,Table!$A$2:$C$121,3,0)</f>
        <v>4</v>
      </c>
      <c r="J3527" s="17" t="s">
        <v>11336</v>
      </c>
      <c r="K3527" s="25" t="str">
        <f>LEFT(J3527,MIN(FIND({0,1,2,3,4,5,6,7,8,9},ASC(J3527)&amp;1234567890))-1)</f>
        <v>Y</v>
      </c>
      <c r="L3527" s="25">
        <f t="shared" si="111"/>
        <v>1</v>
      </c>
      <c r="M3527" s="25">
        <f>VLOOKUP(K3527,Table!$A$2:$C$121,2,0)</f>
        <v>3</v>
      </c>
      <c r="N3527" s="26">
        <f>VLOOKUP(K3527,Table!$A$2:$C$121,3,0)</f>
        <v>5</v>
      </c>
      <c r="O3527" s="13" t="str">
        <f>VLOOKUP(A3527,Table!$U$1:$V$230,2,0)</f>
        <v>Tetragonal</v>
      </c>
      <c r="P3527" s="1"/>
    </row>
    <row r="3528" spans="1:16">
      <c r="A3528" s="12">
        <v>125</v>
      </c>
      <c r="B3528" s="12">
        <v>102167</v>
      </c>
      <c r="C3528" s="12" t="s">
        <v>4307</v>
      </c>
      <c r="D3528" s="12" t="s">
        <v>4310</v>
      </c>
      <c r="E3528" s="17" t="s">
        <v>11331</v>
      </c>
      <c r="F3528" s="25" t="str">
        <f>LEFT(E3528,MIN(FIND({0,1,2,3,4,5,6,7,8,9},ASC(E3528)&amp;1234567890))-1)</f>
        <v>Ce</v>
      </c>
      <c r="G3528" s="25">
        <f t="shared" si="110"/>
        <v>1</v>
      </c>
      <c r="H3528" s="25">
        <f>VLOOKUP(F3528,Table!$A$2:$C$121,2,0)</f>
        <v>3</v>
      </c>
      <c r="I3528" s="26">
        <f>VLOOKUP(F3528,Table!$A$2:$C$121,3,0)</f>
        <v>6</v>
      </c>
      <c r="J3528" s="17" t="s">
        <v>12086</v>
      </c>
      <c r="K3528" s="25" t="str">
        <f>LEFT(J3528,MIN(FIND({0,1,2,3,4,5,6,7,8,9},ASC(J3528)&amp;1234567890))-1)</f>
        <v>Ga</v>
      </c>
      <c r="L3528" s="25">
        <f t="shared" si="111"/>
        <v>6</v>
      </c>
      <c r="M3528" s="25">
        <f>VLOOKUP(K3528,Table!$A$2:$C$121,2,0)</f>
        <v>13</v>
      </c>
      <c r="N3528" s="26">
        <f>VLOOKUP(K3528,Table!$A$2:$C$121,3,0)</f>
        <v>4</v>
      </c>
      <c r="O3528" s="13" t="str">
        <f>VLOOKUP(A3528,Table!$U$1:$V$230,2,0)</f>
        <v>Tetragonal</v>
      </c>
      <c r="P3528" s="1"/>
    </row>
    <row r="3529" spans="1:16">
      <c r="A3529" s="12">
        <v>125</v>
      </c>
      <c r="B3529" s="12">
        <v>103768</v>
      </c>
      <c r="C3529" s="12" t="s">
        <v>4307</v>
      </c>
      <c r="D3529" s="12" t="s">
        <v>4311</v>
      </c>
      <c r="E3529" s="17" t="s">
        <v>12086</v>
      </c>
      <c r="F3529" s="25" t="str">
        <f>LEFT(E3529,MIN(FIND({0,1,2,3,4,5,6,7,8,9},ASC(E3529)&amp;1234567890))-1)</f>
        <v>Ga</v>
      </c>
      <c r="G3529" s="25">
        <f t="shared" si="110"/>
        <v>6</v>
      </c>
      <c r="H3529" s="25">
        <f>VLOOKUP(F3529,Table!$A$2:$C$121,2,0)</f>
        <v>13</v>
      </c>
      <c r="I3529" s="26">
        <f>VLOOKUP(F3529,Table!$A$2:$C$121,3,0)</f>
        <v>4</v>
      </c>
      <c r="J3529" s="17" t="s">
        <v>46</v>
      </c>
      <c r="K3529" s="25" t="str">
        <f>LEFT(J3529,MIN(FIND({0,1,2,3,4,5,6,7,8,9},ASC(J3529)&amp;1234567890))-1)</f>
        <v>La</v>
      </c>
      <c r="L3529" s="25">
        <f t="shared" si="111"/>
        <v>1</v>
      </c>
      <c r="M3529" s="25">
        <f>VLOOKUP(K3529,Table!$A$2:$C$121,2,0)</f>
        <v>3</v>
      </c>
      <c r="N3529" s="26">
        <f>VLOOKUP(K3529,Table!$A$2:$C$121,3,0)</f>
        <v>6</v>
      </c>
      <c r="O3529" s="13" t="str">
        <f>VLOOKUP(A3529,Table!$U$1:$V$230,2,0)</f>
        <v>Tetragonal</v>
      </c>
      <c r="P3529" s="1"/>
    </row>
    <row r="3530" spans="1:16">
      <c r="A3530" s="12">
        <v>125</v>
      </c>
      <c r="B3530" s="12">
        <v>105108</v>
      </c>
      <c r="C3530" s="12" t="s">
        <v>4307</v>
      </c>
      <c r="D3530" s="12" t="s">
        <v>4312</v>
      </c>
      <c r="E3530" s="17" t="s">
        <v>12331</v>
      </c>
      <c r="F3530" s="25" t="str">
        <f>LEFT(E3530,MIN(FIND({0,1,2,3,4,5,6,7,8,9},ASC(E3530)&amp;1234567890))-1)</f>
        <v>Mo</v>
      </c>
      <c r="G3530" s="25">
        <f t="shared" si="110"/>
        <v>0.96</v>
      </c>
      <c r="H3530" s="25">
        <f>VLOOKUP(F3530,Table!$A$2:$C$121,2,0)</f>
        <v>6</v>
      </c>
      <c r="I3530" s="26">
        <f>VLOOKUP(F3530,Table!$A$2:$C$121,3,0)</f>
        <v>5</v>
      </c>
      <c r="J3530" s="17" t="s">
        <v>12332</v>
      </c>
      <c r="K3530" s="25" t="str">
        <f>LEFT(J3530,MIN(FIND({0,1,2,3,4,5,6,7,8,9},ASC(J3530)&amp;1234567890))-1)</f>
        <v>U</v>
      </c>
      <c r="L3530" s="25">
        <f t="shared" si="111"/>
        <v>7.04</v>
      </c>
      <c r="M3530" s="25">
        <f>VLOOKUP(K3530,Table!$A$2:$C$121,2,0)</f>
        <v>3</v>
      </c>
      <c r="N3530" s="26">
        <f>VLOOKUP(K3530,Table!$A$2:$C$121,3,0)</f>
        <v>7</v>
      </c>
      <c r="O3530" s="13" t="str">
        <f>VLOOKUP(A3530,Table!$U$1:$V$230,2,0)</f>
        <v>Tetragonal</v>
      </c>
      <c r="P3530" s="1"/>
    </row>
    <row r="3531" spans="1:16">
      <c r="A3531" s="12">
        <v>125</v>
      </c>
      <c r="B3531" s="12">
        <v>105604</v>
      </c>
      <c r="C3531" s="12" t="s">
        <v>4307</v>
      </c>
      <c r="D3531" s="12" t="s">
        <v>4313</v>
      </c>
      <c r="E3531" s="17" t="s">
        <v>11943</v>
      </c>
      <c r="F3531" s="25" t="str">
        <f>LEFT(E3531,MIN(FIND({0,1,2,3,4,5,6,7,8,9},ASC(E3531)&amp;1234567890))-1)</f>
        <v>Pb</v>
      </c>
      <c r="G3531" s="25">
        <f t="shared" si="110"/>
        <v>4</v>
      </c>
      <c r="H3531" s="25">
        <f>VLOOKUP(F3531,Table!$A$2:$C$121,2,0)</f>
        <v>14</v>
      </c>
      <c r="I3531" s="26">
        <f>VLOOKUP(F3531,Table!$A$2:$C$121,3,0)</f>
        <v>6</v>
      </c>
      <c r="J3531" s="17" t="s">
        <v>539</v>
      </c>
      <c r="K3531" s="25" t="str">
        <f>LEFT(J3531,MIN(FIND({0,1,2,3,4,5,6,7,8,9},ASC(J3531)&amp;1234567890))-1)</f>
        <v>Pt</v>
      </c>
      <c r="L3531" s="25">
        <f t="shared" si="111"/>
        <v>1</v>
      </c>
      <c r="M3531" s="25">
        <f>VLOOKUP(K3531,Table!$A$2:$C$121,2,0)</f>
        <v>10</v>
      </c>
      <c r="N3531" s="26">
        <f>VLOOKUP(K3531,Table!$A$2:$C$121,3,0)</f>
        <v>6</v>
      </c>
      <c r="O3531" s="13" t="str">
        <f>VLOOKUP(A3531,Table!$U$1:$V$230,2,0)</f>
        <v>Tetragonal</v>
      </c>
      <c r="P3531" s="1"/>
    </row>
    <row r="3532" spans="1:16">
      <c r="A3532" s="12">
        <v>125</v>
      </c>
      <c r="B3532" s="12">
        <v>629705</v>
      </c>
      <c r="C3532" s="12" t="s">
        <v>4314</v>
      </c>
      <c r="D3532" s="12" t="s">
        <v>4315</v>
      </c>
      <c r="E3532" s="17" t="s">
        <v>11333</v>
      </c>
      <c r="F3532" s="25" t="str">
        <f>LEFT(E3532,MIN(FIND({0,1,2,3,4,5,6,7,8,9},ASC(E3532)&amp;1234567890))-1)</f>
        <v>Dy</v>
      </c>
      <c r="G3532" s="25">
        <f t="shared" si="110"/>
        <v>1</v>
      </c>
      <c r="H3532" s="25">
        <f>VLOOKUP(F3532,Table!$A$2:$C$121,2,0)</f>
        <v>3</v>
      </c>
      <c r="I3532" s="26">
        <f>VLOOKUP(F3532,Table!$A$2:$C$121,3,0)</f>
        <v>6</v>
      </c>
      <c r="J3532" s="17" t="s">
        <v>12086</v>
      </c>
      <c r="K3532" s="25" t="str">
        <f>LEFT(J3532,MIN(FIND({0,1,2,3,4,5,6,7,8,9},ASC(J3532)&amp;1234567890))-1)</f>
        <v>Ga</v>
      </c>
      <c r="L3532" s="25">
        <f t="shared" si="111"/>
        <v>6</v>
      </c>
      <c r="M3532" s="25">
        <f>VLOOKUP(K3532,Table!$A$2:$C$121,2,0)</f>
        <v>13</v>
      </c>
      <c r="N3532" s="26">
        <f>VLOOKUP(K3532,Table!$A$2:$C$121,3,0)</f>
        <v>4</v>
      </c>
      <c r="O3532" s="13" t="str">
        <f>VLOOKUP(A3532,Table!$U$1:$V$230,2,0)</f>
        <v>Tetragonal</v>
      </c>
      <c r="P3532" s="1"/>
    </row>
    <row r="3533" spans="1:16">
      <c r="A3533" s="12">
        <v>125</v>
      </c>
      <c r="B3533" s="12">
        <v>630541</v>
      </c>
      <c r="C3533" s="12" t="s">
        <v>4314</v>
      </c>
      <c r="D3533" s="12" t="s">
        <v>4316</v>
      </c>
      <c r="E3533" s="17" t="s">
        <v>11542</v>
      </c>
      <c r="F3533" s="25" t="str">
        <f>LEFT(E3533,MIN(FIND({0,1,2,3,4,5,6,7,8,9},ASC(E3533)&amp;1234567890))-1)</f>
        <v>Er</v>
      </c>
      <c r="G3533" s="25">
        <f t="shared" si="110"/>
        <v>1</v>
      </c>
      <c r="H3533" s="25">
        <f>VLOOKUP(F3533,Table!$A$2:$C$121,2,0)</f>
        <v>3</v>
      </c>
      <c r="I3533" s="26">
        <f>VLOOKUP(F3533,Table!$A$2:$C$121,3,0)</f>
        <v>6</v>
      </c>
      <c r="J3533" s="17" t="s">
        <v>12086</v>
      </c>
      <c r="K3533" s="25" t="str">
        <f>LEFT(J3533,MIN(FIND({0,1,2,3,4,5,6,7,8,9},ASC(J3533)&amp;1234567890))-1)</f>
        <v>Ga</v>
      </c>
      <c r="L3533" s="25">
        <f t="shared" si="111"/>
        <v>6</v>
      </c>
      <c r="M3533" s="25">
        <f>VLOOKUP(K3533,Table!$A$2:$C$121,2,0)</f>
        <v>13</v>
      </c>
      <c r="N3533" s="26">
        <f>VLOOKUP(K3533,Table!$A$2:$C$121,3,0)</f>
        <v>4</v>
      </c>
      <c r="O3533" s="13" t="str">
        <f>VLOOKUP(A3533,Table!$U$1:$V$230,2,0)</f>
        <v>Tetragonal</v>
      </c>
      <c r="P3533" s="1"/>
    </row>
    <row r="3534" spans="1:16">
      <c r="A3534" s="12">
        <v>125</v>
      </c>
      <c r="B3534" s="12">
        <v>634217</v>
      </c>
      <c r="C3534" s="12" t="s">
        <v>4314</v>
      </c>
      <c r="D3534" s="12" t="s">
        <v>4317</v>
      </c>
      <c r="E3534" s="17" t="s">
        <v>11306</v>
      </c>
      <c r="F3534" s="25" t="str">
        <f>LEFT(E3534,MIN(FIND({0,1,2,3,4,5,6,7,8,9},ASC(E3534)&amp;1234567890))-1)</f>
        <v>Gd</v>
      </c>
      <c r="G3534" s="25">
        <f t="shared" si="110"/>
        <v>1</v>
      </c>
      <c r="H3534" s="25">
        <f>VLOOKUP(F3534,Table!$A$2:$C$121,2,0)</f>
        <v>3</v>
      </c>
      <c r="I3534" s="26">
        <f>VLOOKUP(F3534,Table!$A$2:$C$121,3,0)</f>
        <v>6</v>
      </c>
      <c r="J3534" s="17" t="s">
        <v>12086</v>
      </c>
      <c r="K3534" s="25" t="str">
        <f>LEFT(J3534,MIN(FIND({0,1,2,3,4,5,6,7,8,9},ASC(J3534)&amp;1234567890))-1)</f>
        <v>Ga</v>
      </c>
      <c r="L3534" s="25">
        <f t="shared" si="111"/>
        <v>6</v>
      </c>
      <c r="M3534" s="25">
        <f>VLOOKUP(K3534,Table!$A$2:$C$121,2,0)</f>
        <v>13</v>
      </c>
      <c r="N3534" s="26">
        <f>VLOOKUP(K3534,Table!$A$2:$C$121,3,0)</f>
        <v>4</v>
      </c>
      <c r="O3534" s="13" t="str">
        <f>VLOOKUP(A3534,Table!$U$1:$V$230,2,0)</f>
        <v>Tetragonal</v>
      </c>
      <c r="P3534" s="1"/>
    </row>
    <row r="3535" spans="1:16">
      <c r="A3535" s="12">
        <v>125</v>
      </c>
      <c r="B3535" s="12">
        <v>634365</v>
      </c>
      <c r="C3535" s="12" t="s">
        <v>4314</v>
      </c>
      <c r="D3535" s="12" t="s">
        <v>4318</v>
      </c>
      <c r="E3535" s="17" t="s">
        <v>587</v>
      </c>
      <c r="F3535" s="25" t="str">
        <f>LEFT(E3535,MIN(FIND({0,1,2,3,4,5,6,7,8,9},ASC(E3535)&amp;1234567890))-1)</f>
        <v>Ho</v>
      </c>
      <c r="G3535" s="25">
        <f t="shared" si="110"/>
        <v>1</v>
      </c>
      <c r="H3535" s="25">
        <f>VLOOKUP(F3535,Table!$A$2:$C$121,2,0)</f>
        <v>3</v>
      </c>
      <c r="I3535" s="26">
        <f>VLOOKUP(F3535,Table!$A$2:$C$121,3,0)</f>
        <v>6</v>
      </c>
      <c r="J3535" s="17" t="s">
        <v>12086</v>
      </c>
      <c r="K3535" s="25" t="str">
        <f>LEFT(J3535,MIN(FIND({0,1,2,3,4,5,6,7,8,9},ASC(J3535)&amp;1234567890))-1)</f>
        <v>Ga</v>
      </c>
      <c r="L3535" s="25">
        <f t="shared" si="111"/>
        <v>6</v>
      </c>
      <c r="M3535" s="25">
        <f>VLOOKUP(K3535,Table!$A$2:$C$121,2,0)</f>
        <v>13</v>
      </c>
      <c r="N3535" s="26">
        <f>VLOOKUP(K3535,Table!$A$2:$C$121,3,0)</f>
        <v>4</v>
      </c>
      <c r="O3535" s="13" t="str">
        <f>VLOOKUP(A3535,Table!$U$1:$V$230,2,0)</f>
        <v>Tetragonal</v>
      </c>
      <c r="P3535" s="1"/>
    </row>
    <row r="3536" spans="1:16">
      <c r="A3536" s="12">
        <v>125</v>
      </c>
      <c r="B3536" s="12">
        <v>634478</v>
      </c>
      <c r="C3536" s="12" t="s">
        <v>4314</v>
      </c>
      <c r="D3536" s="12" t="s">
        <v>4319</v>
      </c>
      <c r="E3536" s="17" t="s">
        <v>46</v>
      </c>
      <c r="F3536" s="25" t="str">
        <f>LEFT(E3536,MIN(FIND({0,1,2,3,4,5,6,7,8,9},ASC(E3536)&amp;1234567890))-1)</f>
        <v>La</v>
      </c>
      <c r="G3536" s="25">
        <f t="shared" si="110"/>
        <v>1</v>
      </c>
      <c r="H3536" s="25">
        <f>VLOOKUP(F3536,Table!$A$2:$C$121,2,0)</f>
        <v>3</v>
      </c>
      <c r="I3536" s="26">
        <f>VLOOKUP(F3536,Table!$A$2:$C$121,3,0)</f>
        <v>6</v>
      </c>
      <c r="J3536" s="17" t="s">
        <v>12086</v>
      </c>
      <c r="K3536" s="25" t="str">
        <f>LEFT(J3536,MIN(FIND({0,1,2,3,4,5,6,7,8,9},ASC(J3536)&amp;1234567890))-1)</f>
        <v>Ga</v>
      </c>
      <c r="L3536" s="25">
        <f t="shared" si="111"/>
        <v>6</v>
      </c>
      <c r="M3536" s="25">
        <f>VLOOKUP(K3536,Table!$A$2:$C$121,2,0)</f>
        <v>13</v>
      </c>
      <c r="N3536" s="26">
        <f>VLOOKUP(K3536,Table!$A$2:$C$121,3,0)</f>
        <v>4</v>
      </c>
      <c r="O3536" s="13" t="str">
        <f>VLOOKUP(A3536,Table!$U$1:$V$230,2,0)</f>
        <v>Tetragonal</v>
      </c>
      <c r="P3536" s="1"/>
    </row>
    <row r="3537" spans="1:16">
      <c r="A3537" s="12">
        <v>125</v>
      </c>
      <c r="B3537" s="12">
        <v>634797</v>
      </c>
      <c r="C3537" s="12" t="s">
        <v>4314</v>
      </c>
      <c r="D3537" s="12" t="s">
        <v>4320</v>
      </c>
      <c r="E3537" s="17" t="s">
        <v>615</v>
      </c>
      <c r="F3537" s="25" t="str">
        <f>LEFT(E3537,MIN(FIND({0,1,2,3,4,5,6,7,8,9},ASC(E3537)&amp;1234567890))-1)</f>
        <v>Nd</v>
      </c>
      <c r="G3537" s="25">
        <f t="shared" si="110"/>
        <v>1</v>
      </c>
      <c r="H3537" s="25">
        <f>VLOOKUP(F3537,Table!$A$2:$C$121,2,0)</f>
        <v>3</v>
      </c>
      <c r="I3537" s="26">
        <f>VLOOKUP(F3537,Table!$A$2:$C$121,3,0)</f>
        <v>6</v>
      </c>
      <c r="J3537" s="17" t="s">
        <v>12086</v>
      </c>
      <c r="K3537" s="25" t="str">
        <f>LEFT(J3537,MIN(FIND({0,1,2,3,4,5,6,7,8,9},ASC(J3537)&amp;1234567890))-1)</f>
        <v>Ga</v>
      </c>
      <c r="L3537" s="25">
        <f t="shared" si="111"/>
        <v>6</v>
      </c>
      <c r="M3537" s="25">
        <f>VLOOKUP(K3537,Table!$A$2:$C$121,2,0)</f>
        <v>13</v>
      </c>
      <c r="N3537" s="26">
        <f>VLOOKUP(K3537,Table!$A$2:$C$121,3,0)</f>
        <v>4</v>
      </c>
      <c r="O3537" s="13" t="str">
        <f>VLOOKUP(A3537,Table!$U$1:$V$230,2,0)</f>
        <v>Tetragonal</v>
      </c>
      <c r="P3537" s="1"/>
    </row>
    <row r="3538" spans="1:16">
      <c r="A3538" s="12">
        <v>125</v>
      </c>
      <c r="B3538" s="12">
        <v>635106</v>
      </c>
      <c r="C3538" s="12" t="s">
        <v>4314</v>
      </c>
      <c r="D3538" s="12" t="s">
        <v>4321</v>
      </c>
      <c r="E3538" s="17" t="s">
        <v>11332</v>
      </c>
      <c r="F3538" s="25" t="str">
        <f>LEFT(E3538,MIN(FIND({0,1,2,3,4,5,6,7,8,9},ASC(E3538)&amp;1234567890))-1)</f>
        <v>Pr</v>
      </c>
      <c r="G3538" s="25">
        <f t="shared" si="110"/>
        <v>1</v>
      </c>
      <c r="H3538" s="25">
        <f>VLOOKUP(F3538,Table!$A$2:$C$121,2,0)</f>
        <v>3</v>
      </c>
      <c r="I3538" s="26">
        <f>VLOOKUP(F3538,Table!$A$2:$C$121,3,0)</f>
        <v>6</v>
      </c>
      <c r="J3538" s="17" t="s">
        <v>12086</v>
      </c>
      <c r="K3538" s="25" t="str">
        <f>LEFT(J3538,MIN(FIND({0,1,2,3,4,5,6,7,8,9},ASC(J3538)&amp;1234567890))-1)</f>
        <v>Ga</v>
      </c>
      <c r="L3538" s="25">
        <f t="shared" si="111"/>
        <v>6</v>
      </c>
      <c r="M3538" s="25">
        <f>VLOOKUP(K3538,Table!$A$2:$C$121,2,0)</f>
        <v>13</v>
      </c>
      <c r="N3538" s="26">
        <f>VLOOKUP(K3538,Table!$A$2:$C$121,3,0)</f>
        <v>4</v>
      </c>
      <c r="O3538" s="13" t="str">
        <f>VLOOKUP(A3538,Table!$U$1:$V$230,2,0)</f>
        <v>Tetragonal</v>
      </c>
      <c r="P3538" s="1"/>
    </row>
    <row r="3539" spans="1:16">
      <c r="A3539" s="12">
        <v>125</v>
      </c>
      <c r="B3539" s="12">
        <v>635194</v>
      </c>
      <c r="C3539" s="12" t="s">
        <v>4314</v>
      </c>
      <c r="D3539" s="12" t="s">
        <v>4322</v>
      </c>
      <c r="E3539" s="17" t="s">
        <v>11502</v>
      </c>
      <c r="F3539" s="25" t="str">
        <f>LEFT(E3539,MIN(FIND({0,1,2,3,4,5,6,7,8,9},ASC(E3539)&amp;1234567890))-1)</f>
        <v>Pu</v>
      </c>
      <c r="G3539" s="25">
        <f t="shared" si="110"/>
        <v>1</v>
      </c>
      <c r="H3539" s="25">
        <f>VLOOKUP(F3539,Table!$A$2:$C$121,2,0)</f>
        <v>3</v>
      </c>
      <c r="I3539" s="26">
        <f>VLOOKUP(F3539,Table!$A$2:$C$121,3,0)</f>
        <v>7</v>
      </c>
      <c r="J3539" s="17" t="s">
        <v>12086</v>
      </c>
      <c r="K3539" s="25" t="str">
        <f>LEFT(J3539,MIN(FIND({0,1,2,3,4,5,6,7,8,9},ASC(J3539)&amp;1234567890))-1)</f>
        <v>Ga</v>
      </c>
      <c r="L3539" s="25">
        <f t="shared" si="111"/>
        <v>6</v>
      </c>
      <c r="M3539" s="25">
        <f>VLOOKUP(K3539,Table!$A$2:$C$121,2,0)</f>
        <v>13</v>
      </c>
      <c r="N3539" s="26">
        <f>VLOOKUP(K3539,Table!$A$2:$C$121,3,0)</f>
        <v>4</v>
      </c>
      <c r="O3539" s="13" t="str">
        <f>VLOOKUP(A3539,Table!$U$1:$V$230,2,0)</f>
        <v>Tetragonal</v>
      </c>
      <c r="P3539" s="1"/>
    </row>
    <row r="3540" spans="1:16">
      <c r="A3540" s="12">
        <v>125</v>
      </c>
      <c r="B3540" s="12">
        <v>635434</v>
      </c>
      <c r="C3540" s="12" t="s">
        <v>4314</v>
      </c>
      <c r="D3540" s="12" t="s">
        <v>4323</v>
      </c>
      <c r="E3540" s="17" t="s">
        <v>590</v>
      </c>
      <c r="F3540" s="25" t="str">
        <f>LEFT(E3540,MIN(FIND({0,1,2,3,4,5,6,7,8,9},ASC(E3540)&amp;1234567890))-1)</f>
        <v>Sm</v>
      </c>
      <c r="G3540" s="25">
        <f t="shared" si="110"/>
        <v>1</v>
      </c>
      <c r="H3540" s="25">
        <f>VLOOKUP(F3540,Table!$A$2:$C$121,2,0)</f>
        <v>3</v>
      </c>
      <c r="I3540" s="26">
        <f>VLOOKUP(F3540,Table!$A$2:$C$121,3,0)</f>
        <v>6</v>
      </c>
      <c r="J3540" s="17" t="s">
        <v>12086</v>
      </c>
      <c r="K3540" s="25" t="str">
        <f>LEFT(J3540,MIN(FIND({0,1,2,3,4,5,6,7,8,9},ASC(J3540)&amp;1234567890))-1)</f>
        <v>Ga</v>
      </c>
      <c r="L3540" s="25">
        <f t="shared" si="111"/>
        <v>6</v>
      </c>
      <c r="M3540" s="25">
        <f>VLOOKUP(K3540,Table!$A$2:$C$121,2,0)</f>
        <v>13</v>
      </c>
      <c r="N3540" s="26">
        <f>VLOOKUP(K3540,Table!$A$2:$C$121,3,0)</f>
        <v>4</v>
      </c>
      <c r="O3540" s="13" t="str">
        <f>VLOOKUP(A3540,Table!$U$1:$V$230,2,0)</f>
        <v>Tetragonal</v>
      </c>
      <c r="P3540" s="1"/>
    </row>
    <row r="3541" spans="1:16">
      <c r="A3541" s="12">
        <v>125</v>
      </c>
      <c r="B3541" s="12">
        <v>635498</v>
      </c>
      <c r="C3541" s="12" t="s">
        <v>4314</v>
      </c>
      <c r="D3541" s="12" t="s">
        <v>4324</v>
      </c>
      <c r="E3541" s="17" t="s">
        <v>11313</v>
      </c>
      <c r="F3541" s="25" t="str">
        <f>LEFT(E3541,MIN(FIND({0,1,2,3,4,5,6,7,8,9},ASC(E3541)&amp;1234567890))-1)</f>
        <v>Tb</v>
      </c>
      <c r="G3541" s="25">
        <f t="shared" si="110"/>
        <v>1</v>
      </c>
      <c r="H3541" s="25">
        <f>VLOOKUP(F3541,Table!$A$2:$C$121,2,0)</f>
        <v>3</v>
      </c>
      <c r="I3541" s="26">
        <f>VLOOKUP(F3541,Table!$A$2:$C$121,3,0)</f>
        <v>6</v>
      </c>
      <c r="J3541" s="17" t="s">
        <v>12086</v>
      </c>
      <c r="K3541" s="25" t="str">
        <f>LEFT(J3541,MIN(FIND({0,1,2,3,4,5,6,7,8,9},ASC(J3541)&amp;1234567890))-1)</f>
        <v>Ga</v>
      </c>
      <c r="L3541" s="25">
        <f t="shared" si="111"/>
        <v>6</v>
      </c>
      <c r="M3541" s="25">
        <f>VLOOKUP(K3541,Table!$A$2:$C$121,2,0)</f>
        <v>13</v>
      </c>
      <c r="N3541" s="26">
        <f>VLOOKUP(K3541,Table!$A$2:$C$121,3,0)</f>
        <v>4</v>
      </c>
      <c r="O3541" s="13" t="str">
        <f>VLOOKUP(A3541,Table!$U$1:$V$230,2,0)</f>
        <v>Tetragonal</v>
      </c>
      <c r="P3541" s="1"/>
    </row>
    <row r="3542" spans="1:16">
      <c r="A3542" s="12">
        <v>125</v>
      </c>
      <c r="B3542" s="12">
        <v>635579</v>
      </c>
      <c r="C3542" s="12" t="s">
        <v>4314</v>
      </c>
      <c r="D3542" s="12" t="s">
        <v>4325</v>
      </c>
      <c r="E3542" s="17" t="s">
        <v>11334</v>
      </c>
      <c r="F3542" s="25" t="str">
        <f>LEFT(E3542,MIN(FIND({0,1,2,3,4,5,6,7,8,9},ASC(E3542)&amp;1234567890))-1)</f>
        <v>Tm</v>
      </c>
      <c r="G3542" s="25">
        <f t="shared" si="110"/>
        <v>1</v>
      </c>
      <c r="H3542" s="25">
        <f>VLOOKUP(F3542,Table!$A$2:$C$121,2,0)</f>
        <v>3</v>
      </c>
      <c r="I3542" s="26">
        <f>VLOOKUP(F3542,Table!$A$2:$C$121,3,0)</f>
        <v>6</v>
      </c>
      <c r="J3542" s="17" t="s">
        <v>12086</v>
      </c>
      <c r="K3542" s="25" t="str">
        <f>LEFT(J3542,MIN(FIND({0,1,2,3,4,5,6,7,8,9},ASC(J3542)&amp;1234567890))-1)</f>
        <v>Ga</v>
      </c>
      <c r="L3542" s="25">
        <f t="shared" si="111"/>
        <v>6</v>
      </c>
      <c r="M3542" s="25">
        <f>VLOOKUP(K3542,Table!$A$2:$C$121,2,0)</f>
        <v>13</v>
      </c>
      <c r="N3542" s="26">
        <f>VLOOKUP(K3542,Table!$A$2:$C$121,3,0)</f>
        <v>4</v>
      </c>
      <c r="O3542" s="13" t="str">
        <f>VLOOKUP(A3542,Table!$U$1:$V$230,2,0)</f>
        <v>Tetragonal</v>
      </c>
      <c r="P3542" s="1"/>
    </row>
    <row r="3543" spans="1:16">
      <c r="A3543" s="12">
        <v>125</v>
      </c>
      <c r="B3543" s="12">
        <v>635669</v>
      </c>
      <c r="C3543" s="12" t="s">
        <v>4314</v>
      </c>
      <c r="D3543" s="12" t="s">
        <v>4326</v>
      </c>
      <c r="E3543" s="17" t="s">
        <v>530</v>
      </c>
      <c r="F3543" s="25" t="str">
        <f>LEFT(E3543,MIN(FIND({0,1,2,3,4,5,6,7,8,9},ASC(E3543)&amp;1234567890))-1)</f>
        <v>Yb</v>
      </c>
      <c r="G3543" s="25">
        <f t="shared" si="110"/>
        <v>1</v>
      </c>
      <c r="H3543" s="25">
        <f>VLOOKUP(F3543,Table!$A$2:$C$121,2,0)</f>
        <v>3</v>
      </c>
      <c r="I3543" s="26">
        <f>VLOOKUP(F3543,Table!$A$2:$C$121,3,0)</f>
        <v>6</v>
      </c>
      <c r="J3543" s="17" t="s">
        <v>12086</v>
      </c>
      <c r="K3543" s="25" t="str">
        <f>LEFT(J3543,MIN(FIND({0,1,2,3,4,5,6,7,8,9},ASC(J3543)&amp;1234567890))-1)</f>
        <v>Ga</v>
      </c>
      <c r="L3543" s="25">
        <f t="shared" si="111"/>
        <v>6</v>
      </c>
      <c r="M3543" s="25">
        <f>VLOOKUP(K3543,Table!$A$2:$C$121,2,0)</f>
        <v>13</v>
      </c>
      <c r="N3543" s="26">
        <f>VLOOKUP(K3543,Table!$A$2:$C$121,3,0)</f>
        <v>4</v>
      </c>
      <c r="O3543" s="13" t="str">
        <f>VLOOKUP(A3543,Table!$U$1:$V$230,2,0)</f>
        <v>Tetragonal</v>
      </c>
      <c r="P3543" s="1"/>
    </row>
    <row r="3544" spans="1:16">
      <c r="A3544" s="12">
        <v>126</v>
      </c>
      <c r="B3544" s="12">
        <v>51540</v>
      </c>
      <c r="C3544" s="12" t="s">
        <v>4327</v>
      </c>
      <c r="D3544" s="12" t="s">
        <v>4328</v>
      </c>
      <c r="E3544" s="17" t="s">
        <v>12333</v>
      </c>
      <c r="F3544" s="25" t="str">
        <f>LEFT(E3544,MIN(FIND({0,1,2,3,4,5,6,7,8,9},ASC(E3544)&amp;1234567890))-1)</f>
        <v>Cr</v>
      </c>
      <c r="G3544" s="25">
        <f t="shared" si="110"/>
        <v>0.35</v>
      </c>
      <c r="H3544" s="25">
        <f>VLOOKUP(F3544,Table!$A$2:$C$121,2,0)</f>
        <v>6</v>
      </c>
      <c r="I3544" s="26">
        <f>VLOOKUP(F3544,Table!$A$2:$C$121,3,0)</f>
        <v>4</v>
      </c>
      <c r="J3544" s="17" t="s">
        <v>12334</v>
      </c>
      <c r="K3544" s="25" t="str">
        <f>LEFT(J3544,MIN(FIND({0,1,2,3,4,5,6,7,8,9},ASC(J3544)&amp;1234567890))-1)</f>
        <v>Mo</v>
      </c>
      <c r="L3544" s="25">
        <f t="shared" si="111"/>
        <v>0.65</v>
      </c>
      <c r="M3544" s="25">
        <f>VLOOKUP(K3544,Table!$A$2:$C$121,2,0)</f>
        <v>6</v>
      </c>
      <c r="N3544" s="26">
        <f>VLOOKUP(K3544,Table!$A$2:$C$121,3,0)</f>
        <v>5</v>
      </c>
      <c r="O3544" s="13" t="str">
        <f>VLOOKUP(A3544,Table!$U$1:$V$230,2,0)</f>
        <v>Tetragonal</v>
      </c>
      <c r="P3544" s="1"/>
    </row>
    <row r="3545" spans="1:16">
      <c r="A3545" s="12">
        <v>126</v>
      </c>
      <c r="B3545" s="12">
        <v>51542</v>
      </c>
      <c r="C3545" s="12" t="s">
        <v>4327</v>
      </c>
      <c r="D3545" s="12" t="s">
        <v>4329</v>
      </c>
      <c r="E3545" s="17" t="s">
        <v>12335</v>
      </c>
      <c r="F3545" s="25" t="str">
        <f>LEFT(E3545,MIN(FIND({0,1,2,3,4,5,6,7,8,9},ASC(E3545)&amp;1234567890))-1)</f>
        <v>Cr</v>
      </c>
      <c r="G3545" s="25">
        <f t="shared" si="110"/>
        <v>0.16</v>
      </c>
      <c r="H3545" s="25">
        <f>VLOOKUP(F3545,Table!$A$2:$C$121,2,0)</f>
        <v>6</v>
      </c>
      <c r="I3545" s="26">
        <f>VLOOKUP(F3545,Table!$A$2:$C$121,3,0)</f>
        <v>4</v>
      </c>
      <c r="J3545" s="17" t="s">
        <v>12336</v>
      </c>
      <c r="K3545" s="25" t="str">
        <f>LEFT(J3545,MIN(FIND({0,1,2,3,4,5,6,7,8,9},ASC(J3545)&amp;1234567890))-1)</f>
        <v>Mo</v>
      </c>
      <c r="L3545" s="25">
        <f t="shared" si="111"/>
        <v>0.84</v>
      </c>
      <c r="M3545" s="25">
        <f>VLOOKUP(K3545,Table!$A$2:$C$121,2,0)</f>
        <v>6</v>
      </c>
      <c r="N3545" s="26">
        <f>VLOOKUP(K3545,Table!$A$2:$C$121,3,0)</f>
        <v>5</v>
      </c>
      <c r="O3545" s="13" t="str">
        <f>VLOOKUP(A3545,Table!$U$1:$V$230,2,0)</f>
        <v>Tetragonal</v>
      </c>
      <c r="P3545" s="1"/>
    </row>
    <row r="3546" spans="1:16">
      <c r="A3546" s="12">
        <v>126</v>
      </c>
      <c r="B3546" s="12">
        <v>421370</v>
      </c>
      <c r="C3546" s="12" t="s">
        <v>4330</v>
      </c>
      <c r="D3546" s="12" t="s">
        <v>4331</v>
      </c>
      <c r="E3546" s="17" t="s">
        <v>12170</v>
      </c>
      <c r="F3546" s="25" t="str">
        <f>LEFT(E3546,MIN(FIND({0,1,2,3,4,5,6,7,8,9},ASC(E3546)&amp;1234567890))-1)</f>
        <v>K</v>
      </c>
      <c r="G3546" s="25">
        <f t="shared" si="110"/>
        <v>6</v>
      </c>
      <c r="H3546" s="25">
        <f>VLOOKUP(F3546,Table!$A$2:$C$121,2,0)</f>
        <v>1</v>
      </c>
      <c r="I3546" s="26">
        <f>VLOOKUP(F3546,Table!$A$2:$C$121,3,0)</f>
        <v>4</v>
      </c>
      <c r="J3546" s="17" t="s">
        <v>12337</v>
      </c>
      <c r="K3546" s="25" t="str">
        <f>LEFT(J3546,MIN(FIND({0,1,2,3,4,5,6,7,8,9},ASC(J3546)&amp;1234567890))-1)</f>
        <v>Cd</v>
      </c>
      <c r="L3546" s="25">
        <f t="shared" si="111"/>
        <v>32</v>
      </c>
      <c r="M3546" s="25">
        <f>VLOOKUP(K3546,Table!$A$2:$C$121,2,0)</f>
        <v>12</v>
      </c>
      <c r="N3546" s="26">
        <f>VLOOKUP(K3546,Table!$A$2:$C$121,3,0)</f>
        <v>5</v>
      </c>
      <c r="O3546" s="13" t="str">
        <f>VLOOKUP(A3546,Table!$U$1:$V$230,2,0)</f>
        <v>Tetragonal</v>
      </c>
      <c r="P3546" s="1"/>
    </row>
    <row r="3547" spans="1:16">
      <c r="A3547" s="12">
        <v>126</v>
      </c>
      <c r="B3547" s="12">
        <v>163246</v>
      </c>
      <c r="C3547" s="12" t="s">
        <v>4330</v>
      </c>
      <c r="D3547" s="12" t="s">
        <v>4332</v>
      </c>
      <c r="E3547" s="17" t="s">
        <v>12338</v>
      </c>
      <c r="F3547" s="25" t="str">
        <f>LEFT(E3547,MIN(FIND({0,1,2,3,4,5,6,7,8,9},ASC(E3547)&amp;1234567890))-1)</f>
        <v>Mn</v>
      </c>
      <c r="G3547" s="25">
        <f t="shared" si="110"/>
        <v>0.57599999999999996</v>
      </c>
      <c r="H3547" s="25">
        <f>VLOOKUP(F3547,Table!$A$2:$C$121,2,0)</f>
        <v>7</v>
      </c>
      <c r="I3547" s="26">
        <f>VLOOKUP(F3547,Table!$A$2:$C$121,3,0)</f>
        <v>4</v>
      </c>
      <c r="J3547" s="17" t="s">
        <v>31</v>
      </c>
      <c r="K3547" s="25" t="str">
        <f>LEFT(J3547,MIN(FIND({0,1,2,3,4,5,6,7,8,9},ASC(J3547)&amp;1234567890))-1)</f>
        <v>Si</v>
      </c>
      <c r="L3547" s="25">
        <f t="shared" si="111"/>
        <v>1</v>
      </c>
      <c r="M3547" s="25">
        <f>VLOOKUP(K3547,Table!$A$2:$C$121,2,0)</f>
        <v>14</v>
      </c>
      <c r="N3547" s="26">
        <f>VLOOKUP(K3547,Table!$A$2:$C$121,3,0)</f>
        <v>3</v>
      </c>
      <c r="O3547" s="13" t="str">
        <f>VLOOKUP(A3547,Table!$U$1:$V$230,2,0)</f>
        <v>Tetragonal</v>
      </c>
      <c r="P3547" s="1"/>
    </row>
    <row r="3548" spans="1:16">
      <c r="A3548" s="12">
        <v>127</v>
      </c>
      <c r="B3548" s="12">
        <v>2360</v>
      </c>
      <c r="C3548" s="12" t="s">
        <v>4333</v>
      </c>
      <c r="D3548" s="12" t="s">
        <v>4334</v>
      </c>
      <c r="E3548" s="17" t="s">
        <v>46</v>
      </c>
      <c r="F3548" s="25" t="str">
        <f>LEFT(E3548,MIN(FIND({0,1,2,3,4,5,6,7,8,9},ASC(E3548)&amp;1234567890))-1)</f>
        <v>La</v>
      </c>
      <c r="G3548" s="25">
        <f t="shared" si="110"/>
        <v>1</v>
      </c>
      <c r="H3548" s="25">
        <f>VLOOKUP(F3548,Table!$A$2:$C$121,2,0)</f>
        <v>3</v>
      </c>
      <c r="I3548" s="26">
        <f>VLOOKUP(F3548,Table!$A$2:$C$121,3,0)</f>
        <v>6</v>
      </c>
      <c r="J3548" s="17" t="s">
        <v>11511</v>
      </c>
      <c r="K3548" s="25" t="str">
        <f>LEFT(J3548,MIN(FIND({0,1,2,3,4,5,6,7,8,9},ASC(J3548)&amp;1234567890))-1)</f>
        <v>B</v>
      </c>
      <c r="L3548" s="25">
        <f t="shared" si="111"/>
        <v>4</v>
      </c>
      <c r="M3548" s="25">
        <f>VLOOKUP(K3548,Table!$A$2:$C$121,2,0)</f>
        <v>13</v>
      </c>
      <c r="N3548" s="26">
        <f>VLOOKUP(K3548,Table!$A$2:$C$121,3,0)</f>
        <v>2</v>
      </c>
      <c r="O3548" s="13" t="str">
        <f>VLOOKUP(A3548,Table!$U$1:$V$230,2,0)</f>
        <v>Tetragonal</v>
      </c>
      <c r="P3548" s="1"/>
    </row>
    <row r="3549" spans="1:16">
      <c r="A3549" s="12">
        <v>127</v>
      </c>
      <c r="B3549" s="12">
        <v>24681</v>
      </c>
      <c r="C3549" s="12" t="s">
        <v>4333</v>
      </c>
      <c r="D3549" s="12" t="s">
        <v>4335</v>
      </c>
      <c r="E3549" s="17" t="s">
        <v>343</v>
      </c>
      <c r="F3549" s="25" t="str">
        <f>LEFT(E3549,MIN(FIND({0,1,2,3,4,5,6,7,8,9},ASC(E3549)&amp;1234567890))-1)</f>
        <v>U</v>
      </c>
      <c r="G3549" s="25">
        <f t="shared" si="110"/>
        <v>1</v>
      </c>
      <c r="H3549" s="25">
        <f>VLOOKUP(F3549,Table!$A$2:$C$121,2,0)</f>
        <v>3</v>
      </c>
      <c r="I3549" s="26">
        <f>VLOOKUP(F3549,Table!$A$2:$C$121,3,0)</f>
        <v>7</v>
      </c>
      <c r="J3549" s="17" t="s">
        <v>11511</v>
      </c>
      <c r="K3549" s="25" t="str">
        <f>LEFT(J3549,MIN(FIND({0,1,2,3,4,5,6,7,8,9},ASC(J3549)&amp;1234567890))-1)</f>
        <v>B</v>
      </c>
      <c r="L3549" s="25">
        <f t="shared" si="111"/>
        <v>4</v>
      </c>
      <c r="M3549" s="25">
        <f>VLOOKUP(K3549,Table!$A$2:$C$121,2,0)</f>
        <v>13</v>
      </c>
      <c r="N3549" s="26">
        <f>VLOOKUP(K3549,Table!$A$2:$C$121,3,0)</f>
        <v>2</v>
      </c>
      <c r="O3549" s="13" t="str">
        <f>VLOOKUP(A3549,Table!$U$1:$V$230,2,0)</f>
        <v>Tetragonal</v>
      </c>
      <c r="P3549" s="1"/>
    </row>
    <row r="3550" spans="1:16">
      <c r="A3550" s="12">
        <v>127</v>
      </c>
      <c r="B3550" s="12">
        <v>24682</v>
      </c>
      <c r="C3550" s="12" t="s">
        <v>4333</v>
      </c>
      <c r="D3550" s="12" t="s">
        <v>4336</v>
      </c>
      <c r="E3550" s="17" t="s">
        <v>11331</v>
      </c>
      <c r="F3550" s="25" t="str">
        <f>LEFT(E3550,MIN(FIND({0,1,2,3,4,5,6,7,8,9},ASC(E3550)&amp;1234567890))-1)</f>
        <v>Ce</v>
      </c>
      <c r="G3550" s="25">
        <f t="shared" si="110"/>
        <v>1</v>
      </c>
      <c r="H3550" s="25">
        <f>VLOOKUP(F3550,Table!$A$2:$C$121,2,0)</f>
        <v>3</v>
      </c>
      <c r="I3550" s="26">
        <f>VLOOKUP(F3550,Table!$A$2:$C$121,3,0)</f>
        <v>6</v>
      </c>
      <c r="J3550" s="17" t="s">
        <v>11511</v>
      </c>
      <c r="K3550" s="25" t="str">
        <f>LEFT(J3550,MIN(FIND({0,1,2,3,4,5,6,7,8,9},ASC(J3550)&amp;1234567890))-1)</f>
        <v>B</v>
      </c>
      <c r="L3550" s="25">
        <f t="shared" si="111"/>
        <v>4</v>
      </c>
      <c r="M3550" s="25">
        <f>VLOOKUP(K3550,Table!$A$2:$C$121,2,0)</f>
        <v>13</v>
      </c>
      <c r="N3550" s="26">
        <f>VLOOKUP(K3550,Table!$A$2:$C$121,3,0)</f>
        <v>2</v>
      </c>
      <c r="O3550" s="13" t="str">
        <f>VLOOKUP(A3550,Table!$U$1:$V$230,2,0)</f>
        <v>Tetragonal</v>
      </c>
      <c r="P3550" s="1"/>
    </row>
    <row r="3551" spans="1:16">
      <c r="A3551" s="12">
        <v>127</v>
      </c>
      <c r="B3551" s="12">
        <v>26200</v>
      </c>
      <c r="C3551" s="12" t="s">
        <v>4333</v>
      </c>
      <c r="D3551" s="12" t="s">
        <v>4337</v>
      </c>
      <c r="E3551" s="17" t="s">
        <v>11404</v>
      </c>
      <c r="F3551" s="25" t="str">
        <f>LEFT(E3551,MIN(FIND({0,1,2,3,4,5,6,7,8,9},ASC(E3551)&amp;1234567890))-1)</f>
        <v>Li</v>
      </c>
      <c r="G3551" s="25">
        <f t="shared" si="110"/>
        <v>2</v>
      </c>
      <c r="H3551" s="25">
        <f>VLOOKUP(F3551,Table!$A$2:$C$121,2,0)</f>
        <v>1</v>
      </c>
      <c r="I3551" s="26">
        <f>VLOOKUP(F3551,Table!$A$2:$C$121,3,0)</f>
        <v>2</v>
      </c>
      <c r="J3551" s="17" t="s">
        <v>11779</v>
      </c>
      <c r="K3551" s="25" t="str">
        <f>LEFT(J3551,MIN(FIND({0,1,2,3,4,5,6,7,8,9},ASC(J3551)&amp;1234567890))-1)</f>
        <v>Sn</v>
      </c>
      <c r="L3551" s="25">
        <f t="shared" si="111"/>
        <v>5</v>
      </c>
      <c r="M3551" s="25">
        <f>VLOOKUP(K3551,Table!$A$2:$C$121,2,0)</f>
        <v>14</v>
      </c>
      <c r="N3551" s="26">
        <f>VLOOKUP(K3551,Table!$A$2:$C$121,3,0)</f>
        <v>5</v>
      </c>
      <c r="O3551" s="13" t="str">
        <f>VLOOKUP(A3551,Table!$U$1:$V$230,2,0)</f>
        <v>Tetragonal</v>
      </c>
      <c r="P3551" s="1"/>
    </row>
    <row r="3552" spans="1:16">
      <c r="A3552" s="12">
        <v>127</v>
      </c>
      <c r="B3552" s="12">
        <v>26571</v>
      </c>
      <c r="C3552" s="12" t="s">
        <v>4333</v>
      </c>
      <c r="D3552" s="12" t="s">
        <v>4338</v>
      </c>
      <c r="E3552" s="17" t="s">
        <v>12088</v>
      </c>
      <c r="F3552" s="25" t="str">
        <f>LEFT(E3552,MIN(FIND({0,1,2,3,4,5,6,7,8,9},ASC(E3552)&amp;1234567890))-1)</f>
        <v>Th</v>
      </c>
      <c r="G3552" s="25">
        <f t="shared" si="110"/>
        <v>3</v>
      </c>
      <c r="H3552" s="25">
        <f>VLOOKUP(F3552,Table!$A$2:$C$121,2,0)</f>
        <v>3</v>
      </c>
      <c r="I3552" s="26">
        <f>VLOOKUP(F3552,Table!$A$2:$C$121,3,0)</f>
        <v>7</v>
      </c>
      <c r="J3552" s="17" t="s">
        <v>11546</v>
      </c>
      <c r="K3552" s="25" t="str">
        <f>LEFT(J3552,MIN(FIND({0,1,2,3,4,5,6,7,8,9},ASC(J3552)&amp;1234567890))-1)</f>
        <v>Si</v>
      </c>
      <c r="L3552" s="25">
        <f t="shared" si="111"/>
        <v>2</v>
      </c>
      <c r="M3552" s="25">
        <f>VLOOKUP(K3552,Table!$A$2:$C$121,2,0)</f>
        <v>14</v>
      </c>
      <c r="N3552" s="26">
        <f>VLOOKUP(K3552,Table!$A$2:$C$121,3,0)</f>
        <v>3</v>
      </c>
      <c r="O3552" s="13" t="str">
        <f>VLOOKUP(A3552,Table!$U$1:$V$230,2,0)</f>
        <v>Tetragonal</v>
      </c>
      <c r="P3552" s="1"/>
    </row>
    <row r="3553" spans="1:16">
      <c r="A3553" s="12">
        <v>127</v>
      </c>
      <c r="B3553" s="12">
        <v>26777</v>
      </c>
      <c r="C3553" s="12" t="s">
        <v>4333</v>
      </c>
      <c r="D3553" s="12" t="s">
        <v>4339</v>
      </c>
      <c r="E3553" s="17" t="s">
        <v>11336</v>
      </c>
      <c r="F3553" s="25" t="str">
        <f>LEFT(E3553,MIN(FIND({0,1,2,3,4,5,6,7,8,9},ASC(E3553)&amp;1234567890))-1)</f>
        <v>Y</v>
      </c>
      <c r="G3553" s="25">
        <f t="shared" si="110"/>
        <v>1</v>
      </c>
      <c r="H3553" s="25">
        <f>VLOOKUP(F3553,Table!$A$2:$C$121,2,0)</f>
        <v>3</v>
      </c>
      <c r="I3553" s="26">
        <f>VLOOKUP(F3553,Table!$A$2:$C$121,3,0)</f>
        <v>5</v>
      </c>
      <c r="J3553" s="17" t="s">
        <v>11511</v>
      </c>
      <c r="K3553" s="25" t="str">
        <f>LEFT(J3553,MIN(FIND({0,1,2,3,4,5,6,7,8,9},ASC(J3553)&amp;1234567890))-1)</f>
        <v>B</v>
      </c>
      <c r="L3553" s="25">
        <f t="shared" si="111"/>
        <v>4</v>
      </c>
      <c r="M3553" s="25">
        <f>VLOOKUP(K3553,Table!$A$2:$C$121,2,0)</f>
        <v>13</v>
      </c>
      <c r="N3553" s="26">
        <f>VLOOKUP(K3553,Table!$A$2:$C$121,3,0)</f>
        <v>2</v>
      </c>
      <c r="O3553" s="13" t="str">
        <f>VLOOKUP(A3553,Table!$U$1:$V$230,2,0)</f>
        <v>Tetragonal</v>
      </c>
      <c r="P3553" s="1"/>
    </row>
    <row r="3554" spans="1:16">
      <c r="A3554" s="12">
        <v>127</v>
      </c>
      <c r="B3554" s="12">
        <v>31648</v>
      </c>
      <c r="C3554" s="12" t="s">
        <v>4333</v>
      </c>
      <c r="D3554" s="12" t="s">
        <v>4340</v>
      </c>
      <c r="E3554" s="17" t="s">
        <v>11323</v>
      </c>
      <c r="F3554" s="25" t="str">
        <f>LEFT(E3554,MIN(FIND({0,1,2,3,4,5,6,7,8,9},ASC(E3554)&amp;1234567890))-1)</f>
        <v>U</v>
      </c>
      <c r="G3554" s="25">
        <f t="shared" si="110"/>
        <v>3</v>
      </c>
      <c r="H3554" s="25">
        <f>VLOOKUP(F3554,Table!$A$2:$C$121,2,0)</f>
        <v>3</v>
      </c>
      <c r="I3554" s="26">
        <f>VLOOKUP(F3554,Table!$A$2:$C$121,3,0)</f>
        <v>7</v>
      </c>
      <c r="J3554" s="17" t="s">
        <v>11546</v>
      </c>
      <c r="K3554" s="25" t="str">
        <f>LEFT(J3554,MIN(FIND({0,1,2,3,4,5,6,7,8,9},ASC(J3554)&amp;1234567890))-1)</f>
        <v>Si</v>
      </c>
      <c r="L3554" s="25">
        <f t="shared" si="111"/>
        <v>2</v>
      </c>
      <c r="M3554" s="25">
        <f>VLOOKUP(K3554,Table!$A$2:$C$121,2,0)</f>
        <v>14</v>
      </c>
      <c r="N3554" s="26">
        <f>VLOOKUP(K3554,Table!$A$2:$C$121,3,0)</f>
        <v>3</v>
      </c>
      <c r="O3554" s="13" t="str">
        <f>VLOOKUP(A3554,Table!$U$1:$V$230,2,0)</f>
        <v>Tetragonal</v>
      </c>
      <c r="P3554" s="1"/>
    </row>
    <row r="3555" spans="1:16">
      <c r="A3555" s="12">
        <v>127</v>
      </c>
      <c r="B3555" s="12">
        <v>64654</v>
      </c>
      <c r="C3555" s="12" t="s">
        <v>4333</v>
      </c>
      <c r="D3555" s="12" t="s">
        <v>4341</v>
      </c>
      <c r="E3555" s="17" t="s">
        <v>590</v>
      </c>
      <c r="F3555" s="25" t="str">
        <f>LEFT(E3555,MIN(FIND({0,1,2,3,4,5,6,7,8,9},ASC(E3555)&amp;1234567890))-1)</f>
        <v>Sm</v>
      </c>
      <c r="G3555" s="25">
        <f t="shared" si="110"/>
        <v>1</v>
      </c>
      <c r="H3555" s="25">
        <f>VLOOKUP(F3555,Table!$A$2:$C$121,2,0)</f>
        <v>3</v>
      </c>
      <c r="I3555" s="26">
        <f>VLOOKUP(F3555,Table!$A$2:$C$121,3,0)</f>
        <v>6</v>
      </c>
      <c r="J3555" s="17" t="s">
        <v>11511</v>
      </c>
      <c r="K3555" s="25" t="str">
        <f>LEFT(J3555,MIN(FIND({0,1,2,3,4,5,6,7,8,9},ASC(J3555)&amp;1234567890))-1)</f>
        <v>B</v>
      </c>
      <c r="L3555" s="25">
        <f t="shared" si="111"/>
        <v>4</v>
      </c>
      <c r="M3555" s="25">
        <f>VLOOKUP(K3555,Table!$A$2:$C$121,2,0)</f>
        <v>13</v>
      </c>
      <c r="N3555" s="26">
        <f>VLOOKUP(K3555,Table!$A$2:$C$121,3,0)</f>
        <v>2</v>
      </c>
      <c r="O3555" s="13" t="str">
        <f>VLOOKUP(A3555,Table!$U$1:$V$230,2,0)</f>
        <v>Tetragonal</v>
      </c>
      <c r="P3555" s="1"/>
    </row>
    <row r="3556" spans="1:16">
      <c r="A3556" s="12">
        <v>127</v>
      </c>
      <c r="B3556" s="12">
        <v>67223</v>
      </c>
      <c r="C3556" s="12" t="s">
        <v>4333</v>
      </c>
      <c r="D3556" s="12" t="s">
        <v>4342</v>
      </c>
      <c r="E3556" s="17" t="s">
        <v>11313</v>
      </c>
      <c r="F3556" s="25" t="str">
        <f>LEFT(E3556,MIN(FIND({0,1,2,3,4,5,6,7,8,9},ASC(E3556)&amp;1234567890))-1)</f>
        <v>Tb</v>
      </c>
      <c r="G3556" s="25">
        <f t="shared" si="110"/>
        <v>1</v>
      </c>
      <c r="H3556" s="25">
        <f>VLOOKUP(F3556,Table!$A$2:$C$121,2,0)</f>
        <v>3</v>
      </c>
      <c r="I3556" s="26">
        <f>VLOOKUP(F3556,Table!$A$2:$C$121,3,0)</f>
        <v>6</v>
      </c>
      <c r="J3556" s="17" t="s">
        <v>11511</v>
      </c>
      <c r="K3556" s="25" t="str">
        <f>LEFT(J3556,MIN(FIND({0,1,2,3,4,5,6,7,8,9},ASC(J3556)&amp;1234567890))-1)</f>
        <v>B</v>
      </c>
      <c r="L3556" s="25">
        <f t="shared" si="111"/>
        <v>4</v>
      </c>
      <c r="M3556" s="25">
        <f>VLOOKUP(K3556,Table!$A$2:$C$121,2,0)</f>
        <v>13</v>
      </c>
      <c r="N3556" s="26">
        <f>VLOOKUP(K3556,Table!$A$2:$C$121,3,0)</f>
        <v>2</v>
      </c>
      <c r="O3556" s="13" t="str">
        <f>VLOOKUP(A3556,Table!$U$1:$V$230,2,0)</f>
        <v>Tetragonal</v>
      </c>
      <c r="P3556" s="1"/>
    </row>
    <row r="3557" spans="1:16">
      <c r="A3557" s="12">
        <v>127</v>
      </c>
      <c r="B3557" s="12">
        <v>68305</v>
      </c>
      <c r="C3557" s="12" t="s">
        <v>4333</v>
      </c>
      <c r="D3557" s="12" t="s">
        <v>4343</v>
      </c>
      <c r="E3557" s="17" t="s">
        <v>11542</v>
      </c>
      <c r="F3557" s="25" t="str">
        <f>LEFT(E3557,MIN(FIND({0,1,2,3,4,5,6,7,8,9},ASC(E3557)&amp;1234567890))-1)</f>
        <v>Er</v>
      </c>
      <c r="G3557" s="25">
        <f t="shared" si="110"/>
        <v>1</v>
      </c>
      <c r="H3557" s="25">
        <f>VLOOKUP(F3557,Table!$A$2:$C$121,2,0)</f>
        <v>3</v>
      </c>
      <c r="I3557" s="26">
        <f>VLOOKUP(F3557,Table!$A$2:$C$121,3,0)</f>
        <v>6</v>
      </c>
      <c r="J3557" s="17" t="s">
        <v>11511</v>
      </c>
      <c r="K3557" s="25" t="str">
        <f>LEFT(J3557,MIN(FIND({0,1,2,3,4,5,6,7,8,9},ASC(J3557)&amp;1234567890))-1)</f>
        <v>B</v>
      </c>
      <c r="L3557" s="25">
        <f t="shared" si="111"/>
        <v>4</v>
      </c>
      <c r="M3557" s="25">
        <f>VLOOKUP(K3557,Table!$A$2:$C$121,2,0)</f>
        <v>13</v>
      </c>
      <c r="N3557" s="26">
        <f>VLOOKUP(K3557,Table!$A$2:$C$121,3,0)</f>
        <v>2</v>
      </c>
      <c r="O3557" s="13" t="str">
        <f>VLOOKUP(A3557,Table!$U$1:$V$230,2,0)</f>
        <v>Tetragonal</v>
      </c>
      <c r="P3557" s="1"/>
    </row>
    <row r="3558" spans="1:16">
      <c r="A3558" s="12">
        <v>127</v>
      </c>
      <c r="B3558" s="12">
        <v>68306</v>
      </c>
      <c r="C3558" s="12" t="s">
        <v>4333</v>
      </c>
      <c r="D3558" s="12" t="s">
        <v>4344</v>
      </c>
      <c r="E3558" s="17" t="s">
        <v>11333</v>
      </c>
      <c r="F3558" s="25" t="str">
        <f>LEFT(E3558,MIN(FIND({0,1,2,3,4,5,6,7,8,9},ASC(E3558)&amp;1234567890))-1)</f>
        <v>Dy</v>
      </c>
      <c r="G3558" s="25">
        <f t="shared" si="110"/>
        <v>1</v>
      </c>
      <c r="H3558" s="25">
        <f>VLOOKUP(F3558,Table!$A$2:$C$121,2,0)</f>
        <v>3</v>
      </c>
      <c r="I3558" s="26">
        <f>VLOOKUP(F3558,Table!$A$2:$C$121,3,0)</f>
        <v>6</v>
      </c>
      <c r="J3558" s="17" t="s">
        <v>11511</v>
      </c>
      <c r="K3558" s="25" t="str">
        <f>LEFT(J3558,MIN(FIND({0,1,2,3,4,5,6,7,8,9},ASC(J3558)&amp;1234567890))-1)</f>
        <v>B</v>
      </c>
      <c r="L3558" s="25">
        <f t="shared" si="111"/>
        <v>4</v>
      </c>
      <c r="M3558" s="25">
        <f>VLOOKUP(K3558,Table!$A$2:$C$121,2,0)</f>
        <v>13</v>
      </c>
      <c r="N3558" s="26">
        <f>VLOOKUP(K3558,Table!$A$2:$C$121,3,0)</f>
        <v>2</v>
      </c>
      <c r="O3558" s="13" t="str">
        <f>VLOOKUP(A3558,Table!$U$1:$V$230,2,0)</f>
        <v>Tetragonal</v>
      </c>
      <c r="P3558" s="1"/>
    </row>
    <row r="3559" spans="1:16">
      <c r="A3559" s="12">
        <v>127</v>
      </c>
      <c r="B3559" s="12">
        <v>79816</v>
      </c>
      <c r="C3559" s="12" t="s">
        <v>4333</v>
      </c>
      <c r="D3559" s="12" t="s">
        <v>3080</v>
      </c>
      <c r="E3559" s="17" t="s">
        <v>11352</v>
      </c>
      <c r="F3559" s="25" t="str">
        <f>LEFT(E3559,MIN(FIND({0,1,2,3,4,5,6,7,8,9},ASC(E3559)&amp;1234567890))-1)</f>
        <v>Al</v>
      </c>
      <c r="G3559" s="25">
        <f t="shared" si="110"/>
        <v>1</v>
      </c>
      <c r="H3559" s="25">
        <f>VLOOKUP(F3559,Table!$A$2:$C$121,2,0)</f>
        <v>13</v>
      </c>
      <c r="I3559" s="26">
        <f>VLOOKUP(F3559,Table!$A$2:$C$121,3,0)</f>
        <v>3</v>
      </c>
      <c r="J3559" s="17" t="s">
        <v>365</v>
      </c>
      <c r="K3559" s="25" t="str">
        <f>LEFT(J3559,MIN(FIND({0,1,2,3,4,5,6,7,8,9},ASC(J3559)&amp;1234567890))-1)</f>
        <v>F</v>
      </c>
      <c r="L3559" s="25">
        <f t="shared" si="111"/>
        <v>3</v>
      </c>
      <c r="M3559" s="25">
        <f>VLOOKUP(K3559,Table!$A$2:$C$121,2,0)</f>
        <v>17</v>
      </c>
      <c r="N3559" s="26">
        <f>VLOOKUP(K3559,Table!$A$2:$C$121,3,0)</f>
        <v>2</v>
      </c>
      <c r="O3559" s="13" t="str">
        <f>VLOOKUP(A3559,Table!$U$1:$V$230,2,0)</f>
        <v>Tetragonal</v>
      </c>
      <c r="P3559" s="1"/>
    </row>
    <row r="3560" spans="1:16">
      <c r="A3560" s="12">
        <v>127</v>
      </c>
      <c r="B3560" s="12">
        <v>81545</v>
      </c>
      <c r="C3560" s="12" t="s">
        <v>4333</v>
      </c>
      <c r="D3560" s="12" t="s">
        <v>4345</v>
      </c>
      <c r="E3560" s="17" t="s">
        <v>11363</v>
      </c>
      <c r="F3560" s="25" t="str">
        <f>LEFT(E3560,MIN(FIND({0,1,2,3,4,5,6,7,8,9},ASC(E3560)&amp;1234567890))-1)</f>
        <v>Th</v>
      </c>
      <c r="G3560" s="25">
        <f t="shared" si="110"/>
        <v>1</v>
      </c>
      <c r="H3560" s="25">
        <f>VLOOKUP(F3560,Table!$A$2:$C$121,2,0)</f>
        <v>3</v>
      </c>
      <c r="I3560" s="26">
        <f>VLOOKUP(F3560,Table!$A$2:$C$121,3,0)</f>
        <v>7</v>
      </c>
      <c r="J3560" s="17" t="s">
        <v>11511</v>
      </c>
      <c r="K3560" s="25" t="str">
        <f>LEFT(J3560,MIN(FIND({0,1,2,3,4,5,6,7,8,9},ASC(J3560)&amp;1234567890))-1)</f>
        <v>B</v>
      </c>
      <c r="L3560" s="25">
        <f t="shared" si="111"/>
        <v>4</v>
      </c>
      <c r="M3560" s="25">
        <f>VLOOKUP(K3560,Table!$A$2:$C$121,2,0)</f>
        <v>13</v>
      </c>
      <c r="N3560" s="26">
        <f>VLOOKUP(K3560,Table!$A$2:$C$121,3,0)</f>
        <v>2</v>
      </c>
      <c r="O3560" s="13" t="str">
        <f>VLOOKUP(A3560,Table!$U$1:$V$230,2,0)</f>
        <v>Tetragonal</v>
      </c>
      <c r="P3560" s="1"/>
    </row>
    <row r="3561" spans="1:16">
      <c r="A3561" s="12">
        <v>127</v>
      </c>
      <c r="B3561" s="12">
        <v>100029</v>
      </c>
      <c r="C3561" s="12" t="s">
        <v>4333</v>
      </c>
      <c r="D3561" s="12" t="s">
        <v>4346</v>
      </c>
      <c r="E3561" s="17" t="s">
        <v>66</v>
      </c>
      <c r="F3561" s="25" t="str">
        <f>LEFT(E3561,MIN(FIND({0,1,2,3,4,5,6,7,8,9},ASC(E3561)&amp;1234567890))-1)</f>
        <v>Ni</v>
      </c>
      <c r="G3561" s="25">
        <f t="shared" si="110"/>
        <v>1</v>
      </c>
      <c r="H3561" s="25">
        <f>VLOOKUP(F3561,Table!$A$2:$C$121,2,0)</f>
        <v>10</v>
      </c>
      <c r="I3561" s="26">
        <f>VLOOKUP(F3561,Table!$A$2:$C$121,3,0)</f>
        <v>4</v>
      </c>
      <c r="J3561" s="17" t="s">
        <v>370</v>
      </c>
      <c r="K3561" s="25" t="str">
        <f>LEFT(J3561,MIN(FIND({0,1,2,3,4,5,6,7,8,9},ASC(J3561)&amp;1234567890))-1)</f>
        <v>Hg</v>
      </c>
      <c r="L3561" s="25">
        <f t="shared" si="111"/>
        <v>1</v>
      </c>
      <c r="M3561" s="25">
        <f>VLOOKUP(K3561,Table!$A$2:$C$121,2,0)</f>
        <v>12</v>
      </c>
      <c r="N3561" s="26">
        <f>VLOOKUP(K3561,Table!$A$2:$C$121,3,0)</f>
        <v>6</v>
      </c>
      <c r="O3561" s="13" t="str">
        <f>VLOOKUP(A3561,Table!$U$1:$V$230,2,0)</f>
        <v>Tetragonal</v>
      </c>
      <c r="P3561" s="1"/>
    </row>
    <row r="3562" spans="1:16">
      <c r="A3562" s="12">
        <v>127</v>
      </c>
      <c r="B3562" s="12">
        <v>410794</v>
      </c>
      <c r="C3562" s="12" t="s">
        <v>4333</v>
      </c>
      <c r="D3562" s="12" t="s">
        <v>4347</v>
      </c>
      <c r="E3562" s="17" t="s">
        <v>11404</v>
      </c>
      <c r="F3562" s="25" t="str">
        <f>LEFT(E3562,MIN(FIND({0,1,2,3,4,5,6,7,8,9},ASC(E3562)&amp;1234567890))-1)</f>
        <v>Li</v>
      </c>
      <c r="G3562" s="25">
        <f t="shared" si="110"/>
        <v>2</v>
      </c>
      <c r="H3562" s="25">
        <f>VLOOKUP(F3562,Table!$A$2:$C$121,2,0)</f>
        <v>1</v>
      </c>
      <c r="I3562" s="26">
        <f>VLOOKUP(F3562,Table!$A$2:$C$121,3,0)</f>
        <v>2</v>
      </c>
      <c r="J3562" s="17" t="s">
        <v>12148</v>
      </c>
      <c r="K3562" s="25" t="str">
        <f>LEFT(J3562,MIN(FIND({0,1,2,3,4,5,6,7,8,9},ASC(J3562)&amp;1234567890))-1)</f>
        <v>B</v>
      </c>
      <c r="L3562" s="25">
        <f t="shared" si="111"/>
        <v>6</v>
      </c>
      <c r="M3562" s="25">
        <f>VLOOKUP(K3562,Table!$A$2:$C$121,2,0)</f>
        <v>13</v>
      </c>
      <c r="N3562" s="26">
        <f>VLOOKUP(K3562,Table!$A$2:$C$121,3,0)</f>
        <v>2</v>
      </c>
      <c r="O3562" s="13" t="str">
        <f>VLOOKUP(A3562,Table!$U$1:$V$230,2,0)</f>
        <v>Tetragonal</v>
      </c>
      <c r="P3562" s="1"/>
    </row>
    <row r="3563" spans="1:16">
      <c r="A3563" s="12">
        <v>127</v>
      </c>
      <c r="B3563" s="12">
        <v>43659</v>
      </c>
      <c r="C3563" s="12" t="s">
        <v>4333</v>
      </c>
      <c r="D3563" s="12" t="s">
        <v>4348</v>
      </c>
      <c r="E3563" s="17" t="s">
        <v>11502</v>
      </c>
      <c r="F3563" s="25" t="str">
        <f>LEFT(E3563,MIN(FIND({0,1,2,3,4,5,6,7,8,9},ASC(E3563)&amp;1234567890))-1)</f>
        <v>Pu</v>
      </c>
      <c r="G3563" s="25">
        <f t="shared" si="110"/>
        <v>1</v>
      </c>
      <c r="H3563" s="25">
        <f>VLOOKUP(F3563,Table!$A$2:$C$121,2,0)</f>
        <v>3</v>
      </c>
      <c r="I3563" s="26">
        <f>VLOOKUP(F3563,Table!$A$2:$C$121,3,0)</f>
        <v>7</v>
      </c>
      <c r="J3563" s="17" t="s">
        <v>11511</v>
      </c>
      <c r="K3563" s="25" t="str">
        <f>LEFT(J3563,MIN(FIND({0,1,2,3,4,5,6,7,8,9},ASC(J3563)&amp;1234567890))-1)</f>
        <v>B</v>
      </c>
      <c r="L3563" s="25">
        <f t="shared" si="111"/>
        <v>4</v>
      </c>
      <c r="M3563" s="25">
        <f>VLOOKUP(K3563,Table!$A$2:$C$121,2,0)</f>
        <v>13</v>
      </c>
      <c r="N3563" s="26">
        <f>VLOOKUP(K3563,Table!$A$2:$C$121,3,0)</f>
        <v>2</v>
      </c>
      <c r="O3563" s="13" t="str">
        <f>VLOOKUP(A3563,Table!$U$1:$V$230,2,0)</f>
        <v>Tetragonal</v>
      </c>
      <c r="P3563" s="1"/>
    </row>
    <row r="3564" spans="1:16">
      <c r="A3564" s="12">
        <v>127</v>
      </c>
      <c r="B3564" s="12">
        <v>44696</v>
      </c>
      <c r="C3564" s="12" t="s">
        <v>4333</v>
      </c>
      <c r="D3564" s="12" t="s">
        <v>4349</v>
      </c>
      <c r="E3564" s="17" t="s">
        <v>11999</v>
      </c>
      <c r="F3564" s="25" t="str">
        <f>LEFT(E3564,MIN(FIND({0,1,2,3,4,5,6,7,8,9},ASC(E3564)&amp;1234567890))-1)</f>
        <v>La</v>
      </c>
      <c r="G3564" s="25">
        <f t="shared" si="110"/>
        <v>3</v>
      </c>
      <c r="H3564" s="25">
        <f>VLOOKUP(F3564,Table!$A$2:$C$121,2,0)</f>
        <v>3</v>
      </c>
      <c r="I3564" s="26">
        <f>VLOOKUP(F3564,Table!$A$2:$C$121,3,0)</f>
        <v>6</v>
      </c>
      <c r="J3564" s="17" t="s">
        <v>11546</v>
      </c>
      <c r="K3564" s="25" t="str">
        <f>LEFT(J3564,MIN(FIND({0,1,2,3,4,5,6,7,8,9},ASC(J3564)&amp;1234567890))-1)</f>
        <v>Si</v>
      </c>
      <c r="L3564" s="25">
        <f t="shared" si="111"/>
        <v>2</v>
      </c>
      <c r="M3564" s="25">
        <f>VLOOKUP(K3564,Table!$A$2:$C$121,2,0)</f>
        <v>14</v>
      </c>
      <c r="N3564" s="26">
        <f>VLOOKUP(K3564,Table!$A$2:$C$121,3,0)</f>
        <v>3</v>
      </c>
      <c r="O3564" s="13" t="str">
        <f>VLOOKUP(A3564,Table!$U$1:$V$230,2,0)</f>
        <v>Tetragonal</v>
      </c>
      <c r="P3564" s="1"/>
    </row>
    <row r="3565" spans="1:16">
      <c r="A3565" s="12">
        <v>127</v>
      </c>
      <c r="B3565" s="12">
        <v>88317</v>
      </c>
      <c r="C3565" s="12" t="s">
        <v>4333</v>
      </c>
      <c r="D3565" s="12" t="s">
        <v>4350</v>
      </c>
      <c r="E3565" s="17" t="s">
        <v>11405</v>
      </c>
      <c r="F3565" s="25" t="str">
        <f>LEFT(E3565,MIN(FIND({0,1,2,3,4,5,6,7,8,9},ASC(E3565)&amp;1234567890))-1)</f>
        <v>V</v>
      </c>
      <c r="G3565" s="25">
        <f t="shared" si="110"/>
        <v>3</v>
      </c>
      <c r="H3565" s="25">
        <f>VLOOKUP(F3565,Table!$A$2:$C$121,2,0)</f>
        <v>5</v>
      </c>
      <c r="I3565" s="26">
        <f>VLOOKUP(F3565,Table!$A$2:$C$121,3,0)</f>
        <v>4</v>
      </c>
      <c r="J3565" s="17" t="s">
        <v>11624</v>
      </c>
      <c r="K3565" s="25" t="str">
        <f>LEFT(J3565,MIN(FIND({0,1,2,3,4,5,6,7,8,9},ASC(J3565)&amp;1234567890))-1)</f>
        <v>B</v>
      </c>
      <c r="L3565" s="25">
        <f t="shared" si="111"/>
        <v>2</v>
      </c>
      <c r="M3565" s="25">
        <f>VLOOKUP(K3565,Table!$A$2:$C$121,2,0)</f>
        <v>13</v>
      </c>
      <c r="N3565" s="26">
        <f>VLOOKUP(K3565,Table!$A$2:$C$121,3,0)</f>
        <v>2</v>
      </c>
      <c r="O3565" s="13" t="str">
        <f>VLOOKUP(A3565,Table!$U$1:$V$230,2,0)</f>
        <v>Tetragonal</v>
      </c>
      <c r="P3565" s="1"/>
    </row>
    <row r="3566" spans="1:16">
      <c r="A3566" s="12">
        <v>127</v>
      </c>
      <c r="B3566" s="12">
        <v>53041</v>
      </c>
      <c r="C3566" s="12" t="s">
        <v>4333</v>
      </c>
      <c r="D3566" s="12" t="s">
        <v>4351</v>
      </c>
      <c r="E3566" s="17" t="s">
        <v>339</v>
      </c>
      <c r="F3566" s="25" t="str">
        <f>LEFT(E3566,MIN(FIND({0,1,2,3,4,5,6,7,8,9},ASC(E3566)&amp;1234567890))-1)</f>
        <v>Hf</v>
      </c>
      <c r="G3566" s="25">
        <f t="shared" si="110"/>
        <v>3</v>
      </c>
      <c r="H3566" s="25">
        <f>VLOOKUP(F3566,Table!$A$2:$C$121,2,0)</f>
        <v>4</v>
      </c>
      <c r="I3566" s="26">
        <f>VLOOKUP(F3566,Table!$A$2:$C$121,3,0)</f>
        <v>6</v>
      </c>
      <c r="J3566" s="17" t="s">
        <v>11546</v>
      </c>
      <c r="K3566" s="25" t="str">
        <f>LEFT(J3566,MIN(FIND({0,1,2,3,4,5,6,7,8,9},ASC(J3566)&amp;1234567890))-1)</f>
        <v>Si</v>
      </c>
      <c r="L3566" s="25">
        <f t="shared" si="111"/>
        <v>2</v>
      </c>
      <c r="M3566" s="25">
        <f>VLOOKUP(K3566,Table!$A$2:$C$121,2,0)</f>
        <v>14</v>
      </c>
      <c r="N3566" s="26">
        <f>VLOOKUP(K3566,Table!$A$2:$C$121,3,0)</f>
        <v>3</v>
      </c>
      <c r="O3566" s="13" t="str">
        <f>VLOOKUP(A3566,Table!$U$1:$V$230,2,0)</f>
        <v>Tetragonal</v>
      </c>
      <c r="P3566" s="1"/>
    </row>
    <row r="3567" spans="1:16">
      <c r="A3567" s="12">
        <v>127</v>
      </c>
      <c r="B3567" s="12">
        <v>93225</v>
      </c>
      <c r="C3567" s="12" t="s">
        <v>4333</v>
      </c>
      <c r="D3567" s="12" t="s">
        <v>4352</v>
      </c>
      <c r="E3567" s="17" t="s">
        <v>615</v>
      </c>
      <c r="F3567" s="25" t="str">
        <f>LEFT(E3567,MIN(FIND({0,1,2,3,4,5,6,7,8,9},ASC(E3567)&amp;1234567890))-1)</f>
        <v>Nd</v>
      </c>
      <c r="G3567" s="25">
        <f t="shared" si="110"/>
        <v>1</v>
      </c>
      <c r="H3567" s="25">
        <f>VLOOKUP(F3567,Table!$A$2:$C$121,2,0)</f>
        <v>3</v>
      </c>
      <c r="I3567" s="26">
        <f>VLOOKUP(F3567,Table!$A$2:$C$121,3,0)</f>
        <v>6</v>
      </c>
      <c r="J3567" s="17" t="s">
        <v>11511</v>
      </c>
      <c r="K3567" s="25" t="str">
        <f>LEFT(J3567,MIN(FIND({0,1,2,3,4,5,6,7,8,9},ASC(J3567)&amp;1234567890))-1)</f>
        <v>B</v>
      </c>
      <c r="L3567" s="25">
        <f t="shared" si="111"/>
        <v>4</v>
      </c>
      <c r="M3567" s="25">
        <f>VLOOKUP(K3567,Table!$A$2:$C$121,2,0)</f>
        <v>13</v>
      </c>
      <c r="N3567" s="26">
        <f>VLOOKUP(K3567,Table!$A$2:$C$121,3,0)</f>
        <v>2</v>
      </c>
      <c r="O3567" s="13" t="str">
        <f>VLOOKUP(A3567,Table!$U$1:$V$230,2,0)</f>
        <v>Tetragonal</v>
      </c>
      <c r="P3567" s="1"/>
    </row>
    <row r="3568" spans="1:16">
      <c r="A3568" s="12">
        <v>127</v>
      </c>
      <c r="B3568" s="12">
        <v>391175</v>
      </c>
      <c r="C3568" s="12" t="s">
        <v>4333</v>
      </c>
      <c r="D3568" s="12" t="s">
        <v>4353</v>
      </c>
      <c r="E3568" s="17" t="s">
        <v>11306</v>
      </c>
      <c r="F3568" s="25" t="str">
        <f>LEFT(E3568,MIN(FIND({0,1,2,3,4,5,6,7,8,9},ASC(E3568)&amp;1234567890))-1)</f>
        <v>Gd</v>
      </c>
      <c r="G3568" s="25">
        <f t="shared" si="110"/>
        <v>1</v>
      </c>
      <c r="H3568" s="25">
        <f>VLOOKUP(F3568,Table!$A$2:$C$121,2,0)</f>
        <v>3</v>
      </c>
      <c r="I3568" s="26">
        <f>VLOOKUP(F3568,Table!$A$2:$C$121,3,0)</f>
        <v>6</v>
      </c>
      <c r="J3568" s="17" t="s">
        <v>11511</v>
      </c>
      <c r="K3568" s="25" t="str">
        <f>LEFT(J3568,MIN(FIND({0,1,2,3,4,5,6,7,8,9},ASC(J3568)&amp;1234567890))-1)</f>
        <v>B</v>
      </c>
      <c r="L3568" s="25">
        <f t="shared" si="111"/>
        <v>4</v>
      </c>
      <c r="M3568" s="25">
        <f>VLOOKUP(K3568,Table!$A$2:$C$121,2,0)</f>
        <v>13</v>
      </c>
      <c r="N3568" s="26">
        <f>VLOOKUP(K3568,Table!$A$2:$C$121,3,0)</f>
        <v>2</v>
      </c>
      <c r="O3568" s="13" t="str">
        <f>VLOOKUP(A3568,Table!$U$1:$V$230,2,0)</f>
        <v>Tetragonal</v>
      </c>
      <c r="P3568" s="1"/>
    </row>
    <row r="3569" spans="1:16">
      <c r="A3569" s="12">
        <v>127</v>
      </c>
      <c r="B3569" s="12">
        <v>58183</v>
      </c>
      <c r="C3569" s="12" t="s">
        <v>4333</v>
      </c>
      <c r="D3569" s="12" t="s">
        <v>4354</v>
      </c>
      <c r="E3569" s="17" t="s">
        <v>58</v>
      </c>
      <c r="F3569" s="25" t="str">
        <f>LEFT(E3569,MIN(FIND({0,1,2,3,4,5,6,7,8,9},ASC(E3569)&amp;1234567890))-1)</f>
        <v>Al</v>
      </c>
      <c r="G3569" s="25">
        <f t="shared" si="110"/>
        <v>2</v>
      </c>
      <c r="H3569" s="25">
        <f>VLOOKUP(F3569,Table!$A$2:$C$121,2,0)</f>
        <v>13</v>
      </c>
      <c r="I3569" s="26">
        <f>VLOOKUP(F3569,Table!$A$2:$C$121,3,0)</f>
        <v>3</v>
      </c>
      <c r="J3569" s="17" t="s">
        <v>12088</v>
      </c>
      <c r="K3569" s="25" t="str">
        <f>LEFT(J3569,MIN(FIND({0,1,2,3,4,5,6,7,8,9},ASC(J3569)&amp;1234567890))-1)</f>
        <v>Th</v>
      </c>
      <c r="L3569" s="25">
        <f t="shared" si="111"/>
        <v>3</v>
      </c>
      <c r="M3569" s="25">
        <f>VLOOKUP(K3569,Table!$A$2:$C$121,2,0)</f>
        <v>3</v>
      </c>
      <c r="N3569" s="26">
        <f>VLOOKUP(K3569,Table!$A$2:$C$121,3,0)</f>
        <v>7</v>
      </c>
      <c r="O3569" s="13" t="str">
        <f>VLOOKUP(A3569,Table!$U$1:$V$230,2,0)</f>
        <v>Tetragonal</v>
      </c>
      <c r="P3569" s="1"/>
    </row>
    <row r="3570" spans="1:16">
      <c r="A3570" s="12">
        <v>127</v>
      </c>
      <c r="B3570" s="12">
        <v>58259</v>
      </c>
      <c r="C3570" s="12" t="s">
        <v>4333</v>
      </c>
      <c r="D3570" s="12" t="s">
        <v>4355</v>
      </c>
      <c r="E3570" s="17" t="s">
        <v>11661</v>
      </c>
      <c r="F3570" s="25" t="str">
        <f>LEFT(E3570,MIN(FIND({0,1,2,3,4,5,6,7,8,9},ASC(E3570)&amp;1234567890))-1)</f>
        <v>Ag</v>
      </c>
      <c r="G3570" s="25">
        <f t="shared" si="110"/>
        <v>2</v>
      </c>
      <c r="H3570" s="25">
        <f>VLOOKUP(F3570,Table!$A$2:$C$121,2,0)</f>
        <v>11</v>
      </c>
      <c r="I3570" s="26">
        <f>VLOOKUP(F3570,Table!$A$2:$C$121,3,0)</f>
        <v>5</v>
      </c>
      <c r="J3570" s="17" t="s">
        <v>11780</v>
      </c>
      <c r="K3570" s="25" t="str">
        <f>LEFT(J3570,MIN(FIND({0,1,2,3,4,5,6,7,8,9},ASC(J3570)&amp;1234567890))-1)</f>
        <v>Eu</v>
      </c>
      <c r="L3570" s="25">
        <f t="shared" si="111"/>
        <v>3</v>
      </c>
      <c r="M3570" s="25">
        <f>VLOOKUP(K3570,Table!$A$2:$C$121,2,0)</f>
        <v>3</v>
      </c>
      <c r="N3570" s="26">
        <f>VLOOKUP(K3570,Table!$A$2:$C$121,3,0)</f>
        <v>6</v>
      </c>
      <c r="O3570" s="13" t="str">
        <f>VLOOKUP(A3570,Table!$U$1:$V$230,2,0)</f>
        <v>Tetragonal</v>
      </c>
      <c r="P3570" s="1"/>
    </row>
    <row r="3571" spans="1:16">
      <c r="A3571" s="12">
        <v>127</v>
      </c>
      <c r="B3571" s="12">
        <v>58381</v>
      </c>
      <c r="C3571" s="12" t="s">
        <v>4333</v>
      </c>
      <c r="D3571" s="12" t="s">
        <v>4356</v>
      </c>
      <c r="E3571" s="17" t="s">
        <v>11661</v>
      </c>
      <c r="F3571" s="25" t="str">
        <f>LEFT(E3571,MIN(FIND({0,1,2,3,4,5,6,7,8,9},ASC(E3571)&amp;1234567890))-1)</f>
        <v>Ag</v>
      </c>
      <c r="G3571" s="25">
        <f t="shared" si="110"/>
        <v>2</v>
      </c>
      <c r="H3571" s="25">
        <f>VLOOKUP(F3571,Table!$A$2:$C$121,2,0)</f>
        <v>11</v>
      </c>
      <c r="I3571" s="26">
        <f>VLOOKUP(F3571,Table!$A$2:$C$121,3,0)</f>
        <v>5</v>
      </c>
      <c r="J3571" s="17" t="s">
        <v>422</v>
      </c>
      <c r="K3571" s="25" t="str">
        <f>LEFT(J3571,MIN(FIND({0,1,2,3,4,5,6,7,8,9},ASC(J3571)&amp;1234567890))-1)</f>
        <v>Yb</v>
      </c>
      <c r="L3571" s="25">
        <f t="shared" si="111"/>
        <v>3</v>
      </c>
      <c r="M3571" s="25">
        <f>VLOOKUP(K3571,Table!$A$2:$C$121,2,0)</f>
        <v>3</v>
      </c>
      <c r="N3571" s="26">
        <f>VLOOKUP(K3571,Table!$A$2:$C$121,3,0)</f>
        <v>6</v>
      </c>
      <c r="O3571" s="13" t="str">
        <f>VLOOKUP(A3571,Table!$U$1:$V$230,2,0)</f>
        <v>Tetragonal</v>
      </c>
      <c r="P3571" s="1"/>
    </row>
    <row r="3572" spans="1:16">
      <c r="A3572" s="12">
        <v>127</v>
      </c>
      <c r="B3572" s="12">
        <v>58722</v>
      </c>
      <c r="C3572" s="12" t="s">
        <v>4333</v>
      </c>
      <c r="D3572" s="12" t="s">
        <v>4357</v>
      </c>
      <c r="E3572" s="17" t="s">
        <v>12339</v>
      </c>
      <c r="F3572" s="25" t="str">
        <f>LEFT(E3572,MIN(FIND({0,1,2,3,4,5,6,7,8,9},ASC(E3572)&amp;1234567890))-1)</f>
        <v>Be</v>
      </c>
      <c r="G3572" s="25">
        <f t="shared" si="110"/>
        <v>2</v>
      </c>
      <c r="H3572" s="25">
        <f>VLOOKUP(F3572,Table!$A$2:$C$121,2,0)</f>
        <v>2</v>
      </c>
      <c r="I3572" s="26">
        <f>VLOOKUP(F3572,Table!$A$2:$C$121,3,0)</f>
        <v>2</v>
      </c>
      <c r="J3572" s="17" t="s">
        <v>12190</v>
      </c>
      <c r="K3572" s="25" t="str">
        <f>LEFT(J3572,MIN(FIND({0,1,2,3,4,5,6,7,8,9},ASC(J3572)&amp;1234567890))-1)</f>
        <v>Nb</v>
      </c>
      <c r="L3572" s="25">
        <f t="shared" si="111"/>
        <v>3</v>
      </c>
      <c r="M3572" s="25">
        <f>VLOOKUP(K3572,Table!$A$2:$C$121,2,0)</f>
        <v>5</v>
      </c>
      <c r="N3572" s="26">
        <f>VLOOKUP(K3572,Table!$A$2:$C$121,3,0)</f>
        <v>5</v>
      </c>
      <c r="O3572" s="13" t="str">
        <f>VLOOKUP(A3572,Table!$U$1:$V$230,2,0)</f>
        <v>Tetragonal</v>
      </c>
      <c r="P3572" s="1"/>
    </row>
    <row r="3573" spans="1:16">
      <c r="A3573" s="12">
        <v>127</v>
      </c>
      <c r="B3573" s="12">
        <v>58904</v>
      </c>
      <c r="C3573" s="12" t="s">
        <v>4333</v>
      </c>
      <c r="D3573" s="12" t="s">
        <v>4358</v>
      </c>
      <c r="E3573" s="17" t="s">
        <v>11566</v>
      </c>
      <c r="F3573" s="25" t="str">
        <f>LEFT(E3573,MIN(FIND({0,1,2,3,4,5,6,7,8,9},ASC(E3573)&amp;1234567890))-1)</f>
        <v>Ca</v>
      </c>
      <c r="G3573" s="25">
        <f t="shared" si="110"/>
        <v>3</v>
      </c>
      <c r="H3573" s="25">
        <f>VLOOKUP(F3573,Table!$A$2:$C$121,2,0)</f>
        <v>2</v>
      </c>
      <c r="I3573" s="26">
        <f>VLOOKUP(F3573,Table!$A$2:$C$121,3,0)</f>
        <v>4</v>
      </c>
      <c r="J3573" s="17" t="s">
        <v>11724</v>
      </c>
      <c r="K3573" s="25" t="str">
        <f>LEFT(J3573,MIN(FIND({0,1,2,3,4,5,6,7,8,9},ASC(J3573)&amp;1234567890))-1)</f>
        <v>Hg</v>
      </c>
      <c r="L3573" s="25">
        <f t="shared" si="111"/>
        <v>2</v>
      </c>
      <c r="M3573" s="25">
        <f>VLOOKUP(K3573,Table!$A$2:$C$121,2,0)</f>
        <v>12</v>
      </c>
      <c r="N3573" s="26">
        <f>VLOOKUP(K3573,Table!$A$2:$C$121,3,0)</f>
        <v>6</v>
      </c>
      <c r="O3573" s="13" t="str">
        <f>VLOOKUP(A3573,Table!$U$1:$V$230,2,0)</f>
        <v>Tetragonal</v>
      </c>
      <c r="P3573" s="1"/>
    </row>
    <row r="3574" spans="1:16">
      <c r="A3574" s="12">
        <v>127</v>
      </c>
      <c r="B3574" s="12">
        <v>27202</v>
      </c>
      <c r="C3574" s="12" t="s">
        <v>4333</v>
      </c>
      <c r="D3574" s="12" t="s">
        <v>1332</v>
      </c>
      <c r="E3574" s="17" t="s">
        <v>11702</v>
      </c>
      <c r="F3574" s="25" t="str">
        <f>LEFT(E3574,MIN(FIND({0,1,2,3,4,5,6,7,8,9},ASC(E3574)&amp;1234567890))-1)</f>
        <v>Mo</v>
      </c>
      <c r="G3574" s="25">
        <f t="shared" si="110"/>
        <v>5</v>
      </c>
      <c r="H3574" s="25">
        <f>VLOOKUP(F3574,Table!$A$2:$C$121,2,0)</f>
        <v>6</v>
      </c>
      <c r="I3574" s="26">
        <f>VLOOKUP(F3574,Table!$A$2:$C$121,3,0)</f>
        <v>5</v>
      </c>
      <c r="J3574" s="17" t="s">
        <v>11703</v>
      </c>
      <c r="K3574" s="25" t="str">
        <f>LEFT(J3574,MIN(FIND({0,1,2,3,4,5,6,7,8,9},ASC(J3574)&amp;1234567890))-1)</f>
        <v>O</v>
      </c>
      <c r="L3574" s="25">
        <f t="shared" si="111"/>
        <v>14</v>
      </c>
      <c r="M3574" s="25">
        <f>VLOOKUP(K3574,Table!$A$2:$C$121,2,0)</f>
        <v>16</v>
      </c>
      <c r="N3574" s="26">
        <f>VLOOKUP(K3574,Table!$A$2:$C$121,3,0)</f>
        <v>2</v>
      </c>
      <c r="O3574" s="13" t="str">
        <f>VLOOKUP(A3574,Table!$U$1:$V$230,2,0)</f>
        <v>Tetragonal</v>
      </c>
      <c r="P3574" s="1"/>
    </row>
    <row r="3575" spans="1:16">
      <c r="A3575" s="12">
        <v>127</v>
      </c>
      <c r="B3575" s="12">
        <v>77680</v>
      </c>
      <c r="C3575" s="12" t="s">
        <v>4333</v>
      </c>
      <c r="D3575" s="12" t="s">
        <v>4359</v>
      </c>
      <c r="E3575" s="17" t="s">
        <v>37</v>
      </c>
      <c r="F3575" s="25" t="str">
        <f>LEFT(E3575,MIN(FIND({0,1,2,3,4,5,6,7,8,9},ASC(E3575)&amp;1234567890))-1)</f>
        <v>Re</v>
      </c>
      <c r="G3575" s="25">
        <f t="shared" si="110"/>
        <v>1</v>
      </c>
      <c r="H3575" s="25">
        <f>VLOOKUP(F3575,Table!$A$2:$C$121,2,0)</f>
        <v>7</v>
      </c>
      <c r="I3575" s="26">
        <f>VLOOKUP(F3575,Table!$A$2:$C$121,3,0)</f>
        <v>6</v>
      </c>
      <c r="J3575" s="17" t="s">
        <v>59</v>
      </c>
      <c r="K3575" s="25" t="str">
        <f>LEFT(J3575,MIN(FIND({0,1,2,3,4,5,6,7,8,9},ASC(J3575)&amp;1234567890))-1)</f>
        <v>O</v>
      </c>
      <c r="L3575" s="25">
        <f t="shared" si="111"/>
        <v>3</v>
      </c>
      <c r="M3575" s="25">
        <f>VLOOKUP(K3575,Table!$A$2:$C$121,2,0)</f>
        <v>16</v>
      </c>
      <c r="N3575" s="26">
        <f>VLOOKUP(K3575,Table!$A$2:$C$121,3,0)</f>
        <v>2</v>
      </c>
      <c r="O3575" s="13" t="str">
        <f>VLOOKUP(A3575,Table!$U$1:$V$230,2,0)</f>
        <v>Tetragonal</v>
      </c>
      <c r="P3575" s="1"/>
    </row>
    <row r="3576" spans="1:16">
      <c r="A3576" s="12">
        <v>127</v>
      </c>
      <c r="B3576" s="12">
        <v>102501</v>
      </c>
      <c r="C3576" s="12" t="s">
        <v>4333</v>
      </c>
      <c r="D3576" s="12" t="s">
        <v>4144</v>
      </c>
      <c r="E3576" s="17" t="s">
        <v>76</v>
      </c>
      <c r="F3576" s="25" t="str">
        <f>LEFT(E3576,MIN(FIND({0,1,2,3,4,5,6,7,8,9},ASC(E3576)&amp;1234567890))-1)</f>
        <v>Co</v>
      </c>
      <c r="G3576" s="25">
        <f t="shared" si="110"/>
        <v>1</v>
      </c>
      <c r="H3576" s="25">
        <f>VLOOKUP(F3576,Table!$A$2:$C$121,2,0)</f>
        <v>9</v>
      </c>
      <c r="I3576" s="26">
        <f>VLOOKUP(F3576,Table!$A$2:$C$121,3,0)</f>
        <v>4</v>
      </c>
      <c r="J3576" s="17" t="s">
        <v>45</v>
      </c>
      <c r="K3576" s="25" t="str">
        <f>LEFT(J3576,MIN(FIND({0,1,2,3,4,5,6,7,8,9},ASC(J3576)&amp;1234567890))-1)</f>
        <v>In</v>
      </c>
      <c r="L3576" s="25">
        <f t="shared" si="111"/>
        <v>3</v>
      </c>
      <c r="M3576" s="25">
        <f>VLOOKUP(K3576,Table!$A$2:$C$121,2,0)</f>
        <v>13</v>
      </c>
      <c r="N3576" s="26">
        <f>VLOOKUP(K3576,Table!$A$2:$C$121,3,0)</f>
        <v>5</v>
      </c>
      <c r="O3576" s="13" t="str">
        <f>VLOOKUP(A3576,Table!$U$1:$V$230,2,0)</f>
        <v>Tetragonal</v>
      </c>
      <c r="P3576" s="1"/>
    </row>
    <row r="3577" spans="1:16">
      <c r="A3577" s="12">
        <v>127</v>
      </c>
      <c r="B3577" s="12">
        <v>103832</v>
      </c>
      <c r="C3577" s="12" t="s">
        <v>4333</v>
      </c>
      <c r="D3577" s="12" t="s">
        <v>4360</v>
      </c>
      <c r="E3577" s="17" t="s">
        <v>11409</v>
      </c>
      <c r="F3577" s="25" t="str">
        <f>LEFT(E3577,MIN(FIND({0,1,2,3,4,5,6,7,8,9},ASC(E3577)&amp;1234567890))-1)</f>
        <v>Ga</v>
      </c>
      <c r="G3577" s="25">
        <f t="shared" si="110"/>
        <v>2</v>
      </c>
      <c r="H3577" s="25">
        <f>VLOOKUP(F3577,Table!$A$2:$C$121,2,0)</f>
        <v>13</v>
      </c>
      <c r="I3577" s="26">
        <f>VLOOKUP(F3577,Table!$A$2:$C$121,3,0)</f>
        <v>4</v>
      </c>
      <c r="J3577" s="17" t="s">
        <v>12190</v>
      </c>
      <c r="K3577" s="25" t="str">
        <f>LEFT(J3577,MIN(FIND({0,1,2,3,4,5,6,7,8,9},ASC(J3577)&amp;1234567890))-1)</f>
        <v>Nb</v>
      </c>
      <c r="L3577" s="25">
        <f t="shared" si="111"/>
        <v>3</v>
      </c>
      <c r="M3577" s="25">
        <f>VLOOKUP(K3577,Table!$A$2:$C$121,2,0)</f>
        <v>5</v>
      </c>
      <c r="N3577" s="26">
        <f>VLOOKUP(K3577,Table!$A$2:$C$121,3,0)</f>
        <v>5</v>
      </c>
      <c r="O3577" s="13" t="str">
        <f>VLOOKUP(A3577,Table!$U$1:$V$230,2,0)</f>
        <v>Tetragonal</v>
      </c>
      <c r="P3577" s="1"/>
    </row>
    <row r="3578" spans="1:16">
      <c r="A3578" s="12">
        <v>127</v>
      </c>
      <c r="B3578" s="12">
        <v>103923</v>
      </c>
      <c r="C3578" s="12" t="s">
        <v>4333</v>
      </c>
      <c r="D3578" s="12" t="s">
        <v>4361</v>
      </c>
      <c r="E3578" s="17" t="s">
        <v>366</v>
      </c>
      <c r="F3578" s="25" t="str">
        <f>LEFT(E3578,MIN(FIND({0,1,2,3,4,5,6,7,8,9},ASC(E3578)&amp;1234567890))-1)</f>
        <v>Ga</v>
      </c>
      <c r="G3578" s="25">
        <f t="shared" si="110"/>
        <v>1</v>
      </c>
      <c r="H3578" s="25">
        <f>VLOOKUP(F3578,Table!$A$2:$C$121,2,0)</f>
        <v>13</v>
      </c>
      <c r="I3578" s="26">
        <f>VLOOKUP(F3578,Table!$A$2:$C$121,3,0)</f>
        <v>4</v>
      </c>
      <c r="J3578" s="17" t="s">
        <v>11355</v>
      </c>
      <c r="K3578" s="25" t="str">
        <f>LEFT(J3578,MIN(FIND({0,1,2,3,4,5,6,7,8,9},ASC(J3578)&amp;1234567890))-1)</f>
        <v>Pt</v>
      </c>
      <c r="L3578" s="25">
        <f t="shared" si="111"/>
        <v>3</v>
      </c>
      <c r="M3578" s="25">
        <f>VLOOKUP(K3578,Table!$A$2:$C$121,2,0)</f>
        <v>10</v>
      </c>
      <c r="N3578" s="26">
        <f>VLOOKUP(K3578,Table!$A$2:$C$121,3,0)</f>
        <v>6</v>
      </c>
      <c r="O3578" s="13" t="str">
        <f>VLOOKUP(A3578,Table!$U$1:$V$230,2,0)</f>
        <v>Tetragonal</v>
      </c>
      <c r="P3578" s="1"/>
    </row>
    <row r="3579" spans="1:16">
      <c r="A3579" s="12">
        <v>127</v>
      </c>
      <c r="B3579" s="12">
        <v>103988</v>
      </c>
      <c r="C3579" s="12" t="s">
        <v>4333</v>
      </c>
      <c r="D3579" s="12" t="s">
        <v>4362</v>
      </c>
      <c r="E3579" s="17" t="s">
        <v>11409</v>
      </c>
      <c r="F3579" s="25" t="str">
        <f>LEFT(E3579,MIN(FIND({0,1,2,3,4,5,6,7,8,9},ASC(E3579)&amp;1234567890))-1)</f>
        <v>Ga</v>
      </c>
      <c r="G3579" s="25">
        <f t="shared" si="110"/>
        <v>2</v>
      </c>
      <c r="H3579" s="25">
        <f>VLOOKUP(F3579,Table!$A$2:$C$121,2,0)</f>
        <v>13</v>
      </c>
      <c r="I3579" s="26">
        <f>VLOOKUP(F3579,Table!$A$2:$C$121,3,0)</f>
        <v>4</v>
      </c>
      <c r="J3579" s="17" t="s">
        <v>12088</v>
      </c>
      <c r="K3579" s="25" t="str">
        <f>LEFT(J3579,MIN(FIND({0,1,2,3,4,5,6,7,8,9},ASC(J3579)&amp;1234567890))-1)</f>
        <v>Th</v>
      </c>
      <c r="L3579" s="25">
        <f t="shared" si="111"/>
        <v>3</v>
      </c>
      <c r="M3579" s="25">
        <f>VLOOKUP(K3579,Table!$A$2:$C$121,2,0)</f>
        <v>3</v>
      </c>
      <c r="N3579" s="26">
        <f>VLOOKUP(K3579,Table!$A$2:$C$121,3,0)</f>
        <v>7</v>
      </c>
      <c r="O3579" s="13" t="str">
        <f>VLOOKUP(A3579,Table!$U$1:$V$230,2,0)</f>
        <v>Tetragonal</v>
      </c>
      <c r="P3579" s="1"/>
    </row>
    <row r="3580" spans="1:16">
      <c r="A3580" s="12">
        <v>127</v>
      </c>
      <c r="B3580" s="12">
        <v>104026</v>
      </c>
      <c r="C3580" s="12" t="s">
        <v>4333</v>
      </c>
      <c r="D3580" s="12" t="s">
        <v>4363</v>
      </c>
      <c r="E3580" s="17" t="s">
        <v>425</v>
      </c>
      <c r="F3580" s="25" t="str">
        <f>LEFT(E3580,MIN(FIND({0,1,2,3,4,5,6,7,8,9},ASC(E3580)&amp;1234567890))-1)</f>
        <v>Ga</v>
      </c>
      <c r="G3580" s="25">
        <f t="shared" si="110"/>
        <v>5</v>
      </c>
      <c r="H3580" s="25">
        <f>VLOOKUP(F3580,Table!$A$2:$C$121,2,0)</f>
        <v>13</v>
      </c>
      <c r="I3580" s="26">
        <f>VLOOKUP(F3580,Table!$A$2:$C$121,3,0)</f>
        <v>4</v>
      </c>
      <c r="J3580" s="17" t="s">
        <v>584</v>
      </c>
      <c r="K3580" s="25" t="str">
        <f>LEFT(J3580,MIN(FIND({0,1,2,3,4,5,6,7,8,9},ASC(J3580)&amp;1234567890))-1)</f>
        <v>V</v>
      </c>
      <c r="L3580" s="25">
        <f t="shared" si="111"/>
        <v>2</v>
      </c>
      <c r="M3580" s="25">
        <f>VLOOKUP(K3580,Table!$A$2:$C$121,2,0)</f>
        <v>5</v>
      </c>
      <c r="N3580" s="26">
        <f>VLOOKUP(K3580,Table!$A$2:$C$121,3,0)</f>
        <v>4</v>
      </c>
      <c r="O3580" s="13" t="str">
        <f>VLOOKUP(A3580,Table!$U$1:$V$230,2,0)</f>
        <v>Tetragonal</v>
      </c>
      <c r="P3580" s="1"/>
    </row>
    <row r="3581" spans="1:16">
      <c r="A3581" s="12">
        <v>127</v>
      </c>
      <c r="B3581" s="12">
        <v>104042</v>
      </c>
      <c r="C3581" s="12" t="s">
        <v>4333</v>
      </c>
      <c r="D3581" s="12" t="s">
        <v>4364</v>
      </c>
      <c r="E3581" s="17" t="s">
        <v>11409</v>
      </c>
      <c r="F3581" s="25" t="str">
        <f>LEFT(E3581,MIN(FIND({0,1,2,3,4,5,6,7,8,9},ASC(E3581)&amp;1234567890))-1)</f>
        <v>Ga</v>
      </c>
      <c r="G3581" s="25">
        <f t="shared" si="110"/>
        <v>2</v>
      </c>
      <c r="H3581" s="25">
        <f>VLOOKUP(F3581,Table!$A$2:$C$121,2,0)</f>
        <v>13</v>
      </c>
      <c r="I3581" s="26">
        <f>VLOOKUP(F3581,Table!$A$2:$C$121,3,0)</f>
        <v>4</v>
      </c>
      <c r="J3581" s="17" t="s">
        <v>11819</v>
      </c>
      <c r="K3581" s="25" t="str">
        <f>LEFT(J3581,MIN(FIND({0,1,2,3,4,5,6,7,8,9},ASC(J3581)&amp;1234567890))-1)</f>
        <v>Zr</v>
      </c>
      <c r="L3581" s="25">
        <f t="shared" si="111"/>
        <v>3</v>
      </c>
      <c r="M3581" s="25">
        <f>VLOOKUP(K3581,Table!$A$2:$C$121,2,0)</f>
        <v>4</v>
      </c>
      <c r="N3581" s="26">
        <f>VLOOKUP(K3581,Table!$A$2:$C$121,3,0)</f>
        <v>5</v>
      </c>
      <c r="O3581" s="13" t="str">
        <f>VLOOKUP(A3581,Table!$U$1:$V$230,2,0)</f>
        <v>Tetragonal</v>
      </c>
      <c r="P3581" s="1"/>
    </row>
    <row r="3582" spans="1:16">
      <c r="A3582" s="12">
        <v>127</v>
      </c>
      <c r="B3582" s="12">
        <v>104324</v>
      </c>
      <c r="C3582" s="12" t="s">
        <v>4333</v>
      </c>
      <c r="D3582" s="12" t="s">
        <v>4365</v>
      </c>
      <c r="E3582" s="17" t="s">
        <v>12340</v>
      </c>
      <c r="F3582" s="25" t="str">
        <f>LEFT(E3582,MIN(FIND({0,1,2,3,4,5,6,7,8,9},ASC(E3582)&amp;1234567890))-1)</f>
        <v>Hg</v>
      </c>
      <c r="G3582" s="25">
        <f t="shared" si="110"/>
        <v>5</v>
      </c>
      <c r="H3582" s="25">
        <f>VLOOKUP(F3582,Table!$A$2:$C$121,2,0)</f>
        <v>12</v>
      </c>
      <c r="I3582" s="26">
        <f>VLOOKUP(F3582,Table!$A$2:$C$121,3,0)</f>
        <v>6</v>
      </c>
      <c r="J3582" s="17" t="s">
        <v>55</v>
      </c>
      <c r="K3582" s="25" t="str">
        <f>LEFT(J3582,MIN(FIND({0,1,2,3,4,5,6,7,8,9},ASC(J3582)&amp;1234567890))-1)</f>
        <v>Mn</v>
      </c>
      <c r="L3582" s="25">
        <f t="shared" si="111"/>
        <v>2</v>
      </c>
      <c r="M3582" s="25">
        <f>VLOOKUP(K3582,Table!$A$2:$C$121,2,0)</f>
        <v>7</v>
      </c>
      <c r="N3582" s="26">
        <f>VLOOKUP(K3582,Table!$A$2:$C$121,3,0)</f>
        <v>4</v>
      </c>
      <c r="O3582" s="13" t="str">
        <f>VLOOKUP(A3582,Table!$U$1:$V$230,2,0)</f>
        <v>Tetragonal</v>
      </c>
      <c r="P3582" s="1"/>
    </row>
    <row r="3583" spans="1:16">
      <c r="A3583" s="12">
        <v>127</v>
      </c>
      <c r="B3583" s="12">
        <v>104334</v>
      </c>
      <c r="C3583" s="12" t="s">
        <v>4333</v>
      </c>
      <c r="D3583" s="12" t="s">
        <v>4366</v>
      </c>
      <c r="E3583" s="17" t="s">
        <v>12340</v>
      </c>
      <c r="F3583" s="25" t="str">
        <f>LEFT(E3583,MIN(FIND({0,1,2,3,4,5,6,7,8,9},ASC(E3583)&amp;1234567890))-1)</f>
        <v>Hg</v>
      </c>
      <c r="G3583" s="25">
        <f t="shared" si="110"/>
        <v>5</v>
      </c>
      <c r="H3583" s="25">
        <f>VLOOKUP(F3583,Table!$A$2:$C$121,2,0)</f>
        <v>12</v>
      </c>
      <c r="I3583" s="26">
        <f>VLOOKUP(F3583,Table!$A$2:$C$121,3,0)</f>
        <v>6</v>
      </c>
      <c r="J3583" s="17" t="s">
        <v>11781</v>
      </c>
      <c r="K3583" s="25" t="str">
        <f>LEFT(J3583,MIN(FIND({0,1,2,3,4,5,6,7,8,9},ASC(J3583)&amp;1234567890))-1)</f>
        <v>Pd</v>
      </c>
      <c r="L3583" s="25">
        <f t="shared" si="111"/>
        <v>2</v>
      </c>
      <c r="M3583" s="25">
        <f>VLOOKUP(K3583,Table!$A$2:$C$121,2,0)</f>
        <v>10</v>
      </c>
      <c r="N3583" s="26">
        <f>VLOOKUP(K3583,Table!$A$2:$C$121,3,0)</f>
        <v>5</v>
      </c>
      <c r="O3583" s="13" t="str">
        <f>VLOOKUP(A3583,Table!$U$1:$V$230,2,0)</f>
        <v>Tetragonal</v>
      </c>
      <c r="P3583" s="1"/>
    </row>
    <row r="3584" spans="1:16">
      <c r="A3584" s="12">
        <v>127</v>
      </c>
      <c r="B3584" s="12">
        <v>105627</v>
      </c>
      <c r="C3584" s="12" t="s">
        <v>4333</v>
      </c>
      <c r="D3584" s="12" t="s">
        <v>4367</v>
      </c>
      <c r="E3584" s="17" t="s">
        <v>597</v>
      </c>
      <c r="F3584" s="25" t="str">
        <f>LEFT(E3584,MIN(FIND({0,1,2,3,4,5,6,7,8,9},ASC(E3584)&amp;1234567890))-1)</f>
        <v>Pb</v>
      </c>
      <c r="G3584" s="25">
        <f t="shared" si="110"/>
        <v>3</v>
      </c>
      <c r="H3584" s="25">
        <f>VLOOKUP(F3584,Table!$A$2:$C$121,2,0)</f>
        <v>14</v>
      </c>
      <c r="I3584" s="26">
        <f>VLOOKUP(F3584,Table!$A$2:$C$121,3,0)</f>
        <v>6</v>
      </c>
      <c r="J3584" s="17" t="s">
        <v>11650</v>
      </c>
      <c r="K3584" s="25" t="str">
        <f>LEFT(J3584,MIN(FIND({0,1,2,3,4,5,6,7,8,9},ASC(J3584)&amp;1234567890))-1)</f>
        <v>Sr</v>
      </c>
      <c r="L3584" s="25">
        <f t="shared" si="111"/>
        <v>2</v>
      </c>
      <c r="M3584" s="25">
        <f>VLOOKUP(K3584,Table!$A$2:$C$121,2,0)</f>
        <v>2</v>
      </c>
      <c r="N3584" s="26">
        <f>VLOOKUP(K3584,Table!$A$2:$C$121,3,0)</f>
        <v>5</v>
      </c>
      <c r="O3584" s="13" t="str">
        <f>VLOOKUP(A3584,Table!$U$1:$V$230,2,0)</f>
        <v>Tetragonal</v>
      </c>
      <c r="P3584" s="1"/>
    </row>
    <row r="3585" spans="1:16">
      <c r="A3585" s="12">
        <v>127</v>
      </c>
      <c r="B3585" s="12">
        <v>401730</v>
      </c>
      <c r="C3585" s="12" t="s">
        <v>4333</v>
      </c>
      <c r="D3585" s="12" t="s">
        <v>4368</v>
      </c>
      <c r="E3585" s="17" t="s">
        <v>11887</v>
      </c>
      <c r="F3585" s="25" t="str">
        <f>LEFT(E3585,MIN(FIND({0,1,2,3,4,5,6,7,8,9},ASC(E3585)&amp;1234567890))-1)</f>
        <v>Ti</v>
      </c>
      <c r="G3585" s="25">
        <f t="shared" si="110"/>
        <v>2</v>
      </c>
      <c r="H3585" s="25">
        <f>VLOOKUP(F3585,Table!$A$2:$C$121,2,0)</f>
        <v>4</v>
      </c>
      <c r="I3585" s="26">
        <f>VLOOKUP(F3585,Table!$A$2:$C$121,3,0)</f>
        <v>4</v>
      </c>
      <c r="J3585" s="17" t="s">
        <v>12026</v>
      </c>
      <c r="K3585" s="25" t="str">
        <f>LEFT(J3585,MIN(FIND({0,1,2,3,4,5,6,7,8,9},ASC(J3585)&amp;1234567890))-1)</f>
        <v>In</v>
      </c>
      <c r="L3585" s="25">
        <f t="shared" si="111"/>
        <v>5</v>
      </c>
      <c r="M3585" s="25">
        <f>VLOOKUP(K3585,Table!$A$2:$C$121,2,0)</f>
        <v>13</v>
      </c>
      <c r="N3585" s="26">
        <f>VLOOKUP(K3585,Table!$A$2:$C$121,3,0)</f>
        <v>5</v>
      </c>
      <c r="O3585" s="13" t="str">
        <f>VLOOKUP(A3585,Table!$U$1:$V$230,2,0)</f>
        <v>Tetragonal</v>
      </c>
      <c r="P3585" s="1"/>
    </row>
    <row r="3586" spans="1:16">
      <c r="A3586" s="12">
        <v>127</v>
      </c>
      <c r="B3586" s="12">
        <v>404531</v>
      </c>
      <c r="C3586" s="12" t="s">
        <v>4333</v>
      </c>
      <c r="D3586" s="12" t="s">
        <v>4369</v>
      </c>
      <c r="E3586" s="17" t="s">
        <v>11431</v>
      </c>
      <c r="F3586" s="25" t="str">
        <f>LEFT(E3586,MIN(FIND({0,1,2,3,4,5,6,7,8,9},ASC(E3586)&amp;1234567890))-1)</f>
        <v>Hf</v>
      </c>
      <c r="G3586" s="25">
        <f t="shared" ref="G3586:G3649" si="112">IF(SUBSTITUTE(E3586,F3586,"")="",1,SUBSTITUTE(E3586,F3586,""))*1</f>
        <v>2</v>
      </c>
      <c r="H3586" s="25">
        <f>VLOOKUP(F3586,Table!$A$2:$C$121,2,0)</f>
        <v>4</v>
      </c>
      <c r="I3586" s="26">
        <f>VLOOKUP(F3586,Table!$A$2:$C$121,3,0)</f>
        <v>6</v>
      </c>
      <c r="J3586" s="17" t="s">
        <v>12026</v>
      </c>
      <c r="K3586" s="25" t="str">
        <f>LEFT(J3586,MIN(FIND({0,1,2,3,4,5,6,7,8,9},ASC(J3586)&amp;1234567890))-1)</f>
        <v>In</v>
      </c>
      <c r="L3586" s="25">
        <f t="shared" ref="L3586:L3649" si="113">IF(SUBSTITUTE(J3586,K3586,"")="",1,SUBSTITUTE(J3586,K3586,""))*1</f>
        <v>5</v>
      </c>
      <c r="M3586" s="25">
        <f>VLOOKUP(K3586,Table!$A$2:$C$121,2,0)</f>
        <v>13</v>
      </c>
      <c r="N3586" s="26">
        <f>VLOOKUP(K3586,Table!$A$2:$C$121,3,0)</f>
        <v>5</v>
      </c>
      <c r="O3586" s="13" t="str">
        <f>VLOOKUP(A3586,Table!$U$1:$V$230,2,0)</f>
        <v>Tetragonal</v>
      </c>
      <c r="P3586" s="1"/>
    </row>
    <row r="3587" spans="1:16">
      <c r="A3587" s="12">
        <v>127</v>
      </c>
      <c r="B3587" s="12">
        <v>600545</v>
      </c>
      <c r="C3587" s="12" t="s">
        <v>4333</v>
      </c>
      <c r="D3587" s="12" t="s">
        <v>4370</v>
      </c>
      <c r="E3587" s="17" t="s">
        <v>11379</v>
      </c>
      <c r="F3587" s="25" t="str">
        <f>LEFT(E3587,MIN(FIND({0,1,2,3,4,5,6,7,8,9},ASC(E3587)&amp;1234567890))-1)</f>
        <v>Np</v>
      </c>
      <c r="G3587" s="25">
        <f t="shared" si="112"/>
        <v>1</v>
      </c>
      <c r="H3587" s="25">
        <f>VLOOKUP(F3587,Table!$A$2:$C$121,2,0)</f>
        <v>3</v>
      </c>
      <c r="I3587" s="26">
        <f>VLOOKUP(F3587,Table!$A$2:$C$121,3,0)</f>
        <v>7</v>
      </c>
      <c r="J3587" s="17" t="s">
        <v>11511</v>
      </c>
      <c r="K3587" s="25" t="str">
        <f>LEFT(J3587,MIN(FIND({0,1,2,3,4,5,6,7,8,9},ASC(J3587)&amp;1234567890))-1)</f>
        <v>B</v>
      </c>
      <c r="L3587" s="25">
        <f t="shared" si="113"/>
        <v>4</v>
      </c>
      <c r="M3587" s="25">
        <f>VLOOKUP(K3587,Table!$A$2:$C$121,2,0)</f>
        <v>13</v>
      </c>
      <c r="N3587" s="26">
        <f>VLOOKUP(K3587,Table!$A$2:$C$121,3,0)</f>
        <v>2</v>
      </c>
      <c r="O3587" s="13" t="str">
        <f>VLOOKUP(A3587,Table!$U$1:$V$230,2,0)</f>
        <v>Tetragonal</v>
      </c>
      <c r="P3587" s="1"/>
    </row>
    <row r="3588" spans="1:16">
      <c r="A3588" s="12">
        <v>127</v>
      </c>
      <c r="B3588" s="12">
        <v>609126</v>
      </c>
      <c r="C3588" s="12" t="s">
        <v>4333</v>
      </c>
      <c r="D3588" s="12" t="s">
        <v>4289</v>
      </c>
      <c r="E3588" s="17" t="s">
        <v>11355</v>
      </c>
      <c r="F3588" s="25" t="str">
        <f>LEFT(E3588,MIN(FIND({0,1,2,3,4,5,6,7,8,9},ASC(E3588)&amp;1234567890))-1)</f>
        <v>Pt</v>
      </c>
      <c r="G3588" s="25">
        <f t="shared" si="112"/>
        <v>3</v>
      </c>
      <c r="H3588" s="25">
        <f>VLOOKUP(F3588,Table!$A$2:$C$121,2,0)</f>
        <v>10</v>
      </c>
      <c r="I3588" s="26">
        <f>VLOOKUP(F3588,Table!$A$2:$C$121,3,0)</f>
        <v>6</v>
      </c>
      <c r="J3588" s="17" t="s">
        <v>11352</v>
      </c>
      <c r="K3588" s="25" t="str">
        <f>LEFT(J3588,MIN(FIND({0,1,2,3,4,5,6,7,8,9},ASC(J3588)&amp;1234567890))-1)</f>
        <v>Al</v>
      </c>
      <c r="L3588" s="25">
        <f t="shared" si="113"/>
        <v>1</v>
      </c>
      <c r="M3588" s="25">
        <f>VLOOKUP(K3588,Table!$A$2:$C$121,2,0)</f>
        <v>13</v>
      </c>
      <c r="N3588" s="26">
        <f>VLOOKUP(K3588,Table!$A$2:$C$121,3,0)</f>
        <v>3</v>
      </c>
      <c r="O3588" s="13" t="str">
        <f>VLOOKUP(A3588,Table!$U$1:$V$230,2,0)</f>
        <v>Tetragonal</v>
      </c>
      <c r="P3588" s="1"/>
    </row>
    <row r="3589" spans="1:16">
      <c r="A3589" s="12">
        <v>127</v>
      </c>
      <c r="B3589" s="12">
        <v>609761</v>
      </c>
      <c r="C3589" s="12" t="s">
        <v>4333</v>
      </c>
      <c r="D3589" s="12" t="s">
        <v>4371</v>
      </c>
      <c r="E3589" s="17" t="s">
        <v>11683</v>
      </c>
      <c r="F3589" s="25" t="str">
        <f>LEFT(E3589,MIN(FIND({0,1,2,3,4,5,6,7,8,9},ASC(E3589)&amp;1234567890))-1)</f>
        <v>Am</v>
      </c>
      <c r="G3589" s="25">
        <f t="shared" si="112"/>
        <v>1</v>
      </c>
      <c r="H3589" s="25">
        <f>VLOOKUP(F3589,Table!$A$2:$C$121,2,0)</f>
        <v>3</v>
      </c>
      <c r="I3589" s="26">
        <f>VLOOKUP(F3589,Table!$A$2:$C$121,3,0)</f>
        <v>7</v>
      </c>
      <c r="J3589" s="17" t="s">
        <v>11511</v>
      </c>
      <c r="K3589" s="25" t="str">
        <f>LEFT(J3589,MIN(FIND({0,1,2,3,4,5,6,7,8,9},ASC(J3589)&amp;1234567890))-1)</f>
        <v>B</v>
      </c>
      <c r="L3589" s="25">
        <f t="shared" si="113"/>
        <v>4</v>
      </c>
      <c r="M3589" s="25">
        <f>VLOOKUP(K3589,Table!$A$2:$C$121,2,0)</f>
        <v>13</v>
      </c>
      <c r="N3589" s="26">
        <f>VLOOKUP(K3589,Table!$A$2:$C$121,3,0)</f>
        <v>2</v>
      </c>
      <c r="O3589" s="13" t="str">
        <f>VLOOKUP(A3589,Table!$U$1:$V$230,2,0)</f>
        <v>Tetragonal</v>
      </c>
      <c r="P3589" s="1"/>
    </row>
    <row r="3590" spans="1:16">
      <c r="A3590" s="12">
        <v>127</v>
      </c>
      <c r="B3590" s="12">
        <v>614459</v>
      </c>
      <c r="C3590" s="12" t="s">
        <v>4333</v>
      </c>
      <c r="D3590" s="12" t="s">
        <v>4372</v>
      </c>
      <c r="E3590" s="17" t="s">
        <v>587</v>
      </c>
      <c r="F3590" s="25" t="str">
        <f>LEFT(E3590,MIN(FIND({0,1,2,3,4,5,6,7,8,9},ASC(E3590)&amp;1234567890))-1)</f>
        <v>Ho</v>
      </c>
      <c r="G3590" s="25">
        <f t="shared" si="112"/>
        <v>1</v>
      </c>
      <c r="H3590" s="25">
        <f>VLOOKUP(F3590,Table!$A$2:$C$121,2,0)</f>
        <v>3</v>
      </c>
      <c r="I3590" s="26">
        <f>VLOOKUP(F3590,Table!$A$2:$C$121,3,0)</f>
        <v>6</v>
      </c>
      <c r="J3590" s="17" t="s">
        <v>11511</v>
      </c>
      <c r="K3590" s="25" t="str">
        <f>LEFT(J3590,MIN(FIND({0,1,2,3,4,5,6,7,8,9},ASC(J3590)&amp;1234567890))-1)</f>
        <v>B</v>
      </c>
      <c r="L3590" s="25">
        <f t="shared" si="113"/>
        <v>4</v>
      </c>
      <c r="M3590" s="25">
        <f>VLOOKUP(K3590,Table!$A$2:$C$121,2,0)</f>
        <v>13</v>
      </c>
      <c r="N3590" s="26">
        <f>VLOOKUP(K3590,Table!$A$2:$C$121,3,0)</f>
        <v>2</v>
      </c>
      <c r="O3590" s="13" t="str">
        <f>VLOOKUP(A3590,Table!$U$1:$V$230,2,0)</f>
        <v>Tetragonal</v>
      </c>
      <c r="P3590" s="1"/>
    </row>
    <row r="3591" spans="1:16">
      <c r="A3591" s="12">
        <v>127</v>
      </c>
      <c r="B3591" s="12">
        <v>614674</v>
      </c>
      <c r="C3591" s="12" t="s">
        <v>4333</v>
      </c>
      <c r="D3591" s="12" t="s">
        <v>4373</v>
      </c>
      <c r="E3591" s="17" t="s">
        <v>11335</v>
      </c>
      <c r="F3591" s="25" t="str">
        <f>LEFT(E3591,MIN(FIND({0,1,2,3,4,5,6,7,8,9},ASC(E3591)&amp;1234567890))-1)</f>
        <v>Lu</v>
      </c>
      <c r="G3591" s="25">
        <f t="shared" si="112"/>
        <v>1</v>
      </c>
      <c r="H3591" s="25">
        <f>VLOOKUP(F3591,Table!$A$2:$C$121,2,0)</f>
        <v>3</v>
      </c>
      <c r="I3591" s="26">
        <f>VLOOKUP(F3591,Table!$A$2:$C$121,3,0)</f>
        <v>6</v>
      </c>
      <c r="J3591" s="17" t="s">
        <v>11511</v>
      </c>
      <c r="K3591" s="25" t="str">
        <f>LEFT(J3591,MIN(FIND({0,1,2,3,4,5,6,7,8,9},ASC(J3591)&amp;1234567890))-1)</f>
        <v>B</v>
      </c>
      <c r="L3591" s="25">
        <f t="shared" si="113"/>
        <v>4</v>
      </c>
      <c r="M3591" s="25">
        <f>VLOOKUP(K3591,Table!$A$2:$C$121,2,0)</f>
        <v>13</v>
      </c>
      <c r="N3591" s="26">
        <f>VLOOKUP(K3591,Table!$A$2:$C$121,3,0)</f>
        <v>2</v>
      </c>
      <c r="O3591" s="13" t="str">
        <f>VLOOKUP(A3591,Table!$U$1:$V$230,2,0)</f>
        <v>Tetragonal</v>
      </c>
      <c r="P3591" s="1"/>
    </row>
    <row r="3592" spans="1:16">
      <c r="A3592" s="12">
        <v>127</v>
      </c>
      <c r="B3592" s="12">
        <v>614800</v>
      </c>
      <c r="C3592" s="12" t="s">
        <v>4333</v>
      </c>
      <c r="D3592" s="12" t="s">
        <v>4374</v>
      </c>
      <c r="E3592" s="17" t="s">
        <v>480</v>
      </c>
      <c r="F3592" s="25" t="str">
        <f>LEFT(E3592,MIN(FIND({0,1,2,3,4,5,6,7,8,9},ASC(E3592)&amp;1234567890))-1)</f>
        <v>Mo</v>
      </c>
      <c r="G3592" s="25">
        <f t="shared" si="112"/>
        <v>3</v>
      </c>
      <c r="H3592" s="25">
        <f>VLOOKUP(F3592,Table!$A$2:$C$121,2,0)</f>
        <v>6</v>
      </c>
      <c r="I3592" s="26">
        <f>VLOOKUP(F3592,Table!$A$2:$C$121,3,0)</f>
        <v>5</v>
      </c>
      <c r="J3592" s="17" t="s">
        <v>11624</v>
      </c>
      <c r="K3592" s="25" t="str">
        <f>LEFT(J3592,MIN(FIND({0,1,2,3,4,5,6,7,8,9},ASC(J3592)&amp;1234567890))-1)</f>
        <v>B</v>
      </c>
      <c r="L3592" s="25">
        <f t="shared" si="113"/>
        <v>2</v>
      </c>
      <c r="M3592" s="25">
        <f>VLOOKUP(K3592,Table!$A$2:$C$121,2,0)</f>
        <v>13</v>
      </c>
      <c r="N3592" s="26">
        <f>VLOOKUP(K3592,Table!$A$2:$C$121,3,0)</f>
        <v>2</v>
      </c>
      <c r="O3592" s="13" t="str">
        <f>VLOOKUP(A3592,Table!$U$1:$V$230,2,0)</f>
        <v>Tetragonal</v>
      </c>
      <c r="P3592" s="1"/>
    </row>
    <row r="3593" spans="1:16">
      <c r="A3593" s="12">
        <v>127</v>
      </c>
      <c r="B3593" s="12">
        <v>614897</v>
      </c>
      <c r="C3593" s="12" t="s">
        <v>4333</v>
      </c>
      <c r="D3593" s="12" t="s">
        <v>4375</v>
      </c>
      <c r="E3593" s="17" t="s">
        <v>12190</v>
      </c>
      <c r="F3593" s="25" t="str">
        <f>LEFT(E3593,MIN(FIND({0,1,2,3,4,5,6,7,8,9},ASC(E3593)&amp;1234567890))-1)</f>
        <v>Nb</v>
      </c>
      <c r="G3593" s="25">
        <f t="shared" si="112"/>
        <v>3</v>
      </c>
      <c r="H3593" s="25">
        <f>VLOOKUP(F3593,Table!$A$2:$C$121,2,0)</f>
        <v>5</v>
      </c>
      <c r="I3593" s="26">
        <f>VLOOKUP(F3593,Table!$A$2:$C$121,3,0)</f>
        <v>5</v>
      </c>
      <c r="J3593" s="17" t="s">
        <v>11624</v>
      </c>
      <c r="K3593" s="25" t="str">
        <f>LEFT(J3593,MIN(FIND({0,1,2,3,4,5,6,7,8,9},ASC(J3593)&amp;1234567890))-1)</f>
        <v>B</v>
      </c>
      <c r="L3593" s="25">
        <f t="shared" si="113"/>
        <v>2</v>
      </c>
      <c r="M3593" s="25">
        <f>VLOOKUP(K3593,Table!$A$2:$C$121,2,0)</f>
        <v>13</v>
      </c>
      <c r="N3593" s="26">
        <f>VLOOKUP(K3593,Table!$A$2:$C$121,3,0)</f>
        <v>2</v>
      </c>
      <c r="O3593" s="13" t="str">
        <f>VLOOKUP(A3593,Table!$U$1:$V$230,2,0)</f>
        <v>Tetragonal</v>
      </c>
      <c r="P3593" s="1"/>
    </row>
    <row r="3594" spans="1:16">
      <c r="A3594" s="12">
        <v>127</v>
      </c>
      <c r="B3594" s="12">
        <v>615177</v>
      </c>
      <c r="C3594" s="12" t="s">
        <v>4333</v>
      </c>
      <c r="D3594" s="12" t="s">
        <v>4376</v>
      </c>
      <c r="E3594" s="17" t="s">
        <v>11332</v>
      </c>
      <c r="F3594" s="25" t="str">
        <f>LEFT(E3594,MIN(FIND({0,1,2,3,4,5,6,7,8,9},ASC(E3594)&amp;1234567890))-1)</f>
        <v>Pr</v>
      </c>
      <c r="G3594" s="25">
        <f t="shared" si="112"/>
        <v>1</v>
      </c>
      <c r="H3594" s="25">
        <f>VLOOKUP(F3594,Table!$A$2:$C$121,2,0)</f>
        <v>3</v>
      </c>
      <c r="I3594" s="26">
        <f>VLOOKUP(F3594,Table!$A$2:$C$121,3,0)</f>
        <v>6</v>
      </c>
      <c r="J3594" s="17" t="s">
        <v>11511</v>
      </c>
      <c r="K3594" s="25" t="str">
        <f>LEFT(J3594,MIN(FIND({0,1,2,3,4,5,6,7,8,9},ASC(J3594)&amp;1234567890))-1)</f>
        <v>B</v>
      </c>
      <c r="L3594" s="25">
        <f t="shared" si="113"/>
        <v>4</v>
      </c>
      <c r="M3594" s="25">
        <f>VLOOKUP(K3594,Table!$A$2:$C$121,2,0)</f>
        <v>13</v>
      </c>
      <c r="N3594" s="26">
        <f>VLOOKUP(K3594,Table!$A$2:$C$121,3,0)</f>
        <v>2</v>
      </c>
      <c r="O3594" s="13" t="str">
        <f>VLOOKUP(A3594,Table!$U$1:$V$230,2,0)</f>
        <v>Tetragonal</v>
      </c>
      <c r="P3594" s="1"/>
    </row>
    <row r="3595" spans="1:16">
      <c r="A3595" s="12">
        <v>127</v>
      </c>
      <c r="B3595" s="12">
        <v>615504</v>
      </c>
      <c r="C3595" s="12" t="s">
        <v>4333</v>
      </c>
      <c r="D3595" s="12" t="s">
        <v>4377</v>
      </c>
      <c r="E3595" s="17" t="s">
        <v>11462</v>
      </c>
      <c r="F3595" s="25" t="str">
        <f>LEFT(E3595,MIN(FIND({0,1,2,3,4,5,6,7,8,9},ASC(E3595)&amp;1234567890))-1)</f>
        <v>Ta</v>
      </c>
      <c r="G3595" s="25">
        <f t="shared" si="112"/>
        <v>3</v>
      </c>
      <c r="H3595" s="25">
        <f>VLOOKUP(F3595,Table!$A$2:$C$121,2,0)</f>
        <v>5</v>
      </c>
      <c r="I3595" s="26">
        <f>VLOOKUP(F3595,Table!$A$2:$C$121,3,0)</f>
        <v>6</v>
      </c>
      <c r="J3595" s="17" t="s">
        <v>11624</v>
      </c>
      <c r="K3595" s="25" t="str">
        <f>LEFT(J3595,MIN(FIND({0,1,2,3,4,5,6,7,8,9},ASC(J3595)&amp;1234567890))-1)</f>
        <v>B</v>
      </c>
      <c r="L3595" s="25">
        <f t="shared" si="113"/>
        <v>2</v>
      </c>
      <c r="M3595" s="25">
        <f>VLOOKUP(K3595,Table!$A$2:$C$121,2,0)</f>
        <v>13</v>
      </c>
      <c r="N3595" s="26">
        <f>VLOOKUP(K3595,Table!$A$2:$C$121,3,0)</f>
        <v>2</v>
      </c>
      <c r="O3595" s="13" t="str">
        <f>VLOOKUP(A3595,Table!$U$1:$V$230,2,0)</f>
        <v>Tetragonal</v>
      </c>
      <c r="P3595" s="1"/>
    </row>
    <row r="3596" spans="1:16">
      <c r="A3596" s="12">
        <v>127</v>
      </c>
      <c r="B3596" s="12">
        <v>615613</v>
      </c>
      <c r="C3596" s="12" t="s">
        <v>4333</v>
      </c>
      <c r="D3596" s="12" t="s">
        <v>4378</v>
      </c>
      <c r="E3596" s="17" t="s">
        <v>11334</v>
      </c>
      <c r="F3596" s="25" t="str">
        <f>LEFT(E3596,MIN(FIND({0,1,2,3,4,5,6,7,8,9},ASC(E3596)&amp;1234567890))-1)</f>
        <v>Tm</v>
      </c>
      <c r="G3596" s="25">
        <f t="shared" si="112"/>
        <v>1</v>
      </c>
      <c r="H3596" s="25">
        <f>VLOOKUP(F3596,Table!$A$2:$C$121,2,0)</f>
        <v>3</v>
      </c>
      <c r="I3596" s="26">
        <f>VLOOKUP(F3596,Table!$A$2:$C$121,3,0)</f>
        <v>6</v>
      </c>
      <c r="J3596" s="17" t="s">
        <v>11511</v>
      </c>
      <c r="K3596" s="25" t="str">
        <f>LEFT(J3596,MIN(FIND({0,1,2,3,4,5,6,7,8,9},ASC(J3596)&amp;1234567890))-1)</f>
        <v>B</v>
      </c>
      <c r="L3596" s="25">
        <f t="shared" si="113"/>
        <v>4</v>
      </c>
      <c r="M3596" s="25">
        <f>VLOOKUP(K3596,Table!$A$2:$C$121,2,0)</f>
        <v>13</v>
      </c>
      <c r="N3596" s="26">
        <f>VLOOKUP(K3596,Table!$A$2:$C$121,3,0)</f>
        <v>2</v>
      </c>
      <c r="O3596" s="13" t="str">
        <f>VLOOKUP(A3596,Table!$U$1:$V$230,2,0)</f>
        <v>Tetragonal</v>
      </c>
      <c r="P3596" s="1"/>
    </row>
    <row r="3597" spans="1:16">
      <c r="A3597" s="12">
        <v>127</v>
      </c>
      <c r="B3597" s="12">
        <v>615683</v>
      </c>
      <c r="C3597" s="12" t="s">
        <v>4333</v>
      </c>
      <c r="D3597" s="12" t="s">
        <v>4379</v>
      </c>
      <c r="E3597" s="17" t="s">
        <v>390</v>
      </c>
      <c r="F3597" s="25" t="str">
        <f>LEFT(E3597,MIN(FIND({0,1,2,3,4,5,6,7,8,9},ASC(E3597)&amp;1234567890))-1)</f>
        <v>W</v>
      </c>
      <c r="G3597" s="25">
        <f t="shared" si="112"/>
        <v>1</v>
      </c>
      <c r="H3597" s="25">
        <f>VLOOKUP(F3597,Table!$A$2:$C$121,2,0)</f>
        <v>6</v>
      </c>
      <c r="I3597" s="26">
        <f>VLOOKUP(F3597,Table!$A$2:$C$121,3,0)</f>
        <v>6</v>
      </c>
      <c r="J3597" s="17" t="s">
        <v>11511</v>
      </c>
      <c r="K3597" s="25" t="str">
        <f>LEFT(J3597,MIN(FIND({0,1,2,3,4,5,6,7,8,9},ASC(J3597)&amp;1234567890))-1)</f>
        <v>B</v>
      </c>
      <c r="L3597" s="25">
        <f t="shared" si="113"/>
        <v>4</v>
      </c>
      <c r="M3597" s="25">
        <f>VLOOKUP(K3597,Table!$A$2:$C$121,2,0)</f>
        <v>13</v>
      </c>
      <c r="N3597" s="26">
        <f>VLOOKUP(K3597,Table!$A$2:$C$121,3,0)</f>
        <v>2</v>
      </c>
      <c r="O3597" s="13" t="str">
        <f>VLOOKUP(A3597,Table!$U$1:$V$230,2,0)</f>
        <v>Tetragonal</v>
      </c>
      <c r="P3597" s="1"/>
    </row>
    <row r="3598" spans="1:16">
      <c r="A3598" s="12">
        <v>127</v>
      </c>
      <c r="B3598" s="12">
        <v>615739</v>
      </c>
      <c r="C3598" s="12" t="s">
        <v>4333</v>
      </c>
      <c r="D3598" s="12" t="s">
        <v>4380</v>
      </c>
      <c r="E3598" s="17" t="s">
        <v>530</v>
      </c>
      <c r="F3598" s="25" t="str">
        <f>LEFT(E3598,MIN(FIND({0,1,2,3,4,5,6,7,8,9},ASC(E3598)&amp;1234567890))-1)</f>
        <v>Yb</v>
      </c>
      <c r="G3598" s="25">
        <f t="shared" si="112"/>
        <v>1</v>
      </c>
      <c r="H3598" s="25">
        <f>VLOOKUP(F3598,Table!$A$2:$C$121,2,0)</f>
        <v>3</v>
      </c>
      <c r="I3598" s="26">
        <f>VLOOKUP(F3598,Table!$A$2:$C$121,3,0)</f>
        <v>6</v>
      </c>
      <c r="J3598" s="17" t="s">
        <v>11511</v>
      </c>
      <c r="K3598" s="25" t="str">
        <f>LEFT(J3598,MIN(FIND({0,1,2,3,4,5,6,7,8,9},ASC(J3598)&amp;1234567890))-1)</f>
        <v>B</v>
      </c>
      <c r="L3598" s="25">
        <f t="shared" si="113"/>
        <v>4</v>
      </c>
      <c r="M3598" s="25">
        <f>VLOOKUP(K3598,Table!$A$2:$C$121,2,0)</f>
        <v>13</v>
      </c>
      <c r="N3598" s="26">
        <f>VLOOKUP(K3598,Table!$A$2:$C$121,3,0)</f>
        <v>2</v>
      </c>
      <c r="O3598" s="13" t="str">
        <f>VLOOKUP(A3598,Table!$U$1:$V$230,2,0)</f>
        <v>Tetragonal</v>
      </c>
      <c r="P3598" s="1"/>
    </row>
    <row r="3599" spans="1:16">
      <c r="A3599" s="12">
        <v>127</v>
      </c>
      <c r="B3599" s="12">
        <v>616431</v>
      </c>
      <c r="C3599" s="12" t="s">
        <v>4333</v>
      </c>
      <c r="D3599" s="12" t="s">
        <v>4381</v>
      </c>
      <c r="E3599" s="17" t="s">
        <v>12339</v>
      </c>
      <c r="F3599" s="25" t="str">
        <f>LEFT(E3599,MIN(FIND({0,1,2,3,4,5,6,7,8,9},ASC(E3599)&amp;1234567890))-1)</f>
        <v>Be</v>
      </c>
      <c r="G3599" s="25">
        <f t="shared" si="112"/>
        <v>2</v>
      </c>
      <c r="H3599" s="25">
        <f>VLOOKUP(F3599,Table!$A$2:$C$121,2,0)</f>
        <v>2</v>
      </c>
      <c r="I3599" s="26">
        <f>VLOOKUP(F3599,Table!$A$2:$C$121,3,0)</f>
        <v>2</v>
      </c>
      <c r="J3599" s="17" t="s">
        <v>11462</v>
      </c>
      <c r="K3599" s="25" t="str">
        <f>LEFT(J3599,MIN(FIND({0,1,2,3,4,5,6,7,8,9},ASC(J3599)&amp;1234567890))-1)</f>
        <v>Ta</v>
      </c>
      <c r="L3599" s="25">
        <f t="shared" si="113"/>
        <v>3</v>
      </c>
      <c r="M3599" s="25">
        <f>VLOOKUP(K3599,Table!$A$2:$C$121,2,0)</f>
        <v>5</v>
      </c>
      <c r="N3599" s="26">
        <f>VLOOKUP(K3599,Table!$A$2:$C$121,3,0)</f>
        <v>6</v>
      </c>
      <c r="O3599" s="13" t="str">
        <f>VLOOKUP(A3599,Table!$U$1:$V$230,2,0)</f>
        <v>Tetragonal</v>
      </c>
      <c r="P3599" s="1"/>
    </row>
    <row r="3600" spans="1:16">
      <c r="A3600" s="12">
        <v>127</v>
      </c>
      <c r="B3600" s="12">
        <v>622147</v>
      </c>
      <c r="C3600" s="12" t="s">
        <v>4333</v>
      </c>
      <c r="D3600" s="12" t="s">
        <v>4382</v>
      </c>
      <c r="E3600" s="17" t="s">
        <v>11353</v>
      </c>
      <c r="F3600" s="25" t="str">
        <f>LEFT(E3600,MIN(FIND({0,1,2,3,4,5,6,7,8,9},ASC(E3600)&amp;1234567890))-1)</f>
        <v>Ce</v>
      </c>
      <c r="G3600" s="25">
        <f t="shared" si="112"/>
        <v>3</v>
      </c>
      <c r="H3600" s="25">
        <f>VLOOKUP(F3600,Table!$A$2:$C$121,2,0)</f>
        <v>3</v>
      </c>
      <c r="I3600" s="26">
        <f>VLOOKUP(F3600,Table!$A$2:$C$121,3,0)</f>
        <v>6</v>
      </c>
      <c r="J3600" s="17" t="s">
        <v>11546</v>
      </c>
      <c r="K3600" s="25" t="str">
        <f>LEFT(J3600,MIN(FIND({0,1,2,3,4,5,6,7,8,9},ASC(J3600)&amp;1234567890))-1)</f>
        <v>Si</v>
      </c>
      <c r="L3600" s="25">
        <f t="shared" si="113"/>
        <v>2</v>
      </c>
      <c r="M3600" s="25">
        <f>VLOOKUP(K3600,Table!$A$2:$C$121,2,0)</f>
        <v>14</v>
      </c>
      <c r="N3600" s="26">
        <f>VLOOKUP(K3600,Table!$A$2:$C$121,3,0)</f>
        <v>3</v>
      </c>
      <c r="O3600" s="13" t="str">
        <f>VLOOKUP(A3600,Table!$U$1:$V$230,2,0)</f>
        <v>Tetragonal</v>
      </c>
      <c r="P3600" s="1"/>
    </row>
    <row r="3601" spans="1:16">
      <c r="A3601" s="12">
        <v>127</v>
      </c>
      <c r="B3601" s="12">
        <v>634613</v>
      </c>
      <c r="C3601" s="12" t="s">
        <v>4333</v>
      </c>
      <c r="D3601" s="12" t="s">
        <v>4383</v>
      </c>
      <c r="E3601" s="17" t="s">
        <v>55</v>
      </c>
      <c r="F3601" s="25" t="str">
        <f>LEFT(E3601,MIN(FIND({0,1,2,3,4,5,6,7,8,9},ASC(E3601)&amp;1234567890))-1)</f>
        <v>Mn</v>
      </c>
      <c r="G3601" s="25">
        <f t="shared" si="112"/>
        <v>2</v>
      </c>
      <c r="H3601" s="25">
        <f>VLOOKUP(F3601,Table!$A$2:$C$121,2,0)</f>
        <v>7</v>
      </c>
      <c r="I3601" s="26">
        <f>VLOOKUP(F3601,Table!$A$2:$C$121,3,0)</f>
        <v>4</v>
      </c>
      <c r="J3601" s="17" t="s">
        <v>425</v>
      </c>
      <c r="K3601" s="25" t="str">
        <f>LEFT(J3601,MIN(FIND({0,1,2,3,4,5,6,7,8,9},ASC(J3601)&amp;1234567890))-1)</f>
        <v>Ga</v>
      </c>
      <c r="L3601" s="25">
        <f t="shared" si="113"/>
        <v>5</v>
      </c>
      <c r="M3601" s="25">
        <f>VLOOKUP(K3601,Table!$A$2:$C$121,2,0)</f>
        <v>13</v>
      </c>
      <c r="N3601" s="26">
        <f>VLOOKUP(K3601,Table!$A$2:$C$121,3,0)</f>
        <v>4</v>
      </c>
      <c r="O3601" s="13" t="str">
        <f>VLOOKUP(A3601,Table!$U$1:$V$230,2,0)</f>
        <v>Tetragonal</v>
      </c>
      <c r="P3601" s="1"/>
    </row>
    <row r="3602" spans="1:16">
      <c r="A3602" s="12">
        <v>127</v>
      </c>
      <c r="B3602" s="12">
        <v>635134</v>
      </c>
      <c r="C3602" s="12" t="s">
        <v>4333</v>
      </c>
      <c r="D3602" s="12" t="s">
        <v>4384</v>
      </c>
      <c r="E3602" s="17" t="s">
        <v>11355</v>
      </c>
      <c r="F3602" s="25" t="str">
        <f>LEFT(E3602,MIN(FIND({0,1,2,3,4,5,6,7,8,9},ASC(E3602)&amp;1234567890))-1)</f>
        <v>Pt</v>
      </c>
      <c r="G3602" s="25">
        <f t="shared" si="112"/>
        <v>3</v>
      </c>
      <c r="H3602" s="25">
        <f>VLOOKUP(F3602,Table!$A$2:$C$121,2,0)</f>
        <v>10</v>
      </c>
      <c r="I3602" s="26">
        <f>VLOOKUP(F3602,Table!$A$2:$C$121,3,0)</f>
        <v>6</v>
      </c>
      <c r="J3602" s="17" t="s">
        <v>366</v>
      </c>
      <c r="K3602" s="25" t="str">
        <f>LEFT(J3602,MIN(FIND({0,1,2,3,4,5,6,7,8,9},ASC(J3602)&amp;1234567890))-1)</f>
        <v>Ga</v>
      </c>
      <c r="L3602" s="25">
        <f t="shared" si="113"/>
        <v>1</v>
      </c>
      <c r="M3602" s="25">
        <f>VLOOKUP(K3602,Table!$A$2:$C$121,2,0)</f>
        <v>13</v>
      </c>
      <c r="N3602" s="26">
        <f>VLOOKUP(K3602,Table!$A$2:$C$121,3,0)</f>
        <v>4</v>
      </c>
      <c r="O3602" s="13" t="str">
        <f>VLOOKUP(A3602,Table!$U$1:$V$230,2,0)</f>
        <v>Tetragonal</v>
      </c>
      <c r="P3602" s="1"/>
    </row>
    <row r="3603" spans="1:16">
      <c r="A3603" s="12">
        <v>127</v>
      </c>
      <c r="B3603" s="12">
        <v>635467</v>
      </c>
      <c r="C3603" s="12" t="s">
        <v>4333</v>
      </c>
      <c r="D3603" s="12" t="s">
        <v>4385</v>
      </c>
      <c r="E3603" s="17" t="s">
        <v>11409</v>
      </c>
      <c r="F3603" s="25" t="str">
        <f>LEFT(E3603,MIN(FIND({0,1,2,3,4,5,6,7,8,9},ASC(E3603)&amp;1234567890))-1)</f>
        <v>Ga</v>
      </c>
      <c r="G3603" s="25">
        <f t="shared" si="112"/>
        <v>2</v>
      </c>
      <c r="H3603" s="25">
        <f>VLOOKUP(F3603,Table!$A$2:$C$121,2,0)</f>
        <v>13</v>
      </c>
      <c r="I3603" s="26">
        <f>VLOOKUP(F3603,Table!$A$2:$C$121,3,0)</f>
        <v>4</v>
      </c>
      <c r="J3603" s="17" t="s">
        <v>11462</v>
      </c>
      <c r="K3603" s="25" t="str">
        <f>LEFT(J3603,MIN(FIND({0,1,2,3,4,5,6,7,8,9},ASC(J3603)&amp;1234567890))-1)</f>
        <v>Ta</v>
      </c>
      <c r="L3603" s="25">
        <f t="shared" si="113"/>
        <v>3</v>
      </c>
      <c r="M3603" s="25">
        <f>VLOOKUP(K3603,Table!$A$2:$C$121,2,0)</f>
        <v>5</v>
      </c>
      <c r="N3603" s="26">
        <f>VLOOKUP(K3603,Table!$A$2:$C$121,3,0)</f>
        <v>6</v>
      </c>
      <c r="O3603" s="13" t="str">
        <f>VLOOKUP(A3603,Table!$U$1:$V$230,2,0)</f>
        <v>Tetragonal</v>
      </c>
      <c r="P3603" s="1"/>
    </row>
    <row r="3604" spans="1:16">
      <c r="A3604" s="12">
        <v>127</v>
      </c>
      <c r="B3604" s="12">
        <v>635614</v>
      </c>
      <c r="C3604" s="12" t="s">
        <v>4333</v>
      </c>
      <c r="D3604" s="12" t="s">
        <v>4386</v>
      </c>
      <c r="E3604" s="17" t="s">
        <v>584</v>
      </c>
      <c r="F3604" s="25" t="str">
        <f>LEFT(E3604,MIN(FIND({0,1,2,3,4,5,6,7,8,9},ASC(E3604)&amp;1234567890))-1)</f>
        <v>V</v>
      </c>
      <c r="G3604" s="25">
        <f t="shared" si="112"/>
        <v>2</v>
      </c>
      <c r="H3604" s="25">
        <f>VLOOKUP(F3604,Table!$A$2:$C$121,2,0)</f>
        <v>5</v>
      </c>
      <c r="I3604" s="26">
        <f>VLOOKUP(F3604,Table!$A$2:$C$121,3,0)</f>
        <v>4</v>
      </c>
      <c r="J3604" s="17" t="s">
        <v>425</v>
      </c>
      <c r="K3604" s="25" t="str">
        <f>LEFT(J3604,MIN(FIND({0,1,2,3,4,5,6,7,8,9},ASC(J3604)&amp;1234567890))-1)</f>
        <v>Ga</v>
      </c>
      <c r="L3604" s="25">
        <f t="shared" si="113"/>
        <v>5</v>
      </c>
      <c r="M3604" s="25">
        <f>VLOOKUP(K3604,Table!$A$2:$C$121,2,0)</f>
        <v>13</v>
      </c>
      <c r="N3604" s="26">
        <f>VLOOKUP(K3604,Table!$A$2:$C$121,3,0)</f>
        <v>4</v>
      </c>
      <c r="O3604" s="13" t="str">
        <f>VLOOKUP(A3604,Table!$U$1:$V$230,2,0)</f>
        <v>Tetragonal</v>
      </c>
      <c r="P3604" s="1"/>
    </row>
    <row r="3605" spans="1:16">
      <c r="A3605" s="12">
        <v>127</v>
      </c>
      <c r="B3605" s="12">
        <v>635650</v>
      </c>
      <c r="C3605" s="12" t="s">
        <v>4333</v>
      </c>
      <c r="D3605" s="12" t="s">
        <v>4387</v>
      </c>
      <c r="E3605" s="17" t="s">
        <v>11520</v>
      </c>
      <c r="F3605" s="25" t="str">
        <f>LEFT(E3605,MIN(FIND({0,1,2,3,4,5,6,7,8,9},ASC(E3605)&amp;1234567890))-1)</f>
        <v>W</v>
      </c>
      <c r="G3605" s="25">
        <f t="shared" si="112"/>
        <v>2</v>
      </c>
      <c r="H3605" s="25">
        <f>VLOOKUP(F3605,Table!$A$2:$C$121,2,0)</f>
        <v>6</v>
      </c>
      <c r="I3605" s="26">
        <f>VLOOKUP(F3605,Table!$A$2:$C$121,3,0)</f>
        <v>6</v>
      </c>
      <c r="J3605" s="17" t="s">
        <v>425</v>
      </c>
      <c r="K3605" s="25" t="str">
        <f>LEFT(J3605,MIN(FIND({0,1,2,3,4,5,6,7,8,9},ASC(J3605)&amp;1234567890))-1)</f>
        <v>Ga</v>
      </c>
      <c r="L3605" s="25">
        <f t="shared" si="113"/>
        <v>5</v>
      </c>
      <c r="M3605" s="25">
        <f>VLOOKUP(K3605,Table!$A$2:$C$121,2,0)</f>
        <v>13</v>
      </c>
      <c r="N3605" s="26">
        <f>VLOOKUP(K3605,Table!$A$2:$C$121,3,0)</f>
        <v>4</v>
      </c>
      <c r="O3605" s="13" t="str">
        <f>VLOOKUP(A3605,Table!$U$1:$V$230,2,0)</f>
        <v>Tetragonal</v>
      </c>
      <c r="P3605" s="1"/>
    </row>
    <row r="3606" spans="1:16">
      <c r="A3606" s="12">
        <v>127</v>
      </c>
      <c r="B3606" s="12">
        <v>636169</v>
      </c>
      <c r="C3606" s="12" t="s">
        <v>4333</v>
      </c>
      <c r="D3606" s="12" t="s">
        <v>4388</v>
      </c>
      <c r="E3606" s="17" t="s">
        <v>11589</v>
      </c>
      <c r="F3606" s="25" t="str">
        <f>LEFT(E3606,MIN(FIND({0,1,2,3,4,5,6,7,8,9},ASC(E3606)&amp;1234567890))-1)</f>
        <v>Gd</v>
      </c>
      <c r="G3606" s="25">
        <f t="shared" si="112"/>
        <v>3</v>
      </c>
      <c r="H3606" s="25">
        <f>VLOOKUP(F3606,Table!$A$2:$C$121,2,0)</f>
        <v>3</v>
      </c>
      <c r="I3606" s="26">
        <f>VLOOKUP(F3606,Table!$A$2:$C$121,3,0)</f>
        <v>6</v>
      </c>
      <c r="J3606" s="17" t="s">
        <v>11781</v>
      </c>
      <c r="K3606" s="25" t="str">
        <f>LEFT(J3606,MIN(FIND({0,1,2,3,4,5,6,7,8,9},ASC(J3606)&amp;1234567890))-1)</f>
        <v>Pd</v>
      </c>
      <c r="L3606" s="25">
        <f t="shared" si="113"/>
        <v>2</v>
      </c>
      <c r="M3606" s="25">
        <f>VLOOKUP(K3606,Table!$A$2:$C$121,2,0)</f>
        <v>10</v>
      </c>
      <c r="N3606" s="26">
        <f>VLOOKUP(K3606,Table!$A$2:$C$121,3,0)</f>
        <v>5</v>
      </c>
      <c r="O3606" s="13" t="str">
        <f>VLOOKUP(A3606,Table!$U$1:$V$230,2,0)</f>
        <v>Tetragonal</v>
      </c>
      <c r="P3606" s="1"/>
    </row>
    <row r="3607" spans="1:16">
      <c r="A3607" s="12">
        <v>127</v>
      </c>
      <c r="B3607" s="12">
        <v>636549</v>
      </c>
      <c r="C3607" s="12" t="s">
        <v>4333</v>
      </c>
      <c r="D3607" s="12" t="s">
        <v>4389</v>
      </c>
      <c r="E3607" s="17" t="s">
        <v>11461</v>
      </c>
      <c r="F3607" s="25" t="str">
        <f>LEFT(E3607,MIN(FIND({0,1,2,3,4,5,6,7,8,9},ASC(E3607)&amp;1234567890))-1)</f>
        <v>Ge</v>
      </c>
      <c r="G3607" s="25">
        <f t="shared" si="112"/>
        <v>2</v>
      </c>
      <c r="H3607" s="25">
        <f>VLOOKUP(F3607,Table!$A$2:$C$121,2,0)</f>
        <v>14</v>
      </c>
      <c r="I3607" s="26">
        <f>VLOOKUP(F3607,Table!$A$2:$C$121,3,0)</f>
        <v>4</v>
      </c>
      <c r="J3607" s="17" t="s">
        <v>339</v>
      </c>
      <c r="K3607" s="25" t="str">
        <f>LEFT(J3607,MIN(FIND({0,1,2,3,4,5,6,7,8,9},ASC(J3607)&amp;1234567890))-1)</f>
        <v>Hf</v>
      </c>
      <c r="L3607" s="25">
        <f t="shared" si="113"/>
        <v>3</v>
      </c>
      <c r="M3607" s="25">
        <f>VLOOKUP(K3607,Table!$A$2:$C$121,2,0)</f>
        <v>4</v>
      </c>
      <c r="N3607" s="26">
        <f>VLOOKUP(K3607,Table!$A$2:$C$121,3,0)</f>
        <v>6</v>
      </c>
      <c r="O3607" s="13" t="str">
        <f>VLOOKUP(A3607,Table!$U$1:$V$230,2,0)</f>
        <v>Tetragonal</v>
      </c>
      <c r="P3607" s="1"/>
    </row>
    <row r="3608" spans="1:16">
      <c r="A3608" s="12">
        <v>127</v>
      </c>
      <c r="B3608" s="12">
        <v>638034</v>
      </c>
      <c r="C3608" s="12" t="s">
        <v>4333</v>
      </c>
      <c r="D3608" s="12" t="s">
        <v>4390</v>
      </c>
      <c r="E3608" s="17" t="s">
        <v>11461</v>
      </c>
      <c r="F3608" s="25" t="str">
        <f>LEFT(E3608,MIN(FIND({0,1,2,3,4,5,6,7,8,9},ASC(E3608)&amp;1234567890))-1)</f>
        <v>Ge</v>
      </c>
      <c r="G3608" s="25">
        <f t="shared" si="112"/>
        <v>2</v>
      </c>
      <c r="H3608" s="25">
        <f>VLOOKUP(F3608,Table!$A$2:$C$121,2,0)</f>
        <v>14</v>
      </c>
      <c r="I3608" s="26">
        <f>VLOOKUP(F3608,Table!$A$2:$C$121,3,0)</f>
        <v>4</v>
      </c>
      <c r="J3608" s="17" t="s">
        <v>12088</v>
      </c>
      <c r="K3608" s="25" t="str">
        <f>LEFT(J3608,MIN(FIND({0,1,2,3,4,5,6,7,8,9},ASC(J3608)&amp;1234567890))-1)</f>
        <v>Th</v>
      </c>
      <c r="L3608" s="25">
        <f t="shared" si="113"/>
        <v>3</v>
      </c>
      <c r="M3608" s="25">
        <f>VLOOKUP(K3608,Table!$A$2:$C$121,2,0)</f>
        <v>3</v>
      </c>
      <c r="N3608" s="26">
        <f>VLOOKUP(K3608,Table!$A$2:$C$121,3,0)</f>
        <v>7</v>
      </c>
      <c r="O3608" s="13" t="str">
        <f>VLOOKUP(A3608,Table!$U$1:$V$230,2,0)</f>
        <v>Tetragonal</v>
      </c>
      <c r="P3608" s="1"/>
    </row>
    <row r="3609" spans="1:16">
      <c r="A3609" s="12">
        <v>127</v>
      </c>
      <c r="B3609" s="12">
        <v>638039</v>
      </c>
      <c r="C3609" s="12" t="s">
        <v>4333</v>
      </c>
      <c r="D3609" s="12" t="s">
        <v>4391</v>
      </c>
      <c r="E3609" s="17" t="s">
        <v>12088</v>
      </c>
      <c r="F3609" s="25" t="str">
        <f>LEFT(E3609,MIN(FIND({0,1,2,3,4,5,6,7,8,9},ASC(E3609)&amp;1234567890))-1)</f>
        <v>Th</v>
      </c>
      <c r="G3609" s="25">
        <f t="shared" si="112"/>
        <v>3</v>
      </c>
      <c r="H3609" s="25">
        <f>VLOOKUP(F3609,Table!$A$2:$C$121,2,0)</f>
        <v>3</v>
      </c>
      <c r="I3609" s="26">
        <f>VLOOKUP(F3609,Table!$A$2:$C$121,3,0)</f>
        <v>7</v>
      </c>
      <c r="J3609" s="17" t="s">
        <v>11461</v>
      </c>
      <c r="K3609" s="25" t="str">
        <f>LEFT(J3609,MIN(FIND({0,1,2,3,4,5,6,7,8,9},ASC(J3609)&amp;1234567890))-1)</f>
        <v>Ge</v>
      </c>
      <c r="L3609" s="25">
        <f t="shared" si="113"/>
        <v>2</v>
      </c>
      <c r="M3609" s="25">
        <f>VLOOKUP(K3609,Table!$A$2:$C$121,2,0)</f>
        <v>14</v>
      </c>
      <c r="N3609" s="26">
        <f>VLOOKUP(K3609,Table!$A$2:$C$121,3,0)</f>
        <v>4</v>
      </c>
      <c r="O3609" s="13" t="str">
        <f>VLOOKUP(A3609,Table!$U$1:$V$230,2,0)</f>
        <v>Tetragonal</v>
      </c>
      <c r="P3609" s="1"/>
    </row>
    <row r="3610" spans="1:16">
      <c r="A3610" s="12">
        <v>127</v>
      </c>
      <c r="B3610" s="12">
        <v>638568</v>
      </c>
      <c r="C3610" s="12" t="s">
        <v>4333</v>
      </c>
      <c r="D3610" s="12" t="s">
        <v>4392</v>
      </c>
      <c r="E3610" s="17" t="s">
        <v>339</v>
      </c>
      <c r="F3610" s="25" t="str">
        <f>LEFT(E3610,MIN(FIND({0,1,2,3,4,5,6,7,8,9},ASC(E3610)&amp;1234567890))-1)</f>
        <v>Hf</v>
      </c>
      <c r="G3610" s="25">
        <f t="shared" si="112"/>
        <v>3</v>
      </c>
      <c r="H3610" s="25">
        <f>VLOOKUP(F3610,Table!$A$2:$C$121,2,0)</f>
        <v>4</v>
      </c>
      <c r="I3610" s="26">
        <f>VLOOKUP(F3610,Table!$A$2:$C$121,3,0)</f>
        <v>6</v>
      </c>
      <c r="J3610" s="17" t="s">
        <v>11507</v>
      </c>
      <c r="K3610" s="25" t="str">
        <f>LEFT(J3610,MIN(FIND({0,1,2,3,4,5,6,7,8,9},ASC(J3610)&amp;1234567890))-1)</f>
        <v>In</v>
      </c>
      <c r="L3610" s="25">
        <f t="shared" si="113"/>
        <v>4</v>
      </c>
      <c r="M3610" s="25">
        <f>VLOOKUP(K3610,Table!$A$2:$C$121,2,0)</f>
        <v>13</v>
      </c>
      <c r="N3610" s="26">
        <f>VLOOKUP(K3610,Table!$A$2:$C$121,3,0)</f>
        <v>5</v>
      </c>
      <c r="O3610" s="13" t="str">
        <f>VLOOKUP(A3610,Table!$U$1:$V$230,2,0)</f>
        <v>Tetragonal</v>
      </c>
      <c r="P3610" s="1"/>
    </row>
    <row r="3611" spans="1:16">
      <c r="A3611" s="12">
        <v>127</v>
      </c>
      <c r="B3611" s="12">
        <v>639227</v>
      </c>
      <c r="C3611" s="12" t="s">
        <v>4333</v>
      </c>
      <c r="D3611" s="12" t="s">
        <v>4393</v>
      </c>
      <c r="E3611" s="17" t="s">
        <v>11724</v>
      </c>
      <c r="F3611" s="25" t="str">
        <f>LEFT(E3611,MIN(FIND({0,1,2,3,4,5,6,7,8,9},ASC(E3611)&amp;1234567890))-1)</f>
        <v>Hg</v>
      </c>
      <c r="G3611" s="25">
        <f t="shared" si="112"/>
        <v>2</v>
      </c>
      <c r="H3611" s="25">
        <f>VLOOKUP(F3611,Table!$A$2:$C$121,2,0)</f>
        <v>12</v>
      </c>
      <c r="I3611" s="26">
        <f>VLOOKUP(F3611,Table!$A$2:$C$121,3,0)</f>
        <v>6</v>
      </c>
      <c r="J3611" s="17" t="s">
        <v>11723</v>
      </c>
      <c r="K3611" s="25" t="str">
        <f>LEFT(J3611,MIN(FIND({0,1,2,3,4,5,6,7,8,9},ASC(J3611)&amp;1234567890))-1)</f>
        <v>Sr</v>
      </c>
      <c r="L3611" s="25">
        <f t="shared" si="113"/>
        <v>3</v>
      </c>
      <c r="M3611" s="25">
        <f>VLOOKUP(K3611,Table!$A$2:$C$121,2,0)</f>
        <v>2</v>
      </c>
      <c r="N3611" s="26">
        <f>VLOOKUP(K3611,Table!$A$2:$C$121,3,0)</f>
        <v>5</v>
      </c>
      <c r="O3611" s="13" t="str">
        <f>VLOOKUP(A3611,Table!$U$1:$V$230,2,0)</f>
        <v>Tetragonal</v>
      </c>
      <c r="P3611" s="1"/>
    </row>
    <row r="3612" spans="1:16">
      <c r="A3612" s="12">
        <v>127</v>
      </c>
      <c r="B3612" s="12">
        <v>640655</v>
      </c>
      <c r="C3612" s="12" t="s">
        <v>4333</v>
      </c>
      <c r="D3612" s="12" t="s">
        <v>4394</v>
      </c>
      <c r="E3612" s="17" t="s">
        <v>11459</v>
      </c>
      <c r="F3612" s="25" t="str">
        <f>LEFT(E3612,MIN(FIND({0,1,2,3,4,5,6,7,8,9},ASC(E3612)&amp;1234567890))-1)</f>
        <v>Ti</v>
      </c>
      <c r="G3612" s="25">
        <f t="shared" si="112"/>
        <v>3</v>
      </c>
      <c r="H3612" s="25">
        <f>VLOOKUP(F3612,Table!$A$2:$C$121,2,0)</f>
        <v>4</v>
      </c>
      <c r="I3612" s="26">
        <f>VLOOKUP(F3612,Table!$A$2:$C$121,3,0)</f>
        <v>4</v>
      </c>
      <c r="J3612" s="17" t="s">
        <v>11507</v>
      </c>
      <c r="K3612" s="25" t="str">
        <f>LEFT(J3612,MIN(FIND({0,1,2,3,4,5,6,7,8,9},ASC(J3612)&amp;1234567890))-1)</f>
        <v>In</v>
      </c>
      <c r="L3612" s="25">
        <f t="shared" si="113"/>
        <v>4</v>
      </c>
      <c r="M3612" s="25">
        <f>VLOOKUP(K3612,Table!$A$2:$C$121,2,0)</f>
        <v>13</v>
      </c>
      <c r="N3612" s="26">
        <f>VLOOKUP(K3612,Table!$A$2:$C$121,3,0)</f>
        <v>5</v>
      </c>
      <c r="O3612" s="13" t="str">
        <f>VLOOKUP(A3612,Table!$U$1:$V$230,2,0)</f>
        <v>Tetragonal</v>
      </c>
      <c r="P3612" s="1"/>
    </row>
    <row r="3613" spans="1:16">
      <c r="A3613" s="12">
        <v>127</v>
      </c>
      <c r="B3613" s="12">
        <v>644412</v>
      </c>
      <c r="C3613" s="12" t="s">
        <v>4333</v>
      </c>
      <c r="D3613" s="12" t="s">
        <v>4395</v>
      </c>
      <c r="E3613" s="17" t="s">
        <v>480</v>
      </c>
      <c r="F3613" s="25" t="str">
        <f>LEFT(E3613,MIN(FIND({0,1,2,3,4,5,6,7,8,9},ASC(E3613)&amp;1234567890))-1)</f>
        <v>Mo</v>
      </c>
      <c r="G3613" s="25">
        <f t="shared" si="112"/>
        <v>3</v>
      </c>
      <c r="H3613" s="25">
        <f>VLOOKUP(F3613,Table!$A$2:$C$121,2,0)</f>
        <v>6</v>
      </c>
      <c r="I3613" s="26">
        <f>VLOOKUP(F3613,Table!$A$2:$C$121,3,0)</f>
        <v>5</v>
      </c>
      <c r="J3613" s="17" t="s">
        <v>11546</v>
      </c>
      <c r="K3613" s="25" t="str">
        <f>LEFT(J3613,MIN(FIND({0,1,2,3,4,5,6,7,8,9},ASC(J3613)&amp;1234567890))-1)</f>
        <v>Si</v>
      </c>
      <c r="L3613" s="25">
        <f t="shared" si="113"/>
        <v>2</v>
      </c>
      <c r="M3613" s="25">
        <f>VLOOKUP(K3613,Table!$A$2:$C$121,2,0)</f>
        <v>14</v>
      </c>
      <c r="N3613" s="26">
        <f>VLOOKUP(K3613,Table!$A$2:$C$121,3,0)</f>
        <v>3</v>
      </c>
      <c r="O3613" s="13" t="str">
        <f>VLOOKUP(A3613,Table!$U$1:$V$230,2,0)</f>
        <v>Tetragonal</v>
      </c>
      <c r="P3613" s="1"/>
    </row>
    <row r="3614" spans="1:16">
      <c r="A3614" s="12">
        <v>127</v>
      </c>
      <c r="B3614" s="12">
        <v>645431</v>
      </c>
      <c r="C3614" s="12" t="s">
        <v>4333</v>
      </c>
      <c r="D3614" s="12" t="s">
        <v>4396</v>
      </c>
      <c r="E3614" s="17" t="s">
        <v>12190</v>
      </c>
      <c r="F3614" s="25" t="str">
        <f>LEFT(E3614,MIN(FIND({0,1,2,3,4,5,6,7,8,9},ASC(E3614)&amp;1234567890))-1)</f>
        <v>Nb</v>
      </c>
      <c r="G3614" s="25">
        <f t="shared" si="112"/>
        <v>3</v>
      </c>
      <c r="H3614" s="25">
        <f>VLOOKUP(F3614,Table!$A$2:$C$121,2,0)</f>
        <v>5</v>
      </c>
      <c r="I3614" s="26">
        <f>VLOOKUP(F3614,Table!$A$2:$C$121,3,0)</f>
        <v>5</v>
      </c>
      <c r="J3614" s="17" t="s">
        <v>11546</v>
      </c>
      <c r="K3614" s="25" t="str">
        <f>LEFT(J3614,MIN(FIND({0,1,2,3,4,5,6,7,8,9},ASC(J3614)&amp;1234567890))-1)</f>
        <v>Si</v>
      </c>
      <c r="L3614" s="25">
        <f t="shared" si="113"/>
        <v>2</v>
      </c>
      <c r="M3614" s="25">
        <f>VLOOKUP(K3614,Table!$A$2:$C$121,2,0)</f>
        <v>14</v>
      </c>
      <c r="N3614" s="26">
        <f>VLOOKUP(K3614,Table!$A$2:$C$121,3,0)</f>
        <v>3</v>
      </c>
      <c r="O3614" s="13" t="str">
        <f>VLOOKUP(A3614,Table!$U$1:$V$230,2,0)</f>
        <v>Tetragonal</v>
      </c>
      <c r="P3614" s="1"/>
    </row>
    <row r="3615" spans="1:16">
      <c r="A3615" s="12">
        <v>127</v>
      </c>
      <c r="B3615" s="12">
        <v>647220</v>
      </c>
      <c r="C3615" s="12" t="s">
        <v>4333</v>
      </c>
      <c r="D3615" s="12" t="s">
        <v>4397</v>
      </c>
      <c r="E3615" s="17" t="s">
        <v>12011</v>
      </c>
      <c r="F3615" s="25" t="str">
        <f>LEFT(E3615,MIN(FIND({0,1,2,3,4,5,6,7,8,9},ASC(E3615)&amp;1234567890))-1)</f>
        <v>Np</v>
      </c>
      <c r="G3615" s="25">
        <f t="shared" si="112"/>
        <v>3</v>
      </c>
      <c r="H3615" s="25">
        <f>VLOOKUP(F3615,Table!$A$2:$C$121,2,0)</f>
        <v>3</v>
      </c>
      <c r="I3615" s="26">
        <f>VLOOKUP(F3615,Table!$A$2:$C$121,3,0)</f>
        <v>7</v>
      </c>
      <c r="J3615" s="17" t="s">
        <v>11546</v>
      </c>
      <c r="K3615" s="25" t="str">
        <f>LEFT(J3615,MIN(FIND({0,1,2,3,4,5,6,7,8,9},ASC(J3615)&amp;1234567890))-1)</f>
        <v>Si</v>
      </c>
      <c r="L3615" s="25">
        <f t="shared" si="113"/>
        <v>2</v>
      </c>
      <c r="M3615" s="25">
        <f>VLOOKUP(K3615,Table!$A$2:$C$121,2,0)</f>
        <v>14</v>
      </c>
      <c r="N3615" s="26">
        <f>VLOOKUP(K3615,Table!$A$2:$C$121,3,0)</f>
        <v>3</v>
      </c>
      <c r="O3615" s="13" t="str">
        <f>VLOOKUP(A3615,Table!$U$1:$V$230,2,0)</f>
        <v>Tetragonal</v>
      </c>
      <c r="P3615" s="1"/>
    </row>
    <row r="3616" spans="1:16">
      <c r="A3616" s="12">
        <v>127</v>
      </c>
      <c r="B3616" s="12">
        <v>648570</v>
      </c>
      <c r="C3616" s="12" t="s">
        <v>4333</v>
      </c>
      <c r="D3616" s="12" t="s">
        <v>4398</v>
      </c>
      <c r="E3616" s="17" t="s">
        <v>11650</v>
      </c>
      <c r="F3616" s="25" t="str">
        <f>LEFT(E3616,MIN(FIND({0,1,2,3,4,5,6,7,8,9},ASC(E3616)&amp;1234567890))-1)</f>
        <v>Sr</v>
      </c>
      <c r="G3616" s="25">
        <f t="shared" si="112"/>
        <v>2</v>
      </c>
      <c r="H3616" s="25">
        <f>VLOOKUP(F3616,Table!$A$2:$C$121,2,0)</f>
        <v>2</v>
      </c>
      <c r="I3616" s="26">
        <f>VLOOKUP(F3616,Table!$A$2:$C$121,3,0)</f>
        <v>5</v>
      </c>
      <c r="J3616" s="17" t="s">
        <v>597</v>
      </c>
      <c r="K3616" s="25" t="str">
        <f>LEFT(J3616,MIN(FIND({0,1,2,3,4,5,6,7,8,9},ASC(J3616)&amp;1234567890))-1)</f>
        <v>Pb</v>
      </c>
      <c r="L3616" s="25">
        <f t="shared" si="113"/>
        <v>3</v>
      </c>
      <c r="M3616" s="25">
        <f>VLOOKUP(K3616,Table!$A$2:$C$121,2,0)</f>
        <v>14</v>
      </c>
      <c r="N3616" s="26">
        <f>VLOOKUP(K3616,Table!$A$2:$C$121,3,0)</f>
        <v>6</v>
      </c>
      <c r="O3616" s="13" t="str">
        <f>VLOOKUP(A3616,Table!$U$1:$V$230,2,0)</f>
        <v>Tetragonal</v>
      </c>
      <c r="P3616" s="1"/>
    </row>
    <row r="3617" spans="1:16">
      <c r="A3617" s="12">
        <v>127</v>
      </c>
      <c r="B3617" s="12">
        <v>648571</v>
      </c>
      <c r="C3617" s="12" t="s">
        <v>4333</v>
      </c>
      <c r="D3617" s="12" t="s">
        <v>4399</v>
      </c>
      <c r="E3617" s="17" t="s">
        <v>12341</v>
      </c>
      <c r="F3617" s="25" t="str">
        <f>LEFT(E3617,MIN(FIND({0,1,2,3,4,5,6,7,8,9},ASC(E3617)&amp;1234567890))-1)</f>
        <v>Pb</v>
      </c>
      <c r="G3617" s="25">
        <f t="shared" si="112"/>
        <v>5.9</v>
      </c>
      <c r="H3617" s="25">
        <f>VLOOKUP(F3617,Table!$A$2:$C$121,2,0)</f>
        <v>14</v>
      </c>
      <c r="I3617" s="26">
        <f>VLOOKUP(F3617,Table!$A$2:$C$121,3,0)</f>
        <v>6</v>
      </c>
      <c r="J3617" s="17" t="s">
        <v>12342</v>
      </c>
      <c r="K3617" s="25" t="str">
        <f>LEFT(J3617,MIN(FIND({0,1,2,3,4,5,6,7,8,9},ASC(J3617)&amp;1234567890))-1)</f>
        <v>Sr</v>
      </c>
      <c r="L3617" s="25">
        <f t="shared" si="113"/>
        <v>3.5</v>
      </c>
      <c r="M3617" s="25">
        <f>VLOOKUP(K3617,Table!$A$2:$C$121,2,0)</f>
        <v>2</v>
      </c>
      <c r="N3617" s="26">
        <f>VLOOKUP(K3617,Table!$A$2:$C$121,3,0)</f>
        <v>5</v>
      </c>
      <c r="O3617" s="13" t="str">
        <f>VLOOKUP(A3617,Table!$U$1:$V$230,2,0)</f>
        <v>Tetragonal</v>
      </c>
      <c r="P3617" s="1"/>
    </row>
    <row r="3618" spans="1:16">
      <c r="A3618" s="12">
        <v>127</v>
      </c>
      <c r="B3618" s="12">
        <v>649368</v>
      </c>
      <c r="C3618" s="12" t="s">
        <v>4333</v>
      </c>
      <c r="D3618" s="12" t="s">
        <v>4400</v>
      </c>
      <c r="E3618" s="17" t="s">
        <v>12003</v>
      </c>
      <c r="F3618" s="25" t="str">
        <f>LEFT(E3618,MIN(FIND({0,1,2,3,4,5,6,7,8,9},ASC(E3618)&amp;1234567890))-1)</f>
        <v>Pr</v>
      </c>
      <c r="G3618" s="25">
        <f t="shared" si="112"/>
        <v>3</v>
      </c>
      <c r="H3618" s="25">
        <f>VLOOKUP(F3618,Table!$A$2:$C$121,2,0)</f>
        <v>3</v>
      </c>
      <c r="I3618" s="26">
        <f>VLOOKUP(F3618,Table!$A$2:$C$121,3,0)</f>
        <v>6</v>
      </c>
      <c r="J3618" s="17" t="s">
        <v>11546</v>
      </c>
      <c r="K3618" s="25" t="str">
        <f>LEFT(J3618,MIN(FIND({0,1,2,3,4,5,6,7,8,9},ASC(J3618)&amp;1234567890))-1)</f>
        <v>Si</v>
      </c>
      <c r="L3618" s="25">
        <f t="shared" si="113"/>
        <v>2</v>
      </c>
      <c r="M3618" s="25">
        <f>VLOOKUP(K3618,Table!$A$2:$C$121,2,0)</f>
        <v>14</v>
      </c>
      <c r="N3618" s="26">
        <f>VLOOKUP(K3618,Table!$A$2:$C$121,3,0)</f>
        <v>3</v>
      </c>
      <c r="O3618" s="13" t="str">
        <f>VLOOKUP(A3618,Table!$U$1:$V$230,2,0)</f>
        <v>Tetragonal</v>
      </c>
      <c r="P3618" s="1"/>
    </row>
    <row r="3619" spans="1:16">
      <c r="A3619" s="12">
        <v>127</v>
      </c>
      <c r="B3619" s="12">
        <v>649613</v>
      </c>
      <c r="C3619" s="12" t="s">
        <v>4333</v>
      </c>
      <c r="D3619" s="12" t="s">
        <v>1095</v>
      </c>
      <c r="E3619" s="17" t="s">
        <v>11355</v>
      </c>
      <c r="F3619" s="25" t="str">
        <f>LEFT(E3619,MIN(FIND({0,1,2,3,4,5,6,7,8,9},ASC(E3619)&amp;1234567890))-1)</f>
        <v>Pt</v>
      </c>
      <c r="G3619" s="25">
        <f t="shared" si="112"/>
        <v>3</v>
      </c>
      <c r="H3619" s="25">
        <f>VLOOKUP(F3619,Table!$A$2:$C$121,2,0)</f>
        <v>10</v>
      </c>
      <c r="I3619" s="26">
        <f>VLOOKUP(F3619,Table!$A$2:$C$121,3,0)</f>
        <v>6</v>
      </c>
      <c r="J3619" s="17" t="s">
        <v>31</v>
      </c>
      <c r="K3619" s="25" t="str">
        <f>LEFT(J3619,MIN(FIND({0,1,2,3,4,5,6,7,8,9},ASC(J3619)&amp;1234567890))-1)</f>
        <v>Si</v>
      </c>
      <c r="L3619" s="25">
        <f t="shared" si="113"/>
        <v>1</v>
      </c>
      <c r="M3619" s="25">
        <f>VLOOKUP(K3619,Table!$A$2:$C$121,2,0)</f>
        <v>14</v>
      </c>
      <c r="N3619" s="26">
        <f>VLOOKUP(K3619,Table!$A$2:$C$121,3,0)</f>
        <v>3</v>
      </c>
      <c r="O3619" s="13" t="str">
        <f>VLOOKUP(A3619,Table!$U$1:$V$230,2,0)</f>
        <v>Tetragonal</v>
      </c>
      <c r="P3619" s="1"/>
    </row>
    <row r="3620" spans="1:16">
      <c r="A3620" s="12">
        <v>127</v>
      </c>
      <c r="B3620" s="12">
        <v>649970</v>
      </c>
      <c r="C3620" s="12" t="s">
        <v>4333</v>
      </c>
      <c r="D3620" s="12" t="s">
        <v>4401</v>
      </c>
      <c r="E3620" s="17" t="s">
        <v>12048</v>
      </c>
      <c r="F3620" s="25" t="str">
        <f>LEFT(E3620,MIN(FIND({0,1,2,3,4,5,6,7,8,9},ASC(E3620)&amp;1234567890))-1)</f>
        <v>Pu</v>
      </c>
      <c r="G3620" s="25">
        <f t="shared" si="112"/>
        <v>3</v>
      </c>
      <c r="H3620" s="25">
        <f>VLOOKUP(F3620,Table!$A$2:$C$121,2,0)</f>
        <v>3</v>
      </c>
      <c r="I3620" s="26">
        <f>VLOOKUP(F3620,Table!$A$2:$C$121,3,0)</f>
        <v>7</v>
      </c>
      <c r="J3620" s="17" t="s">
        <v>11546</v>
      </c>
      <c r="K3620" s="25" t="str">
        <f>LEFT(J3620,MIN(FIND({0,1,2,3,4,5,6,7,8,9},ASC(J3620)&amp;1234567890))-1)</f>
        <v>Si</v>
      </c>
      <c r="L3620" s="25">
        <f t="shared" si="113"/>
        <v>2</v>
      </c>
      <c r="M3620" s="25">
        <f>VLOOKUP(K3620,Table!$A$2:$C$121,2,0)</f>
        <v>14</v>
      </c>
      <c r="N3620" s="26">
        <f>VLOOKUP(K3620,Table!$A$2:$C$121,3,0)</f>
        <v>3</v>
      </c>
      <c r="O3620" s="13" t="str">
        <f>VLOOKUP(A3620,Table!$U$1:$V$230,2,0)</f>
        <v>Tetragonal</v>
      </c>
      <c r="P3620" s="1"/>
    </row>
    <row r="3621" spans="1:16">
      <c r="A3621" s="12">
        <v>127</v>
      </c>
      <c r="B3621" s="12">
        <v>652552</v>
      </c>
      <c r="C3621" s="12" t="s">
        <v>4333</v>
      </c>
      <c r="D3621" s="12" t="s">
        <v>4402</v>
      </c>
      <c r="E3621" s="17" t="s">
        <v>11759</v>
      </c>
      <c r="F3621" s="25" t="str">
        <f>LEFT(E3621,MIN(FIND({0,1,2,3,4,5,6,7,8,9},ASC(E3621)&amp;1234567890))-1)</f>
        <v>W</v>
      </c>
      <c r="G3621" s="25">
        <f t="shared" si="112"/>
        <v>3</v>
      </c>
      <c r="H3621" s="25">
        <f>VLOOKUP(F3621,Table!$A$2:$C$121,2,0)</f>
        <v>6</v>
      </c>
      <c r="I3621" s="26">
        <f>VLOOKUP(F3621,Table!$A$2:$C$121,3,0)</f>
        <v>6</v>
      </c>
      <c r="J3621" s="17" t="s">
        <v>11546</v>
      </c>
      <c r="K3621" s="25" t="str">
        <f>LEFT(J3621,MIN(FIND({0,1,2,3,4,5,6,7,8,9},ASC(J3621)&amp;1234567890))-1)</f>
        <v>Si</v>
      </c>
      <c r="L3621" s="25">
        <f t="shared" si="113"/>
        <v>2</v>
      </c>
      <c r="M3621" s="25">
        <f>VLOOKUP(K3621,Table!$A$2:$C$121,2,0)</f>
        <v>14</v>
      </c>
      <c r="N3621" s="26">
        <f>VLOOKUP(K3621,Table!$A$2:$C$121,3,0)</f>
        <v>3</v>
      </c>
      <c r="O3621" s="13" t="str">
        <f>VLOOKUP(A3621,Table!$U$1:$V$230,2,0)</f>
        <v>Tetragonal</v>
      </c>
      <c r="P3621" s="1"/>
    </row>
    <row r="3622" spans="1:16">
      <c r="A3622" s="12">
        <v>127</v>
      </c>
      <c r="B3622" s="12">
        <v>652619</v>
      </c>
      <c r="C3622" s="12" t="s">
        <v>4333</v>
      </c>
      <c r="D3622" s="12" t="s">
        <v>4403</v>
      </c>
      <c r="E3622" s="17" t="s">
        <v>11553</v>
      </c>
      <c r="F3622" s="25" t="str">
        <f>LEFT(E3622,MIN(FIND({0,1,2,3,4,5,6,7,8,9},ASC(E3622)&amp;1234567890))-1)</f>
        <v>Zr</v>
      </c>
      <c r="G3622" s="25">
        <f t="shared" si="112"/>
        <v>5</v>
      </c>
      <c r="H3622" s="25">
        <f>VLOOKUP(F3622,Table!$A$2:$C$121,2,0)</f>
        <v>4</v>
      </c>
      <c r="I3622" s="26">
        <f>VLOOKUP(F3622,Table!$A$2:$C$121,3,0)</f>
        <v>5</v>
      </c>
      <c r="J3622" s="17" t="s">
        <v>11374</v>
      </c>
      <c r="K3622" s="25" t="str">
        <f>LEFT(J3622,MIN(FIND({0,1,2,3,4,5,6,7,8,9},ASC(J3622)&amp;1234567890))-1)</f>
        <v>Si</v>
      </c>
      <c r="L3622" s="25">
        <f t="shared" si="113"/>
        <v>3</v>
      </c>
      <c r="M3622" s="25">
        <f>VLOOKUP(K3622,Table!$A$2:$C$121,2,0)</f>
        <v>14</v>
      </c>
      <c r="N3622" s="26">
        <f>VLOOKUP(K3622,Table!$A$2:$C$121,3,0)</f>
        <v>3</v>
      </c>
      <c r="O3622" s="13" t="str">
        <f>VLOOKUP(A3622,Table!$U$1:$V$230,2,0)</f>
        <v>Tetragonal</v>
      </c>
      <c r="P3622" s="1"/>
    </row>
    <row r="3623" spans="1:16">
      <c r="A3623" s="12">
        <v>127</v>
      </c>
      <c r="B3623" s="12">
        <v>656679</v>
      </c>
      <c r="C3623" s="12" t="s">
        <v>4333</v>
      </c>
      <c r="D3623" s="12" t="s">
        <v>4404</v>
      </c>
      <c r="E3623" s="17" t="s">
        <v>11352</v>
      </c>
      <c r="F3623" s="25" t="str">
        <f>LEFT(E3623,MIN(FIND({0,1,2,3,4,5,6,7,8,9},ASC(E3623)&amp;1234567890))-1)</f>
        <v>Al</v>
      </c>
      <c r="G3623" s="25">
        <f t="shared" si="112"/>
        <v>1</v>
      </c>
      <c r="H3623" s="25">
        <f>VLOOKUP(F3623,Table!$A$2:$C$121,2,0)</f>
        <v>13</v>
      </c>
      <c r="I3623" s="26">
        <f>VLOOKUP(F3623,Table!$A$2:$C$121,3,0)</f>
        <v>3</v>
      </c>
      <c r="J3623" s="17" t="s">
        <v>11355</v>
      </c>
      <c r="K3623" s="25" t="str">
        <f>LEFT(J3623,MIN(FIND({0,1,2,3,4,5,6,7,8,9},ASC(J3623)&amp;1234567890))-1)</f>
        <v>Pt</v>
      </c>
      <c r="L3623" s="25">
        <f t="shared" si="113"/>
        <v>3</v>
      </c>
      <c r="M3623" s="25">
        <f>VLOOKUP(K3623,Table!$A$2:$C$121,2,0)</f>
        <v>10</v>
      </c>
      <c r="N3623" s="26">
        <f>VLOOKUP(K3623,Table!$A$2:$C$121,3,0)</f>
        <v>6</v>
      </c>
      <c r="O3623" s="13" t="str">
        <f>VLOOKUP(A3623,Table!$U$1:$V$230,2,0)</f>
        <v>Tetragonal</v>
      </c>
      <c r="P3623" s="1"/>
    </row>
    <row r="3624" spans="1:16">
      <c r="A3624" s="12">
        <v>127</v>
      </c>
      <c r="B3624" s="12">
        <v>59553</v>
      </c>
      <c r="C3624" s="12" t="s">
        <v>4333</v>
      </c>
      <c r="D3624" s="12" t="s">
        <v>4405</v>
      </c>
      <c r="E3624" s="17" t="s">
        <v>11507</v>
      </c>
      <c r="F3624" s="25" t="str">
        <f>LEFT(E3624,MIN(FIND({0,1,2,3,4,5,6,7,8,9},ASC(E3624)&amp;1234567890))-1)</f>
        <v>In</v>
      </c>
      <c r="G3624" s="25">
        <f t="shared" si="112"/>
        <v>4</v>
      </c>
      <c r="H3624" s="25">
        <f>VLOOKUP(F3624,Table!$A$2:$C$121,2,0)</f>
        <v>13</v>
      </c>
      <c r="I3624" s="26">
        <f>VLOOKUP(F3624,Table!$A$2:$C$121,3,0)</f>
        <v>5</v>
      </c>
      <c r="J3624" s="17" t="s">
        <v>11459</v>
      </c>
      <c r="K3624" s="25" t="str">
        <f>LEFT(J3624,MIN(FIND({0,1,2,3,4,5,6,7,8,9},ASC(J3624)&amp;1234567890))-1)</f>
        <v>Ti</v>
      </c>
      <c r="L3624" s="25">
        <f t="shared" si="113"/>
        <v>3</v>
      </c>
      <c r="M3624" s="25">
        <f>VLOOKUP(K3624,Table!$A$2:$C$121,2,0)</f>
        <v>4</v>
      </c>
      <c r="N3624" s="26">
        <f>VLOOKUP(K3624,Table!$A$2:$C$121,3,0)</f>
        <v>4</v>
      </c>
      <c r="O3624" s="13" t="str">
        <f>VLOOKUP(A3624,Table!$U$1:$V$230,2,0)</f>
        <v>Tetragonal</v>
      </c>
      <c r="P3624" s="1"/>
    </row>
    <row r="3625" spans="1:16">
      <c r="A3625" s="12">
        <v>127</v>
      </c>
      <c r="B3625" s="12">
        <v>171424</v>
      </c>
      <c r="C3625" s="12" t="s">
        <v>4333</v>
      </c>
      <c r="D3625" s="12" t="s">
        <v>4406</v>
      </c>
      <c r="E3625" s="17" t="s">
        <v>330</v>
      </c>
      <c r="F3625" s="25" t="str">
        <f>LEFT(E3625,MIN(FIND({0,1,2,3,4,5,6,7,8,9},ASC(E3625)&amp;1234567890))-1)</f>
        <v>Ca</v>
      </c>
      <c r="G3625" s="25">
        <f t="shared" si="112"/>
        <v>1</v>
      </c>
      <c r="H3625" s="25">
        <f>VLOOKUP(F3625,Table!$A$2:$C$121,2,0)</f>
        <v>2</v>
      </c>
      <c r="I3625" s="26">
        <f>VLOOKUP(F3625,Table!$A$2:$C$121,3,0)</f>
        <v>4</v>
      </c>
      <c r="J3625" s="17" t="s">
        <v>11511</v>
      </c>
      <c r="K3625" s="25" t="str">
        <f>LEFT(J3625,MIN(FIND({0,1,2,3,4,5,6,7,8,9},ASC(J3625)&amp;1234567890))-1)</f>
        <v>B</v>
      </c>
      <c r="L3625" s="25">
        <f t="shared" si="113"/>
        <v>4</v>
      </c>
      <c r="M3625" s="25">
        <f>VLOOKUP(K3625,Table!$A$2:$C$121,2,0)</f>
        <v>13</v>
      </c>
      <c r="N3625" s="26">
        <f>VLOOKUP(K3625,Table!$A$2:$C$121,3,0)</f>
        <v>2</v>
      </c>
      <c r="O3625" s="13" t="str">
        <f>VLOOKUP(A3625,Table!$U$1:$V$230,2,0)</f>
        <v>Tetragonal</v>
      </c>
      <c r="P3625" s="1"/>
    </row>
    <row r="3626" spans="1:16">
      <c r="A3626" s="12">
        <v>127</v>
      </c>
      <c r="B3626" s="12">
        <v>54619</v>
      </c>
      <c r="C3626" s="12" t="s">
        <v>4333</v>
      </c>
      <c r="D3626" s="12" t="s">
        <v>4407</v>
      </c>
      <c r="E3626" s="17" t="s">
        <v>12343</v>
      </c>
      <c r="F3626" s="25" t="str">
        <f>LEFT(E3626,MIN(FIND({0,1,2,3,4,5,6,7,8,9},ASC(E3626)&amp;1234567890))-1)</f>
        <v>Ca</v>
      </c>
      <c r="G3626" s="25">
        <f t="shared" si="112"/>
        <v>36</v>
      </c>
      <c r="H3626" s="25">
        <f>VLOOKUP(F3626,Table!$A$2:$C$121,2,0)</f>
        <v>2</v>
      </c>
      <c r="I3626" s="26">
        <f>VLOOKUP(F3626,Table!$A$2:$C$121,3,0)</f>
        <v>4</v>
      </c>
      <c r="J3626" s="17" t="s">
        <v>12344</v>
      </c>
      <c r="K3626" s="25" t="str">
        <f>LEFT(J3626,MIN(FIND({0,1,2,3,4,5,6,7,8,9},ASC(J3626)&amp;1234567890))-1)</f>
        <v>Sn</v>
      </c>
      <c r="L3626" s="25">
        <f t="shared" si="113"/>
        <v>23</v>
      </c>
      <c r="M3626" s="25">
        <f>VLOOKUP(K3626,Table!$A$2:$C$121,2,0)</f>
        <v>14</v>
      </c>
      <c r="N3626" s="26">
        <f>VLOOKUP(K3626,Table!$A$2:$C$121,3,0)</f>
        <v>5</v>
      </c>
      <c r="O3626" s="13" t="str">
        <f>VLOOKUP(A3626,Table!$U$1:$V$230,2,0)</f>
        <v>Tetragonal</v>
      </c>
      <c r="P3626" s="1"/>
    </row>
    <row r="3627" spans="1:16">
      <c r="A3627" s="12">
        <v>127</v>
      </c>
      <c r="B3627" s="12">
        <v>165228</v>
      </c>
      <c r="C3627" s="12" t="s">
        <v>4333</v>
      </c>
      <c r="D3627" s="12" t="s">
        <v>4408</v>
      </c>
      <c r="E3627" s="17" t="s">
        <v>12345</v>
      </c>
      <c r="F3627" s="25" t="str">
        <f>LEFT(E3627,MIN(FIND({0,1,2,3,4,5,6,7,8,9},ASC(E3627)&amp;1234567890))-1)</f>
        <v>Yb</v>
      </c>
      <c r="G3627" s="25">
        <f t="shared" si="112"/>
        <v>36</v>
      </c>
      <c r="H3627" s="25">
        <f>VLOOKUP(F3627,Table!$A$2:$C$121,2,0)</f>
        <v>3</v>
      </c>
      <c r="I3627" s="26">
        <f>VLOOKUP(F3627,Table!$A$2:$C$121,3,0)</f>
        <v>6</v>
      </c>
      <c r="J3627" s="17" t="s">
        <v>12344</v>
      </c>
      <c r="K3627" s="25" t="str">
        <f>LEFT(J3627,MIN(FIND({0,1,2,3,4,5,6,7,8,9},ASC(J3627)&amp;1234567890))-1)</f>
        <v>Sn</v>
      </c>
      <c r="L3627" s="25">
        <f t="shared" si="113"/>
        <v>23</v>
      </c>
      <c r="M3627" s="25">
        <f>VLOOKUP(K3627,Table!$A$2:$C$121,2,0)</f>
        <v>14</v>
      </c>
      <c r="N3627" s="26">
        <f>VLOOKUP(K3627,Table!$A$2:$C$121,3,0)</f>
        <v>5</v>
      </c>
      <c r="O3627" s="13" t="str">
        <f>VLOOKUP(A3627,Table!$U$1:$V$230,2,0)</f>
        <v>Tetragonal</v>
      </c>
      <c r="P3627" s="1"/>
    </row>
    <row r="3628" spans="1:16">
      <c r="A3628" s="12">
        <v>127</v>
      </c>
      <c r="B3628" s="12">
        <v>426143</v>
      </c>
      <c r="C3628" s="12" t="s">
        <v>4333</v>
      </c>
      <c r="D3628" s="12" t="s">
        <v>3</v>
      </c>
      <c r="E3628" s="17" t="s">
        <v>31</v>
      </c>
      <c r="F3628" s="25" t="str">
        <f>LEFT(E3628,MIN(FIND({0,1,2,3,4,5,6,7,8,9},ASC(E3628)&amp;1234567890))-1)</f>
        <v>Si</v>
      </c>
      <c r="G3628" s="25">
        <f t="shared" si="112"/>
        <v>1</v>
      </c>
      <c r="H3628" s="25">
        <f>VLOOKUP(F3628,Table!$A$2:$C$121,2,0)</f>
        <v>14</v>
      </c>
      <c r="I3628" s="26">
        <f>VLOOKUP(F3628,Table!$A$2:$C$121,3,0)</f>
        <v>3</v>
      </c>
      <c r="J3628" s="17" t="s">
        <v>32</v>
      </c>
      <c r="K3628" s="25" t="str">
        <f>LEFT(J3628,MIN(FIND({0,1,2,3,4,5,6,7,8,9},ASC(J3628)&amp;1234567890))-1)</f>
        <v>O</v>
      </c>
      <c r="L3628" s="25">
        <f t="shared" si="113"/>
        <v>2</v>
      </c>
      <c r="M3628" s="25">
        <f>VLOOKUP(K3628,Table!$A$2:$C$121,2,0)</f>
        <v>16</v>
      </c>
      <c r="N3628" s="26">
        <f>VLOOKUP(K3628,Table!$A$2:$C$121,3,0)</f>
        <v>2</v>
      </c>
      <c r="O3628" s="13" t="str">
        <f>VLOOKUP(A3628,Table!$U$1:$V$230,2,0)</f>
        <v>Tetragonal</v>
      </c>
      <c r="P3628" s="1"/>
    </row>
    <row r="3629" spans="1:16">
      <c r="A3629" s="12">
        <v>127</v>
      </c>
      <c r="B3629" s="12">
        <v>247135</v>
      </c>
      <c r="C3629" s="12" t="s">
        <v>4333</v>
      </c>
      <c r="D3629" s="12" t="s">
        <v>4409</v>
      </c>
      <c r="E3629" s="17" t="s">
        <v>11723</v>
      </c>
      <c r="F3629" s="25" t="str">
        <f>LEFT(E3629,MIN(FIND({0,1,2,3,4,5,6,7,8,9},ASC(E3629)&amp;1234567890))-1)</f>
        <v>Sr</v>
      </c>
      <c r="G3629" s="25">
        <f t="shared" si="112"/>
        <v>3</v>
      </c>
      <c r="H3629" s="25">
        <f>VLOOKUP(F3629,Table!$A$2:$C$121,2,0)</f>
        <v>2</v>
      </c>
      <c r="I3629" s="26">
        <f>VLOOKUP(F3629,Table!$A$2:$C$121,3,0)</f>
        <v>5</v>
      </c>
      <c r="J3629" s="17" t="s">
        <v>11724</v>
      </c>
      <c r="K3629" s="25" t="str">
        <f>LEFT(J3629,MIN(FIND({0,1,2,3,4,5,6,7,8,9},ASC(J3629)&amp;1234567890))-1)</f>
        <v>Hg</v>
      </c>
      <c r="L3629" s="25">
        <f t="shared" si="113"/>
        <v>2</v>
      </c>
      <c r="M3629" s="25">
        <f>VLOOKUP(K3629,Table!$A$2:$C$121,2,0)</f>
        <v>12</v>
      </c>
      <c r="N3629" s="26">
        <f>VLOOKUP(K3629,Table!$A$2:$C$121,3,0)</f>
        <v>6</v>
      </c>
      <c r="O3629" s="13" t="str">
        <f>VLOOKUP(A3629,Table!$U$1:$V$230,2,0)</f>
        <v>Tetragonal</v>
      </c>
      <c r="P3629" s="1"/>
    </row>
    <row r="3630" spans="1:16">
      <c r="A3630" s="12">
        <v>127</v>
      </c>
      <c r="B3630" s="12">
        <v>107309</v>
      </c>
      <c r="C3630" s="12" t="s">
        <v>4333</v>
      </c>
      <c r="D3630" s="12" t="s">
        <v>4410</v>
      </c>
      <c r="E3630" s="17" t="s">
        <v>11462</v>
      </c>
      <c r="F3630" s="25" t="str">
        <f>LEFT(E3630,MIN(FIND({0,1,2,3,4,5,6,7,8,9},ASC(E3630)&amp;1234567890))-1)</f>
        <v>Ta</v>
      </c>
      <c r="G3630" s="25">
        <f t="shared" si="112"/>
        <v>3</v>
      </c>
      <c r="H3630" s="25">
        <f>VLOOKUP(F3630,Table!$A$2:$C$121,2,0)</f>
        <v>5</v>
      </c>
      <c r="I3630" s="26">
        <f>VLOOKUP(F3630,Table!$A$2:$C$121,3,0)</f>
        <v>6</v>
      </c>
      <c r="J3630" s="17" t="s">
        <v>11409</v>
      </c>
      <c r="K3630" s="25" t="str">
        <f>LEFT(J3630,MIN(FIND({0,1,2,3,4,5,6,7,8,9},ASC(J3630)&amp;1234567890))-1)</f>
        <v>Ga</v>
      </c>
      <c r="L3630" s="25">
        <f t="shared" si="113"/>
        <v>2</v>
      </c>
      <c r="M3630" s="25">
        <f>VLOOKUP(K3630,Table!$A$2:$C$121,2,0)</f>
        <v>13</v>
      </c>
      <c r="N3630" s="26">
        <f>VLOOKUP(K3630,Table!$A$2:$C$121,3,0)</f>
        <v>4</v>
      </c>
      <c r="O3630" s="13" t="str">
        <f>VLOOKUP(A3630,Table!$U$1:$V$230,2,0)</f>
        <v>Tetragonal</v>
      </c>
      <c r="P3630" s="1"/>
    </row>
    <row r="3631" spans="1:16">
      <c r="A3631" s="12">
        <v>127</v>
      </c>
      <c r="B3631" s="12">
        <v>107437</v>
      </c>
      <c r="C3631" s="12" t="s">
        <v>4333</v>
      </c>
      <c r="D3631" s="12" t="s">
        <v>4411</v>
      </c>
      <c r="E3631" s="17" t="s">
        <v>12346</v>
      </c>
      <c r="F3631" s="25" t="str">
        <f>LEFT(E3631,MIN(FIND({0,1,2,3,4,5,6,7,8,9},ASC(E3631)&amp;1234567890))-1)</f>
        <v>Al</v>
      </c>
      <c r="G3631" s="25">
        <f t="shared" si="112"/>
        <v>1.05</v>
      </c>
      <c r="H3631" s="25">
        <f>VLOOKUP(F3631,Table!$A$2:$C$121,2,0)</f>
        <v>13</v>
      </c>
      <c r="I3631" s="26">
        <f>VLOOKUP(F3631,Table!$A$2:$C$121,3,0)</f>
        <v>3</v>
      </c>
      <c r="J3631" s="17" t="s">
        <v>12347</v>
      </c>
      <c r="K3631" s="25" t="str">
        <f>LEFT(J3631,MIN(FIND({0,1,2,3,4,5,6,7,8,9},ASC(J3631)&amp;1234567890))-1)</f>
        <v>Pt</v>
      </c>
      <c r="L3631" s="25">
        <f t="shared" si="113"/>
        <v>2.95</v>
      </c>
      <c r="M3631" s="25">
        <f>VLOOKUP(K3631,Table!$A$2:$C$121,2,0)</f>
        <v>10</v>
      </c>
      <c r="N3631" s="26">
        <f>VLOOKUP(K3631,Table!$A$2:$C$121,3,0)</f>
        <v>6</v>
      </c>
      <c r="O3631" s="13" t="str">
        <f>VLOOKUP(A3631,Table!$U$1:$V$230,2,0)</f>
        <v>Tetragonal</v>
      </c>
      <c r="P3631" s="1"/>
    </row>
    <row r="3632" spans="1:16">
      <c r="A3632" s="12">
        <v>127</v>
      </c>
      <c r="B3632" s="12">
        <v>107438</v>
      </c>
      <c r="C3632" s="12" t="s">
        <v>4333</v>
      </c>
      <c r="D3632" s="12" t="s">
        <v>4412</v>
      </c>
      <c r="E3632" s="17" t="s">
        <v>12348</v>
      </c>
      <c r="F3632" s="25" t="str">
        <f>LEFT(E3632,MIN(FIND({0,1,2,3,4,5,6,7,8,9},ASC(E3632)&amp;1234567890))-1)</f>
        <v>Al</v>
      </c>
      <c r="G3632" s="25">
        <f t="shared" si="112"/>
        <v>1.03</v>
      </c>
      <c r="H3632" s="25">
        <f>VLOOKUP(F3632,Table!$A$2:$C$121,2,0)</f>
        <v>13</v>
      </c>
      <c r="I3632" s="26">
        <f>VLOOKUP(F3632,Table!$A$2:$C$121,3,0)</f>
        <v>3</v>
      </c>
      <c r="J3632" s="17" t="s">
        <v>12349</v>
      </c>
      <c r="K3632" s="25" t="str">
        <f>LEFT(J3632,MIN(FIND({0,1,2,3,4,5,6,7,8,9},ASC(J3632)&amp;1234567890))-1)</f>
        <v>Pt</v>
      </c>
      <c r="L3632" s="25">
        <f t="shared" si="113"/>
        <v>2.97</v>
      </c>
      <c r="M3632" s="25">
        <f>VLOOKUP(K3632,Table!$A$2:$C$121,2,0)</f>
        <v>10</v>
      </c>
      <c r="N3632" s="26">
        <f>VLOOKUP(K3632,Table!$A$2:$C$121,3,0)</f>
        <v>6</v>
      </c>
      <c r="O3632" s="13" t="str">
        <f>VLOOKUP(A3632,Table!$U$1:$V$230,2,0)</f>
        <v>Tetragonal</v>
      </c>
      <c r="P3632" s="1"/>
    </row>
    <row r="3633" spans="1:16">
      <c r="A3633" s="12">
        <v>127</v>
      </c>
      <c r="B3633" s="12">
        <v>107440</v>
      </c>
      <c r="C3633" s="12" t="s">
        <v>4333</v>
      </c>
      <c r="D3633" s="12" t="s">
        <v>4413</v>
      </c>
      <c r="E3633" s="17" t="s">
        <v>12350</v>
      </c>
      <c r="F3633" s="25" t="str">
        <f>LEFT(E3633,MIN(FIND({0,1,2,3,4,5,6,7,8,9},ASC(E3633)&amp;1234567890))-1)</f>
        <v>Al</v>
      </c>
      <c r="G3633" s="25">
        <f t="shared" si="112"/>
        <v>0.98</v>
      </c>
      <c r="H3633" s="25">
        <f>VLOOKUP(F3633,Table!$A$2:$C$121,2,0)</f>
        <v>13</v>
      </c>
      <c r="I3633" s="26">
        <f>VLOOKUP(F3633,Table!$A$2:$C$121,3,0)</f>
        <v>3</v>
      </c>
      <c r="J3633" s="17" t="s">
        <v>12351</v>
      </c>
      <c r="K3633" s="25" t="str">
        <f>LEFT(J3633,MIN(FIND({0,1,2,3,4,5,6,7,8,9},ASC(J3633)&amp;1234567890))-1)</f>
        <v>Pt</v>
      </c>
      <c r="L3633" s="25">
        <f t="shared" si="113"/>
        <v>3.02</v>
      </c>
      <c r="M3633" s="25">
        <f>VLOOKUP(K3633,Table!$A$2:$C$121,2,0)</f>
        <v>10</v>
      </c>
      <c r="N3633" s="26">
        <f>VLOOKUP(K3633,Table!$A$2:$C$121,3,0)</f>
        <v>6</v>
      </c>
      <c r="O3633" s="13" t="str">
        <f>VLOOKUP(A3633,Table!$U$1:$V$230,2,0)</f>
        <v>Tetragonal</v>
      </c>
      <c r="P3633" s="1"/>
    </row>
    <row r="3634" spans="1:16">
      <c r="A3634" s="12">
        <v>127</v>
      </c>
      <c r="B3634" s="12">
        <v>262043</v>
      </c>
      <c r="C3634" s="12" t="s">
        <v>4333</v>
      </c>
      <c r="D3634" s="12" t="s">
        <v>4414</v>
      </c>
      <c r="E3634" s="17" t="s">
        <v>35</v>
      </c>
      <c r="F3634" s="25" t="str">
        <f>LEFT(E3634,MIN(FIND({0,1,2,3,4,5,6,7,8,9},ASC(E3634)&amp;1234567890))-1)</f>
        <v>Au</v>
      </c>
      <c r="G3634" s="25">
        <f t="shared" si="112"/>
        <v>2</v>
      </c>
      <c r="H3634" s="25">
        <f>VLOOKUP(F3634,Table!$A$2:$C$121,2,0)</f>
        <v>11</v>
      </c>
      <c r="I3634" s="26">
        <f>VLOOKUP(F3634,Table!$A$2:$C$121,3,0)</f>
        <v>6</v>
      </c>
      <c r="J3634" s="17" t="s">
        <v>77</v>
      </c>
      <c r="K3634" s="25" t="str">
        <f>LEFT(J3634,MIN(FIND({0,1,2,3,4,5,6,7,8,9},ASC(J3634)&amp;1234567890))-1)</f>
        <v>Y</v>
      </c>
      <c r="L3634" s="25">
        <f t="shared" si="113"/>
        <v>3</v>
      </c>
      <c r="M3634" s="25">
        <f>VLOOKUP(K3634,Table!$A$2:$C$121,2,0)</f>
        <v>3</v>
      </c>
      <c r="N3634" s="26">
        <f>VLOOKUP(K3634,Table!$A$2:$C$121,3,0)</f>
        <v>5</v>
      </c>
      <c r="O3634" s="13" t="str">
        <f>VLOOKUP(A3634,Table!$U$1:$V$230,2,0)</f>
        <v>Tetragonal</v>
      </c>
      <c r="P3634" s="1"/>
    </row>
    <row r="3635" spans="1:16">
      <c r="A3635" s="12">
        <v>128</v>
      </c>
      <c r="B3635" s="12">
        <v>71145</v>
      </c>
      <c r="C3635" s="12" t="s">
        <v>4415</v>
      </c>
      <c r="D3635" s="12" t="s">
        <v>4416</v>
      </c>
      <c r="E3635" s="17" t="s">
        <v>11938</v>
      </c>
      <c r="F3635" s="25" t="str">
        <f>LEFT(E3635,MIN(FIND({0,1,2,3,4,5,6,7,8,9},ASC(E3635)&amp;1234567890))-1)</f>
        <v>Sc</v>
      </c>
      <c r="G3635" s="25">
        <f t="shared" si="112"/>
        <v>3</v>
      </c>
      <c r="H3635" s="25">
        <f>VLOOKUP(F3635,Table!$A$2:$C$121,2,0)</f>
        <v>3</v>
      </c>
      <c r="I3635" s="26">
        <f>VLOOKUP(F3635,Table!$A$2:$C$121,3,0)</f>
        <v>4</v>
      </c>
      <c r="J3635" s="17" t="s">
        <v>12352</v>
      </c>
      <c r="K3635" s="25" t="str">
        <f>LEFT(J3635,MIN(FIND({0,1,2,3,4,5,6,7,8,9},ASC(J3635)&amp;1234567890))-1)</f>
        <v>C</v>
      </c>
      <c r="L3635" s="25">
        <f t="shared" si="113"/>
        <v>4</v>
      </c>
      <c r="M3635" s="25">
        <f>VLOOKUP(K3635,Table!$A$2:$C$121,2,0)</f>
        <v>14</v>
      </c>
      <c r="N3635" s="26">
        <f>VLOOKUP(K3635,Table!$A$2:$C$121,3,0)</f>
        <v>2</v>
      </c>
      <c r="O3635" s="13" t="str">
        <f>VLOOKUP(A3635,Table!$U$1:$V$230,2,0)</f>
        <v>Tetragonal</v>
      </c>
      <c r="P3635" s="1"/>
    </row>
    <row r="3636" spans="1:16">
      <c r="A3636" s="12">
        <v>128</v>
      </c>
      <c r="B3636" s="12">
        <v>617626</v>
      </c>
      <c r="C3636" s="12" t="s">
        <v>4415</v>
      </c>
      <c r="D3636" s="12" t="s">
        <v>4417</v>
      </c>
      <c r="E3636" s="17" t="s">
        <v>11982</v>
      </c>
      <c r="F3636" s="25" t="str">
        <f>LEFT(E3636,MIN(FIND({0,1,2,3,4,5,6,7,8,9},ASC(E3636)&amp;1234567890))-1)</f>
        <v>Er</v>
      </c>
      <c r="G3636" s="25">
        <f t="shared" si="112"/>
        <v>3</v>
      </c>
      <c r="H3636" s="25">
        <f>VLOOKUP(F3636,Table!$A$2:$C$121,2,0)</f>
        <v>3</v>
      </c>
      <c r="I3636" s="26">
        <f>VLOOKUP(F3636,Table!$A$2:$C$121,3,0)</f>
        <v>6</v>
      </c>
      <c r="J3636" s="17" t="s">
        <v>12352</v>
      </c>
      <c r="K3636" s="25" t="str">
        <f>LEFT(J3636,MIN(FIND({0,1,2,3,4,5,6,7,8,9},ASC(J3636)&amp;1234567890))-1)</f>
        <v>C</v>
      </c>
      <c r="L3636" s="25">
        <f t="shared" si="113"/>
        <v>4</v>
      </c>
      <c r="M3636" s="25">
        <f>VLOOKUP(K3636,Table!$A$2:$C$121,2,0)</f>
        <v>14</v>
      </c>
      <c r="N3636" s="26">
        <f>VLOOKUP(K3636,Table!$A$2:$C$121,3,0)</f>
        <v>2</v>
      </c>
      <c r="O3636" s="13" t="str">
        <f>VLOOKUP(A3636,Table!$U$1:$V$230,2,0)</f>
        <v>Tetragonal</v>
      </c>
      <c r="P3636" s="1"/>
    </row>
    <row r="3637" spans="1:16">
      <c r="A3637" s="12">
        <v>128</v>
      </c>
      <c r="B3637" s="12">
        <v>618074</v>
      </c>
      <c r="C3637" s="12" t="s">
        <v>4415</v>
      </c>
      <c r="D3637" s="12" t="s">
        <v>4418</v>
      </c>
      <c r="E3637" s="17" t="s">
        <v>11544</v>
      </c>
      <c r="F3637" s="25" t="str">
        <f>LEFT(E3637,MIN(FIND({0,1,2,3,4,5,6,7,8,9},ASC(E3637)&amp;1234567890))-1)</f>
        <v>Ho</v>
      </c>
      <c r="G3637" s="25">
        <f t="shared" si="112"/>
        <v>3</v>
      </c>
      <c r="H3637" s="25">
        <f>VLOOKUP(F3637,Table!$A$2:$C$121,2,0)</f>
        <v>3</v>
      </c>
      <c r="I3637" s="26">
        <f>VLOOKUP(F3637,Table!$A$2:$C$121,3,0)</f>
        <v>6</v>
      </c>
      <c r="J3637" s="17" t="s">
        <v>12352</v>
      </c>
      <c r="K3637" s="25" t="str">
        <f>LEFT(J3637,MIN(FIND({0,1,2,3,4,5,6,7,8,9},ASC(J3637)&amp;1234567890))-1)</f>
        <v>C</v>
      </c>
      <c r="L3637" s="25">
        <f t="shared" si="113"/>
        <v>4</v>
      </c>
      <c r="M3637" s="25">
        <f>VLOOKUP(K3637,Table!$A$2:$C$121,2,0)</f>
        <v>14</v>
      </c>
      <c r="N3637" s="26">
        <f>VLOOKUP(K3637,Table!$A$2:$C$121,3,0)</f>
        <v>2</v>
      </c>
      <c r="O3637" s="13" t="str">
        <f>VLOOKUP(A3637,Table!$U$1:$V$230,2,0)</f>
        <v>Tetragonal</v>
      </c>
      <c r="P3637" s="1"/>
    </row>
    <row r="3638" spans="1:16">
      <c r="A3638" s="12">
        <v>128</v>
      </c>
      <c r="B3638" s="12">
        <v>618216</v>
      </c>
      <c r="C3638" s="12" t="s">
        <v>4415</v>
      </c>
      <c r="D3638" s="12" t="s">
        <v>4419</v>
      </c>
      <c r="E3638" s="17" t="s">
        <v>12002</v>
      </c>
      <c r="F3638" s="25" t="str">
        <f>LEFT(E3638,MIN(FIND({0,1,2,3,4,5,6,7,8,9},ASC(E3638)&amp;1234567890))-1)</f>
        <v>Lu</v>
      </c>
      <c r="G3638" s="25">
        <f t="shared" si="112"/>
        <v>3</v>
      </c>
      <c r="H3638" s="25">
        <f>VLOOKUP(F3638,Table!$A$2:$C$121,2,0)</f>
        <v>3</v>
      </c>
      <c r="I3638" s="26">
        <f>VLOOKUP(F3638,Table!$A$2:$C$121,3,0)</f>
        <v>6</v>
      </c>
      <c r="J3638" s="17" t="s">
        <v>12352</v>
      </c>
      <c r="K3638" s="25" t="str">
        <f>LEFT(J3638,MIN(FIND({0,1,2,3,4,5,6,7,8,9},ASC(J3638)&amp;1234567890))-1)</f>
        <v>C</v>
      </c>
      <c r="L3638" s="25">
        <f t="shared" si="113"/>
        <v>4</v>
      </c>
      <c r="M3638" s="25">
        <f>VLOOKUP(K3638,Table!$A$2:$C$121,2,0)</f>
        <v>14</v>
      </c>
      <c r="N3638" s="26">
        <f>VLOOKUP(K3638,Table!$A$2:$C$121,3,0)</f>
        <v>2</v>
      </c>
      <c r="O3638" s="13" t="str">
        <f>VLOOKUP(A3638,Table!$U$1:$V$230,2,0)</f>
        <v>Tetragonal</v>
      </c>
      <c r="P3638" s="1"/>
    </row>
    <row r="3639" spans="1:16">
      <c r="A3639" s="12">
        <v>128</v>
      </c>
      <c r="B3639" s="12">
        <v>618978</v>
      </c>
      <c r="C3639" s="12" t="s">
        <v>4415</v>
      </c>
      <c r="D3639" s="12" t="s">
        <v>4420</v>
      </c>
      <c r="E3639" s="17" t="s">
        <v>11981</v>
      </c>
      <c r="F3639" s="25" t="str">
        <f>LEFT(E3639,MIN(FIND({0,1,2,3,4,5,6,7,8,9},ASC(E3639)&amp;1234567890))-1)</f>
        <v>Tm</v>
      </c>
      <c r="G3639" s="25">
        <f t="shared" si="112"/>
        <v>3</v>
      </c>
      <c r="H3639" s="25">
        <f>VLOOKUP(F3639,Table!$A$2:$C$121,2,0)</f>
        <v>3</v>
      </c>
      <c r="I3639" s="26">
        <f>VLOOKUP(F3639,Table!$A$2:$C$121,3,0)</f>
        <v>6</v>
      </c>
      <c r="J3639" s="17" t="s">
        <v>12352</v>
      </c>
      <c r="K3639" s="25" t="str">
        <f>LEFT(J3639,MIN(FIND({0,1,2,3,4,5,6,7,8,9},ASC(J3639)&amp;1234567890))-1)</f>
        <v>C</v>
      </c>
      <c r="L3639" s="25">
        <f t="shared" si="113"/>
        <v>4</v>
      </c>
      <c r="M3639" s="25">
        <f>VLOOKUP(K3639,Table!$A$2:$C$121,2,0)</f>
        <v>14</v>
      </c>
      <c r="N3639" s="26">
        <f>VLOOKUP(K3639,Table!$A$2:$C$121,3,0)</f>
        <v>2</v>
      </c>
      <c r="O3639" s="13" t="str">
        <f>VLOOKUP(A3639,Table!$U$1:$V$230,2,0)</f>
        <v>Tetragonal</v>
      </c>
      <c r="P3639" s="1"/>
    </row>
    <row r="3640" spans="1:16">
      <c r="A3640" s="12">
        <v>128</v>
      </c>
      <c r="B3640" s="12">
        <v>619109</v>
      </c>
      <c r="C3640" s="12" t="s">
        <v>4415</v>
      </c>
      <c r="D3640" s="12" t="s">
        <v>4421</v>
      </c>
      <c r="E3640" s="17" t="s">
        <v>77</v>
      </c>
      <c r="F3640" s="25" t="str">
        <f>LEFT(E3640,MIN(FIND({0,1,2,3,4,5,6,7,8,9},ASC(E3640)&amp;1234567890))-1)</f>
        <v>Y</v>
      </c>
      <c r="G3640" s="25">
        <f t="shared" si="112"/>
        <v>3</v>
      </c>
      <c r="H3640" s="25">
        <f>VLOOKUP(F3640,Table!$A$2:$C$121,2,0)</f>
        <v>3</v>
      </c>
      <c r="I3640" s="26">
        <f>VLOOKUP(F3640,Table!$A$2:$C$121,3,0)</f>
        <v>5</v>
      </c>
      <c r="J3640" s="17" t="s">
        <v>12352</v>
      </c>
      <c r="K3640" s="25" t="str">
        <f>LEFT(J3640,MIN(FIND({0,1,2,3,4,5,6,7,8,9},ASC(J3640)&amp;1234567890))-1)</f>
        <v>C</v>
      </c>
      <c r="L3640" s="25">
        <f t="shared" si="113"/>
        <v>4</v>
      </c>
      <c r="M3640" s="25">
        <f>VLOOKUP(K3640,Table!$A$2:$C$121,2,0)</f>
        <v>14</v>
      </c>
      <c r="N3640" s="26">
        <f>VLOOKUP(K3640,Table!$A$2:$C$121,3,0)</f>
        <v>2</v>
      </c>
      <c r="O3640" s="13" t="str">
        <f>VLOOKUP(A3640,Table!$U$1:$V$230,2,0)</f>
        <v>Tetragonal</v>
      </c>
      <c r="P3640" s="1"/>
    </row>
    <row r="3641" spans="1:16">
      <c r="A3641" s="12">
        <v>128</v>
      </c>
      <c r="B3641" s="12">
        <v>619133</v>
      </c>
      <c r="C3641" s="12" t="s">
        <v>4415</v>
      </c>
      <c r="D3641" s="12" t="s">
        <v>4422</v>
      </c>
      <c r="E3641" s="17" t="s">
        <v>422</v>
      </c>
      <c r="F3641" s="25" t="str">
        <f>LEFT(E3641,MIN(FIND({0,1,2,3,4,5,6,7,8,9},ASC(E3641)&amp;1234567890))-1)</f>
        <v>Yb</v>
      </c>
      <c r="G3641" s="25">
        <f t="shared" si="112"/>
        <v>3</v>
      </c>
      <c r="H3641" s="25">
        <f>VLOOKUP(F3641,Table!$A$2:$C$121,2,0)</f>
        <v>3</v>
      </c>
      <c r="I3641" s="26">
        <f>VLOOKUP(F3641,Table!$A$2:$C$121,3,0)</f>
        <v>6</v>
      </c>
      <c r="J3641" s="17" t="s">
        <v>12352</v>
      </c>
      <c r="K3641" s="25" t="str">
        <f>LEFT(J3641,MIN(FIND({0,1,2,3,4,5,6,7,8,9},ASC(J3641)&amp;1234567890))-1)</f>
        <v>C</v>
      </c>
      <c r="L3641" s="25">
        <f t="shared" si="113"/>
        <v>4</v>
      </c>
      <c r="M3641" s="25">
        <f>VLOOKUP(K3641,Table!$A$2:$C$121,2,0)</f>
        <v>14</v>
      </c>
      <c r="N3641" s="26">
        <f>VLOOKUP(K3641,Table!$A$2:$C$121,3,0)</f>
        <v>2</v>
      </c>
      <c r="O3641" s="13" t="str">
        <f>VLOOKUP(A3641,Table!$U$1:$V$230,2,0)</f>
        <v>Tetragonal</v>
      </c>
      <c r="P3641" s="1"/>
    </row>
    <row r="3642" spans="1:16">
      <c r="A3642" s="12">
        <v>128</v>
      </c>
      <c r="B3642" s="12">
        <v>424638</v>
      </c>
      <c r="C3642" s="12" t="s">
        <v>4415</v>
      </c>
      <c r="D3642" s="12" t="s">
        <v>4423</v>
      </c>
      <c r="E3642" s="17" t="s">
        <v>355</v>
      </c>
      <c r="F3642" s="25" t="str">
        <f>LEFT(E3642,MIN(FIND({0,1,2,3,4,5,6,7,8,9},ASC(E3642)&amp;1234567890))-1)</f>
        <v>Mn</v>
      </c>
      <c r="G3642" s="25">
        <f t="shared" si="112"/>
        <v>1</v>
      </c>
      <c r="H3642" s="25">
        <f>VLOOKUP(F3642,Table!$A$2:$C$121,2,0)</f>
        <v>7</v>
      </c>
      <c r="I3642" s="26">
        <f>VLOOKUP(F3642,Table!$A$2:$C$121,3,0)</f>
        <v>4</v>
      </c>
      <c r="J3642" s="17" t="s">
        <v>12353</v>
      </c>
      <c r="K3642" s="25" t="str">
        <f>LEFT(J3642,MIN(FIND({0,1,2,3,4,5,6,7,8,9},ASC(J3642)&amp;1234567890))-1)</f>
        <v>Ga</v>
      </c>
      <c r="L3642" s="25">
        <f t="shared" si="113"/>
        <v>4.97</v>
      </c>
      <c r="M3642" s="25">
        <f>VLOOKUP(K3642,Table!$A$2:$C$121,2,0)</f>
        <v>13</v>
      </c>
      <c r="N3642" s="26">
        <f>VLOOKUP(K3642,Table!$A$2:$C$121,3,0)</f>
        <v>4</v>
      </c>
      <c r="O3642" s="13" t="str">
        <f>VLOOKUP(A3642,Table!$U$1:$V$230,2,0)</f>
        <v>Tetragonal</v>
      </c>
      <c r="P3642" s="1"/>
    </row>
    <row r="3643" spans="1:16">
      <c r="A3643" s="12">
        <v>129</v>
      </c>
      <c r="B3643" s="12">
        <v>1251</v>
      </c>
      <c r="C3643" s="12" t="s">
        <v>4424</v>
      </c>
      <c r="D3643" s="12" t="s">
        <v>4425</v>
      </c>
      <c r="E3643" s="17" t="s">
        <v>542</v>
      </c>
      <c r="F3643" s="25" t="str">
        <f>LEFT(E3643,MIN(FIND({0,1,2,3,4,5,6,7,8,9},ASC(E3643)&amp;1234567890))-1)</f>
        <v>Bi</v>
      </c>
      <c r="G3643" s="25">
        <f t="shared" si="112"/>
        <v>1</v>
      </c>
      <c r="H3643" s="25">
        <f>VLOOKUP(F3643,Table!$A$2:$C$121,2,0)</f>
        <v>15</v>
      </c>
      <c r="I3643" s="26">
        <f>VLOOKUP(F3643,Table!$A$2:$C$121,3,0)</f>
        <v>6</v>
      </c>
      <c r="J3643" s="17" t="s">
        <v>11286</v>
      </c>
      <c r="K3643" s="25" t="str">
        <f>LEFT(J3643,MIN(FIND({0,1,2,3,4,5,6,7,8,9},ASC(J3643)&amp;1234567890))-1)</f>
        <v>In</v>
      </c>
      <c r="L3643" s="25">
        <f t="shared" si="113"/>
        <v>1</v>
      </c>
      <c r="M3643" s="25">
        <f>VLOOKUP(K3643,Table!$A$2:$C$121,2,0)</f>
        <v>13</v>
      </c>
      <c r="N3643" s="26">
        <f>VLOOKUP(K3643,Table!$A$2:$C$121,3,0)</f>
        <v>5</v>
      </c>
      <c r="O3643" s="13" t="str">
        <f>VLOOKUP(A3643,Table!$U$1:$V$230,2,0)</f>
        <v>Tetragonal</v>
      </c>
      <c r="P3643" s="1"/>
    </row>
    <row r="3644" spans="1:16">
      <c r="A3644" s="12">
        <v>129</v>
      </c>
      <c r="B3644" s="12">
        <v>6318</v>
      </c>
      <c r="C3644" s="12" t="s">
        <v>4424</v>
      </c>
      <c r="D3644" s="12" t="s">
        <v>4426</v>
      </c>
      <c r="E3644" s="17" t="s">
        <v>11306</v>
      </c>
      <c r="F3644" s="25" t="str">
        <f>LEFT(E3644,MIN(FIND({0,1,2,3,4,5,6,7,8,9},ASC(E3644)&amp;1234567890))-1)</f>
        <v>Gd</v>
      </c>
      <c r="G3644" s="25">
        <f t="shared" si="112"/>
        <v>1</v>
      </c>
      <c r="H3644" s="25">
        <f>VLOOKUP(F3644,Table!$A$2:$C$121,2,0)</f>
        <v>3</v>
      </c>
      <c r="I3644" s="26">
        <f>VLOOKUP(F3644,Table!$A$2:$C$121,3,0)</f>
        <v>6</v>
      </c>
      <c r="J3644" s="17" t="s">
        <v>32</v>
      </c>
      <c r="K3644" s="25" t="str">
        <f>LEFT(J3644,MIN(FIND({0,1,2,3,4,5,6,7,8,9},ASC(J3644)&amp;1234567890))-1)</f>
        <v>O</v>
      </c>
      <c r="L3644" s="25">
        <f t="shared" si="113"/>
        <v>2</v>
      </c>
      <c r="M3644" s="25">
        <f>VLOOKUP(K3644,Table!$A$2:$C$121,2,0)</f>
        <v>16</v>
      </c>
      <c r="N3644" s="26">
        <f>VLOOKUP(K3644,Table!$A$2:$C$121,3,0)</f>
        <v>2</v>
      </c>
      <c r="O3644" s="13" t="str">
        <f>VLOOKUP(A3644,Table!$U$1:$V$230,2,0)</f>
        <v>Tetragonal</v>
      </c>
      <c r="P3644" s="1"/>
    </row>
    <row r="3645" spans="1:16">
      <c r="A3645" s="12">
        <v>129</v>
      </c>
      <c r="B3645" s="12">
        <v>15142</v>
      </c>
      <c r="C3645" s="12" t="s">
        <v>4424</v>
      </c>
      <c r="D3645" s="12" t="s">
        <v>4427</v>
      </c>
      <c r="E3645" s="17" t="s">
        <v>461</v>
      </c>
      <c r="F3645" s="25" t="str">
        <f>LEFT(E3645,MIN(FIND({0,1,2,3,4,5,6,7,8,9},ASC(E3645)&amp;1234567890))-1)</f>
        <v>Cu</v>
      </c>
      <c r="G3645" s="25">
        <f t="shared" si="112"/>
        <v>2</v>
      </c>
      <c r="H3645" s="25">
        <f>VLOOKUP(F3645,Table!$A$2:$C$121,2,0)</f>
        <v>11</v>
      </c>
      <c r="I3645" s="26">
        <f>VLOOKUP(F3645,Table!$A$2:$C$121,3,0)</f>
        <v>4</v>
      </c>
      <c r="J3645" s="17" t="s">
        <v>540</v>
      </c>
      <c r="K3645" s="25" t="str">
        <f>LEFT(J3645,MIN(FIND({0,1,2,3,4,5,6,7,8,9},ASC(J3645)&amp;1234567890))-1)</f>
        <v>As</v>
      </c>
      <c r="L3645" s="25">
        <f t="shared" si="113"/>
        <v>1</v>
      </c>
      <c r="M3645" s="25">
        <f>VLOOKUP(K3645,Table!$A$2:$C$121,2,0)</f>
        <v>15</v>
      </c>
      <c r="N3645" s="26">
        <f>VLOOKUP(K3645,Table!$A$2:$C$121,3,0)</f>
        <v>4</v>
      </c>
      <c r="O3645" s="13" t="str">
        <f>VLOOKUP(A3645,Table!$U$1:$V$230,2,0)</f>
        <v>Tetragonal</v>
      </c>
      <c r="P3645" s="1"/>
    </row>
    <row r="3646" spans="1:16">
      <c r="A3646" s="12">
        <v>129</v>
      </c>
      <c r="B3646" s="12">
        <v>15301</v>
      </c>
      <c r="C3646" s="12" t="s">
        <v>4424</v>
      </c>
      <c r="D3646" s="12" t="s">
        <v>4428</v>
      </c>
      <c r="E3646" s="17" t="s">
        <v>410</v>
      </c>
      <c r="F3646" s="25" t="str">
        <f>LEFT(E3646,MIN(FIND({0,1,2,3,4,5,6,7,8,9},ASC(E3646)&amp;1234567890))-1)</f>
        <v>Ba</v>
      </c>
      <c r="G3646" s="25">
        <f t="shared" si="112"/>
        <v>1</v>
      </c>
      <c r="H3646" s="25">
        <f>VLOOKUP(F3646,Table!$A$2:$C$121,2,0)</f>
        <v>2</v>
      </c>
      <c r="I3646" s="26">
        <f>VLOOKUP(F3646,Table!$A$2:$C$121,3,0)</f>
        <v>6</v>
      </c>
      <c r="J3646" s="17" t="s">
        <v>371</v>
      </c>
      <c r="K3646" s="25" t="str">
        <f>LEFT(J3646,MIN(FIND({0,1,2,3,4,5,6,7,8,9},ASC(J3646)&amp;1234567890))-1)</f>
        <v>O</v>
      </c>
      <c r="L3646" s="25">
        <f t="shared" si="113"/>
        <v>1</v>
      </c>
      <c r="M3646" s="25">
        <f>VLOOKUP(K3646,Table!$A$2:$C$121,2,0)</f>
        <v>16</v>
      </c>
      <c r="N3646" s="26">
        <f>VLOOKUP(K3646,Table!$A$2:$C$121,3,0)</f>
        <v>2</v>
      </c>
      <c r="O3646" s="13" t="str">
        <f>VLOOKUP(A3646,Table!$U$1:$V$230,2,0)</f>
        <v>Tetragonal</v>
      </c>
      <c r="P3646" s="1"/>
    </row>
    <row r="3647" spans="1:16">
      <c r="A3647" s="12">
        <v>129</v>
      </c>
      <c r="B3647" s="12">
        <v>15566</v>
      </c>
      <c r="C3647" s="12" t="s">
        <v>4424</v>
      </c>
      <c r="D3647" s="12" t="s">
        <v>4429</v>
      </c>
      <c r="E3647" s="17" t="s">
        <v>12354</v>
      </c>
      <c r="F3647" s="25" t="str">
        <f>LEFT(E3647,MIN(FIND({0,1,2,3,4,5,6,7,8,9},ASC(E3647)&amp;1234567890))-1)</f>
        <v>Ni</v>
      </c>
      <c r="G3647" s="25">
        <f t="shared" si="112"/>
        <v>2.86</v>
      </c>
      <c r="H3647" s="25">
        <f>VLOOKUP(F3647,Table!$A$2:$C$121,2,0)</f>
        <v>10</v>
      </c>
      <c r="I3647" s="26">
        <f>VLOOKUP(F3647,Table!$A$2:$C$121,3,0)</f>
        <v>4</v>
      </c>
      <c r="J3647" s="17" t="s">
        <v>73</v>
      </c>
      <c r="K3647" s="25" t="str">
        <f>LEFT(J3647,MIN(FIND({0,1,2,3,4,5,6,7,8,9},ASC(J3647)&amp;1234567890))-1)</f>
        <v>Te</v>
      </c>
      <c r="L3647" s="25">
        <f t="shared" si="113"/>
        <v>2</v>
      </c>
      <c r="M3647" s="25">
        <f>VLOOKUP(K3647,Table!$A$2:$C$121,2,0)</f>
        <v>16</v>
      </c>
      <c r="N3647" s="26">
        <f>VLOOKUP(K3647,Table!$A$2:$C$121,3,0)</f>
        <v>5</v>
      </c>
      <c r="O3647" s="13" t="str">
        <f>VLOOKUP(A3647,Table!$U$1:$V$230,2,0)</f>
        <v>Tetragonal</v>
      </c>
      <c r="P3647" s="1"/>
    </row>
    <row r="3648" spans="1:16">
      <c r="A3648" s="12">
        <v>129</v>
      </c>
      <c r="B3648" s="12">
        <v>16656</v>
      </c>
      <c r="C3648" s="12" t="s">
        <v>4424</v>
      </c>
      <c r="D3648" s="12" t="s">
        <v>4430</v>
      </c>
      <c r="E3648" s="17" t="s">
        <v>11363</v>
      </c>
      <c r="F3648" s="25" t="str">
        <f>LEFT(E3648,MIN(FIND({0,1,2,3,4,5,6,7,8,9},ASC(E3648)&amp;1234567890))-1)</f>
        <v>Th</v>
      </c>
      <c r="G3648" s="25">
        <f t="shared" si="112"/>
        <v>1</v>
      </c>
      <c r="H3648" s="25">
        <f>VLOOKUP(F3648,Table!$A$2:$C$121,2,0)</f>
        <v>3</v>
      </c>
      <c r="I3648" s="26">
        <f>VLOOKUP(F3648,Table!$A$2:$C$121,3,0)</f>
        <v>7</v>
      </c>
      <c r="J3648" s="17" t="s">
        <v>593</v>
      </c>
      <c r="K3648" s="25" t="str">
        <f>LEFT(J3648,MIN(FIND({0,1,2,3,4,5,6,7,8,9},ASC(J3648)&amp;1234567890))-1)</f>
        <v>Sb</v>
      </c>
      <c r="L3648" s="25">
        <f t="shared" si="113"/>
        <v>2</v>
      </c>
      <c r="M3648" s="25">
        <f>VLOOKUP(K3648,Table!$A$2:$C$121,2,0)</f>
        <v>15</v>
      </c>
      <c r="N3648" s="26">
        <f>VLOOKUP(K3648,Table!$A$2:$C$121,3,0)</f>
        <v>5</v>
      </c>
      <c r="O3648" s="13" t="str">
        <f>VLOOKUP(A3648,Table!$U$1:$V$230,2,0)</f>
        <v>Tetragonal</v>
      </c>
      <c r="P3648" s="1"/>
    </row>
    <row r="3649" spans="1:16">
      <c r="A3649" s="12">
        <v>129</v>
      </c>
      <c r="B3649" s="12">
        <v>16843</v>
      </c>
      <c r="C3649" s="12" t="s">
        <v>4424</v>
      </c>
      <c r="D3649" s="12" t="s">
        <v>4431</v>
      </c>
      <c r="E3649" s="17" t="s">
        <v>461</v>
      </c>
      <c r="F3649" s="25" t="str">
        <f>LEFT(E3649,MIN(FIND({0,1,2,3,4,5,6,7,8,9},ASC(E3649)&amp;1234567890))-1)</f>
        <v>Cu</v>
      </c>
      <c r="G3649" s="25">
        <f t="shared" si="112"/>
        <v>2</v>
      </c>
      <c r="H3649" s="25">
        <f>VLOOKUP(F3649,Table!$A$2:$C$121,2,0)</f>
        <v>11</v>
      </c>
      <c r="I3649" s="26">
        <f>VLOOKUP(F3649,Table!$A$2:$C$121,3,0)</f>
        <v>4</v>
      </c>
      <c r="J3649" s="17" t="s">
        <v>11645</v>
      </c>
      <c r="K3649" s="25" t="str">
        <f>LEFT(J3649,MIN(FIND({0,1,2,3,4,5,6,7,8,9},ASC(J3649)&amp;1234567890))-1)</f>
        <v>Sb</v>
      </c>
      <c r="L3649" s="25">
        <f t="shared" si="113"/>
        <v>1</v>
      </c>
      <c r="M3649" s="25">
        <f>VLOOKUP(K3649,Table!$A$2:$C$121,2,0)</f>
        <v>15</v>
      </c>
      <c r="N3649" s="26">
        <f>VLOOKUP(K3649,Table!$A$2:$C$121,3,0)</f>
        <v>5</v>
      </c>
      <c r="O3649" s="13" t="str">
        <f>VLOOKUP(A3649,Table!$U$1:$V$230,2,0)</f>
        <v>Tetragonal</v>
      </c>
      <c r="P3649" s="1"/>
    </row>
    <row r="3650" spans="1:16">
      <c r="A3650" s="12">
        <v>129</v>
      </c>
      <c r="B3650" s="12">
        <v>16844</v>
      </c>
      <c r="C3650" s="12" t="s">
        <v>4424</v>
      </c>
      <c r="D3650" s="12" t="s">
        <v>4432</v>
      </c>
      <c r="E3650" s="17" t="s">
        <v>67</v>
      </c>
      <c r="F3650" s="25" t="str">
        <f>LEFT(E3650,MIN(FIND({0,1,2,3,4,5,6,7,8,9},ASC(E3650)&amp;1234567890))-1)</f>
        <v>Fe</v>
      </c>
      <c r="G3650" s="25">
        <f t="shared" ref="G3650:G3713" si="114">IF(SUBSTITUTE(E3650,F3650,"")="",1,SUBSTITUTE(E3650,F3650,""))*1</f>
        <v>2</v>
      </c>
      <c r="H3650" s="25">
        <f>VLOOKUP(F3650,Table!$A$2:$C$121,2,0)</f>
        <v>8</v>
      </c>
      <c r="I3650" s="26">
        <f>VLOOKUP(F3650,Table!$A$2:$C$121,3,0)</f>
        <v>4</v>
      </c>
      <c r="J3650" s="17" t="s">
        <v>540</v>
      </c>
      <c r="K3650" s="25" t="str">
        <f>LEFT(J3650,MIN(FIND({0,1,2,3,4,5,6,7,8,9},ASC(J3650)&amp;1234567890))-1)</f>
        <v>As</v>
      </c>
      <c r="L3650" s="25">
        <f t="shared" ref="L3650:L3713" si="115">IF(SUBSTITUTE(J3650,K3650,"")="",1,SUBSTITUTE(J3650,K3650,""))*1</f>
        <v>1</v>
      </c>
      <c r="M3650" s="25">
        <f>VLOOKUP(K3650,Table!$A$2:$C$121,2,0)</f>
        <v>15</v>
      </c>
      <c r="N3650" s="26">
        <f>VLOOKUP(K3650,Table!$A$2:$C$121,3,0)</f>
        <v>4</v>
      </c>
      <c r="O3650" s="13" t="str">
        <f>VLOOKUP(A3650,Table!$U$1:$V$230,2,0)</f>
        <v>Tetragonal</v>
      </c>
      <c r="P3650" s="1"/>
    </row>
    <row r="3651" spans="1:16">
      <c r="A3651" s="12">
        <v>129</v>
      </c>
      <c r="B3651" s="12">
        <v>15466</v>
      </c>
      <c r="C3651" s="12" t="s">
        <v>4433</v>
      </c>
      <c r="D3651" s="12" t="s">
        <v>1690</v>
      </c>
      <c r="E3651" s="17" t="s">
        <v>586</v>
      </c>
      <c r="F3651" s="25" t="str">
        <f>LEFT(E3651,MIN(FIND({0,1,2,3,4,5,6,7,8,9},ASC(E3651)&amp;1234567890))-1)</f>
        <v>Pb</v>
      </c>
      <c r="G3651" s="25">
        <f t="shared" si="114"/>
        <v>1</v>
      </c>
      <c r="H3651" s="25">
        <f>VLOOKUP(F3651,Table!$A$2:$C$121,2,0)</f>
        <v>14</v>
      </c>
      <c r="I3651" s="26">
        <f>VLOOKUP(F3651,Table!$A$2:$C$121,3,0)</f>
        <v>6</v>
      </c>
      <c r="J3651" s="17" t="s">
        <v>371</v>
      </c>
      <c r="K3651" s="25" t="str">
        <f>LEFT(J3651,MIN(FIND({0,1,2,3,4,5,6,7,8,9},ASC(J3651)&amp;1234567890))-1)</f>
        <v>O</v>
      </c>
      <c r="L3651" s="25">
        <f t="shared" si="115"/>
        <v>1</v>
      </c>
      <c r="M3651" s="25">
        <f>VLOOKUP(K3651,Table!$A$2:$C$121,2,0)</f>
        <v>16</v>
      </c>
      <c r="N3651" s="26">
        <f>VLOOKUP(K3651,Table!$A$2:$C$121,3,0)</f>
        <v>2</v>
      </c>
      <c r="O3651" s="13" t="str">
        <f>VLOOKUP(A3651,Table!$U$1:$V$230,2,0)</f>
        <v>Tetragonal</v>
      </c>
      <c r="P3651" s="1"/>
    </row>
    <row r="3652" spans="1:16">
      <c r="A3652" s="12">
        <v>129</v>
      </c>
      <c r="B3652" s="12">
        <v>15516</v>
      </c>
      <c r="C3652" s="12" t="s">
        <v>4424</v>
      </c>
      <c r="D3652" s="12" t="s">
        <v>1701</v>
      </c>
      <c r="E3652" s="17" t="s">
        <v>11291</v>
      </c>
      <c r="F3652" s="25" t="str">
        <f>LEFT(E3652,MIN(FIND({0,1,2,3,4,5,6,7,8,9},ASC(E3652)&amp;1234567890))-1)</f>
        <v>Sn</v>
      </c>
      <c r="G3652" s="25">
        <f t="shared" si="114"/>
        <v>1</v>
      </c>
      <c r="H3652" s="25">
        <f>VLOOKUP(F3652,Table!$A$2:$C$121,2,0)</f>
        <v>14</v>
      </c>
      <c r="I3652" s="26">
        <f>VLOOKUP(F3652,Table!$A$2:$C$121,3,0)</f>
        <v>5</v>
      </c>
      <c r="J3652" s="17" t="s">
        <v>371</v>
      </c>
      <c r="K3652" s="25" t="str">
        <f>LEFT(J3652,MIN(FIND({0,1,2,3,4,5,6,7,8,9},ASC(J3652)&amp;1234567890))-1)</f>
        <v>O</v>
      </c>
      <c r="L3652" s="25">
        <f t="shared" si="115"/>
        <v>1</v>
      </c>
      <c r="M3652" s="25">
        <f>VLOOKUP(K3652,Table!$A$2:$C$121,2,0)</f>
        <v>16</v>
      </c>
      <c r="N3652" s="26">
        <f>VLOOKUP(K3652,Table!$A$2:$C$121,3,0)</f>
        <v>2</v>
      </c>
      <c r="O3652" s="13" t="str">
        <f>VLOOKUP(A3652,Table!$U$1:$V$230,2,0)</f>
        <v>Tetragonal</v>
      </c>
      <c r="P3652" s="1"/>
    </row>
    <row r="3653" spans="1:16">
      <c r="A3653" s="12">
        <v>129</v>
      </c>
      <c r="B3653" s="12">
        <v>20146</v>
      </c>
      <c r="C3653" s="12" t="s">
        <v>4424</v>
      </c>
      <c r="D3653" s="12" t="s">
        <v>1406</v>
      </c>
      <c r="E3653" s="17" t="s">
        <v>615</v>
      </c>
      <c r="F3653" s="25" t="str">
        <f>LEFT(E3653,MIN(FIND({0,1,2,3,4,5,6,7,8,9},ASC(E3653)&amp;1234567890))-1)</f>
        <v>Nd</v>
      </c>
      <c r="G3653" s="25">
        <f t="shared" si="114"/>
        <v>1</v>
      </c>
      <c r="H3653" s="25">
        <f>VLOOKUP(F3653,Table!$A$2:$C$121,2,0)</f>
        <v>3</v>
      </c>
      <c r="I3653" s="26">
        <f>VLOOKUP(F3653,Table!$A$2:$C$121,3,0)</f>
        <v>6</v>
      </c>
      <c r="J3653" s="17" t="s">
        <v>34</v>
      </c>
      <c r="K3653" s="25" t="str">
        <f>LEFT(J3653,MIN(FIND({0,1,2,3,4,5,6,7,8,9},ASC(J3653)&amp;1234567890))-1)</f>
        <v>S</v>
      </c>
      <c r="L3653" s="25">
        <f t="shared" si="115"/>
        <v>2</v>
      </c>
      <c r="M3653" s="25">
        <f>VLOOKUP(K3653,Table!$A$2:$C$121,2,0)</f>
        <v>16</v>
      </c>
      <c r="N3653" s="26">
        <f>VLOOKUP(K3653,Table!$A$2:$C$121,3,0)</f>
        <v>3</v>
      </c>
      <c r="O3653" s="13" t="str">
        <f>VLOOKUP(A3653,Table!$U$1:$V$230,2,0)</f>
        <v>Tetragonal</v>
      </c>
      <c r="P3653" s="1"/>
    </row>
    <row r="3654" spans="1:16">
      <c r="A3654" s="12">
        <v>129</v>
      </c>
      <c r="B3654" s="12">
        <v>20313</v>
      </c>
      <c r="C3654" s="12" t="s">
        <v>4424</v>
      </c>
      <c r="D3654" s="12" t="s">
        <v>4434</v>
      </c>
      <c r="E3654" s="17" t="s">
        <v>615</v>
      </c>
      <c r="F3654" s="25" t="str">
        <f>LEFT(E3654,MIN(FIND({0,1,2,3,4,5,6,7,8,9},ASC(E3654)&amp;1234567890))-1)</f>
        <v>Nd</v>
      </c>
      <c r="G3654" s="25">
        <f t="shared" si="114"/>
        <v>1</v>
      </c>
      <c r="H3654" s="25">
        <f>VLOOKUP(F3654,Table!$A$2:$C$121,2,0)</f>
        <v>3</v>
      </c>
      <c r="I3654" s="26">
        <f>VLOOKUP(F3654,Table!$A$2:$C$121,3,0)</f>
        <v>6</v>
      </c>
      <c r="J3654" s="17" t="s">
        <v>73</v>
      </c>
      <c r="K3654" s="25" t="str">
        <f>LEFT(J3654,MIN(FIND({0,1,2,3,4,5,6,7,8,9},ASC(J3654)&amp;1234567890))-1)</f>
        <v>Te</v>
      </c>
      <c r="L3654" s="25">
        <f t="shared" si="115"/>
        <v>2</v>
      </c>
      <c r="M3654" s="25">
        <f>VLOOKUP(K3654,Table!$A$2:$C$121,2,0)</f>
        <v>16</v>
      </c>
      <c r="N3654" s="26">
        <f>VLOOKUP(K3654,Table!$A$2:$C$121,3,0)</f>
        <v>5</v>
      </c>
      <c r="O3654" s="13" t="str">
        <f>VLOOKUP(A3654,Table!$U$1:$V$230,2,0)</f>
        <v>Tetragonal</v>
      </c>
      <c r="P3654" s="1"/>
    </row>
    <row r="3655" spans="1:16">
      <c r="A3655" s="12">
        <v>129</v>
      </c>
      <c r="B3655" s="12">
        <v>20463</v>
      </c>
      <c r="C3655" s="12" t="s">
        <v>4424</v>
      </c>
      <c r="D3655" s="12" t="s">
        <v>4435</v>
      </c>
      <c r="E3655" s="17" t="s">
        <v>590</v>
      </c>
      <c r="F3655" s="25" t="str">
        <f>LEFT(E3655,MIN(FIND({0,1,2,3,4,5,6,7,8,9},ASC(E3655)&amp;1234567890))-1)</f>
        <v>Sm</v>
      </c>
      <c r="G3655" s="25">
        <f t="shared" si="114"/>
        <v>1</v>
      </c>
      <c r="H3655" s="25">
        <f>VLOOKUP(F3655,Table!$A$2:$C$121,2,0)</f>
        <v>3</v>
      </c>
      <c r="I3655" s="26">
        <f>VLOOKUP(F3655,Table!$A$2:$C$121,3,0)</f>
        <v>6</v>
      </c>
      <c r="J3655" s="17" t="s">
        <v>12355</v>
      </c>
      <c r="K3655" s="25" t="str">
        <f>LEFT(J3655,MIN(FIND({0,1,2,3,4,5,6,7,8,9},ASC(J3655)&amp;1234567890))-1)</f>
        <v>Se</v>
      </c>
      <c r="L3655" s="25">
        <f t="shared" si="115"/>
        <v>1.8</v>
      </c>
      <c r="M3655" s="25">
        <f>VLOOKUP(K3655,Table!$A$2:$C$121,2,0)</f>
        <v>16</v>
      </c>
      <c r="N3655" s="26">
        <f>VLOOKUP(K3655,Table!$A$2:$C$121,3,0)</f>
        <v>4</v>
      </c>
      <c r="O3655" s="13" t="str">
        <f>VLOOKUP(A3655,Table!$U$1:$V$230,2,0)</f>
        <v>Tetragonal</v>
      </c>
      <c r="P3655" s="1"/>
    </row>
    <row r="3656" spans="1:16">
      <c r="A3656" s="12">
        <v>129</v>
      </c>
      <c r="B3656" s="12">
        <v>23957</v>
      </c>
      <c r="C3656" s="12" t="s">
        <v>4424</v>
      </c>
      <c r="D3656" s="12" t="s">
        <v>622</v>
      </c>
      <c r="E3656" s="17" t="s">
        <v>46</v>
      </c>
      <c r="F3656" s="25" t="str">
        <f>LEFT(E3656,MIN(FIND({0,1,2,3,4,5,6,7,8,9},ASC(E3656)&amp;1234567890))-1)</f>
        <v>La</v>
      </c>
      <c r="G3656" s="25">
        <f t="shared" si="114"/>
        <v>1</v>
      </c>
      <c r="H3656" s="25">
        <f>VLOOKUP(F3656,Table!$A$2:$C$121,2,0)</f>
        <v>3</v>
      </c>
      <c r="I3656" s="26">
        <f>VLOOKUP(F3656,Table!$A$2:$C$121,3,0)</f>
        <v>6</v>
      </c>
      <c r="J3656" s="17" t="s">
        <v>73</v>
      </c>
      <c r="K3656" s="25" t="str">
        <f>LEFT(J3656,MIN(FIND({0,1,2,3,4,5,6,7,8,9},ASC(J3656)&amp;1234567890))-1)</f>
        <v>Te</v>
      </c>
      <c r="L3656" s="25">
        <f t="shared" si="115"/>
        <v>2</v>
      </c>
      <c r="M3656" s="25">
        <f>VLOOKUP(K3656,Table!$A$2:$C$121,2,0)</f>
        <v>16</v>
      </c>
      <c r="N3656" s="26">
        <f>VLOOKUP(K3656,Table!$A$2:$C$121,3,0)</f>
        <v>5</v>
      </c>
      <c r="O3656" s="13" t="str">
        <f>VLOOKUP(A3656,Table!$U$1:$V$230,2,0)</f>
        <v>Tetragonal</v>
      </c>
      <c r="P3656" s="1"/>
    </row>
    <row r="3657" spans="1:16">
      <c r="A3657" s="12">
        <v>129</v>
      </c>
      <c r="B3657" s="12">
        <v>23958</v>
      </c>
      <c r="C3657" s="12" t="s">
        <v>4424</v>
      </c>
      <c r="D3657" s="12" t="s">
        <v>4436</v>
      </c>
      <c r="E3657" s="17" t="s">
        <v>615</v>
      </c>
      <c r="F3657" s="25" t="str">
        <f>LEFT(E3657,MIN(FIND({0,1,2,3,4,5,6,7,8,9},ASC(E3657)&amp;1234567890))-1)</f>
        <v>Nd</v>
      </c>
      <c r="G3657" s="25">
        <f t="shared" si="114"/>
        <v>1</v>
      </c>
      <c r="H3657" s="25">
        <f>VLOOKUP(F3657,Table!$A$2:$C$121,2,0)</f>
        <v>3</v>
      </c>
      <c r="I3657" s="26">
        <f>VLOOKUP(F3657,Table!$A$2:$C$121,3,0)</f>
        <v>6</v>
      </c>
      <c r="J3657" s="17" t="s">
        <v>12356</v>
      </c>
      <c r="K3657" s="25" t="str">
        <f>LEFT(J3657,MIN(FIND({0,1,2,3,4,5,6,7,8,9},ASC(J3657)&amp;1234567890))-1)</f>
        <v>Te</v>
      </c>
      <c r="L3657" s="25">
        <f t="shared" si="115"/>
        <v>1.8</v>
      </c>
      <c r="M3657" s="25">
        <f>VLOOKUP(K3657,Table!$A$2:$C$121,2,0)</f>
        <v>16</v>
      </c>
      <c r="N3657" s="26">
        <f>VLOOKUP(K3657,Table!$A$2:$C$121,3,0)</f>
        <v>5</v>
      </c>
      <c r="O3657" s="13" t="str">
        <f>VLOOKUP(A3657,Table!$U$1:$V$230,2,0)</f>
        <v>Tetragonal</v>
      </c>
      <c r="P3657" s="1"/>
    </row>
    <row r="3658" spans="1:16">
      <c r="A3658" s="12">
        <v>129</v>
      </c>
      <c r="B3658" s="12">
        <v>24754</v>
      </c>
      <c r="C3658" s="12" t="s">
        <v>4424</v>
      </c>
      <c r="D3658" s="12" t="s">
        <v>4437</v>
      </c>
      <c r="E3658" s="17" t="s">
        <v>377</v>
      </c>
      <c r="F3658" s="25" t="str">
        <f>LEFT(E3658,MIN(FIND({0,1,2,3,4,5,6,7,8,9},ASC(E3658)&amp;1234567890))-1)</f>
        <v>Zr</v>
      </c>
      <c r="G3658" s="25">
        <f t="shared" si="114"/>
        <v>1</v>
      </c>
      <c r="H3658" s="25">
        <f>VLOOKUP(F3658,Table!$A$2:$C$121,2,0)</f>
        <v>4</v>
      </c>
      <c r="I3658" s="26">
        <f>VLOOKUP(F3658,Table!$A$2:$C$121,3,0)</f>
        <v>5</v>
      </c>
      <c r="J3658" s="17" t="s">
        <v>379</v>
      </c>
      <c r="K3658" s="25" t="str">
        <f>LEFT(J3658,MIN(FIND({0,1,2,3,4,5,6,7,8,9},ASC(J3658)&amp;1234567890))-1)</f>
        <v>S</v>
      </c>
      <c r="L3658" s="25">
        <f t="shared" si="115"/>
        <v>1</v>
      </c>
      <c r="M3658" s="25">
        <f>VLOOKUP(K3658,Table!$A$2:$C$121,2,0)</f>
        <v>16</v>
      </c>
      <c r="N3658" s="26">
        <f>VLOOKUP(K3658,Table!$A$2:$C$121,3,0)</f>
        <v>3</v>
      </c>
      <c r="O3658" s="13" t="str">
        <f>VLOOKUP(A3658,Table!$U$1:$V$230,2,0)</f>
        <v>Tetragonal</v>
      </c>
      <c r="P3658" s="1"/>
    </row>
    <row r="3659" spans="1:16">
      <c r="A3659" s="12">
        <v>129</v>
      </c>
      <c r="B3659" s="12">
        <v>25535</v>
      </c>
      <c r="C3659" s="12" t="s">
        <v>4424</v>
      </c>
      <c r="D3659" s="12" t="s">
        <v>4438</v>
      </c>
      <c r="E3659" s="17" t="s">
        <v>12357</v>
      </c>
      <c r="F3659" s="25" t="str">
        <f>LEFT(E3659,MIN(FIND({0,1,2,3,4,5,6,7,8,9},ASC(E3659)&amp;1234567890))-1)</f>
        <v>Be</v>
      </c>
      <c r="G3659" s="25">
        <f t="shared" si="114"/>
        <v>4</v>
      </c>
      <c r="H3659" s="25">
        <f>VLOOKUP(F3659,Table!$A$2:$C$121,2,0)</f>
        <v>2</v>
      </c>
      <c r="I3659" s="26">
        <f>VLOOKUP(F3659,Table!$A$2:$C$121,3,0)</f>
        <v>2</v>
      </c>
      <c r="J3659" s="17" t="s">
        <v>364</v>
      </c>
      <c r="K3659" s="25" t="str">
        <f>LEFT(J3659,MIN(FIND({0,1,2,3,4,5,6,7,8,9},ASC(J3659)&amp;1234567890))-1)</f>
        <v>B</v>
      </c>
      <c r="L3659" s="25">
        <f t="shared" si="115"/>
        <v>1</v>
      </c>
      <c r="M3659" s="25">
        <f>VLOOKUP(K3659,Table!$A$2:$C$121,2,0)</f>
        <v>13</v>
      </c>
      <c r="N3659" s="26">
        <f>VLOOKUP(K3659,Table!$A$2:$C$121,3,0)</f>
        <v>2</v>
      </c>
      <c r="O3659" s="13" t="str">
        <f>VLOOKUP(A3659,Table!$U$1:$V$230,2,0)</f>
        <v>Tetragonal</v>
      </c>
      <c r="P3659" s="1"/>
    </row>
    <row r="3660" spans="1:16">
      <c r="A3660" s="12">
        <v>129</v>
      </c>
      <c r="B3660" s="12">
        <v>26275</v>
      </c>
      <c r="C3660" s="12" t="s">
        <v>4424</v>
      </c>
      <c r="D3660" s="12" t="s">
        <v>4439</v>
      </c>
      <c r="E3660" s="17" t="s">
        <v>343</v>
      </c>
      <c r="F3660" s="25" t="str">
        <f>LEFT(E3660,MIN(FIND({0,1,2,3,4,5,6,7,8,9},ASC(E3660)&amp;1234567890))-1)</f>
        <v>U</v>
      </c>
      <c r="G3660" s="25">
        <f t="shared" si="114"/>
        <v>1</v>
      </c>
      <c r="H3660" s="25">
        <f>VLOOKUP(F3660,Table!$A$2:$C$121,2,0)</f>
        <v>3</v>
      </c>
      <c r="I3660" s="26">
        <f>VLOOKUP(F3660,Table!$A$2:$C$121,3,0)</f>
        <v>7</v>
      </c>
      <c r="J3660" s="17" t="s">
        <v>12358</v>
      </c>
      <c r="K3660" s="25" t="str">
        <f>LEFT(J3660,MIN(FIND({0,1,2,3,4,5,6,7,8,9},ASC(J3660)&amp;1234567890))-1)</f>
        <v>Te</v>
      </c>
      <c r="L3660" s="25">
        <f t="shared" si="115"/>
        <v>1.87</v>
      </c>
      <c r="M3660" s="25">
        <f>VLOOKUP(K3660,Table!$A$2:$C$121,2,0)</f>
        <v>16</v>
      </c>
      <c r="N3660" s="26">
        <f>VLOOKUP(K3660,Table!$A$2:$C$121,3,0)</f>
        <v>5</v>
      </c>
      <c r="O3660" s="13" t="str">
        <f>VLOOKUP(A3660,Table!$U$1:$V$230,2,0)</f>
        <v>Tetragonal</v>
      </c>
      <c r="P3660" s="1"/>
    </row>
    <row r="3661" spans="1:16">
      <c r="A3661" s="12">
        <v>129</v>
      </c>
      <c r="B3661" s="12">
        <v>26889</v>
      </c>
      <c r="C3661" s="12" t="s">
        <v>4424</v>
      </c>
      <c r="D3661" s="12" t="s">
        <v>322</v>
      </c>
      <c r="E3661" s="17" t="s">
        <v>33</v>
      </c>
      <c r="F3661" s="25" t="str">
        <f>LEFT(E3661,MIN(FIND({0,1,2,3,4,5,6,7,8,9},ASC(E3661)&amp;1234567890))-1)</f>
        <v>Fe</v>
      </c>
      <c r="G3661" s="25">
        <f t="shared" si="114"/>
        <v>1</v>
      </c>
      <c r="H3661" s="25">
        <f>VLOOKUP(F3661,Table!$A$2:$C$121,2,0)</f>
        <v>8</v>
      </c>
      <c r="I3661" s="26">
        <f>VLOOKUP(F3661,Table!$A$2:$C$121,3,0)</f>
        <v>4</v>
      </c>
      <c r="J3661" s="17" t="s">
        <v>47</v>
      </c>
      <c r="K3661" s="25" t="str">
        <f>LEFT(J3661,MIN(FIND({0,1,2,3,4,5,6,7,8,9},ASC(J3661)&amp;1234567890))-1)</f>
        <v>Se</v>
      </c>
      <c r="L3661" s="25">
        <f t="shared" si="115"/>
        <v>1</v>
      </c>
      <c r="M3661" s="25">
        <f>VLOOKUP(K3661,Table!$A$2:$C$121,2,0)</f>
        <v>16</v>
      </c>
      <c r="N3661" s="26">
        <f>VLOOKUP(K3661,Table!$A$2:$C$121,3,0)</f>
        <v>4</v>
      </c>
      <c r="O3661" s="13" t="str">
        <f>VLOOKUP(A3661,Table!$U$1:$V$230,2,0)</f>
        <v>Tetragonal</v>
      </c>
      <c r="P3661" s="1"/>
    </row>
    <row r="3662" spans="1:16">
      <c r="A3662" s="12">
        <v>129</v>
      </c>
      <c r="B3662" s="12">
        <v>24173</v>
      </c>
      <c r="C3662" s="12" t="s">
        <v>4424</v>
      </c>
      <c r="D3662" s="12" t="s">
        <v>4440</v>
      </c>
      <c r="E3662" s="17" t="s">
        <v>12359</v>
      </c>
      <c r="F3662" s="25" t="str">
        <f>LEFT(E3662,MIN(FIND({0,1,2,3,4,5,6,7,8,9},ASC(E3662)&amp;1234567890))-1)</f>
        <v>Cu</v>
      </c>
      <c r="G3662" s="25">
        <f t="shared" si="114"/>
        <v>2.8</v>
      </c>
      <c r="H3662" s="25">
        <f>VLOOKUP(F3662,Table!$A$2:$C$121,2,0)</f>
        <v>11</v>
      </c>
      <c r="I3662" s="26">
        <f>VLOOKUP(F3662,Table!$A$2:$C$121,3,0)</f>
        <v>4</v>
      </c>
      <c r="J3662" s="17" t="s">
        <v>73</v>
      </c>
      <c r="K3662" s="25" t="str">
        <f>LEFT(J3662,MIN(FIND({0,1,2,3,4,5,6,7,8,9},ASC(J3662)&amp;1234567890))-1)</f>
        <v>Te</v>
      </c>
      <c r="L3662" s="25">
        <f t="shared" si="115"/>
        <v>2</v>
      </c>
      <c r="M3662" s="25">
        <f>VLOOKUP(K3662,Table!$A$2:$C$121,2,0)</f>
        <v>16</v>
      </c>
      <c r="N3662" s="26">
        <f>VLOOKUP(K3662,Table!$A$2:$C$121,3,0)</f>
        <v>5</v>
      </c>
      <c r="O3662" s="13" t="str">
        <f>VLOOKUP(A3662,Table!$U$1:$V$230,2,0)</f>
        <v>Tetragonal</v>
      </c>
      <c r="P3662" s="1"/>
    </row>
    <row r="3663" spans="1:16">
      <c r="A3663" s="12">
        <v>129</v>
      </c>
      <c r="B3663" s="12">
        <v>49005</v>
      </c>
      <c r="C3663" s="12" t="s">
        <v>4433</v>
      </c>
      <c r="D3663" s="12" t="s">
        <v>4441</v>
      </c>
      <c r="E3663" s="17" t="s">
        <v>11683</v>
      </c>
      <c r="F3663" s="25" t="str">
        <f>LEFT(E3663,MIN(FIND({0,1,2,3,4,5,6,7,8,9},ASC(E3663)&amp;1234567890))-1)</f>
        <v>Am</v>
      </c>
      <c r="G3663" s="25">
        <f t="shared" si="114"/>
        <v>1</v>
      </c>
      <c r="H3663" s="25">
        <f>VLOOKUP(F3663,Table!$A$2:$C$121,2,0)</f>
        <v>3</v>
      </c>
      <c r="I3663" s="26">
        <f>VLOOKUP(F3663,Table!$A$2:$C$121,3,0)</f>
        <v>7</v>
      </c>
      <c r="J3663" s="17" t="s">
        <v>12360</v>
      </c>
      <c r="K3663" s="25" t="str">
        <f>LEFT(J3663,MIN(FIND({0,1,2,3,4,5,6,7,8,9},ASC(J3663)&amp;1234567890))-1)</f>
        <v>Te</v>
      </c>
      <c r="L3663" s="25">
        <f t="shared" si="115"/>
        <v>1.73</v>
      </c>
      <c r="M3663" s="25">
        <f>VLOOKUP(K3663,Table!$A$2:$C$121,2,0)</f>
        <v>16</v>
      </c>
      <c r="N3663" s="26">
        <f>VLOOKUP(K3663,Table!$A$2:$C$121,3,0)</f>
        <v>5</v>
      </c>
      <c r="O3663" s="13" t="str">
        <f>VLOOKUP(A3663,Table!$U$1:$V$230,2,0)</f>
        <v>Tetragonal</v>
      </c>
      <c r="P3663" s="1"/>
    </row>
    <row r="3664" spans="1:16">
      <c r="A3664" s="12">
        <v>129</v>
      </c>
      <c r="B3664" s="12">
        <v>65739</v>
      </c>
      <c r="C3664" s="12" t="s">
        <v>4433</v>
      </c>
      <c r="D3664" s="12" t="s">
        <v>4442</v>
      </c>
      <c r="E3664" s="17" t="s">
        <v>583</v>
      </c>
      <c r="F3664" s="25" t="str">
        <f>LEFT(E3664,MIN(FIND({0,1,2,3,4,5,6,7,8,9},ASC(E3664)&amp;1234567890))-1)</f>
        <v>Ta</v>
      </c>
      <c r="G3664" s="25">
        <f t="shared" si="114"/>
        <v>2</v>
      </c>
      <c r="H3664" s="25">
        <f>VLOOKUP(F3664,Table!$A$2:$C$121,2,0)</f>
        <v>5</v>
      </c>
      <c r="I3664" s="26">
        <f>VLOOKUP(F3664,Table!$A$2:$C$121,3,0)</f>
        <v>6</v>
      </c>
      <c r="J3664" s="17" t="s">
        <v>47</v>
      </c>
      <c r="K3664" s="25" t="str">
        <f>LEFT(J3664,MIN(FIND({0,1,2,3,4,5,6,7,8,9},ASC(J3664)&amp;1234567890))-1)</f>
        <v>Se</v>
      </c>
      <c r="L3664" s="25">
        <f t="shared" si="115"/>
        <v>1</v>
      </c>
      <c r="M3664" s="25">
        <f>VLOOKUP(K3664,Table!$A$2:$C$121,2,0)</f>
        <v>16</v>
      </c>
      <c r="N3664" s="26">
        <f>VLOOKUP(K3664,Table!$A$2:$C$121,3,0)</f>
        <v>4</v>
      </c>
      <c r="O3664" s="13" t="str">
        <f>VLOOKUP(A3664,Table!$U$1:$V$230,2,0)</f>
        <v>Tetragonal</v>
      </c>
      <c r="P3664" s="1"/>
    </row>
    <row r="3665" spans="1:16">
      <c r="A3665" s="12">
        <v>129</v>
      </c>
      <c r="B3665" s="12">
        <v>66765</v>
      </c>
      <c r="C3665" s="12" t="s">
        <v>4424</v>
      </c>
      <c r="D3665" s="12" t="s">
        <v>2682</v>
      </c>
      <c r="E3665" s="17" t="s">
        <v>343</v>
      </c>
      <c r="F3665" s="25" t="str">
        <f>LEFT(E3665,MIN(FIND({0,1,2,3,4,5,6,7,8,9},ASC(E3665)&amp;1234567890))-1)</f>
        <v>U</v>
      </c>
      <c r="G3665" s="25">
        <f t="shared" si="114"/>
        <v>1</v>
      </c>
      <c r="H3665" s="25">
        <f>VLOOKUP(F3665,Table!$A$2:$C$121,2,0)</f>
        <v>3</v>
      </c>
      <c r="I3665" s="26">
        <f>VLOOKUP(F3665,Table!$A$2:$C$121,3,0)</f>
        <v>7</v>
      </c>
      <c r="J3665" s="17" t="s">
        <v>453</v>
      </c>
      <c r="K3665" s="25" t="str">
        <f>LEFT(J3665,MIN(FIND({0,1,2,3,4,5,6,7,8,9},ASC(J3665)&amp;1234567890))-1)</f>
        <v>As</v>
      </c>
      <c r="L3665" s="25">
        <f t="shared" si="115"/>
        <v>2</v>
      </c>
      <c r="M3665" s="25">
        <f>VLOOKUP(K3665,Table!$A$2:$C$121,2,0)</f>
        <v>15</v>
      </c>
      <c r="N3665" s="26">
        <f>VLOOKUP(K3665,Table!$A$2:$C$121,3,0)</f>
        <v>4</v>
      </c>
      <c r="O3665" s="13" t="str">
        <f>VLOOKUP(A3665,Table!$U$1:$V$230,2,0)</f>
        <v>Tetragonal</v>
      </c>
      <c r="P3665" s="1"/>
    </row>
    <row r="3666" spans="1:16">
      <c r="A3666" s="12">
        <v>129</v>
      </c>
      <c r="B3666" s="12">
        <v>66805</v>
      </c>
      <c r="C3666" s="12" t="s">
        <v>4433</v>
      </c>
      <c r="D3666" s="12" t="s">
        <v>3540</v>
      </c>
      <c r="E3666" s="17" t="s">
        <v>11330</v>
      </c>
      <c r="F3666" s="25" t="str">
        <f>LEFT(E3666,MIN(FIND({0,1,2,3,4,5,6,7,8,9},ASC(E3666)&amp;1234567890))-1)</f>
        <v>Er</v>
      </c>
      <c r="G3666" s="25">
        <f t="shared" si="114"/>
        <v>2</v>
      </c>
      <c r="H3666" s="25">
        <f>VLOOKUP(F3666,Table!$A$2:$C$121,2,0)</f>
        <v>3</v>
      </c>
      <c r="I3666" s="26">
        <f>VLOOKUP(F3666,Table!$A$2:$C$121,3,0)</f>
        <v>6</v>
      </c>
      <c r="J3666" s="17" t="s">
        <v>533</v>
      </c>
      <c r="K3666" s="25" t="str">
        <f>LEFT(J3666,MIN(FIND({0,1,2,3,4,5,6,7,8,9},ASC(J3666)&amp;1234567890))-1)</f>
        <v>Se</v>
      </c>
      <c r="L3666" s="25">
        <f t="shared" si="115"/>
        <v>3</v>
      </c>
      <c r="M3666" s="25">
        <f>VLOOKUP(K3666,Table!$A$2:$C$121,2,0)</f>
        <v>16</v>
      </c>
      <c r="N3666" s="26">
        <f>VLOOKUP(K3666,Table!$A$2:$C$121,3,0)</f>
        <v>4</v>
      </c>
      <c r="O3666" s="13" t="str">
        <f>VLOOKUP(A3666,Table!$U$1:$V$230,2,0)</f>
        <v>Tetragonal</v>
      </c>
      <c r="P3666" s="1"/>
    </row>
    <row r="3667" spans="1:16">
      <c r="A3667" s="12">
        <v>129</v>
      </c>
      <c r="B3667" s="12">
        <v>72174</v>
      </c>
      <c r="C3667" s="12" t="s">
        <v>4433</v>
      </c>
      <c r="D3667" s="12" t="s">
        <v>3080</v>
      </c>
      <c r="E3667" s="17" t="s">
        <v>11352</v>
      </c>
      <c r="F3667" s="25" t="str">
        <f>LEFT(E3667,MIN(FIND({0,1,2,3,4,5,6,7,8,9},ASC(E3667)&amp;1234567890))-1)</f>
        <v>Al</v>
      </c>
      <c r="G3667" s="25">
        <f t="shared" si="114"/>
        <v>1</v>
      </c>
      <c r="H3667" s="25">
        <f>VLOOKUP(F3667,Table!$A$2:$C$121,2,0)</f>
        <v>13</v>
      </c>
      <c r="I3667" s="26">
        <f>VLOOKUP(F3667,Table!$A$2:$C$121,3,0)</f>
        <v>3</v>
      </c>
      <c r="J3667" s="17" t="s">
        <v>365</v>
      </c>
      <c r="K3667" s="25" t="str">
        <f>LEFT(J3667,MIN(FIND({0,1,2,3,4,5,6,7,8,9},ASC(J3667)&amp;1234567890))-1)</f>
        <v>F</v>
      </c>
      <c r="L3667" s="25">
        <f t="shared" si="115"/>
        <v>3</v>
      </c>
      <c r="M3667" s="25">
        <f>VLOOKUP(K3667,Table!$A$2:$C$121,2,0)</f>
        <v>17</v>
      </c>
      <c r="N3667" s="26">
        <f>VLOOKUP(K3667,Table!$A$2:$C$121,3,0)</f>
        <v>2</v>
      </c>
      <c r="O3667" s="13" t="str">
        <f>VLOOKUP(A3667,Table!$U$1:$V$230,2,0)</f>
        <v>Tetragonal</v>
      </c>
      <c r="P3667" s="1"/>
    </row>
    <row r="3668" spans="1:16">
      <c r="A3668" s="12">
        <v>129</v>
      </c>
      <c r="B3668" s="12">
        <v>73470</v>
      </c>
      <c r="C3668" s="12" t="s">
        <v>4433</v>
      </c>
      <c r="D3668" s="12" t="s">
        <v>4443</v>
      </c>
      <c r="E3668" s="17" t="s">
        <v>11333</v>
      </c>
      <c r="F3668" s="25" t="str">
        <f>LEFT(E3668,MIN(FIND({0,1,2,3,4,5,6,7,8,9},ASC(E3668)&amp;1234567890))-1)</f>
        <v>Dy</v>
      </c>
      <c r="G3668" s="25">
        <f t="shared" si="114"/>
        <v>1</v>
      </c>
      <c r="H3668" s="25">
        <f>VLOOKUP(F3668,Table!$A$2:$C$121,2,0)</f>
        <v>3</v>
      </c>
      <c r="I3668" s="26">
        <f>VLOOKUP(F3668,Table!$A$2:$C$121,3,0)</f>
        <v>6</v>
      </c>
      <c r="J3668" s="17" t="s">
        <v>12361</v>
      </c>
      <c r="K3668" s="25" t="str">
        <f>LEFT(J3668,MIN(FIND({0,1,2,3,4,5,6,7,8,9},ASC(J3668)&amp;1234567890))-1)</f>
        <v>Se</v>
      </c>
      <c r="L3668" s="25">
        <f t="shared" si="115"/>
        <v>1.8360000000000001</v>
      </c>
      <c r="M3668" s="25">
        <f>VLOOKUP(K3668,Table!$A$2:$C$121,2,0)</f>
        <v>16</v>
      </c>
      <c r="N3668" s="26">
        <f>VLOOKUP(K3668,Table!$A$2:$C$121,3,0)</f>
        <v>4</v>
      </c>
      <c r="O3668" s="13" t="str">
        <f>VLOOKUP(A3668,Table!$U$1:$V$230,2,0)</f>
        <v>Tetragonal</v>
      </c>
      <c r="P3668" s="1"/>
    </row>
    <row r="3669" spans="1:16">
      <c r="A3669" s="12">
        <v>129</v>
      </c>
      <c r="B3669" s="12">
        <v>78268</v>
      </c>
      <c r="C3669" s="12" t="s">
        <v>4424</v>
      </c>
      <c r="D3669" s="12" t="s">
        <v>3368</v>
      </c>
      <c r="E3669" s="17" t="s">
        <v>11351</v>
      </c>
      <c r="F3669" s="25" t="str">
        <f>LEFT(E3669,MIN(FIND({0,1,2,3,4,5,6,7,8,9},ASC(E3669)&amp;1234567890))-1)</f>
        <v>Cu</v>
      </c>
      <c r="G3669" s="25">
        <f t="shared" si="114"/>
        <v>1</v>
      </c>
      <c r="H3669" s="25">
        <f>VLOOKUP(F3669,Table!$A$2:$C$121,2,0)</f>
        <v>11</v>
      </c>
      <c r="I3669" s="26">
        <f>VLOOKUP(F3669,Table!$A$2:$C$121,3,0)</f>
        <v>4</v>
      </c>
      <c r="J3669" s="17" t="s">
        <v>329</v>
      </c>
      <c r="K3669" s="25" t="str">
        <f>LEFT(J3669,MIN(FIND({0,1,2,3,4,5,6,7,8,9},ASC(J3669)&amp;1234567890))-1)</f>
        <v>I</v>
      </c>
      <c r="L3669" s="25">
        <f t="shared" si="115"/>
        <v>1</v>
      </c>
      <c r="M3669" s="25">
        <f>VLOOKUP(K3669,Table!$A$2:$C$121,2,0)</f>
        <v>17</v>
      </c>
      <c r="N3669" s="26">
        <f>VLOOKUP(K3669,Table!$A$2:$C$121,3,0)</f>
        <v>5</v>
      </c>
      <c r="O3669" s="13" t="str">
        <f>VLOOKUP(A3669,Table!$U$1:$V$230,2,0)</f>
        <v>Tetragonal</v>
      </c>
      <c r="P3669" s="1"/>
    </row>
    <row r="3670" spans="1:16">
      <c r="A3670" s="12">
        <v>129</v>
      </c>
      <c r="B3670" s="12">
        <v>78276</v>
      </c>
      <c r="C3670" s="12" t="s">
        <v>4424</v>
      </c>
      <c r="D3670" s="12" t="s">
        <v>4444</v>
      </c>
      <c r="E3670" s="17" t="s">
        <v>11351</v>
      </c>
      <c r="F3670" s="25" t="str">
        <f>LEFT(E3670,MIN(FIND({0,1,2,3,4,5,6,7,8,9},ASC(E3670)&amp;1234567890))-1)</f>
        <v>Cu</v>
      </c>
      <c r="G3670" s="25">
        <f t="shared" si="114"/>
        <v>1</v>
      </c>
      <c r="H3670" s="25">
        <f>VLOOKUP(F3670,Table!$A$2:$C$121,2,0)</f>
        <v>11</v>
      </c>
      <c r="I3670" s="26">
        <f>VLOOKUP(F3670,Table!$A$2:$C$121,3,0)</f>
        <v>4</v>
      </c>
      <c r="J3670" s="17" t="s">
        <v>11344</v>
      </c>
      <c r="K3670" s="25" t="str">
        <f>LEFT(J3670,MIN(FIND({0,1,2,3,4,5,6,7,8,9},ASC(J3670)&amp;1234567890))-1)</f>
        <v>Br</v>
      </c>
      <c r="L3670" s="25">
        <f t="shared" si="115"/>
        <v>1</v>
      </c>
      <c r="M3670" s="25">
        <f>VLOOKUP(K3670,Table!$A$2:$C$121,2,0)</f>
        <v>17</v>
      </c>
      <c r="N3670" s="26">
        <f>VLOOKUP(K3670,Table!$A$2:$C$121,3,0)</f>
        <v>4</v>
      </c>
      <c r="O3670" s="13" t="str">
        <f>VLOOKUP(A3670,Table!$U$1:$V$230,2,0)</f>
        <v>Tetragonal</v>
      </c>
      <c r="P3670" s="1"/>
    </row>
    <row r="3671" spans="1:16">
      <c r="A3671" s="12">
        <v>129</v>
      </c>
      <c r="B3671" s="12">
        <v>79686</v>
      </c>
      <c r="C3671" s="12" t="s">
        <v>4433</v>
      </c>
      <c r="D3671" s="12" t="s">
        <v>4445</v>
      </c>
      <c r="E3671" s="17" t="s">
        <v>12362</v>
      </c>
      <c r="F3671" s="25" t="str">
        <f>LEFT(E3671,MIN(FIND({0,1,2,3,4,5,6,7,8,9},ASC(E3671)&amp;1234567890))-1)</f>
        <v>V</v>
      </c>
      <c r="G3671" s="25">
        <f t="shared" si="114"/>
        <v>14.92</v>
      </c>
      <c r="H3671" s="25">
        <f>VLOOKUP(F3671,Table!$A$2:$C$121,2,0)</f>
        <v>5</v>
      </c>
      <c r="I3671" s="26">
        <f>VLOOKUP(F3671,Table!$A$2:$C$121,3,0)</f>
        <v>4</v>
      </c>
      <c r="J3671" s="17" t="s">
        <v>12363</v>
      </c>
      <c r="K3671" s="25" t="str">
        <f>LEFT(J3671,MIN(FIND({0,1,2,3,4,5,6,7,8,9},ASC(J3671)&amp;1234567890))-1)</f>
        <v>Sb</v>
      </c>
      <c r="L3671" s="25">
        <f t="shared" si="115"/>
        <v>18</v>
      </c>
      <c r="M3671" s="25">
        <f>VLOOKUP(K3671,Table!$A$2:$C$121,2,0)</f>
        <v>15</v>
      </c>
      <c r="N3671" s="26">
        <f>VLOOKUP(K3671,Table!$A$2:$C$121,3,0)</f>
        <v>5</v>
      </c>
      <c r="O3671" s="13" t="str">
        <f>VLOOKUP(A3671,Table!$U$1:$V$230,2,0)</f>
        <v>Tetragonal</v>
      </c>
      <c r="P3671" s="1"/>
    </row>
    <row r="3672" spans="1:16">
      <c r="A3672" s="12">
        <v>129</v>
      </c>
      <c r="B3672" s="12">
        <v>80150</v>
      </c>
      <c r="C3672" s="12" t="s">
        <v>4433</v>
      </c>
      <c r="D3672" s="12" t="s">
        <v>4446</v>
      </c>
      <c r="E3672" s="17" t="s">
        <v>11336</v>
      </c>
      <c r="F3672" s="25" t="str">
        <f>LEFT(E3672,MIN(FIND({0,1,2,3,4,5,6,7,8,9},ASC(E3672)&amp;1234567890))-1)</f>
        <v>Y</v>
      </c>
      <c r="G3672" s="25">
        <f t="shared" si="114"/>
        <v>1</v>
      </c>
      <c r="H3672" s="25">
        <f>VLOOKUP(F3672,Table!$A$2:$C$121,2,0)</f>
        <v>3</v>
      </c>
      <c r="I3672" s="26">
        <f>VLOOKUP(F3672,Table!$A$2:$C$121,3,0)</f>
        <v>5</v>
      </c>
      <c r="J3672" s="17" t="s">
        <v>12254</v>
      </c>
      <c r="K3672" s="25" t="str">
        <f>LEFT(J3672,MIN(FIND({0,1,2,3,4,5,6,7,8,9},ASC(J3672)&amp;1234567890))-1)</f>
        <v>Se</v>
      </c>
      <c r="L3672" s="25">
        <f t="shared" si="115"/>
        <v>1.83</v>
      </c>
      <c r="M3672" s="25">
        <f>VLOOKUP(K3672,Table!$A$2:$C$121,2,0)</f>
        <v>16</v>
      </c>
      <c r="N3672" s="26">
        <f>VLOOKUP(K3672,Table!$A$2:$C$121,3,0)</f>
        <v>4</v>
      </c>
      <c r="O3672" s="13" t="str">
        <f>VLOOKUP(A3672,Table!$U$1:$V$230,2,0)</f>
        <v>Tetragonal</v>
      </c>
      <c r="P3672" s="1"/>
    </row>
    <row r="3673" spans="1:16">
      <c r="A3673" s="12">
        <v>129</v>
      </c>
      <c r="B3673" s="12">
        <v>80151</v>
      </c>
      <c r="C3673" s="12" t="s">
        <v>4433</v>
      </c>
      <c r="D3673" s="12" t="s">
        <v>4447</v>
      </c>
      <c r="E3673" s="17" t="s">
        <v>12364</v>
      </c>
      <c r="F3673" s="25" t="str">
        <f>LEFT(E3673,MIN(FIND({0,1,2,3,4,5,6,7,8,9},ASC(E3673)&amp;1234567890))-1)</f>
        <v>Y</v>
      </c>
      <c r="G3673" s="25">
        <f t="shared" si="114"/>
        <v>1.84</v>
      </c>
      <c r="H3673" s="25">
        <f>VLOOKUP(F3673,Table!$A$2:$C$121,2,0)</f>
        <v>3</v>
      </c>
      <c r="I3673" s="26">
        <f>VLOOKUP(F3673,Table!$A$2:$C$121,3,0)</f>
        <v>5</v>
      </c>
      <c r="J3673" s="17" t="s">
        <v>12365</v>
      </c>
      <c r="K3673" s="25" t="str">
        <f>LEFT(J3673,MIN(FIND({0,1,2,3,4,5,6,7,8,9},ASC(J3673)&amp;1234567890))-1)</f>
        <v>Se</v>
      </c>
      <c r="L3673" s="25">
        <f t="shared" si="115"/>
        <v>3.17</v>
      </c>
      <c r="M3673" s="25">
        <f>VLOOKUP(K3673,Table!$A$2:$C$121,2,0)</f>
        <v>16</v>
      </c>
      <c r="N3673" s="26">
        <f>VLOOKUP(K3673,Table!$A$2:$C$121,3,0)</f>
        <v>4</v>
      </c>
      <c r="O3673" s="13" t="str">
        <f>VLOOKUP(A3673,Table!$U$1:$V$230,2,0)</f>
        <v>Tetragonal</v>
      </c>
      <c r="P3673" s="1"/>
    </row>
    <row r="3674" spans="1:16">
      <c r="A3674" s="12">
        <v>129</v>
      </c>
      <c r="B3674" s="12">
        <v>81087</v>
      </c>
      <c r="C3674" s="12" t="s">
        <v>4424</v>
      </c>
      <c r="D3674" s="12" t="s">
        <v>1303</v>
      </c>
      <c r="E3674" s="17" t="s">
        <v>33</v>
      </c>
      <c r="F3674" s="25" t="str">
        <f>LEFT(E3674,MIN(FIND({0,1,2,3,4,5,6,7,8,9},ASC(E3674)&amp;1234567890))-1)</f>
        <v>Fe</v>
      </c>
      <c r="G3674" s="25">
        <f t="shared" si="114"/>
        <v>1</v>
      </c>
      <c r="H3674" s="25">
        <f>VLOOKUP(F3674,Table!$A$2:$C$121,2,0)</f>
        <v>8</v>
      </c>
      <c r="I3674" s="26">
        <f>VLOOKUP(F3674,Table!$A$2:$C$121,3,0)</f>
        <v>4</v>
      </c>
      <c r="J3674" s="17" t="s">
        <v>379</v>
      </c>
      <c r="K3674" s="25" t="str">
        <f>LEFT(J3674,MIN(FIND({0,1,2,3,4,5,6,7,8,9},ASC(J3674)&amp;1234567890))-1)</f>
        <v>S</v>
      </c>
      <c r="L3674" s="25">
        <f t="shared" si="115"/>
        <v>1</v>
      </c>
      <c r="M3674" s="25">
        <f>VLOOKUP(K3674,Table!$A$2:$C$121,2,0)</f>
        <v>16</v>
      </c>
      <c r="N3674" s="26">
        <f>VLOOKUP(K3674,Table!$A$2:$C$121,3,0)</f>
        <v>3</v>
      </c>
      <c r="O3674" s="13" t="str">
        <f>VLOOKUP(A3674,Table!$U$1:$V$230,2,0)</f>
        <v>Tetragonal</v>
      </c>
      <c r="P3674" s="1"/>
    </row>
    <row r="3675" spans="1:16">
      <c r="A3675" s="12">
        <v>129</v>
      </c>
      <c r="B3675" s="12">
        <v>41806</v>
      </c>
      <c r="C3675" s="12" t="s">
        <v>4433</v>
      </c>
      <c r="D3675" s="12" t="s">
        <v>4133</v>
      </c>
      <c r="E3675" s="17" t="s">
        <v>530</v>
      </c>
      <c r="F3675" s="25" t="str">
        <f>LEFT(E3675,MIN(FIND({0,1,2,3,4,5,6,7,8,9},ASC(E3675)&amp;1234567890))-1)</f>
        <v>Yb</v>
      </c>
      <c r="G3675" s="25">
        <f t="shared" si="114"/>
        <v>1</v>
      </c>
      <c r="H3675" s="25">
        <f>VLOOKUP(F3675,Table!$A$2:$C$121,2,0)</f>
        <v>3</v>
      </c>
      <c r="I3675" s="26">
        <f>VLOOKUP(F3675,Table!$A$2:$C$121,3,0)</f>
        <v>6</v>
      </c>
      <c r="J3675" s="17" t="s">
        <v>12366</v>
      </c>
      <c r="K3675" s="25" t="str">
        <f>LEFT(J3675,MIN(FIND({0,1,2,3,4,5,6,7,8,9},ASC(J3675)&amp;1234567890))-1)</f>
        <v>S</v>
      </c>
      <c r="L3675" s="25">
        <f t="shared" si="115"/>
        <v>1.8</v>
      </c>
      <c r="M3675" s="25">
        <f>VLOOKUP(K3675,Table!$A$2:$C$121,2,0)</f>
        <v>16</v>
      </c>
      <c r="N3675" s="26">
        <f>VLOOKUP(K3675,Table!$A$2:$C$121,3,0)</f>
        <v>3</v>
      </c>
      <c r="O3675" s="13" t="str">
        <f>VLOOKUP(A3675,Table!$U$1:$V$230,2,0)</f>
        <v>Tetragonal</v>
      </c>
      <c r="P3675" s="1"/>
    </row>
    <row r="3676" spans="1:16">
      <c r="A3676" s="12">
        <v>129</v>
      </c>
      <c r="B3676" s="12">
        <v>42058</v>
      </c>
      <c r="C3676" s="12" t="s">
        <v>4424</v>
      </c>
      <c r="D3676" s="12" t="s">
        <v>4448</v>
      </c>
      <c r="E3676" s="17" t="s">
        <v>12367</v>
      </c>
      <c r="F3676" s="25" t="str">
        <f>LEFT(E3676,MIN(FIND({0,1,2,3,4,5,6,7,8,9},ASC(E3676)&amp;1234567890))-1)</f>
        <v>Fe</v>
      </c>
      <c r="G3676" s="25">
        <f t="shared" si="114"/>
        <v>1.125</v>
      </c>
      <c r="H3676" s="25">
        <f>VLOOKUP(F3676,Table!$A$2:$C$121,2,0)</f>
        <v>8</v>
      </c>
      <c r="I3676" s="26">
        <f>VLOOKUP(F3676,Table!$A$2:$C$121,3,0)</f>
        <v>4</v>
      </c>
      <c r="J3676" s="17" t="s">
        <v>328</v>
      </c>
      <c r="K3676" s="25" t="str">
        <f>LEFT(J3676,MIN(FIND({0,1,2,3,4,5,6,7,8,9},ASC(J3676)&amp;1234567890))-1)</f>
        <v>Te</v>
      </c>
      <c r="L3676" s="25">
        <f t="shared" si="115"/>
        <v>1</v>
      </c>
      <c r="M3676" s="25">
        <f>VLOOKUP(K3676,Table!$A$2:$C$121,2,0)</f>
        <v>16</v>
      </c>
      <c r="N3676" s="26">
        <f>VLOOKUP(K3676,Table!$A$2:$C$121,3,0)</f>
        <v>5</v>
      </c>
      <c r="O3676" s="13" t="str">
        <f>VLOOKUP(A3676,Table!$U$1:$V$230,2,0)</f>
        <v>Tetragonal</v>
      </c>
      <c r="P3676" s="1"/>
    </row>
    <row r="3677" spans="1:16">
      <c r="A3677" s="12">
        <v>129</v>
      </c>
      <c r="B3677" s="12">
        <v>42768</v>
      </c>
      <c r="C3677" s="12" t="s">
        <v>4424</v>
      </c>
      <c r="D3677" s="12" t="s">
        <v>4449</v>
      </c>
      <c r="E3677" s="17" t="s">
        <v>12368</v>
      </c>
      <c r="F3677" s="25" t="str">
        <f>LEFT(E3677,MIN(FIND({0,1,2,3,4,5,6,7,8,9},ASC(E3677)&amp;1234567890))-1)</f>
        <v>Cu</v>
      </c>
      <c r="G3677" s="25">
        <f t="shared" si="114"/>
        <v>2.72</v>
      </c>
      <c r="H3677" s="25">
        <f>VLOOKUP(F3677,Table!$A$2:$C$121,2,0)</f>
        <v>11</v>
      </c>
      <c r="I3677" s="26">
        <f>VLOOKUP(F3677,Table!$A$2:$C$121,3,0)</f>
        <v>4</v>
      </c>
      <c r="J3677" s="17" t="s">
        <v>73</v>
      </c>
      <c r="K3677" s="25" t="str">
        <f>LEFT(J3677,MIN(FIND({0,1,2,3,4,5,6,7,8,9},ASC(J3677)&amp;1234567890))-1)</f>
        <v>Te</v>
      </c>
      <c r="L3677" s="25">
        <f t="shared" si="115"/>
        <v>2</v>
      </c>
      <c r="M3677" s="25">
        <f>VLOOKUP(K3677,Table!$A$2:$C$121,2,0)</f>
        <v>16</v>
      </c>
      <c r="N3677" s="26">
        <f>VLOOKUP(K3677,Table!$A$2:$C$121,3,0)</f>
        <v>5</v>
      </c>
      <c r="O3677" s="13" t="str">
        <f>VLOOKUP(A3677,Table!$U$1:$V$230,2,0)</f>
        <v>Tetragonal</v>
      </c>
      <c r="P3677" s="1"/>
    </row>
    <row r="3678" spans="1:16">
      <c r="A3678" s="12">
        <v>129</v>
      </c>
      <c r="B3678" s="12">
        <v>42769</v>
      </c>
      <c r="C3678" s="12" t="s">
        <v>4424</v>
      </c>
      <c r="D3678" s="12" t="s">
        <v>4450</v>
      </c>
      <c r="E3678" s="17" t="s">
        <v>12369</v>
      </c>
      <c r="F3678" s="25" t="str">
        <f>LEFT(E3678,MIN(FIND({0,1,2,3,4,5,6,7,8,9},ASC(E3678)&amp;1234567890))-1)</f>
        <v>Cu</v>
      </c>
      <c r="G3678" s="25">
        <f t="shared" si="114"/>
        <v>3.18</v>
      </c>
      <c r="H3678" s="25">
        <f>VLOOKUP(F3678,Table!$A$2:$C$121,2,0)</f>
        <v>11</v>
      </c>
      <c r="I3678" s="26">
        <f>VLOOKUP(F3678,Table!$A$2:$C$121,3,0)</f>
        <v>4</v>
      </c>
      <c r="J3678" s="17" t="s">
        <v>73</v>
      </c>
      <c r="K3678" s="25" t="str">
        <f>LEFT(J3678,MIN(FIND({0,1,2,3,4,5,6,7,8,9},ASC(J3678)&amp;1234567890))-1)</f>
        <v>Te</v>
      </c>
      <c r="L3678" s="25">
        <f t="shared" si="115"/>
        <v>2</v>
      </c>
      <c r="M3678" s="25">
        <f>VLOOKUP(K3678,Table!$A$2:$C$121,2,0)</f>
        <v>16</v>
      </c>
      <c r="N3678" s="26">
        <f>VLOOKUP(K3678,Table!$A$2:$C$121,3,0)</f>
        <v>5</v>
      </c>
      <c r="O3678" s="13" t="str">
        <f>VLOOKUP(A3678,Table!$U$1:$V$230,2,0)</f>
        <v>Tetragonal</v>
      </c>
      <c r="P3678" s="1"/>
    </row>
    <row r="3679" spans="1:16">
      <c r="A3679" s="12">
        <v>129</v>
      </c>
      <c r="B3679" s="12">
        <v>42969</v>
      </c>
      <c r="C3679" s="12" t="s">
        <v>4433</v>
      </c>
      <c r="D3679" s="12" t="s">
        <v>3627</v>
      </c>
      <c r="E3679" s="17" t="s">
        <v>11542</v>
      </c>
      <c r="F3679" s="25" t="str">
        <f>LEFT(E3679,MIN(FIND({0,1,2,3,4,5,6,7,8,9},ASC(E3679)&amp;1234567890))-1)</f>
        <v>Er</v>
      </c>
      <c r="G3679" s="25">
        <f t="shared" si="114"/>
        <v>1</v>
      </c>
      <c r="H3679" s="25">
        <f>VLOOKUP(F3679,Table!$A$2:$C$121,2,0)</f>
        <v>3</v>
      </c>
      <c r="I3679" s="26">
        <f>VLOOKUP(F3679,Table!$A$2:$C$121,3,0)</f>
        <v>6</v>
      </c>
      <c r="J3679" s="17" t="s">
        <v>361</v>
      </c>
      <c r="K3679" s="25" t="str">
        <f>LEFT(J3679,MIN(FIND({0,1,2,3,4,5,6,7,8,9},ASC(J3679)&amp;1234567890))-1)</f>
        <v>Se</v>
      </c>
      <c r="L3679" s="25">
        <f t="shared" si="115"/>
        <v>2</v>
      </c>
      <c r="M3679" s="25">
        <f>VLOOKUP(K3679,Table!$A$2:$C$121,2,0)</f>
        <v>16</v>
      </c>
      <c r="N3679" s="26">
        <f>VLOOKUP(K3679,Table!$A$2:$C$121,3,0)</f>
        <v>4</v>
      </c>
      <c r="O3679" s="13" t="str">
        <f>VLOOKUP(A3679,Table!$U$1:$V$230,2,0)</f>
        <v>Tetragonal</v>
      </c>
      <c r="P3679" s="1"/>
    </row>
    <row r="3680" spans="1:16">
      <c r="A3680" s="12">
        <v>129</v>
      </c>
      <c r="B3680" s="12">
        <v>43030</v>
      </c>
      <c r="C3680" s="12" t="s">
        <v>4433</v>
      </c>
      <c r="D3680" s="12" t="s">
        <v>4451</v>
      </c>
      <c r="E3680" s="17" t="s">
        <v>343</v>
      </c>
      <c r="F3680" s="25" t="str">
        <f>LEFT(E3680,MIN(FIND({0,1,2,3,4,5,6,7,8,9},ASC(E3680)&amp;1234567890))-1)</f>
        <v>U</v>
      </c>
      <c r="G3680" s="25">
        <f t="shared" si="114"/>
        <v>1</v>
      </c>
      <c r="H3680" s="25">
        <f>VLOOKUP(F3680,Table!$A$2:$C$121,2,0)</f>
        <v>3</v>
      </c>
      <c r="I3680" s="26">
        <f>VLOOKUP(F3680,Table!$A$2:$C$121,3,0)</f>
        <v>7</v>
      </c>
      <c r="J3680" s="17" t="s">
        <v>593</v>
      </c>
      <c r="K3680" s="25" t="str">
        <f>LEFT(J3680,MIN(FIND({0,1,2,3,4,5,6,7,8,9},ASC(J3680)&amp;1234567890))-1)</f>
        <v>Sb</v>
      </c>
      <c r="L3680" s="25">
        <f t="shared" si="115"/>
        <v>2</v>
      </c>
      <c r="M3680" s="25">
        <f>VLOOKUP(K3680,Table!$A$2:$C$121,2,0)</f>
        <v>15</v>
      </c>
      <c r="N3680" s="26">
        <f>VLOOKUP(K3680,Table!$A$2:$C$121,3,0)</f>
        <v>5</v>
      </c>
      <c r="O3680" s="13" t="str">
        <f>VLOOKUP(A3680,Table!$U$1:$V$230,2,0)</f>
        <v>Tetragonal</v>
      </c>
      <c r="P3680" s="1"/>
    </row>
    <row r="3681" spans="1:16">
      <c r="A3681" s="12">
        <v>129</v>
      </c>
      <c r="B3681" s="12">
        <v>43223</v>
      </c>
      <c r="C3681" s="12" t="s">
        <v>4424</v>
      </c>
      <c r="D3681" s="12" t="s">
        <v>4452</v>
      </c>
      <c r="E3681" s="17" t="s">
        <v>11769</v>
      </c>
      <c r="F3681" s="25" t="str">
        <f>LEFT(E3681,MIN(FIND({0,1,2,3,4,5,6,7,8,9},ASC(E3681)&amp;1234567890))-1)</f>
        <v>Cr</v>
      </c>
      <c r="G3681" s="25">
        <f t="shared" si="114"/>
        <v>2</v>
      </c>
      <c r="H3681" s="25">
        <f>VLOOKUP(F3681,Table!$A$2:$C$121,2,0)</f>
        <v>6</v>
      </c>
      <c r="I3681" s="26">
        <f>VLOOKUP(F3681,Table!$A$2:$C$121,3,0)</f>
        <v>4</v>
      </c>
      <c r="J3681" s="17" t="s">
        <v>540</v>
      </c>
      <c r="K3681" s="25" t="str">
        <f>LEFT(J3681,MIN(FIND({0,1,2,3,4,5,6,7,8,9},ASC(J3681)&amp;1234567890))-1)</f>
        <v>As</v>
      </c>
      <c r="L3681" s="25">
        <f t="shared" si="115"/>
        <v>1</v>
      </c>
      <c r="M3681" s="25">
        <f>VLOOKUP(K3681,Table!$A$2:$C$121,2,0)</f>
        <v>15</v>
      </c>
      <c r="N3681" s="26">
        <f>VLOOKUP(K3681,Table!$A$2:$C$121,3,0)</f>
        <v>4</v>
      </c>
      <c r="O3681" s="13" t="str">
        <f>VLOOKUP(A3681,Table!$U$1:$V$230,2,0)</f>
        <v>Tetragonal</v>
      </c>
      <c r="P3681" s="1"/>
    </row>
    <row r="3682" spans="1:16">
      <c r="A3682" s="12">
        <v>129</v>
      </c>
      <c r="B3682" s="12">
        <v>43232</v>
      </c>
      <c r="C3682" s="12" t="s">
        <v>4424</v>
      </c>
      <c r="D3682" s="12" t="s">
        <v>3901</v>
      </c>
      <c r="E3682" s="17" t="s">
        <v>615</v>
      </c>
      <c r="F3682" s="25" t="str">
        <f>LEFT(E3682,MIN(FIND({0,1,2,3,4,5,6,7,8,9},ASC(E3682)&amp;1234567890))-1)</f>
        <v>Nd</v>
      </c>
      <c r="G3682" s="25">
        <f t="shared" si="114"/>
        <v>1</v>
      </c>
      <c r="H3682" s="25">
        <f>VLOOKUP(F3682,Table!$A$2:$C$121,2,0)</f>
        <v>3</v>
      </c>
      <c r="I3682" s="26">
        <f>VLOOKUP(F3682,Table!$A$2:$C$121,3,0)</f>
        <v>6</v>
      </c>
      <c r="J3682" s="17" t="s">
        <v>12258</v>
      </c>
      <c r="K3682" s="25" t="str">
        <f>LEFT(J3682,MIN(FIND({0,1,2,3,4,5,6,7,8,9},ASC(J3682)&amp;1234567890))-1)</f>
        <v>Se</v>
      </c>
      <c r="L3682" s="25">
        <f t="shared" si="115"/>
        <v>1.9</v>
      </c>
      <c r="M3682" s="25">
        <f>VLOOKUP(K3682,Table!$A$2:$C$121,2,0)</f>
        <v>16</v>
      </c>
      <c r="N3682" s="26">
        <f>VLOOKUP(K3682,Table!$A$2:$C$121,3,0)</f>
        <v>4</v>
      </c>
      <c r="O3682" s="13" t="str">
        <f>VLOOKUP(A3682,Table!$U$1:$V$230,2,0)</f>
        <v>Tetragonal</v>
      </c>
      <c r="P3682" s="1"/>
    </row>
    <row r="3683" spans="1:16">
      <c r="A3683" s="12">
        <v>129</v>
      </c>
      <c r="B3683" s="12">
        <v>43675</v>
      </c>
      <c r="C3683" s="12" t="s">
        <v>4424</v>
      </c>
      <c r="D3683" s="12" t="s">
        <v>3828</v>
      </c>
      <c r="E3683" s="17" t="s">
        <v>11331</v>
      </c>
      <c r="F3683" s="25" t="str">
        <f>LEFT(E3683,MIN(FIND({0,1,2,3,4,5,6,7,8,9},ASC(E3683)&amp;1234567890))-1)</f>
        <v>Ce</v>
      </c>
      <c r="G3683" s="25">
        <f t="shared" si="114"/>
        <v>1</v>
      </c>
      <c r="H3683" s="25">
        <f>VLOOKUP(F3683,Table!$A$2:$C$121,2,0)</f>
        <v>3</v>
      </c>
      <c r="I3683" s="26">
        <f>VLOOKUP(F3683,Table!$A$2:$C$121,3,0)</f>
        <v>6</v>
      </c>
      <c r="J3683" s="17" t="s">
        <v>73</v>
      </c>
      <c r="K3683" s="25" t="str">
        <f>LEFT(J3683,MIN(FIND({0,1,2,3,4,5,6,7,8,9},ASC(J3683)&amp;1234567890))-1)</f>
        <v>Te</v>
      </c>
      <c r="L3683" s="25">
        <f t="shared" si="115"/>
        <v>2</v>
      </c>
      <c r="M3683" s="25">
        <f>VLOOKUP(K3683,Table!$A$2:$C$121,2,0)</f>
        <v>16</v>
      </c>
      <c r="N3683" s="26">
        <f>VLOOKUP(K3683,Table!$A$2:$C$121,3,0)</f>
        <v>5</v>
      </c>
      <c r="O3683" s="13" t="str">
        <f>VLOOKUP(A3683,Table!$U$1:$V$230,2,0)</f>
        <v>Tetragonal</v>
      </c>
      <c r="P3683" s="1"/>
    </row>
    <row r="3684" spans="1:16">
      <c r="A3684" s="12">
        <v>129</v>
      </c>
      <c r="B3684" s="12">
        <v>44035</v>
      </c>
      <c r="C3684" s="12" t="s">
        <v>4424</v>
      </c>
      <c r="D3684" s="12" t="s">
        <v>4453</v>
      </c>
      <c r="E3684" s="17" t="s">
        <v>11379</v>
      </c>
      <c r="F3684" s="25" t="str">
        <f>LEFT(E3684,MIN(FIND({0,1,2,3,4,5,6,7,8,9},ASC(E3684)&amp;1234567890))-1)</f>
        <v>Np</v>
      </c>
      <c r="G3684" s="25">
        <f t="shared" si="114"/>
        <v>1</v>
      </c>
      <c r="H3684" s="25">
        <f>VLOOKUP(F3684,Table!$A$2:$C$121,2,0)</f>
        <v>3</v>
      </c>
      <c r="I3684" s="26">
        <f>VLOOKUP(F3684,Table!$A$2:$C$121,3,0)</f>
        <v>7</v>
      </c>
      <c r="J3684" s="17" t="s">
        <v>453</v>
      </c>
      <c r="K3684" s="25" t="str">
        <f>LEFT(J3684,MIN(FIND({0,1,2,3,4,5,6,7,8,9},ASC(J3684)&amp;1234567890))-1)</f>
        <v>As</v>
      </c>
      <c r="L3684" s="25">
        <f t="shared" si="115"/>
        <v>2</v>
      </c>
      <c r="M3684" s="25">
        <f>VLOOKUP(K3684,Table!$A$2:$C$121,2,0)</f>
        <v>15</v>
      </c>
      <c r="N3684" s="26">
        <f>VLOOKUP(K3684,Table!$A$2:$C$121,3,0)</f>
        <v>4</v>
      </c>
      <c r="O3684" s="13" t="str">
        <f>VLOOKUP(A3684,Table!$U$1:$V$230,2,0)</f>
        <v>Tetragonal</v>
      </c>
      <c r="P3684" s="1"/>
    </row>
    <row r="3685" spans="1:16">
      <c r="A3685" s="12">
        <v>129</v>
      </c>
      <c r="B3685" s="12">
        <v>42325</v>
      </c>
      <c r="C3685" s="12" t="s">
        <v>4424</v>
      </c>
      <c r="D3685" s="12" t="s">
        <v>4454</v>
      </c>
      <c r="E3685" s="17" t="s">
        <v>55</v>
      </c>
      <c r="F3685" s="25" t="str">
        <f>LEFT(E3685,MIN(FIND({0,1,2,3,4,5,6,7,8,9},ASC(E3685)&amp;1234567890))-1)</f>
        <v>Mn</v>
      </c>
      <c r="G3685" s="25">
        <f t="shared" si="114"/>
        <v>2</v>
      </c>
      <c r="H3685" s="25">
        <f>VLOOKUP(F3685,Table!$A$2:$C$121,2,0)</f>
        <v>7</v>
      </c>
      <c r="I3685" s="26">
        <f>VLOOKUP(F3685,Table!$A$2:$C$121,3,0)</f>
        <v>4</v>
      </c>
      <c r="J3685" s="17" t="s">
        <v>11645</v>
      </c>
      <c r="K3685" s="25" t="str">
        <f>LEFT(J3685,MIN(FIND({0,1,2,3,4,5,6,7,8,9},ASC(J3685)&amp;1234567890))-1)</f>
        <v>Sb</v>
      </c>
      <c r="L3685" s="25">
        <f t="shared" si="115"/>
        <v>1</v>
      </c>
      <c r="M3685" s="25">
        <f>VLOOKUP(K3685,Table!$A$2:$C$121,2,0)</f>
        <v>15</v>
      </c>
      <c r="N3685" s="26">
        <f>VLOOKUP(K3685,Table!$A$2:$C$121,3,0)</f>
        <v>5</v>
      </c>
      <c r="O3685" s="13" t="str">
        <f>VLOOKUP(A3685,Table!$U$1:$V$230,2,0)</f>
        <v>Tetragonal</v>
      </c>
      <c r="P3685" s="1"/>
    </row>
    <row r="3686" spans="1:16">
      <c r="A3686" s="12">
        <v>129</v>
      </c>
      <c r="B3686" s="12">
        <v>42329</v>
      </c>
      <c r="C3686" s="12" t="s">
        <v>4424</v>
      </c>
      <c r="D3686" s="12" t="s">
        <v>4455</v>
      </c>
      <c r="E3686" s="17" t="s">
        <v>55</v>
      </c>
      <c r="F3686" s="25" t="str">
        <f>LEFT(E3686,MIN(FIND({0,1,2,3,4,5,6,7,8,9},ASC(E3686)&amp;1234567890))-1)</f>
        <v>Mn</v>
      </c>
      <c r="G3686" s="25">
        <f t="shared" si="114"/>
        <v>2</v>
      </c>
      <c r="H3686" s="25">
        <f>VLOOKUP(F3686,Table!$A$2:$C$121,2,0)</f>
        <v>7</v>
      </c>
      <c r="I3686" s="26">
        <f>VLOOKUP(F3686,Table!$A$2:$C$121,3,0)</f>
        <v>4</v>
      </c>
      <c r="J3686" s="17" t="s">
        <v>540</v>
      </c>
      <c r="K3686" s="25" t="str">
        <f>LEFT(J3686,MIN(FIND({0,1,2,3,4,5,6,7,8,9},ASC(J3686)&amp;1234567890))-1)</f>
        <v>As</v>
      </c>
      <c r="L3686" s="25">
        <f t="shared" si="115"/>
        <v>1</v>
      </c>
      <c r="M3686" s="25">
        <f>VLOOKUP(K3686,Table!$A$2:$C$121,2,0)</f>
        <v>15</v>
      </c>
      <c r="N3686" s="26">
        <f>VLOOKUP(K3686,Table!$A$2:$C$121,3,0)</f>
        <v>4</v>
      </c>
      <c r="O3686" s="13" t="str">
        <f>VLOOKUP(A3686,Table!$U$1:$V$230,2,0)</f>
        <v>Tetragonal</v>
      </c>
      <c r="P3686" s="1"/>
    </row>
    <row r="3687" spans="1:16">
      <c r="A3687" s="12">
        <v>129</v>
      </c>
      <c r="B3687" s="12">
        <v>42339</v>
      </c>
      <c r="C3687" s="12" t="s">
        <v>4424</v>
      </c>
      <c r="D3687" s="12" t="s">
        <v>4456</v>
      </c>
      <c r="E3687" s="17" t="s">
        <v>343</v>
      </c>
      <c r="F3687" s="25" t="str">
        <f>LEFT(E3687,MIN(FIND({0,1,2,3,4,5,6,7,8,9},ASC(E3687)&amp;1234567890))-1)</f>
        <v>U</v>
      </c>
      <c r="G3687" s="25">
        <f t="shared" si="114"/>
        <v>1</v>
      </c>
      <c r="H3687" s="25">
        <f>VLOOKUP(F3687,Table!$A$2:$C$121,2,0)</f>
        <v>3</v>
      </c>
      <c r="I3687" s="26">
        <f>VLOOKUP(F3687,Table!$A$2:$C$121,3,0)</f>
        <v>7</v>
      </c>
      <c r="J3687" s="17" t="s">
        <v>11456</v>
      </c>
      <c r="K3687" s="25" t="str">
        <f>LEFT(J3687,MIN(FIND({0,1,2,3,4,5,6,7,8,9},ASC(J3687)&amp;1234567890))-1)</f>
        <v>Bi</v>
      </c>
      <c r="L3687" s="25">
        <f t="shared" si="115"/>
        <v>2</v>
      </c>
      <c r="M3687" s="25">
        <f>VLOOKUP(K3687,Table!$A$2:$C$121,2,0)</f>
        <v>15</v>
      </c>
      <c r="N3687" s="26">
        <f>VLOOKUP(K3687,Table!$A$2:$C$121,3,0)</f>
        <v>6</v>
      </c>
      <c r="O3687" s="13" t="str">
        <f>VLOOKUP(A3687,Table!$U$1:$V$230,2,0)</f>
        <v>Tetragonal</v>
      </c>
      <c r="P3687" s="1"/>
    </row>
    <row r="3688" spans="1:16">
      <c r="A3688" s="12">
        <v>129</v>
      </c>
      <c r="B3688" s="12">
        <v>42346</v>
      </c>
      <c r="C3688" s="12" t="s">
        <v>4424</v>
      </c>
      <c r="D3688" s="12" t="s">
        <v>4457</v>
      </c>
      <c r="E3688" s="17" t="s">
        <v>11947</v>
      </c>
      <c r="F3688" s="25" t="str">
        <f>LEFT(E3688,MIN(FIND({0,1,2,3,4,5,6,7,8,9},ASC(E3688)&amp;1234567890))-1)</f>
        <v>Cm</v>
      </c>
      <c r="G3688" s="25">
        <f t="shared" si="114"/>
        <v>1</v>
      </c>
      <c r="H3688" s="25">
        <f>VLOOKUP(F3688,Table!$A$2:$C$121,2,0)</f>
        <v>3</v>
      </c>
      <c r="I3688" s="26">
        <f>VLOOKUP(F3688,Table!$A$2:$C$121,3,0)</f>
        <v>7</v>
      </c>
      <c r="J3688" s="17" t="s">
        <v>361</v>
      </c>
      <c r="K3688" s="25" t="str">
        <f>LEFT(J3688,MIN(FIND({0,1,2,3,4,5,6,7,8,9},ASC(J3688)&amp;1234567890))-1)</f>
        <v>Se</v>
      </c>
      <c r="L3688" s="25">
        <f t="shared" si="115"/>
        <v>2</v>
      </c>
      <c r="M3688" s="25">
        <f>VLOOKUP(K3688,Table!$A$2:$C$121,2,0)</f>
        <v>16</v>
      </c>
      <c r="N3688" s="26">
        <f>VLOOKUP(K3688,Table!$A$2:$C$121,3,0)</f>
        <v>4</v>
      </c>
      <c r="O3688" s="13" t="str">
        <f>VLOOKUP(A3688,Table!$U$1:$V$230,2,0)</f>
        <v>Tetragonal</v>
      </c>
      <c r="P3688" s="1"/>
    </row>
    <row r="3689" spans="1:16">
      <c r="A3689" s="12">
        <v>129</v>
      </c>
      <c r="B3689" s="12">
        <v>42351</v>
      </c>
      <c r="C3689" s="12" t="s">
        <v>4424</v>
      </c>
      <c r="D3689" s="12" t="s">
        <v>2680</v>
      </c>
      <c r="E3689" s="17" t="s">
        <v>11363</v>
      </c>
      <c r="F3689" s="25" t="str">
        <f>LEFT(E3689,MIN(FIND({0,1,2,3,4,5,6,7,8,9},ASC(E3689)&amp;1234567890))-1)</f>
        <v>Th</v>
      </c>
      <c r="G3689" s="25">
        <f t="shared" si="114"/>
        <v>1</v>
      </c>
      <c r="H3689" s="25">
        <f>VLOOKUP(F3689,Table!$A$2:$C$121,2,0)</f>
        <v>3</v>
      </c>
      <c r="I3689" s="26">
        <f>VLOOKUP(F3689,Table!$A$2:$C$121,3,0)</f>
        <v>7</v>
      </c>
      <c r="J3689" s="17" t="s">
        <v>453</v>
      </c>
      <c r="K3689" s="25" t="str">
        <f>LEFT(J3689,MIN(FIND({0,1,2,3,4,5,6,7,8,9},ASC(J3689)&amp;1234567890))-1)</f>
        <v>As</v>
      </c>
      <c r="L3689" s="25">
        <f t="shared" si="115"/>
        <v>2</v>
      </c>
      <c r="M3689" s="25">
        <f>VLOOKUP(K3689,Table!$A$2:$C$121,2,0)</f>
        <v>15</v>
      </c>
      <c r="N3689" s="26">
        <f>VLOOKUP(K3689,Table!$A$2:$C$121,3,0)</f>
        <v>4</v>
      </c>
      <c r="O3689" s="13" t="str">
        <f>VLOOKUP(A3689,Table!$U$1:$V$230,2,0)</f>
        <v>Tetragonal</v>
      </c>
      <c r="P3689" s="1"/>
    </row>
    <row r="3690" spans="1:16">
      <c r="A3690" s="12">
        <v>129</v>
      </c>
      <c r="B3690" s="12">
        <v>44753</v>
      </c>
      <c r="C3690" s="12" t="s">
        <v>4424</v>
      </c>
      <c r="D3690" s="12" t="s">
        <v>4458</v>
      </c>
      <c r="E3690" s="17" t="s">
        <v>33</v>
      </c>
      <c r="F3690" s="25" t="str">
        <f>LEFT(E3690,MIN(FIND({0,1,2,3,4,5,6,7,8,9},ASC(E3690)&amp;1234567890))-1)</f>
        <v>Fe</v>
      </c>
      <c r="G3690" s="25">
        <f t="shared" si="114"/>
        <v>1</v>
      </c>
      <c r="H3690" s="25">
        <f>VLOOKUP(F3690,Table!$A$2:$C$121,2,0)</f>
        <v>8</v>
      </c>
      <c r="I3690" s="26">
        <f>VLOOKUP(F3690,Table!$A$2:$C$121,3,0)</f>
        <v>4</v>
      </c>
      <c r="J3690" s="17" t="s">
        <v>328</v>
      </c>
      <c r="K3690" s="25" t="str">
        <f>LEFT(J3690,MIN(FIND({0,1,2,3,4,5,6,7,8,9},ASC(J3690)&amp;1234567890))-1)</f>
        <v>Te</v>
      </c>
      <c r="L3690" s="25">
        <f t="shared" si="115"/>
        <v>1</v>
      </c>
      <c r="M3690" s="25">
        <f>VLOOKUP(K3690,Table!$A$2:$C$121,2,0)</f>
        <v>16</v>
      </c>
      <c r="N3690" s="26">
        <f>VLOOKUP(K3690,Table!$A$2:$C$121,3,0)</f>
        <v>5</v>
      </c>
      <c r="O3690" s="13" t="str">
        <f>VLOOKUP(A3690,Table!$U$1:$V$230,2,0)</f>
        <v>Tetragonal</v>
      </c>
      <c r="P3690" s="1"/>
    </row>
    <row r="3691" spans="1:16">
      <c r="A3691" s="12">
        <v>129</v>
      </c>
      <c r="B3691" s="12">
        <v>76035</v>
      </c>
      <c r="C3691" s="12" t="s">
        <v>4424</v>
      </c>
      <c r="D3691" s="12" t="s">
        <v>3586</v>
      </c>
      <c r="E3691" s="17" t="s">
        <v>343</v>
      </c>
      <c r="F3691" s="25" t="str">
        <f>LEFT(E3691,MIN(FIND({0,1,2,3,4,5,6,7,8,9},ASC(E3691)&amp;1234567890))-1)</f>
        <v>U</v>
      </c>
      <c r="G3691" s="25">
        <f t="shared" si="114"/>
        <v>1</v>
      </c>
      <c r="H3691" s="25">
        <f>VLOOKUP(F3691,Table!$A$2:$C$121,2,0)</f>
        <v>3</v>
      </c>
      <c r="I3691" s="26">
        <f>VLOOKUP(F3691,Table!$A$2:$C$121,3,0)</f>
        <v>7</v>
      </c>
      <c r="J3691" s="17" t="s">
        <v>73</v>
      </c>
      <c r="K3691" s="25" t="str">
        <f>LEFT(J3691,MIN(FIND({0,1,2,3,4,5,6,7,8,9},ASC(J3691)&amp;1234567890))-1)</f>
        <v>Te</v>
      </c>
      <c r="L3691" s="25">
        <f t="shared" si="115"/>
        <v>2</v>
      </c>
      <c r="M3691" s="25">
        <f>VLOOKUP(K3691,Table!$A$2:$C$121,2,0)</f>
        <v>16</v>
      </c>
      <c r="N3691" s="26">
        <f>VLOOKUP(K3691,Table!$A$2:$C$121,3,0)</f>
        <v>5</v>
      </c>
      <c r="O3691" s="13" t="str">
        <f>VLOOKUP(A3691,Table!$U$1:$V$230,2,0)</f>
        <v>Tetragonal</v>
      </c>
      <c r="P3691" s="1"/>
    </row>
    <row r="3692" spans="1:16">
      <c r="A3692" s="12">
        <v>129</v>
      </c>
      <c r="B3692" s="12">
        <v>88367</v>
      </c>
      <c r="C3692" s="12" t="s">
        <v>4433</v>
      </c>
      <c r="D3692" s="12" t="s">
        <v>243</v>
      </c>
      <c r="E3692" s="17" t="s">
        <v>390</v>
      </c>
      <c r="F3692" s="25" t="str">
        <f>LEFT(E3692,MIN(FIND({0,1,2,3,4,5,6,7,8,9},ASC(E3692)&amp;1234567890))-1)</f>
        <v>W</v>
      </c>
      <c r="G3692" s="25">
        <f t="shared" si="114"/>
        <v>1</v>
      </c>
      <c r="H3692" s="25">
        <f>VLOOKUP(F3692,Table!$A$2:$C$121,2,0)</f>
        <v>6</v>
      </c>
      <c r="I3692" s="26">
        <f>VLOOKUP(F3692,Table!$A$2:$C$121,3,0)</f>
        <v>6</v>
      </c>
      <c r="J3692" s="17" t="s">
        <v>59</v>
      </c>
      <c r="K3692" s="25" t="str">
        <f>LEFT(J3692,MIN(FIND({0,1,2,3,4,5,6,7,8,9},ASC(J3692)&amp;1234567890))-1)</f>
        <v>O</v>
      </c>
      <c r="L3692" s="25">
        <f t="shared" si="115"/>
        <v>3</v>
      </c>
      <c r="M3692" s="25">
        <f>VLOOKUP(K3692,Table!$A$2:$C$121,2,0)</f>
        <v>16</v>
      </c>
      <c r="N3692" s="26">
        <f>VLOOKUP(K3692,Table!$A$2:$C$121,3,0)</f>
        <v>2</v>
      </c>
      <c r="O3692" s="13" t="str">
        <f>VLOOKUP(A3692,Table!$U$1:$V$230,2,0)</f>
        <v>Tetragonal</v>
      </c>
      <c r="P3692" s="1"/>
    </row>
    <row r="3693" spans="1:16">
      <c r="A3693" s="12">
        <v>129</v>
      </c>
      <c r="B3693" s="12">
        <v>56374</v>
      </c>
      <c r="C3693" s="12" t="s">
        <v>4433</v>
      </c>
      <c r="D3693" s="12" t="s">
        <v>4459</v>
      </c>
      <c r="E3693" s="17" t="s">
        <v>12370</v>
      </c>
      <c r="F3693" s="25" t="str">
        <f>LEFT(E3693,MIN(FIND({0,1,2,3,4,5,6,7,8,9},ASC(E3693)&amp;1234567890))-1)</f>
        <v>Er</v>
      </c>
      <c r="G3693" s="25">
        <f t="shared" si="114"/>
        <v>26</v>
      </c>
      <c r="H3693" s="25">
        <f>VLOOKUP(F3693,Table!$A$2:$C$121,2,0)</f>
        <v>3</v>
      </c>
      <c r="I3693" s="26">
        <f>VLOOKUP(F3693,Table!$A$2:$C$121,3,0)</f>
        <v>6</v>
      </c>
      <c r="J3693" s="17" t="s">
        <v>12371</v>
      </c>
      <c r="K3693" s="25" t="str">
        <f>LEFT(J3693,MIN(FIND({0,1,2,3,4,5,6,7,8,9},ASC(J3693)&amp;1234567890))-1)</f>
        <v>Ge</v>
      </c>
      <c r="L3693" s="25">
        <f t="shared" si="115"/>
        <v>22.77</v>
      </c>
      <c r="M3693" s="25">
        <f>VLOOKUP(K3693,Table!$A$2:$C$121,2,0)</f>
        <v>14</v>
      </c>
      <c r="N3693" s="26">
        <f>VLOOKUP(K3693,Table!$A$2:$C$121,3,0)</f>
        <v>4</v>
      </c>
      <c r="O3693" s="13" t="str">
        <f>VLOOKUP(A3693,Table!$U$1:$V$230,2,0)</f>
        <v>Tetragonal</v>
      </c>
      <c r="P3693" s="1"/>
    </row>
    <row r="3694" spans="1:16">
      <c r="A3694" s="12">
        <v>129</v>
      </c>
      <c r="B3694" s="12">
        <v>52931</v>
      </c>
      <c r="C3694" s="12" t="s">
        <v>4424</v>
      </c>
      <c r="D3694" s="12" t="s">
        <v>4460</v>
      </c>
      <c r="E3694" s="17" t="s">
        <v>11947</v>
      </c>
      <c r="F3694" s="25" t="str">
        <f>LEFT(E3694,MIN(FIND({0,1,2,3,4,5,6,7,8,9},ASC(E3694)&amp;1234567890))-1)</f>
        <v>Cm</v>
      </c>
      <c r="G3694" s="25">
        <f t="shared" si="114"/>
        <v>1</v>
      </c>
      <c r="H3694" s="25">
        <f>VLOOKUP(F3694,Table!$A$2:$C$121,2,0)</f>
        <v>3</v>
      </c>
      <c r="I3694" s="26">
        <f>VLOOKUP(F3694,Table!$A$2:$C$121,3,0)</f>
        <v>7</v>
      </c>
      <c r="J3694" s="17" t="s">
        <v>73</v>
      </c>
      <c r="K3694" s="25" t="str">
        <f>LEFT(J3694,MIN(FIND({0,1,2,3,4,5,6,7,8,9},ASC(J3694)&amp;1234567890))-1)</f>
        <v>Te</v>
      </c>
      <c r="L3694" s="25">
        <f t="shared" si="115"/>
        <v>2</v>
      </c>
      <c r="M3694" s="25">
        <f>VLOOKUP(K3694,Table!$A$2:$C$121,2,0)</f>
        <v>16</v>
      </c>
      <c r="N3694" s="26">
        <f>VLOOKUP(K3694,Table!$A$2:$C$121,3,0)</f>
        <v>5</v>
      </c>
      <c r="O3694" s="13" t="str">
        <f>VLOOKUP(A3694,Table!$U$1:$V$230,2,0)</f>
        <v>Tetragonal</v>
      </c>
      <c r="P3694" s="1"/>
    </row>
    <row r="3695" spans="1:16">
      <c r="A3695" s="12">
        <v>129</v>
      </c>
      <c r="B3695" s="12">
        <v>77317</v>
      </c>
      <c r="C3695" s="12" t="s">
        <v>4424</v>
      </c>
      <c r="D3695" s="12" t="s">
        <v>797</v>
      </c>
      <c r="E3695" s="17" t="s">
        <v>11375</v>
      </c>
      <c r="F3695" s="25" t="str">
        <f>LEFT(E3695,MIN(FIND({0,1,2,3,4,5,6,7,8,9},ASC(E3695)&amp;1234567890))-1)</f>
        <v>Fe</v>
      </c>
      <c r="G3695" s="25">
        <f t="shared" si="114"/>
        <v>1.1100000000000001</v>
      </c>
      <c r="H3695" s="25">
        <f>VLOOKUP(F3695,Table!$A$2:$C$121,2,0)</f>
        <v>8</v>
      </c>
      <c r="I3695" s="26">
        <f>VLOOKUP(F3695,Table!$A$2:$C$121,3,0)</f>
        <v>4</v>
      </c>
      <c r="J3695" s="17" t="s">
        <v>328</v>
      </c>
      <c r="K3695" s="25" t="str">
        <f>LEFT(J3695,MIN(FIND({0,1,2,3,4,5,6,7,8,9},ASC(J3695)&amp;1234567890))-1)</f>
        <v>Te</v>
      </c>
      <c r="L3695" s="25">
        <f t="shared" si="115"/>
        <v>1</v>
      </c>
      <c r="M3695" s="25">
        <f>VLOOKUP(K3695,Table!$A$2:$C$121,2,0)</f>
        <v>16</v>
      </c>
      <c r="N3695" s="26">
        <f>VLOOKUP(K3695,Table!$A$2:$C$121,3,0)</f>
        <v>5</v>
      </c>
      <c r="O3695" s="13" t="str">
        <f>VLOOKUP(A3695,Table!$U$1:$V$230,2,0)</f>
        <v>Tetragonal</v>
      </c>
      <c r="P3695" s="1"/>
    </row>
    <row r="3696" spans="1:16">
      <c r="A3696" s="12">
        <v>129</v>
      </c>
      <c r="B3696" s="12">
        <v>77853</v>
      </c>
      <c r="C3696" s="12" t="s">
        <v>4424</v>
      </c>
      <c r="D3696" s="12" t="s">
        <v>3885</v>
      </c>
      <c r="E3696" s="17" t="s">
        <v>343</v>
      </c>
      <c r="F3696" s="25" t="str">
        <f>LEFT(E3696,MIN(FIND({0,1,2,3,4,5,6,7,8,9},ASC(E3696)&amp;1234567890))-1)</f>
        <v>U</v>
      </c>
      <c r="G3696" s="25">
        <f t="shared" si="114"/>
        <v>1</v>
      </c>
      <c r="H3696" s="25">
        <f>VLOOKUP(F3696,Table!$A$2:$C$121,2,0)</f>
        <v>3</v>
      </c>
      <c r="I3696" s="26">
        <f>VLOOKUP(F3696,Table!$A$2:$C$121,3,0)</f>
        <v>7</v>
      </c>
      <c r="J3696" s="17" t="s">
        <v>30</v>
      </c>
      <c r="K3696" s="25" t="str">
        <f>LEFT(J3696,MIN(FIND({0,1,2,3,4,5,6,7,8,9},ASC(J3696)&amp;1234567890))-1)</f>
        <v>P</v>
      </c>
      <c r="L3696" s="25">
        <f t="shared" si="115"/>
        <v>2</v>
      </c>
      <c r="M3696" s="25">
        <f>VLOOKUP(K3696,Table!$A$2:$C$121,2,0)</f>
        <v>15</v>
      </c>
      <c r="N3696" s="26">
        <f>VLOOKUP(K3696,Table!$A$2:$C$121,3,0)</f>
        <v>3</v>
      </c>
      <c r="O3696" s="13" t="str">
        <f>VLOOKUP(A3696,Table!$U$1:$V$230,2,0)</f>
        <v>Tetragonal</v>
      </c>
      <c r="P3696" s="1"/>
    </row>
    <row r="3697" spans="1:16">
      <c r="A3697" s="12">
        <v>129</v>
      </c>
      <c r="B3697" s="12">
        <v>93358</v>
      </c>
      <c r="C3697" s="12" t="s">
        <v>4433</v>
      </c>
      <c r="D3697" s="12" t="s">
        <v>4461</v>
      </c>
      <c r="E3697" s="17" t="s">
        <v>587</v>
      </c>
      <c r="F3697" s="25" t="str">
        <f>LEFT(E3697,MIN(FIND({0,1,2,3,4,5,6,7,8,9},ASC(E3697)&amp;1234567890))-1)</f>
        <v>Ho</v>
      </c>
      <c r="G3697" s="25">
        <f t="shared" si="114"/>
        <v>1</v>
      </c>
      <c r="H3697" s="25">
        <f>VLOOKUP(F3697,Table!$A$2:$C$121,2,0)</f>
        <v>3</v>
      </c>
      <c r="I3697" s="26">
        <f>VLOOKUP(F3697,Table!$A$2:$C$121,3,0)</f>
        <v>6</v>
      </c>
      <c r="J3697" s="17" t="s">
        <v>12372</v>
      </c>
      <c r="K3697" s="25" t="str">
        <f>LEFT(J3697,MIN(FIND({0,1,2,3,4,5,6,7,8,9},ASC(J3697)&amp;1234567890))-1)</f>
        <v>S</v>
      </c>
      <c r="L3697" s="25">
        <f t="shared" si="115"/>
        <v>1.885</v>
      </c>
      <c r="M3697" s="25">
        <f>VLOOKUP(K3697,Table!$A$2:$C$121,2,0)</f>
        <v>16</v>
      </c>
      <c r="N3697" s="26">
        <f>VLOOKUP(K3697,Table!$A$2:$C$121,3,0)</f>
        <v>3</v>
      </c>
      <c r="O3697" s="13" t="str">
        <f>VLOOKUP(A3697,Table!$U$1:$V$230,2,0)</f>
        <v>Tetragonal</v>
      </c>
      <c r="P3697" s="1"/>
    </row>
    <row r="3698" spans="1:16">
      <c r="A3698" s="12">
        <v>129</v>
      </c>
      <c r="B3698" s="12">
        <v>409586</v>
      </c>
      <c r="C3698" s="12" t="s">
        <v>4433</v>
      </c>
      <c r="D3698" s="12" t="s">
        <v>4462</v>
      </c>
      <c r="E3698" s="17" t="s">
        <v>11956</v>
      </c>
      <c r="F3698" s="25" t="str">
        <f>LEFT(E3698,MIN(FIND({0,1,2,3,4,5,6,7,8,9},ASC(E3698)&amp;1234567890))-1)</f>
        <v>Sc</v>
      </c>
      <c r="G3698" s="25">
        <f t="shared" si="114"/>
        <v>2</v>
      </c>
      <c r="H3698" s="25">
        <f>VLOOKUP(F3698,Table!$A$2:$C$121,2,0)</f>
        <v>3</v>
      </c>
      <c r="I3698" s="26">
        <f>VLOOKUP(F3698,Table!$A$2:$C$121,3,0)</f>
        <v>4</v>
      </c>
      <c r="J3698" s="17" t="s">
        <v>11645</v>
      </c>
      <c r="K3698" s="25" t="str">
        <f>LEFT(J3698,MIN(FIND({0,1,2,3,4,5,6,7,8,9},ASC(J3698)&amp;1234567890))-1)</f>
        <v>Sb</v>
      </c>
      <c r="L3698" s="25">
        <f t="shared" si="115"/>
        <v>1</v>
      </c>
      <c r="M3698" s="25">
        <f>VLOOKUP(K3698,Table!$A$2:$C$121,2,0)</f>
        <v>15</v>
      </c>
      <c r="N3698" s="26">
        <f>VLOOKUP(K3698,Table!$A$2:$C$121,3,0)</f>
        <v>5</v>
      </c>
      <c r="O3698" s="13" t="str">
        <f>VLOOKUP(A3698,Table!$U$1:$V$230,2,0)</f>
        <v>Tetragonal</v>
      </c>
      <c r="P3698" s="1"/>
    </row>
    <row r="3699" spans="1:16">
      <c r="A3699" s="12">
        <v>129</v>
      </c>
      <c r="B3699" s="12">
        <v>9816</v>
      </c>
      <c r="C3699" s="12" t="s">
        <v>4424</v>
      </c>
      <c r="D3699" s="12" t="s">
        <v>4463</v>
      </c>
      <c r="E3699" s="17" t="s">
        <v>11640</v>
      </c>
      <c r="F3699" s="25" t="str">
        <f>LEFT(E3699,MIN(FIND({0,1,2,3,4,5,6,7,8,9},ASC(E3699)&amp;1234567890))-1)</f>
        <v>Pa</v>
      </c>
      <c r="G3699" s="25">
        <f t="shared" si="114"/>
        <v>1</v>
      </c>
      <c r="H3699" s="25">
        <f>VLOOKUP(F3699,Table!$A$2:$C$121,2,0)</f>
        <v>3</v>
      </c>
      <c r="I3699" s="26">
        <f>VLOOKUP(F3699,Table!$A$2:$C$121,3,0)</f>
        <v>7</v>
      </c>
      <c r="J3699" s="17" t="s">
        <v>453</v>
      </c>
      <c r="K3699" s="25" t="str">
        <f>LEFT(J3699,MIN(FIND({0,1,2,3,4,5,6,7,8,9},ASC(J3699)&amp;1234567890))-1)</f>
        <v>As</v>
      </c>
      <c r="L3699" s="25">
        <f t="shared" si="115"/>
        <v>2</v>
      </c>
      <c r="M3699" s="25">
        <f>VLOOKUP(K3699,Table!$A$2:$C$121,2,0)</f>
        <v>15</v>
      </c>
      <c r="N3699" s="26">
        <f>VLOOKUP(K3699,Table!$A$2:$C$121,3,0)</f>
        <v>4</v>
      </c>
      <c r="O3699" s="13" t="str">
        <f>VLOOKUP(A3699,Table!$U$1:$V$230,2,0)</f>
        <v>Tetragonal</v>
      </c>
      <c r="P3699" s="1"/>
    </row>
    <row r="3700" spans="1:16">
      <c r="A3700" s="12">
        <v>129</v>
      </c>
      <c r="B3700" s="12">
        <v>58390</v>
      </c>
      <c r="C3700" s="12" t="s">
        <v>4424</v>
      </c>
      <c r="D3700" s="12" t="s">
        <v>4464</v>
      </c>
      <c r="E3700" s="17" t="s">
        <v>11342</v>
      </c>
      <c r="F3700" s="25" t="str">
        <f>LEFT(E3700,MIN(FIND({0,1,2,3,4,5,6,7,8,9},ASC(E3700)&amp;1234567890))-1)</f>
        <v>Ag</v>
      </c>
      <c r="G3700" s="25">
        <f t="shared" si="114"/>
        <v>1</v>
      </c>
      <c r="H3700" s="25">
        <f>VLOOKUP(F3700,Table!$A$2:$C$121,2,0)</f>
        <v>11</v>
      </c>
      <c r="I3700" s="26">
        <f>VLOOKUP(F3700,Table!$A$2:$C$121,3,0)</f>
        <v>5</v>
      </c>
      <c r="J3700" s="17" t="s">
        <v>377</v>
      </c>
      <c r="K3700" s="25" t="str">
        <f>LEFT(J3700,MIN(FIND({0,1,2,3,4,5,6,7,8,9},ASC(J3700)&amp;1234567890))-1)</f>
        <v>Zr</v>
      </c>
      <c r="L3700" s="25">
        <f t="shared" si="115"/>
        <v>1</v>
      </c>
      <c r="M3700" s="25">
        <f>VLOOKUP(K3700,Table!$A$2:$C$121,2,0)</f>
        <v>4</v>
      </c>
      <c r="N3700" s="26">
        <f>VLOOKUP(K3700,Table!$A$2:$C$121,3,0)</f>
        <v>5</v>
      </c>
      <c r="O3700" s="13" t="str">
        <f>VLOOKUP(A3700,Table!$U$1:$V$230,2,0)</f>
        <v>Tetragonal</v>
      </c>
      <c r="P3700" s="1"/>
    </row>
    <row r="3701" spans="1:16">
      <c r="A3701" s="12">
        <v>129</v>
      </c>
      <c r="B3701" s="12">
        <v>58861</v>
      </c>
      <c r="C3701" s="12" t="s">
        <v>4424</v>
      </c>
      <c r="D3701" s="12" t="s">
        <v>4465</v>
      </c>
      <c r="E3701" s="17" t="s">
        <v>11456</v>
      </c>
      <c r="F3701" s="25" t="str">
        <f>LEFT(E3701,MIN(FIND({0,1,2,3,4,5,6,7,8,9},ASC(E3701)&amp;1234567890))-1)</f>
        <v>Bi</v>
      </c>
      <c r="G3701" s="25">
        <f t="shared" si="114"/>
        <v>2</v>
      </c>
      <c r="H3701" s="25">
        <f>VLOOKUP(F3701,Table!$A$2:$C$121,2,0)</f>
        <v>15</v>
      </c>
      <c r="I3701" s="26">
        <f>VLOOKUP(F3701,Table!$A$2:$C$121,3,0)</f>
        <v>6</v>
      </c>
      <c r="J3701" s="17" t="s">
        <v>11363</v>
      </c>
      <c r="K3701" s="25" t="str">
        <f>LEFT(J3701,MIN(FIND({0,1,2,3,4,5,6,7,8,9},ASC(J3701)&amp;1234567890))-1)</f>
        <v>Th</v>
      </c>
      <c r="L3701" s="25">
        <f t="shared" si="115"/>
        <v>1</v>
      </c>
      <c r="M3701" s="25">
        <f>VLOOKUP(K3701,Table!$A$2:$C$121,2,0)</f>
        <v>3</v>
      </c>
      <c r="N3701" s="26">
        <f>VLOOKUP(K3701,Table!$A$2:$C$121,3,0)</f>
        <v>7</v>
      </c>
      <c r="O3701" s="13" t="str">
        <f>VLOOKUP(A3701,Table!$U$1:$V$230,2,0)</f>
        <v>Tetragonal</v>
      </c>
      <c r="P3701" s="1"/>
    </row>
    <row r="3702" spans="1:16">
      <c r="A3702" s="12">
        <v>129</v>
      </c>
      <c r="B3702" s="12">
        <v>102076</v>
      </c>
      <c r="C3702" s="12" t="s">
        <v>4424</v>
      </c>
      <c r="D3702" s="12" t="s">
        <v>4466</v>
      </c>
      <c r="E3702" s="17" t="s">
        <v>11293</v>
      </c>
      <c r="F3702" s="25" t="str">
        <f>LEFT(E3702,MIN(FIND({0,1,2,3,4,5,6,7,8,9},ASC(E3702)&amp;1234567890))-1)</f>
        <v>Cd</v>
      </c>
      <c r="G3702" s="25">
        <f t="shared" si="114"/>
        <v>1</v>
      </c>
      <c r="H3702" s="25">
        <f>VLOOKUP(F3702,Table!$A$2:$C$121,2,0)</f>
        <v>12</v>
      </c>
      <c r="I3702" s="26">
        <f>VLOOKUP(F3702,Table!$A$2:$C$121,3,0)</f>
        <v>5</v>
      </c>
      <c r="J3702" s="17" t="s">
        <v>50</v>
      </c>
      <c r="K3702" s="25" t="str">
        <f>LEFT(J3702,MIN(FIND({0,1,2,3,4,5,6,7,8,9},ASC(J3702)&amp;1234567890))-1)</f>
        <v>Ti</v>
      </c>
      <c r="L3702" s="25">
        <f t="shared" si="115"/>
        <v>1</v>
      </c>
      <c r="M3702" s="25">
        <f>VLOOKUP(K3702,Table!$A$2:$C$121,2,0)</f>
        <v>4</v>
      </c>
      <c r="N3702" s="26">
        <f>VLOOKUP(K3702,Table!$A$2:$C$121,3,0)</f>
        <v>4</v>
      </c>
      <c r="O3702" s="13" t="str">
        <f>VLOOKUP(A3702,Table!$U$1:$V$230,2,0)</f>
        <v>Tetragonal</v>
      </c>
      <c r="P3702" s="1"/>
    </row>
    <row r="3703" spans="1:16">
      <c r="A3703" s="12">
        <v>129</v>
      </c>
      <c r="B3703" s="12">
        <v>90993</v>
      </c>
      <c r="C3703" s="12" t="s">
        <v>4433</v>
      </c>
      <c r="D3703" s="12" t="s">
        <v>1685</v>
      </c>
      <c r="E3703" s="17" t="s">
        <v>588</v>
      </c>
      <c r="F3703" s="25" t="str">
        <f>LEFT(E3703,MIN(FIND({0,1,2,3,4,5,6,7,8,9},ASC(E3703)&amp;1234567890))-1)</f>
        <v>Tl</v>
      </c>
      <c r="G3703" s="25">
        <f t="shared" si="114"/>
        <v>1</v>
      </c>
      <c r="H3703" s="25">
        <f>VLOOKUP(F3703,Table!$A$2:$C$121,2,0)</f>
        <v>13</v>
      </c>
      <c r="I3703" s="26">
        <f>VLOOKUP(F3703,Table!$A$2:$C$121,3,0)</f>
        <v>6</v>
      </c>
      <c r="J3703" s="17" t="s">
        <v>11679</v>
      </c>
      <c r="K3703" s="25" t="str">
        <f>LEFT(J3703,MIN(FIND({0,1,2,3,4,5,6,7,8,9},ASC(J3703)&amp;1234567890))-1)</f>
        <v>F</v>
      </c>
      <c r="L3703" s="25">
        <f t="shared" si="115"/>
        <v>1</v>
      </c>
      <c r="M3703" s="25">
        <f>VLOOKUP(K3703,Table!$A$2:$C$121,2,0)</f>
        <v>17</v>
      </c>
      <c r="N3703" s="26">
        <f>VLOOKUP(K3703,Table!$A$2:$C$121,3,0)</f>
        <v>2</v>
      </c>
      <c r="O3703" s="13" t="str">
        <f>VLOOKUP(A3703,Table!$U$1:$V$230,2,0)</f>
        <v>Tetragonal</v>
      </c>
      <c r="P3703" s="1"/>
    </row>
    <row r="3704" spans="1:16">
      <c r="A3704" s="12">
        <v>129</v>
      </c>
      <c r="B3704" s="12">
        <v>103128</v>
      </c>
      <c r="C3704" s="12" t="s">
        <v>4424</v>
      </c>
      <c r="D3704" s="12" t="s">
        <v>4220</v>
      </c>
      <c r="E3704" s="17" t="s">
        <v>11351</v>
      </c>
      <c r="F3704" s="25" t="str">
        <f>LEFT(E3704,MIN(FIND({0,1,2,3,4,5,6,7,8,9},ASC(E3704)&amp;1234567890))-1)</f>
        <v>Cu</v>
      </c>
      <c r="G3704" s="25">
        <f t="shared" si="114"/>
        <v>1</v>
      </c>
      <c r="H3704" s="25">
        <f>VLOOKUP(F3704,Table!$A$2:$C$121,2,0)</f>
        <v>11</v>
      </c>
      <c r="I3704" s="26">
        <f>VLOOKUP(F3704,Table!$A$2:$C$121,3,0)</f>
        <v>4</v>
      </c>
      <c r="J3704" s="17" t="s">
        <v>50</v>
      </c>
      <c r="K3704" s="25" t="str">
        <f>LEFT(J3704,MIN(FIND({0,1,2,3,4,5,6,7,8,9},ASC(J3704)&amp;1234567890))-1)</f>
        <v>Ti</v>
      </c>
      <c r="L3704" s="25">
        <f t="shared" si="115"/>
        <v>1</v>
      </c>
      <c r="M3704" s="25">
        <f>VLOOKUP(K3704,Table!$A$2:$C$121,2,0)</f>
        <v>4</v>
      </c>
      <c r="N3704" s="26">
        <f>VLOOKUP(K3704,Table!$A$2:$C$121,3,0)</f>
        <v>4</v>
      </c>
      <c r="O3704" s="13" t="str">
        <f>VLOOKUP(A3704,Table!$U$1:$V$230,2,0)</f>
        <v>Tetragonal</v>
      </c>
      <c r="P3704" s="1"/>
    </row>
    <row r="3705" spans="1:16">
      <c r="A3705" s="12">
        <v>129</v>
      </c>
      <c r="B3705" s="12">
        <v>103133</v>
      </c>
      <c r="C3705" s="12" t="s">
        <v>4424</v>
      </c>
      <c r="D3705" s="12" t="s">
        <v>4467</v>
      </c>
      <c r="E3705" s="17" t="s">
        <v>543</v>
      </c>
      <c r="F3705" s="25" t="str">
        <f>LEFT(E3705,MIN(FIND({0,1,2,3,4,5,6,7,8,9},ASC(E3705)&amp;1234567890))-1)</f>
        <v>Cu</v>
      </c>
      <c r="G3705" s="25">
        <f t="shared" si="114"/>
        <v>3</v>
      </c>
      <c r="H3705" s="25">
        <f>VLOOKUP(F3705,Table!$A$2:$C$121,2,0)</f>
        <v>11</v>
      </c>
      <c r="I3705" s="26">
        <f>VLOOKUP(F3705,Table!$A$2:$C$121,3,0)</f>
        <v>4</v>
      </c>
      <c r="J3705" s="17" t="s">
        <v>11887</v>
      </c>
      <c r="K3705" s="25" t="str">
        <f>LEFT(J3705,MIN(FIND({0,1,2,3,4,5,6,7,8,9},ASC(J3705)&amp;1234567890))-1)</f>
        <v>Ti</v>
      </c>
      <c r="L3705" s="25">
        <f t="shared" si="115"/>
        <v>2</v>
      </c>
      <c r="M3705" s="25">
        <f>VLOOKUP(K3705,Table!$A$2:$C$121,2,0)</f>
        <v>4</v>
      </c>
      <c r="N3705" s="26">
        <f>VLOOKUP(K3705,Table!$A$2:$C$121,3,0)</f>
        <v>4</v>
      </c>
      <c r="O3705" s="13" t="str">
        <f>VLOOKUP(A3705,Table!$U$1:$V$230,2,0)</f>
        <v>Tetragonal</v>
      </c>
      <c r="P3705" s="1"/>
    </row>
    <row r="3706" spans="1:16">
      <c r="A3706" s="12">
        <v>129</v>
      </c>
      <c r="B3706" s="12">
        <v>240165</v>
      </c>
      <c r="C3706" s="12" t="s">
        <v>4433</v>
      </c>
      <c r="D3706" s="12" t="s">
        <v>4468</v>
      </c>
      <c r="E3706" s="17" t="s">
        <v>12373</v>
      </c>
      <c r="F3706" s="25" t="str">
        <f>LEFT(E3706,MIN(FIND({0,1,2,3,4,5,6,7,8,9},ASC(E3706)&amp;1234567890))-1)</f>
        <v>Ti</v>
      </c>
      <c r="G3706" s="25">
        <f t="shared" si="114"/>
        <v>2.2400000000000002</v>
      </c>
      <c r="H3706" s="25">
        <f>VLOOKUP(F3706,Table!$A$2:$C$121,2,0)</f>
        <v>4</v>
      </c>
      <c r="I3706" s="26">
        <f>VLOOKUP(F3706,Table!$A$2:$C$121,3,0)</f>
        <v>4</v>
      </c>
      <c r="J3706" s="17" t="s">
        <v>12374</v>
      </c>
      <c r="K3706" s="25" t="str">
        <f>LEFT(J3706,MIN(FIND({0,1,2,3,4,5,6,7,8,9},ASC(J3706)&amp;1234567890))-1)</f>
        <v>In</v>
      </c>
      <c r="L3706" s="25">
        <f t="shared" si="115"/>
        <v>1.76</v>
      </c>
      <c r="M3706" s="25">
        <f>VLOOKUP(K3706,Table!$A$2:$C$121,2,0)</f>
        <v>13</v>
      </c>
      <c r="N3706" s="26">
        <f>VLOOKUP(K3706,Table!$A$2:$C$121,3,0)</f>
        <v>5</v>
      </c>
      <c r="O3706" s="13" t="str">
        <f>VLOOKUP(A3706,Table!$U$1:$V$230,2,0)</f>
        <v>Tetragonal</v>
      </c>
      <c r="P3706" s="1"/>
    </row>
    <row r="3707" spans="1:16">
      <c r="A3707" s="12">
        <v>129</v>
      </c>
      <c r="B3707" s="12">
        <v>605330</v>
      </c>
      <c r="C3707" s="12" t="s">
        <v>4433</v>
      </c>
      <c r="D3707" s="12" t="s">
        <v>4469</v>
      </c>
      <c r="E3707" s="17" t="s">
        <v>426</v>
      </c>
      <c r="F3707" s="25" t="str">
        <f>LEFT(E3707,MIN(FIND({0,1,2,3,4,5,6,7,8,9},ASC(E3707)&amp;1234567890))-1)</f>
        <v>Hf</v>
      </c>
      <c r="G3707" s="25">
        <f t="shared" si="114"/>
        <v>1</v>
      </c>
      <c r="H3707" s="25">
        <f>VLOOKUP(F3707,Table!$A$2:$C$121,2,0)</f>
        <v>4</v>
      </c>
      <c r="I3707" s="26">
        <f>VLOOKUP(F3707,Table!$A$2:$C$121,3,0)</f>
        <v>6</v>
      </c>
      <c r="J3707" s="17" t="s">
        <v>11342</v>
      </c>
      <c r="K3707" s="25" t="str">
        <f>LEFT(J3707,MIN(FIND({0,1,2,3,4,5,6,7,8,9},ASC(J3707)&amp;1234567890))-1)</f>
        <v>Ag</v>
      </c>
      <c r="L3707" s="25">
        <f t="shared" si="115"/>
        <v>1</v>
      </c>
      <c r="M3707" s="25">
        <f>VLOOKUP(K3707,Table!$A$2:$C$121,2,0)</f>
        <v>11</v>
      </c>
      <c r="N3707" s="26">
        <f>VLOOKUP(K3707,Table!$A$2:$C$121,3,0)</f>
        <v>5</v>
      </c>
      <c r="O3707" s="13" t="str">
        <f>VLOOKUP(A3707,Table!$U$1:$V$230,2,0)</f>
        <v>Tetragonal</v>
      </c>
      <c r="P3707" s="1"/>
    </row>
    <row r="3708" spans="1:16">
      <c r="A3708" s="12">
        <v>129</v>
      </c>
      <c r="B3708" s="12">
        <v>605930</v>
      </c>
      <c r="C3708" s="12" t="s">
        <v>4433</v>
      </c>
      <c r="D3708" s="12" t="s">
        <v>4470</v>
      </c>
      <c r="E3708" s="17" t="s">
        <v>50</v>
      </c>
      <c r="F3708" s="25" t="str">
        <f>LEFT(E3708,MIN(FIND({0,1,2,3,4,5,6,7,8,9},ASC(E3708)&amp;1234567890))-1)</f>
        <v>Ti</v>
      </c>
      <c r="G3708" s="25">
        <f t="shared" si="114"/>
        <v>1</v>
      </c>
      <c r="H3708" s="25">
        <f>VLOOKUP(F3708,Table!$A$2:$C$121,2,0)</f>
        <v>4</v>
      </c>
      <c r="I3708" s="26">
        <f>VLOOKUP(F3708,Table!$A$2:$C$121,3,0)</f>
        <v>4</v>
      </c>
      <c r="J3708" s="17" t="s">
        <v>11342</v>
      </c>
      <c r="K3708" s="25" t="str">
        <f>LEFT(J3708,MIN(FIND({0,1,2,3,4,5,6,7,8,9},ASC(J3708)&amp;1234567890))-1)</f>
        <v>Ag</v>
      </c>
      <c r="L3708" s="25">
        <f t="shared" si="115"/>
        <v>1</v>
      </c>
      <c r="M3708" s="25">
        <f>VLOOKUP(K3708,Table!$A$2:$C$121,2,0)</f>
        <v>11</v>
      </c>
      <c r="N3708" s="26">
        <f>VLOOKUP(K3708,Table!$A$2:$C$121,3,0)</f>
        <v>5</v>
      </c>
      <c r="O3708" s="13" t="str">
        <f>VLOOKUP(A3708,Table!$U$1:$V$230,2,0)</f>
        <v>Tetragonal</v>
      </c>
      <c r="P3708" s="1"/>
    </row>
    <row r="3709" spans="1:16">
      <c r="A3709" s="12">
        <v>129</v>
      </c>
      <c r="B3709" s="12">
        <v>609807</v>
      </c>
      <c r="C3709" s="12" t="s">
        <v>4433</v>
      </c>
      <c r="D3709" s="12" t="s">
        <v>4471</v>
      </c>
      <c r="E3709" s="17" t="s">
        <v>11683</v>
      </c>
      <c r="F3709" s="25" t="str">
        <f>LEFT(E3709,MIN(FIND({0,1,2,3,4,5,6,7,8,9},ASC(E3709)&amp;1234567890))-1)</f>
        <v>Am</v>
      </c>
      <c r="G3709" s="25">
        <f t="shared" si="114"/>
        <v>1</v>
      </c>
      <c r="H3709" s="25">
        <f>VLOOKUP(F3709,Table!$A$2:$C$121,2,0)</f>
        <v>3</v>
      </c>
      <c r="I3709" s="26">
        <f>VLOOKUP(F3709,Table!$A$2:$C$121,3,0)</f>
        <v>7</v>
      </c>
      <c r="J3709" s="17" t="s">
        <v>34</v>
      </c>
      <c r="K3709" s="25" t="str">
        <f>LEFT(J3709,MIN(FIND({0,1,2,3,4,5,6,7,8,9},ASC(J3709)&amp;1234567890))-1)</f>
        <v>S</v>
      </c>
      <c r="L3709" s="25">
        <f t="shared" si="115"/>
        <v>2</v>
      </c>
      <c r="M3709" s="25">
        <f>VLOOKUP(K3709,Table!$A$2:$C$121,2,0)</f>
        <v>16</v>
      </c>
      <c r="N3709" s="26">
        <f>VLOOKUP(K3709,Table!$A$2:$C$121,3,0)</f>
        <v>3</v>
      </c>
      <c r="O3709" s="13" t="str">
        <f>VLOOKUP(A3709,Table!$U$1:$V$230,2,0)</f>
        <v>Tetragonal</v>
      </c>
      <c r="P3709" s="1"/>
    </row>
    <row r="3710" spans="1:16">
      <c r="A3710" s="12">
        <v>129</v>
      </c>
      <c r="B3710" s="12">
        <v>609814</v>
      </c>
      <c r="C3710" s="12" t="s">
        <v>4433</v>
      </c>
      <c r="D3710" s="12" t="s">
        <v>4472</v>
      </c>
      <c r="E3710" s="17" t="s">
        <v>11683</v>
      </c>
      <c r="F3710" s="25" t="str">
        <f>LEFT(E3710,MIN(FIND({0,1,2,3,4,5,6,7,8,9},ASC(E3710)&amp;1234567890))-1)</f>
        <v>Am</v>
      </c>
      <c r="G3710" s="25">
        <f t="shared" si="114"/>
        <v>1</v>
      </c>
      <c r="H3710" s="25">
        <f>VLOOKUP(F3710,Table!$A$2:$C$121,2,0)</f>
        <v>3</v>
      </c>
      <c r="I3710" s="26">
        <f>VLOOKUP(F3710,Table!$A$2:$C$121,3,0)</f>
        <v>7</v>
      </c>
      <c r="J3710" s="17" t="s">
        <v>361</v>
      </c>
      <c r="K3710" s="25" t="str">
        <f>LEFT(J3710,MIN(FIND({0,1,2,3,4,5,6,7,8,9},ASC(J3710)&amp;1234567890))-1)</f>
        <v>Se</v>
      </c>
      <c r="L3710" s="25">
        <f t="shared" si="115"/>
        <v>2</v>
      </c>
      <c r="M3710" s="25">
        <f>VLOOKUP(K3710,Table!$A$2:$C$121,2,0)</f>
        <v>16</v>
      </c>
      <c r="N3710" s="26">
        <f>VLOOKUP(K3710,Table!$A$2:$C$121,3,0)</f>
        <v>4</v>
      </c>
      <c r="O3710" s="13" t="str">
        <f>VLOOKUP(A3710,Table!$U$1:$V$230,2,0)</f>
        <v>Tetragonal</v>
      </c>
      <c r="P3710" s="1"/>
    </row>
    <row r="3711" spans="1:16">
      <c r="A3711" s="12">
        <v>129</v>
      </c>
      <c r="B3711" s="12">
        <v>609826</v>
      </c>
      <c r="C3711" s="12" t="s">
        <v>4433</v>
      </c>
      <c r="D3711" s="12" t="s">
        <v>4473</v>
      </c>
      <c r="E3711" s="17" t="s">
        <v>11683</v>
      </c>
      <c r="F3711" s="25" t="str">
        <f>LEFT(E3711,MIN(FIND({0,1,2,3,4,5,6,7,8,9},ASC(E3711)&amp;1234567890))-1)</f>
        <v>Am</v>
      </c>
      <c r="G3711" s="25">
        <f t="shared" si="114"/>
        <v>1</v>
      </c>
      <c r="H3711" s="25">
        <f>VLOOKUP(F3711,Table!$A$2:$C$121,2,0)</f>
        <v>3</v>
      </c>
      <c r="I3711" s="26">
        <f>VLOOKUP(F3711,Table!$A$2:$C$121,3,0)</f>
        <v>7</v>
      </c>
      <c r="J3711" s="17" t="s">
        <v>73</v>
      </c>
      <c r="K3711" s="25" t="str">
        <f>LEFT(J3711,MIN(FIND({0,1,2,3,4,5,6,7,8,9},ASC(J3711)&amp;1234567890))-1)</f>
        <v>Te</v>
      </c>
      <c r="L3711" s="25">
        <f t="shared" si="115"/>
        <v>2</v>
      </c>
      <c r="M3711" s="25">
        <f>VLOOKUP(K3711,Table!$A$2:$C$121,2,0)</f>
        <v>16</v>
      </c>
      <c r="N3711" s="26">
        <f>VLOOKUP(K3711,Table!$A$2:$C$121,3,0)</f>
        <v>5</v>
      </c>
      <c r="O3711" s="13" t="str">
        <f>VLOOKUP(A3711,Table!$U$1:$V$230,2,0)</f>
        <v>Tetragonal</v>
      </c>
      <c r="P3711" s="1"/>
    </row>
    <row r="3712" spans="1:16">
      <c r="A3712" s="12">
        <v>129</v>
      </c>
      <c r="B3712" s="12">
        <v>611959</v>
      </c>
      <c r="C3712" s="12" t="s">
        <v>4433</v>
      </c>
      <c r="D3712" s="12" t="s">
        <v>4474</v>
      </c>
      <c r="E3712" s="17" t="s">
        <v>426</v>
      </c>
      <c r="F3712" s="25" t="str">
        <f>LEFT(E3712,MIN(FIND({0,1,2,3,4,5,6,7,8,9},ASC(E3712)&amp;1234567890))-1)</f>
        <v>Hf</v>
      </c>
      <c r="G3712" s="25">
        <f t="shared" si="114"/>
        <v>1</v>
      </c>
      <c r="H3712" s="25">
        <f>VLOOKUP(F3712,Table!$A$2:$C$121,2,0)</f>
        <v>4</v>
      </c>
      <c r="I3712" s="26">
        <f>VLOOKUP(F3712,Table!$A$2:$C$121,3,0)</f>
        <v>6</v>
      </c>
      <c r="J3712" s="17" t="s">
        <v>427</v>
      </c>
      <c r="K3712" s="25" t="str">
        <f>LEFT(J3712,MIN(FIND({0,1,2,3,4,5,6,7,8,9},ASC(J3712)&amp;1234567890))-1)</f>
        <v>Au</v>
      </c>
      <c r="L3712" s="25">
        <f t="shared" si="115"/>
        <v>1</v>
      </c>
      <c r="M3712" s="25">
        <f>VLOOKUP(K3712,Table!$A$2:$C$121,2,0)</f>
        <v>11</v>
      </c>
      <c r="N3712" s="26">
        <f>VLOOKUP(K3712,Table!$A$2:$C$121,3,0)</f>
        <v>6</v>
      </c>
      <c r="O3712" s="13" t="str">
        <f>VLOOKUP(A3712,Table!$U$1:$V$230,2,0)</f>
        <v>Tetragonal</v>
      </c>
      <c r="P3712" s="1"/>
    </row>
    <row r="3713" spans="1:16">
      <c r="A3713" s="12">
        <v>129</v>
      </c>
      <c r="B3713" s="12">
        <v>612415</v>
      </c>
      <c r="C3713" s="12" t="s">
        <v>4433</v>
      </c>
      <c r="D3713" s="12" t="s">
        <v>4475</v>
      </c>
      <c r="E3713" s="17" t="s">
        <v>50</v>
      </c>
      <c r="F3713" s="25" t="str">
        <f>LEFT(E3713,MIN(FIND({0,1,2,3,4,5,6,7,8,9},ASC(E3713)&amp;1234567890))-1)</f>
        <v>Ti</v>
      </c>
      <c r="G3713" s="25">
        <f t="shared" si="114"/>
        <v>1</v>
      </c>
      <c r="H3713" s="25">
        <f>VLOOKUP(F3713,Table!$A$2:$C$121,2,0)</f>
        <v>4</v>
      </c>
      <c r="I3713" s="26">
        <f>VLOOKUP(F3713,Table!$A$2:$C$121,3,0)</f>
        <v>4</v>
      </c>
      <c r="J3713" s="17" t="s">
        <v>427</v>
      </c>
      <c r="K3713" s="25" t="str">
        <f>LEFT(J3713,MIN(FIND({0,1,2,3,4,5,6,7,8,9},ASC(J3713)&amp;1234567890))-1)</f>
        <v>Au</v>
      </c>
      <c r="L3713" s="25">
        <f t="shared" si="115"/>
        <v>1</v>
      </c>
      <c r="M3713" s="25">
        <f>VLOOKUP(K3713,Table!$A$2:$C$121,2,0)</f>
        <v>11</v>
      </c>
      <c r="N3713" s="26">
        <f>VLOOKUP(K3713,Table!$A$2:$C$121,3,0)</f>
        <v>6</v>
      </c>
      <c r="O3713" s="13" t="str">
        <f>VLOOKUP(A3713,Table!$U$1:$V$230,2,0)</f>
        <v>Tetragonal</v>
      </c>
      <c r="P3713" s="1"/>
    </row>
    <row r="3714" spans="1:16">
      <c r="A3714" s="12">
        <v>129</v>
      </c>
      <c r="B3714" s="12">
        <v>616707</v>
      </c>
      <c r="C3714" s="12" t="s">
        <v>4433</v>
      </c>
      <c r="D3714" s="12" t="s">
        <v>4476</v>
      </c>
      <c r="E3714" s="17" t="s">
        <v>11286</v>
      </c>
      <c r="F3714" s="25" t="str">
        <f>LEFT(E3714,MIN(FIND({0,1,2,3,4,5,6,7,8,9},ASC(E3714)&amp;1234567890))-1)</f>
        <v>In</v>
      </c>
      <c r="G3714" s="25">
        <f t="shared" ref="G3714:G3777" si="116">IF(SUBSTITUTE(E3714,F3714,"")="",1,SUBSTITUTE(E3714,F3714,""))*1</f>
        <v>1</v>
      </c>
      <c r="H3714" s="25">
        <f>VLOOKUP(F3714,Table!$A$2:$C$121,2,0)</f>
        <v>13</v>
      </c>
      <c r="I3714" s="26">
        <f>VLOOKUP(F3714,Table!$A$2:$C$121,3,0)</f>
        <v>5</v>
      </c>
      <c r="J3714" s="17" t="s">
        <v>542</v>
      </c>
      <c r="K3714" s="25" t="str">
        <f>LEFT(J3714,MIN(FIND({0,1,2,3,4,5,6,7,8,9},ASC(J3714)&amp;1234567890))-1)</f>
        <v>Bi</v>
      </c>
      <c r="L3714" s="25">
        <f t="shared" ref="L3714:L3777" si="117">IF(SUBSTITUTE(J3714,K3714,"")="",1,SUBSTITUTE(J3714,K3714,""))*1</f>
        <v>1</v>
      </c>
      <c r="M3714" s="25">
        <f>VLOOKUP(K3714,Table!$A$2:$C$121,2,0)</f>
        <v>15</v>
      </c>
      <c r="N3714" s="26">
        <f>VLOOKUP(K3714,Table!$A$2:$C$121,3,0)</f>
        <v>6</v>
      </c>
      <c r="O3714" s="13" t="str">
        <f>VLOOKUP(A3714,Table!$U$1:$V$230,2,0)</f>
        <v>Tetragonal</v>
      </c>
      <c r="P3714" s="1"/>
    </row>
    <row r="3715" spans="1:16">
      <c r="A3715" s="12">
        <v>129</v>
      </c>
      <c r="B3715" s="12">
        <v>617224</v>
      </c>
      <c r="C3715" s="12" t="s">
        <v>4433</v>
      </c>
      <c r="D3715" s="12" t="s">
        <v>4477</v>
      </c>
      <c r="E3715" s="17" t="s">
        <v>11363</v>
      </c>
      <c r="F3715" s="25" t="str">
        <f>LEFT(E3715,MIN(FIND({0,1,2,3,4,5,6,7,8,9},ASC(E3715)&amp;1234567890))-1)</f>
        <v>Th</v>
      </c>
      <c r="G3715" s="25">
        <f t="shared" si="116"/>
        <v>1</v>
      </c>
      <c r="H3715" s="25">
        <f>VLOOKUP(F3715,Table!$A$2:$C$121,2,0)</f>
        <v>3</v>
      </c>
      <c r="I3715" s="26">
        <f>VLOOKUP(F3715,Table!$A$2:$C$121,3,0)</f>
        <v>7</v>
      </c>
      <c r="J3715" s="17" t="s">
        <v>11456</v>
      </c>
      <c r="K3715" s="25" t="str">
        <f>LEFT(J3715,MIN(FIND({0,1,2,3,4,5,6,7,8,9},ASC(J3715)&amp;1234567890))-1)</f>
        <v>Bi</v>
      </c>
      <c r="L3715" s="25">
        <f t="shared" si="117"/>
        <v>2</v>
      </c>
      <c r="M3715" s="25">
        <f>VLOOKUP(K3715,Table!$A$2:$C$121,2,0)</f>
        <v>15</v>
      </c>
      <c r="N3715" s="26">
        <f>VLOOKUP(K3715,Table!$A$2:$C$121,3,0)</f>
        <v>6</v>
      </c>
      <c r="O3715" s="13" t="str">
        <f>VLOOKUP(A3715,Table!$U$1:$V$230,2,0)</f>
        <v>Tetragonal</v>
      </c>
      <c r="P3715" s="1"/>
    </row>
    <row r="3716" spans="1:16">
      <c r="A3716" s="12">
        <v>129</v>
      </c>
      <c r="B3716" s="12">
        <v>619276</v>
      </c>
      <c r="C3716" s="12" t="s">
        <v>4424</v>
      </c>
      <c r="D3716" s="12" t="s">
        <v>967</v>
      </c>
      <c r="E3716" s="17" t="s">
        <v>330</v>
      </c>
      <c r="F3716" s="25" t="str">
        <f>LEFT(E3716,MIN(FIND({0,1,2,3,4,5,6,7,8,9},ASC(E3716)&amp;1234567890))-1)</f>
        <v>Ca</v>
      </c>
      <c r="G3716" s="25">
        <f t="shared" si="116"/>
        <v>1</v>
      </c>
      <c r="H3716" s="25">
        <f>VLOOKUP(F3716,Table!$A$2:$C$121,2,0)</f>
        <v>2</v>
      </c>
      <c r="I3716" s="26">
        <f>VLOOKUP(F3716,Table!$A$2:$C$121,3,0)</f>
        <v>4</v>
      </c>
      <c r="J3716" s="17" t="s">
        <v>11382</v>
      </c>
      <c r="K3716" s="25" t="str">
        <f>LEFT(J3716,MIN(FIND({0,1,2,3,4,5,6,7,8,9},ASC(J3716)&amp;1234567890))-1)</f>
        <v>Ga</v>
      </c>
      <c r="L3716" s="25">
        <f t="shared" si="117"/>
        <v>4</v>
      </c>
      <c r="M3716" s="25">
        <f>VLOOKUP(K3716,Table!$A$2:$C$121,2,0)</f>
        <v>13</v>
      </c>
      <c r="N3716" s="26">
        <f>VLOOKUP(K3716,Table!$A$2:$C$121,3,0)</f>
        <v>4</v>
      </c>
      <c r="O3716" s="13" t="str">
        <f>VLOOKUP(A3716,Table!$U$1:$V$230,2,0)</f>
        <v>Tetragonal</v>
      </c>
      <c r="P3716" s="1"/>
    </row>
    <row r="3717" spans="1:16">
      <c r="A3717" s="12">
        <v>129</v>
      </c>
      <c r="B3717" s="12">
        <v>619964</v>
      </c>
      <c r="C3717" s="12" t="s">
        <v>4433</v>
      </c>
      <c r="D3717" s="12" t="s">
        <v>4478</v>
      </c>
      <c r="E3717" s="17" t="s">
        <v>426</v>
      </c>
      <c r="F3717" s="25" t="str">
        <f>LEFT(E3717,MIN(FIND({0,1,2,3,4,5,6,7,8,9},ASC(E3717)&amp;1234567890))-1)</f>
        <v>Hf</v>
      </c>
      <c r="G3717" s="25">
        <f t="shared" si="116"/>
        <v>1</v>
      </c>
      <c r="H3717" s="25">
        <f>VLOOKUP(F3717,Table!$A$2:$C$121,2,0)</f>
        <v>4</v>
      </c>
      <c r="I3717" s="26">
        <f>VLOOKUP(F3717,Table!$A$2:$C$121,3,0)</f>
        <v>6</v>
      </c>
      <c r="J3717" s="17" t="s">
        <v>11293</v>
      </c>
      <c r="K3717" s="25" t="str">
        <f>LEFT(J3717,MIN(FIND({0,1,2,3,4,5,6,7,8,9},ASC(J3717)&amp;1234567890))-1)</f>
        <v>Cd</v>
      </c>
      <c r="L3717" s="25">
        <f t="shared" si="117"/>
        <v>1</v>
      </c>
      <c r="M3717" s="25">
        <f>VLOOKUP(K3717,Table!$A$2:$C$121,2,0)</f>
        <v>12</v>
      </c>
      <c r="N3717" s="26">
        <f>VLOOKUP(K3717,Table!$A$2:$C$121,3,0)</f>
        <v>5</v>
      </c>
      <c r="O3717" s="13" t="str">
        <f>VLOOKUP(A3717,Table!$U$1:$V$230,2,0)</f>
        <v>Tetragonal</v>
      </c>
      <c r="P3717" s="1"/>
    </row>
    <row r="3718" spans="1:16">
      <c r="A3718" s="12">
        <v>129</v>
      </c>
      <c r="B3718" s="12">
        <v>620612</v>
      </c>
      <c r="C3718" s="12" t="s">
        <v>4433</v>
      </c>
      <c r="D3718" s="12" t="s">
        <v>4479</v>
      </c>
      <c r="E3718" s="17" t="s">
        <v>377</v>
      </c>
      <c r="F3718" s="25" t="str">
        <f>LEFT(E3718,MIN(FIND({0,1,2,3,4,5,6,7,8,9},ASC(E3718)&amp;1234567890))-1)</f>
        <v>Zr</v>
      </c>
      <c r="G3718" s="25">
        <f t="shared" si="116"/>
        <v>1</v>
      </c>
      <c r="H3718" s="25">
        <f>VLOOKUP(F3718,Table!$A$2:$C$121,2,0)</f>
        <v>4</v>
      </c>
      <c r="I3718" s="26">
        <f>VLOOKUP(F3718,Table!$A$2:$C$121,3,0)</f>
        <v>5</v>
      </c>
      <c r="J3718" s="17" t="s">
        <v>11293</v>
      </c>
      <c r="K3718" s="25" t="str">
        <f>LEFT(J3718,MIN(FIND({0,1,2,3,4,5,6,7,8,9},ASC(J3718)&amp;1234567890))-1)</f>
        <v>Cd</v>
      </c>
      <c r="L3718" s="25">
        <f t="shared" si="117"/>
        <v>1</v>
      </c>
      <c r="M3718" s="25">
        <f>VLOOKUP(K3718,Table!$A$2:$C$121,2,0)</f>
        <v>12</v>
      </c>
      <c r="N3718" s="26">
        <f>VLOOKUP(K3718,Table!$A$2:$C$121,3,0)</f>
        <v>5</v>
      </c>
      <c r="O3718" s="13" t="str">
        <f>VLOOKUP(A3718,Table!$U$1:$V$230,2,0)</f>
        <v>Tetragonal</v>
      </c>
      <c r="P3718" s="1"/>
    </row>
    <row r="3719" spans="1:16">
      <c r="A3719" s="12">
        <v>129</v>
      </c>
      <c r="B3719" s="12">
        <v>622027</v>
      </c>
      <c r="C3719" s="12" t="s">
        <v>4433</v>
      </c>
      <c r="D3719" s="12" t="s">
        <v>1405</v>
      </c>
      <c r="E3719" s="17" t="s">
        <v>11331</v>
      </c>
      <c r="F3719" s="25" t="str">
        <f>LEFT(E3719,MIN(FIND({0,1,2,3,4,5,6,7,8,9},ASC(E3719)&amp;1234567890))-1)</f>
        <v>Ce</v>
      </c>
      <c r="G3719" s="25">
        <f t="shared" si="116"/>
        <v>1</v>
      </c>
      <c r="H3719" s="25">
        <f>VLOOKUP(F3719,Table!$A$2:$C$121,2,0)</f>
        <v>3</v>
      </c>
      <c r="I3719" s="26">
        <f>VLOOKUP(F3719,Table!$A$2:$C$121,3,0)</f>
        <v>6</v>
      </c>
      <c r="J3719" s="17" t="s">
        <v>34</v>
      </c>
      <c r="K3719" s="25" t="str">
        <f>LEFT(J3719,MIN(FIND({0,1,2,3,4,5,6,7,8,9},ASC(J3719)&amp;1234567890))-1)</f>
        <v>S</v>
      </c>
      <c r="L3719" s="25">
        <f t="shared" si="117"/>
        <v>2</v>
      </c>
      <c r="M3719" s="25">
        <f>VLOOKUP(K3719,Table!$A$2:$C$121,2,0)</f>
        <v>16</v>
      </c>
      <c r="N3719" s="26">
        <f>VLOOKUP(K3719,Table!$A$2:$C$121,3,0)</f>
        <v>3</v>
      </c>
      <c r="O3719" s="13" t="str">
        <f>VLOOKUP(A3719,Table!$U$1:$V$230,2,0)</f>
        <v>Tetragonal</v>
      </c>
      <c r="P3719" s="1"/>
    </row>
    <row r="3720" spans="1:16">
      <c r="A3720" s="12">
        <v>129</v>
      </c>
      <c r="B3720" s="12">
        <v>622120</v>
      </c>
      <c r="C3720" s="12" t="s">
        <v>4433</v>
      </c>
      <c r="D3720" s="12" t="s">
        <v>632</v>
      </c>
      <c r="E3720" s="17" t="s">
        <v>11331</v>
      </c>
      <c r="F3720" s="25" t="str">
        <f>LEFT(E3720,MIN(FIND({0,1,2,3,4,5,6,7,8,9},ASC(E3720)&amp;1234567890))-1)</f>
        <v>Ce</v>
      </c>
      <c r="G3720" s="25">
        <f t="shared" si="116"/>
        <v>1</v>
      </c>
      <c r="H3720" s="25">
        <f>VLOOKUP(F3720,Table!$A$2:$C$121,2,0)</f>
        <v>3</v>
      </c>
      <c r="I3720" s="26">
        <f>VLOOKUP(F3720,Table!$A$2:$C$121,3,0)</f>
        <v>6</v>
      </c>
      <c r="J3720" s="17" t="s">
        <v>361</v>
      </c>
      <c r="K3720" s="25" t="str">
        <f>LEFT(J3720,MIN(FIND({0,1,2,3,4,5,6,7,8,9},ASC(J3720)&amp;1234567890))-1)</f>
        <v>Se</v>
      </c>
      <c r="L3720" s="25">
        <f t="shared" si="117"/>
        <v>2</v>
      </c>
      <c r="M3720" s="25">
        <f>VLOOKUP(K3720,Table!$A$2:$C$121,2,0)</f>
        <v>16</v>
      </c>
      <c r="N3720" s="26">
        <f>VLOOKUP(K3720,Table!$A$2:$C$121,3,0)</f>
        <v>4</v>
      </c>
      <c r="O3720" s="13" t="str">
        <f>VLOOKUP(A3720,Table!$U$1:$V$230,2,0)</f>
        <v>Tetragonal</v>
      </c>
      <c r="P3720" s="1"/>
    </row>
    <row r="3721" spans="1:16">
      <c r="A3721" s="12">
        <v>129</v>
      </c>
      <c r="B3721" s="12">
        <v>622417</v>
      </c>
      <c r="C3721" s="12" t="s">
        <v>4424</v>
      </c>
      <c r="D3721" s="12" t="s">
        <v>4480</v>
      </c>
      <c r="E3721" s="17" t="s">
        <v>11947</v>
      </c>
      <c r="F3721" s="25" t="str">
        <f>LEFT(E3721,MIN(FIND({0,1,2,3,4,5,6,7,8,9},ASC(E3721)&amp;1234567890))-1)</f>
        <v>Cm</v>
      </c>
      <c r="G3721" s="25">
        <f t="shared" si="116"/>
        <v>1</v>
      </c>
      <c r="H3721" s="25">
        <f>VLOOKUP(F3721,Table!$A$2:$C$121,2,0)</f>
        <v>3</v>
      </c>
      <c r="I3721" s="26">
        <f>VLOOKUP(F3721,Table!$A$2:$C$121,3,0)</f>
        <v>7</v>
      </c>
      <c r="J3721" s="17" t="s">
        <v>34</v>
      </c>
      <c r="K3721" s="25" t="str">
        <f>LEFT(J3721,MIN(FIND({0,1,2,3,4,5,6,7,8,9},ASC(J3721)&amp;1234567890))-1)</f>
        <v>S</v>
      </c>
      <c r="L3721" s="25">
        <f t="shared" si="117"/>
        <v>2</v>
      </c>
      <c r="M3721" s="25">
        <f>VLOOKUP(K3721,Table!$A$2:$C$121,2,0)</f>
        <v>16</v>
      </c>
      <c r="N3721" s="26">
        <f>VLOOKUP(K3721,Table!$A$2:$C$121,3,0)</f>
        <v>3</v>
      </c>
      <c r="O3721" s="13" t="str">
        <f>VLOOKUP(A3721,Table!$U$1:$V$230,2,0)</f>
        <v>Tetragonal</v>
      </c>
      <c r="P3721" s="1"/>
    </row>
    <row r="3722" spans="1:16">
      <c r="A3722" s="12">
        <v>129</v>
      </c>
      <c r="B3722" s="12">
        <v>629332</v>
      </c>
      <c r="C3722" s="12" t="s">
        <v>4424</v>
      </c>
      <c r="D3722" s="12" t="s">
        <v>4481</v>
      </c>
      <c r="E3722" s="17" t="s">
        <v>543</v>
      </c>
      <c r="F3722" s="25" t="str">
        <f>LEFT(E3722,MIN(FIND({0,1,2,3,4,5,6,7,8,9},ASC(E3722)&amp;1234567890))-1)</f>
        <v>Cu</v>
      </c>
      <c r="G3722" s="25">
        <f t="shared" si="116"/>
        <v>3</v>
      </c>
      <c r="H3722" s="25">
        <f>VLOOKUP(F3722,Table!$A$2:$C$121,2,0)</f>
        <v>11</v>
      </c>
      <c r="I3722" s="26">
        <f>VLOOKUP(F3722,Table!$A$2:$C$121,3,0)</f>
        <v>4</v>
      </c>
      <c r="J3722" s="17" t="s">
        <v>73</v>
      </c>
      <c r="K3722" s="25" t="str">
        <f>LEFT(J3722,MIN(FIND({0,1,2,3,4,5,6,7,8,9},ASC(J3722)&amp;1234567890))-1)</f>
        <v>Te</v>
      </c>
      <c r="L3722" s="25">
        <f t="shared" si="117"/>
        <v>2</v>
      </c>
      <c r="M3722" s="25">
        <f>VLOOKUP(K3722,Table!$A$2:$C$121,2,0)</f>
        <v>16</v>
      </c>
      <c r="N3722" s="26">
        <f>VLOOKUP(K3722,Table!$A$2:$C$121,3,0)</f>
        <v>5</v>
      </c>
      <c r="O3722" s="13" t="str">
        <f>VLOOKUP(A3722,Table!$U$1:$V$230,2,0)</f>
        <v>Tetragonal</v>
      </c>
      <c r="P3722" s="1"/>
    </row>
    <row r="3723" spans="1:16">
      <c r="A3723" s="12">
        <v>129</v>
      </c>
      <c r="B3723" s="12">
        <v>630195</v>
      </c>
      <c r="C3723" s="12" t="s">
        <v>4433</v>
      </c>
      <c r="D3723" s="12" t="s">
        <v>4482</v>
      </c>
      <c r="E3723" s="17" t="s">
        <v>11333</v>
      </c>
      <c r="F3723" s="25" t="str">
        <f>LEFT(E3723,MIN(FIND({0,1,2,3,4,5,6,7,8,9},ASC(E3723)&amp;1234567890))-1)</f>
        <v>Dy</v>
      </c>
      <c r="G3723" s="25">
        <f t="shared" si="116"/>
        <v>1</v>
      </c>
      <c r="H3723" s="25">
        <f>VLOOKUP(F3723,Table!$A$2:$C$121,2,0)</f>
        <v>3</v>
      </c>
      <c r="I3723" s="26">
        <f>VLOOKUP(F3723,Table!$A$2:$C$121,3,0)</f>
        <v>6</v>
      </c>
      <c r="J3723" s="17" t="s">
        <v>34</v>
      </c>
      <c r="K3723" s="25" t="str">
        <f>LEFT(J3723,MIN(FIND({0,1,2,3,4,5,6,7,8,9},ASC(J3723)&amp;1234567890))-1)</f>
        <v>S</v>
      </c>
      <c r="L3723" s="25">
        <f t="shared" si="117"/>
        <v>2</v>
      </c>
      <c r="M3723" s="25">
        <f>VLOOKUP(K3723,Table!$A$2:$C$121,2,0)</f>
        <v>16</v>
      </c>
      <c r="N3723" s="26">
        <f>VLOOKUP(K3723,Table!$A$2:$C$121,3,0)</f>
        <v>3</v>
      </c>
      <c r="O3723" s="13" t="str">
        <f>VLOOKUP(A3723,Table!$U$1:$V$230,2,0)</f>
        <v>Tetragonal</v>
      </c>
      <c r="P3723" s="1"/>
    </row>
    <row r="3724" spans="1:16">
      <c r="A3724" s="12">
        <v>129</v>
      </c>
      <c r="B3724" s="12">
        <v>630258</v>
      </c>
      <c r="C3724" s="12" t="s">
        <v>4433</v>
      </c>
      <c r="D3724" s="12" t="s">
        <v>4483</v>
      </c>
      <c r="E3724" s="17" t="s">
        <v>11333</v>
      </c>
      <c r="F3724" s="25" t="str">
        <f>LEFT(E3724,MIN(FIND({0,1,2,3,4,5,6,7,8,9},ASC(E3724)&amp;1234567890))-1)</f>
        <v>Dy</v>
      </c>
      <c r="G3724" s="25">
        <f t="shared" si="116"/>
        <v>1</v>
      </c>
      <c r="H3724" s="25">
        <f>VLOOKUP(F3724,Table!$A$2:$C$121,2,0)</f>
        <v>3</v>
      </c>
      <c r="I3724" s="26">
        <f>VLOOKUP(F3724,Table!$A$2:$C$121,3,0)</f>
        <v>6</v>
      </c>
      <c r="J3724" s="17" t="s">
        <v>361</v>
      </c>
      <c r="K3724" s="25" t="str">
        <f>LEFT(J3724,MIN(FIND({0,1,2,3,4,5,6,7,8,9},ASC(J3724)&amp;1234567890))-1)</f>
        <v>Se</v>
      </c>
      <c r="L3724" s="25">
        <f t="shared" si="117"/>
        <v>2</v>
      </c>
      <c r="M3724" s="25">
        <f>VLOOKUP(K3724,Table!$A$2:$C$121,2,0)</f>
        <v>16</v>
      </c>
      <c r="N3724" s="26">
        <f>VLOOKUP(K3724,Table!$A$2:$C$121,3,0)</f>
        <v>4</v>
      </c>
      <c r="O3724" s="13" t="str">
        <f>VLOOKUP(A3724,Table!$U$1:$V$230,2,0)</f>
        <v>Tetragonal</v>
      </c>
      <c r="P3724" s="1"/>
    </row>
    <row r="3725" spans="1:16">
      <c r="A3725" s="12">
        <v>129</v>
      </c>
      <c r="B3725" s="12">
        <v>630332</v>
      </c>
      <c r="C3725" s="12" t="s">
        <v>4433</v>
      </c>
      <c r="D3725" s="12" t="s">
        <v>4484</v>
      </c>
      <c r="E3725" s="17" t="s">
        <v>11333</v>
      </c>
      <c r="F3725" s="25" t="str">
        <f>LEFT(E3725,MIN(FIND({0,1,2,3,4,5,6,7,8,9},ASC(E3725)&amp;1234567890))-1)</f>
        <v>Dy</v>
      </c>
      <c r="G3725" s="25">
        <f t="shared" si="116"/>
        <v>1</v>
      </c>
      <c r="H3725" s="25">
        <f>VLOOKUP(F3725,Table!$A$2:$C$121,2,0)</f>
        <v>3</v>
      </c>
      <c r="I3725" s="26">
        <f>VLOOKUP(F3725,Table!$A$2:$C$121,3,0)</f>
        <v>6</v>
      </c>
      <c r="J3725" s="17" t="s">
        <v>73</v>
      </c>
      <c r="K3725" s="25" t="str">
        <f>LEFT(J3725,MIN(FIND({0,1,2,3,4,5,6,7,8,9},ASC(J3725)&amp;1234567890))-1)</f>
        <v>Te</v>
      </c>
      <c r="L3725" s="25">
        <f t="shared" si="117"/>
        <v>2</v>
      </c>
      <c r="M3725" s="25">
        <f>VLOOKUP(K3725,Table!$A$2:$C$121,2,0)</f>
        <v>16</v>
      </c>
      <c r="N3725" s="26">
        <f>VLOOKUP(K3725,Table!$A$2:$C$121,3,0)</f>
        <v>5</v>
      </c>
      <c r="O3725" s="13" t="str">
        <f>VLOOKUP(A3725,Table!$U$1:$V$230,2,0)</f>
        <v>Tetragonal</v>
      </c>
      <c r="P3725" s="1"/>
    </row>
    <row r="3726" spans="1:16">
      <c r="A3726" s="12">
        <v>129</v>
      </c>
      <c r="B3726" s="12">
        <v>630339</v>
      </c>
      <c r="C3726" s="12" t="s">
        <v>4433</v>
      </c>
      <c r="D3726" s="12" t="s">
        <v>4485</v>
      </c>
      <c r="E3726" s="17" t="s">
        <v>11377</v>
      </c>
      <c r="F3726" s="25" t="str">
        <f>LEFT(E3726,MIN(FIND({0,1,2,3,4,5,6,7,8,9},ASC(E3726)&amp;1234567890))-1)</f>
        <v>Dy</v>
      </c>
      <c r="G3726" s="25">
        <f t="shared" si="116"/>
        <v>2</v>
      </c>
      <c r="H3726" s="25">
        <f>VLOOKUP(F3726,Table!$A$2:$C$121,2,0)</f>
        <v>3</v>
      </c>
      <c r="I3726" s="26">
        <f>VLOOKUP(F3726,Table!$A$2:$C$121,3,0)</f>
        <v>6</v>
      </c>
      <c r="J3726" s="17" t="s">
        <v>12375</v>
      </c>
      <c r="K3726" s="25" t="str">
        <f>LEFT(J3726,MIN(FIND({0,1,2,3,4,5,6,7,8,9},ASC(J3726)&amp;1234567890))-1)</f>
        <v>Te</v>
      </c>
      <c r="L3726" s="25">
        <f t="shared" si="117"/>
        <v>3.5</v>
      </c>
      <c r="M3726" s="25">
        <f>VLOOKUP(K3726,Table!$A$2:$C$121,2,0)</f>
        <v>16</v>
      </c>
      <c r="N3726" s="26">
        <f>VLOOKUP(K3726,Table!$A$2:$C$121,3,0)</f>
        <v>5</v>
      </c>
      <c r="O3726" s="13" t="str">
        <f>VLOOKUP(A3726,Table!$U$1:$V$230,2,0)</f>
        <v>Tetragonal</v>
      </c>
      <c r="P3726" s="1"/>
    </row>
    <row r="3727" spans="1:16">
      <c r="A3727" s="12">
        <v>129</v>
      </c>
      <c r="B3727" s="12">
        <v>631062</v>
      </c>
      <c r="C3727" s="12" t="s">
        <v>4433</v>
      </c>
      <c r="D3727" s="12" t="s">
        <v>1409</v>
      </c>
      <c r="E3727" s="17" t="s">
        <v>11542</v>
      </c>
      <c r="F3727" s="25" t="str">
        <f>LEFT(E3727,MIN(FIND({0,1,2,3,4,5,6,7,8,9},ASC(E3727)&amp;1234567890))-1)</f>
        <v>Er</v>
      </c>
      <c r="G3727" s="25">
        <f t="shared" si="116"/>
        <v>1</v>
      </c>
      <c r="H3727" s="25">
        <f>VLOOKUP(F3727,Table!$A$2:$C$121,2,0)</f>
        <v>3</v>
      </c>
      <c r="I3727" s="26">
        <f>VLOOKUP(F3727,Table!$A$2:$C$121,3,0)</f>
        <v>6</v>
      </c>
      <c r="J3727" s="17" t="s">
        <v>34</v>
      </c>
      <c r="K3727" s="25" t="str">
        <f>LEFT(J3727,MIN(FIND({0,1,2,3,4,5,6,7,8,9},ASC(J3727)&amp;1234567890))-1)</f>
        <v>S</v>
      </c>
      <c r="L3727" s="25">
        <f t="shared" si="117"/>
        <v>2</v>
      </c>
      <c r="M3727" s="25">
        <f>VLOOKUP(K3727,Table!$A$2:$C$121,2,0)</f>
        <v>16</v>
      </c>
      <c r="N3727" s="26">
        <f>VLOOKUP(K3727,Table!$A$2:$C$121,3,0)</f>
        <v>3</v>
      </c>
      <c r="O3727" s="13" t="str">
        <f>VLOOKUP(A3727,Table!$U$1:$V$230,2,0)</f>
        <v>Tetragonal</v>
      </c>
      <c r="P3727" s="1"/>
    </row>
    <row r="3728" spans="1:16">
      <c r="A3728" s="12">
        <v>129</v>
      </c>
      <c r="B3728" s="12">
        <v>631180</v>
      </c>
      <c r="C3728" s="12" t="s">
        <v>4433</v>
      </c>
      <c r="D3728" s="12" t="s">
        <v>4486</v>
      </c>
      <c r="E3728" s="17" t="s">
        <v>11542</v>
      </c>
      <c r="F3728" s="25" t="str">
        <f>LEFT(E3728,MIN(FIND({0,1,2,3,4,5,6,7,8,9},ASC(E3728)&amp;1234567890))-1)</f>
        <v>Er</v>
      </c>
      <c r="G3728" s="25">
        <f t="shared" si="116"/>
        <v>1</v>
      </c>
      <c r="H3728" s="25">
        <f>VLOOKUP(F3728,Table!$A$2:$C$121,2,0)</f>
        <v>3</v>
      </c>
      <c r="I3728" s="26">
        <f>VLOOKUP(F3728,Table!$A$2:$C$121,3,0)</f>
        <v>6</v>
      </c>
      <c r="J3728" s="17" t="s">
        <v>73</v>
      </c>
      <c r="K3728" s="25" t="str">
        <f>LEFT(J3728,MIN(FIND({0,1,2,3,4,5,6,7,8,9},ASC(J3728)&amp;1234567890))-1)</f>
        <v>Te</v>
      </c>
      <c r="L3728" s="25">
        <f t="shared" si="117"/>
        <v>2</v>
      </c>
      <c r="M3728" s="25">
        <f>VLOOKUP(K3728,Table!$A$2:$C$121,2,0)</f>
        <v>16</v>
      </c>
      <c r="N3728" s="26">
        <f>VLOOKUP(K3728,Table!$A$2:$C$121,3,0)</f>
        <v>5</v>
      </c>
      <c r="O3728" s="13" t="str">
        <f>VLOOKUP(A3728,Table!$U$1:$V$230,2,0)</f>
        <v>Tetragonal</v>
      </c>
      <c r="P3728" s="1"/>
    </row>
    <row r="3729" spans="1:16">
      <c r="A3729" s="12">
        <v>129</v>
      </c>
      <c r="B3729" s="12">
        <v>631464</v>
      </c>
      <c r="C3729" s="12" t="s">
        <v>4433</v>
      </c>
      <c r="D3729" s="12" t="s">
        <v>4487</v>
      </c>
      <c r="E3729" s="17" t="s">
        <v>428</v>
      </c>
      <c r="F3729" s="25" t="str">
        <f>LEFT(E3729,MIN(FIND({0,1,2,3,4,5,6,7,8,9},ASC(E3729)&amp;1234567890))-1)</f>
        <v>Eu</v>
      </c>
      <c r="G3729" s="25">
        <f t="shared" si="116"/>
        <v>1</v>
      </c>
      <c r="H3729" s="25">
        <f>VLOOKUP(F3729,Table!$A$2:$C$121,2,0)</f>
        <v>3</v>
      </c>
      <c r="I3729" s="26">
        <f>VLOOKUP(F3729,Table!$A$2:$C$121,3,0)</f>
        <v>6</v>
      </c>
      <c r="J3729" s="17" t="s">
        <v>32</v>
      </c>
      <c r="K3729" s="25" t="str">
        <f>LEFT(J3729,MIN(FIND({0,1,2,3,4,5,6,7,8,9},ASC(J3729)&amp;1234567890))-1)</f>
        <v>O</v>
      </c>
      <c r="L3729" s="25">
        <f t="shared" si="117"/>
        <v>2</v>
      </c>
      <c r="M3729" s="25">
        <f>VLOOKUP(K3729,Table!$A$2:$C$121,2,0)</f>
        <v>16</v>
      </c>
      <c r="N3729" s="26">
        <f>VLOOKUP(K3729,Table!$A$2:$C$121,3,0)</f>
        <v>2</v>
      </c>
      <c r="O3729" s="13" t="str">
        <f>VLOOKUP(A3729,Table!$U$1:$V$230,2,0)</f>
        <v>Tetragonal</v>
      </c>
      <c r="P3729" s="1"/>
    </row>
    <row r="3730" spans="1:16">
      <c r="A3730" s="12">
        <v>129</v>
      </c>
      <c r="B3730" s="12">
        <v>635667</v>
      </c>
      <c r="C3730" s="12" t="s">
        <v>4424</v>
      </c>
      <c r="D3730" s="12" t="s">
        <v>1049</v>
      </c>
      <c r="E3730" s="17" t="s">
        <v>530</v>
      </c>
      <c r="F3730" s="25" t="str">
        <f>LEFT(E3730,MIN(FIND({0,1,2,3,4,5,6,7,8,9},ASC(E3730)&amp;1234567890))-1)</f>
        <v>Yb</v>
      </c>
      <c r="G3730" s="25">
        <f t="shared" si="116"/>
        <v>1</v>
      </c>
      <c r="H3730" s="25">
        <f>VLOOKUP(F3730,Table!$A$2:$C$121,2,0)</f>
        <v>3</v>
      </c>
      <c r="I3730" s="26">
        <f>VLOOKUP(F3730,Table!$A$2:$C$121,3,0)</f>
        <v>6</v>
      </c>
      <c r="J3730" s="17" t="s">
        <v>11382</v>
      </c>
      <c r="K3730" s="25" t="str">
        <f>LEFT(J3730,MIN(FIND({0,1,2,3,4,5,6,7,8,9},ASC(J3730)&amp;1234567890))-1)</f>
        <v>Ga</v>
      </c>
      <c r="L3730" s="25">
        <f t="shared" si="117"/>
        <v>4</v>
      </c>
      <c r="M3730" s="25">
        <f>VLOOKUP(K3730,Table!$A$2:$C$121,2,0)</f>
        <v>13</v>
      </c>
      <c r="N3730" s="26">
        <f>VLOOKUP(K3730,Table!$A$2:$C$121,3,0)</f>
        <v>4</v>
      </c>
      <c r="O3730" s="13" t="str">
        <f>VLOOKUP(A3730,Table!$U$1:$V$230,2,0)</f>
        <v>Tetragonal</v>
      </c>
      <c r="P3730" s="1"/>
    </row>
    <row r="3731" spans="1:16">
      <c r="A3731" s="12">
        <v>129</v>
      </c>
      <c r="B3731" s="12">
        <v>636318</v>
      </c>
      <c r="C3731" s="12" t="s">
        <v>4433</v>
      </c>
      <c r="D3731" s="12" t="s">
        <v>1404</v>
      </c>
      <c r="E3731" s="17" t="s">
        <v>11306</v>
      </c>
      <c r="F3731" s="25" t="str">
        <f>LEFT(E3731,MIN(FIND({0,1,2,3,4,5,6,7,8,9},ASC(E3731)&amp;1234567890))-1)</f>
        <v>Gd</v>
      </c>
      <c r="G3731" s="25">
        <f t="shared" si="116"/>
        <v>1</v>
      </c>
      <c r="H3731" s="25">
        <f>VLOOKUP(F3731,Table!$A$2:$C$121,2,0)</f>
        <v>3</v>
      </c>
      <c r="I3731" s="26">
        <f>VLOOKUP(F3731,Table!$A$2:$C$121,3,0)</f>
        <v>6</v>
      </c>
      <c r="J3731" s="17" t="s">
        <v>34</v>
      </c>
      <c r="K3731" s="25" t="str">
        <f>LEFT(J3731,MIN(FIND({0,1,2,3,4,5,6,7,8,9},ASC(J3731)&amp;1234567890))-1)</f>
        <v>S</v>
      </c>
      <c r="L3731" s="25">
        <f t="shared" si="117"/>
        <v>2</v>
      </c>
      <c r="M3731" s="25">
        <f>VLOOKUP(K3731,Table!$A$2:$C$121,2,0)</f>
        <v>16</v>
      </c>
      <c r="N3731" s="26">
        <f>VLOOKUP(K3731,Table!$A$2:$C$121,3,0)</f>
        <v>3</v>
      </c>
      <c r="O3731" s="13" t="str">
        <f>VLOOKUP(A3731,Table!$U$1:$V$230,2,0)</f>
        <v>Tetragonal</v>
      </c>
      <c r="P3731" s="1"/>
    </row>
    <row r="3732" spans="1:16">
      <c r="A3732" s="12">
        <v>129</v>
      </c>
      <c r="B3732" s="12">
        <v>636398</v>
      </c>
      <c r="C3732" s="12" t="s">
        <v>4433</v>
      </c>
      <c r="D3732" s="12" t="s">
        <v>4488</v>
      </c>
      <c r="E3732" s="17" t="s">
        <v>11306</v>
      </c>
      <c r="F3732" s="25" t="str">
        <f>LEFT(E3732,MIN(FIND({0,1,2,3,4,5,6,7,8,9},ASC(E3732)&amp;1234567890))-1)</f>
        <v>Gd</v>
      </c>
      <c r="G3732" s="25">
        <f t="shared" si="116"/>
        <v>1</v>
      </c>
      <c r="H3732" s="25">
        <f>VLOOKUP(F3732,Table!$A$2:$C$121,2,0)</f>
        <v>3</v>
      </c>
      <c r="I3732" s="26">
        <f>VLOOKUP(F3732,Table!$A$2:$C$121,3,0)</f>
        <v>6</v>
      </c>
      <c r="J3732" s="17" t="s">
        <v>361</v>
      </c>
      <c r="K3732" s="25" t="str">
        <f>LEFT(J3732,MIN(FIND({0,1,2,3,4,5,6,7,8,9},ASC(J3732)&amp;1234567890))-1)</f>
        <v>Se</v>
      </c>
      <c r="L3732" s="25">
        <f t="shared" si="117"/>
        <v>2</v>
      </c>
      <c r="M3732" s="25">
        <f>VLOOKUP(K3732,Table!$A$2:$C$121,2,0)</f>
        <v>16</v>
      </c>
      <c r="N3732" s="26">
        <f>VLOOKUP(K3732,Table!$A$2:$C$121,3,0)</f>
        <v>4</v>
      </c>
      <c r="O3732" s="13" t="str">
        <f>VLOOKUP(A3732,Table!$U$1:$V$230,2,0)</f>
        <v>Tetragonal</v>
      </c>
      <c r="P3732" s="1"/>
    </row>
    <row r="3733" spans="1:16">
      <c r="A3733" s="12">
        <v>129</v>
      </c>
      <c r="B3733" s="12">
        <v>636465</v>
      </c>
      <c r="C3733" s="12" t="s">
        <v>4433</v>
      </c>
      <c r="D3733" s="12" t="s">
        <v>4489</v>
      </c>
      <c r="E3733" s="17" t="s">
        <v>11306</v>
      </c>
      <c r="F3733" s="25" t="str">
        <f>LEFT(E3733,MIN(FIND({0,1,2,3,4,5,6,7,8,9},ASC(E3733)&amp;1234567890))-1)</f>
        <v>Gd</v>
      </c>
      <c r="G3733" s="25">
        <f t="shared" si="116"/>
        <v>1</v>
      </c>
      <c r="H3733" s="25">
        <f>VLOOKUP(F3733,Table!$A$2:$C$121,2,0)</f>
        <v>3</v>
      </c>
      <c r="I3733" s="26">
        <f>VLOOKUP(F3733,Table!$A$2:$C$121,3,0)</f>
        <v>6</v>
      </c>
      <c r="J3733" s="17" t="s">
        <v>73</v>
      </c>
      <c r="K3733" s="25" t="str">
        <f>LEFT(J3733,MIN(FIND({0,1,2,3,4,5,6,7,8,9},ASC(J3733)&amp;1234567890))-1)</f>
        <v>Te</v>
      </c>
      <c r="L3733" s="25">
        <f t="shared" si="117"/>
        <v>2</v>
      </c>
      <c r="M3733" s="25">
        <f>VLOOKUP(K3733,Table!$A$2:$C$121,2,0)</f>
        <v>16</v>
      </c>
      <c r="N3733" s="26">
        <f>VLOOKUP(K3733,Table!$A$2:$C$121,3,0)</f>
        <v>5</v>
      </c>
      <c r="O3733" s="13" t="str">
        <f>VLOOKUP(A3733,Table!$U$1:$V$230,2,0)</f>
        <v>Tetragonal</v>
      </c>
      <c r="P3733" s="1"/>
    </row>
    <row r="3734" spans="1:16">
      <c r="A3734" s="12">
        <v>129</v>
      </c>
      <c r="B3734" s="12">
        <v>638876</v>
      </c>
      <c r="C3734" s="12" t="s">
        <v>4433</v>
      </c>
      <c r="D3734" s="12" t="s">
        <v>2108</v>
      </c>
      <c r="E3734" s="17" t="s">
        <v>426</v>
      </c>
      <c r="F3734" s="25" t="str">
        <f>LEFT(E3734,MIN(FIND({0,1,2,3,4,5,6,7,8,9},ASC(E3734)&amp;1234567890))-1)</f>
        <v>Hf</v>
      </c>
      <c r="G3734" s="25">
        <f t="shared" si="116"/>
        <v>1</v>
      </c>
      <c r="H3734" s="25">
        <f>VLOOKUP(F3734,Table!$A$2:$C$121,2,0)</f>
        <v>4</v>
      </c>
      <c r="I3734" s="26">
        <f>VLOOKUP(F3734,Table!$A$2:$C$121,3,0)</f>
        <v>6</v>
      </c>
      <c r="J3734" s="17" t="s">
        <v>593</v>
      </c>
      <c r="K3734" s="25" t="str">
        <f>LEFT(J3734,MIN(FIND({0,1,2,3,4,5,6,7,8,9},ASC(J3734)&amp;1234567890))-1)</f>
        <v>Sb</v>
      </c>
      <c r="L3734" s="25">
        <f t="shared" si="117"/>
        <v>2</v>
      </c>
      <c r="M3734" s="25">
        <f>VLOOKUP(K3734,Table!$A$2:$C$121,2,0)</f>
        <v>15</v>
      </c>
      <c r="N3734" s="26">
        <f>VLOOKUP(K3734,Table!$A$2:$C$121,3,0)</f>
        <v>5</v>
      </c>
      <c r="O3734" s="13" t="str">
        <f>VLOOKUP(A3734,Table!$U$1:$V$230,2,0)</f>
        <v>Tetragonal</v>
      </c>
      <c r="P3734" s="1"/>
    </row>
    <row r="3735" spans="1:16">
      <c r="A3735" s="12">
        <v>129</v>
      </c>
      <c r="B3735" s="12">
        <v>639660</v>
      </c>
      <c r="C3735" s="12" t="s">
        <v>4433</v>
      </c>
      <c r="D3735" s="12" t="s">
        <v>4490</v>
      </c>
      <c r="E3735" s="17" t="s">
        <v>587</v>
      </c>
      <c r="F3735" s="25" t="str">
        <f>LEFT(E3735,MIN(FIND({0,1,2,3,4,5,6,7,8,9},ASC(E3735)&amp;1234567890))-1)</f>
        <v>Ho</v>
      </c>
      <c r="G3735" s="25">
        <f t="shared" si="116"/>
        <v>1</v>
      </c>
      <c r="H3735" s="25">
        <f>VLOOKUP(F3735,Table!$A$2:$C$121,2,0)</f>
        <v>3</v>
      </c>
      <c r="I3735" s="26">
        <f>VLOOKUP(F3735,Table!$A$2:$C$121,3,0)</f>
        <v>6</v>
      </c>
      <c r="J3735" s="17" t="s">
        <v>34</v>
      </c>
      <c r="K3735" s="25" t="str">
        <f>LEFT(J3735,MIN(FIND({0,1,2,3,4,5,6,7,8,9},ASC(J3735)&amp;1234567890))-1)</f>
        <v>S</v>
      </c>
      <c r="L3735" s="25">
        <f t="shared" si="117"/>
        <v>2</v>
      </c>
      <c r="M3735" s="25">
        <f>VLOOKUP(K3735,Table!$A$2:$C$121,2,0)</f>
        <v>16</v>
      </c>
      <c r="N3735" s="26">
        <f>VLOOKUP(K3735,Table!$A$2:$C$121,3,0)</f>
        <v>3</v>
      </c>
      <c r="O3735" s="13" t="str">
        <f>VLOOKUP(A3735,Table!$U$1:$V$230,2,0)</f>
        <v>Tetragonal</v>
      </c>
      <c r="P3735" s="1"/>
    </row>
    <row r="3736" spans="1:16">
      <c r="A3736" s="12">
        <v>129</v>
      </c>
      <c r="B3736" s="12">
        <v>639707</v>
      </c>
      <c r="C3736" s="12" t="s">
        <v>4433</v>
      </c>
      <c r="D3736" s="12" t="s">
        <v>4491</v>
      </c>
      <c r="E3736" s="17" t="s">
        <v>587</v>
      </c>
      <c r="F3736" s="25" t="str">
        <f>LEFT(E3736,MIN(FIND({0,1,2,3,4,5,6,7,8,9},ASC(E3736)&amp;1234567890))-1)</f>
        <v>Ho</v>
      </c>
      <c r="G3736" s="25">
        <f t="shared" si="116"/>
        <v>1</v>
      </c>
      <c r="H3736" s="25">
        <f>VLOOKUP(F3736,Table!$A$2:$C$121,2,0)</f>
        <v>3</v>
      </c>
      <c r="I3736" s="26">
        <f>VLOOKUP(F3736,Table!$A$2:$C$121,3,0)</f>
        <v>6</v>
      </c>
      <c r="J3736" s="17" t="s">
        <v>361</v>
      </c>
      <c r="K3736" s="25" t="str">
        <f>LEFT(J3736,MIN(FIND({0,1,2,3,4,5,6,7,8,9},ASC(J3736)&amp;1234567890))-1)</f>
        <v>Se</v>
      </c>
      <c r="L3736" s="25">
        <f t="shared" si="117"/>
        <v>2</v>
      </c>
      <c r="M3736" s="25">
        <f>VLOOKUP(K3736,Table!$A$2:$C$121,2,0)</f>
        <v>16</v>
      </c>
      <c r="N3736" s="26">
        <f>VLOOKUP(K3736,Table!$A$2:$C$121,3,0)</f>
        <v>4</v>
      </c>
      <c r="O3736" s="13" t="str">
        <f>VLOOKUP(A3736,Table!$U$1:$V$230,2,0)</f>
        <v>Tetragonal</v>
      </c>
      <c r="P3736" s="1"/>
    </row>
    <row r="3737" spans="1:16">
      <c r="A3737" s="12">
        <v>129</v>
      </c>
      <c r="B3737" s="12">
        <v>639765</v>
      </c>
      <c r="C3737" s="12" t="s">
        <v>4433</v>
      </c>
      <c r="D3737" s="12" t="s">
        <v>4492</v>
      </c>
      <c r="E3737" s="17" t="s">
        <v>587</v>
      </c>
      <c r="F3737" s="25" t="str">
        <f>LEFT(E3737,MIN(FIND({0,1,2,3,4,5,6,7,8,9},ASC(E3737)&amp;1234567890))-1)</f>
        <v>Ho</v>
      </c>
      <c r="G3737" s="25">
        <f t="shared" si="116"/>
        <v>1</v>
      </c>
      <c r="H3737" s="25">
        <f>VLOOKUP(F3737,Table!$A$2:$C$121,2,0)</f>
        <v>3</v>
      </c>
      <c r="I3737" s="26">
        <f>VLOOKUP(F3737,Table!$A$2:$C$121,3,0)</f>
        <v>6</v>
      </c>
      <c r="J3737" s="17" t="s">
        <v>73</v>
      </c>
      <c r="K3737" s="25" t="str">
        <f>LEFT(J3737,MIN(FIND({0,1,2,3,4,5,6,7,8,9},ASC(J3737)&amp;1234567890))-1)</f>
        <v>Te</v>
      </c>
      <c r="L3737" s="25">
        <f t="shared" si="117"/>
        <v>2</v>
      </c>
      <c r="M3737" s="25">
        <f>VLOOKUP(K3737,Table!$A$2:$C$121,2,0)</f>
        <v>16</v>
      </c>
      <c r="N3737" s="26">
        <f>VLOOKUP(K3737,Table!$A$2:$C$121,3,0)</f>
        <v>5</v>
      </c>
      <c r="O3737" s="13" t="str">
        <f>VLOOKUP(A3737,Table!$U$1:$V$230,2,0)</f>
        <v>Tetragonal</v>
      </c>
      <c r="P3737" s="1"/>
    </row>
    <row r="3738" spans="1:16">
      <c r="A3738" s="12">
        <v>129</v>
      </c>
      <c r="B3738" s="12">
        <v>641808</v>
      </c>
      <c r="C3738" s="12" t="s">
        <v>4433</v>
      </c>
      <c r="D3738" s="12" t="s">
        <v>1377</v>
      </c>
      <c r="E3738" s="17" t="s">
        <v>46</v>
      </c>
      <c r="F3738" s="25" t="str">
        <f>LEFT(E3738,MIN(FIND({0,1,2,3,4,5,6,7,8,9},ASC(E3738)&amp;1234567890))-1)</f>
        <v>La</v>
      </c>
      <c r="G3738" s="25">
        <f t="shared" si="116"/>
        <v>1</v>
      </c>
      <c r="H3738" s="25">
        <f>VLOOKUP(F3738,Table!$A$2:$C$121,2,0)</f>
        <v>3</v>
      </c>
      <c r="I3738" s="26">
        <f>VLOOKUP(F3738,Table!$A$2:$C$121,3,0)</f>
        <v>6</v>
      </c>
      <c r="J3738" s="17" t="s">
        <v>34</v>
      </c>
      <c r="K3738" s="25" t="str">
        <f>LEFT(J3738,MIN(FIND({0,1,2,3,4,5,6,7,8,9},ASC(J3738)&amp;1234567890))-1)</f>
        <v>S</v>
      </c>
      <c r="L3738" s="25">
        <f t="shared" si="117"/>
        <v>2</v>
      </c>
      <c r="M3738" s="25">
        <f>VLOOKUP(K3738,Table!$A$2:$C$121,2,0)</f>
        <v>16</v>
      </c>
      <c r="N3738" s="26">
        <f>VLOOKUP(K3738,Table!$A$2:$C$121,3,0)</f>
        <v>3</v>
      </c>
      <c r="O3738" s="13" t="str">
        <f>VLOOKUP(A3738,Table!$U$1:$V$230,2,0)</f>
        <v>Tetragonal</v>
      </c>
      <c r="P3738" s="1"/>
    </row>
    <row r="3739" spans="1:16">
      <c r="A3739" s="12">
        <v>129</v>
      </c>
      <c r="B3739" s="12">
        <v>641838</v>
      </c>
      <c r="C3739" s="12" t="s">
        <v>4433</v>
      </c>
      <c r="D3739" s="12" t="s">
        <v>4493</v>
      </c>
      <c r="E3739" s="17" t="s">
        <v>46</v>
      </c>
      <c r="F3739" s="25" t="str">
        <f>LEFT(E3739,MIN(FIND({0,1,2,3,4,5,6,7,8,9},ASC(E3739)&amp;1234567890))-1)</f>
        <v>La</v>
      </c>
      <c r="G3739" s="25">
        <f t="shared" si="116"/>
        <v>1</v>
      </c>
      <c r="H3739" s="25">
        <f>VLOOKUP(F3739,Table!$A$2:$C$121,2,0)</f>
        <v>3</v>
      </c>
      <c r="I3739" s="26">
        <f>VLOOKUP(F3739,Table!$A$2:$C$121,3,0)</f>
        <v>6</v>
      </c>
      <c r="J3739" s="17" t="s">
        <v>12376</v>
      </c>
      <c r="K3739" s="25" t="str">
        <f>LEFT(J3739,MIN(FIND({0,1,2,3,4,5,6,7,8,9},ASC(J3739)&amp;1234567890))-1)</f>
        <v>S</v>
      </c>
      <c r="L3739" s="25">
        <f t="shared" si="117"/>
        <v>1.91</v>
      </c>
      <c r="M3739" s="25">
        <f>VLOOKUP(K3739,Table!$A$2:$C$121,2,0)</f>
        <v>16</v>
      </c>
      <c r="N3739" s="26">
        <f>VLOOKUP(K3739,Table!$A$2:$C$121,3,0)</f>
        <v>3</v>
      </c>
      <c r="O3739" s="13" t="str">
        <f>VLOOKUP(A3739,Table!$U$1:$V$230,2,0)</f>
        <v>Tetragonal</v>
      </c>
      <c r="P3739" s="1"/>
    </row>
    <row r="3740" spans="1:16">
      <c r="A3740" s="12">
        <v>129</v>
      </c>
      <c r="B3740" s="12">
        <v>641925</v>
      </c>
      <c r="C3740" s="12" t="s">
        <v>4433</v>
      </c>
      <c r="D3740" s="12" t="s">
        <v>1240</v>
      </c>
      <c r="E3740" s="17" t="s">
        <v>46</v>
      </c>
      <c r="F3740" s="25" t="str">
        <f>LEFT(E3740,MIN(FIND({0,1,2,3,4,5,6,7,8,9},ASC(E3740)&amp;1234567890))-1)</f>
        <v>La</v>
      </c>
      <c r="G3740" s="25">
        <f t="shared" si="116"/>
        <v>1</v>
      </c>
      <c r="H3740" s="25">
        <f>VLOOKUP(F3740,Table!$A$2:$C$121,2,0)</f>
        <v>3</v>
      </c>
      <c r="I3740" s="26">
        <f>VLOOKUP(F3740,Table!$A$2:$C$121,3,0)</f>
        <v>6</v>
      </c>
      <c r="J3740" s="17" t="s">
        <v>361</v>
      </c>
      <c r="K3740" s="25" t="str">
        <f>LEFT(J3740,MIN(FIND({0,1,2,3,4,5,6,7,8,9},ASC(J3740)&amp;1234567890))-1)</f>
        <v>Se</v>
      </c>
      <c r="L3740" s="25">
        <f t="shared" si="117"/>
        <v>2</v>
      </c>
      <c r="M3740" s="25">
        <f>VLOOKUP(K3740,Table!$A$2:$C$121,2,0)</f>
        <v>16</v>
      </c>
      <c r="N3740" s="26">
        <f>VLOOKUP(K3740,Table!$A$2:$C$121,3,0)</f>
        <v>4</v>
      </c>
      <c r="O3740" s="13" t="str">
        <f>VLOOKUP(A3740,Table!$U$1:$V$230,2,0)</f>
        <v>Tetragonal</v>
      </c>
      <c r="P3740" s="1"/>
    </row>
    <row r="3741" spans="1:16">
      <c r="A3741" s="12">
        <v>129</v>
      </c>
      <c r="B3741" s="12">
        <v>642566</v>
      </c>
      <c r="C3741" s="12" t="s">
        <v>4433</v>
      </c>
      <c r="D3741" s="12" t="s">
        <v>4494</v>
      </c>
      <c r="E3741" s="17" t="s">
        <v>11335</v>
      </c>
      <c r="F3741" s="25" t="str">
        <f>LEFT(E3741,MIN(FIND({0,1,2,3,4,5,6,7,8,9},ASC(E3741)&amp;1234567890))-1)</f>
        <v>Lu</v>
      </c>
      <c r="G3741" s="25">
        <f t="shared" si="116"/>
        <v>1</v>
      </c>
      <c r="H3741" s="25">
        <f>VLOOKUP(F3741,Table!$A$2:$C$121,2,0)</f>
        <v>3</v>
      </c>
      <c r="I3741" s="26">
        <f>VLOOKUP(F3741,Table!$A$2:$C$121,3,0)</f>
        <v>6</v>
      </c>
      <c r="J3741" s="17" t="s">
        <v>34</v>
      </c>
      <c r="K3741" s="25" t="str">
        <f>LEFT(J3741,MIN(FIND({0,1,2,3,4,5,6,7,8,9},ASC(J3741)&amp;1234567890))-1)</f>
        <v>S</v>
      </c>
      <c r="L3741" s="25">
        <f t="shared" si="117"/>
        <v>2</v>
      </c>
      <c r="M3741" s="25">
        <f>VLOOKUP(K3741,Table!$A$2:$C$121,2,0)</f>
        <v>16</v>
      </c>
      <c r="N3741" s="26">
        <f>VLOOKUP(K3741,Table!$A$2:$C$121,3,0)</f>
        <v>3</v>
      </c>
      <c r="O3741" s="13" t="str">
        <f>VLOOKUP(A3741,Table!$U$1:$V$230,2,0)</f>
        <v>Tetragonal</v>
      </c>
      <c r="P3741" s="1"/>
    </row>
    <row r="3742" spans="1:16">
      <c r="A3742" s="12">
        <v>129</v>
      </c>
      <c r="B3742" s="12">
        <v>642598</v>
      </c>
      <c r="C3742" s="12" t="s">
        <v>4433</v>
      </c>
      <c r="D3742" s="12" t="s">
        <v>4495</v>
      </c>
      <c r="E3742" s="17" t="s">
        <v>11335</v>
      </c>
      <c r="F3742" s="25" t="str">
        <f>LEFT(E3742,MIN(FIND({0,1,2,3,4,5,6,7,8,9},ASC(E3742)&amp;1234567890))-1)</f>
        <v>Lu</v>
      </c>
      <c r="G3742" s="25">
        <f t="shared" si="116"/>
        <v>1</v>
      </c>
      <c r="H3742" s="25">
        <f>VLOOKUP(F3742,Table!$A$2:$C$121,2,0)</f>
        <v>3</v>
      </c>
      <c r="I3742" s="26">
        <f>VLOOKUP(F3742,Table!$A$2:$C$121,3,0)</f>
        <v>6</v>
      </c>
      <c r="J3742" s="17" t="s">
        <v>361</v>
      </c>
      <c r="K3742" s="25" t="str">
        <f>LEFT(J3742,MIN(FIND({0,1,2,3,4,5,6,7,8,9},ASC(J3742)&amp;1234567890))-1)</f>
        <v>Se</v>
      </c>
      <c r="L3742" s="25">
        <f t="shared" si="117"/>
        <v>2</v>
      </c>
      <c r="M3742" s="25">
        <f>VLOOKUP(K3742,Table!$A$2:$C$121,2,0)</f>
        <v>16</v>
      </c>
      <c r="N3742" s="26">
        <f>VLOOKUP(K3742,Table!$A$2:$C$121,3,0)</f>
        <v>4</v>
      </c>
      <c r="O3742" s="13" t="str">
        <f>VLOOKUP(A3742,Table!$U$1:$V$230,2,0)</f>
        <v>Tetragonal</v>
      </c>
      <c r="P3742" s="1"/>
    </row>
    <row r="3743" spans="1:16">
      <c r="A3743" s="12">
        <v>129</v>
      </c>
      <c r="B3743" s="12">
        <v>642622</v>
      </c>
      <c r="C3743" s="12" t="s">
        <v>4433</v>
      </c>
      <c r="D3743" s="12" t="s">
        <v>4496</v>
      </c>
      <c r="E3743" s="17" t="s">
        <v>11335</v>
      </c>
      <c r="F3743" s="25" t="str">
        <f>LEFT(E3743,MIN(FIND({0,1,2,3,4,5,6,7,8,9},ASC(E3743)&amp;1234567890))-1)</f>
        <v>Lu</v>
      </c>
      <c r="G3743" s="25">
        <f t="shared" si="116"/>
        <v>1</v>
      </c>
      <c r="H3743" s="25">
        <f>VLOOKUP(F3743,Table!$A$2:$C$121,2,0)</f>
        <v>3</v>
      </c>
      <c r="I3743" s="26">
        <f>VLOOKUP(F3743,Table!$A$2:$C$121,3,0)</f>
        <v>6</v>
      </c>
      <c r="J3743" s="17" t="s">
        <v>73</v>
      </c>
      <c r="K3743" s="25" t="str">
        <f>LEFT(J3743,MIN(FIND({0,1,2,3,4,5,6,7,8,9},ASC(J3743)&amp;1234567890))-1)</f>
        <v>Te</v>
      </c>
      <c r="L3743" s="25">
        <f t="shared" si="117"/>
        <v>2</v>
      </c>
      <c r="M3743" s="25">
        <f>VLOOKUP(K3743,Table!$A$2:$C$121,2,0)</f>
        <v>16</v>
      </c>
      <c r="N3743" s="26">
        <f>VLOOKUP(K3743,Table!$A$2:$C$121,3,0)</f>
        <v>5</v>
      </c>
      <c r="O3743" s="13" t="str">
        <f>VLOOKUP(A3743,Table!$U$1:$V$230,2,0)</f>
        <v>Tetragonal</v>
      </c>
      <c r="P3743" s="1"/>
    </row>
    <row r="3744" spans="1:16">
      <c r="A3744" s="12">
        <v>129</v>
      </c>
      <c r="B3744" s="12">
        <v>645856</v>
      </c>
      <c r="C3744" s="12" t="s">
        <v>4424</v>
      </c>
      <c r="D3744" s="12" t="s">
        <v>4497</v>
      </c>
      <c r="E3744" s="17" t="s">
        <v>615</v>
      </c>
      <c r="F3744" s="25" t="str">
        <f>LEFT(E3744,MIN(FIND({0,1,2,3,4,5,6,7,8,9},ASC(E3744)&amp;1234567890))-1)</f>
        <v>Nd</v>
      </c>
      <c r="G3744" s="25">
        <f t="shared" si="116"/>
        <v>1</v>
      </c>
      <c r="H3744" s="25">
        <f>VLOOKUP(F3744,Table!$A$2:$C$121,2,0)</f>
        <v>3</v>
      </c>
      <c r="I3744" s="26">
        <f>VLOOKUP(F3744,Table!$A$2:$C$121,3,0)</f>
        <v>6</v>
      </c>
      <c r="J3744" s="17" t="s">
        <v>12377</v>
      </c>
      <c r="K3744" s="25" t="str">
        <f>LEFT(J3744,MIN(FIND({0,1,2,3,4,5,6,7,8,9},ASC(J3744)&amp;1234567890))-1)</f>
        <v>S</v>
      </c>
      <c r="L3744" s="25">
        <f t="shared" si="117"/>
        <v>1.95</v>
      </c>
      <c r="M3744" s="25">
        <f>VLOOKUP(K3744,Table!$A$2:$C$121,2,0)</f>
        <v>16</v>
      </c>
      <c r="N3744" s="26">
        <f>VLOOKUP(K3744,Table!$A$2:$C$121,3,0)</f>
        <v>3</v>
      </c>
      <c r="O3744" s="13" t="str">
        <f>VLOOKUP(A3744,Table!$U$1:$V$230,2,0)</f>
        <v>Tetragonal</v>
      </c>
      <c r="P3744" s="1"/>
    </row>
    <row r="3745" spans="1:16">
      <c r="A3745" s="12">
        <v>129</v>
      </c>
      <c r="B3745" s="12">
        <v>645919</v>
      </c>
      <c r="C3745" s="12" t="s">
        <v>4433</v>
      </c>
      <c r="D3745" s="12" t="s">
        <v>1388</v>
      </c>
      <c r="E3745" s="17" t="s">
        <v>615</v>
      </c>
      <c r="F3745" s="25" t="str">
        <f>LEFT(E3745,MIN(FIND({0,1,2,3,4,5,6,7,8,9},ASC(E3745)&amp;1234567890))-1)</f>
        <v>Nd</v>
      </c>
      <c r="G3745" s="25">
        <f t="shared" si="116"/>
        <v>1</v>
      </c>
      <c r="H3745" s="25">
        <f>VLOOKUP(F3745,Table!$A$2:$C$121,2,0)</f>
        <v>3</v>
      </c>
      <c r="I3745" s="26">
        <f>VLOOKUP(F3745,Table!$A$2:$C$121,3,0)</f>
        <v>6</v>
      </c>
      <c r="J3745" s="17" t="s">
        <v>361</v>
      </c>
      <c r="K3745" s="25" t="str">
        <f>LEFT(J3745,MIN(FIND({0,1,2,3,4,5,6,7,8,9},ASC(J3745)&amp;1234567890))-1)</f>
        <v>Se</v>
      </c>
      <c r="L3745" s="25">
        <f t="shared" si="117"/>
        <v>2</v>
      </c>
      <c r="M3745" s="25">
        <f>VLOOKUP(K3745,Table!$A$2:$C$121,2,0)</f>
        <v>16</v>
      </c>
      <c r="N3745" s="26">
        <f>VLOOKUP(K3745,Table!$A$2:$C$121,3,0)</f>
        <v>4</v>
      </c>
      <c r="O3745" s="13" t="str">
        <f>VLOOKUP(A3745,Table!$U$1:$V$230,2,0)</f>
        <v>Tetragonal</v>
      </c>
      <c r="P3745" s="1"/>
    </row>
    <row r="3746" spans="1:16">
      <c r="A3746" s="12">
        <v>129</v>
      </c>
      <c r="B3746" s="12">
        <v>647230</v>
      </c>
      <c r="C3746" s="12" t="s">
        <v>4433</v>
      </c>
      <c r="D3746" s="12" t="s">
        <v>4498</v>
      </c>
      <c r="E3746" s="17" t="s">
        <v>11379</v>
      </c>
      <c r="F3746" s="25" t="str">
        <f>LEFT(E3746,MIN(FIND({0,1,2,3,4,5,6,7,8,9},ASC(E3746)&amp;1234567890))-1)</f>
        <v>Np</v>
      </c>
      <c r="G3746" s="25">
        <f t="shared" si="116"/>
        <v>1</v>
      </c>
      <c r="H3746" s="25">
        <f>VLOOKUP(F3746,Table!$A$2:$C$121,2,0)</f>
        <v>3</v>
      </c>
      <c r="I3746" s="26">
        <f>VLOOKUP(F3746,Table!$A$2:$C$121,3,0)</f>
        <v>7</v>
      </c>
      <c r="J3746" s="17" t="s">
        <v>73</v>
      </c>
      <c r="K3746" s="25" t="str">
        <f>LEFT(J3746,MIN(FIND({0,1,2,3,4,5,6,7,8,9},ASC(J3746)&amp;1234567890))-1)</f>
        <v>Te</v>
      </c>
      <c r="L3746" s="25">
        <f t="shared" si="117"/>
        <v>2</v>
      </c>
      <c r="M3746" s="25">
        <f>VLOOKUP(K3746,Table!$A$2:$C$121,2,0)</f>
        <v>16</v>
      </c>
      <c r="N3746" s="26">
        <f>VLOOKUP(K3746,Table!$A$2:$C$121,3,0)</f>
        <v>5</v>
      </c>
      <c r="O3746" s="13" t="str">
        <f>VLOOKUP(A3746,Table!$U$1:$V$230,2,0)</f>
        <v>Tetragonal</v>
      </c>
      <c r="P3746" s="1"/>
    </row>
    <row r="3747" spans="1:16">
      <c r="A3747" s="12">
        <v>129</v>
      </c>
      <c r="B3747" s="12">
        <v>647903</v>
      </c>
      <c r="C3747" s="12" t="s">
        <v>4433</v>
      </c>
      <c r="D3747" s="12" t="s">
        <v>4499</v>
      </c>
      <c r="E3747" s="17" t="s">
        <v>11640</v>
      </c>
      <c r="F3747" s="25" t="str">
        <f>LEFT(E3747,MIN(FIND({0,1,2,3,4,5,6,7,8,9},ASC(E3747)&amp;1234567890))-1)</f>
        <v>Pa</v>
      </c>
      <c r="G3747" s="25">
        <f t="shared" si="116"/>
        <v>1</v>
      </c>
      <c r="H3747" s="25">
        <f>VLOOKUP(F3747,Table!$A$2:$C$121,2,0)</f>
        <v>3</v>
      </c>
      <c r="I3747" s="26">
        <f>VLOOKUP(F3747,Table!$A$2:$C$121,3,0)</f>
        <v>7</v>
      </c>
      <c r="J3747" s="17" t="s">
        <v>30</v>
      </c>
      <c r="K3747" s="25" t="str">
        <f>LEFT(J3747,MIN(FIND({0,1,2,3,4,5,6,7,8,9},ASC(J3747)&amp;1234567890))-1)</f>
        <v>P</v>
      </c>
      <c r="L3747" s="25">
        <f t="shared" si="117"/>
        <v>2</v>
      </c>
      <c r="M3747" s="25">
        <f>VLOOKUP(K3747,Table!$A$2:$C$121,2,0)</f>
        <v>15</v>
      </c>
      <c r="N3747" s="26">
        <f>VLOOKUP(K3747,Table!$A$2:$C$121,3,0)</f>
        <v>3</v>
      </c>
      <c r="O3747" s="13" t="str">
        <f>VLOOKUP(A3747,Table!$U$1:$V$230,2,0)</f>
        <v>Tetragonal</v>
      </c>
      <c r="P3747" s="1"/>
    </row>
    <row r="3748" spans="1:16">
      <c r="A3748" s="12">
        <v>129</v>
      </c>
      <c r="B3748" s="12">
        <v>648339</v>
      </c>
      <c r="C3748" s="12" t="s">
        <v>4433</v>
      </c>
      <c r="D3748" s="12" t="s">
        <v>4500</v>
      </c>
      <c r="E3748" s="17" t="s">
        <v>11640</v>
      </c>
      <c r="F3748" s="25" t="str">
        <f>LEFT(E3748,MIN(FIND({0,1,2,3,4,5,6,7,8,9},ASC(E3748)&amp;1234567890))-1)</f>
        <v>Pa</v>
      </c>
      <c r="G3748" s="25">
        <f t="shared" si="116"/>
        <v>1</v>
      </c>
      <c r="H3748" s="25">
        <f>VLOOKUP(F3748,Table!$A$2:$C$121,2,0)</f>
        <v>3</v>
      </c>
      <c r="I3748" s="26">
        <f>VLOOKUP(F3748,Table!$A$2:$C$121,3,0)</f>
        <v>7</v>
      </c>
      <c r="J3748" s="17" t="s">
        <v>593</v>
      </c>
      <c r="K3748" s="25" t="str">
        <f>LEFT(J3748,MIN(FIND({0,1,2,3,4,5,6,7,8,9},ASC(J3748)&amp;1234567890))-1)</f>
        <v>Sb</v>
      </c>
      <c r="L3748" s="25">
        <f t="shared" si="117"/>
        <v>2</v>
      </c>
      <c r="M3748" s="25">
        <f>VLOOKUP(K3748,Table!$A$2:$C$121,2,0)</f>
        <v>15</v>
      </c>
      <c r="N3748" s="26">
        <f>VLOOKUP(K3748,Table!$A$2:$C$121,3,0)</f>
        <v>5</v>
      </c>
      <c r="O3748" s="13" t="str">
        <f>VLOOKUP(A3748,Table!$U$1:$V$230,2,0)</f>
        <v>Tetragonal</v>
      </c>
      <c r="P3748" s="1"/>
    </row>
    <row r="3749" spans="1:16">
      <c r="A3749" s="12">
        <v>129</v>
      </c>
      <c r="B3749" s="12">
        <v>648973</v>
      </c>
      <c r="C3749" s="12" t="s">
        <v>4433</v>
      </c>
      <c r="D3749" s="12" t="s">
        <v>4501</v>
      </c>
      <c r="E3749" s="17" t="s">
        <v>541</v>
      </c>
      <c r="F3749" s="25" t="str">
        <f>LEFT(E3749,MIN(FIND({0,1,2,3,4,5,6,7,8,9},ASC(E3749)&amp;1234567890))-1)</f>
        <v>Pd</v>
      </c>
      <c r="G3749" s="25">
        <f t="shared" si="116"/>
        <v>1</v>
      </c>
      <c r="H3749" s="25">
        <f>VLOOKUP(F3749,Table!$A$2:$C$121,2,0)</f>
        <v>10</v>
      </c>
      <c r="I3749" s="26">
        <f>VLOOKUP(F3749,Table!$A$2:$C$121,3,0)</f>
        <v>5</v>
      </c>
      <c r="J3749" s="17" t="s">
        <v>405</v>
      </c>
      <c r="K3749" s="25" t="str">
        <f>LEFT(J3749,MIN(FIND({0,1,2,3,4,5,6,7,8,9},ASC(J3749)&amp;1234567890))-1)</f>
        <v>Ta</v>
      </c>
      <c r="L3749" s="25">
        <f t="shared" si="117"/>
        <v>1</v>
      </c>
      <c r="M3749" s="25">
        <f>VLOOKUP(K3749,Table!$A$2:$C$121,2,0)</f>
        <v>5</v>
      </c>
      <c r="N3749" s="26">
        <f>VLOOKUP(K3749,Table!$A$2:$C$121,3,0)</f>
        <v>6</v>
      </c>
      <c r="O3749" s="13" t="str">
        <f>VLOOKUP(A3749,Table!$U$1:$V$230,2,0)</f>
        <v>Tetragonal</v>
      </c>
      <c r="P3749" s="1"/>
    </row>
    <row r="3750" spans="1:16">
      <c r="A3750" s="12">
        <v>129</v>
      </c>
      <c r="B3750" s="12">
        <v>649328</v>
      </c>
      <c r="C3750" s="12" t="s">
        <v>4433</v>
      </c>
      <c r="D3750" s="12" t="s">
        <v>1387</v>
      </c>
      <c r="E3750" s="17" t="s">
        <v>11332</v>
      </c>
      <c r="F3750" s="25" t="str">
        <f>LEFT(E3750,MIN(FIND({0,1,2,3,4,5,6,7,8,9},ASC(E3750)&amp;1234567890))-1)</f>
        <v>Pr</v>
      </c>
      <c r="G3750" s="25">
        <f t="shared" si="116"/>
        <v>1</v>
      </c>
      <c r="H3750" s="25">
        <f>VLOOKUP(F3750,Table!$A$2:$C$121,2,0)</f>
        <v>3</v>
      </c>
      <c r="I3750" s="26">
        <f>VLOOKUP(F3750,Table!$A$2:$C$121,3,0)</f>
        <v>6</v>
      </c>
      <c r="J3750" s="17" t="s">
        <v>361</v>
      </c>
      <c r="K3750" s="25" t="str">
        <f>LEFT(J3750,MIN(FIND({0,1,2,3,4,5,6,7,8,9},ASC(J3750)&amp;1234567890))-1)</f>
        <v>Se</v>
      </c>
      <c r="L3750" s="25">
        <f t="shared" si="117"/>
        <v>2</v>
      </c>
      <c r="M3750" s="25">
        <f>VLOOKUP(K3750,Table!$A$2:$C$121,2,0)</f>
        <v>16</v>
      </c>
      <c r="N3750" s="26">
        <f>VLOOKUP(K3750,Table!$A$2:$C$121,3,0)</f>
        <v>4</v>
      </c>
      <c r="O3750" s="13" t="str">
        <f>VLOOKUP(A3750,Table!$U$1:$V$230,2,0)</f>
        <v>Tetragonal</v>
      </c>
      <c r="P3750" s="1"/>
    </row>
    <row r="3751" spans="1:16">
      <c r="A3751" s="12">
        <v>129</v>
      </c>
      <c r="B3751" s="12">
        <v>649409</v>
      </c>
      <c r="C3751" s="12" t="s">
        <v>4433</v>
      </c>
      <c r="D3751" s="12" t="s">
        <v>3829</v>
      </c>
      <c r="E3751" s="17" t="s">
        <v>11332</v>
      </c>
      <c r="F3751" s="25" t="str">
        <f>LEFT(E3751,MIN(FIND({0,1,2,3,4,5,6,7,8,9},ASC(E3751)&amp;1234567890))-1)</f>
        <v>Pr</v>
      </c>
      <c r="G3751" s="25">
        <f t="shared" si="116"/>
        <v>1</v>
      </c>
      <c r="H3751" s="25">
        <f>VLOOKUP(F3751,Table!$A$2:$C$121,2,0)</f>
        <v>3</v>
      </c>
      <c r="I3751" s="26">
        <f>VLOOKUP(F3751,Table!$A$2:$C$121,3,0)</f>
        <v>6</v>
      </c>
      <c r="J3751" s="17" t="s">
        <v>73</v>
      </c>
      <c r="K3751" s="25" t="str">
        <f>LEFT(J3751,MIN(FIND({0,1,2,3,4,5,6,7,8,9},ASC(J3751)&amp;1234567890))-1)</f>
        <v>Te</v>
      </c>
      <c r="L3751" s="25">
        <f t="shared" si="117"/>
        <v>2</v>
      </c>
      <c r="M3751" s="25">
        <f>VLOOKUP(K3751,Table!$A$2:$C$121,2,0)</f>
        <v>16</v>
      </c>
      <c r="N3751" s="26">
        <f>VLOOKUP(K3751,Table!$A$2:$C$121,3,0)</f>
        <v>5</v>
      </c>
      <c r="O3751" s="13" t="str">
        <f>VLOOKUP(A3751,Table!$U$1:$V$230,2,0)</f>
        <v>Tetragonal</v>
      </c>
      <c r="P3751" s="1"/>
    </row>
    <row r="3752" spans="1:16">
      <c r="A3752" s="12">
        <v>129</v>
      </c>
      <c r="B3752" s="12">
        <v>649428</v>
      </c>
      <c r="C3752" s="12" t="s">
        <v>4424</v>
      </c>
      <c r="D3752" s="12" t="s">
        <v>4502</v>
      </c>
      <c r="E3752" s="17" t="s">
        <v>11332</v>
      </c>
      <c r="F3752" s="25" t="str">
        <f>LEFT(E3752,MIN(FIND({0,1,2,3,4,5,6,7,8,9},ASC(E3752)&amp;1234567890))-1)</f>
        <v>Pr</v>
      </c>
      <c r="G3752" s="25">
        <f t="shared" si="116"/>
        <v>1</v>
      </c>
      <c r="H3752" s="25">
        <f>VLOOKUP(F3752,Table!$A$2:$C$121,2,0)</f>
        <v>3</v>
      </c>
      <c r="I3752" s="26">
        <f>VLOOKUP(F3752,Table!$A$2:$C$121,3,0)</f>
        <v>6</v>
      </c>
      <c r="J3752" s="17" t="s">
        <v>12378</v>
      </c>
      <c r="K3752" s="25" t="str">
        <f>LEFT(J3752,MIN(FIND({0,1,2,3,4,5,6,7,8,9},ASC(J3752)&amp;1234567890))-1)</f>
        <v>Te</v>
      </c>
      <c r="L3752" s="25">
        <f t="shared" si="117"/>
        <v>1.9</v>
      </c>
      <c r="M3752" s="25">
        <f>VLOOKUP(K3752,Table!$A$2:$C$121,2,0)</f>
        <v>16</v>
      </c>
      <c r="N3752" s="26">
        <f>VLOOKUP(K3752,Table!$A$2:$C$121,3,0)</f>
        <v>5</v>
      </c>
      <c r="O3752" s="13" t="str">
        <f>VLOOKUP(A3752,Table!$U$1:$V$230,2,0)</f>
        <v>Tetragonal</v>
      </c>
      <c r="P3752" s="1"/>
    </row>
    <row r="3753" spans="1:16">
      <c r="A3753" s="12">
        <v>129</v>
      </c>
      <c r="B3753" s="12">
        <v>649932</v>
      </c>
      <c r="C3753" s="12" t="s">
        <v>4433</v>
      </c>
      <c r="D3753" s="12" t="s">
        <v>4050</v>
      </c>
      <c r="E3753" s="17" t="s">
        <v>11502</v>
      </c>
      <c r="F3753" s="25" t="str">
        <f>LEFT(E3753,MIN(FIND({0,1,2,3,4,5,6,7,8,9},ASC(E3753)&amp;1234567890))-1)</f>
        <v>Pu</v>
      </c>
      <c r="G3753" s="25">
        <f t="shared" si="116"/>
        <v>1</v>
      </c>
      <c r="H3753" s="25">
        <f>VLOOKUP(F3753,Table!$A$2:$C$121,2,0)</f>
        <v>3</v>
      </c>
      <c r="I3753" s="26">
        <f>VLOOKUP(F3753,Table!$A$2:$C$121,3,0)</f>
        <v>7</v>
      </c>
      <c r="J3753" s="17" t="s">
        <v>34</v>
      </c>
      <c r="K3753" s="25" t="str">
        <f>LEFT(J3753,MIN(FIND({0,1,2,3,4,5,6,7,8,9},ASC(J3753)&amp;1234567890))-1)</f>
        <v>S</v>
      </c>
      <c r="L3753" s="25">
        <f t="shared" si="117"/>
        <v>2</v>
      </c>
      <c r="M3753" s="25">
        <f>VLOOKUP(K3753,Table!$A$2:$C$121,2,0)</f>
        <v>16</v>
      </c>
      <c r="N3753" s="26">
        <f>VLOOKUP(K3753,Table!$A$2:$C$121,3,0)</f>
        <v>3</v>
      </c>
      <c r="O3753" s="13" t="str">
        <f>VLOOKUP(A3753,Table!$U$1:$V$230,2,0)</f>
        <v>Tetragonal</v>
      </c>
      <c r="P3753" s="1"/>
    </row>
    <row r="3754" spans="1:16">
      <c r="A3754" s="12">
        <v>129</v>
      </c>
      <c r="B3754" s="12">
        <v>649957</v>
      </c>
      <c r="C3754" s="12" t="s">
        <v>4433</v>
      </c>
      <c r="D3754" s="12" t="s">
        <v>4503</v>
      </c>
      <c r="E3754" s="17" t="s">
        <v>11502</v>
      </c>
      <c r="F3754" s="25" t="str">
        <f>LEFT(E3754,MIN(FIND({0,1,2,3,4,5,6,7,8,9},ASC(E3754)&amp;1234567890))-1)</f>
        <v>Pu</v>
      </c>
      <c r="G3754" s="25">
        <f t="shared" si="116"/>
        <v>1</v>
      </c>
      <c r="H3754" s="25">
        <f>VLOOKUP(F3754,Table!$A$2:$C$121,2,0)</f>
        <v>3</v>
      </c>
      <c r="I3754" s="26">
        <f>VLOOKUP(F3754,Table!$A$2:$C$121,3,0)</f>
        <v>7</v>
      </c>
      <c r="J3754" s="17" t="s">
        <v>361</v>
      </c>
      <c r="K3754" s="25" t="str">
        <f>LEFT(J3754,MIN(FIND({0,1,2,3,4,5,6,7,8,9},ASC(J3754)&amp;1234567890))-1)</f>
        <v>Se</v>
      </c>
      <c r="L3754" s="25">
        <f t="shared" si="117"/>
        <v>2</v>
      </c>
      <c r="M3754" s="25">
        <f>VLOOKUP(K3754,Table!$A$2:$C$121,2,0)</f>
        <v>16</v>
      </c>
      <c r="N3754" s="26">
        <f>VLOOKUP(K3754,Table!$A$2:$C$121,3,0)</f>
        <v>4</v>
      </c>
      <c r="O3754" s="13" t="str">
        <f>VLOOKUP(A3754,Table!$U$1:$V$230,2,0)</f>
        <v>Tetragonal</v>
      </c>
      <c r="P3754" s="1"/>
    </row>
    <row r="3755" spans="1:16">
      <c r="A3755" s="12">
        <v>129</v>
      </c>
      <c r="B3755" s="12">
        <v>649988</v>
      </c>
      <c r="C3755" s="12" t="s">
        <v>4433</v>
      </c>
      <c r="D3755" s="12" t="s">
        <v>4504</v>
      </c>
      <c r="E3755" s="17" t="s">
        <v>11502</v>
      </c>
      <c r="F3755" s="25" t="str">
        <f>LEFT(E3755,MIN(FIND({0,1,2,3,4,5,6,7,8,9},ASC(E3755)&amp;1234567890))-1)</f>
        <v>Pu</v>
      </c>
      <c r="G3755" s="25">
        <f t="shared" si="116"/>
        <v>1</v>
      </c>
      <c r="H3755" s="25">
        <f>VLOOKUP(F3755,Table!$A$2:$C$121,2,0)</f>
        <v>3</v>
      </c>
      <c r="I3755" s="26">
        <f>VLOOKUP(F3755,Table!$A$2:$C$121,3,0)</f>
        <v>7</v>
      </c>
      <c r="J3755" s="17" t="s">
        <v>73</v>
      </c>
      <c r="K3755" s="25" t="str">
        <f>LEFT(J3755,MIN(FIND({0,1,2,3,4,5,6,7,8,9},ASC(J3755)&amp;1234567890))-1)</f>
        <v>Te</v>
      </c>
      <c r="L3755" s="25">
        <f t="shared" si="117"/>
        <v>2</v>
      </c>
      <c r="M3755" s="25">
        <f>VLOOKUP(K3755,Table!$A$2:$C$121,2,0)</f>
        <v>16</v>
      </c>
      <c r="N3755" s="26">
        <f>VLOOKUP(K3755,Table!$A$2:$C$121,3,0)</f>
        <v>5</v>
      </c>
      <c r="O3755" s="13" t="str">
        <f>VLOOKUP(A3755,Table!$U$1:$V$230,2,0)</f>
        <v>Tetragonal</v>
      </c>
      <c r="P3755" s="1"/>
    </row>
    <row r="3756" spans="1:16">
      <c r="A3756" s="12">
        <v>129</v>
      </c>
      <c r="B3756" s="12">
        <v>651124</v>
      </c>
      <c r="C3756" s="12" t="s">
        <v>4433</v>
      </c>
      <c r="D3756" s="12" t="s">
        <v>712</v>
      </c>
      <c r="E3756" s="17" t="s">
        <v>11313</v>
      </c>
      <c r="F3756" s="25" t="str">
        <f>LEFT(E3756,MIN(FIND({0,1,2,3,4,5,6,7,8,9},ASC(E3756)&amp;1234567890))-1)</f>
        <v>Tb</v>
      </c>
      <c r="G3756" s="25">
        <f t="shared" si="116"/>
        <v>1</v>
      </c>
      <c r="H3756" s="25">
        <f>VLOOKUP(F3756,Table!$A$2:$C$121,2,0)</f>
        <v>3</v>
      </c>
      <c r="I3756" s="26">
        <f>VLOOKUP(F3756,Table!$A$2:$C$121,3,0)</f>
        <v>6</v>
      </c>
      <c r="J3756" s="17" t="s">
        <v>34</v>
      </c>
      <c r="K3756" s="25" t="str">
        <f>LEFT(J3756,MIN(FIND({0,1,2,3,4,5,6,7,8,9},ASC(J3756)&amp;1234567890))-1)</f>
        <v>S</v>
      </c>
      <c r="L3756" s="25">
        <f t="shared" si="117"/>
        <v>2</v>
      </c>
      <c r="M3756" s="25">
        <f>VLOOKUP(K3756,Table!$A$2:$C$121,2,0)</f>
        <v>16</v>
      </c>
      <c r="N3756" s="26">
        <f>VLOOKUP(K3756,Table!$A$2:$C$121,3,0)</f>
        <v>3</v>
      </c>
      <c r="O3756" s="13" t="str">
        <f>VLOOKUP(A3756,Table!$U$1:$V$230,2,0)</f>
        <v>Tetragonal</v>
      </c>
      <c r="P3756" s="1"/>
    </row>
    <row r="3757" spans="1:16">
      <c r="A3757" s="12">
        <v>129</v>
      </c>
      <c r="B3757" s="12">
        <v>651279</v>
      </c>
      <c r="C3757" s="12" t="s">
        <v>4433</v>
      </c>
      <c r="D3757" s="12" t="s">
        <v>4505</v>
      </c>
      <c r="E3757" s="17" t="s">
        <v>11334</v>
      </c>
      <c r="F3757" s="25" t="str">
        <f>LEFT(E3757,MIN(FIND({0,1,2,3,4,5,6,7,8,9},ASC(E3757)&amp;1234567890))-1)</f>
        <v>Tm</v>
      </c>
      <c r="G3757" s="25">
        <f t="shared" si="116"/>
        <v>1</v>
      </c>
      <c r="H3757" s="25">
        <f>VLOOKUP(F3757,Table!$A$2:$C$121,2,0)</f>
        <v>3</v>
      </c>
      <c r="I3757" s="26">
        <f>VLOOKUP(F3757,Table!$A$2:$C$121,3,0)</f>
        <v>6</v>
      </c>
      <c r="J3757" s="17" t="s">
        <v>34</v>
      </c>
      <c r="K3757" s="25" t="str">
        <f>LEFT(J3757,MIN(FIND({0,1,2,3,4,5,6,7,8,9},ASC(J3757)&amp;1234567890))-1)</f>
        <v>S</v>
      </c>
      <c r="L3757" s="25">
        <f t="shared" si="117"/>
        <v>2</v>
      </c>
      <c r="M3757" s="25">
        <f>VLOOKUP(K3757,Table!$A$2:$C$121,2,0)</f>
        <v>16</v>
      </c>
      <c r="N3757" s="26">
        <f>VLOOKUP(K3757,Table!$A$2:$C$121,3,0)</f>
        <v>3</v>
      </c>
      <c r="O3757" s="13" t="str">
        <f>VLOOKUP(A3757,Table!$U$1:$V$230,2,0)</f>
        <v>Tetragonal</v>
      </c>
      <c r="P3757" s="1"/>
    </row>
    <row r="3758" spans="1:16">
      <c r="A3758" s="12">
        <v>129</v>
      </c>
      <c r="B3758" s="12">
        <v>651404</v>
      </c>
      <c r="C3758" s="12" t="s">
        <v>4433</v>
      </c>
      <c r="D3758" s="12" t="s">
        <v>4506</v>
      </c>
      <c r="E3758" s="17" t="s">
        <v>11336</v>
      </c>
      <c r="F3758" s="25" t="str">
        <f>LEFT(E3758,MIN(FIND({0,1,2,3,4,5,6,7,8,9},ASC(E3758)&amp;1234567890))-1)</f>
        <v>Y</v>
      </c>
      <c r="G3758" s="25">
        <f t="shared" si="116"/>
        <v>1</v>
      </c>
      <c r="H3758" s="25">
        <f>VLOOKUP(F3758,Table!$A$2:$C$121,2,0)</f>
        <v>3</v>
      </c>
      <c r="I3758" s="26">
        <f>VLOOKUP(F3758,Table!$A$2:$C$121,3,0)</f>
        <v>5</v>
      </c>
      <c r="J3758" s="17" t="s">
        <v>34</v>
      </c>
      <c r="K3758" s="25" t="str">
        <f>LEFT(J3758,MIN(FIND({0,1,2,3,4,5,6,7,8,9},ASC(J3758)&amp;1234567890))-1)</f>
        <v>S</v>
      </c>
      <c r="L3758" s="25">
        <f t="shared" si="117"/>
        <v>2</v>
      </c>
      <c r="M3758" s="25">
        <f>VLOOKUP(K3758,Table!$A$2:$C$121,2,0)</f>
        <v>16</v>
      </c>
      <c r="N3758" s="26">
        <f>VLOOKUP(K3758,Table!$A$2:$C$121,3,0)</f>
        <v>3</v>
      </c>
      <c r="O3758" s="13" t="str">
        <f>VLOOKUP(A3758,Table!$U$1:$V$230,2,0)</f>
        <v>Tetragonal</v>
      </c>
      <c r="P3758" s="1"/>
    </row>
    <row r="3759" spans="1:16">
      <c r="A3759" s="12">
        <v>129</v>
      </c>
      <c r="B3759" s="12">
        <v>651423</v>
      </c>
      <c r="C3759" s="12" t="s">
        <v>4433</v>
      </c>
      <c r="D3759" s="12" t="s">
        <v>1549</v>
      </c>
      <c r="E3759" s="17" t="s">
        <v>530</v>
      </c>
      <c r="F3759" s="25" t="str">
        <f>LEFT(E3759,MIN(FIND({0,1,2,3,4,5,6,7,8,9},ASC(E3759)&amp;1234567890))-1)</f>
        <v>Yb</v>
      </c>
      <c r="G3759" s="25">
        <f t="shared" si="116"/>
        <v>1</v>
      </c>
      <c r="H3759" s="25">
        <f>VLOOKUP(F3759,Table!$A$2:$C$121,2,0)</f>
        <v>3</v>
      </c>
      <c r="I3759" s="26">
        <f>VLOOKUP(F3759,Table!$A$2:$C$121,3,0)</f>
        <v>6</v>
      </c>
      <c r="J3759" s="17" t="s">
        <v>34</v>
      </c>
      <c r="K3759" s="25" t="str">
        <f>LEFT(J3759,MIN(FIND({0,1,2,3,4,5,6,7,8,9},ASC(J3759)&amp;1234567890))-1)</f>
        <v>S</v>
      </c>
      <c r="L3759" s="25">
        <f t="shared" si="117"/>
        <v>2</v>
      </c>
      <c r="M3759" s="25">
        <f>VLOOKUP(K3759,Table!$A$2:$C$121,2,0)</f>
        <v>16</v>
      </c>
      <c r="N3759" s="26">
        <f>VLOOKUP(K3759,Table!$A$2:$C$121,3,0)</f>
        <v>3</v>
      </c>
      <c r="O3759" s="13" t="str">
        <f>VLOOKUP(A3759,Table!$U$1:$V$230,2,0)</f>
        <v>Tetragonal</v>
      </c>
      <c r="P3759" s="1"/>
    </row>
    <row r="3760" spans="1:16">
      <c r="A3760" s="12">
        <v>129</v>
      </c>
      <c r="B3760" s="12">
        <v>651880</v>
      </c>
      <c r="C3760" s="12" t="s">
        <v>4433</v>
      </c>
      <c r="D3760" s="12" t="s">
        <v>4507</v>
      </c>
      <c r="E3760" s="17" t="s">
        <v>590</v>
      </c>
      <c r="F3760" s="25" t="str">
        <f>LEFT(E3760,MIN(FIND({0,1,2,3,4,5,6,7,8,9},ASC(E3760)&amp;1234567890))-1)</f>
        <v>Sm</v>
      </c>
      <c r="G3760" s="25">
        <f t="shared" si="116"/>
        <v>1</v>
      </c>
      <c r="H3760" s="25">
        <f>VLOOKUP(F3760,Table!$A$2:$C$121,2,0)</f>
        <v>3</v>
      </c>
      <c r="I3760" s="26">
        <f>VLOOKUP(F3760,Table!$A$2:$C$121,3,0)</f>
        <v>6</v>
      </c>
      <c r="J3760" s="17" t="s">
        <v>361</v>
      </c>
      <c r="K3760" s="25" t="str">
        <f>LEFT(J3760,MIN(FIND({0,1,2,3,4,5,6,7,8,9},ASC(J3760)&amp;1234567890))-1)</f>
        <v>Se</v>
      </c>
      <c r="L3760" s="25">
        <f t="shared" si="117"/>
        <v>2</v>
      </c>
      <c r="M3760" s="25">
        <f>VLOOKUP(K3760,Table!$A$2:$C$121,2,0)</f>
        <v>16</v>
      </c>
      <c r="N3760" s="26">
        <f>VLOOKUP(K3760,Table!$A$2:$C$121,3,0)</f>
        <v>4</v>
      </c>
      <c r="O3760" s="13" t="str">
        <f>VLOOKUP(A3760,Table!$U$1:$V$230,2,0)</f>
        <v>Tetragonal</v>
      </c>
      <c r="P3760" s="1"/>
    </row>
    <row r="3761" spans="1:16">
      <c r="A3761" s="12">
        <v>129</v>
      </c>
      <c r="B3761" s="12">
        <v>652081</v>
      </c>
      <c r="C3761" s="12" t="s">
        <v>4433</v>
      </c>
      <c r="D3761" s="12" t="s">
        <v>4508</v>
      </c>
      <c r="E3761" s="17" t="s">
        <v>11334</v>
      </c>
      <c r="F3761" s="25" t="str">
        <f>LEFT(E3761,MIN(FIND({0,1,2,3,4,5,6,7,8,9},ASC(E3761)&amp;1234567890))-1)</f>
        <v>Tm</v>
      </c>
      <c r="G3761" s="25">
        <f t="shared" si="116"/>
        <v>1</v>
      </c>
      <c r="H3761" s="25">
        <f>VLOOKUP(F3761,Table!$A$2:$C$121,2,0)</f>
        <v>3</v>
      </c>
      <c r="I3761" s="26">
        <f>VLOOKUP(F3761,Table!$A$2:$C$121,3,0)</f>
        <v>6</v>
      </c>
      <c r="J3761" s="17" t="s">
        <v>361</v>
      </c>
      <c r="K3761" s="25" t="str">
        <f>LEFT(J3761,MIN(FIND({0,1,2,3,4,5,6,7,8,9},ASC(J3761)&amp;1234567890))-1)</f>
        <v>Se</v>
      </c>
      <c r="L3761" s="25">
        <f t="shared" si="117"/>
        <v>2</v>
      </c>
      <c r="M3761" s="25">
        <f>VLOOKUP(K3761,Table!$A$2:$C$121,2,0)</f>
        <v>16</v>
      </c>
      <c r="N3761" s="26">
        <f>VLOOKUP(K3761,Table!$A$2:$C$121,3,0)</f>
        <v>4</v>
      </c>
      <c r="O3761" s="13" t="str">
        <f>VLOOKUP(A3761,Table!$U$1:$V$230,2,0)</f>
        <v>Tetragonal</v>
      </c>
      <c r="P3761" s="1"/>
    </row>
    <row r="3762" spans="1:16">
      <c r="A3762" s="12">
        <v>129</v>
      </c>
      <c r="B3762" s="12">
        <v>652201</v>
      </c>
      <c r="C3762" s="12" t="s">
        <v>4433</v>
      </c>
      <c r="D3762" s="12" t="s">
        <v>4509</v>
      </c>
      <c r="E3762" s="17" t="s">
        <v>530</v>
      </c>
      <c r="F3762" s="25" t="str">
        <f>LEFT(E3762,MIN(FIND({0,1,2,3,4,5,6,7,8,9},ASC(E3762)&amp;1234567890))-1)</f>
        <v>Yb</v>
      </c>
      <c r="G3762" s="25">
        <f t="shared" si="116"/>
        <v>1</v>
      </c>
      <c r="H3762" s="25">
        <f>VLOOKUP(F3762,Table!$A$2:$C$121,2,0)</f>
        <v>3</v>
      </c>
      <c r="I3762" s="26">
        <f>VLOOKUP(F3762,Table!$A$2:$C$121,3,0)</f>
        <v>6</v>
      </c>
      <c r="J3762" s="17" t="s">
        <v>361</v>
      </c>
      <c r="K3762" s="25" t="str">
        <f>LEFT(J3762,MIN(FIND({0,1,2,3,4,5,6,7,8,9},ASC(J3762)&amp;1234567890))-1)</f>
        <v>Se</v>
      </c>
      <c r="L3762" s="25">
        <f t="shared" si="117"/>
        <v>2</v>
      </c>
      <c r="M3762" s="25">
        <f>VLOOKUP(K3762,Table!$A$2:$C$121,2,0)</f>
        <v>16</v>
      </c>
      <c r="N3762" s="26">
        <f>VLOOKUP(K3762,Table!$A$2:$C$121,3,0)</f>
        <v>4</v>
      </c>
      <c r="O3762" s="13" t="str">
        <f>VLOOKUP(A3762,Table!$U$1:$V$230,2,0)</f>
        <v>Tetragonal</v>
      </c>
      <c r="P3762" s="1"/>
    </row>
    <row r="3763" spans="1:16">
      <c r="A3763" s="12">
        <v>129</v>
      </c>
      <c r="B3763" s="12">
        <v>652659</v>
      </c>
      <c r="C3763" s="12" t="s">
        <v>4433</v>
      </c>
      <c r="D3763" s="12" t="s">
        <v>4510</v>
      </c>
      <c r="E3763" s="17" t="s">
        <v>590</v>
      </c>
      <c r="F3763" s="25" t="str">
        <f>LEFT(E3763,MIN(FIND({0,1,2,3,4,5,6,7,8,9},ASC(E3763)&amp;1234567890))-1)</f>
        <v>Sm</v>
      </c>
      <c r="G3763" s="25">
        <f t="shared" si="116"/>
        <v>1</v>
      </c>
      <c r="H3763" s="25">
        <f>VLOOKUP(F3763,Table!$A$2:$C$121,2,0)</f>
        <v>3</v>
      </c>
      <c r="I3763" s="26">
        <f>VLOOKUP(F3763,Table!$A$2:$C$121,3,0)</f>
        <v>6</v>
      </c>
      <c r="J3763" s="17" t="s">
        <v>73</v>
      </c>
      <c r="K3763" s="25" t="str">
        <f>LEFT(J3763,MIN(FIND({0,1,2,3,4,5,6,7,8,9},ASC(J3763)&amp;1234567890))-1)</f>
        <v>Te</v>
      </c>
      <c r="L3763" s="25">
        <f t="shared" si="117"/>
        <v>2</v>
      </c>
      <c r="M3763" s="25">
        <f>VLOOKUP(K3763,Table!$A$2:$C$121,2,0)</f>
        <v>16</v>
      </c>
      <c r="N3763" s="26">
        <f>VLOOKUP(K3763,Table!$A$2:$C$121,3,0)</f>
        <v>5</v>
      </c>
      <c r="O3763" s="13" t="str">
        <f>VLOOKUP(A3763,Table!$U$1:$V$230,2,0)</f>
        <v>Tetragonal</v>
      </c>
      <c r="P3763" s="1"/>
    </row>
    <row r="3764" spans="1:16">
      <c r="A3764" s="12">
        <v>129</v>
      </c>
      <c r="B3764" s="12">
        <v>652955</v>
      </c>
      <c r="C3764" s="12" t="s">
        <v>4433</v>
      </c>
      <c r="D3764" s="12" t="s">
        <v>4511</v>
      </c>
      <c r="E3764" s="17" t="s">
        <v>11313</v>
      </c>
      <c r="F3764" s="25" t="str">
        <f>LEFT(E3764,MIN(FIND({0,1,2,3,4,5,6,7,8,9},ASC(E3764)&amp;1234567890))-1)</f>
        <v>Tb</v>
      </c>
      <c r="G3764" s="25">
        <f t="shared" si="116"/>
        <v>1</v>
      </c>
      <c r="H3764" s="25">
        <f>VLOOKUP(F3764,Table!$A$2:$C$121,2,0)</f>
        <v>3</v>
      </c>
      <c r="I3764" s="26">
        <f>VLOOKUP(F3764,Table!$A$2:$C$121,3,0)</f>
        <v>6</v>
      </c>
      <c r="J3764" s="17" t="s">
        <v>73</v>
      </c>
      <c r="K3764" s="25" t="str">
        <f>LEFT(J3764,MIN(FIND({0,1,2,3,4,5,6,7,8,9},ASC(J3764)&amp;1234567890))-1)</f>
        <v>Te</v>
      </c>
      <c r="L3764" s="25">
        <f t="shared" si="117"/>
        <v>2</v>
      </c>
      <c r="M3764" s="25">
        <f>VLOOKUP(K3764,Table!$A$2:$C$121,2,0)</f>
        <v>16</v>
      </c>
      <c r="N3764" s="26">
        <f>VLOOKUP(K3764,Table!$A$2:$C$121,3,0)</f>
        <v>5</v>
      </c>
      <c r="O3764" s="13" t="str">
        <f>VLOOKUP(A3764,Table!$U$1:$V$230,2,0)</f>
        <v>Tetragonal</v>
      </c>
      <c r="P3764" s="1"/>
    </row>
    <row r="3765" spans="1:16">
      <c r="A3765" s="12">
        <v>129</v>
      </c>
      <c r="B3765" s="12">
        <v>653106</v>
      </c>
      <c r="C3765" s="12" t="s">
        <v>4433</v>
      </c>
      <c r="D3765" s="12" t="s">
        <v>4512</v>
      </c>
      <c r="E3765" s="17" t="s">
        <v>11334</v>
      </c>
      <c r="F3765" s="25" t="str">
        <f>LEFT(E3765,MIN(FIND({0,1,2,3,4,5,6,7,8,9},ASC(E3765)&amp;1234567890))-1)</f>
        <v>Tm</v>
      </c>
      <c r="G3765" s="25">
        <f t="shared" si="116"/>
        <v>1</v>
      </c>
      <c r="H3765" s="25">
        <f>VLOOKUP(F3765,Table!$A$2:$C$121,2,0)</f>
        <v>3</v>
      </c>
      <c r="I3765" s="26">
        <f>VLOOKUP(F3765,Table!$A$2:$C$121,3,0)</f>
        <v>6</v>
      </c>
      <c r="J3765" s="17" t="s">
        <v>73</v>
      </c>
      <c r="K3765" s="25" t="str">
        <f>LEFT(J3765,MIN(FIND({0,1,2,3,4,5,6,7,8,9},ASC(J3765)&amp;1234567890))-1)</f>
        <v>Te</v>
      </c>
      <c r="L3765" s="25">
        <f t="shared" si="117"/>
        <v>2</v>
      </c>
      <c r="M3765" s="25">
        <f>VLOOKUP(K3765,Table!$A$2:$C$121,2,0)</f>
        <v>16</v>
      </c>
      <c r="N3765" s="26">
        <f>VLOOKUP(K3765,Table!$A$2:$C$121,3,0)</f>
        <v>5</v>
      </c>
      <c r="O3765" s="13" t="str">
        <f>VLOOKUP(A3765,Table!$U$1:$V$230,2,0)</f>
        <v>Tetragonal</v>
      </c>
      <c r="P3765" s="1"/>
    </row>
    <row r="3766" spans="1:16">
      <c r="A3766" s="12">
        <v>129</v>
      </c>
      <c r="B3766" s="12">
        <v>653179</v>
      </c>
      <c r="C3766" s="12" t="s">
        <v>4433</v>
      </c>
      <c r="D3766" s="12" t="s">
        <v>4513</v>
      </c>
      <c r="E3766" s="17" t="s">
        <v>11336</v>
      </c>
      <c r="F3766" s="25" t="str">
        <f>LEFT(E3766,MIN(FIND({0,1,2,3,4,5,6,7,8,9},ASC(E3766)&amp;1234567890))-1)</f>
        <v>Y</v>
      </c>
      <c r="G3766" s="25">
        <f t="shared" si="116"/>
        <v>1</v>
      </c>
      <c r="H3766" s="25">
        <f>VLOOKUP(F3766,Table!$A$2:$C$121,2,0)</f>
        <v>3</v>
      </c>
      <c r="I3766" s="26">
        <f>VLOOKUP(F3766,Table!$A$2:$C$121,3,0)</f>
        <v>5</v>
      </c>
      <c r="J3766" s="17" t="s">
        <v>73</v>
      </c>
      <c r="K3766" s="25" t="str">
        <f>LEFT(J3766,MIN(FIND({0,1,2,3,4,5,6,7,8,9},ASC(J3766)&amp;1234567890))-1)</f>
        <v>Te</v>
      </c>
      <c r="L3766" s="25">
        <f t="shared" si="117"/>
        <v>2</v>
      </c>
      <c r="M3766" s="25">
        <f>VLOOKUP(K3766,Table!$A$2:$C$121,2,0)</f>
        <v>16</v>
      </c>
      <c r="N3766" s="26">
        <f>VLOOKUP(K3766,Table!$A$2:$C$121,3,0)</f>
        <v>5</v>
      </c>
      <c r="O3766" s="13" t="str">
        <f>VLOOKUP(A3766,Table!$U$1:$V$230,2,0)</f>
        <v>Tetragonal</v>
      </c>
      <c r="P3766" s="1"/>
    </row>
    <row r="3767" spans="1:16">
      <c r="A3767" s="12">
        <v>129</v>
      </c>
      <c r="B3767" s="12">
        <v>653189</v>
      </c>
      <c r="C3767" s="12" t="s">
        <v>4433</v>
      </c>
      <c r="D3767" s="12" t="s">
        <v>4514</v>
      </c>
      <c r="E3767" s="17" t="s">
        <v>530</v>
      </c>
      <c r="F3767" s="25" t="str">
        <f>LEFT(E3767,MIN(FIND({0,1,2,3,4,5,6,7,8,9},ASC(E3767)&amp;1234567890))-1)</f>
        <v>Yb</v>
      </c>
      <c r="G3767" s="25">
        <f t="shared" si="116"/>
        <v>1</v>
      </c>
      <c r="H3767" s="25">
        <f>VLOOKUP(F3767,Table!$A$2:$C$121,2,0)</f>
        <v>3</v>
      </c>
      <c r="I3767" s="26">
        <f>VLOOKUP(F3767,Table!$A$2:$C$121,3,0)</f>
        <v>6</v>
      </c>
      <c r="J3767" s="17" t="s">
        <v>73</v>
      </c>
      <c r="K3767" s="25" t="str">
        <f>LEFT(J3767,MIN(FIND({0,1,2,3,4,5,6,7,8,9},ASC(J3767)&amp;1234567890))-1)</f>
        <v>Te</v>
      </c>
      <c r="L3767" s="25">
        <f t="shared" si="117"/>
        <v>2</v>
      </c>
      <c r="M3767" s="25">
        <f>VLOOKUP(K3767,Table!$A$2:$C$121,2,0)</f>
        <v>16</v>
      </c>
      <c r="N3767" s="26">
        <f>VLOOKUP(K3767,Table!$A$2:$C$121,3,0)</f>
        <v>5</v>
      </c>
      <c r="O3767" s="13" t="str">
        <f>VLOOKUP(A3767,Table!$U$1:$V$230,2,0)</f>
        <v>Tetragonal</v>
      </c>
      <c r="P3767" s="1"/>
    </row>
    <row r="3768" spans="1:16">
      <c r="A3768" s="12">
        <v>129</v>
      </c>
      <c r="B3768" s="12">
        <v>290406</v>
      </c>
      <c r="C3768" s="12" t="s">
        <v>4433</v>
      </c>
      <c r="D3768" s="12" t="s">
        <v>4515</v>
      </c>
      <c r="E3768" s="17" t="s">
        <v>33</v>
      </c>
      <c r="F3768" s="25" t="str">
        <f>LEFT(E3768,MIN(FIND({0,1,2,3,4,5,6,7,8,9},ASC(E3768)&amp;1234567890))-1)</f>
        <v>Fe</v>
      </c>
      <c r="G3768" s="25">
        <f t="shared" si="116"/>
        <v>1</v>
      </c>
      <c r="H3768" s="25">
        <f>VLOOKUP(F3768,Table!$A$2:$C$121,2,0)</f>
        <v>8</v>
      </c>
      <c r="I3768" s="26">
        <f>VLOOKUP(F3768,Table!$A$2:$C$121,3,0)</f>
        <v>4</v>
      </c>
      <c r="J3768" s="17" t="s">
        <v>12379</v>
      </c>
      <c r="K3768" s="25" t="str">
        <f>LEFT(J3768,MIN(FIND({0,1,2,3,4,5,6,7,8,9},ASC(J3768)&amp;1234567890))-1)</f>
        <v>Se</v>
      </c>
      <c r="L3768" s="25">
        <f t="shared" si="117"/>
        <v>0.91300000000000003</v>
      </c>
      <c r="M3768" s="25">
        <f>VLOOKUP(K3768,Table!$A$2:$C$121,2,0)</f>
        <v>16</v>
      </c>
      <c r="N3768" s="26">
        <f>VLOOKUP(K3768,Table!$A$2:$C$121,3,0)</f>
        <v>4</v>
      </c>
      <c r="O3768" s="13" t="str">
        <f>VLOOKUP(A3768,Table!$U$1:$V$230,2,0)</f>
        <v>Tetragonal</v>
      </c>
      <c r="P3768" s="1"/>
    </row>
    <row r="3769" spans="1:16">
      <c r="A3769" s="12">
        <v>129</v>
      </c>
      <c r="B3769" s="12">
        <v>150169</v>
      </c>
      <c r="C3769" s="12" t="s">
        <v>4433</v>
      </c>
      <c r="D3769" s="12" t="s">
        <v>4516</v>
      </c>
      <c r="E3769" s="17" t="s">
        <v>349</v>
      </c>
      <c r="F3769" s="25" t="str">
        <f>LEFT(E3769,MIN(FIND({0,1,2,3,4,5,6,7,8,9},ASC(E3769)&amp;1234567890))-1)</f>
        <v>Ti</v>
      </c>
      <c r="G3769" s="25">
        <f t="shared" si="116"/>
        <v>8</v>
      </c>
      <c r="H3769" s="25">
        <f>VLOOKUP(F3769,Table!$A$2:$C$121,2,0)</f>
        <v>4</v>
      </c>
      <c r="I3769" s="26">
        <f>VLOOKUP(F3769,Table!$A$2:$C$121,3,0)</f>
        <v>4</v>
      </c>
      <c r="J3769" s="17" t="s">
        <v>11325</v>
      </c>
      <c r="K3769" s="25" t="str">
        <f>LEFT(J3769,MIN(FIND({0,1,2,3,4,5,6,7,8,9},ASC(J3769)&amp;1234567890))-1)</f>
        <v>Bi</v>
      </c>
      <c r="L3769" s="25">
        <f t="shared" si="117"/>
        <v>9</v>
      </c>
      <c r="M3769" s="25">
        <f>VLOOKUP(K3769,Table!$A$2:$C$121,2,0)</f>
        <v>15</v>
      </c>
      <c r="N3769" s="26">
        <f>VLOOKUP(K3769,Table!$A$2:$C$121,3,0)</f>
        <v>6</v>
      </c>
      <c r="O3769" s="13" t="str">
        <f>VLOOKUP(A3769,Table!$U$1:$V$230,2,0)</f>
        <v>Tetragonal</v>
      </c>
      <c r="P3769" s="1"/>
    </row>
    <row r="3770" spans="1:16">
      <c r="A3770" s="12">
        <v>129</v>
      </c>
      <c r="B3770" s="12">
        <v>151135</v>
      </c>
      <c r="C3770" s="12" t="s">
        <v>4433</v>
      </c>
      <c r="D3770" s="12" t="s">
        <v>4517</v>
      </c>
      <c r="E3770" s="17" t="s">
        <v>12380</v>
      </c>
      <c r="F3770" s="25" t="str">
        <f>LEFT(E3770,MIN(FIND({0,1,2,3,4,5,6,7,8,9},ASC(E3770)&amp;1234567890))-1)</f>
        <v>Nd</v>
      </c>
      <c r="G3770" s="25">
        <f t="shared" si="116"/>
        <v>17</v>
      </c>
      <c r="H3770" s="25">
        <f>VLOOKUP(F3770,Table!$A$2:$C$121,2,0)</f>
        <v>3</v>
      </c>
      <c r="I3770" s="26">
        <f>VLOOKUP(F3770,Table!$A$2:$C$121,3,0)</f>
        <v>6</v>
      </c>
      <c r="J3770" s="17" t="s">
        <v>12381</v>
      </c>
      <c r="K3770" s="25" t="str">
        <f>LEFT(J3770,MIN(FIND({0,1,2,3,4,5,6,7,8,9},ASC(J3770)&amp;1234567890))-1)</f>
        <v>Au</v>
      </c>
      <c r="L3770" s="25">
        <f t="shared" si="117"/>
        <v>36</v>
      </c>
      <c r="M3770" s="25">
        <f>VLOOKUP(K3770,Table!$A$2:$C$121,2,0)</f>
        <v>11</v>
      </c>
      <c r="N3770" s="26">
        <f>VLOOKUP(K3770,Table!$A$2:$C$121,3,0)</f>
        <v>6</v>
      </c>
      <c r="O3770" s="13" t="str">
        <f>VLOOKUP(A3770,Table!$U$1:$V$230,2,0)</f>
        <v>Tetragonal</v>
      </c>
      <c r="P3770" s="1"/>
    </row>
    <row r="3771" spans="1:16">
      <c r="A3771" s="12">
        <v>129</v>
      </c>
      <c r="B3771" s="12">
        <v>161789</v>
      </c>
      <c r="C3771" s="12" t="s">
        <v>4424</v>
      </c>
      <c r="D3771" s="12" t="s">
        <v>3516</v>
      </c>
      <c r="E3771" s="17" t="s">
        <v>33</v>
      </c>
      <c r="F3771" s="25" t="str">
        <f>LEFT(E3771,MIN(FIND({0,1,2,3,4,5,6,7,8,9},ASC(E3771)&amp;1234567890))-1)</f>
        <v>Fe</v>
      </c>
      <c r="G3771" s="25">
        <f t="shared" si="116"/>
        <v>1</v>
      </c>
      <c r="H3771" s="25">
        <f>VLOOKUP(F3771,Table!$A$2:$C$121,2,0)</f>
        <v>8</v>
      </c>
      <c r="I3771" s="26">
        <f>VLOOKUP(F3771,Table!$A$2:$C$121,3,0)</f>
        <v>4</v>
      </c>
      <c r="J3771" s="17" t="s">
        <v>12173</v>
      </c>
      <c r="K3771" s="25" t="str">
        <f>LEFT(J3771,MIN(FIND({0,1,2,3,4,5,6,7,8,9},ASC(J3771)&amp;1234567890))-1)</f>
        <v>Se</v>
      </c>
      <c r="L3771" s="25">
        <f t="shared" si="117"/>
        <v>0.92</v>
      </c>
      <c r="M3771" s="25">
        <f>VLOOKUP(K3771,Table!$A$2:$C$121,2,0)</f>
        <v>16</v>
      </c>
      <c r="N3771" s="26">
        <f>VLOOKUP(K3771,Table!$A$2:$C$121,3,0)</f>
        <v>4</v>
      </c>
      <c r="O3771" s="13" t="str">
        <f>VLOOKUP(A3771,Table!$U$1:$V$230,2,0)</f>
        <v>Tetragonal</v>
      </c>
      <c r="P3771" s="1"/>
    </row>
    <row r="3772" spans="1:16">
      <c r="A3772" s="12">
        <v>129</v>
      </c>
      <c r="B3772" s="12">
        <v>420379</v>
      </c>
      <c r="C3772" s="12" t="s">
        <v>4433</v>
      </c>
      <c r="D3772" s="12" t="s">
        <v>4518</v>
      </c>
      <c r="E3772" s="17" t="s">
        <v>12382</v>
      </c>
      <c r="F3772" s="25" t="str">
        <f>LEFT(E3772,MIN(FIND({0,1,2,3,4,5,6,7,8,9},ASC(E3772)&amp;1234567890))-1)</f>
        <v>Fe</v>
      </c>
      <c r="G3772" s="25">
        <f t="shared" si="116"/>
        <v>0.997</v>
      </c>
      <c r="H3772" s="25">
        <f>VLOOKUP(F3772,Table!$A$2:$C$121,2,0)</f>
        <v>8</v>
      </c>
      <c r="I3772" s="26">
        <f>VLOOKUP(F3772,Table!$A$2:$C$121,3,0)</f>
        <v>4</v>
      </c>
      <c r="J3772" s="17" t="s">
        <v>47</v>
      </c>
      <c r="K3772" s="25" t="str">
        <f>LEFT(J3772,MIN(FIND({0,1,2,3,4,5,6,7,8,9},ASC(J3772)&amp;1234567890))-1)</f>
        <v>Se</v>
      </c>
      <c r="L3772" s="25">
        <f t="shared" si="117"/>
        <v>1</v>
      </c>
      <c r="M3772" s="25">
        <f>VLOOKUP(K3772,Table!$A$2:$C$121,2,0)</f>
        <v>16</v>
      </c>
      <c r="N3772" s="26">
        <f>VLOOKUP(K3772,Table!$A$2:$C$121,3,0)</f>
        <v>4</v>
      </c>
      <c r="O3772" s="13" t="str">
        <f>VLOOKUP(A3772,Table!$U$1:$V$230,2,0)</f>
        <v>Tetragonal</v>
      </c>
      <c r="P3772" s="1"/>
    </row>
    <row r="3773" spans="1:16">
      <c r="A3773" s="12">
        <v>129</v>
      </c>
      <c r="B3773" s="12">
        <v>162723</v>
      </c>
      <c r="C3773" s="12" t="s">
        <v>4433</v>
      </c>
      <c r="D3773" s="12" t="s">
        <v>4519</v>
      </c>
      <c r="E3773" s="17" t="s">
        <v>12383</v>
      </c>
      <c r="F3773" s="25" t="str">
        <f>LEFT(E3773,MIN(FIND({0,1,2,3,4,5,6,7,8,9},ASC(E3773)&amp;1234567890))-1)</f>
        <v>Fe</v>
      </c>
      <c r="G3773" s="25">
        <f t="shared" si="116"/>
        <v>0.98699999999999999</v>
      </c>
      <c r="H3773" s="25">
        <f>VLOOKUP(F3773,Table!$A$2:$C$121,2,0)</f>
        <v>8</v>
      </c>
      <c r="I3773" s="26">
        <f>VLOOKUP(F3773,Table!$A$2:$C$121,3,0)</f>
        <v>4</v>
      </c>
      <c r="J3773" s="17" t="s">
        <v>47</v>
      </c>
      <c r="K3773" s="25" t="str">
        <f>LEFT(J3773,MIN(FIND({0,1,2,3,4,5,6,7,8,9},ASC(J3773)&amp;1234567890))-1)</f>
        <v>Se</v>
      </c>
      <c r="L3773" s="25">
        <f t="shared" si="117"/>
        <v>1</v>
      </c>
      <c r="M3773" s="25">
        <f>VLOOKUP(K3773,Table!$A$2:$C$121,2,0)</f>
        <v>16</v>
      </c>
      <c r="N3773" s="26">
        <f>VLOOKUP(K3773,Table!$A$2:$C$121,3,0)</f>
        <v>4</v>
      </c>
      <c r="O3773" s="13" t="str">
        <f>VLOOKUP(A3773,Table!$U$1:$V$230,2,0)</f>
        <v>Tetragonal</v>
      </c>
      <c r="P3773" s="1"/>
    </row>
    <row r="3774" spans="1:16">
      <c r="A3774" s="12">
        <v>129</v>
      </c>
      <c r="B3774" s="12">
        <v>163871</v>
      </c>
      <c r="C3774" s="12" t="s">
        <v>4433</v>
      </c>
      <c r="D3774" s="12" t="s">
        <v>791</v>
      </c>
      <c r="E3774" s="17" t="s">
        <v>11368</v>
      </c>
      <c r="F3774" s="25" t="str">
        <f>LEFT(E3774,MIN(FIND({0,1,2,3,4,5,6,7,8,9},ASC(E3774)&amp;1234567890))-1)</f>
        <v>Fe</v>
      </c>
      <c r="G3774" s="25">
        <f t="shared" si="116"/>
        <v>1.0680000000000001</v>
      </c>
      <c r="H3774" s="25">
        <f>VLOOKUP(F3774,Table!$A$2:$C$121,2,0)</f>
        <v>8</v>
      </c>
      <c r="I3774" s="26">
        <f>VLOOKUP(F3774,Table!$A$2:$C$121,3,0)</f>
        <v>4</v>
      </c>
      <c r="J3774" s="17" t="s">
        <v>328</v>
      </c>
      <c r="K3774" s="25" t="str">
        <f>LEFT(J3774,MIN(FIND({0,1,2,3,4,5,6,7,8,9},ASC(J3774)&amp;1234567890))-1)</f>
        <v>Te</v>
      </c>
      <c r="L3774" s="25">
        <f t="shared" si="117"/>
        <v>1</v>
      </c>
      <c r="M3774" s="25">
        <f>VLOOKUP(K3774,Table!$A$2:$C$121,2,0)</f>
        <v>16</v>
      </c>
      <c r="N3774" s="26">
        <f>VLOOKUP(K3774,Table!$A$2:$C$121,3,0)</f>
        <v>5</v>
      </c>
      <c r="O3774" s="13" t="str">
        <f>VLOOKUP(A3774,Table!$U$1:$V$230,2,0)</f>
        <v>Tetragonal</v>
      </c>
      <c r="P3774" s="1"/>
    </row>
    <row r="3775" spans="1:16">
      <c r="A3775" s="12">
        <v>129</v>
      </c>
      <c r="B3775" s="12">
        <v>165983</v>
      </c>
      <c r="C3775" s="12" t="s">
        <v>4433</v>
      </c>
      <c r="D3775" s="12" t="s">
        <v>4520</v>
      </c>
      <c r="E3775" s="17" t="s">
        <v>33</v>
      </c>
      <c r="F3775" s="25" t="str">
        <f>LEFT(E3775,MIN(FIND({0,1,2,3,4,5,6,7,8,9},ASC(E3775)&amp;1234567890))-1)</f>
        <v>Fe</v>
      </c>
      <c r="G3775" s="25">
        <f t="shared" si="116"/>
        <v>1</v>
      </c>
      <c r="H3775" s="25">
        <f>VLOOKUP(F3775,Table!$A$2:$C$121,2,0)</f>
        <v>8</v>
      </c>
      <c r="I3775" s="26">
        <f>VLOOKUP(F3775,Table!$A$2:$C$121,3,0)</f>
        <v>4</v>
      </c>
      <c r="J3775" s="17" t="s">
        <v>12384</v>
      </c>
      <c r="K3775" s="25" t="str">
        <f>LEFT(J3775,MIN(FIND({0,1,2,3,4,5,6,7,8,9},ASC(J3775)&amp;1234567890))-1)</f>
        <v>Se</v>
      </c>
      <c r="L3775" s="25">
        <f t="shared" si="117"/>
        <v>0.99</v>
      </c>
      <c r="M3775" s="25">
        <f>VLOOKUP(K3775,Table!$A$2:$C$121,2,0)</f>
        <v>16</v>
      </c>
      <c r="N3775" s="26">
        <f>VLOOKUP(K3775,Table!$A$2:$C$121,3,0)</f>
        <v>4</v>
      </c>
      <c r="O3775" s="13" t="str">
        <f>VLOOKUP(A3775,Table!$U$1:$V$230,2,0)</f>
        <v>Tetragonal</v>
      </c>
      <c r="P3775" s="1"/>
    </row>
    <row r="3776" spans="1:16">
      <c r="A3776" s="12">
        <v>129</v>
      </c>
      <c r="B3776" s="12">
        <v>165981</v>
      </c>
      <c r="C3776" s="12" t="s">
        <v>4433</v>
      </c>
      <c r="D3776" s="12" t="s">
        <v>4521</v>
      </c>
      <c r="E3776" s="17" t="s">
        <v>33</v>
      </c>
      <c r="F3776" s="25" t="str">
        <f>LEFT(E3776,MIN(FIND({0,1,2,3,4,5,6,7,8,9},ASC(E3776)&amp;1234567890))-1)</f>
        <v>Fe</v>
      </c>
      <c r="G3776" s="25">
        <f t="shared" si="116"/>
        <v>1</v>
      </c>
      <c r="H3776" s="25">
        <f>VLOOKUP(F3776,Table!$A$2:$C$121,2,0)</f>
        <v>8</v>
      </c>
      <c r="I3776" s="26">
        <f>VLOOKUP(F3776,Table!$A$2:$C$121,3,0)</f>
        <v>4</v>
      </c>
      <c r="J3776" s="17" t="s">
        <v>12385</v>
      </c>
      <c r="K3776" s="25" t="str">
        <f>LEFT(J3776,MIN(FIND({0,1,2,3,4,5,6,7,8,9},ASC(J3776)&amp;1234567890))-1)</f>
        <v>Se</v>
      </c>
      <c r="L3776" s="25">
        <f t="shared" si="117"/>
        <v>0.97499999999999998</v>
      </c>
      <c r="M3776" s="25">
        <f>VLOOKUP(K3776,Table!$A$2:$C$121,2,0)</f>
        <v>16</v>
      </c>
      <c r="N3776" s="26">
        <f>VLOOKUP(K3776,Table!$A$2:$C$121,3,0)</f>
        <v>4</v>
      </c>
      <c r="O3776" s="13" t="str">
        <f>VLOOKUP(A3776,Table!$U$1:$V$230,2,0)</f>
        <v>Tetragonal</v>
      </c>
      <c r="P3776" s="1"/>
    </row>
    <row r="3777" spans="1:16">
      <c r="A3777" s="12">
        <v>129</v>
      </c>
      <c r="B3777" s="12">
        <v>165982</v>
      </c>
      <c r="C3777" s="12" t="s">
        <v>4433</v>
      </c>
      <c r="D3777" s="12" t="s">
        <v>4522</v>
      </c>
      <c r="E3777" s="17" t="s">
        <v>33</v>
      </c>
      <c r="F3777" s="25" t="str">
        <f>LEFT(E3777,MIN(FIND({0,1,2,3,4,5,6,7,8,9},ASC(E3777)&amp;1234567890))-1)</f>
        <v>Fe</v>
      </c>
      <c r="G3777" s="25">
        <f t="shared" si="116"/>
        <v>1</v>
      </c>
      <c r="H3777" s="25">
        <f>VLOOKUP(F3777,Table!$A$2:$C$121,2,0)</f>
        <v>8</v>
      </c>
      <c r="I3777" s="26">
        <f>VLOOKUP(F3777,Table!$A$2:$C$121,3,0)</f>
        <v>4</v>
      </c>
      <c r="J3777" s="17" t="s">
        <v>12386</v>
      </c>
      <c r="K3777" s="25" t="str">
        <f>LEFT(J3777,MIN(FIND({0,1,2,3,4,5,6,7,8,9},ASC(J3777)&amp;1234567890))-1)</f>
        <v>Se</v>
      </c>
      <c r="L3777" s="25">
        <f t="shared" si="117"/>
        <v>0.96299999999999997</v>
      </c>
      <c r="M3777" s="25">
        <f>VLOOKUP(K3777,Table!$A$2:$C$121,2,0)</f>
        <v>16</v>
      </c>
      <c r="N3777" s="26">
        <f>VLOOKUP(K3777,Table!$A$2:$C$121,3,0)</f>
        <v>4</v>
      </c>
      <c r="O3777" s="13" t="str">
        <f>VLOOKUP(A3777,Table!$U$1:$V$230,2,0)</f>
        <v>Tetragonal</v>
      </c>
      <c r="P3777" s="1"/>
    </row>
    <row r="3778" spans="1:16">
      <c r="A3778" s="12">
        <v>129</v>
      </c>
      <c r="B3778" s="12">
        <v>167239</v>
      </c>
      <c r="C3778" s="12" t="s">
        <v>4433</v>
      </c>
      <c r="D3778" s="12" t="s">
        <v>4523</v>
      </c>
      <c r="E3778" s="17" t="s">
        <v>33</v>
      </c>
      <c r="F3778" s="25" t="str">
        <f>LEFT(E3778,MIN(FIND({0,1,2,3,4,5,6,7,8,9},ASC(E3778)&amp;1234567890))-1)</f>
        <v>Fe</v>
      </c>
      <c r="G3778" s="25">
        <f t="shared" ref="G3778:G3841" si="118">IF(SUBSTITUTE(E3778,F3778,"")="",1,SUBSTITUTE(E3778,F3778,""))*1</f>
        <v>1</v>
      </c>
      <c r="H3778" s="25">
        <f>VLOOKUP(F3778,Table!$A$2:$C$121,2,0)</f>
        <v>8</v>
      </c>
      <c r="I3778" s="26">
        <f>VLOOKUP(F3778,Table!$A$2:$C$121,3,0)</f>
        <v>4</v>
      </c>
      <c r="J3778" s="17" t="s">
        <v>12387</v>
      </c>
      <c r="K3778" s="25" t="str">
        <f>LEFT(J3778,MIN(FIND({0,1,2,3,4,5,6,7,8,9},ASC(J3778)&amp;1234567890))-1)</f>
        <v>Se</v>
      </c>
      <c r="L3778" s="25">
        <f t="shared" ref="L3778:L3841" si="119">IF(SUBSTITUTE(J3778,K3778,"")="",1,SUBSTITUTE(J3778,K3778,""))*1</f>
        <v>0.98399999999999999</v>
      </c>
      <c r="M3778" s="25">
        <f>VLOOKUP(K3778,Table!$A$2:$C$121,2,0)</f>
        <v>16</v>
      </c>
      <c r="N3778" s="26">
        <f>VLOOKUP(K3778,Table!$A$2:$C$121,3,0)</f>
        <v>4</v>
      </c>
      <c r="O3778" s="13" t="str">
        <f>VLOOKUP(A3778,Table!$U$1:$V$230,2,0)</f>
        <v>Tetragonal</v>
      </c>
      <c r="P3778" s="1"/>
    </row>
    <row r="3779" spans="1:16">
      <c r="A3779" s="12">
        <v>129</v>
      </c>
      <c r="B3779" s="12">
        <v>167241</v>
      </c>
      <c r="C3779" s="12" t="s">
        <v>4433</v>
      </c>
      <c r="D3779" s="12" t="s">
        <v>4524</v>
      </c>
      <c r="E3779" s="17" t="s">
        <v>33</v>
      </c>
      <c r="F3779" s="25" t="str">
        <f>LEFT(E3779,MIN(FIND({0,1,2,3,4,5,6,7,8,9},ASC(E3779)&amp;1234567890))-1)</f>
        <v>Fe</v>
      </c>
      <c r="G3779" s="25">
        <f t="shared" si="118"/>
        <v>1</v>
      </c>
      <c r="H3779" s="25">
        <f>VLOOKUP(F3779,Table!$A$2:$C$121,2,0)</f>
        <v>8</v>
      </c>
      <c r="I3779" s="26">
        <f>VLOOKUP(F3779,Table!$A$2:$C$121,3,0)</f>
        <v>4</v>
      </c>
      <c r="J3779" s="17" t="s">
        <v>12388</v>
      </c>
      <c r="K3779" s="25" t="str">
        <f>LEFT(J3779,MIN(FIND({0,1,2,3,4,5,6,7,8,9},ASC(J3779)&amp;1234567890))-1)</f>
        <v>Se</v>
      </c>
      <c r="L3779" s="25">
        <f t="shared" si="119"/>
        <v>0.97099999999999997</v>
      </c>
      <c r="M3779" s="25">
        <f>VLOOKUP(K3779,Table!$A$2:$C$121,2,0)</f>
        <v>16</v>
      </c>
      <c r="N3779" s="26">
        <f>VLOOKUP(K3779,Table!$A$2:$C$121,3,0)</f>
        <v>4</v>
      </c>
      <c r="O3779" s="13" t="str">
        <f>VLOOKUP(A3779,Table!$U$1:$V$230,2,0)</f>
        <v>Tetragonal</v>
      </c>
      <c r="P3779" s="1"/>
    </row>
    <row r="3780" spans="1:16">
      <c r="A3780" s="12">
        <v>129</v>
      </c>
      <c r="B3780" s="12">
        <v>167242</v>
      </c>
      <c r="C3780" s="12" t="s">
        <v>4433</v>
      </c>
      <c r="D3780" s="12" t="s">
        <v>4525</v>
      </c>
      <c r="E3780" s="17" t="s">
        <v>33</v>
      </c>
      <c r="F3780" s="25" t="str">
        <f>LEFT(E3780,MIN(FIND({0,1,2,3,4,5,6,7,8,9},ASC(E3780)&amp;1234567890))-1)</f>
        <v>Fe</v>
      </c>
      <c r="G3780" s="25">
        <f t="shared" si="118"/>
        <v>1</v>
      </c>
      <c r="H3780" s="25">
        <f>VLOOKUP(F3780,Table!$A$2:$C$121,2,0)</f>
        <v>8</v>
      </c>
      <c r="I3780" s="26">
        <f>VLOOKUP(F3780,Table!$A$2:$C$121,3,0)</f>
        <v>4</v>
      </c>
      <c r="J3780" s="17" t="s">
        <v>12389</v>
      </c>
      <c r="K3780" s="25" t="str">
        <f>LEFT(J3780,MIN(FIND({0,1,2,3,4,5,6,7,8,9},ASC(J3780)&amp;1234567890))-1)</f>
        <v>Se</v>
      </c>
      <c r="L3780" s="25">
        <f t="shared" si="119"/>
        <v>0.98299999999999998</v>
      </c>
      <c r="M3780" s="25">
        <f>VLOOKUP(K3780,Table!$A$2:$C$121,2,0)</f>
        <v>16</v>
      </c>
      <c r="N3780" s="26">
        <f>VLOOKUP(K3780,Table!$A$2:$C$121,3,0)</f>
        <v>4</v>
      </c>
      <c r="O3780" s="13" t="str">
        <f>VLOOKUP(A3780,Table!$U$1:$V$230,2,0)</f>
        <v>Tetragonal</v>
      </c>
      <c r="P3780" s="1"/>
    </row>
    <row r="3781" spans="1:16">
      <c r="A3781" s="12">
        <v>129</v>
      </c>
      <c r="B3781" s="12">
        <v>168764</v>
      </c>
      <c r="C3781" s="12" t="s">
        <v>4433</v>
      </c>
      <c r="D3781" s="12" t="s">
        <v>794</v>
      </c>
      <c r="E3781" s="17" t="s">
        <v>11372</v>
      </c>
      <c r="F3781" s="25" t="str">
        <f>LEFT(E3781,MIN(FIND({0,1,2,3,4,5,6,7,8,9},ASC(E3781)&amp;1234567890))-1)</f>
        <v>Fe</v>
      </c>
      <c r="G3781" s="25">
        <f t="shared" si="118"/>
        <v>1.05</v>
      </c>
      <c r="H3781" s="25">
        <f>VLOOKUP(F3781,Table!$A$2:$C$121,2,0)</f>
        <v>8</v>
      </c>
      <c r="I3781" s="26">
        <f>VLOOKUP(F3781,Table!$A$2:$C$121,3,0)</f>
        <v>4</v>
      </c>
      <c r="J3781" s="17" t="s">
        <v>328</v>
      </c>
      <c r="K3781" s="25" t="str">
        <f>LEFT(J3781,MIN(FIND({0,1,2,3,4,5,6,7,8,9},ASC(J3781)&amp;1234567890))-1)</f>
        <v>Te</v>
      </c>
      <c r="L3781" s="25">
        <f t="shared" si="119"/>
        <v>1</v>
      </c>
      <c r="M3781" s="25">
        <f>VLOOKUP(K3781,Table!$A$2:$C$121,2,0)</f>
        <v>16</v>
      </c>
      <c r="N3781" s="26">
        <f>VLOOKUP(K3781,Table!$A$2:$C$121,3,0)</f>
        <v>5</v>
      </c>
      <c r="O3781" s="13" t="str">
        <f>VLOOKUP(A3781,Table!$U$1:$V$230,2,0)</f>
        <v>Tetragonal</v>
      </c>
      <c r="P3781" s="1"/>
    </row>
    <row r="3782" spans="1:16">
      <c r="A3782" s="12">
        <v>129</v>
      </c>
      <c r="B3782" s="12">
        <v>181479</v>
      </c>
      <c r="C3782" s="12" t="s">
        <v>4424</v>
      </c>
      <c r="D3782" s="12" t="s">
        <v>4526</v>
      </c>
      <c r="E3782" s="17" t="s">
        <v>11332</v>
      </c>
      <c r="F3782" s="25" t="str">
        <f>LEFT(E3782,MIN(FIND({0,1,2,3,4,5,6,7,8,9},ASC(E3782)&amp;1234567890))-1)</f>
        <v>Pr</v>
      </c>
      <c r="G3782" s="25">
        <f t="shared" si="118"/>
        <v>1</v>
      </c>
      <c r="H3782" s="25">
        <f>VLOOKUP(F3782,Table!$A$2:$C$121,2,0)</f>
        <v>3</v>
      </c>
      <c r="I3782" s="26">
        <f>VLOOKUP(F3782,Table!$A$2:$C$121,3,0)</f>
        <v>6</v>
      </c>
      <c r="J3782" s="17" t="s">
        <v>68</v>
      </c>
      <c r="K3782" s="25" t="str">
        <f>LEFT(J3782,MIN(FIND({0,1,2,3,4,5,6,7,8,9},ASC(J3782)&amp;1234567890))-1)</f>
        <v>N</v>
      </c>
      <c r="L3782" s="25">
        <f t="shared" si="119"/>
        <v>1</v>
      </c>
      <c r="M3782" s="25">
        <f>VLOOKUP(K3782,Table!$A$2:$C$121,2,0)</f>
        <v>15</v>
      </c>
      <c r="N3782" s="26">
        <f>VLOOKUP(K3782,Table!$A$2:$C$121,3,0)</f>
        <v>2</v>
      </c>
      <c r="O3782" s="13" t="str">
        <f>VLOOKUP(A3782,Table!$U$1:$V$230,2,0)</f>
        <v>Tetragonal</v>
      </c>
      <c r="P3782" s="1"/>
    </row>
    <row r="3783" spans="1:16">
      <c r="A3783" s="12">
        <v>129</v>
      </c>
      <c r="B3783" s="12">
        <v>186436</v>
      </c>
      <c r="C3783" s="12" t="s">
        <v>4424</v>
      </c>
      <c r="D3783" s="12" t="s">
        <v>4527</v>
      </c>
      <c r="E3783" s="17" t="s">
        <v>46</v>
      </c>
      <c r="F3783" s="25" t="str">
        <f>LEFT(E3783,MIN(FIND({0,1,2,3,4,5,6,7,8,9},ASC(E3783)&amp;1234567890))-1)</f>
        <v>La</v>
      </c>
      <c r="G3783" s="25">
        <f t="shared" si="118"/>
        <v>1</v>
      </c>
      <c r="H3783" s="25">
        <f>VLOOKUP(F3783,Table!$A$2:$C$121,2,0)</f>
        <v>3</v>
      </c>
      <c r="I3783" s="26">
        <f>VLOOKUP(F3783,Table!$A$2:$C$121,3,0)</f>
        <v>6</v>
      </c>
      <c r="J3783" s="17" t="s">
        <v>68</v>
      </c>
      <c r="K3783" s="25" t="str">
        <f>LEFT(J3783,MIN(FIND({0,1,2,3,4,5,6,7,8,9},ASC(J3783)&amp;1234567890))-1)</f>
        <v>N</v>
      </c>
      <c r="L3783" s="25">
        <f t="shared" si="119"/>
        <v>1</v>
      </c>
      <c r="M3783" s="25">
        <f>VLOOKUP(K3783,Table!$A$2:$C$121,2,0)</f>
        <v>15</v>
      </c>
      <c r="N3783" s="26">
        <f>VLOOKUP(K3783,Table!$A$2:$C$121,3,0)</f>
        <v>2</v>
      </c>
      <c r="O3783" s="13" t="str">
        <f>VLOOKUP(A3783,Table!$U$1:$V$230,2,0)</f>
        <v>Tetragonal</v>
      </c>
      <c r="P3783" s="1"/>
    </row>
    <row r="3784" spans="1:16">
      <c r="A3784" s="12">
        <v>129</v>
      </c>
      <c r="B3784" s="12">
        <v>190906</v>
      </c>
      <c r="C3784" s="12" t="s">
        <v>4433</v>
      </c>
      <c r="D3784" s="12" t="s">
        <v>798</v>
      </c>
      <c r="E3784" s="17" t="s">
        <v>11376</v>
      </c>
      <c r="F3784" s="25" t="str">
        <f>LEFT(E3784,MIN(FIND({0,1,2,3,4,5,6,7,8,9},ASC(E3784)&amp;1234567890))-1)</f>
        <v>Fe</v>
      </c>
      <c r="G3784" s="25">
        <f t="shared" si="118"/>
        <v>1.1200000000000001</v>
      </c>
      <c r="H3784" s="25">
        <f>VLOOKUP(F3784,Table!$A$2:$C$121,2,0)</f>
        <v>8</v>
      </c>
      <c r="I3784" s="26">
        <f>VLOOKUP(F3784,Table!$A$2:$C$121,3,0)</f>
        <v>4</v>
      </c>
      <c r="J3784" s="17" t="s">
        <v>328</v>
      </c>
      <c r="K3784" s="25" t="str">
        <f>LEFT(J3784,MIN(FIND({0,1,2,3,4,5,6,7,8,9},ASC(J3784)&amp;1234567890))-1)</f>
        <v>Te</v>
      </c>
      <c r="L3784" s="25">
        <f t="shared" si="119"/>
        <v>1</v>
      </c>
      <c r="M3784" s="25">
        <f>VLOOKUP(K3784,Table!$A$2:$C$121,2,0)</f>
        <v>16</v>
      </c>
      <c r="N3784" s="26">
        <f>VLOOKUP(K3784,Table!$A$2:$C$121,3,0)</f>
        <v>5</v>
      </c>
      <c r="O3784" s="13" t="str">
        <f>VLOOKUP(A3784,Table!$U$1:$V$230,2,0)</f>
        <v>Tetragonal</v>
      </c>
      <c r="P3784" s="1"/>
    </row>
    <row r="3785" spans="1:16">
      <c r="A3785" s="12">
        <v>129</v>
      </c>
      <c r="B3785" s="12">
        <v>190909</v>
      </c>
      <c r="C3785" s="12" t="s">
        <v>4433</v>
      </c>
      <c r="D3785" s="12" t="s">
        <v>2202</v>
      </c>
      <c r="E3785" s="17" t="s">
        <v>11911</v>
      </c>
      <c r="F3785" s="25" t="str">
        <f>LEFT(E3785,MIN(FIND({0,1,2,3,4,5,6,7,8,9},ASC(E3785)&amp;1234567890))-1)</f>
        <v>Fe</v>
      </c>
      <c r="G3785" s="25">
        <f t="shared" si="118"/>
        <v>1.1499999999999999</v>
      </c>
      <c r="H3785" s="25">
        <f>VLOOKUP(F3785,Table!$A$2:$C$121,2,0)</f>
        <v>8</v>
      </c>
      <c r="I3785" s="26">
        <f>VLOOKUP(F3785,Table!$A$2:$C$121,3,0)</f>
        <v>4</v>
      </c>
      <c r="J3785" s="17" t="s">
        <v>328</v>
      </c>
      <c r="K3785" s="25" t="str">
        <f>LEFT(J3785,MIN(FIND({0,1,2,3,4,5,6,7,8,9},ASC(J3785)&amp;1234567890))-1)</f>
        <v>Te</v>
      </c>
      <c r="L3785" s="25">
        <f t="shared" si="119"/>
        <v>1</v>
      </c>
      <c r="M3785" s="25">
        <f>VLOOKUP(K3785,Table!$A$2:$C$121,2,0)</f>
        <v>16</v>
      </c>
      <c r="N3785" s="26">
        <f>VLOOKUP(K3785,Table!$A$2:$C$121,3,0)</f>
        <v>5</v>
      </c>
      <c r="O3785" s="13" t="str">
        <f>VLOOKUP(A3785,Table!$U$1:$V$230,2,0)</f>
        <v>Tetragonal</v>
      </c>
      <c r="P3785" s="1"/>
    </row>
    <row r="3786" spans="1:16">
      <c r="A3786" s="12">
        <v>129</v>
      </c>
      <c r="B3786" s="12">
        <v>247278</v>
      </c>
      <c r="C3786" s="12" t="s">
        <v>4433</v>
      </c>
      <c r="D3786" s="12" t="s">
        <v>4528</v>
      </c>
      <c r="E3786" s="17" t="s">
        <v>12390</v>
      </c>
      <c r="F3786" s="25" t="str">
        <f>LEFT(E3786,MIN(FIND({0,1,2,3,4,5,6,7,8,9},ASC(E3786)&amp;1234567890))-1)</f>
        <v>Fe</v>
      </c>
      <c r="G3786" s="25">
        <f t="shared" si="118"/>
        <v>1.087</v>
      </c>
      <c r="H3786" s="25">
        <f>VLOOKUP(F3786,Table!$A$2:$C$121,2,0)</f>
        <v>8</v>
      </c>
      <c r="I3786" s="26">
        <f>VLOOKUP(F3786,Table!$A$2:$C$121,3,0)</f>
        <v>4</v>
      </c>
      <c r="J3786" s="17" t="s">
        <v>328</v>
      </c>
      <c r="K3786" s="25" t="str">
        <f>LEFT(J3786,MIN(FIND({0,1,2,3,4,5,6,7,8,9},ASC(J3786)&amp;1234567890))-1)</f>
        <v>Te</v>
      </c>
      <c r="L3786" s="25">
        <f t="shared" si="119"/>
        <v>1</v>
      </c>
      <c r="M3786" s="25">
        <f>VLOOKUP(K3786,Table!$A$2:$C$121,2,0)</f>
        <v>16</v>
      </c>
      <c r="N3786" s="26">
        <f>VLOOKUP(K3786,Table!$A$2:$C$121,3,0)</f>
        <v>5</v>
      </c>
      <c r="O3786" s="13" t="str">
        <f>VLOOKUP(A3786,Table!$U$1:$V$230,2,0)</f>
        <v>Tetragonal</v>
      </c>
      <c r="P3786" s="1"/>
    </row>
    <row r="3787" spans="1:16">
      <c r="A3787" s="12">
        <v>129</v>
      </c>
      <c r="B3787" s="12">
        <v>239229</v>
      </c>
      <c r="C3787" s="12" t="s">
        <v>4433</v>
      </c>
      <c r="D3787" s="12" t="s">
        <v>4529</v>
      </c>
      <c r="E3787" s="17" t="s">
        <v>12391</v>
      </c>
      <c r="F3787" s="25" t="str">
        <f>LEFT(E3787,MIN(FIND({0,1,2,3,4,5,6,7,8,9},ASC(E3787)&amp;1234567890))-1)</f>
        <v>Fe</v>
      </c>
      <c r="G3787" s="25">
        <f t="shared" si="118"/>
        <v>1.1000000000000001</v>
      </c>
      <c r="H3787" s="25">
        <f>VLOOKUP(F3787,Table!$A$2:$C$121,2,0)</f>
        <v>8</v>
      </c>
      <c r="I3787" s="26">
        <f>VLOOKUP(F3787,Table!$A$2:$C$121,3,0)</f>
        <v>4</v>
      </c>
      <c r="J3787" s="17" t="s">
        <v>12392</v>
      </c>
      <c r="K3787" s="25" t="str">
        <f>LEFT(J3787,MIN(FIND({0,1,2,3,4,5,6,7,8,9},ASC(J3787)&amp;1234567890))-1)</f>
        <v>Te</v>
      </c>
      <c r="L3787" s="25">
        <f t="shared" si="119"/>
        <v>1.03</v>
      </c>
      <c r="M3787" s="25">
        <f>VLOOKUP(K3787,Table!$A$2:$C$121,2,0)</f>
        <v>16</v>
      </c>
      <c r="N3787" s="26">
        <f>VLOOKUP(K3787,Table!$A$2:$C$121,3,0)</f>
        <v>5</v>
      </c>
      <c r="O3787" s="13" t="str">
        <f>VLOOKUP(A3787,Table!$U$1:$V$230,2,0)</f>
        <v>Tetragonal</v>
      </c>
      <c r="P3787" s="1"/>
    </row>
    <row r="3788" spans="1:16">
      <c r="A3788" s="12">
        <v>130</v>
      </c>
      <c r="B3788" s="12">
        <v>24598</v>
      </c>
      <c r="C3788" s="12" t="s">
        <v>4530</v>
      </c>
      <c r="D3788" s="12" t="s">
        <v>4531</v>
      </c>
      <c r="E3788" s="17" t="s">
        <v>11968</v>
      </c>
      <c r="F3788" s="25" t="str">
        <f>LEFT(E3788,MIN(FIND({0,1,2,3,4,5,6,7,8,9},ASC(E3788)&amp;1234567890))-1)</f>
        <v>Ba</v>
      </c>
      <c r="G3788" s="25">
        <f t="shared" si="118"/>
        <v>5</v>
      </c>
      <c r="H3788" s="25">
        <f>VLOOKUP(F3788,Table!$A$2:$C$121,2,0)</f>
        <v>2</v>
      </c>
      <c r="I3788" s="26">
        <f>VLOOKUP(F3788,Table!$A$2:$C$121,3,0)</f>
        <v>6</v>
      </c>
      <c r="J3788" s="17" t="s">
        <v>11374</v>
      </c>
      <c r="K3788" s="25" t="str">
        <f>LEFT(J3788,MIN(FIND({0,1,2,3,4,5,6,7,8,9},ASC(J3788)&amp;1234567890))-1)</f>
        <v>Si</v>
      </c>
      <c r="L3788" s="25">
        <f t="shared" si="119"/>
        <v>3</v>
      </c>
      <c r="M3788" s="25">
        <f>VLOOKUP(K3788,Table!$A$2:$C$121,2,0)</f>
        <v>14</v>
      </c>
      <c r="N3788" s="26">
        <f>VLOOKUP(K3788,Table!$A$2:$C$121,3,0)</f>
        <v>3</v>
      </c>
      <c r="O3788" s="13" t="str">
        <f>VLOOKUP(A3788,Table!$U$1:$V$230,2,0)</f>
        <v>Tetragonal</v>
      </c>
      <c r="P3788" s="1"/>
    </row>
    <row r="3789" spans="1:16">
      <c r="A3789" s="12">
        <v>130</v>
      </c>
      <c r="B3789" s="12">
        <v>30376</v>
      </c>
      <c r="C3789" s="12" t="s">
        <v>4530</v>
      </c>
      <c r="D3789" s="12" t="s">
        <v>3883</v>
      </c>
      <c r="E3789" s="17" t="s">
        <v>12082</v>
      </c>
      <c r="F3789" s="25" t="str">
        <f>LEFT(E3789,MIN(FIND({0,1,2,3,4,5,6,7,8,9},ASC(E3789)&amp;1234567890))-1)</f>
        <v>Tl</v>
      </c>
      <c r="G3789" s="25">
        <f t="shared" si="118"/>
        <v>5</v>
      </c>
      <c r="H3789" s="25">
        <f>VLOOKUP(F3789,Table!$A$2:$C$121,2,0)</f>
        <v>13</v>
      </c>
      <c r="I3789" s="26">
        <f>VLOOKUP(F3789,Table!$A$2:$C$121,3,0)</f>
        <v>6</v>
      </c>
      <c r="J3789" s="17" t="s">
        <v>533</v>
      </c>
      <c r="K3789" s="25" t="str">
        <f>LEFT(J3789,MIN(FIND({0,1,2,3,4,5,6,7,8,9},ASC(J3789)&amp;1234567890))-1)</f>
        <v>Se</v>
      </c>
      <c r="L3789" s="25">
        <f t="shared" si="119"/>
        <v>3</v>
      </c>
      <c r="M3789" s="25">
        <f>VLOOKUP(K3789,Table!$A$2:$C$121,2,0)</f>
        <v>16</v>
      </c>
      <c r="N3789" s="26">
        <f>VLOOKUP(K3789,Table!$A$2:$C$121,3,0)</f>
        <v>4</v>
      </c>
      <c r="O3789" s="13" t="str">
        <f>VLOOKUP(A3789,Table!$U$1:$V$230,2,0)</f>
        <v>Tetragonal</v>
      </c>
      <c r="P3789" s="1"/>
    </row>
    <row r="3790" spans="1:16">
      <c r="A3790" s="12">
        <v>130</v>
      </c>
      <c r="B3790" s="12">
        <v>49511</v>
      </c>
      <c r="C3790" s="12" t="s">
        <v>4532</v>
      </c>
      <c r="D3790" s="12" t="s">
        <v>4533</v>
      </c>
      <c r="E3790" s="17" t="s">
        <v>12393</v>
      </c>
      <c r="F3790" s="25" t="str">
        <f>LEFT(E3790,MIN(FIND({0,1,2,3,4,5,6,7,8,9},ASC(E3790)&amp;1234567890))-1)</f>
        <v>U</v>
      </c>
      <c r="G3790" s="25">
        <f t="shared" si="118"/>
        <v>1.1000000000000001</v>
      </c>
      <c r="H3790" s="25">
        <f>VLOOKUP(F3790,Table!$A$2:$C$121,2,0)</f>
        <v>3</v>
      </c>
      <c r="I3790" s="26">
        <f>VLOOKUP(F3790,Table!$A$2:$C$121,3,0)</f>
        <v>7</v>
      </c>
      <c r="J3790" s="17" t="s">
        <v>34</v>
      </c>
      <c r="K3790" s="25" t="str">
        <f>LEFT(J3790,MIN(FIND({0,1,2,3,4,5,6,7,8,9},ASC(J3790)&amp;1234567890))-1)</f>
        <v>S</v>
      </c>
      <c r="L3790" s="25">
        <f t="shared" si="119"/>
        <v>2</v>
      </c>
      <c r="M3790" s="25">
        <f>VLOOKUP(K3790,Table!$A$2:$C$121,2,0)</f>
        <v>16</v>
      </c>
      <c r="N3790" s="26">
        <f>VLOOKUP(K3790,Table!$A$2:$C$121,3,0)</f>
        <v>3</v>
      </c>
      <c r="O3790" s="13" t="str">
        <f>VLOOKUP(A3790,Table!$U$1:$V$230,2,0)</f>
        <v>Tetragonal</v>
      </c>
      <c r="P3790" s="1"/>
    </row>
    <row r="3791" spans="1:16">
      <c r="A3791" s="12">
        <v>130</v>
      </c>
      <c r="B3791" s="12">
        <v>49512</v>
      </c>
      <c r="C3791" s="12" t="s">
        <v>4532</v>
      </c>
      <c r="D3791" s="12" t="s">
        <v>4534</v>
      </c>
      <c r="E3791" s="17" t="s">
        <v>12393</v>
      </c>
      <c r="F3791" s="25" t="str">
        <f>LEFT(E3791,MIN(FIND({0,1,2,3,4,5,6,7,8,9},ASC(E3791)&amp;1234567890))-1)</f>
        <v>U</v>
      </c>
      <c r="G3791" s="25">
        <f t="shared" si="118"/>
        <v>1.1000000000000001</v>
      </c>
      <c r="H3791" s="25">
        <f>VLOOKUP(F3791,Table!$A$2:$C$121,2,0)</f>
        <v>3</v>
      </c>
      <c r="I3791" s="26">
        <f>VLOOKUP(F3791,Table!$A$2:$C$121,3,0)</f>
        <v>7</v>
      </c>
      <c r="J3791" s="17" t="s">
        <v>361</v>
      </c>
      <c r="K3791" s="25" t="str">
        <f>LEFT(J3791,MIN(FIND({0,1,2,3,4,5,6,7,8,9},ASC(J3791)&amp;1234567890))-1)</f>
        <v>Se</v>
      </c>
      <c r="L3791" s="25">
        <f t="shared" si="119"/>
        <v>2</v>
      </c>
      <c r="M3791" s="25">
        <f>VLOOKUP(K3791,Table!$A$2:$C$121,2,0)</f>
        <v>16</v>
      </c>
      <c r="N3791" s="26">
        <f>VLOOKUP(K3791,Table!$A$2:$C$121,3,0)</f>
        <v>4</v>
      </c>
      <c r="O3791" s="13" t="str">
        <f>VLOOKUP(A3791,Table!$U$1:$V$230,2,0)</f>
        <v>Tetragonal</v>
      </c>
      <c r="P3791" s="1"/>
    </row>
    <row r="3792" spans="1:16">
      <c r="A3792" s="12">
        <v>130</v>
      </c>
      <c r="B3792" s="12">
        <v>68417</v>
      </c>
      <c r="C3792" s="12" t="s">
        <v>4532</v>
      </c>
      <c r="D3792" s="12" t="s">
        <v>2444</v>
      </c>
      <c r="E3792" s="17" t="s">
        <v>343</v>
      </c>
      <c r="F3792" s="25" t="str">
        <f>LEFT(E3792,MIN(FIND({0,1,2,3,4,5,6,7,8,9},ASC(E3792)&amp;1234567890))-1)</f>
        <v>U</v>
      </c>
      <c r="G3792" s="25">
        <f t="shared" si="118"/>
        <v>1</v>
      </c>
      <c r="H3792" s="25">
        <f>VLOOKUP(F3792,Table!$A$2:$C$121,2,0)</f>
        <v>3</v>
      </c>
      <c r="I3792" s="26">
        <f>VLOOKUP(F3792,Table!$A$2:$C$121,3,0)</f>
        <v>7</v>
      </c>
      <c r="J3792" s="17" t="s">
        <v>361</v>
      </c>
      <c r="K3792" s="25" t="str">
        <f>LEFT(J3792,MIN(FIND({0,1,2,3,4,5,6,7,8,9},ASC(J3792)&amp;1234567890))-1)</f>
        <v>Se</v>
      </c>
      <c r="L3792" s="25">
        <f t="shared" si="119"/>
        <v>2</v>
      </c>
      <c r="M3792" s="25">
        <f>VLOOKUP(K3792,Table!$A$2:$C$121,2,0)</f>
        <v>16</v>
      </c>
      <c r="N3792" s="26">
        <f>VLOOKUP(K3792,Table!$A$2:$C$121,3,0)</f>
        <v>4</v>
      </c>
      <c r="O3792" s="13" t="str">
        <f>VLOOKUP(A3792,Table!$U$1:$V$230,2,0)</f>
        <v>Tetragonal</v>
      </c>
      <c r="P3792" s="1"/>
    </row>
    <row r="3793" spans="1:16">
      <c r="A3793" s="12">
        <v>130</v>
      </c>
      <c r="B3793" s="12">
        <v>407820</v>
      </c>
      <c r="C3793" s="12" t="s">
        <v>4532</v>
      </c>
      <c r="D3793" s="12" t="s">
        <v>4535</v>
      </c>
      <c r="E3793" s="17" t="s">
        <v>11699</v>
      </c>
      <c r="F3793" s="25" t="str">
        <f>LEFT(E3793,MIN(FIND({0,1,2,3,4,5,6,7,8,9},ASC(E3793)&amp;1234567890))-1)</f>
        <v>Cs</v>
      </c>
      <c r="G3793" s="25">
        <f t="shared" si="118"/>
        <v>4</v>
      </c>
      <c r="H3793" s="25">
        <f>VLOOKUP(F3793,Table!$A$2:$C$121,2,0)</f>
        <v>1</v>
      </c>
      <c r="I3793" s="26">
        <f>VLOOKUP(F3793,Table!$A$2:$C$121,3,0)</f>
        <v>6</v>
      </c>
      <c r="J3793" s="17" t="s">
        <v>12394</v>
      </c>
      <c r="K3793" s="25" t="str">
        <f>LEFT(J3793,MIN(FIND({0,1,2,3,4,5,6,7,8,9},ASC(J3793)&amp;1234567890))-1)</f>
        <v>Te</v>
      </c>
      <c r="L3793" s="25">
        <f t="shared" si="119"/>
        <v>28</v>
      </c>
      <c r="M3793" s="25">
        <f>VLOOKUP(K3793,Table!$A$2:$C$121,2,0)</f>
        <v>16</v>
      </c>
      <c r="N3793" s="26">
        <f>VLOOKUP(K3793,Table!$A$2:$C$121,3,0)</f>
        <v>5</v>
      </c>
      <c r="O3793" s="13" t="str">
        <f>VLOOKUP(A3793,Table!$U$1:$V$230,2,0)</f>
        <v>Tetragonal</v>
      </c>
      <c r="P3793" s="1"/>
    </row>
    <row r="3794" spans="1:16">
      <c r="A3794" s="12">
        <v>130</v>
      </c>
      <c r="B3794" s="12">
        <v>409375</v>
      </c>
      <c r="C3794" s="12" t="s">
        <v>4532</v>
      </c>
      <c r="D3794" s="12" t="s">
        <v>4536</v>
      </c>
      <c r="E3794" s="17" t="s">
        <v>11968</v>
      </c>
      <c r="F3794" s="25" t="str">
        <f>LEFT(E3794,MIN(FIND({0,1,2,3,4,5,6,7,8,9},ASC(E3794)&amp;1234567890))-1)</f>
        <v>Ba</v>
      </c>
      <c r="G3794" s="25">
        <f t="shared" si="118"/>
        <v>5</v>
      </c>
      <c r="H3794" s="25">
        <f>VLOOKUP(F3794,Table!$A$2:$C$121,2,0)</f>
        <v>2</v>
      </c>
      <c r="I3794" s="26">
        <f>VLOOKUP(F3794,Table!$A$2:$C$121,3,0)</f>
        <v>6</v>
      </c>
      <c r="J3794" s="17" t="s">
        <v>594</v>
      </c>
      <c r="K3794" s="25" t="str">
        <f>LEFT(J3794,MIN(FIND({0,1,2,3,4,5,6,7,8,9},ASC(J3794)&amp;1234567890))-1)</f>
        <v>Ge</v>
      </c>
      <c r="L3794" s="25">
        <f t="shared" si="119"/>
        <v>3</v>
      </c>
      <c r="M3794" s="25">
        <f>VLOOKUP(K3794,Table!$A$2:$C$121,2,0)</f>
        <v>14</v>
      </c>
      <c r="N3794" s="26">
        <f>VLOOKUP(K3794,Table!$A$2:$C$121,3,0)</f>
        <v>4</v>
      </c>
      <c r="O3794" s="13" t="str">
        <f>VLOOKUP(A3794,Table!$U$1:$V$230,2,0)</f>
        <v>Tetragonal</v>
      </c>
      <c r="P3794" s="1"/>
    </row>
    <row r="3795" spans="1:16">
      <c r="A3795" s="12">
        <v>130</v>
      </c>
      <c r="B3795" s="12">
        <v>50732</v>
      </c>
      <c r="C3795" s="12" t="s">
        <v>4532</v>
      </c>
      <c r="D3795" s="12" t="s">
        <v>243</v>
      </c>
      <c r="E3795" s="17" t="s">
        <v>390</v>
      </c>
      <c r="F3795" s="25" t="str">
        <f>LEFT(E3795,MIN(FIND({0,1,2,3,4,5,6,7,8,9},ASC(E3795)&amp;1234567890))-1)</f>
        <v>W</v>
      </c>
      <c r="G3795" s="25">
        <f t="shared" si="118"/>
        <v>1</v>
      </c>
      <c r="H3795" s="25">
        <f>VLOOKUP(F3795,Table!$A$2:$C$121,2,0)</f>
        <v>6</v>
      </c>
      <c r="I3795" s="26">
        <f>VLOOKUP(F3795,Table!$A$2:$C$121,3,0)</f>
        <v>6</v>
      </c>
      <c r="J3795" s="17" t="s">
        <v>59</v>
      </c>
      <c r="K3795" s="25" t="str">
        <f>LEFT(J3795,MIN(FIND({0,1,2,3,4,5,6,7,8,9},ASC(J3795)&amp;1234567890))-1)</f>
        <v>O</v>
      </c>
      <c r="L3795" s="25">
        <f t="shared" si="119"/>
        <v>3</v>
      </c>
      <c r="M3795" s="25">
        <f>VLOOKUP(K3795,Table!$A$2:$C$121,2,0)</f>
        <v>16</v>
      </c>
      <c r="N3795" s="26">
        <f>VLOOKUP(K3795,Table!$A$2:$C$121,3,0)</f>
        <v>2</v>
      </c>
      <c r="O3795" s="13" t="str">
        <f>VLOOKUP(A3795,Table!$U$1:$V$230,2,0)</f>
        <v>Tetragonal</v>
      </c>
      <c r="P3795" s="1"/>
    </row>
    <row r="3796" spans="1:16">
      <c r="A3796" s="12">
        <v>130</v>
      </c>
      <c r="B3796" s="12">
        <v>51213</v>
      </c>
      <c r="C3796" s="12" t="s">
        <v>4532</v>
      </c>
      <c r="D3796" s="12" t="s">
        <v>204</v>
      </c>
      <c r="E3796" s="17" t="s">
        <v>334</v>
      </c>
      <c r="F3796" s="25" t="str">
        <f>LEFT(E3796,MIN(FIND({0,1,2,3,4,5,6,7,8,9},ASC(E3796)&amp;1234567890))-1)</f>
        <v>V</v>
      </c>
      <c r="G3796" s="25">
        <f t="shared" si="118"/>
        <v>1</v>
      </c>
      <c r="H3796" s="25">
        <f>VLOOKUP(F3796,Table!$A$2:$C$121,2,0)</f>
        <v>5</v>
      </c>
      <c r="I3796" s="26">
        <f>VLOOKUP(F3796,Table!$A$2:$C$121,3,0)</f>
        <v>4</v>
      </c>
      <c r="J3796" s="17" t="s">
        <v>32</v>
      </c>
      <c r="K3796" s="25" t="str">
        <f>LEFT(J3796,MIN(FIND({0,1,2,3,4,5,6,7,8,9},ASC(J3796)&amp;1234567890))-1)</f>
        <v>O</v>
      </c>
      <c r="L3796" s="25">
        <f t="shared" si="119"/>
        <v>2</v>
      </c>
      <c r="M3796" s="25">
        <f>VLOOKUP(K3796,Table!$A$2:$C$121,2,0)</f>
        <v>16</v>
      </c>
      <c r="N3796" s="26">
        <f>VLOOKUP(K3796,Table!$A$2:$C$121,3,0)</f>
        <v>2</v>
      </c>
      <c r="O3796" s="13" t="str">
        <f>VLOOKUP(A3796,Table!$U$1:$V$230,2,0)</f>
        <v>Tetragonal</v>
      </c>
      <c r="P3796" s="1"/>
    </row>
    <row r="3797" spans="1:16">
      <c r="A3797" s="12">
        <v>130</v>
      </c>
      <c r="B3797" s="12">
        <v>52493</v>
      </c>
      <c r="C3797" s="12" t="s">
        <v>4530</v>
      </c>
      <c r="D3797" s="12" t="s">
        <v>4067</v>
      </c>
      <c r="E3797" s="17" t="s">
        <v>405</v>
      </c>
      <c r="F3797" s="25" t="str">
        <f>LEFT(E3797,MIN(FIND({0,1,2,3,4,5,6,7,8,9},ASC(E3797)&amp;1234567890))-1)</f>
        <v>Ta</v>
      </c>
      <c r="G3797" s="25">
        <f t="shared" si="118"/>
        <v>1</v>
      </c>
      <c r="H3797" s="25">
        <f>VLOOKUP(F3797,Table!$A$2:$C$121,2,0)</f>
        <v>5</v>
      </c>
      <c r="I3797" s="26">
        <f>VLOOKUP(F3797,Table!$A$2:$C$121,3,0)</f>
        <v>6</v>
      </c>
      <c r="J3797" s="17" t="s">
        <v>381</v>
      </c>
      <c r="K3797" s="25" t="str">
        <f>LEFT(J3797,MIN(FIND({0,1,2,3,4,5,6,7,8,9},ASC(J3797)&amp;1234567890))-1)</f>
        <v>Te</v>
      </c>
      <c r="L3797" s="25">
        <f t="shared" si="119"/>
        <v>4</v>
      </c>
      <c r="M3797" s="25">
        <f>VLOOKUP(K3797,Table!$A$2:$C$121,2,0)</f>
        <v>16</v>
      </c>
      <c r="N3797" s="26">
        <f>VLOOKUP(K3797,Table!$A$2:$C$121,3,0)</f>
        <v>5</v>
      </c>
      <c r="O3797" s="13" t="str">
        <f>VLOOKUP(A3797,Table!$U$1:$V$230,2,0)</f>
        <v>Tetragonal</v>
      </c>
      <c r="P3797" s="1"/>
    </row>
    <row r="3798" spans="1:16">
      <c r="A3798" s="12">
        <v>130</v>
      </c>
      <c r="B3798" s="12">
        <v>8004</v>
      </c>
      <c r="C3798" s="12" t="s">
        <v>4532</v>
      </c>
      <c r="D3798" s="12" t="s">
        <v>4537</v>
      </c>
      <c r="E3798" s="17" t="s">
        <v>11782</v>
      </c>
      <c r="F3798" s="25" t="str">
        <f>LEFT(E3798,MIN(FIND({0,1,2,3,4,5,6,7,8,9},ASC(E3798)&amp;1234567890))-1)</f>
        <v>Nd</v>
      </c>
      <c r="G3798" s="25">
        <f t="shared" si="118"/>
        <v>5</v>
      </c>
      <c r="H3798" s="25">
        <f>VLOOKUP(F3798,Table!$A$2:$C$121,2,0)</f>
        <v>3</v>
      </c>
      <c r="I3798" s="26">
        <f>VLOOKUP(F3798,Table!$A$2:$C$121,3,0)</f>
        <v>6</v>
      </c>
      <c r="J3798" s="17" t="s">
        <v>11658</v>
      </c>
      <c r="K3798" s="25" t="str">
        <f>LEFT(J3798,MIN(FIND({0,1,2,3,4,5,6,7,8,9},ASC(J3798)&amp;1234567890))-1)</f>
        <v>Ir</v>
      </c>
      <c r="L3798" s="25">
        <f t="shared" si="119"/>
        <v>3</v>
      </c>
      <c r="M3798" s="25">
        <f>VLOOKUP(K3798,Table!$A$2:$C$121,2,0)</f>
        <v>9</v>
      </c>
      <c r="N3798" s="26">
        <f>VLOOKUP(K3798,Table!$A$2:$C$121,3,0)</f>
        <v>6</v>
      </c>
      <c r="O3798" s="13" t="str">
        <f>VLOOKUP(A3798,Table!$U$1:$V$230,2,0)</f>
        <v>Tetragonal</v>
      </c>
      <c r="P3798" s="1"/>
    </row>
    <row r="3799" spans="1:16">
      <c r="A3799" s="12">
        <v>130</v>
      </c>
      <c r="B3799" s="12">
        <v>103917</v>
      </c>
      <c r="C3799" s="12" t="s">
        <v>4530</v>
      </c>
      <c r="D3799" s="12" t="s">
        <v>4538</v>
      </c>
      <c r="E3799" s="17" t="s">
        <v>11560</v>
      </c>
      <c r="F3799" s="25" t="str">
        <f>LEFT(E3799,MIN(FIND({0,1,2,3,4,5,6,7,8,9},ASC(E3799)&amp;1234567890))-1)</f>
        <v>Ga</v>
      </c>
      <c r="G3799" s="25">
        <f t="shared" si="118"/>
        <v>3</v>
      </c>
      <c r="H3799" s="25">
        <f>VLOOKUP(F3799,Table!$A$2:$C$121,2,0)</f>
        <v>13</v>
      </c>
      <c r="I3799" s="26">
        <f>VLOOKUP(F3799,Table!$A$2:$C$121,3,0)</f>
        <v>4</v>
      </c>
      <c r="J3799" s="17" t="s">
        <v>11712</v>
      </c>
      <c r="K3799" s="25" t="str">
        <f>LEFT(J3799,MIN(FIND({0,1,2,3,4,5,6,7,8,9},ASC(J3799)&amp;1234567890))-1)</f>
        <v>Pr</v>
      </c>
      <c r="L3799" s="25">
        <f t="shared" si="119"/>
        <v>5</v>
      </c>
      <c r="M3799" s="25">
        <f>VLOOKUP(K3799,Table!$A$2:$C$121,2,0)</f>
        <v>3</v>
      </c>
      <c r="N3799" s="26">
        <f>VLOOKUP(K3799,Table!$A$2:$C$121,3,0)</f>
        <v>6</v>
      </c>
      <c r="O3799" s="13" t="str">
        <f>VLOOKUP(A3799,Table!$U$1:$V$230,2,0)</f>
        <v>Tetragonal</v>
      </c>
      <c r="P3799" s="1"/>
    </row>
    <row r="3800" spans="1:16">
      <c r="A3800" s="12">
        <v>130</v>
      </c>
      <c r="B3800" s="12">
        <v>105863</v>
      </c>
      <c r="C3800" s="12" t="s">
        <v>4530</v>
      </c>
      <c r="D3800" s="12" t="s">
        <v>4539</v>
      </c>
      <c r="E3800" s="17" t="s">
        <v>11936</v>
      </c>
      <c r="F3800" s="25" t="str">
        <f>LEFT(E3800,MIN(FIND({0,1,2,3,4,5,6,7,8,9},ASC(E3800)&amp;1234567890))-1)</f>
        <v>Pu</v>
      </c>
      <c r="G3800" s="25">
        <f t="shared" si="118"/>
        <v>5</v>
      </c>
      <c r="H3800" s="25">
        <f>VLOOKUP(F3800,Table!$A$2:$C$121,2,0)</f>
        <v>3</v>
      </c>
      <c r="I3800" s="26">
        <f>VLOOKUP(F3800,Table!$A$2:$C$121,3,0)</f>
        <v>7</v>
      </c>
      <c r="J3800" s="17" t="s">
        <v>424</v>
      </c>
      <c r="K3800" s="25" t="str">
        <f>LEFT(J3800,MIN(FIND({0,1,2,3,4,5,6,7,8,9},ASC(J3800)&amp;1234567890))-1)</f>
        <v>Rh</v>
      </c>
      <c r="L3800" s="25">
        <f t="shared" si="119"/>
        <v>3</v>
      </c>
      <c r="M3800" s="25">
        <f>VLOOKUP(K3800,Table!$A$2:$C$121,2,0)</f>
        <v>9</v>
      </c>
      <c r="N3800" s="26">
        <f>VLOOKUP(K3800,Table!$A$2:$C$121,3,0)</f>
        <v>5</v>
      </c>
      <c r="O3800" s="13" t="str">
        <f>VLOOKUP(A3800,Table!$U$1:$V$230,2,0)</f>
        <v>Tetragonal</v>
      </c>
      <c r="P3800" s="1"/>
    </row>
    <row r="3801" spans="1:16">
      <c r="A3801" s="12">
        <v>130</v>
      </c>
      <c r="B3801" s="12">
        <v>106702</v>
      </c>
      <c r="C3801" s="12" t="s">
        <v>4530</v>
      </c>
      <c r="D3801" s="12" t="s">
        <v>4540</v>
      </c>
      <c r="E3801" s="17" t="s">
        <v>11560</v>
      </c>
      <c r="F3801" s="25" t="str">
        <f>LEFT(E3801,MIN(FIND({0,1,2,3,4,5,6,7,8,9},ASC(E3801)&amp;1234567890))-1)</f>
        <v>Ga</v>
      </c>
      <c r="G3801" s="25">
        <f t="shared" si="118"/>
        <v>3</v>
      </c>
      <c r="H3801" s="25">
        <f>VLOOKUP(F3801,Table!$A$2:$C$121,2,0)</f>
        <v>13</v>
      </c>
      <c r="I3801" s="26">
        <f>VLOOKUP(F3801,Table!$A$2:$C$121,3,0)</f>
        <v>4</v>
      </c>
      <c r="J3801" s="17" t="s">
        <v>11518</v>
      </c>
      <c r="K3801" s="25" t="str">
        <f>LEFT(J3801,MIN(FIND({0,1,2,3,4,5,6,7,8,9},ASC(J3801)&amp;1234567890))-1)</f>
        <v>Gd</v>
      </c>
      <c r="L3801" s="25">
        <f t="shared" si="119"/>
        <v>5</v>
      </c>
      <c r="M3801" s="25">
        <f>VLOOKUP(K3801,Table!$A$2:$C$121,2,0)</f>
        <v>3</v>
      </c>
      <c r="N3801" s="26">
        <f>VLOOKUP(K3801,Table!$A$2:$C$121,3,0)</f>
        <v>6</v>
      </c>
      <c r="O3801" s="13" t="str">
        <f>VLOOKUP(A3801,Table!$U$1:$V$230,2,0)</f>
        <v>Tetragonal</v>
      </c>
      <c r="P3801" s="1"/>
    </row>
    <row r="3802" spans="1:16">
      <c r="A3802" s="12">
        <v>130</v>
      </c>
      <c r="B3802" s="12">
        <v>106703</v>
      </c>
      <c r="C3802" s="12" t="s">
        <v>4530</v>
      </c>
      <c r="D3802" s="12" t="s">
        <v>4541</v>
      </c>
      <c r="E3802" s="17" t="s">
        <v>11560</v>
      </c>
      <c r="F3802" s="25" t="str">
        <f>LEFT(E3802,MIN(FIND({0,1,2,3,4,5,6,7,8,9},ASC(E3802)&amp;1234567890))-1)</f>
        <v>Ga</v>
      </c>
      <c r="G3802" s="25">
        <f t="shared" si="118"/>
        <v>3</v>
      </c>
      <c r="H3802" s="25">
        <f>VLOOKUP(F3802,Table!$A$2:$C$121,2,0)</f>
        <v>13</v>
      </c>
      <c r="I3802" s="26">
        <f>VLOOKUP(F3802,Table!$A$2:$C$121,3,0)</f>
        <v>4</v>
      </c>
      <c r="J3802" s="17" t="s">
        <v>11783</v>
      </c>
      <c r="K3802" s="25" t="str">
        <f>LEFT(J3802,MIN(FIND({0,1,2,3,4,5,6,7,8,9},ASC(J3802)&amp;1234567890))-1)</f>
        <v>La</v>
      </c>
      <c r="L3802" s="25">
        <f t="shared" si="119"/>
        <v>5</v>
      </c>
      <c r="M3802" s="25">
        <f>VLOOKUP(K3802,Table!$A$2:$C$121,2,0)</f>
        <v>3</v>
      </c>
      <c r="N3802" s="26">
        <f>VLOOKUP(K3802,Table!$A$2:$C$121,3,0)</f>
        <v>6</v>
      </c>
      <c r="O3802" s="13" t="str">
        <f>VLOOKUP(A3802,Table!$U$1:$V$230,2,0)</f>
        <v>Tetragonal</v>
      </c>
      <c r="P3802" s="1"/>
    </row>
    <row r="3803" spans="1:16">
      <c r="A3803" s="12">
        <v>130</v>
      </c>
      <c r="B3803" s="12">
        <v>106704</v>
      </c>
      <c r="C3803" s="12" t="s">
        <v>4530</v>
      </c>
      <c r="D3803" s="12" t="s">
        <v>4542</v>
      </c>
      <c r="E3803" s="17" t="s">
        <v>11560</v>
      </c>
      <c r="F3803" s="25" t="str">
        <f>LEFT(E3803,MIN(FIND({0,1,2,3,4,5,6,7,8,9},ASC(E3803)&amp;1234567890))-1)</f>
        <v>Ga</v>
      </c>
      <c r="G3803" s="25">
        <f t="shared" si="118"/>
        <v>3</v>
      </c>
      <c r="H3803" s="25">
        <f>VLOOKUP(F3803,Table!$A$2:$C$121,2,0)</f>
        <v>13</v>
      </c>
      <c r="I3803" s="26">
        <f>VLOOKUP(F3803,Table!$A$2:$C$121,3,0)</f>
        <v>4</v>
      </c>
      <c r="J3803" s="17" t="s">
        <v>11460</v>
      </c>
      <c r="K3803" s="25" t="str">
        <f>LEFT(J3803,MIN(FIND({0,1,2,3,4,5,6,7,8,9},ASC(J3803)&amp;1234567890))-1)</f>
        <v>Y</v>
      </c>
      <c r="L3803" s="25">
        <f t="shared" si="119"/>
        <v>5</v>
      </c>
      <c r="M3803" s="25">
        <f>VLOOKUP(K3803,Table!$A$2:$C$121,2,0)</f>
        <v>3</v>
      </c>
      <c r="N3803" s="26">
        <f>VLOOKUP(K3803,Table!$A$2:$C$121,3,0)</f>
        <v>5</v>
      </c>
      <c r="O3803" s="13" t="str">
        <f>VLOOKUP(A3803,Table!$U$1:$V$230,2,0)</f>
        <v>Tetragonal</v>
      </c>
      <c r="P3803" s="1"/>
    </row>
    <row r="3804" spans="1:16">
      <c r="A3804" s="12">
        <v>130</v>
      </c>
      <c r="B3804" s="12">
        <v>602046</v>
      </c>
      <c r="C3804" s="12" t="s">
        <v>4532</v>
      </c>
      <c r="D3804" s="12" t="s">
        <v>4543</v>
      </c>
      <c r="E3804" s="17" t="s">
        <v>11777</v>
      </c>
      <c r="F3804" s="25" t="str">
        <f>LEFT(E3804,MIN(FIND({0,1,2,3,4,5,6,7,8,9},ASC(E3804)&amp;1234567890))-1)</f>
        <v>Lu</v>
      </c>
      <c r="G3804" s="25">
        <f t="shared" si="118"/>
        <v>5</v>
      </c>
      <c r="H3804" s="25">
        <f>VLOOKUP(F3804,Table!$A$2:$C$121,2,0)</f>
        <v>3</v>
      </c>
      <c r="I3804" s="26">
        <f>VLOOKUP(F3804,Table!$A$2:$C$121,3,0)</f>
        <v>6</v>
      </c>
      <c r="J3804" s="17" t="s">
        <v>11658</v>
      </c>
      <c r="K3804" s="25" t="str">
        <f>LEFT(J3804,MIN(FIND({0,1,2,3,4,5,6,7,8,9},ASC(J3804)&amp;1234567890))-1)</f>
        <v>Ir</v>
      </c>
      <c r="L3804" s="25">
        <f t="shared" si="119"/>
        <v>3</v>
      </c>
      <c r="M3804" s="25">
        <f>VLOOKUP(K3804,Table!$A$2:$C$121,2,0)</f>
        <v>9</v>
      </c>
      <c r="N3804" s="26">
        <f>VLOOKUP(K3804,Table!$A$2:$C$121,3,0)</f>
        <v>6</v>
      </c>
      <c r="O3804" s="13" t="str">
        <f>VLOOKUP(A3804,Table!$U$1:$V$230,2,0)</f>
        <v>Tetragonal</v>
      </c>
      <c r="P3804" s="1"/>
    </row>
    <row r="3805" spans="1:16">
      <c r="A3805" s="12">
        <v>130</v>
      </c>
      <c r="B3805" s="12">
        <v>604324</v>
      </c>
      <c r="C3805" s="12" t="s">
        <v>4532</v>
      </c>
      <c r="D3805" s="12" t="s">
        <v>4544</v>
      </c>
      <c r="E3805" s="17" t="s">
        <v>424</v>
      </c>
      <c r="F3805" s="25" t="str">
        <f>LEFT(E3805,MIN(FIND({0,1,2,3,4,5,6,7,8,9},ASC(E3805)&amp;1234567890))-1)</f>
        <v>Rh</v>
      </c>
      <c r="G3805" s="25">
        <f t="shared" si="118"/>
        <v>3</v>
      </c>
      <c r="H3805" s="25">
        <f>VLOOKUP(F3805,Table!$A$2:$C$121,2,0)</f>
        <v>9</v>
      </c>
      <c r="I3805" s="26">
        <f>VLOOKUP(F3805,Table!$A$2:$C$121,3,0)</f>
        <v>5</v>
      </c>
      <c r="J3805" s="17" t="s">
        <v>11974</v>
      </c>
      <c r="K3805" s="25" t="str">
        <f>LEFT(J3805,MIN(FIND({0,1,2,3,4,5,6,7,8,9},ASC(J3805)&amp;1234567890))-1)</f>
        <v>Ce</v>
      </c>
      <c r="L3805" s="25">
        <f t="shared" si="119"/>
        <v>5</v>
      </c>
      <c r="M3805" s="25">
        <f>VLOOKUP(K3805,Table!$A$2:$C$121,2,0)</f>
        <v>3</v>
      </c>
      <c r="N3805" s="26">
        <f>VLOOKUP(K3805,Table!$A$2:$C$121,3,0)</f>
        <v>6</v>
      </c>
      <c r="O3805" s="13" t="str">
        <f>VLOOKUP(A3805,Table!$U$1:$V$230,2,0)</f>
        <v>Tetragonal</v>
      </c>
      <c r="P3805" s="1"/>
    </row>
    <row r="3806" spans="1:16">
      <c r="A3806" s="12">
        <v>130</v>
      </c>
      <c r="B3806" s="12">
        <v>621396</v>
      </c>
      <c r="C3806" s="12" t="s">
        <v>4532</v>
      </c>
      <c r="D3806" s="12" t="s">
        <v>4545</v>
      </c>
      <c r="E3806" s="17" t="s">
        <v>11974</v>
      </c>
      <c r="F3806" s="25" t="str">
        <f>LEFT(E3806,MIN(FIND({0,1,2,3,4,5,6,7,8,9},ASC(E3806)&amp;1234567890))-1)</f>
        <v>Ce</v>
      </c>
      <c r="G3806" s="25">
        <f t="shared" si="118"/>
        <v>5</v>
      </c>
      <c r="H3806" s="25">
        <f>VLOOKUP(F3806,Table!$A$2:$C$121,2,0)</f>
        <v>3</v>
      </c>
      <c r="I3806" s="26">
        <f>VLOOKUP(F3806,Table!$A$2:$C$121,3,0)</f>
        <v>6</v>
      </c>
      <c r="J3806" s="17" t="s">
        <v>11658</v>
      </c>
      <c r="K3806" s="25" t="str">
        <f>LEFT(J3806,MIN(FIND({0,1,2,3,4,5,6,7,8,9},ASC(J3806)&amp;1234567890))-1)</f>
        <v>Ir</v>
      </c>
      <c r="L3806" s="25">
        <f t="shared" si="119"/>
        <v>3</v>
      </c>
      <c r="M3806" s="25">
        <f>VLOOKUP(K3806,Table!$A$2:$C$121,2,0)</f>
        <v>9</v>
      </c>
      <c r="N3806" s="26">
        <f>VLOOKUP(K3806,Table!$A$2:$C$121,3,0)</f>
        <v>6</v>
      </c>
      <c r="O3806" s="13" t="str">
        <f>VLOOKUP(A3806,Table!$U$1:$V$230,2,0)</f>
        <v>Tetragonal</v>
      </c>
      <c r="P3806" s="1"/>
    </row>
    <row r="3807" spans="1:16">
      <c r="A3807" s="12">
        <v>130</v>
      </c>
      <c r="B3807" s="12">
        <v>629876</v>
      </c>
      <c r="C3807" s="12" t="s">
        <v>4532</v>
      </c>
      <c r="D3807" s="12" t="s">
        <v>4546</v>
      </c>
      <c r="E3807" s="17" t="s">
        <v>11345</v>
      </c>
      <c r="F3807" s="25" t="str">
        <f>LEFT(E3807,MIN(FIND({0,1,2,3,4,5,6,7,8,9},ASC(E3807)&amp;1234567890))-1)</f>
        <v>Dy</v>
      </c>
      <c r="G3807" s="25">
        <f t="shared" si="118"/>
        <v>5</v>
      </c>
      <c r="H3807" s="25">
        <f>VLOOKUP(F3807,Table!$A$2:$C$121,2,0)</f>
        <v>3</v>
      </c>
      <c r="I3807" s="26">
        <f>VLOOKUP(F3807,Table!$A$2:$C$121,3,0)</f>
        <v>6</v>
      </c>
      <c r="J3807" s="17" t="s">
        <v>11658</v>
      </c>
      <c r="K3807" s="25" t="str">
        <f>LEFT(J3807,MIN(FIND({0,1,2,3,4,5,6,7,8,9},ASC(J3807)&amp;1234567890))-1)</f>
        <v>Ir</v>
      </c>
      <c r="L3807" s="25">
        <f t="shared" si="119"/>
        <v>3</v>
      </c>
      <c r="M3807" s="25">
        <f>VLOOKUP(K3807,Table!$A$2:$C$121,2,0)</f>
        <v>9</v>
      </c>
      <c r="N3807" s="26">
        <f>VLOOKUP(K3807,Table!$A$2:$C$121,3,0)</f>
        <v>6</v>
      </c>
      <c r="O3807" s="13" t="str">
        <f>VLOOKUP(A3807,Table!$U$1:$V$230,2,0)</f>
        <v>Tetragonal</v>
      </c>
      <c r="P3807" s="1"/>
    </row>
    <row r="3808" spans="1:16">
      <c r="A3808" s="12">
        <v>130</v>
      </c>
      <c r="B3808" s="12">
        <v>630709</v>
      </c>
      <c r="C3808" s="12" t="s">
        <v>4532</v>
      </c>
      <c r="D3808" s="12" t="s">
        <v>4547</v>
      </c>
      <c r="E3808" s="17" t="s">
        <v>11543</v>
      </c>
      <c r="F3808" s="25" t="str">
        <f>LEFT(E3808,MIN(FIND({0,1,2,3,4,5,6,7,8,9},ASC(E3808)&amp;1234567890))-1)</f>
        <v>Er</v>
      </c>
      <c r="G3808" s="25">
        <f t="shared" si="118"/>
        <v>5</v>
      </c>
      <c r="H3808" s="25">
        <f>VLOOKUP(F3808,Table!$A$2:$C$121,2,0)</f>
        <v>3</v>
      </c>
      <c r="I3808" s="26">
        <f>VLOOKUP(F3808,Table!$A$2:$C$121,3,0)</f>
        <v>6</v>
      </c>
      <c r="J3808" s="17" t="s">
        <v>11658</v>
      </c>
      <c r="K3808" s="25" t="str">
        <f>LEFT(J3808,MIN(FIND({0,1,2,3,4,5,6,7,8,9},ASC(J3808)&amp;1234567890))-1)</f>
        <v>Ir</v>
      </c>
      <c r="L3808" s="25">
        <f t="shared" si="119"/>
        <v>3</v>
      </c>
      <c r="M3808" s="25">
        <f>VLOOKUP(K3808,Table!$A$2:$C$121,2,0)</f>
        <v>9</v>
      </c>
      <c r="N3808" s="26">
        <f>VLOOKUP(K3808,Table!$A$2:$C$121,3,0)</f>
        <v>6</v>
      </c>
      <c r="O3808" s="13" t="str">
        <f>VLOOKUP(A3808,Table!$U$1:$V$230,2,0)</f>
        <v>Tetragonal</v>
      </c>
      <c r="P3808" s="1"/>
    </row>
    <row r="3809" spans="1:16">
      <c r="A3809" s="12">
        <v>130</v>
      </c>
      <c r="B3809" s="12">
        <v>635855</v>
      </c>
      <c r="C3809" s="12" t="s">
        <v>4532</v>
      </c>
      <c r="D3809" s="12" t="s">
        <v>4548</v>
      </c>
      <c r="E3809" s="17" t="s">
        <v>11518</v>
      </c>
      <c r="F3809" s="25" t="str">
        <f>LEFT(E3809,MIN(FIND({0,1,2,3,4,5,6,7,8,9},ASC(E3809)&amp;1234567890))-1)</f>
        <v>Gd</v>
      </c>
      <c r="G3809" s="25">
        <f t="shared" si="118"/>
        <v>5</v>
      </c>
      <c r="H3809" s="25">
        <f>VLOOKUP(F3809,Table!$A$2:$C$121,2,0)</f>
        <v>3</v>
      </c>
      <c r="I3809" s="26">
        <f>VLOOKUP(F3809,Table!$A$2:$C$121,3,0)</f>
        <v>6</v>
      </c>
      <c r="J3809" s="17" t="s">
        <v>11658</v>
      </c>
      <c r="K3809" s="25" t="str">
        <f>LEFT(J3809,MIN(FIND({0,1,2,3,4,5,6,7,8,9},ASC(J3809)&amp;1234567890))-1)</f>
        <v>Ir</v>
      </c>
      <c r="L3809" s="25">
        <f t="shared" si="119"/>
        <v>3</v>
      </c>
      <c r="M3809" s="25">
        <f>VLOOKUP(K3809,Table!$A$2:$C$121,2,0)</f>
        <v>9</v>
      </c>
      <c r="N3809" s="26">
        <f>VLOOKUP(K3809,Table!$A$2:$C$121,3,0)</f>
        <v>6</v>
      </c>
      <c r="O3809" s="13" t="str">
        <f>VLOOKUP(A3809,Table!$U$1:$V$230,2,0)</f>
        <v>Tetragonal</v>
      </c>
      <c r="P3809" s="1"/>
    </row>
    <row r="3810" spans="1:16">
      <c r="A3810" s="12">
        <v>130</v>
      </c>
      <c r="B3810" s="12">
        <v>639351</v>
      </c>
      <c r="C3810" s="12" t="s">
        <v>4532</v>
      </c>
      <c r="D3810" s="12" t="s">
        <v>4549</v>
      </c>
      <c r="E3810" s="17" t="s">
        <v>11369</v>
      </c>
      <c r="F3810" s="25" t="str">
        <f>LEFT(E3810,MIN(FIND({0,1,2,3,4,5,6,7,8,9},ASC(E3810)&amp;1234567890))-1)</f>
        <v>Ho</v>
      </c>
      <c r="G3810" s="25">
        <f t="shared" si="118"/>
        <v>5</v>
      </c>
      <c r="H3810" s="25">
        <f>VLOOKUP(F3810,Table!$A$2:$C$121,2,0)</f>
        <v>3</v>
      </c>
      <c r="I3810" s="26">
        <f>VLOOKUP(F3810,Table!$A$2:$C$121,3,0)</f>
        <v>6</v>
      </c>
      <c r="J3810" s="17" t="s">
        <v>11658</v>
      </c>
      <c r="K3810" s="25" t="str">
        <f>LEFT(J3810,MIN(FIND({0,1,2,3,4,5,6,7,8,9},ASC(J3810)&amp;1234567890))-1)</f>
        <v>Ir</v>
      </c>
      <c r="L3810" s="25">
        <f t="shared" si="119"/>
        <v>3</v>
      </c>
      <c r="M3810" s="25">
        <f>VLOOKUP(K3810,Table!$A$2:$C$121,2,0)</f>
        <v>9</v>
      </c>
      <c r="N3810" s="26">
        <f>VLOOKUP(K3810,Table!$A$2:$C$121,3,0)</f>
        <v>6</v>
      </c>
      <c r="O3810" s="13" t="str">
        <f>VLOOKUP(A3810,Table!$U$1:$V$230,2,0)</f>
        <v>Tetragonal</v>
      </c>
      <c r="P3810" s="1"/>
    </row>
    <row r="3811" spans="1:16">
      <c r="A3811" s="12">
        <v>130</v>
      </c>
      <c r="B3811" s="12">
        <v>640734</v>
      </c>
      <c r="C3811" s="12" t="s">
        <v>4532</v>
      </c>
      <c r="D3811" s="12" t="s">
        <v>4550</v>
      </c>
      <c r="E3811" s="17" t="s">
        <v>11783</v>
      </c>
      <c r="F3811" s="25" t="str">
        <f>LEFT(E3811,MIN(FIND({0,1,2,3,4,5,6,7,8,9},ASC(E3811)&amp;1234567890))-1)</f>
        <v>La</v>
      </c>
      <c r="G3811" s="25">
        <f t="shared" si="118"/>
        <v>5</v>
      </c>
      <c r="H3811" s="25">
        <f>VLOOKUP(F3811,Table!$A$2:$C$121,2,0)</f>
        <v>3</v>
      </c>
      <c r="I3811" s="26">
        <f>VLOOKUP(F3811,Table!$A$2:$C$121,3,0)</f>
        <v>6</v>
      </c>
      <c r="J3811" s="17" t="s">
        <v>11658</v>
      </c>
      <c r="K3811" s="25" t="str">
        <f>LEFT(J3811,MIN(FIND({0,1,2,3,4,5,6,7,8,9},ASC(J3811)&amp;1234567890))-1)</f>
        <v>Ir</v>
      </c>
      <c r="L3811" s="25">
        <f t="shared" si="119"/>
        <v>3</v>
      </c>
      <c r="M3811" s="25">
        <f>VLOOKUP(K3811,Table!$A$2:$C$121,2,0)</f>
        <v>9</v>
      </c>
      <c r="N3811" s="26">
        <f>VLOOKUP(K3811,Table!$A$2:$C$121,3,0)</f>
        <v>6</v>
      </c>
      <c r="O3811" s="13" t="str">
        <f>VLOOKUP(A3811,Table!$U$1:$V$230,2,0)</f>
        <v>Tetragonal</v>
      </c>
      <c r="P3811" s="1"/>
    </row>
    <row r="3812" spans="1:16">
      <c r="A3812" s="12">
        <v>130</v>
      </c>
      <c r="B3812" s="12">
        <v>640757</v>
      </c>
      <c r="C3812" s="12" t="s">
        <v>4532</v>
      </c>
      <c r="D3812" s="12" t="s">
        <v>4551</v>
      </c>
      <c r="E3812" s="17" t="s">
        <v>11658</v>
      </c>
      <c r="F3812" s="25" t="str">
        <f>LEFT(E3812,MIN(FIND({0,1,2,3,4,5,6,7,8,9},ASC(E3812)&amp;1234567890))-1)</f>
        <v>Ir</v>
      </c>
      <c r="G3812" s="25">
        <f t="shared" si="118"/>
        <v>3</v>
      </c>
      <c r="H3812" s="25">
        <f>VLOOKUP(F3812,Table!$A$2:$C$121,2,0)</f>
        <v>9</v>
      </c>
      <c r="I3812" s="26">
        <f>VLOOKUP(F3812,Table!$A$2:$C$121,3,0)</f>
        <v>6</v>
      </c>
      <c r="J3812" s="17" t="s">
        <v>11783</v>
      </c>
      <c r="K3812" s="25" t="str">
        <f>LEFT(J3812,MIN(FIND({0,1,2,3,4,5,6,7,8,9},ASC(J3812)&amp;1234567890))-1)</f>
        <v>La</v>
      </c>
      <c r="L3812" s="25">
        <f t="shared" si="119"/>
        <v>5</v>
      </c>
      <c r="M3812" s="25">
        <f>VLOOKUP(K3812,Table!$A$2:$C$121,2,0)</f>
        <v>3</v>
      </c>
      <c r="N3812" s="26">
        <f>VLOOKUP(K3812,Table!$A$2:$C$121,3,0)</f>
        <v>6</v>
      </c>
      <c r="O3812" s="13" t="str">
        <f>VLOOKUP(A3812,Table!$U$1:$V$230,2,0)</f>
        <v>Tetragonal</v>
      </c>
      <c r="P3812" s="1"/>
    </row>
    <row r="3813" spans="1:16">
      <c r="A3813" s="12">
        <v>130</v>
      </c>
      <c r="B3813" s="12">
        <v>640777</v>
      </c>
      <c r="C3813" s="12" t="s">
        <v>4532</v>
      </c>
      <c r="D3813" s="12" t="s">
        <v>4552</v>
      </c>
      <c r="E3813" s="17" t="s">
        <v>11658</v>
      </c>
      <c r="F3813" s="25" t="str">
        <f>LEFT(E3813,MIN(FIND({0,1,2,3,4,5,6,7,8,9},ASC(E3813)&amp;1234567890))-1)</f>
        <v>Ir</v>
      </c>
      <c r="G3813" s="25">
        <f t="shared" si="118"/>
        <v>3</v>
      </c>
      <c r="H3813" s="25">
        <f>VLOOKUP(F3813,Table!$A$2:$C$121,2,0)</f>
        <v>9</v>
      </c>
      <c r="I3813" s="26">
        <f>VLOOKUP(F3813,Table!$A$2:$C$121,3,0)</f>
        <v>6</v>
      </c>
      <c r="J3813" s="17" t="s">
        <v>11777</v>
      </c>
      <c r="K3813" s="25" t="str">
        <f>LEFT(J3813,MIN(FIND({0,1,2,3,4,5,6,7,8,9},ASC(J3813)&amp;1234567890))-1)</f>
        <v>Lu</v>
      </c>
      <c r="L3813" s="25">
        <f t="shared" si="119"/>
        <v>5</v>
      </c>
      <c r="M3813" s="25">
        <f>VLOOKUP(K3813,Table!$A$2:$C$121,2,0)</f>
        <v>3</v>
      </c>
      <c r="N3813" s="26">
        <f>VLOOKUP(K3813,Table!$A$2:$C$121,3,0)</f>
        <v>6</v>
      </c>
      <c r="O3813" s="13" t="str">
        <f>VLOOKUP(A3813,Table!$U$1:$V$230,2,0)</f>
        <v>Tetragonal</v>
      </c>
      <c r="P3813" s="1"/>
    </row>
    <row r="3814" spans="1:16">
      <c r="A3814" s="12">
        <v>130</v>
      </c>
      <c r="B3814" s="12">
        <v>640867</v>
      </c>
      <c r="C3814" s="12" t="s">
        <v>4532</v>
      </c>
      <c r="D3814" s="12" t="s">
        <v>4553</v>
      </c>
      <c r="E3814" s="17" t="s">
        <v>11658</v>
      </c>
      <c r="F3814" s="25" t="str">
        <f>LEFT(E3814,MIN(FIND({0,1,2,3,4,5,6,7,8,9},ASC(E3814)&amp;1234567890))-1)</f>
        <v>Ir</v>
      </c>
      <c r="G3814" s="25">
        <f t="shared" si="118"/>
        <v>3</v>
      </c>
      <c r="H3814" s="25">
        <f>VLOOKUP(F3814,Table!$A$2:$C$121,2,0)</f>
        <v>9</v>
      </c>
      <c r="I3814" s="26">
        <f>VLOOKUP(F3814,Table!$A$2:$C$121,3,0)</f>
        <v>6</v>
      </c>
      <c r="J3814" s="17" t="s">
        <v>11782</v>
      </c>
      <c r="K3814" s="25" t="str">
        <f>LEFT(J3814,MIN(FIND({0,1,2,3,4,5,6,7,8,9},ASC(J3814)&amp;1234567890))-1)</f>
        <v>Nd</v>
      </c>
      <c r="L3814" s="25">
        <f t="shared" si="119"/>
        <v>5</v>
      </c>
      <c r="M3814" s="25">
        <f>VLOOKUP(K3814,Table!$A$2:$C$121,2,0)</f>
        <v>3</v>
      </c>
      <c r="N3814" s="26">
        <f>VLOOKUP(K3814,Table!$A$2:$C$121,3,0)</f>
        <v>6</v>
      </c>
      <c r="O3814" s="13" t="str">
        <f>VLOOKUP(A3814,Table!$U$1:$V$230,2,0)</f>
        <v>Tetragonal</v>
      </c>
      <c r="P3814" s="1"/>
    </row>
    <row r="3815" spans="1:16">
      <c r="A3815" s="12">
        <v>130</v>
      </c>
      <c r="B3815" s="12">
        <v>640909</v>
      </c>
      <c r="C3815" s="12" t="s">
        <v>4532</v>
      </c>
      <c r="D3815" s="12" t="s">
        <v>4554</v>
      </c>
      <c r="E3815" s="17" t="s">
        <v>11712</v>
      </c>
      <c r="F3815" s="25" t="str">
        <f>LEFT(E3815,MIN(FIND({0,1,2,3,4,5,6,7,8,9},ASC(E3815)&amp;1234567890))-1)</f>
        <v>Pr</v>
      </c>
      <c r="G3815" s="25">
        <f t="shared" si="118"/>
        <v>5</v>
      </c>
      <c r="H3815" s="25">
        <f>VLOOKUP(F3815,Table!$A$2:$C$121,2,0)</f>
        <v>3</v>
      </c>
      <c r="I3815" s="26">
        <f>VLOOKUP(F3815,Table!$A$2:$C$121,3,0)</f>
        <v>6</v>
      </c>
      <c r="J3815" s="17" t="s">
        <v>11658</v>
      </c>
      <c r="K3815" s="25" t="str">
        <f>LEFT(J3815,MIN(FIND({0,1,2,3,4,5,6,7,8,9},ASC(J3815)&amp;1234567890))-1)</f>
        <v>Ir</v>
      </c>
      <c r="L3815" s="25">
        <f t="shared" si="119"/>
        <v>3</v>
      </c>
      <c r="M3815" s="25">
        <f>VLOOKUP(K3815,Table!$A$2:$C$121,2,0)</f>
        <v>9</v>
      </c>
      <c r="N3815" s="26">
        <f>VLOOKUP(K3815,Table!$A$2:$C$121,3,0)</f>
        <v>6</v>
      </c>
      <c r="O3815" s="13" t="str">
        <f>VLOOKUP(A3815,Table!$U$1:$V$230,2,0)</f>
        <v>Tetragonal</v>
      </c>
      <c r="P3815" s="1"/>
    </row>
    <row r="3816" spans="1:16">
      <c r="A3816" s="12">
        <v>130</v>
      </c>
      <c r="B3816" s="12">
        <v>641047</v>
      </c>
      <c r="C3816" s="12" t="s">
        <v>4532</v>
      </c>
      <c r="D3816" s="12" t="s">
        <v>4555</v>
      </c>
      <c r="E3816" s="17" t="s">
        <v>11309</v>
      </c>
      <c r="F3816" s="25" t="str">
        <f>LEFT(E3816,MIN(FIND({0,1,2,3,4,5,6,7,8,9},ASC(E3816)&amp;1234567890))-1)</f>
        <v>Sm</v>
      </c>
      <c r="G3816" s="25">
        <f t="shared" si="118"/>
        <v>5</v>
      </c>
      <c r="H3816" s="25">
        <f>VLOOKUP(F3816,Table!$A$2:$C$121,2,0)</f>
        <v>3</v>
      </c>
      <c r="I3816" s="26">
        <f>VLOOKUP(F3816,Table!$A$2:$C$121,3,0)</f>
        <v>6</v>
      </c>
      <c r="J3816" s="17" t="s">
        <v>11658</v>
      </c>
      <c r="K3816" s="25" t="str">
        <f>LEFT(J3816,MIN(FIND({0,1,2,3,4,5,6,7,8,9},ASC(J3816)&amp;1234567890))-1)</f>
        <v>Ir</v>
      </c>
      <c r="L3816" s="25">
        <f t="shared" si="119"/>
        <v>3</v>
      </c>
      <c r="M3816" s="25">
        <f>VLOOKUP(K3816,Table!$A$2:$C$121,2,0)</f>
        <v>9</v>
      </c>
      <c r="N3816" s="26">
        <f>VLOOKUP(K3816,Table!$A$2:$C$121,3,0)</f>
        <v>6</v>
      </c>
      <c r="O3816" s="13" t="str">
        <f>VLOOKUP(A3816,Table!$U$1:$V$230,2,0)</f>
        <v>Tetragonal</v>
      </c>
      <c r="P3816" s="1"/>
    </row>
    <row r="3817" spans="1:16">
      <c r="A3817" s="12">
        <v>130</v>
      </c>
      <c r="B3817" s="12">
        <v>641080</v>
      </c>
      <c r="C3817" s="12" t="s">
        <v>4532</v>
      </c>
      <c r="D3817" s="12" t="s">
        <v>4556</v>
      </c>
      <c r="E3817" s="17" t="s">
        <v>11658</v>
      </c>
      <c r="F3817" s="25" t="str">
        <f>LEFT(E3817,MIN(FIND({0,1,2,3,4,5,6,7,8,9},ASC(E3817)&amp;1234567890))-1)</f>
        <v>Ir</v>
      </c>
      <c r="G3817" s="25">
        <f t="shared" si="118"/>
        <v>3</v>
      </c>
      <c r="H3817" s="25">
        <f>VLOOKUP(F3817,Table!$A$2:$C$121,2,0)</f>
        <v>9</v>
      </c>
      <c r="I3817" s="26">
        <f>VLOOKUP(F3817,Table!$A$2:$C$121,3,0)</f>
        <v>6</v>
      </c>
      <c r="J3817" s="17" t="s">
        <v>11516</v>
      </c>
      <c r="K3817" s="25" t="str">
        <f>LEFT(J3817,MIN(FIND({0,1,2,3,4,5,6,7,8,9},ASC(J3817)&amp;1234567890))-1)</f>
        <v>Tb</v>
      </c>
      <c r="L3817" s="25">
        <f t="shared" si="119"/>
        <v>5</v>
      </c>
      <c r="M3817" s="25">
        <f>VLOOKUP(K3817,Table!$A$2:$C$121,2,0)</f>
        <v>3</v>
      </c>
      <c r="N3817" s="26">
        <f>VLOOKUP(K3817,Table!$A$2:$C$121,3,0)</f>
        <v>6</v>
      </c>
      <c r="O3817" s="13" t="str">
        <f>VLOOKUP(A3817,Table!$U$1:$V$230,2,0)</f>
        <v>Tetragonal</v>
      </c>
      <c r="P3817" s="1"/>
    </row>
    <row r="3818" spans="1:16">
      <c r="A3818" s="12">
        <v>130</v>
      </c>
      <c r="B3818" s="12">
        <v>641140</v>
      </c>
      <c r="C3818" s="12" t="s">
        <v>4532</v>
      </c>
      <c r="D3818" s="12" t="s">
        <v>4557</v>
      </c>
      <c r="E3818" s="17" t="s">
        <v>11658</v>
      </c>
      <c r="F3818" s="25" t="str">
        <f>LEFT(E3818,MIN(FIND({0,1,2,3,4,5,6,7,8,9},ASC(E3818)&amp;1234567890))-1)</f>
        <v>Ir</v>
      </c>
      <c r="G3818" s="25">
        <f t="shared" si="118"/>
        <v>3</v>
      </c>
      <c r="H3818" s="25">
        <f>VLOOKUP(F3818,Table!$A$2:$C$121,2,0)</f>
        <v>9</v>
      </c>
      <c r="I3818" s="26">
        <f>VLOOKUP(F3818,Table!$A$2:$C$121,3,0)</f>
        <v>6</v>
      </c>
      <c r="J3818" s="17" t="s">
        <v>11449</v>
      </c>
      <c r="K3818" s="25" t="str">
        <f>LEFT(J3818,MIN(FIND({0,1,2,3,4,5,6,7,8,9},ASC(J3818)&amp;1234567890))-1)</f>
        <v>Tm</v>
      </c>
      <c r="L3818" s="25">
        <f t="shared" si="119"/>
        <v>5</v>
      </c>
      <c r="M3818" s="25">
        <f>VLOOKUP(K3818,Table!$A$2:$C$121,2,0)</f>
        <v>3</v>
      </c>
      <c r="N3818" s="26">
        <f>VLOOKUP(K3818,Table!$A$2:$C$121,3,0)</f>
        <v>6</v>
      </c>
      <c r="O3818" s="13" t="str">
        <f>VLOOKUP(A3818,Table!$U$1:$V$230,2,0)</f>
        <v>Tetragonal</v>
      </c>
      <c r="P3818" s="1"/>
    </row>
    <row r="3819" spans="1:16">
      <c r="A3819" s="12">
        <v>130</v>
      </c>
      <c r="B3819" s="12">
        <v>641178</v>
      </c>
      <c r="C3819" s="12" t="s">
        <v>4532</v>
      </c>
      <c r="D3819" s="12" t="s">
        <v>4558</v>
      </c>
      <c r="E3819" s="17" t="s">
        <v>11658</v>
      </c>
      <c r="F3819" s="25" t="str">
        <f>LEFT(E3819,MIN(FIND({0,1,2,3,4,5,6,7,8,9},ASC(E3819)&amp;1234567890))-1)</f>
        <v>Ir</v>
      </c>
      <c r="G3819" s="25">
        <f t="shared" si="118"/>
        <v>3</v>
      </c>
      <c r="H3819" s="25">
        <f>VLOOKUP(F3819,Table!$A$2:$C$121,2,0)</f>
        <v>9</v>
      </c>
      <c r="I3819" s="26">
        <f>VLOOKUP(F3819,Table!$A$2:$C$121,3,0)</f>
        <v>6</v>
      </c>
      <c r="J3819" s="17" t="s">
        <v>11460</v>
      </c>
      <c r="K3819" s="25" t="str">
        <f>LEFT(J3819,MIN(FIND({0,1,2,3,4,5,6,7,8,9},ASC(J3819)&amp;1234567890))-1)</f>
        <v>Y</v>
      </c>
      <c r="L3819" s="25">
        <f t="shared" si="119"/>
        <v>5</v>
      </c>
      <c r="M3819" s="25">
        <f>VLOOKUP(K3819,Table!$A$2:$C$121,2,0)</f>
        <v>3</v>
      </c>
      <c r="N3819" s="26">
        <f>VLOOKUP(K3819,Table!$A$2:$C$121,3,0)</f>
        <v>5</v>
      </c>
      <c r="O3819" s="13" t="str">
        <f>VLOOKUP(A3819,Table!$U$1:$V$230,2,0)</f>
        <v>Tetragonal</v>
      </c>
      <c r="P3819" s="1"/>
    </row>
    <row r="3820" spans="1:16">
      <c r="A3820" s="12">
        <v>130</v>
      </c>
      <c r="B3820" s="12">
        <v>641191</v>
      </c>
      <c r="C3820" s="12" t="s">
        <v>4532</v>
      </c>
      <c r="D3820" s="12" t="s">
        <v>4559</v>
      </c>
      <c r="E3820" s="17" t="s">
        <v>11658</v>
      </c>
      <c r="F3820" s="25" t="str">
        <f>LEFT(E3820,MIN(FIND({0,1,2,3,4,5,6,7,8,9},ASC(E3820)&amp;1234567890))-1)</f>
        <v>Ir</v>
      </c>
      <c r="G3820" s="25">
        <f t="shared" si="118"/>
        <v>3</v>
      </c>
      <c r="H3820" s="25">
        <f>VLOOKUP(F3820,Table!$A$2:$C$121,2,0)</f>
        <v>9</v>
      </c>
      <c r="I3820" s="26">
        <f>VLOOKUP(F3820,Table!$A$2:$C$121,3,0)</f>
        <v>6</v>
      </c>
      <c r="J3820" s="17" t="s">
        <v>11417</v>
      </c>
      <c r="K3820" s="25" t="str">
        <f>LEFT(J3820,MIN(FIND({0,1,2,3,4,5,6,7,8,9},ASC(J3820)&amp;1234567890))-1)</f>
        <v>Yb</v>
      </c>
      <c r="L3820" s="25">
        <f t="shared" si="119"/>
        <v>5</v>
      </c>
      <c r="M3820" s="25">
        <f>VLOOKUP(K3820,Table!$A$2:$C$121,2,0)</f>
        <v>3</v>
      </c>
      <c r="N3820" s="26">
        <f>VLOOKUP(K3820,Table!$A$2:$C$121,3,0)</f>
        <v>6</v>
      </c>
      <c r="O3820" s="13" t="str">
        <f>VLOOKUP(A3820,Table!$U$1:$V$230,2,0)</f>
        <v>Tetragonal</v>
      </c>
      <c r="P3820" s="1"/>
    </row>
    <row r="3821" spans="1:16">
      <c r="A3821" s="12">
        <v>130</v>
      </c>
      <c r="B3821" s="12">
        <v>657239</v>
      </c>
      <c r="C3821" s="12" t="s">
        <v>4532</v>
      </c>
      <c r="D3821" s="12" t="s">
        <v>4560</v>
      </c>
      <c r="E3821" s="17" t="s">
        <v>11974</v>
      </c>
      <c r="F3821" s="25" t="str">
        <f>LEFT(E3821,MIN(FIND({0,1,2,3,4,5,6,7,8,9},ASC(E3821)&amp;1234567890))-1)</f>
        <v>Ce</v>
      </c>
      <c r="G3821" s="25">
        <f t="shared" si="118"/>
        <v>5</v>
      </c>
      <c r="H3821" s="25">
        <f>VLOOKUP(F3821,Table!$A$2:$C$121,2,0)</f>
        <v>3</v>
      </c>
      <c r="I3821" s="26">
        <f>VLOOKUP(F3821,Table!$A$2:$C$121,3,0)</f>
        <v>6</v>
      </c>
      <c r="J3821" s="17" t="s">
        <v>424</v>
      </c>
      <c r="K3821" s="25" t="str">
        <f>LEFT(J3821,MIN(FIND({0,1,2,3,4,5,6,7,8,9},ASC(J3821)&amp;1234567890))-1)</f>
        <v>Rh</v>
      </c>
      <c r="L3821" s="25">
        <f t="shared" si="119"/>
        <v>3</v>
      </c>
      <c r="M3821" s="25">
        <f>VLOOKUP(K3821,Table!$A$2:$C$121,2,0)</f>
        <v>9</v>
      </c>
      <c r="N3821" s="26">
        <f>VLOOKUP(K3821,Table!$A$2:$C$121,3,0)</f>
        <v>5</v>
      </c>
      <c r="O3821" s="13" t="str">
        <f>VLOOKUP(A3821,Table!$U$1:$V$230,2,0)</f>
        <v>Tetragonal</v>
      </c>
      <c r="P3821" s="1"/>
    </row>
    <row r="3822" spans="1:16">
      <c r="A3822" s="12">
        <v>130</v>
      </c>
      <c r="B3822" s="12">
        <v>658182</v>
      </c>
      <c r="C3822" s="12" t="s">
        <v>4530</v>
      </c>
      <c r="D3822" s="12" t="s">
        <v>4561</v>
      </c>
      <c r="E3822" s="17" t="s">
        <v>11369</v>
      </c>
      <c r="F3822" s="25" t="str">
        <f>LEFT(E3822,MIN(FIND({0,1,2,3,4,5,6,7,8,9},ASC(E3822)&amp;1234567890))-1)</f>
        <v>Ho</v>
      </c>
      <c r="G3822" s="25">
        <f t="shared" si="118"/>
        <v>5</v>
      </c>
      <c r="H3822" s="25">
        <f>VLOOKUP(F3822,Table!$A$2:$C$121,2,0)</f>
        <v>3</v>
      </c>
      <c r="I3822" s="26">
        <f>VLOOKUP(F3822,Table!$A$2:$C$121,3,0)</f>
        <v>6</v>
      </c>
      <c r="J3822" s="17" t="s">
        <v>11560</v>
      </c>
      <c r="K3822" s="25" t="str">
        <f>LEFT(J3822,MIN(FIND({0,1,2,3,4,5,6,7,8,9},ASC(J3822)&amp;1234567890))-1)</f>
        <v>Ga</v>
      </c>
      <c r="L3822" s="25">
        <f t="shared" si="119"/>
        <v>3</v>
      </c>
      <c r="M3822" s="25">
        <f>VLOOKUP(K3822,Table!$A$2:$C$121,2,0)</f>
        <v>13</v>
      </c>
      <c r="N3822" s="26">
        <f>VLOOKUP(K3822,Table!$A$2:$C$121,3,0)</f>
        <v>4</v>
      </c>
      <c r="O3822" s="13" t="str">
        <f>VLOOKUP(A3822,Table!$U$1:$V$230,2,0)</f>
        <v>Tetragonal</v>
      </c>
      <c r="P3822" s="1"/>
    </row>
    <row r="3823" spans="1:16">
      <c r="A3823" s="12">
        <v>130</v>
      </c>
      <c r="B3823" s="12">
        <v>170709</v>
      </c>
      <c r="C3823" s="12" t="s">
        <v>4532</v>
      </c>
      <c r="D3823" s="12" t="s">
        <v>4562</v>
      </c>
      <c r="E3823" s="17" t="s">
        <v>11560</v>
      </c>
      <c r="F3823" s="25" t="str">
        <f>LEFT(E3823,MIN(FIND({0,1,2,3,4,5,6,7,8,9},ASC(E3823)&amp;1234567890))-1)</f>
        <v>Ga</v>
      </c>
      <c r="G3823" s="25">
        <f t="shared" si="118"/>
        <v>3</v>
      </c>
      <c r="H3823" s="25">
        <f>VLOOKUP(F3823,Table!$A$2:$C$121,2,0)</f>
        <v>13</v>
      </c>
      <c r="I3823" s="26">
        <f>VLOOKUP(F3823,Table!$A$2:$C$121,3,0)</f>
        <v>4</v>
      </c>
      <c r="J3823" s="17" t="s">
        <v>11309</v>
      </c>
      <c r="K3823" s="25" t="str">
        <f>LEFT(J3823,MIN(FIND({0,1,2,3,4,5,6,7,8,9},ASC(J3823)&amp;1234567890))-1)</f>
        <v>Sm</v>
      </c>
      <c r="L3823" s="25">
        <f t="shared" si="119"/>
        <v>5</v>
      </c>
      <c r="M3823" s="25">
        <f>VLOOKUP(K3823,Table!$A$2:$C$121,2,0)</f>
        <v>3</v>
      </c>
      <c r="N3823" s="26">
        <f>VLOOKUP(K3823,Table!$A$2:$C$121,3,0)</f>
        <v>6</v>
      </c>
      <c r="O3823" s="13" t="str">
        <f>VLOOKUP(A3823,Table!$U$1:$V$230,2,0)</f>
        <v>Tetragonal</v>
      </c>
      <c r="P3823" s="1"/>
    </row>
    <row r="3824" spans="1:16">
      <c r="A3824" s="12">
        <v>130</v>
      </c>
      <c r="B3824" s="12">
        <v>54996</v>
      </c>
      <c r="C3824" s="12" t="s">
        <v>4532</v>
      </c>
      <c r="D3824" s="12" t="s">
        <v>4563</v>
      </c>
      <c r="E3824" s="17" t="s">
        <v>12395</v>
      </c>
      <c r="F3824" s="25" t="str">
        <f>LEFT(E3824,MIN(FIND({0,1,2,3,4,5,6,7,8,9},ASC(E3824)&amp;1234567890))-1)</f>
        <v>Ce</v>
      </c>
      <c r="G3824" s="25">
        <f t="shared" si="118"/>
        <v>4.8</v>
      </c>
      <c r="H3824" s="25">
        <f>VLOOKUP(F3824,Table!$A$2:$C$121,2,0)</f>
        <v>3</v>
      </c>
      <c r="I3824" s="26">
        <f>VLOOKUP(F3824,Table!$A$2:$C$121,3,0)</f>
        <v>6</v>
      </c>
      <c r="J3824" s="17" t="s">
        <v>12396</v>
      </c>
      <c r="K3824" s="25" t="str">
        <f>LEFT(J3824,MIN(FIND({0,1,2,3,4,5,6,7,8,9},ASC(J3824)&amp;1234567890))-1)</f>
        <v>Ga</v>
      </c>
      <c r="L3824" s="25">
        <f t="shared" si="119"/>
        <v>3.2</v>
      </c>
      <c r="M3824" s="25">
        <f>VLOOKUP(K3824,Table!$A$2:$C$121,2,0)</f>
        <v>13</v>
      </c>
      <c r="N3824" s="26">
        <f>VLOOKUP(K3824,Table!$A$2:$C$121,3,0)</f>
        <v>4</v>
      </c>
      <c r="O3824" s="13" t="str">
        <f>VLOOKUP(A3824,Table!$U$1:$V$230,2,0)</f>
        <v>Tetragonal</v>
      </c>
      <c r="P3824" s="1"/>
    </row>
    <row r="3825" spans="1:16">
      <c r="A3825" s="12">
        <v>130</v>
      </c>
      <c r="B3825" s="12">
        <v>426841</v>
      </c>
      <c r="C3825" s="12" t="s">
        <v>4532</v>
      </c>
      <c r="D3825" s="12" t="s">
        <v>4564</v>
      </c>
      <c r="E3825" s="17" t="s">
        <v>11783</v>
      </c>
      <c r="F3825" s="25" t="str">
        <f>LEFT(E3825,MIN(FIND({0,1,2,3,4,5,6,7,8,9},ASC(E3825)&amp;1234567890))-1)</f>
        <v>La</v>
      </c>
      <c r="G3825" s="25">
        <f t="shared" si="118"/>
        <v>5</v>
      </c>
      <c r="H3825" s="25">
        <f>VLOOKUP(F3825,Table!$A$2:$C$121,2,0)</f>
        <v>3</v>
      </c>
      <c r="I3825" s="26">
        <f>VLOOKUP(F3825,Table!$A$2:$C$121,3,0)</f>
        <v>6</v>
      </c>
      <c r="J3825" s="17" t="s">
        <v>594</v>
      </c>
      <c r="K3825" s="25" t="str">
        <f>LEFT(J3825,MIN(FIND({0,1,2,3,4,5,6,7,8,9},ASC(J3825)&amp;1234567890))-1)</f>
        <v>Ge</v>
      </c>
      <c r="L3825" s="25">
        <f t="shared" si="119"/>
        <v>3</v>
      </c>
      <c r="M3825" s="25">
        <f>VLOOKUP(K3825,Table!$A$2:$C$121,2,0)</f>
        <v>14</v>
      </c>
      <c r="N3825" s="26">
        <f>VLOOKUP(K3825,Table!$A$2:$C$121,3,0)</f>
        <v>4</v>
      </c>
      <c r="O3825" s="13" t="str">
        <f>VLOOKUP(A3825,Table!$U$1:$V$230,2,0)</f>
        <v>Tetragonal</v>
      </c>
      <c r="P3825" s="1"/>
    </row>
    <row r="3826" spans="1:16">
      <c r="A3826" s="12">
        <v>130</v>
      </c>
      <c r="B3826" s="12">
        <v>426842</v>
      </c>
      <c r="C3826" s="12" t="s">
        <v>4532</v>
      </c>
      <c r="D3826" s="12" t="s">
        <v>4565</v>
      </c>
      <c r="E3826" s="17" t="s">
        <v>11974</v>
      </c>
      <c r="F3826" s="25" t="str">
        <f>LEFT(E3826,MIN(FIND({0,1,2,3,4,5,6,7,8,9},ASC(E3826)&amp;1234567890))-1)</f>
        <v>Ce</v>
      </c>
      <c r="G3826" s="25">
        <f t="shared" si="118"/>
        <v>5</v>
      </c>
      <c r="H3826" s="25">
        <f>VLOOKUP(F3826,Table!$A$2:$C$121,2,0)</f>
        <v>3</v>
      </c>
      <c r="I3826" s="26">
        <f>VLOOKUP(F3826,Table!$A$2:$C$121,3,0)</f>
        <v>6</v>
      </c>
      <c r="J3826" s="17" t="s">
        <v>594</v>
      </c>
      <c r="K3826" s="25" t="str">
        <f>LEFT(J3826,MIN(FIND({0,1,2,3,4,5,6,7,8,9},ASC(J3826)&amp;1234567890))-1)</f>
        <v>Ge</v>
      </c>
      <c r="L3826" s="25">
        <f t="shared" si="119"/>
        <v>3</v>
      </c>
      <c r="M3826" s="25">
        <f>VLOOKUP(K3826,Table!$A$2:$C$121,2,0)</f>
        <v>14</v>
      </c>
      <c r="N3826" s="26">
        <f>VLOOKUP(K3826,Table!$A$2:$C$121,3,0)</f>
        <v>4</v>
      </c>
      <c r="O3826" s="13" t="str">
        <f>VLOOKUP(A3826,Table!$U$1:$V$230,2,0)</f>
        <v>Tetragonal</v>
      </c>
      <c r="P3826" s="1"/>
    </row>
    <row r="3827" spans="1:16">
      <c r="A3827" s="12">
        <v>131</v>
      </c>
      <c r="B3827" s="12">
        <v>24692</v>
      </c>
      <c r="C3827" s="12" t="s">
        <v>4566</v>
      </c>
      <c r="D3827" s="12" t="s">
        <v>4188</v>
      </c>
      <c r="E3827" s="17" t="s">
        <v>541</v>
      </c>
      <c r="F3827" s="25" t="str">
        <f>LEFT(E3827,MIN(FIND({0,1,2,3,4,5,6,7,8,9},ASC(E3827)&amp;1234567890))-1)</f>
        <v>Pd</v>
      </c>
      <c r="G3827" s="25">
        <f t="shared" si="118"/>
        <v>1</v>
      </c>
      <c r="H3827" s="25">
        <f>VLOOKUP(F3827,Table!$A$2:$C$121,2,0)</f>
        <v>10</v>
      </c>
      <c r="I3827" s="26">
        <f>VLOOKUP(F3827,Table!$A$2:$C$121,3,0)</f>
        <v>5</v>
      </c>
      <c r="J3827" s="17" t="s">
        <v>371</v>
      </c>
      <c r="K3827" s="25" t="str">
        <f>LEFT(J3827,MIN(FIND({0,1,2,3,4,5,6,7,8,9},ASC(J3827)&amp;1234567890))-1)</f>
        <v>O</v>
      </c>
      <c r="L3827" s="25">
        <f t="shared" si="119"/>
        <v>1</v>
      </c>
      <c r="M3827" s="25">
        <f>VLOOKUP(K3827,Table!$A$2:$C$121,2,0)</f>
        <v>16</v>
      </c>
      <c r="N3827" s="26">
        <f>VLOOKUP(K3827,Table!$A$2:$C$121,3,0)</f>
        <v>2</v>
      </c>
      <c r="O3827" s="13" t="str">
        <f>VLOOKUP(A3827,Table!$U$1:$V$230,2,0)</f>
        <v>Tetragonal</v>
      </c>
      <c r="P3827" s="1"/>
    </row>
    <row r="3828" spans="1:16">
      <c r="A3828" s="12">
        <v>131</v>
      </c>
      <c r="B3828" s="12">
        <v>26599</v>
      </c>
      <c r="C3828" s="12" t="s">
        <v>4566</v>
      </c>
      <c r="D3828" s="12" t="s">
        <v>4567</v>
      </c>
      <c r="E3828" s="17" t="s">
        <v>539</v>
      </c>
      <c r="F3828" s="25" t="str">
        <f>LEFT(E3828,MIN(FIND({0,1,2,3,4,5,6,7,8,9},ASC(E3828)&amp;1234567890))-1)</f>
        <v>Pt</v>
      </c>
      <c r="G3828" s="25">
        <f t="shared" si="118"/>
        <v>1</v>
      </c>
      <c r="H3828" s="25">
        <f>VLOOKUP(F3828,Table!$A$2:$C$121,2,0)</f>
        <v>10</v>
      </c>
      <c r="I3828" s="26">
        <f>VLOOKUP(F3828,Table!$A$2:$C$121,3,0)</f>
        <v>6</v>
      </c>
      <c r="J3828" s="17" t="s">
        <v>371</v>
      </c>
      <c r="K3828" s="25" t="str">
        <f>LEFT(J3828,MIN(FIND({0,1,2,3,4,5,6,7,8,9},ASC(J3828)&amp;1234567890))-1)</f>
        <v>O</v>
      </c>
      <c r="L3828" s="25">
        <f t="shared" si="119"/>
        <v>1</v>
      </c>
      <c r="M3828" s="25">
        <f>VLOOKUP(K3828,Table!$A$2:$C$121,2,0)</f>
        <v>16</v>
      </c>
      <c r="N3828" s="26">
        <f>VLOOKUP(K3828,Table!$A$2:$C$121,3,0)</f>
        <v>2</v>
      </c>
      <c r="O3828" s="13" t="str">
        <f>VLOOKUP(A3828,Table!$U$1:$V$230,2,0)</f>
        <v>Tetragonal</v>
      </c>
      <c r="P3828" s="1"/>
    </row>
    <row r="3829" spans="1:16">
      <c r="A3829" s="12">
        <v>131</v>
      </c>
      <c r="B3829" s="12">
        <v>31131</v>
      </c>
      <c r="C3829" s="12" t="s">
        <v>4566</v>
      </c>
      <c r="D3829" s="12" t="s">
        <v>3879</v>
      </c>
      <c r="E3829" s="17" t="s">
        <v>539</v>
      </c>
      <c r="F3829" s="25" t="str">
        <f>LEFT(E3829,MIN(FIND({0,1,2,3,4,5,6,7,8,9},ASC(E3829)&amp;1234567890))-1)</f>
        <v>Pt</v>
      </c>
      <c r="G3829" s="25">
        <f t="shared" si="118"/>
        <v>1</v>
      </c>
      <c r="H3829" s="25">
        <f>VLOOKUP(F3829,Table!$A$2:$C$121,2,0)</f>
        <v>10</v>
      </c>
      <c r="I3829" s="26">
        <f>VLOOKUP(F3829,Table!$A$2:$C$121,3,0)</f>
        <v>6</v>
      </c>
      <c r="J3829" s="17" t="s">
        <v>379</v>
      </c>
      <c r="K3829" s="25" t="str">
        <f>LEFT(J3829,MIN(FIND({0,1,2,3,4,5,6,7,8,9},ASC(J3829)&amp;1234567890))-1)</f>
        <v>S</v>
      </c>
      <c r="L3829" s="25">
        <f t="shared" si="119"/>
        <v>1</v>
      </c>
      <c r="M3829" s="25">
        <f>VLOOKUP(K3829,Table!$A$2:$C$121,2,0)</f>
        <v>16</v>
      </c>
      <c r="N3829" s="26">
        <f>VLOOKUP(K3829,Table!$A$2:$C$121,3,0)</f>
        <v>3</v>
      </c>
      <c r="O3829" s="13" t="str">
        <f>VLOOKUP(A3829,Table!$U$1:$V$230,2,0)</f>
        <v>Tetragonal</v>
      </c>
      <c r="P3829" s="1"/>
    </row>
    <row r="3830" spans="1:16">
      <c r="A3830" s="12">
        <v>131</v>
      </c>
      <c r="B3830" s="12">
        <v>410723</v>
      </c>
      <c r="C3830" s="12" t="s">
        <v>4566</v>
      </c>
      <c r="D3830" s="12" t="s">
        <v>1555</v>
      </c>
      <c r="E3830" s="17" t="s">
        <v>11786</v>
      </c>
      <c r="F3830" s="25" t="str">
        <f>LEFT(E3830,MIN(FIND({0,1,2,3,4,5,6,7,8,9},ASC(E3830)&amp;1234567890))-1)</f>
        <v>Si</v>
      </c>
      <c r="G3830" s="25">
        <f t="shared" si="118"/>
        <v>64</v>
      </c>
      <c r="H3830" s="25">
        <f>VLOOKUP(F3830,Table!$A$2:$C$121,2,0)</f>
        <v>14</v>
      </c>
      <c r="I3830" s="26">
        <f>VLOOKUP(F3830,Table!$A$2:$C$121,3,0)</f>
        <v>3</v>
      </c>
      <c r="J3830" s="17" t="s">
        <v>11787</v>
      </c>
      <c r="K3830" s="25" t="str">
        <f>LEFT(J3830,MIN(FIND({0,1,2,3,4,5,6,7,8,9},ASC(J3830)&amp;1234567890))-1)</f>
        <v>O</v>
      </c>
      <c r="L3830" s="25">
        <f t="shared" si="119"/>
        <v>128</v>
      </c>
      <c r="M3830" s="25">
        <f>VLOOKUP(K3830,Table!$A$2:$C$121,2,0)</f>
        <v>16</v>
      </c>
      <c r="N3830" s="26">
        <f>VLOOKUP(K3830,Table!$A$2:$C$121,3,0)</f>
        <v>2</v>
      </c>
      <c r="O3830" s="13" t="str">
        <f>VLOOKUP(A3830,Table!$U$1:$V$230,2,0)</f>
        <v>Tetragonal</v>
      </c>
      <c r="P3830" s="1"/>
    </row>
    <row r="3831" spans="1:16">
      <c r="A3831" s="12">
        <v>131</v>
      </c>
      <c r="B3831" s="12">
        <v>77469</v>
      </c>
      <c r="C3831" s="12" t="s">
        <v>4566</v>
      </c>
      <c r="D3831" s="12" t="s">
        <v>1502</v>
      </c>
      <c r="E3831" s="17" t="s">
        <v>11363</v>
      </c>
      <c r="F3831" s="25" t="str">
        <f>LEFT(E3831,MIN(FIND({0,1,2,3,4,5,6,7,8,9},ASC(E3831)&amp;1234567890))-1)</f>
        <v>Th</v>
      </c>
      <c r="G3831" s="25">
        <f t="shared" si="118"/>
        <v>1</v>
      </c>
      <c r="H3831" s="25">
        <f>VLOOKUP(F3831,Table!$A$2:$C$121,2,0)</f>
        <v>3</v>
      </c>
      <c r="I3831" s="26">
        <f>VLOOKUP(F3831,Table!$A$2:$C$121,3,0)</f>
        <v>7</v>
      </c>
      <c r="J3831" s="17" t="s">
        <v>383</v>
      </c>
      <c r="K3831" s="25" t="str">
        <f>LEFT(J3831,MIN(FIND({0,1,2,3,4,5,6,7,8,9},ASC(J3831)&amp;1234567890))-1)</f>
        <v>C</v>
      </c>
      <c r="L3831" s="25">
        <f t="shared" si="119"/>
        <v>2</v>
      </c>
      <c r="M3831" s="25">
        <f>VLOOKUP(K3831,Table!$A$2:$C$121,2,0)</f>
        <v>14</v>
      </c>
      <c r="N3831" s="26">
        <f>VLOOKUP(K3831,Table!$A$2:$C$121,3,0)</f>
        <v>2</v>
      </c>
      <c r="O3831" s="13" t="str">
        <f>VLOOKUP(A3831,Table!$U$1:$V$230,2,0)</f>
        <v>Tetragonal</v>
      </c>
      <c r="P3831" s="1"/>
    </row>
    <row r="3832" spans="1:16">
      <c r="A3832" s="12">
        <v>131</v>
      </c>
      <c r="B3832" s="12">
        <v>150878</v>
      </c>
      <c r="C3832" s="12" t="s">
        <v>4566</v>
      </c>
      <c r="D3832" s="12" t="s">
        <v>4568</v>
      </c>
      <c r="E3832" s="17" t="s">
        <v>12190</v>
      </c>
      <c r="F3832" s="25" t="str">
        <f>LEFT(E3832,MIN(FIND({0,1,2,3,4,5,6,7,8,9},ASC(E3832)&amp;1234567890))-1)</f>
        <v>Nb</v>
      </c>
      <c r="G3832" s="25">
        <f t="shared" si="118"/>
        <v>3</v>
      </c>
      <c r="H3832" s="25">
        <f>VLOOKUP(F3832,Table!$A$2:$C$121,2,0)</f>
        <v>5</v>
      </c>
      <c r="I3832" s="26">
        <f>VLOOKUP(F3832,Table!$A$2:$C$121,3,0)</f>
        <v>5</v>
      </c>
      <c r="J3832" s="17" t="s">
        <v>11291</v>
      </c>
      <c r="K3832" s="25" t="str">
        <f>LEFT(J3832,MIN(FIND({0,1,2,3,4,5,6,7,8,9},ASC(J3832)&amp;1234567890))-1)</f>
        <v>Sn</v>
      </c>
      <c r="L3832" s="25">
        <f t="shared" si="119"/>
        <v>1</v>
      </c>
      <c r="M3832" s="25">
        <f>VLOOKUP(K3832,Table!$A$2:$C$121,2,0)</f>
        <v>14</v>
      </c>
      <c r="N3832" s="26">
        <f>VLOOKUP(K3832,Table!$A$2:$C$121,3,0)</f>
        <v>5</v>
      </c>
      <c r="O3832" s="13" t="str">
        <f>VLOOKUP(A3832,Table!$U$1:$V$230,2,0)</f>
        <v>Tetragonal</v>
      </c>
      <c r="P3832" s="1"/>
    </row>
    <row r="3833" spans="1:16">
      <c r="A3833" s="12">
        <v>131</v>
      </c>
      <c r="B3833" s="12">
        <v>416768</v>
      </c>
      <c r="C3833" s="12" t="s">
        <v>4566</v>
      </c>
      <c r="D3833" s="12" t="s">
        <v>3</v>
      </c>
      <c r="E3833" s="17" t="s">
        <v>31</v>
      </c>
      <c r="F3833" s="25" t="str">
        <f>LEFT(E3833,MIN(FIND({0,1,2,3,4,5,6,7,8,9},ASC(E3833)&amp;1234567890))-1)</f>
        <v>Si</v>
      </c>
      <c r="G3833" s="25">
        <f t="shared" si="118"/>
        <v>1</v>
      </c>
      <c r="H3833" s="25">
        <f>VLOOKUP(F3833,Table!$A$2:$C$121,2,0)</f>
        <v>14</v>
      </c>
      <c r="I3833" s="26">
        <f>VLOOKUP(F3833,Table!$A$2:$C$121,3,0)</f>
        <v>3</v>
      </c>
      <c r="J3833" s="17" t="s">
        <v>32</v>
      </c>
      <c r="K3833" s="25" t="str">
        <f>LEFT(J3833,MIN(FIND({0,1,2,3,4,5,6,7,8,9},ASC(J3833)&amp;1234567890))-1)</f>
        <v>O</v>
      </c>
      <c r="L3833" s="25">
        <f t="shared" si="119"/>
        <v>2</v>
      </c>
      <c r="M3833" s="25">
        <f>VLOOKUP(K3833,Table!$A$2:$C$121,2,0)</f>
        <v>16</v>
      </c>
      <c r="N3833" s="26">
        <f>VLOOKUP(K3833,Table!$A$2:$C$121,3,0)</f>
        <v>2</v>
      </c>
      <c r="O3833" s="13" t="str">
        <f>VLOOKUP(A3833,Table!$U$1:$V$230,2,0)</f>
        <v>Tetragonal</v>
      </c>
      <c r="P3833" s="1"/>
    </row>
    <row r="3834" spans="1:16">
      <c r="A3834" s="12">
        <v>133</v>
      </c>
      <c r="B3834" s="12">
        <v>2451</v>
      </c>
      <c r="C3834" s="12" t="s">
        <v>4569</v>
      </c>
      <c r="D3834" s="12" t="s">
        <v>3895</v>
      </c>
      <c r="E3834" s="17" t="s">
        <v>11462</v>
      </c>
      <c r="F3834" s="25" t="str">
        <f>LEFT(E3834,MIN(FIND({0,1,2,3,4,5,6,7,8,9},ASC(E3834)&amp;1234567890))-1)</f>
        <v>Ta</v>
      </c>
      <c r="G3834" s="25">
        <f t="shared" si="118"/>
        <v>3</v>
      </c>
      <c r="H3834" s="25">
        <f>VLOOKUP(F3834,Table!$A$2:$C$121,2,0)</f>
        <v>5</v>
      </c>
      <c r="I3834" s="26">
        <f>VLOOKUP(F3834,Table!$A$2:$C$121,3,0)</f>
        <v>6</v>
      </c>
      <c r="J3834" s="17" t="s">
        <v>11467</v>
      </c>
      <c r="K3834" s="25" t="str">
        <f>LEFT(J3834,MIN(FIND({0,1,2,3,4,5,6,7,8,9},ASC(J3834)&amp;1234567890))-1)</f>
        <v>P</v>
      </c>
      <c r="L3834" s="25">
        <f t="shared" si="119"/>
        <v>1</v>
      </c>
      <c r="M3834" s="25">
        <f>VLOOKUP(K3834,Table!$A$2:$C$121,2,0)</f>
        <v>15</v>
      </c>
      <c r="N3834" s="26">
        <f>VLOOKUP(K3834,Table!$A$2:$C$121,3,0)</f>
        <v>3</v>
      </c>
      <c r="O3834" s="13" t="str">
        <f>VLOOKUP(A3834,Table!$U$1:$V$230,2,0)</f>
        <v>Tetragonal</v>
      </c>
      <c r="P3834" s="1"/>
    </row>
    <row r="3835" spans="1:16">
      <c r="A3835" s="12">
        <v>133</v>
      </c>
      <c r="B3835" s="12">
        <v>26516</v>
      </c>
      <c r="C3835" s="12" t="s">
        <v>4570</v>
      </c>
      <c r="D3835" s="12" t="s">
        <v>4161</v>
      </c>
      <c r="E3835" s="17" t="s">
        <v>11405</v>
      </c>
      <c r="F3835" s="25" t="str">
        <f>LEFT(E3835,MIN(FIND({0,1,2,3,4,5,6,7,8,9},ASC(E3835)&amp;1234567890))-1)</f>
        <v>V</v>
      </c>
      <c r="G3835" s="25">
        <f t="shared" si="118"/>
        <v>3</v>
      </c>
      <c r="H3835" s="25">
        <f>VLOOKUP(F3835,Table!$A$2:$C$121,2,0)</f>
        <v>5</v>
      </c>
      <c r="I3835" s="26">
        <f>VLOOKUP(F3835,Table!$A$2:$C$121,3,0)</f>
        <v>4</v>
      </c>
      <c r="J3835" s="17" t="s">
        <v>379</v>
      </c>
      <c r="K3835" s="25" t="str">
        <f>LEFT(J3835,MIN(FIND({0,1,2,3,4,5,6,7,8,9},ASC(J3835)&amp;1234567890))-1)</f>
        <v>S</v>
      </c>
      <c r="L3835" s="25">
        <f t="shared" si="119"/>
        <v>1</v>
      </c>
      <c r="M3835" s="25">
        <f>VLOOKUP(K3835,Table!$A$2:$C$121,2,0)</f>
        <v>16</v>
      </c>
      <c r="N3835" s="26">
        <f>VLOOKUP(K3835,Table!$A$2:$C$121,3,0)</f>
        <v>3</v>
      </c>
      <c r="O3835" s="13" t="str">
        <f>VLOOKUP(A3835,Table!$U$1:$V$230,2,0)</f>
        <v>Tetragonal</v>
      </c>
      <c r="P3835" s="1"/>
    </row>
    <row r="3836" spans="1:16">
      <c r="A3836" s="12">
        <v>133</v>
      </c>
      <c r="B3836" s="12">
        <v>87576</v>
      </c>
      <c r="C3836" s="12" t="s">
        <v>4569</v>
      </c>
      <c r="D3836" s="12" t="s">
        <v>4092</v>
      </c>
      <c r="E3836" s="17" t="s">
        <v>11839</v>
      </c>
      <c r="F3836" s="25" t="str">
        <f>LEFT(E3836,MIN(FIND({0,1,2,3,4,5,6,7,8,9},ASC(E3836)&amp;1234567890))-1)</f>
        <v>Zn</v>
      </c>
      <c r="G3836" s="25">
        <f t="shared" si="118"/>
        <v>3</v>
      </c>
      <c r="H3836" s="25">
        <f>VLOOKUP(F3836,Table!$A$2:$C$121,2,0)</f>
        <v>12</v>
      </c>
      <c r="I3836" s="26">
        <f>VLOOKUP(F3836,Table!$A$2:$C$121,3,0)</f>
        <v>4</v>
      </c>
      <c r="J3836" s="17" t="s">
        <v>453</v>
      </c>
      <c r="K3836" s="25" t="str">
        <f>LEFT(J3836,MIN(FIND({0,1,2,3,4,5,6,7,8,9},ASC(J3836)&amp;1234567890))-1)</f>
        <v>As</v>
      </c>
      <c r="L3836" s="25">
        <f t="shared" si="119"/>
        <v>2</v>
      </c>
      <c r="M3836" s="25">
        <f>VLOOKUP(K3836,Table!$A$2:$C$121,2,0)</f>
        <v>15</v>
      </c>
      <c r="N3836" s="26">
        <f>VLOOKUP(K3836,Table!$A$2:$C$121,3,0)</f>
        <v>4</v>
      </c>
      <c r="O3836" s="13" t="str">
        <f>VLOOKUP(A3836,Table!$U$1:$V$230,2,0)</f>
        <v>Tetragonal</v>
      </c>
      <c r="P3836" s="1"/>
    </row>
    <row r="3837" spans="1:16">
      <c r="A3837" s="12">
        <v>133</v>
      </c>
      <c r="B3837" s="12">
        <v>609928</v>
      </c>
      <c r="C3837" s="12" t="s">
        <v>4569</v>
      </c>
      <c r="D3837" s="12" t="s">
        <v>4091</v>
      </c>
      <c r="E3837" s="17" t="s">
        <v>12049</v>
      </c>
      <c r="F3837" s="25" t="str">
        <f>LEFT(E3837,MIN(FIND({0,1,2,3,4,5,6,7,8,9},ASC(E3837)&amp;1234567890))-1)</f>
        <v>Cd</v>
      </c>
      <c r="G3837" s="25">
        <f t="shared" si="118"/>
        <v>3</v>
      </c>
      <c r="H3837" s="25">
        <f>VLOOKUP(F3837,Table!$A$2:$C$121,2,0)</f>
        <v>12</v>
      </c>
      <c r="I3837" s="26">
        <f>VLOOKUP(F3837,Table!$A$2:$C$121,3,0)</f>
        <v>5</v>
      </c>
      <c r="J3837" s="17" t="s">
        <v>453</v>
      </c>
      <c r="K3837" s="25" t="str">
        <f>LEFT(J3837,MIN(FIND({0,1,2,3,4,5,6,7,8,9},ASC(J3837)&amp;1234567890))-1)</f>
        <v>As</v>
      </c>
      <c r="L3837" s="25">
        <f t="shared" si="119"/>
        <v>2</v>
      </c>
      <c r="M3837" s="25">
        <f>VLOOKUP(K3837,Table!$A$2:$C$121,2,0)</f>
        <v>15</v>
      </c>
      <c r="N3837" s="26">
        <f>VLOOKUP(K3837,Table!$A$2:$C$121,3,0)</f>
        <v>4</v>
      </c>
      <c r="O3837" s="13" t="str">
        <f>VLOOKUP(A3837,Table!$U$1:$V$230,2,0)</f>
        <v>Tetragonal</v>
      </c>
      <c r="P3837" s="1"/>
    </row>
    <row r="3838" spans="1:16">
      <c r="A3838" s="12">
        <v>134</v>
      </c>
      <c r="B3838" s="12">
        <v>444</v>
      </c>
      <c r="C3838" s="12" t="s">
        <v>4571</v>
      </c>
      <c r="D3838" s="12" t="s">
        <v>4572</v>
      </c>
      <c r="E3838" s="17" t="s">
        <v>12397</v>
      </c>
      <c r="F3838" s="25" t="str">
        <f>LEFT(E3838,MIN(FIND({0,1,2,3,4,5,6,7,8,9},ASC(E3838)&amp;1234567890))-1)</f>
        <v>B</v>
      </c>
      <c r="G3838" s="25">
        <f t="shared" si="118"/>
        <v>49.94</v>
      </c>
      <c r="H3838" s="25">
        <f>VLOOKUP(F3838,Table!$A$2:$C$121,2,0)</f>
        <v>13</v>
      </c>
      <c r="I3838" s="26">
        <f>VLOOKUP(F3838,Table!$A$2:$C$121,3,0)</f>
        <v>2</v>
      </c>
      <c r="J3838" s="17" t="s">
        <v>12398</v>
      </c>
      <c r="K3838" s="25" t="str">
        <f>LEFT(J3838,MIN(FIND({0,1,2,3,4,5,6,7,8,9},ASC(J3838)&amp;1234567890))-1)</f>
        <v>C</v>
      </c>
      <c r="L3838" s="25">
        <f t="shared" si="119"/>
        <v>1.82</v>
      </c>
      <c r="M3838" s="25">
        <f>VLOOKUP(K3838,Table!$A$2:$C$121,2,0)</f>
        <v>14</v>
      </c>
      <c r="N3838" s="26">
        <f>VLOOKUP(K3838,Table!$A$2:$C$121,3,0)</f>
        <v>2</v>
      </c>
      <c r="O3838" s="13" t="str">
        <f>VLOOKUP(A3838,Table!$U$1:$V$230,2,0)</f>
        <v>Tetragonal</v>
      </c>
      <c r="P3838" s="1"/>
    </row>
    <row r="3839" spans="1:16">
      <c r="A3839" s="12">
        <v>134</v>
      </c>
      <c r="B3839" s="12">
        <v>9732</v>
      </c>
      <c r="C3839" s="12" t="s">
        <v>4571</v>
      </c>
      <c r="D3839" s="12" t="s">
        <v>4573</v>
      </c>
      <c r="E3839" s="17" t="s">
        <v>12400</v>
      </c>
      <c r="F3839" s="25" t="str">
        <f>LEFT(E3839,MIN(FIND({0,1,2,3,4,5,6,7,8,9},ASC(E3839)&amp;1234567890))-1)</f>
        <v>B</v>
      </c>
      <c r="G3839" s="25">
        <f t="shared" si="118"/>
        <v>48</v>
      </c>
      <c r="H3839" s="25">
        <f>VLOOKUP(F3839,Table!$A$2:$C$121,2,0)</f>
        <v>13</v>
      </c>
      <c r="I3839" s="26">
        <f>VLOOKUP(F3839,Table!$A$2:$C$121,3,0)</f>
        <v>2</v>
      </c>
      <c r="J3839" s="17" t="s">
        <v>11624</v>
      </c>
      <c r="K3839" s="25" t="str">
        <f>LEFT(J3839,MIN(FIND({0,1,2,3,4,5,6,7,8,9},ASC(J3839)&amp;1234567890))-1)</f>
        <v>B</v>
      </c>
      <c r="L3839" s="25">
        <f t="shared" si="119"/>
        <v>2</v>
      </c>
      <c r="M3839" s="25">
        <f>VLOOKUP(K3839,Table!$A$2:$C$121,2,0)</f>
        <v>13</v>
      </c>
      <c r="N3839" s="26">
        <f>VLOOKUP(K3839,Table!$A$2:$C$121,3,0)</f>
        <v>2</v>
      </c>
      <c r="O3839" s="13" t="str">
        <f>VLOOKUP(A3839,Table!$U$1:$V$230,2,0)</f>
        <v>Tetragonal</v>
      </c>
      <c r="P3839" s="1"/>
    </row>
    <row r="3840" spans="1:16">
      <c r="A3840" s="12">
        <v>134</v>
      </c>
      <c r="B3840" s="12">
        <v>9733</v>
      </c>
      <c r="C3840" s="12" t="s">
        <v>4571</v>
      </c>
      <c r="D3840" s="12" t="s">
        <v>4574</v>
      </c>
      <c r="E3840" s="17" t="s">
        <v>12400</v>
      </c>
      <c r="F3840" s="25" t="str">
        <f>LEFT(E3840,MIN(FIND({0,1,2,3,4,5,6,7,8,9},ASC(E3840)&amp;1234567890))-1)</f>
        <v>B</v>
      </c>
      <c r="G3840" s="25">
        <f t="shared" si="118"/>
        <v>48</v>
      </c>
      <c r="H3840" s="25">
        <f>VLOOKUP(F3840,Table!$A$2:$C$121,2,0)</f>
        <v>13</v>
      </c>
      <c r="I3840" s="26">
        <f>VLOOKUP(F3840,Table!$A$2:$C$121,3,0)</f>
        <v>2</v>
      </c>
      <c r="J3840" s="17" t="s">
        <v>11624</v>
      </c>
      <c r="K3840" s="25" t="str">
        <f>LEFT(J3840,MIN(FIND({0,1,2,3,4,5,6,7,8,9},ASC(J3840)&amp;1234567890))-1)</f>
        <v>B</v>
      </c>
      <c r="L3840" s="25">
        <f t="shared" si="119"/>
        <v>2</v>
      </c>
      <c r="M3840" s="25">
        <f>VLOOKUP(K3840,Table!$A$2:$C$121,2,0)</f>
        <v>13</v>
      </c>
      <c r="N3840" s="26">
        <f>VLOOKUP(K3840,Table!$A$2:$C$121,3,0)</f>
        <v>2</v>
      </c>
      <c r="O3840" s="13" t="str">
        <f>VLOOKUP(A3840,Table!$U$1:$V$230,2,0)</f>
        <v>Tetragonal</v>
      </c>
      <c r="P3840" s="1"/>
    </row>
    <row r="3841" spans="1:16">
      <c r="A3841" s="12">
        <v>134</v>
      </c>
      <c r="B3841" s="12">
        <v>9735</v>
      </c>
      <c r="C3841" s="12" t="s">
        <v>4571</v>
      </c>
      <c r="D3841" s="12" t="s">
        <v>4575</v>
      </c>
      <c r="E3841" s="17" t="s">
        <v>12401</v>
      </c>
      <c r="F3841" s="25" t="str">
        <f>LEFT(E3841,MIN(FIND({0,1,2,3,4,5,6,7,8,9},ASC(E3841)&amp;1234567890))-1)</f>
        <v>B</v>
      </c>
      <c r="G3841" s="25">
        <f t="shared" si="118"/>
        <v>50</v>
      </c>
      <c r="H3841" s="25">
        <f>VLOOKUP(F3841,Table!$A$2:$C$121,2,0)</f>
        <v>13</v>
      </c>
      <c r="I3841" s="26">
        <f>VLOOKUP(F3841,Table!$A$2:$C$121,3,0)</f>
        <v>2</v>
      </c>
      <c r="J3841" s="17" t="s">
        <v>12402</v>
      </c>
      <c r="K3841" s="25" t="str">
        <f>LEFT(J3841,MIN(FIND({0,1,2,3,4,5,6,7,8,9},ASC(J3841)&amp;1234567890))-1)</f>
        <v>N</v>
      </c>
      <c r="L3841" s="25">
        <f t="shared" si="119"/>
        <v>1.82</v>
      </c>
      <c r="M3841" s="25">
        <f>VLOOKUP(K3841,Table!$A$2:$C$121,2,0)</f>
        <v>15</v>
      </c>
      <c r="N3841" s="26">
        <f>VLOOKUP(K3841,Table!$A$2:$C$121,3,0)</f>
        <v>2</v>
      </c>
      <c r="O3841" s="13" t="str">
        <f>VLOOKUP(A3841,Table!$U$1:$V$230,2,0)</f>
        <v>Tetragonal</v>
      </c>
      <c r="P3841" s="1"/>
    </row>
    <row r="3842" spans="1:16">
      <c r="A3842" s="12">
        <v>134</v>
      </c>
      <c r="B3842" s="12">
        <v>41850</v>
      </c>
      <c r="C3842" s="12" t="s">
        <v>4571</v>
      </c>
      <c r="D3842" s="12" t="s">
        <v>4095</v>
      </c>
      <c r="E3842" s="17" t="s">
        <v>12403</v>
      </c>
      <c r="F3842" s="25" t="str">
        <f>LEFT(E3842,MIN(FIND({0,1,2,3,4,5,6,7,8,9},ASC(E3842)&amp;1234567890))-1)</f>
        <v>B</v>
      </c>
      <c r="G3842" s="25">
        <f t="shared" ref="G3842:G3905" si="120">IF(SUBSTITUTE(E3842,F3842,"")="",1,SUBSTITUTE(E3842,F3842,""))*1</f>
        <v>50.06</v>
      </c>
      <c r="H3842" s="25">
        <f>VLOOKUP(F3842,Table!$A$2:$C$121,2,0)</f>
        <v>13</v>
      </c>
      <c r="I3842" s="26">
        <f>VLOOKUP(F3842,Table!$A$2:$C$121,3,0)</f>
        <v>2</v>
      </c>
      <c r="J3842" s="17" t="s">
        <v>12404</v>
      </c>
      <c r="K3842" s="25" t="str">
        <f>LEFT(J3842,MIN(FIND({0,1,2,3,4,5,6,7,8,9},ASC(J3842)&amp;1234567890))-1)</f>
        <v>N</v>
      </c>
      <c r="L3842" s="25">
        <f t="shared" ref="L3842:L3905" si="121">IF(SUBSTITUTE(J3842,K3842,"")="",1,SUBSTITUTE(J3842,K3842,""))*1</f>
        <v>1.87</v>
      </c>
      <c r="M3842" s="25">
        <f>VLOOKUP(K3842,Table!$A$2:$C$121,2,0)</f>
        <v>15</v>
      </c>
      <c r="N3842" s="26">
        <f>VLOOKUP(K3842,Table!$A$2:$C$121,3,0)</f>
        <v>2</v>
      </c>
      <c r="O3842" s="13" t="str">
        <f>VLOOKUP(A3842,Table!$U$1:$V$230,2,0)</f>
        <v>Tetragonal</v>
      </c>
      <c r="P3842" s="1"/>
    </row>
    <row r="3843" spans="1:16">
      <c r="A3843" s="12">
        <v>134</v>
      </c>
      <c r="B3843" s="12">
        <v>190597</v>
      </c>
      <c r="C3843" s="12" t="s">
        <v>4576</v>
      </c>
      <c r="D3843" s="12" t="s">
        <v>4577</v>
      </c>
      <c r="E3843" s="17" t="s">
        <v>461</v>
      </c>
      <c r="F3843" s="25" t="str">
        <f>LEFT(E3843,MIN(FIND({0,1,2,3,4,5,6,7,8,9},ASC(E3843)&amp;1234567890))-1)</f>
        <v>Cu</v>
      </c>
      <c r="G3843" s="25">
        <f t="shared" si="120"/>
        <v>2</v>
      </c>
      <c r="H3843" s="25">
        <f>VLOOKUP(F3843,Table!$A$2:$C$121,2,0)</f>
        <v>11</v>
      </c>
      <c r="I3843" s="26">
        <f>VLOOKUP(F3843,Table!$A$2:$C$121,3,0)</f>
        <v>4</v>
      </c>
      <c r="J3843" s="17" t="s">
        <v>371</v>
      </c>
      <c r="K3843" s="25" t="str">
        <f>LEFT(J3843,MIN(FIND({0,1,2,3,4,5,6,7,8,9},ASC(J3843)&amp;1234567890))-1)</f>
        <v>O</v>
      </c>
      <c r="L3843" s="25">
        <f t="shared" si="121"/>
        <v>1</v>
      </c>
      <c r="M3843" s="25">
        <f>VLOOKUP(K3843,Table!$A$2:$C$121,2,0)</f>
        <v>16</v>
      </c>
      <c r="N3843" s="26">
        <f>VLOOKUP(K3843,Table!$A$2:$C$121,3,0)</f>
        <v>2</v>
      </c>
      <c r="O3843" s="13" t="str">
        <f>VLOOKUP(A3843,Table!$U$1:$V$230,2,0)</f>
        <v>Tetragonal</v>
      </c>
      <c r="P3843" s="1"/>
    </row>
    <row r="3844" spans="1:16">
      <c r="A3844" s="12">
        <v>134</v>
      </c>
      <c r="B3844" s="12">
        <v>426695</v>
      </c>
      <c r="C3844" s="12" t="s">
        <v>4576</v>
      </c>
      <c r="D3844" s="12" t="s">
        <v>4578</v>
      </c>
      <c r="E3844" s="17" t="s">
        <v>12401</v>
      </c>
      <c r="F3844" s="25" t="str">
        <f>LEFT(E3844,MIN(FIND({0,1,2,3,4,5,6,7,8,9},ASC(E3844)&amp;1234567890))-1)</f>
        <v>B</v>
      </c>
      <c r="G3844" s="25">
        <f t="shared" si="120"/>
        <v>50</v>
      </c>
      <c r="H3844" s="25">
        <f>VLOOKUP(F3844,Table!$A$2:$C$121,2,0)</f>
        <v>13</v>
      </c>
      <c r="I3844" s="26">
        <f>VLOOKUP(F3844,Table!$A$2:$C$121,3,0)</f>
        <v>2</v>
      </c>
      <c r="J3844" s="17" t="s">
        <v>12405</v>
      </c>
      <c r="K3844" s="25" t="str">
        <f>LEFT(J3844,MIN(FIND({0,1,2,3,4,5,6,7,8,9},ASC(J3844)&amp;1234567890))-1)</f>
        <v>Fe</v>
      </c>
      <c r="L3844" s="25">
        <f t="shared" si="121"/>
        <v>1.04</v>
      </c>
      <c r="M3844" s="25">
        <f>VLOOKUP(K3844,Table!$A$2:$C$121,2,0)</f>
        <v>8</v>
      </c>
      <c r="N3844" s="26">
        <f>VLOOKUP(K3844,Table!$A$2:$C$121,3,0)</f>
        <v>4</v>
      </c>
      <c r="O3844" s="13" t="str">
        <f>VLOOKUP(A3844,Table!$U$1:$V$230,2,0)</f>
        <v>Tetragonal</v>
      </c>
      <c r="P3844" s="1"/>
    </row>
    <row r="3845" spans="1:16">
      <c r="A3845" s="12">
        <v>134</v>
      </c>
      <c r="B3845" s="12">
        <v>428915</v>
      </c>
      <c r="C3845" s="12" t="s">
        <v>4576</v>
      </c>
      <c r="D3845" s="12" t="s">
        <v>4579</v>
      </c>
      <c r="E3845" s="17" t="s">
        <v>12401</v>
      </c>
      <c r="F3845" s="25" t="str">
        <f>LEFT(E3845,MIN(FIND({0,1,2,3,4,5,6,7,8,9},ASC(E3845)&amp;1234567890))-1)</f>
        <v>B</v>
      </c>
      <c r="G3845" s="25">
        <f t="shared" si="120"/>
        <v>50</v>
      </c>
      <c r="H3845" s="25">
        <f>VLOOKUP(F3845,Table!$A$2:$C$121,2,0)</f>
        <v>13</v>
      </c>
      <c r="I3845" s="26">
        <f>VLOOKUP(F3845,Table!$A$2:$C$121,3,0)</f>
        <v>2</v>
      </c>
      <c r="J3845" s="17" t="s">
        <v>12406</v>
      </c>
      <c r="K3845" s="25" t="str">
        <f>LEFT(J3845,MIN(FIND({0,1,2,3,4,5,6,7,8,9},ASC(J3845)&amp;1234567890))-1)</f>
        <v>Fe</v>
      </c>
      <c r="L3845" s="25">
        <f t="shared" si="121"/>
        <v>1.01</v>
      </c>
      <c r="M3845" s="25">
        <f>VLOOKUP(K3845,Table!$A$2:$C$121,2,0)</f>
        <v>8</v>
      </c>
      <c r="N3845" s="26">
        <f>VLOOKUP(K3845,Table!$A$2:$C$121,3,0)</f>
        <v>4</v>
      </c>
      <c r="O3845" s="13" t="str">
        <f>VLOOKUP(A3845,Table!$U$1:$V$230,2,0)</f>
        <v>Tetragonal</v>
      </c>
      <c r="P3845" s="1"/>
    </row>
    <row r="3846" spans="1:16">
      <c r="A3846" s="12">
        <v>134</v>
      </c>
      <c r="B3846" s="12">
        <v>428934</v>
      </c>
      <c r="C3846" s="12" t="s">
        <v>4576</v>
      </c>
      <c r="D3846" s="12" t="s">
        <v>4580</v>
      </c>
      <c r="E3846" s="17" t="s">
        <v>12401</v>
      </c>
      <c r="F3846" s="25" t="str">
        <f>LEFT(E3846,MIN(FIND({0,1,2,3,4,5,6,7,8,9},ASC(E3846)&amp;1234567890))-1)</f>
        <v>B</v>
      </c>
      <c r="G3846" s="25">
        <f t="shared" si="120"/>
        <v>50</v>
      </c>
      <c r="H3846" s="25">
        <f>VLOOKUP(F3846,Table!$A$2:$C$121,2,0)</f>
        <v>13</v>
      </c>
      <c r="I3846" s="26">
        <f>VLOOKUP(F3846,Table!$A$2:$C$121,3,0)</f>
        <v>2</v>
      </c>
      <c r="J3846" s="17" t="s">
        <v>12407</v>
      </c>
      <c r="K3846" s="25" t="str">
        <f>LEFT(J3846,MIN(FIND({0,1,2,3,4,5,6,7,8,9},ASC(J3846)&amp;1234567890))-1)</f>
        <v>Fe</v>
      </c>
      <c r="L3846" s="25">
        <f t="shared" si="121"/>
        <v>1.3240000000000001</v>
      </c>
      <c r="M3846" s="25">
        <f>VLOOKUP(K3846,Table!$A$2:$C$121,2,0)</f>
        <v>8</v>
      </c>
      <c r="N3846" s="26">
        <f>VLOOKUP(K3846,Table!$A$2:$C$121,3,0)</f>
        <v>4</v>
      </c>
      <c r="O3846" s="13" t="str">
        <f>VLOOKUP(A3846,Table!$U$1:$V$230,2,0)</f>
        <v>Tetragonal</v>
      </c>
      <c r="P3846" s="1"/>
    </row>
    <row r="3847" spans="1:16">
      <c r="A3847" s="12">
        <v>135</v>
      </c>
      <c r="B3847" s="12">
        <v>4106</v>
      </c>
      <c r="C3847" s="12" t="s">
        <v>4581</v>
      </c>
      <c r="D3847" s="12" t="s">
        <v>2001</v>
      </c>
      <c r="E3847" s="17" t="s">
        <v>597</v>
      </c>
      <c r="F3847" s="25" t="str">
        <f>LEFT(E3847,MIN(FIND({0,1,2,3,4,5,6,7,8,9},ASC(E3847)&amp;1234567890))-1)</f>
        <v>Pb</v>
      </c>
      <c r="G3847" s="25">
        <f t="shared" si="120"/>
        <v>3</v>
      </c>
      <c r="H3847" s="25">
        <f>VLOOKUP(F3847,Table!$A$2:$C$121,2,0)</f>
        <v>14</v>
      </c>
      <c r="I3847" s="26">
        <f>VLOOKUP(F3847,Table!$A$2:$C$121,3,0)</f>
        <v>6</v>
      </c>
      <c r="J3847" s="17" t="s">
        <v>582</v>
      </c>
      <c r="K3847" s="25" t="str">
        <f>LEFT(J3847,MIN(FIND({0,1,2,3,4,5,6,7,8,9},ASC(J3847)&amp;1234567890))-1)</f>
        <v>O</v>
      </c>
      <c r="L3847" s="25">
        <f t="shared" si="121"/>
        <v>4</v>
      </c>
      <c r="M3847" s="25">
        <f>VLOOKUP(K3847,Table!$A$2:$C$121,2,0)</f>
        <v>16</v>
      </c>
      <c r="N3847" s="26">
        <f>VLOOKUP(K3847,Table!$A$2:$C$121,3,0)</f>
        <v>2</v>
      </c>
      <c r="O3847" s="13" t="str">
        <f>VLOOKUP(A3847,Table!$U$1:$V$230,2,0)</f>
        <v>Tetragonal</v>
      </c>
      <c r="P3847" s="1"/>
    </row>
    <row r="3848" spans="1:16">
      <c r="A3848" s="12">
        <v>135</v>
      </c>
      <c r="B3848" s="12">
        <v>24022</v>
      </c>
      <c r="C3848" s="12" t="s">
        <v>4581</v>
      </c>
      <c r="D3848" s="12" t="s">
        <v>1681</v>
      </c>
      <c r="E3848" s="17" t="s">
        <v>47</v>
      </c>
      <c r="F3848" s="25" t="str">
        <f>LEFT(E3848,MIN(FIND({0,1,2,3,4,5,6,7,8,9},ASC(E3848)&amp;1234567890))-1)</f>
        <v>Se</v>
      </c>
      <c r="G3848" s="25">
        <f t="shared" si="120"/>
        <v>1</v>
      </c>
      <c r="H3848" s="25">
        <f>VLOOKUP(F3848,Table!$A$2:$C$121,2,0)</f>
        <v>16</v>
      </c>
      <c r="I3848" s="26">
        <f>VLOOKUP(F3848,Table!$A$2:$C$121,3,0)</f>
        <v>4</v>
      </c>
      <c r="J3848" s="17" t="s">
        <v>32</v>
      </c>
      <c r="K3848" s="25" t="str">
        <f>LEFT(J3848,MIN(FIND({0,1,2,3,4,5,6,7,8,9},ASC(J3848)&amp;1234567890))-1)</f>
        <v>O</v>
      </c>
      <c r="L3848" s="25">
        <f t="shared" si="121"/>
        <v>2</v>
      </c>
      <c r="M3848" s="25">
        <f>VLOOKUP(K3848,Table!$A$2:$C$121,2,0)</f>
        <v>16</v>
      </c>
      <c r="N3848" s="26">
        <f>VLOOKUP(K3848,Table!$A$2:$C$121,3,0)</f>
        <v>2</v>
      </c>
      <c r="O3848" s="13" t="str">
        <f>VLOOKUP(A3848,Table!$U$1:$V$230,2,0)</f>
        <v>Tetragonal</v>
      </c>
      <c r="P3848" s="1"/>
    </row>
    <row r="3849" spans="1:16">
      <c r="A3849" s="12">
        <v>135</v>
      </c>
      <c r="B3849" s="12">
        <v>409568</v>
      </c>
      <c r="C3849" s="12" t="s">
        <v>4581</v>
      </c>
      <c r="D3849" s="12" t="s">
        <v>3877</v>
      </c>
      <c r="E3849" s="17" t="s">
        <v>541</v>
      </c>
      <c r="F3849" s="25" t="str">
        <f>LEFT(E3849,MIN(FIND({0,1,2,3,4,5,6,7,8,9},ASC(E3849)&amp;1234567890))-1)</f>
        <v>Pd</v>
      </c>
      <c r="G3849" s="25">
        <f t="shared" si="120"/>
        <v>1</v>
      </c>
      <c r="H3849" s="25">
        <f>VLOOKUP(F3849,Table!$A$2:$C$121,2,0)</f>
        <v>10</v>
      </c>
      <c r="I3849" s="26">
        <f>VLOOKUP(F3849,Table!$A$2:$C$121,3,0)</f>
        <v>5</v>
      </c>
      <c r="J3849" s="17" t="s">
        <v>47</v>
      </c>
      <c r="K3849" s="25" t="str">
        <f>LEFT(J3849,MIN(FIND({0,1,2,3,4,5,6,7,8,9},ASC(J3849)&amp;1234567890))-1)</f>
        <v>Se</v>
      </c>
      <c r="L3849" s="25">
        <f t="shared" si="121"/>
        <v>1</v>
      </c>
      <c r="M3849" s="25">
        <f>VLOOKUP(K3849,Table!$A$2:$C$121,2,0)</f>
        <v>16</v>
      </c>
      <c r="N3849" s="26">
        <f>VLOOKUP(K3849,Table!$A$2:$C$121,3,0)</f>
        <v>4</v>
      </c>
      <c r="O3849" s="13" t="str">
        <f>VLOOKUP(A3849,Table!$U$1:$V$230,2,0)</f>
        <v>Tetragonal</v>
      </c>
      <c r="P3849" s="1"/>
    </row>
    <row r="3850" spans="1:16">
      <c r="A3850" s="12">
        <v>135</v>
      </c>
      <c r="B3850" s="12">
        <v>150122</v>
      </c>
      <c r="C3850" s="12" t="s">
        <v>4581</v>
      </c>
      <c r="D3850" s="12" t="s">
        <v>4582</v>
      </c>
      <c r="E3850" s="17" t="s">
        <v>12408</v>
      </c>
      <c r="F3850" s="25" t="str">
        <f>LEFT(E3850,MIN(FIND({0,1,2,3,4,5,6,7,8,9},ASC(E3850)&amp;1234567890))-1)</f>
        <v>Ti</v>
      </c>
      <c r="G3850" s="25">
        <f t="shared" si="120"/>
        <v>2.8410000000000002</v>
      </c>
      <c r="H3850" s="25">
        <f>VLOOKUP(F3850,Table!$A$2:$C$121,2,0)</f>
        <v>4</v>
      </c>
      <c r="I3850" s="26">
        <f>VLOOKUP(F3850,Table!$A$2:$C$121,3,0)</f>
        <v>4</v>
      </c>
      <c r="J3850" s="17" t="s">
        <v>12409</v>
      </c>
      <c r="K3850" s="25" t="str">
        <f>LEFT(J3850,MIN(FIND({0,1,2,3,4,5,6,7,8,9},ASC(J3850)&amp;1234567890))-1)</f>
        <v>Zn</v>
      </c>
      <c r="L3850" s="25">
        <f t="shared" si="121"/>
        <v>22.158999999999999</v>
      </c>
      <c r="M3850" s="25">
        <f>VLOOKUP(K3850,Table!$A$2:$C$121,2,0)</f>
        <v>12</v>
      </c>
      <c r="N3850" s="26">
        <f>VLOOKUP(K3850,Table!$A$2:$C$121,3,0)</f>
        <v>4</v>
      </c>
      <c r="O3850" s="13" t="str">
        <f>VLOOKUP(A3850,Table!$U$1:$V$230,2,0)</f>
        <v>Tetragonal</v>
      </c>
      <c r="P3850" s="1"/>
    </row>
    <row r="3851" spans="1:16">
      <c r="A3851" s="12">
        <v>136</v>
      </c>
      <c r="B3851" s="12">
        <v>4110</v>
      </c>
      <c r="C3851" s="12" t="s">
        <v>4583</v>
      </c>
      <c r="D3851" s="12" t="s">
        <v>204</v>
      </c>
      <c r="E3851" s="17" t="s">
        <v>334</v>
      </c>
      <c r="F3851" s="25" t="str">
        <f>LEFT(E3851,MIN(FIND({0,1,2,3,4,5,6,7,8,9},ASC(E3851)&amp;1234567890))-1)</f>
        <v>V</v>
      </c>
      <c r="G3851" s="25">
        <f t="shared" si="120"/>
        <v>1</v>
      </c>
      <c r="H3851" s="25">
        <f>VLOOKUP(F3851,Table!$A$2:$C$121,2,0)</f>
        <v>5</v>
      </c>
      <c r="I3851" s="26">
        <f>VLOOKUP(F3851,Table!$A$2:$C$121,3,0)</f>
        <v>4</v>
      </c>
      <c r="J3851" s="17" t="s">
        <v>32</v>
      </c>
      <c r="K3851" s="25" t="str">
        <f>LEFT(J3851,MIN(FIND({0,1,2,3,4,5,6,7,8,9},ASC(J3851)&amp;1234567890))-1)</f>
        <v>O</v>
      </c>
      <c r="L3851" s="25">
        <f t="shared" si="121"/>
        <v>2</v>
      </c>
      <c r="M3851" s="25">
        <f>VLOOKUP(K3851,Table!$A$2:$C$121,2,0)</f>
        <v>16</v>
      </c>
      <c r="N3851" s="26">
        <f>VLOOKUP(K3851,Table!$A$2:$C$121,3,0)</f>
        <v>2</v>
      </c>
      <c r="O3851" s="13" t="str">
        <f>VLOOKUP(A3851,Table!$U$1:$V$230,2,0)</f>
        <v>Tetragonal</v>
      </c>
      <c r="P3851" s="1"/>
    </row>
    <row r="3852" spans="1:16">
      <c r="A3852" s="12">
        <v>136</v>
      </c>
      <c r="B3852" s="12">
        <v>9423</v>
      </c>
      <c r="C3852" s="12" t="s">
        <v>4583</v>
      </c>
      <c r="D3852" s="12" t="s">
        <v>2140</v>
      </c>
      <c r="E3852" s="17" t="s">
        <v>11390</v>
      </c>
      <c r="F3852" s="25" t="str">
        <f>LEFT(E3852,MIN(FIND({0,1,2,3,4,5,6,7,8,9},ASC(E3852)&amp;1234567890))-1)</f>
        <v>Cr</v>
      </c>
      <c r="G3852" s="25">
        <f t="shared" si="120"/>
        <v>1</v>
      </c>
      <c r="H3852" s="25">
        <f>VLOOKUP(F3852,Table!$A$2:$C$121,2,0)</f>
        <v>6</v>
      </c>
      <c r="I3852" s="26">
        <f>VLOOKUP(F3852,Table!$A$2:$C$121,3,0)</f>
        <v>4</v>
      </c>
      <c r="J3852" s="17" t="s">
        <v>32</v>
      </c>
      <c r="K3852" s="25" t="str">
        <f>LEFT(J3852,MIN(FIND({0,1,2,3,4,5,6,7,8,9},ASC(J3852)&amp;1234567890))-1)</f>
        <v>O</v>
      </c>
      <c r="L3852" s="25">
        <f t="shared" si="121"/>
        <v>2</v>
      </c>
      <c r="M3852" s="25">
        <f>VLOOKUP(K3852,Table!$A$2:$C$121,2,0)</f>
        <v>16</v>
      </c>
      <c r="N3852" s="26">
        <f>VLOOKUP(K3852,Table!$A$2:$C$121,3,0)</f>
        <v>2</v>
      </c>
      <c r="O3852" s="13" t="str">
        <f>VLOOKUP(A3852,Table!$U$1:$V$230,2,0)</f>
        <v>Tetragonal</v>
      </c>
      <c r="P3852" s="1"/>
    </row>
    <row r="3853" spans="1:16">
      <c r="A3853" s="12">
        <v>136</v>
      </c>
      <c r="B3853" s="12">
        <v>9937</v>
      </c>
      <c r="C3853" s="12" t="s">
        <v>4583</v>
      </c>
      <c r="D3853" s="12" t="s">
        <v>4584</v>
      </c>
      <c r="E3853" s="17" t="s">
        <v>12410</v>
      </c>
      <c r="F3853" s="25" t="str">
        <f>LEFT(E3853,MIN(FIND({0,1,2,3,4,5,6,7,8,9},ASC(E3853)&amp;1234567890))-1)</f>
        <v>V</v>
      </c>
      <c r="G3853" s="25">
        <f t="shared" si="120"/>
        <v>16</v>
      </c>
      <c r="H3853" s="25">
        <f>VLOOKUP(F3853,Table!$A$2:$C$121,2,0)</f>
        <v>5</v>
      </c>
      <c r="I3853" s="26">
        <f>VLOOKUP(F3853,Table!$A$2:$C$121,3,0)</f>
        <v>4</v>
      </c>
      <c r="J3853" s="17" t="s">
        <v>12411</v>
      </c>
      <c r="K3853" s="25" t="str">
        <f>LEFT(J3853,MIN(FIND({0,1,2,3,4,5,6,7,8,9},ASC(J3853)&amp;1234567890))-1)</f>
        <v>N</v>
      </c>
      <c r="L3853" s="25">
        <f t="shared" si="121"/>
        <v>1.5</v>
      </c>
      <c r="M3853" s="25">
        <f>VLOOKUP(K3853,Table!$A$2:$C$121,2,0)</f>
        <v>15</v>
      </c>
      <c r="N3853" s="26">
        <f>VLOOKUP(K3853,Table!$A$2:$C$121,3,0)</f>
        <v>2</v>
      </c>
      <c r="O3853" s="13" t="str">
        <f>VLOOKUP(A3853,Table!$U$1:$V$230,2,0)</f>
        <v>Tetragonal</v>
      </c>
      <c r="P3853" s="1"/>
    </row>
    <row r="3854" spans="1:16">
      <c r="A3854" s="12">
        <v>136</v>
      </c>
      <c r="B3854" s="12">
        <v>14143</v>
      </c>
      <c r="C3854" s="12" t="s">
        <v>4583</v>
      </c>
      <c r="D3854" s="12" t="s">
        <v>4585</v>
      </c>
      <c r="E3854" s="17" t="s">
        <v>33</v>
      </c>
      <c r="F3854" s="25" t="str">
        <f>LEFT(E3854,MIN(FIND({0,1,2,3,4,5,6,7,8,9},ASC(E3854)&amp;1234567890))-1)</f>
        <v>Fe</v>
      </c>
      <c r="G3854" s="25">
        <f t="shared" si="120"/>
        <v>1</v>
      </c>
      <c r="H3854" s="25">
        <f>VLOOKUP(F3854,Table!$A$2:$C$121,2,0)</f>
        <v>8</v>
      </c>
      <c r="I3854" s="26">
        <f>VLOOKUP(F3854,Table!$A$2:$C$121,3,0)</f>
        <v>4</v>
      </c>
      <c r="J3854" s="17" t="s">
        <v>11632</v>
      </c>
      <c r="K3854" s="25" t="str">
        <f>LEFT(J3854,MIN(FIND({0,1,2,3,4,5,6,7,8,9},ASC(J3854)&amp;1234567890))-1)</f>
        <v>F</v>
      </c>
      <c r="L3854" s="25">
        <f t="shared" si="121"/>
        <v>2</v>
      </c>
      <c r="M3854" s="25">
        <f>VLOOKUP(K3854,Table!$A$2:$C$121,2,0)</f>
        <v>17</v>
      </c>
      <c r="N3854" s="26">
        <f>VLOOKUP(K3854,Table!$A$2:$C$121,3,0)</f>
        <v>2</v>
      </c>
      <c r="O3854" s="13" t="str">
        <f>VLOOKUP(A3854,Table!$U$1:$V$230,2,0)</f>
        <v>Tetragonal</v>
      </c>
      <c r="P3854" s="1"/>
    </row>
    <row r="3855" spans="1:16">
      <c r="A3855" s="12">
        <v>136</v>
      </c>
      <c r="B3855" s="12">
        <v>14144</v>
      </c>
      <c r="C3855" s="12" t="s">
        <v>4583</v>
      </c>
      <c r="D3855" s="12" t="s">
        <v>4586</v>
      </c>
      <c r="E3855" s="17" t="s">
        <v>76</v>
      </c>
      <c r="F3855" s="25" t="str">
        <f>LEFT(E3855,MIN(FIND({0,1,2,3,4,5,6,7,8,9},ASC(E3855)&amp;1234567890))-1)</f>
        <v>Co</v>
      </c>
      <c r="G3855" s="25">
        <f t="shared" si="120"/>
        <v>1</v>
      </c>
      <c r="H3855" s="25">
        <f>VLOOKUP(F3855,Table!$A$2:$C$121,2,0)</f>
        <v>9</v>
      </c>
      <c r="I3855" s="26">
        <f>VLOOKUP(F3855,Table!$A$2:$C$121,3,0)</f>
        <v>4</v>
      </c>
      <c r="J3855" s="17" t="s">
        <v>11632</v>
      </c>
      <c r="K3855" s="25" t="str">
        <f>LEFT(J3855,MIN(FIND({0,1,2,3,4,5,6,7,8,9},ASC(J3855)&amp;1234567890))-1)</f>
        <v>F</v>
      </c>
      <c r="L3855" s="25">
        <f t="shared" si="121"/>
        <v>2</v>
      </c>
      <c r="M3855" s="25">
        <f>VLOOKUP(K3855,Table!$A$2:$C$121,2,0)</f>
        <v>17</v>
      </c>
      <c r="N3855" s="26">
        <f>VLOOKUP(K3855,Table!$A$2:$C$121,3,0)</f>
        <v>2</v>
      </c>
      <c r="O3855" s="13" t="str">
        <f>VLOOKUP(A3855,Table!$U$1:$V$230,2,0)</f>
        <v>Tetragonal</v>
      </c>
      <c r="P3855" s="1"/>
    </row>
    <row r="3856" spans="1:16">
      <c r="A3856" s="12">
        <v>136</v>
      </c>
      <c r="B3856" s="12">
        <v>14145</v>
      </c>
      <c r="C3856" s="12" t="s">
        <v>4583</v>
      </c>
      <c r="D3856" s="12" t="s">
        <v>2104</v>
      </c>
      <c r="E3856" s="17" t="s">
        <v>66</v>
      </c>
      <c r="F3856" s="25" t="str">
        <f>LEFT(E3856,MIN(FIND({0,1,2,3,4,5,6,7,8,9},ASC(E3856)&amp;1234567890))-1)</f>
        <v>Ni</v>
      </c>
      <c r="G3856" s="25">
        <f t="shared" si="120"/>
        <v>1</v>
      </c>
      <c r="H3856" s="25">
        <f>VLOOKUP(F3856,Table!$A$2:$C$121,2,0)</f>
        <v>10</v>
      </c>
      <c r="I3856" s="26">
        <f>VLOOKUP(F3856,Table!$A$2:$C$121,3,0)</f>
        <v>4</v>
      </c>
      <c r="J3856" s="17" t="s">
        <v>11632</v>
      </c>
      <c r="K3856" s="25" t="str">
        <f>LEFT(J3856,MIN(FIND({0,1,2,3,4,5,6,7,8,9},ASC(J3856)&amp;1234567890))-1)</f>
        <v>F</v>
      </c>
      <c r="L3856" s="25">
        <f t="shared" si="121"/>
        <v>2</v>
      </c>
      <c r="M3856" s="25">
        <f>VLOOKUP(K3856,Table!$A$2:$C$121,2,0)</f>
        <v>17</v>
      </c>
      <c r="N3856" s="26">
        <f>VLOOKUP(K3856,Table!$A$2:$C$121,3,0)</f>
        <v>2</v>
      </c>
      <c r="O3856" s="13" t="str">
        <f>VLOOKUP(A3856,Table!$U$1:$V$230,2,0)</f>
        <v>Tetragonal</v>
      </c>
      <c r="P3856" s="1"/>
    </row>
    <row r="3857" spans="1:16">
      <c r="A3857" s="12">
        <v>136</v>
      </c>
      <c r="B3857" s="12">
        <v>14146</v>
      </c>
      <c r="C3857" s="12" t="s">
        <v>4583</v>
      </c>
      <c r="D3857" s="12" t="s">
        <v>2213</v>
      </c>
      <c r="E3857" s="17" t="s">
        <v>70</v>
      </c>
      <c r="F3857" s="25" t="str">
        <f>LEFT(E3857,MIN(FIND({0,1,2,3,4,5,6,7,8,9},ASC(E3857)&amp;1234567890))-1)</f>
        <v>Zn</v>
      </c>
      <c r="G3857" s="25">
        <f t="shared" si="120"/>
        <v>1</v>
      </c>
      <c r="H3857" s="25">
        <f>VLOOKUP(F3857,Table!$A$2:$C$121,2,0)</f>
        <v>12</v>
      </c>
      <c r="I3857" s="26">
        <f>VLOOKUP(F3857,Table!$A$2:$C$121,3,0)</f>
        <v>4</v>
      </c>
      <c r="J3857" s="17" t="s">
        <v>11632</v>
      </c>
      <c r="K3857" s="25" t="str">
        <f>LEFT(J3857,MIN(FIND({0,1,2,3,4,5,6,7,8,9},ASC(J3857)&amp;1234567890))-1)</f>
        <v>F</v>
      </c>
      <c r="L3857" s="25">
        <f t="shared" si="121"/>
        <v>2</v>
      </c>
      <c r="M3857" s="25">
        <f>VLOOKUP(K3857,Table!$A$2:$C$121,2,0)</f>
        <v>17</v>
      </c>
      <c r="N3857" s="26">
        <f>VLOOKUP(K3857,Table!$A$2:$C$121,3,0)</f>
        <v>2</v>
      </c>
      <c r="O3857" s="13" t="str">
        <f>VLOOKUP(A3857,Table!$U$1:$V$230,2,0)</f>
        <v>Tetragonal</v>
      </c>
      <c r="P3857" s="1"/>
    </row>
    <row r="3858" spans="1:16">
      <c r="A3858" s="12">
        <v>136</v>
      </c>
      <c r="B3858" s="12">
        <v>15070</v>
      </c>
      <c r="C3858" s="12" t="s">
        <v>4583</v>
      </c>
      <c r="D3858" s="12" t="s">
        <v>4587</v>
      </c>
      <c r="E3858" s="17" t="s">
        <v>434</v>
      </c>
      <c r="F3858" s="25" t="str">
        <f>LEFT(E3858,MIN(FIND({0,1,2,3,4,5,6,7,8,9},ASC(E3858)&amp;1234567890))-1)</f>
        <v>Os</v>
      </c>
      <c r="G3858" s="25">
        <f t="shared" si="120"/>
        <v>1</v>
      </c>
      <c r="H3858" s="25">
        <f>VLOOKUP(F3858,Table!$A$2:$C$121,2,0)</f>
        <v>8</v>
      </c>
      <c r="I3858" s="26">
        <f>VLOOKUP(F3858,Table!$A$2:$C$121,3,0)</f>
        <v>6</v>
      </c>
      <c r="J3858" s="17" t="s">
        <v>32</v>
      </c>
      <c r="K3858" s="25" t="str">
        <f>LEFT(J3858,MIN(FIND({0,1,2,3,4,5,6,7,8,9},ASC(J3858)&amp;1234567890))-1)</f>
        <v>O</v>
      </c>
      <c r="L3858" s="25">
        <f t="shared" si="121"/>
        <v>2</v>
      </c>
      <c r="M3858" s="25">
        <f>VLOOKUP(K3858,Table!$A$2:$C$121,2,0)</f>
        <v>16</v>
      </c>
      <c r="N3858" s="26">
        <f>VLOOKUP(K3858,Table!$A$2:$C$121,3,0)</f>
        <v>2</v>
      </c>
      <c r="O3858" s="13" t="str">
        <f>VLOOKUP(A3858,Table!$U$1:$V$230,2,0)</f>
        <v>Tetragonal</v>
      </c>
      <c r="P3858" s="1"/>
    </row>
    <row r="3859" spans="1:16">
      <c r="A3859" s="12">
        <v>136</v>
      </c>
      <c r="B3859" s="12">
        <v>15071</v>
      </c>
      <c r="C3859" s="12" t="s">
        <v>4583</v>
      </c>
      <c r="D3859" s="12" t="s">
        <v>2112</v>
      </c>
      <c r="E3859" s="17" t="s">
        <v>341</v>
      </c>
      <c r="F3859" s="25" t="str">
        <f>LEFT(E3859,MIN(FIND({0,1,2,3,4,5,6,7,8,9},ASC(E3859)&amp;1234567890))-1)</f>
        <v>Ru</v>
      </c>
      <c r="G3859" s="25">
        <f t="shared" si="120"/>
        <v>1</v>
      </c>
      <c r="H3859" s="25">
        <f>VLOOKUP(F3859,Table!$A$2:$C$121,2,0)</f>
        <v>8</v>
      </c>
      <c r="I3859" s="26">
        <f>VLOOKUP(F3859,Table!$A$2:$C$121,3,0)</f>
        <v>5</v>
      </c>
      <c r="J3859" s="17" t="s">
        <v>32</v>
      </c>
      <c r="K3859" s="25" t="str">
        <f>LEFT(J3859,MIN(FIND({0,1,2,3,4,5,6,7,8,9},ASC(J3859)&amp;1234567890))-1)</f>
        <v>O</v>
      </c>
      <c r="L3859" s="25">
        <f t="shared" si="121"/>
        <v>2</v>
      </c>
      <c r="M3859" s="25">
        <f>VLOOKUP(K3859,Table!$A$2:$C$121,2,0)</f>
        <v>16</v>
      </c>
      <c r="N3859" s="26">
        <f>VLOOKUP(K3859,Table!$A$2:$C$121,3,0)</f>
        <v>2</v>
      </c>
      <c r="O3859" s="13" t="str">
        <f>VLOOKUP(A3859,Table!$U$1:$V$230,2,0)</f>
        <v>Tetragonal</v>
      </c>
      <c r="P3859" s="1"/>
    </row>
    <row r="3860" spans="1:16">
      <c r="A3860" s="12">
        <v>136</v>
      </c>
      <c r="B3860" s="12">
        <v>15703</v>
      </c>
      <c r="C3860" s="12" t="s">
        <v>4583</v>
      </c>
      <c r="D3860" s="12" t="s">
        <v>4588</v>
      </c>
      <c r="E3860" s="17" t="s">
        <v>11723</v>
      </c>
      <c r="F3860" s="25" t="str">
        <f>LEFT(E3860,MIN(FIND({0,1,2,3,4,5,6,7,8,9},ASC(E3860)&amp;1234567890))-1)</f>
        <v>Sr</v>
      </c>
      <c r="G3860" s="25">
        <f t="shared" si="120"/>
        <v>3</v>
      </c>
      <c r="H3860" s="25">
        <f>VLOOKUP(F3860,Table!$A$2:$C$121,2,0)</f>
        <v>2</v>
      </c>
      <c r="I3860" s="26">
        <f>VLOOKUP(F3860,Table!$A$2:$C$121,3,0)</f>
        <v>5</v>
      </c>
      <c r="J3860" s="17" t="s">
        <v>11404</v>
      </c>
      <c r="K3860" s="25" t="str">
        <f>LEFT(J3860,MIN(FIND({0,1,2,3,4,5,6,7,8,9},ASC(J3860)&amp;1234567890))-1)</f>
        <v>Li</v>
      </c>
      <c r="L3860" s="25">
        <f t="shared" si="121"/>
        <v>2</v>
      </c>
      <c r="M3860" s="25">
        <f>VLOOKUP(K3860,Table!$A$2:$C$121,2,0)</f>
        <v>1</v>
      </c>
      <c r="N3860" s="26">
        <f>VLOOKUP(K3860,Table!$A$2:$C$121,3,0)</f>
        <v>2</v>
      </c>
      <c r="O3860" s="13" t="str">
        <f>VLOOKUP(A3860,Table!$U$1:$V$230,2,0)</f>
        <v>Tetragonal</v>
      </c>
      <c r="P3860" s="1"/>
    </row>
    <row r="3861" spans="1:16">
      <c r="A3861" s="12">
        <v>136</v>
      </c>
      <c r="B3861" s="12">
        <v>18147</v>
      </c>
      <c r="C3861" s="12" t="s">
        <v>4583</v>
      </c>
      <c r="D3861" s="12" t="s">
        <v>4589</v>
      </c>
      <c r="E3861" s="17" t="s">
        <v>12081</v>
      </c>
      <c r="F3861" s="25" t="str">
        <f>LEFT(E3861,MIN(FIND({0,1,2,3,4,5,6,7,8,9},ASC(E3861)&amp;1234567890))-1)</f>
        <v>Be</v>
      </c>
      <c r="G3861" s="25">
        <f t="shared" si="120"/>
        <v>1</v>
      </c>
      <c r="H3861" s="25">
        <f>VLOOKUP(F3861,Table!$A$2:$C$121,2,0)</f>
        <v>2</v>
      </c>
      <c r="I3861" s="26">
        <f>VLOOKUP(F3861,Table!$A$2:$C$121,3,0)</f>
        <v>2</v>
      </c>
      <c r="J3861" s="17" t="s">
        <v>371</v>
      </c>
      <c r="K3861" s="25" t="str">
        <f>LEFT(J3861,MIN(FIND({0,1,2,3,4,5,6,7,8,9},ASC(J3861)&amp;1234567890))-1)</f>
        <v>O</v>
      </c>
      <c r="L3861" s="25">
        <f t="shared" si="121"/>
        <v>1</v>
      </c>
      <c r="M3861" s="25">
        <f>VLOOKUP(K3861,Table!$A$2:$C$121,2,0)</f>
        <v>16</v>
      </c>
      <c r="N3861" s="26">
        <f>VLOOKUP(K3861,Table!$A$2:$C$121,3,0)</f>
        <v>2</v>
      </c>
      <c r="O3861" s="13" t="str">
        <f>VLOOKUP(A3861,Table!$U$1:$V$230,2,0)</f>
        <v>Tetragonal</v>
      </c>
      <c r="P3861" s="1"/>
    </row>
    <row r="3862" spans="1:16">
      <c r="A3862" s="12">
        <v>136</v>
      </c>
      <c r="B3862" s="12">
        <v>18210</v>
      </c>
      <c r="C3862" s="12" t="s">
        <v>4583</v>
      </c>
      <c r="D3862" s="12" t="s">
        <v>2233</v>
      </c>
      <c r="E3862" s="17" t="s">
        <v>69</v>
      </c>
      <c r="F3862" s="25" t="str">
        <f>LEFT(E3862,MIN(FIND({0,1,2,3,4,5,6,7,8,9},ASC(E3862)&amp;1234567890))-1)</f>
        <v>Mg</v>
      </c>
      <c r="G3862" s="25">
        <f t="shared" si="120"/>
        <v>1</v>
      </c>
      <c r="H3862" s="25">
        <f>VLOOKUP(F3862,Table!$A$2:$C$121,2,0)</f>
        <v>2</v>
      </c>
      <c r="I3862" s="26">
        <f>VLOOKUP(F3862,Table!$A$2:$C$121,3,0)</f>
        <v>3</v>
      </c>
      <c r="J3862" s="17" t="s">
        <v>446</v>
      </c>
      <c r="K3862" s="25" t="str">
        <f>LEFT(J3862,MIN(FIND({0,1,2,3,4,5,6,7,8,9},ASC(J3862)&amp;1234567890))-1)</f>
        <v>D</v>
      </c>
      <c r="L3862" s="25">
        <f t="shared" si="121"/>
        <v>2</v>
      </c>
      <c r="M3862" s="25">
        <f>VLOOKUP(K3862,Table!$A$2:$C$121,2,0)</f>
        <v>1</v>
      </c>
      <c r="N3862" s="26">
        <f>VLOOKUP(K3862,Table!$A$2:$C$121,3,0)</f>
        <v>1</v>
      </c>
      <c r="O3862" s="13" t="str">
        <f>VLOOKUP(A3862,Table!$U$1:$V$230,2,0)</f>
        <v>Tetragonal</v>
      </c>
      <c r="P3862" s="1"/>
    </row>
    <row r="3863" spans="1:16">
      <c r="A3863" s="12">
        <v>136</v>
      </c>
      <c r="B3863" s="12">
        <v>16763</v>
      </c>
      <c r="C3863" s="12" t="s">
        <v>4583</v>
      </c>
      <c r="D3863" s="12" t="s">
        <v>4590</v>
      </c>
      <c r="E3863" s="17" t="s">
        <v>541</v>
      </c>
      <c r="F3863" s="25" t="str">
        <f>LEFT(E3863,MIN(FIND({0,1,2,3,4,5,6,7,8,9},ASC(E3863)&amp;1234567890))-1)</f>
        <v>Pd</v>
      </c>
      <c r="G3863" s="25">
        <f t="shared" si="120"/>
        <v>1</v>
      </c>
      <c r="H3863" s="25">
        <f>VLOOKUP(F3863,Table!$A$2:$C$121,2,0)</f>
        <v>10</v>
      </c>
      <c r="I3863" s="26">
        <f>VLOOKUP(F3863,Table!$A$2:$C$121,3,0)</f>
        <v>5</v>
      </c>
      <c r="J3863" s="17" t="s">
        <v>11632</v>
      </c>
      <c r="K3863" s="25" t="str">
        <f>LEFT(J3863,MIN(FIND({0,1,2,3,4,5,6,7,8,9},ASC(J3863)&amp;1234567890))-1)</f>
        <v>F</v>
      </c>
      <c r="L3863" s="25">
        <f t="shared" si="121"/>
        <v>2</v>
      </c>
      <c r="M3863" s="25">
        <f>VLOOKUP(K3863,Table!$A$2:$C$121,2,0)</f>
        <v>17</v>
      </c>
      <c r="N3863" s="26">
        <f>VLOOKUP(K3863,Table!$A$2:$C$121,3,0)</f>
        <v>2</v>
      </c>
      <c r="O3863" s="13" t="str">
        <f>VLOOKUP(A3863,Table!$U$1:$V$230,2,0)</f>
        <v>Tetragonal</v>
      </c>
      <c r="P3863" s="1"/>
    </row>
    <row r="3864" spans="1:16">
      <c r="A3864" s="12">
        <v>136</v>
      </c>
      <c r="B3864" s="12">
        <v>9162</v>
      </c>
      <c r="C3864" s="12" t="s">
        <v>4583</v>
      </c>
      <c r="D3864" s="12" t="s">
        <v>1312</v>
      </c>
      <c r="E3864" s="17" t="s">
        <v>544</v>
      </c>
      <c r="F3864" s="25" t="str">
        <f>LEFT(E3864,MIN(FIND({0,1,2,3,4,5,6,7,8,9},ASC(E3864)&amp;1234567890))-1)</f>
        <v>Ge</v>
      </c>
      <c r="G3864" s="25">
        <f t="shared" si="120"/>
        <v>1</v>
      </c>
      <c r="H3864" s="25">
        <f>VLOOKUP(F3864,Table!$A$2:$C$121,2,0)</f>
        <v>14</v>
      </c>
      <c r="I3864" s="26">
        <f>VLOOKUP(F3864,Table!$A$2:$C$121,3,0)</f>
        <v>4</v>
      </c>
      <c r="J3864" s="17" t="s">
        <v>32</v>
      </c>
      <c r="K3864" s="25" t="str">
        <f>LEFT(J3864,MIN(FIND({0,1,2,3,4,5,6,7,8,9},ASC(J3864)&amp;1234567890))-1)</f>
        <v>O</v>
      </c>
      <c r="L3864" s="25">
        <f t="shared" si="121"/>
        <v>2</v>
      </c>
      <c r="M3864" s="25">
        <f>VLOOKUP(K3864,Table!$A$2:$C$121,2,0)</f>
        <v>16</v>
      </c>
      <c r="N3864" s="26">
        <f>VLOOKUP(K3864,Table!$A$2:$C$121,3,0)</f>
        <v>2</v>
      </c>
      <c r="O3864" s="13" t="str">
        <f>VLOOKUP(A3864,Table!$U$1:$V$230,2,0)</f>
        <v>Tetragonal</v>
      </c>
      <c r="P3864" s="1"/>
    </row>
    <row r="3865" spans="1:16">
      <c r="A3865" s="12">
        <v>136</v>
      </c>
      <c r="B3865" s="12">
        <v>9163</v>
      </c>
      <c r="C3865" s="12" t="s">
        <v>4583</v>
      </c>
      <c r="D3865" s="12" t="s">
        <v>2126</v>
      </c>
      <c r="E3865" s="17" t="s">
        <v>11291</v>
      </c>
      <c r="F3865" s="25" t="str">
        <f>LEFT(E3865,MIN(FIND({0,1,2,3,4,5,6,7,8,9},ASC(E3865)&amp;1234567890))-1)</f>
        <v>Sn</v>
      </c>
      <c r="G3865" s="25">
        <f t="shared" si="120"/>
        <v>1</v>
      </c>
      <c r="H3865" s="25">
        <f>VLOOKUP(F3865,Table!$A$2:$C$121,2,0)</f>
        <v>14</v>
      </c>
      <c r="I3865" s="26">
        <f>VLOOKUP(F3865,Table!$A$2:$C$121,3,0)</f>
        <v>5</v>
      </c>
      <c r="J3865" s="17" t="s">
        <v>32</v>
      </c>
      <c r="K3865" s="25" t="str">
        <f>LEFT(J3865,MIN(FIND({0,1,2,3,4,5,6,7,8,9},ASC(J3865)&amp;1234567890))-1)</f>
        <v>O</v>
      </c>
      <c r="L3865" s="25">
        <f t="shared" si="121"/>
        <v>2</v>
      </c>
      <c r="M3865" s="25">
        <f>VLOOKUP(K3865,Table!$A$2:$C$121,2,0)</f>
        <v>16</v>
      </c>
      <c r="N3865" s="26">
        <f>VLOOKUP(K3865,Table!$A$2:$C$121,3,0)</f>
        <v>2</v>
      </c>
      <c r="O3865" s="13" t="str">
        <f>VLOOKUP(A3865,Table!$U$1:$V$230,2,0)</f>
        <v>Tetragonal</v>
      </c>
      <c r="P3865" s="1"/>
    </row>
    <row r="3866" spans="1:16">
      <c r="A3866" s="12">
        <v>136</v>
      </c>
      <c r="B3866" s="12">
        <v>393</v>
      </c>
      <c r="C3866" s="12" t="s">
        <v>4583</v>
      </c>
      <c r="D3866" s="12" t="s">
        <v>2392</v>
      </c>
      <c r="E3866" s="17" t="s">
        <v>355</v>
      </c>
      <c r="F3866" s="25" t="str">
        <f>LEFT(E3866,MIN(FIND({0,1,2,3,4,5,6,7,8,9},ASC(E3866)&amp;1234567890))-1)</f>
        <v>Mn</v>
      </c>
      <c r="G3866" s="25">
        <f t="shared" si="120"/>
        <v>1</v>
      </c>
      <c r="H3866" s="25">
        <f>VLOOKUP(F3866,Table!$A$2:$C$121,2,0)</f>
        <v>7</v>
      </c>
      <c r="I3866" s="26">
        <f>VLOOKUP(F3866,Table!$A$2:$C$121,3,0)</f>
        <v>4</v>
      </c>
      <c r="J3866" s="17" t="s">
        <v>32</v>
      </c>
      <c r="K3866" s="25" t="str">
        <f>LEFT(J3866,MIN(FIND({0,1,2,3,4,5,6,7,8,9},ASC(J3866)&amp;1234567890))-1)</f>
        <v>O</v>
      </c>
      <c r="L3866" s="25">
        <f t="shared" si="121"/>
        <v>2</v>
      </c>
      <c r="M3866" s="25">
        <f>VLOOKUP(K3866,Table!$A$2:$C$121,2,0)</f>
        <v>16</v>
      </c>
      <c r="N3866" s="26">
        <f>VLOOKUP(K3866,Table!$A$2:$C$121,3,0)</f>
        <v>2</v>
      </c>
      <c r="O3866" s="13" t="str">
        <f>VLOOKUP(A3866,Table!$U$1:$V$230,2,0)</f>
        <v>Tetragonal</v>
      </c>
      <c r="P3866" s="1"/>
    </row>
    <row r="3867" spans="1:16">
      <c r="A3867" s="12">
        <v>136</v>
      </c>
      <c r="B3867" s="12">
        <v>394</v>
      </c>
      <c r="C3867" s="12" t="s">
        <v>4583</v>
      </c>
      <c r="D3867" s="12" t="s">
        <v>2127</v>
      </c>
      <c r="E3867" s="17" t="s">
        <v>69</v>
      </c>
      <c r="F3867" s="25" t="str">
        <f>LEFT(E3867,MIN(FIND({0,1,2,3,4,5,6,7,8,9},ASC(E3867)&amp;1234567890))-1)</f>
        <v>Mg</v>
      </c>
      <c r="G3867" s="25">
        <f t="shared" si="120"/>
        <v>1</v>
      </c>
      <c r="H3867" s="25">
        <f>VLOOKUP(F3867,Table!$A$2:$C$121,2,0)</f>
        <v>2</v>
      </c>
      <c r="I3867" s="26">
        <f>VLOOKUP(F3867,Table!$A$2:$C$121,3,0)</f>
        <v>3</v>
      </c>
      <c r="J3867" s="17" t="s">
        <v>11632</v>
      </c>
      <c r="K3867" s="25" t="str">
        <f>LEFT(J3867,MIN(FIND({0,1,2,3,4,5,6,7,8,9},ASC(J3867)&amp;1234567890))-1)</f>
        <v>F</v>
      </c>
      <c r="L3867" s="25">
        <f t="shared" si="121"/>
        <v>2</v>
      </c>
      <c r="M3867" s="25">
        <f>VLOOKUP(K3867,Table!$A$2:$C$121,2,0)</f>
        <v>17</v>
      </c>
      <c r="N3867" s="26">
        <f>VLOOKUP(K3867,Table!$A$2:$C$121,3,0)</f>
        <v>2</v>
      </c>
      <c r="O3867" s="13" t="str">
        <f>VLOOKUP(A3867,Table!$U$1:$V$230,2,0)</f>
        <v>Tetragonal</v>
      </c>
      <c r="P3867" s="1"/>
    </row>
    <row r="3868" spans="1:16">
      <c r="A3868" s="12">
        <v>136</v>
      </c>
      <c r="B3868" s="12">
        <v>9160</v>
      </c>
      <c r="C3868" s="12" t="s">
        <v>4583</v>
      </c>
      <c r="D3868" s="12" t="s">
        <v>3</v>
      </c>
      <c r="E3868" s="17" t="s">
        <v>31</v>
      </c>
      <c r="F3868" s="25" t="str">
        <f>LEFT(E3868,MIN(FIND({0,1,2,3,4,5,6,7,8,9},ASC(E3868)&amp;1234567890))-1)</f>
        <v>Si</v>
      </c>
      <c r="G3868" s="25">
        <f t="shared" si="120"/>
        <v>1</v>
      </c>
      <c r="H3868" s="25">
        <f>VLOOKUP(F3868,Table!$A$2:$C$121,2,0)</f>
        <v>14</v>
      </c>
      <c r="I3868" s="26">
        <f>VLOOKUP(F3868,Table!$A$2:$C$121,3,0)</f>
        <v>3</v>
      </c>
      <c r="J3868" s="17" t="s">
        <v>32</v>
      </c>
      <c r="K3868" s="25" t="str">
        <f>LEFT(J3868,MIN(FIND({0,1,2,3,4,5,6,7,8,9},ASC(J3868)&amp;1234567890))-1)</f>
        <v>O</v>
      </c>
      <c r="L3868" s="25">
        <f t="shared" si="121"/>
        <v>2</v>
      </c>
      <c r="M3868" s="25">
        <f>VLOOKUP(K3868,Table!$A$2:$C$121,2,0)</f>
        <v>16</v>
      </c>
      <c r="N3868" s="26">
        <f>VLOOKUP(K3868,Table!$A$2:$C$121,3,0)</f>
        <v>2</v>
      </c>
      <c r="O3868" s="13" t="str">
        <f>VLOOKUP(A3868,Table!$U$1:$V$230,2,0)</f>
        <v>Tetragonal</v>
      </c>
      <c r="P3868" s="1"/>
    </row>
    <row r="3869" spans="1:16">
      <c r="A3869" s="12">
        <v>136</v>
      </c>
      <c r="B3869" s="12">
        <v>9161</v>
      </c>
      <c r="C3869" s="12" t="s">
        <v>4583</v>
      </c>
      <c r="D3869" s="12" t="s">
        <v>14</v>
      </c>
      <c r="E3869" s="17" t="s">
        <v>50</v>
      </c>
      <c r="F3869" s="25" t="str">
        <f>LEFT(E3869,MIN(FIND({0,1,2,3,4,5,6,7,8,9},ASC(E3869)&amp;1234567890))-1)</f>
        <v>Ti</v>
      </c>
      <c r="G3869" s="25">
        <f t="shared" si="120"/>
        <v>1</v>
      </c>
      <c r="H3869" s="25">
        <f>VLOOKUP(F3869,Table!$A$2:$C$121,2,0)</f>
        <v>4</v>
      </c>
      <c r="I3869" s="26">
        <f>VLOOKUP(F3869,Table!$A$2:$C$121,3,0)</f>
        <v>4</v>
      </c>
      <c r="J3869" s="17" t="s">
        <v>32</v>
      </c>
      <c r="K3869" s="25" t="str">
        <f>LEFT(J3869,MIN(FIND({0,1,2,3,4,5,6,7,8,9},ASC(J3869)&amp;1234567890))-1)</f>
        <v>O</v>
      </c>
      <c r="L3869" s="25">
        <f t="shared" si="121"/>
        <v>2</v>
      </c>
      <c r="M3869" s="25">
        <f>VLOOKUP(K3869,Table!$A$2:$C$121,2,0)</f>
        <v>16</v>
      </c>
      <c r="N3869" s="26">
        <f>VLOOKUP(K3869,Table!$A$2:$C$121,3,0)</f>
        <v>2</v>
      </c>
      <c r="O3869" s="13" t="str">
        <f>VLOOKUP(A3869,Table!$U$1:$V$230,2,0)</f>
        <v>Tetragonal</v>
      </c>
      <c r="P3869" s="1"/>
    </row>
    <row r="3870" spans="1:16">
      <c r="A3870" s="12">
        <v>136</v>
      </c>
      <c r="B3870" s="12">
        <v>9165</v>
      </c>
      <c r="C3870" s="12" t="s">
        <v>4583</v>
      </c>
      <c r="D3870" s="12" t="s">
        <v>2214</v>
      </c>
      <c r="E3870" s="17" t="s">
        <v>355</v>
      </c>
      <c r="F3870" s="25" t="str">
        <f>LEFT(E3870,MIN(FIND({0,1,2,3,4,5,6,7,8,9},ASC(E3870)&amp;1234567890))-1)</f>
        <v>Mn</v>
      </c>
      <c r="G3870" s="25">
        <f t="shared" si="120"/>
        <v>1</v>
      </c>
      <c r="H3870" s="25">
        <f>VLOOKUP(F3870,Table!$A$2:$C$121,2,0)</f>
        <v>7</v>
      </c>
      <c r="I3870" s="26">
        <f>VLOOKUP(F3870,Table!$A$2:$C$121,3,0)</f>
        <v>4</v>
      </c>
      <c r="J3870" s="17" t="s">
        <v>11632</v>
      </c>
      <c r="K3870" s="25" t="str">
        <f>LEFT(J3870,MIN(FIND({0,1,2,3,4,5,6,7,8,9},ASC(J3870)&amp;1234567890))-1)</f>
        <v>F</v>
      </c>
      <c r="L3870" s="25">
        <f t="shared" si="121"/>
        <v>2</v>
      </c>
      <c r="M3870" s="25">
        <f>VLOOKUP(K3870,Table!$A$2:$C$121,2,0)</f>
        <v>17</v>
      </c>
      <c r="N3870" s="26">
        <f>VLOOKUP(K3870,Table!$A$2:$C$121,3,0)</f>
        <v>2</v>
      </c>
      <c r="O3870" s="13" t="str">
        <f>VLOOKUP(A3870,Table!$U$1:$V$230,2,0)</f>
        <v>Tetragonal</v>
      </c>
      <c r="P3870" s="1"/>
    </row>
    <row r="3871" spans="1:16">
      <c r="A3871" s="12">
        <v>136</v>
      </c>
      <c r="B3871" s="12">
        <v>23208</v>
      </c>
      <c r="C3871" s="12" t="s">
        <v>4583</v>
      </c>
      <c r="D3871" s="12" t="s">
        <v>4591</v>
      </c>
      <c r="E3871" s="17" t="s">
        <v>12412</v>
      </c>
      <c r="F3871" s="25" t="str">
        <f>LEFT(E3871,MIN(FIND({0,1,2,3,4,5,6,7,8,9},ASC(E3871)&amp;1234567890))-1)</f>
        <v>Ca</v>
      </c>
      <c r="G3871" s="25">
        <f t="shared" si="120"/>
        <v>11</v>
      </c>
      <c r="H3871" s="25">
        <f>VLOOKUP(F3871,Table!$A$2:$C$121,2,0)</f>
        <v>2</v>
      </c>
      <c r="I3871" s="26">
        <f>VLOOKUP(F3871,Table!$A$2:$C$121,3,0)</f>
        <v>4</v>
      </c>
      <c r="J3871" s="17" t="s">
        <v>12413</v>
      </c>
      <c r="K3871" s="25" t="str">
        <f>LEFT(J3871,MIN(FIND({0,1,2,3,4,5,6,7,8,9},ASC(J3871)&amp;1234567890))-1)</f>
        <v>N</v>
      </c>
      <c r="L3871" s="25">
        <f t="shared" si="121"/>
        <v>8</v>
      </c>
      <c r="M3871" s="25">
        <f>VLOOKUP(K3871,Table!$A$2:$C$121,2,0)</f>
        <v>15</v>
      </c>
      <c r="N3871" s="26">
        <f>VLOOKUP(K3871,Table!$A$2:$C$121,3,0)</f>
        <v>2</v>
      </c>
      <c r="O3871" s="13" t="str">
        <f>VLOOKUP(A3871,Table!$U$1:$V$230,2,0)</f>
        <v>Tetragonal</v>
      </c>
      <c r="P3871" s="1"/>
    </row>
    <row r="3872" spans="1:16">
      <c r="A3872" s="12">
        <v>136</v>
      </c>
      <c r="B3872" s="12">
        <v>23534</v>
      </c>
      <c r="C3872" s="12" t="s">
        <v>4583</v>
      </c>
      <c r="D3872" s="12" t="s">
        <v>4592</v>
      </c>
      <c r="E3872" s="17" t="s">
        <v>12414</v>
      </c>
      <c r="F3872" s="25" t="str">
        <f>LEFT(E3872,MIN(FIND({0,1,2,3,4,5,6,7,8,9},ASC(E3872)&amp;1234567890))-1)</f>
        <v>Kr</v>
      </c>
      <c r="G3872" s="25">
        <f t="shared" si="120"/>
        <v>1</v>
      </c>
      <c r="H3872" s="25">
        <f>VLOOKUP(F3872,Table!$A$2:$C$121,2,0)</f>
        <v>18</v>
      </c>
      <c r="I3872" s="26">
        <f>VLOOKUP(F3872,Table!$A$2:$C$121,3,0)</f>
        <v>4</v>
      </c>
      <c r="J3872" s="17" t="s">
        <v>11632</v>
      </c>
      <c r="K3872" s="25" t="str">
        <f>LEFT(J3872,MIN(FIND({0,1,2,3,4,5,6,7,8,9},ASC(J3872)&amp;1234567890))-1)</f>
        <v>F</v>
      </c>
      <c r="L3872" s="25">
        <f t="shared" si="121"/>
        <v>2</v>
      </c>
      <c r="M3872" s="25">
        <f>VLOOKUP(K3872,Table!$A$2:$C$121,2,0)</f>
        <v>17</v>
      </c>
      <c r="N3872" s="26">
        <f>VLOOKUP(K3872,Table!$A$2:$C$121,3,0)</f>
        <v>2</v>
      </c>
      <c r="O3872" s="13" t="str">
        <f>VLOOKUP(A3872,Table!$U$1:$V$230,2,0)</f>
        <v>Tetragonal</v>
      </c>
      <c r="P3872" s="1"/>
    </row>
    <row r="3873" spans="1:16">
      <c r="A3873" s="12">
        <v>136</v>
      </c>
      <c r="B3873" s="12">
        <v>26624</v>
      </c>
      <c r="C3873" s="12" t="s">
        <v>4583</v>
      </c>
      <c r="D3873" s="12" t="s">
        <v>1694</v>
      </c>
      <c r="E3873" s="17" t="s">
        <v>69</v>
      </c>
      <c r="F3873" s="25" t="str">
        <f>LEFT(E3873,MIN(FIND({0,1,2,3,4,5,6,7,8,9},ASC(E3873)&amp;1234567890))-1)</f>
        <v>Mg</v>
      </c>
      <c r="G3873" s="25">
        <f t="shared" si="120"/>
        <v>1</v>
      </c>
      <c r="H3873" s="25">
        <f>VLOOKUP(F3873,Table!$A$2:$C$121,2,0)</f>
        <v>2</v>
      </c>
      <c r="I3873" s="26">
        <f>VLOOKUP(F3873,Table!$A$2:$C$121,3,0)</f>
        <v>3</v>
      </c>
      <c r="J3873" s="17" t="s">
        <v>11764</v>
      </c>
      <c r="K3873" s="25" t="str">
        <f>LEFT(J3873,MIN(FIND({0,1,2,3,4,5,6,7,8,9},ASC(J3873)&amp;1234567890))-1)</f>
        <v>H</v>
      </c>
      <c r="L3873" s="25">
        <f t="shared" si="121"/>
        <v>2</v>
      </c>
      <c r="M3873" s="25">
        <f>VLOOKUP(K3873,Table!$A$2:$C$121,2,0)</f>
        <v>1</v>
      </c>
      <c r="N3873" s="26">
        <f>VLOOKUP(K3873,Table!$A$2:$C$121,3,0)</f>
        <v>1</v>
      </c>
      <c r="O3873" s="13" t="str">
        <f>VLOOKUP(A3873,Table!$U$1:$V$230,2,0)</f>
        <v>Tetragonal</v>
      </c>
      <c r="P3873" s="1"/>
    </row>
    <row r="3874" spans="1:16">
      <c r="A3874" s="12">
        <v>136</v>
      </c>
      <c r="B3874" s="12">
        <v>27030</v>
      </c>
      <c r="C3874" s="12" t="s">
        <v>4583</v>
      </c>
      <c r="D3874" s="12" t="s">
        <v>620</v>
      </c>
      <c r="E3874" s="17" t="s">
        <v>11764</v>
      </c>
      <c r="F3874" s="25" t="str">
        <f>LEFT(E3874,MIN(FIND({0,1,2,3,4,5,6,7,8,9},ASC(E3874)&amp;1234567890))-1)</f>
        <v>H</v>
      </c>
      <c r="G3874" s="25">
        <f t="shared" si="120"/>
        <v>2</v>
      </c>
      <c r="H3874" s="25">
        <f>VLOOKUP(F3874,Table!$A$2:$C$121,2,0)</f>
        <v>1</v>
      </c>
      <c r="I3874" s="26">
        <f>VLOOKUP(F3874,Table!$A$2:$C$121,3,0)</f>
        <v>1</v>
      </c>
      <c r="J3874" s="17" t="s">
        <v>379</v>
      </c>
      <c r="K3874" s="25" t="str">
        <f>LEFT(J3874,MIN(FIND({0,1,2,3,4,5,6,7,8,9},ASC(J3874)&amp;1234567890))-1)</f>
        <v>S</v>
      </c>
      <c r="L3874" s="25">
        <f t="shared" si="121"/>
        <v>1</v>
      </c>
      <c r="M3874" s="25">
        <f>VLOOKUP(K3874,Table!$A$2:$C$121,2,0)</f>
        <v>16</v>
      </c>
      <c r="N3874" s="26">
        <f>VLOOKUP(K3874,Table!$A$2:$C$121,3,0)</f>
        <v>3</v>
      </c>
      <c r="O3874" s="13" t="str">
        <f>VLOOKUP(A3874,Table!$U$1:$V$230,2,0)</f>
        <v>Tetragonal</v>
      </c>
      <c r="P3874" s="1"/>
    </row>
    <row r="3875" spans="1:16">
      <c r="A3875" s="12">
        <v>136</v>
      </c>
      <c r="B3875" s="12">
        <v>27031</v>
      </c>
      <c r="C3875" s="12" t="s">
        <v>4583</v>
      </c>
      <c r="D3875" s="12" t="s">
        <v>2047</v>
      </c>
      <c r="E3875" s="17" t="s">
        <v>446</v>
      </c>
      <c r="F3875" s="25" t="str">
        <f>LEFT(E3875,MIN(FIND({0,1,2,3,4,5,6,7,8,9},ASC(E3875)&amp;1234567890))-1)</f>
        <v>D</v>
      </c>
      <c r="G3875" s="25">
        <f t="shared" si="120"/>
        <v>2</v>
      </c>
      <c r="H3875" s="25">
        <f>VLOOKUP(F3875,Table!$A$2:$C$121,2,0)</f>
        <v>1</v>
      </c>
      <c r="I3875" s="26">
        <f>VLOOKUP(F3875,Table!$A$2:$C$121,3,0)</f>
        <v>1</v>
      </c>
      <c r="J3875" s="17" t="s">
        <v>379</v>
      </c>
      <c r="K3875" s="25" t="str">
        <f>LEFT(J3875,MIN(FIND({0,1,2,3,4,5,6,7,8,9},ASC(J3875)&amp;1234567890))-1)</f>
        <v>S</v>
      </c>
      <c r="L3875" s="25">
        <f t="shared" si="121"/>
        <v>1</v>
      </c>
      <c r="M3875" s="25">
        <f>VLOOKUP(K3875,Table!$A$2:$C$121,2,0)</f>
        <v>16</v>
      </c>
      <c r="N3875" s="26">
        <f>VLOOKUP(K3875,Table!$A$2:$C$121,3,0)</f>
        <v>3</v>
      </c>
      <c r="O3875" s="13" t="str">
        <f>VLOOKUP(A3875,Table!$U$1:$V$230,2,0)</f>
        <v>Tetragonal</v>
      </c>
      <c r="P3875" s="1"/>
    </row>
    <row r="3876" spans="1:16">
      <c r="A3876" s="12">
        <v>136</v>
      </c>
      <c r="B3876" s="12">
        <v>28498</v>
      </c>
      <c r="C3876" s="12" t="s">
        <v>4583</v>
      </c>
      <c r="D3876" s="12" t="s">
        <v>4593</v>
      </c>
      <c r="E3876" s="17" t="s">
        <v>11294</v>
      </c>
      <c r="F3876" s="25" t="str">
        <f>LEFT(E3876,MIN(FIND({0,1,2,3,4,5,6,7,8,9},ASC(E3876)&amp;1234567890))-1)</f>
        <v>Rh</v>
      </c>
      <c r="G3876" s="25">
        <f t="shared" si="120"/>
        <v>1</v>
      </c>
      <c r="H3876" s="25">
        <f>VLOOKUP(F3876,Table!$A$2:$C$121,2,0)</f>
        <v>9</v>
      </c>
      <c r="I3876" s="26">
        <f>VLOOKUP(F3876,Table!$A$2:$C$121,3,0)</f>
        <v>5</v>
      </c>
      <c r="J3876" s="17" t="s">
        <v>32</v>
      </c>
      <c r="K3876" s="25" t="str">
        <f>LEFT(J3876,MIN(FIND({0,1,2,3,4,5,6,7,8,9},ASC(J3876)&amp;1234567890))-1)</f>
        <v>O</v>
      </c>
      <c r="L3876" s="25">
        <f t="shared" si="121"/>
        <v>2</v>
      </c>
      <c r="M3876" s="25">
        <f>VLOOKUP(K3876,Table!$A$2:$C$121,2,0)</f>
        <v>16</v>
      </c>
      <c r="N3876" s="26">
        <f>VLOOKUP(K3876,Table!$A$2:$C$121,3,0)</f>
        <v>2</v>
      </c>
      <c r="O3876" s="13" t="str">
        <f>VLOOKUP(A3876,Table!$U$1:$V$230,2,0)</f>
        <v>Tetragonal</v>
      </c>
      <c r="P3876" s="1"/>
    </row>
    <row r="3877" spans="1:16">
      <c r="A3877" s="12">
        <v>136</v>
      </c>
      <c r="B3877" s="12">
        <v>23292</v>
      </c>
      <c r="C3877" s="12" t="s">
        <v>4583</v>
      </c>
      <c r="D3877" s="12" t="s">
        <v>2218</v>
      </c>
      <c r="E3877" s="17" t="s">
        <v>586</v>
      </c>
      <c r="F3877" s="25" t="str">
        <f>LEFT(E3877,MIN(FIND({0,1,2,3,4,5,6,7,8,9},ASC(E3877)&amp;1234567890))-1)</f>
        <v>Pb</v>
      </c>
      <c r="G3877" s="25">
        <f t="shared" si="120"/>
        <v>1</v>
      </c>
      <c r="H3877" s="25">
        <f>VLOOKUP(F3877,Table!$A$2:$C$121,2,0)</f>
        <v>14</v>
      </c>
      <c r="I3877" s="26">
        <f>VLOOKUP(F3877,Table!$A$2:$C$121,3,0)</f>
        <v>6</v>
      </c>
      <c r="J3877" s="17" t="s">
        <v>32</v>
      </c>
      <c r="K3877" s="25" t="str">
        <f>LEFT(J3877,MIN(FIND({0,1,2,3,4,5,6,7,8,9},ASC(J3877)&amp;1234567890))-1)</f>
        <v>O</v>
      </c>
      <c r="L3877" s="25">
        <f t="shared" si="121"/>
        <v>2</v>
      </c>
      <c r="M3877" s="25">
        <f>VLOOKUP(K3877,Table!$A$2:$C$121,2,0)</f>
        <v>16</v>
      </c>
      <c r="N3877" s="26">
        <f>VLOOKUP(K3877,Table!$A$2:$C$121,3,0)</f>
        <v>2</v>
      </c>
      <c r="O3877" s="13" t="str">
        <f>VLOOKUP(A3877,Table!$U$1:$V$230,2,0)</f>
        <v>Tetragonal</v>
      </c>
      <c r="P3877" s="1"/>
    </row>
    <row r="3878" spans="1:16">
      <c r="A3878" s="12">
        <v>136</v>
      </c>
      <c r="B3878" s="12">
        <v>38069</v>
      </c>
      <c r="C3878" s="12" t="s">
        <v>4583</v>
      </c>
      <c r="D3878" s="12" t="s">
        <v>4594</v>
      </c>
      <c r="E3878" s="17" t="s">
        <v>334</v>
      </c>
      <c r="F3878" s="25" t="str">
        <f>LEFT(E3878,MIN(FIND({0,1,2,3,4,5,6,7,8,9},ASC(E3878)&amp;1234567890))-1)</f>
        <v>V</v>
      </c>
      <c r="G3878" s="25">
        <f t="shared" si="120"/>
        <v>1</v>
      </c>
      <c r="H3878" s="25">
        <f>VLOOKUP(F3878,Table!$A$2:$C$121,2,0)</f>
        <v>5</v>
      </c>
      <c r="I3878" s="26">
        <f>VLOOKUP(F3878,Table!$A$2:$C$121,3,0)</f>
        <v>4</v>
      </c>
      <c r="J3878" s="17" t="s">
        <v>11632</v>
      </c>
      <c r="K3878" s="25" t="str">
        <f>LEFT(J3878,MIN(FIND({0,1,2,3,4,5,6,7,8,9},ASC(J3878)&amp;1234567890))-1)</f>
        <v>F</v>
      </c>
      <c r="L3878" s="25">
        <f t="shared" si="121"/>
        <v>2</v>
      </c>
      <c r="M3878" s="25">
        <f>VLOOKUP(K3878,Table!$A$2:$C$121,2,0)</f>
        <v>17</v>
      </c>
      <c r="N3878" s="26">
        <f>VLOOKUP(K3878,Table!$A$2:$C$121,3,0)</f>
        <v>2</v>
      </c>
      <c r="O3878" s="13" t="str">
        <f>VLOOKUP(A3878,Table!$U$1:$V$230,2,0)</f>
        <v>Tetragonal</v>
      </c>
      <c r="P3878" s="1"/>
    </row>
    <row r="3879" spans="1:16">
      <c r="A3879" s="12">
        <v>136</v>
      </c>
      <c r="B3879" s="12">
        <v>33715</v>
      </c>
      <c r="C3879" s="12" t="s">
        <v>4583</v>
      </c>
      <c r="D3879" s="12" t="s">
        <v>4595</v>
      </c>
      <c r="E3879" s="17" t="s">
        <v>11887</v>
      </c>
      <c r="F3879" s="25" t="str">
        <f>LEFT(E3879,MIN(FIND({0,1,2,3,4,5,6,7,8,9},ASC(E3879)&amp;1234567890))-1)</f>
        <v>Ti</v>
      </c>
      <c r="G3879" s="25">
        <f t="shared" si="120"/>
        <v>2</v>
      </c>
      <c r="H3879" s="25">
        <f>VLOOKUP(F3879,Table!$A$2:$C$121,2,0)</f>
        <v>4</v>
      </c>
      <c r="I3879" s="26">
        <f>VLOOKUP(F3879,Table!$A$2:$C$121,3,0)</f>
        <v>4</v>
      </c>
      <c r="J3879" s="17" t="s">
        <v>68</v>
      </c>
      <c r="K3879" s="25" t="str">
        <f>LEFT(J3879,MIN(FIND({0,1,2,3,4,5,6,7,8,9},ASC(J3879)&amp;1234567890))-1)</f>
        <v>N</v>
      </c>
      <c r="L3879" s="25">
        <f t="shared" si="121"/>
        <v>1</v>
      </c>
      <c r="M3879" s="25">
        <f>VLOOKUP(K3879,Table!$A$2:$C$121,2,0)</f>
        <v>15</v>
      </c>
      <c r="N3879" s="26">
        <f>VLOOKUP(K3879,Table!$A$2:$C$121,3,0)</f>
        <v>2</v>
      </c>
      <c r="O3879" s="13" t="str">
        <f>VLOOKUP(A3879,Table!$U$1:$V$230,2,0)</f>
        <v>Tetragonal</v>
      </c>
      <c r="P3879" s="1"/>
    </row>
    <row r="3880" spans="1:16">
      <c r="A3880" s="12">
        <v>136</v>
      </c>
      <c r="B3880" s="12">
        <v>36196</v>
      </c>
      <c r="C3880" s="12" t="s">
        <v>4583</v>
      </c>
      <c r="D3880" s="12" t="s">
        <v>4596</v>
      </c>
      <c r="E3880" s="17" t="s">
        <v>11724</v>
      </c>
      <c r="F3880" s="25" t="str">
        <f>LEFT(E3880,MIN(FIND({0,1,2,3,4,5,6,7,8,9},ASC(E3880)&amp;1234567890))-1)</f>
        <v>Hg</v>
      </c>
      <c r="G3880" s="25">
        <f t="shared" si="120"/>
        <v>2</v>
      </c>
      <c r="H3880" s="25">
        <f>VLOOKUP(F3880,Table!$A$2:$C$121,2,0)</f>
        <v>12</v>
      </c>
      <c r="I3880" s="26">
        <f>VLOOKUP(F3880,Table!$A$2:$C$121,3,0)</f>
        <v>6</v>
      </c>
      <c r="J3880" s="17" t="s">
        <v>11403</v>
      </c>
      <c r="K3880" s="25" t="str">
        <f>LEFT(J3880,MIN(FIND({0,1,2,3,4,5,6,7,8,9},ASC(J3880)&amp;1234567890))-1)</f>
        <v>Br</v>
      </c>
      <c r="L3880" s="25">
        <f t="shared" si="121"/>
        <v>2</v>
      </c>
      <c r="M3880" s="25">
        <f>VLOOKUP(K3880,Table!$A$2:$C$121,2,0)</f>
        <v>17</v>
      </c>
      <c r="N3880" s="26">
        <f>VLOOKUP(K3880,Table!$A$2:$C$121,3,0)</f>
        <v>4</v>
      </c>
      <c r="O3880" s="13" t="str">
        <f>VLOOKUP(A3880,Table!$U$1:$V$230,2,0)</f>
        <v>Tetragonal</v>
      </c>
      <c r="P3880" s="1"/>
    </row>
    <row r="3881" spans="1:16">
      <c r="A3881" s="12">
        <v>136</v>
      </c>
      <c r="B3881" s="12">
        <v>36197</v>
      </c>
      <c r="C3881" s="12" t="s">
        <v>4583</v>
      </c>
      <c r="D3881" s="12" t="s">
        <v>4597</v>
      </c>
      <c r="E3881" s="17" t="s">
        <v>11724</v>
      </c>
      <c r="F3881" s="25" t="str">
        <f>LEFT(E3881,MIN(FIND({0,1,2,3,4,5,6,7,8,9},ASC(E3881)&amp;1234567890))-1)</f>
        <v>Hg</v>
      </c>
      <c r="G3881" s="25">
        <f t="shared" si="120"/>
        <v>2</v>
      </c>
      <c r="H3881" s="25">
        <f>VLOOKUP(F3881,Table!$A$2:$C$121,2,0)</f>
        <v>12</v>
      </c>
      <c r="I3881" s="26">
        <f>VLOOKUP(F3881,Table!$A$2:$C$121,3,0)</f>
        <v>6</v>
      </c>
      <c r="J3881" s="17" t="s">
        <v>11321</v>
      </c>
      <c r="K3881" s="25" t="str">
        <f>LEFT(J3881,MIN(FIND({0,1,2,3,4,5,6,7,8,9},ASC(J3881)&amp;1234567890))-1)</f>
        <v>I</v>
      </c>
      <c r="L3881" s="25">
        <f t="shared" si="121"/>
        <v>2</v>
      </c>
      <c r="M3881" s="25">
        <f>VLOOKUP(K3881,Table!$A$2:$C$121,2,0)</f>
        <v>17</v>
      </c>
      <c r="N3881" s="26">
        <f>VLOOKUP(K3881,Table!$A$2:$C$121,3,0)</f>
        <v>5</v>
      </c>
      <c r="O3881" s="13" t="str">
        <f>VLOOKUP(A3881,Table!$U$1:$V$230,2,0)</f>
        <v>Tetragonal</v>
      </c>
      <c r="P3881" s="1"/>
    </row>
    <row r="3882" spans="1:16">
      <c r="A3882" s="12">
        <v>136</v>
      </c>
      <c r="B3882" s="12">
        <v>32694</v>
      </c>
      <c r="C3882" s="12" t="s">
        <v>4583</v>
      </c>
      <c r="D3882" s="12" t="s">
        <v>4598</v>
      </c>
      <c r="E3882" s="17" t="s">
        <v>12415</v>
      </c>
      <c r="F3882" s="25" t="str">
        <f>LEFT(E3882,MIN(FIND({0,1,2,3,4,5,6,7,8,9},ASC(E3882)&amp;1234567890))-1)</f>
        <v>Pb</v>
      </c>
      <c r="G3882" s="25">
        <f t="shared" si="120"/>
        <v>0.98599999999999999</v>
      </c>
      <c r="H3882" s="25">
        <f>VLOOKUP(F3882,Table!$A$2:$C$121,2,0)</f>
        <v>14</v>
      </c>
      <c r="I3882" s="26">
        <f>VLOOKUP(F3882,Table!$A$2:$C$121,3,0)</f>
        <v>6</v>
      </c>
      <c r="J3882" s="17" t="s">
        <v>32</v>
      </c>
      <c r="K3882" s="25" t="str">
        <f>LEFT(J3882,MIN(FIND({0,1,2,3,4,5,6,7,8,9},ASC(J3882)&amp;1234567890))-1)</f>
        <v>O</v>
      </c>
      <c r="L3882" s="25">
        <f t="shared" si="121"/>
        <v>2</v>
      </c>
      <c r="M3882" s="25">
        <f>VLOOKUP(K3882,Table!$A$2:$C$121,2,0)</f>
        <v>16</v>
      </c>
      <c r="N3882" s="26">
        <f>VLOOKUP(K3882,Table!$A$2:$C$121,3,0)</f>
        <v>2</v>
      </c>
      <c r="O3882" s="13" t="str">
        <f>VLOOKUP(A3882,Table!$U$1:$V$230,2,0)</f>
        <v>Tetragonal</v>
      </c>
      <c r="P3882" s="1"/>
    </row>
    <row r="3883" spans="1:16">
      <c r="A3883" s="12">
        <v>136</v>
      </c>
      <c r="B3883" s="12">
        <v>32695</v>
      </c>
      <c r="C3883" s="12" t="s">
        <v>4583</v>
      </c>
      <c r="D3883" s="12" t="s">
        <v>4599</v>
      </c>
      <c r="E3883" s="17" t="s">
        <v>12416</v>
      </c>
      <c r="F3883" s="25" t="str">
        <f>LEFT(E3883,MIN(FIND({0,1,2,3,4,5,6,7,8,9},ASC(E3883)&amp;1234567890))-1)</f>
        <v>Pb</v>
      </c>
      <c r="G3883" s="25">
        <f t="shared" si="120"/>
        <v>0.97</v>
      </c>
      <c r="H3883" s="25">
        <f>VLOOKUP(F3883,Table!$A$2:$C$121,2,0)</f>
        <v>14</v>
      </c>
      <c r="I3883" s="26">
        <f>VLOOKUP(F3883,Table!$A$2:$C$121,3,0)</f>
        <v>6</v>
      </c>
      <c r="J3883" s="17" t="s">
        <v>32</v>
      </c>
      <c r="K3883" s="25" t="str">
        <f>LEFT(J3883,MIN(FIND({0,1,2,3,4,5,6,7,8,9},ASC(J3883)&amp;1234567890))-1)</f>
        <v>O</v>
      </c>
      <c r="L3883" s="25">
        <f t="shared" si="121"/>
        <v>2</v>
      </c>
      <c r="M3883" s="25">
        <f>VLOOKUP(K3883,Table!$A$2:$C$121,2,0)</f>
        <v>16</v>
      </c>
      <c r="N3883" s="26">
        <f>VLOOKUP(K3883,Table!$A$2:$C$121,3,0)</f>
        <v>2</v>
      </c>
      <c r="O3883" s="13" t="str">
        <f>VLOOKUP(A3883,Table!$U$1:$V$230,2,0)</f>
        <v>Tetragonal</v>
      </c>
      <c r="P3883" s="1"/>
    </row>
    <row r="3884" spans="1:16">
      <c r="A3884" s="12">
        <v>136</v>
      </c>
      <c r="B3884" s="12">
        <v>32696</v>
      </c>
      <c r="C3884" s="12" t="s">
        <v>4583</v>
      </c>
      <c r="D3884" s="12" t="s">
        <v>4600</v>
      </c>
      <c r="E3884" s="17" t="s">
        <v>12417</v>
      </c>
      <c r="F3884" s="25" t="str">
        <f>LEFT(E3884,MIN(FIND({0,1,2,3,4,5,6,7,8,9},ASC(E3884)&amp;1234567890))-1)</f>
        <v>Pb</v>
      </c>
      <c r="G3884" s="25">
        <f t="shared" si="120"/>
        <v>0.95</v>
      </c>
      <c r="H3884" s="25">
        <f>VLOOKUP(F3884,Table!$A$2:$C$121,2,0)</f>
        <v>14</v>
      </c>
      <c r="I3884" s="26">
        <f>VLOOKUP(F3884,Table!$A$2:$C$121,3,0)</f>
        <v>6</v>
      </c>
      <c r="J3884" s="17" t="s">
        <v>32</v>
      </c>
      <c r="K3884" s="25" t="str">
        <f>LEFT(J3884,MIN(FIND({0,1,2,3,4,5,6,7,8,9},ASC(J3884)&amp;1234567890))-1)</f>
        <v>O</v>
      </c>
      <c r="L3884" s="25">
        <f t="shared" si="121"/>
        <v>2</v>
      </c>
      <c r="M3884" s="25">
        <f>VLOOKUP(K3884,Table!$A$2:$C$121,2,0)</f>
        <v>16</v>
      </c>
      <c r="N3884" s="26">
        <f>VLOOKUP(K3884,Table!$A$2:$C$121,3,0)</f>
        <v>2</v>
      </c>
      <c r="O3884" s="13" t="str">
        <f>VLOOKUP(A3884,Table!$U$1:$V$230,2,0)</f>
        <v>Tetragonal</v>
      </c>
      <c r="P3884" s="1"/>
    </row>
    <row r="3885" spans="1:16">
      <c r="A3885" s="12">
        <v>136</v>
      </c>
      <c r="B3885" s="12">
        <v>32697</v>
      </c>
      <c r="C3885" s="12" t="s">
        <v>4583</v>
      </c>
      <c r="D3885" s="12" t="s">
        <v>4601</v>
      </c>
      <c r="E3885" s="17" t="s">
        <v>12418</v>
      </c>
      <c r="F3885" s="25" t="str">
        <f>LEFT(E3885,MIN(FIND({0,1,2,3,4,5,6,7,8,9},ASC(E3885)&amp;1234567890))-1)</f>
        <v>Pb</v>
      </c>
      <c r="G3885" s="25">
        <f t="shared" si="120"/>
        <v>0.95799999999999996</v>
      </c>
      <c r="H3885" s="25">
        <f>VLOOKUP(F3885,Table!$A$2:$C$121,2,0)</f>
        <v>14</v>
      </c>
      <c r="I3885" s="26">
        <f>VLOOKUP(F3885,Table!$A$2:$C$121,3,0)</f>
        <v>6</v>
      </c>
      <c r="J3885" s="17" t="s">
        <v>32</v>
      </c>
      <c r="K3885" s="25" t="str">
        <f>LEFT(J3885,MIN(FIND({0,1,2,3,4,5,6,7,8,9},ASC(J3885)&amp;1234567890))-1)</f>
        <v>O</v>
      </c>
      <c r="L3885" s="25">
        <f t="shared" si="121"/>
        <v>2</v>
      </c>
      <c r="M3885" s="25">
        <f>VLOOKUP(K3885,Table!$A$2:$C$121,2,0)</f>
        <v>16</v>
      </c>
      <c r="N3885" s="26">
        <f>VLOOKUP(K3885,Table!$A$2:$C$121,3,0)</f>
        <v>2</v>
      </c>
      <c r="O3885" s="13" t="str">
        <f>VLOOKUP(A3885,Table!$U$1:$V$230,2,0)</f>
        <v>Tetragonal</v>
      </c>
      <c r="P3885" s="1"/>
    </row>
    <row r="3886" spans="1:16">
      <c r="A3886" s="12">
        <v>136</v>
      </c>
      <c r="B3886" s="12">
        <v>60632</v>
      </c>
      <c r="C3886" s="12" t="s">
        <v>4583</v>
      </c>
      <c r="D3886" s="12" t="s">
        <v>4602</v>
      </c>
      <c r="E3886" s="17" t="s">
        <v>339</v>
      </c>
      <c r="F3886" s="25" t="str">
        <f>LEFT(E3886,MIN(FIND({0,1,2,3,4,5,6,7,8,9},ASC(E3886)&amp;1234567890))-1)</f>
        <v>Hf</v>
      </c>
      <c r="G3886" s="25">
        <f t="shared" si="120"/>
        <v>3</v>
      </c>
      <c r="H3886" s="25">
        <f>VLOOKUP(F3886,Table!$A$2:$C$121,2,0)</f>
        <v>4</v>
      </c>
      <c r="I3886" s="26">
        <f>VLOOKUP(F3886,Table!$A$2:$C$121,3,0)</f>
        <v>6</v>
      </c>
      <c r="J3886" s="17" t="s">
        <v>58</v>
      </c>
      <c r="K3886" s="25" t="str">
        <f>LEFT(J3886,MIN(FIND({0,1,2,3,4,5,6,7,8,9},ASC(J3886)&amp;1234567890))-1)</f>
        <v>Al</v>
      </c>
      <c r="L3886" s="25">
        <f t="shared" si="121"/>
        <v>2</v>
      </c>
      <c r="M3886" s="25">
        <f>VLOOKUP(K3886,Table!$A$2:$C$121,2,0)</f>
        <v>13</v>
      </c>
      <c r="N3886" s="26">
        <f>VLOOKUP(K3886,Table!$A$2:$C$121,3,0)</f>
        <v>3</v>
      </c>
      <c r="O3886" s="13" t="str">
        <f>VLOOKUP(A3886,Table!$U$1:$V$230,2,0)</f>
        <v>Tetragonal</v>
      </c>
      <c r="P3886" s="1"/>
    </row>
    <row r="3887" spans="1:16">
      <c r="A3887" s="12">
        <v>136</v>
      </c>
      <c r="B3887" s="12">
        <v>75198</v>
      </c>
      <c r="C3887" s="12" t="s">
        <v>4583</v>
      </c>
      <c r="D3887" s="12" t="s">
        <v>3845</v>
      </c>
      <c r="E3887" s="17" t="s">
        <v>335</v>
      </c>
      <c r="F3887" s="25" t="str">
        <f>LEFT(E3887,MIN(FIND({0,1,2,3,4,5,6,7,8,9},ASC(E3887)&amp;1234567890))-1)</f>
        <v>Nb</v>
      </c>
      <c r="G3887" s="25">
        <f t="shared" si="120"/>
        <v>1</v>
      </c>
      <c r="H3887" s="25">
        <f>VLOOKUP(F3887,Table!$A$2:$C$121,2,0)</f>
        <v>5</v>
      </c>
      <c r="I3887" s="26">
        <f>VLOOKUP(F3887,Table!$A$2:$C$121,3,0)</f>
        <v>5</v>
      </c>
      <c r="J3887" s="17" t="s">
        <v>32</v>
      </c>
      <c r="K3887" s="25" t="str">
        <f>LEFT(J3887,MIN(FIND({0,1,2,3,4,5,6,7,8,9},ASC(J3887)&amp;1234567890))-1)</f>
        <v>O</v>
      </c>
      <c r="L3887" s="25">
        <f t="shared" si="121"/>
        <v>2</v>
      </c>
      <c r="M3887" s="25">
        <f>VLOOKUP(K3887,Table!$A$2:$C$121,2,0)</f>
        <v>16</v>
      </c>
      <c r="N3887" s="26">
        <f>VLOOKUP(K3887,Table!$A$2:$C$121,3,0)</f>
        <v>2</v>
      </c>
      <c r="O3887" s="13" t="str">
        <f>VLOOKUP(A3887,Table!$U$1:$V$230,2,0)</f>
        <v>Tetragonal</v>
      </c>
      <c r="P3887" s="1"/>
    </row>
    <row r="3888" spans="1:16">
      <c r="A3888" s="12">
        <v>136</v>
      </c>
      <c r="B3888" s="12">
        <v>78778</v>
      </c>
      <c r="C3888" s="12" t="s">
        <v>4583</v>
      </c>
      <c r="D3888" s="12" t="s">
        <v>1495</v>
      </c>
      <c r="E3888" s="17" t="s">
        <v>11390</v>
      </c>
      <c r="F3888" s="25" t="str">
        <f>LEFT(E3888,MIN(FIND({0,1,2,3,4,5,6,7,8,9},ASC(E3888)&amp;1234567890))-1)</f>
        <v>Cr</v>
      </c>
      <c r="G3888" s="25">
        <f t="shared" si="120"/>
        <v>1</v>
      </c>
      <c r="H3888" s="25">
        <f>VLOOKUP(F3888,Table!$A$2:$C$121,2,0)</f>
        <v>6</v>
      </c>
      <c r="I3888" s="26">
        <f>VLOOKUP(F3888,Table!$A$2:$C$121,3,0)</f>
        <v>4</v>
      </c>
      <c r="J3888" s="17" t="s">
        <v>11638</v>
      </c>
      <c r="K3888" s="25" t="str">
        <f>LEFT(J3888,MIN(FIND({0,1,2,3,4,5,6,7,8,9},ASC(J3888)&amp;1234567890))-1)</f>
        <v>F</v>
      </c>
      <c r="L3888" s="25">
        <f t="shared" si="121"/>
        <v>4</v>
      </c>
      <c r="M3888" s="25">
        <f>VLOOKUP(K3888,Table!$A$2:$C$121,2,0)</f>
        <v>17</v>
      </c>
      <c r="N3888" s="26">
        <f>VLOOKUP(K3888,Table!$A$2:$C$121,3,0)</f>
        <v>2</v>
      </c>
      <c r="O3888" s="13" t="str">
        <f>VLOOKUP(A3888,Table!$U$1:$V$230,2,0)</f>
        <v>Tetragonal</v>
      </c>
      <c r="P3888" s="1"/>
    </row>
    <row r="3889" spans="1:16">
      <c r="A3889" s="12">
        <v>136</v>
      </c>
      <c r="B3889" s="12">
        <v>81028</v>
      </c>
      <c r="C3889" s="12" t="s">
        <v>4583</v>
      </c>
      <c r="D3889" s="12" t="s">
        <v>4603</v>
      </c>
      <c r="E3889" s="17" t="s">
        <v>72</v>
      </c>
      <c r="F3889" s="25" t="str">
        <f>LEFT(E3889,MIN(FIND({0,1,2,3,4,5,6,7,8,9},ASC(E3889)&amp;1234567890))-1)</f>
        <v>Ir</v>
      </c>
      <c r="G3889" s="25">
        <f t="shared" si="120"/>
        <v>1</v>
      </c>
      <c r="H3889" s="25">
        <f>VLOOKUP(F3889,Table!$A$2:$C$121,2,0)</f>
        <v>9</v>
      </c>
      <c r="I3889" s="26">
        <f>VLOOKUP(F3889,Table!$A$2:$C$121,3,0)</f>
        <v>6</v>
      </c>
      <c r="J3889" s="17" t="s">
        <v>32</v>
      </c>
      <c r="K3889" s="25" t="str">
        <f>LEFT(J3889,MIN(FIND({0,1,2,3,4,5,6,7,8,9},ASC(J3889)&amp;1234567890))-1)</f>
        <v>O</v>
      </c>
      <c r="L3889" s="25">
        <f t="shared" si="121"/>
        <v>2</v>
      </c>
      <c r="M3889" s="25">
        <f>VLOOKUP(K3889,Table!$A$2:$C$121,2,0)</f>
        <v>16</v>
      </c>
      <c r="N3889" s="26">
        <f>VLOOKUP(K3889,Table!$A$2:$C$121,3,0)</f>
        <v>2</v>
      </c>
      <c r="O3889" s="13" t="str">
        <f>VLOOKUP(A3889,Table!$U$1:$V$230,2,0)</f>
        <v>Tetragonal</v>
      </c>
      <c r="P3889" s="1"/>
    </row>
    <row r="3890" spans="1:16">
      <c r="A3890" s="12">
        <v>136</v>
      </c>
      <c r="B3890" s="12">
        <v>80843</v>
      </c>
      <c r="C3890" s="12" t="s">
        <v>4583</v>
      </c>
      <c r="D3890" s="12" t="s">
        <v>4604</v>
      </c>
      <c r="E3890" s="17" t="s">
        <v>12419</v>
      </c>
      <c r="F3890" s="25" t="str">
        <f>LEFT(E3890,MIN(FIND({0,1,2,3,4,5,6,7,8,9},ASC(E3890)&amp;1234567890))-1)</f>
        <v>Ti</v>
      </c>
      <c r="G3890" s="25">
        <f t="shared" si="120"/>
        <v>0.99199999999999999</v>
      </c>
      <c r="H3890" s="25">
        <f>VLOOKUP(F3890,Table!$A$2:$C$121,2,0)</f>
        <v>4</v>
      </c>
      <c r="I3890" s="26">
        <f>VLOOKUP(F3890,Table!$A$2:$C$121,3,0)</f>
        <v>4</v>
      </c>
      <c r="J3890" s="17" t="s">
        <v>32</v>
      </c>
      <c r="K3890" s="25" t="str">
        <f>LEFT(J3890,MIN(FIND({0,1,2,3,4,5,6,7,8,9},ASC(J3890)&amp;1234567890))-1)</f>
        <v>O</v>
      </c>
      <c r="L3890" s="25">
        <f t="shared" si="121"/>
        <v>2</v>
      </c>
      <c r="M3890" s="25">
        <f>VLOOKUP(K3890,Table!$A$2:$C$121,2,0)</f>
        <v>16</v>
      </c>
      <c r="N3890" s="26">
        <f>VLOOKUP(K3890,Table!$A$2:$C$121,3,0)</f>
        <v>2</v>
      </c>
      <c r="O3890" s="13" t="str">
        <f>VLOOKUP(A3890,Table!$U$1:$V$230,2,0)</f>
        <v>Tetragonal</v>
      </c>
      <c r="P3890" s="1"/>
    </row>
    <row r="3891" spans="1:16">
      <c r="A3891" s="12">
        <v>136</v>
      </c>
      <c r="B3891" s="12">
        <v>82081</v>
      </c>
      <c r="C3891" s="12" t="s">
        <v>4583</v>
      </c>
      <c r="D3891" s="12" t="s">
        <v>4605</v>
      </c>
      <c r="E3891" s="17" t="s">
        <v>12420</v>
      </c>
      <c r="F3891" s="25" t="str">
        <f>LEFT(E3891,MIN(FIND({0,1,2,3,4,5,6,7,8,9},ASC(E3891)&amp;1234567890))-1)</f>
        <v>Ti</v>
      </c>
      <c r="G3891" s="25">
        <f t="shared" si="120"/>
        <v>0.92800000000000005</v>
      </c>
      <c r="H3891" s="25">
        <f>VLOOKUP(F3891,Table!$A$2:$C$121,2,0)</f>
        <v>4</v>
      </c>
      <c r="I3891" s="26">
        <f>VLOOKUP(F3891,Table!$A$2:$C$121,3,0)</f>
        <v>4</v>
      </c>
      <c r="J3891" s="17" t="s">
        <v>32</v>
      </c>
      <c r="K3891" s="25" t="str">
        <f>LEFT(J3891,MIN(FIND({0,1,2,3,4,5,6,7,8,9},ASC(J3891)&amp;1234567890))-1)</f>
        <v>O</v>
      </c>
      <c r="L3891" s="25">
        <f t="shared" si="121"/>
        <v>2</v>
      </c>
      <c r="M3891" s="25">
        <f>VLOOKUP(K3891,Table!$A$2:$C$121,2,0)</f>
        <v>16</v>
      </c>
      <c r="N3891" s="26">
        <f>VLOOKUP(K3891,Table!$A$2:$C$121,3,0)</f>
        <v>2</v>
      </c>
      <c r="O3891" s="13" t="str">
        <f>VLOOKUP(A3891,Table!$U$1:$V$230,2,0)</f>
        <v>Tetragonal</v>
      </c>
      <c r="P3891" s="1"/>
    </row>
    <row r="3892" spans="1:16">
      <c r="A3892" s="12">
        <v>136</v>
      </c>
      <c r="B3892" s="12">
        <v>82083</v>
      </c>
      <c r="C3892" s="12" t="s">
        <v>4583</v>
      </c>
      <c r="D3892" s="12" t="s">
        <v>4606</v>
      </c>
      <c r="E3892" s="17" t="s">
        <v>12421</v>
      </c>
      <c r="F3892" s="25" t="str">
        <f>LEFT(E3892,MIN(FIND({0,1,2,3,4,5,6,7,8,9},ASC(E3892)&amp;1234567890))-1)</f>
        <v>Ti</v>
      </c>
      <c r="G3892" s="25">
        <f t="shared" si="120"/>
        <v>0.91200000000000003</v>
      </c>
      <c r="H3892" s="25">
        <f>VLOOKUP(F3892,Table!$A$2:$C$121,2,0)</f>
        <v>4</v>
      </c>
      <c r="I3892" s="26">
        <f>VLOOKUP(F3892,Table!$A$2:$C$121,3,0)</f>
        <v>4</v>
      </c>
      <c r="J3892" s="17" t="s">
        <v>32</v>
      </c>
      <c r="K3892" s="25" t="str">
        <f>LEFT(J3892,MIN(FIND({0,1,2,3,4,5,6,7,8,9},ASC(J3892)&amp;1234567890))-1)</f>
        <v>O</v>
      </c>
      <c r="L3892" s="25">
        <f t="shared" si="121"/>
        <v>2</v>
      </c>
      <c r="M3892" s="25">
        <f>VLOOKUP(K3892,Table!$A$2:$C$121,2,0)</f>
        <v>16</v>
      </c>
      <c r="N3892" s="26">
        <f>VLOOKUP(K3892,Table!$A$2:$C$121,3,0)</f>
        <v>2</v>
      </c>
      <c r="O3892" s="13" t="str">
        <f>VLOOKUP(A3892,Table!$U$1:$V$230,2,0)</f>
        <v>Tetragonal</v>
      </c>
      <c r="P3892" s="1"/>
    </row>
    <row r="3893" spans="1:16">
      <c r="A3893" s="12">
        <v>136</v>
      </c>
      <c r="B3893" s="12">
        <v>82085</v>
      </c>
      <c r="C3893" s="12" t="s">
        <v>4583</v>
      </c>
      <c r="D3893" s="12" t="s">
        <v>4607</v>
      </c>
      <c r="E3893" s="17" t="s">
        <v>12422</v>
      </c>
      <c r="F3893" s="25" t="str">
        <f>LEFT(E3893,MIN(FIND({0,1,2,3,4,5,6,7,8,9},ASC(E3893)&amp;1234567890))-1)</f>
        <v>Ti</v>
      </c>
      <c r="G3893" s="25">
        <f t="shared" si="120"/>
        <v>0.93600000000000005</v>
      </c>
      <c r="H3893" s="25">
        <f>VLOOKUP(F3893,Table!$A$2:$C$121,2,0)</f>
        <v>4</v>
      </c>
      <c r="I3893" s="26">
        <f>VLOOKUP(F3893,Table!$A$2:$C$121,3,0)</f>
        <v>4</v>
      </c>
      <c r="J3893" s="17" t="s">
        <v>32</v>
      </c>
      <c r="K3893" s="25" t="str">
        <f>LEFT(J3893,MIN(FIND({0,1,2,3,4,5,6,7,8,9},ASC(J3893)&amp;1234567890))-1)</f>
        <v>O</v>
      </c>
      <c r="L3893" s="25">
        <f t="shared" si="121"/>
        <v>2</v>
      </c>
      <c r="M3893" s="25">
        <f>VLOOKUP(K3893,Table!$A$2:$C$121,2,0)</f>
        <v>16</v>
      </c>
      <c r="N3893" s="26">
        <f>VLOOKUP(K3893,Table!$A$2:$C$121,3,0)</f>
        <v>2</v>
      </c>
      <c r="O3893" s="13" t="str">
        <f>VLOOKUP(A3893,Table!$U$1:$V$230,2,0)</f>
        <v>Tetragonal</v>
      </c>
      <c r="P3893" s="1"/>
    </row>
    <row r="3894" spans="1:16">
      <c r="A3894" s="12">
        <v>136</v>
      </c>
      <c r="B3894" s="12">
        <v>82086</v>
      </c>
      <c r="C3894" s="12" t="s">
        <v>4583</v>
      </c>
      <c r="D3894" s="12" t="s">
        <v>4608</v>
      </c>
      <c r="E3894" s="17" t="s">
        <v>12423</v>
      </c>
      <c r="F3894" s="25" t="str">
        <f>LEFT(E3894,MIN(FIND({0,1,2,3,4,5,6,7,8,9},ASC(E3894)&amp;1234567890))-1)</f>
        <v>Ti</v>
      </c>
      <c r="G3894" s="25">
        <f t="shared" si="120"/>
        <v>0.92400000000000004</v>
      </c>
      <c r="H3894" s="25">
        <f>VLOOKUP(F3894,Table!$A$2:$C$121,2,0)</f>
        <v>4</v>
      </c>
      <c r="I3894" s="26">
        <f>VLOOKUP(F3894,Table!$A$2:$C$121,3,0)</f>
        <v>4</v>
      </c>
      <c r="J3894" s="17" t="s">
        <v>32</v>
      </c>
      <c r="K3894" s="25" t="str">
        <f>LEFT(J3894,MIN(FIND({0,1,2,3,4,5,6,7,8,9},ASC(J3894)&amp;1234567890))-1)</f>
        <v>O</v>
      </c>
      <c r="L3894" s="25">
        <f t="shared" si="121"/>
        <v>2</v>
      </c>
      <c r="M3894" s="25">
        <f>VLOOKUP(K3894,Table!$A$2:$C$121,2,0)</f>
        <v>16</v>
      </c>
      <c r="N3894" s="26">
        <f>VLOOKUP(K3894,Table!$A$2:$C$121,3,0)</f>
        <v>2</v>
      </c>
      <c r="O3894" s="13" t="str">
        <f>VLOOKUP(A3894,Table!$U$1:$V$230,2,0)</f>
        <v>Tetragonal</v>
      </c>
      <c r="P3894" s="1"/>
    </row>
    <row r="3895" spans="1:16">
      <c r="A3895" s="12">
        <v>136</v>
      </c>
      <c r="B3895" s="12">
        <v>391061</v>
      </c>
      <c r="C3895" s="12" t="s">
        <v>4583</v>
      </c>
      <c r="D3895" s="12" t="s">
        <v>3456</v>
      </c>
      <c r="E3895" s="17" t="s">
        <v>11628</v>
      </c>
      <c r="F3895" s="25" t="str">
        <f>LEFT(E3895,MIN(FIND({0,1,2,3,4,5,6,7,8,9},ASC(E3895)&amp;1234567890))-1)</f>
        <v>Ba</v>
      </c>
      <c r="G3895" s="25">
        <f t="shared" si="120"/>
        <v>3</v>
      </c>
      <c r="H3895" s="25">
        <f>VLOOKUP(F3895,Table!$A$2:$C$121,2,0)</f>
        <v>2</v>
      </c>
      <c r="I3895" s="26">
        <f>VLOOKUP(F3895,Table!$A$2:$C$121,3,0)</f>
        <v>6</v>
      </c>
      <c r="J3895" s="17" t="s">
        <v>11370</v>
      </c>
      <c r="K3895" s="25" t="str">
        <f>LEFT(J3895,MIN(FIND({0,1,2,3,4,5,6,7,8,9},ASC(J3895)&amp;1234567890))-1)</f>
        <v>Ge</v>
      </c>
      <c r="L3895" s="25">
        <f t="shared" si="121"/>
        <v>4</v>
      </c>
      <c r="M3895" s="25">
        <f>VLOOKUP(K3895,Table!$A$2:$C$121,2,0)</f>
        <v>14</v>
      </c>
      <c r="N3895" s="26">
        <f>VLOOKUP(K3895,Table!$A$2:$C$121,3,0)</f>
        <v>4</v>
      </c>
      <c r="O3895" s="13" t="str">
        <f>VLOOKUP(A3895,Table!$U$1:$V$230,2,0)</f>
        <v>Tetragonal</v>
      </c>
      <c r="P3895" s="1"/>
    </row>
    <row r="3896" spans="1:16">
      <c r="A3896" s="12">
        <v>136</v>
      </c>
      <c r="B3896" s="12">
        <v>42828</v>
      </c>
      <c r="C3896" s="12" t="s">
        <v>4583</v>
      </c>
      <c r="D3896" s="12" t="s">
        <v>4609</v>
      </c>
      <c r="E3896" s="17" t="s">
        <v>11628</v>
      </c>
      <c r="F3896" s="25" t="str">
        <f>LEFT(E3896,MIN(FIND({0,1,2,3,4,5,6,7,8,9},ASC(E3896)&amp;1234567890))-1)</f>
        <v>Ba</v>
      </c>
      <c r="G3896" s="25">
        <f t="shared" si="120"/>
        <v>3</v>
      </c>
      <c r="H3896" s="25">
        <f>VLOOKUP(F3896,Table!$A$2:$C$121,2,0)</f>
        <v>2</v>
      </c>
      <c r="I3896" s="26">
        <f>VLOOKUP(F3896,Table!$A$2:$C$121,3,0)</f>
        <v>6</v>
      </c>
      <c r="J3896" s="17" t="s">
        <v>11725</v>
      </c>
      <c r="K3896" s="25" t="str">
        <f>LEFT(J3896,MIN(FIND({0,1,2,3,4,5,6,7,8,9},ASC(J3896)&amp;1234567890))-1)</f>
        <v>Si</v>
      </c>
      <c r="L3896" s="25">
        <f t="shared" si="121"/>
        <v>4</v>
      </c>
      <c r="M3896" s="25">
        <f>VLOOKUP(K3896,Table!$A$2:$C$121,2,0)</f>
        <v>14</v>
      </c>
      <c r="N3896" s="26">
        <f>VLOOKUP(K3896,Table!$A$2:$C$121,3,0)</f>
        <v>3</v>
      </c>
      <c r="O3896" s="13" t="str">
        <f>VLOOKUP(A3896,Table!$U$1:$V$230,2,0)</f>
        <v>Tetragonal</v>
      </c>
      <c r="P3896" s="1"/>
    </row>
    <row r="3897" spans="1:16">
      <c r="A3897" s="12">
        <v>136</v>
      </c>
      <c r="B3897" s="12">
        <v>76024</v>
      </c>
      <c r="C3897" s="12" t="s">
        <v>4583</v>
      </c>
      <c r="D3897" s="12" t="s">
        <v>4001</v>
      </c>
      <c r="E3897" s="17" t="s">
        <v>405</v>
      </c>
      <c r="F3897" s="25" t="str">
        <f>LEFT(E3897,MIN(FIND({0,1,2,3,4,5,6,7,8,9},ASC(E3897)&amp;1234567890))-1)</f>
        <v>Ta</v>
      </c>
      <c r="G3897" s="25">
        <f t="shared" si="120"/>
        <v>1</v>
      </c>
      <c r="H3897" s="25">
        <f>VLOOKUP(F3897,Table!$A$2:$C$121,2,0)</f>
        <v>5</v>
      </c>
      <c r="I3897" s="26">
        <f>VLOOKUP(F3897,Table!$A$2:$C$121,3,0)</f>
        <v>6</v>
      </c>
      <c r="J3897" s="17" t="s">
        <v>32</v>
      </c>
      <c r="K3897" s="25" t="str">
        <f>LEFT(J3897,MIN(FIND({0,1,2,3,4,5,6,7,8,9},ASC(J3897)&amp;1234567890))-1)</f>
        <v>O</v>
      </c>
      <c r="L3897" s="25">
        <f t="shared" si="121"/>
        <v>2</v>
      </c>
      <c r="M3897" s="25">
        <f>VLOOKUP(K3897,Table!$A$2:$C$121,2,0)</f>
        <v>16</v>
      </c>
      <c r="N3897" s="26">
        <f>VLOOKUP(K3897,Table!$A$2:$C$121,3,0)</f>
        <v>2</v>
      </c>
      <c r="O3897" s="13" t="str">
        <f>VLOOKUP(A3897,Table!$U$1:$V$230,2,0)</f>
        <v>Tetragonal</v>
      </c>
      <c r="P3897" s="1"/>
    </row>
    <row r="3898" spans="1:16">
      <c r="A3898" s="12">
        <v>136</v>
      </c>
      <c r="B3898" s="12">
        <v>88057</v>
      </c>
      <c r="C3898" s="12" t="s">
        <v>4583</v>
      </c>
      <c r="D3898" s="12" t="s">
        <v>4610</v>
      </c>
      <c r="E3898" s="17" t="s">
        <v>69</v>
      </c>
      <c r="F3898" s="25" t="str">
        <f>LEFT(E3898,MIN(FIND({0,1,2,3,4,5,6,7,8,9},ASC(E3898)&amp;1234567890))-1)</f>
        <v>Mg</v>
      </c>
      <c r="G3898" s="25">
        <f t="shared" si="120"/>
        <v>1</v>
      </c>
      <c r="H3898" s="25">
        <f>VLOOKUP(F3898,Table!$A$2:$C$121,2,0)</f>
        <v>2</v>
      </c>
      <c r="I3898" s="26">
        <f>VLOOKUP(F3898,Table!$A$2:$C$121,3,0)</f>
        <v>3</v>
      </c>
      <c r="J3898" s="17" t="s">
        <v>383</v>
      </c>
      <c r="K3898" s="25" t="str">
        <f>LEFT(J3898,MIN(FIND({0,1,2,3,4,5,6,7,8,9},ASC(J3898)&amp;1234567890))-1)</f>
        <v>C</v>
      </c>
      <c r="L3898" s="25">
        <f t="shared" si="121"/>
        <v>2</v>
      </c>
      <c r="M3898" s="25">
        <f>VLOOKUP(K3898,Table!$A$2:$C$121,2,0)</f>
        <v>14</v>
      </c>
      <c r="N3898" s="26">
        <f>VLOOKUP(K3898,Table!$A$2:$C$121,3,0)</f>
        <v>2</v>
      </c>
      <c r="O3898" s="13" t="str">
        <f>VLOOKUP(A3898,Table!$U$1:$V$230,2,0)</f>
        <v>Tetragonal</v>
      </c>
      <c r="P3898" s="1"/>
    </row>
    <row r="3899" spans="1:16">
      <c r="A3899" s="12">
        <v>136</v>
      </c>
      <c r="B3899" s="12">
        <v>90609</v>
      </c>
      <c r="C3899" s="12" t="s">
        <v>4583</v>
      </c>
      <c r="D3899" s="12" t="s">
        <v>4611</v>
      </c>
      <c r="E3899" s="17" t="s">
        <v>12424</v>
      </c>
      <c r="F3899" s="25" t="str">
        <f>LEFT(E3899,MIN(FIND({0,1,2,3,4,5,6,7,8,9},ASC(E3899)&amp;1234567890))-1)</f>
        <v>Sn</v>
      </c>
      <c r="G3899" s="25">
        <f t="shared" si="120"/>
        <v>0.91200000000000003</v>
      </c>
      <c r="H3899" s="25">
        <f>VLOOKUP(F3899,Table!$A$2:$C$121,2,0)</f>
        <v>14</v>
      </c>
      <c r="I3899" s="26">
        <f>VLOOKUP(F3899,Table!$A$2:$C$121,3,0)</f>
        <v>5</v>
      </c>
      <c r="J3899" s="17" t="s">
        <v>32</v>
      </c>
      <c r="K3899" s="25" t="str">
        <f>LEFT(J3899,MIN(FIND({0,1,2,3,4,5,6,7,8,9},ASC(J3899)&amp;1234567890))-1)</f>
        <v>O</v>
      </c>
      <c r="L3899" s="25">
        <f t="shared" si="121"/>
        <v>2</v>
      </c>
      <c r="M3899" s="25">
        <f>VLOOKUP(K3899,Table!$A$2:$C$121,2,0)</f>
        <v>16</v>
      </c>
      <c r="N3899" s="26">
        <f>VLOOKUP(K3899,Table!$A$2:$C$121,3,0)</f>
        <v>2</v>
      </c>
      <c r="O3899" s="13" t="str">
        <f>VLOOKUP(A3899,Table!$U$1:$V$230,2,0)</f>
        <v>Tetragonal</v>
      </c>
      <c r="P3899" s="1"/>
    </row>
    <row r="3900" spans="1:16">
      <c r="A3900" s="12">
        <v>136</v>
      </c>
      <c r="B3900" s="12">
        <v>90610</v>
      </c>
      <c r="C3900" s="12" t="s">
        <v>4583</v>
      </c>
      <c r="D3900" s="12" t="s">
        <v>4612</v>
      </c>
      <c r="E3900" s="17" t="s">
        <v>12425</v>
      </c>
      <c r="F3900" s="25" t="str">
        <f>LEFT(E3900,MIN(FIND({0,1,2,3,4,5,6,7,8,9},ASC(E3900)&amp;1234567890))-1)</f>
        <v>Sn</v>
      </c>
      <c r="G3900" s="25">
        <f t="shared" si="120"/>
        <v>0.90400000000000003</v>
      </c>
      <c r="H3900" s="25">
        <f>VLOOKUP(F3900,Table!$A$2:$C$121,2,0)</f>
        <v>14</v>
      </c>
      <c r="I3900" s="26">
        <f>VLOOKUP(F3900,Table!$A$2:$C$121,3,0)</f>
        <v>5</v>
      </c>
      <c r="J3900" s="17" t="s">
        <v>32</v>
      </c>
      <c r="K3900" s="25" t="str">
        <f>LEFT(J3900,MIN(FIND({0,1,2,3,4,5,6,7,8,9},ASC(J3900)&amp;1234567890))-1)</f>
        <v>O</v>
      </c>
      <c r="L3900" s="25">
        <f t="shared" si="121"/>
        <v>2</v>
      </c>
      <c r="M3900" s="25">
        <f>VLOOKUP(K3900,Table!$A$2:$C$121,2,0)</f>
        <v>16</v>
      </c>
      <c r="N3900" s="26">
        <f>VLOOKUP(K3900,Table!$A$2:$C$121,3,0)</f>
        <v>2</v>
      </c>
      <c r="O3900" s="13" t="str">
        <f>VLOOKUP(A3900,Table!$U$1:$V$230,2,0)</f>
        <v>Tetragonal</v>
      </c>
      <c r="P3900" s="1"/>
    </row>
    <row r="3901" spans="1:16">
      <c r="A3901" s="12">
        <v>136</v>
      </c>
      <c r="B3901" s="12">
        <v>56421</v>
      </c>
      <c r="C3901" s="12" t="s">
        <v>4583</v>
      </c>
      <c r="D3901" s="12" t="s">
        <v>2101</v>
      </c>
      <c r="E3901" s="17" t="s">
        <v>330</v>
      </c>
      <c r="F3901" s="25" t="str">
        <f>LEFT(E3901,MIN(FIND({0,1,2,3,4,5,6,7,8,9},ASC(E3901)&amp;1234567890))-1)</f>
        <v>Ca</v>
      </c>
      <c r="G3901" s="25">
        <f t="shared" si="120"/>
        <v>1</v>
      </c>
      <c r="H3901" s="25">
        <f>VLOOKUP(F3901,Table!$A$2:$C$121,2,0)</f>
        <v>2</v>
      </c>
      <c r="I3901" s="26">
        <f>VLOOKUP(F3901,Table!$A$2:$C$121,3,0)</f>
        <v>4</v>
      </c>
      <c r="J3901" s="17" t="s">
        <v>11305</v>
      </c>
      <c r="K3901" s="25" t="str">
        <f>LEFT(J3901,MIN(FIND({0,1,2,3,4,5,6,7,8,9},ASC(J3901)&amp;1234567890))-1)</f>
        <v>Cl</v>
      </c>
      <c r="L3901" s="25">
        <f t="shared" si="121"/>
        <v>2</v>
      </c>
      <c r="M3901" s="25">
        <f>VLOOKUP(K3901,Table!$A$2:$C$121,2,0)</f>
        <v>17</v>
      </c>
      <c r="N3901" s="26">
        <f>VLOOKUP(K3901,Table!$A$2:$C$121,3,0)</f>
        <v>3</v>
      </c>
      <c r="O3901" s="13" t="str">
        <f>VLOOKUP(A3901,Table!$U$1:$V$230,2,0)</f>
        <v>Tetragonal</v>
      </c>
      <c r="P3901" s="1"/>
    </row>
    <row r="3902" spans="1:16">
      <c r="A3902" s="12">
        <v>136</v>
      </c>
      <c r="B3902" s="12">
        <v>56768</v>
      </c>
      <c r="C3902" s="12" t="s">
        <v>4583</v>
      </c>
      <c r="D3902" s="12" t="s">
        <v>2085</v>
      </c>
      <c r="E3902" s="17" t="s">
        <v>330</v>
      </c>
      <c r="F3902" s="25" t="str">
        <f>LEFT(E3902,MIN(FIND({0,1,2,3,4,5,6,7,8,9},ASC(E3902)&amp;1234567890))-1)</f>
        <v>Ca</v>
      </c>
      <c r="G3902" s="25">
        <f t="shared" si="120"/>
        <v>1</v>
      </c>
      <c r="H3902" s="25">
        <f>VLOOKUP(F3902,Table!$A$2:$C$121,2,0)</f>
        <v>2</v>
      </c>
      <c r="I3902" s="26">
        <f>VLOOKUP(F3902,Table!$A$2:$C$121,3,0)</f>
        <v>4</v>
      </c>
      <c r="J3902" s="17" t="s">
        <v>11403</v>
      </c>
      <c r="K3902" s="25" t="str">
        <f>LEFT(J3902,MIN(FIND({0,1,2,3,4,5,6,7,8,9},ASC(J3902)&amp;1234567890))-1)</f>
        <v>Br</v>
      </c>
      <c r="L3902" s="25">
        <f t="shared" si="121"/>
        <v>2</v>
      </c>
      <c r="M3902" s="25">
        <f>VLOOKUP(K3902,Table!$A$2:$C$121,2,0)</f>
        <v>17</v>
      </c>
      <c r="N3902" s="26">
        <f>VLOOKUP(K3902,Table!$A$2:$C$121,3,0)</f>
        <v>4</v>
      </c>
      <c r="O3902" s="13" t="str">
        <f>VLOOKUP(A3902,Table!$U$1:$V$230,2,0)</f>
        <v>Tetragonal</v>
      </c>
      <c r="P3902" s="1"/>
    </row>
    <row r="3903" spans="1:16">
      <c r="A3903" s="12">
        <v>136</v>
      </c>
      <c r="B3903" s="12">
        <v>56004</v>
      </c>
      <c r="C3903" s="12" t="s">
        <v>4583</v>
      </c>
      <c r="D3903" s="12" t="s">
        <v>1608</v>
      </c>
      <c r="E3903" s="17" t="s">
        <v>328</v>
      </c>
      <c r="F3903" s="25" t="str">
        <f>LEFT(E3903,MIN(FIND({0,1,2,3,4,5,6,7,8,9},ASC(E3903)&amp;1234567890))-1)</f>
        <v>Te</v>
      </c>
      <c r="G3903" s="25">
        <f t="shared" si="120"/>
        <v>1</v>
      </c>
      <c r="H3903" s="25">
        <f>VLOOKUP(F3903,Table!$A$2:$C$121,2,0)</f>
        <v>16</v>
      </c>
      <c r="I3903" s="26">
        <f>VLOOKUP(F3903,Table!$A$2:$C$121,3,0)</f>
        <v>5</v>
      </c>
      <c r="J3903" s="17" t="s">
        <v>32</v>
      </c>
      <c r="K3903" s="25" t="str">
        <f>LEFT(J3903,MIN(FIND({0,1,2,3,4,5,6,7,8,9},ASC(J3903)&amp;1234567890))-1)</f>
        <v>O</v>
      </c>
      <c r="L3903" s="25">
        <f t="shared" si="121"/>
        <v>2</v>
      </c>
      <c r="M3903" s="25">
        <f>VLOOKUP(K3903,Table!$A$2:$C$121,2,0)</f>
        <v>16</v>
      </c>
      <c r="N3903" s="26">
        <f>VLOOKUP(K3903,Table!$A$2:$C$121,3,0)</f>
        <v>2</v>
      </c>
      <c r="O3903" s="13" t="str">
        <f>VLOOKUP(A3903,Table!$U$1:$V$230,2,0)</f>
        <v>Tetragonal</v>
      </c>
      <c r="P3903" s="1"/>
    </row>
    <row r="3904" spans="1:16">
      <c r="A3904" s="12">
        <v>136</v>
      </c>
      <c r="B3904" s="12">
        <v>57959</v>
      </c>
      <c r="C3904" s="12" t="s">
        <v>4583</v>
      </c>
      <c r="D3904" s="12" t="s">
        <v>4613</v>
      </c>
      <c r="E3904" s="17" t="s">
        <v>58</v>
      </c>
      <c r="F3904" s="25" t="str">
        <f>LEFT(E3904,MIN(FIND({0,1,2,3,4,5,6,7,8,9},ASC(E3904)&amp;1234567890))-1)</f>
        <v>Al</v>
      </c>
      <c r="G3904" s="25">
        <f t="shared" si="120"/>
        <v>2</v>
      </c>
      <c r="H3904" s="25">
        <f>VLOOKUP(F3904,Table!$A$2:$C$121,2,0)</f>
        <v>13</v>
      </c>
      <c r="I3904" s="26">
        <f>VLOOKUP(F3904,Table!$A$2:$C$121,3,0)</f>
        <v>3</v>
      </c>
      <c r="J3904" s="17" t="s">
        <v>12002</v>
      </c>
      <c r="K3904" s="25" t="str">
        <f>LEFT(J3904,MIN(FIND({0,1,2,3,4,5,6,7,8,9},ASC(J3904)&amp;1234567890))-1)</f>
        <v>Lu</v>
      </c>
      <c r="L3904" s="25">
        <f t="shared" si="121"/>
        <v>3</v>
      </c>
      <c r="M3904" s="25">
        <f>VLOOKUP(K3904,Table!$A$2:$C$121,2,0)</f>
        <v>3</v>
      </c>
      <c r="N3904" s="26">
        <f>VLOOKUP(K3904,Table!$A$2:$C$121,3,0)</f>
        <v>6</v>
      </c>
      <c r="O3904" s="13" t="str">
        <f>VLOOKUP(A3904,Table!$U$1:$V$230,2,0)</f>
        <v>Tetragonal</v>
      </c>
      <c r="P3904" s="1"/>
    </row>
    <row r="3905" spans="1:16">
      <c r="A3905" s="12">
        <v>136</v>
      </c>
      <c r="B3905" s="12">
        <v>58013</v>
      </c>
      <c r="C3905" s="12" t="s">
        <v>4583</v>
      </c>
      <c r="D3905" s="12" t="s">
        <v>4614</v>
      </c>
      <c r="E3905" s="17" t="s">
        <v>11352</v>
      </c>
      <c r="F3905" s="25" t="str">
        <f>LEFT(E3905,MIN(FIND({0,1,2,3,4,5,6,7,8,9},ASC(E3905)&amp;1234567890))-1)</f>
        <v>Al</v>
      </c>
      <c r="G3905" s="25">
        <f t="shared" si="120"/>
        <v>1</v>
      </c>
      <c r="H3905" s="25">
        <f>VLOOKUP(F3905,Table!$A$2:$C$121,2,0)</f>
        <v>13</v>
      </c>
      <c r="I3905" s="26">
        <f>VLOOKUP(F3905,Table!$A$2:$C$121,3,0)</f>
        <v>3</v>
      </c>
      <c r="J3905" s="17" t="s">
        <v>346</v>
      </c>
      <c r="K3905" s="25" t="str">
        <f>LEFT(J3905,MIN(FIND({0,1,2,3,4,5,6,7,8,9},ASC(J3905)&amp;1234567890))-1)</f>
        <v>Nb</v>
      </c>
      <c r="L3905" s="25">
        <f t="shared" si="121"/>
        <v>2</v>
      </c>
      <c r="M3905" s="25">
        <f>VLOOKUP(K3905,Table!$A$2:$C$121,2,0)</f>
        <v>5</v>
      </c>
      <c r="N3905" s="26">
        <f>VLOOKUP(K3905,Table!$A$2:$C$121,3,0)</f>
        <v>5</v>
      </c>
      <c r="O3905" s="13" t="str">
        <f>VLOOKUP(A3905,Table!$U$1:$V$230,2,0)</f>
        <v>Tetragonal</v>
      </c>
      <c r="P3905" s="1"/>
    </row>
    <row r="3906" spans="1:16">
      <c r="A3906" s="12">
        <v>136</v>
      </c>
      <c r="B3906" s="12">
        <v>407548</v>
      </c>
      <c r="C3906" s="12" t="s">
        <v>4583</v>
      </c>
      <c r="D3906" s="12" t="s">
        <v>4615</v>
      </c>
      <c r="E3906" s="17" t="s">
        <v>72</v>
      </c>
      <c r="F3906" s="25" t="str">
        <f>LEFT(E3906,MIN(FIND({0,1,2,3,4,5,6,7,8,9},ASC(E3906)&amp;1234567890))-1)</f>
        <v>Ir</v>
      </c>
      <c r="G3906" s="25">
        <f t="shared" ref="G3906:G3969" si="122">IF(SUBSTITUTE(E3906,F3906,"")="",1,SUBSTITUTE(E3906,F3906,""))*1</f>
        <v>1</v>
      </c>
      <c r="H3906" s="25">
        <f>VLOOKUP(F3906,Table!$A$2:$C$121,2,0)</f>
        <v>9</v>
      </c>
      <c r="I3906" s="26">
        <f>VLOOKUP(F3906,Table!$A$2:$C$121,3,0)</f>
        <v>6</v>
      </c>
      <c r="J3906" s="17" t="s">
        <v>45</v>
      </c>
      <c r="K3906" s="25" t="str">
        <f>LEFT(J3906,MIN(FIND({0,1,2,3,4,5,6,7,8,9},ASC(J3906)&amp;1234567890))-1)</f>
        <v>In</v>
      </c>
      <c r="L3906" s="25">
        <f t="shared" ref="L3906:L3969" si="123">IF(SUBSTITUTE(J3906,K3906,"")="",1,SUBSTITUTE(J3906,K3906,""))*1</f>
        <v>3</v>
      </c>
      <c r="M3906" s="25">
        <f>VLOOKUP(K3906,Table!$A$2:$C$121,2,0)</f>
        <v>13</v>
      </c>
      <c r="N3906" s="26">
        <f>VLOOKUP(K3906,Table!$A$2:$C$121,3,0)</f>
        <v>5</v>
      </c>
      <c r="O3906" s="13" t="str">
        <f>VLOOKUP(A3906,Table!$U$1:$V$230,2,0)</f>
        <v>Tetragonal</v>
      </c>
      <c r="P3906" s="1"/>
    </row>
    <row r="3907" spans="1:16">
      <c r="A3907" s="12">
        <v>136</v>
      </c>
      <c r="B3907" s="12">
        <v>407549</v>
      </c>
      <c r="C3907" s="12" t="s">
        <v>4583</v>
      </c>
      <c r="D3907" s="12" t="s">
        <v>4616</v>
      </c>
      <c r="E3907" s="17" t="s">
        <v>11294</v>
      </c>
      <c r="F3907" s="25" t="str">
        <f>LEFT(E3907,MIN(FIND({0,1,2,3,4,5,6,7,8,9},ASC(E3907)&amp;1234567890))-1)</f>
        <v>Rh</v>
      </c>
      <c r="G3907" s="25">
        <f t="shared" si="122"/>
        <v>1</v>
      </c>
      <c r="H3907" s="25">
        <f>VLOOKUP(F3907,Table!$A$2:$C$121,2,0)</f>
        <v>9</v>
      </c>
      <c r="I3907" s="26">
        <f>VLOOKUP(F3907,Table!$A$2:$C$121,3,0)</f>
        <v>5</v>
      </c>
      <c r="J3907" s="17" t="s">
        <v>45</v>
      </c>
      <c r="K3907" s="25" t="str">
        <f>LEFT(J3907,MIN(FIND({0,1,2,3,4,5,6,7,8,9},ASC(J3907)&amp;1234567890))-1)</f>
        <v>In</v>
      </c>
      <c r="L3907" s="25">
        <f t="shared" si="123"/>
        <v>3</v>
      </c>
      <c r="M3907" s="25">
        <f>VLOOKUP(K3907,Table!$A$2:$C$121,2,0)</f>
        <v>13</v>
      </c>
      <c r="N3907" s="26">
        <f>VLOOKUP(K3907,Table!$A$2:$C$121,3,0)</f>
        <v>5</v>
      </c>
      <c r="O3907" s="13" t="str">
        <f>VLOOKUP(A3907,Table!$U$1:$V$230,2,0)</f>
        <v>Tetragonal</v>
      </c>
      <c r="P3907" s="1"/>
    </row>
    <row r="3908" spans="1:16">
      <c r="A3908" s="12">
        <v>136</v>
      </c>
      <c r="B3908" s="12">
        <v>407550</v>
      </c>
      <c r="C3908" s="12" t="s">
        <v>4583</v>
      </c>
      <c r="D3908" s="12" t="s">
        <v>4144</v>
      </c>
      <c r="E3908" s="17" t="s">
        <v>76</v>
      </c>
      <c r="F3908" s="25" t="str">
        <f>LEFT(E3908,MIN(FIND({0,1,2,3,4,5,6,7,8,9},ASC(E3908)&amp;1234567890))-1)</f>
        <v>Co</v>
      </c>
      <c r="G3908" s="25">
        <f t="shared" si="122"/>
        <v>1</v>
      </c>
      <c r="H3908" s="25">
        <f>VLOOKUP(F3908,Table!$A$2:$C$121,2,0)</f>
        <v>9</v>
      </c>
      <c r="I3908" s="26">
        <f>VLOOKUP(F3908,Table!$A$2:$C$121,3,0)</f>
        <v>4</v>
      </c>
      <c r="J3908" s="17" t="s">
        <v>45</v>
      </c>
      <c r="K3908" s="25" t="str">
        <f>LEFT(J3908,MIN(FIND({0,1,2,3,4,5,6,7,8,9},ASC(J3908)&amp;1234567890))-1)</f>
        <v>In</v>
      </c>
      <c r="L3908" s="25">
        <f t="shared" si="123"/>
        <v>3</v>
      </c>
      <c r="M3908" s="25">
        <f>VLOOKUP(K3908,Table!$A$2:$C$121,2,0)</f>
        <v>13</v>
      </c>
      <c r="N3908" s="26">
        <f>VLOOKUP(K3908,Table!$A$2:$C$121,3,0)</f>
        <v>5</v>
      </c>
      <c r="O3908" s="13" t="str">
        <f>VLOOKUP(A3908,Table!$U$1:$V$230,2,0)</f>
        <v>Tetragonal</v>
      </c>
      <c r="P3908" s="1"/>
    </row>
    <row r="3909" spans="1:16">
      <c r="A3909" s="12">
        <v>136</v>
      </c>
      <c r="B3909" s="12">
        <v>58215</v>
      </c>
      <c r="C3909" s="12" t="s">
        <v>4583</v>
      </c>
      <c r="D3909" s="12" t="s">
        <v>4617</v>
      </c>
      <c r="E3909" s="17" t="s">
        <v>58</v>
      </c>
      <c r="F3909" s="25" t="str">
        <f>LEFT(E3909,MIN(FIND({0,1,2,3,4,5,6,7,8,9},ASC(E3909)&amp;1234567890))-1)</f>
        <v>Al</v>
      </c>
      <c r="G3909" s="25">
        <f t="shared" si="122"/>
        <v>2</v>
      </c>
      <c r="H3909" s="25">
        <f>VLOOKUP(F3909,Table!$A$2:$C$121,2,0)</f>
        <v>13</v>
      </c>
      <c r="I3909" s="26">
        <f>VLOOKUP(F3909,Table!$A$2:$C$121,3,0)</f>
        <v>3</v>
      </c>
      <c r="J3909" s="17" t="s">
        <v>77</v>
      </c>
      <c r="K3909" s="25" t="str">
        <f>LEFT(J3909,MIN(FIND({0,1,2,3,4,5,6,7,8,9},ASC(J3909)&amp;1234567890))-1)</f>
        <v>Y</v>
      </c>
      <c r="L3909" s="25">
        <f t="shared" si="123"/>
        <v>3</v>
      </c>
      <c r="M3909" s="25">
        <f>VLOOKUP(K3909,Table!$A$2:$C$121,2,0)</f>
        <v>3</v>
      </c>
      <c r="N3909" s="26">
        <f>VLOOKUP(K3909,Table!$A$2:$C$121,3,0)</f>
        <v>5</v>
      </c>
      <c r="O3909" s="13" t="str">
        <f>VLOOKUP(A3909,Table!$U$1:$V$230,2,0)</f>
        <v>Tetragonal</v>
      </c>
      <c r="P3909" s="1"/>
    </row>
    <row r="3910" spans="1:16">
      <c r="A3910" s="12">
        <v>136</v>
      </c>
      <c r="B3910" s="12">
        <v>102316</v>
      </c>
      <c r="C3910" s="12" t="s">
        <v>4583</v>
      </c>
      <c r="D3910" s="12" t="s">
        <v>4618</v>
      </c>
      <c r="E3910" s="17" t="s">
        <v>11538</v>
      </c>
      <c r="F3910" s="25" t="str">
        <f>LEFT(E3910,MIN(FIND({0,1,2,3,4,5,6,7,8,9},ASC(E3910)&amp;1234567890))-1)</f>
        <v>Co</v>
      </c>
      <c r="G3910" s="25">
        <f t="shared" si="122"/>
        <v>7</v>
      </c>
      <c r="H3910" s="25">
        <f>VLOOKUP(F3910,Table!$A$2:$C$121,2,0)</f>
        <v>9</v>
      </c>
      <c r="I3910" s="26">
        <f>VLOOKUP(F3910,Table!$A$2:$C$121,3,0)</f>
        <v>4</v>
      </c>
      <c r="J3910" s="17" t="s">
        <v>12426</v>
      </c>
      <c r="K3910" s="25" t="str">
        <f>LEFT(J3910,MIN(FIND({0,1,2,3,4,5,6,7,8,9},ASC(J3910)&amp;1234567890))-1)</f>
        <v>Cr</v>
      </c>
      <c r="L3910" s="25">
        <f t="shared" si="123"/>
        <v>8</v>
      </c>
      <c r="M3910" s="25">
        <f>VLOOKUP(K3910,Table!$A$2:$C$121,2,0)</f>
        <v>6</v>
      </c>
      <c r="N3910" s="26">
        <f>VLOOKUP(K3910,Table!$A$2:$C$121,3,0)</f>
        <v>4</v>
      </c>
      <c r="O3910" s="13" t="str">
        <f>VLOOKUP(A3910,Table!$U$1:$V$230,2,0)</f>
        <v>Tetragonal</v>
      </c>
      <c r="P3910" s="1"/>
    </row>
    <row r="3911" spans="1:16">
      <c r="A3911" s="12">
        <v>136</v>
      </c>
      <c r="B3911" s="12">
        <v>63543</v>
      </c>
      <c r="C3911" s="12" t="s">
        <v>4583</v>
      </c>
      <c r="D3911" s="12" t="s">
        <v>3139</v>
      </c>
      <c r="E3911" s="17" t="s">
        <v>11313</v>
      </c>
      <c r="F3911" s="25" t="str">
        <f>LEFT(E3911,MIN(FIND({0,1,2,3,4,5,6,7,8,9},ASC(E3911)&amp;1234567890))-1)</f>
        <v>Tb</v>
      </c>
      <c r="G3911" s="25">
        <f t="shared" si="122"/>
        <v>1</v>
      </c>
      <c r="H3911" s="25">
        <f>VLOOKUP(F3911,Table!$A$2:$C$121,2,0)</f>
        <v>3</v>
      </c>
      <c r="I3911" s="26">
        <f>VLOOKUP(F3911,Table!$A$2:$C$121,3,0)</f>
        <v>6</v>
      </c>
      <c r="J3911" s="17" t="s">
        <v>367</v>
      </c>
      <c r="K3911" s="25" t="str">
        <f>LEFT(J3911,MIN(FIND({0,1,2,3,4,5,6,7,8,9},ASC(J3911)&amp;1234567890))-1)</f>
        <v>Cl</v>
      </c>
      <c r="L3911" s="25">
        <f t="shared" si="123"/>
        <v>3</v>
      </c>
      <c r="M3911" s="25">
        <f>VLOOKUP(K3911,Table!$A$2:$C$121,2,0)</f>
        <v>17</v>
      </c>
      <c r="N3911" s="26">
        <f>VLOOKUP(K3911,Table!$A$2:$C$121,3,0)</f>
        <v>3</v>
      </c>
      <c r="O3911" s="13" t="str">
        <f>VLOOKUP(A3911,Table!$U$1:$V$230,2,0)</f>
        <v>Tetragonal</v>
      </c>
      <c r="P3911" s="1"/>
    </row>
    <row r="3912" spans="1:16">
      <c r="A3912" s="12">
        <v>136</v>
      </c>
      <c r="B3912" s="12">
        <v>102425</v>
      </c>
      <c r="C3912" s="12" t="s">
        <v>4583</v>
      </c>
      <c r="D3912" s="12" t="s">
        <v>4143</v>
      </c>
      <c r="E3912" s="17" t="s">
        <v>76</v>
      </c>
      <c r="F3912" s="25" t="str">
        <f>LEFT(E3912,MIN(FIND({0,1,2,3,4,5,6,7,8,9},ASC(E3912)&amp;1234567890))-1)</f>
        <v>Co</v>
      </c>
      <c r="G3912" s="25">
        <f t="shared" si="122"/>
        <v>1</v>
      </c>
      <c r="H3912" s="25">
        <f>VLOOKUP(F3912,Table!$A$2:$C$121,2,0)</f>
        <v>9</v>
      </c>
      <c r="I3912" s="26">
        <f>VLOOKUP(F3912,Table!$A$2:$C$121,3,0)</f>
        <v>4</v>
      </c>
      <c r="J3912" s="17" t="s">
        <v>11560</v>
      </c>
      <c r="K3912" s="25" t="str">
        <f>LEFT(J3912,MIN(FIND({0,1,2,3,4,5,6,7,8,9},ASC(J3912)&amp;1234567890))-1)</f>
        <v>Ga</v>
      </c>
      <c r="L3912" s="25">
        <f t="shared" si="123"/>
        <v>3</v>
      </c>
      <c r="M3912" s="25">
        <f>VLOOKUP(K3912,Table!$A$2:$C$121,2,0)</f>
        <v>13</v>
      </c>
      <c r="N3912" s="26">
        <f>VLOOKUP(K3912,Table!$A$2:$C$121,3,0)</f>
        <v>4</v>
      </c>
      <c r="O3912" s="13" t="str">
        <f>VLOOKUP(A3912,Table!$U$1:$V$230,2,0)</f>
        <v>Tetragonal</v>
      </c>
      <c r="P3912" s="1"/>
    </row>
    <row r="3913" spans="1:16">
      <c r="A3913" s="12">
        <v>136</v>
      </c>
      <c r="B3913" s="12">
        <v>102541</v>
      </c>
      <c r="C3913" s="12" t="s">
        <v>4583</v>
      </c>
      <c r="D3913" s="12" t="s">
        <v>4619</v>
      </c>
      <c r="E3913" s="17" t="s">
        <v>11695</v>
      </c>
      <c r="F3913" s="25" t="str">
        <f>LEFT(E3913,MIN(FIND({0,1,2,3,4,5,6,7,8,9},ASC(E3913)&amp;1234567890))-1)</f>
        <v>Co</v>
      </c>
      <c r="G3913" s="25">
        <f t="shared" si="122"/>
        <v>2</v>
      </c>
      <c r="H3913" s="25">
        <f>VLOOKUP(F3913,Table!$A$2:$C$121,2,0)</f>
        <v>9</v>
      </c>
      <c r="I3913" s="26">
        <f>VLOOKUP(F3913,Table!$A$2:$C$121,3,0)</f>
        <v>4</v>
      </c>
      <c r="J3913" s="17" t="s">
        <v>480</v>
      </c>
      <c r="K3913" s="25" t="str">
        <f>LEFT(J3913,MIN(FIND({0,1,2,3,4,5,6,7,8,9},ASC(J3913)&amp;1234567890))-1)</f>
        <v>Mo</v>
      </c>
      <c r="L3913" s="25">
        <f t="shared" si="123"/>
        <v>3</v>
      </c>
      <c r="M3913" s="25">
        <f>VLOOKUP(K3913,Table!$A$2:$C$121,2,0)</f>
        <v>6</v>
      </c>
      <c r="N3913" s="26">
        <f>VLOOKUP(K3913,Table!$A$2:$C$121,3,0)</f>
        <v>5</v>
      </c>
      <c r="O3913" s="13" t="str">
        <f>VLOOKUP(A3913,Table!$U$1:$V$230,2,0)</f>
        <v>Tetragonal</v>
      </c>
      <c r="P3913" s="1"/>
    </row>
    <row r="3914" spans="1:16">
      <c r="A3914" s="12">
        <v>136</v>
      </c>
      <c r="B3914" s="12">
        <v>102717</v>
      </c>
      <c r="C3914" s="12" t="s">
        <v>4583</v>
      </c>
      <c r="D3914" s="12" t="s">
        <v>4620</v>
      </c>
      <c r="E3914" s="17" t="s">
        <v>12427</v>
      </c>
      <c r="F3914" s="25" t="str">
        <f>LEFT(E3914,MIN(FIND({0,1,2,3,4,5,6,7,8,9},ASC(E3914)&amp;1234567890))-1)</f>
        <v>Co</v>
      </c>
      <c r="G3914" s="25">
        <f t="shared" si="122"/>
        <v>1.9</v>
      </c>
      <c r="H3914" s="25">
        <f>VLOOKUP(F3914,Table!$A$2:$C$121,2,0)</f>
        <v>9</v>
      </c>
      <c r="I3914" s="26">
        <f>VLOOKUP(F3914,Table!$A$2:$C$121,3,0)</f>
        <v>4</v>
      </c>
      <c r="J3914" s="17" t="s">
        <v>12428</v>
      </c>
      <c r="K3914" s="25" t="str">
        <f>LEFT(J3914,MIN(FIND({0,1,2,3,4,5,6,7,8,9},ASC(J3914)&amp;1234567890))-1)</f>
        <v>V</v>
      </c>
      <c r="L3914" s="25">
        <f t="shared" si="123"/>
        <v>3.1</v>
      </c>
      <c r="M3914" s="25">
        <f>VLOOKUP(K3914,Table!$A$2:$C$121,2,0)</f>
        <v>5</v>
      </c>
      <c r="N3914" s="26">
        <f>VLOOKUP(K3914,Table!$A$2:$C$121,3,0)</f>
        <v>4</v>
      </c>
      <c r="O3914" s="13" t="str">
        <f>VLOOKUP(A3914,Table!$U$1:$V$230,2,0)</f>
        <v>Tetragonal</v>
      </c>
      <c r="P3914" s="1"/>
    </row>
    <row r="3915" spans="1:16">
      <c r="A3915" s="12">
        <v>136</v>
      </c>
      <c r="B3915" s="12">
        <v>102747</v>
      </c>
      <c r="C3915" s="12" t="s">
        <v>4583</v>
      </c>
      <c r="D3915" s="12" t="s">
        <v>4621</v>
      </c>
      <c r="E3915" s="17" t="s">
        <v>12429</v>
      </c>
      <c r="F3915" s="25" t="str">
        <f>LEFT(E3915,MIN(FIND({0,1,2,3,4,5,6,7,8,9},ASC(E3915)&amp;1234567890))-1)</f>
        <v>Cr</v>
      </c>
      <c r="G3915" s="25">
        <f t="shared" si="122"/>
        <v>0.99</v>
      </c>
      <c r="H3915" s="25">
        <f>VLOOKUP(F3915,Table!$A$2:$C$121,2,0)</f>
        <v>6</v>
      </c>
      <c r="I3915" s="26">
        <f>VLOOKUP(F3915,Table!$A$2:$C$121,3,0)</f>
        <v>4</v>
      </c>
      <c r="J3915" s="17" t="s">
        <v>12406</v>
      </c>
      <c r="K3915" s="25" t="str">
        <f>LEFT(J3915,MIN(FIND({0,1,2,3,4,5,6,7,8,9},ASC(J3915)&amp;1234567890))-1)</f>
        <v>Fe</v>
      </c>
      <c r="L3915" s="25">
        <f t="shared" si="123"/>
        <v>1.01</v>
      </c>
      <c r="M3915" s="25">
        <f>VLOOKUP(K3915,Table!$A$2:$C$121,2,0)</f>
        <v>8</v>
      </c>
      <c r="N3915" s="26">
        <f>VLOOKUP(K3915,Table!$A$2:$C$121,3,0)</f>
        <v>4</v>
      </c>
      <c r="O3915" s="13" t="str">
        <f>VLOOKUP(A3915,Table!$U$1:$V$230,2,0)</f>
        <v>Tetragonal</v>
      </c>
      <c r="P3915" s="1"/>
    </row>
    <row r="3916" spans="1:16">
      <c r="A3916" s="12">
        <v>136</v>
      </c>
      <c r="B3916" s="12">
        <v>102749</v>
      </c>
      <c r="C3916" s="12" t="s">
        <v>4583</v>
      </c>
      <c r="D3916" s="12" t="s">
        <v>4622</v>
      </c>
      <c r="E3916" s="17" t="s">
        <v>12430</v>
      </c>
      <c r="F3916" s="25" t="str">
        <f>LEFT(E3916,MIN(FIND({0,1,2,3,4,5,6,7,8,9},ASC(E3916)&amp;1234567890))-1)</f>
        <v>Cr</v>
      </c>
      <c r="G3916" s="25">
        <f t="shared" si="122"/>
        <v>0.95599999999999996</v>
      </c>
      <c r="H3916" s="25">
        <f>VLOOKUP(F3916,Table!$A$2:$C$121,2,0)</f>
        <v>6</v>
      </c>
      <c r="I3916" s="26">
        <f>VLOOKUP(F3916,Table!$A$2:$C$121,3,0)</f>
        <v>4</v>
      </c>
      <c r="J3916" s="17" t="s">
        <v>12431</v>
      </c>
      <c r="K3916" s="25" t="str">
        <f>LEFT(J3916,MIN(FIND({0,1,2,3,4,5,6,7,8,9},ASC(J3916)&amp;1234567890))-1)</f>
        <v>Fe</v>
      </c>
      <c r="L3916" s="25">
        <f t="shared" si="123"/>
        <v>1.044</v>
      </c>
      <c r="M3916" s="25">
        <f>VLOOKUP(K3916,Table!$A$2:$C$121,2,0)</f>
        <v>8</v>
      </c>
      <c r="N3916" s="26">
        <f>VLOOKUP(K3916,Table!$A$2:$C$121,3,0)</f>
        <v>4</v>
      </c>
      <c r="O3916" s="13" t="str">
        <f>VLOOKUP(A3916,Table!$U$1:$V$230,2,0)</f>
        <v>Tetragonal</v>
      </c>
      <c r="P3916" s="1"/>
    </row>
    <row r="3917" spans="1:16">
      <c r="A3917" s="12">
        <v>136</v>
      </c>
      <c r="B3917" s="12">
        <v>102750</v>
      </c>
      <c r="C3917" s="12" t="s">
        <v>4583</v>
      </c>
      <c r="D3917" s="12" t="s">
        <v>4623</v>
      </c>
      <c r="E3917" s="17" t="s">
        <v>12432</v>
      </c>
      <c r="F3917" s="25" t="str">
        <f>LEFT(E3917,MIN(FIND({0,1,2,3,4,5,6,7,8,9},ASC(E3917)&amp;1234567890))-1)</f>
        <v>Cr</v>
      </c>
      <c r="G3917" s="25">
        <f t="shared" si="122"/>
        <v>0.96399999999999997</v>
      </c>
      <c r="H3917" s="25">
        <f>VLOOKUP(F3917,Table!$A$2:$C$121,2,0)</f>
        <v>6</v>
      </c>
      <c r="I3917" s="26">
        <f>VLOOKUP(F3917,Table!$A$2:$C$121,3,0)</f>
        <v>4</v>
      </c>
      <c r="J3917" s="17" t="s">
        <v>12433</v>
      </c>
      <c r="K3917" s="25" t="str">
        <f>LEFT(J3917,MIN(FIND({0,1,2,3,4,5,6,7,8,9},ASC(J3917)&amp;1234567890))-1)</f>
        <v>Fe</v>
      </c>
      <c r="L3917" s="25">
        <f t="shared" si="123"/>
        <v>1.036</v>
      </c>
      <c r="M3917" s="25">
        <f>VLOOKUP(K3917,Table!$A$2:$C$121,2,0)</f>
        <v>8</v>
      </c>
      <c r="N3917" s="26">
        <f>VLOOKUP(K3917,Table!$A$2:$C$121,3,0)</f>
        <v>4</v>
      </c>
      <c r="O3917" s="13" t="str">
        <f>VLOOKUP(A3917,Table!$U$1:$V$230,2,0)</f>
        <v>Tetragonal</v>
      </c>
      <c r="P3917" s="1"/>
    </row>
    <row r="3918" spans="1:16">
      <c r="A3918" s="12">
        <v>136</v>
      </c>
      <c r="B3918" s="12">
        <v>102827</v>
      </c>
      <c r="C3918" s="12" t="s">
        <v>4583</v>
      </c>
      <c r="D3918" s="12" t="s">
        <v>4624</v>
      </c>
      <c r="E3918" s="17" t="s">
        <v>11769</v>
      </c>
      <c r="F3918" s="25" t="str">
        <f>LEFT(E3918,MIN(FIND({0,1,2,3,4,5,6,7,8,9},ASC(E3918)&amp;1234567890))-1)</f>
        <v>Cr</v>
      </c>
      <c r="G3918" s="25">
        <f t="shared" si="122"/>
        <v>2</v>
      </c>
      <c r="H3918" s="25">
        <f>VLOOKUP(F3918,Table!$A$2:$C$121,2,0)</f>
        <v>6</v>
      </c>
      <c r="I3918" s="26">
        <f>VLOOKUP(F3918,Table!$A$2:$C$121,3,0)</f>
        <v>4</v>
      </c>
      <c r="J3918" s="17" t="s">
        <v>434</v>
      </c>
      <c r="K3918" s="25" t="str">
        <f>LEFT(J3918,MIN(FIND({0,1,2,3,4,5,6,7,8,9},ASC(J3918)&amp;1234567890))-1)</f>
        <v>Os</v>
      </c>
      <c r="L3918" s="25">
        <f t="shared" si="123"/>
        <v>1</v>
      </c>
      <c r="M3918" s="25">
        <f>VLOOKUP(K3918,Table!$A$2:$C$121,2,0)</f>
        <v>8</v>
      </c>
      <c r="N3918" s="26">
        <f>VLOOKUP(K3918,Table!$A$2:$C$121,3,0)</f>
        <v>6</v>
      </c>
      <c r="O3918" s="13" t="str">
        <f>VLOOKUP(A3918,Table!$U$1:$V$230,2,0)</f>
        <v>Tetragonal</v>
      </c>
      <c r="P3918" s="1"/>
    </row>
    <row r="3919" spans="1:16">
      <c r="A3919" s="12">
        <v>136</v>
      </c>
      <c r="B3919" s="12">
        <v>102839</v>
      </c>
      <c r="C3919" s="12" t="s">
        <v>4583</v>
      </c>
      <c r="D3919" s="12" t="s">
        <v>4625</v>
      </c>
      <c r="E3919" s="17" t="s">
        <v>11769</v>
      </c>
      <c r="F3919" s="25" t="str">
        <f>LEFT(E3919,MIN(FIND({0,1,2,3,4,5,6,7,8,9},ASC(E3919)&amp;1234567890))-1)</f>
        <v>Cr</v>
      </c>
      <c r="G3919" s="25">
        <f t="shared" si="122"/>
        <v>2</v>
      </c>
      <c r="H3919" s="25">
        <f>VLOOKUP(F3919,Table!$A$2:$C$121,2,0)</f>
        <v>6</v>
      </c>
      <c r="I3919" s="26">
        <f>VLOOKUP(F3919,Table!$A$2:$C$121,3,0)</f>
        <v>4</v>
      </c>
      <c r="J3919" s="17" t="s">
        <v>341</v>
      </c>
      <c r="K3919" s="25" t="str">
        <f>LEFT(J3919,MIN(FIND({0,1,2,3,4,5,6,7,8,9},ASC(J3919)&amp;1234567890))-1)</f>
        <v>Ru</v>
      </c>
      <c r="L3919" s="25">
        <f t="shared" si="123"/>
        <v>1</v>
      </c>
      <c r="M3919" s="25">
        <f>VLOOKUP(K3919,Table!$A$2:$C$121,2,0)</f>
        <v>8</v>
      </c>
      <c r="N3919" s="26">
        <f>VLOOKUP(K3919,Table!$A$2:$C$121,3,0)</f>
        <v>5</v>
      </c>
      <c r="O3919" s="13" t="str">
        <f>VLOOKUP(A3919,Table!$U$1:$V$230,2,0)</f>
        <v>Tetragonal</v>
      </c>
      <c r="P3919" s="1"/>
    </row>
    <row r="3920" spans="1:16">
      <c r="A3920" s="12">
        <v>136</v>
      </c>
      <c r="B3920" s="12">
        <v>103447</v>
      </c>
      <c r="C3920" s="12" t="s">
        <v>4583</v>
      </c>
      <c r="D3920" s="12" t="s">
        <v>4146</v>
      </c>
      <c r="E3920" s="17" t="s">
        <v>33</v>
      </c>
      <c r="F3920" s="25" t="str">
        <f>LEFT(E3920,MIN(FIND({0,1,2,3,4,5,6,7,8,9},ASC(E3920)&amp;1234567890))-1)</f>
        <v>Fe</v>
      </c>
      <c r="G3920" s="25">
        <f t="shared" si="122"/>
        <v>1</v>
      </c>
      <c r="H3920" s="25">
        <f>VLOOKUP(F3920,Table!$A$2:$C$121,2,0)</f>
        <v>8</v>
      </c>
      <c r="I3920" s="26">
        <f>VLOOKUP(F3920,Table!$A$2:$C$121,3,0)</f>
        <v>4</v>
      </c>
      <c r="J3920" s="17" t="s">
        <v>11560</v>
      </c>
      <c r="K3920" s="25" t="str">
        <f>LEFT(J3920,MIN(FIND({0,1,2,3,4,5,6,7,8,9},ASC(J3920)&amp;1234567890))-1)</f>
        <v>Ga</v>
      </c>
      <c r="L3920" s="25">
        <f t="shared" si="123"/>
        <v>3</v>
      </c>
      <c r="M3920" s="25">
        <f>VLOOKUP(K3920,Table!$A$2:$C$121,2,0)</f>
        <v>13</v>
      </c>
      <c r="N3920" s="26">
        <f>VLOOKUP(K3920,Table!$A$2:$C$121,3,0)</f>
        <v>4</v>
      </c>
      <c r="O3920" s="13" t="str">
        <f>VLOOKUP(A3920,Table!$U$1:$V$230,2,0)</f>
        <v>Tetragonal</v>
      </c>
      <c r="P3920" s="1"/>
    </row>
    <row r="3921" spans="1:16">
      <c r="A3921" s="12">
        <v>136</v>
      </c>
      <c r="B3921" s="12">
        <v>103534</v>
      </c>
      <c r="C3921" s="12" t="s">
        <v>4583</v>
      </c>
      <c r="D3921" s="12" t="s">
        <v>4626</v>
      </c>
      <c r="E3921" s="17" t="s">
        <v>33</v>
      </c>
      <c r="F3921" s="25" t="str">
        <f>LEFT(E3921,MIN(FIND({0,1,2,3,4,5,6,7,8,9},ASC(E3921)&amp;1234567890))-1)</f>
        <v>Fe</v>
      </c>
      <c r="G3921" s="25">
        <f t="shared" si="122"/>
        <v>1</v>
      </c>
      <c r="H3921" s="25">
        <f>VLOOKUP(F3921,Table!$A$2:$C$121,2,0)</f>
        <v>8</v>
      </c>
      <c r="I3921" s="26">
        <f>VLOOKUP(F3921,Table!$A$2:$C$121,3,0)</f>
        <v>4</v>
      </c>
      <c r="J3921" s="17" t="s">
        <v>393</v>
      </c>
      <c r="K3921" s="25" t="str">
        <f>LEFT(J3921,MIN(FIND({0,1,2,3,4,5,6,7,8,9},ASC(J3921)&amp;1234567890))-1)</f>
        <v>Mo</v>
      </c>
      <c r="L3921" s="25">
        <f t="shared" si="123"/>
        <v>1</v>
      </c>
      <c r="M3921" s="25">
        <f>VLOOKUP(K3921,Table!$A$2:$C$121,2,0)</f>
        <v>6</v>
      </c>
      <c r="N3921" s="26">
        <f>VLOOKUP(K3921,Table!$A$2:$C$121,3,0)</f>
        <v>5</v>
      </c>
      <c r="O3921" s="13" t="str">
        <f>VLOOKUP(A3921,Table!$U$1:$V$230,2,0)</f>
        <v>Tetragonal</v>
      </c>
      <c r="P3921" s="1"/>
    </row>
    <row r="3922" spans="1:16">
      <c r="A3922" s="12">
        <v>136</v>
      </c>
      <c r="B3922" s="12">
        <v>104328</v>
      </c>
      <c r="C3922" s="12" t="s">
        <v>4583</v>
      </c>
      <c r="D3922" s="12" t="s">
        <v>4627</v>
      </c>
      <c r="E3922" s="17" t="s">
        <v>11724</v>
      </c>
      <c r="F3922" s="25" t="str">
        <f>LEFT(E3922,MIN(FIND({0,1,2,3,4,5,6,7,8,9},ASC(E3922)&amp;1234567890))-1)</f>
        <v>Hg</v>
      </c>
      <c r="G3922" s="25">
        <f t="shared" si="122"/>
        <v>2</v>
      </c>
      <c r="H3922" s="25">
        <f>VLOOKUP(F3922,Table!$A$2:$C$121,2,0)</f>
        <v>12</v>
      </c>
      <c r="I3922" s="26">
        <f>VLOOKUP(F3922,Table!$A$2:$C$121,3,0)</f>
        <v>6</v>
      </c>
      <c r="J3922" s="17" t="s">
        <v>11697</v>
      </c>
      <c r="K3922" s="25" t="str">
        <f>LEFT(J3922,MIN(FIND({0,1,2,3,4,5,6,7,8,9},ASC(J3922)&amp;1234567890))-1)</f>
        <v>Na</v>
      </c>
      <c r="L3922" s="25">
        <f t="shared" si="123"/>
        <v>3</v>
      </c>
      <c r="M3922" s="25">
        <f>VLOOKUP(K3922,Table!$A$2:$C$121,2,0)</f>
        <v>1</v>
      </c>
      <c r="N3922" s="26">
        <f>VLOOKUP(K3922,Table!$A$2:$C$121,3,0)</f>
        <v>3</v>
      </c>
      <c r="O3922" s="13" t="str">
        <f>VLOOKUP(A3922,Table!$U$1:$V$230,2,0)</f>
        <v>Tetragonal</v>
      </c>
      <c r="P3922" s="1"/>
    </row>
    <row r="3923" spans="1:16">
      <c r="A3923" s="12">
        <v>136</v>
      </c>
      <c r="B3923" s="12">
        <v>104501</v>
      </c>
      <c r="C3923" s="12" t="s">
        <v>4583</v>
      </c>
      <c r="D3923" s="12" t="s">
        <v>4628</v>
      </c>
      <c r="E3923" s="17" t="s">
        <v>12434</v>
      </c>
      <c r="F3923" s="25" t="str">
        <f>LEFT(E3923,MIN(FIND({0,1,2,3,4,5,6,7,8,9},ASC(E3923)&amp;1234567890))-1)</f>
        <v>Ir</v>
      </c>
      <c r="G3923" s="25">
        <f t="shared" si="122"/>
        <v>0.88</v>
      </c>
      <c r="H3923" s="25">
        <f>VLOOKUP(F3923,Table!$A$2:$C$121,2,0)</f>
        <v>9</v>
      </c>
      <c r="I3923" s="26">
        <f>VLOOKUP(F3923,Table!$A$2:$C$121,3,0)</f>
        <v>6</v>
      </c>
      <c r="J3923" s="17" t="s">
        <v>12435</v>
      </c>
      <c r="K3923" s="25" t="str">
        <f>LEFT(J3923,MIN(FIND({0,1,2,3,4,5,6,7,8,9},ASC(J3923)&amp;1234567890))-1)</f>
        <v>Mo</v>
      </c>
      <c r="L3923" s="25">
        <f t="shared" si="123"/>
        <v>2.12</v>
      </c>
      <c r="M3923" s="25">
        <f>VLOOKUP(K3923,Table!$A$2:$C$121,2,0)</f>
        <v>6</v>
      </c>
      <c r="N3923" s="26">
        <f>VLOOKUP(K3923,Table!$A$2:$C$121,3,0)</f>
        <v>5</v>
      </c>
      <c r="O3923" s="13" t="str">
        <f>VLOOKUP(A3923,Table!$U$1:$V$230,2,0)</f>
        <v>Tetragonal</v>
      </c>
      <c r="P3923" s="1"/>
    </row>
    <row r="3924" spans="1:16">
      <c r="A3924" s="12">
        <v>136</v>
      </c>
      <c r="B3924" s="12">
        <v>104514</v>
      </c>
      <c r="C3924" s="12" t="s">
        <v>4583</v>
      </c>
      <c r="D3924" s="12" t="s">
        <v>4629</v>
      </c>
      <c r="E3924" s="17" t="s">
        <v>11726</v>
      </c>
      <c r="F3924" s="25" t="str">
        <f>LEFT(E3924,MIN(FIND({0,1,2,3,4,5,6,7,8,9},ASC(E3924)&amp;1234567890))-1)</f>
        <v>Ir</v>
      </c>
      <c r="G3924" s="25">
        <f t="shared" si="122"/>
        <v>2</v>
      </c>
      <c r="H3924" s="25">
        <f>VLOOKUP(F3924,Table!$A$2:$C$121,2,0)</f>
        <v>9</v>
      </c>
      <c r="I3924" s="26">
        <f>VLOOKUP(F3924,Table!$A$2:$C$121,3,0)</f>
        <v>6</v>
      </c>
      <c r="J3924" s="17" t="s">
        <v>12190</v>
      </c>
      <c r="K3924" s="25" t="str">
        <f>LEFT(J3924,MIN(FIND({0,1,2,3,4,5,6,7,8,9},ASC(J3924)&amp;1234567890))-1)</f>
        <v>Nb</v>
      </c>
      <c r="L3924" s="25">
        <f t="shared" si="123"/>
        <v>3</v>
      </c>
      <c r="M3924" s="25">
        <f>VLOOKUP(K3924,Table!$A$2:$C$121,2,0)</f>
        <v>5</v>
      </c>
      <c r="N3924" s="26">
        <f>VLOOKUP(K3924,Table!$A$2:$C$121,3,0)</f>
        <v>5</v>
      </c>
      <c r="O3924" s="13" t="str">
        <f>VLOOKUP(A3924,Table!$U$1:$V$230,2,0)</f>
        <v>Tetragonal</v>
      </c>
      <c r="P3924" s="1"/>
    </row>
    <row r="3925" spans="1:16">
      <c r="A3925" s="12">
        <v>136</v>
      </c>
      <c r="B3925" s="12">
        <v>105052</v>
      </c>
      <c r="C3925" s="12" t="s">
        <v>4583</v>
      </c>
      <c r="D3925" s="12" t="s">
        <v>4630</v>
      </c>
      <c r="E3925" s="17" t="s">
        <v>12436</v>
      </c>
      <c r="F3925" s="25" t="str">
        <f>LEFT(E3925,MIN(FIND({0,1,2,3,4,5,6,7,8,9},ASC(E3925)&amp;1234567890))-1)</f>
        <v>Mo</v>
      </c>
      <c r="G3925" s="25">
        <f t="shared" si="122"/>
        <v>1.95</v>
      </c>
      <c r="H3925" s="25">
        <f>VLOOKUP(F3925,Table!$A$2:$C$121,2,0)</f>
        <v>6</v>
      </c>
      <c r="I3925" s="26">
        <f>VLOOKUP(F3925,Table!$A$2:$C$121,3,0)</f>
        <v>5</v>
      </c>
      <c r="J3925" s="17" t="s">
        <v>12437</v>
      </c>
      <c r="K3925" s="25" t="str">
        <f>LEFT(J3925,MIN(FIND({0,1,2,3,4,5,6,7,8,9},ASC(J3925)&amp;1234567890))-1)</f>
        <v>Os</v>
      </c>
      <c r="L3925" s="25">
        <f t="shared" si="123"/>
        <v>1.05</v>
      </c>
      <c r="M3925" s="25">
        <f>VLOOKUP(K3925,Table!$A$2:$C$121,2,0)</f>
        <v>8</v>
      </c>
      <c r="N3925" s="26">
        <f>VLOOKUP(K3925,Table!$A$2:$C$121,3,0)</f>
        <v>6</v>
      </c>
      <c r="O3925" s="13" t="str">
        <f>VLOOKUP(A3925,Table!$U$1:$V$230,2,0)</f>
        <v>Tetragonal</v>
      </c>
      <c r="P3925" s="1"/>
    </row>
    <row r="3926" spans="1:16">
      <c r="A3926" s="12">
        <v>136</v>
      </c>
      <c r="B3926" s="12">
        <v>105186</v>
      </c>
      <c r="C3926" s="12" t="s">
        <v>4583</v>
      </c>
      <c r="D3926" s="12" t="s">
        <v>4631</v>
      </c>
      <c r="E3926" s="17" t="s">
        <v>12190</v>
      </c>
      <c r="F3926" s="25" t="str">
        <f>LEFT(E3926,MIN(FIND({0,1,2,3,4,5,6,7,8,9},ASC(E3926)&amp;1234567890))-1)</f>
        <v>Nb</v>
      </c>
      <c r="G3926" s="25">
        <f t="shared" si="122"/>
        <v>3</v>
      </c>
      <c r="H3926" s="25">
        <f>VLOOKUP(F3926,Table!$A$2:$C$121,2,0)</f>
        <v>5</v>
      </c>
      <c r="I3926" s="26">
        <f>VLOOKUP(F3926,Table!$A$2:$C$121,3,0)</f>
        <v>5</v>
      </c>
      <c r="J3926" s="17" t="s">
        <v>11919</v>
      </c>
      <c r="K3926" s="25" t="str">
        <f>LEFT(J3926,MIN(FIND({0,1,2,3,4,5,6,7,8,9},ASC(J3926)&amp;1234567890))-1)</f>
        <v>Os</v>
      </c>
      <c r="L3926" s="25">
        <f t="shared" si="123"/>
        <v>2</v>
      </c>
      <c r="M3926" s="25">
        <f>VLOOKUP(K3926,Table!$A$2:$C$121,2,0)</f>
        <v>8</v>
      </c>
      <c r="N3926" s="26">
        <f>VLOOKUP(K3926,Table!$A$2:$C$121,3,0)</f>
        <v>6</v>
      </c>
      <c r="O3926" s="13" t="str">
        <f>VLOOKUP(A3926,Table!$U$1:$V$230,2,0)</f>
        <v>Tetragonal</v>
      </c>
      <c r="P3926" s="1"/>
    </row>
    <row r="3927" spans="1:16">
      <c r="A3927" s="12">
        <v>136</v>
      </c>
      <c r="B3927" s="12">
        <v>105207</v>
      </c>
      <c r="C3927" s="12" t="s">
        <v>4583</v>
      </c>
      <c r="D3927" s="12" t="s">
        <v>4632</v>
      </c>
      <c r="E3927" s="17" t="s">
        <v>12438</v>
      </c>
      <c r="F3927" s="25" t="str">
        <f>LEFT(E3927,MIN(FIND({0,1,2,3,4,5,6,7,8,9},ASC(E3927)&amp;1234567890))-1)</f>
        <v>Nb</v>
      </c>
      <c r="G3927" s="25">
        <f t="shared" si="122"/>
        <v>2.7</v>
      </c>
      <c r="H3927" s="25">
        <f>VLOOKUP(F3927,Table!$A$2:$C$121,2,0)</f>
        <v>5</v>
      </c>
      <c r="I3927" s="26">
        <f>VLOOKUP(F3927,Table!$A$2:$C$121,3,0)</f>
        <v>5</v>
      </c>
      <c r="J3927" s="17" t="s">
        <v>12439</v>
      </c>
      <c r="K3927" s="25" t="str">
        <f>LEFT(J3927,MIN(FIND({0,1,2,3,4,5,6,7,8,9},ASC(J3927)&amp;1234567890))-1)</f>
        <v>Re</v>
      </c>
      <c r="L3927" s="25">
        <f t="shared" si="123"/>
        <v>3.3</v>
      </c>
      <c r="M3927" s="25">
        <f>VLOOKUP(K3927,Table!$A$2:$C$121,2,0)</f>
        <v>7</v>
      </c>
      <c r="N3927" s="26">
        <f>VLOOKUP(K3927,Table!$A$2:$C$121,3,0)</f>
        <v>6</v>
      </c>
      <c r="O3927" s="13" t="str">
        <f>VLOOKUP(A3927,Table!$U$1:$V$230,2,0)</f>
        <v>Tetragonal</v>
      </c>
      <c r="P3927" s="1"/>
    </row>
    <row r="3928" spans="1:16">
      <c r="A3928" s="12">
        <v>136</v>
      </c>
      <c r="B3928" s="12">
        <v>99714</v>
      </c>
      <c r="C3928" s="12" t="s">
        <v>4583</v>
      </c>
      <c r="D3928" s="12" t="s">
        <v>507</v>
      </c>
      <c r="E3928" s="17" t="s">
        <v>393</v>
      </c>
      <c r="F3928" s="25" t="str">
        <f>LEFT(E3928,MIN(FIND({0,1,2,3,4,5,6,7,8,9},ASC(E3928)&amp;1234567890))-1)</f>
        <v>Mo</v>
      </c>
      <c r="G3928" s="25">
        <f t="shared" si="122"/>
        <v>1</v>
      </c>
      <c r="H3928" s="25">
        <f>VLOOKUP(F3928,Table!$A$2:$C$121,2,0)</f>
        <v>6</v>
      </c>
      <c r="I3928" s="26">
        <f>VLOOKUP(F3928,Table!$A$2:$C$121,3,0)</f>
        <v>5</v>
      </c>
      <c r="J3928" s="17" t="s">
        <v>32</v>
      </c>
      <c r="K3928" s="25" t="str">
        <f>LEFT(J3928,MIN(FIND({0,1,2,3,4,5,6,7,8,9},ASC(J3928)&amp;1234567890))-1)</f>
        <v>O</v>
      </c>
      <c r="L3928" s="25">
        <f t="shared" si="123"/>
        <v>2</v>
      </c>
      <c r="M3928" s="25">
        <f>VLOOKUP(K3928,Table!$A$2:$C$121,2,0)</f>
        <v>16</v>
      </c>
      <c r="N3928" s="26">
        <f>VLOOKUP(K3928,Table!$A$2:$C$121,3,0)</f>
        <v>2</v>
      </c>
      <c r="O3928" s="13" t="str">
        <f>VLOOKUP(A3928,Table!$U$1:$V$230,2,0)</f>
        <v>Tetragonal</v>
      </c>
      <c r="P3928" s="1"/>
    </row>
    <row r="3929" spans="1:16">
      <c r="A3929" s="12">
        <v>136</v>
      </c>
      <c r="B3929" s="12">
        <v>57765</v>
      </c>
      <c r="C3929" s="12" t="s">
        <v>4583</v>
      </c>
      <c r="D3929" s="12" t="s">
        <v>4633</v>
      </c>
      <c r="E3929" s="17" t="s">
        <v>58</v>
      </c>
      <c r="F3929" s="25" t="str">
        <f>LEFT(E3929,MIN(FIND({0,1,2,3,4,5,6,7,8,9},ASC(E3929)&amp;1234567890))-1)</f>
        <v>Al</v>
      </c>
      <c r="G3929" s="25">
        <f t="shared" si="122"/>
        <v>2</v>
      </c>
      <c r="H3929" s="25">
        <f>VLOOKUP(F3929,Table!$A$2:$C$121,2,0)</f>
        <v>13</v>
      </c>
      <c r="I3929" s="26">
        <f>VLOOKUP(F3929,Table!$A$2:$C$121,3,0)</f>
        <v>3</v>
      </c>
      <c r="J3929" s="17" t="s">
        <v>11982</v>
      </c>
      <c r="K3929" s="25" t="str">
        <f>LEFT(J3929,MIN(FIND({0,1,2,3,4,5,6,7,8,9},ASC(J3929)&amp;1234567890))-1)</f>
        <v>Er</v>
      </c>
      <c r="L3929" s="25">
        <f t="shared" si="123"/>
        <v>3</v>
      </c>
      <c r="M3929" s="25">
        <f>VLOOKUP(K3929,Table!$A$2:$C$121,2,0)</f>
        <v>3</v>
      </c>
      <c r="N3929" s="26">
        <f>VLOOKUP(K3929,Table!$A$2:$C$121,3,0)</f>
        <v>6</v>
      </c>
      <c r="O3929" s="13" t="str">
        <f>VLOOKUP(A3929,Table!$U$1:$V$230,2,0)</f>
        <v>Tetragonal</v>
      </c>
      <c r="P3929" s="1"/>
    </row>
    <row r="3930" spans="1:16">
      <c r="A3930" s="12">
        <v>136</v>
      </c>
      <c r="B3930" s="12">
        <v>102748</v>
      </c>
      <c r="C3930" s="12" t="s">
        <v>4583</v>
      </c>
      <c r="D3930" s="12" t="s">
        <v>4634</v>
      </c>
      <c r="E3930" s="17" t="s">
        <v>12440</v>
      </c>
      <c r="F3930" s="25" t="str">
        <f>LEFT(E3930,MIN(FIND({0,1,2,3,4,5,6,7,8,9},ASC(E3930)&amp;1234567890))-1)</f>
        <v>Cr</v>
      </c>
      <c r="G3930" s="25">
        <f t="shared" si="122"/>
        <v>0.87</v>
      </c>
      <c r="H3930" s="25">
        <f>VLOOKUP(F3930,Table!$A$2:$C$121,2,0)</f>
        <v>6</v>
      </c>
      <c r="I3930" s="26">
        <f>VLOOKUP(F3930,Table!$A$2:$C$121,3,0)</f>
        <v>4</v>
      </c>
      <c r="J3930" s="17" t="s">
        <v>12441</v>
      </c>
      <c r="K3930" s="25" t="str">
        <f>LEFT(J3930,MIN(FIND({0,1,2,3,4,5,6,7,8,9},ASC(J3930)&amp;1234567890))-1)</f>
        <v>Fe</v>
      </c>
      <c r="L3930" s="25">
        <f t="shared" si="123"/>
        <v>1.1299999999999999</v>
      </c>
      <c r="M3930" s="25">
        <f>VLOOKUP(K3930,Table!$A$2:$C$121,2,0)</f>
        <v>8</v>
      </c>
      <c r="N3930" s="26">
        <f>VLOOKUP(K3930,Table!$A$2:$C$121,3,0)</f>
        <v>4</v>
      </c>
      <c r="O3930" s="13" t="str">
        <f>VLOOKUP(A3930,Table!$U$1:$V$230,2,0)</f>
        <v>Tetragonal</v>
      </c>
      <c r="P3930" s="1"/>
    </row>
    <row r="3931" spans="1:16">
      <c r="A3931" s="12">
        <v>136</v>
      </c>
      <c r="B3931" s="12">
        <v>412061</v>
      </c>
      <c r="C3931" s="12" t="s">
        <v>4583</v>
      </c>
      <c r="D3931" s="12" t="s">
        <v>4635</v>
      </c>
      <c r="E3931" s="17" t="s">
        <v>12442</v>
      </c>
      <c r="F3931" s="25" t="str">
        <f>LEFT(E3931,MIN(FIND({0,1,2,3,4,5,6,7,8,9},ASC(E3931)&amp;1234567890))-1)</f>
        <v>Co</v>
      </c>
      <c r="G3931" s="25">
        <f t="shared" si="122"/>
        <v>4</v>
      </c>
      <c r="H3931" s="25">
        <f>VLOOKUP(F3931,Table!$A$2:$C$121,2,0)</f>
        <v>9</v>
      </c>
      <c r="I3931" s="26">
        <f>VLOOKUP(F3931,Table!$A$2:$C$121,3,0)</f>
        <v>4</v>
      </c>
      <c r="J3931" s="17" t="s">
        <v>12443</v>
      </c>
      <c r="K3931" s="25" t="str">
        <f>LEFT(J3931,MIN(FIND({0,1,2,3,4,5,6,7,8,9},ASC(J3931)&amp;1234567890))-1)</f>
        <v>Ga</v>
      </c>
      <c r="L3931" s="25">
        <f t="shared" si="123"/>
        <v>12</v>
      </c>
      <c r="M3931" s="25">
        <f>VLOOKUP(K3931,Table!$A$2:$C$121,2,0)</f>
        <v>13</v>
      </c>
      <c r="N3931" s="26">
        <f>VLOOKUP(K3931,Table!$A$2:$C$121,3,0)</f>
        <v>4</v>
      </c>
      <c r="O3931" s="13" t="str">
        <f>VLOOKUP(A3931,Table!$U$1:$V$230,2,0)</f>
        <v>Tetragonal</v>
      </c>
      <c r="P3931" s="1"/>
    </row>
    <row r="3932" spans="1:16">
      <c r="A3932" s="12">
        <v>136</v>
      </c>
      <c r="B3932" s="12">
        <v>412062</v>
      </c>
      <c r="C3932" s="12" t="s">
        <v>4583</v>
      </c>
      <c r="D3932" s="12" t="s">
        <v>4636</v>
      </c>
      <c r="E3932" s="17" t="s">
        <v>12442</v>
      </c>
      <c r="F3932" s="25" t="str">
        <f>LEFT(E3932,MIN(FIND({0,1,2,3,4,5,6,7,8,9},ASC(E3932)&amp;1234567890))-1)</f>
        <v>Co</v>
      </c>
      <c r="G3932" s="25">
        <f t="shared" si="122"/>
        <v>4</v>
      </c>
      <c r="H3932" s="25">
        <f>VLOOKUP(F3932,Table!$A$2:$C$121,2,0)</f>
        <v>9</v>
      </c>
      <c r="I3932" s="26">
        <f>VLOOKUP(F3932,Table!$A$2:$C$121,3,0)</f>
        <v>4</v>
      </c>
      <c r="J3932" s="17" t="s">
        <v>12444</v>
      </c>
      <c r="K3932" s="25" t="str">
        <f>LEFT(J3932,MIN(FIND({0,1,2,3,4,5,6,7,8,9},ASC(J3932)&amp;1234567890))-1)</f>
        <v>In</v>
      </c>
      <c r="L3932" s="25">
        <f t="shared" si="123"/>
        <v>12</v>
      </c>
      <c r="M3932" s="25">
        <f>VLOOKUP(K3932,Table!$A$2:$C$121,2,0)</f>
        <v>13</v>
      </c>
      <c r="N3932" s="26">
        <f>VLOOKUP(K3932,Table!$A$2:$C$121,3,0)</f>
        <v>5</v>
      </c>
      <c r="O3932" s="13" t="str">
        <f>VLOOKUP(A3932,Table!$U$1:$V$230,2,0)</f>
        <v>Tetragonal</v>
      </c>
      <c r="P3932" s="1"/>
    </row>
    <row r="3933" spans="1:16">
      <c r="A3933" s="12">
        <v>136</v>
      </c>
      <c r="B3933" s="12">
        <v>412078</v>
      </c>
      <c r="C3933" s="12" t="s">
        <v>4583</v>
      </c>
      <c r="D3933" s="12" t="s">
        <v>4637</v>
      </c>
      <c r="E3933" s="17" t="s">
        <v>341</v>
      </c>
      <c r="F3933" s="25" t="str">
        <f>LEFT(E3933,MIN(FIND({0,1,2,3,4,5,6,7,8,9},ASC(E3933)&amp;1234567890))-1)</f>
        <v>Ru</v>
      </c>
      <c r="G3933" s="25">
        <f t="shared" si="122"/>
        <v>1</v>
      </c>
      <c r="H3933" s="25">
        <f>VLOOKUP(F3933,Table!$A$2:$C$121,2,0)</f>
        <v>8</v>
      </c>
      <c r="I3933" s="26">
        <f>VLOOKUP(F3933,Table!$A$2:$C$121,3,0)</f>
        <v>5</v>
      </c>
      <c r="J3933" s="17" t="s">
        <v>11560</v>
      </c>
      <c r="K3933" s="25" t="str">
        <f>LEFT(J3933,MIN(FIND({0,1,2,3,4,5,6,7,8,9},ASC(J3933)&amp;1234567890))-1)</f>
        <v>Ga</v>
      </c>
      <c r="L3933" s="25">
        <f t="shared" si="123"/>
        <v>3</v>
      </c>
      <c r="M3933" s="25">
        <f>VLOOKUP(K3933,Table!$A$2:$C$121,2,0)</f>
        <v>13</v>
      </c>
      <c r="N3933" s="26">
        <f>VLOOKUP(K3933,Table!$A$2:$C$121,3,0)</f>
        <v>4</v>
      </c>
      <c r="O3933" s="13" t="str">
        <f>VLOOKUP(A3933,Table!$U$1:$V$230,2,0)</f>
        <v>Tetragonal</v>
      </c>
      <c r="P3933" s="1"/>
    </row>
    <row r="3934" spans="1:16">
      <c r="A3934" s="12">
        <v>136</v>
      </c>
      <c r="B3934" s="12">
        <v>601378</v>
      </c>
      <c r="C3934" s="12" t="s">
        <v>4583</v>
      </c>
      <c r="D3934" s="12" t="s">
        <v>4638</v>
      </c>
      <c r="E3934" s="17" t="s">
        <v>76</v>
      </c>
      <c r="F3934" s="25" t="str">
        <f>LEFT(E3934,MIN(FIND({0,1,2,3,4,5,6,7,8,9},ASC(E3934)&amp;1234567890))-1)</f>
        <v>Co</v>
      </c>
      <c r="G3934" s="25">
        <f t="shared" si="122"/>
        <v>1</v>
      </c>
      <c r="H3934" s="25">
        <f>VLOOKUP(F3934,Table!$A$2:$C$121,2,0)</f>
        <v>9</v>
      </c>
      <c r="I3934" s="26">
        <f>VLOOKUP(F3934,Table!$A$2:$C$121,3,0)</f>
        <v>4</v>
      </c>
      <c r="J3934" s="17" t="s">
        <v>11390</v>
      </c>
      <c r="K3934" s="25" t="str">
        <f>LEFT(J3934,MIN(FIND({0,1,2,3,4,5,6,7,8,9},ASC(J3934)&amp;1234567890))-1)</f>
        <v>Cr</v>
      </c>
      <c r="L3934" s="25">
        <f t="shared" si="123"/>
        <v>1</v>
      </c>
      <c r="M3934" s="25">
        <f>VLOOKUP(K3934,Table!$A$2:$C$121,2,0)</f>
        <v>6</v>
      </c>
      <c r="N3934" s="26">
        <f>VLOOKUP(K3934,Table!$A$2:$C$121,3,0)</f>
        <v>4</v>
      </c>
      <c r="O3934" s="13" t="str">
        <f>VLOOKUP(A3934,Table!$U$1:$V$230,2,0)</f>
        <v>Tetragonal</v>
      </c>
      <c r="P3934" s="1"/>
    </row>
    <row r="3935" spans="1:16">
      <c r="A3935" s="12">
        <v>136</v>
      </c>
      <c r="B3935" s="12">
        <v>601379</v>
      </c>
      <c r="C3935" s="12" t="s">
        <v>4583</v>
      </c>
      <c r="D3935" s="12" t="s">
        <v>4639</v>
      </c>
      <c r="E3935" s="17" t="s">
        <v>12445</v>
      </c>
      <c r="F3935" s="25" t="str">
        <f>LEFT(E3935,MIN(FIND({0,1,2,3,4,5,6,7,8,9},ASC(E3935)&amp;1234567890))-1)</f>
        <v>Cr</v>
      </c>
      <c r="G3935" s="25">
        <f t="shared" si="122"/>
        <v>0.8</v>
      </c>
      <c r="H3935" s="25">
        <f>VLOOKUP(F3935,Table!$A$2:$C$121,2,0)</f>
        <v>6</v>
      </c>
      <c r="I3935" s="26">
        <f>VLOOKUP(F3935,Table!$A$2:$C$121,3,0)</f>
        <v>4</v>
      </c>
      <c r="J3935" s="17" t="s">
        <v>12446</v>
      </c>
      <c r="K3935" s="25" t="str">
        <f>LEFT(J3935,MIN(FIND({0,1,2,3,4,5,6,7,8,9},ASC(J3935)&amp;1234567890))-1)</f>
        <v>Re</v>
      </c>
      <c r="L3935" s="25">
        <f t="shared" si="123"/>
        <v>1.2</v>
      </c>
      <c r="M3935" s="25">
        <f>VLOOKUP(K3935,Table!$A$2:$C$121,2,0)</f>
        <v>7</v>
      </c>
      <c r="N3935" s="26">
        <f>VLOOKUP(K3935,Table!$A$2:$C$121,3,0)</f>
        <v>6</v>
      </c>
      <c r="O3935" s="13" t="str">
        <f>VLOOKUP(A3935,Table!$U$1:$V$230,2,0)</f>
        <v>Tetragonal</v>
      </c>
      <c r="P3935" s="1"/>
    </row>
    <row r="3936" spans="1:16">
      <c r="A3936" s="12">
        <v>136</v>
      </c>
      <c r="B3936" s="12">
        <v>601390</v>
      </c>
      <c r="C3936" s="12" t="s">
        <v>4583</v>
      </c>
      <c r="D3936" s="12" t="s">
        <v>4640</v>
      </c>
      <c r="E3936" s="17" t="s">
        <v>12447</v>
      </c>
      <c r="F3936" s="25" t="str">
        <f>LEFT(E3936,MIN(FIND({0,1,2,3,4,5,6,7,8,9},ASC(E3936)&amp;1234567890))-1)</f>
        <v>Fe</v>
      </c>
      <c r="G3936" s="25">
        <f t="shared" si="122"/>
        <v>1.2</v>
      </c>
      <c r="H3936" s="25">
        <f>VLOOKUP(F3936,Table!$A$2:$C$121,2,0)</f>
        <v>8</v>
      </c>
      <c r="I3936" s="26">
        <f>VLOOKUP(F3936,Table!$A$2:$C$121,3,0)</f>
        <v>4</v>
      </c>
      <c r="J3936" s="17" t="s">
        <v>12448</v>
      </c>
      <c r="K3936" s="25" t="str">
        <f>LEFT(J3936,MIN(FIND({0,1,2,3,4,5,6,7,8,9},ASC(J3936)&amp;1234567890))-1)</f>
        <v>Re</v>
      </c>
      <c r="L3936" s="25">
        <f t="shared" si="123"/>
        <v>0.8</v>
      </c>
      <c r="M3936" s="25">
        <f>VLOOKUP(K3936,Table!$A$2:$C$121,2,0)</f>
        <v>7</v>
      </c>
      <c r="N3936" s="26">
        <f>VLOOKUP(K3936,Table!$A$2:$C$121,3,0)</f>
        <v>6</v>
      </c>
      <c r="O3936" s="13" t="str">
        <f>VLOOKUP(A3936,Table!$U$1:$V$230,2,0)</f>
        <v>Tetragonal</v>
      </c>
      <c r="P3936" s="1"/>
    </row>
    <row r="3937" spans="1:16">
      <c r="A3937" s="12">
        <v>136</v>
      </c>
      <c r="B3937" s="12">
        <v>601473</v>
      </c>
      <c r="C3937" s="12" t="s">
        <v>4583</v>
      </c>
      <c r="D3937" s="12" t="s">
        <v>4641</v>
      </c>
      <c r="E3937" s="17" t="s">
        <v>11819</v>
      </c>
      <c r="F3937" s="25" t="str">
        <f>LEFT(E3937,MIN(FIND({0,1,2,3,4,5,6,7,8,9},ASC(E3937)&amp;1234567890))-1)</f>
        <v>Zr</v>
      </c>
      <c r="G3937" s="25">
        <f t="shared" si="122"/>
        <v>3</v>
      </c>
      <c r="H3937" s="25">
        <f>VLOOKUP(F3937,Table!$A$2:$C$121,2,0)</f>
        <v>4</v>
      </c>
      <c r="I3937" s="26">
        <f>VLOOKUP(F3937,Table!$A$2:$C$121,3,0)</f>
        <v>5</v>
      </c>
      <c r="J3937" s="17" t="s">
        <v>58</v>
      </c>
      <c r="K3937" s="25" t="str">
        <f>LEFT(J3937,MIN(FIND({0,1,2,3,4,5,6,7,8,9},ASC(J3937)&amp;1234567890))-1)</f>
        <v>Al</v>
      </c>
      <c r="L3937" s="25">
        <f t="shared" si="123"/>
        <v>2</v>
      </c>
      <c r="M3937" s="25">
        <f>VLOOKUP(K3937,Table!$A$2:$C$121,2,0)</f>
        <v>13</v>
      </c>
      <c r="N3937" s="26">
        <f>VLOOKUP(K3937,Table!$A$2:$C$121,3,0)</f>
        <v>3</v>
      </c>
      <c r="O3937" s="13" t="str">
        <f>VLOOKUP(A3937,Table!$U$1:$V$230,2,0)</f>
        <v>Tetragonal</v>
      </c>
      <c r="P3937" s="1"/>
    </row>
    <row r="3938" spans="1:16">
      <c r="A3938" s="12">
        <v>136</v>
      </c>
      <c r="B3938" s="12">
        <v>604436</v>
      </c>
      <c r="C3938" s="12" t="s">
        <v>4583</v>
      </c>
      <c r="D3938" s="12" t="s">
        <v>4642</v>
      </c>
      <c r="E3938" s="17" t="s">
        <v>12449</v>
      </c>
      <c r="F3938" s="25" t="str">
        <f>LEFT(E3938,MIN(FIND({0,1,2,3,4,5,6,7,8,9},ASC(E3938)&amp;1234567890))-1)</f>
        <v>Nb</v>
      </c>
      <c r="G3938" s="25">
        <f t="shared" si="122"/>
        <v>0.94</v>
      </c>
      <c r="H3938" s="25">
        <f>VLOOKUP(F3938,Table!$A$2:$C$121,2,0)</f>
        <v>5</v>
      </c>
      <c r="I3938" s="26">
        <f>VLOOKUP(F3938,Table!$A$2:$C$121,3,0)</f>
        <v>5</v>
      </c>
      <c r="J3938" s="17" t="s">
        <v>32</v>
      </c>
      <c r="K3938" s="25" t="str">
        <f>LEFT(J3938,MIN(FIND({0,1,2,3,4,5,6,7,8,9},ASC(J3938)&amp;1234567890))-1)</f>
        <v>O</v>
      </c>
      <c r="L3938" s="25">
        <f t="shared" si="123"/>
        <v>2</v>
      </c>
      <c r="M3938" s="25">
        <f>VLOOKUP(K3938,Table!$A$2:$C$121,2,0)</f>
        <v>16</v>
      </c>
      <c r="N3938" s="26">
        <f>VLOOKUP(K3938,Table!$A$2:$C$121,3,0)</f>
        <v>2</v>
      </c>
      <c r="O3938" s="13" t="str">
        <f>VLOOKUP(A3938,Table!$U$1:$V$230,2,0)</f>
        <v>Tetragonal</v>
      </c>
      <c r="P3938" s="1"/>
    </row>
    <row r="3939" spans="1:16">
      <c r="A3939" s="12">
        <v>136</v>
      </c>
      <c r="B3939" s="12">
        <v>607241</v>
      </c>
      <c r="C3939" s="12" t="s">
        <v>4583</v>
      </c>
      <c r="D3939" s="12" t="s">
        <v>4060</v>
      </c>
      <c r="E3939" s="17" t="s">
        <v>11385</v>
      </c>
      <c r="F3939" s="25" t="str">
        <f>LEFT(E3939,MIN(FIND({0,1,2,3,4,5,6,7,8,9},ASC(E3939)&amp;1234567890))-1)</f>
        <v>Dy</v>
      </c>
      <c r="G3939" s="25">
        <f t="shared" si="122"/>
        <v>3</v>
      </c>
      <c r="H3939" s="25">
        <f>VLOOKUP(F3939,Table!$A$2:$C$121,2,0)</f>
        <v>3</v>
      </c>
      <c r="I3939" s="26">
        <f>VLOOKUP(F3939,Table!$A$2:$C$121,3,0)</f>
        <v>6</v>
      </c>
      <c r="J3939" s="17" t="s">
        <v>58</v>
      </c>
      <c r="K3939" s="25" t="str">
        <f>LEFT(J3939,MIN(FIND({0,1,2,3,4,5,6,7,8,9},ASC(J3939)&amp;1234567890))-1)</f>
        <v>Al</v>
      </c>
      <c r="L3939" s="25">
        <f t="shared" si="123"/>
        <v>2</v>
      </c>
      <c r="M3939" s="25">
        <f>VLOOKUP(K3939,Table!$A$2:$C$121,2,0)</f>
        <v>13</v>
      </c>
      <c r="N3939" s="26">
        <f>VLOOKUP(K3939,Table!$A$2:$C$121,3,0)</f>
        <v>3</v>
      </c>
      <c r="O3939" s="13" t="str">
        <f>VLOOKUP(A3939,Table!$U$1:$V$230,2,0)</f>
        <v>Tetragonal</v>
      </c>
      <c r="P3939" s="1"/>
    </row>
    <row r="3940" spans="1:16">
      <c r="A3940" s="12">
        <v>136</v>
      </c>
      <c r="B3940" s="12">
        <v>608651</v>
      </c>
      <c r="C3940" s="12" t="s">
        <v>4583</v>
      </c>
      <c r="D3940" s="12" t="s">
        <v>4643</v>
      </c>
      <c r="E3940" s="17" t="s">
        <v>12450</v>
      </c>
      <c r="F3940" s="25" t="str">
        <f>LEFT(E3940,MIN(FIND({0,1,2,3,4,5,6,7,8,9},ASC(E3940)&amp;1234567890))-1)</f>
        <v>Al</v>
      </c>
      <c r="G3940" s="25">
        <f t="shared" si="122"/>
        <v>0.67</v>
      </c>
      <c r="H3940" s="25">
        <f>VLOOKUP(F3940,Table!$A$2:$C$121,2,0)</f>
        <v>13</v>
      </c>
      <c r="I3940" s="26">
        <f>VLOOKUP(F3940,Table!$A$2:$C$121,3,0)</f>
        <v>3</v>
      </c>
      <c r="J3940" s="17" t="s">
        <v>12451</v>
      </c>
      <c r="K3940" s="25" t="str">
        <f>LEFT(J3940,MIN(FIND({0,1,2,3,4,5,6,7,8,9},ASC(J3940)&amp;1234567890))-1)</f>
        <v>Nb</v>
      </c>
      <c r="L3940" s="25">
        <f t="shared" si="123"/>
        <v>1.33</v>
      </c>
      <c r="M3940" s="25">
        <f>VLOOKUP(K3940,Table!$A$2:$C$121,2,0)</f>
        <v>5</v>
      </c>
      <c r="N3940" s="26">
        <f>VLOOKUP(K3940,Table!$A$2:$C$121,3,0)</f>
        <v>5</v>
      </c>
      <c r="O3940" s="13" t="str">
        <f>VLOOKUP(A3940,Table!$U$1:$V$230,2,0)</f>
        <v>Tetragonal</v>
      </c>
      <c r="P3940" s="1"/>
    </row>
    <row r="3941" spans="1:16">
      <c r="A3941" s="12">
        <v>136</v>
      </c>
      <c r="B3941" s="12">
        <v>608671</v>
      </c>
      <c r="C3941" s="12" t="s">
        <v>4583</v>
      </c>
      <c r="D3941" s="12" t="s">
        <v>4644</v>
      </c>
      <c r="E3941" s="17" t="s">
        <v>12451</v>
      </c>
      <c r="F3941" s="25" t="str">
        <f>LEFT(E3941,MIN(FIND({0,1,2,3,4,5,6,7,8,9},ASC(E3941)&amp;1234567890))-1)</f>
        <v>Nb</v>
      </c>
      <c r="G3941" s="25">
        <f t="shared" si="122"/>
        <v>1.33</v>
      </c>
      <c r="H3941" s="25">
        <f>VLOOKUP(F3941,Table!$A$2:$C$121,2,0)</f>
        <v>5</v>
      </c>
      <c r="I3941" s="26">
        <f>VLOOKUP(F3941,Table!$A$2:$C$121,3,0)</f>
        <v>5</v>
      </c>
      <c r="J3941" s="17" t="s">
        <v>12450</v>
      </c>
      <c r="K3941" s="25" t="str">
        <f>LEFT(J3941,MIN(FIND({0,1,2,3,4,5,6,7,8,9},ASC(J3941)&amp;1234567890))-1)</f>
        <v>Al</v>
      </c>
      <c r="L3941" s="25">
        <f t="shared" si="123"/>
        <v>0.67</v>
      </c>
      <c r="M3941" s="25">
        <f>VLOOKUP(K3941,Table!$A$2:$C$121,2,0)</f>
        <v>13</v>
      </c>
      <c r="N3941" s="26">
        <f>VLOOKUP(K3941,Table!$A$2:$C$121,3,0)</f>
        <v>3</v>
      </c>
      <c r="O3941" s="13" t="str">
        <f>VLOOKUP(A3941,Table!$U$1:$V$230,2,0)</f>
        <v>Tetragonal</v>
      </c>
      <c r="P3941" s="1"/>
    </row>
    <row r="3942" spans="1:16">
      <c r="A3942" s="12">
        <v>136</v>
      </c>
      <c r="B3942" s="12">
        <v>609429</v>
      </c>
      <c r="C3942" s="12" t="s">
        <v>4583</v>
      </c>
      <c r="D3942" s="12" t="s">
        <v>4645</v>
      </c>
      <c r="E3942" s="17" t="s">
        <v>583</v>
      </c>
      <c r="F3942" s="25" t="str">
        <f>LEFT(E3942,MIN(FIND({0,1,2,3,4,5,6,7,8,9},ASC(E3942)&amp;1234567890))-1)</f>
        <v>Ta</v>
      </c>
      <c r="G3942" s="25">
        <f t="shared" si="122"/>
        <v>2</v>
      </c>
      <c r="H3942" s="25">
        <f>VLOOKUP(F3942,Table!$A$2:$C$121,2,0)</f>
        <v>5</v>
      </c>
      <c r="I3942" s="26">
        <f>VLOOKUP(F3942,Table!$A$2:$C$121,3,0)</f>
        <v>6</v>
      </c>
      <c r="J3942" s="17" t="s">
        <v>11352</v>
      </c>
      <c r="K3942" s="25" t="str">
        <f>LEFT(J3942,MIN(FIND({0,1,2,3,4,5,6,7,8,9},ASC(J3942)&amp;1234567890))-1)</f>
        <v>Al</v>
      </c>
      <c r="L3942" s="25">
        <f t="shared" si="123"/>
        <v>1</v>
      </c>
      <c r="M3942" s="25">
        <f>VLOOKUP(K3942,Table!$A$2:$C$121,2,0)</f>
        <v>13</v>
      </c>
      <c r="N3942" s="26">
        <f>VLOOKUP(K3942,Table!$A$2:$C$121,3,0)</f>
        <v>3</v>
      </c>
      <c r="O3942" s="13" t="str">
        <f>VLOOKUP(A3942,Table!$U$1:$V$230,2,0)</f>
        <v>Tetragonal</v>
      </c>
      <c r="P3942" s="1"/>
    </row>
    <row r="3943" spans="1:16">
      <c r="A3943" s="12">
        <v>136</v>
      </c>
      <c r="B3943" s="12">
        <v>609435</v>
      </c>
      <c r="C3943" s="12" t="s">
        <v>4583</v>
      </c>
      <c r="D3943" s="12" t="s">
        <v>4646</v>
      </c>
      <c r="E3943" s="17" t="s">
        <v>11462</v>
      </c>
      <c r="F3943" s="25" t="str">
        <f>LEFT(E3943,MIN(FIND({0,1,2,3,4,5,6,7,8,9},ASC(E3943)&amp;1234567890))-1)</f>
        <v>Ta</v>
      </c>
      <c r="G3943" s="25">
        <f t="shared" si="122"/>
        <v>3</v>
      </c>
      <c r="H3943" s="25">
        <f>VLOOKUP(F3943,Table!$A$2:$C$121,2,0)</f>
        <v>5</v>
      </c>
      <c r="I3943" s="26">
        <f>VLOOKUP(F3943,Table!$A$2:$C$121,3,0)</f>
        <v>6</v>
      </c>
      <c r="J3943" s="17" t="s">
        <v>58</v>
      </c>
      <c r="K3943" s="25" t="str">
        <f>LEFT(J3943,MIN(FIND({0,1,2,3,4,5,6,7,8,9},ASC(J3943)&amp;1234567890))-1)</f>
        <v>Al</v>
      </c>
      <c r="L3943" s="25">
        <f t="shared" si="123"/>
        <v>2</v>
      </c>
      <c r="M3943" s="25">
        <f>VLOOKUP(K3943,Table!$A$2:$C$121,2,0)</f>
        <v>13</v>
      </c>
      <c r="N3943" s="26">
        <f>VLOOKUP(K3943,Table!$A$2:$C$121,3,0)</f>
        <v>3</v>
      </c>
      <c r="O3943" s="13" t="str">
        <f>VLOOKUP(A3943,Table!$U$1:$V$230,2,0)</f>
        <v>Tetragonal</v>
      </c>
      <c r="P3943" s="1"/>
    </row>
    <row r="3944" spans="1:16">
      <c r="A3944" s="12">
        <v>136</v>
      </c>
      <c r="B3944" s="12">
        <v>609561</v>
      </c>
      <c r="C3944" s="12" t="s">
        <v>4583</v>
      </c>
      <c r="D3944" s="12" t="s">
        <v>4647</v>
      </c>
      <c r="E3944" s="17" t="s">
        <v>11981</v>
      </c>
      <c r="F3944" s="25" t="str">
        <f>LEFT(E3944,MIN(FIND({0,1,2,3,4,5,6,7,8,9},ASC(E3944)&amp;1234567890))-1)</f>
        <v>Tm</v>
      </c>
      <c r="G3944" s="25">
        <f t="shared" si="122"/>
        <v>3</v>
      </c>
      <c r="H3944" s="25">
        <f>VLOOKUP(F3944,Table!$A$2:$C$121,2,0)</f>
        <v>3</v>
      </c>
      <c r="I3944" s="26">
        <f>VLOOKUP(F3944,Table!$A$2:$C$121,3,0)</f>
        <v>6</v>
      </c>
      <c r="J3944" s="17" t="s">
        <v>58</v>
      </c>
      <c r="K3944" s="25" t="str">
        <f>LEFT(J3944,MIN(FIND({0,1,2,3,4,5,6,7,8,9},ASC(J3944)&amp;1234567890))-1)</f>
        <v>Al</v>
      </c>
      <c r="L3944" s="25">
        <f t="shared" si="123"/>
        <v>2</v>
      </c>
      <c r="M3944" s="25">
        <f>VLOOKUP(K3944,Table!$A$2:$C$121,2,0)</f>
        <v>13</v>
      </c>
      <c r="N3944" s="26">
        <f>VLOOKUP(K3944,Table!$A$2:$C$121,3,0)</f>
        <v>3</v>
      </c>
      <c r="O3944" s="13" t="str">
        <f>VLOOKUP(A3944,Table!$U$1:$V$230,2,0)</f>
        <v>Tetragonal</v>
      </c>
      <c r="P3944" s="1"/>
    </row>
    <row r="3945" spans="1:16">
      <c r="A3945" s="12">
        <v>136</v>
      </c>
      <c r="B3945" s="12">
        <v>609651</v>
      </c>
      <c r="C3945" s="12" t="s">
        <v>4583</v>
      </c>
      <c r="D3945" s="12" t="s">
        <v>4065</v>
      </c>
      <c r="E3945" s="17" t="s">
        <v>77</v>
      </c>
      <c r="F3945" s="25" t="str">
        <f>LEFT(E3945,MIN(FIND({0,1,2,3,4,5,6,7,8,9},ASC(E3945)&amp;1234567890))-1)</f>
        <v>Y</v>
      </c>
      <c r="G3945" s="25">
        <f t="shared" si="122"/>
        <v>3</v>
      </c>
      <c r="H3945" s="25">
        <f>VLOOKUP(F3945,Table!$A$2:$C$121,2,0)</f>
        <v>3</v>
      </c>
      <c r="I3945" s="26">
        <f>VLOOKUP(F3945,Table!$A$2:$C$121,3,0)</f>
        <v>5</v>
      </c>
      <c r="J3945" s="17" t="s">
        <v>58</v>
      </c>
      <c r="K3945" s="25" t="str">
        <f>LEFT(J3945,MIN(FIND({0,1,2,3,4,5,6,7,8,9},ASC(J3945)&amp;1234567890))-1)</f>
        <v>Al</v>
      </c>
      <c r="L3945" s="25">
        <f t="shared" si="123"/>
        <v>2</v>
      </c>
      <c r="M3945" s="25">
        <f>VLOOKUP(K3945,Table!$A$2:$C$121,2,0)</f>
        <v>13</v>
      </c>
      <c r="N3945" s="26">
        <f>VLOOKUP(K3945,Table!$A$2:$C$121,3,0)</f>
        <v>3</v>
      </c>
      <c r="O3945" s="13" t="str">
        <f>VLOOKUP(A3945,Table!$U$1:$V$230,2,0)</f>
        <v>Tetragonal</v>
      </c>
      <c r="P3945" s="1"/>
    </row>
    <row r="3946" spans="1:16">
      <c r="A3946" s="12">
        <v>136</v>
      </c>
      <c r="B3946" s="12">
        <v>612373</v>
      </c>
      <c r="C3946" s="12" t="s">
        <v>4583</v>
      </c>
      <c r="D3946" s="12" t="s">
        <v>4648</v>
      </c>
      <c r="E3946" s="17" t="s">
        <v>583</v>
      </c>
      <c r="F3946" s="25" t="str">
        <f>LEFT(E3946,MIN(FIND({0,1,2,3,4,5,6,7,8,9},ASC(E3946)&amp;1234567890))-1)</f>
        <v>Ta</v>
      </c>
      <c r="G3946" s="25">
        <f t="shared" si="122"/>
        <v>2</v>
      </c>
      <c r="H3946" s="25">
        <f>VLOOKUP(F3946,Table!$A$2:$C$121,2,0)</f>
        <v>5</v>
      </c>
      <c r="I3946" s="26">
        <f>VLOOKUP(F3946,Table!$A$2:$C$121,3,0)</f>
        <v>6</v>
      </c>
      <c r="J3946" s="17" t="s">
        <v>427</v>
      </c>
      <c r="K3946" s="25" t="str">
        <f>LEFT(J3946,MIN(FIND({0,1,2,3,4,5,6,7,8,9},ASC(J3946)&amp;1234567890))-1)</f>
        <v>Au</v>
      </c>
      <c r="L3946" s="25">
        <f t="shared" si="123"/>
        <v>1</v>
      </c>
      <c r="M3946" s="25">
        <f>VLOOKUP(K3946,Table!$A$2:$C$121,2,0)</f>
        <v>11</v>
      </c>
      <c r="N3946" s="26">
        <f>VLOOKUP(K3946,Table!$A$2:$C$121,3,0)</f>
        <v>6</v>
      </c>
      <c r="O3946" s="13" t="str">
        <f>VLOOKUP(A3946,Table!$U$1:$V$230,2,0)</f>
        <v>Tetragonal</v>
      </c>
      <c r="P3946" s="1"/>
    </row>
    <row r="3947" spans="1:16">
      <c r="A3947" s="12">
        <v>136</v>
      </c>
      <c r="B3947" s="12">
        <v>621105</v>
      </c>
      <c r="C3947" s="12" t="s">
        <v>4583</v>
      </c>
      <c r="D3947" s="12" t="s">
        <v>4649</v>
      </c>
      <c r="E3947" s="17" t="s">
        <v>11353</v>
      </c>
      <c r="F3947" s="25" t="str">
        <f>LEFT(E3947,MIN(FIND({0,1,2,3,4,5,6,7,8,9},ASC(E3947)&amp;1234567890))-1)</f>
        <v>Ce</v>
      </c>
      <c r="G3947" s="25">
        <f t="shared" si="122"/>
        <v>3</v>
      </c>
      <c r="H3947" s="25">
        <f>VLOOKUP(F3947,Table!$A$2:$C$121,2,0)</f>
        <v>3</v>
      </c>
      <c r="I3947" s="26">
        <f>VLOOKUP(F3947,Table!$A$2:$C$121,3,0)</f>
        <v>6</v>
      </c>
      <c r="J3947" s="17" t="s">
        <v>11409</v>
      </c>
      <c r="K3947" s="25" t="str">
        <f>LEFT(J3947,MIN(FIND({0,1,2,3,4,5,6,7,8,9},ASC(J3947)&amp;1234567890))-1)</f>
        <v>Ga</v>
      </c>
      <c r="L3947" s="25">
        <f t="shared" si="123"/>
        <v>2</v>
      </c>
      <c r="M3947" s="25">
        <f>VLOOKUP(K3947,Table!$A$2:$C$121,2,0)</f>
        <v>13</v>
      </c>
      <c r="N3947" s="26">
        <f>VLOOKUP(K3947,Table!$A$2:$C$121,3,0)</f>
        <v>4</v>
      </c>
      <c r="O3947" s="13" t="str">
        <f>VLOOKUP(A3947,Table!$U$1:$V$230,2,0)</f>
        <v>Tetragonal</v>
      </c>
      <c r="P3947" s="1"/>
    </row>
    <row r="3948" spans="1:16">
      <c r="A3948" s="12">
        <v>136</v>
      </c>
      <c r="B3948" s="12">
        <v>622447</v>
      </c>
      <c r="C3948" s="12" t="s">
        <v>4583</v>
      </c>
      <c r="D3948" s="12" t="s">
        <v>4650</v>
      </c>
      <c r="E3948" s="17" t="s">
        <v>11695</v>
      </c>
      <c r="F3948" s="25" t="str">
        <f>LEFT(E3948,MIN(FIND({0,1,2,3,4,5,6,7,8,9},ASC(E3948)&amp;1234567890))-1)</f>
        <v>Co</v>
      </c>
      <c r="G3948" s="25">
        <f t="shared" si="122"/>
        <v>2</v>
      </c>
      <c r="H3948" s="25">
        <f>VLOOKUP(F3948,Table!$A$2:$C$121,2,0)</f>
        <v>9</v>
      </c>
      <c r="I3948" s="26">
        <f>VLOOKUP(F3948,Table!$A$2:$C$121,3,0)</f>
        <v>4</v>
      </c>
      <c r="J3948" s="17" t="s">
        <v>11383</v>
      </c>
      <c r="K3948" s="25" t="str">
        <f>LEFT(J3948,MIN(FIND({0,1,2,3,4,5,6,7,8,9},ASC(J3948)&amp;1234567890))-1)</f>
        <v>Cr</v>
      </c>
      <c r="L3948" s="25">
        <f t="shared" si="123"/>
        <v>3</v>
      </c>
      <c r="M3948" s="25">
        <f>VLOOKUP(K3948,Table!$A$2:$C$121,2,0)</f>
        <v>6</v>
      </c>
      <c r="N3948" s="26">
        <f>VLOOKUP(K3948,Table!$A$2:$C$121,3,0)</f>
        <v>4</v>
      </c>
      <c r="O3948" s="13" t="str">
        <f>VLOOKUP(A3948,Table!$U$1:$V$230,2,0)</f>
        <v>Tetragonal</v>
      </c>
      <c r="P3948" s="1"/>
    </row>
    <row r="3949" spans="1:16">
      <c r="A3949" s="12">
        <v>136</v>
      </c>
      <c r="B3949" s="12">
        <v>624210</v>
      </c>
      <c r="C3949" s="12" t="s">
        <v>4583</v>
      </c>
      <c r="D3949" s="12" t="s">
        <v>4651</v>
      </c>
      <c r="E3949" s="17" t="s">
        <v>12452</v>
      </c>
      <c r="F3949" s="25" t="str">
        <f>LEFT(E3949,MIN(FIND({0,1,2,3,4,5,6,7,8,9},ASC(E3949)&amp;1234567890))-1)</f>
        <v>Mo</v>
      </c>
      <c r="G3949" s="25">
        <f t="shared" si="122"/>
        <v>1.3</v>
      </c>
      <c r="H3949" s="25">
        <f>VLOOKUP(F3949,Table!$A$2:$C$121,2,0)</f>
        <v>6</v>
      </c>
      <c r="I3949" s="26">
        <f>VLOOKUP(F3949,Table!$A$2:$C$121,3,0)</f>
        <v>5</v>
      </c>
      <c r="J3949" s="17" t="s">
        <v>12453</v>
      </c>
      <c r="K3949" s="25" t="str">
        <f>LEFT(J3949,MIN(FIND({0,1,2,3,4,5,6,7,8,9},ASC(J3949)&amp;1234567890))-1)</f>
        <v>Co</v>
      </c>
      <c r="L3949" s="25">
        <f t="shared" si="123"/>
        <v>0.7</v>
      </c>
      <c r="M3949" s="25">
        <f>VLOOKUP(K3949,Table!$A$2:$C$121,2,0)</f>
        <v>9</v>
      </c>
      <c r="N3949" s="26">
        <f>VLOOKUP(K3949,Table!$A$2:$C$121,3,0)</f>
        <v>4</v>
      </c>
      <c r="O3949" s="13" t="str">
        <f>VLOOKUP(A3949,Table!$U$1:$V$230,2,0)</f>
        <v>Tetragonal</v>
      </c>
      <c r="P3949" s="1"/>
    </row>
    <row r="3950" spans="1:16">
      <c r="A3950" s="12">
        <v>136</v>
      </c>
      <c r="B3950" s="12">
        <v>625864</v>
      </c>
      <c r="C3950" s="12" t="s">
        <v>4583</v>
      </c>
      <c r="D3950" s="12" t="s">
        <v>4652</v>
      </c>
      <c r="E3950" s="17" t="s">
        <v>11390</v>
      </c>
      <c r="F3950" s="25" t="str">
        <f>LEFT(E3950,MIN(FIND({0,1,2,3,4,5,6,7,8,9},ASC(E3950)&amp;1234567890))-1)</f>
        <v>Cr</v>
      </c>
      <c r="G3950" s="25">
        <f t="shared" si="122"/>
        <v>1</v>
      </c>
      <c r="H3950" s="25">
        <f>VLOOKUP(F3950,Table!$A$2:$C$121,2,0)</f>
        <v>6</v>
      </c>
      <c r="I3950" s="26">
        <f>VLOOKUP(F3950,Table!$A$2:$C$121,3,0)</f>
        <v>4</v>
      </c>
      <c r="J3950" s="17" t="s">
        <v>33</v>
      </c>
      <c r="K3950" s="25" t="str">
        <f>LEFT(J3950,MIN(FIND({0,1,2,3,4,5,6,7,8,9},ASC(J3950)&amp;1234567890))-1)</f>
        <v>Fe</v>
      </c>
      <c r="L3950" s="25">
        <f t="shared" si="123"/>
        <v>1</v>
      </c>
      <c r="M3950" s="25">
        <f>VLOOKUP(K3950,Table!$A$2:$C$121,2,0)</f>
        <v>8</v>
      </c>
      <c r="N3950" s="26">
        <f>VLOOKUP(K3950,Table!$A$2:$C$121,3,0)</f>
        <v>4</v>
      </c>
      <c r="O3950" s="13" t="str">
        <f>VLOOKUP(A3950,Table!$U$1:$V$230,2,0)</f>
        <v>Tetragonal</v>
      </c>
      <c r="P3950" s="1"/>
    </row>
    <row r="3951" spans="1:16">
      <c r="A3951" s="12">
        <v>136</v>
      </c>
      <c r="B3951" s="12">
        <v>626493</v>
      </c>
      <c r="C3951" s="12" t="s">
        <v>4583</v>
      </c>
      <c r="D3951" s="12" t="s">
        <v>4653</v>
      </c>
      <c r="E3951" s="17" t="s">
        <v>12454</v>
      </c>
      <c r="F3951" s="25" t="str">
        <f>LEFT(E3951,MIN(FIND({0,1,2,3,4,5,6,7,8,9},ASC(E3951)&amp;1234567890))-1)</f>
        <v>Cr</v>
      </c>
      <c r="G3951" s="25">
        <f t="shared" si="122"/>
        <v>1.5</v>
      </c>
      <c r="H3951" s="25">
        <f>VLOOKUP(F3951,Table!$A$2:$C$121,2,0)</f>
        <v>6</v>
      </c>
      <c r="I3951" s="26">
        <f>VLOOKUP(F3951,Table!$A$2:$C$121,3,0)</f>
        <v>4</v>
      </c>
      <c r="J3951" s="17" t="s">
        <v>12455</v>
      </c>
      <c r="K3951" s="25" t="str">
        <f>LEFT(J3951,MIN(FIND({0,1,2,3,4,5,6,7,8,9},ASC(J3951)&amp;1234567890))-1)</f>
        <v>Os</v>
      </c>
      <c r="L3951" s="25">
        <f t="shared" si="123"/>
        <v>0.5</v>
      </c>
      <c r="M3951" s="25">
        <f>VLOOKUP(K3951,Table!$A$2:$C$121,2,0)</f>
        <v>8</v>
      </c>
      <c r="N3951" s="26">
        <f>VLOOKUP(K3951,Table!$A$2:$C$121,3,0)</f>
        <v>6</v>
      </c>
      <c r="O3951" s="13" t="str">
        <f>VLOOKUP(A3951,Table!$U$1:$V$230,2,0)</f>
        <v>Tetragonal</v>
      </c>
      <c r="P3951" s="1"/>
    </row>
    <row r="3952" spans="1:16">
      <c r="A3952" s="12">
        <v>136</v>
      </c>
      <c r="B3952" s="12">
        <v>626496</v>
      </c>
      <c r="C3952" s="12" t="s">
        <v>4583</v>
      </c>
      <c r="D3952" s="12" t="s">
        <v>4654</v>
      </c>
      <c r="E3952" s="17" t="s">
        <v>12456</v>
      </c>
      <c r="F3952" s="25" t="str">
        <f>LEFT(E3952,MIN(FIND({0,1,2,3,4,5,6,7,8,9},ASC(E3952)&amp;1234567890))-1)</f>
        <v>Cr</v>
      </c>
      <c r="G3952" s="25">
        <f t="shared" si="122"/>
        <v>1.33</v>
      </c>
      <c r="H3952" s="25">
        <f>VLOOKUP(F3952,Table!$A$2:$C$121,2,0)</f>
        <v>6</v>
      </c>
      <c r="I3952" s="26">
        <f>VLOOKUP(F3952,Table!$A$2:$C$121,3,0)</f>
        <v>4</v>
      </c>
      <c r="J3952" s="17" t="s">
        <v>12457</v>
      </c>
      <c r="K3952" s="25" t="str">
        <f>LEFT(J3952,MIN(FIND({0,1,2,3,4,5,6,7,8,9},ASC(J3952)&amp;1234567890))-1)</f>
        <v>Os</v>
      </c>
      <c r="L3952" s="25">
        <f t="shared" si="123"/>
        <v>0.67</v>
      </c>
      <c r="M3952" s="25">
        <f>VLOOKUP(K3952,Table!$A$2:$C$121,2,0)</f>
        <v>8</v>
      </c>
      <c r="N3952" s="26">
        <f>VLOOKUP(K3952,Table!$A$2:$C$121,3,0)</f>
        <v>6</v>
      </c>
      <c r="O3952" s="13" t="str">
        <f>VLOOKUP(A3952,Table!$U$1:$V$230,2,0)</f>
        <v>Tetragonal</v>
      </c>
      <c r="P3952" s="1"/>
    </row>
    <row r="3953" spans="1:16">
      <c r="A3953" s="12">
        <v>136</v>
      </c>
      <c r="B3953" s="12">
        <v>626565</v>
      </c>
      <c r="C3953" s="12" t="s">
        <v>4583</v>
      </c>
      <c r="D3953" s="12" t="s">
        <v>4655</v>
      </c>
      <c r="E3953" s="17" t="s">
        <v>12446</v>
      </c>
      <c r="F3953" s="25" t="str">
        <f>LEFT(E3953,MIN(FIND({0,1,2,3,4,5,6,7,8,9},ASC(E3953)&amp;1234567890))-1)</f>
        <v>Re</v>
      </c>
      <c r="G3953" s="25">
        <f t="shared" si="122"/>
        <v>1.2</v>
      </c>
      <c r="H3953" s="25">
        <f>VLOOKUP(F3953,Table!$A$2:$C$121,2,0)</f>
        <v>7</v>
      </c>
      <c r="I3953" s="26">
        <f>VLOOKUP(F3953,Table!$A$2:$C$121,3,0)</f>
        <v>6</v>
      </c>
      <c r="J3953" s="17" t="s">
        <v>12445</v>
      </c>
      <c r="K3953" s="25" t="str">
        <f>LEFT(J3953,MIN(FIND({0,1,2,3,4,5,6,7,8,9},ASC(J3953)&amp;1234567890))-1)</f>
        <v>Cr</v>
      </c>
      <c r="L3953" s="25">
        <f t="shared" si="123"/>
        <v>0.8</v>
      </c>
      <c r="M3953" s="25">
        <f>VLOOKUP(K3953,Table!$A$2:$C$121,2,0)</f>
        <v>6</v>
      </c>
      <c r="N3953" s="26">
        <f>VLOOKUP(K3953,Table!$A$2:$C$121,3,0)</f>
        <v>4</v>
      </c>
      <c r="O3953" s="13" t="str">
        <f>VLOOKUP(A3953,Table!$U$1:$V$230,2,0)</f>
        <v>Tetragonal</v>
      </c>
      <c r="P3953" s="1"/>
    </row>
    <row r="3954" spans="1:16">
      <c r="A3954" s="12">
        <v>136</v>
      </c>
      <c r="B3954" s="12">
        <v>626585</v>
      </c>
      <c r="C3954" s="12" t="s">
        <v>4583</v>
      </c>
      <c r="D3954" s="12" t="s">
        <v>4656</v>
      </c>
      <c r="E3954" s="17" t="s">
        <v>12456</v>
      </c>
      <c r="F3954" s="25" t="str">
        <f>LEFT(E3954,MIN(FIND({0,1,2,3,4,5,6,7,8,9},ASC(E3954)&amp;1234567890))-1)</f>
        <v>Cr</v>
      </c>
      <c r="G3954" s="25">
        <f t="shared" si="122"/>
        <v>1.33</v>
      </c>
      <c r="H3954" s="25">
        <f>VLOOKUP(F3954,Table!$A$2:$C$121,2,0)</f>
        <v>6</v>
      </c>
      <c r="I3954" s="26">
        <f>VLOOKUP(F3954,Table!$A$2:$C$121,3,0)</f>
        <v>4</v>
      </c>
      <c r="J3954" s="17" t="s">
        <v>12458</v>
      </c>
      <c r="K3954" s="25" t="str">
        <f>LEFT(J3954,MIN(FIND({0,1,2,3,4,5,6,7,8,9},ASC(J3954)&amp;1234567890))-1)</f>
        <v>Ru</v>
      </c>
      <c r="L3954" s="25">
        <f t="shared" si="123"/>
        <v>0.67</v>
      </c>
      <c r="M3954" s="25">
        <f>VLOOKUP(K3954,Table!$A$2:$C$121,2,0)</f>
        <v>8</v>
      </c>
      <c r="N3954" s="26">
        <f>VLOOKUP(K3954,Table!$A$2:$C$121,3,0)</f>
        <v>5</v>
      </c>
      <c r="O3954" s="13" t="str">
        <f>VLOOKUP(A3954,Table!$U$1:$V$230,2,0)</f>
        <v>Tetragonal</v>
      </c>
      <c r="P3954" s="1"/>
    </row>
    <row r="3955" spans="1:16">
      <c r="A3955" s="12">
        <v>136</v>
      </c>
      <c r="B3955" s="12">
        <v>626869</v>
      </c>
      <c r="C3955" s="12" t="s">
        <v>4583</v>
      </c>
      <c r="D3955" s="12" t="s">
        <v>4657</v>
      </c>
      <c r="E3955" s="17" t="s">
        <v>12459</v>
      </c>
      <c r="F3955" s="25" t="str">
        <f>LEFT(E3955,MIN(FIND({0,1,2,3,4,5,6,7,8,9},ASC(E3955)&amp;1234567890))-1)</f>
        <v>Tc</v>
      </c>
      <c r="G3955" s="25">
        <f t="shared" si="122"/>
        <v>1.2</v>
      </c>
      <c r="H3955" s="25">
        <f>VLOOKUP(F3955,Table!$A$2:$C$121,2,0)</f>
        <v>7</v>
      </c>
      <c r="I3955" s="26">
        <f>VLOOKUP(F3955,Table!$A$2:$C$121,3,0)</f>
        <v>5</v>
      </c>
      <c r="J3955" s="17" t="s">
        <v>12445</v>
      </c>
      <c r="K3955" s="25" t="str">
        <f>LEFT(J3955,MIN(FIND({0,1,2,3,4,5,6,7,8,9},ASC(J3955)&amp;1234567890))-1)</f>
        <v>Cr</v>
      </c>
      <c r="L3955" s="25">
        <f t="shared" si="123"/>
        <v>0.8</v>
      </c>
      <c r="M3955" s="25">
        <f>VLOOKUP(K3955,Table!$A$2:$C$121,2,0)</f>
        <v>6</v>
      </c>
      <c r="N3955" s="26">
        <f>VLOOKUP(K3955,Table!$A$2:$C$121,3,0)</f>
        <v>4</v>
      </c>
      <c r="O3955" s="13" t="str">
        <f>VLOOKUP(A3955,Table!$U$1:$V$230,2,0)</f>
        <v>Tetragonal</v>
      </c>
      <c r="P3955" s="1"/>
    </row>
    <row r="3956" spans="1:16">
      <c r="A3956" s="12">
        <v>136</v>
      </c>
      <c r="B3956" s="12">
        <v>633865</v>
      </c>
      <c r="C3956" s="12" t="s">
        <v>4583</v>
      </c>
      <c r="D3956" s="12" t="s">
        <v>4658</v>
      </c>
      <c r="E3956" s="17" t="s">
        <v>33</v>
      </c>
      <c r="F3956" s="25" t="str">
        <f>LEFT(E3956,MIN(FIND({0,1,2,3,4,5,6,7,8,9},ASC(E3956)&amp;1234567890))-1)</f>
        <v>Fe</v>
      </c>
      <c r="G3956" s="25">
        <f t="shared" si="122"/>
        <v>1</v>
      </c>
      <c r="H3956" s="25">
        <f>VLOOKUP(F3956,Table!$A$2:$C$121,2,0)</f>
        <v>8</v>
      </c>
      <c r="I3956" s="26">
        <f>VLOOKUP(F3956,Table!$A$2:$C$121,3,0)</f>
        <v>4</v>
      </c>
      <c r="J3956" s="17" t="s">
        <v>395</v>
      </c>
      <c r="K3956" s="25" t="str">
        <f>LEFT(J3956,MIN(FIND({0,1,2,3,4,5,6,7,8,9},ASC(J3956)&amp;1234567890))-1)</f>
        <v>Tc</v>
      </c>
      <c r="L3956" s="25">
        <f t="shared" si="123"/>
        <v>1</v>
      </c>
      <c r="M3956" s="25">
        <f>VLOOKUP(K3956,Table!$A$2:$C$121,2,0)</f>
        <v>7</v>
      </c>
      <c r="N3956" s="26">
        <f>VLOOKUP(K3956,Table!$A$2:$C$121,3,0)</f>
        <v>5</v>
      </c>
      <c r="O3956" s="13" t="str">
        <f>VLOOKUP(A3956,Table!$U$1:$V$230,2,0)</f>
        <v>Tetragonal</v>
      </c>
      <c r="P3956" s="1"/>
    </row>
    <row r="3957" spans="1:16">
      <c r="A3957" s="12">
        <v>136</v>
      </c>
      <c r="B3957" s="12">
        <v>634021</v>
      </c>
      <c r="C3957" s="12" t="s">
        <v>4583</v>
      </c>
      <c r="D3957" s="12" t="s">
        <v>4659</v>
      </c>
      <c r="E3957" s="17" t="s">
        <v>334</v>
      </c>
      <c r="F3957" s="25" t="str">
        <f>LEFT(E3957,MIN(FIND({0,1,2,3,4,5,6,7,8,9},ASC(E3957)&amp;1234567890))-1)</f>
        <v>V</v>
      </c>
      <c r="G3957" s="25">
        <f t="shared" si="122"/>
        <v>1</v>
      </c>
      <c r="H3957" s="25">
        <f>VLOOKUP(F3957,Table!$A$2:$C$121,2,0)</f>
        <v>5</v>
      </c>
      <c r="I3957" s="26">
        <f>VLOOKUP(F3957,Table!$A$2:$C$121,3,0)</f>
        <v>4</v>
      </c>
      <c r="J3957" s="17" t="s">
        <v>33</v>
      </c>
      <c r="K3957" s="25" t="str">
        <f>LEFT(J3957,MIN(FIND({0,1,2,3,4,5,6,7,8,9},ASC(J3957)&amp;1234567890))-1)</f>
        <v>Fe</v>
      </c>
      <c r="L3957" s="25">
        <f t="shared" si="123"/>
        <v>1</v>
      </c>
      <c r="M3957" s="25">
        <f>VLOOKUP(K3957,Table!$A$2:$C$121,2,0)</f>
        <v>8</v>
      </c>
      <c r="N3957" s="26">
        <f>VLOOKUP(K3957,Table!$A$2:$C$121,3,0)</f>
        <v>4</v>
      </c>
      <c r="O3957" s="13" t="str">
        <f>VLOOKUP(A3957,Table!$U$1:$V$230,2,0)</f>
        <v>Tetragonal</v>
      </c>
      <c r="P3957" s="1"/>
    </row>
    <row r="3958" spans="1:16">
      <c r="A3958" s="12">
        <v>136</v>
      </c>
      <c r="B3958" s="12">
        <v>634025</v>
      </c>
      <c r="C3958" s="12" t="s">
        <v>4583</v>
      </c>
      <c r="D3958" s="12" t="s">
        <v>4660</v>
      </c>
      <c r="E3958" s="17" t="s">
        <v>33</v>
      </c>
      <c r="F3958" s="25" t="str">
        <f>LEFT(E3958,MIN(FIND({0,1,2,3,4,5,6,7,8,9},ASC(E3958)&amp;1234567890))-1)</f>
        <v>Fe</v>
      </c>
      <c r="G3958" s="25">
        <f t="shared" si="122"/>
        <v>1</v>
      </c>
      <c r="H3958" s="25">
        <f>VLOOKUP(F3958,Table!$A$2:$C$121,2,0)</f>
        <v>8</v>
      </c>
      <c r="I3958" s="26">
        <f>VLOOKUP(F3958,Table!$A$2:$C$121,3,0)</f>
        <v>4</v>
      </c>
      <c r="J3958" s="17" t="s">
        <v>334</v>
      </c>
      <c r="K3958" s="25" t="str">
        <f>LEFT(J3958,MIN(FIND({0,1,2,3,4,5,6,7,8,9},ASC(J3958)&amp;1234567890))-1)</f>
        <v>V</v>
      </c>
      <c r="L3958" s="25">
        <f t="shared" si="123"/>
        <v>1</v>
      </c>
      <c r="M3958" s="25">
        <f>VLOOKUP(K3958,Table!$A$2:$C$121,2,0)</f>
        <v>5</v>
      </c>
      <c r="N3958" s="26">
        <f>VLOOKUP(K3958,Table!$A$2:$C$121,3,0)</f>
        <v>4</v>
      </c>
      <c r="O3958" s="13" t="str">
        <f>VLOOKUP(A3958,Table!$U$1:$V$230,2,0)</f>
        <v>Tetragonal</v>
      </c>
      <c r="P3958" s="1"/>
    </row>
    <row r="3959" spans="1:16">
      <c r="A3959" s="12">
        <v>136</v>
      </c>
      <c r="B3959" s="12">
        <v>634208</v>
      </c>
      <c r="C3959" s="12" t="s">
        <v>4583</v>
      </c>
      <c r="D3959" s="12" t="s">
        <v>4059</v>
      </c>
      <c r="E3959" s="17" t="s">
        <v>11589</v>
      </c>
      <c r="F3959" s="25" t="str">
        <f>LEFT(E3959,MIN(FIND({0,1,2,3,4,5,6,7,8,9},ASC(E3959)&amp;1234567890))-1)</f>
        <v>Gd</v>
      </c>
      <c r="G3959" s="25">
        <f t="shared" si="122"/>
        <v>3</v>
      </c>
      <c r="H3959" s="25">
        <f>VLOOKUP(F3959,Table!$A$2:$C$121,2,0)</f>
        <v>3</v>
      </c>
      <c r="I3959" s="26">
        <f>VLOOKUP(F3959,Table!$A$2:$C$121,3,0)</f>
        <v>6</v>
      </c>
      <c r="J3959" s="17" t="s">
        <v>11409</v>
      </c>
      <c r="K3959" s="25" t="str">
        <f>LEFT(J3959,MIN(FIND({0,1,2,3,4,5,6,7,8,9},ASC(J3959)&amp;1234567890))-1)</f>
        <v>Ga</v>
      </c>
      <c r="L3959" s="25">
        <f t="shared" si="123"/>
        <v>2</v>
      </c>
      <c r="M3959" s="25">
        <f>VLOOKUP(K3959,Table!$A$2:$C$121,2,0)</f>
        <v>13</v>
      </c>
      <c r="N3959" s="26">
        <f>VLOOKUP(K3959,Table!$A$2:$C$121,3,0)</f>
        <v>4</v>
      </c>
      <c r="O3959" s="13" t="str">
        <f>VLOOKUP(A3959,Table!$U$1:$V$230,2,0)</f>
        <v>Tetragonal</v>
      </c>
      <c r="P3959" s="1"/>
    </row>
    <row r="3960" spans="1:16">
      <c r="A3960" s="12">
        <v>136</v>
      </c>
      <c r="B3960" s="12">
        <v>634440</v>
      </c>
      <c r="C3960" s="12" t="s">
        <v>4583</v>
      </c>
      <c r="D3960" s="12" t="s">
        <v>4661</v>
      </c>
      <c r="E3960" s="17" t="s">
        <v>72</v>
      </c>
      <c r="F3960" s="25" t="str">
        <f>LEFT(E3960,MIN(FIND({0,1,2,3,4,5,6,7,8,9},ASC(E3960)&amp;1234567890))-1)</f>
        <v>Ir</v>
      </c>
      <c r="G3960" s="25">
        <f t="shared" si="122"/>
        <v>1</v>
      </c>
      <c r="H3960" s="25">
        <f>VLOOKUP(F3960,Table!$A$2:$C$121,2,0)</f>
        <v>9</v>
      </c>
      <c r="I3960" s="26">
        <f>VLOOKUP(F3960,Table!$A$2:$C$121,3,0)</f>
        <v>6</v>
      </c>
      <c r="J3960" s="17" t="s">
        <v>11560</v>
      </c>
      <c r="K3960" s="25" t="str">
        <f>LEFT(J3960,MIN(FIND({0,1,2,3,4,5,6,7,8,9},ASC(J3960)&amp;1234567890))-1)</f>
        <v>Ga</v>
      </c>
      <c r="L3960" s="25">
        <f t="shared" si="123"/>
        <v>3</v>
      </c>
      <c r="M3960" s="25">
        <f>VLOOKUP(K3960,Table!$A$2:$C$121,2,0)</f>
        <v>13</v>
      </c>
      <c r="N3960" s="26">
        <f>VLOOKUP(K3960,Table!$A$2:$C$121,3,0)</f>
        <v>4</v>
      </c>
      <c r="O3960" s="13" t="str">
        <f>VLOOKUP(A3960,Table!$U$1:$V$230,2,0)</f>
        <v>Tetragonal</v>
      </c>
      <c r="P3960" s="1"/>
    </row>
    <row r="3961" spans="1:16">
      <c r="A3961" s="12">
        <v>136</v>
      </c>
      <c r="B3961" s="12">
        <v>635024</v>
      </c>
      <c r="C3961" s="12" t="s">
        <v>4583</v>
      </c>
      <c r="D3961" s="12" t="s">
        <v>4662</v>
      </c>
      <c r="E3961" s="17" t="s">
        <v>434</v>
      </c>
      <c r="F3961" s="25" t="str">
        <f>LEFT(E3961,MIN(FIND({0,1,2,3,4,5,6,7,8,9},ASC(E3961)&amp;1234567890))-1)</f>
        <v>Os</v>
      </c>
      <c r="G3961" s="25">
        <f t="shared" si="122"/>
        <v>1</v>
      </c>
      <c r="H3961" s="25">
        <f>VLOOKUP(F3961,Table!$A$2:$C$121,2,0)</f>
        <v>8</v>
      </c>
      <c r="I3961" s="26">
        <f>VLOOKUP(F3961,Table!$A$2:$C$121,3,0)</f>
        <v>6</v>
      </c>
      <c r="J3961" s="17" t="s">
        <v>11560</v>
      </c>
      <c r="K3961" s="25" t="str">
        <f>LEFT(J3961,MIN(FIND({0,1,2,3,4,5,6,7,8,9},ASC(J3961)&amp;1234567890))-1)</f>
        <v>Ga</v>
      </c>
      <c r="L3961" s="25">
        <f t="shared" si="123"/>
        <v>3</v>
      </c>
      <c r="M3961" s="25">
        <f>VLOOKUP(K3961,Table!$A$2:$C$121,2,0)</f>
        <v>13</v>
      </c>
      <c r="N3961" s="26">
        <f>VLOOKUP(K3961,Table!$A$2:$C$121,3,0)</f>
        <v>4</v>
      </c>
      <c r="O3961" s="13" t="str">
        <f>VLOOKUP(A3961,Table!$U$1:$V$230,2,0)</f>
        <v>Tetragonal</v>
      </c>
      <c r="P3961" s="1"/>
    </row>
    <row r="3962" spans="1:16">
      <c r="A3962" s="12">
        <v>136</v>
      </c>
      <c r="B3962" s="12">
        <v>635203</v>
      </c>
      <c r="C3962" s="12" t="s">
        <v>4583</v>
      </c>
      <c r="D3962" s="12" t="s">
        <v>4663</v>
      </c>
      <c r="E3962" s="17" t="s">
        <v>37</v>
      </c>
      <c r="F3962" s="25" t="str">
        <f>LEFT(E3962,MIN(FIND({0,1,2,3,4,5,6,7,8,9},ASC(E3962)&amp;1234567890))-1)</f>
        <v>Re</v>
      </c>
      <c r="G3962" s="25">
        <f t="shared" si="122"/>
        <v>1</v>
      </c>
      <c r="H3962" s="25">
        <f>VLOOKUP(F3962,Table!$A$2:$C$121,2,0)</f>
        <v>7</v>
      </c>
      <c r="I3962" s="26">
        <f>VLOOKUP(F3962,Table!$A$2:$C$121,3,0)</f>
        <v>6</v>
      </c>
      <c r="J3962" s="17" t="s">
        <v>11560</v>
      </c>
      <c r="K3962" s="25" t="str">
        <f>LEFT(J3962,MIN(FIND({0,1,2,3,4,5,6,7,8,9},ASC(J3962)&amp;1234567890))-1)</f>
        <v>Ga</v>
      </c>
      <c r="L3962" s="25">
        <f t="shared" si="123"/>
        <v>3</v>
      </c>
      <c r="M3962" s="25">
        <f>VLOOKUP(K3962,Table!$A$2:$C$121,2,0)</f>
        <v>13</v>
      </c>
      <c r="N3962" s="26">
        <f>VLOOKUP(K3962,Table!$A$2:$C$121,3,0)</f>
        <v>4</v>
      </c>
      <c r="O3962" s="13" t="str">
        <f>VLOOKUP(A3962,Table!$U$1:$V$230,2,0)</f>
        <v>Tetragonal</v>
      </c>
      <c r="P3962" s="1"/>
    </row>
    <row r="3963" spans="1:16">
      <c r="A3963" s="12">
        <v>136</v>
      </c>
      <c r="B3963" s="12">
        <v>635208</v>
      </c>
      <c r="C3963" s="12" t="s">
        <v>4583</v>
      </c>
      <c r="D3963" s="12" t="s">
        <v>4664</v>
      </c>
      <c r="E3963" s="17" t="s">
        <v>11294</v>
      </c>
      <c r="F3963" s="25" t="str">
        <f>LEFT(E3963,MIN(FIND({0,1,2,3,4,5,6,7,8,9},ASC(E3963)&amp;1234567890))-1)</f>
        <v>Rh</v>
      </c>
      <c r="G3963" s="25">
        <f t="shared" si="122"/>
        <v>1</v>
      </c>
      <c r="H3963" s="25">
        <f>VLOOKUP(F3963,Table!$A$2:$C$121,2,0)</f>
        <v>9</v>
      </c>
      <c r="I3963" s="26">
        <f>VLOOKUP(F3963,Table!$A$2:$C$121,3,0)</f>
        <v>5</v>
      </c>
      <c r="J3963" s="17" t="s">
        <v>11560</v>
      </c>
      <c r="K3963" s="25" t="str">
        <f>LEFT(J3963,MIN(FIND({0,1,2,3,4,5,6,7,8,9},ASC(J3963)&amp;1234567890))-1)</f>
        <v>Ga</v>
      </c>
      <c r="L3963" s="25">
        <f t="shared" si="123"/>
        <v>3</v>
      </c>
      <c r="M3963" s="25">
        <f>VLOOKUP(K3963,Table!$A$2:$C$121,2,0)</f>
        <v>13</v>
      </c>
      <c r="N3963" s="26">
        <f>VLOOKUP(K3963,Table!$A$2:$C$121,3,0)</f>
        <v>4</v>
      </c>
      <c r="O3963" s="13" t="str">
        <f>VLOOKUP(A3963,Table!$U$1:$V$230,2,0)</f>
        <v>Tetragonal</v>
      </c>
      <c r="P3963" s="1"/>
    </row>
    <row r="3964" spans="1:16">
      <c r="A3964" s="12">
        <v>136</v>
      </c>
      <c r="B3964" s="12">
        <v>640343</v>
      </c>
      <c r="C3964" s="12" t="s">
        <v>4583</v>
      </c>
      <c r="D3964" s="12" t="s">
        <v>4665</v>
      </c>
      <c r="E3964" s="17" t="s">
        <v>341</v>
      </c>
      <c r="F3964" s="25" t="str">
        <f>LEFT(E3964,MIN(FIND({0,1,2,3,4,5,6,7,8,9},ASC(E3964)&amp;1234567890))-1)</f>
        <v>Ru</v>
      </c>
      <c r="G3964" s="25">
        <f t="shared" si="122"/>
        <v>1</v>
      </c>
      <c r="H3964" s="25">
        <f>VLOOKUP(F3964,Table!$A$2:$C$121,2,0)</f>
        <v>8</v>
      </c>
      <c r="I3964" s="26">
        <f>VLOOKUP(F3964,Table!$A$2:$C$121,3,0)</f>
        <v>5</v>
      </c>
      <c r="J3964" s="17" t="s">
        <v>45</v>
      </c>
      <c r="K3964" s="25" t="str">
        <f>LEFT(J3964,MIN(FIND({0,1,2,3,4,5,6,7,8,9},ASC(J3964)&amp;1234567890))-1)</f>
        <v>In</v>
      </c>
      <c r="L3964" s="25">
        <f t="shared" si="123"/>
        <v>3</v>
      </c>
      <c r="M3964" s="25">
        <f>VLOOKUP(K3964,Table!$A$2:$C$121,2,0)</f>
        <v>13</v>
      </c>
      <c r="N3964" s="26">
        <f>VLOOKUP(K3964,Table!$A$2:$C$121,3,0)</f>
        <v>5</v>
      </c>
      <c r="O3964" s="13" t="str">
        <f>VLOOKUP(A3964,Table!$U$1:$V$230,2,0)</f>
        <v>Tetragonal</v>
      </c>
      <c r="P3964" s="1"/>
    </row>
    <row r="3965" spans="1:16">
      <c r="A3965" s="12">
        <v>136</v>
      </c>
      <c r="B3965" s="12">
        <v>640808</v>
      </c>
      <c r="C3965" s="12" t="s">
        <v>4583</v>
      </c>
      <c r="D3965" s="12" t="s">
        <v>4666</v>
      </c>
      <c r="E3965" s="17" t="s">
        <v>12460</v>
      </c>
      <c r="F3965" s="25" t="str">
        <f>LEFT(E3965,MIN(FIND({0,1,2,3,4,5,6,7,8,9},ASC(E3965)&amp;1234567890))-1)</f>
        <v>Mo</v>
      </c>
      <c r="G3965" s="25">
        <f t="shared" si="122"/>
        <v>1.5</v>
      </c>
      <c r="H3965" s="25">
        <f>VLOOKUP(F3965,Table!$A$2:$C$121,2,0)</f>
        <v>6</v>
      </c>
      <c r="I3965" s="26">
        <f>VLOOKUP(F3965,Table!$A$2:$C$121,3,0)</f>
        <v>5</v>
      </c>
      <c r="J3965" s="17" t="s">
        <v>12461</v>
      </c>
      <c r="K3965" s="25" t="str">
        <f>LEFT(J3965,MIN(FIND({0,1,2,3,4,5,6,7,8,9},ASC(J3965)&amp;1234567890))-1)</f>
        <v>Ir</v>
      </c>
      <c r="L3965" s="25">
        <f t="shared" si="123"/>
        <v>0.5</v>
      </c>
      <c r="M3965" s="25">
        <f>VLOOKUP(K3965,Table!$A$2:$C$121,2,0)</f>
        <v>9</v>
      </c>
      <c r="N3965" s="26">
        <f>VLOOKUP(K3965,Table!$A$2:$C$121,3,0)</f>
        <v>6</v>
      </c>
      <c r="O3965" s="13" t="str">
        <f>VLOOKUP(A3965,Table!$U$1:$V$230,2,0)</f>
        <v>Tetragonal</v>
      </c>
      <c r="P3965" s="1"/>
    </row>
    <row r="3966" spans="1:16">
      <c r="A3966" s="12">
        <v>136</v>
      </c>
      <c r="B3966" s="12">
        <v>640821</v>
      </c>
      <c r="C3966" s="12" t="s">
        <v>4583</v>
      </c>
      <c r="D3966" s="12" t="s">
        <v>4667</v>
      </c>
      <c r="E3966" s="17" t="s">
        <v>12462</v>
      </c>
      <c r="F3966" s="25" t="str">
        <f>LEFT(E3966,MIN(FIND({0,1,2,3,4,5,6,7,8,9},ASC(E3966)&amp;1234567890))-1)</f>
        <v>Mo</v>
      </c>
      <c r="G3966" s="25">
        <f t="shared" si="122"/>
        <v>1.4</v>
      </c>
      <c r="H3966" s="25">
        <f>VLOOKUP(F3966,Table!$A$2:$C$121,2,0)</f>
        <v>6</v>
      </c>
      <c r="I3966" s="26">
        <f>VLOOKUP(F3966,Table!$A$2:$C$121,3,0)</f>
        <v>5</v>
      </c>
      <c r="J3966" s="17" t="s">
        <v>12463</v>
      </c>
      <c r="K3966" s="25" t="str">
        <f>LEFT(J3966,MIN(FIND({0,1,2,3,4,5,6,7,8,9},ASC(J3966)&amp;1234567890))-1)</f>
        <v>Ir</v>
      </c>
      <c r="L3966" s="25">
        <f t="shared" si="123"/>
        <v>0.6</v>
      </c>
      <c r="M3966" s="25">
        <f>VLOOKUP(K3966,Table!$A$2:$C$121,2,0)</f>
        <v>9</v>
      </c>
      <c r="N3966" s="26">
        <f>VLOOKUP(K3966,Table!$A$2:$C$121,3,0)</f>
        <v>6</v>
      </c>
      <c r="O3966" s="13" t="str">
        <f>VLOOKUP(A3966,Table!$U$1:$V$230,2,0)</f>
        <v>Tetragonal</v>
      </c>
      <c r="P3966" s="1"/>
    </row>
    <row r="3967" spans="1:16">
      <c r="A3967" s="12">
        <v>136</v>
      </c>
      <c r="B3967" s="12">
        <v>640831</v>
      </c>
      <c r="C3967" s="12" t="s">
        <v>4583</v>
      </c>
      <c r="D3967" s="12" t="s">
        <v>4668</v>
      </c>
      <c r="E3967" s="17" t="s">
        <v>12464</v>
      </c>
      <c r="F3967" s="25" t="str">
        <f>LEFT(E3967,MIN(FIND({0,1,2,3,4,5,6,7,8,9},ASC(E3967)&amp;1234567890))-1)</f>
        <v>Ir</v>
      </c>
      <c r="G3967" s="25">
        <f t="shared" si="122"/>
        <v>0.8</v>
      </c>
      <c r="H3967" s="25">
        <f>VLOOKUP(F3967,Table!$A$2:$C$121,2,0)</f>
        <v>9</v>
      </c>
      <c r="I3967" s="26">
        <f>VLOOKUP(F3967,Table!$A$2:$C$121,3,0)</f>
        <v>6</v>
      </c>
      <c r="J3967" s="17" t="s">
        <v>12186</v>
      </c>
      <c r="K3967" s="25" t="str">
        <f>LEFT(J3967,MIN(FIND({0,1,2,3,4,5,6,7,8,9},ASC(J3967)&amp;1234567890))-1)</f>
        <v>Nb</v>
      </c>
      <c r="L3967" s="25">
        <f t="shared" si="123"/>
        <v>1.2</v>
      </c>
      <c r="M3967" s="25">
        <f>VLOOKUP(K3967,Table!$A$2:$C$121,2,0)</f>
        <v>5</v>
      </c>
      <c r="N3967" s="26">
        <f>VLOOKUP(K3967,Table!$A$2:$C$121,3,0)</f>
        <v>5</v>
      </c>
      <c r="O3967" s="13" t="str">
        <f>VLOOKUP(A3967,Table!$U$1:$V$230,2,0)</f>
        <v>Tetragonal</v>
      </c>
      <c r="P3967" s="1"/>
    </row>
    <row r="3968" spans="1:16">
      <c r="A3968" s="12">
        <v>136</v>
      </c>
      <c r="B3968" s="12">
        <v>641068</v>
      </c>
      <c r="C3968" s="12" t="s">
        <v>4583</v>
      </c>
      <c r="D3968" s="12" t="s">
        <v>4669</v>
      </c>
      <c r="E3968" s="17" t="s">
        <v>12465</v>
      </c>
      <c r="F3968" s="25" t="str">
        <f>LEFT(E3968,MIN(FIND({0,1,2,3,4,5,6,7,8,9},ASC(E3968)&amp;1234567890))-1)</f>
        <v>Ir</v>
      </c>
      <c r="G3968" s="25">
        <f t="shared" si="122"/>
        <v>0.7</v>
      </c>
      <c r="H3968" s="25">
        <f>VLOOKUP(F3968,Table!$A$2:$C$121,2,0)</f>
        <v>9</v>
      </c>
      <c r="I3968" s="26">
        <f>VLOOKUP(F3968,Table!$A$2:$C$121,3,0)</f>
        <v>6</v>
      </c>
      <c r="J3968" s="17" t="s">
        <v>12466</v>
      </c>
      <c r="K3968" s="25" t="str">
        <f>LEFT(J3968,MIN(FIND({0,1,2,3,4,5,6,7,8,9},ASC(J3968)&amp;1234567890))-1)</f>
        <v>Ta</v>
      </c>
      <c r="L3968" s="25">
        <f t="shared" si="123"/>
        <v>1.3</v>
      </c>
      <c r="M3968" s="25">
        <f>VLOOKUP(K3968,Table!$A$2:$C$121,2,0)</f>
        <v>5</v>
      </c>
      <c r="N3968" s="26">
        <f>VLOOKUP(K3968,Table!$A$2:$C$121,3,0)</f>
        <v>6</v>
      </c>
      <c r="O3968" s="13" t="str">
        <f>VLOOKUP(A3968,Table!$U$1:$V$230,2,0)</f>
        <v>Tetragonal</v>
      </c>
      <c r="P3968" s="1"/>
    </row>
    <row r="3969" spans="1:16">
      <c r="A3969" s="12">
        <v>136</v>
      </c>
      <c r="B3969" s="12">
        <v>641069</v>
      </c>
      <c r="C3969" s="12" t="s">
        <v>4583</v>
      </c>
      <c r="D3969" s="12" t="s">
        <v>4670</v>
      </c>
      <c r="E3969" s="17" t="s">
        <v>12461</v>
      </c>
      <c r="F3969" s="25" t="str">
        <f>LEFT(E3969,MIN(FIND({0,1,2,3,4,5,6,7,8,9},ASC(E3969)&amp;1234567890))-1)</f>
        <v>Ir</v>
      </c>
      <c r="G3969" s="25">
        <f t="shared" si="122"/>
        <v>0.5</v>
      </c>
      <c r="H3969" s="25">
        <f>VLOOKUP(F3969,Table!$A$2:$C$121,2,0)</f>
        <v>9</v>
      </c>
      <c r="I3969" s="26">
        <f>VLOOKUP(F3969,Table!$A$2:$C$121,3,0)</f>
        <v>6</v>
      </c>
      <c r="J3969" s="17" t="s">
        <v>12467</v>
      </c>
      <c r="K3969" s="25" t="str">
        <f>LEFT(J3969,MIN(FIND({0,1,2,3,4,5,6,7,8,9},ASC(J3969)&amp;1234567890))-1)</f>
        <v>Ta</v>
      </c>
      <c r="L3969" s="25">
        <f t="shared" si="123"/>
        <v>1.5</v>
      </c>
      <c r="M3969" s="25">
        <f>VLOOKUP(K3969,Table!$A$2:$C$121,2,0)</f>
        <v>5</v>
      </c>
      <c r="N3969" s="26">
        <f>VLOOKUP(K3969,Table!$A$2:$C$121,3,0)</f>
        <v>6</v>
      </c>
      <c r="O3969" s="13" t="str">
        <f>VLOOKUP(A3969,Table!$U$1:$V$230,2,0)</f>
        <v>Tetragonal</v>
      </c>
      <c r="P3969" s="1"/>
    </row>
    <row r="3970" spans="1:16">
      <c r="A3970" s="12">
        <v>136</v>
      </c>
      <c r="B3970" s="12">
        <v>641165</v>
      </c>
      <c r="C3970" s="12" t="s">
        <v>4583</v>
      </c>
      <c r="D3970" s="12" t="s">
        <v>4671</v>
      </c>
      <c r="E3970" s="17" t="s">
        <v>12463</v>
      </c>
      <c r="F3970" s="25" t="str">
        <f>LEFT(E3970,MIN(FIND({0,1,2,3,4,5,6,7,8,9},ASC(E3970)&amp;1234567890))-1)</f>
        <v>Ir</v>
      </c>
      <c r="G3970" s="25">
        <f t="shared" ref="G3970:G4033" si="124">IF(SUBSTITUTE(E3970,F3970,"")="",1,SUBSTITUTE(E3970,F3970,""))*1</f>
        <v>0.6</v>
      </c>
      <c r="H3970" s="25">
        <f>VLOOKUP(F3970,Table!$A$2:$C$121,2,0)</f>
        <v>9</v>
      </c>
      <c r="I3970" s="26">
        <f>VLOOKUP(F3970,Table!$A$2:$C$121,3,0)</f>
        <v>6</v>
      </c>
      <c r="J3970" s="17" t="s">
        <v>12468</v>
      </c>
      <c r="K3970" s="25" t="str">
        <f>LEFT(J3970,MIN(FIND({0,1,2,3,4,5,6,7,8,9},ASC(J3970)&amp;1234567890))-1)</f>
        <v>W</v>
      </c>
      <c r="L3970" s="25">
        <f t="shared" ref="L3970:L4033" si="125">IF(SUBSTITUTE(J3970,K3970,"")="",1,SUBSTITUTE(J3970,K3970,""))*1</f>
        <v>1.4</v>
      </c>
      <c r="M3970" s="25">
        <f>VLOOKUP(K3970,Table!$A$2:$C$121,2,0)</f>
        <v>6</v>
      </c>
      <c r="N3970" s="26">
        <f>VLOOKUP(K3970,Table!$A$2:$C$121,3,0)</f>
        <v>6</v>
      </c>
      <c r="O3970" s="13" t="str">
        <f>VLOOKUP(A3970,Table!$U$1:$V$230,2,0)</f>
        <v>Tetragonal</v>
      </c>
      <c r="P3970" s="1"/>
    </row>
    <row r="3971" spans="1:16">
      <c r="A3971" s="12">
        <v>136</v>
      </c>
      <c r="B3971" s="12">
        <v>641168</v>
      </c>
      <c r="C3971" s="12" t="s">
        <v>4583</v>
      </c>
      <c r="D3971" s="12" t="s">
        <v>4672</v>
      </c>
      <c r="E3971" s="17" t="s">
        <v>12461</v>
      </c>
      <c r="F3971" s="25" t="str">
        <f>LEFT(E3971,MIN(FIND({0,1,2,3,4,5,6,7,8,9},ASC(E3971)&amp;1234567890))-1)</f>
        <v>Ir</v>
      </c>
      <c r="G3971" s="25">
        <f t="shared" si="124"/>
        <v>0.5</v>
      </c>
      <c r="H3971" s="25">
        <f>VLOOKUP(F3971,Table!$A$2:$C$121,2,0)</f>
        <v>9</v>
      </c>
      <c r="I3971" s="26">
        <f>VLOOKUP(F3971,Table!$A$2:$C$121,3,0)</f>
        <v>6</v>
      </c>
      <c r="J3971" s="17" t="s">
        <v>12469</v>
      </c>
      <c r="K3971" s="25" t="str">
        <f>LEFT(J3971,MIN(FIND({0,1,2,3,4,5,6,7,8,9},ASC(J3971)&amp;1234567890))-1)</f>
        <v>W</v>
      </c>
      <c r="L3971" s="25">
        <f t="shared" si="125"/>
        <v>1.5</v>
      </c>
      <c r="M3971" s="25">
        <f>VLOOKUP(K3971,Table!$A$2:$C$121,2,0)</f>
        <v>6</v>
      </c>
      <c r="N3971" s="26">
        <f>VLOOKUP(K3971,Table!$A$2:$C$121,3,0)</f>
        <v>6</v>
      </c>
      <c r="O3971" s="13" t="str">
        <f>VLOOKUP(A3971,Table!$U$1:$V$230,2,0)</f>
        <v>Tetragonal</v>
      </c>
      <c r="P3971" s="1"/>
    </row>
    <row r="3972" spans="1:16">
      <c r="A3972" s="12">
        <v>136</v>
      </c>
      <c r="B3972" s="12">
        <v>641199</v>
      </c>
      <c r="C3972" s="12" t="s">
        <v>4583</v>
      </c>
      <c r="D3972" s="12" t="s">
        <v>4673</v>
      </c>
      <c r="E3972" s="17" t="s">
        <v>12470</v>
      </c>
      <c r="F3972" s="25" t="str">
        <f>LEFT(E3972,MIN(FIND({0,1,2,3,4,5,6,7,8,9},ASC(E3972)&amp;1234567890))-1)</f>
        <v>Zr</v>
      </c>
      <c r="G3972" s="25">
        <f t="shared" si="124"/>
        <v>1.5</v>
      </c>
      <c r="H3972" s="25">
        <f>VLOOKUP(F3972,Table!$A$2:$C$121,2,0)</f>
        <v>4</v>
      </c>
      <c r="I3972" s="26">
        <f>VLOOKUP(F3972,Table!$A$2:$C$121,3,0)</f>
        <v>5</v>
      </c>
      <c r="J3972" s="17" t="s">
        <v>12461</v>
      </c>
      <c r="K3972" s="25" t="str">
        <f>LEFT(J3972,MIN(FIND({0,1,2,3,4,5,6,7,8,9},ASC(J3972)&amp;1234567890))-1)</f>
        <v>Ir</v>
      </c>
      <c r="L3972" s="25">
        <f t="shared" si="125"/>
        <v>0.5</v>
      </c>
      <c r="M3972" s="25">
        <f>VLOOKUP(K3972,Table!$A$2:$C$121,2,0)</f>
        <v>9</v>
      </c>
      <c r="N3972" s="26">
        <f>VLOOKUP(K3972,Table!$A$2:$C$121,3,0)</f>
        <v>6</v>
      </c>
      <c r="O3972" s="13" t="str">
        <f>VLOOKUP(A3972,Table!$U$1:$V$230,2,0)</f>
        <v>Tetragonal</v>
      </c>
      <c r="P3972" s="1"/>
    </row>
    <row r="3973" spans="1:16">
      <c r="A3973" s="12">
        <v>136</v>
      </c>
      <c r="B3973" s="12">
        <v>642939</v>
      </c>
      <c r="C3973" s="12" t="s">
        <v>4583</v>
      </c>
      <c r="D3973" s="12" t="s">
        <v>4674</v>
      </c>
      <c r="E3973" s="17" t="s">
        <v>12471</v>
      </c>
      <c r="F3973" s="25" t="str">
        <f>LEFT(E3973,MIN(FIND({0,1,2,3,4,5,6,7,8,9},ASC(E3973)&amp;1234567890))-1)</f>
        <v>Mn</v>
      </c>
      <c r="G3973" s="25">
        <f t="shared" si="124"/>
        <v>1.33</v>
      </c>
      <c r="H3973" s="25">
        <f>VLOOKUP(F3973,Table!$A$2:$C$121,2,0)</f>
        <v>7</v>
      </c>
      <c r="I3973" s="26">
        <f>VLOOKUP(F3973,Table!$A$2:$C$121,3,0)</f>
        <v>4</v>
      </c>
      <c r="J3973" s="17" t="s">
        <v>12472</v>
      </c>
      <c r="K3973" s="25" t="str">
        <f>LEFT(J3973,MIN(FIND({0,1,2,3,4,5,6,7,8,9},ASC(J3973)&amp;1234567890))-1)</f>
        <v>Mo</v>
      </c>
      <c r="L3973" s="25">
        <f t="shared" si="125"/>
        <v>0.67</v>
      </c>
      <c r="M3973" s="25">
        <f>VLOOKUP(K3973,Table!$A$2:$C$121,2,0)</f>
        <v>6</v>
      </c>
      <c r="N3973" s="26">
        <f>VLOOKUP(K3973,Table!$A$2:$C$121,3,0)</f>
        <v>5</v>
      </c>
      <c r="O3973" s="13" t="str">
        <f>VLOOKUP(A3973,Table!$U$1:$V$230,2,0)</f>
        <v>Tetragonal</v>
      </c>
      <c r="P3973" s="1"/>
    </row>
    <row r="3974" spans="1:16">
      <c r="A3974" s="12">
        <v>136</v>
      </c>
      <c r="B3974" s="12">
        <v>643783</v>
      </c>
      <c r="C3974" s="12" t="s">
        <v>4583</v>
      </c>
      <c r="D3974" s="12" t="s">
        <v>4675</v>
      </c>
      <c r="E3974" s="17" t="s">
        <v>55</v>
      </c>
      <c r="F3974" s="25" t="str">
        <f>LEFT(E3974,MIN(FIND({0,1,2,3,4,5,6,7,8,9},ASC(E3974)&amp;1234567890))-1)</f>
        <v>Mn</v>
      </c>
      <c r="G3974" s="25">
        <f t="shared" si="124"/>
        <v>2</v>
      </c>
      <c r="H3974" s="25">
        <f>VLOOKUP(F3974,Table!$A$2:$C$121,2,0)</f>
        <v>7</v>
      </c>
      <c r="I3974" s="26">
        <f>VLOOKUP(F3974,Table!$A$2:$C$121,3,0)</f>
        <v>4</v>
      </c>
      <c r="J3974" s="17" t="s">
        <v>12080</v>
      </c>
      <c r="K3974" s="25" t="str">
        <f>LEFT(J3974,MIN(FIND({0,1,2,3,4,5,6,7,8,9},ASC(J3974)&amp;1234567890))-1)</f>
        <v>Tc</v>
      </c>
      <c r="L3974" s="25">
        <f t="shared" si="125"/>
        <v>3</v>
      </c>
      <c r="M3974" s="25">
        <f>VLOOKUP(K3974,Table!$A$2:$C$121,2,0)</f>
        <v>7</v>
      </c>
      <c r="N3974" s="26">
        <f>VLOOKUP(K3974,Table!$A$2:$C$121,3,0)</f>
        <v>5</v>
      </c>
      <c r="O3974" s="13" t="str">
        <f>VLOOKUP(A3974,Table!$U$1:$V$230,2,0)</f>
        <v>Tetragonal</v>
      </c>
      <c r="P3974" s="1"/>
    </row>
    <row r="3975" spans="1:16">
      <c r="A3975" s="12">
        <v>136</v>
      </c>
      <c r="B3975" s="12">
        <v>643831</v>
      </c>
      <c r="C3975" s="12" t="s">
        <v>4583</v>
      </c>
      <c r="D3975" s="12" t="s">
        <v>4676</v>
      </c>
      <c r="E3975" s="17" t="s">
        <v>355</v>
      </c>
      <c r="F3975" s="25" t="str">
        <f>LEFT(E3975,MIN(FIND({0,1,2,3,4,5,6,7,8,9},ASC(E3975)&amp;1234567890))-1)</f>
        <v>Mn</v>
      </c>
      <c r="G3975" s="25">
        <f t="shared" si="124"/>
        <v>1</v>
      </c>
      <c r="H3975" s="25">
        <f>VLOOKUP(F3975,Table!$A$2:$C$121,2,0)</f>
        <v>7</v>
      </c>
      <c r="I3975" s="26">
        <f>VLOOKUP(F3975,Table!$A$2:$C$121,3,0)</f>
        <v>4</v>
      </c>
      <c r="J3975" s="17" t="s">
        <v>50</v>
      </c>
      <c r="K3975" s="25" t="str">
        <f>LEFT(J3975,MIN(FIND({0,1,2,3,4,5,6,7,8,9},ASC(J3975)&amp;1234567890))-1)</f>
        <v>Ti</v>
      </c>
      <c r="L3975" s="25">
        <f t="shared" si="125"/>
        <v>1</v>
      </c>
      <c r="M3975" s="25">
        <f>VLOOKUP(K3975,Table!$A$2:$C$121,2,0)</f>
        <v>4</v>
      </c>
      <c r="N3975" s="26">
        <f>VLOOKUP(K3975,Table!$A$2:$C$121,3,0)</f>
        <v>4</v>
      </c>
      <c r="O3975" s="13" t="str">
        <f>VLOOKUP(A3975,Table!$U$1:$V$230,2,0)</f>
        <v>Tetragonal</v>
      </c>
      <c r="P3975" s="1"/>
    </row>
    <row r="3976" spans="1:16">
      <c r="A3976" s="12">
        <v>136</v>
      </c>
      <c r="B3976" s="12">
        <v>644072</v>
      </c>
      <c r="C3976" s="12" t="s">
        <v>4583</v>
      </c>
      <c r="D3976" s="12" t="s">
        <v>4677</v>
      </c>
      <c r="E3976" s="17" t="s">
        <v>12473</v>
      </c>
      <c r="F3976" s="25" t="str">
        <f>LEFT(E3976,MIN(FIND({0,1,2,3,4,5,6,7,8,9},ASC(E3976)&amp;1234567890))-1)</f>
        <v>Mo</v>
      </c>
      <c r="G3976" s="25">
        <f t="shared" si="124"/>
        <v>1.2</v>
      </c>
      <c r="H3976" s="25">
        <f>VLOOKUP(F3976,Table!$A$2:$C$121,2,0)</f>
        <v>6</v>
      </c>
      <c r="I3976" s="26">
        <f>VLOOKUP(F3976,Table!$A$2:$C$121,3,0)</f>
        <v>5</v>
      </c>
      <c r="J3976" s="17" t="s">
        <v>12474</v>
      </c>
      <c r="K3976" s="25" t="str">
        <f>LEFT(J3976,MIN(FIND({0,1,2,3,4,5,6,7,8,9},ASC(J3976)&amp;1234567890))-1)</f>
        <v>Os</v>
      </c>
      <c r="L3976" s="25">
        <f t="shared" si="125"/>
        <v>0.8</v>
      </c>
      <c r="M3976" s="25">
        <f>VLOOKUP(K3976,Table!$A$2:$C$121,2,0)</f>
        <v>8</v>
      </c>
      <c r="N3976" s="26">
        <f>VLOOKUP(K3976,Table!$A$2:$C$121,3,0)</f>
        <v>6</v>
      </c>
      <c r="O3976" s="13" t="str">
        <f>VLOOKUP(A3976,Table!$U$1:$V$230,2,0)</f>
        <v>Tetragonal</v>
      </c>
      <c r="P3976" s="1"/>
    </row>
    <row r="3977" spans="1:16">
      <c r="A3977" s="12">
        <v>136</v>
      </c>
      <c r="B3977" s="12">
        <v>644076</v>
      </c>
      <c r="C3977" s="12" t="s">
        <v>4583</v>
      </c>
      <c r="D3977" s="12" t="s">
        <v>4678</v>
      </c>
      <c r="E3977" s="17" t="s">
        <v>12462</v>
      </c>
      <c r="F3977" s="25" t="str">
        <f>LEFT(E3977,MIN(FIND({0,1,2,3,4,5,6,7,8,9},ASC(E3977)&amp;1234567890))-1)</f>
        <v>Mo</v>
      </c>
      <c r="G3977" s="25">
        <f t="shared" si="124"/>
        <v>1.4</v>
      </c>
      <c r="H3977" s="25">
        <f>VLOOKUP(F3977,Table!$A$2:$C$121,2,0)</f>
        <v>6</v>
      </c>
      <c r="I3977" s="26">
        <f>VLOOKUP(F3977,Table!$A$2:$C$121,3,0)</f>
        <v>5</v>
      </c>
      <c r="J3977" s="17" t="s">
        <v>12475</v>
      </c>
      <c r="K3977" s="25" t="str">
        <f>LEFT(J3977,MIN(FIND({0,1,2,3,4,5,6,7,8,9},ASC(J3977)&amp;1234567890))-1)</f>
        <v>Os</v>
      </c>
      <c r="L3977" s="25">
        <f t="shared" si="125"/>
        <v>0.6</v>
      </c>
      <c r="M3977" s="25">
        <f>VLOOKUP(K3977,Table!$A$2:$C$121,2,0)</f>
        <v>8</v>
      </c>
      <c r="N3977" s="26">
        <f>VLOOKUP(K3977,Table!$A$2:$C$121,3,0)</f>
        <v>6</v>
      </c>
      <c r="O3977" s="13" t="str">
        <f>VLOOKUP(A3977,Table!$U$1:$V$230,2,0)</f>
        <v>Tetragonal</v>
      </c>
      <c r="P3977" s="1"/>
    </row>
    <row r="3978" spans="1:16">
      <c r="A3978" s="12">
        <v>136</v>
      </c>
      <c r="B3978" s="12">
        <v>644077</v>
      </c>
      <c r="C3978" s="12" t="s">
        <v>4583</v>
      </c>
      <c r="D3978" s="12" t="s">
        <v>4679</v>
      </c>
      <c r="E3978" s="17" t="s">
        <v>12452</v>
      </c>
      <c r="F3978" s="25" t="str">
        <f>LEFT(E3978,MIN(FIND({0,1,2,3,4,5,6,7,8,9},ASC(E3978)&amp;1234567890))-1)</f>
        <v>Mo</v>
      </c>
      <c r="G3978" s="25">
        <f t="shared" si="124"/>
        <v>1.3</v>
      </c>
      <c r="H3978" s="25">
        <f>VLOOKUP(F3978,Table!$A$2:$C$121,2,0)</f>
        <v>6</v>
      </c>
      <c r="I3978" s="26">
        <f>VLOOKUP(F3978,Table!$A$2:$C$121,3,0)</f>
        <v>5</v>
      </c>
      <c r="J3978" s="17" t="s">
        <v>12476</v>
      </c>
      <c r="K3978" s="25" t="str">
        <f>LEFT(J3978,MIN(FIND({0,1,2,3,4,5,6,7,8,9},ASC(J3978)&amp;1234567890))-1)</f>
        <v>Os</v>
      </c>
      <c r="L3978" s="25">
        <f t="shared" si="125"/>
        <v>0.7</v>
      </c>
      <c r="M3978" s="25">
        <f>VLOOKUP(K3978,Table!$A$2:$C$121,2,0)</f>
        <v>8</v>
      </c>
      <c r="N3978" s="26">
        <f>VLOOKUP(K3978,Table!$A$2:$C$121,3,0)</f>
        <v>6</v>
      </c>
      <c r="O3978" s="13" t="str">
        <f>VLOOKUP(A3978,Table!$U$1:$V$230,2,0)</f>
        <v>Tetragonal</v>
      </c>
      <c r="P3978" s="1"/>
    </row>
    <row r="3979" spans="1:16">
      <c r="A3979" s="12">
        <v>136</v>
      </c>
      <c r="B3979" s="12">
        <v>644185</v>
      </c>
      <c r="C3979" s="12" t="s">
        <v>4583</v>
      </c>
      <c r="D3979" s="12" t="s">
        <v>4680</v>
      </c>
      <c r="E3979" s="17" t="s">
        <v>393</v>
      </c>
      <c r="F3979" s="25" t="str">
        <f>LEFT(E3979,MIN(FIND({0,1,2,3,4,5,6,7,8,9},ASC(E3979)&amp;1234567890))-1)</f>
        <v>Mo</v>
      </c>
      <c r="G3979" s="25">
        <f t="shared" si="124"/>
        <v>1</v>
      </c>
      <c r="H3979" s="25">
        <f>VLOOKUP(F3979,Table!$A$2:$C$121,2,0)</f>
        <v>6</v>
      </c>
      <c r="I3979" s="26">
        <f>VLOOKUP(F3979,Table!$A$2:$C$121,3,0)</f>
        <v>5</v>
      </c>
      <c r="J3979" s="17" t="s">
        <v>359</v>
      </c>
      <c r="K3979" s="25" t="str">
        <f>LEFT(J3979,MIN(FIND({0,1,2,3,4,5,6,7,8,9},ASC(J3979)&amp;1234567890))-1)</f>
        <v>Re</v>
      </c>
      <c r="L3979" s="25">
        <f t="shared" si="125"/>
        <v>2</v>
      </c>
      <c r="M3979" s="25">
        <f>VLOOKUP(K3979,Table!$A$2:$C$121,2,0)</f>
        <v>7</v>
      </c>
      <c r="N3979" s="26">
        <f>VLOOKUP(K3979,Table!$A$2:$C$121,3,0)</f>
        <v>6</v>
      </c>
      <c r="O3979" s="13" t="str">
        <f>VLOOKUP(A3979,Table!$U$1:$V$230,2,0)</f>
        <v>Tetragonal</v>
      </c>
      <c r="P3979" s="1"/>
    </row>
    <row r="3980" spans="1:16">
      <c r="A3980" s="12">
        <v>136</v>
      </c>
      <c r="B3980" s="12">
        <v>644187</v>
      </c>
      <c r="C3980" s="12" t="s">
        <v>4583</v>
      </c>
      <c r="D3980" s="12" t="s">
        <v>4681</v>
      </c>
      <c r="E3980" s="17" t="s">
        <v>393</v>
      </c>
      <c r="F3980" s="25" t="str">
        <f>LEFT(E3980,MIN(FIND({0,1,2,3,4,5,6,7,8,9},ASC(E3980)&amp;1234567890))-1)</f>
        <v>Mo</v>
      </c>
      <c r="G3980" s="25">
        <f t="shared" si="124"/>
        <v>1</v>
      </c>
      <c r="H3980" s="25">
        <f>VLOOKUP(F3980,Table!$A$2:$C$121,2,0)</f>
        <v>6</v>
      </c>
      <c r="I3980" s="26">
        <f>VLOOKUP(F3980,Table!$A$2:$C$121,3,0)</f>
        <v>5</v>
      </c>
      <c r="J3980" s="17" t="s">
        <v>37</v>
      </c>
      <c r="K3980" s="25" t="str">
        <f>LEFT(J3980,MIN(FIND({0,1,2,3,4,5,6,7,8,9},ASC(J3980)&amp;1234567890))-1)</f>
        <v>Re</v>
      </c>
      <c r="L3980" s="25">
        <f t="shared" si="125"/>
        <v>1</v>
      </c>
      <c r="M3980" s="25">
        <f>VLOOKUP(K3980,Table!$A$2:$C$121,2,0)</f>
        <v>7</v>
      </c>
      <c r="N3980" s="26">
        <f>VLOOKUP(K3980,Table!$A$2:$C$121,3,0)</f>
        <v>6</v>
      </c>
      <c r="O3980" s="13" t="str">
        <f>VLOOKUP(A3980,Table!$U$1:$V$230,2,0)</f>
        <v>Tetragonal</v>
      </c>
      <c r="P3980" s="1"/>
    </row>
    <row r="3981" spans="1:16">
      <c r="A3981" s="12">
        <v>136</v>
      </c>
      <c r="B3981" s="12">
        <v>644192</v>
      </c>
      <c r="C3981" s="12" t="s">
        <v>4583</v>
      </c>
      <c r="D3981" s="12" t="s">
        <v>4682</v>
      </c>
      <c r="E3981" s="17" t="s">
        <v>12446</v>
      </c>
      <c r="F3981" s="25" t="str">
        <f>LEFT(E3981,MIN(FIND({0,1,2,3,4,5,6,7,8,9},ASC(E3981)&amp;1234567890))-1)</f>
        <v>Re</v>
      </c>
      <c r="G3981" s="25">
        <f t="shared" si="124"/>
        <v>1.2</v>
      </c>
      <c r="H3981" s="25">
        <f>VLOOKUP(F3981,Table!$A$2:$C$121,2,0)</f>
        <v>7</v>
      </c>
      <c r="I3981" s="26">
        <f>VLOOKUP(F3981,Table!$A$2:$C$121,3,0)</f>
        <v>6</v>
      </c>
      <c r="J3981" s="17" t="s">
        <v>12477</v>
      </c>
      <c r="K3981" s="25" t="str">
        <f>LEFT(J3981,MIN(FIND({0,1,2,3,4,5,6,7,8,9},ASC(J3981)&amp;1234567890))-1)</f>
        <v>Mo</v>
      </c>
      <c r="L3981" s="25">
        <f t="shared" si="125"/>
        <v>0.8</v>
      </c>
      <c r="M3981" s="25">
        <f>VLOOKUP(K3981,Table!$A$2:$C$121,2,0)</f>
        <v>6</v>
      </c>
      <c r="N3981" s="26">
        <f>VLOOKUP(K3981,Table!$A$2:$C$121,3,0)</f>
        <v>5</v>
      </c>
      <c r="O3981" s="13" t="str">
        <f>VLOOKUP(A3981,Table!$U$1:$V$230,2,0)</f>
        <v>Tetragonal</v>
      </c>
      <c r="P3981" s="1"/>
    </row>
    <row r="3982" spans="1:16">
      <c r="A3982" s="12">
        <v>136</v>
      </c>
      <c r="B3982" s="12">
        <v>644225</v>
      </c>
      <c r="C3982" s="12" t="s">
        <v>4583</v>
      </c>
      <c r="D3982" s="12" t="s">
        <v>4683</v>
      </c>
      <c r="E3982" s="17" t="s">
        <v>12473</v>
      </c>
      <c r="F3982" s="25" t="str">
        <f>LEFT(E3982,MIN(FIND({0,1,2,3,4,5,6,7,8,9},ASC(E3982)&amp;1234567890))-1)</f>
        <v>Mo</v>
      </c>
      <c r="G3982" s="25">
        <f t="shared" si="124"/>
        <v>1.2</v>
      </c>
      <c r="H3982" s="25">
        <f>VLOOKUP(F3982,Table!$A$2:$C$121,2,0)</f>
        <v>6</v>
      </c>
      <c r="I3982" s="26">
        <f>VLOOKUP(F3982,Table!$A$2:$C$121,3,0)</f>
        <v>5</v>
      </c>
      <c r="J3982" s="17" t="s">
        <v>12306</v>
      </c>
      <c r="K3982" s="25" t="str">
        <f>LEFT(J3982,MIN(FIND({0,1,2,3,4,5,6,7,8,9},ASC(J3982)&amp;1234567890))-1)</f>
        <v>Ru</v>
      </c>
      <c r="L3982" s="25">
        <f t="shared" si="125"/>
        <v>0.8</v>
      </c>
      <c r="M3982" s="25">
        <f>VLOOKUP(K3982,Table!$A$2:$C$121,2,0)</f>
        <v>8</v>
      </c>
      <c r="N3982" s="26">
        <f>VLOOKUP(K3982,Table!$A$2:$C$121,3,0)</f>
        <v>5</v>
      </c>
      <c r="O3982" s="13" t="str">
        <f>VLOOKUP(A3982,Table!$U$1:$V$230,2,0)</f>
        <v>Tetragonal</v>
      </c>
      <c r="P3982" s="1"/>
    </row>
    <row r="3983" spans="1:16">
      <c r="A3983" s="12">
        <v>136</v>
      </c>
      <c r="B3983" s="12">
        <v>644228</v>
      </c>
      <c r="C3983" s="12" t="s">
        <v>4583</v>
      </c>
      <c r="D3983" s="12" t="s">
        <v>4684</v>
      </c>
      <c r="E3983" s="17" t="s">
        <v>12478</v>
      </c>
      <c r="F3983" s="25" t="str">
        <f>LEFT(E3983,MIN(FIND({0,1,2,3,4,5,6,7,8,9},ASC(E3983)&amp;1234567890))-1)</f>
        <v>Mo</v>
      </c>
      <c r="G3983" s="25">
        <f t="shared" si="124"/>
        <v>1.25</v>
      </c>
      <c r="H3983" s="25">
        <f>VLOOKUP(F3983,Table!$A$2:$C$121,2,0)</f>
        <v>6</v>
      </c>
      <c r="I3983" s="26">
        <f>VLOOKUP(F3983,Table!$A$2:$C$121,3,0)</f>
        <v>5</v>
      </c>
      <c r="J3983" s="17" t="s">
        <v>12479</v>
      </c>
      <c r="K3983" s="25" t="str">
        <f>LEFT(J3983,MIN(FIND({0,1,2,3,4,5,6,7,8,9},ASC(J3983)&amp;1234567890))-1)</f>
        <v>Ru</v>
      </c>
      <c r="L3983" s="25">
        <f t="shared" si="125"/>
        <v>0.75</v>
      </c>
      <c r="M3983" s="25">
        <f>VLOOKUP(K3983,Table!$A$2:$C$121,2,0)</f>
        <v>8</v>
      </c>
      <c r="N3983" s="26">
        <f>VLOOKUP(K3983,Table!$A$2:$C$121,3,0)</f>
        <v>5</v>
      </c>
      <c r="O3983" s="13" t="str">
        <f>VLOOKUP(A3983,Table!$U$1:$V$230,2,0)</f>
        <v>Tetragonal</v>
      </c>
      <c r="P3983" s="1"/>
    </row>
    <row r="3984" spans="1:16">
      <c r="A3984" s="12">
        <v>136</v>
      </c>
      <c r="B3984" s="12">
        <v>644233</v>
      </c>
      <c r="C3984" s="12" t="s">
        <v>4583</v>
      </c>
      <c r="D3984" s="12" t="s">
        <v>4685</v>
      </c>
      <c r="E3984" s="17" t="s">
        <v>12462</v>
      </c>
      <c r="F3984" s="25" t="str">
        <f>LEFT(E3984,MIN(FIND({0,1,2,3,4,5,6,7,8,9},ASC(E3984)&amp;1234567890))-1)</f>
        <v>Mo</v>
      </c>
      <c r="G3984" s="25">
        <f t="shared" si="124"/>
        <v>1.4</v>
      </c>
      <c r="H3984" s="25">
        <f>VLOOKUP(F3984,Table!$A$2:$C$121,2,0)</f>
        <v>6</v>
      </c>
      <c r="I3984" s="26">
        <f>VLOOKUP(F3984,Table!$A$2:$C$121,3,0)</f>
        <v>5</v>
      </c>
      <c r="J3984" s="17" t="s">
        <v>12480</v>
      </c>
      <c r="K3984" s="25" t="str">
        <f>LEFT(J3984,MIN(FIND({0,1,2,3,4,5,6,7,8,9},ASC(J3984)&amp;1234567890))-1)</f>
        <v>Ru</v>
      </c>
      <c r="L3984" s="25">
        <f t="shared" si="125"/>
        <v>0.6</v>
      </c>
      <c r="M3984" s="25">
        <f>VLOOKUP(K3984,Table!$A$2:$C$121,2,0)</f>
        <v>8</v>
      </c>
      <c r="N3984" s="26">
        <f>VLOOKUP(K3984,Table!$A$2:$C$121,3,0)</f>
        <v>5</v>
      </c>
      <c r="O3984" s="13" t="str">
        <f>VLOOKUP(A3984,Table!$U$1:$V$230,2,0)</f>
        <v>Tetragonal</v>
      </c>
      <c r="P3984" s="1"/>
    </row>
    <row r="3985" spans="1:16">
      <c r="A3985" s="12">
        <v>136</v>
      </c>
      <c r="B3985" s="12">
        <v>644234</v>
      </c>
      <c r="C3985" s="12" t="s">
        <v>4583</v>
      </c>
      <c r="D3985" s="12" t="s">
        <v>4686</v>
      </c>
      <c r="E3985" s="17" t="s">
        <v>12481</v>
      </c>
      <c r="F3985" s="25" t="str">
        <f>LEFT(E3985,MIN(FIND({0,1,2,3,4,5,6,7,8,9},ASC(E3985)&amp;1234567890))-1)</f>
        <v>Mo</v>
      </c>
      <c r="G3985" s="25">
        <f t="shared" si="124"/>
        <v>1.33</v>
      </c>
      <c r="H3985" s="25">
        <f>VLOOKUP(F3985,Table!$A$2:$C$121,2,0)</f>
        <v>6</v>
      </c>
      <c r="I3985" s="26">
        <f>VLOOKUP(F3985,Table!$A$2:$C$121,3,0)</f>
        <v>5</v>
      </c>
      <c r="J3985" s="17" t="s">
        <v>12458</v>
      </c>
      <c r="K3985" s="25" t="str">
        <f>LEFT(J3985,MIN(FIND({0,1,2,3,4,5,6,7,8,9},ASC(J3985)&amp;1234567890))-1)</f>
        <v>Ru</v>
      </c>
      <c r="L3985" s="25">
        <f t="shared" si="125"/>
        <v>0.67</v>
      </c>
      <c r="M3985" s="25">
        <f>VLOOKUP(K3985,Table!$A$2:$C$121,2,0)</f>
        <v>8</v>
      </c>
      <c r="N3985" s="26">
        <f>VLOOKUP(K3985,Table!$A$2:$C$121,3,0)</f>
        <v>5</v>
      </c>
      <c r="O3985" s="13" t="str">
        <f>VLOOKUP(A3985,Table!$U$1:$V$230,2,0)</f>
        <v>Tetragonal</v>
      </c>
      <c r="P3985" s="1"/>
    </row>
    <row r="3986" spans="1:16">
      <c r="A3986" s="12">
        <v>136</v>
      </c>
      <c r="B3986" s="12">
        <v>644466</v>
      </c>
      <c r="C3986" s="12" t="s">
        <v>4583</v>
      </c>
      <c r="D3986" s="12" t="s">
        <v>4687</v>
      </c>
      <c r="E3986" s="17" t="s">
        <v>12472</v>
      </c>
      <c r="F3986" s="25" t="str">
        <f>LEFT(E3986,MIN(FIND({0,1,2,3,4,5,6,7,8,9},ASC(E3986)&amp;1234567890))-1)</f>
        <v>Mo</v>
      </c>
      <c r="G3986" s="25">
        <f t="shared" si="124"/>
        <v>0.67</v>
      </c>
      <c r="H3986" s="25">
        <f>VLOOKUP(F3986,Table!$A$2:$C$121,2,0)</f>
        <v>6</v>
      </c>
      <c r="I3986" s="26">
        <f>VLOOKUP(F3986,Table!$A$2:$C$121,3,0)</f>
        <v>5</v>
      </c>
      <c r="J3986" s="17" t="s">
        <v>12482</v>
      </c>
      <c r="K3986" s="25" t="str">
        <f>LEFT(J3986,MIN(FIND({0,1,2,3,4,5,6,7,8,9},ASC(J3986)&amp;1234567890))-1)</f>
        <v>Tc</v>
      </c>
      <c r="L3986" s="25">
        <f t="shared" si="125"/>
        <v>1.33</v>
      </c>
      <c r="M3986" s="25">
        <f>VLOOKUP(K3986,Table!$A$2:$C$121,2,0)</f>
        <v>7</v>
      </c>
      <c r="N3986" s="26">
        <f>VLOOKUP(K3986,Table!$A$2:$C$121,3,0)</f>
        <v>5</v>
      </c>
      <c r="O3986" s="13" t="str">
        <f>VLOOKUP(A3986,Table!$U$1:$V$230,2,0)</f>
        <v>Tetragonal</v>
      </c>
      <c r="P3986" s="1"/>
    </row>
    <row r="3987" spans="1:16">
      <c r="A3987" s="12">
        <v>136</v>
      </c>
      <c r="B3987" s="12">
        <v>644468</v>
      </c>
      <c r="C3987" s="12" t="s">
        <v>4583</v>
      </c>
      <c r="D3987" s="12" t="s">
        <v>4688</v>
      </c>
      <c r="E3987" s="17" t="s">
        <v>12483</v>
      </c>
      <c r="F3987" s="25" t="str">
        <f>LEFT(E3987,MIN(FIND({0,1,2,3,4,5,6,7,8,9},ASC(E3987)&amp;1234567890))-1)</f>
        <v>Mo</v>
      </c>
      <c r="G3987" s="25">
        <f t="shared" si="124"/>
        <v>0.6</v>
      </c>
      <c r="H3987" s="25">
        <f>VLOOKUP(F3987,Table!$A$2:$C$121,2,0)</f>
        <v>6</v>
      </c>
      <c r="I3987" s="26">
        <f>VLOOKUP(F3987,Table!$A$2:$C$121,3,0)</f>
        <v>5</v>
      </c>
      <c r="J3987" s="17" t="s">
        <v>12484</v>
      </c>
      <c r="K3987" s="25" t="str">
        <f>LEFT(J3987,MIN(FIND({0,1,2,3,4,5,6,7,8,9},ASC(J3987)&amp;1234567890))-1)</f>
        <v>Tc</v>
      </c>
      <c r="L3987" s="25">
        <f t="shared" si="125"/>
        <v>1.4</v>
      </c>
      <c r="M3987" s="25">
        <f>VLOOKUP(K3987,Table!$A$2:$C$121,2,0)</f>
        <v>7</v>
      </c>
      <c r="N3987" s="26">
        <f>VLOOKUP(K3987,Table!$A$2:$C$121,3,0)</f>
        <v>5</v>
      </c>
      <c r="O3987" s="13" t="str">
        <f>VLOOKUP(A3987,Table!$U$1:$V$230,2,0)</f>
        <v>Tetragonal</v>
      </c>
      <c r="P3987" s="1"/>
    </row>
    <row r="3988" spans="1:16">
      <c r="A3988" s="12">
        <v>136</v>
      </c>
      <c r="B3988" s="12">
        <v>644846</v>
      </c>
      <c r="C3988" s="12" t="s">
        <v>4583</v>
      </c>
      <c r="D3988" s="12" t="s">
        <v>4689</v>
      </c>
      <c r="E3988" s="17" t="s">
        <v>454</v>
      </c>
      <c r="F3988" s="25" t="str">
        <f>LEFT(E3988,MIN(FIND({0,1,2,3,4,5,6,7,8,9},ASC(E3988)&amp;1234567890))-1)</f>
        <v>V</v>
      </c>
      <c r="G3988" s="25">
        <f t="shared" si="124"/>
        <v>8</v>
      </c>
      <c r="H3988" s="25">
        <f>VLOOKUP(F3988,Table!$A$2:$C$121,2,0)</f>
        <v>5</v>
      </c>
      <c r="I3988" s="26">
        <f>VLOOKUP(F3988,Table!$A$2:$C$121,3,0)</f>
        <v>4</v>
      </c>
      <c r="J3988" s="17" t="s">
        <v>68</v>
      </c>
      <c r="K3988" s="25" t="str">
        <f>LEFT(J3988,MIN(FIND({0,1,2,3,4,5,6,7,8,9},ASC(J3988)&amp;1234567890))-1)</f>
        <v>N</v>
      </c>
      <c r="L3988" s="25">
        <f t="shared" si="125"/>
        <v>1</v>
      </c>
      <c r="M3988" s="25">
        <f>VLOOKUP(K3988,Table!$A$2:$C$121,2,0)</f>
        <v>15</v>
      </c>
      <c r="N3988" s="26">
        <f>VLOOKUP(K3988,Table!$A$2:$C$121,3,0)</f>
        <v>2</v>
      </c>
      <c r="O3988" s="13" t="str">
        <f>VLOOKUP(A3988,Table!$U$1:$V$230,2,0)</f>
        <v>Tetragonal</v>
      </c>
      <c r="P3988" s="1"/>
    </row>
    <row r="3989" spans="1:16">
      <c r="A3989" s="12">
        <v>136</v>
      </c>
      <c r="B3989" s="12">
        <v>645149</v>
      </c>
      <c r="C3989" s="12" t="s">
        <v>4583</v>
      </c>
      <c r="D3989" s="12" t="s">
        <v>4690</v>
      </c>
      <c r="E3989" s="17" t="s">
        <v>12186</v>
      </c>
      <c r="F3989" s="25" t="str">
        <f>LEFT(E3989,MIN(FIND({0,1,2,3,4,5,6,7,8,9},ASC(E3989)&amp;1234567890))-1)</f>
        <v>Nb</v>
      </c>
      <c r="G3989" s="25">
        <f t="shared" si="124"/>
        <v>1.2</v>
      </c>
      <c r="H3989" s="25">
        <f>VLOOKUP(F3989,Table!$A$2:$C$121,2,0)</f>
        <v>5</v>
      </c>
      <c r="I3989" s="26">
        <f>VLOOKUP(F3989,Table!$A$2:$C$121,3,0)</f>
        <v>5</v>
      </c>
      <c r="J3989" s="17" t="s">
        <v>12474</v>
      </c>
      <c r="K3989" s="25" t="str">
        <f>LEFT(J3989,MIN(FIND({0,1,2,3,4,5,6,7,8,9},ASC(J3989)&amp;1234567890))-1)</f>
        <v>Os</v>
      </c>
      <c r="L3989" s="25">
        <f t="shared" si="125"/>
        <v>0.8</v>
      </c>
      <c r="M3989" s="25">
        <f>VLOOKUP(K3989,Table!$A$2:$C$121,2,0)</f>
        <v>8</v>
      </c>
      <c r="N3989" s="26">
        <f>VLOOKUP(K3989,Table!$A$2:$C$121,3,0)</f>
        <v>6</v>
      </c>
      <c r="O3989" s="13" t="str">
        <f>VLOOKUP(A3989,Table!$U$1:$V$230,2,0)</f>
        <v>Tetragonal</v>
      </c>
      <c r="P3989" s="1"/>
    </row>
    <row r="3990" spans="1:16">
      <c r="A3990" s="12">
        <v>136</v>
      </c>
      <c r="B3990" s="12">
        <v>645156</v>
      </c>
      <c r="C3990" s="12" t="s">
        <v>4583</v>
      </c>
      <c r="D3990" s="12" t="s">
        <v>4691</v>
      </c>
      <c r="E3990" s="17" t="s">
        <v>12485</v>
      </c>
      <c r="F3990" s="25" t="str">
        <f>LEFT(E3990,MIN(FIND({0,1,2,3,4,5,6,7,8,9},ASC(E3990)&amp;1234567890))-1)</f>
        <v>Nb</v>
      </c>
      <c r="G3990" s="25">
        <f t="shared" si="124"/>
        <v>1.3</v>
      </c>
      <c r="H3990" s="25">
        <f>VLOOKUP(F3990,Table!$A$2:$C$121,2,0)</f>
        <v>5</v>
      </c>
      <c r="I3990" s="26">
        <f>VLOOKUP(F3990,Table!$A$2:$C$121,3,0)</f>
        <v>5</v>
      </c>
      <c r="J3990" s="17" t="s">
        <v>12476</v>
      </c>
      <c r="K3990" s="25" t="str">
        <f>LEFT(J3990,MIN(FIND({0,1,2,3,4,5,6,7,8,9},ASC(J3990)&amp;1234567890))-1)</f>
        <v>Os</v>
      </c>
      <c r="L3990" s="25">
        <f t="shared" si="125"/>
        <v>0.7</v>
      </c>
      <c r="M3990" s="25">
        <f>VLOOKUP(K3990,Table!$A$2:$C$121,2,0)</f>
        <v>8</v>
      </c>
      <c r="N3990" s="26">
        <f>VLOOKUP(K3990,Table!$A$2:$C$121,3,0)</f>
        <v>6</v>
      </c>
      <c r="O3990" s="13" t="str">
        <f>VLOOKUP(A3990,Table!$U$1:$V$230,2,0)</f>
        <v>Tetragonal</v>
      </c>
      <c r="P3990" s="1"/>
    </row>
    <row r="3991" spans="1:16">
      <c r="A3991" s="12">
        <v>136</v>
      </c>
      <c r="B3991" s="12">
        <v>645200</v>
      </c>
      <c r="C3991" s="12" t="s">
        <v>4583</v>
      </c>
      <c r="D3991" s="12" t="s">
        <v>4692</v>
      </c>
      <c r="E3991" s="17" t="s">
        <v>12190</v>
      </c>
      <c r="F3991" s="25" t="str">
        <f>LEFT(E3991,MIN(FIND({0,1,2,3,4,5,6,7,8,9},ASC(E3991)&amp;1234567890))-1)</f>
        <v>Nb</v>
      </c>
      <c r="G3991" s="25">
        <f t="shared" si="124"/>
        <v>3</v>
      </c>
      <c r="H3991" s="25">
        <f>VLOOKUP(F3991,Table!$A$2:$C$121,2,0)</f>
        <v>5</v>
      </c>
      <c r="I3991" s="26">
        <f>VLOOKUP(F3991,Table!$A$2:$C$121,3,0)</f>
        <v>5</v>
      </c>
      <c r="J3991" s="17" t="s">
        <v>11781</v>
      </c>
      <c r="K3991" s="25" t="str">
        <f>LEFT(J3991,MIN(FIND({0,1,2,3,4,5,6,7,8,9},ASC(J3991)&amp;1234567890))-1)</f>
        <v>Pd</v>
      </c>
      <c r="L3991" s="25">
        <f t="shared" si="125"/>
        <v>2</v>
      </c>
      <c r="M3991" s="25">
        <f>VLOOKUP(K3991,Table!$A$2:$C$121,2,0)</f>
        <v>10</v>
      </c>
      <c r="N3991" s="26">
        <f>VLOOKUP(K3991,Table!$A$2:$C$121,3,0)</f>
        <v>5</v>
      </c>
      <c r="O3991" s="13" t="str">
        <f>VLOOKUP(A3991,Table!$U$1:$V$230,2,0)</f>
        <v>Tetragonal</v>
      </c>
      <c r="P3991" s="1"/>
    </row>
    <row r="3992" spans="1:16">
      <c r="A3992" s="12">
        <v>136</v>
      </c>
      <c r="B3992" s="12">
        <v>645214</v>
      </c>
      <c r="C3992" s="12" t="s">
        <v>4583</v>
      </c>
      <c r="D3992" s="12" t="s">
        <v>4693</v>
      </c>
      <c r="E3992" s="17" t="s">
        <v>12190</v>
      </c>
      <c r="F3992" s="25" t="str">
        <f>LEFT(E3992,MIN(FIND({0,1,2,3,4,5,6,7,8,9},ASC(E3992)&amp;1234567890))-1)</f>
        <v>Nb</v>
      </c>
      <c r="G3992" s="25">
        <f t="shared" si="124"/>
        <v>3</v>
      </c>
      <c r="H3992" s="25">
        <f>VLOOKUP(F3992,Table!$A$2:$C$121,2,0)</f>
        <v>5</v>
      </c>
      <c r="I3992" s="26">
        <f>VLOOKUP(F3992,Table!$A$2:$C$121,3,0)</f>
        <v>5</v>
      </c>
      <c r="J3992" s="17" t="s">
        <v>11464</v>
      </c>
      <c r="K3992" s="25" t="str">
        <f>LEFT(J3992,MIN(FIND({0,1,2,3,4,5,6,7,8,9},ASC(J3992)&amp;1234567890))-1)</f>
        <v>Pt</v>
      </c>
      <c r="L3992" s="25">
        <f t="shared" si="125"/>
        <v>2</v>
      </c>
      <c r="M3992" s="25">
        <f>VLOOKUP(K3992,Table!$A$2:$C$121,2,0)</f>
        <v>10</v>
      </c>
      <c r="N3992" s="26">
        <f>VLOOKUP(K3992,Table!$A$2:$C$121,3,0)</f>
        <v>6</v>
      </c>
      <c r="O3992" s="13" t="str">
        <f>VLOOKUP(A3992,Table!$U$1:$V$230,2,0)</f>
        <v>Tetragonal</v>
      </c>
      <c r="P3992" s="1"/>
    </row>
    <row r="3993" spans="1:16">
      <c r="A3993" s="12">
        <v>136</v>
      </c>
      <c r="B3993" s="12">
        <v>645232</v>
      </c>
      <c r="C3993" s="12" t="s">
        <v>4583</v>
      </c>
      <c r="D3993" s="12" t="s">
        <v>4694</v>
      </c>
      <c r="E3993" s="17" t="s">
        <v>12486</v>
      </c>
      <c r="F3993" s="25" t="str">
        <f>LEFT(E3993,MIN(FIND({0,1,2,3,4,5,6,7,8,9},ASC(E3993)&amp;1234567890))-1)</f>
        <v>Nb</v>
      </c>
      <c r="G3993" s="25">
        <f t="shared" si="124"/>
        <v>3.33</v>
      </c>
      <c r="H3993" s="25">
        <f>VLOOKUP(F3993,Table!$A$2:$C$121,2,0)</f>
        <v>5</v>
      </c>
      <c r="I3993" s="26">
        <f>VLOOKUP(F3993,Table!$A$2:$C$121,3,0)</f>
        <v>5</v>
      </c>
      <c r="J3993" s="17" t="s">
        <v>12487</v>
      </c>
      <c r="K3993" s="25" t="str">
        <f>LEFT(J3993,MIN(FIND({0,1,2,3,4,5,6,7,8,9},ASC(J3993)&amp;1234567890))-1)</f>
        <v>Pt</v>
      </c>
      <c r="L3993" s="25">
        <f t="shared" si="125"/>
        <v>1.67</v>
      </c>
      <c r="M3993" s="25">
        <f>VLOOKUP(K3993,Table!$A$2:$C$121,2,0)</f>
        <v>10</v>
      </c>
      <c r="N3993" s="26">
        <f>VLOOKUP(K3993,Table!$A$2:$C$121,3,0)</f>
        <v>6</v>
      </c>
      <c r="O3993" s="13" t="str">
        <f>VLOOKUP(A3993,Table!$U$1:$V$230,2,0)</f>
        <v>Tetragonal</v>
      </c>
      <c r="P3993" s="1"/>
    </row>
    <row r="3994" spans="1:16">
      <c r="A3994" s="12">
        <v>136</v>
      </c>
      <c r="B3994" s="12">
        <v>645244</v>
      </c>
      <c r="C3994" s="12" t="s">
        <v>4583</v>
      </c>
      <c r="D3994" s="12" t="s">
        <v>4695</v>
      </c>
      <c r="E3994" s="17" t="s">
        <v>335</v>
      </c>
      <c r="F3994" s="25" t="str">
        <f>LEFT(E3994,MIN(FIND({0,1,2,3,4,5,6,7,8,9},ASC(E3994)&amp;1234567890))-1)</f>
        <v>Nb</v>
      </c>
      <c r="G3994" s="25">
        <f t="shared" si="124"/>
        <v>1</v>
      </c>
      <c r="H3994" s="25">
        <f>VLOOKUP(F3994,Table!$A$2:$C$121,2,0)</f>
        <v>5</v>
      </c>
      <c r="I3994" s="26">
        <f>VLOOKUP(F3994,Table!$A$2:$C$121,3,0)</f>
        <v>5</v>
      </c>
      <c r="J3994" s="17" t="s">
        <v>37</v>
      </c>
      <c r="K3994" s="25" t="str">
        <f>LEFT(J3994,MIN(FIND({0,1,2,3,4,5,6,7,8,9},ASC(J3994)&amp;1234567890))-1)</f>
        <v>Re</v>
      </c>
      <c r="L3994" s="25">
        <f t="shared" si="125"/>
        <v>1</v>
      </c>
      <c r="M3994" s="25">
        <f>VLOOKUP(K3994,Table!$A$2:$C$121,2,0)</f>
        <v>7</v>
      </c>
      <c r="N3994" s="26">
        <f>VLOOKUP(K3994,Table!$A$2:$C$121,3,0)</f>
        <v>6</v>
      </c>
      <c r="O3994" s="13" t="str">
        <f>VLOOKUP(A3994,Table!$U$1:$V$230,2,0)</f>
        <v>Tetragonal</v>
      </c>
      <c r="P3994" s="1"/>
    </row>
    <row r="3995" spans="1:16">
      <c r="A3995" s="12">
        <v>136</v>
      </c>
      <c r="B3995" s="12">
        <v>645267</v>
      </c>
      <c r="C3995" s="12" t="s">
        <v>4583</v>
      </c>
      <c r="D3995" s="12" t="s">
        <v>4696</v>
      </c>
      <c r="E3995" s="17" t="s">
        <v>12186</v>
      </c>
      <c r="F3995" s="25" t="str">
        <f>LEFT(E3995,MIN(FIND({0,1,2,3,4,5,6,7,8,9},ASC(E3995)&amp;1234567890))-1)</f>
        <v>Nb</v>
      </c>
      <c r="G3995" s="25">
        <f t="shared" si="124"/>
        <v>1.2</v>
      </c>
      <c r="H3995" s="25">
        <f>VLOOKUP(F3995,Table!$A$2:$C$121,2,0)</f>
        <v>5</v>
      </c>
      <c r="I3995" s="26">
        <f>VLOOKUP(F3995,Table!$A$2:$C$121,3,0)</f>
        <v>5</v>
      </c>
      <c r="J3995" s="17" t="s">
        <v>12488</v>
      </c>
      <c r="K3995" s="25" t="str">
        <f>LEFT(J3995,MIN(FIND({0,1,2,3,4,5,6,7,8,9},ASC(J3995)&amp;1234567890))-1)</f>
        <v>Rh</v>
      </c>
      <c r="L3995" s="25">
        <f t="shared" si="125"/>
        <v>0.8</v>
      </c>
      <c r="M3995" s="25">
        <f>VLOOKUP(K3995,Table!$A$2:$C$121,2,0)</f>
        <v>9</v>
      </c>
      <c r="N3995" s="26">
        <f>VLOOKUP(K3995,Table!$A$2:$C$121,3,0)</f>
        <v>5</v>
      </c>
      <c r="O3995" s="13" t="str">
        <f>VLOOKUP(A3995,Table!$U$1:$V$230,2,0)</f>
        <v>Tetragonal</v>
      </c>
      <c r="P3995" s="1"/>
    </row>
    <row r="3996" spans="1:16">
      <c r="A3996" s="12">
        <v>136</v>
      </c>
      <c r="B3996" s="12">
        <v>645281</v>
      </c>
      <c r="C3996" s="12" t="s">
        <v>4583</v>
      </c>
      <c r="D3996" s="12" t="s">
        <v>4697</v>
      </c>
      <c r="E3996" s="17" t="s">
        <v>12485</v>
      </c>
      <c r="F3996" s="25" t="str">
        <f>LEFT(E3996,MIN(FIND({0,1,2,3,4,5,6,7,8,9},ASC(E3996)&amp;1234567890))-1)</f>
        <v>Nb</v>
      </c>
      <c r="G3996" s="25">
        <f t="shared" si="124"/>
        <v>1.3</v>
      </c>
      <c r="H3996" s="25">
        <f>VLOOKUP(F3996,Table!$A$2:$C$121,2,0)</f>
        <v>5</v>
      </c>
      <c r="I3996" s="26">
        <f>VLOOKUP(F3996,Table!$A$2:$C$121,3,0)</f>
        <v>5</v>
      </c>
      <c r="J3996" s="17" t="s">
        <v>12489</v>
      </c>
      <c r="K3996" s="25" t="str">
        <f>LEFT(J3996,MIN(FIND({0,1,2,3,4,5,6,7,8,9},ASC(J3996)&amp;1234567890))-1)</f>
        <v>Rh</v>
      </c>
      <c r="L3996" s="25">
        <f t="shared" si="125"/>
        <v>0.7</v>
      </c>
      <c r="M3996" s="25">
        <f>VLOOKUP(K3996,Table!$A$2:$C$121,2,0)</f>
        <v>9</v>
      </c>
      <c r="N3996" s="26">
        <f>VLOOKUP(K3996,Table!$A$2:$C$121,3,0)</f>
        <v>5</v>
      </c>
      <c r="O3996" s="13" t="str">
        <f>VLOOKUP(A3996,Table!$U$1:$V$230,2,0)</f>
        <v>Tetragonal</v>
      </c>
      <c r="P3996" s="1"/>
    </row>
    <row r="3997" spans="1:16">
      <c r="A3997" s="12">
        <v>136</v>
      </c>
      <c r="B3997" s="12">
        <v>647017</v>
      </c>
      <c r="C3997" s="12" t="s">
        <v>4583</v>
      </c>
      <c r="D3997" s="12" t="s">
        <v>4698</v>
      </c>
      <c r="E3997" s="17" t="s">
        <v>12490</v>
      </c>
      <c r="F3997" s="25" t="str">
        <f>LEFT(E3997,MIN(FIND({0,1,2,3,4,5,6,7,8,9},ASC(E3997)&amp;1234567890))-1)</f>
        <v>Ni</v>
      </c>
      <c r="G3997" s="25">
        <f t="shared" si="124"/>
        <v>0.8</v>
      </c>
      <c r="H3997" s="25">
        <f>VLOOKUP(F3997,Table!$A$2:$C$121,2,0)</f>
        <v>10</v>
      </c>
      <c r="I3997" s="26">
        <f>VLOOKUP(F3997,Table!$A$2:$C$121,3,0)</f>
        <v>4</v>
      </c>
      <c r="J3997" s="17" t="s">
        <v>12491</v>
      </c>
      <c r="K3997" s="25" t="str">
        <f>LEFT(J3997,MIN(FIND({0,1,2,3,4,5,6,7,8,9},ASC(J3997)&amp;1234567890))-1)</f>
        <v>V</v>
      </c>
      <c r="L3997" s="25">
        <f t="shared" si="125"/>
        <v>1.2</v>
      </c>
      <c r="M3997" s="25">
        <f>VLOOKUP(K3997,Table!$A$2:$C$121,2,0)</f>
        <v>5</v>
      </c>
      <c r="N3997" s="26">
        <f>VLOOKUP(K3997,Table!$A$2:$C$121,3,0)</f>
        <v>4</v>
      </c>
      <c r="O3997" s="13" t="str">
        <f>VLOOKUP(A3997,Table!$U$1:$V$230,2,0)</f>
        <v>Tetragonal</v>
      </c>
      <c r="P3997" s="1"/>
    </row>
    <row r="3998" spans="1:16">
      <c r="A3998" s="12">
        <v>136</v>
      </c>
      <c r="B3998" s="12">
        <v>647022</v>
      </c>
      <c r="C3998" s="12" t="s">
        <v>4583</v>
      </c>
      <c r="D3998" s="12" t="s">
        <v>4699</v>
      </c>
      <c r="E3998" s="17" t="s">
        <v>12492</v>
      </c>
      <c r="F3998" s="25" t="str">
        <f>LEFT(E3998,MIN(FIND({0,1,2,3,4,5,6,7,8,9},ASC(E3998)&amp;1234567890))-1)</f>
        <v>V</v>
      </c>
      <c r="G3998" s="25">
        <f t="shared" si="124"/>
        <v>1.3</v>
      </c>
      <c r="H3998" s="25">
        <f>VLOOKUP(F3998,Table!$A$2:$C$121,2,0)</f>
        <v>5</v>
      </c>
      <c r="I3998" s="26">
        <f>VLOOKUP(F3998,Table!$A$2:$C$121,3,0)</f>
        <v>4</v>
      </c>
      <c r="J3998" s="17" t="s">
        <v>12493</v>
      </c>
      <c r="K3998" s="25" t="str">
        <f>LEFT(J3998,MIN(FIND({0,1,2,3,4,5,6,7,8,9},ASC(J3998)&amp;1234567890))-1)</f>
        <v>Ni</v>
      </c>
      <c r="L3998" s="25">
        <f t="shared" si="125"/>
        <v>0.7</v>
      </c>
      <c r="M3998" s="25">
        <f>VLOOKUP(K3998,Table!$A$2:$C$121,2,0)</f>
        <v>10</v>
      </c>
      <c r="N3998" s="26">
        <f>VLOOKUP(K3998,Table!$A$2:$C$121,3,0)</f>
        <v>4</v>
      </c>
      <c r="O3998" s="13" t="str">
        <f>VLOOKUP(A3998,Table!$U$1:$V$230,2,0)</f>
        <v>Tetragonal</v>
      </c>
      <c r="P3998" s="1"/>
    </row>
    <row r="3999" spans="1:16">
      <c r="A3999" s="12">
        <v>136</v>
      </c>
      <c r="B3999" s="12">
        <v>647283</v>
      </c>
      <c r="C3999" s="12" t="s">
        <v>4583</v>
      </c>
      <c r="D3999" s="12" t="s">
        <v>4700</v>
      </c>
      <c r="E3999" s="17" t="s">
        <v>541</v>
      </c>
      <c r="F3999" s="25" t="str">
        <f>LEFT(E3999,MIN(FIND({0,1,2,3,4,5,6,7,8,9},ASC(E3999)&amp;1234567890))-1)</f>
        <v>Pd</v>
      </c>
      <c r="G3999" s="25">
        <f t="shared" si="124"/>
        <v>1</v>
      </c>
      <c r="H3999" s="25">
        <f>VLOOKUP(F3999,Table!$A$2:$C$121,2,0)</f>
        <v>10</v>
      </c>
      <c r="I3999" s="26">
        <f>VLOOKUP(F3999,Table!$A$2:$C$121,3,0)</f>
        <v>5</v>
      </c>
      <c r="J3999" s="17" t="s">
        <v>32</v>
      </c>
      <c r="K3999" s="25" t="str">
        <f>LEFT(J3999,MIN(FIND({0,1,2,3,4,5,6,7,8,9},ASC(J3999)&amp;1234567890))-1)</f>
        <v>O</v>
      </c>
      <c r="L3999" s="25">
        <f t="shared" si="125"/>
        <v>2</v>
      </c>
      <c r="M3999" s="25">
        <f>VLOOKUP(K3999,Table!$A$2:$C$121,2,0)</f>
        <v>16</v>
      </c>
      <c r="N3999" s="26">
        <f>VLOOKUP(K3999,Table!$A$2:$C$121,3,0)</f>
        <v>2</v>
      </c>
      <c r="O3999" s="13" t="str">
        <f>VLOOKUP(A3999,Table!$U$1:$V$230,2,0)</f>
        <v>Tetragonal</v>
      </c>
      <c r="P3999" s="1"/>
    </row>
    <row r="4000" spans="1:16">
      <c r="A4000" s="12">
        <v>136</v>
      </c>
      <c r="B4000" s="12">
        <v>647316</v>
      </c>
      <c r="C4000" s="12" t="s">
        <v>4583</v>
      </c>
      <c r="D4000" s="12" t="s">
        <v>2082</v>
      </c>
      <c r="E4000" s="17" t="s">
        <v>539</v>
      </c>
      <c r="F4000" s="25" t="str">
        <f>LEFT(E4000,MIN(FIND({0,1,2,3,4,5,6,7,8,9},ASC(E4000)&amp;1234567890))-1)</f>
        <v>Pt</v>
      </c>
      <c r="G4000" s="25">
        <f t="shared" si="124"/>
        <v>1</v>
      </c>
      <c r="H4000" s="25">
        <f>VLOOKUP(F4000,Table!$A$2:$C$121,2,0)</f>
        <v>10</v>
      </c>
      <c r="I4000" s="26">
        <f>VLOOKUP(F4000,Table!$A$2:$C$121,3,0)</f>
        <v>6</v>
      </c>
      <c r="J4000" s="17" t="s">
        <v>32</v>
      </c>
      <c r="K4000" s="25" t="str">
        <f>LEFT(J4000,MIN(FIND({0,1,2,3,4,5,6,7,8,9},ASC(J4000)&amp;1234567890))-1)</f>
        <v>O</v>
      </c>
      <c r="L4000" s="25">
        <f t="shared" si="125"/>
        <v>2</v>
      </c>
      <c r="M4000" s="25">
        <f>VLOOKUP(K4000,Table!$A$2:$C$121,2,0)</f>
        <v>16</v>
      </c>
      <c r="N4000" s="26">
        <f>VLOOKUP(K4000,Table!$A$2:$C$121,3,0)</f>
        <v>2</v>
      </c>
      <c r="O4000" s="13" t="str">
        <f>VLOOKUP(A4000,Table!$U$1:$V$230,2,0)</f>
        <v>Tetragonal</v>
      </c>
      <c r="P4000" s="1"/>
    </row>
    <row r="4001" spans="1:16">
      <c r="A4001" s="12">
        <v>136</v>
      </c>
      <c r="B4001" s="12">
        <v>647647</v>
      </c>
      <c r="C4001" s="12" t="s">
        <v>4583</v>
      </c>
      <c r="D4001" s="12" t="s">
        <v>1270</v>
      </c>
      <c r="E4001" s="17" t="s">
        <v>390</v>
      </c>
      <c r="F4001" s="25" t="str">
        <f>LEFT(E4001,MIN(FIND({0,1,2,3,4,5,6,7,8,9},ASC(E4001)&amp;1234567890))-1)</f>
        <v>W</v>
      </c>
      <c r="G4001" s="25">
        <f t="shared" si="124"/>
        <v>1</v>
      </c>
      <c r="H4001" s="25">
        <f>VLOOKUP(F4001,Table!$A$2:$C$121,2,0)</f>
        <v>6</v>
      </c>
      <c r="I4001" s="26">
        <f>VLOOKUP(F4001,Table!$A$2:$C$121,3,0)</f>
        <v>6</v>
      </c>
      <c r="J4001" s="17" t="s">
        <v>32</v>
      </c>
      <c r="K4001" s="25" t="str">
        <f>LEFT(J4001,MIN(FIND({0,1,2,3,4,5,6,7,8,9},ASC(J4001)&amp;1234567890))-1)</f>
        <v>O</v>
      </c>
      <c r="L4001" s="25">
        <f t="shared" si="125"/>
        <v>2</v>
      </c>
      <c r="M4001" s="25">
        <f>VLOOKUP(K4001,Table!$A$2:$C$121,2,0)</f>
        <v>16</v>
      </c>
      <c r="N4001" s="26">
        <f>VLOOKUP(K4001,Table!$A$2:$C$121,3,0)</f>
        <v>2</v>
      </c>
      <c r="O4001" s="13" t="str">
        <f>VLOOKUP(A4001,Table!$U$1:$V$230,2,0)</f>
        <v>Tetragonal</v>
      </c>
      <c r="P4001" s="1"/>
    </row>
    <row r="4002" spans="1:16">
      <c r="A4002" s="12">
        <v>136</v>
      </c>
      <c r="B4002" s="12">
        <v>647812</v>
      </c>
      <c r="C4002" s="12" t="s">
        <v>4583</v>
      </c>
      <c r="D4002" s="12" t="s">
        <v>4701</v>
      </c>
      <c r="E4002" s="17" t="s">
        <v>12475</v>
      </c>
      <c r="F4002" s="25" t="str">
        <f>LEFT(E4002,MIN(FIND({0,1,2,3,4,5,6,7,8,9},ASC(E4002)&amp;1234567890))-1)</f>
        <v>Os</v>
      </c>
      <c r="G4002" s="25">
        <f t="shared" si="124"/>
        <v>0.6</v>
      </c>
      <c r="H4002" s="25">
        <f>VLOOKUP(F4002,Table!$A$2:$C$121,2,0)</f>
        <v>8</v>
      </c>
      <c r="I4002" s="26">
        <f>VLOOKUP(F4002,Table!$A$2:$C$121,3,0)</f>
        <v>6</v>
      </c>
      <c r="J4002" s="17" t="s">
        <v>12494</v>
      </c>
      <c r="K4002" s="25" t="str">
        <f>LEFT(J4002,MIN(FIND({0,1,2,3,4,5,6,7,8,9},ASC(J4002)&amp;1234567890))-1)</f>
        <v>Ta</v>
      </c>
      <c r="L4002" s="25">
        <f t="shared" si="125"/>
        <v>1.4</v>
      </c>
      <c r="M4002" s="25">
        <f>VLOOKUP(K4002,Table!$A$2:$C$121,2,0)</f>
        <v>5</v>
      </c>
      <c r="N4002" s="26">
        <f>VLOOKUP(K4002,Table!$A$2:$C$121,3,0)</f>
        <v>6</v>
      </c>
      <c r="O4002" s="13" t="str">
        <f>VLOOKUP(A4002,Table!$U$1:$V$230,2,0)</f>
        <v>Tetragonal</v>
      </c>
      <c r="P4002" s="1"/>
    </row>
    <row r="4003" spans="1:16">
      <c r="A4003" s="12">
        <v>136</v>
      </c>
      <c r="B4003" s="12">
        <v>647816</v>
      </c>
      <c r="C4003" s="12" t="s">
        <v>4583</v>
      </c>
      <c r="D4003" s="12" t="s">
        <v>4702</v>
      </c>
      <c r="E4003" s="17" t="s">
        <v>12474</v>
      </c>
      <c r="F4003" s="25" t="str">
        <f>LEFT(E4003,MIN(FIND({0,1,2,3,4,5,6,7,8,9},ASC(E4003)&amp;1234567890))-1)</f>
        <v>Os</v>
      </c>
      <c r="G4003" s="25">
        <f t="shared" si="124"/>
        <v>0.8</v>
      </c>
      <c r="H4003" s="25">
        <f>VLOOKUP(F4003,Table!$A$2:$C$121,2,0)</f>
        <v>8</v>
      </c>
      <c r="I4003" s="26">
        <f>VLOOKUP(F4003,Table!$A$2:$C$121,3,0)</f>
        <v>6</v>
      </c>
      <c r="J4003" s="17" t="s">
        <v>12307</v>
      </c>
      <c r="K4003" s="25" t="str">
        <f>LEFT(J4003,MIN(FIND({0,1,2,3,4,5,6,7,8,9},ASC(J4003)&amp;1234567890))-1)</f>
        <v>Ta</v>
      </c>
      <c r="L4003" s="25">
        <f t="shared" si="125"/>
        <v>1.2</v>
      </c>
      <c r="M4003" s="25">
        <f>VLOOKUP(K4003,Table!$A$2:$C$121,2,0)</f>
        <v>5</v>
      </c>
      <c r="N4003" s="26">
        <f>VLOOKUP(K4003,Table!$A$2:$C$121,3,0)</f>
        <v>6</v>
      </c>
      <c r="O4003" s="13" t="str">
        <f>VLOOKUP(A4003,Table!$U$1:$V$230,2,0)</f>
        <v>Tetragonal</v>
      </c>
      <c r="P4003" s="1"/>
    </row>
    <row r="4004" spans="1:16">
      <c r="A4004" s="12">
        <v>136</v>
      </c>
      <c r="B4004" s="12">
        <v>647817</v>
      </c>
      <c r="C4004" s="12" t="s">
        <v>4583</v>
      </c>
      <c r="D4004" s="12" t="s">
        <v>4703</v>
      </c>
      <c r="E4004" s="17" t="s">
        <v>434</v>
      </c>
      <c r="F4004" s="25" t="str">
        <f>LEFT(E4004,MIN(FIND({0,1,2,3,4,5,6,7,8,9},ASC(E4004)&amp;1234567890))-1)</f>
        <v>Os</v>
      </c>
      <c r="G4004" s="25">
        <f t="shared" si="124"/>
        <v>1</v>
      </c>
      <c r="H4004" s="25">
        <f>VLOOKUP(F4004,Table!$A$2:$C$121,2,0)</f>
        <v>8</v>
      </c>
      <c r="I4004" s="26">
        <f>VLOOKUP(F4004,Table!$A$2:$C$121,3,0)</f>
        <v>6</v>
      </c>
      <c r="J4004" s="17" t="s">
        <v>405</v>
      </c>
      <c r="K4004" s="25" t="str">
        <f>LEFT(J4004,MIN(FIND({0,1,2,3,4,5,6,7,8,9},ASC(J4004)&amp;1234567890))-1)</f>
        <v>Ta</v>
      </c>
      <c r="L4004" s="25">
        <f t="shared" si="125"/>
        <v>1</v>
      </c>
      <c r="M4004" s="25">
        <f>VLOOKUP(K4004,Table!$A$2:$C$121,2,0)</f>
        <v>5</v>
      </c>
      <c r="N4004" s="26">
        <f>VLOOKUP(K4004,Table!$A$2:$C$121,3,0)</f>
        <v>6</v>
      </c>
      <c r="O4004" s="13" t="str">
        <f>VLOOKUP(A4004,Table!$U$1:$V$230,2,0)</f>
        <v>Tetragonal</v>
      </c>
      <c r="P4004" s="1"/>
    </row>
    <row r="4005" spans="1:16">
      <c r="A4005" s="12">
        <v>136</v>
      </c>
      <c r="B4005" s="12">
        <v>647819</v>
      </c>
      <c r="C4005" s="12" t="s">
        <v>4583</v>
      </c>
      <c r="D4005" s="12" t="s">
        <v>4704</v>
      </c>
      <c r="E4005" s="17" t="s">
        <v>12455</v>
      </c>
      <c r="F4005" s="25" t="str">
        <f>LEFT(E4005,MIN(FIND({0,1,2,3,4,5,6,7,8,9},ASC(E4005)&amp;1234567890))-1)</f>
        <v>Os</v>
      </c>
      <c r="G4005" s="25">
        <f t="shared" si="124"/>
        <v>0.5</v>
      </c>
      <c r="H4005" s="25">
        <f>VLOOKUP(F4005,Table!$A$2:$C$121,2,0)</f>
        <v>8</v>
      </c>
      <c r="I4005" s="26">
        <f>VLOOKUP(F4005,Table!$A$2:$C$121,3,0)</f>
        <v>6</v>
      </c>
      <c r="J4005" s="17" t="s">
        <v>12467</v>
      </c>
      <c r="K4005" s="25" t="str">
        <f>LEFT(J4005,MIN(FIND({0,1,2,3,4,5,6,7,8,9},ASC(J4005)&amp;1234567890))-1)</f>
        <v>Ta</v>
      </c>
      <c r="L4005" s="25">
        <f t="shared" si="125"/>
        <v>1.5</v>
      </c>
      <c r="M4005" s="25">
        <f>VLOOKUP(K4005,Table!$A$2:$C$121,2,0)</f>
        <v>5</v>
      </c>
      <c r="N4005" s="26">
        <f>VLOOKUP(K4005,Table!$A$2:$C$121,3,0)</f>
        <v>6</v>
      </c>
      <c r="O4005" s="13" t="str">
        <f>VLOOKUP(A4005,Table!$U$1:$V$230,2,0)</f>
        <v>Tetragonal</v>
      </c>
      <c r="P4005" s="1"/>
    </row>
    <row r="4006" spans="1:16">
      <c r="A4006" s="12">
        <v>136</v>
      </c>
      <c r="B4006" s="12">
        <v>647862</v>
      </c>
      <c r="C4006" s="12" t="s">
        <v>4583</v>
      </c>
      <c r="D4006" s="12" t="s">
        <v>4705</v>
      </c>
      <c r="E4006" s="17" t="s">
        <v>12457</v>
      </c>
      <c r="F4006" s="25" t="str">
        <f>LEFT(E4006,MIN(FIND({0,1,2,3,4,5,6,7,8,9},ASC(E4006)&amp;1234567890))-1)</f>
        <v>Os</v>
      </c>
      <c r="G4006" s="25">
        <f t="shared" si="124"/>
        <v>0.67</v>
      </c>
      <c r="H4006" s="25">
        <f>VLOOKUP(F4006,Table!$A$2:$C$121,2,0)</f>
        <v>8</v>
      </c>
      <c r="I4006" s="26">
        <f>VLOOKUP(F4006,Table!$A$2:$C$121,3,0)</f>
        <v>6</v>
      </c>
      <c r="J4006" s="17" t="s">
        <v>12495</v>
      </c>
      <c r="K4006" s="25" t="str">
        <f>LEFT(J4006,MIN(FIND({0,1,2,3,4,5,6,7,8,9},ASC(J4006)&amp;1234567890))-1)</f>
        <v>W</v>
      </c>
      <c r="L4006" s="25">
        <f t="shared" si="125"/>
        <v>1.33</v>
      </c>
      <c r="M4006" s="25">
        <f>VLOOKUP(K4006,Table!$A$2:$C$121,2,0)</f>
        <v>6</v>
      </c>
      <c r="N4006" s="26">
        <f>VLOOKUP(K4006,Table!$A$2:$C$121,3,0)</f>
        <v>6</v>
      </c>
      <c r="O4006" s="13" t="str">
        <f>VLOOKUP(A4006,Table!$U$1:$V$230,2,0)</f>
        <v>Tetragonal</v>
      </c>
      <c r="P4006" s="1"/>
    </row>
    <row r="4007" spans="1:16">
      <c r="A4007" s="12">
        <v>136</v>
      </c>
      <c r="B4007" s="12">
        <v>647865</v>
      </c>
      <c r="C4007" s="12" t="s">
        <v>4583</v>
      </c>
      <c r="D4007" s="12" t="s">
        <v>4706</v>
      </c>
      <c r="E4007" s="17" t="s">
        <v>12475</v>
      </c>
      <c r="F4007" s="25" t="str">
        <f>LEFT(E4007,MIN(FIND({0,1,2,3,4,5,6,7,8,9},ASC(E4007)&amp;1234567890))-1)</f>
        <v>Os</v>
      </c>
      <c r="G4007" s="25">
        <f t="shared" si="124"/>
        <v>0.6</v>
      </c>
      <c r="H4007" s="25">
        <f>VLOOKUP(F4007,Table!$A$2:$C$121,2,0)</f>
        <v>8</v>
      </c>
      <c r="I4007" s="26">
        <f>VLOOKUP(F4007,Table!$A$2:$C$121,3,0)</f>
        <v>6</v>
      </c>
      <c r="J4007" s="17" t="s">
        <v>12468</v>
      </c>
      <c r="K4007" s="25" t="str">
        <f>LEFT(J4007,MIN(FIND({0,1,2,3,4,5,6,7,8,9},ASC(J4007)&amp;1234567890))-1)</f>
        <v>W</v>
      </c>
      <c r="L4007" s="25">
        <f t="shared" si="125"/>
        <v>1.4</v>
      </c>
      <c r="M4007" s="25">
        <f>VLOOKUP(K4007,Table!$A$2:$C$121,2,0)</f>
        <v>6</v>
      </c>
      <c r="N4007" s="26">
        <f>VLOOKUP(K4007,Table!$A$2:$C$121,3,0)</f>
        <v>6</v>
      </c>
      <c r="O4007" s="13" t="str">
        <f>VLOOKUP(A4007,Table!$U$1:$V$230,2,0)</f>
        <v>Tetragonal</v>
      </c>
      <c r="P4007" s="1"/>
    </row>
    <row r="4008" spans="1:16">
      <c r="A4008" s="12">
        <v>136</v>
      </c>
      <c r="B4008" s="12">
        <v>647866</v>
      </c>
      <c r="C4008" s="12" t="s">
        <v>4583</v>
      </c>
      <c r="D4008" s="12" t="s">
        <v>4707</v>
      </c>
      <c r="E4008" s="17" t="s">
        <v>434</v>
      </c>
      <c r="F4008" s="25" t="str">
        <f>LEFT(E4008,MIN(FIND({0,1,2,3,4,5,6,7,8,9},ASC(E4008)&amp;1234567890))-1)</f>
        <v>Os</v>
      </c>
      <c r="G4008" s="25">
        <f t="shared" si="124"/>
        <v>1</v>
      </c>
      <c r="H4008" s="25">
        <f>VLOOKUP(F4008,Table!$A$2:$C$121,2,0)</f>
        <v>8</v>
      </c>
      <c r="I4008" s="26">
        <f>VLOOKUP(F4008,Table!$A$2:$C$121,3,0)</f>
        <v>6</v>
      </c>
      <c r="J4008" s="17" t="s">
        <v>390</v>
      </c>
      <c r="K4008" s="25" t="str">
        <f>LEFT(J4008,MIN(FIND({0,1,2,3,4,5,6,7,8,9},ASC(J4008)&amp;1234567890))-1)</f>
        <v>W</v>
      </c>
      <c r="L4008" s="25">
        <f t="shared" si="125"/>
        <v>1</v>
      </c>
      <c r="M4008" s="25">
        <f>VLOOKUP(K4008,Table!$A$2:$C$121,2,0)</f>
        <v>6</v>
      </c>
      <c r="N4008" s="26">
        <f>VLOOKUP(K4008,Table!$A$2:$C$121,3,0)</f>
        <v>6</v>
      </c>
      <c r="O4008" s="13" t="str">
        <f>VLOOKUP(A4008,Table!$U$1:$V$230,2,0)</f>
        <v>Tetragonal</v>
      </c>
      <c r="P4008" s="1"/>
    </row>
    <row r="4009" spans="1:16">
      <c r="A4009" s="12">
        <v>136</v>
      </c>
      <c r="B4009" s="12">
        <v>647867</v>
      </c>
      <c r="C4009" s="12" t="s">
        <v>4583</v>
      </c>
      <c r="D4009" s="12" t="s">
        <v>4708</v>
      </c>
      <c r="E4009" s="17" t="s">
        <v>434</v>
      </c>
      <c r="F4009" s="25" t="str">
        <f>LEFT(E4009,MIN(FIND({0,1,2,3,4,5,6,7,8,9},ASC(E4009)&amp;1234567890))-1)</f>
        <v>Os</v>
      </c>
      <c r="G4009" s="25">
        <f t="shared" si="124"/>
        <v>1</v>
      </c>
      <c r="H4009" s="25">
        <f>VLOOKUP(F4009,Table!$A$2:$C$121,2,0)</f>
        <v>8</v>
      </c>
      <c r="I4009" s="26">
        <f>VLOOKUP(F4009,Table!$A$2:$C$121,3,0)</f>
        <v>6</v>
      </c>
      <c r="J4009" s="17" t="s">
        <v>11520</v>
      </c>
      <c r="K4009" s="25" t="str">
        <f>LEFT(J4009,MIN(FIND({0,1,2,3,4,5,6,7,8,9},ASC(J4009)&amp;1234567890))-1)</f>
        <v>W</v>
      </c>
      <c r="L4009" s="25">
        <f t="shared" si="125"/>
        <v>2</v>
      </c>
      <c r="M4009" s="25">
        <f>VLOOKUP(K4009,Table!$A$2:$C$121,2,0)</f>
        <v>6</v>
      </c>
      <c r="N4009" s="26">
        <f>VLOOKUP(K4009,Table!$A$2:$C$121,3,0)</f>
        <v>6</v>
      </c>
      <c r="O4009" s="13" t="str">
        <f>VLOOKUP(A4009,Table!$U$1:$V$230,2,0)</f>
        <v>Tetragonal</v>
      </c>
      <c r="P4009" s="1"/>
    </row>
    <row r="4010" spans="1:16">
      <c r="A4010" s="12">
        <v>136</v>
      </c>
      <c r="B4010" s="12">
        <v>648975</v>
      </c>
      <c r="C4010" s="12" t="s">
        <v>4583</v>
      </c>
      <c r="D4010" s="12" t="s">
        <v>4709</v>
      </c>
      <c r="E4010" s="17" t="s">
        <v>12496</v>
      </c>
      <c r="F4010" s="25" t="str">
        <f>LEFT(E4010,MIN(FIND({0,1,2,3,4,5,6,7,8,9},ASC(E4010)&amp;1234567890))-1)</f>
        <v>Pd</v>
      </c>
      <c r="G4010" s="25">
        <f t="shared" si="124"/>
        <v>0.5</v>
      </c>
      <c r="H4010" s="25">
        <f>VLOOKUP(F4010,Table!$A$2:$C$121,2,0)</f>
        <v>10</v>
      </c>
      <c r="I4010" s="26">
        <f>VLOOKUP(F4010,Table!$A$2:$C$121,3,0)</f>
        <v>5</v>
      </c>
      <c r="J4010" s="17" t="s">
        <v>12467</v>
      </c>
      <c r="K4010" s="25" t="str">
        <f>LEFT(J4010,MIN(FIND({0,1,2,3,4,5,6,7,8,9},ASC(J4010)&amp;1234567890))-1)</f>
        <v>Ta</v>
      </c>
      <c r="L4010" s="25">
        <f t="shared" si="125"/>
        <v>1.5</v>
      </c>
      <c r="M4010" s="25">
        <f>VLOOKUP(K4010,Table!$A$2:$C$121,2,0)</f>
        <v>5</v>
      </c>
      <c r="N4010" s="26">
        <f>VLOOKUP(K4010,Table!$A$2:$C$121,3,0)</f>
        <v>6</v>
      </c>
      <c r="O4010" s="13" t="str">
        <f>VLOOKUP(A4010,Table!$U$1:$V$230,2,0)</f>
        <v>Tetragonal</v>
      </c>
      <c r="P4010" s="1"/>
    </row>
    <row r="4011" spans="1:16">
      <c r="A4011" s="12">
        <v>136</v>
      </c>
      <c r="B4011" s="12">
        <v>650144</v>
      </c>
      <c r="C4011" s="12" t="s">
        <v>4583</v>
      </c>
      <c r="D4011" s="12" t="s">
        <v>4710</v>
      </c>
      <c r="E4011" s="17" t="s">
        <v>37</v>
      </c>
      <c r="F4011" s="25" t="str">
        <f>LEFT(E4011,MIN(FIND({0,1,2,3,4,5,6,7,8,9},ASC(E4011)&amp;1234567890))-1)</f>
        <v>Re</v>
      </c>
      <c r="G4011" s="25">
        <f t="shared" si="124"/>
        <v>1</v>
      </c>
      <c r="H4011" s="25">
        <f>VLOOKUP(F4011,Table!$A$2:$C$121,2,0)</f>
        <v>7</v>
      </c>
      <c r="I4011" s="26">
        <f>VLOOKUP(F4011,Table!$A$2:$C$121,3,0)</f>
        <v>6</v>
      </c>
      <c r="J4011" s="17" t="s">
        <v>405</v>
      </c>
      <c r="K4011" s="25" t="str">
        <f>LEFT(J4011,MIN(FIND({0,1,2,3,4,5,6,7,8,9},ASC(J4011)&amp;1234567890))-1)</f>
        <v>Ta</v>
      </c>
      <c r="L4011" s="25">
        <f t="shared" si="125"/>
        <v>1</v>
      </c>
      <c r="M4011" s="25">
        <f>VLOOKUP(K4011,Table!$A$2:$C$121,2,0)</f>
        <v>5</v>
      </c>
      <c r="N4011" s="26">
        <f>VLOOKUP(K4011,Table!$A$2:$C$121,3,0)</f>
        <v>6</v>
      </c>
      <c r="O4011" s="13" t="str">
        <f>VLOOKUP(A4011,Table!$U$1:$V$230,2,0)</f>
        <v>Tetragonal</v>
      </c>
      <c r="P4011" s="1"/>
    </row>
    <row r="4012" spans="1:16">
      <c r="A4012" s="12">
        <v>136</v>
      </c>
      <c r="B4012" s="12">
        <v>650148</v>
      </c>
      <c r="C4012" s="12" t="s">
        <v>4583</v>
      </c>
      <c r="D4012" s="12" t="s">
        <v>4711</v>
      </c>
      <c r="E4012" s="17" t="s">
        <v>12446</v>
      </c>
      <c r="F4012" s="25" t="str">
        <f>LEFT(E4012,MIN(FIND({0,1,2,3,4,5,6,7,8,9},ASC(E4012)&amp;1234567890))-1)</f>
        <v>Re</v>
      </c>
      <c r="G4012" s="25">
        <f t="shared" si="124"/>
        <v>1.2</v>
      </c>
      <c r="H4012" s="25">
        <f>VLOOKUP(F4012,Table!$A$2:$C$121,2,0)</f>
        <v>7</v>
      </c>
      <c r="I4012" s="26">
        <f>VLOOKUP(F4012,Table!$A$2:$C$121,3,0)</f>
        <v>6</v>
      </c>
      <c r="J4012" s="17" t="s">
        <v>12497</v>
      </c>
      <c r="K4012" s="25" t="str">
        <f>LEFT(J4012,MIN(FIND({0,1,2,3,4,5,6,7,8,9},ASC(J4012)&amp;1234567890))-1)</f>
        <v>Ta</v>
      </c>
      <c r="L4012" s="25">
        <f t="shared" si="125"/>
        <v>0.8</v>
      </c>
      <c r="M4012" s="25">
        <f>VLOOKUP(K4012,Table!$A$2:$C$121,2,0)</f>
        <v>5</v>
      </c>
      <c r="N4012" s="26">
        <f>VLOOKUP(K4012,Table!$A$2:$C$121,3,0)</f>
        <v>6</v>
      </c>
      <c r="O4012" s="13" t="str">
        <f>VLOOKUP(A4012,Table!$U$1:$V$230,2,0)</f>
        <v>Tetragonal</v>
      </c>
      <c r="P4012" s="1"/>
    </row>
    <row r="4013" spans="1:16">
      <c r="A4013" s="12">
        <v>136</v>
      </c>
      <c r="B4013" s="12">
        <v>650190</v>
      </c>
      <c r="C4013" s="12" t="s">
        <v>4583</v>
      </c>
      <c r="D4013" s="12" t="s">
        <v>4712</v>
      </c>
      <c r="E4013" s="17" t="s">
        <v>37</v>
      </c>
      <c r="F4013" s="25" t="str">
        <f>LEFT(E4013,MIN(FIND({0,1,2,3,4,5,6,7,8,9},ASC(E4013)&amp;1234567890))-1)</f>
        <v>Re</v>
      </c>
      <c r="G4013" s="25">
        <f t="shared" si="124"/>
        <v>1</v>
      </c>
      <c r="H4013" s="25">
        <f>VLOOKUP(F4013,Table!$A$2:$C$121,2,0)</f>
        <v>7</v>
      </c>
      <c r="I4013" s="26">
        <f>VLOOKUP(F4013,Table!$A$2:$C$121,3,0)</f>
        <v>6</v>
      </c>
      <c r="J4013" s="17" t="s">
        <v>390</v>
      </c>
      <c r="K4013" s="25" t="str">
        <f>LEFT(J4013,MIN(FIND({0,1,2,3,4,5,6,7,8,9},ASC(J4013)&amp;1234567890))-1)</f>
        <v>W</v>
      </c>
      <c r="L4013" s="25">
        <f t="shared" si="125"/>
        <v>1</v>
      </c>
      <c r="M4013" s="25">
        <f>VLOOKUP(K4013,Table!$A$2:$C$121,2,0)</f>
        <v>6</v>
      </c>
      <c r="N4013" s="26">
        <f>VLOOKUP(K4013,Table!$A$2:$C$121,3,0)</f>
        <v>6</v>
      </c>
      <c r="O4013" s="13" t="str">
        <f>VLOOKUP(A4013,Table!$U$1:$V$230,2,0)</f>
        <v>Tetragonal</v>
      </c>
      <c r="P4013" s="1"/>
    </row>
    <row r="4014" spans="1:16">
      <c r="A4014" s="12">
        <v>136</v>
      </c>
      <c r="B4014" s="12">
        <v>650215</v>
      </c>
      <c r="C4014" s="12" t="s">
        <v>4583</v>
      </c>
      <c r="D4014" s="12" t="s">
        <v>4713</v>
      </c>
      <c r="E4014" s="17" t="s">
        <v>12498</v>
      </c>
      <c r="F4014" s="25" t="str">
        <f>LEFT(E4014,MIN(FIND({0,1,2,3,4,5,6,7,8,9},ASC(E4014)&amp;1234567890))-1)</f>
        <v>Zr</v>
      </c>
      <c r="G4014" s="25">
        <f t="shared" si="124"/>
        <v>1.33</v>
      </c>
      <c r="H4014" s="25">
        <f>VLOOKUP(F4014,Table!$A$2:$C$121,2,0)</f>
        <v>4</v>
      </c>
      <c r="I4014" s="26">
        <f>VLOOKUP(F4014,Table!$A$2:$C$121,3,0)</f>
        <v>5</v>
      </c>
      <c r="J4014" s="17" t="s">
        <v>12499</v>
      </c>
      <c r="K4014" s="25" t="str">
        <f>LEFT(J4014,MIN(FIND({0,1,2,3,4,5,6,7,8,9},ASC(J4014)&amp;1234567890))-1)</f>
        <v>Re</v>
      </c>
      <c r="L4014" s="25">
        <f t="shared" si="125"/>
        <v>0.67</v>
      </c>
      <c r="M4014" s="25">
        <f>VLOOKUP(K4014,Table!$A$2:$C$121,2,0)</f>
        <v>7</v>
      </c>
      <c r="N4014" s="26">
        <f>VLOOKUP(K4014,Table!$A$2:$C$121,3,0)</f>
        <v>6</v>
      </c>
      <c r="O4014" s="13" t="str">
        <f>VLOOKUP(A4014,Table!$U$1:$V$230,2,0)</f>
        <v>Tetragonal</v>
      </c>
      <c r="P4014" s="1"/>
    </row>
    <row r="4015" spans="1:16">
      <c r="A4015" s="12">
        <v>136</v>
      </c>
      <c r="B4015" s="12">
        <v>650417</v>
      </c>
      <c r="C4015" s="12" t="s">
        <v>4583</v>
      </c>
      <c r="D4015" s="12" t="s">
        <v>4714</v>
      </c>
      <c r="E4015" s="17" t="s">
        <v>12307</v>
      </c>
      <c r="F4015" s="25" t="str">
        <f>LEFT(E4015,MIN(FIND({0,1,2,3,4,5,6,7,8,9},ASC(E4015)&amp;1234567890))-1)</f>
        <v>Ta</v>
      </c>
      <c r="G4015" s="25">
        <f t="shared" si="124"/>
        <v>1.2</v>
      </c>
      <c r="H4015" s="25">
        <f>VLOOKUP(F4015,Table!$A$2:$C$121,2,0)</f>
        <v>5</v>
      </c>
      <c r="I4015" s="26">
        <f>VLOOKUP(F4015,Table!$A$2:$C$121,3,0)</f>
        <v>6</v>
      </c>
      <c r="J4015" s="17" t="s">
        <v>12488</v>
      </c>
      <c r="K4015" s="25" t="str">
        <f>LEFT(J4015,MIN(FIND({0,1,2,3,4,5,6,7,8,9},ASC(J4015)&amp;1234567890))-1)</f>
        <v>Rh</v>
      </c>
      <c r="L4015" s="25">
        <f t="shared" si="125"/>
        <v>0.8</v>
      </c>
      <c r="M4015" s="25">
        <f>VLOOKUP(K4015,Table!$A$2:$C$121,2,0)</f>
        <v>9</v>
      </c>
      <c r="N4015" s="26">
        <f>VLOOKUP(K4015,Table!$A$2:$C$121,3,0)</f>
        <v>5</v>
      </c>
      <c r="O4015" s="13" t="str">
        <f>VLOOKUP(A4015,Table!$U$1:$V$230,2,0)</f>
        <v>Tetragonal</v>
      </c>
      <c r="P4015" s="1"/>
    </row>
    <row r="4016" spans="1:16">
      <c r="A4016" s="12">
        <v>136</v>
      </c>
      <c r="B4016" s="12">
        <v>650426</v>
      </c>
      <c r="C4016" s="12" t="s">
        <v>4583</v>
      </c>
      <c r="D4016" s="12" t="s">
        <v>4715</v>
      </c>
      <c r="E4016" s="17" t="s">
        <v>12494</v>
      </c>
      <c r="F4016" s="25" t="str">
        <f>LEFT(E4016,MIN(FIND({0,1,2,3,4,5,6,7,8,9},ASC(E4016)&amp;1234567890))-1)</f>
        <v>Ta</v>
      </c>
      <c r="G4016" s="25">
        <f t="shared" si="124"/>
        <v>1.4</v>
      </c>
      <c r="H4016" s="25">
        <f>VLOOKUP(F4016,Table!$A$2:$C$121,2,0)</f>
        <v>5</v>
      </c>
      <c r="I4016" s="26">
        <f>VLOOKUP(F4016,Table!$A$2:$C$121,3,0)</f>
        <v>6</v>
      </c>
      <c r="J4016" s="17" t="s">
        <v>12500</v>
      </c>
      <c r="K4016" s="25" t="str">
        <f>LEFT(J4016,MIN(FIND({0,1,2,3,4,5,6,7,8,9},ASC(J4016)&amp;1234567890))-1)</f>
        <v>Rh</v>
      </c>
      <c r="L4016" s="25">
        <f t="shared" si="125"/>
        <v>0.6</v>
      </c>
      <c r="M4016" s="25">
        <f>VLOOKUP(K4016,Table!$A$2:$C$121,2,0)</f>
        <v>9</v>
      </c>
      <c r="N4016" s="26">
        <f>VLOOKUP(K4016,Table!$A$2:$C$121,3,0)</f>
        <v>5</v>
      </c>
      <c r="O4016" s="13" t="str">
        <f>VLOOKUP(A4016,Table!$U$1:$V$230,2,0)</f>
        <v>Tetragonal</v>
      </c>
      <c r="P4016" s="1"/>
    </row>
    <row r="4017" spans="1:16">
      <c r="A4017" s="12">
        <v>136</v>
      </c>
      <c r="B4017" s="12">
        <v>650766</v>
      </c>
      <c r="C4017" s="12" t="s">
        <v>4583</v>
      </c>
      <c r="D4017" s="12" t="s">
        <v>4716</v>
      </c>
      <c r="E4017" s="17" t="s">
        <v>12501</v>
      </c>
      <c r="F4017" s="25" t="str">
        <f>LEFT(E4017,MIN(FIND({0,1,2,3,4,5,6,7,8,9},ASC(E4017)&amp;1234567890))-1)</f>
        <v>W</v>
      </c>
      <c r="G4017" s="25">
        <f t="shared" si="124"/>
        <v>1.2</v>
      </c>
      <c r="H4017" s="25">
        <f>VLOOKUP(F4017,Table!$A$2:$C$121,2,0)</f>
        <v>6</v>
      </c>
      <c r="I4017" s="26">
        <f>VLOOKUP(F4017,Table!$A$2:$C$121,3,0)</f>
        <v>6</v>
      </c>
      <c r="J4017" s="17" t="s">
        <v>12306</v>
      </c>
      <c r="K4017" s="25" t="str">
        <f>LEFT(J4017,MIN(FIND({0,1,2,3,4,5,6,7,8,9},ASC(J4017)&amp;1234567890))-1)</f>
        <v>Ru</v>
      </c>
      <c r="L4017" s="25">
        <f t="shared" si="125"/>
        <v>0.8</v>
      </c>
      <c r="M4017" s="25">
        <f>VLOOKUP(K4017,Table!$A$2:$C$121,2,0)</f>
        <v>8</v>
      </c>
      <c r="N4017" s="26">
        <f>VLOOKUP(K4017,Table!$A$2:$C$121,3,0)</f>
        <v>5</v>
      </c>
      <c r="O4017" s="13" t="str">
        <f>VLOOKUP(A4017,Table!$U$1:$V$230,2,0)</f>
        <v>Tetragonal</v>
      </c>
      <c r="P4017" s="1"/>
    </row>
    <row r="4018" spans="1:16">
      <c r="A4018" s="12">
        <v>136</v>
      </c>
      <c r="B4018" s="12">
        <v>652927</v>
      </c>
      <c r="C4018" s="12" t="s">
        <v>4583</v>
      </c>
      <c r="D4018" s="12" t="s">
        <v>4717</v>
      </c>
      <c r="E4018" s="17" t="s">
        <v>12502</v>
      </c>
      <c r="F4018" s="25" t="str">
        <f>LEFT(E4018,MIN(FIND({0,1,2,3,4,5,6,7,8,9},ASC(E4018)&amp;1234567890))-1)</f>
        <v>V</v>
      </c>
      <c r="G4018" s="25">
        <f t="shared" si="124"/>
        <v>1.4</v>
      </c>
      <c r="H4018" s="25">
        <f>VLOOKUP(F4018,Table!$A$2:$C$121,2,0)</f>
        <v>5</v>
      </c>
      <c r="I4018" s="26">
        <f>VLOOKUP(F4018,Table!$A$2:$C$121,3,0)</f>
        <v>4</v>
      </c>
      <c r="J4018" s="17" t="s">
        <v>12503</v>
      </c>
      <c r="K4018" s="25" t="str">
        <f>LEFT(J4018,MIN(FIND({0,1,2,3,4,5,6,7,8,9},ASC(J4018)&amp;1234567890))-1)</f>
        <v>Ta</v>
      </c>
      <c r="L4018" s="25">
        <f t="shared" si="125"/>
        <v>0.6</v>
      </c>
      <c r="M4018" s="25">
        <f>VLOOKUP(K4018,Table!$A$2:$C$121,2,0)</f>
        <v>5</v>
      </c>
      <c r="N4018" s="26">
        <f>VLOOKUP(K4018,Table!$A$2:$C$121,3,0)</f>
        <v>6</v>
      </c>
      <c r="O4018" s="13" t="str">
        <f>VLOOKUP(A4018,Table!$U$1:$V$230,2,0)</f>
        <v>Tetragonal</v>
      </c>
      <c r="P4018" s="1"/>
    </row>
    <row r="4019" spans="1:16">
      <c r="A4019" s="12">
        <v>136</v>
      </c>
      <c r="B4019" s="12">
        <v>653032</v>
      </c>
      <c r="C4019" s="12" t="s">
        <v>4583</v>
      </c>
      <c r="D4019" s="12" t="s">
        <v>4718</v>
      </c>
      <c r="E4019" s="17" t="s">
        <v>12504</v>
      </c>
      <c r="F4019" s="25" t="str">
        <f>LEFT(E4019,MIN(FIND({0,1,2,3,4,5,6,7,8,9},ASC(E4019)&amp;1234567890))-1)</f>
        <v>Tc</v>
      </c>
      <c r="G4019" s="25">
        <f t="shared" si="124"/>
        <v>1.5</v>
      </c>
      <c r="H4019" s="25">
        <f>VLOOKUP(F4019,Table!$A$2:$C$121,2,0)</f>
        <v>7</v>
      </c>
      <c r="I4019" s="26">
        <f>VLOOKUP(F4019,Table!$A$2:$C$121,3,0)</f>
        <v>5</v>
      </c>
      <c r="J4019" s="17" t="s">
        <v>12505</v>
      </c>
      <c r="K4019" s="25" t="str">
        <f>LEFT(J4019,MIN(FIND({0,1,2,3,4,5,6,7,8,9},ASC(J4019)&amp;1234567890))-1)</f>
        <v>W</v>
      </c>
      <c r="L4019" s="25">
        <f t="shared" si="125"/>
        <v>0.5</v>
      </c>
      <c r="M4019" s="25">
        <f>VLOOKUP(K4019,Table!$A$2:$C$121,2,0)</f>
        <v>6</v>
      </c>
      <c r="N4019" s="26">
        <f>VLOOKUP(K4019,Table!$A$2:$C$121,3,0)</f>
        <v>6</v>
      </c>
      <c r="O4019" s="13" t="str">
        <f>VLOOKUP(A4019,Table!$U$1:$V$230,2,0)</f>
        <v>Tetragonal</v>
      </c>
      <c r="P4019" s="1"/>
    </row>
    <row r="4020" spans="1:16">
      <c r="A4020" s="12">
        <v>136</v>
      </c>
      <c r="B4020" s="12">
        <v>653036</v>
      </c>
      <c r="C4020" s="12" t="s">
        <v>4583</v>
      </c>
      <c r="D4020" s="12" t="s">
        <v>4719</v>
      </c>
      <c r="E4020" s="17" t="s">
        <v>12484</v>
      </c>
      <c r="F4020" s="25" t="str">
        <f>LEFT(E4020,MIN(FIND({0,1,2,3,4,5,6,7,8,9},ASC(E4020)&amp;1234567890))-1)</f>
        <v>Tc</v>
      </c>
      <c r="G4020" s="25">
        <f t="shared" si="124"/>
        <v>1.4</v>
      </c>
      <c r="H4020" s="25">
        <f>VLOOKUP(F4020,Table!$A$2:$C$121,2,0)</f>
        <v>7</v>
      </c>
      <c r="I4020" s="26">
        <f>VLOOKUP(F4020,Table!$A$2:$C$121,3,0)</f>
        <v>5</v>
      </c>
      <c r="J4020" s="17" t="s">
        <v>12506</v>
      </c>
      <c r="K4020" s="25" t="str">
        <f>LEFT(J4020,MIN(FIND({0,1,2,3,4,5,6,7,8,9},ASC(J4020)&amp;1234567890))-1)</f>
        <v>W</v>
      </c>
      <c r="L4020" s="25">
        <f t="shared" si="125"/>
        <v>0.6</v>
      </c>
      <c r="M4020" s="25">
        <f>VLOOKUP(K4020,Table!$A$2:$C$121,2,0)</f>
        <v>6</v>
      </c>
      <c r="N4020" s="26">
        <f>VLOOKUP(K4020,Table!$A$2:$C$121,3,0)</f>
        <v>6</v>
      </c>
      <c r="O4020" s="13" t="str">
        <f>VLOOKUP(A4020,Table!$U$1:$V$230,2,0)</f>
        <v>Tetragonal</v>
      </c>
      <c r="P4020" s="1"/>
    </row>
    <row r="4021" spans="1:16">
      <c r="A4021" s="12">
        <v>136</v>
      </c>
      <c r="B4021" s="12">
        <v>170903</v>
      </c>
      <c r="C4021" s="12" t="s">
        <v>4583</v>
      </c>
      <c r="D4021" s="12" t="s">
        <v>4720</v>
      </c>
      <c r="E4021" s="17" t="s">
        <v>69</v>
      </c>
      <c r="F4021" s="25" t="str">
        <f>LEFT(E4021,MIN(FIND({0,1,2,3,4,5,6,7,8,9},ASC(E4021)&amp;1234567890))-1)</f>
        <v>Mg</v>
      </c>
      <c r="G4021" s="25">
        <f t="shared" si="124"/>
        <v>1</v>
      </c>
      <c r="H4021" s="25">
        <f>VLOOKUP(F4021,Table!$A$2:$C$121,2,0)</f>
        <v>2</v>
      </c>
      <c r="I4021" s="26">
        <f>VLOOKUP(F4021,Table!$A$2:$C$121,3,0)</f>
        <v>3</v>
      </c>
      <c r="J4021" s="17" t="s">
        <v>12507</v>
      </c>
      <c r="K4021" s="25" t="str">
        <f>LEFT(J4021,MIN(FIND({0,1,2,3,4,5,6,7,8,9},ASC(J4021)&amp;1234567890))-1)</f>
        <v>D</v>
      </c>
      <c r="L4021" s="25">
        <f t="shared" si="125"/>
        <v>1.29</v>
      </c>
      <c r="M4021" s="25">
        <f>VLOOKUP(K4021,Table!$A$2:$C$121,2,0)</f>
        <v>1</v>
      </c>
      <c r="N4021" s="26">
        <f>VLOOKUP(K4021,Table!$A$2:$C$121,3,0)</f>
        <v>1</v>
      </c>
      <c r="O4021" s="13" t="str">
        <f>VLOOKUP(A4021,Table!$U$1:$V$230,2,0)</f>
        <v>Tetragonal</v>
      </c>
      <c r="P4021" s="1"/>
    </row>
    <row r="4022" spans="1:16">
      <c r="A4022" s="12">
        <v>136</v>
      </c>
      <c r="B4022" s="12">
        <v>170904</v>
      </c>
      <c r="C4022" s="12" t="s">
        <v>4583</v>
      </c>
      <c r="D4022" s="12" t="s">
        <v>4721</v>
      </c>
      <c r="E4022" s="17" t="s">
        <v>69</v>
      </c>
      <c r="F4022" s="25" t="str">
        <f>LEFT(E4022,MIN(FIND({0,1,2,3,4,5,6,7,8,9},ASC(E4022)&amp;1234567890))-1)</f>
        <v>Mg</v>
      </c>
      <c r="G4022" s="25">
        <f t="shared" si="124"/>
        <v>1</v>
      </c>
      <c r="H4022" s="25">
        <f>VLOOKUP(F4022,Table!$A$2:$C$121,2,0)</f>
        <v>2</v>
      </c>
      <c r="I4022" s="26">
        <f>VLOOKUP(F4022,Table!$A$2:$C$121,3,0)</f>
        <v>3</v>
      </c>
      <c r="J4022" s="17" t="s">
        <v>12508</v>
      </c>
      <c r="K4022" s="25" t="str">
        <f>LEFT(J4022,MIN(FIND({0,1,2,3,4,5,6,7,8,9},ASC(J4022)&amp;1234567890))-1)</f>
        <v>D</v>
      </c>
      <c r="L4022" s="25">
        <f t="shared" si="125"/>
        <v>1.95</v>
      </c>
      <c r="M4022" s="25">
        <f>VLOOKUP(K4022,Table!$A$2:$C$121,2,0)</f>
        <v>1</v>
      </c>
      <c r="N4022" s="26">
        <f>VLOOKUP(K4022,Table!$A$2:$C$121,3,0)</f>
        <v>1</v>
      </c>
      <c r="O4022" s="13" t="str">
        <f>VLOOKUP(A4022,Table!$U$1:$V$230,2,0)</f>
        <v>Tetragonal</v>
      </c>
      <c r="P4022" s="1"/>
    </row>
    <row r="4023" spans="1:16">
      <c r="A4023" s="12">
        <v>136</v>
      </c>
      <c r="B4023" s="12">
        <v>172518</v>
      </c>
      <c r="C4023" s="12" t="s">
        <v>4583</v>
      </c>
      <c r="D4023" s="12" t="s">
        <v>4722</v>
      </c>
      <c r="E4023" s="17" t="s">
        <v>11697</v>
      </c>
      <c r="F4023" s="25" t="str">
        <f>LEFT(E4023,MIN(FIND({0,1,2,3,4,5,6,7,8,9},ASC(E4023)&amp;1234567890))-1)</f>
        <v>Na</v>
      </c>
      <c r="G4023" s="25">
        <f t="shared" si="124"/>
        <v>3</v>
      </c>
      <c r="H4023" s="25">
        <f>VLOOKUP(F4023,Table!$A$2:$C$121,2,0)</f>
        <v>1</v>
      </c>
      <c r="I4023" s="26">
        <f>VLOOKUP(F4023,Table!$A$2:$C$121,3,0)</f>
        <v>3</v>
      </c>
      <c r="J4023" s="17" t="s">
        <v>11724</v>
      </c>
      <c r="K4023" s="25" t="str">
        <f>LEFT(J4023,MIN(FIND({0,1,2,3,4,5,6,7,8,9},ASC(J4023)&amp;1234567890))-1)</f>
        <v>Hg</v>
      </c>
      <c r="L4023" s="25">
        <f t="shared" si="125"/>
        <v>2</v>
      </c>
      <c r="M4023" s="25">
        <f>VLOOKUP(K4023,Table!$A$2:$C$121,2,0)</f>
        <v>12</v>
      </c>
      <c r="N4023" s="26">
        <f>VLOOKUP(K4023,Table!$A$2:$C$121,3,0)</f>
        <v>6</v>
      </c>
      <c r="O4023" s="13" t="str">
        <f>VLOOKUP(A4023,Table!$U$1:$V$230,2,0)</f>
        <v>Tetragonal</v>
      </c>
      <c r="P4023" s="1"/>
    </row>
    <row r="4024" spans="1:16">
      <c r="A4024" s="12">
        <v>136</v>
      </c>
      <c r="B4024" s="12">
        <v>130028</v>
      </c>
      <c r="C4024" s="12" t="s">
        <v>4583</v>
      </c>
      <c r="D4024" s="12" t="s">
        <v>4058</v>
      </c>
      <c r="E4024" s="17" t="s">
        <v>58</v>
      </c>
      <c r="F4024" s="25" t="str">
        <f>LEFT(E4024,MIN(FIND({0,1,2,3,4,5,6,7,8,9},ASC(E4024)&amp;1234567890))-1)</f>
        <v>Al</v>
      </c>
      <c r="G4024" s="25">
        <f t="shared" si="124"/>
        <v>2</v>
      </c>
      <c r="H4024" s="25">
        <f>VLOOKUP(F4024,Table!$A$2:$C$121,2,0)</f>
        <v>13</v>
      </c>
      <c r="I4024" s="26">
        <f>VLOOKUP(F4024,Table!$A$2:$C$121,3,0)</f>
        <v>3</v>
      </c>
      <c r="J4024" s="17" t="s">
        <v>11589</v>
      </c>
      <c r="K4024" s="25" t="str">
        <f>LEFT(J4024,MIN(FIND({0,1,2,3,4,5,6,7,8,9},ASC(J4024)&amp;1234567890))-1)</f>
        <v>Gd</v>
      </c>
      <c r="L4024" s="25">
        <f t="shared" si="125"/>
        <v>3</v>
      </c>
      <c r="M4024" s="25">
        <f>VLOOKUP(K4024,Table!$A$2:$C$121,2,0)</f>
        <v>3</v>
      </c>
      <c r="N4024" s="26">
        <f>VLOOKUP(K4024,Table!$A$2:$C$121,3,0)</f>
        <v>6</v>
      </c>
      <c r="O4024" s="13" t="str">
        <f>VLOOKUP(A4024,Table!$U$1:$V$230,2,0)</f>
        <v>Tetragonal</v>
      </c>
      <c r="P4024" s="1"/>
    </row>
    <row r="4025" spans="1:16">
      <c r="A4025" s="12">
        <v>136</v>
      </c>
      <c r="B4025" s="12">
        <v>130029</v>
      </c>
      <c r="C4025" s="12" t="s">
        <v>4583</v>
      </c>
      <c r="D4025" s="12" t="s">
        <v>4723</v>
      </c>
      <c r="E4025" s="17" t="s">
        <v>58</v>
      </c>
      <c r="F4025" s="25" t="str">
        <f>LEFT(E4025,MIN(FIND({0,1,2,3,4,5,6,7,8,9},ASC(E4025)&amp;1234567890))-1)</f>
        <v>Al</v>
      </c>
      <c r="G4025" s="25">
        <f t="shared" si="124"/>
        <v>2</v>
      </c>
      <c r="H4025" s="25">
        <f>VLOOKUP(F4025,Table!$A$2:$C$121,2,0)</f>
        <v>13</v>
      </c>
      <c r="I4025" s="26">
        <f>VLOOKUP(F4025,Table!$A$2:$C$121,3,0)</f>
        <v>3</v>
      </c>
      <c r="J4025" s="17" t="s">
        <v>11545</v>
      </c>
      <c r="K4025" s="25" t="str">
        <f>LEFT(J4025,MIN(FIND({0,1,2,3,4,5,6,7,8,9},ASC(J4025)&amp;1234567890))-1)</f>
        <v>Tb</v>
      </c>
      <c r="L4025" s="25">
        <f t="shared" si="125"/>
        <v>3</v>
      </c>
      <c r="M4025" s="25">
        <f>VLOOKUP(K4025,Table!$A$2:$C$121,2,0)</f>
        <v>3</v>
      </c>
      <c r="N4025" s="26">
        <f>VLOOKUP(K4025,Table!$A$2:$C$121,3,0)</f>
        <v>6</v>
      </c>
      <c r="O4025" s="13" t="str">
        <f>VLOOKUP(A4025,Table!$U$1:$V$230,2,0)</f>
        <v>Tetragonal</v>
      </c>
      <c r="P4025" s="1"/>
    </row>
    <row r="4026" spans="1:16">
      <c r="A4026" s="12">
        <v>136</v>
      </c>
      <c r="B4026" s="12">
        <v>130030</v>
      </c>
      <c r="C4026" s="12" t="s">
        <v>4583</v>
      </c>
      <c r="D4026" s="12" t="s">
        <v>4724</v>
      </c>
      <c r="E4026" s="17" t="s">
        <v>58</v>
      </c>
      <c r="F4026" s="25" t="str">
        <f>LEFT(E4026,MIN(FIND({0,1,2,3,4,5,6,7,8,9},ASC(E4026)&amp;1234567890))-1)</f>
        <v>Al</v>
      </c>
      <c r="G4026" s="25">
        <f t="shared" si="124"/>
        <v>2</v>
      </c>
      <c r="H4026" s="25">
        <f>VLOOKUP(F4026,Table!$A$2:$C$121,2,0)</f>
        <v>13</v>
      </c>
      <c r="I4026" s="26">
        <f>VLOOKUP(F4026,Table!$A$2:$C$121,3,0)</f>
        <v>3</v>
      </c>
      <c r="J4026" s="17" t="s">
        <v>11544</v>
      </c>
      <c r="K4026" s="25" t="str">
        <f>LEFT(J4026,MIN(FIND({0,1,2,3,4,5,6,7,8,9},ASC(J4026)&amp;1234567890))-1)</f>
        <v>Ho</v>
      </c>
      <c r="L4026" s="25">
        <f t="shared" si="125"/>
        <v>3</v>
      </c>
      <c r="M4026" s="25">
        <f>VLOOKUP(K4026,Table!$A$2:$C$121,2,0)</f>
        <v>3</v>
      </c>
      <c r="N4026" s="26">
        <f>VLOOKUP(K4026,Table!$A$2:$C$121,3,0)</f>
        <v>6</v>
      </c>
      <c r="O4026" s="13" t="str">
        <f>VLOOKUP(A4026,Table!$U$1:$V$230,2,0)</f>
        <v>Tetragonal</v>
      </c>
      <c r="P4026" s="1"/>
    </row>
    <row r="4027" spans="1:16">
      <c r="A4027" s="12">
        <v>136</v>
      </c>
      <c r="B4027" s="12">
        <v>130031</v>
      </c>
      <c r="C4027" s="12" t="s">
        <v>4583</v>
      </c>
      <c r="D4027" s="12" t="s">
        <v>4725</v>
      </c>
      <c r="E4027" s="17" t="s">
        <v>11409</v>
      </c>
      <c r="F4027" s="25" t="str">
        <f>LEFT(E4027,MIN(FIND({0,1,2,3,4,5,6,7,8,9},ASC(E4027)&amp;1234567890))-1)</f>
        <v>Ga</v>
      </c>
      <c r="G4027" s="25">
        <f t="shared" si="124"/>
        <v>2</v>
      </c>
      <c r="H4027" s="25">
        <f>VLOOKUP(F4027,Table!$A$2:$C$121,2,0)</f>
        <v>13</v>
      </c>
      <c r="I4027" s="26">
        <f>VLOOKUP(F4027,Table!$A$2:$C$121,3,0)</f>
        <v>4</v>
      </c>
      <c r="J4027" s="17" t="s">
        <v>11589</v>
      </c>
      <c r="K4027" s="25" t="str">
        <f>LEFT(J4027,MIN(FIND({0,1,2,3,4,5,6,7,8,9},ASC(J4027)&amp;1234567890))-1)</f>
        <v>Gd</v>
      </c>
      <c r="L4027" s="25">
        <f t="shared" si="125"/>
        <v>3</v>
      </c>
      <c r="M4027" s="25">
        <f>VLOOKUP(K4027,Table!$A$2:$C$121,2,0)</f>
        <v>3</v>
      </c>
      <c r="N4027" s="26">
        <f>VLOOKUP(K4027,Table!$A$2:$C$121,3,0)</f>
        <v>6</v>
      </c>
      <c r="O4027" s="13" t="str">
        <f>VLOOKUP(A4027,Table!$U$1:$V$230,2,0)</f>
        <v>Tetragonal</v>
      </c>
      <c r="P4027" s="1"/>
    </row>
    <row r="4028" spans="1:16">
      <c r="A4028" s="12">
        <v>136</v>
      </c>
      <c r="B4028" s="12">
        <v>107888</v>
      </c>
      <c r="C4028" s="12" t="s">
        <v>4583</v>
      </c>
      <c r="D4028" s="12" t="s">
        <v>4726</v>
      </c>
      <c r="E4028" s="17" t="s">
        <v>11352</v>
      </c>
      <c r="F4028" s="25" t="str">
        <f>LEFT(E4028,MIN(FIND({0,1,2,3,4,5,6,7,8,9},ASC(E4028)&amp;1234567890))-1)</f>
        <v>Al</v>
      </c>
      <c r="G4028" s="25">
        <f t="shared" si="124"/>
        <v>1</v>
      </c>
      <c r="H4028" s="25">
        <f>VLOOKUP(F4028,Table!$A$2:$C$121,2,0)</f>
        <v>13</v>
      </c>
      <c r="I4028" s="26">
        <f>VLOOKUP(F4028,Table!$A$2:$C$121,3,0)</f>
        <v>3</v>
      </c>
      <c r="J4028" s="17" t="s">
        <v>583</v>
      </c>
      <c r="K4028" s="25" t="str">
        <f>LEFT(J4028,MIN(FIND({0,1,2,3,4,5,6,7,8,9},ASC(J4028)&amp;1234567890))-1)</f>
        <v>Ta</v>
      </c>
      <c r="L4028" s="25">
        <f t="shared" si="125"/>
        <v>2</v>
      </c>
      <c r="M4028" s="25">
        <f>VLOOKUP(K4028,Table!$A$2:$C$121,2,0)</f>
        <v>5</v>
      </c>
      <c r="N4028" s="26">
        <f>VLOOKUP(K4028,Table!$A$2:$C$121,3,0)</f>
        <v>6</v>
      </c>
      <c r="O4028" s="13" t="str">
        <f>VLOOKUP(A4028,Table!$U$1:$V$230,2,0)</f>
        <v>Tetragonal</v>
      </c>
      <c r="P4028" s="1"/>
    </row>
    <row r="4029" spans="1:16">
      <c r="A4029" s="12">
        <v>136</v>
      </c>
      <c r="B4029" s="12">
        <v>108607</v>
      </c>
      <c r="C4029" s="12" t="s">
        <v>4583</v>
      </c>
      <c r="D4029" s="12" t="s">
        <v>4727</v>
      </c>
      <c r="E4029" s="17" t="s">
        <v>12509</v>
      </c>
      <c r="F4029" s="25" t="str">
        <f>LEFT(E4029,MIN(FIND({0,1,2,3,4,5,6,7,8,9},ASC(E4029)&amp;1234567890))-1)</f>
        <v>Mo</v>
      </c>
      <c r="G4029" s="25">
        <f t="shared" si="124"/>
        <v>0.9</v>
      </c>
      <c r="H4029" s="25">
        <f>VLOOKUP(F4029,Table!$A$2:$C$121,2,0)</f>
        <v>6</v>
      </c>
      <c r="I4029" s="26">
        <f>VLOOKUP(F4029,Table!$A$2:$C$121,3,0)</f>
        <v>5</v>
      </c>
      <c r="J4029" s="17" t="s">
        <v>12510</v>
      </c>
      <c r="K4029" s="25" t="str">
        <f>LEFT(J4029,MIN(FIND({0,1,2,3,4,5,6,7,8,9},ASC(J4029)&amp;1234567890))-1)</f>
        <v>Re</v>
      </c>
      <c r="L4029" s="25">
        <f t="shared" si="125"/>
        <v>1.1000000000000001</v>
      </c>
      <c r="M4029" s="25">
        <f>VLOOKUP(K4029,Table!$A$2:$C$121,2,0)</f>
        <v>7</v>
      </c>
      <c r="N4029" s="26">
        <f>VLOOKUP(K4029,Table!$A$2:$C$121,3,0)</f>
        <v>6</v>
      </c>
      <c r="O4029" s="13" t="str">
        <f>VLOOKUP(A4029,Table!$U$1:$V$230,2,0)</f>
        <v>Tetragonal</v>
      </c>
      <c r="P4029" s="1"/>
    </row>
    <row r="4030" spans="1:16">
      <c r="A4030" s="12">
        <v>136</v>
      </c>
      <c r="B4030" s="12">
        <v>110775</v>
      </c>
      <c r="C4030" s="12" t="s">
        <v>4583</v>
      </c>
      <c r="D4030" s="12" t="s">
        <v>1636</v>
      </c>
      <c r="E4030" s="17" t="s">
        <v>614</v>
      </c>
      <c r="F4030" s="25" t="str">
        <f>LEFT(E4030,MIN(FIND({0,1,2,3,4,5,6,7,8,9},ASC(E4030)&amp;1234567890))-1)</f>
        <v>C</v>
      </c>
      <c r="G4030" s="25">
        <f t="shared" si="124"/>
        <v>1</v>
      </c>
      <c r="H4030" s="25">
        <f>VLOOKUP(F4030,Table!$A$2:$C$121,2,0)</f>
        <v>14</v>
      </c>
      <c r="I4030" s="26">
        <f>VLOOKUP(F4030,Table!$A$2:$C$121,3,0)</f>
        <v>2</v>
      </c>
      <c r="J4030" s="17" t="s">
        <v>32</v>
      </c>
      <c r="K4030" s="25" t="str">
        <f>LEFT(J4030,MIN(FIND({0,1,2,3,4,5,6,7,8,9},ASC(J4030)&amp;1234567890))-1)</f>
        <v>O</v>
      </c>
      <c r="L4030" s="25">
        <f t="shared" si="125"/>
        <v>2</v>
      </c>
      <c r="M4030" s="25">
        <f>VLOOKUP(K4030,Table!$A$2:$C$121,2,0)</f>
        <v>16</v>
      </c>
      <c r="N4030" s="26">
        <f>VLOOKUP(K4030,Table!$A$2:$C$121,3,0)</f>
        <v>2</v>
      </c>
      <c r="O4030" s="13" t="str">
        <f>VLOOKUP(A4030,Table!$U$1:$V$230,2,0)</f>
        <v>Tetragonal</v>
      </c>
      <c r="P4030" s="1"/>
    </row>
    <row r="4031" spans="1:16">
      <c r="A4031" s="12">
        <v>136</v>
      </c>
      <c r="B4031" s="12">
        <v>150546</v>
      </c>
      <c r="C4031" s="12" t="s">
        <v>4583</v>
      </c>
      <c r="D4031" s="12" t="s">
        <v>4728</v>
      </c>
      <c r="E4031" s="17" t="s">
        <v>11769</v>
      </c>
      <c r="F4031" s="25" t="str">
        <f>LEFT(E4031,MIN(FIND({0,1,2,3,4,5,6,7,8,9},ASC(E4031)&amp;1234567890))-1)</f>
        <v>Cr</v>
      </c>
      <c r="G4031" s="25">
        <f t="shared" si="124"/>
        <v>2</v>
      </c>
      <c r="H4031" s="25">
        <f>VLOOKUP(F4031,Table!$A$2:$C$121,2,0)</f>
        <v>6</v>
      </c>
      <c r="I4031" s="26">
        <f>VLOOKUP(F4031,Table!$A$2:$C$121,3,0)</f>
        <v>4</v>
      </c>
      <c r="J4031" s="17" t="s">
        <v>11319</v>
      </c>
      <c r="K4031" s="25" t="str">
        <f>LEFT(J4031,MIN(FIND({0,1,2,3,4,5,6,7,8,9},ASC(J4031)&amp;1234567890))-1)</f>
        <v>Re</v>
      </c>
      <c r="L4031" s="25">
        <f t="shared" si="125"/>
        <v>3</v>
      </c>
      <c r="M4031" s="25">
        <f>VLOOKUP(K4031,Table!$A$2:$C$121,2,0)</f>
        <v>7</v>
      </c>
      <c r="N4031" s="26">
        <f>VLOOKUP(K4031,Table!$A$2:$C$121,3,0)</f>
        <v>6</v>
      </c>
      <c r="O4031" s="13" t="str">
        <f>VLOOKUP(A4031,Table!$U$1:$V$230,2,0)</f>
        <v>Tetragonal</v>
      </c>
      <c r="P4031" s="1"/>
    </row>
    <row r="4032" spans="1:16">
      <c r="A4032" s="12">
        <v>136</v>
      </c>
      <c r="B4032" s="12">
        <v>150547</v>
      </c>
      <c r="C4032" s="12" t="s">
        <v>4583</v>
      </c>
      <c r="D4032" s="12" t="s">
        <v>4729</v>
      </c>
      <c r="E4032" s="17" t="s">
        <v>390</v>
      </c>
      <c r="F4032" s="25" t="str">
        <f>LEFT(E4032,MIN(FIND({0,1,2,3,4,5,6,7,8,9},ASC(E4032)&amp;1234567890))-1)</f>
        <v>W</v>
      </c>
      <c r="G4032" s="25">
        <f t="shared" si="124"/>
        <v>1</v>
      </c>
      <c r="H4032" s="25">
        <f>VLOOKUP(F4032,Table!$A$2:$C$121,2,0)</f>
        <v>6</v>
      </c>
      <c r="I4032" s="26">
        <f>VLOOKUP(F4032,Table!$A$2:$C$121,3,0)</f>
        <v>6</v>
      </c>
      <c r="J4032" s="17" t="s">
        <v>11919</v>
      </c>
      <c r="K4032" s="25" t="str">
        <f>LEFT(J4032,MIN(FIND({0,1,2,3,4,5,6,7,8,9},ASC(J4032)&amp;1234567890))-1)</f>
        <v>Os</v>
      </c>
      <c r="L4032" s="25">
        <f t="shared" si="125"/>
        <v>2</v>
      </c>
      <c r="M4032" s="25">
        <f>VLOOKUP(K4032,Table!$A$2:$C$121,2,0)</f>
        <v>8</v>
      </c>
      <c r="N4032" s="26">
        <f>VLOOKUP(K4032,Table!$A$2:$C$121,3,0)</f>
        <v>6</v>
      </c>
      <c r="O4032" s="13" t="str">
        <f>VLOOKUP(A4032,Table!$U$1:$V$230,2,0)</f>
        <v>Tetragonal</v>
      </c>
      <c r="P4032" s="1"/>
    </row>
    <row r="4033" spans="1:16">
      <c r="A4033" s="12">
        <v>136</v>
      </c>
      <c r="B4033" s="12">
        <v>154021</v>
      </c>
      <c r="C4033" s="12" t="s">
        <v>4583</v>
      </c>
      <c r="D4033" s="12" t="s">
        <v>1378</v>
      </c>
      <c r="E4033" s="17" t="s">
        <v>37</v>
      </c>
      <c r="F4033" s="25" t="str">
        <f>LEFT(E4033,MIN(FIND({0,1,2,3,4,5,6,7,8,9},ASC(E4033)&amp;1234567890))-1)</f>
        <v>Re</v>
      </c>
      <c r="G4033" s="25">
        <f t="shared" si="124"/>
        <v>1</v>
      </c>
      <c r="H4033" s="25">
        <f>VLOOKUP(F4033,Table!$A$2:$C$121,2,0)</f>
        <v>7</v>
      </c>
      <c r="I4033" s="26">
        <f>VLOOKUP(F4033,Table!$A$2:$C$121,3,0)</f>
        <v>6</v>
      </c>
      <c r="J4033" s="17" t="s">
        <v>32</v>
      </c>
      <c r="K4033" s="25" t="str">
        <f>LEFT(J4033,MIN(FIND({0,1,2,3,4,5,6,7,8,9},ASC(J4033)&amp;1234567890))-1)</f>
        <v>O</v>
      </c>
      <c r="L4033" s="25">
        <f t="shared" si="125"/>
        <v>2</v>
      </c>
      <c r="M4033" s="25">
        <f>VLOOKUP(K4033,Table!$A$2:$C$121,2,0)</f>
        <v>16</v>
      </c>
      <c r="N4033" s="26">
        <f>VLOOKUP(K4033,Table!$A$2:$C$121,3,0)</f>
        <v>2</v>
      </c>
      <c r="O4033" s="13" t="str">
        <f>VLOOKUP(A4033,Table!$U$1:$V$230,2,0)</f>
        <v>Tetragonal</v>
      </c>
      <c r="P4033" s="1"/>
    </row>
    <row r="4034" spans="1:16">
      <c r="A4034" s="12">
        <v>136</v>
      </c>
      <c r="B4034" s="12">
        <v>164248</v>
      </c>
      <c r="C4034" s="12" t="s">
        <v>4583</v>
      </c>
      <c r="D4034" s="12" t="s">
        <v>4730</v>
      </c>
      <c r="E4034" s="17" t="s">
        <v>12511</v>
      </c>
      <c r="F4034" s="25" t="str">
        <f>LEFT(E4034,MIN(FIND({0,1,2,3,4,5,6,7,8,9},ASC(E4034)&amp;1234567890))-1)</f>
        <v>Co</v>
      </c>
      <c r="G4034" s="25">
        <f t="shared" ref="G4034:G4097" si="126">IF(SUBSTITUTE(E4034,F4034,"")="",1,SUBSTITUTE(E4034,F4034,""))*1</f>
        <v>0.47199999999999998</v>
      </c>
      <c r="H4034" s="25">
        <f>VLOOKUP(F4034,Table!$A$2:$C$121,2,0)</f>
        <v>9</v>
      </c>
      <c r="I4034" s="26">
        <f>VLOOKUP(F4034,Table!$A$2:$C$121,3,0)</f>
        <v>4</v>
      </c>
      <c r="J4034" s="17" t="s">
        <v>12512</v>
      </c>
      <c r="K4034" s="25" t="str">
        <f>LEFT(J4034,MIN(FIND({0,1,2,3,4,5,6,7,8,9},ASC(J4034)&amp;1234567890))-1)</f>
        <v>Cr</v>
      </c>
      <c r="L4034" s="25">
        <f t="shared" ref="L4034:L4097" si="127">IF(SUBSTITUTE(J4034,K4034,"")="",1,SUBSTITUTE(J4034,K4034,""))*1</f>
        <v>0.52800000000000002</v>
      </c>
      <c r="M4034" s="25">
        <f>VLOOKUP(K4034,Table!$A$2:$C$121,2,0)</f>
        <v>6</v>
      </c>
      <c r="N4034" s="26">
        <f>VLOOKUP(K4034,Table!$A$2:$C$121,3,0)</f>
        <v>4</v>
      </c>
      <c r="O4034" s="13" t="str">
        <f>VLOOKUP(A4034,Table!$U$1:$V$230,2,0)</f>
        <v>Tetragonal</v>
      </c>
      <c r="P4034" s="1"/>
    </row>
    <row r="4035" spans="1:16">
      <c r="A4035" s="12">
        <v>136</v>
      </c>
      <c r="B4035" s="12">
        <v>166600</v>
      </c>
      <c r="C4035" s="12" t="s">
        <v>4583</v>
      </c>
      <c r="D4035" s="12" t="s">
        <v>4731</v>
      </c>
      <c r="E4035" s="17" t="s">
        <v>454</v>
      </c>
      <c r="F4035" s="25" t="str">
        <f>LEFT(E4035,MIN(FIND({0,1,2,3,4,5,6,7,8,9},ASC(E4035)&amp;1234567890))-1)</f>
        <v>V</v>
      </c>
      <c r="G4035" s="25">
        <f t="shared" si="126"/>
        <v>8</v>
      </c>
      <c r="H4035" s="25">
        <f>VLOOKUP(F4035,Table!$A$2:$C$121,2,0)</f>
        <v>5</v>
      </c>
      <c r="I4035" s="26">
        <f>VLOOKUP(F4035,Table!$A$2:$C$121,3,0)</f>
        <v>4</v>
      </c>
      <c r="J4035" s="17" t="s">
        <v>371</v>
      </c>
      <c r="K4035" s="25" t="str">
        <f>LEFT(J4035,MIN(FIND({0,1,2,3,4,5,6,7,8,9},ASC(J4035)&amp;1234567890))-1)</f>
        <v>O</v>
      </c>
      <c r="L4035" s="25">
        <f t="shared" si="127"/>
        <v>1</v>
      </c>
      <c r="M4035" s="25">
        <f>VLOOKUP(K4035,Table!$A$2:$C$121,2,0)</f>
        <v>16</v>
      </c>
      <c r="N4035" s="26">
        <f>VLOOKUP(K4035,Table!$A$2:$C$121,3,0)</f>
        <v>2</v>
      </c>
      <c r="O4035" s="13" t="str">
        <f>VLOOKUP(A4035,Table!$U$1:$V$230,2,0)</f>
        <v>Tetragonal</v>
      </c>
      <c r="P4035" s="1"/>
    </row>
    <row r="4036" spans="1:16">
      <c r="A4036" s="12">
        <v>136</v>
      </c>
      <c r="B4036" s="12">
        <v>180520</v>
      </c>
      <c r="C4036" s="12" t="s">
        <v>4583</v>
      </c>
      <c r="D4036" s="12" t="s">
        <v>4732</v>
      </c>
      <c r="E4036" s="17" t="s">
        <v>11887</v>
      </c>
      <c r="F4036" s="25" t="str">
        <f>LEFT(E4036,MIN(FIND({0,1,2,3,4,5,6,7,8,9},ASC(E4036)&amp;1234567890))-1)</f>
        <v>Ti</v>
      </c>
      <c r="G4036" s="25">
        <f t="shared" si="126"/>
        <v>2</v>
      </c>
      <c r="H4036" s="25">
        <f>VLOOKUP(F4036,Table!$A$2:$C$121,2,0)</f>
        <v>4</v>
      </c>
      <c r="I4036" s="26">
        <f>VLOOKUP(F4036,Table!$A$2:$C$121,3,0)</f>
        <v>4</v>
      </c>
      <c r="J4036" s="17" t="s">
        <v>12513</v>
      </c>
      <c r="K4036" s="25" t="str">
        <f>LEFT(J4036,MIN(FIND({0,1,2,3,4,5,6,7,8,9},ASC(J4036)&amp;1234567890))-1)</f>
        <v>N</v>
      </c>
      <c r="L4036" s="25">
        <f t="shared" si="127"/>
        <v>0.8</v>
      </c>
      <c r="M4036" s="25">
        <f>VLOOKUP(K4036,Table!$A$2:$C$121,2,0)</f>
        <v>15</v>
      </c>
      <c r="N4036" s="26">
        <f>VLOOKUP(K4036,Table!$A$2:$C$121,3,0)</f>
        <v>2</v>
      </c>
      <c r="O4036" s="13" t="str">
        <f>VLOOKUP(A4036,Table!$U$1:$V$230,2,0)</f>
        <v>Tetragonal</v>
      </c>
      <c r="P4036" s="1"/>
    </row>
    <row r="4037" spans="1:16">
      <c r="A4037" s="12">
        <v>136</v>
      </c>
      <c r="B4037" s="12">
        <v>188482</v>
      </c>
      <c r="C4037" s="12" t="s">
        <v>4583</v>
      </c>
      <c r="D4037" s="12" t="s">
        <v>4733</v>
      </c>
      <c r="E4037" s="17" t="s">
        <v>12514</v>
      </c>
      <c r="F4037" s="25" t="str">
        <f>LEFT(E4037,MIN(FIND({0,1,2,3,4,5,6,7,8,9},ASC(E4037)&amp;1234567890))-1)</f>
        <v>Fe</v>
      </c>
      <c r="G4037" s="25">
        <f t="shared" si="126"/>
        <v>1.06</v>
      </c>
      <c r="H4037" s="25">
        <f>VLOOKUP(F4037,Table!$A$2:$C$121,2,0)</f>
        <v>8</v>
      </c>
      <c r="I4037" s="26">
        <f>VLOOKUP(F4037,Table!$A$2:$C$121,3,0)</f>
        <v>4</v>
      </c>
      <c r="J4037" s="17" t="s">
        <v>12515</v>
      </c>
      <c r="K4037" s="25" t="str">
        <f>LEFT(J4037,MIN(FIND({0,1,2,3,4,5,6,7,8,9},ASC(J4037)&amp;1234567890))-1)</f>
        <v>Re</v>
      </c>
      <c r="L4037" s="25">
        <f t="shared" si="127"/>
        <v>0.94</v>
      </c>
      <c r="M4037" s="25">
        <f>VLOOKUP(K4037,Table!$A$2:$C$121,2,0)</f>
        <v>7</v>
      </c>
      <c r="N4037" s="26">
        <f>VLOOKUP(K4037,Table!$A$2:$C$121,3,0)</f>
        <v>6</v>
      </c>
      <c r="O4037" s="13" t="str">
        <f>VLOOKUP(A4037,Table!$U$1:$V$230,2,0)</f>
        <v>Tetragonal</v>
      </c>
      <c r="P4037" s="1"/>
    </row>
    <row r="4038" spans="1:16">
      <c r="A4038" s="12">
        <v>136</v>
      </c>
      <c r="B4038" s="12">
        <v>188483</v>
      </c>
      <c r="C4038" s="12" t="s">
        <v>4583</v>
      </c>
      <c r="D4038" s="12" t="s">
        <v>4734</v>
      </c>
      <c r="E4038" s="17" t="s">
        <v>11376</v>
      </c>
      <c r="F4038" s="25" t="str">
        <f>LEFT(E4038,MIN(FIND({0,1,2,3,4,5,6,7,8,9},ASC(E4038)&amp;1234567890))-1)</f>
        <v>Fe</v>
      </c>
      <c r="G4038" s="25">
        <f t="shared" si="126"/>
        <v>1.1200000000000001</v>
      </c>
      <c r="H4038" s="25">
        <f>VLOOKUP(F4038,Table!$A$2:$C$121,2,0)</f>
        <v>8</v>
      </c>
      <c r="I4038" s="26">
        <f>VLOOKUP(F4038,Table!$A$2:$C$121,3,0)</f>
        <v>4</v>
      </c>
      <c r="J4038" s="17" t="s">
        <v>12516</v>
      </c>
      <c r="K4038" s="25" t="str">
        <f>LEFT(J4038,MIN(FIND({0,1,2,3,4,5,6,7,8,9},ASC(J4038)&amp;1234567890))-1)</f>
        <v>Re</v>
      </c>
      <c r="L4038" s="25">
        <f t="shared" si="127"/>
        <v>0.88</v>
      </c>
      <c r="M4038" s="25">
        <f>VLOOKUP(K4038,Table!$A$2:$C$121,2,0)</f>
        <v>7</v>
      </c>
      <c r="N4038" s="26">
        <f>VLOOKUP(K4038,Table!$A$2:$C$121,3,0)</f>
        <v>6</v>
      </c>
      <c r="O4038" s="13" t="str">
        <f>VLOOKUP(A4038,Table!$U$1:$V$230,2,0)</f>
        <v>Tetragonal</v>
      </c>
      <c r="P4038" s="1"/>
    </row>
    <row r="4039" spans="1:16">
      <c r="A4039" s="12">
        <v>136</v>
      </c>
      <c r="B4039" s="12">
        <v>188484</v>
      </c>
      <c r="C4039" s="12" t="s">
        <v>4583</v>
      </c>
      <c r="D4039" s="12" t="s">
        <v>4735</v>
      </c>
      <c r="E4039" s="17" t="s">
        <v>12517</v>
      </c>
      <c r="F4039" s="25" t="str">
        <f>LEFT(E4039,MIN(FIND({0,1,2,3,4,5,6,7,8,9},ASC(E4039)&amp;1234567890))-1)</f>
        <v>Fe</v>
      </c>
      <c r="G4039" s="25">
        <f t="shared" si="126"/>
        <v>0.94</v>
      </c>
      <c r="H4039" s="25">
        <f>VLOOKUP(F4039,Table!$A$2:$C$121,2,0)</f>
        <v>8</v>
      </c>
      <c r="I4039" s="26">
        <f>VLOOKUP(F4039,Table!$A$2:$C$121,3,0)</f>
        <v>4</v>
      </c>
      <c r="J4039" s="17" t="s">
        <v>12518</v>
      </c>
      <c r="K4039" s="25" t="str">
        <f>LEFT(J4039,MIN(FIND({0,1,2,3,4,5,6,7,8,9},ASC(J4039)&amp;1234567890))-1)</f>
        <v>Re</v>
      </c>
      <c r="L4039" s="25">
        <f t="shared" si="127"/>
        <v>1.06</v>
      </c>
      <c r="M4039" s="25">
        <f>VLOOKUP(K4039,Table!$A$2:$C$121,2,0)</f>
        <v>7</v>
      </c>
      <c r="N4039" s="26">
        <f>VLOOKUP(K4039,Table!$A$2:$C$121,3,0)</f>
        <v>6</v>
      </c>
      <c r="O4039" s="13" t="str">
        <f>VLOOKUP(A4039,Table!$U$1:$V$230,2,0)</f>
        <v>Tetragonal</v>
      </c>
      <c r="P4039" s="1"/>
    </row>
    <row r="4040" spans="1:16">
      <c r="A4040" s="12">
        <v>136</v>
      </c>
      <c r="B4040" s="12">
        <v>188485</v>
      </c>
      <c r="C4040" s="12" t="s">
        <v>4583</v>
      </c>
      <c r="D4040" s="12" t="s">
        <v>4736</v>
      </c>
      <c r="E4040" s="17" t="s">
        <v>12519</v>
      </c>
      <c r="F4040" s="25" t="str">
        <f>LEFT(E4040,MIN(FIND({0,1,2,3,4,5,6,7,8,9},ASC(E4040)&amp;1234567890))-1)</f>
        <v>Fe</v>
      </c>
      <c r="G4040" s="25">
        <f t="shared" si="126"/>
        <v>1.1000000000000001</v>
      </c>
      <c r="H4040" s="25">
        <f>VLOOKUP(F4040,Table!$A$2:$C$121,2,0)</f>
        <v>8</v>
      </c>
      <c r="I4040" s="26">
        <f>VLOOKUP(F4040,Table!$A$2:$C$121,3,0)</f>
        <v>4</v>
      </c>
      <c r="J4040" s="17" t="s">
        <v>12520</v>
      </c>
      <c r="K4040" s="25" t="str">
        <f>LEFT(J4040,MIN(FIND({0,1,2,3,4,5,6,7,8,9},ASC(J4040)&amp;1234567890))-1)</f>
        <v>Re</v>
      </c>
      <c r="L4040" s="25">
        <f t="shared" si="127"/>
        <v>0.9</v>
      </c>
      <c r="M4040" s="25">
        <f>VLOOKUP(K4040,Table!$A$2:$C$121,2,0)</f>
        <v>7</v>
      </c>
      <c r="N4040" s="26">
        <f>VLOOKUP(K4040,Table!$A$2:$C$121,3,0)</f>
        <v>6</v>
      </c>
      <c r="O4040" s="13" t="str">
        <f>VLOOKUP(A4040,Table!$U$1:$V$230,2,0)</f>
        <v>Tetragonal</v>
      </c>
      <c r="P4040" s="1"/>
    </row>
    <row r="4041" spans="1:16">
      <c r="A4041" s="12">
        <v>136</v>
      </c>
      <c r="B4041" s="12">
        <v>188486</v>
      </c>
      <c r="C4041" s="12" t="s">
        <v>4583</v>
      </c>
      <c r="D4041" s="12" t="s">
        <v>4737</v>
      </c>
      <c r="E4041" s="17" t="s">
        <v>12406</v>
      </c>
      <c r="F4041" s="25" t="str">
        <f>LEFT(E4041,MIN(FIND({0,1,2,3,4,5,6,7,8,9},ASC(E4041)&amp;1234567890))-1)</f>
        <v>Fe</v>
      </c>
      <c r="G4041" s="25">
        <f t="shared" si="126"/>
        <v>1.01</v>
      </c>
      <c r="H4041" s="25">
        <f>VLOOKUP(F4041,Table!$A$2:$C$121,2,0)</f>
        <v>8</v>
      </c>
      <c r="I4041" s="26">
        <f>VLOOKUP(F4041,Table!$A$2:$C$121,3,0)</f>
        <v>4</v>
      </c>
      <c r="J4041" s="17" t="s">
        <v>12521</v>
      </c>
      <c r="K4041" s="25" t="str">
        <f>LEFT(J4041,MIN(FIND({0,1,2,3,4,5,6,7,8,9},ASC(J4041)&amp;1234567890))-1)</f>
        <v>Re</v>
      </c>
      <c r="L4041" s="25">
        <f t="shared" si="127"/>
        <v>0.99</v>
      </c>
      <c r="M4041" s="25">
        <f>VLOOKUP(K4041,Table!$A$2:$C$121,2,0)</f>
        <v>7</v>
      </c>
      <c r="N4041" s="26">
        <f>VLOOKUP(K4041,Table!$A$2:$C$121,3,0)</f>
        <v>6</v>
      </c>
      <c r="O4041" s="13" t="str">
        <f>VLOOKUP(A4041,Table!$U$1:$V$230,2,0)</f>
        <v>Tetragonal</v>
      </c>
      <c r="P4041" s="1"/>
    </row>
    <row r="4042" spans="1:16">
      <c r="A4042" s="12">
        <v>136</v>
      </c>
      <c r="B4042" s="12">
        <v>188805</v>
      </c>
      <c r="C4042" s="12" t="s">
        <v>4583</v>
      </c>
      <c r="D4042" s="12" t="s">
        <v>4738</v>
      </c>
      <c r="E4042" s="17" t="s">
        <v>12522</v>
      </c>
      <c r="F4042" s="25" t="str">
        <f>LEFT(E4042,MIN(FIND({0,1,2,3,4,5,6,7,8,9},ASC(E4042)&amp;1234567890))-1)</f>
        <v>Mn</v>
      </c>
      <c r="G4042" s="25">
        <f t="shared" si="126"/>
        <v>0.48099999999999998</v>
      </c>
      <c r="H4042" s="25">
        <f>VLOOKUP(F4042,Table!$A$2:$C$121,2,0)</f>
        <v>7</v>
      </c>
      <c r="I4042" s="26">
        <f>VLOOKUP(F4042,Table!$A$2:$C$121,3,0)</f>
        <v>4</v>
      </c>
      <c r="J4042" s="17" t="s">
        <v>12523</v>
      </c>
      <c r="K4042" s="25" t="str">
        <f>LEFT(J4042,MIN(FIND({0,1,2,3,4,5,6,7,8,9},ASC(J4042)&amp;1234567890))-1)</f>
        <v>Re</v>
      </c>
      <c r="L4042" s="25">
        <f t="shared" si="127"/>
        <v>0.51900000000000002</v>
      </c>
      <c r="M4042" s="25">
        <f>VLOOKUP(K4042,Table!$A$2:$C$121,2,0)</f>
        <v>7</v>
      </c>
      <c r="N4042" s="26">
        <f>VLOOKUP(K4042,Table!$A$2:$C$121,3,0)</f>
        <v>6</v>
      </c>
      <c r="O4042" s="13" t="str">
        <f>VLOOKUP(A4042,Table!$U$1:$V$230,2,0)</f>
        <v>Tetragonal</v>
      </c>
      <c r="P4042" s="1"/>
    </row>
    <row r="4043" spans="1:16">
      <c r="A4043" s="12">
        <v>136</v>
      </c>
      <c r="B4043" s="12">
        <v>188806</v>
      </c>
      <c r="C4043" s="12" t="s">
        <v>4583</v>
      </c>
      <c r="D4043" s="12" t="s">
        <v>4739</v>
      </c>
      <c r="E4043" s="17" t="s">
        <v>12524</v>
      </c>
      <c r="F4043" s="25" t="str">
        <f>LEFT(E4043,MIN(FIND({0,1,2,3,4,5,6,7,8,9},ASC(E4043)&amp;1234567890))-1)</f>
        <v>Mn</v>
      </c>
      <c r="G4043" s="25">
        <f t="shared" si="126"/>
        <v>0.39700000000000002</v>
      </c>
      <c r="H4043" s="25">
        <f>VLOOKUP(F4043,Table!$A$2:$C$121,2,0)</f>
        <v>7</v>
      </c>
      <c r="I4043" s="26">
        <f>VLOOKUP(F4043,Table!$A$2:$C$121,3,0)</f>
        <v>4</v>
      </c>
      <c r="J4043" s="17" t="s">
        <v>12525</v>
      </c>
      <c r="K4043" s="25" t="str">
        <f>LEFT(J4043,MIN(FIND({0,1,2,3,4,5,6,7,8,9},ASC(J4043)&amp;1234567890))-1)</f>
        <v>Re</v>
      </c>
      <c r="L4043" s="25">
        <f t="shared" si="127"/>
        <v>0.60299999999999998</v>
      </c>
      <c r="M4043" s="25">
        <f>VLOOKUP(K4043,Table!$A$2:$C$121,2,0)</f>
        <v>7</v>
      </c>
      <c r="N4043" s="26">
        <f>VLOOKUP(K4043,Table!$A$2:$C$121,3,0)</f>
        <v>6</v>
      </c>
      <c r="O4043" s="13" t="str">
        <f>VLOOKUP(A4043,Table!$U$1:$V$230,2,0)</f>
        <v>Tetragonal</v>
      </c>
      <c r="P4043" s="1"/>
    </row>
    <row r="4044" spans="1:16">
      <c r="A4044" s="12">
        <v>136</v>
      </c>
      <c r="B4044" s="12">
        <v>188807</v>
      </c>
      <c r="C4044" s="12" t="s">
        <v>4583</v>
      </c>
      <c r="D4044" s="12" t="s">
        <v>4740</v>
      </c>
      <c r="E4044" s="17" t="s">
        <v>12526</v>
      </c>
      <c r="F4044" s="25" t="str">
        <f>LEFT(E4044,MIN(FIND({0,1,2,3,4,5,6,7,8,9},ASC(E4044)&amp;1234567890))-1)</f>
        <v>Mn</v>
      </c>
      <c r="G4044" s="25">
        <f t="shared" si="126"/>
        <v>0.39100000000000001</v>
      </c>
      <c r="H4044" s="25">
        <f>VLOOKUP(F4044,Table!$A$2:$C$121,2,0)</f>
        <v>7</v>
      </c>
      <c r="I4044" s="26">
        <f>VLOOKUP(F4044,Table!$A$2:$C$121,3,0)</f>
        <v>4</v>
      </c>
      <c r="J4044" s="17" t="s">
        <v>12527</v>
      </c>
      <c r="K4044" s="25" t="str">
        <f>LEFT(J4044,MIN(FIND({0,1,2,3,4,5,6,7,8,9},ASC(J4044)&amp;1234567890))-1)</f>
        <v>Re</v>
      </c>
      <c r="L4044" s="25">
        <f t="shared" si="127"/>
        <v>0.60899999999999999</v>
      </c>
      <c r="M4044" s="25">
        <f>VLOOKUP(K4044,Table!$A$2:$C$121,2,0)</f>
        <v>7</v>
      </c>
      <c r="N4044" s="26">
        <f>VLOOKUP(K4044,Table!$A$2:$C$121,3,0)</f>
        <v>6</v>
      </c>
      <c r="O4044" s="13" t="str">
        <f>VLOOKUP(A4044,Table!$U$1:$V$230,2,0)</f>
        <v>Tetragonal</v>
      </c>
      <c r="P4044" s="1"/>
    </row>
    <row r="4045" spans="1:16">
      <c r="A4045" s="12">
        <v>136</v>
      </c>
      <c r="B4045" s="12">
        <v>188808</v>
      </c>
      <c r="C4045" s="12" t="s">
        <v>4583</v>
      </c>
      <c r="D4045" s="12" t="s">
        <v>4741</v>
      </c>
      <c r="E4045" s="17" t="s">
        <v>12528</v>
      </c>
      <c r="F4045" s="25" t="str">
        <f>LEFT(E4045,MIN(FIND({0,1,2,3,4,5,6,7,8,9},ASC(E4045)&amp;1234567890))-1)</f>
        <v>Mn</v>
      </c>
      <c r="G4045" s="25">
        <f t="shared" si="126"/>
        <v>0.79500000000000004</v>
      </c>
      <c r="H4045" s="25">
        <f>VLOOKUP(F4045,Table!$A$2:$C$121,2,0)</f>
        <v>7</v>
      </c>
      <c r="I4045" s="26">
        <f>VLOOKUP(F4045,Table!$A$2:$C$121,3,0)</f>
        <v>4</v>
      </c>
      <c r="J4045" s="17" t="s">
        <v>12529</v>
      </c>
      <c r="K4045" s="25" t="str">
        <f>LEFT(J4045,MIN(FIND({0,1,2,3,4,5,6,7,8,9},ASC(J4045)&amp;1234567890))-1)</f>
        <v>Re</v>
      </c>
      <c r="L4045" s="25">
        <f t="shared" si="127"/>
        <v>0.20499999999999999</v>
      </c>
      <c r="M4045" s="25">
        <f>VLOOKUP(K4045,Table!$A$2:$C$121,2,0)</f>
        <v>7</v>
      </c>
      <c r="N4045" s="26">
        <f>VLOOKUP(K4045,Table!$A$2:$C$121,3,0)</f>
        <v>6</v>
      </c>
      <c r="O4045" s="13" t="str">
        <f>VLOOKUP(A4045,Table!$U$1:$V$230,2,0)</f>
        <v>Tetragonal</v>
      </c>
      <c r="P4045" s="1"/>
    </row>
    <row r="4046" spans="1:16">
      <c r="A4046" s="12">
        <v>136</v>
      </c>
      <c r="B4046" s="12">
        <v>188810</v>
      </c>
      <c r="C4046" s="12" t="s">
        <v>4583</v>
      </c>
      <c r="D4046" s="12" t="s">
        <v>4742</v>
      </c>
      <c r="E4046" s="17" t="s">
        <v>12530</v>
      </c>
      <c r="F4046" s="25" t="str">
        <f>LEFT(E4046,MIN(FIND({0,1,2,3,4,5,6,7,8,9},ASC(E4046)&amp;1234567890))-1)</f>
        <v>Mn</v>
      </c>
      <c r="G4046" s="25">
        <f t="shared" si="126"/>
        <v>0.68</v>
      </c>
      <c r="H4046" s="25">
        <f>VLOOKUP(F4046,Table!$A$2:$C$121,2,0)</f>
        <v>7</v>
      </c>
      <c r="I4046" s="26">
        <f>VLOOKUP(F4046,Table!$A$2:$C$121,3,0)</f>
        <v>4</v>
      </c>
      <c r="J4046" s="17" t="s">
        <v>12531</v>
      </c>
      <c r="K4046" s="25" t="str">
        <f>LEFT(J4046,MIN(FIND({0,1,2,3,4,5,6,7,8,9},ASC(J4046)&amp;1234567890))-1)</f>
        <v>Re</v>
      </c>
      <c r="L4046" s="25">
        <f t="shared" si="127"/>
        <v>0.32</v>
      </c>
      <c r="M4046" s="25">
        <f>VLOOKUP(K4046,Table!$A$2:$C$121,2,0)</f>
        <v>7</v>
      </c>
      <c r="N4046" s="26">
        <f>VLOOKUP(K4046,Table!$A$2:$C$121,3,0)</f>
        <v>6</v>
      </c>
      <c r="O4046" s="13" t="str">
        <f>VLOOKUP(A4046,Table!$U$1:$V$230,2,0)</f>
        <v>Tetragonal</v>
      </c>
      <c r="P4046" s="1"/>
    </row>
    <row r="4047" spans="1:16">
      <c r="A4047" s="12">
        <v>136</v>
      </c>
      <c r="B4047" s="12">
        <v>188811</v>
      </c>
      <c r="C4047" s="12" t="s">
        <v>4583</v>
      </c>
      <c r="D4047" s="12" t="s">
        <v>4743</v>
      </c>
      <c r="E4047" s="17" t="s">
        <v>12532</v>
      </c>
      <c r="F4047" s="25" t="str">
        <f>LEFT(E4047,MIN(FIND({0,1,2,3,4,5,6,7,8,9},ASC(E4047)&amp;1234567890))-1)</f>
        <v>Mn</v>
      </c>
      <c r="G4047" s="25">
        <f t="shared" si="126"/>
        <v>0.48899999999999999</v>
      </c>
      <c r="H4047" s="25">
        <f>VLOOKUP(F4047,Table!$A$2:$C$121,2,0)</f>
        <v>7</v>
      </c>
      <c r="I4047" s="26">
        <f>VLOOKUP(F4047,Table!$A$2:$C$121,3,0)</f>
        <v>4</v>
      </c>
      <c r="J4047" s="17" t="s">
        <v>12533</v>
      </c>
      <c r="K4047" s="25" t="str">
        <f>LEFT(J4047,MIN(FIND({0,1,2,3,4,5,6,7,8,9},ASC(J4047)&amp;1234567890))-1)</f>
        <v>Re</v>
      </c>
      <c r="L4047" s="25">
        <f t="shared" si="127"/>
        <v>0.51100000000000001</v>
      </c>
      <c r="M4047" s="25">
        <f>VLOOKUP(K4047,Table!$A$2:$C$121,2,0)</f>
        <v>7</v>
      </c>
      <c r="N4047" s="26">
        <f>VLOOKUP(K4047,Table!$A$2:$C$121,3,0)</f>
        <v>6</v>
      </c>
      <c r="O4047" s="13" t="str">
        <f>VLOOKUP(A4047,Table!$U$1:$V$230,2,0)</f>
        <v>Tetragonal</v>
      </c>
      <c r="P4047" s="1"/>
    </row>
    <row r="4048" spans="1:16">
      <c r="A4048" s="12">
        <v>136</v>
      </c>
      <c r="B4048" s="12">
        <v>188812</v>
      </c>
      <c r="C4048" s="12" t="s">
        <v>4583</v>
      </c>
      <c r="D4048" s="12" t="s">
        <v>4744</v>
      </c>
      <c r="E4048" s="17" t="s">
        <v>12534</v>
      </c>
      <c r="F4048" s="25" t="str">
        <f>LEFT(E4048,MIN(FIND({0,1,2,3,4,5,6,7,8,9},ASC(E4048)&amp;1234567890))-1)</f>
        <v>Mn</v>
      </c>
      <c r="G4048" s="25">
        <f t="shared" si="126"/>
        <v>0.56999999999999995</v>
      </c>
      <c r="H4048" s="25">
        <f>VLOOKUP(F4048,Table!$A$2:$C$121,2,0)</f>
        <v>7</v>
      </c>
      <c r="I4048" s="26">
        <f>VLOOKUP(F4048,Table!$A$2:$C$121,3,0)</f>
        <v>4</v>
      </c>
      <c r="J4048" s="17" t="s">
        <v>12535</v>
      </c>
      <c r="K4048" s="25" t="str">
        <f>LEFT(J4048,MIN(FIND({0,1,2,3,4,5,6,7,8,9},ASC(J4048)&amp;1234567890))-1)</f>
        <v>Re</v>
      </c>
      <c r="L4048" s="25">
        <f t="shared" si="127"/>
        <v>0.43</v>
      </c>
      <c r="M4048" s="25">
        <f>VLOOKUP(K4048,Table!$A$2:$C$121,2,0)</f>
        <v>7</v>
      </c>
      <c r="N4048" s="26">
        <f>VLOOKUP(K4048,Table!$A$2:$C$121,3,0)</f>
        <v>6</v>
      </c>
      <c r="O4048" s="13" t="str">
        <f>VLOOKUP(A4048,Table!$U$1:$V$230,2,0)</f>
        <v>Tetragonal</v>
      </c>
      <c r="P4048" s="1"/>
    </row>
    <row r="4049" spans="1:16">
      <c r="A4049" s="12">
        <v>136</v>
      </c>
      <c r="B4049" s="12">
        <v>188813</v>
      </c>
      <c r="C4049" s="12" t="s">
        <v>4583</v>
      </c>
      <c r="D4049" s="12" t="s">
        <v>4745</v>
      </c>
      <c r="E4049" s="17" t="s">
        <v>12536</v>
      </c>
      <c r="F4049" s="25" t="str">
        <f>LEFT(E4049,MIN(FIND({0,1,2,3,4,5,6,7,8,9},ASC(E4049)&amp;1234567890))-1)</f>
        <v>Mn</v>
      </c>
      <c r="G4049" s="25">
        <f t="shared" si="126"/>
        <v>0.49</v>
      </c>
      <c r="H4049" s="25">
        <f>VLOOKUP(F4049,Table!$A$2:$C$121,2,0)</f>
        <v>7</v>
      </c>
      <c r="I4049" s="26">
        <f>VLOOKUP(F4049,Table!$A$2:$C$121,3,0)</f>
        <v>4</v>
      </c>
      <c r="J4049" s="17" t="s">
        <v>12537</v>
      </c>
      <c r="K4049" s="25" t="str">
        <f>LEFT(J4049,MIN(FIND({0,1,2,3,4,5,6,7,8,9},ASC(J4049)&amp;1234567890))-1)</f>
        <v>Re</v>
      </c>
      <c r="L4049" s="25">
        <f t="shared" si="127"/>
        <v>0.51</v>
      </c>
      <c r="M4049" s="25">
        <f>VLOOKUP(K4049,Table!$A$2:$C$121,2,0)</f>
        <v>7</v>
      </c>
      <c r="N4049" s="26">
        <f>VLOOKUP(K4049,Table!$A$2:$C$121,3,0)</f>
        <v>6</v>
      </c>
      <c r="O4049" s="13" t="str">
        <f>VLOOKUP(A4049,Table!$U$1:$V$230,2,0)</f>
        <v>Tetragonal</v>
      </c>
      <c r="P4049" s="1"/>
    </row>
    <row r="4050" spans="1:16">
      <c r="A4050" s="12">
        <v>136</v>
      </c>
      <c r="B4050" s="12">
        <v>188814</v>
      </c>
      <c r="C4050" s="12" t="s">
        <v>4583</v>
      </c>
      <c r="D4050" s="12" t="s">
        <v>4746</v>
      </c>
      <c r="E4050" s="17" t="s">
        <v>12538</v>
      </c>
      <c r="F4050" s="25" t="str">
        <f>LEFT(E4050,MIN(FIND({0,1,2,3,4,5,6,7,8,9},ASC(E4050)&amp;1234567890))-1)</f>
        <v>Mn</v>
      </c>
      <c r="G4050" s="25">
        <f t="shared" si="126"/>
        <v>0.40600000000000003</v>
      </c>
      <c r="H4050" s="25">
        <f>VLOOKUP(F4050,Table!$A$2:$C$121,2,0)</f>
        <v>7</v>
      </c>
      <c r="I4050" s="26">
        <f>VLOOKUP(F4050,Table!$A$2:$C$121,3,0)</f>
        <v>4</v>
      </c>
      <c r="J4050" s="17" t="s">
        <v>12539</v>
      </c>
      <c r="K4050" s="25" t="str">
        <f>LEFT(J4050,MIN(FIND({0,1,2,3,4,5,6,7,8,9},ASC(J4050)&amp;1234567890))-1)</f>
        <v>Re</v>
      </c>
      <c r="L4050" s="25">
        <f t="shared" si="127"/>
        <v>0.59399999999999997</v>
      </c>
      <c r="M4050" s="25">
        <f>VLOOKUP(K4050,Table!$A$2:$C$121,2,0)</f>
        <v>7</v>
      </c>
      <c r="N4050" s="26">
        <f>VLOOKUP(K4050,Table!$A$2:$C$121,3,0)</f>
        <v>6</v>
      </c>
      <c r="O4050" s="13" t="str">
        <f>VLOOKUP(A4050,Table!$U$1:$V$230,2,0)</f>
        <v>Tetragonal</v>
      </c>
      <c r="P4050" s="1"/>
    </row>
    <row r="4051" spans="1:16">
      <c r="A4051" s="12">
        <v>136</v>
      </c>
      <c r="B4051" s="12">
        <v>188815</v>
      </c>
      <c r="C4051" s="12" t="s">
        <v>4583</v>
      </c>
      <c r="D4051" s="12" t="s">
        <v>4747</v>
      </c>
      <c r="E4051" s="17" t="s">
        <v>12540</v>
      </c>
      <c r="F4051" s="25" t="str">
        <f>LEFT(E4051,MIN(FIND({0,1,2,3,4,5,6,7,8,9},ASC(E4051)&amp;1234567890))-1)</f>
        <v>Mn</v>
      </c>
      <c r="G4051" s="25">
        <f t="shared" si="126"/>
        <v>0.38300000000000001</v>
      </c>
      <c r="H4051" s="25">
        <f>VLOOKUP(F4051,Table!$A$2:$C$121,2,0)</f>
        <v>7</v>
      </c>
      <c r="I4051" s="26">
        <f>VLOOKUP(F4051,Table!$A$2:$C$121,3,0)</f>
        <v>4</v>
      </c>
      <c r="J4051" s="17" t="s">
        <v>12541</v>
      </c>
      <c r="K4051" s="25" t="str">
        <f>LEFT(J4051,MIN(FIND({0,1,2,3,4,5,6,7,8,9},ASC(J4051)&amp;1234567890))-1)</f>
        <v>Re</v>
      </c>
      <c r="L4051" s="25">
        <f t="shared" si="127"/>
        <v>0.61699999999999999</v>
      </c>
      <c r="M4051" s="25">
        <f>VLOOKUP(K4051,Table!$A$2:$C$121,2,0)</f>
        <v>7</v>
      </c>
      <c r="N4051" s="26">
        <f>VLOOKUP(K4051,Table!$A$2:$C$121,3,0)</f>
        <v>6</v>
      </c>
      <c r="O4051" s="13" t="str">
        <f>VLOOKUP(A4051,Table!$U$1:$V$230,2,0)</f>
        <v>Tetragonal</v>
      </c>
      <c r="P4051" s="1"/>
    </row>
    <row r="4052" spans="1:16">
      <c r="A4052" s="12">
        <v>136</v>
      </c>
      <c r="B4052" s="12">
        <v>188816</v>
      </c>
      <c r="C4052" s="12" t="s">
        <v>4583</v>
      </c>
      <c r="D4052" s="12" t="s">
        <v>4748</v>
      </c>
      <c r="E4052" s="17" t="s">
        <v>12542</v>
      </c>
      <c r="F4052" s="25" t="str">
        <f>LEFT(E4052,MIN(FIND({0,1,2,3,4,5,6,7,8,9},ASC(E4052)&amp;1234567890))-1)</f>
        <v>Mn</v>
      </c>
      <c r="G4052" s="25">
        <f t="shared" si="126"/>
        <v>0.38700000000000001</v>
      </c>
      <c r="H4052" s="25">
        <f>VLOOKUP(F4052,Table!$A$2:$C$121,2,0)</f>
        <v>7</v>
      </c>
      <c r="I4052" s="26">
        <f>VLOOKUP(F4052,Table!$A$2:$C$121,3,0)</f>
        <v>4</v>
      </c>
      <c r="J4052" s="17" t="s">
        <v>12543</v>
      </c>
      <c r="K4052" s="25" t="str">
        <f>LEFT(J4052,MIN(FIND({0,1,2,3,4,5,6,7,8,9},ASC(J4052)&amp;1234567890))-1)</f>
        <v>Re</v>
      </c>
      <c r="L4052" s="25">
        <f t="shared" si="127"/>
        <v>0.61299999999999999</v>
      </c>
      <c r="M4052" s="25">
        <f>VLOOKUP(K4052,Table!$A$2:$C$121,2,0)</f>
        <v>7</v>
      </c>
      <c r="N4052" s="26">
        <f>VLOOKUP(K4052,Table!$A$2:$C$121,3,0)</f>
        <v>6</v>
      </c>
      <c r="O4052" s="13" t="str">
        <f>VLOOKUP(A4052,Table!$U$1:$V$230,2,0)</f>
        <v>Tetragonal</v>
      </c>
      <c r="P4052" s="1"/>
    </row>
    <row r="4053" spans="1:16">
      <c r="A4053" s="12">
        <v>136</v>
      </c>
      <c r="B4053" s="12">
        <v>245113</v>
      </c>
      <c r="C4053" s="12" t="s">
        <v>4583</v>
      </c>
      <c r="D4053" s="12" t="s">
        <v>4749</v>
      </c>
      <c r="E4053" s="17" t="s">
        <v>12544</v>
      </c>
      <c r="F4053" s="25" t="str">
        <f>LEFT(E4053,MIN(FIND({0,1,2,3,4,5,6,7,8,9},ASC(E4053)&amp;1234567890))-1)</f>
        <v>Ta</v>
      </c>
      <c r="G4053" s="25">
        <f t="shared" si="126"/>
        <v>1.5</v>
      </c>
      <c r="H4053" s="25">
        <f>VLOOKUP(F4053,Table!$A$2:$C$121,2,0)</f>
        <v>5</v>
      </c>
      <c r="I4053" s="26">
        <f>VLOOKUP(F4053,Table!$A$2:$C$121,3,0)</f>
        <v>6</v>
      </c>
      <c r="J4053" s="17" t="s">
        <v>11352</v>
      </c>
      <c r="K4053" s="25" t="str">
        <f>LEFT(J4053,MIN(FIND({0,1,2,3,4,5,6,7,8,9},ASC(J4053)&amp;1234567890))-1)</f>
        <v>Al</v>
      </c>
      <c r="L4053" s="25">
        <f t="shared" si="127"/>
        <v>1</v>
      </c>
      <c r="M4053" s="25">
        <f>VLOOKUP(K4053,Table!$A$2:$C$121,2,0)</f>
        <v>13</v>
      </c>
      <c r="N4053" s="26">
        <f>VLOOKUP(K4053,Table!$A$2:$C$121,3,0)</f>
        <v>3</v>
      </c>
      <c r="O4053" s="13" t="str">
        <f>VLOOKUP(A4053,Table!$U$1:$V$230,2,0)</f>
        <v>Tetragonal</v>
      </c>
      <c r="P4053" s="1"/>
    </row>
    <row r="4054" spans="1:16">
      <c r="A4054" s="12">
        <v>136</v>
      </c>
      <c r="B4054" s="12">
        <v>245114</v>
      </c>
      <c r="C4054" s="12" t="s">
        <v>4583</v>
      </c>
      <c r="D4054" s="12" t="s">
        <v>4750</v>
      </c>
      <c r="E4054" s="17" t="s">
        <v>12545</v>
      </c>
      <c r="F4054" s="25" t="str">
        <f>LEFT(E4054,MIN(FIND({0,1,2,3,4,5,6,7,8,9},ASC(E4054)&amp;1234567890))-1)</f>
        <v>Ta</v>
      </c>
      <c r="G4054" s="25">
        <f t="shared" si="126"/>
        <v>1.5640000000000001</v>
      </c>
      <c r="H4054" s="25">
        <f>VLOOKUP(F4054,Table!$A$2:$C$121,2,0)</f>
        <v>5</v>
      </c>
      <c r="I4054" s="26">
        <f>VLOOKUP(F4054,Table!$A$2:$C$121,3,0)</f>
        <v>6</v>
      </c>
      <c r="J4054" s="17" t="s">
        <v>11352</v>
      </c>
      <c r="K4054" s="25" t="str">
        <f>LEFT(J4054,MIN(FIND({0,1,2,3,4,5,6,7,8,9},ASC(J4054)&amp;1234567890))-1)</f>
        <v>Al</v>
      </c>
      <c r="L4054" s="25">
        <f t="shared" si="127"/>
        <v>1</v>
      </c>
      <c r="M4054" s="25">
        <f>VLOOKUP(K4054,Table!$A$2:$C$121,2,0)</f>
        <v>13</v>
      </c>
      <c r="N4054" s="26">
        <f>VLOOKUP(K4054,Table!$A$2:$C$121,3,0)</f>
        <v>3</v>
      </c>
      <c r="O4054" s="13" t="str">
        <f>VLOOKUP(A4054,Table!$U$1:$V$230,2,0)</f>
        <v>Tetragonal</v>
      </c>
      <c r="P4054" s="1"/>
    </row>
    <row r="4055" spans="1:16">
      <c r="A4055" s="12">
        <v>136</v>
      </c>
      <c r="B4055" s="12">
        <v>245115</v>
      </c>
      <c r="C4055" s="12" t="s">
        <v>4583</v>
      </c>
      <c r="D4055" s="12" t="s">
        <v>4751</v>
      </c>
      <c r="E4055" s="17" t="s">
        <v>12546</v>
      </c>
      <c r="F4055" s="25" t="str">
        <f>LEFT(E4055,MIN(FIND({0,1,2,3,4,5,6,7,8,9},ASC(E4055)&amp;1234567890))-1)</f>
        <v>Ta</v>
      </c>
      <c r="G4055" s="25">
        <f t="shared" si="126"/>
        <v>1.96</v>
      </c>
      <c r="H4055" s="25">
        <f>VLOOKUP(F4055,Table!$A$2:$C$121,2,0)</f>
        <v>5</v>
      </c>
      <c r="I4055" s="26">
        <f>VLOOKUP(F4055,Table!$A$2:$C$121,3,0)</f>
        <v>6</v>
      </c>
      <c r="J4055" s="17" t="s">
        <v>12547</v>
      </c>
      <c r="K4055" s="25" t="str">
        <f>LEFT(J4055,MIN(FIND({0,1,2,3,4,5,6,7,8,9},ASC(J4055)&amp;1234567890))-1)</f>
        <v>Al</v>
      </c>
      <c r="L4055" s="25">
        <f t="shared" si="127"/>
        <v>1.04</v>
      </c>
      <c r="M4055" s="25">
        <f>VLOOKUP(K4055,Table!$A$2:$C$121,2,0)</f>
        <v>13</v>
      </c>
      <c r="N4055" s="26">
        <f>VLOOKUP(K4055,Table!$A$2:$C$121,3,0)</f>
        <v>3</v>
      </c>
      <c r="O4055" s="13" t="str">
        <f>VLOOKUP(A4055,Table!$U$1:$V$230,2,0)</f>
        <v>Tetragonal</v>
      </c>
      <c r="P4055" s="1"/>
    </row>
    <row r="4056" spans="1:16">
      <c r="A4056" s="12">
        <v>136</v>
      </c>
      <c r="B4056" s="12">
        <v>245116</v>
      </c>
      <c r="C4056" s="12" t="s">
        <v>4583</v>
      </c>
      <c r="D4056" s="12" t="s">
        <v>4752</v>
      </c>
      <c r="E4056" s="17" t="s">
        <v>12548</v>
      </c>
      <c r="F4056" s="25" t="str">
        <f>LEFT(E4056,MIN(FIND({0,1,2,3,4,5,6,7,8,9},ASC(E4056)&amp;1234567890))-1)</f>
        <v>Ta</v>
      </c>
      <c r="G4056" s="25">
        <f t="shared" si="126"/>
        <v>2.6230000000000002</v>
      </c>
      <c r="H4056" s="25">
        <f>VLOOKUP(F4056,Table!$A$2:$C$121,2,0)</f>
        <v>5</v>
      </c>
      <c r="I4056" s="26">
        <f>VLOOKUP(F4056,Table!$A$2:$C$121,3,0)</f>
        <v>6</v>
      </c>
      <c r="J4056" s="17" t="s">
        <v>11352</v>
      </c>
      <c r="K4056" s="25" t="str">
        <f>LEFT(J4056,MIN(FIND({0,1,2,3,4,5,6,7,8,9},ASC(J4056)&amp;1234567890))-1)</f>
        <v>Al</v>
      </c>
      <c r="L4056" s="25">
        <f t="shared" si="127"/>
        <v>1</v>
      </c>
      <c r="M4056" s="25">
        <f>VLOOKUP(K4056,Table!$A$2:$C$121,2,0)</f>
        <v>13</v>
      </c>
      <c r="N4056" s="26">
        <f>VLOOKUP(K4056,Table!$A$2:$C$121,3,0)</f>
        <v>3</v>
      </c>
      <c r="O4056" s="13" t="str">
        <f>VLOOKUP(A4056,Table!$U$1:$V$230,2,0)</f>
        <v>Tetragonal</v>
      </c>
      <c r="P4056" s="1"/>
    </row>
    <row r="4057" spans="1:16">
      <c r="A4057" s="12">
        <v>136</v>
      </c>
      <c r="B4057" s="12">
        <v>245117</v>
      </c>
      <c r="C4057" s="12" t="s">
        <v>4583</v>
      </c>
      <c r="D4057" s="12" t="s">
        <v>4753</v>
      </c>
      <c r="E4057" s="17" t="s">
        <v>12549</v>
      </c>
      <c r="F4057" s="25" t="str">
        <f>LEFT(E4057,MIN(FIND({0,1,2,3,4,5,6,7,8,9},ASC(E4057)&amp;1234567890))-1)</f>
        <v>Ta</v>
      </c>
      <c r="G4057" s="25">
        <f t="shared" si="126"/>
        <v>2.8460000000000001</v>
      </c>
      <c r="H4057" s="25">
        <f>VLOOKUP(F4057,Table!$A$2:$C$121,2,0)</f>
        <v>5</v>
      </c>
      <c r="I4057" s="26">
        <f>VLOOKUP(F4057,Table!$A$2:$C$121,3,0)</f>
        <v>6</v>
      </c>
      <c r="J4057" s="17" t="s">
        <v>11352</v>
      </c>
      <c r="K4057" s="25" t="str">
        <f>LEFT(J4057,MIN(FIND({0,1,2,3,4,5,6,7,8,9},ASC(J4057)&amp;1234567890))-1)</f>
        <v>Al</v>
      </c>
      <c r="L4057" s="25">
        <f t="shared" si="127"/>
        <v>1</v>
      </c>
      <c r="M4057" s="25">
        <f>VLOOKUP(K4057,Table!$A$2:$C$121,2,0)</f>
        <v>13</v>
      </c>
      <c r="N4057" s="26">
        <f>VLOOKUP(K4057,Table!$A$2:$C$121,3,0)</f>
        <v>3</v>
      </c>
      <c r="O4057" s="13" t="str">
        <f>VLOOKUP(A4057,Table!$U$1:$V$230,2,0)</f>
        <v>Tetragonal</v>
      </c>
      <c r="P4057" s="1"/>
    </row>
    <row r="4058" spans="1:16">
      <c r="A4058" s="12">
        <v>136</v>
      </c>
      <c r="B4058" s="12">
        <v>245118</v>
      </c>
      <c r="C4058" s="12" t="s">
        <v>4583</v>
      </c>
      <c r="D4058" s="12" t="s">
        <v>4754</v>
      </c>
      <c r="E4058" s="17" t="s">
        <v>12550</v>
      </c>
      <c r="F4058" s="25" t="str">
        <f>LEFT(E4058,MIN(FIND({0,1,2,3,4,5,6,7,8,9},ASC(E4058)&amp;1234567890))-1)</f>
        <v>Ta</v>
      </c>
      <c r="G4058" s="25">
        <f t="shared" si="126"/>
        <v>2.84</v>
      </c>
      <c r="H4058" s="25">
        <f>VLOOKUP(F4058,Table!$A$2:$C$121,2,0)</f>
        <v>5</v>
      </c>
      <c r="I4058" s="26">
        <f>VLOOKUP(F4058,Table!$A$2:$C$121,3,0)</f>
        <v>6</v>
      </c>
      <c r="J4058" s="17" t="s">
        <v>12551</v>
      </c>
      <c r="K4058" s="25" t="str">
        <f>LEFT(J4058,MIN(FIND({0,1,2,3,4,5,6,7,8,9},ASC(J4058)&amp;1234567890))-1)</f>
        <v>Al</v>
      </c>
      <c r="L4058" s="25">
        <f t="shared" si="127"/>
        <v>0.91</v>
      </c>
      <c r="M4058" s="25">
        <f>VLOOKUP(K4058,Table!$A$2:$C$121,2,0)</f>
        <v>13</v>
      </c>
      <c r="N4058" s="26">
        <f>VLOOKUP(K4058,Table!$A$2:$C$121,3,0)</f>
        <v>3</v>
      </c>
      <c r="O4058" s="13" t="str">
        <f>VLOOKUP(A4058,Table!$U$1:$V$230,2,0)</f>
        <v>Tetragonal</v>
      </c>
      <c r="P4058" s="1"/>
    </row>
    <row r="4059" spans="1:16">
      <c r="A4059" s="12">
        <v>136</v>
      </c>
      <c r="B4059" s="12">
        <v>247831</v>
      </c>
      <c r="C4059" s="12" t="s">
        <v>4583</v>
      </c>
      <c r="D4059" s="12" t="s">
        <v>4755</v>
      </c>
      <c r="E4059" s="17" t="s">
        <v>12391</v>
      </c>
      <c r="F4059" s="25" t="str">
        <f>LEFT(E4059,MIN(FIND({0,1,2,3,4,5,6,7,8,9},ASC(E4059)&amp;1234567890))-1)</f>
        <v>Fe</v>
      </c>
      <c r="G4059" s="25">
        <f t="shared" si="126"/>
        <v>1.1000000000000001</v>
      </c>
      <c r="H4059" s="25">
        <f>VLOOKUP(F4059,Table!$A$2:$C$121,2,0)</f>
        <v>8</v>
      </c>
      <c r="I4059" s="26">
        <f>VLOOKUP(F4059,Table!$A$2:$C$121,3,0)</f>
        <v>4</v>
      </c>
      <c r="J4059" s="17" t="s">
        <v>12509</v>
      </c>
      <c r="K4059" s="25" t="str">
        <f>LEFT(J4059,MIN(FIND({0,1,2,3,4,5,6,7,8,9},ASC(J4059)&amp;1234567890))-1)</f>
        <v>Mo</v>
      </c>
      <c r="L4059" s="25">
        <f t="shared" si="127"/>
        <v>0.9</v>
      </c>
      <c r="M4059" s="25">
        <f>VLOOKUP(K4059,Table!$A$2:$C$121,2,0)</f>
        <v>6</v>
      </c>
      <c r="N4059" s="26">
        <f>VLOOKUP(K4059,Table!$A$2:$C$121,3,0)</f>
        <v>5</v>
      </c>
      <c r="O4059" s="13" t="str">
        <f>VLOOKUP(A4059,Table!$U$1:$V$230,2,0)</f>
        <v>Tetragonal</v>
      </c>
      <c r="P4059" s="1"/>
    </row>
    <row r="4060" spans="1:16">
      <c r="A4060" s="12">
        <v>136</v>
      </c>
      <c r="B4060" s="12">
        <v>58231</v>
      </c>
      <c r="C4060" s="12" t="s">
        <v>4583</v>
      </c>
      <c r="D4060" s="12" t="s">
        <v>4756</v>
      </c>
      <c r="E4060" s="17" t="s">
        <v>58</v>
      </c>
      <c r="F4060" s="25" t="str">
        <f>LEFT(E4060,MIN(FIND({0,1,2,3,4,5,6,7,8,9},ASC(E4060)&amp;1234567890))-1)</f>
        <v>Al</v>
      </c>
      <c r="G4060" s="25">
        <f t="shared" si="126"/>
        <v>2</v>
      </c>
      <c r="H4060" s="25">
        <f>VLOOKUP(F4060,Table!$A$2:$C$121,2,0)</f>
        <v>13</v>
      </c>
      <c r="I4060" s="26">
        <f>VLOOKUP(F4060,Table!$A$2:$C$121,3,0)</f>
        <v>3</v>
      </c>
      <c r="J4060" s="17" t="s">
        <v>11819</v>
      </c>
      <c r="K4060" s="25" t="str">
        <f>LEFT(J4060,MIN(FIND({0,1,2,3,4,5,6,7,8,9},ASC(J4060)&amp;1234567890))-1)</f>
        <v>Zr</v>
      </c>
      <c r="L4060" s="25">
        <f t="shared" si="127"/>
        <v>3</v>
      </c>
      <c r="M4060" s="25">
        <f>VLOOKUP(K4060,Table!$A$2:$C$121,2,0)</f>
        <v>4</v>
      </c>
      <c r="N4060" s="26">
        <f>VLOOKUP(K4060,Table!$A$2:$C$121,3,0)</f>
        <v>5</v>
      </c>
      <c r="O4060" s="13" t="str">
        <f>VLOOKUP(A4060,Table!$U$1:$V$230,2,0)</f>
        <v>Tetragonal</v>
      </c>
      <c r="P4060" s="1"/>
    </row>
    <row r="4061" spans="1:16">
      <c r="A4061" s="12">
        <v>136</v>
      </c>
      <c r="B4061" s="12">
        <v>262522</v>
      </c>
      <c r="C4061" s="12" t="s">
        <v>4583</v>
      </c>
      <c r="D4061" s="12" t="s">
        <v>4757</v>
      </c>
      <c r="E4061" s="17" t="s">
        <v>12552</v>
      </c>
      <c r="F4061" s="25" t="str">
        <f>LEFT(E4061,MIN(FIND({0,1,2,3,4,5,6,7,8,9},ASC(E4061)&amp;1234567890))-1)</f>
        <v>Co</v>
      </c>
      <c r="G4061" s="25">
        <f t="shared" si="126"/>
        <v>11.16</v>
      </c>
      <c r="H4061" s="25">
        <f>VLOOKUP(F4061,Table!$A$2:$C$121,2,0)</f>
        <v>9</v>
      </c>
      <c r="I4061" s="26">
        <f>VLOOKUP(F4061,Table!$A$2:$C$121,3,0)</f>
        <v>4</v>
      </c>
      <c r="J4061" s="17" t="s">
        <v>12553</v>
      </c>
      <c r="K4061" s="25" t="str">
        <f>LEFT(J4061,MIN(FIND({0,1,2,3,4,5,6,7,8,9},ASC(J4061)&amp;1234567890))-1)</f>
        <v>Cr</v>
      </c>
      <c r="L4061" s="25">
        <f t="shared" si="127"/>
        <v>21.39</v>
      </c>
      <c r="M4061" s="25">
        <f>VLOOKUP(K4061,Table!$A$2:$C$121,2,0)</f>
        <v>6</v>
      </c>
      <c r="N4061" s="26">
        <f>VLOOKUP(K4061,Table!$A$2:$C$121,3,0)</f>
        <v>4</v>
      </c>
      <c r="O4061" s="13" t="str">
        <f>VLOOKUP(A4061,Table!$U$1:$V$230,2,0)</f>
        <v>Tetragonal</v>
      </c>
      <c r="P4061" s="1"/>
    </row>
    <row r="4062" spans="1:16">
      <c r="A4062" s="12">
        <v>136</v>
      </c>
      <c r="B4062" s="12">
        <v>262523</v>
      </c>
      <c r="C4062" s="12" t="s">
        <v>4583</v>
      </c>
      <c r="D4062" s="12" t="s">
        <v>4758</v>
      </c>
      <c r="E4062" s="17" t="s">
        <v>12554</v>
      </c>
      <c r="F4062" s="25" t="str">
        <f>LEFT(E4062,MIN(FIND({0,1,2,3,4,5,6,7,8,9},ASC(E4062)&amp;1234567890))-1)</f>
        <v>Co</v>
      </c>
      <c r="G4062" s="25">
        <f t="shared" si="126"/>
        <v>10.25</v>
      </c>
      <c r="H4062" s="25">
        <f>VLOOKUP(F4062,Table!$A$2:$C$121,2,0)</f>
        <v>9</v>
      </c>
      <c r="I4062" s="26">
        <f>VLOOKUP(F4062,Table!$A$2:$C$121,3,0)</f>
        <v>4</v>
      </c>
      <c r="J4062" s="17" t="s">
        <v>12555</v>
      </c>
      <c r="K4062" s="25" t="str">
        <f>LEFT(J4062,MIN(FIND({0,1,2,3,4,5,6,7,8,9},ASC(J4062)&amp;1234567890))-1)</f>
        <v>Cr</v>
      </c>
      <c r="L4062" s="25">
        <f t="shared" si="127"/>
        <v>19.75</v>
      </c>
      <c r="M4062" s="25">
        <f>VLOOKUP(K4062,Table!$A$2:$C$121,2,0)</f>
        <v>6</v>
      </c>
      <c r="N4062" s="26">
        <f>VLOOKUP(K4062,Table!$A$2:$C$121,3,0)</f>
        <v>4</v>
      </c>
      <c r="O4062" s="13" t="str">
        <f>VLOOKUP(A4062,Table!$U$1:$V$230,2,0)</f>
        <v>Tetragonal</v>
      </c>
      <c r="P4062" s="1"/>
    </row>
    <row r="4063" spans="1:16">
      <c r="A4063" s="12">
        <v>136</v>
      </c>
      <c r="B4063" s="12">
        <v>262524</v>
      </c>
      <c r="C4063" s="12" t="s">
        <v>4583</v>
      </c>
      <c r="D4063" s="12" t="s">
        <v>4759</v>
      </c>
      <c r="E4063" s="17" t="s">
        <v>12556</v>
      </c>
      <c r="F4063" s="25" t="str">
        <f>LEFT(E4063,MIN(FIND({0,1,2,3,4,5,6,7,8,9},ASC(E4063)&amp;1234567890))-1)</f>
        <v>Co</v>
      </c>
      <c r="G4063" s="25">
        <f t="shared" si="126"/>
        <v>11.2</v>
      </c>
      <c r="H4063" s="25">
        <f>VLOOKUP(F4063,Table!$A$2:$C$121,2,0)</f>
        <v>9</v>
      </c>
      <c r="I4063" s="26">
        <f>VLOOKUP(F4063,Table!$A$2:$C$121,3,0)</f>
        <v>4</v>
      </c>
      <c r="J4063" s="17" t="s">
        <v>12557</v>
      </c>
      <c r="K4063" s="25" t="str">
        <f>LEFT(J4063,MIN(FIND({0,1,2,3,4,5,6,7,8,9},ASC(J4063)&amp;1234567890))-1)</f>
        <v>Cr</v>
      </c>
      <c r="L4063" s="25">
        <f t="shared" si="127"/>
        <v>18.8</v>
      </c>
      <c r="M4063" s="25">
        <f>VLOOKUP(K4063,Table!$A$2:$C$121,2,0)</f>
        <v>6</v>
      </c>
      <c r="N4063" s="26">
        <f>VLOOKUP(K4063,Table!$A$2:$C$121,3,0)</f>
        <v>4</v>
      </c>
      <c r="O4063" s="13" t="str">
        <f>VLOOKUP(A4063,Table!$U$1:$V$230,2,0)</f>
        <v>Tetragonal</v>
      </c>
      <c r="P4063" s="1"/>
    </row>
    <row r="4064" spans="1:16">
      <c r="A4064" s="12">
        <v>136</v>
      </c>
      <c r="B4064" s="12">
        <v>262525</v>
      </c>
      <c r="C4064" s="12" t="s">
        <v>4583</v>
      </c>
      <c r="D4064" s="12" t="s">
        <v>4760</v>
      </c>
      <c r="E4064" s="17" t="s">
        <v>12558</v>
      </c>
      <c r="F4064" s="25" t="str">
        <f>LEFT(E4064,MIN(FIND({0,1,2,3,4,5,6,7,8,9},ASC(E4064)&amp;1234567890))-1)</f>
        <v>Co</v>
      </c>
      <c r="G4064" s="25">
        <f t="shared" si="126"/>
        <v>10.78</v>
      </c>
      <c r="H4064" s="25">
        <f>VLOOKUP(F4064,Table!$A$2:$C$121,2,0)</f>
        <v>9</v>
      </c>
      <c r="I4064" s="26">
        <f>VLOOKUP(F4064,Table!$A$2:$C$121,3,0)</f>
        <v>4</v>
      </c>
      <c r="J4064" s="17" t="s">
        <v>12559</v>
      </c>
      <c r="K4064" s="25" t="str">
        <f>LEFT(J4064,MIN(FIND({0,1,2,3,4,5,6,7,8,9},ASC(J4064)&amp;1234567890))-1)</f>
        <v>Cr</v>
      </c>
      <c r="L4064" s="25">
        <f t="shared" si="127"/>
        <v>19.22</v>
      </c>
      <c r="M4064" s="25">
        <f>VLOOKUP(K4064,Table!$A$2:$C$121,2,0)</f>
        <v>6</v>
      </c>
      <c r="N4064" s="26">
        <f>VLOOKUP(K4064,Table!$A$2:$C$121,3,0)</f>
        <v>4</v>
      </c>
      <c r="O4064" s="13" t="str">
        <f>VLOOKUP(A4064,Table!$U$1:$V$230,2,0)</f>
        <v>Tetragonal</v>
      </c>
      <c r="P4064" s="1"/>
    </row>
    <row r="4065" spans="1:16">
      <c r="A4065" s="12">
        <v>136</v>
      </c>
      <c r="B4065" s="12">
        <v>262526</v>
      </c>
      <c r="C4065" s="12" t="s">
        <v>4583</v>
      </c>
      <c r="D4065" s="12" t="s">
        <v>4761</v>
      </c>
      <c r="E4065" s="17" t="s">
        <v>12560</v>
      </c>
      <c r="F4065" s="25" t="str">
        <f>LEFT(E4065,MIN(FIND({0,1,2,3,4,5,6,7,8,9},ASC(E4065)&amp;1234567890))-1)</f>
        <v>Co</v>
      </c>
      <c r="G4065" s="25">
        <f t="shared" si="126"/>
        <v>12.9</v>
      </c>
      <c r="H4065" s="25">
        <f>VLOOKUP(F4065,Table!$A$2:$C$121,2,0)</f>
        <v>9</v>
      </c>
      <c r="I4065" s="26">
        <f>VLOOKUP(F4065,Table!$A$2:$C$121,3,0)</f>
        <v>4</v>
      </c>
      <c r="J4065" s="17" t="s">
        <v>12561</v>
      </c>
      <c r="K4065" s="25" t="str">
        <f>LEFT(J4065,MIN(FIND({0,1,2,3,4,5,6,7,8,9},ASC(J4065)&amp;1234567890))-1)</f>
        <v>Cr</v>
      </c>
      <c r="L4065" s="25">
        <f t="shared" si="127"/>
        <v>17.100000000000001</v>
      </c>
      <c r="M4065" s="25">
        <f>VLOOKUP(K4065,Table!$A$2:$C$121,2,0)</f>
        <v>6</v>
      </c>
      <c r="N4065" s="26">
        <f>VLOOKUP(K4065,Table!$A$2:$C$121,3,0)</f>
        <v>4</v>
      </c>
      <c r="O4065" s="13" t="str">
        <f>VLOOKUP(A4065,Table!$U$1:$V$230,2,0)</f>
        <v>Tetragonal</v>
      </c>
      <c r="P4065" s="1"/>
    </row>
    <row r="4066" spans="1:16">
      <c r="A4066" s="12">
        <v>136</v>
      </c>
      <c r="B4066" s="12">
        <v>262527</v>
      </c>
      <c r="C4066" s="12" t="s">
        <v>4583</v>
      </c>
      <c r="D4066" s="12" t="s">
        <v>4762</v>
      </c>
      <c r="E4066" s="17" t="s">
        <v>12562</v>
      </c>
      <c r="F4066" s="25" t="str">
        <f>LEFT(E4066,MIN(FIND({0,1,2,3,4,5,6,7,8,9},ASC(E4066)&amp;1234567890))-1)</f>
        <v>Co</v>
      </c>
      <c r="G4066" s="25">
        <f t="shared" si="126"/>
        <v>13.34</v>
      </c>
      <c r="H4066" s="25">
        <f>VLOOKUP(F4066,Table!$A$2:$C$121,2,0)</f>
        <v>9</v>
      </c>
      <c r="I4066" s="26">
        <f>VLOOKUP(F4066,Table!$A$2:$C$121,3,0)</f>
        <v>4</v>
      </c>
      <c r="J4066" s="17" t="s">
        <v>12563</v>
      </c>
      <c r="K4066" s="25" t="str">
        <f>LEFT(J4066,MIN(FIND({0,1,2,3,4,5,6,7,8,9},ASC(J4066)&amp;1234567890))-1)</f>
        <v>Cr</v>
      </c>
      <c r="L4066" s="25">
        <f t="shared" si="127"/>
        <v>17.670000000000002</v>
      </c>
      <c r="M4066" s="25">
        <f>VLOOKUP(K4066,Table!$A$2:$C$121,2,0)</f>
        <v>6</v>
      </c>
      <c r="N4066" s="26">
        <f>VLOOKUP(K4066,Table!$A$2:$C$121,3,0)</f>
        <v>4</v>
      </c>
      <c r="O4066" s="13" t="str">
        <f>VLOOKUP(A4066,Table!$U$1:$V$230,2,0)</f>
        <v>Tetragonal</v>
      </c>
      <c r="P4066" s="1"/>
    </row>
    <row r="4067" spans="1:16">
      <c r="A4067" s="12">
        <v>136</v>
      </c>
      <c r="B4067" s="12">
        <v>251215</v>
      </c>
      <c r="C4067" s="12" t="s">
        <v>4583</v>
      </c>
      <c r="D4067" s="12" t="s">
        <v>2124</v>
      </c>
      <c r="E4067" s="17" t="s">
        <v>530</v>
      </c>
      <c r="F4067" s="25" t="str">
        <f>LEFT(E4067,MIN(FIND({0,1,2,3,4,5,6,7,8,9},ASC(E4067)&amp;1234567890))-1)</f>
        <v>Yb</v>
      </c>
      <c r="G4067" s="25">
        <f t="shared" si="126"/>
        <v>1</v>
      </c>
      <c r="H4067" s="25">
        <f>VLOOKUP(F4067,Table!$A$2:$C$121,2,0)</f>
        <v>3</v>
      </c>
      <c r="I4067" s="26">
        <f>VLOOKUP(F4067,Table!$A$2:$C$121,3,0)</f>
        <v>6</v>
      </c>
      <c r="J4067" s="17" t="s">
        <v>11403</v>
      </c>
      <c r="K4067" s="25" t="str">
        <f>LEFT(J4067,MIN(FIND({0,1,2,3,4,5,6,7,8,9},ASC(J4067)&amp;1234567890))-1)</f>
        <v>Br</v>
      </c>
      <c r="L4067" s="25">
        <f t="shared" si="127"/>
        <v>2</v>
      </c>
      <c r="M4067" s="25">
        <f>VLOOKUP(K4067,Table!$A$2:$C$121,2,0)</f>
        <v>17</v>
      </c>
      <c r="N4067" s="26">
        <f>VLOOKUP(K4067,Table!$A$2:$C$121,3,0)</f>
        <v>4</v>
      </c>
      <c r="O4067" s="13" t="str">
        <f>VLOOKUP(A4067,Table!$U$1:$V$230,2,0)</f>
        <v>Tetragonal</v>
      </c>
      <c r="P4067" s="1"/>
    </row>
    <row r="4068" spans="1:16">
      <c r="A4068" s="12">
        <v>136</v>
      </c>
      <c r="B4068" s="12">
        <v>428173</v>
      </c>
      <c r="C4068" s="12" t="s">
        <v>4583</v>
      </c>
      <c r="D4068" s="12" t="s">
        <v>4763</v>
      </c>
      <c r="E4068" s="17" t="s">
        <v>11817</v>
      </c>
      <c r="F4068" s="25" t="str">
        <f>LEFT(E4068,MIN(FIND({0,1,2,3,4,5,6,7,8,9},ASC(E4068)&amp;1234567890))-1)</f>
        <v>Ta</v>
      </c>
      <c r="G4068" s="25">
        <f t="shared" si="126"/>
        <v>4</v>
      </c>
      <c r="H4068" s="25">
        <f>VLOOKUP(F4068,Table!$A$2:$C$121,2,0)</f>
        <v>5</v>
      </c>
      <c r="I4068" s="26">
        <f>VLOOKUP(F4068,Table!$A$2:$C$121,3,0)</f>
        <v>6</v>
      </c>
      <c r="J4068" s="17" t="s">
        <v>425</v>
      </c>
      <c r="K4068" s="25" t="str">
        <f>LEFT(J4068,MIN(FIND({0,1,2,3,4,5,6,7,8,9},ASC(J4068)&amp;1234567890))-1)</f>
        <v>Ga</v>
      </c>
      <c r="L4068" s="25">
        <f t="shared" si="127"/>
        <v>5</v>
      </c>
      <c r="M4068" s="25">
        <f>VLOOKUP(K4068,Table!$A$2:$C$121,2,0)</f>
        <v>13</v>
      </c>
      <c r="N4068" s="26">
        <f>VLOOKUP(K4068,Table!$A$2:$C$121,3,0)</f>
        <v>4</v>
      </c>
      <c r="O4068" s="13" t="str">
        <f>VLOOKUP(A4068,Table!$U$1:$V$230,2,0)</f>
        <v>Tetragonal</v>
      </c>
      <c r="P4068" s="1"/>
    </row>
    <row r="4069" spans="1:16">
      <c r="A4069" s="12">
        <v>136</v>
      </c>
      <c r="B4069" s="12">
        <v>428174</v>
      </c>
      <c r="C4069" s="12" t="s">
        <v>4583</v>
      </c>
      <c r="D4069" s="12" t="s">
        <v>4764</v>
      </c>
      <c r="E4069" s="17" t="s">
        <v>425</v>
      </c>
      <c r="F4069" s="25" t="str">
        <f>LEFT(E4069,MIN(FIND({0,1,2,3,4,5,6,7,8,9},ASC(E4069)&amp;1234567890))-1)</f>
        <v>Ga</v>
      </c>
      <c r="G4069" s="25">
        <f t="shared" si="126"/>
        <v>5</v>
      </c>
      <c r="H4069" s="25">
        <f>VLOOKUP(F4069,Table!$A$2:$C$121,2,0)</f>
        <v>13</v>
      </c>
      <c r="I4069" s="26">
        <f>VLOOKUP(F4069,Table!$A$2:$C$121,3,0)</f>
        <v>4</v>
      </c>
      <c r="J4069" s="17" t="s">
        <v>12051</v>
      </c>
      <c r="K4069" s="25" t="str">
        <f>LEFT(J4069,MIN(FIND({0,1,2,3,4,5,6,7,8,9},ASC(J4069)&amp;1234567890))-1)</f>
        <v>Nb</v>
      </c>
      <c r="L4069" s="25">
        <f t="shared" si="127"/>
        <v>4</v>
      </c>
      <c r="M4069" s="25">
        <f>VLOOKUP(K4069,Table!$A$2:$C$121,2,0)</f>
        <v>5</v>
      </c>
      <c r="N4069" s="26">
        <f>VLOOKUP(K4069,Table!$A$2:$C$121,3,0)</f>
        <v>5</v>
      </c>
      <c r="O4069" s="13" t="str">
        <f>VLOOKUP(A4069,Table!$U$1:$V$230,2,0)</f>
        <v>Tetragonal</v>
      </c>
      <c r="P4069" s="1"/>
    </row>
    <row r="4070" spans="1:16">
      <c r="A4070" s="12">
        <v>137</v>
      </c>
      <c r="B4070" s="12">
        <v>9804</v>
      </c>
      <c r="C4070" s="12" t="s">
        <v>4765</v>
      </c>
      <c r="D4070" s="12" t="s">
        <v>15293</v>
      </c>
      <c r="E4070" s="17" t="s">
        <v>334</v>
      </c>
      <c r="F4070" s="25" t="str">
        <f>LEFT(E4070,MIN(FIND({0,1,2,3,4,5,6,7,8,9},ASC(E4070)&amp;1234567890))-1)</f>
        <v>V</v>
      </c>
      <c r="G4070" s="25">
        <f t="shared" si="126"/>
        <v>1</v>
      </c>
      <c r="H4070" s="25">
        <f>VLOOKUP(F4070,Table!$A$2:$C$121,2,0)</f>
        <v>5</v>
      </c>
      <c r="I4070" s="26">
        <f>VLOOKUP(F4070,Table!$A$2:$C$121,3,0)</f>
        <v>4</v>
      </c>
      <c r="J4070" s="17" t="s">
        <v>15328</v>
      </c>
      <c r="K4070" s="25" t="str">
        <f>LEFT(J4070,MIN(FIND({0,1,2,3,4,5,6,7,8,9},ASC(J4070)&amp;1234567890))-1)</f>
        <v>N</v>
      </c>
      <c r="L4070" s="25">
        <f t="shared" si="127"/>
        <v>0.81</v>
      </c>
      <c r="M4070" s="25">
        <f>VLOOKUP(K4070,Table!$A$2:$C$121,2,0)</f>
        <v>15</v>
      </c>
      <c r="N4070" s="26">
        <f>VLOOKUP(K4070,Table!$A$2:$C$121,3,0)</f>
        <v>2</v>
      </c>
      <c r="O4070" s="13" t="str">
        <f>VLOOKUP(A4070,Table!$U$1:$V$230,2,0)</f>
        <v>Tetragonal</v>
      </c>
      <c r="P4070" s="1"/>
    </row>
    <row r="4071" spans="1:16">
      <c r="A4071" s="12">
        <v>137</v>
      </c>
      <c r="B4071" s="12">
        <v>16950</v>
      </c>
      <c r="C4071" s="12" t="s">
        <v>4765</v>
      </c>
      <c r="D4071" s="12" t="s">
        <v>1461</v>
      </c>
      <c r="E4071" s="17" t="s">
        <v>11764</v>
      </c>
      <c r="F4071" s="25" t="str">
        <f>LEFT(E4071,MIN(FIND({0,1,2,3,4,5,6,7,8,9},ASC(E4071)&amp;1234567890))-1)</f>
        <v>H</v>
      </c>
      <c r="G4071" s="25">
        <f t="shared" si="126"/>
        <v>2</v>
      </c>
      <c r="H4071" s="25">
        <f>VLOOKUP(F4071,Table!$A$2:$C$121,2,0)</f>
        <v>1</v>
      </c>
      <c r="I4071" s="26">
        <f>VLOOKUP(F4071,Table!$A$2:$C$121,3,0)</f>
        <v>1</v>
      </c>
      <c r="J4071" s="17" t="s">
        <v>371</v>
      </c>
      <c r="K4071" s="25" t="str">
        <f>LEFT(J4071,MIN(FIND({0,1,2,3,4,5,6,7,8,9},ASC(J4071)&amp;1234567890))-1)</f>
        <v>O</v>
      </c>
      <c r="L4071" s="25">
        <f t="shared" si="127"/>
        <v>1</v>
      </c>
      <c r="M4071" s="25">
        <f>VLOOKUP(K4071,Table!$A$2:$C$121,2,0)</f>
        <v>16</v>
      </c>
      <c r="N4071" s="26">
        <f>VLOOKUP(K4071,Table!$A$2:$C$121,3,0)</f>
        <v>2</v>
      </c>
      <c r="O4071" s="13" t="str">
        <f>VLOOKUP(A4071,Table!$U$1:$V$230,2,0)</f>
        <v>Tetragonal</v>
      </c>
      <c r="P4071" s="1"/>
    </row>
    <row r="4072" spans="1:16">
      <c r="A4072" s="12">
        <v>137</v>
      </c>
      <c r="B4072" s="12">
        <v>22241</v>
      </c>
      <c r="C4072" s="12" t="s">
        <v>4766</v>
      </c>
      <c r="D4072" s="12" t="s">
        <v>1759</v>
      </c>
      <c r="E4072" s="17" t="s">
        <v>370</v>
      </c>
      <c r="F4072" s="25" t="str">
        <f>LEFT(E4072,MIN(FIND({0,1,2,3,4,5,6,7,8,9},ASC(E4072)&amp;1234567890))-1)</f>
        <v>Hg</v>
      </c>
      <c r="G4072" s="25">
        <f t="shared" si="126"/>
        <v>1</v>
      </c>
      <c r="H4072" s="25">
        <f>VLOOKUP(F4072,Table!$A$2:$C$121,2,0)</f>
        <v>12</v>
      </c>
      <c r="I4072" s="26">
        <f>VLOOKUP(F4072,Table!$A$2:$C$121,3,0)</f>
        <v>6</v>
      </c>
      <c r="J4072" s="17" t="s">
        <v>11321</v>
      </c>
      <c r="K4072" s="25" t="str">
        <f>LEFT(J4072,MIN(FIND({0,1,2,3,4,5,6,7,8,9},ASC(J4072)&amp;1234567890))-1)</f>
        <v>I</v>
      </c>
      <c r="L4072" s="25">
        <f t="shared" si="127"/>
        <v>2</v>
      </c>
      <c r="M4072" s="25">
        <f>VLOOKUP(K4072,Table!$A$2:$C$121,2,0)</f>
        <v>17</v>
      </c>
      <c r="N4072" s="26">
        <f>VLOOKUP(K4072,Table!$A$2:$C$121,3,0)</f>
        <v>5</v>
      </c>
      <c r="O4072" s="13" t="str">
        <f>VLOOKUP(A4072,Table!$U$1:$V$230,2,0)</f>
        <v>Tetragonal</v>
      </c>
      <c r="P4072" s="1"/>
    </row>
    <row r="4073" spans="1:16">
      <c r="A4073" s="12">
        <v>137</v>
      </c>
      <c r="B4073" s="12">
        <v>23245</v>
      </c>
      <c r="C4073" s="12" t="s">
        <v>4765</v>
      </c>
      <c r="D4073" s="12" t="s">
        <v>4091</v>
      </c>
      <c r="E4073" s="17" t="s">
        <v>12049</v>
      </c>
      <c r="F4073" s="25" t="str">
        <f>LEFT(E4073,MIN(FIND({0,1,2,3,4,5,6,7,8,9},ASC(E4073)&amp;1234567890))-1)</f>
        <v>Cd</v>
      </c>
      <c r="G4073" s="25">
        <f t="shared" si="126"/>
        <v>3</v>
      </c>
      <c r="H4073" s="25">
        <f>VLOOKUP(F4073,Table!$A$2:$C$121,2,0)</f>
        <v>12</v>
      </c>
      <c r="I4073" s="26">
        <f>VLOOKUP(F4073,Table!$A$2:$C$121,3,0)</f>
        <v>5</v>
      </c>
      <c r="J4073" s="17" t="s">
        <v>453</v>
      </c>
      <c r="K4073" s="25" t="str">
        <f>LEFT(J4073,MIN(FIND({0,1,2,3,4,5,6,7,8,9},ASC(J4073)&amp;1234567890))-1)</f>
        <v>As</v>
      </c>
      <c r="L4073" s="25">
        <f t="shared" si="127"/>
        <v>2</v>
      </c>
      <c r="M4073" s="25">
        <f>VLOOKUP(K4073,Table!$A$2:$C$121,2,0)</f>
        <v>15</v>
      </c>
      <c r="N4073" s="26">
        <f>VLOOKUP(K4073,Table!$A$2:$C$121,3,0)</f>
        <v>4</v>
      </c>
      <c r="O4073" s="13" t="str">
        <f>VLOOKUP(A4073,Table!$U$1:$V$230,2,0)</f>
        <v>Tetragonal</v>
      </c>
      <c r="P4073" s="1"/>
    </row>
    <row r="4074" spans="1:16">
      <c r="A4074" s="12">
        <v>137</v>
      </c>
      <c r="B4074" s="12">
        <v>27872</v>
      </c>
      <c r="C4074" s="12" t="s">
        <v>4765</v>
      </c>
      <c r="D4074" s="12" t="s">
        <v>4767</v>
      </c>
      <c r="E4074" s="17" t="s">
        <v>11511</v>
      </c>
      <c r="F4074" s="25" t="str">
        <f>LEFT(E4074,MIN(FIND({0,1,2,3,4,5,6,7,8,9},ASC(E4074)&amp;1234567890))-1)</f>
        <v>B</v>
      </c>
      <c r="G4074" s="25">
        <f t="shared" si="126"/>
        <v>4</v>
      </c>
      <c r="H4074" s="25">
        <f>VLOOKUP(F4074,Table!$A$2:$C$121,2,0)</f>
        <v>13</v>
      </c>
      <c r="I4074" s="26">
        <f>VLOOKUP(F4074,Table!$A$2:$C$121,3,0)</f>
        <v>2</v>
      </c>
      <c r="J4074" s="17" t="s">
        <v>11450</v>
      </c>
      <c r="K4074" s="25" t="str">
        <f>LEFT(J4074,MIN(FIND({0,1,2,3,4,5,6,7,8,9},ASC(J4074)&amp;1234567890))-1)</f>
        <v>Cl</v>
      </c>
      <c r="L4074" s="25">
        <f t="shared" si="127"/>
        <v>4</v>
      </c>
      <c r="M4074" s="25">
        <f>VLOOKUP(K4074,Table!$A$2:$C$121,2,0)</f>
        <v>17</v>
      </c>
      <c r="N4074" s="26">
        <f>VLOOKUP(K4074,Table!$A$2:$C$121,3,0)</f>
        <v>3</v>
      </c>
      <c r="O4074" s="13" t="str">
        <f>VLOOKUP(A4074,Table!$U$1:$V$230,2,0)</f>
        <v>Tetragonal</v>
      </c>
      <c r="P4074" s="1"/>
    </row>
    <row r="4075" spans="1:16">
      <c r="A4075" s="12">
        <v>137</v>
      </c>
      <c r="B4075" s="12">
        <v>39595</v>
      </c>
      <c r="C4075" s="12" t="s">
        <v>4766</v>
      </c>
      <c r="D4075" s="12" t="s">
        <v>4768</v>
      </c>
      <c r="E4075" s="17" t="s">
        <v>12051</v>
      </c>
      <c r="F4075" s="25" t="str">
        <f>LEFT(E4075,MIN(FIND({0,1,2,3,4,5,6,7,8,9},ASC(E4075)&amp;1234567890))-1)</f>
        <v>Nb</v>
      </c>
      <c r="G4075" s="25">
        <f t="shared" si="126"/>
        <v>4</v>
      </c>
      <c r="H4075" s="25">
        <f>VLOOKUP(F4075,Table!$A$2:$C$121,2,0)</f>
        <v>5</v>
      </c>
      <c r="I4075" s="26">
        <f>VLOOKUP(F4075,Table!$A$2:$C$121,3,0)</f>
        <v>5</v>
      </c>
      <c r="J4075" s="17" t="s">
        <v>500</v>
      </c>
      <c r="K4075" s="25" t="str">
        <f>LEFT(J4075,MIN(FIND({0,1,2,3,4,5,6,7,8,9},ASC(J4075)&amp;1234567890))-1)</f>
        <v>O</v>
      </c>
      <c r="L4075" s="25">
        <f t="shared" si="127"/>
        <v>5</v>
      </c>
      <c r="M4075" s="25">
        <f>VLOOKUP(K4075,Table!$A$2:$C$121,2,0)</f>
        <v>16</v>
      </c>
      <c r="N4075" s="26">
        <f>VLOOKUP(K4075,Table!$A$2:$C$121,3,0)</f>
        <v>2</v>
      </c>
      <c r="O4075" s="13" t="str">
        <f>VLOOKUP(A4075,Table!$U$1:$V$230,2,0)</f>
        <v>Tetragonal</v>
      </c>
      <c r="P4075" s="1"/>
    </row>
    <row r="4076" spans="1:16">
      <c r="A4076" s="12">
        <v>137</v>
      </c>
      <c r="B4076" s="12">
        <v>66781</v>
      </c>
      <c r="C4076" s="12" t="s">
        <v>4766</v>
      </c>
      <c r="D4076" s="12" t="s">
        <v>1195</v>
      </c>
      <c r="E4076" s="17" t="s">
        <v>377</v>
      </c>
      <c r="F4076" s="25" t="str">
        <f>LEFT(E4076,MIN(FIND({0,1,2,3,4,5,6,7,8,9},ASC(E4076)&amp;1234567890))-1)</f>
        <v>Zr</v>
      </c>
      <c r="G4076" s="25">
        <f t="shared" si="126"/>
        <v>1</v>
      </c>
      <c r="H4076" s="25">
        <f>VLOOKUP(F4076,Table!$A$2:$C$121,2,0)</f>
        <v>4</v>
      </c>
      <c r="I4076" s="26">
        <f>VLOOKUP(F4076,Table!$A$2:$C$121,3,0)</f>
        <v>5</v>
      </c>
      <c r="J4076" s="17" t="s">
        <v>32</v>
      </c>
      <c r="K4076" s="25" t="str">
        <f>LEFT(J4076,MIN(FIND({0,1,2,3,4,5,6,7,8,9},ASC(J4076)&amp;1234567890))-1)</f>
        <v>O</v>
      </c>
      <c r="L4076" s="25">
        <f t="shared" si="127"/>
        <v>2</v>
      </c>
      <c r="M4076" s="25">
        <f>VLOOKUP(K4076,Table!$A$2:$C$121,2,0)</f>
        <v>16</v>
      </c>
      <c r="N4076" s="26">
        <f>VLOOKUP(K4076,Table!$A$2:$C$121,3,0)</f>
        <v>2</v>
      </c>
      <c r="O4076" s="13" t="str">
        <f>VLOOKUP(A4076,Table!$U$1:$V$230,2,0)</f>
        <v>Tetragonal</v>
      </c>
      <c r="P4076" s="1"/>
    </row>
    <row r="4077" spans="1:16">
      <c r="A4077" s="12">
        <v>137</v>
      </c>
      <c r="B4077" s="12">
        <v>72700</v>
      </c>
      <c r="C4077" s="12" t="s">
        <v>4766</v>
      </c>
      <c r="D4077" s="12" t="s">
        <v>4769</v>
      </c>
      <c r="E4077" s="17" t="s">
        <v>12564</v>
      </c>
      <c r="F4077" s="25" t="str">
        <f>LEFT(E4077,MIN(FIND({0,1,2,3,4,5,6,7,8,9},ASC(E4077)&amp;1234567890))-1)</f>
        <v>Zr</v>
      </c>
      <c r="G4077" s="25">
        <f t="shared" si="126"/>
        <v>0.94</v>
      </c>
      <c r="H4077" s="25">
        <f>VLOOKUP(F4077,Table!$A$2:$C$121,2,0)</f>
        <v>4</v>
      </c>
      <c r="I4077" s="26">
        <f>VLOOKUP(F4077,Table!$A$2:$C$121,3,0)</f>
        <v>5</v>
      </c>
      <c r="J4077" s="17" t="s">
        <v>32</v>
      </c>
      <c r="K4077" s="25" t="str">
        <f>LEFT(J4077,MIN(FIND({0,1,2,3,4,5,6,7,8,9},ASC(J4077)&amp;1234567890))-1)</f>
        <v>O</v>
      </c>
      <c r="L4077" s="25">
        <f t="shared" si="127"/>
        <v>2</v>
      </c>
      <c r="M4077" s="25">
        <f>VLOOKUP(K4077,Table!$A$2:$C$121,2,0)</f>
        <v>16</v>
      </c>
      <c r="N4077" s="26">
        <f>VLOOKUP(K4077,Table!$A$2:$C$121,3,0)</f>
        <v>2</v>
      </c>
      <c r="O4077" s="13" t="str">
        <f>VLOOKUP(A4077,Table!$U$1:$V$230,2,0)</f>
        <v>Tetragonal</v>
      </c>
      <c r="P4077" s="1"/>
    </row>
    <row r="4078" spans="1:16">
      <c r="A4078" s="12">
        <v>137</v>
      </c>
      <c r="B4078" s="12">
        <v>70014</v>
      </c>
      <c r="C4078" s="12" t="s">
        <v>4766</v>
      </c>
      <c r="D4078" s="12" t="s">
        <v>4770</v>
      </c>
      <c r="E4078" s="17" t="s">
        <v>377</v>
      </c>
      <c r="F4078" s="25" t="str">
        <f>LEFT(E4078,MIN(FIND({0,1,2,3,4,5,6,7,8,9},ASC(E4078)&amp;1234567890))-1)</f>
        <v>Zr</v>
      </c>
      <c r="G4078" s="25">
        <f t="shared" si="126"/>
        <v>1</v>
      </c>
      <c r="H4078" s="25">
        <f>VLOOKUP(F4078,Table!$A$2:$C$121,2,0)</f>
        <v>4</v>
      </c>
      <c r="I4078" s="26">
        <f>VLOOKUP(F4078,Table!$A$2:$C$121,3,0)</f>
        <v>5</v>
      </c>
      <c r="J4078" s="17" t="s">
        <v>12565</v>
      </c>
      <c r="K4078" s="25" t="str">
        <f>LEFT(J4078,MIN(FIND({0,1,2,3,4,5,6,7,8,9},ASC(J4078)&amp;1234567890))-1)</f>
        <v>O</v>
      </c>
      <c r="L4078" s="25">
        <f t="shared" si="127"/>
        <v>1.99</v>
      </c>
      <c r="M4078" s="25">
        <f>VLOOKUP(K4078,Table!$A$2:$C$121,2,0)</f>
        <v>16</v>
      </c>
      <c r="N4078" s="26">
        <f>VLOOKUP(K4078,Table!$A$2:$C$121,3,0)</f>
        <v>2</v>
      </c>
      <c r="O4078" s="13" t="str">
        <f>VLOOKUP(A4078,Table!$U$1:$V$230,2,0)</f>
        <v>Tetragonal</v>
      </c>
      <c r="P4078" s="1"/>
    </row>
    <row r="4079" spans="1:16">
      <c r="A4079" s="12">
        <v>137</v>
      </c>
      <c r="B4079" s="12">
        <v>70015</v>
      </c>
      <c r="C4079" s="12" t="s">
        <v>4766</v>
      </c>
      <c r="D4079" s="12" t="s">
        <v>4771</v>
      </c>
      <c r="E4079" s="17" t="s">
        <v>377</v>
      </c>
      <c r="F4079" s="25" t="str">
        <f>LEFT(E4079,MIN(FIND({0,1,2,3,4,5,6,7,8,9},ASC(E4079)&amp;1234567890))-1)</f>
        <v>Zr</v>
      </c>
      <c r="G4079" s="25">
        <f t="shared" si="126"/>
        <v>1</v>
      </c>
      <c r="H4079" s="25">
        <f>VLOOKUP(F4079,Table!$A$2:$C$121,2,0)</f>
        <v>4</v>
      </c>
      <c r="I4079" s="26">
        <f>VLOOKUP(F4079,Table!$A$2:$C$121,3,0)</f>
        <v>5</v>
      </c>
      <c r="J4079" s="17" t="s">
        <v>12566</v>
      </c>
      <c r="K4079" s="25" t="str">
        <f>LEFT(J4079,MIN(FIND({0,1,2,3,4,5,6,7,8,9},ASC(J4079)&amp;1234567890))-1)</f>
        <v>O</v>
      </c>
      <c r="L4079" s="25">
        <f t="shared" si="127"/>
        <v>1.88</v>
      </c>
      <c r="M4079" s="25">
        <f>VLOOKUP(K4079,Table!$A$2:$C$121,2,0)</f>
        <v>16</v>
      </c>
      <c r="N4079" s="26">
        <f>VLOOKUP(K4079,Table!$A$2:$C$121,3,0)</f>
        <v>2</v>
      </c>
      <c r="O4079" s="13" t="str">
        <f>VLOOKUP(A4079,Table!$U$1:$V$230,2,0)</f>
        <v>Tetragonal</v>
      </c>
      <c r="P4079" s="1"/>
    </row>
    <row r="4080" spans="1:16">
      <c r="A4080" s="12">
        <v>137</v>
      </c>
      <c r="B4080" s="12">
        <v>72949</v>
      </c>
      <c r="C4080" s="12" t="s">
        <v>4766</v>
      </c>
      <c r="D4080" s="12" t="s">
        <v>4772</v>
      </c>
      <c r="E4080" s="17" t="s">
        <v>377</v>
      </c>
      <c r="F4080" s="25" t="str">
        <f>LEFT(E4080,MIN(FIND({0,1,2,3,4,5,6,7,8,9},ASC(E4080)&amp;1234567890))-1)</f>
        <v>Zr</v>
      </c>
      <c r="G4080" s="25">
        <f t="shared" si="126"/>
        <v>1</v>
      </c>
      <c r="H4080" s="25">
        <f>VLOOKUP(F4080,Table!$A$2:$C$121,2,0)</f>
        <v>4</v>
      </c>
      <c r="I4080" s="26">
        <f>VLOOKUP(F4080,Table!$A$2:$C$121,3,0)</f>
        <v>5</v>
      </c>
      <c r="J4080" s="17" t="s">
        <v>12567</v>
      </c>
      <c r="K4080" s="25" t="str">
        <f>LEFT(J4080,MIN(FIND({0,1,2,3,4,5,6,7,8,9},ASC(J4080)&amp;1234567890))-1)</f>
        <v>O</v>
      </c>
      <c r="L4080" s="25">
        <f t="shared" si="127"/>
        <v>1.95</v>
      </c>
      <c r="M4080" s="25">
        <f>VLOOKUP(K4080,Table!$A$2:$C$121,2,0)</f>
        <v>16</v>
      </c>
      <c r="N4080" s="26">
        <f>VLOOKUP(K4080,Table!$A$2:$C$121,3,0)</f>
        <v>2</v>
      </c>
      <c r="O4080" s="13" t="str">
        <f>VLOOKUP(A4080,Table!$U$1:$V$230,2,0)</f>
        <v>Tetragonal</v>
      </c>
      <c r="P4080" s="1"/>
    </row>
    <row r="4081" spans="1:16">
      <c r="A4081" s="12">
        <v>137</v>
      </c>
      <c r="B4081" s="12">
        <v>72951</v>
      </c>
      <c r="C4081" s="12" t="s">
        <v>4766</v>
      </c>
      <c r="D4081" s="12" t="s">
        <v>4773</v>
      </c>
      <c r="E4081" s="17" t="s">
        <v>377</v>
      </c>
      <c r="F4081" s="25" t="str">
        <f>LEFT(E4081,MIN(FIND({0,1,2,3,4,5,6,7,8,9},ASC(E4081)&amp;1234567890))-1)</f>
        <v>Zr</v>
      </c>
      <c r="G4081" s="25">
        <f t="shared" si="126"/>
        <v>1</v>
      </c>
      <c r="H4081" s="25">
        <f>VLOOKUP(F4081,Table!$A$2:$C$121,2,0)</f>
        <v>4</v>
      </c>
      <c r="I4081" s="26">
        <f>VLOOKUP(F4081,Table!$A$2:$C$121,3,0)</f>
        <v>5</v>
      </c>
      <c r="J4081" s="17" t="s">
        <v>12568</v>
      </c>
      <c r="K4081" s="25" t="str">
        <f>LEFT(J4081,MIN(FIND({0,1,2,3,4,5,6,7,8,9},ASC(J4081)&amp;1234567890))-1)</f>
        <v>O</v>
      </c>
      <c r="L4081" s="25">
        <f t="shared" si="127"/>
        <v>1.96</v>
      </c>
      <c r="M4081" s="25">
        <f>VLOOKUP(K4081,Table!$A$2:$C$121,2,0)</f>
        <v>16</v>
      </c>
      <c r="N4081" s="26">
        <f>VLOOKUP(K4081,Table!$A$2:$C$121,3,0)</f>
        <v>2</v>
      </c>
      <c r="O4081" s="13" t="str">
        <f>VLOOKUP(A4081,Table!$U$1:$V$230,2,0)</f>
        <v>Tetragonal</v>
      </c>
      <c r="P4081" s="1"/>
    </row>
    <row r="4082" spans="1:16">
      <c r="A4082" s="12">
        <v>137</v>
      </c>
      <c r="B4082" s="12">
        <v>72952</v>
      </c>
      <c r="C4082" s="12" t="s">
        <v>4766</v>
      </c>
      <c r="D4082" s="12" t="s">
        <v>4774</v>
      </c>
      <c r="E4082" s="17" t="s">
        <v>377</v>
      </c>
      <c r="F4082" s="25" t="str">
        <f>LEFT(E4082,MIN(FIND({0,1,2,3,4,5,6,7,8,9},ASC(E4082)&amp;1234567890))-1)</f>
        <v>Zr</v>
      </c>
      <c r="G4082" s="25">
        <f t="shared" si="126"/>
        <v>1</v>
      </c>
      <c r="H4082" s="25">
        <f>VLOOKUP(F4082,Table!$A$2:$C$121,2,0)</f>
        <v>4</v>
      </c>
      <c r="I4082" s="26">
        <f>VLOOKUP(F4082,Table!$A$2:$C$121,3,0)</f>
        <v>5</v>
      </c>
      <c r="J4082" s="17" t="s">
        <v>12569</v>
      </c>
      <c r="K4082" s="25" t="str">
        <f>LEFT(J4082,MIN(FIND({0,1,2,3,4,5,6,7,8,9},ASC(J4082)&amp;1234567890))-1)</f>
        <v>O</v>
      </c>
      <c r="L4082" s="25">
        <f t="shared" si="127"/>
        <v>1.97</v>
      </c>
      <c r="M4082" s="25">
        <f>VLOOKUP(K4082,Table!$A$2:$C$121,2,0)</f>
        <v>16</v>
      </c>
      <c r="N4082" s="26">
        <f>VLOOKUP(K4082,Table!$A$2:$C$121,3,0)</f>
        <v>2</v>
      </c>
      <c r="O4082" s="13" t="str">
        <f>VLOOKUP(A4082,Table!$U$1:$V$230,2,0)</f>
        <v>Tetragonal</v>
      </c>
      <c r="P4082" s="1"/>
    </row>
    <row r="4083" spans="1:16">
      <c r="A4083" s="12">
        <v>137</v>
      </c>
      <c r="B4083" s="12">
        <v>72953</v>
      </c>
      <c r="C4083" s="12" t="s">
        <v>4766</v>
      </c>
      <c r="D4083" s="12" t="s">
        <v>4775</v>
      </c>
      <c r="E4083" s="17" t="s">
        <v>377</v>
      </c>
      <c r="F4083" s="25" t="str">
        <f>LEFT(E4083,MIN(FIND({0,1,2,3,4,5,6,7,8,9},ASC(E4083)&amp;1234567890))-1)</f>
        <v>Zr</v>
      </c>
      <c r="G4083" s="25">
        <f t="shared" si="126"/>
        <v>1</v>
      </c>
      <c r="H4083" s="25">
        <f>VLOOKUP(F4083,Table!$A$2:$C$121,2,0)</f>
        <v>4</v>
      </c>
      <c r="I4083" s="26">
        <f>VLOOKUP(F4083,Table!$A$2:$C$121,3,0)</f>
        <v>5</v>
      </c>
      <c r="J4083" s="17" t="s">
        <v>12570</v>
      </c>
      <c r="K4083" s="25" t="str">
        <f>LEFT(J4083,MIN(FIND({0,1,2,3,4,5,6,7,8,9},ASC(J4083)&amp;1234567890))-1)</f>
        <v>O</v>
      </c>
      <c r="L4083" s="25">
        <f t="shared" si="127"/>
        <v>1.98</v>
      </c>
      <c r="M4083" s="25">
        <f>VLOOKUP(K4083,Table!$A$2:$C$121,2,0)</f>
        <v>16</v>
      </c>
      <c r="N4083" s="26">
        <f>VLOOKUP(K4083,Table!$A$2:$C$121,3,0)</f>
        <v>2</v>
      </c>
      <c r="O4083" s="13" t="str">
        <f>VLOOKUP(A4083,Table!$U$1:$V$230,2,0)</f>
        <v>Tetragonal</v>
      </c>
      <c r="P4083" s="1"/>
    </row>
    <row r="4084" spans="1:16">
      <c r="A4084" s="12">
        <v>137</v>
      </c>
      <c r="B4084" s="12">
        <v>201702</v>
      </c>
      <c r="C4084" s="12" t="s">
        <v>4766</v>
      </c>
      <c r="D4084" s="12" t="s">
        <v>289</v>
      </c>
      <c r="E4084" s="17" t="s">
        <v>446</v>
      </c>
      <c r="F4084" s="25" t="str">
        <f>LEFT(E4084,MIN(FIND({0,1,2,3,4,5,6,7,8,9},ASC(E4084)&amp;1234567890))-1)</f>
        <v>D</v>
      </c>
      <c r="G4084" s="25">
        <f t="shared" si="126"/>
        <v>2</v>
      </c>
      <c r="H4084" s="25">
        <f>VLOOKUP(F4084,Table!$A$2:$C$121,2,0)</f>
        <v>1</v>
      </c>
      <c r="I4084" s="26">
        <f>VLOOKUP(F4084,Table!$A$2:$C$121,3,0)</f>
        <v>1</v>
      </c>
      <c r="J4084" s="17" t="s">
        <v>371</v>
      </c>
      <c r="K4084" s="25" t="str">
        <f>LEFT(J4084,MIN(FIND({0,1,2,3,4,5,6,7,8,9},ASC(J4084)&amp;1234567890))-1)</f>
        <v>O</v>
      </c>
      <c r="L4084" s="25">
        <f t="shared" si="127"/>
        <v>1</v>
      </c>
      <c r="M4084" s="25">
        <f>VLOOKUP(K4084,Table!$A$2:$C$121,2,0)</f>
        <v>16</v>
      </c>
      <c r="N4084" s="26">
        <f>VLOOKUP(K4084,Table!$A$2:$C$121,3,0)</f>
        <v>2</v>
      </c>
      <c r="O4084" s="13" t="str">
        <f>VLOOKUP(A4084,Table!$U$1:$V$230,2,0)</f>
        <v>Tetragonal</v>
      </c>
      <c r="P4084" s="1"/>
    </row>
    <row r="4085" spans="1:16">
      <c r="A4085" s="12">
        <v>137</v>
      </c>
      <c r="B4085" s="12">
        <v>44091</v>
      </c>
      <c r="C4085" s="12" t="s">
        <v>4765</v>
      </c>
      <c r="D4085" s="12" t="s">
        <v>4092</v>
      </c>
      <c r="E4085" s="17" t="s">
        <v>11839</v>
      </c>
      <c r="F4085" s="25" t="str">
        <f>LEFT(E4085,MIN(FIND({0,1,2,3,4,5,6,7,8,9},ASC(E4085)&amp;1234567890))-1)</f>
        <v>Zn</v>
      </c>
      <c r="G4085" s="25">
        <f t="shared" si="126"/>
        <v>3</v>
      </c>
      <c r="H4085" s="25">
        <f>VLOOKUP(F4085,Table!$A$2:$C$121,2,0)</f>
        <v>12</v>
      </c>
      <c r="I4085" s="26">
        <f>VLOOKUP(F4085,Table!$A$2:$C$121,3,0)</f>
        <v>4</v>
      </c>
      <c r="J4085" s="17" t="s">
        <v>453</v>
      </c>
      <c r="K4085" s="25" t="str">
        <f>LEFT(J4085,MIN(FIND({0,1,2,3,4,5,6,7,8,9},ASC(J4085)&amp;1234567890))-1)</f>
        <v>As</v>
      </c>
      <c r="L4085" s="25">
        <f t="shared" si="127"/>
        <v>2</v>
      </c>
      <c r="M4085" s="25">
        <f>VLOOKUP(K4085,Table!$A$2:$C$121,2,0)</f>
        <v>15</v>
      </c>
      <c r="N4085" s="26">
        <f>VLOOKUP(K4085,Table!$A$2:$C$121,3,0)</f>
        <v>4</v>
      </c>
      <c r="O4085" s="13" t="str">
        <f>VLOOKUP(A4085,Table!$U$1:$V$230,2,0)</f>
        <v>Tetragonal</v>
      </c>
      <c r="P4085" s="1"/>
    </row>
    <row r="4086" spans="1:16">
      <c r="A4086" s="12">
        <v>137</v>
      </c>
      <c r="B4086" s="12">
        <v>90900</v>
      </c>
      <c r="C4086" s="12" t="s">
        <v>4766</v>
      </c>
      <c r="D4086" s="12" t="s">
        <v>4776</v>
      </c>
      <c r="E4086" s="17" t="s">
        <v>588</v>
      </c>
      <c r="F4086" s="25" t="str">
        <f>LEFT(E4086,MIN(FIND({0,1,2,3,4,5,6,7,8,9},ASC(E4086)&amp;1234567890))-1)</f>
        <v>Tl</v>
      </c>
      <c r="G4086" s="25">
        <f t="shared" si="126"/>
        <v>1</v>
      </c>
      <c r="H4086" s="25">
        <f>VLOOKUP(F4086,Table!$A$2:$C$121,2,0)</f>
        <v>13</v>
      </c>
      <c r="I4086" s="26">
        <f>VLOOKUP(F4086,Table!$A$2:$C$121,3,0)</f>
        <v>6</v>
      </c>
      <c r="J4086" s="17" t="s">
        <v>328</v>
      </c>
      <c r="K4086" s="25" t="str">
        <f>LEFT(J4086,MIN(FIND({0,1,2,3,4,5,6,7,8,9},ASC(J4086)&amp;1234567890))-1)</f>
        <v>Te</v>
      </c>
      <c r="L4086" s="25">
        <f t="shared" si="127"/>
        <v>1</v>
      </c>
      <c r="M4086" s="25">
        <f>VLOOKUP(K4086,Table!$A$2:$C$121,2,0)</f>
        <v>16</v>
      </c>
      <c r="N4086" s="26">
        <f>VLOOKUP(K4086,Table!$A$2:$C$121,3,0)</f>
        <v>5</v>
      </c>
      <c r="O4086" s="13" t="str">
        <f>VLOOKUP(A4086,Table!$U$1:$V$230,2,0)</f>
        <v>Tetragonal</v>
      </c>
      <c r="P4086" s="1"/>
    </row>
    <row r="4087" spans="1:16">
      <c r="A4087" s="12">
        <v>137</v>
      </c>
      <c r="B4087" s="12">
        <v>77869</v>
      </c>
      <c r="C4087" s="12" t="s">
        <v>4766</v>
      </c>
      <c r="D4087" s="12" t="s">
        <v>4777</v>
      </c>
      <c r="E4087" s="17" t="s">
        <v>12049</v>
      </c>
      <c r="F4087" s="25" t="str">
        <f>LEFT(E4087,MIN(FIND({0,1,2,3,4,5,6,7,8,9},ASC(E4087)&amp;1234567890))-1)</f>
        <v>Cd</v>
      </c>
      <c r="G4087" s="25">
        <f t="shared" si="126"/>
        <v>3</v>
      </c>
      <c r="H4087" s="25">
        <f>VLOOKUP(F4087,Table!$A$2:$C$121,2,0)</f>
        <v>12</v>
      </c>
      <c r="I4087" s="26">
        <f>VLOOKUP(F4087,Table!$A$2:$C$121,3,0)</f>
        <v>5</v>
      </c>
      <c r="J4087" s="17" t="s">
        <v>30</v>
      </c>
      <c r="K4087" s="25" t="str">
        <f>LEFT(J4087,MIN(FIND({0,1,2,3,4,5,6,7,8,9},ASC(J4087)&amp;1234567890))-1)</f>
        <v>P</v>
      </c>
      <c r="L4087" s="25">
        <f t="shared" si="127"/>
        <v>2</v>
      </c>
      <c r="M4087" s="25">
        <f>VLOOKUP(K4087,Table!$A$2:$C$121,2,0)</f>
        <v>15</v>
      </c>
      <c r="N4087" s="26">
        <f>VLOOKUP(K4087,Table!$A$2:$C$121,3,0)</f>
        <v>3</v>
      </c>
      <c r="O4087" s="13" t="str">
        <f>VLOOKUP(A4087,Table!$U$1:$V$230,2,0)</f>
        <v>Tetragonal</v>
      </c>
      <c r="P4087" s="1"/>
    </row>
    <row r="4088" spans="1:16">
      <c r="A4088" s="12">
        <v>137</v>
      </c>
      <c r="B4088" s="12">
        <v>77859</v>
      </c>
      <c r="C4088" s="12" t="s">
        <v>4766</v>
      </c>
      <c r="D4088" s="12" t="s">
        <v>4778</v>
      </c>
      <c r="E4088" s="17" t="s">
        <v>11839</v>
      </c>
      <c r="F4088" s="25" t="str">
        <f>LEFT(E4088,MIN(FIND({0,1,2,3,4,5,6,7,8,9},ASC(E4088)&amp;1234567890))-1)</f>
        <v>Zn</v>
      </c>
      <c r="G4088" s="25">
        <f t="shared" si="126"/>
        <v>3</v>
      </c>
      <c r="H4088" s="25">
        <f>VLOOKUP(F4088,Table!$A$2:$C$121,2,0)</f>
        <v>12</v>
      </c>
      <c r="I4088" s="26">
        <f>VLOOKUP(F4088,Table!$A$2:$C$121,3,0)</f>
        <v>4</v>
      </c>
      <c r="J4088" s="17" t="s">
        <v>30</v>
      </c>
      <c r="K4088" s="25" t="str">
        <f>LEFT(J4088,MIN(FIND({0,1,2,3,4,5,6,7,8,9},ASC(J4088)&amp;1234567890))-1)</f>
        <v>P</v>
      </c>
      <c r="L4088" s="25">
        <f t="shared" si="127"/>
        <v>2</v>
      </c>
      <c r="M4088" s="25">
        <f>VLOOKUP(K4088,Table!$A$2:$C$121,2,0)</f>
        <v>15</v>
      </c>
      <c r="N4088" s="26">
        <f>VLOOKUP(K4088,Table!$A$2:$C$121,3,0)</f>
        <v>3</v>
      </c>
      <c r="O4088" s="13" t="str">
        <f>VLOOKUP(A4088,Table!$U$1:$V$230,2,0)</f>
        <v>Tetragonal</v>
      </c>
      <c r="P4088" s="1"/>
    </row>
    <row r="4089" spans="1:16">
      <c r="A4089" s="12">
        <v>137</v>
      </c>
      <c r="B4089" s="12">
        <v>26152</v>
      </c>
      <c r="C4089" s="12" t="s">
        <v>4765</v>
      </c>
      <c r="D4089" s="12" t="s">
        <v>1331</v>
      </c>
      <c r="E4089" s="17" t="s">
        <v>70</v>
      </c>
      <c r="F4089" s="25" t="str">
        <f>LEFT(E4089,MIN(FIND({0,1,2,3,4,5,6,7,8,9},ASC(E4089)&amp;1234567890))-1)</f>
        <v>Zn</v>
      </c>
      <c r="G4089" s="25">
        <f t="shared" si="126"/>
        <v>1</v>
      </c>
      <c r="H4089" s="25">
        <f>VLOOKUP(F4089,Table!$A$2:$C$121,2,0)</f>
        <v>12</v>
      </c>
      <c r="I4089" s="26">
        <f>VLOOKUP(F4089,Table!$A$2:$C$121,3,0)</f>
        <v>4</v>
      </c>
      <c r="J4089" s="17" t="s">
        <v>11305</v>
      </c>
      <c r="K4089" s="25" t="str">
        <f>LEFT(J4089,MIN(FIND({0,1,2,3,4,5,6,7,8,9},ASC(J4089)&amp;1234567890))-1)</f>
        <v>Cl</v>
      </c>
      <c r="L4089" s="25">
        <f t="shared" si="127"/>
        <v>2</v>
      </c>
      <c r="M4089" s="25">
        <f>VLOOKUP(K4089,Table!$A$2:$C$121,2,0)</f>
        <v>17</v>
      </c>
      <c r="N4089" s="26">
        <f>VLOOKUP(K4089,Table!$A$2:$C$121,3,0)</f>
        <v>3</v>
      </c>
      <c r="O4089" s="13" t="str">
        <f>VLOOKUP(A4089,Table!$U$1:$V$230,2,0)</f>
        <v>Tetragonal</v>
      </c>
      <c r="P4089" s="1"/>
    </row>
    <row r="4090" spans="1:16">
      <c r="A4090" s="12">
        <v>137</v>
      </c>
      <c r="B4090" s="12">
        <v>72702</v>
      </c>
      <c r="C4090" s="12" t="s">
        <v>4766</v>
      </c>
      <c r="D4090" s="12" t="s">
        <v>4779</v>
      </c>
      <c r="E4090" s="17" t="s">
        <v>12571</v>
      </c>
      <c r="F4090" s="25" t="str">
        <f>LEFT(E4090,MIN(FIND({0,1,2,3,4,5,6,7,8,9},ASC(E4090)&amp;1234567890))-1)</f>
        <v>Zr</v>
      </c>
      <c r="G4090" s="25">
        <f t="shared" si="126"/>
        <v>0.94599999999999995</v>
      </c>
      <c r="H4090" s="25">
        <f>VLOOKUP(F4090,Table!$A$2:$C$121,2,0)</f>
        <v>4</v>
      </c>
      <c r="I4090" s="26">
        <f>VLOOKUP(F4090,Table!$A$2:$C$121,3,0)</f>
        <v>5</v>
      </c>
      <c r="J4090" s="17" t="s">
        <v>32</v>
      </c>
      <c r="K4090" s="25" t="str">
        <f>LEFT(J4090,MIN(FIND({0,1,2,3,4,5,6,7,8,9},ASC(J4090)&amp;1234567890))-1)</f>
        <v>O</v>
      </c>
      <c r="L4090" s="25">
        <f t="shared" si="127"/>
        <v>2</v>
      </c>
      <c r="M4090" s="25">
        <f>VLOOKUP(K4090,Table!$A$2:$C$121,2,0)</f>
        <v>16</v>
      </c>
      <c r="N4090" s="26">
        <f>VLOOKUP(K4090,Table!$A$2:$C$121,3,0)</f>
        <v>2</v>
      </c>
      <c r="O4090" s="13" t="str">
        <f>VLOOKUP(A4090,Table!$U$1:$V$230,2,0)</f>
        <v>Tetragonal</v>
      </c>
      <c r="P4090" s="1"/>
    </row>
    <row r="4091" spans="1:16">
      <c r="A4091" s="12">
        <v>137</v>
      </c>
      <c r="B4091" s="12">
        <v>72703</v>
      </c>
      <c r="C4091" s="12" t="s">
        <v>4766</v>
      </c>
      <c r="D4091" s="12" t="s">
        <v>4780</v>
      </c>
      <c r="E4091" s="17" t="s">
        <v>12572</v>
      </c>
      <c r="F4091" s="25" t="str">
        <f>LEFT(E4091,MIN(FIND({0,1,2,3,4,5,6,7,8,9},ASC(E4091)&amp;1234567890))-1)</f>
        <v>Zr</v>
      </c>
      <c r="G4091" s="25">
        <f t="shared" si="126"/>
        <v>0.94199999999999995</v>
      </c>
      <c r="H4091" s="25">
        <f>VLOOKUP(F4091,Table!$A$2:$C$121,2,0)</f>
        <v>4</v>
      </c>
      <c r="I4091" s="26">
        <f>VLOOKUP(F4091,Table!$A$2:$C$121,3,0)</f>
        <v>5</v>
      </c>
      <c r="J4091" s="17" t="s">
        <v>32</v>
      </c>
      <c r="K4091" s="25" t="str">
        <f>LEFT(J4091,MIN(FIND({0,1,2,3,4,5,6,7,8,9},ASC(J4091)&amp;1234567890))-1)</f>
        <v>O</v>
      </c>
      <c r="L4091" s="25">
        <f t="shared" si="127"/>
        <v>2</v>
      </c>
      <c r="M4091" s="25">
        <f>VLOOKUP(K4091,Table!$A$2:$C$121,2,0)</f>
        <v>16</v>
      </c>
      <c r="N4091" s="26">
        <f>VLOOKUP(K4091,Table!$A$2:$C$121,3,0)</f>
        <v>2</v>
      </c>
      <c r="O4091" s="13" t="str">
        <f>VLOOKUP(A4091,Table!$U$1:$V$230,2,0)</f>
        <v>Tetragonal</v>
      </c>
      <c r="P4091" s="1"/>
    </row>
    <row r="4092" spans="1:16">
      <c r="A4092" s="12">
        <v>137</v>
      </c>
      <c r="B4092" s="12">
        <v>72704</v>
      </c>
      <c r="C4092" s="12" t="s">
        <v>4766</v>
      </c>
      <c r="D4092" s="12" t="s">
        <v>4781</v>
      </c>
      <c r="E4092" s="17" t="s">
        <v>12573</v>
      </c>
      <c r="F4092" s="25" t="str">
        <f>LEFT(E4092,MIN(FIND({0,1,2,3,4,5,6,7,8,9},ASC(E4092)&amp;1234567890))-1)</f>
        <v>Zr</v>
      </c>
      <c r="G4092" s="25">
        <f t="shared" si="126"/>
        <v>0.95199999999999996</v>
      </c>
      <c r="H4092" s="25">
        <f>VLOOKUP(F4092,Table!$A$2:$C$121,2,0)</f>
        <v>4</v>
      </c>
      <c r="I4092" s="26">
        <f>VLOOKUP(F4092,Table!$A$2:$C$121,3,0)</f>
        <v>5</v>
      </c>
      <c r="J4092" s="17" t="s">
        <v>32</v>
      </c>
      <c r="K4092" s="25" t="str">
        <f>LEFT(J4092,MIN(FIND({0,1,2,3,4,5,6,7,8,9},ASC(J4092)&amp;1234567890))-1)</f>
        <v>O</v>
      </c>
      <c r="L4092" s="25">
        <f t="shared" si="127"/>
        <v>2</v>
      </c>
      <c r="M4092" s="25">
        <f>VLOOKUP(K4092,Table!$A$2:$C$121,2,0)</f>
        <v>16</v>
      </c>
      <c r="N4092" s="26">
        <f>VLOOKUP(K4092,Table!$A$2:$C$121,3,0)</f>
        <v>2</v>
      </c>
      <c r="O4092" s="13" t="str">
        <f>VLOOKUP(A4092,Table!$U$1:$V$230,2,0)</f>
        <v>Tetragonal</v>
      </c>
      <c r="P4092" s="1"/>
    </row>
    <row r="4093" spans="1:16">
      <c r="A4093" s="12">
        <v>137</v>
      </c>
      <c r="B4093" s="12">
        <v>72705</v>
      </c>
      <c r="C4093" s="12" t="s">
        <v>4766</v>
      </c>
      <c r="D4093" s="12" t="s">
        <v>4782</v>
      </c>
      <c r="E4093" s="17" t="s">
        <v>12574</v>
      </c>
      <c r="F4093" s="25" t="str">
        <f>LEFT(E4093,MIN(FIND({0,1,2,3,4,5,6,7,8,9},ASC(E4093)&amp;1234567890))-1)</f>
        <v>Zr</v>
      </c>
      <c r="G4093" s="25">
        <f t="shared" si="126"/>
        <v>0.95799999999999996</v>
      </c>
      <c r="H4093" s="25">
        <f>VLOOKUP(F4093,Table!$A$2:$C$121,2,0)</f>
        <v>4</v>
      </c>
      <c r="I4093" s="26">
        <f>VLOOKUP(F4093,Table!$A$2:$C$121,3,0)</f>
        <v>5</v>
      </c>
      <c r="J4093" s="17" t="s">
        <v>32</v>
      </c>
      <c r="K4093" s="25" t="str">
        <f>LEFT(J4093,MIN(FIND({0,1,2,3,4,5,6,7,8,9},ASC(J4093)&amp;1234567890))-1)</f>
        <v>O</v>
      </c>
      <c r="L4093" s="25">
        <f t="shared" si="127"/>
        <v>2</v>
      </c>
      <c r="M4093" s="25">
        <f>VLOOKUP(K4093,Table!$A$2:$C$121,2,0)</f>
        <v>16</v>
      </c>
      <c r="N4093" s="26">
        <f>VLOOKUP(K4093,Table!$A$2:$C$121,3,0)</f>
        <v>2</v>
      </c>
      <c r="O4093" s="13" t="str">
        <f>VLOOKUP(A4093,Table!$U$1:$V$230,2,0)</f>
        <v>Tetragonal</v>
      </c>
      <c r="P4093" s="1"/>
    </row>
    <row r="4094" spans="1:16">
      <c r="A4094" s="12">
        <v>137</v>
      </c>
      <c r="B4094" s="12">
        <v>72706</v>
      </c>
      <c r="C4094" s="12" t="s">
        <v>4766</v>
      </c>
      <c r="D4094" s="12" t="s">
        <v>4783</v>
      </c>
      <c r="E4094" s="17" t="s">
        <v>12575</v>
      </c>
      <c r="F4094" s="25" t="str">
        <f>LEFT(E4094,MIN(FIND({0,1,2,3,4,5,6,7,8,9},ASC(E4094)&amp;1234567890))-1)</f>
        <v>Zr</v>
      </c>
      <c r="G4094" s="25">
        <f t="shared" si="126"/>
        <v>0.95</v>
      </c>
      <c r="H4094" s="25">
        <f>VLOOKUP(F4094,Table!$A$2:$C$121,2,0)</f>
        <v>4</v>
      </c>
      <c r="I4094" s="26">
        <f>VLOOKUP(F4094,Table!$A$2:$C$121,3,0)</f>
        <v>5</v>
      </c>
      <c r="J4094" s="17" t="s">
        <v>32</v>
      </c>
      <c r="K4094" s="25" t="str">
        <f>LEFT(J4094,MIN(FIND({0,1,2,3,4,5,6,7,8,9},ASC(J4094)&amp;1234567890))-1)</f>
        <v>O</v>
      </c>
      <c r="L4094" s="25">
        <f t="shared" si="127"/>
        <v>2</v>
      </c>
      <c r="M4094" s="25">
        <f>VLOOKUP(K4094,Table!$A$2:$C$121,2,0)</f>
        <v>16</v>
      </c>
      <c r="N4094" s="26">
        <f>VLOOKUP(K4094,Table!$A$2:$C$121,3,0)</f>
        <v>2</v>
      </c>
      <c r="O4094" s="13" t="str">
        <f>VLOOKUP(A4094,Table!$U$1:$V$230,2,0)</f>
        <v>Tetragonal</v>
      </c>
      <c r="P4094" s="1"/>
    </row>
    <row r="4095" spans="1:16">
      <c r="A4095" s="12">
        <v>137</v>
      </c>
      <c r="B4095" s="12">
        <v>99744</v>
      </c>
      <c r="C4095" s="12" t="s">
        <v>4766</v>
      </c>
      <c r="D4095" s="12" t="s">
        <v>4784</v>
      </c>
      <c r="E4095" s="17" t="s">
        <v>12576</v>
      </c>
      <c r="F4095" s="25" t="str">
        <f>LEFT(E4095,MIN(FIND({0,1,2,3,4,5,6,7,8,9},ASC(E4095)&amp;1234567890))-1)</f>
        <v>Zr</v>
      </c>
      <c r="G4095" s="25">
        <f t="shared" si="126"/>
        <v>0.88</v>
      </c>
      <c r="H4095" s="25">
        <f>VLOOKUP(F4095,Table!$A$2:$C$121,2,0)</f>
        <v>4</v>
      </c>
      <c r="I4095" s="26">
        <f>VLOOKUP(F4095,Table!$A$2:$C$121,3,0)</f>
        <v>5</v>
      </c>
      <c r="J4095" s="17" t="s">
        <v>12577</v>
      </c>
      <c r="K4095" s="25" t="str">
        <f>LEFT(J4095,MIN(FIND({0,1,2,3,4,5,6,7,8,9},ASC(J4095)&amp;1234567890))-1)</f>
        <v>O</v>
      </c>
      <c r="L4095" s="25">
        <f t="shared" si="127"/>
        <v>1.78</v>
      </c>
      <c r="M4095" s="25">
        <f>VLOOKUP(K4095,Table!$A$2:$C$121,2,0)</f>
        <v>16</v>
      </c>
      <c r="N4095" s="26">
        <f>VLOOKUP(K4095,Table!$A$2:$C$121,3,0)</f>
        <v>2</v>
      </c>
      <c r="O4095" s="13" t="str">
        <f>VLOOKUP(A4095,Table!$U$1:$V$230,2,0)</f>
        <v>Tetragonal</v>
      </c>
      <c r="P4095" s="1"/>
    </row>
    <row r="4096" spans="1:16">
      <c r="A4096" s="12">
        <v>137</v>
      </c>
      <c r="B4096" s="12">
        <v>617096</v>
      </c>
      <c r="C4096" s="12" t="s">
        <v>4766</v>
      </c>
      <c r="D4096" s="12" t="s">
        <v>2417</v>
      </c>
      <c r="E4096" s="17" t="s">
        <v>11456</v>
      </c>
      <c r="F4096" s="25" t="str">
        <f>LEFT(E4096,MIN(FIND({0,1,2,3,4,5,6,7,8,9},ASC(E4096)&amp;1234567890))-1)</f>
        <v>Bi</v>
      </c>
      <c r="G4096" s="25">
        <f t="shared" si="126"/>
        <v>2</v>
      </c>
      <c r="H4096" s="25">
        <f>VLOOKUP(F4096,Table!$A$2:$C$121,2,0)</f>
        <v>15</v>
      </c>
      <c r="I4096" s="26">
        <f>VLOOKUP(F4096,Table!$A$2:$C$121,3,0)</f>
        <v>6</v>
      </c>
      <c r="J4096" s="17" t="s">
        <v>533</v>
      </c>
      <c r="K4096" s="25" t="str">
        <f>LEFT(J4096,MIN(FIND({0,1,2,3,4,5,6,7,8,9},ASC(J4096)&amp;1234567890))-1)</f>
        <v>Se</v>
      </c>
      <c r="L4096" s="25">
        <f t="shared" si="127"/>
        <v>3</v>
      </c>
      <c r="M4096" s="25">
        <f>VLOOKUP(K4096,Table!$A$2:$C$121,2,0)</f>
        <v>16</v>
      </c>
      <c r="N4096" s="26">
        <f>VLOOKUP(K4096,Table!$A$2:$C$121,3,0)</f>
        <v>4</v>
      </c>
      <c r="O4096" s="13" t="str">
        <f>VLOOKUP(A4096,Table!$U$1:$V$230,2,0)</f>
        <v>Tetragonal</v>
      </c>
      <c r="P4096" s="1"/>
    </row>
    <row r="4097" spans="1:16">
      <c r="A4097" s="12">
        <v>137</v>
      </c>
      <c r="B4097" s="12">
        <v>173966</v>
      </c>
      <c r="C4097" s="12" t="s">
        <v>4765</v>
      </c>
      <c r="D4097" s="12" t="s">
        <v>1219</v>
      </c>
      <c r="E4097" s="17" t="s">
        <v>426</v>
      </c>
      <c r="F4097" s="25" t="str">
        <f>LEFT(E4097,MIN(FIND({0,1,2,3,4,5,6,7,8,9},ASC(E4097)&amp;1234567890))-1)</f>
        <v>Hf</v>
      </c>
      <c r="G4097" s="25">
        <f t="shared" si="126"/>
        <v>1</v>
      </c>
      <c r="H4097" s="25">
        <f>VLOOKUP(F4097,Table!$A$2:$C$121,2,0)</f>
        <v>4</v>
      </c>
      <c r="I4097" s="26">
        <f>VLOOKUP(F4097,Table!$A$2:$C$121,3,0)</f>
        <v>6</v>
      </c>
      <c r="J4097" s="17" t="s">
        <v>32</v>
      </c>
      <c r="K4097" s="25" t="str">
        <f>LEFT(J4097,MIN(FIND({0,1,2,3,4,5,6,7,8,9},ASC(J4097)&amp;1234567890))-1)</f>
        <v>O</v>
      </c>
      <c r="L4097" s="25">
        <f t="shared" si="127"/>
        <v>2</v>
      </c>
      <c r="M4097" s="25">
        <f>VLOOKUP(K4097,Table!$A$2:$C$121,2,0)</f>
        <v>16</v>
      </c>
      <c r="N4097" s="26">
        <f>VLOOKUP(K4097,Table!$A$2:$C$121,3,0)</f>
        <v>2</v>
      </c>
      <c r="O4097" s="13" t="str">
        <f>VLOOKUP(A4097,Table!$U$1:$V$230,2,0)</f>
        <v>Tetragonal</v>
      </c>
      <c r="P4097" s="1"/>
    </row>
    <row r="4098" spans="1:16">
      <c r="A4098" s="12">
        <v>137</v>
      </c>
      <c r="B4098" s="12">
        <v>150213</v>
      </c>
      <c r="C4098" s="12" t="s">
        <v>4765</v>
      </c>
      <c r="D4098" s="12" t="s">
        <v>4785</v>
      </c>
      <c r="E4098" s="17" t="s">
        <v>12578</v>
      </c>
      <c r="F4098" s="25" t="str">
        <f>LEFT(E4098,MIN(FIND({0,1,2,3,4,5,6,7,8,9},ASC(E4098)&amp;1234567890))-1)</f>
        <v>Mn</v>
      </c>
      <c r="G4098" s="25">
        <f t="shared" ref="G4098:G4161" si="128">IF(SUBSTITUTE(E4098,F4098,"")="",1,SUBSTITUTE(E4098,F4098,""))*1</f>
        <v>101.5</v>
      </c>
      <c r="H4098" s="25">
        <f>VLOOKUP(F4098,Table!$A$2:$C$121,2,0)</f>
        <v>7</v>
      </c>
      <c r="I4098" s="26">
        <f>VLOOKUP(F4098,Table!$A$2:$C$121,3,0)</f>
        <v>4</v>
      </c>
      <c r="J4098" s="17" t="s">
        <v>12579</v>
      </c>
      <c r="K4098" s="25" t="str">
        <f>LEFT(J4098,MIN(FIND({0,1,2,3,4,5,6,7,8,9},ASC(J4098)&amp;1234567890))-1)</f>
        <v>Ga</v>
      </c>
      <c r="L4098" s="25">
        <f t="shared" ref="L4098:L4161" si="129">IF(SUBSTITUTE(J4098,K4098,"")="",1,SUBSTITUTE(J4098,K4098,""))*1</f>
        <v>162.5</v>
      </c>
      <c r="M4098" s="25">
        <f>VLOOKUP(K4098,Table!$A$2:$C$121,2,0)</f>
        <v>13</v>
      </c>
      <c r="N4098" s="26">
        <f>VLOOKUP(K4098,Table!$A$2:$C$121,3,0)</f>
        <v>4</v>
      </c>
      <c r="O4098" s="13" t="str">
        <f>VLOOKUP(A4098,Table!$U$1:$V$230,2,0)</f>
        <v>Tetragonal</v>
      </c>
      <c r="P4098" s="1"/>
    </row>
    <row r="4099" spans="1:16">
      <c r="A4099" s="12">
        <v>137</v>
      </c>
      <c r="B4099" s="12">
        <v>106858</v>
      </c>
      <c r="C4099" s="12" t="s">
        <v>4765</v>
      </c>
      <c r="D4099" s="12" t="s">
        <v>4786</v>
      </c>
      <c r="E4099" s="17" t="s">
        <v>12580</v>
      </c>
      <c r="F4099" s="25" t="str">
        <f>LEFT(E4099,MIN(FIND({0,1,2,3,4,5,6,7,8,9},ASC(E4099)&amp;1234567890))-1)</f>
        <v>In</v>
      </c>
      <c r="G4099" s="25">
        <f t="shared" si="128"/>
        <v>11.76</v>
      </c>
      <c r="H4099" s="25">
        <f>VLOOKUP(F4099,Table!$A$2:$C$121,2,0)</f>
        <v>13</v>
      </c>
      <c r="I4099" s="26">
        <f>VLOOKUP(F4099,Table!$A$2:$C$121,3,0)</f>
        <v>5</v>
      </c>
      <c r="J4099" s="17" t="s">
        <v>11978</v>
      </c>
      <c r="K4099" s="25" t="str">
        <f>LEFT(J4099,MIN(FIND({0,1,2,3,4,5,6,7,8,9},ASC(J4099)&amp;1234567890))-1)</f>
        <v>Na</v>
      </c>
      <c r="L4099" s="25">
        <f t="shared" si="129"/>
        <v>7</v>
      </c>
      <c r="M4099" s="25">
        <f>VLOOKUP(K4099,Table!$A$2:$C$121,2,0)</f>
        <v>1</v>
      </c>
      <c r="N4099" s="26">
        <f>VLOOKUP(K4099,Table!$A$2:$C$121,3,0)</f>
        <v>3</v>
      </c>
      <c r="O4099" s="13" t="str">
        <f>VLOOKUP(A4099,Table!$U$1:$V$230,2,0)</f>
        <v>Tetragonal</v>
      </c>
      <c r="P4099" s="1"/>
    </row>
    <row r="4100" spans="1:16">
      <c r="A4100" s="12">
        <v>137</v>
      </c>
      <c r="B4100" s="12">
        <v>241170</v>
      </c>
      <c r="C4100" s="12" t="s">
        <v>4766</v>
      </c>
      <c r="D4100" s="12" t="s">
        <v>4787</v>
      </c>
      <c r="E4100" s="17" t="s">
        <v>11724</v>
      </c>
      <c r="F4100" s="25" t="str">
        <f>LEFT(E4100,MIN(FIND({0,1,2,3,4,5,6,7,8,9},ASC(E4100)&amp;1234567890))-1)</f>
        <v>Hg</v>
      </c>
      <c r="G4100" s="25">
        <f t="shared" si="128"/>
        <v>2</v>
      </c>
      <c r="H4100" s="25">
        <f>VLOOKUP(F4100,Table!$A$2:$C$121,2,0)</f>
        <v>12</v>
      </c>
      <c r="I4100" s="26">
        <f>VLOOKUP(F4100,Table!$A$2:$C$121,3,0)</f>
        <v>6</v>
      </c>
      <c r="J4100" s="17" t="s">
        <v>374</v>
      </c>
      <c r="K4100" s="25" t="str">
        <f>LEFT(J4100,MIN(FIND({0,1,2,3,4,5,6,7,8,9},ASC(J4100)&amp;1234567890))-1)</f>
        <v>I</v>
      </c>
      <c r="L4100" s="25">
        <f t="shared" si="129"/>
        <v>4</v>
      </c>
      <c r="M4100" s="25">
        <f>VLOOKUP(K4100,Table!$A$2:$C$121,2,0)</f>
        <v>17</v>
      </c>
      <c r="N4100" s="26">
        <f>VLOOKUP(K4100,Table!$A$2:$C$121,3,0)</f>
        <v>5</v>
      </c>
      <c r="O4100" s="13" t="str">
        <f>VLOOKUP(A4100,Table!$U$1:$V$230,2,0)</f>
        <v>Tetragonal</v>
      </c>
      <c r="P4100" s="1"/>
    </row>
    <row r="4101" spans="1:16">
      <c r="A4101" s="12">
        <v>137</v>
      </c>
      <c r="B4101" s="12">
        <v>250760</v>
      </c>
      <c r="C4101" s="12" t="s">
        <v>4766</v>
      </c>
      <c r="D4101" s="12" t="s">
        <v>2244</v>
      </c>
      <c r="E4101" s="17" t="s">
        <v>11619</v>
      </c>
      <c r="F4101" s="25" t="str">
        <f>LEFT(E4101,MIN(FIND({0,1,2,3,4,5,6,7,8,9},ASC(E4101)&amp;1234567890))-1)</f>
        <v>Np</v>
      </c>
      <c r="G4101" s="25">
        <f t="shared" si="128"/>
        <v>2</v>
      </c>
      <c r="H4101" s="25">
        <f>VLOOKUP(F4101,Table!$A$2:$C$121,2,0)</f>
        <v>3</v>
      </c>
      <c r="I4101" s="26">
        <f>VLOOKUP(F4101,Table!$A$2:$C$121,3,0)</f>
        <v>7</v>
      </c>
      <c r="J4101" s="17" t="s">
        <v>11633</v>
      </c>
      <c r="K4101" s="25" t="str">
        <f>LEFT(J4101,MIN(FIND({0,1,2,3,4,5,6,7,8,9},ASC(J4101)&amp;1234567890))-1)</f>
        <v>Se</v>
      </c>
      <c r="L4101" s="25">
        <f t="shared" si="129"/>
        <v>5</v>
      </c>
      <c r="M4101" s="25">
        <f>VLOOKUP(K4101,Table!$A$2:$C$121,2,0)</f>
        <v>16</v>
      </c>
      <c r="N4101" s="26">
        <f>VLOOKUP(K4101,Table!$A$2:$C$121,3,0)</f>
        <v>4</v>
      </c>
      <c r="O4101" s="13" t="str">
        <f>VLOOKUP(A4101,Table!$U$1:$V$230,2,0)</f>
        <v>Tetragonal</v>
      </c>
      <c r="P4101" s="1"/>
    </row>
    <row r="4102" spans="1:16">
      <c r="A4102" s="12">
        <v>137</v>
      </c>
      <c r="B4102" s="12">
        <v>425582</v>
      </c>
      <c r="C4102" s="12" t="s">
        <v>4766</v>
      </c>
      <c r="D4102" s="12" t="s">
        <v>627</v>
      </c>
      <c r="E4102" s="17" t="s">
        <v>544</v>
      </c>
      <c r="F4102" s="25" t="str">
        <f>LEFT(E4102,MIN(FIND({0,1,2,3,4,5,6,7,8,9},ASC(E4102)&amp;1234567890))-1)</f>
        <v>Ge</v>
      </c>
      <c r="G4102" s="25">
        <f t="shared" si="128"/>
        <v>1</v>
      </c>
      <c r="H4102" s="25">
        <f>VLOOKUP(F4102,Table!$A$2:$C$121,2,0)</f>
        <v>14</v>
      </c>
      <c r="I4102" s="26">
        <f>VLOOKUP(F4102,Table!$A$2:$C$121,3,0)</f>
        <v>4</v>
      </c>
      <c r="J4102" s="17" t="s">
        <v>34</v>
      </c>
      <c r="K4102" s="25" t="str">
        <f>LEFT(J4102,MIN(FIND({0,1,2,3,4,5,6,7,8,9},ASC(J4102)&amp;1234567890))-1)</f>
        <v>S</v>
      </c>
      <c r="L4102" s="25">
        <f t="shared" si="129"/>
        <v>2</v>
      </c>
      <c r="M4102" s="25">
        <f>VLOOKUP(K4102,Table!$A$2:$C$121,2,0)</f>
        <v>16</v>
      </c>
      <c r="N4102" s="26">
        <f>VLOOKUP(K4102,Table!$A$2:$C$121,3,0)</f>
        <v>3</v>
      </c>
      <c r="O4102" s="13" t="str">
        <f>VLOOKUP(A4102,Table!$U$1:$V$230,2,0)</f>
        <v>Tetragonal</v>
      </c>
      <c r="P4102" s="1"/>
    </row>
    <row r="4103" spans="1:16">
      <c r="A4103" s="12">
        <v>138</v>
      </c>
      <c r="B4103" s="12">
        <v>2050</v>
      </c>
      <c r="C4103" s="12" t="s">
        <v>4788</v>
      </c>
      <c r="D4103" s="12" t="s">
        <v>4789</v>
      </c>
      <c r="E4103" s="17" t="s">
        <v>11762</v>
      </c>
      <c r="F4103" s="25" t="str">
        <f>LEFT(E4103,MIN(FIND({0,1,2,3,4,5,6,7,8,9},ASC(E4103)&amp;1234567890))-1)</f>
        <v>Au</v>
      </c>
      <c r="G4103" s="25">
        <f t="shared" si="128"/>
        <v>6</v>
      </c>
      <c r="H4103" s="25">
        <f>VLOOKUP(F4103,Table!$A$2:$C$121,2,0)</f>
        <v>11</v>
      </c>
      <c r="I4103" s="26">
        <f>VLOOKUP(F4103,Table!$A$2:$C$121,3,0)</f>
        <v>6</v>
      </c>
      <c r="J4103" s="17" t="s">
        <v>590</v>
      </c>
      <c r="K4103" s="25" t="str">
        <f>LEFT(J4103,MIN(FIND({0,1,2,3,4,5,6,7,8,9},ASC(J4103)&amp;1234567890))-1)</f>
        <v>Sm</v>
      </c>
      <c r="L4103" s="25">
        <f t="shared" si="129"/>
        <v>1</v>
      </c>
      <c r="M4103" s="25">
        <f>VLOOKUP(K4103,Table!$A$2:$C$121,2,0)</f>
        <v>3</v>
      </c>
      <c r="N4103" s="26">
        <f>VLOOKUP(K4103,Table!$A$2:$C$121,3,0)</f>
        <v>6</v>
      </c>
      <c r="O4103" s="13" t="str">
        <f>VLOOKUP(A4103,Table!$U$1:$V$230,2,0)</f>
        <v>Tetragonal</v>
      </c>
      <c r="P4103" s="1"/>
    </row>
    <row r="4104" spans="1:16">
      <c r="A4104" s="12">
        <v>138</v>
      </c>
      <c r="B4104" s="12">
        <v>24619</v>
      </c>
      <c r="C4104" s="12" t="s">
        <v>4788</v>
      </c>
      <c r="D4104" s="12" t="s">
        <v>4790</v>
      </c>
      <c r="E4104" s="17" t="s">
        <v>427</v>
      </c>
      <c r="F4104" s="25" t="str">
        <f>LEFT(E4104,MIN(FIND({0,1,2,3,4,5,6,7,8,9},ASC(E4104)&amp;1234567890))-1)</f>
        <v>Au</v>
      </c>
      <c r="G4104" s="25">
        <f t="shared" si="128"/>
        <v>1</v>
      </c>
      <c r="H4104" s="25">
        <f>VLOOKUP(F4104,Table!$A$2:$C$121,2,0)</f>
        <v>11</v>
      </c>
      <c r="I4104" s="26">
        <f>VLOOKUP(F4104,Table!$A$2:$C$121,3,0)</f>
        <v>6</v>
      </c>
      <c r="J4104" s="17" t="s">
        <v>329</v>
      </c>
      <c r="K4104" s="25" t="str">
        <f>LEFT(J4104,MIN(FIND({0,1,2,3,4,5,6,7,8,9},ASC(J4104)&amp;1234567890))-1)</f>
        <v>I</v>
      </c>
      <c r="L4104" s="25">
        <f t="shared" si="129"/>
        <v>1</v>
      </c>
      <c r="M4104" s="25">
        <f>VLOOKUP(K4104,Table!$A$2:$C$121,2,0)</f>
        <v>17</v>
      </c>
      <c r="N4104" s="26">
        <f>VLOOKUP(K4104,Table!$A$2:$C$121,3,0)</f>
        <v>5</v>
      </c>
      <c r="O4104" s="13" t="str">
        <f>VLOOKUP(A4104,Table!$U$1:$V$230,2,0)</f>
        <v>Tetragonal</v>
      </c>
      <c r="P4104" s="1"/>
    </row>
    <row r="4105" spans="1:16">
      <c r="A4105" s="12">
        <v>138</v>
      </c>
      <c r="B4105" s="12">
        <v>74985</v>
      </c>
      <c r="C4105" s="12" t="s">
        <v>4788</v>
      </c>
      <c r="D4105" s="12" t="s">
        <v>4791</v>
      </c>
      <c r="E4105" s="17" t="s">
        <v>354</v>
      </c>
      <c r="F4105" s="25" t="str">
        <f>LEFT(E4105,MIN(FIND({0,1,2,3,4,5,6,7,8,9},ASC(E4105)&amp;1234567890))-1)</f>
        <v>Mn</v>
      </c>
      <c r="G4105" s="25">
        <f t="shared" si="128"/>
        <v>4</v>
      </c>
      <c r="H4105" s="25">
        <f>VLOOKUP(F4105,Table!$A$2:$C$121,2,0)</f>
        <v>7</v>
      </c>
      <c r="I4105" s="26">
        <f>VLOOKUP(F4105,Table!$A$2:$C$121,3,0)</f>
        <v>4</v>
      </c>
      <c r="J4105" s="17" t="s">
        <v>11511</v>
      </c>
      <c r="K4105" s="25" t="str">
        <f>LEFT(J4105,MIN(FIND({0,1,2,3,4,5,6,7,8,9},ASC(J4105)&amp;1234567890))-1)</f>
        <v>B</v>
      </c>
      <c r="L4105" s="25">
        <f t="shared" si="129"/>
        <v>4</v>
      </c>
      <c r="M4105" s="25">
        <f>VLOOKUP(K4105,Table!$A$2:$C$121,2,0)</f>
        <v>13</v>
      </c>
      <c r="N4105" s="26">
        <f>VLOOKUP(K4105,Table!$A$2:$C$121,3,0)</f>
        <v>2</v>
      </c>
      <c r="O4105" s="13" t="str">
        <f>VLOOKUP(A4105,Table!$U$1:$V$230,2,0)</f>
        <v>Tetragonal</v>
      </c>
      <c r="P4105" s="1"/>
    </row>
    <row r="4106" spans="1:16">
      <c r="A4106" s="12">
        <v>138</v>
      </c>
      <c r="B4106" s="12">
        <v>200287</v>
      </c>
      <c r="C4106" s="12" t="s">
        <v>4788</v>
      </c>
      <c r="D4106" s="12" t="s">
        <v>4792</v>
      </c>
      <c r="E4106" s="17" t="s">
        <v>427</v>
      </c>
      <c r="F4106" s="25" t="str">
        <f>LEFT(E4106,MIN(FIND({0,1,2,3,4,5,6,7,8,9},ASC(E4106)&amp;1234567890))-1)</f>
        <v>Au</v>
      </c>
      <c r="G4106" s="25">
        <f t="shared" si="128"/>
        <v>1</v>
      </c>
      <c r="H4106" s="25">
        <f>VLOOKUP(F4106,Table!$A$2:$C$121,2,0)</f>
        <v>11</v>
      </c>
      <c r="I4106" s="26">
        <f>VLOOKUP(F4106,Table!$A$2:$C$121,3,0)</f>
        <v>6</v>
      </c>
      <c r="J4106" s="17" t="s">
        <v>11344</v>
      </c>
      <c r="K4106" s="25" t="str">
        <f>LEFT(J4106,MIN(FIND({0,1,2,3,4,5,6,7,8,9},ASC(J4106)&amp;1234567890))-1)</f>
        <v>Br</v>
      </c>
      <c r="L4106" s="25">
        <f t="shared" si="129"/>
        <v>1</v>
      </c>
      <c r="M4106" s="25">
        <f>VLOOKUP(K4106,Table!$A$2:$C$121,2,0)</f>
        <v>17</v>
      </c>
      <c r="N4106" s="26">
        <f>VLOOKUP(K4106,Table!$A$2:$C$121,3,0)</f>
        <v>4</v>
      </c>
      <c r="O4106" s="13" t="str">
        <f>VLOOKUP(A4106,Table!$U$1:$V$230,2,0)</f>
        <v>Tetragonal</v>
      </c>
      <c r="P4106" s="1"/>
    </row>
    <row r="4107" spans="1:16">
      <c r="A4107" s="12">
        <v>138</v>
      </c>
      <c r="B4107" s="12">
        <v>77655</v>
      </c>
      <c r="C4107" s="12" t="s">
        <v>4793</v>
      </c>
      <c r="D4107" s="12" t="s">
        <v>204</v>
      </c>
      <c r="E4107" s="17" t="s">
        <v>334</v>
      </c>
      <c r="F4107" s="25" t="str">
        <f>LEFT(E4107,MIN(FIND({0,1,2,3,4,5,6,7,8,9},ASC(E4107)&amp;1234567890))-1)</f>
        <v>V</v>
      </c>
      <c r="G4107" s="25">
        <f t="shared" si="128"/>
        <v>1</v>
      </c>
      <c r="H4107" s="25">
        <f>VLOOKUP(F4107,Table!$A$2:$C$121,2,0)</f>
        <v>5</v>
      </c>
      <c r="I4107" s="26">
        <f>VLOOKUP(F4107,Table!$A$2:$C$121,3,0)</f>
        <v>4</v>
      </c>
      <c r="J4107" s="17" t="s">
        <v>32</v>
      </c>
      <c r="K4107" s="25" t="str">
        <f>LEFT(J4107,MIN(FIND({0,1,2,3,4,5,6,7,8,9},ASC(J4107)&amp;1234567890))-1)</f>
        <v>O</v>
      </c>
      <c r="L4107" s="25">
        <f t="shared" si="129"/>
        <v>2</v>
      </c>
      <c r="M4107" s="25">
        <f>VLOOKUP(K4107,Table!$A$2:$C$121,2,0)</f>
        <v>16</v>
      </c>
      <c r="N4107" s="26">
        <f>VLOOKUP(K4107,Table!$A$2:$C$121,3,0)</f>
        <v>2</v>
      </c>
      <c r="O4107" s="13" t="str">
        <f>VLOOKUP(A4107,Table!$U$1:$V$230,2,0)</f>
        <v>Tetragonal</v>
      </c>
      <c r="P4107" s="1"/>
    </row>
    <row r="4108" spans="1:16">
      <c r="A4108" s="12">
        <v>138</v>
      </c>
      <c r="B4108" s="12">
        <v>611790</v>
      </c>
      <c r="C4108" s="12" t="s">
        <v>4788</v>
      </c>
      <c r="D4108" s="12" t="s">
        <v>4794</v>
      </c>
      <c r="E4108" s="17" t="s">
        <v>11333</v>
      </c>
      <c r="F4108" s="25" t="str">
        <f>LEFT(E4108,MIN(FIND({0,1,2,3,4,5,6,7,8,9},ASC(E4108)&amp;1234567890))-1)</f>
        <v>Dy</v>
      </c>
      <c r="G4108" s="25">
        <f t="shared" si="128"/>
        <v>1</v>
      </c>
      <c r="H4108" s="25">
        <f>VLOOKUP(F4108,Table!$A$2:$C$121,2,0)</f>
        <v>3</v>
      </c>
      <c r="I4108" s="26">
        <f>VLOOKUP(F4108,Table!$A$2:$C$121,3,0)</f>
        <v>6</v>
      </c>
      <c r="J4108" s="17" t="s">
        <v>11762</v>
      </c>
      <c r="K4108" s="25" t="str">
        <f>LEFT(J4108,MIN(FIND({0,1,2,3,4,5,6,7,8,9},ASC(J4108)&amp;1234567890))-1)</f>
        <v>Au</v>
      </c>
      <c r="L4108" s="25">
        <f t="shared" si="129"/>
        <v>6</v>
      </c>
      <c r="M4108" s="25">
        <f>VLOOKUP(K4108,Table!$A$2:$C$121,2,0)</f>
        <v>11</v>
      </c>
      <c r="N4108" s="26">
        <f>VLOOKUP(K4108,Table!$A$2:$C$121,3,0)</f>
        <v>6</v>
      </c>
      <c r="O4108" s="13" t="str">
        <f>VLOOKUP(A4108,Table!$U$1:$V$230,2,0)</f>
        <v>Tetragonal</v>
      </c>
      <c r="P4108" s="1"/>
    </row>
    <row r="4109" spans="1:16">
      <c r="A4109" s="12">
        <v>138</v>
      </c>
      <c r="B4109" s="12">
        <v>611915</v>
      </c>
      <c r="C4109" s="12" t="s">
        <v>4788</v>
      </c>
      <c r="D4109" s="12" t="s">
        <v>4795</v>
      </c>
      <c r="E4109" s="17" t="s">
        <v>11306</v>
      </c>
      <c r="F4109" s="25" t="str">
        <f>LEFT(E4109,MIN(FIND({0,1,2,3,4,5,6,7,8,9},ASC(E4109)&amp;1234567890))-1)</f>
        <v>Gd</v>
      </c>
      <c r="G4109" s="25">
        <f t="shared" si="128"/>
        <v>1</v>
      </c>
      <c r="H4109" s="25">
        <f>VLOOKUP(F4109,Table!$A$2:$C$121,2,0)</f>
        <v>3</v>
      </c>
      <c r="I4109" s="26">
        <f>VLOOKUP(F4109,Table!$A$2:$C$121,3,0)</f>
        <v>6</v>
      </c>
      <c r="J4109" s="17" t="s">
        <v>11762</v>
      </c>
      <c r="K4109" s="25" t="str">
        <f>LEFT(J4109,MIN(FIND({0,1,2,3,4,5,6,7,8,9},ASC(J4109)&amp;1234567890))-1)</f>
        <v>Au</v>
      </c>
      <c r="L4109" s="25">
        <f t="shared" si="129"/>
        <v>6</v>
      </c>
      <c r="M4109" s="25">
        <f>VLOOKUP(K4109,Table!$A$2:$C$121,2,0)</f>
        <v>11</v>
      </c>
      <c r="N4109" s="26">
        <f>VLOOKUP(K4109,Table!$A$2:$C$121,3,0)</f>
        <v>6</v>
      </c>
      <c r="O4109" s="13" t="str">
        <f>VLOOKUP(A4109,Table!$U$1:$V$230,2,0)</f>
        <v>Tetragonal</v>
      </c>
      <c r="P4109" s="1"/>
    </row>
    <row r="4110" spans="1:16">
      <c r="A4110" s="12">
        <v>138</v>
      </c>
      <c r="B4110" s="12">
        <v>611991</v>
      </c>
      <c r="C4110" s="12" t="s">
        <v>4788</v>
      </c>
      <c r="D4110" s="12" t="s">
        <v>4796</v>
      </c>
      <c r="E4110" s="17" t="s">
        <v>587</v>
      </c>
      <c r="F4110" s="25" t="str">
        <f>LEFT(E4110,MIN(FIND({0,1,2,3,4,5,6,7,8,9},ASC(E4110)&amp;1234567890))-1)</f>
        <v>Ho</v>
      </c>
      <c r="G4110" s="25">
        <f t="shared" si="128"/>
        <v>1</v>
      </c>
      <c r="H4110" s="25">
        <f>VLOOKUP(F4110,Table!$A$2:$C$121,2,0)</f>
        <v>3</v>
      </c>
      <c r="I4110" s="26">
        <f>VLOOKUP(F4110,Table!$A$2:$C$121,3,0)</f>
        <v>6</v>
      </c>
      <c r="J4110" s="17" t="s">
        <v>11762</v>
      </c>
      <c r="K4110" s="25" t="str">
        <f>LEFT(J4110,MIN(FIND({0,1,2,3,4,5,6,7,8,9},ASC(J4110)&amp;1234567890))-1)</f>
        <v>Au</v>
      </c>
      <c r="L4110" s="25">
        <f t="shared" si="129"/>
        <v>6</v>
      </c>
      <c r="M4110" s="25">
        <f>VLOOKUP(K4110,Table!$A$2:$C$121,2,0)</f>
        <v>11</v>
      </c>
      <c r="N4110" s="26">
        <f>VLOOKUP(K4110,Table!$A$2:$C$121,3,0)</f>
        <v>6</v>
      </c>
      <c r="O4110" s="13" t="str">
        <f>VLOOKUP(A4110,Table!$U$1:$V$230,2,0)</f>
        <v>Tetragonal</v>
      </c>
      <c r="P4110" s="1"/>
    </row>
    <row r="4111" spans="1:16">
      <c r="A4111" s="12">
        <v>138</v>
      </c>
      <c r="B4111" s="12">
        <v>612336</v>
      </c>
      <c r="C4111" s="12" t="s">
        <v>4788</v>
      </c>
      <c r="D4111" s="12" t="s">
        <v>4797</v>
      </c>
      <c r="E4111" s="17" t="s">
        <v>590</v>
      </c>
      <c r="F4111" s="25" t="str">
        <f>LEFT(E4111,MIN(FIND({0,1,2,3,4,5,6,7,8,9},ASC(E4111)&amp;1234567890))-1)</f>
        <v>Sm</v>
      </c>
      <c r="G4111" s="25">
        <f t="shared" si="128"/>
        <v>1</v>
      </c>
      <c r="H4111" s="25">
        <f>VLOOKUP(F4111,Table!$A$2:$C$121,2,0)</f>
        <v>3</v>
      </c>
      <c r="I4111" s="26">
        <f>VLOOKUP(F4111,Table!$A$2:$C$121,3,0)</f>
        <v>6</v>
      </c>
      <c r="J4111" s="17" t="s">
        <v>11762</v>
      </c>
      <c r="K4111" s="25" t="str">
        <f>LEFT(J4111,MIN(FIND({0,1,2,3,4,5,6,7,8,9},ASC(J4111)&amp;1234567890))-1)</f>
        <v>Au</v>
      </c>
      <c r="L4111" s="25">
        <f t="shared" si="129"/>
        <v>6</v>
      </c>
      <c r="M4111" s="25">
        <f>VLOOKUP(K4111,Table!$A$2:$C$121,2,0)</f>
        <v>11</v>
      </c>
      <c r="N4111" s="26">
        <f>VLOOKUP(K4111,Table!$A$2:$C$121,3,0)</f>
        <v>6</v>
      </c>
      <c r="O4111" s="13" t="str">
        <f>VLOOKUP(A4111,Table!$U$1:$V$230,2,0)</f>
        <v>Tetragonal</v>
      </c>
      <c r="P4111" s="1"/>
    </row>
    <row r="4112" spans="1:16">
      <c r="A4112" s="12">
        <v>138</v>
      </c>
      <c r="B4112" s="12">
        <v>612383</v>
      </c>
      <c r="C4112" s="12" t="s">
        <v>4788</v>
      </c>
      <c r="D4112" s="12" t="s">
        <v>4798</v>
      </c>
      <c r="E4112" s="17" t="s">
        <v>11313</v>
      </c>
      <c r="F4112" s="25" t="str">
        <f>LEFT(E4112,MIN(FIND({0,1,2,3,4,5,6,7,8,9},ASC(E4112)&amp;1234567890))-1)</f>
        <v>Tb</v>
      </c>
      <c r="G4112" s="25">
        <f t="shared" si="128"/>
        <v>1</v>
      </c>
      <c r="H4112" s="25">
        <f>VLOOKUP(F4112,Table!$A$2:$C$121,2,0)</f>
        <v>3</v>
      </c>
      <c r="I4112" s="26">
        <f>VLOOKUP(F4112,Table!$A$2:$C$121,3,0)</f>
        <v>6</v>
      </c>
      <c r="J4112" s="17" t="s">
        <v>11762</v>
      </c>
      <c r="K4112" s="25" t="str">
        <f>LEFT(J4112,MIN(FIND({0,1,2,3,4,5,6,7,8,9},ASC(J4112)&amp;1234567890))-1)</f>
        <v>Au</v>
      </c>
      <c r="L4112" s="25">
        <f t="shared" si="129"/>
        <v>6</v>
      </c>
      <c r="M4112" s="25">
        <f>VLOOKUP(K4112,Table!$A$2:$C$121,2,0)</f>
        <v>11</v>
      </c>
      <c r="N4112" s="26">
        <f>VLOOKUP(K4112,Table!$A$2:$C$121,3,0)</f>
        <v>6</v>
      </c>
      <c r="O4112" s="13" t="str">
        <f>VLOOKUP(A4112,Table!$U$1:$V$230,2,0)</f>
        <v>Tetragonal</v>
      </c>
      <c r="P4112" s="1"/>
    </row>
    <row r="4113" spans="1:16">
      <c r="A4113" s="12">
        <v>139</v>
      </c>
      <c r="B4113" s="12">
        <v>433</v>
      </c>
      <c r="C4113" s="12" t="s">
        <v>4799</v>
      </c>
      <c r="D4113" s="12" t="s">
        <v>4800</v>
      </c>
      <c r="E4113" s="17" t="s">
        <v>12412</v>
      </c>
      <c r="F4113" s="25" t="str">
        <f>LEFT(E4113,MIN(FIND({0,1,2,3,4,5,6,7,8,9},ASC(E4113)&amp;1234567890))-1)</f>
        <v>Ca</v>
      </c>
      <c r="G4113" s="25">
        <f t="shared" si="128"/>
        <v>11</v>
      </c>
      <c r="H4113" s="25">
        <f>VLOOKUP(F4113,Table!$A$2:$C$121,2,0)</f>
        <v>2</v>
      </c>
      <c r="I4113" s="26">
        <f>VLOOKUP(F4113,Table!$A$2:$C$121,3,0)</f>
        <v>4</v>
      </c>
      <c r="J4113" s="17" t="s">
        <v>432</v>
      </c>
      <c r="K4113" s="25" t="str">
        <f>LEFT(J4113,MIN(FIND({0,1,2,3,4,5,6,7,8,9},ASC(J4113)&amp;1234567890))-1)</f>
        <v>Sb</v>
      </c>
      <c r="L4113" s="25">
        <f t="shared" si="129"/>
        <v>10</v>
      </c>
      <c r="M4113" s="25">
        <f>VLOOKUP(K4113,Table!$A$2:$C$121,2,0)</f>
        <v>15</v>
      </c>
      <c r="N4113" s="26">
        <f>VLOOKUP(K4113,Table!$A$2:$C$121,3,0)</f>
        <v>5</v>
      </c>
      <c r="O4113" s="13" t="str">
        <f>VLOOKUP(A4113,Table!$U$1:$V$230,2,0)</f>
        <v>Tetragonal</v>
      </c>
      <c r="P4113" s="1"/>
    </row>
    <row r="4114" spans="1:16">
      <c r="A4114" s="12">
        <v>139</v>
      </c>
      <c r="B4114" s="12">
        <v>434</v>
      </c>
      <c r="C4114" s="12" t="s">
        <v>4799</v>
      </c>
      <c r="D4114" s="12" t="s">
        <v>4801</v>
      </c>
      <c r="E4114" s="17" t="s">
        <v>12412</v>
      </c>
      <c r="F4114" s="25" t="str">
        <f>LEFT(E4114,MIN(FIND({0,1,2,3,4,5,6,7,8,9},ASC(E4114)&amp;1234567890))-1)</f>
        <v>Ca</v>
      </c>
      <c r="G4114" s="25">
        <f t="shared" si="128"/>
        <v>11</v>
      </c>
      <c r="H4114" s="25">
        <f>VLOOKUP(F4114,Table!$A$2:$C$121,2,0)</f>
        <v>2</v>
      </c>
      <c r="I4114" s="26">
        <f>VLOOKUP(F4114,Table!$A$2:$C$121,3,0)</f>
        <v>4</v>
      </c>
      <c r="J4114" s="17" t="s">
        <v>12581</v>
      </c>
      <c r="K4114" s="25" t="str">
        <f>LEFT(J4114,MIN(FIND({0,1,2,3,4,5,6,7,8,9},ASC(J4114)&amp;1234567890))-1)</f>
        <v>Bi</v>
      </c>
      <c r="L4114" s="25">
        <f t="shared" si="129"/>
        <v>10</v>
      </c>
      <c r="M4114" s="25">
        <f>VLOOKUP(K4114,Table!$A$2:$C$121,2,0)</f>
        <v>15</v>
      </c>
      <c r="N4114" s="26">
        <f>VLOOKUP(K4114,Table!$A$2:$C$121,3,0)</f>
        <v>6</v>
      </c>
      <c r="O4114" s="13" t="str">
        <f>VLOOKUP(A4114,Table!$U$1:$V$230,2,0)</f>
        <v>Tetragonal</v>
      </c>
      <c r="P4114" s="1"/>
    </row>
    <row r="4115" spans="1:16">
      <c r="A4115" s="12">
        <v>139</v>
      </c>
      <c r="B4115" s="12">
        <v>2141</v>
      </c>
      <c r="C4115" s="12" t="s">
        <v>4799</v>
      </c>
      <c r="D4115" s="12" t="s">
        <v>4802</v>
      </c>
      <c r="E4115" s="17" t="s">
        <v>11656</v>
      </c>
      <c r="F4115" s="25" t="str">
        <f>LEFT(E4115,MIN(FIND({0,1,2,3,4,5,6,7,8,9},ASC(E4115)&amp;1234567890))-1)</f>
        <v>Ba</v>
      </c>
      <c r="G4115" s="25">
        <f t="shared" si="128"/>
        <v>2</v>
      </c>
      <c r="H4115" s="25">
        <f>VLOOKUP(F4115,Table!$A$2:$C$121,2,0)</f>
        <v>2</v>
      </c>
      <c r="I4115" s="26">
        <f>VLOOKUP(F4115,Table!$A$2:$C$121,3,0)</f>
        <v>6</v>
      </c>
      <c r="J4115" s="17" t="s">
        <v>542</v>
      </c>
      <c r="K4115" s="25" t="str">
        <f>LEFT(J4115,MIN(FIND({0,1,2,3,4,5,6,7,8,9},ASC(J4115)&amp;1234567890))-1)</f>
        <v>Bi</v>
      </c>
      <c r="L4115" s="25">
        <f t="shared" si="129"/>
        <v>1</v>
      </c>
      <c r="M4115" s="25">
        <f>VLOOKUP(K4115,Table!$A$2:$C$121,2,0)</f>
        <v>15</v>
      </c>
      <c r="N4115" s="26">
        <f>VLOOKUP(K4115,Table!$A$2:$C$121,3,0)</f>
        <v>6</v>
      </c>
      <c r="O4115" s="13" t="str">
        <f>VLOOKUP(A4115,Table!$U$1:$V$230,2,0)</f>
        <v>Tetragonal</v>
      </c>
      <c r="P4115" s="1"/>
    </row>
    <row r="4116" spans="1:16">
      <c r="A4116" s="12">
        <v>139</v>
      </c>
      <c r="B4116" s="12">
        <v>8152</v>
      </c>
      <c r="C4116" s="12" t="s">
        <v>4799</v>
      </c>
      <c r="D4116" s="12" t="s">
        <v>4803</v>
      </c>
      <c r="E4116" s="17" t="s">
        <v>12582</v>
      </c>
      <c r="F4116" s="25" t="str">
        <f>LEFT(E4116,MIN(FIND({0,1,2,3,4,5,6,7,8,9},ASC(E4116)&amp;1234567890))-1)</f>
        <v>Eu</v>
      </c>
      <c r="G4116" s="25">
        <f t="shared" si="128"/>
        <v>11</v>
      </c>
      <c r="H4116" s="25">
        <f>VLOOKUP(F4116,Table!$A$2:$C$121,2,0)</f>
        <v>3</v>
      </c>
      <c r="I4116" s="26">
        <f>VLOOKUP(F4116,Table!$A$2:$C$121,3,0)</f>
        <v>6</v>
      </c>
      <c r="J4116" s="17" t="s">
        <v>432</v>
      </c>
      <c r="K4116" s="25" t="str">
        <f>LEFT(J4116,MIN(FIND({0,1,2,3,4,5,6,7,8,9},ASC(J4116)&amp;1234567890))-1)</f>
        <v>Sb</v>
      </c>
      <c r="L4116" s="25">
        <f t="shared" si="129"/>
        <v>10</v>
      </c>
      <c r="M4116" s="25">
        <f>VLOOKUP(K4116,Table!$A$2:$C$121,2,0)</f>
        <v>15</v>
      </c>
      <c r="N4116" s="26">
        <f>VLOOKUP(K4116,Table!$A$2:$C$121,3,0)</f>
        <v>5</v>
      </c>
      <c r="O4116" s="13" t="str">
        <f>VLOOKUP(A4116,Table!$U$1:$V$230,2,0)</f>
        <v>Tetragonal</v>
      </c>
      <c r="P4116" s="1"/>
    </row>
    <row r="4117" spans="1:16">
      <c r="A4117" s="12">
        <v>139</v>
      </c>
      <c r="B4117" s="12">
        <v>9978</v>
      </c>
      <c r="C4117" s="12" t="s">
        <v>4799</v>
      </c>
      <c r="D4117" s="12" t="s">
        <v>4804</v>
      </c>
      <c r="E4117" s="17" t="s">
        <v>11461</v>
      </c>
      <c r="F4117" s="25" t="str">
        <f>LEFT(E4117,MIN(FIND({0,1,2,3,4,5,6,7,8,9},ASC(E4117)&amp;1234567890))-1)</f>
        <v>Ge</v>
      </c>
      <c r="G4117" s="25">
        <f t="shared" si="128"/>
        <v>2</v>
      </c>
      <c r="H4117" s="25">
        <f>VLOOKUP(F4117,Table!$A$2:$C$121,2,0)</f>
        <v>14</v>
      </c>
      <c r="I4117" s="26">
        <f>VLOOKUP(F4117,Table!$A$2:$C$121,3,0)</f>
        <v>4</v>
      </c>
      <c r="J4117" s="17" t="s">
        <v>390</v>
      </c>
      <c r="K4117" s="25" t="str">
        <f>LEFT(J4117,MIN(FIND({0,1,2,3,4,5,6,7,8,9},ASC(J4117)&amp;1234567890))-1)</f>
        <v>W</v>
      </c>
      <c r="L4117" s="25">
        <f t="shared" si="129"/>
        <v>1</v>
      </c>
      <c r="M4117" s="25">
        <f>VLOOKUP(K4117,Table!$A$2:$C$121,2,0)</f>
        <v>6</v>
      </c>
      <c r="N4117" s="26">
        <f>VLOOKUP(K4117,Table!$A$2:$C$121,3,0)</f>
        <v>6</v>
      </c>
      <c r="O4117" s="13" t="str">
        <f>VLOOKUP(A4117,Table!$U$1:$V$230,2,0)</f>
        <v>Tetragonal</v>
      </c>
      <c r="P4117" s="1"/>
    </row>
    <row r="4118" spans="1:16">
      <c r="A4118" s="12">
        <v>139</v>
      </c>
      <c r="B4118" s="12">
        <v>10442</v>
      </c>
      <c r="C4118" s="12" t="s">
        <v>4799</v>
      </c>
      <c r="D4118" s="12" t="s">
        <v>4805</v>
      </c>
      <c r="E4118" s="17" t="s">
        <v>11328</v>
      </c>
      <c r="F4118" s="25" t="str">
        <f>LEFT(E4118,MIN(FIND({0,1,2,3,4,5,6,7,8,9},ASC(E4118)&amp;1234567890))-1)</f>
        <v>La</v>
      </c>
      <c r="G4118" s="25">
        <f t="shared" si="128"/>
        <v>2</v>
      </c>
      <c r="H4118" s="25">
        <f>VLOOKUP(F4118,Table!$A$2:$C$121,2,0)</f>
        <v>3</v>
      </c>
      <c r="I4118" s="26">
        <f>VLOOKUP(F4118,Table!$A$2:$C$121,3,0)</f>
        <v>6</v>
      </c>
      <c r="J4118" s="17" t="s">
        <v>11645</v>
      </c>
      <c r="K4118" s="25" t="str">
        <f>LEFT(J4118,MIN(FIND({0,1,2,3,4,5,6,7,8,9},ASC(J4118)&amp;1234567890))-1)</f>
        <v>Sb</v>
      </c>
      <c r="L4118" s="25">
        <f t="shared" si="129"/>
        <v>1</v>
      </c>
      <c r="M4118" s="25">
        <f>VLOOKUP(K4118,Table!$A$2:$C$121,2,0)</f>
        <v>15</v>
      </c>
      <c r="N4118" s="26">
        <f>VLOOKUP(K4118,Table!$A$2:$C$121,3,0)</f>
        <v>5</v>
      </c>
      <c r="O4118" s="13" t="str">
        <f>VLOOKUP(A4118,Table!$U$1:$V$230,2,0)</f>
        <v>Tetragonal</v>
      </c>
      <c r="P4118" s="1"/>
    </row>
    <row r="4119" spans="1:16">
      <c r="A4119" s="12">
        <v>139</v>
      </c>
      <c r="B4119" s="12">
        <v>15807</v>
      </c>
      <c r="C4119" s="12" t="s">
        <v>4799</v>
      </c>
      <c r="D4119" s="12" t="s">
        <v>4806</v>
      </c>
      <c r="E4119" s="17" t="s">
        <v>11351</v>
      </c>
      <c r="F4119" s="25" t="str">
        <f>LEFT(E4119,MIN(FIND({0,1,2,3,4,5,6,7,8,9},ASC(E4119)&amp;1234567890))-1)</f>
        <v>Cu</v>
      </c>
      <c r="G4119" s="25">
        <f t="shared" si="128"/>
        <v>1</v>
      </c>
      <c r="H4119" s="25">
        <f>VLOOKUP(F4119,Table!$A$2:$C$121,2,0)</f>
        <v>11</v>
      </c>
      <c r="I4119" s="26">
        <f>VLOOKUP(F4119,Table!$A$2:$C$121,3,0)</f>
        <v>4</v>
      </c>
      <c r="J4119" s="17" t="s">
        <v>11887</v>
      </c>
      <c r="K4119" s="25" t="str">
        <f>LEFT(J4119,MIN(FIND({0,1,2,3,4,5,6,7,8,9},ASC(J4119)&amp;1234567890))-1)</f>
        <v>Ti</v>
      </c>
      <c r="L4119" s="25">
        <f t="shared" si="129"/>
        <v>2</v>
      </c>
      <c r="M4119" s="25">
        <f>VLOOKUP(K4119,Table!$A$2:$C$121,2,0)</f>
        <v>4</v>
      </c>
      <c r="N4119" s="26">
        <f>VLOOKUP(K4119,Table!$A$2:$C$121,3,0)</f>
        <v>4</v>
      </c>
      <c r="O4119" s="13" t="str">
        <f>VLOOKUP(A4119,Table!$U$1:$V$230,2,0)</f>
        <v>Tetragonal</v>
      </c>
      <c r="P4119" s="1"/>
    </row>
    <row r="4120" spans="1:16">
      <c r="A4120" s="12">
        <v>139</v>
      </c>
      <c r="B4120" s="12">
        <v>16794</v>
      </c>
      <c r="C4120" s="12" t="s">
        <v>4799</v>
      </c>
      <c r="D4120" s="12" t="s">
        <v>4807</v>
      </c>
      <c r="E4120" s="17" t="s">
        <v>11291</v>
      </c>
      <c r="F4120" s="25" t="str">
        <f>LEFT(E4120,MIN(FIND({0,1,2,3,4,5,6,7,8,9},ASC(E4120)&amp;1234567890))-1)</f>
        <v>Sn</v>
      </c>
      <c r="G4120" s="25">
        <f t="shared" si="128"/>
        <v>1</v>
      </c>
      <c r="H4120" s="25">
        <f>VLOOKUP(F4120,Table!$A$2:$C$121,2,0)</f>
        <v>14</v>
      </c>
      <c r="I4120" s="26">
        <f>VLOOKUP(F4120,Table!$A$2:$C$121,3,0)</f>
        <v>5</v>
      </c>
      <c r="J4120" s="17" t="s">
        <v>11638</v>
      </c>
      <c r="K4120" s="25" t="str">
        <f>LEFT(J4120,MIN(FIND({0,1,2,3,4,5,6,7,8,9},ASC(J4120)&amp;1234567890))-1)</f>
        <v>F</v>
      </c>
      <c r="L4120" s="25">
        <f t="shared" si="129"/>
        <v>4</v>
      </c>
      <c r="M4120" s="25">
        <f>VLOOKUP(K4120,Table!$A$2:$C$121,2,0)</f>
        <v>17</v>
      </c>
      <c r="N4120" s="26">
        <f>VLOOKUP(K4120,Table!$A$2:$C$121,3,0)</f>
        <v>2</v>
      </c>
      <c r="O4120" s="13" t="str">
        <f>VLOOKUP(A4120,Table!$U$1:$V$230,2,0)</f>
        <v>Tetragonal</v>
      </c>
      <c r="P4120" s="1"/>
    </row>
    <row r="4121" spans="1:16">
      <c r="A4121" s="12">
        <v>139</v>
      </c>
      <c r="B4121" s="12">
        <v>16795</v>
      </c>
      <c r="C4121" s="12" t="s">
        <v>4799</v>
      </c>
      <c r="D4121" s="12" t="s">
        <v>4808</v>
      </c>
      <c r="E4121" s="17" t="s">
        <v>586</v>
      </c>
      <c r="F4121" s="25" t="str">
        <f>LEFT(E4121,MIN(FIND({0,1,2,3,4,5,6,7,8,9},ASC(E4121)&amp;1234567890))-1)</f>
        <v>Pb</v>
      </c>
      <c r="G4121" s="25">
        <f t="shared" si="128"/>
        <v>1</v>
      </c>
      <c r="H4121" s="25">
        <f>VLOOKUP(F4121,Table!$A$2:$C$121,2,0)</f>
        <v>14</v>
      </c>
      <c r="I4121" s="26">
        <f>VLOOKUP(F4121,Table!$A$2:$C$121,3,0)</f>
        <v>6</v>
      </c>
      <c r="J4121" s="17" t="s">
        <v>11638</v>
      </c>
      <c r="K4121" s="25" t="str">
        <f>LEFT(J4121,MIN(FIND({0,1,2,3,4,5,6,7,8,9},ASC(J4121)&amp;1234567890))-1)</f>
        <v>F</v>
      </c>
      <c r="L4121" s="25">
        <f t="shared" si="129"/>
        <v>4</v>
      </c>
      <c r="M4121" s="25">
        <f>VLOOKUP(K4121,Table!$A$2:$C$121,2,0)</f>
        <v>17</v>
      </c>
      <c r="N4121" s="26">
        <f>VLOOKUP(K4121,Table!$A$2:$C$121,3,0)</f>
        <v>2</v>
      </c>
      <c r="O4121" s="13" t="str">
        <f>VLOOKUP(A4121,Table!$U$1:$V$230,2,0)</f>
        <v>Tetragonal</v>
      </c>
      <c r="P4121" s="1"/>
    </row>
    <row r="4122" spans="1:16">
      <c r="A4122" s="12">
        <v>139</v>
      </c>
      <c r="B4122" s="12">
        <v>17022</v>
      </c>
      <c r="C4122" s="12" t="s">
        <v>4799</v>
      </c>
      <c r="D4122" s="12" t="s">
        <v>4809</v>
      </c>
      <c r="E4122" s="17" t="s">
        <v>11331</v>
      </c>
      <c r="F4122" s="25" t="str">
        <f>LEFT(E4122,MIN(FIND({0,1,2,3,4,5,6,7,8,9},ASC(E4122)&amp;1234567890))-1)</f>
        <v>Ce</v>
      </c>
      <c r="G4122" s="25">
        <f t="shared" si="128"/>
        <v>1</v>
      </c>
      <c r="H4122" s="25">
        <f>VLOOKUP(F4122,Table!$A$2:$C$121,2,0)</f>
        <v>3</v>
      </c>
      <c r="I4122" s="26">
        <f>VLOOKUP(F4122,Table!$A$2:$C$121,3,0)</f>
        <v>6</v>
      </c>
      <c r="J4122" s="17" t="s">
        <v>383</v>
      </c>
      <c r="K4122" s="25" t="str">
        <f>LEFT(J4122,MIN(FIND({0,1,2,3,4,5,6,7,8,9},ASC(J4122)&amp;1234567890))-1)</f>
        <v>C</v>
      </c>
      <c r="L4122" s="25">
        <f t="shared" si="129"/>
        <v>2</v>
      </c>
      <c r="M4122" s="25">
        <f>VLOOKUP(K4122,Table!$A$2:$C$121,2,0)</f>
        <v>14</v>
      </c>
      <c r="N4122" s="26">
        <f>VLOOKUP(K4122,Table!$A$2:$C$121,3,0)</f>
        <v>2</v>
      </c>
      <c r="O4122" s="13" t="str">
        <f>VLOOKUP(A4122,Table!$U$1:$V$230,2,0)</f>
        <v>Tetragonal</v>
      </c>
      <c r="P4122" s="1"/>
    </row>
    <row r="4123" spans="1:16">
      <c r="A4123" s="12">
        <v>139</v>
      </c>
      <c r="B4123" s="12">
        <v>17023</v>
      </c>
      <c r="C4123" s="12" t="s">
        <v>4799</v>
      </c>
      <c r="D4123" s="12" t="s">
        <v>4810</v>
      </c>
      <c r="E4123" s="17" t="s">
        <v>11332</v>
      </c>
      <c r="F4123" s="25" t="str">
        <f>LEFT(E4123,MIN(FIND({0,1,2,3,4,5,6,7,8,9},ASC(E4123)&amp;1234567890))-1)</f>
        <v>Pr</v>
      </c>
      <c r="G4123" s="25">
        <f t="shared" si="128"/>
        <v>1</v>
      </c>
      <c r="H4123" s="25">
        <f>VLOOKUP(F4123,Table!$A$2:$C$121,2,0)</f>
        <v>3</v>
      </c>
      <c r="I4123" s="26">
        <f>VLOOKUP(F4123,Table!$A$2:$C$121,3,0)</f>
        <v>6</v>
      </c>
      <c r="J4123" s="17" t="s">
        <v>383</v>
      </c>
      <c r="K4123" s="25" t="str">
        <f>LEFT(J4123,MIN(FIND({0,1,2,3,4,5,6,7,8,9},ASC(J4123)&amp;1234567890))-1)</f>
        <v>C</v>
      </c>
      <c r="L4123" s="25">
        <f t="shared" si="129"/>
        <v>2</v>
      </c>
      <c r="M4123" s="25">
        <f>VLOOKUP(K4123,Table!$A$2:$C$121,2,0)</f>
        <v>14</v>
      </c>
      <c r="N4123" s="26">
        <f>VLOOKUP(K4123,Table!$A$2:$C$121,3,0)</f>
        <v>2</v>
      </c>
      <c r="O4123" s="13" t="str">
        <f>VLOOKUP(A4123,Table!$U$1:$V$230,2,0)</f>
        <v>Tetragonal</v>
      </c>
      <c r="P4123" s="1"/>
    </row>
    <row r="4124" spans="1:16">
      <c r="A4124" s="12">
        <v>139</v>
      </c>
      <c r="B4124" s="12">
        <v>17024</v>
      </c>
      <c r="C4124" s="12" t="s">
        <v>4799</v>
      </c>
      <c r="D4124" s="12" t="s">
        <v>4811</v>
      </c>
      <c r="E4124" s="17" t="s">
        <v>615</v>
      </c>
      <c r="F4124" s="25" t="str">
        <f>LEFT(E4124,MIN(FIND({0,1,2,3,4,5,6,7,8,9},ASC(E4124)&amp;1234567890))-1)</f>
        <v>Nd</v>
      </c>
      <c r="G4124" s="25">
        <f t="shared" si="128"/>
        <v>1</v>
      </c>
      <c r="H4124" s="25">
        <f>VLOOKUP(F4124,Table!$A$2:$C$121,2,0)</f>
        <v>3</v>
      </c>
      <c r="I4124" s="26">
        <f>VLOOKUP(F4124,Table!$A$2:$C$121,3,0)</f>
        <v>6</v>
      </c>
      <c r="J4124" s="17" t="s">
        <v>383</v>
      </c>
      <c r="K4124" s="25" t="str">
        <f>LEFT(J4124,MIN(FIND({0,1,2,3,4,5,6,7,8,9},ASC(J4124)&amp;1234567890))-1)</f>
        <v>C</v>
      </c>
      <c r="L4124" s="25">
        <f t="shared" si="129"/>
        <v>2</v>
      </c>
      <c r="M4124" s="25">
        <f>VLOOKUP(K4124,Table!$A$2:$C$121,2,0)</f>
        <v>14</v>
      </c>
      <c r="N4124" s="26">
        <f>VLOOKUP(K4124,Table!$A$2:$C$121,3,0)</f>
        <v>2</v>
      </c>
      <c r="O4124" s="13" t="str">
        <f>VLOOKUP(A4124,Table!$U$1:$V$230,2,0)</f>
        <v>Tetragonal</v>
      </c>
      <c r="P4124" s="1"/>
    </row>
    <row r="4125" spans="1:16">
      <c r="A4125" s="12">
        <v>139</v>
      </c>
      <c r="B4125" s="12">
        <v>17026</v>
      </c>
      <c r="C4125" s="12" t="s">
        <v>4799</v>
      </c>
      <c r="D4125" s="12" t="s">
        <v>4812</v>
      </c>
      <c r="E4125" s="17" t="s">
        <v>587</v>
      </c>
      <c r="F4125" s="25" t="str">
        <f>LEFT(E4125,MIN(FIND({0,1,2,3,4,5,6,7,8,9},ASC(E4125)&amp;1234567890))-1)</f>
        <v>Ho</v>
      </c>
      <c r="G4125" s="25">
        <f t="shared" si="128"/>
        <v>1</v>
      </c>
      <c r="H4125" s="25">
        <f>VLOOKUP(F4125,Table!$A$2:$C$121,2,0)</f>
        <v>3</v>
      </c>
      <c r="I4125" s="26">
        <f>VLOOKUP(F4125,Table!$A$2:$C$121,3,0)</f>
        <v>6</v>
      </c>
      <c r="J4125" s="17" t="s">
        <v>383</v>
      </c>
      <c r="K4125" s="25" t="str">
        <f>LEFT(J4125,MIN(FIND({0,1,2,3,4,5,6,7,8,9},ASC(J4125)&amp;1234567890))-1)</f>
        <v>C</v>
      </c>
      <c r="L4125" s="25">
        <f t="shared" si="129"/>
        <v>2</v>
      </c>
      <c r="M4125" s="25">
        <f>VLOOKUP(K4125,Table!$A$2:$C$121,2,0)</f>
        <v>14</v>
      </c>
      <c r="N4125" s="26">
        <f>VLOOKUP(K4125,Table!$A$2:$C$121,3,0)</f>
        <v>2</v>
      </c>
      <c r="O4125" s="13" t="str">
        <f>VLOOKUP(A4125,Table!$U$1:$V$230,2,0)</f>
        <v>Tetragonal</v>
      </c>
      <c r="P4125" s="1"/>
    </row>
    <row r="4126" spans="1:16">
      <c r="A4126" s="12">
        <v>139</v>
      </c>
      <c r="B4126" s="12">
        <v>17027</v>
      </c>
      <c r="C4126" s="12" t="s">
        <v>4799</v>
      </c>
      <c r="D4126" s="12" t="s">
        <v>495</v>
      </c>
      <c r="E4126" s="17" t="s">
        <v>346</v>
      </c>
      <c r="F4126" s="25" t="str">
        <f>LEFT(E4126,MIN(FIND({0,1,2,3,4,5,6,7,8,9},ASC(E4126)&amp;1234567890))-1)</f>
        <v>Nb</v>
      </c>
      <c r="G4126" s="25">
        <f t="shared" si="128"/>
        <v>2</v>
      </c>
      <c r="H4126" s="25">
        <f>VLOOKUP(F4126,Table!$A$2:$C$121,2,0)</f>
        <v>5</v>
      </c>
      <c r="I4126" s="26">
        <f>VLOOKUP(F4126,Table!$A$2:$C$121,3,0)</f>
        <v>5</v>
      </c>
      <c r="J4126" s="17" t="s">
        <v>500</v>
      </c>
      <c r="K4126" s="25" t="str">
        <f>LEFT(J4126,MIN(FIND({0,1,2,3,4,5,6,7,8,9},ASC(J4126)&amp;1234567890))-1)</f>
        <v>O</v>
      </c>
      <c r="L4126" s="25">
        <f t="shared" si="129"/>
        <v>5</v>
      </c>
      <c r="M4126" s="25">
        <f>VLOOKUP(K4126,Table!$A$2:$C$121,2,0)</f>
        <v>16</v>
      </c>
      <c r="N4126" s="26">
        <f>VLOOKUP(K4126,Table!$A$2:$C$121,3,0)</f>
        <v>2</v>
      </c>
      <c r="O4126" s="13" t="str">
        <f>VLOOKUP(A4126,Table!$U$1:$V$230,2,0)</f>
        <v>Tetragonal</v>
      </c>
      <c r="P4126" s="1"/>
    </row>
    <row r="4127" spans="1:16">
      <c r="A4127" s="12">
        <v>139</v>
      </c>
      <c r="B4127" s="12">
        <v>23227</v>
      </c>
      <c r="C4127" s="12" t="s">
        <v>4799</v>
      </c>
      <c r="D4127" s="12" t="s">
        <v>4813</v>
      </c>
      <c r="E4127" s="17" t="s">
        <v>425</v>
      </c>
      <c r="F4127" s="25" t="str">
        <f>LEFT(E4127,MIN(FIND({0,1,2,3,4,5,6,7,8,9},ASC(E4127)&amp;1234567890))-1)</f>
        <v>Ga</v>
      </c>
      <c r="G4127" s="25">
        <f t="shared" si="128"/>
        <v>5</v>
      </c>
      <c r="H4127" s="25">
        <f>VLOOKUP(F4127,Table!$A$2:$C$121,2,0)</f>
        <v>13</v>
      </c>
      <c r="I4127" s="26">
        <f>VLOOKUP(F4127,Table!$A$2:$C$121,3,0)</f>
        <v>4</v>
      </c>
      <c r="J4127" s="17" t="s">
        <v>11894</v>
      </c>
      <c r="K4127" s="25" t="str">
        <f>LEFT(J4127,MIN(FIND({0,1,2,3,4,5,6,7,8,9},ASC(J4127)&amp;1234567890))-1)</f>
        <v>Mg</v>
      </c>
      <c r="L4127" s="25">
        <f t="shared" si="129"/>
        <v>2</v>
      </c>
      <c r="M4127" s="25">
        <f>VLOOKUP(K4127,Table!$A$2:$C$121,2,0)</f>
        <v>2</v>
      </c>
      <c r="N4127" s="26">
        <f>VLOOKUP(K4127,Table!$A$2:$C$121,3,0)</f>
        <v>3</v>
      </c>
      <c r="O4127" s="13" t="str">
        <f>VLOOKUP(A4127,Table!$U$1:$V$230,2,0)</f>
        <v>Tetragonal</v>
      </c>
      <c r="P4127" s="1"/>
    </row>
    <row r="4128" spans="1:16">
      <c r="A4128" s="12">
        <v>139</v>
      </c>
      <c r="B4128" s="12">
        <v>23685</v>
      </c>
      <c r="C4128" s="12" t="s">
        <v>4799</v>
      </c>
      <c r="D4128" s="12" t="s">
        <v>4814</v>
      </c>
      <c r="E4128" s="17" t="s">
        <v>530</v>
      </c>
      <c r="F4128" s="25" t="str">
        <f>LEFT(E4128,MIN(FIND({0,1,2,3,4,5,6,7,8,9},ASC(E4128)&amp;1234567890))-1)</f>
        <v>Yb</v>
      </c>
      <c r="G4128" s="25">
        <f t="shared" si="128"/>
        <v>1</v>
      </c>
      <c r="H4128" s="25">
        <f>VLOOKUP(F4128,Table!$A$2:$C$121,2,0)</f>
        <v>3</v>
      </c>
      <c r="I4128" s="26">
        <f>VLOOKUP(F4128,Table!$A$2:$C$121,3,0)</f>
        <v>6</v>
      </c>
      <c r="J4128" s="17" t="s">
        <v>383</v>
      </c>
      <c r="K4128" s="25" t="str">
        <f>LEFT(J4128,MIN(FIND({0,1,2,3,4,5,6,7,8,9},ASC(J4128)&amp;1234567890))-1)</f>
        <v>C</v>
      </c>
      <c r="L4128" s="25">
        <f t="shared" si="129"/>
        <v>2</v>
      </c>
      <c r="M4128" s="25">
        <f>VLOOKUP(K4128,Table!$A$2:$C$121,2,0)</f>
        <v>14</v>
      </c>
      <c r="N4128" s="26">
        <f>VLOOKUP(K4128,Table!$A$2:$C$121,3,0)</f>
        <v>2</v>
      </c>
      <c r="O4128" s="13" t="str">
        <f>VLOOKUP(A4128,Table!$U$1:$V$230,2,0)</f>
        <v>Tetragonal</v>
      </c>
      <c r="P4128" s="1"/>
    </row>
    <row r="4129" spans="1:16">
      <c r="A4129" s="12">
        <v>139</v>
      </c>
      <c r="B4129" s="12">
        <v>23687</v>
      </c>
      <c r="C4129" s="12" t="s">
        <v>4799</v>
      </c>
      <c r="D4129" s="12" t="s">
        <v>4815</v>
      </c>
      <c r="E4129" s="17" t="s">
        <v>11334</v>
      </c>
      <c r="F4129" s="25" t="str">
        <f>LEFT(E4129,MIN(FIND({0,1,2,3,4,5,6,7,8,9},ASC(E4129)&amp;1234567890))-1)</f>
        <v>Tm</v>
      </c>
      <c r="G4129" s="25">
        <f t="shared" si="128"/>
        <v>1</v>
      </c>
      <c r="H4129" s="25">
        <f>VLOOKUP(F4129,Table!$A$2:$C$121,2,0)</f>
        <v>3</v>
      </c>
      <c r="I4129" s="26">
        <f>VLOOKUP(F4129,Table!$A$2:$C$121,3,0)</f>
        <v>6</v>
      </c>
      <c r="J4129" s="17" t="s">
        <v>383</v>
      </c>
      <c r="K4129" s="25" t="str">
        <f>LEFT(J4129,MIN(FIND({0,1,2,3,4,5,6,7,8,9},ASC(J4129)&amp;1234567890))-1)</f>
        <v>C</v>
      </c>
      <c r="L4129" s="25">
        <f t="shared" si="129"/>
        <v>2</v>
      </c>
      <c r="M4129" s="25">
        <f>VLOOKUP(K4129,Table!$A$2:$C$121,2,0)</f>
        <v>14</v>
      </c>
      <c r="N4129" s="26">
        <f>VLOOKUP(K4129,Table!$A$2:$C$121,3,0)</f>
        <v>2</v>
      </c>
      <c r="O4129" s="13" t="str">
        <f>VLOOKUP(A4129,Table!$U$1:$V$230,2,0)</f>
        <v>Tetragonal</v>
      </c>
      <c r="P4129" s="1"/>
    </row>
    <row r="4130" spans="1:16">
      <c r="A4130" s="12">
        <v>139</v>
      </c>
      <c r="B4130" s="12">
        <v>23689</v>
      </c>
      <c r="C4130" s="12" t="s">
        <v>4799</v>
      </c>
      <c r="D4130" s="12" t="s">
        <v>4816</v>
      </c>
      <c r="E4130" s="17" t="s">
        <v>11542</v>
      </c>
      <c r="F4130" s="25" t="str">
        <f>LEFT(E4130,MIN(FIND({0,1,2,3,4,5,6,7,8,9},ASC(E4130)&amp;1234567890))-1)</f>
        <v>Er</v>
      </c>
      <c r="G4130" s="25">
        <f t="shared" si="128"/>
        <v>1</v>
      </c>
      <c r="H4130" s="25">
        <f>VLOOKUP(F4130,Table!$A$2:$C$121,2,0)</f>
        <v>3</v>
      </c>
      <c r="I4130" s="26">
        <f>VLOOKUP(F4130,Table!$A$2:$C$121,3,0)</f>
        <v>6</v>
      </c>
      <c r="J4130" s="17" t="s">
        <v>383</v>
      </c>
      <c r="K4130" s="25" t="str">
        <f>LEFT(J4130,MIN(FIND({0,1,2,3,4,5,6,7,8,9},ASC(J4130)&amp;1234567890))-1)</f>
        <v>C</v>
      </c>
      <c r="L4130" s="25">
        <f t="shared" si="129"/>
        <v>2</v>
      </c>
      <c r="M4130" s="25">
        <f>VLOOKUP(K4130,Table!$A$2:$C$121,2,0)</f>
        <v>14</v>
      </c>
      <c r="N4130" s="26">
        <f>VLOOKUP(K4130,Table!$A$2:$C$121,3,0)</f>
        <v>2</v>
      </c>
      <c r="O4130" s="13" t="str">
        <f>VLOOKUP(A4130,Table!$U$1:$V$230,2,0)</f>
        <v>Tetragonal</v>
      </c>
      <c r="P4130" s="1"/>
    </row>
    <row r="4131" spans="1:16">
      <c r="A4131" s="12">
        <v>139</v>
      </c>
      <c r="B4131" s="12">
        <v>23719</v>
      </c>
      <c r="C4131" s="12" t="s">
        <v>4799</v>
      </c>
      <c r="D4131" s="12" t="s">
        <v>4817</v>
      </c>
      <c r="E4131" s="17" t="s">
        <v>11724</v>
      </c>
      <c r="F4131" s="25" t="str">
        <f>LEFT(E4131,MIN(FIND({0,1,2,3,4,5,6,7,8,9},ASC(E4131)&amp;1234567890))-1)</f>
        <v>Hg</v>
      </c>
      <c r="G4131" s="25">
        <f t="shared" si="128"/>
        <v>2</v>
      </c>
      <c r="H4131" s="25">
        <f>VLOOKUP(F4131,Table!$A$2:$C$121,2,0)</f>
        <v>12</v>
      </c>
      <c r="I4131" s="26">
        <f>VLOOKUP(F4131,Table!$A$2:$C$121,3,0)</f>
        <v>6</v>
      </c>
      <c r="J4131" s="17" t="s">
        <v>11632</v>
      </c>
      <c r="K4131" s="25" t="str">
        <f>LEFT(J4131,MIN(FIND({0,1,2,3,4,5,6,7,8,9},ASC(J4131)&amp;1234567890))-1)</f>
        <v>F</v>
      </c>
      <c r="L4131" s="25">
        <f t="shared" si="129"/>
        <v>2</v>
      </c>
      <c r="M4131" s="25">
        <f>VLOOKUP(K4131,Table!$A$2:$C$121,2,0)</f>
        <v>17</v>
      </c>
      <c r="N4131" s="26">
        <f>VLOOKUP(K4131,Table!$A$2:$C$121,3,0)</f>
        <v>2</v>
      </c>
      <c r="O4131" s="13" t="str">
        <f>VLOOKUP(A4131,Table!$U$1:$V$230,2,0)</f>
        <v>Tetragonal</v>
      </c>
      <c r="P4131" s="1"/>
    </row>
    <row r="4132" spans="1:16">
      <c r="A4132" s="12">
        <v>139</v>
      </c>
      <c r="B4132" s="12">
        <v>23949</v>
      </c>
      <c r="C4132" s="12" t="s">
        <v>4799</v>
      </c>
      <c r="D4132" s="12" t="s">
        <v>4818</v>
      </c>
      <c r="E4132" s="17" t="s">
        <v>335</v>
      </c>
      <c r="F4132" s="25" t="str">
        <f>LEFT(E4132,MIN(FIND({0,1,2,3,4,5,6,7,8,9},ASC(E4132)&amp;1234567890))-1)</f>
        <v>Nb</v>
      </c>
      <c r="G4132" s="25">
        <f t="shared" si="128"/>
        <v>1</v>
      </c>
      <c r="H4132" s="25">
        <f>VLOOKUP(F4132,Table!$A$2:$C$121,2,0)</f>
        <v>5</v>
      </c>
      <c r="I4132" s="26">
        <f>VLOOKUP(F4132,Table!$A$2:$C$121,3,0)</f>
        <v>5</v>
      </c>
      <c r="J4132" s="17" t="s">
        <v>11638</v>
      </c>
      <c r="K4132" s="25" t="str">
        <f>LEFT(J4132,MIN(FIND({0,1,2,3,4,5,6,7,8,9},ASC(J4132)&amp;1234567890))-1)</f>
        <v>F</v>
      </c>
      <c r="L4132" s="25">
        <f t="shared" si="129"/>
        <v>4</v>
      </c>
      <c r="M4132" s="25">
        <f>VLOOKUP(K4132,Table!$A$2:$C$121,2,0)</f>
        <v>17</v>
      </c>
      <c r="N4132" s="26">
        <f>VLOOKUP(K4132,Table!$A$2:$C$121,3,0)</f>
        <v>2</v>
      </c>
      <c r="O4132" s="13" t="str">
        <f>VLOOKUP(A4132,Table!$U$1:$V$230,2,0)</f>
        <v>Tetragonal</v>
      </c>
      <c r="P4132" s="1"/>
    </row>
    <row r="4133" spans="1:16">
      <c r="A4133" s="12">
        <v>139</v>
      </c>
      <c r="B4133" s="12">
        <v>24248</v>
      </c>
      <c r="C4133" s="12" t="s">
        <v>4799</v>
      </c>
      <c r="D4133" s="12" t="s">
        <v>3498</v>
      </c>
      <c r="E4133" s="17" t="s">
        <v>410</v>
      </c>
      <c r="F4133" s="25" t="str">
        <f>LEFT(E4133,MIN(FIND({0,1,2,3,4,5,6,7,8,9},ASC(E4133)&amp;1234567890))-1)</f>
        <v>Ba</v>
      </c>
      <c r="G4133" s="25">
        <f t="shared" si="128"/>
        <v>1</v>
      </c>
      <c r="H4133" s="25">
        <f>VLOOKUP(F4133,Table!$A$2:$C$121,2,0)</f>
        <v>2</v>
      </c>
      <c r="I4133" s="26">
        <f>VLOOKUP(F4133,Table!$A$2:$C$121,3,0)</f>
        <v>6</v>
      </c>
      <c r="J4133" s="17" t="s">
        <v>32</v>
      </c>
      <c r="K4133" s="25" t="str">
        <f>LEFT(J4133,MIN(FIND({0,1,2,3,4,5,6,7,8,9},ASC(J4133)&amp;1234567890))-1)</f>
        <v>O</v>
      </c>
      <c r="L4133" s="25">
        <f t="shared" si="129"/>
        <v>2</v>
      </c>
      <c r="M4133" s="25">
        <f>VLOOKUP(K4133,Table!$A$2:$C$121,2,0)</f>
        <v>16</v>
      </c>
      <c r="N4133" s="26">
        <f>VLOOKUP(K4133,Table!$A$2:$C$121,3,0)</f>
        <v>2</v>
      </c>
      <c r="O4133" s="13" t="str">
        <f>VLOOKUP(A4133,Table!$U$1:$V$230,2,0)</f>
        <v>Tetragonal</v>
      </c>
      <c r="P4133" s="1"/>
    </row>
    <row r="4134" spans="1:16">
      <c r="A4134" s="12">
        <v>139</v>
      </c>
      <c r="B4134" s="12">
        <v>24249</v>
      </c>
      <c r="C4134" s="12" t="s">
        <v>4799</v>
      </c>
      <c r="D4134" s="12" t="s">
        <v>4819</v>
      </c>
      <c r="E4134" s="17" t="s">
        <v>433</v>
      </c>
      <c r="F4134" s="25" t="str">
        <f>LEFT(E4134,MIN(FIND({0,1,2,3,4,5,6,7,8,9},ASC(E4134)&amp;1234567890))-1)</f>
        <v>Sr</v>
      </c>
      <c r="G4134" s="25">
        <f t="shared" si="128"/>
        <v>1</v>
      </c>
      <c r="H4134" s="25">
        <f>VLOOKUP(F4134,Table!$A$2:$C$121,2,0)</f>
        <v>2</v>
      </c>
      <c r="I4134" s="26">
        <f>VLOOKUP(F4134,Table!$A$2:$C$121,3,0)</f>
        <v>5</v>
      </c>
      <c r="J4134" s="17" t="s">
        <v>32</v>
      </c>
      <c r="K4134" s="25" t="str">
        <f>LEFT(J4134,MIN(FIND({0,1,2,3,4,5,6,7,8,9},ASC(J4134)&amp;1234567890))-1)</f>
        <v>O</v>
      </c>
      <c r="L4134" s="25">
        <f t="shared" si="129"/>
        <v>2</v>
      </c>
      <c r="M4134" s="25">
        <f>VLOOKUP(K4134,Table!$A$2:$C$121,2,0)</f>
        <v>16</v>
      </c>
      <c r="N4134" s="26">
        <f>VLOOKUP(K4134,Table!$A$2:$C$121,3,0)</f>
        <v>2</v>
      </c>
      <c r="O4134" s="13" t="str">
        <f>VLOOKUP(A4134,Table!$U$1:$V$230,2,0)</f>
        <v>Tetragonal</v>
      </c>
      <c r="P4134" s="1"/>
    </row>
    <row r="4135" spans="1:16">
      <c r="A4135" s="12">
        <v>139</v>
      </c>
      <c r="B4135" s="12">
        <v>26237</v>
      </c>
      <c r="C4135" s="12" t="s">
        <v>4799</v>
      </c>
      <c r="D4135" s="12" t="s">
        <v>4821</v>
      </c>
      <c r="E4135" s="17" t="s">
        <v>12583</v>
      </c>
      <c r="F4135" s="25" t="str">
        <f>LEFT(E4135,MIN(FIND({0,1,2,3,4,5,6,7,8,9},ASC(E4135)&amp;1234567890))-1)</f>
        <v>Yb</v>
      </c>
      <c r="G4135" s="25">
        <f t="shared" si="128"/>
        <v>11</v>
      </c>
      <c r="H4135" s="25">
        <f>VLOOKUP(F4135,Table!$A$2:$C$121,2,0)</f>
        <v>3</v>
      </c>
      <c r="I4135" s="26">
        <f>VLOOKUP(F4135,Table!$A$2:$C$121,3,0)</f>
        <v>6</v>
      </c>
      <c r="J4135" s="17" t="s">
        <v>432</v>
      </c>
      <c r="K4135" s="25" t="str">
        <f>LEFT(J4135,MIN(FIND({0,1,2,3,4,5,6,7,8,9},ASC(J4135)&amp;1234567890))-1)</f>
        <v>Sb</v>
      </c>
      <c r="L4135" s="25">
        <f t="shared" si="129"/>
        <v>10</v>
      </c>
      <c r="M4135" s="25">
        <f>VLOOKUP(K4135,Table!$A$2:$C$121,2,0)</f>
        <v>15</v>
      </c>
      <c r="N4135" s="26">
        <f>VLOOKUP(K4135,Table!$A$2:$C$121,3,0)</f>
        <v>5</v>
      </c>
      <c r="O4135" s="13" t="str">
        <f>VLOOKUP(A4135,Table!$U$1:$V$230,2,0)</f>
        <v>Tetragonal</v>
      </c>
      <c r="P4135" s="1"/>
    </row>
    <row r="4136" spans="1:16">
      <c r="A4136" s="12">
        <v>139</v>
      </c>
      <c r="B4136" s="12">
        <v>26446</v>
      </c>
      <c r="C4136" s="12" t="s">
        <v>4799</v>
      </c>
      <c r="D4136" s="12" t="s">
        <v>15294</v>
      </c>
      <c r="E4136" s="17" t="s">
        <v>335</v>
      </c>
      <c r="F4136" s="25" t="str">
        <f>LEFT(E4136,MIN(FIND({0,1,2,3,4,5,6,7,8,9},ASC(E4136)&amp;1234567890))-1)</f>
        <v>Nb</v>
      </c>
      <c r="G4136" s="25">
        <f t="shared" si="128"/>
        <v>1</v>
      </c>
      <c r="H4136" s="25">
        <f>VLOOKUP(F4136,Table!$A$2:$C$121,2,0)</f>
        <v>5</v>
      </c>
      <c r="I4136" s="26">
        <f>VLOOKUP(F4136,Table!$A$2:$C$121,3,0)</f>
        <v>5</v>
      </c>
      <c r="J4136" s="17" t="s">
        <v>15329</v>
      </c>
      <c r="K4136" s="25" t="str">
        <f>LEFT(J4136,MIN(FIND({0,1,2,3,4,5,6,7,8,9},ASC(J4136)&amp;1234567890))-1)</f>
        <v>N</v>
      </c>
      <c r="L4136" s="25">
        <f t="shared" si="129"/>
        <v>0.80100000000000005</v>
      </c>
      <c r="M4136" s="25">
        <f>VLOOKUP(K4136,Table!$A$2:$C$121,2,0)</f>
        <v>15</v>
      </c>
      <c r="N4136" s="26">
        <f>VLOOKUP(K4136,Table!$A$2:$C$121,3,0)</f>
        <v>2</v>
      </c>
      <c r="O4136" s="13" t="str">
        <f>VLOOKUP(A4136,Table!$U$1:$V$230,2,0)</f>
        <v>Tetragonal</v>
      </c>
      <c r="P4136" s="1"/>
    </row>
    <row r="4137" spans="1:16">
      <c r="A4137" s="12">
        <v>139</v>
      </c>
      <c r="B4137" s="12">
        <v>26587</v>
      </c>
      <c r="C4137" s="12" t="s">
        <v>4799</v>
      </c>
      <c r="D4137" s="12" t="s">
        <v>4822</v>
      </c>
      <c r="E4137" s="17" t="s">
        <v>46</v>
      </c>
      <c r="F4137" s="25" t="str">
        <f>LEFT(E4137,MIN(FIND({0,1,2,3,4,5,6,7,8,9},ASC(E4137)&amp;1234567890))-1)</f>
        <v>La</v>
      </c>
      <c r="G4137" s="25">
        <f t="shared" si="128"/>
        <v>1</v>
      </c>
      <c r="H4137" s="25">
        <f>VLOOKUP(F4137,Table!$A$2:$C$121,2,0)</f>
        <v>3</v>
      </c>
      <c r="I4137" s="26">
        <f>VLOOKUP(F4137,Table!$A$2:$C$121,3,0)</f>
        <v>6</v>
      </c>
      <c r="J4137" s="17" t="s">
        <v>383</v>
      </c>
      <c r="K4137" s="25" t="str">
        <f>LEFT(J4137,MIN(FIND({0,1,2,3,4,5,6,7,8,9},ASC(J4137)&amp;1234567890))-1)</f>
        <v>C</v>
      </c>
      <c r="L4137" s="25">
        <f t="shared" si="129"/>
        <v>2</v>
      </c>
      <c r="M4137" s="25">
        <f>VLOOKUP(K4137,Table!$A$2:$C$121,2,0)</f>
        <v>14</v>
      </c>
      <c r="N4137" s="26">
        <f>VLOOKUP(K4137,Table!$A$2:$C$121,3,0)</f>
        <v>2</v>
      </c>
      <c r="O4137" s="13" t="str">
        <f>VLOOKUP(A4137,Table!$U$1:$V$230,2,0)</f>
        <v>Tetragonal</v>
      </c>
      <c r="P4137" s="1"/>
    </row>
    <row r="4138" spans="1:16">
      <c r="A4138" s="12">
        <v>139</v>
      </c>
      <c r="B4138" s="12">
        <v>26625</v>
      </c>
      <c r="C4138" s="12" t="s">
        <v>4799</v>
      </c>
      <c r="D4138" s="12" t="s">
        <v>4823</v>
      </c>
      <c r="E4138" s="17" t="s">
        <v>11646</v>
      </c>
      <c r="F4138" s="25" t="str">
        <f>LEFT(E4138,MIN(FIND({0,1,2,3,4,5,6,7,8,9},ASC(E4138)&amp;1234567890))-1)</f>
        <v>Xe</v>
      </c>
      <c r="G4138" s="25">
        <f t="shared" si="128"/>
        <v>1</v>
      </c>
      <c r="H4138" s="25">
        <f>VLOOKUP(F4138,Table!$A$2:$C$121,2,0)</f>
        <v>18</v>
      </c>
      <c r="I4138" s="26">
        <f>VLOOKUP(F4138,Table!$A$2:$C$121,3,0)</f>
        <v>5</v>
      </c>
      <c r="J4138" s="17" t="s">
        <v>11632</v>
      </c>
      <c r="K4138" s="25" t="str">
        <f>LEFT(J4138,MIN(FIND({0,1,2,3,4,5,6,7,8,9},ASC(J4138)&amp;1234567890))-1)</f>
        <v>F</v>
      </c>
      <c r="L4138" s="25">
        <f t="shared" si="129"/>
        <v>2</v>
      </c>
      <c r="M4138" s="25">
        <f>VLOOKUP(K4138,Table!$A$2:$C$121,2,0)</f>
        <v>17</v>
      </c>
      <c r="N4138" s="26">
        <f>VLOOKUP(K4138,Table!$A$2:$C$121,3,0)</f>
        <v>2</v>
      </c>
      <c r="O4138" s="13" t="str">
        <f>VLOOKUP(A4138,Table!$U$1:$V$230,2,0)</f>
        <v>Tetragonal</v>
      </c>
      <c r="P4138" s="1"/>
    </row>
    <row r="4139" spans="1:16">
      <c r="A4139" s="12">
        <v>139</v>
      </c>
      <c r="B4139" s="12">
        <v>26821</v>
      </c>
      <c r="C4139" s="12" t="s">
        <v>4799</v>
      </c>
      <c r="D4139" s="12" t="s">
        <v>4824</v>
      </c>
      <c r="E4139" s="17" t="s">
        <v>11336</v>
      </c>
      <c r="F4139" s="25" t="str">
        <f>LEFT(E4139,MIN(FIND({0,1,2,3,4,5,6,7,8,9},ASC(E4139)&amp;1234567890))-1)</f>
        <v>Y</v>
      </c>
      <c r="G4139" s="25">
        <f t="shared" si="128"/>
        <v>1</v>
      </c>
      <c r="H4139" s="25">
        <f>VLOOKUP(F4139,Table!$A$2:$C$121,2,0)</f>
        <v>3</v>
      </c>
      <c r="I4139" s="26">
        <f>VLOOKUP(F4139,Table!$A$2:$C$121,3,0)</f>
        <v>5</v>
      </c>
      <c r="J4139" s="17" t="s">
        <v>12584</v>
      </c>
      <c r="K4139" s="25" t="str">
        <f>LEFT(J4139,MIN(FIND({0,1,2,3,4,5,6,7,8,9},ASC(J4139)&amp;1234567890))-1)</f>
        <v>Mn</v>
      </c>
      <c r="L4139" s="25">
        <f t="shared" si="129"/>
        <v>12</v>
      </c>
      <c r="M4139" s="25">
        <f>VLOOKUP(K4139,Table!$A$2:$C$121,2,0)</f>
        <v>7</v>
      </c>
      <c r="N4139" s="26">
        <f>VLOOKUP(K4139,Table!$A$2:$C$121,3,0)</f>
        <v>4</v>
      </c>
      <c r="O4139" s="13" t="str">
        <f>VLOOKUP(A4139,Table!$U$1:$V$230,2,0)</f>
        <v>Tetragonal</v>
      </c>
      <c r="P4139" s="1"/>
    </row>
    <row r="4140" spans="1:16">
      <c r="A4140" s="12">
        <v>139</v>
      </c>
      <c r="B4140" s="12">
        <v>26822</v>
      </c>
      <c r="C4140" s="12" t="s">
        <v>4799</v>
      </c>
      <c r="D4140" s="12" t="s">
        <v>4825</v>
      </c>
      <c r="E4140" s="17" t="s">
        <v>615</v>
      </c>
      <c r="F4140" s="25" t="str">
        <f>LEFT(E4140,MIN(FIND({0,1,2,3,4,5,6,7,8,9},ASC(E4140)&amp;1234567890))-1)</f>
        <v>Nd</v>
      </c>
      <c r="G4140" s="25">
        <f t="shared" si="128"/>
        <v>1</v>
      </c>
      <c r="H4140" s="25">
        <f>VLOOKUP(F4140,Table!$A$2:$C$121,2,0)</f>
        <v>3</v>
      </c>
      <c r="I4140" s="26">
        <f>VLOOKUP(F4140,Table!$A$2:$C$121,3,0)</f>
        <v>6</v>
      </c>
      <c r="J4140" s="17" t="s">
        <v>12584</v>
      </c>
      <c r="K4140" s="25" t="str">
        <f>LEFT(J4140,MIN(FIND({0,1,2,3,4,5,6,7,8,9},ASC(J4140)&amp;1234567890))-1)</f>
        <v>Mn</v>
      </c>
      <c r="L4140" s="25">
        <f t="shared" si="129"/>
        <v>12</v>
      </c>
      <c r="M4140" s="25">
        <f>VLOOKUP(K4140,Table!$A$2:$C$121,2,0)</f>
        <v>7</v>
      </c>
      <c r="N4140" s="26">
        <f>VLOOKUP(K4140,Table!$A$2:$C$121,3,0)</f>
        <v>4</v>
      </c>
      <c r="O4140" s="13" t="str">
        <f>VLOOKUP(A4140,Table!$U$1:$V$230,2,0)</f>
        <v>Tetragonal</v>
      </c>
      <c r="P4140" s="1"/>
    </row>
    <row r="4141" spans="1:16">
      <c r="A4141" s="12">
        <v>139</v>
      </c>
      <c r="B4141" s="12">
        <v>26823</v>
      </c>
      <c r="C4141" s="12" t="s">
        <v>4799</v>
      </c>
      <c r="D4141" s="12" t="s">
        <v>4826</v>
      </c>
      <c r="E4141" s="17" t="s">
        <v>11306</v>
      </c>
      <c r="F4141" s="25" t="str">
        <f>LEFT(E4141,MIN(FIND({0,1,2,3,4,5,6,7,8,9},ASC(E4141)&amp;1234567890))-1)</f>
        <v>Gd</v>
      </c>
      <c r="G4141" s="25">
        <f t="shared" si="128"/>
        <v>1</v>
      </c>
      <c r="H4141" s="25">
        <f>VLOOKUP(F4141,Table!$A$2:$C$121,2,0)</f>
        <v>3</v>
      </c>
      <c r="I4141" s="26">
        <f>VLOOKUP(F4141,Table!$A$2:$C$121,3,0)</f>
        <v>6</v>
      </c>
      <c r="J4141" s="17" t="s">
        <v>12584</v>
      </c>
      <c r="K4141" s="25" t="str">
        <f>LEFT(J4141,MIN(FIND({0,1,2,3,4,5,6,7,8,9},ASC(J4141)&amp;1234567890))-1)</f>
        <v>Mn</v>
      </c>
      <c r="L4141" s="25">
        <f t="shared" si="129"/>
        <v>12</v>
      </c>
      <c r="M4141" s="25">
        <f>VLOOKUP(K4141,Table!$A$2:$C$121,2,0)</f>
        <v>7</v>
      </c>
      <c r="N4141" s="26">
        <f>VLOOKUP(K4141,Table!$A$2:$C$121,3,0)</f>
        <v>4</v>
      </c>
      <c r="O4141" s="13" t="str">
        <f>VLOOKUP(A4141,Table!$U$1:$V$230,2,0)</f>
        <v>Tetragonal</v>
      </c>
      <c r="P4141" s="1"/>
    </row>
    <row r="4142" spans="1:16">
      <c r="A4142" s="12">
        <v>139</v>
      </c>
      <c r="B4142" s="12">
        <v>26824</v>
      </c>
      <c r="C4142" s="12" t="s">
        <v>4799</v>
      </c>
      <c r="D4142" s="12" t="s">
        <v>4827</v>
      </c>
      <c r="E4142" s="17" t="s">
        <v>11333</v>
      </c>
      <c r="F4142" s="25" t="str">
        <f>LEFT(E4142,MIN(FIND({0,1,2,3,4,5,6,7,8,9},ASC(E4142)&amp;1234567890))-1)</f>
        <v>Dy</v>
      </c>
      <c r="G4142" s="25">
        <f t="shared" si="128"/>
        <v>1</v>
      </c>
      <c r="H4142" s="25">
        <f>VLOOKUP(F4142,Table!$A$2:$C$121,2,0)</f>
        <v>3</v>
      </c>
      <c r="I4142" s="26">
        <f>VLOOKUP(F4142,Table!$A$2:$C$121,3,0)</f>
        <v>6</v>
      </c>
      <c r="J4142" s="17" t="s">
        <v>12584</v>
      </c>
      <c r="K4142" s="25" t="str">
        <f>LEFT(J4142,MIN(FIND({0,1,2,3,4,5,6,7,8,9},ASC(J4142)&amp;1234567890))-1)</f>
        <v>Mn</v>
      </c>
      <c r="L4142" s="25">
        <f t="shared" si="129"/>
        <v>12</v>
      </c>
      <c r="M4142" s="25">
        <f>VLOOKUP(K4142,Table!$A$2:$C$121,2,0)</f>
        <v>7</v>
      </c>
      <c r="N4142" s="26">
        <f>VLOOKUP(K4142,Table!$A$2:$C$121,3,0)</f>
        <v>4</v>
      </c>
      <c r="O4142" s="13" t="str">
        <f>VLOOKUP(A4142,Table!$U$1:$V$230,2,0)</f>
        <v>Tetragonal</v>
      </c>
      <c r="P4142" s="1"/>
    </row>
    <row r="4143" spans="1:16">
      <c r="A4143" s="12">
        <v>139</v>
      </c>
      <c r="B4143" s="12">
        <v>26825</v>
      </c>
      <c r="C4143" s="12" t="s">
        <v>4799</v>
      </c>
      <c r="D4143" s="12" t="s">
        <v>4828</v>
      </c>
      <c r="E4143" s="17" t="s">
        <v>587</v>
      </c>
      <c r="F4143" s="25" t="str">
        <f>LEFT(E4143,MIN(FIND({0,1,2,3,4,5,6,7,8,9},ASC(E4143)&amp;1234567890))-1)</f>
        <v>Ho</v>
      </c>
      <c r="G4143" s="25">
        <f t="shared" si="128"/>
        <v>1</v>
      </c>
      <c r="H4143" s="25">
        <f>VLOOKUP(F4143,Table!$A$2:$C$121,2,0)</f>
        <v>3</v>
      </c>
      <c r="I4143" s="26">
        <f>VLOOKUP(F4143,Table!$A$2:$C$121,3,0)</f>
        <v>6</v>
      </c>
      <c r="J4143" s="17" t="s">
        <v>12584</v>
      </c>
      <c r="K4143" s="25" t="str">
        <f>LEFT(J4143,MIN(FIND({0,1,2,3,4,5,6,7,8,9},ASC(J4143)&amp;1234567890))-1)</f>
        <v>Mn</v>
      </c>
      <c r="L4143" s="25">
        <f t="shared" si="129"/>
        <v>12</v>
      </c>
      <c r="M4143" s="25">
        <f>VLOOKUP(K4143,Table!$A$2:$C$121,2,0)</f>
        <v>7</v>
      </c>
      <c r="N4143" s="26">
        <f>VLOOKUP(K4143,Table!$A$2:$C$121,3,0)</f>
        <v>4</v>
      </c>
      <c r="O4143" s="13" t="str">
        <f>VLOOKUP(A4143,Table!$U$1:$V$230,2,0)</f>
        <v>Tetragonal</v>
      </c>
      <c r="P4143" s="1"/>
    </row>
    <row r="4144" spans="1:16">
      <c r="A4144" s="12">
        <v>139</v>
      </c>
      <c r="B4144" s="12">
        <v>26826</v>
      </c>
      <c r="C4144" s="12" t="s">
        <v>4799</v>
      </c>
      <c r="D4144" s="12" t="s">
        <v>4829</v>
      </c>
      <c r="E4144" s="17" t="s">
        <v>11542</v>
      </c>
      <c r="F4144" s="25" t="str">
        <f>LEFT(E4144,MIN(FIND({0,1,2,3,4,5,6,7,8,9},ASC(E4144)&amp;1234567890))-1)</f>
        <v>Er</v>
      </c>
      <c r="G4144" s="25">
        <f t="shared" si="128"/>
        <v>1</v>
      </c>
      <c r="H4144" s="25">
        <f>VLOOKUP(F4144,Table!$A$2:$C$121,2,0)</f>
        <v>3</v>
      </c>
      <c r="I4144" s="26">
        <f>VLOOKUP(F4144,Table!$A$2:$C$121,3,0)</f>
        <v>6</v>
      </c>
      <c r="J4144" s="17" t="s">
        <v>12584</v>
      </c>
      <c r="K4144" s="25" t="str">
        <f>LEFT(J4144,MIN(FIND({0,1,2,3,4,5,6,7,8,9},ASC(J4144)&amp;1234567890))-1)</f>
        <v>Mn</v>
      </c>
      <c r="L4144" s="25">
        <f t="shared" si="129"/>
        <v>12</v>
      </c>
      <c r="M4144" s="25">
        <f>VLOOKUP(K4144,Table!$A$2:$C$121,2,0)</f>
        <v>7</v>
      </c>
      <c r="N4144" s="26">
        <f>VLOOKUP(K4144,Table!$A$2:$C$121,3,0)</f>
        <v>4</v>
      </c>
      <c r="O4144" s="13" t="str">
        <f>VLOOKUP(A4144,Table!$U$1:$V$230,2,0)</f>
        <v>Tetragonal</v>
      </c>
      <c r="P4144" s="1"/>
    </row>
    <row r="4145" spans="1:16">
      <c r="A4145" s="12">
        <v>139</v>
      </c>
      <c r="B4145" s="12">
        <v>26869</v>
      </c>
      <c r="C4145" s="12" t="s">
        <v>4799</v>
      </c>
      <c r="D4145" s="12" t="s">
        <v>4830</v>
      </c>
      <c r="E4145" s="17" t="s">
        <v>390</v>
      </c>
      <c r="F4145" s="25" t="str">
        <f>LEFT(E4145,MIN(FIND({0,1,2,3,4,5,6,7,8,9},ASC(E4145)&amp;1234567890))-1)</f>
        <v>W</v>
      </c>
      <c r="G4145" s="25">
        <f t="shared" si="128"/>
        <v>1</v>
      </c>
      <c r="H4145" s="25">
        <f>VLOOKUP(F4145,Table!$A$2:$C$121,2,0)</f>
        <v>6</v>
      </c>
      <c r="I4145" s="26">
        <f>VLOOKUP(F4145,Table!$A$2:$C$121,3,0)</f>
        <v>6</v>
      </c>
      <c r="J4145" s="17" t="s">
        <v>11546</v>
      </c>
      <c r="K4145" s="25" t="str">
        <f>LEFT(J4145,MIN(FIND({0,1,2,3,4,5,6,7,8,9},ASC(J4145)&amp;1234567890))-1)</f>
        <v>Si</v>
      </c>
      <c r="L4145" s="25">
        <f t="shared" si="129"/>
        <v>2</v>
      </c>
      <c r="M4145" s="25">
        <f>VLOOKUP(K4145,Table!$A$2:$C$121,2,0)</f>
        <v>14</v>
      </c>
      <c r="N4145" s="26">
        <f>VLOOKUP(K4145,Table!$A$2:$C$121,3,0)</f>
        <v>3</v>
      </c>
      <c r="O4145" s="13" t="str">
        <f>VLOOKUP(A4145,Table!$U$1:$V$230,2,0)</f>
        <v>Tetragonal</v>
      </c>
      <c r="P4145" s="1"/>
    </row>
    <row r="4146" spans="1:16">
      <c r="A4146" s="12">
        <v>139</v>
      </c>
      <c r="B4146" s="12">
        <v>23720</v>
      </c>
      <c r="C4146" s="12" t="s">
        <v>4799</v>
      </c>
      <c r="D4146" s="12" t="s">
        <v>4831</v>
      </c>
      <c r="E4146" s="17" t="s">
        <v>11724</v>
      </c>
      <c r="F4146" s="25" t="str">
        <f>LEFT(E4146,MIN(FIND({0,1,2,3,4,5,6,7,8,9},ASC(E4146)&amp;1234567890))-1)</f>
        <v>Hg</v>
      </c>
      <c r="G4146" s="25">
        <f t="shared" si="128"/>
        <v>2</v>
      </c>
      <c r="H4146" s="25">
        <f>VLOOKUP(F4146,Table!$A$2:$C$121,2,0)</f>
        <v>12</v>
      </c>
      <c r="I4146" s="26">
        <f>VLOOKUP(F4146,Table!$A$2:$C$121,3,0)</f>
        <v>6</v>
      </c>
      <c r="J4146" s="17" t="s">
        <v>11305</v>
      </c>
      <c r="K4146" s="25" t="str">
        <f>LEFT(J4146,MIN(FIND({0,1,2,3,4,5,6,7,8,9},ASC(J4146)&amp;1234567890))-1)</f>
        <v>Cl</v>
      </c>
      <c r="L4146" s="25">
        <f t="shared" si="129"/>
        <v>2</v>
      </c>
      <c r="M4146" s="25">
        <f>VLOOKUP(K4146,Table!$A$2:$C$121,2,0)</f>
        <v>17</v>
      </c>
      <c r="N4146" s="26">
        <f>VLOOKUP(K4146,Table!$A$2:$C$121,3,0)</f>
        <v>3</v>
      </c>
      <c r="O4146" s="13" t="str">
        <f>VLOOKUP(A4146,Table!$U$1:$V$230,2,0)</f>
        <v>Tetragonal</v>
      </c>
      <c r="P4146" s="1"/>
    </row>
    <row r="4147" spans="1:16">
      <c r="A4147" s="12">
        <v>139</v>
      </c>
      <c r="B4147" s="12">
        <v>23721</v>
      </c>
      <c r="C4147" s="12" t="s">
        <v>4799</v>
      </c>
      <c r="D4147" s="12" t="s">
        <v>4596</v>
      </c>
      <c r="E4147" s="17" t="s">
        <v>11724</v>
      </c>
      <c r="F4147" s="25" t="str">
        <f>LEFT(E4147,MIN(FIND({0,1,2,3,4,5,6,7,8,9},ASC(E4147)&amp;1234567890))-1)</f>
        <v>Hg</v>
      </c>
      <c r="G4147" s="25">
        <f t="shared" si="128"/>
        <v>2</v>
      </c>
      <c r="H4147" s="25">
        <f>VLOOKUP(F4147,Table!$A$2:$C$121,2,0)</f>
        <v>12</v>
      </c>
      <c r="I4147" s="26">
        <f>VLOOKUP(F4147,Table!$A$2:$C$121,3,0)</f>
        <v>6</v>
      </c>
      <c r="J4147" s="17" t="s">
        <v>11403</v>
      </c>
      <c r="K4147" s="25" t="str">
        <f>LEFT(J4147,MIN(FIND({0,1,2,3,4,5,6,7,8,9},ASC(J4147)&amp;1234567890))-1)</f>
        <v>Br</v>
      </c>
      <c r="L4147" s="25">
        <f t="shared" si="129"/>
        <v>2</v>
      </c>
      <c r="M4147" s="25">
        <f>VLOOKUP(K4147,Table!$A$2:$C$121,2,0)</f>
        <v>17</v>
      </c>
      <c r="N4147" s="26">
        <f>VLOOKUP(K4147,Table!$A$2:$C$121,3,0)</f>
        <v>4</v>
      </c>
      <c r="O4147" s="13" t="str">
        <f>VLOOKUP(A4147,Table!$U$1:$V$230,2,0)</f>
        <v>Tetragonal</v>
      </c>
      <c r="P4147" s="1"/>
    </row>
    <row r="4148" spans="1:16">
      <c r="A4148" s="12">
        <v>139</v>
      </c>
      <c r="B4148" s="12">
        <v>20275</v>
      </c>
      <c r="C4148" s="12" t="s">
        <v>4820</v>
      </c>
      <c r="D4148" s="12" t="s">
        <v>4832</v>
      </c>
      <c r="E4148" s="17" t="s">
        <v>330</v>
      </c>
      <c r="F4148" s="25" t="str">
        <f>LEFT(E4148,MIN(FIND({0,1,2,3,4,5,6,7,8,9},ASC(E4148)&amp;1234567890))-1)</f>
        <v>Ca</v>
      </c>
      <c r="G4148" s="25">
        <f t="shared" si="128"/>
        <v>1</v>
      </c>
      <c r="H4148" s="25">
        <f>VLOOKUP(F4148,Table!$A$2:$C$121,2,0)</f>
        <v>2</v>
      </c>
      <c r="I4148" s="26">
        <f>VLOOKUP(F4148,Table!$A$2:$C$121,3,0)</f>
        <v>4</v>
      </c>
      <c r="J4148" s="17" t="s">
        <v>32</v>
      </c>
      <c r="K4148" s="25" t="str">
        <f>LEFT(J4148,MIN(FIND({0,1,2,3,4,5,6,7,8,9},ASC(J4148)&amp;1234567890))-1)</f>
        <v>O</v>
      </c>
      <c r="L4148" s="25">
        <f t="shared" si="129"/>
        <v>2</v>
      </c>
      <c r="M4148" s="25">
        <f>VLOOKUP(K4148,Table!$A$2:$C$121,2,0)</f>
        <v>16</v>
      </c>
      <c r="N4148" s="26">
        <f>VLOOKUP(K4148,Table!$A$2:$C$121,3,0)</f>
        <v>2</v>
      </c>
      <c r="O4148" s="13" t="str">
        <f>VLOOKUP(A4148,Table!$U$1:$V$230,2,0)</f>
        <v>Tetragonal</v>
      </c>
      <c r="P4148" s="1"/>
    </row>
    <row r="4149" spans="1:16">
      <c r="A4149" s="12">
        <v>139</v>
      </c>
      <c r="B4149" s="12">
        <v>30083</v>
      </c>
      <c r="C4149" s="12" t="s">
        <v>4799</v>
      </c>
      <c r="D4149" s="12" t="s">
        <v>4833</v>
      </c>
      <c r="E4149" s="17" t="s">
        <v>11656</v>
      </c>
      <c r="F4149" s="25" t="str">
        <f>LEFT(E4149,MIN(FIND({0,1,2,3,4,5,6,7,8,9},ASC(E4149)&amp;1234567890))-1)</f>
        <v>Ba</v>
      </c>
      <c r="G4149" s="25">
        <f t="shared" si="128"/>
        <v>2</v>
      </c>
      <c r="H4149" s="25">
        <f>VLOOKUP(F4149,Table!$A$2:$C$121,2,0)</f>
        <v>2</v>
      </c>
      <c r="I4149" s="26">
        <f>VLOOKUP(F4149,Table!$A$2:$C$121,3,0)</f>
        <v>6</v>
      </c>
      <c r="J4149" s="17" t="s">
        <v>11293</v>
      </c>
      <c r="K4149" s="25" t="str">
        <f>LEFT(J4149,MIN(FIND({0,1,2,3,4,5,6,7,8,9},ASC(J4149)&amp;1234567890))-1)</f>
        <v>Cd</v>
      </c>
      <c r="L4149" s="25">
        <f t="shared" si="129"/>
        <v>1</v>
      </c>
      <c r="M4149" s="25">
        <f>VLOOKUP(K4149,Table!$A$2:$C$121,2,0)</f>
        <v>12</v>
      </c>
      <c r="N4149" s="26">
        <f>VLOOKUP(K4149,Table!$A$2:$C$121,3,0)</f>
        <v>5</v>
      </c>
      <c r="O4149" s="13" t="str">
        <f>VLOOKUP(A4149,Table!$U$1:$V$230,2,0)</f>
        <v>Tetragonal</v>
      </c>
      <c r="P4149" s="1"/>
    </row>
    <row r="4150" spans="1:16">
      <c r="A4150" s="12">
        <v>139</v>
      </c>
      <c r="B4150" s="12">
        <v>30084</v>
      </c>
      <c r="C4150" s="12" t="s">
        <v>4799</v>
      </c>
      <c r="D4150" s="12" t="s">
        <v>4834</v>
      </c>
      <c r="E4150" s="17" t="s">
        <v>11656</v>
      </c>
      <c r="F4150" s="25" t="str">
        <f>LEFT(E4150,MIN(FIND({0,1,2,3,4,5,6,7,8,9},ASC(E4150)&amp;1234567890))-1)</f>
        <v>Ba</v>
      </c>
      <c r="G4150" s="25">
        <f t="shared" si="128"/>
        <v>2</v>
      </c>
      <c r="H4150" s="25">
        <f>VLOOKUP(F4150,Table!$A$2:$C$121,2,0)</f>
        <v>2</v>
      </c>
      <c r="I4150" s="26">
        <f>VLOOKUP(F4150,Table!$A$2:$C$121,3,0)</f>
        <v>6</v>
      </c>
      <c r="J4150" s="17" t="s">
        <v>370</v>
      </c>
      <c r="K4150" s="25" t="str">
        <f>LEFT(J4150,MIN(FIND({0,1,2,3,4,5,6,7,8,9},ASC(J4150)&amp;1234567890))-1)</f>
        <v>Hg</v>
      </c>
      <c r="L4150" s="25">
        <f t="shared" si="129"/>
        <v>1</v>
      </c>
      <c r="M4150" s="25">
        <f>VLOOKUP(K4150,Table!$A$2:$C$121,2,0)</f>
        <v>12</v>
      </c>
      <c r="N4150" s="26">
        <f>VLOOKUP(K4150,Table!$A$2:$C$121,3,0)</f>
        <v>6</v>
      </c>
      <c r="O4150" s="13" t="str">
        <f>VLOOKUP(A4150,Table!$U$1:$V$230,2,0)</f>
        <v>Tetragonal</v>
      </c>
      <c r="P4150" s="1"/>
    </row>
    <row r="4151" spans="1:16">
      <c r="A4151" s="12">
        <v>139</v>
      </c>
      <c r="B4151" s="12">
        <v>30234</v>
      </c>
      <c r="C4151" s="12" t="s">
        <v>4799</v>
      </c>
      <c r="D4151" s="12" t="s">
        <v>1866</v>
      </c>
      <c r="E4151" s="17" t="s">
        <v>11294</v>
      </c>
      <c r="F4151" s="25" t="str">
        <f>LEFT(E4151,MIN(FIND({0,1,2,3,4,5,6,7,8,9},ASC(E4151)&amp;1234567890))-1)</f>
        <v>Rh</v>
      </c>
      <c r="G4151" s="25">
        <f t="shared" si="128"/>
        <v>1</v>
      </c>
      <c r="H4151" s="25">
        <f>VLOOKUP(F4151,Table!$A$2:$C$121,2,0)</f>
        <v>9</v>
      </c>
      <c r="I4151" s="26">
        <f>VLOOKUP(F4151,Table!$A$2:$C$121,3,0)</f>
        <v>5</v>
      </c>
      <c r="J4151" s="17" t="s">
        <v>11550</v>
      </c>
      <c r="K4151" s="25" t="str">
        <f>LEFT(J4151,MIN(FIND({0,1,2,3,4,5,6,7,8,9},ASC(J4151)&amp;1234567890))-1)</f>
        <v>Sn</v>
      </c>
      <c r="L4151" s="25">
        <f t="shared" si="129"/>
        <v>2</v>
      </c>
      <c r="M4151" s="25">
        <f>VLOOKUP(K4151,Table!$A$2:$C$121,2,0)</f>
        <v>14</v>
      </c>
      <c r="N4151" s="26">
        <f>VLOOKUP(K4151,Table!$A$2:$C$121,3,0)</f>
        <v>5</v>
      </c>
      <c r="O4151" s="13" t="str">
        <f>VLOOKUP(A4151,Table!$U$1:$V$230,2,0)</f>
        <v>Tetragonal</v>
      </c>
      <c r="P4151" s="1"/>
    </row>
    <row r="4152" spans="1:16">
      <c r="A4152" s="12">
        <v>139</v>
      </c>
      <c r="B4152" s="12">
        <v>30359</v>
      </c>
      <c r="C4152" s="12" t="s">
        <v>4799</v>
      </c>
      <c r="D4152" s="12" t="s">
        <v>4835</v>
      </c>
      <c r="E4152" s="17" t="s">
        <v>11456</v>
      </c>
      <c r="F4152" s="25" t="str">
        <f>LEFT(E4152,MIN(FIND({0,1,2,3,4,5,6,7,8,9},ASC(E4152)&amp;1234567890))-1)</f>
        <v>Bi</v>
      </c>
      <c r="G4152" s="25">
        <f t="shared" si="128"/>
        <v>2</v>
      </c>
      <c r="H4152" s="25">
        <f>VLOOKUP(F4152,Table!$A$2:$C$121,2,0)</f>
        <v>15</v>
      </c>
      <c r="I4152" s="26">
        <f>VLOOKUP(F4152,Table!$A$2:$C$121,3,0)</f>
        <v>6</v>
      </c>
      <c r="J4152" s="17" t="s">
        <v>12585</v>
      </c>
      <c r="K4152" s="25" t="str">
        <f>LEFT(J4152,MIN(FIND({0,1,2,3,4,5,6,7,8,9},ASC(J4152)&amp;1234567890))-1)</f>
        <v>O</v>
      </c>
      <c r="L4152" s="25">
        <f t="shared" si="129"/>
        <v>2.7</v>
      </c>
      <c r="M4152" s="25">
        <f>VLOOKUP(K4152,Table!$A$2:$C$121,2,0)</f>
        <v>16</v>
      </c>
      <c r="N4152" s="26">
        <f>VLOOKUP(K4152,Table!$A$2:$C$121,3,0)</f>
        <v>2</v>
      </c>
      <c r="O4152" s="13" t="str">
        <f>VLOOKUP(A4152,Table!$U$1:$V$230,2,0)</f>
        <v>Tetragonal</v>
      </c>
      <c r="P4152" s="1"/>
    </row>
    <row r="4153" spans="1:16">
      <c r="A4153" s="12">
        <v>139</v>
      </c>
      <c r="B4153" s="12">
        <v>30415</v>
      </c>
      <c r="C4153" s="12" t="s">
        <v>4799</v>
      </c>
      <c r="D4153" s="12" t="s">
        <v>15295</v>
      </c>
      <c r="E4153" s="17" t="s">
        <v>334</v>
      </c>
      <c r="F4153" s="25" t="str">
        <f>LEFT(E4153,MIN(FIND({0,1,2,3,4,5,6,7,8,9},ASC(E4153)&amp;1234567890))-1)</f>
        <v>V</v>
      </c>
      <c r="G4153" s="25">
        <f t="shared" si="128"/>
        <v>1</v>
      </c>
      <c r="H4153" s="25">
        <f>VLOOKUP(F4153,Table!$A$2:$C$121,2,0)</f>
        <v>5</v>
      </c>
      <c r="I4153" s="26">
        <f>VLOOKUP(F4153,Table!$A$2:$C$121,3,0)</f>
        <v>4</v>
      </c>
      <c r="J4153" s="17" t="s">
        <v>15330</v>
      </c>
      <c r="K4153" s="25" t="str">
        <f>LEFT(J4153,MIN(FIND({0,1,2,3,4,5,6,7,8,9},ASC(J4153)&amp;1234567890))-1)</f>
        <v>O</v>
      </c>
      <c r="L4153" s="25">
        <f t="shared" si="129"/>
        <v>0.53200000000000003</v>
      </c>
      <c r="M4153" s="25">
        <f>VLOOKUP(K4153,Table!$A$2:$C$121,2,0)</f>
        <v>16</v>
      </c>
      <c r="N4153" s="26">
        <f>VLOOKUP(K4153,Table!$A$2:$C$121,3,0)</f>
        <v>2</v>
      </c>
      <c r="O4153" s="13" t="str">
        <f>VLOOKUP(A4153,Table!$U$1:$V$230,2,0)</f>
        <v>Tetragonal</v>
      </c>
      <c r="P4153" s="1"/>
    </row>
    <row r="4154" spans="1:16">
      <c r="A4154" s="12">
        <v>139</v>
      </c>
      <c r="B4154" s="12">
        <v>31909</v>
      </c>
      <c r="C4154" s="12" t="s">
        <v>4799</v>
      </c>
      <c r="D4154" s="12" t="s">
        <v>4836</v>
      </c>
      <c r="E4154" s="17" t="s">
        <v>33</v>
      </c>
      <c r="F4154" s="25" t="str">
        <f>LEFT(E4154,MIN(FIND({0,1,2,3,4,5,6,7,8,9},ASC(E4154)&amp;1234567890))-1)</f>
        <v>Fe</v>
      </c>
      <c r="G4154" s="25">
        <f t="shared" si="128"/>
        <v>1</v>
      </c>
      <c r="H4154" s="25">
        <f>VLOOKUP(F4154,Table!$A$2:$C$121,2,0)</f>
        <v>8</v>
      </c>
      <c r="I4154" s="26">
        <f>VLOOKUP(F4154,Table!$A$2:$C$121,3,0)</f>
        <v>4</v>
      </c>
      <c r="J4154" s="17" t="s">
        <v>12586</v>
      </c>
      <c r="K4154" s="25" t="str">
        <f>LEFT(J4154,MIN(FIND({0,1,2,3,4,5,6,7,8,9},ASC(J4154)&amp;1234567890))-1)</f>
        <v>N</v>
      </c>
      <c r="L4154" s="25">
        <f t="shared" si="129"/>
        <v>5.6000000000000001E-2</v>
      </c>
      <c r="M4154" s="25">
        <f>VLOOKUP(K4154,Table!$A$2:$C$121,2,0)</f>
        <v>15</v>
      </c>
      <c r="N4154" s="26">
        <f>VLOOKUP(K4154,Table!$A$2:$C$121,3,0)</f>
        <v>2</v>
      </c>
      <c r="O4154" s="13" t="str">
        <f>VLOOKUP(A4154,Table!$U$1:$V$230,2,0)</f>
        <v>Tetragonal</v>
      </c>
      <c r="P4154" s="1"/>
    </row>
    <row r="4155" spans="1:16">
      <c r="A4155" s="12">
        <v>139</v>
      </c>
      <c r="B4155" s="12">
        <v>31910</v>
      </c>
      <c r="C4155" s="12" t="s">
        <v>4799</v>
      </c>
      <c r="D4155" s="12" t="s">
        <v>4837</v>
      </c>
      <c r="E4155" s="17" t="s">
        <v>33</v>
      </c>
      <c r="F4155" s="25" t="str">
        <f>LEFT(E4155,MIN(FIND({0,1,2,3,4,5,6,7,8,9},ASC(E4155)&amp;1234567890))-1)</f>
        <v>Fe</v>
      </c>
      <c r="G4155" s="25">
        <f t="shared" si="128"/>
        <v>1</v>
      </c>
      <c r="H4155" s="25">
        <f>VLOOKUP(F4155,Table!$A$2:$C$121,2,0)</f>
        <v>8</v>
      </c>
      <c r="I4155" s="26">
        <f>VLOOKUP(F4155,Table!$A$2:$C$121,3,0)</f>
        <v>4</v>
      </c>
      <c r="J4155" s="17" t="s">
        <v>12587</v>
      </c>
      <c r="K4155" s="25" t="str">
        <f>LEFT(J4155,MIN(FIND({0,1,2,3,4,5,6,7,8,9},ASC(J4155)&amp;1234567890))-1)</f>
        <v>N</v>
      </c>
      <c r="L4155" s="25">
        <f t="shared" si="129"/>
        <v>7.5999999999999998E-2</v>
      </c>
      <c r="M4155" s="25">
        <f>VLOOKUP(K4155,Table!$A$2:$C$121,2,0)</f>
        <v>15</v>
      </c>
      <c r="N4155" s="26">
        <f>VLOOKUP(K4155,Table!$A$2:$C$121,3,0)</f>
        <v>2</v>
      </c>
      <c r="O4155" s="13" t="str">
        <f>VLOOKUP(A4155,Table!$U$1:$V$230,2,0)</f>
        <v>Tetragonal</v>
      </c>
      <c r="P4155" s="1"/>
    </row>
    <row r="4156" spans="1:16">
      <c r="A4156" s="12">
        <v>139</v>
      </c>
      <c r="B4156" s="12">
        <v>31911</v>
      </c>
      <c r="C4156" s="12" t="s">
        <v>4799</v>
      </c>
      <c r="D4156" s="12" t="s">
        <v>4838</v>
      </c>
      <c r="E4156" s="17" t="s">
        <v>33</v>
      </c>
      <c r="F4156" s="25" t="str">
        <f>LEFT(E4156,MIN(FIND({0,1,2,3,4,5,6,7,8,9},ASC(E4156)&amp;1234567890))-1)</f>
        <v>Fe</v>
      </c>
      <c r="G4156" s="25">
        <f t="shared" si="128"/>
        <v>1</v>
      </c>
      <c r="H4156" s="25">
        <f>VLOOKUP(F4156,Table!$A$2:$C$121,2,0)</f>
        <v>8</v>
      </c>
      <c r="I4156" s="26">
        <f>VLOOKUP(F4156,Table!$A$2:$C$121,3,0)</f>
        <v>4</v>
      </c>
      <c r="J4156" s="17" t="s">
        <v>12588</v>
      </c>
      <c r="K4156" s="25" t="str">
        <f>LEFT(J4156,MIN(FIND({0,1,2,3,4,5,6,7,8,9},ASC(J4156)&amp;1234567890))-1)</f>
        <v>N</v>
      </c>
      <c r="L4156" s="25">
        <f t="shared" si="129"/>
        <v>8.7999999999999995E-2</v>
      </c>
      <c r="M4156" s="25">
        <f>VLOOKUP(K4156,Table!$A$2:$C$121,2,0)</f>
        <v>15</v>
      </c>
      <c r="N4156" s="26">
        <f>VLOOKUP(K4156,Table!$A$2:$C$121,3,0)</f>
        <v>2</v>
      </c>
      <c r="O4156" s="13" t="str">
        <f>VLOOKUP(A4156,Table!$U$1:$V$230,2,0)</f>
        <v>Tetragonal</v>
      </c>
      <c r="P4156" s="1"/>
    </row>
    <row r="4157" spans="1:16">
      <c r="A4157" s="12">
        <v>139</v>
      </c>
      <c r="B4157" s="12">
        <v>31912</v>
      </c>
      <c r="C4157" s="12" t="s">
        <v>4799</v>
      </c>
      <c r="D4157" s="12" t="s">
        <v>4839</v>
      </c>
      <c r="E4157" s="17" t="s">
        <v>33</v>
      </c>
      <c r="F4157" s="25" t="str">
        <f>LEFT(E4157,MIN(FIND({0,1,2,3,4,5,6,7,8,9},ASC(E4157)&amp;1234567890))-1)</f>
        <v>Fe</v>
      </c>
      <c r="G4157" s="25">
        <f t="shared" si="128"/>
        <v>1</v>
      </c>
      <c r="H4157" s="25">
        <f>VLOOKUP(F4157,Table!$A$2:$C$121,2,0)</f>
        <v>8</v>
      </c>
      <c r="I4157" s="26">
        <f>VLOOKUP(F4157,Table!$A$2:$C$121,3,0)</f>
        <v>4</v>
      </c>
      <c r="J4157" s="17" t="s">
        <v>12589</v>
      </c>
      <c r="K4157" s="25" t="str">
        <f>LEFT(J4157,MIN(FIND({0,1,2,3,4,5,6,7,8,9},ASC(J4157)&amp;1234567890))-1)</f>
        <v>N</v>
      </c>
      <c r="L4157" s="25">
        <f t="shared" si="129"/>
        <v>8.9700000000000002E-2</v>
      </c>
      <c r="M4157" s="25">
        <f>VLOOKUP(K4157,Table!$A$2:$C$121,2,0)</f>
        <v>15</v>
      </c>
      <c r="N4157" s="26">
        <f>VLOOKUP(K4157,Table!$A$2:$C$121,3,0)</f>
        <v>2</v>
      </c>
      <c r="O4157" s="13" t="str">
        <f>VLOOKUP(A4157,Table!$U$1:$V$230,2,0)</f>
        <v>Tetragonal</v>
      </c>
      <c r="P4157" s="1"/>
    </row>
    <row r="4158" spans="1:16">
      <c r="A4158" s="12">
        <v>139</v>
      </c>
      <c r="B4158" s="12">
        <v>31913</v>
      </c>
      <c r="C4158" s="12" t="s">
        <v>4799</v>
      </c>
      <c r="D4158" s="12" t="s">
        <v>4840</v>
      </c>
      <c r="E4158" s="17" t="s">
        <v>33</v>
      </c>
      <c r="F4158" s="25" t="str">
        <f>LEFT(E4158,MIN(FIND({0,1,2,3,4,5,6,7,8,9},ASC(E4158)&amp;1234567890))-1)</f>
        <v>Fe</v>
      </c>
      <c r="G4158" s="25">
        <f t="shared" si="128"/>
        <v>1</v>
      </c>
      <c r="H4158" s="25">
        <f>VLOOKUP(F4158,Table!$A$2:$C$121,2,0)</f>
        <v>8</v>
      </c>
      <c r="I4158" s="26">
        <f>VLOOKUP(F4158,Table!$A$2:$C$121,3,0)</f>
        <v>4</v>
      </c>
      <c r="J4158" s="17" t="s">
        <v>12590</v>
      </c>
      <c r="K4158" s="25" t="str">
        <f>LEFT(J4158,MIN(FIND({0,1,2,3,4,5,6,7,8,9},ASC(J4158)&amp;1234567890))-1)</f>
        <v>N</v>
      </c>
      <c r="L4158" s="25">
        <f t="shared" si="129"/>
        <v>9.35E-2</v>
      </c>
      <c r="M4158" s="25">
        <f>VLOOKUP(K4158,Table!$A$2:$C$121,2,0)</f>
        <v>15</v>
      </c>
      <c r="N4158" s="26">
        <f>VLOOKUP(K4158,Table!$A$2:$C$121,3,0)</f>
        <v>2</v>
      </c>
      <c r="O4158" s="13" t="str">
        <f>VLOOKUP(A4158,Table!$U$1:$V$230,2,0)</f>
        <v>Tetragonal</v>
      </c>
      <c r="P4158" s="1"/>
    </row>
    <row r="4159" spans="1:16">
      <c r="A4159" s="12">
        <v>139</v>
      </c>
      <c r="B4159" s="12">
        <v>31914</v>
      </c>
      <c r="C4159" s="12" t="s">
        <v>4799</v>
      </c>
      <c r="D4159" s="12" t="s">
        <v>4841</v>
      </c>
      <c r="E4159" s="17" t="s">
        <v>33</v>
      </c>
      <c r="F4159" s="25" t="str">
        <f>LEFT(E4159,MIN(FIND({0,1,2,3,4,5,6,7,8,9},ASC(E4159)&amp;1234567890))-1)</f>
        <v>Fe</v>
      </c>
      <c r="G4159" s="25">
        <f t="shared" si="128"/>
        <v>1</v>
      </c>
      <c r="H4159" s="25">
        <f>VLOOKUP(F4159,Table!$A$2:$C$121,2,0)</f>
        <v>8</v>
      </c>
      <c r="I4159" s="26">
        <f>VLOOKUP(F4159,Table!$A$2:$C$121,3,0)</f>
        <v>4</v>
      </c>
      <c r="J4159" s="17" t="s">
        <v>12591</v>
      </c>
      <c r="K4159" s="25" t="str">
        <f>LEFT(J4159,MIN(FIND({0,1,2,3,4,5,6,7,8,9},ASC(J4159)&amp;1234567890))-1)</f>
        <v>N</v>
      </c>
      <c r="L4159" s="25">
        <f t="shared" si="129"/>
        <v>9.3899999999999997E-2</v>
      </c>
      <c r="M4159" s="25">
        <f>VLOOKUP(K4159,Table!$A$2:$C$121,2,0)</f>
        <v>15</v>
      </c>
      <c r="N4159" s="26">
        <f>VLOOKUP(K4159,Table!$A$2:$C$121,3,0)</f>
        <v>2</v>
      </c>
      <c r="O4159" s="13" t="str">
        <f>VLOOKUP(A4159,Table!$U$1:$V$230,2,0)</f>
        <v>Tetragonal</v>
      </c>
      <c r="P4159" s="1"/>
    </row>
    <row r="4160" spans="1:16">
      <c r="A4160" s="12">
        <v>139</v>
      </c>
      <c r="B4160" s="12">
        <v>31915</v>
      </c>
      <c r="C4160" s="12" t="s">
        <v>4799</v>
      </c>
      <c r="D4160" s="12" t="s">
        <v>4842</v>
      </c>
      <c r="E4160" s="17" t="s">
        <v>33</v>
      </c>
      <c r="F4160" s="25" t="str">
        <f>LEFT(E4160,MIN(FIND({0,1,2,3,4,5,6,7,8,9},ASC(E4160)&amp;1234567890))-1)</f>
        <v>Fe</v>
      </c>
      <c r="G4160" s="25">
        <f t="shared" si="128"/>
        <v>1</v>
      </c>
      <c r="H4160" s="25">
        <f>VLOOKUP(F4160,Table!$A$2:$C$121,2,0)</f>
        <v>8</v>
      </c>
      <c r="I4160" s="26">
        <f>VLOOKUP(F4160,Table!$A$2:$C$121,3,0)</f>
        <v>4</v>
      </c>
      <c r="J4160" s="17" t="s">
        <v>12592</v>
      </c>
      <c r="K4160" s="25" t="str">
        <f>LEFT(J4160,MIN(FIND({0,1,2,3,4,5,6,7,8,9},ASC(J4160)&amp;1234567890))-1)</f>
        <v>N</v>
      </c>
      <c r="L4160" s="25">
        <f t="shared" si="129"/>
        <v>9.5000000000000001E-2</v>
      </c>
      <c r="M4160" s="25">
        <f>VLOOKUP(K4160,Table!$A$2:$C$121,2,0)</f>
        <v>15</v>
      </c>
      <c r="N4160" s="26">
        <f>VLOOKUP(K4160,Table!$A$2:$C$121,3,0)</f>
        <v>2</v>
      </c>
      <c r="O4160" s="13" t="str">
        <f>VLOOKUP(A4160,Table!$U$1:$V$230,2,0)</f>
        <v>Tetragonal</v>
      </c>
      <c r="P4160" s="1"/>
    </row>
    <row r="4161" spans="1:16">
      <c r="A4161" s="12">
        <v>139</v>
      </c>
      <c r="B4161" s="12">
        <v>38138</v>
      </c>
      <c r="C4161" s="12" t="s">
        <v>4820</v>
      </c>
      <c r="D4161" s="12" t="s">
        <v>8</v>
      </c>
      <c r="E4161" s="17" t="s">
        <v>39</v>
      </c>
      <c r="F4161" s="25" t="str">
        <f>LEFT(E4161,MIN(FIND({0,1,2,3,4,5,6,7,8,9},ASC(E4161)&amp;1234567890))-1)</f>
        <v>K</v>
      </c>
      <c r="G4161" s="25">
        <f t="shared" si="128"/>
        <v>1</v>
      </c>
      <c r="H4161" s="25">
        <f>VLOOKUP(F4161,Table!$A$2:$C$121,2,0)</f>
        <v>1</v>
      </c>
      <c r="I4161" s="26">
        <f>VLOOKUP(F4161,Table!$A$2:$C$121,3,0)</f>
        <v>4</v>
      </c>
      <c r="J4161" s="17" t="s">
        <v>32</v>
      </c>
      <c r="K4161" s="25" t="str">
        <f>LEFT(J4161,MIN(FIND({0,1,2,3,4,5,6,7,8,9},ASC(J4161)&amp;1234567890))-1)</f>
        <v>O</v>
      </c>
      <c r="L4161" s="25">
        <f t="shared" si="129"/>
        <v>2</v>
      </c>
      <c r="M4161" s="25">
        <f>VLOOKUP(K4161,Table!$A$2:$C$121,2,0)</f>
        <v>16</v>
      </c>
      <c r="N4161" s="26">
        <f>VLOOKUP(K4161,Table!$A$2:$C$121,3,0)</f>
        <v>2</v>
      </c>
      <c r="O4161" s="13" t="str">
        <f>VLOOKUP(A4161,Table!$U$1:$V$230,2,0)</f>
        <v>Tetragonal</v>
      </c>
      <c r="P4161" s="1"/>
    </row>
    <row r="4162" spans="1:16">
      <c r="A4162" s="12">
        <v>139</v>
      </c>
      <c r="B4162" s="12">
        <v>38247</v>
      </c>
      <c r="C4162" s="12" t="s">
        <v>4799</v>
      </c>
      <c r="D4162" s="12" t="s">
        <v>4843</v>
      </c>
      <c r="E4162" s="17" t="s">
        <v>376</v>
      </c>
      <c r="F4162" s="25" t="str">
        <f>LEFT(E4162,MIN(FIND({0,1,2,3,4,5,6,7,8,9},ASC(E4162)&amp;1234567890))-1)</f>
        <v>Cs</v>
      </c>
      <c r="G4162" s="25">
        <f t="shared" ref="G4162:G4225" si="130">IF(SUBSTITUTE(E4162,F4162,"")="",1,SUBSTITUTE(E4162,F4162,""))*1</f>
        <v>1</v>
      </c>
      <c r="H4162" s="25">
        <f>VLOOKUP(F4162,Table!$A$2:$C$121,2,0)</f>
        <v>1</v>
      </c>
      <c r="I4162" s="26">
        <f>VLOOKUP(F4162,Table!$A$2:$C$121,3,0)</f>
        <v>6</v>
      </c>
      <c r="J4162" s="17" t="s">
        <v>32</v>
      </c>
      <c r="K4162" s="25" t="str">
        <f>LEFT(J4162,MIN(FIND({0,1,2,3,4,5,6,7,8,9},ASC(J4162)&amp;1234567890))-1)</f>
        <v>O</v>
      </c>
      <c r="L4162" s="25">
        <f t="shared" ref="L4162:L4225" si="131">IF(SUBSTITUTE(J4162,K4162,"")="",1,SUBSTITUTE(J4162,K4162,""))*1</f>
        <v>2</v>
      </c>
      <c r="M4162" s="25">
        <f>VLOOKUP(K4162,Table!$A$2:$C$121,2,0)</f>
        <v>16</v>
      </c>
      <c r="N4162" s="26">
        <f>VLOOKUP(K4162,Table!$A$2:$C$121,3,0)</f>
        <v>2</v>
      </c>
      <c r="O4162" s="13" t="str">
        <f>VLOOKUP(A4162,Table!$U$1:$V$230,2,0)</f>
        <v>Tetragonal</v>
      </c>
      <c r="P4162" s="1"/>
    </row>
    <row r="4163" spans="1:16">
      <c r="A4163" s="12">
        <v>139</v>
      </c>
      <c r="B4163" s="12">
        <v>37366</v>
      </c>
      <c r="C4163" s="12" t="s">
        <v>4799</v>
      </c>
      <c r="D4163" s="12" t="s">
        <v>4844</v>
      </c>
      <c r="E4163" s="17" t="s">
        <v>11456</v>
      </c>
      <c r="F4163" s="25" t="str">
        <f>LEFT(E4163,MIN(FIND({0,1,2,3,4,5,6,7,8,9},ASC(E4163)&amp;1234567890))-1)</f>
        <v>Bi</v>
      </c>
      <c r="G4163" s="25">
        <f t="shared" si="130"/>
        <v>2</v>
      </c>
      <c r="H4163" s="25">
        <f>VLOOKUP(F4163,Table!$A$2:$C$121,2,0)</f>
        <v>15</v>
      </c>
      <c r="I4163" s="26">
        <f>VLOOKUP(F4163,Table!$A$2:$C$121,3,0)</f>
        <v>6</v>
      </c>
      <c r="J4163" s="17" t="s">
        <v>12593</v>
      </c>
      <c r="K4163" s="25" t="str">
        <f>LEFT(J4163,MIN(FIND({0,1,2,3,4,5,6,7,8,9},ASC(J4163)&amp;1234567890))-1)</f>
        <v>O</v>
      </c>
      <c r="L4163" s="25">
        <f t="shared" si="131"/>
        <v>2.2999999999999998</v>
      </c>
      <c r="M4163" s="25">
        <f>VLOOKUP(K4163,Table!$A$2:$C$121,2,0)</f>
        <v>16</v>
      </c>
      <c r="N4163" s="26">
        <f>VLOOKUP(K4163,Table!$A$2:$C$121,3,0)</f>
        <v>2</v>
      </c>
      <c r="O4163" s="13" t="str">
        <f>VLOOKUP(A4163,Table!$U$1:$V$230,2,0)</f>
        <v>Tetragonal</v>
      </c>
      <c r="P4163" s="1"/>
    </row>
    <row r="4164" spans="1:16">
      <c r="A4164" s="12">
        <v>139</v>
      </c>
      <c r="B4164" s="12">
        <v>36189</v>
      </c>
      <c r="C4164" s="12" t="s">
        <v>4799</v>
      </c>
      <c r="D4164" s="12" t="s">
        <v>4597</v>
      </c>
      <c r="E4164" s="17" t="s">
        <v>11724</v>
      </c>
      <c r="F4164" s="25" t="str">
        <f>LEFT(E4164,MIN(FIND({0,1,2,3,4,5,6,7,8,9},ASC(E4164)&amp;1234567890))-1)</f>
        <v>Hg</v>
      </c>
      <c r="G4164" s="25">
        <f t="shared" si="130"/>
        <v>2</v>
      </c>
      <c r="H4164" s="25">
        <f>VLOOKUP(F4164,Table!$A$2:$C$121,2,0)</f>
        <v>12</v>
      </c>
      <c r="I4164" s="26">
        <f>VLOOKUP(F4164,Table!$A$2:$C$121,3,0)</f>
        <v>6</v>
      </c>
      <c r="J4164" s="17" t="s">
        <v>11321</v>
      </c>
      <c r="K4164" s="25" t="str">
        <f>LEFT(J4164,MIN(FIND({0,1,2,3,4,5,6,7,8,9},ASC(J4164)&amp;1234567890))-1)</f>
        <v>I</v>
      </c>
      <c r="L4164" s="25">
        <f t="shared" si="131"/>
        <v>2</v>
      </c>
      <c r="M4164" s="25">
        <f>VLOOKUP(K4164,Table!$A$2:$C$121,2,0)</f>
        <v>17</v>
      </c>
      <c r="N4164" s="26">
        <f>VLOOKUP(K4164,Table!$A$2:$C$121,3,0)</f>
        <v>5</v>
      </c>
      <c r="O4164" s="13" t="str">
        <f>VLOOKUP(A4164,Table!$U$1:$V$230,2,0)</f>
        <v>Tetragonal</v>
      </c>
      <c r="P4164" s="1"/>
    </row>
    <row r="4165" spans="1:16">
      <c r="A4165" s="12">
        <v>139</v>
      </c>
      <c r="B4165" s="12">
        <v>40075</v>
      </c>
      <c r="C4165" s="12" t="s">
        <v>4799</v>
      </c>
      <c r="D4165" s="12" t="s">
        <v>15296</v>
      </c>
      <c r="E4165" s="17" t="s">
        <v>335</v>
      </c>
      <c r="F4165" s="25" t="str">
        <f>LEFT(E4165,MIN(FIND({0,1,2,3,4,5,6,7,8,9},ASC(E4165)&amp;1234567890))-1)</f>
        <v>Nb</v>
      </c>
      <c r="G4165" s="25">
        <f t="shared" si="130"/>
        <v>1</v>
      </c>
      <c r="H4165" s="25">
        <f>VLOOKUP(F4165,Table!$A$2:$C$121,2,0)</f>
        <v>5</v>
      </c>
      <c r="I4165" s="26">
        <f>VLOOKUP(F4165,Table!$A$2:$C$121,3,0)</f>
        <v>5</v>
      </c>
      <c r="J4165" s="17" t="s">
        <v>15331</v>
      </c>
      <c r="K4165" s="25" t="str">
        <f>LEFT(J4165,MIN(FIND({0,1,2,3,4,5,6,7,8,9},ASC(J4165)&amp;1234567890))-1)</f>
        <v>N</v>
      </c>
      <c r="L4165" s="25">
        <f t="shared" si="131"/>
        <v>0.57999999999999996</v>
      </c>
      <c r="M4165" s="25">
        <f>VLOOKUP(K4165,Table!$A$2:$C$121,2,0)</f>
        <v>15</v>
      </c>
      <c r="N4165" s="26">
        <f>VLOOKUP(K4165,Table!$A$2:$C$121,3,0)</f>
        <v>2</v>
      </c>
      <c r="O4165" s="13" t="str">
        <f>VLOOKUP(A4165,Table!$U$1:$V$230,2,0)</f>
        <v>Tetragonal</v>
      </c>
      <c r="P4165" s="1"/>
    </row>
    <row r="4166" spans="1:16">
      <c r="A4166" s="12">
        <v>139</v>
      </c>
      <c r="B4166" s="12">
        <v>41587</v>
      </c>
      <c r="C4166" s="12" t="s">
        <v>4799</v>
      </c>
      <c r="D4166" s="12" t="s">
        <v>4845</v>
      </c>
      <c r="E4166" s="17" t="s">
        <v>46</v>
      </c>
      <c r="F4166" s="25" t="str">
        <f>LEFT(E4166,MIN(FIND({0,1,2,3,4,5,6,7,8,9},ASC(E4166)&amp;1234567890))-1)</f>
        <v>La</v>
      </c>
      <c r="G4166" s="25">
        <f t="shared" si="130"/>
        <v>1</v>
      </c>
      <c r="H4166" s="25">
        <f>VLOOKUP(F4166,Table!$A$2:$C$121,2,0)</f>
        <v>3</v>
      </c>
      <c r="I4166" s="26">
        <f>VLOOKUP(F4166,Table!$A$2:$C$121,3,0)</f>
        <v>6</v>
      </c>
      <c r="J4166" s="17" t="s">
        <v>12594</v>
      </c>
      <c r="K4166" s="25" t="str">
        <f>LEFT(J4166,MIN(FIND({0,1,2,3,4,5,6,7,8,9},ASC(J4166)&amp;1234567890))-1)</f>
        <v>D</v>
      </c>
      <c r="L4166" s="25">
        <f t="shared" si="131"/>
        <v>2.25</v>
      </c>
      <c r="M4166" s="25">
        <f>VLOOKUP(K4166,Table!$A$2:$C$121,2,0)</f>
        <v>1</v>
      </c>
      <c r="N4166" s="26">
        <f>VLOOKUP(K4166,Table!$A$2:$C$121,3,0)</f>
        <v>1</v>
      </c>
      <c r="O4166" s="13" t="str">
        <f>VLOOKUP(A4166,Table!$U$1:$V$230,2,0)</f>
        <v>Tetragonal</v>
      </c>
      <c r="P4166" s="1"/>
    </row>
    <row r="4167" spans="1:16">
      <c r="A4167" s="12">
        <v>139</v>
      </c>
      <c r="B4167" s="12">
        <v>41617</v>
      </c>
      <c r="C4167" s="12" t="s">
        <v>4799</v>
      </c>
      <c r="D4167" s="12" t="s">
        <v>4188</v>
      </c>
      <c r="E4167" s="17" t="s">
        <v>541</v>
      </c>
      <c r="F4167" s="25" t="str">
        <f>LEFT(E4167,MIN(FIND({0,1,2,3,4,5,6,7,8,9},ASC(E4167)&amp;1234567890))-1)</f>
        <v>Pd</v>
      </c>
      <c r="G4167" s="25">
        <f t="shared" si="130"/>
        <v>1</v>
      </c>
      <c r="H4167" s="25">
        <f>VLOOKUP(F4167,Table!$A$2:$C$121,2,0)</f>
        <v>10</v>
      </c>
      <c r="I4167" s="26">
        <f>VLOOKUP(F4167,Table!$A$2:$C$121,3,0)</f>
        <v>5</v>
      </c>
      <c r="J4167" s="17" t="s">
        <v>371</v>
      </c>
      <c r="K4167" s="25" t="str">
        <f>LEFT(J4167,MIN(FIND({0,1,2,3,4,5,6,7,8,9},ASC(J4167)&amp;1234567890))-1)</f>
        <v>O</v>
      </c>
      <c r="L4167" s="25">
        <f t="shared" si="131"/>
        <v>1</v>
      </c>
      <c r="M4167" s="25">
        <f>VLOOKUP(K4167,Table!$A$2:$C$121,2,0)</f>
        <v>16</v>
      </c>
      <c r="N4167" s="26">
        <f>VLOOKUP(K4167,Table!$A$2:$C$121,3,0)</f>
        <v>2</v>
      </c>
      <c r="O4167" s="13" t="str">
        <f>VLOOKUP(A4167,Table!$U$1:$V$230,2,0)</f>
        <v>Tetragonal</v>
      </c>
      <c r="P4167" s="1"/>
    </row>
    <row r="4168" spans="1:16">
      <c r="A4168" s="12">
        <v>139</v>
      </c>
      <c r="B4168" s="12">
        <v>68344</v>
      </c>
      <c r="C4168" s="12" t="s">
        <v>4799</v>
      </c>
      <c r="D4168" s="12" t="s">
        <v>4846</v>
      </c>
      <c r="E4168" s="17" t="s">
        <v>393</v>
      </c>
      <c r="F4168" s="25" t="str">
        <f>LEFT(E4168,MIN(FIND({0,1,2,3,4,5,6,7,8,9},ASC(E4168)&amp;1234567890))-1)</f>
        <v>Mo</v>
      </c>
      <c r="G4168" s="25">
        <f t="shared" si="130"/>
        <v>1</v>
      </c>
      <c r="H4168" s="25">
        <f>VLOOKUP(F4168,Table!$A$2:$C$121,2,0)</f>
        <v>6</v>
      </c>
      <c r="I4168" s="26">
        <f>VLOOKUP(F4168,Table!$A$2:$C$121,3,0)</f>
        <v>5</v>
      </c>
      <c r="J4168" s="17" t="s">
        <v>11546</v>
      </c>
      <c r="K4168" s="25" t="str">
        <f>LEFT(J4168,MIN(FIND({0,1,2,3,4,5,6,7,8,9},ASC(J4168)&amp;1234567890))-1)</f>
        <v>Si</v>
      </c>
      <c r="L4168" s="25">
        <f t="shared" si="131"/>
        <v>2</v>
      </c>
      <c r="M4168" s="25">
        <f>VLOOKUP(K4168,Table!$A$2:$C$121,2,0)</f>
        <v>14</v>
      </c>
      <c r="N4168" s="26">
        <f>VLOOKUP(K4168,Table!$A$2:$C$121,3,0)</f>
        <v>3</v>
      </c>
      <c r="O4168" s="13" t="str">
        <f>VLOOKUP(A4168,Table!$U$1:$V$230,2,0)</f>
        <v>Tetragonal</v>
      </c>
      <c r="P4168" s="1"/>
    </row>
    <row r="4169" spans="1:16">
      <c r="A4169" s="12">
        <v>139</v>
      </c>
      <c r="B4169" s="12">
        <v>66881</v>
      </c>
      <c r="C4169" s="12" t="s">
        <v>4799</v>
      </c>
      <c r="D4169" s="12" t="s">
        <v>4847</v>
      </c>
      <c r="E4169" s="17" t="s">
        <v>11347</v>
      </c>
      <c r="F4169" s="25" t="str">
        <f>LEFT(E4169,MIN(FIND({0,1,2,3,4,5,6,7,8,9},ASC(E4169)&amp;1234567890))-1)</f>
        <v>K</v>
      </c>
      <c r="G4169" s="25">
        <f t="shared" si="130"/>
        <v>4</v>
      </c>
      <c r="H4169" s="25">
        <f>VLOOKUP(F4169,Table!$A$2:$C$121,2,0)</f>
        <v>1</v>
      </c>
      <c r="I4169" s="26">
        <f>VLOOKUP(F4169,Table!$A$2:$C$121,3,0)</f>
        <v>4</v>
      </c>
      <c r="J4169" s="17" t="s">
        <v>11427</v>
      </c>
      <c r="K4169" s="25" t="str">
        <f>LEFT(J4169,MIN(FIND({0,1,2,3,4,5,6,7,8,9},ASC(J4169)&amp;1234567890))-1)</f>
        <v>C</v>
      </c>
      <c r="L4169" s="25">
        <f t="shared" si="131"/>
        <v>60</v>
      </c>
      <c r="M4169" s="25">
        <f>VLOOKUP(K4169,Table!$A$2:$C$121,2,0)</f>
        <v>14</v>
      </c>
      <c r="N4169" s="26">
        <f>VLOOKUP(K4169,Table!$A$2:$C$121,3,0)</f>
        <v>2</v>
      </c>
      <c r="O4169" s="13" t="str">
        <f>VLOOKUP(A4169,Table!$U$1:$V$230,2,0)</f>
        <v>Tetragonal</v>
      </c>
      <c r="P4169" s="1"/>
    </row>
    <row r="4170" spans="1:16">
      <c r="A4170" s="12">
        <v>139</v>
      </c>
      <c r="B4170" s="12">
        <v>72190</v>
      </c>
      <c r="C4170" s="12" t="s">
        <v>4799</v>
      </c>
      <c r="D4170" s="12" t="s">
        <v>4848</v>
      </c>
      <c r="E4170" s="17" t="s">
        <v>615</v>
      </c>
      <c r="F4170" s="25" t="str">
        <f>LEFT(E4170,MIN(FIND({0,1,2,3,4,5,6,7,8,9},ASC(E4170)&amp;1234567890))-1)</f>
        <v>Nd</v>
      </c>
      <c r="G4170" s="25">
        <f t="shared" si="130"/>
        <v>1</v>
      </c>
      <c r="H4170" s="25">
        <f>VLOOKUP(F4170,Table!$A$2:$C$121,2,0)</f>
        <v>3</v>
      </c>
      <c r="I4170" s="26">
        <f>VLOOKUP(F4170,Table!$A$2:$C$121,3,0)</f>
        <v>6</v>
      </c>
      <c r="J4170" s="17" t="s">
        <v>11321</v>
      </c>
      <c r="K4170" s="25" t="str">
        <f>LEFT(J4170,MIN(FIND({0,1,2,3,4,5,6,7,8,9},ASC(J4170)&amp;1234567890))-1)</f>
        <v>I</v>
      </c>
      <c r="L4170" s="25">
        <f t="shared" si="131"/>
        <v>2</v>
      </c>
      <c r="M4170" s="25">
        <f>VLOOKUP(K4170,Table!$A$2:$C$121,2,0)</f>
        <v>17</v>
      </c>
      <c r="N4170" s="26">
        <f>VLOOKUP(K4170,Table!$A$2:$C$121,3,0)</f>
        <v>5</v>
      </c>
      <c r="O4170" s="13" t="str">
        <f>VLOOKUP(A4170,Table!$U$1:$V$230,2,0)</f>
        <v>Tetragonal</v>
      </c>
      <c r="P4170" s="1"/>
    </row>
    <row r="4171" spans="1:16">
      <c r="A4171" s="12">
        <v>139</v>
      </c>
      <c r="B4171" s="12">
        <v>72191</v>
      </c>
      <c r="C4171" s="12" t="s">
        <v>4799</v>
      </c>
      <c r="D4171" s="12" t="s">
        <v>4849</v>
      </c>
      <c r="E4171" s="17" t="s">
        <v>46</v>
      </c>
      <c r="F4171" s="25" t="str">
        <f>LEFT(E4171,MIN(FIND({0,1,2,3,4,5,6,7,8,9},ASC(E4171)&amp;1234567890))-1)</f>
        <v>La</v>
      </c>
      <c r="G4171" s="25">
        <f t="shared" si="130"/>
        <v>1</v>
      </c>
      <c r="H4171" s="25">
        <f>VLOOKUP(F4171,Table!$A$2:$C$121,2,0)</f>
        <v>3</v>
      </c>
      <c r="I4171" s="26">
        <f>VLOOKUP(F4171,Table!$A$2:$C$121,3,0)</f>
        <v>6</v>
      </c>
      <c r="J4171" s="17" t="s">
        <v>11321</v>
      </c>
      <c r="K4171" s="25" t="str">
        <f>LEFT(J4171,MIN(FIND({0,1,2,3,4,5,6,7,8,9},ASC(J4171)&amp;1234567890))-1)</f>
        <v>I</v>
      </c>
      <c r="L4171" s="25">
        <f t="shared" si="131"/>
        <v>2</v>
      </c>
      <c r="M4171" s="25">
        <f>VLOOKUP(K4171,Table!$A$2:$C$121,2,0)</f>
        <v>17</v>
      </c>
      <c r="N4171" s="26">
        <f>VLOOKUP(K4171,Table!$A$2:$C$121,3,0)</f>
        <v>5</v>
      </c>
      <c r="O4171" s="13" t="str">
        <f>VLOOKUP(A4171,Table!$U$1:$V$230,2,0)</f>
        <v>Tetragonal</v>
      </c>
      <c r="P4171" s="1"/>
    </row>
    <row r="4172" spans="1:16">
      <c r="A4172" s="12">
        <v>139</v>
      </c>
      <c r="B4172" s="12">
        <v>71638</v>
      </c>
      <c r="C4172" s="12" t="s">
        <v>4820</v>
      </c>
      <c r="D4172" s="12" t="s">
        <v>4850</v>
      </c>
      <c r="E4172" s="17" t="s">
        <v>11426</v>
      </c>
      <c r="F4172" s="25" t="str">
        <f>LEFT(E4172,MIN(FIND({0,1,2,3,4,5,6,7,8,9},ASC(E4172)&amp;1234567890))-1)</f>
        <v>Mn</v>
      </c>
      <c r="G4172" s="25">
        <f t="shared" si="130"/>
        <v>3</v>
      </c>
      <c r="H4172" s="25">
        <f>VLOOKUP(F4172,Table!$A$2:$C$121,2,0)</f>
        <v>7</v>
      </c>
      <c r="I4172" s="26">
        <f>VLOOKUP(F4172,Table!$A$2:$C$121,3,0)</f>
        <v>4</v>
      </c>
      <c r="J4172" s="17" t="s">
        <v>11358</v>
      </c>
      <c r="K4172" s="25" t="str">
        <f>LEFT(J4172,MIN(FIND({0,1,2,3,4,5,6,7,8,9},ASC(J4172)&amp;1234567890))-1)</f>
        <v>N</v>
      </c>
      <c r="L4172" s="25">
        <f t="shared" si="131"/>
        <v>2</v>
      </c>
      <c r="M4172" s="25">
        <f>VLOOKUP(K4172,Table!$A$2:$C$121,2,0)</f>
        <v>15</v>
      </c>
      <c r="N4172" s="26">
        <f>VLOOKUP(K4172,Table!$A$2:$C$121,3,0)</f>
        <v>2</v>
      </c>
      <c r="O4172" s="13" t="str">
        <f>VLOOKUP(A4172,Table!$U$1:$V$230,2,0)</f>
        <v>Tetragonal</v>
      </c>
      <c r="P4172" s="1"/>
    </row>
    <row r="4173" spans="1:16">
      <c r="A4173" s="12">
        <v>139</v>
      </c>
      <c r="B4173" s="12">
        <v>74665</v>
      </c>
      <c r="C4173" s="12" t="s">
        <v>4799</v>
      </c>
      <c r="D4173" s="12" t="s">
        <v>236</v>
      </c>
      <c r="E4173" s="17" t="s">
        <v>330</v>
      </c>
      <c r="F4173" s="25" t="str">
        <f>LEFT(E4173,MIN(FIND({0,1,2,3,4,5,6,7,8,9},ASC(E4173)&amp;1234567890))-1)</f>
        <v>Ca</v>
      </c>
      <c r="G4173" s="25">
        <f t="shared" si="130"/>
        <v>1</v>
      </c>
      <c r="H4173" s="25">
        <f>VLOOKUP(F4173,Table!$A$2:$C$121,2,0)</f>
        <v>2</v>
      </c>
      <c r="I4173" s="26">
        <f>VLOOKUP(F4173,Table!$A$2:$C$121,3,0)</f>
        <v>4</v>
      </c>
      <c r="J4173" s="17" t="s">
        <v>383</v>
      </c>
      <c r="K4173" s="25" t="str">
        <f>LEFT(J4173,MIN(FIND({0,1,2,3,4,5,6,7,8,9},ASC(J4173)&amp;1234567890))-1)</f>
        <v>C</v>
      </c>
      <c r="L4173" s="25">
        <f t="shared" si="131"/>
        <v>2</v>
      </c>
      <c r="M4173" s="25">
        <f>VLOOKUP(K4173,Table!$A$2:$C$121,2,0)</f>
        <v>14</v>
      </c>
      <c r="N4173" s="26">
        <f>VLOOKUP(K4173,Table!$A$2:$C$121,3,0)</f>
        <v>2</v>
      </c>
      <c r="O4173" s="13" t="str">
        <f>VLOOKUP(A4173,Table!$U$1:$V$230,2,0)</f>
        <v>Tetragonal</v>
      </c>
      <c r="P4173" s="1"/>
    </row>
    <row r="4174" spans="1:16">
      <c r="A4174" s="12">
        <v>139</v>
      </c>
      <c r="B4174" s="12">
        <v>74671</v>
      </c>
      <c r="C4174" s="12" t="s">
        <v>4799</v>
      </c>
      <c r="D4174" s="12" t="s">
        <v>4851</v>
      </c>
      <c r="E4174" s="17" t="s">
        <v>11335</v>
      </c>
      <c r="F4174" s="25" t="str">
        <f>LEFT(E4174,MIN(FIND({0,1,2,3,4,5,6,7,8,9},ASC(E4174)&amp;1234567890))-1)</f>
        <v>Lu</v>
      </c>
      <c r="G4174" s="25">
        <f t="shared" si="130"/>
        <v>1</v>
      </c>
      <c r="H4174" s="25">
        <f>VLOOKUP(F4174,Table!$A$2:$C$121,2,0)</f>
        <v>3</v>
      </c>
      <c r="I4174" s="26">
        <f>VLOOKUP(F4174,Table!$A$2:$C$121,3,0)</f>
        <v>6</v>
      </c>
      <c r="J4174" s="17" t="s">
        <v>383</v>
      </c>
      <c r="K4174" s="25" t="str">
        <f>LEFT(J4174,MIN(FIND({0,1,2,3,4,5,6,7,8,9},ASC(J4174)&amp;1234567890))-1)</f>
        <v>C</v>
      </c>
      <c r="L4174" s="25">
        <f t="shared" si="131"/>
        <v>2</v>
      </c>
      <c r="M4174" s="25">
        <f>VLOOKUP(K4174,Table!$A$2:$C$121,2,0)</f>
        <v>14</v>
      </c>
      <c r="N4174" s="26">
        <f>VLOOKUP(K4174,Table!$A$2:$C$121,3,0)</f>
        <v>2</v>
      </c>
      <c r="O4174" s="13" t="str">
        <f>VLOOKUP(A4174,Table!$U$1:$V$230,2,0)</f>
        <v>Tetragonal</v>
      </c>
      <c r="P4174" s="1"/>
    </row>
    <row r="4175" spans="1:16">
      <c r="A4175" s="12">
        <v>139</v>
      </c>
      <c r="B4175" s="12">
        <v>74967</v>
      </c>
      <c r="C4175" s="12" t="s">
        <v>4799</v>
      </c>
      <c r="D4175" s="12" t="s">
        <v>4852</v>
      </c>
      <c r="E4175" s="17" t="s">
        <v>433</v>
      </c>
      <c r="F4175" s="25" t="str">
        <f>LEFT(E4175,MIN(FIND({0,1,2,3,4,5,6,7,8,9},ASC(E4175)&amp;1234567890))-1)</f>
        <v>Sr</v>
      </c>
      <c r="G4175" s="25">
        <f t="shared" si="130"/>
        <v>1</v>
      </c>
      <c r="H4175" s="25">
        <f>VLOOKUP(F4175,Table!$A$2:$C$121,2,0)</f>
        <v>2</v>
      </c>
      <c r="I4175" s="26">
        <f>VLOOKUP(F4175,Table!$A$2:$C$121,3,0)</f>
        <v>5</v>
      </c>
      <c r="J4175" s="17" t="s">
        <v>12567</v>
      </c>
      <c r="K4175" s="25" t="str">
        <f>LEFT(J4175,MIN(FIND({0,1,2,3,4,5,6,7,8,9},ASC(J4175)&amp;1234567890))-1)</f>
        <v>O</v>
      </c>
      <c r="L4175" s="25">
        <f t="shared" si="131"/>
        <v>1.95</v>
      </c>
      <c r="M4175" s="25">
        <f>VLOOKUP(K4175,Table!$A$2:$C$121,2,0)</f>
        <v>16</v>
      </c>
      <c r="N4175" s="26">
        <f>VLOOKUP(K4175,Table!$A$2:$C$121,3,0)</f>
        <v>2</v>
      </c>
      <c r="O4175" s="13" t="str">
        <f>VLOOKUP(A4175,Table!$U$1:$V$230,2,0)</f>
        <v>Tetragonal</v>
      </c>
      <c r="P4175" s="1"/>
    </row>
    <row r="4176" spans="1:16">
      <c r="A4176" s="12">
        <v>139</v>
      </c>
      <c r="B4176" s="12">
        <v>75936</v>
      </c>
      <c r="C4176" s="12" t="s">
        <v>4799</v>
      </c>
      <c r="D4176" s="12" t="s">
        <v>4853</v>
      </c>
      <c r="E4176" s="17" t="s">
        <v>339</v>
      </c>
      <c r="F4176" s="25" t="str">
        <f>LEFT(E4176,MIN(FIND({0,1,2,3,4,5,6,7,8,9},ASC(E4176)&amp;1234567890))-1)</f>
        <v>Hf</v>
      </c>
      <c r="G4176" s="25">
        <f t="shared" si="130"/>
        <v>3</v>
      </c>
      <c r="H4176" s="25">
        <f>VLOOKUP(F4176,Table!$A$2:$C$121,2,0)</f>
        <v>4</v>
      </c>
      <c r="I4176" s="26">
        <f>VLOOKUP(F4176,Table!$A$2:$C$121,3,0)</f>
        <v>6</v>
      </c>
      <c r="J4176" s="17" t="s">
        <v>73</v>
      </c>
      <c r="K4176" s="25" t="str">
        <f>LEFT(J4176,MIN(FIND({0,1,2,3,4,5,6,7,8,9},ASC(J4176)&amp;1234567890))-1)</f>
        <v>Te</v>
      </c>
      <c r="L4176" s="25">
        <f t="shared" si="131"/>
        <v>2</v>
      </c>
      <c r="M4176" s="25">
        <f>VLOOKUP(K4176,Table!$A$2:$C$121,2,0)</f>
        <v>16</v>
      </c>
      <c r="N4176" s="26">
        <f>VLOOKUP(K4176,Table!$A$2:$C$121,3,0)</f>
        <v>5</v>
      </c>
      <c r="O4176" s="13" t="str">
        <f>VLOOKUP(A4176,Table!$U$1:$V$230,2,0)</f>
        <v>Tetragonal</v>
      </c>
      <c r="P4176" s="1"/>
    </row>
    <row r="4177" spans="1:16">
      <c r="A4177" s="12">
        <v>139</v>
      </c>
      <c r="B4177" s="12">
        <v>80965</v>
      </c>
      <c r="C4177" s="12" t="s">
        <v>4799</v>
      </c>
      <c r="D4177" s="12" t="s">
        <v>4854</v>
      </c>
      <c r="E4177" s="17" t="s">
        <v>11313</v>
      </c>
      <c r="F4177" s="25" t="str">
        <f>LEFT(E4177,MIN(FIND({0,1,2,3,4,5,6,7,8,9},ASC(E4177)&amp;1234567890))-1)</f>
        <v>Tb</v>
      </c>
      <c r="G4177" s="25">
        <f t="shared" si="130"/>
        <v>1</v>
      </c>
      <c r="H4177" s="25">
        <f>VLOOKUP(F4177,Table!$A$2:$C$121,2,0)</f>
        <v>3</v>
      </c>
      <c r="I4177" s="26">
        <f>VLOOKUP(F4177,Table!$A$2:$C$121,3,0)</f>
        <v>6</v>
      </c>
      <c r="J4177" s="17" t="s">
        <v>12595</v>
      </c>
      <c r="K4177" s="25" t="str">
        <f>LEFT(J4177,MIN(FIND({0,1,2,3,4,5,6,7,8,9},ASC(J4177)&amp;1234567890))-1)</f>
        <v>D</v>
      </c>
      <c r="L4177" s="25">
        <f t="shared" si="131"/>
        <v>2.2320000000000002</v>
      </c>
      <c r="M4177" s="25">
        <f>VLOOKUP(K4177,Table!$A$2:$C$121,2,0)</f>
        <v>1</v>
      </c>
      <c r="N4177" s="26">
        <f>VLOOKUP(K4177,Table!$A$2:$C$121,3,0)</f>
        <v>1</v>
      </c>
      <c r="O4177" s="13" t="str">
        <f>VLOOKUP(A4177,Table!$U$1:$V$230,2,0)</f>
        <v>Tetragonal</v>
      </c>
      <c r="P4177" s="1"/>
    </row>
    <row r="4178" spans="1:16">
      <c r="A4178" s="12">
        <v>139</v>
      </c>
      <c r="B4178" s="12">
        <v>81561</v>
      </c>
      <c r="C4178" s="12" t="s">
        <v>4799</v>
      </c>
      <c r="D4178" s="12" t="s">
        <v>4855</v>
      </c>
      <c r="E4178" s="17" t="s">
        <v>343</v>
      </c>
      <c r="F4178" s="25" t="str">
        <f>LEFT(E4178,MIN(FIND({0,1,2,3,4,5,6,7,8,9},ASC(E4178)&amp;1234567890))-1)</f>
        <v>U</v>
      </c>
      <c r="G4178" s="25">
        <f t="shared" si="130"/>
        <v>1</v>
      </c>
      <c r="H4178" s="25">
        <f>VLOOKUP(F4178,Table!$A$2:$C$121,2,0)</f>
        <v>3</v>
      </c>
      <c r="I4178" s="26">
        <f>VLOOKUP(F4178,Table!$A$2:$C$121,3,0)</f>
        <v>7</v>
      </c>
      <c r="J4178" s="17" t="s">
        <v>12596</v>
      </c>
      <c r="K4178" s="25" t="str">
        <f>LEFT(J4178,MIN(FIND({0,1,2,3,4,5,6,7,8,9},ASC(J4178)&amp;1234567890))-1)</f>
        <v>Si</v>
      </c>
      <c r="L4178" s="25">
        <f t="shared" si="131"/>
        <v>1.0146999999999999</v>
      </c>
      <c r="M4178" s="25">
        <f>VLOOKUP(K4178,Table!$A$2:$C$121,2,0)</f>
        <v>14</v>
      </c>
      <c r="N4178" s="26">
        <f>VLOOKUP(K4178,Table!$A$2:$C$121,3,0)</f>
        <v>3</v>
      </c>
      <c r="O4178" s="13" t="str">
        <f>VLOOKUP(A4178,Table!$U$1:$V$230,2,0)</f>
        <v>Tetragonal</v>
      </c>
      <c r="P4178" s="1"/>
    </row>
    <row r="4179" spans="1:16">
      <c r="A4179" s="12">
        <v>139</v>
      </c>
      <c r="B4179" s="12">
        <v>41836</v>
      </c>
      <c r="C4179" s="12" t="s">
        <v>4799</v>
      </c>
      <c r="D4179" s="12" t="s">
        <v>4856</v>
      </c>
      <c r="E4179" s="17" t="s">
        <v>11650</v>
      </c>
      <c r="F4179" s="25" t="str">
        <f>LEFT(E4179,MIN(FIND({0,1,2,3,4,5,6,7,8,9},ASC(E4179)&amp;1234567890))-1)</f>
        <v>Sr</v>
      </c>
      <c r="G4179" s="25">
        <f t="shared" si="130"/>
        <v>2</v>
      </c>
      <c r="H4179" s="25">
        <f>VLOOKUP(F4179,Table!$A$2:$C$121,2,0)</f>
        <v>2</v>
      </c>
      <c r="I4179" s="26">
        <f>VLOOKUP(F4179,Table!$A$2:$C$121,3,0)</f>
        <v>5</v>
      </c>
      <c r="J4179" s="17" t="s">
        <v>542</v>
      </c>
      <c r="K4179" s="25" t="str">
        <f>LEFT(J4179,MIN(FIND({0,1,2,3,4,5,6,7,8,9},ASC(J4179)&amp;1234567890))-1)</f>
        <v>Bi</v>
      </c>
      <c r="L4179" s="25">
        <f t="shared" si="131"/>
        <v>1</v>
      </c>
      <c r="M4179" s="25">
        <f>VLOOKUP(K4179,Table!$A$2:$C$121,2,0)</f>
        <v>15</v>
      </c>
      <c r="N4179" s="26">
        <f>VLOOKUP(K4179,Table!$A$2:$C$121,3,0)</f>
        <v>6</v>
      </c>
      <c r="O4179" s="13" t="str">
        <f>VLOOKUP(A4179,Table!$U$1:$V$230,2,0)</f>
        <v>Tetragonal</v>
      </c>
      <c r="P4179" s="1"/>
    </row>
    <row r="4180" spans="1:16">
      <c r="A4180" s="12">
        <v>139</v>
      </c>
      <c r="B4180" s="12">
        <v>41837</v>
      </c>
      <c r="C4180" s="12" t="s">
        <v>4799</v>
      </c>
      <c r="D4180" s="12" t="s">
        <v>4857</v>
      </c>
      <c r="E4180" s="17" t="s">
        <v>11656</v>
      </c>
      <c r="F4180" s="25" t="str">
        <f>LEFT(E4180,MIN(FIND({0,1,2,3,4,5,6,7,8,9},ASC(E4180)&amp;1234567890))-1)</f>
        <v>Ba</v>
      </c>
      <c r="G4180" s="25">
        <f t="shared" si="130"/>
        <v>2</v>
      </c>
      <c r="H4180" s="25">
        <f>VLOOKUP(F4180,Table!$A$2:$C$121,2,0)</f>
        <v>2</v>
      </c>
      <c r="I4180" s="26">
        <f>VLOOKUP(F4180,Table!$A$2:$C$121,3,0)</f>
        <v>6</v>
      </c>
      <c r="J4180" s="17" t="s">
        <v>11645</v>
      </c>
      <c r="K4180" s="25" t="str">
        <f>LEFT(J4180,MIN(FIND({0,1,2,3,4,5,6,7,8,9},ASC(J4180)&amp;1234567890))-1)</f>
        <v>Sb</v>
      </c>
      <c r="L4180" s="25">
        <f t="shared" si="131"/>
        <v>1</v>
      </c>
      <c r="M4180" s="25">
        <f>VLOOKUP(K4180,Table!$A$2:$C$121,2,0)</f>
        <v>15</v>
      </c>
      <c r="N4180" s="26">
        <f>VLOOKUP(K4180,Table!$A$2:$C$121,3,0)</f>
        <v>5</v>
      </c>
      <c r="O4180" s="13" t="str">
        <f>VLOOKUP(A4180,Table!$U$1:$V$230,2,0)</f>
        <v>Tetragonal</v>
      </c>
      <c r="P4180" s="1"/>
    </row>
    <row r="4181" spans="1:16">
      <c r="A4181" s="12">
        <v>139</v>
      </c>
      <c r="B4181" s="12">
        <v>42119</v>
      </c>
      <c r="C4181" s="12" t="s">
        <v>4799</v>
      </c>
      <c r="D4181" s="12" t="s">
        <v>4858</v>
      </c>
      <c r="E4181" s="17" t="s">
        <v>11650</v>
      </c>
      <c r="F4181" s="25" t="str">
        <f>LEFT(E4181,MIN(FIND({0,1,2,3,4,5,6,7,8,9},ASC(E4181)&amp;1234567890))-1)</f>
        <v>Sr</v>
      </c>
      <c r="G4181" s="25">
        <f t="shared" si="130"/>
        <v>2</v>
      </c>
      <c r="H4181" s="25">
        <f>VLOOKUP(F4181,Table!$A$2:$C$121,2,0)</f>
        <v>2</v>
      </c>
      <c r="I4181" s="26">
        <f>VLOOKUP(F4181,Table!$A$2:$C$121,3,0)</f>
        <v>5</v>
      </c>
      <c r="J4181" s="17" t="s">
        <v>11645</v>
      </c>
      <c r="K4181" s="25" t="str">
        <f>LEFT(J4181,MIN(FIND({0,1,2,3,4,5,6,7,8,9},ASC(J4181)&amp;1234567890))-1)</f>
        <v>Sb</v>
      </c>
      <c r="L4181" s="25">
        <f t="shared" si="131"/>
        <v>1</v>
      </c>
      <c r="M4181" s="25">
        <f>VLOOKUP(K4181,Table!$A$2:$C$121,2,0)</f>
        <v>15</v>
      </c>
      <c r="N4181" s="26">
        <f>VLOOKUP(K4181,Table!$A$2:$C$121,3,0)</f>
        <v>5</v>
      </c>
      <c r="O4181" s="13" t="str">
        <f>VLOOKUP(A4181,Table!$U$1:$V$230,2,0)</f>
        <v>Tetragonal</v>
      </c>
      <c r="P4181" s="1"/>
    </row>
    <row r="4182" spans="1:16">
      <c r="A4182" s="12">
        <v>139</v>
      </c>
      <c r="B4182" s="12">
        <v>42135</v>
      </c>
      <c r="C4182" s="12" t="s">
        <v>4799</v>
      </c>
      <c r="D4182" s="12" t="s">
        <v>4070</v>
      </c>
      <c r="E4182" s="17" t="s">
        <v>11614</v>
      </c>
      <c r="F4182" s="25" t="str">
        <f>LEFT(E4182,MIN(FIND({0,1,2,3,4,5,6,7,8,9},ASC(E4182)&amp;1234567890))-1)</f>
        <v>Ca</v>
      </c>
      <c r="G4182" s="25">
        <f t="shared" si="130"/>
        <v>2</v>
      </c>
      <c r="H4182" s="25">
        <f>VLOOKUP(F4182,Table!$A$2:$C$121,2,0)</f>
        <v>2</v>
      </c>
      <c r="I4182" s="26">
        <f>VLOOKUP(F4182,Table!$A$2:$C$121,3,0)</f>
        <v>4</v>
      </c>
      <c r="J4182" s="17" t="s">
        <v>11645</v>
      </c>
      <c r="K4182" s="25" t="str">
        <f>LEFT(J4182,MIN(FIND({0,1,2,3,4,5,6,7,8,9},ASC(J4182)&amp;1234567890))-1)</f>
        <v>Sb</v>
      </c>
      <c r="L4182" s="25">
        <f t="shared" si="131"/>
        <v>1</v>
      </c>
      <c r="M4182" s="25">
        <f>VLOOKUP(K4182,Table!$A$2:$C$121,2,0)</f>
        <v>15</v>
      </c>
      <c r="N4182" s="26">
        <f>VLOOKUP(K4182,Table!$A$2:$C$121,3,0)</f>
        <v>5</v>
      </c>
      <c r="O4182" s="13" t="str">
        <f>VLOOKUP(A4182,Table!$U$1:$V$230,2,0)</f>
        <v>Tetragonal</v>
      </c>
      <c r="P4182" s="1"/>
    </row>
    <row r="4183" spans="1:16">
      <c r="A4183" s="12">
        <v>139</v>
      </c>
      <c r="B4183" s="12">
        <v>42136</v>
      </c>
      <c r="C4183" s="12" t="s">
        <v>4799</v>
      </c>
      <c r="D4183" s="12" t="s">
        <v>4859</v>
      </c>
      <c r="E4183" s="17" t="s">
        <v>11614</v>
      </c>
      <c r="F4183" s="25" t="str">
        <f>LEFT(E4183,MIN(FIND({0,1,2,3,4,5,6,7,8,9},ASC(E4183)&amp;1234567890))-1)</f>
        <v>Ca</v>
      </c>
      <c r="G4183" s="25">
        <f t="shared" si="130"/>
        <v>2</v>
      </c>
      <c r="H4183" s="25">
        <f>VLOOKUP(F4183,Table!$A$2:$C$121,2,0)</f>
        <v>2</v>
      </c>
      <c r="I4183" s="26">
        <f>VLOOKUP(F4183,Table!$A$2:$C$121,3,0)</f>
        <v>4</v>
      </c>
      <c r="J4183" s="17" t="s">
        <v>542</v>
      </c>
      <c r="K4183" s="25" t="str">
        <f>LEFT(J4183,MIN(FIND({0,1,2,3,4,5,6,7,8,9},ASC(J4183)&amp;1234567890))-1)</f>
        <v>Bi</v>
      </c>
      <c r="L4183" s="25">
        <f t="shared" si="131"/>
        <v>1</v>
      </c>
      <c r="M4183" s="25">
        <f>VLOOKUP(K4183,Table!$A$2:$C$121,2,0)</f>
        <v>15</v>
      </c>
      <c r="N4183" s="26">
        <f>VLOOKUP(K4183,Table!$A$2:$C$121,3,0)</f>
        <v>6</v>
      </c>
      <c r="O4183" s="13" t="str">
        <f>VLOOKUP(A4183,Table!$U$1:$V$230,2,0)</f>
        <v>Tetragonal</v>
      </c>
      <c r="P4183" s="1"/>
    </row>
    <row r="4184" spans="1:16">
      <c r="A4184" s="12">
        <v>139</v>
      </c>
      <c r="B4184" s="12">
        <v>42472</v>
      </c>
      <c r="C4184" s="12" t="s">
        <v>4799</v>
      </c>
      <c r="D4184" s="12" t="s">
        <v>4860</v>
      </c>
      <c r="E4184" s="17" t="s">
        <v>544</v>
      </c>
      <c r="F4184" s="25" t="str">
        <f>LEFT(E4184,MIN(FIND({0,1,2,3,4,5,6,7,8,9},ASC(E4184)&amp;1234567890))-1)</f>
        <v>Ge</v>
      </c>
      <c r="G4184" s="25">
        <f t="shared" si="130"/>
        <v>1</v>
      </c>
      <c r="H4184" s="25">
        <f>VLOOKUP(F4184,Table!$A$2:$C$121,2,0)</f>
        <v>14</v>
      </c>
      <c r="I4184" s="26">
        <f>VLOOKUP(F4184,Table!$A$2:$C$121,3,0)</f>
        <v>4</v>
      </c>
      <c r="J4184" s="17" t="s">
        <v>11645</v>
      </c>
      <c r="K4184" s="25" t="str">
        <f>LEFT(J4184,MIN(FIND({0,1,2,3,4,5,6,7,8,9},ASC(J4184)&amp;1234567890))-1)</f>
        <v>Sb</v>
      </c>
      <c r="L4184" s="25">
        <f t="shared" si="131"/>
        <v>1</v>
      </c>
      <c r="M4184" s="25">
        <f>VLOOKUP(K4184,Table!$A$2:$C$121,2,0)</f>
        <v>15</v>
      </c>
      <c r="N4184" s="26">
        <f>VLOOKUP(K4184,Table!$A$2:$C$121,3,0)</f>
        <v>5</v>
      </c>
      <c r="O4184" s="13" t="str">
        <f>VLOOKUP(A4184,Table!$U$1:$V$230,2,0)</f>
        <v>Tetragonal</v>
      </c>
      <c r="P4184" s="1"/>
    </row>
    <row r="4185" spans="1:16">
      <c r="A4185" s="12">
        <v>139</v>
      </c>
      <c r="B4185" s="12">
        <v>42896</v>
      </c>
      <c r="C4185" s="12" t="s">
        <v>4799</v>
      </c>
      <c r="D4185" s="12" t="s">
        <v>4861</v>
      </c>
      <c r="E4185" s="17" t="s">
        <v>11333</v>
      </c>
      <c r="F4185" s="25" t="str">
        <f>LEFT(E4185,MIN(FIND({0,1,2,3,4,5,6,7,8,9},ASC(E4185)&amp;1234567890))-1)</f>
        <v>Dy</v>
      </c>
      <c r="G4185" s="25">
        <f t="shared" si="130"/>
        <v>1</v>
      </c>
      <c r="H4185" s="25">
        <f>VLOOKUP(F4185,Table!$A$2:$C$121,2,0)</f>
        <v>3</v>
      </c>
      <c r="I4185" s="26">
        <f>VLOOKUP(F4185,Table!$A$2:$C$121,3,0)</f>
        <v>6</v>
      </c>
      <c r="J4185" s="17" t="s">
        <v>383</v>
      </c>
      <c r="K4185" s="25" t="str">
        <f>LEFT(J4185,MIN(FIND({0,1,2,3,4,5,6,7,8,9},ASC(J4185)&amp;1234567890))-1)</f>
        <v>C</v>
      </c>
      <c r="L4185" s="25">
        <f t="shared" si="131"/>
        <v>2</v>
      </c>
      <c r="M4185" s="25">
        <f>VLOOKUP(K4185,Table!$A$2:$C$121,2,0)</f>
        <v>14</v>
      </c>
      <c r="N4185" s="26">
        <f>VLOOKUP(K4185,Table!$A$2:$C$121,3,0)</f>
        <v>2</v>
      </c>
      <c r="O4185" s="13" t="str">
        <f>VLOOKUP(A4185,Table!$U$1:$V$230,2,0)</f>
        <v>Tetragonal</v>
      </c>
      <c r="P4185" s="1"/>
    </row>
    <row r="4186" spans="1:16">
      <c r="A4186" s="12">
        <v>139</v>
      </c>
      <c r="B4186" s="12">
        <v>43052</v>
      </c>
      <c r="C4186" s="12" t="s">
        <v>4799</v>
      </c>
      <c r="D4186" s="12" t="s">
        <v>4862</v>
      </c>
      <c r="E4186" s="17" t="s">
        <v>12597</v>
      </c>
      <c r="F4186" s="25" t="str">
        <f>LEFT(E4186,MIN(FIND({0,1,2,3,4,5,6,7,8,9},ASC(E4186)&amp;1234567890))-1)</f>
        <v>Ho</v>
      </c>
      <c r="G4186" s="25">
        <f t="shared" si="130"/>
        <v>11</v>
      </c>
      <c r="H4186" s="25">
        <f>VLOOKUP(F4186,Table!$A$2:$C$121,2,0)</f>
        <v>3</v>
      </c>
      <c r="I4186" s="26">
        <f>VLOOKUP(F4186,Table!$A$2:$C$121,3,0)</f>
        <v>6</v>
      </c>
      <c r="J4186" s="17" t="s">
        <v>12598</v>
      </c>
      <c r="K4186" s="25" t="str">
        <f>LEFT(J4186,MIN(FIND({0,1,2,3,4,5,6,7,8,9},ASC(J4186)&amp;1234567890))-1)</f>
        <v>Ge</v>
      </c>
      <c r="L4186" s="25">
        <f t="shared" si="131"/>
        <v>10</v>
      </c>
      <c r="M4186" s="25">
        <f>VLOOKUP(K4186,Table!$A$2:$C$121,2,0)</f>
        <v>14</v>
      </c>
      <c r="N4186" s="26">
        <f>VLOOKUP(K4186,Table!$A$2:$C$121,3,0)</f>
        <v>4</v>
      </c>
      <c r="O4186" s="13" t="str">
        <f>VLOOKUP(A4186,Table!$U$1:$V$230,2,0)</f>
        <v>Tetragonal</v>
      </c>
      <c r="P4186" s="1"/>
    </row>
    <row r="4187" spans="1:16">
      <c r="A4187" s="12">
        <v>139</v>
      </c>
      <c r="B4187" s="12">
        <v>43537</v>
      </c>
      <c r="C4187" s="12" t="s">
        <v>4799</v>
      </c>
      <c r="D4187" s="12" t="s">
        <v>1653</v>
      </c>
      <c r="E4187" s="17" t="s">
        <v>583</v>
      </c>
      <c r="F4187" s="25" t="str">
        <f>LEFT(E4187,MIN(FIND({0,1,2,3,4,5,6,7,8,9},ASC(E4187)&amp;1234567890))-1)</f>
        <v>Ta</v>
      </c>
      <c r="G4187" s="25">
        <f t="shared" si="130"/>
        <v>2</v>
      </c>
      <c r="H4187" s="25">
        <f>VLOOKUP(F4187,Table!$A$2:$C$121,2,0)</f>
        <v>5</v>
      </c>
      <c r="I4187" s="26">
        <f>VLOOKUP(F4187,Table!$A$2:$C$121,3,0)</f>
        <v>6</v>
      </c>
      <c r="J4187" s="17" t="s">
        <v>11413</v>
      </c>
      <c r="K4187" s="25" t="str">
        <f>LEFT(J4187,MIN(FIND({0,1,2,3,4,5,6,7,8,9},ASC(J4187)&amp;1234567890))-1)</f>
        <v>D</v>
      </c>
      <c r="L4187" s="25">
        <f t="shared" si="131"/>
        <v>1</v>
      </c>
      <c r="M4187" s="25">
        <f>VLOOKUP(K4187,Table!$A$2:$C$121,2,0)</f>
        <v>1</v>
      </c>
      <c r="N4187" s="26">
        <f>VLOOKUP(K4187,Table!$A$2:$C$121,3,0)</f>
        <v>1</v>
      </c>
      <c r="O4187" s="13" t="str">
        <f>VLOOKUP(A4187,Table!$U$1:$V$230,2,0)</f>
        <v>Tetragonal</v>
      </c>
      <c r="P4187" s="1"/>
    </row>
    <row r="4188" spans="1:16">
      <c r="A4188" s="12">
        <v>139</v>
      </c>
      <c r="B4188" s="12">
        <v>44066</v>
      </c>
      <c r="C4188" s="12" t="s">
        <v>4799</v>
      </c>
      <c r="D4188" s="12" t="s">
        <v>4863</v>
      </c>
      <c r="E4188" s="17" t="s">
        <v>11650</v>
      </c>
      <c r="F4188" s="25" t="str">
        <f>LEFT(E4188,MIN(FIND({0,1,2,3,4,5,6,7,8,9},ASC(E4188)&amp;1234567890))-1)</f>
        <v>Sr</v>
      </c>
      <c r="G4188" s="25">
        <f t="shared" si="130"/>
        <v>2</v>
      </c>
      <c r="H4188" s="25">
        <f>VLOOKUP(F4188,Table!$A$2:$C$121,2,0)</f>
        <v>2</v>
      </c>
      <c r="I4188" s="26">
        <f>VLOOKUP(F4188,Table!$A$2:$C$121,3,0)</f>
        <v>5</v>
      </c>
      <c r="J4188" s="17" t="s">
        <v>540</v>
      </c>
      <c r="K4188" s="25" t="str">
        <f>LEFT(J4188,MIN(FIND({0,1,2,3,4,5,6,7,8,9},ASC(J4188)&amp;1234567890))-1)</f>
        <v>As</v>
      </c>
      <c r="L4188" s="25">
        <f t="shared" si="131"/>
        <v>1</v>
      </c>
      <c r="M4188" s="25">
        <f>VLOOKUP(K4188,Table!$A$2:$C$121,2,0)</f>
        <v>15</v>
      </c>
      <c r="N4188" s="26">
        <f>VLOOKUP(K4188,Table!$A$2:$C$121,3,0)</f>
        <v>4</v>
      </c>
      <c r="O4188" s="13" t="str">
        <f>VLOOKUP(A4188,Table!$U$1:$V$230,2,0)</f>
        <v>Tetragonal</v>
      </c>
      <c r="P4188" s="1"/>
    </row>
    <row r="4189" spans="1:16">
      <c r="A4189" s="12">
        <v>139</v>
      </c>
      <c r="B4189" s="12">
        <v>410316</v>
      </c>
      <c r="C4189" s="12" t="s">
        <v>4799</v>
      </c>
      <c r="D4189" s="12" t="s">
        <v>1489</v>
      </c>
      <c r="E4189" s="17" t="s">
        <v>433</v>
      </c>
      <c r="F4189" s="25" t="str">
        <f>LEFT(E4189,MIN(FIND({0,1,2,3,4,5,6,7,8,9},ASC(E4189)&amp;1234567890))-1)</f>
        <v>Sr</v>
      </c>
      <c r="G4189" s="25">
        <f t="shared" si="130"/>
        <v>1</v>
      </c>
      <c r="H4189" s="25">
        <f>VLOOKUP(F4189,Table!$A$2:$C$121,2,0)</f>
        <v>2</v>
      </c>
      <c r="I4189" s="26">
        <f>VLOOKUP(F4189,Table!$A$2:$C$121,3,0)</f>
        <v>5</v>
      </c>
      <c r="J4189" s="17" t="s">
        <v>383</v>
      </c>
      <c r="K4189" s="25" t="str">
        <f>LEFT(J4189,MIN(FIND({0,1,2,3,4,5,6,7,8,9},ASC(J4189)&amp;1234567890))-1)</f>
        <v>C</v>
      </c>
      <c r="L4189" s="25">
        <f t="shared" si="131"/>
        <v>2</v>
      </c>
      <c r="M4189" s="25">
        <f>VLOOKUP(K4189,Table!$A$2:$C$121,2,0)</f>
        <v>14</v>
      </c>
      <c r="N4189" s="26">
        <f>VLOOKUP(K4189,Table!$A$2:$C$121,3,0)</f>
        <v>2</v>
      </c>
      <c r="O4189" s="13" t="str">
        <f>VLOOKUP(A4189,Table!$U$1:$V$230,2,0)</f>
        <v>Tetragonal</v>
      </c>
      <c r="P4189" s="1"/>
    </row>
    <row r="4190" spans="1:16">
      <c r="A4190" s="12">
        <v>139</v>
      </c>
      <c r="B4190" s="12">
        <v>42357</v>
      </c>
      <c r="C4190" s="12" t="s">
        <v>4799</v>
      </c>
      <c r="D4190" s="12" t="s">
        <v>4864</v>
      </c>
      <c r="E4190" s="17" t="s">
        <v>11614</v>
      </c>
      <c r="F4190" s="25" t="str">
        <f>LEFT(E4190,MIN(FIND({0,1,2,3,4,5,6,7,8,9},ASC(E4190)&amp;1234567890))-1)</f>
        <v>Ca</v>
      </c>
      <c r="G4190" s="25">
        <f t="shared" si="130"/>
        <v>2</v>
      </c>
      <c r="H4190" s="25">
        <f>VLOOKUP(F4190,Table!$A$2:$C$121,2,0)</f>
        <v>2</v>
      </c>
      <c r="I4190" s="26">
        <f>VLOOKUP(F4190,Table!$A$2:$C$121,3,0)</f>
        <v>4</v>
      </c>
      <c r="J4190" s="17" t="s">
        <v>540</v>
      </c>
      <c r="K4190" s="25" t="str">
        <f>LEFT(J4190,MIN(FIND({0,1,2,3,4,5,6,7,8,9},ASC(J4190)&amp;1234567890))-1)</f>
        <v>As</v>
      </c>
      <c r="L4190" s="25">
        <f t="shared" si="131"/>
        <v>1</v>
      </c>
      <c r="M4190" s="25">
        <f>VLOOKUP(K4190,Table!$A$2:$C$121,2,0)</f>
        <v>15</v>
      </c>
      <c r="N4190" s="26">
        <f>VLOOKUP(K4190,Table!$A$2:$C$121,3,0)</f>
        <v>4</v>
      </c>
      <c r="O4190" s="13" t="str">
        <f>VLOOKUP(A4190,Table!$U$1:$V$230,2,0)</f>
        <v>Tetragonal</v>
      </c>
      <c r="P4190" s="1"/>
    </row>
    <row r="4191" spans="1:16">
      <c r="A4191" s="12">
        <v>139</v>
      </c>
      <c r="B4191" s="12">
        <v>42358</v>
      </c>
      <c r="C4191" s="12" t="s">
        <v>4799</v>
      </c>
      <c r="D4191" s="12" t="s">
        <v>4865</v>
      </c>
      <c r="E4191" s="17" t="s">
        <v>11656</v>
      </c>
      <c r="F4191" s="25" t="str">
        <f>LEFT(E4191,MIN(FIND({0,1,2,3,4,5,6,7,8,9},ASC(E4191)&amp;1234567890))-1)</f>
        <v>Ba</v>
      </c>
      <c r="G4191" s="25">
        <f t="shared" si="130"/>
        <v>2</v>
      </c>
      <c r="H4191" s="25">
        <f>VLOOKUP(F4191,Table!$A$2:$C$121,2,0)</f>
        <v>2</v>
      </c>
      <c r="I4191" s="26">
        <f>VLOOKUP(F4191,Table!$A$2:$C$121,3,0)</f>
        <v>6</v>
      </c>
      <c r="J4191" s="17" t="s">
        <v>540</v>
      </c>
      <c r="K4191" s="25" t="str">
        <f>LEFT(J4191,MIN(FIND({0,1,2,3,4,5,6,7,8,9},ASC(J4191)&amp;1234567890))-1)</f>
        <v>As</v>
      </c>
      <c r="L4191" s="25">
        <f t="shared" si="131"/>
        <v>1</v>
      </c>
      <c r="M4191" s="25">
        <f>VLOOKUP(K4191,Table!$A$2:$C$121,2,0)</f>
        <v>15</v>
      </c>
      <c r="N4191" s="26">
        <f>VLOOKUP(K4191,Table!$A$2:$C$121,3,0)</f>
        <v>4</v>
      </c>
      <c r="O4191" s="13" t="str">
        <f>VLOOKUP(A4191,Table!$U$1:$V$230,2,0)</f>
        <v>Tetragonal</v>
      </c>
      <c r="P4191" s="1"/>
    </row>
    <row r="4192" spans="1:16">
      <c r="A4192" s="12">
        <v>139</v>
      </c>
      <c r="B4192" s="12">
        <v>44745</v>
      </c>
      <c r="C4192" s="12" t="s">
        <v>4799</v>
      </c>
      <c r="D4192" s="12" t="s">
        <v>4866</v>
      </c>
      <c r="E4192" s="17" t="s">
        <v>426</v>
      </c>
      <c r="F4192" s="25" t="str">
        <f>LEFT(E4192,MIN(FIND({0,1,2,3,4,5,6,7,8,9},ASC(E4192)&amp;1234567890))-1)</f>
        <v>Hf</v>
      </c>
      <c r="G4192" s="25">
        <f t="shared" si="130"/>
        <v>1</v>
      </c>
      <c r="H4192" s="25">
        <f>VLOOKUP(F4192,Table!$A$2:$C$121,2,0)</f>
        <v>4</v>
      </c>
      <c r="I4192" s="26">
        <f>VLOOKUP(F4192,Table!$A$2:$C$121,3,0)</f>
        <v>6</v>
      </c>
      <c r="J4192" s="17" t="s">
        <v>12599</v>
      </c>
      <c r="K4192" s="25" t="str">
        <f>LEFT(J4192,MIN(FIND({0,1,2,3,4,5,6,7,8,9},ASC(J4192)&amp;1234567890))-1)</f>
        <v>D</v>
      </c>
      <c r="L4192" s="25">
        <f t="shared" si="131"/>
        <v>1.9830000000000001</v>
      </c>
      <c r="M4192" s="25">
        <f>VLOOKUP(K4192,Table!$A$2:$C$121,2,0)</f>
        <v>1</v>
      </c>
      <c r="N4192" s="26">
        <f>VLOOKUP(K4192,Table!$A$2:$C$121,3,0)</f>
        <v>1</v>
      </c>
      <c r="O4192" s="13" t="str">
        <f>VLOOKUP(A4192,Table!$U$1:$V$230,2,0)</f>
        <v>Tetragonal</v>
      </c>
      <c r="P4192" s="1"/>
    </row>
    <row r="4193" spans="1:16">
      <c r="A4193" s="12">
        <v>139</v>
      </c>
      <c r="B4193" s="12">
        <v>44750</v>
      </c>
      <c r="C4193" s="12" t="s">
        <v>4799</v>
      </c>
      <c r="D4193" s="12" t="s">
        <v>15297</v>
      </c>
      <c r="E4193" s="17" t="s">
        <v>405</v>
      </c>
      <c r="F4193" s="25" t="str">
        <f>LEFT(E4193,MIN(FIND({0,1,2,3,4,5,6,7,8,9},ASC(E4193)&amp;1234567890))-1)</f>
        <v>Ta</v>
      </c>
      <c r="G4193" s="25">
        <f t="shared" si="130"/>
        <v>1</v>
      </c>
      <c r="H4193" s="25">
        <f>VLOOKUP(F4193,Table!$A$2:$C$121,2,0)</f>
        <v>5</v>
      </c>
      <c r="I4193" s="26">
        <f>VLOOKUP(F4193,Table!$A$2:$C$121,3,0)</f>
        <v>6</v>
      </c>
      <c r="J4193" s="17" t="s">
        <v>15332</v>
      </c>
      <c r="K4193" s="25" t="str">
        <f>LEFT(J4193,MIN(FIND({0,1,2,3,4,5,6,7,8,9},ASC(J4193)&amp;1234567890))-1)</f>
        <v>H</v>
      </c>
      <c r="L4193" s="25">
        <f t="shared" si="131"/>
        <v>0.5</v>
      </c>
      <c r="M4193" s="25">
        <f>VLOOKUP(K4193,Table!$A$2:$C$121,2,0)</f>
        <v>1</v>
      </c>
      <c r="N4193" s="26">
        <f>VLOOKUP(K4193,Table!$A$2:$C$121,3,0)</f>
        <v>1</v>
      </c>
      <c r="O4193" s="13" t="str">
        <f>VLOOKUP(A4193,Table!$U$1:$V$230,2,0)</f>
        <v>Tetragonal</v>
      </c>
      <c r="P4193" s="1"/>
    </row>
    <row r="4194" spans="1:16">
      <c r="A4194" s="12">
        <v>139</v>
      </c>
      <c r="B4194" s="12">
        <v>76026</v>
      </c>
      <c r="C4194" s="12" t="s">
        <v>4820</v>
      </c>
      <c r="D4194" s="12" t="s">
        <v>4867</v>
      </c>
      <c r="E4194" s="17" t="s">
        <v>335</v>
      </c>
      <c r="F4194" s="25" t="str">
        <f>LEFT(E4194,MIN(FIND({0,1,2,3,4,5,6,7,8,9},ASC(E4194)&amp;1234567890))-1)</f>
        <v>Nb</v>
      </c>
      <c r="G4194" s="25">
        <f t="shared" si="130"/>
        <v>1</v>
      </c>
      <c r="H4194" s="25">
        <f>VLOOKUP(F4194,Table!$A$2:$C$121,2,0)</f>
        <v>5</v>
      </c>
      <c r="I4194" s="26">
        <f>VLOOKUP(F4194,Table!$A$2:$C$121,3,0)</f>
        <v>5</v>
      </c>
      <c r="J4194" s="17" t="s">
        <v>11960</v>
      </c>
      <c r="K4194" s="25" t="str">
        <f>LEFT(J4194,MIN(FIND({0,1,2,3,4,5,6,7,8,9},ASC(J4194)&amp;1234567890))-1)</f>
        <v>P</v>
      </c>
      <c r="L4194" s="25">
        <f t="shared" si="131"/>
        <v>0.95</v>
      </c>
      <c r="M4194" s="25">
        <f>VLOOKUP(K4194,Table!$A$2:$C$121,2,0)</f>
        <v>15</v>
      </c>
      <c r="N4194" s="26">
        <f>VLOOKUP(K4194,Table!$A$2:$C$121,3,0)</f>
        <v>3</v>
      </c>
      <c r="O4194" s="13" t="str">
        <f>VLOOKUP(A4194,Table!$U$1:$V$230,2,0)</f>
        <v>Tetragonal</v>
      </c>
      <c r="P4194" s="1"/>
    </row>
    <row r="4195" spans="1:16">
      <c r="A4195" s="12">
        <v>139</v>
      </c>
      <c r="B4195" s="12">
        <v>76139</v>
      </c>
      <c r="C4195" s="12" t="s">
        <v>4799</v>
      </c>
      <c r="D4195" s="12" t="s">
        <v>2353</v>
      </c>
      <c r="E4195" s="17" t="s">
        <v>393</v>
      </c>
      <c r="F4195" s="25" t="str">
        <f>LEFT(E4195,MIN(FIND({0,1,2,3,4,5,6,7,8,9},ASC(E4195)&amp;1234567890))-1)</f>
        <v>Mo</v>
      </c>
      <c r="G4195" s="25">
        <f t="shared" si="130"/>
        <v>1</v>
      </c>
      <c r="H4195" s="25">
        <f>VLOOKUP(F4195,Table!$A$2:$C$121,2,0)</f>
        <v>6</v>
      </c>
      <c r="I4195" s="26">
        <f>VLOOKUP(F4195,Table!$A$2:$C$121,3,0)</f>
        <v>5</v>
      </c>
      <c r="J4195" s="17" t="s">
        <v>11461</v>
      </c>
      <c r="K4195" s="25" t="str">
        <f>LEFT(J4195,MIN(FIND({0,1,2,3,4,5,6,7,8,9},ASC(J4195)&amp;1234567890))-1)</f>
        <v>Ge</v>
      </c>
      <c r="L4195" s="25">
        <f t="shared" si="131"/>
        <v>2</v>
      </c>
      <c r="M4195" s="25">
        <f>VLOOKUP(K4195,Table!$A$2:$C$121,2,0)</f>
        <v>14</v>
      </c>
      <c r="N4195" s="26">
        <f>VLOOKUP(K4195,Table!$A$2:$C$121,3,0)</f>
        <v>4</v>
      </c>
      <c r="O4195" s="13" t="str">
        <f>VLOOKUP(A4195,Table!$U$1:$V$230,2,0)</f>
        <v>Tetragonal</v>
      </c>
      <c r="P4195" s="1"/>
    </row>
    <row r="4196" spans="1:16">
      <c r="A4196" s="12">
        <v>139</v>
      </c>
      <c r="B4196" s="12">
        <v>76389</v>
      </c>
      <c r="C4196" s="12" t="s">
        <v>4799</v>
      </c>
      <c r="D4196" s="12" t="s">
        <v>3874</v>
      </c>
      <c r="E4196" s="17" t="s">
        <v>12051</v>
      </c>
      <c r="F4196" s="25" t="str">
        <f>LEFT(E4196,MIN(FIND({0,1,2,3,4,5,6,7,8,9},ASC(E4196)&amp;1234567890))-1)</f>
        <v>Nb</v>
      </c>
      <c r="G4196" s="25">
        <f t="shared" si="130"/>
        <v>4</v>
      </c>
      <c r="H4196" s="25">
        <f>VLOOKUP(F4196,Table!$A$2:$C$121,2,0)</f>
        <v>5</v>
      </c>
      <c r="I4196" s="26">
        <f>VLOOKUP(F4196,Table!$A$2:$C$121,3,0)</f>
        <v>5</v>
      </c>
      <c r="J4196" s="17" t="s">
        <v>11411</v>
      </c>
      <c r="K4196" s="25" t="str">
        <f>LEFT(J4196,MIN(FIND({0,1,2,3,4,5,6,7,8,9},ASC(J4196)&amp;1234567890))-1)</f>
        <v>N</v>
      </c>
      <c r="L4196" s="25">
        <f t="shared" si="131"/>
        <v>3</v>
      </c>
      <c r="M4196" s="25">
        <f>VLOOKUP(K4196,Table!$A$2:$C$121,2,0)</f>
        <v>15</v>
      </c>
      <c r="N4196" s="26">
        <f>VLOOKUP(K4196,Table!$A$2:$C$121,3,0)</f>
        <v>2</v>
      </c>
      <c r="O4196" s="13" t="str">
        <f>VLOOKUP(A4196,Table!$U$1:$V$230,2,0)</f>
        <v>Tetragonal</v>
      </c>
      <c r="P4196" s="1"/>
    </row>
    <row r="4197" spans="1:16">
      <c r="A4197" s="12">
        <v>139</v>
      </c>
      <c r="B4197" s="12">
        <v>87269</v>
      </c>
      <c r="C4197" s="12" t="s">
        <v>4799</v>
      </c>
      <c r="D4197" s="12" t="s">
        <v>4868</v>
      </c>
      <c r="E4197" s="17" t="s">
        <v>335</v>
      </c>
      <c r="F4197" s="25" t="str">
        <f>LEFT(E4197,MIN(FIND({0,1,2,3,4,5,6,7,8,9},ASC(E4197)&amp;1234567890))-1)</f>
        <v>Nb</v>
      </c>
      <c r="G4197" s="25">
        <f t="shared" si="130"/>
        <v>1</v>
      </c>
      <c r="H4197" s="25">
        <f>VLOOKUP(F4197,Table!$A$2:$C$121,2,0)</f>
        <v>5</v>
      </c>
      <c r="I4197" s="26">
        <f>VLOOKUP(F4197,Table!$A$2:$C$121,3,0)</f>
        <v>5</v>
      </c>
      <c r="J4197" s="17" t="s">
        <v>12600</v>
      </c>
      <c r="K4197" s="25" t="str">
        <f>LEFT(J4197,MIN(FIND({0,1,2,3,4,5,6,7,8,9},ASC(J4197)&amp;1234567890))-1)</f>
        <v>N</v>
      </c>
      <c r="L4197" s="25">
        <f t="shared" si="131"/>
        <v>0.85</v>
      </c>
      <c r="M4197" s="25">
        <f>VLOOKUP(K4197,Table!$A$2:$C$121,2,0)</f>
        <v>15</v>
      </c>
      <c r="N4197" s="26">
        <f>VLOOKUP(K4197,Table!$A$2:$C$121,3,0)</f>
        <v>2</v>
      </c>
      <c r="O4197" s="13" t="str">
        <f>VLOOKUP(A4197,Table!$U$1:$V$230,2,0)</f>
        <v>Tetragonal</v>
      </c>
      <c r="P4197" s="1"/>
    </row>
    <row r="4198" spans="1:16">
      <c r="A4198" s="12">
        <v>139</v>
      </c>
      <c r="B4198" s="12">
        <v>76636</v>
      </c>
      <c r="C4198" s="12" t="s">
        <v>4799</v>
      </c>
      <c r="D4198" s="12" t="s">
        <v>4869</v>
      </c>
      <c r="E4198" s="17" t="s">
        <v>12601</v>
      </c>
      <c r="F4198" s="25" t="str">
        <f>LEFT(E4198,MIN(FIND({0,1,2,3,4,5,6,7,8,9},ASC(E4198)&amp;1234567890))-1)</f>
        <v>Fe</v>
      </c>
      <c r="G4198" s="25">
        <f t="shared" si="130"/>
        <v>16</v>
      </c>
      <c r="H4198" s="25">
        <f>VLOOKUP(F4198,Table!$A$2:$C$121,2,0)</f>
        <v>8</v>
      </c>
      <c r="I4198" s="26">
        <f>VLOOKUP(F4198,Table!$A$2:$C$121,3,0)</f>
        <v>4</v>
      </c>
      <c r="J4198" s="17" t="s">
        <v>11358</v>
      </c>
      <c r="K4198" s="25" t="str">
        <f>LEFT(J4198,MIN(FIND({0,1,2,3,4,5,6,7,8,9},ASC(J4198)&amp;1234567890))-1)</f>
        <v>N</v>
      </c>
      <c r="L4198" s="25">
        <f t="shared" si="131"/>
        <v>2</v>
      </c>
      <c r="M4198" s="25">
        <f>VLOOKUP(K4198,Table!$A$2:$C$121,2,0)</f>
        <v>15</v>
      </c>
      <c r="N4198" s="26">
        <f>VLOOKUP(K4198,Table!$A$2:$C$121,3,0)</f>
        <v>2</v>
      </c>
      <c r="O4198" s="13" t="str">
        <f>VLOOKUP(A4198,Table!$U$1:$V$230,2,0)</f>
        <v>Tetragonal</v>
      </c>
      <c r="P4198" s="1"/>
    </row>
    <row r="4199" spans="1:16">
      <c r="A4199" s="12">
        <v>139</v>
      </c>
      <c r="B4199" s="12">
        <v>76738</v>
      </c>
      <c r="C4199" s="12" t="s">
        <v>4799</v>
      </c>
      <c r="D4199" s="12" t="s">
        <v>4194</v>
      </c>
      <c r="E4199" s="17" t="s">
        <v>615</v>
      </c>
      <c r="F4199" s="25" t="str">
        <f>LEFT(E4199,MIN(FIND({0,1,2,3,4,5,6,7,8,9},ASC(E4199)&amp;1234567890))-1)</f>
        <v>Nd</v>
      </c>
      <c r="G4199" s="25">
        <f t="shared" si="130"/>
        <v>1</v>
      </c>
      <c r="H4199" s="25">
        <f>VLOOKUP(F4199,Table!$A$2:$C$121,2,0)</f>
        <v>3</v>
      </c>
      <c r="I4199" s="26">
        <f>VLOOKUP(F4199,Table!$A$2:$C$121,3,0)</f>
        <v>6</v>
      </c>
      <c r="J4199" s="17" t="s">
        <v>11645</v>
      </c>
      <c r="K4199" s="25" t="str">
        <f>LEFT(J4199,MIN(FIND({0,1,2,3,4,5,6,7,8,9},ASC(J4199)&amp;1234567890))-1)</f>
        <v>Sb</v>
      </c>
      <c r="L4199" s="25">
        <f t="shared" si="131"/>
        <v>1</v>
      </c>
      <c r="M4199" s="25">
        <f>VLOOKUP(K4199,Table!$A$2:$C$121,2,0)</f>
        <v>15</v>
      </c>
      <c r="N4199" s="26">
        <f>VLOOKUP(K4199,Table!$A$2:$C$121,3,0)</f>
        <v>5</v>
      </c>
      <c r="O4199" s="13" t="str">
        <f>VLOOKUP(A4199,Table!$U$1:$V$230,2,0)</f>
        <v>Tetragonal</v>
      </c>
      <c r="P4199" s="1"/>
    </row>
    <row r="4200" spans="1:16">
      <c r="A4200" s="12">
        <v>139</v>
      </c>
      <c r="B4200" s="12">
        <v>88098</v>
      </c>
      <c r="C4200" s="12" t="s">
        <v>4799</v>
      </c>
      <c r="D4200" s="12" t="s">
        <v>1486</v>
      </c>
      <c r="E4200" s="17" t="s">
        <v>410</v>
      </c>
      <c r="F4200" s="25" t="str">
        <f>LEFT(E4200,MIN(FIND({0,1,2,3,4,5,6,7,8,9},ASC(E4200)&amp;1234567890))-1)</f>
        <v>Ba</v>
      </c>
      <c r="G4200" s="25">
        <f t="shared" si="130"/>
        <v>1</v>
      </c>
      <c r="H4200" s="25">
        <f>VLOOKUP(F4200,Table!$A$2:$C$121,2,0)</f>
        <v>2</v>
      </c>
      <c r="I4200" s="26">
        <f>VLOOKUP(F4200,Table!$A$2:$C$121,3,0)</f>
        <v>6</v>
      </c>
      <c r="J4200" s="17" t="s">
        <v>383</v>
      </c>
      <c r="K4200" s="25" t="str">
        <f>LEFT(J4200,MIN(FIND({0,1,2,3,4,5,6,7,8,9},ASC(J4200)&amp;1234567890))-1)</f>
        <v>C</v>
      </c>
      <c r="L4200" s="25">
        <f t="shared" si="131"/>
        <v>2</v>
      </c>
      <c r="M4200" s="25">
        <f>VLOOKUP(K4200,Table!$A$2:$C$121,2,0)</f>
        <v>14</v>
      </c>
      <c r="N4200" s="26">
        <f>VLOOKUP(K4200,Table!$A$2:$C$121,3,0)</f>
        <v>2</v>
      </c>
      <c r="O4200" s="13" t="str">
        <f>VLOOKUP(A4200,Table!$U$1:$V$230,2,0)</f>
        <v>Tetragonal</v>
      </c>
      <c r="P4200" s="1"/>
    </row>
    <row r="4201" spans="1:16">
      <c r="A4201" s="12">
        <v>139</v>
      </c>
      <c r="B4201" s="12">
        <v>88745</v>
      </c>
      <c r="C4201" s="12" t="s">
        <v>4799</v>
      </c>
      <c r="D4201" s="12" t="s">
        <v>4870</v>
      </c>
      <c r="E4201" s="17" t="s">
        <v>410</v>
      </c>
      <c r="F4201" s="25" t="str">
        <f>LEFT(E4201,MIN(FIND({0,1,2,3,4,5,6,7,8,9},ASC(E4201)&amp;1234567890))-1)</f>
        <v>Ba</v>
      </c>
      <c r="G4201" s="25">
        <f t="shared" si="130"/>
        <v>1</v>
      </c>
      <c r="H4201" s="25">
        <f>VLOOKUP(F4201,Table!$A$2:$C$121,2,0)</f>
        <v>2</v>
      </c>
      <c r="I4201" s="26">
        <f>VLOOKUP(F4201,Table!$A$2:$C$121,3,0)</f>
        <v>6</v>
      </c>
      <c r="J4201" s="17" t="s">
        <v>12602</v>
      </c>
      <c r="K4201" s="25" t="str">
        <f>LEFT(J4201,MIN(FIND({0,1,2,3,4,5,6,7,8,9},ASC(J4201)&amp;1234567890))-1)</f>
        <v>O</v>
      </c>
      <c r="L4201" s="25">
        <f t="shared" si="131"/>
        <v>1.94</v>
      </c>
      <c r="M4201" s="25">
        <f>VLOOKUP(K4201,Table!$A$2:$C$121,2,0)</f>
        <v>16</v>
      </c>
      <c r="N4201" s="26">
        <f>VLOOKUP(K4201,Table!$A$2:$C$121,3,0)</f>
        <v>2</v>
      </c>
      <c r="O4201" s="13" t="str">
        <f>VLOOKUP(A4201,Table!$U$1:$V$230,2,0)</f>
        <v>Tetragonal</v>
      </c>
      <c r="P4201" s="1"/>
    </row>
    <row r="4202" spans="1:16">
      <c r="A4202" s="12">
        <v>139</v>
      </c>
      <c r="B4202" s="12">
        <v>88746</v>
      </c>
      <c r="C4202" s="12" t="s">
        <v>4799</v>
      </c>
      <c r="D4202" s="12" t="s">
        <v>4871</v>
      </c>
      <c r="E4202" s="17" t="s">
        <v>410</v>
      </c>
      <c r="F4202" s="25" t="str">
        <f>LEFT(E4202,MIN(FIND({0,1,2,3,4,5,6,7,8,9},ASC(E4202)&amp;1234567890))-1)</f>
        <v>Ba</v>
      </c>
      <c r="G4202" s="25">
        <f t="shared" si="130"/>
        <v>1</v>
      </c>
      <c r="H4202" s="25">
        <f>VLOOKUP(F4202,Table!$A$2:$C$121,2,0)</f>
        <v>2</v>
      </c>
      <c r="I4202" s="26">
        <f>VLOOKUP(F4202,Table!$A$2:$C$121,3,0)</f>
        <v>6</v>
      </c>
      <c r="J4202" s="17" t="s">
        <v>12603</v>
      </c>
      <c r="K4202" s="25" t="str">
        <f>LEFT(J4202,MIN(FIND({0,1,2,3,4,5,6,7,8,9},ASC(J4202)&amp;1234567890))-1)</f>
        <v>O</v>
      </c>
      <c r="L4202" s="25">
        <f t="shared" si="131"/>
        <v>1.86</v>
      </c>
      <c r="M4202" s="25">
        <f>VLOOKUP(K4202,Table!$A$2:$C$121,2,0)</f>
        <v>16</v>
      </c>
      <c r="N4202" s="26">
        <f>VLOOKUP(K4202,Table!$A$2:$C$121,3,0)</f>
        <v>2</v>
      </c>
      <c r="O4202" s="13" t="str">
        <f>VLOOKUP(A4202,Table!$U$1:$V$230,2,0)</f>
        <v>Tetragonal</v>
      </c>
      <c r="P4202" s="1"/>
    </row>
    <row r="4203" spans="1:16">
      <c r="A4203" s="12">
        <v>139</v>
      </c>
      <c r="B4203" s="12">
        <v>88747</v>
      </c>
      <c r="C4203" s="12" t="s">
        <v>4799</v>
      </c>
      <c r="D4203" s="12" t="s">
        <v>4872</v>
      </c>
      <c r="E4203" s="17" t="s">
        <v>410</v>
      </c>
      <c r="F4203" s="25" t="str">
        <f>LEFT(E4203,MIN(FIND({0,1,2,3,4,5,6,7,8,9},ASC(E4203)&amp;1234567890))-1)</f>
        <v>Ba</v>
      </c>
      <c r="G4203" s="25">
        <f t="shared" si="130"/>
        <v>1</v>
      </c>
      <c r="H4203" s="25">
        <f>VLOOKUP(F4203,Table!$A$2:$C$121,2,0)</f>
        <v>2</v>
      </c>
      <c r="I4203" s="26">
        <f>VLOOKUP(F4203,Table!$A$2:$C$121,3,0)</f>
        <v>6</v>
      </c>
      <c r="J4203" s="17" t="s">
        <v>12604</v>
      </c>
      <c r="K4203" s="25" t="str">
        <f>LEFT(J4203,MIN(FIND({0,1,2,3,4,5,6,7,8,9},ASC(J4203)&amp;1234567890))-1)</f>
        <v>O</v>
      </c>
      <c r="L4203" s="25">
        <f t="shared" si="131"/>
        <v>1.68</v>
      </c>
      <c r="M4203" s="25">
        <f>VLOOKUP(K4203,Table!$A$2:$C$121,2,0)</f>
        <v>16</v>
      </c>
      <c r="N4203" s="26">
        <f>VLOOKUP(K4203,Table!$A$2:$C$121,3,0)</f>
        <v>2</v>
      </c>
      <c r="O4203" s="13" t="str">
        <f>VLOOKUP(A4203,Table!$U$1:$V$230,2,0)</f>
        <v>Tetragonal</v>
      </c>
      <c r="P4203" s="1"/>
    </row>
    <row r="4204" spans="1:16">
      <c r="A4204" s="12">
        <v>139</v>
      </c>
      <c r="B4204" s="12">
        <v>88749</v>
      </c>
      <c r="C4204" s="12" t="s">
        <v>4799</v>
      </c>
      <c r="D4204" s="12" t="s">
        <v>4873</v>
      </c>
      <c r="E4204" s="17" t="s">
        <v>433</v>
      </c>
      <c r="F4204" s="25" t="str">
        <f>LEFT(E4204,MIN(FIND({0,1,2,3,4,5,6,7,8,9},ASC(E4204)&amp;1234567890))-1)</f>
        <v>Sr</v>
      </c>
      <c r="G4204" s="25">
        <f t="shared" si="130"/>
        <v>1</v>
      </c>
      <c r="H4204" s="25">
        <f>VLOOKUP(F4204,Table!$A$2:$C$121,2,0)</f>
        <v>2</v>
      </c>
      <c r="I4204" s="26">
        <f>VLOOKUP(F4204,Table!$A$2:$C$121,3,0)</f>
        <v>5</v>
      </c>
      <c r="J4204" s="17" t="s">
        <v>12605</v>
      </c>
      <c r="K4204" s="25" t="str">
        <f>LEFT(J4204,MIN(FIND({0,1,2,3,4,5,6,7,8,9},ASC(J4204)&amp;1234567890))-1)</f>
        <v>O</v>
      </c>
      <c r="L4204" s="25">
        <f t="shared" si="131"/>
        <v>1.978</v>
      </c>
      <c r="M4204" s="25">
        <f>VLOOKUP(K4204,Table!$A$2:$C$121,2,0)</f>
        <v>16</v>
      </c>
      <c r="N4204" s="26">
        <f>VLOOKUP(K4204,Table!$A$2:$C$121,3,0)</f>
        <v>2</v>
      </c>
      <c r="O4204" s="13" t="str">
        <f>VLOOKUP(A4204,Table!$U$1:$V$230,2,0)</f>
        <v>Tetragonal</v>
      </c>
      <c r="P4204" s="1"/>
    </row>
    <row r="4205" spans="1:16">
      <c r="A4205" s="12">
        <v>139</v>
      </c>
      <c r="B4205" s="12">
        <v>88750</v>
      </c>
      <c r="C4205" s="12" t="s">
        <v>4799</v>
      </c>
      <c r="D4205" s="12" t="s">
        <v>4874</v>
      </c>
      <c r="E4205" s="17" t="s">
        <v>433</v>
      </c>
      <c r="F4205" s="25" t="str">
        <f>LEFT(E4205,MIN(FIND({0,1,2,3,4,5,6,7,8,9},ASC(E4205)&amp;1234567890))-1)</f>
        <v>Sr</v>
      </c>
      <c r="G4205" s="25">
        <f t="shared" si="130"/>
        <v>1</v>
      </c>
      <c r="H4205" s="25">
        <f>VLOOKUP(F4205,Table!$A$2:$C$121,2,0)</f>
        <v>2</v>
      </c>
      <c r="I4205" s="26">
        <f>VLOOKUP(F4205,Table!$A$2:$C$121,3,0)</f>
        <v>5</v>
      </c>
      <c r="J4205" s="17" t="s">
        <v>12606</v>
      </c>
      <c r="K4205" s="25" t="str">
        <f>LEFT(J4205,MIN(FIND({0,1,2,3,4,5,6,7,8,9},ASC(J4205)&amp;1234567890))-1)</f>
        <v>O</v>
      </c>
      <c r="L4205" s="25">
        <f t="shared" si="131"/>
        <v>1.962</v>
      </c>
      <c r="M4205" s="25">
        <f>VLOOKUP(K4205,Table!$A$2:$C$121,2,0)</f>
        <v>16</v>
      </c>
      <c r="N4205" s="26">
        <f>VLOOKUP(K4205,Table!$A$2:$C$121,3,0)</f>
        <v>2</v>
      </c>
      <c r="O4205" s="13" t="str">
        <f>VLOOKUP(A4205,Table!$U$1:$V$230,2,0)</f>
        <v>Tetragonal</v>
      </c>
      <c r="P4205" s="1"/>
    </row>
    <row r="4206" spans="1:16">
      <c r="A4206" s="12">
        <v>139</v>
      </c>
      <c r="B4206" s="12">
        <v>88751</v>
      </c>
      <c r="C4206" s="12" t="s">
        <v>4799</v>
      </c>
      <c r="D4206" s="12" t="s">
        <v>4875</v>
      </c>
      <c r="E4206" s="17" t="s">
        <v>433</v>
      </c>
      <c r="F4206" s="25" t="str">
        <f>LEFT(E4206,MIN(FIND({0,1,2,3,4,5,6,7,8,9},ASC(E4206)&amp;1234567890))-1)</f>
        <v>Sr</v>
      </c>
      <c r="G4206" s="25">
        <f t="shared" si="130"/>
        <v>1</v>
      </c>
      <c r="H4206" s="25">
        <f>VLOOKUP(F4206,Table!$A$2:$C$121,2,0)</f>
        <v>2</v>
      </c>
      <c r="I4206" s="26">
        <f>VLOOKUP(F4206,Table!$A$2:$C$121,3,0)</f>
        <v>5</v>
      </c>
      <c r="J4206" s="17" t="s">
        <v>12607</v>
      </c>
      <c r="K4206" s="25" t="str">
        <f>LEFT(J4206,MIN(FIND({0,1,2,3,4,5,6,7,8,9},ASC(J4206)&amp;1234567890))-1)</f>
        <v>O</v>
      </c>
      <c r="L4206" s="25">
        <f t="shared" si="131"/>
        <v>1.9</v>
      </c>
      <c r="M4206" s="25">
        <f>VLOOKUP(K4206,Table!$A$2:$C$121,2,0)</f>
        <v>16</v>
      </c>
      <c r="N4206" s="26">
        <f>VLOOKUP(K4206,Table!$A$2:$C$121,3,0)</f>
        <v>2</v>
      </c>
      <c r="O4206" s="13" t="str">
        <f>VLOOKUP(A4206,Table!$U$1:$V$230,2,0)</f>
        <v>Tetragonal</v>
      </c>
      <c r="P4206" s="1"/>
    </row>
    <row r="4207" spans="1:16">
      <c r="A4207" s="12">
        <v>139</v>
      </c>
      <c r="B4207" s="12">
        <v>90164</v>
      </c>
      <c r="C4207" s="12" t="s">
        <v>4799</v>
      </c>
      <c r="D4207" s="12" t="s">
        <v>4876</v>
      </c>
      <c r="E4207" s="17" t="s">
        <v>377</v>
      </c>
      <c r="F4207" s="25" t="str">
        <f>LEFT(E4207,MIN(FIND({0,1,2,3,4,5,6,7,8,9},ASC(E4207)&amp;1234567890))-1)</f>
        <v>Zr</v>
      </c>
      <c r="G4207" s="25">
        <f t="shared" si="130"/>
        <v>1</v>
      </c>
      <c r="H4207" s="25">
        <f>VLOOKUP(F4207,Table!$A$2:$C$121,2,0)</f>
        <v>4</v>
      </c>
      <c r="I4207" s="26">
        <f>VLOOKUP(F4207,Table!$A$2:$C$121,3,0)</f>
        <v>5</v>
      </c>
      <c r="J4207" s="17" t="s">
        <v>446</v>
      </c>
      <c r="K4207" s="25" t="str">
        <f>LEFT(J4207,MIN(FIND({0,1,2,3,4,5,6,7,8,9},ASC(J4207)&amp;1234567890))-1)</f>
        <v>D</v>
      </c>
      <c r="L4207" s="25">
        <f t="shared" si="131"/>
        <v>2</v>
      </c>
      <c r="M4207" s="25">
        <f>VLOOKUP(K4207,Table!$A$2:$C$121,2,0)</f>
        <v>1</v>
      </c>
      <c r="N4207" s="26">
        <f>VLOOKUP(K4207,Table!$A$2:$C$121,3,0)</f>
        <v>1</v>
      </c>
      <c r="O4207" s="13" t="str">
        <f>VLOOKUP(A4207,Table!$U$1:$V$230,2,0)</f>
        <v>Tetragonal</v>
      </c>
      <c r="P4207" s="1"/>
    </row>
    <row r="4208" spans="1:16">
      <c r="A4208" s="12">
        <v>139</v>
      </c>
      <c r="B4208" s="12">
        <v>51370</v>
      </c>
      <c r="C4208" s="12" t="s">
        <v>4799</v>
      </c>
      <c r="D4208" s="12" t="s">
        <v>4877</v>
      </c>
      <c r="E4208" s="17" t="s">
        <v>12608</v>
      </c>
      <c r="F4208" s="25" t="str">
        <f>LEFT(E4208,MIN(FIND({0,1,2,3,4,5,6,7,8,9},ASC(E4208)&amp;1234567890))-1)</f>
        <v>Np</v>
      </c>
      <c r="G4208" s="25">
        <f t="shared" si="130"/>
        <v>68</v>
      </c>
      <c r="H4208" s="25">
        <f>VLOOKUP(F4208,Table!$A$2:$C$121,2,0)</f>
        <v>3</v>
      </c>
      <c r="I4208" s="26">
        <f>VLOOKUP(F4208,Table!$A$2:$C$121,3,0)</f>
        <v>7</v>
      </c>
      <c r="J4208" s="17" t="s">
        <v>12609</v>
      </c>
      <c r="K4208" s="25" t="str">
        <f>LEFT(J4208,MIN(FIND({0,1,2,3,4,5,6,7,8,9},ASC(J4208)&amp;1234567890))-1)</f>
        <v>Ge</v>
      </c>
      <c r="L4208" s="25">
        <f t="shared" si="131"/>
        <v>70</v>
      </c>
      <c r="M4208" s="25">
        <f>VLOOKUP(K4208,Table!$A$2:$C$121,2,0)</f>
        <v>14</v>
      </c>
      <c r="N4208" s="26">
        <f>VLOOKUP(K4208,Table!$A$2:$C$121,3,0)</f>
        <v>4</v>
      </c>
      <c r="O4208" s="13" t="str">
        <f>VLOOKUP(A4208,Table!$U$1:$V$230,2,0)</f>
        <v>Tetragonal</v>
      </c>
      <c r="P4208" s="1"/>
    </row>
    <row r="4209" spans="1:16">
      <c r="A4209" s="12">
        <v>139</v>
      </c>
      <c r="B4209" s="12">
        <v>411556</v>
      </c>
      <c r="C4209" s="12" t="s">
        <v>4799</v>
      </c>
      <c r="D4209" s="12" t="s">
        <v>4878</v>
      </c>
      <c r="E4209" s="17" t="s">
        <v>433</v>
      </c>
      <c r="F4209" s="25" t="str">
        <f>LEFT(E4209,MIN(FIND({0,1,2,3,4,5,6,7,8,9},ASC(E4209)&amp;1234567890))-1)</f>
        <v>Sr</v>
      </c>
      <c r="G4209" s="25">
        <f t="shared" si="130"/>
        <v>1</v>
      </c>
      <c r="H4209" s="25">
        <f>VLOOKUP(F4209,Table!$A$2:$C$121,2,0)</f>
        <v>2</v>
      </c>
      <c r="I4209" s="26">
        <f>VLOOKUP(F4209,Table!$A$2:$C$121,3,0)</f>
        <v>5</v>
      </c>
      <c r="J4209" s="17" t="s">
        <v>11358</v>
      </c>
      <c r="K4209" s="25" t="str">
        <f>LEFT(J4209,MIN(FIND({0,1,2,3,4,5,6,7,8,9},ASC(J4209)&amp;1234567890))-1)</f>
        <v>N</v>
      </c>
      <c r="L4209" s="25">
        <f t="shared" si="131"/>
        <v>2</v>
      </c>
      <c r="M4209" s="25">
        <f>VLOOKUP(K4209,Table!$A$2:$C$121,2,0)</f>
        <v>15</v>
      </c>
      <c r="N4209" s="26">
        <f>VLOOKUP(K4209,Table!$A$2:$C$121,3,0)</f>
        <v>2</v>
      </c>
      <c r="O4209" s="13" t="str">
        <f>VLOOKUP(A4209,Table!$U$1:$V$230,2,0)</f>
        <v>Tetragonal</v>
      </c>
      <c r="P4209" s="1"/>
    </row>
    <row r="4210" spans="1:16">
      <c r="A4210" s="12">
        <v>139</v>
      </c>
      <c r="B4210" s="12">
        <v>279623</v>
      </c>
      <c r="C4210" s="12" t="s">
        <v>4799</v>
      </c>
      <c r="D4210" s="12" t="s">
        <v>4592</v>
      </c>
      <c r="E4210" s="17" t="s">
        <v>12414</v>
      </c>
      <c r="F4210" s="25" t="str">
        <f>LEFT(E4210,MIN(FIND({0,1,2,3,4,5,6,7,8,9},ASC(E4210)&amp;1234567890))-1)</f>
        <v>Kr</v>
      </c>
      <c r="G4210" s="25">
        <f t="shared" si="130"/>
        <v>1</v>
      </c>
      <c r="H4210" s="25">
        <f>VLOOKUP(F4210,Table!$A$2:$C$121,2,0)</f>
        <v>18</v>
      </c>
      <c r="I4210" s="26">
        <f>VLOOKUP(F4210,Table!$A$2:$C$121,3,0)</f>
        <v>4</v>
      </c>
      <c r="J4210" s="17" t="s">
        <v>11632</v>
      </c>
      <c r="K4210" s="25" t="str">
        <f>LEFT(J4210,MIN(FIND({0,1,2,3,4,5,6,7,8,9},ASC(J4210)&amp;1234567890))-1)</f>
        <v>F</v>
      </c>
      <c r="L4210" s="25">
        <f t="shared" si="131"/>
        <v>2</v>
      </c>
      <c r="M4210" s="25">
        <f>VLOOKUP(K4210,Table!$A$2:$C$121,2,0)</f>
        <v>17</v>
      </c>
      <c r="N4210" s="26">
        <f>VLOOKUP(K4210,Table!$A$2:$C$121,3,0)</f>
        <v>2</v>
      </c>
      <c r="O4210" s="13" t="str">
        <f>VLOOKUP(A4210,Table!$U$1:$V$230,2,0)</f>
        <v>Tetragonal</v>
      </c>
      <c r="P4210" s="1"/>
    </row>
    <row r="4211" spans="1:16">
      <c r="A4211" s="12">
        <v>139</v>
      </c>
      <c r="B4211" s="12">
        <v>56280</v>
      </c>
      <c r="C4211" s="12" t="s">
        <v>4799</v>
      </c>
      <c r="D4211" s="12" t="s">
        <v>1033</v>
      </c>
      <c r="E4211" s="17" t="s">
        <v>541</v>
      </c>
      <c r="F4211" s="25" t="str">
        <f>LEFT(E4211,MIN(FIND({0,1,2,3,4,5,6,7,8,9},ASC(E4211)&amp;1234567890))-1)</f>
        <v>Pd</v>
      </c>
      <c r="G4211" s="25">
        <f t="shared" si="130"/>
        <v>1</v>
      </c>
      <c r="H4211" s="25">
        <f>VLOOKUP(F4211,Table!$A$2:$C$121,2,0)</f>
        <v>10</v>
      </c>
      <c r="I4211" s="26">
        <f>VLOOKUP(F4211,Table!$A$2:$C$121,3,0)</f>
        <v>5</v>
      </c>
      <c r="J4211" s="17" t="s">
        <v>11456</v>
      </c>
      <c r="K4211" s="25" t="str">
        <f>LEFT(J4211,MIN(FIND({0,1,2,3,4,5,6,7,8,9},ASC(J4211)&amp;1234567890))-1)</f>
        <v>Bi</v>
      </c>
      <c r="L4211" s="25">
        <f t="shared" si="131"/>
        <v>2</v>
      </c>
      <c r="M4211" s="25">
        <f>VLOOKUP(K4211,Table!$A$2:$C$121,2,0)</f>
        <v>15</v>
      </c>
      <c r="N4211" s="26">
        <f>VLOOKUP(K4211,Table!$A$2:$C$121,3,0)</f>
        <v>6</v>
      </c>
      <c r="O4211" s="13" t="str">
        <f>VLOOKUP(A4211,Table!$U$1:$V$230,2,0)</f>
        <v>Tetragonal</v>
      </c>
      <c r="P4211" s="1"/>
    </row>
    <row r="4212" spans="1:16">
      <c r="A4212" s="12">
        <v>139</v>
      </c>
      <c r="B4212" s="12">
        <v>52733</v>
      </c>
      <c r="C4212" s="12" t="s">
        <v>4799</v>
      </c>
      <c r="D4212" s="12" t="s">
        <v>4879</v>
      </c>
      <c r="E4212" s="17" t="s">
        <v>11905</v>
      </c>
      <c r="F4212" s="25" t="str">
        <f>LEFT(E4212,MIN(FIND({0,1,2,3,4,5,6,7,8,9},ASC(E4212)&amp;1234567890))-1)</f>
        <v>Bi</v>
      </c>
      <c r="G4212" s="25">
        <f t="shared" si="130"/>
        <v>6</v>
      </c>
      <c r="H4212" s="25">
        <f>VLOOKUP(F4212,Table!$A$2:$C$121,2,0)</f>
        <v>15</v>
      </c>
      <c r="I4212" s="26">
        <f>VLOOKUP(F4212,Table!$A$2:$C$121,3,0)</f>
        <v>6</v>
      </c>
      <c r="J4212" s="17" t="s">
        <v>345</v>
      </c>
      <c r="K4212" s="25" t="str">
        <f>LEFT(J4212,MIN(FIND({0,1,2,3,4,5,6,7,8,9},ASC(J4212)&amp;1234567890))-1)</f>
        <v>O</v>
      </c>
      <c r="L4212" s="25">
        <f t="shared" si="131"/>
        <v>7</v>
      </c>
      <c r="M4212" s="25">
        <f>VLOOKUP(K4212,Table!$A$2:$C$121,2,0)</f>
        <v>16</v>
      </c>
      <c r="N4212" s="26">
        <f>VLOOKUP(K4212,Table!$A$2:$C$121,3,0)</f>
        <v>2</v>
      </c>
      <c r="O4212" s="13" t="str">
        <f>VLOOKUP(A4212,Table!$U$1:$V$230,2,0)</f>
        <v>Tetragonal</v>
      </c>
      <c r="P4212" s="1"/>
    </row>
    <row r="4213" spans="1:16">
      <c r="A4213" s="12">
        <v>139</v>
      </c>
      <c r="B4213" s="12">
        <v>52904</v>
      </c>
      <c r="C4213" s="12" t="s">
        <v>4799</v>
      </c>
      <c r="D4213" s="12" t="s">
        <v>4880</v>
      </c>
      <c r="E4213" s="17" t="s">
        <v>11371</v>
      </c>
      <c r="F4213" s="25" t="str">
        <f>LEFT(E4213,MIN(FIND({0,1,2,3,4,5,6,7,8,9},ASC(E4213)&amp;1234567890))-1)</f>
        <v>Ce</v>
      </c>
      <c r="G4213" s="25">
        <f t="shared" si="130"/>
        <v>2</v>
      </c>
      <c r="H4213" s="25">
        <f>VLOOKUP(F4213,Table!$A$2:$C$121,2,0)</f>
        <v>3</v>
      </c>
      <c r="I4213" s="26">
        <f>VLOOKUP(F4213,Table!$A$2:$C$121,3,0)</f>
        <v>6</v>
      </c>
      <c r="J4213" s="17" t="s">
        <v>11645</v>
      </c>
      <c r="K4213" s="25" t="str">
        <f>LEFT(J4213,MIN(FIND({0,1,2,3,4,5,6,7,8,9},ASC(J4213)&amp;1234567890))-1)</f>
        <v>Sb</v>
      </c>
      <c r="L4213" s="25">
        <f t="shared" si="131"/>
        <v>1</v>
      </c>
      <c r="M4213" s="25">
        <f>VLOOKUP(K4213,Table!$A$2:$C$121,2,0)</f>
        <v>15</v>
      </c>
      <c r="N4213" s="26">
        <f>VLOOKUP(K4213,Table!$A$2:$C$121,3,0)</f>
        <v>5</v>
      </c>
      <c r="O4213" s="13" t="str">
        <f>VLOOKUP(A4213,Table!$U$1:$V$230,2,0)</f>
        <v>Tetragonal</v>
      </c>
      <c r="P4213" s="1"/>
    </row>
    <row r="4214" spans="1:16">
      <c r="A4214" s="12">
        <v>139</v>
      </c>
      <c r="B4214" s="12">
        <v>77707</v>
      </c>
      <c r="C4214" s="12" t="s">
        <v>4799</v>
      </c>
      <c r="D4214" s="12" t="s">
        <v>4881</v>
      </c>
      <c r="E4214" s="17" t="s">
        <v>12410</v>
      </c>
      <c r="F4214" s="25" t="str">
        <f>LEFT(E4214,MIN(FIND({0,1,2,3,4,5,6,7,8,9},ASC(E4214)&amp;1234567890))-1)</f>
        <v>V</v>
      </c>
      <c r="G4214" s="25">
        <f t="shared" si="130"/>
        <v>16</v>
      </c>
      <c r="H4214" s="25">
        <f>VLOOKUP(F4214,Table!$A$2:$C$121,2,0)</f>
        <v>5</v>
      </c>
      <c r="I4214" s="26">
        <f>VLOOKUP(F4214,Table!$A$2:$C$121,3,0)</f>
        <v>4</v>
      </c>
      <c r="J4214" s="17" t="s">
        <v>59</v>
      </c>
      <c r="K4214" s="25" t="str">
        <f>LEFT(J4214,MIN(FIND({0,1,2,3,4,5,6,7,8,9},ASC(J4214)&amp;1234567890))-1)</f>
        <v>O</v>
      </c>
      <c r="L4214" s="25">
        <f t="shared" si="131"/>
        <v>3</v>
      </c>
      <c r="M4214" s="25">
        <f>VLOOKUP(K4214,Table!$A$2:$C$121,2,0)</f>
        <v>16</v>
      </c>
      <c r="N4214" s="26">
        <f>VLOOKUP(K4214,Table!$A$2:$C$121,3,0)</f>
        <v>2</v>
      </c>
      <c r="O4214" s="13" t="str">
        <f>VLOOKUP(A4214,Table!$U$1:$V$230,2,0)</f>
        <v>Tetragonal</v>
      </c>
      <c r="P4214" s="1"/>
    </row>
    <row r="4215" spans="1:16">
      <c r="A4215" s="12">
        <v>139</v>
      </c>
      <c r="B4215" s="12">
        <v>77973</v>
      </c>
      <c r="C4215" s="12" t="s">
        <v>4799</v>
      </c>
      <c r="D4215" s="12" t="s">
        <v>4882</v>
      </c>
      <c r="E4215" s="17" t="s">
        <v>11464</v>
      </c>
      <c r="F4215" s="25" t="str">
        <f>LEFT(E4215,MIN(FIND({0,1,2,3,4,5,6,7,8,9},ASC(E4215)&amp;1234567890))-1)</f>
        <v>Pt</v>
      </c>
      <c r="G4215" s="25">
        <f t="shared" si="130"/>
        <v>2</v>
      </c>
      <c r="H4215" s="25">
        <f>VLOOKUP(F4215,Table!$A$2:$C$121,2,0)</f>
        <v>10</v>
      </c>
      <c r="I4215" s="26">
        <f>VLOOKUP(F4215,Table!$A$2:$C$121,3,0)</f>
        <v>6</v>
      </c>
      <c r="J4215" s="17" t="s">
        <v>31</v>
      </c>
      <c r="K4215" s="25" t="str">
        <f>LEFT(J4215,MIN(FIND({0,1,2,3,4,5,6,7,8,9},ASC(J4215)&amp;1234567890))-1)</f>
        <v>Si</v>
      </c>
      <c r="L4215" s="25">
        <f t="shared" si="131"/>
        <v>1</v>
      </c>
      <c r="M4215" s="25">
        <f>VLOOKUP(K4215,Table!$A$2:$C$121,2,0)</f>
        <v>14</v>
      </c>
      <c r="N4215" s="26">
        <f>VLOOKUP(K4215,Table!$A$2:$C$121,3,0)</f>
        <v>3</v>
      </c>
      <c r="O4215" s="13" t="str">
        <f>VLOOKUP(A4215,Table!$U$1:$V$230,2,0)</f>
        <v>Tetragonal</v>
      </c>
      <c r="P4215" s="1"/>
    </row>
    <row r="4216" spans="1:16">
      <c r="A4216" s="12">
        <v>139</v>
      </c>
      <c r="B4216" s="12">
        <v>56178</v>
      </c>
      <c r="C4216" s="12" t="s">
        <v>4799</v>
      </c>
      <c r="D4216" s="12" t="s">
        <v>3839</v>
      </c>
      <c r="E4216" s="17" t="s">
        <v>11363</v>
      </c>
      <c r="F4216" s="25" t="str">
        <f>LEFT(E4216,MIN(FIND({0,1,2,3,4,5,6,7,8,9},ASC(E4216)&amp;1234567890))-1)</f>
        <v>Th</v>
      </c>
      <c r="G4216" s="25">
        <f t="shared" si="130"/>
        <v>1</v>
      </c>
      <c r="H4216" s="25">
        <f>VLOOKUP(F4216,Table!$A$2:$C$121,2,0)</f>
        <v>3</v>
      </c>
      <c r="I4216" s="26">
        <f>VLOOKUP(F4216,Table!$A$2:$C$121,3,0)</f>
        <v>7</v>
      </c>
      <c r="J4216" s="17" t="s">
        <v>11764</v>
      </c>
      <c r="K4216" s="25" t="str">
        <f>LEFT(J4216,MIN(FIND({0,1,2,3,4,5,6,7,8,9},ASC(J4216)&amp;1234567890))-1)</f>
        <v>H</v>
      </c>
      <c r="L4216" s="25">
        <f t="shared" si="131"/>
        <v>2</v>
      </c>
      <c r="M4216" s="25">
        <f>VLOOKUP(K4216,Table!$A$2:$C$121,2,0)</f>
        <v>1</v>
      </c>
      <c r="N4216" s="26">
        <f>VLOOKUP(K4216,Table!$A$2:$C$121,3,0)</f>
        <v>1</v>
      </c>
      <c r="O4216" s="13" t="str">
        <f>VLOOKUP(A4216,Table!$U$1:$V$230,2,0)</f>
        <v>Tetragonal</v>
      </c>
      <c r="P4216" s="1"/>
    </row>
    <row r="4217" spans="1:16">
      <c r="A4217" s="12">
        <v>139</v>
      </c>
      <c r="B4217" s="12">
        <v>56184</v>
      </c>
      <c r="C4217" s="12" t="s">
        <v>4799</v>
      </c>
      <c r="D4217" s="12" t="s">
        <v>4883</v>
      </c>
      <c r="E4217" s="17" t="s">
        <v>50</v>
      </c>
      <c r="F4217" s="25" t="str">
        <f>LEFT(E4217,MIN(FIND({0,1,2,3,4,5,6,7,8,9},ASC(E4217)&amp;1234567890))-1)</f>
        <v>Ti</v>
      </c>
      <c r="G4217" s="25">
        <f t="shared" si="130"/>
        <v>1</v>
      </c>
      <c r="H4217" s="25">
        <f>VLOOKUP(F4217,Table!$A$2:$C$121,2,0)</f>
        <v>4</v>
      </c>
      <c r="I4217" s="26">
        <f>VLOOKUP(F4217,Table!$A$2:$C$121,3,0)</f>
        <v>4</v>
      </c>
      <c r="J4217" s="17" t="s">
        <v>11764</v>
      </c>
      <c r="K4217" s="25" t="str">
        <f>LEFT(J4217,MIN(FIND({0,1,2,3,4,5,6,7,8,9},ASC(J4217)&amp;1234567890))-1)</f>
        <v>H</v>
      </c>
      <c r="L4217" s="25">
        <f t="shared" si="131"/>
        <v>2</v>
      </c>
      <c r="M4217" s="25">
        <f>VLOOKUP(K4217,Table!$A$2:$C$121,2,0)</f>
        <v>1</v>
      </c>
      <c r="N4217" s="26">
        <f>VLOOKUP(K4217,Table!$A$2:$C$121,3,0)</f>
        <v>1</v>
      </c>
      <c r="O4217" s="13" t="str">
        <f>VLOOKUP(A4217,Table!$U$1:$V$230,2,0)</f>
        <v>Tetragonal</v>
      </c>
      <c r="P4217" s="1"/>
    </row>
    <row r="4218" spans="1:16">
      <c r="A4218" s="12">
        <v>139</v>
      </c>
      <c r="B4218" s="12">
        <v>57166</v>
      </c>
      <c r="C4218" s="12" t="s">
        <v>4799</v>
      </c>
      <c r="D4218" s="12" t="s">
        <v>4884</v>
      </c>
      <c r="E4218" s="17" t="s">
        <v>12610</v>
      </c>
      <c r="F4218" s="25" t="str">
        <f>LEFT(E4218,MIN(FIND({0,1,2,3,4,5,6,7,8,9},ASC(E4218)&amp;1234567890))-1)</f>
        <v>Sr</v>
      </c>
      <c r="G4218" s="25">
        <f t="shared" si="130"/>
        <v>11</v>
      </c>
      <c r="H4218" s="25">
        <f>VLOOKUP(F4218,Table!$A$2:$C$121,2,0)</f>
        <v>2</v>
      </c>
      <c r="I4218" s="26">
        <f>VLOOKUP(F4218,Table!$A$2:$C$121,3,0)</f>
        <v>5</v>
      </c>
      <c r="J4218" s="17" t="s">
        <v>432</v>
      </c>
      <c r="K4218" s="25" t="str">
        <f>LEFT(J4218,MIN(FIND({0,1,2,3,4,5,6,7,8,9},ASC(J4218)&amp;1234567890))-1)</f>
        <v>Sb</v>
      </c>
      <c r="L4218" s="25">
        <f t="shared" si="131"/>
        <v>10</v>
      </c>
      <c r="M4218" s="25">
        <f>VLOOKUP(K4218,Table!$A$2:$C$121,2,0)</f>
        <v>15</v>
      </c>
      <c r="N4218" s="26">
        <f>VLOOKUP(K4218,Table!$A$2:$C$121,3,0)</f>
        <v>5</v>
      </c>
      <c r="O4218" s="13" t="str">
        <f>VLOOKUP(A4218,Table!$U$1:$V$230,2,0)</f>
        <v>Tetragonal</v>
      </c>
      <c r="P4218" s="1"/>
    </row>
    <row r="4219" spans="1:16">
      <c r="A4219" s="12">
        <v>139</v>
      </c>
      <c r="B4219" s="12">
        <v>57499</v>
      </c>
      <c r="C4219" s="12" t="s">
        <v>4799</v>
      </c>
      <c r="D4219" s="12" t="s">
        <v>4885</v>
      </c>
      <c r="E4219" s="17" t="s">
        <v>12611</v>
      </c>
      <c r="F4219" s="25" t="str">
        <f>LEFT(E4219,MIN(FIND({0,1,2,3,4,5,6,7,8,9},ASC(E4219)&amp;1234567890))-1)</f>
        <v>Al</v>
      </c>
      <c r="G4219" s="25">
        <f t="shared" si="130"/>
        <v>0.2</v>
      </c>
      <c r="H4219" s="25">
        <f>VLOOKUP(F4219,Table!$A$2:$C$121,2,0)</f>
        <v>13</v>
      </c>
      <c r="I4219" s="26">
        <f>VLOOKUP(F4219,Table!$A$2:$C$121,3,0)</f>
        <v>3</v>
      </c>
      <c r="J4219" s="17" t="s">
        <v>12612</v>
      </c>
      <c r="K4219" s="25" t="str">
        <f>LEFT(J4219,MIN(FIND({0,1,2,3,4,5,6,7,8,9},ASC(J4219)&amp;1234567890))-1)</f>
        <v>Au</v>
      </c>
      <c r="L4219" s="25">
        <f t="shared" si="131"/>
        <v>0.8</v>
      </c>
      <c r="M4219" s="25">
        <f>VLOOKUP(K4219,Table!$A$2:$C$121,2,0)</f>
        <v>11</v>
      </c>
      <c r="N4219" s="26">
        <f>VLOOKUP(K4219,Table!$A$2:$C$121,3,0)</f>
        <v>6</v>
      </c>
      <c r="O4219" s="13" t="str">
        <f>VLOOKUP(A4219,Table!$U$1:$V$230,2,0)</f>
        <v>Tetragonal</v>
      </c>
      <c r="P4219" s="1"/>
    </row>
    <row r="4220" spans="1:16">
      <c r="A4220" s="12">
        <v>139</v>
      </c>
      <c r="B4220" s="12">
        <v>57556</v>
      </c>
      <c r="C4220" s="12" t="s">
        <v>4799</v>
      </c>
      <c r="D4220" s="12" t="s">
        <v>4886</v>
      </c>
      <c r="E4220" s="17" t="s">
        <v>11480</v>
      </c>
      <c r="F4220" s="25" t="str">
        <f>LEFT(E4220,MIN(FIND({0,1,2,3,4,5,6,7,8,9},ASC(E4220)&amp;1234567890))-1)</f>
        <v>Al</v>
      </c>
      <c r="G4220" s="25">
        <f t="shared" si="130"/>
        <v>4</v>
      </c>
      <c r="H4220" s="25">
        <f>VLOOKUP(F4220,Table!$A$2:$C$121,2,0)</f>
        <v>13</v>
      </c>
      <c r="I4220" s="26">
        <f>VLOOKUP(F4220,Table!$A$2:$C$121,3,0)</f>
        <v>3</v>
      </c>
      <c r="J4220" s="17" t="s">
        <v>11331</v>
      </c>
      <c r="K4220" s="25" t="str">
        <f>LEFT(J4220,MIN(FIND({0,1,2,3,4,5,6,7,8,9},ASC(J4220)&amp;1234567890))-1)</f>
        <v>Ce</v>
      </c>
      <c r="L4220" s="25">
        <f t="shared" si="131"/>
        <v>1</v>
      </c>
      <c r="M4220" s="25">
        <f>VLOOKUP(K4220,Table!$A$2:$C$121,2,0)</f>
        <v>3</v>
      </c>
      <c r="N4220" s="26">
        <f>VLOOKUP(K4220,Table!$A$2:$C$121,3,0)</f>
        <v>6</v>
      </c>
      <c r="O4220" s="13" t="str">
        <f>VLOOKUP(A4220,Table!$U$1:$V$230,2,0)</f>
        <v>Tetragonal</v>
      </c>
      <c r="P4220" s="1"/>
    </row>
    <row r="4221" spans="1:16">
      <c r="A4221" s="12">
        <v>139</v>
      </c>
      <c r="B4221" s="12">
        <v>57651</v>
      </c>
      <c r="C4221" s="12" t="s">
        <v>4799</v>
      </c>
      <c r="D4221" s="12" t="s">
        <v>4887</v>
      </c>
      <c r="E4221" s="17" t="s">
        <v>11352</v>
      </c>
      <c r="F4221" s="25" t="str">
        <f>LEFT(E4221,MIN(FIND({0,1,2,3,4,5,6,7,8,9},ASC(E4221)&amp;1234567890))-1)</f>
        <v>Al</v>
      </c>
      <c r="G4221" s="25">
        <f t="shared" si="130"/>
        <v>1</v>
      </c>
      <c r="H4221" s="25">
        <f>VLOOKUP(F4221,Table!$A$2:$C$121,2,0)</f>
        <v>13</v>
      </c>
      <c r="I4221" s="26">
        <f>VLOOKUP(F4221,Table!$A$2:$C$121,3,0)</f>
        <v>3</v>
      </c>
      <c r="J4221" s="17" t="s">
        <v>11769</v>
      </c>
      <c r="K4221" s="25" t="str">
        <f>LEFT(J4221,MIN(FIND({0,1,2,3,4,5,6,7,8,9},ASC(J4221)&amp;1234567890))-1)</f>
        <v>Cr</v>
      </c>
      <c r="L4221" s="25">
        <f t="shared" si="131"/>
        <v>2</v>
      </c>
      <c r="M4221" s="25">
        <f>VLOOKUP(K4221,Table!$A$2:$C$121,2,0)</f>
        <v>6</v>
      </c>
      <c r="N4221" s="26">
        <f>VLOOKUP(K4221,Table!$A$2:$C$121,3,0)</f>
        <v>4</v>
      </c>
      <c r="O4221" s="13" t="str">
        <f>VLOOKUP(A4221,Table!$U$1:$V$230,2,0)</f>
        <v>Tetragonal</v>
      </c>
      <c r="P4221" s="1"/>
    </row>
    <row r="4222" spans="1:16">
      <c r="A4222" s="12">
        <v>139</v>
      </c>
      <c r="B4222" s="12">
        <v>57896</v>
      </c>
      <c r="C4222" s="12" t="s">
        <v>4799</v>
      </c>
      <c r="D4222" s="12" t="s">
        <v>4888</v>
      </c>
      <c r="E4222" s="17" t="s">
        <v>445</v>
      </c>
      <c r="F4222" s="25" t="str">
        <f>LEFT(E4222,MIN(FIND({0,1,2,3,4,5,6,7,8,9},ASC(E4222)&amp;1234567890))-1)</f>
        <v>Al</v>
      </c>
      <c r="G4222" s="25">
        <f t="shared" si="130"/>
        <v>3</v>
      </c>
      <c r="H4222" s="25">
        <f>VLOOKUP(F4222,Table!$A$2:$C$121,2,0)</f>
        <v>13</v>
      </c>
      <c r="I4222" s="26">
        <f>VLOOKUP(F4222,Table!$A$2:$C$121,3,0)</f>
        <v>3</v>
      </c>
      <c r="J4222" s="17" t="s">
        <v>426</v>
      </c>
      <c r="K4222" s="25" t="str">
        <f>LEFT(J4222,MIN(FIND({0,1,2,3,4,5,6,7,8,9},ASC(J4222)&amp;1234567890))-1)</f>
        <v>Hf</v>
      </c>
      <c r="L4222" s="25">
        <f t="shared" si="131"/>
        <v>1</v>
      </c>
      <c r="M4222" s="25">
        <f>VLOOKUP(K4222,Table!$A$2:$C$121,2,0)</f>
        <v>4</v>
      </c>
      <c r="N4222" s="26">
        <f>VLOOKUP(K4222,Table!$A$2:$C$121,3,0)</f>
        <v>6</v>
      </c>
      <c r="O4222" s="13" t="str">
        <f>VLOOKUP(A4222,Table!$U$1:$V$230,2,0)</f>
        <v>Tetragonal</v>
      </c>
      <c r="P4222" s="1"/>
    </row>
    <row r="4223" spans="1:16">
      <c r="A4223" s="12">
        <v>139</v>
      </c>
      <c r="B4223" s="12">
        <v>57935</v>
      </c>
      <c r="C4223" s="12" t="s">
        <v>4799</v>
      </c>
      <c r="D4223" s="12" t="s">
        <v>1920</v>
      </c>
      <c r="E4223" s="17" t="s">
        <v>11480</v>
      </c>
      <c r="F4223" s="25" t="str">
        <f>LEFT(E4223,MIN(FIND({0,1,2,3,4,5,6,7,8,9},ASC(E4223)&amp;1234567890))-1)</f>
        <v>Al</v>
      </c>
      <c r="G4223" s="25">
        <f t="shared" si="130"/>
        <v>4</v>
      </c>
      <c r="H4223" s="25">
        <f>VLOOKUP(F4223,Table!$A$2:$C$121,2,0)</f>
        <v>13</v>
      </c>
      <c r="I4223" s="26">
        <f>VLOOKUP(F4223,Table!$A$2:$C$121,3,0)</f>
        <v>3</v>
      </c>
      <c r="J4223" s="17" t="s">
        <v>46</v>
      </c>
      <c r="K4223" s="25" t="str">
        <f>LEFT(J4223,MIN(FIND({0,1,2,3,4,5,6,7,8,9},ASC(J4223)&amp;1234567890))-1)</f>
        <v>La</v>
      </c>
      <c r="L4223" s="25">
        <f t="shared" si="131"/>
        <v>1</v>
      </c>
      <c r="M4223" s="25">
        <f>VLOOKUP(K4223,Table!$A$2:$C$121,2,0)</f>
        <v>3</v>
      </c>
      <c r="N4223" s="26">
        <f>VLOOKUP(K4223,Table!$A$2:$C$121,3,0)</f>
        <v>6</v>
      </c>
      <c r="O4223" s="13" t="str">
        <f>VLOOKUP(A4223,Table!$U$1:$V$230,2,0)</f>
        <v>Tetragonal</v>
      </c>
      <c r="P4223" s="1"/>
    </row>
    <row r="4224" spans="1:16">
      <c r="A4224" s="12">
        <v>139</v>
      </c>
      <c r="B4224" s="12">
        <v>58015</v>
      </c>
      <c r="C4224" s="12" t="s">
        <v>4799</v>
      </c>
      <c r="D4224" s="12" t="s">
        <v>4889</v>
      </c>
      <c r="E4224" s="17" t="s">
        <v>445</v>
      </c>
      <c r="F4224" s="25" t="str">
        <f>LEFT(E4224,MIN(FIND({0,1,2,3,4,5,6,7,8,9},ASC(E4224)&amp;1234567890))-1)</f>
        <v>Al</v>
      </c>
      <c r="G4224" s="25">
        <f t="shared" si="130"/>
        <v>3</v>
      </c>
      <c r="H4224" s="25">
        <f>VLOOKUP(F4224,Table!$A$2:$C$121,2,0)</f>
        <v>13</v>
      </c>
      <c r="I4224" s="26">
        <f>VLOOKUP(F4224,Table!$A$2:$C$121,3,0)</f>
        <v>3</v>
      </c>
      <c r="J4224" s="17" t="s">
        <v>335</v>
      </c>
      <c r="K4224" s="25" t="str">
        <f>LEFT(J4224,MIN(FIND({0,1,2,3,4,5,6,7,8,9},ASC(J4224)&amp;1234567890))-1)</f>
        <v>Nb</v>
      </c>
      <c r="L4224" s="25">
        <f t="shared" si="131"/>
        <v>1</v>
      </c>
      <c r="M4224" s="25">
        <f>VLOOKUP(K4224,Table!$A$2:$C$121,2,0)</f>
        <v>5</v>
      </c>
      <c r="N4224" s="26">
        <f>VLOOKUP(K4224,Table!$A$2:$C$121,3,0)</f>
        <v>5</v>
      </c>
      <c r="O4224" s="13" t="str">
        <f>VLOOKUP(A4224,Table!$U$1:$V$230,2,0)</f>
        <v>Tetragonal</v>
      </c>
      <c r="P4224" s="1"/>
    </row>
    <row r="4225" spans="1:16">
      <c r="A4225" s="12">
        <v>139</v>
      </c>
      <c r="B4225" s="12">
        <v>58108</v>
      </c>
      <c r="C4225" s="12" t="s">
        <v>4799</v>
      </c>
      <c r="D4225" s="12" t="s">
        <v>4890</v>
      </c>
      <c r="E4225" s="17" t="s">
        <v>58</v>
      </c>
      <c r="F4225" s="25" t="str">
        <f>LEFT(E4225,MIN(FIND({0,1,2,3,4,5,6,7,8,9},ASC(E4225)&amp;1234567890))-1)</f>
        <v>Al</v>
      </c>
      <c r="G4225" s="25">
        <f t="shared" si="130"/>
        <v>2</v>
      </c>
      <c r="H4225" s="25">
        <f>VLOOKUP(F4225,Table!$A$2:$C$121,2,0)</f>
        <v>13</v>
      </c>
      <c r="I4225" s="26">
        <f>VLOOKUP(F4225,Table!$A$2:$C$121,3,0)</f>
        <v>3</v>
      </c>
      <c r="J4225" s="17" t="s">
        <v>434</v>
      </c>
      <c r="K4225" s="25" t="str">
        <f>LEFT(J4225,MIN(FIND({0,1,2,3,4,5,6,7,8,9},ASC(J4225)&amp;1234567890))-1)</f>
        <v>Os</v>
      </c>
      <c r="L4225" s="25">
        <f t="shared" si="131"/>
        <v>1</v>
      </c>
      <c r="M4225" s="25">
        <f>VLOOKUP(K4225,Table!$A$2:$C$121,2,0)</f>
        <v>8</v>
      </c>
      <c r="N4225" s="26">
        <f>VLOOKUP(K4225,Table!$A$2:$C$121,3,0)</f>
        <v>6</v>
      </c>
      <c r="O4225" s="13" t="str">
        <f>VLOOKUP(A4225,Table!$U$1:$V$230,2,0)</f>
        <v>Tetragonal</v>
      </c>
      <c r="P4225" s="1"/>
    </row>
    <row r="4226" spans="1:16">
      <c r="A4226" s="12">
        <v>139</v>
      </c>
      <c r="B4226" s="12">
        <v>58109</v>
      </c>
      <c r="C4226" s="12" t="s">
        <v>4799</v>
      </c>
      <c r="D4226" s="12" t="s">
        <v>4891</v>
      </c>
      <c r="E4226" s="17" t="s">
        <v>445</v>
      </c>
      <c r="F4226" s="25" t="str">
        <f>LEFT(E4226,MIN(FIND({0,1,2,3,4,5,6,7,8,9},ASC(E4226)&amp;1234567890))-1)</f>
        <v>Al</v>
      </c>
      <c r="G4226" s="25">
        <f t="shared" ref="G4226:G4289" si="132">IF(SUBSTITUTE(E4226,F4226,"")="",1,SUBSTITUTE(E4226,F4226,""))*1</f>
        <v>3</v>
      </c>
      <c r="H4226" s="25">
        <f>VLOOKUP(F4226,Table!$A$2:$C$121,2,0)</f>
        <v>13</v>
      </c>
      <c r="I4226" s="26">
        <f>VLOOKUP(F4226,Table!$A$2:$C$121,3,0)</f>
        <v>3</v>
      </c>
      <c r="J4226" s="17" t="s">
        <v>11919</v>
      </c>
      <c r="K4226" s="25" t="str">
        <f>LEFT(J4226,MIN(FIND({0,1,2,3,4,5,6,7,8,9},ASC(J4226)&amp;1234567890))-1)</f>
        <v>Os</v>
      </c>
      <c r="L4226" s="25">
        <f t="shared" ref="L4226:L4289" si="133">IF(SUBSTITUTE(J4226,K4226,"")="",1,SUBSTITUTE(J4226,K4226,""))*1</f>
        <v>2</v>
      </c>
      <c r="M4226" s="25">
        <f>VLOOKUP(K4226,Table!$A$2:$C$121,2,0)</f>
        <v>8</v>
      </c>
      <c r="N4226" s="26">
        <f>VLOOKUP(K4226,Table!$A$2:$C$121,3,0)</f>
        <v>6</v>
      </c>
      <c r="O4226" s="13" t="str">
        <f>VLOOKUP(A4226,Table!$U$1:$V$230,2,0)</f>
        <v>Tetragonal</v>
      </c>
      <c r="P4226" s="1"/>
    </row>
    <row r="4227" spans="1:16">
      <c r="A4227" s="12">
        <v>139</v>
      </c>
      <c r="B4227" s="12">
        <v>58147</v>
      </c>
      <c r="C4227" s="12" t="s">
        <v>4799</v>
      </c>
      <c r="D4227" s="12" t="s">
        <v>4892</v>
      </c>
      <c r="E4227" s="17" t="s">
        <v>11352</v>
      </c>
      <c r="F4227" s="25" t="str">
        <f>LEFT(E4227,MIN(FIND({0,1,2,3,4,5,6,7,8,9},ASC(E4227)&amp;1234567890))-1)</f>
        <v>Al</v>
      </c>
      <c r="G4227" s="25">
        <f t="shared" si="132"/>
        <v>1</v>
      </c>
      <c r="H4227" s="25">
        <f>VLOOKUP(F4227,Table!$A$2:$C$121,2,0)</f>
        <v>13</v>
      </c>
      <c r="I4227" s="26">
        <f>VLOOKUP(F4227,Table!$A$2:$C$121,3,0)</f>
        <v>3</v>
      </c>
      <c r="J4227" s="17" t="s">
        <v>359</v>
      </c>
      <c r="K4227" s="25" t="str">
        <f>LEFT(J4227,MIN(FIND({0,1,2,3,4,5,6,7,8,9},ASC(J4227)&amp;1234567890))-1)</f>
        <v>Re</v>
      </c>
      <c r="L4227" s="25">
        <f t="shared" si="133"/>
        <v>2</v>
      </c>
      <c r="M4227" s="25">
        <f>VLOOKUP(K4227,Table!$A$2:$C$121,2,0)</f>
        <v>7</v>
      </c>
      <c r="N4227" s="26">
        <f>VLOOKUP(K4227,Table!$A$2:$C$121,3,0)</f>
        <v>6</v>
      </c>
      <c r="O4227" s="13" t="str">
        <f>VLOOKUP(A4227,Table!$U$1:$V$230,2,0)</f>
        <v>Tetragonal</v>
      </c>
      <c r="P4227" s="1"/>
    </row>
    <row r="4228" spans="1:16">
      <c r="A4228" s="12">
        <v>139</v>
      </c>
      <c r="B4228" s="12">
        <v>18181</v>
      </c>
      <c r="C4228" s="12" t="s">
        <v>4799</v>
      </c>
      <c r="D4228" s="12" t="s">
        <v>4893</v>
      </c>
      <c r="E4228" s="17" t="s">
        <v>11502</v>
      </c>
      <c r="F4228" s="25" t="str">
        <f>LEFT(E4228,MIN(FIND({0,1,2,3,4,5,6,7,8,9},ASC(E4228)&amp;1234567890))-1)</f>
        <v>Pu</v>
      </c>
      <c r="G4228" s="25">
        <f t="shared" si="132"/>
        <v>1</v>
      </c>
      <c r="H4228" s="25">
        <f>VLOOKUP(F4228,Table!$A$2:$C$121,2,0)</f>
        <v>3</v>
      </c>
      <c r="I4228" s="26">
        <f>VLOOKUP(F4228,Table!$A$2:$C$121,3,0)</f>
        <v>7</v>
      </c>
      <c r="J4228" s="17" t="s">
        <v>383</v>
      </c>
      <c r="K4228" s="25" t="str">
        <f>LEFT(J4228,MIN(FIND({0,1,2,3,4,5,6,7,8,9},ASC(J4228)&amp;1234567890))-1)</f>
        <v>C</v>
      </c>
      <c r="L4228" s="25">
        <f t="shared" si="133"/>
        <v>2</v>
      </c>
      <c r="M4228" s="25">
        <f>VLOOKUP(K4228,Table!$A$2:$C$121,2,0)</f>
        <v>14</v>
      </c>
      <c r="N4228" s="26">
        <f>VLOOKUP(K4228,Table!$A$2:$C$121,3,0)</f>
        <v>2</v>
      </c>
      <c r="O4228" s="13" t="str">
        <f>VLOOKUP(A4228,Table!$U$1:$V$230,2,0)</f>
        <v>Tetragonal</v>
      </c>
      <c r="P4228" s="1"/>
    </row>
    <row r="4229" spans="1:16">
      <c r="A4229" s="12">
        <v>139</v>
      </c>
      <c r="B4229" s="12">
        <v>51796</v>
      </c>
      <c r="C4229" s="12" t="s">
        <v>4799</v>
      </c>
      <c r="D4229" s="12" t="s">
        <v>4894</v>
      </c>
      <c r="E4229" s="17" t="s">
        <v>12610</v>
      </c>
      <c r="F4229" s="25" t="str">
        <f>LEFT(E4229,MIN(FIND({0,1,2,3,4,5,6,7,8,9},ASC(E4229)&amp;1234567890))-1)</f>
        <v>Sr</v>
      </c>
      <c r="G4229" s="25">
        <f t="shared" si="132"/>
        <v>11</v>
      </c>
      <c r="H4229" s="25">
        <f>VLOOKUP(F4229,Table!$A$2:$C$121,2,0)</f>
        <v>2</v>
      </c>
      <c r="I4229" s="26">
        <f>VLOOKUP(F4229,Table!$A$2:$C$121,3,0)</f>
        <v>5</v>
      </c>
      <c r="J4229" s="17" t="s">
        <v>12581</v>
      </c>
      <c r="K4229" s="25" t="str">
        <f>LEFT(J4229,MIN(FIND({0,1,2,3,4,5,6,7,8,9},ASC(J4229)&amp;1234567890))-1)</f>
        <v>Bi</v>
      </c>
      <c r="L4229" s="25">
        <f t="shared" si="133"/>
        <v>10</v>
      </c>
      <c r="M4229" s="25">
        <f>VLOOKUP(K4229,Table!$A$2:$C$121,2,0)</f>
        <v>15</v>
      </c>
      <c r="N4229" s="26">
        <f>VLOOKUP(K4229,Table!$A$2:$C$121,3,0)</f>
        <v>6</v>
      </c>
      <c r="O4229" s="13" t="str">
        <f>VLOOKUP(A4229,Table!$U$1:$V$230,2,0)</f>
        <v>Tetragonal</v>
      </c>
      <c r="P4229" s="1"/>
    </row>
    <row r="4230" spans="1:16">
      <c r="A4230" s="12">
        <v>139</v>
      </c>
      <c r="B4230" s="12">
        <v>51797</v>
      </c>
      <c r="C4230" s="12" t="s">
        <v>4799</v>
      </c>
      <c r="D4230" s="12" t="s">
        <v>4895</v>
      </c>
      <c r="E4230" s="17" t="s">
        <v>12205</v>
      </c>
      <c r="F4230" s="25" t="str">
        <f>LEFT(E4230,MIN(FIND({0,1,2,3,4,5,6,7,8,9},ASC(E4230)&amp;1234567890))-1)</f>
        <v>Ba</v>
      </c>
      <c r="G4230" s="25">
        <f t="shared" si="132"/>
        <v>11</v>
      </c>
      <c r="H4230" s="25">
        <f>VLOOKUP(F4230,Table!$A$2:$C$121,2,0)</f>
        <v>2</v>
      </c>
      <c r="I4230" s="26">
        <f>VLOOKUP(F4230,Table!$A$2:$C$121,3,0)</f>
        <v>6</v>
      </c>
      <c r="J4230" s="17" t="s">
        <v>12581</v>
      </c>
      <c r="K4230" s="25" t="str">
        <f>LEFT(J4230,MIN(FIND({0,1,2,3,4,5,6,7,8,9},ASC(J4230)&amp;1234567890))-1)</f>
        <v>Bi</v>
      </c>
      <c r="L4230" s="25">
        <f t="shared" si="133"/>
        <v>10</v>
      </c>
      <c r="M4230" s="25">
        <f>VLOOKUP(K4230,Table!$A$2:$C$121,2,0)</f>
        <v>15</v>
      </c>
      <c r="N4230" s="26">
        <f>VLOOKUP(K4230,Table!$A$2:$C$121,3,0)</f>
        <v>6</v>
      </c>
      <c r="O4230" s="13" t="str">
        <f>VLOOKUP(A4230,Table!$U$1:$V$230,2,0)</f>
        <v>Tetragonal</v>
      </c>
      <c r="P4230" s="1"/>
    </row>
    <row r="4231" spans="1:16">
      <c r="A4231" s="12">
        <v>139</v>
      </c>
      <c r="B4231" s="12">
        <v>95963</v>
      </c>
      <c r="C4231" s="12" t="s">
        <v>4799</v>
      </c>
      <c r="D4231" s="12" t="s">
        <v>4896</v>
      </c>
      <c r="E4231" s="17" t="s">
        <v>11336</v>
      </c>
      <c r="F4231" s="25" t="str">
        <f>LEFT(E4231,MIN(FIND({0,1,2,3,4,5,6,7,8,9},ASC(E4231)&amp;1234567890))-1)</f>
        <v>Y</v>
      </c>
      <c r="G4231" s="25">
        <f t="shared" si="132"/>
        <v>1</v>
      </c>
      <c r="H4231" s="25">
        <f>VLOOKUP(F4231,Table!$A$2:$C$121,2,0)</f>
        <v>3</v>
      </c>
      <c r="I4231" s="26">
        <f>VLOOKUP(F4231,Table!$A$2:$C$121,3,0)</f>
        <v>5</v>
      </c>
      <c r="J4231" s="17" t="s">
        <v>383</v>
      </c>
      <c r="K4231" s="25" t="str">
        <f>LEFT(J4231,MIN(FIND({0,1,2,3,4,5,6,7,8,9},ASC(J4231)&amp;1234567890))-1)</f>
        <v>C</v>
      </c>
      <c r="L4231" s="25">
        <f t="shared" si="133"/>
        <v>2</v>
      </c>
      <c r="M4231" s="25">
        <f>VLOOKUP(K4231,Table!$A$2:$C$121,2,0)</f>
        <v>14</v>
      </c>
      <c r="N4231" s="26">
        <f>VLOOKUP(K4231,Table!$A$2:$C$121,3,0)</f>
        <v>2</v>
      </c>
      <c r="O4231" s="13" t="str">
        <f>VLOOKUP(A4231,Table!$U$1:$V$230,2,0)</f>
        <v>Tetragonal</v>
      </c>
      <c r="P4231" s="1"/>
    </row>
    <row r="4232" spans="1:16">
      <c r="A4232" s="12">
        <v>139</v>
      </c>
      <c r="B4232" s="12">
        <v>58169</v>
      </c>
      <c r="C4232" s="12" t="s">
        <v>4799</v>
      </c>
      <c r="D4232" s="12" t="s">
        <v>4897</v>
      </c>
      <c r="E4232" s="17" t="s">
        <v>445</v>
      </c>
      <c r="F4232" s="25" t="str">
        <f>LEFT(E4232,MIN(FIND({0,1,2,3,4,5,6,7,8,9},ASC(E4232)&amp;1234567890))-1)</f>
        <v>Al</v>
      </c>
      <c r="G4232" s="25">
        <f t="shared" si="132"/>
        <v>3</v>
      </c>
      <c r="H4232" s="25">
        <f>VLOOKUP(F4232,Table!$A$2:$C$121,2,0)</f>
        <v>13</v>
      </c>
      <c r="I4232" s="26">
        <f>VLOOKUP(F4232,Table!$A$2:$C$121,3,0)</f>
        <v>3</v>
      </c>
      <c r="J4232" s="17" t="s">
        <v>405</v>
      </c>
      <c r="K4232" s="25" t="str">
        <f>LEFT(J4232,MIN(FIND({0,1,2,3,4,5,6,7,8,9},ASC(J4232)&amp;1234567890))-1)</f>
        <v>Ta</v>
      </c>
      <c r="L4232" s="25">
        <f t="shared" si="133"/>
        <v>1</v>
      </c>
      <c r="M4232" s="25">
        <f>VLOOKUP(K4232,Table!$A$2:$C$121,2,0)</f>
        <v>5</v>
      </c>
      <c r="N4232" s="26">
        <f>VLOOKUP(K4232,Table!$A$2:$C$121,3,0)</f>
        <v>6</v>
      </c>
      <c r="O4232" s="13" t="str">
        <f>VLOOKUP(A4232,Table!$U$1:$V$230,2,0)</f>
        <v>Tetragonal</v>
      </c>
      <c r="P4232" s="1"/>
    </row>
    <row r="4233" spans="1:16">
      <c r="A4233" s="12">
        <v>139</v>
      </c>
      <c r="B4233" s="12">
        <v>58201</v>
      </c>
      <c r="C4233" s="12" t="s">
        <v>4799</v>
      </c>
      <c r="D4233" s="12" t="s">
        <v>4898</v>
      </c>
      <c r="E4233" s="17" t="s">
        <v>445</v>
      </c>
      <c r="F4233" s="25" t="str">
        <f>LEFT(E4233,MIN(FIND({0,1,2,3,4,5,6,7,8,9},ASC(E4233)&amp;1234567890))-1)</f>
        <v>Al</v>
      </c>
      <c r="G4233" s="25">
        <f t="shared" si="132"/>
        <v>3</v>
      </c>
      <c r="H4233" s="25">
        <f>VLOOKUP(F4233,Table!$A$2:$C$121,2,0)</f>
        <v>13</v>
      </c>
      <c r="I4233" s="26">
        <f>VLOOKUP(F4233,Table!$A$2:$C$121,3,0)</f>
        <v>3</v>
      </c>
      <c r="J4233" s="17" t="s">
        <v>334</v>
      </c>
      <c r="K4233" s="25" t="str">
        <f>LEFT(J4233,MIN(FIND({0,1,2,3,4,5,6,7,8,9},ASC(J4233)&amp;1234567890))-1)</f>
        <v>V</v>
      </c>
      <c r="L4233" s="25">
        <f t="shared" si="133"/>
        <v>1</v>
      </c>
      <c r="M4233" s="25">
        <f>VLOOKUP(K4233,Table!$A$2:$C$121,2,0)</f>
        <v>5</v>
      </c>
      <c r="N4233" s="26">
        <f>VLOOKUP(K4233,Table!$A$2:$C$121,3,0)</f>
        <v>4</v>
      </c>
      <c r="O4233" s="13" t="str">
        <f>VLOOKUP(A4233,Table!$U$1:$V$230,2,0)</f>
        <v>Tetragonal</v>
      </c>
      <c r="P4233" s="1"/>
    </row>
    <row r="4234" spans="1:16">
      <c r="A4234" s="12">
        <v>139</v>
      </c>
      <c r="B4234" s="12">
        <v>58252</v>
      </c>
      <c r="C4234" s="12" t="s">
        <v>4799</v>
      </c>
      <c r="D4234" s="12" t="s">
        <v>4899</v>
      </c>
      <c r="E4234" s="17" t="s">
        <v>11661</v>
      </c>
      <c r="F4234" s="25" t="str">
        <f>LEFT(E4234,MIN(FIND({0,1,2,3,4,5,6,7,8,9},ASC(E4234)&amp;1234567890))-1)</f>
        <v>Ag</v>
      </c>
      <c r="G4234" s="25">
        <f t="shared" si="132"/>
        <v>2</v>
      </c>
      <c r="H4234" s="25">
        <f>VLOOKUP(F4234,Table!$A$2:$C$121,2,0)</f>
        <v>11</v>
      </c>
      <c r="I4234" s="26">
        <f>VLOOKUP(F4234,Table!$A$2:$C$121,3,0)</f>
        <v>5</v>
      </c>
      <c r="J4234" s="17" t="s">
        <v>11542</v>
      </c>
      <c r="K4234" s="25" t="str">
        <f>LEFT(J4234,MIN(FIND({0,1,2,3,4,5,6,7,8,9},ASC(J4234)&amp;1234567890))-1)</f>
        <v>Er</v>
      </c>
      <c r="L4234" s="25">
        <f t="shared" si="133"/>
        <v>1</v>
      </c>
      <c r="M4234" s="25">
        <f>VLOOKUP(K4234,Table!$A$2:$C$121,2,0)</f>
        <v>3</v>
      </c>
      <c r="N4234" s="26">
        <f>VLOOKUP(K4234,Table!$A$2:$C$121,3,0)</f>
        <v>6</v>
      </c>
      <c r="O4234" s="13" t="str">
        <f>VLOOKUP(A4234,Table!$U$1:$V$230,2,0)</f>
        <v>Tetragonal</v>
      </c>
      <c r="P4234" s="1"/>
    </row>
    <row r="4235" spans="1:16">
      <c r="A4235" s="12">
        <v>139</v>
      </c>
      <c r="B4235" s="12">
        <v>58278</v>
      </c>
      <c r="C4235" s="12" t="s">
        <v>4799</v>
      </c>
      <c r="D4235" s="12" t="s">
        <v>4900</v>
      </c>
      <c r="E4235" s="17" t="s">
        <v>11661</v>
      </c>
      <c r="F4235" s="25" t="str">
        <f>LEFT(E4235,MIN(FIND({0,1,2,3,4,5,6,7,8,9},ASC(E4235)&amp;1234567890))-1)</f>
        <v>Ag</v>
      </c>
      <c r="G4235" s="25">
        <f t="shared" si="132"/>
        <v>2</v>
      </c>
      <c r="H4235" s="25">
        <f>VLOOKUP(F4235,Table!$A$2:$C$121,2,0)</f>
        <v>11</v>
      </c>
      <c r="I4235" s="26">
        <f>VLOOKUP(F4235,Table!$A$2:$C$121,3,0)</f>
        <v>5</v>
      </c>
      <c r="J4235" s="17" t="s">
        <v>587</v>
      </c>
      <c r="K4235" s="25" t="str">
        <f>LEFT(J4235,MIN(FIND({0,1,2,3,4,5,6,7,8,9},ASC(J4235)&amp;1234567890))-1)</f>
        <v>Ho</v>
      </c>
      <c r="L4235" s="25">
        <f t="shared" si="133"/>
        <v>1</v>
      </c>
      <c r="M4235" s="25">
        <f>VLOOKUP(K4235,Table!$A$2:$C$121,2,0)</f>
        <v>3</v>
      </c>
      <c r="N4235" s="26">
        <f>VLOOKUP(K4235,Table!$A$2:$C$121,3,0)</f>
        <v>6</v>
      </c>
      <c r="O4235" s="13" t="str">
        <f>VLOOKUP(A4235,Table!$U$1:$V$230,2,0)</f>
        <v>Tetragonal</v>
      </c>
      <c r="P4235" s="1"/>
    </row>
    <row r="4236" spans="1:16">
      <c r="A4236" s="12">
        <v>139</v>
      </c>
      <c r="B4236" s="12">
        <v>58365</v>
      </c>
      <c r="C4236" s="12" t="s">
        <v>4799</v>
      </c>
      <c r="D4236" s="12" t="s">
        <v>4901</v>
      </c>
      <c r="E4236" s="17" t="s">
        <v>11661</v>
      </c>
      <c r="F4236" s="25" t="str">
        <f>LEFT(E4236,MIN(FIND({0,1,2,3,4,5,6,7,8,9},ASC(E4236)&amp;1234567890))-1)</f>
        <v>Ag</v>
      </c>
      <c r="G4236" s="25">
        <f t="shared" si="132"/>
        <v>2</v>
      </c>
      <c r="H4236" s="25">
        <f>VLOOKUP(F4236,Table!$A$2:$C$121,2,0)</f>
        <v>11</v>
      </c>
      <c r="I4236" s="26">
        <f>VLOOKUP(F4236,Table!$A$2:$C$121,3,0)</f>
        <v>5</v>
      </c>
      <c r="J4236" s="17" t="s">
        <v>11313</v>
      </c>
      <c r="K4236" s="25" t="str">
        <f>LEFT(J4236,MIN(FIND({0,1,2,3,4,5,6,7,8,9},ASC(J4236)&amp;1234567890))-1)</f>
        <v>Tb</v>
      </c>
      <c r="L4236" s="25">
        <f t="shared" si="133"/>
        <v>1</v>
      </c>
      <c r="M4236" s="25">
        <f>VLOOKUP(K4236,Table!$A$2:$C$121,2,0)</f>
        <v>3</v>
      </c>
      <c r="N4236" s="26">
        <f>VLOOKUP(K4236,Table!$A$2:$C$121,3,0)</f>
        <v>6</v>
      </c>
      <c r="O4236" s="13" t="str">
        <f>VLOOKUP(A4236,Table!$U$1:$V$230,2,0)</f>
        <v>Tetragonal</v>
      </c>
      <c r="P4236" s="1"/>
    </row>
    <row r="4237" spans="1:16">
      <c r="A4237" s="12">
        <v>139</v>
      </c>
      <c r="B4237" s="12">
        <v>58373</v>
      </c>
      <c r="C4237" s="12" t="s">
        <v>4799</v>
      </c>
      <c r="D4237" s="12" t="s">
        <v>4902</v>
      </c>
      <c r="E4237" s="17" t="s">
        <v>11661</v>
      </c>
      <c r="F4237" s="25" t="str">
        <f>LEFT(E4237,MIN(FIND({0,1,2,3,4,5,6,7,8,9},ASC(E4237)&amp;1234567890))-1)</f>
        <v>Ag</v>
      </c>
      <c r="G4237" s="25">
        <f t="shared" si="132"/>
        <v>2</v>
      </c>
      <c r="H4237" s="25">
        <f>VLOOKUP(F4237,Table!$A$2:$C$121,2,0)</f>
        <v>11</v>
      </c>
      <c r="I4237" s="26">
        <f>VLOOKUP(F4237,Table!$A$2:$C$121,3,0)</f>
        <v>5</v>
      </c>
      <c r="J4237" s="17" t="s">
        <v>11334</v>
      </c>
      <c r="K4237" s="25" t="str">
        <f>LEFT(J4237,MIN(FIND({0,1,2,3,4,5,6,7,8,9},ASC(J4237)&amp;1234567890))-1)</f>
        <v>Tm</v>
      </c>
      <c r="L4237" s="25">
        <f t="shared" si="133"/>
        <v>1</v>
      </c>
      <c r="M4237" s="25">
        <f>VLOOKUP(K4237,Table!$A$2:$C$121,2,0)</f>
        <v>3</v>
      </c>
      <c r="N4237" s="26">
        <f>VLOOKUP(K4237,Table!$A$2:$C$121,3,0)</f>
        <v>6</v>
      </c>
      <c r="O4237" s="13" t="str">
        <f>VLOOKUP(A4237,Table!$U$1:$V$230,2,0)</f>
        <v>Tetragonal</v>
      </c>
      <c r="P4237" s="1"/>
    </row>
    <row r="4238" spans="1:16">
      <c r="A4238" s="12">
        <v>139</v>
      </c>
      <c r="B4238" s="12">
        <v>58387</v>
      </c>
      <c r="C4238" s="12" t="s">
        <v>4799</v>
      </c>
      <c r="D4238" s="12" t="s">
        <v>4903</v>
      </c>
      <c r="E4238" s="17" t="s">
        <v>35</v>
      </c>
      <c r="F4238" s="25" t="str">
        <f>LEFT(E4238,MIN(FIND({0,1,2,3,4,5,6,7,8,9},ASC(E4238)&amp;1234567890))-1)</f>
        <v>Au</v>
      </c>
      <c r="G4238" s="25">
        <f t="shared" si="132"/>
        <v>2</v>
      </c>
      <c r="H4238" s="25">
        <f>VLOOKUP(F4238,Table!$A$2:$C$121,2,0)</f>
        <v>11</v>
      </c>
      <c r="I4238" s="26">
        <f>VLOOKUP(F4238,Table!$A$2:$C$121,3,0)</f>
        <v>6</v>
      </c>
      <c r="J4238" s="17" t="s">
        <v>11334</v>
      </c>
      <c r="K4238" s="25" t="str">
        <f>LEFT(J4238,MIN(FIND({0,1,2,3,4,5,6,7,8,9},ASC(J4238)&amp;1234567890))-1)</f>
        <v>Tm</v>
      </c>
      <c r="L4238" s="25">
        <f t="shared" si="133"/>
        <v>1</v>
      </c>
      <c r="M4238" s="25">
        <f>VLOOKUP(K4238,Table!$A$2:$C$121,2,0)</f>
        <v>3</v>
      </c>
      <c r="N4238" s="26">
        <f>VLOOKUP(K4238,Table!$A$2:$C$121,3,0)</f>
        <v>6</v>
      </c>
      <c r="O4238" s="13" t="str">
        <f>VLOOKUP(A4238,Table!$U$1:$V$230,2,0)</f>
        <v>Tetragonal</v>
      </c>
      <c r="P4238" s="1"/>
    </row>
    <row r="4239" spans="1:16">
      <c r="A4239" s="12">
        <v>139</v>
      </c>
      <c r="B4239" s="12">
        <v>58388</v>
      </c>
      <c r="C4239" s="12" t="s">
        <v>4799</v>
      </c>
      <c r="D4239" s="12" t="s">
        <v>4904</v>
      </c>
      <c r="E4239" s="17" t="s">
        <v>35</v>
      </c>
      <c r="F4239" s="25" t="str">
        <f>LEFT(E4239,MIN(FIND({0,1,2,3,4,5,6,7,8,9},ASC(E4239)&amp;1234567890))-1)</f>
        <v>Au</v>
      </c>
      <c r="G4239" s="25">
        <f t="shared" si="132"/>
        <v>2</v>
      </c>
      <c r="H4239" s="25">
        <f>VLOOKUP(F4239,Table!$A$2:$C$121,2,0)</f>
        <v>11</v>
      </c>
      <c r="I4239" s="26">
        <f>VLOOKUP(F4239,Table!$A$2:$C$121,3,0)</f>
        <v>6</v>
      </c>
      <c r="J4239" s="17" t="s">
        <v>530</v>
      </c>
      <c r="K4239" s="25" t="str">
        <f>LEFT(J4239,MIN(FIND({0,1,2,3,4,5,6,7,8,9},ASC(J4239)&amp;1234567890))-1)</f>
        <v>Yb</v>
      </c>
      <c r="L4239" s="25">
        <f t="shared" si="133"/>
        <v>1</v>
      </c>
      <c r="M4239" s="25">
        <f>VLOOKUP(K4239,Table!$A$2:$C$121,2,0)</f>
        <v>3</v>
      </c>
      <c r="N4239" s="26">
        <f>VLOOKUP(K4239,Table!$A$2:$C$121,3,0)</f>
        <v>6</v>
      </c>
      <c r="O4239" s="13" t="str">
        <f>VLOOKUP(A4239,Table!$U$1:$V$230,2,0)</f>
        <v>Tetragonal</v>
      </c>
      <c r="P4239" s="1"/>
    </row>
    <row r="4240" spans="1:16">
      <c r="A4240" s="12">
        <v>139</v>
      </c>
      <c r="B4240" s="12">
        <v>58391</v>
      </c>
      <c r="C4240" s="12" t="s">
        <v>4799</v>
      </c>
      <c r="D4240" s="12" t="s">
        <v>4905</v>
      </c>
      <c r="E4240" s="17" t="s">
        <v>11342</v>
      </c>
      <c r="F4240" s="25" t="str">
        <f>LEFT(E4240,MIN(FIND({0,1,2,3,4,5,6,7,8,9},ASC(E4240)&amp;1234567890))-1)</f>
        <v>Ag</v>
      </c>
      <c r="G4240" s="25">
        <f t="shared" si="132"/>
        <v>1</v>
      </c>
      <c r="H4240" s="25">
        <f>VLOOKUP(F4240,Table!$A$2:$C$121,2,0)</f>
        <v>11</v>
      </c>
      <c r="I4240" s="26">
        <f>VLOOKUP(F4240,Table!$A$2:$C$121,3,0)</f>
        <v>5</v>
      </c>
      <c r="J4240" s="17" t="s">
        <v>11391</v>
      </c>
      <c r="K4240" s="25" t="str">
        <f>LEFT(J4240,MIN(FIND({0,1,2,3,4,5,6,7,8,9},ASC(J4240)&amp;1234567890))-1)</f>
        <v>Zr</v>
      </c>
      <c r="L4240" s="25">
        <f t="shared" si="133"/>
        <v>2</v>
      </c>
      <c r="M4240" s="25">
        <f>VLOOKUP(K4240,Table!$A$2:$C$121,2,0)</f>
        <v>4</v>
      </c>
      <c r="N4240" s="26">
        <f>VLOOKUP(K4240,Table!$A$2:$C$121,3,0)</f>
        <v>5</v>
      </c>
      <c r="O4240" s="13" t="str">
        <f>VLOOKUP(A4240,Table!$U$1:$V$230,2,0)</f>
        <v>Tetragonal</v>
      </c>
      <c r="P4240" s="1"/>
    </row>
    <row r="4241" spans="1:16">
      <c r="A4241" s="12">
        <v>139</v>
      </c>
      <c r="B4241" s="12">
        <v>58412</v>
      </c>
      <c r="C4241" s="12" t="s">
        <v>4799</v>
      </c>
      <c r="D4241" s="12" t="s">
        <v>4906</v>
      </c>
      <c r="E4241" s="17" t="s">
        <v>12613</v>
      </c>
      <c r="F4241" s="25" t="str">
        <f>LEFT(E4241,MIN(FIND({0,1,2,3,4,5,6,7,8,9},ASC(E4241)&amp;1234567890))-1)</f>
        <v>Au</v>
      </c>
      <c r="G4241" s="25">
        <f t="shared" si="132"/>
        <v>0.5</v>
      </c>
      <c r="H4241" s="25">
        <f>VLOOKUP(F4241,Table!$A$2:$C$121,2,0)</f>
        <v>11</v>
      </c>
      <c r="I4241" s="26">
        <f>VLOOKUP(F4241,Table!$A$2:$C$121,3,0)</f>
        <v>6</v>
      </c>
      <c r="J4241" s="17" t="s">
        <v>12614</v>
      </c>
      <c r="K4241" s="25" t="str">
        <f>LEFT(J4241,MIN(FIND({0,1,2,3,4,5,6,7,8,9},ASC(J4241)&amp;1234567890))-1)</f>
        <v>Cd</v>
      </c>
      <c r="L4241" s="25">
        <f t="shared" si="133"/>
        <v>1.5</v>
      </c>
      <c r="M4241" s="25">
        <f>VLOOKUP(K4241,Table!$A$2:$C$121,2,0)</f>
        <v>12</v>
      </c>
      <c r="N4241" s="26">
        <f>VLOOKUP(K4241,Table!$A$2:$C$121,3,0)</f>
        <v>5</v>
      </c>
      <c r="O4241" s="13" t="str">
        <f>VLOOKUP(A4241,Table!$U$1:$V$230,2,0)</f>
        <v>Tetragonal</v>
      </c>
      <c r="P4241" s="1"/>
    </row>
    <row r="4242" spans="1:16">
      <c r="A4242" s="12">
        <v>139</v>
      </c>
      <c r="B4242" s="12">
        <v>58440</v>
      </c>
      <c r="C4242" s="12" t="s">
        <v>4799</v>
      </c>
      <c r="D4242" s="12" t="s">
        <v>4907</v>
      </c>
      <c r="E4242" s="17" t="s">
        <v>35</v>
      </c>
      <c r="F4242" s="25" t="str">
        <f>LEFT(E4242,MIN(FIND({0,1,2,3,4,5,6,7,8,9},ASC(E4242)&amp;1234567890))-1)</f>
        <v>Au</v>
      </c>
      <c r="G4242" s="25">
        <f t="shared" si="132"/>
        <v>2</v>
      </c>
      <c r="H4242" s="25">
        <f>VLOOKUP(F4242,Table!$A$2:$C$121,2,0)</f>
        <v>11</v>
      </c>
      <c r="I4242" s="26">
        <f>VLOOKUP(F4242,Table!$A$2:$C$121,3,0)</f>
        <v>6</v>
      </c>
      <c r="J4242" s="17" t="s">
        <v>11333</v>
      </c>
      <c r="K4242" s="25" t="str">
        <f>LEFT(J4242,MIN(FIND({0,1,2,3,4,5,6,7,8,9},ASC(J4242)&amp;1234567890))-1)</f>
        <v>Dy</v>
      </c>
      <c r="L4242" s="25">
        <f t="shared" si="133"/>
        <v>1</v>
      </c>
      <c r="M4242" s="25">
        <f>VLOOKUP(K4242,Table!$A$2:$C$121,2,0)</f>
        <v>3</v>
      </c>
      <c r="N4242" s="26">
        <f>VLOOKUP(K4242,Table!$A$2:$C$121,3,0)</f>
        <v>6</v>
      </c>
      <c r="O4242" s="13" t="str">
        <f>VLOOKUP(A4242,Table!$U$1:$V$230,2,0)</f>
        <v>Tetragonal</v>
      </c>
      <c r="P4242" s="1"/>
    </row>
    <row r="4243" spans="1:16">
      <c r="A4243" s="12">
        <v>139</v>
      </c>
      <c r="B4243" s="12">
        <v>58446</v>
      </c>
      <c r="C4243" s="12" t="s">
        <v>4799</v>
      </c>
      <c r="D4243" s="12" t="s">
        <v>4908</v>
      </c>
      <c r="E4243" s="17" t="s">
        <v>35</v>
      </c>
      <c r="F4243" s="25" t="str">
        <f>LEFT(E4243,MIN(FIND({0,1,2,3,4,5,6,7,8,9},ASC(E4243)&amp;1234567890))-1)</f>
        <v>Au</v>
      </c>
      <c r="G4243" s="25">
        <f t="shared" si="132"/>
        <v>2</v>
      </c>
      <c r="H4243" s="25">
        <f>VLOOKUP(F4243,Table!$A$2:$C$121,2,0)</f>
        <v>11</v>
      </c>
      <c r="I4243" s="26">
        <f>VLOOKUP(F4243,Table!$A$2:$C$121,3,0)</f>
        <v>6</v>
      </c>
      <c r="J4243" s="17" t="s">
        <v>11542</v>
      </c>
      <c r="K4243" s="25" t="str">
        <f>LEFT(J4243,MIN(FIND({0,1,2,3,4,5,6,7,8,9},ASC(J4243)&amp;1234567890))-1)</f>
        <v>Er</v>
      </c>
      <c r="L4243" s="25">
        <f t="shared" si="133"/>
        <v>1</v>
      </c>
      <c r="M4243" s="25">
        <f>VLOOKUP(K4243,Table!$A$2:$C$121,2,0)</f>
        <v>3</v>
      </c>
      <c r="N4243" s="26">
        <f>VLOOKUP(K4243,Table!$A$2:$C$121,3,0)</f>
        <v>6</v>
      </c>
      <c r="O4243" s="13" t="str">
        <f>VLOOKUP(A4243,Table!$U$1:$V$230,2,0)</f>
        <v>Tetragonal</v>
      </c>
      <c r="P4243" s="1"/>
    </row>
    <row r="4244" spans="1:16">
      <c r="A4244" s="12">
        <v>139</v>
      </c>
      <c r="B4244" s="12">
        <v>58471</v>
      </c>
      <c r="C4244" s="12" t="s">
        <v>4799</v>
      </c>
      <c r="D4244" s="12" t="s">
        <v>4909</v>
      </c>
      <c r="E4244" s="17" t="s">
        <v>427</v>
      </c>
      <c r="F4244" s="25" t="str">
        <f>LEFT(E4244,MIN(FIND({0,1,2,3,4,5,6,7,8,9},ASC(E4244)&amp;1234567890))-1)</f>
        <v>Au</v>
      </c>
      <c r="G4244" s="25">
        <f t="shared" si="132"/>
        <v>1</v>
      </c>
      <c r="H4244" s="25">
        <f>VLOOKUP(F4244,Table!$A$2:$C$121,2,0)</f>
        <v>11</v>
      </c>
      <c r="I4244" s="26">
        <f>VLOOKUP(F4244,Table!$A$2:$C$121,3,0)</f>
        <v>6</v>
      </c>
      <c r="J4244" s="17" t="s">
        <v>11431</v>
      </c>
      <c r="K4244" s="25" t="str">
        <f>LEFT(J4244,MIN(FIND({0,1,2,3,4,5,6,7,8,9},ASC(J4244)&amp;1234567890))-1)</f>
        <v>Hf</v>
      </c>
      <c r="L4244" s="25">
        <f t="shared" si="133"/>
        <v>2</v>
      </c>
      <c r="M4244" s="25">
        <f>VLOOKUP(K4244,Table!$A$2:$C$121,2,0)</f>
        <v>4</v>
      </c>
      <c r="N4244" s="26">
        <f>VLOOKUP(K4244,Table!$A$2:$C$121,3,0)</f>
        <v>6</v>
      </c>
      <c r="O4244" s="13" t="str">
        <f>VLOOKUP(A4244,Table!$U$1:$V$230,2,0)</f>
        <v>Tetragonal</v>
      </c>
      <c r="P4244" s="1"/>
    </row>
    <row r="4245" spans="1:16">
      <c r="A4245" s="12">
        <v>139</v>
      </c>
      <c r="B4245" s="12">
        <v>58481</v>
      </c>
      <c r="C4245" s="12" t="s">
        <v>4799</v>
      </c>
      <c r="D4245" s="12" t="s">
        <v>4910</v>
      </c>
      <c r="E4245" s="17" t="s">
        <v>35</v>
      </c>
      <c r="F4245" s="25" t="str">
        <f>LEFT(E4245,MIN(FIND({0,1,2,3,4,5,6,7,8,9},ASC(E4245)&amp;1234567890))-1)</f>
        <v>Au</v>
      </c>
      <c r="G4245" s="25">
        <f t="shared" si="132"/>
        <v>2</v>
      </c>
      <c r="H4245" s="25">
        <f>VLOOKUP(F4245,Table!$A$2:$C$121,2,0)</f>
        <v>11</v>
      </c>
      <c r="I4245" s="26">
        <f>VLOOKUP(F4245,Table!$A$2:$C$121,3,0)</f>
        <v>6</v>
      </c>
      <c r="J4245" s="17" t="s">
        <v>587</v>
      </c>
      <c r="K4245" s="25" t="str">
        <f>LEFT(J4245,MIN(FIND({0,1,2,3,4,5,6,7,8,9},ASC(J4245)&amp;1234567890))-1)</f>
        <v>Ho</v>
      </c>
      <c r="L4245" s="25">
        <f t="shared" si="133"/>
        <v>1</v>
      </c>
      <c r="M4245" s="25">
        <f>VLOOKUP(K4245,Table!$A$2:$C$121,2,0)</f>
        <v>3</v>
      </c>
      <c r="N4245" s="26">
        <f>VLOOKUP(K4245,Table!$A$2:$C$121,3,0)</f>
        <v>6</v>
      </c>
      <c r="O4245" s="13" t="str">
        <f>VLOOKUP(A4245,Table!$U$1:$V$230,2,0)</f>
        <v>Tetragonal</v>
      </c>
      <c r="P4245" s="1"/>
    </row>
    <row r="4246" spans="1:16">
      <c r="A4246" s="12">
        <v>139</v>
      </c>
      <c r="B4246" s="12">
        <v>58548</v>
      </c>
      <c r="C4246" s="12" t="s">
        <v>4799</v>
      </c>
      <c r="D4246" s="12" t="s">
        <v>4911</v>
      </c>
      <c r="E4246" s="17" t="s">
        <v>427</v>
      </c>
      <c r="F4246" s="25" t="str">
        <f>LEFT(E4246,MIN(FIND({0,1,2,3,4,5,6,7,8,9},ASC(E4246)&amp;1234567890))-1)</f>
        <v>Au</v>
      </c>
      <c r="G4246" s="25">
        <f t="shared" si="132"/>
        <v>1</v>
      </c>
      <c r="H4246" s="25">
        <f>VLOOKUP(F4246,Table!$A$2:$C$121,2,0)</f>
        <v>11</v>
      </c>
      <c r="I4246" s="26">
        <f>VLOOKUP(F4246,Table!$A$2:$C$121,3,0)</f>
        <v>6</v>
      </c>
      <c r="J4246" s="17" t="s">
        <v>55</v>
      </c>
      <c r="K4246" s="25" t="str">
        <f>LEFT(J4246,MIN(FIND({0,1,2,3,4,5,6,7,8,9},ASC(J4246)&amp;1234567890))-1)</f>
        <v>Mn</v>
      </c>
      <c r="L4246" s="25">
        <f t="shared" si="133"/>
        <v>2</v>
      </c>
      <c r="M4246" s="25">
        <f>VLOOKUP(K4246,Table!$A$2:$C$121,2,0)</f>
        <v>7</v>
      </c>
      <c r="N4246" s="26">
        <f>VLOOKUP(K4246,Table!$A$2:$C$121,3,0)</f>
        <v>4</v>
      </c>
      <c r="O4246" s="13" t="str">
        <f>VLOOKUP(A4246,Table!$U$1:$V$230,2,0)</f>
        <v>Tetragonal</v>
      </c>
      <c r="P4246" s="1"/>
    </row>
    <row r="4247" spans="1:16">
      <c r="A4247" s="12">
        <v>139</v>
      </c>
      <c r="B4247" s="12">
        <v>58549</v>
      </c>
      <c r="C4247" s="12" t="s">
        <v>4799</v>
      </c>
      <c r="D4247" s="12" t="s">
        <v>4912</v>
      </c>
      <c r="E4247" s="17" t="s">
        <v>35</v>
      </c>
      <c r="F4247" s="25" t="str">
        <f>LEFT(E4247,MIN(FIND({0,1,2,3,4,5,6,7,8,9},ASC(E4247)&amp;1234567890))-1)</f>
        <v>Au</v>
      </c>
      <c r="G4247" s="25">
        <f t="shared" si="132"/>
        <v>2</v>
      </c>
      <c r="H4247" s="25">
        <f>VLOOKUP(F4247,Table!$A$2:$C$121,2,0)</f>
        <v>11</v>
      </c>
      <c r="I4247" s="26">
        <f>VLOOKUP(F4247,Table!$A$2:$C$121,3,0)</f>
        <v>6</v>
      </c>
      <c r="J4247" s="17" t="s">
        <v>355</v>
      </c>
      <c r="K4247" s="25" t="str">
        <f>LEFT(J4247,MIN(FIND({0,1,2,3,4,5,6,7,8,9},ASC(J4247)&amp;1234567890))-1)</f>
        <v>Mn</v>
      </c>
      <c r="L4247" s="25">
        <f t="shared" si="133"/>
        <v>1</v>
      </c>
      <c r="M4247" s="25">
        <f>VLOOKUP(K4247,Table!$A$2:$C$121,2,0)</f>
        <v>7</v>
      </c>
      <c r="N4247" s="26">
        <f>VLOOKUP(K4247,Table!$A$2:$C$121,3,0)</f>
        <v>4</v>
      </c>
      <c r="O4247" s="13" t="str">
        <f>VLOOKUP(A4247,Table!$U$1:$V$230,2,0)</f>
        <v>Tetragonal</v>
      </c>
      <c r="P4247" s="1"/>
    </row>
    <row r="4248" spans="1:16">
      <c r="A4248" s="12">
        <v>139</v>
      </c>
      <c r="B4248" s="12">
        <v>58559</v>
      </c>
      <c r="C4248" s="12" t="s">
        <v>4799</v>
      </c>
      <c r="D4248" s="12" t="s">
        <v>4913</v>
      </c>
      <c r="E4248" s="17" t="s">
        <v>35</v>
      </c>
      <c r="F4248" s="25" t="str">
        <f>LEFT(E4248,MIN(FIND({0,1,2,3,4,5,6,7,8,9},ASC(E4248)&amp;1234567890))-1)</f>
        <v>Au</v>
      </c>
      <c r="G4248" s="25">
        <f t="shared" si="132"/>
        <v>2</v>
      </c>
      <c r="H4248" s="25">
        <f>VLOOKUP(F4248,Table!$A$2:$C$121,2,0)</f>
        <v>11</v>
      </c>
      <c r="I4248" s="26">
        <f>VLOOKUP(F4248,Table!$A$2:$C$121,3,0)</f>
        <v>6</v>
      </c>
      <c r="J4248" s="17" t="s">
        <v>12190</v>
      </c>
      <c r="K4248" s="25" t="str">
        <f>LEFT(J4248,MIN(FIND({0,1,2,3,4,5,6,7,8,9},ASC(J4248)&amp;1234567890))-1)</f>
        <v>Nb</v>
      </c>
      <c r="L4248" s="25">
        <f t="shared" si="133"/>
        <v>3</v>
      </c>
      <c r="M4248" s="25">
        <f>VLOOKUP(K4248,Table!$A$2:$C$121,2,0)</f>
        <v>5</v>
      </c>
      <c r="N4248" s="26">
        <f>VLOOKUP(K4248,Table!$A$2:$C$121,3,0)</f>
        <v>5</v>
      </c>
      <c r="O4248" s="13" t="str">
        <f>VLOOKUP(A4248,Table!$U$1:$V$230,2,0)</f>
        <v>Tetragonal</v>
      </c>
      <c r="P4248" s="1"/>
    </row>
    <row r="4249" spans="1:16">
      <c r="A4249" s="12">
        <v>139</v>
      </c>
      <c r="B4249" s="12">
        <v>58607</v>
      </c>
      <c r="C4249" s="12" t="s">
        <v>4799</v>
      </c>
      <c r="D4249" s="12" t="s">
        <v>4914</v>
      </c>
      <c r="E4249" s="17" t="s">
        <v>35</v>
      </c>
      <c r="F4249" s="25" t="str">
        <f>LEFT(E4249,MIN(FIND({0,1,2,3,4,5,6,7,8,9},ASC(E4249)&amp;1234567890))-1)</f>
        <v>Au</v>
      </c>
      <c r="G4249" s="25">
        <f t="shared" si="132"/>
        <v>2</v>
      </c>
      <c r="H4249" s="25">
        <f>VLOOKUP(F4249,Table!$A$2:$C$121,2,0)</f>
        <v>11</v>
      </c>
      <c r="I4249" s="26">
        <f>VLOOKUP(F4249,Table!$A$2:$C$121,3,0)</f>
        <v>6</v>
      </c>
      <c r="J4249" s="17" t="s">
        <v>50</v>
      </c>
      <c r="K4249" s="25" t="str">
        <f>LEFT(J4249,MIN(FIND({0,1,2,3,4,5,6,7,8,9},ASC(J4249)&amp;1234567890))-1)</f>
        <v>Ti</v>
      </c>
      <c r="L4249" s="25">
        <f t="shared" si="133"/>
        <v>1</v>
      </c>
      <c r="M4249" s="25">
        <f>VLOOKUP(K4249,Table!$A$2:$C$121,2,0)</f>
        <v>4</v>
      </c>
      <c r="N4249" s="26">
        <f>VLOOKUP(K4249,Table!$A$2:$C$121,3,0)</f>
        <v>4</v>
      </c>
      <c r="O4249" s="13" t="str">
        <f>VLOOKUP(A4249,Table!$U$1:$V$230,2,0)</f>
        <v>Tetragonal</v>
      </c>
      <c r="P4249" s="1"/>
    </row>
    <row r="4250" spans="1:16">
      <c r="A4250" s="12">
        <v>139</v>
      </c>
      <c r="B4250" s="12">
        <v>58650</v>
      </c>
      <c r="C4250" s="12" t="s">
        <v>4799</v>
      </c>
      <c r="D4250" s="12" t="s">
        <v>4915</v>
      </c>
      <c r="E4250" s="17" t="s">
        <v>410</v>
      </c>
      <c r="F4250" s="25" t="str">
        <f>LEFT(E4250,MIN(FIND({0,1,2,3,4,5,6,7,8,9},ASC(E4250)&amp;1234567890))-1)</f>
        <v>Ba</v>
      </c>
      <c r="G4250" s="25">
        <f t="shared" si="132"/>
        <v>1</v>
      </c>
      <c r="H4250" s="25">
        <f>VLOOKUP(F4250,Table!$A$2:$C$121,2,0)</f>
        <v>2</v>
      </c>
      <c r="I4250" s="26">
        <f>VLOOKUP(F4250,Table!$A$2:$C$121,3,0)</f>
        <v>6</v>
      </c>
      <c r="J4250" s="17" t="s">
        <v>11382</v>
      </c>
      <c r="K4250" s="25" t="str">
        <f>LEFT(J4250,MIN(FIND({0,1,2,3,4,5,6,7,8,9},ASC(J4250)&amp;1234567890))-1)</f>
        <v>Ga</v>
      </c>
      <c r="L4250" s="25">
        <f t="shared" si="133"/>
        <v>4</v>
      </c>
      <c r="M4250" s="25">
        <f>VLOOKUP(K4250,Table!$A$2:$C$121,2,0)</f>
        <v>13</v>
      </c>
      <c r="N4250" s="26">
        <f>VLOOKUP(K4250,Table!$A$2:$C$121,3,0)</f>
        <v>4</v>
      </c>
      <c r="O4250" s="13" t="str">
        <f>VLOOKUP(A4250,Table!$U$1:$V$230,2,0)</f>
        <v>Tetragonal</v>
      </c>
      <c r="P4250" s="1"/>
    </row>
    <row r="4251" spans="1:16">
      <c r="A4251" s="12">
        <v>139</v>
      </c>
      <c r="B4251" s="12">
        <v>58658</v>
      </c>
      <c r="C4251" s="12" t="s">
        <v>4799</v>
      </c>
      <c r="D4251" s="12" t="s">
        <v>4916</v>
      </c>
      <c r="E4251" s="17" t="s">
        <v>410</v>
      </c>
      <c r="F4251" s="25" t="str">
        <f>LEFT(E4251,MIN(FIND({0,1,2,3,4,5,6,7,8,9},ASC(E4251)&amp;1234567890))-1)</f>
        <v>Ba</v>
      </c>
      <c r="G4251" s="25">
        <f t="shared" si="132"/>
        <v>1</v>
      </c>
      <c r="H4251" s="25">
        <f>VLOOKUP(F4251,Table!$A$2:$C$121,2,0)</f>
        <v>2</v>
      </c>
      <c r="I4251" s="26">
        <f>VLOOKUP(F4251,Table!$A$2:$C$121,3,0)</f>
        <v>6</v>
      </c>
      <c r="J4251" s="17" t="s">
        <v>11507</v>
      </c>
      <c r="K4251" s="25" t="str">
        <f>LEFT(J4251,MIN(FIND({0,1,2,3,4,5,6,7,8,9},ASC(J4251)&amp;1234567890))-1)</f>
        <v>In</v>
      </c>
      <c r="L4251" s="25">
        <f t="shared" si="133"/>
        <v>4</v>
      </c>
      <c r="M4251" s="25">
        <f>VLOOKUP(K4251,Table!$A$2:$C$121,2,0)</f>
        <v>13</v>
      </c>
      <c r="N4251" s="26">
        <f>VLOOKUP(K4251,Table!$A$2:$C$121,3,0)</f>
        <v>5</v>
      </c>
      <c r="O4251" s="13" t="str">
        <f>VLOOKUP(A4251,Table!$U$1:$V$230,2,0)</f>
        <v>Tetragonal</v>
      </c>
      <c r="P4251" s="1"/>
    </row>
    <row r="4252" spans="1:16">
      <c r="A4252" s="12">
        <v>139</v>
      </c>
      <c r="B4252" s="12">
        <v>58698</v>
      </c>
      <c r="C4252" s="12" t="s">
        <v>4799</v>
      </c>
      <c r="D4252" s="12" t="s">
        <v>4917</v>
      </c>
      <c r="E4252" s="17" t="s">
        <v>12615</v>
      </c>
      <c r="F4252" s="25" t="str">
        <f>LEFT(E4252,MIN(FIND({0,1,2,3,4,5,6,7,8,9},ASC(E4252)&amp;1234567890))-1)</f>
        <v>Be</v>
      </c>
      <c r="G4252" s="25">
        <f t="shared" si="132"/>
        <v>12</v>
      </c>
      <c r="H4252" s="25">
        <f>VLOOKUP(F4252,Table!$A$2:$C$121,2,0)</f>
        <v>2</v>
      </c>
      <c r="I4252" s="26">
        <f>VLOOKUP(F4252,Table!$A$2:$C$121,3,0)</f>
        <v>2</v>
      </c>
      <c r="J4252" s="17" t="s">
        <v>11390</v>
      </c>
      <c r="K4252" s="25" t="str">
        <f>LEFT(J4252,MIN(FIND({0,1,2,3,4,5,6,7,8,9},ASC(J4252)&amp;1234567890))-1)</f>
        <v>Cr</v>
      </c>
      <c r="L4252" s="25">
        <f t="shared" si="133"/>
        <v>1</v>
      </c>
      <c r="M4252" s="25">
        <f>VLOOKUP(K4252,Table!$A$2:$C$121,2,0)</f>
        <v>6</v>
      </c>
      <c r="N4252" s="26">
        <f>VLOOKUP(K4252,Table!$A$2:$C$121,3,0)</f>
        <v>4</v>
      </c>
      <c r="O4252" s="13" t="str">
        <f>VLOOKUP(A4252,Table!$U$1:$V$230,2,0)</f>
        <v>Tetragonal</v>
      </c>
      <c r="P4252" s="1"/>
    </row>
    <row r="4253" spans="1:16">
      <c r="A4253" s="12">
        <v>139</v>
      </c>
      <c r="B4253" s="12">
        <v>58717</v>
      </c>
      <c r="C4253" s="12" t="s">
        <v>4799</v>
      </c>
      <c r="D4253" s="12" t="s">
        <v>4918</v>
      </c>
      <c r="E4253" s="17" t="s">
        <v>12615</v>
      </c>
      <c r="F4253" s="25" t="str">
        <f>LEFT(E4253,MIN(FIND({0,1,2,3,4,5,6,7,8,9},ASC(E4253)&amp;1234567890))-1)</f>
        <v>Be</v>
      </c>
      <c r="G4253" s="25">
        <f t="shared" si="132"/>
        <v>12</v>
      </c>
      <c r="H4253" s="25">
        <f>VLOOKUP(F4253,Table!$A$2:$C$121,2,0)</f>
        <v>2</v>
      </c>
      <c r="I4253" s="26">
        <f>VLOOKUP(F4253,Table!$A$2:$C$121,3,0)</f>
        <v>2</v>
      </c>
      <c r="J4253" s="17" t="s">
        <v>393</v>
      </c>
      <c r="K4253" s="25" t="str">
        <f>LEFT(J4253,MIN(FIND({0,1,2,3,4,5,6,7,8,9},ASC(J4253)&amp;1234567890))-1)</f>
        <v>Mo</v>
      </c>
      <c r="L4253" s="25">
        <f t="shared" si="133"/>
        <v>1</v>
      </c>
      <c r="M4253" s="25">
        <f>VLOOKUP(K4253,Table!$A$2:$C$121,2,0)</f>
        <v>6</v>
      </c>
      <c r="N4253" s="26">
        <f>VLOOKUP(K4253,Table!$A$2:$C$121,3,0)</f>
        <v>5</v>
      </c>
      <c r="O4253" s="13" t="str">
        <f>VLOOKUP(A4253,Table!$U$1:$V$230,2,0)</f>
        <v>Tetragonal</v>
      </c>
      <c r="P4253" s="1"/>
    </row>
    <row r="4254" spans="1:16">
      <c r="A4254" s="12">
        <v>139</v>
      </c>
      <c r="B4254" s="12">
        <v>58791</v>
      </c>
      <c r="C4254" s="12" t="s">
        <v>4799</v>
      </c>
      <c r="D4254" s="12" t="s">
        <v>4919</v>
      </c>
      <c r="E4254" s="17" t="s">
        <v>12616</v>
      </c>
      <c r="F4254" s="25" t="str">
        <f>LEFT(E4254,MIN(FIND({0,1,2,3,4,5,6,7,8,9},ASC(E4254)&amp;1234567890))-1)</f>
        <v>Bi</v>
      </c>
      <c r="G4254" s="25">
        <f t="shared" si="132"/>
        <v>0.06</v>
      </c>
      <c r="H4254" s="25">
        <f>VLOOKUP(F4254,Table!$A$2:$C$121,2,0)</f>
        <v>15</v>
      </c>
      <c r="I4254" s="26">
        <f>VLOOKUP(F4254,Table!$A$2:$C$121,3,0)</f>
        <v>6</v>
      </c>
      <c r="J4254" s="17" t="s">
        <v>12617</v>
      </c>
      <c r="K4254" s="25" t="str">
        <f>LEFT(J4254,MIN(FIND({0,1,2,3,4,5,6,7,8,9},ASC(J4254)&amp;1234567890))-1)</f>
        <v>In</v>
      </c>
      <c r="L4254" s="25">
        <f t="shared" si="133"/>
        <v>0.94</v>
      </c>
      <c r="M4254" s="25">
        <f>VLOOKUP(K4254,Table!$A$2:$C$121,2,0)</f>
        <v>13</v>
      </c>
      <c r="N4254" s="26">
        <f>VLOOKUP(K4254,Table!$A$2:$C$121,3,0)</f>
        <v>5</v>
      </c>
      <c r="O4254" s="13" t="str">
        <f>VLOOKUP(A4254,Table!$U$1:$V$230,2,0)</f>
        <v>Tetragonal</v>
      </c>
      <c r="P4254" s="1"/>
    </row>
    <row r="4255" spans="1:16">
      <c r="A4255" s="12">
        <v>139</v>
      </c>
      <c r="B4255" s="12">
        <v>58892</v>
      </c>
      <c r="C4255" s="12" t="s">
        <v>4799</v>
      </c>
      <c r="D4255" s="12" t="s">
        <v>967</v>
      </c>
      <c r="E4255" s="17" t="s">
        <v>330</v>
      </c>
      <c r="F4255" s="25" t="str">
        <f>LEFT(E4255,MIN(FIND({0,1,2,3,4,5,6,7,8,9},ASC(E4255)&amp;1234567890))-1)</f>
        <v>Ca</v>
      </c>
      <c r="G4255" s="25">
        <f t="shared" si="132"/>
        <v>1</v>
      </c>
      <c r="H4255" s="25">
        <f>VLOOKUP(F4255,Table!$A$2:$C$121,2,0)</f>
        <v>2</v>
      </c>
      <c r="I4255" s="26">
        <f>VLOOKUP(F4255,Table!$A$2:$C$121,3,0)</f>
        <v>4</v>
      </c>
      <c r="J4255" s="17" t="s">
        <v>11382</v>
      </c>
      <c r="K4255" s="25" t="str">
        <f>LEFT(J4255,MIN(FIND({0,1,2,3,4,5,6,7,8,9},ASC(J4255)&amp;1234567890))-1)</f>
        <v>Ga</v>
      </c>
      <c r="L4255" s="25">
        <f t="shared" si="133"/>
        <v>4</v>
      </c>
      <c r="M4255" s="25">
        <f>VLOOKUP(K4255,Table!$A$2:$C$121,2,0)</f>
        <v>13</v>
      </c>
      <c r="N4255" s="26">
        <f>VLOOKUP(K4255,Table!$A$2:$C$121,3,0)</f>
        <v>4</v>
      </c>
      <c r="O4255" s="13" t="str">
        <f>VLOOKUP(A4255,Table!$U$1:$V$230,2,0)</f>
        <v>Tetragonal</v>
      </c>
      <c r="P4255" s="1"/>
    </row>
    <row r="4256" spans="1:16">
      <c r="A4256" s="12">
        <v>139</v>
      </c>
      <c r="B4256" s="12">
        <v>58981</v>
      </c>
      <c r="C4256" s="12" t="s">
        <v>4799</v>
      </c>
      <c r="D4256" s="12" t="s">
        <v>4920</v>
      </c>
      <c r="E4256" s="17" t="s">
        <v>12618</v>
      </c>
      <c r="F4256" s="25" t="str">
        <f>LEFT(E4256,MIN(FIND({0,1,2,3,4,5,6,7,8,9},ASC(E4256)&amp;1234567890))-1)</f>
        <v>Cd</v>
      </c>
      <c r="G4256" s="25">
        <f t="shared" si="132"/>
        <v>0.93</v>
      </c>
      <c r="H4256" s="25">
        <f>VLOOKUP(F4256,Table!$A$2:$C$121,2,0)</f>
        <v>12</v>
      </c>
      <c r="I4256" s="26">
        <f>VLOOKUP(F4256,Table!$A$2:$C$121,3,0)</f>
        <v>5</v>
      </c>
      <c r="J4256" s="17" t="s">
        <v>12619</v>
      </c>
      <c r="K4256" s="25" t="str">
        <f>LEFT(J4256,MIN(FIND({0,1,2,3,4,5,6,7,8,9},ASC(J4256)&amp;1234567890))-1)</f>
        <v>Hg</v>
      </c>
      <c r="L4256" s="25">
        <f t="shared" si="133"/>
        <v>1.07</v>
      </c>
      <c r="M4256" s="25">
        <f>VLOOKUP(K4256,Table!$A$2:$C$121,2,0)</f>
        <v>12</v>
      </c>
      <c r="N4256" s="26">
        <f>VLOOKUP(K4256,Table!$A$2:$C$121,3,0)</f>
        <v>6</v>
      </c>
      <c r="O4256" s="13" t="str">
        <f>VLOOKUP(A4256,Table!$U$1:$V$230,2,0)</f>
        <v>Tetragonal</v>
      </c>
      <c r="P4256" s="1"/>
    </row>
    <row r="4257" spans="1:16">
      <c r="A4257" s="12">
        <v>139</v>
      </c>
      <c r="B4257" s="12">
        <v>58982</v>
      </c>
      <c r="C4257" s="12" t="s">
        <v>4799</v>
      </c>
      <c r="D4257" s="12" t="s">
        <v>4921</v>
      </c>
      <c r="E4257" s="17" t="s">
        <v>11293</v>
      </c>
      <c r="F4257" s="25" t="str">
        <f>LEFT(E4257,MIN(FIND({0,1,2,3,4,5,6,7,8,9},ASC(E4257)&amp;1234567890))-1)</f>
        <v>Cd</v>
      </c>
      <c r="G4257" s="25">
        <f t="shared" si="132"/>
        <v>1</v>
      </c>
      <c r="H4257" s="25">
        <f>VLOOKUP(F4257,Table!$A$2:$C$121,2,0)</f>
        <v>12</v>
      </c>
      <c r="I4257" s="26">
        <f>VLOOKUP(F4257,Table!$A$2:$C$121,3,0)</f>
        <v>5</v>
      </c>
      <c r="J4257" s="17" t="s">
        <v>11724</v>
      </c>
      <c r="K4257" s="25" t="str">
        <f>LEFT(J4257,MIN(FIND({0,1,2,3,4,5,6,7,8,9},ASC(J4257)&amp;1234567890))-1)</f>
        <v>Hg</v>
      </c>
      <c r="L4257" s="25">
        <f t="shared" si="133"/>
        <v>2</v>
      </c>
      <c r="M4257" s="25">
        <f>VLOOKUP(K4257,Table!$A$2:$C$121,2,0)</f>
        <v>12</v>
      </c>
      <c r="N4257" s="26">
        <f>VLOOKUP(K4257,Table!$A$2:$C$121,3,0)</f>
        <v>6</v>
      </c>
      <c r="O4257" s="13" t="str">
        <f>VLOOKUP(A4257,Table!$U$1:$V$230,2,0)</f>
        <v>Tetragonal</v>
      </c>
      <c r="P4257" s="1"/>
    </row>
    <row r="4258" spans="1:16">
      <c r="A4258" s="12">
        <v>139</v>
      </c>
      <c r="B4258" s="12">
        <v>58983</v>
      </c>
      <c r="C4258" s="12" t="s">
        <v>4799</v>
      </c>
      <c r="D4258" s="12" t="s">
        <v>4922</v>
      </c>
      <c r="E4258" s="17" t="s">
        <v>11818</v>
      </c>
      <c r="F4258" s="25" t="str">
        <f>LEFT(E4258,MIN(FIND({0,1,2,3,4,5,6,7,8,9},ASC(E4258)&amp;1234567890))-1)</f>
        <v>Cd</v>
      </c>
      <c r="G4258" s="25">
        <f t="shared" si="132"/>
        <v>2</v>
      </c>
      <c r="H4258" s="25">
        <f>VLOOKUP(F4258,Table!$A$2:$C$121,2,0)</f>
        <v>12</v>
      </c>
      <c r="I4258" s="26">
        <f>VLOOKUP(F4258,Table!$A$2:$C$121,3,0)</f>
        <v>5</v>
      </c>
      <c r="J4258" s="17" t="s">
        <v>370</v>
      </c>
      <c r="K4258" s="25" t="str">
        <f>LEFT(J4258,MIN(FIND({0,1,2,3,4,5,6,7,8,9},ASC(J4258)&amp;1234567890))-1)</f>
        <v>Hg</v>
      </c>
      <c r="L4258" s="25">
        <f t="shared" si="133"/>
        <v>1</v>
      </c>
      <c r="M4258" s="25">
        <f>VLOOKUP(K4258,Table!$A$2:$C$121,2,0)</f>
        <v>12</v>
      </c>
      <c r="N4258" s="26">
        <f>VLOOKUP(K4258,Table!$A$2:$C$121,3,0)</f>
        <v>6</v>
      </c>
      <c r="O4258" s="13" t="str">
        <f>VLOOKUP(A4258,Table!$U$1:$V$230,2,0)</f>
        <v>Tetragonal</v>
      </c>
      <c r="P4258" s="1"/>
    </row>
    <row r="4259" spans="1:16">
      <c r="A4259" s="12">
        <v>139</v>
      </c>
      <c r="B4259" s="12">
        <v>58984</v>
      </c>
      <c r="C4259" s="12" t="s">
        <v>4799</v>
      </c>
      <c r="D4259" s="12" t="s">
        <v>4923</v>
      </c>
      <c r="E4259" s="17" t="s">
        <v>12620</v>
      </c>
      <c r="F4259" s="25" t="str">
        <f>LEFT(E4259,MIN(FIND({0,1,2,3,4,5,6,7,8,9},ASC(E4259)&amp;1234567890))-1)</f>
        <v>Cd</v>
      </c>
      <c r="G4259" s="25">
        <f t="shared" si="132"/>
        <v>0.35</v>
      </c>
      <c r="H4259" s="25">
        <f>VLOOKUP(F4259,Table!$A$2:$C$121,2,0)</f>
        <v>12</v>
      </c>
      <c r="I4259" s="26">
        <f>VLOOKUP(F4259,Table!$A$2:$C$121,3,0)</f>
        <v>5</v>
      </c>
      <c r="J4259" s="17" t="s">
        <v>12621</v>
      </c>
      <c r="K4259" s="25" t="str">
        <f>LEFT(J4259,MIN(FIND({0,1,2,3,4,5,6,7,8,9},ASC(J4259)&amp;1234567890))-1)</f>
        <v>Hg</v>
      </c>
      <c r="L4259" s="25">
        <f t="shared" si="133"/>
        <v>0.65</v>
      </c>
      <c r="M4259" s="25">
        <f>VLOOKUP(K4259,Table!$A$2:$C$121,2,0)</f>
        <v>12</v>
      </c>
      <c r="N4259" s="26">
        <f>VLOOKUP(K4259,Table!$A$2:$C$121,3,0)</f>
        <v>6</v>
      </c>
      <c r="O4259" s="13" t="str">
        <f>VLOOKUP(A4259,Table!$U$1:$V$230,2,0)</f>
        <v>Tetragonal</v>
      </c>
      <c r="P4259" s="1"/>
    </row>
    <row r="4260" spans="1:16">
      <c r="A4260" s="12">
        <v>139</v>
      </c>
      <c r="B4260" s="12">
        <v>58985</v>
      </c>
      <c r="C4260" s="12" t="s">
        <v>4799</v>
      </c>
      <c r="D4260" s="12" t="s">
        <v>4924</v>
      </c>
      <c r="E4260" s="17" t="s">
        <v>12622</v>
      </c>
      <c r="F4260" s="25" t="str">
        <f>LEFT(E4260,MIN(FIND({0,1,2,3,4,5,6,7,8,9},ASC(E4260)&amp;1234567890))-1)</f>
        <v>Cd</v>
      </c>
      <c r="G4260" s="25">
        <f t="shared" si="132"/>
        <v>0.55000000000000004</v>
      </c>
      <c r="H4260" s="25">
        <f>VLOOKUP(F4260,Table!$A$2:$C$121,2,0)</f>
        <v>12</v>
      </c>
      <c r="I4260" s="26">
        <f>VLOOKUP(F4260,Table!$A$2:$C$121,3,0)</f>
        <v>5</v>
      </c>
      <c r="J4260" s="17" t="s">
        <v>12623</v>
      </c>
      <c r="K4260" s="25" t="str">
        <f>LEFT(J4260,MIN(FIND({0,1,2,3,4,5,6,7,8,9},ASC(J4260)&amp;1234567890))-1)</f>
        <v>Hg</v>
      </c>
      <c r="L4260" s="25">
        <f t="shared" si="133"/>
        <v>0.45</v>
      </c>
      <c r="M4260" s="25">
        <f>VLOOKUP(K4260,Table!$A$2:$C$121,2,0)</f>
        <v>12</v>
      </c>
      <c r="N4260" s="26">
        <f>VLOOKUP(K4260,Table!$A$2:$C$121,3,0)</f>
        <v>6</v>
      </c>
      <c r="O4260" s="13" t="str">
        <f>VLOOKUP(A4260,Table!$U$1:$V$230,2,0)</f>
        <v>Tetragonal</v>
      </c>
      <c r="P4260" s="1"/>
    </row>
    <row r="4261" spans="1:16">
      <c r="A4261" s="12">
        <v>139</v>
      </c>
      <c r="B4261" s="12">
        <v>102077</v>
      </c>
      <c r="C4261" s="12" t="s">
        <v>4799</v>
      </c>
      <c r="D4261" s="12" t="s">
        <v>4925</v>
      </c>
      <c r="E4261" s="17" t="s">
        <v>11293</v>
      </c>
      <c r="F4261" s="25" t="str">
        <f>LEFT(E4261,MIN(FIND({0,1,2,3,4,5,6,7,8,9},ASC(E4261)&amp;1234567890))-1)</f>
        <v>Cd</v>
      </c>
      <c r="G4261" s="25">
        <f t="shared" si="132"/>
        <v>1</v>
      </c>
      <c r="H4261" s="25">
        <f>VLOOKUP(F4261,Table!$A$2:$C$121,2,0)</f>
        <v>12</v>
      </c>
      <c r="I4261" s="26">
        <f>VLOOKUP(F4261,Table!$A$2:$C$121,3,0)</f>
        <v>5</v>
      </c>
      <c r="J4261" s="17" t="s">
        <v>11887</v>
      </c>
      <c r="K4261" s="25" t="str">
        <f>LEFT(J4261,MIN(FIND({0,1,2,3,4,5,6,7,8,9},ASC(J4261)&amp;1234567890))-1)</f>
        <v>Ti</v>
      </c>
      <c r="L4261" s="25">
        <f t="shared" si="133"/>
        <v>2</v>
      </c>
      <c r="M4261" s="25">
        <f>VLOOKUP(K4261,Table!$A$2:$C$121,2,0)</f>
        <v>4</v>
      </c>
      <c r="N4261" s="26">
        <f>VLOOKUP(K4261,Table!$A$2:$C$121,3,0)</f>
        <v>4</v>
      </c>
      <c r="O4261" s="13" t="str">
        <f>VLOOKUP(A4261,Table!$U$1:$V$230,2,0)</f>
        <v>Tetragonal</v>
      </c>
      <c r="P4261" s="1"/>
    </row>
    <row r="4262" spans="1:16">
      <c r="A4262" s="12">
        <v>139</v>
      </c>
      <c r="B4262" s="12">
        <v>9893</v>
      </c>
      <c r="C4262" s="12" t="s">
        <v>4799</v>
      </c>
      <c r="D4262" s="12" t="s">
        <v>1685</v>
      </c>
      <c r="E4262" s="17" t="s">
        <v>588</v>
      </c>
      <c r="F4262" s="25" t="str">
        <f>LEFT(E4262,MIN(FIND({0,1,2,3,4,5,6,7,8,9},ASC(E4262)&amp;1234567890))-1)</f>
        <v>Tl</v>
      </c>
      <c r="G4262" s="25">
        <f t="shared" si="132"/>
        <v>1</v>
      </c>
      <c r="H4262" s="25">
        <f>VLOOKUP(F4262,Table!$A$2:$C$121,2,0)</f>
        <v>13</v>
      </c>
      <c r="I4262" s="26">
        <f>VLOOKUP(F4262,Table!$A$2:$C$121,3,0)</f>
        <v>6</v>
      </c>
      <c r="J4262" s="17" t="s">
        <v>11679</v>
      </c>
      <c r="K4262" s="25" t="str">
        <f>LEFT(J4262,MIN(FIND({0,1,2,3,4,5,6,7,8,9},ASC(J4262)&amp;1234567890))-1)</f>
        <v>F</v>
      </c>
      <c r="L4262" s="25">
        <f t="shared" si="133"/>
        <v>1</v>
      </c>
      <c r="M4262" s="25">
        <f>VLOOKUP(K4262,Table!$A$2:$C$121,2,0)</f>
        <v>17</v>
      </c>
      <c r="N4262" s="26">
        <f>VLOOKUP(K4262,Table!$A$2:$C$121,3,0)</f>
        <v>2</v>
      </c>
      <c r="O4262" s="13" t="str">
        <f>VLOOKUP(A4262,Table!$U$1:$V$230,2,0)</f>
        <v>Tetragonal</v>
      </c>
      <c r="P4262" s="1"/>
    </row>
    <row r="4263" spans="1:16">
      <c r="A4263" s="12">
        <v>139</v>
      </c>
      <c r="B4263" s="12">
        <v>14330</v>
      </c>
      <c r="C4263" s="12" t="s">
        <v>4799</v>
      </c>
      <c r="D4263" s="12" t="s">
        <v>3942</v>
      </c>
      <c r="E4263" s="17" t="s">
        <v>343</v>
      </c>
      <c r="F4263" s="25" t="str">
        <f>LEFT(E4263,MIN(FIND({0,1,2,3,4,5,6,7,8,9},ASC(E4263)&amp;1234567890))-1)</f>
        <v>U</v>
      </c>
      <c r="G4263" s="25">
        <f t="shared" si="132"/>
        <v>1</v>
      </c>
      <c r="H4263" s="25">
        <f>VLOOKUP(F4263,Table!$A$2:$C$121,2,0)</f>
        <v>3</v>
      </c>
      <c r="I4263" s="26">
        <f>VLOOKUP(F4263,Table!$A$2:$C$121,3,0)</f>
        <v>7</v>
      </c>
      <c r="J4263" s="17" t="s">
        <v>383</v>
      </c>
      <c r="K4263" s="25" t="str">
        <f>LEFT(J4263,MIN(FIND({0,1,2,3,4,5,6,7,8,9},ASC(J4263)&amp;1234567890))-1)</f>
        <v>C</v>
      </c>
      <c r="L4263" s="25">
        <f t="shared" si="133"/>
        <v>2</v>
      </c>
      <c r="M4263" s="25">
        <f>VLOOKUP(K4263,Table!$A$2:$C$121,2,0)</f>
        <v>14</v>
      </c>
      <c r="N4263" s="26">
        <f>VLOOKUP(K4263,Table!$A$2:$C$121,3,0)</f>
        <v>2</v>
      </c>
      <c r="O4263" s="13" t="str">
        <f>VLOOKUP(A4263,Table!$U$1:$V$230,2,0)</f>
        <v>Tetragonal</v>
      </c>
      <c r="P4263" s="1"/>
    </row>
    <row r="4264" spans="1:16">
      <c r="A4264" s="12">
        <v>139</v>
      </c>
      <c r="B4264" s="12">
        <v>17025</v>
      </c>
      <c r="C4264" s="12" t="s">
        <v>4799</v>
      </c>
      <c r="D4264" s="12" t="s">
        <v>4926</v>
      </c>
      <c r="E4264" s="17" t="s">
        <v>11313</v>
      </c>
      <c r="F4264" s="25" t="str">
        <f>LEFT(E4264,MIN(FIND({0,1,2,3,4,5,6,7,8,9},ASC(E4264)&amp;1234567890))-1)</f>
        <v>Tb</v>
      </c>
      <c r="G4264" s="25">
        <f t="shared" si="132"/>
        <v>1</v>
      </c>
      <c r="H4264" s="25">
        <f>VLOOKUP(F4264,Table!$A$2:$C$121,2,0)</f>
        <v>3</v>
      </c>
      <c r="I4264" s="26">
        <f>VLOOKUP(F4264,Table!$A$2:$C$121,3,0)</f>
        <v>6</v>
      </c>
      <c r="J4264" s="17" t="s">
        <v>383</v>
      </c>
      <c r="K4264" s="25" t="str">
        <f>LEFT(J4264,MIN(FIND({0,1,2,3,4,5,6,7,8,9},ASC(J4264)&amp;1234567890))-1)</f>
        <v>C</v>
      </c>
      <c r="L4264" s="25">
        <f t="shared" si="133"/>
        <v>2</v>
      </c>
      <c r="M4264" s="25">
        <f>VLOOKUP(K4264,Table!$A$2:$C$121,2,0)</f>
        <v>14</v>
      </c>
      <c r="N4264" s="26">
        <f>VLOOKUP(K4264,Table!$A$2:$C$121,3,0)</f>
        <v>2</v>
      </c>
      <c r="O4264" s="13" t="str">
        <f>VLOOKUP(A4264,Table!$U$1:$V$230,2,0)</f>
        <v>Tetragonal</v>
      </c>
      <c r="P4264" s="1"/>
    </row>
    <row r="4265" spans="1:16">
      <c r="A4265" s="12">
        <v>139</v>
      </c>
      <c r="B4265" s="12">
        <v>43063</v>
      </c>
      <c r="C4265" s="12" t="s">
        <v>4799</v>
      </c>
      <c r="D4265" s="12" t="s">
        <v>4927</v>
      </c>
      <c r="E4265" s="17" t="s">
        <v>343</v>
      </c>
      <c r="F4265" s="25" t="str">
        <f>LEFT(E4265,MIN(FIND({0,1,2,3,4,5,6,7,8,9},ASC(E4265)&amp;1234567890))-1)</f>
        <v>U</v>
      </c>
      <c r="G4265" s="25">
        <f t="shared" si="132"/>
        <v>1</v>
      </c>
      <c r="H4265" s="25">
        <f>VLOOKUP(F4265,Table!$A$2:$C$121,2,0)</f>
        <v>3</v>
      </c>
      <c r="I4265" s="26">
        <f>VLOOKUP(F4265,Table!$A$2:$C$121,3,0)</f>
        <v>7</v>
      </c>
      <c r="J4265" s="17" t="s">
        <v>12624</v>
      </c>
      <c r="K4265" s="25" t="str">
        <f>LEFT(J4265,MIN(FIND({0,1,2,3,4,5,6,7,8,9},ASC(J4265)&amp;1234567890))-1)</f>
        <v>C</v>
      </c>
      <c r="L4265" s="25">
        <f t="shared" si="133"/>
        <v>1.86</v>
      </c>
      <c r="M4265" s="25">
        <f>VLOOKUP(K4265,Table!$A$2:$C$121,2,0)</f>
        <v>14</v>
      </c>
      <c r="N4265" s="26">
        <f>VLOOKUP(K4265,Table!$A$2:$C$121,3,0)</f>
        <v>2</v>
      </c>
      <c r="O4265" s="13" t="str">
        <f>VLOOKUP(A4265,Table!$U$1:$V$230,2,0)</f>
        <v>Tetragonal</v>
      </c>
      <c r="P4265" s="1"/>
    </row>
    <row r="4266" spans="1:16">
      <c r="A4266" s="12">
        <v>139</v>
      </c>
      <c r="B4266" s="12">
        <v>58601</v>
      </c>
      <c r="C4266" s="12" t="s">
        <v>4799</v>
      </c>
      <c r="D4266" s="12" t="s">
        <v>4928</v>
      </c>
      <c r="E4266" s="17" t="s">
        <v>35</v>
      </c>
      <c r="F4266" s="25" t="str">
        <f>LEFT(E4266,MIN(FIND({0,1,2,3,4,5,6,7,8,9},ASC(E4266)&amp;1234567890))-1)</f>
        <v>Au</v>
      </c>
      <c r="G4266" s="25">
        <f t="shared" si="132"/>
        <v>2</v>
      </c>
      <c r="H4266" s="25">
        <f>VLOOKUP(F4266,Table!$A$2:$C$121,2,0)</f>
        <v>11</v>
      </c>
      <c r="I4266" s="26">
        <f>VLOOKUP(F4266,Table!$A$2:$C$121,3,0)</f>
        <v>6</v>
      </c>
      <c r="J4266" s="17" t="s">
        <v>11313</v>
      </c>
      <c r="K4266" s="25" t="str">
        <f>LEFT(J4266,MIN(FIND({0,1,2,3,4,5,6,7,8,9},ASC(J4266)&amp;1234567890))-1)</f>
        <v>Tb</v>
      </c>
      <c r="L4266" s="25">
        <f t="shared" si="133"/>
        <v>1</v>
      </c>
      <c r="M4266" s="25">
        <f>VLOOKUP(K4266,Table!$A$2:$C$121,2,0)</f>
        <v>3</v>
      </c>
      <c r="N4266" s="26">
        <f>VLOOKUP(K4266,Table!$A$2:$C$121,3,0)</f>
        <v>6</v>
      </c>
      <c r="O4266" s="13" t="str">
        <f>VLOOKUP(A4266,Table!$U$1:$V$230,2,0)</f>
        <v>Tetragonal</v>
      </c>
      <c r="P4266" s="1"/>
    </row>
    <row r="4267" spans="1:16">
      <c r="A4267" s="12">
        <v>139</v>
      </c>
      <c r="B4267" s="12">
        <v>102966</v>
      </c>
      <c r="C4267" s="12" t="s">
        <v>4799</v>
      </c>
      <c r="D4267" s="12" t="s">
        <v>4929</v>
      </c>
      <c r="E4267" s="17" t="s">
        <v>11351</v>
      </c>
      <c r="F4267" s="25" t="str">
        <f>LEFT(E4267,MIN(FIND({0,1,2,3,4,5,6,7,8,9},ASC(E4267)&amp;1234567890))-1)</f>
        <v>Cu</v>
      </c>
      <c r="G4267" s="25">
        <f t="shared" si="132"/>
        <v>1</v>
      </c>
      <c r="H4267" s="25">
        <f>VLOOKUP(F4267,Table!$A$2:$C$121,2,0)</f>
        <v>11</v>
      </c>
      <c r="I4267" s="26">
        <f>VLOOKUP(F4267,Table!$A$2:$C$121,3,0)</f>
        <v>4</v>
      </c>
      <c r="J4267" s="17" t="s">
        <v>11431</v>
      </c>
      <c r="K4267" s="25" t="str">
        <f>LEFT(J4267,MIN(FIND({0,1,2,3,4,5,6,7,8,9},ASC(J4267)&amp;1234567890))-1)</f>
        <v>Hf</v>
      </c>
      <c r="L4267" s="25">
        <f t="shared" si="133"/>
        <v>2</v>
      </c>
      <c r="M4267" s="25">
        <f>VLOOKUP(K4267,Table!$A$2:$C$121,2,0)</f>
        <v>4</v>
      </c>
      <c r="N4267" s="26">
        <f>VLOOKUP(K4267,Table!$A$2:$C$121,3,0)</f>
        <v>6</v>
      </c>
      <c r="O4267" s="13" t="str">
        <f>VLOOKUP(A4267,Table!$U$1:$V$230,2,0)</f>
        <v>Tetragonal</v>
      </c>
      <c r="P4267" s="1"/>
    </row>
    <row r="4268" spans="1:16">
      <c r="A4268" s="12">
        <v>139</v>
      </c>
      <c r="B4268" s="12">
        <v>103132</v>
      </c>
      <c r="C4268" s="12" t="s">
        <v>4799</v>
      </c>
      <c r="D4268" s="12" t="s">
        <v>4467</v>
      </c>
      <c r="E4268" s="17" t="s">
        <v>543</v>
      </c>
      <c r="F4268" s="25" t="str">
        <f>LEFT(E4268,MIN(FIND({0,1,2,3,4,5,6,7,8,9},ASC(E4268)&amp;1234567890))-1)</f>
        <v>Cu</v>
      </c>
      <c r="G4268" s="25">
        <f t="shared" si="132"/>
        <v>3</v>
      </c>
      <c r="H4268" s="25">
        <f>VLOOKUP(F4268,Table!$A$2:$C$121,2,0)</f>
        <v>11</v>
      </c>
      <c r="I4268" s="26">
        <f>VLOOKUP(F4268,Table!$A$2:$C$121,3,0)</f>
        <v>4</v>
      </c>
      <c r="J4268" s="17" t="s">
        <v>11887</v>
      </c>
      <c r="K4268" s="25" t="str">
        <f>LEFT(J4268,MIN(FIND({0,1,2,3,4,5,6,7,8,9},ASC(J4268)&amp;1234567890))-1)</f>
        <v>Ti</v>
      </c>
      <c r="L4268" s="25">
        <f t="shared" si="133"/>
        <v>2</v>
      </c>
      <c r="M4268" s="25">
        <f>VLOOKUP(K4268,Table!$A$2:$C$121,2,0)</f>
        <v>4</v>
      </c>
      <c r="N4268" s="26">
        <f>VLOOKUP(K4268,Table!$A$2:$C$121,3,0)</f>
        <v>4</v>
      </c>
      <c r="O4268" s="13" t="str">
        <f>VLOOKUP(A4268,Table!$U$1:$V$230,2,0)</f>
        <v>Tetragonal</v>
      </c>
      <c r="P4268" s="1"/>
    </row>
    <row r="4269" spans="1:16">
      <c r="A4269" s="12">
        <v>139</v>
      </c>
      <c r="B4269" s="12">
        <v>103134</v>
      </c>
      <c r="C4269" s="12" t="s">
        <v>4799</v>
      </c>
      <c r="D4269" s="12" t="s">
        <v>4930</v>
      </c>
      <c r="E4269" s="17" t="s">
        <v>12004</v>
      </c>
      <c r="F4269" s="25" t="str">
        <f>LEFT(E4269,MIN(FIND({0,1,2,3,4,5,6,7,8,9},ASC(E4269)&amp;1234567890))-1)</f>
        <v>Cu</v>
      </c>
      <c r="G4269" s="25">
        <f t="shared" si="132"/>
        <v>4</v>
      </c>
      <c r="H4269" s="25">
        <f>VLOOKUP(F4269,Table!$A$2:$C$121,2,0)</f>
        <v>11</v>
      </c>
      <c r="I4269" s="26">
        <f>VLOOKUP(F4269,Table!$A$2:$C$121,3,0)</f>
        <v>4</v>
      </c>
      <c r="J4269" s="17" t="s">
        <v>11459</v>
      </c>
      <c r="K4269" s="25" t="str">
        <f>LEFT(J4269,MIN(FIND({0,1,2,3,4,5,6,7,8,9},ASC(J4269)&amp;1234567890))-1)</f>
        <v>Ti</v>
      </c>
      <c r="L4269" s="25">
        <f t="shared" si="133"/>
        <v>3</v>
      </c>
      <c r="M4269" s="25">
        <f>VLOOKUP(K4269,Table!$A$2:$C$121,2,0)</f>
        <v>4</v>
      </c>
      <c r="N4269" s="26">
        <f>VLOOKUP(K4269,Table!$A$2:$C$121,3,0)</f>
        <v>4</v>
      </c>
      <c r="O4269" s="13" t="str">
        <f>VLOOKUP(A4269,Table!$U$1:$V$230,2,0)</f>
        <v>Tetragonal</v>
      </c>
      <c r="P4269" s="1"/>
    </row>
    <row r="4270" spans="1:16">
      <c r="A4270" s="12">
        <v>139</v>
      </c>
      <c r="B4270" s="12">
        <v>103320</v>
      </c>
      <c r="C4270" s="12" t="s">
        <v>4799</v>
      </c>
      <c r="D4270" s="12" t="s">
        <v>4931</v>
      </c>
      <c r="E4270" s="17" t="s">
        <v>11542</v>
      </c>
      <c r="F4270" s="25" t="str">
        <f>LEFT(E4270,MIN(FIND({0,1,2,3,4,5,6,7,8,9},ASC(E4270)&amp;1234567890))-1)</f>
        <v>Er</v>
      </c>
      <c r="G4270" s="25">
        <f t="shared" si="132"/>
        <v>1</v>
      </c>
      <c r="H4270" s="25">
        <f>VLOOKUP(F4270,Table!$A$2:$C$121,2,0)</f>
        <v>3</v>
      </c>
      <c r="I4270" s="26">
        <f>VLOOKUP(F4270,Table!$A$2:$C$121,3,0)</f>
        <v>6</v>
      </c>
      <c r="J4270" s="17" t="s">
        <v>11869</v>
      </c>
      <c r="K4270" s="25" t="str">
        <f>LEFT(J4270,MIN(FIND({0,1,2,3,4,5,6,7,8,9},ASC(J4270)&amp;1234567890))-1)</f>
        <v>Zn</v>
      </c>
      <c r="L4270" s="25">
        <f t="shared" si="133"/>
        <v>12</v>
      </c>
      <c r="M4270" s="25">
        <f>VLOOKUP(K4270,Table!$A$2:$C$121,2,0)</f>
        <v>12</v>
      </c>
      <c r="N4270" s="26">
        <f>VLOOKUP(K4270,Table!$A$2:$C$121,3,0)</f>
        <v>4</v>
      </c>
      <c r="O4270" s="13" t="str">
        <f>VLOOKUP(A4270,Table!$U$1:$V$230,2,0)</f>
        <v>Tetragonal</v>
      </c>
      <c r="P4270" s="1"/>
    </row>
    <row r="4271" spans="1:16">
      <c r="A4271" s="12">
        <v>139</v>
      </c>
      <c r="B4271" s="12">
        <v>103372</v>
      </c>
      <c r="C4271" s="12" t="s">
        <v>4799</v>
      </c>
      <c r="D4271" s="12" t="s">
        <v>4932</v>
      </c>
      <c r="E4271" s="17" t="s">
        <v>12625</v>
      </c>
      <c r="F4271" s="25" t="str">
        <f>LEFT(E4271,MIN(FIND({0,1,2,3,4,5,6,7,8,9},ASC(E4271)&amp;1234567890))-1)</f>
        <v>Dy</v>
      </c>
      <c r="G4271" s="25">
        <f t="shared" si="132"/>
        <v>11</v>
      </c>
      <c r="H4271" s="25">
        <f>VLOOKUP(F4271,Table!$A$2:$C$121,2,0)</f>
        <v>3</v>
      </c>
      <c r="I4271" s="26">
        <f>VLOOKUP(F4271,Table!$A$2:$C$121,3,0)</f>
        <v>6</v>
      </c>
      <c r="J4271" s="17" t="s">
        <v>12626</v>
      </c>
      <c r="K4271" s="25" t="str">
        <f>LEFT(J4271,MIN(FIND({0,1,2,3,4,5,6,7,8,9},ASC(J4271)&amp;1234567890))-1)</f>
        <v>Sn</v>
      </c>
      <c r="L4271" s="25">
        <f t="shared" si="133"/>
        <v>10</v>
      </c>
      <c r="M4271" s="25">
        <f>VLOOKUP(K4271,Table!$A$2:$C$121,2,0)</f>
        <v>14</v>
      </c>
      <c r="N4271" s="26">
        <f>VLOOKUP(K4271,Table!$A$2:$C$121,3,0)</f>
        <v>5</v>
      </c>
      <c r="O4271" s="13" t="str">
        <f>VLOOKUP(A4271,Table!$U$1:$V$230,2,0)</f>
        <v>Tetragonal</v>
      </c>
      <c r="P4271" s="1"/>
    </row>
    <row r="4272" spans="1:16">
      <c r="A4272" s="12">
        <v>139</v>
      </c>
      <c r="B4272" s="12">
        <v>103391</v>
      </c>
      <c r="C4272" s="12" t="s">
        <v>4799</v>
      </c>
      <c r="D4272" s="12" t="s">
        <v>4933</v>
      </c>
      <c r="E4272" s="17" t="s">
        <v>428</v>
      </c>
      <c r="F4272" s="25" t="str">
        <f>LEFT(E4272,MIN(FIND({0,1,2,3,4,5,6,7,8,9},ASC(E4272)&amp;1234567890))-1)</f>
        <v>Eu</v>
      </c>
      <c r="G4272" s="25">
        <f t="shared" si="132"/>
        <v>1</v>
      </c>
      <c r="H4272" s="25">
        <f>VLOOKUP(F4272,Table!$A$2:$C$121,2,0)</f>
        <v>3</v>
      </c>
      <c r="I4272" s="26">
        <f>VLOOKUP(F4272,Table!$A$2:$C$121,3,0)</f>
        <v>6</v>
      </c>
      <c r="J4272" s="17" t="s">
        <v>11382</v>
      </c>
      <c r="K4272" s="25" t="str">
        <f>LEFT(J4272,MIN(FIND({0,1,2,3,4,5,6,7,8,9},ASC(J4272)&amp;1234567890))-1)</f>
        <v>Ga</v>
      </c>
      <c r="L4272" s="25">
        <f t="shared" si="133"/>
        <v>4</v>
      </c>
      <c r="M4272" s="25">
        <f>VLOOKUP(K4272,Table!$A$2:$C$121,2,0)</f>
        <v>13</v>
      </c>
      <c r="N4272" s="26">
        <f>VLOOKUP(K4272,Table!$A$2:$C$121,3,0)</f>
        <v>4</v>
      </c>
      <c r="O4272" s="13" t="str">
        <f>VLOOKUP(A4272,Table!$U$1:$V$230,2,0)</f>
        <v>Tetragonal</v>
      </c>
      <c r="P4272" s="1"/>
    </row>
    <row r="4273" spans="1:16">
      <c r="A4273" s="12">
        <v>139</v>
      </c>
      <c r="B4273" s="12">
        <v>103728</v>
      </c>
      <c r="C4273" s="12" t="s">
        <v>4799</v>
      </c>
      <c r="D4273" s="12" t="s">
        <v>4934</v>
      </c>
      <c r="E4273" s="17" t="s">
        <v>11560</v>
      </c>
      <c r="F4273" s="25" t="str">
        <f>LEFT(E4273,MIN(FIND({0,1,2,3,4,5,6,7,8,9},ASC(E4273)&amp;1234567890))-1)</f>
        <v>Ga</v>
      </c>
      <c r="G4273" s="25">
        <f t="shared" si="132"/>
        <v>3</v>
      </c>
      <c r="H4273" s="25">
        <f>VLOOKUP(F4273,Table!$A$2:$C$121,2,0)</f>
        <v>13</v>
      </c>
      <c r="I4273" s="26">
        <f>VLOOKUP(F4273,Table!$A$2:$C$121,3,0)</f>
        <v>4</v>
      </c>
      <c r="J4273" s="17" t="s">
        <v>426</v>
      </c>
      <c r="K4273" s="25" t="str">
        <f>LEFT(J4273,MIN(FIND({0,1,2,3,4,5,6,7,8,9},ASC(J4273)&amp;1234567890))-1)</f>
        <v>Hf</v>
      </c>
      <c r="L4273" s="25">
        <f t="shared" si="133"/>
        <v>1</v>
      </c>
      <c r="M4273" s="25">
        <f>VLOOKUP(K4273,Table!$A$2:$C$121,2,0)</f>
        <v>4</v>
      </c>
      <c r="N4273" s="26">
        <f>VLOOKUP(K4273,Table!$A$2:$C$121,3,0)</f>
        <v>6</v>
      </c>
      <c r="O4273" s="13" t="str">
        <f>VLOOKUP(A4273,Table!$U$1:$V$230,2,0)</f>
        <v>Tetragonal</v>
      </c>
      <c r="P4273" s="1"/>
    </row>
    <row r="4274" spans="1:16">
      <c r="A4274" s="12">
        <v>139</v>
      </c>
      <c r="B4274" s="12">
        <v>103799</v>
      </c>
      <c r="C4274" s="12" t="s">
        <v>4799</v>
      </c>
      <c r="D4274" s="12" t="s">
        <v>4935</v>
      </c>
      <c r="E4274" s="17" t="s">
        <v>12627</v>
      </c>
      <c r="F4274" s="25" t="str">
        <f>LEFT(E4274,MIN(FIND({0,1,2,3,4,5,6,7,8,9},ASC(E4274)&amp;1234567890))-1)</f>
        <v>Ga</v>
      </c>
      <c r="G4274" s="25">
        <f t="shared" si="132"/>
        <v>1.1499999999999999</v>
      </c>
      <c r="H4274" s="25">
        <f>VLOOKUP(F4274,Table!$A$2:$C$121,2,0)</f>
        <v>13</v>
      </c>
      <c r="I4274" s="26">
        <f>VLOOKUP(F4274,Table!$A$2:$C$121,3,0)</f>
        <v>4</v>
      </c>
      <c r="J4274" s="17" t="s">
        <v>12628</v>
      </c>
      <c r="K4274" s="25" t="str">
        <f>LEFT(J4274,MIN(FIND({0,1,2,3,4,5,6,7,8,9},ASC(J4274)&amp;1234567890))-1)</f>
        <v>Mn</v>
      </c>
      <c r="L4274" s="25">
        <f t="shared" si="133"/>
        <v>2.85</v>
      </c>
      <c r="M4274" s="25">
        <f>VLOOKUP(K4274,Table!$A$2:$C$121,2,0)</f>
        <v>7</v>
      </c>
      <c r="N4274" s="26">
        <f>VLOOKUP(K4274,Table!$A$2:$C$121,3,0)</f>
        <v>4</v>
      </c>
      <c r="O4274" s="13" t="str">
        <f>VLOOKUP(A4274,Table!$U$1:$V$230,2,0)</f>
        <v>Tetragonal</v>
      </c>
      <c r="P4274" s="1"/>
    </row>
    <row r="4275" spans="1:16">
      <c r="A4275" s="12">
        <v>139</v>
      </c>
      <c r="B4275" s="12">
        <v>103822</v>
      </c>
      <c r="C4275" s="12" t="s">
        <v>4799</v>
      </c>
      <c r="D4275" s="12" t="s">
        <v>4936</v>
      </c>
      <c r="E4275" s="17" t="s">
        <v>11382</v>
      </c>
      <c r="F4275" s="25" t="str">
        <f>LEFT(E4275,MIN(FIND({0,1,2,3,4,5,6,7,8,9},ASC(E4275)&amp;1234567890))-1)</f>
        <v>Ga</v>
      </c>
      <c r="G4275" s="25">
        <f t="shared" si="132"/>
        <v>4</v>
      </c>
      <c r="H4275" s="25">
        <f>VLOOKUP(F4275,Table!$A$2:$C$121,2,0)</f>
        <v>13</v>
      </c>
      <c r="I4275" s="26">
        <f>VLOOKUP(F4275,Table!$A$2:$C$121,3,0)</f>
        <v>4</v>
      </c>
      <c r="J4275" s="17" t="s">
        <v>11410</v>
      </c>
      <c r="K4275" s="25" t="str">
        <f>LEFT(J4275,MIN(FIND({0,1,2,3,4,5,6,7,8,9},ASC(J4275)&amp;1234567890))-1)</f>
        <v>Na</v>
      </c>
      <c r="L4275" s="25">
        <f t="shared" si="133"/>
        <v>1</v>
      </c>
      <c r="M4275" s="25">
        <f>VLOOKUP(K4275,Table!$A$2:$C$121,2,0)</f>
        <v>1</v>
      </c>
      <c r="N4275" s="26">
        <f>VLOOKUP(K4275,Table!$A$2:$C$121,3,0)</f>
        <v>3</v>
      </c>
      <c r="O4275" s="13" t="str">
        <f>VLOOKUP(A4275,Table!$U$1:$V$230,2,0)</f>
        <v>Tetragonal</v>
      </c>
      <c r="P4275" s="1"/>
    </row>
    <row r="4276" spans="1:16">
      <c r="A4276" s="12">
        <v>139</v>
      </c>
      <c r="B4276" s="12">
        <v>103833</v>
      </c>
      <c r="C4276" s="12" t="s">
        <v>4799</v>
      </c>
      <c r="D4276" s="12" t="s">
        <v>4937</v>
      </c>
      <c r="E4276" s="17" t="s">
        <v>11560</v>
      </c>
      <c r="F4276" s="25" t="str">
        <f>LEFT(E4276,MIN(FIND({0,1,2,3,4,5,6,7,8,9},ASC(E4276)&amp;1234567890))-1)</f>
        <v>Ga</v>
      </c>
      <c r="G4276" s="25">
        <f t="shared" si="132"/>
        <v>3</v>
      </c>
      <c r="H4276" s="25">
        <f>VLOOKUP(F4276,Table!$A$2:$C$121,2,0)</f>
        <v>13</v>
      </c>
      <c r="I4276" s="26">
        <f>VLOOKUP(F4276,Table!$A$2:$C$121,3,0)</f>
        <v>4</v>
      </c>
      <c r="J4276" s="17" t="s">
        <v>335</v>
      </c>
      <c r="K4276" s="25" t="str">
        <f>LEFT(J4276,MIN(FIND({0,1,2,3,4,5,6,7,8,9},ASC(J4276)&amp;1234567890))-1)</f>
        <v>Nb</v>
      </c>
      <c r="L4276" s="25">
        <f t="shared" si="133"/>
        <v>1</v>
      </c>
      <c r="M4276" s="25">
        <f>VLOOKUP(K4276,Table!$A$2:$C$121,2,0)</f>
        <v>5</v>
      </c>
      <c r="N4276" s="26">
        <f>VLOOKUP(K4276,Table!$A$2:$C$121,3,0)</f>
        <v>5</v>
      </c>
      <c r="O4276" s="13" t="str">
        <f>VLOOKUP(A4276,Table!$U$1:$V$230,2,0)</f>
        <v>Tetragonal</v>
      </c>
      <c r="P4276" s="1"/>
    </row>
    <row r="4277" spans="1:16">
      <c r="A4277" s="12">
        <v>139</v>
      </c>
      <c r="B4277" s="12">
        <v>103865</v>
      </c>
      <c r="C4277" s="12" t="s">
        <v>4799</v>
      </c>
      <c r="D4277" s="12" t="s">
        <v>4938</v>
      </c>
      <c r="E4277" s="17" t="s">
        <v>12629</v>
      </c>
      <c r="F4277" s="25" t="str">
        <f>LEFT(E4277,MIN(FIND({0,1,2,3,4,5,6,7,8,9},ASC(E4277)&amp;1234567890))-1)</f>
        <v>Ga</v>
      </c>
      <c r="G4277" s="25">
        <f t="shared" si="132"/>
        <v>0.35</v>
      </c>
      <c r="H4277" s="25">
        <f>VLOOKUP(F4277,Table!$A$2:$C$121,2,0)</f>
        <v>13</v>
      </c>
      <c r="I4277" s="26">
        <f>VLOOKUP(F4277,Table!$A$2:$C$121,3,0)</f>
        <v>4</v>
      </c>
      <c r="J4277" s="17" t="s">
        <v>12630</v>
      </c>
      <c r="K4277" s="25" t="str">
        <f>LEFT(J4277,MIN(FIND({0,1,2,3,4,5,6,7,8,9},ASC(J4277)&amp;1234567890))-1)</f>
        <v>Ni</v>
      </c>
      <c r="L4277" s="25">
        <f t="shared" si="133"/>
        <v>0.65</v>
      </c>
      <c r="M4277" s="25">
        <f>VLOOKUP(K4277,Table!$A$2:$C$121,2,0)</f>
        <v>10</v>
      </c>
      <c r="N4277" s="26">
        <f>VLOOKUP(K4277,Table!$A$2:$C$121,3,0)</f>
        <v>4</v>
      </c>
      <c r="O4277" s="13" t="str">
        <f>VLOOKUP(A4277,Table!$U$1:$V$230,2,0)</f>
        <v>Tetragonal</v>
      </c>
      <c r="P4277" s="1"/>
    </row>
    <row r="4278" spans="1:16">
      <c r="A4278" s="12">
        <v>139</v>
      </c>
      <c r="B4278" s="12">
        <v>103930</v>
      </c>
      <c r="C4278" s="12" t="s">
        <v>4799</v>
      </c>
      <c r="D4278" s="12" t="s">
        <v>4939</v>
      </c>
      <c r="E4278" s="17" t="s">
        <v>366</v>
      </c>
      <c r="F4278" s="25" t="str">
        <f>LEFT(E4278,MIN(FIND({0,1,2,3,4,5,6,7,8,9},ASC(E4278)&amp;1234567890))-1)</f>
        <v>Ga</v>
      </c>
      <c r="G4278" s="25">
        <f t="shared" si="132"/>
        <v>1</v>
      </c>
      <c r="H4278" s="25">
        <f>VLOOKUP(F4278,Table!$A$2:$C$121,2,0)</f>
        <v>13</v>
      </c>
      <c r="I4278" s="26">
        <f>VLOOKUP(F4278,Table!$A$2:$C$121,3,0)</f>
        <v>4</v>
      </c>
      <c r="J4278" s="17" t="s">
        <v>11502</v>
      </c>
      <c r="K4278" s="25" t="str">
        <f>LEFT(J4278,MIN(FIND({0,1,2,3,4,5,6,7,8,9},ASC(J4278)&amp;1234567890))-1)</f>
        <v>Pu</v>
      </c>
      <c r="L4278" s="25">
        <f t="shared" si="133"/>
        <v>1</v>
      </c>
      <c r="M4278" s="25">
        <f>VLOOKUP(K4278,Table!$A$2:$C$121,2,0)</f>
        <v>3</v>
      </c>
      <c r="N4278" s="26">
        <f>VLOOKUP(K4278,Table!$A$2:$C$121,3,0)</f>
        <v>7</v>
      </c>
      <c r="O4278" s="13" t="str">
        <f>VLOOKUP(A4278,Table!$U$1:$V$230,2,0)</f>
        <v>Tetragonal</v>
      </c>
      <c r="P4278" s="1"/>
    </row>
    <row r="4279" spans="1:16">
      <c r="A4279" s="12">
        <v>139</v>
      </c>
      <c r="B4279" s="12">
        <v>103973</v>
      </c>
      <c r="C4279" s="12" t="s">
        <v>4799</v>
      </c>
      <c r="D4279" s="12" t="s">
        <v>4940</v>
      </c>
      <c r="E4279" s="17" t="s">
        <v>11382</v>
      </c>
      <c r="F4279" s="25" t="str">
        <f>LEFT(E4279,MIN(FIND({0,1,2,3,4,5,6,7,8,9},ASC(E4279)&amp;1234567890))-1)</f>
        <v>Ga</v>
      </c>
      <c r="G4279" s="25">
        <f t="shared" si="132"/>
        <v>4</v>
      </c>
      <c r="H4279" s="25">
        <f>VLOOKUP(F4279,Table!$A$2:$C$121,2,0)</f>
        <v>13</v>
      </c>
      <c r="I4279" s="26">
        <f>VLOOKUP(F4279,Table!$A$2:$C$121,3,0)</f>
        <v>4</v>
      </c>
      <c r="J4279" s="17" t="s">
        <v>433</v>
      </c>
      <c r="K4279" s="25" t="str">
        <f>LEFT(J4279,MIN(FIND({0,1,2,3,4,5,6,7,8,9},ASC(J4279)&amp;1234567890))-1)</f>
        <v>Sr</v>
      </c>
      <c r="L4279" s="25">
        <f t="shared" si="133"/>
        <v>1</v>
      </c>
      <c r="M4279" s="25">
        <f>VLOOKUP(K4279,Table!$A$2:$C$121,2,0)</f>
        <v>2</v>
      </c>
      <c r="N4279" s="26">
        <f>VLOOKUP(K4279,Table!$A$2:$C$121,3,0)</f>
        <v>5</v>
      </c>
      <c r="O4279" s="13" t="str">
        <f>VLOOKUP(A4279,Table!$U$1:$V$230,2,0)</f>
        <v>Tetragonal</v>
      </c>
      <c r="P4279" s="1"/>
    </row>
    <row r="4280" spans="1:16">
      <c r="A4280" s="12">
        <v>139</v>
      </c>
      <c r="B4280" s="12">
        <v>103976</v>
      </c>
      <c r="C4280" s="12" t="s">
        <v>4799</v>
      </c>
      <c r="D4280" s="12" t="s">
        <v>4941</v>
      </c>
      <c r="E4280" s="17" t="s">
        <v>11560</v>
      </c>
      <c r="F4280" s="25" t="str">
        <f>LEFT(E4280,MIN(FIND({0,1,2,3,4,5,6,7,8,9},ASC(E4280)&amp;1234567890))-1)</f>
        <v>Ga</v>
      </c>
      <c r="G4280" s="25">
        <f t="shared" si="132"/>
        <v>3</v>
      </c>
      <c r="H4280" s="25">
        <f>VLOOKUP(F4280,Table!$A$2:$C$121,2,0)</f>
        <v>13</v>
      </c>
      <c r="I4280" s="26">
        <f>VLOOKUP(F4280,Table!$A$2:$C$121,3,0)</f>
        <v>4</v>
      </c>
      <c r="J4280" s="17" t="s">
        <v>405</v>
      </c>
      <c r="K4280" s="25" t="str">
        <f>LEFT(J4280,MIN(FIND({0,1,2,3,4,5,6,7,8,9},ASC(J4280)&amp;1234567890))-1)</f>
        <v>Ta</v>
      </c>
      <c r="L4280" s="25">
        <f t="shared" si="133"/>
        <v>1</v>
      </c>
      <c r="M4280" s="25">
        <f>VLOOKUP(K4280,Table!$A$2:$C$121,2,0)</f>
        <v>5</v>
      </c>
      <c r="N4280" s="26">
        <f>VLOOKUP(K4280,Table!$A$2:$C$121,3,0)</f>
        <v>6</v>
      </c>
      <c r="O4280" s="13" t="str">
        <f>VLOOKUP(A4280,Table!$U$1:$V$230,2,0)</f>
        <v>Tetragonal</v>
      </c>
      <c r="P4280" s="1"/>
    </row>
    <row r="4281" spans="1:16">
      <c r="A4281" s="12">
        <v>139</v>
      </c>
      <c r="B4281" s="12">
        <v>103993</v>
      </c>
      <c r="C4281" s="12" t="s">
        <v>4799</v>
      </c>
      <c r="D4281" s="12" t="s">
        <v>4942</v>
      </c>
      <c r="E4281" s="17" t="s">
        <v>11560</v>
      </c>
      <c r="F4281" s="25" t="str">
        <f>LEFT(E4281,MIN(FIND({0,1,2,3,4,5,6,7,8,9},ASC(E4281)&amp;1234567890))-1)</f>
        <v>Ga</v>
      </c>
      <c r="G4281" s="25">
        <f t="shared" si="132"/>
        <v>3</v>
      </c>
      <c r="H4281" s="25">
        <f>VLOOKUP(F4281,Table!$A$2:$C$121,2,0)</f>
        <v>13</v>
      </c>
      <c r="I4281" s="26">
        <f>VLOOKUP(F4281,Table!$A$2:$C$121,3,0)</f>
        <v>4</v>
      </c>
      <c r="J4281" s="17" t="s">
        <v>50</v>
      </c>
      <c r="K4281" s="25" t="str">
        <f>LEFT(J4281,MIN(FIND({0,1,2,3,4,5,6,7,8,9},ASC(J4281)&amp;1234567890))-1)</f>
        <v>Ti</v>
      </c>
      <c r="L4281" s="25">
        <f t="shared" si="133"/>
        <v>1</v>
      </c>
      <c r="M4281" s="25">
        <f>VLOOKUP(K4281,Table!$A$2:$C$121,2,0)</f>
        <v>4</v>
      </c>
      <c r="N4281" s="26">
        <f>VLOOKUP(K4281,Table!$A$2:$C$121,3,0)</f>
        <v>4</v>
      </c>
      <c r="O4281" s="13" t="str">
        <f>VLOOKUP(A4281,Table!$U$1:$V$230,2,0)</f>
        <v>Tetragonal</v>
      </c>
      <c r="P4281" s="1"/>
    </row>
    <row r="4282" spans="1:16">
      <c r="A4282" s="12">
        <v>139</v>
      </c>
      <c r="B4282" s="12">
        <v>104036</v>
      </c>
      <c r="C4282" s="12" t="s">
        <v>4799</v>
      </c>
      <c r="D4282" s="12" t="s">
        <v>1104</v>
      </c>
      <c r="E4282" s="17" t="s">
        <v>11382</v>
      </c>
      <c r="F4282" s="25" t="str">
        <f>LEFT(E4282,MIN(FIND({0,1,2,3,4,5,6,7,8,9},ASC(E4282)&amp;1234567890))-1)</f>
        <v>Ga</v>
      </c>
      <c r="G4282" s="25">
        <f t="shared" si="132"/>
        <v>4</v>
      </c>
      <c r="H4282" s="25">
        <f>VLOOKUP(F4282,Table!$A$2:$C$121,2,0)</f>
        <v>13</v>
      </c>
      <c r="I4282" s="26">
        <f>VLOOKUP(F4282,Table!$A$2:$C$121,3,0)</f>
        <v>4</v>
      </c>
      <c r="J4282" s="17" t="s">
        <v>530</v>
      </c>
      <c r="K4282" s="25" t="str">
        <f>LEFT(J4282,MIN(FIND({0,1,2,3,4,5,6,7,8,9},ASC(J4282)&amp;1234567890))-1)</f>
        <v>Yb</v>
      </c>
      <c r="L4282" s="25">
        <f t="shared" si="133"/>
        <v>1</v>
      </c>
      <c r="M4282" s="25">
        <f>VLOOKUP(K4282,Table!$A$2:$C$121,2,0)</f>
        <v>3</v>
      </c>
      <c r="N4282" s="26">
        <f>VLOOKUP(K4282,Table!$A$2:$C$121,3,0)</f>
        <v>6</v>
      </c>
      <c r="O4282" s="13" t="str">
        <f>VLOOKUP(A4282,Table!$U$1:$V$230,2,0)</f>
        <v>Tetragonal</v>
      </c>
      <c r="P4282" s="1"/>
    </row>
    <row r="4283" spans="1:16">
      <c r="A4283" s="12">
        <v>139</v>
      </c>
      <c r="B4283" s="12">
        <v>104043</v>
      </c>
      <c r="C4283" s="12" t="s">
        <v>4799</v>
      </c>
      <c r="D4283" s="12" t="s">
        <v>4943</v>
      </c>
      <c r="E4283" s="17" t="s">
        <v>11560</v>
      </c>
      <c r="F4283" s="25" t="str">
        <f>LEFT(E4283,MIN(FIND({0,1,2,3,4,5,6,7,8,9},ASC(E4283)&amp;1234567890))-1)</f>
        <v>Ga</v>
      </c>
      <c r="G4283" s="25">
        <f t="shared" si="132"/>
        <v>3</v>
      </c>
      <c r="H4283" s="25">
        <f>VLOOKUP(F4283,Table!$A$2:$C$121,2,0)</f>
        <v>13</v>
      </c>
      <c r="I4283" s="26">
        <f>VLOOKUP(F4283,Table!$A$2:$C$121,3,0)</f>
        <v>4</v>
      </c>
      <c r="J4283" s="17" t="s">
        <v>377</v>
      </c>
      <c r="K4283" s="25" t="str">
        <f>LEFT(J4283,MIN(FIND({0,1,2,3,4,5,6,7,8,9},ASC(J4283)&amp;1234567890))-1)</f>
        <v>Zr</v>
      </c>
      <c r="L4283" s="25">
        <f t="shared" si="133"/>
        <v>1</v>
      </c>
      <c r="M4283" s="25">
        <f>VLOOKUP(K4283,Table!$A$2:$C$121,2,0)</f>
        <v>4</v>
      </c>
      <c r="N4283" s="26">
        <f>VLOOKUP(K4283,Table!$A$2:$C$121,3,0)</f>
        <v>5</v>
      </c>
      <c r="O4283" s="13" t="str">
        <f>VLOOKUP(A4283,Table!$U$1:$V$230,2,0)</f>
        <v>Tetragonal</v>
      </c>
      <c r="P4283" s="1"/>
    </row>
    <row r="4284" spans="1:16">
      <c r="A4284" s="12">
        <v>139</v>
      </c>
      <c r="B4284" s="12">
        <v>103731</v>
      </c>
      <c r="C4284" s="12" t="s">
        <v>4799</v>
      </c>
      <c r="D4284" s="12" t="s">
        <v>4944</v>
      </c>
      <c r="E4284" s="17" t="s">
        <v>12631</v>
      </c>
      <c r="F4284" s="25" t="str">
        <f>LEFT(E4284,MIN(FIND({0,1,2,3,4,5,6,7,8,9},ASC(E4284)&amp;1234567890))-1)</f>
        <v>Ga</v>
      </c>
      <c r="G4284" s="25">
        <f t="shared" si="132"/>
        <v>10</v>
      </c>
      <c r="H4284" s="25">
        <f>VLOOKUP(F4284,Table!$A$2:$C$121,2,0)</f>
        <v>13</v>
      </c>
      <c r="I4284" s="26">
        <f>VLOOKUP(F4284,Table!$A$2:$C$121,3,0)</f>
        <v>4</v>
      </c>
      <c r="J4284" s="17" t="s">
        <v>12632</v>
      </c>
      <c r="K4284" s="25" t="str">
        <f>LEFT(J4284,MIN(FIND({0,1,2,3,4,5,6,7,8,9},ASC(J4284)&amp;1234567890))-1)</f>
        <v>Hf</v>
      </c>
      <c r="L4284" s="25">
        <f t="shared" si="133"/>
        <v>11</v>
      </c>
      <c r="M4284" s="25">
        <f>VLOOKUP(K4284,Table!$A$2:$C$121,2,0)</f>
        <v>4</v>
      </c>
      <c r="N4284" s="26">
        <f>VLOOKUP(K4284,Table!$A$2:$C$121,3,0)</f>
        <v>6</v>
      </c>
      <c r="O4284" s="13" t="str">
        <f>VLOOKUP(A4284,Table!$U$1:$V$230,2,0)</f>
        <v>Tetragonal</v>
      </c>
      <c r="P4284" s="1"/>
    </row>
    <row r="4285" spans="1:16">
      <c r="A4285" s="12">
        <v>139</v>
      </c>
      <c r="B4285" s="12">
        <v>104255</v>
      </c>
      <c r="C4285" s="12" t="s">
        <v>4799</v>
      </c>
      <c r="D4285" s="12" t="s">
        <v>4945</v>
      </c>
      <c r="E4285" s="17" t="s">
        <v>11431</v>
      </c>
      <c r="F4285" s="25" t="str">
        <f>LEFT(E4285,MIN(FIND({0,1,2,3,4,5,6,7,8,9},ASC(E4285)&amp;1234567890))-1)</f>
        <v>Hf</v>
      </c>
      <c r="G4285" s="25">
        <f t="shared" si="132"/>
        <v>2</v>
      </c>
      <c r="H4285" s="25">
        <f>VLOOKUP(F4285,Table!$A$2:$C$121,2,0)</f>
        <v>4</v>
      </c>
      <c r="I4285" s="26">
        <f>VLOOKUP(F4285,Table!$A$2:$C$121,3,0)</f>
        <v>6</v>
      </c>
      <c r="J4285" s="17" t="s">
        <v>541</v>
      </c>
      <c r="K4285" s="25" t="str">
        <f>LEFT(J4285,MIN(FIND({0,1,2,3,4,5,6,7,8,9},ASC(J4285)&amp;1234567890))-1)</f>
        <v>Pd</v>
      </c>
      <c r="L4285" s="25">
        <f t="shared" si="133"/>
        <v>1</v>
      </c>
      <c r="M4285" s="25">
        <f>VLOOKUP(K4285,Table!$A$2:$C$121,2,0)</f>
        <v>10</v>
      </c>
      <c r="N4285" s="26">
        <f>VLOOKUP(K4285,Table!$A$2:$C$121,3,0)</f>
        <v>5</v>
      </c>
      <c r="O4285" s="13" t="str">
        <f>VLOOKUP(A4285,Table!$U$1:$V$230,2,0)</f>
        <v>Tetragonal</v>
      </c>
      <c r="P4285" s="1"/>
    </row>
    <row r="4286" spans="1:16">
      <c r="A4286" s="12">
        <v>139</v>
      </c>
      <c r="B4286" s="12">
        <v>104319</v>
      </c>
      <c r="C4286" s="12" t="s">
        <v>4799</v>
      </c>
      <c r="D4286" s="12" t="s">
        <v>4946</v>
      </c>
      <c r="E4286" s="17" t="s">
        <v>11724</v>
      </c>
      <c r="F4286" s="25" t="str">
        <f>LEFT(E4286,MIN(FIND({0,1,2,3,4,5,6,7,8,9},ASC(E4286)&amp;1234567890))-1)</f>
        <v>Hg</v>
      </c>
      <c r="G4286" s="25">
        <f t="shared" si="132"/>
        <v>2</v>
      </c>
      <c r="H4286" s="25">
        <f>VLOOKUP(F4286,Table!$A$2:$C$121,2,0)</f>
        <v>12</v>
      </c>
      <c r="I4286" s="26">
        <f>VLOOKUP(F4286,Table!$A$2:$C$121,3,0)</f>
        <v>6</v>
      </c>
      <c r="J4286" s="17" t="s">
        <v>69</v>
      </c>
      <c r="K4286" s="25" t="str">
        <f>LEFT(J4286,MIN(FIND({0,1,2,3,4,5,6,7,8,9},ASC(J4286)&amp;1234567890))-1)</f>
        <v>Mg</v>
      </c>
      <c r="L4286" s="25">
        <f t="shared" si="133"/>
        <v>1</v>
      </c>
      <c r="M4286" s="25">
        <f>VLOOKUP(K4286,Table!$A$2:$C$121,2,0)</f>
        <v>2</v>
      </c>
      <c r="N4286" s="26">
        <f>VLOOKUP(K4286,Table!$A$2:$C$121,3,0)</f>
        <v>3</v>
      </c>
      <c r="O4286" s="13" t="str">
        <f>VLOOKUP(A4286,Table!$U$1:$V$230,2,0)</f>
        <v>Tetragonal</v>
      </c>
      <c r="P4286" s="1"/>
    </row>
    <row r="4287" spans="1:16">
      <c r="A4287" s="12">
        <v>139</v>
      </c>
      <c r="B4287" s="12">
        <v>104473</v>
      </c>
      <c r="C4287" s="12" t="s">
        <v>4799</v>
      </c>
      <c r="D4287" s="12" t="s">
        <v>4947</v>
      </c>
      <c r="E4287" s="17" t="s">
        <v>11661</v>
      </c>
      <c r="F4287" s="25" t="str">
        <f>LEFT(E4287,MIN(FIND({0,1,2,3,4,5,6,7,8,9},ASC(E4287)&amp;1234567890))-1)</f>
        <v>Ag</v>
      </c>
      <c r="G4287" s="25">
        <f t="shared" si="132"/>
        <v>2</v>
      </c>
      <c r="H4287" s="25">
        <f>VLOOKUP(F4287,Table!$A$2:$C$121,2,0)</f>
        <v>11</v>
      </c>
      <c r="I4287" s="26">
        <f>VLOOKUP(F4287,Table!$A$2:$C$121,3,0)</f>
        <v>5</v>
      </c>
      <c r="J4287" s="17" t="s">
        <v>11306</v>
      </c>
      <c r="K4287" s="25" t="str">
        <f>LEFT(J4287,MIN(FIND({0,1,2,3,4,5,6,7,8,9},ASC(J4287)&amp;1234567890))-1)</f>
        <v>Gd</v>
      </c>
      <c r="L4287" s="25">
        <f t="shared" si="133"/>
        <v>1</v>
      </c>
      <c r="M4287" s="25">
        <f>VLOOKUP(K4287,Table!$A$2:$C$121,2,0)</f>
        <v>3</v>
      </c>
      <c r="N4287" s="26">
        <f>VLOOKUP(K4287,Table!$A$2:$C$121,3,0)</f>
        <v>6</v>
      </c>
      <c r="O4287" s="13" t="str">
        <f>VLOOKUP(A4287,Table!$U$1:$V$230,2,0)</f>
        <v>Tetragonal</v>
      </c>
      <c r="P4287" s="1"/>
    </row>
    <row r="4288" spans="1:16">
      <c r="A4288" s="12">
        <v>139</v>
      </c>
      <c r="B4288" s="12">
        <v>104811</v>
      </c>
      <c r="C4288" s="12" t="s">
        <v>4799</v>
      </c>
      <c r="D4288" s="12" t="s">
        <v>4948</v>
      </c>
      <c r="E4288" s="17" t="s">
        <v>11335</v>
      </c>
      <c r="F4288" s="25" t="str">
        <f>LEFT(E4288,MIN(FIND({0,1,2,3,4,5,6,7,8,9},ASC(E4288)&amp;1234567890))-1)</f>
        <v>Lu</v>
      </c>
      <c r="G4288" s="25">
        <f t="shared" si="132"/>
        <v>1</v>
      </c>
      <c r="H4288" s="25">
        <f>VLOOKUP(F4288,Table!$A$2:$C$121,2,0)</f>
        <v>3</v>
      </c>
      <c r="I4288" s="26">
        <f>VLOOKUP(F4288,Table!$A$2:$C$121,3,0)</f>
        <v>6</v>
      </c>
      <c r="J4288" s="17" t="s">
        <v>11322</v>
      </c>
      <c r="K4288" s="25" t="str">
        <f>LEFT(J4288,MIN(FIND({0,1,2,3,4,5,6,7,8,9},ASC(J4288)&amp;1234567890))-1)</f>
        <v>Pb</v>
      </c>
      <c r="L4288" s="25">
        <f t="shared" si="133"/>
        <v>2</v>
      </c>
      <c r="M4288" s="25">
        <f>VLOOKUP(K4288,Table!$A$2:$C$121,2,0)</f>
        <v>14</v>
      </c>
      <c r="N4288" s="26">
        <f>VLOOKUP(K4288,Table!$A$2:$C$121,3,0)</f>
        <v>6</v>
      </c>
      <c r="O4288" s="13" t="str">
        <f>VLOOKUP(A4288,Table!$U$1:$V$230,2,0)</f>
        <v>Tetragonal</v>
      </c>
      <c r="P4288" s="1"/>
    </row>
    <row r="4289" spans="1:16">
      <c r="A4289" s="12">
        <v>139</v>
      </c>
      <c r="B4289" s="12">
        <v>104837</v>
      </c>
      <c r="C4289" s="12" t="s">
        <v>4799</v>
      </c>
      <c r="D4289" s="12" t="s">
        <v>4949</v>
      </c>
      <c r="E4289" s="17" t="s">
        <v>12633</v>
      </c>
      <c r="F4289" s="25" t="str">
        <f>LEFT(E4289,MIN(FIND({0,1,2,3,4,5,6,7,8,9},ASC(E4289)&amp;1234567890))-1)</f>
        <v>Mg</v>
      </c>
      <c r="G4289" s="25">
        <f t="shared" si="132"/>
        <v>12</v>
      </c>
      <c r="H4289" s="25">
        <f>VLOOKUP(F4289,Table!$A$2:$C$121,2,0)</f>
        <v>2</v>
      </c>
      <c r="I4289" s="26">
        <f>VLOOKUP(F4289,Table!$A$2:$C$121,3,0)</f>
        <v>3</v>
      </c>
      <c r="J4289" s="17" t="s">
        <v>615</v>
      </c>
      <c r="K4289" s="25" t="str">
        <f>LEFT(J4289,MIN(FIND({0,1,2,3,4,5,6,7,8,9},ASC(J4289)&amp;1234567890))-1)</f>
        <v>Nd</v>
      </c>
      <c r="L4289" s="25">
        <f t="shared" si="133"/>
        <v>1</v>
      </c>
      <c r="M4289" s="25">
        <f>VLOOKUP(K4289,Table!$A$2:$C$121,2,0)</f>
        <v>3</v>
      </c>
      <c r="N4289" s="26">
        <f>VLOOKUP(K4289,Table!$A$2:$C$121,3,0)</f>
        <v>6</v>
      </c>
      <c r="O4289" s="13" t="str">
        <f>VLOOKUP(A4289,Table!$U$1:$V$230,2,0)</f>
        <v>Tetragonal</v>
      </c>
      <c r="P4289" s="1"/>
    </row>
    <row r="4290" spans="1:16">
      <c r="A4290" s="12">
        <v>139</v>
      </c>
      <c r="B4290" s="12">
        <v>104856</v>
      </c>
      <c r="C4290" s="12" t="s">
        <v>4799</v>
      </c>
      <c r="D4290" s="12" t="s">
        <v>4950</v>
      </c>
      <c r="E4290" s="17" t="s">
        <v>12633</v>
      </c>
      <c r="F4290" s="25" t="str">
        <f>LEFT(E4290,MIN(FIND({0,1,2,3,4,5,6,7,8,9},ASC(E4290)&amp;1234567890))-1)</f>
        <v>Mg</v>
      </c>
      <c r="G4290" s="25">
        <f t="shared" ref="G4290:G4353" si="134">IF(SUBSTITUTE(E4290,F4290,"")="",1,SUBSTITUTE(E4290,F4290,""))*1</f>
        <v>12</v>
      </c>
      <c r="H4290" s="25">
        <f>VLOOKUP(F4290,Table!$A$2:$C$121,2,0)</f>
        <v>2</v>
      </c>
      <c r="I4290" s="26">
        <f>VLOOKUP(F4290,Table!$A$2:$C$121,3,0)</f>
        <v>3</v>
      </c>
      <c r="J4290" s="17" t="s">
        <v>11332</v>
      </c>
      <c r="K4290" s="25" t="str">
        <f>LEFT(J4290,MIN(FIND({0,1,2,3,4,5,6,7,8,9},ASC(J4290)&amp;1234567890))-1)</f>
        <v>Pr</v>
      </c>
      <c r="L4290" s="25">
        <f t="shared" ref="L4290:L4353" si="135">IF(SUBSTITUTE(J4290,K4290,"")="",1,SUBSTITUTE(J4290,K4290,""))*1</f>
        <v>1</v>
      </c>
      <c r="M4290" s="25">
        <f>VLOOKUP(K4290,Table!$A$2:$C$121,2,0)</f>
        <v>3</v>
      </c>
      <c r="N4290" s="26">
        <f>VLOOKUP(K4290,Table!$A$2:$C$121,3,0)</f>
        <v>6</v>
      </c>
      <c r="O4290" s="13" t="str">
        <f>VLOOKUP(A4290,Table!$U$1:$V$230,2,0)</f>
        <v>Tetragonal</v>
      </c>
      <c r="P4290" s="1"/>
    </row>
    <row r="4291" spans="1:16">
      <c r="A4291" s="12">
        <v>139</v>
      </c>
      <c r="B4291" s="12">
        <v>104918</v>
      </c>
      <c r="C4291" s="12" t="s">
        <v>4799</v>
      </c>
      <c r="D4291" s="12" t="s">
        <v>4238</v>
      </c>
      <c r="E4291" s="17" t="s">
        <v>355</v>
      </c>
      <c r="F4291" s="25" t="str">
        <f>LEFT(E4291,MIN(FIND({0,1,2,3,4,5,6,7,8,9},ASC(E4291)&amp;1234567890))-1)</f>
        <v>Mn</v>
      </c>
      <c r="G4291" s="25">
        <f t="shared" si="134"/>
        <v>1</v>
      </c>
      <c r="H4291" s="25">
        <f>VLOOKUP(F4291,Table!$A$2:$C$121,2,0)</f>
        <v>7</v>
      </c>
      <c r="I4291" s="26">
        <f>VLOOKUP(F4291,Table!$A$2:$C$121,3,0)</f>
        <v>4</v>
      </c>
      <c r="J4291" s="17" t="s">
        <v>66</v>
      </c>
      <c r="K4291" s="25" t="str">
        <f>LEFT(J4291,MIN(FIND({0,1,2,3,4,5,6,7,8,9},ASC(J4291)&amp;1234567890))-1)</f>
        <v>Ni</v>
      </c>
      <c r="L4291" s="25">
        <f t="shared" si="135"/>
        <v>1</v>
      </c>
      <c r="M4291" s="25">
        <f>VLOOKUP(K4291,Table!$A$2:$C$121,2,0)</f>
        <v>10</v>
      </c>
      <c r="N4291" s="26">
        <f>VLOOKUP(K4291,Table!$A$2:$C$121,3,0)</f>
        <v>4</v>
      </c>
      <c r="O4291" s="13" t="str">
        <f>VLOOKUP(A4291,Table!$U$1:$V$230,2,0)</f>
        <v>Tetragonal</v>
      </c>
      <c r="P4291" s="1"/>
    </row>
    <row r="4292" spans="1:16">
      <c r="A4292" s="12">
        <v>139</v>
      </c>
      <c r="B4292" s="12">
        <v>105003</v>
      </c>
      <c r="C4292" s="12" t="s">
        <v>4799</v>
      </c>
      <c r="D4292" s="12" t="s">
        <v>4951</v>
      </c>
      <c r="E4292" s="17" t="s">
        <v>12584</v>
      </c>
      <c r="F4292" s="25" t="str">
        <f>LEFT(E4292,MIN(FIND({0,1,2,3,4,5,6,7,8,9},ASC(E4292)&amp;1234567890))-1)</f>
        <v>Mn</v>
      </c>
      <c r="G4292" s="25">
        <f t="shared" si="134"/>
        <v>12</v>
      </c>
      <c r="H4292" s="25">
        <f>VLOOKUP(F4292,Table!$A$2:$C$121,2,0)</f>
        <v>7</v>
      </c>
      <c r="I4292" s="26">
        <f>VLOOKUP(F4292,Table!$A$2:$C$121,3,0)</f>
        <v>4</v>
      </c>
      <c r="J4292" s="17" t="s">
        <v>11336</v>
      </c>
      <c r="K4292" s="25" t="str">
        <f>LEFT(J4292,MIN(FIND({0,1,2,3,4,5,6,7,8,9},ASC(J4292)&amp;1234567890))-1)</f>
        <v>Y</v>
      </c>
      <c r="L4292" s="25">
        <f t="shared" si="135"/>
        <v>1</v>
      </c>
      <c r="M4292" s="25">
        <f>VLOOKUP(K4292,Table!$A$2:$C$121,2,0)</f>
        <v>3</v>
      </c>
      <c r="N4292" s="26">
        <f>VLOOKUP(K4292,Table!$A$2:$C$121,3,0)</f>
        <v>5</v>
      </c>
      <c r="O4292" s="13" t="str">
        <f>VLOOKUP(A4292,Table!$U$1:$V$230,2,0)</f>
        <v>Tetragonal</v>
      </c>
      <c r="P4292" s="1"/>
    </row>
    <row r="4293" spans="1:16">
      <c r="A4293" s="12">
        <v>139</v>
      </c>
      <c r="B4293" s="12">
        <v>105107</v>
      </c>
      <c r="C4293" s="12" t="s">
        <v>4799</v>
      </c>
      <c r="D4293" s="12" t="s">
        <v>4952</v>
      </c>
      <c r="E4293" s="17" t="s">
        <v>393</v>
      </c>
      <c r="F4293" s="25" t="str">
        <f>LEFT(E4293,MIN(FIND({0,1,2,3,4,5,6,7,8,9},ASC(E4293)&amp;1234567890))-1)</f>
        <v>Mo</v>
      </c>
      <c r="G4293" s="25">
        <f t="shared" si="134"/>
        <v>1</v>
      </c>
      <c r="H4293" s="25">
        <f>VLOOKUP(F4293,Table!$A$2:$C$121,2,0)</f>
        <v>6</v>
      </c>
      <c r="I4293" s="26">
        <f>VLOOKUP(F4293,Table!$A$2:$C$121,3,0)</f>
        <v>5</v>
      </c>
      <c r="J4293" s="17" t="s">
        <v>11428</v>
      </c>
      <c r="K4293" s="25" t="str">
        <f>LEFT(J4293,MIN(FIND({0,1,2,3,4,5,6,7,8,9},ASC(J4293)&amp;1234567890))-1)</f>
        <v>U</v>
      </c>
      <c r="L4293" s="25">
        <f t="shared" si="135"/>
        <v>2</v>
      </c>
      <c r="M4293" s="25">
        <f>VLOOKUP(K4293,Table!$A$2:$C$121,2,0)</f>
        <v>3</v>
      </c>
      <c r="N4293" s="26">
        <f>VLOOKUP(K4293,Table!$A$2:$C$121,3,0)</f>
        <v>7</v>
      </c>
      <c r="O4293" s="13" t="str">
        <f>VLOOKUP(A4293,Table!$U$1:$V$230,2,0)</f>
        <v>Tetragonal</v>
      </c>
      <c r="P4293" s="1"/>
    </row>
    <row r="4294" spans="1:16">
      <c r="A4294" s="12">
        <v>139</v>
      </c>
      <c r="B4294" s="12">
        <v>105175</v>
      </c>
      <c r="C4294" s="12" t="s">
        <v>4799</v>
      </c>
      <c r="D4294" s="12" t="s">
        <v>2172</v>
      </c>
      <c r="E4294" s="17" t="s">
        <v>335</v>
      </c>
      <c r="F4294" s="25" t="str">
        <f>LEFT(E4294,MIN(FIND({0,1,2,3,4,5,6,7,8,9},ASC(E4294)&amp;1234567890))-1)</f>
        <v>Nb</v>
      </c>
      <c r="G4294" s="25">
        <f t="shared" si="134"/>
        <v>1</v>
      </c>
      <c r="H4294" s="25">
        <f>VLOOKUP(F4294,Table!$A$2:$C$121,2,0)</f>
        <v>5</v>
      </c>
      <c r="I4294" s="26">
        <f>VLOOKUP(F4294,Table!$A$2:$C$121,3,0)</f>
        <v>5</v>
      </c>
      <c r="J4294" s="17" t="s">
        <v>11359</v>
      </c>
      <c r="K4294" s="25" t="str">
        <f>LEFT(J4294,MIN(FIND({0,1,2,3,4,5,6,7,8,9},ASC(J4294)&amp;1234567890))-1)</f>
        <v>Ni</v>
      </c>
      <c r="L4294" s="25">
        <f t="shared" si="135"/>
        <v>3</v>
      </c>
      <c r="M4294" s="25">
        <f>VLOOKUP(K4294,Table!$A$2:$C$121,2,0)</f>
        <v>10</v>
      </c>
      <c r="N4294" s="26">
        <f>VLOOKUP(K4294,Table!$A$2:$C$121,3,0)</f>
        <v>4</v>
      </c>
      <c r="O4294" s="13" t="str">
        <f>VLOOKUP(A4294,Table!$U$1:$V$230,2,0)</f>
        <v>Tetragonal</v>
      </c>
      <c r="P4294" s="1"/>
    </row>
    <row r="4295" spans="1:16">
      <c r="A4295" s="12">
        <v>139</v>
      </c>
      <c r="B4295" s="12">
        <v>105191</v>
      </c>
      <c r="C4295" s="12" t="s">
        <v>4799</v>
      </c>
      <c r="D4295" s="12" t="s">
        <v>2173</v>
      </c>
      <c r="E4295" s="17" t="s">
        <v>335</v>
      </c>
      <c r="F4295" s="25" t="str">
        <f>LEFT(E4295,MIN(FIND({0,1,2,3,4,5,6,7,8,9},ASC(E4295)&amp;1234567890))-1)</f>
        <v>Nb</v>
      </c>
      <c r="G4295" s="25">
        <f t="shared" si="134"/>
        <v>1</v>
      </c>
      <c r="H4295" s="25">
        <f>VLOOKUP(F4295,Table!$A$2:$C$121,2,0)</f>
        <v>5</v>
      </c>
      <c r="I4295" s="26">
        <f>VLOOKUP(F4295,Table!$A$2:$C$121,3,0)</f>
        <v>5</v>
      </c>
      <c r="J4295" s="17" t="s">
        <v>11830</v>
      </c>
      <c r="K4295" s="25" t="str">
        <f>LEFT(J4295,MIN(FIND({0,1,2,3,4,5,6,7,8,9},ASC(J4295)&amp;1234567890))-1)</f>
        <v>Pd</v>
      </c>
      <c r="L4295" s="25">
        <f t="shared" si="135"/>
        <v>3</v>
      </c>
      <c r="M4295" s="25">
        <f>VLOOKUP(K4295,Table!$A$2:$C$121,2,0)</f>
        <v>10</v>
      </c>
      <c r="N4295" s="26">
        <f>VLOOKUP(K4295,Table!$A$2:$C$121,3,0)</f>
        <v>5</v>
      </c>
      <c r="O4295" s="13" t="str">
        <f>VLOOKUP(A4295,Table!$U$1:$V$230,2,0)</f>
        <v>Tetragonal</v>
      </c>
      <c r="P4295" s="1"/>
    </row>
    <row r="4296" spans="1:16">
      <c r="A4296" s="12">
        <v>139</v>
      </c>
      <c r="B4296" s="12">
        <v>105388</v>
      </c>
      <c r="C4296" s="12" t="s">
        <v>4799</v>
      </c>
      <c r="D4296" s="12" t="s">
        <v>4953</v>
      </c>
      <c r="E4296" s="17" t="s">
        <v>11386</v>
      </c>
      <c r="F4296" s="25" t="str">
        <f>LEFT(E4296,MIN(FIND({0,1,2,3,4,5,6,7,8,9},ASC(E4296)&amp;1234567890))-1)</f>
        <v>Ni</v>
      </c>
      <c r="G4296" s="25">
        <f t="shared" si="134"/>
        <v>2</v>
      </c>
      <c r="H4296" s="25">
        <f>VLOOKUP(F4296,Table!$A$2:$C$121,2,0)</f>
        <v>10</v>
      </c>
      <c r="I4296" s="26">
        <f>VLOOKUP(F4296,Table!$A$2:$C$121,3,0)</f>
        <v>4</v>
      </c>
      <c r="J4296" s="17" t="s">
        <v>405</v>
      </c>
      <c r="K4296" s="25" t="str">
        <f>LEFT(J4296,MIN(FIND({0,1,2,3,4,5,6,7,8,9},ASC(J4296)&amp;1234567890))-1)</f>
        <v>Ta</v>
      </c>
      <c r="L4296" s="25">
        <f t="shared" si="135"/>
        <v>1</v>
      </c>
      <c r="M4296" s="25">
        <f>VLOOKUP(K4296,Table!$A$2:$C$121,2,0)</f>
        <v>5</v>
      </c>
      <c r="N4296" s="26">
        <f>VLOOKUP(K4296,Table!$A$2:$C$121,3,0)</f>
        <v>6</v>
      </c>
      <c r="O4296" s="13" t="str">
        <f>VLOOKUP(A4296,Table!$U$1:$V$230,2,0)</f>
        <v>Tetragonal</v>
      </c>
      <c r="P4296" s="1"/>
    </row>
    <row r="4297" spans="1:16">
      <c r="A4297" s="12">
        <v>139</v>
      </c>
      <c r="B4297" s="12">
        <v>105390</v>
      </c>
      <c r="C4297" s="12" t="s">
        <v>4799</v>
      </c>
      <c r="D4297" s="12" t="s">
        <v>780</v>
      </c>
      <c r="E4297" s="17" t="s">
        <v>11359</v>
      </c>
      <c r="F4297" s="25" t="str">
        <f>LEFT(E4297,MIN(FIND({0,1,2,3,4,5,6,7,8,9},ASC(E4297)&amp;1234567890))-1)</f>
        <v>Ni</v>
      </c>
      <c r="G4297" s="25">
        <f t="shared" si="134"/>
        <v>3</v>
      </c>
      <c r="H4297" s="25">
        <f>VLOOKUP(F4297,Table!$A$2:$C$121,2,0)</f>
        <v>10</v>
      </c>
      <c r="I4297" s="26">
        <f>VLOOKUP(F4297,Table!$A$2:$C$121,3,0)</f>
        <v>4</v>
      </c>
      <c r="J4297" s="17" t="s">
        <v>405</v>
      </c>
      <c r="K4297" s="25" t="str">
        <f>LEFT(J4297,MIN(FIND({0,1,2,3,4,5,6,7,8,9},ASC(J4297)&amp;1234567890))-1)</f>
        <v>Ta</v>
      </c>
      <c r="L4297" s="25">
        <f t="shared" si="135"/>
        <v>1</v>
      </c>
      <c r="M4297" s="25">
        <f>VLOOKUP(K4297,Table!$A$2:$C$121,2,0)</f>
        <v>5</v>
      </c>
      <c r="N4297" s="26">
        <f>VLOOKUP(K4297,Table!$A$2:$C$121,3,0)</f>
        <v>6</v>
      </c>
      <c r="O4297" s="13" t="str">
        <f>VLOOKUP(A4297,Table!$U$1:$V$230,2,0)</f>
        <v>Tetragonal</v>
      </c>
      <c r="P4297" s="1"/>
    </row>
    <row r="4298" spans="1:16">
      <c r="A4298" s="12">
        <v>139</v>
      </c>
      <c r="B4298" s="12">
        <v>105442</v>
      </c>
      <c r="C4298" s="12" t="s">
        <v>4799</v>
      </c>
      <c r="D4298" s="12" t="s">
        <v>4954</v>
      </c>
      <c r="E4298" s="17" t="s">
        <v>11359</v>
      </c>
      <c r="F4298" s="25" t="str">
        <f>LEFT(E4298,MIN(FIND({0,1,2,3,4,5,6,7,8,9},ASC(E4298)&amp;1234567890))-1)</f>
        <v>Ni</v>
      </c>
      <c r="G4298" s="25">
        <f t="shared" si="134"/>
        <v>3</v>
      </c>
      <c r="H4298" s="25">
        <f>VLOOKUP(F4298,Table!$A$2:$C$121,2,0)</f>
        <v>10</v>
      </c>
      <c r="I4298" s="26">
        <f>VLOOKUP(F4298,Table!$A$2:$C$121,3,0)</f>
        <v>4</v>
      </c>
      <c r="J4298" s="17" t="s">
        <v>334</v>
      </c>
      <c r="K4298" s="25" t="str">
        <f>LEFT(J4298,MIN(FIND({0,1,2,3,4,5,6,7,8,9},ASC(J4298)&amp;1234567890))-1)</f>
        <v>V</v>
      </c>
      <c r="L4298" s="25">
        <f t="shared" si="135"/>
        <v>1</v>
      </c>
      <c r="M4298" s="25">
        <f>VLOOKUP(K4298,Table!$A$2:$C$121,2,0)</f>
        <v>5</v>
      </c>
      <c r="N4298" s="26">
        <f>VLOOKUP(K4298,Table!$A$2:$C$121,3,0)</f>
        <v>4</v>
      </c>
      <c r="O4298" s="13" t="str">
        <f>VLOOKUP(A4298,Table!$U$1:$V$230,2,0)</f>
        <v>Tetragonal</v>
      </c>
      <c r="P4298" s="1"/>
    </row>
    <row r="4299" spans="1:16">
      <c r="A4299" s="12">
        <v>139</v>
      </c>
      <c r="B4299" s="12">
        <v>105709</v>
      </c>
      <c r="C4299" s="12" t="s">
        <v>4799</v>
      </c>
      <c r="D4299" s="12" t="s">
        <v>4955</v>
      </c>
      <c r="E4299" s="17" t="s">
        <v>11830</v>
      </c>
      <c r="F4299" s="25" t="str">
        <f>LEFT(E4299,MIN(FIND({0,1,2,3,4,5,6,7,8,9},ASC(E4299)&amp;1234567890))-1)</f>
        <v>Pd</v>
      </c>
      <c r="G4299" s="25">
        <f t="shared" si="134"/>
        <v>3</v>
      </c>
      <c r="H4299" s="25">
        <f>VLOOKUP(F4299,Table!$A$2:$C$121,2,0)</f>
        <v>10</v>
      </c>
      <c r="I4299" s="26">
        <f>VLOOKUP(F4299,Table!$A$2:$C$121,3,0)</f>
        <v>5</v>
      </c>
      <c r="J4299" s="17" t="s">
        <v>405</v>
      </c>
      <c r="K4299" s="25" t="str">
        <f>LEFT(J4299,MIN(FIND({0,1,2,3,4,5,6,7,8,9},ASC(J4299)&amp;1234567890))-1)</f>
        <v>Ta</v>
      </c>
      <c r="L4299" s="25">
        <f t="shared" si="135"/>
        <v>1</v>
      </c>
      <c r="M4299" s="25">
        <f>VLOOKUP(K4299,Table!$A$2:$C$121,2,0)</f>
        <v>5</v>
      </c>
      <c r="N4299" s="26">
        <f>VLOOKUP(K4299,Table!$A$2:$C$121,3,0)</f>
        <v>6</v>
      </c>
      <c r="O4299" s="13" t="str">
        <f>VLOOKUP(A4299,Table!$U$1:$V$230,2,0)</f>
        <v>Tetragonal</v>
      </c>
      <c r="P4299" s="1"/>
    </row>
    <row r="4300" spans="1:16">
      <c r="A4300" s="12">
        <v>139</v>
      </c>
      <c r="B4300" s="12">
        <v>105722</v>
      </c>
      <c r="C4300" s="12" t="s">
        <v>4799</v>
      </c>
      <c r="D4300" s="12" t="s">
        <v>4956</v>
      </c>
      <c r="E4300" s="17" t="s">
        <v>541</v>
      </c>
      <c r="F4300" s="25" t="str">
        <f>LEFT(E4300,MIN(FIND({0,1,2,3,4,5,6,7,8,9},ASC(E4300)&amp;1234567890))-1)</f>
        <v>Pd</v>
      </c>
      <c r="G4300" s="25">
        <f t="shared" si="134"/>
        <v>1</v>
      </c>
      <c r="H4300" s="25">
        <f>VLOOKUP(F4300,Table!$A$2:$C$121,2,0)</f>
        <v>10</v>
      </c>
      <c r="I4300" s="26">
        <f>VLOOKUP(F4300,Table!$A$2:$C$121,3,0)</f>
        <v>5</v>
      </c>
      <c r="J4300" s="17" t="s">
        <v>11887</v>
      </c>
      <c r="K4300" s="25" t="str">
        <f>LEFT(J4300,MIN(FIND({0,1,2,3,4,5,6,7,8,9},ASC(J4300)&amp;1234567890))-1)</f>
        <v>Ti</v>
      </c>
      <c r="L4300" s="25">
        <f t="shared" si="135"/>
        <v>2</v>
      </c>
      <c r="M4300" s="25">
        <f>VLOOKUP(K4300,Table!$A$2:$C$121,2,0)</f>
        <v>4</v>
      </c>
      <c r="N4300" s="26">
        <f>VLOOKUP(K4300,Table!$A$2:$C$121,3,0)</f>
        <v>4</v>
      </c>
      <c r="O4300" s="13" t="str">
        <f>VLOOKUP(A4300,Table!$U$1:$V$230,2,0)</f>
        <v>Tetragonal</v>
      </c>
      <c r="P4300" s="1"/>
    </row>
    <row r="4301" spans="1:16">
      <c r="A4301" s="12">
        <v>139</v>
      </c>
      <c r="B4301" s="12">
        <v>105729</v>
      </c>
      <c r="C4301" s="12" t="s">
        <v>4799</v>
      </c>
      <c r="D4301" s="12" t="s">
        <v>4286</v>
      </c>
      <c r="E4301" s="17" t="s">
        <v>11830</v>
      </c>
      <c r="F4301" s="25" t="str">
        <f>LEFT(E4301,MIN(FIND({0,1,2,3,4,5,6,7,8,9},ASC(E4301)&amp;1234567890))-1)</f>
        <v>Pd</v>
      </c>
      <c r="G4301" s="25">
        <f t="shared" si="134"/>
        <v>3</v>
      </c>
      <c r="H4301" s="25">
        <f>VLOOKUP(F4301,Table!$A$2:$C$121,2,0)</f>
        <v>10</v>
      </c>
      <c r="I4301" s="26">
        <f>VLOOKUP(F4301,Table!$A$2:$C$121,3,0)</f>
        <v>5</v>
      </c>
      <c r="J4301" s="17" t="s">
        <v>588</v>
      </c>
      <c r="K4301" s="25" t="str">
        <f>LEFT(J4301,MIN(FIND({0,1,2,3,4,5,6,7,8,9},ASC(J4301)&amp;1234567890))-1)</f>
        <v>Tl</v>
      </c>
      <c r="L4301" s="25">
        <f t="shared" si="135"/>
        <v>1</v>
      </c>
      <c r="M4301" s="25">
        <f>VLOOKUP(K4301,Table!$A$2:$C$121,2,0)</f>
        <v>13</v>
      </c>
      <c r="N4301" s="26">
        <f>VLOOKUP(K4301,Table!$A$2:$C$121,3,0)</f>
        <v>6</v>
      </c>
      <c r="O4301" s="13" t="str">
        <f>VLOOKUP(A4301,Table!$U$1:$V$230,2,0)</f>
        <v>Tetragonal</v>
      </c>
      <c r="P4301" s="1"/>
    </row>
    <row r="4302" spans="1:16">
      <c r="A4302" s="12">
        <v>139</v>
      </c>
      <c r="B4302" s="12">
        <v>105742</v>
      </c>
      <c r="C4302" s="12" t="s">
        <v>4799</v>
      </c>
      <c r="D4302" s="12" t="s">
        <v>4287</v>
      </c>
      <c r="E4302" s="17" t="s">
        <v>11830</v>
      </c>
      <c r="F4302" s="25" t="str">
        <f>LEFT(E4302,MIN(FIND({0,1,2,3,4,5,6,7,8,9},ASC(E4302)&amp;1234567890))-1)</f>
        <v>Pd</v>
      </c>
      <c r="G4302" s="25">
        <f t="shared" si="134"/>
        <v>3</v>
      </c>
      <c r="H4302" s="25">
        <f>VLOOKUP(F4302,Table!$A$2:$C$121,2,0)</f>
        <v>10</v>
      </c>
      <c r="I4302" s="26">
        <f>VLOOKUP(F4302,Table!$A$2:$C$121,3,0)</f>
        <v>5</v>
      </c>
      <c r="J4302" s="17" t="s">
        <v>334</v>
      </c>
      <c r="K4302" s="25" t="str">
        <f>LEFT(J4302,MIN(FIND({0,1,2,3,4,5,6,7,8,9},ASC(J4302)&amp;1234567890))-1)</f>
        <v>V</v>
      </c>
      <c r="L4302" s="25">
        <f t="shared" si="135"/>
        <v>1</v>
      </c>
      <c r="M4302" s="25">
        <f>VLOOKUP(K4302,Table!$A$2:$C$121,2,0)</f>
        <v>5</v>
      </c>
      <c r="N4302" s="26">
        <f>VLOOKUP(K4302,Table!$A$2:$C$121,3,0)</f>
        <v>4</v>
      </c>
      <c r="O4302" s="13" t="str">
        <f>VLOOKUP(A4302,Table!$U$1:$V$230,2,0)</f>
        <v>Tetragonal</v>
      </c>
      <c r="P4302" s="1"/>
    </row>
    <row r="4303" spans="1:16">
      <c r="A4303" s="12">
        <v>139</v>
      </c>
      <c r="B4303" s="12">
        <v>105758</v>
      </c>
      <c r="C4303" s="12" t="s">
        <v>4799</v>
      </c>
      <c r="D4303" s="12" t="s">
        <v>4957</v>
      </c>
      <c r="E4303" s="17" t="s">
        <v>541</v>
      </c>
      <c r="F4303" s="25" t="str">
        <f>LEFT(E4303,MIN(FIND({0,1,2,3,4,5,6,7,8,9},ASC(E4303)&amp;1234567890))-1)</f>
        <v>Pd</v>
      </c>
      <c r="G4303" s="25">
        <f t="shared" si="134"/>
        <v>1</v>
      </c>
      <c r="H4303" s="25">
        <f>VLOOKUP(F4303,Table!$A$2:$C$121,2,0)</f>
        <v>10</v>
      </c>
      <c r="I4303" s="26">
        <f>VLOOKUP(F4303,Table!$A$2:$C$121,3,0)</f>
        <v>5</v>
      </c>
      <c r="J4303" s="17" t="s">
        <v>11391</v>
      </c>
      <c r="K4303" s="25" t="str">
        <f>LEFT(J4303,MIN(FIND({0,1,2,3,4,5,6,7,8,9},ASC(J4303)&amp;1234567890))-1)</f>
        <v>Zr</v>
      </c>
      <c r="L4303" s="25">
        <f t="shared" si="135"/>
        <v>2</v>
      </c>
      <c r="M4303" s="25">
        <f>VLOOKUP(K4303,Table!$A$2:$C$121,2,0)</f>
        <v>4</v>
      </c>
      <c r="N4303" s="26">
        <f>VLOOKUP(K4303,Table!$A$2:$C$121,3,0)</f>
        <v>5</v>
      </c>
      <c r="O4303" s="13" t="str">
        <f>VLOOKUP(A4303,Table!$U$1:$V$230,2,0)</f>
        <v>Tetragonal</v>
      </c>
      <c r="P4303" s="1"/>
    </row>
    <row r="4304" spans="1:16">
      <c r="A4304" s="12">
        <v>139</v>
      </c>
      <c r="B4304" s="12">
        <v>105818</v>
      </c>
      <c r="C4304" s="12" t="s">
        <v>4799</v>
      </c>
      <c r="D4304" s="12" t="s">
        <v>4958</v>
      </c>
      <c r="E4304" s="17" t="s">
        <v>12288</v>
      </c>
      <c r="F4304" s="25" t="str">
        <f>LEFT(E4304,MIN(FIND({0,1,2,3,4,5,6,7,8,9},ASC(E4304)&amp;1234567890))-1)</f>
        <v>Pt</v>
      </c>
      <c r="G4304" s="25">
        <f t="shared" si="134"/>
        <v>8</v>
      </c>
      <c r="H4304" s="25">
        <f>VLOOKUP(F4304,Table!$A$2:$C$121,2,0)</f>
        <v>10</v>
      </c>
      <c r="I4304" s="26">
        <f>VLOOKUP(F4304,Table!$A$2:$C$121,3,0)</f>
        <v>6</v>
      </c>
      <c r="J4304" s="17" t="s">
        <v>50</v>
      </c>
      <c r="K4304" s="25" t="str">
        <f>LEFT(J4304,MIN(FIND({0,1,2,3,4,5,6,7,8,9},ASC(J4304)&amp;1234567890))-1)</f>
        <v>Ti</v>
      </c>
      <c r="L4304" s="25">
        <f t="shared" si="135"/>
        <v>1</v>
      </c>
      <c r="M4304" s="25">
        <f>VLOOKUP(K4304,Table!$A$2:$C$121,2,0)</f>
        <v>4</v>
      </c>
      <c r="N4304" s="26">
        <f>VLOOKUP(K4304,Table!$A$2:$C$121,3,0)</f>
        <v>4</v>
      </c>
      <c r="O4304" s="13" t="str">
        <f>VLOOKUP(A4304,Table!$U$1:$V$230,2,0)</f>
        <v>Tetragonal</v>
      </c>
      <c r="P4304" s="1"/>
    </row>
    <row r="4305" spans="1:16">
      <c r="A4305" s="12">
        <v>139</v>
      </c>
      <c r="B4305" s="12">
        <v>105840</v>
      </c>
      <c r="C4305" s="12" t="s">
        <v>4799</v>
      </c>
      <c r="D4305" s="12" t="s">
        <v>4959</v>
      </c>
      <c r="E4305" s="17" t="s">
        <v>11355</v>
      </c>
      <c r="F4305" s="25" t="str">
        <f>LEFT(E4305,MIN(FIND({0,1,2,3,4,5,6,7,8,9},ASC(E4305)&amp;1234567890))-1)</f>
        <v>Pt</v>
      </c>
      <c r="G4305" s="25">
        <f t="shared" si="134"/>
        <v>3</v>
      </c>
      <c r="H4305" s="25">
        <f>VLOOKUP(F4305,Table!$A$2:$C$121,2,0)</f>
        <v>10</v>
      </c>
      <c r="I4305" s="26">
        <f>VLOOKUP(F4305,Table!$A$2:$C$121,3,0)</f>
        <v>6</v>
      </c>
      <c r="J4305" s="17" t="s">
        <v>334</v>
      </c>
      <c r="K4305" s="25" t="str">
        <f>LEFT(J4305,MIN(FIND({0,1,2,3,4,5,6,7,8,9},ASC(J4305)&amp;1234567890))-1)</f>
        <v>V</v>
      </c>
      <c r="L4305" s="25">
        <f t="shared" si="135"/>
        <v>1</v>
      </c>
      <c r="M4305" s="25">
        <f>VLOOKUP(K4305,Table!$A$2:$C$121,2,0)</f>
        <v>5</v>
      </c>
      <c r="N4305" s="26">
        <f>VLOOKUP(K4305,Table!$A$2:$C$121,3,0)</f>
        <v>4</v>
      </c>
      <c r="O4305" s="13" t="str">
        <f>VLOOKUP(A4305,Table!$U$1:$V$230,2,0)</f>
        <v>Tetragonal</v>
      </c>
      <c r="P4305" s="1"/>
    </row>
    <row r="4306" spans="1:16">
      <c r="A4306" s="12">
        <v>139</v>
      </c>
      <c r="B4306" s="12">
        <v>106042</v>
      </c>
      <c r="C4306" s="12" t="s">
        <v>4799</v>
      </c>
      <c r="D4306" s="12" t="s">
        <v>4960</v>
      </c>
      <c r="E4306" s="17" t="s">
        <v>11874</v>
      </c>
      <c r="F4306" s="25" t="str">
        <f>LEFT(E4306,MIN(FIND({0,1,2,3,4,5,6,7,8,9},ASC(E4306)&amp;1234567890))-1)</f>
        <v>Sc</v>
      </c>
      <c r="G4306" s="25">
        <f t="shared" si="134"/>
        <v>1</v>
      </c>
      <c r="H4306" s="25">
        <f>VLOOKUP(F4306,Table!$A$2:$C$121,2,0)</f>
        <v>3</v>
      </c>
      <c r="I4306" s="26">
        <f>VLOOKUP(F4306,Table!$A$2:$C$121,3,0)</f>
        <v>4</v>
      </c>
      <c r="J4306" s="17" t="s">
        <v>11869</v>
      </c>
      <c r="K4306" s="25" t="str">
        <f>LEFT(J4306,MIN(FIND({0,1,2,3,4,5,6,7,8,9},ASC(J4306)&amp;1234567890))-1)</f>
        <v>Zn</v>
      </c>
      <c r="L4306" s="25">
        <f t="shared" si="135"/>
        <v>12</v>
      </c>
      <c r="M4306" s="25">
        <f>VLOOKUP(K4306,Table!$A$2:$C$121,2,0)</f>
        <v>12</v>
      </c>
      <c r="N4306" s="26">
        <f>VLOOKUP(K4306,Table!$A$2:$C$121,3,0)</f>
        <v>4</v>
      </c>
      <c r="O4306" s="13" t="str">
        <f>VLOOKUP(A4306,Table!$U$1:$V$230,2,0)</f>
        <v>Tetragonal</v>
      </c>
      <c r="P4306" s="1"/>
    </row>
    <row r="4307" spans="1:16">
      <c r="A4307" s="12">
        <v>139</v>
      </c>
      <c r="B4307" s="12">
        <v>106069</v>
      </c>
      <c r="C4307" s="12" t="s">
        <v>4799</v>
      </c>
      <c r="D4307" s="12" t="s">
        <v>4961</v>
      </c>
      <c r="E4307" s="17" t="s">
        <v>590</v>
      </c>
      <c r="F4307" s="25" t="str">
        <f>LEFT(E4307,MIN(FIND({0,1,2,3,4,5,6,7,8,9},ASC(E4307)&amp;1234567890))-1)</f>
        <v>Sm</v>
      </c>
      <c r="G4307" s="25">
        <f t="shared" si="134"/>
        <v>1</v>
      </c>
      <c r="H4307" s="25">
        <f>VLOOKUP(F4307,Table!$A$2:$C$121,2,0)</f>
        <v>3</v>
      </c>
      <c r="I4307" s="26">
        <f>VLOOKUP(F4307,Table!$A$2:$C$121,3,0)</f>
        <v>6</v>
      </c>
      <c r="J4307" s="17" t="s">
        <v>11869</v>
      </c>
      <c r="K4307" s="25" t="str">
        <f>LEFT(J4307,MIN(FIND({0,1,2,3,4,5,6,7,8,9},ASC(J4307)&amp;1234567890))-1)</f>
        <v>Zn</v>
      </c>
      <c r="L4307" s="25">
        <f t="shared" si="135"/>
        <v>12</v>
      </c>
      <c r="M4307" s="25">
        <f>VLOOKUP(K4307,Table!$A$2:$C$121,2,0)</f>
        <v>12</v>
      </c>
      <c r="N4307" s="26">
        <f>VLOOKUP(K4307,Table!$A$2:$C$121,3,0)</f>
        <v>4</v>
      </c>
      <c r="O4307" s="13" t="str">
        <f>VLOOKUP(A4307,Table!$U$1:$V$230,2,0)</f>
        <v>Tetragonal</v>
      </c>
      <c r="P4307" s="1"/>
    </row>
    <row r="4308" spans="1:16">
      <c r="A4308" s="12">
        <v>139</v>
      </c>
      <c r="B4308" s="12">
        <v>106167</v>
      </c>
      <c r="C4308" s="12" t="s">
        <v>4799</v>
      </c>
      <c r="D4308" s="12" t="s">
        <v>4962</v>
      </c>
      <c r="E4308" s="17" t="s">
        <v>11363</v>
      </c>
      <c r="F4308" s="25" t="str">
        <f>LEFT(E4308,MIN(FIND({0,1,2,3,4,5,6,7,8,9},ASC(E4308)&amp;1234567890))-1)</f>
        <v>Th</v>
      </c>
      <c r="G4308" s="25">
        <f t="shared" si="134"/>
        <v>1</v>
      </c>
      <c r="H4308" s="25">
        <f>VLOOKUP(F4308,Table!$A$2:$C$121,2,0)</f>
        <v>3</v>
      </c>
      <c r="I4308" s="26">
        <f>VLOOKUP(F4308,Table!$A$2:$C$121,3,0)</f>
        <v>7</v>
      </c>
      <c r="J4308" s="17" t="s">
        <v>12115</v>
      </c>
      <c r="K4308" s="25" t="str">
        <f>LEFT(J4308,MIN(FIND({0,1,2,3,4,5,6,7,8,9},ASC(J4308)&amp;1234567890))-1)</f>
        <v>Zn</v>
      </c>
      <c r="L4308" s="25">
        <f t="shared" si="135"/>
        <v>4</v>
      </c>
      <c r="M4308" s="25">
        <f>VLOOKUP(K4308,Table!$A$2:$C$121,2,0)</f>
        <v>12</v>
      </c>
      <c r="N4308" s="26">
        <f>VLOOKUP(K4308,Table!$A$2:$C$121,3,0)</f>
        <v>4</v>
      </c>
      <c r="O4308" s="13" t="str">
        <f>VLOOKUP(A4308,Table!$U$1:$V$230,2,0)</f>
        <v>Tetragonal</v>
      </c>
      <c r="P4308" s="1"/>
    </row>
    <row r="4309" spans="1:16">
      <c r="A4309" s="12">
        <v>139</v>
      </c>
      <c r="B4309" s="12">
        <v>106213</v>
      </c>
      <c r="C4309" s="12" t="s">
        <v>4799</v>
      </c>
      <c r="D4309" s="12" t="s">
        <v>4963</v>
      </c>
      <c r="E4309" s="17" t="s">
        <v>416</v>
      </c>
      <c r="F4309" s="25" t="str">
        <f>LEFT(E4309,MIN(FIND({0,1,2,3,4,5,6,7,8,9},ASC(E4309)&amp;1234567890))-1)</f>
        <v>V</v>
      </c>
      <c r="G4309" s="25">
        <f t="shared" si="134"/>
        <v>4</v>
      </c>
      <c r="H4309" s="25">
        <f>VLOOKUP(F4309,Table!$A$2:$C$121,2,0)</f>
        <v>5</v>
      </c>
      <c r="I4309" s="26">
        <f>VLOOKUP(F4309,Table!$A$2:$C$121,3,0)</f>
        <v>4</v>
      </c>
      <c r="J4309" s="17" t="s">
        <v>71</v>
      </c>
      <c r="K4309" s="25" t="str">
        <f>LEFT(J4309,MIN(FIND({0,1,2,3,4,5,6,7,8,9},ASC(J4309)&amp;1234567890))-1)</f>
        <v>Zn</v>
      </c>
      <c r="L4309" s="25">
        <f t="shared" si="135"/>
        <v>5</v>
      </c>
      <c r="M4309" s="25">
        <f>VLOOKUP(K4309,Table!$A$2:$C$121,2,0)</f>
        <v>12</v>
      </c>
      <c r="N4309" s="26">
        <f>VLOOKUP(K4309,Table!$A$2:$C$121,3,0)</f>
        <v>4</v>
      </c>
      <c r="O4309" s="13" t="str">
        <f>VLOOKUP(A4309,Table!$U$1:$V$230,2,0)</f>
        <v>Tetragonal</v>
      </c>
      <c r="P4309" s="1"/>
    </row>
    <row r="4310" spans="1:16">
      <c r="A4310" s="12">
        <v>139</v>
      </c>
      <c r="B4310" s="12">
        <v>106229</v>
      </c>
      <c r="C4310" s="12" t="s">
        <v>4799</v>
      </c>
      <c r="D4310" s="12" t="s">
        <v>4964</v>
      </c>
      <c r="E4310" s="17" t="s">
        <v>11336</v>
      </c>
      <c r="F4310" s="25" t="str">
        <f>LEFT(E4310,MIN(FIND({0,1,2,3,4,5,6,7,8,9},ASC(E4310)&amp;1234567890))-1)</f>
        <v>Y</v>
      </c>
      <c r="G4310" s="25">
        <f t="shared" si="134"/>
        <v>1</v>
      </c>
      <c r="H4310" s="25">
        <f>VLOOKUP(F4310,Table!$A$2:$C$121,2,0)</f>
        <v>3</v>
      </c>
      <c r="I4310" s="26">
        <f>VLOOKUP(F4310,Table!$A$2:$C$121,3,0)</f>
        <v>5</v>
      </c>
      <c r="J4310" s="17" t="s">
        <v>11869</v>
      </c>
      <c r="K4310" s="25" t="str">
        <f>LEFT(J4310,MIN(FIND({0,1,2,3,4,5,6,7,8,9},ASC(J4310)&amp;1234567890))-1)</f>
        <v>Zn</v>
      </c>
      <c r="L4310" s="25">
        <f t="shared" si="135"/>
        <v>12</v>
      </c>
      <c r="M4310" s="25">
        <f>VLOOKUP(K4310,Table!$A$2:$C$121,2,0)</f>
        <v>12</v>
      </c>
      <c r="N4310" s="26">
        <f>VLOOKUP(K4310,Table!$A$2:$C$121,3,0)</f>
        <v>4</v>
      </c>
      <c r="O4310" s="13" t="str">
        <f>VLOOKUP(A4310,Table!$U$1:$V$230,2,0)</f>
        <v>Tetragonal</v>
      </c>
      <c r="P4310" s="1"/>
    </row>
    <row r="4311" spans="1:16">
      <c r="A4311" s="12">
        <v>139</v>
      </c>
      <c r="B4311" s="12">
        <v>97354</v>
      </c>
      <c r="C4311" s="12" t="s">
        <v>4799</v>
      </c>
      <c r="D4311" s="12" t="s">
        <v>4965</v>
      </c>
      <c r="E4311" s="17" t="s">
        <v>12583</v>
      </c>
      <c r="F4311" s="25" t="str">
        <f>LEFT(E4311,MIN(FIND({0,1,2,3,4,5,6,7,8,9},ASC(E4311)&amp;1234567890))-1)</f>
        <v>Yb</v>
      </c>
      <c r="G4311" s="25">
        <f t="shared" si="134"/>
        <v>11</v>
      </c>
      <c r="H4311" s="25">
        <f>VLOOKUP(F4311,Table!$A$2:$C$121,2,0)</f>
        <v>3</v>
      </c>
      <c r="I4311" s="26">
        <f>VLOOKUP(F4311,Table!$A$2:$C$121,3,0)</f>
        <v>6</v>
      </c>
      <c r="J4311" s="17" t="s">
        <v>12598</v>
      </c>
      <c r="K4311" s="25" t="str">
        <f>LEFT(J4311,MIN(FIND({0,1,2,3,4,5,6,7,8,9},ASC(J4311)&amp;1234567890))-1)</f>
        <v>Ge</v>
      </c>
      <c r="L4311" s="25">
        <f t="shared" si="135"/>
        <v>10</v>
      </c>
      <c r="M4311" s="25">
        <f>VLOOKUP(K4311,Table!$A$2:$C$121,2,0)</f>
        <v>14</v>
      </c>
      <c r="N4311" s="26">
        <f>VLOOKUP(K4311,Table!$A$2:$C$121,3,0)</f>
        <v>4</v>
      </c>
      <c r="O4311" s="13" t="str">
        <f>VLOOKUP(A4311,Table!$U$1:$V$230,2,0)</f>
        <v>Tetragonal</v>
      </c>
      <c r="P4311" s="1"/>
    </row>
    <row r="4312" spans="1:16">
      <c r="A4312" s="12">
        <v>139</v>
      </c>
      <c r="B4312" s="12">
        <v>240131</v>
      </c>
      <c r="C4312" s="12" t="s">
        <v>4799</v>
      </c>
      <c r="D4312" s="12" t="s">
        <v>987</v>
      </c>
      <c r="E4312" s="17" t="s">
        <v>433</v>
      </c>
      <c r="F4312" s="25" t="str">
        <f>LEFT(E4312,MIN(FIND({0,1,2,3,4,5,6,7,8,9},ASC(E4312)&amp;1234567890))-1)</f>
        <v>Sr</v>
      </c>
      <c r="G4312" s="25">
        <f t="shared" si="134"/>
        <v>1</v>
      </c>
      <c r="H4312" s="25">
        <f>VLOOKUP(F4312,Table!$A$2:$C$121,2,0)</f>
        <v>2</v>
      </c>
      <c r="I4312" s="26">
        <f>VLOOKUP(F4312,Table!$A$2:$C$121,3,0)</f>
        <v>5</v>
      </c>
      <c r="J4312" s="17" t="s">
        <v>11507</v>
      </c>
      <c r="K4312" s="25" t="str">
        <f>LEFT(J4312,MIN(FIND({0,1,2,3,4,5,6,7,8,9},ASC(J4312)&amp;1234567890))-1)</f>
        <v>In</v>
      </c>
      <c r="L4312" s="25">
        <f t="shared" si="135"/>
        <v>4</v>
      </c>
      <c r="M4312" s="25">
        <f>VLOOKUP(K4312,Table!$A$2:$C$121,2,0)</f>
        <v>13</v>
      </c>
      <c r="N4312" s="26">
        <f>VLOOKUP(K4312,Table!$A$2:$C$121,3,0)</f>
        <v>5</v>
      </c>
      <c r="O4312" s="13" t="str">
        <f>VLOOKUP(A4312,Table!$U$1:$V$230,2,0)</f>
        <v>Tetragonal</v>
      </c>
      <c r="P4312" s="1"/>
    </row>
    <row r="4313" spans="1:16">
      <c r="A4313" s="12">
        <v>139</v>
      </c>
      <c r="B4313" s="12">
        <v>281665</v>
      </c>
      <c r="C4313" s="12" t="s">
        <v>4799</v>
      </c>
      <c r="D4313" s="12" t="s">
        <v>4966</v>
      </c>
      <c r="E4313" s="17" t="s">
        <v>405</v>
      </c>
      <c r="F4313" s="25" t="str">
        <f>LEFT(E4313,MIN(FIND({0,1,2,3,4,5,6,7,8,9},ASC(E4313)&amp;1234567890))-1)</f>
        <v>Ta</v>
      </c>
      <c r="G4313" s="25">
        <f t="shared" si="134"/>
        <v>1</v>
      </c>
      <c r="H4313" s="25">
        <f>VLOOKUP(F4313,Table!$A$2:$C$121,2,0)</f>
        <v>5</v>
      </c>
      <c r="I4313" s="26">
        <f>VLOOKUP(F4313,Table!$A$2:$C$121,3,0)</f>
        <v>6</v>
      </c>
      <c r="J4313" s="17" t="s">
        <v>445</v>
      </c>
      <c r="K4313" s="25" t="str">
        <f>LEFT(J4313,MIN(FIND({0,1,2,3,4,5,6,7,8,9},ASC(J4313)&amp;1234567890))-1)</f>
        <v>Al</v>
      </c>
      <c r="L4313" s="25">
        <f t="shared" si="135"/>
        <v>3</v>
      </c>
      <c r="M4313" s="25">
        <f>VLOOKUP(K4313,Table!$A$2:$C$121,2,0)</f>
        <v>13</v>
      </c>
      <c r="N4313" s="26">
        <f>VLOOKUP(K4313,Table!$A$2:$C$121,3,0)</f>
        <v>3</v>
      </c>
      <c r="O4313" s="13" t="str">
        <f>VLOOKUP(A4313,Table!$U$1:$V$230,2,0)</f>
        <v>Tetragonal</v>
      </c>
      <c r="P4313" s="1"/>
    </row>
    <row r="4314" spans="1:16">
      <c r="A4314" s="12">
        <v>139</v>
      </c>
      <c r="B4314" s="12">
        <v>98937</v>
      </c>
      <c r="C4314" s="12" t="s">
        <v>4799</v>
      </c>
      <c r="D4314" s="12" t="s">
        <v>4967</v>
      </c>
      <c r="E4314" s="17" t="s">
        <v>50</v>
      </c>
      <c r="F4314" s="25" t="str">
        <f>LEFT(E4314,MIN(FIND({0,1,2,3,4,5,6,7,8,9},ASC(E4314)&amp;1234567890))-1)</f>
        <v>Ti</v>
      </c>
      <c r="G4314" s="25">
        <f t="shared" si="134"/>
        <v>1</v>
      </c>
      <c r="H4314" s="25">
        <f>VLOOKUP(F4314,Table!$A$2:$C$121,2,0)</f>
        <v>4</v>
      </c>
      <c r="I4314" s="26">
        <f>VLOOKUP(F4314,Table!$A$2:$C$121,3,0)</f>
        <v>4</v>
      </c>
      <c r="J4314" s="17" t="s">
        <v>11560</v>
      </c>
      <c r="K4314" s="25" t="str">
        <f>LEFT(J4314,MIN(FIND({0,1,2,3,4,5,6,7,8,9},ASC(J4314)&amp;1234567890))-1)</f>
        <v>Ga</v>
      </c>
      <c r="L4314" s="25">
        <f t="shared" si="135"/>
        <v>3</v>
      </c>
      <c r="M4314" s="25">
        <f>VLOOKUP(K4314,Table!$A$2:$C$121,2,0)</f>
        <v>13</v>
      </c>
      <c r="N4314" s="26">
        <f>VLOOKUP(K4314,Table!$A$2:$C$121,3,0)</f>
        <v>4</v>
      </c>
      <c r="O4314" s="13" t="str">
        <f>VLOOKUP(A4314,Table!$U$1:$V$230,2,0)</f>
        <v>Tetragonal</v>
      </c>
      <c r="P4314" s="1"/>
    </row>
    <row r="4315" spans="1:16">
      <c r="A4315" s="12">
        <v>139</v>
      </c>
      <c r="B4315" s="12">
        <v>103960</v>
      </c>
      <c r="C4315" s="12" t="s">
        <v>4799</v>
      </c>
      <c r="D4315" s="12" t="s">
        <v>4968</v>
      </c>
      <c r="E4315" s="17" t="s">
        <v>11382</v>
      </c>
      <c r="F4315" s="25" t="str">
        <f>LEFT(E4315,MIN(FIND({0,1,2,3,4,5,6,7,8,9},ASC(E4315)&amp;1234567890))-1)</f>
        <v>Ga</v>
      </c>
      <c r="G4315" s="25">
        <f t="shared" si="134"/>
        <v>4</v>
      </c>
      <c r="H4315" s="25">
        <f>VLOOKUP(F4315,Table!$A$2:$C$121,2,0)</f>
        <v>13</v>
      </c>
      <c r="I4315" s="26">
        <f>VLOOKUP(F4315,Table!$A$2:$C$121,3,0)</f>
        <v>4</v>
      </c>
      <c r="J4315" s="17" t="s">
        <v>12634</v>
      </c>
      <c r="K4315" s="25" t="str">
        <f>LEFT(J4315,MIN(FIND({0,1,2,3,4,5,6,7,8,9},ASC(J4315)&amp;1234567890))-1)</f>
        <v>Sc</v>
      </c>
      <c r="L4315" s="25">
        <f t="shared" si="135"/>
        <v>4.8899999999999997</v>
      </c>
      <c r="M4315" s="25">
        <f>VLOOKUP(K4315,Table!$A$2:$C$121,2,0)</f>
        <v>3</v>
      </c>
      <c r="N4315" s="26">
        <f>VLOOKUP(K4315,Table!$A$2:$C$121,3,0)</f>
        <v>4</v>
      </c>
      <c r="O4315" s="13" t="str">
        <f>VLOOKUP(A4315,Table!$U$1:$V$230,2,0)</f>
        <v>Tetragonal</v>
      </c>
      <c r="P4315" s="1"/>
    </row>
    <row r="4316" spans="1:16">
      <c r="A4316" s="12">
        <v>139</v>
      </c>
      <c r="B4316" s="12">
        <v>104941</v>
      </c>
      <c r="C4316" s="12" t="s">
        <v>4799</v>
      </c>
      <c r="D4316" s="12" t="s">
        <v>4075</v>
      </c>
      <c r="E4316" s="17" t="s">
        <v>355</v>
      </c>
      <c r="F4316" s="25" t="str">
        <f>LEFT(E4316,MIN(FIND({0,1,2,3,4,5,6,7,8,9},ASC(E4316)&amp;1234567890))-1)</f>
        <v>Mn</v>
      </c>
      <c r="G4316" s="25">
        <f t="shared" si="134"/>
        <v>1</v>
      </c>
      <c r="H4316" s="25">
        <f>VLOOKUP(F4316,Table!$A$2:$C$121,2,0)</f>
        <v>7</v>
      </c>
      <c r="I4316" s="26">
        <f>VLOOKUP(F4316,Table!$A$2:$C$121,3,0)</f>
        <v>4</v>
      </c>
      <c r="J4316" s="17" t="s">
        <v>11830</v>
      </c>
      <c r="K4316" s="25" t="str">
        <f>LEFT(J4316,MIN(FIND({0,1,2,3,4,5,6,7,8,9},ASC(J4316)&amp;1234567890))-1)</f>
        <v>Pd</v>
      </c>
      <c r="L4316" s="25">
        <f t="shared" si="135"/>
        <v>3</v>
      </c>
      <c r="M4316" s="25">
        <f>VLOOKUP(K4316,Table!$A$2:$C$121,2,0)</f>
        <v>10</v>
      </c>
      <c r="N4316" s="26">
        <f>VLOOKUP(K4316,Table!$A$2:$C$121,3,0)</f>
        <v>5</v>
      </c>
      <c r="O4316" s="13" t="str">
        <f>VLOOKUP(A4316,Table!$U$1:$V$230,2,0)</f>
        <v>Tetragonal</v>
      </c>
      <c r="P4316" s="1"/>
    </row>
    <row r="4317" spans="1:16">
      <c r="A4317" s="12">
        <v>139</v>
      </c>
      <c r="B4317" s="12">
        <v>106255</v>
      </c>
      <c r="C4317" s="12" t="s">
        <v>4799</v>
      </c>
      <c r="D4317" s="12" t="s">
        <v>4969</v>
      </c>
      <c r="E4317" s="17" t="s">
        <v>65</v>
      </c>
      <c r="F4317" s="25" t="str">
        <f>LEFT(E4317,MIN(FIND({0,1,2,3,4,5,6,7,8,9},ASC(E4317)&amp;1234567890))-1)</f>
        <v>Al</v>
      </c>
      <c r="G4317" s="25">
        <f t="shared" si="134"/>
        <v>11</v>
      </c>
      <c r="H4317" s="25">
        <f>VLOOKUP(F4317,Table!$A$2:$C$121,2,0)</f>
        <v>13</v>
      </c>
      <c r="I4317" s="26">
        <f>VLOOKUP(F4317,Table!$A$2:$C$121,3,0)</f>
        <v>3</v>
      </c>
      <c r="J4317" s="17" t="s">
        <v>56</v>
      </c>
      <c r="K4317" s="25" t="str">
        <f>LEFT(J4317,MIN(FIND({0,1,2,3,4,5,6,7,8,9},ASC(J4317)&amp;1234567890))-1)</f>
        <v>Ti</v>
      </c>
      <c r="L4317" s="25">
        <f t="shared" si="135"/>
        <v>5</v>
      </c>
      <c r="M4317" s="25">
        <f>VLOOKUP(K4317,Table!$A$2:$C$121,2,0)</f>
        <v>4</v>
      </c>
      <c r="N4317" s="26">
        <f>VLOOKUP(K4317,Table!$A$2:$C$121,3,0)</f>
        <v>4</v>
      </c>
      <c r="O4317" s="13" t="str">
        <f>VLOOKUP(A4317,Table!$U$1:$V$230,2,0)</f>
        <v>Tetragonal</v>
      </c>
      <c r="P4317" s="1"/>
    </row>
    <row r="4318" spans="1:16">
      <c r="A4318" s="12">
        <v>139</v>
      </c>
      <c r="B4318" s="12">
        <v>106259</v>
      </c>
      <c r="C4318" s="12" t="s">
        <v>4799</v>
      </c>
      <c r="D4318" s="12" t="s">
        <v>4970</v>
      </c>
      <c r="E4318" s="17" t="s">
        <v>445</v>
      </c>
      <c r="F4318" s="25" t="str">
        <f>LEFT(E4318,MIN(FIND({0,1,2,3,4,5,6,7,8,9},ASC(E4318)&amp;1234567890))-1)</f>
        <v>Al</v>
      </c>
      <c r="G4318" s="25">
        <f t="shared" si="134"/>
        <v>3</v>
      </c>
      <c r="H4318" s="25">
        <f>VLOOKUP(F4318,Table!$A$2:$C$121,2,0)</f>
        <v>13</v>
      </c>
      <c r="I4318" s="26">
        <f>VLOOKUP(F4318,Table!$A$2:$C$121,3,0)</f>
        <v>3</v>
      </c>
      <c r="J4318" s="17" t="s">
        <v>377</v>
      </c>
      <c r="K4318" s="25" t="str">
        <f>LEFT(J4318,MIN(FIND({0,1,2,3,4,5,6,7,8,9},ASC(J4318)&amp;1234567890))-1)</f>
        <v>Zr</v>
      </c>
      <c r="L4318" s="25">
        <f t="shared" si="135"/>
        <v>1</v>
      </c>
      <c r="M4318" s="25">
        <f>VLOOKUP(K4318,Table!$A$2:$C$121,2,0)</f>
        <v>4</v>
      </c>
      <c r="N4318" s="26">
        <f>VLOOKUP(K4318,Table!$A$2:$C$121,3,0)</f>
        <v>5</v>
      </c>
      <c r="O4318" s="13" t="str">
        <f>VLOOKUP(A4318,Table!$U$1:$V$230,2,0)</f>
        <v>Tetragonal</v>
      </c>
      <c r="P4318" s="1"/>
    </row>
    <row r="4319" spans="1:16">
      <c r="A4319" s="12">
        <v>139</v>
      </c>
      <c r="B4319" s="12">
        <v>57380</v>
      </c>
      <c r="C4319" s="12" t="s">
        <v>4799</v>
      </c>
      <c r="D4319" s="12" t="s">
        <v>4971</v>
      </c>
      <c r="E4319" s="17" t="s">
        <v>11661</v>
      </c>
      <c r="F4319" s="25" t="str">
        <f>LEFT(E4319,MIN(FIND({0,1,2,3,4,5,6,7,8,9},ASC(E4319)&amp;1234567890))-1)</f>
        <v>Ag</v>
      </c>
      <c r="G4319" s="25">
        <f t="shared" si="134"/>
        <v>2</v>
      </c>
      <c r="H4319" s="25">
        <f>VLOOKUP(F4319,Table!$A$2:$C$121,2,0)</f>
        <v>11</v>
      </c>
      <c r="I4319" s="26">
        <f>VLOOKUP(F4319,Table!$A$2:$C$121,3,0)</f>
        <v>5</v>
      </c>
      <c r="J4319" s="17" t="s">
        <v>11333</v>
      </c>
      <c r="K4319" s="25" t="str">
        <f>LEFT(J4319,MIN(FIND({0,1,2,3,4,5,6,7,8,9},ASC(J4319)&amp;1234567890))-1)</f>
        <v>Dy</v>
      </c>
      <c r="L4319" s="25">
        <f t="shared" si="135"/>
        <v>1</v>
      </c>
      <c r="M4319" s="25">
        <f>VLOOKUP(K4319,Table!$A$2:$C$121,2,0)</f>
        <v>3</v>
      </c>
      <c r="N4319" s="26">
        <f>VLOOKUP(K4319,Table!$A$2:$C$121,3,0)</f>
        <v>6</v>
      </c>
      <c r="O4319" s="13" t="str">
        <f>VLOOKUP(A4319,Table!$U$1:$V$230,2,0)</f>
        <v>Tetragonal</v>
      </c>
      <c r="P4319" s="1"/>
    </row>
    <row r="4320" spans="1:16">
      <c r="A4320" s="12">
        <v>139</v>
      </c>
      <c r="B4320" s="12">
        <v>57738</v>
      </c>
      <c r="C4320" s="12" t="s">
        <v>4799</v>
      </c>
      <c r="D4320" s="12" t="s">
        <v>4972</v>
      </c>
      <c r="E4320" s="17" t="s">
        <v>445</v>
      </c>
      <c r="F4320" s="25" t="str">
        <f>LEFT(E4320,MIN(FIND({0,1,2,3,4,5,6,7,8,9},ASC(E4320)&amp;1234567890))-1)</f>
        <v>Al</v>
      </c>
      <c r="G4320" s="25">
        <f t="shared" si="134"/>
        <v>3</v>
      </c>
      <c r="H4320" s="25">
        <f>VLOOKUP(F4320,Table!$A$2:$C$121,2,0)</f>
        <v>13</v>
      </c>
      <c r="I4320" s="26">
        <f>VLOOKUP(F4320,Table!$A$2:$C$121,3,0)</f>
        <v>3</v>
      </c>
      <c r="J4320" s="17" t="s">
        <v>11333</v>
      </c>
      <c r="K4320" s="25" t="str">
        <f>LEFT(J4320,MIN(FIND({0,1,2,3,4,5,6,7,8,9},ASC(J4320)&amp;1234567890))-1)</f>
        <v>Dy</v>
      </c>
      <c r="L4320" s="25">
        <f t="shared" si="135"/>
        <v>1</v>
      </c>
      <c r="M4320" s="25">
        <f>VLOOKUP(K4320,Table!$A$2:$C$121,2,0)</f>
        <v>3</v>
      </c>
      <c r="N4320" s="26">
        <f>VLOOKUP(K4320,Table!$A$2:$C$121,3,0)</f>
        <v>6</v>
      </c>
      <c r="O4320" s="13" t="str">
        <f>VLOOKUP(A4320,Table!$U$1:$V$230,2,0)</f>
        <v>Tetragonal</v>
      </c>
      <c r="P4320" s="1"/>
    </row>
    <row r="4321" spans="1:16">
      <c r="A4321" s="12">
        <v>139</v>
      </c>
      <c r="B4321" s="12">
        <v>53059</v>
      </c>
      <c r="C4321" s="12" t="s">
        <v>4799</v>
      </c>
      <c r="D4321" s="12" t="s">
        <v>994</v>
      </c>
      <c r="E4321" s="17" t="s">
        <v>76</v>
      </c>
      <c r="F4321" s="25" t="str">
        <f>LEFT(E4321,MIN(FIND({0,1,2,3,4,5,6,7,8,9},ASC(E4321)&amp;1234567890))-1)</f>
        <v>Co</v>
      </c>
      <c r="G4321" s="25">
        <f t="shared" si="134"/>
        <v>1</v>
      </c>
      <c r="H4321" s="25">
        <f>VLOOKUP(F4321,Table!$A$2:$C$121,2,0)</f>
        <v>9</v>
      </c>
      <c r="I4321" s="26">
        <f>VLOOKUP(F4321,Table!$A$2:$C$121,3,0)</f>
        <v>4</v>
      </c>
      <c r="J4321" s="17" t="s">
        <v>371</v>
      </c>
      <c r="K4321" s="25" t="str">
        <f>LEFT(J4321,MIN(FIND({0,1,2,3,4,5,6,7,8,9},ASC(J4321)&amp;1234567890))-1)</f>
        <v>O</v>
      </c>
      <c r="L4321" s="25">
        <f t="shared" si="135"/>
        <v>1</v>
      </c>
      <c r="M4321" s="25">
        <f>VLOOKUP(K4321,Table!$A$2:$C$121,2,0)</f>
        <v>16</v>
      </c>
      <c r="N4321" s="26">
        <f>VLOOKUP(K4321,Table!$A$2:$C$121,3,0)</f>
        <v>2</v>
      </c>
      <c r="O4321" s="13" t="str">
        <f>VLOOKUP(A4321,Table!$U$1:$V$230,2,0)</f>
        <v>Tetragonal</v>
      </c>
      <c r="P4321" s="1"/>
    </row>
    <row r="4322" spans="1:16">
      <c r="A4322" s="12">
        <v>139</v>
      </c>
      <c r="B4322" s="12">
        <v>58189</v>
      </c>
      <c r="C4322" s="12" t="s">
        <v>4799</v>
      </c>
      <c r="D4322" s="12" t="s">
        <v>4973</v>
      </c>
      <c r="E4322" s="17" t="s">
        <v>445</v>
      </c>
      <c r="F4322" s="25" t="str">
        <f>LEFT(E4322,MIN(FIND({0,1,2,3,4,5,6,7,8,9},ASC(E4322)&amp;1234567890))-1)</f>
        <v>Al</v>
      </c>
      <c r="G4322" s="25">
        <f t="shared" si="134"/>
        <v>3</v>
      </c>
      <c r="H4322" s="25">
        <f>VLOOKUP(F4322,Table!$A$2:$C$121,2,0)</f>
        <v>13</v>
      </c>
      <c r="I4322" s="26">
        <f>VLOOKUP(F4322,Table!$A$2:$C$121,3,0)</f>
        <v>3</v>
      </c>
      <c r="J4322" s="17" t="s">
        <v>50</v>
      </c>
      <c r="K4322" s="25" t="str">
        <f>LEFT(J4322,MIN(FIND({0,1,2,3,4,5,6,7,8,9},ASC(J4322)&amp;1234567890))-1)</f>
        <v>Ti</v>
      </c>
      <c r="L4322" s="25">
        <f t="shared" si="135"/>
        <v>1</v>
      </c>
      <c r="M4322" s="25">
        <f>VLOOKUP(K4322,Table!$A$2:$C$121,2,0)</f>
        <v>4</v>
      </c>
      <c r="N4322" s="26">
        <f>VLOOKUP(K4322,Table!$A$2:$C$121,3,0)</f>
        <v>4</v>
      </c>
      <c r="O4322" s="13" t="str">
        <f>VLOOKUP(A4322,Table!$U$1:$V$230,2,0)</f>
        <v>Tetragonal</v>
      </c>
      <c r="P4322" s="1"/>
    </row>
    <row r="4323" spans="1:16">
      <c r="A4323" s="12">
        <v>139</v>
      </c>
      <c r="B4323" s="12">
        <v>103164</v>
      </c>
      <c r="C4323" s="12" t="s">
        <v>4799</v>
      </c>
      <c r="D4323" s="12" t="s">
        <v>4974</v>
      </c>
      <c r="E4323" s="17" t="s">
        <v>11351</v>
      </c>
      <c r="F4323" s="25" t="str">
        <f>LEFT(E4323,MIN(FIND({0,1,2,3,4,5,6,7,8,9},ASC(E4323)&amp;1234567890))-1)</f>
        <v>Cu</v>
      </c>
      <c r="G4323" s="25">
        <f t="shared" si="134"/>
        <v>1</v>
      </c>
      <c r="H4323" s="25">
        <f>VLOOKUP(F4323,Table!$A$2:$C$121,2,0)</f>
        <v>11</v>
      </c>
      <c r="I4323" s="26">
        <f>VLOOKUP(F4323,Table!$A$2:$C$121,3,0)</f>
        <v>4</v>
      </c>
      <c r="J4323" s="17" t="s">
        <v>11391</v>
      </c>
      <c r="K4323" s="25" t="str">
        <f>LEFT(J4323,MIN(FIND({0,1,2,3,4,5,6,7,8,9},ASC(J4323)&amp;1234567890))-1)</f>
        <v>Zr</v>
      </c>
      <c r="L4323" s="25">
        <f t="shared" si="135"/>
        <v>2</v>
      </c>
      <c r="M4323" s="25">
        <f>VLOOKUP(K4323,Table!$A$2:$C$121,2,0)</f>
        <v>4</v>
      </c>
      <c r="N4323" s="26">
        <f>VLOOKUP(K4323,Table!$A$2:$C$121,3,0)</f>
        <v>5</v>
      </c>
      <c r="O4323" s="13" t="str">
        <f>VLOOKUP(A4323,Table!$U$1:$V$230,2,0)</f>
        <v>Tetragonal</v>
      </c>
      <c r="P4323" s="1"/>
    </row>
    <row r="4324" spans="1:16">
      <c r="A4324" s="12">
        <v>139</v>
      </c>
      <c r="B4324" s="12">
        <v>104986</v>
      </c>
      <c r="C4324" s="12" t="s">
        <v>4799</v>
      </c>
      <c r="D4324" s="12" t="s">
        <v>4975</v>
      </c>
      <c r="E4324" s="17" t="s">
        <v>12584</v>
      </c>
      <c r="F4324" s="25" t="str">
        <f>LEFT(E4324,MIN(FIND({0,1,2,3,4,5,6,7,8,9},ASC(E4324)&amp;1234567890))-1)</f>
        <v>Mn</v>
      </c>
      <c r="G4324" s="25">
        <f t="shared" si="134"/>
        <v>12</v>
      </c>
      <c r="H4324" s="25">
        <f>VLOOKUP(F4324,Table!$A$2:$C$121,2,0)</f>
        <v>7</v>
      </c>
      <c r="I4324" s="26">
        <f>VLOOKUP(F4324,Table!$A$2:$C$121,3,0)</f>
        <v>4</v>
      </c>
      <c r="J4324" s="17" t="s">
        <v>11363</v>
      </c>
      <c r="K4324" s="25" t="str">
        <f>LEFT(J4324,MIN(FIND({0,1,2,3,4,5,6,7,8,9},ASC(J4324)&amp;1234567890))-1)</f>
        <v>Th</v>
      </c>
      <c r="L4324" s="25">
        <f t="shared" si="135"/>
        <v>1</v>
      </c>
      <c r="M4324" s="25">
        <f>VLOOKUP(K4324,Table!$A$2:$C$121,2,0)</f>
        <v>3</v>
      </c>
      <c r="N4324" s="26">
        <f>VLOOKUP(K4324,Table!$A$2:$C$121,3,0)</f>
        <v>7</v>
      </c>
      <c r="O4324" s="13" t="str">
        <f>VLOOKUP(A4324,Table!$U$1:$V$230,2,0)</f>
        <v>Tetragonal</v>
      </c>
      <c r="P4324" s="1"/>
    </row>
    <row r="4325" spans="1:16">
      <c r="A4325" s="12">
        <v>139</v>
      </c>
      <c r="B4325" s="12">
        <v>409859</v>
      </c>
      <c r="C4325" s="12" t="s">
        <v>4799</v>
      </c>
      <c r="D4325" s="12" t="s">
        <v>4976</v>
      </c>
      <c r="E4325" s="17" t="s">
        <v>412</v>
      </c>
      <c r="F4325" s="25" t="str">
        <f>LEFT(E4325,MIN(FIND({0,1,2,3,4,5,6,7,8,9},ASC(E4325)&amp;1234567890))-1)</f>
        <v>Nd</v>
      </c>
      <c r="G4325" s="25">
        <f t="shared" si="134"/>
        <v>2</v>
      </c>
      <c r="H4325" s="25">
        <f>VLOOKUP(F4325,Table!$A$2:$C$121,2,0)</f>
        <v>3</v>
      </c>
      <c r="I4325" s="26">
        <f>VLOOKUP(F4325,Table!$A$2:$C$121,3,0)</f>
        <v>6</v>
      </c>
      <c r="J4325" s="17" t="s">
        <v>11645</v>
      </c>
      <c r="K4325" s="25" t="str">
        <f>LEFT(J4325,MIN(FIND({0,1,2,3,4,5,6,7,8,9},ASC(J4325)&amp;1234567890))-1)</f>
        <v>Sb</v>
      </c>
      <c r="L4325" s="25">
        <f t="shared" si="135"/>
        <v>1</v>
      </c>
      <c r="M4325" s="25">
        <f>VLOOKUP(K4325,Table!$A$2:$C$121,2,0)</f>
        <v>15</v>
      </c>
      <c r="N4325" s="26">
        <f>VLOOKUP(K4325,Table!$A$2:$C$121,3,0)</f>
        <v>5</v>
      </c>
      <c r="O4325" s="13" t="str">
        <f>VLOOKUP(A4325,Table!$U$1:$V$230,2,0)</f>
        <v>Tetragonal</v>
      </c>
      <c r="P4325" s="1"/>
    </row>
    <row r="4326" spans="1:16">
      <c r="A4326" s="12">
        <v>139</v>
      </c>
      <c r="B4326" s="12">
        <v>601127</v>
      </c>
      <c r="C4326" s="12" t="s">
        <v>4799</v>
      </c>
      <c r="D4326" s="12" t="s">
        <v>4977</v>
      </c>
      <c r="E4326" s="17" t="s">
        <v>11558</v>
      </c>
      <c r="F4326" s="25" t="str">
        <f>LEFT(E4326,MIN(FIND({0,1,2,3,4,5,6,7,8,9},ASC(E4326)&amp;1234567890))-1)</f>
        <v>Lu</v>
      </c>
      <c r="G4326" s="25">
        <f t="shared" si="134"/>
        <v>11</v>
      </c>
      <c r="H4326" s="25">
        <f>VLOOKUP(F4326,Table!$A$2:$C$121,2,0)</f>
        <v>3</v>
      </c>
      <c r="I4326" s="26">
        <f>VLOOKUP(F4326,Table!$A$2:$C$121,3,0)</f>
        <v>6</v>
      </c>
      <c r="J4326" s="17" t="s">
        <v>12598</v>
      </c>
      <c r="K4326" s="25" t="str">
        <f>LEFT(J4326,MIN(FIND({0,1,2,3,4,5,6,7,8,9},ASC(J4326)&amp;1234567890))-1)</f>
        <v>Ge</v>
      </c>
      <c r="L4326" s="25">
        <f t="shared" si="135"/>
        <v>10</v>
      </c>
      <c r="M4326" s="25">
        <f>VLOOKUP(K4326,Table!$A$2:$C$121,2,0)</f>
        <v>14</v>
      </c>
      <c r="N4326" s="26">
        <f>VLOOKUP(K4326,Table!$A$2:$C$121,3,0)</f>
        <v>4</v>
      </c>
      <c r="O4326" s="13" t="str">
        <f>VLOOKUP(A4326,Table!$U$1:$V$230,2,0)</f>
        <v>Tetragonal</v>
      </c>
      <c r="P4326" s="1"/>
    </row>
    <row r="4327" spans="1:16">
      <c r="A4327" s="12">
        <v>139</v>
      </c>
      <c r="B4327" s="12">
        <v>601447</v>
      </c>
      <c r="C4327" s="12" t="s">
        <v>4799</v>
      </c>
      <c r="D4327" s="12" t="s">
        <v>4978</v>
      </c>
      <c r="E4327" s="17" t="s">
        <v>11480</v>
      </c>
      <c r="F4327" s="25" t="str">
        <f>LEFT(E4327,MIN(FIND({0,1,2,3,4,5,6,7,8,9},ASC(E4327)&amp;1234567890))-1)</f>
        <v>Al</v>
      </c>
      <c r="G4327" s="25">
        <f t="shared" si="134"/>
        <v>4</v>
      </c>
      <c r="H4327" s="25">
        <f>VLOOKUP(F4327,Table!$A$2:$C$121,2,0)</f>
        <v>13</v>
      </c>
      <c r="I4327" s="26">
        <f>VLOOKUP(F4327,Table!$A$2:$C$121,3,0)</f>
        <v>3</v>
      </c>
      <c r="J4327" s="17" t="s">
        <v>433</v>
      </c>
      <c r="K4327" s="25" t="str">
        <f>LEFT(J4327,MIN(FIND({0,1,2,3,4,5,6,7,8,9},ASC(J4327)&amp;1234567890))-1)</f>
        <v>Sr</v>
      </c>
      <c r="L4327" s="25">
        <f t="shared" si="135"/>
        <v>1</v>
      </c>
      <c r="M4327" s="25">
        <f>VLOOKUP(K4327,Table!$A$2:$C$121,2,0)</f>
        <v>2</v>
      </c>
      <c r="N4327" s="26">
        <f>VLOOKUP(K4327,Table!$A$2:$C$121,3,0)</f>
        <v>5</v>
      </c>
      <c r="O4327" s="13" t="str">
        <f>VLOOKUP(A4327,Table!$U$1:$V$230,2,0)</f>
        <v>Tetragonal</v>
      </c>
      <c r="P4327" s="1"/>
    </row>
    <row r="4328" spans="1:16">
      <c r="A4328" s="12">
        <v>139</v>
      </c>
      <c r="B4328" s="12">
        <v>602768</v>
      </c>
      <c r="C4328" s="12" t="s">
        <v>4799</v>
      </c>
      <c r="D4328" s="12" t="s">
        <v>4979</v>
      </c>
      <c r="E4328" s="17" t="s">
        <v>590</v>
      </c>
      <c r="F4328" s="25" t="str">
        <f>LEFT(E4328,MIN(FIND({0,1,2,3,4,5,6,7,8,9},ASC(E4328)&amp;1234567890))-1)</f>
        <v>Sm</v>
      </c>
      <c r="G4328" s="25">
        <f t="shared" si="134"/>
        <v>1</v>
      </c>
      <c r="H4328" s="25">
        <f>VLOOKUP(F4328,Table!$A$2:$C$121,2,0)</f>
        <v>3</v>
      </c>
      <c r="I4328" s="26">
        <f>VLOOKUP(F4328,Table!$A$2:$C$121,3,0)</f>
        <v>6</v>
      </c>
      <c r="J4328" s="17" t="s">
        <v>383</v>
      </c>
      <c r="K4328" s="25" t="str">
        <f>LEFT(J4328,MIN(FIND({0,1,2,3,4,5,6,7,8,9},ASC(J4328)&amp;1234567890))-1)</f>
        <v>C</v>
      </c>
      <c r="L4328" s="25">
        <f t="shared" si="135"/>
        <v>2</v>
      </c>
      <c r="M4328" s="25">
        <f>VLOOKUP(K4328,Table!$A$2:$C$121,2,0)</f>
        <v>14</v>
      </c>
      <c r="N4328" s="26">
        <f>VLOOKUP(K4328,Table!$A$2:$C$121,3,0)</f>
        <v>2</v>
      </c>
      <c r="O4328" s="13" t="str">
        <f>VLOOKUP(A4328,Table!$U$1:$V$230,2,0)</f>
        <v>Tetragonal</v>
      </c>
      <c r="P4328" s="1"/>
    </row>
    <row r="4329" spans="1:16">
      <c r="A4329" s="12">
        <v>139</v>
      </c>
      <c r="B4329" s="12">
        <v>602769</v>
      </c>
      <c r="C4329" s="12" t="s">
        <v>4799</v>
      </c>
      <c r="D4329" s="12" t="s">
        <v>4980</v>
      </c>
      <c r="E4329" s="17" t="s">
        <v>11306</v>
      </c>
      <c r="F4329" s="25" t="str">
        <f>LEFT(E4329,MIN(FIND({0,1,2,3,4,5,6,7,8,9},ASC(E4329)&amp;1234567890))-1)</f>
        <v>Gd</v>
      </c>
      <c r="G4329" s="25">
        <f t="shared" si="134"/>
        <v>1</v>
      </c>
      <c r="H4329" s="25">
        <f>VLOOKUP(F4329,Table!$A$2:$C$121,2,0)</f>
        <v>3</v>
      </c>
      <c r="I4329" s="26">
        <f>VLOOKUP(F4329,Table!$A$2:$C$121,3,0)</f>
        <v>6</v>
      </c>
      <c r="J4329" s="17" t="s">
        <v>383</v>
      </c>
      <c r="K4329" s="25" t="str">
        <f>LEFT(J4329,MIN(FIND({0,1,2,3,4,5,6,7,8,9},ASC(J4329)&amp;1234567890))-1)</f>
        <v>C</v>
      </c>
      <c r="L4329" s="25">
        <f t="shared" si="135"/>
        <v>2</v>
      </c>
      <c r="M4329" s="25">
        <f>VLOOKUP(K4329,Table!$A$2:$C$121,2,0)</f>
        <v>14</v>
      </c>
      <c r="N4329" s="26">
        <f>VLOOKUP(K4329,Table!$A$2:$C$121,3,0)</f>
        <v>2</v>
      </c>
      <c r="O4329" s="13" t="str">
        <f>VLOOKUP(A4329,Table!$U$1:$V$230,2,0)</f>
        <v>Tetragonal</v>
      </c>
      <c r="P4329" s="1"/>
    </row>
    <row r="4330" spans="1:16">
      <c r="A4330" s="12">
        <v>139</v>
      </c>
      <c r="B4330" s="12">
        <v>603237</v>
      </c>
      <c r="C4330" s="12" t="s">
        <v>4799</v>
      </c>
      <c r="D4330" s="12" t="s">
        <v>4981</v>
      </c>
      <c r="E4330" s="17" t="s">
        <v>12635</v>
      </c>
      <c r="F4330" s="25" t="str">
        <f>LEFT(E4330,MIN(FIND({0,1,2,3,4,5,6,7,8,9},ASC(E4330)&amp;1234567890))-1)</f>
        <v>Fe</v>
      </c>
      <c r="G4330" s="25">
        <f t="shared" si="134"/>
        <v>12</v>
      </c>
      <c r="H4330" s="25">
        <f>VLOOKUP(F4330,Table!$A$2:$C$121,2,0)</f>
        <v>8</v>
      </c>
      <c r="I4330" s="26">
        <f>VLOOKUP(F4330,Table!$A$2:$C$121,3,0)</f>
        <v>4</v>
      </c>
      <c r="J4330" s="17" t="s">
        <v>590</v>
      </c>
      <c r="K4330" s="25" t="str">
        <f>LEFT(J4330,MIN(FIND({0,1,2,3,4,5,6,7,8,9},ASC(J4330)&amp;1234567890))-1)</f>
        <v>Sm</v>
      </c>
      <c r="L4330" s="25">
        <f t="shared" si="135"/>
        <v>1</v>
      </c>
      <c r="M4330" s="25">
        <f>VLOOKUP(K4330,Table!$A$2:$C$121,2,0)</f>
        <v>3</v>
      </c>
      <c r="N4330" s="26">
        <f>VLOOKUP(K4330,Table!$A$2:$C$121,3,0)</f>
        <v>6</v>
      </c>
      <c r="O4330" s="13" t="str">
        <f>VLOOKUP(A4330,Table!$U$1:$V$230,2,0)</f>
        <v>Tetragonal</v>
      </c>
      <c r="P4330" s="1"/>
    </row>
    <row r="4331" spans="1:16">
      <c r="A4331" s="12">
        <v>139</v>
      </c>
      <c r="B4331" s="12">
        <v>603592</v>
      </c>
      <c r="C4331" s="12" t="s">
        <v>4799</v>
      </c>
      <c r="D4331" s="12" t="s">
        <v>4982</v>
      </c>
      <c r="E4331" s="17" t="s">
        <v>377</v>
      </c>
      <c r="F4331" s="25" t="str">
        <f>LEFT(E4331,MIN(FIND({0,1,2,3,4,5,6,7,8,9},ASC(E4331)&amp;1234567890))-1)</f>
        <v>Zr</v>
      </c>
      <c r="G4331" s="25">
        <f t="shared" si="134"/>
        <v>1</v>
      </c>
      <c r="H4331" s="25">
        <f>VLOOKUP(F4331,Table!$A$2:$C$121,2,0)</f>
        <v>4</v>
      </c>
      <c r="I4331" s="26">
        <f>VLOOKUP(F4331,Table!$A$2:$C$121,3,0)</f>
        <v>5</v>
      </c>
      <c r="J4331" s="17" t="s">
        <v>445</v>
      </c>
      <c r="K4331" s="25" t="str">
        <f>LEFT(J4331,MIN(FIND({0,1,2,3,4,5,6,7,8,9},ASC(J4331)&amp;1234567890))-1)</f>
        <v>Al</v>
      </c>
      <c r="L4331" s="25">
        <f t="shared" si="135"/>
        <v>3</v>
      </c>
      <c r="M4331" s="25">
        <f>VLOOKUP(K4331,Table!$A$2:$C$121,2,0)</f>
        <v>13</v>
      </c>
      <c r="N4331" s="26">
        <f>VLOOKUP(K4331,Table!$A$2:$C$121,3,0)</f>
        <v>3</v>
      </c>
      <c r="O4331" s="13" t="str">
        <f>VLOOKUP(A4331,Table!$U$1:$V$230,2,0)</f>
        <v>Tetragonal</v>
      </c>
      <c r="P4331" s="1"/>
    </row>
    <row r="4332" spans="1:16">
      <c r="A4332" s="12">
        <v>139</v>
      </c>
      <c r="B4332" s="12">
        <v>604280</v>
      </c>
      <c r="C4332" s="12" t="s">
        <v>4799</v>
      </c>
      <c r="D4332" s="12" t="s">
        <v>3840</v>
      </c>
      <c r="E4332" s="17" t="s">
        <v>377</v>
      </c>
      <c r="F4332" s="25" t="str">
        <f>LEFT(E4332,MIN(FIND({0,1,2,3,4,5,6,7,8,9},ASC(E4332)&amp;1234567890))-1)</f>
        <v>Zr</v>
      </c>
      <c r="G4332" s="25">
        <f t="shared" si="134"/>
        <v>1</v>
      </c>
      <c r="H4332" s="25">
        <f>VLOOKUP(F4332,Table!$A$2:$C$121,2,0)</f>
        <v>4</v>
      </c>
      <c r="I4332" s="26">
        <f>VLOOKUP(F4332,Table!$A$2:$C$121,3,0)</f>
        <v>5</v>
      </c>
      <c r="J4332" s="17" t="s">
        <v>11764</v>
      </c>
      <c r="K4332" s="25" t="str">
        <f>LEFT(J4332,MIN(FIND({0,1,2,3,4,5,6,7,8,9},ASC(J4332)&amp;1234567890))-1)</f>
        <v>H</v>
      </c>
      <c r="L4332" s="25">
        <f t="shared" si="135"/>
        <v>2</v>
      </c>
      <c r="M4332" s="25">
        <f>VLOOKUP(K4332,Table!$A$2:$C$121,2,0)</f>
        <v>1</v>
      </c>
      <c r="N4332" s="26">
        <f>VLOOKUP(K4332,Table!$A$2:$C$121,3,0)</f>
        <v>1</v>
      </c>
      <c r="O4332" s="13" t="str">
        <f>VLOOKUP(A4332,Table!$U$1:$V$230,2,0)</f>
        <v>Tetragonal</v>
      </c>
      <c r="P4332" s="1"/>
    </row>
    <row r="4333" spans="1:16">
      <c r="A4333" s="12">
        <v>139</v>
      </c>
      <c r="B4333" s="12">
        <v>605329</v>
      </c>
      <c r="C4333" s="12" t="s">
        <v>4799</v>
      </c>
      <c r="D4333" s="12" t="s">
        <v>4983</v>
      </c>
      <c r="E4333" s="17" t="s">
        <v>11342</v>
      </c>
      <c r="F4333" s="25" t="str">
        <f>LEFT(E4333,MIN(FIND({0,1,2,3,4,5,6,7,8,9},ASC(E4333)&amp;1234567890))-1)</f>
        <v>Ag</v>
      </c>
      <c r="G4333" s="25">
        <f t="shared" si="134"/>
        <v>1</v>
      </c>
      <c r="H4333" s="25">
        <f>VLOOKUP(F4333,Table!$A$2:$C$121,2,0)</f>
        <v>11</v>
      </c>
      <c r="I4333" s="26">
        <f>VLOOKUP(F4333,Table!$A$2:$C$121,3,0)</f>
        <v>5</v>
      </c>
      <c r="J4333" s="17" t="s">
        <v>11431</v>
      </c>
      <c r="K4333" s="25" t="str">
        <f>LEFT(J4333,MIN(FIND({0,1,2,3,4,5,6,7,8,9},ASC(J4333)&amp;1234567890))-1)</f>
        <v>Hf</v>
      </c>
      <c r="L4333" s="25">
        <f t="shared" si="135"/>
        <v>2</v>
      </c>
      <c r="M4333" s="25">
        <f>VLOOKUP(K4333,Table!$A$2:$C$121,2,0)</f>
        <v>4</v>
      </c>
      <c r="N4333" s="26">
        <f>VLOOKUP(K4333,Table!$A$2:$C$121,3,0)</f>
        <v>6</v>
      </c>
      <c r="O4333" s="13" t="str">
        <f>VLOOKUP(A4333,Table!$U$1:$V$230,2,0)</f>
        <v>Tetragonal</v>
      </c>
      <c r="P4333" s="1"/>
    </row>
    <row r="4334" spans="1:16">
      <c r="A4334" s="12">
        <v>139</v>
      </c>
      <c r="B4334" s="12">
        <v>605531</v>
      </c>
      <c r="C4334" s="12" t="s">
        <v>4799</v>
      </c>
      <c r="D4334" s="12" t="s">
        <v>4984</v>
      </c>
      <c r="E4334" s="17" t="s">
        <v>11661</v>
      </c>
      <c r="F4334" s="25" t="str">
        <f>LEFT(E4334,MIN(FIND({0,1,2,3,4,5,6,7,8,9},ASC(E4334)&amp;1234567890))-1)</f>
        <v>Ag</v>
      </c>
      <c r="G4334" s="25">
        <f t="shared" si="134"/>
        <v>2</v>
      </c>
      <c r="H4334" s="25">
        <f>VLOOKUP(F4334,Table!$A$2:$C$121,2,0)</f>
        <v>11</v>
      </c>
      <c r="I4334" s="26">
        <f>VLOOKUP(F4334,Table!$A$2:$C$121,3,0)</f>
        <v>5</v>
      </c>
      <c r="J4334" s="17" t="s">
        <v>11335</v>
      </c>
      <c r="K4334" s="25" t="str">
        <f>LEFT(J4334,MIN(FIND({0,1,2,3,4,5,6,7,8,9},ASC(J4334)&amp;1234567890))-1)</f>
        <v>Lu</v>
      </c>
      <c r="L4334" s="25">
        <f t="shared" si="135"/>
        <v>1</v>
      </c>
      <c r="M4334" s="25">
        <f>VLOOKUP(K4334,Table!$A$2:$C$121,2,0)</f>
        <v>3</v>
      </c>
      <c r="N4334" s="26">
        <f>VLOOKUP(K4334,Table!$A$2:$C$121,3,0)</f>
        <v>6</v>
      </c>
      <c r="O4334" s="13" t="str">
        <f>VLOOKUP(A4334,Table!$U$1:$V$230,2,0)</f>
        <v>Tetragonal</v>
      </c>
      <c r="P4334" s="1"/>
    </row>
    <row r="4335" spans="1:16">
      <c r="A4335" s="12">
        <v>139</v>
      </c>
      <c r="B4335" s="12">
        <v>605791</v>
      </c>
      <c r="C4335" s="12" t="s">
        <v>4799</v>
      </c>
      <c r="D4335" s="12" t="s">
        <v>4985</v>
      </c>
      <c r="E4335" s="17" t="s">
        <v>11661</v>
      </c>
      <c r="F4335" s="25" t="str">
        <f>LEFT(E4335,MIN(FIND({0,1,2,3,4,5,6,7,8,9},ASC(E4335)&amp;1234567890))-1)</f>
        <v>Ag</v>
      </c>
      <c r="G4335" s="25">
        <f t="shared" si="134"/>
        <v>2</v>
      </c>
      <c r="H4335" s="25">
        <f>VLOOKUP(F4335,Table!$A$2:$C$121,2,0)</f>
        <v>11</v>
      </c>
      <c r="I4335" s="26">
        <f>VLOOKUP(F4335,Table!$A$2:$C$121,3,0)</f>
        <v>5</v>
      </c>
      <c r="J4335" s="17" t="s">
        <v>11874</v>
      </c>
      <c r="K4335" s="25" t="str">
        <f>LEFT(J4335,MIN(FIND({0,1,2,3,4,5,6,7,8,9},ASC(J4335)&amp;1234567890))-1)</f>
        <v>Sc</v>
      </c>
      <c r="L4335" s="25">
        <f t="shared" si="135"/>
        <v>1</v>
      </c>
      <c r="M4335" s="25">
        <f>VLOOKUP(K4335,Table!$A$2:$C$121,2,0)</f>
        <v>3</v>
      </c>
      <c r="N4335" s="26">
        <f>VLOOKUP(K4335,Table!$A$2:$C$121,3,0)</f>
        <v>4</v>
      </c>
      <c r="O4335" s="13" t="str">
        <f>VLOOKUP(A4335,Table!$U$1:$V$230,2,0)</f>
        <v>Tetragonal</v>
      </c>
      <c r="P4335" s="1"/>
    </row>
    <row r="4336" spans="1:16">
      <c r="A4336" s="12">
        <v>139</v>
      </c>
      <c r="B4336" s="12">
        <v>605931</v>
      </c>
      <c r="C4336" s="12" t="s">
        <v>4799</v>
      </c>
      <c r="D4336" s="12" t="s">
        <v>4986</v>
      </c>
      <c r="E4336" s="17" t="s">
        <v>11342</v>
      </c>
      <c r="F4336" s="25" t="str">
        <f>LEFT(E4336,MIN(FIND({0,1,2,3,4,5,6,7,8,9},ASC(E4336)&amp;1234567890))-1)</f>
        <v>Ag</v>
      </c>
      <c r="G4336" s="25">
        <f t="shared" si="134"/>
        <v>1</v>
      </c>
      <c r="H4336" s="25">
        <f>VLOOKUP(F4336,Table!$A$2:$C$121,2,0)</f>
        <v>11</v>
      </c>
      <c r="I4336" s="26">
        <f>VLOOKUP(F4336,Table!$A$2:$C$121,3,0)</f>
        <v>5</v>
      </c>
      <c r="J4336" s="17" t="s">
        <v>11887</v>
      </c>
      <c r="K4336" s="25" t="str">
        <f>LEFT(J4336,MIN(FIND({0,1,2,3,4,5,6,7,8,9},ASC(J4336)&amp;1234567890))-1)</f>
        <v>Ti</v>
      </c>
      <c r="L4336" s="25">
        <f t="shared" si="135"/>
        <v>2</v>
      </c>
      <c r="M4336" s="25">
        <f>VLOOKUP(K4336,Table!$A$2:$C$121,2,0)</f>
        <v>4</v>
      </c>
      <c r="N4336" s="26">
        <f>VLOOKUP(K4336,Table!$A$2:$C$121,3,0)</f>
        <v>4</v>
      </c>
      <c r="O4336" s="13" t="str">
        <f>VLOOKUP(A4336,Table!$U$1:$V$230,2,0)</f>
        <v>Tetragonal</v>
      </c>
      <c r="P4336" s="1"/>
    </row>
    <row r="4337" spans="1:16">
      <c r="A4337" s="12">
        <v>139</v>
      </c>
      <c r="B4337" s="12">
        <v>605957</v>
      </c>
      <c r="C4337" s="12" t="s">
        <v>4799</v>
      </c>
      <c r="D4337" s="12" t="s">
        <v>4987</v>
      </c>
      <c r="E4337" s="17" t="s">
        <v>11661</v>
      </c>
      <c r="F4337" s="25" t="str">
        <f>LEFT(E4337,MIN(FIND({0,1,2,3,4,5,6,7,8,9},ASC(E4337)&amp;1234567890))-1)</f>
        <v>Ag</v>
      </c>
      <c r="G4337" s="25">
        <f t="shared" si="134"/>
        <v>2</v>
      </c>
      <c r="H4337" s="25">
        <f>VLOOKUP(F4337,Table!$A$2:$C$121,2,0)</f>
        <v>11</v>
      </c>
      <c r="I4337" s="26">
        <f>VLOOKUP(F4337,Table!$A$2:$C$121,3,0)</f>
        <v>5</v>
      </c>
      <c r="J4337" s="17" t="s">
        <v>11336</v>
      </c>
      <c r="K4337" s="25" t="str">
        <f>LEFT(J4337,MIN(FIND({0,1,2,3,4,5,6,7,8,9},ASC(J4337)&amp;1234567890))-1)</f>
        <v>Y</v>
      </c>
      <c r="L4337" s="25">
        <f t="shared" si="135"/>
        <v>1</v>
      </c>
      <c r="M4337" s="25">
        <f>VLOOKUP(K4337,Table!$A$2:$C$121,2,0)</f>
        <v>3</v>
      </c>
      <c r="N4337" s="26">
        <f>VLOOKUP(K4337,Table!$A$2:$C$121,3,0)</f>
        <v>5</v>
      </c>
      <c r="O4337" s="13" t="str">
        <f>VLOOKUP(A4337,Table!$U$1:$V$230,2,0)</f>
        <v>Tetragonal</v>
      </c>
      <c r="P4337" s="1"/>
    </row>
    <row r="4338" spans="1:16">
      <c r="A4338" s="12">
        <v>139</v>
      </c>
      <c r="B4338" s="12">
        <v>605966</v>
      </c>
      <c r="C4338" s="12" t="s">
        <v>4799</v>
      </c>
      <c r="D4338" s="12" t="s">
        <v>3704</v>
      </c>
      <c r="E4338" s="17" t="s">
        <v>11661</v>
      </c>
      <c r="F4338" s="25" t="str">
        <f>LEFT(E4338,MIN(FIND({0,1,2,3,4,5,6,7,8,9},ASC(E4338)&amp;1234567890))-1)</f>
        <v>Ag</v>
      </c>
      <c r="G4338" s="25">
        <f t="shared" si="134"/>
        <v>2</v>
      </c>
      <c r="H4338" s="25">
        <f>VLOOKUP(F4338,Table!$A$2:$C$121,2,0)</f>
        <v>11</v>
      </c>
      <c r="I4338" s="26">
        <f>VLOOKUP(F4338,Table!$A$2:$C$121,3,0)</f>
        <v>5</v>
      </c>
      <c r="J4338" s="17" t="s">
        <v>530</v>
      </c>
      <c r="K4338" s="25" t="str">
        <f>LEFT(J4338,MIN(FIND({0,1,2,3,4,5,6,7,8,9},ASC(J4338)&amp;1234567890))-1)</f>
        <v>Yb</v>
      </c>
      <c r="L4338" s="25">
        <f t="shared" si="135"/>
        <v>1</v>
      </c>
      <c r="M4338" s="25">
        <f>VLOOKUP(K4338,Table!$A$2:$C$121,2,0)</f>
        <v>3</v>
      </c>
      <c r="N4338" s="26">
        <f>VLOOKUP(K4338,Table!$A$2:$C$121,3,0)</f>
        <v>6</v>
      </c>
      <c r="O4338" s="13" t="str">
        <f>VLOOKUP(A4338,Table!$U$1:$V$230,2,0)</f>
        <v>Tetragonal</v>
      </c>
      <c r="P4338" s="1"/>
    </row>
    <row r="4339" spans="1:16">
      <c r="A4339" s="12">
        <v>139</v>
      </c>
      <c r="B4339" s="12">
        <v>605995</v>
      </c>
      <c r="C4339" s="12" t="s">
        <v>4799</v>
      </c>
      <c r="D4339" s="12" t="s">
        <v>4988</v>
      </c>
      <c r="E4339" s="17" t="s">
        <v>11661</v>
      </c>
      <c r="F4339" s="25" t="str">
        <f>LEFT(E4339,MIN(FIND({0,1,2,3,4,5,6,7,8,9},ASC(E4339)&amp;1234567890))-1)</f>
        <v>Ag</v>
      </c>
      <c r="G4339" s="25">
        <f t="shared" si="134"/>
        <v>2</v>
      </c>
      <c r="H4339" s="25">
        <f>VLOOKUP(F4339,Table!$A$2:$C$121,2,0)</f>
        <v>11</v>
      </c>
      <c r="I4339" s="26">
        <f>VLOOKUP(F4339,Table!$A$2:$C$121,3,0)</f>
        <v>5</v>
      </c>
      <c r="J4339" s="17" t="s">
        <v>377</v>
      </c>
      <c r="K4339" s="25" t="str">
        <f>LEFT(J4339,MIN(FIND({0,1,2,3,4,5,6,7,8,9},ASC(J4339)&amp;1234567890))-1)</f>
        <v>Zr</v>
      </c>
      <c r="L4339" s="25">
        <f t="shared" si="135"/>
        <v>1</v>
      </c>
      <c r="M4339" s="25">
        <f>VLOOKUP(K4339,Table!$A$2:$C$121,2,0)</f>
        <v>4</v>
      </c>
      <c r="N4339" s="26">
        <f>VLOOKUP(K4339,Table!$A$2:$C$121,3,0)</f>
        <v>5</v>
      </c>
      <c r="O4339" s="13" t="str">
        <f>VLOOKUP(A4339,Table!$U$1:$V$230,2,0)</f>
        <v>Tetragonal</v>
      </c>
      <c r="P4339" s="1"/>
    </row>
    <row r="4340" spans="1:16">
      <c r="A4340" s="12">
        <v>139</v>
      </c>
      <c r="B4340" s="12">
        <v>606020</v>
      </c>
      <c r="C4340" s="12" t="s">
        <v>4799</v>
      </c>
      <c r="D4340" s="12" t="s">
        <v>2130</v>
      </c>
      <c r="E4340" s="17" t="s">
        <v>11352</v>
      </c>
      <c r="F4340" s="25" t="str">
        <f>LEFT(E4340,MIN(FIND({0,1,2,3,4,5,6,7,8,9},ASC(E4340)&amp;1234567890))-1)</f>
        <v>Al</v>
      </c>
      <c r="G4340" s="25">
        <f t="shared" si="134"/>
        <v>1</v>
      </c>
      <c r="H4340" s="25">
        <f>VLOOKUP(F4340,Table!$A$2:$C$121,2,0)</f>
        <v>13</v>
      </c>
      <c r="I4340" s="26">
        <f>VLOOKUP(F4340,Table!$A$2:$C$121,3,0)</f>
        <v>3</v>
      </c>
      <c r="J4340" s="17" t="s">
        <v>35</v>
      </c>
      <c r="K4340" s="25" t="str">
        <f>LEFT(J4340,MIN(FIND({0,1,2,3,4,5,6,7,8,9},ASC(J4340)&amp;1234567890))-1)</f>
        <v>Au</v>
      </c>
      <c r="L4340" s="25">
        <f t="shared" si="135"/>
        <v>2</v>
      </c>
      <c r="M4340" s="25">
        <f>VLOOKUP(K4340,Table!$A$2:$C$121,2,0)</f>
        <v>11</v>
      </c>
      <c r="N4340" s="26">
        <f>VLOOKUP(K4340,Table!$A$2:$C$121,3,0)</f>
        <v>6</v>
      </c>
      <c r="O4340" s="13" t="str">
        <f>VLOOKUP(A4340,Table!$U$1:$V$230,2,0)</f>
        <v>Tetragonal</v>
      </c>
      <c r="P4340" s="1"/>
    </row>
    <row r="4341" spans="1:16">
      <c r="A4341" s="12">
        <v>139</v>
      </c>
      <c r="B4341" s="12">
        <v>606140</v>
      </c>
      <c r="C4341" s="12" t="s">
        <v>4799</v>
      </c>
      <c r="D4341" s="12" t="s">
        <v>4989</v>
      </c>
      <c r="E4341" s="17" t="s">
        <v>11480</v>
      </c>
      <c r="F4341" s="25" t="str">
        <f>LEFT(E4341,MIN(FIND({0,1,2,3,4,5,6,7,8,9},ASC(E4341)&amp;1234567890))-1)</f>
        <v>Al</v>
      </c>
      <c r="G4341" s="25">
        <f t="shared" si="134"/>
        <v>4</v>
      </c>
      <c r="H4341" s="25">
        <f>VLOOKUP(F4341,Table!$A$2:$C$121,2,0)</f>
        <v>13</v>
      </c>
      <c r="I4341" s="26">
        <f>VLOOKUP(F4341,Table!$A$2:$C$121,3,0)</f>
        <v>3</v>
      </c>
      <c r="J4341" s="17" t="s">
        <v>410</v>
      </c>
      <c r="K4341" s="25" t="str">
        <f>LEFT(J4341,MIN(FIND({0,1,2,3,4,5,6,7,8,9},ASC(J4341)&amp;1234567890))-1)</f>
        <v>Ba</v>
      </c>
      <c r="L4341" s="25">
        <f t="shared" si="135"/>
        <v>1</v>
      </c>
      <c r="M4341" s="25">
        <f>VLOOKUP(K4341,Table!$A$2:$C$121,2,0)</f>
        <v>2</v>
      </c>
      <c r="N4341" s="26">
        <f>VLOOKUP(K4341,Table!$A$2:$C$121,3,0)</f>
        <v>6</v>
      </c>
      <c r="O4341" s="13" t="str">
        <f>VLOOKUP(A4341,Table!$U$1:$V$230,2,0)</f>
        <v>Tetragonal</v>
      </c>
      <c r="P4341" s="1"/>
    </row>
    <row r="4342" spans="1:16">
      <c r="A4342" s="12">
        <v>139</v>
      </c>
      <c r="B4342" s="12">
        <v>606298</v>
      </c>
      <c r="C4342" s="12" t="s">
        <v>4799</v>
      </c>
      <c r="D4342" s="12" t="s">
        <v>4990</v>
      </c>
      <c r="E4342" s="17" t="s">
        <v>11480</v>
      </c>
      <c r="F4342" s="25" t="str">
        <f>LEFT(E4342,MIN(FIND({0,1,2,3,4,5,6,7,8,9},ASC(E4342)&amp;1234567890))-1)</f>
        <v>Al</v>
      </c>
      <c r="G4342" s="25">
        <f t="shared" si="134"/>
        <v>4</v>
      </c>
      <c r="H4342" s="25">
        <f>VLOOKUP(F4342,Table!$A$2:$C$121,2,0)</f>
        <v>13</v>
      </c>
      <c r="I4342" s="26">
        <f>VLOOKUP(F4342,Table!$A$2:$C$121,3,0)</f>
        <v>3</v>
      </c>
      <c r="J4342" s="17" t="s">
        <v>330</v>
      </c>
      <c r="K4342" s="25" t="str">
        <f>LEFT(J4342,MIN(FIND({0,1,2,3,4,5,6,7,8,9},ASC(J4342)&amp;1234567890))-1)</f>
        <v>Ca</v>
      </c>
      <c r="L4342" s="25">
        <f t="shared" si="135"/>
        <v>1</v>
      </c>
      <c r="M4342" s="25">
        <f>VLOOKUP(K4342,Table!$A$2:$C$121,2,0)</f>
        <v>2</v>
      </c>
      <c r="N4342" s="26">
        <f>VLOOKUP(K4342,Table!$A$2:$C$121,3,0)</f>
        <v>4</v>
      </c>
      <c r="O4342" s="13" t="str">
        <f>VLOOKUP(A4342,Table!$U$1:$V$230,2,0)</f>
        <v>Tetragonal</v>
      </c>
      <c r="P4342" s="1"/>
    </row>
    <row r="4343" spans="1:16">
      <c r="A4343" s="12">
        <v>139</v>
      </c>
      <c r="B4343" s="12">
        <v>607445</v>
      </c>
      <c r="C4343" s="12" t="s">
        <v>4799</v>
      </c>
      <c r="D4343" s="12" t="s">
        <v>4991</v>
      </c>
      <c r="E4343" s="17" t="s">
        <v>11480</v>
      </c>
      <c r="F4343" s="25" t="str">
        <f>LEFT(E4343,MIN(FIND({0,1,2,3,4,5,6,7,8,9},ASC(E4343)&amp;1234567890))-1)</f>
        <v>Al</v>
      </c>
      <c r="G4343" s="25">
        <f t="shared" si="134"/>
        <v>4</v>
      </c>
      <c r="H4343" s="25">
        <f>VLOOKUP(F4343,Table!$A$2:$C$121,2,0)</f>
        <v>13</v>
      </c>
      <c r="I4343" s="26">
        <f>VLOOKUP(F4343,Table!$A$2:$C$121,3,0)</f>
        <v>3</v>
      </c>
      <c r="J4343" s="17" t="s">
        <v>428</v>
      </c>
      <c r="K4343" s="25" t="str">
        <f>LEFT(J4343,MIN(FIND({0,1,2,3,4,5,6,7,8,9},ASC(J4343)&amp;1234567890))-1)</f>
        <v>Eu</v>
      </c>
      <c r="L4343" s="25">
        <f t="shared" si="135"/>
        <v>1</v>
      </c>
      <c r="M4343" s="25">
        <f>VLOOKUP(K4343,Table!$A$2:$C$121,2,0)</f>
        <v>3</v>
      </c>
      <c r="N4343" s="26">
        <f>VLOOKUP(K4343,Table!$A$2:$C$121,3,0)</f>
        <v>6</v>
      </c>
      <c r="O4343" s="13" t="str">
        <f>VLOOKUP(A4343,Table!$U$1:$V$230,2,0)</f>
        <v>Tetragonal</v>
      </c>
      <c r="P4343" s="1"/>
    </row>
    <row r="4344" spans="1:16">
      <c r="A4344" s="12">
        <v>139</v>
      </c>
      <c r="B4344" s="12">
        <v>608064</v>
      </c>
      <c r="C4344" s="12" t="s">
        <v>4799</v>
      </c>
      <c r="D4344" s="12" t="s">
        <v>4992</v>
      </c>
      <c r="E4344" s="17" t="s">
        <v>426</v>
      </c>
      <c r="F4344" s="25" t="str">
        <f>LEFT(E4344,MIN(FIND({0,1,2,3,4,5,6,7,8,9},ASC(E4344)&amp;1234567890))-1)</f>
        <v>Hf</v>
      </c>
      <c r="G4344" s="25">
        <f t="shared" si="134"/>
        <v>1</v>
      </c>
      <c r="H4344" s="25">
        <f>VLOOKUP(F4344,Table!$A$2:$C$121,2,0)</f>
        <v>4</v>
      </c>
      <c r="I4344" s="26">
        <f>VLOOKUP(F4344,Table!$A$2:$C$121,3,0)</f>
        <v>6</v>
      </c>
      <c r="J4344" s="17" t="s">
        <v>445</v>
      </c>
      <c r="K4344" s="25" t="str">
        <f>LEFT(J4344,MIN(FIND({0,1,2,3,4,5,6,7,8,9},ASC(J4344)&amp;1234567890))-1)</f>
        <v>Al</v>
      </c>
      <c r="L4344" s="25">
        <f t="shared" si="135"/>
        <v>3</v>
      </c>
      <c r="M4344" s="25">
        <f>VLOOKUP(K4344,Table!$A$2:$C$121,2,0)</f>
        <v>13</v>
      </c>
      <c r="N4344" s="26">
        <f>VLOOKUP(K4344,Table!$A$2:$C$121,3,0)</f>
        <v>3</v>
      </c>
      <c r="O4344" s="13" t="str">
        <f>VLOOKUP(A4344,Table!$U$1:$V$230,2,0)</f>
        <v>Tetragonal</v>
      </c>
      <c r="P4344" s="1"/>
    </row>
    <row r="4345" spans="1:16">
      <c r="A4345" s="12">
        <v>139</v>
      </c>
      <c r="B4345" s="12">
        <v>608658</v>
      </c>
      <c r="C4345" s="12" t="s">
        <v>4799</v>
      </c>
      <c r="D4345" s="12" t="s">
        <v>4993</v>
      </c>
      <c r="E4345" s="17" t="s">
        <v>335</v>
      </c>
      <c r="F4345" s="25" t="str">
        <f>LEFT(E4345,MIN(FIND({0,1,2,3,4,5,6,7,8,9},ASC(E4345)&amp;1234567890))-1)</f>
        <v>Nb</v>
      </c>
      <c r="G4345" s="25">
        <f t="shared" si="134"/>
        <v>1</v>
      </c>
      <c r="H4345" s="25">
        <f>VLOOKUP(F4345,Table!$A$2:$C$121,2,0)</f>
        <v>5</v>
      </c>
      <c r="I4345" s="26">
        <f>VLOOKUP(F4345,Table!$A$2:$C$121,3,0)</f>
        <v>5</v>
      </c>
      <c r="J4345" s="17" t="s">
        <v>445</v>
      </c>
      <c r="K4345" s="25" t="str">
        <f>LEFT(J4345,MIN(FIND({0,1,2,3,4,5,6,7,8,9},ASC(J4345)&amp;1234567890))-1)</f>
        <v>Al</v>
      </c>
      <c r="L4345" s="25">
        <f t="shared" si="135"/>
        <v>3</v>
      </c>
      <c r="M4345" s="25">
        <f>VLOOKUP(K4345,Table!$A$2:$C$121,2,0)</f>
        <v>13</v>
      </c>
      <c r="N4345" s="26">
        <f>VLOOKUP(K4345,Table!$A$2:$C$121,3,0)</f>
        <v>3</v>
      </c>
      <c r="O4345" s="13" t="str">
        <f>VLOOKUP(A4345,Table!$U$1:$V$230,2,0)</f>
        <v>Tetragonal</v>
      </c>
      <c r="P4345" s="1"/>
    </row>
    <row r="4346" spans="1:16">
      <c r="A4346" s="12">
        <v>139</v>
      </c>
      <c r="B4346" s="12">
        <v>608758</v>
      </c>
      <c r="C4346" s="12" t="s">
        <v>4799</v>
      </c>
      <c r="D4346" s="12" t="s">
        <v>4994</v>
      </c>
      <c r="E4346" s="17" t="s">
        <v>11480</v>
      </c>
      <c r="F4346" s="25" t="str">
        <f>LEFT(E4346,MIN(FIND({0,1,2,3,4,5,6,7,8,9},ASC(E4346)&amp;1234567890))-1)</f>
        <v>Al</v>
      </c>
      <c r="G4346" s="25">
        <f t="shared" si="134"/>
        <v>4</v>
      </c>
      <c r="H4346" s="25">
        <f>VLOOKUP(F4346,Table!$A$2:$C$121,2,0)</f>
        <v>13</v>
      </c>
      <c r="I4346" s="26">
        <f>VLOOKUP(F4346,Table!$A$2:$C$121,3,0)</f>
        <v>3</v>
      </c>
      <c r="J4346" s="17" t="s">
        <v>615</v>
      </c>
      <c r="K4346" s="25" t="str">
        <f>LEFT(J4346,MIN(FIND({0,1,2,3,4,5,6,7,8,9},ASC(J4346)&amp;1234567890))-1)</f>
        <v>Nd</v>
      </c>
      <c r="L4346" s="25">
        <f t="shared" si="135"/>
        <v>1</v>
      </c>
      <c r="M4346" s="25">
        <f>VLOOKUP(K4346,Table!$A$2:$C$121,2,0)</f>
        <v>3</v>
      </c>
      <c r="N4346" s="26">
        <f>VLOOKUP(K4346,Table!$A$2:$C$121,3,0)</f>
        <v>6</v>
      </c>
      <c r="O4346" s="13" t="str">
        <f>VLOOKUP(A4346,Table!$U$1:$V$230,2,0)</f>
        <v>Tetragonal</v>
      </c>
      <c r="P4346" s="1"/>
    </row>
    <row r="4347" spans="1:16">
      <c r="A4347" s="12">
        <v>139</v>
      </c>
      <c r="B4347" s="12">
        <v>608804</v>
      </c>
      <c r="C4347" s="12" t="s">
        <v>4799</v>
      </c>
      <c r="D4347" s="12" t="s">
        <v>4995</v>
      </c>
      <c r="E4347" s="17" t="s">
        <v>12636</v>
      </c>
      <c r="F4347" s="25" t="str">
        <f>LEFT(E4347,MIN(FIND({0,1,2,3,4,5,6,7,8,9},ASC(E4347)&amp;1234567890))-1)</f>
        <v>Ni</v>
      </c>
      <c r="G4347" s="25">
        <f t="shared" si="134"/>
        <v>0.5</v>
      </c>
      <c r="H4347" s="25">
        <f>VLOOKUP(F4347,Table!$A$2:$C$121,2,0)</f>
        <v>10</v>
      </c>
      <c r="I4347" s="26">
        <f>VLOOKUP(F4347,Table!$A$2:$C$121,3,0)</f>
        <v>4</v>
      </c>
      <c r="J4347" s="17" t="s">
        <v>12637</v>
      </c>
      <c r="K4347" s="25" t="str">
        <f>LEFT(J4347,MIN(FIND({0,1,2,3,4,5,6,7,8,9},ASC(J4347)&amp;1234567890))-1)</f>
        <v>Al</v>
      </c>
      <c r="L4347" s="25">
        <f t="shared" si="135"/>
        <v>0.5</v>
      </c>
      <c r="M4347" s="25">
        <f>VLOOKUP(K4347,Table!$A$2:$C$121,2,0)</f>
        <v>13</v>
      </c>
      <c r="N4347" s="26">
        <f>VLOOKUP(K4347,Table!$A$2:$C$121,3,0)</f>
        <v>3</v>
      </c>
      <c r="O4347" s="13" t="str">
        <f>VLOOKUP(A4347,Table!$U$1:$V$230,2,0)</f>
        <v>Tetragonal</v>
      </c>
      <c r="P4347" s="1"/>
    </row>
    <row r="4348" spans="1:16">
      <c r="A4348" s="12">
        <v>139</v>
      </c>
      <c r="B4348" s="12">
        <v>609088</v>
      </c>
      <c r="C4348" s="12" t="s">
        <v>4799</v>
      </c>
      <c r="D4348" s="12" t="s">
        <v>4996</v>
      </c>
      <c r="E4348" s="17" t="s">
        <v>11480</v>
      </c>
      <c r="F4348" s="25" t="str">
        <f>LEFT(E4348,MIN(FIND({0,1,2,3,4,5,6,7,8,9},ASC(E4348)&amp;1234567890))-1)</f>
        <v>Al</v>
      </c>
      <c r="G4348" s="25">
        <f t="shared" si="134"/>
        <v>4</v>
      </c>
      <c r="H4348" s="25">
        <f>VLOOKUP(F4348,Table!$A$2:$C$121,2,0)</f>
        <v>13</v>
      </c>
      <c r="I4348" s="26">
        <f>VLOOKUP(F4348,Table!$A$2:$C$121,3,0)</f>
        <v>3</v>
      </c>
      <c r="J4348" s="17" t="s">
        <v>11332</v>
      </c>
      <c r="K4348" s="25" t="str">
        <f>LEFT(J4348,MIN(FIND({0,1,2,3,4,5,6,7,8,9},ASC(J4348)&amp;1234567890))-1)</f>
        <v>Pr</v>
      </c>
      <c r="L4348" s="25">
        <f t="shared" si="135"/>
        <v>1</v>
      </c>
      <c r="M4348" s="25">
        <f>VLOOKUP(K4348,Table!$A$2:$C$121,2,0)</f>
        <v>3</v>
      </c>
      <c r="N4348" s="26">
        <f>VLOOKUP(K4348,Table!$A$2:$C$121,3,0)</f>
        <v>6</v>
      </c>
      <c r="O4348" s="13" t="str">
        <f>VLOOKUP(A4348,Table!$U$1:$V$230,2,0)</f>
        <v>Tetragonal</v>
      </c>
      <c r="P4348" s="1"/>
    </row>
    <row r="4349" spans="1:16">
      <c r="A4349" s="12">
        <v>139</v>
      </c>
      <c r="B4349" s="12">
        <v>609226</v>
      </c>
      <c r="C4349" s="12" t="s">
        <v>4799</v>
      </c>
      <c r="D4349" s="12" t="s">
        <v>4997</v>
      </c>
      <c r="E4349" s="17" t="s">
        <v>11776</v>
      </c>
      <c r="F4349" s="25" t="str">
        <f>LEFT(E4349,MIN(FIND({0,1,2,3,4,5,6,7,8,9},ASC(E4349)&amp;1234567890))-1)</f>
        <v>Ru</v>
      </c>
      <c r="G4349" s="25">
        <f t="shared" si="134"/>
        <v>2</v>
      </c>
      <c r="H4349" s="25">
        <f>VLOOKUP(F4349,Table!$A$2:$C$121,2,0)</f>
        <v>8</v>
      </c>
      <c r="I4349" s="26">
        <f>VLOOKUP(F4349,Table!$A$2:$C$121,3,0)</f>
        <v>5</v>
      </c>
      <c r="J4349" s="17" t="s">
        <v>445</v>
      </c>
      <c r="K4349" s="25" t="str">
        <f>LEFT(J4349,MIN(FIND({0,1,2,3,4,5,6,7,8,9},ASC(J4349)&amp;1234567890))-1)</f>
        <v>Al</v>
      </c>
      <c r="L4349" s="25">
        <f t="shared" si="135"/>
        <v>3</v>
      </c>
      <c r="M4349" s="25">
        <f>VLOOKUP(K4349,Table!$A$2:$C$121,2,0)</f>
        <v>13</v>
      </c>
      <c r="N4349" s="26">
        <f>VLOOKUP(K4349,Table!$A$2:$C$121,3,0)</f>
        <v>3</v>
      </c>
      <c r="O4349" s="13" t="str">
        <f>VLOOKUP(A4349,Table!$U$1:$V$230,2,0)</f>
        <v>Tetragonal</v>
      </c>
      <c r="P4349" s="1"/>
    </row>
    <row r="4350" spans="1:16">
      <c r="A4350" s="12">
        <v>139</v>
      </c>
      <c r="B4350" s="12">
        <v>609234</v>
      </c>
      <c r="C4350" s="12" t="s">
        <v>4799</v>
      </c>
      <c r="D4350" s="12" t="s">
        <v>3547</v>
      </c>
      <c r="E4350" s="17" t="s">
        <v>58</v>
      </c>
      <c r="F4350" s="25" t="str">
        <f>LEFT(E4350,MIN(FIND({0,1,2,3,4,5,6,7,8,9},ASC(E4350)&amp;1234567890))-1)</f>
        <v>Al</v>
      </c>
      <c r="G4350" s="25">
        <f t="shared" si="134"/>
        <v>2</v>
      </c>
      <c r="H4350" s="25">
        <f>VLOOKUP(F4350,Table!$A$2:$C$121,2,0)</f>
        <v>13</v>
      </c>
      <c r="I4350" s="26">
        <f>VLOOKUP(F4350,Table!$A$2:$C$121,3,0)</f>
        <v>3</v>
      </c>
      <c r="J4350" s="17" t="s">
        <v>341</v>
      </c>
      <c r="K4350" s="25" t="str">
        <f>LEFT(J4350,MIN(FIND({0,1,2,3,4,5,6,7,8,9},ASC(J4350)&amp;1234567890))-1)</f>
        <v>Ru</v>
      </c>
      <c r="L4350" s="25">
        <f t="shared" si="135"/>
        <v>1</v>
      </c>
      <c r="M4350" s="25">
        <f>VLOOKUP(K4350,Table!$A$2:$C$121,2,0)</f>
        <v>8</v>
      </c>
      <c r="N4350" s="26">
        <f>VLOOKUP(K4350,Table!$A$2:$C$121,3,0)</f>
        <v>5</v>
      </c>
      <c r="O4350" s="13" t="str">
        <f>VLOOKUP(A4350,Table!$U$1:$V$230,2,0)</f>
        <v>Tetragonal</v>
      </c>
      <c r="P4350" s="1"/>
    </row>
    <row r="4351" spans="1:16">
      <c r="A4351" s="12">
        <v>139</v>
      </c>
      <c r="B4351" s="12">
        <v>609379</v>
      </c>
      <c r="C4351" s="12" t="s">
        <v>4799</v>
      </c>
      <c r="D4351" s="12" t="s">
        <v>4998</v>
      </c>
      <c r="E4351" s="17" t="s">
        <v>11480</v>
      </c>
      <c r="F4351" s="25" t="str">
        <f>LEFT(E4351,MIN(FIND({0,1,2,3,4,5,6,7,8,9},ASC(E4351)&amp;1234567890))-1)</f>
        <v>Al</v>
      </c>
      <c r="G4351" s="25">
        <f t="shared" si="134"/>
        <v>4</v>
      </c>
      <c r="H4351" s="25">
        <f>VLOOKUP(F4351,Table!$A$2:$C$121,2,0)</f>
        <v>13</v>
      </c>
      <c r="I4351" s="26">
        <f>VLOOKUP(F4351,Table!$A$2:$C$121,3,0)</f>
        <v>3</v>
      </c>
      <c r="J4351" s="17" t="s">
        <v>590</v>
      </c>
      <c r="K4351" s="25" t="str">
        <f>LEFT(J4351,MIN(FIND({0,1,2,3,4,5,6,7,8,9},ASC(J4351)&amp;1234567890))-1)</f>
        <v>Sm</v>
      </c>
      <c r="L4351" s="25">
        <f t="shared" si="135"/>
        <v>1</v>
      </c>
      <c r="M4351" s="25">
        <f>VLOOKUP(K4351,Table!$A$2:$C$121,2,0)</f>
        <v>3</v>
      </c>
      <c r="N4351" s="26">
        <f>VLOOKUP(K4351,Table!$A$2:$C$121,3,0)</f>
        <v>6</v>
      </c>
      <c r="O4351" s="13" t="str">
        <f>VLOOKUP(A4351,Table!$U$1:$V$230,2,0)</f>
        <v>Tetragonal</v>
      </c>
      <c r="P4351" s="1"/>
    </row>
    <row r="4352" spans="1:16">
      <c r="A4352" s="12">
        <v>139</v>
      </c>
      <c r="B4352" s="12">
        <v>609480</v>
      </c>
      <c r="C4352" s="12" t="s">
        <v>4799</v>
      </c>
      <c r="D4352" s="12" t="s">
        <v>4999</v>
      </c>
      <c r="E4352" s="17" t="s">
        <v>11352</v>
      </c>
      <c r="F4352" s="25" t="str">
        <f>LEFT(E4352,MIN(FIND({0,1,2,3,4,5,6,7,8,9},ASC(E4352)&amp;1234567890))-1)</f>
        <v>Al</v>
      </c>
      <c r="G4352" s="25">
        <f t="shared" si="134"/>
        <v>1</v>
      </c>
      <c r="H4352" s="25">
        <f>VLOOKUP(F4352,Table!$A$2:$C$121,2,0)</f>
        <v>13</v>
      </c>
      <c r="I4352" s="26">
        <f>VLOOKUP(F4352,Table!$A$2:$C$121,3,0)</f>
        <v>3</v>
      </c>
      <c r="J4352" s="17" t="s">
        <v>382</v>
      </c>
      <c r="K4352" s="25" t="str">
        <f>LEFT(J4352,MIN(FIND({0,1,2,3,4,5,6,7,8,9},ASC(J4352)&amp;1234567890))-1)</f>
        <v>Tc</v>
      </c>
      <c r="L4352" s="25">
        <f t="shared" si="135"/>
        <v>2</v>
      </c>
      <c r="M4352" s="25">
        <f>VLOOKUP(K4352,Table!$A$2:$C$121,2,0)</f>
        <v>7</v>
      </c>
      <c r="N4352" s="26">
        <f>VLOOKUP(K4352,Table!$A$2:$C$121,3,0)</f>
        <v>5</v>
      </c>
      <c r="O4352" s="13" t="str">
        <f>VLOOKUP(A4352,Table!$U$1:$V$230,2,0)</f>
        <v>Tetragonal</v>
      </c>
      <c r="P4352" s="1"/>
    </row>
    <row r="4353" spans="1:16">
      <c r="A4353" s="12">
        <v>139</v>
      </c>
      <c r="B4353" s="12">
        <v>609525</v>
      </c>
      <c r="C4353" s="12" t="s">
        <v>4799</v>
      </c>
      <c r="D4353" s="12" t="s">
        <v>5000</v>
      </c>
      <c r="E4353" s="17" t="s">
        <v>50</v>
      </c>
      <c r="F4353" s="25" t="str">
        <f>LEFT(E4353,MIN(FIND({0,1,2,3,4,5,6,7,8,9},ASC(E4353)&amp;1234567890))-1)</f>
        <v>Ti</v>
      </c>
      <c r="G4353" s="25">
        <f t="shared" si="134"/>
        <v>1</v>
      </c>
      <c r="H4353" s="25">
        <f>VLOOKUP(F4353,Table!$A$2:$C$121,2,0)</f>
        <v>4</v>
      </c>
      <c r="I4353" s="26">
        <f>VLOOKUP(F4353,Table!$A$2:$C$121,3,0)</f>
        <v>4</v>
      </c>
      <c r="J4353" s="17" t="s">
        <v>445</v>
      </c>
      <c r="K4353" s="25" t="str">
        <f>LEFT(J4353,MIN(FIND({0,1,2,3,4,5,6,7,8,9},ASC(J4353)&amp;1234567890))-1)</f>
        <v>Al</v>
      </c>
      <c r="L4353" s="25">
        <f t="shared" si="135"/>
        <v>3</v>
      </c>
      <c r="M4353" s="25">
        <f>VLOOKUP(K4353,Table!$A$2:$C$121,2,0)</f>
        <v>13</v>
      </c>
      <c r="N4353" s="26">
        <f>VLOOKUP(K4353,Table!$A$2:$C$121,3,0)</f>
        <v>3</v>
      </c>
      <c r="O4353" s="13" t="str">
        <f>VLOOKUP(A4353,Table!$U$1:$V$230,2,0)</f>
        <v>Tetragonal</v>
      </c>
      <c r="P4353" s="1"/>
    </row>
    <row r="4354" spans="1:16">
      <c r="A4354" s="12">
        <v>139</v>
      </c>
      <c r="B4354" s="12">
        <v>609613</v>
      </c>
      <c r="C4354" s="12" t="s">
        <v>4799</v>
      </c>
      <c r="D4354" s="12" t="s">
        <v>5001</v>
      </c>
      <c r="E4354" s="17" t="s">
        <v>334</v>
      </c>
      <c r="F4354" s="25" t="str">
        <f>LEFT(E4354,MIN(FIND({0,1,2,3,4,5,6,7,8,9},ASC(E4354)&amp;1234567890))-1)</f>
        <v>V</v>
      </c>
      <c r="G4354" s="25">
        <f t="shared" ref="G4354:G4417" si="136">IF(SUBSTITUTE(E4354,F4354,"")="",1,SUBSTITUTE(E4354,F4354,""))*1</f>
        <v>1</v>
      </c>
      <c r="H4354" s="25">
        <f>VLOOKUP(F4354,Table!$A$2:$C$121,2,0)</f>
        <v>5</v>
      </c>
      <c r="I4354" s="26">
        <f>VLOOKUP(F4354,Table!$A$2:$C$121,3,0)</f>
        <v>4</v>
      </c>
      <c r="J4354" s="17" t="s">
        <v>445</v>
      </c>
      <c r="K4354" s="25" t="str">
        <f>LEFT(J4354,MIN(FIND({0,1,2,3,4,5,6,7,8,9},ASC(J4354)&amp;1234567890))-1)</f>
        <v>Al</v>
      </c>
      <c r="L4354" s="25">
        <f t="shared" ref="L4354:L4417" si="137">IF(SUBSTITUTE(J4354,K4354,"")="",1,SUBSTITUTE(J4354,K4354,""))*1</f>
        <v>3</v>
      </c>
      <c r="M4354" s="25">
        <f>VLOOKUP(K4354,Table!$A$2:$C$121,2,0)</f>
        <v>13</v>
      </c>
      <c r="N4354" s="26">
        <f>VLOOKUP(K4354,Table!$A$2:$C$121,3,0)</f>
        <v>3</v>
      </c>
      <c r="O4354" s="13" t="str">
        <f>VLOOKUP(A4354,Table!$U$1:$V$230,2,0)</f>
        <v>Tetragonal</v>
      </c>
      <c r="P4354" s="1"/>
    </row>
    <row r="4355" spans="1:16">
      <c r="A4355" s="12">
        <v>139</v>
      </c>
      <c r="B4355" s="12">
        <v>611904</v>
      </c>
      <c r="C4355" s="12" t="s">
        <v>4799</v>
      </c>
      <c r="D4355" s="12" t="s">
        <v>5002</v>
      </c>
      <c r="E4355" s="17" t="s">
        <v>35</v>
      </c>
      <c r="F4355" s="25" t="str">
        <f>LEFT(E4355,MIN(FIND({0,1,2,3,4,5,6,7,8,9},ASC(E4355)&amp;1234567890))-1)</f>
        <v>Au</v>
      </c>
      <c r="G4355" s="25">
        <f t="shared" si="136"/>
        <v>2</v>
      </c>
      <c r="H4355" s="25">
        <f>VLOOKUP(F4355,Table!$A$2:$C$121,2,0)</f>
        <v>11</v>
      </c>
      <c r="I4355" s="26">
        <f>VLOOKUP(F4355,Table!$A$2:$C$121,3,0)</f>
        <v>6</v>
      </c>
      <c r="J4355" s="17" t="s">
        <v>11306</v>
      </c>
      <c r="K4355" s="25" t="str">
        <f>LEFT(J4355,MIN(FIND({0,1,2,3,4,5,6,7,8,9},ASC(J4355)&amp;1234567890))-1)</f>
        <v>Gd</v>
      </c>
      <c r="L4355" s="25">
        <f t="shared" si="137"/>
        <v>1</v>
      </c>
      <c r="M4355" s="25">
        <f>VLOOKUP(K4355,Table!$A$2:$C$121,2,0)</f>
        <v>3</v>
      </c>
      <c r="N4355" s="26">
        <f>VLOOKUP(K4355,Table!$A$2:$C$121,3,0)</f>
        <v>6</v>
      </c>
      <c r="O4355" s="13" t="str">
        <f>VLOOKUP(A4355,Table!$U$1:$V$230,2,0)</f>
        <v>Tetragonal</v>
      </c>
      <c r="P4355" s="1"/>
    </row>
    <row r="4356" spans="1:16">
      <c r="A4356" s="12">
        <v>139</v>
      </c>
      <c r="B4356" s="12">
        <v>611956</v>
      </c>
      <c r="C4356" s="12" t="s">
        <v>4799</v>
      </c>
      <c r="D4356" s="12" t="s">
        <v>5003</v>
      </c>
      <c r="E4356" s="17" t="s">
        <v>35</v>
      </c>
      <c r="F4356" s="25" t="str">
        <f>LEFT(E4356,MIN(FIND({0,1,2,3,4,5,6,7,8,9},ASC(E4356)&amp;1234567890))-1)</f>
        <v>Au</v>
      </c>
      <c r="G4356" s="25">
        <f t="shared" si="136"/>
        <v>2</v>
      </c>
      <c r="H4356" s="25">
        <f>VLOOKUP(F4356,Table!$A$2:$C$121,2,0)</f>
        <v>11</v>
      </c>
      <c r="I4356" s="26">
        <f>VLOOKUP(F4356,Table!$A$2:$C$121,3,0)</f>
        <v>6</v>
      </c>
      <c r="J4356" s="17" t="s">
        <v>426</v>
      </c>
      <c r="K4356" s="25" t="str">
        <f>LEFT(J4356,MIN(FIND({0,1,2,3,4,5,6,7,8,9},ASC(J4356)&amp;1234567890))-1)</f>
        <v>Hf</v>
      </c>
      <c r="L4356" s="25">
        <f t="shared" si="137"/>
        <v>1</v>
      </c>
      <c r="M4356" s="25">
        <f>VLOOKUP(K4356,Table!$A$2:$C$121,2,0)</f>
        <v>4</v>
      </c>
      <c r="N4356" s="26">
        <f>VLOOKUP(K4356,Table!$A$2:$C$121,3,0)</f>
        <v>6</v>
      </c>
      <c r="O4356" s="13" t="str">
        <f>VLOOKUP(A4356,Table!$U$1:$V$230,2,0)</f>
        <v>Tetragonal</v>
      </c>
      <c r="P4356" s="1"/>
    </row>
    <row r="4357" spans="1:16">
      <c r="A4357" s="12">
        <v>139</v>
      </c>
      <c r="B4357" s="12">
        <v>612125</v>
      </c>
      <c r="C4357" s="12" t="s">
        <v>4799</v>
      </c>
      <c r="D4357" s="12" t="s">
        <v>5004</v>
      </c>
      <c r="E4357" s="17" t="s">
        <v>35</v>
      </c>
      <c r="F4357" s="25" t="str">
        <f>LEFT(E4357,MIN(FIND({0,1,2,3,4,5,6,7,8,9},ASC(E4357)&amp;1234567890))-1)</f>
        <v>Au</v>
      </c>
      <c r="G4357" s="25">
        <f t="shared" si="136"/>
        <v>2</v>
      </c>
      <c r="H4357" s="25">
        <f>VLOOKUP(F4357,Table!$A$2:$C$121,2,0)</f>
        <v>11</v>
      </c>
      <c r="I4357" s="26">
        <f>VLOOKUP(F4357,Table!$A$2:$C$121,3,0)</f>
        <v>6</v>
      </c>
      <c r="J4357" s="17" t="s">
        <v>11335</v>
      </c>
      <c r="K4357" s="25" t="str">
        <f>LEFT(J4357,MIN(FIND({0,1,2,3,4,5,6,7,8,9},ASC(J4357)&amp;1234567890))-1)</f>
        <v>Lu</v>
      </c>
      <c r="L4357" s="25">
        <f t="shared" si="137"/>
        <v>1</v>
      </c>
      <c r="M4357" s="25">
        <f>VLOOKUP(K4357,Table!$A$2:$C$121,2,0)</f>
        <v>3</v>
      </c>
      <c r="N4357" s="26">
        <f>VLOOKUP(K4357,Table!$A$2:$C$121,3,0)</f>
        <v>6</v>
      </c>
      <c r="O4357" s="13" t="str">
        <f>VLOOKUP(A4357,Table!$U$1:$V$230,2,0)</f>
        <v>Tetragonal</v>
      </c>
      <c r="P4357" s="1"/>
    </row>
    <row r="4358" spans="1:16">
      <c r="A4358" s="12">
        <v>139</v>
      </c>
      <c r="B4358" s="12">
        <v>612299</v>
      </c>
      <c r="C4358" s="12" t="s">
        <v>4799</v>
      </c>
      <c r="D4358" s="12" t="s">
        <v>5005</v>
      </c>
      <c r="E4358" s="17" t="s">
        <v>35</v>
      </c>
      <c r="F4358" s="25" t="str">
        <f>LEFT(E4358,MIN(FIND({0,1,2,3,4,5,6,7,8,9},ASC(E4358)&amp;1234567890))-1)</f>
        <v>Au</v>
      </c>
      <c r="G4358" s="25">
        <f t="shared" si="136"/>
        <v>2</v>
      </c>
      <c r="H4358" s="25">
        <f>VLOOKUP(F4358,Table!$A$2:$C$121,2,0)</f>
        <v>11</v>
      </c>
      <c r="I4358" s="26">
        <f>VLOOKUP(F4358,Table!$A$2:$C$121,3,0)</f>
        <v>6</v>
      </c>
      <c r="J4358" s="17" t="s">
        <v>11874</v>
      </c>
      <c r="K4358" s="25" t="str">
        <f>LEFT(J4358,MIN(FIND({0,1,2,3,4,5,6,7,8,9},ASC(J4358)&amp;1234567890))-1)</f>
        <v>Sc</v>
      </c>
      <c r="L4358" s="25">
        <f t="shared" si="137"/>
        <v>1</v>
      </c>
      <c r="M4358" s="25">
        <f>VLOOKUP(K4358,Table!$A$2:$C$121,2,0)</f>
        <v>3</v>
      </c>
      <c r="N4358" s="26">
        <f>VLOOKUP(K4358,Table!$A$2:$C$121,3,0)</f>
        <v>4</v>
      </c>
      <c r="O4358" s="13" t="str">
        <f>VLOOKUP(A4358,Table!$U$1:$V$230,2,0)</f>
        <v>Tetragonal</v>
      </c>
      <c r="P4358" s="1"/>
    </row>
    <row r="4359" spans="1:16">
      <c r="A4359" s="12">
        <v>139</v>
      </c>
      <c r="B4359" s="12">
        <v>612462</v>
      </c>
      <c r="C4359" s="12" t="s">
        <v>4799</v>
      </c>
      <c r="D4359" s="12" t="s">
        <v>5006</v>
      </c>
      <c r="E4359" s="17" t="s">
        <v>35</v>
      </c>
      <c r="F4359" s="25" t="str">
        <f>LEFT(E4359,MIN(FIND({0,1,2,3,4,5,6,7,8,9},ASC(E4359)&amp;1234567890))-1)</f>
        <v>Au</v>
      </c>
      <c r="G4359" s="25">
        <f t="shared" si="136"/>
        <v>2</v>
      </c>
      <c r="H4359" s="25">
        <f>VLOOKUP(F4359,Table!$A$2:$C$121,2,0)</f>
        <v>11</v>
      </c>
      <c r="I4359" s="26">
        <f>VLOOKUP(F4359,Table!$A$2:$C$121,3,0)</f>
        <v>6</v>
      </c>
      <c r="J4359" s="17" t="s">
        <v>11336</v>
      </c>
      <c r="K4359" s="25" t="str">
        <f>LEFT(J4359,MIN(FIND({0,1,2,3,4,5,6,7,8,9},ASC(J4359)&amp;1234567890))-1)</f>
        <v>Y</v>
      </c>
      <c r="L4359" s="25">
        <f t="shared" si="137"/>
        <v>1</v>
      </c>
      <c r="M4359" s="25">
        <f>VLOOKUP(K4359,Table!$A$2:$C$121,2,0)</f>
        <v>3</v>
      </c>
      <c r="N4359" s="26">
        <f>VLOOKUP(K4359,Table!$A$2:$C$121,3,0)</f>
        <v>5</v>
      </c>
      <c r="O4359" s="13" t="str">
        <f>VLOOKUP(A4359,Table!$U$1:$V$230,2,0)</f>
        <v>Tetragonal</v>
      </c>
      <c r="P4359" s="1"/>
    </row>
    <row r="4360" spans="1:16">
      <c r="A4360" s="12">
        <v>139</v>
      </c>
      <c r="B4360" s="12">
        <v>612510</v>
      </c>
      <c r="C4360" s="12" t="s">
        <v>4799</v>
      </c>
      <c r="D4360" s="12" t="s">
        <v>5007</v>
      </c>
      <c r="E4360" s="17" t="s">
        <v>35</v>
      </c>
      <c r="F4360" s="25" t="str">
        <f>LEFT(E4360,MIN(FIND({0,1,2,3,4,5,6,7,8,9},ASC(E4360)&amp;1234567890))-1)</f>
        <v>Au</v>
      </c>
      <c r="G4360" s="25">
        <f t="shared" si="136"/>
        <v>2</v>
      </c>
      <c r="H4360" s="25">
        <f>VLOOKUP(F4360,Table!$A$2:$C$121,2,0)</f>
        <v>11</v>
      </c>
      <c r="I4360" s="26">
        <f>VLOOKUP(F4360,Table!$A$2:$C$121,3,0)</f>
        <v>6</v>
      </c>
      <c r="J4360" s="17" t="s">
        <v>377</v>
      </c>
      <c r="K4360" s="25" t="str">
        <f>LEFT(J4360,MIN(FIND({0,1,2,3,4,5,6,7,8,9},ASC(J4360)&amp;1234567890))-1)</f>
        <v>Zr</v>
      </c>
      <c r="L4360" s="25">
        <f t="shared" si="137"/>
        <v>1</v>
      </c>
      <c r="M4360" s="25">
        <f>VLOOKUP(K4360,Table!$A$2:$C$121,2,0)</f>
        <v>4</v>
      </c>
      <c r="N4360" s="26">
        <f>VLOOKUP(K4360,Table!$A$2:$C$121,3,0)</f>
        <v>5</v>
      </c>
      <c r="O4360" s="13" t="str">
        <f>VLOOKUP(A4360,Table!$U$1:$V$230,2,0)</f>
        <v>Tetragonal</v>
      </c>
      <c r="P4360" s="1"/>
    </row>
    <row r="4361" spans="1:16">
      <c r="A4361" s="12">
        <v>139</v>
      </c>
      <c r="B4361" s="12">
        <v>612511</v>
      </c>
      <c r="C4361" s="12" t="s">
        <v>4799</v>
      </c>
      <c r="D4361" s="12" t="s">
        <v>5008</v>
      </c>
      <c r="E4361" s="17" t="s">
        <v>427</v>
      </c>
      <c r="F4361" s="25" t="str">
        <f>LEFT(E4361,MIN(FIND({0,1,2,3,4,5,6,7,8,9},ASC(E4361)&amp;1234567890))-1)</f>
        <v>Au</v>
      </c>
      <c r="G4361" s="25">
        <f t="shared" si="136"/>
        <v>1</v>
      </c>
      <c r="H4361" s="25">
        <f>VLOOKUP(F4361,Table!$A$2:$C$121,2,0)</f>
        <v>11</v>
      </c>
      <c r="I4361" s="26">
        <f>VLOOKUP(F4361,Table!$A$2:$C$121,3,0)</f>
        <v>6</v>
      </c>
      <c r="J4361" s="17" t="s">
        <v>11391</v>
      </c>
      <c r="K4361" s="25" t="str">
        <f>LEFT(J4361,MIN(FIND({0,1,2,3,4,5,6,7,8,9},ASC(J4361)&amp;1234567890))-1)</f>
        <v>Zr</v>
      </c>
      <c r="L4361" s="25">
        <f t="shared" si="137"/>
        <v>2</v>
      </c>
      <c r="M4361" s="25">
        <f>VLOOKUP(K4361,Table!$A$2:$C$121,2,0)</f>
        <v>4</v>
      </c>
      <c r="N4361" s="26">
        <f>VLOOKUP(K4361,Table!$A$2:$C$121,3,0)</f>
        <v>5</v>
      </c>
      <c r="O4361" s="13" t="str">
        <f>VLOOKUP(A4361,Table!$U$1:$V$230,2,0)</f>
        <v>Tetragonal</v>
      </c>
      <c r="P4361" s="1"/>
    </row>
    <row r="4362" spans="1:16">
      <c r="A4362" s="12">
        <v>139</v>
      </c>
      <c r="B4362" s="12">
        <v>615424</v>
      </c>
      <c r="C4362" s="12" t="s">
        <v>4799</v>
      </c>
      <c r="D4362" s="12" t="s">
        <v>5009</v>
      </c>
      <c r="E4362" s="17" t="s">
        <v>11874</v>
      </c>
      <c r="F4362" s="25" t="str">
        <f>LEFT(E4362,MIN(FIND({0,1,2,3,4,5,6,7,8,9},ASC(E4362)&amp;1234567890))-1)</f>
        <v>Sc</v>
      </c>
      <c r="G4362" s="25">
        <f t="shared" si="136"/>
        <v>1</v>
      </c>
      <c r="H4362" s="25">
        <f>VLOOKUP(F4362,Table!$A$2:$C$121,2,0)</f>
        <v>3</v>
      </c>
      <c r="I4362" s="26">
        <f>VLOOKUP(F4362,Table!$A$2:$C$121,3,0)</f>
        <v>4</v>
      </c>
      <c r="J4362" s="17" t="s">
        <v>12035</v>
      </c>
      <c r="K4362" s="25" t="str">
        <f>LEFT(J4362,MIN(FIND({0,1,2,3,4,5,6,7,8,9},ASC(J4362)&amp;1234567890))-1)</f>
        <v>B</v>
      </c>
      <c r="L4362" s="25">
        <f t="shared" si="137"/>
        <v>12</v>
      </c>
      <c r="M4362" s="25">
        <f>VLOOKUP(K4362,Table!$A$2:$C$121,2,0)</f>
        <v>13</v>
      </c>
      <c r="N4362" s="26">
        <f>VLOOKUP(K4362,Table!$A$2:$C$121,3,0)</f>
        <v>2</v>
      </c>
      <c r="O4362" s="13" t="str">
        <f>VLOOKUP(A4362,Table!$U$1:$V$230,2,0)</f>
        <v>Tetragonal</v>
      </c>
      <c r="P4362" s="1"/>
    </row>
    <row r="4363" spans="1:16">
      <c r="A4363" s="12">
        <v>139</v>
      </c>
      <c r="B4363" s="12">
        <v>616175</v>
      </c>
      <c r="C4363" s="12" t="s">
        <v>4799</v>
      </c>
      <c r="D4363" s="12" t="s">
        <v>5010</v>
      </c>
      <c r="E4363" s="17" t="s">
        <v>11656</v>
      </c>
      <c r="F4363" s="25" t="str">
        <f>LEFT(E4363,MIN(FIND({0,1,2,3,4,5,6,7,8,9},ASC(E4363)&amp;1234567890))-1)</f>
        <v>Ba</v>
      </c>
      <c r="G4363" s="25">
        <f t="shared" si="136"/>
        <v>2</v>
      </c>
      <c r="H4363" s="25">
        <f>VLOOKUP(F4363,Table!$A$2:$C$121,2,0)</f>
        <v>2</v>
      </c>
      <c r="I4363" s="26">
        <f>VLOOKUP(F4363,Table!$A$2:$C$121,3,0)</f>
        <v>6</v>
      </c>
      <c r="J4363" s="17" t="s">
        <v>70</v>
      </c>
      <c r="K4363" s="25" t="str">
        <f>LEFT(J4363,MIN(FIND({0,1,2,3,4,5,6,7,8,9},ASC(J4363)&amp;1234567890))-1)</f>
        <v>Zn</v>
      </c>
      <c r="L4363" s="25">
        <f t="shared" si="137"/>
        <v>1</v>
      </c>
      <c r="M4363" s="25">
        <f>VLOOKUP(K4363,Table!$A$2:$C$121,2,0)</f>
        <v>12</v>
      </c>
      <c r="N4363" s="26">
        <f>VLOOKUP(K4363,Table!$A$2:$C$121,3,0)</f>
        <v>4</v>
      </c>
      <c r="O4363" s="13" t="str">
        <f>VLOOKUP(A4363,Table!$U$1:$V$230,2,0)</f>
        <v>Tetragonal</v>
      </c>
      <c r="P4363" s="1"/>
    </row>
    <row r="4364" spans="1:16">
      <c r="A4364" s="12">
        <v>139</v>
      </c>
      <c r="B4364" s="12">
        <v>616202</v>
      </c>
      <c r="C4364" s="12" t="s">
        <v>4799</v>
      </c>
      <c r="D4364" s="12" t="s">
        <v>5011</v>
      </c>
      <c r="E4364" s="17" t="s">
        <v>12615</v>
      </c>
      <c r="F4364" s="25" t="str">
        <f>LEFT(E4364,MIN(FIND({0,1,2,3,4,5,6,7,8,9},ASC(E4364)&amp;1234567890))-1)</f>
        <v>Be</v>
      </c>
      <c r="G4364" s="25">
        <f t="shared" si="136"/>
        <v>12</v>
      </c>
      <c r="H4364" s="25">
        <f>VLOOKUP(F4364,Table!$A$2:$C$121,2,0)</f>
        <v>2</v>
      </c>
      <c r="I4364" s="26">
        <f>VLOOKUP(F4364,Table!$A$2:$C$121,3,0)</f>
        <v>2</v>
      </c>
      <c r="J4364" s="17" t="s">
        <v>76</v>
      </c>
      <c r="K4364" s="25" t="str">
        <f>LEFT(J4364,MIN(FIND({0,1,2,3,4,5,6,7,8,9},ASC(J4364)&amp;1234567890))-1)</f>
        <v>Co</v>
      </c>
      <c r="L4364" s="25">
        <f t="shared" si="137"/>
        <v>1</v>
      </c>
      <c r="M4364" s="25">
        <f>VLOOKUP(K4364,Table!$A$2:$C$121,2,0)</f>
        <v>9</v>
      </c>
      <c r="N4364" s="26">
        <f>VLOOKUP(K4364,Table!$A$2:$C$121,3,0)</f>
        <v>4</v>
      </c>
      <c r="O4364" s="13" t="str">
        <f>VLOOKUP(A4364,Table!$U$1:$V$230,2,0)</f>
        <v>Tetragonal</v>
      </c>
      <c r="P4364" s="1"/>
    </row>
    <row r="4365" spans="1:16">
      <c r="A4365" s="12">
        <v>139</v>
      </c>
      <c r="B4365" s="12">
        <v>616264</v>
      </c>
      <c r="C4365" s="12" t="s">
        <v>4799</v>
      </c>
      <c r="D4365" s="12" t="s">
        <v>5012</v>
      </c>
      <c r="E4365" s="17" t="s">
        <v>12615</v>
      </c>
      <c r="F4365" s="25" t="str">
        <f>LEFT(E4365,MIN(FIND({0,1,2,3,4,5,6,7,8,9},ASC(E4365)&amp;1234567890))-1)</f>
        <v>Be</v>
      </c>
      <c r="G4365" s="25">
        <f t="shared" si="136"/>
        <v>12</v>
      </c>
      <c r="H4365" s="25">
        <f>VLOOKUP(F4365,Table!$A$2:$C$121,2,0)</f>
        <v>2</v>
      </c>
      <c r="I4365" s="26">
        <f>VLOOKUP(F4365,Table!$A$2:$C$121,3,0)</f>
        <v>2</v>
      </c>
      <c r="J4365" s="17" t="s">
        <v>33</v>
      </c>
      <c r="K4365" s="25" t="str">
        <f>LEFT(J4365,MIN(FIND({0,1,2,3,4,5,6,7,8,9},ASC(J4365)&amp;1234567890))-1)</f>
        <v>Fe</v>
      </c>
      <c r="L4365" s="25">
        <f t="shared" si="137"/>
        <v>1</v>
      </c>
      <c r="M4365" s="25">
        <f>VLOOKUP(K4365,Table!$A$2:$C$121,2,0)</f>
        <v>8</v>
      </c>
      <c r="N4365" s="26">
        <f>VLOOKUP(K4365,Table!$A$2:$C$121,3,0)</f>
        <v>4</v>
      </c>
      <c r="O4365" s="13" t="str">
        <f>VLOOKUP(A4365,Table!$U$1:$V$230,2,0)</f>
        <v>Tetragonal</v>
      </c>
      <c r="P4365" s="1"/>
    </row>
    <row r="4366" spans="1:16">
      <c r="A4366" s="12">
        <v>139</v>
      </c>
      <c r="B4366" s="12">
        <v>616329</v>
      </c>
      <c r="C4366" s="12" t="s">
        <v>4799</v>
      </c>
      <c r="D4366" s="12" t="s">
        <v>5013</v>
      </c>
      <c r="E4366" s="17" t="s">
        <v>12615</v>
      </c>
      <c r="F4366" s="25" t="str">
        <f>LEFT(E4366,MIN(FIND({0,1,2,3,4,5,6,7,8,9},ASC(E4366)&amp;1234567890))-1)</f>
        <v>Be</v>
      </c>
      <c r="G4366" s="25">
        <f t="shared" si="136"/>
        <v>12</v>
      </c>
      <c r="H4366" s="25">
        <f>VLOOKUP(F4366,Table!$A$2:$C$121,2,0)</f>
        <v>2</v>
      </c>
      <c r="I4366" s="26">
        <f>VLOOKUP(F4366,Table!$A$2:$C$121,3,0)</f>
        <v>2</v>
      </c>
      <c r="J4366" s="17" t="s">
        <v>355</v>
      </c>
      <c r="K4366" s="25" t="str">
        <f>LEFT(J4366,MIN(FIND({0,1,2,3,4,5,6,7,8,9},ASC(J4366)&amp;1234567890))-1)</f>
        <v>Mn</v>
      </c>
      <c r="L4366" s="25">
        <f t="shared" si="137"/>
        <v>1</v>
      </c>
      <c r="M4366" s="25">
        <f>VLOOKUP(K4366,Table!$A$2:$C$121,2,0)</f>
        <v>7</v>
      </c>
      <c r="N4366" s="26">
        <f>VLOOKUP(K4366,Table!$A$2:$C$121,3,0)</f>
        <v>4</v>
      </c>
      <c r="O4366" s="13" t="str">
        <f>VLOOKUP(A4366,Table!$U$1:$V$230,2,0)</f>
        <v>Tetragonal</v>
      </c>
      <c r="P4366" s="1"/>
    </row>
    <row r="4367" spans="1:16">
      <c r="A4367" s="12">
        <v>139</v>
      </c>
      <c r="B4367" s="12">
        <v>616353</v>
      </c>
      <c r="C4367" s="12" t="s">
        <v>4799</v>
      </c>
      <c r="D4367" s="12" t="s">
        <v>5014</v>
      </c>
      <c r="E4367" s="17" t="s">
        <v>12615</v>
      </c>
      <c r="F4367" s="25" t="str">
        <f>LEFT(E4367,MIN(FIND({0,1,2,3,4,5,6,7,8,9},ASC(E4367)&amp;1234567890))-1)</f>
        <v>Be</v>
      </c>
      <c r="G4367" s="25">
        <f t="shared" si="136"/>
        <v>12</v>
      </c>
      <c r="H4367" s="25">
        <f>VLOOKUP(F4367,Table!$A$2:$C$121,2,0)</f>
        <v>2</v>
      </c>
      <c r="I4367" s="26">
        <f>VLOOKUP(F4367,Table!$A$2:$C$121,3,0)</f>
        <v>2</v>
      </c>
      <c r="J4367" s="17" t="s">
        <v>335</v>
      </c>
      <c r="K4367" s="25" t="str">
        <f>LEFT(J4367,MIN(FIND({0,1,2,3,4,5,6,7,8,9},ASC(J4367)&amp;1234567890))-1)</f>
        <v>Nb</v>
      </c>
      <c r="L4367" s="25">
        <f t="shared" si="137"/>
        <v>1</v>
      </c>
      <c r="M4367" s="25">
        <f>VLOOKUP(K4367,Table!$A$2:$C$121,2,0)</f>
        <v>5</v>
      </c>
      <c r="N4367" s="26">
        <f>VLOOKUP(K4367,Table!$A$2:$C$121,3,0)</f>
        <v>5</v>
      </c>
      <c r="O4367" s="13" t="str">
        <f>VLOOKUP(A4367,Table!$U$1:$V$230,2,0)</f>
        <v>Tetragonal</v>
      </c>
      <c r="P4367" s="1"/>
    </row>
    <row r="4368" spans="1:16">
      <c r="A4368" s="12">
        <v>139</v>
      </c>
      <c r="B4368" s="12">
        <v>616426</v>
      </c>
      <c r="C4368" s="12" t="s">
        <v>4799</v>
      </c>
      <c r="D4368" s="12" t="s">
        <v>5015</v>
      </c>
      <c r="E4368" s="17" t="s">
        <v>12615</v>
      </c>
      <c r="F4368" s="25" t="str">
        <f>LEFT(E4368,MIN(FIND({0,1,2,3,4,5,6,7,8,9},ASC(E4368)&amp;1234567890))-1)</f>
        <v>Be</v>
      </c>
      <c r="G4368" s="25">
        <f t="shared" si="136"/>
        <v>12</v>
      </c>
      <c r="H4368" s="25">
        <f>VLOOKUP(F4368,Table!$A$2:$C$121,2,0)</f>
        <v>2</v>
      </c>
      <c r="I4368" s="26">
        <f>VLOOKUP(F4368,Table!$A$2:$C$121,3,0)</f>
        <v>2</v>
      </c>
      <c r="J4368" s="17" t="s">
        <v>405</v>
      </c>
      <c r="K4368" s="25" t="str">
        <f>LEFT(J4368,MIN(FIND({0,1,2,3,4,5,6,7,8,9},ASC(J4368)&amp;1234567890))-1)</f>
        <v>Ta</v>
      </c>
      <c r="L4368" s="25">
        <f t="shared" si="137"/>
        <v>1</v>
      </c>
      <c r="M4368" s="25">
        <f>VLOOKUP(K4368,Table!$A$2:$C$121,2,0)</f>
        <v>5</v>
      </c>
      <c r="N4368" s="26">
        <f>VLOOKUP(K4368,Table!$A$2:$C$121,3,0)</f>
        <v>6</v>
      </c>
      <c r="O4368" s="13" t="str">
        <f>VLOOKUP(A4368,Table!$U$1:$V$230,2,0)</f>
        <v>Tetragonal</v>
      </c>
      <c r="P4368" s="1"/>
    </row>
    <row r="4369" spans="1:16">
      <c r="A4369" s="12">
        <v>139</v>
      </c>
      <c r="B4369" s="12">
        <v>616454</v>
      </c>
      <c r="C4369" s="12" t="s">
        <v>4799</v>
      </c>
      <c r="D4369" s="12" t="s">
        <v>5016</v>
      </c>
      <c r="E4369" s="17" t="s">
        <v>12615</v>
      </c>
      <c r="F4369" s="25" t="str">
        <f>LEFT(E4369,MIN(FIND({0,1,2,3,4,5,6,7,8,9},ASC(E4369)&amp;1234567890))-1)</f>
        <v>Be</v>
      </c>
      <c r="G4369" s="25">
        <f t="shared" si="136"/>
        <v>12</v>
      </c>
      <c r="H4369" s="25">
        <f>VLOOKUP(F4369,Table!$A$2:$C$121,2,0)</f>
        <v>2</v>
      </c>
      <c r="I4369" s="26">
        <f>VLOOKUP(F4369,Table!$A$2:$C$121,3,0)</f>
        <v>2</v>
      </c>
      <c r="J4369" s="17" t="s">
        <v>50</v>
      </c>
      <c r="K4369" s="25" t="str">
        <f>LEFT(J4369,MIN(FIND({0,1,2,3,4,5,6,7,8,9},ASC(J4369)&amp;1234567890))-1)</f>
        <v>Ti</v>
      </c>
      <c r="L4369" s="25">
        <f t="shared" si="137"/>
        <v>1</v>
      </c>
      <c r="M4369" s="25">
        <f>VLOOKUP(K4369,Table!$A$2:$C$121,2,0)</f>
        <v>4</v>
      </c>
      <c r="N4369" s="26">
        <f>VLOOKUP(K4369,Table!$A$2:$C$121,3,0)</f>
        <v>4</v>
      </c>
      <c r="O4369" s="13" t="str">
        <f>VLOOKUP(A4369,Table!$U$1:$V$230,2,0)</f>
        <v>Tetragonal</v>
      </c>
      <c r="P4369" s="1"/>
    </row>
    <row r="4370" spans="1:16">
      <c r="A4370" s="12">
        <v>139</v>
      </c>
      <c r="B4370" s="12">
        <v>616492</v>
      </c>
      <c r="C4370" s="12" t="s">
        <v>4799</v>
      </c>
      <c r="D4370" s="12" t="s">
        <v>5017</v>
      </c>
      <c r="E4370" s="17" t="s">
        <v>12615</v>
      </c>
      <c r="F4370" s="25" t="str">
        <f>LEFT(E4370,MIN(FIND({0,1,2,3,4,5,6,7,8,9},ASC(E4370)&amp;1234567890))-1)</f>
        <v>Be</v>
      </c>
      <c r="G4370" s="25">
        <f t="shared" si="136"/>
        <v>12</v>
      </c>
      <c r="H4370" s="25">
        <f>VLOOKUP(F4370,Table!$A$2:$C$121,2,0)</f>
        <v>2</v>
      </c>
      <c r="I4370" s="26">
        <f>VLOOKUP(F4370,Table!$A$2:$C$121,3,0)</f>
        <v>2</v>
      </c>
      <c r="J4370" s="17" t="s">
        <v>334</v>
      </c>
      <c r="K4370" s="25" t="str">
        <f>LEFT(J4370,MIN(FIND({0,1,2,3,4,5,6,7,8,9},ASC(J4370)&amp;1234567890))-1)</f>
        <v>V</v>
      </c>
      <c r="L4370" s="25">
        <f t="shared" si="137"/>
        <v>1</v>
      </c>
      <c r="M4370" s="25">
        <f>VLOOKUP(K4370,Table!$A$2:$C$121,2,0)</f>
        <v>5</v>
      </c>
      <c r="N4370" s="26">
        <f>VLOOKUP(K4370,Table!$A$2:$C$121,3,0)</f>
        <v>4</v>
      </c>
      <c r="O4370" s="13" t="str">
        <f>VLOOKUP(A4370,Table!$U$1:$V$230,2,0)</f>
        <v>Tetragonal</v>
      </c>
      <c r="P4370" s="1"/>
    </row>
    <row r="4371" spans="1:16">
      <c r="A4371" s="12">
        <v>139</v>
      </c>
      <c r="B4371" s="12">
        <v>616498</v>
      </c>
      <c r="C4371" s="12" t="s">
        <v>4799</v>
      </c>
      <c r="D4371" s="12" t="s">
        <v>5018</v>
      </c>
      <c r="E4371" s="17" t="s">
        <v>12615</v>
      </c>
      <c r="F4371" s="25" t="str">
        <f>LEFT(E4371,MIN(FIND({0,1,2,3,4,5,6,7,8,9},ASC(E4371)&amp;1234567890))-1)</f>
        <v>Be</v>
      </c>
      <c r="G4371" s="25">
        <f t="shared" si="136"/>
        <v>12</v>
      </c>
      <c r="H4371" s="25">
        <f>VLOOKUP(F4371,Table!$A$2:$C$121,2,0)</f>
        <v>2</v>
      </c>
      <c r="I4371" s="26">
        <f>VLOOKUP(F4371,Table!$A$2:$C$121,3,0)</f>
        <v>2</v>
      </c>
      <c r="J4371" s="17" t="s">
        <v>390</v>
      </c>
      <c r="K4371" s="25" t="str">
        <f>LEFT(J4371,MIN(FIND({0,1,2,3,4,5,6,7,8,9},ASC(J4371)&amp;1234567890))-1)</f>
        <v>W</v>
      </c>
      <c r="L4371" s="25">
        <f t="shared" si="137"/>
        <v>1</v>
      </c>
      <c r="M4371" s="25">
        <f>VLOOKUP(K4371,Table!$A$2:$C$121,2,0)</f>
        <v>6</v>
      </c>
      <c r="N4371" s="26">
        <f>VLOOKUP(K4371,Table!$A$2:$C$121,3,0)</f>
        <v>6</v>
      </c>
      <c r="O4371" s="13" t="str">
        <f>VLOOKUP(A4371,Table!$U$1:$V$230,2,0)</f>
        <v>Tetragonal</v>
      </c>
      <c r="P4371" s="1"/>
    </row>
    <row r="4372" spans="1:16">
      <c r="A4372" s="12">
        <v>139</v>
      </c>
      <c r="B4372" s="12">
        <v>616555</v>
      </c>
      <c r="C4372" s="12" t="s">
        <v>4799</v>
      </c>
      <c r="D4372" s="12" t="s">
        <v>5019</v>
      </c>
      <c r="E4372" s="17" t="s">
        <v>11371</v>
      </c>
      <c r="F4372" s="25" t="str">
        <f>LEFT(E4372,MIN(FIND({0,1,2,3,4,5,6,7,8,9},ASC(E4372)&amp;1234567890))-1)</f>
        <v>Ce</v>
      </c>
      <c r="G4372" s="25">
        <f t="shared" si="136"/>
        <v>2</v>
      </c>
      <c r="H4372" s="25">
        <f>VLOOKUP(F4372,Table!$A$2:$C$121,2,0)</f>
        <v>3</v>
      </c>
      <c r="I4372" s="26">
        <f>VLOOKUP(F4372,Table!$A$2:$C$121,3,0)</f>
        <v>6</v>
      </c>
      <c r="J4372" s="17" t="s">
        <v>542</v>
      </c>
      <c r="K4372" s="25" t="str">
        <f>LEFT(J4372,MIN(FIND({0,1,2,3,4,5,6,7,8,9},ASC(J4372)&amp;1234567890))-1)</f>
        <v>Bi</v>
      </c>
      <c r="L4372" s="25">
        <f t="shared" si="137"/>
        <v>1</v>
      </c>
      <c r="M4372" s="25">
        <f>VLOOKUP(K4372,Table!$A$2:$C$121,2,0)</f>
        <v>15</v>
      </c>
      <c r="N4372" s="26">
        <f>VLOOKUP(K4372,Table!$A$2:$C$121,3,0)</f>
        <v>6</v>
      </c>
      <c r="O4372" s="13" t="str">
        <f>VLOOKUP(A4372,Table!$U$1:$V$230,2,0)</f>
        <v>Tetragonal</v>
      </c>
      <c r="P4372" s="1"/>
    </row>
    <row r="4373" spans="1:16">
      <c r="A4373" s="12">
        <v>139</v>
      </c>
      <c r="B4373" s="12">
        <v>616647</v>
      </c>
      <c r="C4373" s="12" t="s">
        <v>4799</v>
      </c>
      <c r="D4373" s="12" t="s">
        <v>5020</v>
      </c>
      <c r="E4373" s="17" t="s">
        <v>12582</v>
      </c>
      <c r="F4373" s="25" t="str">
        <f>LEFT(E4373,MIN(FIND({0,1,2,3,4,5,6,7,8,9},ASC(E4373)&amp;1234567890))-1)</f>
        <v>Eu</v>
      </c>
      <c r="G4373" s="25">
        <f t="shared" si="136"/>
        <v>11</v>
      </c>
      <c r="H4373" s="25">
        <f>VLOOKUP(F4373,Table!$A$2:$C$121,2,0)</f>
        <v>3</v>
      </c>
      <c r="I4373" s="26">
        <f>VLOOKUP(F4373,Table!$A$2:$C$121,3,0)</f>
        <v>6</v>
      </c>
      <c r="J4373" s="17" t="s">
        <v>12581</v>
      </c>
      <c r="K4373" s="25" t="str">
        <f>LEFT(J4373,MIN(FIND({0,1,2,3,4,5,6,7,8,9},ASC(J4373)&amp;1234567890))-1)</f>
        <v>Bi</v>
      </c>
      <c r="L4373" s="25">
        <f t="shared" si="137"/>
        <v>10</v>
      </c>
      <c r="M4373" s="25">
        <f>VLOOKUP(K4373,Table!$A$2:$C$121,2,0)</f>
        <v>15</v>
      </c>
      <c r="N4373" s="26">
        <f>VLOOKUP(K4373,Table!$A$2:$C$121,3,0)</f>
        <v>6</v>
      </c>
      <c r="O4373" s="13" t="str">
        <f>VLOOKUP(A4373,Table!$U$1:$V$230,2,0)</f>
        <v>Tetragonal</v>
      </c>
      <c r="P4373" s="1"/>
    </row>
    <row r="4374" spans="1:16">
      <c r="A4374" s="12">
        <v>139</v>
      </c>
      <c r="B4374" s="12">
        <v>616761</v>
      </c>
      <c r="C4374" s="12" t="s">
        <v>4799</v>
      </c>
      <c r="D4374" s="12" t="s">
        <v>5021</v>
      </c>
      <c r="E4374" s="17" t="s">
        <v>11328</v>
      </c>
      <c r="F4374" s="25" t="str">
        <f>LEFT(E4374,MIN(FIND({0,1,2,3,4,5,6,7,8,9},ASC(E4374)&amp;1234567890))-1)</f>
        <v>La</v>
      </c>
      <c r="G4374" s="25">
        <f t="shared" si="136"/>
        <v>2</v>
      </c>
      <c r="H4374" s="25">
        <f>VLOOKUP(F4374,Table!$A$2:$C$121,2,0)</f>
        <v>3</v>
      </c>
      <c r="I4374" s="26">
        <f>VLOOKUP(F4374,Table!$A$2:$C$121,3,0)</f>
        <v>6</v>
      </c>
      <c r="J4374" s="17" t="s">
        <v>542</v>
      </c>
      <c r="K4374" s="25" t="str">
        <f>LEFT(J4374,MIN(FIND({0,1,2,3,4,5,6,7,8,9},ASC(J4374)&amp;1234567890))-1)</f>
        <v>Bi</v>
      </c>
      <c r="L4374" s="25">
        <f t="shared" si="137"/>
        <v>1</v>
      </c>
      <c r="M4374" s="25">
        <f>VLOOKUP(K4374,Table!$A$2:$C$121,2,0)</f>
        <v>15</v>
      </c>
      <c r="N4374" s="26">
        <f>VLOOKUP(K4374,Table!$A$2:$C$121,3,0)</f>
        <v>6</v>
      </c>
      <c r="O4374" s="13" t="str">
        <f>VLOOKUP(A4374,Table!$U$1:$V$230,2,0)</f>
        <v>Tetragonal</v>
      </c>
      <c r="P4374" s="1"/>
    </row>
    <row r="4375" spans="1:16">
      <c r="A4375" s="12">
        <v>139</v>
      </c>
      <c r="B4375" s="12">
        <v>616862</v>
      </c>
      <c r="C4375" s="12" t="s">
        <v>4799</v>
      </c>
      <c r="D4375" s="12" t="s">
        <v>5022</v>
      </c>
      <c r="E4375" s="17" t="s">
        <v>412</v>
      </c>
      <c r="F4375" s="25" t="str">
        <f>LEFT(E4375,MIN(FIND({0,1,2,3,4,5,6,7,8,9},ASC(E4375)&amp;1234567890))-1)</f>
        <v>Nd</v>
      </c>
      <c r="G4375" s="25">
        <f t="shared" si="136"/>
        <v>2</v>
      </c>
      <c r="H4375" s="25">
        <f>VLOOKUP(F4375,Table!$A$2:$C$121,2,0)</f>
        <v>3</v>
      </c>
      <c r="I4375" s="26">
        <f>VLOOKUP(F4375,Table!$A$2:$C$121,3,0)</f>
        <v>6</v>
      </c>
      <c r="J4375" s="17" t="s">
        <v>542</v>
      </c>
      <c r="K4375" s="25" t="str">
        <f>LEFT(J4375,MIN(FIND({0,1,2,3,4,5,6,7,8,9},ASC(J4375)&amp;1234567890))-1)</f>
        <v>Bi</v>
      </c>
      <c r="L4375" s="25">
        <f t="shared" si="137"/>
        <v>1</v>
      </c>
      <c r="M4375" s="25">
        <f>VLOOKUP(K4375,Table!$A$2:$C$121,2,0)</f>
        <v>15</v>
      </c>
      <c r="N4375" s="26">
        <f>VLOOKUP(K4375,Table!$A$2:$C$121,3,0)</f>
        <v>6</v>
      </c>
      <c r="O4375" s="13" t="str">
        <f>VLOOKUP(A4375,Table!$U$1:$V$230,2,0)</f>
        <v>Tetragonal</v>
      </c>
      <c r="P4375" s="1"/>
    </row>
    <row r="4376" spans="1:16">
      <c r="A4376" s="12">
        <v>139</v>
      </c>
      <c r="B4376" s="12">
        <v>616975</v>
      </c>
      <c r="C4376" s="12" t="s">
        <v>4799</v>
      </c>
      <c r="D4376" s="12" t="s">
        <v>5023</v>
      </c>
      <c r="E4376" s="17" t="s">
        <v>11327</v>
      </c>
      <c r="F4376" s="25" t="str">
        <f>LEFT(E4376,MIN(FIND({0,1,2,3,4,5,6,7,8,9},ASC(E4376)&amp;1234567890))-1)</f>
        <v>Pr</v>
      </c>
      <c r="G4376" s="25">
        <f t="shared" si="136"/>
        <v>2</v>
      </c>
      <c r="H4376" s="25">
        <f>VLOOKUP(F4376,Table!$A$2:$C$121,2,0)</f>
        <v>3</v>
      </c>
      <c r="I4376" s="26">
        <f>VLOOKUP(F4376,Table!$A$2:$C$121,3,0)</f>
        <v>6</v>
      </c>
      <c r="J4376" s="17" t="s">
        <v>542</v>
      </c>
      <c r="K4376" s="25" t="str">
        <f>LEFT(J4376,MIN(FIND({0,1,2,3,4,5,6,7,8,9},ASC(J4376)&amp;1234567890))-1)</f>
        <v>Bi</v>
      </c>
      <c r="L4376" s="25">
        <f t="shared" si="137"/>
        <v>1</v>
      </c>
      <c r="M4376" s="25">
        <f>VLOOKUP(K4376,Table!$A$2:$C$121,2,0)</f>
        <v>15</v>
      </c>
      <c r="N4376" s="26">
        <f>VLOOKUP(K4376,Table!$A$2:$C$121,3,0)</f>
        <v>6</v>
      </c>
      <c r="O4376" s="13" t="str">
        <f>VLOOKUP(A4376,Table!$U$1:$V$230,2,0)</f>
        <v>Tetragonal</v>
      </c>
      <c r="P4376" s="1"/>
    </row>
    <row r="4377" spans="1:16">
      <c r="A4377" s="12">
        <v>139</v>
      </c>
      <c r="B4377" s="12">
        <v>617225</v>
      </c>
      <c r="C4377" s="12" t="s">
        <v>4799</v>
      </c>
      <c r="D4377" s="12" t="s">
        <v>5024</v>
      </c>
      <c r="E4377" s="17" t="s">
        <v>542</v>
      </c>
      <c r="F4377" s="25" t="str">
        <f>LEFT(E4377,MIN(FIND({0,1,2,3,4,5,6,7,8,9},ASC(E4377)&amp;1234567890))-1)</f>
        <v>Bi</v>
      </c>
      <c r="G4377" s="25">
        <f t="shared" si="136"/>
        <v>1</v>
      </c>
      <c r="H4377" s="25">
        <f>VLOOKUP(F4377,Table!$A$2:$C$121,2,0)</f>
        <v>15</v>
      </c>
      <c r="I4377" s="26">
        <f>VLOOKUP(F4377,Table!$A$2:$C$121,3,0)</f>
        <v>6</v>
      </c>
      <c r="J4377" s="17" t="s">
        <v>11887</v>
      </c>
      <c r="K4377" s="25" t="str">
        <f>LEFT(J4377,MIN(FIND({0,1,2,3,4,5,6,7,8,9},ASC(J4377)&amp;1234567890))-1)</f>
        <v>Ti</v>
      </c>
      <c r="L4377" s="25">
        <f t="shared" si="137"/>
        <v>2</v>
      </c>
      <c r="M4377" s="25">
        <f>VLOOKUP(K4377,Table!$A$2:$C$121,2,0)</f>
        <v>4</v>
      </c>
      <c r="N4377" s="26">
        <f>VLOOKUP(K4377,Table!$A$2:$C$121,3,0)</f>
        <v>4</v>
      </c>
      <c r="O4377" s="13" t="str">
        <f>VLOOKUP(A4377,Table!$U$1:$V$230,2,0)</f>
        <v>Tetragonal</v>
      </c>
      <c r="P4377" s="1"/>
    </row>
    <row r="4378" spans="1:16">
      <c r="A4378" s="12">
        <v>139</v>
      </c>
      <c r="B4378" s="12">
        <v>617694</v>
      </c>
      <c r="C4378" s="12" t="s">
        <v>4799</v>
      </c>
      <c r="D4378" s="12" t="s">
        <v>1572</v>
      </c>
      <c r="E4378" s="17" t="s">
        <v>428</v>
      </c>
      <c r="F4378" s="25" t="str">
        <f>LEFT(E4378,MIN(FIND({0,1,2,3,4,5,6,7,8,9},ASC(E4378)&amp;1234567890))-1)</f>
        <v>Eu</v>
      </c>
      <c r="G4378" s="25">
        <f t="shared" si="136"/>
        <v>1</v>
      </c>
      <c r="H4378" s="25">
        <f>VLOOKUP(F4378,Table!$A$2:$C$121,2,0)</f>
        <v>3</v>
      </c>
      <c r="I4378" s="26">
        <f>VLOOKUP(F4378,Table!$A$2:$C$121,3,0)</f>
        <v>6</v>
      </c>
      <c r="J4378" s="17" t="s">
        <v>383</v>
      </c>
      <c r="K4378" s="25" t="str">
        <f>LEFT(J4378,MIN(FIND({0,1,2,3,4,5,6,7,8,9},ASC(J4378)&amp;1234567890))-1)</f>
        <v>C</v>
      </c>
      <c r="L4378" s="25">
        <f t="shared" si="137"/>
        <v>2</v>
      </c>
      <c r="M4378" s="25">
        <f>VLOOKUP(K4378,Table!$A$2:$C$121,2,0)</f>
        <v>14</v>
      </c>
      <c r="N4378" s="26">
        <f>VLOOKUP(K4378,Table!$A$2:$C$121,3,0)</f>
        <v>2</v>
      </c>
      <c r="O4378" s="13" t="str">
        <f>VLOOKUP(A4378,Table!$U$1:$V$230,2,0)</f>
        <v>Tetragonal</v>
      </c>
      <c r="P4378" s="1"/>
    </row>
    <row r="4379" spans="1:16">
      <c r="A4379" s="12">
        <v>139</v>
      </c>
      <c r="B4379" s="12">
        <v>618625</v>
      </c>
      <c r="C4379" s="12" t="s">
        <v>4799</v>
      </c>
      <c r="D4379" s="12" t="s">
        <v>5025</v>
      </c>
      <c r="E4379" s="17" t="s">
        <v>11640</v>
      </c>
      <c r="F4379" s="25" t="str">
        <f>LEFT(E4379,MIN(FIND({0,1,2,3,4,5,6,7,8,9},ASC(E4379)&amp;1234567890))-1)</f>
        <v>Pa</v>
      </c>
      <c r="G4379" s="25">
        <f t="shared" si="136"/>
        <v>1</v>
      </c>
      <c r="H4379" s="25">
        <f>VLOOKUP(F4379,Table!$A$2:$C$121,2,0)</f>
        <v>3</v>
      </c>
      <c r="I4379" s="26">
        <f>VLOOKUP(F4379,Table!$A$2:$C$121,3,0)</f>
        <v>7</v>
      </c>
      <c r="J4379" s="17" t="s">
        <v>383</v>
      </c>
      <c r="K4379" s="25" t="str">
        <f>LEFT(J4379,MIN(FIND({0,1,2,3,4,5,6,7,8,9},ASC(J4379)&amp;1234567890))-1)</f>
        <v>C</v>
      </c>
      <c r="L4379" s="25">
        <f t="shared" si="137"/>
        <v>2</v>
      </c>
      <c r="M4379" s="25">
        <f>VLOOKUP(K4379,Table!$A$2:$C$121,2,0)</f>
        <v>14</v>
      </c>
      <c r="N4379" s="26">
        <f>VLOOKUP(K4379,Table!$A$2:$C$121,3,0)</f>
        <v>2</v>
      </c>
      <c r="O4379" s="13" t="str">
        <f>VLOOKUP(A4379,Table!$U$1:$V$230,2,0)</f>
        <v>Tetragonal</v>
      </c>
      <c r="P4379" s="1"/>
    </row>
    <row r="4380" spans="1:16">
      <c r="A4380" s="12">
        <v>139</v>
      </c>
      <c r="B4380" s="12">
        <v>619965</v>
      </c>
      <c r="C4380" s="12" t="s">
        <v>4799</v>
      </c>
      <c r="D4380" s="12" t="s">
        <v>5026</v>
      </c>
      <c r="E4380" s="17" t="s">
        <v>11293</v>
      </c>
      <c r="F4380" s="25" t="str">
        <f>LEFT(E4380,MIN(FIND({0,1,2,3,4,5,6,7,8,9},ASC(E4380)&amp;1234567890))-1)</f>
        <v>Cd</v>
      </c>
      <c r="G4380" s="25">
        <f t="shared" si="136"/>
        <v>1</v>
      </c>
      <c r="H4380" s="25">
        <f>VLOOKUP(F4380,Table!$A$2:$C$121,2,0)</f>
        <v>12</v>
      </c>
      <c r="I4380" s="26">
        <f>VLOOKUP(F4380,Table!$A$2:$C$121,3,0)</f>
        <v>5</v>
      </c>
      <c r="J4380" s="17" t="s">
        <v>11431</v>
      </c>
      <c r="K4380" s="25" t="str">
        <f>LEFT(J4380,MIN(FIND({0,1,2,3,4,5,6,7,8,9},ASC(J4380)&amp;1234567890))-1)</f>
        <v>Hf</v>
      </c>
      <c r="L4380" s="25">
        <f t="shared" si="137"/>
        <v>2</v>
      </c>
      <c r="M4380" s="25">
        <f>VLOOKUP(K4380,Table!$A$2:$C$121,2,0)</f>
        <v>4</v>
      </c>
      <c r="N4380" s="26">
        <f>VLOOKUP(K4380,Table!$A$2:$C$121,3,0)</f>
        <v>6</v>
      </c>
      <c r="O4380" s="13" t="str">
        <f>VLOOKUP(A4380,Table!$U$1:$V$230,2,0)</f>
        <v>Tetragonal</v>
      </c>
      <c r="P4380" s="1"/>
    </row>
    <row r="4381" spans="1:16">
      <c r="A4381" s="12">
        <v>139</v>
      </c>
      <c r="B4381" s="12">
        <v>620613</v>
      </c>
      <c r="C4381" s="12" t="s">
        <v>4799</v>
      </c>
      <c r="D4381" s="12" t="s">
        <v>5027</v>
      </c>
      <c r="E4381" s="17" t="s">
        <v>11293</v>
      </c>
      <c r="F4381" s="25" t="str">
        <f>LEFT(E4381,MIN(FIND({0,1,2,3,4,5,6,7,8,9},ASC(E4381)&amp;1234567890))-1)</f>
        <v>Cd</v>
      </c>
      <c r="G4381" s="25">
        <f t="shared" si="136"/>
        <v>1</v>
      </c>
      <c r="H4381" s="25">
        <f>VLOOKUP(F4381,Table!$A$2:$C$121,2,0)</f>
        <v>12</v>
      </c>
      <c r="I4381" s="26">
        <f>VLOOKUP(F4381,Table!$A$2:$C$121,3,0)</f>
        <v>5</v>
      </c>
      <c r="J4381" s="17" t="s">
        <v>11391</v>
      </c>
      <c r="K4381" s="25" t="str">
        <f>LEFT(J4381,MIN(FIND({0,1,2,3,4,5,6,7,8,9},ASC(J4381)&amp;1234567890))-1)</f>
        <v>Zr</v>
      </c>
      <c r="L4381" s="25">
        <f t="shared" si="137"/>
        <v>2</v>
      </c>
      <c r="M4381" s="25">
        <f>VLOOKUP(K4381,Table!$A$2:$C$121,2,0)</f>
        <v>4</v>
      </c>
      <c r="N4381" s="26">
        <f>VLOOKUP(K4381,Table!$A$2:$C$121,3,0)</f>
        <v>5</v>
      </c>
      <c r="O4381" s="13" t="str">
        <f>VLOOKUP(A4381,Table!$U$1:$V$230,2,0)</f>
        <v>Tetragonal</v>
      </c>
      <c r="P4381" s="1"/>
    </row>
    <row r="4382" spans="1:16">
      <c r="A4382" s="12">
        <v>139</v>
      </c>
      <c r="B4382" s="12">
        <v>621486</v>
      </c>
      <c r="C4382" s="12" t="s">
        <v>4799</v>
      </c>
      <c r="D4382" s="12" t="s">
        <v>5028</v>
      </c>
      <c r="E4382" s="17" t="s">
        <v>11331</v>
      </c>
      <c r="F4382" s="25" t="str">
        <f>LEFT(E4382,MIN(FIND({0,1,2,3,4,5,6,7,8,9},ASC(E4382)&amp;1234567890))-1)</f>
        <v>Ce</v>
      </c>
      <c r="G4382" s="25">
        <f t="shared" si="136"/>
        <v>1</v>
      </c>
      <c r="H4382" s="25">
        <f>VLOOKUP(F4382,Table!$A$2:$C$121,2,0)</f>
        <v>3</v>
      </c>
      <c r="I4382" s="26">
        <f>VLOOKUP(F4382,Table!$A$2:$C$121,3,0)</f>
        <v>6</v>
      </c>
      <c r="J4382" s="17" t="s">
        <v>12633</v>
      </c>
      <c r="K4382" s="25" t="str">
        <f>LEFT(J4382,MIN(FIND({0,1,2,3,4,5,6,7,8,9},ASC(J4382)&amp;1234567890))-1)</f>
        <v>Mg</v>
      </c>
      <c r="L4382" s="25">
        <f t="shared" si="137"/>
        <v>12</v>
      </c>
      <c r="M4382" s="25">
        <f>VLOOKUP(K4382,Table!$A$2:$C$121,2,0)</f>
        <v>2</v>
      </c>
      <c r="N4382" s="26">
        <f>VLOOKUP(K4382,Table!$A$2:$C$121,3,0)</f>
        <v>3</v>
      </c>
      <c r="O4382" s="13" t="str">
        <f>VLOOKUP(A4382,Table!$U$1:$V$230,2,0)</f>
        <v>Tetragonal</v>
      </c>
      <c r="P4382" s="1"/>
    </row>
    <row r="4383" spans="1:16">
      <c r="A4383" s="12">
        <v>139</v>
      </c>
      <c r="B4383" s="12">
        <v>622227</v>
      </c>
      <c r="C4383" s="12" t="s">
        <v>4799</v>
      </c>
      <c r="D4383" s="12" t="s">
        <v>5029</v>
      </c>
      <c r="E4383" s="17" t="s">
        <v>400</v>
      </c>
      <c r="F4383" s="25" t="str">
        <f>LEFT(E4383,MIN(FIND({0,1,2,3,4,5,6,7,8,9},ASC(E4383)&amp;1234567890))-1)</f>
        <v>Ce</v>
      </c>
      <c r="G4383" s="25">
        <f t="shared" si="136"/>
        <v>11</v>
      </c>
      <c r="H4383" s="25">
        <f>VLOOKUP(F4383,Table!$A$2:$C$121,2,0)</f>
        <v>3</v>
      </c>
      <c r="I4383" s="26">
        <f>VLOOKUP(F4383,Table!$A$2:$C$121,3,0)</f>
        <v>6</v>
      </c>
      <c r="J4383" s="17" t="s">
        <v>12626</v>
      </c>
      <c r="K4383" s="25" t="str">
        <f>LEFT(J4383,MIN(FIND({0,1,2,3,4,5,6,7,8,9},ASC(J4383)&amp;1234567890))-1)</f>
        <v>Sn</v>
      </c>
      <c r="L4383" s="25">
        <f t="shared" si="137"/>
        <v>10</v>
      </c>
      <c r="M4383" s="25">
        <f>VLOOKUP(K4383,Table!$A$2:$C$121,2,0)</f>
        <v>14</v>
      </c>
      <c r="N4383" s="26">
        <f>VLOOKUP(K4383,Table!$A$2:$C$121,3,0)</f>
        <v>5</v>
      </c>
      <c r="O4383" s="13" t="str">
        <f>VLOOKUP(A4383,Table!$U$1:$V$230,2,0)</f>
        <v>Tetragonal</v>
      </c>
      <c r="P4383" s="1"/>
    </row>
    <row r="4384" spans="1:16">
      <c r="A4384" s="12">
        <v>139</v>
      </c>
      <c r="B4384" s="12">
        <v>629012</v>
      </c>
      <c r="C4384" s="12" t="s">
        <v>4799</v>
      </c>
      <c r="D4384" s="12" t="s">
        <v>5030</v>
      </c>
      <c r="E4384" s="17" t="s">
        <v>461</v>
      </c>
      <c r="F4384" s="25" t="str">
        <f>LEFT(E4384,MIN(FIND({0,1,2,3,4,5,6,7,8,9},ASC(E4384)&amp;1234567890))-1)</f>
        <v>Cu</v>
      </c>
      <c r="G4384" s="25">
        <f t="shared" si="136"/>
        <v>2</v>
      </c>
      <c r="H4384" s="25">
        <f>VLOOKUP(F4384,Table!$A$2:$C$121,2,0)</f>
        <v>11</v>
      </c>
      <c r="I4384" s="26">
        <f>VLOOKUP(F4384,Table!$A$2:$C$121,3,0)</f>
        <v>4</v>
      </c>
      <c r="J4384" s="17" t="s">
        <v>11874</v>
      </c>
      <c r="K4384" s="25" t="str">
        <f>LEFT(J4384,MIN(FIND({0,1,2,3,4,5,6,7,8,9},ASC(J4384)&amp;1234567890))-1)</f>
        <v>Sc</v>
      </c>
      <c r="L4384" s="25">
        <f t="shared" si="137"/>
        <v>1</v>
      </c>
      <c r="M4384" s="25">
        <f>VLOOKUP(K4384,Table!$A$2:$C$121,2,0)</f>
        <v>3</v>
      </c>
      <c r="N4384" s="26">
        <f>VLOOKUP(K4384,Table!$A$2:$C$121,3,0)</f>
        <v>4</v>
      </c>
      <c r="O4384" s="13" t="str">
        <f>VLOOKUP(A4384,Table!$U$1:$V$230,2,0)</f>
        <v>Tetragonal</v>
      </c>
      <c r="P4384" s="1"/>
    </row>
    <row r="4385" spans="1:16">
      <c r="A4385" s="12">
        <v>139</v>
      </c>
      <c r="B4385" s="12">
        <v>629398</v>
      </c>
      <c r="C4385" s="12" t="s">
        <v>4799</v>
      </c>
      <c r="D4385" s="12" t="s">
        <v>5031</v>
      </c>
      <c r="E4385" s="17" t="s">
        <v>11887</v>
      </c>
      <c r="F4385" s="25" t="str">
        <f>LEFT(E4385,MIN(FIND({0,1,2,3,4,5,6,7,8,9},ASC(E4385)&amp;1234567890))-1)</f>
        <v>Ti</v>
      </c>
      <c r="G4385" s="25">
        <f t="shared" si="136"/>
        <v>2</v>
      </c>
      <c r="H4385" s="25">
        <f>VLOOKUP(F4385,Table!$A$2:$C$121,2,0)</f>
        <v>4</v>
      </c>
      <c r="I4385" s="26">
        <f>VLOOKUP(F4385,Table!$A$2:$C$121,3,0)</f>
        <v>4</v>
      </c>
      <c r="J4385" s="17" t="s">
        <v>543</v>
      </c>
      <c r="K4385" s="25" t="str">
        <f>LEFT(J4385,MIN(FIND({0,1,2,3,4,5,6,7,8,9},ASC(J4385)&amp;1234567890))-1)</f>
        <v>Cu</v>
      </c>
      <c r="L4385" s="25">
        <f t="shared" si="137"/>
        <v>3</v>
      </c>
      <c r="M4385" s="25">
        <f>VLOOKUP(K4385,Table!$A$2:$C$121,2,0)</f>
        <v>11</v>
      </c>
      <c r="N4385" s="26">
        <f>VLOOKUP(K4385,Table!$A$2:$C$121,3,0)</f>
        <v>4</v>
      </c>
      <c r="O4385" s="13" t="str">
        <f>VLOOKUP(A4385,Table!$U$1:$V$230,2,0)</f>
        <v>Tetragonal</v>
      </c>
      <c r="P4385" s="1"/>
    </row>
    <row r="4386" spans="1:16">
      <c r="A4386" s="12">
        <v>139</v>
      </c>
      <c r="B4386" s="12">
        <v>630372</v>
      </c>
      <c r="C4386" s="12" t="s">
        <v>4799</v>
      </c>
      <c r="D4386" s="12" t="s">
        <v>5032</v>
      </c>
      <c r="E4386" s="17" t="s">
        <v>11333</v>
      </c>
      <c r="F4386" s="25" t="str">
        <f>LEFT(E4386,MIN(FIND({0,1,2,3,4,5,6,7,8,9},ASC(E4386)&amp;1234567890))-1)</f>
        <v>Dy</v>
      </c>
      <c r="G4386" s="25">
        <f t="shared" si="136"/>
        <v>1</v>
      </c>
      <c r="H4386" s="25">
        <f>VLOOKUP(F4386,Table!$A$2:$C$121,2,0)</f>
        <v>3</v>
      </c>
      <c r="I4386" s="26">
        <f>VLOOKUP(F4386,Table!$A$2:$C$121,3,0)</f>
        <v>6</v>
      </c>
      <c r="J4386" s="17" t="s">
        <v>11869</v>
      </c>
      <c r="K4386" s="25" t="str">
        <f>LEFT(J4386,MIN(FIND({0,1,2,3,4,5,6,7,8,9},ASC(J4386)&amp;1234567890))-1)</f>
        <v>Zn</v>
      </c>
      <c r="L4386" s="25">
        <f t="shared" si="137"/>
        <v>12</v>
      </c>
      <c r="M4386" s="25">
        <f>VLOOKUP(K4386,Table!$A$2:$C$121,2,0)</f>
        <v>12</v>
      </c>
      <c r="N4386" s="26">
        <f>VLOOKUP(K4386,Table!$A$2:$C$121,3,0)</f>
        <v>4</v>
      </c>
      <c r="O4386" s="13" t="str">
        <f>VLOOKUP(A4386,Table!$U$1:$V$230,2,0)</f>
        <v>Tetragonal</v>
      </c>
      <c r="P4386" s="1"/>
    </row>
    <row r="4387" spans="1:16">
      <c r="A4387" s="12">
        <v>139</v>
      </c>
      <c r="B4387" s="12">
        <v>630596</v>
      </c>
      <c r="C4387" s="12" t="s">
        <v>4799</v>
      </c>
      <c r="D4387" s="12" t="s">
        <v>5033</v>
      </c>
      <c r="E4387" s="17" t="s">
        <v>12638</v>
      </c>
      <c r="F4387" s="25" t="str">
        <f>LEFT(E4387,MIN(FIND({0,1,2,3,4,5,6,7,8,9},ASC(E4387)&amp;1234567890))-1)</f>
        <v>Er</v>
      </c>
      <c r="G4387" s="25">
        <f t="shared" si="136"/>
        <v>11</v>
      </c>
      <c r="H4387" s="25">
        <f>VLOOKUP(F4387,Table!$A$2:$C$121,2,0)</f>
        <v>3</v>
      </c>
      <c r="I4387" s="26">
        <f>VLOOKUP(F4387,Table!$A$2:$C$121,3,0)</f>
        <v>6</v>
      </c>
      <c r="J4387" s="17" t="s">
        <v>12598</v>
      </c>
      <c r="K4387" s="25" t="str">
        <f>LEFT(J4387,MIN(FIND({0,1,2,3,4,5,6,7,8,9},ASC(J4387)&amp;1234567890))-1)</f>
        <v>Ge</v>
      </c>
      <c r="L4387" s="25">
        <f t="shared" si="137"/>
        <v>10</v>
      </c>
      <c r="M4387" s="25">
        <f>VLOOKUP(K4387,Table!$A$2:$C$121,2,0)</f>
        <v>14</v>
      </c>
      <c r="N4387" s="26">
        <f>VLOOKUP(K4387,Table!$A$2:$C$121,3,0)</f>
        <v>4</v>
      </c>
      <c r="O4387" s="13" t="str">
        <f>VLOOKUP(A4387,Table!$U$1:$V$230,2,0)</f>
        <v>Tetragonal</v>
      </c>
      <c r="P4387" s="1"/>
    </row>
    <row r="4388" spans="1:16">
      <c r="A4388" s="12">
        <v>139</v>
      </c>
      <c r="B4388" s="12">
        <v>631167</v>
      </c>
      <c r="C4388" s="12" t="s">
        <v>4799</v>
      </c>
      <c r="D4388" s="12" t="s">
        <v>5034</v>
      </c>
      <c r="E4388" s="17" t="s">
        <v>12638</v>
      </c>
      <c r="F4388" s="25" t="str">
        <f>LEFT(E4388,MIN(FIND({0,1,2,3,4,5,6,7,8,9},ASC(E4388)&amp;1234567890))-1)</f>
        <v>Er</v>
      </c>
      <c r="G4388" s="25">
        <f t="shared" si="136"/>
        <v>11</v>
      </c>
      <c r="H4388" s="25">
        <f>VLOOKUP(F4388,Table!$A$2:$C$121,2,0)</f>
        <v>3</v>
      </c>
      <c r="I4388" s="26">
        <f>VLOOKUP(F4388,Table!$A$2:$C$121,3,0)</f>
        <v>6</v>
      </c>
      <c r="J4388" s="17" t="s">
        <v>12626</v>
      </c>
      <c r="K4388" s="25" t="str">
        <f>LEFT(J4388,MIN(FIND({0,1,2,3,4,5,6,7,8,9},ASC(J4388)&amp;1234567890))-1)</f>
        <v>Sn</v>
      </c>
      <c r="L4388" s="25">
        <f t="shared" si="137"/>
        <v>10</v>
      </c>
      <c r="M4388" s="25">
        <f>VLOOKUP(K4388,Table!$A$2:$C$121,2,0)</f>
        <v>14</v>
      </c>
      <c r="N4388" s="26">
        <f>VLOOKUP(K4388,Table!$A$2:$C$121,3,0)</f>
        <v>5</v>
      </c>
      <c r="O4388" s="13" t="str">
        <f>VLOOKUP(A4388,Table!$U$1:$V$230,2,0)</f>
        <v>Tetragonal</v>
      </c>
      <c r="P4388" s="1"/>
    </row>
    <row r="4389" spans="1:16">
      <c r="A4389" s="12">
        <v>139</v>
      </c>
      <c r="B4389" s="12">
        <v>635698</v>
      </c>
      <c r="C4389" s="12" t="s">
        <v>4799</v>
      </c>
      <c r="D4389" s="12" t="s">
        <v>5035</v>
      </c>
      <c r="E4389" s="17" t="s">
        <v>377</v>
      </c>
      <c r="F4389" s="25" t="str">
        <f>LEFT(E4389,MIN(FIND({0,1,2,3,4,5,6,7,8,9},ASC(E4389)&amp;1234567890))-1)</f>
        <v>Zr</v>
      </c>
      <c r="G4389" s="25">
        <f t="shared" si="136"/>
        <v>1</v>
      </c>
      <c r="H4389" s="25">
        <f>VLOOKUP(F4389,Table!$A$2:$C$121,2,0)</f>
        <v>4</v>
      </c>
      <c r="I4389" s="26">
        <f>VLOOKUP(F4389,Table!$A$2:$C$121,3,0)</f>
        <v>5</v>
      </c>
      <c r="J4389" s="17" t="s">
        <v>11560</v>
      </c>
      <c r="K4389" s="25" t="str">
        <f>LEFT(J4389,MIN(FIND({0,1,2,3,4,5,6,7,8,9},ASC(J4389)&amp;1234567890))-1)</f>
        <v>Ga</v>
      </c>
      <c r="L4389" s="25">
        <f t="shared" si="137"/>
        <v>3</v>
      </c>
      <c r="M4389" s="25">
        <f>VLOOKUP(K4389,Table!$A$2:$C$121,2,0)</f>
        <v>13</v>
      </c>
      <c r="N4389" s="26">
        <f>VLOOKUP(K4389,Table!$A$2:$C$121,3,0)</f>
        <v>4</v>
      </c>
      <c r="O4389" s="13" t="str">
        <f>VLOOKUP(A4389,Table!$U$1:$V$230,2,0)</f>
        <v>Tetragonal</v>
      </c>
      <c r="P4389" s="1"/>
    </row>
    <row r="4390" spans="1:16">
      <c r="A4390" s="12">
        <v>139</v>
      </c>
      <c r="B4390" s="12">
        <v>635719</v>
      </c>
      <c r="C4390" s="12" t="s">
        <v>4799</v>
      </c>
      <c r="D4390" s="12" t="s">
        <v>5036</v>
      </c>
      <c r="E4390" s="17" t="s">
        <v>12639</v>
      </c>
      <c r="F4390" s="25" t="str">
        <f>LEFT(E4390,MIN(FIND({0,1,2,3,4,5,6,7,8,9},ASC(E4390)&amp;1234567890))-1)</f>
        <v>Gd</v>
      </c>
      <c r="G4390" s="25">
        <f t="shared" si="136"/>
        <v>11</v>
      </c>
      <c r="H4390" s="25">
        <f>VLOOKUP(F4390,Table!$A$2:$C$121,2,0)</f>
        <v>3</v>
      </c>
      <c r="I4390" s="26">
        <f>VLOOKUP(F4390,Table!$A$2:$C$121,3,0)</f>
        <v>6</v>
      </c>
      <c r="J4390" s="17" t="s">
        <v>12598</v>
      </c>
      <c r="K4390" s="25" t="str">
        <f>LEFT(J4390,MIN(FIND({0,1,2,3,4,5,6,7,8,9},ASC(J4390)&amp;1234567890))-1)</f>
        <v>Ge</v>
      </c>
      <c r="L4390" s="25">
        <f t="shared" si="137"/>
        <v>10</v>
      </c>
      <c r="M4390" s="25">
        <f>VLOOKUP(K4390,Table!$A$2:$C$121,2,0)</f>
        <v>14</v>
      </c>
      <c r="N4390" s="26">
        <f>VLOOKUP(K4390,Table!$A$2:$C$121,3,0)</f>
        <v>4</v>
      </c>
      <c r="O4390" s="13" t="str">
        <f>VLOOKUP(A4390,Table!$U$1:$V$230,2,0)</f>
        <v>Tetragonal</v>
      </c>
      <c r="P4390" s="1"/>
    </row>
    <row r="4391" spans="1:16">
      <c r="A4391" s="12">
        <v>139</v>
      </c>
      <c r="B4391" s="12">
        <v>636459</v>
      </c>
      <c r="C4391" s="12" t="s">
        <v>4799</v>
      </c>
      <c r="D4391" s="12" t="s">
        <v>5037</v>
      </c>
      <c r="E4391" s="17" t="s">
        <v>12639</v>
      </c>
      <c r="F4391" s="25" t="str">
        <f>LEFT(E4391,MIN(FIND({0,1,2,3,4,5,6,7,8,9},ASC(E4391)&amp;1234567890))-1)</f>
        <v>Gd</v>
      </c>
      <c r="G4391" s="25">
        <f t="shared" si="136"/>
        <v>11</v>
      </c>
      <c r="H4391" s="25">
        <f>VLOOKUP(F4391,Table!$A$2:$C$121,2,0)</f>
        <v>3</v>
      </c>
      <c r="I4391" s="26">
        <f>VLOOKUP(F4391,Table!$A$2:$C$121,3,0)</f>
        <v>6</v>
      </c>
      <c r="J4391" s="17" t="s">
        <v>12626</v>
      </c>
      <c r="K4391" s="25" t="str">
        <f>LEFT(J4391,MIN(FIND({0,1,2,3,4,5,6,7,8,9},ASC(J4391)&amp;1234567890))-1)</f>
        <v>Sn</v>
      </c>
      <c r="L4391" s="25">
        <f t="shared" si="137"/>
        <v>10</v>
      </c>
      <c r="M4391" s="25">
        <f>VLOOKUP(K4391,Table!$A$2:$C$121,2,0)</f>
        <v>14</v>
      </c>
      <c r="N4391" s="26">
        <f>VLOOKUP(K4391,Table!$A$2:$C$121,3,0)</f>
        <v>5</v>
      </c>
      <c r="O4391" s="13" t="str">
        <f>VLOOKUP(A4391,Table!$U$1:$V$230,2,0)</f>
        <v>Tetragonal</v>
      </c>
      <c r="P4391" s="1"/>
    </row>
    <row r="4392" spans="1:16">
      <c r="A4392" s="12">
        <v>139</v>
      </c>
      <c r="B4392" s="12">
        <v>636505</v>
      </c>
      <c r="C4392" s="12" t="s">
        <v>4799</v>
      </c>
      <c r="D4392" s="12" t="s">
        <v>5038</v>
      </c>
      <c r="E4392" s="17" t="s">
        <v>11306</v>
      </c>
      <c r="F4392" s="25" t="str">
        <f>LEFT(E4392,MIN(FIND({0,1,2,3,4,5,6,7,8,9},ASC(E4392)&amp;1234567890))-1)</f>
        <v>Gd</v>
      </c>
      <c r="G4392" s="25">
        <f t="shared" si="136"/>
        <v>1</v>
      </c>
      <c r="H4392" s="25">
        <f>VLOOKUP(F4392,Table!$A$2:$C$121,2,0)</f>
        <v>3</v>
      </c>
      <c r="I4392" s="26">
        <f>VLOOKUP(F4392,Table!$A$2:$C$121,3,0)</f>
        <v>6</v>
      </c>
      <c r="J4392" s="17" t="s">
        <v>11869</v>
      </c>
      <c r="K4392" s="25" t="str">
        <f>LEFT(J4392,MIN(FIND({0,1,2,3,4,5,6,7,8,9},ASC(J4392)&amp;1234567890))-1)</f>
        <v>Zn</v>
      </c>
      <c r="L4392" s="25">
        <f t="shared" si="137"/>
        <v>12</v>
      </c>
      <c r="M4392" s="25">
        <f>VLOOKUP(K4392,Table!$A$2:$C$121,2,0)</f>
        <v>12</v>
      </c>
      <c r="N4392" s="26">
        <f>VLOOKUP(K4392,Table!$A$2:$C$121,3,0)</f>
        <v>4</v>
      </c>
      <c r="O4392" s="13" t="str">
        <f>VLOOKUP(A4392,Table!$U$1:$V$230,2,0)</f>
        <v>Tetragonal</v>
      </c>
      <c r="P4392" s="1"/>
    </row>
    <row r="4393" spans="1:16">
      <c r="A4393" s="12">
        <v>139</v>
      </c>
      <c r="B4393" s="12">
        <v>637833</v>
      </c>
      <c r="C4393" s="12" t="s">
        <v>4799</v>
      </c>
      <c r="D4393" s="12" t="s">
        <v>5039</v>
      </c>
      <c r="E4393" s="17" t="s">
        <v>12640</v>
      </c>
      <c r="F4393" s="25" t="str">
        <f>LEFT(E4393,MIN(FIND({0,1,2,3,4,5,6,7,8,9},ASC(E4393)&amp;1234567890))-1)</f>
        <v>Sc</v>
      </c>
      <c r="G4393" s="25">
        <f t="shared" si="136"/>
        <v>11</v>
      </c>
      <c r="H4393" s="25">
        <f>VLOOKUP(F4393,Table!$A$2:$C$121,2,0)</f>
        <v>3</v>
      </c>
      <c r="I4393" s="26">
        <f>VLOOKUP(F4393,Table!$A$2:$C$121,3,0)</f>
        <v>4</v>
      </c>
      <c r="J4393" s="17" t="s">
        <v>12598</v>
      </c>
      <c r="K4393" s="25" t="str">
        <f>LEFT(J4393,MIN(FIND({0,1,2,3,4,5,6,7,8,9},ASC(J4393)&amp;1234567890))-1)</f>
        <v>Ge</v>
      </c>
      <c r="L4393" s="25">
        <f t="shared" si="137"/>
        <v>10</v>
      </c>
      <c r="M4393" s="25">
        <f>VLOOKUP(K4393,Table!$A$2:$C$121,2,0)</f>
        <v>14</v>
      </c>
      <c r="N4393" s="26">
        <f>VLOOKUP(K4393,Table!$A$2:$C$121,3,0)</f>
        <v>4</v>
      </c>
      <c r="O4393" s="13" t="str">
        <f>VLOOKUP(A4393,Table!$U$1:$V$230,2,0)</f>
        <v>Tetragonal</v>
      </c>
      <c r="P4393" s="1"/>
    </row>
    <row r="4394" spans="1:16">
      <c r="A4394" s="12">
        <v>139</v>
      </c>
      <c r="B4394" s="12">
        <v>637971</v>
      </c>
      <c r="C4394" s="12" t="s">
        <v>4799</v>
      </c>
      <c r="D4394" s="12" t="s">
        <v>5040</v>
      </c>
      <c r="E4394" s="17" t="s">
        <v>384</v>
      </c>
      <c r="F4394" s="25" t="str">
        <f>LEFT(E4394,MIN(FIND({0,1,2,3,4,5,6,7,8,9},ASC(E4394)&amp;1234567890))-1)</f>
        <v>Tb</v>
      </c>
      <c r="G4394" s="25">
        <f t="shared" si="136"/>
        <v>11</v>
      </c>
      <c r="H4394" s="25">
        <f>VLOOKUP(F4394,Table!$A$2:$C$121,2,0)</f>
        <v>3</v>
      </c>
      <c r="I4394" s="26">
        <f>VLOOKUP(F4394,Table!$A$2:$C$121,3,0)</f>
        <v>6</v>
      </c>
      <c r="J4394" s="17" t="s">
        <v>12598</v>
      </c>
      <c r="K4394" s="25" t="str">
        <f>LEFT(J4394,MIN(FIND({0,1,2,3,4,5,6,7,8,9},ASC(J4394)&amp;1234567890))-1)</f>
        <v>Ge</v>
      </c>
      <c r="L4394" s="25">
        <f t="shared" si="137"/>
        <v>10</v>
      </c>
      <c r="M4394" s="25">
        <f>VLOOKUP(K4394,Table!$A$2:$C$121,2,0)</f>
        <v>14</v>
      </c>
      <c r="N4394" s="26">
        <f>VLOOKUP(K4394,Table!$A$2:$C$121,3,0)</f>
        <v>4</v>
      </c>
      <c r="O4394" s="13" t="str">
        <f>VLOOKUP(A4394,Table!$U$1:$V$230,2,0)</f>
        <v>Tetragonal</v>
      </c>
      <c r="P4394" s="1"/>
    </row>
    <row r="4395" spans="1:16">
      <c r="A4395" s="12">
        <v>139</v>
      </c>
      <c r="B4395" s="12">
        <v>638059</v>
      </c>
      <c r="C4395" s="12" t="s">
        <v>4799</v>
      </c>
      <c r="D4395" s="12" t="s">
        <v>5041</v>
      </c>
      <c r="E4395" s="17" t="s">
        <v>12641</v>
      </c>
      <c r="F4395" s="25" t="str">
        <f>LEFT(E4395,MIN(FIND({0,1,2,3,4,5,6,7,8,9},ASC(E4395)&amp;1234567890))-1)</f>
        <v>Tm</v>
      </c>
      <c r="G4395" s="25">
        <f t="shared" si="136"/>
        <v>11</v>
      </c>
      <c r="H4395" s="25">
        <f>VLOOKUP(F4395,Table!$A$2:$C$121,2,0)</f>
        <v>3</v>
      </c>
      <c r="I4395" s="26">
        <f>VLOOKUP(F4395,Table!$A$2:$C$121,3,0)</f>
        <v>6</v>
      </c>
      <c r="J4395" s="17" t="s">
        <v>12598</v>
      </c>
      <c r="K4395" s="25" t="str">
        <f>LEFT(J4395,MIN(FIND({0,1,2,3,4,5,6,7,8,9},ASC(J4395)&amp;1234567890))-1)</f>
        <v>Ge</v>
      </c>
      <c r="L4395" s="25">
        <f t="shared" si="137"/>
        <v>10</v>
      </c>
      <c r="M4395" s="25">
        <f>VLOOKUP(K4395,Table!$A$2:$C$121,2,0)</f>
        <v>14</v>
      </c>
      <c r="N4395" s="26">
        <f>VLOOKUP(K4395,Table!$A$2:$C$121,3,0)</f>
        <v>4</v>
      </c>
      <c r="O4395" s="13" t="str">
        <f>VLOOKUP(A4395,Table!$U$1:$V$230,2,0)</f>
        <v>Tetragonal</v>
      </c>
      <c r="P4395" s="1"/>
    </row>
    <row r="4396" spans="1:16">
      <c r="A4396" s="12">
        <v>139</v>
      </c>
      <c r="B4396" s="12">
        <v>638116</v>
      </c>
      <c r="C4396" s="12" t="s">
        <v>4799</v>
      </c>
      <c r="D4396" s="12" t="s">
        <v>2818</v>
      </c>
      <c r="E4396" s="17" t="s">
        <v>390</v>
      </c>
      <c r="F4396" s="25" t="str">
        <f>LEFT(E4396,MIN(FIND({0,1,2,3,4,5,6,7,8,9},ASC(E4396)&amp;1234567890))-1)</f>
        <v>W</v>
      </c>
      <c r="G4396" s="25">
        <f t="shared" si="136"/>
        <v>1</v>
      </c>
      <c r="H4396" s="25">
        <f>VLOOKUP(F4396,Table!$A$2:$C$121,2,0)</f>
        <v>6</v>
      </c>
      <c r="I4396" s="26">
        <f>VLOOKUP(F4396,Table!$A$2:$C$121,3,0)</f>
        <v>6</v>
      </c>
      <c r="J4396" s="17" t="s">
        <v>11461</v>
      </c>
      <c r="K4396" s="25" t="str">
        <f>LEFT(J4396,MIN(FIND({0,1,2,3,4,5,6,7,8,9},ASC(J4396)&amp;1234567890))-1)</f>
        <v>Ge</v>
      </c>
      <c r="L4396" s="25">
        <f t="shared" si="137"/>
        <v>2</v>
      </c>
      <c r="M4396" s="25">
        <f>VLOOKUP(K4396,Table!$A$2:$C$121,2,0)</f>
        <v>14</v>
      </c>
      <c r="N4396" s="26">
        <f>VLOOKUP(K4396,Table!$A$2:$C$121,3,0)</f>
        <v>4</v>
      </c>
      <c r="O4396" s="13" t="str">
        <f>VLOOKUP(A4396,Table!$U$1:$V$230,2,0)</f>
        <v>Tetragonal</v>
      </c>
      <c r="P4396" s="1"/>
    </row>
    <row r="4397" spans="1:16">
      <c r="A4397" s="12">
        <v>139</v>
      </c>
      <c r="B4397" s="12">
        <v>638501</v>
      </c>
      <c r="C4397" s="12" t="s">
        <v>4799</v>
      </c>
      <c r="D4397" s="12" t="s">
        <v>5042</v>
      </c>
      <c r="E4397" s="17" t="s">
        <v>50</v>
      </c>
      <c r="F4397" s="25" t="str">
        <f>LEFT(E4397,MIN(FIND({0,1,2,3,4,5,6,7,8,9},ASC(E4397)&amp;1234567890))-1)</f>
        <v>Ti</v>
      </c>
      <c r="G4397" s="25">
        <f t="shared" si="136"/>
        <v>1</v>
      </c>
      <c r="H4397" s="25">
        <f>VLOOKUP(F4397,Table!$A$2:$C$121,2,0)</f>
        <v>4</v>
      </c>
      <c r="I4397" s="26">
        <f>VLOOKUP(F4397,Table!$A$2:$C$121,3,0)</f>
        <v>4</v>
      </c>
      <c r="J4397" s="17" t="s">
        <v>446</v>
      </c>
      <c r="K4397" s="25" t="str">
        <f>LEFT(J4397,MIN(FIND({0,1,2,3,4,5,6,7,8,9},ASC(J4397)&amp;1234567890))-1)</f>
        <v>D</v>
      </c>
      <c r="L4397" s="25">
        <f t="shared" si="137"/>
        <v>2</v>
      </c>
      <c r="M4397" s="25">
        <f>VLOOKUP(K4397,Table!$A$2:$C$121,2,0)</f>
        <v>1</v>
      </c>
      <c r="N4397" s="26">
        <f>VLOOKUP(K4397,Table!$A$2:$C$121,3,0)</f>
        <v>1</v>
      </c>
      <c r="O4397" s="13" t="str">
        <f>VLOOKUP(A4397,Table!$U$1:$V$230,2,0)</f>
        <v>Tetragonal</v>
      </c>
      <c r="P4397" s="1"/>
    </row>
    <row r="4398" spans="1:16">
      <c r="A4398" s="12">
        <v>139</v>
      </c>
      <c r="B4398" s="12">
        <v>638564</v>
      </c>
      <c r="C4398" s="12" t="s">
        <v>4799</v>
      </c>
      <c r="D4398" s="12" t="s">
        <v>5043</v>
      </c>
      <c r="E4398" s="17" t="s">
        <v>11431</v>
      </c>
      <c r="F4398" s="25" t="str">
        <f>LEFT(E4398,MIN(FIND({0,1,2,3,4,5,6,7,8,9},ASC(E4398)&amp;1234567890))-1)</f>
        <v>Hf</v>
      </c>
      <c r="G4398" s="25">
        <f t="shared" si="136"/>
        <v>2</v>
      </c>
      <c r="H4398" s="25">
        <f>VLOOKUP(F4398,Table!$A$2:$C$121,2,0)</f>
        <v>4</v>
      </c>
      <c r="I4398" s="26">
        <f>VLOOKUP(F4398,Table!$A$2:$C$121,3,0)</f>
        <v>6</v>
      </c>
      <c r="J4398" s="17" t="s">
        <v>370</v>
      </c>
      <c r="K4398" s="25" t="str">
        <f>LEFT(J4398,MIN(FIND({0,1,2,3,4,5,6,7,8,9},ASC(J4398)&amp;1234567890))-1)</f>
        <v>Hg</v>
      </c>
      <c r="L4398" s="25">
        <f t="shared" si="137"/>
        <v>1</v>
      </c>
      <c r="M4398" s="25">
        <f>VLOOKUP(K4398,Table!$A$2:$C$121,2,0)</f>
        <v>12</v>
      </c>
      <c r="N4398" s="26">
        <f>VLOOKUP(K4398,Table!$A$2:$C$121,3,0)</f>
        <v>6</v>
      </c>
      <c r="O4398" s="13" t="str">
        <f>VLOOKUP(A4398,Table!$U$1:$V$230,2,0)</f>
        <v>Tetragonal</v>
      </c>
      <c r="P4398" s="1"/>
    </row>
    <row r="4399" spans="1:16">
      <c r="A4399" s="12">
        <v>139</v>
      </c>
      <c r="B4399" s="12">
        <v>638785</v>
      </c>
      <c r="C4399" s="12" t="s">
        <v>4799</v>
      </c>
      <c r="D4399" s="12" t="s">
        <v>3363</v>
      </c>
      <c r="E4399" s="17" t="s">
        <v>11431</v>
      </c>
      <c r="F4399" s="25" t="str">
        <f>LEFT(E4399,MIN(FIND({0,1,2,3,4,5,6,7,8,9},ASC(E4399)&amp;1234567890))-1)</f>
        <v>Hf</v>
      </c>
      <c r="G4399" s="25">
        <f t="shared" si="136"/>
        <v>2</v>
      </c>
      <c r="H4399" s="25">
        <f>VLOOKUP(F4399,Table!$A$2:$C$121,2,0)</f>
        <v>4</v>
      </c>
      <c r="I4399" s="26">
        <f>VLOOKUP(F4399,Table!$A$2:$C$121,3,0)</f>
        <v>6</v>
      </c>
      <c r="J4399" s="17" t="s">
        <v>11355</v>
      </c>
      <c r="K4399" s="25" t="str">
        <f>LEFT(J4399,MIN(FIND({0,1,2,3,4,5,6,7,8,9},ASC(J4399)&amp;1234567890))-1)</f>
        <v>Pt</v>
      </c>
      <c r="L4399" s="25">
        <f t="shared" si="137"/>
        <v>3</v>
      </c>
      <c r="M4399" s="25">
        <f>VLOOKUP(K4399,Table!$A$2:$C$121,2,0)</f>
        <v>10</v>
      </c>
      <c r="N4399" s="26">
        <f>VLOOKUP(K4399,Table!$A$2:$C$121,3,0)</f>
        <v>6</v>
      </c>
      <c r="O4399" s="13" t="str">
        <f>VLOOKUP(A4399,Table!$U$1:$V$230,2,0)</f>
        <v>Tetragonal</v>
      </c>
      <c r="P4399" s="1"/>
    </row>
    <row r="4400" spans="1:16">
      <c r="A4400" s="12">
        <v>139</v>
      </c>
      <c r="B4400" s="12">
        <v>639016</v>
      </c>
      <c r="C4400" s="12" t="s">
        <v>4799</v>
      </c>
      <c r="D4400" s="12" t="s">
        <v>5044</v>
      </c>
      <c r="E4400" s="17" t="s">
        <v>11431</v>
      </c>
      <c r="F4400" s="25" t="str">
        <f>LEFT(E4400,MIN(FIND({0,1,2,3,4,5,6,7,8,9},ASC(E4400)&amp;1234567890))-1)</f>
        <v>Hf</v>
      </c>
      <c r="G4400" s="25">
        <f t="shared" si="136"/>
        <v>2</v>
      </c>
      <c r="H4400" s="25">
        <f>VLOOKUP(F4400,Table!$A$2:$C$121,2,0)</f>
        <v>4</v>
      </c>
      <c r="I4400" s="26">
        <f>VLOOKUP(F4400,Table!$A$2:$C$121,3,0)</f>
        <v>6</v>
      </c>
      <c r="J4400" s="17" t="s">
        <v>70</v>
      </c>
      <c r="K4400" s="25" t="str">
        <f>LEFT(J4400,MIN(FIND({0,1,2,3,4,5,6,7,8,9},ASC(J4400)&amp;1234567890))-1)</f>
        <v>Zn</v>
      </c>
      <c r="L4400" s="25">
        <f t="shared" si="137"/>
        <v>1</v>
      </c>
      <c r="M4400" s="25">
        <f>VLOOKUP(K4400,Table!$A$2:$C$121,2,0)</f>
        <v>12</v>
      </c>
      <c r="N4400" s="26">
        <f>VLOOKUP(K4400,Table!$A$2:$C$121,3,0)</f>
        <v>4</v>
      </c>
      <c r="O4400" s="13" t="str">
        <f>VLOOKUP(A4400,Table!$U$1:$V$230,2,0)</f>
        <v>Tetragonal</v>
      </c>
      <c r="P4400" s="1"/>
    </row>
    <row r="4401" spans="1:16">
      <c r="A4401" s="12">
        <v>139</v>
      </c>
      <c r="B4401" s="12">
        <v>639754</v>
      </c>
      <c r="C4401" s="12" t="s">
        <v>4799</v>
      </c>
      <c r="D4401" s="12" t="s">
        <v>5045</v>
      </c>
      <c r="E4401" s="17" t="s">
        <v>12597</v>
      </c>
      <c r="F4401" s="25" t="str">
        <f>LEFT(E4401,MIN(FIND({0,1,2,3,4,5,6,7,8,9},ASC(E4401)&amp;1234567890))-1)</f>
        <v>Ho</v>
      </c>
      <c r="G4401" s="25">
        <f t="shared" si="136"/>
        <v>11</v>
      </c>
      <c r="H4401" s="25">
        <f>VLOOKUP(F4401,Table!$A$2:$C$121,2,0)</f>
        <v>3</v>
      </c>
      <c r="I4401" s="26">
        <f>VLOOKUP(F4401,Table!$A$2:$C$121,3,0)</f>
        <v>6</v>
      </c>
      <c r="J4401" s="17" t="s">
        <v>12626</v>
      </c>
      <c r="K4401" s="25" t="str">
        <f>LEFT(J4401,MIN(FIND({0,1,2,3,4,5,6,7,8,9},ASC(J4401)&amp;1234567890))-1)</f>
        <v>Sn</v>
      </c>
      <c r="L4401" s="25">
        <f t="shared" si="137"/>
        <v>10</v>
      </c>
      <c r="M4401" s="25">
        <f>VLOOKUP(K4401,Table!$A$2:$C$121,2,0)</f>
        <v>14</v>
      </c>
      <c r="N4401" s="26">
        <f>VLOOKUP(K4401,Table!$A$2:$C$121,3,0)</f>
        <v>5</v>
      </c>
      <c r="O4401" s="13" t="str">
        <f>VLOOKUP(A4401,Table!$U$1:$V$230,2,0)</f>
        <v>Tetragonal</v>
      </c>
      <c r="P4401" s="1"/>
    </row>
    <row r="4402" spans="1:16">
      <c r="A4402" s="12">
        <v>139</v>
      </c>
      <c r="B4402" s="12">
        <v>639795</v>
      </c>
      <c r="C4402" s="12" t="s">
        <v>4799</v>
      </c>
      <c r="D4402" s="12" t="s">
        <v>5046</v>
      </c>
      <c r="E4402" s="17" t="s">
        <v>587</v>
      </c>
      <c r="F4402" s="25" t="str">
        <f>LEFT(E4402,MIN(FIND({0,1,2,3,4,5,6,7,8,9},ASC(E4402)&amp;1234567890))-1)</f>
        <v>Ho</v>
      </c>
      <c r="G4402" s="25">
        <f t="shared" si="136"/>
        <v>1</v>
      </c>
      <c r="H4402" s="25">
        <f>VLOOKUP(F4402,Table!$A$2:$C$121,2,0)</f>
        <v>3</v>
      </c>
      <c r="I4402" s="26">
        <f>VLOOKUP(F4402,Table!$A$2:$C$121,3,0)</f>
        <v>6</v>
      </c>
      <c r="J4402" s="17" t="s">
        <v>11869</v>
      </c>
      <c r="K4402" s="25" t="str">
        <f>LEFT(J4402,MIN(FIND({0,1,2,3,4,5,6,7,8,9},ASC(J4402)&amp;1234567890))-1)</f>
        <v>Zn</v>
      </c>
      <c r="L4402" s="25">
        <f t="shared" si="137"/>
        <v>12</v>
      </c>
      <c r="M4402" s="25">
        <f>VLOOKUP(K4402,Table!$A$2:$C$121,2,0)</f>
        <v>12</v>
      </c>
      <c r="N4402" s="26">
        <f>VLOOKUP(K4402,Table!$A$2:$C$121,3,0)</f>
        <v>4</v>
      </c>
      <c r="O4402" s="13" t="str">
        <f>VLOOKUP(A4402,Table!$U$1:$V$230,2,0)</f>
        <v>Tetragonal</v>
      </c>
      <c r="P4402" s="1"/>
    </row>
    <row r="4403" spans="1:16">
      <c r="A4403" s="12">
        <v>139</v>
      </c>
      <c r="B4403" s="12">
        <v>640206</v>
      </c>
      <c r="C4403" s="12" t="s">
        <v>4799</v>
      </c>
      <c r="D4403" s="12" t="s">
        <v>5047</v>
      </c>
      <c r="E4403" s="17" t="s">
        <v>12642</v>
      </c>
      <c r="F4403" s="25" t="str">
        <f>LEFT(E4403,MIN(FIND({0,1,2,3,4,5,6,7,8,9},ASC(E4403)&amp;1234567890))-1)</f>
        <v>In</v>
      </c>
      <c r="G4403" s="25">
        <f t="shared" si="136"/>
        <v>1.74</v>
      </c>
      <c r="H4403" s="25">
        <f>VLOOKUP(F4403,Table!$A$2:$C$121,2,0)</f>
        <v>13</v>
      </c>
      <c r="I4403" s="26">
        <f>VLOOKUP(F4403,Table!$A$2:$C$121,3,0)</f>
        <v>5</v>
      </c>
      <c r="J4403" s="17" t="s">
        <v>12643</v>
      </c>
      <c r="K4403" s="25" t="str">
        <f>LEFT(J4403,MIN(FIND({0,1,2,3,4,5,6,7,8,9},ASC(J4403)&amp;1234567890))-1)</f>
        <v>Pb</v>
      </c>
      <c r="L4403" s="25">
        <f t="shared" si="137"/>
        <v>0.26</v>
      </c>
      <c r="M4403" s="25">
        <f>VLOOKUP(K4403,Table!$A$2:$C$121,2,0)</f>
        <v>14</v>
      </c>
      <c r="N4403" s="26">
        <f>VLOOKUP(K4403,Table!$A$2:$C$121,3,0)</f>
        <v>6</v>
      </c>
      <c r="O4403" s="13" t="str">
        <f>VLOOKUP(A4403,Table!$U$1:$V$230,2,0)</f>
        <v>Tetragonal</v>
      </c>
      <c r="P4403" s="1"/>
    </row>
    <row r="4404" spans="1:16">
      <c r="A4404" s="12">
        <v>139</v>
      </c>
      <c r="B4404" s="12">
        <v>640566</v>
      </c>
      <c r="C4404" s="12" t="s">
        <v>4799</v>
      </c>
      <c r="D4404" s="12" t="s">
        <v>5048</v>
      </c>
      <c r="E4404" s="17" t="s">
        <v>12642</v>
      </c>
      <c r="F4404" s="25" t="str">
        <f>LEFT(E4404,MIN(FIND({0,1,2,3,4,5,6,7,8,9},ASC(E4404)&amp;1234567890))-1)</f>
        <v>In</v>
      </c>
      <c r="G4404" s="25">
        <f t="shared" si="136"/>
        <v>1.74</v>
      </c>
      <c r="H4404" s="25">
        <f>VLOOKUP(F4404,Table!$A$2:$C$121,2,0)</f>
        <v>13</v>
      </c>
      <c r="I4404" s="26">
        <f>VLOOKUP(F4404,Table!$A$2:$C$121,3,0)</f>
        <v>5</v>
      </c>
      <c r="J4404" s="17" t="s">
        <v>12644</v>
      </c>
      <c r="K4404" s="25" t="str">
        <f>LEFT(J4404,MIN(FIND({0,1,2,3,4,5,6,7,8,9},ASC(J4404)&amp;1234567890))-1)</f>
        <v>Sn</v>
      </c>
      <c r="L4404" s="25">
        <f t="shared" si="137"/>
        <v>0.26</v>
      </c>
      <c r="M4404" s="25">
        <f>VLOOKUP(K4404,Table!$A$2:$C$121,2,0)</f>
        <v>14</v>
      </c>
      <c r="N4404" s="26">
        <f>VLOOKUP(K4404,Table!$A$2:$C$121,3,0)</f>
        <v>5</v>
      </c>
      <c r="O4404" s="13" t="str">
        <f>VLOOKUP(A4404,Table!$U$1:$V$230,2,0)</f>
        <v>Tetragonal</v>
      </c>
      <c r="P4404" s="1"/>
    </row>
    <row r="4405" spans="1:16">
      <c r="A4405" s="12">
        <v>139</v>
      </c>
      <c r="B4405" s="12">
        <v>640719</v>
      </c>
      <c r="C4405" s="12" t="s">
        <v>4799</v>
      </c>
      <c r="D4405" s="12" t="s">
        <v>5049</v>
      </c>
      <c r="E4405" s="17" t="s">
        <v>377</v>
      </c>
      <c r="F4405" s="25" t="str">
        <f>LEFT(E4405,MIN(FIND({0,1,2,3,4,5,6,7,8,9},ASC(E4405)&amp;1234567890))-1)</f>
        <v>Zr</v>
      </c>
      <c r="G4405" s="25">
        <f t="shared" si="136"/>
        <v>1</v>
      </c>
      <c r="H4405" s="25">
        <f>VLOOKUP(F4405,Table!$A$2:$C$121,2,0)</f>
        <v>4</v>
      </c>
      <c r="I4405" s="26">
        <f>VLOOKUP(F4405,Table!$A$2:$C$121,3,0)</f>
        <v>5</v>
      </c>
      <c r="J4405" s="17" t="s">
        <v>45</v>
      </c>
      <c r="K4405" s="25" t="str">
        <f>LEFT(J4405,MIN(FIND({0,1,2,3,4,5,6,7,8,9},ASC(J4405)&amp;1234567890))-1)</f>
        <v>In</v>
      </c>
      <c r="L4405" s="25">
        <f t="shared" si="137"/>
        <v>3</v>
      </c>
      <c r="M4405" s="25">
        <f>VLOOKUP(K4405,Table!$A$2:$C$121,2,0)</f>
        <v>13</v>
      </c>
      <c r="N4405" s="26">
        <f>VLOOKUP(K4405,Table!$A$2:$C$121,3,0)</f>
        <v>5</v>
      </c>
      <c r="O4405" s="13" t="str">
        <f>VLOOKUP(A4405,Table!$U$1:$V$230,2,0)</f>
        <v>Tetragonal</v>
      </c>
      <c r="P4405" s="1"/>
    </row>
    <row r="4406" spans="1:16">
      <c r="A4406" s="12">
        <v>139</v>
      </c>
      <c r="B4406" s="12">
        <v>642640</v>
      </c>
      <c r="C4406" s="12" t="s">
        <v>4799</v>
      </c>
      <c r="D4406" s="12" t="s">
        <v>5050</v>
      </c>
      <c r="E4406" s="17" t="s">
        <v>11335</v>
      </c>
      <c r="F4406" s="25" t="str">
        <f>LEFT(E4406,MIN(FIND({0,1,2,3,4,5,6,7,8,9},ASC(E4406)&amp;1234567890))-1)</f>
        <v>Lu</v>
      </c>
      <c r="G4406" s="25">
        <f t="shared" si="136"/>
        <v>1</v>
      </c>
      <c r="H4406" s="25">
        <f>VLOOKUP(F4406,Table!$A$2:$C$121,2,0)</f>
        <v>3</v>
      </c>
      <c r="I4406" s="26">
        <f>VLOOKUP(F4406,Table!$A$2:$C$121,3,0)</f>
        <v>6</v>
      </c>
      <c r="J4406" s="17" t="s">
        <v>11869</v>
      </c>
      <c r="K4406" s="25" t="str">
        <f>LEFT(J4406,MIN(FIND({0,1,2,3,4,5,6,7,8,9},ASC(J4406)&amp;1234567890))-1)</f>
        <v>Zn</v>
      </c>
      <c r="L4406" s="25">
        <f t="shared" si="137"/>
        <v>12</v>
      </c>
      <c r="M4406" s="25">
        <f>VLOOKUP(K4406,Table!$A$2:$C$121,2,0)</f>
        <v>12</v>
      </c>
      <c r="N4406" s="26">
        <f>VLOOKUP(K4406,Table!$A$2:$C$121,3,0)</f>
        <v>4</v>
      </c>
      <c r="O4406" s="13" t="str">
        <f>VLOOKUP(A4406,Table!$U$1:$V$230,2,0)</f>
        <v>Tetragonal</v>
      </c>
      <c r="P4406" s="1"/>
    </row>
    <row r="4407" spans="1:16">
      <c r="A4407" s="12">
        <v>139</v>
      </c>
      <c r="B4407" s="12">
        <v>643339</v>
      </c>
      <c r="C4407" s="12" t="s">
        <v>4799</v>
      </c>
      <c r="D4407" s="12" t="s">
        <v>5051</v>
      </c>
      <c r="E4407" s="17" t="s">
        <v>12584</v>
      </c>
      <c r="F4407" s="25" t="str">
        <f>LEFT(E4407,MIN(FIND({0,1,2,3,4,5,6,7,8,9},ASC(E4407)&amp;1234567890))-1)</f>
        <v>Mn</v>
      </c>
      <c r="G4407" s="25">
        <f t="shared" si="136"/>
        <v>12</v>
      </c>
      <c r="H4407" s="25">
        <f>VLOOKUP(F4407,Table!$A$2:$C$121,2,0)</f>
        <v>7</v>
      </c>
      <c r="I4407" s="26">
        <f>VLOOKUP(F4407,Table!$A$2:$C$121,3,0)</f>
        <v>4</v>
      </c>
      <c r="J4407" s="17" t="s">
        <v>11332</v>
      </c>
      <c r="K4407" s="25" t="str">
        <f>LEFT(J4407,MIN(FIND({0,1,2,3,4,5,6,7,8,9},ASC(J4407)&amp;1234567890))-1)</f>
        <v>Pr</v>
      </c>
      <c r="L4407" s="25">
        <f t="shared" si="137"/>
        <v>1</v>
      </c>
      <c r="M4407" s="25">
        <f>VLOOKUP(K4407,Table!$A$2:$C$121,2,0)</f>
        <v>3</v>
      </c>
      <c r="N4407" s="26">
        <f>VLOOKUP(K4407,Table!$A$2:$C$121,3,0)</f>
        <v>6</v>
      </c>
      <c r="O4407" s="13" t="str">
        <f>VLOOKUP(A4407,Table!$U$1:$V$230,2,0)</f>
        <v>Tetragonal</v>
      </c>
      <c r="P4407" s="1"/>
    </row>
    <row r="4408" spans="1:16">
      <c r="A4408" s="12">
        <v>139</v>
      </c>
      <c r="B4408" s="12">
        <v>643767</v>
      </c>
      <c r="C4408" s="12" t="s">
        <v>4799</v>
      </c>
      <c r="D4408" s="12" t="s">
        <v>5052</v>
      </c>
      <c r="E4408" s="17" t="s">
        <v>12584</v>
      </c>
      <c r="F4408" s="25" t="str">
        <f>LEFT(E4408,MIN(FIND({0,1,2,3,4,5,6,7,8,9},ASC(E4408)&amp;1234567890))-1)</f>
        <v>Mn</v>
      </c>
      <c r="G4408" s="25">
        <f t="shared" si="136"/>
        <v>12</v>
      </c>
      <c r="H4408" s="25">
        <f>VLOOKUP(F4408,Table!$A$2:$C$121,2,0)</f>
        <v>7</v>
      </c>
      <c r="I4408" s="26">
        <f>VLOOKUP(F4408,Table!$A$2:$C$121,3,0)</f>
        <v>4</v>
      </c>
      <c r="J4408" s="17" t="s">
        <v>11313</v>
      </c>
      <c r="K4408" s="25" t="str">
        <f>LEFT(J4408,MIN(FIND({0,1,2,3,4,5,6,7,8,9},ASC(J4408)&amp;1234567890))-1)</f>
        <v>Tb</v>
      </c>
      <c r="L4408" s="25">
        <f t="shared" si="137"/>
        <v>1</v>
      </c>
      <c r="M4408" s="25">
        <f>VLOOKUP(K4408,Table!$A$2:$C$121,2,0)</f>
        <v>3</v>
      </c>
      <c r="N4408" s="26">
        <f>VLOOKUP(K4408,Table!$A$2:$C$121,3,0)</f>
        <v>6</v>
      </c>
      <c r="O4408" s="13" t="str">
        <f>VLOOKUP(A4408,Table!$U$1:$V$230,2,0)</f>
        <v>Tetragonal</v>
      </c>
      <c r="P4408" s="1"/>
    </row>
    <row r="4409" spans="1:16">
      <c r="A4409" s="12">
        <v>139</v>
      </c>
      <c r="B4409" s="12">
        <v>643844</v>
      </c>
      <c r="C4409" s="12" t="s">
        <v>4799</v>
      </c>
      <c r="D4409" s="12" t="s">
        <v>5053</v>
      </c>
      <c r="E4409" s="17" t="s">
        <v>12584</v>
      </c>
      <c r="F4409" s="25" t="str">
        <f>LEFT(E4409,MIN(FIND({0,1,2,3,4,5,6,7,8,9},ASC(E4409)&amp;1234567890))-1)</f>
        <v>Mn</v>
      </c>
      <c r="G4409" s="25">
        <f t="shared" si="136"/>
        <v>12</v>
      </c>
      <c r="H4409" s="25">
        <f>VLOOKUP(F4409,Table!$A$2:$C$121,2,0)</f>
        <v>7</v>
      </c>
      <c r="I4409" s="26">
        <f>VLOOKUP(F4409,Table!$A$2:$C$121,3,0)</f>
        <v>4</v>
      </c>
      <c r="J4409" s="17" t="s">
        <v>11334</v>
      </c>
      <c r="K4409" s="25" t="str">
        <f>LEFT(J4409,MIN(FIND({0,1,2,3,4,5,6,7,8,9},ASC(J4409)&amp;1234567890))-1)</f>
        <v>Tm</v>
      </c>
      <c r="L4409" s="25">
        <f t="shared" si="137"/>
        <v>1</v>
      </c>
      <c r="M4409" s="25">
        <f>VLOOKUP(K4409,Table!$A$2:$C$121,2,0)</f>
        <v>3</v>
      </c>
      <c r="N4409" s="26">
        <f>VLOOKUP(K4409,Table!$A$2:$C$121,3,0)</f>
        <v>6</v>
      </c>
      <c r="O4409" s="13" t="str">
        <f>VLOOKUP(A4409,Table!$U$1:$V$230,2,0)</f>
        <v>Tetragonal</v>
      </c>
      <c r="P4409" s="1"/>
    </row>
    <row r="4410" spans="1:16">
      <c r="A4410" s="12">
        <v>139</v>
      </c>
      <c r="B4410" s="12">
        <v>644553</v>
      </c>
      <c r="C4410" s="12" t="s">
        <v>4799</v>
      </c>
      <c r="D4410" s="12" t="s">
        <v>5054</v>
      </c>
      <c r="E4410" s="17" t="s">
        <v>12051</v>
      </c>
      <c r="F4410" s="25" t="str">
        <f>LEFT(E4410,MIN(FIND({0,1,2,3,4,5,6,7,8,9},ASC(E4410)&amp;1234567890))-1)</f>
        <v>Nb</v>
      </c>
      <c r="G4410" s="25">
        <f t="shared" si="136"/>
        <v>4</v>
      </c>
      <c r="H4410" s="25">
        <f>VLOOKUP(F4410,Table!$A$2:$C$121,2,0)</f>
        <v>5</v>
      </c>
      <c r="I4410" s="26">
        <f>VLOOKUP(F4410,Table!$A$2:$C$121,3,0)</f>
        <v>5</v>
      </c>
      <c r="J4410" s="17" t="s">
        <v>12645</v>
      </c>
      <c r="K4410" s="25" t="str">
        <f>LEFT(J4410,MIN(FIND({0,1,2,3,4,5,6,7,8,9},ASC(J4410)&amp;1234567890))-1)</f>
        <v>N</v>
      </c>
      <c r="L4410" s="25">
        <f t="shared" si="137"/>
        <v>2.62</v>
      </c>
      <c r="M4410" s="25">
        <f>VLOOKUP(K4410,Table!$A$2:$C$121,2,0)</f>
        <v>15</v>
      </c>
      <c r="N4410" s="26">
        <f>VLOOKUP(K4410,Table!$A$2:$C$121,3,0)</f>
        <v>2</v>
      </c>
      <c r="O4410" s="13" t="str">
        <f>VLOOKUP(A4410,Table!$U$1:$V$230,2,0)</f>
        <v>Tetragonal</v>
      </c>
      <c r="P4410" s="1"/>
    </row>
    <row r="4411" spans="1:16">
      <c r="A4411" s="12">
        <v>139</v>
      </c>
      <c r="B4411" s="12">
        <v>645292</v>
      </c>
      <c r="C4411" s="12" t="s">
        <v>4799</v>
      </c>
      <c r="D4411" s="12" t="s">
        <v>4242</v>
      </c>
      <c r="E4411" s="17" t="s">
        <v>335</v>
      </c>
      <c r="F4411" s="25" t="str">
        <f>LEFT(E4411,MIN(FIND({0,1,2,3,4,5,6,7,8,9},ASC(E4411)&amp;1234567890))-1)</f>
        <v>Nb</v>
      </c>
      <c r="G4411" s="25">
        <f t="shared" si="136"/>
        <v>1</v>
      </c>
      <c r="H4411" s="25">
        <f>VLOOKUP(F4411,Table!$A$2:$C$121,2,0)</f>
        <v>5</v>
      </c>
      <c r="I4411" s="26">
        <f>VLOOKUP(F4411,Table!$A$2:$C$121,3,0)</f>
        <v>5</v>
      </c>
      <c r="J4411" s="17" t="s">
        <v>341</v>
      </c>
      <c r="K4411" s="25" t="str">
        <f>LEFT(J4411,MIN(FIND({0,1,2,3,4,5,6,7,8,9},ASC(J4411)&amp;1234567890))-1)</f>
        <v>Ru</v>
      </c>
      <c r="L4411" s="25">
        <f t="shared" si="137"/>
        <v>1</v>
      </c>
      <c r="M4411" s="25">
        <f>VLOOKUP(K4411,Table!$A$2:$C$121,2,0)</f>
        <v>8</v>
      </c>
      <c r="N4411" s="26">
        <f>VLOOKUP(K4411,Table!$A$2:$C$121,3,0)</f>
        <v>5</v>
      </c>
      <c r="O4411" s="13" t="str">
        <f>VLOOKUP(A4411,Table!$U$1:$V$230,2,0)</f>
        <v>Tetragonal</v>
      </c>
      <c r="P4411" s="1"/>
    </row>
    <row r="4412" spans="1:16">
      <c r="A4412" s="12">
        <v>139</v>
      </c>
      <c r="B4412" s="12">
        <v>645996</v>
      </c>
      <c r="C4412" s="12" t="s">
        <v>4799</v>
      </c>
      <c r="D4412" s="12" t="s">
        <v>5055</v>
      </c>
      <c r="E4412" s="17" t="s">
        <v>12646</v>
      </c>
      <c r="F4412" s="25" t="str">
        <f>LEFT(E4412,MIN(FIND({0,1,2,3,4,5,6,7,8,9},ASC(E4412)&amp;1234567890))-1)</f>
        <v>Nd</v>
      </c>
      <c r="G4412" s="25">
        <f t="shared" si="136"/>
        <v>11</v>
      </c>
      <c r="H4412" s="25">
        <f>VLOOKUP(F4412,Table!$A$2:$C$121,2,0)</f>
        <v>3</v>
      </c>
      <c r="I4412" s="26">
        <f>VLOOKUP(F4412,Table!$A$2:$C$121,3,0)</f>
        <v>6</v>
      </c>
      <c r="J4412" s="17" t="s">
        <v>12626</v>
      </c>
      <c r="K4412" s="25" t="str">
        <f>LEFT(J4412,MIN(FIND({0,1,2,3,4,5,6,7,8,9},ASC(J4412)&amp;1234567890))-1)</f>
        <v>Sn</v>
      </c>
      <c r="L4412" s="25">
        <f t="shared" si="137"/>
        <v>10</v>
      </c>
      <c r="M4412" s="25">
        <f>VLOOKUP(K4412,Table!$A$2:$C$121,2,0)</f>
        <v>14</v>
      </c>
      <c r="N4412" s="26">
        <f>VLOOKUP(K4412,Table!$A$2:$C$121,3,0)</f>
        <v>5</v>
      </c>
      <c r="O4412" s="13" t="str">
        <f>VLOOKUP(A4412,Table!$U$1:$V$230,2,0)</f>
        <v>Tetragonal</v>
      </c>
      <c r="P4412" s="1"/>
    </row>
    <row r="4413" spans="1:16">
      <c r="A4413" s="12">
        <v>139</v>
      </c>
      <c r="B4413" s="12">
        <v>647338</v>
      </c>
      <c r="C4413" s="12" t="s">
        <v>4799</v>
      </c>
      <c r="D4413" s="12" t="s">
        <v>5056</v>
      </c>
      <c r="E4413" s="17" t="s">
        <v>11498</v>
      </c>
      <c r="F4413" s="25" t="str">
        <f>LEFT(E4413,MIN(FIND({0,1,2,3,4,5,6,7,8,9},ASC(E4413)&amp;1234567890))-1)</f>
        <v>Rb</v>
      </c>
      <c r="G4413" s="25">
        <f t="shared" si="136"/>
        <v>1</v>
      </c>
      <c r="H4413" s="25">
        <f>VLOOKUP(F4413,Table!$A$2:$C$121,2,0)</f>
        <v>1</v>
      </c>
      <c r="I4413" s="26">
        <f>VLOOKUP(F4413,Table!$A$2:$C$121,3,0)</f>
        <v>5</v>
      </c>
      <c r="J4413" s="17" t="s">
        <v>32</v>
      </c>
      <c r="K4413" s="25" t="str">
        <f>LEFT(J4413,MIN(FIND({0,1,2,3,4,5,6,7,8,9},ASC(J4413)&amp;1234567890))-1)</f>
        <v>O</v>
      </c>
      <c r="L4413" s="25">
        <f t="shared" si="137"/>
        <v>2</v>
      </c>
      <c r="M4413" s="25">
        <f>VLOOKUP(K4413,Table!$A$2:$C$121,2,0)</f>
        <v>16</v>
      </c>
      <c r="N4413" s="26">
        <f>VLOOKUP(K4413,Table!$A$2:$C$121,3,0)</f>
        <v>2</v>
      </c>
      <c r="O4413" s="13" t="str">
        <f>VLOOKUP(A4413,Table!$U$1:$V$230,2,0)</f>
        <v>Tetragonal</v>
      </c>
      <c r="P4413" s="1"/>
    </row>
    <row r="4414" spans="1:16">
      <c r="A4414" s="12">
        <v>139</v>
      </c>
      <c r="B4414" s="12">
        <v>648386</v>
      </c>
      <c r="C4414" s="12" t="s">
        <v>4799</v>
      </c>
      <c r="D4414" s="12" t="s">
        <v>5057</v>
      </c>
      <c r="E4414" s="17" t="s">
        <v>12647</v>
      </c>
      <c r="F4414" s="25" t="str">
        <f>LEFT(E4414,MIN(FIND({0,1,2,3,4,5,6,7,8,9},ASC(E4414)&amp;1234567890))-1)</f>
        <v>Pr</v>
      </c>
      <c r="G4414" s="25">
        <f t="shared" si="136"/>
        <v>11</v>
      </c>
      <c r="H4414" s="25">
        <f>VLOOKUP(F4414,Table!$A$2:$C$121,2,0)</f>
        <v>3</v>
      </c>
      <c r="I4414" s="26">
        <f>VLOOKUP(F4414,Table!$A$2:$C$121,3,0)</f>
        <v>6</v>
      </c>
      <c r="J4414" s="17" t="s">
        <v>12648</v>
      </c>
      <c r="K4414" s="25" t="str">
        <f>LEFT(J4414,MIN(FIND({0,1,2,3,4,5,6,7,8,9},ASC(J4414)&amp;1234567890))-1)</f>
        <v>Pb</v>
      </c>
      <c r="L4414" s="25">
        <f t="shared" si="137"/>
        <v>10</v>
      </c>
      <c r="M4414" s="25">
        <f>VLOOKUP(K4414,Table!$A$2:$C$121,2,0)</f>
        <v>14</v>
      </c>
      <c r="N4414" s="26">
        <f>VLOOKUP(K4414,Table!$A$2:$C$121,3,0)</f>
        <v>6</v>
      </c>
      <c r="O4414" s="13" t="str">
        <f>VLOOKUP(A4414,Table!$U$1:$V$230,2,0)</f>
        <v>Tetragonal</v>
      </c>
      <c r="P4414" s="1"/>
    </row>
    <row r="4415" spans="1:16">
      <c r="A4415" s="12">
        <v>139</v>
      </c>
      <c r="B4415" s="12">
        <v>649052</v>
      </c>
      <c r="C4415" s="12" t="s">
        <v>4799</v>
      </c>
      <c r="D4415" s="12" t="s">
        <v>5058</v>
      </c>
      <c r="E4415" s="17" t="s">
        <v>11781</v>
      </c>
      <c r="F4415" s="25" t="str">
        <f>LEFT(E4415,MIN(FIND({0,1,2,3,4,5,6,7,8,9},ASC(E4415)&amp;1234567890))-1)</f>
        <v>Pd</v>
      </c>
      <c r="G4415" s="25">
        <f t="shared" si="136"/>
        <v>2</v>
      </c>
      <c r="H4415" s="25">
        <f>VLOOKUP(F4415,Table!$A$2:$C$121,2,0)</f>
        <v>10</v>
      </c>
      <c r="I4415" s="26">
        <f>VLOOKUP(F4415,Table!$A$2:$C$121,3,0)</f>
        <v>5</v>
      </c>
      <c r="J4415" s="17" t="s">
        <v>50</v>
      </c>
      <c r="K4415" s="25" t="str">
        <f>LEFT(J4415,MIN(FIND({0,1,2,3,4,5,6,7,8,9},ASC(J4415)&amp;1234567890))-1)</f>
        <v>Ti</v>
      </c>
      <c r="L4415" s="25">
        <f t="shared" si="137"/>
        <v>1</v>
      </c>
      <c r="M4415" s="25">
        <f>VLOOKUP(K4415,Table!$A$2:$C$121,2,0)</f>
        <v>4</v>
      </c>
      <c r="N4415" s="26">
        <f>VLOOKUP(K4415,Table!$A$2:$C$121,3,0)</f>
        <v>4</v>
      </c>
      <c r="O4415" s="13" t="str">
        <f>VLOOKUP(A4415,Table!$U$1:$V$230,2,0)</f>
        <v>Tetragonal</v>
      </c>
      <c r="P4415" s="1"/>
    </row>
    <row r="4416" spans="1:16">
      <c r="A4416" s="12">
        <v>139</v>
      </c>
      <c r="B4416" s="12">
        <v>649147</v>
      </c>
      <c r="C4416" s="12" t="s">
        <v>4799</v>
      </c>
      <c r="D4416" s="12" t="s">
        <v>5059</v>
      </c>
      <c r="E4416" s="17" t="s">
        <v>11781</v>
      </c>
      <c r="F4416" s="25" t="str">
        <f>LEFT(E4416,MIN(FIND({0,1,2,3,4,5,6,7,8,9},ASC(E4416)&amp;1234567890))-1)</f>
        <v>Pd</v>
      </c>
      <c r="G4416" s="25">
        <f t="shared" si="136"/>
        <v>2</v>
      </c>
      <c r="H4416" s="25">
        <f>VLOOKUP(F4416,Table!$A$2:$C$121,2,0)</f>
        <v>10</v>
      </c>
      <c r="I4416" s="26">
        <f>VLOOKUP(F4416,Table!$A$2:$C$121,3,0)</f>
        <v>5</v>
      </c>
      <c r="J4416" s="17" t="s">
        <v>377</v>
      </c>
      <c r="K4416" s="25" t="str">
        <f>LEFT(J4416,MIN(FIND({0,1,2,3,4,5,6,7,8,9},ASC(J4416)&amp;1234567890))-1)</f>
        <v>Zr</v>
      </c>
      <c r="L4416" s="25">
        <f t="shared" si="137"/>
        <v>1</v>
      </c>
      <c r="M4416" s="25">
        <f>VLOOKUP(K4416,Table!$A$2:$C$121,2,0)</f>
        <v>4</v>
      </c>
      <c r="N4416" s="26">
        <f>VLOOKUP(K4416,Table!$A$2:$C$121,3,0)</f>
        <v>5</v>
      </c>
      <c r="O4416" s="13" t="str">
        <f>VLOOKUP(A4416,Table!$U$1:$V$230,2,0)</f>
        <v>Tetragonal</v>
      </c>
      <c r="P4416" s="1"/>
    </row>
    <row r="4417" spans="1:16">
      <c r="A4417" s="12">
        <v>139</v>
      </c>
      <c r="B4417" s="12">
        <v>649317</v>
      </c>
      <c r="C4417" s="12" t="s">
        <v>4799</v>
      </c>
      <c r="D4417" s="12" t="s">
        <v>5060</v>
      </c>
      <c r="E4417" s="17" t="s">
        <v>11327</v>
      </c>
      <c r="F4417" s="25" t="str">
        <f>LEFT(E4417,MIN(FIND({0,1,2,3,4,5,6,7,8,9},ASC(E4417)&amp;1234567890))-1)</f>
        <v>Pr</v>
      </c>
      <c r="G4417" s="25">
        <f t="shared" si="136"/>
        <v>2</v>
      </c>
      <c r="H4417" s="25">
        <f>VLOOKUP(F4417,Table!$A$2:$C$121,2,0)</f>
        <v>3</v>
      </c>
      <c r="I4417" s="26">
        <f>VLOOKUP(F4417,Table!$A$2:$C$121,3,0)</f>
        <v>6</v>
      </c>
      <c r="J4417" s="17" t="s">
        <v>11645</v>
      </c>
      <c r="K4417" s="25" t="str">
        <f>LEFT(J4417,MIN(FIND({0,1,2,3,4,5,6,7,8,9},ASC(J4417)&amp;1234567890))-1)</f>
        <v>Sb</v>
      </c>
      <c r="L4417" s="25">
        <f t="shared" si="137"/>
        <v>1</v>
      </c>
      <c r="M4417" s="25">
        <f>VLOOKUP(K4417,Table!$A$2:$C$121,2,0)</f>
        <v>15</v>
      </c>
      <c r="N4417" s="26">
        <f>VLOOKUP(K4417,Table!$A$2:$C$121,3,0)</f>
        <v>5</v>
      </c>
      <c r="O4417" s="13" t="str">
        <f>VLOOKUP(A4417,Table!$U$1:$V$230,2,0)</f>
        <v>Tetragonal</v>
      </c>
      <c r="P4417" s="1"/>
    </row>
    <row r="4418" spans="1:16">
      <c r="A4418" s="12">
        <v>139</v>
      </c>
      <c r="B4418" s="12">
        <v>649555</v>
      </c>
      <c r="C4418" s="12" t="s">
        <v>4799</v>
      </c>
      <c r="D4418" s="12" t="s">
        <v>5061</v>
      </c>
      <c r="E4418" s="17" t="s">
        <v>11355</v>
      </c>
      <c r="F4418" s="25" t="str">
        <f>LEFT(E4418,MIN(FIND({0,1,2,3,4,5,6,7,8,9},ASC(E4418)&amp;1234567890))-1)</f>
        <v>Pt</v>
      </c>
      <c r="G4418" s="25">
        <f t="shared" ref="G4418:G4481" si="138">IF(SUBSTITUTE(E4418,F4418,"")="",1,SUBSTITUTE(E4418,F4418,""))*1</f>
        <v>3</v>
      </c>
      <c r="H4418" s="25">
        <f>VLOOKUP(F4418,Table!$A$2:$C$121,2,0)</f>
        <v>10</v>
      </c>
      <c r="I4418" s="26">
        <f>VLOOKUP(F4418,Table!$A$2:$C$121,3,0)</f>
        <v>6</v>
      </c>
      <c r="J4418" s="17" t="s">
        <v>11645</v>
      </c>
      <c r="K4418" s="25" t="str">
        <f>LEFT(J4418,MIN(FIND({0,1,2,3,4,5,6,7,8,9},ASC(J4418)&amp;1234567890))-1)</f>
        <v>Sb</v>
      </c>
      <c r="L4418" s="25">
        <f t="shared" ref="L4418:L4481" si="139">IF(SUBSTITUTE(J4418,K4418,"")="",1,SUBSTITUTE(J4418,K4418,""))*1</f>
        <v>1</v>
      </c>
      <c r="M4418" s="25">
        <f>VLOOKUP(K4418,Table!$A$2:$C$121,2,0)</f>
        <v>15</v>
      </c>
      <c r="N4418" s="26">
        <f>VLOOKUP(K4418,Table!$A$2:$C$121,3,0)</f>
        <v>5</v>
      </c>
      <c r="O4418" s="13" t="str">
        <f>VLOOKUP(A4418,Table!$U$1:$V$230,2,0)</f>
        <v>Tetragonal</v>
      </c>
      <c r="P4418" s="1"/>
    </row>
    <row r="4419" spans="1:16">
      <c r="A4419" s="12">
        <v>139</v>
      </c>
      <c r="B4419" s="12">
        <v>650100</v>
      </c>
      <c r="C4419" s="12" t="s">
        <v>4799</v>
      </c>
      <c r="D4419" s="12" t="s">
        <v>3587</v>
      </c>
      <c r="E4419" s="17" t="s">
        <v>37</v>
      </c>
      <c r="F4419" s="25" t="str">
        <f>LEFT(E4419,MIN(FIND({0,1,2,3,4,5,6,7,8,9},ASC(E4419)&amp;1234567890))-1)</f>
        <v>Re</v>
      </c>
      <c r="G4419" s="25">
        <f t="shared" si="138"/>
        <v>1</v>
      </c>
      <c r="H4419" s="25">
        <f>VLOOKUP(F4419,Table!$A$2:$C$121,2,0)</f>
        <v>7</v>
      </c>
      <c r="I4419" s="26">
        <f>VLOOKUP(F4419,Table!$A$2:$C$121,3,0)</f>
        <v>6</v>
      </c>
      <c r="J4419" s="17" t="s">
        <v>11546</v>
      </c>
      <c r="K4419" s="25" t="str">
        <f>LEFT(J4419,MIN(FIND({0,1,2,3,4,5,6,7,8,9},ASC(J4419)&amp;1234567890))-1)</f>
        <v>Si</v>
      </c>
      <c r="L4419" s="25">
        <f t="shared" si="139"/>
        <v>2</v>
      </c>
      <c r="M4419" s="25">
        <f>VLOOKUP(K4419,Table!$A$2:$C$121,2,0)</f>
        <v>14</v>
      </c>
      <c r="N4419" s="26">
        <f>VLOOKUP(K4419,Table!$A$2:$C$121,3,0)</f>
        <v>3</v>
      </c>
      <c r="O4419" s="13" t="str">
        <f>VLOOKUP(A4419,Table!$U$1:$V$230,2,0)</f>
        <v>Tetragonal</v>
      </c>
      <c r="P4419" s="1"/>
    </row>
    <row r="4420" spans="1:16">
      <c r="A4420" s="12">
        <v>139</v>
      </c>
      <c r="B4420" s="12">
        <v>650481</v>
      </c>
      <c r="C4420" s="12" t="s">
        <v>4799</v>
      </c>
      <c r="D4420" s="12" t="s">
        <v>5062</v>
      </c>
      <c r="E4420" s="17" t="s">
        <v>11294</v>
      </c>
      <c r="F4420" s="25" t="str">
        <f>LEFT(E4420,MIN(FIND({0,1,2,3,4,5,6,7,8,9},ASC(E4420)&amp;1234567890))-1)</f>
        <v>Rh</v>
      </c>
      <c r="G4420" s="25">
        <f t="shared" si="138"/>
        <v>1</v>
      </c>
      <c r="H4420" s="25">
        <f>VLOOKUP(F4420,Table!$A$2:$C$121,2,0)</f>
        <v>9</v>
      </c>
      <c r="I4420" s="26">
        <f>VLOOKUP(F4420,Table!$A$2:$C$121,3,0)</f>
        <v>5</v>
      </c>
      <c r="J4420" s="17" t="s">
        <v>11887</v>
      </c>
      <c r="K4420" s="25" t="str">
        <f>LEFT(J4420,MIN(FIND({0,1,2,3,4,5,6,7,8,9},ASC(J4420)&amp;1234567890))-1)</f>
        <v>Ti</v>
      </c>
      <c r="L4420" s="25">
        <f t="shared" si="139"/>
        <v>2</v>
      </c>
      <c r="M4420" s="25">
        <f>VLOOKUP(K4420,Table!$A$2:$C$121,2,0)</f>
        <v>4</v>
      </c>
      <c r="N4420" s="26">
        <f>VLOOKUP(K4420,Table!$A$2:$C$121,3,0)</f>
        <v>4</v>
      </c>
      <c r="O4420" s="13" t="str">
        <f>VLOOKUP(A4420,Table!$U$1:$V$230,2,0)</f>
        <v>Tetragonal</v>
      </c>
      <c r="P4420" s="1"/>
    </row>
    <row r="4421" spans="1:16">
      <c r="A4421" s="12">
        <v>139</v>
      </c>
      <c r="B4421" s="12">
        <v>651564</v>
      </c>
      <c r="C4421" s="12" t="s">
        <v>4799</v>
      </c>
      <c r="D4421" s="12" t="s">
        <v>5063</v>
      </c>
      <c r="E4421" s="17" t="s">
        <v>60</v>
      </c>
      <c r="F4421" s="25" t="str">
        <f>LEFT(E4421,MIN(FIND({0,1,2,3,4,5,6,7,8,9},ASC(E4421)&amp;1234567890))-1)</f>
        <v>Sm</v>
      </c>
      <c r="G4421" s="25">
        <f t="shared" si="138"/>
        <v>2</v>
      </c>
      <c r="H4421" s="25">
        <f>VLOOKUP(F4421,Table!$A$2:$C$121,2,0)</f>
        <v>3</v>
      </c>
      <c r="I4421" s="26">
        <f>VLOOKUP(F4421,Table!$A$2:$C$121,3,0)</f>
        <v>6</v>
      </c>
      <c r="J4421" s="17" t="s">
        <v>11645</v>
      </c>
      <c r="K4421" s="25" t="str">
        <f>LEFT(J4421,MIN(FIND({0,1,2,3,4,5,6,7,8,9},ASC(J4421)&amp;1234567890))-1)</f>
        <v>Sb</v>
      </c>
      <c r="L4421" s="25">
        <f t="shared" si="139"/>
        <v>1</v>
      </c>
      <c r="M4421" s="25">
        <f>VLOOKUP(K4421,Table!$A$2:$C$121,2,0)</f>
        <v>15</v>
      </c>
      <c r="N4421" s="26">
        <f>VLOOKUP(K4421,Table!$A$2:$C$121,3,0)</f>
        <v>5</v>
      </c>
      <c r="O4421" s="13" t="str">
        <f>VLOOKUP(A4421,Table!$U$1:$V$230,2,0)</f>
        <v>Tetragonal</v>
      </c>
      <c r="P4421" s="1"/>
    </row>
    <row r="4422" spans="1:16">
      <c r="A4422" s="12">
        <v>139</v>
      </c>
      <c r="B4422" s="12">
        <v>651753</v>
      </c>
      <c r="C4422" s="12" t="s">
        <v>4799</v>
      </c>
      <c r="D4422" s="12" t="s">
        <v>5064</v>
      </c>
      <c r="E4422" s="17" t="s">
        <v>12649</v>
      </c>
      <c r="F4422" s="25" t="str">
        <f>LEFT(E4422,MIN(FIND({0,1,2,3,4,5,6,7,8,9},ASC(E4422)&amp;1234567890))-1)</f>
        <v>Yb</v>
      </c>
      <c r="G4422" s="25">
        <f t="shared" si="138"/>
        <v>11.7</v>
      </c>
      <c r="H4422" s="25">
        <f>VLOOKUP(F4422,Table!$A$2:$C$121,2,0)</f>
        <v>3</v>
      </c>
      <c r="I4422" s="26">
        <f>VLOOKUP(F4422,Table!$A$2:$C$121,3,0)</f>
        <v>6</v>
      </c>
      <c r="J4422" s="17" t="s">
        <v>12650</v>
      </c>
      <c r="K4422" s="25" t="str">
        <f>LEFT(J4422,MIN(FIND({0,1,2,3,4,5,6,7,8,9},ASC(J4422)&amp;1234567890))-1)</f>
        <v>Sb</v>
      </c>
      <c r="L4422" s="25">
        <f t="shared" si="139"/>
        <v>9.3000000000000007</v>
      </c>
      <c r="M4422" s="25">
        <f>VLOOKUP(K4422,Table!$A$2:$C$121,2,0)</f>
        <v>15</v>
      </c>
      <c r="N4422" s="26">
        <f>VLOOKUP(K4422,Table!$A$2:$C$121,3,0)</f>
        <v>5</v>
      </c>
      <c r="O4422" s="13" t="str">
        <f>VLOOKUP(A4422,Table!$U$1:$V$230,2,0)</f>
        <v>Tetragonal</v>
      </c>
      <c r="P4422" s="1"/>
    </row>
    <row r="4423" spans="1:16">
      <c r="A4423" s="12">
        <v>139</v>
      </c>
      <c r="B4423" s="12">
        <v>651781</v>
      </c>
      <c r="C4423" s="12" t="s">
        <v>4799</v>
      </c>
      <c r="D4423" s="12" t="s">
        <v>5065</v>
      </c>
      <c r="E4423" s="17" t="s">
        <v>11391</v>
      </c>
      <c r="F4423" s="25" t="str">
        <f>LEFT(E4423,MIN(FIND({0,1,2,3,4,5,6,7,8,9},ASC(E4423)&amp;1234567890))-1)</f>
        <v>Zr</v>
      </c>
      <c r="G4423" s="25">
        <f t="shared" si="138"/>
        <v>2</v>
      </c>
      <c r="H4423" s="25">
        <f>VLOOKUP(F4423,Table!$A$2:$C$121,2,0)</f>
        <v>4</v>
      </c>
      <c r="I4423" s="26">
        <f>VLOOKUP(F4423,Table!$A$2:$C$121,3,0)</f>
        <v>5</v>
      </c>
      <c r="J4423" s="17" t="s">
        <v>11645</v>
      </c>
      <c r="K4423" s="25" t="str">
        <f>LEFT(J4423,MIN(FIND({0,1,2,3,4,5,6,7,8,9},ASC(J4423)&amp;1234567890))-1)</f>
        <v>Sb</v>
      </c>
      <c r="L4423" s="25">
        <f t="shared" si="139"/>
        <v>1</v>
      </c>
      <c r="M4423" s="25">
        <f>VLOOKUP(K4423,Table!$A$2:$C$121,2,0)</f>
        <v>15</v>
      </c>
      <c r="N4423" s="26">
        <f>VLOOKUP(K4423,Table!$A$2:$C$121,3,0)</f>
        <v>5</v>
      </c>
      <c r="O4423" s="13" t="str">
        <f>VLOOKUP(A4423,Table!$U$1:$V$230,2,0)</f>
        <v>Tetragonal</v>
      </c>
      <c r="P4423" s="1"/>
    </row>
    <row r="4424" spans="1:16">
      <c r="A4424" s="12">
        <v>139</v>
      </c>
      <c r="B4424" s="12">
        <v>652643</v>
      </c>
      <c r="C4424" s="12" t="s">
        <v>4799</v>
      </c>
      <c r="D4424" s="12" t="s">
        <v>5066</v>
      </c>
      <c r="E4424" s="17" t="s">
        <v>11630</v>
      </c>
      <c r="F4424" s="25" t="str">
        <f>LEFT(E4424,MIN(FIND({0,1,2,3,4,5,6,7,8,9},ASC(E4424)&amp;1234567890))-1)</f>
        <v>Sm</v>
      </c>
      <c r="G4424" s="25">
        <f t="shared" si="138"/>
        <v>11</v>
      </c>
      <c r="H4424" s="25">
        <f>VLOOKUP(F4424,Table!$A$2:$C$121,2,0)</f>
        <v>3</v>
      </c>
      <c r="I4424" s="26">
        <f>VLOOKUP(F4424,Table!$A$2:$C$121,3,0)</f>
        <v>6</v>
      </c>
      <c r="J4424" s="17" t="s">
        <v>12626</v>
      </c>
      <c r="K4424" s="25" t="str">
        <f>LEFT(J4424,MIN(FIND({0,1,2,3,4,5,6,7,8,9},ASC(J4424)&amp;1234567890))-1)</f>
        <v>Sn</v>
      </c>
      <c r="L4424" s="25">
        <f t="shared" si="139"/>
        <v>10</v>
      </c>
      <c r="M4424" s="25">
        <f>VLOOKUP(K4424,Table!$A$2:$C$121,2,0)</f>
        <v>14</v>
      </c>
      <c r="N4424" s="26">
        <f>VLOOKUP(K4424,Table!$A$2:$C$121,3,0)</f>
        <v>5</v>
      </c>
      <c r="O4424" s="13" t="str">
        <f>VLOOKUP(A4424,Table!$U$1:$V$230,2,0)</f>
        <v>Tetragonal</v>
      </c>
      <c r="P4424" s="1"/>
    </row>
    <row r="4425" spans="1:16">
      <c r="A4425" s="12">
        <v>139</v>
      </c>
      <c r="B4425" s="12">
        <v>652733</v>
      </c>
      <c r="C4425" s="12" t="s">
        <v>4799</v>
      </c>
      <c r="D4425" s="12" t="s">
        <v>5067</v>
      </c>
      <c r="E4425" s="17" t="s">
        <v>384</v>
      </c>
      <c r="F4425" s="25" t="str">
        <f>LEFT(E4425,MIN(FIND({0,1,2,3,4,5,6,7,8,9},ASC(E4425)&amp;1234567890))-1)</f>
        <v>Tb</v>
      </c>
      <c r="G4425" s="25">
        <f t="shared" si="138"/>
        <v>11</v>
      </c>
      <c r="H4425" s="25">
        <f>VLOOKUP(F4425,Table!$A$2:$C$121,2,0)</f>
        <v>3</v>
      </c>
      <c r="I4425" s="26">
        <f>VLOOKUP(F4425,Table!$A$2:$C$121,3,0)</f>
        <v>6</v>
      </c>
      <c r="J4425" s="17" t="s">
        <v>12626</v>
      </c>
      <c r="K4425" s="25" t="str">
        <f>LEFT(J4425,MIN(FIND({0,1,2,3,4,5,6,7,8,9},ASC(J4425)&amp;1234567890))-1)</f>
        <v>Sn</v>
      </c>
      <c r="L4425" s="25">
        <f t="shared" si="139"/>
        <v>10</v>
      </c>
      <c r="M4425" s="25">
        <f>VLOOKUP(K4425,Table!$A$2:$C$121,2,0)</f>
        <v>14</v>
      </c>
      <c r="N4425" s="26">
        <f>VLOOKUP(K4425,Table!$A$2:$C$121,3,0)</f>
        <v>5</v>
      </c>
      <c r="O4425" s="13" t="str">
        <f>VLOOKUP(A4425,Table!$U$1:$V$230,2,0)</f>
        <v>Tetragonal</v>
      </c>
      <c r="P4425" s="1"/>
    </row>
    <row r="4426" spans="1:16">
      <c r="A4426" s="12">
        <v>139</v>
      </c>
      <c r="B4426" s="12">
        <v>652807</v>
      </c>
      <c r="C4426" s="12" t="s">
        <v>4799</v>
      </c>
      <c r="D4426" s="12" t="s">
        <v>5068</v>
      </c>
      <c r="E4426" s="17" t="s">
        <v>12641</v>
      </c>
      <c r="F4426" s="25" t="str">
        <f>LEFT(E4426,MIN(FIND({0,1,2,3,4,5,6,7,8,9},ASC(E4426)&amp;1234567890))-1)</f>
        <v>Tm</v>
      </c>
      <c r="G4426" s="25">
        <f t="shared" si="138"/>
        <v>11</v>
      </c>
      <c r="H4426" s="25">
        <f>VLOOKUP(F4426,Table!$A$2:$C$121,2,0)</f>
        <v>3</v>
      </c>
      <c r="I4426" s="26">
        <f>VLOOKUP(F4426,Table!$A$2:$C$121,3,0)</f>
        <v>6</v>
      </c>
      <c r="J4426" s="17" t="s">
        <v>12626</v>
      </c>
      <c r="K4426" s="25" t="str">
        <f>LEFT(J4426,MIN(FIND({0,1,2,3,4,5,6,7,8,9},ASC(J4426)&amp;1234567890))-1)</f>
        <v>Sn</v>
      </c>
      <c r="L4426" s="25">
        <f t="shared" si="139"/>
        <v>10</v>
      </c>
      <c r="M4426" s="25">
        <f>VLOOKUP(K4426,Table!$A$2:$C$121,2,0)</f>
        <v>14</v>
      </c>
      <c r="N4426" s="26">
        <f>VLOOKUP(K4426,Table!$A$2:$C$121,3,0)</f>
        <v>5</v>
      </c>
      <c r="O4426" s="13" t="str">
        <f>VLOOKUP(A4426,Table!$U$1:$V$230,2,0)</f>
        <v>Tetragonal</v>
      </c>
      <c r="P4426" s="1"/>
    </row>
    <row r="4427" spans="1:16">
      <c r="A4427" s="12">
        <v>139</v>
      </c>
      <c r="B4427" s="12">
        <v>652838</v>
      </c>
      <c r="C4427" s="12" t="s">
        <v>4799</v>
      </c>
      <c r="D4427" s="12" t="s">
        <v>5069</v>
      </c>
      <c r="E4427" s="17" t="s">
        <v>12651</v>
      </c>
      <c r="F4427" s="25" t="str">
        <f>LEFT(E4427,MIN(FIND({0,1,2,3,4,5,6,7,8,9},ASC(E4427)&amp;1234567890))-1)</f>
        <v>Y</v>
      </c>
      <c r="G4427" s="25">
        <f t="shared" si="138"/>
        <v>11</v>
      </c>
      <c r="H4427" s="25">
        <f>VLOOKUP(F4427,Table!$A$2:$C$121,2,0)</f>
        <v>3</v>
      </c>
      <c r="I4427" s="26">
        <f>VLOOKUP(F4427,Table!$A$2:$C$121,3,0)</f>
        <v>5</v>
      </c>
      <c r="J4427" s="17" t="s">
        <v>12626</v>
      </c>
      <c r="K4427" s="25" t="str">
        <f>LEFT(J4427,MIN(FIND({0,1,2,3,4,5,6,7,8,9},ASC(J4427)&amp;1234567890))-1)</f>
        <v>Sn</v>
      </c>
      <c r="L4427" s="25">
        <f t="shared" si="139"/>
        <v>10</v>
      </c>
      <c r="M4427" s="25">
        <f>VLOOKUP(K4427,Table!$A$2:$C$121,2,0)</f>
        <v>14</v>
      </c>
      <c r="N4427" s="26">
        <f>VLOOKUP(K4427,Table!$A$2:$C$121,3,0)</f>
        <v>5</v>
      </c>
      <c r="O4427" s="13" t="str">
        <f>VLOOKUP(A4427,Table!$U$1:$V$230,2,0)</f>
        <v>Tetragonal</v>
      </c>
      <c r="P4427" s="1"/>
    </row>
    <row r="4428" spans="1:16">
      <c r="A4428" s="12">
        <v>139</v>
      </c>
      <c r="B4428" s="12">
        <v>652988</v>
      </c>
      <c r="C4428" s="12" t="s">
        <v>4799</v>
      </c>
      <c r="D4428" s="12" t="s">
        <v>5070</v>
      </c>
      <c r="E4428" s="17" t="s">
        <v>11313</v>
      </c>
      <c r="F4428" s="25" t="str">
        <f>LEFT(E4428,MIN(FIND({0,1,2,3,4,5,6,7,8,9},ASC(E4428)&amp;1234567890))-1)</f>
        <v>Tb</v>
      </c>
      <c r="G4428" s="25">
        <f t="shared" si="138"/>
        <v>1</v>
      </c>
      <c r="H4428" s="25">
        <f>VLOOKUP(F4428,Table!$A$2:$C$121,2,0)</f>
        <v>3</v>
      </c>
      <c r="I4428" s="26">
        <f>VLOOKUP(F4428,Table!$A$2:$C$121,3,0)</f>
        <v>6</v>
      </c>
      <c r="J4428" s="17" t="s">
        <v>11869</v>
      </c>
      <c r="K4428" s="25" t="str">
        <f>LEFT(J4428,MIN(FIND({0,1,2,3,4,5,6,7,8,9},ASC(J4428)&amp;1234567890))-1)</f>
        <v>Zn</v>
      </c>
      <c r="L4428" s="25">
        <f t="shared" si="139"/>
        <v>12</v>
      </c>
      <c r="M4428" s="25">
        <f>VLOOKUP(K4428,Table!$A$2:$C$121,2,0)</f>
        <v>12</v>
      </c>
      <c r="N4428" s="26">
        <f>VLOOKUP(K4428,Table!$A$2:$C$121,3,0)</f>
        <v>4</v>
      </c>
      <c r="O4428" s="13" t="str">
        <f>VLOOKUP(A4428,Table!$U$1:$V$230,2,0)</f>
        <v>Tetragonal</v>
      </c>
      <c r="P4428" s="1"/>
    </row>
    <row r="4429" spans="1:16">
      <c r="A4429" s="12">
        <v>139</v>
      </c>
      <c r="B4429" s="12">
        <v>653304</v>
      </c>
      <c r="C4429" s="12" t="s">
        <v>4799</v>
      </c>
      <c r="D4429" s="12" t="s">
        <v>5071</v>
      </c>
      <c r="E4429" s="17" t="s">
        <v>11887</v>
      </c>
      <c r="F4429" s="25" t="str">
        <f>LEFT(E4429,MIN(FIND({0,1,2,3,4,5,6,7,8,9},ASC(E4429)&amp;1234567890))-1)</f>
        <v>Ti</v>
      </c>
      <c r="G4429" s="25">
        <f t="shared" si="138"/>
        <v>2</v>
      </c>
      <c r="H4429" s="25">
        <f>VLOOKUP(F4429,Table!$A$2:$C$121,2,0)</f>
        <v>4</v>
      </c>
      <c r="I4429" s="26">
        <f>VLOOKUP(F4429,Table!$A$2:$C$121,3,0)</f>
        <v>4</v>
      </c>
      <c r="J4429" s="17" t="s">
        <v>70</v>
      </c>
      <c r="K4429" s="25" t="str">
        <f>LEFT(J4429,MIN(FIND({0,1,2,3,4,5,6,7,8,9},ASC(J4429)&amp;1234567890))-1)</f>
        <v>Zn</v>
      </c>
      <c r="L4429" s="25">
        <f t="shared" si="139"/>
        <v>1</v>
      </c>
      <c r="M4429" s="25">
        <f>VLOOKUP(K4429,Table!$A$2:$C$121,2,0)</f>
        <v>12</v>
      </c>
      <c r="N4429" s="26">
        <f>VLOOKUP(K4429,Table!$A$2:$C$121,3,0)</f>
        <v>4</v>
      </c>
      <c r="O4429" s="13" t="str">
        <f>VLOOKUP(A4429,Table!$U$1:$V$230,2,0)</f>
        <v>Tetragonal</v>
      </c>
      <c r="P4429" s="1"/>
    </row>
    <row r="4430" spans="1:16">
      <c r="A4430" s="12">
        <v>139</v>
      </c>
      <c r="B4430" s="12">
        <v>653354</v>
      </c>
      <c r="C4430" s="12" t="s">
        <v>4799</v>
      </c>
      <c r="D4430" s="12" t="s">
        <v>5072</v>
      </c>
      <c r="E4430" s="17" t="s">
        <v>11334</v>
      </c>
      <c r="F4430" s="25" t="str">
        <f>LEFT(E4430,MIN(FIND({0,1,2,3,4,5,6,7,8,9},ASC(E4430)&amp;1234567890))-1)</f>
        <v>Tm</v>
      </c>
      <c r="G4430" s="25">
        <f t="shared" si="138"/>
        <v>1</v>
      </c>
      <c r="H4430" s="25">
        <f>VLOOKUP(F4430,Table!$A$2:$C$121,2,0)</f>
        <v>3</v>
      </c>
      <c r="I4430" s="26">
        <f>VLOOKUP(F4430,Table!$A$2:$C$121,3,0)</f>
        <v>6</v>
      </c>
      <c r="J4430" s="17" t="s">
        <v>11869</v>
      </c>
      <c r="K4430" s="25" t="str">
        <f>LEFT(J4430,MIN(FIND({0,1,2,3,4,5,6,7,8,9},ASC(J4430)&amp;1234567890))-1)</f>
        <v>Zn</v>
      </c>
      <c r="L4430" s="25">
        <f t="shared" si="139"/>
        <v>12</v>
      </c>
      <c r="M4430" s="25">
        <f>VLOOKUP(K4430,Table!$A$2:$C$121,2,0)</f>
        <v>12</v>
      </c>
      <c r="N4430" s="26">
        <f>VLOOKUP(K4430,Table!$A$2:$C$121,3,0)</f>
        <v>4</v>
      </c>
      <c r="O4430" s="13" t="str">
        <f>VLOOKUP(A4430,Table!$U$1:$V$230,2,0)</f>
        <v>Tetragonal</v>
      </c>
      <c r="P4430" s="1"/>
    </row>
    <row r="4431" spans="1:16">
      <c r="A4431" s="12">
        <v>139</v>
      </c>
      <c r="B4431" s="12">
        <v>653404</v>
      </c>
      <c r="C4431" s="12" t="s">
        <v>4799</v>
      </c>
      <c r="D4431" s="12" t="s">
        <v>5073</v>
      </c>
      <c r="E4431" s="17" t="s">
        <v>71</v>
      </c>
      <c r="F4431" s="25" t="str">
        <f>LEFT(E4431,MIN(FIND({0,1,2,3,4,5,6,7,8,9},ASC(E4431)&amp;1234567890))-1)</f>
        <v>Zn</v>
      </c>
      <c r="G4431" s="25">
        <f t="shared" si="138"/>
        <v>5</v>
      </c>
      <c r="H4431" s="25">
        <f>VLOOKUP(F4431,Table!$A$2:$C$121,2,0)</f>
        <v>12</v>
      </c>
      <c r="I4431" s="26">
        <f>VLOOKUP(F4431,Table!$A$2:$C$121,3,0)</f>
        <v>4</v>
      </c>
      <c r="J4431" s="17" t="s">
        <v>416</v>
      </c>
      <c r="K4431" s="25" t="str">
        <f>LEFT(J4431,MIN(FIND({0,1,2,3,4,5,6,7,8,9},ASC(J4431)&amp;1234567890))-1)</f>
        <v>V</v>
      </c>
      <c r="L4431" s="25">
        <f t="shared" si="139"/>
        <v>4</v>
      </c>
      <c r="M4431" s="25">
        <f>VLOOKUP(K4431,Table!$A$2:$C$121,2,0)</f>
        <v>5</v>
      </c>
      <c r="N4431" s="26">
        <f>VLOOKUP(K4431,Table!$A$2:$C$121,3,0)</f>
        <v>4</v>
      </c>
      <c r="O4431" s="13" t="str">
        <f>VLOOKUP(A4431,Table!$U$1:$V$230,2,0)</f>
        <v>Tetragonal</v>
      </c>
      <c r="P4431" s="1"/>
    </row>
    <row r="4432" spans="1:16">
      <c r="A4432" s="12">
        <v>139</v>
      </c>
      <c r="B4432" s="12">
        <v>653511</v>
      </c>
      <c r="C4432" s="12" t="s">
        <v>4799</v>
      </c>
      <c r="D4432" s="12" t="s">
        <v>5074</v>
      </c>
      <c r="E4432" s="17" t="s">
        <v>70</v>
      </c>
      <c r="F4432" s="25" t="str">
        <f>LEFT(E4432,MIN(FIND({0,1,2,3,4,5,6,7,8,9},ASC(E4432)&amp;1234567890))-1)</f>
        <v>Zn</v>
      </c>
      <c r="G4432" s="25">
        <f t="shared" si="138"/>
        <v>1</v>
      </c>
      <c r="H4432" s="25">
        <f>VLOOKUP(F4432,Table!$A$2:$C$121,2,0)</f>
        <v>12</v>
      </c>
      <c r="I4432" s="26">
        <f>VLOOKUP(F4432,Table!$A$2:$C$121,3,0)</f>
        <v>4</v>
      </c>
      <c r="J4432" s="17" t="s">
        <v>11391</v>
      </c>
      <c r="K4432" s="25" t="str">
        <f>LEFT(J4432,MIN(FIND({0,1,2,3,4,5,6,7,8,9},ASC(J4432)&amp;1234567890))-1)</f>
        <v>Zr</v>
      </c>
      <c r="L4432" s="25">
        <f t="shared" si="139"/>
        <v>2</v>
      </c>
      <c r="M4432" s="25">
        <f>VLOOKUP(K4432,Table!$A$2:$C$121,2,0)</f>
        <v>4</v>
      </c>
      <c r="N4432" s="26">
        <f>VLOOKUP(K4432,Table!$A$2:$C$121,3,0)</f>
        <v>5</v>
      </c>
      <c r="O4432" s="13" t="str">
        <f>VLOOKUP(A4432,Table!$U$1:$V$230,2,0)</f>
        <v>Tetragonal</v>
      </c>
      <c r="P4432" s="1"/>
    </row>
    <row r="4433" spans="1:16">
      <c r="A4433" s="12">
        <v>139</v>
      </c>
      <c r="B4433" s="12">
        <v>654562</v>
      </c>
      <c r="C4433" s="12" t="s">
        <v>4799</v>
      </c>
      <c r="D4433" s="12" t="s">
        <v>5075</v>
      </c>
      <c r="E4433" s="17" t="s">
        <v>12652</v>
      </c>
      <c r="F4433" s="25" t="str">
        <f>LEFT(E4433,MIN(FIND({0,1,2,3,4,5,6,7,8,9},ASC(E4433)&amp;1234567890))-1)</f>
        <v>Fe</v>
      </c>
      <c r="G4433" s="25">
        <f t="shared" si="138"/>
        <v>8</v>
      </c>
      <c r="H4433" s="25">
        <f>VLOOKUP(F4433,Table!$A$2:$C$121,2,0)</f>
        <v>8</v>
      </c>
      <c r="I4433" s="26">
        <f>VLOOKUP(F4433,Table!$A$2:$C$121,3,0)</f>
        <v>4</v>
      </c>
      <c r="J4433" s="17" t="s">
        <v>68</v>
      </c>
      <c r="K4433" s="25" t="str">
        <f>LEFT(J4433,MIN(FIND({0,1,2,3,4,5,6,7,8,9},ASC(J4433)&amp;1234567890))-1)</f>
        <v>N</v>
      </c>
      <c r="L4433" s="25">
        <f t="shared" si="139"/>
        <v>1</v>
      </c>
      <c r="M4433" s="25">
        <f>VLOOKUP(K4433,Table!$A$2:$C$121,2,0)</f>
        <v>15</v>
      </c>
      <c r="N4433" s="26">
        <f>VLOOKUP(K4433,Table!$A$2:$C$121,3,0)</f>
        <v>2</v>
      </c>
      <c r="O4433" s="13" t="str">
        <f>VLOOKUP(A4433,Table!$U$1:$V$230,2,0)</f>
        <v>Tetragonal</v>
      </c>
      <c r="P4433" s="1"/>
    </row>
    <row r="4434" spans="1:16">
      <c r="A4434" s="12">
        <v>139</v>
      </c>
      <c r="B4434" s="12">
        <v>659813</v>
      </c>
      <c r="C4434" s="12" t="s">
        <v>4799</v>
      </c>
      <c r="D4434" s="12" t="s">
        <v>5076</v>
      </c>
      <c r="E4434" s="17" t="s">
        <v>11391</v>
      </c>
      <c r="F4434" s="25" t="str">
        <f>LEFT(E4434,MIN(FIND({0,1,2,3,4,5,6,7,8,9},ASC(E4434)&amp;1234567890))-1)</f>
        <v>Zr</v>
      </c>
      <c r="G4434" s="25">
        <f t="shared" si="138"/>
        <v>2</v>
      </c>
      <c r="H4434" s="25">
        <f>VLOOKUP(F4434,Table!$A$2:$C$121,2,0)</f>
        <v>4</v>
      </c>
      <c r="I4434" s="26">
        <f>VLOOKUP(F4434,Table!$A$2:$C$121,3,0)</f>
        <v>5</v>
      </c>
      <c r="J4434" s="17" t="s">
        <v>11785</v>
      </c>
      <c r="K4434" s="25" t="str">
        <f>LEFT(J4434,MIN(FIND({0,1,2,3,4,5,6,7,8,9},ASC(J4434)&amp;1234567890))-1)</f>
        <v>D</v>
      </c>
      <c r="L4434" s="25">
        <f t="shared" si="139"/>
        <v>4</v>
      </c>
      <c r="M4434" s="25">
        <f>VLOOKUP(K4434,Table!$A$2:$C$121,2,0)</f>
        <v>1</v>
      </c>
      <c r="N4434" s="26">
        <f>VLOOKUP(K4434,Table!$A$2:$C$121,3,0)</f>
        <v>1</v>
      </c>
      <c r="O4434" s="13" t="str">
        <f>VLOOKUP(A4434,Table!$U$1:$V$230,2,0)</f>
        <v>Tetragonal</v>
      </c>
      <c r="P4434" s="1"/>
    </row>
    <row r="4435" spans="1:16">
      <c r="A4435" s="12">
        <v>139</v>
      </c>
      <c r="B4435" s="12">
        <v>51947</v>
      </c>
      <c r="C4435" s="12" t="s">
        <v>4799</v>
      </c>
      <c r="D4435" s="12" t="s">
        <v>5077</v>
      </c>
      <c r="E4435" s="17" t="s">
        <v>11507</v>
      </c>
      <c r="F4435" s="25" t="str">
        <f>LEFT(E4435,MIN(FIND({0,1,2,3,4,5,6,7,8,9},ASC(E4435)&amp;1234567890))-1)</f>
        <v>In</v>
      </c>
      <c r="G4435" s="25">
        <f t="shared" si="138"/>
        <v>4</v>
      </c>
      <c r="H4435" s="25">
        <f>VLOOKUP(F4435,Table!$A$2:$C$121,2,0)</f>
        <v>13</v>
      </c>
      <c r="I4435" s="26">
        <f>VLOOKUP(F4435,Table!$A$2:$C$121,3,0)</f>
        <v>5</v>
      </c>
      <c r="J4435" s="17" t="s">
        <v>39</v>
      </c>
      <c r="K4435" s="25" t="str">
        <f>LEFT(J4435,MIN(FIND({0,1,2,3,4,5,6,7,8,9},ASC(J4435)&amp;1234567890))-1)</f>
        <v>K</v>
      </c>
      <c r="L4435" s="25">
        <f t="shared" si="139"/>
        <v>1</v>
      </c>
      <c r="M4435" s="25">
        <f>VLOOKUP(K4435,Table!$A$2:$C$121,2,0)</f>
        <v>1</v>
      </c>
      <c r="N4435" s="26">
        <f>VLOOKUP(K4435,Table!$A$2:$C$121,3,0)</f>
        <v>4</v>
      </c>
      <c r="O4435" s="13" t="str">
        <f>VLOOKUP(A4435,Table!$U$1:$V$230,2,0)</f>
        <v>Tetragonal</v>
      </c>
      <c r="P4435" s="1"/>
    </row>
    <row r="4436" spans="1:16">
      <c r="A4436" s="12">
        <v>139</v>
      </c>
      <c r="B4436" s="12">
        <v>51964</v>
      </c>
      <c r="C4436" s="12" t="s">
        <v>4799</v>
      </c>
      <c r="D4436" s="12" t="s">
        <v>5078</v>
      </c>
      <c r="E4436" s="17" t="s">
        <v>12653</v>
      </c>
      <c r="F4436" s="25" t="str">
        <f>LEFT(E4436,MIN(FIND({0,1,2,3,4,5,6,7,8,9},ASC(E4436)&amp;1234567890))-1)</f>
        <v>In</v>
      </c>
      <c r="G4436" s="25">
        <f t="shared" si="138"/>
        <v>1.7</v>
      </c>
      <c r="H4436" s="25">
        <f>VLOOKUP(F4436,Table!$A$2:$C$121,2,0)</f>
        <v>13</v>
      </c>
      <c r="I4436" s="26">
        <f>VLOOKUP(F4436,Table!$A$2:$C$121,3,0)</f>
        <v>5</v>
      </c>
      <c r="J4436" s="17" t="s">
        <v>12654</v>
      </c>
      <c r="K4436" s="25" t="str">
        <f>LEFT(J4436,MIN(FIND({0,1,2,3,4,5,6,7,8,9},ASC(J4436)&amp;1234567890))-1)</f>
        <v>Li</v>
      </c>
      <c r="L4436" s="25">
        <f t="shared" si="139"/>
        <v>0.3</v>
      </c>
      <c r="M4436" s="25">
        <f>VLOOKUP(K4436,Table!$A$2:$C$121,2,0)</f>
        <v>1</v>
      </c>
      <c r="N4436" s="26">
        <f>VLOOKUP(K4436,Table!$A$2:$C$121,3,0)</f>
        <v>2</v>
      </c>
      <c r="O4436" s="13" t="str">
        <f>VLOOKUP(A4436,Table!$U$1:$V$230,2,0)</f>
        <v>Tetragonal</v>
      </c>
      <c r="P4436" s="1"/>
    </row>
    <row r="4437" spans="1:16">
      <c r="A4437" s="12">
        <v>139</v>
      </c>
      <c r="B4437" s="12">
        <v>51973</v>
      </c>
      <c r="C4437" s="12" t="s">
        <v>4799</v>
      </c>
      <c r="D4437" s="12" t="s">
        <v>4270</v>
      </c>
      <c r="E4437" s="17" t="s">
        <v>11286</v>
      </c>
      <c r="F4437" s="25" t="str">
        <f>LEFT(E4437,MIN(FIND({0,1,2,3,4,5,6,7,8,9},ASC(E4437)&amp;1234567890))-1)</f>
        <v>In</v>
      </c>
      <c r="G4437" s="25">
        <f t="shared" si="138"/>
        <v>1</v>
      </c>
      <c r="H4437" s="25">
        <f>VLOOKUP(F4437,Table!$A$2:$C$121,2,0)</f>
        <v>13</v>
      </c>
      <c r="I4437" s="26">
        <f>VLOOKUP(F4437,Table!$A$2:$C$121,3,0)</f>
        <v>5</v>
      </c>
      <c r="J4437" s="17" t="s">
        <v>69</v>
      </c>
      <c r="K4437" s="25" t="str">
        <f>LEFT(J4437,MIN(FIND({0,1,2,3,4,5,6,7,8,9},ASC(J4437)&amp;1234567890))-1)</f>
        <v>Mg</v>
      </c>
      <c r="L4437" s="25">
        <f t="shared" si="139"/>
        <v>1</v>
      </c>
      <c r="M4437" s="25">
        <f>VLOOKUP(K4437,Table!$A$2:$C$121,2,0)</f>
        <v>2</v>
      </c>
      <c r="N4437" s="26">
        <f>VLOOKUP(K4437,Table!$A$2:$C$121,3,0)</f>
        <v>3</v>
      </c>
      <c r="O4437" s="13" t="str">
        <f>VLOOKUP(A4437,Table!$U$1:$V$230,2,0)</f>
        <v>Tetragonal</v>
      </c>
      <c r="P4437" s="1"/>
    </row>
    <row r="4438" spans="1:16">
      <c r="A4438" s="12">
        <v>139</v>
      </c>
      <c r="B4438" s="12">
        <v>51981</v>
      </c>
      <c r="C4438" s="12" t="s">
        <v>4799</v>
      </c>
      <c r="D4438" s="12" t="s">
        <v>5079</v>
      </c>
      <c r="E4438" s="17" t="s">
        <v>12655</v>
      </c>
      <c r="F4438" s="25" t="str">
        <f>LEFT(E4438,MIN(FIND({0,1,2,3,4,5,6,7,8,9},ASC(E4438)&amp;1234567890))-1)</f>
        <v>In</v>
      </c>
      <c r="G4438" s="25">
        <f t="shared" si="138"/>
        <v>0.96</v>
      </c>
      <c r="H4438" s="25">
        <f>VLOOKUP(F4438,Table!$A$2:$C$121,2,0)</f>
        <v>13</v>
      </c>
      <c r="I4438" s="26">
        <f>VLOOKUP(F4438,Table!$A$2:$C$121,3,0)</f>
        <v>5</v>
      </c>
      <c r="J4438" s="17" t="s">
        <v>12656</v>
      </c>
      <c r="K4438" s="25" t="str">
        <f>LEFT(J4438,MIN(FIND({0,1,2,3,4,5,6,7,8,9},ASC(J4438)&amp;1234567890))-1)</f>
        <v>Mg</v>
      </c>
      <c r="L4438" s="25">
        <f t="shared" si="139"/>
        <v>0.04</v>
      </c>
      <c r="M4438" s="25">
        <f>VLOOKUP(K4438,Table!$A$2:$C$121,2,0)</f>
        <v>2</v>
      </c>
      <c r="N4438" s="26">
        <f>VLOOKUP(K4438,Table!$A$2:$C$121,3,0)</f>
        <v>3</v>
      </c>
      <c r="O4438" s="13" t="str">
        <f>VLOOKUP(A4438,Table!$U$1:$V$230,2,0)</f>
        <v>Tetragonal</v>
      </c>
      <c r="P4438" s="1"/>
    </row>
    <row r="4439" spans="1:16">
      <c r="A4439" s="12">
        <v>139</v>
      </c>
      <c r="B4439" s="12">
        <v>59466</v>
      </c>
      <c r="C4439" s="12" t="s">
        <v>4799</v>
      </c>
      <c r="D4439" s="12" t="s">
        <v>5080</v>
      </c>
      <c r="E4439" s="17" t="s">
        <v>12657</v>
      </c>
      <c r="F4439" s="25" t="str">
        <f>LEFT(E4439,MIN(FIND({0,1,2,3,4,5,6,7,8,9},ASC(E4439)&amp;1234567890))-1)</f>
        <v>In</v>
      </c>
      <c r="G4439" s="25">
        <f t="shared" si="138"/>
        <v>0.9</v>
      </c>
      <c r="H4439" s="25">
        <f>VLOOKUP(F4439,Table!$A$2:$C$121,2,0)</f>
        <v>13</v>
      </c>
      <c r="I4439" s="26">
        <f>VLOOKUP(F4439,Table!$A$2:$C$121,3,0)</f>
        <v>5</v>
      </c>
      <c r="J4439" s="17" t="s">
        <v>12658</v>
      </c>
      <c r="K4439" s="25" t="str">
        <f>LEFT(J4439,MIN(FIND({0,1,2,3,4,5,6,7,8,9},ASC(J4439)&amp;1234567890))-1)</f>
        <v>Pb</v>
      </c>
      <c r="L4439" s="25">
        <f t="shared" si="139"/>
        <v>0.1</v>
      </c>
      <c r="M4439" s="25">
        <f>VLOOKUP(K4439,Table!$A$2:$C$121,2,0)</f>
        <v>14</v>
      </c>
      <c r="N4439" s="26">
        <f>VLOOKUP(K4439,Table!$A$2:$C$121,3,0)</f>
        <v>6</v>
      </c>
      <c r="O4439" s="13" t="str">
        <f>VLOOKUP(A4439,Table!$U$1:$V$230,2,0)</f>
        <v>Tetragonal</v>
      </c>
      <c r="P4439" s="1"/>
    </row>
    <row r="4440" spans="1:16">
      <c r="A4440" s="12">
        <v>139</v>
      </c>
      <c r="B4440" s="12">
        <v>59468</v>
      </c>
      <c r="C4440" s="12" t="s">
        <v>4799</v>
      </c>
      <c r="D4440" s="12" t="s">
        <v>5081</v>
      </c>
      <c r="E4440" s="17" t="s">
        <v>12659</v>
      </c>
      <c r="F4440" s="25" t="str">
        <f>LEFT(E4440,MIN(FIND({0,1,2,3,4,5,6,7,8,9},ASC(E4440)&amp;1234567890))-1)</f>
        <v>In</v>
      </c>
      <c r="G4440" s="25">
        <f t="shared" si="138"/>
        <v>0.85</v>
      </c>
      <c r="H4440" s="25">
        <f>VLOOKUP(F4440,Table!$A$2:$C$121,2,0)</f>
        <v>13</v>
      </c>
      <c r="I4440" s="26">
        <f>VLOOKUP(F4440,Table!$A$2:$C$121,3,0)</f>
        <v>5</v>
      </c>
      <c r="J4440" s="17" t="s">
        <v>12660</v>
      </c>
      <c r="K4440" s="25" t="str">
        <f>LEFT(J4440,MIN(FIND({0,1,2,3,4,5,6,7,8,9},ASC(J4440)&amp;1234567890))-1)</f>
        <v>Pb</v>
      </c>
      <c r="L4440" s="25">
        <f t="shared" si="139"/>
        <v>0.15</v>
      </c>
      <c r="M4440" s="25">
        <f>VLOOKUP(K4440,Table!$A$2:$C$121,2,0)</f>
        <v>14</v>
      </c>
      <c r="N4440" s="26">
        <f>VLOOKUP(K4440,Table!$A$2:$C$121,3,0)</f>
        <v>6</v>
      </c>
      <c r="O4440" s="13" t="str">
        <f>VLOOKUP(A4440,Table!$U$1:$V$230,2,0)</f>
        <v>Tetragonal</v>
      </c>
      <c r="P4440" s="1"/>
    </row>
    <row r="4441" spans="1:16">
      <c r="A4441" s="12">
        <v>139</v>
      </c>
      <c r="B4441" s="12">
        <v>59477</v>
      </c>
      <c r="C4441" s="12" t="s">
        <v>4799</v>
      </c>
      <c r="D4441" s="12" t="s">
        <v>5082</v>
      </c>
      <c r="E4441" s="17" t="s">
        <v>12661</v>
      </c>
      <c r="F4441" s="25" t="str">
        <f>LEFT(E4441,MIN(FIND({0,1,2,3,4,5,6,7,8,9},ASC(E4441)&amp;1234567890))-1)</f>
        <v>In</v>
      </c>
      <c r="G4441" s="25">
        <f t="shared" si="138"/>
        <v>0.25</v>
      </c>
      <c r="H4441" s="25">
        <f>VLOOKUP(F4441,Table!$A$2:$C$121,2,0)</f>
        <v>13</v>
      </c>
      <c r="I4441" s="26">
        <f>VLOOKUP(F4441,Table!$A$2:$C$121,3,0)</f>
        <v>5</v>
      </c>
      <c r="J4441" s="17" t="s">
        <v>12662</v>
      </c>
      <c r="K4441" s="25" t="str">
        <f>LEFT(J4441,MIN(FIND({0,1,2,3,4,5,6,7,8,9},ASC(J4441)&amp;1234567890))-1)</f>
        <v>Pd</v>
      </c>
      <c r="L4441" s="25">
        <f t="shared" si="139"/>
        <v>0.75</v>
      </c>
      <c r="M4441" s="25">
        <f>VLOOKUP(K4441,Table!$A$2:$C$121,2,0)</f>
        <v>10</v>
      </c>
      <c r="N4441" s="26">
        <f>VLOOKUP(K4441,Table!$A$2:$C$121,3,0)</f>
        <v>5</v>
      </c>
      <c r="O4441" s="13" t="str">
        <f>VLOOKUP(A4441,Table!$U$1:$V$230,2,0)</f>
        <v>Tetragonal</v>
      </c>
      <c r="P4441" s="1"/>
    </row>
    <row r="4442" spans="1:16">
      <c r="A4442" s="12">
        <v>139</v>
      </c>
      <c r="B4442" s="12">
        <v>59509</v>
      </c>
      <c r="C4442" s="12" t="s">
        <v>4799</v>
      </c>
      <c r="D4442" s="12" t="s">
        <v>4271</v>
      </c>
      <c r="E4442" s="17" t="s">
        <v>11286</v>
      </c>
      <c r="F4442" s="25" t="str">
        <f>LEFT(E4442,MIN(FIND({0,1,2,3,4,5,6,7,8,9},ASC(E4442)&amp;1234567890))-1)</f>
        <v>In</v>
      </c>
      <c r="G4442" s="25">
        <f t="shared" si="138"/>
        <v>1</v>
      </c>
      <c r="H4442" s="25">
        <f>VLOOKUP(F4442,Table!$A$2:$C$121,2,0)</f>
        <v>13</v>
      </c>
      <c r="I4442" s="26">
        <f>VLOOKUP(F4442,Table!$A$2:$C$121,3,0)</f>
        <v>5</v>
      </c>
      <c r="J4442" s="17" t="s">
        <v>11502</v>
      </c>
      <c r="K4442" s="25" t="str">
        <f>LEFT(J4442,MIN(FIND({0,1,2,3,4,5,6,7,8,9},ASC(J4442)&amp;1234567890))-1)</f>
        <v>Pu</v>
      </c>
      <c r="L4442" s="25">
        <f t="shared" si="139"/>
        <v>1</v>
      </c>
      <c r="M4442" s="25">
        <f>VLOOKUP(K4442,Table!$A$2:$C$121,2,0)</f>
        <v>3</v>
      </c>
      <c r="N4442" s="26">
        <f>VLOOKUP(K4442,Table!$A$2:$C$121,3,0)</f>
        <v>7</v>
      </c>
      <c r="O4442" s="13" t="str">
        <f>VLOOKUP(A4442,Table!$U$1:$V$230,2,0)</f>
        <v>Tetragonal</v>
      </c>
      <c r="P4442" s="1"/>
    </row>
    <row r="4443" spans="1:16">
      <c r="A4443" s="12">
        <v>139</v>
      </c>
      <c r="B4443" s="12">
        <v>59514</v>
      </c>
      <c r="C4443" s="12" t="s">
        <v>4799</v>
      </c>
      <c r="D4443" s="12" t="s">
        <v>5083</v>
      </c>
      <c r="E4443" s="17" t="s">
        <v>11507</v>
      </c>
      <c r="F4443" s="25" t="str">
        <f>LEFT(E4443,MIN(FIND({0,1,2,3,4,5,6,7,8,9},ASC(E4443)&amp;1234567890))-1)</f>
        <v>In</v>
      </c>
      <c r="G4443" s="25">
        <f t="shared" si="138"/>
        <v>4</v>
      </c>
      <c r="H4443" s="25">
        <f>VLOOKUP(F4443,Table!$A$2:$C$121,2,0)</f>
        <v>13</v>
      </c>
      <c r="I4443" s="26">
        <f>VLOOKUP(F4443,Table!$A$2:$C$121,3,0)</f>
        <v>5</v>
      </c>
      <c r="J4443" s="17" t="s">
        <v>11498</v>
      </c>
      <c r="K4443" s="25" t="str">
        <f>LEFT(J4443,MIN(FIND({0,1,2,3,4,5,6,7,8,9},ASC(J4443)&amp;1234567890))-1)</f>
        <v>Rb</v>
      </c>
      <c r="L4443" s="25">
        <f t="shared" si="139"/>
        <v>1</v>
      </c>
      <c r="M4443" s="25">
        <f>VLOOKUP(K4443,Table!$A$2:$C$121,2,0)</f>
        <v>1</v>
      </c>
      <c r="N4443" s="26">
        <f>VLOOKUP(K4443,Table!$A$2:$C$121,3,0)</f>
        <v>5</v>
      </c>
      <c r="O4443" s="13" t="str">
        <f>VLOOKUP(A4443,Table!$U$1:$V$230,2,0)</f>
        <v>Tetragonal</v>
      </c>
      <c r="P4443" s="1"/>
    </row>
    <row r="4444" spans="1:16">
      <c r="A4444" s="12">
        <v>139</v>
      </c>
      <c r="B4444" s="12">
        <v>59536</v>
      </c>
      <c r="C4444" s="12" t="s">
        <v>4799</v>
      </c>
      <c r="D4444" s="12" t="s">
        <v>5084</v>
      </c>
      <c r="E4444" s="17" t="s">
        <v>12663</v>
      </c>
      <c r="F4444" s="25" t="str">
        <f>LEFT(E4444,MIN(FIND({0,1,2,3,4,5,6,7,8,9},ASC(E4444)&amp;1234567890))-1)</f>
        <v>In</v>
      </c>
      <c r="G4444" s="25">
        <f t="shared" si="138"/>
        <v>0.75</v>
      </c>
      <c r="H4444" s="25">
        <f>VLOOKUP(F4444,Table!$A$2:$C$121,2,0)</f>
        <v>13</v>
      </c>
      <c r="I4444" s="26">
        <f>VLOOKUP(F4444,Table!$A$2:$C$121,3,0)</f>
        <v>5</v>
      </c>
      <c r="J4444" s="17" t="s">
        <v>12664</v>
      </c>
      <c r="K4444" s="25" t="str">
        <f>LEFT(J4444,MIN(FIND({0,1,2,3,4,5,6,7,8,9},ASC(J4444)&amp;1234567890))-1)</f>
        <v>Sn</v>
      </c>
      <c r="L4444" s="25">
        <f t="shared" si="139"/>
        <v>0.25</v>
      </c>
      <c r="M4444" s="25">
        <f>VLOOKUP(K4444,Table!$A$2:$C$121,2,0)</f>
        <v>14</v>
      </c>
      <c r="N4444" s="26">
        <f>VLOOKUP(K4444,Table!$A$2:$C$121,3,0)</f>
        <v>5</v>
      </c>
      <c r="O4444" s="13" t="str">
        <f>VLOOKUP(A4444,Table!$U$1:$V$230,2,0)</f>
        <v>Tetragonal</v>
      </c>
      <c r="P4444" s="1"/>
    </row>
    <row r="4445" spans="1:16">
      <c r="A4445" s="12">
        <v>139</v>
      </c>
      <c r="B4445" s="12">
        <v>59558</v>
      </c>
      <c r="C4445" s="12" t="s">
        <v>4799</v>
      </c>
      <c r="D4445" s="12" t="s">
        <v>5085</v>
      </c>
      <c r="E4445" s="17" t="s">
        <v>12665</v>
      </c>
      <c r="F4445" s="25" t="str">
        <f>LEFT(E4445,MIN(FIND({0,1,2,3,4,5,6,7,8,9},ASC(E4445)&amp;1234567890))-1)</f>
        <v>In</v>
      </c>
      <c r="G4445" s="25">
        <f t="shared" si="138"/>
        <v>0.8</v>
      </c>
      <c r="H4445" s="25">
        <f>VLOOKUP(F4445,Table!$A$2:$C$121,2,0)</f>
        <v>13</v>
      </c>
      <c r="I4445" s="26">
        <f>VLOOKUP(F4445,Table!$A$2:$C$121,3,0)</f>
        <v>5</v>
      </c>
      <c r="J4445" s="17" t="s">
        <v>12666</v>
      </c>
      <c r="K4445" s="25" t="str">
        <f>LEFT(J4445,MIN(FIND({0,1,2,3,4,5,6,7,8,9},ASC(J4445)&amp;1234567890))-1)</f>
        <v>Tl</v>
      </c>
      <c r="L4445" s="25">
        <f t="shared" si="139"/>
        <v>0.2</v>
      </c>
      <c r="M4445" s="25">
        <f>VLOOKUP(K4445,Table!$A$2:$C$121,2,0)</f>
        <v>13</v>
      </c>
      <c r="N4445" s="26">
        <f>VLOOKUP(K4445,Table!$A$2:$C$121,3,0)</f>
        <v>6</v>
      </c>
      <c r="O4445" s="13" t="str">
        <f>VLOOKUP(A4445,Table!$U$1:$V$230,2,0)</f>
        <v>Tetragonal</v>
      </c>
      <c r="P4445" s="1"/>
    </row>
    <row r="4446" spans="1:16">
      <c r="A4446" s="12">
        <v>139</v>
      </c>
      <c r="B4446" s="12">
        <v>59578</v>
      </c>
      <c r="C4446" s="12" t="s">
        <v>4799</v>
      </c>
      <c r="D4446" s="12" t="s">
        <v>5086</v>
      </c>
      <c r="E4446" s="17" t="s">
        <v>45</v>
      </c>
      <c r="F4446" s="25" t="str">
        <f>LEFT(E4446,MIN(FIND({0,1,2,3,4,5,6,7,8,9},ASC(E4446)&amp;1234567890))-1)</f>
        <v>In</v>
      </c>
      <c r="G4446" s="25">
        <f t="shared" si="138"/>
        <v>3</v>
      </c>
      <c r="H4446" s="25">
        <f>VLOOKUP(F4446,Table!$A$2:$C$121,2,0)</f>
        <v>13</v>
      </c>
      <c r="I4446" s="26">
        <f>VLOOKUP(F4446,Table!$A$2:$C$121,3,0)</f>
        <v>5</v>
      </c>
      <c r="J4446" s="17" t="s">
        <v>377</v>
      </c>
      <c r="K4446" s="25" t="str">
        <f>LEFT(J4446,MIN(FIND({0,1,2,3,4,5,6,7,8,9},ASC(J4446)&amp;1234567890))-1)</f>
        <v>Zr</v>
      </c>
      <c r="L4446" s="25">
        <f t="shared" si="139"/>
        <v>1</v>
      </c>
      <c r="M4446" s="25">
        <f>VLOOKUP(K4446,Table!$A$2:$C$121,2,0)</f>
        <v>4</v>
      </c>
      <c r="N4446" s="26">
        <f>VLOOKUP(K4446,Table!$A$2:$C$121,3,0)</f>
        <v>5</v>
      </c>
      <c r="O4446" s="13" t="str">
        <f>VLOOKUP(A4446,Table!$U$1:$V$230,2,0)</f>
        <v>Tetragonal</v>
      </c>
      <c r="P4446" s="1"/>
    </row>
    <row r="4447" spans="1:16">
      <c r="A4447" s="12">
        <v>139</v>
      </c>
      <c r="B4447" s="12">
        <v>170577</v>
      </c>
      <c r="C4447" s="12" t="s">
        <v>4799</v>
      </c>
      <c r="D4447" s="12" t="s">
        <v>5087</v>
      </c>
      <c r="E4447" s="17" t="s">
        <v>11887</v>
      </c>
      <c r="F4447" s="25" t="str">
        <f>LEFT(E4447,MIN(FIND({0,1,2,3,4,5,6,7,8,9},ASC(E4447)&amp;1234567890))-1)</f>
        <v>Ti</v>
      </c>
      <c r="G4447" s="25">
        <f t="shared" si="138"/>
        <v>2</v>
      </c>
      <c r="H4447" s="25">
        <f>VLOOKUP(F4447,Table!$A$2:$C$121,2,0)</f>
        <v>4</v>
      </c>
      <c r="I4447" s="26">
        <f>VLOOKUP(F4447,Table!$A$2:$C$121,3,0)</f>
        <v>4</v>
      </c>
      <c r="J4447" s="17" t="s">
        <v>11645</v>
      </c>
      <c r="K4447" s="25" t="str">
        <f>LEFT(J4447,MIN(FIND({0,1,2,3,4,5,6,7,8,9},ASC(J4447)&amp;1234567890))-1)</f>
        <v>Sb</v>
      </c>
      <c r="L4447" s="25">
        <f t="shared" si="139"/>
        <v>1</v>
      </c>
      <c r="M4447" s="25">
        <f>VLOOKUP(K4447,Table!$A$2:$C$121,2,0)</f>
        <v>15</v>
      </c>
      <c r="N4447" s="26">
        <f>VLOOKUP(K4447,Table!$A$2:$C$121,3,0)</f>
        <v>5</v>
      </c>
      <c r="O4447" s="13" t="str">
        <f>VLOOKUP(A4447,Table!$U$1:$V$230,2,0)</f>
        <v>Tetragonal</v>
      </c>
      <c r="P4447" s="1"/>
    </row>
    <row r="4448" spans="1:16">
      <c r="A4448" s="12">
        <v>139</v>
      </c>
      <c r="B4448" s="12">
        <v>170782</v>
      </c>
      <c r="C4448" s="12" t="s">
        <v>4799</v>
      </c>
      <c r="D4448" s="12" t="s">
        <v>5088</v>
      </c>
      <c r="E4448" s="17" t="s">
        <v>433</v>
      </c>
      <c r="F4448" s="25" t="str">
        <f>LEFT(E4448,MIN(FIND({0,1,2,3,4,5,6,7,8,9},ASC(E4448)&amp;1234567890))-1)</f>
        <v>Sr</v>
      </c>
      <c r="G4448" s="25">
        <f t="shared" si="138"/>
        <v>1</v>
      </c>
      <c r="H4448" s="25">
        <f>VLOOKUP(F4448,Table!$A$2:$C$121,2,0)</f>
        <v>2</v>
      </c>
      <c r="I4448" s="26">
        <f>VLOOKUP(F4448,Table!$A$2:$C$121,3,0)</f>
        <v>5</v>
      </c>
      <c r="J4448" s="17" t="s">
        <v>11382</v>
      </c>
      <c r="K4448" s="25" t="str">
        <f>LEFT(J4448,MIN(FIND({0,1,2,3,4,5,6,7,8,9},ASC(J4448)&amp;1234567890))-1)</f>
        <v>Ga</v>
      </c>
      <c r="L4448" s="25">
        <f t="shared" si="139"/>
        <v>4</v>
      </c>
      <c r="M4448" s="25">
        <f>VLOOKUP(K4448,Table!$A$2:$C$121,2,0)</f>
        <v>13</v>
      </c>
      <c r="N4448" s="26">
        <f>VLOOKUP(K4448,Table!$A$2:$C$121,3,0)</f>
        <v>4</v>
      </c>
      <c r="O4448" s="13" t="str">
        <f>VLOOKUP(A4448,Table!$U$1:$V$230,2,0)</f>
        <v>Tetragonal</v>
      </c>
      <c r="P4448" s="1"/>
    </row>
    <row r="4449" spans="1:16">
      <c r="A4449" s="12">
        <v>139</v>
      </c>
      <c r="B4449" s="12">
        <v>108012</v>
      </c>
      <c r="C4449" s="12" t="s">
        <v>4799</v>
      </c>
      <c r="D4449" s="12" t="s">
        <v>5089</v>
      </c>
      <c r="E4449" s="17" t="s">
        <v>12613</v>
      </c>
      <c r="F4449" s="25" t="str">
        <f>LEFT(E4449,MIN(FIND({0,1,2,3,4,5,6,7,8,9},ASC(E4449)&amp;1234567890))-1)</f>
        <v>Au</v>
      </c>
      <c r="G4449" s="25">
        <f t="shared" si="138"/>
        <v>0.5</v>
      </c>
      <c r="H4449" s="25">
        <f>VLOOKUP(F4449,Table!$A$2:$C$121,2,0)</f>
        <v>11</v>
      </c>
      <c r="I4449" s="26">
        <f>VLOOKUP(F4449,Table!$A$2:$C$121,3,0)</f>
        <v>6</v>
      </c>
      <c r="J4449" s="17" t="s">
        <v>12667</v>
      </c>
      <c r="K4449" s="25" t="str">
        <f>LEFT(J4449,MIN(FIND({0,1,2,3,4,5,6,7,8,9},ASC(J4449)&amp;1234567890))-1)</f>
        <v>Ta</v>
      </c>
      <c r="L4449" s="25">
        <f t="shared" si="139"/>
        <v>0.5</v>
      </c>
      <c r="M4449" s="25">
        <f>VLOOKUP(K4449,Table!$A$2:$C$121,2,0)</f>
        <v>5</v>
      </c>
      <c r="N4449" s="26">
        <f>VLOOKUP(K4449,Table!$A$2:$C$121,3,0)</f>
        <v>6</v>
      </c>
      <c r="O4449" s="13" t="str">
        <f>VLOOKUP(A4449,Table!$U$1:$V$230,2,0)</f>
        <v>Tetragonal</v>
      </c>
      <c r="P4449" s="1"/>
    </row>
    <row r="4450" spans="1:16">
      <c r="A4450" s="12">
        <v>139</v>
      </c>
      <c r="B4450" s="12">
        <v>108515</v>
      </c>
      <c r="C4450" s="12" t="s">
        <v>4799</v>
      </c>
      <c r="D4450" s="12" t="s">
        <v>5090</v>
      </c>
      <c r="E4450" s="17" t="s">
        <v>12668</v>
      </c>
      <c r="F4450" s="25" t="str">
        <f>LEFT(E4450,MIN(FIND({0,1,2,3,4,5,6,7,8,9},ASC(E4450)&amp;1234567890))-1)</f>
        <v>Ge</v>
      </c>
      <c r="G4450" s="25">
        <f t="shared" si="138"/>
        <v>0.45</v>
      </c>
      <c r="H4450" s="25">
        <f>VLOOKUP(F4450,Table!$A$2:$C$121,2,0)</f>
        <v>14</v>
      </c>
      <c r="I4450" s="26">
        <f>VLOOKUP(F4450,Table!$A$2:$C$121,3,0)</f>
        <v>4</v>
      </c>
      <c r="J4450" s="17" t="s">
        <v>12669</v>
      </c>
      <c r="K4450" s="25" t="str">
        <f>LEFT(J4450,MIN(FIND({0,1,2,3,4,5,6,7,8,9},ASC(J4450)&amp;1234567890))-1)</f>
        <v>Mn</v>
      </c>
      <c r="L4450" s="25">
        <f t="shared" si="139"/>
        <v>1.55</v>
      </c>
      <c r="M4450" s="25">
        <f>VLOOKUP(K4450,Table!$A$2:$C$121,2,0)</f>
        <v>7</v>
      </c>
      <c r="N4450" s="26">
        <f>VLOOKUP(K4450,Table!$A$2:$C$121,3,0)</f>
        <v>4</v>
      </c>
      <c r="O4450" s="13" t="str">
        <f>VLOOKUP(A4450,Table!$U$1:$V$230,2,0)</f>
        <v>Tetragonal</v>
      </c>
      <c r="P4450" s="1"/>
    </row>
    <row r="4451" spans="1:16">
      <c r="A4451" s="12">
        <v>139</v>
      </c>
      <c r="B4451" s="12">
        <v>42901</v>
      </c>
      <c r="C4451" s="12" t="s">
        <v>4799</v>
      </c>
      <c r="D4451" s="12" t="s">
        <v>1502</v>
      </c>
      <c r="E4451" s="17" t="s">
        <v>11363</v>
      </c>
      <c r="F4451" s="25" t="str">
        <f>LEFT(E4451,MIN(FIND({0,1,2,3,4,5,6,7,8,9},ASC(E4451)&amp;1234567890))-1)</f>
        <v>Th</v>
      </c>
      <c r="G4451" s="25">
        <f t="shared" si="138"/>
        <v>1</v>
      </c>
      <c r="H4451" s="25">
        <f>VLOOKUP(F4451,Table!$A$2:$C$121,2,0)</f>
        <v>3</v>
      </c>
      <c r="I4451" s="26">
        <f>VLOOKUP(F4451,Table!$A$2:$C$121,3,0)</f>
        <v>7</v>
      </c>
      <c r="J4451" s="17" t="s">
        <v>383</v>
      </c>
      <c r="K4451" s="25" t="str">
        <f>LEFT(J4451,MIN(FIND({0,1,2,3,4,5,6,7,8,9},ASC(J4451)&amp;1234567890))-1)</f>
        <v>C</v>
      </c>
      <c r="L4451" s="25">
        <f t="shared" si="139"/>
        <v>2</v>
      </c>
      <c r="M4451" s="25">
        <f>VLOOKUP(K4451,Table!$A$2:$C$121,2,0)</f>
        <v>14</v>
      </c>
      <c r="N4451" s="26">
        <f>VLOOKUP(K4451,Table!$A$2:$C$121,3,0)</f>
        <v>2</v>
      </c>
      <c r="O4451" s="13" t="str">
        <f>VLOOKUP(A4451,Table!$U$1:$V$230,2,0)</f>
        <v>Tetragonal</v>
      </c>
      <c r="P4451" s="1"/>
    </row>
    <row r="4452" spans="1:16">
      <c r="A4452" s="12">
        <v>139</v>
      </c>
      <c r="B4452" s="12">
        <v>109312</v>
      </c>
      <c r="C4452" s="12" t="s">
        <v>4799</v>
      </c>
      <c r="D4452" s="12" t="s">
        <v>5091</v>
      </c>
      <c r="E4452" s="17" t="s">
        <v>12615</v>
      </c>
      <c r="F4452" s="25" t="str">
        <f>LEFT(E4452,MIN(FIND({0,1,2,3,4,5,6,7,8,9},ASC(E4452)&amp;1234567890))-1)</f>
        <v>Be</v>
      </c>
      <c r="G4452" s="25">
        <f t="shared" si="138"/>
        <v>12</v>
      </c>
      <c r="H4452" s="25">
        <f>VLOOKUP(F4452,Table!$A$2:$C$121,2,0)</f>
        <v>2</v>
      </c>
      <c r="I4452" s="26">
        <f>VLOOKUP(F4452,Table!$A$2:$C$121,3,0)</f>
        <v>2</v>
      </c>
      <c r="J4452" s="17" t="s">
        <v>427</v>
      </c>
      <c r="K4452" s="25" t="str">
        <f>LEFT(J4452,MIN(FIND({0,1,2,3,4,5,6,7,8,9},ASC(J4452)&amp;1234567890))-1)</f>
        <v>Au</v>
      </c>
      <c r="L4452" s="25">
        <f t="shared" si="139"/>
        <v>1</v>
      </c>
      <c r="M4452" s="25">
        <f>VLOOKUP(K4452,Table!$A$2:$C$121,2,0)</f>
        <v>11</v>
      </c>
      <c r="N4452" s="26">
        <f>VLOOKUP(K4452,Table!$A$2:$C$121,3,0)</f>
        <v>6</v>
      </c>
      <c r="O4452" s="13" t="str">
        <f>VLOOKUP(A4452,Table!$U$1:$V$230,2,0)</f>
        <v>Tetragonal</v>
      </c>
      <c r="P4452" s="1"/>
    </row>
    <row r="4453" spans="1:16">
      <c r="A4453" s="12">
        <v>139</v>
      </c>
      <c r="B4453" s="12">
        <v>109313</v>
      </c>
      <c r="C4453" s="12" t="s">
        <v>4799</v>
      </c>
      <c r="D4453" s="12" t="s">
        <v>5092</v>
      </c>
      <c r="E4453" s="17" t="s">
        <v>12615</v>
      </c>
      <c r="F4453" s="25" t="str">
        <f>LEFT(E4453,MIN(FIND({0,1,2,3,4,5,6,7,8,9},ASC(E4453)&amp;1234567890))-1)</f>
        <v>Be</v>
      </c>
      <c r="G4453" s="25">
        <f t="shared" si="138"/>
        <v>12</v>
      </c>
      <c r="H4453" s="25">
        <f>VLOOKUP(F4453,Table!$A$2:$C$121,2,0)</f>
        <v>2</v>
      </c>
      <c r="I4453" s="26">
        <f>VLOOKUP(F4453,Table!$A$2:$C$121,3,0)</f>
        <v>2</v>
      </c>
      <c r="J4453" s="17" t="s">
        <v>11342</v>
      </c>
      <c r="K4453" s="25" t="str">
        <f>LEFT(J4453,MIN(FIND({0,1,2,3,4,5,6,7,8,9},ASC(J4453)&amp;1234567890))-1)</f>
        <v>Ag</v>
      </c>
      <c r="L4453" s="25">
        <f t="shared" si="139"/>
        <v>1</v>
      </c>
      <c r="M4453" s="25">
        <f>VLOOKUP(K4453,Table!$A$2:$C$121,2,0)</f>
        <v>11</v>
      </c>
      <c r="N4453" s="26">
        <f>VLOOKUP(K4453,Table!$A$2:$C$121,3,0)</f>
        <v>5</v>
      </c>
      <c r="O4453" s="13" t="str">
        <f>VLOOKUP(A4453,Table!$U$1:$V$230,2,0)</f>
        <v>Tetragonal</v>
      </c>
      <c r="P4453" s="1"/>
    </row>
    <row r="4454" spans="1:16">
      <c r="A4454" s="12">
        <v>139</v>
      </c>
      <c r="B4454" s="12">
        <v>109314</v>
      </c>
      <c r="C4454" s="12" t="s">
        <v>4799</v>
      </c>
      <c r="D4454" s="12" t="s">
        <v>5093</v>
      </c>
      <c r="E4454" s="17" t="s">
        <v>12615</v>
      </c>
      <c r="F4454" s="25" t="str">
        <f>LEFT(E4454,MIN(FIND({0,1,2,3,4,5,6,7,8,9},ASC(E4454)&amp;1234567890))-1)</f>
        <v>Be</v>
      </c>
      <c r="G4454" s="25">
        <f t="shared" si="138"/>
        <v>12</v>
      </c>
      <c r="H4454" s="25">
        <f>VLOOKUP(F4454,Table!$A$2:$C$121,2,0)</f>
        <v>2</v>
      </c>
      <c r="I4454" s="26">
        <f>VLOOKUP(F4454,Table!$A$2:$C$121,3,0)</f>
        <v>2</v>
      </c>
      <c r="J4454" s="17" t="s">
        <v>541</v>
      </c>
      <c r="K4454" s="25" t="str">
        <f>LEFT(J4454,MIN(FIND({0,1,2,3,4,5,6,7,8,9},ASC(J4454)&amp;1234567890))-1)</f>
        <v>Pd</v>
      </c>
      <c r="L4454" s="25">
        <f t="shared" si="139"/>
        <v>1</v>
      </c>
      <c r="M4454" s="25">
        <f>VLOOKUP(K4454,Table!$A$2:$C$121,2,0)</f>
        <v>10</v>
      </c>
      <c r="N4454" s="26">
        <f>VLOOKUP(K4454,Table!$A$2:$C$121,3,0)</f>
        <v>5</v>
      </c>
      <c r="O4454" s="13" t="str">
        <f>VLOOKUP(A4454,Table!$U$1:$V$230,2,0)</f>
        <v>Tetragonal</v>
      </c>
      <c r="P4454" s="1"/>
    </row>
    <row r="4455" spans="1:16">
      <c r="A4455" s="12">
        <v>139</v>
      </c>
      <c r="B4455" s="12">
        <v>109315</v>
      </c>
      <c r="C4455" s="12" t="s">
        <v>4799</v>
      </c>
      <c r="D4455" s="12" t="s">
        <v>5094</v>
      </c>
      <c r="E4455" s="17" t="s">
        <v>12615</v>
      </c>
      <c r="F4455" s="25" t="str">
        <f>LEFT(E4455,MIN(FIND({0,1,2,3,4,5,6,7,8,9},ASC(E4455)&amp;1234567890))-1)</f>
        <v>Be</v>
      </c>
      <c r="G4455" s="25">
        <f t="shared" si="138"/>
        <v>12</v>
      </c>
      <c r="H4455" s="25">
        <f>VLOOKUP(F4455,Table!$A$2:$C$121,2,0)</f>
        <v>2</v>
      </c>
      <c r="I4455" s="26">
        <f>VLOOKUP(F4455,Table!$A$2:$C$121,3,0)</f>
        <v>2</v>
      </c>
      <c r="J4455" s="17" t="s">
        <v>539</v>
      </c>
      <c r="K4455" s="25" t="str">
        <f>LEFT(J4455,MIN(FIND({0,1,2,3,4,5,6,7,8,9},ASC(J4455)&amp;1234567890))-1)</f>
        <v>Pt</v>
      </c>
      <c r="L4455" s="25">
        <f t="shared" si="139"/>
        <v>1</v>
      </c>
      <c r="M4455" s="25">
        <f>VLOOKUP(K4455,Table!$A$2:$C$121,2,0)</f>
        <v>10</v>
      </c>
      <c r="N4455" s="26">
        <f>VLOOKUP(K4455,Table!$A$2:$C$121,3,0)</f>
        <v>6</v>
      </c>
      <c r="O4455" s="13" t="str">
        <f>VLOOKUP(A4455,Table!$U$1:$V$230,2,0)</f>
        <v>Tetragonal</v>
      </c>
      <c r="P4455" s="1"/>
    </row>
    <row r="4456" spans="1:16">
      <c r="A4456" s="12">
        <v>139</v>
      </c>
      <c r="B4456" s="12">
        <v>54254</v>
      </c>
      <c r="C4456" s="12" t="s">
        <v>4799</v>
      </c>
      <c r="D4456" s="12" t="s">
        <v>5095</v>
      </c>
      <c r="E4456" s="17" t="s">
        <v>11894</v>
      </c>
      <c r="F4456" s="25" t="str">
        <f>LEFT(E4456,MIN(FIND({0,1,2,3,4,5,6,7,8,9},ASC(E4456)&amp;1234567890))-1)</f>
        <v>Mg</v>
      </c>
      <c r="G4456" s="25">
        <f t="shared" si="138"/>
        <v>2</v>
      </c>
      <c r="H4456" s="25">
        <f>VLOOKUP(F4456,Table!$A$2:$C$121,2,0)</f>
        <v>2</v>
      </c>
      <c r="I4456" s="26">
        <f>VLOOKUP(F4456,Table!$A$2:$C$121,3,0)</f>
        <v>3</v>
      </c>
      <c r="J4456" s="17" t="s">
        <v>11294</v>
      </c>
      <c r="K4456" s="25" t="str">
        <f>LEFT(J4456,MIN(FIND({0,1,2,3,4,5,6,7,8,9},ASC(J4456)&amp;1234567890))-1)</f>
        <v>Rh</v>
      </c>
      <c r="L4456" s="25">
        <f t="shared" si="139"/>
        <v>1</v>
      </c>
      <c r="M4456" s="25">
        <f>VLOOKUP(K4456,Table!$A$2:$C$121,2,0)</f>
        <v>9</v>
      </c>
      <c r="N4456" s="26">
        <f>VLOOKUP(K4456,Table!$A$2:$C$121,3,0)</f>
        <v>5</v>
      </c>
      <c r="O4456" s="13" t="str">
        <f>VLOOKUP(A4456,Table!$U$1:$V$230,2,0)</f>
        <v>Tetragonal</v>
      </c>
      <c r="P4456" s="1"/>
    </row>
    <row r="4457" spans="1:16">
      <c r="A4457" s="12">
        <v>139</v>
      </c>
      <c r="B4457" s="12">
        <v>54369</v>
      </c>
      <c r="C4457" s="12" t="s">
        <v>4799</v>
      </c>
      <c r="D4457" s="12" t="s">
        <v>5096</v>
      </c>
      <c r="E4457" s="17" t="s">
        <v>12670</v>
      </c>
      <c r="F4457" s="25" t="str">
        <f>LEFT(E4457,MIN(FIND({0,1,2,3,4,5,6,7,8,9},ASC(E4457)&amp;1234567890))-1)</f>
        <v>Mn</v>
      </c>
      <c r="G4457" s="25">
        <f t="shared" si="138"/>
        <v>0.88</v>
      </c>
      <c r="H4457" s="25">
        <f>VLOOKUP(F4457,Table!$A$2:$C$121,2,0)</f>
        <v>7</v>
      </c>
      <c r="I4457" s="26">
        <f>VLOOKUP(F4457,Table!$A$2:$C$121,3,0)</f>
        <v>4</v>
      </c>
      <c r="J4457" s="17" t="s">
        <v>12671</v>
      </c>
      <c r="K4457" s="25" t="str">
        <f>LEFT(J4457,MIN(FIND({0,1,2,3,4,5,6,7,8,9},ASC(J4457)&amp;1234567890))-1)</f>
        <v>Pd</v>
      </c>
      <c r="L4457" s="25">
        <f t="shared" si="139"/>
        <v>2.87</v>
      </c>
      <c r="M4457" s="25">
        <f>VLOOKUP(K4457,Table!$A$2:$C$121,2,0)</f>
        <v>10</v>
      </c>
      <c r="N4457" s="26">
        <f>VLOOKUP(K4457,Table!$A$2:$C$121,3,0)</f>
        <v>5</v>
      </c>
      <c r="O4457" s="13" t="str">
        <f>VLOOKUP(A4457,Table!$U$1:$V$230,2,0)</f>
        <v>Tetragonal</v>
      </c>
      <c r="P4457" s="1"/>
    </row>
    <row r="4458" spans="1:16">
      <c r="A4458" s="12">
        <v>139</v>
      </c>
      <c r="B4458" s="12">
        <v>54370</v>
      </c>
      <c r="C4458" s="12" t="s">
        <v>4799</v>
      </c>
      <c r="D4458" s="12" t="s">
        <v>5097</v>
      </c>
      <c r="E4458" s="17" t="s">
        <v>12672</v>
      </c>
      <c r="F4458" s="25" t="str">
        <f>LEFT(E4458,MIN(FIND({0,1,2,3,4,5,6,7,8,9},ASC(E4458)&amp;1234567890))-1)</f>
        <v>Mn</v>
      </c>
      <c r="G4458" s="25">
        <f t="shared" si="138"/>
        <v>0.9</v>
      </c>
      <c r="H4458" s="25">
        <f>VLOOKUP(F4458,Table!$A$2:$C$121,2,0)</f>
        <v>7</v>
      </c>
      <c r="I4458" s="26">
        <f>VLOOKUP(F4458,Table!$A$2:$C$121,3,0)</f>
        <v>4</v>
      </c>
      <c r="J4458" s="17" t="s">
        <v>12673</v>
      </c>
      <c r="K4458" s="25" t="str">
        <f>LEFT(J4458,MIN(FIND({0,1,2,3,4,5,6,7,8,9},ASC(J4458)&amp;1234567890))-1)</f>
        <v>Pd</v>
      </c>
      <c r="L4458" s="25">
        <f t="shared" si="139"/>
        <v>2.9</v>
      </c>
      <c r="M4458" s="25">
        <f>VLOOKUP(K4458,Table!$A$2:$C$121,2,0)</f>
        <v>10</v>
      </c>
      <c r="N4458" s="26">
        <f>VLOOKUP(K4458,Table!$A$2:$C$121,3,0)</f>
        <v>5</v>
      </c>
      <c r="O4458" s="13" t="str">
        <f>VLOOKUP(A4458,Table!$U$1:$V$230,2,0)</f>
        <v>Tetragonal</v>
      </c>
      <c r="P4458" s="1"/>
    </row>
    <row r="4459" spans="1:16">
      <c r="A4459" s="12">
        <v>139</v>
      </c>
      <c r="B4459" s="12">
        <v>54371</v>
      </c>
      <c r="C4459" s="12" t="s">
        <v>4799</v>
      </c>
      <c r="D4459" s="12" t="s">
        <v>5098</v>
      </c>
      <c r="E4459" s="17" t="s">
        <v>12670</v>
      </c>
      <c r="F4459" s="25" t="str">
        <f>LEFT(E4459,MIN(FIND({0,1,2,3,4,5,6,7,8,9},ASC(E4459)&amp;1234567890))-1)</f>
        <v>Mn</v>
      </c>
      <c r="G4459" s="25">
        <f t="shared" si="138"/>
        <v>0.88</v>
      </c>
      <c r="H4459" s="25">
        <f>VLOOKUP(F4459,Table!$A$2:$C$121,2,0)</f>
        <v>7</v>
      </c>
      <c r="I4459" s="26">
        <f>VLOOKUP(F4459,Table!$A$2:$C$121,3,0)</f>
        <v>4</v>
      </c>
      <c r="J4459" s="17" t="s">
        <v>12674</v>
      </c>
      <c r="K4459" s="25" t="str">
        <f>LEFT(J4459,MIN(FIND({0,1,2,3,4,5,6,7,8,9},ASC(J4459)&amp;1234567890))-1)</f>
        <v>Pd</v>
      </c>
      <c r="L4459" s="25">
        <f t="shared" si="139"/>
        <v>2.88</v>
      </c>
      <c r="M4459" s="25">
        <f>VLOOKUP(K4459,Table!$A$2:$C$121,2,0)</f>
        <v>10</v>
      </c>
      <c r="N4459" s="26">
        <f>VLOOKUP(K4459,Table!$A$2:$C$121,3,0)</f>
        <v>5</v>
      </c>
      <c r="O4459" s="13" t="str">
        <f>VLOOKUP(A4459,Table!$U$1:$V$230,2,0)</f>
        <v>Tetragonal</v>
      </c>
      <c r="P4459" s="1"/>
    </row>
    <row r="4460" spans="1:16">
      <c r="A4460" s="12">
        <v>139</v>
      </c>
      <c r="B4460" s="12">
        <v>54372</v>
      </c>
      <c r="C4460" s="12" t="s">
        <v>4799</v>
      </c>
      <c r="D4460" s="12" t="s">
        <v>5099</v>
      </c>
      <c r="E4460" s="17" t="s">
        <v>12675</v>
      </c>
      <c r="F4460" s="25" t="str">
        <f>LEFT(E4460,MIN(FIND({0,1,2,3,4,5,6,7,8,9},ASC(E4460)&amp;1234567890))-1)</f>
        <v>Mn</v>
      </c>
      <c r="G4460" s="25">
        <f t="shared" si="138"/>
        <v>0.89</v>
      </c>
      <c r="H4460" s="25">
        <f>VLOOKUP(F4460,Table!$A$2:$C$121,2,0)</f>
        <v>7</v>
      </c>
      <c r="I4460" s="26">
        <f>VLOOKUP(F4460,Table!$A$2:$C$121,3,0)</f>
        <v>4</v>
      </c>
      <c r="J4460" s="17" t="s">
        <v>12676</v>
      </c>
      <c r="K4460" s="25" t="str">
        <f>LEFT(J4460,MIN(FIND({0,1,2,3,4,5,6,7,8,9},ASC(J4460)&amp;1234567890))-1)</f>
        <v>Pd</v>
      </c>
      <c r="L4460" s="25">
        <f t="shared" si="139"/>
        <v>2.89</v>
      </c>
      <c r="M4460" s="25">
        <f>VLOOKUP(K4460,Table!$A$2:$C$121,2,0)</f>
        <v>10</v>
      </c>
      <c r="N4460" s="26">
        <f>VLOOKUP(K4460,Table!$A$2:$C$121,3,0)</f>
        <v>5</v>
      </c>
      <c r="O4460" s="13" t="str">
        <f>VLOOKUP(A4460,Table!$U$1:$V$230,2,0)</f>
        <v>Tetragonal</v>
      </c>
      <c r="P4460" s="1"/>
    </row>
    <row r="4461" spans="1:16">
      <c r="A4461" s="12">
        <v>139</v>
      </c>
      <c r="B4461" s="12">
        <v>54403</v>
      </c>
      <c r="C4461" s="12" t="s">
        <v>4799</v>
      </c>
      <c r="D4461" s="12" t="s">
        <v>5100</v>
      </c>
      <c r="E4461" s="17" t="s">
        <v>12190</v>
      </c>
      <c r="F4461" s="25" t="str">
        <f>LEFT(E4461,MIN(FIND({0,1,2,3,4,5,6,7,8,9},ASC(E4461)&amp;1234567890))-1)</f>
        <v>Nb</v>
      </c>
      <c r="G4461" s="25">
        <f t="shared" si="138"/>
        <v>3</v>
      </c>
      <c r="H4461" s="25">
        <f>VLOOKUP(F4461,Table!$A$2:$C$121,2,0)</f>
        <v>5</v>
      </c>
      <c r="I4461" s="26">
        <f>VLOOKUP(F4461,Table!$A$2:$C$121,3,0)</f>
        <v>5</v>
      </c>
      <c r="J4461" s="17" t="s">
        <v>35</v>
      </c>
      <c r="K4461" s="25" t="str">
        <f>LEFT(J4461,MIN(FIND({0,1,2,3,4,5,6,7,8,9},ASC(J4461)&amp;1234567890))-1)</f>
        <v>Au</v>
      </c>
      <c r="L4461" s="25">
        <f t="shared" si="139"/>
        <v>2</v>
      </c>
      <c r="M4461" s="25">
        <f>VLOOKUP(K4461,Table!$A$2:$C$121,2,0)</f>
        <v>11</v>
      </c>
      <c r="N4461" s="26">
        <f>VLOOKUP(K4461,Table!$A$2:$C$121,3,0)</f>
        <v>6</v>
      </c>
      <c r="O4461" s="13" t="str">
        <f>VLOOKUP(A4461,Table!$U$1:$V$230,2,0)</f>
        <v>Tetragonal</v>
      </c>
      <c r="P4461" s="1"/>
    </row>
    <row r="4462" spans="1:16">
      <c r="A4462" s="12">
        <v>139</v>
      </c>
      <c r="B4462" s="12">
        <v>150228</v>
      </c>
      <c r="C4462" s="12" t="s">
        <v>4799</v>
      </c>
      <c r="D4462" s="12" t="s">
        <v>5101</v>
      </c>
      <c r="E4462" s="17" t="s">
        <v>69</v>
      </c>
      <c r="F4462" s="25" t="str">
        <f>LEFT(E4462,MIN(FIND({0,1,2,3,4,5,6,7,8,9},ASC(E4462)&amp;1234567890))-1)</f>
        <v>Mg</v>
      </c>
      <c r="G4462" s="25">
        <f t="shared" si="138"/>
        <v>1</v>
      </c>
      <c r="H4462" s="25">
        <f>VLOOKUP(F4462,Table!$A$2:$C$121,2,0)</f>
        <v>2</v>
      </c>
      <c r="I4462" s="26">
        <f>VLOOKUP(F4462,Table!$A$2:$C$121,3,0)</f>
        <v>3</v>
      </c>
      <c r="J4462" s="17" t="s">
        <v>11830</v>
      </c>
      <c r="K4462" s="25" t="str">
        <f>LEFT(J4462,MIN(FIND({0,1,2,3,4,5,6,7,8,9},ASC(J4462)&amp;1234567890))-1)</f>
        <v>Pd</v>
      </c>
      <c r="L4462" s="25">
        <f t="shared" si="139"/>
        <v>3</v>
      </c>
      <c r="M4462" s="25">
        <f>VLOOKUP(K4462,Table!$A$2:$C$121,2,0)</f>
        <v>10</v>
      </c>
      <c r="N4462" s="26">
        <f>VLOOKUP(K4462,Table!$A$2:$C$121,3,0)</f>
        <v>5</v>
      </c>
      <c r="O4462" s="13" t="str">
        <f>VLOOKUP(A4462,Table!$U$1:$V$230,2,0)</f>
        <v>Tetragonal</v>
      </c>
      <c r="P4462" s="1"/>
    </row>
    <row r="4463" spans="1:16">
      <c r="A4463" s="12">
        <v>139</v>
      </c>
      <c r="B4463" s="12">
        <v>150507</v>
      </c>
      <c r="C4463" s="12" t="s">
        <v>4799</v>
      </c>
      <c r="D4463" s="12" t="s">
        <v>1927</v>
      </c>
      <c r="E4463" s="17" t="s">
        <v>11332</v>
      </c>
      <c r="F4463" s="25" t="str">
        <f>LEFT(E4463,MIN(FIND({0,1,2,3,4,5,6,7,8,9},ASC(E4463)&amp;1234567890))-1)</f>
        <v>Pr</v>
      </c>
      <c r="G4463" s="25">
        <f t="shared" si="138"/>
        <v>1</v>
      </c>
      <c r="H4463" s="25">
        <f>VLOOKUP(F4463,Table!$A$2:$C$121,2,0)</f>
        <v>3</v>
      </c>
      <c r="I4463" s="26">
        <f>VLOOKUP(F4463,Table!$A$2:$C$121,3,0)</f>
        <v>6</v>
      </c>
      <c r="J4463" s="17" t="s">
        <v>11480</v>
      </c>
      <c r="K4463" s="25" t="str">
        <f>LEFT(J4463,MIN(FIND({0,1,2,3,4,5,6,7,8,9},ASC(J4463)&amp;1234567890))-1)</f>
        <v>Al</v>
      </c>
      <c r="L4463" s="25">
        <f t="shared" si="139"/>
        <v>4</v>
      </c>
      <c r="M4463" s="25">
        <f>VLOOKUP(K4463,Table!$A$2:$C$121,2,0)</f>
        <v>13</v>
      </c>
      <c r="N4463" s="26">
        <f>VLOOKUP(K4463,Table!$A$2:$C$121,3,0)</f>
        <v>3</v>
      </c>
      <c r="O4463" s="13" t="str">
        <f>VLOOKUP(A4463,Table!$U$1:$V$230,2,0)</f>
        <v>Tetragonal</v>
      </c>
      <c r="P4463" s="1"/>
    </row>
    <row r="4464" spans="1:16">
      <c r="A4464" s="12">
        <v>139</v>
      </c>
      <c r="B4464" s="12">
        <v>150508</v>
      </c>
      <c r="C4464" s="12" t="s">
        <v>4799</v>
      </c>
      <c r="D4464" s="12" t="s">
        <v>1926</v>
      </c>
      <c r="E4464" s="17" t="s">
        <v>615</v>
      </c>
      <c r="F4464" s="25" t="str">
        <f>LEFT(E4464,MIN(FIND({0,1,2,3,4,5,6,7,8,9},ASC(E4464)&amp;1234567890))-1)</f>
        <v>Nd</v>
      </c>
      <c r="G4464" s="25">
        <f t="shared" si="138"/>
        <v>1</v>
      </c>
      <c r="H4464" s="25">
        <f>VLOOKUP(F4464,Table!$A$2:$C$121,2,0)</f>
        <v>3</v>
      </c>
      <c r="I4464" s="26">
        <f>VLOOKUP(F4464,Table!$A$2:$C$121,3,0)</f>
        <v>6</v>
      </c>
      <c r="J4464" s="17" t="s">
        <v>11480</v>
      </c>
      <c r="K4464" s="25" t="str">
        <f>LEFT(J4464,MIN(FIND({0,1,2,3,4,5,6,7,8,9},ASC(J4464)&amp;1234567890))-1)</f>
        <v>Al</v>
      </c>
      <c r="L4464" s="25">
        <f t="shared" si="139"/>
        <v>4</v>
      </c>
      <c r="M4464" s="25">
        <f>VLOOKUP(K4464,Table!$A$2:$C$121,2,0)</f>
        <v>13</v>
      </c>
      <c r="N4464" s="26">
        <f>VLOOKUP(K4464,Table!$A$2:$C$121,3,0)</f>
        <v>3</v>
      </c>
      <c r="O4464" s="13" t="str">
        <f>VLOOKUP(A4464,Table!$U$1:$V$230,2,0)</f>
        <v>Tetragonal</v>
      </c>
      <c r="P4464" s="1"/>
    </row>
    <row r="4465" spans="1:16">
      <c r="A4465" s="12">
        <v>139</v>
      </c>
      <c r="B4465" s="12">
        <v>150581</v>
      </c>
      <c r="C4465" s="12" t="s">
        <v>4799</v>
      </c>
      <c r="D4465" s="12" t="s">
        <v>5102</v>
      </c>
      <c r="E4465" s="17" t="s">
        <v>35</v>
      </c>
      <c r="F4465" s="25" t="str">
        <f>LEFT(E4465,MIN(FIND({0,1,2,3,4,5,6,7,8,9},ASC(E4465)&amp;1234567890))-1)</f>
        <v>Au</v>
      </c>
      <c r="G4465" s="25">
        <f t="shared" si="138"/>
        <v>2</v>
      </c>
      <c r="H4465" s="25">
        <f>VLOOKUP(F4465,Table!$A$2:$C$121,2,0)</f>
        <v>11</v>
      </c>
      <c r="I4465" s="26">
        <f>VLOOKUP(F4465,Table!$A$2:$C$121,3,0)</f>
        <v>6</v>
      </c>
      <c r="J4465" s="17" t="s">
        <v>12081</v>
      </c>
      <c r="K4465" s="25" t="str">
        <f>LEFT(J4465,MIN(FIND({0,1,2,3,4,5,6,7,8,9},ASC(J4465)&amp;1234567890))-1)</f>
        <v>Be</v>
      </c>
      <c r="L4465" s="25">
        <f t="shared" si="139"/>
        <v>1</v>
      </c>
      <c r="M4465" s="25">
        <f>VLOOKUP(K4465,Table!$A$2:$C$121,2,0)</f>
        <v>2</v>
      </c>
      <c r="N4465" s="26">
        <f>VLOOKUP(K4465,Table!$A$2:$C$121,3,0)</f>
        <v>2</v>
      </c>
      <c r="O4465" s="13" t="str">
        <f>VLOOKUP(A4465,Table!$U$1:$V$230,2,0)</f>
        <v>Tetragonal</v>
      </c>
      <c r="P4465" s="1"/>
    </row>
    <row r="4466" spans="1:16">
      <c r="A4466" s="12">
        <v>139</v>
      </c>
      <c r="B4466" s="12">
        <v>150599</v>
      </c>
      <c r="C4466" s="12" t="s">
        <v>4799</v>
      </c>
      <c r="D4466" s="12" t="s">
        <v>5103</v>
      </c>
      <c r="E4466" s="17" t="s">
        <v>11390</v>
      </c>
      <c r="F4466" s="25" t="str">
        <f>LEFT(E4466,MIN(FIND({0,1,2,3,4,5,6,7,8,9},ASC(E4466)&amp;1234567890))-1)</f>
        <v>Cr</v>
      </c>
      <c r="G4466" s="25">
        <f t="shared" si="138"/>
        <v>1</v>
      </c>
      <c r="H4466" s="25">
        <f>VLOOKUP(F4466,Table!$A$2:$C$121,2,0)</f>
        <v>6</v>
      </c>
      <c r="I4466" s="26">
        <f>VLOOKUP(F4466,Table!$A$2:$C$121,3,0)</f>
        <v>4</v>
      </c>
      <c r="J4466" s="17" t="s">
        <v>12615</v>
      </c>
      <c r="K4466" s="25" t="str">
        <f>LEFT(J4466,MIN(FIND({0,1,2,3,4,5,6,7,8,9},ASC(J4466)&amp;1234567890))-1)</f>
        <v>Be</v>
      </c>
      <c r="L4466" s="25">
        <f t="shared" si="139"/>
        <v>12</v>
      </c>
      <c r="M4466" s="25">
        <f>VLOOKUP(K4466,Table!$A$2:$C$121,2,0)</f>
        <v>2</v>
      </c>
      <c r="N4466" s="26">
        <f>VLOOKUP(K4466,Table!$A$2:$C$121,3,0)</f>
        <v>2</v>
      </c>
      <c r="O4466" s="13" t="str">
        <f>VLOOKUP(A4466,Table!$U$1:$V$230,2,0)</f>
        <v>Tetragonal</v>
      </c>
      <c r="P4466" s="1"/>
    </row>
    <row r="4467" spans="1:16">
      <c r="A4467" s="12">
        <v>139</v>
      </c>
      <c r="B4467" s="12">
        <v>150600</v>
      </c>
      <c r="C4467" s="12" t="s">
        <v>4799</v>
      </c>
      <c r="D4467" s="12" t="s">
        <v>5104</v>
      </c>
      <c r="E4467" s="17" t="s">
        <v>334</v>
      </c>
      <c r="F4467" s="25" t="str">
        <f>LEFT(E4467,MIN(FIND({0,1,2,3,4,5,6,7,8,9},ASC(E4467)&amp;1234567890))-1)</f>
        <v>V</v>
      </c>
      <c r="G4467" s="25">
        <f t="shared" si="138"/>
        <v>1</v>
      </c>
      <c r="H4467" s="25">
        <f>VLOOKUP(F4467,Table!$A$2:$C$121,2,0)</f>
        <v>5</v>
      </c>
      <c r="I4467" s="26">
        <f>VLOOKUP(F4467,Table!$A$2:$C$121,3,0)</f>
        <v>4</v>
      </c>
      <c r="J4467" s="17" t="s">
        <v>12615</v>
      </c>
      <c r="K4467" s="25" t="str">
        <f>LEFT(J4467,MIN(FIND({0,1,2,3,4,5,6,7,8,9},ASC(J4467)&amp;1234567890))-1)</f>
        <v>Be</v>
      </c>
      <c r="L4467" s="25">
        <f t="shared" si="139"/>
        <v>12</v>
      </c>
      <c r="M4467" s="25">
        <f>VLOOKUP(K4467,Table!$A$2:$C$121,2,0)</f>
        <v>2</v>
      </c>
      <c r="N4467" s="26">
        <f>VLOOKUP(K4467,Table!$A$2:$C$121,3,0)</f>
        <v>2</v>
      </c>
      <c r="O4467" s="13" t="str">
        <f>VLOOKUP(A4467,Table!$U$1:$V$230,2,0)</f>
        <v>Tetragonal</v>
      </c>
      <c r="P4467" s="1"/>
    </row>
    <row r="4468" spans="1:16">
      <c r="A4468" s="12">
        <v>139</v>
      </c>
      <c r="B4468" s="12">
        <v>150601</v>
      </c>
      <c r="C4468" s="12" t="s">
        <v>4799</v>
      </c>
      <c r="D4468" s="12" t="s">
        <v>5105</v>
      </c>
      <c r="E4468" s="17" t="s">
        <v>335</v>
      </c>
      <c r="F4468" s="25" t="str">
        <f>LEFT(E4468,MIN(FIND({0,1,2,3,4,5,6,7,8,9},ASC(E4468)&amp;1234567890))-1)</f>
        <v>Nb</v>
      </c>
      <c r="G4468" s="25">
        <f t="shared" si="138"/>
        <v>1</v>
      </c>
      <c r="H4468" s="25">
        <f>VLOOKUP(F4468,Table!$A$2:$C$121,2,0)</f>
        <v>5</v>
      </c>
      <c r="I4468" s="26">
        <f>VLOOKUP(F4468,Table!$A$2:$C$121,3,0)</f>
        <v>5</v>
      </c>
      <c r="J4468" s="17" t="s">
        <v>12615</v>
      </c>
      <c r="K4468" s="25" t="str">
        <f>LEFT(J4468,MIN(FIND({0,1,2,3,4,5,6,7,8,9},ASC(J4468)&amp;1234567890))-1)</f>
        <v>Be</v>
      </c>
      <c r="L4468" s="25">
        <f t="shared" si="139"/>
        <v>12</v>
      </c>
      <c r="M4468" s="25">
        <f>VLOOKUP(K4468,Table!$A$2:$C$121,2,0)</f>
        <v>2</v>
      </c>
      <c r="N4468" s="26">
        <f>VLOOKUP(K4468,Table!$A$2:$C$121,3,0)</f>
        <v>2</v>
      </c>
      <c r="O4468" s="13" t="str">
        <f>VLOOKUP(A4468,Table!$U$1:$V$230,2,0)</f>
        <v>Tetragonal</v>
      </c>
      <c r="P4468" s="1"/>
    </row>
    <row r="4469" spans="1:16">
      <c r="A4469" s="12">
        <v>139</v>
      </c>
      <c r="B4469" s="12">
        <v>150637</v>
      </c>
      <c r="C4469" s="12" t="s">
        <v>4799</v>
      </c>
      <c r="D4469" s="12" t="s">
        <v>5106</v>
      </c>
      <c r="E4469" s="17" t="s">
        <v>11333</v>
      </c>
      <c r="F4469" s="25" t="str">
        <f>LEFT(E4469,MIN(FIND({0,1,2,3,4,5,6,7,8,9},ASC(E4469)&amp;1234567890))-1)</f>
        <v>Dy</v>
      </c>
      <c r="G4469" s="25">
        <f t="shared" si="138"/>
        <v>1</v>
      </c>
      <c r="H4469" s="25">
        <f>VLOOKUP(F4469,Table!$A$2:$C$121,2,0)</f>
        <v>3</v>
      </c>
      <c r="I4469" s="26">
        <f>VLOOKUP(F4469,Table!$A$2:$C$121,3,0)</f>
        <v>6</v>
      </c>
      <c r="J4469" s="17" t="s">
        <v>11661</v>
      </c>
      <c r="K4469" s="25" t="str">
        <f>LEFT(J4469,MIN(FIND({0,1,2,3,4,5,6,7,8,9},ASC(J4469)&amp;1234567890))-1)</f>
        <v>Ag</v>
      </c>
      <c r="L4469" s="25">
        <f t="shared" si="139"/>
        <v>2</v>
      </c>
      <c r="M4469" s="25">
        <f>VLOOKUP(K4469,Table!$A$2:$C$121,2,0)</f>
        <v>11</v>
      </c>
      <c r="N4469" s="26">
        <f>VLOOKUP(K4469,Table!$A$2:$C$121,3,0)</f>
        <v>5</v>
      </c>
      <c r="O4469" s="13" t="str">
        <f>VLOOKUP(A4469,Table!$U$1:$V$230,2,0)</f>
        <v>Tetragonal</v>
      </c>
      <c r="P4469" s="1"/>
    </row>
    <row r="4470" spans="1:16">
      <c r="A4470" s="12">
        <v>139</v>
      </c>
      <c r="B4470" s="12">
        <v>370026</v>
      </c>
      <c r="C4470" s="12" t="s">
        <v>4799</v>
      </c>
      <c r="D4470" s="12" t="s">
        <v>5107</v>
      </c>
      <c r="E4470" s="17" t="s">
        <v>11513</v>
      </c>
      <c r="F4470" s="25" t="str">
        <f>LEFT(E4470,MIN(FIND({0,1,2,3,4,5,6,7,8,9},ASC(E4470)&amp;1234567890))-1)</f>
        <v>Rb</v>
      </c>
      <c r="G4470" s="25">
        <f t="shared" si="138"/>
        <v>2</v>
      </c>
      <c r="H4470" s="25">
        <f>VLOOKUP(F4470,Table!$A$2:$C$121,2,0)</f>
        <v>1</v>
      </c>
      <c r="I4470" s="26">
        <f>VLOOKUP(F4470,Table!$A$2:$C$121,3,0)</f>
        <v>5</v>
      </c>
      <c r="J4470" s="17" t="s">
        <v>45</v>
      </c>
      <c r="K4470" s="25" t="str">
        <f>LEFT(J4470,MIN(FIND({0,1,2,3,4,5,6,7,8,9},ASC(J4470)&amp;1234567890))-1)</f>
        <v>In</v>
      </c>
      <c r="L4470" s="25">
        <f t="shared" si="139"/>
        <v>3</v>
      </c>
      <c r="M4470" s="25">
        <f>VLOOKUP(K4470,Table!$A$2:$C$121,2,0)</f>
        <v>13</v>
      </c>
      <c r="N4470" s="26">
        <f>VLOOKUP(K4470,Table!$A$2:$C$121,3,0)</f>
        <v>5</v>
      </c>
      <c r="O4470" s="13" t="str">
        <f>VLOOKUP(A4470,Table!$U$1:$V$230,2,0)</f>
        <v>Tetragonal</v>
      </c>
      <c r="P4470" s="1"/>
    </row>
    <row r="4471" spans="1:16">
      <c r="A4471" s="12">
        <v>139</v>
      </c>
      <c r="B4471" s="12">
        <v>151846</v>
      </c>
      <c r="C4471" s="12" t="s">
        <v>4799</v>
      </c>
      <c r="D4471" s="12" t="s">
        <v>5108</v>
      </c>
      <c r="E4471" s="17" t="s">
        <v>11391</v>
      </c>
      <c r="F4471" s="25" t="str">
        <f>LEFT(E4471,MIN(FIND({0,1,2,3,4,5,6,7,8,9},ASC(E4471)&amp;1234567890))-1)</f>
        <v>Zr</v>
      </c>
      <c r="G4471" s="25">
        <f t="shared" si="138"/>
        <v>2</v>
      </c>
      <c r="H4471" s="25">
        <f>VLOOKUP(F4471,Table!$A$2:$C$121,2,0)</f>
        <v>4</v>
      </c>
      <c r="I4471" s="26">
        <f>VLOOKUP(F4471,Table!$A$2:$C$121,3,0)</f>
        <v>5</v>
      </c>
      <c r="J4471" s="17" t="s">
        <v>11351</v>
      </c>
      <c r="K4471" s="25" t="str">
        <f>LEFT(J4471,MIN(FIND({0,1,2,3,4,5,6,7,8,9},ASC(J4471)&amp;1234567890))-1)</f>
        <v>Cu</v>
      </c>
      <c r="L4471" s="25">
        <f t="shared" si="139"/>
        <v>1</v>
      </c>
      <c r="M4471" s="25">
        <f>VLOOKUP(K4471,Table!$A$2:$C$121,2,0)</f>
        <v>11</v>
      </c>
      <c r="N4471" s="26">
        <f>VLOOKUP(K4471,Table!$A$2:$C$121,3,0)</f>
        <v>4</v>
      </c>
      <c r="O4471" s="13" t="str">
        <f>VLOOKUP(A4471,Table!$U$1:$V$230,2,0)</f>
        <v>Tetragonal</v>
      </c>
      <c r="P4471" s="1"/>
    </row>
    <row r="4472" spans="1:16">
      <c r="A4472" s="12">
        <v>139</v>
      </c>
      <c r="B4472" s="12">
        <v>155990</v>
      </c>
      <c r="C4472" s="12" t="s">
        <v>4799</v>
      </c>
      <c r="D4472" s="12" t="s">
        <v>5109</v>
      </c>
      <c r="E4472" s="17" t="s">
        <v>341</v>
      </c>
      <c r="F4472" s="25" t="str">
        <f>LEFT(E4472,MIN(FIND({0,1,2,3,4,5,6,7,8,9},ASC(E4472)&amp;1234567890))-1)</f>
        <v>Ru</v>
      </c>
      <c r="G4472" s="25">
        <f t="shared" si="138"/>
        <v>1</v>
      </c>
      <c r="H4472" s="25">
        <f>VLOOKUP(F4472,Table!$A$2:$C$121,2,0)</f>
        <v>8</v>
      </c>
      <c r="I4472" s="26">
        <f>VLOOKUP(F4472,Table!$A$2:$C$121,3,0)</f>
        <v>5</v>
      </c>
      <c r="J4472" s="17" t="s">
        <v>11839</v>
      </c>
      <c r="K4472" s="25" t="str">
        <f>LEFT(J4472,MIN(FIND({0,1,2,3,4,5,6,7,8,9},ASC(J4472)&amp;1234567890))-1)</f>
        <v>Zn</v>
      </c>
      <c r="L4472" s="25">
        <f t="shared" si="139"/>
        <v>3</v>
      </c>
      <c r="M4472" s="25">
        <f>VLOOKUP(K4472,Table!$A$2:$C$121,2,0)</f>
        <v>12</v>
      </c>
      <c r="N4472" s="26">
        <f>VLOOKUP(K4472,Table!$A$2:$C$121,3,0)</f>
        <v>4</v>
      </c>
      <c r="O4472" s="13" t="str">
        <f>VLOOKUP(A4472,Table!$U$1:$V$230,2,0)</f>
        <v>Tetragonal</v>
      </c>
      <c r="P4472" s="1"/>
    </row>
    <row r="4473" spans="1:16">
      <c r="A4473" s="12">
        <v>139</v>
      </c>
      <c r="B4473" s="12">
        <v>157744</v>
      </c>
      <c r="C4473" s="12" t="s">
        <v>4799</v>
      </c>
      <c r="D4473" s="12" t="s">
        <v>3</v>
      </c>
      <c r="E4473" s="17" t="s">
        <v>31</v>
      </c>
      <c r="F4473" s="25" t="str">
        <f>LEFT(E4473,MIN(FIND({0,1,2,3,4,5,6,7,8,9},ASC(E4473)&amp;1234567890))-1)</f>
        <v>Si</v>
      </c>
      <c r="G4473" s="25">
        <f t="shared" si="138"/>
        <v>1</v>
      </c>
      <c r="H4473" s="25">
        <f>VLOOKUP(F4473,Table!$A$2:$C$121,2,0)</f>
        <v>14</v>
      </c>
      <c r="I4473" s="26">
        <f>VLOOKUP(F4473,Table!$A$2:$C$121,3,0)</f>
        <v>3</v>
      </c>
      <c r="J4473" s="17" t="s">
        <v>32</v>
      </c>
      <c r="K4473" s="25" t="str">
        <f>LEFT(J4473,MIN(FIND({0,1,2,3,4,5,6,7,8,9},ASC(J4473)&amp;1234567890))-1)</f>
        <v>O</v>
      </c>
      <c r="L4473" s="25">
        <f t="shared" si="139"/>
        <v>2</v>
      </c>
      <c r="M4473" s="25">
        <f>VLOOKUP(K4473,Table!$A$2:$C$121,2,0)</f>
        <v>16</v>
      </c>
      <c r="N4473" s="26">
        <f>VLOOKUP(K4473,Table!$A$2:$C$121,3,0)</f>
        <v>2</v>
      </c>
      <c r="O4473" s="13" t="str">
        <f>VLOOKUP(A4473,Table!$U$1:$V$230,2,0)</f>
        <v>Tetragonal</v>
      </c>
      <c r="P4473" s="1"/>
    </row>
    <row r="4474" spans="1:16">
      <c r="A4474" s="12">
        <v>139</v>
      </c>
      <c r="B4474" s="12">
        <v>160496</v>
      </c>
      <c r="C4474" s="12" t="s">
        <v>4799</v>
      </c>
      <c r="D4474" s="12" t="s">
        <v>5110</v>
      </c>
      <c r="E4474" s="17" t="s">
        <v>11745</v>
      </c>
      <c r="F4474" s="25" t="str">
        <f>LEFT(E4474,MIN(FIND({0,1,2,3,4,5,6,7,8,9},ASC(E4474)&amp;1234567890))-1)</f>
        <v>K</v>
      </c>
      <c r="G4474" s="25">
        <f t="shared" si="138"/>
        <v>2</v>
      </c>
      <c r="H4474" s="25">
        <f>VLOOKUP(F4474,Table!$A$2:$C$121,2,0)</f>
        <v>1</v>
      </c>
      <c r="I4474" s="26">
        <f>VLOOKUP(F4474,Table!$A$2:$C$121,3,0)</f>
        <v>4</v>
      </c>
      <c r="J4474" s="17" t="s">
        <v>11560</v>
      </c>
      <c r="K4474" s="25" t="str">
        <f>LEFT(J4474,MIN(FIND({0,1,2,3,4,5,6,7,8,9},ASC(J4474)&amp;1234567890))-1)</f>
        <v>Ga</v>
      </c>
      <c r="L4474" s="25">
        <f t="shared" si="139"/>
        <v>3</v>
      </c>
      <c r="M4474" s="25">
        <f>VLOOKUP(K4474,Table!$A$2:$C$121,2,0)</f>
        <v>13</v>
      </c>
      <c r="N4474" s="26">
        <f>VLOOKUP(K4474,Table!$A$2:$C$121,3,0)</f>
        <v>4</v>
      </c>
      <c r="O4474" s="13" t="str">
        <f>VLOOKUP(A4474,Table!$U$1:$V$230,2,0)</f>
        <v>Tetragonal</v>
      </c>
      <c r="P4474" s="1"/>
    </row>
    <row r="4475" spans="1:16">
      <c r="A4475" s="12">
        <v>139</v>
      </c>
      <c r="B4475" s="12">
        <v>164763</v>
      </c>
      <c r="C4475" s="12" t="s">
        <v>4799</v>
      </c>
      <c r="D4475" s="12" t="s">
        <v>5111</v>
      </c>
      <c r="E4475" s="17" t="s">
        <v>480</v>
      </c>
      <c r="F4475" s="25" t="str">
        <f>LEFT(E4475,MIN(FIND({0,1,2,3,4,5,6,7,8,9},ASC(E4475)&amp;1234567890))-1)</f>
        <v>Mo</v>
      </c>
      <c r="G4475" s="25">
        <f t="shared" si="138"/>
        <v>3</v>
      </c>
      <c r="H4475" s="25">
        <f>VLOOKUP(F4475,Table!$A$2:$C$121,2,0)</f>
        <v>6</v>
      </c>
      <c r="I4475" s="26">
        <f>VLOOKUP(F4475,Table!$A$2:$C$121,3,0)</f>
        <v>5</v>
      </c>
      <c r="J4475" s="17" t="s">
        <v>11688</v>
      </c>
      <c r="K4475" s="25" t="str">
        <f>LEFT(J4475,MIN(FIND({0,1,2,3,4,5,6,7,8,9},ASC(J4475)&amp;1234567890))-1)</f>
        <v>Sb</v>
      </c>
      <c r="L4475" s="25">
        <f t="shared" si="139"/>
        <v>7</v>
      </c>
      <c r="M4475" s="25">
        <f>VLOOKUP(K4475,Table!$A$2:$C$121,2,0)</f>
        <v>15</v>
      </c>
      <c r="N4475" s="26">
        <f>VLOOKUP(K4475,Table!$A$2:$C$121,3,0)</f>
        <v>5</v>
      </c>
      <c r="O4475" s="13" t="str">
        <f>VLOOKUP(A4475,Table!$U$1:$V$230,2,0)</f>
        <v>Tetragonal</v>
      </c>
      <c r="P4475" s="1"/>
    </row>
    <row r="4476" spans="1:16">
      <c r="A4476" s="12">
        <v>139</v>
      </c>
      <c r="B4476" s="12">
        <v>167845</v>
      </c>
      <c r="C4476" s="12" t="s">
        <v>4799</v>
      </c>
      <c r="D4476" s="12" t="s">
        <v>5112</v>
      </c>
      <c r="E4476" s="17" t="s">
        <v>461</v>
      </c>
      <c r="F4476" s="25" t="str">
        <f>LEFT(E4476,MIN(FIND({0,1,2,3,4,5,6,7,8,9},ASC(E4476)&amp;1234567890))-1)</f>
        <v>Cu</v>
      </c>
      <c r="G4476" s="25">
        <f t="shared" si="138"/>
        <v>2</v>
      </c>
      <c r="H4476" s="25">
        <f>VLOOKUP(F4476,Table!$A$2:$C$121,2,0)</f>
        <v>11</v>
      </c>
      <c r="I4476" s="26">
        <f>VLOOKUP(F4476,Table!$A$2:$C$121,3,0)</f>
        <v>4</v>
      </c>
      <c r="J4476" s="17" t="s">
        <v>12677</v>
      </c>
      <c r="K4476" s="25" t="str">
        <f>LEFT(J4476,MIN(FIND({0,1,2,3,4,5,6,7,8,9},ASC(J4476)&amp;1234567890))-1)</f>
        <v>N</v>
      </c>
      <c r="L4476" s="25">
        <f t="shared" si="139"/>
        <v>0.66700000000000004</v>
      </c>
      <c r="M4476" s="25">
        <f>VLOOKUP(K4476,Table!$A$2:$C$121,2,0)</f>
        <v>15</v>
      </c>
      <c r="N4476" s="26">
        <f>VLOOKUP(K4476,Table!$A$2:$C$121,3,0)</f>
        <v>2</v>
      </c>
      <c r="O4476" s="13" t="str">
        <f>VLOOKUP(A4476,Table!$U$1:$V$230,2,0)</f>
        <v>Tetragonal</v>
      </c>
      <c r="P4476" s="1"/>
    </row>
    <row r="4477" spans="1:16">
      <c r="A4477" s="12">
        <v>139</v>
      </c>
      <c r="B4477" s="12">
        <v>169020</v>
      </c>
      <c r="C4477" s="12" t="s">
        <v>4799</v>
      </c>
      <c r="D4477" s="12" t="s">
        <v>4302</v>
      </c>
      <c r="E4477" s="17" t="s">
        <v>11336</v>
      </c>
      <c r="F4477" s="25" t="str">
        <f>LEFT(E4477,MIN(FIND({0,1,2,3,4,5,6,7,8,9},ASC(E4477)&amp;1234567890))-1)</f>
        <v>Y</v>
      </c>
      <c r="G4477" s="25">
        <f t="shared" si="138"/>
        <v>1</v>
      </c>
      <c r="H4477" s="25">
        <f>VLOOKUP(F4477,Table!$A$2:$C$121,2,0)</f>
        <v>3</v>
      </c>
      <c r="I4477" s="26">
        <f>VLOOKUP(F4477,Table!$A$2:$C$121,3,0)</f>
        <v>5</v>
      </c>
      <c r="J4477" s="17" t="s">
        <v>11286</v>
      </c>
      <c r="K4477" s="25" t="str">
        <f>LEFT(J4477,MIN(FIND({0,1,2,3,4,5,6,7,8,9},ASC(J4477)&amp;1234567890))-1)</f>
        <v>In</v>
      </c>
      <c r="L4477" s="25">
        <f t="shared" si="139"/>
        <v>1</v>
      </c>
      <c r="M4477" s="25">
        <f>VLOOKUP(K4477,Table!$A$2:$C$121,2,0)</f>
        <v>13</v>
      </c>
      <c r="N4477" s="26">
        <f>VLOOKUP(K4477,Table!$A$2:$C$121,3,0)</f>
        <v>5</v>
      </c>
      <c r="O4477" s="13" t="str">
        <f>VLOOKUP(A4477,Table!$U$1:$V$230,2,0)</f>
        <v>Tetragonal</v>
      </c>
      <c r="P4477" s="1"/>
    </row>
    <row r="4478" spans="1:16">
      <c r="A4478" s="12">
        <v>139</v>
      </c>
      <c r="B4478" s="12">
        <v>180978</v>
      </c>
      <c r="C4478" s="12" t="s">
        <v>4799</v>
      </c>
      <c r="D4478" s="12" t="s">
        <v>5113</v>
      </c>
      <c r="E4478" s="17" t="s">
        <v>12288</v>
      </c>
      <c r="F4478" s="25" t="str">
        <f>LEFT(E4478,MIN(FIND({0,1,2,3,4,5,6,7,8,9},ASC(E4478)&amp;1234567890))-1)</f>
        <v>Pt</v>
      </c>
      <c r="G4478" s="25">
        <f t="shared" si="138"/>
        <v>8</v>
      </c>
      <c r="H4478" s="25">
        <f>VLOOKUP(F4478,Table!$A$2:$C$121,2,0)</f>
        <v>10</v>
      </c>
      <c r="I4478" s="26">
        <f>VLOOKUP(F4478,Table!$A$2:$C$121,3,0)</f>
        <v>6</v>
      </c>
      <c r="J4478" s="17" t="s">
        <v>334</v>
      </c>
      <c r="K4478" s="25" t="str">
        <f>LEFT(J4478,MIN(FIND({0,1,2,3,4,5,6,7,8,9},ASC(J4478)&amp;1234567890))-1)</f>
        <v>V</v>
      </c>
      <c r="L4478" s="25">
        <f t="shared" si="139"/>
        <v>1</v>
      </c>
      <c r="M4478" s="25">
        <f>VLOOKUP(K4478,Table!$A$2:$C$121,2,0)</f>
        <v>5</v>
      </c>
      <c r="N4478" s="26">
        <f>VLOOKUP(K4478,Table!$A$2:$C$121,3,0)</f>
        <v>4</v>
      </c>
      <c r="O4478" s="13" t="str">
        <f>VLOOKUP(A4478,Table!$U$1:$V$230,2,0)</f>
        <v>Tetragonal</v>
      </c>
      <c r="P4478" s="1"/>
    </row>
    <row r="4479" spans="1:16">
      <c r="A4479" s="12">
        <v>139</v>
      </c>
      <c r="B4479" s="12">
        <v>188740</v>
      </c>
      <c r="C4479" s="12" t="s">
        <v>4799</v>
      </c>
      <c r="D4479" s="12" t="s">
        <v>5114</v>
      </c>
      <c r="E4479" s="17" t="s">
        <v>12583</v>
      </c>
      <c r="F4479" s="25" t="str">
        <f>LEFT(E4479,MIN(FIND({0,1,2,3,4,5,6,7,8,9},ASC(E4479)&amp;1234567890))-1)</f>
        <v>Yb</v>
      </c>
      <c r="G4479" s="25">
        <f t="shared" si="138"/>
        <v>11</v>
      </c>
      <c r="H4479" s="25">
        <f>VLOOKUP(F4479,Table!$A$2:$C$121,2,0)</f>
        <v>3</v>
      </c>
      <c r="I4479" s="26">
        <f>VLOOKUP(F4479,Table!$A$2:$C$121,3,0)</f>
        <v>6</v>
      </c>
      <c r="J4479" s="17" t="s">
        <v>12581</v>
      </c>
      <c r="K4479" s="25" t="str">
        <f>LEFT(J4479,MIN(FIND({0,1,2,3,4,5,6,7,8,9},ASC(J4479)&amp;1234567890))-1)</f>
        <v>Bi</v>
      </c>
      <c r="L4479" s="25">
        <f t="shared" si="139"/>
        <v>10</v>
      </c>
      <c r="M4479" s="25">
        <f>VLOOKUP(K4479,Table!$A$2:$C$121,2,0)</f>
        <v>15</v>
      </c>
      <c r="N4479" s="26">
        <f>VLOOKUP(K4479,Table!$A$2:$C$121,3,0)</f>
        <v>6</v>
      </c>
      <c r="O4479" s="13" t="str">
        <f>VLOOKUP(A4479,Table!$U$1:$V$230,2,0)</f>
        <v>Tetragonal</v>
      </c>
      <c r="P4479" s="1"/>
    </row>
    <row r="4480" spans="1:16">
      <c r="A4480" s="12">
        <v>139</v>
      </c>
      <c r="B4480" s="12">
        <v>425968</v>
      </c>
      <c r="C4480" s="12" t="s">
        <v>4799</v>
      </c>
      <c r="D4480" s="12" t="s">
        <v>5115</v>
      </c>
      <c r="E4480" s="17" t="s">
        <v>428</v>
      </c>
      <c r="F4480" s="25" t="str">
        <f>LEFT(E4480,MIN(FIND({0,1,2,3,4,5,6,7,8,9},ASC(E4480)&amp;1234567890))-1)</f>
        <v>Eu</v>
      </c>
      <c r="G4480" s="25">
        <f t="shared" si="138"/>
        <v>1</v>
      </c>
      <c r="H4480" s="25">
        <f>VLOOKUP(F4480,Table!$A$2:$C$121,2,0)</f>
        <v>3</v>
      </c>
      <c r="I4480" s="26">
        <f>VLOOKUP(F4480,Table!$A$2:$C$121,3,0)</f>
        <v>6</v>
      </c>
      <c r="J4480" s="17" t="s">
        <v>11480</v>
      </c>
      <c r="K4480" s="25" t="str">
        <f>LEFT(J4480,MIN(FIND({0,1,2,3,4,5,6,7,8,9},ASC(J4480)&amp;1234567890))-1)</f>
        <v>Al</v>
      </c>
      <c r="L4480" s="25">
        <f t="shared" si="139"/>
        <v>4</v>
      </c>
      <c r="M4480" s="25">
        <f>VLOOKUP(K4480,Table!$A$2:$C$121,2,0)</f>
        <v>13</v>
      </c>
      <c r="N4480" s="26">
        <f>VLOOKUP(K4480,Table!$A$2:$C$121,3,0)</f>
        <v>3</v>
      </c>
      <c r="O4480" s="13" t="str">
        <f>VLOOKUP(A4480,Table!$U$1:$V$230,2,0)</f>
        <v>Tetragonal</v>
      </c>
      <c r="P4480" s="1"/>
    </row>
    <row r="4481" spans="1:16">
      <c r="A4481" s="12">
        <v>139</v>
      </c>
      <c r="B4481" s="12">
        <v>190093</v>
      </c>
      <c r="C4481" s="12" t="s">
        <v>4799</v>
      </c>
      <c r="D4481" s="12" t="s">
        <v>5116</v>
      </c>
      <c r="E4481" s="17" t="s">
        <v>11336</v>
      </c>
      <c r="F4481" s="25" t="str">
        <f>LEFT(E4481,MIN(FIND({0,1,2,3,4,5,6,7,8,9},ASC(E4481)&amp;1234567890))-1)</f>
        <v>Y</v>
      </c>
      <c r="G4481" s="25">
        <f t="shared" si="138"/>
        <v>1</v>
      </c>
      <c r="H4481" s="25">
        <f>VLOOKUP(F4481,Table!$A$2:$C$121,2,0)</f>
        <v>3</v>
      </c>
      <c r="I4481" s="26">
        <f>VLOOKUP(F4481,Table!$A$2:$C$121,3,0)</f>
        <v>5</v>
      </c>
      <c r="J4481" s="17" t="s">
        <v>11661</v>
      </c>
      <c r="K4481" s="25" t="str">
        <f>LEFT(J4481,MIN(FIND({0,1,2,3,4,5,6,7,8,9},ASC(J4481)&amp;1234567890))-1)</f>
        <v>Ag</v>
      </c>
      <c r="L4481" s="25">
        <f t="shared" si="139"/>
        <v>2</v>
      </c>
      <c r="M4481" s="25">
        <f>VLOOKUP(K4481,Table!$A$2:$C$121,2,0)</f>
        <v>11</v>
      </c>
      <c r="N4481" s="26">
        <f>VLOOKUP(K4481,Table!$A$2:$C$121,3,0)</f>
        <v>5</v>
      </c>
      <c r="O4481" s="13" t="str">
        <f>VLOOKUP(A4481,Table!$U$1:$V$230,2,0)</f>
        <v>Tetragonal</v>
      </c>
      <c r="P4481" s="1"/>
    </row>
    <row r="4482" spans="1:16">
      <c r="A4482" s="12">
        <v>139</v>
      </c>
      <c r="B4482" s="12">
        <v>420250</v>
      </c>
      <c r="C4482" s="12" t="s">
        <v>4799</v>
      </c>
      <c r="D4482" s="12" t="s">
        <v>4275</v>
      </c>
      <c r="E4482" s="17" t="s">
        <v>11286</v>
      </c>
      <c r="F4482" s="25" t="str">
        <f>LEFT(E4482,MIN(FIND({0,1,2,3,4,5,6,7,8,9},ASC(E4482)&amp;1234567890))-1)</f>
        <v>In</v>
      </c>
      <c r="G4482" s="25">
        <f t="shared" ref="G4482:G4545" si="140">IF(SUBSTITUTE(E4482,F4482,"")="",1,SUBSTITUTE(E4482,F4482,""))*1</f>
        <v>1</v>
      </c>
      <c r="H4482" s="25">
        <f>VLOOKUP(F4482,Table!$A$2:$C$121,2,0)</f>
        <v>13</v>
      </c>
      <c r="I4482" s="26">
        <f>VLOOKUP(F4482,Table!$A$2:$C$121,3,0)</f>
        <v>5</v>
      </c>
      <c r="J4482" s="17" t="s">
        <v>11830</v>
      </c>
      <c r="K4482" s="25" t="str">
        <f>LEFT(J4482,MIN(FIND({0,1,2,3,4,5,6,7,8,9},ASC(J4482)&amp;1234567890))-1)</f>
        <v>Pd</v>
      </c>
      <c r="L4482" s="25">
        <f t="shared" ref="L4482:L4545" si="141">IF(SUBSTITUTE(J4482,K4482,"")="",1,SUBSTITUTE(J4482,K4482,""))*1</f>
        <v>3</v>
      </c>
      <c r="M4482" s="25">
        <f>VLOOKUP(K4482,Table!$A$2:$C$121,2,0)</f>
        <v>10</v>
      </c>
      <c r="N4482" s="26">
        <f>VLOOKUP(K4482,Table!$A$2:$C$121,3,0)</f>
        <v>5</v>
      </c>
      <c r="O4482" s="13" t="str">
        <f>VLOOKUP(A4482,Table!$U$1:$V$230,2,0)</f>
        <v>Tetragonal</v>
      </c>
      <c r="P4482" s="1"/>
    </row>
    <row r="4483" spans="1:16">
      <c r="A4483" s="12">
        <v>139</v>
      </c>
      <c r="B4483" s="12">
        <v>247272</v>
      </c>
      <c r="C4483" s="12" t="s">
        <v>4799</v>
      </c>
      <c r="D4483" s="12" t="s">
        <v>5117</v>
      </c>
      <c r="E4483" s="17" t="s">
        <v>588</v>
      </c>
      <c r="F4483" s="25" t="str">
        <f>LEFT(E4483,MIN(FIND({0,1,2,3,4,5,6,7,8,9},ASC(E4483)&amp;1234567890))-1)</f>
        <v>Tl</v>
      </c>
      <c r="G4483" s="25">
        <f t="shared" si="140"/>
        <v>1</v>
      </c>
      <c r="H4483" s="25">
        <f>VLOOKUP(F4483,Table!$A$2:$C$121,2,0)</f>
        <v>13</v>
      </c>
      <c r="I4483" s="26">
        <f>VLOOKUP(F4483,Table!$A$2:$C$121,3,0)</f>
        <v>6</v>
      </c>
      <c r="J4483" s="17" t="s">
        <v>11830</v>
      </c>
      <c r="K4483" s="25" t="str">
        <f>LEFT(J4483,MIN(FIND({0,1,2,3,4,5,6,7,8,9},ASC(J4483)&amp;1234567890))-1)</f>
        <v>Pd</v>
      </c>
      <c r="L4483" s="25">
        <f t="shared" si="141"/>
        <v>3</v>
      </c>
      <c r="M4483" s="25">
        <f>VLOOKUP(K4483,Table!$A$2:$C$121,2,0)</f>
        <v>10</v>
      </c>
      <c r="N4483" s="26">
        <f>VLOOKUP(K4483,Table!$A$2:$C$121,3,0)</f>
        <v>5</v>
      </c>
      <c r="O4483" s="13" t="str">
        <f>VLOOKUP(A4483,Table!$U$1:$V$230,2,0)</f>
        <v>Tetragonal</v>
      </c>
      <c r="P4483" s="1"/>
    </row>
    <row r="4484" spans="1:16">
      <c r="A4484" s="12">
        <v>139</v>
      </c>
      <c r="B4484" s="12">
        <v>106932</v>
      </c>
      <c r="C4484" s="12" t="s">
        <v>4799</v>
      </c>
      <c r="D4484" s="12" t="s">
        <v>5118</v>
      </c>
      <c r="E4484" s="17" t="s">
        <v>355</v>
      </c>
      <c r="F4484" s="25" t="str">
        <f>LEFT(E4484,MIN(FIND({0,1,2,3,4,5,6,7,8,9},ASC(E4484)&amp;1234567890))-1)</f>
        <v>Mn</v>
      </c>
      <c r="G4484" s="25">
        <f t="shared" si="140"/>
        <v>1</v>
      </c>
      <c r="H4484" s="25">
        <f>VLOOKUP(F4484,Table!$A$2:$C$121,2,0)</f>
        <v>7</v>
      </c>
      <c r="I4484" s="26">
        <f>VLOOKUP(F4484,Table!$A$2:$C$121,3,0)</f>
        <v>4</v>
      </c>
      <c r="J4484" s="17" t="s">
        <v>68</v>
      </c>
      <c r="K4484" s="25" t="str">
        <f>LEFT(J4484,MIN(FIND({0,1,2,3,4,5,6,7,8,9},ASC(J4484)&amp;1234567890))-1)</f>
        <v>N</v>
      </c>
      <c r="L4484" s="25">
        <f t="shared" si="141"/>
        <v>1</v>
      </c>
      <c r="M4484" s="25">
        <f>VLOOKUP(K4484,Table!$A$2:$C$121,2,0)</f>
        <v>15</v>
      </c>
      <c r="N4484" s="26">
        <f>VLOOKUP(K4484,Table!$A$2:$C$121,3,0)</f>
        <v>2</v>
      </c>
      <c r="O4484" s="13" t="str">
        <f>VLOOKUP(A4484,Table!$U$1:$V$230,2,0)</f>
        <v>Tetragonal</v>
      </c>
      <c r="P4484" s="1"/>
    </row>
    <row r="4485" spans="1:16">
      <c r="A4485" s="12">
        <v>139</v>
      </c>
      <c r="B4485" s="12">
        <v>107431</v>
      </c>
      <c r="C4485" s="12" t="s">
        <v>4799</v>
      </c>
      <c r="D4485" s="12" t="s">
        <v>5119</v>
      </c>
      <c r="E4485" s="17" t="s">
        <v>541</v>
      </c>
      <c r="F4485" s="25" t="str">
        <f>LEFT(E4485,MIN(FIND({0,1,2,3,4,5,6,7,8,9},ASC(E4485)&amp;1234567890))-1)</f>
        <v>Pd</v>
      </c>
      <c r="G4485" s="25">
        <f t="shared" si="140"/>
        <v>1</v>
      </c>
      <c r="H4485" s="25">
        <f>VLOOKUP(F4485,Table!$A$2:$C$121,2,0)</f>
        <v>10</v>
      </c>
      <c r="I4485" s="26">
        <f>VLOOKUP(F4485,Table!$A$2:$C$121,3,0)</f>
        <v>5</v>
      </c>
      <c r="J4485" s="17" t="s">
        <v>12678</v>
      </c>
      <c r="K4485" s="25" t="str">
        <f>LEFT(J4485,MIN(FIND({0,1,2,3,4,5,6,7,8,9},ASC(J4485)&amp;1234567890))-1)</f>
        <v>B</v>
      </c>
      <c r="L4485" s="25">
        <f t="shared" si="141"/>
        <v>0.19</v>
      </c>
      <c r="M4485" s="25">
        <f>VLOOKUP(K4485,Table!$A$2:$C$121,2,0)</f>
        <v>13</v>
      </c>
      <c r="N4485" s="26">
        <f>VLOOKUP(K4485,Table!$A$2:$C$121,3,0)</f>
        <v>2</v>
      </c>
      <c r="O4485" s="13" t="str">
        <f>VLOOKUP(A4485,Table!$U$1:$V$230,2,0)</f>
        <v>Tetragonal</v>
      </c>
      <c r="P4485" s="1"/>
    </row>
    <row r="4486" spans="1:16">
      <c r="A4486" s="12">
        <v>139</v>
      </c>
      <c r="B4486" s="12">
        <v>107607</v>
      </c>
      <c r="C4486" s="12" t="s">
        <v>4799</v>
      </c>
      <c r="D4486" s="12" t="s">
        <v>5120</v>
      </c>
      <c r="E4486" s="17" t="s">
        <v>530</v>
      </c>
      <c r="F4486" s="25" t="str">
        <f>LEFT(E4486,MIN(FIND({0,1,2,3,4,5,6,7,8,9},ASC(E4486)&amp;1234567890))-1)</f>
        <v>Yb</v>
      </c>
      <c r="G4486" s="25">
        <f t="shared" si="140"/>
        <v>1</v>
      </c>
      <c r="H4486" s="25">
        <f>VLOOKUP(F4486,Table!$A$2:$C$121,2,0)</f>
        <v>3</v>
      </c>
      <c r="I4486" s="26">
        <f>VLOOKUP(F4486,Table!$A$2:$C$121,3,0)</f>
        <v>6</v>
      </c>
      <c r="J4486" s="17" t="s">
        <v>425</v>
      </c>
      <c r="K4486" s="25" t="str">
        <f>LEFT(J4486,MIN(FIND({0,1,2,3,4,5,6,7,8,9},ASC(J4486)&amp;1234567890))-1)</f>
        <v>Ga</v>
      </c>
      <c r="L4486" s="25">
        <f t="shared" si="141"/>
        <v>5</v>
      </c>
      <c r="M4486" s="25">
        <f>VLOOKUP(K4486,Table!$A$2:$C$121,2,0)</f>
        <v>13</v>
      </c>
      <c r="N4486" s="26">
        <f>VLOOKUP(K4486,Table!$A$2:$C$121,3,0)</f>
        <v>4</v>
      </c>
      <c r="O4486" s="13" t="str">
        <f>VLOOKUP(A4486,Table!$U$1:$V$230,2,0)</f>
        <v>Tetragonal</v>
      </c>
      <c r="P4486" s="1"/>
    </row>
    <row r="4487" spans="1:16">
      <c r="A4487" s="12">
        <v>139</v>
      </c>
      <c r="B4487" s="12">
        <v>107609</v>
      </c>
      <c r="C4487" s="12" t="s">
        <v>4799</v>
      </c>
      <c r="D4487" s="12" t="s">
        <v>5121</v>
      </c>
      <c r="E4487" s="17" t="s">
        <v>12081</v>
      </c>
      <c r="F4487" s="25" t="str">
        <f>LEFT(E4487,MIN(FIND({0,1,2,3,4,5,6,7,8,9},ASC(E4487)&amp;1234567890))-1)</f>
        <v>Be</v>
      </c>
      <c r="G4487" s="25">
        <f t="shared" si="140"/>
        <v>1</v>
      </c>
      <c r="H4487" s="25">
        <f>VLOOKUP(F4487,Table!$A$2:$C$121,2,0)</f>
        <v>2</v>
      </c>
      <c r="I4487" s="26">
        <f>VLOOKUP(F4487,Table!$A$2:$C$121,3,0)</f>
        <v>2</v>
      </c>
      <c r="J4487" s="17" t="s">
        <v>11781</v>
      </c>
      <c r="K4487" s="25" t="str">
        <f>LEFT(J4487,MIN(FIND({0,1,2,3,4,5,6,7,8,9},ASC(J4487)&amp;1234567890))-1)</f>
        <v>Pd</v>
      </c>
      <c r="L4487" s="25">
        <f t="shared" si="141"/>
        <v>2</v>
      </c>
      <c r="M4487" s="25">
        <f>VLOOKUP(K4487,Table!$A$2:$C$121,2,0)</f>
        <v>10</v>
      </c>
      <c r="N4487" s="26">
        <f>VLOOKUP(K4487,Table!$A$2:$C$121,3,0)</f>
        <v>5</v>
      </c>
      <c r="O4487" s="13" t="str">
        <f>VLOOKUP(A4487,Table!$U$1:$V$230,2,0)</f>
        <v>Tetragonal</v>
      </c>
      <c r="P4487" s="1"/>
    </row>
    <row r="4488" spans="1:16">
      <c r="A4488" s="12">
        <v>139</v>
      </c>
      <c r="B4488" s="12">
        <v>55548</v>
      </c>
      <c r="C4488" s="12" t="s">
        <v>4799</v>
      </c>
      <c r="D4488" s="12" t="s">
        <v>5122</v>
      </c>
      <c r="E4488" s="17" t="s">
        <v>69</v>
      </c>
      <c r="F4488" s="25" t="str">
        <f>LEFT(E4488,MIN(FIND({0,1,2,3,4,5,6,7,8,9},ASC(E4488)&amp;1234567890))-1)</f>
        <v>Mg</v>
      </c>
      <c r="G4488" s="25">
        <f t="shared" si="140"/>
        <v>1</v>
      </c>
      <c r="H4488" s="25">
        <f>VLOOKUP(F4488,Table!$A$2:$C$121,2,0)</f>
        <v>2</v>
      </c>
      <c r="I4488" s="26">
        <f>VLOOKUP(F4488,Table!$A$2:$C$121,3,0)</f>
        <v>3</v>
      </c>
      <c r="J4488" s="17" t="s">
        <v>11330</v>
      </c>
      <c r="K4488" s="25" t="str">
        <f>LEFT(J4488,MIN(FIND({0,1,2,3,4,5,6,7,8,9},ASC(J4488)&amp;1234567890))-1)</f>
        <v>Er</v>
      </c>
      <c r="L4488" s="25">
        <f t="shared" si="141"/>
        <v>2</v>
      </c>
      <c r="M4488" s="25">
        <f>VLOOKUP(K4488,Table!$A$2:$C$121,2,0)</f>
        <v>3</v>
      </c>
      <c r="N4488" s="26">
        <f>VLOOKUP(K4488,Table!$A$2:$C$121,3,0)</f>
        <v>6</v>
      </c>
      <c r="O4488" s="13" t="str">
        <f>VLOOKUP(A4488,Table!$U$1:$V$230,2,0)</f>
        <v>Tetragonal</v>
      </c>
      <c r="P4488" s="1"/>
    </row>
    <row r="4489" spans="1:16">
      <c r="A4489" s="12">
        <v>139</v>
      </c>
      <c r="B4489" s="12">
        <v>55549</v>
      </c>
      <c r="C4489" s="12" t="s">
        <v>4799</v>
      </c>
      <c r="D4489" s="12" t="s">
        <v>5123</v>
      </c>
      <c r="E4489" s="17" t="s">
        <v>69</v>
      </c>
      <c r="F4489" s="25" t="str">
        <f>LEFT(E4489,MIN(FIND({0,1,2,3,4,5,6,7,8,9},ASC(E4489)&amp;1234567890))-1)</f>
        <v>Mg</v>
      </c>
      <c r="G4489" s="25">
        <f t="shared" si="140"/>
        <v>1</v>
      </c>
      <c r="H4489" s="25">
        <f>VLOOKUP(F4489,Table!$A$2:$C$121,2,0)</f>
        <v>2</v>
      </c>
      <c r="I4489" s="26">
        <f>VLOOKUP(F4489,Table!$A$2:$C$121,3,0)</f>
        <v>3</v>
      </c>
      <c r="J4489" s="17" t="s">
        <v>11367</v>
      </c>
      <c r="K4489" s="25" t="str">
        <f>LEFT(J4489,MIN(FIND({0,1,2,3,4,5,6,7,8,9},ASC(J4489)&amp;1234567890))-1)</f>
        <v>Tb</v>
      </c>
      <c r="L4489" s="25">
        <f t="shared" si="141"/>
        <v>2</v>
      </c>
      <c r="M4489" s="25">
        <f>VLOOKUP(K4489,Table!$A$2:$C$121,2,0)</f>
        <v>3</v>
      </c>
      <c r="N4489" s="26">
        <f>VLOOKUP(K4489,Table!$A$2:$C$121,3,0)</f>
        <v>6</v>
      </c>
      <c r="O4489" s="13" t="str">
        <f>VLOOKUP(A4489,Table!$U$1:$V$230,2,0)</f>
        <v>Tetragonal</v>
      </c>
      <c r="P4489" s="1"/>
    </row>
    <row r="4490" spans="1:16">
      <c r="A4490" s="12">
        <v>139</v>
      </c>
      <c r="B4490" s="12">
        <v>421388</v>
      </c>
      <c r="C4490" s="12" t="s">
        <v>4799</v>
      </c>
      <c r="D4490" s="12" t="s">
        <v>5124</v>
      </c>
      <c r="E4490" s="17" t="s">
        <v>11427</v>
      </c>
      <c r="F4490" s="25" t="str">
        <f>LEFT(E4490,MIN(FIND({0,1,2,3,4,5,6,7,8,9},ASC(E4490)&amp;1234567890))-1)</f>
        <v>C</v>
      </c>
      <c r="G4490" s="25">
        <f t="shared" si="140"/>
        <v>60</v>
      </c>
      <c r="H4490" s="25">
        <f>VLOOKUP(F4490,Table!$A$2:$C$121,2,0)</f>
        <v>14</v>
      </c>
      <c r="I4490" s="26">
        <f>VLOOKUP(F4490,Table!$A$2:$C$121,3,0)</f>
        <v>2</v>
      </c>
      <c r="J4490" s="17" t="s">
        <v>11349</v>
      </c>
      <c r="K4490" s="25" t="str">
        <f>LEFT(J4490,MIN(FIND({0,1,2,3,4,5,6,7,8,9},ASC(J4490)&amp;1234567890))-1)</f>
        <v>Rb</v>
      </c>
      <c r="L4490" s="25">
        <f t="shared" si="141"/>
        <v>4</v>
      </c>
      <c r="M4490" s="25">
        <f>VLOOKUP(K4490,Table!$A$2:$C$121,2,0)</f>
        <v>1</v>
      </c>
      <c r="N4490" s="26">
        <f>VLOOKUP(K4490,Table!$A$2:$C$121,3,0)</f>
        <v>5</v>
      </c>
      <c r="O4490" s="13" t="str">
        <f>VLOOKUP(A4490,Table!$U$1:$V$230,2,0)</f>
        <v>Tetragonal</v>
      </c>
      <c r="P4490" s="1"/>
    </row>
    <row r="4491" spans="1:16">
      <c r="A4491" s="12">
        <v>139</v>
      </c>
      <c r="B4491" s="12">
        <v>710066</v>
      </c>
      <c r="C4491" s="12" t="s">
        <v>4799</v>
      </c>
      <c r="D4491" s="12" t="s">
        <v>5125</v>
      </c>
      <c r="E4491" s="17" t="s">
        <v>530</v>
      </c>
      <c r="F4491" s="25" t="str">
        <f>LEFT(E4491,MIN(FIND({0,1,2,3,4,5,6,7,8,9},ASC(E4491)&amp;1234567890))-1)</f>
        <v>Yb</v>
      </c>
      <c r="G4491" s="25">
        <f t="shared" si="140"/>
        <v>1</v>
      </c>
      <c r="H4491" s="25">
        <f>VLOOKUP(F4491,Table!$A$2:$C$121,2,0)</f>
        <v>3</v>
      </c>
      <c r="I4491" s="26">
        <f>VLOOKUP(F4491,Table!$A$2:$C$121,3,0)</f>
        <v>6</v>
      </c>
      <c r="J4491" s="17" t="s">
        <v>11374</v>
      </c>
      <c r="K4491" s="25" t="str">
        <f>LEFT(J4491,MIN(FIND({0,1,2,3,4,5,6,7,8,9},ASC(J4491)&amp;1234567890))-1)</f>
        <v>Si</v>
      </c>
      <c r="L4491" s="25">
        <f t="shared" si="141"/>
        <v>3</v>
      </c>
      <c r="M4491" s="25">
        <f>VLOOKUP(K4491,Table!$A$2:$C$121,2,0)</f>
        <v>14</v>
      </c>
      <c r="N4491" s="26">
        <f>VLOOKUP(K4491,Table!$A$2:$C$121,3,0)</f>
        <v>3</v>
      </c>
      <c r="O4491" s="13" t="str">
        <f>VLOOKUP(A4491,Table!$U$1:$V$230,2,0)</f>
        <v>Tetragonal</v>
      </c>
      <c r="P4491" s="1"/>
    </row>
    <row r="4492" spans="1:16">
      <c r="A4492" s="12">
        <v>139</v>
      </c>
      <c r="B4492" s="12">
        <v>710068</v>
      </c>
      <c r="C4492" s="12" t="s">
        <v>4799</v>
      </c>
      <c r="D4492" s="12" t="s">
        <v>5126</v>
      </c>
      <c r="E4492" s="17" t="s">
        <v>587</v>
      </c>
      <c r="F4492" s="25" t="str">
        <f>LEFT(E4492,MIN(FIND({0,1,2,3,4,5,6,7,8,9},ASC(E4492)&amp;1234567890))-1)</f>
        <v>Ho</v>
      </c>
      <c r="G4492" s="25">
        <f t="shared" si="140"/>
        <v>1</v>
      </c>
      <c r="H4492" s="25">
        <f>VLOOKUP(F4492,Table!$A$2:$C$121,2,0)</f>
        <v>3</v>
      </c>
      <c r="I4492" s="26">
        <f>VLOOKUP(F4492,Table!$A$2:$C$121,3,0)</f>
        <v>6</v>
      </c>
      <c r="J4492" s="17" t="s">
        <v>11374</v>
      </c>
      <c r="K4492" s="25" t="str">
        <f>LEFT(J4492,MIN(FIND({0,1,2,3,4,5,6,7,8,9},ASC(J4492)&amp;1234567890))-1)</f>
        <v>Si</v>
      </c>
      <c r="L4492" s="25">
        <f t="shared" si="141"/>
        <v>3</v>
      </c>
      <c r="M4492" s="25">
        <f>VLOOKUP(K4492,Table!$A$2:$C$121,2,0)</f>
        <v>14</v>
      </c>
      <c r="N4492" s="26">
        <f>VLOOKUP(K4492,Table!$A$2:$C$121,3,0)</f>
        <v>3</v>
      </c>
      <c r="O4492" s="13" t="str">
        <f>VLOOKUP(A4492,Table!$U$1:$V$230,2,0)</f>
        <v>Tetragonal</v>
      </c>
      <c r="P4492" s="1"/>
    </row>
    <row r="4493" spans="1:16">
      <c r="A4493" s="12">
        <v>139</v>
      </c>
      <c r="B4493" s="12">
        <v>423419</v>
      </c>
      <c r="C4493" s="12" t="s">
        <v>4799</v>
      </c>
      <c r="D4493" s="12" t="s">
        <v>5127</v>
      </c>
      <c r="E4493" s="17" t="s">
        <v>12679</v>
      </c>
      <c r="F4493" s="25" t="str">
        <f>LEFT(E4493,MIN(FIND({0,1,2,3,4,5,6,7,8,9},ASC(E4493)&amp;1234567890))-1)</f>
        <v>La</v>
      </c>
      <c r="G4493" s="25">
        <f t="shared" si="140"/>
        <v>11</v>
      </c>
      <c r="H4493" s="25">
        <f>VLOOKUP(F4493,Table!$A$2:$C$121,2,0)</f>
        <v>3</v>
      </c>
      <c r="I4493" s="26">
        <f>VLOOKUP(F4493,Table!$A$2:$C$121,3,0)</f>
        <v>6</v>
      </c>
      <c r="J4493" s="17" t="s">
        <v>12626</v>
      </c>
      <c r="K4493" s="25" t="str">
        <f>LEFT(J4493,MIN(FIND({0,1,2,3,4,5,6,7,8,9},ASC(J4493)&amp;1234567890))-1)</f>
        <v>Sn</v>
      </c>
      <c r="L4493" s="25">
        <f t="shared" si="141"/>
        <v>10</v>
      </c>
      <c r="M4493" s="25">
        <f>VLOOKUP(K4493,Table!$A$2:$C$121,2,0)</f>
        <v>14</v>
      </c>
      <c r="N4493" s="26">
        <f>VLOOKUP(K4493,Table!$A$2:$C$121,3,0)</f>
        <v>5</v>
      </c>
      <c r="O4493" s="13" t="str">
        <f>VLOOKUP(A4493,Table!$U$1:$V$230,2,0)</f>
        <v>Tetragonal</v>
      </c>
      <c r="P4493" s="1"/>
    </row>
    <row r="4494" spans="1:16">
      <c r="A4494" s="12">
        <v>139</v>
      </c>
      <c r="B4494" s="12">
        <v>423721</v>
      </c>
      <c r="C4494" s="12" t="s">
        <v>4799</v>
      </c>
      <c r="D4494" s="12" t="s">
        <v>5128</v>
      </c>
      <c r="E4494" s="17" t="s">
        <v>330</v>
      </c>
      <c r="F4494" s="25" t="str">
        <f>LEFT(E4494,MIN(FIND({0,1,2,3,4,5,6,7,8,9},ASC(E4494)&amp;1234567890))-1)</f>
        <v>Ca</v>
      </c>
      <c r="G4494" s="25">
        <f t="shared" si="140"/>
        <v>1</v>
      </c>
      <c r="H4494" s="25">
        <f>VLOOKUP(F4494,Table!$A$2:$C$121,2,0)</f>
        <v>2</v>
      </c>
      <c r="I4494" s="26">
        <f>VLOOKUP(F4494,Table!$A$2:$C$121,3,0)</f>
        <v>4</v>
      </c>
      <c r="J4494" s="17" t="s">
        <v>11358</v>
      </c>
      <c r="K4494" s="25" t="str">
        <f>LEFT(J4494,MIN(FIND({0,1,2,3,4,5,6,7,8,9},ASC(J4494)&amp;1234567890))-1)</f>
        <v>N</v>
      </c>
      <c r="L4494" s="25">
        <f t="shared" si="141"/>
        <v>2</v>
      </c>
      <c r="M4494" s="25">
        <f>VLOOKUP(K4494,Table!$A$2:$C$121,2,0)</f>
        <v>15</v>
      </c>
      <c r="N4494" s="26">
        <f>VLOOKUP(K4494,Table!$A$2:$C$121,3,0)</f>
        <v>2</v>
      </c>
      <c r="O4494" s="13" t="str">
        <f>VLOOKUP(A4494,Table!$U$1:$V$230,2,0)</f>
        <v>Tetragonal</v>
      </c>
      <c r="P4494" s="1"/>
    </row>
    <row r="4495" spans="1:16">
      <c r="A4495" s="12">
        <v>139</v>
      </c>
      <c r="B4495" s="12">
        <v>262736</v>
      </c>
      <c r="C4495" s="12" t="s">
        <v>4799</v>
      </c>
      <c r="D4495" s="12" t="s">
        <v>5129</v>
      </c>
      <c r="E4495" s="17" t="s">
        <v>330</v>
      </c>
      <c r="F4495" s="25" t="str">
        <f>LEFT(E4495,MIN(FIND({0,1,2,3,4,5,6,7,8,9},ASC(E4495)&amp;1234567890))-1)</f>
        <v>Ca</v>
      </c>
      <c r="G4495" s="25">
        <f t="shared" si="140"/>
        <v>1</v>
      </c>
      <c r="H4495" s="25">
        <f>VLOOKUP(F4495,Table!$A$2:$C$121,2,0)</f>
        <v>2</v>
      </c>
      <c r="I4495" s="26">
        <f>VLOOKUP(F4495,Table!$A$2:$C$121,3,0)</f>
        <v>4</v>
      </c>
      <c r="J4495" s="17" t="s">
        <v>594</v>
      </c>
      <c r="K4495" s="25" t="str">
        <f>LEFT(J4495,MIN(FIND({0,1,2,3,4,5,6,7,8,9},ASC(J4495)&amp;1234567890))-1)</f>
        <v>Ge</v>
      </c>
      <c r="L4495" s="25">
        <f t="shared" si="141"/>
        <v>3</v>
      </c>
      <c r="M4495" s="25">
        <f>VLOOKUP(K4495,Table!$A$2:$C$121,2,0)</f>
        <v>14</v>
      </c>
      <c r="N4495" s="26">
        <f>VLOOKUP(K4495,Table!$A$2:$C$121,3,0)</f>
        <v>4</v>
      </c>
      <c r="O4495" s="13" t="str">
        <f>VLOOKUP(A4495,Table!$U$1:$V$230,2,0)</f>
        <v>Tetragonal</v>
      </c>
      <c r="P4495" s="1"/>
    </row>
    <row r="4496" spans="1:16">
      <c r="A4496" s="12">
        <v>139</v>
      </c>
      <c r="B4496" s="12">
        <v>263004</v>
      </c>
      <c r="C4496" s="12" t="s">
        <v>4799</v>
      </c>
      <c r="D4496" s="12" t="s">
        <v>5130</v>
      </c>
      <c r="E4496" s="17" t="s">
        <v>330</v>
      </c>
      <c r="F4496" s="25" t="str">
        <f>LEFT(E4496,MIN(FIND({0,1,2,3,4,5,6,7,8,9},ASC(E4496)&amp;1234567890))-1)</f>
        <v>Ca</v>
      </c>
      <c r="G4496" s="25">
        <f t="shared" si="140"/>
        <v>1</v>
      </c>
      <c r="H4496" s="25">
        <f>VLOOKUP(F4496,Table!$A$2:$C$121,2,0)</f>
        <v>2</v>
      </c>
      <c r="I4496" s="26">
        <f>VLOOKUP(F4496,Table!$A$2:$C$121,3,0)</f>
        <v>4</v>
      </c>
      <c r="J4496" s="17" t="s">
        <v>11374</v>
      </c>
      <c r="K4496" s="25" t="str">
        <f>LEFT(J4496,MIN(FIND({0,1,2,3,4,5,6,7,8,9},ASC(J4496)&amp;1234567890))-1)</f>
        <v>Si</v>
      </c>
      <c r="L4496" s="25">
        <f t="shared" si="141"/>
        <v>3</v>
      </c>
      <c r="M4496" s="25">
        <f>VLOOKUP(K4496,Table!$A$2:$C$121,2,0)</f>
        <v>14</v>
      </c>
      <c r="N4496" s="26">
        <f>VLOOKUP(K4496,Table!$A$2:$C$121,3,0)</f>
        <v>3</v>
      </c>
      <c r="O4496" s="13" t="str">
        <f>VLOOKUP(A4496,Table!$U$1:$V$230,2,0)</f>
        <v>Tetragonal</v>
      </c>
      <c r="P4496" s="1"/>
    </row>
    <row r="4497" spans="1:16">
      <c r="A4497" s="12">
        <v>139</v>
      </c>
      <c r="B4497" s="12">
        <v>263005</v>
      </c>
      <c r="C4497" s="12" t="s">
        <v>4799</v>
      </c>
      <c r="D4497" s="12" t="s">
        <v>5131</v>
      </c>
      <c r="E4497" s="17" t="s">
        <v>11336</v>
      </c>
      <c r="F4497" s="25" t="str">
        <f>LEFT(E4497,MIN(FIND({0,1,2,3,4,5,6,7,8,9},ASC(E4497)&amp;1234567890))-1)</f>
        <v>Y</v>
      </c>
      <c r="G4497" s="25">
        <f t="shared" si="140"/>
        <v>1</v>
      </c>
      <c r="H4497" s="25">
        <f>VLOOKUP(F4497,Table!$A$2:$C$121,2,0)</f>
        <v>3</v>
      </c>
      <c r="I4497" s="26">
        <f>VLOOKUP(F4497,Table!$A$2:$C$121,3,0)</f>
        <v>5</v>
      </c>
      <c r="J4497" s="17" t="s">
        <v>11374</v>
      </c>
      <c r="K4497" s="25" t="str">
        <f>LEFT(J4497,MIN(FIND({0,1,2,3,4,5,6,7,8,9},ASC(J4497)&amp;1234567890))-1)</f>
        <v>Si</v>
      </c>
      <c r="L4497" s="25">
        <f t="shared" si="141"/>
        <v>3</v>
      </c>
      <c r="M4497" s="25">
        <f>VLOOKUP(K4497,Table!$A$2:$C$121,2,0)</f>
        <v>14</v>
      </c>
      <c r="N4497" s="26">
        <f>VLOOKUP(K4497,Table!$A$2:$C$121,3,0)</f>
        <v>3</v>
      </c>
      <c r="O4497" s="13" t="str">
        <f>VLOOKUP(A4497,Table!$U$1:$V$230,2,0)</f>
        <v>Tetragonal</v>
      </c>
      <c r="P4497" s="1"/>
    </row>
    <row r="4498" spans="1:16">
      <c r="A4498" s="12">
        <v>139</v>
      </c>
      <c r="B4498" s="12">
        <v>263006</v>
      </c>
      <c r="C4498" s="12" t="s">
        <v>4799</v>
      </c>
      <c r="D4498" s="12" t="s">
        <v>5132</v>
      </c>
      <c r="E4498" s="17" t="s">
        <v>11335</v>
      </c>
      <c r="F4498" s="25" t="str">
        <f>LEFT(E4498,MIN(FIND({0,1,2,3,4,5,6,7,8,9},ASC(E4498)&amp;1234567890))-1)</f>
        <v>Lu</v>
      </c>
      <c r="G4498" s="25">
        <f t="shared" si="140"/>
        <v>1</v>
      </c>
      <c r="H4498" s="25">
        <f>VLOOKUP(F4498,Table!$A$2:$C$121,2,0)</f>
        <v>3</v>
      </c>
      <c r="I4498" s="26">
        <f>VLOOKUP(F4498,Table!$A$2:$C$121,3,0)</f>
        <v>6</v>
      </c>
      <c r="J4498" s="17" t="s">
        <v>11374</v>
      </c>
      <c r="K4498" s="25" t="str">
        <f>LEFT(J4498,MIN(FIND({0,1,2,3,4,5,6,7,8,9},ASC(J4498)&amp;1234567890))-1)</f>
        <v>Si</v>
      </c>
      <c r="L4498" s="25">
        <f t="shared" si="141"/>
        <v>3</v>
      </c>
      <c r="M4498" s="25">
        <f>VLOOKUP(K4498,Table!$A$2:$C$121,2,0)</f>
        <v>14</v>
      </c>
      <c r="N4498" s="26">
        <f>VLOOKUP(K4498,Table!$A$2:$C$121,3,0)</f>
        <v>3</v>
      </c>
      <c r="O4498" s="13" t="str">
        <f>VLOOKUP(A4498,Table!$U$1:$V$230,2,0)</f>
        <v>Tetragonal</v>
      </c>
      <c r="P4498" s="1"/>
    </row>
    <row r="4499" spans="1:16">
      <c r="A4499" s="12">
        <v>139</v>
      </c>
      <c r="B4499" s="12">
        <v>414231</v>
      </c>
      <c r="C4499" s="12" t="s">
        <v>4799</v>
      </c>
      <c r="D4499" s="12" t="s">
        <v>5133</v>
      </c>
      <c r="E4499" s="17" t="s">
        <v>330</v>
      </c>
      <c r="F4499" s="25" t="str">
        <f>LEFT(E4499,MIN(FIND({0,1,2,3,4,5,6,7,8,9},ASC(E4499)&amp;1234567890))-1)</f>
        <v>Ca</v>
      </c>
      <c r="G4499" s="25">
        <f t="shared" si="140"/>
        <v>1</v>
      </c>
      <c r="H4499" s="25">
        <f>VLOOKUP(F4499,Table!$A$2:$C$121,2,0)</f>
        <v>2</v>
      </c>
      <c r="I4499" s="26">
        <f>VLOOKUP(F4499,Table!$A$2:$C$121,3,0)</f>
        <v>4</v>
      </c>
      <c r="J4499" s="17" t="s">
        <v>11286</v>
      </c>
      <c r="K4499" s="25" t="str">
        <f>LEFT(J4499,MIN(FIND({0,1,2,3,4,5,6,7,8,9},ASC(J4499)&amp;1234567890))-1)</f>
        <v>In</v>
      </c>
      <c r="L4499" s="25">
        <f t="shared" si="141"/>
        <v>1</v>
      </c>
      <c r="M4499" s="25">
        <f>VLOOKUP(K4499,Table!$A$2:$C$121,2,0)</f>
        <v>13</v>
      </c>
      <c r="N4499" s="26">
        <f>VLOOKUP(K4499,Table!$A$2:$C$121,3,0)</f>
        <v>5</v>
      </c>
      <c r="O4499" s="13" t="str">
        <f>VLOOKUP(A4499,Table!$U$1:$V$230,2,0)</f>
        <v>Tetragonal</v>
      </c>
      <c r="P4499" s="1"/>
    </row>
    <row r="4500" spans="1:16">
      <c r="A4500" s="12">
        <v>139</v>
      </c>
      <c r="B4500" s="12">
        <v>414233</v>
      </c>
      <c r="C4500" s="12" t="s">
        <v>4799</v>
      </c>
      <c r="D4500" s="12" t="s">
        <v>5134</v>
      </c>
      <c r="E4500" s="17" t="s">
        <v>11498</v>
      </c>
      <c r="F4500" s="25" t="str">
        <f>LEFT(E4500,MIN(FIND({0,1,2,3,4,5,6,7,8,9},ASC(E4500)&amp;1234567890))-1)</f>
        <v>Rb</v>
      </c>
      <c r="G4500" s="25">
        <f t="shared" si="140"/>
        <v>1</v>
      </c>
      <c r="H4500" s="25">
        <f>VLOOKUP(F4500,Table!$A$2:$C$121,2,0)</f>
        <v>1</v>
      </c>
      <c r="I4500" s="26">
        <f>VLOOKUP(F4500,Table!$A$2:$C$121,3,0)</f>
        <v>5</v>
      </c>
      <c r="J4500" s="17" t="s">
        <v>11507</v>
      </c>
      <c r="K4500" s="25" t="str">
        <f>LEFT(J4500,MIN(FIND({0,1,2,3,4,5,6,7,8,9},ASC(J4500)&amp;1234567890))-1)</f>
        <v>In</v>
      </c>
      <c r="L4500" s="25">
        <f t="shared" si="141"/>
        <v>4</v>
      </c>
      <c r="M4500" s="25">
        <f>VLOOKUP(K4500,Table!$A$2:$C$121,2,0)</f>
        <v>13</v>
      </c>
      <c r="N4500" s="26">
        <f>VLOOKUP(K4500,Table!$A$2:$C$121,3,0)</f>
        <v>5</v>
      </c>
      <c r="O4500" s="13" t="str">
        <f>VLOOKUP(A4500,Table!$U$1:$V$230,2,0)</f>
        <v>Tetragonal</v>
      </c>
      <c r="P4500" s="1"/>
    </row>
    <row r="4501" spans="1:16">
      <c r="A4501" s="12">
        <v>139</v>
      </c>
      <c r="B4501" s="12">
        <v>425425</v>
      </c>
      <c r="C4501" s="12" t="s">
        <v>4799</v>
      </c>
      <c r="D4501" s="12" t="s">
        <v>5135</v>
      </c>
      <c r="E4501" s="17" t="s">
        <v>11558</v>
      </c>
      <c r="F4501" s="25" t="str">
        <f>LEFT(E4501,MIN(FIND({0,1,2,3,4,5,6,7,8,9},ASC(E4501)&amp;1234567890))-1)</f>
        <v>Lu</v>
      </c>
      <c r="G4501" s="25">
        <f t="shared" si="140"/>
        <v>11</v>
      </c>
      <c r="H4501" s="25">
        <f>VLOOKUP(F4501,Table!$A$2:$C$121,2,0)</f>
        <v>3</v>
      </c>
      <c r="I4501" s="26">
        <f>VLOOKUP(F4501,Table!$A$2:$C$121,3,0)</f>
        <v>6</v>
      </c>
      <c r="J4501" s="17" t="s">
        <v>12626</v>
      </c>
      <c r="K4501" s="25" t="str">
        <f>LEFT(J4501,MIN(FIND({0,1,2,3,4,5,6,7,8,9},ASC(J4501)&amp;1234567890))-1)</f>
        <v>Sn</v>
      </c>
      <c r="L4501" s="25">
        <f t="shared" si="141"/>
        <v>10</v>
      </c>
      <c r="M4501" s="25">
        <f>VLOOKUP(K4501,Table!$A$2:$C$121,2,0)</f>
        <v>14</v>
      </c>
      <c r="N4501" s="26">
        <f>VLOOKUP(K4501,Table!$A$2:$C$121,3,0)</f>
        <v>5</v>
      </c>
      <c r="O4501" s="13" t="str">
        <f>VLOOKUP(A4501,Table!$U$1:$V$230,2,0)</f>
        <v>Tetragonal</v>
      </c>
      <c r="P4501" s="1"/>
    </row>
    <row r="4502" spans="1:16">
      <c r="A4502" s="12">
        <v>139</v>
      </c>
      <c r="B4502" s="12">
        <v>251818</v>
      </c>
      <c r="C4502" s="12" t="s">
        <v>4799</v>
      </c>
      <c r="D4502" s="12" t="s">
        <v>5136</v>
      </c>
      <c r="E4502" s="17" t="s">
        <v>11363</v>
      </c>
      <c r="F4502" s="25" t="str">
        <f>LEFT(E4502,MIN(FIND({0,1,2,3,4,5,6,7,8,9},ASC(E4502)&amp;1234567890))-1)</f>
        <v>Th</v>
      </c>
      <c r="G4502" s="25">
        <f t="shared" si="140"/>
        <v>1</v>
      </c>
      <c r="H4502" s="25">
        <f>VLOOKUP(F4502,Table!$A$2:$C$121,2,0)</f>
        <v>3</v>
      </c>
      <c r="I4502" s="26">
        <f>VLOOKUP(F4502,Table!$A$2:$C$121,3,0)</f>
        <v>7</v>
      </c>
      <c r="J4502" s="17" t="s">
        <v>11464</v>
      </c>
      <c r="K4502" s="25" t="str">
        <f>LEFT(J4502,MIN(FIND({0,1,2,3,4,5,6,7,8,9},ASC(J4502)&amp;1234567890))-1)</f>
        <v>Pt</v>
      </c>
      <c r="L4502" s="25">
        <f t="shared" si="141"/>
        <v>2</v>
      </c>
      <c r="M4502" s="25">
        <f>VLOOKUP(K4502,Table!$A$2:$C$121,2,0)</f>
        <v>10</v>
      </c>
      <c r="N4502" s="26">
        <f>VLOOKUP(K4502,Table!$A$2:$C$121,3,0)</f>
        <v>6</v>
      </c>
      <c r="O4502" s="13" t="str">
        <f>VLOOKUP(A4502,Table!$U$1:$V$230,2,0)</f>
        <v>Tetragonal</v>
      </c>
      <c r="P4502" s="1"/>
    </row>
    <row r="4503" spans="1:16">
      <c r="A4503" s="12">
        <v>139</v>
      </c>
      <c r="B4503" s="12">
        <v>251871</v>
      </c>
      <c r="C4503" s="12" t="s">
        <v>4799</v>
      </c>
      <c r="D4503" s="12" t="s">
        <v>5137</v>
      </c>
      <c r="E4503" s="17" t="s">
        <v>433</v>
      </c>
      <c r="F4503" s="25" t="str">
        <f>LEFT(E4503,MIN(FIND({0,1,2,3,4,5,6,7,8,9},ASC(E4503)&amp;1234567890))-1)</f>
        <v>Sr</v>
      </c>
      <c r="G4503" s="25">
        <f t="shared" si="140"/>
        <v>1</v>
      </c>
      <c r="H4503" s="25">
        <f>VLOOKUP(F4503,Table!$A$2:$C$121,2,0)</f>
        <v>2</v>
      </c>
      <c r="I4503" s="26">
        <f>VLOOKUP(F4503,Table!$A$2:$C$121,3,0)</f>
        <v>5</v>
      </c>
      <c r="J4503" s="17" t="s">
        <v>594</v>
      </c>
      <c r="K4503" s="25" t="str">
        <f>LEFT(J4503,MIN(FIND({0,1,2,3,4,5,6,7,8,9},ASC(J4503)&amp;1234567890))-1)</f>
        <v>Ge</v>
      </c>
      <c r="L4503" s="25">
        <f t="shared" si="141"/>
        <v>3</v>
      </c>
      <c r="M4503" s="25">
        <f>VLOOKUP(K4503,Table!$A$2:$C$121,2,0)</f>
        <v>14</v>
      </c>
      <c r="N4503" s="26">
        <f>VLOOKUP(K4503,Table!$A$2:$C$121,3,0)</f>
        <v>4</v>
      </c>
      <c r="O4503" s="13" t="str">
        <f>VLOOKUP(A4503,Table!$U$1:$V$230,2,0)</f>
        <v>Tetragonal</v>
      </c>
      <c r="P4503" s="1"/>
    </row>
    <row r="4504" spans="1:16">
      <c r="A4504" s="12">
        <v>139</v>
      </c>
      <c r="B4504" s="12">
        <v>239561</v>
      </c>
      <c r="C4504" s="12" t="s">
        <v>4799</v>
      </c>
      <c r="D4504" s="12" t="s">
        <v>5138</v>
      </c>
      <c r="E4504" s="17" t="s">
        <v>410</v>
      </c>
      <c r="F4504" s="25" t="str">
        <f>LEFT(E4504,MIN(FIND({0,1,2,3,4,5,6,7,8,9},ASC(E4504)&amp;1234567890))-1)</f>
        <v>Ba</v>
      </c>
      <c r="G4504" s="25">
        <f t="shared" si="140"/>
        <v>1</v>
      </c>
      <c r="H4504" s="25">
        <f>VLOOKUP(F4504,Table!$A$2:$C$121,2,0)</f>
        <v>2</v>
      </c>
      <c r="I4504" s="26">
        <f>VLOOKUP(F4504,Table!$A$2:$C$121,3,0)</f>
        <v>6</v>
      </c>
      <c r="J4504" s="17" t="s">
        <v>594</v>
      </c>
      <c r="K4504" s="25" t="str">
        <f>LEFT(J4504,MIN(FIND({0,1,2,3,4,5,6,7,8,9},ASC(J4504)&amp;1234567890))-1)</f>
        <v>Ge</v>
      </c>
      <c r="L4504" s="25">
        <f t="shared" si="141"/>
        <v>3</v>
      </c>
      <c r="M4504" s="25">
        <f>VLOOKUP(K4504,Table!$A$2:$C$121,2,0)</f>
        <v>14</v>
      </c>
      <c r="N4504" s="26">
        <f>VLOOKUP(K4504,Table!$A$2:$C$121,3,0)</f>
        <v>4</v>
      </c>
      <c r="O4504" s="13" t="str">
        <f>VLOOKUP(A4504,Table!$U$1:$V$230,2,0)</f>
        <v>Tetragonal</v>
      </c>
      <c r="P4504" s="1"/>
    </row>
    <row r="4505" spans="1:16">
      <c r="A4505" s="12">
        <v>140</v>
      </c>
      <c r="B4505" s="12">
        <v>337</v>
      </c>
      <c r="C4505" s="12" t="s">
        <v>5139</v>
      </c>
      <c r="D4505" s="12" t="s">
        <v>5140</v>
      </c>
      <c r="E4505" s="17" t="s">
        <v>77</v>
      </c>
      <c r="F4505" s="25" t="str">
        <f>LEFT(E4505,MIN(FIND({0,1,2,3,4,5,6,7,8,9},ASC(E4505)&amp;1234567890))-1)</f>
        <v>Y</v>
      </c>
      <c r="G4505" s="25">
        <f t="shared" si="140"/>
        <v>3</v>
      </c>
      <c r="H4505" s="25">
        <f>VLOOKUP(F4505,Table!$A$2:$C$121,2,0)</f>
        <v>3</v>
      </c>
      <c r="I4505" s="26">
        <f>VLOOKUP(F4505,Table!$A$2:$C$121,3,0)</f>
        <v>5</v>
      </c>
      <c r="J4505" s="17" t="s">
        <v>11696</v>
      </c>
      <c r="K4505" s="25" t="str">
        <f>LEFT(J4505,MIN(FIND({0,1,2,3,4,5,6,7,8,9},ASC(J4505)&amp;1234567890))-1)</f>
        <v>Rh</v>
      </c>
      <c r="L4505" s="25">
        <f t="shared" si="141"/>
        <v>2</v>
      </c>
      <c r="M4505" s="25">
        <f>VLOOKUP(K4505,Table!$A$2:$C$121,2,0)</f>
        <v>9</v>
      </c>
      <c r="N4505" s="26">
        <f>VLOOKUP(K4505,Table!$A$2:$C$121,3,0)</f>
        <v>5</v>
      </c>
      <c r="O4505" s="13" t="str">
        <f>VLOOKUP(A4505,Table!$U$1:$V$230,2,0)</f>
        <v>Tetragonal</v>
      </c>
      <c r="P4505" s="1"/>
    </row>
    <row r="4506" spans="1:16">
      <c r="A4506" s="12">
        <v>140</v>
      </c>
      <c r="B4506" s="12">
        <v>642</v>
      </c>
      <c r="C4506" s="12" t="s">
        <v>5139</v>
      </c>
      <c r="D4506" s="12" t="s">
        <v>5141</v>
      </c>
      <c r="E4506" s="17" t="s">
        <v>433</v>
      </c>
      <c r="F4506" s="25" t="str">
        <f>LEFT(E4506,MIN(FIND({0,1,2,3,4,5,6,7,8,9},ASC(E4506)&amp;1234567890))-1)</f>
        <v>Sr</v>
      </c>
      <c r="G4506" s="25">
        <f t="shared" si="140"/>
        <v>1</v>
      </c>
      <c r="H4506" s="25">
        <f>VLOOKUP(F4506,Table!$A$2:$C$121,2,0)</f>
        <v>2</v>
      </c>
      <c r="I4506" s="26">
        <f>VLOOKUP(F4506,Table!$A$2:$C$121,3,0)</f>
        <v>5</v>
      </c>
      <c r="J4506" s="17" t="s">
        <v>34</v>
      </c>
      <c r="K4506" s="25" t="str">
        <f>LEFT(J4506,MIN(FIND({0,1,2,3,4,5,6,7,8,9},ASC(J4506)&amp;1234567890))-1)</f>
        <v>S</v>
      </c>
      <c r="L4506" s="25">
        <f t="shared" si="141"/>
        <v>2</v>
      </c>
      <c r="M4506" s="25">
        <f>VLOOKUP(K4506,Table!$A$2:$C$121,2,0)</f>
        <v>16</v>
      </c>
      <c r="N4506" s="26">
        <f>VLOOKUP(K4506,Table!$A$2:$C$121,3,0)</f>
        <v>3</v>
      </c>
      <c r="O4506" s="13" t="str">
        <f>VLOOKUP(A4506,Table!$U$1:$V$230,2,0)</f>
        <v>Tetragonal</v>
      </c>
      <c r="P4506" s="1"/>
    </row>
    <row r="4507" spans="1:16">
      <c r="A4507" s="12">
        <v>140</v>
      </c>
      <c r="B4507" s="12">
        <v>978</v>
      </c>
      <c r="C4507" s="12" t="s">
        <v>5139</v>
      </c>
      <c r="D4507" s="12" t="s">
        <v>5142</v>
      </c>
      <c r="E4507" s="17" t="s">
        <v>11936</v>
      </c>
      <c r="F4507" s="25" t="str">
        <f>LEFT(E4507,MIN(FIND({0,1,2,3,4,5,6,7,8,9},ASC(E4507)&amp;1234567890))-1)</f>
        <v>Pu</v>
      </c>
      <c r="G4507" s="25">
        <f t="shared" si="140"/>
        <v>5</v>
      </c>
      <c r="H4507" s="25">
        <f>VLOOKUP(F4507,Table!$A$2:$C$121,2,0)</f>
        <v>3</v>
      </c>
      <c r="I4507" s="26">
        <f>VLOOKUP(F4507,Table!$A$2:$C$121,3,0)</f>
        <v>7</v>
      </c>
      <c r="J4507" s="17" t="s">
        <v>11658</v>
      </c>
      <c r="K4507" s="25" t="str">
        <f>LEFT(J4507,MIN(FIND({0,1,2,3,4,5,6,7,8,9},ASC(J4507)&amp;1234567890))-1)</f>
        <v>Ir</v>
      </c>
      <c r="L4507" s="25">
        <f t="shared" si="141"/>
        <v>3</v>
      </c>
      <c r="M4507" s="25">
        <f>VLOOKUP(K4507,Table!$A$2:$C$121,2,0)</f>
        <v>9</v>
      </c>
      <c r="N4507" s="26">
        <f>VLOOKUP(K4507,Table!$A$2:$C$121,3,0)</f>
        <v>6</v>
      </c>
      <c r="O4507" s="13" t="str">
        <f>VLOOKUP(A4507,Table!$U$1:$V$230,2,0)</f>
        <v>Tetragonal</v>
      </c>
      <c r="P4507" s="1"/>
    </row>
    <row r="4508" spans="1:16">
      <c r="A4508" s="12">
        <v>140</v>
      </c>
      <c r="B4508" s="12">
        <v>986</v>
      </c>
      <c r="C4508" s="12" t="s">
        <v>5139</v>
      </c>
      <c r="D4508" s="12" t="s">
        <v>5143</v>
      </c>
      <c r="E4508" s="17" t="s">
        <v>417</v>
      </c>
      <c r="F4508" s="25" t="str">
        <f>LEFT(E4508,MIN(FIND({0,1,2,3,4,5,6,7,8,9},ASC(E4508)&amp;1234567890))-1)</f>
        <v>V</v>
      </c>
      <c r="G4508" s="25">
        <f t="shared" si="140"/>
        <v>5</v>
      </c>
      <c r="H4508" s="25">
        <f>VLOOKUP(F4508,Table!$A$2:$C$121,2,0)</f>
        <v>5</v>
      </c>
      <c r="I4508" s="26">
        <f>VLOOKUP(F4508,Table!$A$2:$C$121,3,0)</f>
        <v>4</v>
      </c>
      <c r="J4508" s="17" t="s">
        <v>12680</v>
      </c>
      <c r="K4508" s="25" t="str">
        <f>LEFT(J4508,MIN(FIND({0,1,2,3,4,5,6,7,8,9},ASC(J4508)&amp;1234567890))-1)</f>
        <v>As</v>
      </c>
      <c r="L4508" s="25">
        <f t="shared" si="141"/>
        <v>2.74</v>
      </c>
      <c r="M4508" s="25">
        <f>VLOOKUP(K4508,Table!$A$2:$C$121,2,0)</f>
        <v>15</v>
      </c>
      <c r="N4508" s="26">
        <f>VLOOKUP(K4508,Table!$A$2:$C$121,3,0)</f>
        <v>4</v>
      </c>
      <c r="O4508" s="13" t="str">
        <f>VLOOKUP(A4508,Table!$U$1:$V$230,2,0)</f>
        <v>Tetragonal</v>
      </c>
      <c r="P4508" s="1"/>
    </row>
    <row r="4509" spans="1:16">
      <c r="A4509" s="12">
        <v>140</v>
      </c>
      <c r="B4509" s="12">
        <v>1110</v>
      </c>
      <c r="C4509" s="12" t="s">
        <v>5139</v>
      </c>
      <c r="D4509" s="12" t="s">
        <v>5144</v>
      </c>
      <c r="E4509" s="17" t="s">
        <v>12681</v>
      </c>
      <c r="F4509" s="25" t="str">
        <f>LEFT(E4509,MIN(FIND({0,1,2,3,4,5,6,7,8,9},ASC(E4509)&amp;1234567890))-1)</f>
        <v>Pt</v>
      </c>
      <c r="G4509" s="25">
        <f t="shared" si="140"/>
        <v>20</v>
      </c>
      <c r="H4509" s="25">
        <f>VLOOKUP(F4509,Table!$A$2:$C$121,2,0)</f>
        <v>10</v>
      </c>
      <c r="I4509" s="26">
        <f>VLOOKUP(F4509,Table!$A$2:$C$121,3,0)</f>
        <v>6</v>
      </c>
      <c r="J4509" s="17" t="s">
        <v>12682</v>
      </c>
      <c r="K4509" s="25" t="str">
        <f>LEFT(J4509,MIN(FIND({0,1,2,3,4,5,6,7,8,9},ASC(J4509)&amp;1234567890))-1)</f>
        <v>Pu</v>
      </c>
      <c r="L4509" s="25">
        <f t="shared" si="141"/>
        <v>31</v>
      </c>
      <c r="M4509" s="25">
        <f>VLOOKUP(K4509,Table!$A$2:$C$121,2,0)</f>
        <v>3</v>
      </c>
      <c r="N4509" s="26">
        <f>VLOOKUP(K4509,Table!$A$2:$C$121,3,0)</f>
        <v>7</v>
      </c>
      <c r="O4509" s="13" t="str">
        <f>VLOOKUP(A4509,Table!$U$1:$V$230,2,0)</f>
        <v>Tetragonal</v>
      </c>
      <c r="P4509" s="1"/>
    </row>
    <row r="4510" spans="1:16">
      <c r="A4510" s="12">
        <v>140</v>
      </c>
      <c r="B4510" s="12">
        <v>1111</v>
      </c>
      <c r="C4510" s="12" t="s">
        <v>5139</v>
      </c>
      <c r="D4510" s="12" t="s">
        <v>5145</v>
      </c>
      <c r="E4510" s="17" t="s">
        <v>12682</v>
      </c>
      <c r="F4510" s="25" t="str">
        <f>LEFT(E4510,MIN(FIND({0,1,2,3,4,5,6,7,8,9},ASC(E4510)&amp;1234567890))-1)</f>
        <v>Pu</v>
      </c>
      <c r="G4510" s="25">
        <f t="shared" si="140"/>
        <v>31</v>
      </c>
      <c r="H4510" s="25">
        <f>VLOOKUP(F4510,Table!$A$2:$C$121,2,0)</f>
        <v>3</v>
      </c>
      <c r="I4510" s="26">
        <f>VLOOKUP(F4510,Table!$A$2:$C$121,3,0)</f>
        <v>7</v>
      </c>
      <c r="J4510" s="17" t="s">
        <v>12683</v>
      </c>
      <c r="K4510" s="25" t="str">
        <f>LEFT(J4510,MIN(FIND({0,1,2,3,4,5,6,7,8,9},ASC(J4510)&amp;1234567890))-1)</f>
        <v>Rh</v>
      </c>
      <c r="L4510" s="25">
        <f t="shared" si="141"/>
        <v>20</v>
      </c>
      <c r="M4510" s="25">
        <f>VLOOKUP(K4510,Table!$A$2:$C$121,2,0)</f>
        <v>9</v>
      </c>
      <c r="N4510" s="26">
        <f>VLOOKUP(K4510,Table!$A$2:$C$121,3,0)</f>
        <v>5</v>
      </c>
      <c r="O4510" s="13" t="str">
        <f>VLOOKUP(A4510,Table!$U$1:$V$230,2,0)</f>
        <v>Tetragonal</v>
      </c>
      <c r="P4510" s="1"/>
    </row>
    <row r="4511" spans="1:16">
      <c r="A4511" s="12">
        <v>140</v>
      </c>
      <c r="B4511" s="12">
        <v>1203</v>
      </c>
      <c r="C4511" s="12" t="s">
        <v>5139</v>
      </c>
      <c r="D4511" s="12" t="s">
        <v>5146</v>
      </c>
      <c r="E4511" s="17" t="s">
        <v>11969</v>
      </c>
      <c r="F4511" s="25" t="str">
        <f>LEFT(E4511,MIN(FIND({0,1,2,3,4,5,6,7,8,9},ASC(E4511)&amp;1234567890))-1)</f>
        <v>Sr</v>
      </c>
      <c r="G4511" s="25">
        <f t="shared" si="140"/>
        <v>5</v>
      </c>
      <c r="H4511" s="25">
        <f>VLOOKUP(F4511,Table!$A$2:$C$121,2,0)</f>
        <v>2</v>
      </c>
      <c r="I4511" s="26">
        <f>VLOOKUP(F4511,Table!$A$2:$C$121,3,0)</f>
        <v>5</v>
      </c>
      <c r="J4511" s="17" t="s">
        <v>413</v>
      </c>
      <c r="K4511" s="25" t="str">
        <f>LEFT(J4511,MIN(FIND({0,1,2,3,4,5,6,7,8,9},ASC(J4511)&amp;1234567890))-1)</f>
        <v>Sn</v>
      </c>
      <c r="L4511" s="25">
        <f t="shared" si="141"/>
        <v>3</v>
      </c>
      <c r="M4511" s="25">
        <f>VLOOKUP(K4511,Table!$A$2:$C$121,2,0)</f>
        <v>14</v>
      </c>
      <c r="N4511" s="26">
        <f>VLOOKUP(K4511,Table!$A$2:$C$121,3,0)</f>
        <v>5</v>
      </c>
      <c r="O4511" s="13" t="str">
        <f>VLOOKUP(A4511,Table!$U$1:$V$230,2,0)</f>
        <v>Tetragonal</v>
      </c>
      <c r="P4511" s="1"/>
    </row>
    <row r="4512" spans="1:16">
      <c r="A4512" s="12">
        <v>140</v>
      </c>
      <c r="B4512" s="12">
        <v>1244</v>
      </c>
      <c r="C4512" s="12" t="s">
        <v>5139</v>
      </c>
      <c r="D4512" s="12" t="s">
        <v>5147</v>
      </c>
      <c r="E4512" s="17" t="s">
        <v>11840</v>
      </c>
      <c r="F4512" s="25" t="str">
        <f>LEFT(E4512,MIN(FIND({0,1,2,3,4,5,6,7,8,9},ASC(E4512)&amp;1234567890))-1)</f>
        <v>Bi</v>
      </c>
      <c r="G4512" s="25">
        <f t="shared" si="140"/>
        <v>3</v>
      </c>
      <c r="H4512" s="25">
        <f>VLOOKUP(F4512,Table!$A$2:$C$121,2,0)</f>
        <v>15</v>
      </c>
      <c r="I4512" s="26">
        <f>VLOOKUP(F4512,Table!$A$2:$C$121,3,0)</f>
        <v>6</v>
      </c>
      <c r="J4512" s="17" t="s">
        <v>12026</v>
      </c>
      <c r="K4512" s="25" t="str">
        <f>LEFT(J4512,MIN(FIND({0,1,2,3,4,5,6,7,8,9},ASC(J4512)&amp;1234567890))-1)</f>
        <v>In</v>
      </c>
      <c r="L4512" s="25">
        <f t="shared" si="141"/>
        <v>5</v>
      </c>
      <c r="M4512" s="25">
        <f>VLOOKUP(K4512,Table!$A$2:$C$121,2,0)</f>
        <v>13</v>
      </c>
      <c r="N4512" s="26">
        <f>VLOOKUP(K4512,Table!$A$2:$C$121,3,0)</f>
        <v>5</v>
      </c>
      <c r="O4512" s="13" t="str">
        <f>VLOOKUP(A4512,Table!$U$1:$V$230,2,0)</f>
        <v>Tetragonal</v>
      </c>
      <c r="P4512" s="1"/>
    </row>
    <row r="4513" spans="1:16">
      <c r="A4513" s="12">
        <v>140</v>
      </c>
      <c r="B4513" s="12">
        <v>1294</v>
      </c>
      <c r="C4513" s="12" t="s">
        <v>5139</v>
      </c>
      <c r="D4513" s="12" t="s">
        <v>5148</v>
      </c>
      <c r="E4513" s="17" t="s">
        <v>12684</v>
      </c>
      <c r="F4513" s="25" t="str">
        <f>LEFT(E4513,MIN(FIND({0,1,2,3,4,5,6,7,8,9},ASC(E4513)&amp;1234567890))-1)</f>
        <v>Ca</v>
      </c>
      <c r="G4513" s="25">
        <f t="shared" si="140"/>
        <v>31</v>
      </c>
      <c r="H4513" s="25">
        <f>VLOOKUP(F4513,Table!$A$2:$C$121,2,0)</f>
        <v>2</v>
      </c>
      <c r="I4513" s="26">
        <f>VLOOKUP(F4513,Table!$A$2:$C$121,3,0)</f>
        <v>4</v>
      </c>
      <c r="J4513" s="17" t="s">
        <v>12685</v>
      </c>
      <c r="K4513" s="25" t="str">
        <f>LEFT(J4513,MIN(FIND({0,1,2,3,4,5,6,7,8,9},ASC(J4513)&amp;1234567890))-1)</f>
        <v>Sn</v>
      </c>
      <c r="L4513" s="25">
        <f t="shared" si="141"/>
        <v>20</v>
      </c>
      <c r="M4513" s="25">
        <f>VLOOKUP(K4513,Table!$A$2:$C$121,2,0)</f>
        <v>14</v>
      </c>
      <c r="N4513" s="26">
        <f>VLOOKUP(K4513,Table!$A$2:$C$121,3,0)</f>
        <v>5</v>
      </c>
      <c r="O4513" s="13" t="str">
        <f>VLOOKUP(A4513,Table!$U$1:$V$230,2,0)</f>
        <v>Tetragonal</v>
      </c>
      <c r="P4513" s="1"/>
    </row>
    <row r="4514" spans="1:16">
      <c r="A4514" s="12">
        <v>140</v>
      </c>
      <c r="B4514" s="12">
        <v>1890</v>
      </c>
      <c r="C4514" s="12" t="s">
        <v>5139</v>
      </c>
      <c r="D4514" s="12" t="s">
        <v>3527</v>
      </c>
      <c r="E4514" s="17" t="s">
        <v>11323</v>
      </c>
      <c r="F4514" s="25" t="str">
        <f>LEFT(E4514,MIN(FIND({0,1,2,3,4,5,6,7,8,9},ASC(E4514)&amp;1234567890))-1)</f>
        <v>U</v>
      </c>
      <c r="G4514" s="25">
        <f t="shared" si="140"/>
        <v>3</v>
      </c>
      <c r="H4514" s="25">
        <f>VLOOKUP(F4514,Table!$A$2:$C$121,2,0)</f>
        <v>3</v>
      </c>
      <c r="I4514" s="26">
        <f>VLOOKUP(F4514,Table!$A$2:$C$121,3,0)</f>
        <v>7</v>
      </c>
      <c r="J4514" s="17" t="s">
        <v>31</v>
      </c>
      <c r="K4514" s="25" t="str">
        <f>LEFT(J4514,MIN(FIND({0,1,2,3,4,5,6,7,8,9},ASC(J4514)&amp;1234567890))-1)</f>
        <v>Si</v>
      </c>
      <c r="L4514" s="25">
        <f t="shared" si="141"/>
        <v>1</v>
      </c>
      <c r="M4514" s="25">
        <f>VLOOKUP(K4514,Table!$A$2:$C$121,2,0)</f>
        <v>14</v>
      </c>
      <c r="N4514" s="26">
        <f>VLOOKUP(K4514,Table!$A$2:$C$121,3,0)</f>
        <v>3</v>
      </c>
      <c r="O4514" s="13" t="str">
        <f>VLOOKUP(A4514,Table!$U$1:$V$230,2,0)</f>
        <v>Tetragonal</v>
      </c>
      <c r="P4514" s="1"/>
    </row>
    <row r="4515" spans="1:16">
      <c r="A4515" s="12">
        <v>140</v>
      </c>
      <c r="B4515" s="12">
        <v>1916</v>
      </c>
      <c r="C4515" s="12" t="s">
        <v>5139</v>
      </c>
      <c r="D4515" s="12" t="s">
        <v>5149</v>
      </c>
      <c r="E4515" s="17" t="s">
        <v>11936</v>
      </c>
      <c r="F4515" s="25" t="str">
        <f>LEFT(E4515,MIN(FIND({0,1,2,3,4,5,6,7,8,9},ASC(E4515)&amp;1234567890))-1)</f>
        <v>Pu</v>
      </c>
      <c r="G4515" s="25">
        <f t="shared" si="140"/>
        <v>5</v>
      </c>
      <c r="H4515" s="25">
        <f>VLOOKUP(F4515,Table!$A$2:$C$121,2,0)</f>
        <v>3</v>
      </c>
      <c r="I4515" s="26">
        <f>VLOOKUP(F4515,Table!$A$2:$C$121,3,0)</f>
        <v>7</v>
      </c>
      <c r="J4515" s="17" t="s">
        <v>11556</v>
      </c>
      <c r="K4515" s="25" t="str">
        <f>LEFT(J4515,MIN(FIND({0,1,2,3,4,5,6,7,8,9},ASC(J4515)&amp;1234567890))-1)</f>
        <v>Ru</v>
      </c>
      <c r="L4515" s="25">
        <f t="shared" si="141"/>
        <v>3</v>
      </c>
      <c r="M4515" s="25">
        <f>VLOOKUP(K4515,Table!$A$2:$C$121,2,0)</f>
        <v>8</v>
      </c>
      <c r="N4515" s="26">
        <f>VLOOKUP(K4515,Table!$A$2:$C$121,3,0)</f>
        <v>5</v>
      </c>
      <c r="O4515" s="13" t="str">
        <f>VLOOKUP(A4515,Table!$U$1:$V$230,2,0)</f>
        <v>Tetragonal</v>
      </c>
      <c r="P4515" s="1"/>
    </row>
    <row r="4516" spans="1:16">
      <c r="A4516" s="12">
        <v>140</v>
      </c>
      <c r="B4516" s="12">
        <v>2003</v>
      </c>
      <c r="C4516" s="12" t="s">
        <v>5139</v>
      </c>
      <c r="D4516" s="12" t="s">
        <v>5150</v>
      </c>
      <c r="E4516" s="17" t="s">
        <v>11941</v>
      </c>
      <c r="F4516" s="25" t="str">
        <f>LEFT(E4516,MIN(FIND({0,1,2,3,4,5,6,7,8,9},ASC(E4516)&amp;1234567890))-1)</f>
        <v>Nb</v>
      </c>
      <c r="G4516" s="25">
        <f t="shared" si="140"/>
        <v>5</v>
      </c>
      <c r="H4516" s="25">
        <f>VLOOKUP(F4516,Table!$A$2:$C$121,2,0)</f>
        <v>5</v>
      </c>
      <c r="I4516" s="26">
        <f>VLOOKUP(F4516,Table!$A$2:$C$121,3,0)</f>
        <v>5</v>
      </c>
      <c r="J4516" s="17" t="s">
        <v>594</v>
      </c>
      <c r="K4516" s="25" t="str">
        <f>LEFT(J4516,MIN(FIND({0,1,2,3,4,5,6,7,8,9},ASC(J4516)&amp;1234567890))-1)</f>
        <v>Ge</v>
      </c>
      <c r="L4516" s="25">
        <f t="shared" si="141"/>
        <v>3</v>
      </c>
      <c r="M4516" s="25">
        <f>VLOOKUP(K4516,Table!$A$2:$C$121,2,0)</f>
        <v>14</v>
      </c>
      <c r="N4516" s="26">
        <f>VLOOKUP(K4516,Table!$A$2:$C$121,3,0)</f>
        <v>4</v>
      </c>
      <c r="O4516" s="13" t="str">
        <f>VLOOKUP(A4516,Table!$U$1:$V$230,2,0)</f>
        <v>Tetragonal</v>
      </c>
      <c r="P4516" s="1"/>
    </row>
    <row r="4517" spans="1:16">
      <c r="A4517" s="12">
        <v>140</v>
      </c>
      <c r="B4517" s="12">
        <v>15683</v>
      </c>
      <c r="C4517" s="12" t="s">
        <v>5139</v>
      </c>
      <c r="D4517" s="12" t="s">
        <v>5151</v>
      </c>
      <c r="E4517" s="17" t="s">
        <v>11540</v>
      </c>
      <c r="F4517" s="25" t="str">
        <f>LEFT(E4517,MIN(FIND({0,1,2,3,4,5,6,7,8,9},ASC(E4517)&amp;1234567890))-1)</f>
        <v>Cr</v>
      </c>
      <c r="G4517" s="25">
        <f t="shared" si="140"/>
        <v>5</v>
      </c>
      <c r="H4517" s="25">
        <f>VLOOKUP(F4517,Table!$A$2:$C$121,2,0)</f>
        <v>6</v>
      </c>
      <c r="I4517" s="26">
        <f>VLOOKUP(F4517,Table!$A$2:$C$121,3,0)</f>
        <v>4</v>
      </c>
      <c r="J4517" s="17" t="s">
        <v>11374</v>
      </c>
      <c r="K4517" s="25" t="str">
        <f>LEFT(J4517,MIN(FIND({0,1,2,3,4,5,6,7,8,9},ASC(J4517)&amp;1234567890))-1)</f>
        <v>Si</v>
      </c>
      <c r="L4517" s="25">
        <f t="shared" si="141"/>
        <v>3</v>
      </c>
      <c r="M4517" s="25">
        <f>VLOOKUP(K4517,Table!$A$2:$C$121,2,0)</f>
        <v>14</v>
      </c>
      <c r="N4517" s="26">
        <f>VLOOKUP(K4517,Table!$A$2:$C$121,3,0)</f>
        <v>3</v>
      </c>
      <c r="O4517" s="13" t="str">
        <f>VLOOKUP(A4517,Table!$U$1:$V$230,2,0)</f>
        <v>Tetragonal</v>
      </c>
      <c r="P4517" s="1"/>
    </row>
    <row r="4518" spans="1:16">
      <c r="A4518" s="12">
        <v>140</v>
      </c>
      <c r="B4518" s="12">
        <v>16582</v>
      </c>
      <c r="C4518" s="12" t="s">
        <v>5139</v>
      </c>
      <c r="D4518" s="12" t="s">
        <v>5152</v>
      </c>
      <c r="E4518" s="17" t="s">
        <v>11936</v>
      </c>
      <c r="F4518" s="25" t="str">
        <f>LEFT(E4518,MIN(FIND({0,1,2,3,4,5,6,7,8,9},ASC(E4518)&amp;1234567890))-1)</f>
        <v>Pu</v>
      </c>
      <c r="G4518" s="25">
        <f t="shared" si="140"/>
        <v>5</v>
      </c>
      <c r="H4518" s="25">
        <f>VLOOKUP(F4518,Table!$A$2:$C$121,2,0)</f>
        <v>3</v>
      </c>
      <c r="I4518" s="26">
        <f>VLOOKUP(F4518,Table!$A$2:$C$121,3,0)</f>
        <v>7</v>
      </c>
      <c r="J4518" s="17" t="s">
        <v>11374</v>
      </c>
      <c r="K4518" s="25" t="str">
        <f>LEFT(J4518,MIN(FIND({0,1,2,3,4,5,6,7,8,9},ASC(J4518)&amp;1234567890))-1)</f>
        <v>Si</v>
      </c>
      <c r="L4518" s="25">
        <f t="shared" si="141"/>
        <v>3</v>
      </c>
      <c r="M4518" s="25">
        <f>VLOOKUP(K4518,Table!$A$2:$C$121,2,0)</f>
        <v>14</v>
      </c>
      <c r="N4518" s="26">
        <f>VLOOKUP(K4518,Table!$A$2:$C$121,3,0)</f>
        <v>3</v>
      </c>
      <c r="O4518" s="13" t="str">
        <f>VLOOKUP(A4518,Table!$U$1:$V$230,2,0)</f>
        <v>Tetragonal</v>
      </c>
      <c r="P4518" s="1"/>
    </row>
    <row r="4519" spans="1:16">
      <c r="A4519" s="12">
        <v>140</v>
      </c>
      <c r="B4519" s="12">
        <v>16774</v>
      </c>
      <c r="C4519" s="12" t="s">
        <v>5139</v>
      </c>
      <c r="D4519" s="12" t="s">
        <v>5153</v>
      </c>
      <c r="E4519" s="17" t="s">
        <v>11941</v>
      </c>
      <c r="F4519" s="25" t="str">
        <f>LEFT(E4519,MIN(FIND({0,1,2,3,4,5,6,7,8,9},ASC(E4519)&amp;1234567890))-1)</f>
        <v>Nb</v>
      </c>
      <c r="G4519" s="25">
        <f t="shared" si="140"/>
        <v>5</v>
      </c>
      <c r="H4519" s="25">
        <f>VLOOKUP(F4519,Table!$A$2:$C$121,2,0)</f>
        <v>5</v>
      </c>
      <c r="I4519" s="26">
        <f>VLOOKUP(F4519,Table!$A$2:$C$121,3,0)</f>
        <v>5</v>
      </c>
      <c r="J4519" s="17" t="s">
        <v>11374</v>
      </c>
      <c r="K4519" s="25" t="str">
        <f>LEFT(J4519,MIN(FIND({0,1,2,3,4,5,6,7,8,9},ASC(J4519)&amp;1234567890))-1)</f>
        <v>Si</v>
      </c>
      <c r="L4519" s="25">
        <f t="shared" si="141"/>
        <v>3</v>
      </c>
      <c r="M4519" s="25">
        <f>VLOOKUP(K4519,Table!$A$2:$C$121,2,0)</f>
        <v>14</v>
      </c>
      <c r="N4519" s="26">
        <f>VLOOKUP(K4519,Table!$A$2:$C$121,3,0)</f>
        <v>3</v>
      </c>
      <c r="O4519" s="13" t="str">
        <f>VLOOKUP(A4519,Table!$U$1:$V$230,2,0)</f>
        <v>Tetragonal</v>
      </c>
      <c r="P4519" s="1"/>
    </row>
    <row r="4520" spans="1:16">
      <c r="A4520" s="12">
        <v>140</v>
      </c>
      <c r="B4520" s="12">
        <v>16775</v>
      </c>
      <c r="C4520" s="12" t="s">
        <v>5139</v>
      </c>
      <c r="D4520" s="12" t="s">
        <v>5154</v>
      </c>
      <c r="E4520" s="17" t="s">
        <v>11955</v>
      </c>
      <c r="F4520" s="25" t="str">
        <f>LEFT(E4520,MIN(FIND({0,1,2,3,4,5,6,7,8,9},ASC(E4520)&amp;1234567890))-1)</f>
        <v>Ta</v>
      </c>
      <c r="G4520" s="25">
        <f t="shared" si="140"/>
        <v>5</v>
      </c>
      <c r="H4520" s="25">
        <f>VLOOKUP(F4520,Table!$A$2:$C$121,2,0)</f>
        <v>5</v>
      </c>
      <c r="I4520" s="26">
        <f>VLOOKUP(F4520,Table!$A$2:$C$121,3,0)</f>
        <v>6</v>
      </c>
      <c r="J4520" s="17" t="s">
        <v>11374</v>
      </c>
      <c r="K4520" s="25" t="str">
        <f>LEFT(J4520,MIN(FIND({0,1,2,3,4,5,6,7,8,9},ASC(J4520)&amp;1234567890))-1)</f>
        <v>Si</v>
      </c>
      <c r="L4520" s="25">
        <f t="shared" si="141"/>
        <v>3</v>
      </c>
      <c r="M4520" s="25">
        <f>VLOOKUP(K4520,Table!$A$2:$C$121,2,0)</f>
        <v>14</v>
      </c>
      <c r="N4520" s="26">
        <f>VLOOKUP(K4520,Table!$A$2:$C$121,3,0)</f>
        <v>3</v>
      </c>
      <c r="O4520" s="13" t="str">
        <f>VLOOKUP(A4520,Table!$U$1:$V$230,2,0)</f>
        <v>Tetragonal</v>
      </c>
      <c r="P4520" s="1"/>
    </row>
    <row r="4521" spans="1:16">
      <c r="A4521" s="12">
        <v>140</v>
      </c>
      <c r="B4521" s="12">
        <v>606</v>
      </c>
      <c r="C4521" s="12" t="s">
        <v>5139</v>
      </c>
      <c r="D4521" s="12" t="s">
        <v>5155</v>
      </c>
      <c r="E4521" s="17" t="s">
        <v>11286</v>
      </c>
      <c r="F4521" s="25" t="str">
        <f>LEFT(E4521,MIN(FIND({0,1,2,3,4,5,6,7,8,9},ASC(E4521)&amp;1234567890))-1)</f>
        <v>In</v>
      </c>
      <c r="G4521" s="25">
        <f t="shared" si="140"/>
        <v>1</v>
      </c>
      <c r="H4521" s="25">
        <f>VLOOKUP(F4521,Table!$A$2:$C$121,2,0)</f>
        <v>13</v>
      </c>
      <c r="I4521" s="26">
        <f>VLOOKUP(F4521,Table!$A$2:$C$121,3,0)</f>
        <v>5</v>
      </c>
      <c r="J4521" s="17" t="s">
        <v>328</v>
      </c>
      <c r="K4521" s="25" t="str">
        <f>LEFT(J4521,MIN(FIND({0,1,2,3,4,5,6,7,8,9},ASC(J4521)&amp;1234567890))-1)</f>
        <v>Te</v>
      </c>
      <c r="L4521" s="25">
        <f t="shared" si="141"/>
        <v>1</v>
      </c>
      <c r="M4521" s="25">
        <f>VLOOKUP(K4521,Table!$A$2:$C$121,2,0)</f>
        <v>16</v>
      </c>
      <c r="N4521" s="26">
        <f>VLOOKUP(K4521,Table!$A$2:$C$121,3,0)</f>
        <v>5</v>
      </c>
      <c r="O4521" s="13" t="str">
        <f>VLOOKUP(A4521,Table!$U$1:$V$230,2,0)</f>
        <v>Tetragonal</v>
      </c>
      <c r="P4521" s="1"/>
    </row>
    <row r="4522" spans="1:16">
      <c r="A4522" s="12">
        <v>140</v>
      </c>
      <c r="B4522" s="12">
        <v>24007</v>
      </c>
      <c r="C4522" s="12" t="s">
        <v>5139</v>
      </c>
      <c r="D4522" s="12" t="s">
        <v>5156</v>
      </c>
      <c r="E4522" s="17" t="s">
        <v>39</v>
      </c>
      <c r="F4522" s="25" t="str">
        <f>LEFT(E4522,MIN(FIND({0,1,2,3,4,5,6,7,8,9},ASC(E4522)&amp;1234567890))-1)</f>
        <v>K</v>
      </c>
      <c r="G4522" s="25">
        <f t="shared" si="140"/>
        <v>1</v>
      </c>
      <c r="H4522" s="25">
        <f>VLOOKUP(F4522,Table!$A$2:$C$121,2,0)</f>
        <v>1</v>
      </c>
      <c r="I4522" s="26">
        <f>VLOOKUP(F4522,Table!$A$2:$C$121,3,0)</f>
        <v>4</v>
      </c>
      <c r="J4522" s="17" t="s">
        <v>11411</v>
      </c>
      <c r="K4522" s="25" t="str">
        <f>LEFT(J4522,MIN(FIND({0,1,2,3,4,5,6,7,8,9},ASC(J4522)&amp;1234567890))-1)</f>
        <v>N</v>
      </c>
      <c r="L4522" s="25">
        <f t="shared" si="141"/>
        <v>3</v>
      </c>
      <c r="M4522" s="25">
        <f>VLOOKUP(K4522,Table!$A$2:$C$121,2,0)</f>
        <v>15</v>
      </c>
      <c r="N4522" s="26">
        <f>VLOOKUP(K4522,Table!$A$2:$C$121,3,0)</f>
        <v>2</v>
      </c>
      <c r="O4522" s="13" t="str">
        <f>VLOOKUP(A4522,Table!$U$1:$V$230,2,0)</f>
        <v>Tetragonal</v>
      </c>
      <c r="P4522" s="1"/>
    </row>
    <row r="4523" spans="1:16">
      <c r="A4523" s="12">
        <v>140</v>
      </c>
      <c r="B4523" s="12">
        <v>24278</v>
      </c>
      <c r="C4523" s="12" t="s">
        <v>5139</v>
      </c>
      <c r="D4523" s="12" t="s">
        <v>5157</v>
      </c>
      <c r="E4523" s="17" t="s">
        <v>11326</v>
      </c>
      <c r="F4523" s="25" t="str">
        <f>LEFT(E4523,MIN(FIND({0,1,2,3,4,5,6,7,8,9},ASC(E4523)&amp;1234567890))-1)</f>
        <v>Mo</v>
      </c>
      <c r="G4523" s="25">
        <f t="shared" si="140"/>
        <v>2</v>
      </c>
      <c r="H4523" s="25">
        <f>VLOOKUP(F4523,Table!$A$2:$C$121,2,0)</f>
        <v>6</v>
      </c>
      <c r="I4523" s="26">
        <f>VLOOKUP(F4523,Table!$A$2:$C$121,3,0)</f>
        <v>5</v>
      </c>
      <c r="J4523" s="17" t="s">
        <v>364</v>
      </c>
      <c r="K4523" s="25" t="str">
        <f>LEFT(J4523,MIN(FIND({0,1,2,3,4,5,6,7,8,9},ASC(J4523)&amp;1234567890))-1)</f>
        <v>B</v>
      </c>
      <c r="L4523" s="25">
        <f t="shared" si="141"/>
        <v>1</v>
      </c>
      <c r="M4523" s="25">
        <f>VLOOKUP(K4523,Table!$A$2:$C$121,2,0)</f>
        <v>13</v>
      </c>
      <c r="N4523" s="26">
        <f>VLOOKUP(K4523,Table!$A$2:$C$121,3,0)</f>
        <v>2</v>
      </c>
      <c r="O4523" s="13" t="str">
        <f>VLOOKUP(A4523,Table!$U$1:$V$230,2,0)</f>
        <v>Tetragonal</v>
      </c>
      <c r="P4523" s="1"/>
    </row>
    <row r="4524" spans="1:16">
      <c r="A4524" s="12">
        <v>140</v>
      </c>
      <c r="B4524" s="12">
        <v>24279</v>
      </c>
      <c r="C4524" s="12" t="s">
        <v>5139</v>
      </c>
      <c r="D4524" s="12" t="s">
        <v>5158</v>
      </c>
      <c r="E4524" s="17" t="s">
        <v>11520</v>
      </c>
      <c r="F4524" s="25" t="str">
        <f>LEFT(E4524,MIN(FIND({0,1,2,3,4,5,6,7,8,9},ASC(E4524)&amp;1234567890))-1)</f>
        <v>W</v>
      </c>
      <c r="G4524" s="25">
        <f t="shared" si="140"/>
        <v>2</v>
      </c>
      <c r="H4524" s="25">
        <f>VLOOKUP(F4524,Table!$A$2:$C$121,2,0)</f>
        <v>6</v>
      </c>
      <c r="I4524" s="26">
        <f>VLOOKUP(F4524,Table!$A$2:$C$121,3,0)</f>
        <v>6</v>
      </c>
      <c r="J4524" s="17" t="s">
        <v>364</v>
      </c>
      <c r="K4524" s="25" t="str">
        <f>LEFT(J4524,MIN(FIND({0,1,2,3,4,5,6,7,8,9},ASC(J4524)&amp;1234567890))-1)</f>
        <v>B</v>
      </c>
      <c r="L4524" s="25">
        <f t="shared" si="141"/>
        <v>1</v>
      </c>
      <c r="M4524" s="25">
        <f>VLOOKUP(K4524,Table!$A$2:$C$121,2,0)</f>
        <v>13</v>
      </c>
      <c r="N4524" s="26">
        <f>VLOOKUP(K4524,Table!$A$2:$C$121,3,0)</f>
        <v>2</v>
      </c>
      <c r="O4524" s="13" t="str">
        <f>VLOOKUP(A4524,Table!$U$1:$V$230,2,0)</f>
        <v>Tetragonal</v>
      </c>
      <c r="P4524" s="1"/>
    </row>
    <row r="4525" spans="1:16">
      <c r="A4525" s="12">
        <v>140</v>
      </c>
      <c r="B4525" s="12">
        <v>24570</v>
      </c>
      <c r="C4525" s="12" t="s">
        <v>5139</v>
      </c>
      <c r="D4525" s="12" t="s">
        <v>5159</v>
      </c>
      <c r="E4525" s="17" t="s">
        <v>33</v>
      </c>
      <c r="F4525" s="25" t="str">
        <f>LEFT(E4525,MIN(FIND({0,1,2,3,4,5,6,7,8,9},ASC(E4525)&amp;1234567890))-1)</f>
        <v>Fe</v>
      </c>
      <c r="G4525" s="25">
        <f t="shared" si="140"/>
        <v>1</v>
      </c>
      <c r="H4525" s="25">
        <f>VLOOKUP(F4525,Table!$A$2:$C$121,2,0)</f>
        <v>8</v>
      </c>
      <c r="I4525" s="26">
        <f>VLOOKUP(F4525,Table!$A$2:$C$121,3,0)</f>
        <v>4</v>
      </c>
      <c r="J4525" s="17" t="s">
        <v>11550</v>
      </c>
      <c r="K4525" s="25" t="str">
        <f>LEFT(J4525,MIN(FIND({0,1,2,3,4,5,6,7,8,9},ASC(J4525)&amp;1234567890))-1)</f>
        <v>Sn</v>
      </c>
      <c r="L4525" s="25">
        <f t="shared" si="141"/>
        <v>2</v>
      </c>
      <c r="M4525" s="25">
        <f>VLOOKUP(K4525,Table!$A$2:$C$121,2,0)</f>
        <v>14</v>
      </c>
      <c r="N4525" s="26">
        <f>VLOOKUP(K4525,Table!$A$2:$C$121,3,0)</f>
        <v>5</v>
      </c>
      <c r="O4525" s="13" t="str">
        <f>VLOOKUP(A4525,Table!$U$1:$V$230,2,0)</f>
        <v>Tetragonal</v>
      </c>
      <c r="P4525" s="1"/>
    </row>
    <row r="4526" spans="1:16">
      <c r="A4526" s="12">
        <v>140</v>
      </c>
      <c r="B4526" s="12">
        <v>24571</v>
      </c>
      <c r="C4526" s="12" t="s">
        <v>5139</v>
      </c>
      <c r="D4526" s="12" t="s">
        <v>5160</v>
      </c>
      <c r="E4526" s="17" t="s">
        <v>355</v>
      </c>
      <c r="F4526" s="25" t="str">
        <f>LEFT(E4526,MIN(FIND({0,1,2,3,4,5,6,7,8,9},ASC(E4526)&amp;1234567890))-1)</f>
        <v>Mn</v>
      </c>
      <c r="G4526" s="25">
        <f t="shared" si="140"/>
        <v>1</v>
      </c>
      <c r="H4526" s="25">
        <f>VLOOKUP(F4526,Table!$A$2:$C$121,2,0)</f>
        <v>7</v>
      </c>
      <c r="I4526" s="26">
        <f>VLOOKUP(F4526,Table!$A$2:$C$121,3,0)</f>
        <v>4</v>
      </c>
      <c r="J4526" s="17" t="s">
        <v>11550</v>
      </c>
      <c r="K4526" s="25" t="str">
        <f>LEFT(J4526,MIN(FIND({0,1,2,3,4,5,6,7,8,9},ASC(J4526)&amp;1234567890))-1)</f>
        <v>Sn</v>
      </c>
      <c r="L4526" s="25">
        <f t="shared" si="141"/>
        <v>2</v>
      </c>
      <c r="M4526" s="25">
        <f>VLOOKUP(K4526,Table!$A$2:$C$121,2,0)</f>
        <v>14</v>
      </c>
      <c r="N4526" s="26">
        <f>VLOOKUP(K4526,Table!$A$2:$C$121,3,0)</f>
        <v>5</v>
      </c>
      <c r="O4526" s="13" t="str">
        <f>VLOOKUP(A4526,Table!$U$1:$V$230,2,0)</f>
        <v>Tetragonal</v>
      </c>
      <c r="P4526" s="1"/>
    </row>
    <row r="4527" spans="1:16">
      <c r="A4527" s="12">
        <v>140</v>
      </c>
      <c r="B4527" s="12">
        <v>24717</v>
      </c>
      <c r="C4527" s="12" t="s">
        <v>5139</v>
      </c>
      <c r="D4527" s="12" t="s">
        <v>5161</v>
      </c>
      <c r="E4527" s="17" t="s">
        <v>11391</v>
      </c>
      <c r="F4527" s="25" t="str">
        <f>LEFT(E4527,MIN(FIND({0,1,2,3,4,5,6,7,8,9},ASC(E4527)&amp;1234567890))-1)</f>
        <v>Zr</v>
      </c>
      <c r="G4527" s="25">
        <f t="shared" si="140"/>
        <v>2</v>
      </c>
      <c r="H4527" s="25">
        <f>VLOOKUP(F4527,Table!$A$2:$C$121,2,0)</f>
        <v>4</v>
      </c>
      <c r="I4527" s="26">
        <f>VLOOKUP(F4527,Table!$A$2:$C$121,3,0)</f>
        <v>5</v>
      </c>
      <c r="J4527" s="17" t="s">
        <v>31</v>
      </c>
      <c r="K4527" s="25" t="str">
        <f>LEFT(J4527,MIN(FIND({0,1,2,3,4,5,6,7,8,9},ASC(J4527)&amp;1234567890))-1)</f>
        <v>Si</v>
      </c>
      <c r="L4527" s="25">
        <f t="shared" si="141"/>
        <v>1</v>
      </c>
      <c r="M4527" s="25">
        <f>VLOOKUP(K4527,Table!$A$2:$C$121,2,0)</f>
        <v>14</v>
      </c>
      <c r="N4527" s="26">
        <f>VLOOKUP(K4527,Table!$A$2:$C$121,3,0)</f>
        <v>3</v>
      </c>
      <c r="O4527" s="13" t="str">
        <f>VLOOKUP(A4527,Table!$U$1:$V$230,2,0)</f>
        <v>Tetragonal</v>
      </c>
      <c r="P4527" s="1"/>
    </row>
    <row r="4528" spans="1:16">
      <c r="A4528" s="12">
        <v>140</v>
      </c>
      <c r="B4528" s="12">
        <v>25007</v>
      </c>
      <c r="C4528" s="12" t="s">
        <v>5139</v>
      </c>
      <c r="D4528" s="12" t="s">
        <v>4185</v>
      </c>
      <c r="E4528" s="17" t="s">
        <v>11498</v>
      </c>
      <c r="F4528" s="25" t="str">
        <f>LEFT(E4528,MIN(FIND({0,1,2,3,4,5,6,7,8,9},ASC(E4528)&amp;1234567890))-1)</f>
        <v>Rb</v>
      </c>
      <c r="G4528" s="25">
        <f t="shared" si="140"/>
        <v>1</v>
      </c>
      <c r="H4528" s="25">
        <f>VLOOKUP(F4528,Table!$A$2:$C$121,2,0)</f>
        <v>1</v>
      </c>
      <c r="I4528" s="26">
        <f>VLOOKUP(F4528,Table!$A$2:$C$121,3,0)</f>
        <v>5</v>
      </c>
      <c r="J4528" s="17" t="s">
        <v>11411</v>
      </c>
      <c r="K4528" s="25" t="str">
        <f>LEFT(J4528,MIN(FIND({0,1,2,3,4,5,6,7,8,9},ASC(J4528)&amp;1234567890))-1)</f>
        <v>N</v>
      </c>
      <c r="L4528" s="25">
        <f t="shared" si="141"/>
        <v>3</v>
      </c>
      <c r="M4528" s="25">
        <f>VLOOKUP(K4528,Table!$A$2:$C$121,2,0)</f>
        <v>15</v>
      </c>
      <c r="N4528" s="26">
        <f>VLOOKUP(K4528,Table!$A$2:$C$121,3,0)</f>
        <v>2</v>
      </c>
      <c r="O4528" s="13" t="str">
        <f>VLOOKUP(A4528,Table!$U$1:$V$230,2,0)</f>
        <v>Tetragonal</v>
      </c>
      <c r="P4528" s="1"/>
    </row>
    <row r="4529" spans="1:16">
      <c r="A4529" s="12">
        <v>140</v>
      </c>
      <c r="B4529" s="12">
        <v>25008</v>
      </c>
      <c r="C4529" s="12" t="s">
        <v>5139</v>
      </c>
      <c r="D4529" s="12" t="s">
        <v>5162</v>
      </c>
      <c r="E4529" s="17" t="s">
        <v>376</v>
      </c>
      <c r="F4529" s="25" t="str">
        <f>LEFT(E4529,MIN(FIND({0,1,2,3,4,5,6,7,8,9},ASC(E4529)&amp;1234567890))-1)</f>
        <v>Cs</v>
      </c>
      <c r="G4529" s="25">
        <f t="shared" si="140"/>
        <v>1</v>
      </c>
      <c r="H4529" s="25">
        <f>VLOOKUP(F4529,Table!$A$2:$C$121,2,0)</f>
        <v>1</v>
      </c>
      <c r="I4529" s="26">
        <f>VLOOKUP(F4529,Table!$A$2:$C$121,3,0)</f>
        <v>6</v>
      </c>
      <c r="J4529" s="17" t="s">
        <v>11411</v>
      </c>
      <c r="K4529" s="25" t="str">
        <f>LEFT(J4529,MIN(FIND({0,1,2,3,4,5,6,7,8,9},ASC(J4529)&amp;1234567890))-1)</f>
        <v>N</v>
      </c>
      <c r="L4529" s="25">
        <f t="shared" si="141"/>
        <v>3</v>
      </c>
      <c r="M4529" s="25">
        <f>VLOOKUP(K4529,Table!$A$2:$C$121,2,0)</f>
        <v>15</v>
      </c>
      <c r="N4529" s="26">
        <f>VLOOKUP(K4529,Table!$A$2:$C$121,3,0)</f>
        <v>2</v>
      </c>
      <c r="O4529" s="13" t="str">
        <f>VLOOKUP(A4529,Table!$U$1:$V$230,2,0)</f>
        <v>Tetragonal</v>
      </c>
      <c r="P4529" s="1"/>
    </row>
    <row r="4530" spans="1:16">
      <c r="A4530" s="12">
        <v>140</v>
      </c>
      <c r="B4530" s="12">
        <v>26281</v>
      </c>
      <c r="C4530" s="12" t="s">
        <v>5139</v>
      </c>
      <c r="D4530" s="12" t="s">
        <v>3856</v>
      </c>
      <c r="E4530" s="17" t="s">
        <v>12082</v>
      </c>
      <c r="F4530" s="25" t="str">
        <f>LEFT(E4530,MIN(FIND({0,1,2,3,4,5,6,7,8,9},ASC(E4530)&amp;1234567890))-1)</f>
        <v>Tl</v>
      </c>
      <c r="G4530" s="25">
        <f t="shared" si="140"/>
        <v>5</v>
      </c>
      <c r="H4530" s="25">
        <f>VLOOKUP(F4530,Table!$A$2:$C$121,2,0)</f>
        <v>13</v>
      </c>
      <c r="I4530" s="26">
        <f>VLOOKUP(F4530,Table!$A$2:$C$121,3,0)</f>
        <v>6</v>
      </c>
      <c r="J4530" s="17" t="s">
        <v>36</v>
      </c>
      <c r="K4530" s="25" t="str">
        <f>LEFT(J4530,MIN(FIND({0,1,2,3,4,5,6,7,8,9},ASC(J4530)&amp;1234567890))-1)</f>
        <v>Te</v>
      </c>
      <c r="L4530" s="25">
        <f t="shared" si="141"/>
        <v>3</v>
      </c>
      <c r="M4530" s="25">
        <f>VLOOKUP(K4530,Table!$A$2:$C$121,2,0)</f>
        <v>16</v>
      </c>
      <c r="N4530" s="26">
        <f>VLOOKUP(K4530,Table!$A$2:$C$121,3,0)</f>
        <v>5</v>
      </c>
      <c r="O4530" s="13" t="str">
        <f>VLOOKUP(A4530,Table!$U$1:$V$230,2,0)</f>
        <v>Tetragonal</v>
      </c>
      <c r="P4530" s="1"/>
    </row>
    <row r="4531" spans="1:16">
      <c r="A4531" s="12">
        <v>140</v>
      </c>
      <c r="B4531" s="12">
        <v>26800</v>
      </c>
      <c r="C4531" s="12" t="s">
        <v>5139</v>
      </c>
      <c r="D4531" s="12" t="s">
        <v>2468</v>
      </c>
      <c r="E4531" s="17" t="s">
        <v>343</v>
      </c>
      <c r="F4531" s="25" t="str">
        <f>LEFT(E4531,MIN(FIND({0,1,2,3,4,5,6,7,8,9},ASC(E4531)&amp;1234567890))-1)</f>
        <v>U</v>
      </c>
      <c r="G4531" s="25">
        <f t="shared" si="140"/>
        <v>1</v>
      </c>
      <c r="H4531" s="25">
        <f>VLOOKUP(F4531,Table!$A$2:$C$121,2,0)</f>
        <v>3</v>
      </c>
      <c r="I4531" s="26">
        <f>VLOOKUP(F4531,Table!$A$2:$C$121,3,0)</f>
        <v>7</v>
      </c>
      <c r="J4531" s="17" t="s">
        <v>34</v>
      </c>
      <c r="K4531" s="25" t="str">
        <f>LEFT(J4531,MIN(FIND({0,1,2,3,4,5,6,7,8,9},ASC(J4531)&amp;1234567890))-1)</f>
        <v>S</v>
      </c>
      <c r="L4531" s="25">
        <f t="shared" si="141"/>
        <v>2</v>
      </c>
      <c r="M4531" s="25">
        <f>VLOOKUP(K4531,Table!$A$2:$C$121,2,0)</f>
        <v>16</v>
      </c>
      <c r="N4531" s="26">
        <f>VLOOKUP(K4531,Table!$A$2:$C$121,3,0)</f>
        <v>3</v>
      </c>
      <c r="O4531" s="13" t="str">
        <f>VLOOKUP(A4531,Table!$U$1:$V$230,2,0)</f>
        <v>Tetragonal</v>
      </c>
      <c r="P4531" s="1"/>
    </row>
    <row r="4532" spans="1:16">
      <c r="A4532" s="12">
        <v>140</v>
      </c>
      <c r="B4532" s="12">
        <v>28347</v>
      </c>
      <c r="C4532" s="12" t="s">
        <v>5139</v>
      </c>
      <c r="D4532" s="12" t="s">
        <v>5163</v>
      </c>
      <c r="E4532" s="17" t="s">
        <v>39</v>
      </c>
      <c r="F4532" s="25" t="str">
        <f>LEFT(E4532,MIN(FIND({0,1,2,3,4,5,6,7,8,9},ASC(E4532)&amp;1234567890))-1)</f>
        <v>K</v>
      </c>
      <c r="G4532" s="25">
        <f t="shared" si="140"/>
        <v>1</v>
      </c>
      <c r="H4532" s="25">
        <f>VLOOKUP(F4532,Table!$A$2:$C$121,2,0)</f>
        <v>1</v>
      </c>
      <c r="I4532" s="26">
        <f>VLOOKUP(F4532,Table!$A$2:$C$121,3,0)</f>
        <v>4</v>
      </c>
      <c r="J4532" s="17" t="s">
        <v>59</v>
      </c>
      <c r="K4532" s="25" t="str">
        <f>LEFT(J4532,MIN(FIND({0,1,2,3,4,5,6,7,8,9},ASC(J4532)&amp;1234567890))-1)</f>
        <v>O</v>
      </c>
      <c r="L4532" s="25">
        <f t="shared" si="141"/>
        <v>3</v>
      </c>
      <c r="M4532" s="25">
        <f>VLOOKUP(K4532,Table!$A$2:$C$121,2,0)</f>
        <v>16</v>
      </c>
      <c r="N4532" s="26">
        <f>VLOOKUP(K4532,Table!$A$2:$C$121,3,0)</f>
        <v>2</v>
      </c>
      <c r="O4532" s="13" t="str">
        <f>VLOOKUP(A4532,Table!$U$1:$V$230,2,0)</f>
        <v>Tetragonal</v>
      </c>
      <c r="P4532" s="1"/>
    </row>
    <row r="4533" spans="1:16">
      <c r="A4533" s="12">
        <v>140</v>
      </c>
      <c r="B4533" s="12">
        <v>31784</v>
      </c>
      <c r="C4533" s="12" t="s">
        <v>5139</v>
      </c>
      <c r="D4533" s="12" t="s">
        <v>5164</v>
      </c>
      <c r="E4533" s="17" t="s">
        <v>11380</v>
      </c>
      <c r="F4533" s="25" t="str">
        <f>LEFT(E4533,MIN(FIND({0,1,2,3,4,5,6,7,8,9},ASC(E4533)&amp;1234567890))-1)</f>
        <v>Sc</v>
      </c>
      <c r="G4533" s="25">
        <f t="shared" si="140"/>
        <v>7</v>
      </c>
      <c r="H4533" s="25">
        <f>VLOOKUP(F4533,Table!$A$2:$C$121,2,0)</f>
        <v>3</v>
      </c>
      <c r="I4533" s="26">
        <f>VLOOKUP(F4533,Table!$A$2:$C$121,3,0)</f>
        <v>4</v>
      </c>
      <c r="J4533" s="17" t="s">
        <v>331</v>
      </c>
      <c r="K4533" s="25" t="str">
        <f>LEFT(J4533,MIN(FIND({0,1,2,3,4,5,6,7,8,9},ASC(J4533)&amp;1234567890))-1)</f>
        <v>As</v>
      </c>
      <c r="L4533" s="25">
        <f t="shared" si="141"/>
        <v>3</v>
      </c>
      <c r="M4533" s="25">
        <f>VLOOKUP(K4533,Table!$A$2:$C$121,2,0)</f>
        <v>15</v>
      </c>
      <c r="N4533" s="26">
        <f>VLOOKUP(K4533,Table!$A$2:$C$121,3,0)</f>
        <v>4</v>
      </c>
      <c r="O4533" s="13" t="str">
        <f>VLOOKUP(A4533,Table!$U$1:$V$230,2,0)</f>
        <v>Tetragonal</v>
      </c>
      <c r="P4533" s="1"/>
    </row>
    <row r="4534" spans="1:16">
      <c r="A4534" s="12">
        <v>140</v>
      </c>
      <c r="B4534" s="12">
        <v>35756</v>
      </c>
      <c r="C4534" s="12" t="s">
        <v>5139</v>
      </c>
      <c r="D4534" s="12" t="s">
        <v>5165</v>
      </c>
      <c r="E4534" s="17" t="s">
        <v>11702</v>
      </c>
      <c r="F4534" s="25" t="str">
        <f>LEFT(E4534,MIN(FIND({0,1,2,3,4,5,6,7,8,9},ASC(E4534)&amp;1234567890))-1)</f>
        <v>Mo</v>
      </c>
      <c r="G4534" s="25">
        <f t="shared" si="140"/>
        <v>5</v>
      </c>
      <c r="H4534" s="25">
        <f>VLOOKUP(F4534,Table!$A$2:$C$121,2,0)</f>
        <v>6</v>
      </c>
      <c r="I4534" s="26">
        <f>VLOOKUP(F4534,Table!$A$2:$C$121,3,0)</f>
        <v>5</v>
      </c>
      <c r="J4534" s="17" t="s">
        <v>11374</v>
      </c>
      <c r="K4534" s="25" t="str">
        <f>LEFT(J4534,MIN(FIND({0,1,2,3,4,5,6,7,8,9},ASC(J4534)&amp;1234567890))-1)</f>
        <v>Si</v>
      </c>
      <c r="L4534" s="25">
        <f t="shared" si="141"/>
        <v>3</v>
      </c>
      <c r="M4534" s="25">
        <f>VLOOKUP(K4534,Table!$A$2:$C$121,2,0)</f>
        <v>14</v>
      </c>
      <c r="N4534" s="26">
        <f>VLOOKUP(K4534,Table!$A$2:$C$121,3,0)</f>
        <v>3</v>
      </c>
      <c r="O4534" s="13" t="str">
        <f>VLOOKUP(A4534,Table!$U$1:$V$230,2,0)</f>
        <v>Tetragonal</v>
      </c>
      <c r="P4534" s="1"/>
    </row>
    <row r="4535" spans="1:16">
      <c r="A4535" s="12">
        <v>140</v>
      </c>
      <c r="B4535" s="12">
        <v>69027</v>
      </c>
      <c r="C4535" s="12" t="s">
        <v>5139</v>
      </c>
      <c r="D4535" s="12" t="s">
        <v>4776</v>
      </c>
      <c r="E4535" s="17" t="s">
        <v>588</v>
      </c>
      <c r="F4535" s="25" t="str">
        <f>LEFT(E4535,MIN(FIND({0,1,2,3,4,5,6,7,8,9},ASC(E4535)&amp;1234567890))-1)</f>
        <v>Tl</v>
      </c>
      <c r="G4535" s="25">
        <f t="shared" si="140"/>
        <v>1</v>
      </c>
      <c r="H4535" s="25">
        <f>VLOOKUP(F4535,Table!$A$2:$C$121,2,0)</f>
        <v>13</v>
      </c>
      <c r="I4535" s="26">
        <f>VLOOKUP(F4535,Table!$A$2:$C$121,3,0)</f>
        <v>6</v>
      </c>
      <c r="J4535" s="17" t="s">
        <v>328</v>
      </c>
      <c r="K4535" s="25" t="str">
        <f>LEFT(J4535,MIN(FIND({0,1,2,3,4,5,6,7,8,9},ASC(J4535)&amp;1234567890))-1)</f>
        <v>Te</v>
      </c>
      <c r="L4535" s="25">
        <f t="shared" si="141"/>
        <v>1</v>
      </c>
      <c r="M4535" s="25">
        <f>VLOOKUP(K4535,Table!$A$2:$C$121,2,0)</f>
        <v>16</v>
      </c>
      <c r="N4535" s="26">
        <f>VLOOKUP(K4535,Table!$A$2:$C$121,3,0)</f>
        <v>5</v>
      </c>
      <c r="O4535" s="13" t="str">
        <f>VLOOKUP(A4535,Table!$U$1:$V$230,2,0)</f>
        <v>Tetragonal</v>
      </c>
      <c r="P4535" s="1"/>
    </row>
    <row r="4536" spans="1:16">
      <c r="A4536" s="12">
        <v>140</v>
      </c>
      <c r="B4536" s="12">
        <v>78161</v>
      </c>
      <c r="C4536" s="12" t="s">
        <v>5139</v>
      </c>
      <c r="D4536" s="12" t="s">
        <v>4027</v>
      </c>
      <c r="E4536" s="17" t="s">
        <v>11475</v>
      </c>
      <c r="F4536" s="25" t="str">
        <f>LEFT(E4536,MIN(FIND({0,1,2,3,4,5,6,7,8,9},ASC(E4536)&amp;1234567890))-1)</f>
        <v>Tl</v>
      </c>
      <c r="G4536" s="25">
        <f t="shared" si="140"/>
        <v>2</v>
      </c>
      <c r="H4536" s="25">
        <f>VLOOKUP(F4536,Table!$A$2:$C$121,2,0)</f>
        <v>13</v>
      </c>
      <c r="I4536" s="26">
        <f>VLOOKUP(F4536,Table!$A$2:$C$121,3,0)</f>
        <v>6</v>
      </c>
      <c r="J4536" s="17" t="s">
        <v>34</v>
      </c>
      <c r="K4536" s="25" t="str">
        <f>LEFT(J4536,MIN(FIND({0,1,2,3,4,5,6,7,8,9},ASC(J4536)&amp;1234567890))-1)</f>
        <v>S</v>
      </c>
      <c r="L4536" s="25">
        <f t="shared" si="141"/>
        <v>2</v>
      </c>
      <c r="M4536" s="25">
        <f>VLOOKUP(K4536,Table!$A$2:$C$121,2,0)</f>
        <v>16</v>
      </c>
      <c r="N4536" s="26">
        <f>VLOOKUP(K4536,Table!$A$2:$C$121,3,0)</f>
        <v>3</v>
      </c>
      <c r="O4536" s="13" t="str">
        <f>VLOOKUP(A4536,Table!$U$1:$V$230,2,0)</f>
        <v>Tetragonal</v>
      </c>
      <c r="P4536" s="1"/>
    </row>
    <row r="4537" spans="1:16">
      <c r="A4537" s="12">
        <v>140</v>
      </c>
      <c r="B4537" s="12">
        <v>75555</v>
      </c>
      <c r="C4537" s="12" t="s">
        <v>5139</v>
      </c>
      <c r="D4537" s="12" t="s">
        <v>5166</v>
      </c>
      <c r="E4537" s="17" t="s">
        <v>410</v>
      </c>
      <c r="F4537" s="25" t="str">
        <f>LEFT(E4537,MIN(FIND({0,1,2,3,4,5,6,7,8,9},ASC(E4537)&amp;1234567890))-1)</f>
        <v>Ba</v>
      </c>
      <c r="G4537" s="25">
        <f t="shared" si="140"/>
        <v>1</v>
      </c>
      <c r="H4537" s="25">
        <f>VLOOKUP(F4537,Table!$A$2:$C$121,2,0)</f>
        <v>2</v>
      </c>
      <c r="I4537" s="26">
        <f>VLOOKUP(F4537,Table!$A$2:$C$121,3,0)</f>
        <v>6</v>
      </c>
      <c r="J4537" s="17" t="s">
        <v>73</v>
      </c>
      <c r="K4537" s="25" t="str">
        <f>LEFT(J4537,MIN(FIND({0,1,2,3,4,5,6,7,8,9},ASC(J4537)&amp;1234567890))-1)</f>
        <v>Te</v>
      </c>
      <c r="L4537" s="25">
        <f t="shared" si="141"/>
        <v>2</v>
      </c>
      <c r="M4537" s="25">
        <f>VLOOKUP(K4537,Table!$A$2:$C$121,2,0)</f>
        <v>16</v>
      </c>
      <c r="N4537" s="26">
        <f>VLOOKUP(K4537,Table!$A$2:$C$121,3,0)</f>
        <v>5</v>
      </c>
      <c r="O4537" s="13" t="str">
        <f>VLOOKUP(A4537,Table!$U$1:$V$230,2,0)</f>
        <v>Tetragonal</v>
      </c>
      <c r="P4537" s="1"/>
    </row>
    <row r="4538" spans="1:16">
      <c r="A4538" s="12">
        <v>140</v>
      </c>
      <c r="B4538" s="12">
        <v>75792</v>
      </c>
      <c r="C4538" s="12" t="s">
        <v>5139</v>
      </c>
      <c r="D4538" s="12" t="s">
        <v>4163</v>
      </c>
      <c r="E4538" s="17" t="s">
        <v>11386</v>
      </c>
      <c r="F4538" s="25" t="str">
        <f>LEFT(E4538,MIN(FIND({0,1,2,3,4,5,6,7,8,9},ASC(E4538)&amp;1234567890))-1)</f>
        <v>Ni</v>
      </c>
      <c r="G4538" s="25">
        <f t="shared" si="140"/>
        <v>2</v>
      </c>
      <c r="H4538" s="25">
        <f>VLOOKUP(F4538,Table!$A$2:$C$121,2,0)</f>
        <v>10</v>
      </c>
      <c r="I4538" s="26">
        <f>VLOOKUP(F4538,Table!$A$2:$C$121,3,0)</f>
        <v>4</v>
      </c>
      <c r="J4538" s="17" t="s">
        <v>364</v>
      </c>
      <c r="K4538" s="25" t="str">
        <f>LEFT(J4538,MIN(FIND({0,1,2,3,4,5,6,7,8,9},ASC(J4538)&amp;1234567890))-1)</f>
        <v>B</v>
      </c>
      <c r="L4538" s="25">
        <f t="shared" si="141"/>
        <v>1</v>
      </c>
      <c r="M4538" s="25">
        <f>VLOOKUP(K4538,Table!$A$2:$C$121,2,0)</f>
        <v>13</v>
      </c>
      <c r="N4538" s="26">
        <f>VLOOKUP(K4538,Table!$A$2:$C$121,3,0)</f>
        <v>2</v>
      </c>
      <c r="O4538" s="13" t="str">
        <f>VLOOKUP(A4538,Table!$U$1:$V$230,2,0)</f>
        <v>Tetragonal</v>
      </c>
      <c r="P4538" s="1"/>
    </row>
    <row r="4539" spans="1:16">
      <c r="A4539" s="12">
        <v>140</v>
      </c>
      <c r="B4539" s="12">
        <v>100084</v>
      </c>
      <c r="C4539" s="12" t="s">
        <v>5139</v>
      </c>
      <c r="D4539" s="12" t="s">
        <v>5167</v>
      </c>
      <c r="E4539" s="17" t="s">
        <v>11968</v>
      </c>
      <c r="F4539" s="25" t="str">
        <f>LEFT(E4539,MIN(FIND({0,1,2,3,4,5,6,7,8,9},ASC(E4539)&amp;1234567890))-1)</f>
        <v>Ba</v>
      </c>
      <c r="G4539" s="25">
        <f t="shared" si="140"/>
        <v>5</v>
      </c>
      <c r="H4539" s="25">
        <f>VLOOKUP(F4539,Table!$A$2:$C$121,2,0)</f>
        <v>2</v>
      </c>
      <c r="I4539" s="26">
        <f>VLOOKUP(F4539,Table!$A$2:$C$121,3,0)</f>
        <v>6</v>
      </c>
      <c r="J4539" s="17" t="s">
        <v>413</v>
      </c>
      <c r="K4539" s="25" t="str">
        <f>LEFT(J4539,MIN(FIND({0,1,2,3,4,5,6,7,8,9},ASC(J4539)&amp;1234567890))-1)</f>
        <v>Sn</v>
      </c>
      <c r="L4539" s="25">
        <f t="shared" si="141"/>
        <v>3</v>
      </c>
      <c r="M4539" s="25">
        <f>VLOOKUP(K4539,Table!$A$2:$C$121,2,0)</f>
        <v>14</v>
      </c>
      <c r="N4539" s="26">
        <f>VLOOKUP(K4539,Table!$A$2:$C$121,3,0)</f>
        <v>5</v>
      </c>
      <c r="O4539" s="13" t="str">
        <f>VLOOKUP(A4539,Table!$U$1:$V$230,2,0)</f>
        <v>Tetragonal</v>
      </c>
      <c r="P4539" s="1"/>
    </row>
    <row r="4540" spans="1:16">
      <c r="A4540" s="12">
        <v>140</v>
      </c>
      <c r="B4540" s="12">
        <v>404598</v>
      </c>
      <c r="C4540" s="12" t="s">
        <v>5139</v>
      </c>
      <c r="D4540" s="12" t="s">
        <v>5168</v>
      </c>
      <c r="E4540" s="17" t="s">
        <v>11340</v>
      </c>
      <c r="F4540" s="25" t="str">
        <f>LEFT(E4540,MIN(FIND({0,1,2,3,4,5,6,7,8,9},ASC(E4540)&amp;1234567890))-1)</f>
        <v>Eu</v>
      </c>
      <c r="G4540" s="25">
        <f t="shared" si="140"/>
        <v>5</v>
      </c>
      <c r="H4540" s="25">
        <f>VLOOKUP(F4540,Table!$A$2:$C$121,2,0)</f>
        <v>3</v>
      </c>
      <c r="I4540" s="26">
        <f>VLOOKUP(F4540,Table!$A$2:$C$121,3,0)</f>
        <v>6</v>
      </c>
      <c r="J4540" s="17" t="s">
        <v>594</v>
      </c>
      <c r="K4540" s="25" t="str">
        <f>LEFT(J4540,MIN(FIND({0,1,2,3,4,5,6,7,8,9},ASC(J4540)&amp;1234567890))-1)</f>
        <v>Ge</v>
      </c>
      <c r="L4540" s="25">
        <f t="shared" si="141"/>
        <v>3</v>
      </c>
      <c r="M4540" s="25">
        <f>VLOOKUP(K4540,Table!$A$2:$C$121,2,0)</f>
        <v>14</v>
      </c>
      <c r="N4540" s="26">
        <f>VLOOKUP(K4540,Table!$A$2:$C$121,3,0)</f>
        <v>4</v>
      </c>
      <c r="O4540" s="13" t="str">
        <f>VLOOKUP(A4540,Table!$U$1:$V$230,2,0)</f>
        <v>Tetragonal</v>
      </c>
      <c r="P4540" s="1"/>
    </row>
    <row r="4541" spans="1:16">
      <c r="A4541" s="12">
        <v>140</v>
      </c>
      <c r="B4541" s="12">
        <v>408118</v>
      </c>
      <c r="C4541" s="12" t="s">
        <v>5139</v>
      </c>
      <c r="D4541" s="12" t="s">
        <v>5169</v>
      </c>
      <c r="E4541" s="17" t="s">
        <v>11340</v>
      </c>
      <c r="F4541" s="25" t="str">
        <f>LEFT(E4541,MIN(FIND({0,1,2,3,4,5,6,7,8,9},ASC(E4541)&amp;1234567890))-1)</f>
        <v>Eu</v>
      </c>
      <c r="G4541" s="25">
        <f t="shared" si="140"/>
        <v>5</v>
      </c>
      <c r="H4541" s="25">
        <f>VLOOKUP(F4541,Table!$A$2:$C$121,2,0)</f>
        <v>3</v>
      </c>
      <c r="I4541" s="26">
        <f>VLOOKUP(F4541,Table!$A$2:$C$121,3,0)</f>
        <v>6</v>
      </c>
      <c r="J4541" s="17" t="s">
        <v>11374</v>
      </c>
      <c r="K4541" s="25" t="str">
        <f>LEFT(J4541,MIN(FIND({0,1,2,3,4,5,6,7,8,9},ASC(J4541)&amp;1234567890))-1)</f>
        <v>Si</v>
      </c>
      <c r="L4541" s="25">
        <f t="shared" si="141"/>
        <v>3</v>
      </c>
      <c r="M4541" s="25">
        <f>VLOOKUP(K4541,Table!$A$2:$C$121,2,0)</f>
        <v>14</v>
      </c>
      <c r="N4541" s="26">
        <f>VLOOKUP(K4541,Table!$A$2:$C$121,3,0)</f>
        <v>3</v>
      </c>
      <c r="O4541" s="13" t="str">
        <f>VLOOKUP(A4541,Table!$U$1:$V$230,2,0)</f>
        <v>Tetragonal</v>
      </c>
      <c r="P4541" s="1"/>
    </row>
    <row r="4542" spans="1:16">
      <c r="A4542" s="12">
        <v>140</v>
      </c>
      <c r="B4542" s="12">
        <v>409374</v>
      </c>
      <c r="C4542" s="12" t="s">
        <v>5139</v>
      </c>
      <c r="D4542" s="12" t="s">
        <v>5170</v>
      </c>
      <c r="E4542" s="17" t="s">
        <v>11969</v>
      </c>
      <c r="F4542" s="25" t="str">
        <f>LEFT(E4542,MIN(FIND({0,1,2,3,4,5,6,7,8,9},ASC(E4542)&amp;1234567890))-1)</f>
        <v>Sr</v>
      </c>
      <c r="G4542" s="25">
        <f t="shared" si="140"/>
        <v>5</v>
      </c>
      <c r="H4542" s="25">
        <f>VLOOKUP(F4542,Table!$A$2:$C$121,2,0)</f>
        <v>2</v>
      </c>
      <c r="I4542" s="26">
        <f>VLOOKUP(F4542,Table!$A$2:$C$121,3,0)</f>
        <v>5</v>
      </c>
      <c r="J4542" s="17" t="s">
        <v>594</v>
      </c>
      <c r="K4542" s="25" t="str">
        <f>LEFT(J4542,MIN(FIND({0,1,2,3,4,5,6,7,8,9},ASC(J4542)&amp;1234567890))-1)</f>
        <v>Ge</v>
      </c>
      <c r="L4542" s="25">
        <f t="shared" si="141"/>
        <v>3</v>
      </c>
      <c r="M4542" s="25">
        <f>VLOOKUP(K4542,Table!$A$2:$C$121,2,0)</f>
        <v>14</v>
      </c>
      <c r="N4542" s="26">
        <f>VLOOKUP(K4542,Table!$A$2:$C$121,3,0)</f>
        <v>4</v>
      </c>
      <c r="O4542" s="13" t="str">
        <f>VLOOKUP(A4542,Table!$U$1:$V$230,2,0)</f>
        <v>Tetragonal</v>
      </c>
      <c r="P4542" s="1"/>
    </row>
    <row r="4543" spans="1:16">
      <c r="A4543" s="12">
        <v>140</v>
      </c>
      <c r="B4543" s="12">
        <v>409376</v>
      </c>
      <c r="C4543" s="12" t="s">
        <v>5139</v>
      </c>
      <c r="D4543" s="12" t="s">
        <v>4077</v>
      </c>
      <c r="E4543" s="17" t="s">
        <v>11969</v>
      </c>
      <c r="F4543" s="25" t="str">
        <f>LEFT(E4543,MIN(FIND({0,1,2,3,4,5,6,7,8,9},ASC(E4543)&amp;1234567890))-1)</f>
        <v>Sr</v>
      </c>
      <c r="G4543" s="25">
        <f t="shared" si="140"/>
        <v>5</v>
      </c>
      <c r="H4543" s="25">
        <f>VLOOKUP(F4543,Table!$A$2:$C$121,2,0)</f>
        <v>2</v>
      </c>
      <c r="I4543" s="26">
        <f>VLOOKUP(F4543,Table!$A$2:$C$121,3,0)</f>
        <v>5</v>
      </c>
      <c r="J4543" s="17" t="s">
        <v>11374</v>
      </c>
      <c r="K4543" s="25" t="str">
        <f>LEFT(J4543,MIN(FIND({0,1,2,3,4,5,6,7,8,9},ASC(J4543)&amp;1234567890))-1)</f>
        <v>Si</v>
      </c>
      <c r="L4543" s="25">
        <f t="shared" si="141"/>
        <v>3</v>
      </c>
      <c r="M4543" s="25">
        <f>VLOOKUP(K4543,Table!$A$2:$C$121,2,0)</f>
        <v>14</v>
      </c>
      <c r="N4543" s="26">
        <f>VLOOKUP(K4543,Table!$A$2:$C$121,3,0)</f>
        <v>3</v>
      </c>
      <c r="O4543" s="13" t="str">
        <f>VLOOKUP(A4543,Table!$U$1:$V$230,2,0)</f>
        <v>Tetragonal</v>
      </c>
      <c r="P4543" s="1"/>
    </row>
    <row r="4544" spans="1:16">
      <c r="A4544" s="12">
        <v>140</v>
      </c>
      <c r="B4544" s="12">
        <v>41932</v>
      </c>
      <c r="C4544" s="12" t="s">
        <v>5139</v>
      </c>
      <c r="D4544" s="12" t="s">
        <v>5171</v>
      </c>
      <c r="E4544" s="17" t="s">
        <v>11540</v>
      </c>
      <c r="F4544" s="25" t="str">
        <f>LEFT(E4544,MIN(FIND({0,1,2,3,4,5,6,7,8,9},ASC(E4544)&amp;1234567890))-1)</f>
        <v>Cr</v>
      </c>
      <c r="G4544" s="25">
        <f t="shared" si="140"/>
        <v>5</v>
      </c>
      <c r="H4544" s="25">
        <f>VLOOKUP(F4544,Table!$A$2:$C$121,2,0)</f>
        <v>6</v>
      </c>
      <c r="I4544" s="26">
        <f>VLOOKUP(F4544,Table!$A$2:$C$121,3,0)</f>
        <v>4</v>
      </c>
      <c r="J4544" s="17" t="s">
        <v>11765</v>
      </c>
      <c r="K4544" s="25" t="str">
        <f>LEFT(J4544,MIN(FIND({0,1,2,3,4,5,6,7,8,9},ASC(J4544)&amp;1234567890))-1)</f>
        <v>B</v>
      </c>
      <c r="L4544" s="25">
        <f t="shared" si="141"/>
        <v>3</v>
      </c>
      <c r="M4544" s="25">
        <f>VLOOKUP(K4544,Table!$A$2:$C$121,2,0)</f>
        <v>13</v>
      </c>
      <c r="N4544" s="26">
        <f>VLOOKUP(K4544,Table!$A$2:$C$121,3,0)</f>
        <v>2</v>
      </c>
      <c r="O4544" s="13" t="str">
        <f>VLOOKUP(A4544,Table!$U$1:$V$230,2,0)</f>
        <v>Tetragonal</v>
      </c>
      <c r="P4544" s="1"/>
    </row>
    <row r="4545" spans="1:16">
      <c r="A4545" s="12">
        <v>140</v>
      </c>
      <c r="B4545" s="12">
        <v>42138</v>
      </c>
      <c r="C4545" s="12" t="s">
        <v>5139</v>
      </c>
      <c r="D4545" s="12" t="s">
        <v>5172</v>
      </c>
      <c r="E4545" s="17" t="s">
        <v>11425</v>
      </c>
      <c r="F4545" s="25" t="str">
        <f>LEFT(E4545,MIN(FIND({0,1,2,3,4,5,6,7,8,9},ASC(E4545)&amp;1234567890))-1)</f>
        <v>Ca</v>
      </c>
      <c r="G4545" s="25">
        <f t="shared" si="140"/>
        <v>5</v>
      </c>
      <c r="H4545" s="25">
        <f>VLOOKUP(F4545,Table!$A$2:$C$121,2,0)</f>
        <v>2</v>
      </c>
      <c r="I4545" s="26">
        <f>VLOOKUP(F4545,Table!$A$2:$C$121,3,0)</f>
        <v>4</v>
      </c>
      <c r="J4545" s="17" t="s">
        <v>11374</v>
      </c>
      <c r="K4545" s="25" t="str">
        <f>LEFT(J4545,MIN(FIND({0,1,2,3,4,5,6,7,8,9},ASC(J4545)&amp;1234567890))-1)</f>
        <v>Si</v>
      </c>
      <c r="L4545" s="25">
        <f t="shared" si="141"/>
        <v>3</v>
      </c>
      <c r="M4545" s="25">
        <f>VLOOKUP(K4545,Table!$A$2:$C$121,2,0)</f>
        <v>14</v>
      </c>
      <c r="N4545" s="26">
        <f>VLOOKUP(K4545,Table!$A$2:$C$121,3,0)</f>
        <v>3</v>
      </c>
      <c r="O4545" s="13" t="str">
        <f>VLOOKUP(A4545,Table!$U$1:$V$230,2,0)</f>
        <v>Tetragonal</v>
      </c>
      <c r="P4545" s="1"/>
    </row>
    <row r="4546" spans="1:16">
      <c r="A4546" s="12">
        <v>140</v>
      </c>
      <c r="B4546" s="12">
        <v>42139</v>
      </c>
      <c r="C4546" s="12" t="s">
        <v>5139</v>
      </c>
      <c r="D4546" s="12" t="s">
        <v>5173</v>
      </c>
      <c r="E4546" s="17" t="s">
        <v>11425</v>
      </c>
      <c r="F4546" s="25" t="str">
        <f>LEFT(E4546,MIN(FIND({0,1,2,3,4,5,6,7,8,9},ASC(E4546)&amp;1234567890))-1)</f>
        <v>Ca</v>
      </c>
      <c r="G4546" s="25">
        <f t="shared" ref="G4546:G4609" si="142">IF(SUBSTITUTE(E4546,F4546,"")="",1,SUBSTITUTE(E4546,F4546,""))*1</f>
        <v>5</v>
      </c>
      <c r="H4546" s="25">
        <f>VLOOKUP(F4546,Table!$A$2:$C$121,2,0)</f>
        <v>2</v>
      </c>
      <c r="I4546" s="26">
        <f>VLOOKUP(F4546,Table!$A$2:$C$121,3,0)</f>
        <v>4</v>
      </c>
      <c r="J4546" s="17" t="s">
        <v>594</v>
      </c>
      <c r="K4546" s="25" t="str">
        <f>LEFT(J4546,MIN(FIND({0,1,2,3,4,5,6,7,8,9},ASC(J4546)&amp;1234567890))-1)</f>
        <v>Ge</v>
      </c>
      <c r="L4546" s="25">
        <f t="shared" ref="L4546:L4609" si="143">IF(SUBSTITUTE(J4546,K4546,"")="",1,SUBSTITUTE(J4546,K4546,""))*1</f>
        <v>3</v>
      </c>
      <c r="M4546" s="25">
        <f>VLOOKUP(K4546,Table!$A$2:$C$121,2,0)</f>
        <v>14</v>
      </c>
      <c r="N4546" s="26">
        <f>VLOOKUP(K4546,Table!$A$2:$C$121,3,0)</f>
        <v>4</v>
      </c>
      <c r="O4546" s="13" t="str">
        <f>VLOOKUP(A4546,Table!$U$1:$V$230,2,0)</f>
        <v>Tetragonal</v>
      </c>
      <c r="P4546" s="1"/>
    </row>
    <row r="4547" spans="1:16">
      <c r="A4547" s="12">
        <v>140</v>
      </c>
      <c r="B4547" s="12">
        <v>42517</v>
      </c>
      <c r="C4547" s="12" t="s">
        <v>5139</v>
      </c>
      <c r="D4547" s="12" t="s">
        <v>3534</v>
      </c>
      <c r="E4547" s="17" t="s">
        <v>58</v>
      </c>
      <c r="F4547" s="25" t="str">
        <f>LEFT(E4547,MIN(FIND({0,1,2,3,4,5,6,7,8,9},ASC(E4547)&amp;1234567890))-1)</f>
        <v>Al</v>
      </c>
      <c r="G4547" s="25">
        <f t="shared" si="142"/>
        <v>2</v>
      </c>
      <c r="H4547" s="25">
        <f>VLOOKUP(F4547,Table!$A$2:$C$121,2,0)</f>
        <v>13</v>
      </c>
      <c r="I4547" s="26">
        <f>VLOOKUP(F4547,Table!$A$2:$C$121,3,0)</f>
        <v>3</v>
      </c>
      <c r="J4547" s="17" t="s">
        <v>11351</v>
      </c>
      <c r="K4547" s="25" t="str">
        <f>LEFT(J4547,MIN(FIND({0,1,2,3,4,5,6,7,8,9},ASC(J4547)&amp;1234567890))-1)</f>
        <v>Cu</v>
      </c>
      <c r="L4547" s="25">
        <f t="shared" si="143"/>
        <v>1</v>
      </c>
      <c r="M4547" s="25">
        <f>VLOOKUP(K4547,Table!$A$2:$C$121,2,0)</f>
        <v>11</v>
      </c>
      <c r="N4547" s="26">
        <f>VLOOKUP(K4547,Table!$A$2:$C$121,3,0)</f>
        <v>4</v>
      </c>
      <c r="O4547" s="13" t="str">
        <f>VLOOKUP(A4547,Table!$U$1:$V$230,2,0)</f>
        <v>Tetragonal</v>
      </c>
      <c r="P4547" s="1"/>
    </row>
    <row r="4548" spans="1:16">
      <c r="A4548" s="12">
        <v>140</v>
      </c>
      <c r="B4548" s="12">
        <v>42519</v>
      </c>
      <c r="C4548" s="12" t="s">
        <v>5139</v>
      </c>
      <c r="D4548" s="12" t="s">
        <v>5174</v>
      </c>
      <c r="E4548" s="17" t="s">
        <v>33</v>
      </c>
      <c r="F4548" s="25" t="str">
        <f>LEFT(E4548,MIN(FIND({0,1,2,3,4,5,6,7,8,9},ASC(E4548)&amp;1234567890))-1)</f>
        <v>Fe</v>
      </c>
      <c r="G4548" s="25">
        <f t="shared" si="142"/>
        <v>1</v>
      </c>
      <c r="H4548" s="25">
        <f>VLOOKUP(F4548,Table!$A$2:$C$121,2,0)</f>
        <v>8</v>
      </c>
      <c r="I4548" s="26">
        <f>VLOOKUP(F4548,Table!$A$2:$C$121,3,0)</f>
        <v>4</v>
      </c>
      <c r="J4548" s="17" t="s">
        <v>11461</v>
      </c>
      <c r="K4548" s="25" t="str">
        <f>LEFT(J4548,MIN(FIND({0,1,2,3,4,5,6,7,8,9},ASC(J4548)&amp;1234567890))-1)</f>
        <v>Ge</v>
      </c>
      <c r="L4548" s="25">
        <f t="shared" si="143"/>
        <v>2</v>
      </c>
      <c r="M4548" s="25">
        <f>VLOOKUP(K4548,Table!$A$2:$C$121,2,0)</f>
        <v>14</v>
      </c>
      <c r="N4548" s="26">
        <f>VLOOKUP(K4548,Table!$A$2:$C$121,3,0)</f>
        <v>4</v>
      </c>
      <c r="O4548" s="13" t="str">
        <f>VLOOKUP(A4548,Table!$U$1:$V$230,2,0)</f>
        <v>Tetragonal</v>
      </c>
      <c r="P4548" s="1"/>
    </row>
    <row r="4549" spans="1:16">
      <c r="A4549" s="12">
        <v>140</v>
      </c>
      <c r="B4549" s="12">
        <v>42520</v>
      </c>
      <c r="C4549" s="12" t="s">
        <v>5139</v>
      </c>
      <c r="D4549" s="12" t="s">
        <v>5175</v>
      </c>
      <c r="E4549" s="17" t="s">
        <v>50</v>
      </c>
      <c r="F4549" s="25" t="str">
        <f>LEFT(E4549,MIN(FIND({0,1,2,3,4,5,6,7,8,9},ASC(E4549)&amp;1234567890))-1)</f>
        <v>Ti</v>
      </c>
      <c r="G4549" s="25">
        <f t="shared" si="142"/>
        <v>1</v>
      </c>
      <c r="H4549" s="25">
        <f>VLOOKUP(F4549,Table!$A$2:$C$121,2,0)</f>
        <v>4</v>
      </c>
      <c r="I4549" s="26">
        <f>VLOOKUP(F4549,Table!$A$2:$C$121,3,0)</f>
        <v>4</v>
      </c>
      <c r="J4549" s="17" t="s">
        <v>593</v>
      </c>
      <c r="K4549" s="25" t="str">
        <f>LEFT(J4549,MIN(FIND({0,1,2,3,4,5,6,7,8,9},ASC(J4549)&amp;1234567890))-1)</f>
        <v>Sb</v>
      </c>
      <c r="L4549" s="25">
        <f t="shared" si="143"/>
        <v>2</v>
      </c>
      <c r="M4549" s="25">
        <f>VLOOKUP(K4549,Table!$A$2:$C$121,2,0)</f>
        <v>15</v>
      </c>
      <c r="N4549" s="26">
        <f>VLOOKUP(K4549,Table!$A$2:$C$121,3,0)</f>
        <v>5</v>
      </c>
      <c r="O4549" s="13" t="str">
        <f>VLOOKUP(A4549,Table!$U$1:$V$230,2,0)</f>
        <v>Tetragonal</v>
      </c>
      <c r="P4549" s="1"/>
    </row>
    <row r="4550" spans="1:16">
      <c r="A4550" s="12">
        <v>140</v>
      </c>
      <c r="B4550" s="12">
        <v>42523</v>
      </c>
      <c r="C4550" s="12" t="s">
        <v>5139</v>
      </c>
      <c r="D4550" s="12" t="s">
        <v>5176</v>
      </c>
      <c r="E4550" s="17" t="s">
        <v>31</v>
      </c>
      <c r="F4550" s="25" t="str">
        <f>LEFT(E4550,MIN(FIND({0,1,2,3,4,5,6,7,8,9},ASC(E4550)&amp;1234567890))-1)</f>
        <v>Si</v>
      </c>
      <c r="G4550" s="25">
        <f t="shared" si="142"/>
        <v>1</v>
      </c>
      <c r="H4550" s="25">
        <f>VLOOKUP(F4550,Table!$A$2:$C$121,2,0)</f>
        <v>14</v>
      </c>
      <c r="I4550" s="26">
        <f>VLOOKUP(F4550,Table!$A$2:$C$121,3,0)</f>
        <v>3</v>
      </c>
      <c r="J4550" s="17" t="s">
        <v>11431</v>
      </c>
      <c r="K4550" s="25" t="str">
        <f>LEFT(J4550,MIN(FIND({0,1,2,3,4,5,6,7,8,9},ASC(J4550)&amp;1234567890))-1)</f>
        <v>Hf</v>
      </c>
      <c r="L4550" s="25">
        <f t="shared" si="143"/>
        <v>2</v>
      </c>
      <c r="M4550" s="25">
        <f>VLOOKUP(K4550,Table!$A$2:$C$121,2,0)</f>
        <v>4</v>
      </c>
      <c r="N4550" s="26">
        <f>VLOOKUP(K4550,Table!$A$2:$C$121,3,0)</f>
        <v>6</v>
      </c>
      <c r="O4550" s="13" t="str">
        <f>VLOOKUP(A4550,Table!$U$1:$V$230,2,0)</f>
        <v>Tetragonal</v>
      </c>
      <c r="P4550" s="1"/>
    </row>
    <row r="4551" spans="1:16">
      <c r="A4551" s="12">
        <v>140</v>
      </c>
      <c r="B4551" s="12">
        <v>42524</v>
      </c>
      <c r="C4551" s="12" t="s">
        <v>5139</v>
      </c>
      <c r="D4551" s="12" t="s">
        <v>5177</v>
      </c>
      <c r="E4551" s="17" t="s">
        <v>11431</v>
      </c>
      <c r="F4551" s="25" t="str">
        <f>LEFT(E4551,MIN(FIND({0,1,2,3,4,5,6,7,8,9},ASC(E4551)&amp;1234567890))-1)</f>
        <v>Hf</v>
      </c>
      <c r="G4551" s="25">
        <f t="shared" si="142"/>
        <v>2</v>
      </c>
      <c r="H4551" s="25">
        <f>VLOOKUP(F4551,Table!$A$2:$C$121,2,0)</f>
        <v>4</v>
      </c>
      <c r="I4551" s="26">
        <f>VLOOKUP(F4551,Table!$A$2:$C$121,3,0)</f>
        <v>6</v>
      </c>
      <c r="J4551" s="17" t="s">
        <v>544</v>
      </c>
      <c r="K4551" s="25" t="str">
        <f>LEFT(J4551,MIN(FIND({0,1,2,3,4,5,6,7,8,9},ASC(J4551)&amp;1234567890))-1)</f>
        <v>Ge</v>
      </c>
      <c r="L4551" s="25">
        <f t="shared" si="143"/>
        <v>1</v>
      </c>
      <c r="M4551" s="25">
        <f>VLOOKUP(K4551,Table!$A$2:$C$121,2,0)</f>
        <v>14</v>
      </c>
      <c r="N4551" s="26">
        <f>VLOOKUP(K4551,Table!$A$2:$C$121,3,0)</f>
        <v>4</v>
      </c>
      <c r="O4551" s="13" t="str">
        <f>VLOOKUP(A4551,Table!$U$1:$V$230,2,0)</f>
        <v>Tetragonal</v>
      </c>
      <c r="P4551" s="1"/>
    </row>
    <row r="4552" spans="1:16">
      <c r="A4552" s="12">
        <v>140</v>
      </c>
      <c r="B4552" s="12">
        <v>42525</v>
      </c>
      <c r="C4552" s="12" t="s">
        <v>5139</v>
      </c>
      <c r="D4552" s="12" t="s">
        <v>5178</v>
      </c>
      <c r="E4552" s="17" t="s">
        <v>583</v>
      </c>
      <c r="F4552" s="25" t="str">
        <f>LEFT(E4552,MIN(FIND({0,1,2,3,4,5,6,7,8,9},ASC(E4552)&amp;1234567890))-1)</f>
        <v>Ta</v>
      </c>
      <c r="G4552" s="25">
        <f t="shared" si="142"/>
        <v>2</v>
      </c>
      <c r="H4552" s="25">
        <f>VLOOKUP(F4552,Table!$A$2:$C$121,2,0)</f>
        <v>5</v>
      </c>
      <c r="I4552" s="26">
        <f>VLOOKUP(F4552,Table!$A$2:$C$121,3,0)</f>
        <v>6</v>
      </c>
      <c r="J4552" s="17" t="s">
        <v>364</v>
      </c>
      <c r="K4552" s="25" t="str">
        <f>LEFT(J4552,MIN(FIND({0,1,2,3,4,5,6,7,8,9},ASC(J4552)&amp;1234567890))-1)</f>
        <v>B</v>
      </c>
      <c r="L4552" s="25">
        <f t="shared" si="143"/>
        <v>1</v>
      </c>
      <c r="M4552" s="25">
        <f>VLOOKUP(K4552,Table!$A$2:$C$121,2,0)</f>
        <v>13</v>
      </c>
      <c r="N4552" s="26">
        <f>VLOOKUP(K4552,Table!$A$2:$C$121,3,0)</f>
        <v>2</v>
      </c>
      <c r="O4552" s="13" t="str">
        <f>VLOOKUP(A4552,Table!$U$1:$V$230,2,0)</f>
        <v>Tetragonal</v>
      </c>
      <c r="P4552" s="1"/>
    </row>
    <row r="4553" spans="1:16">
      <c r="A4553" s="12">
        <v>140</v>
      </c>
      <c r="B4553" s="12">
        <v>42526</v>
      </c>
      <c r="C4553" s="12" t="s">
        <v>5139</v>
      </c>
      <c r="D4553" s="12" t="s">
        <v>5179</v>
      </c>
      <c r="E4553" s="17" t="s">
        <v>583</v>
      </c>
      <c r="F4553" s="25" t="str">
        <f>LEFT(E4553,MIN(FIND({0,1,2,3,4,5,6,7,8,9},ASC(E4553)&amp;1234567890))-1)</f>
        <v>Ta</v>
      </c>
      <c r="G4553" s="25">
        <f t="shared" si="142"/>
        <v>2</v>
      </c>
      <c r="H4553" s="25">
        <f>VLOOKUP(F4553,Table!$A$2:$C$121,2,0)</f>
        <v>5</v>
      </c>
      <c r="I4553" s="26">
        <f>VLOOKUP(F4553,Table!$A$2:$C$121,3,0)</f>
        <v>6</v>
      </c>
      <c r="J4553" s="17" t="s">
        <v>31</v>
      </c>
      <c r="K4553" s="25" t="str">
        <f>LEFT(J4553,MIN(FIND({0,1,2,3,4,5,6,7,8,9},ASC(J4553)&amp;1234567890))-1)</f>
        <v>Si</v>
      </c>
      <c r="L4553" s="25">
        <f t="shared" si="143"/>
        <v>1</v>
      </c>
      <c r="M4553" s="25">
        <f>VLOOKUP(K4553,Table!$A$2:$C$121,2,0)</f>
        <v>14</v>
      </c>
      <c r="N4553" s="26">
        <f>VLOOKUP(K4553,Table!$A$2:$C$121,3,0)</f>
        <v>3</v>
      </c>
      <c r="O4553" s="13" t="str">
        <f>VLOOKUP(A4553,Table!$U$1:$V$230,2,0)</f>
        <v>Tetragonal</v>
      </c>
      <c r="P4553" s="1"/>
    </row>
    <row r="4554" spans="1:16">
      <c r="A4554" s="12">
        <v>140</v>
      </c>
      <c r="B4554" s="12">
        <v>42529</v>
      </c>
      <c r="C4554" s="12" t="s">
        <v>5139</v>
      </c>
      <c r="D4554" s="12" t="s">
        <v>5180</v>
      </c>
      <c r="E4554" s="17" t="s">
        <v>55</v>
      </c>
      <c r="F4554" s="25" t="str">
        <f>LEFT(E4554,MIN(FIND({0,1,2,3,4,5,6,7,8,9},ASC(E4554)&amp;1234567890))-1)</f>
        <v>Mn</v>
      </c>
      <c r="G4554" s="25">
        <f t="shared" si="142"/>
        <v>2</v>
      </c>
      <c r="H4554" s="25">
        <f>VLOOKUP(F4554,Table!$A$2:$C$121,2,0)</f>
        <v>7</v>
      </c>
      <c r="I4554" s="26">
        <f>VLOOKUP(F4554,Table!$A$2:$C$121,3,0)</f>
        <v>4</v>
      </c>
      <c r="J4554" s="17" t="s">
        <v>364</v>
      </c>
      <c r="K4554" s="25" t="str">
        <f>LEFT(J4554,MIN(FIND({0,1,2,3,4,5,6,7,8,9},ASC(J4554)&amp;1234567890))-1)</f>
        <v>B</v>
      </c>
      <c r="L4554" s="25">
        <f t="shared" si="143"/>
        <v>1</v>
      </c>
      <c r="M4554" s="25">
        <f>VLOOKUP(K4554,Table!$A$2:$C$121,2,0)</f>
        <v>13</v>
      </c>
      <c r="N4554" s="26">
        <f>VLOOKUP(K4554,Table!$A$2:$C$121,3,0)</f>
        <v>2</v>
      </c>
      <c r="O4554" s="13" t="str">
        <f>VLOOKUP(A4554,Table!$U$1:$V$230,2,0)</f>
        <v>Tetragonal</v>
      </c>
      <c r="P4554" s="1"/>
    </row>
    <row r="4555" spans="1:16">
      <c r="A4555" s="12">
        <v>140</v>
      </c>
      <c r="B4555" s="12">
        <v>42530</v>
      </c>
      <c r="C4555" s="12" t="s">
        <v>5139</v>
      </c>
      <c r="D4555" s="12" t="s">
        <v>4160</v>
      </c>
      <c r="E4555" s="17" t="s">
        <v>67</v>
      </c>
      <c r="F4555" s="25" t="str">
        <f>LEFT(E4555,MIN(FIND({0,1,2,3,4,5,6,7,8,9},ASC(E4555)&amp;1234567890))-1)</f>
        <v>Fe</v>
      </c>
      <c r="G4555" s="25">
        <f t="shared" si="142"/>
        <v>2</v>
      </c>
      <c r="H4555" s="25">
        <f>VLOOKUP(F4555,Table!$A$2:$C$121,2,0)</f>
        <v>8</v>
      </c>
      <c r="I4555" s="26">
        <f>VLOOKUP(F4555,Table!$A$2:$C$121,3,0)</f>
        <v>4</v>
      </c>
      <c r="J4555" s="17" t="s">
        <v>364</v>
      </c>
      <c r="K4555" s="25" t="str">
        <f>LEFT(J4555,MIN(FIND({0,1,2,3,4,5,6,7,8,9},ASC(J4555)&amp;1234567890))-1)</f>
        <v>B</v>
      </c>
      <c r="L4555" s="25">
        <f t="shared" si="143"/>
        <v>1</v>
      </c>
      <c r="M4555" s="25">
        <f>VLOOKUP(K4555,Table!$A$2:$C$121,2,0)</f>
        <v>13</v>
      </c>
      <c r="N4555" s="26">
        <f>VLOOKUP(K4555,Table!$A$2:$C$121,3,0)</f>
        <v>2</v>
      </c>
      <c r="O4555" s="13" t="str">
        <f>VLOOKUP(A4555,Table!$U$1:$V$230,2,0)</f>
        <v>Tetragonal</v>
      </c>
      <c r="P4555" s="1"/>
    </row>
    <row r="4556" spans="1:16">
      <c r="A4556" s="12">
        <v>140</v>
      </c>
      <c r="B4556" s="12">
        <v>42531</v>
      </c>
      <c r="C4556" s="12" t="s">
        <v>5139</v>
      </c>
      <c r="D4556" s="12" t="s">
        <v>4162</v>
      </c>
      <c r="E4556" s="17" t="s">
        <v>11695</v>
      </c>
      <c r="F4556" s="25" t="str">
        <f>LEFT(E4556,MIN(FIND({0,1,2,3,4,5,6,7,8,9},ASC(E4556)&amp;1234567890))-1)</f>
        <v>Co</v>
      </c>
      <c r="G4556" s="25">
        <f t="shared" si="142"/>
        <v>2</v>
      </c>
      <c r="H4556" s="25">
        <f>VLOOKUP(F4556,Table!$A$2:$C$121,2,0)</f>
        <v>9</v>
      </c>
      <c r="I4556" s="26">
        <f>VLOOKUP(F4556,Table!$A$2:$C$121,3,0)</f>
        <v>4</v>
      </c>
      <c r="J4556" s="17" t="s">
        <v>364</v>
      </c>
      <c r="K4556" s="25" t="str">
        <f>LEFT(J4556,MIN(FIND({0,1,2,3,4,5,6,7,8,9},ASC(J4556)&amp;1234567890))-1)</f>
        <v>B</v>
      </c>
      <c r="L4556" s="25">
        <f t="shared" si="143"/>
        <v>1</v>
      </c>
      <c r="M4556" s="25">
        <f>VLOOKUP(K4556,Table!$A$2:$C$121,2,0)</f>
        <v>13</v>
      </c>
      <c r="N4556" s="26">
        <f>VLOOKUP(K4556,Table!$A$2:$C$121,3,0)</f>
        <v>2</v>
      </c>
      <c r="O4556" s="13" t="str">
        <f>VLOOKUP(A4556,Table!$U$1:$V$230,2,0)</f>
        <v>Tetragonal</v>
      </c>
      <c r="P4556" s="1"/>
    </row>
    <row r="4557" spans="1:16">
      <c r="A4557" s="12">
        <v>140</v>
      </c>
      <c r="B4557" s="12">
        <v>43680</v>
      </c>
      <c r="C4557" s="12" t="s">
        <v>5139</v>
      </c>
      <c r="D4557" s="12" t="s">
        <v>5181</v>
      </c>
      <c r="E4557" s="17" t="s">
        <v>11658</v>
      </c>
      <c r="F4557" s="25" t="str">
        <f>LEFT(E4557,MIN(FIND({0,1,2,3,4,5,6,7,8,9},ASC(E4557)&amp;1234567890))-1)</f>
        <v>Ir</v>
      </c>
      <c r="G4557" s="25">
        <f t="shared" si="142"/>
        <v>3</v>
      </c>
      <c r="H4557" s="25">
        <f>VLOOKUP(F4557,Table!$A$2:$C$121,2,0)</f>
        <v>9</v>
      </c>
      <c r="I4557" s="26">
        <f>VLOOKUP(F4557,Table!$A$2:$C$121,3,0)</f>
        <v>6</v>
      </c>
      <c r="J4557" s="17" t="s">
        <v>31</v>
      </c>
      <c r="K4557" s="25" t="str">
        <f>LEFT(J4557,MIN(FIND({0,1,2,3,4,5,6,7,8,9},ASC(J4557)&amp;1234567890))-1)</f>
        <v>Si</v>
      </c>
      <c r="L4557" s="25">
        <f t="shared" si="143"/>
        <v>1</v>
      </c>
      <c r="M4557" s="25">
        <f>VLOOKUP(K4557,Table!$A$2:$C$121,2,0)</f>
        <v>14</v>
      </c>
      <c r="N4557" s="26">
        <f>VLOOKUP(K4557,Table!$A$2:$C$121,3,0)</f>
        <v>3</v>
      </c>
      <c r="O4557" s="13" t="str">
        <f>VLOOKUP(A4557,Table!$U$1:$V$230,2,0)</f>
        <v>Tetragonal</v>
      </c>
      <c r="P4557" s="1"/>
    </row>
    <row r="4558" spans="1:16">
      <c r="A4558" s="12">
        <v>140</v>
      </c>
      <c r="B4558" s="12">
        <v>86811</v>
      </c>
      <c r="C4558" s="12" t="s">
        <v>5139</v>
      </c>
      <c r="D4558" s="12" t="s">
        <v>2115</v>
      </c>
      <c r="E4558" s="17" t="s">
        <v>11390</v>
      </c>
      <c r="F4558" s="25" t="str">
        <f>LEFT(E4558,MIN(FIND({0,1,2,3,4,5,6,7,8,9},ASC(E4558)&amp;1234567890))-1)</f>
        <v>Cr</v>
      </c>
      <c r="G4558" s="25">
        <f t="shared" si="142"/>
        <v>1</v>
      </c>
      <c r="H4558" s="25">
        <f>VLOOKUP(F4558,Table!$A$2:$C$121,2,0)</f>
        <v>6</v>
      </c>
      <c r="I4558" s="26">
        <f>VLOOKUP(F4558,Table!$A$2:$C$121,3,0)</f>
        <v>4</v>
      </c>
      <c r="J4558" s="17" t="s">
        <v>593</v>
      </c>
      <c r="K4558" s="25" t="str">
        <f>LEFT(J4558,MIN(FIND({0,1,2,3,4,5,6,7,8,9},ASC(J4558)&amp;1234567890))-1)</f>
        <v>Sb</v>
      </c>
      <c r="L4558" s="25">
        <f t="shared" si="143"/>
        <v>2</v>
      </c>
      <c r="M4558" s="25">
        <f>VLOOKUP(K4558,Table!$A$2:$C$121,2,0)</f>
        <v>15</v>
      </c>
      <c r="N4558" s="26">
        <f>VLOOKUP(K4558,Table!$A$2:$C$121,3,0)</f>
        <v>5</v>
      </c>
      <c r="O4558" s="13" t="str">
        <f>VLOOKUP(A4558,Table!$U$1:$V$230,2,0)</f>
        <v>Tetragonal</v>
      </c>
      <c r="P4558" s="1"/>
    </row>
    <row r="4559" spans="1:16">
      <c r="A4559" s="12">
        <v>140</v>
      </c>
      <c r="B4559" s="12">
        <v>44743</v>
      </c>
      <c r="C4559" s="12" t="s">
        <v>5139</v>
      </c>
      <c r="D4559" s="12" t="s">
        <v>5182</v>
      </c>
      <c r="E4559" s="17" t="s">
        <v>11955</v>
      </c>
      <c r="F4559" s="25" t="str">
        <f>LEFT(E4559,MIN(FIND({0,1,2,3,4,5,6,7,8,9},ASC(E4559)&amp;1234567890))-1)</f>
        <v>Ta</v>
      </c>
      <c r="G4559" s="25">
        <f t="shared" si="142"/>
        <v>5</v>
      </c>
      <c r="H4559" s="25">
        <f>VLOOKUP(F4559,Table!$A$2:$C$121,2,0)</f>
        <v>5</v>
      </c>
      <c r="I4559" s="26">
        <f>VLOOKUP(F4559,Table!$A$2:$C$121,3,0)</f>
        <v>6</v>
      </c>
      <c r="J4559" s="17" t="s">
        <v>594</v>
      </c>
      <c r="K4559" s="25" t="str">
        <f>LEFT(J4559,MIN(FIND({0,1,2,3,4,5,6,7,8,9},ASC(J4559)&amp;1234567890))-1)</f>
        <v>Ge</v>
      </c>
      <c r="L4559" s="25">
        <f t="shared" si="143"/>
        <v>3</v>
      </c>
      <c r="M4559" s="25">
        <f>VLOOKUP(K4559,Table!$A$2:$C$121,2,0)</f>
        <v>14</v>
      </c>
      <c r="N4559" s="26">
        <f>VLOOKUP(K4559,Table!$A$2:$C$121,3,0)</f>
        <v>4</v>
      </c>
      <c r="O4559" s="13" t="str">
        <f>VLOOKUP(A4559,Table!$U$1:$V$230,2,0)</f>
        <v>Tetragonal</v>
      </c>
      <c r="P4559" s="1"/>
    </row>
    <row r="4560" spans="1:16">
      <c r="A4560" s="12">
        <v>140</v>
      </c>
      <c r="B4560" s="12">
        <v>76127</v>
      </c>
      <c r="C4560" s="12" t="s">
        <v>5139</v>
      </c>
      <c r="D4560" s="12" t="s">
        <v>1664</v>
      </c>
      <c r="E4560" s="17" t="s">
        <v>11769</v>
      </c>
      <c r="F4560" s="25" t="str">
        <f>LEFT(E4560,MIN(FIND({0,1,2,3,4,5,6,7,8,9},ASC(E4560)&amp;1234567890))-1)</f>
        <v>Cr</v>
      </c>
      <c r="G4560" s="25">
        <f t="shared" si="142"/>
        <v>2</v>
      </c>
      <c r="H4560" s="25">
        <f>VLOOKUP(F4560,Table!$A$2:$C$121,2,0)</f>
        <v>6</v>
      </c>
      <c r="I4560" s="26">
        <f>VLOOKUP(F4560,Table!$A$2:$C$121,3,0)</f>
        <v>4</v>
      </c>
      <c r="J4560" s="17" t="s">
        <v>364</v>
      </c>
      <c r="K4560" s="25" t="str">
        <f>LEFT(J4560,MIN(FIND({0,1,2,3,4,5,6,7,8,9},ASC(J4560)&amp;1234567890))-1)</f>
        <v>B</v>
      </c>
      <c r="L4560" s="25">
        <f t="shared" si="143"/>
        <v>1</v>
      </c>
      <c r="M4560" s="25">
        <f>VLOOKUP(K4560,Table!$A$2:$C$121,2,0)</f>
        <v>13</v>
      </c>
      <c r="N4560" s="26">
        <f>VLOOKUP(K4560,Table!$A$2:$C$121,3,0)</f>
        <v>2</v>
      </c>
      <c r="O4560" s="13" t="str">
        <f>VLOOKUP(A4560,Table!$U$1:$V$230,2,0)</f>
        <v>Tetragonal</v>
      </c>
      <c r="P4560" s="1"/>
    </row>
    <row r="4561" spans="1:16">
      <c r="A4561" s="12">
        <v>140</v>
      </c>
      <c r="B4561" s="12">
        <v>76316</v>
      </c>
      <c r="C4561" s="12" t="s">
        <v>5139</v>
      </c>
      <c r="D4561" s="12" t="s">
        <v>5183</v>
      </c>
      <c r="E4561" s="17" t="s">
        <v>11540</v>
      </c>
      <c r="F4561" s="25" t="str">
        <f>LEFT(E4561,MIN(FIND({0,1,2,3,4,5,6,7,8,9},ASC(E4561)&amp;1234567890))-1)</f>
        <v>Cr</v>
      </c>
      <c r="G4561" s="25">
        <f t="shared" si="142"/>
        <v>5</v>
      </c>
      <c r="H4561" s="25">
        <f>VLOOKUP(F4561,Table!$A$2:$C$121,2,0)</f>
        <v>6</v>
      </c>
      <c r="I4561" s="26">
        <f>VLOOKUP(F4561,Table!$A$2:$C$121,3,0)</f>
        <v>4</v>
      </c>
      <c r="J4561" s="17" t="s">
        <v>594</v>
      </c>
      <c r="K4561" s="25" t="str">
        <f>LEFT(J4561,MIN(FIND({0,1,2,3,4,5,6,7,8,9},ASC(J4561)&amp;1234567890))-1)</f>
        <v>Ge</v>
      </c>
      <c r="L4561" s="25">
        <f t="shared" si="143"/>
        <v>3</v>
      </c>
      <c r="M4561" s="25">
        <f>VLOOKUP(K4561,Table!$A$2:$C$121,2,0)</f>
        <v>14</v>
      </c>
      <c r="N4561" s="26">
        <f>VLOOKUP(K4561,Table!$A$2:$C$121,3,0)</f>
        <v>4</v>
      </c>
      <c r="O4561" s="13" t="str">
        <f>VLOOKUP(A4561,Table!$U$1:$V$230,2,0)</f>
        <v>Tetragonal</v>
      </c>
      <c r="P4561" s="1"/>
    </row>
    <row r="4562" spans="1:16">
      <c r="A4562" s="12">
        <v>140</v>
      </c>
      <c r="B4562" s="12">
        <v>76407</v>
      </c>
      <c r="C4562" s="12" t="s">
        <v>5139</v>
      </c>
      <c r="D4562" s="12" t="s">
        <v>5184</v>
      </c>
      <c r="E4562" s="17" t="s">
        <v>334</v>
      </c>
      <c r="F4562" s="25" t="str">
        <f>LEFT(E4562,MIN(FIND({0,1,2,3,4,5,6,7,8,9},ASC(E4562)&amp;1234567890))-1)</f>
        <v>V</v>
      </c>
      <c r="G4562" s="25">
        <f t="shared" si="142"/>
        <v>1</v>
      </c>
      <c r="H4562" s="25">
        <f>VLOOKUP(F4562,Table!$A$2:$C$121,2,0)</f>
        <v>5</v>
      </c>
      <c r="I4562" s="26">
        <f>VLOOKUP(F4562,Table!$A$2:$C$121,3,0)</f>
        <v>4</v>
      </c>
      <c r="J4562" s="17" t="s">
        <v>593</v>
      </c>
      <c r="K4562" s="25" t="str">
        <f>LEFT(J4562,MIN(FIND({0,1,2,3,4,5,6,7,8,9},ASC(J4562)&amp;1234567890))-1)</f>
        <v>Sb</v>
      </c>
      <c r="L4562" s="25">
        <f t="shared" si="143"/>
        <v>2</v>
      </c>
      <c r="M4562" s="25">
        <f>VLOOKUP(K4562,Table!$A$2:$C$121,2,0)</f>
        <v>15</v>
      </c>
      <c r="N4562" s="26">
        <f>VLOOKUP(K4562,Table!$A$2:$C$121,3,0)</f>
        <v>5</v>
      </c>
      <c r="O4562" s="13" t="str">
        <f>VLOOKUP(A4562,Table!$U$1:$V$230,2,0)</f>
        <v>Tetragonal</v>
      </c>
      <c r="P4562" s="1"/>
    </row>
    <row r="4563" spans="1:16">
      <c r="A4563" s="12">
        <v>140</v>
      </c>
      <c r="B4563" s="12">
        <v>51372</v>
      </c>
      <c r="C4563" s="12" t="s">
        <v>5139</v>
      </c>
      <c r="D4563" s="12" t="s">
        <v>5185</v>
      </c>
      <c r="E4563" s="17" t="s">
        <v>12686</v>
      </c>
      <c r="F4563" s="25" t="str">
        <f>LEFT(E4563,MIN(FIND({0,1,2,3,4,5,6,7,8,9},ASC(E4563)&amp;1234567890))-1)</f>
        <v>Np</v>
      </c>
      <c r="G4563" s="25">
        <f t="shared" si="142"/>
        <v>5</v>
      </c>
      <c r="H4563" s="25">
        <f>VLOOKUP(F4563,Table!$A$2:$C$121,2,0)</f>
        <v>3</v>
      </c>
      <c r="I4563" s="26">
        <f>VLOOKUP(F4563,Table!$A$2:$C$121,3,0)</f>
        <v>7</v>
      </c>
      <c r="J4563" s="17" t="s">
        <v>594</v>
      </c>
      <c r="K4563" s="25" t="str">
        <f>LEFT(J4563,MIN(FIND({0,1,2,3,4,5,6,7,8,9},ASC(J4563)&amp;1234567890))-1)</f>
        <v>Ge</v>
      </c>
      <c r="L4563" s="25">
        <f t="shared" si="143"/>
        <v>3</v>
      </c>
      <c r="M4563" s="25">
        <f>VLOOKUP(K4563,Table!$A$2:$C$121,2,0)</f>
        <v>14</v>
      </c>
      <c r="N4563" s="26">
        <f>VLOOKUP(K4563,Table!$A$2:$C$121,3,0)</f>
        <v>4</v>
      </c>
      <c r="O4563" s="13" t="str">
        <f>VLOOKUP(A4563,Table!$U$1:$V$230,2,0)</f>
        <v>Tetragonal</v>
      </c>
      <c r="P4563" s="1"/>
    </row>
    <row r="4564" spans="1:16">
      <c r="A4564" s="12">
        <v>140</v>
      </c>
      <c r="B4564" s="12">
        <v>56272</v>
      </c>
      <c r="C4564" s="12" t="s">
        <v>5139</v>
      </c>
      <c r="D4564" s="12" t="s">
        <v>5186</v>
      </c>
      <c r="E4564" s="17" t="s">
        <v>427</v>
      </c>
      <c r="F4564" s="25" t="str">
        <f>LEFT(E4564,MIN(FIND({0,1,2,3,4,5,6,7,8,9},ASC(E4564)&amp;1234567890))-1)</f>
        <v>Au</v>
      </c>
      <c r="G4564" s="25">
        <f t="shared" si="142"/>
        <v>1</v>
      </c>
      <c r="H4564" s="25">
        <f>VLOOKUP(F4564,Table!$A$2:$C$121,2,0)</f>
        <v>11</v>
      </c>
      <c r="I4564" s="26">
        <f>VLOOKUP(F4564,Table!$A$2:$C$121,3,0)</f>
        <v>6</v>
      </c>
      <c r="J4564" s="17" t="s">
        <v>11322</v>
      </c>
      <c r="K4564" s="25" t="str">
        <f>LEFT(J4564,MIN(FIND({0,1,2,3,4,5,6,7,8,9},ASC(J4564)&amp;1234567890))-1)</f>
        <v>Pb</v>
      </c>
      <c r="L4564" s="25">
        <f t="shared" si="143"/>
        <v>2</v>
      </c>
      <c r="M4564" s="25">
        <f>VLOOKUP(K4564,Table!$A$2:$C$121,2,0)</f>
        <v>14</v>
      </c>
      <c r="N4564" s="26">
        <f>VLOOKUP(K4564,Table!$A$2:$C$121,3,0)</f>
        <v>6</v>
      </c>
      <c r="O4564" s="13" t="str">
        <f>VLOOKUP(A4564,Table!$U$1:$V$230,2,0)</f>
        <v>Tetragonal</v>
      </c>
      <c r="P4564" s="1"/>
    </row>
    <row r="4565" spans="1:16">
      <c r="A4565" s="12">
        <v>140</v>
      </c>
      <c r="B4565" s="12">
        <v>52202</v>
      </c>
      <c r="C4565" s="12" t="s">
        <v>5139</v>
      </c>
      <c r="D4565" s="12" t="s">
        <v>561</v>
      </c>
      <c r="E4565" s="17" t="s">
        <v>588</v>
      </c>
      <c r="F4565" s="25" t="str">
        <f>LEFT(E4565,MIN(FIND({0,1,2,3,4,5,6,7,8,9},ASC(E4565)&amp;1234567890))-1)</f>
        <v>Tl</v>
      </c>
      <c r="G4565" s="25">
        <f t="shared" si="142"/>
        <v>1</v>
      </c>
      <c r="H4565" s="25">
        <f>VLOOKUP(F4565,Table!$A$2:$C$121,2,0)</f>
        <v>13</v>
      </c>
      <c r="I4565" s="26">
        <f>VLOOKUP(F4565,Table!$A$2:$C$121,3,0)</f>
        <v>6</v>
      </c>
      <c r="J4565" s="17" t="s">
        <v>379</v>
      </c>
      <c r="K4565" s="25" t="str">
        <f>LEFT(J4565,MIN(FIND({0,1,2,3,4,5,6,7,8,9},ASC(J4565)&amp;1234567890))-1)</f>
        <v>S</v>
      </c>
      <c r="L4565" s="25">
        <f t="shared" si="143"/>
        <v>1</v>
      </c>
      <c r="M4565" s="25">
        <f>VLOOKUP(K4565,Table!$A$2:$C$121,2,0)</f>
        <v>16</v>
      </c>
      <c r="N4565" s="26">
        <f>VLOOKUP(K4565,Table!$A$2:$C$121,3,0)</f>
        <v>3</v>
      </c>
      <c r="O4565" s="13" t="str">
        <f>VLOOKUP(A4565,Table!$U$1:$V$230,2,0)</f>
        <v>Tetragonal</v>
      </c>
      <c r="P4565" s="1"/>
    </row>
    <row r="4566" spans="1:16">
      <c r="A4566" s="12">
        <v>140</v>
      </c>
      <c r="B4566" s="12">
        <v>77281</v>
      </c>
      <c r="C4566" s="12" t="s">
        <v>5139</v>
      </c>
      <c r="D4566" s="12" t="s">
        <v>5187</v>
      </c>
      <c r="E4566" s="17" t="s">
        <v>11702</v>
      </c>
      <c r="F4566" s="25" t="str">
        <f>LEFT(E4566,MIN(FIND({0,1,2,3,4,5,6,7,8,9},ASC(E4566)&amp;1234567890))-1)</f>
        <v>Mo</v>
      </c>
      <c r="G4566" s="25">
        <f t="shared" si="142"/>
        <v>5</v>
      </c>
      <c r="H4566" s="25">
        <f>VLOOKUP(F4566,Table!$A$2:$C$121,2,0)</f>
        <v>6</v>
      </c>
      <c r="I4566" s="26">
        <f>VLOOKUP(F4566,Table!$A$2:$C$121,3,0)</f>
        <v>5</v>
      </c>
      <c r="J4566" s="17" t="s">
        <v>594</v>
      </c>
      <c r="K4566" s="25" t="str">
        <f>LEFT(J4566,MIN(FIND({0,1,2,3,4,5,6,7,8,9},ASC(J4566)&amp;1234567890))-1)</f>
        <v>Ge</v>
      </c>
      <c r="L4566" s="25">
        <f t="shared" si="143"/>
        <v>3</v>
      </c>
      <c r="M4566" s="25">
        <f>VLOOKUP(K4566,Table!$A$2:$C$121,2,0)</f>
        <v>14</v>
      </c>
      <c r="N4566" s="26">
        <f>VLOOKUP(K4566,Table!$A$2:$C$121,3,0)</f>
        <v>4</v>
      </c>
      <c r="O4566" s="13" t="str">
        <f>VLOOKUP(A4566,Table!$U$1:$V$230,2,0)</f>
        <v>Tetragonal</v>
      </c>
      <c r="P4566" s="1"/>
    </row>
    <row r="4567" spans="1:16">
      <c r="A4567" s="12">
        <v>140</v>
      </c>
      <c r="B4567" s="12">
        <v>77962</v>
      </c>
      <c r="C4567" s="12" t="s">
        <v>5139</v>
      </c>
      <c r="D4567" s="12" t="s">
        <v>928</v>
      </c>
      <c r="E4567" s="17" t="s">
        <v>11355</v>
      </c>
      <c r="F4567" s="25" t="str">
        <f>LEFT(E4567,MIN(FIND({0,1,2,3,4,5,6,7,8,9},ASC(E4567)&amp;1234567890))-1)</f>
        <v>Pt</v>
      </c>
      <c r="G4567" s="25">
        <f t="shared" si="142"/>
        <v>3</v>
      </c>
      <c r="H4567" s="25">
        <f>VLOOKUP(F4567,Table!$A$2:$C$121,2,0)</f>
        <v>10</v>
      </c>
      <c r="I4567" s="26">
        <f>VLOOKUP(F4567,Table!$A$2:$C$121,3,0)</f>
        <v>6</v>
      </c>
      <c r="J4567" s="17" t="s">
        <v>544</v>
      </c>
      <c r="K4567" s="25" t="str">
        <f>LEFT(J4567,MIN(FIND({0,1,2,3,4,5,6,7,8,9},ASC(J4567)&amp;1234567890))-1)</f>
        <v>Ge</v>
      </c>
      <c r="L4567" s="25">
        <f t="shared" si="143"/>
        <v>1</v>
      </c>
      <c r="M4567" s="25">
        <f>VLOOKUP(K4567,Table!$A$2:$C$121,2,0)</f>
        <v>14</v>
      </c>
      <c r="N4567" s="26">
        <f>VLOOKUP(K4567,Table!$A$2:$C$121,3,0)</f>
        <v>4</v>
      </c>
      <c r="O4567" s="13" t="str">
        <f>VLOOKUP(A4567,Table!$U$1:$V$230,2,0)</f>
        <v>Tetragonal</v>
      </c>
      <c r="P4567" s="1"/>
    </row>
    <row r="4568" spans="1:16">
      <c r="A4568" s="12">
        <v>140</v>
      </c>
      <c r="B4568" s="12">
        <v>56045</v>
      </c>
      <c r="C4568" s="12" t="s">
        <v>5139</v>
      </c>
      <c r="D4568" s="12" t="s">
        <v>5188</v>
      </c>
      <c r="E4568" s="17" t="s">
        <v>11494</v>
      </c>
      <c r="F4568" s="25" t="str">
        <f>LEFT(E4568,MIN(FIND({0,1,2,3,4,5,6,7,8,9},ASC(E4568)&amp;1234567890))-1)</f>
        <v>Th</v>
      </c>
      <c r="G4568" s="25">
        <f t="shared" si="142"/>
        <v>2</v>
      </c>
      <c r="H4568" s="25">
        <f>VLOOKUP(F4568,Table!$A$2:$C$121,2,0)</f>
        <v>3</v>
      </c>
      <c r="I4568" s="26">
        <f>VLOOKUP(F4568,Table!$A$2:$C$121,3,0)</f>
        <v>7</v>
      </c>
      <c r="J4568" s="17" t="s">
        <v>544</v>
      </c>
      <c r="K4568" s="25" t="str">
        <f>LEFT(J4568,MIN(FIND({0,1,2,3,4,5,6,7,8,9},ASC(J4568)&amp;1234567890))-1)</f>
        <v>Ge</v>
      </c>
      <c r="L4568" s="25">
        <f t="shared" si="143"/>
        <v>1</v>
      </c>
      <c r="M4568" s="25">
        <f>VLOOKUP(K4568,Table!$A$2:$C$121,2,0)</f>
        <v>14</v>
      </c>
      <c r="N4568" s="26">
        <f>VLOOKUP(K4568,Table!$A$2:$C$121,3,0)</f>
        <v>4</v>
      </c>
      <c r="O4568" s="13" t="str">
        <f>VLOOKUP(A4568,Table!$U$1:$V$230,2,0)</f>
        <v>Tetragonal</v>
      </c>
      <c r="P4568" s="1"/>
    </row>
    <row r="4569" spans="1:16">
      <c r="A4569" s="12">
        <v>140</v>
      </c>
      <c r="B4569" s="12">
        <v>95073</v>
      </c>
      <c r="C4569" s="12" t="s">
        <v>5139</v>
      </c>
      <c r="D4569" s="12" t="s">
        <v>5189</v>
      </c>
      <c r="E4569" s="17" t="s">
        <v>11783</v>
      </c>
      <c r="F4569" s="25" t="str">
        <f>LEFT(E4569,MIN(FIND({0,1,2,3,4,5,6,7,8,9},ASC(E4569)&amp;1234567890))-1)</f>
        <v>La</v>
      </c>
      <c r="G4569" s="25">
        <f t="shared" si="142"/>
        <v>5</v>
      </c>
      <c r="H4569" s="25">
        <f>VLOOKUP(F4569,Table!$A$2:$C$121,2,0)</f>
        <v>3</v>
      </c>
      <c r="I4569" s="26">
        <f>VLOOKUP(F4569,Table!$A$2:$C$121,3,0)</f>
        <v>6</v>
      </c>
      <c r="J4569" s="17" t="s">
        <v>11374</v>
      </c>
      <c r="K4569" s="25" t="str">
        <f>LEFT(J4569,MIN(FIND({0,1,2,3,4,5,6,7,8,9},ASC(J4569)&amp;1234567890))-1)</f>
        <v>Si</v>
      </c>
      <c r="L4569" s="25">
        <f t="shared" si="143"/>
        <v>3</v>
      </c>
      <c r="M4569" s="25">
        <f>VLOOKUP(K4569,Table!$A$2:$C$121,2,0)</f>
        <v>14</v>
      </c>
      <c r="N4569" s="26">
        <f>VLOOKUP(K4569,Table!$A$2:$C$121,3,0)</f>
        <v>3</v>
      </c>
      <c r="O4569" s="13" t="str">
        <f>VLOOKUP(A4569,Table!$U$1:$V$230,2,0)</f>
        <v>Tetragonal</v>
      </c>
      <c r="P4569" s="1"/>
    </row>
    <row r="4570" spans="1:16">
      <c r="A4570" s="12">
        <v>140</v>
      </c>
      <c r="B4570" s="12">
        <v>240026</v>
      </c>
      <c r="C4570" s="12" t="s">
        <v>5139</v>
      </c>
      <c r="D4570" s="12" t="s">
        <v>5190</v>
      </c>
      <c r="E4570" s="17" t="s">
        <v>11818</v>
      </c>
      <c r="F4570" s="25" t="str">
        <f>LEFT(E4570,MIN(FIND({0,1,2,3,4,5,6,7,8,9},ASC(E4570)&amp;1234567890))-1)</f>
        <v>Cd</v>
      </c>
      <c r="G4570" s="25">
        <f t="shared" si="142"/>
        <v>2</v>
      </c>
      <c r="H4570" s="25">
        <f>VLOOKUP(F4570,Table!$A$2:$C$121,2,0)</f>
        <v>12</v>
      </c>
      <c r="I4570" s="26">
        <f>VLOOKUP(F4570,Table!$A$2:$C$121,3,0)</f>
        <v>5</v>
      </c>
      <c r="J4570" s="17" t="s">
        <v>12687</v>
      </c>
      <c r="K4570" s="25" t="str">
        <f>LEFT(J4570,MIN(FIND({0,1,2,3,4,5,6,7,8,9},ASC(J4570)&amp;1234567890))-1)</f>
        <v>K</v>
      </c>
      <c r="L4570" s="25">
        <f t="shared" si="143"/>
        <v>0.37</v>
      </c>
      <c r="M4570" s="25">
        <f>VLOOKUP(K4570,Table!$A$2:$C$121,2,0)</f>
        <v>1</v>
      </c>
      <c r="N4570" s="26">
        <f>VLOOKUP(K4570,Table!$A$2:$C$121,3,0)</f>
        <v>4</v>
      </c>
      <c r="O4570" s="13" t="str">
        <f>VLOOKUP(A4570,Table!$U$1:$V$230,2,0)</f>
        <v>Tetragonal</v>
      </c>
      <c r="P4570" s="1"/>
    </row>
    <row r="4571" spans="1:16">
      <c r="A4571" s="12">
        <v>140</v>
      </c>
      <c r="B4571" s="12">
        <v>58180</v>
      </c>
      <c r="C4571" s="12" t="s">
        <v>5139</v>
      </c>
      <c r="D4571" s="12" t="s">
        <v>5191</v>
      </c>
      <c r="E4571" s="17" t="s">
        <v>11352</v>
      </c>
      <c r="F4571" s="25" t="str">
        <f>LEFT(E4571,MIN(FIND({0,1,2,3,4,5,6,7,8,9},ASC(E4571)&amp;1234567890))-1)</f>
        <v>Al</v>
      </c>
      <c r="G4571" s="25">
        <f t="shared" si="142"/>
        <v>1</v>
      </c>
      <c r="H4571" s="25">
        <f>VLOOKUP(F4571,Table!$A$2:$C$121,2,0)</f>
        <v>13</v>
      </c>
      <c r="I4571" s="26">
        <f>VLOOKUP(F4571,Table!$A$2:$C$121,3,0)</f>
        <v>3</v>
      </c>
      <c r="J4571" s="17" t="s">
        <v>11494</v>
      </c>
      <c r="K4571" s="25" t="str">
        <f>LEFT(J4571,MIN(FIND({0,1,2,3,4,5,6,7,8,9},ASC(J4571)&amp;1234567890))-1)</f>
        <v>Th</v>
      </c>
      <c r="L4571" s="25">
        <f t="shared" si="143"/>
        <v>2</v>
      </c>
      <c r="M4571" s="25">
        <f>VLOOKUP(K4571,Table!$A$2:$C$121,2,0)</f>
        <v>3</v>
      </c>
      <c r="N4571" s="26">
        <f>VLOOKUP(K4571,Table!$A$2:$C$121,3,0)</f>
        <v>7</v>
      </c>
      <c r="O4571" s="13" t="str">
        <f>VLOOKUP(A4571,Table!$U$1:$V$230,2,0)</f>
        <v>Tetragonal</v>
      </c>
      <c r="P4571" s="1"/>
    </row>
    <row r="4572" spans="1:16">
      <c r="A4572" s="12">
        <v>140</v>
      </c>
      <c r="B4572" s="12">
        <v>58236</v>
      </c>
      <c r="C4572" s="12" t="s">
        <v>5139</v>
      </c>
      <c r="D4572" s="12" t="s">
        <v>5192</v>
      </c>
      <c r="E4572" s="17" t="s">
        <v>445</v>
      </c>
      <c r="F4572" s="25" t="str">
        <f>LEFT(E4572,MIN(FIND({0,1,2,3,4,5,6,7,8,9},ASC(E4572)&amp;1234567890))-1)</f>
        <v>Al</v>
      </c>
      <c r="G4572" s="25">
        <f t="shared" si="142"/>
        <v>3</v>
      </c>
      <c r="H4572" s="25">
        <f>VLOOKUP(F4572,Table!$A$2:$C$121,2,0)</f>
        <v>13</v>
      </c>
      <c r="I4572" s="26">
        <f>VLOOKUP(F4572,Table!$A$2:$C$121,3,0)</f>
        <v>3</v>
      </c>
      <c r="J4572" s="17" t="s">
        <v>11553</v>
      </c>
      <c r="K4572" s="25" t="str">
        <f>LEFT(J4572,MIN(FIND({0,1,2,3,4,5,6,7,8,9},ASC(J4572)&amp;1234567890))-1)</f>
        <v>Zr</v>
      </c>
      <c r="L4572" s="25">
        <f t="shared" si="143"/>
        <v>5</v>
      </c>
      <c r="M4572" s="25">
        <f>VLOOKUP(K4572,Table!$A$2:$C$121,2,0)</f>
        <v>4</v>
      </c>
      <c r="N4572" s="26">
        <f>VLOOKUP(K4572,Table!$A$2:$C$121,3,0)</f>
        <v>5</v>
      </c>
      <c r="O4572" s="13" t="str">
        <f>VLOOKUP(A4572,Table!$U$1:$V$230,2,0)</f>
        <v>Tetragonal</v>
      </c>
      <c r="P4572" s="1"/>
    </row>
    <row r="4573" spans="1:16">
      <c r="A4573" s="12">
        <v>140</v>
      </c>
      <c r="B4573" s="12">
        <v>58282</v>
      </c>
      <c r="C4573" s="12" t="s">
        <v>5139</v>
      </c>
      <c r="D4573" s="12" t="s">
        <v>5193</v>
      </c>
      <c r="E4573" s="17" t="s">
        <v>11342</v>
      </c>
      <c r="F4573" s="25" t="str">
        <f>LEFT(E4573,MIN(FIND({0,1,2,3,4,5,6,7,8,9},ASC(E4573)&amp;1234567890))-1)</f>
        <v>Ag</v>
      </c>
      <c r="G4573" s="25">
        <f t="shared" si="142"/>
        <v>1</v>
      </c>
      <c r="H4573" s="25">
        <f>VLOOKUP(F4573,Table!$A$2:$C$121,2,0)</f>
        <v>11</v>
      </c>
      <c r="I4573" s="26">
        <f>VLOOKUP(F4573,Table!$A$2:$C$121,3,0)</f>
        <v>5</v>
      </c>
      <c r="J4573" s="17" t="s">
        <v>11641</v>
      </c>
      <c r="K4573" s="25" t="str">
        <f>LEFT(J4573,MIN(FIND({0,1,2,3,4,5,6,7,8,9},ASC(J4573)&amp;1234567890))-1)</f>
        <v>In</v>
      </c>
      <c r="L4573" s="25">
        <f t="shared" si="143"/>
        <v>2</v>
      </c>
      <c r="M4573" s="25">
        <f>VLOOKUP(K4573,Table!$A$2:$C$121,2,0)</f>
        <v>13</v>
      </c>
      <c r="N4573" s="26">
        <f>VLOOKUP(K4573,Table!$A$2:$C$121,3,0)</f>
        <v>5</v>
      </c>
      <c r="O4573" s="13" t="str">
        <f>VLOOKUP(A4573,Table!$U$1:$V$230,2,0)</f>
        <v>Tetragonal</v>
      </c>
      <c r="P4573" s="1"/>
    </row>
    <row r="4574" spans="1:16">
      <c r="A4574" s="12">
        <v>140</v>
      </c>
      <c r="B4574" s="12">
        <v>58367</v>
      </c>
      <c r="C4574" s="12" t="s">
        <v>5139</v>
      </c>
      <c r="D4574" s="12" t="s">
        <v>5194</v>
      </c>
      <c r="E4574" s="17" t="s">
        <v>11342</v>
      </c>
      <c r="F4574" s="25" t="str">
        <f>LEFT(E4574,MIN(FIND({0,1,2,3,4,5,6,7,8,9},ASC(E4574)&amp;1234567890))-1)</f>
        <v>Ag</v>
      </c>
      <c r="G4574" s="25">
        <f t="shared" si="142"/>
        <v>1</v>
      </c>
      <c r="H4574" s="25">
        <f>VLOOKUP(F4574,Table!$A$2:$C$121,2,0)</f>
        <v>11</v>
      </c>
      <c r="I4574" s="26">
        <f>VLOOKUP(F4574,Table!$A$2:$C$121,3,0)</f>
        <v>5</v>
      </c>
      <c r="J4574" s="17" t="s">
        <v>11494</v>
      </c>
      <c r="K4574" s="25" t="str">
        <f>LEFT(J4574,MIN(FIND({0,1,2,3,4,5,6,7,8,9},ASC(J4574)&amp;1234567890))-1)</f>
        <v>Th</v>
      </c>
      <c r="L4574" s="25">
        <f t="shared" si="143"/>
        <v>2</v>
      </c>
      <c r="M4574" s="25">
        <f>VLOOKUP(K4574,Table!$A$2:$C$121,2,0)</f>
        <v>3</v>
      </c>
      <c r="N4574" s="26">
        <f>VLOOKUP(K4574,Table!$A$2:$C$121,3,0)</f>
        <v>7</v>
      </c>
      <c r="O4574" s="13" t="str">
        <f>VLOOKUP(A4574,Table!$U$1:$V$230,2,0)</f>
        <v>Tetragonal</v>
      </c>
      <c r="P4574" s="1"/>
    </row>
    <row r="4575" spans="1:16">
      <c r="A4575" s="12">
        <v>140</v>
      </c>
      <c r="B4575" s="12">
        <v>58382</v>
      </c>
      <c r="C4575" s="12" t="s">
        <v>5139</v>
      </c>
      <c r="D4575" s="12" t="s">
        <v>5195</v>
      </c>
      <c r="E4575" s="17" t="s">
        <v>11657</v>
      </c>
      <c r="F4575" s="25" t="str">
        <f>LEFT(E4575,MIN(FIND({0,1,2,3,4,5,6,7,8,9},ASC(E4575)&amp;1234567890))-1)</f>
        <v>Ag</v>
      </c>
      <c r="G4575" s="25">
        <f t="shared" si="142"/>
        <v>3</v>
      </c>
      <c r="H4575" s="25">
        <f>VLOOKUP(F4575,Table!$A$2:$C$121,2,0)</f>
        <v>11</v>
      </c>
      <c r="I4575" s="26">
        <f>VLOOKUP(F4575,Table!$A$2:$C$121,3,0)</f>
        <v>5</v>
      </c>
      <c r="J4575" s="17" t="s">
        <v>11417</v>
      </c>
      <c r="K4575" s="25" t="str">
        <f>LEFT(J4575,MIN(FIND({0,1,2,3,4,5,6,7,8,9},ASC(J4575)&amp;1234567890))-1)</f>
        <v>Yb</v>
      </c>
      <c r="L4575" s="25">
        <f t="shared" si="143"/>
        <v>5</v>
      </c>
      <c r="M4575" s="25">
        <f>VLOOKUP(K4575,Table!$A$2:$C$121,2,0)</f>
        <v>3</v>
      </c>
      <c r="N4575" s="26">
        <f>VLOOKUP(K4575,Table!$A$2:$C$121,3,0)</f>
        <v>6</v>
      </c>
      <c r="O4575" s="13" t="str">
        <f>VLOOKUP(A4575,Table!$U$1:$V$230,2,0)</f>
        <v>Tetragonal</v>
      </c>
      <c r="P4575" s="1"/>
    </row>
    <row r="4576" spans="1:16">
      <c r="A4576" s="12">
        <v>140</v>
      </c>
      <c r="B4576" s="12">
        <v>58404</v>
      </c>
      <c r="C4576" s="12" t="s">
        <v>5139</v>
      </c>
      <c r="D4576" s="12" t="s">
        <v>5196</v>
      </c>
      <c r="E4576" s="17" t="s">
        <v>11910</v>
      </c>
      <c r="F4576" s="25" t="str">
        <f>LEFT(E4576,MIN(FIND({0,1,2,3,4,5,6,7,8,9},ASC(E4576)&amp;1234567890))-1)</f>
        <v>Au</v>
      </c>
      <c r="G4576" s="25">
        <f t="shared" si="142"/>
        <v>3</v>
      </c>
      <c r="H4576" s="25">
        <f>VLOOKUP(F4576,Table!$A$2:$C$121,2,0)</f>
        <v>11</v>
      </c>
      <c r="I4576" s="26">
        <f>VLOOKUP(F4576,Table!$A$2:$C$121,3,0)</f>
        <v>6</v>
      </c>
      <c r="J4576" s="17" t="s">
        <v>11425</v>
      </c>
      <c r="K4576" s="25" t="str">
        <f>LEFT(J4576,MIN(FIND({0,1,2,3,4,5,6,7,8,9},ASC(J4576)&amp;1234567890))-1)</f>
        <v>Ca</v>
      </c>
      <c r="L4576" s="25">
        <f t="shared" si="143"/>
        <v>5</v>
      </c>
      <c r="M4576" s="25">
        <f>VLOOKUP(K4576,Table!$A$2:$C$121,2,0)</f>
        <v>2</v>
      </c>
      <c r="N4576" s="26">
        <f>VLOOKUP(K4576,Table!$A$2:$C$121,3,0)</f>
        <v>4</v>
      </c>
      <c r="O4576" s="13" t="str">
        <f>VLOOKUP(A4576,Table!$U$1:$V$230,2,0)</f>
        <v>Tetragonal</v>
      </c>
      <c r="P4576" s="1"/>
    </row>
    <row r="4577" spans="1:16">
      <c r="A4577" s="12">
        <v>140</v>
      </c>
      <c r="B4577" s="12">
        <v>58416</v>
      </c>
      <c r="C4577" s="12" t="s">
        <v>5139</v>
      </c>
      <c r="D4577" s="12" t="s">
        <v>5197</v>
      </c>
      <c r="E4577" s="17" t="s">
        <v>11910</v>
      </c>
      <c r="F4577" s="25" t="str">
        <f>LEFT(E4577,MIN(FIND({0,1,2,3,4,5,6,7,8,9},ASC(E4577)&amp;1234567890))-1)</f>
        <v>Au</v>
      </c>
      <c r="G4577" s="25">
        <f t="shared" si="142"/>
        <v>3</v>
      </c>
      <c r="H4577" s="25">
        <f>VLOOKUP(F4577,Table!$A$2:$C$121,2,0)</f>
        <v>11</v>
      </c>
      <c r="I4577" s="26">
        <f>VLOOKUP(F4577,Table!$A$2:$C$121,3,0)</f>
        <v>6</v>
      </c>
      <c r="J4577" s="17" t="s">
        <v>12688</v>
      </c>
      <c r="K4577" s="25" t="str">
        <f>LEFT(J4577,MIN(FIND({0,1,2,3,4,5,6,7,8,9},ASC(J4577)&amp;1234567890))-1)</f>
        <v>Cd</v>
      </c>
      <c r="L4577" s="25">
        <f t="shared" si="143"/>
        <v>5</v>
      </c>
      <c r="M4577" s="25">
        <f>VLOOKUP(K4577,Table!$A$2:$C$121,2,0)</f>
        <v>12</v>
      </c>
      <c r="N4577" s="26">
        <f>VLOOKUP(K4577,Table!$A$2:$C$121,3,0)</f>
        <v>5</v>
      </c>
      <c r="O4577" s="13" t="str">
        <f>VLOOKUP(A4577,Table!$U$1:$V$230,2,0)</f>
        <v>Tetragonal</v>
      </c>
      <c r="P4577" s="1"/>
    </row>
    <row r="4578" spans="1:16">
      <c r="A4578" s="12">
        <v>140</v>
      </c>
      <c r="B4578" s="12">
        <v>58527</v>
      </c>
      <c r="C4578" s="12" t="s">
        <v>5139</v>
      </c>
      <c r="D4578" s="12" t="s">
        <v>5198</v>
      </c>
      <c r="E4578" s="17" t="s">
        <v>427</v>
      </c>
      <c r="F4578" s="25" t="str">
        <f>LEFT(E4578,MIN(FIND({0,1,2,3,4,5,6,7,8,9},ASC(E4578)&amp;1234567890))-1)</f>
        <v>Au</v>
      </c>
      <c r="G4578" s="25">
        <f t="shared" si="142"/>
        <v>1</v>
      </c>
      <c r="H4578" s="25">
        <f>VLOOKUP(F4578,Table!$A$2:$C$121,2,0)</f>
        <v>11</v>
      </c>
      <c r="I4578" s="26">
        <f>VLOOKUP(F4578,Table!$A$2:$C$121,3,0)</f>
        <v>6</v>
      </c>
      <c r="J4578" s="17" t="s">
        <v>11728</v>
      </c>
      <c r="K4578" s="25" t="str">
        <f>LEFT(J4578,MIN(FIND({0,1,2,3,4,5,6,7,8,9},ASC(J4578)&amp;1234567890))-1)</f>
        <v>Na</v>
      </c>
      <c r="L4578" s="25">
        <f t="shared" si="143"/>
        <v>2</v>
      </c>
      <c r="M4578" s="25">
        <f>VLOOKUP(K4578,Table!$A$2:$C$121,2,0)</f>
        <v>1</v>
      </c>
      <c r="N4578" s="26">
        <f>VLOOKUP(K4578,Table!$A$2:$C$121,3,0)</f>
        <v>3</v>
      </c>
      <c r="O4578" s="13" t="str">
        <f>VLOOKUP(A4578,Table!$U$1:$V$230,2,0)</f>
        <v>Tetragonal</v>
      </c>
      <c r="P4578" s="1"/>
    </row>
    <row r="4579" spans="1:16">
      <c r="A4579" s="12">
        <v>140</v>
      </c>
      <c r="B4579" s="12">
        <v>58602</v>
      </c>
      <c r="C4579" s="12" t="s">
        <v>5139</v>
      </c>
      <c r="D4579" s="12" t="s">
        <v>5199</v>
      </c>
      <c r="E4579" s="17" t="s">
        <v>427</v>
      </c>
      <c r="F4579" s="25" t="str">
        <f>LEFT(E4579,MIN(FIND({0,1,2,3,4,5,6,7,8,9},ASC(E4579)&amp;1234567890))-1)</f>
        <v>Au</v>
      </c>
      <c r="G4579" s="25">
        <f t="shared" si="142"/>
        <v>1</v>
      </c>
      <c r="H4579" s="25">
        <f>VLOOKUP(F4579,Table!$A$2:$C$121,2,0)</f>
        <v>11</v>
      </c>
      <c r="I4579" s="26">
        <f>VLOOKUP(F4579,Table!$A$2:$C$121,3,0)</f>
        <v>6</v>
      </c>
      <c r="J4579" s="17" t="s">
        <v>11494</v>
      </c>
      <c r="K4579" s="25" t="str">
        <f>LEFT(J4579,MIN(FIND({0,1,2,3,4,5,6,7,8,9},ASC(J4579)&amp;1234567890))-1)</f>
        <v>Th</v>
      </c>
      <c r="L4579" s="25">
        <f t="shared" si="143"/>
        <v>2</v>
      </c>
      <c r="M4579" s="25">
        <f>VLOOKUP(K4579,Table!$A$2:$C$121,2,0)</f>
        <v>3</v>
      </c>
      <c r="N4579" s="26">
        <f>VLOOKUP(K4579,Table!$A$2:$C$121,3,0)</f>
        <v>7</v>
      </c>
      <c r="O4579" s="13" t="str">
        <f>VLOOKUP(A4579,Table!$U$1:$V$230,2,0)</f>
        <v>Tetragonal</v>
      </c>
      <c r="P4579" s="1"/>
    </row>
    <row r="4580" spans="1:16">
      <c r="A4580" s="12">
        <v>140</v>
      </c>
      <c r="B4580" s="12">
        <v>58621</v>
      </c>
      <c r="C4580" s="12" t="s">
        <v>5139</v>
      </c>
      <c r="D4580" s="12" t="s">
        <v>5200</v>
      </c>
      <c r="E4580" s="17" t="s">
        <v>11910</v>
      </c>
      <c r="F4580" s="25" t="str">
        <f>LEFT(E4580,MIN(FIND({0,1,2,3,4,5,6,7,8,9},ASC(E4580)&amp;1234567890))-1)</f>
        <v>Au</v>
      </c>
      <c r="G4580" s="25">
        <f t="shared" si="142"/>
        <v>3</v>
      </c>
      <c r="H4580" s="25">
        <f>VLOOKUP(F4580,Table!$A$2:$C$121,2,0)</f>
        <v>11</v>
      </c>
      <c r="I4580" s="26">
        <f>VLOOKUP(F4580,Table!$A$2:$C$121,3,0)</f>
        <v>6</v>
      </c>
      <c r="J4580" s="17" t="s">
        <v>11417</v>
      </c>
      <c r="K4580" s="25" t="str">
        <f>LEFT(J4580,MIN(FIND({0,1,2,3,4,5,6,7,8,9},ASC(J4580)&amp;1234567890))-1)</f>
        <v>Yb</v>
      </c>
      <c r="L4580" s="25">
        <f t="shared" si="143"/>
        <v>5</v>
      </c>
      <c r="M4580" s="25">
        <f>VLOOKUP(K4580,Table!$A$2:$C$121,2,0)</f>
        <v>3</v>
      </c>
      <c r="N4580" s="26">
        <f>VLOOKUP(K4580,Table!$A$2:$C$121,3,0)</f>
        <v>6</v>
      </c>
      <c r="O4580" s="13" t="str">
        <f>VLOOKUP(A4580,Table!$U$1:$V$230,2,0)</f>
        <v>Tetragonal</v>
      </c>
      <c r="P4580" s="1"/>
    </row>
    <row r="4581" spans="1:16">
      <c r="A4581" s="12">
        <v>140</v>
      </c>
      <c r="B4581" s="12">
        <v>58668</v>
      </c>
      <c r="C4581" s="12" t="s">
        <v>5139</v>
      </c>
      <c r="D4581" s="12" t="s">
        <v>5201</v>
      </c>
      <c r="E4581" s="17" t="s">
        <v>11968</v>
      </c>
      <c r="F4581" s="25" t="str">
        <f>LEFT(E4581,MIN(FIND({0,1,2,3,4,5,6,7,8,9},ASC(E4581)&amp;1234567890))-1)</f>
        <v>Ba</v>
      </c>
      <c r="G4581" s="25">
        <f t="shared" si="142"/>
        <v>5</v>
      </c>
      <c r="H4581" s="25">
        <f>VLOOKUP(F4581,Table!$A$2:$C$121,2,0)</f>
        <v>2</v>
      </c>
      <c r="I4581" s="26">
        <f>VLOOKUP(F4581,Table!$A$2:$C$121,3,0)</f>
        <v>6</v>
      </c>
      <c r="J4581" s="17" t="s">
        <v>597</v>
      </c>
      <c r="K4581" s="25" t="str">
        <f>LEFT(J4581,MIN(FIND({0,1,2,3,4,5,6,7,8,9},ASC(J4581)&amp;1234567890))-1)</f>
        <v>Pb</v>
      </c>
      <c r="L4581" s="25">
        <f t="shared" si="143"/>
        <v>3</v>
      </c>
      <c r="M4581" s="25">
        <f>VLOOKUP(K4581,Table!$A$2:$C$121,2,0)</f>
        <v>14</v>
      </c>
      <c r="N4581" s="26">
        <f>VLOOKUP(K4581,Table!$A$2:$C$121,3,0)</f>
        <v>6</v>
      </c>
      <c r="O4581" s="13" t="str">
        <f>VLOOKUP(A4581,Table!$U$1:$V$230,2,0)</f>
        <v>Tetragonal</v>
      </c>
      <c r="P4581" s="1"/>
    </row>
    <row r="4582" spans="1:16">
      <c r="A4582" s="12">
        <v>140</v>
      </c>
      <c r="B4582" s="12">
        <v>58738</v>
      </c>
      <c r="C4582" s="12" t="s">
        <v>5139</v>
      </c>
      <c r="D4582" s="12" t="s">
        <v>5202</v>
      </c>
      <c r="E4582" s="17" t="s">
        <v>12081</v>
      </c>
      <c r="F4582" s="25" t="str">
        <f>LEFT(E4582,MIN(FIND({0,1,2,3,4,5,6,7,8,9},ASC(E4582)&amp;1234567890))-1)</f>
        <v>Be</v>
      </c>
      <c r="G4582" s="25">
        <f t="shared" si="142"/>
        <v>1</v>
      </c>
      <c r="H4582" s="25">
        <f>VLOOKUP(F4582,Table!$A$2:$C$121,2,0)</f>
        <v>2</v>
      </c>
      <c r="I4582" s="26">
        <f>VLOOKUP(F4582,Table!$A$2:$C$121,3,0)</f>
        <v>2</v>
      </c>
      <c r="J4582" s="17" t="s">
        <v>583</v>
      </c>
      <c r="K4582" s="25" t="str">
        <f>LEFT(J4582,MIN(FIND({0,1,2,3,4,5,6,7,8,9},ASC(J4582)&amp;1234567890))-1)</f>
        <v>Ta</v>
      </c>
      <c r="L4582" s="25">
        <f t="shared" si="143"/>
        <v>2</v>
      </c>
      <c r="M4582" s="25">
        <f>VLOOKUP(K4582,Table!$A$2:$C$121,2,0)</f>
        <v>5</v>
      </c>
      <c r="N4582" s="26">
        <f>VLOOKUP(K4582,Table!$A$2:$C$121,3,0)</f>
        <v>6</v>
      </c>
      <c r="O4582" s="13" t="str">
        <f>VLOOKUP(A4582,Table!$U$1:$V$230,2,0)</f>
        <v>Tetragonal</v>
      </c>
      <c r="P4582" s="1"/>
    </row>
    <row r="4583" spans="1:16">
      <c r="A4583" s="12">
        <v>140</v>
      </c>
      <c r="B4583" s="12">
        <v>102170</v>
      </c>
      <c r="C4583" s="12" t="s">
        <v>5139</v>
      </c>
      <c r="D4583" s="12" t="s">
        <v>5203</v>
      </c>
      <c r="E4583" s="17" t="s">
        <v>11974</v>
      </c>
      <c r="F4583" s="25" t="str">
        <f>LEFT(E4583,MIN(FIND({0,1,2,3,4,5,6,7,8,9},ASC(E4583)&amp;1234567890))-1)</f>
        <v>Ce</v>
      </c>
      <c r="G4583" s="25">
        <f t="shared" si="142"/>
        <v>5</v>
      </c>
      <c r="H4583" s="25">
        <f>VLOOKUP(F4583,Table!$A$2:$C$121,2,0)</f>
        <v>3</v>
      </c>
      <c r="I4583" s="26">
        <f>VLOOKUP(F4583,Table!$A$2:$C$121,3,0)</f>
        <v>6</v>
      </c>
      <c r="J4583" s="17" t="s">
        <v>11560</v>
      </c>
      <c r="K4583" s="25" t="str">
        <f>LEFT(J4583,MIN(FIND({0,1,2,3,4,5,6,7,8,9},ASC(J4583)&amp;1234567890))-1)</f>
        <v>Ga</v>
      </c>
      <c r="L4583" s="25">
        <f t="shared" si="143"/>
        <v>3</v>
      </c>
      <c r="M4583" s="25">
        <f>VLOOKUP(K4583,Table!$A$2:$C$121,2,0)</f>
        <v>13</v>
      </c>
      <c r="N4583" s="26">
        <f>VLOOKUP(K4583,Table!$A$2:$C$121,3,0)</f>
        <v>4</v>
      </c>
      <c r="O4583" s="13" t="str">
        <f>VLOOKUP(A4583,Table!$U$1:$V$230,2,0)</f>
        <v>Tetragonal</v>
      </c>
      <c r="P4583" s="1"/>
    </row>
    <row r="4584" spans="1:16">
      <c r="A4584" s="12">
        <v>140</v>
      </c>
      <c r="B4584" s="12">
        <v>102288</v>
      </c>
      <c r="C4584" s="12" t="s">
        <v>5139</v>
      </c>
      <c r="D4584" s="12" t="s">
        <v>5204</v>
      </c>
      <c r="E4584" s="17" t="s">
        <v>11974</v>
      </c>
      <c r="F4584" s="25" t="str">
        <f>LEFT(E4584,MIN(FIND({0,1,2,3,4,5,6,7,8,9},ASC(E4584)&amp;1234567890))-1)</f>
        <v>Ce</v>
      </c>
      <c r="G4584" s="25">
        <f t="shared" si="142"/>
        <v>5</v>
      </c>
      <c r="H4584" s="25">
        <f>VLOOKUP(F4584,Table!$A$2:$C$121,2,0)</f>
        <v>3</v>
      </c>
      <c r="I4584" s="26">
        <f>VLOOKUP(F4584,Table!$A$2:$C$121,3,0)</f>
        <v>6</v>
      </c>
      <c r="J4584" s="17" t="s">
        <v>413</v>
      </c>
      <c r="K4584" s="25" t="str">
        <f>LEFT(J4584,MIN(FIND({0,1,2,3,4,5,6,7,8,9},ASC(J4584)&amp;1234567890))-1)</f>
        <v>Sn</v>
      </c>
      <c r="L4584" s="25">
        <f t="shared" si="143"/>
        <v>3</v>
      </c>
      <c r="M4584" s="25">
        <f>VLOOKUP(K4584,Table!$A$2:$C$121,2,0)</f>
        <v>14</v>
      </c>
      <c r="N4584" s="26">
        <f>VLOOKUP(K4584,Table!$A$2:$C$121,3,0)</f>
        <v>5</v>
      </c>
      <c r="O4584" s="13" t="str">
        <f>VLOOKUP(A4584,Table!$U$1:$V$230,2,0)</f>
        <v>Tetragonal</v>
      </c>
      <c r="P4584" s="1"/>
    </row>
    <row r="4585" spans="1:16">
      <c r="A4585" s="12">
        <v>140</v>
      </c>
      <c r="B4585" s="12">
        <v>25009</v>
      </c>
      <c r="C4585" s="12" t="s">
        <v>5139</v>
      </c>
      <c r="D4585" s="12" t="s">
        <v>5205</v>
      </c>
      <c r="E4585" s="17" t="s">
        <v>588</v>
      </c>
      <c r="F4585" s="25" t="str">
        <f>LEFT(E4585,MIN(FIND({0,1,2,3,4,5,6,7,8,9},ASC(E4585)&amp;1234567890))-1)</f>
        <v>Tl</v>
      </c>
      <c r="G4585" s="25">
        <f t="shared" si="142"/>
        <v>1</v>
      </c>
      <c r="H4585" s="25">
        <f>VLOOKUP(F4585,Table!$A$2:$C$121,2,0)</f>
        <v>13</v>
      </c>
      <c r="I4585" s="26">
        <f>VLOOKUP(F4585,Table!$A$2:$C$121,3,0)</f>
        <v>6</v>
      </c>
      <c r="J4585" s="17" t="s">
        <v>11411</v>
      </c>
      <c r="K4585" s="25" t="str">
        <f>LEFT(J4585,MIN(FIND({0,1,2,3,4,5,6,7,8,9},ASC(J4585)&amp;1234567890))-1)</f>
        <v>N</v>
      </c>
      <c r="L4585" s="25">
        <f t="shared" si="143"/>
        <v>3</v>
      </c>
      <c r="M4585" s="25">
        <f>VLOOKUP(K4585,Table!$A$2:$C$121,2,0)</f>
        <v>15</v>
      </c>
      <c r="N4585" s="26">
        <f>VLOOKUP(K4585,Table!$A$2:$C$121,3,0)</f>
        <v>2</v>
      </c>
      <c r="O4585" s="13" t="str">
        <f>VLOOKUP(A4585,Table!$U$1:$V$230,2,0)</f>
        <v>Tetragonal</v>
      </c>
      <c r="P4585" s="1"/>
    </row>
    <row r="4586" spans="1:16">
      <c r="A4586" s="12">
        <v>140</v>
      </c>
      <c r="B4586" s="12">
        <v>43355</v>
      </c>
      <c r="C4586" s="12" t="s">
        <v>5139</v>
      </c>
      <c r="D4586" s="12" t="s">
        <v>5206</v>
      </c>
      <c r="E4586" s="17" t="s">
        <v>11459</v>
      </c>
      <c r="F4586" s="25" t="str">
        <f>LEFT(E4586,MIN(FIND({0,1,2,3,4,5,6,7,8,9},ASC(E4586)&amp;1234567890))-1)</f>
        <v>Ti</v>
      </c>
      <c r="G4586" s="25">
        <f t="shared" si="142"/>
        <v>3</v>
      </c>
      <c r="H4586" s="25">
        <f>VLOOKUP(F4586,Table!$A$2:$C$121,2,0)</f>
        <v>4</v>
      </c>
      <c r="I4586" s="26">
        <f>VLOOKUP(F4586,Table!$A$2:$C$121,3,0)</f>
        <v>4</v>
      </c>
      <c r="J4586" s="17" t="s">
        <v>11645</v>
      </c>
      <c r="K4586" s="25" t="str">
        <f>LEFT(J4586,MIN(FIND({0,1,2,3,4,5,6,7,8,9},ASC(J4586)&amp;1234567890))-1)</f>
        <v>Sb</v>
      </c>
      <c r="L4586" s="25">
        <f t="shared" si="143"/>
        <v>1</v>
      </c>
      <c r="M4586" s="25">
        <f>VLOOKUP(K4586,Table!$A$2:$C$121,2,0)</f>
        <v>15</v>
      </c>
      <c r="N4586" s="26">
        <f>VLOOKUP(K4586,Table!$A$2:$C$121,3,0)</f>
        <v>5</v>
      </c>
      <c r="O4586" s="13" t="str">
        <f>VLOOKUP(A4586,Table!$U$1:$V$230,2,0)</f>
        <v>Tetragonal</v>
      </c>
      <c r="P4586" s="1"/>
    </row>
    <row r="4587" spans="1:16">
      <c r="A4587" s="12">
        <v>140</v>
      </c>
      <c r="B4587" s="12">
        <v>44706</v>
      </c>
      <c r="C4587" s="12" t="s">
        <v>5139</v>
      </c>
      <c r="D4587" s="12" t="s">
        <v>5207</v>
      </c>
      <c r="E4587" s="17" t="s">
        <v>588</v>
      </c>
      <c r="F4587" s="25" t="str">
        <f>LEFT(E4587,MIN(FIND({0,1,2,3,4,5,6,7,8,9},ASC(E4587)&amp;1234567890))-1)</f>
        <v>Tl</v>
      </c>
      <c r="G4587" s="25">
        <f t="shared" si="142"/>
        <v>1</v>
      </c>
      <c r="H4587" s="25">
        <f>VLOOKUP(F4587,Table!$A$2:$C$121,2,0)</f>
        <v>13</v>
      </c>
      <c r="I4587" s="26">
        <f>VLOOKUP(F4587,Table!$A$2:$C$121,3,0)</f>
        <v>6</v>
      </c>
      <c r="J4587" s="17" t="s">
        <v>588</v>
      </c>
      <c r="K4587" s="25" t="str">
        <f>LEFT(J4587,MIN(FIND({0,1,2,3,4,5,6,7,8,9},ASC(J4587)&amp;1234567890))-1)</f>
        <v>Tl</v>
      </c>
      <c r="L4587" s="25">
        <f t="shared" si="143"/>
        <v>1</v>
      </c>
      <c r="M4587" s="25">
        <f>VLOOKUP(K4587,Table!$A$2:$C$121,2,0)</f>
        <v>13</v>
      </c>
      <c r="N4587" s="26">
        <f>VLOOKUP(K4587,Table!$A$2:$C$121,3,0)</f>
        <v>6</v>
      </c>
      <c r="O4587" s="13" t="str">
        <f>VLOOKUP(A4587,Table!$U$1:$V$230,2,0)</f>
        <v>Tetragonal</v>
      </c>
      <c r="P4587" s="1"/>
    </row>
    <row r="4588" spans="1:16">
      <c r="A4588" s="12">
        <v>140</v>
      </c>
      <c r="B4588" s="12">
        <v>102643</v>
      </c>
      <c r="C4588" s="12" t="s">
        <v>5139</v>
      </c>
      <c r="D4588" s="12" t="s">
        <v>5208</v>
      </c>
      <c r="E4588" s="17" t="s">
        <v>76</v>
      </c>
      <c r="F4588" s="25" t="str">
        <f>LEFT(E4588,MIN(FIND({0,1,2,3,4,5,6,7,8,9},ASC(E4588)&amp;1234567890))-1)</f>
        <v>Co</v>
      </c>
      <c r="G4588" s="25">
        <f t="shared" si="142"/>
        <v>1</v>
      </c>
      <c r="H4588" s="25">
        <f>VLOOKUP(F4588,Table!$A$2:$C$121,2,0)</f>
        <v>9</v>
      </c>
      <c r="I4588" s="26">
        <f>VLOOKUP(F4588,Table!$A$2:$C$121,3,0)</f>
        <v>4</v>
      </c>
      <c r="J4588" s="17" t="s">
        <v>11956</v>
      </c>
      <c r="K4588" s="25" t="str">
        <f>LEFT(J4588,MIN(FIND({0,1,2,3,4,5,6,7,8,9},ASC(J4588)&amp;1234567890))-1)</f>
        <v>Sc</v>
      </c>
      <c r="L4588" s="25">
        <f t="shared" si="143"/>
        <v>2</v>
      </c>
      <c r="M4588" s="25">
        <f>VLOOKUP(K4588,Table!$A$2:$C$121,2,0)</f>
        <v>3</v>
      </c>
      <c r="N4588" s="26">
        <f>VLOOKUP(K4588,Table!$A$2:$C$121,3,0)</f>
        <v>4</v>
      </c>
      <c r="O4588" s="13" t="str">
        <f>VLOOKUP(A4588,Table!$U$1:$V$230,2,0)</f>
        <v>Tetragonal</v>
      </c>
      <c r="P4588" s="1"/>
    </row>
    <row r="4589" spans="1:16">
      <c r="A4589" s="12">
        <v>140</v>
      </c>
      <c r="B4589" s="12">
        <v>102672</v>
      </c>
      <c r="C4589" s="12" t="s">
        <v>5139</v>
      </c>
      <c r="D4589" s="12" t="s">
        <v>5209</v>
      </c>
      <c r="E4589" s="17" t="s">
        <v>76</v>
      </c>
      <c r="F4589" s="25" t="str">
        <f>LEFT(E4589,MIN(FIND({0,1,2,3,4,5,6,7,8,9},ASC(E4589)&amp;1234567890))-1)</f>
        <v>Co</v>
      </c>
      <c r="G4589" s="25">
        <f t="shared" si="142"/>
        <v>1</v>
      </c>
      <c r="H4589" s="25">
        <f>VLOOKUP(F4589,Table!$A$2:$C$121,2,0)</f>
        <v>9</v>
      </c>
      <c r="I4589" s="26">
        <f>VLOOKUP(F4589,Table!$A$2:$C$121,3,0)</f>
        <v>4</v>
      </c>
      <c r="J4589" s="17" t="s">
        <v>11550</v>
      </c>
      <c r="K4589" s="25" t="str">
        <f>LEFT(J4589,MIN(FIND({0,1,2,3,4,5,6,7,8,9},ASC(J4589)&amp;1234567890))-1)</f>
        <v>Sn</v>
      </c>
      <c r="L4589" s="25">
        <f t="shared" si="143"/>
        <v>2</v>
      </c>
      <c r="M4589" s="25">
        <f>VLOOKUP(K4589,Table!$A$2:$C$121,2,0)</f>
        <v>14</v>
      </c>
      <c r="N4589" s="26">
        <f>VLOOKUP(K4589,Table!$A$2:$C$121,3,0)</f>
        <v>5</v>
      </c>
      <c r="O4589" s="13" t="str">
        <f>VLOOKUP(A4589,Table!$U$1:$V$230,2,0)</f>
        <v>Tetragonal</v>
      </c>
      <c r="P4589" s="1"/>
    </row>
    <row r="4590" spans="1:16">
      <c r="A4590" s="12">
        <v>140</v>
      </c>
      <c r="B4590" s="12">
        <v>102740</v>
      </c>
      <c r="C4590" s="12" t="s">
        <v>5139</v>
      </c>
      <c r="D4590" s="12" t="s">
        <v>5210</v>
      </c>
      <c r="E4590" s="17" t="s">
        <v>76</v>
      </c>
      <c r="F4590" s="25" t="str">
        <f>LEFT(E4590,MIN(FIND({0,1,2,3,4,5,6,7,8,9},ASC(E4590)&amp;1234567890))-1)</f>
        <v>Co</v>
      </c>
      <c r="G4590" s="25">
        <f t="shared" si="142"/>
        <v>1</v>
      </c>
      <c r="H4590" s="25">
        <f>VLOOKUP(F4590,Table!$A$2:$C$121,2,0)</f>
        <v>9</v>
      </c>
      <c r="I4590" s="26">
        <f>VLOOKUP(F4590,Table!$A$2:$C$121,3,0)</f>
        <v>4</v>
      </c>
      <c r="J4590" s="17" t="s">
        <v>11391</v>
      </c>
      <c r="K4590" s="25" t="str">
        <f>LEFT(J4590,MIN(FIND({0,1,2,3,4,5,6,7,8,9},ASC(J4590)&amp;1234567890))-1)</f>
        <v>Zr</v>
      </c>
      <c r="L4590" s="25">
        <f t="shared" si="143"/>
        <v>2</v>
      </c>
      <c r="M4590" s="25">
        <f>VLOOKUP(K4590,Table!$A$2:$C$121,2,0)</f>
        <v>4</v>
      </c>
      <c r="N4590" s="26">
        <f>VLOOKUP(K4590,Table!$A$2:$C$121,3,0)</f>
        <v>5</v>
      </c>
      <c r="O4590" s="13" t="str">
        <f>VLOOKUP(A4590,Table!$U$1:$V$230,2,0)</f>
        <v>Tetragonal</v>
      </c>
      <c r="P4590" s="1"/>
    </row>
    <row r="4591" spans="1:16">
      <c r="A4591" s="12">
        <v>140</v>
      </c>
      <c r="B4591" s="12">
        <v>102796</v>
      </c>
      <c r="C4591" s="12" t="s">
        <v>5139</v>
      </c>
      <c r="D4591" s="12" t="s">
        <v>5211</v>
      </c>
      <c r="E4591" s="17" t="s">
        <v>541</v>
      </c>
      <c r="F4591" s="25" t="str">
        <f>LEFT(E4591,MIN(FIND({0,1,2,3,4,5,6,7,8,9},ASC(E4591)&amp;1234567890))-1)</f>
        <v>Pd</v>
      </c>
      <c r="G4591" s="25">
        <f t="shared" si="142"/>
        <v>1</v>
      </c>
      <c r="H4591" s="25">
        <f>VLOOKUP(F4591,Table!$A$2:$C$121,2,0)</f>
        <v>10</v>
      </c>
      <c r="I4591" s="26">
        <f>VLOOKUP(F4591,Table!$A$2:$C$121,3,0)</f>
        <v>5</v>
      </c>
      <c r="J4591" s="17" t="s">
        <v>11475</v>
      </c>
      <c r="K4591" s="25" t="str">
        <f>LEFT(J4591,MIN(FIND({0,1,2,3,4,5,6,7,8,9},ASC(J4591)&amp;1234567890))-1)</f>
        <v>Tl</v>
      </c>
      <c r="L4591" s="25">
        <f t="shared" si="143"/>
        <v>2</v>
      </c>
      <c r="M4591" s="25">
        <f>VLOOKUP(K4591,Table!$A$2:$C$121,2,0)</f>
        <v>13</v>
      </c>
      <c r="N4591" s="26">
        <f>VLOOKUP(K4591,Table!$A$2:$C$121,3,0)</f>
        <v>6</v>
      </c>
      <c r="O4591" s="13" t="str">
        <f>VLOOKUP(A4591,Table!$U$1:$V$230,2,0)</f>
        <v>Tetragonal</v>
      </c>
      <c r="P4591" s="1"/>
    </row>
    <row r="4592" spans="1:16">
      <c r="A4592" s="12">
        <v>140</v>
      </c>
      <c r="B4592" s="12">
        <v>102797</v>
      </c>
      <c r="C4592" s="12" t="s">
        <v>5139</v>
      </c>
      <c r="D4592" s="12" t="s">
        <v>5212</v>
      </c>
      <c r="E4592" s="17" t="s">
        <v>539</v>
      </c>
      <c r="F4592" s="25" t="str">
        <f>LEFT(E4592,MIN(FIND({0,1,2,3,4,5,6,7,8,9},ASC(E4592)&amp;1234567890))-1)</f>
        <v>Pt</v>
      </c>
      <c r="G4592" s="25">
        <f t="shared" si="142"/>
        <v>1</v>
      </c>
      <c r="H4592" s="25">
        <f>VLOOKUP(F4592,Table!$A$2:$C$121,2,0)</f>
        <v>10</v>
      </c>
      <c r="I4592" s="26">
        <f>VLOOKUP(F4592,Table!$A$2:$C$121,3,0)</f>
        <v>6</v>
      </c>
      <c r="J4592" s="17" t="s">
        <v>11475</v>
      </c>
      <c r="K4592" s="25" t="str">
        <f>LEFT(J4592,MIN(FIND({0,1,2,3,4,5,6,7,8,9},ASC(J4592)&amp;1234567890))-1)</f>
        <v>Tl</v>
      </c>
      <c r="L4592" s="25">
        <f t="shared" si="143"/>
        <v>2</v>
      </c>
      <c r="M4592" s="25">
        <f>VLOOKUP(K4592,Table!$A$2:$C$121,2,0)</f>
        <v>13</v>
      </c>
      <c r="N4592" s="26">
        <f>VLOOKUP(K4592,Table!$A$2:$C$121,3,0)</f>
        <v>6</v>
      </c>
      <c r="O4592" s="13" t="str">
        <f>VLOOKUP(A4592,Table!$U$1:$V$230,2,0)</f>
        <v>Tetragonal</v>
      </c>
      <c r="P4592" s="1"/>
    </row>
    <row r="4593" spans="1:16">
      <c r="A4593" s="12">
        <v>140</v>
      </c>
      <c r="B4593" s="12">
        <v>102798</v>
      </c>
      <c r="C4593" s="12" t="s">
        <v>5139</v>
      </c>
      <c r="D4593" s="12" t="s">
        <v>5213</v>
      </c>
      <c r="E4593" s="17" t="s">
        <v>427</v>
      </c>
      <c r="F4593" s="25" t="str">
        <f>LEFT(E4593,MIN(FIND({0,1,2,3,4,5,6,7,8,9},ASC(E4593)&amp;1234567890))-1)</f>
        <v>Au</v>
      </c>
      <c r="G4593" s="25">
        <f t="shared" si="142"/>
        <v>1</v>
      </c>
      <c r="H4593" s="25">
        <f>VLOOKUP(F4593,Table!$A$2:$C$121,2,0)</f>
        <v>11</v>
      </c>
      <c r="I4593" s="26">
        <f>VLOOKUP(F4593,Table!$A$2:$C$121,3,0)</f>
        <v>6</v>
      </c>
      <c r="J4593" s="17" t="s">
        <v>11475</v>
      </c>
      <c r="K4593" s="25" t="str">
        <f>LEFT(J4593,MIN(FIND({0,1,2,3,4,5,6,7,8,9},ASC(J4593)&amp;1234567890))-1)</f>
        <v>Tl</v>
      </c>
      <c r="L4593" s="25">
        <f t="shared" si="143"/>
        <v>2</v>
      </c>
      <c r="M4593" s="25">
        <f>VLOOKUP(K4593,Table!$A$2:$C$121,2,0)</f>
        <v>13</v>
      </c>
      <c r="N4593" s="26">
        <f>VLOOKUP(K4593,Table!$A$2:$C$121,3,0)</f>
        <v>6</v>
      </c>
      <c r="O4593" s="13" t="str">
        <f>VLOOKUP(A4593,Table!$U$1:$V$230,2,0)</f>
        <v>Tetragonal</v>
      </c>
      <c r="P4593" s="1"/>
    </row>
    <row r="4594" spans="1:16">
      <c r="A4594" s="12">
        <v>140</v>
      </c>
      <c r="B4594" s="12">
        <v>102802</v>
      </c>
      <c r="C4594" s="12" t="s">
        <v>5139</v>
      </c>
      <c r="D4594" s="12" t="s">
        <v>5214</v>
      </c>
      <c r="E4594" s="17" t="s">
        <v>11294</v>
      </c>
      <c r="F4594" s="25" t="str">
        <f>LEFT(E4594,MIN(FIND({0,1,2,3,4,5,6,7,8,9},ASC(E4594)&amp;1234567890))-1)</f>
        <v>Rh</v>
      </c>
      <c r="G4594" s="25">
        <f t="shared" si="142"/>
        <v>1</v>
      </c>
      <c r="H4594" s="25">
        <f>VLOOKUP(F4594,Table!$A$2:$C$121,2,0)</f>
        <v>9</v>
      </c>
      <c r="I4594" s="26">
        <f>VLOOKUP(F4594,Table!$A$2:$C$121,3,0)</f>
        <v>5</v>
      </c>
      <c r="J4594" s="17" t="s">
        <v>11322</v>
      </c>
      <c r="K4594" s="25" t="str">
        <f>LEFT(J4594,MIN(FIND({0,1,2,3,4,5,6,7,8,9},ASC(J4594)&amp;1234567890))-1)</f>
        <v>Pb</v>
      </c>
      <c r="L4594" s="25">
        <f t="shared" si="143"/>
        <v>2</v>
      </c>
      <c r="M4594" s="25">
        <f>VLOOKUP(K4594,Table!$A$2:$C$121,2,0)</f>
        <v>14</v>
      </c>
      <c r="N4594" s="26">
        <f>VLOOKUP(K4594,Table!$A$2:$C$121,3,0)</f>
        <v>6</v>
      </c>
      <c r="O4594" s="13" t="str">
        <f>VLOOKUP(A4594,Table!$U$1:$V$230,2,0)</f>
        <v>Tetragonal</v>
      </c>
      <c r="P4594" s="1"/>
    </row>
    <row r="4595" spans="1:16">
      <c r="A4595" s="12">
        <v>140</v>
      </c>
      <c r="B4595" s="12">
        <v>102803</v>
      </c>
      <c r="C4595" s="12" t="s">
        <v>5139</v>
      </c>
      <c r="D4595" s="12" t="s">
        <v>5215</v>
      </c>
      <c r="E4595" s="17" t="s">
        <v>541</v>
      </c>
      <c r="F4595" s="25" t="str">
        <f>LEFT(E4595,MIN(FIND({0,1,2,3,4,5,6,7,8,9},ASC(E4595)&amp;1234567890))-1)</f>
        <v>Pd</v>
      </c>
      <c r="G4595" s="25">
        <f t="shared" si="142"/>
        <v>1</v>
      </c>
      <c r="H4595" s="25">
        <f>VLOOKUP(F4595,Table!$A$2:$C$121,2,0)</f>
        <v>10</v>
      </c>
      <c r="I4595" s="26">
        <f>VLOOKUP(F4595,Table!$A$2:$C$121,3,0)</f>
        <v>5</v>
      </c>
      <c r="J4595" s="17" t="s">
        <v>11322</v>
      </c>
      <c r="K4595" s="25" t="str">
        <f>LEFT(J4595,MIN(FIND({0,1,2,3,4,5,6,7,8,9},ASC(J4595)&amp;1234567890))-1)</f>
        <v>Pb</v>
      </c>
      <c r="L4595" s="25">
        <f t="shared" si="143"/>
        <v>2</v>
      </c>
      <c r="M4595" s="25">
        <f>VLOOKUP(K4595,Table!$A$2:$C$121,2,0)</f>
        <v>14</v>
      </c>
      <c r="N4595" s="26">
        <f>VLOOKUP(K4595,Table!$A$2:$C$121,3,0)</f>
        <v>6</v>
      </c>
      <c r="O4595" s="13" t="str">
        <f>VLOOKUP(A4595,Table!$U$1:$V$230,2,0)</f>
        <v>Tetragonal</v>
      </c>
      <c r="P4595" s="1"/>
    </row>
    <row r="4596" spans="1:16">
      <c r="A4596" s="12">
        <v>140</v>
      </c>
      <c r="B4596" s="12">
        <v>102804</v>
      </c>
      <c r="C4596" s="12" t="s">
        <v>5139</v>
      </c>
      <c r="D4596" s="12" t="s">
        <v>5216</v>
      </c>
      <c r="E4596" s="17" t="s">
        <v>33</v>
      </c>
      <c r="F4596" s="25" t="str">
        <f>LEFT(E4596,MIN(FIND({0,1,2,3,4,5,6,7,8,9},ASC(E4596)&amp;1234567890))-1)</f>
        <v>Fe</v>
      </c>
      <c r="G4596" s="25">
        <f t="shared" si="142"/>
        <v>1</v>
      </c>
      <c r="H4596" s="25">
        <f>VLOOKUP(F4596,Table!$A$2:$C$121,2,0)</f>
        <v>8</v>
      </c>
      <c r="I4596" s="26">
        <f>VLOOKUP(F4596,Table!$A$2:$C$121,3,0)</f>
        <v>4</v>
      </c>
      <c r="J4596" s="17" t="s">
        <v>11391</v>
      </c>
      <c r="K4596" s="25" t="str">
        <f>LEFT(J4596,MIN(FIND({0,1,2,3,4,5,6,7,8,9},ASC(J4596)&amp;1234567890))-1)</f>
        <v>Zr</v>
      </c>
      <c r="L4596" s="25">
        <f t="shared" si="143"/>
        <v>2</v>
      </c>
      <c r="M4596" s="25">
        <f>VLOOKUP(K4596,Table!$A$2:$C$121,2,0)</f>
        <v>4</v>
      </c>
      <c r="N4596" s="26">
        <f>VLOOKUP(K4596,Table!$A$2:$C$121,3,0)</f>
        <v>5</v>
      </c>
      <c r="O4596" s="13" t="str">
        <f>VLOOKUP(A4596,Table!$U$1:$V$230,2,0)</f>
        <v>Tetragonal</v>
      </c>
      <c r="P4596" s="1"/>
    </row>
    <row r="4597" spans="1:16">
      <c r="A4597" s="12">
        <v>140</v>
      </c>
      <c r="B4597" s="12">
        <v>102805</v>
      </c>
      <c r="C4597" s="12" t="s">
        <v>5139</v>
      </c>
      <c r="D4597" s="12" t="s">
        <v>5217</v>
      </c>
      <c r="E4597" s="17" t="s">
        <v>66</v>
      </c>
      <c r="F4597" s="25" t="str">
        <f>LEFT(E4597,MIN(FIND({0,1,2,3,4,5,6,7,8,9},ASC(E4597)&amp;1234567890))-1)</f>
        <v>Ni</v>
      </c>
      <c r="G4597" s="25">
        <f t="shared" si="142"/>
        <v>1</v>
      </c>
      <c r="H4597" s="25">
        <f>VLOOKUP(F4597,Table!$A$2:$C$121,2,0)</f>
        <v>10</v>
      </c>
      <c r="I4597" s="26">
        <f>VLOOKUP(F4597,Table!$A$2:$C$121,3,0)</f>
        <v>4</v>
      </c>
      <c r="J4597" s="17" t="s">
        <v>11391</v>
      </c>
      <c r="K4597" s="25" t="str">
        <f>LEFT(J4597,MIN(FIND({0,1,2,3,4,5,6,7,8,9},ASC(J4597)&amp;1234567890))-1)</f>
        <v>Zr</v>
      </c>
      <c r="L4597" s="25">
        <f t="shared" si="143"/>
        <v>2</v>
      </c>
      <c r="M4597" s="25">
        <f>VLOOKUP(K4597,Table!$A$2:$C$121,2,0)</f>
        <v>4</v>
      </c>
      <c r="N4597" s="26">
        <f>VLOOKUP(K4597,Table!$A$2:$C$121,3,0)</f>
        <v>5</v>
      </c>
      <c r="O4597" s="13" t="str">
        <f>VLOOKUP(A4597,Table!$U$1:$V$230,2,0)</f>
        <v>Tetragonal</v>
      </c>
      <c r="P4597" s="1"/>
    </row>
    <row r="4598" spans="1:16">
      <c r="A4598" s="12">
        <v>140</v>
      </c>
      <c r="B4598" s="12">
        <v>102806</v>
      </c>
      <c r="C4598" s="12" t="s">
        <v>5139</v>
      </c>
      <c r="D4598" s="12" t="s">
        <v>5218</v>
      </c>
      <c r="E4598" s="17" t="s">
        <v>366</v>
      </c>
      <c r="F4598" s="25" t="str">
        <f>LEFT(E4598,MIN(FIND({0,1,2,3,4,5,6,7,8,9},ASC(E4598)&amp;1234567890))-1)</f>
        <v>Ga</v>
      </c>
      <c r="G4598" s="25">
        <f t="shared" si="142"/>
        <v>1</v>
      </c>
      <c r="H4598" s="25">
        <f>VLOOKUP(F4598,Table!$A$2:$C$121,2,0)</f>
        <v>13</v>
      </c>
      <c r="I4598" s="26">
        <f>VLOOKUP(F4598,Table!$A$2:$C$121,3,0)</f>
        <v>4</v>
      </c>
      <c r="J4598" s="17" t="s">
        <v>11391</v>
      </c>
      <c r="K4598" s="25" t="str">
        <f>LEFT(J4598,MIN(FIND({0,1,2,3,4,5,6,7,8,9},ASC(J4598)&amp;1234567890))-1)</f>
        <v>Zr</v>
      </c>
      <c r="L4598" s="25">
        <f t="shared" si="143"/>
        <v>2</v>
      </c>
      <c r="M4598" s="25">
        <f>VLOOKUP(K4598,Table!$A$2:$C$121,2,0)</f>
        <v>4</v>
      </c>
      <c r="N4598" s="26">
        <f>VLOOKUP(K4598,Table!$A$2:$C$121,3,0)</f>
        <v>5</v>
      </c>
      <c r="O4598" s="13" t="str">
        <f>VLOOKUP(A4598,Table!$U$1:$V$230,2,0)</f>
        <v>Tetragonal</v>
      </c>
      <c r="P4598" s="1"/>
    </row>
    <row r="4599" spans="1:16">
      <c r="A4599" s="12">
        <v>140</v>
      </c>
      <c r="B4599" s="12">
        <v>102807</v>
      </c>
      <c r="C4599" s="12" t="s">
        <v>5139</v>
      </c>
      <c r="D4599" s="12" t="s">
        <v>5219</v>
      </c>
      <c r="E4599" s="17" t="s">
        <v>11294</v>
      </c>
      <c r="F4599" s="25" t="str">
        <f>LEFT(E4599,MIN(FIND({0,1,2,3,4,5,6,7,8,9},ASC(E4599)&amp;1234567890))-1)</f>
        <v>Rh</v>
      </c>
      <c r="G4599" s="25">
        <f t="shared" si="142"/>
        <v>1</v>
      </c>
      <c r="H4599" s="25">
        <f>VLOOKUP(F4599,Table!$A$2:$C$121,2,0)</f>
        <v>9</v>
      </c>
      <c r="I4599" s="26">
        <f>VLOOKUP(F4599,Table!$A$2:$C$121,3,0)</f>
        <v>5</v>
      </c>
      <c r="J4599" s="17" t="s">
        <v>11391</v>
      </c>
      <c r="K4599" s="25" t="str">
        <f>LEFT(J4599,MIN(FIND({0,1,2,3,4,5,6,7,8,9},ASC(J4599)&amp;1234567890))-1)</f>
        <v>Zr</v>
      </c>
      <c r="L4599" s="25">
        <f t="shared" si="143"/>
        <v>2</v>
      </c>
      <c r="M4599" s="25">
        <f>VLOOKUP(K4599,Table!$A$2:$C$121,2,0)</f>
        <v>4</v>
      </c>
      <c r="N4599" s="26">
        <f>VLOOKUP(K4599,Table!$A$2:$C$121,3,0)</f>
        <v>5</v>
      </c>
      <c r="O4599" s="13" t="str">
        <f>VLOOKUP(A4599,Table!$U$1:$V$230,2,0)</f>
        <v>Tetragonal</v>
      </c>
      <c r="P4599" s="1"/>
    </row>
    <row r="4600" spans="1:16">
      <c r="A4600" s="12">
        <v>140</v>
      </c>
      <c r="B4600" s="12">
        <v>102808</v>
      </c>
      <c r="C4600" s="12" t="s">
        <v>5139</v>
      </c>
      <c r="D4600" s="12" t="s">
        <v>5220</v>
      </c>
      <c r="E4600" s="17" t="s">
        <v>66</v>
      </c>
      <c r="F4600" s="25" t="str">
        <f>LEFT(E4600,MIN(FIND({0,1,2,3,4,5,6,7,8,9},ASC(E4600)&amp;1234567890))-1)</f>
        <v>Ni</v>
      </c>
      <c r="G4600" s="25">
        <f t="shared" si="142"/>
        <v>1</v>
      </c>
      <c r="H4600" s="25">
        <f>VLOOKUP(F4600,Table!$A$2:$C$121,2,0)</f>
        <v>10</v>
      </c>
      <c r="I4600" s="26">
        <f>VLOOKUP(F4600,Table!$A$2:$C$121,3,0)</f>
        <v>4</v>
      </c>
      <c r="J4600" s="17" t="s">
        <v>11431</v>
      </c>
      <c r="K4600" s="25" t="str">
        <f>LEFT(J4600,MIN(FIND({0,1,2,3,4,5,6,7,8,9},ASC(J4600)&amp;1234567890))-1)</f>
        <v>Hf</v>
      </c>
      <c r="L4600" s="25">
        <f t="shared" si="143"/>
        <v>2</v>
      </c>
      <c r="M4600" s="25">
        <f>VLOOKUP(K4600,Table!$A$2:$C$121,2,0)</f>
        <v>4</v>
      </c>
      <c r="N4600" s="26">
        <f>VLOOKUP(K4600,Table!$A$2:$C$121,3,0)</f>
        <v>6</v>
      </c>
      <c r="O4600" s="13" t="str">
        <f>VLOOKUP(A4600,Table!$U$1:$V$230,2,0)</f>
        <v>Tetragonal</v>
      </c>
      <c r="P4600" s="1"/>
    </row>
    <row r="4601" spans="1:16">
      <c r="A4601" s="12">
        <v>140</v>
      </c>
      <c r="B4601" s="12">
        <v>102809</v>
      </c>
      <c r="C4601" s="12" t="s">
        <v>5139</v>
      </c>
      <c r="D4601" s="12" t="s">
        <v>5221</v>
      </c>
      <c r="E4601" s="17" t="s">
        <v>366</v>
      </c>
      <c r="F4601" s="25" t="str">
        <f>LEFT(E4601,MIN(FIND({0,1,2,3,4,5,6,7,8,9},ASC(E4601)&amp;1234567890))-1)</f>
        <v>Ga</v>
      </c>
      <c r="G4601" s="25">
        <f t="shared" si="142"/>
        <v>1</v>
      </c>
      <c r="H4601" s="25">
        <f>VLOOKUP(F4601,Table!$A$2:$C$121,2,0)</f>
        <v>13</v>
      </c>
      <c r="I4601" s="26">
        <f>VLOOKUP(F4601,Table!$A$2:$C$121,3,0)</f>
        <v>4</v>
      </c>
      <c r="J4601" s="17" t="s">
        <v>11431</v>
      </c>
      <c r="K4601" s="25" t="str">
        <f>LEFT(J4601,MIN(FIND({0,1,2,3,4,5,6,7,8,9},ASC(J4601)&amp;1234567890))-1)</f>
        <v>Hf</v>
      </c>
      <c r="L4601" s="25">
        <f t="shared" si="143"/>
        <v>2</v>
      </c>
      <c r="M4601" s="25">
        <f>VLOOKUP(K4601,Table!$A$2:$C$121,2,0)</f>
        <v>4</v>
      </c>
      <c r="N4601" s="26">
        <f>VLOOKUP(K4601,Table!$A$2:$C$121,3,0)</f>
        <v>6</v>
      </c>
      <c r="O4601" s="13" t="str">
        <f>VLOOKUP(A4601,Table!$U$1:$V$230,2,0)</f>
        <v>Tetragonal</v>
      </c>
      <c r="P4601" s="1"/>
    </row>
    <row r="4602" spans="1:16">
      <c r="A4602" s="12">
        <v>140</v>
      </c>
      <c r="B4602" s="12">
        <v>102810</v>
      </c>
      <c r="C4602" s="12" t="s">
        <v>5139</v>
      </c>
      <c r="D4602" s="12" t="s">
        <v>5222</v>
      </c>
      <c r="E4602" s="17" t="s">
        <v>11351</v>
      </c>
      <c r="F4602" s="25" t="str">
        <f>LEFT(E4602,MIN(FIND({0,1,2,3,4,5,6,7,8,9},ASC(E4602)&amp;1234567890))-1)</f>
        <v>Cu</v>
      </c>
      <c r="G4602" s="25">
        <f t="shared" si="142"/>
        <v>1</v>
      </c>
      <c r="H4602" s="25">
        <f>VLOOKUP(F4602,Table!$A$2:$C$121,2,0)</f>
        <v>11</v>
      </c>
      <c r="I4602" s="26">
        <f>VLOOKUP(F4602,Table!$A$2:$C$121,3,0)</f>
        <v>4</v>
      </c>
      <c r="J4602" s="17" t="s">
        <v>11494</v>
      </c>
      <c r="K4602" s="25" t="str">
        <f>LEFT(J4602,MIN(FIND({0,1,2,3,4,5,6,7,8,9},ASC(J4602)&amp;1234567890))-1)</f>
        <v>Th</v>
      </c>
      <c r="L4602" s="25">
        <f t="shared" si="143"/>
        <v>2</v>
      </c>
      <c r="M4602" s="25">
        <f>VLOOKUP(K4602,Table!$A$2:$C$121,2,0)</f>
        <v>3</v>
      </c>
      <c r="N4602" s="26">
        <f>VLOOKUP(K4602,Table!$A$2:$C$121,3,0)</f>
        <v>7</v>
      </c>
      <c r="O4602" s="13" t="str">
        <f>VLOOKUP(A4602,Table!$U$1:$V$230,2,0)</f>
        <v>Tetragonal</v>
      </c>
      <c r="P4602" s="1"/>
    </row>
    <row r="4603" spans="1:16">
      <c r="A4603" s="12">
        <v>140</v>
      </c>
      <c r="B4603" s="12">
        <v>102811</v>
      </c>
      <c r="C4603" s="12" t="s">
        <v>5139</v>
      </c>
      <c r="D4603" s="12" t="s">
        <v>5223</v>
      </c>
      <c r="E4603" s="17" t="s">
        <v>70</v>
      </c>
      <c r="F4603" s="25" t="str">
        <f>LEFT(E4603,MIN(FIND({0,1,2,3,4,5,6,7,8,9},ASC(E4603)&amp;1234567890))-1)</f>
        <v>Zn</v>
      </c>
      <c r="G4603" s="25">
        <f t="shared" si="142"/>
        <v>1</v>
      </c>
      <c r="H4603" s="25">
        <f>VLOOKUP(F4603,Table!$A$2:$C$121,2,0)</f>
        <v>12</v>
      </c>
      <c r="I4603" s="26">
        <f>VLOOKUP(F4603,Table!$A$2:$C$121,3,0)</f>
        <v>4</v>
      </c>
      <c r="J4603" s="17" t="s">
        <v>11494</v>
      </c>
      <c r="K4603" s="25" t="str">
        <f>LEFT(J4603,MIN(FIND({0,1,2,3,4,5,6,7,8,9},ASC(J4603)&amp;1234567890))-1)</f>
        <v>Th</v>
      </c>
      <c r="L4603" s="25">
        <f t="shared" si="143"/>
        <v>2</v>
      </c>
      <c r="M4603" s="25">
        <f>VLOOKUP(K4603,Table!$A$2:$C$121,2,0)</f>
        <v>3</v>
      </c>
      <c r="N4603" s="26">
        <f>VLOOKUP(K4603,Table!$A$2:$C$121,3,0)</f>
        <v>7</v>
      </c>
      <c r="O4603" s="13" t="str">
        <f>VLOOKUP(A4603,Table!$U$1:$V$230,2,0)</f>
        <v>Tetragonal</v>
      </c>
      <c r="P4603" s="1"/>
    </row>
    <row r="4604" spans="1:16">
      <c r="A4604" s="12">
        <v>140</v>
      </c>
      <c r="B4604" s="12">
        <v>102812</v>
      </c>
      <c r="C4604" s="12" t="s">
        <v>5139</v>
      </c>
      <c r="D4604" s="12" t="s">
        <v>5224</v>
      </c>
      <c r="E4604" s="17" t="s">
        <v>366</v>
      </c>
      <c r="F4604" s="25" t="str">
        <f>LEFT(E4604,MIN(FIND({0,1,2,3,4,5,6,7,8,9},ASC(E4604)&amp;1234567890))-1)</f>
        <v>Ga</v>
      </c>
      <c r="G4604" s="25">
        <f t="shared" si="142"/>
        <v>1</v>
      </c>
      <c r="H4604" s="25">
        <f>VLOOKUP(F4604,Table!$A$2:$C$121,2,0)</f>
        <v>13</v>
      </c>
      <c r="I4604" s="26">
        <f>VLOOKUP(F4604,Table!$A$2:$C$121,3,0)</f>
        <v>4</v>
      </c>
      <c r="J4604" s="17" t="s">
        <v>11494</v>
      </c>
      <c r="K4604" s="25" t="str">
        <f>LEFT(J4604,MIN(FIND({0,1,2,3,4,5,6,7,8,9},ASC(J4604)&amp;1234567890))-1)</f>
        <v>Th</v>
      </c>
      <c r="L4604" s="25">
        <f t="shared" si="143"/>
        <v>2</v>
      </c>
      <c r="M4604" s="25">
        <f>VLOOKUP(K4604,Table!$A$2:$C$121,2,0)</f>
        <v>3</v>
      </c>
      <c r="N4604" s="26">
        <f>VLOOKUP(K4604,Table!$A$2:$C$121,3,0)</f>
        <v>7</v>
      </c>
      <c r="O4604" s="13" t="str">
        <f>VLOOKUP(A4604,Table!$U$1:$V$230,2,0)</f>
        <v>Tetragonal</v>
      </c>
      <c r="P4604" s="1"/>
    </row>
    <row r="4605" spans="1:16">
      <c r="A4605" s="12">
        <v>140</v>
      </c>
      <c r="B4605" s="12">
        <v>102813</v>
      </c>
      <c r="C4605" s="12" t="s">
        <v>5139</v>
      </c>
      <c r="D4605" s="12" t="s">
        <v>5225</v>
      </c>
      <c r="E4605" s="17" t="s">
        <v>541</v>
      </c>
      <c r="F4605" s="25" t="str">
        <f>LEFT(E4605,MIN(FIND({0,1,2,3,4,5,6,7,8,9},ASC(E4605)&amp;1234567890))-1)</f>
        <v>Pd</v>
      </c>
      <c r="G4605" s="25">
        <f t="shared" si="142"/>
        <v>1</v>
      </c>
      <c r="H4605" s="25">
        <f>VLOOKUP(F4605,Table!$A$2:$C$121,2,0)</f>
        <v>10</v>
      </c>
      <c r="I4605" s="26">
        <f>VLOOKUP(F4605,Table!$A$2:$C$121,3,0)</f>
        <v>5</v>
      </c>
      <c r="J4605" s="17" t="s">
        <v>11494</v>
      </c>
      <c r="K4605" s="25" t="str">
        <f>LEFT(J4605,MIN(FIND({0,1,2,3,4,5,6,7,8,9},ASC(J4605)&amp;1234567890))-1)</f>
        <v>Th</v>
      </c>
      <c r="L4605" s="25">
        <f t="shared" si="143"/>
        <v>2</v>
      </c>
      <c r="M4605" s="25">
        <f>VLOOKUP(K4605,Table!$A$2:$C$121,2,0)</f>
        <v>3</v>
      </c>
      <c r="N4605" s="26">
        <f>VLOOKUP(K4605,Table!$A$2:$C$121,3,0)</f>
        <v>7</v>
      </c>
      <c r="O4605" s="13" t="str">
        <f>VLOOKUP(A4605,Table!$U$1:$V$230,2,0)</f>
        <v>Tetragonal</v>
      </c>
      <c r="P4605" s="1"/>
    </row>
    <row r="4606" spans="1:16">
      <c r="A4606" s="12">
        <v>140</v>
      </c>
      <c r="B4606" s="12">
        <v>102814</v>
      </c>
      <c r="C4606" s="12" t="s">
        <v>5139</v>
      </c>
      <c r="D4606" s="12" t="s">
        <v>5226</v>
      </c>
      <c r="E4606" s="17" t="s">
        <v>11286</v>
      </c>
      <c r="F4606" s="25" t="str">
        <f>LEFT(E4606,MIN(FIND({0,1,2,3,4,5,6,7,8,9},ASC(E4606)&amp;1234567890))-1)</f>
        <v>In</v>
      </c>
      <c r="G4606" s="25">
        <f t="shared" si="142"/>
        <v>1</v>
      </c>
      <c r="H4606" s="25">
        <f>VLOOKUP(F4606,Table!$A$2:$C$121,2,0)</f>
        <v>13</v>
      </c>
      <c r="I4606" s="26">
        <f>VLOOKUP(F4606,Table!$A$2:$C$121,3,0)</f>
        <v>5</v>
      </c>
      <c r="J4606" s="17" t="s">
        <v>11494</v>
      </c>
      <c r="K4606" s="25" t="str">
        <f>LEFT(J4606,MIN(FIND({0,1,2,3,4,5,6,7,8,9},ASC(J4606)&amp;1234567890))-1)</f>
        <v>Th</v>
      </c>
      <c r="L4606" s="25">
        <f t="shared" si="143"/>
        <v>2</v>
      </c>
      <c r="M4606" s="25">
        <f>VLOOKUP(K4606,Table!$A$2:$C$121,2,0)</f>
        <v>3</v>
      </c>
      <c r="N4606" s="26">
        <f>VLOOKUP(K4606,Table!$A$2:$C$121,3,0)</f>
        <v>7</v>
      </c>
      <c r="O4606" s="13" t="str">
        <f>VLOOKUP(A4606,Table!$U$1:$V$230,2,0)</f>
        <v>Tetragonal</v>
      </c>
      <c r="P4606" s="1"/>
    </row>
    <row r="4607" spans="1:16">
      <c r="A4607" s="12">
        <v>140</v>
      </c>
      <c r="B4607" s="12">
        <v>102815</v>
      </c>
      <c r="C4607" s="12" t="s">
        <v>5139</v>
      </c>
      <c r="D4607" s="12" t="s">
        <v>5227</v>
      </c>
      <c r="E4607" s="17" t="s">
        <v>76</v>
      </c>
      <c r="F4607" s="25" t="str">
        <f>LEFT(E4607,MIN(FIND({0,1,2,3,4,5,6,7,8,9},ASC(E4607)&amp;1234567890))-1)</f>
        <v>Co</v>
      </c>
      <c r="G4607" s="25">
        <f t="shared" si="142"/>
        <v>1</v>
      </c>
      <c r="H4607" s="25">
        <f>VLOOKUP(F4607,Table!$A$2:$C$121,2,0)</f>
        <v>9</v>
      </c>
      <c r="I4607" s="26">
        <f>VLOOKUP(F4607,Table!$A$2:$C$121,3,0)</f>
        <v>4</v>
      </c>
      <c r="J4607" s="17" t="s">
        <v>583</v>
      </c>
      <c r="K4607" s="25" t="str">
        <f>LEFT(J4607,MIN(FIND({0,1,2,3,4,5,6,7,8,9},ASC(J4607)&amp;1234567890))-1)</f>
        <v>Ta</v>
      </c>
      <c r="L4607" s="25">
        <f t="shared" si="143"/>
        <v>2</v>
      </c>
      <c r="M4607" s="25">
        <f>VLOOKUP(K4607,Table!$A$2:$C$121,2,0)</f>
        <v>5</v>
      </c>
      <c r="N4607" s="26">
        <f>VLOOKUP(K4607,Table!$A$2:$C$121,3,0)</f>
        <v>6</v>
      </c>
      <c r="O4607" s="13" t="str">
        <f>VLOOKUP(A4607,Table!$U$1:$V$230,2,0)</f>
        <v>Tetragonal</v>
      </c>
      <c r="P4607" s="1"/>
    </row>
    <row r="4608" spans="1:16">
      <c r="A4608" s="12">
        <v>140</v>
      </c>
      <c r="B4608" s="12">
        <v>102816</v>
      </c>
      <c r="C4608" s="12" t="s">
        <v>5139</v>
      </c>
      <c r="D4608" s="12" t="s">
        <v>5228</v>
      </c>
      <c r="E4608" s="17" t="s">
        <v>66</v>
      </c>
      <c r="F4608" s="25" t="str">
        <f>LEFT(E4608,MIN(FIND({0,1,2,3,4,5,6,7,8,9},ASC(E4608)&amp;1234567890))-1)</f>
        <v>Ni</v>
      </c>
      <c r="G4608" s="25">
        <f t="shared" si="142"/>
        <v>1</v>
      </c>
      <c r="H4608" s="25">
        <f>VLOOKUP(F4608,Table!$A$2:$C$121,2,0)</f>
        <v>10</v>
      </c>
      <c r="I4608" s="26">
        <f>VLOOKUP(F4608,Table!$A$2:$C$121,3,0)</f>
        <v>4</v>
      </c>
      <c r="J4608" s="17" t="s">
        <v>583</v>
      </c>
      <c r="K4608" s="25" t="str">
        <f>LEFT(J4608,MIN(FIND({0,1,2,3,4,5,6,7,8,9},ASC(J4608)&amp;1234567890))-1)</f>
        <v>Ta</v>
      </c>
      <c r="L4608" s="25">
        <f t="shared" si="143"/>
        <v>2</v>
      </c>
      <c r="M4608" s="25">
        <f>VLOOKUP(K4608,Table!$A$2:$C$121,2,0)</f>
        <v>5</v>
      </c>
      <c r="N4608" s="26">
        <f>VLOOKUP(K4608,Table!$A$2:$C$121,3,0)</f>
        <v>6</v>
      </c>
      <c r="O4608" s="13" t="str">
        <f>VLOOKUP(A4608,Table!$U$1:$V$230,2,0)</f>
        <v>Tetragonal</v>
      </c>
      <c r="P4608" s="1"/>
    </row>
    <row r="4609" spans="1:16">
      <c r="A4609" s="12">
        <v>140</v>
      </c>
      <c r="B4609" s="12">
        <v>103188</v>
      </c>
      <c r="C4609" s="12" t="s">
        <v>5139</v>
      </c>
      <c r="D4609" s="12" t="s">
        <v>5229</v>
      </c>
      <c r="E4609" s="17" t="s">
        <v>11345</v>
      </c>
      <c r="F4609" s="25" t="str">
        <f>LEFT(E4609,MIN(FIND({0,1,2,3,4,5,6,7,8,9},ASC(E4609)&amp;1234567890))-1)</f>
        <v>Dy</v>
      </c>
      <c r="G4609" s="25">
        <f t="shared" si="142"/>
        <v>5</v>
      </c>
      <c r="H4609" s="25">
        <f>VLOOKUP(F4609,Table!$A$2:$C$121,2,0)</f>
        <v>3</v>
      </c>
      <c r="I4609" s="26">
        <f>VLOOKUP(F4609,Table!$A$2:$C$121,3,0)</f>
        <v>6</v>
      </c>
      <c r="J4609" s="17" t="s">
        <v>11560</v>
      </c>
      <c r="K4609" s="25" t="str">
        <f>LEFT(J4609,MIN(FIND({0,1,2,3,4,5,6,7,8,9},ASC(J4609)&amp;1234567890))-1)</f>
        <v>Ga</v>
      </c>
      <c r="L4609" s="25">
        <f t="shared" si="143"/>
        <v>3</v>
      </c>
      <c r="M4609" s="25">
        <f>VLOOKUP(K4609,Table!$A$2:$C$121,2,0)</f>
        <v>13</v>
      </c>
      <c r="N4609" s="26">
        <f>VLOOKUP(K4609,Table!$A$2:$C$121,3,0)</f>
        <v>4</v>
      </c>
      <c r="O4609" s="13" t="str">
        <f>VLOOKUP(A4609,Table!$U$1:$V$230,2,0)</f>
        <v>Tetragonal</v>
      </c>
      <c r="P4609" s="1"/>
    </row>
    <row r="4610" spans="1:16">
      <c r="A4610" s="12">
        <v>140</v>
      </c>
      <c r="B4610" s="12">
        <v>103206</v>
      </c>
      <c r="C4610" s="12" t="s">
        <v>5139</v>
      </c>
      <c r="D4610" s="12" t="s">
        <v>5230</v>
      </c>
      <c r="E4610" s="17" t="s">
        <v>11345</v>
      </c>
      <c r="F4610" s="25" t="str">
        <f>LEFT(E4610,MIN(FIND({0,1,2,3,4,5,6,7,8,9},ASC(E4610)&amp;1234567890))-1)</f>
        <v>Dy</v>
      </c>
      <c r="G4610" s="25">
        <f t="shared" ref="G4610:G4673" si="144">IF(SUBSTITUTE(E4610,F4610,"")="",1,SUBSTITUTE(E4610,F4610,""))*1</f>
        <v>5</v>
      </c>
      <c r="H4610" s="25">
        <f>VLOOKUP(F4610,Table!$A$2:$C$121,2,0)</f>
        <v>3</v>
      </c>
      <c r="I4610" s="26">
        <f>VLOOKUP(F4610,Table!$A$2:$C$121,3,0)</f>
        <v>6</v>
      </c>
      <c r="J4610" s="17" t="s">
        <v>45</v>
      </c>
      <c r="K4610" s="25" t="str">
        <f>LEFT(J4610,MIN(FIND({0,1,2,3,4,5,6,7,8,9},ASC(J4610)&amp;1234567890))-1)</f>
        <v>In</v>
      </c>
      <c r="L4610" s="25">
        <f t="shared" ref="L4610:L4673" si="145">IF(SUBSTITUTE(J4610,K4610,"")="",1,SUBSTITUTE(J4610,K4610,""))*1</f>
        <v>3</v>
      </c>
      <c r="M4610" s="25">
        <f>VLOOKUP(K4610,Table!$A$2:$C$121,2,0)</f>
        <v>13</v>
      </c>
      <c r="N4610" s="26">
        <f>VLOOKUP(K4610,Table!$A$2:$C$121,3,0)</f>
        <v>5</v>
      </c>
      <c r="O4610" s="13" t="str">
        <f>VLOOKUP(A4610,Table!$U$1:$V$230,2,0)</f>
        <v>Tetragonal</v>
      </c>
      <c r="P4610" s="1"/>
    </row>
    <row r="4611" spans="1:16">
      <c r="A4611" s="12">
        <v>140</v>
      </c>
      <c r="B4611" s="12">
        <v>103421</v>
      </c>
      <c r="C4611" s="12" t="s">
        <v>5139</v>
      </c>
      <c r="D4611" s="12" t="s">
        <v>5231</v>
      </c>
      <c r="E4611" s="17" t="s">
        <v>11340</v>
      </c>
      <c r="F4611" s="25" t="str">
        <f>LEFT(E4611,MIN(FIND({0,1,2,3,4,5,6,7,8,9},ASC(E4611)&amp;1234567890))-1)</f>
        <v>Eu</v>
      </c>
      <c r="G4611" s="25">
        <f t="shared" si="144"/>
        <v>5</v>
      </c>
      <c r="H4611" s="25">
        <f>VLOOKUP(F4611,Table!$A$2:$C$121,2,0)</f>
        <v>3</v>
      </c>
      <c r="I4611" s="26">
        <f>VLOOKUP(F4611,Table!$A$2:$C$121,3,0)</f>
        <v>6</v>
      </c>
      <c r="J4611" s="17" t="s">
        <v>597</v>
      </c>
      <c r="K4611" s="25" t="str">
        <f>LEFT(J4611,MIN(FIND({0,1,2,3,4,5,6,7,8,9},ASC(J4611)&amp;1234567890))-1)</f>
        <v>Pb</v>
      </c>
      <c r="L4611" s="25">
        <f t="shared" si="145"/>
        <v>3</v>
      </c>
      <c r="M4611" s="25">
        <f>VLOOKUP(K4611,Table!$A$2:$C$121,2,0)</f>
        <v>14</v>
      </c>
      <c r="N4611" s="26">
        <f>VLOOKUP(K4611,Table!$A$2:$C$121,3,0)</f>
        <v>6</v>
      </c>
      <c r="O4611" s="13" t="str">
        <f>VLOOKUP(A4611,Table!$U$1:$V$230,2,0)</f>
        <v>Tetragonal</v>
      </c>
      <c r="P4611" s="1"/>
    </row>
    <row r="4612" spans="1:16">
      <c r="A4612" s="12">
        <v>140</v>
      </c>
      <c r="B4612" s="12">
        <v>103673</v>
      </c>
      <c r="C4612" s="12" t="s">
        <v>5139</v>
      </c>
      <c r="D4612" s="12" t="s">
        <v>5232</v>
      </c>
      <c r="E4612" s="17" t="s">
        <v>33</v>
      </c>
      <c r="F4612" s="25" t="str">
        <f>LEFT(E4612,MIN(FIND({0,1,2,3,4,5,6,7,8,9},ASC(E4612)&amp;1234567890))-1)</f>
        <v>Fe</v>
      </c>
      <c r="G4612" s="25">
        <f t="shared" si="144"/>
        <v>1</v>
      </c>
      <c r="H4612" s="25">
        <f>VLOOKUP(F4612,Table!$A$2:$C$121,2,0)</f>
        <v>8</v>
      </c>
      <c r="I4612" s="26">
        <f>VLOOKUP(F4612,Table!$A$2:$C$121,3,0)</f>
        <v>4</v>
      </c>
      <c r="J4612" s="17" t="s">
        <v>12689</v>
      </c>
      <c r="K4612" s="25" t="str">
        <f>LEFT(J4612,MIN(FIND({0,1,2,3,4,5,6,7,8,9},ASC(J4612)&amp;1234567890))-1)</f>
        <v>U</v>
      </c>
      <c r="L4612" s="25">
        <f t="shared" si="145"/>
        <v>6</v>
      </c>
      <c r="M4612" s="25">
        <f>VLOOKUP(K4612,Table!$A$2:$C$121,2,0)</f>
        <v>3</v>
      </c>
      <c r="N4612" s="26">
        <f>VLOOKUP(K4612,Table!$A$2:$C$121,3,0)</f>
        <v>7</v>
      </c>
      <c r="O4612" s="13" t="str">
        <f>VLOOKUP(A4612,Table!$U$1:$V$230,2,0)</f>
        <v>Tetragonal</v>
      </c>
      <c r="P4612" s="1"/>
    </row>
    <row r="4613" spans="1:16">
      <c r="A4613" s="12">
        <v>140</v>
      </c>
      <c r="B4613" s="12">
        <v>103720</v>
      </c>
      <c r="C4613" s="12" t="s">
        <v>5139</v>
      </c>
      <c r="D4613" s="12" t="s">
        <v>4725</v>
      </c>
      <c r="E4613" s="17" t="s">
        <v>11409</v>
      </c>
      <c r="F4613" s="25" t="str">
        <f>LEFT(E4613,MIN(FIND({0,1,2,3,4,5,6,7,8,9},ASC(E4613)&amp;1234567890))-1)</f>
        <v>Ga</v>
      </c>
      <c r="G4613" s="25">
        <f t="shared" si="144"/>
        <v>2</v>
      </c>
      <c r="H4613" s="25">
        <f>VLOOKUP(F4613,Table!$A$2:$C$121,2,0)</f>
        <v>13</v>
      </c>
      <c r="I4613" s="26">
        <f>VLOOKUP(F4613,Table!$A$2:$C$121,3,0)</f>
        <v>4</v>
      </c>
      <c r="J4613" s="17" t="s">
        <v>11589</v>
      </c>
      <c r="K4613" s="25" t="str">
        <f>LEFT(J4613,MIN(FIND({0,1,2,3,4,5,6,7,8,9},ASC(J4613)&amp;1234567890))-1)</f>
        <v>Gd</v>
      </c>
      <c r="L4613" s="25">
        <f t="shared" si="145"/>
        <v>3</v>
      </c>
      <c r="M4613" s="25">
        <f>VLOOKUP(K4613,Table!$A$2:$C$121,2,0)</f>
        <v>3</v>
      </c>
      <c r="N4613" s="26">
        <f>VLOOKUP(K4613,Table!$A$2:$C$121,3,0)</f>
        <v>6</v>
      </c>
      <c r="O4613" s="13" t="str">
        <f>VLOOKUP(A4613,Table!$U$1:$V$230,2,0)</f>
        <v>Tetragonal</v>
      </c>
      <c r="P4613" s="1"/>
    </row>
    <row r="4614" spans="1:16">
      <c r="A4614" s="12">
        <v>140</v>
      </c>
      <c r="B4614" s="12">
        <v>103908</v>
      </c>
      <c r="C4614" s="12" t="s">
        <v>5139</v>
      </c>
      <c r="D4614" s="12" t="s">
        <v>5233</v>
      </c>
      <c r="E4614" s="17" t="s">
        <v>425</v>
      </c>
      <c r="F4614" s="25" t="str">
        <f>LEFT(E4614,MIN(FIND({0,1,2,3,4,5,6,7,8,9},ASC(E4614)&amp;1234567890))-1)</f>
        <v>Ga</v>
      </c>
      <c r="G4614" s="25">
        <f t="shared" si="144"/>
        <v>5</v>
      </c>
      <c r="H4614" s="25">
        <f>VLOOKUP(F4614,Table!$A$2:$C$121,2,0)</f>
        <v>13</v>
      </c>
      <c r="I4614" s="26">
        <f>VLOOKUP(F4614,Table!$A$2:$C$121,3,0)</f>
        <v>4</v>
      </c>
      <c r="J4614" s="17" t="s">
        <v>541</v>
      </c>
      <c r="K4614" s="25" t="str">
        <f>LEFT(J4614,MIN(FIND({0,1,2,3,4,5,6,7,8,9},ASC(J4614)&amp;1234567890))-1)</f>
        <v>Pd</v>
      </c>
      <c r="L4614" s="25">
        <f t="shared" si="145"/>
        <v>1</v>
      </c>
      <c r="M4614" s="25">
        <f>VLOOKUP(K4614,Table!$A$2:$C$121,2,0)</f>
        <v>10</v>
      </c>
      <c r="N4614" s="26">
        <f>VLOOKUP(K4614,Table!$A$2:$C$121,3,0)</f>
        <v>5</v>
      </c>
      <c r="O4614" s="13" t="str">
        <f>VLOOKUP(A4614,Table!$U$1:$V$230,2,0)</f>
        <v>Tetragonal</v>
      </c>
      <c r="P4614" s="1"/>
    </row>
    <row r="4615" spans="1:16">
      <c r="A4615" s="12">
        <v>140</v>
      </c>
      <c r="B4615" s="12">
        <v>103957</v>
      </c>
      <c r="C4615" s="12" t="s">
        <v>5139</v>
      </c>
      <c r="D4615" s="12" t="s">
        <v>5234</v>
      </c>
      <c r="E4615" s="17" t="s">
        <v>11409</v>
      </c>
      <c r="F4615" s="25" t="str">
        <f>LEFT(E4615,MIN(FIND({0,1,2,3,4,5,6,7,8,9},ASC(E4615)&amp;1234567890))-1)</f>
        <v>Ga</v>
      </c>
      <c r="G4615" s="25">
        <f t="shared" si="144"/>
        <v>2</v>
      </c>
      <c r="H4615" s="25">
        <f>VLOOKUP(F4615,Table!$A$2:$C$121,2,0)</f>
        <v>13</v>
      </c>
      <c r="I4615" s="26">
        <f>VLOOKUP(F4615,Table!$A$2:$C$121,3,0)</f>
        <v>4</v>
      </c>
      <c r="J4615" s="17" t="s">
        <v>11938</v>
      </c>
      <c r="K4615" s="25" t="str">
        <f>LEFT(J4615,MIN(FIND({0,1,2,3,4,5,6,7,8,9},ASC(J4615)&amp;1234567890))-1)</f>
        <v>Sc</v>
      </c>
      <c r="L4615" s="25">
        <f t="shared" si="145"/>
        <v>3</v>
      </c>
      <c r="M4615" s="25">
        <f>VLOOKUP(K4615,Table!$A$2:$C$121,2,0)</f>
        <v>3</v>
      </c>
      <c r="N4615" s="26">
        <f>VLOOKUP(K4615,Table!$A$2:$C$121,3,0)</f>
        <v>4</v>
      </c>
      <c r="O4615" s="13" t="str">
        <f>VLOOKUP(A4615,Table!$U$1:$V$230,2,0)</f>
        <v>Tetragonal</v>
      </c>
      <c r="P4615" s="1"/>
    </row>
    <row r="4616" spans="1:16">
      <c r="A4616" s="12">
        <v>140</v>
      </c>
      <c r="B4616" s="12">
        <v>103835</v>
      </c>
      <c r="C4616" s="12" t="s">
        <v>5139</v>
      </c>
      <c r="D4616" s="12" t="s">
        <v>5235</v>
      </c>
      <c r="E4616" s="17" t="s">
        <v>11560</v>
      </c>
      <c r="F4616" s="25" t="str">
        <f>LEFT(E4616,MIN(FIND({0,1,2,3,4,5,6,7,8,9},ASC(E4616)&amp;1234567890))-1)</f>
        <v>Ga</v>
      </c>
      <c r="G4616" s="25">
        <f t="shared" si="144"/>
        <v>3</v>
      </c>
      <c r="H4616" s="25">
        <f>VLOOKUP(F4616,Table!$A$2:$C$121,2,0)</f>
        <v>13</v>
      </c>
      <c r="I4616" s="26">
        <f>VLOOKUP(F4616,Table!$A$2:$C$121,3,0)</f>
        <v>4</v>
      </c>
      <c r="J4616" s="17" t="s">
        <v>11941</v>
      </c>
      <c r="K4616" s="25" t="str">
        <f>LEFT(J4616,MIN(FIND({0,1,2,3,4,5,6,7,8,9},ASC(J4616)&amp;1234567890))-1)</f>
        <v>Nb</v>
      </c>
      <c r="L4616" s="25">
        <f t="shared" si="145"/>
        <v>5</v>
      </c>
      <c r="M4616" s="25">
        <f>VLOOKUP(K4616,Table!$A$2:$C$121,2,0)</f>
        <v>5</v>
      </c>
      <c r="N4616" s="26">
        <f>VLOOKUP(K4616,Table!$A$2:$C$121,3,0)</f>
        <v>5</v>
      </c>
      <c r="O4616" s="13" t="str">
        <f>VLOOKUP(A4616,Table!$U$1:$V$230,2,0)</f>
        <v>Tetragonal</v>
      </c>
      <c r="P4616" s="1"/>
    </row>
    <row r="4617" spans="1:16">
      <c r="A4617" s="12">
        <v>140</v>
      </c>
      <c r="B4617" s="12">
        <v>104189</v>
      </c>
      <c r="C4617" s="12" t="s">
        <v>5139</v>
      </c>
      <c r="D4617" s="12" t="s">
        <v>5236</v>
      </c>
      <c r="E4617" s="17" t="s">
        <v>11475</v>
      </c>
      <c r="F4617" s="25" t="str">
        <f>LEFT(E4617,MIN(FIND({0,1,2,3,4,5,6,7,8,9},ASC(E4617)&amp;1234567890))-1)</f>
        <v>Tl</v>
      </c>
      <c r="G4617" s="25">
        <f t="shared" si="144"/>
        <v>2</v>
      </c>
      <c r="H4617" s="25">
        <f>VLOOKUP(F4617,Table!$A$2:$C$121,2,0)</f>
        <v>13</v>
      </c>
      <c r="I4617" s="26">
        <f>VLOOKUP(F4617,Table!$A$2:$C$121,3,0)</f>
        <v>6</v>
      </c>
      <c r="J4617" s="17" t="s">
        <v>361</v>
      </c>
      <c r="K4617" s="25" t="str">
        <f>LEFT(J4617,MIN(FIND({0,1,2,3,4,5,6,7,8,9},ASC(J4617)&amp;1234567890))-1)</f>
        <v>Se</v>
      </c>
      <c r="L4617" s="25">
        <f t="shared" si="145"/>
        <v>2</v>
      </c>
      <c r="M4617" s="25">
        <f>VLOOKUP(K4617,Table!$A$2:$C$121,2,0)</f>
        <v>16</v>
      </c>
      <c r="N4617" s="26">
        <f>VLOOKUP(K4617,Table!$A$2:$C$121,3,0)</f>
        <v>4</v>
      </c>
      <c r="O4617" s="13" t="str">
        <f>VLOOKUP(A4617,Table!$U$1:$V$230,2,0)</f>
        <v>Tetragonal</v>
      </c>
      <c r="P4617" s="1"/>
    </row>
    <row r="4618" spans="1:16">
      <c r="A4618" s="12">
        <v>140</v>
      </c>
      <c r="B4618" s="12">
        <v>104351</v>
      </c>
      <c r="C4618" s="12" t="s">
        <v>5139</v>
      </c>
      <c r="D4618" s="12" t="s">
        <v>5237</v>
      </c>
      <c r="E4618" s="17" t="s">
        <v>370</v>
      </c>
      <c r="F4618" s="25" t="str">
        <f>LEFT(E4618,MIN(FIND({0,1,2,3,4,5,6,7,8,9},ASC(E4618)&amp;1234567890))-1)</f>
        <v>Hg</v>
      </c>
      <c r="G4618" s="25">
        <f t="shared" si="144"/>
        <v>1</v>
      </c>
      <c r="H4618" s="25">
        <f>VLOOKUP(F4618,Table!$A$2:$C$121,2,0)</f>
        <v>12</v>
      </c>
      <c r="I4618" s="26">
        <f>VLOOKUP(F4618,Table!$A$2:$C$121,3,0)</f>
        <v>6</v>
      </c>
      <c r="J4618" s="17" t="s">
        <v>11494</v>
      </c>
      <c r="K4618" s="25" t="str">
        <f>LEFT(J4618,MIN(FIND({0,1,2,3,4,5,6,7,8,9},ASC(J4618)&amp;1234567890))-1)</f>
        <v>Th</v>
      </c>
      <c r="L4618" s="25">
        <f t="shared" si="145"/>
        <v>2</v>
      </c>
      <c r="M4618" s="25">
        <f>VLOOKUP(K4618,Table!$A$2:$C$121,2,0)</f>
        <v>3</v>
      </c>
      <c r="N4618" s="26">
        <f>VLOOKUP(K4618,Table!$A$2:$C$121,3,0)</f>
        <v>7</v>
      </c>
      <c r="O4618" s="13" t="str">
        <f>VLOOKUP(A4618,Table!$U$1:$V$230,2,0)</f>
        <v>Tetragonal</v>
      </c>
      <c r="P4618" s="1"/>
    </row>
    <row r="4619" spans="1:16">
      <c r="A4619" s="12">
        <v>140</v>
      </c>
      <c r="B4619" s="12">
        <v>104545</v>
      </c>
      <c r="C4619" s="12" t="s">
        <v>5139</v>
      </c>
      <c r="D4619" s="12" t="s">
        <v>5238</v>
      </c>
      <c r="E4619" s="17" t="s">
        <v>11658</v>
      </c>
      <c r="F4619" s="25" t="str">
        <f>LEFT(E4619,MIN(FIND({0,1,2,3,4,5,6,7,8,9},ASC(E4619)&amp;1234567890))-1)</f>
        <v>Ir</v>
      </c>
      <c r="G4619" s="25">
        <f t="shared" si="144"/>
        <v>3</v>
      </c>
      <c r="H4619" s="25">
        <f>VLOOKUP(F4619,Table!$A$2:$C$121,2,0)</f>
        <v>9</v>
      </c>
      <c r="I4619" s="26">
        <f>VLOOKUP(F4619,Table!$A$2:$C$121,3,0)</f>
        <v>6</v>
      </c>
      <c r="J4619" s="17" t="s">
        <v>11936</v>
      </c>
      <c r="K4619" s="25" t="str">
        <f>LEFT(J4619,MIN(FIND({0,1,2,3,4,5,6,7,8,9},ASC(J4619)&amp;1234567890))-1)</f>
        <v>Pu</v>
      </c>
      <c r="L4619" s="25">
        <f t="shared" si="145"/>
        <v>5</v>
      </c>
      <c r="M4619" s="25">
        <f>VLOOKUP(K4619,Table!$A$2:$C$121,2,0)</f>
        <v>3</v>
      </c>
      <c r="N4619" s="26">
        <f>VLOOKUP(K4619,Table!$A$2:$C$121,3,0)</f>
        <v>7</v>
      </c>
      <c r="O4619" s="13" t="str">
        <f>VLOOKUP(A4619,Table!$U$1:$V$230,2,0)</f>
        <v>Tetragonal</v>
      </c>
      <c r="P4619" s="1"/>
    </row>
    <row r="4620" spans="1:16">
      <c r="A4620" s="12">
        <v>140</v>
      </c>
      <c r="B4620" s="12">
        <v>105435</v>
      </c>
      <c r="C4620" s="12" t="s">
        <v>5139</v>
      </c>
      <c r="D4620" s="12" t="s">
        <v>5239</v>
      </c>
      <c r="E4620" s="17" t="s">
        <v>66</v>
      </c>
      <c r="F4620" s="25" t="str">
        <f>LEFT(E4620,MIN(FIND({0,1,2,3,4,5,6,7,8,9},ASC(E4620)&amp;1234567890))-1)</f>
        <v>Ni</v>
      </c>
      <c r="G4620" s="25">
        <f t="shared" si="144"/>
        <v>1</v>
      </c>
      <c r="H4620" s="25">
        <f>VLOOKUP(F4620,Table!$A$2:$C$121,2,0)</f>
        <v>10</v>
      </c>
      <c r="I4620" s="26">
        <f>VLOOKUP(F4620,Table!$A$2:$C$121,3,0)</f>
        <v>4</v>
      </c>
      <c r="J4620" s="17" t="s">
        <v>12689</v>
      </c>
      <c r="K4620" s="25" t="str">
        <f>LEFT(J4620,MIN(FIND({0,1,2,3,4,5,6,7,8,9},ASC(J4620)&amp;1234567890))-1)</f>
        <v>U</v>
      </c>
      <c r="L4620" s="25">
        <f t="shared" si="145"/>
        <v>6</v>
      </c>
      <c r="M4620" s="25">
        <f>VLOOKUP(K4620,Table!$A$2:$C$121,2,0)</f>
        <v>3</v>
      </c>
      <c r="N4620" s="26">
        <f>VLOOKUP(K4620,Table!$A$2:$C$121,3,0)</f>
        <v>7</v>
      </c>
      <c r="O4620" s="13" t="str">
        <f>VLOOKUP(A4620,Table!$U$1:$V$230,2,0)</f>
        <v>Tetragonal</v>
      </c>
      <c r="P4620" s="1"/>
    </row>
    <row r="4621" spans="1:16">
      <c r="A4621" s="12">
        <v>140</v>
      </c>
      <c r="B4621" s="12">
        <v>105560</v>
      </c>
      <c r="C4621" s="12" t="s">
        <v>5139</v>
      </c>
      <c r="D4621" s="12" t="s">
        <v>5240</v>
      </c>
      <c r="E4621" s="17" t="s">
        <v>12690</v>
      </c>
      <c r="F4621" s="25" t="str">
        <f>LEFT(E4621,MIN(FIND({0,1,2,3,4,5,6,7,8,9},ASC(E4621)&amp;1234567890))-1)</f>
        <v>Os</v>
      </c>
      <c r="G4621" s="25">
        <f t="shared" si="144"/>
        <v>3</v>
      </c>
      <c r="H4621" s="25">
        <f>VLOOKUP(F4621,Table!$A$2:$C$121,2,0)</f>
        <v>8</v>
      </c>
      <c r="I4621" s="26">
        <f>VLOOKUP(F4621,Table!$A$2:$C$121,3,0)</f>
        <v>6</v>
      </c>
      <c r="J4621" s="17" t="s">
        <v>11936</v>
      </c>
      <c r="K4621" s="25" t="str">
        <f>LEFT(J4621,MIN(FIND({0,1,2,3,4,5,6,7,8,9},ASC(J4621)&amp;1234567890))-1)</f>
        <v>Pu</v>
      </c>
      <c r="L4621" s="25">
        <f t="shared" si="145"/>
        <v>5</v>
      </c>
      <c r="M4621" s="25">
        <f>VLOOKUP(K4621,Table!$A$2:$C$121,2,0)</f>
        <v>3</v>
      </c>
      <c r="N4621" s="26">
        <f>VLOOKUP(K4621,Table!$A$2:$C$121,3,0)</f>
        <v>7</v>
      </c>
      <c r="O4621" s="13" t="str">
        <f>VLOOKUP(A4621,Table!$U$1:$V$230,2,0)</f>
        <v>Tetragonal</v>
      </c>
      <c r="P4621" s="1"/>
    </row>
    <row r="4622" spans="1:16">
      <c r="A4622" s="12">
        <v>140</v>
      </c>
      <c r="B4622" s="12">
        <v>105590</v>
      </c>
      <c r="C4622" s="12" t="s">
        <v>5139</v>
      </c>
      <c r="D4622" s="12" t="s">
        <v>5241</v>
      </c>
      <c r="E4622" s="17" t="s">
        <v>11322</v>
      </c>
      <c r="F4622" s="25" t="str">
        <f>LEFT(E4622,MIN(FIND({0,1,2,3,4,5,6,7,8,9},ASC(E4622)&amp;1234567890))-1)</f>
        <v>Pb</v>
      </c>
      <c r="G4622" s="25">
        <f t="shared" si="144"/>
        <v>2</v>
      </c>
      <c r="H4622" s="25">
        <f>VLOOKUP(F4622,Table!$A$2:$C$121,2,0)</f>
        <v>14</v>
      </c>
      <c r="I4622" s="26">
        <f>VLOOKUP(F4622,Table!$A$2:$C$121,3,0)</f>
        <v>6</v>
      </c>
      <c r="J4622" s="17" t="s">
        <v>541</v>
      </c>
      <c r="K4622" s="25" t="str">
        <f>LEFT(J4622,MIN(FIND({0,1,2,3,4,5,6,7,8,9},ASC(J4622)&amp;1234567890))-1)</f>
        <v>Pd</v>
      </c>
      <c r="L4622" s="25">
        <f t="shared" si="145"/>
        <v>1</v>
      </c>
      <c r="M4622" s="25">
        <f>VLOOKUP(K4622,Table!$A$2:$C$121,2,0)</f>
        <v>10</v>
      </c>
      <c r="N4622" s="26">
        <f>VLOOKUP(K4622,Table!$A$2:$C$121,3,0)</f>
        <v>5</v>
      </c>
      <c r="O4622" s="13" t="str">
        <f>VLOOKUP(A4622,Table!$U$1:$V$230,2,0)</f>
        <v>Tetragonal</v>
      </c>
      <c r="P4622" s="1"/>
    </row>
    <row r="4623" spans="1:16">
      <c r="A4623" s="12">
        <v>140</v>
      </c>
      <c r="B4623" s="12">
        <v>105608</v>
      </c>
      <c r="C4623" s="12" t="s">
        <v>5139</v>
      </c>
      <c r="D4623" s="12" t="s">
        <v>5242</v>
      </c>
      <c r="E4623" s="17" t="s">
        <v>11322</v>
      </c>
      <c r="F4623" s="25" t="str">
        <f>LEFT(E4623,MIN(FIND({0,1,2,3,4,5,6,7,8,9},ASC(E4623)&amp;1234567890))-1)</f>
        <v>Pb</v>
      </c>
      <c r="G4623" s="25">
        <f t="shared" si="144"/>
        <v>2</v>
      </c>
      <c r="H4623" s="25">
        <f>VLOOKUP(F4623,Table!$A$2:$C$121,2,0)</f>
        <v>14</v>
      </c>
      <c r="I4623" s="26">
        <f>VLOOKUP(F4623,Table!$A$2:$C$121,3,0)</f>
        <v>6</v>
      </c>
      <c r="J4623" s="17" t="s">
        <v>11294</v>
      </c>
      <c r="K4623" s="25" t="str">
        <f>LEFT(J4623,MIN(FIND({0,1,2,3,4,5,6,7,8,9},ASC(J4623)&amp;1234567890))-1)</f>
        <v>Rh</v>
      </c>
      <c r="L4623" s="25">
        <f t="shared" si="145"/>
        <v>1</v>
      </c>
      <c r="M4623" s="25">
        <f>VLOOKUP(K4623,Table!$A$2:$C$121,2,0)</f>
        <v>9</v>
      </c>
      <c r="N4623" s="26">
        <f>VLOOKUP(K4623,Table!$A$2:$C$121,3,0)</f>
        <v>5</v>
      </c>
      <c r="O4623" s="13" t="str">
        <f>VLOOKUP(A4623,Table!$U$1:$V$230,2,0)</f>
        <v>Tetragonal</v>
      </c>
      <c r="P4623" s="1"/>
    </row>
    <row r="4624" spans="1:16">
      <c r="A4624" s="12">
        <v>140</v>
      </c>
      <c r="B4624" s="12">
        <v>105930</v>
      </c>
      <c r="C4624" s="12" t="s">
        <v>5139</v>
      </c>
      <c r="D4624" s="12" t="s">
        <v>1866</v>
      </c>
      <c r="E4624" s="17" t="s">
        <v>11294</v>
      </c>
      <c r="F4624" s="25" t="str">
        <f>LEFT(E4624,MIN(FIND({0,1,2,3,4,5,6,7,8,9},ASC(E4624)&amp;1234567890))-1)</f>
        <v>Rh</v>
      </c>
      <c r="G4624" s="25">
        <f t="shared" si="144"/>
        <v>1</v>
      </c>
      <c r="H4624" s="25">
        <f>VLOOKUP(F4624,Table!$A$2:$C$121,2,0)</f>
        <v>9</v>
      </c>
      <c r="I4624" s="26">
        <f>VLOOKUP(F4624,Table!$A$2:$C$121,3,0)</f>
        <v>5</v>
      </c>
      <c r="J4624" s="17" t="s">
        <v>11550</v>
      </c>
      <c r="K4624" s="25" t="str">
        <f>LEFT(J4624,MIN(FIND({0,1,2,3,4,5,6,7,8,9},ASC(J4624)&amp;1234567890))-1)</f>
        <v>Sn</v>
      </c>
      <c r="L4624" s="25">
        <f t="shared" si="145"/>
        <v>2</v>
      </c>
      <c r="M4624" s="25">
        <f>VLOOKUP(K4624,Table!$A$2:$C$121,2,0)</f>
        <v>14</v>
      </c>
      <c r="N4624" s="26">
        <f>VLOOKUP(K4624,Table!$A$2:$C$121,3,0)</f>
        <v>5</v>
      </c>
      <c r="O4624" s="13" t="str">
        <f>VLOOKUP(A4624,Table!$U$1:$V$230,2,0)</f>
        <v>Tetragonal</v>
      </c>
      <c r="P4624" s="1"/>
    </row>
    <row r="4625" spans="1:16">
      <c r="A4625" s="12">
        <v>140</v>
      </c>
      <c r="B4625" s="12">
        <v>105976</v>
      </c>
      <c r="C4625" s="12" t="s">
        <v>5139</v>
      </c>
      <c r="D4625" s="12" t="s">
        <v>5243</v>
      </c>
      <c r="E4625" s="17" t="s">
        <v>11696</v>
      </c>
      <c r="F4625" s="25" t="str">
        <f>LEFT(E4625,MIN(FIND({0,1,2,3,4,5,6,7,8,9},ASC(E4625)&amp;1234567890))-1)</f>
        <v>Rh</v>
      </c>
      <c r="G4625" s="25">
        <f t="shared" si="144"/>
        <v>2</v>
      </c>
      <c r="H4625" s="25">
        <f>VLOOKUP(F4625,Table!$A$2:$C$121,2,0)</f>
        <v>9</v>
      </c>
      <c r="I4625" s="26">
        <f>VLOOKUP(F4625,Table!$A$2:$C$121,3,0)</f>
        <v>5</v>
      </c>
      <c r="J4625" s="17" t="s">
        <v>77</v>
      </c>
      <c r="K4625" s="25" t="str">
        <f>LEFT(J4625,MIN(FIND({0,1,2,3,4,5,6,7,8,9},ASC(J4625)&amp;1234567890))-1)</f>
        <v>Y</v>
      </c>
      <c r="L4625" s="25">
        <f t="shared" si="145"/>
        <v>3</v>
      </c>
      <c r="M4625" s="25">
        <f>VLOOKUP(K4625,Table!$A$2:$C$121,2,0)</f>
        <v>3</v>
      </c>
      <c r="N4625" s="26">
        <f>VLOOKUP(K4625,Table!$A$2:$C$121,3,0)</f>
        <v>5</v>
      </c>
      <c r="O4625" s="13" t="str">
        <f>VLOOKUP(A4625,Table!$U$1:$V$230,2,0)</f>
        <v>Tetragonal</v>
      </c>
      <c r="P4625" s="1"/>
    </row>
    <row r="4626" spans="1:16">
      <c r="A4626" s="12">
        <v>140</v>
      </c>
      <c r="B4626" s="12">
        <v>105993</v>
      </c>
      <c r="C4626" s="12" t="s">
        <v>5139</v>
      </c>
      <c r="D4626" s="12" t="s">
        <v>5244</v>
      </c>
      <c r="E4626" s="17" t="s">
        <v>341</v>
      </c>
      <c r="F4626" s="25" t="str">
        <f>LEFT(E4626,MIN(FIND({0,1,2,3,4,5,6,7,8,9},ASC(E4626)&amp;1234567890))-1)</f>
        <v>Ru</v>
      </c>
      <c r="G4626" s="25">
        <f t="shared" si="144"/>
        <v>1</v>
      </c>
      <c r="H4626" s="25">
        <f>VLOOKUP(F4626,Table!$A$2:$C$121,2,0)</f>
        <v>8</v>
      </c>
      <c r="I4626" s="26">
        <f>VLOOKUP(F4626,Table!$A$2:$C$121,3,0)</f>
        <v>5</v>
      </c>
      <c r="J4626" s="17" t="s">
        <v>11550</v>
      </c>
      <c r="K4626" s="25" t="str">
        <f>LEFT(J4626,MIN(FIND({0,1,2,3,4,5,6,7,8,9},ASC(J4626)&amp;1234567890))-1)</f>
        <v>Sn</v>
      </c>
      <c r="L4626" s="25">
        <f t="shared" si="145"/>
        <v>2</v>
      </c>
      <c r="M4626" s="25">
        <f>VLOOKUP(K4626,Table!$A$2:$C$121,2,0)</f>
        <v>14</v>
      </c>
      <c r="N4626" s="26">
        <f>VLOOKUP(K4626,Table!$A$2:$C$121,3,0)</f>
        <v>5</v>
      </c>
      <c r="O4626" s="13" t="str">
        <f>VLOOKUP(A4626,Table!$U$1:$V$230,2,0)</f>
        <v>Tetragonal</v>
      </c>
      <c r="P4626" s="1"/>
    </row>
    <row r="4627" spans="1:16">
      <c r="A4627" s="12">
        <v>140</v>
      </c>
      <c r="B4627" s="12">
        <v>106344</v>
      </c>
      <c r="C4627" s="12" t="s">
        <v>5139</v>
      </c>
      <c r="D4627" s="12" t="s">
        <v>5245</v>
      </c>
      <c r="E4627" s="17" t="s">
        <v>11425</v>
      </c>
      <c r="F4627" s="25" t="str">
        <f>LEFT(E4627,MIN(FIND({0,1,2,3,4,5,6,7,8,9},ASC(E4627)&amp;1234567890))-1)</f>
        <v>Ca</v>
      </c>
      <c r="G4627" s="25">
        <f t="shared" si="144"/>
        <v>5</v>
      </c>
      <c r="H4627" s="25">
        <f>VLOOKUP(F4627,Table!$A$2:$C$121,2,0)</f>
        <v>2</v>
      </c>
      <c r="I4627" s="26">
        <f>VLOOKUP(F4627,Table!$A$2:$C$121,3,0)</f>
        <v>4</v>
      </c>
      <c r="J4627" s="17" t="s">
        <v>12039</v>
      </c>
      <c r="K4627" s="25" t="str">
        <f>LEFT(J4627,MIN(FIND({0,1,2,3,4,5,6,7,8,9},ASC(J4627)&amp;1234567890))-1)</f>
        <v>Hg</v>
      </c>
      <c r="L4627" s="25">
        <f t="shared" si="145"/>
        <v>3</v>
      </c>
      <c r="M4627" s="25">
        <f>VLOOKUP(K4627,Table!$A$2:$C$121,2,0)</f>
        <v>12</v>
      </c>
      <c r="N4627" s="26">
        <f>VLOOKUP(K4627,Table!$A$2:$C$121,3,0)</f>
        <v>6</v>
      </c>
      <c r="O4627" s="13" t="str">
        <f>VLOOKUP(A4627,Table!$U$1:$V$230,2,0)</f>
        <v>Tetragonal</v>
      </c>
      <c r="P4627" s="1"/>
    </row>
    <row r="4628" spans="1:16">
      <c r="A4628" s="12">
        <v>140</v>
      </c>
      <c r="B4628" s="12">
        <v>106369</v>
      </c>
      <c r="C4628" s="12" t="s">
        <v>5139</v>
      </c>
      <c r="D4628" s="12" t="s">
        <v>5246</v>
      </c>
      <c r="E4628" s="17" t="s">
        <v>12049</v>
      </c>
      <c r="F4628" s="25" t="str">
        <f>LEFT(E4628,MIN(FIND({0,1,2,3,4,5,6,7,8,9},ASC(E4628)&amp;1234567890))-1)</f>
        <v>Cd</v>
      </c>
      <c r="G4628" s="25">
        <f t="shared" si="144"/>
        <v>3</v>
      </c>
      <c r="H4628" s="25">
        <f>VLOOKUP(F4628,Table!$A$2:$C$121,2,0)</f>
        <v>12</v>
      </c>
      <c r="I4628" s="26">
        <f>VLOOKUP(F4628,Table!$A$2:$C$121,3,0)</f>
        <v>5</v>
      </c>
      <c r="J4628" s="17" t="s">
        <v>11969</v>
      </c>
      <c r="K4628" s="25" t="str">
        <f>LEFT(J4628,MIN(FIND({0,1,2,3,4,5,6,7,8,9},ASC(J4628)&amp;1234567890))-1)</f>
        <v>Sr</v>
      </c>
      <c r="L4628" s="25">
        <f t="shared" si="145"/>
        <v>5</v>
      </c>
      <c r="M4628" s="25">
        <f>VLOOKUP(K4628,Table!$A$2:$C$121,2,0)</f>
        <v>2</v>
      </c>
      <c r="N4628" s="26">
        <f>VLOOKUP(K4628,Table!$A$2:$C$121,3,0)</f>
        <v>5</v>
      </c>
      <c r="O4628" s="13" t="str">
        <f>VLOOKUP(A4628,Table!$U$1:$V$230,2,0)</f>
        <v>Tetragonal</v>
      </c>
      <c r="P4628" s="1"/>
    </row>
    <row r="4629" spans="1:16">
      <c r="A4629" s="12">
        <v>140</v>
      </c>
      <c r="B4629" s="12">
        <v>57355</v>
      </c>
      <c r="C4629" s="12" t="s">
        <v>5139</v>
      </c>
      <c r="D4629" s="12" t="s">
        <v>5247</v>
      </c>
      <c r="E4629" s="17" t="s">
        <v>11657</v>
      </c>
      <c r="F4629" s="25" t="str">
        <f>LEFT(E4629,MIN(FIND({0,1,2,3,4,5,6,7,8,9},ASC(E4629)&amp;1234567890))-1)</f>
        <v>Ag</v>
      </c>
      <c r="G4629" s="25">
        <f t="shared" si="144"/>
        <v>3</v>
      </c>
      <c r="H4629" s="25">
        <f>VLOOKUP(F4629,Table!$A$2:$C$121,2,0)</f>
        <v>11</v>
      </c>
      <c r="I4629" s="26">
        <f>VLOOKUP(F4629,Table!$A$2:$C$121,3,0)</f>
        <v>5</v>
      </c>
      <c r="J4629" s="17" t="s">
        <v>11425</v>
      </c>
      <c r="K4629" s="25" t="str">
        <f>LEFT(J4629,MIN(FIND({0,1,2,3,4,5,6,7,8,9},ASC(J4629)&amp;1234567890))-1)</f>
        <v>Ca</v>
      </c>
      <c r="L4629" s="25">
        <f t="shared" si="145"/>
        <v>5</v>
      </c>
      <c r="M4629" s="25">
        <f>VLOOKUP(K4629,Table!$A$2:$C$121,2,0)</f>
        <v>2</v>
      </c>
      <c r="N4629" s="26">
        <f>VLOOKUP(K4629,Table!$A$2:$C$121,3,0)</f>
        <v>4</v>
      </c>
      <c r="O4629" s="13" t="str">
        <f>VLOOKUP(A4629,Table!$U$1:$V$230,2,0)</f>
        <v>Tetragonal</v>
      </c>
      <c r="P4629" s="1"/>
    </row>
    <row r="4630" spans="1:16">
      <c r="A4630" s="12">
        <v>140</v>
      </c>
      <c r="B4630" s="12">
        <v>73331</v>
      </c>
      <c r="C4630" s="12" t="s">
        <v>5139</v>
      </c>
      <c r="D4630" s="12" t="s">
        <v>5248</v>
      </c>
      <c r="E4630" s="17" t="s">
        <v>12691</v>
      </c>
      <c r="F4630" s="25" t="str">
        <f>LEFT(E4630,MIN(FIND({0,1,2,3,4,5,6,7,8,9},ASC(E4630)&amp;1234567890))-1)</f>
        <v>W</v>
      </c>
      <c r="G4630" s="25">
        <f t="shared" si="144"/>
        <v>5</v>
      </c>
      <c r="H4630" s="25">
        <f>VLOOKUP(F4630,Table!$A$2:$C$121,2,0)</f>
        <v>6</v>
      </c>
      <c r="I4630" s="26">
        <f>VLOOKUP(F4630,Table!$A$2:$C$121,3,0)</f>
        <v>6</v>
      </c>
      <c r="J4630" s="17" t="s">
        <v>11374</v>
      </c>
      <c r="K4630" s="25" t="str">
        <f>LEFT(J4630,MIN(FIND({0,1,2,3,4,5,6,7,8,9},ASC(J4630)&amp;1234567890))-1)</f>
        <v>Si</v>
      </c>
      <c r="L4630" s="25">
        <f t="shared" si="145"/>
        <v>3</v>
      </c>
      <c r="M4630" s="25">
        <f>VLOOKUP(K4630,Table!$A$2:$C$121,2,0)</f>
        <v>14</v>
      </c>
      <c r="N4630" s="26">
        <f>VLOOKUP(K4630,Table!$A$2:$C$121,3,0)</f>
        <v>3</v>
      </c>
      <c r="O4630" s="13" t="str">
        <f>VLOOKUP(A4630,Table!$U$1:$V$230,2,0)</f>
        <v>Tetragonal</v>
      </c>
      <c r="P4630" s="1"/>
    </row>
    <row r="4631" spans="1:16">
      <c r="A4631" s="12">
        <v>140</v>
      </c>
      <c r="B4631" s="12">
        <v>413805</v>
      </c>
      <c r="C4631" s="12" t="s">
        <v>5139</v>
      </c>
      <c r="D4631" s="12" t="s">
        <v>5249</v>
      </c>
      <c r="E4631" s="17" t="s">
        <v>11969</v>
      </c>
      <c r="F4631" s="25" t="str">
        <f>LEFT(E4631,MIN(FIND({0,1,2,3,4,5,6,7,8,9},ASC(E4631)&amp;1234567890))-1)</f>
        <v>Sr</v>
      </c>
      <c r="G4631" s="25">
        <f t="shared" si="144"/>
        <v>5</v>
      </c>
      <c r="H4631" s="25">
        <f>VLOOKUP(F4631,Table!$A$2:$C$121,2,0)</f>
        <v>2</v>
      </c>
      <c r="I4631" s="26">
        <f>VLOOKUP(F4631,Table!$A$2:$C$121,3,0)</f>
        <v>5</v>
      </c>
      <c r="J4631" s="17" t="s">
        <v>45</v>
      </c>
      <c r="K4631" s="25" t="str">
        <f>LEFT(J4631,MIN(FIND({0,1,2,3,4,5,6,7,8,9},ASC(J4631)&amp;1234567890))-1)</f>
        <v>In</v>
      </c>
      <c r="L4631" s="25">
        <f t="shared" si="145"/>
        <v>3</v>
      </c>
      <c r="M4631" s="25">
        <f>VLOOKUP(K4631,Table!$A$2:$C$121,2,0)</f>
        <v>13</v>
      </c>
      <c r="N4631" s="26">
        <f>VLOOKUP(K4631,Table!$A$2:$C$121,3,0)</f>
        <v>5</v>
      </c>
      <c r="O4631" s="13" t="str">
        <f>VLOOKUP(A4631,Table!$U$1:$V$230,2,0)</f>
        <v>Tetragonal</v>
      </c>
      <c r="P4631" s="1"/>
    </row>
    <row r="4632" spans="1:16">
      <c r="A4632" s="12">
        <v>140</v>
      </c>
      <c r="B4632" s="12">
        <v>409798</v>
      </c>
      <c r="C4632" s="12" t="s">
        <v>5139</v>
      </c>
      <c r="D4632" s="12" t="s">
        <v>5250</v>
      </c>
      <c r="E4632" s="17" t="s">
        <v>12692</v>
      </c>
      <c r="F4632" s="25" t="str">
        <f>LEFT(E4632,MIN(FIND({0,1,2,3,4,5,6,7,8,9},ASC(E4632)&amp;1234567890))-1)</f>
        <v>V</v>
      </c>
      <c r="G4632" s="25">
        <f t="shared" si="144"/>
        <v>0.95799999999999996</v>
      </c>
      <c r="H4632" s="25">
        <f>VLOOKUP(F4632,Table!$A$2:$C$121,2,0)</f>
        <v>5</v>
      </c>
      <c r="I4632" s="26">
        <f>VLOOKUP(F4632,Table!$A$2:$C$121,3,0)</f>
        <v>4</v>
      </c>
      <c r="J4632" s="17" t="s">
        <v>593</v>
      </c>
      <c r="K4632" s="25" t="str">
        <f>LEFT(J4632,MIN(FIND({0,1,2,3,4,5,6,7,8,9},ASC(J4632)&amp;1234567890))-1)</f>
        <v>Sb</v>
      </c>
      <c r="L4632" s="25">
        <f t="shared" si="145"/>
        <v>2</v>
      </c>
      <c r="M4632" s="25">
        <f>VLOOKUP(K4632,Table!$A$2:$C$121,2,0)</f>
        <v>15</v>
      </c>
      <c r="N4632" s="26">
        <f>VLOOKUP(K4632,Table!$A$2:$C$121,3,0)</f>
        <v>5</v>
      </c>
      <c r="O4632" s="13" t="str">
        <f>VLOOKUP(A4632,Table!$U$1:$V$230,2,0)</f>
        <v>Tetragonal</v>
      </c>
      <c r="P4632" s="1"/>
    </row>
    <row r="4633" spans="1:16">
      <c r="A4633" s="12">
        <v>140</v>
      </c>
      <c r="B4633" s="12">
        <v>600991</v>
      </c>
      <c r="C4633" s="12" t="s">
        <v>5139</v>
      </c>
      <c r="D4633" s="12" t="s">
        <v>5251</v>
      </c>
      <c r="E4633" s="17" t="s">
        <v>11782</v>
      </c>
      <c r="F4633" s="25" t="str">
        <f>LEFT(E4633,MIN(FIND({0,1,2,3,4,5,6,7,8,9},ASC(E4633)&amp;1234567890))-1)</f>
        <v>Nd</v>
      </c>
      <c r="G4633" s="25">
        <f t="shared" si="144"/>
        <v>5</v>
      </c>
      <c r="H4633" s="25">
        <f>VLOOKUP(F4633,Table!$A$2:$C$121,2,0)</f>
        <v>3</v>
      </c>
      <c r="I4633" s="26">
        <f>VLOOKUP(F4633,Table!$A$2:$C$121,3,0)</f>
        <v>6</v>
      </c>
      <c r="J4633" s="17" t="s">
        <v>11374</v>
      </c>
      <c r="K4633" s="25" t="str">
        <f>LEFT(J4633,MIN(FIND({0,1,2,3,4,5,6,7,8,9},ASC(J4633)&amp;1234567890))-1)</f>
        <v>Si</v>
      </c>
      <c r="L4633" s="25">
        <f t="shared" si="145"/>
        <v>3</v>
      </c>
      <c r="M4633" s="25">
        <f>VLOOKUP(K4633,Table!$A$2:$C$121,2,0)</f>
        <v>14</v>
      </c>
      <c r="N4633" s="26">
        <f>VLOOKUP(K4633,Table!$A$2:$C$121,3,0)</f>
        <v>3</v>
      </c>
      <c r="O4633" s="13" t="str">
        <f>VLOOKUP(A4633,Table!$U$1:$V$230,2,0)</f>
        <v>Tetragonal</v>
      </c>
      <c r="P4633" s="1"/>
    </row>
    <row r="4634" spans="1:16">
      <c r="A4634" s="12">
        <v>140</v>
      </c>
      <c r="B4634" s="12">
        <v>602883</v>
      </c>
      <c r="C4634" s="12" t="s">
        <v>5139</v>
      </c>
      <c r="D4634" s="12" t="s">
        <v>5252</v>
      </c>
      <c r="E4634" s="17" t="s">
        <v>11425</v>
      </c>
      <c r="F4634" s="25" t="str">
        <f>LEFT(E4634,MIN(FIND({0,1,2,3,4,5,6,7,8,9},ASC(E4634)&amp;1234567890))-1)</f>
        <v>Ca</v>
      </c>
      <c r="G4634" s="25">
        <f t="shared" si="144"/>
        <v>5</v>
      </c>
      <c r="H4634" s="25">
        <f>VLOOKUP(F4634,Table!$A$2:$C$121,2,0)</f>
        <v>2</v>
      </c>
      <c r="I4634" s="26">
        <f>VLOOKUP(F4634,Table!$A$2:$C$121,3,0)</f>
        <v>4</v>
      </c>
      <c r="J4634" s="17" t="s">
        <v>11839</v>
      </c>
      <c r="K4634" s="25" t="str">
        <f>LEFT(J4634,MIN(FIND({0,1,2,3,4,5,6,7,8,9},ASC(J4634)&amp;1234567890))-1)</f>
        <v>Zn</v>
      </c>
      <c r="L4634" s="25">
        <f t="shared" si="145"/>
        <v>3</v>
      </c>
      <c r="M4634" s="25">
        <f>VLOOKUP(K4634,Table!$A$2:$C$121,2,0)</f>
        <v>12</v>
      </c>
      <c r="N4634" s="26">
        <f>VLOOKUP(K4634,Table!$A$2:$C$121,3,0)</f>
        <v>4</v>
      </c>
      <c r="O4634" s="13" t="str">
        <f>VLOOKUP(A4634,Table!$U$1:$V$230,2,0)</f>
        <v>Tetragonal</v>
      </c>
      <c r="P4634" s="1"/>
    </row>
    <row r="4635" spans="1:16">
      <c r="A4635" s="12">
        <v>140</v>
      </c>
      <c r="B4635" s="12">
        <v>603491</v>
      </c>
      <c r="C4635" s="12" t="s">
        <v>5139</v>
      </c>
      <c r="D4635" s="12" t="s">
        <v>5253</v>
      </c>
      <c r="E4635" s="17" t="s">
        <v>11553</v>
      </c>
      <c r="F4635" s="25" t="str">
        <f>LEFT(E4635,MIN(FIND({0,1,2,3,4,5,6,7,8,9},ASC(E4635)&amp;1234567890))-1)</f>
        <v>Zr</v>
      </c>
      <c r="G4635" s="25">
        <f t="shared" si="144"/>
        <v>5</v>
      </c>
      <c r="H4635" s="25">
        <f>VLOOKUP(F4635,Table!$A$2:$C$121,2,0)</f>
        <v>4</v>
      </c>
      <c r="I4635" s="26">
        <f>VLOOKUP(F4635,Table!$A$2:$C$121,3,0)</f>
        <v>5</v>
      </c>
      <c r="J4635" s="17" t="s">
        <v>445</v>
      </c>
      <c r="K4635" s="25" t="str">
        <f>LEFT(J4635,MIN(FIND({0,1,2,3,4,5,6,7,8,9},ASC(J4635)&amp;1234567890))-1)</f>
        <v>Al</v>
      </c>
      <c r="L4635" s="25">
        <f t="shared" si="145"/>
        <v>3</v>
      </c>
      <c r="M4635" s="25">
        <f>VLOOKUP(K4635,Table!$A$2:$C$121,2,0)</f>
        <v>13</v>
      </c>
      <c r="N4635" s="26">
        <f>VLOOKUP(K4635,Table!$A$2:$C$121,3,0)</f>
        <v>3</v>
      </c>
      <c r="O4635" s="13" t="str">
        <f>VLOOKUP(A4635,Table!$U$1:$V$230,2,0)</f>
        <v>Tetragonal</v>
      </c>
      <c r="P4635" s="1"/>
    </row>
    <row r="4636" spans="1:16">
      <c r="A4636" s="12">
        <v>140</v>
      </c>
      <c r="B4636" s="12">
        <v>604578</v>
      </c>
      <c r="C4636" s="12" t="s">
        <v>5139</v>
      </c>
      <c r="D4636" s="12" t="s">
        <v>5254</v>
      </c>
      <c r="E4636" s="17" t="s">
        <v>11974</v>
      </c>
      <c r="F4636" s="25" t="str">
        <f>LEFT(E4636,MIN(FIND({0,1,2,3,4,5,6,7,8,9},ASC(E4636)&amp;1234567890))-1)</f>
        <v>Ce</v>
      </c>
      <c r="G4636" s="25">
        <f t="shared" si="144"/>
        <v>5</v>
      </c>
      <c r="H4636" s="25">
        <f>VLOOKUP(F4636,Table!$A$2:$C$121,2,0)</f>
        <v>3</v>
      </c>
      <c r="I4636" s="26">
        <f>VLOOKUP(F4636,Table!$A$2:$C$121,3,0)</f>
        <v>6</v>
      </c>
      <c r="J4636" s="17" t="s">
        <v>11374</v>
      </c>
      <c r="K4636" s="25" t="str">
        <f>LEFT(J4636,MIN(FIND({0,1,2,3,4,5,6,7,8,9},ASC(J4636)&amp;1234567890))-1)</f>
        <v>Si</v>
      </c>
      <c r="L4636" s="25">
        <f t="shared" si="145"/>
        <v>3</v>
      </c>
      <c r="M4636" s="25">
        <f>VLOOKUP(K4636,Table!$A$2:$C$121,2,0)</f>
        <v>14</v>
      </c>
      <c r="N4636" s="26">
        <f>VLOOKUP(K4636,Table!$A$2:$C$121,3,0)</f>
        <v>3</v>
      </c>
      <c r="O4636" s="13" t="str">
        <f>VLOOKUP(A4636,Table!$U$1:$V$230,2,0)</f>
        <v>Tetragonal</v>
      </c>
      <c r="P4636" s="1"/>
    </row>
    <row r="4637" spans="1:16">
      <c r="A4637" s="12">
        <v>140</v>
      </c>
      <c r="B4637" s="12">
        <v>605971</v>
      </c>
      <c r="C4637" s="12" t="s">
        <v>5139</v>
      </c>
      <c r="D4637" s="12" t="s">
        <v>5255</v>
      </c>
      <c r="E4637" s="17" t="s">
        <v>11417</v>
      </c>
      <c r="F4637" s="25" t="str">
        <f>LEFT(E4637,MIN(FIND({0,1,2,3,4,5,6,7,8,9},ASC(E4637)&amp;1234567890))-1)</f>
        <v>Yb</v>
      </c>
      <c r="G4637" s="25">
        <f t="shared" si="144"/>
        <v>5</v>
      </c>
      <c r="H4637" s="25">
        <f>VLOOKUP(F4637,Table!$A$2:$C$121,2,0)</f>
        <v>3</v>
      </c>
      <c r="I4637" s="26">
        <f>VLOOKUP(F4637,Table!$A$2:$C$121,3,0)</f>
        <v>6</v>
      </c>
      <c r="J4637" s="17" t="s">
        <v>11657</v>
      </c>
      <c r="K4637" s="25" t="str">
        <f>LEFT(J4637,MIN(FIND({0,1,2,3,4,5,6,7,8,9},ASC(J4637)&amp;1234567890))-1)</f>
        <v>Ag</v>
      </c>
      <c r="L4637" s="25">
        <f t="shared" si="145"/>
        <v>3</v>
      </c>
      <c r="M4637" s="25">
        <f>VLOOKUP(K4637,Table!$A$2:$C$121,2,0)</f>
        <v>11</v>
      </c>
      <c r="N4637" s="26">
        <f>VLOOKUP(K4637,Table!$A$2:$C$121,3,0)</f>
        <v>5</v>
      </c>
      <c r="O4637" s="13" t="str">
        <f>VLOOKUP(A4637,Table!$U$1:$V$230,2,0)</f>
        <v>Tetragonal</v>
      </c>
      <c r="P4637" s="1"/>
    </row>
    <row r="4638" spans="1:16">
      <c r="A4638" s="12">
        <v>140</v>
      </c>
      <c r="B4638" s="12">
        <v>608076</v>
      </c>
      <c r="C4638" s="12" t="s">
        <v>5139</v>
      </c>
      <c r="D4638" s="12" t="s">
        <v>5256</v>
      </c>
      <c r="E4638" s="17" t="s">
        <v>11431</v>
      </c>
      <c r="F4638" s="25" t="str">
        <f>LEFT(E4638,MIN(FIND({0,1,2,3,4,5,6,7,8,9},ASC(E4638)&amp;1234567890))-1)</f>
        <v>Hf</v>
      </c>
      <c r="G4638" s="25">
        <f t="shared" si="144"/>
        <v>2</v>
      </c>
      <c r="H4638" s="25">
        <f>VLOOKUP(F4638,Table!$A$2:$C$121,2,0)</f>
        <v>4</v>
      </c>
      <c r="I4638" s="26">
        <f>VLOOKUP(F4638,Table!$A$2:$C$121,3,0)</f>
        <v>6</v>
      </c>
      <c r="J4638" s="17" t="s">
        <v>11352</v>
      </c>
      <c r="K4638" s="25" t="str">
        <f>LEFT(J4638,MIN(FIND({0,1,2,3,4,5,6,7,8,9},ASC(J4638)&amp;1234567890))-1)</f>
        <v>Al</v>
      </c>
      <c r="L4638" s="25">
        <f t="shared" si="145"/>
        <v>1</v>
      </c>
      <c r="M4638" s="25">
        <f>VLOOKUP(K4638,Table!$A$2:$C$121,2,0)</f>
        <v>13</v>
      </c>
      <c r="N4638" s="26">
        <f>VLOOKUP(K4638,Table!$A$2:$C$121,3,0)</f>
        <v>3</v>
      </c>
      <c r="O4638" s="13" t="str">
        <f>VLOOKUP(A4638,Table!$U$1:$V$230,2,0)</f>
        <v>Tetragonal</v>
      </c>
      <c r="P4638" s="1"/>
    </row>
    <row r="4639" spans="1:16">
      <c r="A4639" s="12">
        <v>140</v>
      </c>
      <c r="B4639" s="12">
        <v>609517</v>
      </c>
      <c r="C4639" s="12" t="s">
        <v>5139</v>
      </c>
      <c r="D4639" s="12" t="s">
        <v>5257</v>
      </c>
      <c r="E4639" s="17" t="s">
        <v>11494</v>
      </c>
      <c r="F4639" s="25" t="str">
        <f>LEFT(E4639,MIN(FIND({0,1,2,3,4,5,6,7,8,9},ASC(E4639)&amp;1234567890))-1)</f>
        <v>Th</v>
      </c>
      <c r="G4639" s="25">
        <f t="shared" si="144"/>
        <v>2</v>
      </c>
      <c r="H4639" s="25">
        <f>VLOOKUP(F4639,Table!$A$2:$C$121,2,0)</f>
        <v>3</v>
      </c>
      <c r="I4639" s="26">
        <f>VLOOKUP(F4639,Table!$A$2:$C$121,3,0)</f>
        <v>7</v>
      </c>
      <c r="J4639" s="17" t="s">
        <v>11352</v>
      </c>
      <c r="K4639" s="25" t="str">
        <f>LEFT(J4639,MIN(FIND({0,1,2,3,4,5,6,7,8,9},ASC(J4639)&amp;1234567890))-1)</f>
        <v>Al</v>
      </c>
      <c r="L4639" s="25">
        <f t="shared" si="145"/>
        <v>1</v>
      </c>
      <c r="M4639" s="25">
        <f>VLOOKUP(K4639,Table!$A$2:$C$121,2,0)</f>
        <v>13</v>
      </c>
      <c r="N4639" s="26">
        <f>VLOOKUP(K4639,Table!$A$2:$C$121,3,0)</f>
        <v>3</v>
      </c>
      <c r="O4639" s="13" t="str">
        <f>VLOOKUP(A4639,Table!$U$1:$V$230,2,0)</f>
        <v>Tetragonal</v>
      </c>
      <c r="P4639" s="1"/>
    </row>
    <row r="4640" spans="1:16">
      <c r="A4640" s="12">
        <v>140</v>
      </c>
      <c r="B4640" s="12">
        <v>609717</v>
      </c>
      <c r="C4640" s="12" t="s">
        <v>5139</v>
      </c>
      <c r="D4640" s="12" t="s">
        <v>5258</v>
      </c>
      <c r="E4640" s="17" t="s">
        <v>11391</v>
      </c>
      <c r="F4640" s="25" t="str">
        <f>LEFT(E4640,MIN(FIND({0,1,2,3,4,5,6,7,8,9},ASC(E4640)&amp;1234567890))-1)</f>
        <v>Zr</v>
      </c>
      <c r="G4640" s="25">
        <f t="shared" si="144"/>
        <v>2</v>
      </c>
      <c r="H4640" s="25">
        <f>VLOOKUP(F4640,Table!$A$2:$C$121,2,0)</f>
        <v>4</v>
      </c>
      <c r="I4640" s="26">
        <f>VLOOKUP(F4640,Table!$A$2:$C$121,3,0)</f>
        <v>5</v>
      </c>
      <c r="J4640" s="17" t="s">
        <v>11352</v>
      </c>
      <c r="K4640" s="25" t="str">
        <f>LEFT(J4640,MIN(FIND({0,1,2,3,4,5,6,7,8,9},ASC(J4640)&amp;1234567890))-1)</f>
        <v>Al</v>
      </c>
      <c r="L4640" s="25">
        <f t="shared" si="145"/>
        <v>1</v>
      </c>
      <c r="M4640" s="25">
        <f>VLOOKUP(K4640,Table!$A$2:$C$121,2,0)</f>
        <v>13</v>
      </c>
      <c r="N4640" s="26">
        <f>VLOOKUP(K4640,Table!$A$2:$C$121,3,0)</f>
        <v>3</v>
      </c>
      <c r="O4640" s="13" t="str">
        <f>VLOOKUP(A4640,Table!$U$1:$V$230,2,0)</f>
        <v>Tetragonal</v>
      </c>
      <c r="P4640" s="1"/>
    </row>
    <row r="4641" spans="1:16">
      <c r="A4641" s="12">
        <v>140</v>
      </c>
      <c r="B4641" s="12">
        <v>609822</v>
      </c>
      <c r="C4641" s="12" t="s">
        <v>5139</v>
      </c>
      <c r="D4641" s="12" t="s">
        <v>5259</v>
      </c>
      <c r="E4641" s="17" t="s">
        <v>12693</v>
      </c>
      <c r="F4641" s="25" t="str">
        <f>LEFT(E4641,MIN(FIND({0,1,2,3,4,5,6,7,8,9},ASC(E4641)&amp;1234567890))-1)</f>
        <v>Am</v>
      </c>
      <c r="G4641" s="25">
        <f t="shared" si="144"/>
        <v>5</v>
      </c>
      <c r="H4641" s="25">
        <f>VLOOKUP(F4641,Table!$A$2:$C$121,2,0)</f>
        <v>3</v>
      </c>
      <c r="I4641" s="26">
        <f>VLOOKUP(F4641,Table!$A$2:$C$121,3,0)</f>
        <v>7</v>
      </c>
      <c r="J4641" s="17" t="s">
        <v>11374</v>
      </c>
      <c r="K4641" s="25" t="str">
        <f>LEFT(J4641,MIN(FIND({0,1,2,3,4,5,6,7,8,9},ASC(J4641)&amp;1234567890))-1)</f>
        <v>Si</v>
      </c>
      <c r="L4641" s="25">
        <f t="shared" si="145"/>
        <v>3</v>
      </c>
      <c r="M4641" s="25">
        <f>VLOOKUP(K4641,Table!$A$2:$C$121,2,0)</f>
        <v>14</v>
      </c>
      <c r="N4641" s="26">
        <f>VLOOKUP(K4641,Table!$A$2:$C$121,3,0)</f>
        <v>3</v>
      </c>
      <c r="O4641" s="13" t="str">
        <f>VLOOKUP(A4641,Table!$U$1:$V$230,2,0)</f>
        <v>Tetragonal</v>
      </c>
      <c r="P4641" s="1"/>
    </row>
    <row r="4642" spans="1:16">
      <c r="A4642" s="12">
        <v>140</v>
      </c>
      <c r="B4642" s="12">
        <v>611571</v>
      </c>
      <c r="C4642" s="12" t="s">
        <v>5139</v>
      </c>
      <c r="D4642" s="12" t="s">
        <v>2493</v>
      </c>
      <c r="E4642" s="17" t="s">
        <v>417</v>
      </c>
      <c r="F4642" s="25" t="str">
        <f>LEFT(E4642,MIN(FIND({0,1,2,3,4,5,6,7,8,9},ASC(E4642)&amp;1234567890))-1)</f>
        <v>V</v>
      </c>
      <c r="G4642" s="25">
        <f t="shared" si="144"/>
        <v>5</v>
      </c>
      <c r="H4642" s="25">
        <f>VLOOKUP(F4642,Table!$A$2:$C$121,2,0)</f>
        <v>5</v>
      </c>
      <c r="I4642" s="26">
        <f>VLOOKUP(F4642,Table!$A$2:$C$121,3,0)</f>
        <v>4</v>
      </c>
      <c r="J4642" s="17" t="s">
        <v>331</v>
      </c>
      <c r="K4642" s="25" t="str">
        <f>LEFT(J4642,MIN(FIND({0,1,2,3,4,5,6,7,8,9},ASC(J4642)&amp;1234567890))-1)</f>
        <v>As</v>
      </c>
      <c r="L4642" s="25">
        <f t="shared" si="145"/>
        <v>3</v>
      </c>
      <c r="M4642" s="25">
        <f>VLOOKUP(K4642,Table!$A$2:$C$121,2,0)</f>
        <v>15</v>
      </c>
      <c r="N4642" s="26">
        <f>VLOOKUP(K4642,Table!$A$2:$C$121,3,0)</f>
        <v>4</v>
      </c>
      <c r="O4642" s="13" t="str">
        <f>VLOOKUP(A4642,Table!$U$1:$V$230,2,0)</f>
        <v>Tetragonal</v>
      </c>
      <c r="P4642" s="1"/>
    </row>
    <row r="4643" spans="1:16">
      <c r="A4643" s="12">
        <v>140</v>
      </c>
      <c r="B4643" s="12">
        <v>612401</v>
      </c>
      <c r="C4643" s="12" t="s">
        <v>5139</v>
      </c>
      <c r="D4643" s="12" t="s">
        <v>5260</v>
      </c>
      <c r="E4643" s="17" t="s">
        <v>11494</v>
      </c>
      <c r="F4643" s="25" t="str">
        <f>LEFT(E4643,MIN(FIND({0,1,2,3,4,5,6,7,8,9},ASC(E4643)&amp;1234567890))-1)</f>
        <v>Th</v>
      </c>
      <c r="G4643" s="25">
        <f t="shared" si="144"/>
        <v>2</v>
      </c>
      <c r="H4643" s="25">
        <f>VLOOKUP(F4643,Table!$A$2:$C$121,2,0)</f>
        <v>3</v>
      </c>
      <c r="I4643" s="26">
        <f>VLOOKUP(F4643,Table!$A$2:$C$121,3,0)</f>
        <v>7</v>
      </c>
      <c r="J4643" s="17" t="s">
        <v>427</v>
      </c>
      <c r="K4643" s="25" t="str">
        <f>LEFT(J4643,MIN(FIND({0,1,2,3,4,5,6,7,8,9},ASC(J4643)&amp;1234567890))-1)</f>
        <v>Au</v>
      </c>
      <c r="L4643" s="25">
        <f t="shared" si="145"/>
        <v>1</v>
      </c>
      <c r="M4643" s="25">
        <f>VLOOKUP(K4643,Table!$A$2:$C$121,2,0)</f>
        <v>11</v>
      </c>
      <c r="N4643" s="26">
        <f>VLOOKUP(K4643,Table!$A$2:$C$121,3,0)</f>
        <v>6</v>
      </c>
      <c r="O4643" s="13" t="str">
        <f>VLOOKUP(A4643,Table!$U$1:$V$230,2,0)</f>
        <v>Tetragonal</v>
      </c>
      <c r="P4643" s="1"/>
    </row>
    <row r="4644" spans="1:16">
      <c r="A4644" s="12">
        <v>140</v>
      </c>
      <c r="B4644" s="12">
        <v>612478</v>
      </c>
      <c r="C4644" s="12" t="s">
        <v>5139</v>
      </c>
      <c r="D4644" s="12" t="s">
        <v>5261</v>
      </c>
      <c r="E4644" s="17" t="s">
        <v>11417</v>
      </c>
      <c r="F4644" s="25" t="str">
        <f>LEFT(E4644,MIN(FIND({0,1,2,3,4,5,6,7,8,9},ASC(E4644)&amp;1234567890))-1)</f>
        <v>Yb</v>
      </c>
      <c r="G4644" s="25">
        <f t="shared" si="144"/>
        <v>5</v>
      </c>
      <c r="H4644" s="25">
        <f>VLOOKUP(F4644,Table!$A$2:$C$121,2,0)</f>
        <v>3</v>
      </c>
      <c r="I4644" s="26">
        <f>VLOOKUP(F4644,Table!$A$2:$C$121,3,0)</f>
        <v>6</v>
      </c>
      <c r="J4644" s="17" t="s">
        <v>11910</v>
      </c>
      <c r="K4644" s="25" t="str">
        <f>LEFT(J4644,MIN(FIND({0,1,2,3,4,5,6,7,8,9},ASC(J4644)&amp;1234567890))-1)</f>
        <v>Au</v>
      </c>
      <c r="L4644" s="25">
        <f t="shared" si="145"/>
        <v>3</v>
      </c>
      <c r="M4644" s="25">
        <f>VLOOKUP(K4644,Table!$A$2:$C$121,2,0)</f>
        <v>11</v>
      </c>
      <c r="N4644" s="26">
        <f>VLOOKUP(K4644,Table!$A$2:$C$121,3,0)</f>
        <v>6</v>
      </c>
      <c r="O4644" s="13" t="str">
        <f>VLOOKUP(A4644,Table!$U$1:$V$230,2,0)</f>
        <v>Tetragonal</v>
      </c>
      <c r="P4644" s="1"/>
    </row>
    <row r="4645" spans="1:16">
      <c r="A4645" s="12">
        <v>140</v>
      </c>
      <c r="B4645" s="12">
        <v>614745</v>
      </c>
      <c r="C4645" s="12" t="s">
        <v>5139</v>
      </c>
      <c r="D4645" s="12" t="s">
        <v>5262</v>
      </c>
      <c r="E4645" s="17" t="s">
        <v>355</v>
      </c>
      <c r="F4645" s="25" t="str">
        <f>LEFT(E4645,MIN(FIND({0,1,2,3,4,5,6,7,8,9},ASC(E4645)&amp;1234567890))-1)</f>
        <v>Mn</v>
      </c>
      <c r="G4645" s="25">
        <f t="shared" si="144"/>
        <v>1</v>
      </c>
      <c r="H4645" s="25">
        <f>VLOOKUP(F4645,Table!$A$2:$C$121,2,0)</f>
        <v>7</v>
      </c>
      <c r="I4645" s="26">
        <f>VLOOKUP(F4645,Table!$A$2:$C$121,3,0)</f>
        <v>4</v>
      </c>
      <c r="J4645" s="17" t="s">
        <v>11624</v>
      </c>
      <c r="K4645" s="25" t="str">
        <f>LEFT(J4645,MIN(FIND({0,1,2,3,4,5,6,7,8,9},ASC(J4645)&amp;1234567890))-1)</f>
        <v>B</v>
      </c>
      <c r="L4645" s="25">
        <f t="shared" si="145"/>
        <v>2</v>
      </c>
      <c r="M4645" s="25">
        <f>VLOOKUP(K4645,Table!$A$2:$C$121,2,0)</f>
        <v>13</v>
      </c>
      <c r="N4645" s="26">
        <f>VLOOKUP(K4645,Table!$A$2:$C$121,3,0)</f>
        <v>2</v>
      </c>
      <c r="O4645" s="13" t="str">
        <f>VLOOKUP(A4645,Table!$U$1:$V$230,2,0)</f>
        <v>Tetragonal</v>
      </c>
      <c r="P4645" s="1"/>
    </row>
    <row r="4646" spans="1:16">
      <c r="A4646" s="12">
        <v>140</v>
      </c>
      <c r="B4646" s="12">
        <v>616712</v>
      </c>
      <c r="C4646" s="12" t="s">
        <v>5139</v>
      </c>
      <c r="D4646" s="12" t="s">
        <v>5263</v>
      </c>
      <c r="E4646" s="17" t="s">
        <v>12026</v>
      </c>
      <c r="F4646" s="25" t="str">
        <f>LEFT(E4646,MIN(FIND({0,1,2,3,4,5,6,7,8,9},ASC(E4646)&amp;1234567890))-1)</f>
        <v>In</v>
      </c>
      <c r="G4646" s="25">
        <f t="shared" si="144"/>
        <v>5</v>
      </c>
      <c r="H4646" s="25">
        <f>VLOOKUP(F4646,Table!$A$2:$C$121,2,0)</f>
        <v>13</v>
      </c>
      <c r="I4646" s="26">
        <f>VLOOKUP(F4646,Table!$A$2:$C$121,3,0)</f>
        <v>5</v>
      </c>
      <c r="J4646" s="17" t="s">
        <v>11840</v>
      </c>
      <c r="K4646" s="25" t="str">
        <f>LEFT(J4646,MIN(FIND({0,1,2,3,4,5,6,7,8,9},ASC(J4646)&amp;1234567890))-1)</f>
        <v>Bi</v>
      </c>
      <c r="L4646" s="25">
        <f t="shared" si="145"/>
        <v>3</v>
      </c>
      <c r="M4646" s="25">
        <f>VLOOKUP(K4646,Table!$A$2:$C$121,2,0)</f>
        <v>15</v>
      </c>
      <c r="N4646" s="26">
        <f>VLOOKUP(K4646,Table!$A$2:$C$121,3,0)</f>
        <v>6</v>
      </c>
      <c r="O4646" s="13" t="str">
        <f>VLOOKUP(A4646,Table!$U$1:$V$230,2,0)</f>
        <v>Tetragonal</v>
      </c>
      <c r="P4646" s="1"/>
    </row>
    <row r="4647" spans="1:16">
      <c r="A4647" s="12">
        <v>140</v>
      </c>
      <c r="B4647" s="12">
        <v>619275</v>
      </c>
      <c r="C4647" s="12" t="s">
        <v>5139</v>
      </c>
      <c r="D4647" s="12" t="s">
        <v>5264</v>
      </c>
      <c r="E4647" s="17" t="s">
        <v>11425</v>
      </c>
      <c r="F4647" s="25" t="str">
        <f>LEFT(E4647,MIN(FIND({0,1,2,3,4,5,6,7,8,9},ASC(E4647)&amp;1234567890))-1)</f>
        <v>Ca</v>
      </c>
      <c r="G4647" s="25">
        <f t="shared" si="144"/>
        <v>5</v>
      </c>
      <c r="H4647" s="25">
        <f>VLOOKUP(F4647,Table!$A$2:$C$121,2,0)</f>
        <v>2</v>
      </c>
      <c r="I4647" s="26">
        <f>VLOOKUP(F4647,Table!$A$2:$C$121,3,0)</f>
        <v>4</v>
      </c>
      <c r="J4647" s="17" t="s">
        <v>11560</v>
      </c>
      <c r="K4647" s="25" t="str">
        <f>LEFT(J4647,MIN(FIND({0,1,2,3,4,5,6,7,8,9},ASC(J4647)&amp;1234567890))-1)</f>
        <v>Ga</v>
      </c>
      <c r="L4647" s="25">
        <f t="shared" si="145"/>
        <v>3</v>
      </c>
      <c r="M4647" s="25">
        <f>VLOOKUP(K4647,Table!$A$2:$C$121,2,0)</f>
        <v>13</v>
      </c>
      <c r="N4647" s="26">
        <f>VLOOKUP(K4647,Table!$A$2:$C$121,3,0)</f>
        <v>4</v>
      </c>
      <c r="O4647" s="13" t="str">
        <f>VLOOKUP(A4647,Table!$U$1:$V$230,2,0)</f>
        <v>Tetragonal</v>
      </c>
      <c r="P4647" s="1"/>
    </row>
    <row r="4648" spans="1:16">
      <c r="A4648" s="12">
        <v>140</v>
      </c>
      <c r="B4648" s="12">
        <v>619514</v>
      </c>
      <c r="C4648" s="12" t="s">
        <v>5139</v>
      </c>
      <c r="D4648" s="12" t="s">
        <v>5265</v>
      </c>
      <c r="E4648" s="17" t="s">
        <v>11425</v>
      </c>
      <c r="F4648" s="25" t="str">
        <f>LEFT(E4648,MIN(FIND({0,1,2,3,4,5,6,7,8,9},ASC(E4648)&amp;1234567890))-1)</f>
        <v>Ca</v>
      </c>
      <c r="G4648" s="25">
        <f t="shared" si="144"/>
        <v>5</v>
      </c>
      <c r="H4648" s="25">
        <f>VLOOKUP(F4648,Table!$A$2:$C$121,2,0)</f>
        <v>2</v>
      </c>
      <c r="I4648" s="26">
        <f>VLOOKUP(F4648,Table!$A$2:$C$121,3,0)</f>
        <v>4</v>
      </c>
      <c r="J4648" s="17" t="s">
        <v>11355</v>
      </c>
      <c r="K4648" s="25" t="str">
        <f>LEFT(J4648,MIN(FIND({0,1,2,3,4,5,6,7,8,9},ASC(J4648)&amp;1234567890))-1)</f>
        <v>Pt</v>
      </c>
      <c r="L4648" s="25">
        <f t="shared" si="145"/>
        <v>3</v>
      </c>
      <c r="M4648" s="25">
        <f>VLOOKUP(K4648,Table!$A$2:$C$121,2,0)</f>
        <v>10</v>
      </c>
      <c r="N4648" s="26">
        <f>VLOOKUP(K4648,Table!$A$2:$C$121,3,0)</f>
        <v>6</v>
      </c>
      <c r="O4648" s="13" t="str">
        <f>VLOOKUP(A4648,Table!$U$1:$V$230,2,0)</f>
        <v>Tetragonal</v>
      </c>
      <c r="P4648" s="1"/>
    </row>
    <row r="4649" spans="1:16">
      <c r="A4649" s="12">
        <v>140</v>
      </c>
      <c r="B4649" s="12">
        <v>620495</v>
      </c>
      <c r="C4649" s="12" t="s">
        <v>5139</v>
      </c>
      <c r="D4649" s="12" t="s">
        <v>5266</v>
      </c>
      <c r="E4649" s="17" t="s">
        <v>11969</v>
      </c>
      <c r="F4649" s="25" t="str">
        <f>LEFT(E4649,MIN(FIND({0,1,2,3,4,5,6,7,8,9},ASC(E4649)&amp;1234567890))-1)</f>
        <v>Sr</v>
      </c>
      <c r="G4649" s="25">
        <f t="shared" si="144"/>
        <v>5</v>
      </c>
      <c r="H4649" s="25">
        <f>VLOOKUP(F4649,Table!$A$2:$C$121,2,0)</f>
        <v>2</v>
      </c>
      <c r="I4649" s="26">
        <f>VLOOKUP(F4649,Table!$A$2:$C$121,3,0)</f>
        <v>5</v>
      </c>
      <c r="J4649" s="17" t="s">
        <v>12049</v>
      </c>
      <c r="K4649" s="25" t="str">
        <f>LEFT(J4649,MIN(FIND({0,1,2,3,4,5,6,7,8,9},ASC(J4649)&amp;1234567890))-1)</f>
        <v>Cd</v>
      </c>
      <c r="L4649" s="25">
        <f t="shared" si="145"/>
        <v>3</v>
      </c>
      <c r="M4649" s="25">
        <f>VLOOKUP(K4649,Table!$A$2:$C$121,2,0)</f>
        <v>12</v>
      </c>
      <c r="N4649" s="26">
        <f>VLOOKUP(K4649,Table!$A$2:$C$121,3,0)</f>
        <v>5</v>
      </c>
      <c r="O4649" s="13" t="str">
        <f>VLOOKUP(A4649,Table!$U$1:$V$230,2,0)</f>
        <v>Tetragonal</v>
      </c>
      <c r="P4649" s="1"/>
    </row>
    <row r="4650" spans="1:16">
      <c r="A4650" s="12">
        <v>140</v>
      </c>
      <c r="B4650" s="12">
        <v>622295</v>
      </c>
      <c r="C4650" s="12" t="s">
        <v>5139</v>
      </c>
      <c r="D4650" s="12" t="s">
        <v>5267</v>
      </c>
      <c r="E4650" s="17" t="s">
        <v>11974</v>
      </c>
      <c r="F4650" s="25" t="str">
        <f>LEFT(E4650,MIN(FIND({0,1,2,3,4,5,6,7,8,9},ASC(E4650)&amp;1234567890))-1)</f>
        <v>Ce</v>
      </c>
      <c r="G4650" s="25">
        <f t="shared" si="144"/>
        <v>5</v>
      </c>
      <c r="H4650" s="25">
        <f>VLOOKUP(F4650,Table!$A$2:$C$121,2,0)</f>
        <v>3</v>
      </c>
      <c r="I4650" s="26">
        <f>VLOOKUP(F4650,Table!$A$2:$C$121,3,0)</f>
        <v>6</v>
      </c>
      <c r="J4650" s="17" t="s">
        <v>420</v>
      </c>
      <c r="K4650" s="25" t="str">
        <f>LEFT(J4650,MIN(FIND({0,1,2,3,4,5,6,7,8,9},ASC(J4650)&amp;1234567890))-1)</f>
        <v>Tl</v>
      </c>
      <c r="L4650" s="25">
        <f t="shared" si="145"/>
        <v>3</v>
      </c>
      <c r="M4650" s="25">
        <f>VLOOKUP(K4650,Table!$A$2:$C$121,2,0)</f>
        <v>13</v>
      </c>
      <c r="N4650" s="26">
        <f>VLOOKUP(K4650,Table!$A$2:$C$121,3,0)</f>
        <v>6</v>
      </c>
      <c r="O4650" s="13" t="str">
        <f>VLOOKUP(A4650,Table!$U$1:$V$230,2,0)</f>
        <v>Tetragonal</v>
      </c>
      <c r="P4650" s="1"/>
    </row>
    <row r="4651" spans="1:16">
      <c r="A4651" s="12">
        <v>140</v>
      </c>
      <c r="B4651" s="12">
        <v>624794</v>
      </c>
      <c r="C4651" s="12" t="s">
        <v>5139</v>
      </c>
      <c r="D4651" s="12" t="s">
        <v>5268</v>
      </c>
      <c r="E4651" s="17" t="s">
        <v>12694</v>
      </c>
      <c r="F4651" s="25" t="str">
        <f>LEFT(E4651,MIN(FIND({0,1,2,3,4,5,6,7,8,9},ASC(E4651)&amp;1234567890))-1)</f>
        <v>Pu</v>
      </c>
      <c r="G4651" s="25">
        <f t="shared" si="144"/>
        <v>6</v>
      </c>
      <c r="H4651" s="25">
        <f>VLOOKUP(F4651,Table!$A$2:$C$121,2,0)</f>
        <v>3</v>
      </c>
      <c r="I4651" s="26">
        <f>VLOOKUP(F4651,Table!$A$2:$C$121,3,0)</f>
        <v>7</v>
      </c>
      <c r="J4651" s="17" t="s">
        <v>76</v>
      </c>
      <c r="K4651" s="25" t="str">
        <f>LEFT(J4651,MIN(FIND({0,1,2,3,4,5,6,7,8,9},ASC(J4651)&amp;1234567890))-1)</f>
        <v>Co</v>
      </c>
      <c r="L4651" s="25">
        <f t="shared" si="145"/>
        <v>1</v>
      </c>
      <c r="M4651" s="25">
        <f>VLOOKUP(K4651,Table!$A$2:$C$121,2,0)</f>
        <v>9</v>
      </c>
      <c r="N4651" s="26">
        <f>VLOOKUP(K4651,Table!$A$2:$C$121,3,0)</f>
        <v>4</v>
      </c>
      <c r="O4651" s="13" t="str">
        <f>VLOOKUP(A4651,Table!$U$1:$V$230,2,0)</f>
        <v>Tetragonal</v>
      </c>
      <c r="P4651" s="1"/>
    </row>
    <row r="4652" spans="1:16">
      <c r="A4652" s="12">
        <v>140</v>
      </c>
      <c r="B4652" s="12">
        <v>625513</v>
      </c>
      <c r="C4652" s="12" t="s">
        <v>5139</v>
      </c>
      <c r="D4652" s="12" t="s">
        <v>5269</v>
      </c>
      <c r="E4652" s="17" t="s">
        <v>12689</v>
      </c>
      <c r="F4652" s="25" t="str">
        <f>LEFT(E4652,MIN(FIND({0,1,2,3,4,5,6,7,8,9},ASC(E4652)&amp;1234567890))-1)</f>
        <v>U</v>
      </c>
      <c r="G4652" s="25">
        <f t="shared" si="144"/>
        <v>6</v>
      </c>
      <c r="H4652" s="25">
        <f>VLOOKUP(F4652,Table!$A$2:$C$121,2,0)</f>
        <v>3</v>
      </c>
      <c r="I4652" s="26">
        <f>VLOOKUP(F4652,Table!$A$2:$C$121,3,0)</f>
        <v>7</v>
      </c>
      <c r="J4652" s="17" t="s">
        <v>76</v>
      </c>
      <c r="K4652" s="25" t="str">
        <f>LEFT(J4652,MIN(FIND({0,1,2,3,4,5,6,7,8,9},ASC(J4652)&amp;1234567890))-1)</f>
        <v>Co</v>
      </c>
      <c r="L4652" s="25">
        <f t="shared" si="145"/>
        <v>1</v>
      </c>
      <c r="M4652" s="25">
        <f>VLOOKUP(K4652,Table!$A$2:$C$121,2,0)</f>
        <v>9</v>
      </c>
      <c r="N4652" s="26">
        <f>VLOOKUP(K4652,Table!$A$2:$C$121,3,0)</f>
        <v>4</v>
      </c>
      <c r="O4652" s="13" t="str">
        <f>VLOOKUP(A4652,Table!$U$1:$V$230,2,0)</f>
        <v>Tetragonal</v>
      </c>
      <c r="P4652" s="1"/>
    </row>
    <row r="4653" spans="1:16">
      <c r="A4653" s="12">
        <v>140</v>
      </c>
      <c r="B4653" s="12">
        <v>626782</v>
      </c>
      <c r="C4653" s="12" t="s">
        <v>5139</v>
      </c>
      <c r="D4653" s="12" t="s">
        <v>5270</v>
      </c>
      <c r="E4653" s="17" t="s">
        <v>11383</v>
      </c>
      <c r="F4653" s="25" t="str">
        <f>LEFT(E4653,MIN(FIND({0,1,2,3,4,5,6,7,8,9},ASC(E4653)&amp;1234567890))-1)</f>
        <v>Cr</v>
      </c>
      <c r="G4653" s="25">
        <f t="shared" si="144"/>
        <v>3</v>
      </c>
      <c r="H4653" s="25">
        <f>VLOOKUP(F4653,Table!$A$2:$C$121,2,0)</f>
        <v>6</v>
      </c>
      <c r="I4653" s="26">
        <f>VLOOKUP(F4653,Table!$A$2:$C$121,3,0)</f>
        <v>4</v>
      </c>
      <c r="J4653" s="17" t="s">
        <v>11317</v>
      </c>
      <c r="K4653" s="25" t="str">
        <f>LEFT(J4653,MIN(FIND({0,1,2,3,4,5,6,7,8,9},ASC(J4653)&amp;1234567890))-1)</f>
        <v>Si</v>
      </c>
      <c r="L4653" s="25">
        <f t="shared" si="145"/>
        <v>5</v>
      </c>
      <c r="M4653" s="25">
        <f>VLOOKUP(K4653,Table!$A$2:$C$121,2,0)</f>
        <v>14</v>
      </c>
      <c r="N4653" s="26">
        <f>VLOOKUP(K4653,Table!$A$2:$C$121,3,0)</f>
        <v>3</v>
      </c>
      <c r="O4653" s="13" t="str">
        <f>VLOOKUP(A4653,Table!$U$1:$V$230,2,0)</f>
        <v>Tetragonal</v>
      </c>
      <c r="P4653" s="1"/>
    </row>
    <row r="4654" spans="1:16">
      <c r="A4654" s="12">
        <v>140</v>
      </c>
      <c r="B4654" s="12">
        <v>629369</v>
      </c>
      <c r="C4654" s="12" t="s">
        <v>5139</v>
      </c>
      <c r="D4654" s="12" t="s">
        <v>5271</v>
      </c>
      <c r="E4654" s="17" t="s">
        <v>11494</v>
      </c>
      <c r="F4654" s="25" t="str">
        <f>LEFT(E4654,MIN(FIND({0,1,2,3,4,5,6,7,8,9},ASC(E4654)&amp;1234567890))-1)</f>
        <v>Th</v>
      </c>
      <c r="G4654" s="25">
        <f t="shared" si="144"/>
        <v>2</v>
      </c>
      <c r="H4654" s="25">
        <f>VLOOKUP(F4654,Table!$A$2:$C$121,2,0)</f>
        <v>3</v>
      </c>
      <c r="I4654" s="26">
        <f>VLOOKUP(F4654,Table!$A$2:$C$121,3,0)</f>
        <v>7</v>
      </c>
      <c r="J4654" s="17" t="s">
        <v>11351</v>
      </c>
      <c r="K4654" s="25" t="str">
        <f>LEFT(J4654,MIN(FIND({0,1,2,3,4,5,6,7,8,9},ASC(J4654)&amp;1234567890))-1)</f>
        <v>Cu</v>
      </c>
      <c r="L4654" s="25">
        <f t="shared" si="145"/>
        <v>1</v>
      </c>
      <c r="M4654" s="25">
        <f>VLOOKUP(K4654,Table!$A$2:$C$121,2,0)</f>
        <v>11</v>
      </c>
      <c r="N4654" s="26">
        <f>VLOOKUP(K4654,Table!$A$2:$C$121,3,0)</f>
        <v>4</v>
      </c>
      <c r="O4654" s="13" t="str">
        <f>VLOOKUP(A4654,Table!$U$1:$V$230,2,0)</f>
        <v>Tetragonal</v>
      </c>
      <c r="P4654" s="1"/>
    </row>
    <row r="4655" spans="1:16">
      <c r="A4655" s="12">
        <v>140</v>
      </c>
      <c r="B4655" s="12">
        <v>629708</v>
      </c>
      <c r="C4655" s="12" t="s">
        <v>5139</v>
      </c>
      <c r="D4655" s="12" t="s">
        <v>5272</v>
      </c>
      <c r="E4655" s="17" t="s">
        <v>11385</v>
      </c>
      <c r="F4655" s="25" t="str">
        <f>LEFT(E4655,MIN(FIND({0,1,2,3,4,5,6,7,8,9},ASC(E4655)&amp;1234567890))-1)</f>
        <v>Dy</v>
      </c>
      <c r="G4655" s="25">
        <f t="shared" si="144"/>
        <v>3</v>
      </c>
      <c r="H4655" s="25">
        <f>VLOOKUP(F4655,Table!$A$2:$C$121,2,0)</f>
        <v>3</v>
      </c>
      <c r="I4655" s="26">
        <f>VLOOKUP(F4655,Table!$A$2:$C$121,3,0)</f>
        <v>6</v>
      </c>
      <c r="J4655" s="17" t="s">
        <v>11409</v>
      </c>
      <c r="K4655" s="25" t="str">
        <f>LEFT(J4655,MIN(FIND({0,1,2,3,4,5,6,7,8,9},ASC(J4655)&amp;1234567890))-1)</f>
        <v>Ga</v>
      </c>
      <c r="L4655" s="25">
        <f t="shared" si="145"/>
        <v>2</v>
      </c>
      <c r="M4655" s="25">
        <f>VLOOKUP(K4655,Table!$A$2:$C$121,2,0)</f>
        <v>13</v>
      </c>
      <c r="N4655" s="26">
        <f>VLOOKUP(K4655,Table!$A$2:$C$121,3,0)</f>
        <v>4</v>
      </c>
      <c r="O4655" s="13" t="str">
        <f>VLOOKUP(A4655,Table!$U$1:$V$230,2,0)</f>
        <v>Tetragonal</v>
      </c>
      <c r="P4655" s="1"/>
    </row>
    <row r="4656" spans="1:16">
      <c r="A4656" s="12">
        <v>140</v>
      </c>
      <c r="B4656" s="12">
        <v>629877</v>
      </c>
      <c r="C4656" s="12" t="s">
        <v>5139</v>
      </c>
      <c r="D4656" s="12" t="s">
        <v>5273</v>
      </c>
      <c r="E4656" s="17" t="s">
        <v>11385</v>
      </c>
      <c r="F4656" s="25" t="str">
        <f>LEFT(E4656,MIN(FIND({0,1,2,3,4,5,6,7,8,9},ASC(E4656)&amp;1234567890))-1)</f>
        <v>Dy</v>
      </c>
      <c r="G4656" s="25">
        <f t="shared" si="144"/>
        <v>3</v>
      </c>
      <c r="H4656" s="25">
        <f>VLOOKUP(F4656,Table!$A$2:$C$121,2,0)</f>
        <v>3</v>
      </c>
      <c r="I4656" s="26">
        <f>VLOOKUP(F4656,Table!$A$2:$C$121,3,0)</f>
        <v>6</v>
      </c>
      <c r="J4656" s="17" t="s">
        <v>11726</v>
      </c>
      <c r="K4656" s="25" t="str">
        <f>LEFT(J4656,MIN(FIND({0,1,2,3,4,5,6,7,8,9},ASC(J4656)&amp;1234567890))-1)</f>
        <v>Ir</v>
      </c>
      <c r="L4656" s="25">
        <f t="shared" si="145"/>
        <v>2</v>
      </c>
      <c r="M4656" s="25">
        <f>VLOOKUP(K4656,Table!$A$2:$C$121,2,0)</f>
        <v>9</v>
      </c>
      <c r="N4656" s="26">
        <f>VLOOKUP(K4656,Table!$A$2:$C$121,3,0)</f>
        <v>6</v>
      </c>
      <c r="O4656" s="13" t="str">
        <f>VLOOKUP(A4656,Table!$U$1:$V$230,2,0)</f>
        <v>Tetragonal</v>
      </c>
      <c r="P4656" s="1"/>
    </row>
    <row r="4657" spans="1:16">
      <c r="A4657" s="12">
        <v>140</v>
      </c>
      <c r="B4657" s="12">
        <v>630144</v>
      </c>
      <c r="C4657" s="12" t="s">
        <v>5139</v>
      </c>
      <c r="D4657" s="12" t="s">
        <v>5274</v>
      </c>
      <c r="E4657" s="17" t="s">
        <v>11385</v>
      </c>
      <c r="F4657" s="25" t="str">
        <f>LEFT(E4657,MIN(FIND({0,1,2,3,4,5,6,7,8,9},ASC(E4657)&amp;1234567890))-1)</f>
        <v>Dy</v>
      </c>
      <c r="G4657" s="25">
        <f t="shared" si="144"/>
        <v>3</v>
      </c>
      <c r="H4657" s="25">
        <f>VLOOKUP(F4657,Table!$A$2:$C$121,2,0)</f>
        <v>3</v>
      </c>
      <c r="I4657" s="26">
        <f>VLOOKUP(F4657,Table!$A$2:$C$121,3,0)</f>
        <v>6</v>
      </c>
      <c r="J4657" s="17" t="s">
        <v>11696</v>
      </c>
      <c r="K4657" s="25" t="str">
        <f>LEFT(J4657,MIN(FIND({0,1,2,3,4,5,6,7,8,9},ASC(J4657)&amp;1234567890))-1)</f>
        <v>Rh</v>
      </c>
      <c r="L4657" s="25">
        <f t="shared" si="145"/>
        <v>2</v>
      </c>
      <c r="M4657" s="25">
        <f>VLOOKUP(K4657,Table!$A$2:$C$121,2,0)</f>
        <v>9</v>
      </c>
      <c r="N4657" s="26">
        <f>VLOOKUP(K4657,Table!$A$2:$C$121,3,0)</f>
        <v>5</v>
      </c>
      <c r="O4657" s="13" t="str">
        <f>VLOOKUP(A4657,Table!$U$1:$V$230,2,0)</f>
        <v>Tetragonal</v>
      </c>
      <c r="P4657" s="1"/>
    </row>
    <row r="4658" spans="1:16">
      <c r="A4658" s="12">
        <v>140</v>
      </c>
      <c r="B4658" s="12">
        <v>630364</v>
      </c>
      <c r="C4658" s="12" t="s">
        <v>5139</v>
      </c>
      <c r="D4658" s="12" t="s">
        <v>5275</v>
      </c>
      <c r="E4658" s="17" t="s">
        <v>420</v>
      </c>
      <c r="F4658" s="25" t="str">
        <f>LEFT(E4658,MIN(FIND({0,1,2,3,4,5,6,7,8,9},ASC(E4658)&amp;1234567890))-1)</f>
        <v>Tl</v>
      </c>
      <c r="G4658" s="25">
        <f t="shared" si="144"/>
        <v>3</v>
      </c>
      <c r="H4658" s="25">
        <f>VLOOKUP(F4658,Table!$A$2:$C$121,2,0)</f>
        <v>13</v>
      </c>
      <c r="I4658" s="26">
        <f>VLOOKUP(F4658,Table!$A$2:$C$121,3,0)</f>
        <v>6</v>
      </c>
      <c r="J4658" s="17" t="s">
        <v>11345</v>
      </c>
      <c r="K4658" s="25" t="str">
        <f>LEFT(J4658,MIN(FIND({0,1,2,3,4,5,6,7,8,9},ASC(J4658)&amp;1234567890))-1)</f>
        <v>Dy</v>
      </c>
      <c r="L4658" s="25">
        <f t="shared" si="145"/>
        <v>5</v>
      </c>
      <c r="M4658" s="25">
        <f>VLOOKUP(K4658,Table!$A$2:$C$121,2,0)</f>
        <v>3</v>
      </c>
      <c r="N4658" s="26">
        <f>VLOOKUP(K4658,Table!$A$2:$C$121,3,0)</f>
        <v>6</v>
      </c>
      <c r="O4658" s="13" t="str">
        <f>VLOOKUP(A4658,Table!$U$1:$V$230,2,0)</f>
        <v>Tetragonal</v>
      </c>
      <c r="P4658" s="1"/>
    </row>
    <row r="4659" spans="1:16">
      <c r="A4659" s="12">
        <v>140</v>
      </c>
      <c r="B4659" s="12">
        <v>630544</v>
      </c>
      <c r="C4659" s="12" t="s">
        <v>5139</v>
      </c>
      <c r="D4659" s="12" t="s">
        <v>5276</v>
      </c>
      <c r="E4659" s="17" t="s">
        <v>11982</v>
      </c>
      <c r="F4659" s="25" t="str">
        <f>LEFT(E4659,MIN(FIND({0,1,2,3,4,5,6,7,8,9},ASC(E4659)&amp;1234567890))-1)</f>
        <v>Er</v>
      </c>
      <c r="G4659" s="25">
        <f t="shared" si="144"/>
        <v>3</v>
      </c>
      <c r="H4659" s="25">
        <f>VLOOKUP(F4659,Table!$A$2:$C$121,2,0)</f>
        <v>3</v>
      </c>
      <c r="I4659" s="26">
        <f>VLOOKUP(F4659,Table!$A$2:$C$121,3,0)</f>
        <v>6</v>
      </c>
      <c r="J4659" s="17" t="s">
        <v>11409</v>
      </c>
      <c r="K4659" s="25" t="str">
        <f>LEFT(J4659,MIN(FIND({0,1,2,3,4,5,6,7,8,9},ASC(J4659)&amp;1234567890))-1)</f>
        <v>Ga</v>
      </c>
      <c r="L4659" s="25">
        <f t="shared" si="145"/>
        <v>2</v>
      </c>
      <c r="M4659" s="25">
        <f>VLOOKUP(K4659,Table!$A$2:$C$121,2,0)</f>
        <v>13</v>
      </c>
      <c r="N4659" s="26">
        <f>VLOOKUP(K4659,Table!$A$2:$C$121,3,0)</f>
        <v>4</v>
      </c>
      <c r="O4659" s="13" t="str">
        <f>VLOOKUP(A4659,Table!$U$1:$V$230,2,0)</f>
        <v>Tetragonal</v>
      </c>
      <c r="P4659" s="1"/>
    </row>
    <row r="4660" spans="1:16">
      <c r="A4660" s="12">
        <v>140</v>
      </c>
      <c r="B4660" s="12">
        <v>630710</v>
      </c>
      <c r="C4660" s="12" t="s">
        <v>5139</v>
      </c>
      <c r="D4660" s="12" t="s">
        <v>5277</v>
      </c>
      <c r="E4660" s="17" t="s">
        <v>11726</v>
      </c>
      <c r="F4660" s="25" t="str">
        <f>LEFT(E4660,MIN(FIND({0,1,2,3,4,5,6,7,8,9},ASC(E4660)&amp;1234567890))-1)</f>
        <v>Ir</v>
      </c>
      <c r="G4660" s="25">
        <f t="shared" si="144"/>
        <v>2</v>
      </c>
      <c r="H4660" s="25">
        <f>VLOOKUP(F4660,Table!$A$2:$C$121,2,0)</f>
        <v>9</v>
      </c>
      <c r="I4660" s="26">
        <f>VLOOKUP(F4660,Table!$A$2:$C$121,3,0)</f>
        <v>6</v>
      </c>
      <c r="J4660" s="17" t="s">
        <v>11982</v>
      </c>
      <c r="K4660" s="25" t="str">
        <f>LEFT(J4660,MIN(FIND({0,1,2,3,4,5,6,7,8,9},ASC(J4660)&amp;1234567890))-1)</f>
        <v>Er</v>
      </c>
      <c r="L4660" s="25">
        <f t="shared" si="145"/>
        <v>3</v>
      </c>
      <c r="M4660" s="25">
        <f>VLOOKUP(K4660,Table!$A$2:$C$121,2,0)</f>
        <v>3</v>
      </c>
      <c r="N4660" s="26">
        <f>VLOOKUP(K4660,Table!$A$2:$C$121,3,0)</f>
        <v>6</v>
      </c>
      <c r="O4660" s="13" t="str">
        <f>VLOOKUP(A4660,Table!$U$1:$V$230,2,0)</f>
        <v>Tetragonal</v>
      </c>
      <c r="P4660" s="1"/>
    </row>
    <row r="4661" spans="1:16">
      <c r="A4661" s="12">
        <v>140</v>
      </c>
      <c r="B4661" s="12">
        <v>630719</v>
      </c>
      <c r="C4661" s="12" t="s">
        <v>5139</v>
      </c>
      <c r="D4661" s="12" t="s">
        <v>5278</v>
      </c>
      <c r="E4661" s="17" t="s">
        <v>11982</v>
      </c>
      <c r="F4661" s="25" t="str">
        <f>LEFT(E4661,MIN(FIND({0,1,2,3,4,5,6,7,8,9},ASC(E4661)&amp;1234567890))-1)</f>
        <v>Er</v>
      </c>
      <c r="G4661" s="25">
        <f t="shared" si="144"/>
        <v>3</v>
      </c>
      <c r="H4661" s="25">
        <f>VLOOKUP(F4661,Table!$A$2:$C$121,2,0)</f>
        <v>3</v>
      </c>
      <c r="I4661" s="26">
        <f>VLOOKUP(F4661,Table!$A$2:$C$121,3,0)</f>
        <v>6</v>
      </c>
      <c r="J4661" s="17" t="s">
        <v>11726</v>
      </c>
      <c r="K4661" s="25" t="str">
        <f>LEFT(J4661,MIN(FIND({0,1,2,3,4,5,6,7,8,9},ASC(J4661)&amp;1234567890))-1)</f>
        <v>Ir</v>
      </c>
      <c r="L4661" s="25">
        <f t="shared" si="145"/>
        <v>2</v>
      </c>
      <c r="M4661" s="25">
        <f>VLOOKUP(K4661,Table!$A$2:$C$121,2,0)</f>
        <v>9</v>
      </c>
      <c r="N4661" s="26">
        <f>VLOOKUP(K4661,Table!$A$2:$C$121,3,0)</f>
        <v>6</v>
      </c>
      <c r="O4661" s="13" t="str">
        <f>VLOOKUP(A4661,Table!$U$1:$V$230,2,0)</f>
        <v>Tetragonal</v>
      </c>
      <c r="P4661" s="1"/>
    </row>
    <row r="4662" spans="1:16">
      <c r="A4662" s="12">
        <v>140</v>
      </c>
      <c r="B4662" s="12">
        <v>631001</v>
      </c>
      <c r="C4662" s="12" t="s">
        <v>5139</v>
      </c>
      <c r="D4662" s="12" t="s">
        <v>5279</v>
      </c>
      <c r="E4662" s="17" t="s">
        <v>11982</v>
      </c>
      <c r="F4662" s="25" t="str">
        <f>LEFT(E4662,MIN(FIND({0,1,2,3,4,5,6,7,8,9},ASC(E4662)&amp;1234567890))-1)</f>
        <v>Er</v>
      </c>
      <c r="G4662" s="25">
        <f t="shared" si="144"/>
        <v>3</v>
      </c>
      <c r="H4662" s="25">
        <f>VLOOKUP(F4662,Table!$A$2:$C$121,2,0)</f>
        <v>3</v>
      </c>
      <c r="I4662" s="26">
        <f>VLOOKUP(F4662,Table!$A$2:$C$121,3,0)</f>
        <v>6</v>
      </c>
      <c r="J4662" s="17" t="s">
        <v>11696</v>
      </c>
      <c r="K4662" s="25" t="str">
        <f>LEFT(J4662,MIN(FIND({0,1,2,3,4,5,6,7,8,9},ASC(J4662)&amp;1234567890))-1)</f>
        <v>Rh</v>
      </c>
      <c r="L4662" s="25">
        <f t="shared" si="145"/>
        <v>2</v>
      </c>
      <c r="M4662" s="25">
        <f>VLOOKUP(K4662,Table!$A$2:$C$121,2,0)</f>
        <v>9</v>
      </c>
      <c r="N4662" s="26">
        <f>VLOOKUP(K4662,Table!$A$2:$C$121,3,0)</f>
        <v>5</v>
      </c>
      <c r="O4662" s="13" t="str">
        <f>VLOOKUP(A4662,Table!$U$1:$V$230,2,0)</f>
        <v>Tetragonal</v>
      </c>
      <c r="P4662" s="1"/>
    </row>
    <row r="4663" spans="1:16">
      <c r="A4663" s="12">
        <v>140</v>
      </c>
      <c r="B4663" s="12">
        <v>631209</v>
      </c>
      <c r="C4663" s="12" t="s">
        <v>5139</v>
      </c>
      <c r="D4663" s="12" t="s">
        <v>5280</v>
      </c>
      <c r="E4663" s="17" t="s">
        <v>11543</v>
      </c>
      <c r="F4663" s="25" t="str">
        <f>LEFT(E4663,MIN(FIND({0,1,2,3,4,5,6,7,8,9},ASC(E4663)&amp;1234567890))-1)</f>
        <v>Er</v>
      </c>
      <c r="G4663" s="25">
        <f t="shared" si="144"/>
        <v>5</v>
      </c>
      <c r="H4663" s="25">
        <f>VLOOKUP(F4663,Table!$A$2:$C$121,2,0)</f>
        <v>3</v>
      </c>
      <c r="I4663" s="26">
        <f>VLOOKUP(F4663,Table!$A$2:$C$121,3,0)</f>
        <v>6</v>
      </c>
      <c r="J4663" s="17" t="s">
        <v>420</v>
      </c>
      <c r="K4663" s="25" t="str">
        <f>LEFT(J4663,MIN(FIND({0,1,2,3,4,5,6,7,8,9},ASC(J4663)&amp;1234567890))-1)</f>
        <v>Tl</v>
      </c>
      <c r="L4663" s="25">
        <f t="shared" si="145"/>
        <v>3</v>
      </c>
      <c r="M4663" s="25">
        <f>VLOOKUP(K4663,Table!$A$2:$C$121,2,0)</f>
        <v>13</v>
      </c>
      <c r="N4663" s="26">
        <f>VLOOKUP(K4663,Table!$A$2:$C$121,3,0)</f>
        <v>6</v>
      </c>
      <c r="O4663" s="13" t="str">
        <f>VLOOKUP(A4663,Table!$U$1:$V$230,2,0)</f>
        <v>Tetragonal</v>
      </c>
      <c r="P4663" s="1"/>
    </row>
    <row r="4664" spans="1:16">
      <c r="A4664" s="12">
        <v>140</v>
      </c>
      <c r="B4664" s="12">
        <v>633013</v>
      </c>
      <c r="C4664" s="12" t="s">
        <v>5139</v>
      </c>
      <c r="D4664" s="12" t="s">
        <v>5281</v>
      </c>
      <c r="E4664" s="17" t="s">
        <v>33</v>
      </c>
      <c r="F4664" s="25" t="str">
        <f>LEFT(E4664,MIN(FIND({0,1,2,3,4,5,6,7,8,9},ASC(E4664)&amp;1234567890))-1)</f>
        <v>Fe</v>
      </c>
      <c r="G4664" s="25">
        <f t="shared" si="144"/>
        <v>1</v>
      </c>
      <c r="H4664" s="25">
        <f>VLOOKUP(F4664,Table!$A$2:$C$121,2,0)</f>
        <v>8</v>
      </c>
      <c r="I4664" s="26">
        <f>VLOOKUP(F4664,Table!$A$2:$C$121,3,0)</f>
        <v>4</v>
      </c>
      <c r="J4664" s="17" t="s">
        <v>12695</v>
      </c>
      <c r="K4664" s="25" t="str">
        <f>LEFT(J4664,MIN(FIND({0,1,2,3,4,5,6,7,8,9},ASC(J4664)&amp;1234567890))-1)</f>
        <v>Np</v>
      </c>
      <c r="L4664" s="25">
        <f t="shared" si="145"/>
        <v>6</v>
      </c>
      <c r="M4664" s="25">
        <f>VLOOKUP(K4664,Table!$A$2:$C$121,2,0)</f>
        <v>3</v>
      </c>
      <c r="N4664" s="26">
        <f>VLOOKUP(K4664,Table!$A$2:$C$121,3,0)</f>
        <v>7</v>
      </c>
      <c r="O4664" s="13" t="str">
        <f>VLOOKUP(A4664,Table!$U$1:$V$230,2,0)</f>
        <v>Tetragonal</v>
      </c>
      <c r="P4664" s="1"/>
    </row>
    <row r="4665" spans="1:16">
      <c r="A4665" s="12">
        <v>140</v>
      </c>
      <c r="B4665" s="12">
        <v>633201</v>
      </c>
      <c r="C4665" s="12" t="s">
        <v>5139</v>
      </c>
      <c r="D4665" s="12" t="s">
        <v>5282</v>
      </c>
      <c r="E4665" s="17" t="s">
        <v>33</v>
      </c>
      <c r="F4665" s="25" t="str">
        <f>LEFT(E4665,MIN(FIND({0,1,2,3,4,5,6,7,8,9},ASC(E4665)&amp;1234567890))-1)</f>
        <v>Fe</v>
      </c>
      <c r="G4665" s="25">
        <f t="shared" si="144"/>
        <v>1</v>
      </c>
      <c r="H4665" s="25">
        <f>VLOOKUP(F4665,Table!$A$2:$C$121,2,0)</f>
        <v>8</v>
      </c>
      <c r="I4665" s="26">
        <f>VLOOKUP(F4665,Table!$A$2:$C$121,3,0)</f>
        <v>4</v>
      </c>
      <c r="J4665" s="17" t="s">
        <v>12694</v>
      </c>
      <c r="K4665" s="25" t="str">
        <f>LEFT(J4665,MIN(FIND({0,1,2,3,4,5,6,7,8,9},ASC(J4665)&amp;1234567890))-1)</f>
        <v>Pu</v>
      </c>
      <c r="L4665" s="25">
        <f t="shared" si="145"/>
        <v>6</v>
      </c>
      <c r="M4665" s="25">
        <f>VLOOKUP(K4665,Table!$A$2:$C$121,2,0)</f>
        <v>3</v>
      </c>
      <c r="N4665" s="26">
        <f>VLOOKUP(K4665,Table!$A$2:$C$121,3,0)</f>
        <v>7</v>
      </c>
      <c r="O4665" s="13" t="str">
        <f>VLOOKUP(A4665,Table!$U$1:$V$230,2,0)</f>
        <v>Tetragonal</v>
      </c>
      <c r="P4665" s="1"/>
    </row>
    <row r="4666" spans="1:16">
      <c r="A4666" s="12">
        <v>140</v>
      </c>
      <c r="B4666" s="12">
        <v>634207</v>
      </c>
      <c r="C4666" s="12" t="s">
        <v>5139</v>
      </c>
      <c r="D4666" s="12" t="s">
        <v>5283</v>
      </c>
      <c r="E4666" s="17" t="s">
        <v>11518</v>
      </c>
      <c r="F4666" s="25" t="str">
        <f>LEFT(E4666,MIN(FIND({0,1,2,3,4,5,6,7,8,9},ASC(E4666)&amp;1234567890))-1)</f>
        <v>Gd</v>
      </c>
      <c r="G4666" s="25">
        <f t="shared" si="144"/>
        <v>5</v>
      </c>
      <c r="H4666" s="25">
        <f>VLOOKUP(F4666,Table!$A$2:$C$121,2,0)</f>
        <v>3</v>
      </c>
      <c r="I4666" s="26">
        <f>VLOOKUP(F4666,Table!$A$2:$C$121,3,0)</f>
        <v>6</v>
      </c>
      <c r="J4666" s="17" t="s">
        <v>11560</v>
      </c>
      <c r="K4666" s="25" t="str">
        <f>LEFT(J4666,MIN(FIND({0,1,2,3,4,5,6,7,8,9},ASC(J4666)&amp;1234567890))-1)</f>
        <v>Ga</v>
      </c>
      <c r="L4666" s="25">
        <f t="shared" si="145"/>
        <v>3</v>
      </c>
      <c r="M4666" s="25">
        <f>VLOOKUP(K4666,Table!$A$2:$C$121,2,0)</f>
        <v>13</v>
      </c>
      <c r="N4666" s="26">
        <f>VLOOKUP(K4666,Table!$A$2:$C$121,3,0)</f>
        <v>4</v>
      </c>
      <c r="O4666" s="13" t="str">
        <f>VLOOKUP(A4666,Table!$U$1:$V$230,2,0)</f>
        <v>Tetragonal</v>
      </c>
      <c r="P4666" s="1"/>
    </row>
    <row r="4667" spans="1:16">
      <c r="A4667" s="12">
        <v>140</v>
      </c>
      <c r="B4667" s="12">
        <v>634368</v>
      </c>
      <c r="C4667" s="12" t="s">
        <v>5139</v>
      </c>
      <c r="D4667" s="12" t="s">
        <v>5284</v>
      </c>
      <c r="E4667" s="17" t="s">
        <v>11544</v>
      </c>
      <c r="F4667" s="25" t="str">
        <f>LEFT(E4667,MIN(FIND({0,1,2,3,4,5,6,7,8,9},ASC(E4667)&amp;1234567890))-1)</f>
        <v>Ho</v>
      </c>
      <c r="G4667" s="25">
        <f t="shared" si="144"/>
        <v>3</v>
      </c>
      <c r="H4667" s="25">
        <f>VLOOKUP(F4667,Table!$A$2:$C$121,2,0)</f>
        <v>3</v>
      </c>
      <c r="I4667" s="26">
        <f>VLOOKUP(F4667,Table!$A$2:$C$121,3,0)</f>
        <v>6</v>
      </c>
      <c r="J4667" s="17" t="s">
        <v>11409</v>
      </c>
      <c r="K4667" s="25" t="str">
        <f>LEFT(J4667,MIN(FIND({0,1,2,3,4,5,6,7,8,9},ASC(J4667)&amp;1234567890))-1)</f>
        <v>Ga</v>
      </c>
      <c r="L4667" s="25">
        <f t="shared" si="145"/>
        <v>2</v>
      </c>
      <c r="M4667" s="25">
        <f>VLOOKUP(K4667,Table!$A$2:$C$121,2,0)</f>
        <v>13</v>
      </c>
      <c r="N4667" s="26">
        <f>VLOOKUP(K4667,Table!$A$2:$C$121,3,0)</f>
        <v>4</v>
      </c>
      <c r="O4667" s="13" t="str">
        <f>VLOOKUP(A4667,Table!$U$1:$V$230,2,0)</f>
        <v>Tetragonal</v>
      </c>
      <c r="P4667" s="1"/>
    </row>
    <row r="4668" spans="1:16">
      <c r="A4668" s="12">
        <v>140</v>
      </c>
      <c r="B4668" s="12">
        <v>634479</v>
      </c>
      <c r="C4668" s="12" t="s">
        <v>5139</v>
      </c>
      <c r="D4668" s="12" t="s">
        <v>5285</v>
      </c>
      <c r="E4668" s="17" t="s">
        <v>11783</v>
      </c>
      <c r="F4668" s="25" t="str">
        <f>LEFT(E4668,MIN(FIND({0,1,2,3,4,5,6,7,8,9},ASC(E4668)&amp;1234567890))-1)</f>
        <v>La</v>
      </c>
      <c r="G4668" s="25">
        <f t="shared" si="144"/>
        <v>5</v>
      </c>
      <c r="H4668" s="25">
        <f>VLOOKUP(F4668,Table!$A$2:$C$121,2,0)</f>
        <v>3</v>
      </c>
      <c r="I4668" s="26">
        <f>VLOOKUP(F4668,Table!$A$2:$C$121,3,0)</f>
        <v>6</v>
      </c>
      <c r="J4668" s="17" t="s">
        <v>11560</v>
      </c>
      <c r="K4668" s="25" t="str">
        <f>LEFT(J4668,MIN(FIND({0,1,2,3,4,5,6,7,8,9},ASC(J4668)&amp;1234567890))-1)</f>
        <v>Ga</v>
      </c>
      <c r="L4668" s="25">
        <f t="shared" si="145"/>
        <v>3</v>
      </c>
      <c r="M4668" s="25">
        <f>VLOOKUP(K4668,Table!$A$2:$C$121,2,0)</f>
        <v>13</v>
      </c>
      <c r="N4668" s="26">
        <f>VLOOKUP(K4668,Table!$A$2:$C$121,3,0)</f>
        <v>4</v>
      </c>
      <c r="O4668" s="13" t="str">
        <f>VLOOKUP(A4668,Table!$U$1:$V$230,2,0)</f>
        <v>Tetragonal</v>
      </c>
      <c r="P4668" s="1"/>
    </row>
    <row r="4669" spans="1:16">
      <c r="A4669" s="12">
        <v>140</v>
      </c>
      <c r="B4669" s="12">
        <v>634557</v>
      </c>
      <c r="C4669" s="12" t="s">
        <v>5139</v>
      </c>
      <c r="D4669" s="12" t="s">
        <v>5286</v>
      </c>
      <c r="E4669" s="17" t="s">
        <v>12002</v>
      </c>
      <c r="F4669" s="25" t="str">
        <f>LEFT(E4669,MIN(FIND({0,1,2,3,4,5,6,7,8,9},ASC(E4669)&amp;1234567890))-1)</f>
        <v>Lu</v>
      </c>
      <c r="G4669" s="25">
        <f t="shared" si="144"/>
        <v>3</v>
      </c>
      <c r="H4669" s="25">
        <f>VLOOKUP(F4669,Table!$A$2:$C$121,2,0)</f>
        <v>3</v>
      </c>
      <c r="I4669" s="26">
        <f>VLOOKUP(F4669,Table!$A$2:$C$121,3,0)</f>
        <v>6</v>
      </c>
      <c r="J4669" s="17" t="s">
        <v>11409</v>
      </c>
      <c r="K4669" s="25" t="str">
        <f>LEFT(J4669,MIN(FIND({0,1,2,3,4,5,6,7,8,9},ASC(J4669)&amp;1234567890))-1)</f>
        <v>Ga</v>
      </c>
      <c r="L4669" s="25">
        <f t="shared" si="145"/>
        <v>2</v>
      </c>
      <c r="M4669" s="25">
        <f>VLOOKUP(K4669,Table!$A$2:$C$121,2,0)</f>
        <v>13</v>
      </c>
      <c r="N4669" s="26">
        <f>VLOOKUP(K4669,Table!$A$2:$C$121,3,0)</f>
        <v>4</v>
      </c>
      <c r="O4669" s="13" t="str">
        <f>VLOOKUP(A4669,Table!$U$1:$V$230,2,0)</f>
        <v>Tetragonal</v>
      </c>
      <c r="P4669" s="1"/>
    </row>
    <row r="4670" spans="1:16">
      <c r="A4670" s="12">
        <v>140</v>
      </c>
      <c r="B4670" s="12">
        <v>634735</v>
      </c>
      <c r="C4670" s="12" t="s">
        <v>5139</v>
      </c>
      <c r="D4670" s="12" t="s">
        <v>5287</v>
      </c>
      <c r="E4670" s="17" t="s">
        <v>11941</v>
      </c>
      <c r="F4670" s="25" t="str">
        <f>LEFT(E4670,MIN(FIND({0,1,2,3,4,5,6,7,8,9},ASC(E4670)&amp;1234567890))-1)</f>
        <v>Nb</v>
      </c>
      <c r="G4670" s="25">
        <f t="shared" si="144"/>
        <v>5</v>
      </c>
      <c r="H4670" s="25">
        <f>VLOOKUP(F4670,Table!$A$2:$C$121,2,0)</f>
        <v>5</v>
      </c>
      <c r="I4670" s="26">
        <f>VLOOKUP(F4670,Table!$A$2:$C$121,3,0)</f>
        <v>5</v>
      </c>
      <c r="J4670" s="17" t="s">
        <v>11560</v>
      </c>
      <c r="K4670" s="25" t="str">
        <f>LEFT(J4670,MIN(FIND({0,1,2,3,4,5,6,7,8,9},ASC(J4670)&amp;1234567890))-1)</f>
        <v>Ga</v>
      </c>
      <c r="L4670" s="25">
        <f t="shared" si="145"/>
        <v>3</v>
      </c>
      <c r="M4670" s="25">
        <f>VLOOKUP(K4670,Table!$A$2:$C$121,2,0)</f>
        <v>13</v>
      </c>
      <c r="N4670" s="26">
        <f>VLOOKUP(K4670,Table!$A$2:$C$121,3,0)</f>
        <v>4</v>
      </c>
      <c r="O4670" s="13" t="str">
        <f>VLOOKUP(A4670,Table!$U$1:$V$230,2,0)</f>
        <v>Tetragonal</v>
      </c>
      <c r="P4670" s="1"/>
    </row>
    <row r="4671" spans="1:16">
      <c r="A4671" s="12">
        <v>140</v>
      </c>
      <c r="B4671" s="12">
        <v>634798</v>
      </c>
      <c r="C4671" s="12" t="s">
        <v>5139</v>
      </c>
      <c r="D4671" s="12" t="s">
        <v>5288</v>
      </c>
      <c r="E4671" s="17" t="s">
        <v>11782</v>
      </c>
      <c r="F4671" s="25" t="str">
        <f>LEFT(E4671,MIN(FIND({0,1,2,3,4,5,6,7,8,9},ASC(E4671)&amp;1234567890))-1)</f>
        <v>Nd</v>
      </c>
      <c r="G4671" s="25">
        <f t="shared" si="144"/>
        <v>5</v>
      </c>
      <c r="H4671" s="25">
        <f>VLOOKUP(F4671,Table!$A$2:$C$121,2,0)</f>
        <v>3</v>
      </c>
      <c r="I4671" s="26">
        <f>VLOOKUP(F4671,Table!$A$2:$C$121,3,0)</f>
        <v>6</v>
      </c>
      <c r="J4671" s="17" t="s">
        <v>11560</v>
      </c>
      <c r="K4671" s="25" t="str">
        <f>LEFT(J4671,MIN(FIND({0,1,2,3,4,5,6,7,8,9},ASC(J4671)&amp;1234567890))-1)</f>
        <v>Ga</v>
      </c>
      <c r="L4671" s="25">
        <f t="shared" si="145"/>
        <v>3</v>
      </c>
      <c r="M4671" s="25">
        <f>VLOOKUP(K4671,Table!$A$2:$C$121,2,0)</f>
        <v>13</v>
      </c>
      <c r="N4671" s="26">
        <f>VLOOKUP(K4671,Table!$A$2:$C$121,3,0)</f>
        <v>4</v>
      </c>
      <c r="O4671" s="13" t="str">
        <f>VLOOKUP(A4671,Table!$U$1:$V$230,2,0)</f>
        <v>Tetragonal</v>
      </c>
      <c r="P4671" s="1"/>
    </row>
    <row r="4672" spans="1:16">
      <c r="A4672" s="12">
        <v>140</v>
      </c>
      <c r="B4672" s="12">
        <v>634811</v>
      </c>
      <c r="C4672" s="12" t="s">
        <v>5139</v>
      </c>
      <c r="D4672" s="12" t="s">
        <v>5289</v>
      </c>
      <c r="E4672" s="17" t="s">
        <v>11576</v>
      </c>
      <c r="F4672" s="25" t="str">
        <f>LEFT(E4672,MIN(FIND({0,1,2,3,4,5,6,7,8,9},ASC(E4672)&amp;1234567890))-1)</f>
        <v>Nd</v>
      </c>
      <c r="G4672" s="25">
        <f t="shared" si="144"/>
        <v>3</v>
      </c>
      <c r="H4672" s="25">
        <f>VLOOKUP(F4672,Table!$A$2:$C$121,2,0)</f>
        <v>3</v>
      </c>
      <c r="I4672" s="26">
        <f>VLOOKUP(F4672,Table!$A$2:$C$121,3,0)</f>
        <v>6</v>
      </c>
      <c r="J4672" s="17" t="s">
        <v>11409</v>
      </c>
      <c r="K4672" s="25" t="str">
        <f>LEFT(J4672,MIN(FIND({0,1,2,3,4,5,6,7,8,9},ASC(J4672)&amp;1234567890))-1)</f>
        <v>Ga</v>
      </c>
      <c r="L4672" s="25">
        <f t="shared" si="145"/>
        <v>2</v>
      </c>
      <c r="M4672" s="25">
        <f>VLOOKUP(K4672,Table!$A$2:$C$121,2,0)</f>
        <v>13</v>
      </c>
      <c r="N4672" s="26">
        <f>VLOOKUP(K4672,Table!$A$2:$C$121,3,0)</f>
        <v>4</v>
      </c>
      <c r="O4672" s="13" t="str">
        <f>VLOOKUP(A4672,Table!$U$1:$V$230,2,0)</f>
        <v>Tetragonal</v>
      </c>
      <c r="P4672" s="1"/>
    </row>
    <row r="4673" spans="1:16">
      <c r="A4673" s="12">
        <v>140</v>
      </c>
      <c r="B4673" s="12">
        <v>635107</v>
      </c>
      <c r="C4673" s="12" t="s">
        <v>5139</v>
      </c>
      <c r="D4673" s="12" t="s">
        <v>5290</v>
      </c>
      <c r="E4673" s="17" t="s">
        <v>11712</v>
      </c>
      <c r="F4673" s="25" t="str">
        <f>LEFT(E4673,MIN(FIND({0,1,2,3,4,5,6,7,8,9},ASC(E4673)&amp;1234567890))-1)</f>
        <v>Pr</v>
      </c>
      <c r="G4673" s="25">
        <f t="shared" si="144"/>
        <v>5</v>
      </c>
      <c r="H4673" s="25">
        <f>VLOOKUP(F4673,Table!$A$2:$C$121,2,0)</f>
        <v>3</v>
      </c>
      <c r="I4673" s="26">
        <f>VLOOKUP(F4673,Table!$A$2:$C$121,3,0)</f>
        <v>6</v>
      </c>
      <c r="J4673" s="17" t="s">
        <v>11560</v>
      </c>
      <c r="K4673" s="25" t="str">
        <f>LEFT(J4673,MIN(FIND({0,1,2,3,4,5,6,7,8,9},ASC(J4673)&amp;1234567890))-1)</f>
        <v>Ga</v>
      </c>
      <c r="L4673" s="25">
        <f t="shared" si="145"/>
        <v>3</v>
      </c>
      <c r="M4673" s="25">
        <f>VLOOKUP(K4673,Table!$A$2:$C$121,2,0)</f>
        <v>13</v>
      </c>
      <c r="N4673" s="26">
        <f>VLOOKUP(K4673,Table!$A$2:$C$121,3,0)</f>
        <v>4</v>
      </c>
      <c r="O4673" s="13" t="str">
        <f>VLOOKUP(A4673,Table!$U$1:$V$230,2,0)</f>
        <v>Tetragonal</v>
      </c>
      <c r="P4673" s="1"/>
    </row>
    <row r="4674" spans="1:16">
      <c r="A4674" s="12">
        <v>140</v>
      </c>
      <c r="B4674" s="12">
        <v>635145</v>
      </c>
      <c r="C4674" s="12" t="s">
        <v>5139</v>
      </c>
      <c r="D4674" s="12" t="s">
        <v>4384</v>
      </c>
      <c r="E4674" s="17" t="s">
        <v>11355</v>
      </c>
      <c r="F4674" s="25" t="str">
        <f>LEFT(E4674,MIN(FIND({0,1,2,3,4,5,6,7,8,9},ASC(E4674)&amp;1234567890))-1)</f>
        <v>Pt</v>
      </c>
      <c r="G4674" s="25">
        <f t="shared" ref="G4674:G4737" si="146">IF(SUBSTITUTE(E4674,F4674,"")="",1,SUBSTITUTE(E4674,F4674,""))*1</f>
        <v>3</v>
      </c>
      <c r="H4674" s="25">
        <f>VLOOKUP(F4674,Table!$A$2:$C$121,2,0)</f>
        <v>10</v>
      </c>
      <c r="I4674" s="26">
        <f>VLOOKUP(F4674,Table!$A$2:$C$121,3,0)</f>
        <v>6</v>
      </c>
      <c r="J4674" s="17" t="s">
        <v>366</v>
      </c>
      <c r="K4674" s="25" t="str">
        <f>LEFT(J4674,MIN(FIND({0,1,2,3,4,5,6,7,8,9},ASC(J4674)&amp;1234567890))-1)</f>
        <v>Ga</v>
      </c>
      <c r="L4674" s="25">
        <f t="shared" ref="L4674:L4737" si="147">IF(SUBSTITUTE(J4674,K4674,"")="",1,SUBSTITUTE(J4674,K4674,""))*1</f>
        <v>1</v>
      </c>
      <c r="M4674" s="25">
        <f>VLOOKUP(K4674,Table!$A$2:$C$121,2,0)</f>
        <v>13</v>
      </c>
      <c r="N4674" s="26">
        <f>VLOOKUP(K4674,Table!$A$2:$C$121,3,0)</f>
        <v>4</v>
      </c>
      <c r="O4674" s="13" t="str">
        <f>VLOOKUP(A4674,Table!$U$1:$V$230,2,0)</f>
        <v>Tetragonal</v>
      </c>
      <c r="P4674" s="1"/>
    </row>
    <row r="4675" spans="1:16">
      <c r="A4675" s="12">
        <v>140</v>
      </c>
      <c r="B4675" s="12">
        <v>635177</v>
      </c>
      <c r="C4675" s="12" t="s">
        <v>5139</v>
      </c>
      <c r="D4675" s="12" t="s">
        <v>5291</v>
      </c>
      <c r="E4675" s="17" t="s">
        <v>11936</v>
      </c>
      <c r="F4675" s="25" t="str">
        <f>LEFT(E4675,MIN(FIND({0,1,2,3,4,5,6,7,8,9},ASC(E4675)&amp;1234567890))-1)</f>
        <v>Pu</v>
      </c>
      <c r="G4675" s="25">
        <f t="shared" si="146"/>
        <v>5</v>
      </c>
      <c r="H4675" s="25">
        <f>VLOOKUP(F4675,Table!$A$2:$C$121,2,0)</f>
        <v>3</v>
      </c>
      <c r="I4675" s="26">
        <f>VLOOKUP(F4675,Table!$A$2:$C$121,3,0)</f>
        <v>7</v>
      </c>
      <c r="J4675" s="17" t="s">
        <v>11560</v>
      </c>
      <c r="K4675" s="25" t="str">
        <f>LEFT(J4675,MIN(FIND({0,1,2,3,4,5,6,7,8,9},ASC(J4675)&amp;1234567890))-1)</f>
        <v>Ga</v>
      </c>
      <c r="L4675" s="25">
        <f t="shared" si="147"/>
        <v>3</v>
      </c>
      <c r="M4675" s="25">
        <f>VLOOKUP(K4675,Table!$A$2:$C$121,2,0)</f>
        <v>13</v>
      </c>
      <c r="N4675" s="26">
        <f>VLOOKUP(K4675,Table!$A$2:$C$121,3,0)</f>
        <v>4</v>
      </c>
      <c r="O4675" s="13" t="str">
        <f>VLOOKUP(A4675,Table!$U$1:$V$230,2,0)</f>
        <v>Tetragonal</v>
      </c>
      <c r="P4675" s="1"/>
    </row>
    <row r="4676" spans="1:16">
      <c r="A4676" s="12">
        <v>140</v>
      </c>
      <c r="B4676" s="12">
        <v>635426</v>
      </c>
      <c r="C4676" s="12" t="s">
        <v>5139</v>
      </c>
      <c r="D4676" s="12" t="s">
        <v>5292</v>
      </c>
      <c r="E4676" s="17" t="s">
        <v>11309</v>
      </c>
      <c r="F4676" s="25" t="str">
        <f>LEFT(E4676,MIN(FIND({0,1,2,3,4,5,6,7,8,9},ASC(E4676)&amp;1234567890))-1)</f>
        <v>Sm</v>
      </c>
      <c r="G4676" s="25">
        <f t="shared" si="146"/>
        <v>5</v>
      </c>
      <c r="H4676" s="25">
        <f>VLOOKUP(F4676,Table!$A$2:$C$121,2,0)</f>
        <v>3</v>
      </c>
      <c r="I4676" s="26">
        <f>VLOOKUP(F4676,Table!$A$2:$C$121,3,0)</f>
        <v>6</v>
      </c>
      <c r="J4676" s="17" t="s">
        <v>11560</v>
      </c>
      <c r="K4676" s="25" t="str">
        <f>LEFT(J4676,MIN(FIND({0,1,2,3,4,5,6,7,8,9},ASC(J4676)&amp;1234567890))-1)</f>
        <v>Ga</v>
      </c>
      <c r="L4676" s="25">
        <f t="shared" si="147"/>
        <v>3</v>
      </c>
      <c r="M4676" s="25">
        <f>VLOOKUP(K4676,Table!$A$2:$C$121,2,0)</f>
        <v>13</v>
      </c>
      <c r="N4676" s="26">
        <f>VLOOKUP(K4676,Table!$A$2:$C$121,3,0)</f>
        <v>4</v>
      </c>
      <c r="O4676" s="13" t="str">
        <f>VLOOKUP(A4676,Table!$U$1:$V$230,2,0)</f>
        <v>Tetragonal</v>
      </c>
      <c r="P4676" s="1"/>
    </row>
    <row r="4677" spans="1:16">
      <c r="A4677" s="12">
        <v>140</v>
      </c>
      <c r="B4677" s="12">
        <v>635436</v>
      </c>
      <c r="C4677" s="12" t="s">
        <v>5139</v>
      </c>
      <c r="D4677" s="12" t="s">
        <v>5293</v>
      </c>
      <c r="E4677" s="17" t="s">
        <v>501</v>
      </c>
      <c r="F4677" s="25" t="str">
        <f>LEFT(E4677,MIN(FIND({0,1,2,3,4,5,6,7,8,9},ASC(E4677)&amp;1234567890))-1)</f>
        <v>Sm</v>
      </c>
      <c r="G4677" s="25">
        <f t="shared" si="146"/>
        <v>3</v>
      </c>
      <c r="H4677" s="25">
        <f>VLOOKUP(F4677,Table!$A$2:$C$121,2,0)</f>
        <v>3</v>
      </c>
      <c r="I4677" s="26">
        <f>VLOOKUP(F4677,Table!$A$2:$C$121,3,0)</f>
        <v>6</v>
      </c>
      <c r="J4677" s="17" t="s">
        <v>11409</v>
      </c>
      <c r="K4677" s="25" t="str">
        <f>LEFT(J4677,MIN(FIND({0,1,2,3,4,5,6,7,8,9},ASC(J4677)&amp;1234567890))-1)</f>
        <v>Ga</v>
      </c>
      <c r="L4677" s="25">
        <f t="shared" si="147"/>
        <v>2</v>
      </c>
      <c r="M4677" s="25">
        <f>VLOOKUP(K4677,Table!$A$2:$C$121,2,0)</f>
        <v>13</v>
      </c>
      <c r="N4677" s="26">
        <f>VLOOKUP(K4677,Table!$A$2:$C$121,3,0)</f>
        <v>4</v>
      </c>
      <c r="O4677" s="13" t="str">
        <f>VLOOKUP(A4677,Table!$U$1:$V$230,2,0)</f>
        <v>Tetragonal</v>
      </c>
      <c r="P4677" s="1"/>
    </row>
    <row r="4678" spans="1:16">
      <c r="A4678" s="12">
        <v>140</v>
      </c>
      <c r="B4678" s="12">
        <v>635463</v>
      </c>
      <c r="C4678" s="12" t="s">
        <v>5139</v>
      </c>
      <c r="D4678" s="12" t="s">
        <v>5294</v>
      </c>
      <c r="E4678" s="17" t="s">
        <v>11955</v>
      </c>
      <c r="F4678" s="25" t="str">
        <f>LEFT(E4678,MIN(FIND({0,1,2,3,4,5,6,7,8,9},ASC(E4678)&amp;1234567890))-1)</f>
        <v>Ta</v>
      </c>
      <c r="G4678" s="25">
        <f t="shared" si="146"/>
        <v>5</v>
      </c>
      <c r="H4678" s="25">
        <f>VLOOKUP(F4678,Table!$A$2:$C$121,2,0)</f>
        <v>5</v>
      </c>
      <c r="I4678" s="26">
        <f>VLOOKUP(F4678,Table!$A$2:$C$121,3,0)</f>
        <v>6</v>
      </c>
      <c r="J4678" s="17" t="s">
        <v>11560</v>
      </c>
      <c r="K4678" s="25" t="str">
        <f>LEFT(J4678,MIN(FIND({0,1,2,3,4,5,6,7,8,9},ASC(J4678)&amp;1234567890))-1)</f>
        <v>Ga</v>
      </c>
      <c r="L4678" s="25">
        <f t="shared" si="147"/>
        <v>3</v>
      </c>
      <c r="M4678" s="25">
        <f>VLOOKUP(K4678,Table!$A$2:$C$121,2,0)</f>
        <v>13</v>
      </c>
      <c r="N4678" s="26">
        <f>VLOOKUP(K4678,Table!$A$2:$C$121,3,0)</f>
        <v>4</v>
      </c>
      <c r="O4678" s="13" t="str">
        <f>VLOOKUP(A4678,Table!$U$1:$V$230,2,0)</f>
        <v>Tetragonal</v>
      </c>
      <c r="P4678" s="1"/>
    </row>
    <row r="4679" spans="1:16">
      <c r="A4679" s="12">
        <v>140</v>
      </c>
      <c r="B4679" s="12">
        <v>635494</v>
      </c>
      <c r="C4679" s="12" t="s">
        <v>5139</v>
      </c>
      <c r="D4679" s="12" t="s">
        <v>5295</v>
      </c>
      <c r="E4679" s="17" t="s">
        <v>11516</v>
      </c>
      <c r="F4679" s="25" t="str">
        <f>LEFT(E4679,MIN(FIND({0,1,2,3,4,5,6,7,8,9},ASC(E4679)&amp;1234567890))-1)</f>
        <v>Tb</v>
      </c>
      <c r="G4679" s="25">
        <f t="shared" si="146"/>
        <v>5</v>
      </c>
      <c r="H4679" s="25">
        <f>VLOOKUP(F4679,Table!$A$2:$C$121,2,0)</f>
        <v>3</v>
      </c>
      <c r="I4679" s="26">
        <f>VLOOKUP(F4679,Table!$A$2:$C$121,3,0)</f>
        <v>6</v>
      </c>
      <c r="J4679" s="17" t="s">
        <v>11560</v>
      </c>
      <c r="K4679" s="25" t="str">
        <f>LEFT(J4679,MIN(FIND({0,1,2,3,4,5,6,7,8,9},ASC(J4679)&amp;1234567890))-1)</f>
        <v>Ga</v>
      </c>
      <c r="L4679" s="25">
        <f t="shared" si="147"/>
        <v>3</v>
      </c>
      <c r="M4679" s="25">
        <f>VLOOKUP(K4679,Table!$A$2:$C$121,2,0)</f>
        <v>13</v>
      </c>
      <c r="N4679" s="26">
        <f>VLOOKUP(K4679,Table!$A$2:$C$121,3,0)</f>
        <v>4</v>
      </c>
      <c r="O4679" s="13" t="str">
        <f>VLOOKUP(A4679,Table!$U$1:$V$230,2,0)</f>
        <v>Tetragonal</v>
      </c>
      <c r="P4679" s="1"/>
    </row>
    <row r="4680" spans="1:16">
      <c r="A4680" s="12">
        <v>140</v>
      </c>
      <c r="B4680" s="12">
        <v>635501</v>
      </c>
      <c r="C4680" s="12" t="s">
        <v>5139</v>
      </c>
      <c r="D4680" s="12" t="s">
        <v>5296</v>
      </c>
      <c r="E4680" s="17" t="s">
        <v>11545</v>
      </c>
      <c r="F4680" s="25" t="str">
        <f>LEFT(E4680,MIN(FIND({0,1,2,3,4,5,6,7,8,9},ASC(E4680)&amp;1234567890))-1)</f>
        <v>Tb</v>
      </c>
      <c r="G4680" s="25">
        <f t="shared" si="146"/>
        <v>3</v>
      </c>
      <c r="H4680" s="25">
        <f>VLOOKUP(F4680,Table!$A$2:$C$121,2,0)</f>
        <v>3</v>
      </c>
      <c r="I4680" s="26">
        <f>VLOOKUP(F4680,Table!$A$2:$C$121,3,0)</f>
        <v>6</v>
      </c>
      <c r="J4680" s="17" t="s">
        <v>11409</v>
      </c>
      <c r="K4680" s="25" t="str">
        <f>LEFT(J4680,MIN(FIND({0,1,2,3,4,5,6,7,8,9},ASC(J4680)&amp;1234567890))-1)</f>
        <v>Ga</v>
      </c>
      <c r="L4680" s="25">
        <f t="shared" si="147"/>
        <v>2</v>
      </c>
      <c r="M4680" s="25">
        <f>VLOOKUP(K4680,Table!$A$2:$C$121,2,0)</f>
        <v>13</v>
      </c>
      <c r="N4680" s="26">
        <f>VLOOKUP(K4680,Table!$A$2:$C$121,3,0)</f>
        <v>4</v>
      </c>
      <c r="O4680" s="13" t="str">
        <f>VLOOKUP(A4680,Table!$U$1:$V$230,2,0)</f>
        <v>Tetragonal</v>
      </c>
      <c r="P4680" s="1"/>
    </row>
    <row r="4681" spans="1:16">
      <c r="A4681" s="12">
        <v>140</v>
      </c>
      <c r="B4681" s="12">
        <v>635536</v>
      </c>
      <c r="C4681" s="12" t="s">
        <v>5139</v>
      </c>
      <c r="D4681" s="12" t="s">
        <v>5297</v>
      </c>
      <c r="E4681" s="17" t="s">
        <v>11494</v>
      </c>
      <c r="F4681" s="25" t="str">
        <f>LEFT(E4681,MIN(FIND({0,1,2,3,4,5,6,7,8,9},ASC(E4681)&amp;1234567890))-1)</f>
        <v>Th</v>
      </c>
      <c r="G4681" s="25">
        <f t="shared" si="146"/>
        <v>2</v>
      </c>
      <c r="H4681" s="25">
        <f>VLOOKUP(F4681,Table!$A$2:$C$121,2,0)</f>
        <v>3</v>
      </c>
      <c r="I4681" s="26">
        <f>VLOOKUP(F4681,Table!$A$2:$C$121,3,0)</f>
        <v>7</v>
      </c>
      <c r="J4681" s="17" t="s">
        <v>366</v>
      </c>
      <c r="K4681" s="25" t="str">
        <f>LEFT(J4681,MIN(FIND({0,1,2,3,4,5,6,7,8,9},ASC(J4681)&amp;1234567890))-1)</f>
        <v>Ga</v>
      </c>
      <c r="L4681" s="25">
        <f t="shared" si="147"/>
        <v>1</v>
      </c>
      <c r="M4681" s="25">
        <f>VLOOKUP(K4681,Table!$A$2:$C$121,2,0)</f>
        <v>13</v>
      </c>
      <c r="N4681" s="26">
        <f>VLOOKUP(K4681,Table!$A$2:$C$121,3,0)</f>
        <v>4</v>
      </c>
      <c r="O4681" s="13" t="str">
        <f>VLOOKUP(A4681,Table!$U$1:$V$230,2,0)</f>
        <v>Tetragonal</v>
      </c>
      <c r="P4681" s="1"/>
    </row>
    <row r="4682" spans="1:16">
      <c r="A4682" s="12">
        <v>140</v>
      </c>
      <c r="B4682" s="12">
        <v>635551</v>
      </c>
      <c r="C4682" s="12" t="s">
        <v>5139</v>
      </c>
      <c r="D4682" s="12" t="s">
        <v>5298</v>
      </c>
      <c r="E4682" s="17" t="s">
        <v>56</v>
      </c>
      <c r="F4682" s="25" t="str">
        <f>LEFT(E4682,MIN(FIND({0,1,2,3,4,5,6,7,8,9},ASC(E4682)&amp;1234567890))-1)</f>
        <v>Ti</v>
      </c>
      <c r="G4682" s="25">
        <f t="shared" si="146"/>
        <v>5</v>
      </c>
      <c r="H4682" s="25">
        <f>VLOOKUP(F4682,Table!$A$2:$C$121,2,0)</f>
        <v>4</v>
      </c>
      <c r="I4682" s="26">
        <f>VLOOKUP(F4682,Table!$A$2:$C$121,3,0)</f>
        <v>4</v>
      </c>
      <c r="J4682" s="17" t="s">
        <v>11560</v>
      </c>
      <c r="K4682" s="25" t="str">
        <f>LEFT(J4682,MIN(FIND({0,1,2,3,4,5,6,7,8,9},ASC(J4682)&amp;1234567890))-1)</f>
        <v>Ga</v>
      </c>
      <c r="L4682" s="25">
        <f t="shared" si="147"/>
        <v>3</v>
      </c>
      <c r="M4682" s="25">
        <f>VLOOKUP(K4682,Table!$A$2:$C$121,2,0)</f>
        <v>13</v>
      </c>
      <c r="N4682" s="26">
        <f>VLOOKUP(K4682,Table!$A$2:$C$121,3,0)</f>
        <v>4</v>
      </c>
      <c r="O4682" s="13" t="str">
        <f>VLOOKUP(A4682,Table!$U$1:$V$230,2,0)</f>
        <v>Tetragonal</v>
      </c>
      <c r="P4682" s="1"/>
    </row>
    <row r="4683" spans="1:16">
      <c r="A4683" s="12">
        <v>140</v>
      </c>
      <c r="B4683" s="12">
        <v>635582</v>
      </c>
      <c r="C4683" s="12" t="s">
        <v>5139</v>
      </c>
      <c r="D4683" s="12" t="s">
        <v>5299</v>
      </c>
      <c r="E4683" s="17" t="s">
        <v>11981</v>
      </c>
      <c r="F4683" s="25" t="str">
        <f>LEFT(E4683,MIN(FIND({0,1,2,3,4,5,6,7,8,9},ASC(E4683)&amp;1234567890))-1)</f>
        <v>Tm</v>
      </c>
      <c r="G4683" s="25">
        <f t="shared" si="146"/>
        <v>3</v>
      </c>
      <c r="H4683" s="25">
        <f>VLOOKUP(F4683,Table!$A$2:$C$121,2,0)</f>
        <v>3</v>
      </c>
      <c r="I4683" s="26">
        <f>VLOOKUP(F4683,Table!$A$2:$C$121,3,0)</f>
        <v>6</v>
      </c>
      <c r="J4683" s="17" t="s">
        <v>11409</v>
      </c>
      <c r="K4683" s="25" t="str">
        <f>LEFT(J4683,MIN(FIND({0,1,2,3,4,5,6,7,8,9},ASC(J4683)&amp;1234567890))-1)</f>
        <v>Ga</v>
      </c>
      <c r="L4683" s="25">
        <f t="shared" si="147"/>
        <v>2</v>
      </c>
      <c r="M4683" s="25">
        <f>VLOOKUP(K4683,Table!$A$2:$C$121,2,0)</f>
        <v>13</v>
      </c>
      <c r="N4683" s="26">
        <f>VLOOKUP(K4683,Table!$A$2:$C$121,3,0)</f>
        <v>4</v>
      </c>
      <c r="O4683" s="13" t="str">
        <f>VLOOKUP(A4683,Table!$U$1:$V$230,2,0)</f>
        <v>Tetragonal</v>
      </c>
      <c r="P4683" s="1"/>
    </row>
    <row r="4684" spans="1:16">
      <c r="A4684" s="12">
        <v>140</v>
      </c>
      <c r="B4684" s="12">
        <v>635660</v>
      </c>
      <c r="C4684" s="12" t="s">
        <v>5139</v>
      </c>
      <c r="D4684" s="12" t="s">
        <v>5300</v>
      </c>
      <c r="E4684" s="17" t="s">
        <v>77</v>
      </c>
      <c r="F4684" s="25" t="str">
        <f>LEFT(E4684,MIN(FIND({0,1,2,3,4,5,6,7,8,9},ASC(E4684)&amp;1234567890))-1)</f>
        <v>Y</v>
      </c>
      <c r="G4684" s="25">
        <f t="shared" si="146"/>
        <v>3</v>
      </c>
      <c r="H4684" s="25">
        <f>VLOOKUP(F4684,Table!$A$2:$C$121,2,0)</f>
        <v>3</v>
      </c>
      <c r="I4684" s="26">
        <f>VLOOKUP(F4684,Table!$A$2:$C$121,3,0)</f>
        <v>5</v>
      </c>
      <c r="J4684" s="17" t="s">
        <v>11409</v>
      </c>
      <c r="K4684" s="25" t="str">
        <f>LEFT(J4684,MIN(FIND({0,1,2,3,4,5,6,7,8,9},ASC(J4684)&amp;1234567890))-1)</f>
        <v>Ga</v>
      </c>
      <c r="L4684" s="25">
        <f t="shared" si="147"/>
        <v>2</v>
      </c>
      <c r="M4684" s="25">
        <f>VLOOKUP(K4684,Table!$A$2:$C$121,2,0)</f>
        <v>13</v>
      </c>
      <c r="N4684" s="26">
        <f>VLOOKUP(K4684,Table!$A$2:$C$121,3,0)</f>
        <v>4</v>
      </c>
      <c r="O4684" s="13" t="str">
        <f>VLOOKUP(A4684,Table!$U$1:$V$230,2,0)</f>
        <v>Tetragonal</v>
      </c>
      <c r="P4684" s="1"/>
    </row>
    <row r="4685" spans="1:16">
      <c r="A4685" s="12">
        <v>140</v>
      </c>
      <c r="B4685" s="12">
        <v>635691</v>
      </c>
      <c r="C4685" s="12" t="s">
        <v>5139</v>
      </c>
      <c r="D4685" s="12" t="s">
        <v>5301</v>
      </c>
      <c r="E4685" s="17" t="s">
        <v>11391</v>
      </c>
      <c r="F4685" s="25" t="str">
        <f>LEFT(E4685,MIN(FIND({0,1,2,3,4,5,6,7,8,9},ASC(E4685)&amp;1234567890))-1)</f>
        <v>Zr</v>
      </c>
      <c r="G4685" s="25">
        <f t="shared" si="146"/>
        <v>2</v>
      </c>
      <c r="H4685" s="25">
        <f>VLOOKUP(F4685,Table!$A$2:$C$121,2,0)</f>
        <v>4</v>
      </c>
      <c r="I4685" s="26">
        <f>VLOOKUP(F4685,Table!$A$2:$C$121,3,0)</f>
        <v>5</v>
      </c>
      <c r="J4685" s="17" t="s">
        <v>366</v>
      </c>
      <c r="K4685" s="25" t="str">
        <f>LEFT(J4685,MIN(FIND({0,1,2,3,4,5,6,7,8,9},ASC(J4685)&amp;1234567890))-1)</f>
        <v>Ga</v>
      </c>
      <c r="L4685" s="25">
        <f t="shared" si="147"/>
        <v>1</v>
      </c>
      <c r="M4685" s="25">
        <f>VLOOKUP(K4685,Table!$A$2:$C$121,2,0)</f>
        <v>13</v>
      </c>
      <c r="N4685" s="26">
        <f>VLOOKUP(K4685,Table!$A$2:$C$121,3,0)</f>
        <v>4</v>
      </c>
      <c r="O4685" s="13" t="str">
        <f>VLOOKUP(A4685,Table!$U$1:$V$230,2,0)</f>
        <v>Tetragonal</v>
      </c>
      <c r="P4685" s="1"/>
    </row>
    <row r="4686" spans="1:16">
      <c r="A4686" s="12">
        <v>140</v>
      </c>
      <c r="B4686" s="12">
        <v>635823</v>
      </c>
      <c r="C4686" s="12" t="s">
        <v>5139</v>
      </c>
      <c r="D4686" s="12" t="s">
        <v>5302</v>
      </c>
      <c r="E4686" s="17" t="s">
        <v>11518</v>
      </c>
      <c r="F4686" s="25" t="str">
        <f>LEFT(E4686,MIN(FIND({0,1,2,3,4,5,6,7,8,9},ASC(E4686)&amp;1234567890))-1)</f>
        <v>Gd</v>
      </c>
      <c r="G4686" s="25">
        <f t="shared" si="146"/>
        <v>5</v>
      </c>
      <c r="H4686" s="25">
        <f>VLOOKUP(F4686,Table!$A$2:$C$121,2,0)</f>
        <v>3</v>
      </c>
      <c r="I4686" s="26">
        <f>VLOOKUP(F4686,Table!$A$2:$C$121,3,0)</f>
        <v>6</v>
      </c>
      <c r="J4686" s="17" t="s">
        <v>45</v>
      </c>
      <c r="K4686" s="25" t="str">
        <f>LEFT(J4686,MIN(FIND({0,1,2,3,4,5,6,7,8,9},ASC(J4686)&amp;1234567890))-1)</f>
        <v>In</v>
      </c>
      <c r="L4686" s="25">
        <f t="shared" si="147"/>
        <v>3</v>
      </c>
      <c r="M4686" s="25">
        <f>VLOOKUP(K4686,Table!$A$2:$C$121,2,0)</f>
        <v>13</v>
      </c>
      <c r="N4686" s="26">
        <f>VLOOKUP(K4686,Table!$A$2:$C$121,3,0)</f>
        <v>5</v>
      </c>
      <c r="O4686" s="13" t="str">
        <f>VLOOKUP(A4686,Table!$U$1:$V$230,2,0)</f>
        <v>Tetragonal</v>
      </c>
      <c r="P4686" s="1"/>
    </row>
    <row r="4687" spans="1:16">
      <c r="A4687" s="12">
        <v>140</v>
      </c>
      <c r="B4687" s="12">
        <v>635859</v>
      </c>
      <c r="C4687" s="12" t="s">
        <v>5139</v>
      </c>
      <c r="D4687" s="12" t="s">
        <v>5303</v>
      </c>
      <c r="E4687" s="17" t="s">
        <v>11589</v>
      </c>
      <c r="F4687" s="25" t="str">
        <f>LEFT(E4687,MIN(FIND({0,1,2,3,4,5,6,7,8,9},ASC(E4687)&amp;1234567890))-1)</f>
        <v>Gd</v>
      </c>
      <c r="G4687" s="25">
        <f t="shared" si="146"/>
        <v>3</v>
      </c>
      <c r="H4687" s="25">
        <f>VLOOKUP(F4687,Table!$A$2:$C$121,2,0)</f>
        <v>3</v>
      </c>
      <c r="I4687" s="26">
        <f>VLOOKUP(F4687,Table!$A$2:$C$121,3,0)</f>
        <v>6</v>
      </c>
      <c r="J4687" s="17" t="s">
        <v>11726</v>
      </c>
      <c r="K4687" s="25" t="str">
        <f>LEFT(J4687,MIN(FIND({0,1,2,3,4,5,6,7,8,9},ASC(J4687)&amp;1234567890))-1)</f>
        <v>Ir</v>
      </c>
      <c r="L4687" s="25">
        <f t="shared" si="147"/>
        <v>2</v>
      </c>
      <c r="M4687" s="25">
        <f>VLOOKUP(K4687,Table!$A$2:$C$121,2,0)</f>
        <v>9</v>
      </c>
      <c r="N4687" s="26">
        <f>VLOOKUP(K4687,Table!$A$2:$C$121,3,0)</f>
        <v>6</v>
      </c>
      <c r="O4687" s="13" t="str">
        <f>VLOOKUP(A4687,Table!$U$1:$V$230,2,0)</f>
        <v>Tetragonal</v>
      </c>
      <c r="P4687" s="1"/>
    </row>
    <row r="4688" spans="1:16">
      <c r="A4688" s="12">
        <v>140</v>
      </c>
      <c r="B4688" s="12">
        <v>636254</v>
      </c>
      <c r="C4688" s="12" t="s">
        <v>5139</v>
      </c>
      <c r="D4688" s="12" t="s">
        <v>5304</v>
      </c>
      <c r="E4688" s="17" t="s">
        <v>11589</v>
      </c>
      <c r="F4688" s="25" t="str">
        <f>LEFT(E4688,MIN(FIND({0,1,2,3,4,5,6,7,8,9},ASC(E4688)&amp;1234567890))-1)</f>
        <v>Gd</v>
      </c>
      <c r="G4688" s="25">
        <f t="shared" si="146"/>
        <v>3</v>
      </c>
      <c r="H4688" s="25">
        <f>VLOOKUP(F4688,Table!$A$2:$C$121,2,0)</f>
        <v>3</v>
      </c>
      <c r="I4688" s="26">
        <f>VLOOKUP(F4688,Table!$A$2:$C$121,3,0)</f>
        <v>6</v>
      </c>
      <c r="J4688" s="17" t="s">
        <v>11696</v>
      </c>
      <c r="K4688" s="25" t="str">
        <f>LEFT(J4688,MIN(FIND({0,1,2,3,4,5,6,7,8,9},ASC(J4688)&amp;1234567890))-1)</f>
        <v>Rh</v>
      </c>
      <c r="L4688" s="25">
        <f t="shared" si="147"/>
        <v>2</v>
      </c>
      <c r="M4688" s="25">
        <f>VLOOKUP(K4688,Table!$A$2:$C$121,2,0)</f>
        <v>9</v>
      </c>
      <c r="N4688" s="26">
        <f>VLOOKUP(K4688,Table!$A$2:$C$121,3,0)</f>
        <v>5</v>
      </c>
      <c r="O4688" s="13" t="str">
        <f>VLOOKUP(A4688,Table!$U$1:$V$230,2,0)</f>
        <v>Tetragonal</v>
      </c>
      <c r="P4688" s="1"/>
    </row>
    <row r="4689" spans="1:16">
      <c r="A4689" s="12">
        <v>140</v>
      </c>
      <c r="B4689" s="12">
        <v>637195</v>
      </c>
      <c r="C4689" s="12" t="s">
        <v>5139</v>
      </c>
      <c r="D4689" s="12" t="s">
        <v>3916</v>
      </c>
      <c r="E4689" s="17" t="s">
        <v>12190</v>
      </c>
      <c r="F4689" s="25" t="str">
        <f>LEFT(E4689,MIN(FIND({0,1,2,3,4,5,6,7,8,9},ASC(E4689)&amp;1234567890))-1)</f>
        <v>Nb</v>
      </c>
      <c r="G4689" s="25">
        <f t="shared" si="146"/>
        <v>3</v>
      </c>
      <c r="H4689" s="25">
        <f>VLOOKUP(F4689,Table!$A$2:$C$121,2,0)</f>
        <v>5</v>
      </c>
      <c r="I4689" s="26">
        <f>VLOOKUP(F4689,Table!$A$2:$C$121,3,0)</f>
        <v>5</v>
      </c>
      <c r="J4689" s="17" t="s">
        <v>544</v>
      </c>
      <c r="K4689" s="25" t="str">
        <f>LEFT(J4689,MIN(FIND({0,1,2,3,4,5,6,7,8,9},ASC(J4689)&amp;1234567890))-1)</f>
        <v>Ge</v>
      </c>
      <c r="L4689" s="25">
        <f t="shared" si="147"/>
        <v>1</v>
      </c>
      <c r="M4689" s="25">
        <f>VLOOKUP(K4689,Table!$A$2:$C$121,2,0)</f>
        <v>14</v>
      </c>
      <c r="N4689" s="26">
        <f>VLOOKUP(K4689,Table!$A$2:$C$121,3,0)</f>
        <v>4</v>
      </c>
      <c r="O4689" s="13" t="str">
        <f>VLOOKUP(A4689,Table!$U$1:$V$230,2,0)</f>
        <v>Tetragonal</v>
      </c>
      <c r="P4689" s="1"/>
    </row>
    <row r="4690" spans="1:16">
      <c r="A4690" s="12">
        <v>140</v>
      </c>
      <c r="B4690" s="12">
        <v>638081</v>
      </c>
      <c r="C4690" s="12" t="s">
        <v>5139</v>
      </c>
      <c r="D4690" s="12" t="s">
        <v>5305</v>
      </c>
      <c r="E4690" s="17" t="s">
        <v>417</v>
      </c>
      <c r="F4690" s="25" t="str">
        <f>LEFT(E4690,MIN(FIND({0,1,2,3,4,5,6,7,8,9},ASC(E4690)&amp;1234567890))-1)</f>
        <v>V</v>
      </c>
      <c r="G4690" s="25">
        <f t="shared" si="146"/>
        <v>5</v>
      </c>
      <c r="H4690" s="25">
        <f>VLOOKUP(F4690,Table!$A$2:$C$121,2,0)</f>
        <v>5</v>
      </c>
      <c r="I4690" s="26">
        <f>VLOOKUP(F4690,Table!$A$2:$C$121,3,0)</f>
        <v>4</v>
      </c>
      <c r="J4690" s="17" t="s">
        <v>594</v>
      </c>
      <c r="K4690" s="25" t="str">
        <f>LEFT(J4690,MIN(FIND({0,1,2,3,4,5,6,7,8,9},ASC(J4690)&amp;1234567890))-1)</f>
        <v>Ge</v>
      </c>
      <c r="L4690" s="25">
        <f t="shared" si="147"/>
        <v>3</v>
      </c>
      <c r="M4690" s="25">
        <f>VLOOKUP(K4690,Table!$A$2:$C$121,2,0)</f>
        <v>14</v>
      </c>
      <c r="N4690" s="26">
        <f>VLOOKUP(K4690,Table!$A$2:$C$121,3,0)</f>
        <v>4</v>
      </c>
      <c r="O4690" s="13" t="str">
        <f>VLOOKUP(A4690,Table!$U$1:$V$230,2,0)</f>
        <v>Tetragonal</v>
      </c>
      <c r="P4690" s="1"/>
    </row>
    <row r="4691" spans="1:16">
      <c r="A4691" s="12">
        <v>140</v>
      </c>
      <c r="B4691" s="12">
        <v>638118</v>
      </c>
      <c r="C4691" s="12" t="s">
        <v>5139</v>
      </c>
      <c r="D4691" s="12" t="s">
        <v>5306</v>
      </c>
      <c r="E4691" s="17" t="s">
        <v>12691</v>
      </c>
      <c r="F4691" s="25" t="str">
        <f>LEFT(E4691,MIN(FIND({0,1,2,3,4,5,6,7,8,9},ASC(E4691)&amp;1234567890))-1)</f>
        <v>W</v>
      </c>
      <c r="G4691" s="25">
        <f t="shared" si="146"/>
        <v>5</v>
      </c>
      <c r="H4691" s="25">
        <f>VLOOKUP(F4691,Table!$A$2:$C$121,2,0)</f>
        <v>6</v>
      </c>
      <c r="I4691" s="26">
        <f>VLOOKUP(F4691,Table!$A$2:$C$121,3,0)</f>
        <v>6</v>
      </c>
      <c r="J4691" s="17" t="s">
        <v>594</v>
      </c>
      <c r="K4691" s="25" t="str">
        <f>LEFT(J4691,MIN(FIND({0,1,2,3,4,5,6,7,8,9},ASC(J4691)&amp;1234567890))-1)</f>
        <v>Ge</v>
      </c>
      <c r="L4691" s="25">
        <f t="shared" si="147"/>
        <v>3</v>
      </c>
      <c r="M4691" s="25">
        <f>VLOOKUP(K4691,Table!$A$2:$C$121,2,0)</f>
        <v>14</v>
      </c>
      <c r="N4691" s="26">
        <f>VLOOKUP(K4691,Table!$A$2:$C$121,3,0)</f>
        <v>4</v>
      </c>
      <c r="O4691" s="13" t="str">
        <f>VLOOKUP(A4691,Table!$U$1:$V$230,2,0)</f>
        <v>Tetragonal</v>
      </c>
      <c r="P4691" s="1"/>
    </row>
    <row r="4692" spans="1:16">
      <c r="A4692" s="12">
        <v>140</v>
      </c>
      <c r="B4692" s="12">
        <v>638691</v>
      </c>
      <c r="C4692" s="12" t="s">
        <v>5139</v>
      </c>
      <c r="D4692" s="12" t="s">
        <v>5307</v>
      </c>
      <c r="E4692" s="17" t="s">
        <v>11431</v>
      </c>
      <c r="F4692" s="25" t="str">
        <f>LEFT(E4692,MIN(FIND({0,1,2,3,4,5,6,7,8,9},ASC(E4692)&amp;1234567890))-1)</f>
        <v>Hf</v>
      </c>
      <c r="G4692" s="25">
        <f t="shared" si="146"/>
        <v>2</v>
      </c>
      <c r="H4692" s="25">
        <f>VLOOKUP(F4692,Table!$A$2:$C$121,2,0)</f>
        <v>4</v>
      </c>
      <c r="I4692" s="26">
        <f>VLOOKUP(F4692,Table!$A$2:$C$121,3,0)</f>
        <v>6</v>
      </c>
      <c r="J4692" s="17" t="s">
        <v>66</v>
      </c>
      <c r="K4692" s="25" t="str">
        <f>LEFT(J4692,MIN(FIND({0,1,2,3,4,5,6,7,8,9},ASC(J4692)&amp;1234567890))-1)</f>
        <v>Ni</v>
      </c>
      <c r="L4692" s="25">
        <f t="shared" si="147"/>
        <v>1</v>
      </c>
      <c r="M4692" s="25">
        <f>VLOOKUP(K4692,Table!$A$2:$C$121,2,0)</f>
        <v>10</v>
      </c>
      <c r="N4692" s="26">
        <f>VLOOKUP(K4692,Table!$A$2:$C$121,3,0)</f>
        <v>4</v>
      </c>
      <c r="O4692" s="13" t="str">
        <f>VLOOKUP(A4692,Table!$U$1:$V$230,2,0)</f>
        <v>Tetragonal</v>
      </c>
      <c r="P4692" s="1"/>
    </row>
    <row r="4693" spans="1:16">
      <c r="A4693" s="12">
        <v>140</v>
      </c>
      <c r="B4693" s="12">
        <v>638912</v>
      </c>
      <c r="C4693" s="12" t="s">
        <v>5139</v>
      </c>
      <c r="D4693" s="12" t="s">
        <v>5308</v>
      </c>
      <c r="E4693" s="17" t="s">
        <v>11431</v>
      </c>
      <c r="F4693" s="25" t="str">
        <f>LEFT(E4693,MIN(FIND({0,1,2,3,4,5,6,7,8,9},ASC(E4693)&amp;1234567890))-1)</f>
        <v>Hf</v>
      </c>
      <c r="G4693" s="25">
        <f t="shared" si="146"/>
        <v>2</v>
      </c>
      <c r="H4693" s="25">
        <f>VLOOKUP(F4693,Table!$A$2:$C$121,2,0)</f>
        <v>4</v>
      </c>
      <c r="I4693" s="26">
        <f>VLOOKUP(F4693,Table!$A$2:$C$121,3,0)</f>
        <v>6</v>
      </c>
      <c r="J4693" s="17" t="s">
        <v>31</v>
      </c>
      <c r="K4693" s="25" t="str">
        <f>LEFT(J4693,MIN(FIND({0,1,2,3,4,5,6,7,8,9},ASC(J4693)&amp;1234567890))-1)</f>
        <v>Si</v>
      </c>
      <c r="L4693" s="25">
        <f t="shared" si="147"/>
        <v>1</v>
      </c>
      <c r="M4693" s="25">
        <f>VLOOKUP(K4693,Table!$A$2:$C$121,2,0)</f>
        <v>14</v>
      </c>
      <c r="N4693" s="26">
        <f>VLOOKUP(K4693,Table!$A$2:$C$121,3,0)</f>
        <v>3</v>
      </c>
      <c r="O4693" s="13" t="str">
        <f>VLOOKUP(A4693,Table!$U$1:$V$230,2,0)</f>
        <v>Tetragonal</v>
      </c>
      <c r="P4693" s="1"/>
    </row>
    <row r="4694" spans="1:16">
      <c r="A4694" s="12">
        <v>140</v>
      </c>
      <c r="B4694" s="12">
        <v>639330</v>
      </c>
      <c r="C4694" s="12" t="s">
        <v>5139</v>
      </c>
      <c r="D4694" s="12" t="s">
        <v>5309</v>
      </c>
      <c r="E4694" s="17" t="s">
        <v>11369</v>
      </c>
      <c r="F4694" s="25" t="str">
        <f>LEFT(E4694,MIN(FIND({0,1,2,3,4,5,6,7,8,9},ASC(E4694)&amp;1234567890))-1)</f>
        <v>Ho</v>
      </c>
      <c r="G4694" s="25">
        <f t="shared" si="146"/>
        <v>5</v>
      </c>
      <c r="H4694" s="25">
        <f>VLOOKUP(F4694,Table!$A$2:$C$121,2,0)</f>
        <v>3</v>
      </c>
      <c r="I4694" s="26">
        <f>VLOOKUP(F4694,Table!$A$2:$C$121,3,0)</f>
        <v>6</v>
      </c>
      <c r="J4694" s="17" t="s">
        <v>45</v>
      </c>
      <c r="K4694" s="25" t="str">
        <f>LEFT(J4694,MIN(FIND({0,1,2,3,4,5,6,7,8,9},ASC(J4694)&amp;1234567890))-1)</f>
        <v>In</v>
      </c>
      <c r="L4694" s="25">
        <f t="shared" si="147"/>
        <v>3</v>
      </c>
      <c r="M4694" s="25">
        <f>VLOOKUP(K4694,Table!$A$2:$C$121,2,0)</f>
        <v>13</v>
      </c>
      <c r="N4694" s="26">
        <f>VLOOKUP(K4694,Table!$A$2:$C$121,3,0)</f>
        <v>5</v>
      </c>
      <c r="O4694" s="13" t="str">
        <f>VLOOKUP(A4694,Table!$U$1:$V$230,2,0)</f>
        <v>Tetragonal</v>
      </c>
      <c r="P4694" s="1"/>
    </row>
    <row r="4695" spans="1:16">
      <c r="A4695" s="12">
        <v>140</v>
      </c>
      <c r="B4695" s="12">
        <v>639352</v>
      </c>
      <c r="C4695" s="12" t="s">
        <v>5139</v>
      </c>
      <c r="D4695" s="12" t="s">
        <v>5310</v>
      </c>
      <c r="E4695" s="17" t="s">
        <v>11544</v>
      </c>
      <c r="F4695" s="25" t="str">
        <f>LEFT(E4695,MIN(FIND({0,1,2,3,4,5,6,7,8,9},ASC(E4695)&amp;1234567890))-1)</f>
        <v>Ho</v>
      </c>
      <c r="G4695" s="25">
        <f t="shared" si="146"/>
        <v>3</v>
      </c>
      <c r="H4695" s="25">
        <f>VLOOKUP(F4695,Table!$A$2:$C$121,2,0)</f>
        <v>3</v>
      </c>
      <c r="I4695" s="26">
        <f>VLOOKUP(F4695,Table!$A$2:$C$121,3,0)</f>
        <v>6</v>
      </c>
      <c r="J4695" s="17" t="s">
        <v>11726</v>
      </c>
      <c r="K4695" s="25" t="str">
        <f>LEFT(J4695,MIN(FIND({0,1,2,3,4,5,6,7,8,9},ASC(J4695)&amp;1234567890))-1)</f>
        <v>Ir</v>
      </c>
      <c r="L4695" s="25">
        <f t="shared" si="147"/>
        <v>2</v>
      </c>
      <c r="M4695" s="25">
        <f>VLOOKUP(K4695,Table!$A$2:$C$121,2,0)</f>
        <v>9</v>
      </c>
      <c r="N4695" s="26">
        <f>VLOOKUP(K4695,Table!$A$2:$C$121,3,0)</f>
        <v>6</v>
      </c>
      <c r="O4695" s="13" t="str">
        <f>VLOOKUP(A4695,Table!$U$1:$V$230,2,0)</f>
        <v>Tetragonal</v>
      </c>
      <c r="P4695" s="1"/>
    </row>
    <row r="4696" spans="1:16">
      <c r="A4696" s="12">
        <v>140</v>
      </c>
      <c r="B4696" s="12">
        <v>639619</v>
      </c>
      <c r="C4696" s="12" t="s">
        <v>5139</v>
      </c>
      <c r="D4696" s="12" t="s">
        <v>5311</v>
      </c>
      <c r="E4696" s="17" t="s">
        <v>11544</v>
      </c>
      <c r="F4696" s="25" t="str">
        <f>LEFT(E4696,MIN(FIND({0,1,2,3,4,5,6,7,8,9},ASC(E4696)&amp;1234567890))-1)</f>
        <v>Ho</v>
      </c>
      <c r="G4696" s="25">
        <f t="shared" si="146"/>
        <v>3</v>
      </c>
      <c r="H4696" s="25">
        <f>VLOOKUP(F4696,Table!$A$2:$C$121,2,0)</f>
        <v>3</v>
      </c>
      <c r="I4696" s="26">
        <f>VLOOKUP(F4696,Table!$A$2:$C$121,3,0)</f>
        <v>6</v>
      </c>
      <c r="J4696" s="17" t="s">
        <v>11696</v>
      </c>
      <c r="K4696" s="25" t="str">
        <f>LEFT(J4696,MIN(FIND({0,1,2,3,4,5,6,7,8,9},ASC(J4696)&amp;1234567890))-1)</f>
        <v>Rh</v>
      </c>
      <c r="L4696" s="25">
        <f t="shared" si="147"/>
        <v>2</v>
      </c>
      <c r="M4696" s="25">
        <f>VLOOKUP(K4696,Table!$A$2:$C$121,2,0)</f>
        <v>9</v>
      </c>
      <c r="N4696" s="26">
        <f>VLOOKUP(K4696,Table!$A$2:$C$121,3,0)</f>
        <v>5</v>
      </c>
      <c r="O4696" s="13" t="str">
        <f>VLOOKUP(A4696,Table!$U$1:$V$230,2,0)</f>
        <v>Tetragonal</v>
      </c>
      <c r="P4696" s="1"/>
    </row>
    <row r="4697" spans="1:16">
      <c r="A4697" s="12">
        <v>140</v>
      </c>
      <c r="B4697" s="12">
        <v>639788</v>
      </c>
      <c r="C4697" s="12" t="s">
        <v>5139</v>
      </c>
      <c r="D4697" s="12" t="s">
        <v>5312</v>
      </c>
      <c r="E4697" s="17" t="s">
        <v>11369</v>
      </c>
      <c r="F4697" s="25" t="str">
        <f>LEFT(E4697,MIN(FIND({0,1,2,3,4,5,6,7,8,9},ASC(E4697)&amp;1234567890))-1)</f>
        <v>Ho</v>
      </c>
      <c r="G4697" s="25">
        <f t="shared" si="146"/>
        <v>5</v>
      </c>
      <c r="H4697" s="25">
        <f>VLOOKUP(F4697,Table!$A$2:$C$121,2,0)</f>
        <v>3</v>
      </c>
      <c r="I4697" s="26">
        <f>VLOOKUP(F4697,Table!$A$2:$C$121,3,0)</f>
        <v>6</v>
      </c>
      <c r="J4697" s="17" t="s">
        <v>420</v>
      </c>
      <c r="K4697" s="25" t="str">
        <f>LEFT(J4697,MIN(FIND({0,1,2,3,4,5,6,7,8,9},ASC(J4697)&amp;1234567890))-1)</f>
        <v>Tl</v>
      </c>
      <c r="L4697" s="25">
        <f t="shared" si="147"/>
        <v>3</v>
      </c>
      <c r="M4697" s="25">
        <f>VLOOKUP(K4697,Table!$A$2:$C$121,2,0)</f>
        <v>13</v>
      </c>
      <c r="N4697" s="26">
        <f>VLOOKUP(K4697,Table!$A$2:$C$121,3,0)</f>
        <v>6</v>
      </c>
      <c r="O4697" s="13" t="str">
        <f>VLOOKUP(A4697,Table!$U$1:$V$230,2,0)</f>
        <v>Tetragonal</v>
      </c>
      <c r="P4697" s="1"/>
    </row>
    <row r="4698" spans="1:16">
      <c r="A4698" s="12">
        <v>140</v>
      </c>
      <c r="B4698" s="12">
        <v>640434</v>
      </c>
      <c r="C4698" s="12" t="s">
        <v>5139</v>
      </c>
      <c r="D4698" s="12" t="s">
        <v>5313</v>
      </c>
      <c r="E4698" s="17" t="s">
        <v>12026</v>
      </c>
      <c r="F4698" s="25" t="str">
        <f>LEFT(E4698,MIN(FIND({0,1,2,3,4,5,6,7,8,9},ASC(E4698)&amp;1234567890))-1)</f>
        <v>In</v>
      </c>
      <c r="G4698" s="25">
        <f t="shared" si="146"/>
        <v>5</v>
      </c>
      <c r="H4698" s="25">
        <f>VLOOKUP(F4698,Table!$A$2:$C$121,2,0)</f>
        <v>13</v>
      </c>
      <c r="I4698" s="26">
        <f>VLOOKUP(F4698,Table!$A$2:$C$121,3,0)</f>
        <v>5</v>
      </c>
      <c r="J4698" s="17" t="s">
        <v>11357</v>
      </c>
      <c r="K4698" s="25" t="str">
        <f>LEFT(J4698,MIN(FIND({0,1,2,3,4,5,6,7,8,9},ASC(J4698)&amp;1234567890))-1)</f>
        <v>Sb</v>
      </c>
      <c r="L4698" s="25">
        <f t="shared" si="147"/>
        <v>3</v>
      </c>
      <c r="M4698" s="25">
        <f>VLOOKUP(K4698,Table!$A$2:$C$121,2,0)</f>
        <v>15</v>
      </c>
      <c r="N4698" s="26">
        <f>VLOOKUP(K4698,Table!$A$2:$C$121,3,0)</f>
        <v>5</v>
      </c>
      <c r="O4698" s="13" t="str">
        <f>VLOOKUP(A4698,Table!$U$1:$V$230,2,0)</f>
        <v>Tetragonal</v>
      </c>
      <c r="P4698" s="1"/>
    </row>
    <row r="4699" spans="1:16">
      <c r="A4699" s="12">
        <v>140</v>
      </c>
      <c r="B4699" s="12">
        <v>640588</v>
      </c>
      <c r="C4699" s="12" t="s">
        <v>5139</v>
      </c>
      <c r="D4699" s="12" t="s">
        <v>5314</v>
      </c>
      <c r="E4699" s="17" t="s">
        <v>11516</v>
      </c>
      <c r="F4699" s="25" t="str">
        <f>LEFT(E4699,MIN(FIND({0,1,2,3,4,5,6,7,8,9},ASC(E4699)&amp;1234567890))-1)</f>
        <v>Tb</v>
      </c>
      <c r="G4699" s="25">
        <f t="shared" si="146"/>
        <v>5</v>
      </c>
      <c r="H4699" s="25">
        <f>VLOOKUP(F4699,Table!$A$2:$C$121,2,0)</f>
        <v>3</v>
      </c>
      <c r="I4699" s="26">
        <f>VLOOKUP(F4699,Table!$A$2:$C$121,3,0)</f>
        <v>6</v>
      </c>
      <c r="J4699" s="17" t="s">
        <v>45</v>
      </c>
      <c r="K4699" s="25" t="str">
        <f>LEFT(J4699,MIN(FIND({0,1,2,3,4,5,6,7,8,9},ASC(J4699)&amp;1234567890))-1)</f>
        <v>In</v>
      </c>
      <c r="L4699" s="25">
        <f t="shared" si="147"/>
        <v>3</v>
      </c>
      <c r="M4699" s="25">
        <f>VLOOKUP(K4699,Table!$A$2:$C$121,2,0)</f>
        <v>13</v>
      </c>
      <c r="N4699" s="26">
        <f>VLOOKUP(K4699,Table!$A$2:$C$121,3,0)</f>
        <v>5</v>
      </c>
      <c r="O4699" s="13" t="str">
        <f>VLOOKUP(A4699,Table!$U$1:$V$230,2,0)</f>
        <v>Tetragonal</v>
      </c>
      <c r="P4699" s="1"/>
    </row>
    <row r="4700" spans="1:16">
      <c r="A4700" s="12">
        <v>140</v>
      </c>
      <c r="B4700" s="12">
        <v>640644</v>
      </c>
      <c r="C4700" s="12" t="s">
        <v>5139</v>
      </c>
      <c r="D4700" s="12" t="s">
        <v>5315</v>
      </c>
      <c r="E4700" s="17" t="s">
        <v>11494</v>
      </c>
      <c r="F4700" s="25" t="str">
        <f>LEFT(E4700,MIN(FIND({0,1,2,3,4,5,6,7,8,9},ASC(E4700)&amp;1234567890))-1)</f>
        <v>Th</v>
      </c>
      <c r="G4700" s="25">
        <f t="shared" si="146"/>
        <v>2</v>
      </c>
      <c r="H4700" s="25">
        <f>VLOOKUP(F4700,Table!$A$2:$C$121,2,0)</f>
        <v>3</v>
      </c>
      <c r="I4700" s="26">
        <f>VLOOKUP(F4700,Table!$A$2:$C$121,3,0)</f>
        <v>7</v>
      </c>
      <c r="J4700" s="17" t="s">
        <v>11286</v>
      </c>
      <c r="K4700" s="25" t="str">
        <f>LEFT(J4700,MIN(FIND({0,1,2,3,4,5,6,7,8,9},ASC(J4700)&amp;1234567890))-1)</f>
        <v>In</v>
      </c>
      <c r="L4700" s="25">
        <f t="shared" si="147"/>
        <v>1</v>
      </c>
      <c r="M4700" s="25">
        <f>VLOOKUP(K4700,Table!$A$2:$C$121,2,0)</f>
        <v>13</v>
      </c>
      <c r="N4700" s="26">
        <f>VLOOKUP(K4700,Table!$A$2:$C$121,3,0)</f>
        <v>5</v>
      </c>
      <c r="O4700" s="13" t="str">
        <f>VLOOKUP(A4700,Table!$U$1:$V$230,2,0)</f>
        <v>Tetragonal</v>
      </c>
      <c r="P4700" s="1"/>
    </row>
    <row r="4701" spans="1:16">
      <c r="A4701" s="12">
        <v>140</v>
      </c>
      <c r="B4701" s="12">
        <v>641081</v>
      </c>
      <c r="C4701" s="12" t="s">
        <v>5139</v>
      </c>
      <c r="D4701" s="12" t="s">
        <v>5316</v>
      </c>
      <c r="E4701" s="17" t="s">
        <v>11726</v>
      </c>
      <c r="F4701" s="25" t="str">
        <f>LEFT(E4701,MIN(FIND({0,1,2,3,4,5,6,7,8,9},ASC(E4701)&amp;1234567890))-1)</f>
        <v>Ir</v>
      </c>
      <c r="G4701" s="25">
        <f t="shared" si="146"/>
        <v>2</v>
      </c>
      <c r="H4701" s="25">
        <f>VLOOKUP(F4701,Table!$A$2:$C$121,2,0)</f>
        <v>9</v>
      </c>
      <c r="I4701" s="26">
        <f>VLOOKUP(F4701,Table!$A$2:$C$121,3,0)</f>
        <v>6</v>
      </c>
      <c r="J4701" s="17" t="s">
        <v>11545</v>
      </c>
      <c r="K4701" s="25" t="str">
        <f>LEFT(J4701,MIN(FIND({0,1,2,3,4,5,6,7,8,9},ASC(J4701)&amp;1234567890))-1)</f>
        <v>Tb</v>
      </c>
      <c r="L4701" s="25">
        <f t="shared" si="147"/>
        <v>3</v>
      </c>
      <c r="M4701" s="25">
        <f>VLOOKUP(K4701,Table!$A$2:$C$121,2,0)</f>
        <v>3</v>
      </c>
      <c r="N4701" s="26">
        <f>VLOOKUP(K4701,Table!$A$2:$C$121,3,0)</f>
        <v>6</v>
      </c>
      <c r="O4701" s="13" t="str">
        <f>VLOOKUP(A4701,Table!$U$1:$V$230,2,0)</f>
        <v>Tetragonal</v>
      </c>
      <c r="P4701" s="1"/>
    </row>
    <row r="4702" spans="1:16">
      <c r="A4702" s="12">
        <v>140</v>
      </c>
      <c r="B4702" s="12">
        <v>641179</v>
      </c>
      <c r="C4702" s="12" t="s">
        <v>5139</v>
      </c>
      <c r="D4702" s="12" t="s">
        <v>5317</v>
      </c>
      <c r="E4702" s="17" t="s">
        <v>11726</v>
      </c>
      <c r="F4702" s="25" t="str">
        <f>LEFT(E4702,MIN(FIND({0,1,2,3,4,5,6,7,8,9},ASC(E4702)&amp;1234567890))-1)</f>
        <v>Ir</v>
      </c>
      <c r="G4702" s="25">
        <f t="shared" si="146"/>
        <v>2</v>
      </c>
      <c r="H4702" s="25">
        <f>VLOOKUP(F4702,Table!$A$2:$C$121,2,0)</f>
        <v>9</v>
      </c>
      <c r="I4702" s="26">
        <f>VLOOKUP(F4702,Table!$A$2:$C$121,3,0)</f>
        <v>6</v>
      </c>
      <c r="J4702" s="17" t="s">
        <v>77</v>
      </c>
      <c r="K4702" s="25" t="str">
        <f>LEFT(J4702,MIN(FIND({0,1,2,3,4,5,6,7,8,9},ASC(J4702)&amp;1234567890))-1)</f>
        <v>Y</v>
      </c>
      <c r="L4702" s="25">
        <f t="shared" si="147"/>
        <v>3</v>
      </c>
      <c r="M4702" s="25">
        <f>VLOOKUP(K4702,Table!$A$2:$C$121,2,0)</f>
        <v>3</v>
      </c>
      <c r="N4702" s="26">
        <f>VLOOKUP(K4702,Table!$A$2:$C$121,3,0)</f>
        <v>5</v>
      </c>
      <c r="O4702" s="13" t="str">
        <f>VLOOKUP(A4702,Table!$U$1:$V$230,2,0)</f>
        <v>Tetragonal</v>
      </c>
      <c r="P4702" s="1"/>
    </row>
    <row r="4703" spans="1:16">
      <c r="A4703" s="12">
        <v>140</v>
      </c>
      <c r="B4703" s="12">
        <v>641204</v>
      </c>
      <c r="C4703" s="12" t="s">
        <v>5139</v>
      </c>
      <c r="D4703" s="12" t="s">
        <v>5318</v>
      </c>
      <c r="E4703" s="17" t="s">
        <v>72</v>
      </c>
      <c r="F4703" s="25" t="str">
        <f>LEFT(E4703,MIN(FIND({0,1,2,3,4,5,6,7,8,9},ASC(E4703)&amp;1234567890))-1)</f>
        <v>Ir</v>
      </c>
      <c r="G4703" s="25">
        <f t="shared" si="146"/>
        <v>1</v>
      </c>
      <c r="H4703" s="25">
        <f>VLOOKUP(F4703,Table!$A$2:$C$121,2,0)</f>
        <v>9</v>
      </c>
      <c r="I4703" s="26">
        <f>VLOOKUP(F4703,Table!$A$2:$C$121,3,0)</f>
        <v>6</v>
      </c>
      <c r="J4703" s="17" t="s">
        <v>11391</v>
      </c>
      <c r="K4703" s="25" t="str">
        <f>LEFT(J4703,MIN(FIND({0,1,2,3,4,5,6,7,8,9},ASC(J4703)&amp;1234567890))-1)</f>
        <v>Zr</v>
      </c>
      <c r="L4703" s="25">
        <f t="shared" si="147"/>
        <v>2</v>
      </c>
      <c r="M4703" s="25">
        <f>VLOOKUP(K4703,Table!$A$2:$C$121,2,0)</f>
        <v>4</v>
      </c>
      <c r="N4703" s="26">
        <f>VLOOKUP(K4703,Table!$A$2:$C$121,3,0)</f>
        <v>5</v>
      </c>
      <c r="O4703" s="13" t="str">
        <f>VLOOKUP(A4703,Table!$U$1:$V$230,2,0)</f>
        <v>Tetragonal</v>
      </c>
      <c r="P4703" s="1"/>
    </row>
    <row r="4704" spans="1:16">
      <c r="A4704" s="12">
        <v>140</v>
      </c>
      <c r="B4704" s="12">
        <v>641990</v>
      </c>
      <c r="C4704" s="12" t="s">
        <v>5139</v>
      </c>
      <c r="D4704" s="12" t="s">
        <v>5319</v>
      </c>
      <c r="E4704" s="17" t="s">
        <v>11783</v>
      </c>
      <c r="F4704" s="25" t="str">
        <f>LEFT(E4704,MIN(FIND({0,1,2,3,4,5,6,7,8,9},ASC(E4704)&amp;1234567890))-1)</f>
        <v>La</v>
      </c>
      <c r="G4704" s="25">
        <f t="shared" si="146"/>
        <v>5</v>
      </c>
      <c r="H4704" s="25">
        <f>VLOOKUP(F4704,Table!$A$2:$C$121,2,0)</f>
        <v>3</v>
      </c>
      <c r="I4704" s="26">
        <f>VLOOKUP(F4704,Table!$A$2:$C$121,3,0)</f>
        <v>6</v>
      </c>
      <c r="J4704" s="17" t="s">
        <v>413</v>
      </c>
      <c r="K4704" s="25" t="str">
        <f>LEFT(J4704,MIN(FIND({0,1,2,3,4,5,6,7,8,9},ASC(J4704)&amp;1234567890))-1)</f>
        <v>Sn</v>
      </c>
      <c r="L4704" s="25">
        <f t="shared" si="147"/>
        <v>3</v>
      </c>
      <c r="M4704" s="25">
        <f>VLOOKUP(K4704,Table!$A$2:$C$121,2,0)</f>
        <v>14</v>
      </c>
      <c r="N4704" s="26">
        <f>VLOOKUP(K4704,Table!$A$2:$C$121,3,0)</f>
        <v>5</v>
      </c>
      <c r="O4704" s="13" t="str">
        <f>VLOOKUP(A4704,Table!$U$1:$V$230,2,0)</f>
        <v>Tetragonal</v>
      </c>
      <c r="P4704" s="1"/>
    </row>
    <row r="4705" spans="1:16">
      <c r="A4705" s="12">
        <v>140</v>
      </c>
      <c r="B4705" s="12">
        <v>642068</v>
      </c>
      <c r="C4705" s="12" t="s">
        <v>5139</v>
      </c>
      <c r="D4705" s="12" t="s">
        <v>5320</v>
      </c>
      <c r="E4705" s="17" t="s">
        <v>11783</v>
      </c>
      <c r="F4705" s="25" t="str">
        <f>LEFT(E4705,MIN(FIND({0,1,2,3,4,5,6,7,8,9},ASC(E4705)&amp;1234567890))-1)</f>
        <v>La</v>
      </c>
      <c r="G4705" s="25">
        <f t="shared" si="146"/>
        <v>5</v>
      </c>
      <c r="H4705" s="25">
        <f>VLOOKUP(F4705,Table!$A$2:$C$121,2,0)</f>
        <v>3</v>
      </c>
      <c r="I4705" s="26">
        <f>VLOOKUP(F4705,Table!$A$2:$C$121,3,0)</f>
        <v>6</v>
      </c>
      <c r="J4705" s="17" t="s">
        <v>420</v>
      </c>
      <c r="K4705" s="25" t="str">
        <f>LEFT(J4705,MIN(FIND({0,1,2,3,4,5,6,7,8,9},ASC(J4705)&amp;1234567890))-1)</f>
        <v>Tl</v>
      </c>
      <c r="L4705" s="25">
        <f t="shared" si="147"/>
        <v>3</v>
      </c>
      <c r="M4705" s="25">
        <f>VLOOKUP(K4705,Table!$A$2:$C$121,2,0)</f>
        <v>13</v>
      </c>
      <c r="N4705" s="26">
        <f>VLOOKUP(K4705,Table!$A$2:$C$121,3,0)</f>
        <v>6</v>
      </c>
      <c r="O4705" s="13" t="str">
        <f>VLOOKUP(A4705,Table!$U$1:$V$230,2,0)</f>
        <v>Tetragonal</v>
      </c>
      <c r="P4705" s="1"/>
    </row>
    <row r="4706" spans="1:16">
      <c r="A4706" s="12">
        <v>140</v>
      </c>
      <c r="B4706" s="12">
        <v>643855</v>
      </c>
      <c r="C4706" s="12" t="s">
        <v>5139</v>
      </c>
      <c r="D4706" s="12" t="s">
        <v>5321</v>
      </c>
      <c r="E4706" s="17" t="s">
        <v>355</v>
      </c>
      <c r="F4706" s="25" t="str">
        <f>LEFT(E4706,MIN(FIND({0,1,2,3,4,5,6,7,8,9},ASC(E4706)&amp;1234567890))-1)</f>
        <v>Mn</v>
      </c>
      <c r="G4706" s="25">
        <f t="shared" si="146"/>
        <v>1</v>
      </c>
      <c r="H4706" s="25">
        <f>VLOOKUP(F4706,Table!$A$2:$C$121,2,0)</f>
        <v>7</v>
      </c>
      <c r="I4706" s="26">
        <f>VLOOKUP(F4706,Table!$A$2:$C$121,3,0)</f>
        <v>4</v>
      </c>
      <c r="J4706" s="17" t="s">
        <v>12689</v>
      </c>
      <c r="K4706" s="25" t="str">
        <f>LEFT(J4706,MIN(FIND({0,1,2,3,4,5,6,7,8,9},ASC(J4706)&amp;1234567890))-1)</f>
        <v>U</v>
      </c>
      <c r="L4706" s="25">
        <f t="shared" si="147"/>
        <v>6</v>
      </c>
      <c r="M4706" s="25">
        <f>VLOOKUP(K4706,Table!$A$2:$C$121,2,0)</f>
        <v>3</v>
      </c>
      <c r="N4706" s="26">
        <f>VLOOKUP(K4706,Table!$A$2:$C$121,3,0)</f>
        <v>7</v>
      </c>
      <c r="O4706" s="13" t="str">
        <f>VLOOKUP(A4706,Table!$U$1:$V$230,2,0)</f>
        <v>Tetragonal</v>
      </c>
      <c r="P4706" s="1"/>
    </row>
    <row r="4707" spans="1:16">
      <c r="A4707" s="12">
        <v>140</v>
      </c>
      <c r="B4707" s="12">
        <v>646048</v>
      </c>
      <c r="C4707" s="12" t="s">
        <v>5139</v>
      </c>
      <c r="D4707" s="12" t="s">
        <v>5322</v>
      </c>
      <c r="E4707" s="17" t="s">
        <v>11782</v>
      </c>
      <c r="F4707" s="25" t="str">
        <f>LEFT(E4707,MIN(FIND({0,1,2,3,4,5,6,7,8,9},ASC(E4707)&amp;1234567890))-1)</f>
        <v>Nd</v>
      </c>
      <c r="G4707" s="25">
        <f t="shared" si="146"/>
        <v>5</v>
      </c>
      <c r="H4707" s="25">
        <f>VLOOKUP(F4707,Table!$A$2:$C$121,2,0)</f>
        <v>3</v>
      </c>
      <c r="I4707" s="26">
        <f>VLOOKUP(F4707,Table!$A$2:$C$121,3,0)</f>
        <v>6</v>
      </c>
      <c r="J4707" s="17" t="s">
        <v>420</v>
      </c>
      <c r="K4707" s="25" t="str">
        <f>LEFT(J4707,MIN(FIND({0,1,2,3,4,5,6,7,8,9},ASC(J4707)&amp;1234567890))-1)</f>
        <v>Tl</v>
      </c>
      <c r="L4707" s="25">
        <f t="shared" si="147"/>
        <v>3</v>
      </c>
      <c r="M4707" s="25">
        <f>VLOOKUP(K4707,Table!$A$2:$C$121,2,0)</f>
        <v>13</v>
      </c>
      <c r="N4707" s="26">
        <f>VLOOKUP(K4707,Table!$A$2:$C$121,3,0)</f>
        <v>6</v>
      </c>
      <c r="O4707" s="13" t="str">
        <f>VLOOKUP(A4707,Table!$U$1:$V$230,2,0)</f>
        <v>Tetragonal</v>
      </c>
      <c r="P4707" s="1"/>
    </row>
    <row r="4708" spans="1:16">
      <c r="A4708" s="12">
        <v>140</v>
      </c>
      <c r="B4708" s="12">
        <v>648410</v>
      </c>
      <c r="C4708" s="12" t="s">
        <v>5139</v>
      </c>
      <c r="D4708" s="12" t="s">
        <v>5323</v>
      </c>
      <c r="E4708" s="17" t="s">
        <v>11936</v>
      </c>
      <c r="F4708" s="25" t="str">
        <f>LEFT(E4708,MIN(FIND({0,1,2,3,4,5,6,7,8,9},ASC(E4708)&amp;1234567890))-1)</f>
        <v>Pu</v>
      </c>
      <c r="G4708" s="25">
        <f t="shared" si="146"/>
        <v>5</v>
      </c>
      <c r="H4708" s="25">
        <f>VLOOKUP(F4708,Table!$A$2:$C$121,2,0)</f>
        <v>3</v>
      </c>
      <c r="I4708" s="26">
        <f>VLOOKUP(F4708,Table!$A$2:$C$121,3,0)</f>
        <v>7</v>
      </c>
      <c r="J4708" s="17" t="s">
        <v>597</v>
      </c>
      <c r="K4708" s="25" t="str">
        <f>LEFT(J4708,MIN(FIND({0,1,2,3,4,5,6,7,8,9},ASC(J4708)&amp;1234567890))-1)</f>
        <v>Pb</v>
      </c>
      <c r="L4708" s="25">
        <f t="shared" si="147"/>
        <v>3</v>
      </c>
      <c r="M4708" s="25">
        <f>VLOOKUP(K4708,Table!$A$2:$C$121,2,0)</f>
        <v>14</v>
      </c>
      <c r="N4708" s="26">
        <f>VLOOKUP(K4708,Table!$A$2:$C$121,3,0)</f>
        <v>6</v>
      </c>
      <c r="O4708" s="13" t="str">
        <f>VLOOKUP(A4708,Table!$U$1:$V$230,2,0)</f>
        <v>Tetragonal</v>
      </c>
      <c r="P4708" s="1"/>
    </row>
    <row r="4709" spans="1:16">
      <c r="A4709" s="12">
        <v>140</v>
      </c>
      <c r="B4709" s="12">
        <v>648568</v>
      </c>
      <c r="C4709" s="12" t="s">
        <v>5139</v>
      </c>
      <c r="D4709" s="12" t="s">
        <v>5324</v>
      </c>
      <c r="E4709" s="17" t="s">
        <v>11969</v>
      </c>
      <c r="F4709" s="25" t="str">
        <f>LEFT(E4709,MIN(FIND({0,1,2,3,4,5,6,7,8,9},ASC(E4709)&amp;1234567890))-1)</f>
        <v>Sr</v>
      </c>
      <c r="G4709" s="25">
        <f t="shared" si="146"/>
        <v>5</v>
      </c>
      <c r="H4709" s="25">
        <f>VLOOKUP(F4709,Table!$A$2:$C$121,2,0)</f>
        <v>2</v>
      </c>
      <c r="I4709" s="26">
        <f>VLOOKUP(F4709,Table!$A$2:$C$121,3,0)</f>
        <v>5</v>
      </c>
      <c r="J4709" s="17" t="s">
        <v>597</v>
      </c>
      <c r="K4709" s="25" t="str">
        <f>LEFT(J4709,MIN(FIND({0,1,2,3,4,5,6,7,8,9},ASC(J4709)&amp;1234567890))-1)</f>
        <v>Pb</v>
      </c>
      <c r="L4709" s="25">
        <f t="shared" si="147"/>
        <v>3</v>
      </c>
      <c r="M4709" s="25">
        <f>VLOOKUP(K4709,Table!$A$2:$C$121,2,0)</f>
        <v>14</v>
      </c>
      <c r="N4709" s="26">
        <f>VLOOKUP(K4709,Table!$A$2:$C$121,3,0)</f>
        <v>6</v>
      </c>
      <c r="O4709" s="13" t="str">
        <f>VLOOKUP(A4709,Table!$U$1:$V$230,2,0)</f>
        <v>Tetragonal</v>
      </c>
      <c r="P4709" s="1"/>
    </row>
    <row r="4710" spans="1:16">
      <c r="A4710" s="12">
        <v>140</v>
      </c>
      <c r="B4710" s="12">
        <v>649361</v>
      </c>
      <c r="C4710" s="12" t="s">
        <v>5139</v>
      </c>
      <c r="D4710" s="12" t="s">
        <v>5325</v>
      </c>
      <c r="E4710" s="17" t="s">
        <v>11712</v>
      </c>
      <c r="F4710" s="25" t="str">
        <f>LEFT(E4710,MIN(FIND({0,1,2,3,4,5,6,7,8,9},ASC(E4710)&amp;1234567890))-1)</f>
        <v>Pr</v>
      </c>
      <c r="G4710" s="25">
        <f t="shared" si="146"/>
        <v>5</v>
      </c>
      <c r="H4710" s="25">
        <f>VLOOKUP(F4710,Table!$A$2:$C$121,2,0)</f>
        <v>3</v>
      </c>
      <c r="I4710" s="26">
        <f>VLOOKUP(F4710,Table!$A$2:$C$121,3,0)</f>
        <v>6</v>
      </c>
      <c r="J4710" s="17" t="s">
        <v>11374</v>
      </c>
      <c r="K4710" s="25" t="str">
        <f>LEFT(J4710,MIN(FIND({0,1,2,3,4,5,6,7,8,9},ASC(J4710)&amp;1234567890))-1)</f>
        <v>Si</v>
      </c>
      <c r="L4710" s="25">
        <f t="shared" si="147"/>
        <v>3</v>
      </c>
      <c r="M4710" s="25">
        <f>VLOOKUP(K4710,Table!$A$2:$C$121,2,0)</f>
        <v>14</v>
      </c>
      <c r="N4710" s="26">
        <f>VLOOKUP(K4710,Table!$A$2:$C$121,3,0)</f>
        <v>3</v>
      </c>
      <c r="O4710" s="13" t="str">
        <f>VLOOKUP(A4710,Table!$U$1:$V$230,2,0)</f>
        <v>Tetragonal</v>
      </c>
      <c r="P4710" s="1"/>
    </row>
    <row r="4711" spans="1:16">
      <c r="A4711" s="12">
        <v>140</v>
      </c>
      <c r="B4711" s="12">
        <v>649451</v>
      </c>
      <c r="C4711" s="12" t="s">
        <v>5139</v>
      </c>
      <c r="D4711" s="12" t="s">
        <v>5326</v>
      </c>
      <c r="E4711" s="17" t="s">
        <v>11712</v>
      </c>
      <c r="F4711" s="25" t="str">
        <f>LEFT(E4711,MIN(FIND({0,1,2,3,4,5,6,7,8,9},ASC(E4711)&amp;1234567890))-1)</f>
        <v>Pr</v>
      </c>
      <c r="G4711" s="25">
        <f t="shared" si="146"/>
        <v>5</v>
      </c>
      <c r="H4711" s="25">
        <f>VLOOKUP(F4711,Table!$A$2:$C$121,2,0)</f>
        <v>3</v>
      </c>
      <c r="I4711" s="26">
        <f>VLOOKUP(F4711,Table!$A$2:$C$121,3,0)</f>
        <v>6</v>
      </c>
      <c r="J4711" s="17" t="s">
        <v>420</v>
      </c>
      <c r="K4711" s="25" t="str">
        <f>LEFT(J4711,MIN(FIND({0,1,2,3,4,5,6,7,8,9},ASC(J4711)&amp;1234567890))-1)</f>
        <v>Tl</v>
      </c>
      <c r="L4711" s="25">
        <f t="shared" si="147"/>
        <v>3</v>
      </c>
      <c r="M4711" s="25">
        <f>VLOOKUP(K4711,Table!$A$2:$C$121,2,0)</f>
        <v>13</v>
      </c>
      <c r="N4711" s="26">
        <f>VLOOKUP(K4711,Table!$A$2:$C$121,3,0)</f>
        <v>6</v>
      </c>
      <c r="O4711" s="13" t="str">
        <f>VLOOKUP(A4711,Table!$U$1:$V$230,2,0)</f>
        <v>Tetragonal</v>
      </c>
      <c r="P4711" s="1"/>
    </row>
    <row r="4712" spans="1:16">
      <c r="A4712" s="12">
        <v>140</v>
      </c>
      <c r="B4712" s="12">
        <v>650114</v>
      </c>
      <c r="C4712" s="12" t="s">
        <v>5139</v>
      </c>
      <c r="D4712" s="12" t="s">
        <v>1292</v>
      </c>
      <c r="E4712" s="17" t="s">
        <v>11681</v>
      </c>
      <c r="F4712" s="25" t="str">
        <f>LEFT(E4712,MIN(FIND({0,1,2,3,4,5,6,7,8,9},ASC(E4712)&amp;1234567890))-1)</f>
        <v>Re</v>
      </c>
      <c r="G4712" s="25">
        <f t="shared" si="146"/>
        <v>5</v>
      </c>
      <c r="H4712" s="25">
        <f>VLOOKUP(F4712,Table!$A$2:$C$121,2,0)</f>
        <v>7</v>
      </c>
      <c r="I4712" s="26">
        <f>VLOOKUP(F4712,Table!$A$2:$C$121,3,0)</f>
        <v>6</v>
      </c>
      <c r="J4712" s="17" t="s">
        <v>11374</v>
      </c>
      <c r="K4712" s="25" t="str">
        <f>LEFT(J4712,MIN(FIND({0,1,2,3,4,5,6,7,8,9},ASC(J4712)&amp;1234567890))-1)</f>
        <v>Si</v>
      </c>
      <c r="L4712" s="25">
        <f t="shared" si="147"/>
        <v>3</v>
      </c>
      <c r="M4712" s="25">
        <f>VLOOKUP(K4712,Table!$A$2:$C$121,2,0)</f>
        <v>14</v>
      </c>
      <c r="N4712" s="26">
        <f>VLOOKUP(K4712,Table!$A$2:$C$121,3,0)</f>
        <v>3</v>
      </c>
      <c r="O4712" s="13" t="str">
        <f>VLOOKUP(A4712,Table!$U$1:$V$230,2,0)</f>
        <v>Tetragonal</v>
      </c>
      <c r="P4712" s="1"/>
    </row>
    <row r="4713" spans="1:16">
      <c r="A4713" s="12">
        <v>140</v>
      </c>
      <c r="B4713" s="12">
        <v>650427</v>
      </c>
      <c r="C4713" s="12" t="s">
        <v>5139</v>
      </c>
      <c r="D4713" s="12" t="s">
        <v>5327</v>
      </c>
      <c r="E4713" s="17" t="s">
        <v>11696</v>
      </c>
      <c r="F4713" s="25" t="str">
        <f>LEFT(E4713,MIN(FIND({0,1,2,3,4,5,6,7,8,9},ASC(E4713)&amp;1234567890))-1)</f>
        <v>Rh</v>
      </c>
      <c r="G4713" s="25">
        <f t="shared" si="146"/>
        <v>2</v>
      </c>
      <c r="H4713" s="25">
        <f>VLOOKUP(F4713,Table!$A$2:$C$121,2,0)</f>
        <v>9</v>
      </c>
      <c r="I4713" s="26">
        <f>VLOOKUP(F4713,Table!$A$2:$C$121,3,0)</f>
        <v>5</v>
      </c>
      <c r="J4713" s="17" t="s">
        <v>11545</v>
      </c>
      <c r="K4713" s="25" t="str">
        <f>LEFT(J4713,MIN(FIND({0,1,2,3,4,5,6,7,8,9},ASC(J4713)&amp;1234567890))-1)</f>
        <v>Tb</v>
      </c>
      <c r="L4713" s="25">
        <f t="shared" si="147"/>
        <v>3</v>
      </c>
      <c r="M4713" s="25">
        <f>VLOOKUP(K4713,Table!$A$2:$C$121,2,0)</f>
        <v>3</v>
      </c>
      <c r="N4713" s="26">
        <f>VLOOKUP(K4713,Table!$A$2:$C$121,3,0)</f>
        <v>6</v>
      </c>
      <c r="O4713" s="13" t="str">
        <f>VLOOKUP(A4713,Table!$U$1:$V$230,2,0)</f>
        <v>Tetragonal</v>
      </c>
      <c r="P4713" s="1"/>
    </row>
    <row r="4714" spans="1:16">
      <c r="A4714" s="12">
        <v>140</v>
      </c>
      <c r="B4714" s="12">
        <v>651313</v>
      </c>
      <c r="C4714" s="12" t="s">
        <v>5139</v>
      </c>
      <c r="D4714" s="12" t="s">
        <v>2370</v>
      </c>
      <c r="E4714" s="17" t="s">
        <v>11323</v>
      </c>
      <c r="F4714" s="25" t="str">
        <f>LEFT(E4714,MIN(FIND({0,1,2,3,4,5,6,7,8,9},ASC(E4714)&amp;1234567890))-1)</f>
        <v>U</v>
      </c>
      <c r="G4714" s="25">
        <f t="shared" si="146"/>
        <v>3</v>
      </c>
      <c r="H4714" s="25">
        <f>VLOOKUP(F4714,Table!$A$2:$C$121,2,0)</f>
        <v>3</v>
      </c>
      <c r="I4714" s="26">
        <f>VLOOKUP(F4714,Table!$A$2:$C$121,3,0)</f>
        <v>7</v>
      </c>
      <c r="J4714" s="17" t="s">
        <v>529</v>
      </c>
      <c r="K4714" s="25" t="str">
        <f>LEFT(J4714,MIN(FIND({0,1,2,3,4,5,6,7,8,9},ASC(J4714)&amp;1234567890))-1)</f>
        <v>S</v>
      </c>
      <c r="L4714" s="25">
        <f t="shared" si="147"/>
        <v>5</v>
      </c>
      <c r="M4714" s="25">
        <f>VLOOKUP(K4714,Table!$A$2:$C$121,2,0)</f>
        <v>16</v>
      </c>
      <c r="N4714" s="26">
        <f>VLOOKUP(K4714,Table!$A$2:$C$121,3,0)</f>
        <v>3</v>
      </c>
      <c r="O4714" s="13" t="str">
        <f>VLOOKUP(A4714,Table!$U$1:$V$230,2,0)</f>
        <v>Tetragonal</v>
      </c>
      <c r="P4714" s="1"/>
    </row>
    <row r="4715" spans="1:16">
      <c r="A4715" s="12">
        <v>140</v>
      </c>
      <c r="B4715" s="12">
        <v>651338</v>
      </c>
      <c r="C4715" s="12" t="s">
        <v>5139</v>
      </c>
      <c r="D4715" s="12" t="s">
        <v>5328</v>
      </c>
      <c r="E4715" s="17" t="s">
        <v>12696</v>
      </c>
      <c r="F4715" s="25" t="str">
        <f>LEFT(E4715,MIN(FIND({0,1,2,3,4,5,6,7,8,9},ASC(E4715)&amp;1234567890))-1)</f>
        <v>U</v>
      </c>
      <c r="G4715" s="25">
        <f t="shared" si="146"/>
        <v>1.05</v>
      </c>
      <c r="H4715" s="25">
        <f>VLOOKUP(F4715,Table!$A$2:$C$121,2,0)</f>
        <v>3</v>
      </c>
      <c r="I4715" s="26">
        <f>VLOOKUP(F4715,Table!$A$2:$C$121,3,0)</f>
        <v>7</v>
      </c>
      <c r="J4715" s="17" t="s">
        <v>34</v>
      </c>
      <c r="K4715" s="25" t="str">
        <f>LEFT(J4715,MIN(FIND({0,1,2,3,4,5,6,7,8,9},ASC(J4715)&amp;1234567890))-1)</f>
        <v>S</v>
      </c>
      <c r="L4715" s="25">
        <f t="shared" si="147"/>
        <v>2</v>
      </c>
      <c r="M4715" s="25">
        <f>VLOOKUP(K4715,Table!$A$2:$C$121,2,0)</f>
        <v>16</v>
      </c>
      <c r="N4715" s="26">
        <f>VLOOKUP(K4715,Table!$A$2:$C$121,3,0)</f>
        <v>3</v>
      </c>
      <c r="O4715" s="13" t="str">
        <f>VLOOKUP(A4715,Table!$U$1:$V$230,2,0)</f>
        <v>Tetragonal</v>
      </c>
      <c r="P4715" s="1"/>
    </row>
    <row r="4716" spans="1:16">
      <c r="A4716" s="12">
        <v>140</v>
      </c>
      <c r="B4716" s="12">
        <v>652064</v>
      </c>
      <c r="C4716" s="12" t="s">
        <v>5139</v>
      </c>
      <c r="D4716" s="12" t="s">
        <v>5329</v>
      </c>
      <c r="E4716" s="17" t="s">
        <v>588</v>
      </c>
      <c r="F4716" s="25" t="str">
        <f>LEFT(E4716,MIN(FIND({0,1,2,3,4,5,6,7,8,9},ASC(E4716)&amp;1234567890))-1)</f>
        <v>Tl</v>
      </c>
      <c r="G4716" s="25">
        <f t="shared" si="146"/>
        <v>1</v>
      </c>
      <c r="H4716" s="25">
        <f>VLOOKUP(F4716,Table!$A$2:$C$121,2,0)</f>
        <v>13</v>
      </c>
      <c r="I4716" s="26">
        <f>VLOOKUP(F4716,Table!$A$2:$C$121,3,0)</f>
        <v>6</v>
      </c>
      <c r="J4716" s="17" t="s">
        <v>47</v>
      </c>
      <c r="K4716" s="25" t="str">
        <f>LEFT(J4716,MIN(FIND({0,1,2,3,4,5,6,7,8,9},ASC(J4716)&amp;1234567890))-1)</f>
        <v>Se</v>
      </c>
      <c r="L4716" s="25">
        <f t="shared" si="147"/>
        <v>1</v>
      </c>
      <c r="M4716" s="25">
        <f>VLOOKUP(K4716,Table!$A$2:$C$121,2,0)</f>
        <v>16</v>
      </c>
      <c r="N4716" s="26">
        <f>VLOOKUP(K4716,Table!$A$2:$C$121,3,0)</f>
        <v>4</v>
      </c>
      <c r="O4716" s="13" t="str">
        <f>VLOOKUP(A4716,Table!$U$1:$V$230,2,0)</f>
        <v>Tetragonal</v>
      </c>
      <c r="P4716" s="1"/>
    </row>
    <row r="4717" spans="1:16">
      <c r="A4717" s="12">
        <v>140</v>
      </c>
      <c r="B4717" s="12">
        <v>652106</v>
      </c>
      <c r="C4717" s="12" t="s">
        <v>5139</v>
      </c>
      <c r="D4717" s="12" t="s">
        <v>2321</v>
      </c>
      <c r="E4717" s="17" t="s">
        <v>11323</v>
      </c>
      <c r="F4717" s="25" t="str">
        <f>LEFT(E4717,MIN(FIND({0,1,2,3,4,5,6,7,8,9},ASC(E4717)&amp;1234567890))-1)</f>
        <v>U</v>
      </c>
      <c r="G4717" s="25">
        <f t="shared" si="146"/>
        <v>3</v>
      </c>
      <c r="H4717" s="25">
        <f>VLOOKUP(F4717,Table!$A$2:$C$121,2,0)</f>
        <v>3</v>
      </c>
      <c r="I4717" s="26">
        <f>VLOOKUP(F4717,Table!$A$2:$C$121,3,0)</f>
        <v>7</v>
      </c>
      <c r="J4717" s="17" t="s">
        <v>11633</v>
      </c>
      <c r="K4717" s="25" t="str">
        <f>LEFT(J4717,MIN(FIND({0,1,2,3,4,5,6,7,8,9},ASC(J4717)&amp;1234567890))-1)</f>
        <v>Se</v>
      </c>
      <c r="L4717" s="25">
        <f t="shared" si="147"/>
        <v>5</v>
      </c>
      <c r="M4717" s="25">
        <f>VLOOKUP(K4717,Table!$A$2:$C$121,2,0)</f>
        <v>16</v>
      </c>
      <c r="N4717" s="26">
        <f>VLOOKUP(K4717,Table!$A$2:$C$121,3,0)</f>
        <v>4</v>
      </c>
      <c r="O4717" s="13" t="str">
        <f>VLOOKUP(A4717,Table!$U$1:$V$230,2,0)</f>
        <v>Tetragonal</v>
      </c>
      <c r="P4717" s="1"/>
    </row>
    <row r="4718" spans="1:16">
      <c r="A4718" s="12">
        <v>140</v>
      </c>
      <c r="B4718" s="12">
        <v>652131</v>
      </c>
      <c r="C4718" s="12" t="s">
        <v>5139</v>
      </c>
      <c r="D4718" s="12" t="s">
        <v>5330</v>
      </c>
      <c r="E4718" s="17" t="s">
        <v>12696</v>
      </c>
      <c r="F4718" s="25" t="str">
        <f>LEFT(E4718,MIN(FIND({0,1,2,3,4,5,6,7,8,9},ASC(E4718)&amp;1234567890))-1)</f>
        <v>U</v>
      </c>
      <c r="G4718" s="25">
        <f t="shared" si="146"/>
        <v>1.05</v>
      </c>
      <c r="H4718" s="25">
        <f>VLOOKUP(F4718,Table!$A$2:$C$121,2,0)</f>
        <v>3</v>
      </c>
      <c r="I4718" s="26">
        <f>VLOOKUP(F4718,Table!$A$2:$C$121,3,0)</f>
        <v>7</v>
      </c>
      <c r="J4718" s="17" t="s">
        <v>361</v>
      </c>
      <c r="K4718" s="25" t="str">
        <f>LEFT(J4718,MIN(FIND({0,1,2,3,4,5,6,7,8,9},ASC(J4718)&amp;1234567890))-1)</f>
        <v>Se</v>
      </c>
      <c r="L4718" s="25">
        <f t="shared" si="147"/>
        <v>2</v>
      </c>
      <c r="M4718" s="25">
        <f>VLOOKUP(K4718,Table!$A$2:$C$121,2,0)</f>
        <v>16</v>
      </c>
      <c r="N4718" s="26">
        <f>VLOOKUP(K4718,Table!$A$2:$C$121,3,0)</f>
        <v>4</v>
      </c>
      <c r="O4718" s="13" t="str">
        <f>VLOOKUP(A4718,Table!$U$1:$V$230,2,0)</f>
        <v>Tetragonal</v>
      </c>
      <c r="P4718" s="1"/>
    </row>
    <row r="4719" spans="1:16">
      <c r="A4719" s="12">
        <v>140</v>
      </c>
      <c r="B4719" s="12">
        <v>652383</v>
      </c>
      <c r="C4719" s="12" t="s">
        <v>5139</v>
      </c>
      <c r="D4719" s="12" t="s">
        <v>5331</v>
      </c>
      <c r="E4719" s="17" t="s">
        <v>12697</v>
      </c>
      <c r="F4719" s="25" t="str">
        <f>LEFT(E4719,MIN(FIND({0,1,2,3,4,5,6,7,8,9},ASC(E4719)&amp;1234567890))-1)</f>
        <v>Tc</v>
      </c>
      <c r="G4719" s="25">
        <f t="shared" si="146"/>
        <v>5</v>
      </c>
      <c r="H4719" s="25">
        <f>VLOOKUP(F4719,Table!$A$2:$C$121,2,0)</f>
        <v>7</v>
      </c>
      <c r="I4719" s="26">
        <f>VLOOKUP(F4719,Table!$A$2:$C$121,3,0)</f>
        <v>5</v>
      </c>
      <c r="J4719" s="17" t="s">
        <v>11374</v>
      </c>
      <c r="K4719" s="25" t="str">
        <f>LEFT(J4719,MIN(FIND({0,1,2,3,4,5,6,7,8,9},ASC(J4719)&amp;1234567890))-1)</f>
        <v>Si</v>
      </c>
      <c r="L4719" s="25">
        <f t="shared" si="147"/>
        <v>3</v>
      </c>
      <c r="M4719" s="25">
        <f>VLOOKUP(K4719,Table!$A$2:$C$121,2,0)</f>
        <v>14</v>
      </c>
      <c r="N4719" s="26">
        <f>VLOOKUP(K4719,Table!$A$2:$C$121,3,0)</f>
        <v>3</v>
      </c>
      <c r="O4719" s="13" t="str">
        <f>VLOOKUP(A4719,Table!$U$1:$V$230,2,0)</f>
        <v>Tetragonal</v>
      </c>
      <c r="P4719" s="1"/>
    </row>
    <row r="4720" spans="1:16">
      <c r="A4720" s="12">
        <v>140</v>
      </c>
      <c r="B4720" s="12">
        <v>652485</v>
      </c>
      <c r="C4720" s="12" t="s">
        <v>5139</v>
      </c>
      <c r="D4720" s="12" t="s">
        <v>5332</v>
      </c>
      <c r="E4720" s="17" t="s">
        <v>417</v>
      </c>
      <c r="F4720" s="25" t="str">
        <f>LEFT(E4720,MIN(FIND({0,1,2,3,4,5,6,7,8,9},ASC(E4720)&amp;1234567890))-1)</f>
        <v>V</v>
      </c>
      <c r="G4720" s="25">
        <f t="shared" si="146"/>
        <v>5</v>
      </c>
      <c r="H4720" s="25">
        <f>VLOOKUP(F4720,Table!$A$2:$C$121,2,0)</f>
        <v>5</v>
      </c>
      <c r="I4720" s="26">
        <f>VLOOKUP(F4720,Table!$A$2:$C$121,3,0)</f>
        <v>4</v>
      </c>
      <c r="J4720" s="17" t="s">
        <v>11374</v>
      </c>
      <c r="K4720" s="25" t="str">
        <f>LEFT(J4720,MIN(FIND({0,1,2,3,4,5,6,7,8,9},ASC(J4720)&amp;1234567890))-1)</f>
        <v>Si</v>
      </c>
      <c r="L4720" s="25">
        <f t="shared" si="147"/>
        <v>3</v>
      </c>
      <c r="M4720" s="25">
        <f>VLOOKUP(K4720,Table!$A$2:$C$121,2,0)</f>
        <v>14</v>
      </c>
      <c r="N4720" s="26">
        <f>VLOOKUP(K4720,Table!$A$2:$C$121,3,0)</f>
        <v>3</v>
      </c>
      <c r="O4720" s="13" t="str">
        <f>VLOOKUP(A4720,Table!$U$1:$V$230,2,0)</f>
        <v>Tetragonal</v>
      </c>
      <c r="P4720" s="1"/>
    </row>
    <row r="4721" spans="1:16">
      <c r="A4721" s="12">
        <v>140</v>
      </c>
      <c r="B4721" s="12">
        <v>652615</v>
      </c>
      <c r="C4721" s="12" t="s">
        <v>5139</v>
      </c>
      <c r="D4721" s="12" t="s">
        <v>2106</v>
      </c>
      <c r="E4721" s="17" t="s">
        <v>11391</v>
      </c>
      <c r="F4721" s="25" t="str">
        <f>LEFT(E4721,MIN(FIND({0,1,2,3,4,5,6,7,8,9},ASC(E4721)&amp;1234567890))-1)</f>
        <v>Zr</v>
      </c>
      <c r="G4721" s="25">
        <f t="shared" si="146"/>
        <v>2</v>
      </c>
      <c r="H4721" s="25">
        <f>VLOOKUP(F4721,Table!$A$2:$C$121,2,0)</f>
        <v>4</v>
      </c>
      <c r="I4721" s="26">
        <f>VLOOKUP(F4721,Table!$A$2:$C$121,3,0)</f>
        <v>5</v>
      </c>
      <c r="J4721" s="17" t="s">
        <v>379</v>
      </c>
      <c r="K4721" s="25" t="str">
        <f>LEFT(J4721,MIN(FIND({0,1,2,3,4,5,6,7,8,9},ASC(J4721)&amp;1234567890))-1)</f>
        <v>S</v>
      </c>
      <c r="L4721" s="25">
        <f t="shared" si="147"/>
        <v>1</v>
      </c>
      <c r="M4721" s="25">
        <f>VLOOKUP(K4721,Table!$A$2:$C$121,2,0)</f>
        <v>16</v>
      </c>
      <c r="N4721" s="26">
        <f>VLOOKUP(K4721,Table!$A$2:$C$121,3,0)</f>
        <v>3</v>
      </c>
      <c r="O4721" s="13" t="str">
        <f>VLOOKUP(A4721,Table!$U$1:$V$230,2,0)</f>
        <v>Tetragonal</v>
      </c>
      <c r="P4721" s="1"/>
    </row>
    <row r="4722" spans="1:16">
      <c r="A4722" s="12">
        <v>140</v>
      </c>
      <c r="B4722" s="12">
        <v>652684</v>
      </c>
      <c r="C4722" s="12" t="s">
        <v>5139</v>
      </c>
      <c r="D4722" s="12" t="s">
        <v>5333</v>
      </c>
      <c r="E4722" s="17" t="s">
        <v>11309</v>
      </c>
      <c r="F4722" s="25" t="str">
        <f>LEFT(E4722,MIN(FIND({0,1,2,3,4,5,6,7,8,9},ASC(E4722)&amp;1234567890))-1)</f>
        <v>Sm</v>
      </c>
      <c r="G4722" s="25">
        <f t="shared" si="146"/>
        <v>5</v>
      </c>
      <c r="H4722" s="25">
        <f>VLOOKUP(F4722,Table!$A$2:$C$121,2,0)</f>
        <v>3</v>
      </c>
      <c r="I4722" s="26">
        <f>VLOOKUP(F4722,Table!$A$2:$C$121,3,0)</f>
        <v>6</v>
      </c>
      <c r="J4722" s="17" t="s">
        <v>420</v>
      </c>
      <c r="K4722" s="25" t="str">
        <f>LEFT(J4722,MIN(FIND({0,1,2,3,4,5,6,7,8,9},ASC(J4722)&amp;1234567890))-1)</f>
        <v>Tl</v>
      </c>
      <c r="L4722" s="25">
        <f t="shared" si="147"/>
        <v>3</v>
      </c>
      <c r="M4722" s="25">
        <f>VLOOKUP(K4722,Table!$A$2:$C$121,2,0)</f>
        <v>13</v>
      </c>
      <c r="N4722" s="26">
        <f>VLOOKUP(K4722,Table!$A$2:$C$121,3,0)</f>
        <v>6</v>
      </c>
      <c r="O4722" s="13" t="str">
        <f>VLOOKUP(A4722,Table!$U$1:$V$230,2,0)</f>
        <v>Tetragonal</v>
      </c>
      <c r="P4722" s="1"/>
    </row>
    <row r="4723" spans="1:16">
      <c r="A4723" s="12">
        <v>140</v>
      </c>
      <c r="B4723" s="12">
        <v>652849</v>
      </c>
      <c r="C4723" s="12" t="s">
        <v>5139</v>
      </c>
      <c r="D4723" s="12" t="s">
        <v>5334</v>
      </c>
      <c r="E4723" s="17" t="s">
        <v>11417</v>
      </c>
      <c r="F4723" s="25" t="str">
        <f>LEFT(E4723,MIN(FIND({0,1,2,3,4,5,6,7,8,9},ASC(E4723)&amp;1234567890))-1)</f>
        <v>Yb</v>
      </c>
      <c r="G4723" s="25">
        <f t="shared" si="146"/>
        <v>5</v>
      </c>
      <c r="H4723" s="25">
        <f>VLOOKUP(F4723,Table!$A$2:$C$121,2,0)</f>
        <v>3</v>
      </c>
      <c r="I4723" s="26">
        <f>VLOOKUP(F4723,Table!$A$2:$C$121,3,0)</f>
        <v>6</v>
      </c>
      <c r="J4723" s="17" t="s">
        <v>413</v>
      </c>
      <c r="K4723" s="25" t="str">
        <f>LEFT(J4723,MIN(FIND({0,1,2,3,4,5,6,7,8,9},ASC(J4723)&amp;1234567890))-1)</f>
        <v>Sn</v>
      </c>
      <c r="L4723" s="25">
        <f t="shared" si="147"/>
        <v>3</v>
      </c>
      <c r="M4723" s="25">
        <f>VLOOKUP(K4723,Table!$A$2:$C$121,2,0)</f>
        <v>14</v>
      </c>
      <c r="N4723" s="26">
        <f>VLOOKUP(K4723,Table!$A$2:$C$121,3,0)</f>
        <v>5</v>
      </c>
      <c r="O4723" s="13" t="str">
        <f>VLOOKUP(A4723,Table!$U$1:$V$230,2,0)</f>
        <v>Tetragonal</v>
      </c>
      <c r="P4723" s="1"/>
    </row>
    <row r="4724" spans="1:16">
      <c r="A4724" s="12">
        <v>140</v>
      </c>
      <c r="B4724" s="12">
        <v>652883</v>
      </c>
      <c r="C4724" s="12" t="s">
        <v>5139</v>
      </c>
      <c r="D4724" s="12" t="s">
        <v>5335</v>
      </c>
      <c r="E4724" s="17" t="s">
        <v>11969</v>
      </c>
      <c r="F4724" s="25" t="str">
        <f>LEFT(E4724,MIN(FIND({0,1,2,3,4,5,6,7,8,9},ASC(E4724)&amp;1234567890))-1)</f>
        <v>Sr</v>
      </c>
      <c r="G4724" s="25">
        <f t="shared" si="146"/>
        <v>5</v>
      </c>
      <c r="H4724" s="25">
        <f>VLOOKUP(F4724,Table!$A$2:$C$121,2,0)</f>
        <v>2</v>
      </c>
      <c r="I4724" s="26">
        <f>VLOOKUP(F4724,Table!$A$2:$C$121,3,0)</f>
        <v>5</v>
      </c>
      <c r="J4724" s="17" t="s">
        <v>420</v>
      </c>
      <c r="K4724" s="25" t="str">
        <f>LEFT(J4724,MIN(FIND({0,1,2,3,4,5,6,7,8,9},ASC(J4724)&amp;1234567890))-1)</f>
        <v>Tl</v>
      </c>
      <c r="L4724" s="25">
        <f t="shared" si="147"/>
        <v>3</v>
      </c>
      <c r="M4724" s="25">
        <f>VLOOKUP(K4724,Table!$A$2:$C$121,2,0)</f>
        <v>13</v>
      </c>
      <c r="N4724" s="26">
        <f>VLOOKUP(K4724,Table!$A$2:$C$121,3,0)</f>
        <v>6</v>
      </c>
      <c r="O4724" s="13" t="str">
        <f>VLOOKUP(A4724,Table!$U$1:$V$230,2,0)</f>
        <v>Tetragonal</v>
      </c>
      <c r="P4724" s="1"/>
    </row>
    <row r="4725" spans="1:16">
      <c r="A4725" s="12">
        <v>140</v>
      </c>
      <c r="B4725" s="12">
        <v>652978</v>
      </c>
      <c r="C4725" s="12" t="s">
        <v>5139</v>
      </c>
      <c r="D4725" s="12" t="s">
        <v>5336</v>
      </c>
      <c r="E4725" s="17" t="s">
        <v>11516</v>
      </c>
      <c r="F4725" s="25" t="str">
        <f>LEFT(E4725,MIN(FIND({0,1,2,3,4,5,6,7,8,9},ASC(E4725)&amp;1234567890))-1)</f>
        <v>Tb</v>
      </c>
      <c r="G4725" s="25">
        <f t="shared" si="146"/>
        <v>5</v>
      </c>
      <c r="H4725" s="25">
        <f>VLOOKUP(F4725,Table!$A$2:$C$121,2,0)</f>
        <v>3</v>
      </c>
      <c r="I4725" s="26">
        <f>VLOOKUP(F4725,Table!$A$2:$C$121,3,0)</f>
        <v>6</v>
      </c>
      <c r="J4725" s="17" t="s">
        <v>420</v>
      </c>
      <c r="K4725" s="25" t="str">
        <f>LEFT(J4725,MIN(FIND({0,1,2,3,4,5,6,7,8,9},ASC(J4725)&amp;1234567890))-1)</f>
        <v>Tl</v>
      </c>
      <c r="L4725" s="25">
        <f t="shared" si="147"/>
        <v>3</v>
      </c>
      <c r="M4725" s="25">
        <f>VLOOKUP(K4725,Table!$A$2:$C$121,2,0)</f>
        <v>13</v>
      </c>
      <c r="N4725" s="26">
        <f>VLOOKUP(K4725,Table!$A$2:$C$121,3,0)</f>
        <v>6</v>
      </c>
      <c r="O4725" s="13" t="str">
        <f>VLOOKUP(A4725,Table!$U$1:$V$230,2,0)</f>
        <v>Tetragonal</v>
      </c>
      <c r="P4725" s="1"/>
    </row>
    <row r="4726" spans="1:16">
      <c r="A4726" s="12">
        <v>140</v>
      </c>
      <c r="B4726" s="12">
        <v>653245</v>
      </c>
      <c r="C4726" s="12" t="s">
        <v>5139</v>
      </c>
      <c r="D4726" s="12" t="s">
        <v>5337</v>
      </c>
      <c r="E4726" s="17" t="s">
        <v>11494</v>
      </c>
      <c r="F4726" s="25" t="str">
        <f>LEFT(E4726,MIN(FIND({0,1,2,3,4,5,6,7,8,9},ASC(E4726)&amp;1234567890))-1)</f>
        <v>Th</v>
      </c>
      <c r="G4726" s="25">
        <f t="shared" si="146"/>
        <v>2</v>
      </c>
      <c r="H4726" s="25">
        <f>VLOOKUP(F4726,Table!$A$2:$C$121,2,0)</f>
        <v>3</v>
      </c>
      <c r="I4726" s="26">
        <f>VLOOKUP(F4726,Table!$A$2:$C$121,3,0)</f>
        <v>7</v>
      </c>
      <c r="J4726" s="17" t="s">
        <v>588</v>
      </c>
      <c r="K4726" s="25" t="str">
        <f>LEFT(J4726,MIN(FIND({0,1,2,3,4,5,6,7,8,9},ASC(J4726)&amp;1234567890))-1)</f>
        <v>Tl</v>
      </c>
      <c r="L4726" s="25">
        <f t="shared" si="147"/>
        <v>1</v>
      </c>
      <c r="M4726" s="25">
        <f>VLOOKUP(K4726,Table!$A$2:$C$121,2,0)</f>
        <v>13</v>
      </c>
      <c r="N4726" s="26">
        <f>VLOOKUP(K4726,Table!$A$2:$C$121,3,0)</f>
        <v>6</v>
      </c>
      <c r="O4726" s="13" t="str">
        <f>VLOOKUP(A4726,Table!$U$1:$V$230,2,0)</f>
        <v>Tetragonal</v>
      </c>
      <c r="P4726" s="1"/>
    </row>
    <row r="4727" spans="1:16">
      <c r="A4727" s="12">
        <v>140</v>
      </c>
      <c r="B4727" s="12">
        <v>653254</v>
      </c>
      <c r="C4727" s="12" t="s">
        <v>5139</v>
      </c>
      <c r="D4727" s="12" t="s">
        <v>5338</v>
      </c>
      <c r="E4727" s="17" t="s">
        <v>11494</v>
      </c>
      <c r="F4727" s="25" t="str">
        <f>LEFT(E4727,MIN(FIND({0,1,2,3,4,5,6,7,8,9},ASC(E4727)&amp;1234567890))-1)</f>
        <v>Th</v>
      </c>
      <c r="G4727" s="25">
        <f t="shared" si="146"/>
        <v>2</v>
      </c>
      <c r="H4727" s="25">
        <f>VLOOKUP(F4727,Table!$A$2:$C$121,2,0)</f>
        <v>3</v>
      </c>
      <c r="I4727" s="26">
        <f>VLOOKUP(F4727,Table!$A$2:$C$121,3,0)</f>
        <v>7</v>
      </c>
      <c r="J4727" s="17" t="s">
        <v>70</v>
      </c>
      <c r="K4727" s="25" t="str">
        <f>LEFT(J4727,MIN(FIND({0,1,2,3,4,5,6,7,8,9},ASC(J4727)&amp;1234567890))-1)</f>
        <v>Zn</v>
      </c>
      <c r="L4727" s="25">
        <f t="shared" si="147"/>
        <v>1</v>
      </c>
      <c r="M4727" s="25">
        <f>VLOOKUP(K4727,Table!$A$2:$C$121,2,0)</f>
        <v>12</v>
      </c>
      <c r="N4727" s="26">
        <f>VLOOKUP(K4727,Table!$A$2:$C$121,3,0)</f>
        <v>4</v>
      </c>
      <c r="O4727" s="13" t="str">
        <f>VLOOKUP(A4727,Table!$U$1:$V$230,2,0)</f>
        <v>Tetragonal</v>
      </c>
      <c r="P4727" s="1"/>
    </row>
    <row r="4728" spans="1:16">
      <c r="A4728" s="12">
        <v>140</v>
      </c>
      <c r="B4728" s="12">
        <v>653434</v>
      </c>
      <c r="C4728" s="12" t="s">
        <v>5139</v>
      </c>
      <c r="D4728" s="12" t="s">
        <v>5339</v>
      </c>
      <c r="E4728" s="17" t="s">
        <v>12691</v>
      </c>
      <c r="F4728" s="25" t="str">
        <f>LEFT(E4728,MIN(FIND({0,1,2,3,4,5,6,7,8,9},ASC(E4728)&amp;1234567890))-1)</f>
        <v>W</v>
      </c>
      <c r="G4728" s="25">
        <f t="shared" si="146"/>
        <v>5</v>
      </c>
      <c r="H4728" s="25">
        <f>VLOOKUP(F4728,Table!$A$2:$C$121,2,0)</f>
        <v>6</v>
      </c>
      <c r="I4728" s="26">
        <f>VLOOKUP(F4728,Table!$A$2:$C$121,3,0)</f>
        <v>6</v>
      </c>
      <c r="J4728" s="17" t="s">
        <v>11819</v>
      </c>
      <c r="K4728" s="25" t="str">
        <f>LEFT(J4728,MIN(FIND({0,1,2,3,4,5,6,7,8,9},ASC(J4728)&amp;1234567890))-1)</f>
        <v>Zr</v>
      </c>
      <c r="L4728" s="25">
        <f t="shared" si="147"/>
        <v>3</v>
      </c>
      <c r="M4728" s="25">
        <f>VLOOKUP(K4728,Table!$A$2:$C$121,2,0)</f>
        <v>4</v>
      </c>
      <c r="N4728" s="26">
        <f>VLOOKUP(K4728,Table!$A$2:$C$121,3,0)</f>
        <v>5</v>
      </c>
      <c r="O4728" s="13" t="str">
        <f>VLOOKUP(A4728,Table!$U$1:$V$230,2,0)</f>
        <v>Tetragonal</v>
      </c>
      <c r="P4728" s="1"/>
    </row>
    <row r="4729" spans="1:16">
      <c r="A4729" s="12">
        <v>140</v>
      </c>
      <c r="B4729" s="12">
        <v>172800</v>
      </c>
      <c r="C4729" s="12" t="s">
        <v>5139</v>
      </c>
      <c r="D4729" s="12" t="s">
        <v>4295</v>
      </c>
      <c r="E4729" s="17" t="s">
        <v>11351</v>
      </c>
      <c r="F4729" s="25" t="str">
        <f>LEFT(E4729,MIN(FIND({0,1,2,3,4,5,6,7,8,9},ASC(E4729)&amp;1234567890))-1)</f>
        <v>Cu</v>
      </c>
      <c r="G4729" s="25">
        <f t="shared" si="146"/>
        <v>1</v>
      </c>
      <c r="H4729" s="25">
        <f>VLOOKUP(F4729,Table!$A$2:$C$121,2,0)</f>
        <v>11</v>
      </c>
      <c r="I4729" s="26">
        <f>VLOOKUP(F4729,Table!$A$2:$C$121,3,0)</f>
        <v>4</v>
      </c>
      <c r="J4729" s="17" t="s">
        <v>58</v>
      </c>
      <c r="K4729" s="25" t="str">
        <f>LEFT(J4729,MIN(FIND({0,1,2,3,4,5,6,7,8,9},ASC(J4729)&amp;1234567890))-1)</f>
        <v>Al</v>
      </c>
      <c r="L4729" s="25">
        <f t="shared" si="147"/>
        <v>2</v>
      </c>
      <c r="M4729" s="25">
        <f>VLOOKUP(K4729,Table!$A$2:$C$121,2,0)</f>
        <v>13</v>
      </c>
      <c r="N4729" s="26">
        <f>VLOOKUP(K4729,Table!$A$2:$C$121,3,0)</f>
        <v>3</v>
      </c>
      <c r="O4729" s="13" t="str">
        <f>VLOOKUP(A4729,Table!$U$1:$V$230,2,0)</f>
        <v>Tetragonal</v>
      </c>
      <c r="P4729" s="1"/>
    </row>
    <row r="4730" spans="1:16">
      <c r="A4730" s="12">
        <v>140</v>
      </c>
      <c r="B4730" s="12">
        <v>174577</v>
      </c>
      <c r="C4730" s="12" t="s">
        <v>5139</v>
      </c>
      <c r="D4730" s="12" t="s">
        <v>5340</v>
      </c>
      <c r="E4730" s="17" t="s">
        <v>586</v>
      </c>
      <c r="F4730" s="25" t="str">
        <f>LEFT(E4730,MIN(FIND({0,1,2,3,4,5,6,7,8,9},ASC(E4730)&amp;1234567890))-1)</f>
        <v>Pb</v>
      </c>
      <c r="G4730" s="25">
        <f t="shared" si="146"/>
        <v>1</v>
      </c>
      <c r="H4730" s="25">
        <f>VLOOKUP(F4730,Table!$A$2:$C$121,2,0)</f>
        <v>14</v>
      </c>
      <c r="I4730" s="26">
        <f>VLOOKUP(F4730,Table!$A$2:$C$121,3,0)</f>
        <v>6</v>
      </c>
      <c r="J4730" s="17" t="s">
        <v>361</v>
      </c>
      <c r="K4730" s="25" t="str">
        <f>LEFT(J4730,MIN(FIND({0,1,2,3,4,5,6,7,8,9},ASC(J4730)&amp;1234567890))-1)</f>
        <v>Se</v>
      </c>
      <c r="L4730" s="25">
        <f t="shared" si="147"/>
        <v>2</v>
      </c>
      <c r="M4730" s="25">
        <f>VLOOKUP(K4730,Table!$A$2:$C$121,2,0)</f>
        <v>16</v>
      </c>
      <c r="N4730" s="26">
        <f>VLOOKUP(K4730,Table!$A$2:$C$121,3,0)</f>
        <v>4</v>
      </c>
      <c r="O4730" s="13" t="str">
        <f>VLOOKUP(A4730,Table!$U$1:$V$230,2,0)</f>
        <v>Tetragonal</v>
      </c>
      <c r="P4730" s="1"/>
    </row>
    <row r="4731" spans="1:16">
      <c r="A4731" s="12">
        <v>140</v>
      </c>
      <c r="B4731" s="12">
        <v>108323</v>
      </c>
      <c r="C4731" s="12" t="s">
        <v>5139</v>
      </c>
      <c r="D4731" s="12" t="s">
        <v>5341</v>
      </c>
      <c r="E4731" s="17" t="s">
        <v>76</v>
      </c>
      <c r="F4731" s="25" t="str">
        <f>LEFT(E4731,MIN(FIND({0,1,2,3,4,5,6,7,8,9},ASC(E4731)&amp;1234567890))-1)</f>
        <v>Co</v>
      </c>
      <c r="G4731" s="25">
        <f t="shared" si="146"/>
        <v>1</v>
      </c>
      <c r="H4731" s="25">
        <f>VLOOKUP(F4731,Table!$A$2:$C$121,2,0)</f>
        <v>9</v>
      </c>
      <c r="I4731" s="26">
        <f>VLOOKUP(F4731,Table!$A$2:$C$121,3,0)</f>
        <v>4</v>
      </c>
      <c r="J4731" s="17" t="s">
        <v>12689</v>
      </c>
      <c r="K4731" s="25" t="str">
        <f>LEFT(J4731,MIN(FIND({0,1,2,3,4,5,6,7,8,9},ASC(J4731)&amp;1234567890))-1)</f>
        <v>U</v>
      </c>
      <c r="L4731" s="25">
        <f t="shared" si="147"/>
        <v>6</v>
      </c>
      <c r="M4731" s="25">
        <f>VLOOKUP(K4731,Table!$A$2:$C$121,2,0)</f>
        <v>3</v>
      </c>
      <c r="N4731" s="26">
        <f>VLOOKUP(K4731,Table!$A$2:$C$121,3,0)</f>
        <v>7</v>
      </c>
      <c r="O4731" s="13" t="str">
        <f>VLOOKUP(A4731,Table!$U$1:$V$230,2,0)</f>
        <v>Tetragonal</v>
      </c>
      <c r="P4731" s="1"/>
    </row>
    <row r="4732" spans="1:16">
      <c r="A4732" s="12">
        <v>140</v>
      </c>
      <c r="B4732" s="12">
        <v>108497</v>
      </c>
      <c r="C4732" s="12" t="s">
        <v>5139</v>
      </c>
      <c r="D4732" s="12" t="s">
        <v>5342</v>
      </c>
      <c r="E4732" s="17" t="s">
        <v>11560</v>
      </c>
      <c r="F4732" s="25" t="str">
        <f>LEFT(E4732,MIN(FIND({0,1,2,3,4,5,6,7,8,9},ASC(E4732)&amp;1234567890))-1)</f>
        <v>Ga</v>
      </c>
      <c r="G4732" s="25">
        <f t="shared" si="146"/>
        <v>3</v>
      </c>
      <c r="H4732" s="25">
        <f>VLOOKUP(F4732,Table!$A$2:$C$121,2,0)</f>
        <v>13</v>
      </c>
      <c r="I4732" s="26">
        <f>VLOOKUP(F4732,Table!$A$2:$C$121,3,0)</f>
        <v>4</v>
      </c>
      <c r="J4732" s="17" t="s">
        <v>11955</v>
      </c>
      <c r="K4732" s="25" t="str">
        <f>LEFT(J4732,MIN(FIND({0,1,2,3,4,5,6,7,8,9},ASC(J4732)&amp;1234567890))-1)</f>
        <v>Ta</v>
      </c>
      <c r="L4732" s="25">
        <f t="shared" si="147"/>
        <v>5</v>
      </c>
      <c r="M4732" s="25">
        <f>VLOOKUP(K4732,Table!$A$2:$C$121,2,0)</f>
        <v>5</v>
      </c>
      <c r="N4732" s="26">
        <f>VLOOKUP(K4732,Table!$A$2:$C$121,3,0)</f>
        <v>6</v>
      </c>
      <c r="O4732" s="13" t="str">
        <f>VLOOKUP(A4732,Table!$U$1:$V$230,2,0)</f>
        <v>Tetragonal</v>
      </c>
      <c r="P4732" s="1"/>
    </row>
    <row r="4733" spans="1:16">
      <c r="A4733" s="12">
        <v>140</v>
      </c>
      <c r="B4733" s="12">
        <v>108891</v>
      </c>
      <c r="C4733" s="12" t="s">
        <v>5139</v>
      </c>
      <c r="D4733" s="12" t="s">
        <v>5343</v>
      </c>
      <c r="E4733" s="17" t="s">
        <v>11712</v>
      </c>
      <c r="F4733" s="25" t="str">
        <f>LEFT(E4733,MIN(FIND({0,1,2,3,4,5,6,7,8,9},ASC(E4733)&amp;1234567890))-1)</f>
        <v>Pr</v>
      </c>
      <c r="G4733" s="25">
        <f t="shared" si="146"/>
        <v>5</v>
      </c>
      <c r="H4733" s="25">
        <f>VLOOKUP(F4733,Table!$A$2:$C$121,2,0)</f>
        <v>3</v>
      </c>
      <c r="I4733" s="26">
        <f>VLOOKUP(F4733,Table!$A$2:$C$121,3,0)</f>
        <v>6</v>
      </c>
      <c r="J4733" s="17" t="s">
        <v>413</v>
      </c>
      <c r="K4733" s="25" t="str">
        <f>LEFT(J4733,MIN(FIND({0,1,2,3,4,5,6,7,8,9},ASC(J4733)&amp;1234567890))-1)</f>
        <v>Sn</v>
      </c>
      <c r="L4733" s="25">
        <f t="shared" si="147"/>
        <v>3</v>
      </c>
      <c r="M4733" s="25">
        <f>VLOOKUP(K4733,Table!$A$2:$C$121,2,0)</f>
        <v>14</v>
      </c>
      <c r="N4733" s="26">
        <f>VLOOKUP(K4733,Table!$A$2:$C$121,3,0)</f>
        <v>5</v>
      </c>
      <c r="O4733" s="13" t="str">
        <f>VLOOKUP(A4733,Table!$U$1:$V$230,2,0)</f>
        <v>Tetragonal</v>
      </c>
      <c r="P4733" s="1"/>
    </row>
    <row r="4734" spans="1:16">
      <c r="A4734" s="12">
        <v>140</v>
      </c>
      <c r="B4734" s="12">
        <v>54316</v>
      </c>
      <c r="C4734" s="12" t="s">
        <v>5139</v>
      </c>
      <c r="D4734" s="12" t="s">
        <v>5344</v>
      </c>
      <c r="E4734" s="17" t="s">
        <v>11322</v>
      </c>
      <c r="F4734" s="25" t="str">
        <f>LEFT(E4734,MIN(FIND({0,1,2,3,4,5,6,7,8,9},ASC(E4734)&amp;1234567890))-1)</f>
        <v>Pb</v>
      </c>
      <c r="G4734" s="25">
        <f t="shared" si="146"/>
        <v>2</v>
      </c>
      <c r="H4734" s="25">
        <f>VLOOKUP(F4734,Table!$A$2:$C$121,2,0)</f>
        <v>14</v>
      </c>
      <c r="I4734" s="26">
        <f>VLOOKUP(F4734,Table!$A$2:$C$121,3,0)</f>
        <v>6</v>
      </c>
      <c r="J4734" s="17" t="s">
        <v>539</v>
      </c>
      <c r="K4734" s="25" t="str">
        <f>LEFT(J4734,MIN(FIND({0,1,2,3,4,5,6,7,8,9},ASC(J4734)&amp;1234567890))-1)</f>
        <v>Pt</v>
      </c>
      <c r="L4734" s="25">
        <f t="shared" si="147"/>
        <v>1</v>
      </c>
      <c r="M4734" s="25">
        <f>VLOOKUP(K4734,Table!$A$2:$C$121,2,0)</f>
        <v>10</v>
      </c>
      <c r="N4734" s="26">
        <f>VLOOKUP(K4734,Table!$A$2:$C$121,3,0)</f>
        <v>6</v>
      </c>
      <c r="O4734" s="13" t="str">
        <f>VLOOKUP(A4734,Table!$U$1:$V$230,2,0)</f>
        <v>Tetragonal</v>
      </c>
      <c r="P4734" s="1"/>
    </row>
    <row r="4735" spans="1:16">
      <c r="A4735" s="12">
        <v>140</v>
      </c>
      <c r="B4735" s="12">
        <v>153177</v>
      </c>
      <c r="C4735" s="12" t="s">
        <v>5139</v>
      </c>
      <c r="D4735" s="12" t="s">
        <v>5345</v>
      </c>
      <c r="E4735" s="17" t="s">
        <v>12698</v>
      </c>
      <c r="F4735" s="25" t="str">
        <f>LEFT(E4735,MIN(FIND({0,1,2,3,4,5,6,7,8,9},ASC(E4735)&amp;1234567890))-1)</f>
        <v>Ba</v>
      </c>
      <c r="G4735" s="25">
        <f t="shared" si="146"/>
        <v>4.8099999999999996</v>
      </c>
      <c r="H4735" s="25">
        <f>VLOOKUP(F4735,Table!$A$2:$C$121,2,0)</f>
        <v>2</v>
      </c>
      <c r="I4735" s="26">
        <f>VLOOKUP(F4735,Table!$A$2:$C$121,3,0)</f>
        <v>6</v>
      </c>
      <c r="J4735" s="17" t="s">
        <v>597</v>
      </c>
      <c r="K4735" s="25" t="str">
        <f>LEFT(J4735,MIN(FIND({0,1,2,3,4,5,6,7,8,9},ASC(J4735)&amp;1234567890))-1)</f>
        <v>Pb</v>
      </c>
      <c r="L4735" s="25">
        <f t="shared" si="147"/>
        <v>3</v>
      </c>
      <c r="M4735" s="25">
        <f>VLOOKUP(K4735,Table!$A$2:$C$121,2,0)</f>
        <v>14</v>
      </c>
      <c r="N4735" s="26">
        <f>VLOOKUP(K4735,Table!$A$2:$C$121,3,0)</f>
        <v>6</v>
      </c>
      <c r="O4735" s="13" t="str">
        <f>VLOOKUP(A4735,Table!$U$1:$V$230,2,0)</f>
        <v>Tetragonal</v>
      </c>
      <c r="P4735" s="1"/>
    </row>
    <row r="4736" spans="1:16">
      <c r="A4736" s="12">
        <v>140</v>
      </c>
      <c r="B4736" s="12">
        <v>165723</v>
      </c>
      <c r="C4736" s="12" t="s">
        <v>5139</v>
      </c>
      <c r="D4736" s="12" t="s">
        <v>5346</v>
      </c>
      <c r="E4736" s="17" t="s">
        <v>425</v>
      </c>
      <c r="F4736" s="25" t="str">
        <f>LEFT(E4736,MIN(FIND({0,1,2,3,4,5,6,7,8,9},ASC(E4736)&amp;1234567890))-1)</f>
        <v>Ga</v>
      </c>
      <c r="G4736" s="25">
        <f t="shared" si="146"/>
        <v>5</v>
      </c>
      <c r="H4736" s="25">
        <f>VLOOKUP(F4736,Table!$A$2:$C$121,2,0)</f>
        <v>13</v>
      </c>
      <c r="I4736" s="26">
        <f>VLOOKUP(F4736,Table!$A$2:$C$121,3,0)</f>
        <v>4</v>
      </c>
      <c r="J4736" s="17" t="s">
        <v>66</v>
      </c>
      <c r="K4736" s="25" t="str">
        <f>LEFT(J4736,MIN(FIND({0,1,2,3,4,5,6,7,8,9},ASC(J4736)&amp;1234567890))-1)</f>
        <v>Ni</v>
      </c>
      <c r="L4736" s="25">
        <f t="shared" si="147"/>
        <v>1</v>
      </c>
      <c r="M4736" s="25">
        <f>VLOOKUP(K4736,Table!$A$2:$C$121,2,0)</f>
        <v>10</v>
      </c>
      <c r="N4736" s="26">
        <f>VLOOKUP(K4736,Table!$A$2:$C$121,3,0)</f>
        <v>4</v>
      </c>
      <c r="O4736" s="13" t="str">
        <f>VLOOKUP(A4736,Table!$U$1:$V$230,2,0)</f>
        <v>Tetragonal</v>
      </c>
      <c r="P4736" s="1"/>
    </row>
    <row r="4737" spans="1:16">
      <c r="A4737" s="12">
        <v>140</v>
      </c>
      <c r="B4737" s="12">
        <v>183201</v>
      </c>
      <c r="C4737" s="12" t="s">
        <v>5139</v>
      </c>
      <c r="D4737" s="12" t="s">
        <v>3673</v>
      </c>
      <c r="E4737" s="17" t="s">
        <v>11342</v>
      </c>
      <c r="F4737" s="25" t="str">
        <f>LEFT(E4737,MIN(FIND({0,1,2,3,4,5,6,7,8,9},ASC(E4737)&amp;1234567890))-1)</f>
        <v>Ag</v>
      </c>
      <c r="G4737" s="25">
        <f t="shared" si="146"/>
        <v>1</v>
      </c>
      <c r="H4737" s="25">
        <f>VLOOKUP(F4737,Table!$A$2:$C$121,2,0)</f>
        <v>11</v>
      </c>
      <c r="I4737" s="26">
        <f>VLOOKUP(F4737,Table!$A$2:$C$121,3,0)</f>
        <v>5</v>
      </c>
      <c r="J4737" s="17" t="s">
        <v>11411</v>
      </c>
      <c r="K4737" s="25" t="str">
        <f>LEFT(J4737,MIN(FIND({0,1,2,3,4,5,6,7,8,9},ASC(J4737)&amp;1234567890))-1)</f>
        <v>N</v>
      </c>
      <c r="L4737" s="25">
        <f t="shared" si="147"/>
        <v>3</v>
      </c>
      <c r="M4737" s="25">
        <f>VLOOKUP(K4737,Table!$A$2:$C$121,2,0)</f>
        <v>15</v>
      </c>
      <c r="N4737" s="26">
        <f>VLOOKUP(K4737,Table!$A$2:$C$121,3,0)</f>
        <v>2</v>
      </c>
      <c r="O4737" s="13" t="str">
        <f>VLOOKUP(A4737,Table!$U$1:$V$230,2,0)</f>
        <v>Tetragonal</v>
      </c>
      <c r="P4737" s="1"/>
    </row>
    <row r="4738" spans="1:16">
      <c r="A4738" s="12">
        <v>140</v>
      </c>
      <c r="B4738" s="12">
        <v>186636</v>
      </c>
      <c r="C4738" s="12" t="s">
        <v>5139</v>
      </c>
      <c r="D4738" s="12" t="s">
        <v>1740</v>
      </c>
      <c r="E4738" s="17" t="s">
        <v>33</v>
      </c>
      <c r="F4738" s="25" t="str">
        <f>LEFT(E4738,MIN(FIND({0,1,2,3,4,5,6,7,8,9},ASC(E4738)&amp;1234567890))-1)</f>
        <v>Fe</v>
      </c>
      <c r="G4738" s="25">
        <f t="shared" ref="G4738:G4801" si="148">IF(SUBSTITUTE(E4738,F4738,"")="",1,SUBSTITUTE(E4738,F4738,""))*1</f>
        <v>1</v>
      </c>
      <c r="H4738" s="25">
        <f>VLOOKUP(F4738,Table!$A$2:$C$121,2,0)</f>
        <v>8</v>
      </c>
      <c r="I4738" s="26">
        <f>VLOOKUP(F4738,Table!$A$2:$C$121,3,0)</f>
        <v>4</v>
      </c>
      <c r="J4738" s="17" t="s">
        <v>593</v>
      </c>
      <c r="K4738" s="25" t="str">
        <f>LEFT(J4738,MIN(FIND({0,1,2,3,4,5,6,7,8,9},ASC(J4738)&amp;1234567890))-1)</f>
        <v>Sb</v>
      </c>
      <c r="L4738" s="25">
        <f t="shared" ref="L4738:L4801" si="149">IF(SUBSTITUTE(J4738,K4738,"")="",1,SUBSTITUTE(J4738,K4738,""))*1</f>
        <v>2</v>
      </c>
      <c r="M4738" s="25">
        <f>VLOOKUP(K4738,Table!$A$2:$C$121,2,0)</f>
        <v>15</v>
      </c>
      <c r="N4738" s="26">
        <f>VLOOKUP(K4738,Table!$A$2:$C$121,3,0)</f>
        <v>5</v>
      </c>
      <c r="O4738" s="13" t="str">
        <f>VLOOKUP(A4738,Table!$U$1:$V$230,2,0)</f>
        <v>Tetragonal</v>
      </c>
      <c r="P4738" s="1"/>
    </row>
    <row r="4739" spans="1:16">
      <c r="A4739" s="12">
        <v>140</v>
      </c>
      <c r="B4739" s="12">
        <v>191386</v>
      </c>
      <c r="C4739" s="12" t="s">
        <v>5139</v>
      </c>
      <c r="D4739" s="12" t="s">
        <v>5347</v>
      </c>
      <c r="E4739" s="17" t="s">
        <v>11391</v>
      </c>
      <c r="F4739" s="25" t="str">
        <f>LEFT(E4739,MIN(FIND({0,1,2,3,4,5,6,7,8,9},ASC(E4739)&amp;1234567890))-1)</f>
        <v>Zr</v>
      </c>
      <c r="G4739" s="25">
        <f t="shared" si="148"/>
        <v>2</v>
      </c>
      <c r="H4739" s="25">
        <f>VLOOKUP(F4739,Table!$A$2:$C$121,2,0)</f>
        <v>4</v>
      </c>
      <c r="I4739" s="26">
        <f>VLOOKUP(F4739,Table!$A$2:$C$121,3,0)</f>
        <v>5</v>
      </c>
      <c r="J4739" s="17" t="s">
        <v>76</v>
      </c>
      <c r="K4739" s="25" t="str">
        <f>LEFT(J4739,MIN(FIND({0,1,2,3,4,5,6,7,8,9},ASC(J4739)&amp;1234567890))-1)</f>
        <v>Co</v>
      </c>
      <c r="L4739" s="25">
        <f t="shared" si="149"/>
        <v>1</v>
      </c>
      <c r="M4739" s="25">
        <f>VLOOKUP(K4739,Table!$A$2:$C$121,2,0)</f>
        <v>9</v>
      </c>
      <c r="N4739" s="26">
        <f>VLOOKUP(K4739,Table!$A$2:$C$121,3,0)</f>
        <v>4</v>
      </c>
      <c r="O4739" s="13" t="str">
        <f>VLOOKUP(A4739,Table!$U$1:$V$230,2,0)</f>
        <v>Tetragonal</v>
      </c>
      <c r="P4739" s="1"/>
    </row>
    <row r="4740" spans="1:16">
      <c r="A4740" s="12">
        <v>140</v>
      </c>
      <c r="B4740" s="12">
        <v>245120</v>
      </c>
      <c r="C4740" s="12" t="s">
        <v>5139</v>
      </c>
      <c r="D4740" s="12" t="s">
        <v>5348</v>
      </c>
      <c r="E4740" s="17" t="s">
        <v>539</v>
      </c>
      <c r="F4740" s="25" t="str">
        <f>LEFT(E4740,MIN(FIND({0,1,2,3,4,5,6,7,8,9},ASC(E4740)&amp;1234567890))-1)</f>
        <v>Pt</v>
      </c>
      <c r="G4740" s="25">
        <f t="shared" si="148"/>
        <v>1</v>
      </c>
      <c r="H4740" s="25">
        <f>VLOOKUP(F4740,Table!$A$2:$C$121,2,0)</f>
        <v>10</v>
      </c>
      <c r="I4740" s="26">
        <f>VLOOKUP(F4740,Table!$A$2:$C$121,3,0)</f>
        <v>6</v>
      </c>
      <c r="J4740" s="17" t="s">
        <v>11894</v>
      </c>
      <c r="K4740" s="25" t="str">
        <f>LEFT(J4740,MIN(FIND({0,1,2,3,4,5,6,7,8,9},ASC(J4740)&amp;1234567890))-1)</f>
        <v>Mg</v>
      </c>
      <c r="L4740" s="25">
        <f t="shared" si="149"/>
        <v>2</v>
      </c>
      <c r="M4740" s="25">
        <f>VLOOKUP(K4740,Table!$A$2:$C$121,2,0)</f>
        <v>2</v>
      </c>
      <c r="N4740" s="26">
        <f>VLOOKUP(K4740,Table!$A$2:$C$121,3,0)</f>
        <v>3</v>
      </c>
      <c r="O4740" s="13" t="str">
        <f>VLOOKUP(A4740,Table!$U$1:$V$230,2,0)</f>
        <v>Tetragonal</v>
      </c>
      <c r="P4740" s="1"/>
    </row>
    <row r="4741" spans="1:16">
      <c r="A4741" s="12">
        <v>140</v>
      </c>
      <c r="B4741" s="12">
        <v>249386</v>
      </c>
      <c r="C4741" s="12" t="s">
        <v>5139</v>
      </c>
      <c r="D4741" s="12" t="s">
        <v>5349</v>
      </c>
      <c r="E4741" s="17" t="s">
        <v>12077</v>
      </c>
      <c r="F4741" s="25" t="str">
        <f>LEFT(E4741,MIN(FIND({0,1,2,3,4,5,6,7,8,9},ASC(E4741)&amp;1234567890))-1)</f>
        <v>Lu</v>
      </c>
      <c r="G4741" s="25">
        <f t="shared" si="148"/>
        <v>7</v>
      </c>
      <c r="H4741" s="25">
        <f>VLOOKUP(F4741,Table!$A$2:$C$121,2,0)</f>
        <v>3</v>
      </c>
      <c r="I4741" s="26">
        <f>VLOOKUP(F4741,Table!$A$2:$C$121,3,0)</f>
        <v>6</v>
      </c>
      <c r="J4741" s="17" t="s">
        <v>11357</v>
      </c>
      <c r="K4741" s="25" t="str">
        <f>LEFT(J4741,MIN(FIND({0,1,2,3,4,5,6,7,8,9},ASC(J4741)&amp;1234567890))-1)</f>
        <v>Sb</v>
      </c>
      <c r="L4741" s="25">
        <f t="shared" si="149"/>
        <v>3</v>
      </c>
      <c r="M4741" s="25">
        <f>VLOOKUP(K4741,Table!$A$2:$C$121,2,0)</f>
        <v>15</v>
      </c>
      <c r="N4741" s="26">
        <f>VLOOKUP(K4741,Table!$A$2:$C$121,3,0)</f>
        <v>5</v>
      </c>
      <c r="O4741" s="13" t="str">
        <f>VLOOKUP(A4741,Table!$U$1:$V$230,2,0)</f>
        <v>Tetragonal</v>
      </c>
      <c r="P4741" s="1"/>
    </row>
    <row r="4742" spans="1:16">
      <c r="A4742" s="12">
        <v>140</v>
      </c>
      <c r="B4742" s="12">
        <v>249577</v>
      </c>
      <c r="C4742" s="12" t="s">
        <v>5139</v>
      </c>
      <c r="D4742" s="12" t="s">
        <v>5350</v>
      </c>
      <c r="E4742" s="17" t="s">
        <v>12699</v>
      </c>
      <c r="F4742" s="25" t="str">
        <f>LEFT(E4742,MIN(FIND({0,1,2,3,4,5,6,7,8,9},ASC(E4742)&amp;1234567890))-1)</f>
        <v>V</v>
      </c>
      <c r="G4742" s="25">
        <f t="shared" si="148"/>
        <v>0.96</v>
      </c>
      <c r="H4742" s="25">
        <f>VLOOKUP(F4742,Table!$A$2:$C$121,2,0)</f>
        <v>5</v>
      </c>
      <c r="I4742" s="26">
        <f>VLOOKUP(F4742,Table!$A$2:$C$121,3,0)</f>
        <v>4</v>
      </c>
      <c r="J4742" s="17" t="s">
        <v>593</v>
      </c>
      <c r="K4742" s="25" t="str">
        <f>LEFT(J4742,MIN(FIND({0,1,2,3,4,5,6,7,8,9},ASC(J4742)&amp;1234567890))-1)</f>
        <v>Sb</v>
      </c>
      <c r="L4742" s="25">
        <f t="shared" si="149"/>
        <v>2</v>
      </c>
      <c r="M4742" s="25">
        <f>VLOOKUP(K4742,Table!$A$2:$C$121,2,0)</f>
        <v>15</v>
      </c>
      <c r="N4742" s="26">
        <f>VLOOKUP(K4742,Table!$A$2:$C$121,3,0)</f>
        <v>5</v>
      </c>
      <c r="O4742" s="13" t="str">
        <f>VLOOKUP(A4742,Table!$U$1:$V$230,2,0)</f>
        <v>Tetragonal</v>
      </c>
      <c r="P4742" s="1"/>
    </row>
    <row r="4743" spans="1:16">
      <c r="A4743" s="12">
        <v>140</v>
      </c>
      <c r="B4743" s="12">
        <v>423763</v>
      </c>
      <c r="C4743" s="12" t="s">
        <v>5139</v>
      </c>
      <c r="D4743" s="12" t="s">
        <v>5351</v>
      </c>
      <c r="E4743" s="17" t="s">
        <v>12700</v>
      </c>
      <c r="F4743" s="25" t="str">
        <f>LEFT(E4743,MIN(FIND({0,1,2,3,4,5,6,7,8,9},ASC(E4743)&amp;1234567890))-1)</f>
        <v>Nb</v>
      </c>
      <c r="G4743" s="25">
        <f t="shared" si="148"/>
        <v>20</v>
      </c>
      <c r="H4743" s="25">
        <f>VLOOKUP(F4743,Table!$A$2:$C$121,2,0)</f>
        <v>5</v>
      </c>
      <c r="I4743" s="26">
        <f>VLOOKUP(F4743,Table!$A$2:$C$121,3,0)</f>
        <v>5</v>
      </c>
      <c r="J4743" s="17" t="s">
        <v>11685</v>
      </c>
      <c r="K4743" s="25" t="str">
        <f>LEFT(J4743,MIN(FIND({0,1,2,3,4,5,6,7,8,9},ASC(J4743)&amp;1234567890))-1)</f>
        <v>Si</v>
      </c>
      <c r="L4743" s="25">
        <f t="shared" si="149"/>
        <v>12</v>
      </c>
      <c r="M4743" s="25">
        <f>VLOOKUP(K4743,Table!$A$2:$C$121,2,0)</f>
        <v>14</v>
      </c>
      <c r="N4743" s="26">
        <f>VLOOKUP(K4743,Table!$A$2:$C$121,3,0)</f>
        <v>3</v>
      </c>
      <c r="O4743" s="13" t="str">
        <f>VLOOKUP(A4743,Table!$U$1:$V$230,2,0)</f>
        <v>Tetragonal</v>
      </c>
      <c r="P4743" s="1"/>
    </row>
    <row r="4744" spans="1:16">
      <c r="A4744" s="12">
        <v>140</v>
      </c>
      <c r="B4744" s="12">
        <v>262775</v>
      </c>
      <c r="C4744" s="12" t="s">
        <v>5139</v>
      </c>
      <c r="D4744" s="12" t="s">
        <v>5352</v>
      </c>
      <c r="E4744" s="17" t="s">
        <v>11955</v>
      </c>
      <c r="F4744" s="25" t="str">
        <f>LEFT(E4744,MIN(FIND({0,1,2,3,4,5,6,7,8,9},ASC(E4744)&amp;1234567890))-1)</f>
        <v>Ta</v>
      </c>
      <c r="G4744" s="25">
        <f t="shared" si="148"/>
        <v>5</v>
      </c>
      <c r="H4744" s="25">
        <f>VLOOKUP(F4744,Table!$A$2:$C$121,2,0)</f>
        <v>5</v>
      </c>
      <c r="I4744" s="26">
        <f>VLOOKUP(F4744,Table!$A$2:$C$121,3,0)</f>
        <v>6</v>
      </c>
      <c r="J4744" s="17" t="s">
        <v>12701</v>
      </c>
      <c r="K4744" s="25" t="str">
        <f>LEFT(J4744,MIN(FIND({0,1,2,3,4,5,6,7,8,9},ASC(J4744)&amp;1234567890))-1)</f>
        <v>Si</v>
      </c>
      <c r="L4744" s="25">
        <f t="shared" si="149"/>
        <v>2.97</v>
      </c>
      <c r="M4744" s="25">
        <f>VLOOKUP(K4744,Table!$A$2:$C$121,2,0)</f>
        <v>14</v>
      </c>
      <c r="N4744" s="26">
        <f>VLOOKUP(K4744,Table!$A$2:$C$121,3,0)</f>
        <v>3</v>
      </c>
      <c r="O4744" s="13" t="str">
        <f>VLOOKUP(A4744,Table!$U$1:$V$230,2,0)</f>
        <v>Tetragonal</v>
      </c>
      <c r="P4744" s="1"/>
    </row>
    <row r="4745" spans="1:16">
      <c r="A4745" s="12">
        <v>140</v>
      </c>
      <c r="B4745" s="12">
        <v>291485</v>
      </c>
      <c r="C4745" s="12" t="s">
        <v>5139</v>
      </c>
      <c r="D4745" s="12" t="s">
        <v>1899</v>
      </c>
      <c r="E4745" s="17" t="s">
        <v>445</v>
      </c>
      <c r="F4745" s="25" t="str">
        <f>LEFT(E4745,MIN(FIND({0,1,2,3,4,5,6,7,8,9},ASC(E4745)&amp;1234567890))-1)</f>
        <v>Al</v>
      </c>
      <c r="G4745" s="25">
        <f t="shared" si="148"/>
        <v>3</v>
      </c>
      <c r="H4745" s="25">
        <f>VLOOKUP(F4745,Table!$A$2:$C$121,2,0)</f>
        <v>13</v>
      </c>
      <c r="I4745" s="26">
        <f>VLOOKUP(F4745,Table!$A$2:$C$121,3,0)</f>
        <v>3</v>
      </c>
      <c r="J4745" s="17" t="s">
        <v>11431</v>
      </c>
      <c r="K4745" s="25" t="str">
        <f>LEFT(J4745,MIN(FIND({0,1,2,3,4,5,6,7,8,9},ASC(J4745)&amp;1234567890))-1)</f>
        <v>Hf</v>
      </c>
      <c r="L4745" s="25">
        <f t="shared" si="149"/>
        <v>2</v>
      </c>
      <c r="M4745" s="25">
        <f>VLOOKUP(K4745,Table!$A$2:$C$121,2,0)</f>
        <v>4</v>
      </c>
      <c r="N4745" s="26">
        <f>VLOOKUP(K4745,Table!$A$2:$C$121,3,0)</f>
        <v>6</v>
      </c>
      <c r="O4745" s="13" t="str">
        <f>VLOOKUP(A4745,Table!$U$1:$V$230,2,0)</f>
        <v>Tetragonal</v>
      </c>
      <c r="P4745" s="1"/>
    </row>
    <row r="4746" spans="1:16">
      <c r="A4746" s="12">
        <v>141</v>
      </c>
      <c r="B4746" s="12">
        <v>203</v>
      </c>
      <c r="C4746" s="12" t="s">
        <v>5353</v>
      </c>
      <c r="D4746" s="12" t="s">
        <v>5354</v>
      </c>
      <c r="E4746" s="17" t="s">
        <v>343</v>
      </c>
      <c r="F4746" s="25" t="str">
        <f>LEFT(E4746,MIN(FIND({0,1,2,3,4,5,6,7,8,9},ASC(E4746)&amp;1234567890))-1)</f>
        <v>U</v>
      </c>
      <c r="G4746" s="25">
        <f t="shared" si="148"/>
        <v>1</v>
      </c>
      <c r="H4746" s="25">
        <f>VLOOKUP(F4746,Table!$A$2:$C$121,2,0)</f>
        <v>3</v>
      </c>
      <c r="I4746" s="26">
        <f>VLOOKUP(F4746,Table!$A$2:$C$121,3,0)</f>
        <v>7</v>
      </c>
      <c r="J4746" s="17" t="s">
        <v>11546</v>
      </c>
      <c r="K4746" s="25" t="str">
        <f>LEFT(J4746,MIN(FIND({0,1,2,3,4,5,6,7,8,9},ASC(J4746)&amp;1234567890))-1)</f>
        <v>Si</v>
      </c>
      <c r="L4746" s="25">
        <f t="shared" si="149"/>
        <v>2</v>
      </c>
      <c r="M4746" s="25">
        <f>VLOOKUP(K4746,Table!$A$2:$C$121,2,0)</f>
        <v>14</v>
      </c>
      <c r="N4746" s="26">
        <f>VLOOKUP(K4746,Table!$A$2:$C$121,3,0)</f>
        <v>3</v>
      </c>
      <c r="O4746" s="13" t="str">
        <f>VLOOKUP(A4746,Table!$U$1:$V$230,2,0)</f>
        <v>Tetragonal</v>
      </c>
      <c r="P4746" s="1"/>
    </row>
    <row r="4747" spans="1:16">
      <c r="A4747" s="12">
        <v>141</v>
      </c>
      <c r="B4747" s="12">
        <v>1093</v>
      </c>
      <c r="C4747" s="12" t="s">
        <v>5355</v>
      </c>
      <c r="D4747" s="12" t="s">
        <v>505</v>
      </c>
      <c r="E4747" s="17" t="s">
        <v>343</v>
      </c>
      <c r="F4747" s="25" t="str">
        <f>LEFT(E4747,MIN(FIND({0,1,2,3,4,5,6,7,8,9},ASC(E4747)&amp;1234567890))-1)</f>
        <v>U</v>
      </c>
      <c r="G4747" s="25">
        <f t="shared" si="148"/>
        <v>1</v>
      </c>
      <c r="H4747" s="25">
        <f>VLOOKUP(F4747,Table!$A$2:$C$121,2,0)</f>
        <v>3</v>
      </c>
      <c r="I4747" s="26">
        <f>VLOOKUP(F4747,Table!$A$2:$C$121,3,0)</f>
        <v>7</v>
      </c>
      <c r="J4747" s="17" t="s">
        <v>59</v>
      </c>
      <c r="K4747" s="25" t="str">
        <f>LEFT(J4747,MIN(FIND({0,1,2,3,4,5,6,7,8,9},ASC(J4747)&amp;1234567890))-1)</f>
        <v>O</v>
      </c>
      <c r="L4747" s="25">
        <f t="shared" si="149"/>
        <v>3</v>
      </c>
      <c r="M4747" s="25">
        <f>VLOOKUP(K4747,Table!$A$2:$C$121,2,0)</f>
        <v>16</v>
      </c>
      <c r="N4747" s="26">
        <f>VLOOKUP(K4747,Table!$A$2:$C$121,3,0)</f>
        <v>2</v>
      </c>
      <c r="O4747" s="13" t="str">
        <f>VLOOKUP(A4747,Table!$U$1:$V$230,2,0)</f>
        <v>Tetragonal</v>
      </c>
      <c r="P4747" s="1"/>
    </row>
    <row r="4748" spans="1:16">
      <c r="A4748" s="12">
        <v>141</v>
      </c>
      <c r="B4748" s="12">
        <v>1453</v>
      </c>
      <c r="C4748" s="12" t="s">
        <v>5353</v>
      </c>
      <c r="D4748" s="12" t="s">
        <v>5356</v>
      </c>
      <c r="E4748" s="17" t="s">
        <v>330</v>
      </c>
      <c r="F4748" s="25" t="str">
        <f>LEFT(E4748,MIN(FIND({0,1,2,3,4,5,6,7,8,9},ASC(E4748)&amp;1234567890))-1)</f>
        <v>Ca</v>
      </c>
      <c r="G4748" s="25">
        <f t="shared" si="148"/>
        <v>1</v>
      </c>
      <c r="H4748" s="25">
        <f>VLOOKUP(F4748,Table!$A$2:$C$121,2,0)</f>
        <v>2</v>
      </c>
      <c r="I4748" s="26">
        <f>VLOOKUP(F4748,Table!$A$2:$C$121,3,0)</f>
        <v>4</v>
      </c>
      <c r="J4748" s="17" t="s">
        <v>11546</v>
      </c>
      <c r="K4748" s="25" t="str">
        <f>LEFT(J4748,MIN(FIND({0,1,2,3,4,5,6,7,8,9},ASC(J4748)&amp;1234567890))-1)</f>
        <v>Si</v>
      </c>
      <c r="L4748" s="25">
        <f t="shared" si="149"/>
        <v>2</v>
      </c>
      <c r="M4748" s="25">
        <f>VLOOKUP(K4748,Table!$A$2:$C$121,2,0)</f>
        <v>14</v>
      </c>
      <c r="N4748" s="26">
        <f>VLOOKUP(K4748,Table!$A$2:$C$121,3,0)</f>
        <v>3</v>
      </c>
      <c r="O4748" s="13" t="str">
        <f>VLOOKUP(A4748,Table!$U$1:$V$230,2,0)</f>
        <v>Tetragonal</v>
      </c>
      <c r="P4748" s="1"/>
    </row>
    <row r="4749" spans="1:16">
      <c r="A4749" s="12">
        <v>141</v>
      </c>
      <c r="B4749" s="12">
        <v>1454</v>
      </c>
      <c r="C4749" s="12" t="s">
        <v>5353</v>
      </c>
      <c r="D4749" s="12" t="s">
        <v>5357</v>
      </c>
      <c r="E4749" s="17" t="s">
        <v>428</v>
      </c>
      <c r="F4749" s="25" t="str">
        <f>LEFT(E4749,MIN(FIND({0,1,2,3,4,5,6,7,8,9},ASC(E4749)&amp;1234567890))-1)</f>
        <v>Eu</v>
      </c>
      <c r="G4749" s="25">
        <f t="shared" si="148"/>
        <v>1</v>
      </c>
      <c r="H4749" s="25">
        <f>VLOOKUP(F4749,Table!$A$2:$C$121,2,0)</f>
        <v>3</v>
      </c>
      <c r="I4749" s="26">
        <f>VLOOKUP(F4749,Table!$A$2:$C$121,3,0)</f>
        <v>6</v>
      </c>
      <c r="J4749" s="17" t="s">
        <v>11546</v>
      </c>
      <c r="K4749" s="25" t="str">
        <f>LEFT(J4749,MIN(FIND({0,1,2,3,4,5,6,7,8,9},ASC(J4749)&amp;1234567890))-1)</f>
        <v>Si</v>
      </c>
      <c r="L4749" s="25">
        <f t="shared" si="149"/>
        <v>2</v>
      </c>
      <c r="M4749" s="25">
        <f>VLOOKUP(K4749,Table!$A$2:$C$121,2,0)</f>
        <v>14</v>
      </c>
      <c r="N4749" s="26">
        <f>VLOOKUP(K4749,Table!$A$2:$C$121,3,0)</f>
        <v>3</v>
      </c>
      <c r="O4749" s="13" t="str">
        <f>VLOOKUP(A4749,Table!$U$1:$V$230,2,0)</f>
        <v>Tetragonal</v>
      </c>
      <c r="P4749" s="1"/>
    </row>
    <row r="4750" spans="1:16">
      <c r="A4750" s="12">
        <v>141</v>
      </c>
      <c r="B4750" s="12">
        <v>1455</v>
      </c>
      <c r="C4750" s="12" t="s">
        <v>5353</v>
      </c>
      <c r="D4750" s="12" t="s">
        <v>5358</v>
      </c>
      <c r="E4750" s="17" t="s">
        <v>433</v>
      </c>
      <c r="F4750" s="25" t="str">
        <f>LEFT(E4750,MIN(FIND({0,1,2,3,4,5,6,7,8,9},ASC(E4750)&amp;1234567890))-1)</f>
        <v>Sr</v>
      </c>
      <c r="G4750" s="25">
        <f t="shared" si="148"/>
        <v>1</v>
      </c>
      <c r="H4750" s="25">
        <f>VLOOKUP(F4750,Table!$A$2:$C$121,2,0)</f>
        <v>2</v>
      </c>
      <c r="I4750" s="26">
        <f>VLOOKUP(F4750,Table!$A$2:$C$121,3,0)</f>
        <v>5</v>
      </c>
      <c r="J4750" s="17" t="s">
        <v>11546</v>
      </c>
      <c r="K4750" s="25" t="str">
        <f>LEFT(J4750,MIN(FIND({0,1,2,3,4,5,6,7,8,9},ASC(J4750)&amp;1234567890))-1)</f>
        <v>Si</v>
      </c>
      <c r="L4750" s="25">
        <f t="shared" si="149"/>
        <v>2</v>
      </c>
      <c r="M4750" s="25">
        <f>VLOOKUP(K4750,Table!$A$2:$C$121,2,0)</f>
        <v>14</v>
      </c>
      <c r="N4750" s="26">
        <f>VLOOKUP(K4750,Table!$A$2:$C$121,3,0)</f>
        <v>3</v>
      </c>
      <c r="O4750" s="13" t="str">
        <f>VLOOKUP(A4750,Table!$U$1:$V$230,2,0)</f>
        <v>Tetragonal</v>
      </c>
      <c r="P4750" s="1"/>
    </row>
    <row r="4751" spans="1:16">
      <c r="A4751" s="12">
        <v>141</v>
      </c>
      <c r="B4751" s="12">
        <v>2261</v>
      </c>
      <c r="C4751" s="12" t="s">
        <v>5353</v>
      </c>
      <c r="D4751" s="12" t="s">
        <v>1</v>
      </c>
      <c r="E4751" s="17" t="s">
        <v>12081</v>
      </c>
      <c r="F4751" s="25" t="str">
        <f>LEFT(E4751,MIN(FIND({0,1,2,3,4,5,6,7,8,9},ASC(E4751)&amp;1234567890))-1)</f>
        <v>Be</v>
      </c>
      <c r="G4751" s="25">
        <f t="shared" si="148"/>
        <v>1</v>
      </c>
      <c r="H4751" s="25">
        <f>VLOOKUP(F4751,Table!$A$2:$C$121,2,0)</f>
        <v>2</v>
      </c>
      <c r="I4751" s="26">
        <f>VLOOKUP(F4751,Table!$A$2:$C$121,3,0)</f>
        <v>2</v>
      </c>
      <c r="J4751" s="17" t="s">
        <v>30</v>
      </c>
      <c r="K4751" s="25" t="str">
        <f>LEFT(J4751,MIN(FIND({0,1,2,3,4,5,6,7,8,9},ASC(J4751)&amp;1234567890))-1)</f>
        <v>P</v>
      </c>
      <c r="L4751" s="25">
        <f t="shared" si="149"/>
        <v>2</v>
      </c>
      <c r="M4751" s="25">
        <f>VLOOKUP(K4751,Table!$A$2:$C$121,2,0)</f>
        <v>15</v>
      </c>
      <c r="N4751" s="26">
        <f>VLOOKUP(K4751,Table!$A$2:$C$121,3,0)</f>
        <v>3</v>
      </c>
      <c r="O4751" s="13" t="str">
        <f>VLOOKUP(A4751,Table!$U$1:$V$230,2,0)</f>
        <v>Tetragonal</v>
      </c>
      <c r="P4751" s="1"/>
    </row>
    <row r="4752" spans="1:16">
      <c r="A4752" s="12">
        <v>141</v>
      </c>
      <c r="B4752" s="12">
        <v>2774</v>
      </c>
      <c r="C4752" s="12" t="s">
        <v>5355</v>
      </c>
      <c r="D4752" s="12" t="s">
        <v>5359</v>
      </c>
      <c r="E4752" s="17" t="s">
        <v>12271</v>
      </c>
      <c r="F4752" s="25" t="str">
        <f>LEFT(E4752,MIN(FIND({0,1,2,3,4,5,6,7,8,9},ASC(E4752)&amp;1234567890))-1)</f>
        <v>Zr</v>
      </c>
      <c r="G4752" s="25">
        <f t="shared" si="148"/>
        <v>9</v>
      </c>
      <c r="H4752" s="25">
        <f>VLOOKUP(F4752,Table!$A$2:$C$121,2,0)</f>
        <v>4</v>
      </c>
      <c r="I4752" s="26">
        <f>VLOOKUP(F4752,Table!$A$2:$C$121,3,0)</f>
        <v>5</v>
      </c>
      <c r="J4752" s="17" t="s">
        <v>34</v>
      </c>
      <c r="K4752" s="25" t="str">
        <f>LEFT(J4752,MIN(FIND({0,1,2,3,4,5,6,7,8,9},ASC(J4752)&amp;1234567890))-1)</f>
        <v>S</v>
      </c>
      <c r="L4752" s="25">
        <f t="shared" si="149"/>
        <v>2</v>
      </c>
      <c r="M4752" s="25">
        <f>VLOOKUP(K4752,Table!$A$2:$C$121,2,0)</f>
        <v>16</v>
      </c>
      <c r="N4752" s="26">
        <f>VLOOKUP(K4752,Table!$A$2:$C$121,3,0)</f>
        <v>3</v>
      </c>
      <c r="O4752" s="13" t="str">
        <f>VLOOKUP(A4752,Table!$U$1:$V$230,2,0)</f>
        <v>Tetragonal</v>
      </c>
      <c r="P4752" s="1"/>
    </row>
    <row r="4753" spans="1:16">
      <c r="A4753" s="12">
        <v>141</v>
      </c>
      <c r="B4753" s="12">
        <v>6051</v>
      </c>
      <c r="C4753" s="12" t="s">
        <v>5355</v>
      </c>
      <c r="D4753" s="12" t="s">
        <v>5360</v>
      </c>
      <c r="E4753" s="17" t="s">
        <v>427</v>
      </c>
      <c r="F4753" s="25" t="str">
        <f>LEFT(E4753,MIN(FIND({0,1,2,3,4,5,6,7,8,9},ASC(E4753)&amp;1234567890))-1)</f>
        <v>Au</v>
      </c>
      <c r="G4753" s="25">
        <f t="shared" si="148"/>
        <v>1</v>
      </c>
      <c r="H4753" s="25">
        <f>VLOOKUP(F4753,Table!$A$2:$C$121,2,0)</f>
        <v>11</v>
      </c>
      <c r="I4753" s="26">
        <f>VLOOKUP(F4753,Table!$A$2:$C$121,3,0)</f>
        <v>6</v>
      </c>
      <c r="J4753" s="17" t="s">
        <v>11343</v>
      </c>
      <c r="K4753" s="25" t="str">
        <f>LEFT(J4753,MIN(FIND({0,1,2,3,4,5,6,7,8,9},ASC(J4753)&amp;1234567890))-1)</f>
        <v>Cl</v>
      </c>
      <c r="L4753" s="25">
        <f t="shared" si="149"/>
        <v>1</v>
      </c>
      <c r="M4753" s="25">
        <f>VLOOKUP(K4753,Table!$A$2:$C$121,2,0)</f>
        <v>17</v>
      </c>
      <c r="N4753" s="26">
        <f>VLOOKUP(K4753,Table!$A$2:$C$121,3,0)</f>
        <v>3</v>
      </c>
      <c r="O4753" s="13" t="str">
        <f>VLOOKUP(A4753,Table!$U$1:$V$230,2,0)</f>
        <v>Tetragonal</v>
      </c>
      <c r="P4753" s="1"/>
    </row>
    <row r="4754" spans="1:16">
      <c r="A4754" s="12">
        <v>141</v>
      </c>
      <c r="B4754" s="12">
        <v>9309</v>
      </c>
      <c r="C4754" s="12" t="s">
        <v>5355</v>
      </c>
      <c r="D4754" s="12" t="s">
        <v>5361</v>
      </c>
      <c r="E4754" s="17" t="s">
        <v>11640</v>
      </c>
      <c r="F4754" s="25" t="str">
        <f>LEFT(E4754,MIN(FIND({0,1,2,3,4,5,6,7,8,9},ASC(E4754)&amp;1234567890))-1)</f>
        <v>Pa</v>
      </c>
      <c r="G4754" s="25">
        <f t="shared" si="148"/>
        <v>1</v>
      </c>
      <c r="H4754" s="25">
        <f>VLOOKUP(F4754,Table!$A$2:$C$121,2,0)</f>
        <v>3</v>
      </c>
      <c r="I4754" s="26">
        <f>VLOOKUP(F4754,Table!$A$2:$C$121,3,0)</f>
        <v>7</v>
      </c>
      <c r="J4754" s="17" t="s">
        <v>11450</v>
      </c>
      <c r="K4754" s="25" t="str">
        <f>LEFT(J4754,MIN(FIND({0,1,2,3,4,5,6,7,8,9},ASC(J4754)&amp;1234567890))-1)</f>
        <v>Cl</v>
      </c>
      <c r="L4754" s="25">
        <f t="shared" si="149"/>
        <v>4</v>
      </c>
      <c r="M4754" s="25">
        <f>VLOOKUP(K4754,Table!$A$2:$C$121,2,0)</f>
        <v>17</v>
      </c>
      <c r="N4754" s="26">
        <f>VLOOKUP(K4754,Table!$A$2:$C$121,3,0)</f>
        <v>3</v>
      </c>
      <c r="O4754" s="13" t="str">
        <f>VLOOKUP(A4754,Table!$U$1:$V$230,2,0)</f>
        <v>Tetragonal</v>
      </c>
      <c r="P4754" s="1"/>
    </row>
    <row r="4755" spans="1:16">
      <c r="A4755" s="12">
        <v>141</v>
      </c>
      <c r="B4755" s="12">
        <v>9310</v>
      </c>
      <c r="C4755" s="12" t="s">
        <v>5355</v>
      </c>
      <c r="D4755" s="12" t="s">
        <v>5362</v>
      </c>
      <c r="E4755" s="17" t="s">
        <v>343</v>
      </c>
      <c r="F4755" s="25" t="str">
        <f>LEFT(E4755,MIN(FIND({0,1,2,3,4,5,6,7,8,9},ASC(E4755)&amp;1234567890))-1)</f>
        <v>U</v>
      </c>
      <c r="G4755" s="25">
        <f t="shared" si="148"/>
        <v>1</v>
      </c>
      <c r="H4755" s="25">
        <f>VLOOKUP(F4755,Table!$A$2:$C$121,2,0)</f>
        <v>3</v>
      </c>
      <c r="I4755" s="26">
        <f>VLOOKUP(F4755,Table!$A$2:$C$121,3,0)</f>
        <v>7</v>
      </c>
      <c r="J4755" s="17" t="s">
        <v>11450</v>
      </c>
      <c r="K4755" s="25" t="str">
        <f>LEFT(J4755,MIN(FIND({0,1,2,3,4,5,6,7,8,9},ASC(J4755)&amp;1234567890))-1)</f>
        <v>Cl</v>
      </c>
      <c r="L4755" s="25">
        <f t="shared" si="149"/>
        <v>4</v>
      </c>
      <c r="M4755" s="25">
        <f>VLOOKUP(K4755,Table!$A$2:$C$121,2,0)</f>
        <v>17</v>
      </c>
      <c r="N4755" s="26">
        <f>VLOOKUP(K4755,Table!$A$2:$C$121,3,0)</f>
        <v>3</v>
      </c>
      <c r="O4755" s="13" t="str">
        <f>VLOOKUP(A4755,Table!$U$1:$V$230,2,0)</f>
        <v>Tetragonal</v>
      </c>
      <c r="P4755" s="1"/>
    </row>
    <row r="4756" spans="1:16">
      <c r="A4756" s="12">
        <v>141</v>
      </c>
      <c r="B4756" s="12">
        <v>9311</v>
      </c>
      <c r="C4756" s="12" t="s">
        <v>5355</v>
      </c>
      <c r="D4756" s="12" t="s">
        <v>5363</v>
      </c>
      <c r="E4756" s="17" t="s">
        <v>11379</v>
      </c>
      <c r="F4756" s="25" t="str">
        <f>LEFT(E4756,MIN(FIND({0,1,2,3,4,5,6,7,8,9},ASC(E4756)&amp;1234567890))-1)</f>
        <v>Np</v>
      </c>
      <c r="G4756" s="25">
        <f t="shared" si="148"/>
        <v>1</v>
      </c>
      <c r="H4756" s="25">
        <f>VLOOKUP(F4756,Table!$A$2:$C$121,2,0)</f>
        <v>3</v>
      </c>
      <c r="I4756" s="26">
        <f>VLOOKUP(F4756,Table!$A$2:$C$121,3,0)</f>
        <v>7</v>
      </c>
      <c r="J4756" s="17" t="s">
        <v>11450</v>
      </c>
      <c r="K4756" s="25" t="str">
        <f>LEFT(J4756,MIN(FIND({0,1,2,3,4,5,6,7,8,9},ASC(J4756)&amp;1234567890))-1)</f>
        <v>Cl</v>
      </c>
      <c r="L4756" s="25">
        <f t="shared" si="149"/>
        <v>4</v>
      </c>
      <c r="M4756" s="25">
        <f>VLOOKUP(K4756,Table!$A$2:$C$121,2,0)</f>
        <v>17</v>
      </c>
      <c r="N4756" s="26">
        <f>VLOOKUP(K4756,Table!$A$2:$C$121,3,0)</f>
        <v>3</v>
      </c>
      <c r="O4756" s="13" t="str">
        <f>VLOOKUP(A4756,Table!$U$1:$V$230,2,0)</f>
        <v>Tetragonal</v>
      </c>
      <c r="P4756" s="1"/>
    </row>
    <row r="4757" spans="1:16">
      <c r="A4757" s="12">
        <v>141</v>
      </c>
      <c r="B4757" s="12">
        <v>14096</v>
      </c>
      <c r="C4757" s="12" t="s">
        <v>5353</v>
      </c>
      <c r="D4757" s="12" t="s">
        <v>2449</v>
      </c>
      <c r="E4757" s="17" t="s">
        <v>410</v>
      </c>
      <c r="F4757" s="25" t="str">
        <f>LEFT(E4757,MIN(FIND({0,1,2,3,4,5,6,7,8,9},ASC(E4757)&amp;1234567890))-1)</f>
        <v>Ba</v>
      </c>
      <c r="G4757" s="25">
        <f t="shared" si="148"/>
        <v>1</v>
      </c>
      <c r="H4757" s="25">
        <f>VLOOKUP(F4757,Table!$A$2:$C$121,2,0)</f>
        <v>2</v>
      </c>
      <c r="I4757" s="26">
        <f>VLOOKUP(F4757,Table!$A$2:$C$121,3,0)</f>
        <v>6</v>
      </c>
      <c r="J4757" s="17" t="s">
        <v>11461</v>
      </c>
      <c r="K4757" s="25" t="str">
        <f>LEFT(J4757,MIN(FIND({0,1,2,3,4,5,6,7,8,9},ASC(J4757)&amp;1234567890))-1)</f>
        <v>Ge</v>
      </c>
      <c r="L4757" s="25">
        <f t="shared" si="149"/>
        <v>2</v>
      </c>
      <c r="M4757" s="25">
        <f>VLOOKUP(K4757,Table!$A$2:$C$121,2,0)</f>
        <v>14</v>
      </c>
      <c r="N4757" s="26">
        <f>VLOOKUP(K4757,Table!$A$2:$C$121,3,0)</f>
        <v>4</v>
      </c>
      <c r="O4757" s="13" t="str">
        <f>VLOOKUP(A4757,Table!$U$1:$V$230,2,0)</f>
        <v>Tetragonal</v>
      </c>
      <c r="P4757" s="1"/>
    </row>
    <row r="4758" spans="1:16">
      <c r="A4758" s="12">
        <v>141</v>
      </c>
      <c r="B4758" s="12">
        <v>15640</v>
      </c>
      <c r="C4758" s="12" t="s">
        <v>5353</v>
      </c>
      <c r="D4758" s="12" t="s">
        <v>5364</v>
      </c>
      <c r="E4758" s="17" t="s">
        <v>11534</v>
      </c>
      <c r="F4758" s="25" t="str">
        <f>LEFT(E4758,MIN(FIND({0,1,2,3,4,5,6,7,8,9},ASC(E4758)&amp;1234567890))-1)</f>
        <v>Sr</v>
      </c>
      <c r="G4758" s="25">
        <f t="shared" si="148"/>
        <v>4</v>
      </c>
      <c r="H4758" s="25">
        <f>VLOOKUP(F4758,Table!$A$2:$C$121,2,0)</f>
        <v>2</v>
      </c>
      <c r="I4758" s="26">
        <f>VLOOKUP(F4758,Table!$A$2:$C$121,3,0)</f>
        <v>5</v>
      </c>
      <c r="J4758" s="17" t="s">
        <v>11951</v>
      </c>
      <c r="K4758" s="25" t="str">
        <f>LEFT(J4758,MIN(FIND({0,1,2,3,4,5,6,7,8,9},ASC(J4758)&amp;1234567890))-1)</f>
        <v>Si</v>
      </c>
      <c r="L4758" s="25">
        <f t="shared" si="149"/>
        <v>7</v>
      </c>
      <c r="M4758" s="25">
        <f>VLOOKUP(K4758,Table!$A$2:$C$121,2,0)</f>
        <v>14</v>
      </c>
      <c r="N4758" s="26">
        <f>VLOOKUP(K4758,Table!$A$2:$C$121,3,0)</f>
        <v>3</v>
      </c>
      <c r="O4758" s="13" t="str">
        <f>VLOOKUP(A4758,Table!$U$1:$V$230,2,0)</f>
        <v>Tetragonal</v>
      </c>
      <c r="P4758" s="1"/>
    </row>
    <row r="4759" spans="1:16">
      <c r="A4759" s="12">
        <v>141</v>
      </c>
      <c r="B4759" s="12">
        <v>16123</v>
      </c>
      <c r="C4759" s="12" t="s">
        <v>5355</v>
      </c>
      <c r="D4759" s="12" t="s">
        <v>5365</v>
      </c>
      <c r="E4759" s="17" t="s">
        <v>11640</v>
      </c>
      <c r="F4759" s="25" t="str">
        <f>LEFT(E4759,MIN(FIND({0,1,2,3,4,5,6,7,8,9},ASC(E4759)&amp;1234567890))-1)</f>
        <v>Pa</v>
      </c>
      <c r="G4759" s="25">
        <f t="shared" si="148"/>
        <v>1</v>
      </c>
      <c r="H4759" s="25">
        <f>VLOOKUP(F4759,Table!$A$2:$C$121,2,0)</f>
        <v>3</v>
      </c>
      <c r="I4759" s="26">
        <f>VLOOKUP(F4759,Table!$A$2:$C$121,3,0)</f>
        <v>7</v>
      </c>
      <c r="J4759" s="17" t="s">
        <v>11387</v>
      </c>
      <c r="K4759" s="25" t="str">
        <f>LEFT(J4759,MIN(FIND({0,1,2,3,4,5,6,7,8,9},ASC(J4759)&amp;1234567890))-1)</f>
        <v>Br</v>
      </c>
      <c r="L4759" s="25">
        <f t="shared" si="149"/>
        <v>4</v>
      </c>
      <c r="M4759" s="25">
        <f>VLOOKUP(K4759,Table!$A$2:$C$121,2,0)</f>
        <v>17</v>
      </c>
      <c r="N4759" s="26">
        <f>VLOOKUP(K4759,Table!$A$2:$C$121,3,0)</f>
        <v>4</v>
      </c>
      <c r="O4759" s="13" t="str">
        <f>VLOOKUP(A4759,Table!$U$1:$V$230,2,0)</f>
        <v>Tetragonal</v>
      </c>
      <c r="P4759" s="1"/>
    </row>
    <row r="4760" spans="1:16">
      <c r="A4760" s="12">
        <v>141</v>
      </c>
      <c r="B4760" s="12">
        <v>18126</v>
      </c>
      <c r="C4760" s="12" t="s">
        <v>5353</v>
      </c>
      <c r="D4760" s="12" t="s">
        <v>1759</v>
      </c>
      <c r="E4760" s="17" t="s">
        <v>370</v>
      </c>
      <c r="F4760" s="25" t="str">
        <f>LEFT(E4760,MIN(FIND({0,1,2,3,4,5,6,7,8,9},ASC(E4760)&amp;1234567890))-1)</f>
        <v>Hg</v>
      </c>
      <c r="G4760" s="25">
        <f t="shared" si="148"/>
        <v>1</v>
      </c>
      <c r="H4760" s="25">
        <f>VLOOKUP(F4760,Table!$A$2:$C$121,2,0)</f>
        <v>12</v>
      </c>
      <c r="I4760" s="26">
        <f>VLOOKUP(F4760,Table!$A$2:$C$121,3,0)</f>
        <v>6</v>
      </c>
      <c r="J4760" s="17" t="s">
        <v>11321</v>
      </c>
      <c r="K4760" s="25" t="str">
        <f>LEFT(J4760,MIN(FIND({0,1,2,3,4,5,6,7,8,9},ASC(J4760)&amp;1234567890))-1)</f>
        <v>I</v>
      </c>
      <c r="L4760" s="25">
        <f t="shared" si="149"/>
        <v>2</v>
      </c>
      <c r="M4760" s="25">
        <f>VLOOKUP(K4760,Table!$A$2:$C$121,2,0)</f>
        <v>17</v>
      </c>
      <c r="N4760" s="26">
        <f>VLOOKUP(K4760,Table!$A$2:$C$121,3,0)</f>
        <v>5</v>
      </c>
      <c r="O4760" s="13" t="str">
        <f>VLOOKUP(A4760,Table!$U$1:$V$230,2,0)</f>
        <v>Tetragonal</v>
      </c>
      <c r="P4760" s="1"/>
    </row>
    <row r="4761" spans="1:16">
      <c r="A4761" s="12">
        <v>141</v>
      </c>
      <c r="B4761" s="12">
        <v>9852</v>
      </c>
      <c r="C4761" s="12" t="s">
        <v>5353</v>
      </c>
      <c r="D4761" s="12" t="s">
        <v>14</v>
      </c>
      <c r="E4761" s="17" t="s">
        <v>50</v>
      </c>
      <c r="F4761" s="25" t="str">
        <f>LEFT(E4761,MIN(FIND({0,1,2,3,4,5,6,7,8,9},ASC(E4761)&amp;1234567890))-1)</f>
        <v>Ti</v>
      </c>
      <c r="G4761" s="25">
        <f t="shared" si="148"/>
        <v>1</v>
      </c>
      <c r="H4761" s="25">
        <f>VLOOKUP(F4761,Table!$A$2:$C$121,2,0)</f>
        <v>4</v>
      </c>
      <c r="I4761" s="26">
        <f>VLOOKUP(F4761,Table!$A$2:$C$121,3,0)</f>
        <v>4</v>
      </c>
      <c r="J4761" s="17" t="s">
        <v>32</v>
      </c>
      <c r="K4761" s="25" t="str">
        <f>LEFT(J4761,MIN(FIND({0,1,2,3,4,5,6,7,8,9},ASC(J4761)&amp;1234567890))-1)</f>
        <v>O</v>
      </c>
      <c r="L4761" s="25">
        <f t="shared" si="149"/>
        <v>2</v>
      </c>
      <c r="M4761" s="25">
        <f>VLOOKUP(K4761,Table!$A$2:$C$121,2,0)</f>
        <v>16</v>
      </c>
      <c r="N4761" s="26">
        <f>VLOOKUP(K4761,Table!$A$2:$C$121,3,0)</f>
        <v>2</v>
      </c>
      <c r="O4761" s="13" t="str">
        <f>VLOOKUP(A4761,Table!$U$1:$V$230,2,0)</f>
        <v>Tetragonal</v>
      </c>
      <c r="P4761" s="1"/>
    </row>
    <row r="4762" spans="1:16">
      <c r="A4762" s="12">
        <v>141</v>
      </c>
      <c r="B4762" s="12">
        <v>1381</v>
      </c>
      <c r="C4762" s="12" t="s">
        <v>5355</v>
      </c>
      <c r="D4762" s="12" t="s">
        <v>5366</v>
      </c>
      <c r="E4762" s="17" t="s">
        <v>12702</v>
      </c>
      <c r="F4762" s="25" t="str">
        <f>LEFT(E4762,MIN(FIND({0,1,2,3,4,5,6,7,8,9},ASC(E4762)&amp;1234567890))-1)</f>
        <v>Cu</v>
      </c>
      <c r="G4762" s="25">
        <f t="shared" si="148"/>
        <v>16</v>
      </c>
      <c r="H4762" s="25">
        <f>VLOOKUP(F4762,Table!$A$2:$C$121,2,0)</f>
        <v>11</v>
      </c>
      <c r="I4762" s="26">
        <f>VLOOKUP(F4762,Table!$A$2:$C$121,3,0)</f>
        <v>4</v>
      </c>
      <c r="J4762" s="17" t="s">
        <v>12703</v>
      </c>
      <c r="K4762" s="25" t="str">
        <f>LEFT(J4762,MIN(FIND({0,1,2,3,4,5,6,7,8,9},ASC(J4762)&amp;1234567890))-1)</f>
        <v>O</v>
      </c>
      <c r="L4762" s="25">
        <f t="shared" si="149"/>
        <v>14.15</v>
      </c>
      <c r="M4762" s="25">
        <f>VLOOKUP(K4762,Table!$A$2:$C$121,2,0)</f>
        <v>16</v>
      </c>
      <c r="N4762" s="26">
        <f>VLOOKUP(K4762,Table!$A$2:$C$121,3,0)</f>
        <v>2</v>
      </c>
      <c r="O4762" s="13" t="str">
        <f>VLOOKUP(A4762,Table!$U$1:$V$230,2,0)</f>
        <v>Tetragonal</v>
      </c>
      <c r="P4762" s="1"/>
    </row>
    <row r="4763" spans="1:16">
      <c r="A4763" s="12">
        <v>141</v>
      </c>
      <c r="B4763" s="12">
        <v>20245</v>
      </c>
      <c r="C4763" s="12" t="s">
        <v>5353</v>
      </c>
      <c r="D4763" s="12" t="s">
        <v>3758</v>
      </c>
      <c r="E4763" s="17" t="s">
        <v>11331</v>
      </c>
      <c r="F4763" s="25" t="str">
        <f>LEFT(E4763,MIN(FIND({0,1,2,3,4,5,6,7,8,9},ASC(E4763)&amp;1234567890))-1)</f>
        <v>Ce</v>
      </c>
      <c r="G4763" s="25">
        <f t="shared" si="148"/>
        <v>1</v>
      </c>
      <c r="H4763" s="25">
        <f>VLOOKUP(F4763,Table!$A$2:$C$121,2,0)</f>
        <v>3</v>
      </c>
      <c r="I4763" s="26">
        <f>VLOOKUP(F4763,Table!$A$2:$C$121,3,0)</f>
        <v>6</v>
      </c>
      <c r="J4763" s="17" t="s">
        <v>11461</v>
      </c>
      <c r="K4763" s="25" t="str">
        <f>LEFT(J4763,MIN(FIND({0,1,2,3,4,5,6,7,8,9},ASC(J4763)&amp;1234567890))-1)</f>
        <v>Ge</v>
      </c>
      <c r="L4763" s="25">
        <f t="shared" si="149"/>
        <v>2</v>
      </c>
      <c r="M4763" s="25">
        <f>VLOOKUP(K4763,Table!$A$2:$C$121,2,0)</f>
        <v>14</v>
      </c>
      <c r="N4763" s="26">
        <f>VLOOKUP(K4763,Table!$A$2:$C$121,3,0)</f>
        <v>4</v>
      </c>
      <c r="O4763" s="13" t="str">
        <f>VLOOKUP(A4763,Table!$U$1:$V$230,2,0)</f>
        <v>Tetragonal</v>
      </c>
      <c r="P4763" s="1"/>
    </row>
    <row r="4764" spans="1:16">
      <c r="A4764" s="12">
        <v>141</v>
      </c>
      <c r="B4764" s="12">
        <v>23403</v>
      </c>
      <c r="C4764" s="12" t="s">
        <v>5355</v>
      </c>
      <c r="D4764" s="12" t="s">
        <v>4595</v>
      </c>
      <c r="E4764" s="17" t="s">
        <v>11887</v>
      </c>
      <c r="F4764" s="25" t="str">
        <f>LEFT(E4764,MIN(FIND({0,1,2,3,4,5,6,7,8,9},ASC(E4764)&amp;1234567890))-1)</f>
        <v>Ti</v>
      </c>
      <c r="G4764" s="25">
        <f t="shared" si="148"/>
        <v>2</v>
      </c>
      <c r="H4764" s="25">
        <f>VLOOKUP(F4764,Table!$A$2:$C$121,2,0)</f>
        <v>4</v>
      </c>
      <c r="I4764" s="26">
        <f>VLOOKUP(F4764,Table!$A$2:$C$121,3,0)</f>
        <v>4</v>
      </c>
      <c r="J4764" s="17" t="s">
        <v>68</v>
      </c>
      <c r="K4764" s="25" t="str">
        <f>LEFT(J4764,MIN(FIND({0,1,2,3,4,5,6,7,8,9},ASC(J4764)&amp;1234567890))-1)</f>
        <v>N</v>
      </c>
      <c r="L4764" s="25">
        <f t="shared" si="149"/>
        <v>1</v>
      </c>
      <c r="M4764" s="25">
        <f>VLOOKUP(K4764,Table!$A$2:$C$121,2,0)</f>
        <v>15</v>
      </c>
      <c r="N4764" s="26">
        <f>VLOOKUP(K4764,Table!$A$2:$C$121,3,0)</f>
        <v>2</v>
      </c>
      <c r="O4764" s="13" t="str">
        <f>VLOOKUP(A4764,Table!$U$1:$V$230,2,0)</f>
        <v>Tetragonal</v>
      </c>
      <c r="P4764" s="1"/>
    </row>
    <row r="4765" spans="1:16">
      <c r="A4765" s="12">
        <v>141</v>
      </c>
      <c r="B4765" s="12">
        <v>23844</v>
      </c>
      <c r="C4765" s="12" t="s">
        <v>5355</v>
      </c>
      <c r="D4765" s="12" t="s">
        <v>5367</v>
      </c>
      <c r="E4765" s="17" t="s">
        <v>11641</v>
      </c>
      <c r="F4765" s="25" t="str">
        <f>LEFT(E4765,MIN(FIND({0,1,2,3,4,5,6,7,8,9},ASC(E4765)&amp;1234567890))-1)</f>
        <v>In</v>
      </c>
      <c r="G4765" s="25">
        <f t="shared" si="148"/>
        <v>2</v>
      </c>
      <c r="H4765" s="25">
        <f>VLOOKUP(F4765,Table!$A$2:$C$121,2,0)</f>
        <v>13</v>
      </c>
      <c r="I4765" s="26">
        <f>VLOOKUP(F4765,Table!$A$2:$C$121,3,0)</f>
        <v>5</v>
      </c>
      <c r="J4765" s="17" t="s">
        <v>336</v>
      </c>
      <c r="K4765" s="25" t="str">
        <f>LEFT(J4765,MIN(FIND({0,1,2,3,4,5,6,7,8,9},ASC(J4765)&amp;1234567890))-1)</f>
        <v>S</v>
      </c>
      <c r="L4765" s="25">
        <f t="shared" si="149"/>
        <v>3</v>
      </c>
      <c r="M4765" s="25">
        <f>VLOOKUP(K4765,Table!$A$2:$C$121,2,0)</f>
        <v>16</v>
      </c>
      <c r="N4765" s="26">
        <f>VLOOKUP(K4765,Table!$A$2:$C$121,3,0)</f>
        <v>3</v>
      </c>
      <c r="O4765" s="13" t="str">
        <f>VLOOKUP(A4765,Table!$U$1:$V$230,2,0)</f>
        <v>Tetragonal</v>
      </c>
      <c r="P4765" s="1"/>
    </row>
    <row r="4766" spans="1:16">
      <c r="A4766" s="12">
        <v>141</v>
      </c>
      <c r="B4766" s="12">
        <v>24280</v>
      </c>
      <c r="C4766" s="12" t="s">
        <v>5353</v>
      </c>
      <c r="D4766" s="12" t="s">
        <v>3198</v>
      </c>
      <c r="E4766" s="17" t="s">
        <v>393</v>
      </c>
      <c r="F4766" s="25" t="str">
        <f>LEFT(E4766,MIN(FIND({0,1,2,3,4,5,6,7,8,9},ASC(E4766)&amp;1234567890))-1)</f>
        <v>Mo</v>
      </c>
      <c r="G4766" s="25">
        <f t="shared" si="148"/>
        <v>1</v>
      </c>
      <c r="H4766" s="25">
        <f>VLOOKUP(F4766,Table!$A$2:$C$121,2,0)</f>
        <v>6</v>
      </c>
      <c r="I4766" s="26">
        <f>VLOOKUP(F4766,Table!$A$2:$C$121,3,0)</f>
        <v>5</v>
      </c>
      <c r="J4766" s="17" t="s">
        <v>364</v>
      </c>
      <c r="K4766" s="25" t="str">
        <f>LEFT(J4766,MIN(FIND({0,1,2,3,4,5,6,7,8,9},ASC(J4766)&amp;1234567890))-1)</f>
        <v>B</v>
      </c>
      <c r="L4766" s="25">
        <f t="shared" si="149"/>
        <v>1</v>
      </c>
      <c r="M4766" s="25">
        <f>VLOOKUP(K4766,Table!$A$2:$C$121,2,0)</f>
        <v>13</v>
      </c>
      <c r="N4766" s="26">
        <f>VLOOKUP(K4766,Table!$A$2:$C$121,3,0)</f>
        <v>2</v>
      </c>
      <c r="O4766" s="13" t="str">
        <f>VLOOKUP(A4766,Table!$U$1:$V$230,2,0)</f>
        <v>Tetragonal</v>
      </c>
      <c r="P4766" s="1"/>
    </row>
    <row r="4767" spans="1:16">
      <c r="A4767" s="12">
        <v>141</v>
      </c>
      <c r="B4767" s="12">
        <v>24281</v>
      </c>
      <c r="C4767" s="12" t="s">
        <v>5353</v>
      </c>
      <c r="D4767" s="12" t="s">
        <v>3200</v>
      </c>
      <c r="E4767" s="17" t="s">
        <v>390</v>
      </c>
      <c r="F4767" s="25" t="str">
        <f>LEFT(E4767,MIN(FIND({0,1,2,3,4,5,6,7,8,9},ASC(E4767)&amp;1234567890))-1)</f>
        <v>W</v>
      </c>
      <c r="G4767" s="25">
        <f t="shared" si="148"/>
        <v>1</v>
      </c>
      <c r="H4767" s="25">
        <f>VLOOKUP(F4767,Table!$A$2:$C$121,2,0)</f>
        <v>6</v>
      </c>
      <c r="I4767" s="26">
        <f>VLOOKUP(F4767,Table!$A$2:$C$121,3,0)</f>
        <v>6</v>
      </c>
      <c r="J4767" s="17" t="s">
        <v>364</v>
      </c>
      <c r="K4767" s="25" t="str">
        <f>LEFT(J4767,MIN(FIND({0,1,2,3,4,5,6,7,8,9},ASC(J4767)&amp;1234567890))-1)</f>
        <v>B</v>
      </c>
      <c r="L4767" s="25">
        <f t="shared" si="149"/>
        <v>1</v>
      </c>
      <c r="M4767" s="25">
        <f>VLOOKUP(K4767,Table!$A$2:$C$121,2,0)</f>
        <v>13</v>
      </c>
      <c r="N4767" s="26">
        <f>VLOOKUP(K4767,Table!$A$2:$C$121,3,0)</f>
        <v>2</v>
      </c>
      <c r="O4767" s="13" t="str">
        <f>VLOOKUP(A4767,Table!$U$1:$V$230,2,0)</f>
        <v>Tetragonal</v>
      </c>
      <c r="P4767" s="1"/>
    </row>
    <row r="4768" spans="1:16">
      <c r="A4768" s="12">
        <v>141</v>
      </c>
      <c r="B4768" s="12">
        <v>24364</v>
      </c>
      <c r="C4768" s="12" t="s">
        <v>5353</v>
      </c>
      <c r="D4768" s="12" t="s">
        <v>5368</v>
      </c>
      <c r="E4768" s="17" t="s">
        <v>72</v>
      </c>
      <c r="F4768" s="25" t="str">
        <f>LEFT(E4768,MIN(FIND({0,1,2,3,4,5,6,7,8,9},ASC(E4768)&amp;1234567890))-1)</f>
        <v>Ir</v>
      </c>
      <c r="G4768" s="25">
        <f t="shared" si="148"/>
        <v>1</v>
      </c>
      <c r="H4768" s="25">
        <f>VLOOKUP(F4768,Table!$A$2:$C$121,2,0)</f>
        <v>9</v>
      </c>
      <c r="I4768" s="26">
        <f>VLOOKUP(F4768,Table!$A$2:$C$121,3,0)</f>
        <v>6</v>
      </c>
      <c r="J4768" s="17" t="s">
        <v>12704</v>
      </c>
      <c r="K4768" s="25" t="str">
        <f>LEFT(J4768,MIN(FIND({0,1,2,3,4,5,6,7,8,9},ASC(J4768)&amp;1234567890))-1)</f>
        <v>B</v>
      </c>
      <c r="L4768" s="25">
        <f t="shared" si="149"/>
        <v>1.1000000000000001</v>
      </c>
      <c r="M4768" s="25">
        <f>VLOOKUP(K4768,Table!$A$2:$C$121,2,0)</f>
        <v>13</v>
      </c>
      <c r="N4768" s="26">
        <f>VLOOKUP(K4768,Table!$A$2:$C$121,3,0)</f>
        <v>2</v>
      </c>
      <c r="O4768" s="13" t="str">
        <f>VLOOKUP(A4768,Table!$U$1:$V$230,2,0)</f>
        <v>Tetragonal</v>
      </c>
      <c r="P4768" s="1"/>
    </row>
    <row r="4769" spans="1:16">
      <c r="A4769" s="12">
        <v>141</v>
      </c>
      <c r="B4769" s="12">
        <v>25663</v>
      </c>
      <c r="C4769" s="12" t="s">
        <v>5353</v>
      </c>
      <c r="D4769" s="12" t="s">
        <v>3789</v>
      </c>
      <c r="E4769" s="17" t="s">
        <v>46</v>
      </c>
      <c r="F4769" s="25" t="str">
        <f>LEFT(E4769,MIN(FIND({0,1,2,3,4,5,6,7,8,9},ASC(E4769)&amp;1234567890))-1)</f>
        <v>La</v>
      </c>
      <c r="G4769" s="25">
        <f t="shared" si="148"/>
        <v>1</v>
      </c>
      <c r="H4769" s="25">
        <f>VLOOKUP(F4769,Table!$A$2:$C$121,2,0)</f>
        <v>3</v>
      </c>
      <c r="I4769" s="26">
        <f>VLOOKUP(F4769,Table!$A$2:$C$121,3,0)</f>
        <v>6</v>
      </c>
      <c r="J4769" s="17" t="s">
        <v>11546</v>
      </c>
      <c r="K4769" s="25" t="str">
        <f>LEFT(J4769,MIN(FIND({0,1,2,3,4,5,6,7,8,9},ASC(J4769)&amp;1234567890))-1)</f>
        <v>Si</v>
      </c>
      <c r="L4769" s="25">
        <f t="shared" si="149"/>
        <v>2</v>
      </c>
      <c r="M4769" s="25">
        <f>VLOOKUP(K4769,Table!$A$2:$C$121,2,0)</f>
        <v>14</v>
      </c>
      <c r="N4769" s="26">
        <f>VLOOKUP(K4769,Table!$A$2:$C$121,3,0)</f>
        <v>3</v>
      </c>
      <c r="O4769" s="13" t="str">
        <f>VLOOKUP(A4769,Table!$U$1:$V$230,2,0)</f>
        <v>Tetragonal</v>
      </c>
      <c r="P4769" s="1"/>
    </row>
    <row r="4770" spans="1:16">
      <c r="A4770" s="12">
        <v>141</v>
      </c>
      <c r="B4770" s="12">
        <v>25664</v>
      </c>
      <c r="C4770" s="12" t="s">
        <v>5353</v>
      </c>
      <c r="D4770" s="12" t="s">
        <v>5369</v>
      </c>
      <c r="E4770" s="17" t="s">
        <v>11331</v>
      </c>
      <c r="F4770" s="25" t="str">
        <f>LEFT(E4770,MIN(FIND({0,1,2,3,4,5,6,7,8,9},ASC(E4770)&amp;1234567890))-1)</f>
        <v>Ce</v>
      </c>
      <c r="G4770" s="25">
        <f t="shared" si="148"/>
        <v>1</v>
      </c>
      <c r="H4770" s="25">
        <f>VLOOKUP(F4770,Table!$A$2:$C$121,2,0)</f>
        <v>3</v>
      </c>
      <c r="I4770" s="26">
        <f>VLOOKUP(F4770,Table!$A$2:$C$121,3,0)</f>
        <v>6</v>
      </c>
      <c r="J4770" s="17" t="s">
        <v>11546</v>
      </c>
      <c r="K4770" s="25" t="str">
        <f>LEFT(J4770,MIN(FIND({0,1,2,3,4,5,6,7,8,9},ASC(J4770)&amp;1234567890))-1)</f>
        <v>Si</v>
      </c>
      <c r="L4770" s="25">
        <f t="shared" si="149"/>
        <v>2</v>
      </c>
      <c r="M4770" s="25">
        <f>VLOOKUP(K4770,Table!$A$2:$C$121,2,0)</f>
        <v>14</v>
      </c>
      <c r="N4770" s="26">
        <f>VLOOKUP(K4770,Table!$A$2:$C$121,3,0)</f>
        <v>3</v>
      </c>
      <c r="O4770" s="13" t="str">
        <f>VLOOKUP(A4770,Table!$U$1:$V$230,2,0)</f>
        <v>Tetragonal</v>
      </c>
      <c r="P4770" s="1"/>
    </row>
    <row r="4771" spans="1:16">
      <c r="A4771" s="12">
        <v>141</v>
      </c>
      <c r="B4771" s="12">
        <v>25665</v>
      </c>
      <c r="C4771" s="12" t="s">
        <v>5353</v>
      </c>
      <c r="D4771" s="12" t="s">
        <v>3794</v>
      </c>
      <c r="E4771" s="17" t="s">
        <v>11332</v>
      </c>
      <c r="F4771" s="25" t="str">
        <f>LEFT(E4771,MIN(FIND({0,1,2,3,4,5,6,7,8,9},ASC(E4771)&amp;1234567890))-1)</f>
        <v>Pr</v>
      </c>
      <c r="G4771" s="25">
        <f t="shared" si="148"/>
        <v>1</v>
      </c>
      <c r="H4771" s="25">
        <f>VLOOKUP(F4771,Table!$A$2:$C$121,2,0)</f>
        <v>3</v>
      </c>
      <c r="I4771" s="26">
        <f>VLOOKUP(F4771,Table!$A$2:$C$121,3,0)</f>
        <v>6</v>
      </c>
      <c r="J4771" s="17" t="s">
        <v>11546</v>
      </c>
      <c r="K4771" s="25" t="str">
        <f>LEFT(J4771,MIN(FIND({0,1,2,3,4,5,6,7,8,9},ASC(J4771)&amp;1234567890))-1)</f>
        <v>Si</v>
      </c>
      <c r="L4771" s="25">
        <f t="shared" si="149"/>
        <v>2</v>
      </c>
      <c r="M4771" s="25">
        <f>VLOOKUP(K4771,Table!$A$2:$C$121,2,0)</f>
        <v>14</v>
      </c>
      <c r="N4771" s="26">
        <f>VLOOKUP(K4771,Table!$A$2:$C$121,3,0)</f>
        <v>3</v>
      </c>
      <c r="O4771" s="13" t="str">
        <f>VLOOKUP(A4771,Table!$U$1:$V$230,2,0)</f>
        <v>Tetragonal</v>
      </c>
      <c r="P4771" s="1"/>
    </row>
    <row r="4772" spans="1:16">
      <c r="A4772" s="12">
        <v>141</v>
      </c>
      <c r="B4772" s="12">
        <v>25666</v>
      </c>
      <c r="C4772" s="12" t="s">
        <v>5353</v>
      </c>
      <c r="D4772" s="12" t="s">
        <v>1587</v>
      </c>
      <c r="E4772" s="17" t="s">
        <v>615</v>
      </c>
      <c r="F4772" s="25" t="str">
        <f>LEFT(E4772,MIN(FIND({0,1,2,3,4,5,6,7,8,9},ASC(E4772)&amp;1234567890))-1)</f>
        <v>Nd</v>
      </c>
      <c r="G4772" s="25">
        <f t="shared" si="148"/>
        <v>1</v>
      </c>
      <c r="H4772" s="25">
        <f>VLOOKUP(F4772,Table!$A$2:$C$121,2,0)</f>
        <v>3</v>
      </c>
      <c r="I4772" s="26">
        <f>VLOOKUP(F4772,Table!$A$2:$C$121,3,0)</f>
        <v>6</v>
      </c>
      <c r="J4772" s="17" t="s">
        <v>11546</v>
      </c>
      <c r="K4772" s="25" t="str">
        <f>LEFT(J4772,MIN(FIND({0,1,2,3,4,5,6,7,8,9},ASC(J4772)&amp;1234567890))-1)</f>
        <v>Si</v>
      </c>
      <c r="L4772" s="25">
        <f t="shared" si="149"/>
        <v>2</v>
      </c>
      <c r="M4772" s="25">
        <f>VLOOKUP(K4772,Table!$A$2:$C$121,2,0)</f>
        <v>14</v>
      </c>
      <c r="N4772" s="26">
        <f>VLOOKUP(K4772,Table!$A$2:$C$121,3,0)</f>
        <v>3</v>
      </c>
      <c r="O4772" s="13" t="str">
        <f>VLOOKUP(A4772,Table!$U$1:$V$230,2,0)</f>
        <v>Tetragonal</v>
      </c>
      <c r="P4772" s="1"/>
    </row>
    <row r="4773" spans="1:16">
      <c r="A4773" s="12">
        <v>141</v>
      </c>
      <c r="B4773" s="12">
        <v>25667</v>
      </c>
      <c r="C4773" s="12" t="s">
        <v>5353</v>
      </c>
      <c r="D4773" s="12" t="s">
        <v>3796</v>
      </c>
      <c r="E4773" s="17" t="s">
        <v>590</v>
      </c>
      <c r="F4773" s="25" t="str">
        <f>LEFT(E4773,MIN(FIND({0,1,2,3,4,5,6,7,8,9},ASC(E4773)&amp;1234567890))-1)</f>
        <v>Sm</v>
      </c>
      <c r="G4773" s="25">
        <f t="shared" si="148"/>
        <v>1</v>
      </c>
      <c r="H4773" s="25">
        <f>VLOOKUP(F4773,Table!$A$2:$C$121,2,0)</f>
        <v>3</v>
      </c>
      <c r="I4773" s="26">
        <f>VLOOKUP(F4773,Table!$A$2:$C$121,3,0)</f>
        <v>6</v>
      </c>
      <c r="J4773" s="17" t="s">
        <v>11546</v>
      </c>
      <c r="K4773" s="25" t="str">
        <f>LEFT(J4773,MIN(FIND({0,1,2,3,4,5,6,7,8,9},ASC(J4773)&amp;1234567890))-1)</f>
        <v>Si</v>
      </c>
      <c r="L4773" s="25">
        <f t="shared" si="149"/>
        <v>2</v>
      </c>
      <c r="M4773" s="25">
        <f>VLOOKUP(K4773,Table!$A$2:$C$121,2,0)</f>
        <v>14</v>
      </c>
      <c r="N4773" s="26">
        <f>VLOOKUP(K4773,Table!$A$2:$C$121,3,0)</f>
        <v>3</v>
      </c>
      <c r="O4773" s="13" t="str">
        <f>VLOOKUP(A4773,Table!$U$1:$V$230,2,0)</f>
        <v>Tetragonal</v>
      </c>
      <c r="P4773" s="1"/>
    </row>
    <row r="4774" spans="1:16">
      <c r="A4774" s="12">
        <v>141</v>
      </c>
      <c r="B4774" s="12">
        <v>30593</v>
      </c>
      <c r="C4774" s="12" t="s">
        <v>5353</v>
      </c>
      <c r="D4774" s="12" t="s">
        <v>5370</v>
      </c>
      <c r="E4774" s="17" t="s">
        <v>11326</v>
      </c>
      <c r="F4774" s="25" t="str">
        <f>LEFT(E4774,MIN(FIND({0,1,2,3,4,5,6,7,8,9},ASC(E4774)&amp;1234567890))-1)</f>
        <v>Mo</v>
      </c>
      <c r="G4774" s="25">
        <f t="shared" si="148"/>
        <v>2</v>
      </c>
      <c r="H4774" s="25">
        <f>VLOOKUP(F4774,Table!$A$2:$C$121,2,0)</f>
        <v>6</v>
      </c>
      <c r="I4774" s="26">
        <f>VLOOKUP(F4774,Table!$A$2:$C$121,3,0)</f>
        <v>5</v>
      </c>
      <c r="J4774" s="17" t="s">
        <v>68</v>
      </c>
      <c r="K4774" s="25" t="str">
        <f>LEFT(J4774,MIN(FIND({0,1,2,3,4,5,6,7,8,9},ASC(J4774)&amp;1234567890))-1)</f>
        <v>N</v>
      </c>
      <c r="L4774" s="25">
        <f t="shared" si="149"/>
        <v>1</v>
      </c>
      <c r="M4774" s="25">
        <f>VLOOKUP(K4774,Table!$A$2:$C$121,2,0)</f>
        <v>15</v>
      </c>
      <c r="N4774" s="26">
        <f>VLOOKUP(K4774,Table!$A$2:$C$121,3,0)</f>
        <v>2</v>
      </c>
      <c r="O4774" s="13" t="str">
        <f>VLOOKUP(A4774,Table!$U$1:$V$230,2,0)</f>
        <v>Tetragonal</v>
      </c>
      <c r="P4774" s="1"/>
    </row>
    <row r="4775" spans="1:16">
      <c r="A4775" s="12">
        <v>141</v>
      </c>
      <c r="B4775" s="12">
        <v>31644</v>
      </c>
      <c r="C4775" s="12" t="s">
        <v>5353</v>
      </c>
      <c r="D4775" s="12" t="s">
        <v>5371</v>
      </c>
      <c r="E4775" s="17" t="s">
        <v>11379</v>
      </c>
      <c r="F4775" s="25" t="str">
        <f>LEFT(E4775,MIN(FIND({0,1,2,3,4,5,6,7,8,9},ASC(E4775)&amp;1234567890))-1)</f>
        <v>Np</v>
      </c>
      <c r="G4775" s="25">
        <f t="shared" si="148"/>
        <v>1</v>
      </c>
      <c r="H4775" s="25">
        <f>VLOOKUP(F4775,Table!$A$2:$C$121,2,0)</f>
        <v>3</v>
      </c>
      <c r="I4775" s="26">
        <f>VLOOKUP(F4775,Table!$A$2:$C$121,3,0)</f>
        <v>7</v>
      </c>
      <c r="J4775" s="17" t="s">
        <v>11546</v>
      </c>
      <c r="K4775" s="25" t="str">
        <f>LEFT(J4775,MIN(FIND({0,1,2,3,4,5,6,7,8,9},ASC(J4775)&amp;1234567890))-1)</f>
        <v>Si</v>
      </c>
      <c r="L4775" s="25">
        <f t="shared" si="149"/>
        <v>2</v>
      </c>
      <c r="M4775" s="25">
        <f>VLOOKUP(K4775,Table!$A$2:$C$121,2,0)</f>
        <v>14</v>
      </c>
      <c r="N4775" s="26">
        <f>VLOOKUP(K4775,Table!$A$2:$C$121,3,0)</f>
        <v>3</v>
      </c>
      <c r="O4775" s="13" t="str">
        <f>VLOOKUP(A4775,Table!$U$1:$V$230,2,0)</f>
        <v>Tetragonal</v>
      </c>
      <c r="P4775" s="1"/>
    </row>
    <row r="4776" spans="1:16">
      <c r="A4776" s="12">
        <v>141</v>
      </c>
      <c r="B4776" s="12">
        <v>31645</v>
      </c>
      <c r="C4776" s="12" t="s">
        <v>5353</v>
      </c>
      <c r="D4776" s="12" t="s">
        <v>5372</v>
      </c>
      <c r="E4776" s="17" t="s">
        <v>11502</v>
      </c>
      <c r="F4776" s="25" t="str">
        <f>LEFT(E4776,MIN(FIND({0,1,2,3,4,5,6,7,8,9},ASC(E4776)&amp;1234567890))-1)</f>
        <v>Pu</v>
      </c>
      <c r="G4776" s="25">
        <f t="shared" si="148"/>
        <v>1</v>
      </c>
      <c r="H4776" s="25">
        <f>VLOOKUP(F4776,Table!$A$2:$C$121,2,0)</f>
        <v>3</v>
      </c>
      <c r="I4776" s="26">
        <f>VLOOKUP(F4776,Table!$A$2:$C$121,3,0)</f>
        <v>7</v>
      </c>
      <c r="J4776" s="17" t="s">
        <v>11546</v>
      </c>
      <c r="K4776" s="25" t="str">
        <f>LEFT(J4776,MIN(FIND({0,1,2,3,4,5,6,7,8,9},ASC(J4776)&amp;1234567890))-1)</f>
        <v>Si</v>
      </c>
      <c r="L4776" s="25">
        <f t="shared" si="149"/>
        <v>2</v>
      </c>
      <c r="M4776" s="25">
        <f>VLOOKUP(K4776,Table!$A$2:$C$121,2,0)</f>
        <v>14</v>
      </c>
      <c r="N4776" s="26">
        <f>VLOOKUP(K4776,Table!$A$2:$C$121,3,0)</f>
        <v>3</v>
      </c>
      <c r="O4776" s="13" t="str">
        <f>VLOOKUP(A4776,Table!$U$1:$V$230,2,0)</f>
        <v>Tetragonal</v>
      </c>
      <c r="P4776" s="1"/>
    </row>
    <row r="4777" spans="1:16">
      <c r="A4777" s="12">
        <v>141</v>
      </c>
      <c r="B4777" s="12">
        <v>37226</v>
      </c>
      <c r="C4777" s="12" t="s">
        <v>5353</v>
      </c>
      <c r="D4777" s="12" t="s">
        <v>1251</v>
      </c>
      <c r="E4777" s="17" t="s">
        <v>328</v>
      </c>
      <c r="F4777" s="25" t="str">
        <f>LEFT(E4777,MIN(FIND({0,1,2,3,4,5,6,7,8,9},ASC(E4777)&amp;1234567890))-1)</f>
        <v>Te</v>
      </c>
      <c r="G4777" s="25">
        <f t="shared" si="148"/>
        <v>1</v>
      </c>
      <c r="H4777" s="25">
        <f>VLOOKUP(F4777,Table!$A$2:$C$121,2,0)</f>
        <v>16</v>
      </c>
      <c r="I4777" s="26">
        <f>VLOOKUP(F4777,Table!$A$2:$C$121,3,0)</f>
        <v>5</v>
      </c>
      <c r="J4777" s="17" t="s">
        <v>374</v>
      </c>
      <c r="K4777" s="25" t="str">
        <f>LEFT(J4777,MIN(FIND({0,1,2,3,4,5,6,7,8,9},ASC(J4777)&amp;1234567890))-1)</f>
        <v>I</v>
      </c>
      <c r="L4777" s="25">
        <f t="shared" si="149"/>
        <v>4</v>
      </c>
      <c r="M4777" s="25">
        <f>VLOOKUP(K4777,Table!$A$2:$C$121,2,0)</f>
        <v>17</v>
      </c>
      <c r="N4777" s="26">
        <f>VLOOKUP(K4777,Table!$A$2:$C$121,3,0)</f>
        <v>5</v>
      </c>
      <c r="O4777" s="13" t="str">
        <f>VLOOKUP(A4777,Table!$U$1:$V$230,2,0)</f>
        <v>Tetragonal</v>
      </c>
      <c r="P4777" s="1"/>
    </row>
    <row r="4778" spans="1:16">
      <c r="A4778" s="12">
        <v>141</v>
      </c>
      <c r="B4778" s="12">
        <v>37275</v>
      </c>
      <c r="C4778" s="12" t="s">
        <v>5353</v>
      </c>
      <c r="D4778" s="12" t="s">
        <v>5373</v>
      </c>
      <c r="E4778" s="17" t="s">
        <v>11947</v>
      </c>
      <c r="F4778" s="25" t="str">
        <f>LEFT(E4778,MIN(FIND({0,1,2,3,4,5,6,7,8,9},ASC(E4778)&amp;1234567890))-1)</f>
        <v>Cm</v>
      </c>
      <c r="G4778" s="25">
        <f t="shared" si="148"/>
        <v>1</v>
      </c>
      <c r="H4778" s="25">
        <f>VLOOKUP(F4778,Table!$A$2:$C$121,2,0)</f>
        <v>3</v>
      </c>
      <c r="I4778" s="26">
        <f>VLOOKUP(F4778,Table!$A$2:$C$121,3,0)</f>
        <v>7</v>
      </c>
      <c r="J4778" s="17" t="s">
        <v>11546</v>
      </c>
      <c r="K4778" s="25" t="str">
        <f>LEFT(J4778,MIN(FIND({0,1,2,3,4,5,6,7,8,9},ASC(J4778)&amp;1234567890))-1)</f>
        <v>Si</v>
      </c>
      <c r="L4778" s="25">
        <f t="shared" si="149"/>
        <v>2</v>
      </c>
      <c r="M4778" s="25">
        <f>VLOOKUP(K4778,Table!$A$2:$C$121,2,0)</f>
        <v>14</v>
      </c>
      <c r="N4778" s="26">
        <f>VLOOKUP(K4778,Table!$A$2:$C$121,3,0)</f>
        <v>3</v>
      </c>
      <c r="O4778" s="13" t="str">
        <f>VLOOKUP(A4778,Table!$U$1:$V$230,2,0)</f>
        <v>Tetragonal</v>
      </c>
      <c r="P4778" s="1"/>
    </row>
    <row r="4779" spans="1:16">
      <c r="A4779" s="12">
        <v>141</v>
      </c>
      <c r="B4779" s="12">
        <v>38018</v>
      </c>
      <c r="C4779" s="12" t="s">
        <v>5355</v>
      </c>
      <c r="D4779" s="12" t="s">
        <v>5374</v>
      </c>
      <c r="E4779" s="17" t="s">
        <v>12705</v>
      </c>
      <c r="F4779" s="25" t="str">
        <f>LEFT(E4779,MIN(FIND({0,1,2,3,4,5,6,7,8,9},ASC(E4779)&amp;1234567890))-1)</f>
        <v>V</v>
      </c>
      <c r="G4779" s="25">
        <f t="shared" si="148"/>
        <v>51.61</v>
      </c>
      <c r="H4779" s="25">
        <f>VLOOKUP(F4779,Table!$A$2:$C$121,2,0)</f>
        <v>5</v>
      </c>
      <c r="I4779" s="26">
        <f>VLOOKUP(F4779,Table!$A$2:$C$121,3,0)</f>
        <v>4</v>
      </c>
      <c r="J4779" s="17" t="s">
        <v>11433</v>
      </c>
      <c r="K4779" s="25" t="str">
        <f>LEFT(J4779,MIN(FIND({0,1,2,3,4,5,6,7,8,9},ASC(J4779)&amp;1234567890))-1)</f>
        <v>O</v>
      </c>
      <c r="L4779" s="25">
        <f t="shared" si="149"/>
        <v>64</v>
      </c>
      <c r="M4779" s="25">
        <f>VLOOKUP(K4779,Table!$A$2:$C$121,2,0)</f>
        <v>16</v>
      </c>
      <c r="N4779" s="26">
        <f>VLOOKUP(K4779,Table!$A$2:$C$121,3,0)</f>
        <v>2</v>
      </c>
      <c r="O4779" s="13" t="str">
        <f>VLOOKUP(A4779,Table!$U$1:$V$230,2,0)</f>
        <v>Tetragonal</v>
      </c>
      <c r="P4779" s="1"/>
    </row>
    <row r="4780" spans="1:16">
      <c r="A4780" s="12">
        <v>141</v>
      </c>
      <c r="B4780" s="12">
        <v>31094</v>
      </c>
      <c r="C4780" s="12" t="s">
        <v>5353</v>
      </c>
      <c r="D4780" s="12" t="s">
        <v>2046</v>
      </c>
      <c r="E4780" s="17" t="s">
        <v>11426</v>
      </c>
      <c r="F4780" s="25" t="str">
        <f>LEFT(E4780,MIN(FIND({0,1,2,3,4,5,6,7,8,9},ASC(E4780)&amp;1234567890))-1)</f>
        <v>Mn</v>
      </c>
      <c r="G4780" s="25">
        <f t="shared" si="148"/>
        <v>3</v>
      </c>
      <c r="H4780" s="25">
        <f>VLOOKUP(F4780,Table!$A$2:$C$121,2,0)</f>
        <v>7</v>
      </c>
      <c r="I4780" s="26">
        <f>VLOOKUP(F4780,Table!$A$2:$C$121,3,0)</f>
        <v>4</v>
      </c>
      <c r="J4780" s="17" t="s">
        <v>582</v>
      </c>
      <c r="K4780" s="25" t="str">
        <f>LEFT(J4780,MIN(FIND({0,1,2,3,4,5,6,7,8,9},ASC(J4780)&amp;1234567890))-1)</f>
        <v>O</v>
      </c>
      <c r="L4780" s="25">
        <f t="shared" si="149"/>
        <v>4</v>
      </c>
      <c r="M4780" s="25">
        <f>VLOOKUP(K4780,Table!$A$2:$C$121,2,0)</f>
        <v>16</v>
      </c>
      <c r="N4780" s="26">
        <f>VLOOKUP(K4780,Table!$A$2:$C$121,3,0)</f>
        <v>2</v>
      </c>
      <c r="O4780" s="13" t="str">
        <f>VLOOKUP(A4780,Table!$U$1:$V$230,2,0)</f>
        <v>Tetragonal</v>
      </c>
      <c r="P4780" s="1"/>
    </row>
    <row r="4781" spans="1:16">
      <c r="A4781" s="12">
        <v>141</v>
      </c>
      <c r="B4781" s="12">
        <v>60511</v>
      </c>
      <c r="C4781" s="12" t="s">
        <v>5355</v>
      </c>
      <c r="D4781" s="12" t="s">
        <v>653</v>
      </c>
      <c r="E4781" s="17" t="s">
        <v>584</v>
      </c>
      <c r="F4781" s="25" t="str">
        <f>LEFT(E4781,MIN(FIND({0,1,2,3,4,5,6,7,8,9},ASC(E4781)&amp;1234567890))-1)</f>
        <v>V</v>
      </c>
      <c r="G4781" s="25">
        <f t="shared" si="148"/>
        <v>2</v>
      </c>
      <c r="H4781" s="25">
        <f>VLOOKUP(F4781,Table!$A$2:$C$121,2,0)</f>
        <v>5</v>
      </c>
      <c r="I4781" s="26">
        <f>VLOOKUP(F4781,Table!$A$2:$C$121,3,0)</f>
        <v>4</v>
      </c>
      <c r="J4781" s="17" t="s">
        <v>11414</v>
      </c>
      <c r="K4781" s="25" t="str">
        <f>LEFT(J4781,MIN(FIND({0,1,2,3,4,5,6,7,8,9},ASC(J4781)&amp;1234567890))-1)</f>
        <v>H</v>
      </c>
      <c r="L4781" s="25">
        <f t="shared" si="149"/>
        <v>1</v>
      </c>
      <c r="M4781" s="25">
        <f>VLOOKUP(K4781,Table!$A$2:$C$121,2,0)</f>
        <v>1</v>
      </c>
      <c r="N4781" s="26">
        <f>VLOOKUP(K4781,Table!$A$2:$C$121,3,0)</f>
        <v>1</v>
      </c>
      <c r="O4781" s="13" t="str">
        <f>VLOOKUP(A4781,Table!$U$1:$V$230,2,0)</f>
        <v>Tetragonal</v>
      </c>
      <c r="P4781" s="1"/>
    </row>
    <row r="4782" spans="1:16">
      <c r="A4782" s="12">
        <v>141</v>
      </c>
      <c r="B4782" s="12">
        <v>60843</v>
      </c>
      <c r="C4782" s="12" t="s">
        <v>5355</v>
      </c>
      <c r="D4782" s="12" t="s">
        <v>4006</v>
      </c>
      <c r="E4782" s="17" t="s">
        <v>457</v>
      </c>
      <c r="F4782" s="25" t="str">
        <f>LEFT(E4782,MIN(FIND({0,1,2,3,4,5,6,7,8,9},ASC(E4782)&amp;1234567890))-1)</f>
        <v>Li</v>
      </c>
      <c r="G4782" s="25">
        <f t="shared" si="148"/>
        <v>1</v>
      </c>
      <c r="H4782" s="25">
        <f>VLOOKUP(F4782,Table!$A$2:$C$121,2,0)</f>
        <v>1</v>
      </c>
      <c r="I4782" s="26">
        <f>VLOOKUP(F4782,Table!$A$2:$C$121,3,0)</f>
        <v>2</v>
      </c>
      <c r="J4782" s="17" t="s">
        <v>544</v>
      </c>
      <c r="K4782" s="25" t="str">
        <f>LEFT(J4782,MIN(FIND({0,1,2,3,4,5,6,7,8,9},ASC(J4782)&amp;1234567890))-1)</f>
        <v>Ge</v>
      </c>
      <c r="L4782" s="25">
        <f t="shared" si="149"/>
        <v>1</v>
      </c>
      <c r="M4782" s="25">
        <f>VLOOKUP(K4782,Table!$A$2:$C$121,2,0)</f>
        <v>14</v>
      </c>
      <c r="N4782" s="26">
        <f>VLOOKUP(K4782,Table!$A$2:$C$121,3,0)</f>
        <v>4</v>
      </c>
      <c r="O4782" s="13" t="str">
        <f>VLOOKUP(A4782,Table!$U$1:$V$230,2,0)</f>
        <v>Tetragonal</v>
      </c>
      <c r="P4782" s="1"/>
    </row>
    <row r="4783" spans="1:16">
      <c r="A4783" s="12">
        <v>141</v>
      </c>
      <c r="B4783" s="12">
        <v>60911</v>
      </c>
      <c r="C4783" s="12" t="s">
        <v>5355</v>
      </c>
      <c r="D4783" s="12" t="s">
        <v>5375</v>
      </c>
      <c r="E4783" s="17" t="s">
        <v>584</v>
      </c>
      <c r="F4783" s="25" t="str">
        <f>LEFT(E4783,MIN(FIND({0,1,2,3,4,5,6,7,8,9},ASC(E4783)&amp;1234567890))-1)</f>
        <v>V</v>
      </c>
      <c r="G4783" s="25">
        <f t="shared" si="148"/>
        <v>2</v>
      </c>
      <c r="H4783" s="25">
        <f>VLOOKUP(F4783,Table!$A$2:$C$121,2,0)</f>
        <v>5</v>
      </c>
      <c r="I4783" s="26">
        <f>VLOOKUP(F4783,Table!$A$2:$C$121,3,0)</f>
        <v>4</v>
      </c>
      <c r="J4783" s="17" t="s">
        <v>12706</v>
      </c>
      <c r="K4783" s="25" t="str">
        <f>LEFT(J4783,MIN(FIND({0,1,2,3,4,5,6,7,8,9},ASC(J4783)&amp;1234567890))-1)</f>
        <v>H</v>
      </c>
      <c r="L4783" s="25">
        <f t="shared" si="149"/>
        <v>1.091</v>
      </c>
      <c r="M4783" s="25">
        <f>VLOOKUP(K4783,Table!$A$2:$C$121,2,0)</f>
        <v>1</v>
      </c>
      <c r="N4783" s="26">
        <f>VLOOKUP(K4783,Table!$A$2:$C$121,3,0)</f>
        <v>1</v>
      </c>
      <c r="O4783" s="13" t="str">
        <f>VLOOKUP(A4783,Table!$U$1:$V$230,2,0)</f>
        <v>Tetragonal</v>
      </c>
      <c r="P4783" s="1"/>
    </row>
    <row r="4784" spans="1:16">
      <c r="A4784" s="12">
        <v>141</v>
      </c>
      <c r="B4784" s="12">
        <v>60185</v>
      </c>
      <c r="C4784" s="12" t="s">
        <v>5353</v>
      </c>
      <c r="D4784" s="12" t="s">
        <v>5376</v>
      </c>
      <c r="E4784" s="17" t="s">
        <v>541</v>
      </c>
      <c r="F4784" s="25" t="str">
        <f>LEFT(E4784,MIN(FIND({0,1,2,3,4,5,6,7,8,9},ASC(E4784)&amp;1234567890))-1)</f>
        <v>Pd</v>
      </c>
      <c r="G4784" s="25">
        <f t="shared" si="148"/>
        <v>1</v>
      </c>
      <c r="H4784" s="25">
        <f>VLOOKUP(F4784,Table!$A$2:$C$121,2,0)</f>
        <v>10</v>
      </c>
      <c r="I4784" s="26">
        <f>VLOOKUP(F4784,Table!$A$2:$C$121,3,0)</f>
        <v>5</v>
      </c>
      <c r="J4784" s="17" t="s">
        <v>12707</v>
      </c>
      <c r="K4784" s="25" t="str">
        <f>LEFT(J4784,MIN(FIND({0,1,2,3,4,5,6,7,8,9},ASC(J4784)&amp;1234567890))-1)</f>
        <v>D</v>
      </c>
      <c r="L4784" s="25">
        <f t="shared" si="149"/>
        <v>0.64</v>
      </c>
      <c r="M4784" s="25">
        <f>VLOOKUP(K4784,Table!$A$2:$C$121,2,0)</f>
        <v>1</v>
      </c>
      <c r="N4784" s="26">
        <f>VLOOKUP(K4784,Table!$A$2:$C$121,3,0)</f>
        <v>1</v>
      </c>
      <c r="O4784" s="13" t="str">
        <f>VLOOKUP(A4784,Table!$U$1:$V$230,2,0)</f>
        <v>Tetragonal</v>
      </c>
      <c r="P4784" s="1"/>
    </row>
    <row r="4785" spans="1:16">
      <c r="A4785" s="12">
        <v>141</v>
      </c>
      <c r="B4785" s="12">
        <v>64832</v>
      </c>
      <c r="C4785" s="12" t="s">
        <v>5355</v>
      </c>
      <c r="D4785" s="12" t="s">
        <v>4024</v>
      </c>
      <c r="E4785" s="17" t="s">
        <v>12270</v>
      </c>
      <c r="F4785" s="25" t="str">
        <f>LEFT(E4785,MIN(FIND({0,1,2,3,4,5,6,7,8,9},ASC(E4785)&amp;1234567890))-1)</f>
        <v>Ni</v>
      </c>
      <c r="G4785" s="25">
        <f t="shared" si="148"/>
        <v>11</v>
      </c>
      <c r="H4785" s="25">
        <f>VLOOKUP(F4785,Table!$A$2:$C$121,2,0)</f>
        <v>10</v>
      </c>
      <c r="I4785" s="26">
        <f>VLOOKUP(F4785,Table!$A$2:$C$121,3,0)</f>
        <v>4</v>
      </c>
      <c r="J4785" s="17" t="s">
        <v>11615</v>
      </c>
      <c r="K4785" s="25" t="str">
        <f>LEFT(J4785,MIN(FIND({0,1,2,3,4,5,6,7,8,9},ASC(J4785)&amp;1234567890))-1)</f>
        <v>As</v>
      </c>
      <c r="L4785" s="25">
        <f t="shared" si="149"/>
        <v>8</v>
      </c>
      <c r="M4785" s="25">
        <f>VLOOKUP(K4785,Table!$A$2:$C$121,2,0)</f>
        <v>15</v>
      </c>
      <c r="N4785" s="26">
        <f>VLOOKUP(K4785,Table!$A$2:$C$121,3,0)</f>
        <v>4</v>
      </c>
      <c r="O4785" s="13" t="str">
        <f>VLOOKUP(A4785,Table!$U$1:$V$230,2,0)</f>
        <v>Tetragonal</v>
      </c>
      <c r="P4785" s="1"/>
    </row>
    <row r="4786" spans="1:16">
      <c r="A4786" s="12">
        <v>141</v>
      </c>
      <c r="B4786" s="12">
        <v>49809</v>
      </c>
      <c r="C4786" s="12" t="s">
        <v>5355</v>
      </c>
      <c r="D4786" s="12" t="s">
        <v>289</v>
      </c>
      <c r="E4786" s="17" t="s">
        <v>446</v>
      </c>
      <c r="F4786" s="25" t="str">
        <f>LEFT(E4786,MIN(FIND({0,1,2,3,4,5,6,7,8,9},ASC(E4786)&amp;1234567890))-1)</f>
        <v>D</v>
      </c>
      <c r="G4786" s="25">
        <f t="shared" si="148"/>
        <v>2</v>
      </c>
      <c r="H4786" s="25">
        <f>VLOOKUP(F4786,Table!$A$2:$C$121,2,0)</f>
        <v>1</v>
      </c>
      <c r="I4786" s="26">
        <f>VLOOKUP(F4786,Table!$A$2:$C$121,3,0)</f>
        <v>1</v>
      </c>
      <c r="J4786" s="17" t="s">
        <v>371</v>
      </c>
      <c r="K4786" s="25" t="str">
        <f>LEFT(J4786,MIN(FIND({0,1,2,3,4,5,6,7,8,9},ASC(J4786)&amp;1234567890))-1)</f>
        <v>O</v>
      </c>
      <c r="L4786" s="25">
        <f t="shared" si="149"/>
        <v>1</v>
      </c>
      <c r="M4786" s="25">
        <f>VLOOKUP(K4786,Table!$A$2:$C$121,2,0)</f>
        <v>16</v>
      </c>
      <c r="N4786" s="26">
        <f>VLOOKUP(K4786,Table!$A$2:$C$121,3,0)</f>
        <v>2</v>
      </c>
      <c r="O4786" s="13" t="str">
        <f>VLOOKUP(A4786,Table!$U$1:$V$230,2,0)</f>
        <v>Tetragonal</v>
      </c>
      <c r="P4786" s="1"/>
    </row>
    <row r="4787" spans="1:16">
      <c r="A4787" s="12">
        <v>141</v>
      </c>
      <c r="B4787" s="12">
        <v>68771</v>
      </c>
      <c r="C4787" s="12" t="s">
        <v>5353</v>
      </c>
      <c r="D4787" s="12" t="s">
        <v>5377</v>
      </c>
      <c r="E4787" s="17" t="s">
        <v>12708</v>
      </c>
      <c r="F4787" s="25" t="str">
        <f>LEFT(E4787,MIN(FIND({0,1,2,3,4,5,6,7,8,9},ASC(E4787)&amp;1234567890))-1)</f>
        <v>Al</v>
      </c>
      <c r="G4787" s="25">
        <f t="shared" si="148"/>
        <v>10.666</v>
      </c>
      <c r="H4787" s="25">
        <f>VLOOKUP(F4787,Table!$A$2:$C$121,2,0)</f>
        <v>13</v>
      </c>
      <c r="I4787" s="26">
        <f>VLOOKUP(F4787,Table!$A$2:$C$121,3,0)</f>
        <v>3</v>
      </c>
      <c r="J4787" s="17" t="s">
        <v>392</v>
      </c>
      <c r="K4787" s="25" t="str">
        <f>LEFT(J4787,MIN(FIND({0,1,2,3,4,5,6,7,8,9},ASC(J4787)&amp;1234567890))-1)</f>
        <v>O</v>
      </c>
      <c r="L4787" s="25">
        <f t="shared" si="149"/>
        <v>16</v>
      </c>
      <c r="M4787" s="25">
        <f>VLOOKUP(K4787,Table!$A$2:$C$121,2,0)</f>
        <v>16</v>
      </c>
      <c r="N4787" s="26">
        <f>VLOOKUP(K4787,Table!$A$2:$C$121,3,0)</f>
        <v>2</v>
      </c>
      <c r="O4787" s="13" t="str">
        <f>VLOOKUP(A4787,Table!$U$1:$V$230,2,0)</f>
        <v>Tetragonal</v>
      </c>
      <c r="P4787" s="1"/>
    </row>
    <row r="4788" spans="1:16">
      <c r="A4788" s="12">
        <v>141</v>
      </c>
      <c r="B4788" s="12">
        <v>66229</v>
      </c>
      <c r="C4788" s="12" t="s">
        <v>5353</v>
      </c>
      <c r="D4788" s="12" t="s">
        <v>5378</v>
      </c>
      <c r="E4788" s="17" t="s">
        <v>11331</v>
      </c>
      <c r="F4788" s="25" t="str">
        <f>LEFT(E4788,MIN(FIND({0,1,2,3,4,5,6,7,8,9},ASC(E4788)&amp;1234567890))-1)</f>
        <v>Ce</v>
      </c>
      <c r="G4788" s="25">
        <f t="shared" si="148"/>
        <v>1</v>
      </c>
      <c r="H4788" s="25">
        <f>VLOOKUP(F4788,Table!$A$2:$C$121,2,0)</f>
        <v>3</v>
      </c>
      <c r="I4788" s="26">
        <f>VLOOKUP(F4788,Table!$A$2:$C$121,3,0)</f>
        <v>6</v>
      </c>
      <c r="J4788" s="17" t="s">
        <v>12223</v>
      </c>
      <c r="K4788" s="25" t="str">
        <f>LEFT(J4788,MIN(FIND({0,1,2,3,4,5,6,7,8,9},ASC(J4788)&amp;1234567890))-1)</f>
        <v>Si</v>
      </c>
      <c r="L4788" s="25">
        <f t="shared" si="149"/>
        <v>1.8</v>
      </c>
      <c r="M4788" s="25">
        <f>VLOOKUP(K4788,Table!$A$2:$C$121,2,0)</f>
        <v>14</v>
      </c>
      <c r="N4788" s="26">
        <f>VLOOKUP(K4788,Table!$A$2:$C$121,3,0)</f>
        <v>3</v>
      </c>
      <c r="O4788" s="13" t="str">
        <f>VLOOKUP(A4788,Table!$U$1:$V$230,2,0)</f>
        <v>Tetragonal</v>
      </c>
      <c r="P4788" s="1"/>
    </row>
    <row r="4789" spans="1:16">
      <c r="A4789" s="12">
        <v>141</v>
      </c>
      <c r="B4789" s="12">
        <v>66231</v>
      </c>
      <c r="C4789" s="12" t="s">
        <v>5353</v>
      </c>
      <c r="D4789" s="12" t="s">
        <v>3809</v>
      </c>
      <c r="E4789" s="17" t="s">
        <v>11331</v>
      </c>
      <c r="F4789" s="25" t="str">
        <f>LEFT(E4789,MIN(FIND({0,1,2,3,4,5,6,7,8,9},ASC(E4789)&amp;1234567890))-1)</f>
        <v>Ce</v>
      </c>
      <c r="G4789" s="25">
        <f t="shared" si="148"/>
        <v>1</v>
      </c>
      <c r="H4789" s="25">
        <f>VLOOKUP(F4789,Table!$A$2:$C$121,2,0)</f>
        <v>3</v>
      </c>
      <c r="I4789" s="26">
        <f>VLOOKUP(F4789,Table!$A$2:$C$121,3,0)</f>
        <v>6</v>
      </c>
      <c r="J4789" s="17" t="s">
        <v>12240</v>
      </c>
      <c r="K4789" s="25" t="str">
        <f>LEFT(J4789,MIN(FIND({0,1,2,3,4,5,6,7,8,9},ASC(J4789)&amp;1234567890))-1)</f>
        <v>Si</v>
      </c>
      <c r="L4789" s="25">
        <f t="shared" si="149"/>
        <v>1.82</v>
      </c>
      <c r="M4789" s="25">
        <f>VLOOKUP(K4789,Table!$A$2:$C$121,2,0)</f>
        <v>14</v>
      </c>
      <c r="N4789" s="26">
        <f>VLOOKUP(K4789,Table!$A$2:$C$121,3,0)</f>
        <v>3</v>
      </c>
      <c r="O4789" s="13" t="str">
        <f>VLOOKUP(A4789,Table!$U$1:$V$230,2,0)</f>
        <v>Tetragonal</v>
      </c>
      <c r="P4789" s="1"/>
    </row>
    <row r="4790" spans="1:16">
      <c r="A4790" s="12">
        <v>141</v>
      </c>
      <c r="B4790" s="12">
        <v>66233</v>
      </c>
      <c r="C4790" s="12" t="s">
        <v>5353</v>
      </c>
      <c r="D4790" s="12" t="s">
        <v>5379</v>
      </c>
      <c r="E4790" s="17" t="s">
        <v>11331</v>
      </c>
      <c r="F4790" s="25" t="str">
        <f>LEFT(E4790,MIN(FIND({0,1,2,3,4,5,6,7,8,9},ASC(E4790)&amp;1234567890))-1)</f>
        <v>Ce</v>
      </c>
      <c r="G4790" s="25">
        <f t="shared" si="148"/>
        <v>1</v>
      </c>
      <c r="H4790" s="25">
        <f>VLOOKUP(F4790,Table!$A$2:$C$121,2,0)</f>
        <v>3</v>
      </c>
      <c r="I4790" s="26">
        <f>VLOOKUP(F4790,Table!$A$2:$C$121,3,0)</f>
        <v>6</v>
      </c>
      <c r="J4790" s="17" t="s">
        <v>12709</v>
      </c>
      <c r="K4790" s="25" t="str">
        <f>LEFT(J4790,MIN(FIND({0,1,2,3,4,5,6,7,8,9},ASC(J4790)&amp;1234567890))-1)</f>
        <v>Si</v>
      </c>
      <c r="L4790" s="25">
        <f t="shared" si="149"/>
        <v>1.9</v>
      </c>
      <c r="M4790" s="25">
        <f>VLOOKUP(K4790,Table!$A$2:$C$121,2,0)</f>
        <v>14</v>
      </c>
      <c r="N4790" s="26">
        <f>VLOOKUP(K4790,Table!$A$2:$C$121,3,0)</f>
        <v>3</v>
      </c>
      <c r="O4790" s="13" t="str">
        <f>VLOOKUP(A4790,Table!$U$1:$V$230,2,0)</f>
        <v>Tetragonal</v>
      </c>
      <c r="P4790" s="1"/>
    </row>
    <row r="4791" spans="1:16">
      <c r="A4791" s="12">
        <v>141</v>
      </c>
      <c r="B4791" s="12">
        <v>73696</v>
      </c>
      <c r="C4791" s="12" t="s">
        <v>5355</v>
      </c>
      <c r="D4791" s="12" t="s">
        <v>5380</v>
      </c>
      <c r="E4791" s="17" t="s">
        <v>343</v>
      </c>
      <c r="F4791" s="25" t="str">
        <f>LEFT(E4791,MIN(FIND({0,1,2,3,4,5,6,7,8,9},ASC(E4791)&amp;1234567890))-1)</f>
        <v>U</v>
      </c>
      <c r="G4791" s="25">
        <f t="shared" si="148"/>
        <v>1</v>
      </c>
      <c r="H4791" s="25">
        <f>VLOOKUP(F4791,Table!$A$2:$C$121,2,0)</f>
        <v>3</v>
      </c>
      <c r="I4791" s="26">
        <f>VLOOKUP(F4791,Table!$A$2:$C$121,3,0)</f>
        <v>7</v>
      </c>
      <c r="J4791" s="17" t="s">
        <v>12224</v>
      </c>
      <c r="K4791" s="25" t="str">
        <f>LEFT(J4791,MIN(FIND({0,1,2,3,4,5,6,7,8,9},ASC(J4791)&amp;1234567890))-1)</f>
        <v>Si</v>
      </c>
      <c r="L4791" s="25">
        <f t="shared" si="149"/>
        <v>1.84</v>
      </c>
      <c r="M4791" s="25">
        <f>VLOOKUP(K4791,Table!$A$2:$C$121,2,0)</f>
        <v>14</v>
      </c>
      <c r="N4791" s="26">
        <f>VLOOKUP(K4791,Table!$A$2:$C$121,3,0)</f>
        <v>3</v>
      </c>
      <c r="O4791" s="13" t="str">
        <f>VLOOKUP(A4791,Table!$U$1:$V$230,2,0)</f>
        <v>Tetragonal</v>
      </c>
      <c r="P4791" s="1"/>
    </row>
    <row r="4792" spans="1:16">
      <c r="A4792" s="12">
        <v>141</v>
      </c>
      <c r="B4792" s="12">
        <v>74988</v>
      </c>
      <c r="C4792" s="12" t="s">
        <v>5355</v>
      </c>
      <c r="D4792" s="12" t="s">
        <v>5381</v>
      </c>
      <c r="E4792" s="17" t="s">
        <v>12710</v>
      </c>
      <c r="F4792" s="25" t="str">
        <f>LEFT(E4792,MIN(FIND({0,1,2,3,4,5,6,7,8,9},ASC(E4792)&amp;1234567890))-1)</f>
        <v>Re</v>
      </c>
      <c r="G4792" s="25">
        <f t="shared" si="148"/>
        <v>4</v>
      </c>
      <c r="H4792" s="25">
        <f>VLOOKUP(F4792,Table!$A$2:$C$121,2,0)</f>
        <v>7</v>
      </c>
      <c r="I4792" s="26">
        <f>VLOOKUP(F4792,Table!$A$2:$C$121,3,0)</f>
        <v>6</v>
      </c>
      <c r="J4792" s="17" t="s">
        <v>11511</v>
      </c>
      <c r="K4792" s="25" t="str">
        <f>LEFT(J4792,MIN(FIND({0,1,2,3,4,5,6,7,8,9},ASC(J4792)&amp;1234567890))-1)</f>
        <v>B</v>
      </c>
      <c r="L4792" s="25">
        <f t="shared" si="149"/>
        <v>4</v>
      </c>
      <c r="M4792" s="25">
        <f>VLOOKUP(K4792,Table!$A$2:$C$121,2,0)</f>
        <v>13</v>
      </c>
      <c r="N4792" s="26">
        <f>VLOOKUP(K4792,Table!$A$2:$C$121,3,0)</f>
        <v>2</v>
      </c>
      <c r="O4792" s="13" t="str">
        <f>VLOOKUP(A4792,Table!$U$1:$V$230,2,0)</f>
        <v>Tetragonal</v>
      </c>
      <c r="P4792" s="1"/>
    </row>
    <row r="4793" spans="1:16">
      <c r="A4793" s="12">
        <v>141</v>
      </c>
      <c r="B4793" s="12">
        <v>82084</v>
      </c>
      <c r="C4793" s="12" t="s">
        <v>5355</v>
      </c>
      <c r="D4793" s="12" t="s">
        <v>5382</v>
      </c>
      <c r="E4793" s="17" t="s">
        <v>12711</v>
      </c>
      <c r="F4793" s="25" t="str">
        <f>LEFT(E4793,MIN(FIND({0,1,2,3,4,5,6,7,8,9},ASC(E4793)&amp;1234567890))-1)</f>
        <v>Ti</v>
      </c>
      <c r="G4793" s="25">
        <f t="shared" si="148"/>
        <v>0.72</v>
      </c>
      <c r="H4793" s="25">
        <f>VLOOKUP(F4793,Table!$A$2:$C$121,2,0)</f>
        <v>4</v>
      </c>
      <c r="I4793" s="26">
        <f>VLOOKUP(F4793,Table!$A$2:$C$121,3,0)</f>
        <v>4</v>
      </c>
      <c r="J4793" s="17" t="s">
        <v>32</v>
      </c>
      <c r="K4793" s="25" t="str">
        <f>LEFT(J4793,MIN(FIND({0,1,2,3,4,5,6,7,8,9},ASC(J4793)&amp;1234567890))-1)</f>
        <v>O</v>
      </c>
      <c r="L4793" s="25">
        <f t="shared" si="149"/>
        <v>2</v>
      </c>
      <c r="M4793" s="25">
        <f>VLOOKUP(K4793,Table!$A$2:$C$121,2,0)</f>
        <v>16</v>
      </c>
      <c r="N4793" s="26">
        <f>VLOOKUP(K4793,Table!$A$2:$C$121,3,0)</f>
        <v>2</v>
      </c>
      <c r="O4793" s="13" t="str">
        <f>VLOOKUP(A4793,Table!$U$1:$V$230,2,0)</f>
        <v>Tetragonal</v>
      </c>
      <c r="P4793" s="1"/>
    </row>
    <row r="4794" spans="1:16">
      <c r="A4794" s="12">
        <v>141</v>
      </c>
      <c r="B4794" s="12">
        <v>82080</v>
      </c>
      <c r="C4794" s="12" t="s">
        <v>5355</v>
      </c>
      <c r="D4794" s="12" t="s">
        <v>5383</v>
      </c>
      <c r="E4794" s="17" t="s">
        <v>12712</v>
      </c>
      <c r="F4794" s="25" t="str">
        <f>LEFT(E4794,MIN(FIND({0,1,2,3,4,5,6,7,8,9},ASC(E4794)&amp;1234567890))-1)</f>
        <v>Ti</v>
      </c>
      <c r="G4794" s="25">
        <f t="shared" si="148"/>
        <v>0.78400000000000003</v>
      </c>
      <c r="H4794" s="25">
        <f>VLOOKUP(F4794,Table!$A$2:$C$121,2,0)</f>
        <v>4</v>
      </c>
      <c r="I4794" s="26">
        <f>VLOOKUP(F4794,Table!$A$2:$C$121,3,0)</f>
        <v>4</v>
      </c>
      <c r="J4794" s="17" t="s">
        <v>32</v>
      </c>
      <c r="K4794" s="25" t="str">
        <f>LEFT(J4794,MIN(FIND({0,1,2,3,4,5,6,7,8,9},ASC(J4794)&amp;1234567890))-1)</f>
        <v>O</v>
      </c>
      <c r="L4794" s="25">
        <f t="shared" si="149"/>
        <v>2</v>
      </c>
      <c r="M4794" s="25">
        <f>VLOOKUP(K4794,Table!$A$2:$C$121,2,0)</f>
        <v>16</v>
      </c>
      <c r="N4794" s="26">
        <f>VLOOKUP(K4794,Table!$A$2:$C$121,3,0)</f>
        <v>2</v>
      </c>
      <c r="O4794" s="13" t="str">
        <f>VLOOKUP(A4794,Table!$U$1:$V$230,2,0)</f>
        <v>Tetragonal</v>
      </c>
      <c r="P4794" s="1"/>
    </row>
    <row r="4795" spans="1:16">
      <c r="A4795" s="12">
        <v>141</v>
      </c>
      <c r="B4795" s="12">
        <v>82033</v>
      </c>
      <c r="C4795" s="12" t="s">
        <v>5353</v>
      </c>
      <c r="D4795" s="12" t="s">
        <v>5384</v>
      </c>
      <c r="E4795" s="17" t="s">
        <v>46</v>
      </c>
      <c r="F4795" s="25" t="str">
        <f>LEFT(E4795,MIN(FIND({0,1,2,3,4,5,6,7,8,9},ASC(E4795)&amp;1234567890))-1)</f>
        <v>La</v>
      </c>
      <c r="G4795" s="25">
        <f t="shared" si="148"/>
        <v>1</v>
      </c>
      <c r="H4795" s="25">
        <f>VLOOKUP(F4795,Table!$A$2:$C$121,2,0)</f>
        <v>3</v>
      </c>
      <c r="I4795" s="26">
        <f>VLOOKUP(F4795,Table!$A$2:$C$121,3,0)</f>
        <v>6</v>
      </c>
      <c r="J4795" s="17" t="s">
        <v>12713</v>
      </c>
      <c r="K4795" s="25" t="str">
        <f>LEFT(J4795,MIN(FIND({0,1,2,3,4,5,6,7,8,9},ASC(J4795)&amp;1234567890))-1)</f>
        <v>D</v>
      </c>
      <c r="L4795" s="25">
        <f t="shared" si="149"/>
        <v>2.4700000000000002</v>
      </c>
      <c r="M4795" s="25">
        <f>VLOOKUP(K4795,Table!$A$2:$C$121,2,0)</f>
        <v>1</v>
      </c>
      <c r="N4795" s="26">
        <f>VLOOKUP(K4795,Table!$A$2:$C$121,3,0)</f>
        <v>1</v>
      </c>
      <c r="O4795" s="13" t="str">
        <f>VLOOKUP(A4795,Table!$U$1:$V$230,2,0)</f>
        <v>Tetragonal</v>
      </c>
      <c r="P4795" s="1"/>
    </row>
    <row r="4796" spans="1:16">
      <c r="A4796" s="12">
        <v>141</v>
      </c>
      <c r="B4796" s="12">
        <v>82034</v>
      </c>
      <c r="C4796" s="12" t="s">
        <v>5353</v>
      </c>
      <c r="D4796" s="12" t="s">
        <v>5385</v>
      </c>
      <c r="E4796" s="17" t="s">
        <v>46</v>
      </c>
      <c r="F4796" s="25" t="str">
        <f>LEFT(E4796,MIN(FIND({0,1,2,3,4,5,6,7,8,9},ASC(E4796)&amp;1234567890))-1)</f>
        <v>La</v>
      </c>
      <c r="G4796" s="25">
        <f t="shared" si="148"/>
        <v>1</v>
      </c>
      <c r="H4796" s="25">
        <f>VLOOKUP(F4796,Table!$A$2:$C$121,2,0)</f>
        <v>3</v>
      </c>
      <c r="I4796" s="26">
        <f>VLOOKUP(F4796,Table!$A$2:$C$121,3,0)</f>
        <v>6</v>
      </c>
      <c r="J4796" s="17" t="s">
        <v>12714</v>
      </c>
      <c r="K4796" s="25" t="str">
        <f>LEFT(J4796,MIN(FIND({0,1,2,3,4,5,6,7,8,9},ASC(J4796)&amp;1234567890))-1)</f>
        <v>D</v>
      </c>
      <c r="L4796" s="25">
        <f t="shared" si="149"/>
        <v>2.4649999999999999</v>
      </c>
      <c r="M4796" s="25">
        <f>VLOOKUP(K4796,Table!$A$2:$C$121,2,0)</f>
        <v>1</v>
      </c>
      <c r="N4796" s="26">
        <f>VLOOKUP(K4796,Table!$A$2:$C$121,3,0)</f>
        <v>1</v>
      </c>
      <c r="O4796" s="13" t="str">
        <f>VLOOKUP(A4796,Table!$U$1:$V$230,2,0)</f>
        <v>Tetragonal</v>
      </c>
      <c r="P4796" s="1"/>
    </row>
    <row r="4797" spans="1:16">
      <c r="A4797" s="12">
        <v>141</v>
      </c>
      <c r="B4797" s="12">
        <v>82035</v>
      </c>
      <c r="C4797" s="12" t="s">
        <v>5353</v>
      </c>
      <c r="D4797" s="12" t="s">
        <v>5386</v>
      </c>
      <c r="E4797" s="17" t="s">
        <v>46</v>
      </c>
      <c r="F4797" s="25" t="str">
        <f>LEFT(E4797,MIN(FIND({0,1,2,3,4,5,6,7,8,9},ASC(E4797)&amp;1234567890))-1)</f>
        <v>La</v>
      </c>
      <c r="G4797" s="25">
        <f t="shared" si="148"/>
        <v>1</v>
      </c>
      <c r="H4797" s="25">
        <f>VLOOKUP(F4797,Table!$A$2:$C$121,2,0)</f>
        <v>3</v>
      </c>
      <c r="I4797" s="26">
        <f>VLOOKUP(F4797,Table!$A$2:$C$121,3,0)</f>
        <v>6</v>
      </c>
      <c r="J4797" s="17" t="s">
        <v>12715</v>
      </c>
      <c r="K4797" s="25" t="str">
        <f>LEFT(J4797,MIN(FIND({0,1,2,3,4,5,6,7,8,9},ASC(J4797)&amp;1234567890))-1)</f>
        <v>D</v>
      </c>
      <c r="L4797" s="25">
        <f t="shared" si="149"/>
        <v>2.4750000000000001</v>
      </c>
      <c r="M4797" s="25">
        <f>VLOOKUP(K4797,Table!$A$2:$C$121,2,0)</f>
        <v>1</v>
      </c>
      <c r="N4797" s="26">
        <f>VLOOKUP(K4797,Table!$A$2:$C$121,3,0)</f>
        <v>1</v>
      </c>
      <c r="O4797" s="13" t="str">
        <f>VLOOKUP(A4797,Table!$U$1:$V$230,2,0)</f>
        <v>Tetragonal</v>
      </c>
      <c r="P4797" s="1"/>
    </row>
    <row r="4798" spans="1:16">
      <c r="A4798" s="12">
        <v>141</v>
      </c>
      <c r="B4798" s="12">
        <v>82036</v>
      </c>
      <c r="C4798" s="12" t="s">
        <v>5353</v>
      </c>
      <c r="D4798" s="12" t="s">
        <v>5387</v>
      </c>
      <c r="E4798" s="17" t="s">
        <v>46</v>
      </c>
      <c r="F4798" s="25" t="str">
        <f>LEFT(E4798,MIN(FIND({0,1,2,3,4,5,6,7,8,9},ASC(E4798)&amp;1234567890))-1)</f>
        <v>La</v>
      </c>
      <c r="G4798" s="25">
        <f t="shared" si="148"/>
        <v>1</v>
      </c>
      <c r="H4798" s="25">
        <f>VLOOKUP(F4798,Table!$A$2:$C$121,2,0)</f>
        <v>3</v>
      </c>
      <c r="I4798" s="26">
        <f>VLOOKUP(F4798,Table!$A$2:$C$121,3,0)</f>
        <v>6</v>
      </c>
      <c r="J4798" s="17" t="s">
        <v>12716</v>
      </c>
      <c r="K4798" s="25" t="str">
        <f>LEFT(J4798,MIN(FIND({0,1,2,3,4,5,6,7,8,9},ASC(J4798)&amp;1234567890))-1)</f>
        <v>D</v>
      </c>
      <c r="L4798" s="25">
        <f t="shared" si="149"/>
        <v>2.4900000000000002</v>
      </c>
      <c r="M4798" s="25">
        <f>VLOOKUP(K4798,Table!$A$2:$C$121,2,0)</f>
        <v>1</v>
      </c>
      <c r="N4798" s="26">
        <f>VLOOKUP(K4798,Table!$A$2:$C$121,3,0)</f>
        <v>1</v>
      </c>
      <c r="O4798" s="13" t="str">
        <f>VLOOKUP(A4798,Table!$U$1:$V$230,2,0)</f>
        <v>Tetragonal</v>
      </c>
      <c r="P4798" s="1"/>
    </row>
    <row r="4799" spans="1:16">
      <c r="A4799" s="12">
        <v>141</v>
      </c>
      <c r="B4799" s="12">
        <v>82037</v>
      </c>
      <c r="C4799" s="12" t="s">
        <v>5353</v>
      </c>
      <c r="D4799" s="12" t="s">
        <v>5388</v>
      </c>
      <c r="E4799" s="17" t="s">
        <v>46</v>
      </c>
      <c r="F4799" s="25" t="str">
        <f>LEFT(E4799,MIN(FIND({0,1,2,3,4,5,6,7,8,9},ASC(E4799)&amp;1234567890))-1)</f>
        <v>La</v>
      </c>
      <c r="G4799" s="25">
        <f t="shared" si="148"/>
        <v>1</v>
      </c>
      <c r="H4799" s="25">
        <f>VLOOKUP(F4799,Table!$A$2:$C$121,2,0)</f>
        <v>3</v>
      </c>
      <c r="I4799" s="26">
        <f>VLOOKUP(F4799,Table!$A$2:$C$121,3,0)</f>
        <v>6</v>
      </c>
      <c r="J4799" s="17" t="s">
        <v>12717</v>
      </c>
      <c r="K4799" s="25" t="str">
        <f>LEFT(J4799,MIN(FIND({0,1,2,3,4,5,6,7,8,9},ASC(J4799)&amp;1234567890))-1)</f>
        <v>D</v>
      </c>
      <c r="L4799" s="25">
        <f t="shared" si="149"/>
        <v>2.48</v>
      </c>
      <c r="M4799" s="25">
        <f>VLOOKUP(K4799,Table!$A$2:$C$121,2,0)</f>
        <v>1</v>
      </c>
      <c r="N4799" s="26">
        <f>VLOOKUP(K4799,Table!$A$2:$C$121,3,0)</f>
        <v>1</v>
      </c>
      <c r="O4799" s="13" t="str">
        <f>VLOOKUP(A4799,Table!$U$1:$V$230,2,0)</f>
        <v>Tetragonal</v>
      </c>
      <c r="P4799" s="1"/>
    </row>
    <row r="4800" spans="1:16">
      <c r="A4800" s="12">
        <v>141</v>
      </c>
      <c r="B4800" s="12">
        <v>82038</v>
      </c>
      <c r="C4800" s="12" t="s">
        <v>5353</v>
      </c>
      <c r="D4800" s="12" t="s">
        <v>5389</v>
      </c>
      <c r="E4800" s="17" t="s">
        <v>46</v>
      </c>
      <c r="F4800" s="25" t="str">
        <f>LEFT(E4800,MIN(FIND({0,1,2,3,4,5,6,7,8,9},ASC(E4800)&amp;1234567890))-1)</f>
        <v>La</v>
      </c>
      <c r="G4800" s="25">
        <f t="shared" si="148"/>
        <v>1</v>
      </c>
      <c r="H4800" s="25">
        <f>VLOOKUP(F4800,Table!$A$2:$C$121,2,0)</f>
        <v>3</v>
      </c>
      <c r="I4800" s="26">
        <f>VLOOKUP(F4800,Table!$A$2:$C$121,3,0)</f>
        <v>6</v>
      </c>
      <c r="J4800" s="17" t="s">
        <v>12718</v>
      </c>
      <c r="K4800" s="25" t="str">
        <f>LEFT(J4800,MIN(FIND({0,1,2,3,4,5,6,7,8,9},ASC(J4800)&amp;1234567890))-1)</f>
        <v>D</v>
      </c>
      <c r="L4800" s="25">
        <f t="shared" si="149"/>
        <v>2.4950000000000001</v>
      </c>
      <c r="M4800" s="25">
        <f>VLOOKUP(K4800,Table!$A$2:$C$121,2,0)</f>
        <v>1</v>
      </c>
      <c r="N4800" s="26">
        <f>VLOOKUP(K4800,Table!$A$2:$C$121,3,0)</f>
        <v>1</v>
      </c>
      <c r="O4800" s="13" t="str">
        <f>VLOOKUP(A4800,Table!$U$1:$V$230,2,0)</f>
        <v>Tetragonal</v>
      </c>
      <c r="P4800" s="1"/>
    </row>
    <row r="4801" spans="1:16">
      <c r="A4801" s="12">
        <v>141</v>
      </c>
      <c r="B4801" s="12">
        <v>82043</v>
      </c>
      <c r="C4801" s="12" t="s">
        <v>5353</v>
      </c>
      <c r="D4801" s="12" t="s">
        <v>5390</v>
      </c>
      <c r="E4801" s="17" t="s">
        <v>46</v>
      </c>
      <c r="F4801" s="25" t="str">
        <f>LEFT(E4801,MIN(FIND({0,1,2,3,4,5,6,7,8,9},ASC(E4801)&amp;1234567890))-1)</f>
        <v>La</v>
      </c>
      <c r="G4801" s="25">
        <f t="shared" si="148"/>
        <v>1</v>
      </c>
      <c r="H4801" s="25">
        <f>VLOOKUP(F4801,Table!$A$2:$C$121,2,0)</f>
        <v>3</v>
      </c>
      <c r="I4801" s="26">
        <f>VLOOKUP(F4801,Table!$A$2:$C$121,3,0)</f>
        <v>6</v>
      </c>
      <c r="J4801" s="17" t="s">
        <v>12719</v>
      </c>
      <c r="K4801" s="25" t="str">
        <f>LEFT(J4801,MIN(FIND({0,1,2,3,4,5,6,7,8,9},ASC(J4801)&amp;1234567890))-1)</f>
        <v>D</v>
      </c>
      <c r="L4801" s="25">
        <f t="shared" si="149"/>
        <v>2.4849999999999999</v>
      </c>
      <c r="M4801" s="25">
        <f>VLOOKUP(K4801,Table!$A$2:$C$121,2,0)</f>
        <v>1</v>
      </c>
      <c r="N4801" s="26">
        <f>VLOOKUP(K4801,Table!$A$2:$C$121,3,0)</f>
        <v>1</v>
      </c>
      <c r="O4801" s="13" t="str">
        <f>VLOOKUP(A4801,Table!$U$1:$V$230,2,0)</f>
        <v>Tetragonal</v>
      </c>
      <c r="P4801" s="1"/>
    </row>
    <row r="4802" spans="1:16">
      <c r="A4802" s="12">
        <v>141</v>
      </c>
      <c r="B4802" s="12">
        <v>82045</v>
      </c>
      <c r="C4802" s="12" t="s">
        <v>5353</v>
      </c>
      <c r="D4802" s="12" t="s">
        <v>5391</v>
      </c>
      <c r="E4802" s="17" t="s">
        <v>46</v>
      </c>
      <c r="F4802" s="25" t="str">
        <f>LEFT(E4802,MIN(FIND({0,1,2,3,4,5,6,7,8,9},ASC(E4802)&amp;1234567890))-1)</f>
        <v>La</v>
      </c>
      <c r="G4802" s="25">
        <f t="shared" ref="G4802:G4865" si="150">IF(SUBSTITUTE(E4802,F4802,"")="",1,SUBSTITUTE(E4802,F4802,""))*1</f>
        <v>1</v>
      </c>
      <c r="H4802" s="25">
        <f>VLOOKUP(F4802,Table!$A$2:$C$121,2,0)</f>
        <v>3</v>
      </c>
      <c r="I4802" s="26">
        <f>VLOOKUP(F4802,Table!$A$2:$C$121,3,0)</f>
        <v>6</v>
      </c>
      <c r="J4802" s="17" t="s">
        <v>12720</v>
      </c>
      <c r="K4802" s="25" t="str">
        <f>LEFT(J4802,MIN(FIND({0,1,2,3,4,5,6,7,8,9},ASC(J4802)&amp;1234567890))-1)</f>
        <v>D</v>
      </c>
      <c r="L4802" s="25">
        <f t="shared" ref="L4802:L4865" si="151">IF(SUBSTITUTE(J4802,K4802,"")="",1,SUBSTITUTE(J4802,K4802,""))*1</f>
        <v>2.5</v>
      </c>
      <c r="M4802" s="25">
        <f>VLOOKUP(K4802,Table!$A$2:$C$121,2,0)</f>
        <v>1</v>
      </c>
      <c r="N4802" s="26">
        <f>VLOOKUP(K4802,Table!$A$2:$C$121,3,0)</f>
        <v>1</v>
      </c>
      <c r="O4802" s="13" t="str">
        <f>VLOOKUP(A4802,Table!$U$1:$V$230,2,0)</f>
        <v>Tetragonal</v>
      </c>
      <c r="P4802" s="1"/>
    </row>
    <row r="4803" spans="1:16">
      <c r="A4803" s="12">
        <v>141</v>
      </c>
      <c r="B4803" s="12">
        <v>82047</v>
      </c>
      <c r="C4803" s="12" t="s">
        <v>5353</v>
      </c>
      <c r="D4803" s="12" t="s">
        <v>5392</v>
      </c>
      <c r="E4803" s="17" t="s">
        <v>46</v>
      </c>
      <c r="F4803" s="25" t="str">
        <f>LEFT(E4803,MIN(FIND({0,1,2,3,4,5,6,7,8,9},ASC(E4803)&amp;1234567890))-1)</f>
        <v>La</v>
      </c>
      <c r="G4803" s="25">
        <f t="shared" si="150"/>
        <v>1</v>
      </c>
      <c r="H4803" s="25">
        <f>VLOOKUP(F4803,Table!$A$2:$C$121,2,0)</f>
        <v>3</v>
      </c>
      <c r="I4803" s="26">
        <f>VLOOKUP(F4803,Table!$A$2:$C$121,3,0)</f>
        <v>6</v>
      </c>
      <c r="J4803" s="17" t="s">
        <v>12721</v>
      </c>
      <c r="K4803" s="25" t="str">
        <f>LEFT(J4803,MIN(FIND({0,1,2,3,4,5,6,7,8,9},ASC(J4803)&amp;1234567890))-1)</f>
        <v>D</v>
      </c>
      <c r="L4803" s="25">
        <f t="shared" si="151"/>
        <v>2.5099999999999998</v>
      </c>
      <c r="M4803" s="25">
        <f>VLOOKUP(K4803,Table!$A$2:$C$121,2,0)</f>
        <v>1</v>
      </c>
      <c r="N4803" s="26">
        <f>VLOOKUP(K4803,Table!$A$2:$C$121,3,0)</f>
        <v>1</v>
      </c>
      <c r="O4803" s="13" t="str">
        <f>VLOOKUP(A4803,Table!$U$1:$V$230,2,0)</f>
        <v>Tetragonal</v>
      </c>
      <c r="P4803" s="1"/>
    </row>
    <row r="4804" spans="1:16">
      <c r="A4804" s="12">
        <v>141</v>
      </c>
      <c r="B4804" s="12">
        <v>82048</v>
      </c>
      <c r="C4804" s="12" t="s">
        <v>5353</v>
      </c>
      <c r="D4804" s="12" t="s">
        <v>5393</v>
      </c>
      <c r="E4804" s="17" t="s">
        <v>46</v>
      </c>
      <c r="F4804" s="25" t="str">
        <f>LEFT(E4804,MIN(FIND({0,1,2,3,4,5,6,7,8,9},ASC(E4804)&amp;1234567890))-1)</f>
        <v>La</v>
      </c>
      <c r="G4804" s="25">
        <f t="shared" si="150"/>
        <v>1</v>
      </c>
      <c r="H4804" s="25">
        <f>VLOOKUP(F4804,Table!$A$2:$C$121,2,0)</f>
        <v>3</v>
      </c>
      <c r="I4804" s="26">
        <f>VLOOKUP(F4804,Table!$A$2:$C$121,3,0)</f>
        <v>6</v>
      </c>
      <c r="J4804" s="17" t="s">
        <v>12722</v>
      </c>
      <c r="K4804" s="25" t="str">
        <f>LEFT(J4804,MIN(FIND({0,1,2,3,4,5,6,7,8,9},ASC(J4804)&amp;1234567890))-1)</f>
        <v>D</v>
      </c>
      <c r="L4804" s="25">
        <f t="shared" si="151"/>
        <v>2.4249999999999998</v>
      </c>
      <c r="M4804" s="25">
        <f>VLOOKUP(K4804,Table!$A$2:$C$121,2,0)</f>
        <v>1</v>
      </c>
      <c r="N4804" s="26">
        <f>VLOOKUP(K4804,Table!$A$2:$C$121,3,0)</f>
        <v>1</v>
      </c>
      <c r="O4804" s="13" t="str">
        <f>VLOOKUP(A4804,Table!$U$1:$V$230,2,0)</f>
        <v>Tetragonal</v>
      </c>
      <c r="P4804" s="1"/>
    </row>
    <row r="4805" spans="1:16">
      <c r="A4805" s="12">
        <v>141</v>
      </c>
      <c r="B4805" s="12">
        <v>82049</v>
      </c>
      <c r="C4805" s="12" t="s">
        <v>5353</v>
      </c>
      <c r="D4805" s="12" t="s">
        <v>5394</v>
      </c>
      <c r="E4805" s="17" t="s">
        <v>46</v>
      </c>
      <c r="F4805" s="25" t="str">
        <f>LEFT(E4805,MIN(FIND({0,1,2,3,4,5,6,7,8,9},ASC(E4805)&amp;1234567890))-1)</f>
        <v>La</v>
      </c>
      <c r="G4805" s="25">
        <f t="shared" si="150"/>
        <v>1</v>
      </c>
      <c r="H4805" s="25">
        <f>VLOOKUP(F4805,Table!$A$2:$C$121,2,0)</f>
        <v>3</v>
      </c>
      <c r="I4805" s="26">
        <f>VLOOKUP(F4805,Table!$A$2:$C$121,3,0)</f>
        <v>6</v>
      </c>
      <c r="J4805" s="17" t="s">
        <v>12723</v>
      </c>
      <c r="K4805" s="25" t="str">
        <f>LEFT(J4805,MIN(FIND({0,1,2,3,4,5,6,7,8,9},ASC(J4805)&amp;1234567890))-1)</f>
        <v>D</v>
      </c>
      <c r="L4805" s="25">
        <f t="shared" si="151"/>
        <v>2.46</v>
      </c>
      <c r="M4805" s="25">
        <f>VLOOKUP(K4805,Table!$A$2:$C$121,2,0)</f>
        <v>1</v>
      </c>
      <c r="N4805" s="26">
        <f>VLOOKUP(K4805,Table!$A$2:$C$121,3,0)</f>
        <v>1</v>
      </c>
      <c r="O4805" s="13" t="str">
        <f>VLOOKUP(A4805,Table!$U$1:$V$230,2,0)</f>
        <v>Tetragonal</v>
      </c>
      <c r="P4805" s="1"/>
    </row>
    <row r="4806" spans="1:16">
      <c r="A4806" s="12">
        <v>141</v>
      </c>
      <c r="B4806" s="12">
        <v>200286</v>
      </c>
      <c r="C4806" s="12" t="s">
        <v>5355</v>
      </c>
      <c r="D4806" s="12" t="s">
        <v>4792</v>
      </c>
      <c r="E4806" s="17" t="s">
        <v>427</v>
      </c>
      <c r="F4806" s="25" t="str">
        <f>LEFT(E4806,MIN(FIND({0,1,2,3,4,5,6,7,8,9},ASC(E4806)&amp;1234567890))-1)</f>
        <v>Au</v>
      </c>
      <c r="G4806" s="25">
        <f t="shared" si="150"/>
        <v>1</v>
      </c>
      <c r="H4806" s="25">
        <f>VLOOKUP(F4806,Table!$A$2:$C$121,2,0)</f>
        <v>11</v>
      </c>
      <c r="I4806" s="26">
        <f>VLOOKUP(F4806,Table!$A$2:$C$121,3,0)</f>
        <v>6</v>
      </c>
      <c r="J4806" s="17" t="s">
        <v>11344</v>
      </c>
      <c r="K4806" s="25" t="str">
        <f>LEFT(J4806,MIN(FIND({0,1,2,3,4,5,6,7,8,9},ASC(J4806)&amp;1234567890))-1)</f>
        <v>Br</v>
      </c>
      <c r="L4806" s="25">
        <f t="shared" si="151"/>
        <v>1</v>
      </c>
      <c r="M4806" s="25">
        <f>VLOOKUP(K4806,Table!$A$2:$C$121,2,0)</f>
        <v>17</v>
      </c>
      <c r="N4806" s="26">
        <f>VLOOKUP(K4806,Table!$A$2:$C$121,3,0)</f>
        <v>4</v>
      </c>
      <c r="O4806" s="13" t="str">
        <f>VLOOKUP(A4806,Table!$U$1:$V$230,2,0)</f>
        <v>Tetragonal</v>
      </c>
      <c r="P4806" s="1"/>
    </row>
    <row r="4807" spans="1:16">
      <c r="A4807" s="12">
        <v>141</v>
      </c>
      <c r="B4807" s="12">
        <v>100566</v>
      </c>
      <c r="C4807" s="12" t="s">
        <v>5355</v>
      </c>
      <c r="D4807" s="12" t="s">
        <v>5395</v>
      </c>
      <c r="E4807" s="17" t="s">
        <v>12004</v>
      </c>
      <c r="F4807" s="25" t="str">
        <f>LEFT(E4807,MIN(FIND({0,1,2,3,4,5,6,7,8,9},ASC(E4807)&amp;1234567890))-1)</f>
        <v>Cu</v>
      </c>
      <c r="G4807" s="25">
        <f t="shared" si="150"/>
        <v>4</v>
      </c>
      <c r="H4807" s="25">
        <f>VLOOKUP(F4807,Table!$A$2:$C$121,2,0)</f>
        <v>11</v>
      </c>
      <c r="I4807" s="26">
        <f>VLOOKUP(F4807,Table!$A$2:$C$121,3,0)</f>
        <v>4</v>
      </c>
      <c r="J4807" s="17" t="s">
        <v>59</v>
      </c>
      <c r="K4807" s="25" t="str">
        <f>LEFT(J4807,MIN(FIND({0,1,2,3,4,5,6,7,8,9},ASC(J4807)&amp;1234567890))-1)</f>
        <v>O</v>
      </c>
      <c r="L4807" s="25">
        <f t="shared" si="151"/>
        <v>3</v>
      </c>
      <c r="M4807" s="25">
        <f>VLOOKUP(K4807,Table!$A$2:$C$121,2,0)</f>
        <v>16</v>
      </c>
      <c r="N4807" s="26">
        <f>VLOOKUP(K4807,Table!$A$2:$C$121,3,0)</f>
        <v>2</v>
      </c>
      <c r="O4807" s="13" t="str">
        <f>VLOOKUP(A4807,Table!$U$1:$V$230,2,0)</f>
        <v>Tetragonal</v>
      </c>
      <c r="P4807" s="1"/>
    </row>
    <row r="4808" spans="1:16">
      <c r="A4808" s="12">
        <v>141</v>
      </c>
      <c r="B4808" s="12">
        <v>407768</v>
      </c>
      <c r="C4808" s="12" t="s">
        <v>5355</v>
      </c>
      <c r="D4808" s="12" t="s">
        <v>5396</v>
      </c>
      <c r="E4808" s="17" t="s">
        <v>11305</v>
      </c>
      <c r="F4808" s="25" t="str">
        <f>LEFT(E4808,MIN(FIND({0,1,2,3,4,5,6,7,8,9},ASC(E4808)&amp;1234567890))-1)</f>
        <v>Cl</v>
      </c>
      <c r="G4808" s="25">
        <f t="shared" si="150"/>
        <v>2</v>
      </c>
      <c r="H4808" s="25">
        <f>VLOOKUP(F4808,Table!$A$2:$C$121,2,0)</f>
        <v>17</v>
      </c>
      <c r="I4808" s="26">
        <f>VLOOKUP(F4808,Table!$A$2:$C$121,3,0)</f>
        <v>3</v>
      </c>
      <c r="J4808" s="17" t="s">
        <v>371</v>
      </c>
      <c r="K4808" s="25" t="str">
        <f>LEFT(J4808,MIN(FIND({0,1,2,3,4,5,6,7,8,9},ASC(J4808)&amp;1234567890))-1)</f>
        <v>O</v>
      </c>
      <c r="L4808" s="25">
        <f t="shared" si="151"/>
        <v>1</v>
      </c>
      <c r="M4808" s="25">
        <f>VLOOKUP(K4808,Table!$A$2:$C$121,2,0)</f>
        <v>16</v>
      </c>
      <c r="N4808" s="26">
        <f>VLOOKUP(K4808,Table!$A$2:$C$121,3,0)</f>
        <v>2</v>
      </c>
      <c r="O4808" s="13" t="str">
        <f>VLOOKUP(A4808,Table!$U$1:$V$230,2,0)</f>
        <v>Tetragonal</v>
      </c>
      <c r="P4808" s="1"/>
    </row>
    <row r="4809" spans="1:16">
      <c r="A4809" s="12">
        <v>141</v>
      </c>
      <c r="B4809" s="12">
        <v>41811</v>
      </c>
      <c r="C4809" s="12" t="s">
        <v>5353</v>
      </c>
      <c r="D4809" s="12" t="s">
        <v>5397</v>
      </c>
      <c r="E4809" s="17" t="s">
        <v>50</v>
      </c>
      <c r="F4809" s="25" t="str">
        <f>LEFT(E4809,MIN(FIND({0,1,2,3,4,5,6,7,8,9},ASC(E4809)&amp;1234567890))-1)</f>
        <v>Ti</v>
      </c>
      <c r="G4809" s="25">
        <f t="shared" si="150"/>
        <v>1</v>
      </c>
      <c r="H4809" s="25">
        <f>VLOOKUP(F4809,Table!$A$2:$C$121,2,0)</f>
        <v>4</v>
      </c>
      <c r="I4809" s="26">
        <f>VLOOKUP(F4809,Table!$A$2:$C$121,3,0)</f>
        <v>4</v>
      </c>
      <c r="J4809" s="17" t="s">
        <v>12724</v>
      </c>
      <c r="K4809" s="25" t="str">
        <f>LEFT(J4809,MIN(FIND({0,1,2,3,4,5,6,7,8,9},ASC(J4809)&amp;1234567890))-1)</f>
        <v>N</v>
      </c>
      <c r="L4809" s="25">
        <f t="shared" si="151"/>
        <v>0.61</v>
      </c>
      <c r="M4809" s="25">
        <f>VLOOKUP(K4809,Table!$A$2:$C$121,2,0)</f>
        <v>15</v>
      </c>
      <c r="N4809" s="26">
        <f>VLOOKUP(K4809,Table!$A$2:$C$121,3,0)</f>
        <v>2</v>
      </c>
      <c r="O4809" s="13" t="str">
        <f>VLOOKUP(A4809,Table!$U$1:$V$230,2,0)</f>
        <v>Tetragonal</v>
      </c>
      <c r="P4809" s="1"/>
    </row>
    <row r="4810" spans="1:16">
      <c r="A4810" s="12">
        <v>141</v>
      </c>
      <c r="B4810" s="12">
        <v>42433</v>
      </c>
      <c r="C4810" s="12" t="s">
        <v>5353</v>
      </c>
      <c r="D4810" s="12" t="s">
        <v>5398</v>
      </c>
      <c r="E4810" s="17" t="s">
        <v>584</v>
      </c>
      <c r="F4810" s="25" t="str">
        <f>LEFT(E4810,MIN(FIND({0,1,2,3,4,5,6,7,8,9},ASC(E4810)&amp;1234567890))-1)</f>
        <v>V</v>
      </c>
      <c r="G4810" s="25">
        <f t="shared" si="150"/>
        <v>2</v>
      </c>
      <c r="H4810" s="25">
        <f>VLOOKUP(F4810,Table!$A$2:$C$121,2,0)</f>
        <v>5</v>
      </c>
      <c r="I4810" s="26">
        <f>VLOOKUP(F4810,Table!$A$2:$C$121,3,0)</f>
        <v>4</v>
      </c>
      <c r="J4810" s="17" t="s">
        <v>12725</v>
      </c>
      <c r="K4810" s="25" t="str">
        <f>LEFT(J4810,MIN(FIND({0,1,2,3,4,5,6,7,8,9},ASC(J4810)&amp;1234567890))-1)</f>
        <v>D</v>
      </c>
      <c r="L4810" s="25">
        <f t="shared" si="151"/>
        <v>0.85</v>
      </c>
      <c r="M4810" s="25">
        <f>VLOOKUP(K4810,Table!$A$2:$C$121,2,0)</f>
        <v>1</v>
      </c>
      <c r="N4810" s="26">
        <f>VLOOKUP(K4810,Table!$A$2:$C$121,3,0)</f>
        <v>1</v>
      </c>
      <c r="O4810" s="13" t="str">
        <f>VLOOKUP(A4810,Table!$U$1:$V$230,2,0)</f>
        <v>Tetragonal</v>
      </c>
      <c r="P4810" s="1"/>
    </row>
    <row r="4811" spans="1:16">
      <c r="A4811" s="12">
        <v>141</v>
      </c>
      <c r="B4811" s="12">
        <v>43244</v>
      </c>
      <c r="C4811" s="12" t="s">
        <v>5353</v>
      </c>
      <c r="D4811" s="12" t="s">
        <v>5399</v>
      </c>
      <c r="E4811" s="17" t="s">
        <v>11650</v>
      </c>
      <c r="F4811" s="25" t="str">
        <f>LEFT(E4811,MIN(FIND({0,1,2,3,4,5,6,7,8,9},ASC(E4811)&amp;1234567890))-1)</f>
        <v>Sr</v>
      </c>
      <c r="G4811" s="25">
        <f t="shared" si="150"/>
        <v>2</v>
      </c>
      <c r="H4811" s="25">
        <f>VLOOKUP(F4811,Table!$A$2:$C$121,2,0)</f>
        <v>2</v>
      </c>
      <c r="I4811" s="26">
        <f>VLOOKUP(F4811,Table!$A$2:$C$121,3,0)</f>
        <v>5</v>
      </c>
      <c r="J4811" s="17" t="s">
        <v>11374</v>
      </c>
      <c r="K4811" s="25" t="str">
        <f>LEFT(J4811,MIN(FIND({0,1,2,3,4,5,6,7,8,9},ASC(J4811)&amp;1234567890))-1)</f>
        <v>Si</v>
      </c>
      <c r="L4811" s="25">
        <f t="shared" si="151"/>
        <v>3</v>
      </c>
      <c r="M4811" s="25">
        <f>VLOOKUP(K4811,Table!$A$2:$C$121,2,0)</f>
        <v>14</v>
      </c>
      <c r="N4811" s="26">
        <f>VLOOKUP(K4811,Table!$A$2:$C$121,3,0)</f>
        <v>3</v>
      </c>
      <c r="O4811" s="13" t="str">
        <f>VLOOKUP(A4811,Table!$U$1:$V$230,2,0)</f>
        <v>Tetragonal</v>
      </c>
      <c r="P4811" s="1"/>
    </row>
    <row r="4812" spans="1:16">
      <c r="A4812" s="12">
        <v>141</v>
      </c>
      <c r="B4812" s="12">
        <v>43816</v>
      </c>
      <c r="C4812" s="12" t="s">
        <v>5353</v>
      </c>
      <c r="D4812" s="12" t="s">
        <v>5400</v>
      </c>
      <c r="E4812" s="17" t="s">
        <v>11683</v>
      </c>
      <c r="F4812" s="25" t="str">
        <f>LEFT(E4812,MIN(FIND({0,1,2,3,4,5,6,7,8,9},ASC(E4812)&amp;1234567890))-1)</f>
        <v>Am</v>
      </c>
      <c r="G4812" s="25">
        <f t="shared" si="150"/>
        <v>1</v>
      </c>
      <c r="H4812" s="25">
        <f>VLOOKUP(F4812,Table!$A$2:$C$121,2,0)</f>
        <v>3</v>
      </c>
      <c r="I4812" s="26">
        <f>VLOOKUP(F4812,Table!$A$2:$C$121,3,0)</f>
        <v>7</v>
      </c>
      <c r="J4812" s="17" t="s">
        <v>11546</v>
      </c>
      <c r="K4812" s="25" t="str">
        <f>LEFT(J4812,MIN(FIND({0,1,2,3,4,5,6,7,8,9},ASC(J4812)&amp;1234567890))-1)</f>
        <v>Si</v>
      </c>
      <c r="L4812" s="25">
        <f t="shared" si="151"/>
        <v>2</v>
      </c>
      <c r="M4812" s="25">
        <f>VLOOKUP(K4812,Table!$A$2:$C$121,2,0)</f>
        <v>14</v>
      </c>
      <c r="N4812" s="26">
        <f>VLOOKUP(K4812,Table!$A$2:$C$121,3,0)</f>
        <v>3</v>
      </c>
      <c r="O4812" s="13" t="str">
        <f>VLOOKUP(A4812,Table!$U$1:$V$230,2,0)</f>
        <v>Tetragonal</v>
      </c>
      <c r="P4812" s="1"/>
    </row>
    <row r="4813" spans="1:16">
      <c r="A4813" s="12">
        <v>141</v>
      </c>
      <c r="B4813" s="12">
        <v>43973</v>
      </c>
      <c r="C4813" s="12" t="s">
        <v>5353</v>
      </c>
      <c r="D4813" s="12" t="s">
        <v>5401</v>
      </c>
      <c r="E4813" s="17" t="s">
        <v>11286</v>
      </c>
      <c r="F4813" s="25" t="str">
        <f>LEFT(E4813,MIN(FIND({0,1,2,3,4,5,6,7,8,9},ASC(E4813)&amp;1234567890))-1)</f>
        <v>In</v>
      </c>
      <c r="G4813" s="25">
        <f t="shared" si="150"/>
        <v>1</v>
      </c>
      <c r="H4813" s="25">
        <f>VLOOKUP(F4813,Table!$A$2:$C$121,2,0)</f>
        <v>13</v>
      </c>
      <c r="I4813" s="26">
        <f>VLOOKUP(F4813,Table!$A$2:$C$121,3,0)</f>
        <v>5</v>
      </c>
      <c r="J4813" s="17" t="s">
        <v>540</v>
      </c>
      <c r="K4813" s="25" t="str">
        <f>LEFT(J4813,MIN(FIND({0,1,2,3,4,5,6,7,8,9},ASC(J4813)&amp;1234567890))-1)</f>
        <v>As</v>
      </c>
      <c r="L4813" s="25">
        <f t="shared" si="151"/>
        <v>1</v>
      </c>
      <c r="M4813" s="25">
        <f>VLOOKUP(K4813,Table!$A$2:$C$121,2,0)</f>
        <v>15</v>
      </c>
      <c r="N4813" s="26">
        <f>VLOOKUP(K4813,Table!$A$2:$C$121,3,0)</f>
        <v>4</v>
      </c>
      <c r="O4813" s="13" t="str">
        <f>VLOOKUP(A4813,Table!$U$1:$V$230,2,0)</f>
        <v>Tetragonal</v>
      </c>
      <c r="P4813" s="1"/>
    </row>
    <row r="4814" spans="1:16">
      <c r="A4814" s="12">
        <v>141</v>
      </c>
      <c r="B4814" s="12">
        <v>44500</v>
      </c>
      <c r="C4814" s="12" t="s">
        <v>5353</v>
      </c>
      <c r="D4814" s="12" t="s">
        <v>3110</v>
      </c>
      <c r="E4814" s="17" t="s">
        <v>11363</v>
      </c>
      <c r="F4814" s="25" t="str">
        <f>LEFT(E4814,MIN(FIND({0,1,2,3,4,5,6,7,8,9},ASC(E4814)&amp;1234567890))-1)</f>
        <v>Th</v>
      </c>
      <c r="G4814" s="25">
        <f t="shared" si="150"/>
        <v>1</v>
      </c>
      <c r="H4814" s="25">
        <f>VLOOKUP(F4814,Table!$A$2:$C$121,2,0)</f>
        <v>3</v>
      </c>
      <c r="I4814" s="26">
        <f>VLOOKUP(F4814,Table!$A$2:$C$121,3,0)</f>
        <v>7</v>
      </c>
      <c r="J4814" s="17" t="s">
        <v>11461</v>
      </c>
      <c r="K4814" s="25" t="str">
        <f>LEFT(J4814,MIN(FIND({0,1,2,3,4,5,6,7,8,9},ASC(J4814)&amp;1234567890))-1)</f>
        <v>Ge</v>
      </c>
      <c r="L4814" s="25">
        <f t="shared" si="151"/>
        <v>2</v>
      </c>
      <c r="M4814" s="25">
        <f>VLOOKUP(K4814,Table!$A$2:$C$121,2,0)</f>
        <v>14</v>
      </c>
      <c r="N4814" s="26">
        <f>VLOOKUP(K4814,Table!$A$2:$C$121,3,0)</f>
        <v>4</v>
      </c>
      <c r="O4814" s="13" t="str">
        <f>VLOOKUP(A4814,Table!$U$1:$V$230,2,0)</f>
        <v>Tetragonal</v>
      </c>
      <c r="P4814" s="1"/>
    </row>
    <row r="4815" spans="1:16">
      <c r="A4815" s="12">
        <v>141</v>
      </c>
      <c r="B4815" s="12">
        <v>76027</v>
      </c>
      <c r="C4815" s="12" t="s">
        <v>5353</v>
      </c>
      <c r="D4815" s="12" t="s">
        <v>4081</v>
      </c>
      <c r="E4815" s="17" t="s">
        <v>335</v>
      </c>
      <c r="F4815" s="25" t="str">
        <f>LEFT(E4815,MIN(FIND({0,1,2,3,4,5,6,7,8,9},ASC(E4815)&amp;1234567890))-1)</f>
        <v>Nb</v>
      </c>
      <c r="G4815" s="25">
        <f t="shared" si="150"/>
        <v>1</v>
      </c>
      <c r="H4815" s="25">
        <f>VLOOKUP(F4815,Table!$A$2:$C$121,2,0)</f>
        <v>5</v>
      </c>
      <c r="I4815" s="26">
        <f>VLOOKUP(F4815,Table!$A$2:$C$121,3,0)</f>
        <v>5</v>
      </c>
      <c r="J4815" s="17" t="s">
        <v>11467</v>
      </c>
      <c r="K4815" s="25" t="str">
        <f>LEFT(J4815,MIN(FIND({0,1,2,3,4,5,6,7,8,9},ASC(J4815)&amp;1234567890))-1)</f>
        <v>P</v>
      </c>
      <c r="L4815" s="25">
        <f t="shared" si="151"/>
        <v>1</v>
      </c>
      <c r="M4815" s="25">
        <f>VLOOKUP(K4815,Table!$A$2:$C$121,2,0)</f>
        <v>15</v>
      </c>
      <c r="N4815" s="26">
        <f>VLOOKUP(K4815,Table!$A$2:$C$121,3,0)</f>
        <v>3</v>
      </c>
      <c r="O4815" s="13" t="str">
        <f>VLOOKUP(A4815,Table!$U$1:$V$230,2,0)</f>
        <v>Tetragonal</v>
      </c>
      <c r="P4815" s="1"/>
    </row>
    <row r="4816" spans="1:16">
      <c r="A4816" s="12">
        <v>141</v>
      </c>
      <c r="B4816" s="12">
        <v>76344</v>
      </c>
      <c r="C4816" s="12" t="s">
        <v>5353</v>
      </c>
      <c r="D4816" s="12" t="s">
        <v>5402</v>
      </c>
      <c r="E4816" s="17" t="s">
        <v>11336</v>
      </c>
      <c r="F4816" s="25" t="str">
        <f>LEFT(E4816,MIN(FIND({0,1,2,3,4,5,6,7,8,9},ASC(E4816)&amp;1234567890))-1)</f>
        <v>Y</v>
      </c>
      <c r="G4816" s="25">
        <f t="shared" si="150"/>
        <v>1</v>
      </c>
      <c r="H4816" s="25">
        <f>VLOOKUP(F4816,Table!$A$2:$C$121,2,0)</f>
        <v>3</v>
      </c>
      <c r="I4816" s="26">
        <f>VLOOKUP(F4816,Table!$A$2:$C$121,3,0)</f>
        <v>5</v>
      </c>
      <c r="J4816" s="17" t="s">
        <v>11461</v>
      </c>
      <c r="K4816" s="25" t="str">
        <f>LEFT(J4816,MIN(FIND({0,1,2,3,4,5,6,7,8,9},ASC(J4816)&amp;1234567890))-1)</f>
        <v>Ge</v>
      </c>
      <c r="L4816" s="25">
        <f t="shared" si="151"/>
        <v>2</v>
      </c>
      <c r="M4816" s="25">
        <f>VLOOKUP(K4816,Table!$A$2:$C$121,2,0)</f>
        <v>14</v>
      </c>
      <c r="N4816" s="26">
        <f>VLOOKUP(K4816,Table!$A$2:$C$121,3,0)</f>
        <v>4</v>
      </c>
      <c r="O4816" s="13" t="str">
        <f>VLOOKUP(A4816,Table!$U$1:$V$230,2,0)</f>
        <v>Tetragonal</v>
      </c>
      <c r="P4816" s="1"/>
    </row>
    <row r="4817" spans="1:16">
      <c r="A4817" s="12">
        <v>141</v>
      </c>
      <c r="B4817" s="12">
        <v>88170</v>
      </c>
      <c r="C4817" s="12" t="s">
        <v>5353</v>
      </c>
      <c r="D4817" s="12" t="s">
        <v>5403</v>
      </c>
      <c r="E4817" s="17" t="s">
        <v>11306</v>
      </c>
      <c r="F4817" s="25" t="str">
        <f>LEFT(E4817,MIN(FIND({0,1,2,3,4,5,6,7,8,9},ASC(E4817)&amp;1234567890))-1)</f>
        <v>Gd</v>
      </c>
      <c r="G4817" s="25">
        <f t="shared" si="150"/>
        <v>1</v>
      </c>
      <c r="H4817" s="25">
        <f>VLOOKUP(F4817,Table!$A$2:$C$121,2,0)</f>
        <v>3</v>
      </c>
      <c r="I4817" s="26">
        <f>VLOOKUP(F4817,Table!$A$2:$C$121,3,0)</f>
        <v>6</v>
      </c>
      <c r="J4817" s="17" t="s">
        <v>12726</v>
      </c>
      <c r="K4817" s="25" t="str">
        <f>LEFT(J4817,MIN(FIND({0,1,2,3,4,5,6,7,8,9},ASC(J4817)&amp;1234567890))-1)</f>
        <v>Ge</v>
      </c>
      <c r="L4817" s="25">
        <f t="shared" si="151"/>
        <v>1.66</v>
      </c>
      <c r="M4817" s="25">
        <f>VLOOKUP(K4817,Table!$A$2:$C$121,2,0)</f>
        <v>14</v>
      </c>
      <c r="N4817" s="26">
        <f>VLOOKUP(K4817,Table!$A$2:$C$121,3,0)</f>
        <v>4</v>
      </c>
      <c r="O4817" s="13" t="str">
        <f>VLOOKUP(A4817,Table!$U$1:$V$230,2,0)</f>
        <v>Tetragonal</v>
      </c>
      <c r="P4817" s="1"/>
    </row>
    <row r="4818" spans="1:16">
      <c r="A4818" s="12">
        <v>141</v>
      </c>
      <c r="B4818" s="12">
        <v>280387</v>
      </c>
      <c r="C4818" s="12" t="s">
        <v>5355</v>
      </c>
      <c r="D4818" s="12" t="s">
        <v>3695</v>
      </c>
      <c r="E4818" s="17" t="s">
        <v>426</v>
      </c>
      <c r="F4818" s="25" t="str">
        <f>LEFT(E4818,MIN(FIND({0,1,2,3,4,5,6,7,8,9},ASC(E4818)&amp;1234567890))-1)</f>
        <v>Hf</v>
      </c>
      <c r="G4818" s="25">
        <f t="shared" si="150"/>
        <v>1</v>
      </c>
      <c r="H4818" s="25">
        <f>VLOOKUP(F4818,Table!$A$2:$C$121,2,0)</f>
        <v>4</v>
      </c>
      <c r="I4818" s="26">
        <f>VLOOKUP(F4818,Table!$A$2:$C$121,3,0)</f>
        <v>6</v>
      </c>
      <c r="J4818" s="17" t="s">
        <v>584</v>
      </c>
      <c r="K4818" s="25" t="str">
        <f>LEFT(J4818,MIN(FIND({0,1,2,3,4,5,6,7,8,9},ASC(J4818)&amp;1234567890))-1)</f>
        <v>V</v>
      </c>
      <c r="L4818" s="25">
        <f t="shared" si="151"/>
        <v>2</v>
      </c>
      <c r="M4818" s="25">
        <f>VLOOKUP(K4818,Table!$A$2:$C$121,2,0)</f>
        <v>5</v>
      </c>
      <c r="N4818" s="26">
        <f>VLOOKUP(K4818,Table!$A$2:$C$121,3,0)</f>
        <v>4</v>
      </c>
      <c r="O4818" s="13" t="str">
        <f>VLOOKUP(A4818,Table!$U$1:$V$230,2,0)</f>
        <v>Tetragonal</v>
      </c>
      <c r="P4818" s="1"/>
    </row>
    <row r="4819" spans="1:16">
      <c r="A4819" s="12">
        <v>141</v>
      </c>
      <c r="B4819" s="12">
        <v>51368</v>
      </c>
      <c r="C4819" s="12" t="s">
        <v>5355</v>
      </c>
      <c r="D4819" s="12" t="s">
        <v>5404</v>
      </c>
      <c r="E4819" s="17" t="s">
        <v>11379</v>
      </c>
      <c r="F4819" s="25" t="str">
        <f>LEFT(E4819,MIN(FIND({0,1,2,3,4,5,6,7,8,9},ASC(E4819)&amp;1234567890))-1)</f>
        <v>Np</v>
      </c>
      <c r="G4819" s="25">
        <f t="shared" si="150"/>
        <v>1</v>
      </c>
      <c r="H4819" s="25">
        <f>VLOOKUP(F4819,Table!$A$2:$C$121,2,0)</f>
        <v>3</v>
      </c>
      <c r="I4819" s="26">
        <f>VLOOKUP(F4819,Table!$A$2:$C$121,3,0)</f>
        <v>7</v>
      </c>
      <c r="J4819" s="17" t="s">
        <v>12727</v>
      </c>
      <c r="K4819" s="25" t="str">
        <f>LEFT(J4819,MIN(FIND({0,1,2,3,4,5,6,7,8,9},ASC(J4819)&amp;1234567890))-1)</f>
        <v>Ge</v>
      </c>
      <c r="L4819" s="25">
        <f t="shared" si="151"/>
        <v>1.72</v>
      </c>
      <c r="M4819" s="25">
        <f>VLOOKUP(K4819,Table!$A$2:$C$121,2,0)</f>
        <v>14</v>
      </c>
      <c r="N4819" s="26">
        <f>VLOOKUP(K4819,Table!$A$2:$C$121,3,0)</f>
        <v>4</v>
      </c>
      <c r="O4819" s="13" t="str">
        <f>VLOOKUP(A4819,Table!$U$1:$V$230,2,0)</f>
        <v>Tetragonal</v>
      </c>
      <c r="P4819" s="1"/>
    </row>
    <row r="4820" spans="1:16">
      <c r="A4820" s="12">
        <v>141</v>
      </c>
      <c r="B4820" s="12">
        <v>77708</v>
      </c>
      <c r="C4820" s="12" t="s">
        <v>5353</v>
      </c>
      <c r="D4820" s="12" t="s">
        <v>5405</v>
      </c>
      <c r="E4820" s="17" t="s">
        <v>12728</v>
      </c>
      <c r="F4820" s="25" t="str">
        <f>LEFT(E4820,MIN(FIND({0,1,2,3,4,5,6,7,8,9},ASC(E4820)&amp;1234567890))-1)</f>
        <v>V</v>
      </c>
      <c r="G4820" s="25">
        <f t="shared" si="150"/>
        <v>13</v>
      </c>
      <c r="H4820" s="25">
        <f>VLOOKUP(F4820,Table!$A$2:$C$121,2,0)</f>
        <v>5</v>
      </c>
      <c r="I4820" s="26">
        <f>VLOOKUP(F4820,Table!$A$2:$C$121,3,0)</f>
        <v>4</v>
      </c>
      <c r="J4820" s="17" t="s">
        <v>392</v>
      </c>
      <c r="K4820" s="25" t="str">
        <f>LEFT(J4820,MIN(FIND({0,1,2,3,4,5,6,7,8,9},ASC(J4820)&amp;1234567890))-1)</f>
        <v>O</v>
      </c>
      <c r="L4820" s="25">
        <f t="shared" si="151"/>
        <v>16</v>
      </c>
      <c r="M4820" s="25">
        <f>VLOOKUP(K4820,Table!$A$2:$C$121,2,0)</f>
        <v>16</v>
      </c>
      <c r="N4820" s="26">
        <f>VLOOKUP(K4820,Table!$A$2:$C$121,3,0)</f>
        <v>2</v>
      </c>
      <c r="O4820" s="13" t="str">
        <f>VLOOKUP(A4820,Table!$U$1:$V$230,2,0)</f>
        <v>Tetragonal</v>
      </c>
      <c r="P4820" s="1"/>
    </row>
    <row r="4821" spans="1:16">
      <c r="A4821" s="12">
        <v>141</v>
      </c>
      <c r="B4821" s="12">
        <v>93168</v>
      </c>
      <c r="C4821" s="12" t="s">
        <v>5355</v>
      </c>
      <c r="D4821" s="12" t="s">
        <v>5406</v>
      </c>
      <c r="E4821" s="17" t="s">
        <v>615</v>
      </c>
      <c r="F4821" s="25" t="str">
        <f>LEFT(E4821,MIN(FIND({0,1,2,3,4,5,6,7,8,9},ASC(E4821)&amp;1234567890))-1)</f>
        <v>Nd</v>
      </c>
      <c r="G4821" s="25">
        <f t="shared" si="150"/>
        <v>1</v>
      </c>
      <c r="H4821" s="25">
        <f>VLOOKUP(F4821,Table!$A$2:$C$121,2,0)</f>
        <v>3</v>
      </c>
      <c r="I4821" s="26">
        <f>VLOOKUP(F4821,Table!$A$2:$C$121,3,0)</f>
        <v>6</v>
      </c>
      <c r="J4821" s="17" t="s">
        <v>12729</v>
      </c>
      <c r="K4821" s="25" t="str">
        <f>LEFT(J4821,MIN(FIND({0,1,2,3,4,5,6,7,8,9},ASC(J4821)&amp;1234567890))-1)</f>
        <v>Ge</v>
      </c>
      <c r="L4821" s="25">
        <f t="shared" si="151"/>
        <v>1.667</v>
      </c>
      <c r="M4821" s="25">
        <f>VLOOKUP(K4821,Table!$A$2:$C$121,2,0)</f>
        <v>14</v>
      </c>
      <c r="N4821" s="26">
        <f>VLOOKUP(K4821,Table!$A$2:$C$121,3,0)</f>
        <v>4</v>
      </c>
      <c r="O4821" s="13" t="str">
        <f>VLOOKUP(A4821,Table!$U$1:$V$230,2,0)</f>
        <v>Tetragonal</v>
      </c>
      <c r="P4821" s="1"/>
    </row>
    <row r="4822" spans="1:16">
      <c r="A4822" s="12">
        <v>141</v>
      </c>
      <c r="B4822" s="12">
        <v>93422</v>
      </c>
      <c r="C4822" s="12" t="s">
        <v>5355</v>
      </c>
      <c r="D4822" s="12" t="s">
        <v>5407</v>
      </c>
      <c r="E4822" s="17" t="s">
        <v>615</v>
      </c>
      <c r="F4822" s="25" t="str">
        <f>LEFT(E4822,MIN(FIND({0,1,2,3,4,5,6,7,8,9},ASC(E4822)&amp;1234567890))-1)</f>
        <v>Nd</v>
      </c>
      <c r="G4822" s="25">
        <f t="shared" si="150"/>
        <v>1</v>
      </c>
      <c r="H4822" s="25">
        <f>VLOOKUP(F4822,Table!$A$2:$C$121,2,0)</f>
        <v>3</v>
      </c>
      <c r="I4822" s="26">
        <f>VLOOKUP(F4822,Table!$A$2:$C$121,3,0)</f>
        <v>6</v>
      </c>
      <c r="J4822" s="17" t="s">
        <v>12730</v>
      </c>
      <c r="K4822" s="25" t="str">
        <f>LEFT(J4822,MIN(FIND({0,1,2,3,4,5,6,7,8,9},ASC(J4822)&amp;1234567890))-1)</f>
        <v>D</v>
      </c>
      <c r="L4822" s="25">
        <f t="shared" si="151"/>
        <v>2.2719999999999998</v>
      </c>
      <c r="M4822" s="25">
        <f>VLOOKUP(K4822,Table!$A$2:$C$121,2,0)</f>
        <v>1</v>
      </c>
      <c r="N4822" s="26">
        <f>VLOOKUP(K4822,Table!$A$2:$C$121,3,0)</f>
        <v>1</v>
      </c>
      <c r="O4822" s="13" t="str">
        <f>VLOOKUP(A4822,Table!$U$1:$V$230,2,0)</f>
        <v>Tetragonal</v>
      </c>
      <c r="P4822" s="1"/>
    </row>
    <row r="4823" spans="1:16">
      <c r="A4823" s="12">
        <v>141</v>
      </c>
      <c r="B4823" s="12">
        <v>93423</v>
      </c>
      <c r="C4823" s="12" t="s">
        <v>5355</v>
      </c>
      <c r="D4823" s="12" t="s">
        <v>5408</v>
      </c>
      <c r="E4823" s="17" t="s">
        <v>615</v>
      </c>
      <c r="F4823" s="25" t="str">
        <f>LEFT(E4823,MIN(FIND({0,1,2,3,4,5,6,7,8,9},ASC(E4823)&amp;1234567890))-1)</f>
        <v>Nd</v>
      </c>
      <c r="G4823" s="25">
        <f t="shared" si="150"/>
        <v>1</v>
      </c>
      <c r="H4823" s="25">
        <f>VLOOKUP(F4823,Table!$A$2:$C$121,2,0)</f>
        <v>3</v>
      </c>
      <c r="I4823" s="26">
        <f>VLOOKUP(F4823,Table!$A$2:$C$121,3,0)</f>
        <v>6</v>
      </c>
      <c r="J4823" s="17" t="s">
        <v>12731</v>
      </c>
      <c r="K4823" s="25" t="str">
        <f>LEFT(J4823,MIN(FIND({0,1,2,3,4,5,6,7,8,9},ASC(J4823)&amp;1234567890))-1)</f>
        <v>D</v>
      </c>
      <c r="L4823" s="25">
        <f t="shared" si="151"/>
        <v>2.2679999999999998</v>
      </c>
      <c r="M4823" s="25">
        <f>VLOOKUP(K4823,Table!$A$2:$C$121,2,0)</f>
        <v>1</v>
      </c>
      <c r="N4823" s="26">
        <f>VLOOKUP(K4823,Table!$A$2:$C$121,3,0)</f>
        <v>1</v>
      </c>
      <c r="O4823" s="13" t="str">
        <f>VLOOKUP(A4823,Table!$U$1:$V$230,2,0)</f>
        <v>Tetragonal</v>
      </c>
      <c r="P4823" s="1"/>
    </row>
    <row r="4824" spans="1:16">
      <c r="A4824" s="12">
        <v>141</v>
      </c>
      <c r="B4824" s="12">
        <v>410968</v>
      </c>
      <c r="C4824" s="12" t="s">
        <v>5355</v>
      </c>
      <c r="D4824" s="12" t="s">
        <v>5409</v>
      </c>
      <c r="E4824" s="17" t="s">
        <v>377</v>
      </c>
      <c r="F4824" s="25" t="str">
        <f>LEFT(E4824,MIN(FIND({0,1,2,3,4,5,6,7,8,9},ASC(E4824)&amp;1234567890))-1)</f>
        <v>Zr</v>
      </c>
      <c r="G4824" s="25">
        <f t="shared" si="150"/>
        <v>1</v>
      </c>
      <c r="H4824" s="25">
        <f>VLOOKUP(F4824,Table!$A$2:$C$121,2,0)</f>
        <v>4</v>
      </c>
      <c r="I4824" s="26">
        <f>VLOOKUP(F4824,Table!$A$2:$C$121,3,0)</f>
        <v>5</v>
      </c>
      <c r="J4824" s="17" t="s">
        <v>11641</v>
      </c>
      <c r="K4824" s="25" t="str">
        <f>LEFT(J4824,MIN(FIND({0,1,2,3,4,5,6,7,8,9},ASC(J4824)&amp;1234567890))-1)</f>
        <v>In</v>
      </c>
      <c r="L4824" s="25">
        <f t="shared" si="151"/>
        <v>2</v>
      </c>
      <c r="M4824" s="25">
        <f>VLOOKUP(K4824,Table!$A$2:$C$121,2,0)</f>
        <v>13</v>
      </c>
      <c r="N4824" s="26">
        <f>VLOOKUP(K4824,Table!$A$2:$C$121,3,0)</f>
        <v>5</v>
      </c>
      <c r="O4824" s="13" t="str">
        <f>VLOOKUP(A4824,Table!$U$1:$V$230,2,0)</f>
        <v>Tetragonal</v>
      </c>
      <c r="P4824" s="1"/>
    </row>
    <row r="4825" spans="1:16">
      <c r="A4825" s="12">
        <v>141</v>
      </c>
      <c r="B4825" s="12">
        <v>96146</v>
      </c>
      <c r="C4825" s="12" t="s">
        <v>5355</v>
      </c>
      <c r="D4825" s="12" t="s">
        <v>5410</v>
      </c>
      <c r="E4825" s="17" t="s">
        <v>11379</v>
      </c>
      <c r="F4825" s="25" t="str">
        <f>LEFT(E4825,MIN(FIND({0,1,2,3,4,5,6,7,8,9},ASC(E4825)&amp;1234567890))-1)</f>
        <v>Np</v>
      </c>
      <c r="G4825" s="25">
        <f t="shared" si="150"/>
        <v>1</v>
      </c>
      <c r="H4825" s="25">
        <f>VLOOKUP(F4825,Table!$A$2:$C$121,2,0)</f>
        <v>3</v>
      </c>
      <c r="I4825" s="26">
        <f>VLOOKUP(F4825,Table!$A$2:$C$121,3,0)</f>
        <v>7</v>
      </c>
      <c r="J4825" s="17" t="s">
        <v>12732</v>
      </c>
      <c r="K4825" s="25" t="str">
        <f>LEFT(J4825,MIN(FIND({0,1,2,3,4,5,6,7,8,9},ASC(J4825)&amp;1234567890))-1)</f>
        <v>Si</v>
      </c>
      <c r="L4825" s="25">
        <f t="shared" si="151"/>
        <v>1.72</v>
      </c>
      <c r="M4825" s="25">
        <f>VLOOKUP(K4825,Table!$A$2:$C$121,2,0)</f>
        <v>14</v>
      </c>
      <c r="N4825" s="26">
        <f>VLOOKUP(K4825,Table!$A$2:$C$121,3,0)</f>
        <v>3</v>
      </c>
      <c r="O4825" s="13" t="str">
        <f>VLOOKUP(A4825,Table!$U$1:$V$230,2,0)</f>
        <v>Tetragonal</v>
      </c>
      <c r="P4825" s="1"/>
    </row>
    <row r="4826" spans="1:16">
      <c r="A4826" s="12">
        <v>141</v>
      </c>
      <c r="B4826" s="12">
        <v>58857</v>
      </c>
      <c r="C4826" s="12" t="s">
        <v>5353</v>
      </c>
      <c r="D4826" s="12" t="s">
        <v>5411</v>
      </c>
      <c r="E4826" s="17" t="s">
        <v>542</v>
      </c>
      <c r="F4826" s="25" t="str">
        <f>LEFT(E4826,MIN(FIND({0,1,2,3,4,5,6,7,8,9},ASC(E4826)&amp;1234567890))-1)</f>
        <v>Bi</v>
      </c>
      <c r="G4826" s="25">
        <f t="shared" si="150"/>
        <v>1</v>
      </c>
      <c r="H4826" s="25">
        <f>VLOOKUP(F4826,Table!$A$2:$C$121,2,0)</f>
        <v>15</v>
      </c>
      <c r="I4826" s="26">
        <f>VLOOKUP(F4826,Table!$A$2:$C$121,3,0)</f>
        <v>6</v>
      </c>
      <c r="J4826" s="17" t="s">
        <v>11291</v>
      </c>
      <c r="K4826" s="25" t="str">
        <f>LEFT(J4826,MIN(FIND({0,1,2,3,4,5,6,7,8,9},ASC(J4826)&amp;1234567890))-1)</f>
        <v>Sn</v>
      </c>
      <c r="L4826" s="25">
        <f t="shared" si="151"/>
        <v>1</v>
      </c>
      <c r="M4826" s="25">
        <f>VLOOKUP(K4826,Table!$A$2:$C$121,2,0)</f>
        <v>14</v>
      </c>
      <c r="N4826" s="26">
        <f>VLOOKUP(K4826,Table!$A$2:$C$121,3,0)</f>
        <v>5</v>
      </c>
      <c r="O4826" s="13" t="str">
        <f>VLOOKUP(A4826,Table!$U$1:$V$230,2,0)</f>
        <v>Tetragonal</v>
      </c>
      <c r="P4826" s="1"/>
    </row>
    <row r="4827" spans="1:16">
      <c r="A4827" s="12">
        <v>141</v>
      </c>
      <c r="B4827" s="12">
        <v>102073</v>
      </c>
      <c r="C4827" s="12" t="s">
        <v>5353</v>
      </c>
      <c r="D4827" s="12" t="s">
        <v>1674</v>
      </c>
      <c r="E4827" s="17" t="s">
        <v>11293</v>
      </c>
      <c r="F4827" s="25" t="str">
        <f>LEFT(E4827,MIN(FIND({0,1,2,3,4,5,6,7,8,9},ASC(E4827)&amp;1234567890))-1)</f>
        <v>Cd</v>
      </c>
      <c r="G4827" s="25">
        <f t="shared" si="150"/>
        <v>1</v>
      </c>
      <c r="H4827" s="25">
        <f>VLOOKUP(F4827,Table!$A$2:$C$121,2,0)</f>
        <v>12</v>
      </c>
      <c r="I4827" s="26">
        <f>VLOOKUP(F4827,Table!$A$2:$C$121,3,0)</f>
        <v>5</v>
      </c>
      <c r="J4827" s="17" t="s">
        <v>328</v>
      </c>
      <c r="K4827" s="25" t="str">
        <f>LEFT(J4827,MIN(FIND({0,1,2,3,4,5,6,7,8,9},ASC(J4827)&amp;1234567890))-1)</f>
        <v>Te</v>
      </c>
      <c r="L4827" s="25">
        <f t="shared" si="151"/>
        <v>1</v>
      </c>
      <c r="M4827" s="25">
        <f>VLOOKUP(K4827,Table!$A$2:$C$121,2,0)</f>
        <v>16</v>
      </c>
      <c r="N4827" s="26">
        <f>VLOOKUP(K4827,Table!$A$2:$C$121,3,0)</f>
        <v>5</v>
      </c>
      <c r="O4827" s="13" t="str">
        <f>VLOOKUP(A4827,Table!$U$1:$V$230,2,0)</f>
        <v>Tetragonal</v>
      </c>
      <c r="P4827" s="1"/>
    </row>
    <row r="4828" spans="1:16">
      <c r="A4828" s="12">
        <v>141</v>
      </c>
      <c r="B4828" s="12">
        <v>102099</v>
      </c>
      <c r="C4828" s="12" t="s">
        <v>5353</v>
      </c>
      <c r="D4828" s="12" t="s">
        <v>5412</v>
      </c>
      <c r="E4828" s="17" t="s">
        <v>12733</v>
      </c>
      <c r="F4828" s="25" t="str">
        <f>LEFT(E4828,MIN(FIND({0,1,2,3,4,5,6,7,8,9},ASC(E4828)&amp;1234567890))-1)</f>
        <v>Cd</v>
      </c>
      <c r="G4828" s="25">
        <f t="shared" si="150"/>
        <v>0.01</v>
      </c>
      <c r="H4828" s="25">
        <f>VLOOKUP(F4828,Table!$A$2:$C$121,2,0)</f>
        <v>12</v>
      </c>
      <c r="I4828" s="26">
        <f>VLOOKUP(F4828,Table!$A$2:$C$121,3,0)</f>
        <v>5</v>
      </c>
      <c r="J4828" s="17" t="s">
        <v>12734</v>
      </c>
      <c r="K4828" s="25" t="str">
        <f>LEFT(J4828,MIN(FIND({0,1,2,3,4,5,6,7,8,9},ASC(J4828)&amp;1234567890))-1)</f>
        <v>Sn</v>
      </c>
      <c r="L4828" s="25">
        <f t="shared" si="151"/>
        <v>0.99</v>
      </c>
      <c r="M4828" s="25">
        <f>VLOOKUP(K4828,Table!$A$2:$C$121,2,0)</f>
        <v>14</v>
      </c>
      <c r="N4828" s="26">
        <f>VLOOKUP(K4828,Table!$A$2:$C$121,3,0)</f>
        <v>5</v>
      </c>
      <c r="O4828" s="13" t="str">
        <f>VLOOKUP(A4828,Table!$U$1:$V$230,2,0)</f>
        <v>Tetragonal</v>
      </c>
      <c r="P4828" s="1"/>
    </row>
    <row r="4829" spans="1:16">
      <c r="A4829" s="12">
        <v>141</v>
      </c>
      <c r="B4829" s="12">
        <v>102309</v>
      </c>
      <c r="C4829" s="12" t="s">
        <v>5353</v>
      </c>
      <c r="D4829" s="12" t="s">
        <v>5413</v>
      </c>
      <c r="E4829" s="17" t="s">
        <v>11353</v>
      </c>
      <c r="F4829" s="25" t="str">
        <f>LEFT(E4829,MIN(FIND({0,1,2,3,4,5,6,7,8,9},ASC(E4829)&amp;1234567890))-1)</f>
        <v>Ce</v>
      </c>
      <c r="G4829" s="25">
        <f t="shared" si="150"/>
        <v>3</v>
      </c>
      <c r="H4829" s="25">
        <f>VLOOKUP(F4829,Table!$A$2:$C$121,2,0)</f>
        <v>3</v>
      </c>
      <c r="I4829" s="26">
        <f>VLOOKUP(F4829,Table!$A$2:$C$121,3,0)</f>
        <v>6</v>
      </c>
      <c r="J4829" s="17" t="s">
        <v>12735</v>
      </c>
      <c r="K4829" s="25" t="str">
        <f>LEFT(J4829,MIN(FIND({0,1,2,3,4,5,6,7,8,9},ASC(J4829)&amp;1234567890))-1)</f>
        <v>Zn</v>
      </c>
      <c r="L4829" s="25">
        <f t="shared" si="151"/>
        <v>22</v>
      </c>
      <c r="M4829" s="25">
        <f>VLOOKUP(K4829,Table!$A$2:$C$121,2,0)</f>
        <v>12</v>
      </c>
      <c r="N4829" s="26">
        <f>VLOOKUP(K4829,Table!$A$2:$C$121,3,0)</f>
        <v>4</v>
      </c>
      <c r="O4829" s="13" t="str">
        <f>VLOOKUP(A4829,Table!$U$1:$V$230,2,0)</f>
        <v>Tetragonal</v>
      </c>
      <c r="P4829" s="1"/>
    </row>
    <row r="4830" spans="1:16">
      <c r="A4830" s="12">
        <v>141</v>
      </c>
      <c r="B4830" s="12">
        <v>9308</v>
      </c>
      <c r="C4830" s="12" t="s">
        <v>5355</v>
      </c>
      <c r="D4830" s="12" t="s">
        <v>4000</v>
      </c>
      <c r="E4830" s="17" t="s">
        <v>11363</v>
      </c>
      <c r="F4830" s="25" t="str">
        <f>LEFT(E4830,MIN(FIND({0,1,2,3,4,5,6,7,8,9},ASC(E4830)&amp;1234567890))-1)</f>
        <v>Th</v>
      </c>
      <c r="G4830" s="25">
        <f t="shared" si="150"/>
        <v>1</v>
      </c>
      <c r="H4830" s="25">
        <f>VLOOKUP(F4830,Table!$A$2:$C$121,2,0)</f>
        <v>3</v>
      </c>
      <c r="I4830" s="26">
        <f>VLOOKUP(F4830,Table!$A$2:$C$121,3,0)</f>
        <v>7</v>
      </c>
      <c r="J4830" s="17" t="s">
        <v>11450</v>
      </c>
      <c r="K4830" s="25" t="str">
        <f>LEFT(J4830,MIN(FIND({0,1,2,3,4,5,6,7,8,9},ASC(J4830)&amp;1234567890))-1)</f>
        <v>Cl</v>
      </c>
      <c r="L4830" s="25">
        <f t="shared" si="151"/>
        <v>4</v>
      </c>
      <c r="M4830" s="25">
        <f>VLOOKUP(K4830,Table!$A$2:$C$121,2,0)</f>
        <v>17</v>
      </c>
      <c r="N4830" s="26">
        <f>VLOOKUP(K4830,Table!$A$2:$C$121,3,0)</f>
        <v>3</v>
      </c>
      <c r="O4830" s="13" t="str">
        <f>VLOOKUP(A4830,Table!$U$1:$V$230,2,0)</f>
        <v>Tetragonal</v>
      </c>
      <c r="P4830" s="1"/>
    </row>
    <row r="4831" spans="1:16">
      <c r="A4831" s="12">
        <v>141</v>
      </c>
      <c r="B4831" s="12">
        <v>9312</v>
      </c>
      <c r="C4831" s="12" t="s">
        <v>5355</v>
      </c>
      <c r="D4831" s="12" t="s">
        <v>4009</v>
      </c>
      <c r="E4831" s="17" t="s">
        <v>11363</v>
      </c>
      <c r="F4831" s="25" t="str">
        <f>LEFT(E4831,MIN(FIND({0,1,2,3,4,5,6,7,8,9},ASC(E4831)&amp;1234567890))-1)</f>
        <v>Th</v>
      </c>
      <c r="G4831" s="25">
        <f t="shared" si="150"/>
        <v>1</v>
      </c>
      <c r="H4831" s="25">
        <f>VLOOKUP(F4831,Table!$A$2:$C$121,2,0)</f>
        <v>3</v>
      </c>
      <c r="I4831" s="26">
        <f>VLOOKUP(F4831,Table!$A$2:$C$121,3,0)</f>
        <v>7</v>
      </c>
      <c r="J4831" s="17" t="s">
        <v>11387</v>
      </c>
      <c r="K4831" s="25" t="str">
        <f>LEFT(J4831,MIN(FIND({0,1,2,3,4,5,6,7,8,9},ASC(J4831)&amp;1234567890))-1)</f>
        <v>Br</v>
      </c>
      <c r="L4831" s="25">
        <f t="shared" si="151"/>
        <v>4</v>
      </c>
      <c r="M4831" s="25">
        <f>VLOOKUP(K4831,Table!$A$2:$C$121,2,0)</f>
        <v>17</v>
      </c>
      <c r="N4831" s="26">
        <f>VLOOKUP(K4831,Table!$A$2:$C$121,3,0)</f>
        <v>4</v>
      </c>
      <c r="O4831" s="13" t="str">
        <f>VLOOKUP(A4831,Table!$U$1:$V$230,2,0)</f>
        <v>Tetragonal</v>
      </c>
      <c r="P4831" s="1"/>
    </row>
    <row r="4832" spans="1:16">
      <c r="A4832" s="12">
        <v>141</v>
      </c>
      <c r="B4832" s="12">
        <v>103402</v>
      </c>
      <c r="C4832" s="12" t="s">
        <v>5353</v>
      </c>
      <c r="D4832" s="12" t="s">
        <v>5414</v>
      </c>
      <c r="E4832" s="17" t="s">
        <v>12736</v>
      </c>
      <c r="F4832" s="25" t="str">
        <f>LEFT(E4832,MIN(FIND({0,1,2,3,4,5,6,7,8,9},ASC(E4832)&amp;1234567890))-1)</f>
        <v>Eu</v>
      </c>
      <c r="G4832" s="25">
        <f t="shared" si="150"/>
        <v>4</v>
      </c>
      <c r="H4832" s="25">
        <f>VLOOKUP(F4832,Table!$A$2:$C$121,2,0)</f>
        <v>3</v>
      </c>
      <c r="I4832" s="26">
        <f>VLOOKUP(F4832,Table!$A$2:$C$121,3,0)</f>
        <v>6</v>
      </c>
      <c r="J4832" s="17" t="s">
        <v>72</v>
      </c>
      <c r="K4832" s="25" t="str">
        <f>LEFT(J4832,MIN(FIND({0,1,2,3,4,5,6,7,8,9},ASC(J4832)&amp;1234567890))-1)</f>
        <v>Ir</v>
      </c>
      <c r="L4832" s="25">
        <f t="shared" si="151"/>
        <v>1</v>
      </c>
      <c r="M4832" s="25">
        <f>VLOOKUP(K4832,Table!$A$2:$C$121,2,0)</f>
        <v>9</v>
      </c>
      <c r="N4832" s="26">
        <f>VLOOKUP(K4832,Table!$A$2:$C$121,3,0)</f>
        <v>6</v>
      </c>
      <c r="O4832" s="13" t="str">
        <f>VLOOKUP(A4832,Table!$U$1:$V$230,2,0)</f>
        <v>Tetragonal</v>
      </c>
      <c r="P4832" s="1"/>
    </row>
    <row r="4833" spans="1:16">
      <c r="A4833" s="12">
        <v>141</v>
      </c>
      <c r="B4833" s="12">
        <v>103986</v>
      </c>
      <c r="C4833" s="12" t="s">
        <v>5353</v>
      </c>
      <c r="D4833" s="12" t="s">
        <v>5415</v>
      </c>
      <c r="E4833" s="17" t="s">
        <v>11409</v>
      </c>
      <c r="F4833" s="25" t="str">
        <f>LEFT(E4833,MIN(FIND({0,1,2,3,4,5,6,7,8,9},ASC(E4833)&amp;1234567890))-1)</f>
        <v>Ga</v>
      </c>
      <c r="G4833" s="25">
        <f t="shared" si="150"/>
        <v>2</v>
      </c>
      <c r="H4833" s="25">
        <f>VLOOKUP(F4833,Table!$A$2:$C$121,2,0)</f>
        <v>13</v>
      </c>
      <c r="I4833" s="26">
        <f>VLOOKUP(F4833,Table!$A$2:$C$121,3,0)</f>
        <v>4</v>
      </c>
      <c r="J4833" s="17" t="s">
        <v>11363</v>
      </c>
      <c r="K4833" s="25" t="str">
        <f>LEFT(J4833,MIN(FIND({0,1,2,3,4,5,6,7,8,9},ASC(J4833)&amp;1234567890))-1)</f>
        <v>Th</v>
      </c>
      <c r="L4833" s="25">
        <f t="shared" si="151"/>
        <v>1</v>
      </c>
      <c r="M4833" s="25">
        <f>VLOOKUP(K4833,Table!$A$2:$C$121,2,0)</f>
        <v>3</v>
      </c>
      <c r="N4833" s="26">
        <f>VLOOKUP(K4833,Table!$A$2:$C$121,3,0)</f>
        <v>7</v>
      </c>
      <c r="O4833" s="13" t="str">
        <f>VLOOKUP(A4833,Table!$U$1:$V$230,2,0)</f>
        <v>Tetragonal</v>
      </c>
      <c r="P4833" s="1"/>
    </row>
    <row r="4834" spans="1:16">
      <c r="A4834" s="12">
        <v>141</v>
      </c>
      <c r="B4834" s="12">
        <v>104039</v>
      </c>
      <c r="C4834" s="12" t="s">
        <v>5353</v>
      </c>
      <c r="D4834" s="12" t="s">
        <v>5416</v>
      </c>
      <c r="E4834" s="17" t="s">
        <v>366</v>
      </c>
      <c r="F4834" s="25" t="str">
        <f>LEFT(E4834,MIN(FIND({0,1,2,3,4,5,6,7,8,9},ASC(E4834)&amp;1234567890))-1)</f>
        <v>Ga</v>
      </c>
      <c r="G4834" s="25">
        <f t="shared" si="150"/>
        <v>1</v>
      </c>
      <c r="H4834" s="25">
        <f>VLOOKUP(F4834,Table!$A$2:$C$121,2,0)</f>
        <v>13</v>
      </c>
      <c r="I4834" s="26">
        <f>VLOOKUP(F4834,Table!$A$2:$C$121,3,0)</f>
        <v>4</v>
      </c>
      <c r="J4834" s="17" t="s">
        <v>377</v>
      </c>
      <c r="K4834" s="25" t="str">
        <f>LEFT(J4834,MIN(FIND({0,1,2,3,4,5,6,7,8,9},ASC(J4834)&amp;1234567890))-1)</f>
        <v>Zr</v>
      </c>
      <c r="L4834" s="25">
        <f t="shared" si="151"/>
        <v>1</v>
      </c>
      <c r="M4834" s="25">
        <f>VLOOKUP(K4834,Table!$A$2:$C$121,2,0)</f>
        <v>4</v>
      </c>
      <c r="N4834" s="26">
        <f>VLOOKUP(K4834,Table!$A$2:$C$121,3,0)</f>
        <v>5</v>
      </c>
      <c r="O4834" s="13" t="str">
        <f>VLOOKUP(A4834,Table!$U$1:$V$230,2,0)</f>
        <v>Tetragonal</v>
      </c>
      <c r="P4834" s="1"/>
    </row>
    <row r="4835" spans="1:16">
      <c r="A4835" s="12">
        <v>141</v>
      </c>
      <c r="B4835" s="12">
        <v>103727</v>
      </c>
      <c r="C4835" s="12" t="s">
        <v>5353</v>
      </c>
      <c r="D4835" s="12" t="s">
        <v>5417</v>
      </c>
      <c r="E4835" s="17" t="s">
        <v>11409</v>
      </c>
      <c r="F4835" s="25" t="str">
        <f>LEFT(E4835,MIN(FIND({0,1,2,3,4,5,6,7,8,9},ASC(E4835)&amp;1234567890))-1)</f>
        <v>Ga</v>
      </c>
      <c r="G4835" s="25">
        <f t="shared" si="150"/>
        <v>2</v>
      </c>
      <c r="H4835" s="25">
        <f>VLOOKUP(F4835,Table!$A$2:$C$121,2,0)</f>
        <v>13</v>
      </c>
      <c r="I4835" s="26">
        <f>VLOOKUP(F4835,Table!$A$2:$C$121,3,0)</f>
        <v>4</v>
      </c>
      <c r="J4835" s="17" t="s">
        <v>426</v>
      </c>
      <c r="K4835" s="25" t="str">
        <f>LEFT(J4835,MIN(FIND({0,1,2,3,4,5,6,7,8,9},ASC(J4835)&amp;1234567890))-1)</f>
        <v>Hf</v>
      </c>
      <c r="L4835" s="25">
        <f t="shared" si="151"/>
        <v>1</v>
      </c>
      <c r="M4835" s="25">
        <f>VLOOKUP(K4835,Table!$A$2:$C$121,2,0)</f>
        <v>4</v>
      </c>
      <c r="N4835" s="26">
        <f>VLOOKUP(K4835,Table!$A$2:$C$121,3,0)</f>
        <v>6</v>
      </c>
      <c r="O4835" s="13" t="str">
        <f>VLOOKUP(A4835,Table!$U$1:$V$230,2,0)</f>
        <v>Tetragonal</v>
      </c>
      <c r="P4835" s="1"/>
    </row>
    <row r="4836" spans="1:16">
      <c r="A4836" s="12">
        <v>141</v>
      </c>
      <c r="B4836" s="12">
        <v>105303</v>
      </c>
      <c r="C4836" s="12" t="s">
        <v>5353</v>
      </c>
      <c r="D4836" s="12" t="s">
        <v>5418</v>
      </c>
      <c r="E4836" s="17" t="s">
        <v>615</v>
      </c>
      <c r="F4836" s="25" t="str">
        <f>LEFT(E4836,MIN(FIND({0,1,2,3,4,5,6,7,8,9},ASC(E4836)&amp;1234567890))-1)</f>
        <v>Nd</v>
      </c>
      <c r="G4836" s="25">
        <f t="shared" si="150"/>
        <v>1</v>
      </c>
      <c r="H4836" s="25">
        <f>VLOOKUP(F4836,Table!$A$2:$C$121,2,0)</f>
        <v>3</v>
      </c>
      <c r="I4836" s="26">
        <f>VLOOKUP(F4836,Table!$A$2:$C$121,3,0)</f>
        <v>6</v>
      </c>
      <c r="J4836" s="17" t="s">
        <v>12198</v>
      </c>
      <c r="K4836" s="25" t="str">
        <f>LEFT(J4836,MIN(FIND({0,1,2,3,4,5,6,7,8,9},ASC(J4836)&amp;1234567890))-1)</f>
        <v>Zn</v>
      </c>
      <c r="L4836" s="25">
        <f t="shared" si="151"/>
        <v>11</v>
      </c>
      <c r="M4836" s="25">
        <f>VLOOKUP(K4836,Table!$A$2:$C$121,2,0)</f>
        <v>12</v>
      </c>
      <c r="N4836" s="26">
        <f>VLOOKUP(K4836,Table!$A$2:$C$121,3,0)</f>
        <v>4</v>
      </c>
      <c r="O4836" s="13" t="str">
        <f>VLOOKUP(A4836,Table!$U$1:$V$230,2,0)</f>
        <v>Tetragonal</v>
      </c>
      <c r="P4836" s="1"/>
    </row>
    <row r="4837" spans="1:16">
      <c r="A4837" s="12">
        <v>141</v>
      </c>
      <c r="B4837" s="12">
        <v>105631</v>
      </c>
      <c r="C4837" s="12" t="s">
        <v>5353</v>
      </c>
      <c r="D4837" s="12" t="s">
        <v>5419</v>
      </c>
      <c r="E4837" s="17" t="s">
        <v>586</v>
      </c>
      <c r="F4837" s="25" t="str">
        <f>LEFT(E4837,MIN(FIND({0,1,2,3,4,5,6,7,8,9},ASC(E4837)&amp;1234567890))-1)</f>
        <v>Pb</v>
      </c>
      <c r="G4837" s="25">
        <f t="shared" si="150"/>
        <v>1</v>
      </c>
      <c r="H4837" s="25">
        <f>VLOOKUP(F4837,Table!$A$2:$C$121,2,0)</f>
        <v>14</v>
      </c>
      <c r="I4837" s="26">
        <f>VLOOKUP(F4837,Table!$A$2:$C$121,3,0)</f>
        <v>6</v>
      </c>
      <c r="J4837" s="17" t="s">
        <v>11363</v>
      </c>
      <c r="K4837" s="25" t="str">
        <f>LEFT(J4837,MIN(FIND({0,1,2,3,4,5,6,7,8,9},ASC(J4837)&amp;1234567890))-1)</f>
        <v>Th</v>
      </c>
      <c r="L4837" s="25">
        <f t="shared" si="151"/>
        <v>1</v>
      </c>
      <c r="M4837" s="25">
        <f>VLOOKUP(K4837,Table!$A$2:$C$121,2,0)</f>
        <v>3</v>
      </c>
      <c r="N4837" s="26">
        <f>VLOOKUP(K4837,Table!$A$2:$C$121,3,0)</f>
        <v>7</v>
      </c>
      <c r="O4837" s="13" t="str">
        <f>VLOOKUP(A4837,Table!$U$1:$V$230,2,0)</f>
        <v>Tetragonal</v>
      </c>
      <c r="P4837" s="1"/>
    </row>
    <row r="4838" spans="1:16">
      <c r="A4838" s="12">
        <v>141</v>
      </c>
      <c r="B4838" s="12">
        <v>105636</v>
      </c>
      <c r="C4838" s="12" t="s">
        <v>5353</v>
      </c>
      <c r="D4838" s="12" t="s">
        <v>5420</v>
      </c>
      <c r="E4838" s="17" t="s">
        <v>586</v>
      </c>
      <c r="F4838" s="25" t="str">
        <f>LEFT(E4838,MIN(FIND({0,1,2,3,4,5,6,7,8,9},ASC(E4838)&amp;1234567890))-1)</f>
        <v>Pb</v>
      </c>
      <c r="G4838" s="25">
        <f t="shared" si="150"/>
        <v>1</v>
      </c>
      <c r="H4838" s="25">
        <f>VLOOKUP(F4838,Table!$A$2:$C$121,2,0)</f>
        <v>14</v>
      </c>
      <c r="I4838" s="26">
        <f>VLOOKUP(F4838,Table!$A$2:$C$121,3,0)</f>
        <v>6</v>
      </c>
      <c r="J4838" s="17" t="s">
        <v>343</v>
      </c>
      <c r="K4838" s="25" t="str">
        <f>LEFT(J4838,MIN(FIND({0,1,2,3,4,5,6,7,8,9},ASC(J4838)&amp;1234567890))-1)</f>
        <v>U</v>
      </c>
      <c r="L4838" s="25">
        <f t="shared" si="151"/>
        <v>1</v>
      </c>
      <c r="M4838" s="25">
        <f>VLOOKUP(K4838,Table!$A$2:$C$121,2,0)</f>
        <v>3</v>
      </c>
      <c r="N4838" s="26">
        <f>VLOOKUP(K4838,Table!$A$2:$C$121,3,0)</f>
        <v>7</v>
      </c>
      <c r="O4838" s="13" t="str">
        <f>VLOOKUP(A4838,Table!$U$1:$V$230,2,0)</f>
        <v>Tetragonal</v>
      </c>
      <c r="P4838" s="1"/>
    </row>
    <row r="4839" spans="1:16">
      <c r="A4839" s="12">
        <v>141</v>
      </c>
      <c r="B4839" s="12">
        <v>105879</v>
      </c>
      <c r="C4839" s="12" t="s">
        <v>5353</v>
      </c>
      <c r="D4839" s="12" t="s">
        <v>5421</v>
      </c>
      <c r="E4839" s="17" t="s">
        <v>12048</v>
      </c>
      <c r="F4839" s="25" t="str">
        <f>LEFT(E4839,MIN(FIND({0,1,2,3,4,5,6,7,8,9},ASC(E4839)&amp;1234567890))-1)</f>
        <v>Pu</v>
      </c>
      <c r="G4839" s="25">
        <f t="shared" si="150"/>
        <v>3</v>
      </c>
      <c r="H4839" s="25">
        <f>VLOOKUP(F4839,Table!$A$2:$C$121,2,0)</f>
        <v>3</v>
      </c>
      <c r="I4839" s="26">
        <f>VLOOKUP(F4839,Table!$A$2:$C$121,3,0)</f>
        <v>7</v>
      </c>
      <c r="J4839" s="17" t="s">
        <v>12735</v>
      </c>
      <c r="K4839" s="25" t="str">
        <f>LEFT(J4839,MIN(FIND({0,1,2,3,4,5,6,7,8,9},ASC(J4839)&amp;1234567890))-1)</f>
        <v>Zn</v>
      </c>
      <c r="L4839" s="25">
        <f t="shared" si="151"/>
        <v>22</v>
      </c>
      <c r="M4839" s="25">
        <f>VLOOKUP(K4839,Table!$A$2:$C$121,2,0)</f>
        <v>12</v>
      </c>
      <c r="N4839" s="26">
        <f>VLOOKUP(K4839,Table!$A$2:$C$121,3,0)</f>
        <v>4</v>
      </c>
      <c r="O4839" s="13" t="str">
        <f>VLOOKUP(A4839,Table!$U$1:$V$230,2,0)</f>
        <v>Tetragonal</v>
      </c>
      <c r="P4839" s="1"/>
    </row>
    <row r="4840" spans="1:16">
      <c r="A4840" s="12">
        <v>141</v>
      </c>
      <c r="B4840" s="12">
        <v>240114</v>
      </c>
      <c r="C4840" s="12" t="s">
        <v>5353</v>
      </c>
      <c r="D4840" s="12" t="s">
        <v>3445</v>
      </c>
      <c r="E4840" s="17" t="s">
        <v>457</v>
      </c>
      <c r="F4840" s="25" t="str">
        <f>LEFT(E4840,MIN(FIND({0,1,2,3,4,5,6,7,8,9},ASC(E4840)&amp;1234567890))-1)</f>
        <v>Li</v>
      </c>
      <c r="G4840" s="25">
        <f t="shared" si="150"/>
        <v>1</v>
      </c>
      <c r="H4840" s="25">
        <f>VLOOKUP(F4840,Table!$A$2:$C$121,2,0)</f>
        <v>1</v>
      </c>
      <c r="I4840" s="26">
        <f>VLOOKUP(F4840,Table!$A$2:$C$121,3,0)</f>
        <v>2</v>
      </c>
      <c r="J4840" s="17" t="s">
        <v>11352</v>
      </c>
      <c r="K4840" s="25" t="str">
        <f>LEFT(J4840,MIN(FIND({0,1,2,3,4,5,6,7,8,9},ASC(J4840)&amp;1234567890))-1)</f>
        <v>Al</v>
      </c>
      <c r="L4840" s="25">
        <f t="shared" si="151"/>
        <v>1</v>
      </c>
      <c r="M4840" s="25">
        <f>VLOOKUP(K4840,Table!$A$2:$C$121,2,0)</f>
        <v>13</v>
      </c>
      <c r="N4840" s="26">
        <f>VLOOKUP(K4840,Table!$A$2:$C$121,3,0)</f>
        <v>3</v>
      </c>
      <c r="O4840" s="13" t="str">
        <f>VLOOKUP(A4840,Table!$U$1:$V$230,2,0)</f>
        <v>Tetragonal</v>
      </c>
      <c r="P4840" s="1"/>
    </row>
    <row r="4841" spans="1:16">
      <c r="A4841" s="12">
        <v>141</v>
      </c>
      <c r="B4841" s="12">
        <v>57072</v>
      </c>
      <c r="C4841" s="12" t="s">
        <v>5353</v>
      </c>
      <c r="D4841" s="12" t="s">
        <v>3780</v>
      </c>
      <c r="E4841" s="17" t="s">
        <v>46</v>
      </c>
      <c r="F4841" s="25" t="str">
        <f>LEFT(E4841,MIN(FIND({0,1,2,3,4,5,6,7,8,9},ASC(E4841)&amp;1234567890))-1)</f>
        <v>La</v>
      </c>
      <c r="G4841" s="25">
        <f t="shared" si="150"/>
        <v>1</v>
      </c>
      <c r="H4841" s="25">
        <f>VLOOKUP(F4841,Table!$A$2:$C$121,2,0)</f>
        <v>3</v>
      </c>
      <c r="I4841" s="26">
        <f>VLOOKUP(F4841,Table!$A$2:$C$121,3,0)</f>
        <v>6</v>
      </c>
      <c r="J4841" s="17" t="s">
        <v>11461</v>
      </c>
      <c r="K4841" s="25" t="str">
        <f>LEFT(J4841,MIN(FIND({0,1,2,3,4,5,6,7,8,9},ASC(J4841)&amp;1234567890))-1)</f>
        <v>Ge</v>
      </c>
      <c r="L4841" s="25">
        <f t="shared" si="151"/>
        <v>2</v>
      </c>
      <c r="M4841" s="25">
        <f>VLOOKUP(K4841,Table!$A$2:$C$121,2,0)</f>
        <v>14</v>
      </c>
      <c r="N4841" s="26">
        <f>VLOOKUP(K4841,Table!$A$2:$C$121,3,0)</f>
        <v>4</v>
      </c>
      <c r="O4841" s="13" t="str">
        <f>VLOOKUP(A4841,Table!$U$1:$V$230,2,0)</f>
        <v>Tetragonal</v>
      </c>
      <c r="P4841" s="1"/>
    </row>
    <row r="4842" spans="1:16">
      <c r="A4842" s="12">
        <v>141</v>
      </c>
      <c r="B4842" s="12">
        <v>76746</v>
      </c>
      <c r="C4842" s="12" t="s">
        <v>5353</v>
      </c>
      <c r="D4842" s="12" t="s">
        <v>3784</v>
      </c>
      <c r="E4842" s="17" t="s">
        <v>11332</v>
      </c>
      <c r="F4842" s="25" t="str">
        <f>LEFT(E4842,MIN(FIND({0,1,2,3,4,5,6,7,8,9},ASC(E4842)&amp;1234567890))-1)</f>
        <v>Pr</v>
      </c>
      <c r="G4842" s="25">
        <f t="shared" si="150"/>
        <v>1</v>
      </c>
      <c r="H4842" s="25">
        <f>VLOOKUP(F4842,Table!$A$2:$C$121,2,0)</f>
        <v>3</v>
      </c>
      <c r="I4842" s="26">
        <f>VLOOKUP(F4842,Table!$A$2:$C$121,3,0)</f>
        <v>6</v>
      </c>
      <c r="J4842" s="17" t="s">
        <v>11461</v>
      </c>
      <c r="K4842" s="25" t="str">
        <f>LEFT(J4842,MIN(FIND({0,1,2,3,4,5,6,7,8,9},ASC(J4842)&amp;1234567890))-1)</f>
        <v>Ge</v>
      </c>
      <c r="L4842" s="25">
        <f t="shared" si="151"/>
        <v>2</v>
      </c>
      <c r="M4842" s="25">
        <f>VLOOKUP(K4842,Table!$A$2:$C$121,2,0)</f>
        <v>14</v>
      </c>
      <c r="N4842" s="26">
        <f>VLOOKUP(K4842,Table!$A$2:$C$121,3,0)</f>
        <v>4</v>
      </c>
      <c r="O4842" s="13" t="str">
        <f>VLOOKUP(A4842,Table!$U$1:$V$230,2,0)</f>
        <v>Tetragonal</v>
      </c>
      <c r="P4842" s="1"/>
    </row>
    <row r="4843" spans="1:16">
      <c r="A4843" s="12">
        <v>141</v>
      </c>
      <c r="B4843" s="12">
        <v>99239</v>
      </c>
      <c r="C4843" s="12" t="s">
        <v>5355</v>
      </c>
      <c r="D4843" s="12" t="s">
        <v>5422</v>
      </c>
      <c r="E4843" s="17" t="s">
        <v>433</v>
      </c>
      <c r="F4843" s="25" t="str">
        <f>LEFT(E4843,MIN(FIND({0,1,2,3,4,5,6,7,8,9},ASC(E4843)&amp;1234567890))-1)</f>
        <v>Sr</v>
      </c>
      <c r="G4843" s="25">
        <f t="shared" si="150"/>
        <v>1</v>
      </c>
      <c r="H4843" s="25">
        <f>VLOOKUP(F4843,Table!$A$2:$C$121,2,0)</f>
        <v>2</v>
      </c>
      <c r="I4843" s="26">
        <f>VLOOKUP(F4843,Table!$A$2:$C$121,3,0)</f>
        <v>5</v>
      </c>
      <c r="J4843" s="17" t="s">
        <v>12737</v>
      </c>
      <c r="K4843" s="25" t="str">
        <f>LEFT(J4843,MIN(FIND({0,1,2,3,4,5,6,7,8,9},ASC(J4843)&amp;1234567890))-1)</f>
        <v>Si</v>
      </c>
      <c r="L4843" s="25">
        <f t="shared" si="151"/>
        <v>1.6930000000000001</v>
      </c>
      <c r="M4843" s="25">
        <f>VLOOKUP(K4843,Table!$A$2:$C$121,2,0)</f>
        <v>14</v>
      </c>
      <c r="N4843" s="26">
        <f>VLOOKUP(K4843,Table!$A$2:$C$121,3,0)</f>
        <v>3</v>
      </c>
      <c r="O4843" s="13" t="str">
        <f>VLOOKUP(A4843,Table!$U$1:$V$230,2,0)</f>
        <v>Tetragonal</v>
      </c>
      <c r="P4843" s="1"/>
    </row>
    <row r="4844" spans="1:16">
      <c r="A4844" s="12">
        <v>141</v>
      </c>
      <c r="B4844" s="12">
        <v>57308</v>
      </c>
      <c r="C4844" s="12" t="s">
        <v>5353</v>
      </c>
      <c r="D4844" s="12" t="s">
        <v>3693</v>
      </c>
      <c r="E4844" s="17" t="s">
        <v>366</v>
      </c>
      <c r="F4844" s="25" t="str">
        <f>LEFT(E4844,MIN(FIND({0,1,2,3,4,5,6,7,8,9},ASC(E4844)&amp;1234567890))-1)</f>
        <v>Ga</v>
      </c>
      <c r="G4844" s="25">
        <f t="shared" si="150"/>
        <v>1</v>
      </c>
      <c r="H4844" s="25">
        <f>VLOOKUP(F4844,Table!$A$2:$C$121,2,0)</f>
        <v>13</v>
      </c>
      <c r="I4844" s="26">
        <f>VLOOKUP(F4844,Table!$A$2:$C$121,3,0)</f>
        <v>4</v>
      </c>
      <c r="J4844" s="17" t="s">
        <v>11645</v>
      </c>
      <c r="K4844" s="25" t="str">
        <f>LEFT(J4844,MIN(FIND({0,1,2,3,4,5,6,7,8,9},ASC(J4844)&amp;1234567890))-1)</f>
        <v>Sb</v>
      </c>
      <c r="L4844" s="25">
        <f t="shared" si="151"/>
        <v>1</v>
      </c>
      <c r="M4844" s="25">
        <f>VLOOKUP(K4844,Table!$A$2:$C$121,2,0)</f>
        <v>15</v>
      </c>
      <c r="N4844" s="26">
        <f>VLOOKUP(K4844,Table!$A$2:$C$121,3,0)</f>
        <v>5</v>
      </c>
      <c r="O4844" s="13" t="str">
        <f>VLOOKUP(A4844,Table!$U$1:$V$230,2,0)</f>
        <v>Tetragonal</v>
      </c>
      <c r="P4844" s="1"/>
    </row>
    <row r="4845" spans="1:16">
      <c r="A4845" s="12">
        <v>141</v>
      </c>
      <c r="B4845" s="12">
        <v>58644</v>
      </c>
      <c r="C4845" s="12" t="s">
        <v>5355</v>
      </c>
      <c r="D4845" s="12" t="s">
        <v>5423</v>
      </c>
      <c r="E4845" s="17" t="s">
        <v>410</v>
      </c>
      <c r="F4845" s="25" t="str">
        <f>LEFT(E4845,MIN(FIND({0,1,2,3,4,5,6,7,8,9},ASC(E4845)&amp;1234567890))-1)</f>
        <v>Ba</v>
      </c>
      <c r="G4845" s="25">
        <f t="shared" si="150"/>
        <v>1</v>
      </c>
      <c r="H4845" s="25">
        <f>VLOOKUP(F4845,Table!$A$2:$C$121,2,0)</f>
        <v>2</v>
      </c>
      <c r="I4845" s="26">
        <f>VLOOKUP(F4845,Table!$A$2:$C$121,3,0)</f>
        <v>6</v>
      </c>
      <c r="J4845" s="17" t="s">
        <v>12738</v>
      </c>
      <c r="K4845" s="25" t="str">
        <f>LEFT(J4845,MIN(FIND({0,1,2,3,4,5,6,7,8,9},ASC(J4845)&amp;1234567890))-1)</f>
        <v>Cd</v>
      </c>
      <c r="L4845" s="25">
        <f t="shared" si="151"/>
        <v>11</v>
      </c>
      <c r="M4845" s="25">
        <f>VLOOKUP(K4845,Table!$A$2:$C$121,2,0)</f>
        <v>12</v>
      </c>
      <c r="N4845" s="26">
        <f>VLOOKUP(K4845,Table!$A$2:$C$121,3,0)</f>
        <v>5</v>
      </c>
      <c r="O4845" s="13" t="str">
        <f>VLOOKUP(A4845,Table!$U$1:$V$230,2,0)</f>
        <v>Tetragonal</v>
      </c>
      <c r="P4845" s="1"/>
    </row>
    <row r="4846" spans="1:16">
      <c r="A4846" s="12">
        <v>141</v>
      </c>
      <c r="B4846" s="12">
        <v>77320</v>
      </c>
      <c r="C4846" s="12" t="s">
        <v>5355</v>
      </c>
      <c r="D4846" s="12" t="s">
        <v>5424</v>
      </c>
      <c r="E4846" s="17" t="s">
        <v>11363</v>
      </c>
      <c r="F4846" s="25" t="str">
        <f>LEFT(E4846,MIN(FIND({0,1,2,3,4,5,6,7,8,9},ASC(E4846)&amp;1234567890))-1)</f>
        <v>Th</v>
      </c>
      <c r="G4846" s="25">
        <f t="shared" si="150"/>
        <v>1</v>
      </c>
      <c r="H4846" s="25">
        <f>VLOOKUP(F4846,Table!$A$2:$C$121,2,0)</f>
        <v>3</v>
      </c>
      <c r="I4846" s="26">
        <f>VLOOKUP(F4846,Table!$A$2:$C$121,3,0)</f>
        <v>7</v>
      </c>
      <c r="J4846" s="17" t="s">
        <v>11546</v>
      </c>
      <c r="K4846" s="25" t="str">
        <f>LEFT(J4846,MIN(FIND({0,1,2,3,4,5,6,7,8,9},ASC(J4846)&amp;1234567890))-1)</f>
        <v>Si</v>
      </c>
      <c r="L4846" s="25">
        <f t="shared" si="151"/>
        <v>2</v>
      </c>
      <c r="M4846" s="25">
        <f>VLOOKUP(K4846,Table!$A$2:$C$121,2,0)</f>
        <v>14</v>
      </c>
      <c r="N4846" s="26">
        <f>VLOOKUP(K4846,Table!$A$2:$C$121,3,0)</f>
        <v>3</v>
      </c>
      <c r="O4846" s="13" t="str">
        <f>VLOOKUP(A4846,Table!$U$1:$V$230,2,0)</f>
        <v>Tetragonal</v>
      </c>
      <c r="P4846" s="1"/>
    </row>
    <row r="4847" spans="1:16">
      <c r="A4847" s="12">
        <v>141</v>
      </c>
      <c r="B4847" s="12">
        <v>409800</v>
      </c>
      <c r="C4847" s="12" t="s">
        <v>5355</v>
      </c>
      <c r="D4847" s="12" t="s">
        <v>5425</v>
      </c>
      <c r="E4847" s="17" t="s">
        <v>11331</v>
      </c>
      <c r="F4847" s="25" t="str">
        <f>LEFT(E4847,MIN(FIND({0,1,2,3,4,5,6,7,8,9},ASC(E4847)&amp;1234567890))-1)</f>
        <v>Ce</v>
      </c>
      <c r="G4847" s="25">
        <f t="shared" si="150"/>
        <v>1</v>
      </c>
      <c r="H4847" s="25">
        <f>VLOOKUP(F4847,Table!$A$2:$C$121,2,0)</f>
        <v>3</v>
      </c>
      <c r="I4847" s="26">
        <f>VLOOKUP(F4847,Table!$A$2:$C$121,3,0)</f>
        <v>6</v>
      </c>
      <c r="J4847" s="17" t="s">
        <v>12198</v>
      </c>
      <c r="K4847" s="25" t="str">
        <f>LEFT(J4847,MIN(FIND({0,1,2,3,4,5,6,7,8,9},ASC(J4847)&amp;1234567890))-1)</f>
        <v>Zn</v>
      </c>
      <c r="L4847" s="25">
        <f t="shared" si="151"/>
        <v>11</v>
      </c>
      <c r="M4847" s="25">
        <f>VLOOKUP(K4847,Table!$A$2:$C$121,2,0)</f>
        <v>12</v>
      </c>
      <c r="N4847" s="26">
        <f>VLOOKUP(K4847,Table!$A$2:$C$121,3,0)</f>
        <v>4</v>
      </c>
      <c r="O4847" s="13" t="str">
        <f>VLOOKUP(A4847,Table!$U$1:$V$230,2,0)</f>
        <v>Tetragonal</v>
      </c>
      <c r="P4847" s="1"/>
    </row>
    <row r="4848" spans="1:16">
      <c r="A4848" s="12">
        <v>141</v>
      </c>
      <c r="B4848" s="12">
        <v>601786</v>
      </c>
      <c r="C4848" s="12" t="s">
        <v>5355</v>
      </c>
      <c r="D4848" s="12" t="s">
        <v>5426</v>
      </c>
      <c r="E4848" s="17" t="s">
        <v>11576</v>
      </c>
      <c r="F4848" s="25" t="str">
        <f>LEFT(E4848,MIN(FIND({0,1,2,3,4,5,6,7,8,9},ASC(E4848)&amp;1234567890))-1)</f>
        <v>Nd</v>
      </c>
      <c r="G4848" s="25">
        <f t="shared" si="150"/>
        <v>3</v>
      </c>
      <c r="H4848" s="25">
        <f>VLOOKUP(F4848,Table!$A$2:$C$121,2,0)</f>
        <v>3</v>
      </c>
      <c r="I4848" s="26">
        <f>VLOOKUP(F4848,Table!$A$2:$C$121,3,0)</f>
        <v>6</v>
      </c>
      <c r="J4848" s="17" t="s">
        <v>12735</v>
      </c>
      <c r="K4848" s="25" t="str">
        <f>LEFT(J4848,MIN(FIND({0,1,2,3,4,5,6,7,8,9},ASC(J4848)&amp;1234567890))-1)</f>
        <v>Zn</v>
      </c>
      <c r="L4848" s="25">
        <f t="shared" si="151"/>
        <v>22</v>
      </c>
      <c r="M4848" s="25">
        <f>VLOOKUP(K4848,Table!$A$2:$C$121,2,0)</f>
        <v>12</v>
      </c>
      <c r="N4848" s="26">
        <f>VLOOKUP(K4848,Table!$A$2:$C$121,3,0)</f>
        <v>4</v>
      </c>
      <c r="O4848" s="13" t="str">
        <f>VLOOKUP(A4848,Table!$U$1:$V$230,2,0)</f>
        <v>Tetragonal</v>
      </c>
      <c r="P4848" s="1"/>
    </row>
    <row r="4849" spans="1:16">
      <c r="A4849" s="12">
        <v>141</v>
      </c>
      <c r="B4849" s="12">
        <v>608412</v>
      </c>
      <c r="C4849" s="12" t="s">
        <v>5353</v>
      </c>
      <c r="D4849" s="12" t="s">
        <v>5427</v>
      </c>
      <c r="E4849" s="17" t="s">
        <v>69</v>
      </c>
      <c r="F4849" s="25" t="str">
        <f>LEFT(E4849,MIN(FIND({0,1,2,3,4,5,6,7,8,9},ASC(E4849)&amp;1234567890))-1)</f>
        <v>Mg</v>
      </c>
      <c r="G4849" s="25">
        <f t="shared" si="150"/>
        <v>1</v>
      </c>
      <c r="H4849" s="25">
        <f>VLOOKUP(F4849,Table!$A$2:$C$121,2,0)</f>
        <v>2</v>
      </c>
      <c r="I4849" s="26">
        <f>VLOOKUP(F4849,Table!$A$2:$C$121,3,0)</f>
        <v>3</v>
      </c>
      <c r="J4849" s="17" t="s">
        <v>58</v>
      </c>
      <c r="K4849" s="25" t="str">
        <f>LEFT(J4849,MIN(FIND({0,1,2,3,4,5,6,7,8,9},ASC(J4849)&amp;1234567890))-1)</f>
        <v>Al</v>
      </c>
      <c r="L4849" s="25">
        <f t="shared" si="151"/>
        <v>2</v>
      </c>
      <c r="M4849" s="25">
        <f>VLOOKUP(K4849,Table!$A$2:$C$121,2,0)</f>
        <v>13</v>
      </c>
      <c r="N4849" s="26">
        <f>VLOOKUP(K4849,Table!$A$2:$C$121,3,0)</f>
        <v>3</v>
      </c>
      <c r="O4849" s="13" t="str">
        <f>VLOOKUP(A4849,Table!$U$1:$V$230,2,0)</f>
        <v>Tetragonal</v>
      </c>
      <c r="P4849" s="1"/>
    </row>
    <row r="4850" spans="1:16">
      <c r="A4850" s="12">
        <v>141</v>
      </c>
      <c r="B4850" s="12">
        <v>609251</v>
      </c>
      <c r="C4850" s="12" t="s">
        <v>5355</v>
      </c>
      <c r="D4850" s="12" t="s">
        <v>5428</v>
      </c>
      <c r="E4850" s="17" t="s">
        <v>58</v>
      </c>
      <c r="F4850" s="25" t="str">
        <f>LEFT(E4850,MIN(FIND({0,1,2,3,4,5,6,7,8,9},ASC(E4850)&amp;1234567890))-1)</f>
        <v>Al</v>
      </c>
      <c r="G4850" s="25">
        <f t="shared" si="150"/>
        <v>2</v>
      </c>
      <c r="H4850" s="25">
        <f>VLOOKUP(F4850,Table!$A$2:$C$121,2,0)</f>
        <v>13</v>
      </c>
      <c r="I4850" s="26">
        <f>VLOOKUP(F4850,Table!$A$2:$C$121,3,0)</f>
        <v>3</v>
      </c>
      <c r="J4850" s="17" t="s">
        <v>336</v>
      </c>
      <c r="K4850" s="25" t="str">
        <f>LEFT(J4850,MIN(FIND({0,1,2,3,4,5,6,7,8,9},ASC(J4850)&amp;1234567890))-1)</f>
        <v>S</v>
      </c>
      <c r="L4850" s="25">
        <f t="shared" si="151"/>
        <v>3</v>
      </c>
      <c r="M4850" s="25">
        <f>VLOOKUP(K4850,Table!$A$2:$C$121,2,0)</f>
        <v>16</v>
      </c>
      <c r="N4850" s="26">
        <f>VLOOKUP(K4850,Table!$A$2:$C$121,3,0)</f>
        <v>3</v>
      </c>
      <c r="O4850" s="13" t="str">
        <f>VLOOKUP(A4850,Table!$U$1:$V$230,2,0)</f>
        <v>Tetragonal</v>
      </c>
      <c r="P4850" s="1"/>
    </row>
    <row r="4851" spans="1:16">
      <c r="A4851" s="12">
        <v>141</v>
      </c>
      <c r="B4851" s="12">
        <v>609526</v>
      </c>
      <c r="C4851" s="12" t="s">
        <v>5353</v>
      </c>
      <c r="D4851" s="12" t="s">
        <v>5429</v>
      </c>
      <c r="E4851" s="17" t="s">
        <v>50</v>
      </c>
      <c r="F4851" s="25" t="str">
        <f>LEFT(E4851,MIN(FIND({0,1,2,3,4,5,6,7,8,9},ASC(E4851)&amp;1234567890))-1)</f>
        <v>Ti</v>
      </c>
      <c r="G4851" s="25">
        <f t="shared" si="150"/>
        <v>1</v>
      </c>
      <c r="H4851" s="25">
        <f>VLOOKUP(F4851,Table!$A$2:$C$121,2,0)</f>
        <v>4</v>
      </c>
      <c r="I4851" s="26">
        <f>VLOOKUP(F4851,Table!$A$2:$C$121,3,0)</f>
        <v>4</v>
      </c>
      <c r="J4851" s="17" t="s">
        <v>58</v>
      </c>
      <c r="K4851" s="25" t="str">
        <f>LEFT(J4851,MIN(FIND({0,1,2,3,4,5,6,7,8,9},ASC(J4851)&amp;1234567890))-1)</f>
        <v>Al</v>
      </c>
      <c r="L4851" s="25">
        <f t="shared" si="151"/>
        <v>2</v>
      </c>
      <c r="M4851" s="25">
        <f>VLOOKUP(K4851,Table!$A$2:$C$121,2,0)</f>
        <v>13</v>
      </c>
      <c r="N4851" s="26">
        <f>VLOOKUP(K4851,Table!$A$2:$C$121,3,0)</f>
        <v>3</v>
      </c>
      <c r="O4851" s="13" t="str">
        <f>VLOOKUP(A4851,Table!$U$1:$V$230,2,0)</f>
        <v>Tetragonal</v>
      </c>
      <c r="P4851" s="1"/>
    </row>
    <row r="4852" spans="1:16">
      <c r="A4852" s="12">
        <v>141</v>
      </c>
      <c r="B4852" s="12">
        <v>613476</v>
      </c>
      <c r="C4852" s="12" t="s">
        <v>5355</v>
      </c>
      <c r="D4852" s="12" t="s">
        <v>3044</v>
      </c>
      <c r="E4852" s="17" t="s">
        <v>11390</v>
      </c>
      <c r="F4852" s="25" t="str">
        <f>LEFT(E4852,MIN(FIND({0,1,2,3,4,5,6,7,8,9},ASC(E4852)&amp;1234567890))-1)</f>
        <v>Cr</v>
      </c>
      <c r="G4852" s="25">
        <f t="shared" si="150"/>
        <v>1</v>
      </c>
      <c r="H4852" s="25">
        <f>VLOOKUP(F4852,Table!$A$2:$C$121,2,0)</f>
        <v>6</v>
      </c>
      <c r="I4852" s="26">
        <f>VLOOKUP(F4852,Table!$A$2:$C$121,3,0)</f>
        <v>4</v>
      </c>
      <c r="J4852" s="17" t="s">
        <v>364</v>
      </c>
      <c r="K4852" s="25" t="str">
        <f>LEFT(J4852,MIN(FIND({0,1,2,3,4,5,6,7,8,9},ASC(J4852)&amp;1234567890))-1)</f>
        <v>B</v>
      </c>
      <c r="L4852" s="25">
        <f t="shared" si="151"/>
        <v>1</v>
      </c>
      <c r="M4852" s="25">
        <f>VLOOKUP(K4852,Table!$A$2:$C$121,2,0)</f>
        <v>13</v>
      </c>
      <c r="N4852" s="26">
        <f>VLOOKUP(K4852,Table!$A$2:$C$121,3,0)</f>
        <v>2</v>
      </c>
      <c r="O4852" s="13" t="str">
        <f>VLOOKUP(A4852,Table!$U$1:$V$230,2,0)</f>
        <v>Tetragonal</v>
      </c>
      <c r="P4852" s="1"/>
    </row>
    <row r="4853" spans="1:16">
      <c r="A4853" s="12">
        <v>141</v>
      </c>
      <c r="B4853" s="12">
        <v>619630</v>
      </c>
      <c r="C4853" s="12" t="s">
        <v>5355</v>
      </c>
      <c r="D4853" s="12" t="s">
        <v>5430</v>
      </c>
      <c r="E4853" s="17" t="s">
        <v>330</v>
      </c>
      <c r="F4853" s="25" t="str">
        <f>LEFT(E4853,MIN(FIND({0,1,2,3,4,5,6,7,8,9},ASC(E4853)&amp;1234567890))-1)</f>
        <v>Ca</v>
      </c>
      <c r="G4853" s="25">
        <f t="shared" si="150"/>
        <v>1</v>
      </c>
      <c r="H4853" s="25">
        <f>VLOOKUP(F4853,Table!$A$2:$C$121,2,0)</f>
        <v>2</v>
      </c>
      <c r="I4853" s="26">
        <f>VLOOKUP(F4853,Table!$A$2:$C$121,3,0)</f>
        <v>4</v>
      </c>
      <c r="J4853" s="17" t="s">
        <v>12198</v>
      </c>
      <c r="K4853" s="25" t="str">
        <f>LEFT(J4853,MIN(FIND({0,1,2,3,4,5,6,7,8,9},ASC(J4853)&amp;1234567890))-1)</f>
        <v>Zn</v>
      </c>
      <c r="L4853" s="25">
        <f t="shared" si="151"/>
        <v>11</v>
      </c>
      <c r="M4853" s="25">
        <f>VLOOKUP(K4853,Table!$A$2:$C$121,2,0)</f>
        <v>12</v>
      </c>
      <c r="N4853" s="26">
        <f>VLOOKUP(K4853,Table!$A$2:$C$121,3,0)</f>
        <v>4</v>
      </c>
      <c r="O4853" s="13" t="str">
        <f>VLOOKUP(A4853,Table!$U$1:$V$230,2,0)</f>
        <v>Tetragonal</v>
      </c>
      <c r="P4853" s="1"/>
    </row>
    <row r="4854" spans="1:16">
      <c r="A4854" s="12">
        <v>141</v>
      </c>
      <c r="B4854" s="12">
        <v>619836</v>
      </c>
      <c r="C4854" s="12" t="s">
        <v>5355</v>
      </c>
      <c r="D4854" s="12" t="s">
        <v>5431</v>
      </c>
      <c r="E4854" s="17" t="s">
        <v>428</v>
      </c>
      <c r="F4854" s="25" t="str">
        <f>LEFT(E4854,MIN(FIND({0,1,2,3,4,5,6,7,8,9},ASC(E4854)&amp;1234567890))-1)</f>
        <v>Eu</v>
      </c>
      <c r="G4854" s="25">
        <f t="shared" si="150"/>
        <v>1</v>
      </c>
      <c r="H4854" s="25">
        <f>VLOOKUP(F4854,Table!$A$2:$C$121,2,0)</f>
        <v>3</v>
      </c>
      <c r="I4854" s="26">
        <f>VLOOKUP(F4854,Table!$A$2:$C$121,3,0)</f>
        <v>6</v>
      </c>
      <c r="J4854" s="17" t="s">
        <v>12738</v>
      </c>
      <c r="K4854" s="25" t="str">
        <f>LEFT(J4854,MIN(FIND({0,1,2,3,4,5,6,7,8,9},ASC(J4854)&amp;1234567890))-1)</f>
        <v>Cd</v>
      </c>
      <c r="L4854" s="25">
        <f t="shared" si="151"/>
        <v>11</v>
      </c>
      <c r="M4854" s="25">
        <f>VLOOKUP(K4854,Table!$A$2:$C$121,2,0)</f>
        <v>12</v>
      </c>
      <c r="N4854" s="26">
        <f>VLOOKUP(K4854,Table!$A$2:$C$121,3,0)</f>
        <v>5</v>
      </c>
      <c r="O4854" s="13" t="str">
        <f>VLOOKUP(A4854,Table!$U$1:$V$230,2,0)</f>
        <v>Tetragonal</v>
      </c>
      <c r="P4854" s="1"/>
    </row>
    <row r="4855" spans="1:16">
      <c r="A4855" s="12">
        <v>141</v>
      </c>
      <c r="B4855" s="12">
        <v>620498</v>
      </c>
      <c r="C4855" s="12" t="s">
        <v>5355</v>
      </c>
      <c r="D4855" s="12" t="s">
        <v>5432</v>
      </c>
      <c r="E4855" s="17" t="s">
        <v>433</v>
      </c>
      <c r="F4855" s="25" t="str">
        <f>LEFT(E4855,MIN(FIND({0,1,2,3,4,5,6,7,8,9},ASC(E4855)&amp;1234567890))-1)</f>
        <v>Sr</v>
      </c>
      <c r="G4855" s="25">
        <f t="shared" si="150"/>
        <v>1</v>
      </c>
      <c r="H4855" s="25">
        <f>VLOOKUP(F4855,Table!$A$2:$C$121,2,0)</f>
        <v>2</v>
      </c>
      <c r="I4855" s="26">
        <f>VLOOKUP(F4855,Table!$A$2:$C$121,3,0)</f>
        <v>5</v>
      </c>
      <c r="J4855" s="17" t="s">
        <v>12738</v>
      </c>
      <c r="K4855" s="25" t="str">
        <f>LEFT(J4855,MIN(FIND({0,1,2,3,4,5,6,7,8,9},ASC(J4855)&amp;1234567890))-1)</f>
        <v>Cd</v>
      </c>
      <c r="L4855" s="25">
        <f t="shared" si="151"/>
        <v>11</v>
      </c>
      <c r="M4855" s="25">
        <f>VLOOKUP(K4855,Table!$A$2:$C$121,2,0)</f>
        <v>12</v>
      </c>
      <c r="N4855" s="26">
        <f>VLOOKUP(K4855,Table!$A$2:$C$121,3,0)</f>
        <v>5</v>
      </c>
      <c r="O4855" s="13" t="str">
        <f>VLOOKUP(A4855,Table!$U$1:$V$230,2,0)</f>
        <v>Tetragonal</v>
      </c>
      <c r="P4855" s="1"/>
    </row>
    <row r="4856" spans="1:16">
      <c r="A4856" s="12">
        <v>141</v>
      </c>
      <c r="B4856" s="12">
        <v>621208</v>
      </c>
      <c r="C4856" s="12" t="s">
        <v>5353</v>
      </c>
      <c r="D4856" s="12" t="s">
        <v>5433</v>
      </c>
      <c r="E4856" s="17" t="s">
        <v>11331</v>
      </c>
      <c r="F4856" s="25" t="str">
        <f>LEFT(E4856,MIN(FIND({0,1,2,3,4,5,6,7,8,9},ASC(E4856)&amp;1234567890))-1)</f>
        <v>Ce</v>
      </c>
      <c r="G4856" s="25">
        <f t="shared" si="150"/>
        <v>1</v>
      </c>
      <c r="H4856" s="25">
        <f>VLOOKUP(F4856,Table!$A$2:$C$121,2,0)</f>
        <v>3</v>
      </c>
      <c r="I4856" s="26">
        <f>VLOOKUP(F4856,Table!$A$2:$C$121,3,0)</f>
        <v>6</v>
      </c>
      <c r="J4856" s="17" t="s">
        <v>12726</v>
      </c>
      <c r="K4856" s="25" t="str">
        <f>LEFT(J4856,MIN(FIND({0,1,2,3,4,5,6,7,8,9},ASC(J4856)&amp;1234567890))-1)</f>
        <v>Ge</v>
      </c>
      <c r="L4856" s="25">
        <f t="shared" si="151"/>
        <v>1.66</v>
      </c>
      <c r="M4856" s="25">
        <f>VLOOKUP(K4856,Table!$A$2:$C$121,2,0)</f>
        <v>14</v>
      </c>
      <c r="N4856" s="26">
        <f>VLOOKUP(K4856,Table!$A$2:$C$121,3,0)</f>
        <v>4</v>
      </c>
      <c r="O4856" s="13" t="str">
        <f>VLOOKUP(A4856,Table!$U$1:$V$230,2,0)</f>
        <v>Tetragonal</v>
      </c>
      <c r="P4856" s="1"/>
    </row>
    <row r="4857" spans="1:16">
      <c r="A4857" s="12">
        <v>141</v>
      </c>
      <c r="B4857" s="12">
        <v>629768</v>
      </c>
      <c r="C4857" s="12" t="s">
        <v>5353</v>
      </c>
      <c r="D4857" s="12" t="s">
        <v>5434</v>
      </c>
      <c r="E4857" s="17" t="s">
        <v>11333</v>
      </c>
      <c r="F4857" s="25" t="str">
        <f>LEFT(E4857,MIN(FIND({0,1,2,3,4,5,6,7,8,9},ASC(E4857)&amp;1234567890))-1)</f>
        <v>Dy</v>
      </c>
      <c r="G4857" s="25">
        <f t="shared" si="150"/>
        <v>1</v>
      </c>
      <c r="H4857" s="25">
        <f>VLOOKUP(F4857,Table!$A$2:$C$121,2,0)</f>
        <v>3</v>
      </c>
      <c r="I4857" s="26">
        <f>VLOOKUP(F4857,Table!$A$2:$C$121,3,0)</f>
        <v>6</v>
      </c>
      <c r="J4857" s="17" t="s">
        <v>12726</v>
      </c>
      <c r="K4857" s="25" t="str">
        <f>LEFT(J4857,MIN(FIND({0,1,2,3,4,5,6,7,8,9},ASC(J4857)&amp;1234567890))-1)</f>
        <v>Ge</v>
      </c>
      <c r="L4857" s="25">
        <f t="shared" si="151"/>
        <v>1.66</v>
      </c>
      <c r="M4857" s="25">
        <f>VLOOKUP(K4857,Table!$A$2:$C$121,2,0)</f>
        <v>14</v>
      </c>
      <c r="N4857" s="26">
        <f>VLOOKUP(K4857,Table!$A$2:$C$121,3,0)</f>
        <v>4</v>
      </c>
      <c r="O4857" s="13" t="str">
        <f>VLOOKUP(A4857,Table!$U$1:$V$230,2,0)</f>
        <v>Tetragonal</v>
      </c>
      <c r="P4857" s="1"/>
    </row>
    <row r="4858" spans="1:16">
      <c r="A4858" s="12">
        <v>141</v>
      </c>
      <c r="B4858" s="12">
        <v>630310</v>
      </c>
      <c r="C4858" s="12" t="s">
        <v>5353</v>
      </c>
      <c r="D4858" s="12" t="s">
        <v>5435</v>
      </c>
      <c r="E4858" s="17" t="s">
        <v>11333</v>
      </c>
      <c r="F4858" s="25" t="str">
        <f>LEFT(E4858,MIN(FIND({0,1,2,3,4,5,6,7,8,9},ASC(E4858)&amp;1234567890))-1)</f>
        <v>Dy</v>
      </c>
      <c r="G4858" s="25">
        <f t="shared" si="150"/>
        <v>1</v>
      </c>
      <c r="H4858" s="25">
        <f>VLOOKUP(F4858,Table!$A$2:$C$121,2,0)</f>
        <v>3</v>
      </c>
      <c r="I4858" s="26">
        <f>VLOOKUP(F4858,Table!$A$2:$C$121,3,0)</f>
        <v>6</v>
      </c>
      <c r="J4858" s="17" t="s">
        <v>12739</v>
      </c>
      <c r="K4858" s="25" t="str">
        <f>LEFT(J4858,MIN(FIND({0,1,2,3,4,5,6,7,8,9},ASC(J4858)&amp;1234567890))-1)</f>
        <v>Si</v>
      </c>
      <c r="L4858" s="25">
        <f t="shared" si="151"/>
        <v>1.5</v>
      </c>
      <c r="M4858" s="25">
        <f>VLOOKUP(K4858,Table!$A$2:$C$121,2,0)</f>
        <v>14</v>
      </c>
      <c r="N4858" s="26">
        <f>VLOOKUP(K4858,Table!$A$2:$C$121,3,0)</f>
        <v>3</v>
      </c>
      <c r="O4858" s="13" t="str">
        <f>VLOOKUP(A4858,Table!$U$1:$V$230,2,0)</f>
        <v>Tetragonal</v>
      </c>
      <c r="P4858" s="1"/>
    </row>
    <row r="4859" spans="1:16">
      <c r="A4859" s="12">
        <v>141</v>
      </c>
      <c r="B4859" s="12">
        <v>630314</v>
      </c>
      <c r="C4859" s="12" t="s">
        <v>5353</v>
      </c>
      <c r="D4859" s="12" t="s">
        <v>3771</v>
      </c>
      <c r="E4859" s="17" t="s">
        <v>11333</v>
      </c>
      <c r="F4859" s="25" t="str">
        <f>LEFT(E4859,MIN(FIND({0,1,2,3,4,5,6,7,8,9},ASC(E4859)&amp;1234567890))-1)</f>
        <v>Dy</v>
      </c>
      <c r="G4859" s="25">
        <f t="shared" si="150"/>
        <v>1</v>
      </c>
      <c r="H4859" s="25">
        <f>VLOOKUP(F4859,Table!$A$2:$C$121,2,0)</f>
        <v>3</v>
      </c>
      <c r="I4859" s="26">
        <f>VLOOKUP(F4859,Table!$A$2:$C$121,3,0)</f>
        <v>6</v>
      </c>
      <c r="J4859" s="17" t="s">
        <v>11546</v>
      </c>
      <c r="K4859" s="25" t="str">
        <f>LEFT(J4859,MIN(FIND({0,1,2,3,4,5,6,7,8,9},ASC(J4859)&amp;1234567890))-1)</f>
        <v>Si</v>
      </c>
      <c r="L4859" s="25">
        <f t="shared" si="151"/>
        <v>2</v>
      </c>
      <c r="M4859" s="25">
        <f>VLOOKUP(K4859,Table!$A$2:$C$121,2,0)</f>
        <v>14</v>
      </c>
      <c r="N4859" s="26">
        <f>VLOOKUP(K4859,Table!$A$2:$C$121,3,0)</f>
        <v>3</v>
      </c>
      <c r="O4859" s="13" t="str">
        <f>VLOOKUP(A4859,Table!$U$1:$V$230,2,0)</f>
        <v>Tetragonal</v>
      </c>
      <c r="P4859" s="1"/>
    </row>
    <row r="4860" spans="1:16">
      <c r="A4860" s="12">
        <v>141</v>
      </c>
      <c r="B4860" s="12">
        <v>631164</v>
      </c>
      <c r="C4860" s="12" t="s">
        <v>5353</v>
      </c>
      <c r="D4860" s="12" t="s">
        <v>5436</v>
      </c>
      <c r="E4860" s="17" t="s">
        <v>11542</v>
      </c>
      <c r="F4860" s="25" t="str">
        <f>LEFT(E4860,MIN(FIND({0,1,2,3,4,5,6,7,8,9},ASC(E4860)&amp;1234567890))-1)</f>
        <v>Er</v>
      </c>
      <c r="G4860" s="25">
        <f t="shared" si="150"/>
        <v>1</v>
      </c>
      <c r="H4860" s="25">
        <f>VLOOKUP(F4860,Table!$A$2:$C$121,2,0)</f>
        <v>3</v>
      </c>
      <c r="I4860" s="26">
        <f>VLOOKUP(F4860,Table!$A$2:$C$121,3,0)</f>
        <v>6</v>
      </c>
      <c r="J4860" s="17" t="s">
        <v>11546</v>
      </c>
      <c r="K4860" s="25" t="str">
        <f>LEFT(J4860,MIN(FIND({0,1,2,3,4,5,6,7,8,9},ASC(J4860)&amp;1234567890))-1)</f>
        <v>Si</v>
      </c>
      <c r="L4860" s="25">
        <f t="shared" si="151"/>
        <v>2</v>
      </c>
      <c r="M4860" s="25">
        <f>VLOOKUP(K4860,Table!$A$2:$C$121,2,0)</f>
        <v>14</v>
      </c>
      <c r="N4860" s="26">
        <f>VLOOKUP(K4860,Table!$A$2:$C$121,3,0)</f>
        <v>3</v>
      </c>
      <c r="O4860" s="13" t="str">
        <f>VLOOKUP(A4860,Table!$U$1:$V$230,2,0)</f>
        <v>Tetragonal</v>
      </c>
      <c r="P4860" s="1"/>
    </row>
    <row r="4861" spans="1:16">
      <c r="A4861" s="12">
        <v>141</v>
      </c>
      <c r="B4861" s="12">
        <v>631713</v>
      </c>
      <c r="C4861" s="12" t="s">
        <v>5355</v>
      </c>
      <c r="D4861" s="12" t="s">
        <v>5437</v>
      </c>
      <c r="E4861" s="17" t="s">
        <v>428</v>
      </c>
      <c r="F4861" s="25" t="str">
        <f>LEFT(E4861,MIN(FIND({0,1,2,3,4,5,6,7,8,9},ASC(E4861)&amp;1234567890))-1)</f>
        <v>Eu</v>
      </c>
      <c r="G4861" s="25">
        <f t="shared" si="150"/>
        <v>1</v>
      </c>
      <c r="H4861" s="25">
        <f>VLOOKUP(F4861,Table!$A$2:$C$121,2,0)</f>
        <v>3</v>
      </c>
      <c r="I4861" s="26">
        <f>VLOOKUP(F4861,Table!$A$2:$C$121,3,0)</f>
        <v>6</v>
      </c>
      <c r="J4861" s="17" t="s">
        <v>12198</v>
      </c>
      <c r="K4861" s="25" t="str">
        <f>LEFT(J4861,MIN(FIND({0,1,2,3,4,5,6,7,8,9},ASC(J4861)&amp;1234567890))-1)</f>
        <v>Zn</v>
      </c>
      <c r="L4861" s="25">
        <f t="shared" si="151"/>
        <v>11</v>
      </c>
      <c r="M4861" s="25">
        <f>VLOOKUP(K4861,Table!$A$2:$C$121,2,0)</f>
        <v>12</v>
      </c>
      <c r="N4861" s="26">
        <f>VLOOKUP(K4861,Table!$A$2:$C$121,3,0)</f>
        <v>4</v>
      </c>
      <c r="O4861" s="13" t="str">
        <f>VLOOKUP(A4861,Table!$U$1:$V$230,2,0)</f>
        <v>Tetragonal</v>
      </c>
      <c r="P4861" s="1"/>
    </row>
    <row r="4862" spans="1:16">
      <c r="A4862" s="12">
        <v>141</v>
      </c>
      <c r="B4862" s="12">
        <v>635548</v>
      </c>
      <c r="C4862" s="12" t="s">
        <v>5353</v>
      </c>
      <c r="D4862" s="12" t="s">
        <v>5438</v>
      </c>
      <c r="E4862" s="17" t="s">
        <v>50</v>
      </c>
      <c r="F4862" s="25" t="str">
        <f>LEFT(E4862,MIN(FIND({0,1,2,3,4,5,6,7,8,9},ASC(E4862)&amp;1234567890))-1)</f>
        <v>Ti</v>
      </c>
      <c r="G4862" s="25">
        <f t="shared" si="150"/>
        <v>1</v>
      </c>
      <c r="H4862" s="25">
        <f>VLOOKUP(F4862,Table!$A$2:$C$121,2,0)</f>
        <v>4</v>
      </c>
      <c r="I4862" s="26">
        <f>VLOOKUP(F4862,Table!$A$2:$C$121,3,0)</f>
        <v>4</v>
      </c>
      <c r="J4862" s="17" t="s">
        <v>11409</v>
      </c>
      <c r="K4862" s="25" t="str">
        <f>LEFT(J4862,MIN(FIND({0,1,2,3,4,5,6,7,8,9},ASC(J4862)&amp;1234567890))-1)</f>
        <v>Ga</v>
      </c>
      <c r="L4862" s="25">
        <f t="shared" si="151"/>
        <v>2</v>
      </c>
      <c r="M4862" s="25">
        <f>VLOOKUP(K4862,Table!$A$2:$C$121,2,0)</f>
        <v>13</v>
      </c>
      <c r="N4862" s="26">
        <f>VLOOKUP(K4862,Table!$A$2:$C$121,3,0)</f>
        <v>4</v>
      </c>
      <c r="O4862" s="13" t="str">
        <f>VLOOKUP(A4862,Table!$U$1:$V$230,2,0)</f>
        <v>Tetragonal</v>
      </c>
      <c r="P4862" s="1"/>
    </row>
    <row r="4863" spans="1:16">
      <c r="A4863" s="12">
        <v>141</v>
      </c>
      <c r="B4863" s="12">
        <v>635561</v>
      </c>
      <c r="C4863" s="12" t="s">
        <v>5353</v>
      </c>
      <c r="D4863" s="12" t="s">
        <v>5439</v>
      </c>
      <c r="E4863" s="17" t="s">
        <v>11409</v>
      </c>
      <c r="F4863" s="25" t="str">
        <f>LEFT(E4863,MIN(FIND({0,1,2,3,4,5,6,7,8,9},ASC(E4863)&amp;1234567890))-1)</f>
        <v>Ga</v>
      </c>
      <c r="G4863" s="25">
        <f t="shared" si="150"/>
        <v>2</v>
      </c>
      <c r="H4863" s="25">
        <f>VLOOKUP(F4863,Table!$A$2:$C$121,2,0)</f>
        <v>13</v>
      </c>
      <c r="I4863" s="26">
        <f>VLOOKUP(F4863,Table!$A$2:$C$121,3,0)</f>
        <v>4</v>
      </c>
      <c r="J4863" s="17" t="s">
        <v>50</v>
      </c>
      <c r="K4863" s="25" t="str">
        <f>LEFT(J4863,MIN(FIND({0,1,2,3,4,5,6,7,8,9},ASC(J4863)&amp;1234567890))-1)</f>
        <v>Ti</v>
      </c>
      <c r="L4863" s="25">
        <f t="shared" si="151"/>
        <v>1</v>
      </c>
      <c r="M4863" s="25">
        <f>VLOOKUP(K4863,Table!$A$2:$C$121,2,0)</f>
        <v>4</v>
      </c>
      <c r="N4863" s="26">
        <f>VLOOKUP(K4863,Table!$A$2:$C$121,3,0)</f>
        <v>4</v>
      </c>
      <c r="O4863" s="13" t="str">
        <f>VLOOKUP(A4863,Table!$U$1:$V$230,2,0)</f>
        <v>Tetragonal</v>
      </c>
      <c r="P4863" s="1"/>
    </row>
    <row r="4864" spans="1:16">
      <c r="A4864" s="12">
        <v>141</v>
      </c>
      <c r="B4864" s="12">
        <v>635723</v>
      </c>
      <c r="C4864" s="12" t="s">
        <v>5353</v>
      </c>
      <c r="D4864" s="12" t="s">
        <v>5440</v>
      </c>
      <c r="E4864" s="17" t="s">
        <v>11306</v>
      </c>
      <c r="F4864" s="25" t="str">
        <f>LEFT(E4864,MIN(FIND({0,1,2,3,4,5,6,7,8,9},ASC(E4864)&amp;1234567890))-1)</f>
        <v>Gd</v>
      </c>
      <c r="G4864" s="25">
        <f t="shared" si="150"/>
        <v>1</v>
      </c>
      <c r="H4864" s="25">
        <f>VLOOKUP(F4864,Table!$A$2:$C$121,2,0)</f>
        <v>3</v>
      </c>
      <c r="I4864" s="26">
        <f>VLOOKUP(F4864,Table!$A$2:$C$121,3,0)</f>
        <v>6</v>
      </c>
      <c r="J4864" s="17" t="s">
        <v>11461</v>
      </c>
      <c r="K4864" s="25" t="str">
        <f>LEFT(J4864,MIN(FIND({0,1,2,3,4,5,6,7,8,9},ASC(J4864)&amp;1234567890))-1)</f>
        <v>Ge</v>
      </c>
      <c r="L4864" s="25">
        <f t="shared" si="151"/>
        <v>2</v>
      </c>
      <c r="M4864" s="25">
        <f>VLOOKUP(K4864,Table!$A$2:$C$121,2,0)</f>
        <v>14</v>
      </c>
      <c r="N4864" s="26">
        <f>VLOOKUP(K4864,Table!$A$2:$C$121,3,0)</f>
        <v>4</v>
      </c>
      <c r="O4864" s="13" t="str">
        <f>VLOOKUP(A4864,Table!$U$1:$V$230,2,0)</f>
        <v>Tetragonal</v>
      </c>
      <c r="P4864" s="1"/>
    </row>
    <row r="4865" spans="1:16">
      <c r="A4865" s="12">
        <v>141</v>
      </c>
      <c r="B4865" s="12">
        <v>635726</v>
      </c>
      <c r="C4865" s="12" t="s">
        <v>5353</v>
      </c>
      <c r="D4865" s="12" t="s">
        <v>5441</v>
      </c>
      <c r="E4865" s="17" t="s">
        <v>11395</v>
      </c>
      <c r="F4865" s="25" t="str">
        <f>LEFT(E4865,MIN(FIND({0,1,2,3,4,5,6,7,8,9},ASC(E4865)&amp;1234567890))-1)</f>
        <v>Gd</v>
      </c>
      <c r="G4865" s="25">
        <f t="shared" si="150"/>
        <v>2</v>
      </c>
      <c r="H4865" s="25">
        <f>VLOOKUP(F4865,Table!$A$2:$C$121,2,0)</f>
        <v>3</v>
      </c>
      <c r="I4865" s="26">
        <f>VLOOKUP(F4865,Table!$A$2:$C$121,3,0)</f>
        <v>6</v>
      </c>
      <c r="J4865" s="17" t="s">
        <v>594</v>
      </c>
      <c r="K4865" s="25" t="str">
        <f>LEFT(J4865,MIN(FIND({0,1,2,3,4,5,6,7,8,9},ASC(J4865)&amp;1234567890))-1)</f>
        <v>Ge</v>
      </c>
      <c r="L4865" s="25">
        <f t="shared" si="151"/>
        <v>3</v>
      </c>
      <c r="M4865" s="25">
        <f>VLOOKUP(K4865,Table!$A$2:$C$121,2,0)</f>
        <v>14</v>
      </c>
      <c r="N4865" s="26">
        <f>VLOOKUP(K4865,Table!$A$2:$C$121,3,0)</f>
        <v>4</v>
      </c>
      <c r="O4865" s="13" t="str">
        <f>VLOOKUP(A4865,Table!$U$1:$V$230,2,0)</f>
        <v>Tetragonal</v>
      </c>
      <c r="P4865" s="1"/>
    </row>
    <row r="4866" spans="1:16">
      <c r="A4866" s="12">
        <v>141</v>
      </c>
      <c r="B4866" s="12">
        <v>635735</v>
      </c>
      <c r="C4866" s="12" t="s">
        <v>5353</v>
      </c>
      <c r="D4866" s="12" t="s">
        <v>5442</v>
      </c>
      <c r="E4866" s="17" t="s">
        <v>11306</v>
      </c>
      <c r="F4866" s="25" t="str">
        <f>LEFT(E4866,MIN(FIND({0,1,2,3,4,5,6,7,8,9},ASC(E4866)&amp;1234567890))-1)</f>
        <v>Gd</v>
      </c>
      <c r="G4866" s="25">
        <f t="shared" ref="G4866:G4929" si="152">IF(SUBSTITUTE(E4866,F4866,"")="",1,SUBSTITUTE(E4866,F4866,""))*1</f>
        <v>1</v>
      </c>
      <c r="H4866" s="25">
        <f>VLOOKUP(F4866,Table!$A$2:$C$121,2,0)</f>
        <v>3</v>
      </c>
      <c r="I4866" s="26">
        <f>VLOOKUP(F4866,Table!$A$2:$C$121,3,0)</f>
        <v>6</v>
      </c>
      <c r="J4866" s="17" t="s">
        <v>12740</v>
      </c>
      <c r="K4866" s="25" t="str">
        <f>LEFT(J4866,MIN(FIND({0,1,2,3,4,5,6,7,8,9},ASC(J4866)&amp;1234567890))-1)</f>
        <v>Ge</v>
      </c>
      <c r="L4866" s="25">
        <f t="shared" ref="L4866:L4929" si="153">IF(SUBSTITUTE(J4866,K4866,"")="",1,SUBSTITUTE(J4866,K4866,""))*1</f>
        <v>1.67</v>
      </c>
      <c r="M4866" s="25">
        <f>VLOOKUP(K4866,Table!$A$2:$C$121,2,0)</f>
        <v>14</v>
      </c>
      <c r="N4866" s="26">
        <f>VLOOKUP(K4866,Table!$A$2:$C$121,3,0)</f>
        <v>4</v>
      </c>
      <c r="O4866" s="13" t="str">
        <f>VLOOKUP(A4866,Table!$U$1:$V$230,2,0)</f>
        <v>Tetragonal</v>
      </c>
      <c r="P4866" s="1"/>
    </row>
    <row r="4867" spans="1:16">
      <c r="A4867" s="12">
        <v>141</v>
      </c>
      <c r="B4867" s="12">
        <v>636452</v>
      </c>
      <c r="C4867" s="12" t="s">
        <v>5353</v>
      </c>
      <c r="D4867" s="12" t="s">
        <v>3778</v>
      </c>
      <c r="E4867" s="17" t="s">
        <v>11306</v>
      </c>
      <c r="F4867" s="25" t="str">
        <f>LEFT(E4867,MIN(FIND({0,1,2,3,4,5,6,7,8,9},ASC(E4867)&amp;1234567890))-1)</f>
        <v>Gd</v>
      </c>
      <c r="G4867" s="25">
        <f t="shared" si="152"/>
        <v>1</v>
      </c>
      <c r="H4867" s="25">
        <f>VLOOKUP(F4867,Table!$A$2:$C$121,2,0)</f>
        <v>3</v>
      </c>
      <c r="I4867" s="26">
        <f>VLOOKUP(F4867,Table!$A$2:$C$121,3,0)</f>
        <v>6</v>
      </c>
      <c r="J4867" s="17" t="s">
        <v>11546</v>
      </c>
      <c r="K4867" s="25" t="str">
        <f>LEFT(J4867,MIN(FIND({0,1,2,3,4,5,6,7,8,9},ASC(J4867)&amp;1234567890))-1)</f>
        <v>Si</v>
      </c>
      <c r="L4867" s="25">
        <f t="shared" si="153"/>
        <v>2</v>
      </c>
      <c r="M4867" s="25">
        <f>VLOOKUP(K4867,Table!$A$2:$C$121,2,0)</f>
        <v>14</v>
      </c>
      <c r="N4867" s="26">
        <f>VLOOKUP(K4867,Table!$A$2:$C$121,3,0)</f>
        <v>3</v>
      </c>
      <c r="O4867" s="13" t="str">
        <f>VLOOKUP(A4867,Table!$U$1:$V$230,2,0)</f>
        <v>Tetragonal</v>
      </c>
      <c r="P4867" s="1"/>
    </row>
    <row r="4868" spans="1:16">
      <c r="A4868" s="12">
        <v>141</v>
      </c>
      <c r="B4868" s="12">
        <v>636512</v>
      </c>
      <c r="C4868" s="12" t="s">
        <v>5355</v>
      </c>
      <c r="D4868" s="12" t="s">
        <v>5443</v>
      </c>
      <c r="E4868" s="17" t="s">
        <v>11589</v>
      </c>
      <c r="F4868" s="25" t="str">
        <f>LEFT(E4868,MIN(FIND({0,1,2,3,4,5,6,7,8,9},ASC(E4868)&amp;1234567890))-1)</f>
        <v>Gd</v>
      </c>
      <c r="G4868" s="25">
        <f t="shared" si="152"/>
        <v>3</v>
      </c>
      <c r="H4868" s="25">
        <f>VLOOKUP(F4868,Table!$A$2:$C$121,2,0)</f>
        <v>3</v>
      </c>
      <c r="I4868" s="26">
        <f>VLOOKUP(F4868,Table!$A$2:$C$121,3,0)</f>
        <v>6</v>
      </c>
      <c r="J4868" s="17" t="s">
        <v>12735</v>
      </c>
      <c r="K4868" s="25" t="str">
        <f>LEFT(J4868,MIN(FIND({0,1,2,3,4,5,6,7,8,9},ASC(J4868)&amp;1234567890))-1)</f>
        <v>Zn</v>
      </c>
      <c r="L4868" s="25">
        <f t="shared" si="153"/>
        <v>22</v>
      </c>
      <c r="M4868" s="25">
        <f>VLOOKUP(K4868,Table!$A$2:$C$121,2,0)</f>
        <v>12</v>
      </c>
      <c r="N4868" s="26">
        <f>VLOOKUP(K4868,Table!$A$2:$C$121,3,0)</f>
        <v>4</v>
      </c>
      <c r="O4868" s="13" t="str">
        <f>VLOOKUP(A4868,Table!$U$1:$V$230,2,0)</f>
        <v>Tetragonal</v>
      </c>
      <c r="P4868" s="1"/>
    </row>
    <row r="4869" spans="1:16">
      <c r="A4869" s="12">
        <v>141</v>
      </c>
      <c r="B4869" s="12">
        <v>636613</v>
      </c>
      <c r="C4869" s="12" t="s">
        <v>5353</v>
      </c>
      <c r="D4869" s="12" t="s">
        <v>5444</v>
      </c>
      <c r="E4869" s="17" t="s">
        <v>587</v>
      </c>
      <c r="F4869" s="25" t="str">
        <f>LEFT(E4869,MIN(FIND({0,1,2,3,4,5,6,7,8,9},ASC(E4869)&amp;1234567890))-1)</f>
        <v>Ho</v>
      </c>
      <c r="G4869" s="25">
        <f t="shared" si="152"/>
        <v>1</v>
      </c>
      <c r="H4869" s="25">
        <f>VLOOKUP(F4869,Table!$A$2:$C$121,2,0)</f>
        <v>3</v>
      </c>
      <c r="I4869" s="26">
        <f>VLOOKUP(F4869,Table!$A$2:$C$121,3,0)</f>
        <v>6</v>
      </c>
      <c r="J4869" s="17" t="s">
        <v>12726</v>
      </c>
      <c r="K4869" s="25" t="str">
        <f>LEFT(J4869,MIN(FIND({0,1,2,3,4,5,6,7,8,9},ASC(J4869)&amp;1234567890))-1)</f>
        <v>Ge</v>
      </c>
      <c r="L4869" s="25">
        <f t="shared" si="153"/>
        <v>1.66</v>
      </c>
      <c r="M4869" s="25">
        <f>VLOOKUP(K4869,Table!$A$2:$C$121,2,0)</f>
        <v>14</v>
      </c>
      <c r="N4869" s="26">
        <f>VLOOKUP(K4869,Table!$A$2:$C$121,3,0)</f>
        <v>4</v>
      </c>
      <c r="O4869" s="13" t="str">
        <f>VLOOKUP(A4869,Table!$U$1:$V$230,2,0)</f>
        <v>Tetragonal</v>
      </c>
      <c r="P4869" s="1"/>
    </row>
    <row r="4870" spans="1:16">
      <c r="A4870" s="12">
        <v>141</v>
      </c>
      <c r="B4870" s="12">
        <v>636787</v>
      </c>
      <c r="C4870" s="12" t="s">
        <v>5353</v>
      </c>
      <c r="D4870" s="12" t="s">
        <v>5445</v>
      </c>
      <c r="E4870" s="17" t="s">
        <v>11328</v>
      </c>
      <c r="F4870" s="25" t="str">
        <f>LEFT(E4870,MIN(FIND({0,1,2,3,4,5,6,7,8,9},ASC(E4870)&amp;1234567890))-1)</f>
        <v>La</v>
      </c>
      <c r="G4870" s="25">
        <f t="shared" si="152"/>
        <v>2</v>
      </c>
      <c r="H4870" s="25">
        <f>VLOOKUP(F4870,Table!$A$2:$C$121,2,0)</f>
        <v>3</v>
      </c>
      <c r="I4870" s="26">
        <f>VLOOKUP(F4870,Table!$A$2:$C$121,3,0)</f>
        <v>6</v>
      </c>
      <c r="J4870" s="17" t="s">
        <v>594</v>
      </c>
      <c r="K4870" s="25" t="str">
        <f>LEFT(J4870,MIN(FIND({0,1,2,3,4,5,6,7,8,9},ASC(J4870)&amp;1234567890))-1)</f>
        <v>Ge</v>
      </c>
      <c r="L4870" s="25">
        <f t="shared" si="153"/>
        <v>3</v>
      </c>
      <c r="M4870" s="25">
        <f>VLOOKUP(K4870,Table!$A$2:$C$121,2,0)</f>
        <v>14</v>
      </c>
      <c r="N4870" s="26">
        <f>VLOOKUP(K4870,Table!$A$2:$C$121,3,0)</f>
        <v>4</v>
      </c>
      <c r="O4870" s="13" t="str">
        <f>VLOOKUP(A4870,Table!$U$1:$V$230,2,0)</f>
        <v>Tetragonal</v>
      </c>
      <c r="P4870" s="1"/>
    </row>
    <row r="4871" spans="1:16">
      <c r="A4871" s="12">
        <v>141</v>
      </c>
      <c r="B4871" s="12">
        <v>636796</v>
      </c>
      <c r="C4871" s="12" t="s">
        <v>5353</v>
      </c>
      <c r="D4871" s="12" t="s">
        <v>3782</v>
      </c>
      <c r="E4871" s="17" t="s">
        <v>11461</v>
      </c>
      <c r="F4871" s="25" t="str">
        <f>LEFT(E4871,MIN(FIND({0,1,2,3,4,5,6,7,8,9},ASC(E4871)&amp;1234567890))-1)</f>
        <v>Ge</v>
      </c>
      <c r="G4871" s="25">
        <f t="shared" si="152"/>
        <v>2</v>
      </c>
      <c r="H4871" s="25">
        <f>VLOOKUP(F4871,Table!$A$2:$C$121,2,0)</f>
        <v>14</v>
      </c>
      <c r="I4871" s="26">
        <f>VLOOKUP(F4871,Table!$A$2:$C$121,3,0)</f>
        <v>4</v>
      </c>
      <c r="J4871" s="17" t="s">
        <v>46</v>
      </c>
      <c r="K4871" s="25" t="str">
        <f>LEFT(J4871,MIN(FIND({0,1,2,3,4,5,6,7,8,9},ASC(J4871)&amp;1234567890))-1)</f>
        <v>La</v>
      </c>
      <c r="L4871" s="25">
        <f t="shared" si="153"/>
        <v>1</v>
      </c>
      <c r="M4871" s="25">
        <f>VLOOKUP(K4871,Table!$A$2:$C$121,2,0)</f>
        <v>3</v>
      </c>
      <c r="N4871" s="26">
        <f>VLOOKUP(K4871,Table!$A$2:$C$121,3,0)</f>
        <v>6</v>
      </c>
      <c r="O4871" s="13" t="str">
        <f>VLOOKUP(A4871,Table!$U$1:$V$230,2,0)</f>
        <v>Tetragonal</v>
      </c>
      <c r="P4871" s="1"/>
    </row>
    <row r="4872" spans="1:16">
      <c r="A4872" s="12">
        <v>141</v>
      </c>
      <c r="B4872" s="12">
        <v>636805</v>
      </c>
      <c r="C4872" s="12" t="s">
        <v>5353</v>
      </c>
      <c r="D4872" s="12" t="s">
        <v>5446</v>
      </c>
      <c r="E4872" s="17" t="s">
        <v>46</v>
      </c>
      <c r="F4872" s="25" t="str">
        <f>LEFT(E4872,MIN(FIND({0,1,2,3,4,5,6,7,8,9},ASC(E4872)&amp;1234567890))-1)</f>
        <v>La</v>
      </c>
      <c r="G4872" s="25">
        <f t="shared" si="152"/>
        <v>1</v>
      </c>
      <c r="H4872" s="25">
        <f>VLOOKUP(F4872,Table!$A$2:$C$121,2,0)</f>
        <v>3</v>
      </c>
      <c r="I4872" s="26">
        <f>VLOOKUP(F4872,Table!$A$2:$C$121,3,0)</f>
        <v>6</v>
      </c>
      <c r="J4872" s="17" t="s">
        <v>12741</v>
      </c>
      <c r="K4872" s="25" t="str">
        <f>LEFT(J4872,MIN(FIND({0,1,2,3,4,5,6,7,8,9},ASC(J4872)&amp;1234567890))-1)</f>
        <v>Ge</v>
      </c>
      <c r="L4872" s="25">
        <f t="shared" si="153"/>
        <v>1.56</v>
      </c>
      <c r="M4872" s="25">
        <f>VLOOKUP(K4872,Table!$A$2:$C$121,2,0)</f>
        <v>14</v>
      </c>
      <c r="N4872" s="26">
        <f>VLOOKUP(K4872,Table!$A$2:$C$121,3,0)</f>
        <v>4</v>
      </c>
      <c r="O4872" s="13" t="str">
        <f>VLOOKUP(A4872,Table!$U$1:$V$230,2,0)</f>
        <v>Tetragonal</v>
      </c>
      <c r="P4872" s="1"/>
    </row>
    <row r="4873" spans="1:16">
      <c r="A4873" s="12">
        <v>141</v>
      </c>
      <c r="B4873" s="12">
        <v>637254</v>
      </c>
      <c r="C4873" s="12" t="s">
        <v>5353</v>
      </c>
      <c r="D4873" s="12" t="s">
        <v>5447</v>
      </c>
      <c r="E4873" s="17" t="s">
        <v>615</v>
      </c>
      <c r="F4873" s="25" t="str">
        <f>LEFT(E4873,MIN(FIND({0,1,2,3,4,5,6,7,8,9},ASC(E4873)&amp;1234567890))-1)</f>
        <v>Nd</v>
      </c>
      <c r="G4873" s="25">
        <f t="shared" si="152"/>
        <v>1</v>
      </c>
      <c r="H4873" s="25">
        <f>VLOOKUP(F4873,Table!$A$2:$C$121,2,0)</f>
        <v>3</v>
      </c>
      <c r="I4873" s="26">
        <f>VLOOKUP(F4873,Table!$A$2:$C$121,3,0)</f>
        <v>6</v>
      </c>
      <c r="J4873" s="17" t="s">
        <v>12742</v>
      </c>
      <c r="K4873" s="25" t="str">
        <f>LEFT(J4873,MIN(FIND({0,1,2,3,4,5,6,7,8,9},ASC(J4873)&amp;1234567890))-1)</f>
        <v>Ge</v>
      </c>
      <c r="L4873" s="25">
        <f t="shared" si="153"/>
        <v>1.5</v>
      </c>
      <c r="M4873" s="25">
        <f>VLOOKUP(K4873,Table!$A$2:$C$121,2,0)</f>
        <v>14</v>
      </c>
      <c r="N4873" s="26">
        <f>VLOOKUP(K4873,Table!$A$2:$C$121,3,0)</f>
        <v>4</v>
      </c>
      <c r="O4873" s="13" t="str">
        <f>VLOOKUP(A4873,Table!$U$1:$V$230,2,0)</f>
        <v>Tetragonal</v>
      </c>
      <c r="P4873" s="1"/>
    </row>
    <row r="4874" spans="1:16">
      <c r="A4874" s="12">
        <v>141</v>
      </c>
      <c r="B4874" s="12">
        <v>637255</v>
      </c>
      <c r="C4874" s="12" t="s">
        <v>5353</v>
      </c>
      <c r="D4874" s="12" t="s">
        <v>5448</v>
      </c>
      <c r="E4874" s="17" t="s">
        <v>615</v>
      </c>
      <c r="F4874" s="25" t="str">
        <f>LEFT(E4874,MIN(FIND({0,1,2,3,4,5,6,7,8,9},ASC(E4874)&amp;1234567890))-1)</f>
        <v>Nd</v>
      </c>
      <c r="G4874" s="25">
        <f t="shared" si="152"/>
        <v>1</v>
      </c>
      <c r="H4874" s="25">
        <f>VLOOKUP(F4874,Table!$A$2:$C$121,2,0)</f>
        <v>3</v>
      </c>
      <c r="I4874" s="26">
        <f>VLOOKUP(F4874,Table!$A$2:$C$121,3,0)</f>
        <v>6</v>
      </c>
      <c r="J4874" s="17" t="s">
        <v>11461</v>
      </c>
      <c r="K4874" s="25" t="str">
        <f>LEFT(J4874,MIN(FIND({0,1,2,3,4,5,6,7,8,9},ASC(J4874)&amp;1234567890))-1)</f>
        <v>Ge</v>
      </c>
      <c r="L4874" s="25">
        <f t="shared" si="153"/>
        <v>2</v>
      </c>
      <c r="M4874" s="25">
        <f>VLOOKUP(K4874,Table!$A$2:$C$121,2,0)</f>
        <v>14</v>
      </c>
      <c r="N4874" s="26">
        <f>VLOOKUP(K4874,Table!$A$2:$C$121,3,0)</f>
        <v>4</v>
      </c>
      <c r="O4874" s="13" t="str">
        <f>VLOOKUP(A4874,Table!$U$1:$V$230,2,0)</f>
        <v>Tetragonal</v>
      </c>
      <c r="P4874" s="1"/>
    </row>
    <row r="4875" spans="1:16">
      <c r="A4875" s="12">
        <v>141</v>
      </c>
      <c r="B4875" s="12">
        <v>637261</v>
      </c>
      <c r="C4875" s="12" t="s">
        <v>5353</v>
      </c>
      <c r="D4875" s="12" t="s">
        <v>3783</v>
      </c>
      <c r="E4875" s="17" t="s">
        <v>615</v>
      </c>
      <c r="F4875" s="25" t="str">
        <f>LEFT(E4875,MIN(FIND({0,1,2,3,4,5,6,7,8,9},ASC(E4875)&amp;1234567890))-1)</f>
        <v>Nd</v>
      </c>
      <c r="G4875" s="25">
        <f t="shared" si="152"/>
        <v>1</v>
      </c>
      <c r="H4875" s="25">
        <f>VLOOKUP(F4875,Table!$A$2:$C$121,2,0)</f>
        <v>3</v>
      </c>
      <c r="I4875" s="26">
        <f>VLOOKUP(F4875,Table!$A$2:$C$121,3,0)</f>
        <v>6</v>
      </c>
      <c r="J4875" s="17" t="s">
        <v>12236</v>
      </c>
      <c r="K4875" s="25" t="str">
        <f>LEFT(J4875,MIN(FIND({0,1,2,3,4,5,6,7,8,9},ASC(J4875)&amp;1234567890))-1)</f>
        <v>Ge</v>
      </c>
      <c r="L4875" s="25">
        <f t="shared" si="153"/>
        <v>1.6</v>
      </c>
      <c r="M4875" s="25">
        <f>VLOOKUP(K4875,Table!$A$2:$C$121,2,0)</f>
        <v>14</v>
      </c>
      <c r="N4875" s="26">
        <f>VLOOKUP(K4875,Table!$A$2:$C$121,3,0)</f>
        <v>4</v>
      </c>
      <c r="O4875" s="13" t="str">
        <f>VLOOKUP(A4875,Table!$U$1:$V$230,2,0)</f>
        <v>Tetragonal</v>
      </c>
      <c r="P4875" s="1"/>
    </row>
    <row r="4876" spans="1:16">
      <c r="A4876" s="12">
        <v>141</v>
      </c>
      <c r="B4876" s="12">
        <v>637288</v>
      </c>
      <c r="C4876" s="12" t="s">
        <v>5353</v>
      </c>
      <c r="D4876" s="12" t="s">
        <v>5449</v>
      </c>
      <c r="E4876" s="17" t="s">
        <v>11461</v>
      </c>
      <c r="F4876" s="25" t="str">
        <f>LEFT(E4876,MIN(FIND({0,1,2,3,4,5,6,7,8,9},ASC(E4876)&amp;1234567890))-1)</f>
        <v>Ge</v>
      </c>
      <c r="G4876" s="25">
        <f t="shared" si="152"/>
        <v>2</v>
      </c>
      <c r="H4876" s="25">
        <f>VLOOKUP(F4876,Table!$A$2:$C$121,2,0)</f>
        <v>14</v>
      </c>
      <c r="I4876" s="26">
        <f>VLOOKUP(F4876,Table!$A$2:$C$121,3,0)</f>
        <v>4</v>
      </c>
      <c r="J4876" s="17" t="s">
        <v>615</v>
      </c>
      <c r="K4876" s="25" t="str">
        <f>LEFT(J4876,MIN(FIND({0,1,2,3,4,5,6,7,8,9},ASC(J4876)&amp;1234567890))-1)</f>
        <v>Nd</v>
      </c>
      <c r="L4876" s="25">
        <f t="shared" si="153"/>
        <v>1</v>
      </c>
      <c r="M4876" s="25">
        <f>VLOOKUP(K4876,Table!$A$2:$C$121,2,0)</f>
        <v>3</v>
      </c>
      <c r="N4876" s="26">
        <f>VLOOKUP(K4876,Table!$A$2:$C$121,3,0)</f>
        <v>6</v>
      </c>
      <c r="O4876" s="13" t="str">
        <f>VLOOKUP(A4876,Table!$U$1:$V$230,2,0)</f>
        <v>Tetragonal</v>
      </c>
      <c r="P4876" s="1"/>
    </row>
    <row r="4877" spans="1:16">
      <c r="A4877" s="12">
        <v>141</v>
      </c>
      <c r="B4877" s="12">
        <v>637585</v>
      </c>
      <c r="C4877" s="12" t="s">
        <v>5353</v>
      </c>
      <c r="D4877" s="12" t="s">
        <v>5450</v>
      </c>
      <c r="E4877" s="17" t="s">
        <v>11332</v>
      </c>
      <c r="F4877" s="25" t="str">
        <f>LEFT(E4877,MIN(FIND({0,1,2,3,4,5,6,7,8,9},ASC(E4877)&amp;1234567890))-1)</f>
        <v>Pr</v>
      </c>
      <c r="G4877" s="25">
        <f t="shared" si="152"/>
        <v>1</v>
      </c>
      <c r="H4877" s="25">
        <f>VLOOKUP(F4877,Table!$A$2:$C$121,2,0)</f>
        <v>3</v>
      </c>
      <c r="I4877" s="26">
        <f>VLOOKUP(F4877,Table!$A$2:$C$121,3,0)</f>
        <v>6</v>
      </c>
      <c r="J4877" s="17" t="s">
        <v>12236</v>
      </c>
      <c r="K4877" s="25" t="str">
        <f>LEFT(J4877,MIN(FIND({0,1,2,3,4,5,6,7,8,9},ASC(J4877)&amp;1234567890))-1)</f>
        <v>Ge</v>
      </c>
      <c r="L4877" s="25">
        <f t="shared" si="153"/>
        <v>1.6</v>
      </c>
      <c r="M4877" s="25">
        <f>VLOOKUP(K4877,Table!$A$2:$C$121,2,0)</f>
        <v>14</v>
      </c>
      <c r="N4877" s="26">
        <f>VLOOKUP(K4877,Table!$A$2:$C$121,3,0)</f>
        <v>4</v>
      </c>
      <c r="O4877" s="13" t="str">
        <f>VLOOKUP(A4877,Table!$U$1:$V$230,2,0)</f>
        <v>Tetragonal</v>
      </c>
      <c r="P4877" s="1"/>
    </row>
    <row r="4878" spans="1:16">
      <c r="A4878" s="12">
        <v>141</v>
      </c>
      <c r="B4878" s="12">
        <v>637595</v>
      </c>
      <c r="C4878" s="12" t="s">
        <v>5353</v>
      </c>
      <c r="D4878" s="12" t="s">
        <v>5451</v>
      </c>
      <c r="E4878" s="17" t="s">
        <v>11332</v>
      </c>
      <c r="F4878" s="25" t="str">
        <f>LEFT(E4878,MIN(FIND({0,1,2,3,4,5,6,7,8,9},ASC(E4878)&amp;1234567890))-1)</f>
        <v>Pr</v>
      </c>
      <c r="G4878" s="25">
        <f t="shared" si="152"/>
        <v>1</v>
      </c>
      <c r="H4878" s="25">
        <f>VLOOKUP(F4878,Table!$A$2:$C$121,2,0)</f>
        <v>3</v>
      </c>
      <c r="I4878" s="26">
        <f>VLOOKUP(F4878,Table!$A$2:$C$121,3,0)</f>
        <v>6</v>
      </c>
      <c r="J4878" s="17" t="s">
        <v>12149</v>
      </c>
      <c r="K4878" s="25" t="str">
        <f>LEFT(J4878,MIN(FIND({0,1,2,3,4,5,6,7,8,9},ASC(J4878)&amp;1234567890))-1)</f>
        <v>Ge</v>
      </c>
      <c r="L4878" s="25">
        <f t="shared" si="153"/>
        <v>1.75</v>
      </c>
      <c r="M4878" s="25">
        <f>VLOOKUP(K4878,Table!$A$2:$C$121,2,0)</f>
        <v>14</v>
      </c>
      <c r="N4878" s="26">
        <f>VLOOKUP(K4878,Table!$A$2:$C$121,3,0)</f>
        <v>4</v>
      </c>
      <c r="O4878" s="13" t="str">
        <f>VLOOKUP(A4878,Table!$U$1:$V$230,2,0)</f>
        <v>Tetragonal</v>
      </c>
      <c r="P4878" s="1"/>
    </row>
    <row r="4879" spans="1:16">
      <c r="A4879" s="12">
        <v>141</v>
      </c>
      <c r="B4879" s="12">
        <v>637665</v>
      </c>
      <c r="C4879" s="12" t="s">
        <v>5353</v>
      </c>
      <c r="D4879" s="12" t="s">
        <v>5452</v>
      </c>
      <c r="E4879" s="17" t="s">
        <v>11461</v>
      </c>
      <c r="F4879" s="25" t="str">
        <f>LEFT(E4879,MIN(FIND({0,1,2,3,4,5,6,7,8,9},ASC(E4879)&amp;1234567890))-1)</f>
        <v>Ge</v>
      </c>
      <c r="G4879" s="25">
        <f t="shared" si="152"/>
        <v>2</v>
      </c>
      <c r="H4879" s="25">
        <f>VLOOKUP(F4879,Table!$A$2:$C$121,2,0)</f>
        <v>14</v>
      </c>
      <c r="I4879" s="26">
        <f>VLOOKUP(F4879,Table!$A$2:$C$121,3,0)</f>
        <v>4</v>
      </c>
      <c r="J4879" s="17" t="s">
        <v>11502</v>
      </c>
      <c r="K4879" s="25" t="str">
        <f>LEFT(J4879,MIN(FIND({0,1,2,3,4,5,6,7,8,9},ASC(J4879)&amp;1234567890))-1)</f>
        <v>Pu</v>
      </c>
      <c r="L4879" s="25">
        <f t="shared" si="153"/>
        <v>1</v>
      </c>
      <c r="M4879" s="25">
        <f>VLOOKUP(K4879,Table!$A$2:$C$121,2,0)</f>
        <v>3</v>
      </c>
      <c r="N4879" s="26">
        <f>VLOOKUP(K4879,Table!$A$2:$C$121,3,0)</f>
        <v>7</v>
      </c>
      <c r="O4879" s="13" t="str">
        <f>VLOOKUP(A4879,Table!$U$1:$V$230,2,0)</f>
        <v>Tetragonal</v>
      </c>
      <c r="P4879" s="1"/>
    </row>
    <row r="4880" spans="1:16">
      <c r="A4880" s="12">
        <v>141</v>
      </c>
      <c r="B4880" s="12">
        <v>637928</v>
      </c>
      <c r="C4880" s="12" t="s">
        <v>5353</v>
      </c>
      <c r="D4880" s="12" t="s">
        <v>5453</v>
      </c>
      <c r="E4880" s="17" t="s">
        <v>590</v>
      </c>
      <c r="F4880" s="25" t="str">
        <f>LEFT(E4880,MIN(FIND({0,1,2,3,4,5,6,7,8,9},ASC(E4880)&amp;1234567890))-1)</f>
        <v>Sm</v>
      </c>
      <c r="G4880" s="25">
        <f t="shared" si="152"/>
        <v>1</v>
      </c>
      <c r="H4880" s="25">
        <f>VLOOKUP(F4880,Table!$A$2:$C$121,2,0)</f>
        <v>3</v>
      </c>
      <c r="I4880" s="26">
        <f>VLOOKUP(F4880,Table!$A$2:$C$121,3,0)</f>
        <v>6</v>
      </c>
      <c r="J4880" s="17" t="s">
        <v>11461</v>
      </c>
      <c r="K4880" s="25" t="str">
        <f>LEFT(J4880,MIN(FIND({0,1,2,3,4,5,6,7,8,9},ASC(J4880)&amp;1234567890))-1)</f>
        <v>Ge</v>
      </c>
      <c r="L4880" s="25">
        <f t="shared" si="153"/>
        <v>2</v>
      </c>
      <c r="M4880" s="25">
        <f>VLOOKUP(K4880,Table!$A$2:$C$121,2,0)</f>
        <v>14</v>
      </c>
      <c r="N4880" s="26">
        <f>VLOOKUP(K4880,Table!$A$2:$C$121,3,0)</f>
        <v>4</v>
      </c>
      <c r="O4880" s="13" t="str">
        <f>VLOOKUP(A4880,Table!$U$1:$V$230,2,0)</f>
        <v>Tetragonal</v>
      </c>
      <c r="P4880" s="1"/>
    </row>
    <row r="4881" spans="1:16">
      <c r="A4881" s="12">
        <v>141</v>
      </c>
      <c r="B4881" s="12">
        <v>638002</v>
      </c>
      <c r="C4881" s="12" t="s">
        <v>5353</v>
      </c>
      <c r="D4881" s="12" t="s">
        <v>3462</v>
      </c>
      <c r="E4881" s="17" t="s">
        <v>11313</v>
      </c>
      <c r="F4881" s="25" t="str">
        <f>LEFT(E4881,MIN(FIND({0,1,2,3,4,5,6,7,8,9},ASC(E4881)&amp;1234567890))-1)</f>
        <v>Tb</v>
      </c>
      <c r="G4881" s="25">
        <f t="shared" si="152"/>
        <v>1</v>
      </c>
      <c r="H4881" s="25">
        <f>VLOOKUP(F4881,Table!$A$2:$C$121,2,0)</f>
        <v>3</v>
      </c>
      <c r="I4881" s="26">
        <f>VLOOKUP(F4881,Table!$A$2:$C$121,3,0)</f>
        <v>6</v>
      </c>
      <c r="J4881" s="17" t="s">
        <v>11461</v>
      </c>
      <c r="K4881" s="25" t="str">
        <f>LEFT(J4881,MIN(FIND({0,1,2,3,4,5,6,7,8,9},ASC(J4881)&amp;1234567890))-1)</f>
        <v>Ge</v>
      </c>
      <c r="L4881" s="25">
        <f t="shared" si="153"/>
        <v>2</v>
      </c>
      <c r="M4881" s="25">
        <f>VLOOKUP(K4881,Table!$A$2:$C$121,2,0)</f>
        <v>14</v>
      </c>
      <c r="N4881" s="26">
        <f>VLOOKUP(K4881,Table!$A$2:$C$121,3,0)</f>
        <v>4</v>
      </c>
      <c r="O4881" s="13" t="str">
        <f>VLOOKUP(A4881,Table!$U$1:$V$230,2,0)</f>
        <v>Tetragonal</v>
      </c>
      <c r="P4881" s="1"/>
    </row>
    <row r="4882" spans="1:16">
      <c r="A4882" s="12">
        <v>141</v>
      </c>
      <c r="B4882" s="12">
        <v>638136</v>
      </c>
      <c r="C4882" s="12" t="s">
        <v>5353</v>
      </c>
      <c r="D4882" s="12" t="s">
        <v>5454</v>
      </c>
      <c r="E4882" s="17" t="s">
        <v>11336</v>
      </c>
      <c r="F4882" s="25" t="str">
        <f>LEFT(E4882,MIN(FIND({0,1,2,3,4,5,6,7,8,9},ASC(E4882)&amp;1234567890))-1)</f>
        <v>Y</v>
      </c>
      <c r="G4882" s="25">
        <f t="shared" si="152"/>
        <v>1</v>
      </c>
      <c r="H4882" s="25">
        <f>VLOOKUP(F4882,Table!$A$2:$C$121,2,0)</f>
        <v>3</v>
      </c>
      <c r="I4882" s="26">
        <f>VLOOKUP(F4882,Table!$A$2:$C$121,3,0)</f>
        <v>5</v>
      </c>
      <c r="J4882" s="17" t="s">
        <v>12740</v>
      </c>
      <c r="K4882" s="25" t="str">
        <f>LEFT(J4882,MIN(FIND({0,1,2,3,4,5,6,7,8,9},ASC(J4882)&amp;1234567890))-1)</f>
        <v>Ge</v>
      </c>
      <c r="L4882" s="25">
        <f t="shared" si="153"/>
        <v>1.67</v>
      </c>
      <c r="M4882" s="25">
        <f>VLOOKUP(K4882,Table!$A$2:$C$121,2,0)</f>
        <v>14</v>
      </c>
      <c r="N4882" s="26">
        <f>VLOOKUP(K4882,Table!$A$2:$C$121,3,0)</f>
        <v>4</v>
      </c>
      <c r="O4882" s="13" t="str">
        <f>VLOOKUP(A4882,Table!$U$1:$V$230,2,0)</f>
        <v>Tetragonal</v>
      </c>
      <c r="P4882" s="1"/>
    </row>
    <row r="4883" spans="1:16">
      <c r="A4883" s="12">
        <v>141</v>
      </c>
      <c r="B4883" s="12">
        <v>639252</v>
      </c>
      <c r="C4883" s="12" t="s">
        <v>5353</v>
      </c>
      <c r="D4883" s="12" t="s">
        <v>3113</v>
      </c>
      <c r="E4883" s="17" t="s">
        <v>370</v>
      </c>
      <c r="F4883" s="25" t="str">
        <f>LEFT(E4883,MIN(FIND({0,1,2,3,4,5,6,7,8,9},ASC(E4883)&amp;1234567890))-1)</f>
        <v>Hg</v>
      </c>
      <c r="G4883" s="25">
        <f t="shared" si="152"/>
        <v>1</v>
      </c>
      <c r="H4883" s="25">
        <f>VLOOKUP(F4883,Table!$A$2:$C$121,2,0)</f>
        <v>12</v>
      </c>
      <c r="I4883" s="26">
        <f>VLOOKUP(F4883,Table!$A$2:$C$121,3,0)</f>
        <v>6</v>
      </c>
      <c r="J4883" s="17" t="s">
        <v>328</v>
      </c>
      <c r="K4883" s="25" t="str">
        <f>LEFT(J4883,MIN(FIND({0,1,2,3,4,5,6,7,8,9},ASC(J4883)&amp;1234567890))-1)</f>
        <v>Te</v>
      </c>
      <c r="L4883" s="25">
        <f t="shared" si="153"/>
        <v>1</v>
      </c>
      <c r="M4883" s="25">
        <f>VLOOKUP(K4883,Table!$A$2:$C$121,2,0)</f>
        <v>16</v>
      </c>
      <c r="N4883" s="26">
        <f>VLOOKUP(K4883,Table!$A$2:$C$121,3,0)</f>
        <v>5</v>
      </c>
      <c r="O4883" s="13" t="str">
        <f>VLOOKUP(A4883,Table!$U$1:$V$230,2,0)</f>
        <v>Tetragonal</v>
      </c>
      <c r="P4883" s="1"/>
    </row>
    <row r="4884" spans="1:16">
      <c r="A4884" s="12">
        <v>141</v>
      </c>
      <c r="B4884" s="12">
        <v>639750</v>
      </c>
      <c r="C4884" s="12" t="s">
        <v>5355</v>
      </c>
      <c r="D4884" s="12" t="s">
        <v>3786</v>
      </c>
      <c r="E4884" s="17" t="s">
        <v>587</v>
      </c>
      <c r="F4884" s="25" t="str">
        <f>LEFT(E4884,MIN(FIND({0,1,2,3,4,5,6,7,8,9},ASC(E4884)&amp;1234567890))-1)</f>
        <v>Ho</v>
      </c>
      <c r="G4884" s="25">
        <f t="shared" si="152"/>
        <v>1</v>
      </c>
      <c r="H4884" s="25">
        <f>VLOOKUP(F4884,Table!$A$2:$C$121,2,0)</f>
        <v>3</v>
      </c>
      <c r="I4884" s="26">
        <f>VLOOKUP(F4884,Table!$A$2:$C$121,3,0)</f>
        <v>6</v>
      </c>
      <c r="J4884" s="17" t="s">
        <v>11546</v>
      </c>
      <c r="K4884" s="25" t="str">
        <f>LEFT(J4884,MIN(FIND({0,1,2,3,4,5,6,7,8,9},ASC(J4884)&amp;1234567890))-1)</f>
        <v>Si</v>
      </c>
      <c r="L4884" s="25">
        <f t="shared" si="153"/>
        <v>2</v>
      </c>
      <c r="M4884" s="25">
        <f>VLOOKUP(K4884,Table!$A$2:$C$121,2,0)</f>
        <v>14</v>
      </c>
      <c r="N4884" s="26">
        <f>VLOOKUP(K4884,Table!$A$2:$C$121,3,0)</f>
        <v>3</v>
      </c>
      <c r="O4884" s="13" t="str">
        <f>VLOOKUP(A4884,Table!$U$1:$V$230,2,0)</f>
        <v>Tetragonal</v>
      </c>
      <c r="P4884" s="1"/>
    </row>
    <row r="4885" spans="1:16">
      <c r="A4885" s="12">
        <v>141</v>
      </c>
      <c r="B4885" s="12">
        <v>640418</v>
      </c>
      <c r="C4885" s="12" t="s">
        <v>5353</v>
      </c>
      <c r="D4885" s="12" t="s">
        <v>1667</v>
      </c>
      <c r="E4885" s="17" t="s">
        <v>11286</v>
      </c>
      <c r="F4885" s="25" t="str">
        <f>LEFT(E4885,MIN(FIND({0,1,2,3,4,5,6,7,8,9},ASC(E4885)&amp;1234567890))-1)</f>
        <v>In</v>
      </c>
      <c r="G4885" s="25">
        <f t="shared" si="152"/>
        <v>1</v>
      </c>
      <c r="H4885" s="25">
        <f>VLOOKUP(F4885,Table!$A$2:$C$121,2,0)</f>
        <v>13</v>
      </c>
      <c r="I4885" s="26">
        <f>VLOOKUP(F4885,Table!$A$2:$C$121,3,0)</f>
        <v>5</v>
      </c>
      <c r="J4885" s="17" t="s">
        <v>11645</v>
      </c>
      <c r="K4885" s="25" t="str">
        <f>LEFT(J4885,MIN(FIND({0,1,2,3,4,5,6,7,8,9},ASC(J4885)&amp;1234567890))-1)</f>
        <v>Sb</v>
      </c>
      <c r="L4885" s="25">
        <f t="shared" si="153"/>
        <v>1</v>
      </c>
      <c r="M4885" s="25">
        <f>VLOOKUP(K4885,Table!$A$2:$C$121,2,0)</f>
        <v>15</v>
      </c>
      <c r="N4885" s="26">
        <f>VLOOKUP(K4885,Table!$A$2:$C$121,3,0)</f>
        <v>5</v>
      </c>
      <c r="O4885" s="13" t="str">
        <f>VLOOKUP(A4885,Table!$U$1:$V$230,2,0)</f>
        <v>Tetragonal</v>
      </c>
      <c r="P4885" s="1"/>
    </row>
    <row r="4886" spans="1:16">
      <c r="A4886" s="12">
        <v>141</v>
      </c>
      <c r="B4886" s="12">
        <v>642088</v>
      </c>
      <c r="C4886" s="12" t="s">
        <v>5355</v>
      </c>
      <c r="D4886" s="12" t="s">
        <v>5455</v>
      </c>
      <c r="E4886" s="17" t="s">
        <v>46</v>
      </c>
      <c r="F4886" s="25" t="str">
        <f>LEFT(E4886,MIN(FIND({0,1,2,3,4,5,6,7,8,9},ASC(E4886)&amp;1234567890))-1)</f>
        <v>La</v>
      </c>
      <c r="G4886" s="25">
        <f t="shared" si="152"/>
        <v>1</v>
      </c>
      <c r="H4886" s="25">
        <f>VLOOKUP(F4886,Table!$A$2:$C$121,2,0)</f>
        <v>3</v>
      </c>
      <c r="I4886" s="26">
        <f>VLOOKUP(F4886,Table!$A$2:$C$121,3,0)</f>
        <v>6</v>
      </c>
      <c r="J4886" s="17" t="s">
        <v>12198</v>
      </c>
      <c r="K4886" s="25" t="str">
        <f>LEFT(J4886,MIN(FIND({0,1,2,3,4,5,6,7,8,9},ASC(J4886)&amp;1234567890))-1)</f>
        <v>Zn</v>
      </c>
      <c r="L4886" s="25">
        <f t="shared" si="153"/>
        <v>11</v>
      </c>
      <c r="M4886" s="25">
        <f>VLOOKUP(K4886,Table!$A$2:$C$121,2,0)</f>
        <v>12</v>
      </c>
      <c r="N4886" s="26">
        <f>VLOOKUP(K4886,Table!$A$2:$C$121,3,0)</f>
        <v>4</v>
      </c>
      <c r="O4886" s="13" t="str">
        <f>VLOOKUP(A4886,Table!$U$1:$V$230,2,0)</f>
        <v>Tetragonal</v>
      </c>
      <c r="P4886" s="1"/>
    </row>
    <row r="4887" spans="1:16">
      <c r="A4887" s="12">
        <v>141</v>
      </c>
      <c r="B4887" s="12">
        <v>642095</v>
      </c>
      <c r="C4887" s="12" t="s">
        <v>5355</v>
      </c>
      <c r="D4887" s="12" t="s">
        <v>5456</v>
      </c>
      <c r="E4887" s="17" t="s">
        <v>11999</v>
      </c>
      <c r="F4887" s="25" t="str">
        <f>LEFT(E4887,MIN(FIND({0,1,2,3,4,5,6,7,8,9},ASC(E4887)&amp;1234567890))-1)</f>
        <v>La</v>
      </c>
      <c r="G4887" s="25">
        <f t="shared" si="152"/>
        <v>3</v>
      </c>
      <c r="H4887" s="25">
        <f>VLOOKUP(F4887,Table!$A$2:$C$121,2,0)</f>
        <v>3</v>
      </c>
      <c r="I4887" s="26">
        <f>VLOOKUP(F4887,Table!$A$2:$C$121,3,0)</f>
        <v>6</v>
      </c>
      <c r="J4887" s="17" t="s">
        <v>12735</v>
      </c>
      <c r="K4887" s="25" t="str">
        <f>LEFT(J4887,MIN(FIND({0,1,2,3,4,5,6,7,8,9},ASC(J4887)&amp;1234567890))-1)</f>
        <v>Zn</v>
      </c>
      <c r="L4887" s="25">
        <f t="shared" si="153"/>
        <v>22</v>
      </c>
      <c r="M4887" s="25">
        <f>VLOOKUP(K4887,Table!$A$2:$C$121,2,0)</f>
        <v>12</v>
      </c>
      <c r="N4887" s="26">
        <f>VLOOKUP(K4887,Table!$A$2:$C$121,3,0)</f>
        <v>4</v>
      </c>
      <c r="O4887" s="13" t="str">
        <f>VLOOKUP(A4887,Table!$U$1:$V$230,2,0)</f>
        <v>Tetragonal</v>
      </c>
      <c r="P4887" s="1"/>
    </row>
    <row r="4888" spans="1:16">
      <c r="A4888" s="12">
        <v>141</v>
      </c>
      <c r="B4888" s="12">
        <v>648385</v>
      </c>
      <c r="C4888" s="12" t="s">
        <v>5353</v>
      </c>
      <c r="D4888" s="12" t="s">
        <v>5457</v>
      </c>
      <c r="E4888" s="17" t="s">
        <v>11332</v>
      </c>
      <c r="F4888" s="25" t="str">
        <f>LEFT(E4888,MIN(FIND({0,1,2,3,4,5,6,7,8,9},ASC(E4888)&amp;1234567890))-1)</f>
        <v>Pr</v>
      </c>
      <c r="G4888" s="25">
        <f t="shared" si="152"/>
        <v>1</v>
      </c>
      <c r="H4888" s="25">
        <f>VLOOKUP(F4888,Table!$A$2:$C$121,2,0)</f>
        <v>3</v>
      </c>
      <c r="I4888" s="26">
        <f>VLOOKUP(F4888,Table!$A$2:$C$121,3,0)</f>
        <v>6</v>
      </c>
      <c r="J4888" s="17" t="s">
        <v>11322</v>
      </c>
      <c r="K4888" s="25" t="str">
        <f>LEFT(J4888,MIN(FIND({0,1,2,3,4,5,6,7,8,9},ASC(J4888)&amp;1234567890))-1)</f>
        <v>Pb</v>
      </c>
      <c r="L4888" s="25">
        <f t="shared" si="153"/>
        <v>2</v>
      </c>
      <c r="M4888" s="25">
        <f>VLOOKUP(K4888,Table!$A$2:$C$121,2,0)</f>
        <v>14</v>
      </c>
      <c r="N4888" s="26">
        <f>VLOOKUP(K4888,Table!$A$2:$C$121,3,0)</f>
        <v>6</v>
      </c>
      <c r="O4888" s="13" t="str">
        <f>VLOOKUP(A4888,Table!$U$1:$V$230,2,0)</f>
        <v>Tetragonal</v>
      </c>
      <c r="P4888" s="1"/>
    </row>
    <row r="4889" spans="1:16">
      <c r="A4889" s="12">
        <v>141</v>
      </c>
      <c r="B4889" s="12">
        <v>648409</v>
      </c>
      <c r="C4889" s="12" t="s">
        <v>5353</v>
      </c>
      <c r="D4889" s="12" t="s">
        <v>5458</v>
      </c>
      <c r="E4889" s="17" t="s">
        <v>11502</v>
      </c>
      <c r="F4889" s="25" t="str">
        <f>LEFT(E4889,MIN(FIND({0,1,2,3,4,5,6,7,8,9},ASC(E4889)&amp;1234567890))-1)</f>
        <v>Pu</v>
      </c>
      <c r="G4889" s="25">
        <f t="shared" si="152"/>
        <v>1</v>
      </c>
      <c r="H4889" s="25">
        <f>VLOOKUP(F4889,Table!$A$2:$C$121,2,0)</f>
        <v>3</v>
      </c>
      <c r="I4889" s="26">
        <f>VLOOKUP(F4889,Table!$A$2:$C$121,3,0)</f>
        <v>7</v>
      </c>
      <c r="J4889" s="17" t="s">
        <v>11322</v>
      </c>
      <c r="K4889" s="25" t="str">
        <f>LEFT(J4889,MIN(FIND({0,1,2,3,4,5,6,7,8,9},ASC(J4889)&amp;1234567890))-1)</f>
        <v>Pb</v>
      </c>
      <c r="L4889" s="25">
        <f t="shared" si="153"/>
        <v>2</v>
      </c>
      <c r="M4889" s="25">
        <f>VLOOKUP(K4889,Table!$A$2:$C$121,2,0)</f>
        <v>14</v>
      </c>
      <c r="N4889" s="26">
        <f>VLOOKUP(K4889,Table!$A$2:$C$121,3,0)</f>
        <v>6</v>
      </c>
      <c r="O4889" s="13" t="str">
        <f>VLOOKUP(A4889,Table!$U$1:$V$230,2,0)</f>
        <v>Tetragonal</v>
      </c>
      <c r="P4889" s="1"/>
    </row>
    <row r="4890" spans="1:16">
      <c r="A4890" s="12">
        <v>141</v>
      </c>
      <c r="B4890" s="12">
        <v>649470</v>
      </c>
      <c r="C4890" s="12" t="s">
        <v>5355</v>
      </c>
      <c r="D4890" s="12" t="s">
        <v>5459</v>
      </c>
      <c r="E4890" s="17" t="s">
        <v>11332</v>
      </c>
      <c r="F4890" s="25" t="str">
        <f>LEFT(E4890,MIN(FIND({0,1,2,3,4,5,6,7,8,9},ASC(E4890)&amp;1234567890))-1)</f>
        <v>Pr</v>
      </c>
      <c r="G4890" s="25">
        <f t="shared" si="152"/>
        <v>1</v>
      </c>
      <c r="H4890" s="25">
        <f>VLOOKUP(F4890,Table!$A$2:$C$121,2,0)</f>
        <v>3</v>
      </c>
      <c r="I4890" s="26">
        <f>VLOOKUP(F4890,Table!$A$2:$C$121,3,0)</f>
        <v>6</v>
      </c>
      <c r="J4890" s="17" t="s">
        <v>12198</v>
      </c>
      <c r="K4890" s="25" t="str">
        <f>LEFT(J4890,MIN(FIND({0,1,2,3,4,5,6,7,8,9},ASC(J4890)&amp;1234567890))-1)</f>
        <v>Zn</v>
      </c>
      <c r="L4890" s="25">
        <f t="shared" si="153"/>
        <v>11</v>
      </c>
      <c r="M4890" s="25">
        <f>VLOOKUP(K4890,Table!$A$2:$C$121,2,0)</f>
        <v>12</v>
      </c>
      <c r="N4890" s="26">
        <f>VLOOKUP(K4890,Table!$A$2:$C$121,3,0)</f>
        <v>4</v>
      </c>
      <c r="O4890" s="13" t="str">
        <f>VLOOKUP(A4890,Table!$U$1:$V$230,2,0)</f>
        <v>Tetragonal</v>
      </c>
      <c r="P4890" s="1"/>
    </row>
    <row r="4891" spans="1:16">
      <c r="A4891" s="12">
        <v>141</v>
      </c>
      <c r="B4891" s="12">
        <v>649477</v>
      </c>
      <c r="C4891" s="12" t="s">
        <v>5355</v>
      </c>
      <c r="D4891" s="12" t="s">
        <v>5460</v>
      </c>
      <c r="E4891" s="17" t="s">
        <v>12003</v>
      </c>
      <c r="F4891" s="25" t="str">
        <f>LEFT(E4891,MIN(FIND({0,1,2,3,4,5,6,7,8,9},ASC(E4891)&amp;1234567890))-1)</f>
        <v>Pr</v>
      </c>
      <c r="G4891" s="25">
        <f t="shared" si="152"/>
        <v>3</v>
      </c>
      <c r="H4891" s="25">
        <f>VLOOKUP(F4891,Table!$A$2:$C$121,2,0)</f>
        <v>3</v>
      </c>
      <c r="I4891" s="26">
        <f>VLOOKUP(F4891,Table!$A$2:$C$121,3,0)</f>
        <v>6</v>
      </c>
      <c r="J4891" s="17" t="s">
        <v>12735</v>
      </c>
      <c r="K4891" s="25" t="str">
        <f>LEFT(J4891,MIN(FIND({0,1,2,3,4,5,6,7,8,9},ASC(J4891)&amp;1234567890))-1)</f>
        <v>Zn</v>
      </c>
      <c r="L4891" s="25">
        <f t="shared" si="153"/>
        <v>22</v>
      </c>
      <c r="M4891" s="25">
        <f>VLOOKUP(K4891,Table!$A$2:$C$121,2,0)</f>
        <v>12</v>
      </c>
      <c r="N4891" s="26">
        <f>VLOOKUP(K4891,Table!$A$2:$C$121,3,0)</f>
        <v>4</v>
      </c>
      <c r="O4891" s="13" t="str">
        <f>VLOOKUP(A4891,Table!$U$1:$V$230,2,0)</f>
        <v>Tetragonal</v>
      </c>
      <c r="P4891" s="1"/>
    </row>
    <row r="4892" spans="1:16">
      <c r="A4892" s="12">
        <v>141</v>
      </c>
      <c r="B4892" s="12">
        <v>649977</v>
      </c>
      <c r="C4892" s="12" t="s">
        <v>5353</v>
      </c>
      <c r="D4892" s="12" t="s">
        <v>5461</v>
      </c>
      <c r="E4892" s="17" t="s">
        <v>11502</v>
      </c>
      <c r="F4892" s="25" t="str">
        <f>LEFT(E4892,MIN(FIND({0,1,2,3,4,5,6,7,8,9},ASC(E4892)&amp;1234567890))-1)</f>
        <v>Pu</v>
      </c>
      <c r="G4892" s="25">
        <f t="shared" si="152"/>
        <v>1</v>
      </c>
      <c r="H4892" s="25">
        <f>VLOOKUP(F4892,Table!$A$2:$C$121,2,0)</f>
        <v>3</v>
      </c>
      <c r="I4892" s="26">
        <f>VLOOKUP(F4892,Table!$A$2:$C$121,3,0)</f>
        <v>7</v>
      </c>
      <c r="J4892" s="17" t="s">
        <v>11550</v>
      </c>
      <c r="K4892" s="25" t="str">
        <f>LEFT(J4892,MIN(FIND({0,1,2,3,4,5,6,7,8,9},ASC(J4892)&amp;1234567890))-1)</f>
        <v>Sn</v>
      </c>
      <c r="L4892" s="25">
        <f t="shared" si="153"/>
        <v>2</v>
      </c>
      <c r="M4892" s="25">
        <f>VLOOKUP(K4892,Table!$A$2:$C$121,2,0)</f>
        <v>14</v>
      </c>
      <c r="N4892" s="26">
        <f>VLOOKUP(K4892,Table!$A$2:$C$121,3,0)</f>
        <v>5</v>
      </c>
      <c r="O4892" s="13" t="str">
        <f>VLOOKUP(A4892,Table!$U$1:$V$230,2,0)</f>
        <v>Tetragonal</v>
      </c>
      <c r="P4892" s="1"/>
    </row>
    <row r="4893" spans="1:16">
      <c r="A4893" s="12">
        <v>141</v>
      </c>
      <c r="B4893" s="12">
        <v>652377</v>
      </c>
      <c r="C4893" s="12" t="s">
        <v>5355</v>
      </c>
      <c r="D4893" s="12" t="s">
        <v>3797</v>
      </c>
      <c r="E4893" s="17" t="s">
        <v>11313</v>
      </c>
      <c r="F4893" s="25" t="str">
        <f>LEFT(E4893,MIN(FIND({0,1,2,3,4,5,6,7,8,9},ASC(E4893)&amp;1234567890))-1)</f>
        <v>Tb</v>
      </c>
      <c r="G4893" s="25">
        <f t="shared" si="152"/>
        <v>1</v>
      </c>
      <c r="H4893" s="25">
        <f>VLOOKUP(F4893,Table!$A$2:$C$121,2,0)</f>
        <v>3</v>
      </c>
      <c r="I4893" s="26">
        <f>VLOOKUP(F4893,Table!$A$2:$C$121,3,0)</f>
        <v>6</v>
      </c>
      <c r="J4893" s="17" t="s">
        <v>11546</v>
      </c>
      <c r="K4893" s="25" t="str">
        <f>LEFT(J4893,MIN(FIND({0,1,2,3,4,5,6,7,8,9},ASC(J4893)&amp;1234567890))-1)</f>
        <v>Si</v>
      </c>
      <c r="L4893" s="25">
        <f t="shared" si="153"/>
        <v>2</v>
      </c>
      <c r="M4893" s="25">
        <f>VLOOKUP(K4893,Table!$A$2:$C$121,2,0)</f>
        <v>14</v>
      </c>
      <c r="N4893" s="26">
        <f>VLOOKUP(K4893,Table!$A$2:$C$121,3,0)</f>
        <v>3</v>
      </c>
      <c r="O4893" s="13" t="str">
        <f>VLOOKUP(A4893,Table!$U$1:$V$230,2,0)</f>
        <v>Tetragonal</v>
      </c>
      <c r="P4893" s="1"/>
    </row>
    <row r="4894" spans="1:16">
      <c r="A4894" s="12">
        <v>141</v>
      </c>
      <c r="B4894" s="12">
        <v>652707</v>
      </c>
      <c r="C4894" s="12" t="s">
        <v>5355</v>
      </c>
      <c r="D4894" s="12" t="s">
        <v>5462</v>
      </c>
      <c r="E4894" s="17" t="s">
        <v>501</v>
      </c>
      <c r="F4894" s="25" t="str">
        <f>LEFT(E4894,MIN(FIND({0,1,2,3,4,5,6,7,8,9},ASC(E4894)&amp;1234567890))-1)</f>
        <v>Sm</v>
      </c>
      <c r="G4894" s="25">
        <f t="shared" si="152"/>
        <v>3</v>
      </c>
      <c r="H4894" s="25">
        <f>VLOOKUP(F4894,Table!$A$2:$C$121,2,0)</f>
        <v>3</v>
      </c>
      <c r="I4894" s="26">
        <f>VLOOKUP(F4894,Table!$A$2:$C$121,3,0)</f>
        <v>6</v>
      </c>
      <c r="J4894" s="17" t="s">
        <v>12735</v>
      </c>
      <c r="K4894" s="25" t="str">
        <f>LEFT(J4894,MIN(FIND({0,1,2,3,4,5,6,7,8,9},ASC(J4894)&amp;1234567890))-1)</f>
        <v>Zn</v>
      </c>
      <c r="L4894" s="25">
        <f t="shared" si="153"/>
        <v>22</v>
      </c>
      <c r="M4894" s="25">
        <f>VLOOKUP(K4894,Table!$A$2:$C$121,2,0)</f>
        <v>12</v>
      </c>
      <c r="N4894" s="26">
        <f>VLOOKUP(K4894,Table!$A$2:$C$121,3,0)</f>
        <v>4</v>
      </c>
      <c r="O4894" s="13" t="str">
        <f>VLOOKUP(A4894,Table!$U$1:$V$230,2,0)</f>
        <v>Tetragonal</v>
      </c>
      <c r="P4894" s="1"/>
    </row>
    <row r="4895" spans="1:16">
      <c r="A4895" s="12">
        <v>141</v>
      </c>
      <c r="B4895" s="12">
        <v>653481</v>
      </c>
      <c r="C4895" s="12" t="s">
        <v>5355</v>
      </c>
      <c r="D4895" s="12" t="s">
        <v>5463</v>
      </c>
      <c r="E4895" s="17" t="s">
        <v>530</v>
      </c>
      <c r="F4895" s="25" t="str">
        <f>LEFT(E4895,MIN(FIND({0,1,2,3,4,5,6,7,8,9},ASC(E4895)&amp;1234567890))-1)</f>
        <v>Yb</v>
      </c>
      <c r="G4895" s="25">
        <f t="shared" si="152"/>
        <v>1</v>
      </c>
      <c r="H4895" s="25">
        <f>VLOOKUP(F4895,Table!$A$2:$C$121,2,0)</f>
        <v>3</v>
      </c>
      <c r="I4895" s="26">
        <f>VLOOKUP(F4895,Table!$A$2:$C$121,3,0)</f>
        <v>6</v>
      </c>
      <c r="J4895" s="17" t="s">
        <v>12198</v>
      </c>
      <c r="K4895" s="25" t="str">
        <f>LEFT(J4895,MIN(FIND({0,1,2,3,4,5,6,7,8,9},ASC(J4895)&amp;1234567890))-1)</f>
        <v>Zn</v>
      </c>
      <c r="L4895" s="25">
        <f t="shared" si="153"/>
        <v>11</v>
      </c>
      <c r="M4895" s="25">
        <f>VLOOKUP(K4895,Table!$A$2:$C$121,2,0)</f>
        <v>12</v>
      </c>
      <c r="N4895" s="26">
        <f>VLOOKUP(K4895,Table!$A$2:$C$121,3,0)</f>
        <v>4</v>
      </c>
      <c r="O4895" s="13" t="str">
        <f>VLOOKUP(A4895,Table!$U$1:$V$230,2,0)</f>
        <v>Tetragonal</v>
      </c>
      <c r="P4895" s="1"/>
    </row>
    <row r="4896" spans="1:16">
      <c r="A4896" s="12">
        <v>141</v>
      </c>
      <c r="B4896" s="12">
        <v>654542</v>
      </c>
      <c r="C4896" s="12" t="s">
        <v>5353</v>
      </c>
      <c r="D4896" s="12" t="s">
        <v>5464</v>
      </c>
      <c r="E4896" s="17" t="s">
        <v>11326</v>
      </c>
      <c r="F4896" s="25" t="str">
        <f>LEFT(E4896,MIN(FIND({0,1,2,3,4,5,6,7,8,9},ASC(E4896)&amp;1234567890))-1)</f>
        <v>Mo</v>
      </c>
      <c r="G4896" s="25">
        <f t="shared" si="152"/>
        <v>2</v>
      </c>
      <c r="H4896" s="25">
        <f>VLOOKUP(F4896,Table!$A$2:$C$121,2,0)</f>
        <v>6</v>
      </c>
      <c r="I4896" s="26">
        <f>VLOOKUP(F4896,Table!$A$2:$C$121,3,0)</f>
        <v>5</v>
      </c>
      <c r="J4896" s="17" t="s">
        <v>12743</v>
      </c>
      <c r="K4896" s="25" t="str">
        <f>LEFT(J4896,MIN(FIND({0,1,2,3,4,5,6,7,8,9},ASC(J4896)&amp;1234567890))-1)</f>
        <v>N</v>
      </c>
      <c r="L4896" s="25">
        <f t="shared" si="153"/>
        <v>0.76</v>
      </c>
      <c r="M4896" s="25">
        <f>VLOOKUP(K4896,Table!$A$2:$C$121,2,0)</f>
        <v>15</v>
      </c>
      <c r="N4896" s="26">
        <f>VLOOKUP(K4896,Table!$A$2:$C$121,3,0)</f>
        <v>2</v>
      </c>
      <c r="O4896" s="13" t="str">
        <f>VLOOKUP(A4896,Table!$U$1:$V$230,2,0)</f>
        <v>Tetragonal</v>
      </c>
      <c r="P4896" s="1"/>
    </row>
    <row r="4897" spans="1:16">
      <c r="A4897" s="12">
        <v>141</v>
      </c>
      <c r="B4897" s="12">
        <v>657889</v>
      </c>
      <c r="C4897" s="12" t="s">
        <v>5353</v>
      </c>
      <c r="D4897" s="12" t="s">
        <v>5465</v>
      </c>
      <c r="E4897" s="17" t="s">
        <v>11371</v>
      </c>
      <c r="F4897" s="25" t="str">
        <f>LEFT(E4897,MIN(FIND({0,1,2,3,4,5,6,7,8,9},ASC(E4897)&amp;1234567890))-1)</f>
        <v>Ce</v>
      </c>
      <c r="G4897" s="25">
        <f t="shared" si="152"/>
        <v>2</v>
      </c>
      <c r="H4897" s="25">
        <f>VLOOKUP(F4897,Table!$A$2:$C$121,2,0)</f>
        <v>3</v>
      </c>
      <c r="I4897" s="26">
        <f>VLOOKUP(F4897,Table!$A$2:$C$121,3,0)</f>
        <v>6</v>
      </c>
      <c r="J4897" s="17" t="s">
        <v>594</v>
      </c>
      <c r="K4897" s="25" t="str">
        <f>LEFT(J4897,MIN(FIND({0,1,2,3,4,5,6,7,8,9},ASC(J4897)&amp;1234567890))-1)</f>
        <v>Ge</v>
      </c>
      <c r="L4897" s="25">
        <f t="shared" si="153"/>
        <v>3</v>
      </c>
      <c r="M4897" s="25">
        <f>VLOOKUP(K4897,Table!$A$2:$C$121,2,0)</f>
        <v>14</v>
      </c>
      <c r="N4897" s="26">
        <f>VLOOKUP(K4897,Table!$A$2:$C$121,3,0)</f>
        <v>4</v>
      </c>
      <c r="O4897" s="13" t="str">
        <f>VLOOKUP(A4897,Table!$U$1:$V$230,2,0)</f>
        <v>Tetragonal</v>
      </c>
      <c r="P4897" s="1"/>
    </row>
    <row r="4898" spans="1:16">
      <c r="A4898" s="12">
        <v>141</v>
      </c>
      <c r="B4898" s="12">
        <v>658010</v>
      </c>
      <c r="C4898" s="12" t="s">
        <v>5353</v>
      </c>
      <c r="D4898" s="12" t="s">
        <v>5466</v>
      </c>
      <c r="E4898" s="17" t="s">
        <v>11327</v>
      </c>
      <c r="F4898" s="25" t="str">
        <f>LEFT(E4898,MIN(FIND({0,1,2,3,4,5,6,7,8,9},ASC(E4898)&amp;1234567890))-1)</f>
        <v>Pr</v>
      </c>
      <c r="G4898" s="25">
        <f t="shared" si="152"/>
        <v>2</v>
      </c>
      <c r="H4898" s="25">
        <f>VLOOKUP(F4898,Table!$A$2:$C$121,2,0)</f>
        <v>3</v>
      </c>
      <c r="I4898" s="26">
        <f>VLOOKUP(F4898,Table!$A$2:$C$121,3,0)</f>
        <v>6</v>
      </c>
      <c r="J4898" s="17" t="s">
        <v>594</v>
      </c>
      <c r="K4898" s="25" t="str">
        <f>LEFT(J4898,MIN(FIND({0,1,2,3,4,5,6,7,8,9},ASC(J4898)&amp;1234567890))-1)</f>
        <v>Ge</v>
      </c>
      <c r="L4898" s="25">
        <f t="shared" si="153"/>
        <v>3</v>
      </c>
      <c r="M4898" s="25">
        <f>VLOOKUP(K4898,Table!$A$2:$C$121,2,0)</f>
        <v>14</v>
      </c>
      <c r="N4898" s="26">
        <f>VLOOKUP(K4898,Table!$A$2:$C$121,3,0)</f>
        <v>4</v>
      </c>
      <c r="O4898" s="13" t="str">
        <f>VLOOKUP(A4898,Table!$U$1:$V$230,2,0)</f>
        <v>Tetragonal</v>
      </c>
      <c r="P4898" s="1"/>
    </row>
    <row r="4899" spans="1:16">
      <c r="A4899" s="12">
        <v>141</v>
      </c>
      <c r="B4899" s="12">
        <v>59463</v>
      </c>
      <c r="C4899" s="12" t="s">
        <v>5353</v>
      </c>
      <c r="D4899" s="12" t="s">
        <v>5467</v>
      </c>
      <c r="E4899" s="17" t="s">
        <v>11286</v>
      </c>
      <c r="F4899" s="25" t="str">
        <f>LEFT(E4899,MIN(FIND({0,1,2,3,4,5,6,7,8,9},ASC(E4899)&amp;1234567890))-1)</f>
        <v>In</v>
      </c>
      <c r="G4899" s="25">
        <f t="shared" si="152"/>
        <v>1</v>
      </c>
      <c r="H4899" s="25">
        <f>VLOOKUP(F4899,Table!$A$2:$C$121,2,0)</f>
        <v>13</v>
      </c>
      <c r="I4899" s="26">
        <f>VLOOKUP(F4899,Table!$A$2:$C$121,3,0)</f>
        <v>5</v>
      </c>
      <c r="J4899" s="17" t="s">
        <v>11467</v>
      </c>
      <c r="K4899" s="25" t="str">
        <f>LEFT(J4899,MIN(FIND({0,1,2,3,4,5,6,7,8,9},ASC(J4899)&amp;1234567890))-1)</f>
        <v>P</v>
      </c>
      <c r="L4899" s="25">
        <f t="shared" si="153"/>
        <v>1</v>
      </c>
      <c r="M4899" s="25">
        <f>VLOOKUP(K4899,Table!$A$2:$C$121,2,0)</f>
        <v>15</v>
      </c>
      <c r="N4899" s="26">
        <f>VLOOKUP(K4899,Table!$A$2:$C$121,3,0)</f>
        <v>3</v>
      </c>
      <c r="O4899" s="13" t="str">
        <f>VLOOKUP(A4899,Table!$U$1:$V$230,2,0)</f>
        <v>Tetragonal</v>
      </c>
      <c r="P4899" s="1"/>
    </row>
    <row r="4900" spans="1:16">
      <c r="A4900" s="12">
        <v>141</v>
      </c>
      <c r="B4900" s="12">
        <v>59534</v>
      </c>
      <c r="C4900" s="12" t="s">
        <v>5353</v>
      </c>
      <c r="D4900" s="12" t="s">
        <v>5468</v>
      </c>
      <c r="E4900" s="17" t="s">
        <v>12744</v>
      </c>
      <c r="F4900" s="25" t="str">
        <f>LEFT(E4900,MIN(FIND({0,1,2,3,4,5,6,7,8,9},ASC(E4900)&amp;1234567890))-1)</f>
        <v>In</v>
      </c>
      <c r="G4900" s="25">
        <f t="shared" si="152"/>
        <v>0.05</v>
      </c>
      <c r="H4900" s="25">
        <f>VLOOKUP(F4900,Table!$A$2:$C$121,2,0)</f>
        <v>13</v>
      </c>
      <c r="I4900" s="26">
        <f>VLOOKUP(F4900,Table!$A$2:$C$121,3,0)</f>
        <v>5</v>
      </c>
      <c r="J4900" s="17" t="s">
        <v>12745</v>
      </c>
      <c r="K4900" s="25" t="str">
        <f>LEFT(J4900,MIN(FIND({0,1,2,3,4,5,6,7,8,9},ASC(J4900)&amp;1234567890))-1)</f>
        <v>Sn</v>
      </c>
      <c r="L4900" s="25">
        <f t="shared" si="153"/>
        <v>0.95</v>
      </c>
      <c r="M4900" s="25">
        <f>VLOOKUP(K4900,Table!$A$2:$C$121,2,0)</f>
        <v>14</v>
      </c>
      <c r="N4900" s="26">
        <f>VLOOKUP(K4900,Table!$A$2:$C$121,3,0)</f>
        <v>5</v>
      </c>
      <c r="O4900" s="13" t="str">
        <f>VLOOKUP(A4900,Table!$U$1:$V$230,2,0)</f>
        <v>Tetragonal</v>
      </c>
      <c r="P4900" s="1"/>
    </row>
    <row r="4901" spans="1:16">
      <c r="A4901" s="12">
        <v>141</v>
      </c>
      <c r="B4901" s="12">
        <v>170062</v>
      </c>
      <c r="C4901" s="12" t="s">
        <v>5355</v>
      </c>
      <c r="D4901" s="12" t="s">
        <v>5469</v>
      </c>
      <c r="E4901" s="17" t="s">
        <v>11874</v>
      </c>
      <c r="F4901" s="25" t="str">
        <f>LEFT(E4901,MIN(FIND({0,1,2,3,4,5,6,7,8,9},ASC(E4901)&amp;1234567890))-1)</f>
        <v>Sc</v>
      </c>
      <c r="G4901" s="25">
        <f t="shared" si="152"/>
        <v>1</v>
      </c>
      <c r="H4901" s="25">
        <f>VLOOKUP(F4901,Table!$A$2:$C$121,2,0)</f>
        <v>3</v>
      </c>
      <c r="I4901" s="26">
        <f>VLOOKUP(F4901,Table!$A$2:$C$121,3,0)</f>
        <v>4</v>
      </c>
      <c r="J4901" s="17" t="s">
        <v>11550</v>
      </c>
      <c r="K4901" s="25" t="str">
        <f>LEFT(J4901,MIN(FIND({0,1,2,3,4,5,6,7,8,9},ASC(J4901)&amp;1234567890))-1)</f>
        <v>Sn</v>
      </c>
      <c r="L4901" s="25">
        <f t="shared" si="153"/>
        <v>2</v>
      </c>
      <c r="M4901" s="25">
        <f>VLOOKUP(K4901,Table!$A$2:$C$121,2,0)</f>
        <v>14</v>
      </c>
      <c r="N4901" s="26">
        <f>VLOOKUP(K4901,Table!$A$2:$C$121,3,0)</f>
        <v>5</v>
      </c>
      <c r="O4901" s="13" t="str">
        <f>VLOOKUP(A4901,Table!$U$1:$V$230,2,0)</f>
        <v>Tetragonal</v>
      </c>
      <c r="P4901" s="1"/>
    </row>
    <row r="4902" spans="1:16">
      <c r="A4902" s="12">
        <v>141</v>
      </c>
      <c r="B4902" s="12">
        <v>291184</v>
      </c>
      <c r="C4902" s="12" t="s">
        <v>5355</v>
      </c>
      <c r="D4902" s="12" t="s">
        <v>5470</v>
      </c>
      <c r="E4902" s="17" t="s">
        <v>11306</v>
      </c>
      <c r="F4902" s="25" t="str">
        <f>LEFT(E4902,MIN(FIND({0,1,2,3,4,5,6,7,8,9},ASC(E4902)&amp;1234567890))-1)</f>
        <v>Gd</v>
      </c>
      <c r="G4902" s="25">
        <f t="shared" si="152"/>
        <v>1</v>
      </c>
      <c r="H4902" s="25">
        <f>VLOOKUP(F4902,Table!$A$2:$C$121,2,0)</f>
        <v>3</v>
      </c>
      <c r="I4902" s="26">
        <f>VLOOKUP(F4902,Table!$A$2:$C$121,3,0)</f>
        <v>6</v>
      </c>
      <c r="J4902" s="17" t="s">
        <v>12746</v>
      </c>
      <c r="K4902" s="25" t="str">
        <f>LEFT(J4902,MIN(FIND({0,1,2,3,4,5,6,7,8,9},ASC(J4902)&amp;1234567890))-1)</f>
        <v>Ge</v>
      </c>
      <c r="L4902" s="25">
        <f t="shared" si="153"/>
        <v>1.57</v>
      </c>
      <c r="M4902" s="25">
        <f>VLOOKUP(K4902,Table!$A$2:$C$121,2,0)</f>
        <v>14</v>
      </c>
      <c r="N4902" s="26">
        <f>VLOOKUP(K4902,Table!$A$2:$C$121,3,0)</f>
        <v>4</v>
      </c>
      <c r="O4902" s="13" t="str">
        <f>VLOOKUP(A4902,Table!$U$1:$V$230,2,0)</f>
        <v>Tetragonal</v>
      </c>
      <c r="P4902" s="1"/>
    </row>
    <row r="4903" spans="1:16">
      <c r="A4903" s="12">
        <v>141</v>
      </c>
      <c r="B4903" s="12">
        <v>108111</v>
      </c>
      <c r="C4903" s="12" t="s">
        <v>5353</v>
      </c>
      <c r="D4903" s="12" t="s">
        <v>5471</v>
      </c>
      <c r="E4903" s="17" t="s">
        <v>12747</v>
      </c>
      <c r="F4903" s="25" t="str">
        <f>LEFT(E4903,MIN(FIND({0,1,2,3,4,5,6,7,8,9},ASC(E4903)&amp;1234567890))-1)</f>
        <v>Bi</v>
      </c>
      <c r="G4903" s="25">
        <f t="shared" si="152"/>
        <v>0.86699999999999999</v>
      </c>
      <c r="H4903" s="25">
        <f>VLOOKUP(F4903,Table!$A$2:$C$121,2,0)</f>
        <v>15</v>
      </c>
      <c r="I4903" s="26">
        <f>VLOOKUP(F4903,Table!$A$2:$C$121,3,0)</f>
        <v>6</v>
      </c>
      <c r="J4903" s="17" t="s">
        <v>12748</v>
      </c>
      <c r="K4903" s="25" t="str">
        <f>LEFT(J4903,MIN(FIND({0,1,2,3,4,5,6,7,8,9},ASC(J4903)&amp;1234567890))-1)</f>
        <v>In</v>
      </c>
      <c r="L4903" s="25">
        <f t="shared" si="153"/>
        <v>0.13300000000000001</v>
      </c>
      <c r="M4903" s="25">
        <f>VLOOKUP(K4903,Table!$A$2:$C$121,2,0)</f>
        <v>13</v>
      </c>
      <c r="N4903" s="26">
        <f>VLOOKUP(K4903,Table!$A$2:$C$121,3,0)</f>
        <v>5</v>
      </c>
      <c r="O4903" s="13" t="str">
        <f>VLOOKUP(A4903,Table!$U$1:$V$230,2,0)</f>
        <v>Tetragonal</v>
      </c>
      <c r="P4903" s="1"/>
    </row>
    <row r="4904" spans="1:16">
      <c r="A4904" s="12">
        <v>141</v>
      </c>
      <c r="B4904" s="12">
        <v>108126</v>
      </c>
      <c r="C4904" s="12" t="s">
        <v>5353</v>
      </c>
      <c r="D4904" s="12" t="s">
        <v>15298</v>
      </c>
      <c r="E4904" s="17" t="s">
        <v>12745</v>
      </c>
      <c r="F4904" s="25" t="str">
        <f>LEFT(E4904,MIN(FIND({0,1,2,3,4,5,6,7,8,9},ASC(E4904)&amp;1234567890))-1)</f>
        <v>Sn</v>
      </c>
      <c r="G4904" s="25">
        <f t="shared" si="152"/>
        <v>0.95</v>
      </c>
      <c r="H4904" s="25">
        <f>VLOOKUP(F4904,Table!$A$2:$C$121,2,0)</f>
        <v>14</v>
      </c>
      <c r="I4904" s="26">
        <f>VLOOKUP(F4904,Table!$A$2:$C$121,3,0)</f>
        <v>5</v>
      </c>
      <c r="J4904" s="17" t="s">
        <v>15333</v>
      </c>
      <c r="K4904" s="25" t="str">
        <f>LEFT(J4904,MIN(FIND({0,1,2,3,4,5,6,7,8,9},ASC(J4904)&amp;1234567890))-1)</f>
        <v>Bi</v>
      </c>
      <c r="L4904" s="25">
        <f t="shared" si="153"/>
        <v>0.05</v>
      </c>
      <c r="M4904" s="25">
        <f>VLOOKUP(K4904,Table!$A$2:$C$121,2,0)</f>
        <v>15</v>
      </c>
      <c r="N4904" s="26">
        <f>VLOOKUP(K4904,Table!$A$2:$C$121,3,0)</f>
        <v>6</v>
      </c>
      <c r="O4904" s="13" t="str">
        <f>VLOOKUP(A4904,Table!$U$1:$V$230,2,0)</f>
        <v>Tetragonal</v>
      </c>
      <c r="P4904" s="1"/>
    </row>
    <row r="4905" spans="1:16">
      <c r="A4905" s="12">
        <v>141</v>
      </c>
      <c r="B4905" s="12">
        <v>108208</v>
      </c>
      <c r="C4905" s="12" t="s">
        <v>5353</v>
      </c>
      <c r="D4905" s="12" t="s">
        <v>5472</v>
      </c>
      <c r="E4905" s="17" t="s">
        <v>12738</v>
      </c>
      <c r="F4905" s="25" t="str">
        <f>LEFT(E4905,MIN(FIND({0,1,2,3,4,5,6,7,8,9},ASC(E4905)&amp;1234567890))-1)</f>
        <v>Cd</v>
      </c>
      <c r="G4905" s="25">
        <f t="shared" si="152"/>
        <v>11</v>
      </c>
      <c r="H4905" s="25">
        <f>VLOOKUP(F4905,Table!$A$2:$C$121,2,0)</f>
        <v>12</v>
      </c>
      <c r="I4905" s="26">
        <f>VLOOKUP(F4905,Table!$A$2:$C$121,3,0)</f>
        <v>5</v>
      </c>
      <c r="J4905" s="17" t="s">
        <v>428</v>
      </c>
      <c r="K4905" s="25" t="str">
        <f>LEFT(J4905,MIN(FIND({0,1,2,3,4,5,6,7,8,9},ASC(J4905)&amp;1234567890))-1)</f>
        <v>Eu</v>
      </c>
      <c r="L4905" s="25">
        <f t="shared" si="153"/>
        <v>1</v>
      </c>
      <c r="M4905" s="25">
        <f>VLOOKUP(K4905,Table!$A$2:$C$121,2,0)</f>
        <v>3</v>
      </c>
      <c r="N4905" s="26">
        <f>VLOOKUP(K4905,Table!$A$2:$C$121,3,0)</f>
        <v>6</v>
      </c>
      <c r="O4905" s="13" t="str">
        <f>VLOOKUP(A4905,Table!$U$1:$V$230,2,0)</f>
        <v>Tetragonal</v>
      </c>
      <c r="P4905" s="1"/>
    </row>
    <row r="4906" spans="1:16">
      <c r="A4906" s="12">
        <v>141</v>
      </c>
      <c r="B4906" s="12">
        <v>108656</v>
      </c>
      <c r="C4906" s="12" t="s">
        <v>5353</v>
      </c>
      <c r="D4906" s="12" t="s">
        <v>4089</v>
      </c>
      <c r="E4906" s="17" t="s">
        <v>405</v>
      </c>
      <c r="F4906" s="25" t="str">
        <f>LEFT(E4906,MIN(FIND({0,1,2,3,4,5,6,7,8,9},ASC(E4906)&amp;1234567890))-1)</f>
        <v>Ta</v>
      </c>
      <c r="G4906" s="25">
        <f t="shared" si="152"/>
        <v>1</v>
      </c>
      <c r="H4906" s="25">
        <f>VLOOKUP(F4906,Table!$A$2:$C$121,2,0)</f>
        <v>5</v>
      </c>
      <c r="I4906" s="26">
        <f>VLOOKUP(F4906,Table!$A$2:$C$121,3,0)</f>
        <v>6</v>
      </c>
      <c r="J4906" s="17" t="s">
        <v>11467</v>
      </c>
      <c r="K4906" s="25" t="str">
        <f>LEFT(J4906,MIN(FIND({0,1,2,3,4,5,6,7,8,9},ASC(J4906)&amp;1234567890))-1)</f>
        <v>P</v>
      </c>
      <c r="L4906" s="25">
        <f t="shared" si="153"/>
        <v>1</v>
      </c>
      <c r="M4906" s="25">
        <f>VLOOKUP(K4906,Table!$A$2:$C$121,2,0)</f>
        <v>15</v>
      </c>
      <c r="N4906" s="26">
        <f>VLOOKUP(K4906,Table!$A$2:$C$121,3,0)</f>
        <v>3</v>
      </c>
      <c r="O4906" s="13" t="str">
        <f>VLOOKUP(A4906,Table!$U$1:$V$230,2,0)</f>
        <v>Tetragonal</v>
      </c>
      <c r="P4906" s="1"/>
    </row>
    <row r="4907" spans="1:16">
      <c r="A4907" s="12">
        <v>141</v>
      </c>
      <c r="B4907" s="12">
        <v>108692</v>
      </c>
      <c r="C4907" s="12" t="s">
        <v>5353</v>
      </c>
      <c r="D4907" s="12" t="s">
        <v>5473</v>
      </c>
      <c r="E4907" s="17" t="s">
        <v>11332</v>
      </c>
      <c r="F4907" s="25" t="str">
        <f>LEFT(E4907,MIN(FIND({0,1,2,3,4,5,6,7,8,9},ASC(E4907)&amp;1234567890))-1)</f>
        <v>Pr</v>
      </c>
      <c r="G4907" s="25">
        <f t="shared" si="152"/>
        <v>1</v>
      </c>
      <c r="H4907" s="25">
        <f>VLOOKUP(F4907,Table!$A$2:$C$121,2,0)</f>
        <v>3</v>
      </c>
      <c r="I4907" s="26">
        <f>VLOOKUP(F4907,Table!$A$2:$C$121,3,0)</f>
        <v>6</v>
      </c>
      <c r="J4907" s="17" t="s">
        <v>12749</v>
      </c>
      <c r="K4907" s="25" t="str">
        <f>LEFT(J4907,MIN(FIND({0,1,2,3,4,5,6,7,8,9},ASC(J4907)&amp;1234567890))-1)</f>
        <v>Si</v>
      </c>
      <c r="L4907" s="25">
        <f t="shared" si="153"/>
        <v>1.96</v>
      </c>
      <c r="M4907" s="25">
        <f>VLOOKUP(K4907,Table!$A$2:$C$121,2,0)</f>
        <v>14</v>
      </c>
      <c r="N4907" s="26">
        <f>VLOOKUP(K4907,Table!$A$2:$C$121,3,0)</f>
        <v>3</v>
      </c>
      <c r="O4907" s="13" t="str">
        <f>VLOOKUP(A4907,Table!$U$1:$V$230,2,0)</f>
        <v>Tetragonal</v>
      </c>
      <c r="P4907" s="1"/>
    </row>
    <row r="4908" spans="1:16">
      <c r="A4908" s="12">
        <v>141</v>
      </c>
      <c r="B4908" s="12">
        <v>109351</v>
      </c>
      <c r="C4908" s="12" t="s">
        <v>5355</v>
      </c>
      <c r="D4908" s="12" t="s">
        <v>5474</v>
      </c>
      <c r="E4908" s="17" t="s">
        <v>12750</v>
      </c>
      <c r="F4908" s="25" t="str">
        <f>LEFT(E4908,MIN(FIND({0,1,2,3,4,5,6,7,8,9},ASC(E4908)&amp;1234567890))-1)</f>
        <v>Ni</v>
      </c>
      <c r="G4908" s="25">
        <f t="shared" si="152"/>
        <v>15</v>
      </c>
      <c r="H4908" s="25">
        <f>VLOOKUP(F4908,Table!$A$2:$C$121,2,0)</f>
        <v>10</v>
      </c>
      <c r="I4908" s="26">
        <f>VLOOKUP(F4908,Table!$A$2:$C$121,3,0)</f>
        <v>4</v>
      </c>
      <c r="J4908" s="17" t="s">
        <v>392</v>
      </c>
      <c r="K4908" s="25" t="str">
        <f>LEFT(J4908,MIN(FIND({0,1,2,3,4,5,6,7,8,9},ASC(J4908)&amp;1234567890))-1)</f>
        <v>O</v>
      </c>
      <c r="L4908" s="25">
        <f t="shared" si="153"/>
        <v>16</v>
      </c>
      <c r="M4908" s="25">
        <f>VLOOKUP(K4908,Table!$A$2:$C$121,2,0)</f>
        <v>16</v>
      </c>
      <c r="N4908" s="26">
        <f>VLOOKUP(K4908,Table!$A$2:$C$121,3,0)</f>
        <v>2</v>
      </c>
      <c r="O4908" s="13" t="str">
        <f>VLOOKUP(A4908,Table!$U$1:$V$230,2,0)</f>
        <v>Tetragonal</v>
      </c>
      <c r="P4908" s="1"/>
    </row>
    <row r="4909" spans="1:16">
      <c r="A4909" s="12">
        <v>141</v>
      </c>
      <c r="B4909" s="12">
        <v>109360</v>
      </c>
      <c r="C4909" s="12" t="s">
        <v>5355</v>
      </c>
      <c r="D4909" s="12" t="s">
        <v>5475</v>
      </c>
      <c r="E4909" s="17" t="s">
        <v>11502</v>
      </c>
      <c r="F4909" s="25" t="str">
        <f>LEFT(E4909,MIN(FIND({0,1,2,3,4,5,6,7,8,9},ASC(E4909)&amp;1234567890))-1)</f>
        <v>Pu</v>
      </c>
      <c r="G4909" s="25">
        <f t="shared" si="152"/>
        <v>1</v>
      </c>
      <c r="H4909" s="25">
        <f>VLOOKUP(F4909,Table!$A$2:$C$121,2,0)</f>
        <v>3</v>
      </c>
      <c r="I4909" s="26">
        <f>VLOOKUP(F4909,Table!$A$2:$C$121,3,0)</f>
        <v>7</v>
      </c>
      <c r="J4909" s="17" t="s">
        <v>11461</v>
      </c>
      <c r="K4909" s="25" t="str">
        <f>LEFT(J4909,MIN(FIND({0,1,2,3,4,5,6,7,8,9},ASC(J4909)&amp;1234567890))-1)</f>
        <v>Ge</v>
      </c>
      <c r="L4909" s="25">
        <f t="shared" si="153"/>
        <v>2</v>
      </c>
      <c r="M4909" s="25">
        <f>VLOOKUP(K4909,Table!$A$2:$C$121,2,0)</f>
        <v>14</v>
      </c>
      <c r="N4909" s="26">
        <f>VLOOKUP(K4909,Table!$A$2:$C$121,3,0)</f>
        <v>4</v>
      </c>
      <c r="O4909" s="13" t="str">
        <f>VLOOKUP(A4909,Table!$U$1:$V$230,2,0)</f>
        <v>Tetragonal</v>
      </c>
      <c r="P4909" s="1"/>
    </row>
    <row r="4910" spans="1:16">
      <c r="A4910" s="12">
        <v>141</v>
      </c>
      <c r="B4910" s="12">
        <v>54374</v>
      </c>
      <c r="C4910" s="12" t="s">
        <v>5355</v>
      </c>
      <c r="D4910" s="12" t="s">
        <v>5476</v>
      </c>
      <c r="E4910" s="17" t="s">
        <v>55</v>
      </c>
      <c r="F4910" s="25" t="str">
        <f>LEFT(E4910,MIN(FIND({0,1,2,3,4,5,6,7,8,9},ASC(E4910)&amp;1234567890))-1)</f>
        <v>Mn</v>
      </c>
      <c r="G4910" s="25">
        <f t="shared" si="152"/>
        <v>2</v>
      </c>
      <c r="H4910" s="25">
        <f>VLOOKUP(F4910,Table!$A$2:$C$121,2,0)</f>
        <v>7</v>
      </c>
      <c r="I4910" s="26">
        <f>VLOOKUP(F4910,Table!$A$2:$C$121,3,0)</f>
        <v>4</v>
      </c>
      <c r="J4910" s="17" t="s">
        <v>11336</v>
      </c>
      <c r="K4910" s="25" t="str">
        <f>LEFT(J4910,MIN(FIND({0,1,2,3,4,5,6,7,8,9},ASC(J4910)&amp;1234567890))-1)</f>
        <v>Y</v>
      </c>
      <c r="L4910" s="25">
        <f t="shared" si="153"/>
        <v>1</v>
      </c>
      <c r="M4910" s="25">
        <f>VLOOKUP(K4910,Table!$A$2:$C$121,2,0)</f>
        <v>3</v>
      </c>
      <c r="N4910" s="26">
        <f>VLOOKUP(K4910,Table!$A$2:$C$121,3,0)</f>
        <v>5</v>
      </c>
      <c r="O4910" s="13" t="str">
        <f>VLOOKUP(A4910,Table!$U$1:$V$230,2,0)</f>
        <v>Tetragonal</v>
      </c>
      <c r="P4910" s="1"/>
    </row>
    <row r="4911" spans="1:16">
      <c r="A4911" s="12">
        <v>141</v>
      </c>
      <c r="B4911" s="12">
        <v>150347</v>
      </c>
      <c r="C4911" s="12" t="s">
        <v>5355</v>
      </c>
      <c r="D4911" s="12" t="s">
        <v>3322</v>
      </c>
      <c r="E4911" s="17" t="s">
        <v>428</v>
      </c>
      <c r="F4911" s="25" t="str">
        <f>LEFT(E4911,MIN(FIND({0,1,2,3,4,5,6,7,8,9},ASC(E4911)&amp;1234567890))-1)</f>
        <v>Eu</v>
      </c>
      <c r="G4911" s="25">
        <f t="shared" si="152"/>
        <v>1</v>
      </c>
      <c r="H4911" s="25">
        <f>VLOOKUP(F4911,Table!$A$2:$C$121,2,0)</f>
        <v>3</v>
      </c>
      <c r="I4911" s="26">
        <f>VLOOKUP(F4911,Table!$A$2:$C$121,3,0)</f>
        <v>6</v>
      </c>
      <c r="J4911" s="17" t="s">
        <v>11456</v>
      </c>
      <c r="K4911" s="25" t="str">
        <f>LEFT(J4911,MIN(FIND({0,1,2,3,4,5,6,7,8,9},ASC(J4911)&amp;1234567890))-1)</f>
        <v>Bi</v>
      </c>
      <c r="L4911" s="25">
        <f t="shared" si="153"/>
        <v>2</v>
      </c>
      <c r="M4911" s="25">
        <f>VLOOKUP(K4911,Table!$A$2:$C$121,2,0)</f>
        <v>15</v>
      </c>
      <c r="N4911" s="26">
        <f>VLOOKUP(K4911,Table!$A$2:$C$121,3,0)</f>
        <v>6</v>
      </c>
      <c r="O4911" s="13" t="str">
        <f>VLOOKUP(A4911,Table!$U$1:$V$230,2,0)</f>
        <v>Tetragonal</v>
      </c>
      <c r="P4911" s="1"/>
    </row>
    <row r="4912" spans="1:16">
      <c r="A4912" s="12">
        <v>141</v>
      </c>
      <c r="B4912" s="12">
        <v>150533</v>
      </c>
      <c r="C4912" s="12" t="s">
        <v>5353</v>
      </c>
      <c r="D4912" s="12" t="s">
        <v>5477</v>
      </c>
      <c r="E4912" s="17" t="s">
        <v>11363</v>
      </c>
      <c r="F4912" s="25" t="str">
        <f>LEFT(E4912,MIN(FIND({0,1,2,3,4,5,6,7,8,9},ASC(E4912)&amp;1234567890))-1)</f>
        <v>Th</v>
      </c>
      <c r="G4912" s="25">
        <f t="shared" si="152"/>
        <v>1</v>
      </c>
      <c r="H4912" s="25">
        <f>VLOOKUP(F4912,Table!$A$2:$C$121,2,0)</f>
        <v>3</v>
      </c>
      <c r="I4912" s="26">
        <f>VLOOKUP(F4912,Table!$A$2:$C$121,3,0)</f>
        <v>7</v>
      </c>
      <c r="J4912" s="17" t="s">
        <v>11409</v>
      </c>
      <c r="K4912" s="25" t="str">
        <f>LEFT(J4912,MIN(FIND({0,1,2,3,4,5,6,7,8,9},ASC(J4912)&amp;1234567890))-1)</f>
        <v>Ga</v>
      </c>
      <c r="L4912" s="25">
        <f t="shared" si="153"/>
        <v>2</v>
      </c>
      <c r="M4912" s="25">
        <f>VLOOKUP(K4912,Table!$A$2:$C$121,2,0)</f>
        <v>13</v>
      </c>
      <c r="N4912" s="26">
        <f>VLOOKUP(K4912,Table!$A$2:$C$121,3,0)</f>
        <v>4</v>
      </c>
      <c r="O4912" s="13" t="str">
        <f>VLOOKUP(A4912,Table!$U$1:$V$230,2,0)</f>
        <v>Tetragonal</v>
      </c>
      <c r="P4912" s="1"/>
    </row>
    <row r="4913" spans="1:16">
      <c r="A4913" s="12">
        <v>141</v>
      </c>
      <c r="B4913" s="12">
        <v>150662</v>
      </c>
      <c r="C4913" s="12" t="s">
        <v>5353</v>
      </c>
      <c r="D4913" s="12" t="s">
        <v>3798</v>
      </c>
      <c r="E4913" s="17" t="s">
        <v>11336</v>
      </c>
      <c r="F4913" s="25" t="str">
        <f>LEFT(E4913,MIN(FIND({0,1,2,3,4,5,6,7,8,9},ASC(E4913)&amp;1234567890))-1)</f>
        <v>Y</v>
      </c>
      <c r="G4913" s="25">
        <f t="shared" si="152"/>
        <v>1</v>
      </c>
      <c r="H4913" s="25">
        <f>VLOOKUP(F4913,Table!$A$2:$C$121,2,0)</f>
        <v>3</v>
      </c>
      <c r="I4913" s="26">
        <f>VLOOKUP(F4913,Table!$A$2:$C$121,3,0)</f>
        <v>5</v>
      </c>
      <c r="J4913" s="17" t="s">
        <v>11546</v>
      </c>
      <c r="K4913" s="25" t="str">
        <f>LEFT(J4913,MIN(FIND({0,1,2,3,4,5,6,7,8,9},ASC(J4913)&amp;1234567890))-1)</f>
        <v>Si</v>
      </c>
      <c r="L4913" s="25">
        <f t="shared" si="153"/>
        <v>2</v>
      </c>
      <c r="M4913" s="25">
        <f>VLOOKUP(K4913,Table!$A$2:$C$121,2,0)</f>
        <v>14</v>
      </c>
      <c r="N4913" s="26">
        <f>VLOOKUP(K4913,Table!$A$2:$C$121,3,0)</f>
        <v>3</v>
      </c>
      <c r="O4913" s="13" t="str">
        <f>VLOOKUP(A4913,Table!$U$1:$V$230,2,0)</f>
        <v>Tetragonal</v>
      </c>
      <c r="P4913" s="1"/>
    </row>
    <row r="4914" spans="1:16">
      <c r="A4914" s="12">
        <v>141</v>
      </c>
      <c r="B4914" s="12">
        <v>153257</v>
      </c>
      <c r="C4914" s="12" t="s">
        <v>5355</v>
      </c>
      <c r="D4914" s="12" t="s">
        <v>893</v>
      </c>
      <c r="E4914" s="17" t="s">
        <v>11432</v>
      </c>
      <c r="F4914" s="25" t="str">
        <f>LEFT(E4914,MIN(FIND({0,1,2,3,4,5,6,7,8,9},ASC(E4914)&amp;1234567890))-1)</f>
        <v>Si</v>
      </c>
      <c r="G4914" s="25">
        <f t="shared" si="152"/>
        <v>32</v>
      </c>
      <c r="H4914" s="25">
        <f>VLOOKUP(F4914,Table!$A$2:$C$121,2,0)</f>
        <v>14</v>
      </c>
      <c r="I4914" s="26">
        <f>VLOOKUP(F4914,Table!$A$2:$C$121,3,0)</f>
        <v>3</v>
      </c>
      <c r="J4914" s="17" t="s">
        <v>11433</v>
      </c>
      <c r="K4914" s="25" t="str">
        <f>LEFT(J4914,MIN(FIND({0,1,2,3,4,5,6,7,8,9},ASC(J4914)&amp;1234567890))-1)</f>
        <v>O</v>
      </c>
      <c r="L4914" s="25">
        <f t="shared" si="153"/>
        <v>64</v>
      </c>
      <c r="M4914" s="25">
        <f>VLOOKUP(K4914,Table!$A$2:$C$121,2,0)</f>
        <v>16</v>
      </c>
      <c r="N4914" s="26">
        <f>VLOOKUP(K4914,Table!$A$2:$C$121,3,0)</f>
        <v>2</v>
      </c>
      <c r="O4914" s="13" t="str">
        <f>VLOOKUP(A4914,Table!$U$1:$V$230,2,0)</f>
        <v>Tetragonal</v>
      </c>
      <c r="P4914" s="1"/>
    </row>
    <row r="4915" spans="1:16">
      <c r="A4915" s="12">
        <v>141</v>
      </c>
      <c r="B4915" s="12">
        <v>153978</v>
      </c>
      <c r="C4915" s="12" t="s">
        <v>5355</v>
      </c>
      <c r="D4915" s="12" t="s">
        <v>5478</v>
      </c>
      <c r="E4915" s="17" t="s">
        <v>334</v>
      </c>
      <c r="F4915" s="25" t="str">
        <f>LEFT(E4915,MIN(FIND({0,1,2,3,4,5,6,7,8,9},ASC(E4915)&amp;1234567890))-1)</f>
        <v>V</v>
      </c>
      <c r="G4915" s="25">
        <f t="shared" si="152"/>
        <v>1</v>
      </c>
      <c r="H4915" s="25">
        <f>VLOOKUP(F4915,Table!$A$2:$C$121,2,0)</f>
        <v>5</v>
      </c>
      <c r="I4915" s="26">
        <f>VLOOKUP(F4915,Table!$A$2:$C$121,3,0)</f>
        <v>4</v>
      </c>
      <c r="J4915" s="17" t="s">
        <v>12751</v>
      </c>
      <c r="K4915" s="25" t="str">
        <f>LEFT(J4915,MIN(FIND({0,1,2,3,4,5,6,7,8,9},ASC(J4915)&amp;1234567890))-1)</f>
        <v>Ge</v>
      </c>
      <c r="L4915" s="25">
        <f t="shared" si="153"/>
        <v>1.82</v>
      </c>
      <c r="M4915" s="25">
        <f>VLOOKUP(K4915,Table!$A$2:$C$121,2,0)</f>
        <v>14</v>
      </c>
      <c r="N4915" s="26">
        <f>VLOOKUP(K4915,Table!$A$2:$C$121,3,0)</f>
        <v>4</v>
      </c>
      <c r="O4915" s="13" t="str">
        <f>VLOOKUP(A4915,Table!$U$1:$V$230,2,0)</f>
        <v>Tetragonal</v>
      </c>
      <c r="P4915" s="1"/>
    </row>
    <row r="4916" spans="1:16">
      <c r="A4916" s="12">
        <v>141</v>
      </c>
      <c r="B4916" s="12">
        <v>154731</v>
      </c>
      <c r="C4916" s="12" t="s">
        <v>5355</v>
      </c>
      <c r="D4916" s="12" t="s">
        <v>3580</v>
      </c>
      <c r="E4916" s="17" t="s">
        <v>615</v>
      </c>
      <c r="F4916" s="25" t="str">
        <f>LEFT(E4916,MIN(FIND({0,1,2,3,4,5,6,7,8,9},ASC(E4916)&amp;1234567890))-1)</f>
        <v>Nd</v>
      </c>
      <c r="G4916" s="25">
        <f t="shared" si="152"/>
        <v>1</v>
      </c>
      <c r="H4916" s="25">
        <f>VLOOKUP(F4916,Table!$A$2:$C$121,2,0)</f>
        <v>3</v>
      </c>
      <c r="I4916" s="26">
        <f>VLOOKUP(F4916,Table!$A$2:$C$121,3,0)</f>
        <v>6</v>
      </c>
      <c r="J4916" s="17" t="s">
        <v>11695</v>
      </c>
      <c r="K4916" s="25" t="str">
        <f>LEFT(J4916,MIN(FIND({0,1,2,3,4,5,6,7,8,9},ASC(J4916)&amp;1234567890))-1)</f>
        <v>Co</v>
      </c>
      <c r="L4916" s="25">
        <f t="shared" si="153"/>
        <v>2</v>
      </c>
      <c r="M4916" s="25">
        <f>VLOOKUP(K4916,Table!$A$2:$C$121,2,0)</f>
        <v>9</v>
      </c>
      <c r="N4916" s="26">
        <f>VLOOKUP(K4916,Table!$A$2:$C$121,3,0)</f>
        <v>4</v>
      </c>
      <c r="O4916" s="13" t="str">
        <f>VLOOKUP(A4916,Table!$U$1:$V$230,2,0)</f>
        <v>Tetragonal</v>
      </c>
      <c r="P4916" s="1"/>
    </row>
    <row r="4917" spans="1:16">
      <c r="A4917" s="12">
        <v>141</v>
      </c>
      <c r="B4917" s="12">
        <v>157683</v>
      </c>
      <c r="C4917" s="12" t="s">
        <v>5353</v>
      </c>
      <c r="D4917" s="12" t="s">
        <v>555</v>
      </c>
      <c r="E4917" s="17" t="s">
        <v>583</v>
      </c>
      <c r="F4917" s="25" t="str">
        <f>LEFT(E4917,MIN(FIND({0,1,2,3,4,5,6,7,8,9},ASC(E4917)&amp;1234567890))-1)</f>
        <v>Ta</v>
      </c>
      <c r="G4917" s="25">
        <f t="shared" si="152"/>
        <v>2</v>
      </c>
      <c r="H4917" s="25">
        <f>VLOOKUP(F4917,Table!$A$2:$C$121,2,0)</f>
        <v>5</v>
      </c>
      <c r="I4917" s="26">
        <f>VLOOKUP(F4917,Table!$A$2:$C$121,3,0)</f>
        <v>6</v>
      </c>
      <c r="J4917" s="17" t="s">
        <v>500</v>
      </c>
      <c r="K4917" s="25" t="str">
        <f>LEFT(J4917,MIN(FIND({0,1,2,3,4,5,6,7,8,9},ASC(J4917)&amp;1234567890))-1)</f>
        <v>O</v>
      </c>
      <c r="L4917" s="25">
        <f t="shared" si="153"/>
        <v>5</v>
      </c>
      <c r="M4917" s="25">
        <f>VLOOKUP(K4917,Table!$A$2:$C$121,2,0)</f>
        <v>16</v>
      </c>
      <c r="N4917" s="26">
        <f>VLOOKUP(K4917,Table!$A$2:$C$121,3,0)</f>
        <v>2</v>
      </c>
      <c r="O4917" s="13" t="str">
        <f>VLOOKUP(A4917,Table!$U$1:$V$230,2,0)</f>
        <v>Tetragonal</v>
      </c>
      <c r="P4917" s="1"/>
    </row>
    <row r="4918" spans="1:16">
      <c r="A4918" s="12">
        <v>141</v>
      </c>
      <c r="B4918" s="12">
        <v>163245</v>
      </c>
      <c r="C4918" s="12" t="s">
        <v>5353</v>
      </c>
      <c r="D4918" s="12" t="s">
        <v>5479</v>
      </c>
      <c r="E4918" s="17" t="s">
        <v>355</v>
      </c>
      <c r="F4918" s="25" t="str">
        <f>LEFT(E4918,MIN(FIND({0,1,2,3,4,5,6,7,8,9},ASC(E4918)&amp;1234567890))-1)</f>
        <v>Mn</v>
      </c>
      <c r="G4918" s="25">
        <f t="shared" si="152"/>
        <v>1</v>
      </c>
      <c r="H4918" s="25">
        <f>VLOOKUP(F4918,Table!$A$2:$C$121,2,0)</f>
        <v>7</v>
      </c>
      <c r="I4918" s="26">
        <f>VLOOKUP(F4918,Table!$A$2:$C$121,3,0)</f>
        <v>4</v>
      </c>
      <c r="J4918" s="17" t="s">
        <v>12752</v>
      </c>
      <c r="K4918" s="25" t="str">
        <f>LEFT(J4918,MIN(FIND({0,1,2,3,4,5,6,7,8,9},ASC(J4918)&amp;1234567890))-1)</f>
        <v>Si</v>
      </c>
      <c r="L4918" s="25">
        <f t="shared" si="153"/>
        <v>1.736</v>
      </c>
      <c r="M4918" s="25">
        <f>VLOOKUP(K4918,Table!$A$2:$C$121,2,0)</f>
        <v>14</v>
      </c>
      <c r="N4918" s="26">
        <f>VLOOKUP(K4918,Table!$A$2:$C$121,3,0)</f>
        <v>3</v>
      </c>
      <c r="O4918" s="13" t="str">
        <f>VLOOKUP(A4918,Table!$U$1:$V$230,2,0)</f>
        <v>Tetragonal</v>
      </c>
      <c r="P4918" s="1"/>
    </row>
    <row r="4919" spans="1:16">
      <c r="A4919" s="12">
        <v>141</v>
      </c>
      <c r="B4919" s="12">
        <v>164159</v>
      </c>
      <c r="C4919" s="12" t="s">
        <v>5355</v>
      </c>
      <c r="D4919" s="12" t="s">
        <v>1555</v>
      </c>
      <c r="E4919" s="17" t="s">
        <v>11786</v>
      </c>
      <c r="F4919" s="25" t="str">
        <f>LEFT(E4919,MIN(FIND({0,1,2,3,4,5,6,7,8,9},ASC(E4919)&amp;1234567890))-1)</f>
        <v>Si</v>
      </c>
      <c r="G4919" s="25">
        <f t="shared" si="152"/>
        <v>64</v>
      </c>
      <c r="H4919" s="25">
        <f>VLOOKUP(F4919,Table!$A$2:$C$121,2,0)</f>
        <v>14</v>
      </c>
      <c r="I4919" s="26">
        <f>VLOOKUP(F4919,Table!$A$2:$C$121,3,0)</f>
        <v>3</v>
      </c>
      <c r="J4919" s="17" t="s">
        <v>11787</v>
      </c>
      <c r="K4919" s="25" t="str">
        <f>LEFT(J4919,MIN(FIND({0,1,2,3,4,5,6,7,8,9},ASC(J4919)&amp;1234567890))-1)</f>
        <v>O</v>
      </c>
      <c r="L4919" s="25">
        <f t="shared" si="153"/>
        <v>128</v>
      </c>
      <c r="M4919" s="25">
        <f>VLOOKUP(K4919,Table!$A$2:$C$121,2,0)</f>
        <v>16</v>
      </c>
      <c r="N4919" s="26">
        <f>VLOOKUP(K4919,Table!$A$2:$C$121,3,0)</f>
        <v>2</v>
      </c>
      <c r="O4919" s="13" t="str">
        <f>VLOOKUP(A4919,Table!$U$1:$V$230,2,0)</f>
        <v>Tetragonal</v>
      </c>
      <c r="P4919" s="1"/>
    </row>
    <row r="4920" spans="1:16">
      <c r="A4920" s="12">
        <v>141</v>
      </c>
      <c r="B4920" s="12">
        <v>180148</v>
      </c>
      <c r="C4920" s="12" t="s">
        <v>5355</v>
      </c>
      <c r="D4920" s="12" t="s">
        <v>5480</v>
      </c>
      <c r="E4920" s="17" t="s">
        <v>12753</v>
      </c>
      <c r="F4920" s="25" t="str">
        <f>LEFT(E4920,MIN(FIND({0,1,2,3,4,5,6,7,8,9},ASC(E4920)&amp;1234567890))-1)</f>
        <v>V</v>
      </c>
      <c r="G4920" s="25">
        <f t="shared" si="152"/>
        <v>51.6</v>
      </c>
      <c r="H4920" s="25">
        <f>VLOOKUP(F4920,Table!$A$2:$C$121,2,0)</f>
        <v>5</v>
      </c>
      <c r="I4920" s="26">
        <f>VLOOKUP(F4920,Table!$A$2:$C$121,3,0)</f>
        <v>4</v>
      </c>
      <c r="J4920" s="17" t="s">
        <v>11433</v>
      </c>
      <c r="K4920" s="25" t="str">
        <f>LEFT(J4920,MIN(FIND({0,1,2,3,4,5,6,7,8,9},ASC(J4920)&amp;1234567890))-1)</f>
        <v>O</v>
      </c>
      <c r="L4920" s="25">
        <f t="shared" si="153"/>
        <v>64</v>
      </c>
      <c r="M4920" s="25">
        <f>VLOOKUP(K4920,Table!$A$2:$C$121,2,0)</f>
        <v>16</v>
      </c>
      <c r="N4920" s="26">
        <f>VLOOKUP(K4920,Table!$A$2:$C$121,3,0)</f>
        <v>2</v>
      </c>
      <c r="O4920" s="13" t="str">
        <f>VLOOKUP(A4920,Table!$U$1:$V$230,2,0)</f>
        <v>Tetragonal</v>
      </c>
      <c r="P4920" s="1"/>
    </row>
    <row r="4921" spans="1:16">
      <c r="A4921" s="12">
        <v>141</v>
      </c>
      <c r="B4921" s="12">
        <v>247145</v>
      </c>
      <c r="C4921" s="12" t="s">
        <v>5353</v>
      </c>
      <c r="D4921" s="12" t="s">
        <v>5481</v>
      </c>
      <c r="E4921" s="17" t="s">
        <v>457</v>
      </c>
      <c r="F4921" s="25" t="str">
        <f>LEFT(E4921,MIN(FIND({0,1,2,3,4,5,6,7,8,9},ASC(E4921)&amp;1234567890))-1)</f>
        <v>Li</v>
      </c>
      <c r="G4921" s="25">
        <f t="shared" si="152"/>
        <v>1</v>
      </c>
      <c r="H4921" s="25">
        <f>VLOOKUP(F4921,Table!$A$2:$C$121,2,0)</f>
        <v>1</v>
      </c>
      <c r="I4921" s="26">
        <f>VLOOKUP(F4921,Table!$A$2:$C$121,3,0)</f>
        <v>2</v>
      </c>
      <c r="J4921" s="17" t="s">
        <v>11342</v>
      </c>
      <c r="K4921" s="25" t="str">
        <f>LEFT(J4921,MIN(FIND({0,1,2,3,4,5,6,7,8,9},ASC(J4921)&amp;1234567890))-1)</f>
        <v>Ag</v>
      </c>
      <c r="L4921" s="25">
        <f t="shared" si="153"/>
        <v>1</v>
      </c>
      <c r="M4921" s="25">
        <f>VLOOKUP(K4921,Table!$A$2:$C$121,2,0)</f>
        <v>11</v>
      </c>
      <c r="N4921" s="26">
        <f>VLOOKUP(K4921,Table!$A$2:$C$121,3,0)</f>
        <v>5</v>
      </c>
      <c r="O4921" s="13" t="str">
        <f>VLOOKUP(A4921,Table!$U$1:$V$230,2,0)</f>
        <v>Tetragonal</v>
      </c>
      <c r="P4921" s="1"/>
    </row>
    <row r="4922" spans="1:16">
      <c r="A4922" s="12">
        <v>141</v>
      </c>
      <c r="B4922" s="12">
        <v>107009</v>
      </c>
      <c r="C4922" s="12" t="s">
        <v>5355</v>
      </c>
      <c r="D4922" s="12" t="s">
        <v>3474</v>
      </c>
      <c r="E4922" s="17" t="s">
        <v>58</v>
      </c>
      <c r="F4922" s="25" t="str">
        <f>LEFT(E4922,MIN(FIND({0,1,2,3,4,5,6,7,8,9},ASC(E4922)&amp;1234567890))-1)</f>
        <v>Al</v>
      </c>
      <c r="G4922" s="25">
        <f t="shared" si="152"/>
        <v>2</v>
      </c>
      <c r="H4922" s="25">
        <f>VLOOKUP(F4922,Table!$A$2:$C$121,2,0)</f>
        <v>13</v>
      </c>
      <c r="I4922" s="26">
        <f>VLOOKUP(F4922,Table!$A$2:$C$121,3,0)</f>
        <v>3</v>
      </c>
      <c r="J4922" s="17" t="s">
        <v>50</v>
      </c>
      <c r="K4922" s="25" t="str">
        <f>LEFT(J4922,MIN(FIND({0,1,2,3,4,5,6,7,8,9},ASC(J4922)&amp;1234567890))-1)</f>
        <v>Ti</v>
      </c>
      <c r="L4922" s="25">
        <f t="shared" si="153"/>
        <v>1</v>
      </c>
      <c r="M4922" s="25">
        <f>VLOOKUP(K4922,Table!$A$2:$C$121,2,0)</f>
        <v>4</v>
      </c>
      <c r="N4922" s="26">
        <f>VLOOKUP(K4922,Table!$A$2:$C$121,3,0)</f>
        <v>4</v>
      </c>
      <c r="O4922" s="13" t="str">
        <f>VLOOKUP(A4922,Table!$U$1:$V$230,2,0)</f>
        <v>Tetragonal</v>
      </c>
      <c r="P4922" s="1"/>
    </row>
    <row r="4923" spans="1:16">
      <c r="A4923" s="12">
        <v>141</v>
      </c>
      <c r="B4923" s="12">
        <v>107516</v>
      </c>
      <c r="C4923" s="12" t="s">
        <v>5355</v>
      </c>
      <c r="D4923" s="12" t="s">
        <v>689</v>
      </c>
      <c r="E4923" s="17" t="s">
        <v>457</v>
      </c>
      <c r="F4923" s="25" t="str">
        <f>LEFT(E4923,MIN(FIND({0,1,2,3,4,5,6,7,8,9},ASC(E4923)&amp;1234567890))-1)</f>
        <v>Li</v>
      </c>
      <c r="G4923" s="25">
        <f t="shared" si="152"/>
        <v>1</v>
      </c>
      <c r="H4923" s="25">
        <f>VLOOKUP(F4923,Table!$A$2:$C$121,2,0)</f>
        <v>1</v>
      </c>
      <c r="I4923" s="26">
        <f>VLOOKUP(F4923,Table!$A$2:$C$121,3,0)</f>
        <v>2</v>
      </c>
      <c r="J4923" s="17" t="s">
        <v>11291</v>
      </c>
      <c r="K4923" s="25" t="str">
        <f>LEFT(J4923,MIN(FIND({0,1,2,3,4,5,6,7,8,9},ASC(J4923)&amp;1234567890))-1)</f>
        <v>Sn</v>
      </c>
      <c r="L4923" s="25">
        <f t="shared" si="153"/>
        <v>1</v>
      </c>
      <c r="M4923" s="25">
        <f>VLOOKUP(K4923,Table!$A$2:$C$121,2,0)</f>
        <v>14</v>
      </c>
      <c r="N4923" s="26">
        <f>VLOOKUP(K4923,Table!$A$2:$C$121,3,0)</f>
        <v>5</v>
      </c>
      <c r="O4923" s="13" t="str">
        <f>VLOOKUP(A4923,Table!$U$1:$V$230,2,0)</f>
        <v>Tetragonal</v>
      </c>
      <c r="P4923" s="1"/>
    </row>
    <row r="4924" spans="1:16">
      <c r="A4924" s="12">
        <v>141</v>
      </c>
      <c r="B4924" s="12">
        <v>240990</v>
      </c>
      <c r="C4924" s="12" t="s">
        <v>5353</v>
      </c>
      <c r="D4924" s="12" t="s">
        <v>5482</v>
      </c>
      <c r="E4924" s="17" t="s">
        <v>433</v>
      </c>
      <c r="F4924" s="25" t="str">
        <f>LEFT(E4924,MIN(FIND({0,1,2,3,4,5,6,7,8,9},ASC(E4924)&amp;1234567890))-1)</f>
        <v>Sr</v>
      </c>
      <c r="G4924" s="25">
        <f t="shared" si="152"/>
        <v>1</v>
      </c>
      <c r="H4924" s="25">
        <f>VLOOKUP(F4924,Table!$A$2:$C$121,2,0)</f>
        <v>2</v>
      </c>
      <c r="I4924" s="26">
        <f>VLOOKUP(F4924,Table!$A$2:$C$121,3,0)</f>
        <v>5</v>
      </c>
      <c r="J4924" s="17" t="s">
        <v>12198</v>
      </c>
      <c r="K4924" s="25" t="str">
        <f>LEFT(J4924,MIN(FIND({0,1,2,3,4,5,6,7,8,9},ASC(J4924)&amp;1234567890))-1)</f>
        <v>Zn</v>
      </c>
      <c r="L4924" s="25">
        <f t="shared" si="153"/>
        <v>11</v>
      </c>
      <c r="M4924" s="25">
        <f>VLOOKUP(K4924,Table!$A$2:$C$121,2,0)</f>
        <v>12</v>
      </c>
      <c r="N4924" s="26">
        <f>VLOOKUP(K4924,Table!$A$2:$C$121,3,0)</f>
        <v>4</v>
      </c>
      <c r="O4924" s="13" t="str">
        <f>VLOOKUP(A4924,Table!$U$1:$V$230,2,0)</f>
        <v>Tetragonal</v>
      </c>
      <c r="P4924" s="1"/>
    </row>
    <row r="4925" spans="1:16">
      <c r="A4925" s="12">
        <v>141</v>
      </c>
      <c r="B4925" s="12">
        <v>423244</v>
      </c>
      <c r="C4925" s="12" t="s">
        <v>5355</v>
      </c>
      <c r="D4925" s="12" t="s">
        <v>5483</v>
      </c>
      <c r="E4925" s="17" t="s">
        <v>11546</v>
      </c>
      <c r="F4925" s="25" t="str">
        <f>LEFT(E4925,MIN(FIND({0,1,2,3,4,5,6,7,8,9},ASC(E4925)&amp;1234567890))-1)</f>
        <v>Si</v>
      </c>
      <c r="G4925" s="25">
        <f t="shared" si="152"/>
        <v>2</v>
      </c>
      <c r="H4925" s="25">
        <f>VLOOKUP(F4925,Table!$A$2:$C$121,2,0)</f>
        <v>14</v>
      </c>
      <c r="I4925" s="26">
        <f>VLOOKUP(F4925,Table!$A$2:$C$121,3,0)</f>
        <v>3</v>
      </c>
      <c r="J4925" s="17" t="s">
        <v>530</v>
      </c>
      <c r="K4925" s="25" t="str">
        <f>LEFT(J4925,MIN(FIND({0,1,2,3,4,5,6,7,8,9},ASC(J4925)&amp;1234567890))-1)</f>
        <v>Yb</v>
      </c>
      <c r="L4925" s="25">
        <f t="shared" si="153"/>
        <v>1</v>
      </c>
      <c r="M4925" s="25">
        <f>VLOOKUP(K4925,Table!$A$2:$C$121,2,0)</f>
        <v>3</v>
      </c>
      <c r="N4925" s="26">
        <f>VLOOKUP(K4925,Table!$A$2:$C$121,3,0)</f>
        <v>6</v>
      </c>
      <c r="O4925" s="13" t="str">
        <f>VLOOKUP(A4925,Table!$U$1:$V$230,2,0)</f>
        <v>Tetragonal</v>
      </c>
      <c r="P4925" s="1"/>
    </row>
    <row r="4926" spans="1:16">
      <c r="A4926" s="12">
        <v>141</v>
      </c>
      <c r="B4926" s="12">
        <v>237698</v>
      </c>
      <c r="C4926" s="12" t="s">
        <v>5355</v>
      </c>
      <c r="D4926" s="12" t="s">
        <v>5484</v>
      </c>
      <c r="E4926" s="17" t="s">
        <v>46</v>
      </c>
      <c r="F4926" s="25" t="str">
        <f>LEFT(E4926,MIN(FIND({0,1,2,3,4,5,6,7,8,9},ASC(E4926)&amp;1234567890))-1)</f>
        <v>La</v>
      </c>
      <c r="G4926" s="25">
        <f t="shared" si="152"/>
        <v>1</v>
      </c>
      <c r="H4926" s="25">
        <f>VLOOKUP(F4926,Table!$A$2:$C$121,2,0)</f>
        <v>3</v>
      </c>
      <c r="I4926" s="26">
        <f>VLOOKUP(F4926,Table!$A$2:$C$121,3,0)</f>
        <v>6</v>
      </c>
      <c r="J4926" s="17" t="s">
        <v>12754</v>
      </c>
      <c r="K4926" s="25" t="str">
        <f>LEFT(J4926,MIN(FIND({0,1,2,3,4,5,6,7,8,9},ASC(J4926)&amp;1234567890))-1)</f>
        <v>Ge</v>
      </c>
      <c r="L4926" s="25">
        <f t="shared" si="153"/>
        <v>1.8</v>
      </c>
      <c r="M4926" s="25">
        <f>VLOOKUP(K4926,Table!$A$2:$C$121,2,0)</f>
        <v>14</v>
      </c>
      <c r="N4926" s="26">
        <f>VLOOKUP(K4926,Table!$A$2:$C$121,3,0)</f>
        <v>4</v>
      </c>
      <c r="O4926" s="13" t="str">
        <f>VLOOKUP(A4926,Table!$U$1:$V$230,2,0)</f>
        <v>Tetragonal</v>
      </c>
      <c r="P4926" s="1"/>
    </row>
    <row r="4927" spans="1:16">
      <c r="A4927" s="12">
        <v>141</v>
      </c>
      <c r="B4927" s="12">
        <v>237699</v>
      </c>
      <c r="C4927" s="12" t="s">
        <v>5355</v>
      </c>
      <c r="D4927" s="12" t="s">
        <v>5485</v>
      </c>
      <c r="E4927" s="17" t="s">
        <v>11331</v>
      </c>
      <c r="F4927" s="25" t="str">
        <f>LEFT(E4927,MIN(FIND({0,1,2,3,4,5,6,7,8,9},ASC(E4927)&amp;1234567890))-1)</f>
        <v>Ce</v>
      </c>
      <c r="G4927" s="25">
        <f t="shared" si="152"/>
        <v>1</v>
      </c>
      <c r="H4927" s="25">
        <f>VLOOKUP(F4927,Table!$A$2:$C$121,2,0)</f>
        <v>3</v>
      </c>
      <c r="I4927" s="26">
        <f>VLOOKUP(F4927,Table!$A$2:$C$121,3,0)</f>
        <v>6</v>
      </c>
      <c r="J4927" s="17" t="s">
        <v>12727</v>
      </c>
      <c r="K4927" s="25" t="str">
        <f>LEFT(J4927,MIN(FIND({0,1,2,3,4,5,6,7,8,9},ASC(J4927)&amp;1234567890))-1)</f>
        <v>Ge</v>
      </c>
      <c r="L4927" s="25">
        <f t="shared" si="153"/>
        <v>1.72</v>
      </c>
      <c r="M4927" s="25">
        <f>VLOOKUP(K4927,Table!$A$2:$C$121,2,0)</f>
        <v>14</v>
      </c>
      <c r="N4927" s="26">
        <f>VLOOKUP(K4927,Table!$A$2:$C$121,3,0)</f>
        <v>4</v>
      </c>
      <c r="O4927" s="13" t="str">
        <f>VLOOKUP(A4927,Table!$U$1:$V$230,2,0)</f>
        <v>Tetragonal</v>
      </c>
      <c r="P4927" s="1"/>
    </row>
    <row r="4928" spans="1:16">
      <c r="A4928" s="12">
        <v>141</v>
      </c>
      <c r="B4928" s="12">
        <v>237700</v>
      </c>
      <c r="C4928" s="12" t="s">
        <v>5355</v>
      </c>
      <c r="D4928" s="12" t="s">
        <v>3822</v>
      </c>
      <c r="E4928" s="17" t="s">
        <v>11332</v>
      </c>
      <c r="F4928" s="25" t="str">
        <f>LEFT(E4928,MIN(FIND({0,1,2,3,4,5,6,7,8,9},ASC(E4928)&amp;1234567890))-1)</f>
        <v>Pr</v>
      </c>
      <c r="G4928" s="25">
        <f t="shared" si="152"/>
        <v>1</v>
      </c>
      <c r="H4928" s="25">
        <f>VLOOKUP(F4928,Table!$A$2:$C$121,2,0)</f>
        <v>3</v>
      </c>
      <c r="I4928" s="26">
        <f>VLOOKUP(F4928,Table!$A$2:$C$121,3,0)</f>
        <v>6</v>
      </c>
      <c r="J4928" s="17" t="s">
        <v>12245</v>
      </c>
      <c r="K4928" s="25" t="str">
        <f>LEFT(J4928,MIN(FIND({0,1,2,3,4,5,6,7,8,9},ASC(J4928)&amp;1234567890))-1)</f>
        <v>Ge</v>
      </c>
      <c r="L4928" s="25">
        <f t="shared" si="153"/>
        <v>1.7</v>
      </c>
      <c r="M4928" s="25">
        <f>VLOOKUP(K4928,Table!$A$2:$C$121,2,0)</f>
        <v>14</v>
      </c>
      <c r="N4928" s="26">
        <f>VLOOKUP(K4928,Table!$A$2:$C$121,3,0)</f>
        <v>4</v>
      </c>
      <c r="O4928" s="13" t="str">
        <f>VLOOKUP(A4928,Table!$U$1:$V$230,2,0)</f>
        <v>Tetragonal</v>
      </c>
      <c r="P4928" s="1"/>
    </row>
    <row r="4929" spans="1:16">
      <c r="A4929" s="12">
        <v>141</v>
      </c>
      <c r="B4929" s="12">
        <v>237701</v>
      </c>
      <c r="C4929" s="12" t="s">
        <v>5355</v>
      </c>
      <c r="D4929" s="12" t="s">
        <v>3823</v>
      </c>
      <c r="E4929" s="17" t="s">
        <v>615</v>
      </c>
      <c r="F4929" s="25" t="str">
        <f>LEFT(E4929,MIN(FIND({0,1,2,3,4,5,6,7,8,9},ASC(E4929)&amp;1234567890))-1)</f>
        <v>Nd</v>
      </c>
      <c r="G4929" s="25">
        <f t="shared" si="152"/>
        <v>1</v>
      </c>
      <c r="H4929" s="25">
        <f>VLOOKUP(F4929,Table!$A$2:$C$121,2,0)</f>
        <v>3</v>
      </c>
      <c r="I4929" s="26">
        <f>VLOOKUP(F4929,Table!$A$2:$C$121,3,0)</f>
        <v>6</v>
      </c>
      <c r="J4929" s="17" t="s">
        <v>12246</v>
      </c>
      <c r="K4929" s="25" t="str">
        <f>LEFT(J4929,MIN(FIND({0,1,2,3,4,5,6,7,8,9},ASC(J4929)&amp;1234567890))-1)</f>
        <v>Ge</v>
      </c>
      <c r="L4929" s="25">
        <f t="shared" si="153"/>
        <v>1.71</v>
      </c>
      <c r="M4929" s="25">
        <f>VLOOKUP(K4929,Table!$A$2:$C$121,2,0)</f>
        <v>14</v>
      </c>
      <c r="N4929" s="26">
        <f>VLOOKUP(K4929,Table!$A$2:$C$121,3,0)</f>
        <v>4</v>
      </c>
      <c r="O4929" s="13" t="str">
        <f>VLOOKUP(A4929,Table!$U$1:$V$230,2,0)</f>
        <v>Tetragonal</v>
      </c>
      <c r="P4929" s="1"/>
    </row>
    <row r="4930" spans="1:16">
      <c r="A4930" s="12">
        <v>141</v>
      </c>
      <c r="B4930" s="12">
        <v>237702</v>
      </c>
      <c r="C4930" s="12" t="s">
        <v>5355</v>
      </c>
      <c r="D4930" s="12" t="s">
        <v>5486</v>
      </c>
      <c r="E4930" s="17" t="s">
        <v>590</v>
      </c>
      <c r="F4930" s="25" t="str">
        <f>LEFT(E4930,MIN(FIND({0,1,2,3,4,5,6,7,8,9},ASC(E4930)&amp;1234567890))-1)</f>
        <v>Sm</v>
      </c>
      <c r="G4930" s="25">
        <f t="shared" ref="G4930:G4993" si="154">IF(SUBSTITUTE(E4930,F4930,"")="",1,SUBSTITUTE(E4930,F4930,""))*1</f>
        <v>1</v>
      </c>
      <c r="H4930" s="25">
        <f>VLOOKUP(F4930,Table!$A$2:$C$121,2,0)</f>
        <v>3</v>
      </c>
      <c r="I4930" s="26">
        <f>VLOOKUP(F4930,Table!$A$2:$C$121,3,0)</f>
        <v>6</v>
      </c>
      <c r="J4930" s="17" t="s">
        <v>12247</v>
      </c>
      <c r="K4930" s="25" t="str">
        <f>LEFT(J4930,MIN(FIND({0,1,2,3,4,5,6,7,8,9},ASC(J4930)&amp;1234567890))-1)</f>
        <v>Ge</v>
      </c>
      <c r="L4930" s="25">
        <f t="shared" ref="L4930:L4993" si="155">IF(SUBSTITUTE(J4930,K4930,"")="",1,SUBSTITUTE(J4930,K4930,""))*1</f>
        <v>1.73</v>
      </c>
      <c r="M4930" s="25">
        <f>VLOOKUP(K4930,Table!$A$2:$C$121,2,0)</f>
        <v>14</v>
      </c>
      <c r="N4930" s="26">
        <f>VLOOKUP(K4930,Table!$A$2:$C$121,3,0)</f>
        <v>4</v>
      </c>
      <c r="O4930" s="13" t="str">
        <f>VLOOKUP(A4930,Table!$U$1:$V$230,2,0)</f>
        <v>Tetragonal</v>
      </c>
      <c r="P4930" s="1"/>
    </row>
    <row r="4931" spans="1:16">
      <c r="A4931" s="12">
        <v>142</v>
      </c>
      <c r="B4931" s="12">
        <v>2404</v>
      </c>
      <c r="C4931" s="12" t="s">
        <v>5487</v>
      </c>
      <c r="D4931" s="12" t="s">
        <v>5488</v>
      </c>
      <c r="E4931" s="17" t="s">
        <v>70</v>
      </c>
      <c r="F4931" s="25" t="str">
        <f>LEFT(E4931,MIN(FIND({0,1,2,3,4,5,6,7,8,9},ASC(E4931)&amp;1234567890))-1)</f>
        <v>Zn</v>
      </c>
      <c r="G4931" s="25">
        <f t="shared" si="154"/>
        <v>1</v>
      </c>
      <c r="H4931" s="25">
        <f>VLOOKUP(F4931,Table!$A$2:$C$121,2,0)</f>
        <v>12</v>
      </c>
      <c r="I4931" s="26">
        <f>VLOOKUP(F4931,Table!$A$2:$C$121,3,0)</f>
        <v>4</v>
      </c>
      <c r="J4931" s="17" t="s">
        <v>11321</v>
      </c>
      <c r="K4931" s="25" t="str">
        <f>LEFT(J4931,MIN(FIND({0,1,2,3,4,5,6,7,8,9},ASC(J4931)&amp;1234567890))-1)</f>
        <v>I</v>
      </c>
      <c r="L4931" s="25">
        <f t="shared" si="155"/>
        <v>2</v>
      </c>
      <c r="M4931" s="25">
        <f>VLOOKUP(K4931,Table!$A$2:$C$121,2,0)</f>
        <v>17</v>
      </c>
      <c r="N4931" s="26">
        <f>VLOOKUP(K4931,Table!$A$2:$C$121,3,0)</f>
        <v>5</v>
      </c>
      <c r="O4931" s="13" t="str">
        <f>VLOOKUP(A4931,Table!$U$1:$V$230,2,0)</f>
        <v>Tetragonal</v>
      </c>
      <c r="P4931" s="1"/>
    </row>
    <row r="4932" spans="1:16">
      <c r="A4932" s="12">
        <v>142</v>
      </c>
      <c r="B4932" s="12">
        <v>15820</v>
      </c>
      <c r="C4932" s="12" t="s">
        <v>5487</v>
      </c>
      <c r="D4932" s="12" t="s">
        <v>5489</v>
      </c>
      <c r="E4932" s="17" t="s">
        <v>11634</v>
      </c>
      <c r="F4932" s="25" t="str">
        <f>LEFT(E4932,MIN(FIND({0,1,2,3,4,5,6,7,8,9},ASC(E4932)&amp;1234567890))-1)</f>
        <v>B</v>
      </c>
      <c r="G4932" s="25">
        <f t="shared" si="154"/>
        <v>20</v>
      </c>
      <c r="H4932" s="25">
        <f>VLOOKUP(F4932,Table!$A$2:$C$121,2,0)</f>
        <v>13</v>
      </c>
      <c r="I4932" s="26">
        <f>VLOOKUP(F4932,Table!$A$2:$C$121,3,0)</f>
        <v>2</v>
      </c>
      <c r="J4932" s="17" t="s">
        <v>12755</v>
      </c>
      <c r="K4932" s="25" t="str">
        <f>LEFT(J4932,MIN(FIND({0,1,2,3,4,5,6,7,8,9},ASC(J4932)&amp;1234567890))-1)</f>
        <v>H</v>
      </c>
      <c r="L4932" s="25">
        <f t="shared" si="155"/>
        <v>16</v>
      </c>
      <c r="M4932" s="25">
        <f>VLOOKUP(K4932,Table!$A$2:$C$121,2,0)</f>
        <v>1</v>
      </c>
      <c r="N4932" s="26">
        <f>VLOOKUP(K4932,Table!$A$2:$C$121,3,0)</f>
        <v>1</v>
      </c>
      <c r="O4932" s="13" t="str">
        <f>VLOOKUP(A4932,Table!$U$1:$V$230,2,0)</f>
        <v>Tetragonal</v>
      </c>
      <c r="P4932" s="1"/>
    </row>
    <row r="4933" spans="1:16">
      <c r="A4933" s="12">
        <v>142</v>
      </c>
      <c r="B4933" s="12">
        <v>23621</v>
      </c>
      <c r="C4933" s="12" t="s">
        <v>5487</v>
      </c>
      <c r="D4933" s="12" t="s">
        <v>5490</v>
      </c>
      <c r="E4933" s="17" t="s">
        <v>457</v>
      </c>
      <c r="F4933" s="25" t="str">
        <f>LEFT(E4933,MIN(FIND({0,1,2,3,4,5,6,7,8,9},ASC(E4933)&amp;1234567890))-1)</f>
        <v>Li</v>
      </c>
      <c r="G4933" s="25">
        <f t="shared" si="154"/>
        <v>1</v>
      </c>
      <c r="H4933" s="25">
        <f>VLOOKUP(F4933,Table!$A$2:$C$121,2,0)</f>
        <v>1</v>
      </c>
      <c r="I4933" s="26">
        <f>VLOOKUP(F4933,Table!$A$2:$C$121,3,0)</f>
        <v>2</v>
      </c>
      <c r="J4933" s="17" t="s">
        <v>11412</v>
      </c>
      <c r="K4933" s="25" t="str">
        <f>LEFT(J4933,MIN(FIND({0,1,2,3,4,5,6,7,8,9},ASC(J4933)&amp;1234567890))-1)</f>
        <v>P</v>
      </c>
      <c r="L4933" s="25">
        <f t="shared" si="155"/>
        <v>7</v>
      </c>
      <c r="M4933" s="25">
        <f>VLOOKUP(K4933,Table!$A$2:$C$121,2,0)</f>
        <v>15</v>
      </c>
      <c r="N4933" s="26">
        <f>VLOOKUP(K4933,Table!$A$2:$C$121,3,0)</f>
        <v>3</v>
      </c>
      <c r="O4933" s="13" t="str">
        <f>VLOOKUP(A4933,Table!$U$1:$V$230,2,0)</f>
        <v>Tetragonal</v>
      </c>
      <c r="P4933" s="1"/>
    </row>
    <row r="4934" spans="1:16">
      <c r="A4934" s="12">
        <v>142</v>
      </c>
      <c r="B4934" s="12">
        <v>28066</v>
      </c>
      <c r="C4934" s="12" t="s">
        <v>5491</v>
      </c>
      <c r="D4934" s="12" t="s">
        <v>3601</v>
      </c>
      <c r="E4934" s="17" t="s">
        <v>11728</v>
      </c>
      <c r="F4934" s="25" t="str">
        <f>LEFT(E4934,MIN(FIND({0,1,2,3,4,5,6,7,8,9},ASC(E4934)&amp;1234567890))-1)</f>
        <v>Na</v>
      </c>
      <c r="G4934" s="25">
        <f t="shared" si="154"/>
        <v>2</v>
      </c>
      <c r="H4934" s="25">
        <f>VLOOKUP(F4934,Table!$A$2:$C$121,2,0)</f>
        <v>1</v>
      </c>
      <c r="I4934" s="26">
        <f>VLOOKUP(F4934,Table!$A$2:$C$121,3,0)</f>
        <v>3</v>
      </c>
      <c r="J4934" s="17" t="s">
        <v>383</v>
      </c>
      <c r="K4934" s="25" t="str">
        <f>LEFT(J4934,MIN(FIND({0,1,2,3,4,5,6,7,8,9},ASC(J4934)&amp;1234567890))-1)</f>
        <v>C</v>
      </c>
      <c r="L4934" s="25">
        <f t="shared" si="155"/>
        <v>2</v>
      </c>
      <c r="M4934" s="25">
        <f>VLOOKUP(K4934,Table!$A$2:$C$121,2,0)</f>
        <v>14</v>
      </c>
      <c r="N4934" s="26">
        <f>VLOOKUP(K4934,Table!$A$2:$C$121,3,0)</f>
        <v>2</v>
      </c>
      <c r="O4934" s="13" t="str">
        <f>VLOOKUP(A4934,Table!$U$1:$V$230,2,0)</f>
        <v>Tetragonal</v>
      </c>
      <c r="P4934" s="1"/>
    </row>
    <row r="4935" spans="1:16">
      <c r="A4935" s="12">
        <v>142</v>
      </c>
      <c r="B4935" s="12">
        <v>30235</v>
      </c>
      <c r="C4935" s="12" t="s">
        <v>5491</v>
      </c>
      <c r="D4935" s="12" t="s">
        <v>1865</v>
      </c>
      <c r="E4935" s="17" t="s">
        <v>541</v>
      </c>
      <c r="F4935" s="25" t="str">
        <f>LEFT(E4935,MIN(FIND({0,1,2,3,4,5,6,7,8,9},ASC(E4935)&amp;1234567890))-1)</f>
        <v>Pd</v>
      </c>
      <c r="G4935" s="25">
        <f t="shared" si="154"/>
        <v>1</v>
      </c>
      <c r="H4935" s="25">
        <f>VLOOKUP(F4935,Table!$A$2:$C$121,2,0)</f>
        <v>10</v>
      </c>
      <c r="I4935" s="26">
        <f>VLOOKUP(F4935,Table!$A$2:$C$121,3,0)</f>
        <v>5</v>
      </c>
      <c r="J4935" s="17" t="s">
        <v>11550</v>
      </c>
      <c r="K4935" s="25" t="str">
        <f>LEFT(J4935,MIN(FIND({0,1,2,3,4,5,6,7,8,9},ASC(J4935)&amp;1234567890))-1)</f>
        <v>Sn</v>
      </c>
      <c r="L4935" s="25">
        <f t="shared" si="155"/>
        <v>2</v>
      </c>
      <c r="M4935" s="25">
        <f>VLOOKUP(K4935,Table!$A$2:$C$121,2,0)</f>
        <v>14</v>
      </c>
      <c r="N4935" s="26">
        <f>VLOOKUP(K4935,Table!$A$2:$C$121,3,0)</f>
        <v>5</v>
      </c>
      <c r="O4935" s="13" t="str">
        <f>VLOOKUP(A4935,Table!$U$1:$V$230,2,0)</f>
        <v>Tetragonal</v>
      </c>
      <c r="P4935" s="1"/>
    </row>
    <row r="4936" spans="1:16">
      <c r="A4936" s="12">
        <v>142</v>
      </c>
      <c r="B4936" s="12">
        <v>30803</v>
      </c>
      <c r="C4936" s="12" t="s">
        <v>5491</v>
      </c>
      <c r="D4936" s="12" t="s">
        <v>5492</v>
      </c>
      <c r="E4936" s="17" t="s">
        <v>70</v>
      </c>
      <c r="F4936" s="25" t="str">
        <f>LEFT(E4936,MIN(FIND({0,1,2,3,4,5,6,7,8,9},ASC(E4936)&amp;1234567890))-1)</f>
        <v>Zn</v>
      </c>
      <c r="G4936" s="25">
        <f t="shared" si="154"/>
        <v>1</v>
      </c>
      <c r="H4936" s="25">
        <f>VLOOKUP(F4936,Table!$A$2:$C$121,2,0)</f>
        <v>12</v>
      </c>
      <c r="I4936" s="26">
        <f>VLOOKUP(F4936,Table!$A$2:$C$121,3,0)</f>
        <v>4</v>
      </c>
      <c r="J4936" s="17" t="s">
        <v>11403</v>
      </c>
      <c r="K4936" s="25" t="str">
        <f>LEFT(J4936,MIN(FIND({0,1,2,3,4,5,6,7,8,9},ASC(J4936)&amp;1234567890))-1)</f>
        <v>Br</v>
      </c>
      <c r="L4936" s="25">
        <f t="shared" si="155"/>
        <v>2</v>
      </c>
      <c r="M4936" s="25">
        <f>VLOOKUP(K4936,Table!$A$2:$C$121,2,0)</f>
        <v>17</v>
      </c>
      <c r="N4936" s="26">
        <f>VLOOKUP(K4936,Table!$A$2:$C$121,3,0)</f>
        <v>4</v>
      </c>
      <c r="O4936" s="13" t="str">
        <f>VLOOKUP(A4936,Table!$U$1:$V$230,2,0)</f>
        <v>Tetragonal</v>
      </c>
      <c r="P4936" s="1"/>
    </row>
    <row r="4937" spans="1:16">
      <c r="A4937" s="12">
        <v>142</v>
      </c>
      <c r="B4937" s="12">
        <v>36142</v>
      </c>
      <c r="C4937" s="12" t="s">
        <v>5491</v>
      </c>
      <c r="D4937" s="12" t="s">
        <v>5493</v>
      </c>
      <c r="E4937" s="17" t="s">
        <v>11745</v>
      </c>
      <c r="F4937" s="25" t="str">
        <f>LEFT(E4937,MIN(FIND({0,1,2,3,4,5,6,7,8,9},ASC(E4937)&amp;1234567890))-1)</f>
        <v>K</v>
      </c>
      <c r="G4937" s="25">
        <f t="shared" si="154"/>
        <v>2</v>
      </c>
      <c r="H4937" s="25">
        <f>VLOOKUP(F4937,Table!$A$2:$C$121,2,0)</f>
        <v>1</v>
      </c>
      <c r="I4937" s="26">
        <f>VLOOKUP(F4937,Table!$A$2:$C$121,3,0)</f>
        <v>4</v>
      </c>
      <c r="J4937" s="17" t="s">
        <v>383</v>
      </c>
      <c r="K4937" s="25" t="str">
        <f>LEFT(J4937,MIN(FIND({0,1,2,3,4,5,6,7,8,9},ASC(J4937)&amp;1234567890))-1)</f>
        <v>C</v>
      </c>
      <c r="L4937" s="25">
        <f t="shared" si="155"/>
        <v>2</v>
      </c>
      <c r="M4937" s="25">
        <f>VLOOKUP(K4937,Table!$A$2:$C$121,2,0)</f>
        <v>14</v>
      </c>
      <c r="N4937" s="26">
        <f>VLOOKUP(K4937,Table!$A$2:$C$121,3,0)</f>
        <v>2</v>
      </c>
      <c r="O4937" s="13" t="str">
        <f>VLOOKUP(A4937,Table!$U$1:$V$230,2,0)</f>
        <v>Tetragonal</v>
      </c>
      <c r="P4937" s="1"/>
    </row>
    <row r="4938" spans="1:16">
      <c r="A4938" s="12">
        <v>142</v>
      </c>
      <c r="B4938" s="12">
        <v>50333</v>
      </c>
      <c r="C4938" s="12" t="s">
        <v>5491</v>
      </c>
      <c r="D4938" s="12" t="s">
        <v>620</v>
      </c>
      <c r="E4938" s="17" t="s">
        <v>11764</v>
      </c>
      <c r="F4938" s="25" t="str">
        <f>LEFT(E4938,MIN(FIND({0,1,2,3,4,5,6,7,8,9},ASC(E4938)&amp;1234567890))-1)</f>
        <v>H</v>
      </c>
      <c r="G4938" s="25">
        <f t="shared" si="154"/>
        <v>2</v>
      </c>
      <c r="H4938" s="25">
        <f>VLOOKUP(F4938,Table!$A$2:$C$121,2,0)</f>
        <v>1</v>
      </c>
      <c r="I4938" s="26">
        <f>VLOOKUP(F4938,Table!$A$2:$C$121,3,0)</f>
        <v>1</v>
      </c>
      <c r="J4938" s="17" t="s">
        <v>379</v>
      </c>
      <c r="K4938" s="25" t="str">
        <f>LEFT(J4938,MIN(FIND({0,1,2,3,4,5,6,7,8,9},ASC(J4938)&amp;1234567890))-1)</f>
        <v>S</v>
      </c>
      <c r="L4938" s="25">
        <f t="shared" si="155"/>
        <v>1</v>
      </c>
      <c r="M4938" s="25">
        <f>VLOOKUP(K4938,Table!$A$2:$C$121,2,0)</f>
        <v>16</v>
      </c>
      <c r="N4938" s="26">
        <f>VLOOKUP(K4938,Table!$A$2:$C$121,3,0)</f>
        <v>3</v>
      </c>
      <c r="O4938" s="13" t="str">
        <f>VLOOKUP(A4938,Table!$U$1:$V$230,2,0)</f>
        <v>Tetragonal</v>
      </c>
      <c r="P4938" s="1"/>
    </row>
    <row r="4939" spans="1:16">
      <c r="A4939" s="12">
        <v>142</v>
      </c>
      <c r="B4939" s="12">
        <v>78774</v>
      </c>
      <c r="C4939" s="12" t="s">
        <v>5487</v>
      </c>
      <c r="D4939" s="12" t="s">
        <v>3670</v>
      </c>
      <c r="E4939" s="17" t="s">
        <v>12081</v>
      </c>
      <c r="F4939" s="25" t="str">
        <f>LEFT(E4939,MIN(FIND({0,1,2,3,4,5,6,7,8,9},ASC(E4939)&amp;1234567890))-1)</f>
        <v>Be</v>
      </c>
      <c r="G4939" s="25">
        <f t="shared" si="154"/>
        <v>1</v>
      </c>
      <c r="H4939" s="25">
        <f>VLOOKUP(F4939,Table!$A$2:$C$121,2,0)</f>
        <v>2</v>
      </c>
      <c r="I4939" s="26">
        <f>VLOOKUP(F4939,Table!$A$2:$C$121,3,0)</f>
        <v>2</v>
      </c>
      <c r="J4939" s="17" t="s">
        <v>11305</v>
      </c>
      <c r="K4939" s="25" t="str">
        <f>LEFT(J4939,MIN(FIND({0,1,2,3,4,5,6,7,8,9},ASC(J4939)&amp;1234567890))-1)</f>
        <v>Cl</v>
      </c>
      <c r="L4939" s="25">
        <f t="shared" si="155"/>
        <v>2</v>
      </c>
      <c r="M4939" s="25">
        <f>VLOOKUP(K4939,Table!$A$2:$C$121,2,0)</f>
        <v>17</v>
      </c>
      <c r="N4939" s="26">
        <f>VLOOKUP(K4939,Table!$A$2:$C$121,3,0)</f>
        <v>3</v>
      </c>
      <c r="O4939" s="13" t="str">
        <f>VLOOKUP(A4939,Table!$U$1:$V$230,2,0)</f>
        <v>Tetragonal</v>
      </c>
      <c r="P4939" s="1"/>
    </row>
    <row r="4940" spans="1:16">
      <c r="A4940" s="12">
        <v>142</v>
      </c>
      <c r="B4940" s="12">
        <v>85527</v>
      </c>
      <c r="C4940" s="12" t="s">
        <v>5487</v>
      </c>
      <c r="D4940" s="12" t="s">
        <v>627</v>
      </c>
      <c r="E4940" s="17" t="s">
        <v>544</v>
      </c>
      <c r="F4940" s="25" t="str">
        <f>LEFT(E4940,MIN(FIND({0,1,2,3,4,5,6,7,8,9},ASC(E4940)&amp;1234567890))-1)</f>
        <v>Ge</v>
      </c>
      <c r="G4940" s="25">
        <f t="shared" si="154"/>
        <v>1</v>
      </c>
      <c r="H4940" s="25">
        <f>VLOOKUP(F4940,Table!$A$2:$C$121,2,0)</f>
        <v>14</v>
      </c>
      <c r="I4940" s="26">
        <f>VLOOKUP(F4940,Table!$A$2:$C$121,3,0)</f>
        <v>4</v>
      </c>
      <c r="J4940" s="17" t="s">
        <v>34</v>
      </c>
      <c r="K4940" s="25" t="str">
        <f>LEFT(J4940,MIN(FIND({0,1,2,3,4,5,6,7,8,9},ASC(J4940)&amp;1234567890))-1)</f>
        <v>S</v>
      </c>
      <c r="L4940" s="25">
        <f t="shared" si="155"/>
        <v>2</v>
      </c>
      <c r="M4940" s="25">
        <f>VLOOKUP(K4940,Table!$A$2:$C$121,2,0)</f>
        <v>16</v>
      </c>
      <c r="N4940" s="26">
        <f>VLOOKUP(K4940,Table!$A$2:$C$121,3,0)</f>
        <v>3</v>
      </c>
      <c r="O4940" s="13" t="str">
        <f>VLOOKUP(A4940,Table!$U$1:$V$230,2,0)</f>
        <v>Tetragonal</v>
      </c>
      <c r="P4940" s="1"/>
    </row>
    <row r="4941" spans="1:16">
      <c r="A4941" s="12">
        <v>142</v>
      </c>
      <c r="B4941" s="12">
        <v>100054</v>
      </c>
      <c r="C4941" s="12" t="s">
        <v>5487</v>
      </c>
      <c r="D4941" s="12" t="s">
        <v>5494</v>
      </c>
      <c r="E4941" s="17" t="s">
        <v>11410</v>
      </c>
      <c r="F4941" s="25" t="str">
        <f>LEFT(E4941,MIN(FIND({0,1,2,3,4,5,6,7,8,9},ASC(E4941)&amp;1234567890))-1)</f>
        <v>Na</v>
      </c>
      <c r="G4941" s="25">
        <f t="shared" si="154"/>
        <v>1</v>
      </c>
      <c r="H4941" s="25">
        <f>VLOOKUP(F4941,Table!$A$2:$C$121,2,0)</f>
        <v>1</v>
      </c>
      <c r="I4941" s="26">
        <f>VLOOKUP(F4941,Table!$A$2:$C$121,3,0)</f>
        <v>3</v>
      </c>
      <c r="J4941" s="17" t="s">
        <v>11291</v>
      </c>
      <c r="K4941" s="25" t="str">
        <f>LEFT(J4941,MIN(FIND({0,1,2,3,4,5,6,7,8,9},ASC(J4941)&amp;1234567890))-1)</f>
        <v>Sn</v>
      </c>
      <c r="L4941" s="25">
        <f t="shared" si="155"/>
        <v>1</v>
      </c>
      <c r="M4941" s="25">
        <f>VLOOKUP(K4941,Table!$A$2:$C$121,2,0)</f>
        <v>14</v>
      </c>
      <c r="N4941" s="26">
        <f>VLOOKUP(K4941,Table!$A$2:$C$121,3,0)</f>
        <v>5</v>
      </c>
      <c r="O4941" s="13" t="str">
        <f>VLOOKUP(A4941,Table!$U$1:$V$230,2,0)</f>
        <v>Tetragonal</v>
      </c>
      <c r="P4941" s="1"/>
    </row>
    <row r="4942" spans="1:16">
      <c r="A4942" s="12">
        <v>142</v>
      </c>
      <c r="B4942" s="12">
        <v>42038</v>
      </c>
      <c r="C4942" s="12" t="s">
        <v>5487</v>
      </c>
      <c r="D4942" s="12" t="s">
        <v>5495</v>
      </c>
      <c r="E4942" s="17" t="s">
        <v>12756</v>
      </c>
      <c r="F4942" s="25" t="str">
        <f>LEFT(E4942,MIN(FIND({0,1,2,3,4,5,6,7,8,9},ASC(E4942)&amp;1234567890))-1)</f>
        <v>Be</v>
      </c>
      <c r="G4942" s="25">
        <f t="shared" si="154"/>
        <v>3</v>
      </c>
      <c r="H4942" s="25">
        <f>VLOOKUP(F4942,Table!$A$2:$C$121,2,0)</f>
        <v>2</v>
      </c>
      <c r="I4942" s="26">
        <f>VLOOKUP(F4942,Table!$A$2:$C$121,3,0)</f>
        <v>2</v>
      </c>
      <c r="J4942" s="17" t="s">
        <v>30</v>
      </c>
      <c r="K4942" s="25" t="str">
        <f>LEFT(J4942,MIN(FIND({0,1,2,3,4,5,6,7,8,9},ASC(J4942)&amp;1234567890))-1)</f>
        <v>P</v>
      </c>
      <c r="L4942" s="25">
        <f t="shared" si="155"/>
        <v>2</v>
      </c>
      <c r="M4942" s="25">
        <f>VLOOKUP(K4942,Table!$A$2:$C$121,2,0)</f>
        <v>15</v>
      </c>
      <c r="N4942" s="26">
        <f>VLOOKUP(K4942,Table!$A$2:$C$121,3,0)</f>
        <v>3</v>
      </c>
      <c r="O4942" s="13" t="str">
        <f>VLOOKUP(A4942,Table!$U$1:$V$230,2,0)</f>
        <v>Tetragonal</v>
      </c>
      <c r="P4942" s="1"/>
    </row>
    <row r="4943" spans="1:16">
      <c r="A4943" s="12">
        <v>142</v>
      </c>
      <c r="B4943" s="12">
        <v>92587</v>
      </c>
      <c r="C4943" s="12" t="s">
        <v>5487</v>
      </c>
      <c r="D4943" s="12" t="s">
        <v>3675</v>
      </c>
      <c r="E4943" s="17" t="s">
        <v>12081</v>
      </c>
      <c r="F4943" s="25" t="str">
        <f>LEFT(E4943,MIN(FIND({0,1,2,3,4,5,6,7,8,9},ASC(E4943)&amp;1234567890))-1)</f>
        <v>Be</v>
      </c>
      <c r="G4943" s="25">
        <f t="shared" si="154"/>
        <v>1</v>
      </c>
      <c r="H4943" s="25">
        <f>VLOOKUP(F4943,Table!$A$2:$C$121,2,0)</f>
        <v>2</v>
      </c>
      <c r="I4943" s="26">
        <f>VLOOKUP(F4943,Table!$A$2:$C$121,3,0)</f>
        <v>2</v>
      </c>
      <c r="J4943" s="17" t="s">
        <v>11321</v>
      </c>
      <c r="K4943" s="25" t="str">
        <f>LEFT(J4943,MIN(FIND({0,1,2,3,4,5,6,7,8,9},ASC(J4943)&amp;1234567890))-1)</f>
        <v>I</v>
      </c>
      <c r="L4943" s="25">
        <f t="shared" si="155"/>
        <v>2</v>
      </c>
      <c r="M4943" s="25">
        <f>VLOOKUP(K4943,Table!$A$2:$C$121,2,0)</f>
        <v>17</v>
      </c>
      <c r="N4943" s="26">
        <f>VLOOKUP(K4943,Table!$A$2:$C$121,3,0)</f>
        <v>5</v>
      </c>
      <c r="O4943" s="13" t="str">
        <f>VLOOKUP(A4943,Table!$U$1:$V$230,2,0)</f>
        <v>Tetragonal</v>
      </c>
      <c r="P4943" s="1"/>
    </row>
    <row r="4944" spans="1:16">
      <c r="A4944" s="12">
        <v>142</v>
      </c>
      <c r="B4944" s="12">
        <v>281134</v>
      </c>
      <c r="C4944" s="12" t="s">
        <v>5487</v>
      </c>
      <c r="D4944" s="12" t="s">
        <v>1759</v>
      </c>
      <c r="E4944" s="17" t="s">
        <v>370</v>
      </c>
      <c r="F4944" s="25" t="str">
        <f>LEFT(E4944,MIN(FIND({0,1,2,3,4,5,6,7,8,9},ASC(E4944)&amp;1234567890))-1)</f>
        <v>Hg</v>
      </c>
      <c r="G4944" s="25">
        <f t="shared" si="154"/>
        <v>1</v>
      </c>
      <c r="H4944" s="25">
        <f>VLOOKUP(F4944,Table!$A$2:$C$121,2,0)</f>
        <v>12</v>
      </c>
      <c r="I4944" s="26">
        <f>VLOOKUP(F4944,Table!$A$2:$C$121,3,0)</f>
        <v>6</v>
      </c>
      <c r="J4944" s="17" t="s">
        <v>11321</v>
      </c>
      <c r="K4944" s="25" t="str">
        <f>LEFT(J4944,MIN(FIND({0,1,2,3,4,5,6,7,8,9},ASC(J4944)&amp;1234567890))-1)</f>
        <v>I</v>
      </c>
      <c r="L4944" s="25">
        <f t="shared" si="155"/>
        <v>2</v>
      </c>
      <c r="M4944" s="25">
        <f>VLOOKUP(K4944,Table!$A$2:$C$121,2,0)</f>
        <v>17</v>
      </c>
      <c r="N4944" s="26">
        <f>VLOOKUP(K4944,Table!$A$2:$C$121,3,0)</f>
        <v>5</v>
      </c>
      <c r="O4944" s="13" t="str">
        <f>VLOOKUP(A4944,Table!$U$1:$V$230,2,0)</f>
        <v>Tetragonal</v>
      </c>
      <c r="P4944" s="1"/>
    </row>
    <row r="4945" spans="1:16">
      <c r="A4945" s="12">
        <v>142</v>
      </c>
      <c r="B4945" s="12">
        <v>409434</v>
      </c>
      <c r="C4945" s="12" t="s">
        <v>5487</v>
      </c>
      <c r="D4945" s="12" t="s">
        <v>5496</v>
      </c>
      <c r="E4945" s="17" t="s">
        <v>11752</v>
      </c>
      <c r="F4945" s="25" t="str">
        <f>LEFT(E4945,MIN(FIND({0,1,2,3,4,5,6,7,8,9},ASC(E4945)&amp;1234567890))-1)</f>
        <v>Na</v>
      </c>
      <c r="G4945" s="25">
        <f t="shared" si="154"/>
        <v>4</v>
      </c>
      <c r="H4945" s="25">
        <f>VLOOKUP(F4945,Table!$A$2:$C$121,2,0)</f>
        <v>1</v>
      </c>
      <c r="I4945" s="26">
        <f>VLOOKUP(F4945,Table!$A$2:$C$121,3,0)</f>
        <v>3</v>
      </c>
      <c r="J4945" s="17" t="s">
        <v>599</v>
      </c>
      <c r="K4945" s="25" t="str">
        <f>LEFT(J4945,MIN(FIND({0,1,2,3,4,5,6,7,8,9},ASC(J4945)&amp;1234567890))-1)</f>
        <v>Sn</v>
      </c>
      <c r="L4945" s="25">
        <f t="shared" si="155"/>
        <v>4</v>
      </c>
      <c r="M4945" s="25">
        <f>VLOOKUP(K4945,Table!$A$2:$C$121,2,0)</f>
        <v>14</v>
      </c>
      <c r="N4945" s="26">
        <f>VLOOKUP(K4945,Table!$A$2:$C$121,3,0)</f>
        <v>5</v>
      </c>
      <c r="O4945" s="13" t="str">
        <f>VLOOKUP(A4945,Table!$U$1:$V$230,2,0)</f>
        <v>Tetragonal</v>
      </c>
      <c r="P4945" s="1"/>
    </row>
    <row r="4946" spans="1:16">
      <c r="A4946" s="12">
        <v>142</v>
      </c>
      <c r="B4946" s="12">
        <v>409435</v>
      </c>
      <c r="C4946" s="12" t="s">
        <v>5487</v>
      </c>
      <c r="D4946" s="12" t="s">
        <v>5497</v>
      </c>
      <c r="E4946" s="17" t="s">
        <v>11347</v>
      </c>
      <c r="F4946" s="25" t="str">
        <f>LEFT(E4946,MIN(FIND({0,1,2,3,4,5,6,7,8,9},ASC(E4946)&amp;1234567890))-1)</f>
        <v>K</v>
      </c>
      <c r="G4946" s="25">
        <f t="shared" si="154"/>
        <v>4</v>
      </c>
      <c r="H4946" s="25">
        <f>VLOOKUP(F4946,Table!$A$2:$C$121,2,0)</f>
        <v>1</v>
      </c>
      <c r="I4946" s="26">
        <f>VLOOKUP(F4946,Table!$A$2:$C$121,3,0)</f>
        <v>4</v>
      </c>
      <c r="J4946" s="17" t="s">
        <v>599</v>
      </c>
      <c r="K4946" s="25" t="str">
        <f>LEFT(J4946,MIN(FIND({0,1,2,3,4,5,6,7,8,9},ASC(J4946)&amp;1234567890))-1)</f>
        <v>Sn</v>
      </c>
      <c r="L4946" s="25">
        <f t="shared" si="155"/>
        <v>4</v>
      </c>
      <c r="M4946" s="25">
        <f>VLOOKUP(K4946,Table!$A$2:$C$121,2,0)</f>
        <v>14</v>
      </c>
      <c r="N4946" s="26">
        <f>VLOOKUP(K4946,Table!$A$2:$C$121,3,0)</f>
        <v>5</v>
      </c>
      <c r="O4946" s="13" t="str">
        <f>VLOOKUP(A4946,Table!$U$1:$V$230,2,0)</f>
        <v>Tetragonal</v>
      </c>
      <c r="P4946" s="1"/>
    </row>
    <row r="4947" spans="1:16">
      <c r="A4947" s="12">
        <v>142</v>
      </c>
      <c r="B4947" s="12">
        <v>409436</v>
      </c>
      <c r="C4947" s="12" t="s">
        <v>5487</v>
      </c>
      <c r="D4947" s="12" t="s">
        <v>5498</v>
      </c>
      <c r="E4947" s="17" t="s">
        <v>11349</v>
      </c>
      <c r="F4947" s="25" t="str">
        <f>LEFT(E4947,MIN(FIND({0,1,2,3,4,5,6,7,8,9},ASC(E4947)&amp;1234567890))-1)</f>
        <v>Rb</v>
      </c>
      <c r="G4947" s="25">
        <f t="shared" si="154"/>
        <v>4</v>
      </c>
      <c r="H4947" s="25">
        <f>VLOOKUP(F4947,Table!$A$2:$C$121,2,0)</f>
        <v>1</v>
      </c>
      <c r="I4947" s="26">
        <f>VLOOKUP(F4947,Table!$A$2:$C$121,3,0)</f>
        <v>5</v>
      </c>
      <c r="J4947" s="17" t="s">
        <v>11943</v>
      </c>
      <c r="K4947" s="25" t="str">
        <f>LEFT(J4947,MIN(FIND({0,1,2,3,4,5,6,7,8,9},ASC(J4947)&amp;1234567890))-1)</f>
        <v>Pb</v>
      </c>
      <c r="L4947" s="25">
        <f t="shared" si="155"/>
        <v>4</v>
      </c>
      <c r="M4947" s="25">
        <f>VLOOKUP(K4947,Table!$A$2:$C$121,2,0)</f>
        <v>14</v>
      </c>
      <c r="N4947" s="26">
        <f>VLOOKUP(K4947,Table!$A$2:$C$121,3,0)</f>
        <v>6</v>
      </c>
      <c r="O4947" s="13" t="str">
        <f>VLOOKUP(A4947,Table!$U$1:$V$230,2,0)</f>
        <v>Tetragonal</v>
      </c>
      <c r="P4947" s="1"/>
    </row>
    <row r="4948" spans="1:16">
      <c r="A4948" s="12">
        <v>142</v>
      </c>
      <c r="B4948" s="12">
        <v>409438</v>
      </c>
      <c r="C4948" s="12" t="s">
        <v>5487</v>
      </c>
      <c r="D4948" s="12" t="s">
        <v>5499</v>
      </c>
      <c r="E4948" s="17" t="s">
        <v>11349</v>
      </c>
      <c r="F4948" s="25" t="str">
        <f>LEFT(E4948,MIN(FIND({0,1,2,3,4,5,6,7,8,9},ASC(E4948)&amp;1234567890))-1)</f>
        <v>Rb</v>
      </c>
      <c r="G4948" s="25">
        <f t="shared" si="154"/>
        <v>4</v>
      </c>
      <c r="H4948" s="25">
        <f>VLOOKUP(F4948,Table!$A$2:$C$121,2,0)</f>
        <v>1</v>
      </c>
      <c r="I4948" s="26">
        <f>VLOOKUP(F4948,Table!$A$2:$C$121,3,0)</f>
        <v>5</v>
      </c>
      <c r="J4948" s="17" t="s">
        <v>599</v>
      </c>
      <c r="K4948" s="25" t="str">
        <f>LEFT(J4948,MIN(FIND({0,1,2,3,4,5,6,7,8,9},ASC(J4948)&amp;1234567890))-1)</f>
        <v>Sn</v>
      </c>
      <c r="L4948" s="25">
        <f t="shared" si="155"/>
        <v>4</v>
      </c>
      <c r="M4948" s="25">
        <f>VLOOKUP(K4948,Table!$A$2:$C$121,2,0)</f>
        <v>14</v>
      </c>
      <c r="N4948" s="26">
        <f>VLOOKUP(K4948,Table!$A$2:$C$121,3,0)</f>
        <v>5</v>
      </c>
      <c r="O4948" s="13" t="str">
        <f>VLOOKUP(A4948,Table!$U$1:$V$230,2,0)</f>
        <v>Tetragonal</v>
      </c>
      <c r="P4948" s="1"/>
    </row>
    <row r="4949" spans="1:16">
      <c r="A4949" s="12">
        <v>142</v>
      </c>
      <c r="B4949" s="12">
        <v>409439</v>
      </c>
      <c r="C4949" s="12" t="s">
        <v>5487</v>
      </c>
      <c r="D4949" s="12" t="s">
        <v>5500</v>
      </c>
      <c r="E4949" s="17" t="s">
        <v>11699</v>
      </c>
      <c r="F4949" s="25" t="str">
        <f>LEFT(E4949,MIN(FIND({0,1,2,3,4,5,6,7,8,9},ASC(E4949)&amp;1234567890))-1)</f>
        <v>Cs</v>
      </c>
      <c r="G4949" s="25">
        <f t="shared" si="154"/>
        <v>4</v>
      </c>
      <c r="H4949" s="25">
        <f>VLOOKUP(F4949,Table!$A$2:$C$121,2,0)</f>
        <v>1</v>
      </c>
      <c r="I4949" s="26">
        <f>VLOOKUP(F4949,Table!$A$2:$C$121,3,0)</f>
        <v>6</v>
      </c>
      <c r="J4949" s="17" t="s">
        <v>599</v>
      </c>
      <c r="K4949" s="25" t="str">
        <f>LEFT(J4949,MIN(FIND({0,1,2,3,4,5,6,7,8,9},ASC(J4949)&amp;1234567890))-1)</f>
        <v>Sn</v>
      </c>
      <c r="L4949" s="25">
        <f t="shared" si="155"/>
        <v>4</v>
      </c>
      <c r="M4949" s="25">
        <f>VLOOKUP(K4949,Table!$A$2:$C$121,2,0)</f>
        <v>14</v>
      </c>
      <c r="N4949" s="26">
        <f>VLOOKUP(K4949,Table!$A$2:$C$121,3,0)</f>
        <v>5</v>
      </c>
      <c r="O4949" s="13" t="str">
        <f>VLOOKUP(A4949,Table!$U$1:$V$230,2,0)</f>
        <v>Tetragonal</v>
      </c>
      <c r="P4949" s="1"/>
    </row>
    <row r="4950" spans="1:16">
      <c r="A4950" s="12">
        <v>142</v>
      </c>
      <c r="B4950" s="12">
        <v>58628</v>
      </c>
      <c r="C4950" s="12" t="s">
        <v>5491</v>
      </c>
      <c r="D4950" s="12" t="s">
        <v>3416</v>
      </c>
      <c r="E4950" s="17" t="s">
        <v>11910</v>
      </c>
      <c r="F4950" s="25" t="str">
        <f>LEFT(E4950,MIN(FIND({0,1,2,3,4,5,6,7,8,9},ASC(E4950)&amp;1234567890))-1)</f>
        <v>Au</v>
      </c>
      <c r="G4950" s="25">
        <f t="shared" si="154"/>
        <v>3</v>
      </c>
      <c r="H4950" s="25">
        <f>VLOOKUP(F4950,Table!$A$2:$C$121,2,0)</f>
        <v>11</v>
      </c>
      <c r="I4950" s="26">
        <f>VLOOKUP(F4950,Table!$A$2:$C$121,3,0)</f>
        <v>6</v>
      </c>
      <c r="J4950" s="17" t="s">
        <v>70</v>
      </c>
      <c r="K4950" s="25" t="str">
        <f>LEFT(J4950,MIN(FIND({0,1,2,3,4,5,6,7,8,9},ASC(J4950)&amp;1234567890))-1)</f>
        <v>Zn</v>
      </c>
      <c r="L4950" s="25">
        <f t="shared" si="155"/>
        <v>1</v>
      </c>
      <c r="M4950" s="25">
        <f>VLOOKUP(K4950,Table!$A$2:$C$121,2,0)</f>
        <v>12</v>
      </c>
      <c r="N4950" s="26">
        <f>VLOOKUP(K4950,Table!$A$2:$C$121,3,0)</f>
        <v>4</v>
      </c>
      <c r="O4950" s="13" t="str">
        <f>VLOOKUP(A4950,Table!$U$1:$V$230,2,0)</f>
        <v>Tetragonal</v>
      </c>
      <c r="P4950" s="1"/>
    </row>
    <row r="4951" spans="1:16">
      <c r="A4951" s="12">
        <v>142</v>
      </c>
      <c r="B4951" s="12">
        <v>104614</v>
      </c>
      <c r="C4951" s="12" t="s">
        <v>5487</v>
      </c>
      <c r="D4951" s="12" t="s">
        <v>5501</v>
      </c>
      <c r="E4951" s="17" t="s">
        <v>39</v>
      </c>
      <c r="F4951" s="25" t="str">
        <f>LEFT(E4951,MIN(FIND({0,1,2,3,4,5,6,7,8,9},ASC(E4951)&amp;1234567890))-1)</f>
        <v>K</v>
      </c>
      <c r="G4951" s="25">
        <f t="shared" si="154"/>
        <v>1</v>
      </c>
      <c r="H4951" s="25">
        <f>VLOOKUP(F4951,Table!$A$2:$C$121,2,0)</f>
        <v>1</v>
      </c>
      <c r="I4951" s="26">
        <f>VLOOKUP(F4951,Table!$A$2:$C$121,3,0)</f>
        <v>4</v>
      </c>
      <c r="J4951" s="17" t="s">
        <v>11291</v>
      </c>
      <c r="K4951" s="25" t="str">
        <f>LEFT(J4951,MIN(FIND({0,1,2,3,4,5,6,7,8,9},ASC(J4951)&amp;1234567890))-1)</f>
        <v>Sn</v>
      </c>
      <c r="L4951" s="25">
        <f t="shared" si="155"/>
        <v>1</v>
      </c>
      <c r="M4951" s="25">
        <f>VLOOKUP(K4951,Table!$A$2:$C$121,2,0)</f>
        <v>14</v>
      </c>
      <c r="N4951" s="26">
        <f>VLOOKUP(K4951,Table!$A$2:$C$121,3,0)</f>
        <v>5</v>
      </c>
      <c r="O4951" s="13" t="str">
        <f>VLOOKUP(A4951,Table!$U$1:$V$230,2,0)</f>
        <v>Tetragonal</v>
      </c>
      <c r="P4951" s="1"/>
    </row>
    <row r="4952" spans="1:16">
      <c r="A4952" s="12">
        <v>142</v>
      </c>
      <c r="B4952" s="12">
        <v>105156</v>
      </c>
      <c r="C4952" s="12" t="s">
        <v>5491</v>
      </c>
      <c r="D4952" s="12" t="s">
        <v>5502</v>
      </c>
      <c r="E4952" s="17" t="s">
        <v>11410</v>
      </c>
      <c r="F4952" s="25" t="str">
        <f>LEFT(E4952,MIN(FIND({0,1,2,3,4,5,6,7,8,9},ASC(E4952)&amp;1234567890))-1)</f>
        <v>Na</v>
      </c>
      <c r="G4952" s="25">
        <f t="shared" si="154"/>
        <v>1</v>
      </c>
      <c r="H4952" s="25">
        <f>VLOOKUP(F4952,Table!$A$2:$C$121,2,0)</f>
        <v>1</v>
      </c>
      <c r="I4952" s="26">
        <f>VLOOKUP(F4952,Table!$A$2:$C$121,3,0)</f>
        <v>3</v>
      </c>
      <c r="J4952" s="17" t="s">
        <v>586</v>
      </c>
      <c r="K4952" s="25" t="str">
        <f>LEFT(J4952,MIN(FIND({0,1,2,3,4,5,6,7,8,9},ASC(J4952)&amp;1234567890))-1)</f>
        <v>Pb</v>
      </c>
      <c r="L4952" s="25">
        <f t="shared" si="155"/>
        <v>1</v>
      </c>
      <c r="M4952" s="25">
        <f>VLOOKUP(K4952,Table!$A$2:$C$121,2,0)</f>
        <v>14</v>
      </c>
      <c r="N4952" s="26">
        <f>VLOOKUP(K4952,Table!$A$2:$C$121,3,0)</f>
        <v>6</v>
      </c>
      <c r="O4952" s="13" t="str">
        <f>VLOOKUP(A4952,Table!$U$1:$V$230,2,0)</f>
        <v>Tetragonal</v>
      </c>
      <c r="P4952" s="1"/>
    </row>
    <row r="4953" spans="1:16">
      <c r="A4953" s="12">
        <v>142</v>
      </c>
      <c r="B4953" s="12">
        <v>413281</v>
      </c>
      <c r="C4953" s="12" t="s">
        <v>5487</v>
      </c>
      <c r="D4953" s="12" t="s">
        <v>5503</v>
      </c>
      <c r="E4953" s="17" t="s">
        <v>12757</v>
      </c>
      <c r="F4953" s="25" t="str">
        <f>LEFT(E4953,MIN(FIND({0,1,2,3,4,5,6,7,8,9},ASC(E4953)&amp;1234567890))-1)</f>
        <v>Pd</v>
      </c>
      <c r="G4953" s="25">
        <f t="shared" si="154"/>
        <v>16</v>
      </c>
      <c r="H4953" s="25">
        <f>VLOOKUP(F4953,Table!$A$2:$C$121,2,0)</f>
        <v>10</v>
      </c>
      <c r="I4953" s="26">
        <f>VLOOKUP(F4953,Table!$A$2:$C$121,3,0)</f>
        <v>5</v>
      </c>
      <c r="J4953" s="17" t="s">
        <v>12758</v>
      </c>
      <c r="K4953" s="25" t="str">
        <f>LEFT(J4953,MIN(FIND({0,1,2,3,4,5,6,7,8,9},ASC(J4953)&amp;1234567890))-1)</f>
        <v>Sn</v>
      </c>
      <c r="L4953" s="25">
        <f t="shared" si="155"/>
        <v>32</v>
      </c>
      <c r="M4953" s="25">
        <f>VLOOKUP(K4953,Table!$A$2:$C$121,2,0)</f>
        <v>14</v>
      </c>
      <c r="N4953" s="26">
        <f>VLOOKUP(K4953,Table!$A$2:$C$121,3,0)</f>
        <v>5</v>
      </c>
      <c r="O4953" s="13" t="str">
        <f>VLOOKUP(A4953,Table!$U$1:$V$230,2,0)</f>
        <v>Tetragonal</v>
      </c>
      <c r="P4953" s="1"/>
    </row>
    <row r="4954" spans="1:16">
      <c r="A4954" s="12">
        <v>142</v>
      </c>
      <c r="B4954" s="12">
        <v>412573</v>
      </c>
      <c r="C4954" s="12" t="s">
        <v>5487</v>
      </c>
      <c r="D4954" s="12" t="s">
        <v>1863</v>
      </c>
      <c r="E4954" s="17" t="s">
        <v>72</v>
      </c>
      <c r="F4954" s="25" t="str">
        <f>LEFT(E4954,MIN(FIND({0,1,2,3,4,5,6,7,8,9},ASC(E4954)&amp;1234567890))-1)</f>
        <v>Ir</v>
      </c>
      <c r="G4954" s="25">
        <f t="shared" si="154"/>
        <v>1</v>
      </c>
      <c r="H4954" s="25">
        <f>VLOOKUP(F4954,Table!$A$2:$C$121,2,0)</f>
        <v>9</v>
      </c>
      <c r="I4954" s="26">
        <f>VLOOKUP(F4954,Table!$A$2:$C$121,3,0)</f>
        <v>6</v>
      </c>
      <c r="J4954" s="17" t="s">
        <v>599</v>
      </c>
      <c r="K4954" s="25" t="str">
        <f>LEFT(J4954,MIN(FIND({0,1,2,3,4,5,6,7,8,9},ASC(J4954)&amp;1234567890))-1)</f>
        <v>Sn</v>
      </c>
      <c r="L4954" s="25">
        <f t="shared" si="155"/>
        <v>4</v>
      </c>
      <c r="M4954" s="25">
        <f>VLOOKUP(K4954,Table!$A$2:$C$121,2,0)</f>
        <v>14</v>
      </c>
      <c r="N4954" s="26">
        <f>VLOOKUP(K4954,Table!$A$2:$C$121,3,0)</f>
        <v>5</v>
      </c>
      <c r="O4954" s="13" t="str">
        <f>VLOOKUP(A4954,Table!$U$1:$V$230,2,0)</f>
        <v>Tetragonal</v>
      </c>
      <c r="P4954" s="1"/>
    </row>
    <row r="4955" spans="1:16">
      <c r="A4955" s="12">
        <v>142</v>
      </c>
      <c r="B4955" s="12">
        <v>401436</v>
      </c>
      <c r="C4955" s="12" t="s">
        <v>5487</v>
      </c>
      <c r="D4955" s="12" t="s">
        <v>5504</v>
      </c>
      <c r="E4955" s="17" t="s">
        <v>11882</v>
      </c>
      <c r="F4955" s="25" t="str">
        <f>LEFT(E4955,MIN(FIND({0,1,2,3,4,5,6,7,8,9},ASC(E4955)&amp;1234567890))-1)</f>
        <v>K</v>
      </c>
      <c r="G4955" s="25">
        <f t="shared" si="154"/>
        <v>8</v>
      </c>
      <c r="H4955" s="25">
        <f>VLOOKUP(F4955,Table!$A$2:$C$121,2,0)</f>
        <v>1</v>
      </c>
      <c r="I4955" s="26">
        <f>VLOOKUP(F4955,Table!$A$2:$C$121,3,0)</f>
        <v>4</v>
      </c>
      <c r="J4955" s="17" t="s">
        <v>12759</v>
      </c>
      <c r="K4955" s="25" t="str">
        <f>LEFT(J4955,MIN(FIND({0,1,2,3,4,5,6,7,8,9},ASC(J4955)&amp;1234567890))-1)</f>
        <v>Pb</v>
      </c>
      <c r="L4955" s="25">
        <f t="shared" si="155"/>
        <v>8</v>
      </c>
      <c r="M4955" s="25">
        <f>VLOOKUP(K4955,Table!$A$2:$C$121,2,0)</f>
        <v>14</v>
      </c>
      <c r="N4955" s="26">
        <f>VLOOKUP(K4955,Table!$A$2:$C$121,3,0)</f>
        <v>6</v>
      </c>
      <c r="O4955" s="13" t="str">
        <f>VLOOKUP(A4955,Table!$U$1:$V$230,2,0)</f>
        <v>Tetragonal</v>
      </c>
      <c r="P4955" s="1"/>
    </row>
    <row r="4956" spans="1:16">
      <c r="A4956" s="12">
        <v>142</v>
      </c>
      <c r="B4956" s="12">
        <v>609924</v>
      </c>
      <c r="C4956" s="12" t="s">
        <v>5487</v>
      </c>
      <c r="D4956" s="12" t="s">
        <v>4091</v>
      </c>
      <c r="E4956" s="17" t="s">
        <v>12049</v>
      </c>
      <c r="F4956" s="25" t="str">
        <f>LEFT(E4956,MIN(FIND({0,1,2,3,4,5,6,7,8,9},ASC(E4956)&amp;1234567890))-1)</f>
        <v>Cd</v>
      </c>
      <c r="G4956" s="25">
        <f t="shared" si="154"/>
        <v>3</v>
      </c>
      <c r="H4956" s="25">
        <f>VLOOKUP(F4956,Table!$A$2:$C$121,2,0)</f>
        <v>12</v>
      </c>
      <c r="I4956" s="26">
        <f>VLOOKUP(F4956,Table!$A$2:$C$121,3,0)</f>
        <v>5</v>
      </c>
      <c r="J4956" s="17" t="s">
        <v>453</v>
      </c>
      <c r="K4956" s="25" t="str">
        <f>LEFT(J4956,MIN(FIND({0,1,2,3,4,5,6,7,8,9},ASC(J4956)&amp;1234567890))-1)</f>
        <v>As</v>
      </c>
      <c r="L4956" s="25">
        <f t="shared" si="155"/>
        <v>2</v>
      </c>
      <c r="M4956" s="25">
        <f>VLOOKUP(K4956,Table!$A$2:$C$121,2,0)</f>
        <v>15</v>
      </c>
      <c r="N4956" s="26">
        <f>VLOOKUP(K4956,Table!$A$2:$C$121,3,0)</f>
        <v>4</v>
      </c>
      <c r="O4956" s="13" t="str">
        <f>VLOOKUP(A4956,Table!$U$1:$V$230,2,0)</f>
        <v>Tetragonal</v>
      </c>
      <c r="P4956" s="1"/>
    </row>
    <row r="4957" spans="1:16">
      <c r="A4957" s="12">
        <v>142</v>
      </c>
      <c r="B4957" s="12">
        <v>611596</v>
      </c>
      <c r="C4957" s="12" t="s">
        <v>5487</v>
      </c>
      <c r="D4957" s="12" t="s">
        <v>4092</v>
      </c>
      <c r="E4957" s="17" t="s">
        <v>11839</v>
      </c>
      <c r="F4957" s="25" t="str">
        <f>LEFT(E4957,MIN(FIND({0,1,2,3,4,5,6,7,8,9},ASC(E4957)&amp;1234567890))-1)</f>
        <v>Zn</v>
      </c>
      <c r="G4957" s="25">
        <f t="shared" si="154"/>
        <v>3</v>
      </c>
      <c r="H4957" s="25">
        <f>VLOOKUP(F4957,Table!$A$2:$C$121,2,0)</f>
        <v>12</v>
      </c>
      <c r="I4957" s="26">
        <f>VLOOKUP(F4957,Table!$A$2:$C$121,3,0)</f>
        <v>4</v>
      </c>
      <c r="J4957" s="17" t="s">
        <v>453</v>
      </c>
      <c r="K4957" s="25" t="str">
        <f>LEFT(J4957,MIN(FIND({0,1,2,3,4,5,6,7,8,9},ASC(J4957)&amp;1234567890))-1)</f>
        <v>As</v>
      </c>
      <c r="L4957" s="25">
        <f t="shared" si="155"/>
        <v>2</v>
      </c>
      <c r="M4957" s="25">
        <f>VLOOKUP(K4957,Table!$A$2:$C$121,2,0)</f>
        <v>15</v>
      </c>
      <c r="N4957" s="26">
        <f>VLOOKUP(K4957,Table!$A$2:$C$121,3,0)</f>
        <v>4</v>
      </c>
      <c r="O4957" s="13" t="str">
        <f>VLOOKUP(A4957,Table!$U$1:$V$230,2,0)</f>
        <v>Tetragonal</v>
      </c>
      <c r="P4957" s="1"/>
    </row>
    <row r="4958" spans="1:16">
      <c r="A4958" s="12">
        <v>142</v>
      </c>
      <c r="B4958" s="12">
        <v>626996</v>
      </c>
      <c r="C4958" s="12" t="s">
        <v>5487</v>
      </c>
      <c r="D4958" s="12" t="s">
        <v>5505</v>
      </c>
      <c r="E4958" s="17" t="s">
        <v>376</v>
      </c>
      <c r="F4958" s="25" t="str">
        <f>LEFT(E4958,MIN(FIND({0,1,2,3,4,5,6,7,8,9},ASC(E4958)&amp;1234567890))-1)</f>
        <v>Cs</v>
      </c>
      <c r="G4958" s="25">
        <f t="shared" si="154"/>
        <v>1</v>
      </c>
      <c r="H4958" s="25">
        <f>VLOOKUP(F4958,Table!$A$2:$C$121,2,0)</f>
        <v>1</v>
      </c>
      <c r="I4958" s="26">
        <f>VLOOKUP(F4958,Table!$A$2:$C$121,3,0)</f>
        <v>6</v>
      </c>
      <c r="J4958" s="17" t="s">
        <v>544</v>
      </c>
      <c r="K4958" s="25" t="str">
        <f>LEFT(J4958,MIN(FIND({0,1,2,3,4,5,6,7,8,9},ASC(J4958)&amp;1234567890))-1)</f>
        <v>Ge</v>
      </c>
      <c r="L4958" s="25">
        <f t="shared" si="155"/>
        <v>1</v>
      </c>
      <c r="M4958" s="25">
        <f>VLOOKUP(K4958,Table!$A$2:$C$121,2,0)</f>
        <v>14</v>
      </c>
      <c r="N4958" s="26">
        <f>VLOOKUP(K4958,Table!$A$2:$C$121,3,0)</f>
        <v>4</v>
      </c>
      <c r="O4958" s="13" t="str">
        <f>VLOOKUP(A4958,Table!$U$1:$V$230,2,0)</f>
        <v>Tetragonal</v>
      </c>
      <c r="P4958" s="1"/>
    </row>
    <row r="4959" spans="1:16">
      <c r="A4959" s="12">
        <v>142</v>
      </c>
      <c r="B4959" s="12">
        <v>627071</v>
      </c>
      <c r="C4959" s="12" t="s">
        <v>5487</v>
      </c>
      <c r="D4959" s="12" t="s">
        <v>5506</v>
      </c>
      <c r="E4959" s="17" t="s">
        <v>376</v>
      </c>
      <c r="F4959" s="25" t="str">
        <f>LEFT(E4959,MIN(FIND({0,1,2,3,4,5,6,7,8,9},ASC(E4959)&amp;1234567890))-1)</f>
        <v>Cs</v>
      </c>
      <c r="G4959" s="25">
        <f t="shared" si="154"/>
        <v>1</v>
      </c>
      <c r="H4959" s="25">
        <f>VLOOKUP(F4959,Table!$A$2:$C$121,2,0)</f>
        <v>1</v>
      </c>
      <c r="I4959" s="26">
        <f>VLOOKUP(F4959,Table!$A$2:$C$121,3,0)</f>
        <v>6</v>
      </c>
      <c r="J4959" s="17" t="s">
        <v>586</v>
      </c>
      <c r="K4959" s="25" t="str">
        <f>LEFT(J4959,MIN(FIND({0,1,2,3,4,5,6,7,8,9},ASC(J4959)&amp;1234567890))-1)</f>
        <v>Pb</v>
      </c>
      <c r="L4959" s="25">
        <f t="shared" si="155"/>
        <v>1</v>
      </c>
      <c r="M4959" s="25">
        <f>VLOOKUP(K4959,Table!$A$2:$C$121,2,0)</f>
        <v>14</v>
      </c>
      <c r="N4959" s="26">
        <f>VLOOKUP(K4959,Table!$A$2:$C$121,3,0)</f>
        <v>6</v>
      </c>
      <c r="O4959" s="13" t="str">
        <f>VLOOKUP(A4959,Table!$U$1:$V$230,2,0)</f>
        <v>Tetragonal</v>
      </c>
      <c r="P4959" s="1"/>
    </row>
    <row r="4960" spans="1:16">
      <c r="A4960" s="12">
        <v>142</v>
      </c>
      <c r="B4960" s="12">
        <v>627104</v>
      </c>
      <c r="C4960" s="12" t="s">
        <v>5487</v>
      </c>
      <c r="D4960" s="12" t="s">
        <v>5507</v>
      </c>
      <c r="E4960" s="17" t="s">
        <v>376</v>
      </c>
      <c r="F4960" s="25" t="str">
        <f>LEFT(E4960,MIN(FIND({0,1,2,3,4,5,6,7,8,9},ASC(E4960)&amp;1234567890))-1)</f>
        <v>Cs</v>
      </c>
      <c r="G4960" s="25">
        <f t="shared" si="154"/>
        <v>1</v>
      </c>
      <c r="H4960" s="25">
        <f>VLOOKUP(F4960,Table!$A$2:$C$121,2,0)</f>
        <v>1</v>
      </c>
      <c r="I4960" s="26">
        <f>VLOOKUP(F4960,Table!$A$2:$C$121,3,0)</f>
        <v>6</v>
      </c>
      <c r="J4960" s="17" t="s">
        <v>31</v>
      </c>
      <c r="K4960" s="25" t="str">
        <f>LEFT(J4960,MIN(FIND({0,1,2,3,4,5,6,7,8,9},ASC(J4960)&amp;1234567890))-1)</f>
        <v>Si</v>
      </c>
      <c r="L4960" s="25">
        <f t="shared" si="155"/>
        <v>1</v>
      </c>
      <c r="M4960" s="25">
        <f>VLOOKUP(K4960,Table!$A$2:$C$121,2,0)</f>
        <v>14</v>
      </c>
      <c r="N4960" s="26">
        <f>VLOOKUP(K4960,Table!$A$2:$C$121,3,0)</f>
        <v>3</v>
      </c>
      <c r="O4960" s="13" t="str">
        <f>VLOOKUP(A4960,Table!$U$1:$V$230,2,0)</f>
        <v>Tetragonal</v>
      </c>
      <c r="P4960" s="1"/>
    </row>
    <row r="4961" spans="1:16">
      <c r="A4961" s="12">
        <v>142</v>
      </c>
      <c r="B4961" s="12">
        <v>627109</v>
      </c>
      <c r="C4961" s="12" t="s">
        <v>5487</v>
      </c>
      <c r="D4961" s="12" t="s">
        <v>5508</v>
      </c>
      <c r="E4961" s="17" t="s">
        <v>376</v>
      </c>
      <c r="F4961" s="25" t="str">
        <f>LEFT(E4961,MIN(FIND({0,1,2,3,4,5,6,7,8,9},ASC(E4961)&amp;1234567890))-1)</f>
        <v>Cs</v>
      </c>
      <c r="G4961" s="25">
        <f t="shared" si="154"/>
        <v>1</v>
      </c>
      <c r="H4961" s="25">
        <f>VLOOKUP(F4961,Table!$A$2:$C$121,2,0)</f>
        <v>1</v>
      </c>
      <c r="I4961" s="26">
        <f>VLOOKUP(F4961,Table!$A$2:$C$121,3,0)</f>
        <v>6</v>
      </c>
      <c r="J4961" s="17" t="s">
        <v>11291</v>
      </c>
      <c r="K4961" s="25" t="str">
        <f>LEFT(J4961,MIN(FIND({0,1,2,3,4,5,6,7,8,9},ASC(J4961)&amp;1234567890))-1)</f>
        <v>Sn</v>
      </c>
      <c r="L4961" s="25">
        <f t="shared" si="155"/>
        <v>1</v>
      </c>
      <c r="M4961" s="25">
        <f>VLOOKUP(K4961,Table!$A$2:$C$121,2,0)</f>
        <v>14</v>
      </c>
      <c r="N4961" s="26">
        <f>VLOOKUP(K4961,Table!$A$2:$C$121,3,0)</f>
        <v>5</v>
      </c>
      <c r="O4961" s="13" t="str">
        <f>VLOOKUP(A4961,Table!$U$1:$V$230,2,0)</f>
        <v>Tetragonal</v>
      </c>
      <c r="P4961" s="1"/>
    </row>
    <row r="4962" spans="1:16">
      <c r="A4962" s="12">
        <v>142</v>
      </c>
      <c r="B4962" s="12">
        <v>636772</v>
      </c>
      <c r="C4962" s="12" t="s">
        <v>5487</v>
      </c>
      <c r="D4962" s="12" t="s">
        <v>5509</v>
      </c>
      <c r="E4962" s="17" t="s">
        <v>39</v>
      </c>
      <c r="F4962" s="25" t="str">
        <f>LEFT(E4962,MIN(FIND({0,1,2,3,4,5,6,7,8,9},ASC(E4962)&amp;1234567890))-1)</f>
        <v>K</v>
      </c>
      <c r="G4962" s="25">
        <f t="shared" si="154"/>
        <v>1</v>
      </c>
      <c r="H4962" s="25">
        <f>VLOOKUP(F4962,Table!$A$2:$C$121,2,0)</f>
        <v>1</v>
      </c>
      <c r="I4962" s="26">
        <f>VLOOKUP(F4962,Table!$A$2:$C$121,3,0)</f>
        <v>4</v>
      </c>
      <c r="J4962" s="17" t="s">
        <v>544</v>
      </c>
      <c r="K4962" s="25" t="str">
        <f>LEFT(J4962,MIN(FIND({0,1,2,3,4,5,6,7,8,9},ASC(J4962)&amp;1234567890))-1)</f>
        <v>Ge</v>
      </c>
      <c r="L4962" s="25">
        <f t="shared" si="155"/>
        <v>1</v>
      </c>
      <c r="M4962" s="25">
        <f>VLOOKUP(K4962,Table!$A$2:$C$121,2,0)</f>
        <v>14</v>
      </c>
      <c r="N4962" s="26">
        <f>VLOOKUP(K4962,Table!$A$2:$C$121,3,0)</f>
        <v>4</v>
      </c>
      <c r="O4962" s="13" t="str">
        <f>VLOOKUP(A4962,Table!$U$1:$V$230,2,0)</f>
        <v>Tetragonal</v>
      </c>
      <c r="P4962" s="1"/>
    </row>
    <row r="4963" spans="1:16">
      <c r="A4963" s="12">
        <v>142</v>
      </c>
      <c r="B4963" s="12">
        <v>637666</v>
      </c>
      <c r="C4963" s="12" t="s">
        <v>5487</v>
      </c>
      <c r="D4963" s="12" t="s">
        <v>5510</v>
      </c>
      <c r="E4963" s="17" t="s">
        <v>11498</v>
      </c>
      <c r="F4963" s="25" t="str">
        <f>LEFT(E4963,MIN(FIND({0,1,2,3,4,5,6,7,8,9},ASC(E4963)&amp;1234567890))-1)</f>
        <v>Rb</v>
      </c>
      <c r="G4963" s="25">
        <f t="shared" si="154"/>
        <v>1</v>
      </c>
      <c r="H4963" s="25">
        <f>VLOOKUP(F4963,Table!$A$2:$C$121,2,0)</f>
        <v>1</v>
      </c>
      <c r="I4963" s="26">
        <f>VLOOKUP(F4963,Table!$A$2:$C$121,3,0)</f>
        <v>5</v>
      </c>
      <c r="J4963" s="17" t="s">
        <v>544</v>
      </c>
      <c r="K4963" s="25" t="str">
        <f>LEFT(J4963,MIN(FIND({0,1,2,3,4,5,6,7,8,9},ASC(J4963)&amp;1234567890))-1)</f>
        <v>Ge</v>
      </c>
      <c r="L4963" s="25">
        <f t="shared" si="155"/>
        <v>1</v>
      </c>
      <c r="M4963" s="25">
        <f>VLOOKUP(K4963,Table!$A$2:$C$121,2,0)</f>
        <v>14</v>
      </c>
      <c r="N4963" s="26">
        <f>VLOOKUP(K4963,Table!$A$2:$C$121,3,0)</f>
        <v>4</v>
      </c>
      <c r="O4963" s="13" t="str">
        <f>VLOOKUP(A4963,Table!$U$1:$V$230,2,0)</f>
        <v>Tetragonal</v>
      </c>
      <c r="P4963" s="1"/>
    </row>
    <row r="4964" spans="1:16">
      <c r="A4964" s="12">
        <v>142</v>
      </c>
      <c r="B4964" s="12">
        <v>641294</v>
      </c>
      <c r="C4964" s="12" t="s">
        <v>5487</v>
      </c>
      <c r="D4964" s="12" t="s">
        <v>5511</v>
      </c>
      <c r="E4964" s="17" t="s">
        <v>39</v>
      </c>
      <c r="F4964" s="25" t="str">
        <f>LEFT(E4964,MIN(FIND({0,1,2,3,4,5,6,7,8,9},ASC(E4964)&amp;1234567890))-1)</f>
        <v>K</v>
      </c>
      <c r="G4964" s="25">
        <f t="shared" si="154"/>
        <v>1</v>
      </c>
      <c r="H4964" s="25">
        <f>VLOOKUP(F4964,Table!$A$2:$C$121,2,0)</f>
        <v>1</v>
      </c>
      <c r="I4964" s="26">
        <f>VLOOKUP(F4964,Table!$A$2:$C$121,3,0)</f>
        <v>4</v>
      </c>
      <c r="J4964" s="17" t="s">
        <v>586</v>
      </c>
      <c r="K4964" s="25" t="str">
        <f>LEFT(J4964,MIN(FIND({0,1,2,3,4,5,6,7,8,9},ASC(J4964)&amp;1234567890))-1)</f>
        <v>Pb</v>
      </c>
      <c r="L4964" s="25">
        <f t="shared" si="155"/>
        <v>1</v>
      </c>
      <c r="M4964" s="25">
        <f>VLOOKUP(K4964,Table!$A$2:$C$121,2,0)</f>
        <v>14</v>
      </c>
      <c r="N4964" s="26">
        <f>VLOOKUP(K4964,Table!$A$2:$C$121,3,0)</f>
        <v>6</v>
      </c>
      <c r="O4964" s="13" t="str">
        <f>VLOOKUP(A4964,Table!$U$1:$V$230,2,0)</f>
        <v>Tetragonal</v>
      </c>
      <c r="P4964" s="1"/>
    </row>
    <row r="4965" spans="1:16">
      <c r="A4965" s="12">
        <v>142</v>
      </c>
      <c r="B4965" s="12">
        <v>641367</v>
      </c>
      <c r="C4965" s="12" t="s">
        <v>5487</v>
      </c>
      <c r="D4965" s="12" t="s">
        <v>5512</v>
      </c>
      <c r="E4965" s="17" t="s">
        <v>39</v>
      </c>
      <c r="F4965" s="25" t="str">
        <f>LEFT(E4965,MIN(FIND({0,1,2,3,4,5,6,7,8,9},ASC(E4965)&amp;1234567890))-1)</f>
        <v>K</v>
      </c>
      <c r="G4965" s="25">
        <f t="shared" si="154"/>
        <v>1</v>
      </c>
      <c r="H4965" s="25">
        <f>VLOOKUP(F4965,Table!$A$2:$C$121,2,0)</f>
        <v>1</v>
      </c>
      <c r="I4965" s="26">
        <f>VLOOKUP(F4965,Table!$A$2:$C$121,3,0)</f>
        <v>4</v>
      </c>
      <c r="J4965" s="17" t="s">
        <v>31</v>
      </c>
      <c r="K4965" s="25" t="str">
        <f>LEFT(J4965,MIN(FIND({0,1,2,3,4,5,6,7,8,9},ASC(J4965)&amp;1234567890))-1)</f>
        <v>Si</v>
      </c>
      <c r="L4965" s="25">
        <f t="shared" si="155"/>
        <v>1</v>
      </c>
      <c r="M4965" s="25">
        <f>VLOOKUP(K4965,Table!$A$2:$C$121,2,0)</f>
        <v>14</v>
      </c>
      <c r="N4965" s="26">
        <f>VLOOKUP(K4965,Table!$A$2:$C$121,3,0)</f>
        <v>3</v>
      </c>
      <c r="O4965" s="13" t="str">
        <f>VLOOKUP(A4965,Table!$U$1:$V$230,2,0)</f>
        <v>Tetragonal</v>
      </c>
      <c r="P4965" s="1"/>
    </row>
    <row r="4966" spans="1:16">
      <c r="A4966" s="12">
        <v>142</v>
      </c>
      <c r="B4966" s="12">
        <v>648412</v>
      </c>
      <c r="C4966" s="12" t="s">
        <v>5487</v>
      </c>
      <c r="D4966" s="12" t="s">
        <v>5513</v>
      </c>
      <c r="E4966" s="17" t="s">
        <v>11498</v>
      </c>
      <c r="F4966" s="25" t="str">
        <f>LEFT(E4966,MIN(FIND({0,1,2,3,4,5,6,7,8,9},ASC(E4966)&amp;1234567890))-1)</f>
        <v>Rb</v>
      </c>
      <c r="G4966" s="25">
        <f t="shared" si="154"/>
        <v>1</v>
      </c>
      <c r="H4966" s="25">
        <f>VLOOKUP(F4966,Table!$A$2:$C$121,2,0)</f>
        <v>1</v>
      </c>
      <c r="I4966" s="26">
        <f>VLOOKUP(F4966,Table!$A$2:$C$121,3,0)</f>
        <v>5</v>
      </c>
      <c r="J4966" s="17" t="s">
        <v>586</v>
      </c>
      <c r="K4966" s="25" t="str">
        <f>LEFT(J4966,MIN(FIND({0,1,2,3,4,5,6,7,8,9},ASC(J4966)&amp;1234567890))-1)</f>
        <v>Pb</v>
      </c>
      <c r="L4966" s="25">
        <f t="shared" si="155"/>
        <v>1</v>
      </c>
      <c r="M4966" s="25">
        <f>VLOOKUP(K4966,Table!$A$2:$C$121,2,0)</f>
        <v>14</v>
      </c>
      <c r="N4966" s="26">
        <f>VLOOKUP(K4966,Table!$A$2:$C$121,3,0)</f>
        <v>6</v>
      </c>
      <c r="O4966" s="13" t="str">
        <f>VLOOKUP(A4966,Table!$U$1:$V$230,2,0)</f>
        <v>Tetragonal</v>
      </c>
      <c r="P4966" s="1"/>
    </row>
    <row r="4967" spans="1:16">
      <c r="A4967" s="12">
        <v>142</v>
      </c>
      <c r="B4967" s="12">
        <v>650058</v>
      </c>
      <c r="C4967" s="12" t="s">
        <v>5487</v>
      </c>
      <c r="D4967" s="12" t="s">
        <v>5514</v>
      </c>
      <c r="E4967" s="17" t="s">
        <v>11498</v>
      </c>
      <c r="F4967" s="25" t="str">
        <f>LEFT(E4967,MIN(FIND({0,1,2,3,4,5,6,7,8,9},ASC(E4967)&amp;1234567890))-1)</f>
        <v>Rb</v>
      </c>
      <c r="G4967" s="25">
        <f t="shared" si="154"/>
        <v>1</v>
      </c>
      <c r="H4967" s="25">
        <f>VLOOKUP(F4967,Table!$A$2:$C$121,2,0)</f>
        <v>1</v>
      </c>
      <c r="I4967" s="26">
        <f>VLOOKUP(F4967,Table!$A$2:$C$121,3,0)</f>
        <v>5</v>
      </c>
      <c r="J4967" s="17" t="s">
        <v>31</v>
      </c>
      <c r="K4967" s="25" t="str">
        <f>LEFT(J4967,MIN(FIND({0,1,2,3,4,5,6,7,8,9},ASC(J4967)&amp;1234567890))-1)</f>
        <v>Si</v>
      </c>
      <c r="L4967" s="25">
        <f t="shared" si="155"/>
        <v>1</v>
      </c>
      <c r="M4967" s="25">
        <f>VLOOKUP(K4967,Table!$A$2:$C$121,2,0)</f>
        <v>14</v>
      </c>
      <c r="N4967" s="26">
        <f>VLOOKUP(K4967,Table!$A$2:$C$121,3,0)</f>
        <v>3</v>
      </c>
      <c r="O4967" s="13" t="str">
        <f>VLOOKUP(A4967,Table!$U$1:$V$230,2,0)</f>
        <v>Tetragonal</v>
      </c>
      <c r="P4967" s="1"/>
    </row>
    <row r="4968" spans="1:16">
      <c r="A4968" s="12">
        <v>142</v>
      </c>
      <c r="B4968" s="12">
        <v>650061</v>
      </c>
      <c r="C4968" s="12" t="s">
        <v>5487</v>
      </c>
      <c r="D4968" s="12" t="s">
        <v>5515</v>
      </c>
      <c r="E4968" s="17" t="s">
        <v>11498</v>
      </c>
      <c r="F4968" s="25" t="str">
        <f>LEFT(E4968,MIN(FIND({0,1,2,3,4,5,6,7,8,9},ASC(E4968)&amp;1234567890))-1)</f>
        <v>Rb</v>
      </c>
      <c r="G4968" s="25">
        <f t="shared" si="154"/>
        <v>1</v>
      </c>
      <c r="H4968" s="25">
        <f>VLOOKUP(F4968,Table!$A$2:$C$121,2,0)</f>
        <v>1</v>
      </c>
      <c r="I4968" s="26">
        <f>VLOOKUP(F4968,Table!$A$2:$C$121,3,0)</f>
        <v>5</v>
      </c>
      <c r="J4968" s="17" t="s">
        <v>11291</v>
      </c>
      <c r="K4968" s="25" t="str">
        <f>LEFT(J4968,MIN(FIND({0,1,2,3,4,5,6,7,8,9},ASC(J4968)&amp;1234567890))-1)</f>
        <v>Sn</v>
      </c>
      <c r="L4968" s="25">
        <f t="shared" si="155"/>
        <v>1</v>
      </c>
      <c r="M4968" s="25">
        <f>VLOOKUP(K4968,Table!$A$2:$C$121,2,0)</f>
        <v>14</v>
      </c>
      <c r="N4968" s="26">
        <f>VLOOKUP(K4968,Table!$A$2:$C$121,3,0)</f>
        <v>5</v>
      </c>
      <c r="O4968" s="13" t="str">
        <f>VLOOKUP(A4968,Table!$U$1:$V$230,2,0)</f>
        <v>Tetragonal</v>
      </c>
      <c r="P4968" s="1"/>
    </row>
    <row r="4969" spans="1:16">
      <c r="A4969" s="12">
        <v>142</v>
      </c>
      <c r="B4969" s="12">
        <v>174219</v>
      </c>
      <c r="C4969" s="12" t="s">
        <v>5487</v>
      </c>
      <c r="D4969" s="12" t="s">
        <v>5516</v>
      </c>
      <c r="E4969" s="17" t="s">
        <v>11294</v>
      </c>
      <c r="F4969" s="25" t="str">
        <f>LEFT(E4969,MIN(FIND({0,1,2,3,4,5,6,7,8,9},ASC(E4969)&amp;1234567890))-1)</f>
        <v>Rh</v>
      </c>
      <c r="G4969" s="25">
        <f t="shared" si="154"/>
        <v>1</v>
      </c>
      <c r="H4969" s="25">
        <f>VLOOKUP(F4969,Table!$A$2:$C$121,2,0)</f>
        <v>9</v>
      </c>
      <c r="I4969" s="26">
        <f>VLOOKUP(F4969,Table!$A$2:$C$121,3,0)</f>
        <v>5</v>
      </c>
      <c r="J4969" s="17" t="s">
        <v>599</v>
      </c>
      <c r="K4969" s="25" t="str">
        <f>LEFT(J4969,MIN(FIND({0,1,2,3,4,5,6,7,8,9},ASC(J4969)&amp;1234567890))-1)</f>
        <v>Sn</v>
      </c>
      <c r="L4969" s="25">
        <f t="shared" si="155"/>
        <v>4</v>
      </c>
      <c r="M4969" s="25">
        <f>VLOOKUP(K4969,Table!$A$2:$C$121,2,0)</f>
        <v>14</v>
      </c>
      <c r="N4969" s="26">
        <f>VLOOKUP(K4969,Table!$A$2:$C$121,3,0)</f>
        <v>5</v>
      </c>
      <c r="O4969" s="13" t="str">
        <f>VLOOKUP(A4969,Table!$U$1:$V$230,2,0)</f>
        <v>Tetragonal</v>
      </c>
      <c r="P4969" s="1"/>
    </row>
    <row r="4970" spans="1:16">
      <c r="A4970" s="12">
        <v>142</v>
      </c>
      <c r="B4970" s="12">
        <v>166870</v>
      </c>
      <c r="C4970" s="12" t="s">
        <v>5487</v>
      </c>
      <c r="D4970" s="12" t="s">
        <v>3437</v>
      </c>
      <c r="E4970" s="17" t="s">
        <v>76</v>
      </c>
      <c r="F4970" s="25" t="str">
        <f>LEFT(E4970,MIN(FIND({0,1,2,3,4,5,6,7,8,9},ASC(E4970)&amp;1234567890))-1)</f>
        <v>Co</v>
      </c>
      <c r="G4970" s="25">
        <f t="shared" si="154"/>
        <v>1</v>
      </c>
      <c r="H4970" s="25">
        <f>VLOOKUP(F4970,Table!$A$2:$C$121,2,0)</f>
        <v>9</v>
      </c>
      <c r="I4970" s="26">
        <f>VLOOKUP(F4970,Table!$A$2:$C$121,3,0)</f>
        <v>4</v>
      </c>
      <c r="J4970" s="17" t="s">
        <v>413</v>
      </c>
      <c r="K4970" s="25" t="str">
        <f>LEFT(J4970,MIN(FIND({0,1,2,3,4,5,6,7,8,9},ASC(J4970)&amp;1234567890))-1)</f>
        <v>Sn</v>
      </c>
      <c r="L4970" s="25">
        <f t="shared" si="155"/>
        <v>3</v>
      </c>
      <c r="M4970" s="25">
        <f>VLOOKUP(K4970,Table!$A$2:$C$121,2,0)</f>
        <v>14</v>
      </c>
      <c r="N4970" s="26">
        <f>VLOOKUP(K4970,Table!$A$2:$C$121,3,0)</f>
        <v>5</v>
      </c>
      <c r="O4970" s="13" t="str">
        <f>VLOOKUP(A4970,Table!$U$1:$V$230,2,0)</f>
        <v>Tetragonal</v>
      </c>
      <c r="P4970" s="1"/>
    </row>
    <row r="4971" spans="1:16">
      <c r="A4971" s="12">
        <v>142</v>
      </c>
      <c r="B4971" s="12">
        <v>55573</v>
      </c>
      <c r="C4971" s="12" t="s">
        <v>5487</v>
      </c>
      <c r="D4971" s="12" t="s">
        <v>5517</v>
      </c>
      <c r="E4971" s="17" t="s">
        <v>539</v>
      </c>
      <c r="F4971" s="25" t="str">
        <f>LEFT(E4971,MIN(FIND({0,1,2,3,4,5,6,7,8,9},ASC(E4971)&amp;1234567890))-1)</f>
        <v>Pt</v>
      </c>
      <c r="G4971" s="25">
        <f t="shared" si="154"/>
        <v>1</v>
      </c>
      <c r="H4971" s="25">
        <f>VLOOKUP(F4971,Table!$A$2:$C$121,2,0)</f>
        <v>10</v>
      </c>
      <c r="I4971" s="26">
        <f>VLOOKUP(F4971,Table!$A$2:$C$121,3,0)</f>
        <v>6</v>
      </c>
      <c r="J4971" s="17" t="s">
        <v>11409</v>
      </c>
      <c r="K4971" s="25" t="str">
        <f>LEFT(J4971,MIN(FIND({0,1,2,3,4,5,6,7,8,9},ASC(J4971)&amp;1234567890))-1)</f>
        <v>Ga</v>
      </c>
      <c r="L4971" s="25">
        <f t="shared" si="155"/>
        <v>2</v>
      </c>
      <c r="M4971" s="25">
        <f>VLOOKUP(K4971,Table!$A$2:$C$121,2,0)</f>
        <v>13</v>
      </c>
      <c r="N4971" s="26">
        <f>VLOOKUP(K4971,Table!$A$2:$C$121,3,0)</f>
        <v>4</v>
      </c>
      <c r="O4971" s="13" t="str">
        <f>VLOOKUP(A4971,Table!$U$1:$V$230,2,0)</f>
        <v>Tetragonal</v>
      </c>
      <c r="P4971" s="1"/>
    </row>
    <row r="4972" spans="1:16">
      <c r="A4972" s="12">
        <v>142</v>
      </c>
      <c r="B4972" s="12">
        <v>414236</v>
      </c>
      <c r="C4972" s="12" t="s">
        <v>5487</v>
      </c>
      <c r="D4972" s="12" t="s">
        <v>5518</v>
      </c>
      <c r="E4972" s="17" t="s">
        <v>12760</v>
      </c>
      <c r="F4972" s="25" t="str">
        <f>LEFT(E4972,MIN(FIND({0,1,2,3,4,5,6,7,8,9},ASC(E4972)&amp;1234567890))-1)</f>
        <v>Bi</v>
      </c>
      <c r="G4972" s="25">
        <f t="shared" si="154"/>
        <v>7</v>
      </c>
      <c r="H4972" s="25">
        <f>VLOOKUP(F4972,Table!$A$2:$C$121,2,0)</f>
        <v>15</v>
      </c>
      <c r="I4972" s="26">
        <f>VLOOKUP(F4972,Table!$A$2:$C$121,3,0)</f>
        <v>6</v>
      </c>
      <c r="J4972" s="17" t="s">
        <v>11381</v>
      </c>
      <c r="K4972" s="25" t="str">
        <f>LEFT(J4972,MIN(FIND({0,1,2,3,4,5,6,7,8,9},ASC(J4972)&amp;1234567890))-1)</f>
        <v>Cl</v>
      </c>
      <c r="L4972" s="25">
        <f t="shared" si="155"/>
        <v>10</v>
      </c>
      <c r="M4972" s="25">
        <f>VLOOKUP(K4972,Table!$A$2:$C$121,2,0)</f>
        <v>17</v>
      </c>
      <c r="N4972" s="26">
        <f>VLOOKUP(K4972,Table!$A$2:$C$121,3,0)</f>
        <v>3</v>
      </c>
      <c r="O4972" s="13" t="str">
        <f>VLOOKUP(A4972,Table!$U$1:$V$230,2,0)</f>
        <v>Tetragonal</v>
      </c>
      <c r="P4972" s="1"/>
    </row>
    <row r="4973" spans="1:16">
      <c r="A4973" s="12">
        <v>142</v>
      </c>
      <c r="B4973" s="12">
        <v>428764</v>
      </c>
      <c r="C4973" s="12" t="s">
        <v>5491</v>
      </c>
      <c r="D4973" s="12" t="s">
        <v>5519</v>
      </c>
      <c r="E4973" s="17" t="s">
        <v>11410</v>
      </c>
      <c r="F4973" s="25" t="str">
        <f>LEFT(E4973,MIN(FIND({0,1,2,3,4,5,6,7,8,9},ASC(E4973)&amp;1234567890))-1)</f>
        <v>Na</v>
      </c>
      <c r="G4973" s="25">
        <f t="shared" si="154"/>
        <v>1</v>
      </c>
      <c r="H4973" s="25">
        <f>VLOOKUP(F4973,Table!$A$2:$C$121,2,0)</f>
        <v>1</v>
      </c>
      <c r="I4973" s="26">
        <f>VLOOKUP(F4973,Table!$A$2:$C$121,3,0)</f>
        <v>3</v>
      </c>
      <c r="J4973" s="17" t="s">
        <v>11412</v>
      </c>
      <c r="K4973" s="25" t="str">
        <f>LEFT(J4973,MIN(FIND({0,1,2,3,4,5,6,7,8,9},ASC(J4973)&amp;1234567890))-1)</f>
        <v>P</v>
      </c>
      <c r="L4973" s="25">
        <f t="shared" si="155"/>
        <v>7</v>
      </c>
      <c r="M4973" s="25">
        <f>VLOOKUP(K4973,Table!$A$2:$C$121,2,0)</f>
        <v>15</v>
      </c>
      <c r="N4973" s="26">
        <f>VLOOKUP(K4973,Table!$A$2:$C$121,3,0)</f>
        <v>3</v>
      </c>
      <c r="O4973" s="13" t="str">
        <f>VLOOKUP(A4973,Table!$U$1:$V$230,2,0)</f>
        <v>Tetragonal</v>
      </c>
      <c r="P4973" s="1"/>
    </row>
    <row r="4974" spans="1:16">
      <c r="A4974" s="12">
        <v>147</v>
      </c>
      <c r="B4974" s="12">
        <v>30354</v>
      </c>
      <c r="C4974" s="12" t="s">
        <v>5547</v>
      </c>
      <c r="D4974" s="12" t="s">
        <v>5548</v>
      </c>
      <c r="E4974" s="17" t="s">
        <v>11520</v>
      </c>
      <c r="F4974" s="25" t="str">
        <f>LEFT(E4974,MIN(FIND({0,1,2,3,4,5,6,7,8,9},ASC(E4974)&amp;1234567890))-1)</f>
        <v>W</v>
      </c>
      <c r="G4974" s="25">
        <f t="shared" si="154"/>
        <v>2</v>
      </c>
      <c r="H4974" s="25">
        <f>VLOOKUP(F4974,Table!$A$2:$C$121,2,0)</f>
        <v>6</v>
      </c>
      <c r="I4974" s="26">
        <f>VLOOKUP(F4974,Table!$A$2:$C$121,3,0)</f>
        <v>6</v>
      </c>
      <c r="J4974" s="17" t="s">
        <v>68</v>
      </c>
      <c r="K4974" s="25" t="str">
        <f>LEFT(J4974,MIN(FIND({0,1,2,3,4,5,6,7,8,9},ASC(J4974)&amp;1234567890))-1)</f>
        <v>N</v>
      </c>
      <c r="L4974" s="25">
        <f t="shared" si="155"/>
        <v>1</v>
      </c>
      <c r="M4974" s="25">
        <f>VLOOKUP(K4974,Table!$A$2:$C$121,2,0)</f>
        <v>15</v>
      </c>
      <c r="N4974" s="26">
        <f>VLOOKUP(K4974,Table!$A$2:$C$121,3,0)</f>
        <v>2</v>
      </c>
      <c r="O4974" s="13" t="str">
        <f>VLOOKUP(A4974,Table!$U$1:$V$230,2,0)</f>
        <v>Trigonal</v>
      </c>
      <c r="P4974" s="1"/>
    </row>
    <row r="4975" spans="1:16">
      <c r="A4975" s="12">
        <v>147</v>
      </c>
      <c r="B4975" s="12">
        <v>38146</v>
      </c>
      <c r="C4975" s="12" t="s">
        <v>5547</v>
      </c>
      <c r="D4975" s="12" t="s">
        <v>721</v>
      </c>
      <c r="E4975" s="17" t="s">
        <v>11323</v>
      </c>
      <c r="F4975" s="25" t="str">
        <f>LEFT(E4975,MIN(FIND({0,1,2,3,4,5,6,7,8,9},ASC(E4975)&amp;1234567890))-1)</f>
        <v>U</v>
      </c>
      <c r="G4975" s="25">
        <f t="shared" si="154"/>
        <v>3</v>
      </c>
      <c r="H4975" s="25">
        <f>VLOOKUP(F4975,Table!$A$2:$C$121,2,0)</f>
        <v>3</v>
      </c>
      <c r="I4975" s="26">
        <f>VLOOKUP(F4975,Table!$A$2:$C$121,3,0)</f>
        <v>7</v>
      </c>
      <c r="J4975" s="17" t="s">
        <v>11324</v>
      </c>
      <c r="K4975" s="25" t="str">
        <f>LEFT(J4975,MIN(FIND({0,1,2,3,4,5,6,7,8,9},ASC(J4975)&amp;1234567890))-1)</f>
        <v>O</v>
      </c>
      <c r="L4975" s="25">
        <f t="shared" si="155"/>
        <v>8</v>
      </c>
      <c r="M4975" s="25">
        <f>VLOOKUP(K4975,Table!$A$2:$C$121,2,0)</f>
        <v>16</v>
      </c>
      <c r="N4975" s="26">
        <f>VLOOKUP(K4975,Table!$A$2:$C$121,3,0)</f>
        <v>2</v>
      </c>
      <c r="O4975" s="13" t="str">
        <f>VLOOKUP(A4975,Table!$U$1:$V$230,2,0)</f>
        <v>Trigonal</v>
      </c>
      <c r="P4975" s="1"/>
    </row>
    <row r="4976" spans="1:16">
      <c r="A4976" s="12">
        <v>147</v>
      </c>
      <c r="B4976" s="12">
        <v>39766</v>
      </c>
      <c r="C4976" s="12" t="s">
        <v>5547</v>
      </c>
      <c r="D4976" s="12" t="s">
        <v>5549</v>
      </c>
      <c r="E4976" s="17" t="s">
        <v>33</v>
      </c>
      <c r="F4976" s="25" t="str">
        <f>LEFT(E4976,MIN(FIND({0,1,2,3,4,5,6,7,8,9},ASC(E4976)&amp;1234567890))-1)</f>
        <v>Fe</v>
      </c>
      <c r="G4976" s="25">
        <f t="shared" si="154"/>
        <v>1</v>
      </c>
      <c r="H4976" s="25">
        <f>VLOOKUP(F4976,Table!$A$2:$C$121,2,0)</f>
        <v>8</v>
      </c>
      <c r="I4976" s="26">
        <f>VLOOKUP(F4976,Table!$A$2:$C$121,3,0)</f>
        <v>4</v>
      </c>
      <c r="J4976" s="17" t="s">
        <v>367</v>
      </c>
      <c r="K4976" s="25" t="str">
        <f>LEFT(J4976,MIN(FIND({0,1,2,3,4,5,6,7,8,9},ASC(J4976)&amp;1234567890))-1)</f>
        <v>Cl</v>
      </c>
      <c r="L4976" s="25">
        <f t="shared" si="155"/>
        <v>3</v>
      </c>
      <c r="M4976" s="25">
        <f>VLOOKUP(K4976,Table!$A$2:$C$121,2,0)</f>
        <v>17</v>
      </c>
      <c r="N4976" s="26">
        <f>VLOOKUP(K4976,Table!$A$2:$C$121,3,0)</f>
        <v>3</v>
      </c>
      <c r="O4976" s="13" t="str">
        <f>VLOOKUP(A4976,Table!$U$1:$V$230,2,0)</f>
        <v>Trigonal</v>
      </c>
      <c r="P4976" s="1"/>
    </row>
    <row r="4977" spans="1:16">
      <c r="A4977" s="12">
        <v>147</v>
      </c>
      <c r="B4977" s="12">
        <v>66882</v>
      </c>
      <c r="C4977" s="12" t="s">
        <v>5547</v>
      </c>
      <c r="D4977" s="12" t="s">
        <v>5550</v>
      </c>
      <c r="E4977" s="17" t="s">
        <v>11427</v>
      </c>
      <c r="F4977" s="25" t="str">
        <f>LEFT(E4977,MIN(FIND({0,1,2,3,4,5,6,7,8,9},ASC(E4977)&amp;1234567890))-1)</f>
        <v>C</v>
      </c>
      <c r="G4977" s="25">
        <f t="shared" si="154"/>
        <v>60</v>
      </c>
      <c r="H4977" s="25">
        <f>VLOOKUP(F4977,Table!$A$2:$C$121,2,0)</f>
        <v>14</v>
      </c>
      <c r="I4977" s="26">
        <f>VLOOKUP(F4977,Table!$A$2:$C$121,3,0)</f>
        <v>2</v>
      </c>
      <c r="J4977" s="17" t="s">
        <v>12761</v>
      </c>
      <c r="K4977" s="25" t="str">
        <f>LEFT(J4977,MIN(FIND({0,1,2,3,4,5,6,7,8,9},ASC(J4977)&amp;1234567890))-1)</f>
        <v>I</v>
      </c>
      <c r="L4977" s="25">
        <f t="shared" si="155"/>
        <v>3.83</v>
      </c>
      <c r="M4977" s="25">
        <f>VLOOKUP(K4977,Table!$A$2:$C$121,2,0)</f>
        <v>17</v>
      </c>
      <c r="N4977" s="26">
        <f>VLOOKUP(K4977,Table!$A$2:$C$121,3,0)</f>
        <v>5</v>
      </c>
      <c r="O4977" s="13" t="str">
        <f>VLOOKUP(A4977,Table!$U$1:$V$230,2,0)</f>
        <v>Trigonal</v>
      </c>
      <c r="P4977" s="1"/>
    </row>
    <row r="4978" spans="1:16">
      <c r="A4978" s="12">
        <v>147</v>
      </c>
      <c r="B4978" s="12">
        <v>70069</v>
      </c>
      <c r="C4978" s="12" t="s">
        <v>5547</v>
      </c>
      <c r="D4978" s="12" t="s">
        <v>5551</v>
      </c>
      <c r="E4978" s="17" t="s">
        <v>11894</v>
      </c>
      <c r="F4978" s="25" t="str">
        <f>LEFT(E4978,MIN(FIND({0,1,2,3,4,5,6,7,8,9},ASC(E4978)&amp;1234567890))-1)</f>
        <v>Mg</v>
      </c>
      <c r="G4978" s="25">
        <f t="shared" si="154"/>
        <v>2</v>
      </c>
      <c r="H4978" s="25">
        <f>VLOOKUP(F4978,Table!$A$2:$C$121,2,0)</f>
        <v>2</v>
      </c>
      <c r="I4978" s="26">
        <f>VLOOKUP(F4978,Table!$A$2:$C$121,3,0)</f>
        <v>3</v>
      </c>
      <c r="J4978" s="17" t="s">
        <v>12762</v>
      </c>
      <c r="K4978" s="25" t="str">
        <f>LEFT(J4978,MIN(FIND({0,1,2,3,4,5,6,7,8,9},ASC(J4978)&amp;1234567890))-1)</f>
        <v>Sn</v>
      </c>
      <c r="L4978" s="25">
        <f t="shared" si="155"/>
        <v>1.1000000000000001</v>
      </c>
      <c r="M4978" s="25">
        <f>VLOOKUP(K4978,Table!$A$2:$C$121,2,0)</f>
        <v>14</v>
      </c>
      <c r="N4978" s="26">
        <f>VLOOKUP(K4978,Table!$A$2:$C$121,3,0)</f>
        <v>5</v>
      </c>
      <c r="O4978" s="13" t="str">
        <f>VLOOKUP(A4978,Table!$U$1:$V$230,2,0)</f>
        <v>Trigonal</v>
      </c>
      <c r="P4978" s="1"/>
    </row>
    <row r="4979" spans="1:16">
      <c r="A4979" s="12">
        <v>147</v>
      </c>
      <c r="B4979" s="12">
        <v>70070</v>
      </c>
      <c r="C4979" s="12" t="s">
        <v>5547</v>
      </c>
      <c r="D4979" s="12" t="s">
        <v>5552</v>
      </c>
      <c r="E4979" s="17" t="s">
        <v>11894</v>
      </c>
      <c r="F4979" s="25" t="str">
        <f>LEFT(E4979,MIN(FIND({0,1,2,3,4,5,6,7,8,9},ASC(E4979)&amp;1234567890))-1)</f>
        <v>Mg</v>
      </c>
      <c r="G4979" s="25">
        <f t="shared" si="154"/>
        <v>2</v>
      </c>
      <c r="H4979" s="25">
        <f>VLOOKUP(F4979,Table!$A$2:$C$121,2,0)</f>
        <v>2</v>
      </c>
      <c r="I4979" s="26">
        <f>VLOOKUP(F4979,Table!$A$2:$C$121,3,0)</f>
        <v>3</v>
      </c>
      <c r="J4979" s="17" t="s">
        <v>12763</v>
      </c>
      <c r="K4979" s="25" t="str">
        <f>LEFT(J4979,MIN(FIND({0,1,2,3,4,5,6,7,8,9},ASC(J4979)&amp;1234567890))-1)</f>
        <v>Ge</v>
      </c>
      <c r="L4979" s="25">
        <f t="shared" si="155"/>
        <v>1.1000000000000001</v>
      </c>
      <c r="M4979" s="25">
        <f>VLOOKUP(K4979,Table!$A$2:$C$121,2,0)</f>
        <v>14</v>
      </c>
      <c r="N4979" s="26">
        <f>VLOOKUP(K4979,Table!$A$2:$C$121,3,0)</f>
        <v>4</v>
      </c>
      <c r="O4979" s="13" t="str">
        <f>VLOOKUP(A4979,Table!$U$1:$V$230,2,0)</f>
        <v>Trigonal</v>
      </c>
      <c r="P4979" s="1"/>
    </row>
    <row r="4980" spans="1:16">
      <c r="A4980" s="12">
        <v>147</v>
      </c>
      <c r="B4980" s="12">
        <v>41950</v>
      </c>
      <c r="C4980" s="12" t="s">
        <v>5547</v>
      </c>
      <c r="D4980" s="12" t="s">
        <v>5553</v>
      </c>
      <c r="E4980" s="17" t="s">
        <v>406</v>
      </c>
      <c r="F4980" s="25" t="str">
        <f>LEFT(E4980,MIN(FIND({0,1,2,3,4,5,6,7,8,9},ASC(E4980)&amp;1234567890))-1)</f>
        <v>C</v>
      </c>
      <c r="G4980" s="25">
        <f t="shared" si="154"/>
        <v>3</v>
      </c>
      <c r="H4980" s="25">
        <f>VLOOKUP(F4980,Table!$A$2:$C$121,2,0)</f>
        <v>14</v>
      </c>
      <c r="I4980" s="26">
        <f>VLOOKUP(F4980,Table!$A$2:$C$121,3,0)</f>
        <v>2</v>
      </c>
      <c r="J4980" s="17" t="s">
        <v>372</v>
      </c>
      <c r="K4980" s="25" t="str">
        <f>LEFT(J4980,MIN(FIND({0,1,2,3,4,5,6,7,8,9},ASC(J4980)&amp;1234567890))-1)</f>
        <v>N</v>
      </c>
      <c r="L4980" s="25">
        <f t="shared" si="155"/>
        <v>4</v>
      </c>
      <c r="M4980" s="25">
        <f>VLOOKUP(K4980,Table!$A$2:$C$121,2,0)</f>
        <v>15</v>
      </c>
      <c r="N4980" s="26">
        <f>VLOOKUP(K4980,Table!$A$2:$C$121,3,0)</f>
        <v>2</v>
      </c>
      <c r="O4980" s="13" t="str">
        <f>VLOOKUP(A4980,Table!$U$1:$V$230,2,0)</f>
        <v>Trigonal</v>
      </c>
      <c r="P4980" s="1"/>
    </row>
    <row r="4981" spans="1:16">
      <c r="A4981" s="12">
        <v>147</v>
      </c>
      <c r="B4981" s="12">
        <v>43100</v>
      </c>
      <c r="C4981" s="12" t="s">
        <v>5547</v>
      </c>
      <c r="D4981" s="12" t="s">
        <v>5554</v>
      </c>
      <c r="E4981" s="17" t="s">
        <v>12764</v>
      </c>
      <c r="F4981" s="25" t="str">
        <f>LEFT(E4981,MIN(FIND({0,1,2,3,4,5,6,7,8,9},ASC(E4981)&amp;1234567890))-1)</f>
        <v>W</v>
      </c>
      <c r="G4981" s="25">
        <f t="shared" si="154"/>
        <v>1.83</v>
      </c>
      <c r="H4981" s="25">
        <f>VLOOKUP(F4981,Table!$A$2:$C$121,2,0)</f>
        <v>6</v>
      </c>
      <c r="I4981" s="26">
        <f>VLOOKUP(F4981,Table!$A$2:$C$121,3,0)</f>
        <v>6</v>
      </c>
      <c r="J4981" s="17" t="s">
        <v>11648</v>
      </c>
      <c r="K4981" s="25" t="str">
        <f>LEFT(J4981,MIN(FIND({0,1,2,3,4,5,6,7,8,9},ASC(J4981)&amp;1234567890))-1)</f>
        <v>B</v>
      </c>
      <c r="L4981" s="25">
        <f t="shared" si="155"/>
        <v>9</v>
      </c>
      <c r="M4981" s="25">
        <f>VLOOKUP(K4981,Table!$A$2:$C$121,2,0)</f>
        <v>13</v>
      </c>
      <c r="N4981" s="26">
        <f>VLOOKUP(K4981,Table!$A$2:$C$121,3,0)</f>
        <v>2</v>
      </c>
      <c r="O4981" s="13" t="str">
        <f>VLOOKUP(A4981,Table!$U$1:$V$230,2,0)</f>
        <v>Trigonal</v>
      </c>
      <c r="P4981" s="1"/>
    </row>
    <row r="4982" spans="1:16">
      <c r="A4982" s="12">
        <v>147</v>
      </c>
      <c r="B4982" s="12">
        <v>44480</v>
      </c>
      <c r="C4982" s="12" t="s">
        <v>5547</v>
      </c>
      <c r="D4982" s="12" t="s">
        <v>5555</v>
      </c>
      <c r="E4982" s="17" t="s">
        <v>11302</v>
      </c>
      <c r="F4982" s="25" t="str">
        <f>LEFT(E4982,MIN(FIND({0,1,2,3,4,5,6,7,8,9},ASC(E4982)&amp;1234567890))-1)</f>
        <v>Cu</v>
      </c>
      <c r="G4982" s="25">
        <f t="shared" si="154"/>
        <v>10</v>
      </c>
      <c r="H4982" s="25">
        <f>VLOOKUP(F4982,Table!$A$2:$C$121,2,0)</f>
        <v>11</v>
      </c>
      <c r="I4982" s="26">
        <f>VLOOKUP(F4982,Table!$A$2:$C$121,3,0)</f>
        <v>4</v>
      </c>
      <c r="J4982" s="17" t="s">
        <v>11357</v>
      </c>
      <c r="K4982" s="25" t="str">
        <f>LEFT(J4982,MIN(FIND({0,1,2,3,4,5,6,7,8,9},ASC(J4982)&amp;1234567890))-1)</f>
        <v>Sb</v>
      </c>
      <c r="L4982" s="25">
        <f t="shared" si="155"/>
        <v>3</v>
      </c>
      <c r="M4982" s="25">
        <f>VLOOKUP(K4982,Table!$A$2:$C$121,2,0)</f>
        <v>15</v>
      </c>
      <c r="N4982" s="26">
        <f>VLOOKUP(K4982,Table!$A$2:$C$121,3,0)</f>
        <v>5</v>
      </c>
      <c r="O4982" s="13" t="str">
        <f>VLOOKUP(A4982,Table!$U$1:$V$230,2,0)</f>
        <v>Trigonal</v>
      </c>
      <c r="P4982" s="1"/>
    </row>
    <row r="4983" spans="1:16">
      <c r="A4983" s="12">
        <v>147</v>
      </c>
      <c r="B4983" s="12">
        <v>87204</v>
      </c>
      <c r="C4983" s="12" t="s">
        <v>5547</v>
      </c>
      <c r="D4983" s="12" t="s">
        <v>5556</v>
      </c>
      <c r="E4983" s="17" t="s">
        <v>12765</v>
      </c>
      <c r="F4983" s="25" t="str">
        <f>LEFT(E4983,MIN(FIND({0,1,2,3,4,5,6,7,8,9},ASC(E4983)&amp;1234567890))-1)</f>
        <v>Pd</v>
      </c>
      <c r="G4983" s="25">
        <f t="shared" si="154"/>
        <v>25</v>
      </c>
      <c r="H4983" s="25">
        <f>VLOOKUP(F4983,Table!$A$2:$C$121,2,0)</f>
        <v>10</v>
      </c>
      <c r="I4983" s="26">
        <f>VLOOKUP(F4983,Table!$A$2:$C$121,3,0)</f>
        <v>5</v>
      </c>
      <c r="J4983" s="17" t="s">
        <v>11698</v>
      </c>
      <c r="K4983" s="25" t="str">
        <f>LEFT(J4983,MIN(FIND({0,1,2,3,4,5,6,7,8,9},ASC(J4983)&amp;1234567890))-1)</f>
        <v>Ge</v>
      </c>
      <c r="L4983" s="25">
        <f t="shared" si="155"/>
        <v>9</v>
      </c>
      <c r="M4983" s="25">
        <f>VLOOKUP(K4983,Table!$A$2:$C$121,2,0)</f>
        <v>14</v>
      </c>
      <c r="N4983" s="26">
        <f>VLOOKUP(K4983,Table!$A$2:$C$121,3,0)</f>
        <v>4</v>
      </c>
      <c r="O4983" s="13" t="str">
        <f>VLOOKUP(A4983,Table!$U$1:$V$230,2,0)</f>
        <v>Trigonal</v>
      </c>
      <c r="P4983" s="1"/>
    </row>
    <row r="4984" spans="1:16">
      <c r="A4984" s="12">
        <v>147</v>
      </c>
      <c r="B4984" s="12">
        <v>58383</v>
      </c>
      <c r="C4984" s="12" t="s">
        <v>5547</v>
      </c>
      <c r="D4984" s="12" t="s">
        <v>5557</v>
      </c>
      <c r="E4984" s="17" t="s">
        <v>12766</v>
      </c>
      <c r="F4984" s="25" t="str">
        <f>LEFT(E4984,MIN(FIND({0,1,2,3,4,5,6,7,8,9},ASC(E4984)&amp;1234567890))-1)</f>
        <v>Ag</v>
      </c>
      <c r="G4984" s="25">
        <f t="shared" si="154"/>
        <v>1.5</v>
      </c>
      <c r="H4984" s="25">
        <f>VLOOKUP(F4984,Table!$A$2:$C$121,2,0)</f>
        <v>11</v>
      </c>
      <c r="I4984" s="26">
        <f>VLOOKUP(F4984,Table!$A$2:$C$121,3,0)</f>
        <v>5</v>
      </c>
      <c r="J4984" s="17" t="s">
        <v>12767</v>
      </c>
      <c r="K4984" s="25" t="str">
        <f>LEFT(J4984,MIN(FIND({0,1,2,3,4,5,6,7,8,9},ASC(J4984)&amp;1234567890))-1)</f>
        <v>Zn</v>
      </c>
      <c r="L4984" s="25">
        <f t="shared" si="155"/>
        <v>1.5</v>
      </c>
      <c r="M4984" s="25">
        <f>VLOOKUP(K4984,Table!$A$2:$C$121,2,0)</f>
        <v>12</v>
      </c>
      <c r="N4984" s="26">
        <f>VLOOKUP(K4984,Table!$A$2:$C$121,3,0)</f>
        <v>4</v>
      </c>
      <c r="O4984" s="13" t="str">
        <f>VLOOKUP(A4984,Table!$U$1:$V$230,2,0)</f>
        <v>Trigonal</v>
      </c>
      <c r="P4984" s="1"/>
    </row>
    <row r="4985" spans="1:16">
      <c r="A4985" s="12">
        <v>147</v>
      </c>
      <c r="B4985" s="12">
        <v>58847</v>
      </c>
      <c r="C4985" s="12" t="s">
        <v>5547</v>
      </c>
      <c r="D4985" s="12" t="s">
        <v>2281</v>
      </c>
      <c r="E4985" s="17" t="s">
        <v>11456</v>
      </c>
      <c r="F4985" s="25" t="str">
        <f>LEFT(E4985,MIN(FIND({0,1,2,3,4,5,6,7,8,9},ASC(E4985)&amp;1234567890))-1)</f>
        <v>Bi</v>
      </c>
      <c r="G4985" s="25">
        <f t="shared" si="154"/>
        <v>2</v>
      </c>
      <c r="H4985" s="25">
        <f>VLOOKUP(F4985,Table!$A$2:$C$121,2,0)</f>
        <v>15</v>
      </c>
      <c r="I4985" s="26">
        <f>VLOOKUP(F4985,Table!$A$2:$C$121,3,0)</f>
        <v>6</v>
      </c>
      <c r="J4985" s="17" t="s">
        <v>539</v>
      </c>
      <c r="K4985" s="25" t="str">
        <f>LEFT(J4985,MIN(FIND({0,1,2,3,4,5,6,7,8,9},ASC(J4985)&amp;1234567890))-1)</f>
        <v>Pt</v>
      </c>
      <c r="L4985" s="25">
        <f t="shared" si="155"/>
        <v>1</v>
      </c>
      <c r="M4985" s="25">
        <f>VLOOKUP(K4985,Table!$A$2:$C$121,2,0)</f>
        <v>10</v>
      </c>
      <c r="N4985" s="26">
        <f>VLOOKUP(K4985,Table!$A$2:$C$121,3,0)</f>
        <v>6</v>
      </c>
      <c r="O4985" s="13" t="str">
        <f>VLOOKUP(A4985,Table!$U$1:$V$230,2,0)</f>
        <v>Trigonal</v>
      </c>
      <c r="P4985" s="1"/>
    </row>
    <row r="4986" spans="1:16">
      <c r="A4986" s="12">
        <v>147</v>
      </c>
      <c r="B4986" s="12">
        <v>240194</v>
      </c>
      <c r="C4986" s="12" t="s">
        <v>5547</v>
      </c>
      <c r="D4986" s="12" t="s">
        <v>612</v>
      </c>
      <c r="E4986" s="17" t="s">
        <v>66</v>
      </c>
      <c r="F4986" s="25" t="str">
        <f>LEFT(E4986,MIN(FIND({0,1,2,3,4,5,6,7,8,9},ASC(E4986)&amp;1234567890))-1)</f>
        <v>Ni</v>
      </c>
      <c r="G4986" s="25">
        <f t="shared" si="154"/>
        <v>1</v>
      </c>
      <c r="H4986" s="25">
        <f>VLOOKUP(F4986,Table!$A$2:$C$121,2,0)</f>
        <v>10</v>
      </c>
      <c r="I4986" s="26">
        <f>VLOOKUP(F4986,Table!$A$2:$C$121,3,0)</f>
        <v>4</v>
      </c>
      <c r="J4986" s="17" t="s">
        <v>50</v>
      </c>
      <c r="K4986" s="25" t="str">
        <f>LEFT(J4986,MIN(FIND({0,1,2,3,4,5,6,7,8,9},ASC(J4986)&amp;1234567890))-1)</f>
        <v>Ti</v>
      </c>
      <c r="L4986" s="25">
        <f t="shared" si="155"/>
        <v>1</v>
      </c>
      <c r="M4986" s="25">
        <f>VLOOKUP(K4986,Table!$A$2:$C$121,2,0)</f>
        <v>4</v>
      </c>
      <c r="N4986" s="26">
        <f>VLOOKUP(K4986,Table!$A$2:$C$121,3,0)</f>
        <v>4</v>
      </c>
      <c r="O4986" s="13" t="str">
        <f>VLOOKUP(A4986,Table!$U$1:$V$230,2,0)</f>
        <v>Trigonal</v>
      </c>
      <c r="P4986" s="1"/>
    </row>
    <row r="4987" spans="1:16">
      <c r="A4987" s="12">
        <v>147</v>
      </c>
      <c r="B4987" s="12">
        <v>58492</v>
      </c>
      <c r="C4987" s="12" t="s">
        <v>5547</v>
      </c>
      <c r="D4987" s="12" t="s">
        <v>5558</v>
      </c>
      <c r="E4987" s="17" t="s">
        <v>12152</v>
      </c>
      <c r="F4987" s="25" t="str">
        <f>LEFT(E4987,MIN(FIND({0,1,2,3,4,5,6,7,8,9},ASC(E4987)&amp;1234567890))-1)</f>
        <v>Au</v>
      </c>
      <c r="G4987" s="25">
        <f t="shared" si="154"/>
        <v>7</v>
      </c>
      <c r="H4987" s="25">
        <f>VLOOKUP(F4987,Table!$A$2:$C$121,2,0)</f>
        <v>11</v>
      </c>
      <c r="I4987" s="26">
        <f>VLOOKUP(F4987,Table!$A$2:$C$121,3,0)</f>
        <v>6</v>
      </c>
      <c r="J4987" s="17" t="s">
        <v>45</v>
      </c>
      <c r="K4987" s="25" t="str">
        <f>LEFT(J4987,MIN(FIND({0,1,2,3,4,5,6,7,8,9},ASC(J4987)&amp;1234567890))-1)</f>
        <v>In</v>
      </c>
      <c r="L4987" s="25">
        <f t="shared" si="155"/>
        <v>3</v>
      </c>
      <c r="M4987" s="25">
        <f>VLOOKUP(K4987,Table!$A$2:$C$121,2,0)</f>
        <v>13</v>
      </c>
      <c r="N4987" s="26">
        <f>VLOOKUP(K4987,Table!$A$2:$C$121,3,0)</f>
        <v>5</v>
      </c>
      <c r="O4987" s="13" t="str">
        <f>VLOOKUP(A4987,Table!$U$1:$V$230,2,0)</f>
        <v>Trigonal</v>
      </c>
      <c r="P4987" s="1"/>
    </row>
    <row r="4988" spans="1:16">
      <c r="A4988" s="12">
        <v>147</v>
      </c>
      <c r="B4988" s="12">
        <v>612020</v>
      </c>
      <c r="C4988" s="12" t="s">
        <v>5547</v>
      </c>
      <c r="D4988" s="12" t="s">
        <v>5559</v>
      </c>
      <c r="E4988" s="17" t="s">
        <v>45</v>
      </c>
      <c r="F4988" s="25" t="str">
        <f>LEFT(E4988,MIN(FIND({0,1,2,3,4,5,6,7,8,9},ASC(E4988)&amp;1234567890))-1)</f>
        <v>In</v>
      </c>
      <c r="G4988" s="25">
        <f t="shared" si="154"/>
        <v>3</v>
      </c>
      <c r="H4988" s="25">
        <f>VLOOKUP(F4988,Table!$A$2:$C$121,2,0)</f>
        <v>13</v>
      </c>
      <c r="I4988" s="26">
        <f>VLOOKUP(F4988,Table!$A$2:$C$121,3,0)</f>
        <v>5</v>
      </c>
      <c r="J4988" s="17" t="s">
        <v>12768</v>
      </c>
      <c r="K4988" s="25" t="str">
        <f>LEFT(J4988,MIN(FIND({0,1,2,3,4,5,6,7,8,9},ASC(J4988)&amp;1234567890))-1)</f>
        <v>Au</v>
      </c>
      <c r="L4988" s="25">
        <f t="shared" si="155"/>
        <v>10</v>
      </c>
      <c r="M4988" s="25">
        <f>VLOOKUP(K4988,Table!$A$2:$C$121,2,0)</f>
        <v>11</v>
      </c>
      <c r="N4988" s="26">
        <f>VLOOKUP(K4988,Table!$A$2:$C$121,3,0)</f>
        <v>6</v>
      </c>
      <c r="O4988" s="13" t="str">
        <f>VLOOKUP(A4988,Table!$U$1:$V$230,2,0)</f>
        <v>Trigonal</v>
      </c>
      <c r="P4988" s="1"/>
    </row>
    <row r="4989" spans="1:16">
      <c r="A4989" s="12">
        <v>147</v>
      </c>
      <c r="B4989" s="12">
        <v>637543</v>
      </c>
      <c r="C4989" s="12" t="s">
        <v>5547</v>
      </c>
      <c r="D4989" s="12" t="s">
        <v>5560</v>
      </c>
      <c r="E4989" s="17" t="s">
        <v>11698</v>
      </c>
      <c r="F4989" s="25" t="str">
        <f>LEFT(E4989,MIN(FIND({0,1,2,3,4,5,6,7,8,9},ASC(E4989)&amp;1234567890))-1)</f>
        <v>Ge</v>
      </c>
      <c r="G4989" s="25">
        <f t="shared" si="154"/>
        <v>9</v>
      </c>
      <c r="H4989" s="25">
        <f>VLOOKUP(F4989,Table!$A$2:$C$121,2,0)</f>
        <v>14</v>
      </c>
      <c r="I4989" s="26">
        <f>VLOOKUP(F4989,Table!$A$2:$C$121,3,0)</f>
        <v>4</v>
      </c>
      <c r="J4989" s="17" t="s">
        <v>12765</v>
      </c>
      <c r="K4989" s="25" t="str">
        <f>LEFT(J4989,MIN(FIND({0,1,2,3,4,5,6,7,8,9},ASC(J4989)&amp;1234567890))-1)</f>
        <v>Pd</v>
      </c>
      <c r="L4989" s="25">
        <f t="shared" si="155"/>
        <v>25</v>
      </c>
      <c r="M4989" s="25">
        <f>VLOOKUP(K4989,Table!$A$2:$C$121,2,0)</f>
        <v>10</v>
      </c>
      <c r="N4989" s="26">
        <f>VLOOKUP(K4989,Table!$A$2:$C$121,3,0)</f>
        <v>5</v>
      </c>
      <c r="O4989" s="13" t="str">
        <f>VLOOKUP(A4989,Table!$U$1:$V$230,2,0)</f>
        <v>Trigonal</v>
      </c>
      <c r="P4989" s="1"/>
    </row>
    <row r="4990" spans="1:16">
      <c r="A4990" s="12">
        <v>147</v>
      </c>
      <c r="B4990" s="12">
        <v>150545</v>
      </c>
      <c r="C4990" s="12" t="s">
        <v>5547</v>
      </c>
      <c r="D4990" s="12" t="s">
        <v>5561</v>
      </c>
      <c r="E4990" s="17" t="s">
        <v>12769</v>
      </c>
      <c r="F4990" s="25" t="str">
        <f>LEFT(E4990,MIN(FIND({0,1,2,3,4,5,6,7,8,9},ASC(E4990)&amp;1234567890))-1)</f>
        <v>Ag</v>
      </c>
      <c r="G4990" s="25">
        <f t="shared" si="154"/>
        <v>6.48</v>
      </c>
      <c r="H4990" s="25">
        <f>VLOOKUP(F4990,Table!$A$2:$C$121,2,0)</f>
        <v>11</v>
      </c>
      <c r="I4990" s="26">
        <f>VLOOKUP(F4990,Table!$A$2:$C$121,3,0)</f>
        <v>5</v>
      </c>
      <c r="J4990" s="17" t="s">
        <v>12770</v>
      </c>
      <c r="K4990" s="25" t="str">
        <f>LEFT(J4990,MIN(FIND({0,1,2,3,4,5,6,7,8,9},ASC(J4990)&amp;1234567890))-1)</f>
        <v>Ga</v>
      </c>
      <c r="L4990" s="25">
        <f t="shared" si="155"/>
        <v>2.52</v>
      </c>
      <c r="M4990" s="25">
        <f>VLOOKUP(K4990,Table!$A$2:$C$121,2,0)</f>
        <v>13</v>
      </c>
      <c r="N4990" s="26">
        <f>VLOOKUP(K4990,Table!$A$2:$C$121,3,0)</f>
        <v>4</v>
      </c>
      <c r="O4990" s="13" t="str">
        <f>VLOOKUP(A4990,Table!$U$1:$V$230,2,0)</f>
        <v>Trigonal</v>
      </c>
      <c r="P4990" s="1"/>
    </row>
    <row r="4991" spans="1:16">
      <c r="A4991" s="12">
        <v>147</v>
      </c>
      <c r="B4991" s="12">
        <v>150943</v>
      </c>
      <c r="C4991" s="12" t="s">
        <v>5547</v>
      </c>
      <c r="D4991" s="12" t="s">
        <v>23</v>
      </c>
      <c r="E4991" s="17" t="s">
        <v>50</v>
      </c>
      <c r="F4991" s="25" t="str">
        <f>LEFT(E4991,MIN(FIND({0,1,2,3,4,5,6,7,8,9},ASC(E4991)&amp;1234567890))-1)</f>
        <v>Ti</v>
      </c>
      <c r="G4991" s="25">
        <f t="shared" si="154"/>
        <v>1</v>
      </c>
      <c r="H4991" s="25">
        <f>VLOOKUP(F4991,Table!$A$2:$C$121,2,0)</f>
        <v>4</v>
      </c>
      <c r="I4991" s="26">
        <f>VLOOKUP(F4991,Table!$A$2:$C$121,3,0)</f>
        <v>4</v>
      </c>
      <c r="J4991" s="17" t="s">
        <v>66</v>
      </c>
      <c r="K4991" s="25" t="str">
        <f>LEFT(J4991,MIN(FIND({0,1,2,3,4,5,6,7,8,9},ASC(J4991)&amp;1234567890))-1)</f>
        <v>Ni</v>
      </c>
      <c r="L4991" s="25">
        <f t="shared" si="155"/>
        <v>1</v>
      </c>
      <c r="M4991" s="25">
        <f>VLOOKUP(K4991,Table!$A$2:$C$121,2,0)</f>
        <v>10</v>
      </c>
      <c r="N4991" s="26">
        <f>VLOOKUP(K4991,Table!$A$2:$C$121,3,0)</f>
        <v>4</v>
      </c>
      <c r="O4991" s="13" t="str">
        <f>VLOOKUP(A4991,Table!$U$1:$V$230,2,0)</f>
        <v>Trigonal</v>
      </c>
      <c r="P4991" s="1"/>
    </row>
    <row r="4992" spans="1:16">
      <c r="A4992" s="12">
        <v>148</v>
      </c>
      <c r="B4992" s="12">
        <v>137</v>
      </c>
      <c r="C4992" s="12" t="s">
        <v>5562</v>
      </c>
      <c r="D4992" s="12" t="s">
        <v>5563</v>
      </c>
      <c r="E4992" s="17" t="s">
        <v>12771</v>
      </c>
      <c r="F4992" s="25" t="str">
        <f>LEFT(E4992,MIN(FIND({0,1,2,3,4,5,6,7,8,9},ASC(E4992)&amp;1234567890))-1)</f>
        <v>Ga</v>
      </c>
      <c r="G4992" s="25">
        <f t="shared" si="154"/>
        <v>40.392000000000003</v>
      </c>
      <c r="H4992" s="25">
        <f>VLOOKUP(F4992,Table!$A$2:$C$121,2,0)</f>
        <v>13</v>
      </c>
      <c r="I4992" s="26">
        <f>VLOOKUP(F4992,Table!$A$2:$C$121,3,0)</f>
        <v>4</v>
      </c>
      <c r="J4992" s="17" t="s">
        <v>12772</v>
      </c>
      <c r="K4992" s="25" t="str">
        <f>LEFT(J4992,MIN(FIND({0,1,2,3,4,5,6,7,8,9},ASC(J4992)&amp;1234567890))-1)</f>
        <v>Mo</v>
      </c>
      <c r="L4992" s="25">
        <f t="shared" si="155"/>
        <v>7.3959999999999999</v>
      </c>
      <c r="M4992" s="25">
        <f>VLOOKUP(K4992,Table!$A$2:$C$121,2,0)</f>
        <v>6</v>
      </c>
      <c r="N4992" s="26">
        <f>VLOOKUP(K4992,Table!$A$2:$C$121,3,0)</f>
        <v>5</v>
      </c>
      <c r="O4992" s="13" t="str">
        <f>VLOOKUP(A4992,Table!$U$1:$V$230,2,0)</f>
        <v>Trigonal</v>
      </c>
      <c r="P4992" s="1"/>
    </row>
    <row r="4993" spans="1:16">
      <c r="A4993" s="12">
        <v>148</v>
      </c>
      <c r="B4993" s="12">
        <v>1096</v>
      </c>
      <c r="C4993" s="12" t="s">
        <v>5562</v>
      </c>
      <c r="D4993" s="12" t="s">
        <v>5564</v>
      </c>
      <c r="E4993" s="17" t="s">
        <v>12773</v>
      </c>
      <c r="F4993" s="25" t="str">
        <f>LEFT(E4993,MIN(FIND({0,1,2,3,4,5,6,7,8,9},ASC(E4993)&amp;1234567890))-1)</f>
        <v>Pd</v>
      </c>
      <c r="G4993" s="25">
        <f t="shared" si="154"/>
        <v>15</v>
      </c>
      <c r="H4993" s="25">
        <f>VLOOKUP(F4993,Table!$A$2:$C$121,2,0)</f>
        <v>10</v>
      </c>
      <c r="I4993" s="26">
        <f>VLOOKUP(F4993,Table!$A$2:$C$121,3,0)</f>
        <v>5</v>
      </c>
      <c r="J4993" s="17" t="s">
        <v>30</v>
      </c>
      <c r="K4993" s="25" t="str">
        <f>LEFT(J4993,MIN(FIND({0,1,2,3,4,5,6,7,8,9},ASC(J4993)&amp;1234567890))-1)</f>
        <v>P</v>
      </c>
      <c r="L4993" s="25">
        <f t="shared" si="155"/>
        <v>2</v>
      </c>
      <c r="M4993" s="25">
        <f>VLOOKUP(K4993,Table!$A$2:$C$121,2,0)</f>
        <v>15</v>
      </c>
      <c r="N4993" s="26">
        <f>VLOOKUP(K4993,Table!$A$2:$C$121,3,0)</f>
        <v>3</v>
      </c>
      <c r="O4993" s="13" t="str">
        <f>VLOOKUP(A4993,Table!$U$1:$V$230,2,0)</f>
        <v>Trigonal</v>
      </c>
      <c r="P4993" s="1"/>
    </row>
    <row r="4994" spans="1:16">
      <c r="A4994" s="12">
        <v>148</v>
      </c>
      <c r="B4994" s="12">
        <v>1101</v>
      </c>
      <c r="C4994" s="12" t="s">
        <v>5562</v>
      </c>
      <c r="D4994" s="12" t="s">
        <v>5565</v>
      </c>
      <c r="E4994" s="17" t="s">
        <v>11696</v>
      </c>
      <c r="F4994" s="25" t="str">
        <f>LEFT(E4994,MIN(FIND({0,1,2,3,4,5,6,7,8,9},ASC(E4994)&amp;1234567890))-1)</f>
        <v>Rh</v>
      </c>
      <c r="G4994" s="25">
        <f t="shared" ref="G4994:G5057" si="156">IF(SUBSTITUTE(E4994,F4994,"")="",1,SUBSTITUTE(E4994,F4994,""))*1</f>
        <v>2</v>
      </c>
      <c r="H4994" s="25">
        <f>VLOOKUP(F4994,Table!$A$2:$C$121,2,0)</f>
        <v>9</v>
      </c>
      <c r="I4994" s="26">
        <f>VLOOKUP(F4994,Table!$A$2:$C$121,3,0)</f>
        <v>5</v>
      </c>
      <c r="J4994" s="17" t="s">
        <v>501</v>
      </c>
      <c r="K4994" s="25" t="str">
        <f>LEFT(J4994,MIN(FIND({0,1,2,3,4,5,6,7,8,9},ASC(J4994)&amp;1234567890))-1)</f>
        <v>Sm</v>
      </c>
      <c r="L4994" s="25">
        <f t="shared" ref="L4994:L5057" si="157">IF(SUBSTITUTE(J4994,K4994,"")="",1,SUBSTITUTE(J4994,K4994,""))*1</f>
        <v>3</v>
      </c>
      <c r="M4994" s="25">
        <f>VLOOKUP(K4994,Table!$A$2:$C$121,2,0)</f>
        <v>3</v>
      </c>
      <c r="N4994" s="26">
        <f>VLOOKUP(K4994,Table!$A$2:$C$121,3,0)</f>
        <v>6</v>
      </c>
      <c r="O4994" s="13" t="str">
        <f>VLOOKUP(A4994,Table!$U$1:$V$230,2,0)</f>
        <v>Trigonal</v>
      </c>
      <c r="P4994" s="1"/>
    </row>
    <row r="4995" spans="1:16">
      <c r="A4995" s="12">
        <v>148</v>
      </c>
      <c r="B4995" s="12">
        <v>1514</v>
      </c>
      <c r="C4995" s="12" t="s">
        <v>5566</v>
      </c>
      <c r="D4995" s="12" t="s">
        <v>5567</v>
      </c>
      <c r="E4995" s="17" t="s">
        <v>12774</v>
      </c>
      <c r="F4995" s="25" t="str">
        <f>LEFT(E4995,MIN(FIND({0,1,2,3,4,5,6,7,8,9},ASC(E4995)&amp;1234567890))-1)</f>
        <v>Mn</v>
      </c>
      <c r="G4995" s="25">
        <f t="shared" si="156"/>
        <v>0.83</v>
      </c>
      <c r="H4995" s="25">
        <f>VLOOKUP(F4995,Table!$A$2:$C$121,2,0)</f>
        <v>7</v>
      </c>
      <c r="I4995" s="26">
        <f>VLOOKUP(F4995,Table!$A$2:$C$121,3,0)</f>
        <v>4</v>
      </c>
      <c r="J4995" s="17" t="s">
        <v>12775</v>
      </c>
      <c r="K4995" s="25" t="str">
        <f>LEFT(J4995,MIN(FIND({0,1,2,3,4,5,6,7,8,9},ASC(J4995)&amp;1234567890))-1)</f>
        <v>Si</v>
      </c>
      <c r="L4995" s="25">
        <f t="shared" si="157"/>
        <v>0.11</v>
      </c>
      <c r="M4995" s="25">
        <f>VLOOKUP(K4995,Table!$A$2:$C$121,2,0)</f>
        <v>14</v>
      </c>
      <c r="N4995" s="26">
        <f>VLOOKUP(K4995,Table!$A$2:$C$121,3,0)</f>
        <v>3</v>
      </c>
      <c r="O4995" s="13" t="str">
        <f>VLOOKUP(A4995,Table!$U$1:$V$230,2,0)</f>
        <v>Trigonal</v>
      </c>
      <c r="P4995" s="1"/>
    </row>
    <row r="4996" spans="1:16">
      <c r="A4996" s="12">
        <v>148</v>
      </c>
      <c r="B4996" s="12">
        <v>1857</v>
      </c>
      <c r="C4996" s="12" t="s">
        <v>5566</v>
      </c>
      <c r="D4996" s="12" t="s">
        <v>5568</v>
      </c>
      <c r="E4996" s="17" t="s">
        <v>12012</v>
      </c>
      <c r="F4996" s="25" t="str">
        <f>LEFT(E4996,MIN(FIND({0,1,2,3,4,5,6,7,8,9},ASC(E4996)&amp;1234567890))-1)</f>
        <v>Pr</v>
      </c>
      <c r="G4996" s="25">
        <f t="shared" si="156"/>
        <v>7</v>
      </c>
      <c r="H4996" s="25">
        <f>VLOOKUP(F4996,Table!$A$2:$C$121,2,0)</f>
        <v>3</v>
      </c>
      <c r="I4996" s="26">
        <f>VLOOKUP(F4996,Table!$A$2:$C$121,3,0)</f>
        <v>6</v>
      </c>
      <c r="J4996" s="17" t="s">
        <v>389</v>
      </c>
      <c r="K4996" s="25" t="str">
        <f>LEFT(J4996,MIN(FIND({0,1,2,3,4,5,6,7,8,9},ASC(J4996)&amp;1234567890))-1)</f>
        <v>O</v>
      </c>
      <c r="L4996" s="25">
        <f t="shared" si="157"/>
        <v>12</v>
      </c>
      <c r="M4996" s="25">
        <f>VLOOKUP(K4996,Table!$A$2:$C$121,2,0)</f>
        <v>16</v>
      </c>
      <c r="N4996" s="26">
        <f>VLOOKUP(K4996,Table!$A$2:$C$121,3,0)</f>
        <v>2</v>
      </c>
      <c r="O4996" s="13" t="str">
        <f>VLOOKUP(A4996,Table!$U$1:$V$230,2,0)</f>
        <v>Trigonal</v>
      </c>
      <c r="P4996" s="1"/>
    </row>
    <row r="4997" spans="1:16">
      <c r="A4997" s="12">
        <v>148</v>
      </c>
      <c r="B4997" s="12">
        <v>1885</v>
      </c>
      <c r="C4997" s="12" t="s">
        <v>5562</v>
      </c>
      <c r="D4997" s="12" t="s">
        <v>5569</v>
      </c>
      <c r="E4997" s="17" t="s">
        <v>381</v>
      </c>
      <c r="F4997" s="25" t="str">
        <f>LEFT(E4997,MIN(FIND({0,1,2,3,4,5,6,7,8,9},ASC(E4997)&amp;1234567890))-1)</f>
        <v>Te</v>
      </c>
      <c r="G4997" s="25">
        <f t="shared" si="156"/>
        <v>4</v>
      </c>
      <c r="H4997" s="25">
        <f>VLOOKUP(F4997,Table!$A$2:$C$121,2,0)</f>
        <v>16</v>
      </c>
      <c r="I4997" s="26">
        <f>VLOOKUP(F4997,Table!$A$2:$C$121,3,0)</f>
        <v>5</v>
      </c>
      <c r="J4997" s="17" t="s">
        <v>57</v>
      </c>
      <c r="K4997" s="25" t="str">
        <f>LEFT(J4997,MIN(FIND({0,1,2,3,4,5,6,7,8,9},ASC(J4997)&amp;1234567890))-1)</f>
        <v>O</v>
      </c>
      <c r="L4997" s="25">
        <f t="shared" si="157"/>
        <v>9</v>
      </c>
      <c r="M4997" s="25">
        <f>VLOOKUP(K4997,Table!$A$2:$C$121,2,0)</f>
        <v>16</v>
      </c>
      <c r="N4997" s="26">
        <f>VLOOKUP(K4997,Table!$A$2:$C$121,3,0)</f>
        <v>2</v>
      </c>
      <c r="O4997" s="13" t="str">
        <f>VLOOKUP(A4997,Table!$U$1:$V$230,2,0)</f>
        <v>Trigonal</v>
      </c>
      <c r="P4997" s="1"/>
    </row>
    <row r="4998" spans="1:16">
      <c r="A4998" s="12">
        <v>148</v>
      </c>
      <c r="B4998" s="12">
        <v>2150</v>
      </c>
      <c r="C4998" s="12" t="s">
        <v>5562</v>
      </c>
      <c r="D4998" s="12" t="s">
        <v>5570</v>
      </c>
      <c r="E4998" s="17" t="s">
        <v>11982</v>
      </c>
      <c r="F4998" s="25" t="str">
        <f>LEFT(E4998,MIN(FIND({0,1,2,3,4,5,6,7,8,9},ASC(E4998)&amp;1234567890))-1)</f>
        <v>Er</v>
      </c>
      <c r="G4998" s="25">
        <f t="shared" si="156"/>
        <v>3</v>
      </c>
      <c r="H4998" s="25">
        <f>VLOOKUP(F4998,Table!$A$2:$C$121,2,0)</f>
        <v>3</v>
      </c>
      <c r="I4998" s="26">
        <f>VLOOKUP(F4998,Table!$A$2:$C$121,3,0)</f>
        <v>6</v>
      </c>
      <c r="J4998" s="17" t="s">
        <v>11386</v>
      </c>
      <c r="K4998" s="25" t="str">
        <f>LEFT(J4998,MIN(FIND({0,1,2,3,4,5,6,7,8,9},ASC(J4998)&amp;1234567890))-1)</f>
        <v>Ni</v>
      </c>
      <c r="L4998" s="25">
        <f t="shared" si="157"/>
        <v>2</v>
      </c>
      <c r="M4998" s="25">
        <f>VLOOKUP(K4998,Table!$A$2:$C$121,2,0)</f>
        <v>10</v>
      </c>
      <c r="N4998" s="26">
        <f>VLOOKUP(K4998,Table!$A$2:$C$121,3,0)</f>
        <v>4</v>
      </c>
      <c r="O4998" s="13" t="str">
        <f>VLOOKUP(A4998,Table!$U$1:$V$230,2,0)</f>
        <v>Trigonal</v>
      </c>
      <c r="P4998" s="1"/>
    </row>
    <row r="4999" spans="1:16">
      <c r="A4999" s="12">
        <v>148</v>
      </c>
      <c r="B4999" s="12">
        <v>2186</v>
      </c>
      <c r="C4999" s="12" t="s">
        <v>5566</v>
      </c>
      <c r="D4999" s="12" t="s">
        <v>5571</v>
      </c>
      <c r="E4999" s="17" t="s">
        <v>424</v>
      </c>
      <c r="F4999" s="25" t="str">
        <f>LEFT(E4999,MIN(FIND({0,1,2,3,4,5,6,7,8,9},ASC(E4999)&amp;1234567890))-1)</f>
        <v>Rh</v>
      </c>
      <c r="G4999" s="25">
        <f t="shared" si="156"/>
        <v>3</v>
      </c>
      <c r="H4999" s="25">
        <f>VLOOKUP(F4999,Table!$A$2:$C$121,2,0)</f>
        <v>9</v>
      </c>
      <c r="I4999" s="26">
        <f>VLOOKUP(F4999,Table!$A$2:$C$121,3,0)</f>
        <v>5</v>
      </c>
      <c r="J4999" s="17" t="s">
        <v>11416</v>
      </c>
      <c r="K4999" s="25" t="str">
        <f>LEFT(J4999,MIN(FIND({0,1,2,3,4,5,6,7,8,9},ASC(J4999)&amp;1234567890))-1)</f>
        <v>Te</v>
      </c>
      <c r="L4999" s="25">
        <f t="shared" si="157"/>
        <v>8</v>
      </c>
      <c r="M4999" s="25">
        <f>VLOOKUP(K4999,Table!$A$2:$C$121,2,0)</f>
        <v>16</v>
      </c>
      <c r="N4999" s="26">
        <f>VLOOKUP(K4999,Table!$A$2:$C$121,3,0)</f>
        <v>5</v>
      </c>
      <c r="O4999" s="13" t="str">
        <f>VLOOKUP(A4999,Table!$U$1:$V$230,2,0)</f>
        <v>Trigonal</v>
      </c>
      <c r="P4999" s="1"/>
    </row>
    <row r="5000" spans="1:16">
      <c r="A5000" s="12">
        <v>148</v>
      </c>
      <c r="B5000" s="12">
        <v>4113</v>
      </c>
      <c r="C5000" s="12" t="s">
        <v>5562</v>
      </c>
      <c r="D5000" s="12" t="s">
        <v>5572</v>
      </c>
      <c r="E5000" s="17" t="s">
        <v>12776</v>
      </c>
      <c r="F5000" s="25" t="str">
        <f>LEFT(E5000,MIN(FIND({0,1,2,3,4,5,6,7,8,9},ASC(E5000)&amp;1234567890))-1)</f>
        <v>Ce</v>
      </c>
      <c r="G5000" s="25">
        <f t="shared" si="156"/>
        <v>7</v>
      </c>
      <c r="H5000" s="25">
        <f>VLOOKUP(F5000,Table!$A$2:$C$121,2,0)</f>
        <v>3</v>
      </c>
      <c r="I5000" s="26">
        <f>VLOOKUP(F5000,Table!$A$2:$C$121,3,0)</f>
        <v>6</v>
      </c>
      <c r="J5000" s="17" t="s">
        <v>389</v>
      </c>
      <c r="K5000" s="25" t="str">
        <f>LEFT(J5000,MIN(FIND({0,1,2,3,4,5,6,7,8,9},ASC(J5000)&amp;1234567890))-1)</f>
        <v>O</v>
      </c>
      <c r="L5000" s="25">
        <f t="shared" si="157"/>
        <v>12</v>
      </c>
      <c r="M5000" s="25">
        <f>VLOOKUP(K5000,Table!$A$2:$C$121,2,0)</f>
        <v>16</v>
      </c>
      <c r="N5000" s="26">
        <f>VLOOKUP(K5000,Table!$A$2:$C$121,3,0)</f>
        <v>2</v>
      </c>
      <c r="O5000" s="13" t="str">
        <f>VLOOKUP(A5000,Table!$U$1:$V$230,2,0)</f>
        <v>Trigonal</v>
      </c>
      <c r="P5000" s="1"/>
    </row>
    <row r="5001" spans="1:16">
      <c r="A5001" s="12">
        <v>148</v>
      </c>
      <c r="B5001" s="12">
        <v>16316</v>
      </c>
      <c r="C5001" s="12" t="s">
        <v>5566</v>
      </c>
      <c r="D5001" s="12" t="s">
        <v>5573</v>
      </c>
      <c r="E5001" s="17" t="s">
        <v>480</v>
      </c>
      <c r="F5001" s="25" t="str">
        <f>LEFT(E5001,MIN(FIND({0,1,2,3,4,5,6,7,8,9},ASC(E5001)&amp;1234567890))-1)</f>
        <v>Mo</v>
      </c>
      <c r="G5001" s="25">
        <f t="shared" si="156"/>
        <v>3</v>
      </c>
      <c r="H5001" s="25">
        <f>VLOOKUP(F5001,Table!$A$2:$C$121,2,0)</f>
        <v>6</v>
      </c>
      <c r="I5001" s="26">
        <f>VLOOKUP(F5001,Table!$A$2:$C$121,3,0)</f>
        <v>5</v>
      </c>
      <c r="J5001" s="17" t="s">
        <v>581</v>
      </c>
      <c r="K5001" s="25" t="str">
        <f>LEFT(J5001,MIN(FIND({0,1,2,3,4,5,6,7,8,9},ASC(J5001)&amp;1234567890))-1)</f>
        <v>Se</v>
      </c>
      <c r="L5001" s="25">
        <f t="shared" si="157"/>
        <v>4</v>
      </c>
      <c r="M5001" s="25">
        <f>VLOOKUP(K5001,Table!$A$2:$C$121,2,0)</f>
        <v>16</v>
      </c>
      <c r="N5001" s="26">
        <f>VLOOKUP(K5001,Table!$A$2:$C$121,3,0)</f>
        <v>4</v>
      </c>
      <c r="O5001" s="13" t="str">
        <f>VLOOKUP(A5001,Table!$U$1:$V$230,2,0)</f>
        <v>Trigonal</v>
      </c>
      <c r="P5001" s="1"/>
    </row>
    <row r="5002" spans="1:16">
      <c r="A5002" s="12">
        <v>148</v>
      </c>
      <c r="B5002" s="12">
        <v>16721</v>
      </c>
      <c r="C5002" s="12" t="s">
        <v>5562</v>
      </c>
      <c r="D5002" s="12" t="s">
        <v>5574</v>
      </c>
      <c r="E5002" s="17" t="s">
        <v>11769</v>
      </c>
      <c r="F5002" s="25" t="str">
        <f>LEFT(E5002,MIN(FIND({0,1,2,3,4,5,6,7,8,9},ASC(E5002)&amp;1234567890))-1)</f>
        <v>Cr</v>
      </c>
      <c r="G5002" s="25">
        <f t="shared" si="156"/>
        <v>2</v>
      </c>
      <c r="H5002" s="25">
        <f>VLOOKUP(F5002,Table!$A$2:$C$121,2,0)</f>
        <v>6</v>
      </c>
      <c r="I5002" s="26">
        <f>VLOOKUP(F5002,Table!$A$2:$C$121,3,0)</f>
        <v>4</v>
      </c>
      <c r="J5002" s="17" t="s">
        <v>336</v>
      </c>
      <c r="K5002" s="25" t="str">
        <f>LEFT(J5002,MIN(FIND({0,1,2,3,4,5,6,7,8,9},ASC(J5002)&amp;1234567890))-1)</f>
        <v>S</v>
      </c>
      <c r="L5002" s="25">
        <f t="shared" si="157"/>
        <v>3</v>
      </c>
      <c r="M5002" s="25">
        <f>VLOOKUP(K5002,Table!$A$2:$C$121,2,0)</f>
        <v>16</v>
      </c>
      <c r="N5002" s="26">
        <f>VLOOKUP(K5002,Table!$A$2:$C$121,3,0)</f>
        <v>3</v>
      </c>
      <c r="O5002" s="13" t="str">
        <f>VLOOKUP(A5002,Table!$U$1:$V$230,2,0)</f>
        <v>Trigonal</v>
      </c>
      <c r="P5002" s="1"/>
    </row>
    <row r="5003" spans="1:16">
      <c r="A5003" s="12">
        <v>148</v>
      </c>
      <c r="B5003" s="12">
        <v>15907</v>
      </c>
      <c r="C5003" s="12" t="s">
        <v>5566</v>
      </c>
      <c r="D5003" s="12" t="s">
        <v>1461</v>
      </c>
      <c r="E5003" s="17" t="s">
        <v>11764</v>
      </c>
      <c r="F5003" s="25" t="str">
        <f>LEFT(E5003,MIN(FIND({0,1,2,3,4,5,6,7,8,9},ASC(E5003)&amp;1234567890))-1)</f>
        <v>H</v>
      </c>
      <c r="G5003" s="25">
        <f t="shared" si="156"/>
        <v>2</v>
      </c>
      <c r="H5003" s="25">
        <f>VLOOKUP(F5003,Table!$A$2:$C$121,2,0)</f>
        <v>1</v>
      </c>
      <c r="I5003" s="26">
        <f>VLOOKUP(F5003,Table!$A$2:$C$121,3,0)</f>
        <v>1</v>
      </c>
      <c r="J5003" s="17" t="s">
        <v>371</v>
      </c>
      <c r="K5003" s="25" t="str">
        <f>LEFT(J5003,MIN(FIND({0,1,2,3,4,5,6,7,8,9},ASC(J5003)&amp;1234567890))-1)</f>
        <v>O</v>
      </c>
      <c r="L5003" s="25">
        <f t="shared" si="157"/>
        <v>1</v>
      </c>
      <c r="M5003" s="25">
        <f>VLOOKUP(K5003,Table!$A$2:$C$121,2,0)</f>
        <v>16</v>
      </c>
      <c r="N5003" s="26">
        <f>VLOOKUP(K5003,Table!$A$2:$C$121,3,0)</f>
        <v>2</v>
      </c>
      <c r="O5003" s="13" t="str">
        <f>VLOOKUP(A5003,Table!$U$1:$V$230,2,0)</f>
        <v>Trigonal</v>
      </c>
      <c r="P5003" s="1"/>
    </row>
    <row r="5004" spans="1:16">
      <c r="A5004" s="12">
        <v>148</v>
      </c>
      <c r="B5004" s="12">
        <v>1803</v>
      </c>
      <c r="C5004" s="12" t="s">
        <v>5562</v>
      </c>
      <c r="D5004" s="12" t="s">
        <v>5575</v>
      </c>
      <c r="E5004" s="17" t="s">
        <v>12777</v>
      </c>
      <c r="F5004" s="25" t="str">
        <f>LEFT(E5004,MIN(FIND({0,1,2,3,4,5,6,7,8,9},ASC(E5004)&amp;1234567890))-1)</f>
        <v>Ga</v>
      </c>
      <c r="G5004" s="25">
        <f t="shared" si="156"/>
        <v>41</v>
      </c>
      <c r="H5004" s="25">
        <f>VLOOKUP(F5004,Table!$A$2:$C$121,2,0)</f>
        <v>13</v>
      </c>
      <c r="I5004" s="26">
        <f>VLOOKUP(F5004,Table!$A$2:$C$121,3,0)</f>
        <v>4</v>
      </c>
      <c r="J5004" s="17" t="s">
        <v>454</v>
      </c>
      <c r="K5004" s="25" t="str">
        <f>LEFT(J5004,MIN(FIND({0,1,2,3,4,5,6,7,8,9},ASC(J5004)&amp;1234567890))-1)</f>
        <v>V</v>
      </c>
      <c r="L5004" s="25">
        <f t="shared" si="157"/>
        <v>8</v>
      </c>
      <c r="M5004" s="25">
        <f>VLOOKUP(K5004,Table!$A$2:$C$121,2,0)</f>
        <v>5</v>
      </c>
      <c r="N5004" s="26">
        <f>VLOOKUP(K5004,Table!$A$2:$C$121,3,0)</f>
        <v>4</v>
      </c>
      <c r="O5004" s="13" t="str">
        <f>VLOOKUP(A5004,Table!$U$1:$V$230,2,0)</f>
        <v>Trigonal</v>
      </c>
      <c r="P5004" s="1"/>
    </row>
    <row r="5005" spans="1:16">
      <c r="A5005" s="12">
        <v>148</v>
      </c>
      <c r="B5005" s="12">
        <v>2516</v>
      </c>
      <c r="C5005" s="12" t="s">
        <v>5562</v>
      </c>
      <c r="D5005" s="12" t="s">
        <v>5576</v>
      </c>
      <c r="E5005" s="17" t="s">
        <v>12048</v>
      </c>
      <c r="F5005" s="25" t="str">
        <f>LEFT(E5005,MIN(FIND({0,1,2,3,4,5,6,7,8,9},ASC(E5005)&amp;1234567890))-1)</f>
        <v>Pu</v>
      </c>
      <c r="G5005" s="25">
        <f t="shared" si="156"/>
        <v>3</v>
      </c>
      <c r="H5005" s="25">
        <f>VLOOKUP(F5005,Table!$A$2:$C$121,2,0)</f>
        <v>3</v>
      </c>
      <c r="I5005" s="26">
        <f>VLOOKUP(F5005,Table!$A$2:$C$121,3,0)</f>
        <v>7</v>
      </c>
      <c r="J5005" s="17" t="s">
        <v>12174</v>
      </c>
      <c r="K5005" s="25" t="str">
        <f>LEFT(J5005,MIN(FIND({0,1,2,3,4,5,6,7,8,9},ASC(J5005)&amp;1234567890))-1)</f>
        <v>Pd</v>
      </c>
      <c r="L5005" s="25">
        <f t="shared" si="157"/>
        <v>4</v>
      </c>
      <c r="M5005" s="25">
        <f>VLOOKUP(K5005,Table!$A$2:$C$121,2,0)</f>
        <v>10</v>
      </c>
      <c r="N5005" s="26">
        <f>VLOOKUP(K5005,Table!$A$2:$C$121,3,0)</f>
        <v>5</v>
      </c>
      <c r="O5005" s="13" t="str">
        <f>VLOOKUP(A5005,Table!$U$1:$V$230,2,0)</f>
        <v>Trigonal</v>
      </c>
      <c r="P5005" s="1"/>
    </row>
    <row r="5006" spans="1:16">
      <c r="A5006" s="12">
        <v>148</v>
      </c>
      <c r="B5006" s="12">
        <v>22081</v>
      </c>
      <c r="C5006" s="12" t="s">
        <v>5562</v>
      </c>
      <c r="D5006" s="12" t="s">
        <v>839</v>
      </c>
      <c r="E5006" s="17" t="s">
        <v>11390</v>
      </c>
      <c r="F5006" s="25" t="str">
        <f>LEFT(E5006,MIN(FIND({0,1,2,3,4,5,6,7,8,9},ASC(E5006)&amp;1234567890))-1)</f>
        <v>Cr</v>
      </c>
      <c r="G5006" s="25">
        <f t="shared" si="156"/>
        <v>1</v>
      </c>
      <c r="H5006" s="25">
        <f>VLOOKUP(F5006,Table!$A$2:$C$121,2,0)</f>
        <v>6</v>
      </c>
      <c r="I5006" s="26">
        <f>VLOOKUP(F5006,Table!$A$2:$C$121,3,0)</f>
        <v>4</v>
      </c>
      <c r="J5006" s="17" t="s">
        <v>367</v>
      </c>
      <c r="K5006" s="25" t="str">
        <f>LEFT(J5006,MIN(FIND({0,1,2,3,4,5,6,7,8,9},ASC(J5006)&amp;1234567890))-1)</f>
        <v>Cl</v>
      </c>
      <c r="L5006" s="25">
        <f t="shared" si="157"/>
        <v>3</v>
      </c>
      <c r="M5006" s="25">
        <f>VLOOKUP(K5006,Table!$A$2:$C$121,2,0)</f>
        <v>17</v>
      </c>
      <c r="N5006" s="26">
        <f>VLOOKUP(K5006,Table!$A$2:$C$121,3,0)</f>
        <v>3</v>
      </c>
      <c r="O5006" s="13" t="str">
        <f>VLOOKUP(A5006,Table!$U$1:$V$230,2,0)</f>
        <v>Trigonal</v>
      </c>
      <c r="P5006" s="1"/>
    </row>
    <row r="5007" spans="1:16">
      <c r="A5007" s="12">
        <v>148</v>
      </c>
      <c r="B5007" s="12">
        <v>23003</v>
      </c>
      <c r="C5007" s="12" t="s">
        <v>5562</v>
      </c>
      <c r="D5007" s="12" t="s">
        <v>5577</v>
      </c>
      <c r="E5007" s="17" t="s">
        <v>540</v>
      </c>
      <c r="F5007" s="25" t="str">
        <f>LEFT(E5007,MIN(FIND({0,1,2,3,4,5,6,7,8,9},ASC(E5007)&amp;1234567890))-1)</f>
        <v>As</v>
      </c>
      <c r="G5007" s="25">
        <f t="shared" si="156"/>
        <v>1</v>
      </c>
      <c r="H5007" s="25">
        <f>VLOOKUP(F5007,Table!$A$2:$C$121,2,0)</f>
        <v>15</v>
      </c>
      <c r="I5007" s="26">
        <f>VLOOKUP(F5007,Table!$A$2:$C$121,3,0)</f>
        <v>4</v>
      </c>
      <c r="J5007" s="17" t="s">
        <v>11582</v>
      </c>
      <c r="K5007" s="25" t="str">
        <f>LEFT(J5007,MIN(FIND({0,1,2,3,4,5,6,7,8,9},ASC(J5007)&amp;1234567890))-1)</f>
        <v>I</v>
      </c>
      <c r="L5007" s="25">
        <f t="shared" si="157"/>
        <v>3</v>
      </c>
      <c r="M5007" s="25">
        <f>VLOOKUP(K5007,Table!$A$2:$C$121,2,0)</f>
        <v>17</v>
      </c>
      <c r="N5007" s="26">
        <f>VLOOKUP(K5007,Table!$A$2:$C$121,3,0)</f>
        <v>5</v>
      </c>
      <c r="O5007" s="13" t="str">
        <f>VLOOKUP(A5007,Table!$U$1:$V$230,2,0)</f>
        <v>Trigonal</v>
      </c>
      <c r="P5007" s="1"/>
    </row>
    <row r="5008" spans="1:16">
      <c r="A5008" s="12">
        <v>148</v>
      </c>
      <c r="B5008" s="12">
        <v>23127</v>
      </c>
      <c r="C5008" s="12" t="s">
        <v>5562</v>
      </c>
      <c r="D5008" s="12" t="s">
        <v>5578</v>
      </c>
      <c r="E5008" s="17" t="s">
        <v>539</v>
      </c>
      <c r="F5008" s="25" t="str">
        <f>LEFT(E5008,MIN(FIND({0,1,2,3,4,5,6,7,8,9},ASC(E5008)&amp;1234567890))-1)</f>
        <v>Pt</v>
      </c>
      <c r="G5008" s="25">
        <f t="shared" si="156"/>
        <v>1</v>
      </c>
      <c r="H5008" s="25">
        <f>VLOOKUP(F5008,Table!$A$2:$C$121,2,0)</f>
        <v>10</v>
      </c>
      <c r="I5008" s="26">
        <f>VLOOKUP(F5008,Table!$A$2:$C$121,3,0)</f>
        <v>6</v>
      </c>
      <c r="J5008" s="17" t="s">
        <v>375</v>
      </c>
      <c r="K5008" s="25" t="str">
        <f>LEFT(J5008,MIN(FIND({0,1,2,3,4,5,6,7,8,9},ASC(J5008)&amp;1234567890))-1)</f>
        <v>Br</v>
      </c>
      <c r="L5008" s="25">
        <f t="shared" si="157"/>
        <v>3</v>
      </c>
      <c r="M5008" s="25">
        <f>VLOOKUP(K5008,Table!$A$2:$C$121,2,0)</f>
        <v>17</v>
      </c>
      <c r="N5008" s="26">
        <f>VLOOKUP(K5008,Table!$A$2:$C$121,3,0)</f>
        <v>4</v>
      </c>
      <c r="O5008" s="13" t="str">
        <f>VLOOKUP(A5008,Table!$U$1:$V$230,2,0)</f>
        <v>Trigonal</v>
      </c>
      <c r="P5008" s="1"/>
    </row>
    <row r="5009" spans="1:16">
      <c r="A5009" s="12">
        <v>148</v>
      </c>
      <c r="B5009" s="12">
        <v>23357</v>
      </c>
      <c r="C5009" s="12" t="s">
        <v>5562</v>
      </c>
      <c r="D5009" s="12" t="s">
        <v>5579</v>
      </c>
      <c r="E5009" s="17" t="s">
        <v>11922</v>
      </c>
      <c r="F5009" s="25" t="str">
        <f>LEFT(E5009,MIN(FIND({0,1,2,3,4,5,6,7,8,9},ASC(E5009)&amp;1234567890))-1)</f>
        <v>Re</v>
      </c>
      <c r="G5009" s="25">
        <f t="shared" si="156"/>
        <v>6</v>
      </c>
      <c r="H5009" s="25">
        <f>VLOOKUP(F5009,Table!$A$2:$C$121,2,0)</f>
        <v>7</v>
      </c>
      <c r="I5009" s="26">
        <f>VLOOKUP(F5009,Table!$A$2:$C$121,3,0)</f>
        <v>6</v>
      </c>
      <c r="J5009" s="17" t="s">
        <v>12778</v>
      </c>
      <c r="K5009" s="25" t="str">
        <f>LEFT(J5009,MIN(FIND({0,1,2,3,4,5,6,7,8,9},ASC(J5009)&amp;1234567890))-1)</f>
        <v>P</v>
      </c>
      <c r="L5009" s="25">
        <f t="shared" si="157"/>
        <v>13</v>
      </c>
      <c r="M5009" s="25">
        <f>VLOOKUP(K5009,Table!$A$2:$C$121,2,0)</f>
        <v>15</v>
      </c>
      <c r="N5009" s="26">
        <f>VLOOKUP(K5009,Table!$A$2:$C$121,3,0)</f>
        <v>3</v>
      </c>
      <c r="O5009" s="13" t="str">
        <f>VLOOKUP(A5009,Table!$U$1:$V$230,2,0)</f>
        <v>Trigonal</v>
      </c>
      <c r="P5009" s="1"/>
    </row>
    <row r="5010" spans="1:16">
      <c r="A5010" s="12">
        <v>148</v>
      </c>
      <c r="B5010" s="12">
        <v>26081</v>
      </c>
      <c r="C5010" s="12" t="s">
        <v>5562</v>
      </c>
      <c r="D5010" s="12" t="s">
        <v>5580</v>
      </c>
      <c r="E5010" s="17" t="s">
        <v>390</v>
      </c>
      <c r="F5010" s="25" t="str">
        <f>LEFT(E5010,MIN(FIND({0,1,2,3,4,5,6,7,8,9},ASC(E5010)&amp;1234567890))-1)</f>
        <v>W</v>
      </c>
      <c r="G5010" s="25">
        <f t="shared" si="156"/>
        <v>1</v>
      </c>
      <c r="H5010" s="25">
        <f>VLOOKUP(F5010,Table!$A$2:$C$121,2,0)</f>
        <v>6</v>
      </c>
      <c r="I5010" s="26">
        <f>VLOOKUP(F5010,Table!$A$2:$C$121,3,0)</f>
        <v>6</v>
      </c>
      <c r="J5010" s="17" t="s">
        <v>11928</v>
      </c>
      <c r="K5010" s="25" t="str">
        <f>LEFT(J5010,MIN(FIND({0,1,2,3,4,5,6,7,8,9},ASC(J5010)&amp;1234567890))-1)</f>
        <v>Cl</v>
      </c>
      <c r="L5010" s="25">
        <f t="shared" si="157"/>
        <v>6</v>
      </c>
      <c r="M5010" s="25">
        <f>VLOOKUP(K5010,Table!$A$2:$C$121,2,0)</f>
        <v>17</v>
      </c>
      <c r="N5010" s="26">
        <f>VLOOKUP(K5010,Table!$A$2:$C$121,3,0)</f>
        <v>3</v>
      </c>
      <c r="O5010" s="13" t="str">
        <f>VLOOKUP(A5010,Table!$U$1:$V$230,2,0)</f>
        <v>Trigonal</v>
      </c>
      <c r="P5010" s="1"/>
    </row>
    <row r="5011" spans="1:16">
      <c r="A5011" s="12">
        <v>148</v>
      </c>
      <c r="B5011" s="12">
        <v>26082</v>
      </c>
      <c r="C5011" s="12" t="s">
        <v>5562</v>
      </c>
      <c r="D5011" s="12" t="s">
        <v>1238</v>
      </c>
      <c r="E5011" s="17" t="s">
        <v>11645</v>
      </c>
      <c r="F5011" s="25" t="str">
        <f>LEFT(E5011,MIN(FIND({0,1,2,3,4,5,6,7,8,9},ASC(E5011)&amp;1234567890))-1)</f>
        <v>Sb</v>
      </c>
      <c r="G5011" s="25">
        <f t="shared" si="156"/>
        <v>1</v>
      </c>
      <c r="H5011" s="25">
        <f>VLOOKUP(F5011,Table!$A$2:$C$121,2,0)</f>
        <v>15</v>
      </c>
      <c r="I5011" s="26">
        <f>VLOOKUP(F5011,Table!$A$2:$C$121,3,0)</f>
        <v>5</v>
      </c>
      <c r="J5011" s="17" t="s">
        <v>11582</v>
      </c>
      <c r="K5011" s="25" t="str">
        <f>LEFT(J5011,MIN(FIND({0,1,2,3,4,5,6,7,8,9},ASC(J5011)&amp;1234567890))-1)</f>
        <v>I</v>
      </c>
      <c r="L5011" s="25">
        <f t="shared" si="157"/>
        <v>3</v>
      </c>
      <c r="M5011" s="25">
        <f>VLOOKUP(K5011,Table!$A$2:$C$121,2,0)</f>
        <v>17</v>
      </c>
      <c r="N5011" s="26">
        <f>VLOOKUP(K5011,Table!$A$2:$C$121,3,0)</f>
        <v>5</v>
      </c>
      <c r="O5011" s="13" t="str">
        <f>VLOOKUP(A5011,Table!$U$1:$V$230,2,0)</f>
        <v>Trigonal</v>
      </c>
      <c r="P5011" s="1"/>
    </row>
    <row r="5012" spans="1:16">
      <c r="A5012" s="12">
        <v>148</v>
      </c>
      <c r="B5012" s="12">
        <v>26083</v>
      </c>
      <c r="C5012" s="12" t="s">
        <v>5562</v>
      </c>
      <c r="D5012" s="12" t="s">
        <v>5581</v>
      </c>
      <c r="E5012" s="17" t="s">
        <v>542</v>
      </c>
      <c r="F5012" s="25" t="str">
        <f>LEFT(E5012,MIN(FIND({0,1,2,3,4,5,6,7,8,9},ASC(E5012)&amp;1234567890))-1)</f>
        <v>Bi</v>
      </c>
      <c r="G5012" s="25">
        <f t="shared" si="156"/>
        <v>1</v>
      </c>
      <c r="H5012" s="25">
        <f>VLOOKUP(F5012,Table!$A$2:$C$121,2,0)</f>
        <v>15</v>
      </c>
      <c r="I5012" s="26">
        <f>VLOOKUP(F5012,Table!$A$2:$C$121,3,0)</f>
        <v>6</v>
      </c>
      <c r="J5012" s="17" t="s">
        <v>11582</v>
      </c>
      <c r="K5012" s="25" t="str">
        <f>LEFT(J5012,MIN(FIND({0,1,2,3,4,5,6,7,8,9},ASC(J5012)&amp;1234567890))-1)</f>
        <v>I</v>
      </c>
      <c r="L5012" s="25">
        <f t="shared" si="157"/>
        <v>3</v>
      </c>
      <c r="M5012" s="25">
        <f>VLOOKUP(K5012,Table!$A$2:$C$121,2,0)</f>
        <v>17</v>
      </c>
      <c r="N5012" s="26">
        <f>VLOOKUP(K5012,Table!$A$2:$C$121,3,0)</f>
        <v>5</v>
      </c>
      <c r="O5012" s="13" t="str">
        <f>VLOOKUP(A5012,Table!$U$1:$V$230,2,0)</f>
        <v>Trigonal</v>
      </c>
      <c r="P5012" s="1"/>
    </row>
    <row r="5013" spans="1:16">
      <c r="A5013" s="12">
        <v>148</v>
      </c>
      <c r="B5013" s="12">
        <v>26810</v>
      </c>
      <c r="C5013" s="12" t="s">
        <v>5566</v>
      </c>
      <c r="D5013" s="12" t="s">
        <v>5582</v>
      </c>
      <c r="E5013" s="17" t="s">
        <v>424</v>
      </c>
      <c r="F5013" s="25" t="str">
        <f>LEFT(E5013,MIN(FIND({0,1,2,3,4,5,6,7,8,9},ASC(E5013)&amp;1234567890))-1)</f>
        <v>Rh</v>
      </c>
      <c r="G5013" s="25">
        <f t="shared" si="156"/>
        <v>3</v>
      </c>
      <c r="H5013" s="25">
        <f>VLOOKUP(F5013,Table!$A$2:$C$121,2,0)</f>
        <v>9</v>
      </c>
      <c r="I5013" s="26">
        <f>VLOOKUP(F5013,Table!$A$2:$C$121,3,0)</f>
        <v>5</v>
      </c>
      <c r="J5013" s="17" t="s">
        <v>11408</v>
      </c>
      <c r="K5013" s="25" t="str">
        <f>LEFT(J5013,MIN(FIND({0,1,2,3,4,5,6,7,8,9},ASC(J5013)&amp;1234567890))-1)</f>
        <v>Se</v>
      </c>
      <c r="L5013" s="25">
        <f t="shared" si="157"/>
        <v>8</v>
      </c>
      <c r="M5013" s="25">
        <f>VLOOKUP(K5013,Table!$A$2:$C$121,2,0)</f>
        <v>16</v>
      </c>
      <c r="N5013" s="26">
        <f>VLOOKUP(K5013,Table!$A$2:$C$121,3,0)</f>
        <v>4</v>
      </c>
      <c r="O5013" s="13" t="str">
        <f>VLOOKUP(A5013,Table!$U$1:$V$230,2,0)</f>
        <v>Trigonal</v>
      </c>
      <c r="P5013" s="1"/>
    </row>
    <row r="5014" spans="1:16">
      <c r="A5014" s="12">
        <v>148</v>
      </c>
      <c r="B5014" s="12">
        <v>23703</v>
      </c>
      <c r="C5014" s="12" t="s">
        <v>5566</v>
      </c>
      <c r="D5014" s="12" t="s">
        <v>289</v>
      </c>
      <c r="E5014" s="17" t="s">
        <v>446</v>
      </c>
      <c r="F5014" s="25" t="str">
        <f>LEFT(E5014,MIN(FIND({0,1,2,3,4,5,6,7,8,9},ASC(E5014)&amp;1234567890))-1)</f>
        <v>D</v>
      </c>
      <c r="G5014" s="25">
        <f t="shared" si="156"/>
        <v>2</v>
      </c>
      <c r="H5014" s="25">
        <f>VLOOKUP(F5014,Table!$A$2:$C$121,2,0)</f>
        <v>1</v>
      </c>
      <c r="I5014" s="26">
        <f>VLOOKUP(F5014,Table!$A$2:$C$121,3,0)</f>
        <v>1</v>
      </c>
      <c r="J5014" s="17" t="s">
        <v>371</v>
      </c>
      <c r="K5014" s="25" t="str">
        <f>LEFT(J5014,MIN(FIND({0,1,2,3,4,5,6,7,8,9},ASC(J5014)&amp;1234567890))-1)</f>
        <v>O</v>
      </c>
      <c r="L5014" s="25">
        <f t="shared" si="157"/>
        <v>1</v>
      </c>
      <c r="M5014" s="25">
        <f>VLOOKUP(K5014,Table!$A$2:$C$121,2,0)</f>
        <v>16</v>
      </c>
      <c r="N5014" s="26">
        <f>VLOOKUP(K5014,Table!$A$2:$C$121,3,0)</f>
        <v>2</v>
      </c>
      <c r="O5014" s="13" t="str">
        <f>VLOOKUP(A5014,Table!$U$1:$V$230,2,0)</f>
        <v>Trigonal</v>
      </c>
      <c r="P5014" s="1"/>
    </row>
    <row r="5015" spans="1:16">
      <c r="A5015" s="12">
        <v>148</v>
      </c>
      <c r="B5015" s="12">
        <v>27500</v>
      </c>
      <c r="C5015" s="12" t="s">
        <v>5562</v>
      </c>
      <c r="D5015" s="12" t="s">
        <v>5549</v>
      </c>
      <c r="E5015" s="17" t="s">
        <v>33</v>
      </c>
      <c r="F5015" s="25" t="str">
        <f>LEFT(E5015,MIN(FIND({0,1,2,3,4,5,6,7,8,9},ASC(E5015)&amp;1234567890))-1)</f>
        <v>Fe</v>
      </c>
      <c r="G5015" s="25">
        <f t="shared" si="156"/>
        <v>1</v>
      </c>
      <c r="H5015" s="25">
        <f>VLOOKUP(F5015,Table!$A$2:$C$121,2,0)</f>
        <v>8</v>
      </c>
      <c r="I5015" s="26">
        <f>VLOOKUP(F5015,Table!$A$2:$C$121,3,0)</f>
        <v>4</v>
      </c>
      <c r="J5015" s="17" t="s">
        <v>367</v>
      </c>
      <c r="K5015" s="25" t="str">
        <f>LEFT(J5015,MIN(FIND({0,1,2,3,4,5,6,7,8,9},ASC(J5015)&amp;1234567890))-1)</f>
        <v>Cl</v>
      </c>
      <c r="L5015" s="25">
        <f t="shared" si="157"/>
        <v>3</v>
      </c>
      <c r="M5015" s="25">
        <f>VLOOKUP(K5015,Table!$A$2:$C$121,2,0)</f>
        <v>17</v>
      </c>
      <c r="N5015" s="26">
        <f>VLOOKUP(K5015,Table!$A$2:$C$121,3,0)</f>
        <v>3</v>
      </c>
      <c r="O5015" s="13" t="str">
        <f>VLOOKUP(A5015,Table!$U$1:$V$230,2,0)</f>
        <v>Trigonal</v>
      </c>
      <c r="P5015" s="1"/>
    </row>
    <row r="5016" spans="1:16">
      <c r="A5016" s="12">
        <v>148</v>
      </c>
      <c r="B5016" s="12">
        <v>36021</v>
      </c>
      <c r="C5016" s="12" t="s">
        <v>5562</v>
      </c>
      <c r="D5016" s="12" t="s">
        <v>5583</v>
      </c>
      <c r="E5016" s="17" t="s">
        <v>11380</v>
      </c>
      <c r="F5016" s="25" t="str">
        <f>LEFT(E5016,MIN(FIND({0,1,2,3,4,5,6,7,8,9},ASC(E5016)&amp;1234567890))-1)</f>
        <v>Sc</v>
      </c>
      <c r="G5016" s="25">
        <f t="shared" si="156"/>
        <v>7</v>
      </c>
      <c r="H5016" s="25">
        <f>VLOOKUP(F5016,Table!$A$2:$C$121,2,0)</f>
        <v>3</v>
      </c>
      <c r="I5016" s="26">
        <f>VLOOKUP(F5016,Table!$A$2:$C$121,3,0)</f>
        <v>4</v>
      </c>
      <c r="J5016" s="17" t="s">
        <v>493</v>
      </c>
      <c r="K5016" s="25" t="str">
        <f>LEFT(J5016,MIN(FIND({0,1,2,3,4,5,6,7,8,9},ASC(J5016)&amp;1234567890))-1)</f>
        <v>Cl</v>
      </c>
      <c r="L5016" s="25">
        <f t="shared" si="157"/>
        <v>12</v>
      </c>
      <c r="M5016" s="25">
        <f>VLOOKUP(K5016,Table!$A$2:$C$121,2,0)</f>
        <v>17</v>
      </c>
      <c r="N5016" s="26">
        <f>VLOOKUP(K5016,Table!$A$2:$C$121,3,0)</f>
        <v>3</v>
      </c>
      <c r="O5016" s="13" t="str">
        <f>VLOOKUP(A5016,Table!$U$1:$V$230,2,0)</f>
        <v>Trigonal</v>
      </c>
      <c r="P5016" s="1"/>
    </row>
    <row r="5017" spans="1:16">
      <c r="A5017" s="12">
        <v>148</v>
      </c>
      <c r="B5017" s="12">
        <v>36034</v>
      </c>
      <c r="C5017" s="12" t="s">
        <v>5562</v>
      </c>
      <c r="D5017" s="12" t="s">
        <v>3080</v>
      </c>
      <c r="E5017" s="17" t="s">
        <v>11352</v>
      </c>
      <c r="F5017" s="25" t="str">
        <f>LEFT(E5017,MIN(FIND({0,1,2,3,4,5,6,7,8,9},ASC(E5017)&amp;1234567890))-1)</f>
        <v>Al</v>
      </c>
      <c r="G5017" s="25">
        <f t="shared" si="156"/>
        <v>1</v>
      </c>
      <c r="H5017" s="25">
        <f>VLOOKUP(F5017,Table!$A$2:$C$121,2,0)</f>
        <v>13</v>
      </c>
      <c r="I5017" s="26">
        <f>VLOOKUP(F5017,Table!$A$2:$C$121,3,0)</f>
        <v>3</v>
      </c>
      <c r="J5017" s="17" t="s">
        <v>365</v>
      </c>
      <c r="K5017" s="25" t="str">
        <f>LEFT(J5017,MIN(FIND({0,1,2,3,4,5,6,7,8,9},ASC(J5017)&amp;1234567890))-1)</f>
        <v>F</v>
      </c>
      <c r="L5017" s="25">
        <f t="shared" si="157"/>
        <v>3</v>
      </c>
      <c r="M5017" s="25">
        <f>VLOOKUP(K5017,Table!$A$2:$C$121,2,0)</f>
        <v>17</v>
      </c>
      <c r="N5017" s="26">
        <f>VLOOKUP(K5017,Table!$A$2:$C$121,3,0)</f>
        <v>2</v>
      </c>
      <c r="O5017" s="13" t="str">
        <f>VLOOKUP(A5017,Table!$U$1:$V$230,2,0)</f>
        <v>Trigonal</v>
      </c>
      <c r="P5017" s="1"/>
    </row>
    <row r="5018" spans="1:16">
      <c r="A5018" s="12">
        <v>148</v>
      </c>
      <c r="B5018" s="12">
        <v>38235</v>
      </c>
      <c r="C5018" s="12" t="s">
        <v>5562</v>
      </c>
      <c r="D5018" s="12" t="s">
        <v>5584</v>
      </c>
      <c r="E5018" s="17" t="s">
        <v>11874</v>
      </c>
      <c r="F5018" s="25" t="str">
        <f>LEFT(E5018,MIN(FIND({0,1,2,3,4,5,6,7,8,9},ASC(E5018)&amp;1234567890))-1)</f>
        <v>Sc</v>
      </c>
      <c r="G5018" s="25">
        <f t="shared" si="156"/>
        <v>1</v>
      </c>
      <c r="H5018" s="25">
        <f>VLOOKUP(F5018,Table!$A$2:$C$121,2,0)</f>
        <v>3</v>
      </c>
      <c r="I5018" s="26">
        <f>VLOOKUP(F5018,Table!$A$2:$C$121,3,0)</f>
        <v>4</v>
      </c>
      <c r="J5018" s="17" t="s">
        <v>367</v>
      </c>
      <c r="K5018" s="25" t="str">
        <f>LEFT(J5018,MIN(FIND({0,1,2,3,4,5,6,7,8,9},ASC(J5018)&amp;1234567890))-1)</f>
        <v>Cl</v>
      </c>
      <c r="L5018" s="25">
        <f t="shared" si="157"/>
        <v>3</v>
      </c>
      <c r="M5018" s="25">
        <f>VLOOKUP(K5018,Table!$A$2:$C$121,2,0)</f>
        <v>17</v>
      </c>
      <c r="N5018" s="26">
        <f>VLOOKUP(K5018,Table!$A$2:$C$121,3,0)</f>
        <v>3</v>
      </c>
      <c r="O5018" s="13" t="str">
        <f>VLOOKUP(A5018,Table!$U$1:$V$230,2,0)</f>
        <v>Trigonal</v>
      </c>
      <c r="P5018" s="1"/>
    </row>
    <row r="5019" spans="1:16">
      <c r="A5019" s="12">
        <v>148</v>
      </c>
      <c r="B5019" s="12">
        <v>38237</v>
      </c>
      <c r="C5019" s="12" t="s">
        <v>5562</v>
      </c>
      <c r="D5019" s="12" t="s">
        <v>5585</v>
      </c>
      <c r="E5019" s="17" t="s">
        <v>334</v>
      </c>
      <c r="F5019" s="25" t="str">
        <f>LEFT(E5019,MIN(FIND({0,1,2,3,4,5,6,7,8,9},ASC(E5019)&amp;1234567890))-1)</f>
        <v>V</v>
      </c>
      <c r="G5019" s="25">
        <f t="shared" si="156"/>
        <v>1</v>
      </c>
      <c r="H5019" s="25">
        <f>VLOOKUP(F5019,Table!$A$2:$C$121,2,0)</f>
        <v>5</v>
      </c>
      <c r="I5019" s="26">
        <f>VLOOKUP(F5019,Table!$A$2:$C$121,3,0)</f>
        <v>4</v>
      </c>
      <c r="J5019" s="17" t="s">
        <v>367</v>
      </c>
      <c r="K5019" s="25" t="str">
        <f>LEFT(J5019,MIN(FIND({0,1,2,3,4,5,6,7,8,9},ASC(J5019)&amp;1234567890))-1)</f>
        <v>Cl</v>
      </c>
      <c r="L5019" s="25">
        <f t="shared" si="157"/>
        <v>3</v>
      </c>
      <c r="M5019" s="25">
        <f>VLOOKUP(K5019,Table!$A$2:$C$121,2,0)</f>
        <v>17</v>
      </c>
      <c r="N5019" s="26">
        <f>VLOOKUP(K5019,Table!$A$2:$C$121,3,0)</f>
        <v>3</v>
      </c>
      <c r="O5019" s="13" t="str">
        <f>VLOOKUP(A5019,Table!$U$1:$V$230,2,0)</f>
        <v>Trigonal</v>
      </c>
      <c r="P5019" s="1"/>
    </row>
    <row r="5020" spans="1:16">
      <c r="A5020" s="12">
        <v>148</v>
      </c>
      <c r="B5020" s="12">
        <v>39242</v>
      </c>
      <c r="C5020" s="12" t="s">
        <v>5562</v>
      </c>
      <c r="D5020" s="12" t="s">
        <v>228</v>
      </c>
      <c r="E5020" s="17" t="s">
        <v>50</v>
      </c>
      <c r="F5020" s="25" t="str">
        <f>LEFT(E5020,MIN(FIND({0,1,2,3,4,5,6,7,8,9},ASC(E5020)&amp;1234567890))-1)</f>
        <v>Ti</v>
      </c>
      <c r="G5020" s="25">
        <f t="shared" si="156"/>
        <v>1</v>
      </c>
      <c r="H5020" s="25">
        <f>VLOOKUP(F5020,Table!$A$2:$C$121,2,0)</f>
        <v>4</v>
      </c>
      <c r="I5020" s="26">
        <f>VLOOKUP(F5020,Table!$A$2:$C$121,3,0)</f>
        <v>4</v>
      </c>
      <c r="J5020" s="17" t="s">
        <v>375</v>
      </c>
      <c r="K5020" s="25" t="str">
        <f>LEFT(J5020,MIN(FIND({0,1,2,3,4,5,6,7,8,9},ASC(J5020)&amp;1234567890))-1)</f>
        <v>Br</v>
      </c>
      <c r="L5020" s="25">
        <f t="shared" si="157"/>
        <v>3</v>
      </c>
      <c r="M5020" s="25">
        <f>VLOOKUP(K5020,Table!$A$2:$C$121,2,0)</f>
        <v>17</v>
      </c>
      <c r="N5020" s="26">
        <f>VLOOKUP(K5020,Table!$A$2:$C$121,3,0)</f>
        <v>4</v>
      </c>
      <c r="O5020" s="13" t="str">
        <f>VLOOKUP(A5020,Table!$U$1:$V$230,2,0)</f>
        <v>Trigonal</v>
      </c>
      <c r="P5020" s="1"/>
    </row>
    <row r="5021" spans="1:16">
      <c r="A5021" s="12">
        <v>148</v>
      </c>
      <c r="B5021" s="12">
        <v>35145</v>
      </c>
      <c r="C5021" s="12" t="s">
        <v>5562</v>
      </c>
      <c r="D5021" s="12" t="s">
        <v>5586</v>
      </c>
      <c r="E5021" s="17" t="s">
        <v>12779</v>
      </c>
      <c r="F5021" s="25" t="str">
        <f>LEFT(E5021,MIN(FIND({0,1,2,3,4,5,6,7,8,9},ASC(E5021)&amp;1234567890))-1)</f>
        <v>Zr</v>
      </c>
      <c r="G5021" s="25">
        <f t="shared" si="156"/>
        <v>6</v>
      </c>
      <c r="H5021" s="25">
        <f>VLOOKUP(F5021,Table!$A$2:$C$121,2,0)</f>
        <v>4</v>
      </c>
      <c r="I5021" s="26">
        <f>VLOOKUP(F5021,Table!$A$2:$C$121,3,0)</f>
        <v>5</v>
      </c>
      <c r="J5021" s="17" t="s">
        <v>12780</v>
      </c>
      <c r="K5021" s="25" t="str">
        <f>LEFT(J5021,MIN(FIND({0,1,2,3,4,5,6,7,8,9},ASC(J5021)&amp;1234567890))-1)</f>
        <v>I</v>
      </c>
      <c r="L5021" s="25">
        <f t="shared" si="157"/>
        <v>12</v>
      </c>
      <c r="M5021" s="25">
        <f>VLOOKUP(K5021,Table!$A$2:$C$121,2,0)</f>
        <v>17</v>
      </c>
      <c r="N5021" s="26">
        <f>VLOOKUP(K5021,Table!$A$2:$C$121,3,0)</f>
        <v>5</v>
      </c>
      <c r="O5021" s="13" t="str">
        <f>VLOOKUP(A5021,Table!$U$1:$V$230,2,0)</f>
        <v>Trigonal</v>
      </c>
      <c r="P5021" s="1"/>
    </row>
    <row r="5022" spans="1:16">
      <c r="A5022" s="12">
        <v>148</v>
      </c>
      <c r="B5022" s="12">
        <v>39426</v>
      </c>
      <c r="C5022" s="12" t="s">
        <v>5562</v>
      </c>
      <c r="D5022" s="12" t="s">
        <v>973</v>
      </c>
      <c r="E5022" s="17" t="s">
        <v>50</v>
      </c>
      <c r="F5022" s="25" t="str">
        <f>LEFT(E5022,MIN(FIND({0,1,2,3,4,5,6,7,8,9},ASC(E5022)&amp;1234567890))-1)</f>
        <v>Ti</v>
      </c>
      <c r="G5022" s="25">
        <f t="shared" si="156"/>
        <v>1</v>
      </c>
      <c r="H5022" s="25">
        <f>VLOOKUP(F5022,Table!$A$2:$C$121,2,0)</f>
        <v>4</v>
      </c>
      <c r="I5022" s="26">
        <f>VLOOKUP(F5022,Table!$A$2:$C$121,3,0)</f>
        <v>4</v>
      </c>
      <c r="J5022" s="17" t="s">
        <v>367</v>
      </c>
      <c r="K5022" s="25" t="str">
        <f>LEFT(J5022,MIN(FIND({0,1,2,3,4,5,6,7,8,9},ASC(J5022)&amp;1234567890))-1)</f>
        <v>Cl</v>
      </c>
      <c r="L5022" s="25">
        <f t="shared" si="157"/>
        <v>3</v>
      </c>
      <c r="M5022" s="25">
        <f>VLOOKUP(K5022,Table!$A$2:$C$121,2,0)</f>
        <v>17</v>
      </c>
      <c r="N5022" s="26">
        <f>VLOOKUP(K5022,Table!$A$2:$C$121,3,0)</f>
        <v>3</v>
      </c>
      <c r="O5022" s="13" t="str">
        <f>VLOOKUP(A5022,Table!$U$1:$V$230,2,0)</f>
        <v>Trigonal</v>
      </c>
      <c r="P5022" s="1"/>
    </row>
    <row r="5023" spans="1:16">
      <c r="A5023" s="12">
        <v>148</v>
      </c>
      <c r="B5023" s="12">
        <v>61134</v>
      </c>
      <c r="C5023" s="12" t="s">
        <v>5562</v>
      </c>
      <c r="D5023" s="12" t="s">
        <v>5587</v>
      </c>
      <c r="E5023" s="17" t="s">
        <v>11633</v>
      </c>
      <c r="F5023" s="25" t="str">
        <f>LEFT(E5023,MIN(FIND({0,1,2,3,4,5,6,7,8,9},ASC(E5023)&amp;1234567890))-1)</f>
        <v>Se</v>
      </c>
      <c r="G5023" s="25">
        <f t="shared" si="156"/>
        <v>5</v>
      </c>
      <c r="H5023" s="25">
        <f>VLOOKUP(F5023,Table!$A$2:$C$121,2,0)</f>
        <v>16</v>
      </c>
      <c r="I5023" s="26">
        <f>VLOOKUP(F5023,Table!$A$2:$C$121,3,0)</f>
        <v>4</v>
      </c>
      <c r="J5023" s="17" t="s">
        <v>379</v>
      </c>
      <c r="K5023" s="25" t="str">
        <f>LEFT(J5023,MIN(FIND({0,1,2,3,4,5,6,7,8,9},ASC(J5023)&amp;1234567890))-1)</f>
        <v>S</v>
      </c>
      <c r="L5023" s="25">
        <f t="shared" si="157"/>
        <v>1</v>
      </c>
      <c r="M5023" s="25">
        <f>VLOOKUP(K5023,Table!$A$2:$C$121,2,0)</f>
        <v>16</v>
      </c>
      <c r="N5023" s="26">
        <f>VLOOKUP(K5023,Table!$A$2:$C$121,3,0)</f>
        <v>3</v>
      </c>
      <c r="O5023" s="13" t="str">
        <f>VLOOKUP(A5023,Table!$U$1:$V$230,2,0)</f>
        <v>Trigonal</v>
      </c>
      <c r="P5023" s="1"/>
    </row>
    <row r="5024" spans="1:16">
      <c r="A5024" s="12">
        <v>148</v>
      </c>
      <c r="B5024" s="12">
        <v>59375</v>
      </c>
      <c r="C5024" s="12" t="s">
        <v>5562</v>
      </c>
      <c r="D5024" s="12" t="s">
        <v>5588</v>
      </c>
      <c r="E5024" s="17" t="s">
        <v>466</v>
      </c>
      <c r="F5024" s="25" t="str">
        <f>LEFT(E5024,MIN(FIND({0,1,2,3,4,5,6,7,8,9},ASC(E5024)&amp;1234567890))-1)</f>
        <v>Mo</v>
      </c>
      <c r="G5024" s="25">
        <f t="shared" si="156"/>
        <v>6</v>
      </c>
      <c r="H5024" s="25">
        <f>VLOOKUP(F5024,Table!$A$2:$C$121,2,0)</f>
        <v>6</v>
      </c>
      <c r="I5024" s="26">
        <f>VLOOKUP(F5024,Table!$A$2:$C$121,3,0)</f>
        <v>5</v>
      </c>
      <c r="J5024" s="17" t="s">
        <v>11416</v>
      </c>
      <c r="K5024" s="25" t="str">
        <f>LEFT(J5024,MIN(FIND({0,1,2,3,4,5,6,7,8,9},ASC(J5024)&amp;1234567890))-1)</f>
        <v>Te</v>
      </c>
      <c r="L5024" s="25">
        <f t="shared" si="157"/>
        <v>8</v>
      </c>
      <c r="M5024" s="25">
        <f>VLOOKUP(K5024,Table!$A$2:$C$121,2,0)</f>
        <v>16</v>
      </c>
      <c r="N5024" s="26">
        <f>VLOOKUP(K5024,Table!$A$2:$C$121,3,0)</f>
        <v>5</v>
      </c>
      <c r="O5024" s="13" t="str">
        <f>VLOOKUP(A5024,Table!$U$1:$V$230,2,0)</f>
        <v>Trigonal</v>
      </c>
      <c r="P5024" s="1"/>
    </row>
    <row r="5025" spans="1:16">
      <c r="A5025" s="12">
        <v>148</v>
      </c>
      <c r="B5025" s="12">
        <v>62048</v>
      </c>
      <c r="C5025" s="12" t="s">
        <v>5562</v>
      </c>
      <c r="D5025" s="12" t="s">
        <v>5589</v>
      </c>
      <c r="E5025" s="17" t="s">
        <v>390</v>
      </c>
      <c r="F5025" s="25" t="str">
        <f>LEFT(E5025,MIN(FIND({0,1,2,3,4,5,6,7,8,9},ASC(E5025)&amp;1234567890))-1)</f>
        <v>W</v>
      </c>
      <c r="G5025" s="25">
        <f t="shared" si="156"/>
        <v>1</v>
      </c>
      <c r="H5025" s="25">
        <f>VLOOKUP(F5025,Table!$A$2:$C$121,2,0)</f>
        <v>6</v>
      </c>
      <c r="I5025" s="26">
        <f>VLOOKUP(F5025,Table!$A$2:$C$121,3,0)</f>
        <v>6</v>
      </c>
      <c r="J5025" s="17" t="s">
        <v>11588</v>
      </c>
      <c r="K5025" s="25" t="str">
        <f>LEFT(J5025,MIN(FIND({0,1,2,3,4,5,6,7,8,9},ASC(J5025)&amp;1234567890))-1)</f>
        <v>Br</v>
      </c>
      <c r="L5025" s="25">
        <f t="shared" si="157"/>
        <v>6</v>
      </c>
      <c r="M5025" s="25">
        <f>VLOOKUP(K5025,Table!$A$2:$C$121,2,0)</f>
        <v>17</v>
      </c>
      <c r="N5025" s="26">
        <f>VLOOKUP(K5025,Table!$A$2:$C$121,3,0)</f>
        <v>4</v>
      </c>
      <c r="O5025" s="13" t="str">
        <f>VLOOKUP(A5025,Table!$U$1:$V$230,2,0)</f>
        <v>Trigonal</v>
      </c>
      <c r="P5025" s="1"/>
    </row>
    <row r="5026" spans="1:16">
      <c r="A5026" s="12">
        <v>148</v>
      </c>
      <c r="B5026" s="12">
        <v>41539</v>
      </c>
      <c r="C5026" s="12" t="s">
        <v>5562</v>
      </c>
      <c r="D5026" s="12" t="s">
        <v>5590</v>
      </c>
      <c r="E5026" s="17" t="s">
        <v>12779</v>
      </c>
      <c r="F5026" s="25" t="str">
        <f>LEFT(E5026,MIN(FIND({0,1,2,3,4,5,6,7,8,9},ASC(E5026)&amp;1234567890))-1)</f>
        <v>Zr</v>
      </c>
      <c r="G5026" s="25">
        <f t="shared" si="156"/>
        <v>6</v>
      </c>
      <c r="H5026" s="25">
        <f>VLOOKUP(F5026,Table!$A$2:$C$121,2,0)</f>
        <v>4</v>
      </c>
      <c r="I5026" s="26">
        <f>VLOOKUP(F5026,Table!$A$2:$C$121,3,0)</f>
        <v>5</v>
      </c>
      <c r="J5026" s="17" t="s">
        <v>493</v>
      </c>
      <c r="K5026" s="25" t="str">
        <f>LEFT(J5026,MIN(FIND({0,1,2,3,4,5,6,7,8,9},ASC(J5026)&amp;1234567890))-1)</f>
        <v>Cl</v>
      </c>
      <c r="L5026" s="25">
        <f t="shared" si="157"/>
        <v>12</v>
      </c>
      <c r="M5026" s="25">
        <f>VLOOKUP(K5026,Table!$A$2:$C$121,2,0)</f>
        <v>17</v>
      </c>
      <c r="N5026" s="26">
        <f>VLOOKUP(K5026,Table!$A$2:$C$121,3,0)</f>
        <v>3</v>
      </c>
      <c r="O5026" s="13" t="str">
        <f>VLOOKUP(A5026,Table!$U$1:$V$230,2,0)</f>
        <v>Trigonal</v>
      </c>
      <c r="P5026" s="1"/>
    </row>
    <row r="5027" spans="1:16">
      <c r="A5027" s="12">
        <v>148</v>
      </c>
      <c r="B5027" s="12">
        <v>41540</v>
      </c>
      <c r="C5027" s="12" t="s">
        <v>5562</v>
      </c>
      <c r="D5027" s="12" t="s">
        <v>5591</v>
      </c>
      <c r="E5027" s="17" t="s">
        <v>12779</v>
      </c>
      <c r="F5027" s="25" t="str">
        <f>LEFT(E5027,MIN(FIND({0,1,2,3,4,5,6,7,8,9},ASC(E5027)&amp;1234567890))-1)</f>
        <v>Zr</v>
      </c>
      <c r="G5027" s="25">
        <f t="shared" si="156"/>
        <v>6</v>
      </c>
      <c r="H5027" s="25">
        <f>VLOOKUP(F5027,Table!$A$2:$C$121,2,0)</f>
        <v>4</v>
      </c>
      <c r="I5027" s="26">
        <f>VLOOKUP(F5027,Table!$A$2:$C$121,3,0)</f>
        <v>5</v>
      </c>
      <c r="J5027" s="17" t="s">
        <v>11797</v>
      </c>
      <c r="K5027" s="25" t="str">
        <f>LEFT(J5027,MIN(FIND({0,1,2,3,4,5,6,7,8,9},ASC(J5027)&amp;1234567890))-1)</f>
        <v>Br</v>
      </c>
      <c r="L5027" s="25">
        <f t="shared" si="157"/>
        <v>12</v>
      </c>
      <c r="M5027" s="25">
        <f>VLOOKUP(K5027,Table!$A$2:$C$121,2,0)</f>
        <v>17</v>
      </c>
      <c r="N5027" s="26">
        <f>VLOOKUP(K5027,Table!$A$2:$C$121,3,0)</f>
        <v>4</v>
      </c>
      <c r="O5027" s="13" t="str">
        <f>VLOOKUP(A5027,Table!$U$1:$V$230,2,0)</f>
        <v>Trigonal</v>
      </c>
      <c r="P5027" s="1"/>
    </row>
    <row r="5028" spans="1:16">
      <c r="A5028" s="12">
        <v>148</v>
      </c>
      <c r="B5028" s="12">
        <v>73822</v>
      </c>
      <c r="C5028" s="12" t="s">
        <v>5566</v>
      </c>
      <c r="D5028" s="12" t="s">
        <v>5592</v>
      </c>
      <c r="E5028" s="17" t="s">
        <v>12781</v>
      </c>
      <c r="F5028" s="25" t="str">
        <f>LEFT(E5028,MIN(FIND({0,1,2,3,4,5,6,7,8,9},ASC(E5028)&amp;1234567890))-1)</f>
        <v>Tb</v>
      </c>
      <c r="G5028" s="25">
        <f t="shared" si="156"/>
        <v>7</v>
      </c>
      <c r="H5028" s="25">
        <f>VLOOKUP(F5028,Table!$A$2:$C$121,2,0)</f>
        <v>3</v>
      </c>
      <c r="I5028" s="26">
        <f>VLOOKUP(F5028,Table!$A$2:$C$121,3,0)</f>
        <v>6</v>
      </c>
      <c r="J5028" s="17" t="s">
        <v>389</v>
      </c>
      <c r="K5028" s="25" t="str">
        <f>LEFT(J5028,MIN(FIND({0,1,2,3,4,5,6,7,8,9},ASC(J5028)&amp;1234567890))-1)</f>
        <v>O</v>
      </c>
      <c r="L5028" s="25">
        <f t="shared" si="157"/>
        <v>12</v>
      </c>
      <c r="M5028" s="25">
        <f>VLOOKUP(K5028,Table!$A$2:$C$121,2,0)</f>
        <v>16</v>
      </c>
      <c r="N5028" s="26">
        <f>VLOOKUP(K5028,Table!$A$2:$C$121,3,0)</f>
        <v>2</v>
      </c>
      <c r="O5028" s="13" t="str">
        <f>VLOOKUP(A5028,Table!$U$1:$V$230,2,0)</f>
        <v>Trigonal</v>
      </c>
      <c r="P5028" s="1"/>
    </row>
    <row r="5029" spans="1:16">
      <c r="A5029" s="12">
        <v>148</v>
      </c>
      <c r="B5029" s="12">
        <v>79624</v>
      </c>
      <c r="C5029" s="12" t="s">
        <v>5562</v>
      </c>
      <c r="D5029" s="12" t="s">
        <v>5593</v>
      </c>
      <c r="E5029" s="17" t="s">
        <v>11427</v>
      </c>
      <c r="F5029" s="25" t="str">
        <f>LEFT(E5029,MIN(FIND({0,1,2,3,4,5,6,7,8,9},ASC(E5029)&amp;1234567890))-1)</f>
        <v>C</v>
      </c>
      <c r="G5029" s="25">
        <f t="shared" si="156"/>
        <v>60</v>
      </c>
      <c r="H5029" s="25">
        <f>VLOOKUP(F5029,Table!$A$2:$C$121,2,0)</f>
        <v>14</v>
      </c>
      <c r="I5029" s="26">
        <f>VLOOKUP(F5029,Table!$A$2:$C$121,3,0)</f>
        <v>2</v>
      </c>
      <c r="J5029" s="17" t="s">
        <v>12782</v>
      </c>
      <c r="K5029" s="25" t="str">
        <f>LEFT(J5029,MIN(FIND({0,1,2,3,4,5,6,7,8,9},ASC(J5029)&amp;1234567890))-1)</f>
        <v>Br</v>
      </c>
      <c r="L5029" s="25">
        <f t="shared" si="157"/>
        <v>26</v>
      </c>
      <c r="M5029" s="25">
        <f>VLOOKUP(K5029,Table!$A$2:$C$121,2,0)</f>
        <v>17</v>
      </c>
      <c r="N5029" s="26">
        <f>VLOOKUP(K5029,Table!$A$2:$C$121,3,0)</f>
        <v>4</v>
      </c>
      <c r="O5029" s="13" t="str">
        <f>VLOOKUP(A5029,Table!$U$1:$V$230,2,0)</f>
        <v>Trigonal</v>
      </c>
      <c r="P5029" s="1"/>
    </row>
    <row r="5030" spans="1:16">
      <c r="A5030" s="12">
        <v>148</v>
      </c>
      <c r="B5030" s="12">
        <v>80609</v>
      </c>
      <c r="C5030" s="12" t="s">
        <v>5566</v>
      </c>
      <c r="D5030" s="12" t="s">
        <v>5594</v>
      </c>
      <c r="E5030" s="17" t="s">
        <v>12783</v>
      </c>
      <c r="F5030" s="25" t="str">
        <f>LEFT(E5030,MIN(FIND({0,1,2,3,4,5,6,7,8,9},ASC(E5030)&amp;1234567890))-1)</f>
        <v>Ir</v>
      </c>
      <c r="G5030" s="25">
        <f t="shared" si="156"/>
        <v>2.915</v>
      </c>
      <c r="H5030" s="25">
        <f>VLOOKUP(F5030,Table!$A$2:$C$121,2,0)</f>
        <v>9</v>
      </c>
      <c r="I5030" s="26">
        <f>VLOOKUP(F5030,Table!$A$2:$C$121,3,0)</f>
        <v>6</v>
      </c>
      <c r="J5030" s="17" t="s">
        <v>11416</v>
      </c>
      <c r="K5030" s="25" t="str">
        <f>LEFT(J5030,MIN(FIND({0,1,2,3,4,5,6,7,8,9},ASC(J5030)&amp;1234567890))-1)</f>
        <v>Te</v>
      </c>
      <c r="L5030" s="25">
        <f t="shared" si="157"/>
        <v>8</v>
      </c>
      <c r="M5030" s="25">
        <f>VLOOKUP(K5030,Table!$A$2:$C$121,2,0)</f>
        <v>16</v>
      </c>
      <c r="N5030" s="26">
        <f>VLOOKUP(K5030,Table!$A$2:$C$121,3,0)</f>
        <v>5</v>
      </c>
      <c r="O5030" s="13" t="str">
        <f>VLOOKUP(A5030,Table!$U$1:$V$230,2,0)</f>
        <v>Trigonal</v>
      </c>
      <c r="P5030" s="1"/>
    </row>
    <row r="5031" spans="1:16">
      <c r="A5031" s="12">
        <v>148</v>
      </c>
      <c r="B5031" s="12">
        <v>82235</v>
      </c>
      <c r="C5031" s="12" t="s">
        <v>5566</v>
      </c>
      <c r="D5031" s="12" t="s">
        <v>5595</v>
      </c>
      <c r="E5031" s="17" t="s">
        <v>12784</v>
      </c>
      <c r="F5031" s="25" t="str">
        <f>LEFT(E5031,MIN(FIND({0,1,2,3,4,5,6,7,8,9},ASC(E5031)&amp;1234567890))-1)</f>
        <v>Fe</v>
      </c>
      <c r="G5031" s="25">
        <f t="shared" si="156"/>
        <v>0.92500000000000004</v>
      </c>
      <c r="H5031" s="25">
        <f>VLOOKUP(F5031,Table!$A$2:$C$121,2,0)</f>
        <v>8</v>
      </c>
      <c r="I5031" s="26">
        <f>VLOOKUP(F5031,Table!$A$2:$C$121,3,0)</f>
        <v>4</v>
      </c>
      <c r="J5031" s="17" t="s">
        <v>371</v>
      </c>
      <c r="K5031" s="25" t="str">
        <f>LEFT(J5031,MIN(FIND({0,1,2,3,4,5,6,7,8,9},ASC(J5031)&amp;1234567890))-1)</f>
        <v>O</v>
      </c>
      <c r="L5031" s="25">
        <f t="shared" si="157"/>
        <v>1</v>
      </c>
      <c r="M5031" s="25">
        <f>VLOOKUP(K5031,Table!$A$2:$C$121,2,0)</f>
        <v>16</v>
      </c>
      <c r="N5031" s="26">
        <f>VLOOKUP(K5031,Table!$A$2:$C$121,3,0)</f>
        <v>2</v>
      </c>
      <c r="O5031" s="13" t="str">
        <f>VLOOKUP(A5031,Table!$U$1:$V$230,2,0)</f>
        <v>Trigonal</v>
      </c>
      <c r="P5031" s="1"/>
    </row>
    <row r="5032" spans="1:16">
      <c r="A5032" s="12">
        <v>148</v>
      </c>
      <c r="B5032" s="12">
        <v>82236</v>
      </c>
      <c r="C5032" s="12" t="s">
        <v>5566</v>
      </c>
      <c r="D5032" s="12" t="s">
        <v>5596</v>
      </c>
      <c r="E5032" s="17" t="s">
        <v>33</v>
      </c>
      <c r="F5032" s="25" t="str">
        <f>LEFT(E5032,MIN(FIND({0,1,2,3,4,5,6,7,8,9},ASC(E5032)&amp;1234567890))-1)</f>
        <v>Fe</v>
      </c>
      <c r="G5032" s="25">
        <f t="shared" si="156"/>
        <v>1</v>
      </c>
      <c r="H5032" s="25">
        <f>VLOOKUP(F5032,Table!$A$2:$C$121,2,0)</f>
        <v>8</v>
      </c>
      <c r="I5032" s="26">
        <f>VLOOKUP(F5032,Table!$A$2:$C$121,3,0)</f>
        <v>4</v>
      </c>
      <c r="J5032" s="17" t="s">
        <v>371</v>
      </c>
      <c r="K5032" s="25" t="str">
        <f>LEFT(J5032,MIN(FIND({0,1,2,3,4,5,6,7,8,9},ASC(J5032)&amp;1234567890))-1)</f>
        <v>O</v>
      </c>
      <c r="L5032" s="25">
        <f t="shared" si="157"/>
        <v>1</v>
      </c>
      <c r="M5032" s="25">
        <f>VLOOKUP(K5032,Table!$A$2:$C$121,2,0)</f>
        <v>16</v>
      </c>
      <c r="N5032" s="26">
        <f>VLOOKUP(K5032,Table!$A$2:$C$121,3,0)</f>
        <v>2</v>
      </c>
      <c r="O5032" s="13" t="str">
        <f>VLOOKUP(A5032,Table!$U$1:$V$230,2,0)</f>
        <v>Trigonal</v>
      </c>
      <c r="P5032" s="1"/>
    </row>
    <row r="5033" spans="1:16">
      <c r="A5033" s="12">
        <v>148</v>
      </c>
      <c r="B5033" s="12">
        <v>100580</v>
      </c>
      <c r="C5033" s="12" t="s">
        <v>5566</v>
      </c>
      <c r="D5033" s="12" t="s">
        <v>5597</v>
      </c>
      <c r="E5033" s="17" t="s">
        <v>12785</v>
      </c>
      <c r="F5033" s="25" t="str">
        <f>LEFT(E5033,MIN(FIND({0,1,2,3,4,5,6,7,8,9},ASC(E5033)&amp;1234567890))-1)</f>
        <v>Re</v>
      </c>
      <c r="G5033" s="25">
        <f t="shared" si="156"/>
        <v>12</v>
      </c>
      <c r="H5033" s="25">
        <f>VLOOKUP(F5033,Table!$A$2:$C$121,2,0)</f>
        <v>7</v>
      </c>
      <c r="I5033" s="26">
        <f>VLOOKUP(F5033,Table!$A$2:$C$121,3,0)</f>
        <v>6</v>
      </c>
      <c r="J5033" s="17" t="s">
        <v>12786</v>
      </c>
      <c r="K5033" s="25" t="str">
        <f>LEFT(J5033,MIN(FIND({0,1,2,3,4,5,6,7,8,9},ASC(J5033)&amp;1234567890))-1)</f>
        <v>P</v>
      </c>
      <c r="L5033" s="25">
        <f t="shared" si="157"/>
        <v>26</v>
      </c>
      <c r="M5033" s="25">
        <f>VLOOKUP(K5033,Table!$A$2:$C$121,2,0)</f>
        <v>15</v>
      </c>
      <c r="N5033" s="26">
        <f>VLOOKUP(K5033,Table!$A$2:$C$121,3,0)</f>
        <v>3</v>
      </c>
      <c r="O5033" s="13" t="str">
        <f>VLOOKUP(A5033,Table!$U$1:$V$230,2,0)</f>
        <v>Trigonal</v>
      </c>
      <c r="P5033" s="1"/>
    </row>
    <row r="5034" spans="1:16">
      <c r="A5034" s="12">
        <v>148</v>
      </c>
      <c r="B5034" s="12">
        <v>201579</v>
      </c>
      <c r="C5034" s="12" t="s">
        <v>5566</v>
      </c>
      <c r="D5034" s="12" t="s">
        <v>5598</v>
      </c>
      <c r="E5034" s="17" t="s">
        <v>466</v>
      </c>
      <c r="F5034" s="25" t="str">
        <f>LEFT(E5034,MIN(FIND({0,1,2,3,4,5,6,7,8,9},ASC(E5034)&amp;1234567890))-1)</f>
        <v>Mo</v>
      </c>
      <c r="G5034" s="25">
        <f t="shared" si="156"/>
        <v>6</v>
      </c>
      <c r="H5034" s="25">
        <f>VLOOKUP(F5034,Table!$A$2:$C$121,2,0)</f>
        <v>6</v>
      </c>
      <c r="I5034" s="26">
        <f>VLOOKUP(F5034,Table!$A$2:$C$121,3,0)</f>
        <v>5</v>
      </c>
      <c r="J5034" s="17" t="s">
        <v>407</v>
      </c>
      <c r="K5034" s="25" t="str">
        <f>LEFT(J5034,MIN(FIND({0,1,2,3,4,5,6,7,8,9},ASC(J5034)&amp;1234567890))-1)</f>
        <v>S</v>
      </c>
      <c r="L5034" s="25">
        <f t="shared" si="157"/>
        <v>8</v>
      </c>
      <c r="M5034" s="25">
        <f>VLOOKUP(K5034,Table!$A$2:$C$121,2,0)</f>
        <v>16</v>
      </c>
      <c r="N5034" s="26">
        <f>VLOOKUP(K5034,Table!$A$2:$C$121,3,0)</f>
        <v>3</v>
      </c>
      <c r="O5034" s="13" t="str">
        <f>VLOOKUP(A5034,Table!$U$1:$V$230,2,0)</f>
        <v>Trigonal</v>
      </c>
      <c r="P5034" s="1"/>
    </row>
    <row r="5035" spans="1:16">
      <c r="A5035" s="12">
        <v>148</v>
      </c>
      <c r="B5035" s="12">
        <v>404624</v>
      </c>
      <c r="C5035" s="12" t="s">
        <v>5566</v>
      </c>
      <c r="D5035" s="12" t="s">
        <v>698</v>
      </c>
      <c r="E5035" s="17" t="s">
        <v>541</v>
      </c>
      <c r="F5035" s="25" t="str">
        <f>LEFT(E5035,MIN(FIND({0,1,2,3,4,5,6,7,8,9},ASC(E5035)&amp;1234567890))-1)</f>
        <v>Pd</v>
      </c>
      <c r="G5035" s="25">
        <f t="shared" si="156"/>
        <v>1</v>
      </c>
      <c r="H5035" s="25">
        <f>VLOOKUP(F5035,Table!$A$2:$C$121,2,0)</f>
        <v>10</v>
      </c>
      <c r="I5035" s="26">
        <f>VLOOKUP(F5035,Table!$A$2:$C$121,3,0)</f>
        <v>5</v>
      </c>
      <c r="J5035" s="17" t="s">
        <v>11305</v>
      </c>
      <c r="K5035" s="25" t="str">
        <f>LEFT(J5035,MIN(FIND({0,1,2,3,4,5,6,7,8,9},ASC(J5035)&amp;1234567890))-1)</f>
        <v>Cl</v>
      </c>
      <c r="L5035" s="25">
        <f t="shared" si="157"/>
        <v>2</v>
      </c>
      <c r="M5035" s="25">
        <f>VLOOKUP(K5035,Table!$A$2:$C$121,2,0)</f>
        <v>17</v>
      </c>
      <c r="N5035" s="26">
        <f>VLOOKUP(K5035,Table!$A$2:$C$121,3,0)</f>
        <v>3</v>
      </c>
      <c r="O5035" s="13" t="str">
        <f>VLOOKUP(A5035,Table!$U$1:$V$230,2,0)</f>
        <v>Trigonal</v>
      </c>
      <c r="P5035" s="1"/>
    </row>
    <row r="5036" spans="1:16">
      <c r="A5036" s="12">
        <v>148</v>
      </c>
      <c r="B5036" s="12">
        <v>40822</v>
      </c>
      <c r="C5036" s="12" t="s">
        <v>5566</v>
      </c>
      <c r="D5036" s="12" t="s">
        <v>5599</v>
      </c>
      <c r="E5036" s="17" t="s">
        <v>12787</v>
      </c>
      <c r="F5036" s="25" t="str">
        <f>LEFT(E5036,MIN(FIND({0,1,2,3,4,5,6,7,8,9},ASC(E5036)&amp;1234567890))-1)</f>
        <v>Ir</v>
      </c>
      <c r="G5036" s="25">
        <f t="shared" si="156"/>
        <v>2.3199999999999998</v>
      </c>
      <c r="H5036" s="25">
        <f>VLOOKUP(F5036,Table!$A$2:$C$121,2,0)</f>
        <v>9</v>
      </c>
      <c r="I5036" s="26">
        <f>VLOOKUP(F5036,Table!$A$2:$C$121,3,0)</f>
        <v>6</v>
      </c>
      <c r="J5036" s="17" t="s">
        <v>12788</v>
      </c>
      <c r="K5036" s="25" t="str">
        <f>LEFT(J5036,MIN(FIND({0,1,2,3,4,5,6,7,8,9},ASC(J5036)&amp;1234567890))-1)</f>
        <v>Se</v>
      </c>
      <c r="L5036" s="25">
        <f t="shared" si="157"/>
        <v>6.74</v>
      </c>
      <c r="M5036" s="25">
        <f>VLOOKUP(K5036,Table!$A$2:$C$121,2,0)</f>
        <v>16</v>
      </c>
      <c r="N5036" s="26">
        <f>VLOOKUP(K5036,Table!$A$2:$C$121,3,0)</f>
        <v>4</v>
      </c>
      <c r="O5036" s="13" t="str">
        <f>VLOOKUP(A5036,Table!$U$1:$V$230,2,0)</f>
        <v>Trigonal</v>
      </c>
      <c r="P5036" s="1"/>
    </row>
    <row r="5037" spans="1:16">
      <c r="A5037" s="12">
        <v>148</v>
      </c>
      <c r="B5037" s="12">
        <v>40823</v>
      </c>
      <c r="C5037" s="12" t="s">
        <v>5566</v>
      </c>
      <c r="D5037" s="12" t="s">
        <v>5600</v>
      </c>
      <c r="E5037" s="17" t="s">
        <v>11658</v>
      </c>
      <c r="F5037" s="25" t="str">
        <f>LEFT(E5037,MIN(FIND({0,1,2,3,4,5,6,7,8,9},ASC(E5037)&amp;1234567890))-1)</f>
        <v>Ir</v>
      </c>
      <c r="G5037" s="25">
        <f t="shared" si="156"/>
        <v>3</v>
      </c>
      <c r="H5037" s="25">
        <f>VLOOKUP(F5037,Table!$A$2:$C$121,2,0)</f>
        <v>9</v>
      </c>
      <c r="I5037" s="26">
        <f>VLOOKUP(F5037,Table!$A$2:$C$121,3,0)</f>
        <v>6</v>
      </c>
      <c r="J5037" s="17" t="s">
        <v>11408</v>
      </c>
      <c r="K5037" s="25" t="str">
        <f>LEFT(J5037,MIN(FIND({0,1,2,3,4,5,6,7,8,9},ASC(J5037)&amp;1234567890))-1)</f>
        <v>Se</v>
      </c>
      <c r="L5037" s="25">
        <f t="shared" si="157"/>
        <v>8</v>
      </c>
      <c r="M5037" s="25">
        <f>VLOOKUP(K5037,Table!$A$2:$C$121,2,0)</f>
        <v>16</v>
      </c>
      <c r="N5037" s="26">
        <f>VLOOKUP(K5037,Table!$A$2:$C$121,3,0)</f>
        <v>4</v>
      </c>
      <c r="O5037" s="13" t="str">
        <f>VLOOKUP(A5037,Table!$U$1:$V$230,2,0)</f>
        <v>Trigonal</v>
      </c>
      <c r="P5037" s="1"/>
    </row>
    <row r="5038" spans="1:16">
      <c r="A5038" s="12">
        <v>148</v>
      </c>
      <c r="B5038" s="12">
        <v>42133</v>
      </c>
      <c r="C5038" s="12" t="s">
        <v>5566</v>
      </c>
      <c r="D5038" s="12" t="s">
        <v>317</v>
      </c>
      <c r="E5038" s="17" t="s">
        <v>480</v>
      </c>
      <c r="F5038" s="25" t="str">
        <f>LEFT(E5038,MIN(FIND({0,1,2,3,4,5,6,7,8,9},ASC(E5038)&amp;1234567890))-1)</f>
        <v>Mo</v>
      </c>
      <c r="G5038" s="25">
        <f t="shared" si="156"/>
        <v>3</v>
      </c>
      <c r="H5038" s="25">
        <f>VLOOKUP(F5038,Table!$A$2:$C$121,2,0)</f>
        <v>6</v>
      </c>
      <c r="I5038" s="26">
        <f>VLOOKUP(F5038,Table!$A$2:$C$121,3,0)</f>
        <v>5</v>
      </c>
      <c r="J5038" s="17" t="s">
        <v>481</v>
      </c>
      <c r="K5038" s="25" t="str">
        <f>LEFT(J5038,MIN(FIND({0,1,2,3,4,5,6,7,8,9},ASC(J5038)&amp;1234567890))-1)</f>
        <v>S</v>
      </c>
      <c r="L5038" s="25">
        <f t="shared" si="157"/>
        <v>4</v>
      </c>
      <c r="M5038" s="25">
        <f>VLOOKUP(K5038,Table!$A$2:$C$121,2,0)</f>
        <v>16</v>
      </c>
      <c r="N5038" s="26">
        <f>VLOOKUP(K5038,Table!$A$2:$C$121,3,0)</f>
        <v>3</v>
      </c>
      <c r="O5038" s="13" t="str">
        <f>VLOOKUP(A5038,Table!$U$1:$V$230,2,0)</f>
        <v>Trigonal</v>
      </c>
      <c r="P5038" s="1"/>
    </row>
    <row r="5039" spans="1:16">
      <c r="A5039" s="12">
        <v>148</v>
      </c>
      <c r="B5039" s="12">
        <v>42551</v>
      </c>
      <c r="C5039" s="12" t="s">
        <v>5562</v>
      </c>
      <c r="D5039" s="12" t="s">
        <v>5601</v>
      </c>
      <c r="E5039" s="17" t="s">
        <v>12789</v>
      </c>
      <c r="F5039" s="25" t="str">
        <f>LEFT(E5039,MIN(FIND({0,1,2,3,4,5,6,7,8,9},ASC(E5039)&amp;1234567890))-1)</f>
        <v>Pd</v>
      </c>
      <c r="G5039" s="25">
        <f t="shared" si="156"/>
        <v>20</v>
      </c>
      <c r="H5039" s="25">
        <f>VLOOKUP(F5039,Table!$A$2:$C$121,2,0)</f>
        <v>10</v>
      </c>
      <c r="I5039" s="26">
        <f>VLOOKUP(F5039,Table!$A$2:$C$121,3,0)</f>
        <v>5</v>
      </c>
      <c r="J5039" s="17" t="s">
        <v>12790</v>
      </c>
      <c r="K5039" s="25" t="str">
        <f>LEFT(J5039,MIN(FIND({0,1,2,3,4,5,6,7,8,9},ASC(J5039)&amp;1234567890))-1)</f>
        <v>Te</v>
      </c>
      <c r="L5039" s="25">
        <f t="shared" si="157"/>
        <v>7</v>
      </c>
      <c r="M5039" s="25">
        <f>VLOOKUP(K5039,Table!$A$2:$C$121,2,0)</f>
        <v>16</v>
      </c>
      <c r="N5039" s="26">
        <f>VLOOKUP(K5039,Table!$A$2:$C$121,3,0)</f>
        <v>5</v>
      </c>
      <c r="O5039" s="13" t="str">
        <f>VLOOKUP(A5039,Table!$U$1:$V$230,2,0)</f>
        <v>Trigonal</v>
      </c>
      <c r="P5039" s="1"/>
    </row>
    <row r="5040" spans="1:16">
      <c r="A5040" s="12">
        <v>148</v>
      </c>
      <c r="B5040" s="12">
        <v>42705</v>
      </c>
      <c r="C5040" s="12" t="s">
        <v>5562</v>
      </c>
      <c r="D5040" s="12" t="s">
        <v>5602</v>
      </c>
      <c r="E5040" s="17" t="s">
        <v>11769</v>
      </c>
      <c r="F5040" s="25" t="str">
        <f>LEFT(E5040,MIN(FIND({0,1,2,3,4,5,6,7,8,9},ASC(E5040)&amp;1234567890))-1)</f>
        <v>Cr</v>
      </c>
      <c r="G5040" s="25">
        <f t="shared" si="156"/>
        <v>2</v>
      </c>
      <c r="H5040" s="25">
        <f>VLOOKUP(F5040,Table!$A$2:$C$121,2,0)</f>
        <v>6</v>
      </c>
      <c r="I5040" s="26">
        <f>VLOOKUP(F5040,Table!$A$2:$C$121,3,0)</f>
        <v>4</v>
      </c>
      <c r="J5040" s="17" t="s">
        <v>533</v>
      </c>
      <c r="K5040" s="25" t="str">
        <f>LEFT(J5040,MIN(FIND({0,1,2,3,4,5,6,7,8,9},ASC(J5040)&amp;1234567890))-1)</f>
        <v>Se</v>
      </c>
      <c r="L5040" s="25">
        <f t="shared" si="157"/>
        <v>3</v>
      </c>
      <c r="M5040" s="25">
        <f>VLOOKUP(K5040,Table!$A$2:$C$121,2,0)</f>
        <v>16</v>
      </c>
      <c r="N5040" s="26">
        <f>VLOOKUP(K5040,Table!$A$2:$C$121,3,0)</f>
        <v>4</v>
      </c>
      <c r="O5040" s="13" t="str">
        <f>VLOOKUP(A5040,Table!$U$1:$V$230,2,0)</f>
        <v>Trigonal</v>
      </c>
      <c r="P5040" s="1"/>
    </row>
    <row r="5041" spans="1:16">
      <c r="A5041" s="12">
        <v>148</v>
      </c>
      <c r="B5041" s="12">
        <v>44633</v>
      </c>
      <c r="C5041" s="12" t="s">
        <v>5562</v>
      </c>
      <c r="D5041" s="12" t="s">
        <v>5603</v>
      </c>
      <c r="E5041" s="17" t="s">
        <v>12791</v>
      </c>
      <c r="F5041" s="25" t="str">
        <f>LEFT(E5041,MIN(FIND({0,1,2,3,4,5,6,7,8,9},ASC(E5041)&amp;1234567890))-1)</f>
        <v>Ir</v>
      </c>
      <c r="G5041" s="25">
        <f t="shared" si="156"/>
        <v>7</v>
      </c>
      <c r="H5041" s="25">
        <f>VLOOKUP(F5041,Table!$A$2:$C$121,2,0)</f>
        <v>9</v>
      </c>
      <c r="I5041" s="26">
        <f>VLOOKUP(F5041,Table!$A$2:$C$121,3,0)</f>
        <v>6</v>
      </c>
      <c r="J5041" s="17" t="s">
        <v>12792</v>
      </c>
      <c r="K5041" s="25" t="str">
        <f>LEFT(J5041,MIN(FIND({0,1,2,3,4,5,6,7,8,9},ASC(J5041)&amp;1234567890))-1)</f>
        <v>Se</v>
      </c>
      <c r="L5041" s="25">
        <f t="shared" si="157"/>
        <v>20.2</v>
      </c>
      <c r="M5041" s="25">
        <f>VLOOKUP(K5041,Table!$A$2:$C$121,2,0)</f>
        <v>16</v>
      </c>
      <c r="N5041" s="26">
        <f>VLOOKUP(K5041,Table!$A$2:$C$121,3,0)</f>
        <v>4</v>
      </c>
      <c r="O5041" s="13" t="str">
        <f>VLOOKUP(A5041,Table!$U$1:$V$230,2,0)</f>
        <v>Trigonal</v>
      </c>
      <c r="P5041" s="1"/>
    </row>
    <row r="5042" spans="1:16">
      <c r="A5042" s="12">
        <v>148</v>
      </c>
      <c r="B5042" s="12">
        <v>76421</v>
      </c>
      <c r="C5042" s="12" t="s">
        <v>5562</v>
      </c>
      <c r="D5042" s="12" t="s">
        <v>5604</v>
      </c>
      <c r="E5042" s="17" t="s">
        <v>33</v>
      </c>
      <c r="F5042" s="25" t="str">
        <f>LEFT(E5042,MIN(FIND({0,1,2,3,4,5,6,7,8,9},ASC(E5042)&amp;1234567890))-1)</f>
        <v>Fe</v>
      </c>
      <c r="G5042" s="25">
        <f t="shared" si="156"/>
        <v>1</v>
      </c>
      <c r="H5042" s="25">
        <f>VLOOKUP(F5042,Table!$A$2:$C$121,2,0)</f>
        <v>8</v>
      </c>
      <c r="I5042" s="26">
        <f>VLOOKUP(F5042,Table!$A$2:$C$121,3,0)</f>
        <v>4</v>
      </c>
      <c r="J5042" s="17" t="s">
        <v>375</v>
      </c>
      <c r="K5042" s="25" t="str">
        <f>LEFT(J5042,MIN(FIND({0,1,2,3,4,5,6,7,8,9},ASC(J5042)&amp;1234567890))-1)</f>
        <v>Br</v>
      </c>
      <c r="L5042" s="25">
        <f t="shared" si="157"/>
        <v>3</v>
      </c>
      <c r="M5042" s="25">
        <f>VLOOKUP(K5042,Table!$A$2:$C$121,2,0)</f>
        <v>17</v>
      </c>
      <c r="N5042" s="26">
        <f>VLOOKUP(K5042,Table!$A$2:$C$121,3,0)</f>
        <v>4</v>
      </c>
      <c r="O5042" s="13" t="str">
        <f>VLOOKUP(A5042,Table!$U$1:$V$230,2,0)</f>
        <v>Trigonal</v>
      </c>
      <c r="P5042" s="1"/>
    </row>
    <row r="5043" spans="1:16">
      <c r="A5043" s="12">
        <v>148</v>
      </c>
      <c r="B5043" s="12">
        <v>87943</v>
      </c>
      <c r="C5043" s="12" t="s">
        <v>5566</v>
      </c>
      <c r="D5043" s="12" t="s">
        <v>5605</v>
      </c>
      <c r="E5043" s="17" t="s">
        <v>66</v>
      </c>
      <c r="F5043" s="25" t="str">
        <f>LEFT(E5043,MIN(FIND({0,1,2,3,4,5,6,7,8,9},ASC(E5043)&amp;1234567890))-1)</f>
        <v>Ni</v>
      </c>
      <c r="G5043" s="25">
        <f t="shared" si="156"/>
        <v>1</v>
      </c>
      <c r="H5043" s="25">
        <f>VLOOKUP(F5043,Table!$A$2:$C$121,2,0)</f>
        <v>10</v>
      </c>
      <c r="I5043" s="26">
        <f>VLOOKUP(F5043,Table!$A$2:$C$121,3,0)</f>
        <v>4</v>
      </c>
      <c r="J5043" s="17" t="s">
        <v>365</v>
      </c>
      <c r="K5043" s="25" t="str">
        <f>LEFT(J5043,MIN(FIND({0,1,2,3,4,5,6,7,8,9},ASC(J5043)&amp;1234567890))-1)</f>
        <v>F</v>
      </c>
      <c r="L5043" s="25">
        <f t="shared" si="157"/>
        <v>3</v>
      </c>
      <c r="M5043" s="25">
        <f>VLOOKUP(K5043,Table!$A$2:$C$121,2,0)</f>
        <v>17</v>
      </c>
      <c r="N5043" s="26">
        <f>VLOOKUP(K5043,Table!$A$2:$C$121,3,0)</f>
        <v>2</v>
      </c>
      <c r="O5043" s="13" t="str">
        <f>VLOOKUP(A5043,Table!$U$1:$V$230,2,0)</f>
        <v>Trigonal</v>
      </c>
      <c r="P5043" s="1"/>
    </row>
    <row r="5044" spans="1:16">
      <c r="A5044" s="12">
        <v>148</v>
      </c>
      <c r="B5044" s="12">
        <v>53204</v>
      </c>
      <c r="C5044" s="12" t="s">
        <v>5562</v>
      </c>
      <c r="D5044" s="12" t="s">
        <v>5606</v>
      </c>
      <c r="E5044" s="17" t="s">
        <v>12793</v>
      </c>
      <c r="F5044" s="25" t="str">
        <f>LEFT(E5044,MIN(FIND({0,1,2,3,4,5,6,7,8,9},ASC(E5044)&amp;1234567890))-1)</f>
        <v>Cr</v>
      </c>
      <c r="G5044" s="25">
        <f t="shared" si="156"/>
        <v>1.89</v>
      </c>
      <c r="H5044" s="25">
        <f>VLOOKUP(F5044,Table!$A$2:$C$121,2,0)</f>
        <v>6</v>
      </c>
      <c r="I5044" s="26">
        <f>VLOOKUP(F5044,Table!$A$2:$C$121,3,0)</f>
        <v>4</v>
      </c>
      <c r="J5044" s="17" t="s">
        <v>336</v>
      </c>
      <c r="K5044" s="25" t="str">
        <f>LEFT(J5044,MIN(FIND({0,1,2,3,4,5,6,7,8,9},ASC(J5044)&amp;1234567890))-1)</f>
        <v>S</v>
      </c>
      <c r="L5044" s="25">
        <f t="shared" si="157"/>
        <v>3</v>
      </c>
      <c r="M5044" s="25">
        <f>VLOOKUP(K5044,Table!$A$2:$C$121,2,0)</f>
        <v>16</v>
      </c>
      <c r="N5044" s="26">
        <f>VLOOKUP(K5044,Table!$A$2:$C$121,3,0)</f>
        <v>3</v>
      </c>
      <c r="O5044" s="13" t="str">
        <f>VLOOKUP(A5044,Table!$U$1:$V$230,2,0)</f>
        <v>Trigonal</v>
      </c>
      <c r="P5044" s="1"/>
    </row>
    <row r="5045" spans="1:16">
      <c r="A5045" s="12">
        <v>148</v>
      </c>
      <c r="B5045" s="12">
        <v>56430</v>
      </c>
      <c r="C5045" s="12" t="s">
        <v>5562</v>
      </c>
      <c r="D5045" s="12" t="s">
        <v>5607</v>
      </c>
      <c r="E5045" s="17" t="s">
        <v>530</v>
      </c>
      <c r="F5045" s="25" t="str">
        <f>LEFT(E5045,MIN(FIND({0,1,2,3,4,5,6,7,8,9},ASC(E5045)&amp;1234567890))-1)</f>
        <v>Yb</v>
      </c>
      <c r="G5045" s="25">
        <f t="shared" si="156"/>
        <v>1</v>
      </c>
      <c r="H5045" s="25">
        <f>VLOOKUP(F5045,Table!$A$2:$C$121,2,0)</f>
        <v>3</v>
      </c>
      <c r="I5045" s="26">
        <f>VLOOKUP(F5045,Table!$A$2:$C$121,3,0)</f>
        <v>6</v>
      </c>
      <c r="J5045" s="17" t="s">
        <v>375</v>
      </c>
      <c r="K5045" s="25" t="str">
        <f>LEFT(J5045,MIN(FIND({0,1,2,3,4,5,6,7,8,9},ASC(J5045)&amp;1234567890))-1)</f>
        <v>Br</v>
      </c>
      <c r="L5045" s="25">
        <f t="shared" si="157"/>
        <v>3</v>
      </c>
      <c r="M5045" s="25">
        <f>VLOOKUP(K5045,Table!$A$2:$C$121,2,0)</f>
        <v>17</v>
      </c>
      <c r="N5045" s="26">
        <f>VLOOKUP(K5045,Table!$A$2:$C$121,3,0)</f>
        <v>4</v>
      </c>
      <c r="O5045" s="13" t="str">
        <f>VLOOKUP(A5045,Table!$U$1:$V$230,2,0)</f>
        <v>Trigonal</v>
      </c>
      <c r="P5045" s="1"/>
    </row>
    <row r="5046" spans="1:16">
      <c r="A5046" s="12">
        <v>148</v>
      </c>
      <c r="B5046" s="12">
        <v>77892</v>
      </c>
      <c r="C5046" s="12" t="s">
        <v>5562</v>
      </c>
      <c r="D5046" s="12" t="s">
        <v>5608</v>
      </c>
      <c r="E5046" s="17" t="s">
        <v>12789</v>
      </c>
      <c r="F5046" s="25" t="str">
        <f>LEFT(E5046,MIN(FIND({0,1,2,3,4,5,6,7,8,9},ASC(E5046)&amp;1234567890))-1)</f>
        <v>Pd</v>
      </c>
      <c r="G5046" s="25">
        <f t="shared" si="156"/>
        <v>20</v>
      </c>
      <c r="H5046" s="25">
        <f>VLOOKUP(F5046,Table!$A$2:$C$121,2,0)</f>
        <v>10</v>
      </c>
      <c r="I5046" s="26">
        <f>VLOOKUP(F5046,Table!$A$2:$C$121,3,0)</f>
        <v>5</v>
      </c>
      <c r="J5046" s="17" t="s">
        <v>11688</v>
      </c>
      <c r="K5046" s="25" t="str">
        <f>LEFT(J5046,MIN(FIND({0,1,2,3,4,5,6,7,8,9},ASC(J5046)&amp;1234567890))-1)</f>
        <v>Sb</v>
      </c>
      <c r="L5046" s="25">
        <f t="shared" si="157"/>
        <v>7</v>
      </c>
      <c r="M5046" s="25">
        <f>VLOOKUP(K5046,Table!$A$2:$C$121,2,0)</f>
        <v>15</v>
      </c>
      <c r="N5046" s="26">
        <f>VLOOKUP(K5046,Table!$A$2:$C$121,3,0)</f>
        <v>5</v>
      </c>
      <c r="O5046" s="13" t="str">
        <f>VLOOKUP(A5046,Table!$U$1:$V$230,2,0)</f>
        <v>Trigonal</v>
      </c>
      <c r="P5046" s="1"/>
    </row>
    <row r="5047" spans="1:16">
      <c r="A5047" s="12">
        <v>148</v>
      </c>
      <c r="B5047" s="12">
        <v>51513</v>
      </c>
      <c r="C5047" s="12" t="s">
        <v>5562</v>
      </c>
      <c r="D5047" s="12" t="s">
        <v>5609</v>
      </c>
      <c r="E5047" s="17" t="s">
        <v>12125</v>
      </c>
      <c r="F5047" s="25" t="str">
        <f>LEFT(E5047,MIN(FIND({0,1,2,3,4,5,6,7,8,9},ASC(E5047)&amp;1234567890))-1)</f>
        <v>W</v>
      </c>
      <c r="G5047" s="25">
        <f t="shared" si="156"/>
        <v>6</v>
      </c>
      <c r="H5047" s="25">
        <f>VLOOKUP(F5047,Table!$A$2:$C$121,2,0)</f>
        <v>6</v>
      </c>
      <c r="I5047" s="26">
        <f>VLOOKUP(F5047,Table!$A$2:$C$121,3,0)</f>
        <v>6</v>
      </c>
      <c r="J5047" s="17" t="s">
        <v>12794</v>
      </c>
      <c r="K5047" s="25" t="str">
        <f>LEFT(J5047,MIN(FIND({0,1,2,3,4,5,6,7,8,9},ASC(J5047)&amp;1234567890))-1)</f>
        <v>Cl</v>
      </c>
      <c r="L5047" s="25">
        <f t="shared" si="157"/>
        <v>18</v>
      </c>
      <c r="M5047" s="25">
        <f>VLOOKUP(K5047,Table!$A$2:$C$121,2,0)</f>
        <v>17</v>
      </c>
      <c r="N5047" s="26">
        <f>VLOOKUP(K5047,Table!$A$2:$C$121,3,0)</f>
        <v>3</v>
      </c>
      <c r="O5047" s="13" t="str">
        <f>VLOOKUP(A5047,Table!$U$1:$V$230,2,0)</f>
        <v>Trigonal</v>
      </c>
      <c r="P5047" s="1"/>
    </row>
    <row r="5048" spans="1:16">
      <c r="A5048" s="12">
        <v>148</v>
      </c>
      <c r="B5048" s="12">
        <v>57965</v>
      </c>
      <c r="C5048" s="12" t="s">
        <v>5562</v>
      </c>
      <c r="D5048" s="12" t="s">
        <v>5610</v>
      </c>
      <c r="E5048" s="17" t="s">
        <v>12795</v>
      </c>
      <c r="F5048" s="25" t="str">
        <f>LEFT(E5048,MIN(FIND({0,1,2,3,4,5,6,7,8,9},ASC(E5048)&amp;1234567890))-1)</f>
        <v>Al</v>
      </c>
      <c r="G5048" s="25">
        <f t="shared" si="156"/>
        <v>30</v>
      </c>
      <c r="H5048" s="25">
        <f>VLOOKUP(F5048,Table!$A$2:$C$121,2,0)</f>
        <v>13</v>
      </c>
      <c r="I5048" s="26">
        <f>VLOOKUP(F5048,Table!$A$2:$C$121,3,0)</f>
        <v>3</v>
      </c>
      <c r="J5048" s="17" t="s">
        <v>12796</v>
      </c>
      <c r="K5048" s="25" t="str">
        <f>LEFT(J5048,MIN(FIND({0,1,2,3,4,5,6,7,8,9},ASC(J5048)&amp;1234567890))-1)</f>
        <v>Mg</v>
      </c>
      <c r="L5048" s="25">
        <f t="shared" si="157"/>
        <v>23</v>
      </c>
      <c r="M5048" s="25">
        <f>VLOOKUP(K5048,Table!$A$2:$C$121,2,0)</f>
        <v>2</v>
      </c>
      <c r="N5048" s="26">
        <f>VLOOKUP(K5048,Table!$A$2:$C$121,3,0)</f>
        <v>3</v>
      </c>
      <c r="O5048" s="13" t="str">
        <f>VLOOKUP(A5048,Table!$U$1:$V$230,2,0)</f>
        <v>Trigonal</v>
      </c>
      <c r="P5048" s="1"/>
    </row>
    <row r="5049" spans="1:16">
      <c r="A5049" s="12">
        <v>148</v>
      </c>
      <c r="B5049" s="12">
        <v>58112</v>
      </c>
      <c r="C5049" s="12" t="s">
        <v>5562</v>
      </c>
      <c r="D5049" s="12" t="s">
        <v>5611</v>
      </c>
      <c r="E5049" s="17" t="s">
        <v>11352</v>
      </c>
      <c r="F5049" s="25" t="str">
        <f>LEFT(E5049,MIN(FIND({0,1,2,3,4,5,6,7,8,9},ASC(E5049)&amp;1234567890))-1)</f>
        <v>Al</v>
      </c>
      <c r="G5049" s="25">
        <f t="shared" si="156"/>
        <v>1</v>
      </c>
      <c r="H5049" s="25">
        <f>VLOOKUP(F5049,Table!$A$2:$C$121,2,0)</f>
        <v>13</v>
      </c>
      <c r="I5049" s="26">
        <f>VLOOKUP(F5049,Table!$A$2:$C$121,3,0)</f>
        <v>3</v>
      </c>
      <c r="J5049" s="17" t="s">
        <v>541</v>
      </c>
      <c r="K5049" s="25" t="str">
        <f>LEFT(J5049,MIN(FIND({0,1,2,3,4,5,6,7,8,9},ASC(J5049)&amp;1234567890))-1)</f>
        <v>Pd</v>
      </c>
      <c r="L5049" s="25">
        <f t="shared" si="157"/>
        <v>1</v>
      </c>
      <c r="M5049" s="25">
        <f>VLOOKUP(K5049,Table!$A$2:$C$121,2,0)</f>
        <v>10</v>
      </c>
      <c r="N5049" s="26">
        <f>VLOOKUP(K5049,Table!$A$2:$C$121,3,0)</f>
        <v>5</v>
      </c>
      <c r="O5049" s="13" t="str">
        <f>VLOOKUP(A5049,Table!$U$1:$V$230,2,0)</f>
        <v>Trigonal</v>
      </c>
      <c r="P5049" s="1"/>
    </row>
    <row r="5050" spans="1:16">
      <c r="A5050" s="12">
        <v>148</v>
      </c>
      <c r="B5050" s="12">
        <v>58360</v>
      </c>
      <c r="C5050" s="12" t="s">
        <v>5562</v>
      </c>
      <c r="D5050" s="12" t="s">
        <v>5612</v>
      </c>
      <c r="E5050" s="17" t="s">
        <v>11661</v>
      </c>
      <c r="F5050" s="25" t="str">
        <f>LEFT(E5050,MIN(FIND({0,1,2,3,4,5,6,7,8,9},ASC(E5050)&amp;1234567890))-1)</f>
        <v>Ag</v>
      </c>
      <c r="G5050" s="25">
        <f t="shared" si="156"/>
        <v>2</v>
      </c>
      <c r="H5050" s="25">
        <f>VLOOKUP(F5050,Table!$A$2:$C$121,2,0)</f>
        <v>11</v>
      </c>
      <c r="I5050" s="26">
        <f>VLOOKUP(F5050,Table!$A$2:$C$121,3,0)</f>
        <v>5</v>
      </c>
      <c r="J5050" s="17" t="s">
        <v>11723</v>
      </c>
      <c r="K5050" s="25" t="str">
        <f>LEFT(J5050,MIN(FIND({0,1,2,3,4,5,6,7,8,9},ASC(J5050)&amp;1234567890))-1)</f>
        <v>Sr</v>
      </c>
      <c r="L5050" s="25">
        <f t="shared" si="157"/>
        <v>3</v>
      </c>
      <c r="M5050" s="25">
        <f>VLOOKUP(K5050,Table!$A$2:$C$121,2,0)</f>
        <v>2</v>
      </c>
      <c r="N5050" s="26">
        <f>VLOOKUP(K5050,Table!$A$2:$C$121,3,0)</f>
        <v>5</v>
      </c>
      <c r="O5050" s="13" t="str">
        <f>VLOOKUP(A5050,Table!$U$1:$V$230,2,0)</f>
        <v>Trigonal</v>
      </c>
      <c r="P5050" s="1"/>
    </row>
    <row r="5051" spans="1:16">
      <c r="A5051" s="12">
        <v>148</v>
      </c>
      <c r="B5051" s="12">
        <v>58596</v>
      </c>
      <c r="C5051" s="12" t="s">
        <v>5562</v>
      </c>
      <c r="D5051" s="12" t="s">
        <v>5613</v>
      </c>
      <c r="E5051" s="17" t="s">
        <v>35</v>
      </c>
      <c r="F5051" s="25" t="str">
        <f>LEFT(E5051,MIN(FIND({0,1,2,3,4,5,6,7,8,9},ASC(E5051)&amp;1234567890))-1)</f>
        <v>Au</v>
      </c>
      <c r="G5051" s="25">
        <f t="shared" si="156"/>
        <v>2</v>
      </c>
      <c r="H5051" s="25">
        <f>VLOOKUP(F5051,Table!$A$2:$C$121,2,0)</f>
        <v>11</v>
      </c>
      <c r="I5051" s="26">
        <f>VLOOKUP(F5051,Table!$A$2:$C$121,3,0)</f>
        <v>6</v>
      </c>
      <c r="J5051" s="17" t="s">
        <v>11723</v>
      </c>
      <c r="K5051" s="25" t="str">
        <f>LEFT(J5051,MIN(FIND({0,1,2,3,4,5,6,7,8,9},ASC(J5051)&amp;1234567890))-1)</f>
        <v>Sr</v>
      </c>
      <c r="L5051" s="25">
        <f t="shared" si="157"/>
        <v>3</v>
      </c>
      <c r="M5051" s="25">
        <f>VLOOKUP(K5051,Table!$A$2:$C$121,2,0)</f>
        <v>2</v>
      </c>
      <c r="N5051" s="26">
        <f>VLOOKUP(K5051,Table!$A$2:$C$121,3,0)</f>
        <v>5</v>
      </c>
      <c r="O5051" s="13" t="str">
        <f>VLOOKUP(A5051,Table!$U$1:$V$230,2,0)</f>
        <v>Trigonal</v>
      </c>
      <c r="P5051" s="1"/>
    </row>
    <row r="5052" spans="1:16">
      <c r="A5052" s="12">
        <v>148</v>
      </c>
      <c r="B5052" s="12">
        <v>103428</v>
      </c>
      <c r="C5052" s="12" t="s">
        <v>5562</v>
      </c>
      <c r="D5052" s="12" t="s">
        <v>5614</v>
      </c>
      <c r="E5052" s="17" t="s">
        <v>11780</v>
      </c>
      <c r="F5052" s="25" t="str">
        <f>LEFT(E5052,MIN(FIND({0,1,2,3,4,5,6,7,8,9},ASC(E5052)&amp;1234567890))-1)</f>
        <v>Eu</v>
      </c>
      <c r="G5052" s="25">
        <f t="shared" si="156"/>
        <v>3</v>
      </c>
      <c r="H5052" s="25">
        <f>VLOOKUP(F5052,Table!$A$2:$C$121,2,0)</f>
        <v>3</v>
      </c>
      <c r="I5052" s="26">
        <f>VLOOKUP(F5052,Table!$A$2:$C$121,3,0)</f>
        <v>6</v>
      </c>
      <c r="J5052" s="17" t="s">
        <v>11781</v>
      </c>
      <c r="K5052" s="25" t="str">
        <f>LEFT(J5052,MIN(FIND({0,1,2,3,4,5,6,7,8,9},ASC(J5052)&amp;1234567890))-1)</f>
        <v>Pd</v>
      </c>
      <c r="L5052" s="25">
        <f t="shared" si="157"/>
        <v>2</v>
      </c>
      <c r="M5052" s="25">
        <f>VLOOKUP(K5052,Table!$A$2:$C$121,2,0)</f>
        <v>10</v>
      </c>
      <c r="N5052" s="26">
        <f>VLOOKUP(K5052,Table!$A$2:$C$121,3,0)</f>
        <v>5</v>
      </c>
      <c r="O5052" s="13" t="str">
        <f>VLOOKUP(A5052,Table!$U$1:$V$230,2,0)</f>
        <v>Trigonal</v>
      </c>
      <c r="P5052" s="1"/>
    </row>
    <row r="5053" spans="1:16">
      <c r="A5053" s="12">
        <v>148</v>
      </c>
      <c r="B5053" s="12">
        <v>105422</v>
      </c>
      <c r="C5053" s="12" t="s">
        <v>5562</v>
      </c>
      <c r="D5053" s="12" t="s">
        <v>5615</v>
      </c>
      <c r="E5053" s="17" t="s">
        <v>11501</v>
      </c>
      <c r="F5053" s="25" t="str">
        <f>LEFT(E5053,MIN(FIND({0,1,2,3,4,5,6,7,8,9},ASC(E5053)&amp;1234567890))-1)</f>
        <v>Ni</v>
      </c>
      <c r="G5053" s="25">
        <f t="shared" si="156"/>
        <v>4</v>
      </c>
      <c r="H5053" s="25">
        <f>VLOOKUP(F5053,Table!$A$2:$C$121,2,0)</f>
        <v>10</v>
      </c>
      <c r="I5053" s="26">
        <f>VLOOKUP(F5053,Table!$A$2:$C$121,3,0)</f>
        <v>4</v>
      </c>
      <c r="J5053" s="17" t="s">
        <v>11459</v>
      </c>
      <c r="K5053" s="25" t="str">
        <f>LEFT(J5053,MIN(FIND({0,1,2,3,4,5,6,7,8,9},ASC(J5053)&amp;1234567890))-1)</f>
        <v>Ti</v>
      </c>
      <c r="L5053" s="25">
        <f t="shared" si="157"/>
        <v>3</v>
      </c>
      <c r="M5053" s="25">
        <f>VLOOKUP(K5053,Table!$A$2:$C$121,2,0)</f>
        <v>4</v>
      </c>
      <c r="N5053" s="26">
        <f>VLOOKUP(K5053,Table!$A$2:$C$121,3,0)</f>
        <v>4</v>
      </c>
      <c r="O5053" s="13" t="str">
        <f>VLOOKUP(A5053,Table!$U$1:$V$230,2,0)</f>
        <v>Trigonal</v>
      </c>
      <c r="P5053" s="1"/>
    </row>
    <row r="5054" spans="1:16">
      <c r="A5054" s="12">
        <v>148</v>
      </c>
      <c r="B5054" s="12">
        <v>105851</v>
      </c>
      <c r="C5054" s="12" t="s">
        <v>5562</v>
      </c>
      <c r="D5054" s="12" t="s">
        <v>5616</v>
      </c>
      <c r="E5054" s="17" t="s">
        <v>11939</v>
      </c>
      <c r="F5054" s="25" t="str">
        <f>LEFT(E5054,MIN(FIND({0,1,2,3,4,5,6,7,8,9},ASC(E5054)&amp;1234567890))-1)</f>
        <v>Pt</v>
      </c>
      <c r="G5054" s="25">
        <f t="shared" si="156"/>
        <v>4</v>
      </c>
      <c r="H5054" s="25">
        <f>VLOOKUP(F5054,Table!$A$2:$C$121,2,0)</f>
        <v>10</v>
      </c>
      <c r="I5054" s="26">
        <f>VLOOKUP(F5054,Table!$A$2:$C$121,3,0)</f>
        <v>6</v>
      </c>
      <c r="J5054" s="17" t="s">
        <v>422</v>
      </c>
      <c r="K5054" s="25" t="str">
        <f>LEFT(J5054,MIN(FIND({0,1,2,3,4,5,6,7,8,9},ASC(J5054)&amp;1234567890))-1)</f>
        <v>Yb</v>
      </c>
      <c r="L5054" s="25">
        <f t="shared" si="157"/>
        <v>3</v>
      </c>
      <c r="M5054" s="25">
        <f>VLOOKUP(K5054,Table!$A$2:$C$121,2,0)</f>
        <v>3</v>
      </c>
      <c r="N5054" s="26">
        <f>VLOOKUP(K5054,Table!$A$2:$C$121,3,0)</f>
        <v>6</v>
      </c>
      <c r="O5054" s="13" t="str">
        <f>VLOOKUP(A5054,Table!$U$1:$V$230,2,0)</f>
        <v>Trigonal</v>
      </c>
      <c r="P5054" s="1"/>
    </row>
    <row r="5055" spans="1:16">
      <c r="A5055" s="12">
        <v>148</v>
      </c>
      <c r="B5055" s="12">
        <v>413423</v>
      </c>
      <c r="C5055" s="12" t="s">
        <v>5562</v>
      </c>
      <c r="D5055" s="12" t="s">
        <v>5617</v>
      </c>
      <c r="E5055" s="17" t="s">
        <v>539</v>
      </c>
      <c r="F5055" s="25" t="str">
        <f>LEFT(E5055,MIN(FIND({0,1,2,3,4,5,6,7,8,9},ASC(E5055)&amp;1234567890))-1)</f>
        <v>Pt</v>
      </c>
      <c r="G5055" s="25">
        <f t="shared" si="156"/>
        <v>1</v>
      </c>
      <c r="H5055" s="25">
        <f>VLOOKUP(F5055,Table!$A$2:$C$121,2,0)</f>
        <v>10</v>
      </c>
      <c r="I5055" s="26">
        <f>VLOOKUP(F5055,Table!$A$2:$C$121,3,0)</f>
        <v>6</v>
      </c>
      <c r="J5055" s="17" t="s">
        <v>367</v>
      </c>
      <c r="K5055" s="25" t="str">
        <f>LEFT(J5055,MIN(FIND({0,1,2,3,4,5,6,7,8,9},ASC(J5055)&amp;1234567890))-1)</f>
        <v>Cl</v>
      </c>
      <c r="L5055" s="25">
        <f t="shared" si="157"/>
        <v>3</v>
      </c>
      <c r="M5055" s="25">
        <f>VLOOKUP(K5055,Table!$A$2:$C$121,2,0)</f>
        <v>17</v>
      </c>
      <c r="N5055" s="26">
        <f>VLOOKUP(K5055,Table!$A$2:$C$121,3,0)</f>
        <v>3</v>
      </c>
      <c r="O5055" s="13" t="str">
        <f>VLOOKUP(A5055,Table!$U$1:$V$230,2,0)</f>
        <v>Trigonal</v>
      </c>
      <c r="P5055" s="1"/>
    </row>
    <row r="5056" spans="1:16">
      <c r="A5056" s="12">
        <v>148</v>
      </c>
      <c r="B5056" s="12">
        <v>413256</v>
      </c>
      <c r="C5056" s="12" t="s">
        <v>5562</v>
      </c>
      <c r="D5056" s="12" t="s">
        <v>5618</v>
      </c>
      <c r="E5056" s="17" t="s">
        <v>12125</v>
      </c>
      <c r="F5056" s="25" t="str">
        <f>LEFT(E5056,MIN(FIND({0,1,2,3,4,5,6,7,8,9},ASC(E5056)&amp;1234567890))-1)</f>
        <v>W</v>
      </c>
      <c r="G5056" s="25">
        <f t="shared" si="156"/>
        <v>6</v>
      </c>
      <c r="H5056" s="25">
        <f>VLOOKUP(F5056,Table!$A$2:$C$121,2,0)</f>
        <v>6</v>
      </c>
      <c r="I5056" s="26">
        <f>VLOOKUP(F5056,Table!$A$2:$C$121,3,0)</f>
        <v>6</v>
      </c>
      <c r="J5056" s="17" t="s">
        <v>12797</v>
      </c>
      <c r="K5056" s="25" t="str">
        <f>LEFT(J5056,MIN(FIND({0,1,2,3,4,5,6,7,8,9},ASC(J5056)&amp;1234567890))-1)</f>
        <v>Cl</v>
      </c>
      <c r="L5056" s="25">
        <f t="shared" si="157"/>
        <v>17.742000000000001</v>
      </c>
      <c r="M5056" s="25">
        <f>VLOOKUP(K5056,Table!$A$2:$C$121,2,0)</f>
        <v>17</v>
      </c>
      <c r="N5056" s="26">
        <f>VLOOKUP(K5056,Table!$A$2:$C$121,3,0)</f>
        <v>3</v>
      </c>
      <c r="O5056" s="13" t="str">
        <f>VLOOKUP(A5056,Table!$U$1:$V$230,2,0)</f>
        <v>Trigonal</v>
      </c>
      <c r="P5056" s="1"/>
    </row>
    <row r="5057" spans="1:16">
      <c r="A5057" s="12">
        <v>148</v>
      </c>
      <c r="B5057" s="12">
        <v>601382</v>
      </c>
      <c r="C5057" s="12" t="s">
        <v>5562</v>
      </c>
      <c r="D5057" s="12" t="s">
        <v>5619</v>
      </c>
      <c r="E5057" s="17" t="s">
        <v>12088</v>
      </c>
      <c r="F5057" s="25" t="str">
        <f>LEFT(E5057,MIN(FIND({0,1,2,3,4,5,6,7,8,9},ASC(E5057)&amp;1234567890))-1)</f>
        <v>Th</v>
      </c>
      <c r="G5057" s="25">
        <f t="shared" si="156"/>
        <v>3</v>
      </c>
      <c r="H5057" s="25">
        <f>VLOOKUP(F5057,Table!$A$2:$C$121,2,0)</f>
        <v>3</v>
      </c>
      <c r="I5057" s="26">
        <f>VLOOKUP(F5057,Table!$A$2:$C$121,3,0)</f>
        <v>7</v>
      </c>
      <c r="J5057" s="17" t="s">
        <v>397</v>
      </c>
      <c r="K5057" s="25" t="str">
        <f>LEFT(J5057,MIN(FIND({0,1,2,3,4,5,6,7,8,9},ASC(J5057)&amp;1234567890))-1)</f>
        <v>Au</v>
      </c>
      <c r="L5057" s="25">
        <f t="shared" si="157"/>
        <v>4</v>
      </c>
      <c r="M5057" s="25">
        <f>VLOOKUP(K5057,Table!$A$2:$C$121,2,0)</f>
        <v>11</v>
      </c>
      <c r="N5057" s="26">
        <f>VLOOKUP(K5057,Table!$A$2:$C$121,3,0)</f>
        <v>6</v>
      </c>
      <c r="O5057" s="13" t="str">
        <f>VLOOKUP(A5057,Table!$U$1:$V$230,2,0)</f>
        <v>Trigonal</v>
      </c>
      <c r="P5057" s="1"/>
    </row>
    <row r="5058" spans="1:16">
      <c r="A5058" s="12">
        <v>148</v>
      </c>
      <c r="B5058" s="12">
        <v>604459</v>
      </c>
      <c r="C5058" s="12" t="s">
        <v>5562</v>
      </c>
      <c r="D5058" s="12" t="s">
        <v>5620</v>
      </c>
      <c r="E5058" s="17" t="s">
        <v>11353</v>
      </c>
      <c r="F5058" s="25" t="str">
        <f>LEFT(E5058,MIN(FIND({0,1,2,3,4,5,6,7,8,9},ASC(E5058)&amp;1234567890))-1)</f>
        <v>Ce</v>
      </c>
      <c r="G5058" s="25">
        <f t="shared" ref="G5058:G5121" si="158">IF(SUBSTITUTE(E5058,F5058,"")="",1,SUBSTITUTE(E5058,F5058,""))*1</f>
        <v>3</v>
      </c>
      <c r="H5058" s="25">
        <f>VLOOKUP(F5058,Table!$A$2:$C$121,2,0)</f>
        <v>3</v>
      </c>
      <c r="I5058" s="26">
        <f>VLOOKUP(F5058,Table!$A$2:$C$121,3,0)</f>
        <v>6</v>
      </c>
      <c r="J5058" s="17" t="s">
        <v>11696</v>
      </c>
      <c r="K5058" s="25" t="str">
        <f>LEFT(J5058,MIN(FIND({0,1,2,3,4,5,6,7,8,9},ASC(J5058)&amp;1234567890))-1)</f>
        <v>Rh</v>
      </c>
      <c r="L5058" s="25">
        <f t="shared" ref="L5058:L5121" si="159">IF(SUBSTITUTE(J5058,K5058,"")="",1,SUBSTITUTE(J5058,K5058,""))*1</f>
        <v>2</v>
      </c>
      <c r="M5058" s="25">
        <f>VLOOKUP(K5058,Table!$A$2:$C$121,2,0)</f>
        <v>9</v>
      </c>
      <c r="N5058" s="26">
        <f>VLOOKUP(K5058,Table!$A$2:$C$121,3,0)</f>
        <v>5</v>
      </c>
      <c r="O5058" s="13" t="str">
        <f>VLOOKUP(A5058,Table!$U$1:$V$230,2,0)</f>
        <v>Trigonal</v>
      </c>
      <c r="P5058" s="1"/>
    </row>
    <row r="5059" spans="1:16">
      <c r="A5059" s="12">
        <v>148</v>
      </c>
      <c r="B5059" s="12">
        <v>611635</v>
      </c>
      <c r="C5059" s="12" t="s">
        <v>5562</v>
      </c>
      <c r="D5059" s="12" t="s">
        <v>5621</v>
      </c>
      <c r="E5059" s="17" t="s">
        <v>11628</v>
      </c>
      <c r="F5059" s="25" t="str">
        <f>LEFT(E5059,MIN(FIND({0,1,2,3,4,5,6,7,8,9},ASC(E5059)&amp;1234567890))-1)</f>
        <v>Ba</v>
      </c>
      <c r="G5059" s="25">
        <f t="shared" si="158"/>
        <v>3</v>
      </c>
      <c r="H5059" s="25">
        <f>VLOOKUP(F5059,Table!$A$2:$C$121,2,0)</f>
        <v>2</v>
      </c>
      <c r="I5059" s="26">
        <f>VLOOKUP(F5059,Table!$A$2:$C$121,3,0)</f>
        <v>6</v>
      </c>
      <c r="J5059" s="17" t="s">
        <v>35</v>
      </c>
      <c r="K5059" s="25" t="str">
        <f>LEFT(J5059,MIN(FIND({0,1,2,3,4,5,6,7,8,9},ASC(J5059)&amp;1234567890))-1)</f>
        <v>Au</v>
      </c>
      <c r="L5059" s="25">
        <f t="shared" si="159"/>
        <v>2</v>
      </c>
      <c r="M5059" s="25">
        <f>VLOOKUP(K5059,Table!$A$2:$C$121,2,0)</f>
        <v>11</v>
      </c>
      <c r="N5059" s="26">
        <f>VLOOKUP(K5059,Table!$A$2:$C$121,3,0)</f>
        <v>6</v>
      </c>
      <c r="O5059" s="13" t="str">
        <f>VLOOKUP(A5059,Table!$U$1:$V$230,2,0)</f>
        <v>Trigonal</v>
      </c>
      <c r="P5059" s="1"/>
    </row>
    <row r="5060" spans="1:16">
      <c r="A5060" s="12">
        <v>148</v>
      </c>
      <c r="B5060" s="12">
        <v>611841</v>
      </c>
      <c r="C5060" s="12" t="s">
        <v>5562</v>
      </c>
      <c r="D5060" s="12" t="s">
        <v>5622</v>
      </c>
      <c r="E5060" s="17" t="s">
        <v>11780</v>
      </c>
      <c r="F5060" s="25" t="str">
        <f>LEFT(E5060,MIN(FIND({0,1,2,3,4,5,6,7,8,9},ASC(E5060)&amp;1234567890))-1)</f>
        <v>Eu</v>
      </c>
      <c r="G5060" s="25">
        <f t="shared" si="158"/>
        <v>3</v>
      </c>
      <c r="H5060" s="25">
        <f>VLOOKUP(F5060,Table!$A$2:$C$121,2,0)</f>
        <v>3</v>
      </c>
      <c r="I5060" s="26">
        <f>VLOOKUP(F5060,Table!$A$2:$C$121,3,0)</f>
        <v>6</v>
      </c>
      <c r="J5060" s="17" t="s">
        <v>35</v>
      </c>
      <c r="K5060" s="25" t="str">
        <f>LEFT(J5060,MIN(FIND({0,1,2,3,4,5,6,7,8,9},ASC(J5060)&amp;1234567890))-1)</f>
        <v>Au</v>
      </c>
      <c r="L5060" s="25">
        <f t="shared" si="159"/>
        <v>2</v>
      </c>
      <c r="M5060" s="25">
        <f>VLOOKUP(K5060,Table!$A$2:$C$121,2,0)</f>
        <v>11</v>
      </c>
      <c r="N5060" s="26">
        <f>VLOOKUP(K5060,Table!$A$2:$C$121,3,0)</f>
        <v>6</v>
      </c>
      <c r="O5060" s="13" t="str">
        <f>VLOOKUP(A5060,Table!$U$1:$V$230,2,0)</f>
        <v>Trigonal</v>
      </c>
      <c r="P5060" s="1"/>
    </row>
    <row r="5061" spans="1:16">
      <c r="A5061" s="12">
        <v>148</v>
      </c>
      <c r="B5061" s="12">
        <v>619502</v>
      </c>
      <c r="C5061" s="12" t="s">
        <v>5562</v>
      </c>
      <c r="D5061" s="12" t="s">
        <v>5623</v>
      </c>
      <c r="E5061" s="17" t="s">
        <v>11566</v>
      </c>
      <c r="F5061" s="25" t="str">
        <f>LEFT(E5061,MIN(FIND({0,1,2,3,4,5,6,7,8,9},ASC(E5061)&amp;1234567890))-1)</f>
        <v>Ca</v>
      </c>
      <c r="G5061" s="25">
        <f t="shared" si="158"/>
        <v>3</v>
      </c>
      <c r="H5061" s="25">
        <f>VLOOKUP(F5061,Table!$A$2:$C$121,2,0)</f>
        <v>2</v>
      </c>
      <c r="I5061" s="26">
        <f>VLOOKUP(F5061,Table!$A$2:$C$121,3,0)</f>
        <v>4</v>
      </c>
      <c r="J5061" s="17" t="s">
        <v>11781</v>
      </c>
      <c r="K5061" s="25" t="str">
        <f>LEFT(J5061,MIN(FIND({0,1,2,3,4,5,6,7,8,9},ASC(J5061)&amp;1234567890))-1)</f>
        <v>Pd</v>
      </c>
      <c r="L5061" s="25">
        <f t="shared" si="159"/>
        <v>2</v>
      </c>
      <c r="M5061" s="25">
        <f>VLOOKUP(K5061,Table!$A$2:$C$121,2,0)</f>
        <v>10</v>
      </c>
      <c r="N5061" s="26">
        <f>VLOOKUP(K5061,Table!$A$2:$C$121,3,0)</f>
        <v>5</v>
      </c>
      <c r="O5061" s="13" t="str">
        <f>VLOOKUP(A5061,Table!$U$1:$V$230,2,0)</f>
        <v>Trigonal</v>
      </c>
      <c r="P5061" s="1"/>
    </row>
    <row r="5062" spans="1:16">
      <c r="A5062" s="12">
        <v>148</v>
      </c>
      <c r="B5062" s="12">
        <v>619512</v>
      </c>
      <c r="C5062" s="12" t="s">
        <v>5562</v>
      </c>
      <c r="D5062" s="12" t="s">
        <v>5624</v>
      </c>
      <c r="E5062" s="17" t="s">
        <v>11566</v>
      </c>
      <c r="F5062" s="25" t="str">
        <f>LEFT(E5062,MIN(FIND({0,1,2,3,4,5,6,7,8,9},ASC(E5062)&amp;1234567890))-1)</f>
        <v>Ca</v>
      </c>
      <c r="G5062" s="25">
        <f t="shared" si="158"/>
        <v>3</v>
      </c>
      <c r="H5062" s="25">
        <f>VLOOKUP(F5062,Table!$A$2:$C$121,2,0)</f>
        <v>2</v>
      </c>
      <c r="I5062" s="26">
        <f>VLOOKUP(F5062,Table!$A$2:$C$121,3,0)</f>
        <v>4</v>
      </c>
      <c r="J5062" s="17" t="s">
        <v>11464</v>
      </c>
      <c r="K5062" s="25" t="str">
        <f>LEFT(J5062,MIN(FIND({0,1,2,3,4,5,6,7,8,9},ASC(J5062)&amp;1234567890))-1)</f>
        <v>Pt</v>
      </c>
      <c r="L5062" s="25">
        <f t="shared" si="159"/>
        <v>2</v>
      </c>
      <c r="M5062" s="25">
        <f>VLOOKUP(K5062,Table!$A$2:$C$121,2,0)</f>
        <v>10</v>
      </c>
      <c r="N5062" s="26">
        <f>VLOOKUP(K5062,Table!$A$2:$C$121,3,0)</f>
        <v>6</v>
      </c>
      <c r="O5062" s="13" t="str">
        <f>VLOOKUP(A5062,Table!$U$1:$V$230,2,0)</f>
        <v>Trigonal</v>
      </c>
      <c r="P5062" s="1"/>
    </row>
    <row r="5063" spans="1:16">
      <c r="A5063" s="12">
        <v>148</v>
      </c>
      <c r="B5063" s="12">
        <v>621709</v>
      </c>
      <c r="C5063" s="12" t="s">
        <v>5562</v>
      </c>
      <c r="D5063" s="12" t="s">
        <v>5625</v>
      </c>
      <c r="E5063" s="17" t="s">
        <v>11353</v>
      </c>
      <c r="F5063" s="25" t="str">
        <f>LEFT(E5063,MIN(FIND({0,1,2,3,4,5,6,7,8,9},ASC(E5063)&amp;1234567890))-1)</f>
        <v>Ce</v>
      </c>
      <c r="G5063" s="25">
        <f t="shared" si="158"/>
        <v>3</v>
      </c>
      <c r="H5063" s="25">
        <f>VLOOKUP(F5063,Table!$A$2:$C$121,2,0)</f>
        <v>3</v>
      </c>
      <c r="I5063" s="26">
        <f>VLOOKUP(F5063,Table!$A$2:$C$121,3,0)</f>
        <v>6</v>
      </c>
      <c r="J5063" s="17" t="s">
        <v>500</v>
      </c>
      <c r="K5063" s="25" t="str">
        <f>LEFT(J5063,MIN(FIND({0,1,2,3,4,5,6,7,8,9},ASC(J5063)&amp;1234567890))-1)</f>
        <v>O</v>
      </c>
      <c r="L5063" s="25">
        <f t="shared" si="159"/>
        <v>5</v>
      </c>
      <c r="M5063" s="25">
        <f>VLOOKUP(K5063,Table!$A$2:$C$121,2,0)</f>
        <v>16</v>
      </c>
      <c r="N5063" s="26">
        <f>VLOOKUP(K5063,Table!$A$2:$C$121,3,0)</f>
        <v>2</v>
      </c>
      <c r="O5063" s="13" t="str">
        <f>VLOOKUP(A5063,Table!$U$1:$V$230,2,0)</f>
        <v>Trigonal</v>
      </c>
      <c r="P5063" s="1"/>
    </row>
    <row r="5064" spans="1:16">
      <c r="A5064" s="12">
        <v>148</v>
      </c>
      <c r="B5064" s="12">
        <v>621801</v>
      </c>
      <c r="C5064" s="12" t="s">
        <v>5562</v>
      </c>
      <c r="D5064" s="12" t="s">
        <v>5626</v>
      </c>
      <c r="E5064" s="17" t="s">
        <v>11353</v>
      </c>
      <c r="F5064" s="25" t="str">
        <f>LEFT(E5064,MIN(FIND({0,1,2,3,4,5,6,7,8,9},ASC(E5064)&amp;1234567890))-1)</f>
        <v>Ce</v>
      </c>
      <c r="G5064" s="25">
        <f t="shared" si="158"/>
        <v>3</v>
      </c>
      <c r="H5064" s="25">
        <f>VLOOKUP(F5064,Table!$A$2:$C$121,2,0)</f>
        <v>3</v>
      </c>
      <c r="I5064" s="26">
        <f>VLOOKUP(F5064,Table!$A$2:$C$121,3,0)</f>
        <v>6</v>
      </c>
      <c r="J5064" s="17" t="s">
        <v>12174</v>
      </c>
      <c r="K5064" s="25" t="str">
        <f>LEFT(J5064,MIN(FIND({0,1,2,3,4,5,6,7,8,9},ASC(J5064)&amp;1234567890))-1)</f>
        <v>Pd</v>
      </c>
      <c r="L5064" s="25">
        <f t="shared" si="159"/>
        <v>4</v>
      </c>
      <c r="M5064" s="25">
        <f>VLOOKUP(K5064,Table!$A$2:$C$121,2,0)</f>
        <v>10</v>
      </c>
      <c r="N5064" s="26">
        <f>VLOOKUP(K5064,Table!$A$2:$C$121,3,0)</f>
        <v>5</v>
      </c>
      <c r="O5064" s="13" t="str">
        <f>VLOOKUP(A5064,Table!$U$1:$V$230,2,0)</f>
        <v>Trigonal</v>
      </c>
      <c r="P5064" s="1"/>
    </row>
    <row r="5065" spans="1:16">
      <c r="A5065" s="12">
        <v>148</v>
      </c>
      <c r="B5065" s="12">
        <v>621863</v>
      </c>
      <c r="C5065" s="12" t="s">
        <v>5562</v>
      </c>
      <c r="D5065" s="12" t="s">
        <v>5627</v>
      </c>
      <c r="E5065" s="17" t="s">
        <v>11353</v>
      </c>
      <c r="F5065" s="25" t="str">
        <f>LEFT(E5065,MIN(FIND({0,1,2,3,4,5,6,7,8,9},ASC(E5065)&amp;1234567890))-1)</f>
        <v>Ce</v>
      </c>
      <c r="G5065" s="25">
        <f t="shared" si="158"/>
        <v>3</v>
      </c>
      <c r="H5065" s="25">
        <f>VLOOKUP(F5065,Table!$A$2:$C$121,2,0)</f>
        <v>3</v>
      </c>
      <c r="I5065" s="26">
        <f>VLOOKUP(F5065,Table!$A$2:$C$121,3,0)</f>
        <v>6</v>
      </c>
      <c r="J5065" s="17" t="s">
        <v>11464</v>
      </c>
      <c r="K5065" s="25" t="str">
        <f>LEFT(J5065,MIN(FIND({0,1,2,3,4,5,6,7,8,9},ASC(J5065)&amp;1234567890))-1)</f>
        <v>Pt</v>
      </c>
      <c r="L5065" s="25">
        <f t="shared" si="159"/>
        <v>2</v>
      </c>
      <c r="M5065" s="25">
        <f>VLOOKUP(K5065,Table!$A$2:$C$121,2,0)</f>
        <v>10</v>
      </c>
      <c r="N5065" s="26">
        <f>VLOOKUP(K5065,Table!$A$2:$C$121,3,0)</f>
        <v>6</v>
      </c>
      <c r="O5065" s="13" t="str">
        <f>VLOOKUP(A5065,Table!$U$1:$V$230,2,0)</f>
        <v>Trigonal</v>
      </c>
      <c r="P5065" s="1"/>
    </row>
    <row r="5066" spans="1:16">
      <c r="A5066" s="12">
        <v>148</v>
      </c>
      <c r="B5066" s="12">
        <v>621874</v>
      </c>
      <c r="C5066" s="12" t="s">
        <v>5562</v>
      </c>
      <c r="D5066" s="12" t="s">
        <v>5628</v>
      </c>
      <c r="E5066" s="17" t="s">
        <v>11353</v>
      </c>
      <c r="F5066" s="25" t="str">
        <f>LEFT(E5066,MIN(FIND({0,1,2,3,4,5,6,7,8,9},ASC(E5066)&amp;1234567890))-1)</f>
        <v>Ce</v>
      </c>
      <c r="G5066" s="25">
        <f t="shared" si="158"/>
        <v>3</v>
      </c>
      <c r="H5066" s="25">
        <f>VLOOKUP(F5066,Table!$A$2:$C$121,2,0)</f>
        <v>3</v>
      </c>
      <c r="I5066" s="26">
        <f>VLOOKUP(F5066,Table!$A$2:$C$121,3,0)</f>
        <v>6</v>
      </c>
      <c r="J5066" s="17" t="s">
        <v>11939</v>
      </c>
      <c r="K5066" s="25" t="str">
        <f>LEFT(J5066,MIN(FIND({0,1,2,3,4,5,6,7,8,9},ASC(J5066)&amp;1234567890))-1)</f>
        <v>Pt</v>
      </c>
      <c r="L5066" s="25">
        <f t="shared" si="159"/>
        <v>4</v>
      </c>
      <c r="M5066" s="25">
        <f>VLOOKUP(K5066,Table!$A$2:$C$121,2,0)</f>
        <v>10</v>
      </c>
      <c r="N5066" s="26">
        <f>VLOOKUP(K5066,Table!$A$2:$C$121,3,0)</f>
        <v>6</v>
      </c>
      <c r="O5066" s="13" t="str">
        <f>VLOOKUP(A5066,Table!$U$1:$V$230,2,0)</f>
        <v>Trigonal</v>
      </c>
      <c r="P5066" s="1"/>
    </row>
    <row r="5067" spans="1:16">
      <c r="A5067" s="12">
        <v>148</v>
      </c>
      <c r="B5067" s="12">
        <v>630078</v>
      </c>
      <c r="C5067" s="12" t="s">
        <v>5562</v>
      </c>
      <c r="D5067" s="12" t="s">
        <v>5629</v>
      </c>
      <c r="E5067" s="17" t="s">
        <v>11385</v>
      </c>
      <c r="F5067" s="25" t="str">
        <f>LEFT(E5067,MIN(FIND({0,1,2,3,4,5,6,7,8,9},ASC(E5067)&amp;1234567890))-1)</f>
        <v>Dy</v>
      </c>
      <c r="G5067" s="25">
        <f t="shared" si="158"/>
        <v>3</v>
      </c>
      <c r="H5067" s="25">
        <f>VLOOKUP(F5067,Table!$A$2:$C$121,2,0)</f>
        <v>3</v>
      </c>
      <c r="I5067" s="26">
        <f>VLOOKUP(F5067,Table!$A$2:$C$121,3,0)</f>
        <v>6</v>
      </c>
      <c r="J5067" s="17" t="s">
        <v>12174</v>
      </c>
      <c r="K5067" s="25" t="str">
        <f>LEFT(J5067,MIN(FIND({0,1,2,3,4,5,6,7,8,9},ASC(J5067)&amp;1234567890))-1)</f>
        <v>Pd</v>
      </c>
      <c r="L5067" s="25">
        <f t="shared" si="159"/>
        <v>4</v>
      </c>
      <c r="M5067" s="25">
        <f>VLOOKUP(K5067,Table!$A$2:$C$121,2,0)</f>
        <v>10</v>
      </c>
      <c r="N5067" s="26">
        <f>VLOOKUP(K5067,Table!$A$2:$C$121,3,0)</f>
        <v>5</v>
      </c>
      <c r="O5067" s="13" t="str">
        <f>VLOOKUP(A5067,Table!$U$1:$V$230,2,0)</f>
        <v>Trigonal</v>
      </c>
      <c r="P5067" s="1"/>
    </row>
    <row r="5068" spans="1:16">
      <c r="A5068" s="12">
        <v>148</v>
      </c>
      <c r="B5068" s="12">
        <v>630122</v>
      </c>
      <c r="C5068" s="12" t="s">
        <v>5562</v>
      </c>
      <c r="D5068" s="12" t="s">
        <v>5630</v>
      </c>
      <c r="E5068" s="17" t="s">
        <v>11385</v>
      </c>
      <c r="F5068" s="25" t="str">
        <f>LEFT(E5068,MIN(FIND({0,1,2,3,4,5,6,7,8,9},ASC(E5068)&amp;1234567890))-1)</f>
        <v>Dy</v>
      </c>
      <c r="G5068" s="25">
        <f t="shared" si="158"/>
        <v>3</v>
      </c>
      <c r="H5068" s="25">
        <f>VLOOKUP(F5068,Table!$A$2:$C$121,2,0)</f>
        <v>3</v>
      </c>
      <c r="I5068" s="26">
        <f>VLOOKUP(F5068,Table!$A$2:$C$121,3,0)</f>
        <v>6</v>
      </c>
      <c r="J5068" s="17" t="s">
        <v>11939</v>
      </c>
      <c r="K5068" s="25" t="str">
        <f>LEFT(J5068,MIN(FIND({0,1,2,3,4,5,6,7,8,9},ASC(J5068)&amp;1234567890))-1)</f>
        <v>Pt</v>
      </c>
      <c r="L5068" s="25">
        <f t="shared" si="159"/>
        <v>4</v>
      </c>
      <c r="M5068" s="25">
        <f>VLOOKUP(K5068,Table!$A$2:$C$121,2,0)</f>
        <v>10</v>
      </c>
      <c r="N5068" s="26">
        <f>VLOOKUP(K5068,Table!$A$2:$C$121,3,0)</f>
        <v>6</v>
      </c>
      <c r="O5068" s="13" t="str">
        <f>VLOOKUP(A5068,Table!$U$1:$V$230,2,0)</f>
        <v>Trigonal</v>
      </c>
      <c r="P5068" s="1"/>
    </row>
    <row r="5069" spans="1:16">
      <c r="A5069" s="12">
        <v>148</v>
      </c>
      <c r="B5069" s="12">
        <v>630930</v>
      </c>
      <c r="C5069" s="12" t="s">
        <v>5562</v>
      </c>
      <c r="D5069" s="12" t="s">
        <v>5631</v>
      </c>
      <c r="E5069" s="17" t="s">
        <v>11982</v>
      </c>
      <c r="F5069" s="25" t="str">
        <f>LEFT(E5069,MIN(FIND({0,1,2,3,4,5,6,7,8,9},ASC(E5069)&amp;1234567890))-1)</f>
        <v>Er</v>
      </c>
      <c r="G5069" s="25">
        <f t="shared" si="158"/>
        <v>3</v>
      </c>
      <c r="H5069" s="25">
        <f>VLOOKUP(F5069,Table!$A$2:$C$121,2,0)</f>
        <v>3</v>
      </c>
      <c r="I5069" s="26">
        <f>VLOOKUP(F5069,Table!$A$2:$C$121,3,0)</f>
        <v>6</v>
      </c>
      <c r="J5069" s="17" t="s">
        <v>12174</v>
      </c>
      <c r="K5069" s="25" t="str">
        <f>LEFT(J5069,MIN(FIND({0,1,2,3,4,5,6,7,8,9},ASC(J5069)&amp;1234567890))-1)</f>
        <v>Pd</v>
      </c>
      <c r="L5069" s="25">
        <f t="shared" si="159"/>
        <v>4</v>
      </c>
      <c r="M5069" s="25">
        <f>VLOOKUP(K5069,Table!$A$2:$C$121,2,0)</f>
        <v>10</v>
      </c>
      <c r="N5069" s="26">
        <f>VLOOKUP(K5069,Table!$A$2:$C$121,3,0)</f>
        <v>5</v>
      </c>
      <c r="O5069" s="13" t="str">
        <f>VLOOKUP(A5069,Table!$U$1:$V$230,2,0)</f>
        <v>Trigonal</v>
      </c>
      <c r="P5069" s="1"/>
    </row>
    <row r="5070" spans="1:16">
      <c r="A5070" s="12">
        <v>148</v>
      </c>
      <c r="B5070" s="12">
        <v>630975</v>
      </c>
      <c r="C5070" s="12" t="s">
        <v>5562</v>
      </c>
      <c r="D5070" s="12" t="s">
        <v>5632</v>
      </c>
      <c r="E5070" s="17" t="s">
        <v>11982</v>
      </c>
      <c r="F5070" s="25" t="str">
        <f>LEFT(E5070,MIN(FIND({0,1,2,3,4,5,6,7,8,9},ASC(E5070)&amp;1234567890))-1)</f>
        <v>Er</v>
      </c>
      <c r="G5070" s="25">
        <f t="shared" si="158"/>
        <v>3</v>
      </c>
      <c r="H5070" s="25">
        <f>VLOOKUP(F5070,Table!$A$2:$C$121,2,0)</f>
        <v>3</v>
      </c>
      <c r="I5070" s="26">
        <f>VLOOKUP(F5070,Table!$A$2:$C$121,3,0)</f>
        <v>6</v>
      </c>
      <c r="J5070" s="17" t="s">
        <v>11939</v>
      </c>
      <c r="K5070" s="25" t="str">
        <f>LEFT(J5070,MIN(FIND({0,1,2,3,4,5,6,7,8,9},ASC(J5070)&amp;1234567890))-1)</f>
        <v>Pt</v>
      </c>
      <c r="L5070" s="25">
        <f t="shared" si="159"/>
        <v>4</v>
      </c>
      <c r="M5070" s="25">
        <f>VLOOKUP(K5070,Table!$A$2:$C$121,2,0)</f>
        <v>10</v>
      </c>
      <c r="N5070" s="26">
        <f>VLOOKUP(K5070,Table!$A$2:$C$121,3,0)</f>
        <v>6</v>
      </c>
      <c r="O5070" s="13" t="str">
        <f>VLOOKUP(A5070,Table!$U$1:$V$230,2,0)</f>
        <v>Trigonal</v>
      </c>
      <c r="P5070" s="1"/>
    </row>
    <row r="5071" spans="1:16">
      <c r="A5071" s="12">
        <v>148</v>
      </c>
      <c r="B5071" s="12">
        <v>631556</v>
      </c>
      <c r="C5071" s="12" t="s">
        <v>5562</v>
      </c>
      <c r="D5071" s="12" t="s">
        <v>5633</v>
      </c>
      <c r="E5071" s="17" t="s">
        <v>11780</v>
      </c>
      <c r="F5071" s="25" t="str">
        <f>LEFT(E5071,MIN(FIND({0,1,2,3,4,5,6,7,8,9},ASC(E5071)&amp;1234567890))-1)</f>
        <v>Eu</v>
      </c>
      <c r="G5071" s="25">
        <f t="shared" si="158"/>
        <v>3</v>
      </c>
      <c r="H5071" s="25">
        <f>VLOOKUP(F5071,Table!$A$2:$C$121,2,0)</f>
        <v>3</v>
      </c>
      <c r="I5071" s="26">
        <f>VLOOKUP(F5071,Table!$A$2:$C$121,3,0)</f>
        <v>6</v>
      </c>
      <c r="J5071" s="17" t="s">
        <v>11464</v>
      </c>
      <c r="K5071" s="25" t="str">
        <f>LEFT(J5071,MIN(FIND({0,1,2,3,4,5,6,7,8,9},ASC(J5071)&amp;1234567890))-1)</f>
        <v>Pt</v>
      </c>
      <c r="L5071" s="25">
        <f t="shared" si="159"/>
        <v>2</v>
      </c>
      <c r="M5071" s="25">
        <f>VLOOKUP(K5071,Table!$A$2:$C$121,2,0)</f>
        <v>10</v>
      </c>
      <c r="N5071" s="26">
        <f>VLOOKUP(K5071,Table!$A$2:$C$121,3,0)</f>
        <v>6</v>
      </c>
      <c r="O5071" s="13" t="str">
        <f>VLOOKUP(A5071,Table!$U$1:$V$230,2,0)</f>
        <v>Trigonal</v>
      </c>
      <c r="P5071" s="1"/>
    </row>
    <row r="5072" spans="1:16">
      <c r="A5072" s="12">
        <v>148</v>
      </c>
      <c r="B5072" s="12">
        <v>632623</v>
      </c>
      <c r="C5072" s="12" t="s">
        <v>5562</v>
      </c>
      <c r="D5072" s="12" t="s">
        <v>5634</v>
      </c>
      <c r="E5072" s="17" t="s">
        <v>12798</v>
      </c>
      <c r="F5072" s="25" t="str">
        <f>LEFT(E5072,MIN(FIND({0,1,2,3,4,5,6,7,8,9},ASC(E5072)&amp;1234567890))-1)</f>
        <v>Fe</v>
      </c>
      <c r="G5072" s="25">
        <f t="shared" si="158"/>
        <v>3.2</v>
      </c>
      <c r="H5072" s="25">
        <f>VLOOKUP(F5072,Table!$A$2:$C$121,2,0)</f>
        <v>8</v>
      </c>
      <c r="I5072" s="26">
        <f>VLOOKUP(F5072,Table!$A$2:$C$121,3,0)</f>
        <v>4</v>
      </c>
      <c r="J5072" s="17" t="s">
        <v>12799</v>
      </c>
      <c r="K5072" s="25" t="str">
        <f>LEFT(J5072,MIN(FIND({0,1,2,3,4,5,6,7,8,9},ASC(J5072)&amp;1234567890))-1)</f>
        <v>Mo</v>
      </c>
      <c r="L5072" s="25">
        <f t="shared" si="159"/>
        <v>2.1</v>
      </c>
      <c r="M5072" s="25">
        <f>VLOOKUP(K5072,Table!$A$2:$C$121,2,0)</f>
        <v>6</v>
      </c>
      <c r="N5072" s="26">
        <f>VLOOKUP(K5072,Table!$A$2:$C$121,3,0)</f>
        <v>5</v>
      </c>
      <c r="O5072" s="13" t="str">
        <f>VLOOKUP(A5072,Table!$U$1:$V$230,2,0)</f>
        <v>Trigonal</v>
      </c>
      <c r="P5072" s="1"/>
    </row>
    <row r="5073" spans="1:16">
      <c r="A5073" s="12">
        <v>148</v>
      </c>
      <c r="B5073" s="12">
        <v>632628</v>
      </c>
      <c r="C5073" s="12" t="s">
        <v>5562</v>
      </c>
      <c r="D5073" s="12" t="s">
        <v>5635</v>
      </c>
      <c r="E5073" s="17" t="s">
        <v>12800</v>
      </c>
      <c r="F5073" s="25" t="str">
        <f>LEFT(E5073,MIN(FIND({0,1,2,3,4,5,6,7,8,9},ASC(E5073)&amp;1234567890))-1)</f>
        <v>Fe</v>
      </c>
      <c r="G5073" s="25">
        <f t="shared" si="158"/>
        <v>3.3</v>
      </c>
      <c r="H5073" s="25">
        <f>VLOOKUP(F5073,Table!$A$2:$C$121,2,0)</f>
        <v>8</v>
      </c>
      <c r="I5073" s="26">
        <f>VLOOKUP(F5073,Table!$A$2:$C$121,3,0)</f>
        <v>4</v>
      </c>
      <c r="J5073" s="17" t="s">
        <v>11326</v>
      </c>
      <c r="K5073" s="25" t="str">
        <f>LEFT(J5073,MIN(FIND({0,1,2,3,4,5,6,7,8,9},ASC(J5073)&amp;1234567890))-1)</f>
        <v>Mo</v>
      </c>
      <c r="L5073" s="25">
        <f t="shared" si="159"/>
        <v>2</v>
      </c>
      <c r="M5073" s="25">
        <f>VLOOKUP(K5073,Table!$A$2:$C$121,2,0)</f>
        <v>6</v>
      </c>
      <c r="N5073" s="26">
        <f>VLOOKUP(K5073,Table!$A$2:$C$121,3,0)</f>
        <v>5</v>
      </c>
      <c r="O5073" s="13" t="str">
        <f>VLOOKUP(A5073,Table!$U$1:$V$230,2,0)</f>
        <v>Trigonal</v>
      </c>
      <c r="P5073" s="1"/>
    </row>
    <row r="5074" spans="1:16">
      <c r="A5074" s="12">
        <v>148</v>
      </c>
      <c r="B5074" s="12">
        <v>634698</v>
      </c>
      <c r="C5074" s="12" t="s">
        <v>5562</v>
      </c>
      <c r="D5074" s="12" t="s">
        <v>5636</v>
      </c>
      <c r="E5074" s="17" t="s">
        <v>613</v>
      </c>
      <c r="F5074" s="25" t="str">
        <f>LEFT(E5074,MIN(FIND({0,1,2,3,4,5,6,7,8,9},ASC(E5074)&amp;1234567890))-1)</f>
        <v>Mo</v>
      </c>
      <c r="G5074" s="25">
        <f t="shared" si="158"/>
        <v>8</v>
      </c>
      <c r="H5074" s="25">
        <f>VLOOKUP(F5074,Table!$A$2:$C$121,2,0)</f>
        <v>6</v>
      </c>
      <c r="I5074" s="26">
        <f>VLOOKUP(F5074,Table!$A$2:$C$121,3,0)</f>
        <v>5</v>
      </c>
      <c r="J5074" s="17" t="s">
        <v>12777</v>
      </c>
      <c r="K5074" s="25" t="str">
        <f>LEFT(J5074,MIN(FIND({0,1,2,3,4,5,6,7,8,9},ASC(J5074)&amp;1234567890))-1)</f>
        <v>Ga</v>
      </c>
      <c r="L5074" s="25">
        <f t="shared" si="159"/>
        <v>41</v>
      </c>
      <c r="M5074" s="25">
        <f>VLOOKUP(K5074,Table!$A$2:$C$121,2,0)</f>
        <v>13</v>
      </c>
      <c r="N5074" s="26">
        <f>VLOOKUP(K5074,Table!$A$2:$C$121,3,0)</f>
        <v>4</v>
      </c>
      <c r="O5074" s="13" t="str">
        <f>VLOOKUP(A5074,Table!$U$1:$V$230,2,0)</f>
        <v>Trigonal</v>
      </c>
      <c r="P5074" s="1"/>
    </row>
    <row r="5075" spans="1:16">
      <c r="A5075" s="12">
        <v>148</v>
      </c>
      <c r="B5075" s="12">
        <v>636152</v>
      </c>
      <c r="C5075" s="12" t="s">
        <v>5562</v>
      </c>
      <c r="D5075" s="12" t="s">
        <v>5637</v>
      </c>
      <c r="E5075" s="17" t="s">
        <v>11589</v>
      </c>
      <c r="F5075" s="25" t="str">
        <f>LEFT(E5075,MIN(FIND({0,1,2,3,4,5,6,7,8,9},ASC(E5075)&amp;1234567890))-1)</f>
        <v>Gd</v>
      </c>
      <c r="G5075" s="25">
        <f t="shared" si="158"/>
        <v>3</v>
      </c>
      <c r="H5075" s="25">
        <f>VLOOKUP(F5075,Table!$A$2:$C$121,2,0)</f>
        <v>3</v>
      </c>
      <c r="I5075" s="26">
        <f>VLOOKUP(F5075,Table!$A$2:$C$121,3,0)</f>
        <v>6</v>
      </c>
      <c r="J5075" s="17" t="s">
        <v>12174</v>
      </c>
      <c r="K5075" s="25" t="str">
        <f>LEFT(J5075,MIN(FIND({0,1,2,3,4,5,6,7,8,9},ASC(J5075)&amp;1234567890))-1)</f>
        <v>Pd</v>
      </c>
      <c r="L5075" s="25">
        <f t="shared" si="159"/>
        <v>4</v>
      </c>
      <c r="M5075" s="25">
        <f>VLOOKUP(K5075,Table!$A$2:$C$121,2,0)</f>
        <v>10</v>
      </c>
      <c r="N5075" s="26">
        <f>VLOOKUP(K5075,Table!$A$2:$C$121,3,0)</f>
        <v>5</v>
      </c>
      <c r="O5075" s="13" t="str">
        <f>VLOOKUP(A5075,Table!$U$1:$V$230,2,0)</f>
        <v>Trigonal</v>
      </c>
      <c r="P5075" s="1"/>
    </row>
    <row r="5076" spans="1:16">
      <c r="A5076" s="12">
        <v>148</v>
      </c>
      <c r="B5076" s="12">
        <v>636211</v>
      </c>
      <c r="C5076" s="12" t="s">
        <v>5562</v>
      </c>
      <c r="D5076" s="12" t="s">
        <v>5638</v>
      </c>
      <c r="E5076" s="17" t="s">
        <v>11589</v>
      </c>
      <c r="F5076" s="25" t="str">
        <f>LEFT(E5076,MIN(FIND({0,1,2,3,4,5,6,7,8,9},ASC(E5076)&amp;1234567890))-1)</f>
        <v>Gd</v>
      </c>
      <c r="G5076" s="25">
        <f t="shared" si="158"/>
        <v>3</v>
      </c>
      <c r="H5076" s="25">
        <f>VLOOKUP(F5076,Table!$A$2:$C$121,2,0)</f>
        <v>3</v>
      </c>
      <c r="I5076" s="26">
        <f>VLOOKUP(F5076,Table!$A$2:$C$121,3,0)</f>
        <v>6</v>
      </c>
      <c r="J5076" s="17" t="s">
        <v>11939</v>
      </c>
      <c r="K5076" s="25" t="str">
        <f>LEFT(J5076,MIN(FIND({0,1,2,3,4,5,6,7,8,9},ASC(J5076)&amp;1234567890))-1)</f>
        <v>Pt</v>
      </c>
      <c r="L5076" s="25">
        <f t="shared" si="159"/>
        <v>4</v>
      </c>
      <c r="M5076" s="25">
        <f>VLOOKUP(K5076,Table!$A$2:$C$121,2,0)</f>
        <v>10</v>
      </c>
      <c r="N5076" s="26">
        <f>VLOOKUP(K5076,Table!$A$2:$C$121,3,0)</f>
        <v>6</v>
      </c>
      <c r="O5076" s="13" t="str">
        <f>VLOOKUP(A5076,Table!$U$1:$V$230,2,0)</f>
        <v>Trigonal</v>
      </c>
      <c r="P5076" s="1"/>
    </row>
    <row r="5077" spans="1:16">
      <c r="A5077" s="12">
        <v>148</v>
      </c>
      <c r="B5077" s="12">
        <v>639447</v>
      </c>
      <c r="C5077" s="12" t="s">
        <v>5562</v>
      </c>
      <c r="D5077" s="12" t="s">
        <v>1053</v>
      </c>
      <c r="E5077" s="17" t="s">
        <v>11544</v>
      </c>
      <c r="F5077" s="25" t="str">
        <f>LEFT(E5077,MIN(FIND({0,1,2,3,4,5,6,7,8,9},ASC(E5077)&amp;1234567890))-1)</f>
        <v>Ho</v>
      </c>
      <c r="G5077" s="25">
        <f t="shared" si="158"/>
        <v>3</v>
      </c>
      <c r="H5077" s="25">
        <f>VLOOKUP(F5077,Table!$A$2:$C$121,2,0)</f>
        <v>3</v>
      </c>
      <c r="I5077" s="26">
        <f>VLOOKUP(F5077,Table!$A$2:$C$121,3,0)</f>
        <v>6</v>
      </c>
      <c r="J5077" s="17" t="s">
        <v>11386</v>
      </c>
      <c r="K5077" s="25" t="str">
        <f>LEFT(J5077,MIN(FIND({0,1,2,3,4,5,6,7,8,9},ASC(J5077)&amp;1234567890))-1)</f>
        <v>Ni</v>
      </c>
      <c r="L5077" s="25">
        <f t="shared" si="159"/>
        <v>2</v>
      </c>
      <c r="M5077" s="25">
        <f>VLOOKUP(K5077,Table!$A$2:$C$121,2,0)</f>
        <v>10</v>
      </c>
      <c r="N5077" s="26">
        <f>VLOOKUP(K5077,Table!$A$2:$C$121,3,0)</f>
        <v>4</v>
      </c>
      <c r="O5077" s="13" t="str">
        <f>VLOOKUP(A5077,Table!$U$1:$V$230,2,0)</f>
        <v>Trigonal</v>
      </c>
      <c r="P5077" s="1"/>
    </row>
    <row r="5078" spans="1:16">
      <c r="A5078" s="12">
        <v>148</v>
      </c>
      <c r="B5078" s="12">
        <v>639562</v>
      </c>
      <c r="C5078" s="12" t="s">
        <v>5562</v>
      </c>
      <c r="D5078" s="12" t="s">
        <v>5639</v>
      </c>
      <c r="E5078" s="17" t="s">
        <v>11544</v>
      </c>
      <c r="F5078" s="25" t="str">
        <f>LEFT(E5078,MIN(FIND({0,1,2,3,4,5,6,7,8,9},ASC(E5078)&amp;1234567890))-1)</f>
        <v>Ho</v>
      </c>
      <c r="G5078" s="25">
        <f t="shared" si="158"/>
        <v>3</v>
      </c>
      <c r="H5078" s="25">
        <f>VLOOKUP(F5078,Table!$A$2:$C$121,2,0)</f>
        <v>3</v>
      </c>
      <c r="I5078" s="26">
        <f>VLOOKUP(F5078,Table!$A$2:$C$121,3,0)</f>
        <v>6</v>
      </c>
      <c r="J5078" s="17" t="s">
        <v>12174</v>
      </c>
      <c r="K5078" s="25" t="str">
        <f>LEFT(J5078,MIN(FIND({0,1,2,3,4,5,6,7,8,9},ASC(J5078)&amp;1234567890))-1)</f>
        <v>Pd</v>
      </c>
      <c r="L5078" s="25">
        <f t="shared" si="159"/>
        <v>4</v>
      </c>
      <c r="M5078" s="25">
        <f>VLOOKUP(K5078,Table!$A$2:$C$121,2,0)</f>
        <v>10</v>
      </c>
      <c r="N5078" s="26">
        <f>VLOOKUP(K5078,Table!$A$2:$C$121,3,0)</f>
        <v>5</v>
      </c>
      <c r="O5078" s="13" t="str">
        <f>VLOOKUP(A5078,Table!$U$1:$V$230,2,0)</f>
        <v>Trigonal</v>
      </c>
      <c r="P5078" s="1"/>
    </row>
    <row r="5079" spans="1:16">
      <c r="A5079" s="12">
        <v>148</v>
      </c>
      <c r="B5079" s="12">
        <v>639601</v>
      </c>
      <c r="C5079" s="12" t="s">
        <v>5562</v>
      </c>
      <c r="D5079" s="12" t="s">
        <v>5640</v>
      </c>
      <c r="E5079" s="17" t="s">
        <v>11544</v>
      </c>
      <c r="F5079" s="25" t="str">
        <f>LEFT(E5079,MIN(FIND({0,1,2,3,4,5,6,7,8,9},ASC(E5079)&amp;1234567890))-1)</f>
        <v>Ho</v>
      </c>
      <c r="G5079" s="25">
        <f t="shared" si="158"/>
        <v>3</v>
      </c>
      <c r="H5079" s="25">
        <f>VLOOKUP(F5079,Table!$A$2:$C$121,2,0)</f>
        <v>3</v>
      </c>
      <c r="I5079" s="26">
        <f>VLOOKUP(F5079,Table!$A$2:$C$121,3,0)</f>
        <v>6</v>
      </c>
      <c r="J5079" s="17" t="s">
        <v>11939</v>
      </c>
      <c r="K5079" s="25" t="str">
        <f>LEFT(J5079,MIN(FIND({0,1,2,3,4,5,6,7,8,9},ASC(J5079)&amp;1234567890))-1)</f>
        <v>Pt</v>
      </c>
      <c r="L5079" s="25">
        <f t="shared" si="159"/>
        <v>4</v>
      </c>
      <c r="M5079" s="25">
        <f>VLOOKUP(K5079,Table!$A$2:$C$121,2,0)</f>
        <v>10</v>
      </c>
      <c r="N5079" s="26">
        <f>VLOOKUP(K5079,Table!$A$2:$C$121,3,0)</f>
        <v>6</v>
      </c>
      <c r="O5079" s="13" t="str">
        <f>VLOOKUP(A5079,Table!$U$1:$V$230,2,0)</f>
        <v>Trigonal</v>
      </c>
      <c r="P5079" s="1"/>
    </row>
    <row r="5080" spans="1:16">
      <c r="A5080" s="12">
        <v>148</v>
      </c>
      <c r="B5080" s="12">
        <v>640951</v>
      </c>
      <c r="C5080" s="12" t="s">
        <v>5562</v>
      </c>
      <c r="D5080" s="12" t="s">
        <v>5641</v>
      </c>
      <c r="E5080" s="17" t="s">
        <v>11658</v>
      </c>
      <c r="F5080" s="25" t="str">
        <f>LEFT(E5080,MIN(FIND({0,1,2,3,4,5,6,7,8,9},ASC(E5080)&amp;1234567890))-1)</f>
        <v>Ir</v>
      </c>
      <c r="G5080" s="25">
        <f t="shared" si="158"/>
        <v>3</v>
      </c>
      <c r="H5080" s="25">
        <f>VLOOKUP(F5080,Table!$A$2:$C$121,2,0)</f>
        <v>9</v>
      </c>
      <c r="I5080" s="26">
        <f>VLOOKUP(F5080,Table!$A$2:$C$121,3,0)</f>
        <v>6</v>
      </c>
      <c r="J5080" s="17" t="s">
        <v>407</v>
      </c>
      <c r="K5080" s="25" t="str">
        <f>LEFT(J5080,MIN(FIND({0,1,2,3,4,5,6,7,8,9},ASC(J5080)&amp;1234567890))-1)</f>
        <v>S</v>
      </c>
      <c r="L5080" s="25">
        <f t="shared" si="159"/>
        <v>8</v>
      </c>
      <c r="M5080" s="25">
        <f>VLOOKUP(K5080,Table!$A$2:$C$121,2,0)</f>
        <v>16</v>
      </c>
      <c r="N5080" s="26">
        <f>VLOOKUP(K5080,Table!$A$2:$C$121,3,0)</f>
        <v>3</v>
      </c>
      <c r="O5080" s="13" t="str">
        <f>VLOOKUP(A5080,Table!$U$1:$V$230,2,0)</f>
        <v>Trigonal</v>
      </c>
      <c r="P5080" s="1"/>
    </row>
    <row r="5081" spans="1:16">
      <c r="A5081" s="12">
        <v>148</v>
      </c>
      <c r="B5081" s="12">
        <v>641092</v>
      </c>
      <c r="C5081" s="12" t="s">
        <v>5562</v>
      </c>
      <c r="D5081" s="12" t="s">
        <v>5642</v>
      </c>
      <c r="E5081" s="17" t="s">
        <v>11658</v>
      </c>
      <c r="F5081" s="25" t="str">
        <f>LEFT(E5081,MIN(FIND({0,1,2,3,4,5,6,7,8,9},ASC(E5081)&amp;1234567890))-1)</f>
        <v>Ir</v>
      </c>
      <c r="G5081" s="25">
        <f t="shared" si="158"/>
        <v>3</v>
      </c>
      <c r="H5081" s="25">
        <f>VLOOKUP(F5081,Table!$A$2:$C$121,2,0)</f>
        <v>9</v>
      </c>
      <c r="I5081" s="26">
        <f>VLOOKUP(F5081,Table!$A$2:$C$121,3,0)</f>
        <v>6</v>
      </c>
      <c r="J5081" s="17" t="s">
        <v>11416</v>
      </c>
      <c r="K5081" s="25" t="str">
        <f>LEFT(J5081,MIN(FIND({0,1,2,3,4,5,6,7,8,9},ASC(J5081)&amp;1234567890))-1)</f>
        <v>Te</v>
      </c>
      <c r="L5081" s="25">
        <f t="shared" si="159"/>
        <v>8</v>
      </c>
      <c r="M5081" s="25">
        <f>VLOOKUP(K5081,Table!$A$2:$C$121,2,0)</f>
        <v>16</v>
      </c>
      <c r="N5081" s="26">
        <f>VLOOKUP(K5081,Table!$A$2:$C$121,3,0)</f>
        <v>5</v>
      </c>
      <c r="O5081" s="13" t="str">
        <f>VLOOKUP(A5081,Table!$U$1:$V$230,2,0)</f>
        <v>Trigonal</v>
      </c>
      <c r="P5081" s="1"/>
    </row>
    <row r="5082" spans="1:16">
      <c r="A5082" s="12">
        <v>148</v>
      </c>
      <c r="B5082" s="12">
        <v>641663</v>
      </c>
      <c r="C5082" s="12" t="s">
        <v>5562</v>
      </c>
      <c r="D5082" s="12" t="s">
        <v>5643</v>
      </c>
      <c r="E5082" s="17" t="s">
        <v>11999</v>
      </c>
      <c r="F5082" s="25" t="str">
        <f>LEFT(E5082,MIN(FIND({0,1,2,3,4,5,6,7,8,9},ASC(E5082)&amp;1234567890))-1)</f>
        <v>La</v>
      </c>
      <c r="G5082" s="25">
        <f t="shared" si="158"/>
        <v>3</v>
      </c>
      <c r="H5082" s="25">
        <f>VLOOKUP(F5082,Table!$A$2:$C$121,2,0)</f>
        <v>3</v>
      </c>
      <c r="I5082" s="26">
        <f>VLOOKUP(F5082,Table!$A$2:$C$121,3,0)</f>
        <v>6</v>
      </c>
      <c r="J5082" s="17" t="s">
        <v>12174</v>
      </c>
      <c r="K5082" s="25" t="str">
        <f>LEFT(J5082,MIN(FIND({0,1,2,3,4,5,6,7,8,9},ASC(J5082)&amp;1234567890))-1)</f>
        <v>Pd</v>
      </c>
      <c r="L5082" s="25">
        <f t="shared" si="159"/>
        <v>4</v>
      </c>
      <c r="M5082" s="25">
        <f>VLOOKUP(K5082,Table!$A$2:$C$121,2,0)</f>
        <v>10</v>
      </c>
      <c r="N5082" s="26">
        <f>VLOOKUP(K5082,Table!$A$2:$C$121,3,0)</f>
        <v>5</v>
      </c>
      <c r="O5082" s="13" t="str">
        <f>VLOOKUP(A5082,Table!$U$1:$V$230,2,0)</f>
        <v>Trigonal</v>
      </c>
      <c r="P5082" s="1"/>
    </row>
    <row r="5083" spans="1:16">
      <c r="A5083" s="12">
        <v>148</v>
      </c>
      <c r="B5083" s="12">
        <v>641685</v>
      </c>
      <c r="C5083" s="12" t="s">
        <v>5562</v>
      </c>
      <c r="D5083" s="12" t="s">
        <v>5644</v>
      </c>
      <c r="E5083" s="17" t="s">
        <v>11999</v>
      </c>
      <c r="F5083" s="25" t="str">
        <f>LEFT(E5083,MIN(FIND({0,1,2,3,4,5,6,7,8,9},ASC(E5083)&amp;1234567890))-1)</f>
        <v>La</v>
      </c>
      <c r="G5083" s="25">
        <f t="shared" si="158"/>
        <v>3</v>
      </c>
      <c r="H5083" s="25">
        <f>VLOOKUP(F5083,Table!$A$2:$C$121,2,0)</f>
        <v>3</v>
      </c>
      <c r="I5083" s="26">
        <f>VLOOKUP(F5083,Table!$A$2:$C$121,3,0)</f>
        <v>6</v>
      </c>
      <c r="J5083" s="17" t="s">
        <v>11464</v>
      </c>
      <c r="K5083" s="25" t="str">
        <f>LEFT(J5083,MIN(FIND({0,1,2,3,4,5,6,7,8,9},ASC(J5083)&amp;1234567890))-1)</f>
        <v>Pt</v>
      </c>
      <c r="L5083" s="25">
        <f t="shared" si="159"/>
        <v>2</v>
      </c>
      <c r="M5083" s="25">
        <f>VLOOKUP(K5083,Table!$A$2:$C$121,2,0)</f>
        <v>10</v>
      </c>
      <c r="N5083" s="26">
        <f>VLOOKUP(K5083,Table!$A$2:$C$121,3,0)</f>
        <v>6</v>
      </c>
      <c r="O5083" s="13" t="str">
        <f>VLOOKUP(A5083,Table!$U$1:$V$230,2,0)</f>
        <v>Trigonal</v>
      </c>
      <c r="P5083" s="1"/>
    </row>
    <row r="5084" spans="1:16">
      <c r="A5084" s="12">
        <v>148</v>
      </c>
      <c r="B5084" s="12">
        <v>641693</v>
      </c>
      <c r="C5084" s="12" t="s">
        <v>5562</v>
      </c>
      <c r="D5084" s="12" t="s">
        <v>5645</v>
      </c>
      <c r="E5084" s="17" t="s">
        <v>11999</v>
      </c>
      <c r="F5084" s="25" t="str">
        <f>LEFT(E5084,MIN(FIND({0,1,2,3,4,5,6,7,8,9},ASC(E5084)&amp;1234567890))-1)</f>
        <v>La</v>
      </c>
      <c r="G5084" s="25">
        <f t="shared" si="158"/>
        <v>3</v>
      </c>
      <c r="H5084" s="25">
        <f>VLOOKUP(F5084,Table!$A$2:$C$121,2,0)</f>
        <v>3</v>
      </c>
      <c r="I5084" s="26">
        <f>VLOOKUP(F5084,Table!$A$2:$C$121,3,0)</f>
        <v>6</v>
      </c>
      <c r="J5084" s="17" t="s">
        <v>11939</v>
      </c>
      <c r="K5084" s="25" t="str">
        <f>LEFT(J5084,MIN(FIND({0,1,2,3,4,5,6,7,8,9},ASC(J5084)&amp;1234567890))-1)</f>
        <v>Pt</v>
      </c>
      <c r="L5084" s="25">
        <f t="shared" si="159"/>
        <v>4</v>
      </c>
      <c r="M5084" s="25">
        <f>VLOOKUP(K5084,Table!$A$2:$C$121,2,0)</f>
        <v>10</v>
      </c>
      <c r="N5084" s="26">
        <f>VLOOKUP(K5084,Table!$A$2:$C$121,3,0)</f>
        <v>6</v>
      </c>
      <c r="O5084" s="13" t="str">
        <f>VLOOKUP(A5084,Table!$U$1:$V$230,2,0)</f>
        <v>Trigonal</v>
      </c>
      <c r="P5084" s="1"/>
    </row>
    <row r="5085" spans="1:16">
      <c r="A5085" s="12">
        <v>148</v>
      </c>
      <c r="B5085" s="12">
        <v>642497</v>
      </c>
      <c r="C5085" s="12" t="s">
        <v>5562</v>
      </c>
      <c r="D5085" s="12" t="s">
        <v>5646</v>
      </c>
      <c r="E5085" s="17" t="s">
        <v>12002</v>
      </c>
      <c r="F5085" s="25" t="str">
        <f>LEFT(E5085,MIN(FIND({0,1,2,3,4,5,6,7,8,9},ASC(E5085)&amp;1234567890))-1)</f>
        <v>Lu</v>
      </c>
      <c r="G5085" s="25">
        <f t="shared" si="158"/>
        <v>3</v>
      </c>
      <c r="H5085" s="25">
        <f>VLOOKUP(F5085,Table!$A$2:$C$121,2,0)</f>
        <v>3</v>
      </c>
      <c r="I5085" s="26">
        <f>VLOOKUP(F5085,Table!$A$2:$C$121,3,0)</f>
        <v>6</v>
      </c>
      <c r="J5085" s="17" t="s">
        <v>12174</v>
      </c>
      <c r="K5085" s="25" t="str">
        <f>LEFT(J5085,MIN(FIND({0,1,2,3,4,5,6,7,8,9},ASC(J5085)&amp;1234567890))-1)</f>
        <v>Pd</v>
      </c>
      <c r="L5085" s="25">
        <f t="shared" si="159"/>
        <v>4</v>
      </c>
      <c r="M5085" s="25">
        <f>VLOOKUP(K5085,Table!$A$2:$C$121,2,0)</f>
        <v>10</v>
      </c>
      <c r="N5085" s="26">
        <f>VLOOKUP(K5085,Table!$A$2:$C$121,3,0)</f>
        <v>5</v>
      </c>
      <c r="O5085" s="13" t="str">
        <f>VLOOKUP(A5085,Table!$U$1:$V$230,2,0)</f>
        <v>Trigonal</v>
      </c>
      <c r="P5085" s="1"/>
    </row>
    <row r="5086" spans="1:16">
      <c r="A5086" s="12">
        <v>148</v>
      </c>
      <c r="B5086" s="12">
        <v>642531</v>
      </c>
      <c r="C5086" s="12" t="s">
        <v>5562</v>
      </c>
      <c r="D5086" s="12" t="s">
        <v>5647</v>
      </c>
      <c r="E5086" s="17" t="s">
        <v>12002</v>
      </c>
      <c r="F5086" s="25" t="str">
        <f>LEFT(E5086,MIN(FIND({0,1,2,3,4,5,6,7,8,9},ASC(E5086)&amp;1234567890))-1)</f>
        <v>Lu</v>
      </c>
      <c r="G5086" s="25">
        <f t="shared" si="158"/>
        <v>3</v>
      </c>
      <c r="H5086" s="25">
        <f>VLOOKUP(F5086,Table!$A$2:$C$121,2,0)</f>
        <v>3</v>
      </c>
      <c r="I5086" s="26">
        <f>VLOOKUP(F5086,Table!$A$2:$C$121,3,0)</f>
        <v>6</v>
      </c>
      <c r="J5086" s="17" t="s">
        <v>11939</v>
      </c>
      <c r="K5086" s="25" t="str">
        <f>LEFT(J5086,MIN(FIND({0,1,2,3,4,5,6,7,8,9},ASC(J5086)&amp;1234567890))-1)</f>
        <v>Pt</v>
      </c>
      <c r="L5086" s="25">
        <f t="shared" si="159"/>
        <v>4</v>
      </c>
      <c r="M5086" s="25">
        <f>VLOOKUP(K5086,Table!$A$2:$C$121,2,0)</f>
        <v>10</v>
      </c>
      <c r="N5086" s="26">
        <f>VLOOKUP(K5086,Table!$A$2:$C$121,3,0)</f>
        <v>6</v>
      </c>
      <c r="O5086" s="13" t="str">
        <f>VLOOKUP(A5086,Table!$U$1:$V$230,2,0)</f>
        <v>Trigonal</v>
      </c>
      <c r="P5086" s="1"/>
    </row>
    <row r="5087" spans="1:16">
      <c r="A5087" s="12">
        <v>148</v>
      </c>
      <c r="B5087" s="12">
        <v>643612</v>
      </c>
      <c r="C5087" s="12" t="s">
        <v>5562</v>
      </c>
      <c r="D5087" s="12" t="s">
        <v>5648</v>
      </c>
      <c r="E5087" s="17" t="s">
        <v>12801</v>
      </c>
      <c r="F5087" s="25" t="str">
        <f>LEFT(E5087,MIN(FIND({0,1,2,3,4,5,6,7,8,9},ASC(E5087)&amp;1234567890))-1)</f>
        <v>Mn</v>
      </c>
      <c r="G5087" s="25">
        <f t="shared" si="158"/>
        <v>44.1</v>
      </c>
      <c r="H5087" s="25">
        <f>VLOOKUP(F5087,Table!$A$2:$C$121,2,0)</f>
        <v>7</v>
      </c>
      <c r="I5087" s="26">
        <f>VLOOKUP(F5087,Table!$A$2:$C$121,3,0)</f>
        <v>4</v>
      </c>
      <c r="J5087" s="17" t="s">
        <v>12802</v>
      </c>
      <c r="K5087" s="25" t="str">
        <f>LEFT(J5087,MIN(FIND({0,1,2,3,4,5,6,7,8,9},ASC(J5087)&amp;1234567890))-1)</f>
        <v>Si</v>
      </c>
      <c r="L5087" s="25">
        <f t="shared" si="159"/>
        <v>8.9</v>
      </c>
      <c r="M5087" s="25">
        <f>VLOOKUP(K5087,Table!$A$2:$C$121,2,0)</f>
        <v>14</v>
      </c>
      <c r="N5087" s="26">
        <f>VLOOKUP(K5087,Table!$A$2:$C$121,3,0)</f>
        <v>3</v>
      </c>
      <c r="O5087" s="13" t="str">
        <f>VLOOKUP(A5087,Table!$U$1:$V$230,2,0)</f>
        <v>Trigonal</v>
      </c>
      <c r="P5087" s="1"/>
    </row>
    <row r="5088" spans="1:16">
      <c r="A5088" s="12">
        <v>148</v>
      </c>
      <c r="B5088" s="12">
        <v>643645</v>
      </c>
      <c r="C5088" s="12" t="s">
        <v>5562</v>
      </c>
      <c r="D5088" s="12" t="s">
        <v>5649</v>
      </c>
      <c r="E5088" s="17" t="s">
        <v>12803</v>
      </c>
      <c r="F5088" s="25" t="str">
        <f>LEFT(E5088,MIN(FIND({0,1,2,3,4,5,6,7,8,9},ASC(E5088)&amp;1234567890))-1)</f>
        <v>Mn</v>
      </c>
      <c r="G5088" s="25">
        <f t="shared" si="158"/>
        <v>45.2</v>
      </c>
      <c r="H5088" s="25">
        <f>VLOOKUP(F5088,Table!$A$2:$C$121,2,0)</f>
        <v>7</v>
      </c>
      <c r="I5088" s="26">
        <f>VLOOKUP(F5088,Table!$A$2:$C$121,3,0)</f>
        <v>4</v>
      </c>
      <c r="J5088" s="17" t="s">
        <v>12804</v>
      </c>
      <c r="K5088" s="25" t="str">
        <f>LEFT(J5088,MIN(FIND({0,1,2,3,4,5,6,7,8,9},ASC(J5088)&amp;1234567890))-1)</f>
        <v>Si</v>
      </c>
      <c r="L5088" s="25">
        <f t="shared" si="159"/>
        <v>7.8</v>
      </c>
      <c r="M5088" s="25">
        <f>VLOOKUP(K5088,Table!$A$2:$C$121,2,0)</f>
        <v>14</v>
      </c>
      <c r="N5088" s="26">
        <f>VLOOKUP(K5088,Table!$A$2:$C$121,3,0)</f>
        <v>3</v>
      </c>
      <c r="O5088" s="13" t="str">
        <f>VLOOKUP(A5088,Table!$U$1:$V$230,2,0)</f>
        <v>Trigonal</v>
      </c>
      <c r="P5088" s="1"/>
    </row>
    <row r="5089" spans="1:16">
      <c r="A5089" s="12">
        <v>148</v>
      </c>
      <c r="B5089" s="12">
        <v>643833</v>
      </c>
      <c r="C5089" s="12" t="s">
        <v>5562</v>
      </c>
      <c r="D5089" s="12" t="s">
        <v>5650</v>
      </c>
      <c r="E5089" s="17" t="s">
        <v>12805</v>
      </c>
      <c r="F5089" s="25" t="str">
        <f>LEFT(E5089,MIN(FIND({0,1,2,3,4,5,6,7,8,9},ASC(E5089)&amp;1234567890))-1)</f>
        <v>Mn</v>
      </c>
      <c r="G5089" s="25">
        <f t="shared" si="158"/>
        <v>44.2</v>
      </c>
      <c r="H5089" s="25">
        <f>VLOOKUP(F5089,Table!$A$2:$C$121,2,0)</f>
        <v>7</v>
      </c>
      <c r="I5089" s="26">
        <f>VLOOKUP(F5089,Table!$A$2:$C$121,3,0)</f>
        <v>4</v>
      </c>
      <c r="J5089" s="17" t="s">
        <v>12806</v>
      </c>
      <c r="K5089" s="25" t="str">
        <f>LEFT(J5089,MIN(FIND({0,1,2,3,4,5,6,7,8,9},ASC(J5089)&amp;1234567890))-1)</f>
        <v>Ti</v>
      </c>
      <c r="L5089" s="25">
        <f t="shared" si="159"/>
        <v>8.8000000000000007</v>
      </c>
      <c r="M5089" s="25">
        <f>VLOOKUP(K5089,Table!$A$2:$C$121,2,0)</f>
        <v>4</v>
      </c>
      <c r="N5089" s="26">
        <f>VLOOKUP(K5089,Table!$A$2:$C$121,3,0)</f>
        <v>4</v>
      </c>
      <c r="O5089" s="13" t="str">
        <f>VLOOKUP(A5089,Table!$U$1:$V$230,2,0)</f>
        <v>Trigonal</v>
      </c>
      <c r="P5089" s="1"/>
    </row>
    <row r="5090" spans="1:16">
      <c r="A5090" s="12">
        <v>148</v>
      </c>
      <c r="B5090" s="12">
        <v>644477</v>
      </c>
      <c r="C5090" s="12" t="s">
        <v>5562</v>
      </c>
      <c r="D5090" s="12" t="s">
        <v>5651</v>
      </c>
      <c r="E5090" s="17" t="s">
        <v>480</v>
      </c>
      <c r="F5090" s="25" t="str">
        <f>LEFT(E5090,MIN(FIND({0,1,2,3,4,5,6,7,8,9},ASC(E5090)&amp;1234567890))-1)</f>
        <v>Mo</v>
      </c>
      <c r="G5090" s="25">
        <f t="shared" si="158"/>
        <v>3</v>
      </c>
      <c r="H5090" s="25">
        <f>VLOOKUP(F5090,Table!$A$2:$C$121,2,0)</f>
        <v>6</v>
      </c>
      <c r="I5090" s="26">
        <f>VLOOKUP(F5090,Table!$A$2:$C$121,3,0)</f>
        <v>5</v>
      </c>
      <c r="J5090" s="17" t="s">
        <v>381</v>
      </c>
      <c r="K5090" s="25" t="str">
        <f>LEFT(J5090,MIN(FIND({0,1,2,3,4,5,6,7,8,9},ASC(J5090)&amp;1234567890))-1)</f>
        <v>Te</v>
      </c>
      <c r="L5090" s="25">
        <f t="shared" si="159"/>
        <v>4</v>
      </c>
      <c r="M5090" s="25">
        <f>VLOOKUP(K5090,Table!$A$2:$C$121,2,0)</f>
        <v>16</v>
      </c>
      <c r="N5090" s="26">
        <f>VLOOKUP(K5090,Table!$A$2:$C$121,3,0)</f>
        <v>5</v>
      </c>
      <c r="O5090" s="13" t="str">
        <f>VLOOKUP(A5090,Table!$U$1:$V$230,2,0)</f>
        <v>Trigonal</v>
      </c>
      <c r="P5090" s="1"/>
    </row>
    <row r="5091" spans="1:16">
      <c r="A5091" s="12">
        <v>148</v>
      </c>
      <c r="B5091" s="12">
        <v>645709</v>
      </c>
      <c r="C5091" s="12" t="s">
        <v>5562</v>
      </c>
      <c r="D5091" s="12" t="s">
        <v>5652</v>
      </c>
      <c r="E5091" s="17" t="s">
        <v>11576</v>
      </c>
      <c r="F5091" s="25" t="str">
        <f>LEFT(E5091,MIN(FIND({0,1,2,3,4,5,6,7,8,9},ASC(E5091)&amp;1234567890))-1)</f>
        <v>Nd</v>
      </c>
      <c r="G5091" s="25">
        <f t="shared" si="158"/>
        <v>3</v>
      </c>
      <c r="H5091" s="25">
        <f>VLOOKUP(F5091,Table!$A$2:$C$121,2,0)</f>
        <v>3</v>
      </c>
      <c r="I5091" s="26">
        <f>VLOOKUP(F5091,Table!$A$2:$C$121,3,0)</f>
        <v>6</v>
      </c>
      <c r="J5091" s="17" t="s">
        <v>12174</v>
      </c>
      <c r="K5091" s="25" t="str">
        <f>LEFT(J5091,MIN(FIND({0,1,2,3,4,5,6,7,8,9},ASC(J5091)&amp;1234567890))-1)</f>
        <v>Pd</v>
      </c>
      <c r="L5091" s="25">
        <f t="shared" si="159"/>
        <v>4</v>
      </c>
      <c r="M5091" s="25">
        <f>VLOOKUP(K5091,Table!$A$2:$C$121,2,0)</f>
        <v>10</v>
      </c>
      <c r="N5091" s="26">
        <f>VLOOKUP(K5091,Table!$A$2:$C$121,3,0)</f>
        <v>5</v>
      </c>
      <c r="O5091" s="13" t="str">
        <f>VLOOKUP(A5091,Table!$U$1:$V$230,2,0)</f>
        <v>Trigonal</v>
      </c>
      <c r="P5091" s="1"/>
    </row>
    <row r="5092" spans="1:16">
      <c r="A5092" s="12">
        <v>148</v>
      </c>
      <c r="B5092" s="12">
        <v>645726</v>
      </c>
      <c r="C5092" s="12" t="s">
        <v>5562</v>
      </c>
      <c r="D5092" s="12" t="s">
        <v>5653</v>
      </c>
      <c r="E5092" s="17" t="s">
        <v>11576</v>
      </c>
      <c r="F5092" s="25" t="str">
        <f>LEFT(E5092,MIN(FIND({0,1,2,3,4,5,6,7,8,9},ASC(E5092)&amp;1234567890))-1)</f>
        <v>Nd</v>
      </c>
      <c r="G5092" s="25">
        <f t="shared" si="158"/>
        <v>3</v>
      </c>
      <c r="H5092" s="25">
        <f>VLOOKUP(F5092,Table!$A$2:$C$121,2,0)</f>
        <v>3</v>
      </c>
      <c r="I5092" s="26">
        <f>VLOOKUP(F5092,Table!$A$2:$C$121,3,0)</f>
        <v>6</v>
      </c>
      <c r="J5092" s="17" t="s">
        <v>11464</v>
      </c>
      <c r="K5092" s="25" t="str">
        <f>LEFT(J5092,MIN(FIND({0,1,2,3,4,5,6,7,8,9},ASC(J5092)&amp;1234567890))-1)</f>
        <v>Pt</v>
      </c>
      <c r="L5092" s="25">
        <f t="shared" si="159"/>
        <v>2</v>
      </c>
      <c r="M5092" s="25">
        <f>VLOOKUP(K5092,Table!$A$2:$C$121,2,0)</f>
        <v>10</v>
      </c>
      <c r="N5092" s="26">
        <f>VLOOKUP(K5092,Table!$A$2:$C$121,3,0)</f>
        <v>6</v>
      </c>
      <c r="O5092" s="13" t="str">
        <f>VLOOKUP(A5092,Table!$U$1:$V$230,2,0)</f>
        <v>Trigonal</v>
      </c>
      <c r="P5092" s="1"/>
    </row>
    <row r="5093" spans="1:16">
      <c r="A5093" s="12">
        <v>148</v>
      </c>
      <c r="B5093" s="12">
        <v>645736</v>
      </c>
      <c r="C5093" s="12" t="s">
        <v>5562</v>
      </c>
      <c r="D5093" s="12" t="s">
        <v>5654</v>
      </c>
      <c r="E5093" s="17" t="s">
        <v>11576</v>
      </c>
      <c r="F5093" s="25" t="str">
        <f>LEFT(E5093,MIN(FIND({0,1,2,3,4,5,6,7,8,9},ASC(E5093)&amp;1234567890))-1)</f>
        <v>Nd</v>
      </c>
      <c r="G5093" s="25">
        <f t="shared" si="158"/>
        <v>3</v>
      </c>
      <c r="H5093" s="25">
        <f>VLOOKUP(F5093,Table!$A$2:$C$121,2,0)</f>
        <v>3</v>
      </c>
      <c r="I5093" s="26">
        <f>VLOOKUP(F5093,Table!$A$2:$C$121,3,0)</f>
        <v>6</v>
      </c>
      <c r="J5093" s="17" t="s">
        <v>11939</v>
      </c>
      <c r="K5093" s="25" t="str">
        <f>LEFT(J5093,MIN(FIND({0,1,2,3,4,5,6,7,8,9},ASC(J5093)&amp;1234567890))-1)</f>
        <v>Pt</v>
      </c>
      <c r="L5093" s="25">
        <f t="shared" si="159"/>
        <v>4</v>
      </c>
      <c r="M5093" s="25">
        <f>VLOOKUP(K5093,Table!$A$2:$C$121,2,0)</f>
        <v>10</v>
      </c>
      <c r="N5093" s="26">
        <f>VLOOKUP(K5093,Table!$A$2:$C$121,3,0)</f>
        <v>6</v>
      </c>
      <c r="O5093" s="13" t="str">
        <f>VLOOKUP(A5093,Table!$U$1:$V$230,2,0)</f>
        <v>Trigonal</v>
      </c>
      <c r="P5093" s="1"/>
    </row>
    <row r="5094" spans="1:16">
      <c r="A5094" s="12">
        <v>148</v>
      </c>
      <c r="B5094" s="12">
        <v>645755</v>
      </c>
      <c r="C5094" s="12" t="s">
        <v>5562</v>
      </c>
      <c r="D5094" s="12" t="s">
        <v>5655</v>
      </c>
      <c r="E5094" s="17" t="s">
        <v>11576</v>
      </c>
      <c r="F5094" s="25" t="str">
        <f>LEFT(E5094,MIN(FIND({0,1,2,3,4,5,6,7,8,9},ASC(E5094)&amp;1234567890))-1)</f>
        <v>Nd</v>
      </c>
      <c r="G5094" s="25">
        <f t="shared" si="158"/>
        <v>3</v>
      </c>
      <c r="H5094" s="25">
        <f>VLOOKUP(F5094,Table!$A$2:$C$121,2,0)</f>
        <v>3</v>
      </c>
      <c r="I5094" s="26">
        <f>VLOOKUP(F5094,Table!$A$2:$C$121,3,0)</f>
        <v>6</v>
      </c>
      <c r="J5094" s="17" t="s">
        <v>11696</v>
      </c>
      <c r="K5094" s="25" t="str">
        <f>LEFT(J5094,MIN(FIND({0,1,2,3,4,5,6,7,8,9},ASC(J5094)&amp;1234567890))-1)</f>
        <v>Rh</v>
      </c>
      <c r="L5094" s="25">
        <f t="shared" si="159"/>
        <v>2</v>
      </c>
      <c r="M5094" s="25">
        <f>VLOOKUP(K5094,Table!$A$2:$C$121,2,0)</f>
        <v>9</v>
      </c>
      <c r="N5094" s="26">
        <f>VLOOKUP(K5094,Table!$A$2:$C$121,3,0)</f>
        <v>5</v>
      </c>
      <c r="O5094" s="13" t="str">
        <f>VLOOKUP(A5094,Table!$U$1:$V$230,2,0)</f>
        <v>Trigonal</v>
      </c>
      <c r="P5094" s="1"/>
    </row>
    <row r="5095" spans="1:16">
      <c r="A5095" s="12">
        <v>148</v>
      </c>
      <c r="B5095" s="12">
        <v>647297</v>
      </c>
      <c r="C5095" s="12" t="s">
        <v>5562</v>
      </c>
      <c r="D5095" s="12" t="s">
        <v>5656</v>
      </c>
      <c r="E5095" s="17" t="s">
        <v>12003</v>
      </c>
      <c r="F5095" s="25" t="str">
        <f>LEFT(E5095,MIN(FIND({0,1,2,3,4,5,6,7,8,9},ASC(E5095)&amp;1234567890))-1)</f>
        <v>Pr</v>
      </c>
      <c r="G5095" s="25">
        <f t="shared" si="158"/>
        <v>3</v>
      </c>
      <c r="H5095" s="25">
        <f>VLOOKUP(F5095,Table!$A$2:$C$121,2,0)</f>
        <v>3</v>
      </c>
      <c r="I5095" s="26">
        <f>VLOOKUP(F5095,Table!$A$2:$C$121,3,0)</f>
        <v>6</v>
      </c>
      <c r="J5095" s="17" t="s">
        <v>500</v>
      </c>
      <c r="K5095" s="25" t="str">
        <f>LEFT(J5095,MIN(FIND({0,1,2,3,4,5,6,7,8,9},ASC(J5095)&amp;1234567890))-1)</f>
        <v>O</v>
      </c>
      <c r="L5095" s="25">
        <f t="shared" si="159"/>
        <v>5</v>
      </c>
      <c r="M5095" s="25">
        <f>VLOOKUP(K5095,Table!$A$2:$C$121,2,0)</f>
        <v>16</v>
      </c>
      <c r="N5095" s="26">
        <f>VLOOKUP(K5095,Table!$A$2:$C$121,3,0)</f>
        <v>2</v>
      </c>
      <c r="O5095" s="13" t="str">
        <f>VLOOKUP(A5095,Table!$U$1:$V$230,2,0)</f>
        <v>Trigonal</v>
      </c>
      <c r="P5095" s="1"/>
    </row>
    <row r="5096" spans="1:16">
      <c r="A5096" s="12">
        <v>148</v>
      </c>
      <c r="B5096" s="12">
        <v>647502</v>
      </c>
      <c r="C5096" s="12" t="s">
        <v>5562</v>
      </c>
      <c r="D5096" s="12" t="s">
        <v>5657</v>
      </c>
      <c r="E5096" s="17" t="s">
        <v>11545</v>
      </c>
      <c r="F5096" s="25" t="str">
        <f>LEFT(E5096,MIN(FIND({0,1,2,3,4,5,6,7,8,9},ASC(E5096)&amp;1234567890))-1)</f>
        <v>Tb</v>
      </c>
      <c r="G5096" s="25">
        <f t="shared" si="158"/>
        <v>3</v>
      </c>
      <c r="H5096" s="25">
        <f>VLOOKUP(F5096,Table!$A$2:$C$121,2,0)</f>
        <v>3</v>
      </c>
      <c r="I5096" s="26">
        <f>VLOOKUP(F5096,Table!$A$2:$C$121,3,0)</f>
        <v>6</v>
      </c>
      <c r="J5096" s="17" t="s">
        <v>500</v>
      </c>
      <c r="K5096" s="25" t="str">
        <f>LEFT(J5096,MIN(FIND({0,1,2,3,4,5,6,7,8,9},ASC(J5096)&amp;1234567890))-1)</f>
        <v>O</v>
      </c>
      <c r="L5096" s="25">
        <f t="shared" si="159"/>
        <v>5</v>
      </c>
      <c r="M5096" s="25">
        <f>VLOOKUP(K5096,Table!$A$2:$C$121,2,0)</f>
        <v>16</v>
      </c>
      <c r="N5096" s="26">
        <f>VLOOKUP(K5096,Table!$A$2:$C$121,3,0)</f>
        <v>2</v>
      </c>
      <c r="O5096" s="13" t="str">
        <f>VLOOKUP(A5096,Table!$U$1:$V$230,2,0)</f>
        <v>Trigonal</v>
      </c>
      <c r="P5096" s="1"/>
    </row>
    <row r="5097" spans="1:16">
      <c r="A5097" s="12">
        <v>148</v>
      </c>
      <c r="B5097" s="12">
        <v>648687</v>
      </c>
      <c r="C5097" s="12" t="s">
        <v>5562</v>
      </c>
      <c r="D5097" s="12" t="s">
        <v>5658</v>
      </c>
      <c r="E5097" s="17" t="s">
        <v>12003</v>
      </c>
      <c r="F5097" s="25" t="str">
        <f>LEFT(E5097,MIN(FIND({0,1,2,3,4,5,6,7,8,9},ASC(E5097)&amp;1234567890))-1)</f>
        <v>Pr</v>
      </c>
      <c r="G5097" s="25">
        <f t="shared" si="158"/>
        <v>3</v>
      </c>
      <c r="H5097" s="25">
        <f>VLOOKUP(F5097,Table!$A$2:$C$121,2,0)</f>
        <v>3</v>
      </c>
      <c r="I5097" s="26">
        <f>VLOOKUP(F5097,Table!$A$2:$C$121,3,0)</f>
        <v>6</v>
      </c>
      <c r="J5097" s="17" t="s">
        <v>12174</v>
      </c>
      <c r="K5097" s="25" t="str">
        <f>LEFT(J5097,MIN(FIND({0,1,2,3,4,5,6,7,8,9},ASC(J5097)&amp;1234567890))-1)</f>
        <v>Pd</v>
      </c>
      <c r="L5097" s="25">
        <f t="shared" si="159"/>
        <v>4</v>
      </c>
      <c r="M5097" s="25">
        <f>VLOOKUP(K5097,Table!$A$2:$C$121,2,0)</f>
        <v>10</v>
      </c>
      <c r="N5097" s="26">
        <f>VLOOKUP(K5097,Table!$A$2:$C$121,3,0)</f>
        <v>5</v>
      </c>
      <c r="O5097" s="13" t="str">
        <f>VLOOKUP(A5097,Table!$U$1:$V$230,2,0)</f>
        <v>Trigonal</v>
      </c>
      <c r="P5097" s="1"/>
    </row>
    <row r="5098" spans="1:16">
      <c r="A5098" s="12">
        <v>148</v>
      </c>
      <c r="B5098" s="12">
        <v>648718</v>
      </c>
      <c r="C5098" s="12" t="s">
        <v>5562</v>
      </c>
      <c r="D5098" s="12" t="s">
        <v>5659</v>
      </c>
      <c r="E5098" s="17" t="s">
        <v>12174</v>
      </c>
      <c r="F5098" s="25" t="str">
        <f>LEFT(E5098,MIN(FIND({0,1,2,3,4,5,6,7,8,9},ASC(E5098)&amp;1234567890))-1)</f>
        <v>Pd</v>
      </c>
      <c r="G5098" s="25">
        <f t="shared" si="158"/>
        <v>4</v>
      </c>
      <c r="H5098" s="25">
        <f>VLOOKUP(F5098,Table!$A$2:$C$121,2,0)</f>
        <v>10</v>
      </c>
      <c r="I5098" s="26">
        <f>VLOOKUP(F5098,Table!$A$2:$C$121,3,0)</f>
        <v>5</v>
      </c>
      <c r="J5098" s="17" t="s">
        <v>12048</v>
      </c>
      <c r="K5098" s="25" t="str">
        <f>LEFT(J5098,MIN(FIND({0,1,2,3,4,5,6,7,8,9},ASC(J5098)&amp;1234567890))-1)</f>
        <v>Pu</v>
      </c>
      <c r="L5098" s="25">
        <f t="shared" si="159"/>
        <v>3</v>
      </c>
      <c r="M5098" s="25">
        <f>VLOOKUP(K5098,Table!$A$2:$C$121,2,0)</f>
        <v>3</v>
      </c>
      <c r="N5098" s="26">
        <f>VLOOKUP(K5098,Table!$A$2:$C$121,3,0)</f>
        <v>7</v>
      </c>
      <c r="O5098" s="13" t="str">
        <f>VLOOKUP(A5098,Table!$U$1:$V$230,2,0)</f>
        <v>Trigonal</v>
      </c>
      <c r="P5098" s="1"/>
    </row>
    <row r="5099" spans="1:16">
      <c r="A5099" s="12">
        <v>148</v>
      </c>
      <c r="B5099" s="12">
        <v>648902</v>
      </c>
      <c r="C5099" s="12" t="s">
        <v>5562</v>
      </c>
      <c r="D5099" s="12" t="s">
        <v>5660</v>
      </c>
      <c r="E5099" s="17" t="s">
        <v>501</v>
      </c>
      <c r="F5099" s="25" t="str">
        <f>LEFT(E5099,MIN(FIND({0,1,2,3,4,5,6,7,8,9},ASC(E5099)&amp;1234567890))-1)</f>
        <v>Sm</v>
      </c>
      <c r="G5099" s="25">
        <f t="shared" si="158"/>
        <v>3</v>
      </c>
      <c r="H5099" s="25">
        <f>VLOOKUP(F5099,Table!$A$2:$C$121,2,0)</f>
        <v>3</v>
      </c>
      <c r="I5099" s="26">
        <f>VLOOKUP(F5099,Table!$A$2:$C$121,3,0)</f>
        <v>6</v>
      </c>
      <c r="J5099" s="17" t="s">
        <v>12174</v>
      </c>
      <c r="K5099" s="25" t="str">
        <f>LEFT(J5099,MIN(FIND({0,1,2,3,4,5,6,7,8,9},ASC(J5099)&amp;1234567890))-1)</f>
        <v>Pd</v>
      </c>
      <c r="L5099" s="25">
        <f t="shared" si="159"/>
        <v>4</v>
      </c>
      <c r="M5099" s="25">
        <f>VLOOKUP(K5099,Table!$A$2:$C$121,2,0)</f>
        <v>10</v>
      </c>
      <c r="N5099" s="26">
        <f>VLOOKUP(K5099,Table!$A$2:$C$121,3,0)</f>
        <v>5</v>
      </c>
      <c r="O5099" s="13" t="str">
        <f>VLOOKUP(A5099,Table!$U$1:$V$230,2,0)</f>
        <v>Trigonal</v>
      </c>
      <c r="P5099" s="1"/>
    </row>
    <row r="5100" spans="1:16">
      <c r="A5100" s="12">
        <v>148</v>
      </c>
      <c r="B5100" s="12">
        <v>648980</v>
      </c>
      <c r="C5100" s="12" t="s">
        <v>5562</v>
      </c>
      <c r="D5100" s="12" t="s">
        <v>5661</v>
      </c>
      <c r="E5100" s="17" t="s">
        <v>12174</v>
      </c>
      <c r="F5100" s="25" t="str">
        <f>LEFT(E5100,MIN(FIND({0,1,2,3,4,5,6,7,8,9},ASC(E5100)&amp;1234567890))-1)</f>
        <v>Pd</v>
      </c>
      <c r="G5100" s="25">
        <f t="shared" si="158"/>
        <v>4</v>
      </c>
      <c r="H5100" s="25">
        <f>VLOOKUP(F5100,Table!$A$2:$C$121,2,0)</f>
        <v>10</v>
      </c>
      <c r="I5100" s="26">
        <f>VLOOKUP(F5100,Table!$A$2:$C$121,3,0)</f>
        <v>5</v>
      </c>
      <c r="J5100" s="17" t="s">
        <v>11545</v>
      </c>
      <c r="K5100" s="25" t="str">
        <f>LEFT(J5100,MIN(FIND({0,1,2,3,4,5,6,7,8,9},ASC(J5100)&amp;1234567890))-1)</f>
        <v>Tb</v>
      </c>
      <c r="L5100" s="25">
        <f t="shared" si="159"/>
        <v>3</v>
      </c>
      <c r="M5100" s="25">
        <f>VLOOKUP(K5100,Table!$A$2:$C$121,2,0)</f>
        <v>3</v>
      </c>
      <c r="N5100" s="26">
        <f>VLOOKUP(K5100,Table!$A$2:$C$121,3,0)</f>
        <v>6</v>
      </c>
      <c r="O5100" s="13" t="str">
        <f>VLOOKUP(A5100,Table!$U$1:$V$230,2,0)</f>
        <v>Trigonal</v>
      </c>
      <c r="P5100" s="1"/>
    </row>
    <row r="5101" spans="1:16">
      <c r="A5101" s="12">
        <v>148</v>
      </c>
      <c r="B5101" s="12">
        <v>649031</v>
      </c>
      <c r="C5101" s="12" t="s">
        <v>5562</v>
      </c>
      <c r="D5101" s="12" t="s">
        <v>5662</v>
      </c>
      <c r="E5101" s="17" t="s">
        <v>12088</v>
      </c>
      <c r="F5101" s="25" t="str">
        <f>LEFT(E5101,MIN(FIND({0,1,2,3,4,5,6,7,8,9},ASC(E5101)&amp;1234567890))-1)</f>
        <v>Th</v>
      </c>
      <c r="G5101" s="25">
        <f t="shared" si="158"/>
        <v>3</v>
      </c>
      <c r="H5101" s="25">
        <f>VLOOKUP(F5101,Table!$A$2:$C$121,2,0)</f>
        <v>3</v>
      </c>
      <c r="I5101" s="26">
        <f>VLOOKUP(F5101,Table!$A$2:$C$121,3,0)</f>
        <v>7</v>
      </c>
      <c r="J5101" s="17" t="s">
        <v>12174</v>
      </c>
      <c r="K5101" s="25" t="str">
        <f>LEFT(J5101,MIN(FIND({0,1,2,3,4,5,6,7,8,9},ASC(J5101)&amp;1234567890))-1)</f>
        <v>Pd</v>
      </c>
      <c r="L5101" s="25">
        <f t="shared" si="159"/>
        <v>4</v>
      </c>
      <c r="M5101" s="25">
        <f>VLOOKUP(K5101,Table!$A$2:$C$121,2,0)</f>
        <v>10</v>
      </c>
      <c r="N5101" s="26">
        <f>VLOOKUP(K5101,Table!$A$2:$C$121,3,0)</f>
        <v>5</v>
      </c>
      <c r="O5101" s="13" t="str">
        <f>VLOOKUP(A5101,Table!$U$1:$V$230,2,0)</f>
        <v>Trigonal</v>
      </c>
      <c r="P5101" s="1"/>
    </row>
    <row r="5102" spans="1:16">
      <c r="A5102" s="12">
        <v>148</v>
      </c>
      <c r="B5102" s="12">
        <v>649070</v>
      </c>
      <c r="C5102" s="12" t="s">
        <v>5562</v>
      </c>
      <c r="D5102" s="12" t="s">
        <v>5663</v>
      </c>
      <c r="E5102" s="17" t="s">
        <v>11981</v>
      </c>
      <c r="F5102" s="25" t="str">
        <f>LEFT(E5102,MIN(FIND({0,1,2,3,4,5,6,7,8,9},ASC(E5102)&amp;1234567890))-1)</f>
        <v>Tm</v>
      </c>
      <c r="G5102" s="25">
        <f t="shared" si="158"/>
        <v>3</v>
      </c>
      <c r="H5102" s="25">
        <f>VLOOKUP(F5102,Table!$A$2:$C$121,2,0)</f>
        <v>3</v>
      </c>
      <c r="I5102" s="26">
        <f>VLOOKUP(F5102,Table!$A$2:$C$121,3,0)</f>
        <v>6</v>
      </c>
      <c r="J5102" s="17" t="s">
        <v>12174</v>
      </c>
      <c r="K5102" s="25" t="str">
        <f>LEFT(J5102,MIN(FIND({0,1,2,3,4,5,6,7,8,9},ASC(J5102)&amp;1234567890))-1)</f>
        <v>Pd</v>
      </c>
      <c r="L5102" s="25">
        <f t="shared" si="159"/>
        <v>4</v>
      </c>
      <c r="M5102" s="25">
        <f>VLOOKUP(K5102,Table!$A$2:$C$121,2,0)</f>
        <v>10</v>
      </c>
      <c r="N5102" s="26">
        <f>VLOOKUP(K5102,Table!$A$2:$C$121,3,0)</f>
        <v>5</v>
      </c>
      <c r="O5102" s="13" t="str">
        <f>VLOOKUP(A5102,Table!$U$1:$V$230,2,0)</f>
        <v>Trigonal</v>
      </c>
      <c r="P5102" s="1"/>
    </row>
    <row r="5103" spans="1:16">
      <c r="A5103" s="12">
        <v>148</v>
      </c>
      <c r="B5103" s="12">
        <v>649100</v>
      </c>
      <c r="C5103" s="12" t="s">
        <v>5562</v>
      </c>
      <c r="D5103" s="12" t="s">
        <v>5664</v>
      </c>
      <c r="E5103" s="17" t="s">
        <v>77</v>
      </c>
      <c r="F5103" s="25" t="str">
        <f>LEFT(E5103,MIN(FIND({0,1,2,3,4,5,6,7,8,9},ASC(E5103)&amp;1234567890))-1)</f>
        <v>Y</v>
      </c>
      <c r="G5103" s="25">
        <f t="shared" si="158"/>
        <v>3</v>
      </c>
      <c r="H5103" s="25">
        <f>VLOOKUP(F5103,Table!$A$2:$C$121,2,0)</f>
        <v>3</v>
      </c>
      <c r="I5103" s="26">
        <f>VLOOKUP(F5103,Table!$A$2:$C$121,3,0)</f>
        <v>5</v>
      </c>
      <c r="J5103" s="17" t="s">
        <v>11781</v>
      </c>
      <c r="K5103" s="25" t="str">
        <f>LEFT(J5103,MIN(FIND({0,1,2,3,4,5,6,7,8,9},ASC(J5103)&amp;1234567890))-1)</f>
        <v>Pd</v>
      </c>
      <c r="L5103" s="25">
        <f t="shared" si="159"/>
        <v>2</v>
      </c>
      <c r="M5103" s="25">
        <f>VLOOKUP(K5103,Table!$A$2:$C$121,2,0)</f>
        <v>10</v>
      </c>
      <c r="N5103" s="26">
        <f>VLOOKUP(K5103,Table!$A$2:$C$121,3,0)</f>
        <v>5</v>
      </c>
      <c r="O5103" s="13" t="str">
        <f>VLOOKUP(A5103,Table!$U$1:$V$230,2,0)</f>
        <v>Trigonal</v>
      </c>
      <c r="P5103" s="1"/>
    </row>
    <row r="5104" spans="1:16">
      <c r="A5104" s="12">
        <v>148</v>
      </c>
      <c r="B5104" s="12">
        <v>649109</v>
      </c>
      <c r="C5104" s="12" t="s">
        <v>5562</v>
      </c>
      <c r="D5104" s="12" t="s">
        <v>5665</v>
      </c>
      <c r="E5104" s="17" t="s">
        <v>77</v>
      </c>
      <c r="F5104" s="25" t="str">
        <f>LEFT(E5104,MIN(FIND({0,1,2,3,4,5,6,7,8,9},ASC(E5104)&amp;1234567890))-1)</f>
        <v>Y</v>
      </c>
      <c r="G5104" s="25">
        <f t="shared" si="158"/>
        <v>3</v>
      </c>
      <c r="H5104" s="25">
        <f>VLOOKUP(F5104,Table!$A$2:$C$121,2,0)</f>
        <v>3</v>
      </c>
      <c r="I5104" s="26">
        <f>VLOOKUP(F5104,Table!$A$2:$C$121,3,0)</f>
        <v>5</v>
      </c>
      <c r="J5104" s="17" t="s">
        <v>12174</v>
      </c>
      <c r="K5104" s="25" t="str">
        <f>LEFT(J5104,MIN(FIND({0,1,2,3,4,5,6,7,8,9},ASC(J5104)&amp;1234567890))-1)</f>
        <v>Pd</v>
      </c>
      <c r="L5104" s="25">
        <f t="shared" si="159"/>
        <v>4</v>
      </c>
      <c r="M5104" s="25">
        <f>VLOOKUP(K5104,Table!$A$2:$C$121,2,0)</f>
        <v>10</v>
      </c>
      <c r="N5104" s="26">
        <f>VLOOKUP(K5104,Table!$A$2:$C$121,3,0)</f>
        <v>5</v>
      </c>
      <c r="O5104" s="13" t="str">
        <f>VLOOKUP(A5104,Table!$U$1:$V$230,2,0)</f>
        <v>Trigonal</v>
      </c>
      <c r="P5104" s="1"/>
    </row>
    <row r="5105" spans="1:16">
      <c r="A5105" s="12">
        <v>148</v>
      </c>
      <c r="B5105" s="12">
        <v>649127</v>
      </c>
      <c r="C5105" s="12" t="s">
        <v>5562</v>
      </c>
      <c r="D5105" s="12" t="s">
        <v>5666</v>
      </c>
      <c r="E5105" s="17" t="s">
        <v>422</v>
      </c>
      <c r="F5105" s="25" t="str">
        <f>LEFT(E5105,MIN(FIND({0,1,2,3,4,5,6,7,8,9},ASC(E5105)&amp;1234567890))-1)</f>
        <v>Yb</v>
      </c>
      <c r="G5105" s="25">
        <f t="shared" si="158"/>
        <v>3</v>
      </c>
      <c r="H5105" s="25">
        <f>VLOOKUP(F5105,Table!$A$2:$C$121,2,0)</f>
        <v>3</v>
      </c>
      <c r="I5105" s="26">
        <f>VLOOKUP(F5105,Table!$A$2:$C$121,3,0)</f>
        <v>6</v>
      </c>
      <c r="J5105" s="17" t="s">
        <v>12174</v>
      </c>
      <c r="K5105" s="25" t="str">
        <f>LEFT(J5105,MIN(FIND({0,1,2,3,4,5,6,7,8,9},ASC(J5105)&amp;1234567890))-1)</f>
        <v>Pd</v>
      </c>
      <c r="L5105" s="25">
        <f t="shared" si="159"/>
        <v>4</v>
      </c>
      <c r="M5105" s="25">
        <f>VLOOKUP(K5105,Table!$A$2:$C$121,2,0)</f>
        <v>10</v>
      </c>
      <c r="N5105" s="26">
        <f>VLOOKUP(K5105,Table!$A$2:$C$121,3,0)</f>
        <v>5</v>
      </c>
      <c r="O5105" s="13" t="str">
        <f>VLOOKUP(A5105,Table!$U$1:$V$230,2,0)</f>
        <v>Trigonal</v>
      </c>
      <c r="P5105" s="1"/>
    </row>
    <row r="5106" spans="1:16">
      <c r="A5106" s="12">
        <v>148</v>
      </c>
      <c r="B5106" s="12">
        <v>649188</v>
      </c>
      <c r="C5106" s="12" t="s">
        <v>5562</v>
      </c>
      <c r="D5106" s="12" t="s">
        <v>5667</v>
      </c>
      <c r="E5106" s="17" t="s">
        <v>12003</v>
      </c>
      <c r="F5106" s="25" t="str">
        <f>LEFT(E5106,MIN(FIND({0,1,2,3,4,5,6,7,8,9},ASC(E5106)&amp;1234567890))-1)</f>
        <v>Pr</v>
      </c>
      <c r="G5106" s="25">
        <f t="shared" si="158"/>
        <v>3</v>
      </c>
      <c r="H5106" s="25">
        <f>VLOOKUP(F5106,Table!$A$2:$C$121,2,0)</f>
        <v>3</v>
      </c>
      <c r="I5106" s="26">
        <f>VLOOKUP(F5106,Table!$A$2:$C$121,3,0)</f>
        <v>6</v>
      </c>
      <c r="J5106" s="17" t="s">
        <v>11464</v>
      </c>
      <c r="K5106" s="25" t="str">
        <f>LEFT(J5106,MIN(FIND({0,1,2,3,4,5,6,7,8,9},ASC(J5106)&amp;1234567890))-1)</f>
        <v>Pt</v>
      </c>
      <c r="L5106" s="25">
        <f t="shared" si="159"/>
        <v>2</v>
      </c>
      <c r="M5106" s="25">
        <f>VLOOKUP(K5106,Table!$A$2:$C$121,2,0)</f>
        <v>10</v>
      </c>
      <c r="N5106" s="26">
        <f>VLOOKUP(K5106,Table!$A$2:$C$121,3,0)</f>
        <v>6</v>
      </c>
      <c r="O5106" s="13" t="str">
        <f>VLOOKUP(A5106,Table!$U$1:$V$230,2,0)</f>
        <v>Trigonal</v>
      </c>
      <c r="P5106" s="1"/>
    </row>
    <row r="5107" spans="1:16">
      <c r="A5107" s="12">
        <v>148</v>
      </c>
      <c r="B5107" s="12">
        <v>649218</v>
      </c>
      <c r="C5107" s="12" t="s">
        <v>5562</v>
      </c>
      <c r="D5107" s="12" t="s">
        <v>5668</v>
      </c>
      <c r="E5107" s="17" t="s">
        <v>12003</v>
      </c>
      <c r="F5107" s="25" t="str">
        <f>LEFT(E5107,MIN(FIND({0,1,2,3,4,5,6,7,8,9},ASC(E5107)&amp;1234567890))-1)</f>
        <v>Pr</v>
      </c>
      <c r="G5107" s="25">
        <f t="shared" si="158"/>
        <v>3</v>
      </c>
      <c r="H5107" s="25">
        <f>VLOOKUP(F5107,Table!$A$2:$C$121,2,0)</f>
        <v>3</v>
      </c>
      <c r="I5107" s="26">
        <f>VLOOKUP(F5107,Table!$A$2:$C$121,3,0)</f>
        <v>6</v>
      </c>
      <c r="J5107" s="17" t="s">
        <v>11696</v>
      </c>
      <c r="K5107" s="25" t="str">
        <f>LEFT(J5107,MIN(FIND({0,1,2,3,4,5,6,7,8,9},ASC(J5107)&amp;1234567890))-1)</f>
        <v>Rh</v>
      </c>
      <c r="L5107" s="25">
        <f t="shared" si="159"/>
        <v>2</v>
      </c>
      <c r="M5107" s="25">
        <f>VLOOKUP(K5107,Table!$A$2:$C$121,2,0)</f>
        <v>9</v>
      </c>
      <c r="N5107" s="26">
        <f>VLOOKUP(K5107,Table!$A$2:$C$121,3,0)</f>
        <v>5</v>
      </c>
      <c r="O5107" s="13" t="str">
        <f>VLOOKUP(A5107,Table!$U$1:$V$230,2,0)</f>
        <v>Trigonal</v>
      </c>
      <c r="P5107" s="1"/>
    </row>
    <row r="5108" spans="1:16">
      <c r="A5108" s="12">
        <v>148</v>
      </c>
      <c r="B5108" s="12">
        <v>649660</v>
      </c>
      <c r="C5108" s="12" t="s">
        <v>5562</v>
      </c>
      <c r="D5108" s="12" t="s">
        <v>5669</v>
      </c>
      <c r="E5108" s="17" t="s">
        <v>501</v>
      </c>
      <c r="F5108" s="25" t="str">
        <f>LEFT(E5108,MIN(FIND({0,1,2,3,4,5,6,7,8,9},ASC(E5108)&amp;1234567890))-1)</f>
        <v>Sm</v>
      </c>
      <c r="G5108" s="25">
        <f t="shared" si="158"/>
        <v>3</v>
      </c>
      <c r="H5108" s="25">
        <f>VLOOKUP(F5108,Table!$A$2:$C$121,2,0)</f>
        <v>3</v>
      </c>
      <c r="I5108" s="26">
        <f>VLOOKUP(F5108,Table!$A$2:$C$121,3,0)</f>
        <v>6</v>
      </c>
      <c r="J5108" s="17" t="s">
        <v>11939</v>
      </c>
      <c r="K5108" s="25" t="str">
        <f>LEFT(J5108,MIN(FIND({0,1,2,3,4,5,6,7,8,9},ASC(J5108)&amp;1234567890))-1)</f>
        <v>Pt</v>
      </c>
      <c r="L5108" s="25">
        <f t="shared" si="159"/>
        <v>4</v>
      </c>
      <c r="M5108" s="25">
        <f>VLOOKUP(K5108,Table!$A$2:$C$121,2,0)</f>
        <v>10</v>
      </c>
      <c r="N5108" s="26">
        <f>VLOOKUP(K5108,Table!$A$2:$C$121,3,0)</f>
        <v>6</v>
      </c>
      <c r="O5108" s="13" t="str">
        <f>VLOOKUP(A5108,Table!$U$1:$V$230,2,0)</f>
        <v>Trigonal</v>
      </c>
      <c r="P5108" s="1"/>
    </row>
    <row r="5109" spans="1:16">
      <c r="A5109" s="12">
        <v>148</v>
      </c>
      <c r="B5109" s="12">
        <v>649707</v>
      </c>
      <c r="C5109" s="12" t="s">
        <v>5562</v>
      </c>
      <c r="D5109" s="12" t="s">
        <v>5670</v>
      </c>
      <c r="E5109" s="17" t="s">
        <v>11723</v>
      </c>
      <c r="F5109" s="25" t="str">
        <f>LEFT(E5109,MIN(FIND({0,1,2,3,4,5,6,7,8,9},ASC(E5109)&amp;1234567890))-1)</f>
        <v>Sr</v>
      </c>
      <c r="G5109" s="25">
        <f t="shared" si="158"/>
        <v>3</v>
      </c>
      <c r="H5109" s="25">
        <f>VLOOKUP(F5109,Table!$A$2:$C$121,2,0)</f>
        <v>2</v>
      </c>
      <c r="I5109" s="26">
        <f>VLOOKUP(F5109,Table!$A$2:$C$121,3,0)</f>
        <v>5</v>
      </c>
      <c r="J5109" s="17" t="s">
        <v>11464</v>
      </c>
      <c r="K5109" s="25" t="str">
        <f>LEFT(J5109,MIN(FIND({0,1,2,3,4,5,6,7,8,9},ASC(J5109)&amp;1234567890))-1)</f>
        <v>Pt</v>
      </c>
      <c r="L5109" s="25">
        <f t="shared" si="159"/>
        <v>2</v>
      </c>
      <c r="M5109" s="25">
        <f>VLOOKUP(K5109,Table!$A$2:$C$121,2,0)</f>
        <v>10</v>
      </c>
      <c r="N5109" s="26">
        <f>VLOOKUP(K5109,Table!$A$2:$C$121,3,0)</f>
        <v>6</v>
      </c>
      <c r="O5109" s="13" t="str">
        <f>VLOOKUP(A5109,Table!$U$1:$V$230,2,0)</f>
        <v>Trigonal</v>
      </c>
      <c r="P5109" s="1"/>
    </row>
    <row r="5110" spans="1:16">
      <c r="A5110" s="12">
        <v>148</v>
      </c>
      <c r="B5110" s="12">
        <v>649735</v>
      </c>
      <c r="C5110" s="12" t="s">
        <v>5562</v>
      </c>
      <c r="D5110" s="12" t="s">
        <v>5671</v>
      </c>
      <c r="E5110" s="17" t="s">
        <v>11545</v>
      </c>
      <c r="F5110" s="25" t="str">
        <f>LEFT(E5110,MIN(FIND({0,1,2,3,4,5,6,7,8,9},ASC(E5110)&amp;1234567890))-1)</f>
        <v>Tb</v>
      </c>
      <c r="G5110" s="25">
        <f t="shared" si="158"/>
        <v>3</v>
      </c>
      <c r="H5110" s="25">
        <f>VLOOKUP(F5110,Table!$A$2:$C$121,2,0)</f>
        <v>3</v>
      </c>
      <c r="I5110" s="26">
        <f>VLOOKUP(F5110,Table!$A$2:$C$121,3,0)</f>
        <v>6</v>
      </c>
      <c r="J5110" s="17" t="s">
        <v>11939</v>
      </c>
      <c r="K5110" s="25" t="str">
        <f>LEFT(J5110,MIN(FIND({0,1,2,3,4,5,6,7,8,9},ASC(J5110)&amp;1234567890))-1)</f>
        <v>Pt</v>
      </c>
      <c r="L5110" s="25">
        <f t="shared" si="159"/>
        <v>4</v>
      </c>
      <c r="M5110" s="25">
        <f>VLOOKUP(K5110,Table!$A$2:$C$121,2,0)</f>
        <v>10</v>
      </c>
      <c r="N5110" s="26">
        <f>VLOOKUP(K5110,Table!$A$2:$C$121,3,0)</f>
        <v>6</v>
      </c>
      <c r="O5110" s="13" t="str">
        <f>VLOOKUP(A5110,Table!$U$1:$V$230,2,0)</f>
        <v>Trigonal</v>
      </c>
      <c r="P5110" s="1"/>
    </row>
    <row r="5111" spans="1:16">
      <c r="A5111" s="12">
        <v>148</v>
      </c>
      <c r="B5111" s="12">
        <v>649798</v>
      </c>
      <c r="C5111" s="12" t="s">
        <v>5562</v>
      </c>
      <c r="D5111" s="12" t="s">
        <v>5672</v>
      </c>
      <c r="E5111" s="17" t="s">
        <v>11981</v>
      </c>
      <c r="F5111" s="25" t="str">
        <f>LEFT(E5111,MIN(FIND({0,1,2,3,4,5,6,7,8,9},ASC(E5111)&amp;1234567890))-1)</f>
        <v>Tm</v>
      </c>
      <c r="G5111" s="25">
        <f t="shared" si="158"/>
        <v>3</v>
      </c>
      <c r="H5111" s="25">
        <f>VLOOKUP(F5111,Table!$A$2:$C$121,2,0)</f>
        <v>3</v>
      </c>
      <c r="I5111" s="26">
        <f>VLOOKUP(F5111,Table!$A$2:$C$121,3,0)</f>
        <v>6</v>
      </c>
      <c r="J5111" s="17" t="s">
        <v>11939</v>
      </c>
      <c r="K5111" s="25" t="str">
        <f>LEFT(J5111,MIN(FIND({0,1,2,3,4,5,6,7,8,9},ASC(J5111)&amp;1234567890))-1)</f>
        <v>Pt</v>
      </c>
      <c r="L5111" s="25">
        <f t="shared" si="159"/>
        <v>4</v>
      </c>
      <c r="M5111" s="25">
        <f>VLOOKUP(K5111,Table!$A$2:$C$121,2,0)</f>
        <v>10</v>
      </c>
      <c r="N5111" s="26">
        <f>VLOOKUP(K5111,Table!$A$2:$C$121,3,0)</f>
        <v>6</v>
      </c>
      <c r="O5111" s="13" t="str">
        <f>VLOOKUP(A5111,Table!$U$1:$V$230,2,0)</f>
        <v>Trigonal</v>
      </c>
      <c r="P5111" s="1"/>
    </row>
    <row r="5112" spans="1:16">
      <c r="A5112" s="12">
        <v>148</v>
      </c>
      <c r="B5112" s="12">
        <v>649869</v>
      </c>
      <c r="C5112" s="12" t="s">
        <v>5562</v>
      </c>
      <c r="D5112" s="12" t="s">
        <v>5673</v>
      </c>
      <c r="E5112" s="17" t="s">
        <v>422</v>
      </c>
      <c r="F5112" s="25" t="str">
        <f>LEFT(E5112,MIN(FIND({0,1,2,3,4,5,6,7,8,9},ASC(E5112)&amp;1234567890))-1)</f>
        <v>Yb</v>
      </c>
      <c r="G5112" s="25">
        <f t="shared" si="158"/>
        <v>3</v>
      </c>
      <c r="H5112" s="25">
        <f>VLOOKUP(F5112,Table!$A$2:$C$121,2,0)</f>
        <v>3</v>
      </c>
      <c r="I5112" s="26">
        <f>VLOOKUP(F5112,Table!$A$2:$C$121,3,0)</f>
        <v>6</v>
      </c>
      <c r="J5112" s="17" t="s">
        <v>11939</v>
      </c>
      <c r="K5112" s="25" t="str">
        <f>LEFT(J5112,MIN(FIND({0,1,2,3,4,5,6,7,8,9},ASC(J5112)&amp;1234567890))-1)</f>
        <v>Pt</v>
      </c>
      <c r="L5112" s="25">
        <f t="shared" si="159"/>
        <v>4</v>
      </c>
      <c r="M5112" s="25">
        <f>VLOOKUP(K5112,Table!$A$2:$C$121,2,0)</f>
        <v>10</v>
      </c>
      <c r="N5112" s="26">
        <f>VLOOKUP(K5112,Table!$A$2:$C$121,3,0)</f>
        <v>6</v>
      </c>
      <c r="O5112" s="13" t="str">
        <f>VLOOKUP(A5112,Table!$U$1:$V$230,2,0)</f>
        <v>Trigonal</v>
      </c>
      <c r="P5112" s="1"/>
    </row>
    <row r="5113" spans="1:16">
      <c r="A5113" s="12">
        <v>148</v>
      </c>
      <c r="B5113" s="12">
        <v>656947</v>
      </c>
      <c r="C5113" s="12" t="s">
        <v>5562</v>
      </c>
      <c r="D5113" s="12" t="s">
        <v>5674</v>
      </c>
      <c r="E5113" s="17" t="s">
        <v>11999</v>
      </c>
      <c r="F5113" s="25" t="str">
        <f>LEFT(E5113,MIN(FIND({0,1,2,3,4,5,6,7,8,9},ASC(E5113)&amp;1234567890))-1)</f>
        <v>La</v>
      </c>
      <c r="G5113" s="25">
        <f t="shared" si="158"/>
        <v>3</v>
      </c>
      <c r="H5113" s="25">
        <f>VLOOKUP(F5113,Table!$A$2:$C$121,2,0)</f>
        <v>3</v>
      </c>
      <c r="I5113" s="26">
        <f>VLOOKUP(F5113,Table!$A$2:$C$121,3,0)</f>
        <v>6</v>
      </c>
      <c r="J5113" s="17" t="s">
        <v>11696</v>
      </c>
      <c r="K5113" s="25" t="str">
        <f>LEFT(J5113,MIN(FIND({0,1,2,3,4,5,6,7,8,9},ASC(J5113)&amp;1234567890))-1)</f>
        <v>Rh</v>
      </c>
      <c r="L5113" s="25">
        <f t="shared" si="159"/>
        <v>2</v>
      </c>
      <c r="M5113" s="25">
        <f>VLOOKUP(K5113,Table!$A$2:$C$121,2,0)</f>
        <v>9</v>
      </c>
      <c r="N5113" s="26">
        <f>VLOOKUP(K5113,Table!$A$2:$C$121,3,0)</f>
        <v>5</v>
      </c>
      <c r="O5113" s="13" t="str">
        <f>VLOOKUP(A5113,Table!$U$1:$V$230,2,0)</f>
        <v>Trigonal</v>
      </c>
      <c r="P5113" s="1"/>
    </row>
    <row r="5114" spans="1:16">
      <c r="A5114" s="12">
        <v>148</v>
      </c>
      <c r="B5114" s="12">
        <v>170773</v>
      </c>
      <c r="C5114" s="12" t="s">
        <v>5562</v>
      </c>
      <c r="D5114" s="12" t="s">
        <v>5675</v>
      </c>
      <c r="E5114" s="17" t="s">
        <v>11336</v>
      </c>
      <c r="F5114" s="25" t="str">
        <f>LEFT(E5114,MIN(FIND({0,1,2,3,4,5,6,7,8,9},ASC(E5114)&amp;1234567890))-1)</f>
        <v>Y</v>
      </c>
      <c r="G5114" s="25">
        <f t="shared" si="158"/>
        <v>1</v>
      </c>
      <c r="H5114" s="25">
        <f>VLOOKUP(F5114,Table!$A$2:$C$121,2,0)</f>
        <v>3</v>
      </c>
      <c r="I5114" s="26">
        <f>VLOOKUP(F5114,Table!$A$2:$C$121,3,0)</f>
        <v>5</v>
      </c>
      <c r="J5114" s="17" t="s">
        <v>11582</v>
      </c>
      <c r="K5114" s="25" t="str">
        <f>LEFT(J5114,MIN(FIND({0,1,2,3,4,5,6,7,8,9},ASC(J5114)&amp;1234567890))-1)</f>
        <v>I</v>
      </c>
      <c r="L5114" s="25">
        <f t="shared" si="159"/>
        <v>3</v>
      </c>
      <c r="M5114" s="25">
        <f>VLOOKUP(K5114,Table!$A$2:$C$121,2,0)</f>
        <v>17</v>
      </c>
      <c r="N5114" s="26">
        <f>VLOOKUP(K5114,Table!$A$2:$C$121,3,0)</f>
        <v>5</v>
      </c>
      <c r="O5114" s="13" t="str">
        <f>VLOOKUP(A5114,Table!$U$1:$V$230,2,0)</f>
        <v>Trigonal</v>
      </c>
      <c r="P5114" s="1"/>
    </row>
    <row r="5115" spans="1:16">
      <c r="A5115" s="12">
        <v>148</v>
      </c>
      <c r="B5115" s="12">
        <v>170997</v>
      </c>
      <c r="C5115" s="12" t="s">
        <v>5562</v>
      </c>
      <c r="D5115" s="12" t="s">
        <v>5676</v>
      </c>
      <c r="E5115" s="17" t="s">
        <v>12807</v>
      </c>
      <c r="F5115" s="25" t="str">
        <f>LEFT(E5115,MIN(FIND({0,1,2,3,4,5,6,7,8,9},ASC(E5115)&amp;1234567890))-1)</f>
        <v>Si</v>
      </c>
      <c r="G5115" s="25">
        <f t="shared" si="158"/>
        <v>60</v>
      </c>
      <c r="H5115" s="25">
        <f>VLOOKUP(F5115,Table!$A$2:$C$121,2,0)</f>
        <v>14</v>
      </c>
      <c r="I5115" s="26">
        <f>VLOOKUP(F5115,Table!$A$2:$C$121,3,0)</f>
        <v>3</v>
      </c>
      <c r="J5115" s="17" t="s">
        <v>12808</v>
      </c>
      <c r="K5115" s="25" t="str">
        <f>LEFT(J5115,MIN(FIND({0,1,2,3,4,5,6,7,8,9},ASC(J5115)&amp;1234567890))-1)</f>
        <v>O</v>
      </c>
      <c r="L5115" s="25">
        <f t="shared" si="159"/>
        <v>120</v>
      </c>
      <c r="M5115" s="25">
        <f>VLOOKUP(K5115,Table!$A$2:$C$121,2,0)</f>
        <v>16</v>
      </c>
      <c r="N5115" s="26">
        <f>VLOOKUP(K5115,Table!$A$2:$C$121,3,0)</f>
        <v>2</v>
      </c>
      <c r="O5115" s="13" t="str">
        <f>VLOOKUP(A5115,Table!$U$1:$V$230,2,0)</f>
        <v>Trigonal</v>
      </c>
      <c r="P5115" s="1"/>
    </row>
    <row r="5116" spans="1:16">
      <c r="A5116" s="12">
        <v>148</v>
      </c>
      <c r="B5116" s="12">
        <v>419757</v>
      </c>
      <c r="C5116" s="12" t="s">
        <v>5562</v>
      </c>
      <c r="D5116" s="12" t="s">
        <v>3</v>
      </c>
      <c r="E5116" s="17" t="s">
        <v>31</v>
      </c>
      <c r="F5116" s="25" t="str">
        <f>LEFT(E5116,MIN(FIND({0,1,2,3,4,5,6,7,8,9},ASC(E5116)&amp;1234567890))-1)</f>
        <v>Si</v>
      </c>
      <c r="G5116" s="25">
        <f t="shared" si="158"/>
        <v>1</v>
      </c>
      <c r="H5116" s="25">
        <f>VLOOKUP(F5116,Table!$A$2:$C$121,2,0)</f>
        <v>14</v>
      </c>
      <c r="I5116" s="26">
        <f>VLOOKUP(F5116,Table!$A$2:$C$121,3,0)</f>
        <v>3</v>
      </c>
      <c r="J5116" s="17" t="s">
        <v>32</v>
      </c>
      <c r="K5116" s="25" t="str">
        <f>LEFT(J5116,MIN(FIND({0,1,2,3,4,5,6,7,8,9},ASC(J5116)&amp;1234567890))-1)</f>
        <v>O</v>
      </c>
      <c r="L5116" s="25">
        <f t="shared" si="159"/>
        <v>2</v>
      </c>
      <c r="M5116" s="25">
        <f>VLOOKUP(K5116,Table!$A$2:$C$121,2,0)</f>
        <v>16</v>
      </c>
      <c r="N5116" s="26">
        <f>VLOOKUP(K5116,Table!$A$2:$C$121,3,0)</f>
        <v>2</v>
      </c>
      <c r="O5116" s="13" t="str">
        <f>VLOOKUP(A5116,Table!$U$1:$V$230,2,0)</f>
        <v>Trigonal</v>
      </c>
      <c r="P5116" s="1"/>
    </row>
    <row r="5117" spans="1:16">
      <c r="A5117" s="12">
        <v>148</v>
      </c>
      <c r="B5117" s="12">
        <v>174039</v>
      </c>
      <c r="C5117" s="12" t="s">
        <v>5562</v>
      </c>
      <c r="D5117" s="12" t="s">
        <v>5677</v>
      </c>
      <c r="E5117" s="17" t="s">
        <v>426</v>
      </c>
      <c r="F5117" s="25" t="str">
        <f>LEFT(E5117,MIN(FIND({0,1,2,3,4,5,6,7,8,9},ASC(E5117)&amp;1234567890))-1)</f>
        <v>Hf</v>
      </c>
      <c r="G5117" s="25">
        <f t="shared" si="158"/>
        <v>1</v>
      </c>
      <c r="H5117" s="25">
        <f>VLOOKUP(F5117,Table!$A$2:$C$121,2,0)</f>
        <v>4</v>
      </c>
      <c r="I5117" s="26">
        <f>VLOOKUP(F5117,Table!$A$2:$C$121,3,0)</f>
        <v>6</v>
      </c>
      <c r="J5117" s="17" t="s">
        <v>12809</v>
      </c>
      <c r="K5117" s="25" t="str">
        <f>LEFT(J5117,MIN(FIND({0,1,2,3,4,5,6,7,8,9},ASC(J5117)&amp;1234567890))-1)</f>
        <v>O</v>
      </c>
      <c r="L5117" s="25">
        <f t="shared" si="159"/>
        <v>0.16669999999999999</v>
      </c>
      <c r="M5117" s="25">
        <f>VLOOKUP(K5117,Table!$A$2:$C$121,2,0)</f>
        <v>16</v>
      </c>
      <c r="N5117" s="26">
        <f>VLOOKUP(K5117,Table!$A$2:$C$121,3,0)</f>
        <v>2</v>
      </c>
      <c r="O5117" s="13" t="str">
        <f>VLOOKUP(A5117,Table!$U$1:$V$230,2,0)</f>
        <v>Trigonal</v>
      </c>
      <c r="P5117" s="1"/>
    </row>
    <row r="5118" spans="1:16">
      <c r="A5118" s="12">
        <v>148</v>
      </c>
      <c r="B5118" s="12">
        <v>108686</v>
      </c>
      <c r="C5118" s="12" t="s">
        <v>5562</v>
      </c>
      <c r="D5118" s="12" t="s">
        <v>5678</v>
      </c>
      <c r="E5118" s="17" t="s">
        <v>12003</v>
      </c>
      <c r="F5118" s="25" t="str">
        <f>LEFT(E5118,MIN(FIND({0,1,2,3,4,5,6,7,8,9},ASC(E5118)&amp;1234567890))-1)</f>
        <v>Pr</v>
      </c>
      <c r="G5118" s="25">
        <f t="shared" si="158"/>
        <v>3</v>
      </c>
      <c r="H5118" s="25">
        <f>VLOOKUP(F5118,Table!$A$2:$C$121,2,0)</f>
        <v>3</v>
      </c>
      <c r="I5118" s="26">
        <f>VLOOKUP(F5118,Table!$A$2:$C$121,3,0)</f>
        <v>6</v>
      </c>
      <c r="J5118" s="17" t="s">
        <v>11939</v>
      </c>
      <c r="K5118" s="25" t="str">
        <f>LEFT(J5118,MIN(FIND({0,1,2,3,4,5,6,7,8,9},ASC(J5118)&amp;1234567890))-1)</f>
        <v>Pt</v>
      </c>
      <c r="L5118" s="25">
        <f t="shared" si="159"/>
        <v>4</v>
      </c>
      <c r="M5118" s="25">
        <f>VLOOKUP(K5118,Table!$A$2:$C$121,2,0)</f>
        <v>10</v>
      </c>
      <c r="N5118" s="26">
        <f>VLOOKUP(K5118,Table!$A$2:$C$121,3,0)</f>
        <v>6</v>
      </c>
      <c r="O5118" s="13" t="str">
        <f>VLOOKUP(A5118,Table!$U$1:$V$230,2,0)</f>
        <v>Trigonal</v>
      </c>
      <c r="P5118" s="1"/>
    </row>
    <row r="5119" spans="1:16">
      <c r="A5119" s="12">
        <v>148</v>
      </c>
      <c r="B5119" s="12">
        <v>108847</v>
      </c>
      <c r="C5119" s="12" t="s">
        <v>5562</v>
      </c>
      <c r="D5119" s="12" t="s">
        <v>5679</v>
      </c>
      <c r="E5119" s="17" t="s">
        <v>11661</v>
      </c>
      <c r="F5119" s="25" t="str">
        <f>LEFT(E5119,MIN(FIND({0,1,2,3,4,5,6,7,8,9},ASC(E5119)&amp;1234567890))-1)</f>
        <v>Ag</v>
      </c>
      <c r="G5119" s="25">
        <f t="shared" si="158"/>
        <v>2</v>
      </c>
      <c r="H5119" s="25">
        <f>VLOOKUP(F5119,Table!$A$2:$C$121,2,0)</f>
        <v>11</v>
      </c>
      <c r="I5119" s="26">
        <f>VLOOKUP(F5119,Table!$A$2:$C$121,3,0)</f>
        <v>5</v>
      </c>
      <c r="J5119" s="17" t="s">
        <v>11628</v>
      </c>
      <c r="K5119" s="25" t="str">
        <f>LEFT(J5119,MIN(FIND({0,1,2,3,4,5,6,7,8,9},ASC(J5119)&amp;1234567890))-1)</f>
        <v>Ba</v>
      </c>
      <c r="L5119" s="25">
        <f t="shared" si="159"/>
        <v>3</v>
      </c>
      <c r="M5119" s="25">
        <f>VLOOKUP(K5119,Table!$A$2:$C$121,2,0)</f>
        <v>2</v>
      </c>
      <c r="N5119" s="26">
        <f>VLOOKUP(K5119,Table!$A$2:$C$121,3,0)</f>
        <v>6</v>
      </c>
      <c r="O5119" s="13" t="str">
        <f>VLOOKUP(A5119,Table!$U$1:$V$230,2,0)</f>
        <v>Trigonal</v>
      </c>
      <c r="P5119" s="1"/>
    </row>
    <row r="5120" spans="1:16">
      <c r="A5120" s="12">
        <v>148</v>
      </c>
      <c r="B5120" s="12">
        <v>54547</v>
      </c>
      <c r="C5120" s="12" t="s">
        <v>5562</v>
      </c>
      <c r="D5120" s="12" t="s">
        <v>5680</v>
      </c>
      <c r="E5120" s="17" t="s">
        <v>11566</v>
      </c>
      <c r="F5120" s="25" t="str">
        <f>LEFT(E5120,MIN(FIND({0,1,2,3,4,5,6,7,8,9},ASC(E5120)&amp;1234567890))-1)</f>
        <v>Ca</v>
      </c>
      <c r="G5120" s="25">
        <f t="shared" si="158"/>
        <v>3</v>
      </c>
      <c r="H5120" s="25">
        <f>VLOOKUP(F5120,Table!$A$2:$C$121,2,0)</f>
        <v>2</v>
      </c>
      <c r="I5120" s="26">
        <f>VLOOKUP(F5120,Table!$A$2:$C$121,3,0)</f>
        <v>4</v>
      </c>
      <c r="J5120" s="17" t="s">
        <v>397</v>
      </c>
      <c r="K5120" s="25" t="str">
        <f>LEFT(J5120,MIN(FIND({0,1,2,3,4,5,6,7,8,9},ASC(J5120)&amp;1234567890))-1)</f>
        <v>Au</v>
      </c>
      <c r="L5120" s="25">
        <f t="shared" si="159"/>
        <v>4</v>
      </c>
      <c r="M5120" s="25">
        <f>VLOOKUP(K5120,Table!$A$2:$C$121,2,0)</f>
        <v>11</v>
      </c>
      <c r="N5120" s="26">
        <f>VLOOKUP(K5120,Table!$A$2:$C$121,3,0)</f>
        <v>6</v>
      </c>
      <c r="O5120" s="13" t="str">
        <f>VLOOKUP(A5120,Table!$U$1:$V$230,2,0)</f>
        <v>Trigonal</v>
      </c>
      <c r="P5120" s="1"/>
    </row>
    <row r="5121" spans="1:16">
      <c r="A5121" s="12">
        <v>148</v>
      </c>
      <c r="B5121" s="12">
        <v>54642</v>
      </c>
      <c r="C5121" s="12" t="s">
        <v>5562</v>
      </c>
      <c r="D5121" s="12" t="s">
        <v>5681</v>
      </c>
      <c r="E5121" s="17" t="s">
        <v>12810</v>
      </c>
      <c r="F5121" s="25" t="str">
        <f>LEFT(E5121,MIN(FIND({0,1,2,3,4,5,6,7,8,9},ASC(E5121)&amp;1234567890))-1)</f>
        <v>U</v>
      </c>
      <c r="G5121" s="25">
        <f t="shared" si="158"/>
        <v>11</v>
      </c>
      <c r="H5121" s="25">
        <f>VLOOKUP(F5121,Table!$A$2:$C$121,2,0)</f>
        <v>3</v>
      </c>
      <c r="I5121" s="26">
        <f>VLOOKUP(F5121,Table!$A$2:$C$121,3,0)</f>
        <v>7</v>
      </c>
      <c r="J5121" s="17" t="s">
        <v>12811</v>
      </c>
      <c r="K5121" s="25" t="str">
        <f>LEFT(J5121,MIN(FIND({0,1,2,3,4,5,6,7,8,9},ASC(J5121)&amp;1234567890))-1)</f>
        <v>Ni</v>
      </c>
      <c r="L5121" s="25">
        <f t="shared" si="159"/>
        <v>16</v>
      </c>
      <c r="M5121" s="25">
        <f>VLOOKUP(K5121,Table!$A$2:$C$121,2,0)</f>
        <v>10</v>
      </c>
      <c r="N5121" s="26">
        <f>VLOOKUP(K5121,Table!$A$2:$C$121,3,0)</f>
        <v>4</v>
      </c>
      <c r="O5121" s="13" t="str">
        <f>VLOOKUP(A5121,Table!$U$1:$V$230,2,0)</f>
        <v>Trigonal</v>
      </c>
      <c r="P5121" s="1"/>
    </row>
    <row r="5122" spans="1:16">
      <c r="A5122" s="12">
        <v>148</v>
      </c>
      <c r="B5122" s="12">
        <v>54337</v>
      </c>
      <c r="C5122" s="12" t="s">
        <v>5562</v>
      </c>
      <c r="D5122" s="12" t="s">
        <v>5682</v>
      </c>
      <c r="E5122" s="17" t="s">
        <v>11819</v>
      </c>
      <c r="F5122" s="25" t="str">
        <f>LEFT(E5122,MIN(FIND({0,1,2,3,4,5,6,7,8,9},ASC(E5122)&amp;1234567890))-1)</f>
        <v>Zr</v>
      </c>
      <c r="G5122" s="25">
        <f t="shared" ref="G5122:G5185" si="160">IF(SUBSTITUTE(E5122,F5122,"")="",1,SUBSTITUTE(E5122,F5122,""))*1</f>
        <v>3</v>
      </c>
      <c r="H5122" s="25">
        <f>VLOOKUP(F5122,Table!$A$2:$C$121,2,0)</f>
        <v>4</v>
      </c>
      <c r="I5122" s="26">
        <f>VLOOKUP(F5122,Table!$A$2:$C$121,3,0)</f>
        <v>5</v>
      </c>
      <c r="J5122" s="17" t="s">
        <v>12174</v>
      </c>
      <c r="K5122" s="25" t="str">
        <f>LEFT(J5122,MIN(FIND({0,1,2,3,4,5,6,7,8,9},ASC(J5122)&amp;1234567890))-1)</f>
        <v>Pd</v>
      </c>
      <c r="L5122" s="25">
        <f t="shared" ref="L5122:L5185" si="161">IF(SUBSTITUTE(J5122,K5122,"")="",1,SUBSTITUTE(J5122,K5122,""))*1</f>
        <v>4</v>
      </c>
      <c r="M5122" s="25">
        <f>VLOOKUP(K5122,Table!$A$2:$C$121,2,0)</f>
        <v>10</v>
      </c>
      <c r="N5122" s="26">
        <f>VLOOKUP(K5122,Table!$A$2:$C$121,3,0)</f>
        <v>5</v>
      </c>
      <c r="O5122" s="13" t="str">
        <f>VLOOKUP(A5122,Table!$U$1:$V$230,2,0)</f>
        <v>Trigonal</v>
      </c>
      <c r="P5122" s="1"/>
    </row>
    <row r="5123" spans="1:16">
      <c r="A5123" s="12">
        <v>148</v>
      </c>
      <c r="B5123" s="12">
        <v>151134</v>
      </c>
      <c r="C5123" s="12" t="s">
        <v>5562</v>
      </c>
      <c r="D5123" s="12" t="s">
        <v>5683</v>
      </c>
      <c r="E5123" s="17" t="s">
        <v>11576</v>
      </c>
      <c r="F5123" s="25" t="str">
        <f>LEFT(E5123,MIN(FIND({0,1,2,3,4,5,6,7,8,9},ASC(E5123)&amp;1234567890))-1)</f>
        <v>Nd</v>
      </c>
      <c r="G5123" s="25">
        <f t="shared" si="160"/>
        <v>3</v>
      </c>
      <c r="H5123" s="25">
        <f>VLOOKUP(F5123,Table!$A$2:$C$121,2,0)</f>
        <v>3</v>
      </c>
      <c r="I5123" s="26">
        <f>VLOOKUP(F5123,Table!$A$2:$C$121,3,0)</f>
        <v>6</v>
      </c>
      <c r="J5123" s="17" t="s">
        <v>397</v>
      </c>
      <c r="K5123" s="25" t="str">
        <f>LEFT(J5123,MIN(FIND({0,1,2,3,4,5,6,7,8,9},ASC(J5123)&amp;1234567890))-1)</f>
        <v>Au</v>
      </c>
      <c r="L5123" s="25">
        <f t="shared" si="161"/>
        <v>4</v>
      </c>
      <c r="M5123" s="25">
        <f>VLOOKUP(K5123,Table!$A$2:$C$121,2,0)</f>
        <v>11</v>
      </c>
      <c r="N5123" s="26">
        <f>VLOOKUP(K5123,Table!$A$2:$C$121,3,0)</f>
        <v>6</v>
      </c>
      <c r="O5123" s="13" t="str">
        <f>VLOOKUP(A5123,Table!$U$1:$V$230,2,0)</f>
        <v>Trigonal</v>
      </c>
      <c r="P5123" s="1"/>
    </row>
    <row r="5124" spans="1:16">
      <c r="A5124" s="12">
        <v>148</v>
      </c>
      <c r="B5124" s="12">
        <v>424634</v>
      </c>
      <c r="C5124" s="12" t="s">
        <v>5562</v>
      </c>
      <c r="D5124" s="12" t="s">
        <v>5684</v>
      </c>
      <c r="E5124" s="17" t="s">
        <v>11861</v>
      </c>
      <c r="F5124" s="25" t="str">
        <f>LEFT(E5124,MIN(FIND({0,1,2,3,4,5,6,7,8,9},ASC(E5124)&amp;1234567890))-1)</f>
        <v>Ru</v>
      </c>
      <c r="G5124" s="25">
        <f t="shared" si="160"/>
        <v>11</v>
      </c>
      <c r="H5124" s="25">
        <f>VLOOKUP(F5124,Table!$A$2:$C$121,2,0)</f>
        <v>8</v>
      </c>
      <c r="I5124" s="26">
        <f>VLOOKUP(F5124,Table!$A$2:$C$121,3,0)</f>
        <v>5</v>
      </c>
      <c r="J5124" s="17" t="s">
        <v>12812</v>
      </c>
      <c r="K5124" s="25" t="str">
        <f>LEFT(J5124,MIN(FIND({0,1,2,3,4,5,6,7,8,9},ASC(J5124)&amp;1234567890))-1)</f>
        <v>Lu</v>
      </c>
      <c r="L5124" s="25">
        <f t="shared" si="161"/>
        <v>20</v>
      </c>
      <c r="M5124" s="25">
        <f>VLOOKUP(K5124,Table!$A$2:$C$121,2,0)</f>
        <v>3</v>
      </c>
      <c r="N5124" s="26">
        <f>VLOOKUP(K5124,Table!$A$2:$C$121,3,0)</f>
        <v>6</v>
      </c>
      <c r="O5124" s="13" t="str">
        <f>VLOOKUP(A5124,Table!$U$1:$V$230,2,0)</f>
        <v>Trigonal</v>
      </c>
      <c r="P5124" s="1"/>
    </row>
    <row r="5125" spans="1:16">
      <c r="A5125" s="12">
        <v>148</v>
      </c>
      <c r="B5125" s="12">
        <v>189255</v>
      </c>
      <c r="C5125" s="12" t="s">
        <v>5562</v>
      </c>
      <c r="D5125" s="12" t="s">
        <v>5685</v>
      </c>
      <c r="E5125" s="17" t="s">
        <v>12813</v>
      </c>
      <c r="F5125" s="25" t="str">
        <f>LEFT(E5125,MIN(FIND({0,1,2,3,4,5,6,7,8,9},ASC(E5125)&amp;1234567890))-1)</f>
        <v>Cd</v>
      </c>
      <c r="G5125" s="25">
        <f t="shared" si="160"/>
        <v>41</v>
      </c>
      <c r="H5125" s="25">
        <f>VLOOKUP(F5125,Table!$A$2:$C$121,2,0)</f>
        <v>12</v>
      </c>
      <c r="I5125" s="26">
        <f>VLOOKUP(F5125,Table!$A$2:$C$121,3,0)</f>
        <v>5</v>
      </c>
      <c r="J5125" s="17" t="s">
        <v>12814</v>
      </c>
      <c r="K5125" s="25" t="str">
        <f>LEFT(J5125,MIN(FIND({0,1,2,3,4,5,6,7,8,9},ASC(J5125)&amp;1234567890))-1)</f>
        <v>Ir</v>
      </c>
      <c r="L5125" s="25">
        <f t="shared" si="161"/>
        <v>8</v>
      </c>
      <c r="M5125" s="25">
        <f>VLOOKUP(K5125,Table!$A$2:$C$121,2,0)</f>
        <v>9</v>
      </c>
      <c r="N5125" s="26">
        <f>VLOOKUP(K5125,Table!$A$2:$C$121,3,0)</f>
        <v>6</v>
      </c>
      <c r="O5125" s="13" t="str">
        <f>VLOOKUP(A5125,Table!$U$1:$V$230,2,0)</f>
        <v>Trigonal</v>
      </c>
      <c r="P5125" s="1"/>
    </row>
    <row r="5126" spans="1:16">
      <c r="A5126" s="12">
        <v>148</v>
      </c>
      <c r="B5126" s="12">
        <v>425145</v>
      </c>
      <c r="C5126" s="12" t="s">
        <v>5562</v>
      </c>
      <c r="D5126" s="12" t="s">
        <v>5686</v>
      </c>
      <c r="E5126" s="17" t="s">
        <v>37</v>
      </c>
      <c r="F5126" s="25" t="str">
        <f>LEFT(E5126,MIN(FIND({0,1,2,3,4,5,6,7,8,9},ASC(E5126)&amp;1234567890))-1)</f>
        <v>Re</v>
      </c>
      <c r="G5126" s="25">
        <f t="shared" si="160"/>
        <v>1</v>
      </c>
      <c r="H5126" s="25">
        <f>VLOOKUP(F5126,Table!$A$2:$C$121,2,0)</f>
        <v>7</v>
      </c>
      <c r="I5126" s="26">
        <f>VLOOKUP(F5126,Table!$A$2:$C$121,3,0)</f>
        <v>6</v>
      </c>
      <c r="J5126" s="17" t="s">
        <v>11928</v>
      </c>
      <c r="K5126" s="25" t="str">
        <f>LEFT(J5126,MIN(FIND({0,1,2,3,4,5,6,7,8,9},ASC(J5126)&amp;1234567890))-1)</f>
        <v>Cl</v>
      </c>
      <c r="L5126" s="25">
        <f t="shared" si="161"/>
        <v>6</v>
      </c>
      <c r="M5126" s="25">
        <f>VLOOKUP(K5126,Table!$A$2:$C$121,2,0)</f>
        <v>17</v>
      </c>
      <c r="N5126" s="26">
        <f>VLOOKUP(K5126,Table!$A$2:$C$121,3,0)</f>
        <v>3</v>
      </c>
      <c r="O5126" s="13" t="str">
        <f>VLOOKUP(A5126,Table!$U$1:$V$230,2,0)</f>
        <v>Trigonal</v>
      </c>
      <c r="P5126" s="1"/>
    </row>
    <row r="5127" spans="1:16">
      <c r="A5127" s="12">
        <v>148</v>
      </c>
      <c r="B5127" s="12">
        <v>236254</v>
      </c>
      <c r="C5127" s="12" t="s">
        <v>5562</v>
      </c>
      <c r="D5127" s="12" t="s">
        <v>315</v>
      </c>
      <c r="E5127" s="17" t="s">
        <v>55</v>
      </c>
      <c r="F5127" s="25" t="str">
        <f>LEFT(E5127,MIN(FIND({0,1,2,3,4,5,6,7,8,9},ASC(E5127)&amp;1234567890))-1)</f>
        <v>Mn</v>
      </c>
      <c r="G5127" s="25">
        <f t="shared" si="160"/>
        <v>2</v>
      </c>
      <c r="H5127" s="25">
        <f>VLOOKUP(F5127,Table!$A$2:$C$121,2,0)</f>
        <v>7</v>
      </c>
      <c r="I5127" s="26">
        <f>VLOOKUP(F5127,Table!$A$2:$C$121,3,0)</f>
        <v>4</v>
      </c>
      <c r="J5127" s="17" t="s">
        <v>59</v>
      </c>
      <c r="K5127" s="25" t="str">
        <f>LEFT(J5127,MIN(FIND({0,1,2,3,4,5,6,7,8,9},ASC(J5127)&amp;1234567890))-1)</f>
        <v>O</v>
      </c>
      <c r="L5127" s="25">
        <f t="shared" si="161"/>
        <v>3</v>
      </c>
      <c r="M5127" s="25">
        <f>VLOOKUP(K5127,Table!$A$2:$C$121,2,0)</f>
        <v>16</v>
      </c>
      <c r="N5127" s="26">
        <f>VLOOKUP(K5127,Table!$A$2:$C$121,3,0)</f>
        <v>2</v>
      </c>
      <c r="O5127" s="13" t="str">
        <f>VLOOKUP(A5127,Table!$U$1:$V$230,2,0)</f>
        <v>Trigonal</v>
      </c>
      <c r="P5127" s="1"/>
    </row>
    <row r="5128" spans="1:16">
      <c r="A5128" s="12">
        <v>148</v>
      </c>
      <c r="B5128" s="12">
        <v>428057</v>
      </c>
      <c r="C5128" s="12" t="s">
        <v>5562</v>
      </c>
      <c r="D5128" s="12" t="s">
        <v>5687</v>
      </c>
      <c r="E5128" s="17" t="s">
        <v>11999</v>
      </c>
      <c r="F5128" s="25" t="str">
        <f>LEFT(E5128,MIN(FIND({0,1,2,3,4,5,6,7,8,9},ASC(E5128)&amp;1234567890))-1)</f>
        <v>La</v>
      </c>
      <c r="G5128" s="25">
        <f t="shared" si="160"/>
        <v>3</v>
      </c>
      <c r="H5128" s="25">
        <f>VLOOKUP(F5128,Table!$A$2:$C$121,2,0)</f>
        <v>3</v>
      </c>
      <c r="I5128" s="26">
        <f>VLOOKUP(F5128,Table!$A$2:$C$121,3,0)</f>
        <v>6</v>
      </c>
      <c r="J5128" s="17" t="s">
        <v>11726</v>
      </c>
      <c r="K5128" s="25" t="str">
        <f>LEFT(J5128,MIN(FIND({0,1,2,3,4,5,6,7,8,9},ASC(J5128)&amp;1234567890))-1)</f>
        <v>Ir</v>
      </c>
      <c r="L5128" s="25">
        <f t="shared" si="161"/>
        <v>2</v>
      </c>
      <c r="M5128" s="25">
        <f>VLOOKUP(K5128,Table!$A$2:$C$121,2,0)</f>
        <v>9</v>
      </c>
      <c r="N5128" s="26">
        <f>VLOOKUP(K5128,Table!$A$2:$C$121,3,0)</f>
        <v>6</v>
      </c>
      <c r="O5128" s="13" t="str">
        <f>VLOOKUP(A5128,Table!$U$1:$V$230,2,0)</f>
        <v>Trigonal</v>
      </c>
      <c r="P5128" s="1"/>
    </row>
    <row r="5129" spans="1:16">
      <c r="A5129" s="12">
        <v>148</v>
      </c>
      <c r="B5129" s="12">
        <v>251655</v>
      </c>
      <c r="C5129" s="12" t="s">
        <v>5562</v>
      </c>
      <c r="D5129" s="12" t="s">
        <v>1112</v>
      </c>
      <c r="E5129" s="17" t="s">
        <v>11390</v>
      </c>
      <c r="F5129" s="25" t="str">
        <f>LEFT(E5129,MIN(FIND({0,1,2,3,4,5,6,7,8,9},ASC(E5129)&amp;1234567890))-1)</f>
        <v>Cr</v>
      </c>
      <c r="G5129" s="25">
        <f t="shared" si="160"/>
        <v>1</v>
      </c>
      <c r="H5129" s="25">
        <f>VLOOKUP(F5129,Table!$A$2:$C$121,2,0)</f>
        <v>6</v>
      </c>
      <c r="I5129" s="26">
        <f>VLOOKUP(F5129,Table!$A$2:$C$121,3,0)</f>
        <v>4</v>
      </c>
      <c r="J5129" s="17" t="s">
        <v>11582</v>
      </c>
      <c r="K5129" s="25" t="str">
        <f>LEFT(J5129,MIN(FIND({0,1,2,3,4,5,6,7,8,9},ASC(J5129)&amp;1234567890))-1)</f>
        <v>I</v>
      </c>
      <c r="L5129" s="25">
        <f t="shared" si="161"/>
        <v>3</v>
      </c>
      <c r="M5129" s="25">
        <f>VLOOKUP(K5129,Table!$A$2:$C$121,2,0)</f>
        <v>17</v>
      </c>
      <c r="N5129" s="26">
        <f>VLOOKUP(K5129,Table!$A$2:$C$121,3,0)</f>
        <v>5</v>
      </c>
      <c r="O5129" s="13" t="str">
        <f>VLOOKUP(A5129,Table!$U$1:$V$230,2,0)</f>
        <v>Trigonal</v>
      </c>
      <c r="P5129" s="1"/>
    </row>
    <row r="5130" spans="1:16">
      <c r="A5130" s="12">
        <v>148</v>
      </c>
      <c r="B5130" s="12">
        <v>239355</v>
      </c>
      <c r="C5130" s="12" t="s">
        <v>5562</v>
      </c>
      <c r="D5130" s="12" t="s">
        <v>5688</v>
      </c>
      <c r="E5130" s="17" t="s">
        <v>11642</v>
      </c>
      <c r="F5130" s="25" t="str">
        <f>LEFT(E5130,MIN(FIND({0,1,2,3,4,5,6,7,8,9},ASC(E5130)&amp;1234567890))-1)</f>
        <v>I</v>
      </c>
      <c r="G5130" s="25">
        <f t="shared" si="160"/>
        <v>6</v>
      </c>
      <c r="H5130" s="25">
        <f>VLOOKUP(F5130,Table!$A$2:$C$121,2,0)</f>
        <v>17</v>
      </c>
      <c r="I5130" s="26">
        <f>VLOOKUP(F5130,Table!$A$2:$C$121,3,0)</f>
        <v>5</v>
      </c>
      <c r="J5130" s="17" t="s">
        <v>11546</v>
      </c>
      <c r="K5130" s="25" t="str">
        <f>LEFT(J5130,MIN(FIND({0,1,2,3,4,5,6,7,8,9},ASC(J5130)&amp;1234567890))-1)</f>
        <v>Si</v>
      </c>
      <c r="L5130" s="25">
        <f t="shared" si="161"/>
        <v>2</v>
      </c>
      <c r="M5130" s="25">
        <f>VLOOKUP(K5130,Table!$A$2:$C$121,2,0)</f>
        <v>14</v>
      </c>
      <c r="N5130" s="26">
        <f>VLOOKUP(K5130,Table!$A$2:$C$121,3,0)</f>
        <v>3</v>
      </c>
      <c r="O5130" s="13" t="str">
        <f>VLOOKUP(A5130,Table!$U$1:$V$230,2,0)</f>
        <v>Trigonal</v>
      </c>
      <c r="P5130" s="1"/>
    </row>
    <row r="5131" spans="1:16">
      <c r="A5131" s="12">
        <v>162</v>
      </c>
      <c r="B5131" s="12">
        <v>440</v>
      </c>
      <c r="C5131" s="12" t="s">
        <v>5818</v>
      </c>
      <c r="D5131" s="12" t="s">
        <v>5819</v>
      </c>
      <c r="E5131" s="17" t="s">
        <v>12815</v>
      </c>
      <c r="F5131" s="25" t="str">
        <f>LEFT(E5131,MIN(FIND({0,1,2,3,4,5,6,7,8,9},ASC(E5131)&amp;1234567890))-1)</f>
        <v>Nb</v>
      </c>
      <c r="G5131" s="25">
        <f t="shared" si="160"/>
        <v>0.77</v>
      </c>
      <c r="H5131" s="25">
        <f>VLOOKUP(F5131,Table!$A$2:$C$121,2,0)</f>
        <v>5</v>
      </c>
      <c r="I5131" s="26">
        <f>VLOOKUP(F5131,Table!$A$2:$C$121,3,0)</f>
        <v>5</v>
      </c>
      <c r="J5131" s="17" t="s">
        <v>12816</v>
      </c>
      <c r="K5131" s="25" t="str">
        <f>LEFT(J5131,MIN(FIND({0,1,2,3,4,5,6,7,8,9},ASC(J5131)&amp;1234567890))-1)</f>
        <v>N</v>
      </c>
      <c r="L5131" s="25">
        <f t="shared" si="161"/>
        <v>0.35699999999999998</v>
      </c>
      <c r="M5131" s="25">
        <f>VLOOKUP(K5131,Table!$A$2:$C$121,2,0)</f>
        <v>15</v>
      </c>
      <c r="N5131" s="26">
        <f>VLOOKUP(K5131,Table!$A$2:$C$121,3,0)</f>
        <v>2</v>
      </c>
      <c r="O5131" s="13" t="str">
        <f>VLOOKUP(A5131,Table!$U$1:$V$230,2,0)</f>
        <v>Trigonal</v>
      </c>
      <c r="P5131" s="1"/>
    </row>
    <row r="5132" spans="1:16">
      <c r="A5132" s="12">
        <v>162</v>
      </c>
      <c r="B5132" s="12">
        <v>1456</v>
      </c>
      <c r="C5132" s="12" t="s">
        <v>5818</v>
      </c>
      <c r="D5132" s="12" t="s">
        <v>5820</v>
      </c>
      <c r="E5132" s="17" t="s">
        <v>405</v>
      </c>
      <c r="F5132" s="25" t="str">
        <f>LEFT(E5132,MIN(FIND({0,1,2,3,4,5,6,7,8,9},ASC(E5132)&amp;1234567890))-1)</f>
        <v>Ta</v>
      </c>
      <c r="G5132" s="25">
        <f t="shared" si="160"/>
        <v>1</v>
      </c>
      <c r="H5132" s="25">
        <f>VLOOKUP(F5132,Table!$A$2:$C$121,2,0)</f>
        <v>5</v>
      </c>
      <c r="I5132" s="26">
        <f>VLOOKUP(F5132,Table!$A$2:$C$121,3,0)</f>
        <v>6</v>
      </c>
      <c r="J5132" s="17" t="s">
        <v>12817</v>
      </c>
      <c r="K5132" s="25" t="str">
        <f>LEFT(J5132,MIN(FIND({0,1,2,3,4,5,6,7,8,9},ASC(J5132)&amp;1234567890))-1)</f>
        <v>N</v>
      </c>
      <c r="L5132" s="25">
        <f t="shared" si="161"/>
        <v>0.43</v>
      </c>
      <c r="M5132" s="25">
        <f>VLOOKUP(K5132,Table!$A$2:$C$121,2,0)</f>
        <v>15</v>
      </c>
      <c r="N5132" s="26">
        <f>VLOOKUP(K5132,Table!$A$2:$C$121,3,0)</f>
        <v>2</v>
      </c>
      <c r="O5132" s="13" t="str">
        <f>VLOOKUP(A5132,Table!$U$1:$V$230,2,0)</f>
        <v>Trigonal</v>
      </c>
      <c r="P5132" s="1"/>
    </row>
    <row r="5133" spans="1:16">
      <c r="A5133" s="12">
        <v>162</v>
      </c>
      <c r="B5133" s="12">
        <v>8236</v>
      </c>
      <c r="C5133" s="12" t="s">
        <v>5818</v>
      </c>
      <c r="D5133" s="12" t="s">
        <v>5821</v>
      </c>
      <c r="E5133" s="17" t="s">
        <v>584</v>
      </c>
      <c r="F5133" s="25" t="str">
        <f>LEFT(E5133,MIN(FIND({0,1,2,3,4,5,6,7,8,9},ASC(E5133)&amp;1234567890))-1)</f>
        <v>V</v>
      </c>
      <c r="G5133" s="25">
        <f t="shared" si="160"/>
        <v>2</v>
      </c>
      <c r="H5133" s="25">
        <f>VLOOKUP(F5133,Table!$A$2:$C$121,2,0)</f>
        <v>5</v>
      </c>
      <c r="I5133" s="26">
        <f>VLOOKUP(F5133,Table!$A$2:$C$121,3,0)</f>
        <v>4</v>
      </c>
      <c r="J5133" s="17" t="s">
        <v>68</v>
      </c>
      <c r="K5133" s="25" t="str">
        <f>LEFT(J5133,MIN(FIND({0,1,2,3,4,5,6,7,8,9},ASC(J5133)&amp;1234567890))-1)</f>
        <v>N</v>
      </c>
      <c r="L5133" s="25">
        <f t="shared" si="161"/>
        <v>1</v>
      </c>
      <c r="M5133" s="25">
        <f>VLOOKUP(K5133,Table!$A$2:$C$121,2,0)</f>
        <v>15</v>
      </c>
      <c r="N5133" s="26">
        <f>VLOOKUP(K5133,Table!$A$2:$C$121,3,0)</f>
        <v>2</v>
      </c>
      <c r="O5133" s="13" t="str">
        <f>VLOOKUP(A5133,Table!$U$1:$V$230,2,0)</f>
        <v>Trigonal</v>
      </c>
      <c r="P5133" s="1"/>
    </row>
    <row r="5134" spans="1:16">
      <c r="A5134" s="12">
        <v>162</v>
      </c>
      <c r="B5134" s="12">
        <v>20676</v>
      </c>
      <c r="C5134" s="12" t="s">
        <v>5818</v>
      </c>
      <c r="D5134" s="12" t="s">
        <v>5581</v>
      </c>
      <c r="E5134" s="17" t="s">
        <v>542</v>
      </c>
      <c r="F5134" s="25" t="str">
        <f>LEFT(E5134,MIN(FIND({0,1,2,3,4,5,6,7,8,9},ASC(E5134)&amp;1234567890))-1)</f>
        <v>Bi</v>
      </c>
      <c r="G5134" s="25">
        <f t="shared" si="160"/>
        <v>1</v>
      </c>
      <c r="H5134" s="25">
        <f>VLOOKUP(F5134,Table!$A$2:$C$121,2,0)</f>
        <v>15</v>
      </c>
      <c r="I5134" s="26">
        <f>VLOOKUP(F5134,Table!$A$2:$C$121,3,0)</f>
        <v>6</v>
      </c>
      <c r="J5134" s="17" t="s">
        <v>11582</v>
      </c>
      <c r="K5134" s="25" t="str">
        <f>LEFT(J5134,MIN(FIND({0,1,2,3,4,5,6,7,8,9},ASC(J5134)&amp;1234567890))-1)</f>
        <v>I</v>
      </c>
      <c r="L5134" s="25">
        <f t="shared" si="161"/>
        <v>3</v>
      </c>
      <c r="M5134" s="25">
        <f>VLOOKUP(K5134,Table!$A$2:$C$121,2,0)</f>
        <v>17</v>
      </c>
      <c r="N5134" s="26">
        <f>VLOOKUP(K5134,Table!$A$2:$C$121,3,0)</f>
        <v>5</v>
      </c>
      <c r="O5134" s="13" t="str">
        <f>VLOOKUP(A5134,Table!$U$1:$V$230,2,0)</f>
        <v>Trigonal</v>
      </c>
      <c r="P5134" s="1"/>
    </row>
    <row r="5135" spans="1:16">
      <c r="A5135" s="12">
        <v>162</v>
      </c>
      <c r="B5135" s="12">
        <v>23798</v>
      </c>
      <c r="C5135" s="12" t="s">
        <v>5818</v>
      </c>
      <c r="D5135" s="12" t="s">
        <v>5822</v>
      </c>
      <c r="E5135" s="17" t="s">
        <v>583</v>
      </c>
      <c r="F5135" s="25" t="str">
        <f>LEFT(E5135,MIN(FIND({0,1,2,3,4,5,6,7,8,9},ASC(E5135)&amp;1234567890))-1)</f>
        <v>Ta</v>
      </c>
      <c r="G5135" s="25">
        <f t="shared" si="160"/>
        <v>2</v>
      </c>
      <c r="H5135" s="25">
        <f>VLOOKUP(F5135,Table!$A$2:$C$121,2,0)</f>
        <v>5</v>
      </c>
      <c r="I5135" s="26">
        <f>VLOOKUP(F5135,Table!$A$2:$C$121,3,0)</f>
        <v>6</v>
      </c>
      <c r="J5135" s="17" t="s">
        <v>614</v>
      </c>
      <c r="K5135" s="25" t="str">
        <f>LEFT(J5135,MIN(FIND({0,1,2,3,4,5,6,7,8,9},ASC(J5135)&amp;1234567890))-1)</f>
        <v>C</v>
      </c>
      <c r="L5135" s="25">
        <f t="shared" si="161"/>
        <v>1</v>
      </c>
      <c r="M5135" s="25">
        <f>VLOOKUP(K5135,Table!$A$2:$C$121,2,0)</f>
        <v>14</v>
      </c>
      <c r="N5135" s="26">
        <f>VLOOKUP(K5135,Table!$A$2:$C$121,3,0)</f>
        <v>2</v>
      </c>
      <c r="O5135" s="13" t="str">
        <f>VLOOKUP(A5135,Table!$U$1:$V$230,2,0)</f>
        <v>Trigonal</v>
      </c>
      <c r="P5135" s="1"/>
    </row>
    <row r="5136" spans="1:16">
      <c r="A5136" s="12">
        <v>162</v>
      </c>
      <c r="B5136" s="12">
        <v>26557</v>
      </c>
      <c r="C5136" s="12" t="s">
        <v>5818</v>
      </c>
      <c r="D5136" s="12" t="s">
        <v>5823</v>
      </c>
      <c r="E5136" s="17" t="s">
        <v>12818</v>
      </c>
      <c r="F5136" s="25" t="str">
        <f>LEFT(E5136,MIN(FIND({0,1,2,3,4,5,6,7,8,9},ASC(E5136)&amp;1234567890))-1)</f>
        <v>Ag</v>
      </c>
      <c r="G5136" s="25">
        <f t="shared" si="160"/>
        <v>6</v>
      </c>
      <c r="H5136" s="25">
        <f>VLOOKUP(F5136,Table!$A$2:$C$121,2,0)</f>
        <v>11</v>
      </c>
      <c r="I5136" s="26">
        <f>VLOOKUP(F5136,Table!$A$2:$C$121,3,0)</f>
        <v>5</v>
      </c>
      <c r="J5136" s="17" t="s">
        <v>32</v>
      </c>
      <c r="K5136" s="25" t="str">
        <f>LEFT(J5136,MIN(FIND({0,1,2,3,4,5,6,7,8,9},ASC(J5136)&amp;1234567890))-1)</f>
        <v>O</v>
      </c>
      <c r="L5136" s="25">
        <f t="shared" si="161"/>
        <v>2</v>
      </c>
      <c r="M5136" s="25">
        <f>VLOOKUP(K5136,Table!$A$2:$C$121,2,0)</f>
        <v>16</v>
      </c>
      <c r="N5136" s="26">
        <f>VLOOKUP(K5136,Table!$A$2:$C$121,3,0)</f>
        <v>2</v>
      </c>
      <c r="O5136" s="13" t="str">
        <f>VLOOKUP(A5136,Table!$U$1:$V$230,2,0)</f>
        <v>Trigonal</v>
      </c>
      <c r="P5136" s="1"/>
    </row>
    <row r="5137" spans="1:16">
      <c r="A5137" s="12">
        <v>162</v>
      </c>
      <c r="B5137" s="12">
        <v>29035</v>
      </c>
      <c r="C5137" s="12" t="s">
        <v>5818</v>
      </c>
      <c r="D5137" s="12" t="s">
        <v>973</v>
      </c>
      <c r="E5137" s="17" t="s">
        <v>50</v>
      </c>
      <c r="F5137" s="25" t="str">
        <f>LEFT(E5137,MIN(FIND({0,1,2,3,4,5,6,7,8,9},ASC(E5137)&amp;1234567890))-1)</f>
        <v>Ti</v>
      </c>
      <c r="G5137" s="25">
        <f t="shared" si="160"/>
        <v>1</v>
      </c>
      <c r="H5137" s="25">
        <f>VLOOKUP(F5137,Table!$A$2:$C$121,2,0)</f>
        <v>4</v>
      </c>
      <c r="I5137" s="26">
        <f>VLOOKUP(F5137,Table!$A$2:$C$121,3,0)</f>
        <v>4</v>
      </c>
      <c r="J5137" s="17" t="s">
        <v>367</v>
      </c>
      <c r="K5137" s="25" t="str">
        <f>LEFT(J5137,MIN(FIND({0,1,2,3,4,5,6,7,8,9},ASC(J5137)&amp;1234567890))-1)</f>
        <v>Cl</v>
      </c>
      <c r="L5137" s="25">
        <f t="shared" si="161"/>
        <v>3</v>
      </c>
      <c r="M5137" s="25">
        <f>VLOOKUP(K5137,Table!$A$2:$C$121,2,0)</f>
        <v>17</v>
      </c>
      <c r="N5137" s="26">
        <f>VLOOKUP(K5137,Table!$A$2:$C$121,3,0)</f>
        <v>3</v>
      </c>
      <c r="O5137" s="13" t="str">
        <f>VLOOKUP(A5137,Table!$U$1:$V$230,2,0)</f>
        <v>Trigonal</v>
      </c>
      <c r="P5137" s="1"/>
    </row>
    <row r="5138" spans="1:16">
      <c r="A5138" s="12">
        <v>162</v>
      </c>
      <c r="B5138" s="12">
        <v>38217</v>
      </c>
      <c r="C5138" s="12" t="s">
        <v>5818</v>
      </c>
      <c r="D5138" s="12" t="s">
        <v>5824</v>
      </c>
      <c r="E5138" s="17" t="s">
        <v>31</v>
      </c>
      <c r="F5138" s="25" t="str">
        <f>LEFT(E5138,MIN(FIND({0,1,2,3,4,5,6,7,8,9},ASC(E5138)&amp;1234567890))-1)</f>
        <v>Si</v>
      </c>
      <c r="G5138" s="25">
        <f t="shared" si="160"/>
        <v>1</v>
      </c>
      <c r="H5138" s="25">
        <f>VLOOKUP(F5138,Table!$A$2:$C$121,2,0)</f>
        <v>14</v>
      </c>
      <c r="I5138" s="26">
        <f>VLOOKUP(F5138,Table!$A$2:$C$121,3,0)</f>
        <v>3</v>
      </c>
      <c r="J5138" s="17" t="s">
        <v>73</v>
      </c>
      <c r="K5138" s="25" t="str">
        <f>LEFT(J5138,MIN(FIND({0,1,2,3,4,5,6,7,8,9},ASC(J5138)&amp;1234567890))-1)</f>
        <v>Te</v>
      </c>
      <c r="L5138" s="25">
        <f t="shared" si="161"/>
        <v>2</v>
      </c>
      <c r="M5138" s="25">
        <f>VLOOKUP(K5138,Table!$A$2:$C$121,2,0)</f>
        <v>16</v>
      </c>
      <c r="N5138" s="26">
        <f>VLOOKUP(K5138,Table!$A$2:$C$121,3,0)</f>
        <v>5</v>
      </c>
      <c r="O5138" s="13" t="str">
        <f>VLOOKUP(A5138,Table!$U$1:$V$230,2,0)</f>
        <v>Trigonal</v>
      </c>
      <c r="P5138" s="1"/>
    </row>
    <row r="5139" spans="1:16">
      <c r="A5139" s="12">
        <v>162</v>
      </c>
      <c r="B5139" s="12">
        <v>35139</v>
      </c>
      <c r="C5139" s="12" t="s">
        <v>5818</v>
      </c>
      <c r="D5139" s="12" t="s">
        <v>5825</v>
      </c>
      <c r="E5139" s="17" t="s">
        <v>393</v>
      </c>
      <c r="F5139" s="25" t="str">
        <f>LEFT(E5139,MIN(FIND({0,1,2,3,4,5,6,7,8,9},ASC(E5139)&amp;1234567890))-1)</f>
        <v>Mo</v>
      </c>
      <c r="G5139" s="25">
        <f t="shared" si="160"/>
        <v>1</v>
      </c>
      <c r="H5139" s="25">
        <f>VLOOKUP(F5139,Table!$A$2:$C$121,2,0)</f>
        <v>6</v>
      </c>
      <c r="I5139" s="26">
        <f>VLOOKUP(F5139,Table!$A$2:$C$121,3,0)</f>
        <v>5</v>
      </c>
      <c r="J5139" s="17" t="s">
        <v>11450</v>
      </c>
      <c r="K5139" s="25" t="str">
        <f>LEFT(J5139,MIN(FIND({0,1,2,3,4,5,6,7,8,9},ASC(J5139)&amp;1234567890))-1)</f>
        <v>Cl</v>
      </c>
      <c r="L5139" s="25">
        <f t="shared" si="161"/>
        <v>4</v>
      </c>
      <c r="M5139" s="25">
        <f>VLOOKUP(K5139,Table!$A$2:$C$121,2,0)</f>
        <v>17</v>
      </c>
      <c r="N5139" s="26">
        <f>VLOOKUP(K5139,Table!$A$2:$C$121,3,0)</f>
        <v>3</v>
      </c>
      <c r="O5139" s="13" t="str">
        <f>VLOOKUP(A5139,Table!$U$1:$V$230,2,0)</f>
        <v>Trigonal</v>
      </c>
      <c r="P5139" s="1"/>
    </row>
    <row r="5140" spans="1:16">
      <c r="A5140" s="12">
        <v>162</v>
      </c>
      <c r="B5140" s="12">
        <v>67400</v>
      </c>
      <c r="C5140" s="12" t="s">
        <v>5818</v>
      </c>
      <c r="D5140" s="12" t="s">
        <v>5826</v>
      </c>
      <c r="E5140" s="17" t="s">
        <v>11769</v>
      </c>
      <c r="F5140" s="25" t="str">
        <f>LEFT(E5140,MIN(FIND({0,1,2,3,4,5,6,7,8,9},ASC(E5140)&amp;1234567890))-1)</f>
        <v>Cr</v>
      </c>
      <c r="G5140" s="25">
        <f t="shared" si="160"/>
        <v>2</v>
      </c>
      <c r="H5140" s="25">
        <f>VLOOKUP(F5140,Table!$A$2:$C$121,2,0)</f>
        <v>6</v>
      </c>
      <c r="I5140" s="26">
        <f>VLOOKUP(F5140,Table!$A$2:$C$121,3,0)</f>
        <v>4</v>
      </c>
      <c r="J5140" s="17" t="s">
        <v>68</v>
      </c>
      <c r="K5140" s="25" t="str">
        <f>LEFT(J5140,MIN(FIND({0,1,2,3,4,5,6,7,8,9},ASC(J5140)&amp;1234567890))-1)</f>
        <v>N</v>
      </c>
      <c r="L5140" s="25">
        <f t="shared" si="161"/>
        <v>1</v>
      </c>
      <c r="M5140" s="25">
        <f>VLOOKUP(K5140,Table!$A$2:$C$121,2,0)</f>
        <v>15</v>
      </c>
      <c r="N5140" s="26">
        <f>VLOOKUP(K5140,Table!$A$2:$C$121,3,0)</f>
        <v>2</v>
      </c>
      <c r="O5140" s="13" t="str">
        <f>VLOOKUP(A5140,Table!$U$1:$V$230,2,0)</f>
        <v>Trigonal</v>
      </c>
      <c r="P5140" s="1"/>
    </row>
    <row r="5141" spans="1:16">
      <c r="A5141" s="12">
        <v>162</v>
      </c>
      <c r="B5141" s="12">
        <v>85081</v>
      </c>
      <c r="C5141" s="12" t="s">
        <v>5818</v>
      </c>
      <c r="D5141" s="12" t="s">
        <v>5827</v>
      </c>
      <c r="E5141" s="17" t="s">
        <v>11435</v>
      </c>
      <c r="F5141" s="25" t="str">
        <f>LEFT(E5141,MIN(FIND({0,1,2,3,4,5,6,7,8,9},ASC(E5141)&amp;1234567890))-1)</f>
        <v>Si</v>
      </c>
      <c r="G5141" s="25">
        <f t="shared" si="160"/>
        <v>6</v>
      </c>
      <c r="H5141" s="25">
        <f>VLOOKUP(F5141,Table!$A$2:$C$121,2,0)</f>
        <v>14</v>
      </c>
      <c r="I5141" s="26">
        <f>VLOOKUP(F5141,Table!$A$2:$C$121,3,0)</f>
        <v>3</v>
      </c>
      <c r="J5141" s="17" t="s">
        <v>12819</v>
      </c>
      <c r="K5141" s="25" t="str">
        <f>LEFT(J5141,MIN(FIND({0,1,2,3,4,5,6,7,8,9},ASC(J5141)&amp;1234567890))-1)</f>
        <v>P</v>
      </c>
      <c r="L5141" s="25">
        <f t="shared" si="161"/>
        <v>2.54</v>
      </c>
      <c r="M5141" s="25">
        <f>VLOOKUP(K5141,Table!$A$2:$C$121,2,0)</f>
        <v>15</v>
      </c>
      <c r="N5141" s="26">
        <f>VLOOKUP(K5141,Table!$A$2:$C$121,3,0)</f>
        <v>3</v>
      </c>
      <c r="O5141" s="13" t="str">
        <f>VLOOKUP(A5141,Table!$U$1:$V$230,2,0)</f>
        <v>Trigonal</v>
      </c>
      <c r="P5141" s="1"/>
    </row>
    <row r="5142" spans="1:16">
      <c r="A5142" s="12">
        <v>162</v>
      </c>
      <c r="B5142" s="12">
        <v>43292</v>
      </c>
      <c r="C5142" s="12" t="s">
        <v>5818</v>
      </c>
      <c r="D5142" s="12" t="s">
        <v>5828</v>
      </c>
      <c r="E5142" s="17" t="s">
        <v>377</v>
      </c>
      <c r="F5142" s="25" t="str">
        <f>LEFT(E5142,MIN(FIND({0,1,2,3,4,5,6,7,8,9},ASC(E5142)&amp;1234567890))-1)</f>
        <v>Zr</v>
      </c>
      <c r="G5142" s="25">
        <f t="shared" si="160"/>
        <v>1</v>
      </c>
      <c r="H5142" s="25">
        <f>VLOOKUP(F5142,Table!$A$2:$C$121,2,0)</f>
        <v>4</v>
      </c>
      <c r="I5142" s="26">
        <f>VLOOKUP(F5142,Table!$A$2:$C$121,3,0)</f>
        <v>5</v>
      </c>
      <c r="J5142" s="17" t="s">
        <v>367</v>
      </c>
      <c r="K5142" s="25" t="str">
        <f>LEFT(J5142,MIN(FIND({0,1,2,3,4,5,6,7,8,9},ASC(J5142)&amp;1234567890))-1)</f>
        <v>Cl</v>
      </c>
      <c r="L5142" s="25">
        <f t="shared" si="161"/>
        <v>3</v>
      </c>
      <c r="M5142" s="25">
        <f>VLOOKUP(K5142,Table!$A$2:$C$121,2,0)</f>
        <v>17</v>
      </c>
      <c r="N5142" s="26">
        <f>VLOOKUP(K5142,Table!$A$2:$C$121,3,0)</f>
        <v>3</v>
      </c>
      <c r="O5142" s="13" t="str">
        <f>VLOOKUP(A5142,Table!$U$1:$V$230,2,0)</f>
        <v>Trigonal</v>
      </c>
      <c r="P5142" s="1"/>
    </row>
    <row r="5143" spans="1:16">
      <c r="A5143" s="12">
        <v>162</v>
      </c>
      <c r="B5143" s="12">
        <v>43559</v>
      </c>
      <c r="C5143" s="12" t="s">
        <v>5818</v>
      </c>
      <c r="D5143" s="12" t="s">
        <v>5829</v>
      </c>
      <c r="E5143" s="17" t="s">
        <v>393</v>
      </c>
      <c r="F5143" s="25" t="str">
        <f>LEFT(E5143,MIN(FIND({0,1,2,3,4,5,6,7,8,9},ASC(E5143)&amp;1234567890))-1)</f>
        <v>Mo</v>
      </c>
      <c r="G5143" s="25">
        <f t="shared" si="160"/>
        <v>1</v>
      </c>
      <c r="H5143" s="25">
        <f>VLOOKUP(F5143,Table!$A$2:$C$121,2,0)</f>
        <v>6</v>
      </c>
      <c r="I5143" s="26">
        <f>VLOOKUP(F5143,Table!$A$2:$C$121,3,0)</f>
        <v>5</v>
      </c>
      <c r="J5143" s="17" t="s">
        <v>68</v>
      </c>
      <c r="K5143" s="25" t="str">
        <f>LEFT(J5143,MIN(FIND({0,1,2,3,4,5,6,7,8,9},ASC(J5143)&amp;1234567890))-1)</f>
        <v>N</v>
      </c>
      <c r="L5143" s="25">
        <f t="shared" si="161"/>
        <v>1</v>
      </c>
      <c r="M5143" s="25">
        <f>VLOOKUP(K5143,Table!$A$2:$C$121,2,0)</f>
        <v>15</v>
      </c>
      <c r="N5143" s="26">
        <f>VLOOKUP(K5143,Table!$A$2:$C$121,3,0)</f>
        <v>2</v>
      </c>
      <c r="O5143" s="13" t="str">
        <f>VLOOKUP(A5143,Table!$U$1:$V$230,2,0)</f>
        <v>Trigonal</v>
      </c>
      <c r="P5143" s="1"/>
    </row>
    <row r="5144" spans="1:16">
      <c r="A5144" s="12">
        <v>162</v>
      </c>
      <c r="B5144" s="12">
        <v>44612</v>
      </c>
      <c r="C5144" s="12" t="s">
        <v>5818</v>
      </c>
      <c r="D5144" s="12" t="s">
        <v>24</v>
      </c>
      <c r="E5144" s="17" t="s">
        <v>67</v>
      </c>
      <c r="F5144" s="25" t="str">
        <f>LEFT(E5144,MIN(FIND({0,1,2,3,4,5,6,7,8,9},ASC(E5144)&amp;1234567890))-1)</f>
        <v>Fe</v>
      </c>
      <c r="G5144" s="25">
        <f t="shared" si="160"/>
        <v>2</v>
      </c>
      <c r="H5144" s="25">
        <f>VLOOKUP(F5144,Table!$A$2:$C$121,2,0)</f>
        <v>8</v>
      </c>
      <c r="I5144" s="26">
        <f>VLOOKUP(F5144,Table!$A$2:$C$121,3,0)</f>
        <v>4</v>
      </c>
      <c r="J5144" s="17" t="s">
        <v>68</v>
      </c>
      <c r="K5144" s="25" t="str">
        <f>LEFT(J5144,MIN(FIND({0,1,2,3,4,5,6,7,8,9},ASC(J5144)&amp;1234567890))-1)</f>
        <v>N</v>
      </c>
      <c r="L5144" s="25">
        <f t="shared" si="161"/>
        <v>1</v>
      </c>
      <c r="M5144" s="25">
        <f>VLOOKUP(K5144,Table!$A$2:$C$121,2,0)</f>
        <v>15</v>
      </c>
      <c r="N5144" s="26">
        <f>VLOOKUP(K5144,Table!$A$2:$C$121,3,0)</f>
        <v>2</v>
      </c>
      <c r="O5144" s="13" t="str">
        <f>VLOOKUP(A5144,Table!$U$1:$V$230,2,0)</f>
        <v>Trigonal</v>
      </c>
      <c r="P5144" s="1"/>
    </row>
    <row r="5145" spans="1:16">
      <c r="A5145" s="12">
        <v>162</v>
      </c>
      <c r="B5145" s="12">
        <v>77160</v>
      </c>
      <c r="C5145" s="12" t="s">
        <v>5818</v>
      </c>
      <c r="D5145" s="12" t="s">
        <v>2207</v>
      </c>
      <c r="E5145" s="17" t="s">
        <v>11326</v>
      </c>
      <c r="F5145" s="25" t="str">
        <f>LEFT(E5145,MIN(FIND({0,1,2,3,4,5,6,7,8,9},ASC(E5145)&amp;1234567890))-1)</f>
        <v>Mo</v>
      </c>
      <c r="G5145" s="25">
        <f t="shared" si="160"/>
        <v>2</v>
      </c>
      <c r="H5145" s="25">
        <f>VLOOKUP(F5145,Table!$A$2:$C$121,2,0)</f>
        <v>6</v>
      </c>
      <c r="I5145" s="26">
        <f>VLOOKUP(F5145,Table!$A$2:$C$121,3,0)</f>
        <v>5</v>
      </c>
      <c r="J5145" s="17" t="s">
        <v>614</v>
      </c>
      <c r="K5145" s="25" t="str">
        <f>LEFT(J5145,MIN(FIND({0,1,2,3,4,5,6,7,8,9},ASC(J5145)&amp;1234567890))-1)</f>
        <v>C</v>
      </c>
      <c r="L5145" s="25">
        <f t="shared" si="161"/>
        <v>1</v>
      </c>
      <c r="M5145" s="25">
        <f>VLOOKUP(K5145,Table!$A$2:$C$121,2,0)</f>
        <v>14</v>
      </c>
      <c r="N5145" s="26">
        <f>VLOOKUP(K5145,Table!$A$2:$C$121,3,0)</f>
        <v>2</v>
      </c>
      <c r="O5145" s="13" t="str">
        <f>VLOOKUP(A5145,Table!$U$1:$V$230,2,0)</f>
        <v>Trigonal</v>
      </c>
      <c r="P5145" s="1"/>
    </row>
    <row r="5146" spans="1:16">
      <c r="A5146" s="12">
        <v>162</v>
      </c>
      <c r="B5146" s="12">
        <v>412434</v>
      </c>
      <c r="C5146" s="12" t="s">
        <v>5818</v>
      </c>
      <c r="D5146" s="12" t="s">
        <v>5830</v>
      </c>
      <c r="E5146" s="17" t="s">
        <v>530</v>
      </c>
      <c r="F5146" s="25" t="str">
        <f>LEFT(E5146,MIN(FIND({0,1,2,3,4,5,6,7,8,9},ASC(E5146)&amp;1234567890))-1)</f>
        <v>Yb</v>
      </c>
      <c r="G5146" s="25">
        <f t="shared" si="160"/>
        <v>1</v>
      </c>
      <c r="H5146" s="25">
        <f>VLOOKUP(F5146,Table!$A$2:$C$121,2,0)</f>
        <v>3</v>
      </c>
      <c r="I5146" s="26">
        <f>VLOOKUP(F5146,Table!$A$2:$C$121,3,0)</f>
        <v>6</v>
      </c>
      <c r="J5146" s="17" t="s">
        <v>12820</v>
      </c>
      <c r="K5146" s="25" t="str">
        <f>LEFT(J5146,MIN(FIND({0,1,2,3,4,5,6,7,8,9},ASC(J5146)&amp;1234567890))-1)</f>
        <v>D</v>
      </c>
      <c r="L5146" s="25">
        <f t="shared" si="161"/>
        <v>2.67</v>
      </c>
      <c r="M5146" s="25">
        <f>VLOOKUP(K5146,Table!$A$2:$C$121,2,0)</f>
        <v>1</v>
      </c>
      <c r="N5146" s="26">
        <f>VLOOKUP(K5146,Table!$A$2:$C$121,3,0)</f>
        <v>1</v>
      </c>
      <c r="O5146" s="13" t="str">
        <f>VLOOKUP(A5146,Table!$U$1:$V$230,2,0)</f>
        <v>Trigonal</v>
      </c>
      <c r="P5146" s="1"/>
    </row>
    <row r="5147" spans="1:16">
      <c r="A5147" s="12">
        <v>162</v>
      </c>
      <c r="B5147" s="12">
        <v>93979</v>
      </c>
      <c r="C5147" s="12" t="s">
        <v>5818</v>
      </c>
      <c r="D5147" s="12" t="s">
        <v>5831</v>
      </c>
      <c r="E5147" s="17" t="s">
        <v>422</v>
      </c>
      <c r="F5147" s="25" t="str">
        <f>LEFT(E5147,MIN(FIND({0,1,2,3,4,5,6,7,8,9},ASC(E5147)&amp;1234567890))-1)</f>
        <v>Yb</v>
      </c>
      <c r="G5147" s="25">
        <f t="shared" si="160"/>
        <v>3</v>
      </c>
      <c r="H5147" s="25">
        <f>VLOOKUP(F5147,Table!$A$2:$C$121,2,0)</f>
        <v>3</v>
      </c>
      <c r="I5147" s="26">
        <f>VLOOKUP(F5147,Table!$A$2:$C$121,3,0)</f>
        <v>6</v>
      </c>
      <c r="J5147" s="17" t="s">
        <v>12821</v>
      </c>
      <c r="K5147" s="25" t="str">
        <f>LEFT(J5147,MIN(FIND({0,1,2,3,4,5,6,7,8,9},ASC(J5147)&amp;1234567890))-1)</f>
        <v>D</v>
      </c>
      <c r="L5147" s="25">
        <f t="shared" si="161"/>
        <v>8</v>
      </c>
      <c r="M5147" s="25">
        <f>VLOOKUP(K5147,Table!$A$2:$C$121,2,0)</f>
        <v>1</v>
      </c>
      <c r="N5147" s="26">
        <f>VLOOKUP(K5147,Table!$A$2:$C$121,3,0)</f>
        <v>1</v>
      </c>
      <c r="O5147" s="13" t="str">
        <f>VLOOKUP(A5147,Table!$U$1:$V$230,2,0)</f>
        <v>Trigonal</v>
      </c>
      <c r="P5147" s="1"/>
    </row>
    <row r="5148" spans="1:16">
      <c r="A5148" s="12">
        <v>162</v>
      </c>
      <c r="B5148" s="12">
        <v>30008</v>
      </c>
      <c r="C5148" s="12" t="s">
        <v>5818</v>
      </c>
      <c r="D5148" s="12" t="s">
        <v>5832</v>
      </c>
      <c r="E5148" s="17" t="s">
        <v>11520</v>
      </c>
      <c r="F5148" s="25" t="str">
        <f>LEFT(E5148,MIN(FIND({0,1,2,3,4,5,6,7,8,9},ASC(E5148)&amp;1234567890))-1)</f>
        <v>W</v>
      </c>
      <c r="G5148" s="25">
        <f t="shared" si="160"/>
        <v>2</v>
      </c>
      <c r="H5148" s="25">
        <f>VLOOKUP(F5148,Table!$A$2:$C$121,2,0)</f>
        <v>6</v>
      </c>
      <c r="I5148" s="26">
        <f>VLOOKUP(F5148,Table!$A$2:$C$121,3,0)</f>
        <v>6</v>
      </c>
      <c r="J5148" s="17" t="s">
        <v>12822</v>
      </c>
      <c r="K5148" s="25" t="str">
        <f>LEFT(J5148,MIN(FIND({0,1,2,3,4,5,6,7,8,9},ASC(J5148)&amp;1234567890))-1)</f>
        <v>C</v>
      </c>
      <c r="L5148" s="25">
        <f t="shared" si="161"/>
        <v>0.85</v>
      </c>
      <c r="M5148" s="25">
        <f>VLOOKUP(K5148,Table!$A$2:$C$121,2,0)</f>
        <v>14</v>
      </c>
      <c r="N5148" s="26">
        <f>VLOOKUP(K5148,Table!$A$2:$C$121,3,0)</f>
        <v>2</v>
      </c>
      <c r="O5148" s="13" t="str">
        <f>VLOOKUP(A5148,Table!$U$1:$V$230,2,0)</f>
        <v>Trigonal</v>
      </c>
      <c r="P5148" s="1"/>
    </row>
    <row r="5149" spans="1:16">
      <c r="A5149" s="12">
        <v>162</v>
      </c>
      <c r="B5149" s="12">
        <v>40956</v>
      </c>
      <c r="C5149" s="12" t="s">
        <v>5818</v>
      </c>
      <c r="D5149" s="12" t="s">
        <v>5833</v>
      </c>
      <c r="E5149" s="17" t="s">
        <v>11520</v>
      </c>
      <c r="F5149" s="25" t="str">
        <f>LEFT(E5149,MIN(FIND({0,1,2,3,4,5,6,7,8,9},ASC(E5149)&amp;1234567890))-1)</f>
        <v>W</v>
      </c>
      <c r="G5149" s="25">
        <f t="shared" si="160"/>
        <v>2</v>
      </c>
      <c r="H5149" s="25">
        <f>VLOOKUP(F5149,Table!$A$2:$C$121,2,0)</f>
        <v>6</v>
      </c>
      <c r="I5149" s="26">
        <f>VLOOKUP(F5149,Table!$A$2:$C$121,3,0)</f>
        <v>6</v>
      </c>
      <c r="J5149" s="17" t="s">
        <v>12823</v>
      </c>
      <c r="K5149" s="25" t="str">
        <f>LEFT(J5149,MIN(FIND({0,1,2,3,4,5,6,7,8,9},ASC(J5149)&amp;1234567890))-1)</f>
        <v>C</v>
      </c>
      <c r="L5149" s="25">
        <f t="shared" si="161"/>
        <v>0.84</v>
      </c>
      <c r="M5149" s="25">
        <f>VLOOKUP(K5149,Table!$A$2:$C$121,2,0)</f>
        <v>14</v>
      </c>
      <c r="N5149" s="26">
        <f>VLOOKUP(K5149,Table!$A$2:$C$121,3,0)</f>
        <v>2</v>
      </c>
      <c r="O5149" s="13" t="str">
        <f>VLOOKUP(A5149,Table!$U$1:$V$230,2,0)</f>
        <v>Trigonal</v>
      </c>
      <c r="P5149" s="1"/>
    </row>
    <row r="5150" spans="1:16">
      <c r="A5150" s="12">
        <v>162</v>
      </c>
      <c r="B5150" s="12">
        <v>65700</v>
      </c>
      <c r="C5150" s="12" t="s">
        <v>5818</v>
      </c>
      <c r="D5150" s="12" t="s">
        <v>2232</v>
      </c>
      <c r="E5150" s="17" t="s">
        <v>11520</v>
      </c>
      <c r="F5150" s="25" t="str">
        <f>LEFT(E5150,MIN(FIND({0,1,2,3,4,5,6,7,8,9},ASC(E5150)&amp;1234567890))-1)</f>
        <v>W</v>
      </c>
      <c r="G5150" s="25">
        <f t="shared" si="160"/>
        <v>2</v>
      </c>
      <c r="H5150" s="25">
        <f>VLOOKUP(F5150,Table!$A$2:$C$121,2,0)</f>
        <v>6</v>
      </c>
      <c r="I5150" s="26">
        <f>VLOOKUP(F5150,Table!$A$2:$C$121,3,0)</f>
        <v>6</v>
      </c>
      <c r="J5150" s="17" t="s">
        <v>614</v>
      </c>
      <c r="K5150" s="25" t="str">
        <f>LEFT(J5150,MIN(FIND({0,1,2,3,4,5,6,7,8,9},ASC(J5150)&amp;1234567890))-1)</f>
        <v>C</v>
      </c>
      <c r="L5150" s="25">
        <f t="shared" si="161"/>
        <v>1</v>
      </c>
      <c r="M5150" s="25">
        <f>VLOOKUP(K5150,Table!$A$2:$C$121,2,0)</f>
        <v>14</v>
      </c>
      <c r="N5150" s="26">
        <f>VLOOKUP(K5150,Table!$A$2:$C$121,3,0)</f>
        <v>2</v>
      </c>
      <c r="O5150" s="13" t="str">
        <f>VLOOKUP(A5150,Table!$U$1:$V$230,2,0)</f>
        <v>Trigonal</v>
      </c>
      <c r="P5150" s="1"/>
    </row>
    <row r="5151" spans="1:16">
      <c r="A5151" s="12">
        <v>162</v>
      </c>
      <c r="B5151" s="12">
        <v>629279</v>
      </c>
      <c r="C5151" s="12" t="s">
        <v>5818</v>
      </c>
      <c r="D5151" s="12" t="s">
        <v>5834</v>
      </c>
      <c r="E5151" s="17" t="s">
        <v>11302</v>
      </c>
      <c r="F5151" s="25" t="str">
        <f>LEFT(E5151,MIN(FIND({0,1,2,3,4,5,6,7,8,9},ASC(E5151)&amp;1234567890))-1)</f>
        <v>Cu</v>
      </c>
      <c r="G5151" s="25">
        <f t="shared" si="160"/>
        <v>10</v>
      </c>
      <c r="H5151" s="25">
        <f>VLOOKUP(F5151,Table!$A$2:$C$121,2,0)</f>
        <v>11</v>
      </c>
      <c r="I5151" s="26">
        <f>VLOOKUP(F5151,Table!$A$2:$C$121,3,0)</f>
        <v>4</v>
      </c>
      <c r="J5151" s="17" t="s">
        <v>413</v>
      </c>
      <c r="K5151" s="25" t="str">
        <f>LEFT(J5151,MIN(FIND({0,1,2,3,4,5,6,7,8,9},ASC(J5151)&amp;1234567890))-1)</f>
        <v>Sn</v>
      </c>
      <c r="L5151" s="25">
        <f t="shared" si="161"/>
        <v>3</v>
      </c>
      <c r="M5151" s="25">
        <f>VLOOKUP(K5151,Table!$A$2:$C$121,2,0)</f>
        <v>14</v>
      </c>
      <c r="N5151" s="26">
        <f>VLOOKUP(K5151,Table!$A$2:$C$121,3,0)</f>
        <v>5</v>
      </c>
      <c r="O5151" s="13" t="str">
        <f>VLOOKUP(A5151,Table!$U$1:$V$230,2,0)</f>
        <v>Trigonal</v>
      </c>
      <c r="P5151" s="1"/>
    </row>
    <row r="5152" spans="1:16">
      <c r="A5152" s="12">
        <v>162</v>
      </c>
      <c r="B5152" s="12">
        <v>644715</v>
      </c>
      <c r="C5152" s="12" t="s">
        <v>5818</v>
      </c>
      <c r="D5152" s="12" t="s">
        <v>5835</v>
      </c>
      <c r="E5152" s="17" t="s">
        <v>583</v>
      </c>
      <c r="F5152" s="25" t="str">
        <f>LEFT(E5152,MIN(FIND({0,1,2,3,4,5,6,7,8,9},ASC(E5152)&amp;1234567890))-1)</f>
        <v>Ta</v>
      </c>
      <c r="G5152" s="25">
        <f t="shared" si="160"/>
        <v>2</v>
      </c>
      <c r="H5152" s="25">
        <f>VLOOKUP(F5152,Table!$A$2:$C$121,2,0)</f>
        <v>5</v>
      </c>
      <c r="I5152" s="26">
        <f>VLOOKUP(F5152,Table!$A$2:$C$121,3,0)</f>
        <v>6</v>
      </c>
      <c r="J5152" s="17" t="s">
        <v>68</v>
      </c>
      <c r="K5152" s="25" t="str">
        <f>LEFT(J5152,MIN(FIND({0,1,2,3,4,5,6,7,8,9},ASC(J5152)&amp;1234567890))-1)</f>
        <v>N</v>
      </c>
      <c r="L5152" s="25">
        <f t="shared" si="161"/>
        <v>1</v>
      </c>
      <c r="M5152" s="25">
        <f>VLOOKUP(K5152,Table!$A$2:$C$121,2,0)</f>
        <v>15</v>
      </c>
      <c r="N5152" s="26">
        <f>VLOOKUP(K5152,Table!$A$2:$C$121,3,0)</f>
        <v>2</v>
      </c>
      <c r="O5152" s="13" t="str">
        <f>VLOOKUP(A5152,Table!$U$1:$V$230,2,0)</f>
        <v>Trigonal</v>
      </c>
      <c r="P5152" s="1"/>
    </row>
    <row r="5153" spans="1:16">
      <c r="A5153" s="12">
        <v>162</v>
      </c>
      <c r="B5153" s="12">
        <v>157966</v>
      </c>
      <c r="C5153" s="12" t="s">
        <v>5818</v>
      </c>
      <c r="D5153" s="12" t="s">
        <v>5836</v>
      </c>
      <c r="E5153" s="17" t="s">
        <v>11769</v>
      </c>
      <c r="F5153" s="25" t="str">
        <f>LEFT(E5153,MIN(FIND({0,1,2,3,4,5,6,7,8,9},ASC(E5153)&amp;1234567890))-1)</f>
        <v>Cr</v>
      </c>
      <c r="G5153" s="25">
        <f t="shared" si="160"/>
        <v>2</v>
      </c>
      <c r="H5153" s="25">
        <f>VLOOKUP(F5153,Table!$A$2:$C$121,2,0)</f>
        <v>6</v>
      </c>
      <c r="I5153" s="26">
        <f>VLOOKUP(F5153,Table!$A$2:$C$121,3,0)</f>
        <v>4</v>
      </c>
      <c r="J5153" s="17" t="s">
        <v>12824</v>
      </c>
      <c r="K5153" s="25" t="str">
        <f>LEFT(J5153,MIN(FIND({0,1,2,3,4,5,6,7,8,9},ASC(J5153)&amp;1234567890))-1)</f>
        <v>N</v>
      </c>
      <c r="L5153" s="25">
        <f t="shared" si="161"/>
        <v>0.91</v>
      </c>
      <c r="M5153" s="25">
        <f>VLOOKUP(K5153,Table!$A$2:$C$121,2,0)</f>
        <v>15</v>
      </c>
      <c r="N5153" s="26">
        <f>VLOOKUP(K5153,Table!$A$2:$C$121,3,0)</f>
        <v>2</v>
      </c>
      <c r="O5153" s="13" t="str">
        <f>VLOOKUP(A5153,Table!$U$1:$V$230,2,0)</f>
        <v>Trigonal</v>
      </c>
      <c r="P5153" s="1"/>
    </row>
    <row r="5154" spans="1:16">
      <c r="A5154" s="12">
        <v>162</v>
      </c>
      <c r="B5154" s="12">
        <v>159903</v>
      </c>
      <c r="C5154" s="12" t="s">
        <v>5818</v>
      </c>
      <c r="D5154" s="12" t="s">
        <v>5837</v>
      </c>
      <c r="E5154" s="17" t="s">
        <v>11520</v>
      </c>
      <c r="F5154" s="25" t="str">
        <f>LEFT(E5154,MIN(FIND({0,1,2,3,4,5,6,7,8,9},ASC(E5154)&amp;1234567890))-1)</f>
        <v>W</v>
      </c>
      <c r="G5154" s="25">
        <f t="shared" si="160"/>
        <v>2</v>
      </c>
      <c r="H5154" s="25">
        <f>VLOOKUP(F5154,Table!$A$2:$C$121,2,0)</f>
        <v>6</v>
      </c>
      <c r="I5154" s="26">
        <f>VLOOKUP(F5154,Table!$A$2:$C$121,3,0)</f>
        <v>6</v>
      </c>
      <c r="J5154" s="17" t="s">
        <v>12825</v>
      </c>
      <c r="K5154" s="25" t="str">
        <f>LEFT(J5154,MIN(FIND({0,1,2,3,4,5,6,7,8,9},ASC(J5154)&amp;1234567890))-1)</f>
        <v>C</v>
      </c>
      <c r="L5154" s="25">
        <f t="shared" si="161"/>
        <v>0.95299999999999996</v>
      </c>
      <c r="M5154" s="25">
        <f>VLOOKUP(K5154,Table!$A$2:$C$121,2,0)</f>
        <v>14</v>
      </c>
      <c r="N5154" s="26">
        <f>VLOOKUP(K5154,Table!$A$2:$C$121,3,0)</f>
        <v>2</v>
      </c>
      <c r="O5154" s="13" t="str">
        <f>VLOOKUP(A5154,Table!$U$1:$V$230,2,0)</f>
        <v>Trigonal</v>
      </c>
      <c r="P5154" s="1"/>
    </row>
    <row r="5155" spans="1:16">
      <c r="A5155" s="12">
        <v>162</v>
      </c>
      <c r="B5155" s="12">
        <v>192947</v>
      </c>
      <c r="C5155" s="12" t="s">
        <v>5818</v>
      </c>
      <c r="D5155" s="12" t="s">
        <v>5838</v>
      </c>
      <c r="E5155" s="17" t="s">
        <v>11769</v>
      </c>
      <c r="F5155" s="25" t="str">
        <f>LEFT(E5155,MIN(FIND({0,1,2,3,4,5,6,7,8,9},ASC(E5155)&amp;1234567890))-1)</f>
        <v>Cr</v>
      </c>
      <c r="G5155" s="25">
        <f t="shared" si="160"/>
        <v>2</v>
      </c>
      <c r="H5155" s="25">
        <f>VLOOKUP(F5155,Table!$A$2:$C$121,2,0)</f>
        <v>6</v>
      </c>
      <c r="I5155" s="26">
        <f>VLOOKUP(F5155,Table!$A$2:$C$121,3,0)</f>
        <v>4</v>
      </c>
      <c r="J5155" s="17" t="s">
        <v>12826</v>
      </c>
      <c r="K5155" s="25" t="str">
        <f>LEFT(J5155,MIN(FIND({0,1,2,3,4,5,6,7,8,9},ASC(J5155)&amp;1234567890))-1)</f>
        <v>N</v>
      </c>
      <c r="L5155" s="25">
        <f t="shared" si="161"/>
        <v>0.93</v>
      </c>
      <c r="M5155" s="25">
        <f>VLOOKUP(K5155,Table!$A$2:$C$121,2,0)</f>
        <v>15</v>
      </c>
      <c r="N5155" s="26">
        <f>VLOOKUP(K5155,Table!$A$2:$C$121,3,0)</f>
        <v>2</v>
      </c>
      <c r="O5155" s="13" t="str">
        <f>VLOOKUP(A5155,Table!$U$1:$V$230,2,0)</f>
        <v>Trigonal</v>
      </c>
      <c r="P5155" s="1"/>
    </row>
    <row r="5156" spans="1:16">
      <c r="A5156" s="12">
        <v>162</v>
      </c>
      <c r="B5156" s="12">
        <v>192948</v>
      </c>
      <c r="C5156" s="12" t="s">
        <v>5818</v>
      </c>
      <c r="D5156" s="12" t="s">
        <v>5839</v>
      </c>
      <c r="E5156" s="17" t="s">
        <v>11769</v>
      </c>
      <c r="F5156" s="25" t="str">
        <f>LEFT(E5156,MIN(FIND({0,1,2,3,4,5,6,7,8,9},ASC(E5156)&amp;1234567890))-1)</f>
        <v>Cr</v>
      </c>
      <c r="G5156" s="25">
        <f t="shared" si="160"/>
        <v>2</v>
      </c>
      <c r="H5156" s="25">
        <f>VLOOKUP(F5156,Table!$A$2:$C$121,2,0)</f>
        <v>6</v>
      </c>
      <c r="I5156" s="26">
        <f>VLOOKUP(F5156,Table!$A$2:$C$121,3,0)</f>
        <v>4</v>
      </c>
      <c r="J5156" s="17" t="s">
        <v>12827</v>
      </c>
      <c r="K5156" s="25" t="str">
        <f>LEFT(J5156,MIN(FIND({0,1,2,3,4,5,6,7,8,9},ASC(J5156)&amp;1234567890))-1)</f>
        <v>N</v>
      </c>
      <c r="L5156" s="25">
        <f t="shared" si="161"/>
        <v>0.95</v>
      </c>
      <c r="M5156" s="25">
        <f>VLOOKUP(K5156,Table!$A$2:$C$121,2,0)</f>
        <v>15</v>
      </c>
      <c r="N5156" s="26">
        <f>VLOOKUP(K5156,Table!$A$2:$C$121,3,0)</f>
        <v>2</v>
      </c>
      <c r="O5156" s="13" t="str">
        <f>VLOOKUP(A5156,Table!$U$1:$V$230,2,0)</f>
        <v>Trigonal</v>
      </c>
      <c r="P5156" s="1"/>
    </row>
    <row r="5157" spans="1:16">
      <c r="A5157" s="12">
        <v>163</v>
      </c>
      <c r="B5157" s="12">
        <v>15038</v>
      </c>
      <c r="C5157" s="12" t="s">
        <v>5840</v>
      </c>
      <c r="D5157" s="12" t="s">
        <v>5841</v>
      </c>
      <c r="E5157" s="17" t="s">
        <v>11769</v>
      </c>
      <c r="F5157" s="25" t="str">
        <f>LEFT(E5157,MIN(FIND({0,1,2,3,4,5,6,7,8,9},ASC(E5157)&amp;1234567890))-1)</f>
        <v>Cr</v>
      </c>
      <c r="G5157" s="25">
        <f t="shared" si="160"/>
        <v>2</v>
      </c>
      <c r="H5157" s="25">
        <f>VLOOKUP(F5157,Table!$A$2:$C$121,2,0)</f>
        <v>6</v>
      </c>
      <c r="I5157" s="26">
        <f>VLOOKUP(F5157,Table!$A$2:$C$121,3,0)</f>
        <v>4</v>
      </c>
      <c r="J5157" s="17" t="s">
        <v>36</v>
      </c>
      <c r="K5157" s="25" t="str">
        <f>LEFT(J5157,MIN(FIND({0,1,2,3,4,5,6,7,8,9},ASC(J5157)&amp;1234567890))-1)</f>
        <v>Te</v>
      </c>
      <c r="L5157" s="25">
        <f t="shared" si="161"/>
        <v>3</v>
      </c>
      <c r="M5157" s="25">
        <f>VLOOKUP(K5157,Table!$A$2:$C$121,2,0)</f>
        <v>16</v>
      </c>
      <c r="N5157" s="26">
        <f>VLOOKUP(K5157,Table!$A$2:$C$121,3,0)</f>
        <v>5</v>
      </c>
      <c r="O5157" s="13" t="str">
        <f>VLOOKUP(A5157,Table!$U$1:$V$230,2,0)</f>
        <v>Trigonal</v>
      </c>
      <c r="P5157" s="1"/>
    </row>
    <row r="5158" spans="1:16">
      <c r="A5158" s="12">
        <v>163</v>
      </c>
      <c r="B5158" s="12">
        <v>16719</v>
      </c>
      <c r="C5158" s="12" t="s">
        <v>5840</v>
      </c>
      <c r="D5158" s="12" t="s">
        <v>5842</v>
      </c>
      <c r="E5158" s="17" t="s">
        <v>11540</v>
      </c>
      <c r="F5158" s="25" t="str">
        <f>LEFT(E5158,MIN(FIND({0,1,2,3,4,5,6,7,8,9},ASC(E5158)&amp;1234567890))-1)</f>
        <v>Cr</v>
      </c>
      <c r="G5158" s="25">
        <f t="shared" si="160"/>
        <v>5</v>
      </c>
      <c r="H5158" s="25">
        <f>VLOOKUP(F5158,Table!$A$2:$C$121,2,0)</f>
        <v>6</v>
      </c>
      <c r="I5158" s="26">
        <f>VLOOKUP(F5158,Table!$A$2:$C$121,3,0)</f>
        <v>4</v>
      </c>
      <c r="J5158" s="17" t="s">
        <v>358</v>
      </c>
      <c r="K5158" s="25" t="str">
        <f>LEFT(J5158,MIN(FIND({0,1,2,3,4,5,6,7,8,9},ASC(J5158)&amp;1234567890))-1)</f>
        <v>S</v>
      </c>
      <c r="L5158" s="25">
        <f t="shared" si="161"/>
        <v>6</v>
      </c>
      <c r="M5158" s="25">
        <f>VLOOKUP(K5158,Table!$A$2:$C$121,2,0)</f>
        <v>16</v>
      </c>
      <c r="N5158" s="26">
        <f>VLOOKUP(K5158,Table!$A$2:$C$121,3,0)</f>
        <v>3</v>
      </c>
      <c r="O5158" s="13" t="str">
        <f>VLOOKUP(A5158,Table!$U$1:$V$230,2,0)</f>
        <v>Trigonal</v>
      </c>
      <c r="P5158" s="1"/>
    </row>
    <row r="5159" spans="1:16">
      <c r="A5159" s="12">
        <v>163</v>
      </c>
      <c r="B5159" s="12">
        <v>16720</v>
      </c>
      <c r="C5159" s="12" t="s">
        <v>5840</v>
      </c>
      <c r="D5159" s="12" t="s">
        <v>5574</v>
      </c>
      <c r="E5159" s="17" t="s">
        <v>11769</v>
      </c>
      <c r="F5159" s="25" t="str">
        <f>LEFT(E5159,MIN(FIND({0,1,2,3,4,5,6,7,8,9},ASC(E5159)&amp;1234567890))-1)</f>
        <v>Cr</v>
      </c>
      <c r="G5159" s="25">
        <f t="shared" si="160"/>
        <v>2</v>
      </c>
      <c r="H5159" s="25">
        <f>VLOOKUP(F5159,Table!$A$2:$C$121,2,0)</f>
        <v>6</v>
      </c>
      <c r="I5159" s="26">
        <f>VLOOKUP(F5159,Table!$A$2:$C$121,3,0)</f>
        <v>4</v>
      </c>
      <c r="J5159" s="17" t="s">
        <v>336</v>
      </c>
      <c r="K5159" s="25" t="str">
        <f>LEFT(J5159,MIN(FIND({0,1,2,3,4,5,6,7,8,9},ASC(J5159)&amp;1234567890))-1)</f>
        <v>S</v>
      </c>
      <c r="L5159" s="25">
        <f t="shared" si="161"/>
        <v>3</v>
      </c>
      <c r="M5159" s="25">
        <f>VLOOKUP(K5159,Table!$A$2:$C$121,2,0)</f>
        <v>16</v>
      </c>
      <c r="N5159" s="26">
        <f>VLOOKUP(K5159,Table!$A$2:$C$121,3,0)</f>
        <v>3</v>
      </c>
      <c r="O5159" s="13" t="str">
        <f>VLOOKUP(A5159,Table!$U$1:$V$230,2,0)</f>
        <v>Trigonal</v>
      </c>
      <c r="P5159" s="1"/>
    </row>
    <row r="5160" spans="1:16">
      <c r="A5160" s="12">
        <v>163</v>
      </c>
      <c r="B5160" s="12">
        <v>20041</v>
      </c>
      <c r="C5160" s="12" t="s">
        <v>5840</v>
      </c>
      <c r="D5160" s="12" t="s">
        <v>5692</v>
      </c>
      <c r="E5160" s="17" t="s">
        <v>11459</v>
      </c>
      <c r="F5160" s="25" t="str">
        <f>LEFT(E5160,MIN(FIND({0,1,2,3,4,5,6,7,8,9},ASC(E5160)&amp;1234567890))-1)</f>
        <v>Ti</v>
      </c>
      <c r="G5160" s="25">
        <f t="shared" si="160"/>
        <v>3</v>
      </c>
      <c r="H5160" s="25">
        <f>VLOOKUP(F5160,Table!$A$2:$C$121,2,0)</f>
        <v>4</v>
      </c>
      <c r="I5160" s="26">
        <f>VLOOKUP(F5160,Table!$A$2:$C$121,3,0)</f>
        <v>4</v>
      </c>
      <c r="J5160" s="17" t="s">
        <v>371</v>
      </c>
      <c r="K5160" s="25" t="str">
        <f>LEFT(J5160,MIN(FIND({0,1,2,3,4,5,6,7,8,9},ASC(J5160)&amp;1234567890))-1)</f>
        <v>O</v>
      </c>
      <c r="L5160" s="25">
        <f t="shared" si="161"/>
        <v>1</v>
      </c>
      <c r="M5160" s="25">
        <f>VLOOKUP(K5160,Table!$A$2:$C$121,2,0)</f>
        <v>16</v>
      </c>
      <c r="N5160" s="26">
        <f>VLOOKUP(K5160,Table!$A$2:$C$121,3,0)</f>
        <v>2</v>
      </c>
      <c r="O5160" s="13" t="str">
        <f>VLOOKUP(A5160,Table!$U$1:$V$230,2,0)</f>
        <v>Trigonal</v>
      </c>
      <c r="P5160" s="1"/>
    </row>
    <row r="5161" spans="1:16">
      <c r="A5161" s="12">
        <v>163</v>
      </c>
      <c r="B5161" s="12">
        <v>20042</v>
      </c>
      <c r="C5161" s="12" t="s">
        <v>5840</v>
      </c>
      <c r="D5161" s="12" t="s">
        <v>5758</v>
      </c>
      <c r="E5161" s="17" t="s">
        <v>418</v>
      </c>
      <c r="F5161" s="25" t="str">
        <f>LEFT(E5161,MIN(FIND({0,1,2,3,4,5,6,7,8,9},ASC(E5161)&amp;1234567890))-1)</f>
        <v>Ti</v>
      </c>
      <c r="G5161" s="25">
        <f t="shared" si="160"/>
        <v>6</v>
      </c>
      <c r="H5161" s="25">
        <f>VLOOKUP(F5161,Table!$A$2:$C$121,2,0)</f>
        <v>4</v>
      </c>
      <c r="I5161" s="26">
        <f>VLOOKUP(F5161,Table!$A$2:$C$121,3,0)</f>
        <v>4</v>
      </c>
      <c r="J5161" s="17" t="s">
        <v>371</v>
      </c>
      <c r="K5161" s="25" t="str">
        <f>LEFT(J5161,MIN(FIND({0,1,2,3,4,5,6,7,8,9},ASC(J5161)&amp;1234567890))-1)</f>
        <v>O</v>
      </c>
      <c r="L5161" s="25">
        <f t="shared" si="161"/>
        <v>1</v>
      </c>
      <c r="M5161" s="25">
        <f>VLOOKUP(K5161,Table!$A$2:$C$121,2,0)</f>
        <v>16</v>
      </c>
      <c r="N5161" s="26">
        <f>VLOOKUP(K5161,Table!$A$2:$C$121,3,0)</f>
        <v>2</v>
      </c>
      <c r="O5161" s="13" t="str">
        <f>VLOOKUP(A5161,Table!$U$1:$V$230,2,0)</f>
        <v>Trigonal</v>
      </c>
      <c r="P5161" s="1"/>
    </row>
    <row r="5162" spans="1:16">
      <c r="A5162" s="12">
        <v>163</v>
      </c>
      <c r="B5162" s="12">
        <v>29013</v>
      </c>
      <c r="C5162" s="12" t="s">
        <v>5840</v>
      </c>
      <c r="D5162" s="12" t="s">
        <v>5843</v>
      </c>
      <c r="E5162" s="17" t="s">
        <v>11502</v>
      </c>
      <c r="F5162" s="25" t="str">
        <f>LEFT(E5162,MIN(FIND({0,1,2,3,4,5,6,7,8,9},ASC(E5162)&amp;1234567890))-1)</f>
        <v>Pu</v>
      </c>
      <c r="G5162" s="25">
        <f t="shared" si="160"/>
        <v>1</v>
      </c>
      <c r="H5162" s="25">
        <f>VLOOKUP(F5162,Table!$A$2:$C$121,2,0)</f>
        <v>3</v>
      </c>
      <c r="I5162" s="26">
        <f>VLOOKUP(F5162,Table!$A$2:$C$121,3,0)</f>
        <v>7</v>
      </c>
      <c r="J5162" s="17" t="s">
        <v>365</v>
      </c>
      <c r="K5162" s="25" t="str">
        <f>LEFT(J5162,MIN(FIND({0,1,2,3,4,5,6,7,8,9},ASC(J5162)&amp;1234567890))-1)</f>
        <v>F</v>
      </c>
      <c r="L5162" s="25">
        <f t="shared" si="161"/>
        <v>3</v>
      </c>
      <c r="M5162" s="25">
        <f>VLOOKUP(K5162,Table!$A$2:$C$121,2,0)</f>
        <v>17</v>
      </c>
      <c r="N5162" s="26">
        <f>VLOOKUP(K5162,Table!$A$2:$C$121,3,0)</f>
        <v>2</v>
      </c>
      <c r="O5162" s="13" t="str">
        <f>VLOOKUP(A5162,Table!$U$1:$V$230,2,0)</f>
        <v>Trigonal</v>
      </c>
      <c r="P5162" s="1"/>
    </row>
    <row r="5163" spans="1:16">
      <c r="A5163" s="12">
        <v>163</v>
      </c>
      <c r="B5163" s="12">
        <v>29014</v>
      </c>
      <c r="C5163" s="12" t="s">
        <v>5840</v>
      </c>
      <c r="D5163" s="12" t="s">
        <v>5844</v>
      </c>
      <c r="E5163" s="17" t="s">
        <v>11379</v>
      </c>
      <c r="F5163" s="25" t="str">
        <f>LEFT(E5163,MIN(FIND({0,1,2,3,4,5,6,7,8,9},ASC(E5163)&amp;1234567890))-1)</f>
        <v>Np</v>
      </c>
      <c r="G5163" s="25">
        <f t="shared" si="160"/>
        <v>1</v>
      </c>
      <c r="H5163" s="25">
        <f>VLOOKUP(F5163,Table!$A$2:$C$121,2,0)</f>
        <v>3</v>
      </c>
      <c r="I5163" s="26">
        <f>VLOOKUP(F5163,Table!$A$2:$C$121,3,0)</f>
        <v>7</v>
      </c>
      <c r="J5163" s="17" t="s">
        <v>365</v>
      </c>
      <c r="K5163" s="25" t="str">
        <f>LEFT(J5163,MIN(FIND({0,1,2,3,4,5,6,7,8,9},ASC(J5163)&amp;1234567890))-1)</f>
        <v>F</v>
      </c>
      <c r="L5163" s="25">
        <f t="shared" si="161"/>
        <v>3</v>
      </c>
      <c r="M5163" s="25">
        <f>VLOOKUP(K5163,Table!$A$2:$C$121,2,0)</f>
        <v>17</v>
      </c>
      <c r="N5163" s="26">
        <f>VLOOKUP(K5163,Table!$A$2:$C$121,3,0)</f>
        <v>2</v>
      </c>
      <c r="O5163" s="13" t="str">
        <f>VLOOKUP(A5163,Table!$U$1:$V$230,2,0)</f>
        <v>Trigonal</v>
      </c>
      <c r="P5163" s="1"/>
    </row>
    <row r="5164" spans="1:16">
      <c r="A5164" s="12">
        <v>163</v>
      </c>
      <c r="B5164" s="12">
        <v>30071</v>
      </c>
      <c r="C5164" s="12" t="s">
        <v>5840</v>
      </c>
      <c r="D5164" s="12" t="s">
        <v>5845</v>
      </c>
      <c r="E5164" s="17" t="s">
        <v>11546</v>
      </c>
      <c r="F5164" s="25" t="str">
        <f>LEFT(E5164,MIN(FIND({0,1,2,3,4,5,6,7,8,9},ASC(E5164)&amp;1234567890))-1)</f>
        <v>Si</v>
      </c>
      <c r="G5164" s="25">
        <f t="shared" si="160"/>
        <v>2</v>
      </c>
      <c r="H5164" s="25">
        <f>VLOOKUP(F5164,Table!$A$2:$C$121,2,0)</f>
        <v>14</v>
      </c>
      <c r="I5164" s="26">
        <f>VLOOKUP(F5164,Table!$A$2:$C$121,3,0)</f>
        <v>3</v>
      </c>
      <c r="J5164" s="17" t="s">
        <v>36</v>
      </c>
      <c r="K5164" s="25" t="str">
        <f>LEFT(J5164,MIN(FIND({0,1,2,3,4,5,6,7,8,9},ASC(J5164)&amp;1234567890))-1)</f>
        <v>Te</v>
      </c>
      <c r="L5164" s="25">
        <f t="shared" si="161"/>
        <v>3</v>
      </c>
      <c r="M5164" s="25">
        <f>VLOOKUP(K5164,Table!$A$2:$C$121,2,0)</f>
        <v>16</v>
      </c>
      <c r="N5164" s="26">
        <f>VLOOKUP(K5164,Table!$A$2:$C$121,3,0)</f>
        <v>5</v>
      </c>
      <c r="O5164" s="13" t="str">
        <f>VLOOKUP(A5164,Table!$U$1:$V$230,2,0)</f>
        <v>Trigonal</v>
      </c>
      <c r="P5164" s="1"/>
    </row>
    <row r="5165" spans="1:16">
      <c r="A5165" s="12">
        <v>163</v>
      </c>
      <c r="B5165" s="12">
        <v>50013</v>
      </c>
      <c r="C5165" s="12" t="s">
        <v>5840</v>
      </c>
      <c r="D5165" s="12" t="s">
        <v>5846</v>
      </c>
      <c r="E5165" s="17" t="s">
        <v>12828</v>
      </c>
      <c r="F5165" s="25" t="str">
        <f>LEFT(E5165,MIN(FIND({0,1,2,3,4,5,6,7,8,9},ASC(E5165)&amp;1234567890))-1)</f>
        <v>Cr</v>
      </c>
      <c r="G5165" s="25">
        <f t="shared" si="160"/>
        <v>2.0099999999999998</v>
      </c>
      <c r="H5165" s="25">
        <f>VLOOKUP(F5165,Table!$A$2:$C$121,2,0)</f>
        <v>6</v>
      </c>
      <c r="I5165" s="26">
        <f>VLOOKUP(F5165,Table!$A$2:$C$121,3,0)</f>
        <v>4</v>
      </c>
      <c r="J5165" s="17" t="s">
        <v>36</v>
      </c>
      <c r="K5165" s="25" t="str">
        <f>LEFT(J5165,MIN(FIND({0,1,2,3,4,5,6,7,8,9},ASC(J5165)&amp;1234567890))-1)</f>
        <v>Te</v>
      </c>
      <c r="L5165" s="25">
        <f t="shared" si="161"/>
        <v>3</v>
      </c>
      <c r="M5165" s="25">
        <f>VLOOKUP(K5165,Table!$A$2:$C$121,2,0)</f>
        <v>16</v>
      </c>
      <c r="N5165" s="26">
        <f>VLOOKUP(K5165,Table!$A$2:$C$121,3,0)</f>
        <v>5</v>
      </c>
      <c r="O5165" s="13" t="str">
        <f>VLOOKUP(A5165,Table!$U$1:$V$230,2,0)</f>
        <v>Trigonal</v>
      </c>
      <c r="P5165" s="1"/>
    </row>
    <row r="5166" spans="1:16">
      <c r="A5166" s="12">
        <v>163</v>
      </c>
      <c r="B5166" s="12">
        <v>41242</v>
      </c>
      <c r="C5166" s="12" t="s">
        <v>5840</v>
      </c>
      <c r="D5166" s="12" t="s">
        <v>5825</v>
      </c>
      <c r="E5166" s="17" t="s">
        <v>393</v>
      </c>
      <c r="F5166" s="25" t="str">
        <f>LEFT(E5166,MIN(FIND({0,1,2,3,4,5,6,7,8,9},ASC(E5166)&amp;1234567890))-1)</f>
        <v>Mo</v>
      </c>
      <c r="G5166" s="25">
        <f t="shared" si="160"/>
        <v>1</v>
      </c>
      <c r="H5166" s="25">
        <f>VLOOKUP(F5166,Table!$A$2:$C$121,2,0)</f>
        <v>6</v>
      </c>
      <c r="I5166" s="26">
        <f>VLOOKUP(F5166,Table!$A$2:$C$121,3,0)</f>
        <v>5</v>
      </c>
      <c r="J5166" s="17" t="s">
        <v>11450</v>
      </c>
      <c r="K5166" s="25" t="str">
        <f>LEFT(J5166,MIN(FIND({0,1,2,3,4,5,6,7,8,9},ASC(J5166)&amp;1234567890))-1)</f>
        <v>Cl</v>
      </c>
      <c r="L5166" s="25">
        <f t="shared" si="161"/>
        <v>4</v>
      </c>
      <c r="M5166" s="25">
        <f>VLOOKUP(K5166,Table!$A$2:$C$121,2,0)</f>
        <v>17</v>
      </c>
      <c r="N5166" s="26">
        <f>VLOOKUP(K5166,Table!$A$2:$C$121,3,0)</f>
        <v>3</v>
      </c>
      <c r="O5166" s="13" t="str">
        <f>VLOOKUP(A5166,Table!$U$1:$V$230,2,0)</f>
        <v>Trigonal</v>
      </c>
      <c r="P5166" s="1"/>
    </row>
    <row r="5167" spans="1:16">
      <c r="A5167" s="12">
        <v>163</v>
      </c>
      <c r="B5167" s="12">
        <v>39428</v>
      </c>
      <c r="C5167" s="12" t="s">
        <v>5840</v>
      </c>
      <c r="D5167" s="12" t="s">
        <v>973</v>
      </c>
      <c r="E5167" s="17" t="s">
        <v>50</v>
      </c>
      <c r="F5167" s="25" t="str">
        <f>LEFT(E5167,MIN(FIND({0,1,2,3,4,5,6,7,8,9},ASC(E5167)&amp;1234567890))-1)</f>
        <v>Ti</v>
      </c>
      <c r="G5167" s="25">
        <f t="shared" si="160"/>
        <v>1</v>
      </c>
      <c r="H5167" s="25">
        <f>VLOOKUP(F5167,Table!$A$2:$C$121,2,0)</f>
        <v>4</v>
      </c>
      <c r="I5167" s="26">
        <f>VLOOKUP(F5167,Table!$A$2:$C$121,3,0)</f>
        <v>4</v>
      </c>
      <c r="J5167" s="17" t="s">
        <v>367</v>
      </c>
      <c r="K5167" s="25" t="str">
        <f>LEFT(J5167,MIN(FIND({0,1,2,3,4,5,6,7,8,9},ASC(J5167)&amp;1234567890))-1)</f>
        <v>Cl</v>
      </c>
      <c r="L5167" s="25">
        <f t="shared" si="161"/>
        <v>3</v>
      </c>
      <c r="M5167" s="25">
        <f>VLOOKUP(K5167,Table!$A$2:$C$121,2,0)</f>
        <v>17</v>
      </c>
      <c r="N5167" s="26">
        <f>VLOOKUP(K5167,Table!$A$2:$C$121,3,0)</f>
        <v>3</v>
      </c>
      <c r="O5167" s="13" t="str">
        <f>VLOOKUP(A5167,Table!$U$1:$V$230,2,0)</f>
        <v>Trigonal</v>
      </c>
      <c r="P5167" s="1"/>
    </row>
    <row r="5168" spans="1:16">
      <c r="A5168" s="12">
        <v>163</v>
      </c>
      <c r="B5168" s="12">
        <v>105821</v>
      </c>
      <c r="C5168" s="12" t="s">
        <v>5840</v>
      </c>
      <c r="D5168" s="12" t="s">
        <v>5847</v>
      </c>
      <c r="E5168" s="17" t="s">
        <v>11355</v>
      </c>
      <c r="F5168" s="25" t="str">
        <f>LEFT(E5168,MIN(FIND({0,1,2,3,4,5,6,7,8,9},ASC(E5168)&amp;1234567890))-1)</f>
        <v>Pt</v>
      </c>
      <c r="G5168" s="25">
        <f t="shared" si="160"/>
        <v>3</v>
      </c>
      <c r="H5168" s="25">
        <f>VLOOKUP(F5168,Table!$A$2:$C$121,2,0)</f>
        <v>10</v>
      </c>
      <c r="I5168" s="26">
        <f>VLOOKUP(F5168,Table!$A$2:$C$121,3,0)</f>
        <v>6</v>
      </c>
      <c r="J5168" s="17" t="s">
        <v>11475</v>
      </c>
      <c r="K5168" s="25" t="str">
        <f>LEFT(J5168,MIN(FIND({0,1,2,3,4,5,6,7,8,9},ASC(J5168)&amp;1234567890))-1)</f>
        <v>Tl</v>
      </c>
      <c r="L5168" s="25">
        <f t="shared" si="161"/>
        <v>2</v>
      </c>
      <c r="M5168" s="25">
        <f>VLOOKUP(K5168,Table!$A$2:$C$121,2,0)</f>
        <v>13</v>
      </c>
      <c r="N5168" s="26">
        <f>VLOOKUP(K5168,Table!$A$2:$C$121,3,0)</f>
        <v>6</v>
      </c>
      <c r="O5168" s="13" t="str">
        <f>VLOOKUP(A5168,Table!$U$1:$V$230,2,0)</f>
        <v>Trigonal</v>
      </c>
      <c r="P5168" s="1"/>
    </row>
    <row r="5169" spans="1:16">
      <c r="A5169" s="12">
        <v>163</v>
      </c>
      <c r="B5169" s="12">
        <v>626703</v>
      </c>
      <c r="C5169" s="12" t="s">
        <v>5840</v>
      </c>
      <c r="D5169" s="12" t="s">
        <v>5602</v>
      </c>
      <c r="E5169" s="17" t="s">
        <v>11769</v>
      </c>
      <c r="F5169" s="25" t="str">
        <f>LEFT(E5169,MIN(FIND({0,1,2,3,4,5,6,7,8,9},ASC(E5169)&amp;1234567890))-1)</f>
        <v>Cr</v>
      </c>
      <c r="G5169" s="25">
        <f t="shared" si="160"/>
        <v>2</v>
      </c>
      <c r="H5169" s="25">
        <f>VLOOKUP(F5169,Table!$A$2:$C$121,2,0)</f>
        <v>6</v>
      </c>
      <c r="I5169" s="26">
        <f>VLOOKUP(F5169,Table!$A$2:$C$121,3,0)</f>
        <v>4</v>
      </c>
      <c r="J5169" s="17" t="s">
        <v>533</v>
      </c>
      <c r="K5169" s="25" t="str">
        <f>LEFT(J5169,MIN(FIND({0,1,2,3,4,5,6,7,8,9},ASC(J5169)&amp;1234567890))-1)</f>
        <v>Se</v>
      </c>
      <c r="L5169" s="25">
        <f t="shared" si="161"/>
        <v>3</v>
      </c>
      <c r="M5169" s="25">
        <f>VLOOKUP(K5169,Table!$A$2:$C$121,2,0)</f>
        <v>16</v>
      </c>
      <c r="N5169" s="26">
        <f>VLOOKUP(K5169,Table!$A$2:$C$121,3,0)</f>
        <v>4</v>
      </c>
      <c r="O5169" s="13" t="str">
        <f>VLOOKUP(A5169,Table!$U$1:$V$230,2,0)</f>
        <v>Trigonal</v>
      </c>
      <c r="P5169" s="1"/>
    </row>
    <row r="5170" spans="1:16">
      <c r="A5170" s="12">
        <v>163</v>
      </c>
      <c r="B5170" s="12">
        <v>640287</v>
      </c>
      <c r="C5170" s="12" t="s">
        <v>5840</v>
      </c>
      <c r="D5170" s="12" t="s">
        <v>5848</v>
      </c>
      <c r="E5170" s="17" t="s">
        <v>11355</v>
      </c>
      <c r="F5170" s="25" t="str">
        <f>LEFT(E5170,MIN(FIND({0,1,2,3,4,5,6,7,8,9},ASC(E5170)&amp;1234567890))-1)</f>
        <v>Pt</v>
      </c>
      <c r="G5170" s="25">
        <f t="shared" si="160"/>
        <v>3</v>
      </c>
      <c r="H5170" s="25">
        <f>VLOOKUP(F5170,Table!$A$2:$C$121,2,0)</f>
        <v>10</v>
      </c>
      <c r="I5170" s="26">
        <f>VLOOKUP(F5170,Table!$A$2:$C$121,3,0)</f>
        <v>6</v>
      </c>
      <c r="J5170" s="17" t="s">
        <v>11641</v>
      </c>
      <c r="K5170" s="25" t="str">
        <f>LEFT(J5170,MIN(FIND({0,1,2,3,4,5,6,7,8,9},ASC(J5170)&amp;1234567890))-1)</f>
        <v>In</v>
      </c>
      <c r="L5170" s="25">
        <f t="shared" si="161"/>
        <v>2</v>
      </c>
      <c r="M5170" s="25">
        <f>VLOOKUP(K5170,Table!$A$2:$C$121,2,0)</f>
        <v>13</v>
      </c>
      <c r="N5170" s="26">
        <f>VLOOKUP(K5170,Table!$A$2:$C$121,3,0)</f>
        <v>5</v>
      </c>
      <c r="O5170" s="13" t="str">
        <f>VLOOKUP(A5170,Table!$U$1:$V$230,2,0)</f>
        <v>Trigonal</v>
      </c>
      <c r="P5170" s="1"/>
    </row>
    <row r="5171" spans="1:16">
      <c r="A5171" s="12">
        <v>163</v>
      </c>
      <c r="B5171" s="12">
        <v>640295</v>
      </c>
      <c r="C5171" s="12" t="s">
        <v>5840</v>
      </c>
      <c r="D5171" s="12" t="s">
        <v>5849</v>
      </c>
      <c r="E5171" s="17" t="s">
        <v>11641</v>
      </c>
      <c r="F5171" s="25" t="str">
        <f>LEFT(E5171,MIN(FIND({0,1,2,3,4,5,6,7,8,9},ASC(E5171)&amp;1234567890))-1)</f>
        <v>In</v>
      </c>
      <c r="G5171" s="25">
        <f t="shared" si="160"/>
        <v>2</v>
      </c>
      <c r="H5171" s="25">
        <f>VLOOKUP(F5171,Table!$A$2:$C$121,2,0)</f>
        <v>13</v>
      </c>
      <c r="I5171" s="26">
        <f>VLOOKUP(F5171,Table!$A$2:$C$121,3,0)</f>
        <v>5</v>
      </c>
      <c r="J5171" s="17" t="s">
        <v>11355</v>
      </c>
      <c r="K5171" s="25" t="str">
        <f>LEFT(J5171,MIN(FIND({0,1,2,3,4,5,6,7,8,9},ASC(J5171)&amp;1234567890))-1)</f>
        <v>Pt</v>
      </c>
      <c r="L5171" s="25">
        <f t="shared" si="161"/>
        <v>3</v>
      </c>
      <c r="M5171" s="25">
        <f>VLOOKUP(K5171,Table!$A$2:$C$121,2,0)</f>
        <v>10</v>
      </c>
      <c r="N5171" s="26">
        <f>VLOOKUP(K5171,Table!$A$2:$C$121,3,0)</f>
        <v>6</v>
      </c>
      <c r="O5171" s="13" t="str">
        <f>VLOOKUP(A5171,Table!$U$1:$V$230,2,0)</f>
        <v>Trigonal</v>
      </c>
      <c r="P5171" s="1"/>
    </row>
    <row r="5172" spans="1:16">
      <c r="A5172" s="12">
        <v>163</v>
      </c>
      <c r="B5172" s="12">
        <v>174040</v>
      </c>
      <c r="C5172" s="12" t="s">
        <v>5840</v>
      </c>
      <c r="D5172" s="12" t="s">
        <v>5850</v>
      </c>
      <c r="E5172" s="17" t="s">
        <v>426</v>
      </c>
      <c r="F5172" s="25" t="str">
        <f>LEFT(E5172,MIN(FIND({0,1,2,3,4,5,6,7,8,9},ASC(E5172)&amp;1234567890))-1)</f>
        <v>Hf</v>
      </c>
      <c r="G5172" s="25">
        <f t="shared" si="160"/>
        <v>1</v>
      </c>
      <c r="H5172" s="25">
        <f>VLOOKUP(F5172,Table!$A$2:$C$121,2,0)</f>
        <v>4</v>
      </c>
      <c r="I5172" s="26">
        <f>VLOOKUP(F5172,Table!$A$2:$C$121,3,0)</f>
        <v>6</v>
      </c>
      <c r="J5172" s="17" t="s">
        <v>12829</v>
      </c>
      <c r="K5172" s="25" t="str">
        <f>LEFT(J5172,MIN(FIND({0,1,2,3,4,5,6,7,8,9},ASC(J5172)&amp;1234567890))-1)</f>
        <v>O</v>
      </c>
      <c r="L5172" s="25">
        <f t="shared" si="161"/>
        <v>0.20799999999999999</v>
      </c>
      <c r="M5172" s="25">
        <f>VLOOKUP(K5172,Table!$A$2:$C$121,2,0)</f>
        <v>16</v>
      </c>
      <c r="N5172" s="26">
        <f>VLOOKUP(K5172,Table!$A$2:$C$121,3,0)</f>
        <v>2</v>
      </c>
      <c r="O5172" s="13" t="str">
        <f>VLOOKUP(A5172,Table!$U$1:$V$230,2,0)</f>
        <v>Trigonal</v>
      </c>
      <c r="P5172" s="1"/>
    </row>
    <row r="5173" spans="1:16">
      <c r="A5173" s="12">
        <v>164</v>
      </c>
      <c r="B5173" s="12">
        <v>1237</v>
      </c>
      <c r="C5173" s="12" t="s">
        <v>5851</v>
      </c>
      <c r="D5173" s="12" t="s">
        <v>2339</v>
      </c>
      <c r="E5173" s="17" t="s">
        <v>410</v>
      </c>
      <c r="F5173" s="25" t="str">
        <f>LEFT(E5173,MIN(FIND({0,1,2,3,4,5,6,7,8,9},ASC(E5173)&amp;1234567890))-1)</f>
        <v>Ba</v>
      </c>
      <c r="G5173" s="25">
        <f t="shared" si="160"/>
        <v>1</v>
      </c>
      <c r="H5173" s="25">
        <f>VLOOKUP(F5173,Table!$A$2:$C$121,2,0)</f>
        <v>2</v>
      </c>
      <c r="I5173" s="26">
        <f>VLOOKUP(F5173,Table!$A$2:$C$121,3,0)</f>
        <v>6</v>
      </c>
      <c r="J5173" s="17" t="s">
        <v>11546</v>
      </c>
      <c r="K5173" s="25" t="str">
        <f>LEFT(J5173,MIN(FIND({0,1,2,3,4,5,6,7,8,9},ASC(J5173)&amp;1234567890))-1)</f>
        <v>Si</v>
      </c>
      <c r="L5173" s="25">
        <f t="shared" si="161"/>
        <v>2</v>
      </c>
      <c r="M5173" s="25">
        <f>VLOOKUP(K5173,Table!$A$2:$C$121,2,0)</f>
        <v>14</v>
      </c>
      <c r="N5173" s="26">
        <f>VLOOKUP(K5173,Table!$A$2:$C$121,3,0)</f>
        <v>3</v>
      </c>
      <c r="O5173" s="13" t="str">
        <f>VLOOKUP(A5173,Table!$U$1:$V$230,2,0)</f>
        <v>Trigonal</v>
      </c>
      <c r="P5173" s="1"/>
    </row>
    <row r="5174" spans="1:16">
      <c r="A5174" s="12">
        <v>164</v>
      </c>
      <c r="B5174" s="12">
        <v>2097</v>
      </c>
      <c r="C5174" s="12" t="s">
        <v>5851</v>
      </c>
      <c r="D5174" s="12" t="s">
        <v>5852</v>
      </c>
      <c r="E5174" s="17" t="s">
        <v>343</v>
      </c>
      <c r="F5174" s="25" t="str">
        <f>LEFT(E5174,MIN(FIND({0,1,2,3,4,5,6,7,8,9},ASC(E5174)&amp;1234567890))-1)</f>
        <v>U</v>
      </c>
      <c r="G5174" s="25">
        <f t="shared" si="160"/>
        <v>1</v>
      </c>
      <c r="H5174" s="25">
        <f>VLOOKUP(F5174,Table!$A$2:$C$121,2,0)</f>
        <v>3</v>
      </c>
      <c r="I5174" s="26">
        <f>VLOOKUP(F5174,Table!$A$2:$C$121,3,0)</f>
        <v>7</v>
      </c>
      <c r="J5174" s="17" t="s">
        <v>11928</v>
      </c>
      <c r="K5174" s="25" t="str">
        <f>LEFT(J5174,MIN(FIND({0,1,2,3,4,5,6,7,8,9},ASC(J5174)&amp;1234567890))-1)</f>
        <v>Cl</v>
      </c>
      <c r="L5174" s="25">
        <f t="shared" si="161"/>
        <v>6</v>
      </c>
      <c r="M5174" s="25">
        <f>VLOOKUP(K5174,Table!$A$2:$C$121,2,0)</f>
        <v>17</v>
      </c>
      <c r="N5174" s="26">
        <f>VLOOKUP(K5174,Table!$A$2:$C$121,3,0)</f>
        <v>3</v>
      </c>
      <c r="O5174" s="13" t="str">
        <f>VLOOKUP(A5174,Table!$U$1:$V$230,2,0)</f>
        <v>Trigonal</v>
      </c>
      <c r="P5174" s="1"/>
    </row>
    <row r="5175" spans="1:16">
      <c r="A5175" s="12">
        <v>164</v>
      </c>
      <c r="B5175" s="12">
        <v>2142</v>
      </c>
      <c r="C5175" s="12" t="s">
        <v>5851</v>
      </c>
      <c r="D5175" s="12" t="s">
        <v>5853</v>
      </c>
      <c r="E5175" s="17" t="s">
        <v>12830</v>
      </c>
      <c r="F5175" s="25" t="str">
        <f>LEFT(E5175,MIN(FIND({0,1,2,3,4,5,6,7,8,9},ASC(E5175)&amp;1234567890))-1)</f>
        <v>Mg</v>
      </c>
      <c r="G5175" s="25">
        <f t="shared" si="160"/>
        <v>3</v>
      </c>
      <c r="H5175" s="25">
        <f>VLOOKUP(F5175,Table!$A$2:$C$121,2,0)</f>
        <v>2</v>
      </c>
      <c r="I5175" s="26">
        <f>VLOOKUP(F5175,Table!$A$2:$C$121,3,0)</f>
        <v>3</v>
      </c>
      <c r="J5175" s="17" t="s">
        <v>593</v>
      </c>
      <c r="K5175" s="25" t="str">
        <f>LEFT(J5175,MIN(FIND({0,1,2,3,4,5,6,7,8,9},ASC(J5175)&amp;1234567890))-1)</f>
        <v>Sb</v>
      </c>
      <c r="L5175" s="25">
        <f t="shared" si="161"/>
        <v>2</v>
      </c>
      <c r="M5175" s="25">
        <f>VLOOKUP(K5175,Table!$A$2:$C$121,2,0)</f>
        <v>15</v>
      </c>
      <c r="N5175" s="26">
        <f>VLOOKUP(K5175,Table!$A$2:$C$121,3,0)</f>
        <v>5</v>
      </c>
      <c r="O5175" s="13" t="str">
        <f>VLOOKUP(A5175,Table!$U$1:$V$230,2,0)</f>
        <v>Trigonal</v>
      </c>
      <c r="P5175" s="1"/>
    </row>
    <row r="5176" spans="1:16">
      <c r="A5176" s="12">
        <v>164</v>
      </c>
      <c r="B5176" s="12">
        <v>2364</v>
      </c>
      <c r="C5176" s="12" t="s">
        <v>5851</v>
      </c>
      <c r="D5176" s="12" t="s">
        <v>5580</v>
      </c>
      <c r="E5176" s="17" t="s">
        <v>390</v>
      </c>
      <c r="F5176" s="25" t="str">
        <f>LEFT(E5176,MIN(FIND({0,1,2,3,4,5,6,7,8,9},ASC(E5176)&amp;1234567890))-1)</f>
        <v>W</v>
      </c>
      <c r="G5176" s="25">
        <f t="shared" si="160"/>
        <v>1</v>
      </c>
      <c r="H5176" s="25">
        <f>VLOOKUP(F5176,Table!$A$2:$C$121,2,0)</f>
        <v>6</v>
      </c>
      <c r="I5176" s="26">
        <f>VLOOKUP(F5176,Table!$A$2:$C$121,3,0)</f>
        <v>6</v>
      </c>
      <c r="J5176" s="17" t="s">
        <v>11928</v>
      </c>
      <c r="K5176" s="25" t="str">
        <f>LEFT(J5176,MIN(FIND({0,1,2,3,4,5,6,7,8,9},ASC(J5176)&amp;1234567890))-1)</f>
        <v>Cl</v>
      </c>
      <c r="L5176" s="25">
        <f t="shared" si="161"/>
        <v>6</v>
      </c>
      <c r="M5176" s="25">
        <f>VLOOKUP(K5176,Table!$A$2:$C$121,2,0)</f>
        <v>17</v>
      </c>
      <c r="N5176" s="26">
        <f>VLOOKUP(K5176,Table!$A$2:$C$121,3,0)</f>
        <v>3</v>
      </c>
      <c r="O5176" s="13" t="str">
        <f>VLOOKUP(A5176,Table!$U$1:$V$230,2,0)</f>
        <v>Trigonal</v>
      </c>
      <c r="P5176" s="1"/>
    </row>
    <row r="5177" spans="1:16">
      <c r="A5177" s="12">
        <v>164</v>
      </c>
      <c r="B5177" s="12">
        <v>10000</v>
      </c>
      <c r="C5177" s="12" t="s">
        <v>5851</v>
      </c>
      <c r="D5177" s="12" t="s">
        <v>2478</v>
      </c>
      <c r="E5177" s="17" t="s">
        <v>433</v>
      </c>
      <c r="F5177" s="25" t="str">
        <f>LEFT(E5177,MIN(FIND({0,1,2,3,4,5,6,7,8,9},ASC(E5177)&amp;1234567890))-1)</f>
        <v>Sr</v>
      </c>
      <c r="G5177" s="25">
        <f t="shared" si="160"/>
        <v>1</v>
      </c>
      <c r="H5177" s="25">
        <f>VLOOKUP(F5177,Table!$A$2:$C$121,2,0)</f>
        <v>2</v>
      </c>
      <c r="I5177" s="26">
        <f>VLOOKUP(F5177,Table!$A$2:$C$121,3,0)</f>
        <v>5</v>
      </c>
      <c r="J5177" s="17" t="s">
        <v>11461</v>
      </c>
      <c r="K5177" s="25" t="str">
        <f>LEFT(J5177,MIN(FIND({0,1,2,3,4,5,6,7,8,9},ASC(J5177)&amp;1234567890))-1)</f>
        <v>Ge</v>
      </c>
      <c r="L5177" s="25">
        <f t="shared" si="161"/>
        <v>2</v>
      </c>
      <c r="M5177" s="25">
        <f>VLOOKUP(K5177,Table!$A$2:$C$121,2,0)</f>
        <v>14</v>
      </c>
      <c r="N5177" s="26">
        <f>VLOOKUP(K5177,Table!$A$2:$C$121,3,0)</f>
        <v>4</v>
      </c>
      <c r="O5177" s="13" t="str">
        <f>VLOOKUP(A5177,Table!$U$1:$V$230,2,0)</f>
        <v>Trigonal</v>
      </c>
      <c r="P5177" s="1"/>
    </row>
    <row r="5178" spans="1:16">
      <c r="A5178" s="12">
        <v>164</v>
      </c>
      <c r="B5178" s="12">
        <v>15312</v>
      </c>
      <c r="C5178" s="12" t="s">
        <v>5851</v>
      </c>
      <c r="D5178" s="12" t="s">
        <v>5854</v>
      </c>
      <c r="E5178" s="17" t="s">
        <v>12831</v>
      </c>
      <c r="F5178" s="25" t="str">
        <f>LEFT(E5178,MIN(FIND({0,1,2,3,4,5,6,7,8,9},ASC(E5178)&amp;1234567890))-1)</f>
        <v>Ti</v>
      </c>
      <c r="G5178" s="25">
        <f t="shared" si="160"/>
        <v>5.36</v>
      </c>
      <c r="H5178" s="25">
        <f>VLOOKUP(F5178,Table!$A$2:$C$121,2,0)</f>
        <v>4</v>
      </c>
      <c r="I5178" s="26">
        <f>VLOOKUP(F5178,Table!$A$2:$C$121,3,0)</f>
        <v>4</v>
      </c>
      <c r="J5178" s="17" t="s">
        <v>407</v>
      </c>
      <c r="K5178" s="25" t="str">
        <f>LEFT(J5178,MIN(FIND({0,1,2,3,4,5,6,7,8,9},ASC(J5178)&amp;1234567890))-1)</f>
        <v>S</v>
      </c>
      <c r="L5178" s="25">
        <f t="shared" si="161"/>
        <v>8</v>
      </c>
      <c r="M5178" s="25">
        <f>VLOOKUP(K5178,Table!$A$2:$C$121,2,0)</f>
        <v>16</v>
      </c>
      <c r="N5178" s="26">
        <f>VLOOKUP(K5178,Table!$A$2:$C$121,3,0)</f>
        <v>3</v>
      </c>
      <c r="O5178" s="13" t="str">
        <f>VLOOKUP(A5178,Table!$U$1:$V$230,2,0)</f>
        <v>Trigonal</v>
      </c>
      <c r="P5178" s="1"/>
    </row>
    <row r="5179" spans="1:16">
      <c r="A5179" s="12">
        <v>164</v>
      </c>
      <c r="B5179" s="12">
        <v>15543</v>
      </c>
      <c r="C5179" s="12" t="s">
        <v>5851</v>
      </c>
      <c r="D5179" s="12" t="s">
        <v>5855</v>
      </c>
      <c r="E5179" s="17" t="s">
        <v>50</v>
      </c>
      <c r="F5179" s="25" t="str">
        <f>LEFT(E5179,MIN(FIND({0,1,2,3,4,5,6,7,8,9},ASC(E5179)&amp;1234567890))-1)</f>
        <v>Ti</v>
      </c>
      <c r="G5179" s="25">
        <f t="shared" si="160"/>
        <v>1</v>
      </c>
      <c r="H5179" s="25">
        <f>VLOOKUP(F5179,Table!$A$2:$C$121,2,0)</f>
        <v>4</v>
      </c>
      <c r="I5179" s="26">
        <f>VLOOKUP(F5179,Table!$A$2:$C$121,3,0)</f>
        <v>4</v>
      </c>
      <c r="J5179" s="17" t="s">
        <v>73</v>
      </c>
      <c r="K5179" s="25" t="str">
        <f>LEFT(J5179,MIN(FIND({0,1,2,3,4,5,6,7,8,9},ASC(J5179)&amp;1234567890))-1)</f>
        <v>Te</v>
      </c>
      <c r="L5179" s="25">
        <f t="shared" si="161"/>
        <v>2</v>
      </c>
      <c r="M5179" s="25">
        <f>VLOOKUP(K5179,Table!$A$2:$C$121,2,0)</f>
        <v>16</v>
      </c>
      <c r="N5179" s="26">
        <f>VLOOKUP(K5179,Table!$A$2:$C$121,3,0)</f>
        <v>5</v>
      </c>
      <c r="O5179" s="13" t="str">
        <f>VLOOKUP(A5179,Table!$U$1:$V$230,2,0)</f>
        <v>Trigonal</v>
      </c>
      <c r="P5179" s="1"/>
    </row>
    <row r="5180" spans="1:16">
      <c r="A5180" s="12">
        <v>164</v>
      </c>
      <c r="B5180" s="12">
        <v>15901</v>
      </c>
      <c r="C5180" s="12" t="s">
        <v>5851</v>
      </c>
      <c r="D5180" s="12" t="s">
        <v>5856</v>
      </c>
      <c r="E5180" s="17" t="s">
        <v>334</v>
      </c>
      <c r="F5180" s="25" t="str">
        <f>LEFT(E5180,MIN(FIND({0,1,2,3,4,5,6,7,8,9},ASC(E5180)&amp;1234567890))-1)</f>
        <v>V</v>
      </c>
      <c r="G5180" s="25">
        <f t="shared" si="160"/>
        <v>1</v>
      </c>
      <c r="H5180" s="25">
        <f>VLOOKUP(F5180,Table!$A$2:$C$121,2,0)</f>
        <v>5</v>
      </c>
      <c r="I5180" s="26">
        <f>VLOOKUP(F5180,Table!$A$2:$C$121,3,0)</f>
        <v>4</v>
      </c>
      <c r="J5180" s="17" t="s">
        <v>11305</v>
      </c>
      <c r="K5180" s="25" t="str">
        <f>LEFT(J5180,MIN(FIND({0,1,2,3,4,5,6,7,8,9},ASC(J5180)&amp;1234567890))-1)</f>
        <v>Cl</v>
      </c>
      <c r="L5180" s="25">
        <f t="shared" si="161"/>
        <v>2</v>
      </c>
      <c r="M5180" s="25">
        <f>VLOOKUP(K5180,Table!$A$2:$C$121,2,0)</f>
        <v>17</v>
      </c>
      <c r="N5180" s="26">
        <f>VLOOKUP(K5180,Table!$A$2:$C$121,3,0)</f>
        <v>3</v>
      </c>
      <c r="O5180" s="13" t="str">
        <f>VLOOKUP(A5180,Table!$U$1:$V$230,2,0)</f>
        <v>Trigonal</v>
      </c>
      <c r="P5180" s="1"/>
    </row>
    <row r="5181" spans="1:16">
      <c r="A5181" s="12">
        <v>164</v>
      </c>
      <c r="B5181" s="12">
        <v>16247</v>
      </c>
      <c r="C5181" s="12" t="s">
        <v>5851</v>
      </c>
      <c r="D5181" s="12" t="s">
        <v>5857</v>
      </c>
      <c r="E5181" s="17" t="s">
        <v>543</v>
      </c>
      <c r="F5181" s="25" t="str">
        <f>LEFT(E5181,MIN(FIND({0,1,2,3,4,5,6,7,8,9},ASC(E5181)&amp;1234567890))-1)</f>
        <v>Cu</v>
      </c>
      <c r="G5181" s="25">
        <f t="shared" si="160"/>
        <v>3</v>
      </c>
      <c r="H5181" s="25">
        <f>VLOOKUP(F5181,Table!$A$2:$C$121,2,0)</f>
        <v>11</v>
      </c>
      <c r="I5181" s="26">
        <f>VLOOKUP(F5181,Table!$A$2:$C$121,3,0)</f>
        <v>4</v>
      </c>
      <c r="J5181" s="17" t="s">
        <v>11467</v>
      </c>
      <c r="K5181" s="25" t="str">
        <f>LEFT(J5181,MIN(FIND({0,1,2,3,4,5,6,7,8,9},ASC(J5181)&amp;1234567890))-1)</f>
        <v>P</v>
      </c>
      <c r="L5181" s="25">
        <f t="shared" si="161"/>
        <v>1</v>
      </c>
      <c r="M5181" s="25">
        <f>VLOOKUP(K5181,Table!$A$2:$C$121,2,0)</f>
        <v>15</v>
      </c>
      <c r="N5181" s="26">
        <f>VLOOKUP(K5181,Table!$A$2:$C$121,3,0)</f>
        <v>3</v>
      </c>
      <c r="O5181" s="13" t="str">
        <f>VLOOKUP(A5181,Table!$U$1:$V$230,2,0)</f>
        <v>Trigonal</v>
      </c>
      <c r="P5181" s="1"/>
    </row>
    <row r="5182" spans="1:16">
      <c r="A5182" s="12">
        <v>164</v>
      </c>
      <c r="B5182" s="12">
        <v>16718</v>
      </c>
      <c r="C5182" s="12" t="s">
        <v>5851</v>
      </c>
      <c r="D5182" s="12" t="s">
        <v>15398</v>
      </c>
      <c r="E5182" s="17" t="s">
        <v>15423</v>
      </c>
      <c r="F5182" s="25" t="str">
        <f>LEFT(E5182,MIN(FIND({0,1,2,3,4,5,6,7,8,9},ASC(E5182)&amp;1234567890))-1)</f>
        <v>Cr</v>
      </c>
      <c r="G5182" s="25">
        <f t="shared" si="160"/>
        <v>0.875</v>
      </c>
      <c r="H5182" s="25">
        <f>VLOOKUP(F5182,Table!$A$2:$C$121,2,0)</f>
        <v>6</v>
      </c>
      <c r="I5182" s="26">
        <f>VLOOKUP(F5182,Table!$A$2:$C$121,3,0)</f>
        <v>4</v>
      </c>
      <c r="J5182" s="17" t="s">
        <v>379</v>
      </c>
      <c r="K5182" s="25" t="str">
        <f>LEFT(J5182,MIN(FIND({0,1,2,3,4,5,6,7,8,9},ASC(J5182)&amp;1234567890))-1)</f>
        <v>S</v>
      </c>
      <c r="L5182" s="25">
        <f t="shared" si="161"/>
        <v>1</v>
      </c>
      <c r="M5182" s="25">
        <f>VLOOKUP(K5182,Table!$A$2:$C$121,2,0)</f>
        <v>16</v>
      </c>
      <c r="N5182" s="26">
        <f>VLOOKUP(K5182,Table!$A$2:$C$121,3,0)</f>
        <v>3</v>
      </c>
      <c r="O5182" s="13" t="str">
        <f>VLOOKUP(A5182,Table!$U$1:$V$230,2,0)</f>
        <v>Trigonal</v>
      </c>
      <c r="P5182" s="1"/>
    </row>
    <row r="5183" spans="1:16">
      <c r="A5183" s="12">
        <v>164</v>
      </c>
      <c r="B5183" s="12">
        <v>17063</v>
      </c>
      <c r="C5183" s="12" t="s">
        <v>5851</v>
      </c>
      <c r="D5183" s="12" t="s">
        <v>5858</v>
      </c>
      <c r="E5183" s="17" t="s">
        <v>69</v>
      </c>
      <c r="F5183" s="25" t="str">
        <f>LEFT(E5183,MIN(FIND({0,1,2,3,4,5,6,7,8,9},ASC(E5183)&amp;1234567890))-1)</f>
        <v>Mg</v>
      </c>
      <c r="G5183" s="25">
        <f t="shared" si="160"/>
        <v>1</v>
      </c>
      <c r="H5183" s="25">
        <f>VLOOKUP(F5183,Table!$A$2:$C$121,2,0)</f>
        <v>2</v>
      </c>
      <c r="I5183" s="26">
        <f>VLOOKUP(F5183,Table!$A$2:$C$121,3,0)</f>
        <v>3</v>
      </c>
      <c r="J5183" s="17" t="s">
        <v>11305</v>
      </c>
      <c r="K5183" s="25" t="str">
        <f>LEFT(J5183,MIN(FIND({0,1,2,3,4,5,6,7,8,9},ASC(J5183)&amp;1234567890))-1)</f>
        <v>Cl</v>
      </c>
      <c r="L5183" s="25">
        <f t="shared" si="161"/>
        <v>2</v>
      </c>
      <c r="M5183" s="25">
        <f>VLOOKUP(K5183,Table!$A$2:$C$121,2,0)</f>
        <v>17</v>
      </c>
      <c r="N5183" s="26">
        <f>VLOOKUP(K5183,Table!$A$2:$C$121,3,0)</f>
        <v>3</v>
      </c>
      <c r="O5183" s="13" t="str">
        <f>VLOOKUP(A5183,Table!$U$1:$V$230,2,0)</f>
        <v>Trigonal</v>
      </c>
      <c r="P5183" s="1"/>
    </row>
    <row r="5184" spans="1:16">
      <c r="A5184" s="12">
        <v>164</v>
      </c>
      <c r="B5184" s="12">
        <v>20368</v>
      </c>
      <c r="C5184" s="12" t="s">
        <v>5851</v>
      </c>
      <c r="D5184" s="12" t="s">
        <v>5859</v>
      </c>
      <c r="E5184" s="17" t="s">
        <v>11661</v>
      </c>
      <c r="F5184" s="25" t="str">
        <f>LEFT(E5184,MIN(FIND({0,1,2,3,4,5,6,7,8,9},ASC(E5184)&amp;1234567890))-1)</f>
        <v>Ag</v>
      </c>
      <c r="G5184" s="25">
        <f t="shared" si="160"/>
        <v>2</v>
      </c>
      <c r="H5184" s="25">
        <f>VLOOKUP(F5184,Table!$A$2:$C$121,2,0)</f>
        <v>11</v>
      </c>
      <c r="I5184" s="26">
        <f>VLOOKUP(F5184,Table!$A$2:$C$121,3,0)</f>
        <v>5</v>
      </c>
      <c r="J5184" s="17" t="s">
        <v>371</v>
      </c>
      <c r="K5184" s="25" t="str">
        <f>LEFT(J5184,MIN(FIND({0,1,2,3,4,5,6,7,8,9},ASC(J5184)&amp;1234567890))-1)</f>
        <v>O</v>
      </c>
      <c r="L5184" s="25">
        <f t="shared" si="161"/>
        <v>1</v>
      </c>
      <c r="M5184" s="25">
        <f>VLOOKUP(K5184,Table!$A$2:$C$121,2,0)</f>
        <v>16</v>
      </c>
      <c r="N5184" s="26">
        <f>VLOOKUP(K5184,Table!$A$2:$C$121,3,0)</f>
        <v>2</v>
      </c>
      <c r="O5184" s="13" t="str">
        <f>VLOOKUP(A5184,Table!$U$1:$V$230,2,0)</f>
        <v>Trigonal</v>
      </c>
      <c r="P5184" s="1"/>
    </row>
    <row r="5185" spans="1:16">
      <c r="A5185" s="12">
        <v>164</v>
      </c>
      <c r="B5185" s="12">
        <v>20390</v>
      </c>
      <c r="C5185" s="12" t="s">
        <v>5851</v>
      </c>
      <c r="D5185" s="12" t="s">
        <v>24</v>
      </c>
      <c r="E5185" s="17" t="s">
        <v>67</v>
      </c>
      <c r="F5185" s="25" t="str">
        <f>LEFT(E5185,MIN(FIND({0,1,2,3,4,5,6,7,8,9},ASC(E5185)&amp;1234567890))-1)</f>
        <v>Fe</v>
      </c>
      <c r="G5185" s="25">
        <f t="shared" si="160"/>
        <v>2</v>
      </c>
      <c r="H5185" s="25">
        <f>VLOOKUP(F5185,Table!$A$2:$C$121,2,0)</f>
        <v>8</v>
      </c>
      <c r="I5185" s="26">
        <f>VLOOKUP(F5185,Table!$A$2:$C$121,3,0)</f>
        <v>4</v>
      </c>
      <c r="J5185" s="17" t="s">
        <v>68</v>
      </c>
      <c r="K5185" s="25" t="str">
        <f>LEFT(J5185,MIN(FIND({0,1,2,3,4,5,6,7,8,9},ASC(J5185)&amp;1234567890))-1)</f>
        <v>N</v>
      </c>
      <c r="L5185" s="25">
        <f t="shared" si="161"/>
        <v>1</v>
      </c>
      <c r="M5185" s="25">
        <f>VLOOKUP(K5185,Table!$A$2:$C$121,2,0)</f>
        <v>15</v>
      </c>
      <c r="N5185" s="26">
        <f>VLOOKUP(K5185,Table!$A$2:$C$121,3,0)</f>
        <v>2</v>
      </c>
      <c r="O5185" s="13" t="str">
        <f>VLOOKUP(A5185,Table!$U$1:$V$230,2,0)</f>
        <v>Trigonal</v>
      </c>
      <c r="P5185" s="1"/>
    </row>
    <row r="5186" spans="1:16">
      <c r="A5186" s="12">
        <v>164</v>
      </c>
      <c r="B5186" s="12">
        <v>20459</v>
      </c>
      <c r="C5186" s="12" t="s">
        <v>5851</v>
      </c>
      <c r="D5186" s="12" t="s">
        <v>5860</v>
      </c>
      <c r="E5186" s="17" t="s">
        <v>593</v>
      </c>
      <c r="F5186" s="25" t="str">
        <f>LEFT(E5186,MIN(FIND({0,1,2,3,4,5,6,7,8,9},ASC(E5186)&amp;1234567890))-1)</f>
        <v>Sb</v>
      </c>
      <c r="G5186" s="25">
        <f t="shared" ref="G5186:G5249" si="162">IF(SUBSTITUTE(E5186,F5186,"")="",1,SUBSTITUTE(E5186,F5186,""))*1</f>
        <v>2</v>
      </c>
      <c r="H5186" s="25">
        <f>VLOOKUP(F5186,Table!$A$2:$C$121,2,0)</f>
        <v>15</v>
      </c>
      <c r="I5186" s="26">
        <f>VLOOKUP(F5186,Table!$A$2:$C$121,3,0)</f>
        <v>5</v>
      </c>
      <c r="J5186" s="17" t="s">
        <v>73</v>
      </c>
      <c r="K5186" s="25" t="str">
        <f>LEFT(J5186,MIN(FIND({0,1,2,3,4,5,6,7,8,9},ASC(J5186)&amp;1234567890))-1)</f>
        <v>Te</v>
      </c>
      <c r="L5186" s="25">
        <f t="shared" ref="L5186:L5249" si="163">IF(SUBSTITUTE(J5186,K5186,"")="",1,SUBSTITUTE(J5186,K5186,""))*1</f>
        <v>2</v>
      </c>
      <c r="M5186" s="25">
        <f>VLOOKUP(K5186,Table!$A$2:$C$121,2,0)</f>
        <v>16</v>
      </c>
      <c r="N5186" s="26">
        <f>VLOOKUP(K5186,Table!$A$2:$C$121,3,0)</f>
        <v>5</v>
      </c>
      <c r="O5186" s="13" t="str">
        <f>VLOOKUP(A5186,Table!$U$1:$V$230,2,0)</f>
        <v>Trigonal</v>
      </c>
      <c r="P5186" s="1"/>
    </row>
    <row r="5187" spans="1:16">
      <c r="A5187" s="12">
        <v>164</v>
      </c>
      <c r="B5187" s="12">
        <v>21113</v>
      </c>
      <c r="C5187" s="12" t="s">
        <v>5851</v>
      </c>
      <c r="D5187" s="12" t="s">
        <v>1034</v>
      </c>
      <c r="E5187" s="17" t="s">
        <v>11536</v>
      </c>
      <c r="F5187" s="25" t="str">
        <f>LEFT(E5187,MIN(FIND({0,1,2,3,4,5,6,7,8,9},ASC(E5187)&amp;1234567890))-1)</f>
        <v>Cf</v>
      </c>
      <c r="G5187" s="25">
        <f t="shared" si="162"/>
        <v>2</v>
      </c>
      <c r="H5187" s="25">
        <f>VLOOKUP(F5187,Table!$A$2:$C$121,2,0)</f>
        <v>3</v>
      </c>
      <c r="I5187" s="26">
        <f>VLOOKUP(F5187,Table!$A$2:$C$121,3,0)</f>
        <v>7</v>
      </c>
      <c r="J5187" s="17" t="s">
        <v>59</v>
      </c>
      <c r="K5187" s="25" t="str">
        <f>LEFT(J5187,MIN(FIND({0,1,2,3,4,5,6,7,8,9},ASC(J5187)&amp;1234567890))-1)</f>
        <v>O</v>
      </c>
      <c r="L5187" s="25">
        <f t="shared" si="163"/>
        <v>3</v>
      </c>
      <c r="M5187" s="25">
        <f>VLOOKUP(K5187,Table!$A$2:$C$121,2,0)</f>
        <v>16</v>
      </c>
      <c r="N5187" s="26">
        <f>VLOOKUP(K5187,Table!$A$2:$C$121,3,0)</f>
        <v>2</v>
      </c>
      <c r="O5187" s="13" t="str">
        <f>VLOOKUP(A5187,Table!$U$1:$V$230,2,0)</f>
        <v>Trigonal</v>
      </c>
      <c r="P5187" s="1"/>
    </row>
    <row r="5188" spans="1:16">
      <c r="A5188" s="12">
        <v>164</v>
      </c>
      <c r="B5188" s="12">
        <v>23177</v>
      </c>
      <c r="C5188" s="12" t="s">
        <v>5851</v>
      </c>
      <c r="D5188" s="12" t="s">
        <v>5861</v>
      </c>
      <c r="E5188" s="17" t="s">
        <v>50</v>
      </c>
      <c r="F5188" s="25" t="str">
        <f>LEFT(E5188,MIN(FIND({0,1,2,3,4,5,6,7,8,9},ASC(E5188)&amp;1234567890))-1)</f>
        <v>Ti</v>
      </c>
      <c r="G5188" s="25">
        <f t="shared" si="162"/>
        <v>1</v>
      </c>
      <c r="H5188" s="25">
        <f>VLOOKUP(F5188,Table!$A$2:$C$121,2,0)</f>
        <v>4</v>
      </c>
      <c r="I5188" s="26">
        <f>VLOOKUP(F5188,Table!$A$2:$C$121,3,0)</f>
        <v>4</v>
      </c>
      <c r="J5188" s="17" t="s">
        <v>11305</v>
      </c>
      <c r="K5188" s="25" t="str">
        <f>LEFT(J5188,MIN(FIND({0,1,2,3,4,5,6,7,8,9},ASC(J5188)&amp;1234567890))-1)</f>
        <v>Cl</v>
      </c>
      <c r="L5188" s="25">
        <f t="shared" si="163"/>
        <v>2</v>
      </c>
      <c r="M5188" s="25">
        <f>VLOOKUP(K5188,Table!$A$2:$C$121,2,0)</f>
        <v>17</v>
      </c>
      <c r="N5188" s="26">
        <f>VLOOKUP(K5188,Table!$A$2:$C$121,3,0)</f>
        <v>3</v>
      </c>
      <c r="O5188" s="13" t="str">
        <f>VLOOKUP(A5188,Table!$U$1:$V$230,2,0)</f>
        <v>Trigonal</v>
      </c>
      <c r="P5188" s="1"/>
    </row>
    <row r="5189" spans="1:16">
      <c r="A5189" s="12">
        <v>164</v>
      </c>
      <c r="B5189" s="12">
        <v>23574</v>
      </c>
      <c r="C5189" s="12" t="s">
        <v>5851</v>
      </c>
      <c r="D5189" s="12" t="s">
        <v>5862</v>
      </c>
      <c r="E5189" s="17" t="s">
        <v>11887</v>
      </c>
      <c r="F5189" s="25" t="str">
        <f>LEFT(E5189,MIN(FIND({0,1,2,3,4,5,6,7,8,9},ASC(E5189)&amp;1234567890))-1)</f>
        <v>Ti</v>
      </c>
      <c r="G5189" s="25">
        <f t="shared" si="162"/>
        <v>2</v>
      </c>
      <c r="H5189" s="25">
        <f>VLOOKUP(F5189,Table!$A$2:$C$121,2,0)</f>
        <v>4</v>
      </c>
      <c r="I5189" s="26">
        <f>VLOOKUP(F5189,Table!$A$2:$C$121,3,0)</f>
        <v>4</v>
      </c>
      <c r="J5189" s="17" t="s">
        <v>371</v>
      </c>
      <c r="K5189" s="25" t="str">
        <f>LEFT(J5189,MIN(FIND({0,1,2,3,4,5,6,7,8,9},ASC(J5189)&amp;1234567890))-1)</f>
        <v>O</v>
      </c>
      <c r="L5189" s="25">
        <f t="shared" si="163"/>
        <v>1</v>
      </c>
      <c r="M5189" s="25">
        <f>VLOOKUP(K5189,Table!$A$2:$C$121,2,0)</f>
        <v>16</v>
      </c>
      <c r="N5189" s="26">
        <f>VLOOKUP(K5189,Table!$A$2:$C$121,3,0)</f>
        <v>2</v>
      </c>
      <c r="O5189" s="13" t="str">
        <f>VLOOKUP(A5189,Table!$U$1:$V$230,2,0)</f>
        <v>Trigonal</v>
      </c>
      <c r="P5189" s="1"/>
    </row>
    <row r="5190" spans="1:16">
      <c r="A5190" s="12">
        <v>164</v>
      </c>
      <c r="B5190" s="12">
        <v>24262</v>
      </c>
      <c r="C5190" s="12" t="s">
        <v>5851</v>
      </c>
      <c r="D5190" s="12" t="s">
        <v>5741</v>
      </c>
      <c r="E5190" s="17" t="s">
        <v>586</v>
      </c>
      <c r="F5190" s="25" t="str">
        <f>LEFT(E5190,MIN(FIND({0,1,2,3,4,5,6,7,8,9},ASC(E5190)&amp;1234567890))-1)</f>
        <v>Pb</v>
      </c>
      <c r="G5190" s="25">
        <f t="shared" si="162"/>
        <v>1</v>
      </c>
      <c r="H5190" s="25">
        <f>VLOOKUP(F5190,Table!$A$2:$C$121,2,0)</f>
        <v>14</v>
      </c>
      <c r="I5190" s="26">
        <f>VLOOKUP(F5190,Table!$A$2:$C$121,3,0)</f>
        <v>6</v>
      </c>
      <c r="J5190" s="17" t="s">
        <v>11321</v>
      </c>
      <c r="K5190" s="25" t="str">
        <f>LEFT(J5190,MIN(FIND({0,1,2,3,4,5,6,7,8,9},ASC(J5190)&amp;1234567890))-1)</f>
        <v>I</v>
      </c>
      <c r="L5190" s="25">
        <f t="shared" si="163"/>
        <v>2</v>
      </c>
      <c r="M5190" s="25">
        <f>VLOOKUP(K5190,Table!$A$2:$C$121,2,0)</f>
        <v>17</v>
      </c>
      <c r="N5190" s="26">
        <f>VLOOKUP(K5190,Table!$A$2:$C$121,3,0)</f>
        <v>5</v>
      </c>
      <c r="O5190" s="13" t="str">
        <f>VLOOKUP(A5190,Table!$U$1:$V$230,2,0)</f>
        <v>Trigonal</v>
      </c>
      <c r="P5190" s="1"/>
    </row>
    <row r="5191" spans="1:16">
      <c r="A5191" s="12">
        <v>164</v>
      </c>
      <c r="B5191" s="12">
        <v>24693</v>
      </c>
      <c r="C5191" s="12" t="s">
        <v>5851</v>
      </c>
      <c r="D5191" s="12" t="s">
        <v>5698</v>
      </c>
      <c r="E5191" s="17" t="s">
        <v>11328</v>
      </c>
      <c r="F5191" s="25" t="str">
        <f>LEFT(E5191,MIN(FIND({0,1,2,3,4,5,6,7,8,9},ASC(E5191)&amp;1234567890))-1)</f>
        <v>La</v>
      </c>
      <c r="G5191" s="25">
        <f t="shared" si="162"/>
        <v>2</v>
      </c>
      <c r="H5191" s="25">
        <f>VLOOKUP(F5191,Table!$A$2:$C$121,2,0)</f>
        <v>3</v>
      </c>
      <c r="I5191" s="26">
        <f>VLOOKUP(F5191,Table!$A$2:$C$121,3,0)</f>
        <v>6</v>
      </c>
      <c r="J5191" s="17" t="s">
        <v>59</v>
      </c>
      <c r="K5191" s="25" t="str">
        <f>LEFT(J5191,MIN(FIND({0,1,2,3,4,5,6,7,8,9},ASC(J5191)&amp;1234567890))-1)</f>
        <v>O</v>
      </c>
      <c r="L5191" s="25">
        <f t="shared" si="163"/>
        <v>3</v>
      </c>
      <c r="M5191" s="25">
        <f>VLOOKUP(K5191,Table!$A$2:$C$121,2,0)</f>
        <v>16</v>
      </c>
      <c r="N5191" s="26">
        <f>VLOOKUP(K5191,Table!$A$2:$C$121,3,0)</f>
        <v>2</v>
      </c>
      <c r="O5191" s="13" t="str">
        <f>VLOOKUP(A5191,Table!$U$1:$V$230,2,0)</f>
        <v>Trigonal</v>
      </c>
      <c r="P5191" s="1"/>
    </row>
    <row r="5192" spans="1:16">
      <c r="A5192" s="12">
        <v>164</v>
      </c>
      <c r="B5192" s="12">
        <v>24922</v>
      </c>
      <c r="C5192" s="12" t="s">
        <v>5851</v>
      </c>
      <c r="D5192" s="12" t="s">
        <v>2082</v>
      </c>
      <c r="E5192" s="17" t="s">
        <v>539</v>
      </c>
      <c r="F5192" s="25" t="str">
        <f>LEFT(E5192,MIN(FIND({0,1,2,3,4,5,6,7,8,9},ASC(E5192)&amp;1234567890))-1)</f>
        <v>Pt</v>
      </c>
      <c r="G5192" s="25">
        <f t="shared" si="162"/>
        <v>1</v>
      </c>
      <c r="H5192" s="25">
        <f>VLOOKUP(F5192,Table!$A$2:$C$121,2,0)</f>
        <v>10</v>
      </c>
      <c r="I5192" s="26">
        <f>VLOOKUP(F5192,Table!$A$2:$C$121,3,0)</f>
        <v>6</v>
      </c>
      <c r="J5192" s="17" t="s">
        <v>32</v>
      </c>
      <c r="K5192" s="25" t="str">
        <f>LEFT(J5192,MIN(FIND({0,1,2,3,4,5,6,7,8,9},ASC(J5192)&amp;1234567890))-1)</f>
        <v>O</v>
      </c>
      <c r="L5192" s="25">
        <f t="shared" si="163"/>
        <v>2</v>
      </c>
      <c r="M5192" s="25">
        <f>VLOOKUP(K5192,Table!$A$2:$C$121,2,0)</f>
        <v>16</v>
      </c>
      <c r="N5192" s="26">
        <f>VLOOKUP(K5192,Table!$A$2:$C$121,3,0)</f>
        <v>2</v>
      </c>
      <c r="O5192" s="13" t="str">
        <f>VLOOKUP(A5192,Table!$U$1:$V$230,2,0)</f>
        <v>Trigonal</v>
      </c>
      <c r="P5192" s="1"/>
    </row>
    <row r="5193" spans="1:16">
      <c r="A5193" s="12">
        <v>164</v>
      </c>
      <c r="B5193" s="12">
        <v>25504</v>
      </c>
      <c r="C5193" s="12" t="s">
        <v>5851</v>
      </c>
      <c r="D5193" s="12" t="s">
        <v>5863</v>
      </c>
      <c r="E5193" s="17" t="s">
        <v>12830</v>
      </c>
      <c r="F5193" s="25" t="str">
        <f>LEFT(E5193,MIN(FIND({0,1,2,3,4,5,6,7,8,9},ASC(E5193)&amp;1234567890))-1)</f>
        <v>Mg</v>
      </c>
      <c r="G5193" s="25">
        <f t="shared" si="162"/>
        <v>3</v>
      </c>
      <c r="H5193" s="25">
        <f>VLOOKUP(F5193,Table!$A$2:$C$121,2,0)</f>
        <v>2</v>
      </c>
      <c r="I5193" s="26">
        <f>VLOOKUP(F5193,Table!$A$2:$C$121,3,0)</f>
        <v>3</v>
      </c>
      <c r="J5193" s="17" t="s">
        <v>453</v>
      </c>
      <c r="K5193" s="25" t="str">
        <f>LEFT(J5193,MIN(FIND({0,1,2,3,4,5,6,7,8,9},ASC(J5193)&amp;1234567890))-1)</f>
        <v>As</v>
      </c>
      <c r="L5193" s="25">
        <f t="shared" si="163"/>
        <v>2</v>
      </c>
      <c r="M5193" s="25">
        <f>VLOOKUP(K5193,Table!$A$2:$C$121,2,0)</f>
        <v>15</v>
      </c>
      <c r="N5193" s="26">
        <f>VLOOKUP(K5193,Table!$A$2:$C$121,3,0)</f>
        <v>4</v>
      </c>
      <c r="O5193" s="13" t="str">
        <f>VLOOKUP(A5193,Table!$U$1:$V$230,2,0)</f>
        <v>Trigonal</v>
      </c>
      <c r="P5193" s="1"/>
    </row>
    <row r="5194" spans="1:16">
      <c r="A5194" s="12">
        <v>164</v>
      </c>
      <c r="B5194" s="12">
        <v>26078</v>
      </c>
      <c r="C5194" s="12" t="s">
        <v>5851</v>
      </c>
      <c r="D5194" s="12" t="s">
        <v>5864</v>
      </c>
      <c r="E5194" s="17" t="s">
        <v>50</v>
      </c>
      <c r="F5194" s="25" t="str">
        <f>LEFT(E5194,MIN(FIND({0,1,2,3,4,5,6,7,8,9},ASC(E5194)&amp;1234567890))-1)</f>
        <v>Ti</v>
      </c>
      <c r="G5194" s="25">
        <f t="shared" si="162"/>
        <v>1</v>
      </c>
      <c r="H5194" s="25">
        <f>VLOOKUP(F5194,Table!$A$2:$C$121,2,0)</f>
        <v>4</v>
      </c>
      <c r="I5194" s="26">
        <f>VLOOKUP(F5194,Table!$A$2:$C$121,3,0)</f>
        <v>4</v>
      </c>
      <c r="J5194" s="17" t="s">
        <v>11403</v>
      </c>
      <c r="K5194" s="25" t="str">
        <f>LEFT(J5194,MIN(FIND({0,1,2,3,4,5,6,7,8,9},ASC(J5194)&amp;1234567890))-1)</f>
        <v>Br</v>
      </c>
      <c r="L5194" s="25">
        <f t="shared" si="163"/>
        <v>2</v>
      </c>
      <c r="M5194" s="25">
        <f>VLOOKUP(K5194,Table!$A$2:$C$121,2,0)</f>
        <v>17</v>
      </c>
      <c r="N5194" s="26">
        <f>VLOOKUP(K5194,Table!$A$2:$C$121,3,0)</f>
        <v>4</v>
      </c>
      <c r="O5194" s="13" t="str">
        <f>VLOOKUP(A5194,Table!$U$1:$V$230,2,0)</f>
        <v>Trigonal</v>
      </c>
      <c r="P5194" s="1"/>
    </row>
    <row r="5195" spans="1:16">
      <c r="A5195" s="12">
        <v>164</v>
      </c>
      <c r="B5195" s="12">
        <v>26618</v>
      </c>
      <c r="C5195" s="12" t="s">
        <v>5851</v>
      </c>
      <c r="D5195" s="12" t="s">
        <v>5865</v>
      </c>
      <c r="E5195" s="17" t="s">
        <v>11294</v>
      </c>
      <c r="F5195" s="25" t="str">
        <f>LEFT(E5195,MIN(FIND({0,1,2,3,4,5,6,7,8,9},ASC(E5195)&amp;1234567890))-1)</f>
        <v>Rh</v>
      </c>
      <c r="G5195" s="25">
        <f t="shared" si="162"/>
        <v>1</v>
      </c>
      <c r="H5195" s="25">
        <f>VLOOKUP(F5195,Table!$A$2:$C$121,2,0)</f>
        <v>9</v>
      </c>
      <c r="I5195" s="26">
        <f>VLOOKUP(F5195,Table!$A$2:$C$121,3,0)</f>
        <v>5</v>
      </c>
      <c r="J5195" s="17" t="s">
        <v>73</v>
      </c>
      <c r="K5195" s="25" t="str">
        <f>LEFT(J5195,MIN(FIND({0,1,2,3,4,5,6,7,8,9},ASC(J5195)&amp;1234567890))-1)</f>
        <v>Te</v>
      </c>
      <c r="L5195" s="25">
        <f t="shared" si="163"/>
        <v>2</v>
      </c>
      <c r="M5195" s="25">
        <f>VLOOKUP(K5195,Table!$A$2:$C$121,2,0)</f>
        <v>16</v>
      </c>
      <c r="N5195" s="26">
        <f>VLOOKUP(K5195,Table!$A$2:$C$121,3,0)</f>
        <v>5</v>
      </c>
      <c r="O5195" s="13" t="str">
        <f>VLOOKUP(A5195,Table!$U$1:$V$230,2,0)</f>
        <v>Trigonal</v>
      </c>
      <c r="P5195" s="1"/>
    </row>
    <row r="5196" spans="1:16">
      <c r="A5196" s="12">
        <v>164</v>
      </c>
      <c r="B5196" s="12">
        <v>26935</v>
      </c>
      <c r="C5196" s="12" t="s">
        <v>5851</v>
      </c>
      <c r="D5196" s="12" t="s">
        <v>5866</v>
      </c>
      <c r="E5196" s="17" t="s">
        <v>12832</v>
      </c>
      <c r="F5196" s="25" t="str">
        <f>LEFT(E5196,MIN(FIND({0,1,2,3,4,5,6,7,8,9},ASC(E5196)&amp;1234567890))-1)</f>
        <v>Zr</v>
      </c>
      <c r="G5196" s="25">
        <f t="shared" si="162"/>
        <v>0.66700000000000004</v>
      </c>
      <c r="H5196" s="25">
        <f>VLOOKUP(F5196,Table!$A$2:$C$121,2,0)</f>
        <v>4</v>
      </c>
      <c r="I5196" s="26">
        <f>VLOOKUP(F5196,Table!$A$2:$C$121,3,0)</f>
        <v>5</v>
      </c>
      <c r="J5196" s="17" t="s">
        <v>11305</v>
      </c>
      <c r="K5196" s="25" t="str">
        <f>LEFT(J5196,MIN(FIND({0,1,2,3,4,5,6,7,8,9},ASC(J5196)&amp;1234567890))-1)</f>
        <v>Cl</v>
      </c>
      <c r="L5196" s="25">
        <f t="shared" si="163"/>
        <v>2</v>
      </c>
      <c r="M5196" s="25">
        <f>VLOOKUP(K5196,Table!$A$2:$C$121,2,0)</f>
        <v>17</v>
      </c>
      <c r="N5196" s="26">
        <f>VLOOKUP(K5196,Table!$A$2:$C$121,3,0)</f>
        <v>3</v>
      </c>
      <c r="O5196" s="13" t="str">
        <f>VLOOKUP(A5196,Table!$U$1:$V$230,2,0)</f>
        <v>Trigonal</v>
      </c>
      <c r="P5196" s="1"/>
    </row>
    <row r="5197" spans="1:16">
      <c r="A5197" s="12">
        <v>164</v>
      </c>
      <c r="B5197" s="12">
        <v>27198</v>
      </c>
      <c r="C5197" s="12" t="s">
        <v>5851</v>
      </c>
      <c r="D5197" s="12" t="s">
        <v>5867</v>
      </c>
      <c r="E5197" s="17" t="s">
        <v>12833</v>
      </c>
      <c r="F5197" s="25" t="str">
        <f>LEFT(E5197,MIN(FIND({0,1,2,3,4,5,6,7,8,9},ASC(E5197)&amp;1234567890))-1)</f>
        <v>V</v>
      </c>
      <c r="G5197" s="25">
        <f t="shared" si="162"/>
        <v>1.0049999999999999</v>
      </c>
      <c r="H5197" s="25">
        <f>VLOOKUP(F5197,Table!$A$2:$C$121,2,0)</f>
        <v>5</v>
      </c>
      <c r="I5197" s="26">
        <f>VLOOKUP(F5197,Table!$A$2:$C$121,3,0)</f>
        <v>4</v>
      </c>
      <c r="J5197" s="17" t="s">
        <v>361</v>
      </c>
      <c r="K5197" s="25" t="str">
        <f>LEFT(J5197,MIN(FIND({0,1,2,3,4,5,6,7,8,9},ASC(J5197)&amp;1234567890))-1)</f>
        <v>Se</v>
      </c>
      <c r="L5197" s="25">
        <f t="shared" si="163"/>
        <v>2</v>
      </c>
      <c r="M5197" s="25">
        <f>VLOOKUP(K5197,Table!$A$2:$C$121,2,0)</f>
        <v>16</v>
      </c>
      <c r="N5197" s="26">
        <f>VLOOKUP(K5197,Table!$A$2:$C$121,3,0)</f>
        <v>4</v>
      </c>
      <c r="O5197" s="13" t="str">
        <f>VLOOKUP(A5197,Table!$U$1:$V$230,2,0)</f>
        <v>Trigonal</v>
      </c>
      <c r="P5197" s="1"/>
    </row>
    <row r="5198" spans="1:16">
      <c r="A5198" s="12">
        <v>164</v>
      </c>
      <c r="B5198" s="12">
        <v>27986</v>
      </c>
      <c r="C5198" s="12" t="s">
        <v>5851</v>
      </c>
      <c r="D5198" s="12" t="s">
        <v>1868</v>
      </c>
      <c r="E5198" s="17" t="s">
        <v>364</v>
      </c>
      <c r="F5198" s="25" t="str">
        <f>LEFT(E5198,MIN(FIND({0,1,2,3,4,5,6,7,8,9},ASC(E5198)&amp;1234567890))-1)</f>
        <v>B</v>
      </c>
      <c r="G5198" s="25">
        <f t="shared" si="162"/>
        <v>1</v>
      </c>
      <c r="H5198" s="25">
        <f>VLOOKUP(F5198,Table!$A$2:$C$121,2,0)</f>
        <v>13</v>
      </c>
      <c r="I5198" s="26">
        <f>VLOOKUP(F5198,Table!$A$2:$C$121,3,0)</f>
        <v>2</v>
      </c>
      <c r="J5198" s="17" t="s">
        <v>68</v>
      </c>
      <c r="K5198" s="25" t="str">
        <f>LEFT(J5198,MIN(FIND({0,1,2,3,4,5,6,7,8,9},ASC(J5198)&amp;1234567890))-1)</f>
        <v>N</v>
      </c>
      <c r="L5198" s="25">
        <f t="shared" si="163"/>
        <v>1</v>
      </c>
      <c r="M5198" s="25">
        <f>VLOOKUP(K5198,Table!$A$2:$C$121,2,0)</f>
        <v>15</v>
      </c>
      <c r="N5198" s="26">
        <f>VLOOKUP(K5198,Table!$A$2:$C$121,3,0)</f>
        <v>2</v>
      </c>
      <c r="O5198" s="13" t="str">
        <f>VLOOKUP(A5198,Table!$U$1:$V$230,2,0)</f>
        <v>Trigonal</v>
      </c>
      <c r="P5198" s="1"/>
    </row>
    <row r="5199" spans="1:16">
      <c r="A5199" s="12">
        <v>164</v>
      </c>
      <c r="B5199" s="12">
        <v>28180</v>
      </c>
      <c r="C5199" s="12" t="s">
        <v>5851</v>
      </c>
      <c r="D5199" s="12" t="s">
        <v>5700</v>
      </c>
      <c r="E5199" s="17" t="s">
        <v>412</v>
      </c>
      <c r="F5199" s="25" t="str">
        <f>LEFT(E5199,MIN(FIND({0,1,2,3,4,5,6,7,8,9},ASC(E5199)&amp;1234567890))-1)</f>
        <v>Nd</v>
      </c>
      <c r="G5199" s="25">
        <f t="shared" si="162"/>
        <v>2</v>
      </c>
      <c r="H5199" s="25">
        <f>VLOOKUP(F5199,Table!$A$2:$C$121,2,0)</f>
        <v>3</v>
      </c>
      <c r="I5199" s="26">
        <f>VLOOKUP(F5199,Table!$A$2:$C$121,3,0)</f>
        <v>6</v>
      </c>
      <c r="J5199" s="17" t="s">
        <v>59</v>
      </c>
      <c r="K5199" s="25" t="str">
        <f>LEFT(J5199,MIN(FIND({0,1,2,3,4,5,6,7,8,9},ASC(J5199)&amp;1234567890))-1)</f>
        <v>O</v>
      </c>
      <c r="L5199" s="25">
        <f t="shared" si="163"/>
        <v>3</v>
      </c>
      <c r="M5199" s="25">
        <f>VLOOKUP(K5199,Table!$A$2:$C$121,2,0)</f>
        <v>16</v>
      </c>
      <c r="N5199" s="26">
        <f>VLOOKUP(K5199,Table!$A$2:$C$121,3,0)</f>
        <v>2</v>
      </c>
      <c r="O5199" s="13" t="str">
        <f>VLOOKUP(A5199,Table!$U$1:$V$230,2,0)</f>
        <v>Trigonal</v>
      </c>
      <c r="P5199" s="1"/>
    </row>
    <row r="5200" spans="1:16">
      <c r="A5200" s="12">
        <v>164</v>
      </c>
      <c r="B5200" s="12">
        <v>28280</v>
      </c>
      <c r="C5200" s="12" t="s">
        <v>5851</v>
      </c>
      <c r="D5200" s="12" t="s">
        <v>5868</v>
      </c>
      <c r="E5200" s="17" t="s">
        <v>11661</v>
      </c>
      <c r="F5200" s="25" t="str">
        <f>LEFT(E5200,MIN(FIND({0,1,2,3,4,5,6,7,8,9},ASC(E5200)&amp;1234567890))-1)</f>
        <v>Ag</v>
      </c>
      <c r="G5200" s="25">
        <f t="shared" si="162"/>
        <v>2</v>
      </c>
      <c r="H5200" s="25">
        <f>VLOOKUP(F5200,Table!$A$2:$C$121,2,0)</f>
        <v>11</v>
      </c>
      <c r="I5200" s="26">
        <f>VLOOKUP(F5200,Table!$A$2:$C$121,3,0)</f>
        <v>5</v>
      </c>
      <c r="J5200" s="17" t="s">
        <v>11679</v>
      </c>
      <c r="K5200" s="25" t="str">
        <f>LEFT(J5200,MIN(FIND({0,1,2,3,4,5,6,7,8,9},ASC(J5200)&amp;1234567890))-1)</f>
        <v>F</v>
      </c>
      <c r="L5200" s="25">
        <f t="shared" si="163"/>
        <v>1</v>
      </c>
      <c r="M5200" s="25">
        <f>VLOOKUP(K5200,Table!$A$2:$C$121,2,0)</f>
        <v>17</v>
      </c>
      <c r="N5200" s="26">
        <f>VLOOKUP(K5200,Table!$A$2:$C$121,3,0)</f>
        <v>2</v>
      </c>
      <c r="O5200" s="13" t="str">
        <f>VLOOKUP(A5200,Table!$U$1:$V$230,2,0)</f>
        <v>Trigonal</v>
      </c>
      <c r="P5200" s="1"/>
    </row>
    <row r="5201" spans="1:16">
      <c r="A5201" s="12">
        <v>164</v>
      </c>
      <c r="B5201" s="12">
        <v>20458</v>
      </c>
      <c r="C5201" s="12" t="s">
        <v>5851</v>
      </c>
      <c r="D5201" s="12" t="s">
        <v>5869</v>
      </c>
      <c r="E5201" s="17" t="s">
        <v>11456</v>
      </c>
      <c r="F5201" s="25" t="str">
        <f>LEFT(E5201,MIN(FIND({0,1,2,3,4,5,6,7,8,9},ASC(E5201)&amp;1234567890))-1)</f>
        <v>Bi</v>
      </c>
      <c r="G5201" s="25">
        <f t="shared" si="162"/>
        <v>2</v>
      </c>
      <c r="H5201" s="25">
        <f>VLOOKUP(F5201,Table!$A$2:$C$121,2,0)</f>
        <v>15</v>
      </c>
      <c r="I5201" s="26">
        <f>VLOOKUP(F5201,Table!$A$2:$C$121,3,0)</f>
        <v>6</v>
      </c>
      <c r="J5201" s="17" t="s">
        <v>361</v>
      </c>
      <c r="K5201" s="25" t="str">
        <f>LEFT(J5201,MIN(FIND({0,1,2,3,4,5,6,7,8,9},ASC(J5201)&amp;1234567890))-1)</f>
        <v>Se</v>
      </c>
      <c r="L5201" s="25">
        <f t="shared" si="163"/>
        <v>2</v>
      </c>
      <c r="M5201" s="25">
        <f>VLOOKUP(K5201,Table!$A$2:$C$121,2,0)</f>
        <v>16</v>
      </c>
      <c r="N5201" s="26">
        <f>VLOOKUP(K5201,Table!$A$2:$C$121,3,0)</f>
        <v>4</v>
      </c>
      <c r="O5201" s="13" t="str">
        <f>VLOOKUP(A5201,Table!$U$1:$V$230,2,0)</f>
        <v>Trigonal</v>
      </c>
      <c r="P5201" s="1"/>
    </row>
    <row r="5202" spans="1:16">
      <c r="A5202" s="12">
        <v>164</v>
      </c>
      <c r="B5202" s="12">
        <v>29012</v>
      </c>
      <c r="C5202" s="12" t="s">
        <v>5851</v>
      </c>
      <c r="D5202" s="12" t="s">
        <v>5870</v>
      </c>
      <c r="E5202" s="17" t="s">
        <v>11291</v>
      </c>
      <c r="F5202" s="25" t="str">
        <f>LEFT(E5202,MIN(FIND({0,1,2,3,4,5,6,7,8,9},ASC(E5202)&amp;1234567890))-1)</f>
        <v>Sn</v>
      </c>
      <c r="G5202" s="25">
        <f t="shared" si="162"/>
        <v>1</v>
      </c>
      <c r="H5202" s="25">
        <f>VLOOKUP(F5202,Table!$A$2:$C$121,2,0)</f>
        <v>14</v>
      </c>
      <c r="I5202" s="26">
        <f>VLOOKUP(F5202,Table!$A$2:$C$121,3,0)</f>
        <v>5</v>
      </c>
      <c r="J5202" s="17" t="s">
        <v>34</v>
      </c>
      <c r="K5202" s="25" t="str">
        <f>LEFT(J5202,MIN(FIND({0,1,2,3,4,5,6,7,8,9},ASC(J5202)&amp;1234567890))-1)</f>
        <v>S</v>
      </c>
      <c r="L5202" s="25">
        <f t="shared" si="163"/>
        <v>2</v>
      </c>
      <c r="M5202" s="25">
        <f>VLOOKUP(K5202,Table!$A$2:$C$121,2,0)</f>
        <v>16</v>
      </c>
      <c r="N5202" s="26">
        <f>VLOOKUP(K5202,Table!$A$2:$C$121,3,0)</f>
        <v>3</v>
      </c>
      <c r="O5202" s="13" t="str">
        <f>VLOOKUP(A5202,Table!$U$1:$V$230,2,0)</f>
        <v>Trigonal</v>
      </c>
      <c r="P5202" s="1"/>
    </row>
    <row r="5203" spans="1:16">
      <c r="A5203" s="12">
        <v>164</v>
      </c>
      <c r="B5203" s="12">
        <v>20745</v>
      </c>
      <c r="C5203" s="12" t="s">
        <v>5851</v>
      </c>
      <c r="D5203" s="12" t="s">
        <v>5740</v>
      </c>
      <c r="E5203" s="17" t="s">
        <v>11293</v>
      </c>
      <c r="F5203" s="25" t="str">
        <f>LEFT(E5203,MIN(FIND({0,1,2,3,4,5,6,7,8,9},ASC(E5203)&amp;1234567890))-1)</f>
        <v>Cd</v>
      </c>
      <c r="G5203" s="25">
        <f t="shared" si="162"/>
        <v>1</v>
      </c>
      <c r="H5203" s="25">
        <f>VLOOKUP(F5203,Table!$A$2:$C$121,2,0)</f>
        <v>12</v>
      </c>
      <c r="I5203" s="26">
        <f>VLOOKUP(F5203,Table!$A$2:$C$121,3,0)</f>
        <v>5</v>
      </c>
      <c r="J5203" s="17" t="s">
        <v>11321</v>
      </c>
      <c r="K5203" s="25" t="str">
        <f>LEFT(J5203,MIN(FIND({0,1,2,3,4,5,6,7,8,9},ASC(J5203)&amp;1234567890))-1)</f>
        <v>I</v>
      </c>
      <c r="L5203" s="25">
        <f t="shared" si="163"/>
        <v>2</v>
      </c>
      <c r="M5203" s="25">
        <f>VLOOKUP(K5203,Table!$A$2:$C$121,2,0)</f>
        <v>17</v>
      </c>
      <c r="N5203" s="26">
        <f>VLOOKUP(K5203,Table!$A$2:$C$121,3,0)</f>
        <v>5</v>
      </c>
      <c r="O5203" s="13" t="str">
        <f>VLOOKUP(A5203,Table!$U$1:$V$230,2,0)</f>
        <v>Trigonal</v>
      </c>
      <c r="P5203" s="1"/>
    </row>
    <row r="5204" spans="1:16">
      <c r="A5204" s="12">
        <v>164</v>
      </c>
      <c r="B5204" s="12">
        <v>23176</v>
      </c>
      <c r="C5204" s="12" t="s">
        <v>5851</v>
      </c>
      <c r="D5204" s="12" t="s">
        <v>5871</v>
      </c>
      <c r="E5204" s="17" t="s">
        <v>544</v>
      </c>
      <c r="F5204" s="25" t="str">
        <f>LEFT(E5204,MIN(FIND({0,1,2,3,4,5,6,7,8,9},ASC(E5204)&amp;1234567890))-1)</f>
        <v>Ge</v>
      </c>
      <c r="G5204" s="25">
        <f t="shared" si="162"/>
        <v>1</v>
      </c>
      <c r="H5204" s="25">
        <f>VLOOKUP(F5204,Table!$A$2:$C$121,2,0)</f>
        <v>14</v>
      </c>
      <c r="I5204" s="26">
        <f>VLOOKUP(F5204,Table!$A$2:$C$121,3,0)</f>
        <v>4</v>
      </c>
      <c r="J5204" s="17" t="s">
        <v>11321</v>
      </c>
      <c r="K5204" s="25" t="str">
        <f>LEFT(J5204,MIN(FIND({0,1,2,3,4,5,6,7,8,9},ASC(J5204)&amp;1234567890))-1)</f>
        <v>I</v>
      </c>
      <c r="L5204" s="25">
        <f t="shared" si="163"/>
        <v>2</v>
      </c>
      <c r="M5204" s="25">
        <f>VLOOKUP(K5204,Table!$A$2:$C$121,2,0)</f>
        <v>17</v>
      </c>
      <c r="N5204" s="26">
        <f>VLOOKUP(K5204,Table!$A$2:$C$121,3,0)</f>
        <v>5</v>
      </c>
      <c r="O5204" s="13" t="str">
        <f>VLOOKUP(A5204,Table!$U$1:$V$230,2,0)</f>
        <v>Trigonal</v>
      </c>
      <c r="P5204" s="1"/>
    </row>
    <row r="5205" spans="1:16">
      <c r="A5205" s="12">
        <v>164</v>
      </c>
      <c r="B5205" s="12">
        <v>30053</v>
      </c>
      <c r="C5205" s="12" t="s">
        <v>5851</v>
      </c>
      <c r="D5205" s="12" t="s">
        <v>5872</v>
      </c>
      <c r="E5205" s="17" t="s">
        <v>12834</v>
      </c>
      <c r="F5205" s="25" t="str">
        <f>LEFT(E5205,MIN(FIND({0,1,2,3,4,5,6,7,8,9},ASC(E5205)&amp;1234567890))-1)</f>
        <v>Zr</v>
      </c>
      <c r="G5205" s="25">
        <f t="shared" si="162"/>
        <v>1.05</v>
      </c>
      <c r="H5205" s="25">
        <f>VLOOKUP(F5205,Table!$A$2:$C$121,2,0)</f>
        <v>4</v>
      </c>
      <c r="I5205" s="26">
        <f>VLOOKUP(F5205,Table!$A$2:$C$121,3,0)</f>
        <v>5</v>
      </c>
      <c r="J5205" s="17" t="s">
        <v>11305</v>
      </c>
      <c r="K5205" s="25" t="str">
        <f>LEFT(J5205,MIN(FIND({0,1,2,3,4,5,6,7,8,9},ASC(J5205)&amp;1234567890))-1)</f>
        <v>Cl</v>
      </c>
      <c r="L5205" s="25">
        <f t="shared" si="163"/>
        <v>2</v>
      </c>
      <c r="M5205" s="25">
        <f>VLOOKUP(K5205,Table!$A$2:$C$121,2,0)</f>
        <v>17</v>
      </c>
      <c r="N5205" s="26">
        <f>VLOOKUP(K5205,Table!$A$2:$C$121,3,0)</f>
        <v>3</v>
      </c>
      <c r="O5205" s="13" t="str">
        <f>VLOOKUP(A5205,Table!$U$1:$V$230,2,0)</f>
        <v>Trigonal</v>
      </c>
      <c r="P5205" s="1"/>
    </row>
    <row r="5206" spans="1:16">
      <c r="A5206" s="12">
        <v>164</v>
      </c>
      <c r="B5206" s="12">
        <v>31628</v>
      </c>
      <c r="C5206" s="12" t="s">
        <v>5851</v>
      </c>
      <c r="D5206" s="12" t="s">
        <v>505</v>
      </c>
      <c r="E5206" s="17" t="s">
        <v>343</v>
      </c>
      <c r="F5206" s="25" t="str">
        <f>LEFT(E5206,MIN(FIND({0,1,2,3,4,5,6,7,8,9},ASC(E5206)&amp;1234567890))-1)</f>
        <v>U</v>
      </c>
      <c r="G5206" s="25">
        <f t="shared" si="162"/>
        <v>1</v>
      </c>
      <c r="H5206" s="25">
        <f>VLOOKUP(F5206,Table!$A$2:$C$121,2,0)</f>
        <v>3</v>
      </c>
      <c r="I5206" s="26">
        <f>VLOOKUP(F5206,Table!$A$2:$C$121,3,0)</f>
        <v>7</v>
      </c>
      <c r="J5206" s="17" t="s">
        <v>59</v>
      </c>
      <c r="K5206" s="25" t="str">
        <f>LEFT(J5206,MIN(FIND({0,1,2,3,4,5,6,7,8,9},ASC(J5206)&amp;1234567890))-1)</f>
        <v>O</v>
      </c>
      <c r="L5206" s="25">
        <f t="shared" si="163"/>
        <v>3</v>
      </c>
      <c r="M5206" s="25">
        <f>VLOOKUP(K5206,Table!$A$2:$C$121,2,0)</f>
        <v>16</v>
      </c>
      <c r="N5206" s="26">
        <f>VLOOKUP(K5206,Table!$A$2:$C$121,3,0)</f>
        <v>2</v>
      </c>
      <c r="O5206" s="13" t="str">
        <f>VLOOKUP(A5206,Table!$U$1:$V$230,2,0)</f>
        <v>Trigonal</v>
      </c>
      <c r="P5206" s="1"/>
    </row>
    <row r="5207" spans="1:16">
      <c r="A5207" s="12">
        <v>164</v>
      </c>
      <c r="B5207" s="12">
        <v>33673</v>
      </c>
      <c r="C5207" s="12" t="s">
        <v>5851</v>
      </c>
      <c r="D5207" s="12" t="s">
        <v>5873</v>
      </c>
      <c r="E5207" s="17" t="s">
        <v>355</v>
      </c>
      <c r="F5207" s="25" t="str">
        <f>LEFT(E5207,MIN(FIND({0,1,2,3,4,5,6,7,8,9},ASC(E5207)&amp;1234567890))-1)</f>
        <v>Mn</v>
      </c>
      <c r="G5207" s="25">
        <f t="shared" si="162"/>
        <v>1</v>
      </c>
      <c r="H5207" s="25">
        <f>VLOOKUP(F5207,Table!$A$2:$C$121,2,0)</f>
        <v>7</v>
      </c>
      <c r="I5207" s="26">
        <f>VLOOKUP(F5207,Table!$A$2:$C$121,3,0)</f>
        <v>4</v>
      </c>
      <c r="J5207" s="17" t="s">
        <v>11321</v>
      </c>
      <c r="K5207" s="25" t="str">
        <f>LEFT(J5207,MIN(FIND({0,1,2,3,4,5,6,7,8,9},ASC(J5207)&amp;1234567890))-1)</f>
        <v>I</v>
      </c>
      <c r="L5207" s="25">
        <f t="shared" si="163"/>
        <v>2</v>
      </c>
      <c r="M5207" s="25">
        <f>VLOOKUP(K5207,Table!$A$2:$C$121,2,0)</f>
        <v>17</v>
      </c>
      <c r="N5207" s="26">
        <f>VLOOKUP(K5207,Table!$A$2:$C$121,3,0)</f>
        <v>5</v>
      </c>
      <c r="O5207" s="13" t="str">
        <f>VLOOKUP(A5207,Table!$U$1:$V$230,2,0)</f>
        <v>Trigonal</v>
      </c>
      <c r="P5207" s="1"/>
    </row>
    <row r="5208" spans="1:16">
      <c r="A5208" s="12">
        <v>164</v>
      </c>
      <c r="B5208" s="12">
        <v>30525</v>
      </c>
      <c r="C5208" s="12" t="s">
        <v>5851</v>
      </c>
      <c r="D5208" s="12" t="s">
        <v>5874</v>
      </c>
      <c r="E5208" s="17" t="s">
        <v>542</v>
      </c>
      <c r="F5208" s="25" t="str">
        <f>LEFT(E5208,MIN(FIND({0,1,2,3,4,5,6,7,8,9},ASC(E5208)&amp;1234567890))-1)</f>
        <v>Bi</v>
      </c>
      <c r="G5208" s="25">
        <f t="shared" si="162"/>
        <v>1</v>
      </c>
      <c r="H5208" s="25">
        <f>VLOOKUP(F5208,Table!$A$2:$C$121,2,0)</f>
        <v>15</v>
      </c>
      <c r="I5208" s="26">
        <f>VLOOKUP(F5208,Table!$A$2:$C$121,3,0)</f>
        <v>6</v>
      </c>
      <c r="J5208" s="17" t="s">
        <v>328</v>
      </c>
      <c r="K5208" s="25" t="str">
        <f>LEFT(J5208,MIN(FIND({0,1,2,3,4,5,6,7,8,9},ASC(J5208)&amp;1234567890))-1)</f>
        <v>Te</v>
      </c>
      <c r="L5208" s="25">
        <f t="shared" si="163"/>
        <v>1</v>
      </c>
      <c r="M5208" s="25">
        <f>VLOOKUP(K5208,Table!$A$2:$C$121,2,0)</f>
        <v>16</v>
      </c>
      <c r="N5208" s="26">
        <f>VLOOKUP(K5208,Table!$A$2:$C$121,3,0)</f>
        <v>5</v>
      </c>
      <c r="O5208" s="13" t="str">
        <f>VLOOKUP(A5208,Table!$U$1:$V$230,2,0)</f>
        <v>Trigonal</v>
      </c>
      <c r="P5208" s="1"/>
    </row>
    <row r="5209" spans="1:16">
      <c r="A5209" s="12">
        <v>164</v>
      </c>
      <c r="B5209" s="12">
        <v>48016</v>
      </c>
      <c r="C5209" s="12" t="s">
        <v>5851</v>
      </c>
      <c r="D5209" s="12" t="s">
        <v>5488</v>
      </c>
      <c r="E5209" s="17" t="s">
        <v>70</v>
      </c>
      <c r="F5209" s="25" t="str">
        <f>LEFT(E5209,MIN(FIND({0,1,2,3,4,5,6,7,8,9},ASC(E5209)&amp;1234567890))-1)</f>
        <v>Zn</v>
      </c>
      <c r="G5209" s="25">
        <f t="shared" si="162"/>
        <v>1</v>
      </c>
      <c r="H5209" s="25">
        <f>VLOOKUP(F5209,Table!$A$2:$C$121,2,0)</f>
        <v>12</v>
      </c>
      <c r="I5209" s="26">
        <f>VLOOKUP(F5209,Table!$A$2:$C$121,3,0)</f>
        <v>4</v>
      </c>
      <c r="J5209" s="17" t="s">
        <v>11321</v>
      </c>
      <c r="K5209" s="25" t="str">
        <f>LEFT(J5209,MIN(FIND({0,1,2,3,4,5,6,7,8,9},ASC(J5209)&amp;1234567890))-1)</f>
        <v>I</v>
      </c>
      <c r="L5209" s="25">
        <f t="shared" si="163"/>
        <v>2</v>
      </c>
      <c r="M5209" s="25">
        <f>VLOOKUP(K5209,Table!$A$2:$C$121,2,0)</f>
        <v>17</v>
      </c>
      <c r="N5209" s="26">
        <f>VLOOKUP(K5209,Table!$A$2:$C$121,3,0)</f>
        <v>5</v>
      </c>
      <c r="O5209" s="13" t="str">
        <f>VLOOKUP(A5209,Table!$U$1:$V$230,2,0)</f>
        <v>Trigonal</v>
      </c>
      <c r="P5209" s="1"/>
    </row>
    <row r="5210" spans="1:16">
      <c r="A5210" s="12">
        <v>164</v>
      </c>
      <c r="B5210" s="12">
        <v>60250</v>
      </c>
      <c r="C5210" s="12" t="s">
        <v>5851</v>
      </c>
      <c r="D5210" s="12" t="s">
        <v>5875</v>
      </c>
      <c r="E5210" s="17" t="s">
        <v>355</v>
      </c>
      <c r="F5210" s="25" t="str">
        <f>LEFT(E5210,MIN(FIND({0,1,2,3,4,5,6,7,8,9},ASC(E5210)&amp;1234567890))-1)</f>
        <v>Mn</v>
      </c>
      <c r="G5210" s="25">
        <f t="shared" si="162"/>
        <v>1</v>
      </c>
      <c r="H5210" s="25">
        <f>VLOOKUP(F5210,Table!$A$2:$C$121,2,0)</f>
        <v>7</v>
      </c>
      <c r="I5210" s="26">
        <f>VLOOKUP(F5210,Table!$A$2:$C$121,3,0)</f>
        <v>4</v>
      </c>
      <c r="J5210" s="17" t="s">
        <v>11403</v>
      </c>
      <c r="K5210" s="25" t="str">
        <f>LEFT(J5210,MIN(FIND({0,1,2,3,4,5,6,7,8,9},ASC(J5210)&amp;1234567890))-1)</f>
        <v>Br</v>
      </c>
      <c r="L5210" s="25">
        <f t="shared" si="163"/>
        <v>2</v>
      </c>
      <c r="M5210" s="25">
        <f>VLOOKUP(K5210,Table!$A$2:$C$121,2,0)</f>
        <v>17</v>
      </c>
      <c r="N5210" s="26">
        <f>VLOOKUP(K5210,Table!$A$2:$C$121,3,0)</f>
        <v>4</v>
      </c>
      <c r="O5210" s="13" t="str">
        <f>VLOOKUP(A5210,Table!$U$1:$V$230,2,0)</f>
        <v>Trigonal</v>
      </c>
      <c r="P5210" s="1"/>
    </row>
    <row r="5211" spans="1:16">
      <c r="A5211" s="12">
        <v>164</v>
      </c>
      <c r="B5211" s="12">
        <v>61179</v>
      </c>
      <c r="C5211" s="12" t="s">
        <v>5851</v>
      </c>
      <c r="D5211" s="12" t="s">
        <v>5876</v>
      </c>
      <c r="E5211" s="17" t="s">
        <v>11327</v>
      </c>
      <c r="F5211" s="25" t="str">
        <f>LEFT(E5211,MIN(FIND({0,1,2,3,4,5,6,7,8,9},ASC(E5211)&amp;1234567890))-1)</f>
        <v>Pr</v>
      </c>
      <c r="G5211" s="25">
        <f t="shared" si="162"/>
        <v>2</v>
      </c>
      <c r="H5211" s="25">
        <f>VLOOKUP(F5211,Table!$A$2:$C$121,2,0)</f>
        <v>3</v>
      </c>
      <c r="I5211" s="26">
        <f>VLOOKUP(F5211,Table!$A$2:$C$121,3,0)</f>
        <v>6</v>
      </c>
      <c r="J5211" s="17" t="s">
        <v>59</v>
      </c>
      <c r="K5211" s="25" t="str">
        <f>LEFT(J5211,MIN(FIND({0,1,2,3,4,5,6,7,8,9},ASC(J5211)&amp;1234567890))-1)</f>
        <v>O</v>
      </c>
      <c r="L5211" s="25">
        <f t="shared" si="163"/>
        <v>3</v>
      </c>
      <c r="M5211" s="25">
        <f>VLOOKUP(K5211,Table!$A$2:$C$121,2,0)</f>
        <v>16</v>
      </c>
      <c r="N5211" s="26">
        <f>VLOOKUP(K5211,Table!$A$2:$C$121,3,0)</f>
        <v>2</v>
      </c>
      <c r="O5211" s="13" t="str">
        <f>VLOOKUP(A5211,Table!$U$1:$V$230,2,0)</f>
        <v>Trigonal</v>
      </c>
      <c r="P5211" s="1"/>
    </row>
    <row r="5212" spans="1:16">
      <c r="A5212" s="12">
        <v>164</v>
      </c>
      <c r="B5212" s="12">
        <v>63535</v>
      </c>
      <c r="C5212" s="12" t="s">
        <v>5851</v>
      </c>
      <c r="D5212" s="12" t="s">
        <v>15399</v>
      </c>
      <c r="E5212" s="17" t="s">
        <v>15424</v>
      </c>
      <c r="F5212" s="25" t="str">
        <f>LEFT(E5212,MIN(FIND({0,1,2,3,4,5,6,7,8,9},ASC(E5212)&amp;1234567890))-1)</f>
        <v>Te</v>
      </c>
      <c r="G5212" s="25">
        <f t="shared" si="162"/>
        <v>0.5</v>
      </c>
      <c r="H5212" s="25">
        <f>VLOOKUP(F5212,Table!$A$2:$C$121,2,0)</f>
        <v>16</v>
      </c>
      <c r="I5212" s="26">
        <f>VLOOKUP(F5212,Table!$A$2:$C$121,3,0)</f>
        <v>5</v>
      </c>
      <c r="J5212" s="17" t="s">
        <v>11321</v>
      </c>
      <c r="K5212" s="25" t="str">
        <f>LEFT(J5212,MIN(FIND({0,1,2,3,4,5,6,7,8,9},ASC(J5212)&amp;1234567890))-1)</f>
        <v>I</v>
      </c>
      <c r="L5212" s="25">
        <f t="shared" si="163"/>
        <v>2</v>
      </c>
      <c r="M5212" s="25">
        <f>VLOOKUP(K5212,Table!$A$2:$C$121,2,0)</f>
        <v>17</v>
      </c>
      <c r="N5212" s="26">
        <f>VLOOKUP(K5212,Table!$A$2:$C$121,3,0)</f>
        <v>5</v>
      </c>
      <c r="O5212" s="13" t="str">
        <f>VLOOKUP(A5212,Table!$U$1:$V$230,2,0)</f>
        <v>Trigonal</v>
      </c>
      <c r="P5212" s="1"/>
    </row>
    <row r="5213" spans="1:16">
      <c r="A5213" s="12">
        <v>164</v>
      </c>
      <c r="B5213" s="12">
        <v>64831</v>
      </c>
      <c r="C5213" s="12" t="s">
        <v>5851</v>
      </c>
      <c r="D5213" s="12" t="s">
        <v>5877</v>
      </c>
      <c r="E5213" s="17" t="s">
        <v>33</v>
      </c>
      <c r="F5213" s="25" t="str">
        <f>LEFT(E5213,MIN(FIND({0,1,2,3,4,5,6,7,8,9},ASC(E5213)&amp;1234567890))-1)</f>
        <v>Fe</v>
      </c>
      <c r="G5213" s="25">
        <f t="shared" si="162"/>
        <v>1</v>
      </c>
      <c r="H5213" s="25">
        <f>VLOOKUP(F5213,Table!$A$2:$C$121,2,0)</f>
        <v>8</v>
      </c>
      <c r="I5213" s="26">
        <f>VLOOKUP(F5213,Table!$A$2:$C$121,3,0)</f>
        <v>4</v>
      </c>
      <c r="J5213" s="17" t="s">
        <v>11305</v>
      </c>
      <c r="K5213" s="25" t="str">
        <f>LEFT(J5213,MIN(FIND({0,1,2,3,4,5,6,7,8,9},ASC(J5213)&amp;1234567890))-1)</f>
        <v>Cl</v>
      </c>
      <c r="L5213" s="25">
        <f t="shared" si="163"/>
        <v>2</v>
      </c>
      <c r="M5213" s="25">
        <f>VLOOKUP(K5213,Table!$A$2:$C$121,2,0)</f>
        <v>17</v>
      </c>
      <c r="N5213" s="26">
        <f>VLOOKUP(K5213,Table!$A$2:$C$121,3,0)</f>
        <v>3</v>
      </c>
      <c r="O5213" s="13" t="str">
        <f>VLOOKUP(A5213,Table!$U$1:$V$230,2,0)</f>
        <v>Trigonal</v>
      </c>
      <c r="P5213" s="1"/>
    </row>
    <row r="5214" spans="1:16">
      <c r="A5214" s="12">
        <v>164</v>
      </c>
      <c r="B5214" s="12">
        <v>40061</v>
      </c>
      <c r="C5214" s="12" t="s">
        <v>5851</v>
      </c>
      <c r="D5214" s="12" t="s">
        <v>5878</v>
      </c>
      <c r="E5214" s="17" t="s">
        <v>12835</v>
      </c>
      <c r="F5214" s="25" t="str">
        <f>LEFT(E5214,MIN(FIND({0,1,2,3,4,5,6,7,8,9},ASC(E5214)&amp;1234567890))-1)</f>
        <v>Sc</v>
      </c>
      <c r="G5214" s="25">
        <f t="shared" si="162"/>
        <v>0.93</v>
      </c>
      <c r="H5214" s="25">
        <f>VLOOKUP(F5214,Table!$A$2:$C$121,2,0)</f>
        <v>3</v>
      </c>
      <c r="I5214" s="26">
        <f>VLOOKUP(F5214,Table!$A$2:$C$121,3,0)</f>
        <v>4</v>
      </c>
      <c r="J5214" s="17" t="s">
        <v>11321</v>
      </c>
      <c r="K5214" s="25" t="str">
        <f>LEFT(J5214,MIN(FIND({0,1,2,3,4,5,6,7,8,9},ASC(J5214)&amp;1234567890))-1)</f>
        <v>I</v>
      </c>
      <c r="L5214" s="25">
        <f t="shared" si="163"/>
        <v>2</v>
      </c>
      <c r="M5214" s="25">
        <f>VLOOKUP(K5214,Table!$A$2:$C$121,2,0)</f>
        <v>17</v>
      </c>
      <c r="N5214" s="26">
        <f>VLOOKUP(K5214,Table!$A$2:$C$121,3,0)</f>
        <v>5</v>
      </c>
      <c r="O5214" s="13" t="str">
        <f>VLOOKUP(A5214,Table!$U$1:$V$230,2,0)</f>
        <v>Trigonal</v>
      </c>
      <c r="P5214" s="1"/>
    </row>
    <row r="5215" spans="1:16">
      <c r="A5215" s="12">
        <v>164</v>
      </c>
      <c r="B5215" s="12">
        <v>60168</v>
      </c>
      <c r="C5215" s="12" t="s">
        <v>5851</v>
      </c>
      <c r="D5215" s="12" t="s">
        <v>5829</v>
      </c>
      <c r="E5215" s="17" t="s">
        <v>393</v>
      </c>
      <c r="F5215" s="25" t="str">
        <f>LEFT(E5215,MIN(FIND({0,1,2,3,4,5,6,7,8,9},ASC(E5215)&amp;1234567890))-1)</f>
        <v>Mo</v>
      </c>
      <c r="G5215" s="25">
        <f t="shared" si="162"/>
        <v>1</v>
      </c>
      <c r="H5215" s="25">
        <f>VLOOKUP(F5215,Table!$A$2:$C$121,2,0)</f>
        <v>6</v>
      </c>
      <c r="I5215" s="26">
        <f>VLOOKUP(F5215,Table!$A$2:$C$121,3,0)</f>
        <v>5</v>
      </c>
      <c r="J5215" s="17" t="s">
        <v>68</v>
      </c>
      <c r="K5215" s="25" t="str">
        <f>LEFT(J5215,MIN(FIND({0,1,2,3,4,5,6,7,8,9},ASC(J5215)&amp;1234567890))-1)</f>
        <v>N</v>
      </c>
      <c r="L5215" s="25">
        <f t="shared" si="163"/>
        <v>1</v>
      </c>
      <c r="M5215" s="25">
        <f>VLOOKUP(K5215,Table!$A$2:$C$121,2,0)</f>
        <v>15</v>
      </c>
      <c r="N5215" s="26">
        <f>VLOOKUP(K5215,Table!$A$2:$C$121,3,0)</f>
        <v>2</v>
      </c>
      <c r="O5215" s="13" t="str">
        <f>VLOOKUP(A5215,Table!$U$1:$V$230,2,0)</f>
        <v>Trigonal</v>
      </c>
      <c r="P5215" s="1"/>
    </row>
    <row r="5216" spans="1:16">
      <c r="A5216" s="12">
        <v>164</v>
      </c>
      <c r="B5216" s="12">
        <v>50015</v>
      </c>
      <c r="C5216" s="12" t="s">
        <v>5851</v>
      </c>
      <c r="D5216" s="12" t="s">
        <v>5879</v>
      </c>
      <c r="E5216" s="17" t="s">
        <v>12836</v>
      </c>
      <c r="F5216" s="25" t="str">
        <f>LEFT(E5216,MIN(FIND({0,1,2,3,4,5,6,7,8,9},ASC(E5216)&amp;1234567890))-1)</f>
        <v>Cr</v>
      </c>
      <c r="G5216" s="25">
        <f t="shared" si="162"/>
        <v>4.1399999999999997</v>
      </c>
      <c r="H5216" s="25">
        <f>VLOOKUP(F5216,Table!$A$2:$C$121,2,0)</f>
        <v>6</v>
      </c>
      <c r="I5216" s="26">
        <f>VLOOKUP(F5216,Table!$A$2:$C$121,3,0)</f>
        <v>4</v>
      </c>
      <c r="J5216" s="17" t="s">
        <v>11416</v>
      </c>
      <c r="K5216" s="25" t="str">
        <f>LEFT(J5216,MIN(FIND({0,1,2,3,4,5,6,7,8,9},ASC(J5216)&amp;1234567890))-1)</f>
        <v>Te</v>
      </c>
      <c r="L5216" s="25">
        <f t="shared" si="163"/>
        <v>8</v>
      </c>
      <c r="M5216" s="25">
        <f>VLOOKUP(K5216,Table!$A$2:$C$121,2,0)</f>
        <v>16</v>
      </c>
      <c r="N5216" s="26">
        <f>VLOOKUP(K5216,Table!$A$2:$C$121,3,0)</f>
        <v>5</v>
      </c>
      <c r="O5216" s="13" t="str">
        <f>VLOOKUP(A5216,Table!$U$1:$V$230,2,0)</f>
        <v>Trigonal</v>
      </c>
      <c r="P5216" s="1"/>
    </row>
    <row r="5217" spans="1:16">
      <c r="A5217" s="12">
        <v>164</v>
      </c>
      <c r="B5217" s="12">
        <v>41373</v>
      </c>
      <c r="C5217" s="12" t="s">
        <v>5851</v>
      </c>
      <c r="D5217" s="12" t="s">
        <v>5880</v>
      </c>
      <c r="E5217" s="17" t="s">
        <v>539</v>
      </c>
      <c r="F5217" s="25" t="str">
        <f>LEFT(E5217,MIN(FIND({0,1,2,3,4,5,6,7,8,9},ASC(E5217)&amp;1234567890))-1)</f>
        <v>Pt</v>
      </c>
      <c r="G5217" s="25">
        <f t="shared" si="162"/>
        <v>1</v>
      </c>
      <c r="H5217" s="25">
        <f>VLOOKUP(F5217,Table!$A$2:$C$121,2,0)</f>
        <v>10</v>
      </c>
      <c r="I5217" s="26">
        <f>VLOOKUP(F5217,Table!$A$2:$C$121,3,0)</f>
        <v>6</v>
      </c>
      <c r="J5217" s="17" t="s">
        <v>73</v>
      </c>
      <c r="K5217" s="25" t="str">
        <f>LEFT(J5217,MIN(FIND({0,1,2,3,4,5,6,7,8,9},ASC(J5217)&amp;1234567890))-1)</f>
        <v>Te</v>
      </c>
      <c r="L5217" s="25">
        <f t="shared" si="163"/>
        <v>2</v>
      </c>
      <c r="M5217" s="25">
        <f>VLOOKUP(K5217,Table!$A$2:$C$121,2,0)</f>
        <v>16</v>
      </c>
      <c r="N5217" s="26">
        <f>VLOOKUP(K5217,Table!$A$2:$C$121,3,0)</f>
        <v>5</v>
      </c>
      <c r="O5217" s="13" t="str">
        <f>VLOOKUP(A5217,Table!$U$1:$V$230,2,0)</f>
        <v>Trigonal</v>
      </c>
      <c r="P5217" s="1"/>
    </row>
    <row r="5218" spans="1:16">
      <c r="A5218" s="12">
        <v>164</v>
      </c>
      <c r="B5218" s="12">
        <v>41374</v>
      </c>
      <c r="C5218" s="12" t="s">
        <v>5851</v>
      </c>
      <c r="D5218" s="12" t="s">
        <v>5881</v>
      </c>
      <c r="E5218" s="17" t="s">
        <v>539</v>
      </c>
      <c r="F5218" s="25" t="str">
        <f>LEFT(E5218,MIN(FIND({0,1,2,3,4,5,6,7,8,9},ASC(E5218)&amp;1234567890))-1)</f>
        <v>Pt</v>
      </c>
      <c r="G5218" s="25">
        <f t="shared" si="162"/>
        <v>1</v>
      </c>
      <c r="H5218" s="25">
        <f>VLOOKUP(F5218,Table!$A$2:$C$121,2,0)</f>
        <v>10</v>
      </c>
      <c r="I5218" s="26">
        <f>VLOOKUP(F5218,Table!$A$2:$C$121,3,0)</f>
        <v>6</v>
      </c>
      <c r="J5218" s="17" t="s">
        <v>361</v>
      </c>
      <c r="K5218" s="25" t="str">
        <f>LEFT(J5218,MIN(FIND({0,1,2,3,4,5,6,7,8,9},ASC(J5218)&amp;1234567890))-1)</f>
        <v>Se</v>
      </c>
      <c r="L5218" s="25">
        <f t="shared" si="163"/>
        <v>2</v>
      </c>
      <c r="M5218" s="25">
        <f>VLOOKUP(K5218,Table!$A$2:$C$121,2,0)</f>
        <v>16</v>
      </c>
      <c r="N5218" s="26">
        <f>VLOOKUP(K5218,Table!$A$2:$C$121,3,0)</f>
        <v>4</v>
      </c>
      <c r="O5218" s="13" t="str">
        <f>VLOOKUP(A5218,Table!$U$1:$V$230,2,0)</f>
        <v>Trigonal</v>
      </c>
      <c r="P5218" s="1"/>
    </row>
    <row r="5219" spans="1:16">
      <c r="A5219" s="12">
        <v>164</v>
      </c>
      <c r="B5219" s="12">
        <v>41375</v>
      </c>
      <c r="C5219" s="12" t="s">
        <v>5851</v>
      </c>
      <c r="D5219" s="12" t="s">
        <v>5882</v>
      </c>
      <c r="E5219" s="17" t="s">
        <v>539</v>
      </c>
      <c r="F5219" s="25" t="str">
        <f>LEFT(E5219,MIN(FIND({0,1,2,3,4,5,6,7,8,9},ASC(E5219)&amp;1234567890))-1)</f>
        <v>Pt</v>
      </c>
      <c r="G5219" s="25">
        <f t="shared" si="162"/>
        <v>1</v>
      </c>
      <c r="H5219" s="25">
        <f>VLOOKUP(F5219,Table!$A$2:$C$121,2,0)</f>
        <v>10</v>
      </c>
      <c r="I5219" s="26">
        <f>VLOOKUP(F5219,Table!$A$2:$C$121,3,0)</f>
        <v>6</v>
      </c>
      <c r="J5219" s="17" t="s">
        <v>34</v>
      </c>
      <c r="K5219" s="25" t="str">
        <f>LEFT(J5219,MIN(FIND({0,1,2,3,4,5,6,7,8,9},ASC(J5219)&amp;1234567890))-1)</f>
        <v>S</v>
      </c>
      <c r="L5219" s="25">
        <f t="shared" si="163"/>
        <v>2</v>
      </c>
      <c r="M5219" s="25">
        <f>VLOOKUP(K5219,Table!$A$2:$C$121,2,0)</f>
        <v>16</v>
      </c>
      <c r="N5219" s="26">
        <f>VLOOKUP(K5219,Table!$A$2:$C$121,3,0)</f>
        <v>3</v>
      </c>
      <c r="O5219" s="13" t="str">
        <f>VLOOKUP(A5219,Table!$U$1:$V$230,2,0)</f>
        <v>Trigonal</v>
      </c>
      <c r="P5219" s="1"/>
    </row>
    <row r="5220" spans="1:16">
      <c r="A5220" s="12">
        <v>164</v>
      </c>
      <c r="B5220" s="12">
        <v>41387</v>
      </c>
      <c r="C5220" s="12" t="s">
        <v>5851</v>
      </c>
      <c r="D5220" s="12" t="s">
        <v>5883</v>
      </c>
      <c r="E5220" s="17" t="s">
        <v>541</v>
      </c>
      <c r="F5220" s="25" t="str">
        <f>LEFT(E5220,MIN(FIND({0,1,2,3,4,5,6,7,8,9},ASC(E5220)&amp;1234567890))-1)</f>
        <v>Pd</v>
      </c>
      <c r="G5220" s="25">
        <f t="shared" si="162"/>
        <v>1</v>
      </c>
      <c r="H5220" s="25">
        <f>VLOOKUP(F5220,Table!$A$2:$C$121,2,0)</f>
        <v>10</v>
      </c>
      <c r="I5220" s="26">
        <f>VLOOKUP(F5220,Table!$A$2:$C$121,3,0)</f>
        <v>5</v>
      </c>
      <c r="J5220" s="17" t="s">
        <v>73</v>
      </c>
      <c r="K5220" s="25" t="str">
        <f>LEFT(J5220,MIN(FIND({0,1,2,3,4,5,6,7,8,9},ASC(J5220)&amp;1234567890))-1)</f>
        <v>Te</v>
      </c>
      <c r="L5220" s="25">
        <f t="shared" si="163"/>
        <v>2</v>
      </c>
      <c r="M5220" s="25">
        <f>VLOOKUP(K5220,Table!$A$2:$C$121,2,0)</f>
        <v>16</v>
      </c>
      <c r="N5220" s="26">
        <f>VLOOKUP(K5220,Table!$A$2:$C$121,3,0)</f>
        <v>5</v>
      </c>
      <c r="O5220" s="13" t="str">
        <f>VLOOKUP(A5220,Table!$U$1:$V$230,2,0)</f>
        <v>Trigonal</v>
      </c>
      <c r="P5220" s="1"/>
    </row>
    <row r="5221" spans="1:16">
      <c r="A5221" s="12">
        <v>164</v>
      </c>
      <c r="B5221" s="12">
        <v>41229</v>
      </c>
      <c r="C5221" s="12" t="s">
        <v>5851</v>
      </c>
      <c r="D5221" s="12" t="s">
        <v>233</v>
      </c>
      <c r="E5221" s="17" t="s">
        <v>379</v>
      </c>
      <c r="F5221" s="25" t="str">
        <f>LEFT(E5221,MIN(FIND({0,1,2,3,4,5,6,7,8,9},ASC(E5221)&amp;1234567890))-1)</f>
        <v>S</v>
      </c>
      <c r="G5221" s="25">
        <f t="shared" si="162"/>
        <v>1</v>
      </c>
      <c r="H5221" s="25">
        <f>VLOOKUP(F5221,Table!$A$2:$C$121,2,0)</f>
        <v>16</v>
      </c>
      <c r="I5221" s="26">
        <f>VLOOKUP(F5221,Table!$A$2:$C$121,3,0)</f>
        <v>3</v>
      </c>
      <c r="J5221" s="17" t="s">
        <v>380</v>
      </c>
      <c r="K5221" s="25" t="str">
        <f>LEFT(J5221,MIN(FIND({0,1,2,3,4,5,6,7,8,9},ASC(J5221)&amp;1234567890))-1)</f>
        <v>F</v>
      </c>
      <c r="L5221" s="25">
        <f t="shared" si="163"/>
        <v>6</v>
      </c>
      <c r="M5221" s="25">
        <f>VLOOKUP(K5221,Table!$A$2:$C$121,2,0)</f>
        <v>17</v>
      </c>
      <c r="N5221" s="26">
        <f>VLOOKUP(K5221,Table!$A$2:$C$121,3,0)</f>
        <v>2</v>
      </c>
      <c r="O5221" s="13" t="str">
        <f>VLOOKUP(A5221,Table!$U$1:$V$230,2,0)</f>
        <v>Trigonal</v>
      </c>
      <c r="P5221" s="1"/>
    </row>
    <row r="5222" spans="1:16">
      <c r="A5222" s="12">
        <v>164</v>
      </c>
      <c r="B5222" s="12">
        <v>69026</v>
      </c>
      <c r="C5222" s="12" t="s">
        <v>5851</v>
      </c>
      <c r="D5222" s="12" t="s">
        <v>5884</v>
      </c>
      <c r="E5222" s="17" t="s">
        <v>11291</v>
      </c>
      <c r="F5222" s="25" t="str">
        <f>LEFT(E5222,MIN(FIND({0,1,2,3,4,5,6,7,8,9},ASC(E5222)&amp;1234567890))-1)</f>
        <v>Sn</v>
      </c>
      <c r="G5222" s="25">
        <f t="shared" si="162"/>
        <v>1</v>
      </c>
      <c r="H5222" s="25">
        <f>VLOOKUP(F5222,Table!$A$2:$C$121,2,0)</f>
        <v>14</v>
      </c>
      <c r="I5222" s="26">
        <f>VLOOKUP(F5222,Table!$A$2:$C$121,3,0)</f>
        <v>5</v>
      </c>
      <c r="J5222" s="17" t="s">
        <v>12837</v>
      </c>
      <c r="K5222" s="25" t="str">
        <f>LEFT(J5222,MIN(FIND({0,1,2,3,4,5,6,7,8,9},ASC(J5222)&amp;1234567890))-1)</f>
        <v>P</v>
      </c>
      <c r="L5222" s="25">
        <f t="shared" si="163"/>
        <v>0.94</v>
      </c>
      <c r="M5222" s="25">
        <f>VLOOKUP(K5222,Table!$A$2:$C$121,2,0)</f>
        <v>15</v>
      </c>
      <c r="N5222" s="26">
        <f>VLOOKUP(K5222,Table!$A$2:$C$121,3,0)</f>
        <v>3</v>
      </c>
      <c r="O5222" s="13" t="str">
        <f>VLOOKUP(A5222,Table!$U$1:$V$230,2,0)</f>
        <v>Trigonal</v>
      </c>
      <c r="P5222" s="1"/>
    </row>
    <row r="5223" spans="1:16">
      <c r="A5223" s="12">
        <v>164</v>
      </c>
      <c r="B5223" s="12">
        <v>69557</v>
      </c>
      <c r="C5223" s="12" t="s">
        <v>5851</v>
      </c>
      <c r="D5223" s="12" t="s">
        <v>5885</v>
      </c>
      <c r="E5223" s="17" t="s">
        <v>593</v>
      </c>
      <c r="F5223" s="25" t="str">
        <f>LEFT(E5223,MIN(FIND({0,1,2,3,4,5,6,7,8,9},ASC(E5223)&amp;1234567890))-1)</f>
        <v>Sb</v>
      </c>
      <c r="G5223" s="25">
        <f t="shared" si="162"/>
        <v>2</v>
      </c>
      <c r="H5223" s="25">
        <f>VLOOKUP(F5223,Table!$A$2:$C$121,2,0)</f>
        <v>15</v>
      </c>
      <c r="I5223" s="26">
        <f>VLOOKUP(F5223,Table!$A$2:$C$121,3,0)</f>
        <v>5</v>
      </c>
      <c r="J5223" s="17" t="s">
        <v>328</v>
      </c>
      <c r="K5223" s="25" t="str">
        <f>LEFT(J5223,MIN(FIND({0,1,2,3,4,5,6,7,8,9},ASC(J5223)&amp;1234567890))-1)</f>
        <v>Te</v>
      </c>
      <c r="L5223" s="25">
        <f t="shared" si="163"/>
        <v>1</v>
      </c>
      <c r="M5223" s="25">
        <f>VLOOKUP(K5223,Table!$A$2:$C$121,2,0)</f>
        <v>16</v>
      </c>
      <c r="N5223" s="26">
        <f>VLOOKUP(K5223,Table!$A$2:$C$121,3,0)</f>
        <v>5</v>
      </c>
      <c r="O5223" s="13" t="str">
        <f>VLOOKUP(A5223,Table!$U$1:$V$230,2,0)</f>
        <v>Trigonal</v>
      </c>
      <c r="P5223" s="1"/>
    </row>
    <row r="5224" spans="1:16">
      <c r="A5224" s="12">
        <v>164</v>
      </c>
      <c r="B5224" s="12">
        <v>71022</v>
      </c>
      <c r="C5224" s="12" t="s">
        <v>5851</v>
      </c>
      <c r="D5224" s="12" t="s">
        <v>5886</v>
      </c>
      <c r="E5224" s="17" t="s">
        <v>11937</v>
      </c>
      <c r="F5224" s="25" t="str">
        <f>LEFT(E5224,MIN(FIND({0,1,2,3,4,5,6,7,8,9},ASC(E5224)&amp;1234567890))-1)</f>
        <v>Pu</v>
      </c>
      <c r="G5224" s="25">
        <f t="shared" si="162"/>
        <v>2</v>
      </c>
      <c r="H5224" s="25">
        <f>VLOOKUP(F5224,Table!$A$2:$C$121,2,0)</f>
        <v>3</v>
      </c>
      <c r="I5224" s="26">
        <f>VLOOKUP(F5224,Table!$A$2:$C$121,3,0)</f>
        <v>7</v>
      </c>
      <c r="J5224" s="17" t="s">
        <v>59</v>
      </c>
      <c r="K5224" s="25" t="str">
        <f>LEFT(J5224,MIN(FIND({0,1,2,3,4,5,6,7,8,9},ASC(J5224)&amp;1234567890))-1)</f>
        <v>O</v>
      </c>
      <c r="L5224" s="25">
        <f t="shared" si="163"/>
        <v>3</v>
      </c>
      <c r="M5224" s="25">
        <f>VLOOKUP(K5224,Table!$A$2:$C$121,2,0)</f>
        <v>16</v>
      </c>
      <c r="N5224" s="26">
        <f>VLOOKUP(K5224,Table!$A$2:$C$121,3,0)</f>
        <v>2</v>
      </c>
      <c r="O5224" s="13" t="str">
        <f>VLOOKUP(A5224,Table!$U$1:$V$230,2,0)</f>
        <v>Trigonal</v>
      </c>
      <c r="P5224" s="1"/>
    </row>
    <row r="5225" spans="1:16">
      <c r="A5225" s="12">
        <v>164</v>
      </c>
      <c r="B5225" s="12">
        <v>78429</v>
      </c>
      <c r="C5225" s="12" t="s">
        <v>5851</v>
      </c>
      <c r="D5225" s="12" t="s">
        <v>3368</v>
      </c>
      <c r="E5225" s="17" t="s">
        <v>11351</v>
      </c>
      <c r="F5225" s="25" t="str">
        <f>LEFT(E5225,MIN(FIND({0,1,2,3,4,5,6,7,8,9},ASC(E5225)&amp;1234567890))-1)</f>
        <v>Cu</v>
      </c>
      <c r="G5225" s="25">
        <f t="shared" si="162"/>
        <v>1</v>
      </c>
      <c r="H5225" s="25">
        <f>VLOOKUP(F5225,Table!$A$2:$C$121,2,0)</f>
        <v>11</v>
      </c>
      <c r="I5225" s="26">
        <f>VLOOKUP(F5225,Table!$A$2:$C$121,3,0)</f>
        <v>4</v>
      </c>
      <c r="J5225" s="17" t="s">
        <v>329</v>
      </c>
      <c r="K5225" s="25" t="str">
        <f>LEFT(J5225,MIN(FIND({0,1,2,3,4,5,6,7,8,9},ASC(J5225)&amp;1234567890))-1)</f>
        <v>I</v>
      </c>
      <c r="L5225" s="25">
        <f t="shared" si="163"/>
        <v>1</v>
      </c>
      <c r="M5225" s="25">
        <f>VLOOKUP(K5225,Table!$A$2:$C$121,2,0)</f>
        <v>17</v>
      </c>
      <c r="N5225" s="26">
        <f>VLOOKUP(K5225,Table!$A$2:$C$121,3,0)</f>
        <v>5</v>
      </c>
      <c r="O5225" s="13" t="str">
        <f>VLOOKUP(A5225,Table!$U$1:$V$230,2,0)</f>
        <v>Trigonal</v>
      </c>
      <c r="P5225" s="1"/>
    </row>
    <row r="5226" spans="1:16">
      <c r="A5226" s="12">
        <v>164</v>
      </c>
      <c r="B5226" s="12">
        <v>72440</v>
      </c>
      <c r="C5226" s="12" t="s">
        <v>5851</v>
      </c>
      <c r="D5226" s="12" t="s">
        <v>628</v>
      </c>
      <c r="E5226" s="17" t="s">
        <v>427</v>
      </c>
      <c r="F5226" s="25" t="str">
        <f>LEFT(E5226,MIN(FIND({0,1,2,3,4,5,6,7,8,9},ASC(E5226)&amp;1234567890))-1)</f>
        <v>Au</v>
      </c>
      <c r="G5226" s="25">
        <f t="shared" si="162"/>
        <v>1</v>
      </c>
      <c r="H5226" s="25">
        <f>VLOOKUP(F5226,Table!$A$2:$C$121,2,0)</f>
        <v>11</v>
      </c>
      <c r="I5226" s="26">
        <f>VLOOKUP(F5226,Table!$A$2:$C$121,3,0)</f>
        <v>6</v>
      </c>
      <c r="J5226" s="17" t="s">
        <v>73</v>
      </c>
      <c r="K5226" s="25" t="str">
        <f>LEFT(J5226,MIN(FIND({0,1,2,3,4,5,6,7,8,9},ASC(J5226)&amp;1234567890))-1)</f>
        <v>Te</v>
      </c>
      <c r="L5226" s="25">
        <f t="shared" si="163"/>
        <v>2</v>
      </c>
      <c r="M5226" s="25">
        <f>VLOOKUP(K5226,Table!$A$2:$C$121,2,0)</f>
        <v>16</v>
      </c>
      <c r="N5226" s="26">
        <f>VLOOKUP(K5226,Table!$A$2:$C$121,3,0)</f>
        <v>5</v>
      </c>
      <c r="O5226" s="13" t="str">
        <f>VLOOKUP(A5226,Table!$U$1:$V$230,2,0)</f>
        <v>Trigonal</v>
      </c>
      <c r="P5226" s="1"/>
    </row>
    <row r="5227" spans="1:16">
      <c r="A5227" s="12">
        <v>164</v>
      </c>
      <c r="B5227" s="12">
        <v>79019</v>
      </c>
      <c r="C5227" s="12" t="s">
        <v>5851</v>
      </c>
      <c r="D5227" s="12" t="s">
        <v>5887</v>
      </c>
      <c r="E5227" s="17" t="s">
        <v>12838</v>
      </c>
      <c r="F5227" s="25" t="str">
        <f>LEFT(E5227,MIN(FIND({0,1,2,3,4,5,6,7,8,9},ASC(E5227)&amp;1234567890))-1)</f>
        <v>Bi</v>
      </c>
      <c r="G5227" s="25">
        <f t="shared" si="162"/>
        <v>1.0069999999999999</v>
      </c>
      <c r="H5227" s="25">
        <f>VLOOKUP(F5227,Table!$A$2:$C$121,2,0)</f>
        <v>15</v>
      </c>
      <c r="I5227" s="26">
        <f>VLOOKUP(F5227,Table!$A$2:$C$121,3,0)</f>
        <v>6</v>
      </c>
      <c r="J5227" s="17" t="s">
        <v>12839</v>
      </c>
      <c r="K5227" s="25" t="str">
        <f>LEFT(J5227,MIN(FIND({0,1,2,3,4,5,6,7,8,9},ASC(J5227)&amp;1234567890))-1)</f>
        <v>Se</v>
      </c>
      <c r="L5227" s="25">
        <f t="shared" si="163"/>
        <v>0.99299999999999999</v>
      </c>
      <c r="M5227" s="25">
        <f>VLOOKUP(K5227,Table!$A$2:$C$121,2,0)</f>
        <v>16</v>
      </c>
      <c r="N5227" s="26">
        <f>VLOOKUP(K5227,Table!$A$2:$C$121,3,0)</f>
        <v>4</v>
      </c>
      <c r="O5227" s="13" t="str">
        <f>VLOOKUP(A5227,Table!$U$1:$V$230,2,0)</f>
        <v>Trigonal</v>
      </c>
      <c r="P5227" s="1"/>
    </row>
    <row r="5228" spans="1:16">
      <c r="A5228" s="12">
        <v>164</v>
      </c>
      <c r="B5228" s="12">
        <v>80205</v>
      </c>
      <c r="C5228" s="12" t="s">
        <v>5851</v>
      </c>
      <c r="D5228" s="12" t="s">
        <v>5824</v>
      </c>
      <c r="E5228" s="17" t="s">
        <v>31</v>
      </c>
      <c r="F5228" s="25" t="str">
        <f>LEFT(E5228,MIN(FIND({0,1,2,3,4,5,6,7,8,9},ASC(E5228)&amp;1234567890))-1)</f>
        <v>Si</v>
      </c>
      <c r="G5228" s="25">
        <f t="shared" si="162"/>
        <v>1</v>
      </c>
      <c r="H5228" s="25">
        <f>VLOOKUP(F5228,Table!$A$2:$C$121,2,0)</f>
        <v>14</v>
      </c>
      <c r="I5228" s="26">
        <f>VLOOKUP(F5228,Table!$A$2:$C$121,3,0)</f>
        <v>3</v>
      </c>
      <c r="J5228" s="17" t="s">
        <v>73</v>
      </c>
      <c r="K5228" s="25" t="str">
        <f>LEFT(J5228,MIN(FIND({0,1,2,3,4,5,6,7,8,9},ASC(J5228)&amp;1234567890))-1)</f>
        <v>Te</v>
      </c>
      <c r="L5228" s="25">
        <f t="shared" si="163"/>
        <v>2</v>
      </c>
      <c r="M5228" s="25">
        <f>VLOOKUP(K5228,Table!$A$2:$C$121,2,0)</f>
        <v>16</v>
      </c>
      <c r="N5228" s="26">
        <f>VLOOKUP(K5228,Table!$A$2:$C$121,3,0)</f>
        <v>5</v>
      </c>
      <c r="O5228" s="13" t="str">
        <f>VLOOKUP(A5228,Table!$U$1:$V$230,2,0)</f>
        <v>Trigonal</v>
      </c>
      <c r="P5228" s="1"/>
    </row>
    <row r="5229" spans="1:16">
      <c r="A5229" s="12">
        <v>164</v>
      </c>
      <c r="B5229" s="12">
        <v>82022</v>
      </c>
      <c r="C5229" s="12" t="s">
        <v>5851</v>
      </c>
      <c r="D5229" s="12" t="s">
        <v>5888</v>
      </c>
      <c r="E5229" s="17" t="s">
        <v>12840</v>
      </c>
      <c r="F5229" s="25" t="str">
        <f>LEFT(E5229,MIN(FIND({0,1,2,3,4,5,6,7,8,9},ASC(E5229)&amp;1234567890))-1)</f>
        <v>Ni</v>
      </c>
      <c r="G5229" s="25">
        <f t="shared" si="162"/>
        <v>1.0549999999999999</v>
      </c>
      <c r="H5229" s="25">
        <f>VLOOKUP(F5229,Table!$A$2:$C$121,2,0)</f>
        <v>10</v>
      </c>
      <c r="I5229" s="26">
        <f>VLOOKUP(F5229,Table!$A$2:$C$121,3,0)</f>
        <v>4</v>
      </c>
      <c r="J5229" s="17" t="s">
        <v>73</v>
      </c>
      <c r="K5229" s="25" t="str">
        <f>LEFT(J5229,MIN(FIND({0,1,2,3,4,5,6,7,8,9},ASC(J5229)&amp;1234567890))-1)</f>
        <v>Te</v>
      </c>
      <c r="L5229" s="25">
        <f t="shared" si="163"/>
        <v>2</v>
      </c>
      <c r="M5229" s="25">
        <f>VLOOKUP(K5229,Table!$A$2:$C$121,2,0)</f>
        <v>16</v>
      </c>
      <c r="N5229" s="26">
        <f>VLOOKUP(K5229,Table!$A$2:$C$121,3,0)</f>
        <v>5</v>
      </c>
      <c r="O5229" s="13" t="str">
        <f>VLOOKUP(A5229,Table!$U$1:$V$230,2,0)</f>
        <v>Trigonal</v>
      </c>
      <c r="P5229" s="1"/>
    </row>
    <row r="5230" spans="1:16">
      <c r="A5230" s="12">
        <v>164</v>
      </c>
      <c r="B5230" s="12">
        <v>86519</v>
      </c>
      <c r="C5230" s="12" t="s">
        <v>5851</v>
      </c>
      <c r="D5230" s="12" t="s">
        <v>558</v>
      </c>
      <c r="E5230" s="17" t="s">
        <v>334</v>
      </c>
      <c r="F5230" s="25" t="str">
        <f>LEFT(E5230,MIN(FIND({0,1,2,3,4,5,6,7,8,9},ASC(E5230)&amp;1234567890))-1)</f>
        <v>V</v>
      </c>
      <c r="G5230" s="25">
        <f t="shared" si="162"/>
        <v>1</v>
      </c>
      <c r="H5230" s="25">
        <f>VLOOKUP(F5230,Table!$A$2:$C$121,2,0)</f>
        <v>5</v>
      </c>
      <c r="I5230" s="26">
        <f>VLOOKUP(F5230,Table!$A$2:$C$121,3,0)</f>
        <v>4</v>
      </c>
      <c r="J5230" s="17" t="s">
        <v>34</v>
      </c>
      <c r="K5230" s="25" t="str">
        <f>LEFT(J5230,MIN(FIND({0,1,2,3,4,5,6,7,8,9},ASC(J5230)&amp;1234567890))-1)</f>
        <v>S</v>
      </c>
      <c r="L5230" s="25">
        <f t="shared" si="163"/>
        <v>2</v>
      </c>
      <c r="M5230" s="25">
        <f>VLOOKUP(K5230,Table!$A$2:$C$121,2,0)</f>
        <v>16</v>
      </c>
      <c r="N5230" s="26">
        <f>VLOOKUP(K5230,Table!$A$2:$C$121,3,0)</f>
        <v>3</v>
      </c>
      <c r="O5230" s="13" t="str">
        <f>VLOOKUP(A5230,Table!$U$1:$V$230,2,0)</f>
        <v>Trigonal</v>
      </c>
      <c r="P5230" s="1"/>
    </row>
    <row r="5231" spans="1:16">
      <c r="A5231" s="12">
        <v>164</v>
      </c>
      <c r="B5231" s="12">
        <v>86520</v>
      </c>
      <c r="C5231" s="12" t="s">
        <v>5851</v>
      </c>
      <c r="D5231" s="12" t="s">
        <v>5889</v>
      </c>
      <c r="E5231" s="17" t="s">
        <v>334</v>
      </c>
      <c r="F5231" s="25" t="str">
        <f>LEFT(E5231,MIN(FIND({0,1,2,3,4,5,6,7,8,9},ASC(E5231)&amp;1234567890))-1)</f>
        <v>V</v>
      </c>
      <c r="G5231" s="25">
        <f t="shared" si="162"/>
        <v>1</v>
      </c>
      <c r="H5231" s="25">
        <f>VLOOKUP(F5231,Table!$A$2:$C$121,2,0)</f>
        <v>5</v>
      </c>
      <c r="I5231" s="26">
        <f>VLOOKUP(F5231,Table!$A$2:$C$121,3,0)</f>
        <v>4</v>
      </c>
      <c r="J5231" s="17" t="s">
        <v>361</v>
      </c>
      <c r="K5231" s="25" t="str">
        <f>LEFT(J5231,MIN(FIND({0,1,2,3,4,5,6,7,8,9},ASC(J5231)&amp;1234567890))-1)</f>
        <v>Se</v>
      </c>
      <c r="L5231" s="25">
        <f t="shared" si="163"/>
        <v>2</v>
      </c>
      <c r="M5231" s="25">
        <f>VLOOKUP(K5231,Table!$A$2:$C$121,2,0)</f>
        <v>16</v>
      </c>
      <c r="N5231" s="26">
        <f>VLOOKUP(K5231,Table!$A$2:$C$121,3,0)</f>
        <v>4</v>
      </c>
      <c r="O5231" s="13" t="str">
        <f>VLOOKUP(A5231,Table!$U$1:$V$230,2,0)</f>
        <v>Trigonal</v>
      </c>
      <c r="P5231" s="1"/>
    </row>
    <row r="5232" spans="1:16">
      <c r="A5232" s="12">
        <v>164</v>
      </c>
      <c r="B5232" s="12">
        <v>100094</v>
      </c>
      <c r="C5232" s="12" t="s">
        <v>5851</v>
      </c>
      <c r="D5232" s="12" t="s">
        <v>5890</v>
      </c>
      <c r="E5232" s="17" t="s">
        <v>67</v>
      </c>
      <c r="F5232" s="25" t="str">
        <f>LEFT(E5232,MIN(FIND({0,1,2,3,4,5,6,7,8,9},ASC(E5232)&amp;1234567890))-1)</f>
        <v>Fe</v>
      </c>
      <c r="G5232" s="25">
        <f t="shared" si="162"/>
        <v>2</v>
      </c>
      <c r="H5232" s="25">
        <f>VLOOKUP(F5232,Table!$A$2:$C$121,2,0)</f>
        <v>8</v>
      </c>
      <c r="I5232" s="26">
        <f>VLOOKUP(F5232,Table!$A$2:$C$121,3,0)</f>
        <v>4</v>
      </c>
      <c r="J5232" s="17" t="s">
        <v>31</v>
      </c>
      <c r="K5232" s="25" t="str">
        <f>LEFT(J5232,MIN(FIND({0,1,2,3,4,5,6,7,8,9},ASC(J5232)&amp;1234567890))-1)</f>
        <v>Si</v>
      </c>
      <c r="L5232" s="25">
        <f t="shared" si="163"/>
        <v>1</v>
      </c>
      <c r="M5232" s="25">
        <f>VLOOKUP(K5232,Table!$A$2:$C$121,2,0)</f>
        <v>14</v>
      </c>
      <c r="N5232" s="26">
        <f>VLOOKUP(K5232,Table!$A$2:$C$121,3,0)</f>
        <v>3</v>
      </c>
      <c r="O5232" s="13" t="str">
        <f>VLOOKUP(A5232,Table!$U$1:$V$230,2,0)</f>
        <v>Trigonal</v>
      </c>
      <c r="P5232" s="1"/>
    </row>
    <row r="5233" spans="1:16">
      <c r="A5233" s="12">
        <v>164</v>
      </c>
      <c r="B5233" s="12">
        <v>201169</v>
      </c>
      <c r="C5233" s="12" t="s">
        <v>5851</v>
      </c>
      <c r="D5233" s="12" t="s">
        <v>5891</v>
      </c>
      <c r="E5233" s="17" t="s">
        <v>12841</v>
      </c>
      <c r="F5233" s="25" t="str">
        <f>LEFT(E5233,MIN(FIND({0,1,2,3,4,5,6,7,8,9},ASC(E5233)&amp;1234567890))-1)</f>
        <v>Ti</v>
      </c>
      <c r="G5233" s="25">
        <f t="shared" si="162"/>
        <v>1.083</v>
      </c>
      <c r="H5233" s="25">
        <f>VLOOKUP(F5233,Table!$A$2:$C$121,2,0)</f>
        <v>4</v>
      </c>
      <c r="I5233" s="26">
        <f>VLOOKUP(F5233,Table!$A$2:$C$121,3,0)</f>
        <v>4</v>
      </c>
      <c r="J5233" s="17" t="s">
        <v>34</v>
      </c>
      <c r="K5233" s="25" t="str">
        <f>LEFT(J5233,MIN(FIND({0,1,2,3,4,5,6,7,8,9},ASC(J5233)&amp;1234567890))-1)</f>
        <v>S</v>
      </c>
      <c r="L5233" s="25">
        <f t="shared" si="163"/>
        <v>2</v>
      </c>
      <c r="M5233" s="25">
        <f>VLOOKUP(K5233,Table!$A$2:$C$121,2,0)</f>
        <v>16</v>
      </c>
      <c r="N5233" s="26">
        <f>VLOOKUP(K5233,Table!$A$2:$C$121,3,0)</f>
        <v>3</v>
      </c>
      <c r="O5233" s="13" t="str">
        <f>VLOOKUP(A5233,Table!$U$1:$V$230,2,0)</f>
        <v>Trigonal</v>
      </c>
      <c r="P5233" s="1"/>
    </row>
    <row r="5234" spans="1:16">
      <c r="A5234" s="12">
        <v>164</v>
      </c>
      <c r="B5234" s="12">
        <v>40955</v>
      </c>
      <c r="C5234" s="12" t="s">
        <v>5851</v>
      </c>
      <c r="D5234" s="12" t="s">
        <v>5892</v>
      </c>
      <c r="E5234" s="17" t="s">
        <v>583</v>
      </c>
      <c r="F5234" s="25" t="str">
        <f>LEFT(E5234,MIN(FIND({0,1,2,3,4,5,6,7,8,9},ASC(E5234)&amp;1234567890))-1)</f>
        <v>Ta</v>
      </c>
      <c r="G5234" s="25">
        <f t="shared" si="162"/>
        <v>2</v>
      </c>
      <c r="H5234" s="25">
        <f>VLOOKUP(F5234,Table!$A$2:$C$121,2,0)</f>
        <v>5</v>
      </c>
      <c r="I5234" s="26">
        <f>VLOOKUP(F5234,Table!$A$2:$C$121,3,0)</f>
        <v>6</v>
      </c>
      <c r="J5234" s="17" t="s">
        <v>12842</v>
      </c>
      <c r="K5234" s="25" t="str">
        <f>LEFT(J5234,MIN(FIND({0,1,2,3,4,5,6,7,8,9},ASC(J5234)&amp;1234567890))-1)</f>
        <v>C</v>
      </c>
      <c r="L5234" s="25">
        <f t="shared" si="163"/>
        <v>0.95</v>
      </c>
      <c r="M5234" s="25">
        <f>VLOOKUP(K5234,Table!$A$2:$C$121,2,0)</f>
        <v>14</v>
      </c>
      <c r="N5234" s="26">
        <f>VLOOKUP(K5234,Table!$A$2:$C$121,3,0)</f>
        <v>2</v>
      </c>
      <c r="O5234" s="13" t="str">
        <f>VLOOKUP(A5234,Table!$U$1:$V$230,2,0)</f>
        <v>Trigonal</v>
      </c>
      <c r="P5234" s="1"/>
    </row>
    <row r="5235" spans="1:16">
      <c r="A5235" s="12">
        <v>164</v>
      </c>
      <c r="B5235" s="12">
        <v>41713</v>
      </c>
      <c r="C5235" s="12" t="s">
        <v>5851</v>
      </c>
      <c r="D5235" s="12" t="s">
        <v>5893</v>
      </c>
      <c r="E5235" s="17" t="s">
        <v>11519</v>
      </c>
      <c r="F5235" s="25" t="str">
        <f>LEFT(E5235,MIN(FIND({0,1,2,3,4,5,6,7,8,9},ASC(E5235)&amp;1234567890))-1)</f>
        <v>V</v>
      </c>
      <c r="G5235" s="25">
        <f t="shared" si="162"/>
        <v>1.04</v>
      </c>
      <c r="H5235" s="25">
        <f>VLOOKUP(F5235,Table!$A$2:$C$121,2,0)</f>
        <v>5</v>
      </c>
      <c r="I5235" s="26">
        <f>VLOOKUP(F5235,Table!$A$2:$C$121,3,0)</f>
        <v>4</v>
      </c>
      <c r="J5235" s="17" t="s">
        <v>361</v>
      </c>
      <c r="K5235" s="25" t="str">
        <f>LEFT(J5235,MIN(FIND({0,1,2,3,4,5,6,7,8,9},ASC(J5235)&amp;1234567890))-1)</f>
        <v>Se</v>
      </c>
      <c r="L5235" s="25">
        <f t="shared" si="163"/>
        <v>2</v>
      </c>
      <c r="M5235" s="25">
        <f>VLOOKUP(K5235,Table!$A$2:$C$121,2,0)</f>
        <v>16</v>
      </c>
      <c r="N5235" s="26">
        <f>VLOOKUP(K5235,Table!$A$2:$C$121,3,0)</f>
        <v>4</v>
      </c>
      <c r="O5235" s="13" t="str">
        <f>VLOOKUP(A5235,Table!$U$1:$V$230,2,0)</f>
        <v>Trigonal</v>
      </c>
      <c r="P5235" s="1"/>
    </row>
    <row r="5236" spans="1:16">
      <c r="A5236" s="12">
        <v>164</v>
      </c>
      <c r="B5236" s="12">
        <v>41714</v>
      </c>
      <c r="C5236" s="12" t="s">
        <v>5851</v>
      </c>
      <c r="D5236" s="12" t="s">
        <v>5894</v>
      </c>
      <c r="E5236" s="17" t="s">
        <v>12843</v>
      </c>
      <c r="F5236" s="25" t="str">
        <f>LEFT(E5236,MIN(FIND({0,1,2,3,4,5,6,7,8,9},ASC(E5236)&amp;1234567890))-1)</f>
        <v>V</v>
      </c>
      <c r="G5236" s="25">
        <f t="shared" si="162"/>
        <v>1.1299999999999999</v>
      </c>
      <c r="H5236" s="25">
        <f>VLOOKUP(F5236,Table!$A$2:$C$121,2,0)</f>
        <v>5</v>
      </c>
      <c r="I5236" s="26">
        <f>VLOOKUP(F5236,Table!$A$2:$C$121,3,0)</f>
        <v>4</v>
      </c>
      <c r="J5236" s="17" t="s">
        <v>361</v>
      </c>
      <c r="K5236" s="25" t="str">
        <f>LEFT(J5236,MIN(FIND({0,1,2,3,4,5,6,7,8,9},ASC(J5236)&amp;1234567890))-1)</f>
        <v>Se</v>
      </c>
      <c r="L5236" s="25">
        <f t="shared" si="163"/>
        <v>2</v>
      </c>
      <c r="M5236" s="25">
        <f>VLOOKUP(K5236,Table!$A$2:$C$121,2,0)</f>
        <v>16</v>
      </c>
      <c r="N5236" s="26">
        <f>VLOOKUP(K5236,Table!$A$2:$C$121,3,0)</f>
        <v>4</v>
      </c>
      <c r="O5236" s="13" t="str">
        <f>VLOOKUP(A5236,Table!$U$1:$V$230,2,0)</f>
        <v>Trigonal</v>
      </c>
      <c r="P5236" s="1"/>
    </row>
    <row r="5237" spans="1:16">
      <c r="A5237" s="12">
        <v>164</v>
      </c>
      <c r="B5237" s="12">
        <v>41715</v>
      </c>
      <c r="C5237" s="12" t="s">
        <v>5851</v>
      </c>
      <c r="D5237" s="12" t="s">
        <v>5895</v>
      </c>
      <c r="E5237" s="17" t="s">
        <v>12844</v>
      </c>
      <c r="F5237" s="25" t="str">
        <f>LEFT(E5237,MIN(FIND({0,1,2,3,4,5,6,7,8,9},ASC(E5237)&amp;1234567890))-1)</f>
        <v>V</v>
      </c>
      <c r="G5237" s="25">
        <f t="shared" si="162"/>
        <v>1.1559999999999999</v>
      </c>
      <c r="H5237" s="25">
        <f>VLOOKUP(F5237,Table!$A$2:$C$121,2,0)</f>
        <v>5</v>
      </c>
      <c r="I5237" s="26">
        <f>VLOOKUP(F5237,Table!$A$2:$C$121,3,0)</f>
        <v>4</v>
      </c>
      <c r="J5237" s="17" t="s">
        <v>361</v>
      </c>
      <c r="K5237" s="25" t="str">
        <f>LEFT(J5237,MIN(FIND({0,1,2,3,4,5,6,7,8,9},ASC(J5237)&amp;1234567890))-1)</f>
        <v>Se</v>
      </c>
      <c r="L5237" s="25">
        <f t="shared" si="163"/>
        <v>2</v>
      </c>
      <c r="M5237" s="25">
        <f>VLOOKUP(K5237,Table!$A$2:$C$121,2,0)</f>
        <v>16</v>
      </c>
      <c r="N5237" s="26">
        <f>VLOOKUP(K5237,Table!$A$2:$C$121,3,0)</f>
        <v>4</v>
      </c>
      <c r="O5237" s="13" t="str">
        <f>VLOOKUP(A5237,Table!$U$1:$V$230,2,0)</f>
        <v>Trigonal</v>
      </c>
      <c r="P5237" s="1"/>
    </row>
    <row r="5238" spans="1:16">
      <c r="A5238" s="12">
        <v>164</v>
      </c>
      <c r="B5238" s="12">
        <v>41779</v>
      </c>
      <c r="C5238" s="12" t="s">
        <v>5851</v>
      </c>
      <c r="D5238" s="12" t="s">
        <v>5896</v>
      </c>
      <c r="E5238" s="17" t="s">
        <v>12845</v>
      </c>
      <c r="F5238" s="25" t="str">
        <f>LEFT(E5238,MIN(FIND({0,1,2,3,4,5,6,7,8,9},ASC(E5238)&amp;1234567890))-1)</f>
        <v>V</v>
      </c>
      <c r="G5238" s="25">
        <f t="shared" si="162"/>
        <v>0.87</v>
      </c>
      <c r="H5238" s="25">
        <f>VLOOKUP(F5238,Table!$A$2:$C$121,2,0)</f>
        <v>5</v>
      </c>
      <c r="I5238" s="26">
        <f>VLOOKUP(F5238,Table!$A$2:$C$121,3,0)</f>
        <v>4</v>
      </c>
      <c r="J5238" s="17" t="s">
        <v>379</v>
      </c>
      <c r="K5238" s="25" t="str">
        <f>LEFT(J5238,MIN(FIND({0,1,2,3,4,5,6,7,8,9},ASC(J5238)&amp;1234567890))-1)</f>
        <v>S</v>
      </c>
      <c r="L5238" s="25">
        <f t="shared" si="163"/>
        <v>1</v>
      </c>
      <c r="M5238" s="25">
        <f>VLOOKUP(K5238,Table!$A$2:$C$121,2,0)</f>
        <v>16</v>
      </c>
      <c r="N5238" s="26">
        <f>VLOOKUP(K5238,Table!$A$2:$C$121,3,0)</f>
        <v>3</v>
      </c>
      <c r="O5238" s="13" t="str">
        <f>VLOOKUP(A5238,Table!$U$1:$V$230,2,0)</f>
        <v>Trigonal</v>
      </c>
      <c r="P5238" s="1"/>
    </row>
    <row r="5239" spans="1:16">
      <c r="A5239" s="12">
        <v>164</v>
      </c>
      <c r="B5239" s="12">
        <v>42052</v>
      </c>
      <c r="C5239" s="12" t="s">
        <v>5851</v>
      </c>
      <c r="D5239" s="12" t="s">
        <v>5897</v>
      </c>
      <c r="E5239" s="17" t="s">
        <v>12846</v>
      </c>
      <c r="F5239" s="25" t="str">
        <f>LEFT(E5239,MIN(FIND({0,1,2,3,4,5,6,7,8,9},ASC(E5239)&amp;1234567890))-1)</f>
        <v>Ti</v>
      </c>
      <c r="G5239" s="25">
        <f t="shared" si="162"/>
        <v>1.026</v>
      </c>
      <c r="H5239" s="25">
        <f>VLOOKUP(F5239,Table!$A$2:$C$121,2,0)</f>
        <v>4</v>
      </c>
      <c r="I5239" s="26">
        <f>VLOOKUP(F5239,Table!$A$2:$C$121,3,0)</f>
        <v>4</v>
      </c>
      <c r="J5239" s="17" t="s">
        <v>34</v>
      </c>
      <c r="K5239" s="25" t="str">
        <f>LEFT(J5239,MIN(FIND({0,1,2,3,4,5,6,7,8,9},ASC(J5239)&amp;1234567890))-1)</f>
        <v>S</v>
      </c>
      <c r="L5239" s="25">
        <f t="shared" si="163"/>
        <v>2</v>
      </c>
      <c r="M5239" s="25">
        <f>VLOOKUP(K5239,Table!$A$2:$C$121,2,0)</f>
        <v>16</v>
      </c>
      <c r="N5239" s="26">
        <f>VLOOKUP(K5239,Table!$A$2:$C$121,3,0)</f>
        <v>3</v>
      </c>
      <c r="O5239" s="13" t="str">
        <f>VLOOKUP(A5239,Table!$U$1:$V$230,2,0)</f>
        <v>Trigonal</v>
      </c>
      <c r="P5239" s="1"/>
    </row>
    <row r="5240" spans="1:16">
      <c r="A5240" s="12">
        <v>164</v>
      </c>
      <c r="B5240" s="12">
        <v>42559</v>
      </c>
      <c r="C5240" s="12" t="s">
        <v>5851</v>
      </c>
      <c r="D5240" s="12" t="s">
        <v>5898</v>
      </c>
      <c r="E5240" s="17" t="s">
        <v>66</v>
      </c>
      <c r="F5240" s="25" t="str">
        <f>LEFT(E5240,MIN(FIND({0,1,2,3,4,5,6,7,8,9},ASC(E5240)&amp;1234567890))-1)</f>
        <v>Ni</v>
      </c>
      <c r="G5240" s="25">
        <f t="shared" si="162"/>
        <v>1</v>
      </c>
      <c r="H5240" s="25">
        <f>VLOOKUP(F5240,Table!$A$2:$C$121,2,0)</f>
        <v>10</v>
      </c>
      <c r="I5240" s="26">
        <f>VLOOKUP(F5240,Table!$A$2:$C$121,3,0)</f>
        <v>4</v>
      </c>
      <c r="J5240" s="17" t="s">
        <v>73</v>
      </c>
      <c r="K5240" s="25" t="str">
        <f>LEFT(J5240,MIN(FIND({0,1,2,3,4,5,6,7,8,9},ASC(J5240)&amp;1234567890))-1)</f>
        <v>Te</v>
      </c>
      <c r="L5240" s="25">
        <f t="shared" si="163"/>
        <v>2</v>
      </c>
      <c r="M5240" s="25">
        <f>VLOOKUP(K5240,Table!$A$2:$C$121,2,0)</f>
        <v>16</v>
      </c>
      <c r="N5240" s="26">
        <f>VLOOKUP(K5240,Table!$A$2:$C$121,3,0)</f>
        <v>5</v>
      </c>
      <c r="O5240" s="13" t="str">
        <f>VLOOKUP(A5240,Table!$U$1:$V$230,2,0)</f>
        <v>Trigonal</v>
      </c>
      <c r="P5240" s="1"/>
    </row>
    <row r="5241" spans="1:16">
      <c r="A5241" s="12">
        <v>164</v>
      </c>
      <c r="B5241" s="12">
        <v>43274</v>
      </c>
      <c r="C5241" s="12" t="s">
        <v>5851</v>
      </c>
      <c r="D5241" s="12" t="s">
        <v>5899</v>
      </c>
      <c r="E5241" s="17" t="s">
        <v>428</v>
      </c>
      <c r="F5241" s="25" t="str">
        <f>LEFT(E5241,MIN(FIND({0,1,2,3,4,5,6,7,8,9},ASC(E5241)&amp;1234567890))-1)</f>
        <v>Eu</v>
      </c>
      <c r="G5241" s="25">
        <f t="shared" si="162"/>
        <v>1</v>
      </c>
      <c r="H5241" s="25">
        <f>VLOOKUP(F5241,Table!$A$2:$C$121,2,0)</f>
        <v>3</v>
      </c>
      <c r="I5241" s="26">
        <f>VLOOKUP(F5241,Table!$A$2:$C$121,3,0)</f>
        <v>6</v>
      </c>
      <c r="J5241" s="17" t="s">
        <v>11461</v>
      </c>
      <c r="K5241" s="25" t="str">
        <f>LEFT(J5241,MIN(FIND({0,1,2,3,4,5,6,7,8,9},ASC(J5241)&amp;1234567890))-1)</f>
        <v>Ge</v>
      </c>
      <c r="L5241" s="25">
        <f t="shared" si="163"/>
        <v>2</v>
      </c>
      <c r="M5241" s="25">
        <f>VLOOKUP(K5241,Table!$A$2:$C$121,2,0)</f>
        <v>14</v>
      </c>
      <c r="N5241" s="26">
        <f>VLOOKUP(K5241,Table!$A$2:$C$121,3,0)</f>
        <v>4</v>
      </c>
      <c r="O5241" s="13" t="str">
        <f>VLOOKUP(A5241,Table!$U$1:$V$230,2,0)</f>
        <v>Trigonal</v>
      </c>
      <c r="P5241" s="1"/>
    </row>
    <row r="5242" spans="1:16">
      <c r="A5242" s="12">
        <v>164</v>
      </c>
      <c r="B5242" s="12">
        <v>43594</v>
      </c>
      <c r="C5242" s="12" t="s">
        <v>5851</v>
      </c>
      <c r="D5242" s="12" t="s">
        <v>5900</v>
      </c>
      <c r="E5242" s="17" t="s">
        <v>11291</v>
      </c>
      <c r="F5242" s="25" t="str">
        <f>LEFT(E5242,MIN(FIND({0,1,2,3,4,5,6,7,8,9},ASC(E5242)&amp;1234567890))-1)</f>
        <v>Sn</v>
      </c>
      <c r="G5242" s="25">
        <f t="shared" si="162"/>
        <v>1</v>
      </c>
      <c r="H5242" s="25">
        <f>VLOOKUP(F5242,Table!$A$2:$C$121,2,0)</f>
        <v>14</v>
      </c>
      <c r="I5242" s="26">
        <f>VLOOKUP(F5242,Table!$A$2:$C$121,3,0)</f>
        <v>5</v>
      </c>
      <c r="J5242" s="17" t="s">
        <v>361</v>
      </c>
      <c r="K5242" s="25" t="str">
        <f>LEFT(J5242,MIN(FIND({0,1,2,3,4,5,6,7,8,9},ASC(J5242)&amp;1234567890))-1)</f>
        <v>Se</v>
      </c>
      <c r="L5242" s="25">
        <f t="shared" si="163"/>
        <v>2</v>
      </c>
      <c r="M5242" s="25">
        <f>VLOOKUP(K5242,Table!$A$2:$C$121,2,0)</f>
        <v>16</v>
      </c>
      <c r="N5242" s="26">
        <f>VLOOKUP(K5242,Table!$A$2:$C$121,3,0)</f>
        <v>4</v>
      </c>
      <c r="O5242" s="13" t="str">
        <f>VLOOKUP(A5242,Table!$U$1:$V$230,2,0)</f>
        <v>Trigonal</v>
      </c>
      <c r="P5242" s="1"/>
    </row>
    <row r="5243" spans="1:16">
      <c r="A5243" s="12">
        <v>164</v>
      </c>
      <c r="B5243" s="12">
        <v>43670</v>
      </c>
      <c r="C5243" s="12" t="s">
        <v>5851</v>
      </c>
      <c r="D5243" s="12" t="s">
        <v>608</v>
      </c>
      <c r="E5243" s="17" t="s">
        <v>346</v>
      </c>
      <c r="F5243" s="25" t="str">
        <f>LEFT(E5243,MIN(FIND({0,1,2,3,4,5,6,7,8,9},ASC(E5243)&amp;1234567890))-1)</f>
        <v>Nb</v>
      </c>
      <c r="G5243" s="25">
        <f t="shared" si="162"/>
        <v>2</v>
      </c>
      <c r="H5243" s="25">
        <f>VLOOKUP(F5243,Table!$A$2:$C$121,2,0)</f>
        <v>5</v>
      </c>
      <c r="I5243" s="26">
        <f>VLOOKUP(F5243,Table!$A$2:$C$121,3,0)</f>
        <v>5</v>
      </c>
      <c r="J5243" s="17" t="s">
        <v>614</v>
      </c>
      <c r="K5243" s="25" t="str">
        <f>LEFT(J5243,MIN(FIND({0,1,2,3,4,5,6,7,8,9},ASC(J5243)&amp;1234567890))-1)</f>
        <v>C</v>
      </c>
      <c r="L5243" s="25">
        <f t="shared" si="163"/>
        <v>1</v>
      </c>
      <c r="M5243" s="25">
        <f>VLOOKUP(K5243,Table!$A$2:$C$121,2,0)</f>
        <v>14</v>
      </c>
      <c r="N5243" s="26">
        <f>VLOOKUP(K5243,Table!$A$2:$C$121,3,0)</f>
        <v>2</v>
      </c>
      <c r="O5243" s="13" t="str">
        <f>VLOOKUP(A5243,Table!$U$1:$V$230,2,0)</f>
        <v>Trigonal</v>
      </c>
      <c r="P5243" s="1"/>
    </row>
    <row r="5244" spans="1:16">
      <c r="A5244" s="12">
        <v>164</v>
      </c>
      <c r="B5244" s="12">
        <v>43731</v>
      </c>
      <c r="C5244" s="12" t="s">
        <v>5851</v>
      </c>
      <c r="D5244" s="12" t="s">
        <v>5901</v>
      </c>
      <c r="E5244" s="17" t="s">
        <v>11334</v>
      </c>
      <c r="F5244" s="25" t="str">
        <f>LEFT(E5244,MIN(FIND({0,1,2,3,4,5,6,7,8,9},ASC(E5244)&amp;1234567890))-1)</f>
        <v>Tm</v>
      </c>
      <c r="G5244" s="25">
        <f t="shared" si="162"/>
        <v>1</v>
      </c>
      <c r="H5244" s="25">
        <f>VLOOKUP(F5244,Table!$A$2:$C$121,2,0)</f>
        <v>3</v>
      </c>
      <c r="I5244" s="26">
        <f>VLOOKUP(F5244,Table!$A$2:$C$121,3,0)</f>
        <v>6</v>
      </c>
      <c r="J5244" s="17" t="s">
        <v>11321</v>
      </c>
      <c r="K5244" s="25" t="str">
        <f>LEFT(J5244,MIN(FIND({0,1,2,3,4,5,6,7,8,9},ASC(J5244)&amp;1234567890))-1)</f>
        <v>I</v>
      </c>
      <c r="L5244" s="25">
        <f t="shared" si="163"/>
        <v>2</v>
      </c>
      <c r="M5244" s="25">
        <f>VLOOKUP(K5244,Table!$A$2:$C$121,2,0)</f>
        <v>17</v>
      </c>
      <c r="N5244" s="26">
        <f>VLOOKUP(K5244,Table!$A$2:$C$121,3,0)</f>
        <v>5</v>
      </c>
      <c r="O5244" s="13" t="str">
        <f>VLOOKUP(A5244,Table!$U$1:$V$230,2,0)</f>
        <v>Trigonal</v>
      </c>
      <c r="P5244" s="1"/>
    </row>
    <row r="5245" spans="1:16">
      <c r="A5245" s="12">
        <v>164</v>
      </c>
      <c r="B5245" s="12">
        <v>44736</v>
      </c>
      <c r="C5245" s="12" t="s">
        <v>5851</v>
      </c>
      <c r="D5245" s="12" t="s">
        <v>5902</v>
      </c>
      <c r="E5245" s="17" t="s">
        <v>12847</v>
      </c>
      <c r="F5245" s="25" t="str">
        <f>LEFT(E5245,MIN(FIND({0,1,2,3,4,5,6,7,8,9},ASC(E5245)&amp;1234567890))-1)</f>
        <v>Co</v>
      </c>
      <c r="G5245" s="25">
        <f t="shared" si="162"/>
        <v>1.67</v>
      </c>
      <c r="H5245" s="25">
        <f>VLOOKUP(F5245,Table!$A$2:$C$121,2,0)</f>
        <v>9</v>
      </c>
      <c r="I5245" s="26">
        <f>VLOOKUP(F5245,Table!$A$2:$C$121,3,0)</f>
        <v>4</v>
      </c>
      <c r="J5245" s="17" t="s">
        <v>73</v>
      </c>
      <c r="K5245" s="25" t="str">
        <f>LEFT(J5245,MIN(FIND({0,1,2,3,4,5,6,7,8,9},ASC(J5245)&amp;1234567890))-1)</f>
        <v>Te</v>
      </c>
      <c r="L5245" s="25">
        <f t="shared" si="163"/>
        <v>2</v>
      </c>
      <c r="M5245" s="25">
        <f>VLOOKUP(K5245,Table!$A$2:$C$121,2,0)</f>
        <v>16</v>
      </c>
      <c r="N5245" s="26">
        <f>VLOOKUP(K5245,Table!$A$2:$C$121,3,0)</f>
        <v>5</v>
      </c>
      <c r="O5245" s="13" t="str">
        <f>VLOOKUP(A5245,Table!$U$1:$V$230,2,0)</f>
        <v>Trigonal</v>
      </c>
      <c r="P5245" s="1"/>
    </row>
    <row r="5246" spans="1:16">
      <c r="A5246" s="12">
        <v>164</v>
      </c>
      <c r="B5246" s="12">
        <v>44737</v>
      </c>
      <c r="C5246" s="12" t="s">
        <v>5851</v>
      </c>
      <c r="D5246" s="12" t="s">
        <v>5903</v>
      </c>
      <c r="E5246" s="17" t="s">
        <v>12848</v>
      </c>
      <c r="F5246" s="25" t="str">
        <f>LEFT(E5246,MIN(FIND({0,1,2,3,4,5,6,7,8,9},ASC(E5246)&amp;1234567890))-1)</f>
        <v>Co</v>
      </c>
      <c r="G5246" s="25">
        <f t="shared" si="162"/>
        <v>1.1100000000000001</v>
      </c>
      <c r="H5246" s="25">
        <f>VLOOKUP(F5246,Table!$A$2:$C$121,2,0)</f>
        <v>9</v>
      </c>
      <c r="I5246" s="26">
        <f>VLOOKUP(F5246,Table!$A$2:$C$121,3,0)</f>
        <v>4</v>
      </c>
      <c r="J5246" s="17" t="s">
        <v>73</v>
      </c>
      <c r="K5246" s="25" t="str">
        <f>LEFT(J5246,MIN(FIND({0,1,2,3,4,5,6,7,8,9},ASC(J5246)&amp;1234567890))-1)</f>
        <v>Te</v>
      </c>
      <c r="L5246" s="25">
        <f t="shared" si="163"/>
        <v>2</v>
      </c>
      <c r="M5246" s="25">
        <f>VLOOKUP(K5246,Table!$A$2:$C$121,2,0)</f>
        <v>16</v>
      </c>
      <c r="N5246" s="26">
        <f>VLOOKUP(K5246,Table!$A$2:$C$121,3,0)</f>
        <v>5</v>
      </c>
      <c r="O5246" s="13" t="str">
        <f>VLOOKUP(A5246,Table!$U$1:$V$230,2,0)</f>
        <v>Trigonal</v>
      </c>
      <c r="P5246" s="1"/>
    </row>
    <row r="5247" spans="1:16">
      <c r="A5247" s="12">
        <v>164</v>
      </c>
      <c r="B5247" s="12">
        <v>76015</v>
      </c>
      <c r="C5247" s="12" t="s">
        <v>5851</v>
      </c>
      <c r="D5247" s="12" t="s">
        <v>5904</v>
      </c>
      <c r="E5247" s="17" t="s">
        <v>405</v>
      </c>
      <c r="F5247" s="25" t="str">
        <f>LEFT(E5247,MIN(FIND({0,1,2,3,4,5,6,7,8,9},ASC(E5247)&amp;1234567890))-1)</f>
        <v>Ta</v>
      </c>
      <c r="G5247" s="25">
        <f t="shared" si="162"/>
        <v>1</v>
      </c>
      <c r="H5247" s="25">
        <f>VLOOKUP(F5247,Table!$A$2:$C$121,2,0)</f>
        <v>5</v>
      </c>
      <c r="I5247" s="26">
        <f>VLOOKUP(F5247,Table!$A$2:$C$121,3,0)</f>
        <v>6</v>
      </c>
      <c r="J5247" s="17" t="s">
        <v>12849</v>
      </c>
      <c r="K5247" s="25" t="str">
        <f>LEFT(J5247,MIN(FIND({0,1,2,3,4,5,6,7,8,9},ASC(J5247)&amp;1234567890))-1)</f>
        <v>N</v>
      </c>
      <c r="L5247" s="25">
        <f t="shared" si="163"/>
        <v>0.5</v>
      </c>
      <c r="M5247" s="25">
        <f>VLOOKUP(K5247,Table!$A$2:$C$121,2,0)</f>
        <v>15</v>
      </c>
      <c r="N5247" s="26">
        <f>VLOOKUP(K5247,Table!$A$2:$C$121,3,0)</f>
        <v>2</v>
      </c>
      <c r="O5247" s="13" t="str">
        <f>VLOOKUP(A5247,Table!$U$1:$V$230,2,0)</f>
        <v>Trigonal</v>
      </c>
      <c r="P5247" s="1"/>
    </row>
    <row r="5248" spans="1:16">
      <c r="A5248" s="12">
        <v>164</v>
      </c>
      <c r="B5248" s="12">
        <v>76037</v>
      </c>
      <c r="C5248" s="12" t="s">
        <v>5851</v>
      </c>
      <c r="D5248" s="12" t="s">
        <v>5905</v>
      </c>
      <c r="E5248" s="17" t="s">
        <v>377</v>
      </c>
      <c r="F5248" s="25" t="str">
        <f>LEFT(E5248,MIN(FIND({0,1,2,3,4,5,6,7,8,9},ASC(E5248)&amp;1234567890))-1)</f>
        <v>Zr</v>
      </c>
      <c r="G5248" s="25">
        <f t="shared" si="162"/>
        <v>1</v>
      </c>
      <c r="H5248" s="25">
        <f>VLOOKUP(F5248,Table!$A$2:$C$121,2,0)</f>
        <v>4</v>
      </c>
      <c r="I5248" s="26">
        <f>VLOOKUP(F5248,Table!$A$2:$C$121,3,0)</f>
        <v>5</v>
      </c>
      <c r="J5248" s="17" t="s">
        <v>34</v>
      </c>
      <c r="K5248" s="25" t="str">
        <f>LEFT(J5248,MIN(FIND({0,1,2,3,4,5,6,7,8,9},ASC(J5248)&amp;1234567890))-1)</f>
        <v>S</v>
      </c>
      <c r="L5248" s="25">
        <f t="shared" si="163"/>
        <v>2</v>
      </c>
      <c r="M5248" s="25">
        <f>VLOOKUP(K5248,Table!$A$2:$C$121,2,0)</f>
        <v>16</v>
      </c>
      <c r="N5248" s="26">
        <f>VLOOKUP(K5248,Table!$A$2:$C$121,3,0)</f>
        <v>3</v>
      </c>
      <c r="O5248" s="13" t="str">
        <f>VLOOKUP(A5248,Table!$U$1:$V$230,2,0)</f>
        <v>Trigonal</v>
      </c>
      <c r="P5248" s="1"/>
    </row>
    <row r="5249" spans="1:16">
      <c r="A5249" s="12">
        <v>164</v>
      </c>
      <c r="B5249" s="12">
        <v>76294</v>
      </c>
      <c r="C5249" s="12" t="s">
        <v>5851</v>
      </c>
      <c r="D5249" s="12" t="s">
        <v>5906</v>
      </c>
      <c r="E5249" s="17" t="s">
        <v>12850</v>
      </c>
      <c r="F5249" s="25" t="str">
        <f>LEFT(E5249,MIN(FIND({0,1,2,3,4,5,6,7,8,9},ASC(E5249)&amp;1234567890))-1)</f>
        <v>Nb</v>
      </c>
      <c r="G5249" s="25">
        <f t="shared" si="162"/>
        <v>10</v>
      </c>
      <c r="H5249" s="25">
        <f>VLOOKUP(F5249,Table!$A$2:$C$121,2,0)</f>
        <v>5</v>
      </c>
      <c r="I5249" s="26">
        <f>VLOOKUP(F5249,Table!$A$2:$C$121,3,0)</f>
        <v>5</v>
      </c>
      <c r="J5249" s="17" t="s">
        <v>12060</v>
      </c>
      <c r="K5249" s="25" t="str">
        <f>LEFT(J5249,MIN(FIND({0,1,2,3,4,5,6,7,8,9},ASC(J5249)&amp;1234567890))-1)</f>
        <v>Ge</v>
      </c>
      <c r="L5249" s="25">
        <f t="shared" si="163"/>
        <v>7</v>
      </c>
      <c r="M5249" s="25">
        <f>VLOOKUP(K5249,Table!$A$2:$C$121,2,0)</f>
        <v>14</v>
      </c>
      <c r="N5249" s="26">
        <f>VLOOKUP(K5249,Table!$A$2:$C$121,3,0)</f>
        <v>4</v>
      </c>
      <c r="O5249" s="13" t="str">
        <f>VLOOKUP(A5249,Table!$U$1:$V$230,2,0)</f>
        <v>Trigonal</v>
      </c>
      <c r="P5249" s="1"/>
    </row>
    <row r="5250" spans="1:16">
      <c r="A5250" s="12">
        <v>164</v>
      </c>
      <c r="B5250" s="12">
        <v>76467</v>
      </c>
      <c r="C5250" s="12" t="s">
        <v>5851</v>
      </c>
      <c r="D5250" s="12" t="s">
        <v>5907</v>
      </c>
      <c r="E5250" s="17" t="s">
        <v>11494</v>
      </c>
      <c r="F5250" s="25" t="str">
        <f>LEFT(E5250,MIN(FIND({0,1,2,3,4,5,6,7,8,9},ASC(E5250)&amp;1234567890))-1)</f>
        <v>Th</v>
      </c>
      <c r="G5250" s="25">
        <f t="shared" ref="G5250:G5313" si="164">IF(SUBSTITUTE(E5250,F5250,"")="",1,SUBSTITUTE(E5250,F5250,""))*1</f>
        <v>2</v>
      </c>
      <c r="H5250" s="25">
        <f>VLOOKUP(F5250,Table!$A$2:$C$121,2,0)</f>
        <v>3</v>
      </c>
      <c r="I5250" s="26">
        <f>VLOOKUP(F5250,Table!$A$2:$C$121,3,0)</f>
        <v>7</v>
      </c>
      <c r="J5250" s="17" t="s">
        <v>11411</v>
      </c>
      <c r="K5250" s="25" t="str">
        <f>LEFT(J5250,MIN(FIND({0,1,2,3,4,5,6,7,8,9},ASC(J5250)&amp;1234567890))-1)</f>
        <v>N</v>
      </c>
      <c r="L5250" s="25">
        <f t="shared" ref="L5250:L5313" si="165">IF(SUBSTITUTE(J5250,K5250,"")="",1,SUBSTITUTE(J5250,K5250,""))*1</f>
        <v>3</v>
      </c>
      <c r="M5250" s="25">
        <f>VLOOKUP(K5250,Table!$A$2:$C$121,2,0)</f>
        <v>15</v>
      </c>
      <c r="N5250" s="26">
        <f>VLOOKUP(K5250,Table!$A$2:$C$121,3,0)</f>
        <v>2</v>
      </c>
      <c r="O5250" s="13" t="str">
        <f>VLOOKUP(A5250,Table!$U$1:$V$230,2,0)</f>
        <v>Trigonal</v>
      </c>
      <c r="P5250" s="1"/>
    </row>
    <row r="5251" spans="1:16">
      <c r="A5251" s="12">
        <v>164</v>
      </c>
      <c r="B5251" s="12">
        <v>76478</v>
      </c>
      <c r="C5251" s="12" t="s">
        <v>5851</v>
      </c>
      <c r="D5251" s="12" t="s">
        <v>5908</v>
      </c>
      <c r="E5251" s="17" t="s">
        <v>11428</v>
      </c>
      <c r="F5251" s="25" t="str">
        <f>LEFT(E5251,MIN(FIND({0,1,2,3,4,5,6,7,8,9},ASC(E5251)&amp;1234567890))-1)</f>
        <v>U</v>
      </c>
      <c r="G5251" s="25">
        <f t="shared" si="164"/>
        <v>2</v>
      </c>
      <c r="H5251" s="25">
        <f>VLOOKUP(F5251,Table!$A$2:$C$121,2,0)</f>
        <v>3</v>
      </c>
      <c r="I5251" s="26">
        <f>VLOOKUP(F5251,Table!$A$2:$C$121,3,0)</f>
        <v>7</v>
      </c>
      <c r="J5251" s="17" t="s">
        <v>11411</v>
      </c>
      <c r="K5251" s="25" t="str">
        <f>LEFT(J5251,MIN(FIND({0,1,2,3,4,5,6,7,8,9},ASC(J5251)&amp;1234567890))-1)</f>
        <v>N</v>
      </c>
      <c r="L5251" s="25">
        <f t="shared" si="165"/>
        <v>3</v>
      </c>
      <c r="M5251" s="25">
        <f>VLOOKUP(K5251,Table!$A$2:$C$121,2,0)</f>
        <v>15</v>
      </c>
      <c r="N5251" s="26">
        <f>VLOOKUP(K5251,Table!$A$2:$C$121,3,0)</f>
        <v>2</v>
      </c>
      <c r="O5251" s="13" t="str">
        <f>VLOOKUP(A5251,Table!$U$1:$V$230,2,0)</f>
        <v>Trigonal</v>
      </c>
      <c r="P5251" s="1"/>
    </row>
    <row r="5252" spans="1:16">
      <c r="A5252" s="12">
        <v>164</v>
      </c>
      <c r="B5252" s="12">
        <v>76576</v>
      </c>
      <c r="C5252" s="12" t="s">
        <v>5851</v>
      </c>
      <c r="D5252" s="12" t="s">
        <v>1645</v>
      </c>
      <c r="E5252" s="17" t="s">
        <v>335</v>
      </c>
      <c r="F5252" s="25" t="str">
        <f>LEFT(E5252,MIN(FIND({0,1,2,3,4,5,6,7,8,9},ASC(E5252)&amp;1234567890))-1)</f>
        <v>Nb</v>
      </c>
      <c r="G5252" s="25">
        <f t="shared" si="164"/>
        <v>1</v>
      </c>
      <c r="H5252" s="25">
        <f>VLOOKUP(F5252,Table!$A$2:$C$121,2,0)</f>
        <v>5</v>
      </c>
      <c r="I5252" s="26">
        <f>VLOOKUP(F5252,Table!$A$2:$C$121,3,0)</f>
        <v>5</v>
      </c>
      <c r="J5252" s="17" t="s">
        <v>361</v>
      </c>
      <c r="K5252" s="25" t="str">
        <f>LEFT(J5252,MIN(FIND({0,1,2,3,4,5,6,7,8,9},ASC(J5252)&amp;1234567890))-1)</f>
        <v>Se</v>
      </c>
      <c r="L5252" s="25">
        <f t="shared" si="165"/>
        <v>2</v>
      </c>
      <c r="M5252" s="25">
        <f>VLOOKUP(K5252,Table!$A$2:$C$121,2,0)</f>
        <v>16</v>
      </c>
      <c r="N5252" s="26">
        <f>VLOOKUP(K5252,Table!$A$2:$C$121,3,0)</f>
        <v>4</v>
      </c>
      <c r="O5252" s="13" t="str">
        <f>VLOOKUP(A5252,Table!$U$1:$V$230,2,0)</f>
        <v>Trigonal</v>
      </c>
      <c r="P5252" s="1"/>
    </row>
    <row r="5253" spans="1:16">
      <c r="A5253" s="12">
        <v>164</v>
      </c>
      <c r="B5253" s="12">
        <v>88242</v>
      </c>
      <c r="C5253" s="12" t="s">
        <v>5851</v>
      </c>
      <c r="D5253" s="12" t="s">
        <v>5909</v>
      </c>
      <c r="E5253" s="17" t="s">
        <v>76</v>
      </c>
      <c r="F5253" s="25" t="str">
        <f>LEFT(E5253,MIN(FIND({0,1,2,3,4,5,6,7,8,9},ASC(E5253)&amp;1234567890))-1)</f>
        <v>Co</v>
      </c>
      <c r="G5253" s="25">
        <f t="shared" si="164"/>
        <v>1</v>
      </c>
      <c r="H5253" s="25">
        <f>VLOOKUP(F5253,Table!$A$2:$C$121,2,0)</f>
        <v>9</v>
      </c>
      <c r="I5253" s="26">
        <f>VLOOKUP(F5253,Table!$A$2:$C$121,3,0)</f>
        <v>4</v>
      </c>
      <c r="J5253" s="17" t="s">
        <v>12851</v>
      </c>
      <c r="K5253" s="25" t="str">
        <f>LEFT(J5253,MIN(FIND({0,1,2,3,4,5,6,7,8,9},ASC(J5253)&amp;1234567890))-1)</f>
        <v>D</v>
      </c>
      <c r="L5253" s="25">
        <f t="shared" si="165"/>
        <v>0.38</v>
      </c>
      <c r="M5253" s="25">
        <f>VLOOKUP(K5253,Table!$A$2:$C$121,2,0)</f>
        <v>1</v>
      </c>
      <c r="N5253" s="26">
        <f>VLOOKUP(K5253,Table!$A$2:$C$121,3,0)</f>
        <v>1</v>
      </c>
      <c r="O5253" s="13" t="str">
        <f>VLOOKUP(A5253,Table!$U$1:$V$230,2,0)</f>
        <v>Trigonal</v>
      </c>
      <c r="P5253" s="1"/>
    </row>
    <row r="5254" spans="1:16">
      <c r="A5254" s="12">
        <v>164</v>
      </c>
      <c r="B5254" s="12">
        <v>88243</v>
      </c>
      <c r="C5254" s="12" t="s">
        <v>5851</v>
      </c>
      <c r="D5254" s="12" t="s">
        <v>5910</v>
      </c>
      <c r="E5254" s="17" t="s">
        <v>76</v>
      </c>
      <c r="F5254" s="25" t="str">
        <f>LEFT(E5254,MIN(FIND({0,1,2,3,4,5,6,7,8,9},ASC(E5254)&amp;1234567890))-1)</f>
        <v>Co</v>
      </c>
      <c r="G5254" s="25">
        <f t="shared" si="164"/>
        <v>1</v>
      </c>
      <c r="H5254" s="25">
        <f>VLOOKUP(F5254,Table!$A$2:$C$121,2,0)</f>
        <v>9</v>
      </c>
      <c r="I5254" s="26">
        <f>VLOOKUP(F5254,Table!$A$2:$C$121,3,0)</f>
        <v>4</v>
      </c>
      <c r="J5254" s="17" t="s">
        <v>12852</v>
      </c>
      <c r="K5254" s="25" t="str">
        <f>LEFT(J5254,MIN(FIND({0,1,2,3,4,5,6,7,8,9},ASC(J5254)&amp;1234567890))-1)</f>
        <v>D</v>
      </c>
      <c r="L5254" s="25">
        <f t="shared" si="165"/>
        <v>0.5</v>
      </c>
      <c r="M5254" s="25">
        <f>VLOOKUP(K5254,Table!$A$2:$C$121,2,0)</f>
        <v>1</v>
      </c>
      <c r="N5254" s="26">
        <f>VLOOKUP(K5254,Table!$A$2:$C$121,3,0)</f>
        <v>1</v>
      </c>
      <c r="O5254" s="13" t="str">
        <f>VLOOKUP(A5254,Table!$U$1:$V$230,2,0)</f>
        <v>Trigonal</v>
      </c>
      <c r="P5254" s="1"/>
    </row>
    <row r="5255" spans="1:16">
      <c r="A5255" s="12">
        <v>164</v>
      </c>
      <c r="B5255" s="12">
        <v>88721</v>
      </c>
      <c r="C5255" s="12" t="s">
        <v>5851</v>
      </c>
      <c r="D5255" s="12" t="s">
        <v>5911</v>
      </c>
      <c r="E5255" s="17" t="s">
        <v>76</v>
      </c>
      <c r="F5255" s="25" t="str">
        <f>LEFT(E5255,MIN(FIND({0,1,2,3,4,5,6,7,8,9},ASC(E5255)&amp;1234567890))-1)</f>
        <v>Co</v>
      </c>
      <c r="G5255" s="25">
        <f t="shared" si="164"/>
        <v>1</v>
      </c>
      <c r="H5255" s="25">
        <f>VLOOKUP(F5255,Table!$A$2:$C$121,2,0)</f>
        <v>9</v>
      </c>
      <c r="I5255" s="26">
        <f>VLOOKUP(F5255,Table!$A$2:$C$121,3,0)</f>
        <v>4</v>
      </c>
      <c r="J5255" s="17" t="s">
        <v>12853</v>
      </c>
      <c r="K5255" s="25" t="str">
        <f>LEFT(J5255,MIN(FIND({0,1,2,3,4,5,6,7,8,9},ASC(J5255)&amp;1234567890))-1)</f>
        <v>O</v>
      </c>
      <c r="L5255" s="25">
        <f t="shared" si="165"/>
        <v>1.92</v>
      </c>
      <c r="M5255" s="25">
        <f>VLOOKUP(K5255,Table!$A$2:$C$121,2,0)</f>
        <v>16</v>
      </c>
      <c r="N5255" s="26">
        <f>VLOOKUP(K5255,Table!$A$2:$C$121,3,0)</f>
        <v>2</v>
      </c>
      <c r="O5255" s="13" t="str">
        <f>VLOOKUP(A5255,Table!$U$1:$V$230,2,0)</f>
        <v>Trigonal</v>
      </c>
      <c r="P5255" s="1"/>
    </row>
    <row r="5256" spans="1:16">
      <c r="A5256" s="12">
        <v>164</v>
      </c>
      <c r="B5256" s="12">
        <v>88722</v>
      </c>
      <c r="C5256" s="12" t="s">
        <v>5851</v>
      </c>
      <c r="D5256" s="12" t="s">
        <v>648</v>
      </c>
      <c r="E5256" s="17" t="s">
        <v>76</v>
      </c>
      <c r="F5256" s="25" t="str">
        <f>LEFT(E5256,MIN(FIND({0,1,2,3,4,5,6,7,8,9},ASC(E5256)&amp;1234567890))-1)</f>
        <v>Co</v>
      </c>
      <c r="G5256" s="25">
        <f t="shared" si="164"/>
        <v>1</v>
      </c>
      <c r="H5256" s="25">
        <f>VLOOKUP(F5256,Table!$A$2:$C$121,2,0)</f>
        <v>9</v>
      </c>
      <c r="I5256" s="26">
        <f>VLOOKUP(F5256,Table!$A$2:$C$121,3,0)</f>
        <v>4</v>
      </c>
      <c r="J5256" s="17" t="s">
        <v>32</v>
      </c>
      <c r="K5256" s="25" t="str">
        <f>LEFT(J5256,MIN(FIND({0,1,2,3,4,5,6,7,8,9},ASC(J5256)&amp;1234567890))-1)</f>
        <v>O</v>
      </c>
      <c r="L5256" s="25">
        <f t="shared" si="165"/>
        <v>2</v>
      </c>
      <c r="M5256" s="25">
        <f>VLOOKUP(K5256,Table!$A$2:$C$121,2,0)</f>
        <v>16</v>
      </c>
      <c r="N5256" s="26">
        <f>VLOOKUP(K5256,Table!$A$2:$C$121,3,0)</f>
        <v>2</v>
      </c>
      <c r="O5256" s="13" t="str">
        <f>VLOOKUP(A5256,Table!$U$1:$V$230,2,0)</f>
        <v>Trigonal</v>
      </c>
      <c r="P5256" s="1"/>
    </row>
    <row r="5257" spans="1:16">
      <c r="A5257" s="12">
        <v>164</v>
      </c>
      <c r="B5257" s="12">
        <v>41478</v>
      </c>
      <c r="C5257" s="12" t="s">
        <v>5851</v>
      </c>
      <c r="D5257" s="12" t="s">
        <v>5912</v>
      </c>
      <c r="E5257" s="17" t="s">
        <v>31</v>
      </c>
      <c r="F5257" s="25" t="str">
        <f>LEFT(E5257,MIN(FIND({0,1,2,3,4,5,6,7,8,9},ASC(E5257)&amp;1234567890))-1)</f>
        <v>Si</v>
      </c>
      <c r="G5257" s="25">
        <f t="shared" si="164"/>
        <v>1</v>
      </c>
      <c r="H5257" s="25">
        <f>VLOOKUP(F5257,Table!$A$2:$C$121,2,0)</f>
        <v>14</v>
      </c>
      <c r="I5257" s="26">
        <f>VLOOKUP(F5257,Table!$A$2:$C$121,3,0)</f>
        <v>3</v>
      </c>
      <c r="J5257" s="17" t="s">
        <v>11414</v>
      </c>
      <c r="K5257" s="25" t="str">
        <f>LEFT(J5257,MIN(FIND({0,1,2,3,4,5,6,7,8,9},ASC(J5257)&amp;1234567890))-1)</f>
        <v>H</v>
      </c>
      <c r="L5257" s="25">
        <f t="shared" si="165"/>
        <v>1</v>
      </c>
      <c r="M5257" s="25">
        <f>VLOOKUP(K5257,Table!$A$2:$C$121,2,0)</f>
        <v>1</v>
      </c>
      <c r="N5257" s="26">
        <f>VLOOKUP(K5257,Table!$A$2:$C$121,3,0)</f>
        <v>1</v>
      </c>
      <c r="O5257" s="13" t="str">
        <f>VLOOKUP(A5257,Table!$U$1:$V$230,2,0)</f>
        <v>Trigonal</v>
      </c>
      <c r="P5257" s="1"/>
    </row>
    <row r="5258" spans="1:16">
      <c r="A5258" s="12">
        <v>164</v>
      </c>
      <c r="B5258" s="12">
        <v>42664</v>
      </c>
      <c r="C5258" s="12" t="s">
        <v>5851</v>
      </c>
      <c r="D5258" s="12" t="s">
        <v>5913</v>
      </c>
      <c r="E5258" s="17" t="s">
        <v>12854</v>
      </c>
      <c r="F5258" s="25" t="str">
        <f>LEFT(E5258,MIN(FIND({0,1,2,3,4,5,6,7,8,9},ASC(E5258)&amp;1234567890))-1)</f>
        <v>Bi</v>
      </c>
      <c r="G5258" s="25">
        <f t="shared" si="164"/>
        <v>8</v>
      </c>
      <c r="H5258" s="25">
        <f>VLOOKUP(F5258,Table!$A$2:$C$121,2,0)</f>
        <v>15</v>
      </c>
      <c r="I5258" s="26">
        <f>VLOOKUP(F5258,Table!$A$2:$C$121,3,0)</f>
        <v>6</v>
      </c>
      <c r="J5258" s="17" t="s">
        <v>528</v>
      </c>
      <c r="K5258" s="25" t="str">
        <f>LEFT(J5258,MIN(FIND({0,1,2,3,4,5,6,7,8,9},ASC(J5258)&amp;1234567890))-1)</f>
        <v>Se</v>
      </c>
      <c r="L5258" s="25">
        <f t="shared" si="165"/>
        <v>7</v>
      </c>
      <c r="M5258" s="25">
        <f>VLOOKUP(K5258,Table!$A$2:$C$121,2,0)</f>
        <v>16</v>
      </c>
      <c r="N5258" s="26">
        <f>VLOOKUP(K5258,Table!$A$2:$C$121,3,0)</f>
        <v>4</v>
      </c>
      <c r="O5258" s="13" t="str">
        <f>VLOOKUP(A5258,Table!$U$1:$V$230,2,0)</f>
        <v>Trigonal</v>
      </c>
      <c r="P5258" s="1"/>
    </row>
    <row r="5259" spans="1:16">
      <c r="A5259" s="12">
        <v>164</v>
      </c>
      <c r="B5259" s="12">
        <v>53046</v>
      </c>
      <c r="C5259" s="12" t="s">
        <v>5851</v>
      </c>
      <c r="D5259" s="12" t="s">
        <v>5914</v>
      </c>
      <c r="E5259" s="17" t="s">
        <v>426</v>
      </c>
      <c r="F5259" s="25" t="str">
        <f>LEFT(E5259,MIN(FIND({0,1,2,3,4,5,6,7,8,9},ASC(E5259)&amp;1234567890))-1)</f>
        <v>Hf</v>
      </c>
      <c r="G5259" s="25">
        <f t="shared" si="164"/>
        <v>1</v>
      </c>
      <c r="H5259" s="25">
        <f>VLOOKUP(F5259,Table!$A$2:$C$121,2,0)</f>
        <v>4</v>
      </c>
      <c r="I5259" s="26">
        <f>VLOOKUP(F5259,Table!$A$2:$C$121,3,0)</f>
        <v>6</v>
      </c>
      <c r="J5259" s="17" t="s">
        <v>12855</v>
      </c>
      <c r="K5259" s="25" t="str">
        <f>LEFT(J5259,MIN(FIND({0,1,2,3,4,5,6,7,8,9},ASC(J5259)&amp;1234567890))-1)</f>
        <v>Te</v>
      </c>
      <c r="L5259" s="25">
        <f t="shared" si="165"/>
        <v>1.94</v>
      </c>
      <c r="M5259" s="25">
        <f>VLOOKUP(K5259,Table!$A$2:$C$121,2,0)</f>
        <v>16</v>
      </c>
      <c r="N5259" s="26">
        <f>VLOOKUP(K5259,Table!$A$2:$C$121,3,0)</f>
        <v>5</v>
      </c>
      <c r="O5259" s="13" t="str">
        <f>VLOOKUP(A5259,Table!$U$1:$V$230,2,0)</f>
        <v>Trigonal</v>
      </c>
      <c r="P5259" s="1"/>
    </row>
    <row r="5260" spans="1:16">
      <c r="A5260" s="12">
        <v>164</v>
      </c>
      <c r="B5260" s="12">
        <v>91579</v>
      </c>
      <c r="C5260" s="12" t="s">
        <v>5851</v>
      </c>
      <c r="D5260" s="12" t="s">
        <v>883</v>
      </c>
      <c r="E5260" s="17" t="s">
        <v>50</v>
      </c>
      <c r="F5260" s="25" t="str">
        <f>LEFT(E5260,MIN(FIND({0,1,2,3,4,5,6,7,8,9},ASC(E5260)&amp;1234567890))-1)</f>
        <v>Ti</v>
      </c>
      <c r="G5260" s="25">
        <f t="shared" si="164"/>
        <v>1</v>
      </c>
      <c r="H5260" s="25">
        <f>VLOOKUP(F5260,Table!$A$2:$C$121,2,0)</f>
        <v>4</v>
      </c>
      <c r="I5260" s="26">
        <f>VLOOKUP(F5260,Table!$A$2:$C$121,3,0)</f>
        <v>4</v>
      </c>
      <c r="J5260" s="17" t="s">
        <v>34</v>
      </c>
      <c r="K5260" s="25" t="str">
        <f>LEFT(J5260,MIN(FIND({0,1,2,3,4,5,6,7,8,9},ASC(J5260)&amp;1234567890))-1)</f>
        <v>S</v>
      </c>
      <c r="L5260" s="25">
        <f t="shared" si="165"/>
        <v>2</v>
      </c>
      <c r="M5260" s="25">
        <f>VLOOKUP(K5260,Table!$A$2:$C$121,2,0)</f>
        <v>16</v>
      </c>
      <c r="N5260" s="26">
        <f>VLOOKUP(K5260,Table!$A$2:$C$121,3,0)</f>
        <v>3</v>
      </c>
      <c r="O5260" s="13" t="str">
        <f>VLOOKUP(A5260,Table!$U$1:$V$230,2,0)</f>
        <v>Trigonal</v>
      </c>
      <c r="P5260" s="1"/>
    </row>
    <row r="5261" spans="1:16">
      <c r="A5261" s="12">
        <v>164</v>
      </c>
      <c r="B5261" s="12">
        <v>280743</v>
      </c>
      <c r="C5261" s="12" t="s">
        <v>5851</v>
      </c>
      <c r="D5261" s="12" t="s">
        <v>5915</v>
      </c>
      <c r="E5261" s="17" t="s">
        <v>11956</v>
      </c>
      <c r="F5261" s="25" t="str">
        <f>LEFT(E5261,MIN(FIND({0,1,2,3,4,5,6,7,8,9},ASC(E5261)&amp;1234567890))-1)</f>
        <v>Sc</v>
      </c>
      <c r="G5261" s="25">
        <f t="shared" si="164"/>
        <v>2</v>
      </c>
      <c r="H5261" s="25">
        <f>VLOOKUP(F5261,Table!$A$2:$C$121,2,0)</f>
        <v>3</v>
      </c>
      <c r="I5261" s="26">
        <f>VLOOKUP(F5261,Table!$A$2:$C$121,3,0)</f>
        <v>4</v>
      </c>
      <c r="J5261" s="17" t="s">
        <v>614</v>
      </c>
      <c r="K5261" s="25" t="str">
        <f>LEFT(J5261,MIN(FIND({0,1,2,3,4,5,6,7,8,9},ASC(J5261)&amp;1234567890))-1)</f>
        <v>C</v>
      </c>
      <c r="L5261" s="25">
        <f t="shared" si="165"/>
        <v>1</v>
      </c>
      <c r="M5261" s="25">
        <f>VLOOKUP(K5261,Table!$A$2:$C$121,2,0)</f>
        <v>14</v>
      </c>
      <c r="N5261" s="26">
        <f>VLOOKUP(K5261,Table!$A$2:$C$121,3,0)</f>
        <v>2</v>
      </c>
      <c r="O5261" s="13" t="str">
        <f>VLOOKUP(A5261,Table!$U$1:$V$230,2,0)</f>
        <v>Trigonal</v>
      </c>
      <c r="P5261" s="1"/>
    </row>
    <row r="5262" spans="1:16">
      <c r="A5262" s="12">
        <v>164</v>
      </c>
      <c r="B5262" s="12">
        <v>280744</v>
      </c>
      <c r="C5262" s="12" t="s">
        <v>5851</v>
      </c>
      <c r="D5262" s="12" t="s">
        <v>5916</v>
      </c>
      <c r="E5262" s="17" t="s">
        <v>12856</v>
      </c>
      <c r="F5262" s="25" t="str">
        <f>LEFT(E5262,MIN(FIND({0,1,2,3,4,5,6,7,8,9},ASC(E5262)&amp;1234567890))-1)</f>
        <v>B</v>
      </c>
      <c r="G5262" s="25">
        <f t="shared" si="164"/>
        <v>0.33300000000000002</v>
      </c>
      <c r="H5262" s="25">
        <f>VLOOKUP(F5262,Table!$A$2:$C$121,2,0)</f>
        <v>13</v>
      </c>
      <c r="I5262" s="26">
        <f>VLOOKUP(F5262,Table!$A$2:$C$121,3,0)</f>
        <v>2</v>
      </c>
      <c r="J5262" s="17" t="s">
        <v>12857</v>
      </c>
      <c r="K5262" s="25" t="str">
        <f>LEFT(J5262,MIN(FIND({0,1,2,3,4,5,6,7,8,9},ASC(J5262)&amp;1234567890))-1)</f>
        <v>C</v>
      </c>
      <c r="L5262" s="25">
        <f t="shared" si="165"/>
        <v>0.66700000000000004</v>
      </c>
      <c r="M5262" s="25">
        <f>VLOOKUP(K5262,Table!$A$2:$C$121,2,0)</f>
        <v>14</v>
      </c>
      <c r="N5262" s="26">
        <f>VLOOKUP(K5262,Table!$A$2:$C$121,3,0)</f>
        <v>2</v>
      </c>
      <c r="O5262" s="13" t="str">
        <f>VLOOKUP(A5262,Table!$U$1:$V$230,2,0)</f>
        <v>Trigonal</v>
      </c>
      <c r="P5262" s="1"/>
    </row>
    <row r="5263" spans="1:16">
      <c r="A5263" s="12">
        <v>164</v>
      </c>
      <c r="B5263" s="12">
        <v>408645</v>
      </c>
      <c r="C5263" s="12" t="s">
        <v>5851</v>
      </c>
      <c r="D5263" s="12" t="s">
        <v>5917</v>
      </c>
      <c r="E5263" s="17" t="s">
        <v>12190</v>
      </c>
      <c r="F5263" s="25" t="str">
        <f>LEFT(E5263,MIN(FIND({0,1,2,3,4,5,6,7,8,9},ASC(E5263)&amp;1234567890))-1)</f>
        <v>Nb</v>
      </c>
      <c r="G5263" s="25">
        <f t="shared" si="164"/>
        <v>3</v>
      </c>
      <c r="H5263" s="25">
        <f>VLOOKUP(F5263,Table!$A$2:$C$121,2,0)</f>
        <v>5</v>
      </c>
      <c r="I5263" s="26">
        <f>VLOOKUP(F5263,Table!$A$2:$C$121,3,0)</f>
        <v>5</v>
      </c>
      <c r="J5263" s="17" t="s">
        <v>398</v>
      </c>
      <c r="K5263" s="25" t="str">
        <f>LEFT(J5263,MIN(FIND({0,1,2,3,4,5,6,7,8,9},ASC(J5263)&amp;1234567890))-1)</f>
        <v>Cl</v>
      </c>
      <c r="L5263" s="25">
        <f t="shared" si="165"/>
        <v>8</v>
      </c>
      <c r="M5263" s="25">
        <f>VLOOKUP(K5263,Table!$A$2:$C$121,2,0)</f>
        <v>17</v>
      </c>
      <c r="N5263" s="26">
        <f>VLOOKUP(K5263,Table!$A$2:$C$121,3,0)</f>
        <v>3</v>
      </c>
      <c r="O5263" s="13" t="str">
        <f>VLOOKUP(A5263,Table!$U$1:$V$230,2,0)</f>
        <v>Trigonal</v>
      </c>
      <c r="P5263" s="1"/>
    </row>
    <row r="5264" spans="1:16">
      <c r="A5264" s="12">
        <v>164</v>
      </c>
      <c r="B5264" s="12">
        <v>409555</v>
      </c>
      <c r="C5264" s="12" t="s">
        <v>5851</v>
      </c>
      <c r="D5264" s="12" t="s">
        <v>5822</v>
      </c>
      <c r="E5264" s="17" t="s">
        <v>583</v>
      </c>
      <c r="F5264" s="25" t="str">
        <f>LEFT(E5264,MIN(FIND({0,1,2,3,4,5,6,7,8,9},ASC(E5264)&amp;1234567890))-1)</f>
        <v>Ta</v>
      </c>
      <c r="G5264" s="25">
        <f t="shared" si="164"/>
        <v>2</v>
      </c>
      <c r="H5264" s="25">
        <f>VLOOKUP(F5264,Table!$A$2:$C$121,2,0)</f>
        <v>5</v>
      </c>
      <c r="I5264" s="26">
        <f>VLOOKUP(F5264,Table!$A$2:$C$121,3,0)</f>
        <v>6</v>
      </c>
      <c r="J5264" s="17" t="s">
        <v>614</v>
      </c>
      <c r="K5264" s="25" t="str">
        <f>LEFT(J5264,MIN(FIND({0,1,2,3,4,5,6,7,8,9},ASC(J5264)&amp;1234567890))-1)</f>
        <v>C</v>
      </c>
      <c r="L5264" s="25">
        <f t="shared" si="165"/>
        <v>1</v>
      </c>
      <c r="M5264" s="25">
        <f>VLOOKUP(K5264,Table!$A$2:$C$121,2,0)</f>
        <v>14</v>
      </c>
      <c r="N5264" s="26">
        <f>VLOOKUP(K5264,Table!$A$2:$C$121,3,0)</f>
        <v>2</v>
      </c>
      <c r="O5264" s="13" t="str">
        <f>VLOOKUP(A5264,Table!$U$1:$V$230,2,0)</f>
        <v>Trigonal</v>
      </c>
      <c r="P5264" s="1"/>
    </row>
    <row r="5265" spans="1:16">
      <c r="A5265" s="12">
        <v>164</v>
      </c>
      <c r="B5265" s="12">
        <v>409571</v>
      </c>
      <c r="C5265" s="12" t="s">
        <v>5851</v>
      </c>
      <c r="D5265" s="12" t="s">
        <v>5918</v>
      </c>
      <c r="E5265" s="17" t="s">
        <v>33</v>
      </c>
      <c r="F5265" s="25" t="str">
        <f>LEFT(E5265,MIN(FIND({0,1,2,3,4,5,6,7,8,9},ASC(E5265)&amp;1234567890))-1)</f>
        <v>Fe</v>
      </c>
      <c r="G5265" s="25">
        <f t="shared" si="164"/>
        <v>1</v>
      </c>
      <c r="H5265" s="25">
        <f>VLOOKUP(F5265,Table!$A$2:$C$121,2,0)</f>
        <v>8</v>
      </c>
      <c r="I5265" s="26">
        <f>VLOOKUP(F5265,Table!$A$2:$C$121,3,0)</f>
        <v>4</v>
      </c>
      <c r="J5265" s="17" t="s">
        <v>11403</v>
      </c>
      <c r="K5265" s="25" t="str">
        <f>LEFT(J5265,MIN(FIND({0,1,2,3,4,5,6,7,8,9},ASC(J5265)&amp;1234567890))-1)</f>
        <v>Br</v>
      </c>
      <c r="L5265" s="25">
        <f t="shared" si="165"/>
        <v>2</v>
      </c>
      <c r="M5265" s="25">
        <f>VLOOKUP(K5265,Table!$A$2:$C$121,2,0)</f>
        <v>17</v>
      </c>
      <c r="N5265" s="26">
        <f>VLOOKUP(K5265,Table!$A$2:$C$121,3,0)</f>
        <v>4</v>
      </c>
      <c r="O5265" s="13" t="str">
        <f>VLOOKUP(A5265,Table!$U$1:$V$230,2,0)</f>
        <v>Trigonal</v>
      </c>
      <c r="P5265" s="1"/>
    </row>
    <row r="5266" spans="1:16">
      <c r="A5266" s="12">
        <v>164</v>
      </c>
      <c r="B5266" s="12">
        <v>411202</v>
      </c>
      <c r="C5266" s="12" t="s">
        <v>5851</v>
      </c>
      <c r="D5266" s="12" t="s">
        <v>5919</v>
      </c>
      <c r="E5266" s="17" t="s">
        <v>11768</v>
      </c>
      <c r="F5266" s="25" t="str">
        <f>LEFT(E5266,MIN(FIND({0,1,2,3,4,5,6,7,8,9},ASC(E5266)&amp;1234567890))-1)</f>
        <v>Te</v>
      </c>
      <c r="G5266" s="25">
        <f t="shared" si="164"/>
        <v>6</v>
      </c>
      <c r="H5266" s="25">
        <f>VLOOKUP(F5266,Table!$A$2:$C$121,2,0)</f>
        <v>16</v>
      </c>
      <c r="I5266" s="26">
        <f>VLOOKUP(F5266,Table!$A$2:$C$121,3,0)</f>
        <v>5</v>
      </c>
      <c r="J5266" s="17" t="s">
        <v>11553</v>
      </c>
      <c r="K5266" s="25" t="str">
        <f>LEFT(J5266,MIN(FIND({0,1,2,3,4,5,6,7,8,9},ASC(J5266)&amp;1234567890))-1)</f>
        <v>Zr</v>
      </c>
      <c r="L5266" s="25">
        <f t="shared" si="165"/>
        <v>5</v>
      </c>
      <c r="M5266" s="25">
        <f>VLOOKUP(K5266,Table!$A$2:$C$121,2,0)</f>
        <v>4</v>
      </c>
      <c r="N5266" s="26">
        <f>VLOOKUP(K5266,Table!$A$2:$C$121,3,0)</f>
        <v>5</v>
      </c>
      <c r="O5266" s="13" t="str">
        <f>VLOOKUP(A5266,Table!$U$1:$V$230,2,0)</f>
        <v>Trigonal</v>
      </c>
      <c r="P5266" s="1"/>
    </row>
    <row r="5267" spans="1:16">
      <c r="A5267" s="12">
        <v>164</v>
      </c>
      <c r="B5267" s="12">
        <v>52279</v>
      </c>
      <c r="C5267" s="12" t="s">
        <v>5851</v>
      </c>
      <c r="D5267" s="12" t="s">
        <v>5920</v>
      </c>
      <c r="E5267" s="17" t="s">
        <v>69</v>
      </c>
      <c r="F5267" s="25" t="str">
        <f>LEFT(E5267,MIN(FIND({0,1,2,3,4,5,6,7,8,9},ASC(E5267)&amp;1234567890))-1)</f>
        <v>Mg</v>
      </c>
      <c r="G5267" s="25">
        <f t="shared" si="164"/>
        <v>1</v>
      </c>
      <c r="H5267" s="25">
        <f>VLOOKUP(F5267,Table!$A$2:$C$121,2,0)</f>
        <v>2</v>
      </c>
      <c r="I5267" s="26">
        <f>VLOOKUP(F5267,Table!$A$2:$C$121,3,0)</f>
        <v>3</v>
      </c>
      <c r="J5267" s="17" t="s">
        <v>11321</v>
      </c>
      <c r="K5267" s="25" t="str">
        <f>LEFT(J5267,MIN(FIND({0,1,2,3,4,5,6,7,8,9},ASC(J5267)&amp;1234567890))-1)</f>
        <v>I</v>
      </c>
      <c r="L5267" s="25">
        <f t="shared" si="165"/>
        <v>2</v>
      </c>
      <c r="M5267" s="25">
        <f>VLOOKUP(K5267,Table!$A$2:$C$121,2,0)</f>
        <v>17</v>
      </c>
      <c r="N5267" s="26">
        <f>VLOOKUP(K5267,Table!$A$2:$C$121,3,0)</f>
        <v>5</v>
      </c>
      <c r="O5267" s="13" t="str">
        <f>VLOOKUP(A5267,Table!$U$1:$V$230,2,0)</f>
        <v>Trigonal</v>
      </c>
      <c r="P5267" s="1"/>
    </row>
    <row r="5268" spans="1:16">
      <c r="A5268" s="12">
        <v>164</v>
      </c>
      <c r="B5268" s="12">
        <v>52280</v>
      </c>
      <c r="C5268" s="12" t="s">
        <v>5851</v>
      </c>
      <c r="D5268" s="12" t="s">
        <v>5921</v>
      </c>
      <c r="E5268" s="17" t="s">
        <v>330</v>
      </c>
      <c r="F5268" s="25" t="str">
        <f>LEFT(E5268,MIN(FIND({0,1,2,3,4,5,6,7,8,9},ASC(E5268)&amp;1234567890))-1)</f>
        <v>Ca</v>
      </c>
      <c r="G5268" s="25">
        <f t="shared" si="164"/>
        <v>1</v>
      </c>
      <c r="H5268" s="25">
        <f>VLOOKUP(F5268,Table!$A$2:$C$121,2,0)</f>
        <v>2</v>
      </c>
      <c r="I5268" s="26">
        <f>VLOOKUP(F5268,Table!$A$2:$C$121,3,0)</f>
        <v>4</v>
      </c>
      <c r="J5268" s="17" t="s">
        <v>11321</v>
      </c>
      <c r="K5268" s="25" t="str">
        <f>LEFT(J5268,MIN(FIND({0,1,2,3,4,5,6,7,8,9},ASC(J5268)&amp;1234567890))-1)</f>
        <v>I</v>
      </c>
      <c r="L5268" s="25">
        <f t="shared" si="165"/>
        <v>2</v>
      </c>
      <c r="M5268" s="25">
        <f>VLOOKUP(K5268,Table!$A$2:$C$121,2,0)</f>
        <v>17</v>
      </c>
      <c r="N5268" s="26">
        <f>VLOOKUP(K5268,Table!$A$2:$C$121,3,0)</f>
        <v>5</v>
      </c>
      <c r="O5268" s="13" t="str">
        <f>VLOOKUP(A5268,Table!$U$1:$V$230,2,0)</f>
        <v>Trigonal</v>
      </c>
      <c r="P5268" s="1"/>
    </row>
    <row r="5269" spans="1:16">
      <c r="A5269" s="12">
        <v>164</v>
      </c>
      <c r="B5269" s="12">
        <v>52364</v>
      </c>
      <c r="C5269" s="12" t="s">
        <v>5851</v>
      </c>
      <c r="D5269" s="12" t="s">
        <v>5922</v>
      </c>
      <c r="E5269" s="17" t="s">
        <v>76</v>
      </c>
      <c r="F5269" s="25" t="str">
        <f>LEFT(E5269,MIN(FIND({0,1,2,3,4,5,6,7,8,9},ASC(E5269)&amp;1234567890))-1)</f>
        <v>Co</v>
      </c>
      <c r="G5269" s="25">
        <f t="shared" si="164"/>
        <v>1</v>
      </c>
      <c r="H5269" s="25">
        <f>VLOOKUP(F5269,Table!$A$2:$C$121,2,0)</f>
        <v>9</v>
      </c>
      <c r="I5269" s="26">
        <f>VLOOKUP(F5269,Table!$A$2:$C$121,3,0)</f>
        <v>4</v>
      </c>
      <c r="J5269" s="17" t="s">
        <v>11403</v>
      </c>
      <c r="K5269" s="25" t="str">
        <f>LEFT(J5269,MIN(FIND({0,1,2,3,4,5,6,7,8,9},ASC(J5269)&amp;1234567890))-1)</f>
        <v>Br</v>
      </c>
      <c r="L5269" s="25">
        <f t="shared" si="165"/>
        <v>2</v>
      </c>
      <c r="M5269" s="25">
        <f>VLOOKUP(K5269,Table!$A$2:$C$121,2,0)</f>
        <v>17</v>
      </c>
      <c r="N5269" s="26">
        <f>VLOOKUP(K5269,Table!$A$2:$C$121,3,0)</f>
        <v>4</v>
      </c>
      <c r="O5269" s="13" t="str">
        <f>VLOOKUP(A5269,Table!$U$1:$V$230,2,0)</f>
        <v>Trigonal</v>
      </c>
      <c r="P5269" s="1"/>
    </row>
    <row r="5270" spans="1:16">
      <c r="A5270" s="12">
        <v>164</v>
      </c>
      <c r="B5270" s="12">
        <v>52366</v>
      </c>
      <c r="C5270" s="12" t="s">
        <v>5851</v>
      </c>
      <c r="D5270" s="12" t="s">
        <v>5923</v>
      </c>
      <c r="E5270" s="17" t="s">
        <v>69</v>
      </c>
      <c r="F5270" s="25" t="str">
        <f>LEFT(E5270,MIN(FIND({0,1,2,3,4,5,6,7,8,9},ASC(E5270)&amp;1234567890))-1)</f>
        <v>Mg</v>
      </c>
      <c r="G5270" s="25">
        <f t="shared" si="164"/>
        <v>1</v>
      </c>
      <c r="H5270" s="25">
        <f>VLOOKUP(F5270,Table!$A$2:$C$121,2,0)</f>
        <v>2</v>
      </c>
      <c r="I5270" s="26">
        <f>VLOOKUP(F5270,Table!$A$2:$C$121,3,0)</f>
        <v>3</v>
      </c>
      <c r="J5270" s="17" t="s">
        <v>11403</v>
      </c>
      <c r="K5270" s="25" t="str">
        <f>LEFT(J5270,MIN(FIND({0,1,2,3,4,5,6,7,8,9},ASC(J5270)&amp;1234567890))-1)</f>
        <v>Br</v>
      </c>
      <c r="L5270" s="25">
        <f t="shared" si="165"/>
        <v>2</v>
      </c>
      <c r="M5270" s="25">
        <f>VLOOKUP(K5270,Table!$A$2:$C$121,2,0)</f>
        <v>17</v>
      </c>
      <c r="N5270" s="26">
        <f>VLOOKUP(K5270,Table!$A$2:$C$121,3,0)</f>
        <v>4</v>
      </c>
      <c r="O5270" s="13" t="str">
        <f>VLOOKUP(A5270,Table!$U$1:$V$230,2,0)</f>
        <v>Trigonal</v>
      </c>
      <c r="P5270" s="1"/>
    </row>
    <row r="5271" spans="1:16">
      <c r="A5271" s="12">
        <v>164</v>
      </c>
      <c r="B5271" s="12">
        <v>52368</v>
      </c>
      <c r="C5271" s="12" t="s">
        <v>5851</v>
      </c>
      <c r="D5271" s="12" t="s">
        <v>5924</v>
      </c>
      <c r="E5271" s="17" t="s">
        <v>76</v>
      </c>
      <c r="F5271" s="25" t="str">
        <f>LEFT(E5271,MIN(FIND({0,1,2,3,4,5,6,7,8,9},ASC(E5271)&amp;1234567890))-1)</f>
        <v>Co</v>
      </c>
      <c r="G5271" s="25">
        <f t="shared" si="164"/>
        <v>1</v>
      </c>
      <c r="H5271" s="25">
        <f>VLOOKUP(F5271,Table!$A$2:$C$121,2,0)</f>
        <v>9</v>
      </c>
      <c r="I5271" s="26">
        <f>VLOOKUP(F5271,Table!$A$2:$C$121,3,0)</f>
        <v>4</v>
      </c>
      <c r="J5271" s="17" t="s">
        <v>11321</v>
      </c>
      <c r="K5271" s="25" t="str">
        <f>LEFT(J5271,MIN(FIND({0,1,2,3,4,5,6,7,8,9},ASC(J5271)&amp;1234567890))-1)</f>
        <v>I</v>
      </c>
      <c r="L5271" s="25">
        <f t="shared" si="165"/>
        <v>2</v>
      </c>
      <c r="M5271" s="25">
        <f>VLOOKUP(K5271,Table!$A$2:$C$121,2,0)</f>
        <v>17</v>
      </c>
      <c r="N5271" s="26">
        <f>VLOOKUP(K5271,Table!$A$2:$C$121,3,0)</f>
        <v>5</v>
      </c>
      <c r="O5271" s="13" t="str">
        <f>VLOOKUP(A5271,Table!$U$1:$V$230,2,0)</f>
        <v>Trigonal</v>
      </c>
      <c r="P5271" s="1"/>
    </row>
    <row r="5272" spans="1:16">
      <c r="A5272" s="12">
        <v>164</v>
      </c>
      <c r="B5272" s="12">
        <v>52369</v>
      </c>
      <c r="C5272" s="12" t="s">
        <v>5851</v>
      </c>
      <c r="D5272" s="12" t="s">
        <v>5925</v>
      </c>
      <c r="E5272" s="17" t="s">
        <v>33</v>
      </c>
      <c r="F5272" s="25" t="str">
        <f>LEFT(E5272,MIN(FIND({0,1,2,3,4,5,6,7,8,9},ASC(E5272)&amp;1234567890))-1)</f>
        <v>Fe</v>
      </c>
      <c r="G5272" s="25">
        <f t="shared" si="164"/>
        <v>1</v>
      </c>
      <c r="H5272" s="25">
        <f>VLOOKUP(F5272,Table!$A$2:$C$121,2,0)</f>
        <v>8</v>
      </c>
      <c r="I5272" s="26">
        <f>VLOOKUP(F5272,Table!$A$2:$C$121,3,0)</f>
        <v>4</v>
      </c>
      <c r="J5272" s="17" t="s">
        <v>11321</v>
      </c>
      <c r="K5272" s="25" t="str">
        <f>LEFT(J5272,MIN(FIND({0,1,2,3,4,5,6,7,8,9},ASC(J5272)&amp;1234567890))-1)</f>
        <v>I</v>
      </c>
      <c r="L5272" s="25">
        <f t="shared" si="165"/>
        <v>2</v>
      </c>
      <c r="M5272" s="25">
        <f>VLOOKUP(K5272,Table!$A$2:$C$121,2,0)</f>
        <v>17</v>
      </c>
      <c r="N5272" s="26">
        <f>VLOOKUP(K5272,Table!$A$2:$C$121,3,0)</f>
        <v>5</v>
      </c>
      <c r="O5272" s="13" t="str">
        <f>VLOOKUP(A5272,Table!$U$1:$V$230,2,0)</f>
        <v>Trigonal</v>
      </c>
      <c r="P5272" s="1"/>
    </row>
    <row r="5273" spans="1:16">
      <c r="A5273" s="12">
        <v>164</v>
      </c>
      <c r="B5273" s="12">
        <v>77685</v>
      </c>
      <c r="C5273" s="12" t="s">
        <v>5851</v>
      </c>
      <c r="D5273" s="12" t="s">
        <v>859</v>
      </c>
      <c r="E5273" s="17" t="s">
        <v>60</v>
      </c>
      <c r="F5273" s="25" t="str">
        <f>LEFT(E5273,MIN(FIND({0,1,2,3,4,5,6,7,8,9},ASC(E5273)&amp;1234567890))-1)</f>
        <v>Sm</v>
      </c>
      <c r="G5273" s="25">
        <f t="shared" si="164"/>
        <v>2</v>
      </c>
      <c r="H5273" s="25">
        <f>VLOOKUP(F5273,Table!$A$2:$C$121,2,0)</f>
        <v>3</v>
      </c>
      <c r="I5273" s="26">
        <f>VLOOKUP(F5273,Table!$A$2:$C$121,3,0)</f>
        <v>6</v>
      </c>
      <c r="J5273" s="17" t="s">
        <v>59</v>
      </c>
      <c r="K5273" s="25" t="str">
        <f>LEFT(J5273,MIN(FIND({0,1,2,3,4,5,6,7,8,9},ASC(J5273)&amp;1234567890))-1)</f>
        <v>O</v>
      </c>
      <c r="L5273" s="25">
        <f t="shared" si="165"/>
        <v>3</v>
      </c>
      <c r="M5273" s="25">
        <f>VLOOKUP(K5273,Table!$A$2:$C$121,2,0)</f>
        <v>16</v>
      </c>
      <c r="N5273" s="26">
        <f>VLOOKUP(K5273,Table!$A$2:$C$121,3,0)</f>
        <v>2</v>
      </c>
      <c r="O5273" s="13" t="str">
        <f>VLOOKUP(A5273,Table!$U$1:$V$230,2,0)</f>
        <v>Trigonal</v>
      </c>
      <c r="P5273" s="1"/>
    </row>
    <row r="5274" spans="1:16">
      <c r="A5274" s="12">
        <v>164</v>
      </c>
      <c r="B5274" s="12">
        <v>77907</v>
      </c>
      <c r="C5274" s="12" t="s">
        <v>5851</v>
      </c>
      <c r="D5274" s="12" t="s">
        <v>5926</v>
      </c>
      <c r="E5274" s="17" t="s">
        <v>530</v>
      </c>
      <c r="F5274" s="25" t="str">
        <f>LEFT(E5274,MIN(FIND({0,1,2,3,4,5,6,7,8,9},ASC(E5274)&amp;1234567890))-1)</f>
        <v>Yb</v>
      </c>
      <c r="G5274" s="25">
        <f t="shared" si="164"/>
        <v>1</v>
      </c>
      <c r="H5274" s="25">
        <f>VLOOKUP(F5274,Table!$A$2:$C$121,2,0)</f>
        <v>3</v>
      </c>
      <c r="I5274" s="26">
        <f>VLOOKUP(F5274,Table!$A$2:$C$121,3,0)</f>
        <v>6</v>
      </c>
      <c r="J5274" s="17" t="s">
        <v>11321</v>
      </c>
      <c r="K5274" s="25" t="str">
        <f>LEFT(J5274,MIN(FIND({0,1,2,3,4,5,6,7,8,9},ASC(J5274)&amp;1234567890))-1)</f>
        <v>I</v>
      </c>
      <c r="L5274" s="25">
        <f t="shared" si="165"/>
        <v>2</v>
      </c>
      <c r="M5274" s="25">
        <f>VLOOKUP(K5274,Table!$A$2:$C$121,2,0)</f>
        <v>17</v>
      </c>
      <c r="N5274" s="26">
        <f>VLOOKUP(K5274,Table!$A$2:$C$121,3,0)</f>
        <v>5</v>
      </c>
      <c r="O5274" s="13" t="str">
        <f>VLOOKUP(A5274,Table!$U$1:$V$230,2,0)</f>
        <v>Trigonal</v>
      </c>
      <c r="P5274" s="1"/>
    </row>
    <row r="5275" spans="1:16">
      <c r="A5275" s="12">
        <v>164</v>
      </c>
      <c r="B5275" s="12">
        <v>56010</v>
      </c>
      <c r="C5275" s="12" t="s">
        <v>5851</v>
      </c>
      <c r="D5275" s="12" t="s">
        <v>255</v>
      </c>
      <c r="E5275" s="17" t="s">
        <v>50</v>
      </c>
      <c r="F5275" s="25" t="str">
        <f>LEFT(E5275,MIN(FIND({0,1,2,3,4,5,6,7,8,9},ASC(E5275)&amp;1234567890))-1)</f>
        <v>Ti</v>
      </c>
      <c r="G5275" s="25">
        <f t="shared" si="164"/>
        <v>1</v>
      </c>
      <c r="H5275" s="25">
        <f>VLOOKUP(F5275,Table!$A$2:$C$121,2,0)</f>
        <v>4</v>
      </c>
      <c r="I5275" s="26">
        <f>VLOOKUP(F5275,Table!$A$2:$C$121,3,0)</f>
        <v>4</v>
      </c>
      <c r="J5275" s="17" t="s">
        <v>361</v>
      </c>
      <c r="K5275" s="25" t="str">
        <f>LEFT(J5275,MIN(FIND({0,1,2,3,4,5,6,7,8,9},ASC(J5275)&amp;1234567890))-1)</f>
        <v>Se</v>
      </c>
      <c r="L5275" s="25">
        <f t="shared" si="165"/>
        <v>2</v>
      </c>
      <c r="M5275" s="25">
        <f>VLOOKUP(K5275,Table!$A$2:$C$121,2,0)</f>
        <v>16</v>
      </c>
      <c r="N5275" s="26">
        <f>VLOOKUP(K5275,Table!$A$2:$C$121,3,0)</f>
        <v>4</v>
      </c>
      <c r="O5275" s="13" t="str">
        <f>VLOOKUP(A5275,Table!$U$1:$V$230,2,0)</f>
        <v>Trigonal</v>
      </c>
      <c r="P5275" s="1"/>
    </row>
    <row r="5276" spans="1:16">
      <c r="A5276" s="12">
        <v>164</v>
      </c>
      <c r="B5276" s="12">
        <v>56013</v>
      </c>
      <c r="C5276" s="12" t="s">
        <v>5851</v>
      </c>
      <c r="D5276" s="12" t="s">
        <v>5927</v>
      </c>
      <c r="E5276" s="17" t="s">
        <v>377</v>
      </c>
      <c r="F5276" s="25" t="str">
        <f>LEFT(E5276,MIN(FIND({0,1,2,3,4,5,6,7,8,9},ASC(E5276)&amp;1234567890))-1)</f>
        <v>Zr</v>
      </c>
      <c r="G5276" s="25">
        <f t="shared" si="164"/>
        <v>1</v>
      </c>
      <c r="H5276" s="25">
        <f>VLOOKUP(F5276,Table!$A$2:$C$121,2,0)</f>
        <v>4</v>
      </c>
      <c r="I5276" s="26">
        <f>VLOOKUP(F5276,Table!$A$2:$C$121,3,0)</f>
        <v>5</v>
      </c>
      <c r="J5276" s="17" t="s">
        <v>361</v>
      </c>
      <c r="K5276" s="25" t="str">
        <f>LEFT(J5276,MIN(FIND({0,1,2,3,4,5,6,7,8,9},ASC(J5276)&amp;1234567890))-1)</f>
        <v>Se</v>
      </c>
      <c r="L5276" s="25">
        <f t="shared" si="165"/>
        <v>2</v>
      </c>
      <c r="M5276" s="25">
        <f>VLOOKUP(K5276,Table!$A$2:$C$121,2,0)</f>
        <v>16</v>
      </c>
      <c r="N5276" s="26">
        <f>VLOOKUP(K5276,Table!$A$2:$C$121,3,0)</f>
        <v>4</v>
      </c>
      <c r="O5276" s="13" t="str">
        <f>VLOOKUP(A5276,Table!$U$1:$V$230,2,0)</f>
        <v>Trigonal</v>
      </c>
      <c r="P5276" s="1"/>
    </row>
    <row r="5277" spans="1:16">
      <c r="A5277" s="12">
        <v>164</v>
      </c>
      <c r="B5277" s="12">
        <v>56177</v>
      </c>
      <c r="C5277" s="12" t="s">
        <v>5851</v>
      </c>
      <c r="D5277" s="12" t="s">
        <v>5928</v>
      </c>
      <c r="E5277" s="17" t="s">
        <v>382</v>
      </c>
      <c r="F5277" s="25" t="str">
        <f>LEFT(E5277,MIN(FIND({0,1,2,3,4,5,6,7,8,9},ASC(E5277)&amp;1234567890))-1)</f>
        <v>Tc</v>
      </c>
      <c r="G5277" s="25">
        <f t="shared" si="164"/>
        <v>2</v>
      </c>
      <c r="H5277" s="25">
        <f>VLOOKUP(F5277,Table!$A$2:$C$121,2,0)</f>
        <v>7</v>
      </c>
      <c r="I5277" s="26">
        <f>VLOOKUP(F5277,Table!$A$2:$C$121,3,0)</f>
        <v>5</v>
      </c>
      <c r="J5277" s="17" t="s">
        <v>12858</v>
      </c>
      <c r="K5277" s="25" t="str">
        <f>LEFT(J5277,MIN(FIND({0,1,2,3,4,5,6,7,8,9},ASC(J5277)&amp;1234567890))-1)</f>
        <v>H</v>
      </c>
      <c r="L5277" s="25">
        <f t="shared" si="165"/>
        <v>0.9</v>
      </c>
      <c r="M5277" s="25">
        <f>VLOOKUP(K5277,Table!$A$2:$C$121,2,0)</f>
        <v>1</v>
      </c>
      <c r="N5277" s="26">
        <f>VLOOKUP(K5277,Table!$A$2:$C$121,3,0)</f>
        <v>1</v>
      </c>
      <c r="O5277" s="13" t="str">
        <f>VLOOKUP(A5277,Table!$U$1:$V$230,2,0)</f>
        <v>Trigonal</v>
      </c>
      <c r="P5277" s="1"/>
    </row>
    <row r="5278" spans="1:16">
      <c r="A5278" s="12">
        <v>164</v>
      </c>
      <c r="B5278" s="12">
        <v>94008</v>
      </c>
      <c r="C5278" s="12" t="s">
        <v>5851</v>
      </c>
      <c r="D5278" s="12" t="s">
        <v>5929</v>
      </c>
      <c r="E5278" s="17" t="s">
        <v>12859</v>
      </c>
      <c r="F5278" s="25" t="str">
        <f>LEFT(E5278,MIN(FIND({0,1,2,3,4,5,6,7,8,9},ASC(E5278)&amp;1234567890))-1)</f>
        <v>Ti</v>
      </c>
      <c r="G5278" s="25">
        <f t="shared" si="164"/>
        <v>1.4999999999999999E-2</v>
      </c>
      <c r="H5278" s="25">
        <f>VLOOKUP(F5278,Table!$A$2:$C$121,2,0)</f>
        <v>4</v>
      </c>
      <c r="I5278" s="26">
        <f>VLOOKUP(F5278,Table!$A$2:$C$121,3,0)</f>
        <v>4</v>
      </c>
      <c r="J5278" s="17" t="s">
        <v>50</v>
      </c>
      <c r="K5278" s="25" t="str">
        <f>LEFT(J5278,MIN(FIND({0,1,2,3,4,5,6,7,8,9},ASC(J5278)&amp;1234567890))-1)</f>
        <v>Ti</v>
      </c>
      <c r="L5278" s="25">
        <f t="shared" si="165"/>
        <v>1</v>
      </c>
      <c r="M5278" s="25">
        <f>VLOOKUP(K5278,Table!$A$2:$C$121,2,0)</f>
        <v>4</v>
      </c>
      <c r="N5278" s="26">
        <f>VLOOKUP(K5278,Table!$A$2:$C$121,3,0)</f>
        <v>4</v>
      </c>
      <c r="O5278" s="13" t="str">
        <f>VLOOKUP(A5278,Table!$U$1:$V$230,2,0)</f>
        <v>Trigonal</v>
      </c>
      <c r="P5278" s="1"/>
    </row>
    <row r="5279" spans="1:16">
      <c r="A5279" s="12">
        <v>164</v>
      </c>
      <c r="B5279" s="12">
        <v>57668</v>
      </c>
      <c r="C5279" s="12" t="s">
        <v>5851</v>
      </c>
      <c r="D5279" s="12" t="s">
        <v>5930</v>
      </c>
      <c r="E5279" s="17" t="s">
        <v>445</v>
      </c>
      <c r="F5279" s="25" t="str">
        <f>LEFT(E5279,MIN(FIND({0,1,2,3,4,5,6,7,8,9},ASC(E5279)&amp;1234567890))-1)</f>
        <v>Al</v>
      </c>
      <c r="G5279" s="25">
        <f t="shared" si="164"/>
        <v>3</v>
      </c>
      <c r="H5279" s="25">
        <f>VLOOKUP(F5279,Table!$A$2:$C$121,2,0)</f>
        <v>13</v>
      </c>
      <c r="I5279" s="26">
        <f>VLOOKUP(F5279,Table!$A$2:$C$121,3,0)</f>
        <v>3</v>
      </c>
      <c r="J5279" s="17" t="s">
        <v>461</v>
      </c>
      <c r="K5279" s="25" t="str">
        <f>LEFT(J5279,MIN(FIND({0,1,2,3,4,5,6,7,8,9},ASC(J5279)&amp;1234567890))-1)</f>
        <v>Cu</v>
      </c>
      <c r="L5279" s="25">
        <f t="shared" si="165"/>
        <v>2</v>
      </c>
      <c r="M5279" s="25">
        <f>VLOOKUP(K5279,Table!$A$2:$C$121,2,0)</f>
        <v>11</v>
      </c>
      <c r="N5279" s="26">
        <f>VLOOKUP(K5279,Table!$A$2:$C$121,3,0)</f>
        <v>4</v>
      </c>
      <c r="O5279" s="13" t="str">
        <f>VLOOKUP(A5279,Table!$U$1:$V$230,2,0)</f>
        <v>Trigonal</v>
      </c>
      <c r="P5279" s="1"/>
    </row>
    <row r="5280" spans="1:16">
      <c r="A5280" s="12">
        <v>164</v>
      </c>
      <c r="B5280" s="12">
        <v>58117</v>
      </c>
      <c r="C5280" s="12" t="s">
        <v>5851</v>
      </c>
      <c r="D5280" s="12" t="s">
        <v>5931</v>
      </c>
      <c r="E5280" s="17" t="s">
        <v>445</v>
      </c>
      <c r="F5280" s="25" t="str">
        <f>LEFT(E5280,MIN(FIND({0,1,2,3,4,5,6,7,8,9},ASC(E5280)&amp;1234567890))-1)</f>
        <v>Al</v>
      </c>
      <c r="G5280" s="25">
        <f t="shared" si="164"/>
        <v>3</v>
      </c>
      <c r="H5280" s="25">
        <f>VLOOKUP(F5280,Table!$A$2:$C$121,2,0)</f>
        <v>13</v>
      </c>
      <c r="I5280" s="26">
        <f>VLOOKUP(F5280,Table!$A$2:$C$121,3,0)</f>
        <v>3</v>
      </c>
      <c r="J5280" s="17" t="s">
        <v>11781</v>
      </c>
      <c r="K5280" s="25" t="str">
        <f>LEFT(J5280,MIN(FIND({0,1,2,3,4,5,6,7,8,9},ASC(J5280)&amp;1234567890))-1)</f>
        <v>Pd</v>
      </c>
      <c r="L5280" s="25">
        <f t="shared" si="165"/>
        <v>2</v>
      </c>
      <c r="M5280" s="25">
        <f>VLOOKUP(K5280,Table!$A$2:$C$121,2,0)</f>
        <v>10</v>
      </c>
      <c r="N5280" s="26">
        <f>VLOOKUP(K5280,Table!$A$2:$C$121,3,0)</f>
        <v>5</v>
      </c>
      <c r="O5280" s="13" t="str">
        <f>VLOOKUP(A5280,Table!$U$1:$V$230,2,0)</f>
        <v>Trigonal</v>
      </c>
      <c r="P5280" s="1"/>
    </row>
    <row r="5281" spans="1:16">
      <c r="A5281" s="12">
        <v>164</v>
      </c>
      <c r="B5281" s="12">
        <v>58133</v>
      </c>
      <c r="C5281" s="12" t="s">
        <v>5851</v>
      </c>
      <c r="D5281" s="12" t="s">
        <v>5932</v>
      </c>
      <c r="E5281" s="17" t="s">
        <v>445</v>
      </c>
      <c r="F5281" s="25" t="str">
        <f>LEFT(E5281,MIN(FIND({0,1,2,3,4,5,6,7,8,9},ASC(E5281)&amp;1234567890))-1)</f>
        <v>Al</v>
      </c>
      <c r="G5281" s="25">
        <f t="shared" si="164"/>
        <v>3</v>
      </c>
      <c r="H5281" s="25">
        <f>VLOOKUP(F5281,Table!$A$2:$C$121,2,0)</f>
        <v>13</v>
      </c>
      <c r="I5281" s="26">
        <f>VLOOKUP(F5281,Table!$A$2:$C$121,3,0)</f>
        <v>3</v>
      </c>
      <c r="J5281" s="17" t="s">
        <v>11464</v>
      </c>
      <c r="K5281" s="25" t="str">
        <f>LEFT(J5281,MIN(FIND({0,1,2,3,4,5,6,7,8,9},ASC(J5281)&amp;1234567890))-1)</f>
        <v>Pt</v>
      </c>
      <c r="L5281" s="25">
        <f t="shared" si="165"/>
        <v>2</v>
      </c>
      <c r="M5281" s="25">
        <f>VLOOKUP(K5281,Table!$A$2:$C$121,2,0)</f>
        <v>10</v>
      </c>
      <c r="N5281" s="26">
        <f>VLOOKUP(K5281,Table!$A$2:$C$121,3,0)</f>
        <v>6</v>
      </c>
      <c r="O5281" s="13" t="str">
        <f>VLOOKUP(A5281,Table!$U$1:$V$230,2,0)</f>
        <v>Trigonal</v>
      </c>
      <c r="P5281" s="1"/>
    </row>
    <row r="5282" spans="1:16">
      <c r="A5282" s="12">
        <v>164</v>
      </c>
      <c r="B5282" s="12">
        <v>31750</v>
      </c>
      <c r="C5282" s="12" t="s">
        <v>5851</v>
      </c>
      <c r="D5282" s="12" t="s">
        <v>5933</v>
      </c>
      <c r="E5282" s="17" t="s">
        <v>12860</v>
      </c>
      <c r="F5282" s="25" t="str">
        <f>LEFT(E5282,MIN(FIND({0,1,2,3,4,5,6,7,8,9},ASC(E5282)&amp;1234567890))-1)</f>
        <v>Ac</v>
      </c>
      <c r="G5282" s="25">
        <f t="shared" si="164"/>
        <v>2</v>
      </c>
      <c r="H5282" s="25">
        <f>VLOOKUP(F5282,Table!$A$2:$C$121,2,0)</f>
        <v>3</v>
      </c>
      <c r="I5282" s="26">
        <f>VLOOKUP(F5282,Table!$A$2:$C$121,3,0)</f>
        <v>7</v>
      </c>
      <c r="J5282" s="17" t="s">
        <v>59</v>
      </c>
      <c r="K5282" s="25" t="str">
        <f>LEFT(J5282,MIN(FIND({0,1,2,3,4,5,6,7,8,9},ASC(J5282)&amp;1234567890))-1)</f>
        <v>O</v>
      </c>
      <c r="L5282" s="25">
        <f t="shared" si="165"/>
        <v>3</v>
      </c>
      <c r="M5282" s="25">
        <f>VLOOKUP(K5282,Table!$A$2:$C$121,2,0)</f>
        <v>16</v>
      </c>
      <c r="N5282" s="26">
        <f>VLOOKUP(K5282,Table!$A$2:$C$121,3,0)</f>
        <v>2</v>
      </c>
      <c r="O5282" s="13" t="str">
        <f>VLOOKUP(A5282,Table!$U$1:$V$230,2,0)</f>
        <v>Trigonal</v>
      </c>
      <c r="P5282" s="1"/>
    </row>
    <row r="5283" spans="1:16">
      <c r="A5283" s="12">
        <v>164</v>
      </c>
      <c r="B5283" s="12">
        <v>58609</v>
      </c>
      <c r="C5283" s="12" t="s">
        <v>5851</v>
      </c>
      <c r="D5283" s="12" t="s">
        <v>5934</v>
      </c>
      <c r="E5283" s="17" t="s">
        <v>35</v>
      </c>
      <c r="F5283" s="25" t="str">
        <f>LEFT(E5283,MIN(FIND({0,1,2,3,4,5,6,7,8,9},ASC(E5283)&amp;1234567890))-1)</f>
        <v>Au</v>
      </c>
      <c r="G5283" s="25">
        <f t="shared" si="164"/>
        <v>2</v>
      </c>
      <c r="H5283" s="25">
        <f>VLOOKUP(F5283,Table!$A$2:$C$121,2,0)</f>
        <v>11</v>
      </c>
      <c r="I5283" s="26">
        <f>VLOOKUP(F5283,Table!$A$2:$C$121,3,0)</f>
        <v>6</v>
      </c>
      <c r="J5283" s="17" t="s">
        <v>343</v>
      </c>
      <c r="K5283" s="25" t="str">
        <f>LEFT(J5283,MIN(FIND({0,1,2,3,4,5,6,7,8,9},ASC(J5283)&amp;1234567890))-1)</f>
        <v>U</v>
      </c>
      <c r="L5283" s="25">
        <f t="shared" si="165"/>
        <v>1</v>
      </c>
      <c r="M5283" s="25">
        <f>VLOOKUP(K5283,Table!$A$2:$C$121,2,0)</f>
        <v>3</v>
      </c>
      <c r="N5283" s="26">
        <f>VLOOKUP(K5283,Table!$A$2:$C$121,3,0)</f>
        <v>7</v>
      </c>
      <c r="O5283" s="13" t="str">
        <f>VLOOKUP(A5283,Table!$U$1:$V$230,2,0)</f>
        <v>Trigonal</v>
      </c>
      <c r="P5283" s="1"/>
    </row>
    <row r="5284" spans="1:16">
      <c r="A5284" s="12">
        <v>164</v>
      </c>
      <c r="B5284" s="12">
        <v>58951</v>
      </c>
      <c r="C5284" s="12" t="s">
        <v>5851</v>
      </c>
      <c r="D5284" s="12" t="s">
        <v>5935</v>
      </c>
      <c r="E5284" s="17" t="s">
        <v>11818</v>
      </c>
      <c r="F5284" s="25" t="str">
        <f>LEFT(E5284,MIN(FIND({0,1,2,3,4,5,6,7,8,9},ASC(E5284)&amp;1234567890))-1)</f>
        <v>Cd</v>
      </c>
      <c r="G5284" s="25">
        <f t="shared" si="164"/>
        <v>2</v>
      </c>
      <c r="H5284" s="25">
        <f>VLOOKUP(F5284,Table!$A$2:$C$121,2,0)</f>
        <v>12</v>
      </c>
      <c r="I5284" s="26">
        <f>VLOOKUP(F5284,Table!$A$2:$C$121,3,0)</f>
        <v>5</v>
      </c>
      <c r="J5284" s="17" t="s">
        <v>11331</v>
      </c>
      <c r="K5284" s="25" t="str">
        <f>LEFT(J5284,MIN(FIND({0,1,2,3,4,5,6,7,8,9},ASC(J5284)&amp;1234567890))-1)</f>
        <v>Ce</v>
      </c>
      <c r="L5284" s="25">
        <f t="shared" si="165"/>
        <v>1</v>
      </c>
      <c r="M5284" s="25">
        <f>VLOOKUP(K5284,Table!$A$2:$C$121,2,0)</f>
        <v>3</v>
      </c>
      <c r="N5284" s="26">
        <f>VLOOKUP(K5284,Table!$A$2:$C$121,3,0)</f>
        <v>6</v>
      </c>
      <c r="O5284" s="13" t="str">
        <f>VLOOKUP(A5284,Table!$U$1:$V$230,2,0)</f>
        <v>Trigonal</v>
      </c>
      <c r="P5284" s="1"/>
    </row>
    <row r="5285" spans="1:16">
      <c r="A5285" s="12">
        <v>164</v>
      </c>
      <c r="B5285" s="12">
        <v>58976</v>
      </c>
      <c r="C5285" s="12" t="s">
        <v>5851</v>
      </c>
      <c r="D5285" s="12" t="s">
        <v>5936</v>
      </c>
      <c r="E5285" s="17" t="s">
        <v>11818</v>
      </c>
      <c r="F5285" s="25" t="str">
        <f>LEFT(E5285,MIN(FIND({0,1,2,3,4,5,6,7,8,9},ASC(E5285)&amp;1234567890))-1)</f>
        <v>Cd</v>
      </c>
      <c r="G5285" s="25">
        <f t="shared" si="164"/>
        <v>2</v>
      </c>
      <c r="H5285" s="25">
        <f>VLOOKUP(F5285,Table!$A$2:$C$121,2,0)</f>
        <v>12</v>
      </c>
      <c r="I5285" s="26">
        <f>VLOOKUP(F5285,Table!$A$2:$C$121,3,0)</f>
        <v>5</v>
      </c>
      <c r="J5285" s="17" t="s">
        <v>11306</v>
      </c>
      <c r="K5285" s="25" t="str">
        <f>LEFT(J5285,MIN(FIND({0,1,2,3,4,5,6,7,8,9},ASC(J5285)&amp;1234567890))-1)</f>
        <v>Gd</v>
      </c>
      <c r="L5285" s="25">
        <f t="shared" si="165"/>
        <v>1</v>
      </c>
      <c r="M5285" s="25">
        <f>VLOOKUP(K5285,Table!$A$2:$C$121,2,0)</f>
        <v>3</v>
      </c>
      <c r="N5285" s="26">
        <f>VLOOKUP(K5285,Table!$A$2:$C$121,3,0)</f>
        <v>6</v>
      </c>
      <c r="O5285" s="13" t="str">
        <f>VLOOKUP(A5285,Table!$U$1:$V$230,2,0)</f>
        <v>Trigonal</v>
      </c>
      <c r="P5285" s="1"/>
    </row>
    <row r="5286" spans="1:16">
      <c r="A5286" s="12">
        <v>164</v>
      </c>
      <c r="B5286" s="12">
        <v>102050</v>
      </c>
      <c r="C5286" s="12" t="s">
        <v>5851</v>
      </c>
      <c r="D5286" s="12" t="s">
        <v>5937</v>
      </c>
      <c r="E5286" s="17" t="s">
        <v>11818</v>
      </c>
      <c r="F5286" s="25" t="str">
        <f>LEFT(E5286,MIN(FIND({0,1,2,3,4,5,6,7,8,9},ASC(E5286)&amp;1234567890))-1)</f>
        <v>Cd</v>
      </c>
      <c r="G5286" s="25">
        <f t="shared" si="164"/>
        <v>2</v>
      </c>
      <c r="H5286" s="25">
        <f>VLOOKUP(F5286,Table!$A$2:$C$121,2,0)</f>
        <v>12</v>
      </c>
      <c r="I5286" s="26">
        <f>VLOOKUP(F5286,Table!$A$2:$C$121,3,0)</f>
        <v>5</v>
      </c>
      <c r="J5286" s="17" t="s">
        <v>11332</v>
      </c>
      <c r="K5286" s="25" t="str">
        <f>LEFT(J5286,MIN(FIND({0,1,2,3,4,5,6,7,8,9},ASC(J5286)&amp;1234567890))-1)</f>
        <v>Pr</v>
      </c>
      <c r="L5286" s="25">
        <f t="shared" si="165"/>
        <v>1</v>
      </c>
      <c r="M5286" s="25">
        <f>VLOOKUP(K5286,Table!$A$2:$C$121,2,0)</f>
        <v>3</v>
      </c>
      <c r="N5286" s="26">
        <f>VLOOKUP(K5286,Table!$A$2:$C$121,3,0)</f>
        <v>6</v>
      </c>
      <c r="O5286" s="13" t="str">
        <f>VLOOKUP(A5286,Table!$U$1:$V$230,2,0)</f>
        <v>Trigonal</v>
      </c>
      <c r="P5286" s="1"/>
    </row>
    <row r="5287" spans="1:16">
      <c r="A5287" s="12">
        <v>164</v>
      </c>
      <c r="B5287" s="12">
        <v>102065</v>
      </c>
      <c r="C5287" s="12" t="s">
        <v>5851</v>
      </c>
      <c r="D5287" s="12" t="s">
        <v>5938</v>
      </c>
      <c r="E5287" s="17" t="s">
        <v>11818</v>
      </c>
      <c r="F5287" s="25" t="str">
        <f>LEFT(E5287,MIN(FIND({0,1,2,3,4,5,6,7,8,9},ASC(E5287)&amp;1234567890))-1)</f>
        <v>Cd</v>
      </c>
      <c r="G5287" s="25">
        <f t="shared" si="164"/>
        <v>2</v>
      </c>
      <c r="H5287" s="25">
        <f>VLOOKUP(F5287,Table!$A$2:$C$121,2,0)</f>
        <v>12</v>
      </c>
      <c r="I5287" s="26">
        <f>VLOOKUP(F5287,Table!$A$2:$C$121,3,0)</f>
        <v>5</v>
      </c>
      <c r="J5287" s="17" t="s">
        <v>590</v>
      </c>
      <c r="K5287" s="25" t="str">
        <f>LEFT(J5287,MIN(FIND({0,1,2,3,4,5,6,7,8,9},ASC(J5287)&amp;1234567890))-1)</f>
        <v>Sm</v>
      </c>
      <c r="L5287" s="25">
        <f t="shared" si="165"/>
        <v>1</v>
      </c>
      <c r="M5287" s="25">
        <f>VLOOKUP(K5287,Table!$A$2:$C$121,2,0)</f>
        <v>3</v>
      </c>
      <c r="N5287" s="26">
        <f>VLOOKUP(K5287,Table!$A$2:$C$121,3,0)</f>
        <v>6</v>
      </c>
      <c r="O5287" s="13" t="str">
        <f>VLOOKUP(A5287,Table!$U$1:$V$230,2,0)</f>
        <v>Trigonal</v>
      </c>
      <c r="P5287" s="1"/>
    </row>
    <row r="5288" spans="1:16">
      <c r="A5288" s="12">
        <v>164</v>
      </c>
      <c r="B5288" s="12">
        <v>102079</v>
      </c>
      <c r="C5288" s="12" t="s">
        <v>5851</v>
      </c>
      <c r="D5288" s="12" t="s">
        <v>5939</v>
      </c>
      <c r="E5288" s="17" t="s">
        <v>11818</v>
      </c>
      <c r="F5288" s="25" t="str">
        <f>LEFT(E5288,MIN(FIND({0,1,2,3,4,5,6,7,8,9},ASC(E5288)&amp;1234567890))-1)</f>
        <v>Cd</v>
      </c>
      <c r="G5288" s="25">
        <f t="shared" si="164"/>
        <v>2</v>
      </c>
      <c r="H5288" s="25">
        <f>VLOOKUP(F5288,Table!$A$2:$C$121,2,0)</f>
        <v>12</v>
      </c>
      <c r="I5288" s="26">
        <f>VLOOKUP(F5288,Table!$A$2:$C$121,3,0)</f>
        <v>5</v>
      </c>
      <c r="J5288" s="17" t="s">
        <v>11334</v>
      </c>
      <c r="K5288" s="25" t="str">
        <f>LEFT(J5288,MIN(FIND({0,1,2,3,4,5,6,7,8,9},ASC(J5288)&amp;1234567890))-1)</f>
        <v>Tm</v>
      </c>
      <c r="L5288" s="25">
        <f t="shared" si="165"/>
        <v>1</v>
      </c>
      <c r="M5288" s="25">
        <f>VLOOKUP(K5288,Table!$A$2:$C$121,2,0)</f>
        <v>3</v>
      </c>
      <c r="N5288" s="26">
        <f>VLOOKUP(K5288,Table!$A$2:$C$121,3,0)</f>
        <v>6</v>
      </c>
      <c r="O5288" s="13" t="str">
        <f>VLOOKUP(A5288,Table!$U$1:$V$230,2,0)</f>
        <v>Trigonal</v>
      </c>
      <c r="P5288" s="1"/>
    </row>
    <row r="5289" spans="1:16">
      <c r="A5289" s="12">
        <v>164</v>
      </c>
      <c r="B5289" s="12">
        <v>102084</v>
      </c>
      <c r="C5289" s="12" t="s">
        <v>5851</v>
      </c>
      <c r="D5289" s="12" t="s">
        <v>5940</v>
      </c>
      <c r="E5289" s="17" t="s">
        <v>11818</v>
      </c>
      <c r="F5289" s="25" t="str">
        <f>LEFT(E5289,MIN(FIND({0,1,2,3,4,5,6,7,8,9},ASC(E5289)&amp;1234567890))-1)</f>
        <v>Cd</v>
      </c>
      <c r="G5289" s="25">
        <f t="shared" si="164"/>
        <v>2</v>
      </c>
      <c r="H5289" s="25">
        <f>VLOOKUP(F5289,Table!$A$2:$C$121,2,0)</f>
        <v>12</v>
      </c>
      <c r="I5289" s="26">
        <f>VLOOKUP(F5289,Table!$A$2:$C$121,3,0)</f>
        <v>5</v>
      </c>
      <c r="J5289" s="17" t="s">
        <v>11336</v>
      </c>
      <c r="K5289" s="25" t="str">
        <f>LEFT(J5289,MIN(FIND({0,1,2,3,4,5,6,7,8,9},ASC(J5289)&amp;1234567890))-1)</f>
        <v>Y</v>
      </c>
      <c r="L5289" s="25">
        <f t="shared" si="165"/>
        <v>1</v>
      </c>
      <c r="M5289" s="25">
        <f>VLOOKUP(K5289,Table!$A$2:$C$121,2,0)</f>
        <v>3</v>
      </c>
      <c r="N5289" s="26">
        <f>VLOOKUP(K5289,Table!$A$2:$C$121,3,0)</f>
        <v>5</v>
      </c>
      <c r="O5289" s="13" t="str">
        <f>VLOOKUP(A5289,Table!$U$1:$V$230,2,0)</f>
        <v>Trigonal</v>
      </c>
      <c r="P5289" s="1"/>
    </row>
    <row r="5290" spans="1:16">
      <c r="A5290" s="12">
        <v>164</v>
      </c>
      <c r="B5290" s="12">
        <v>24313</v>
      </c>
      <c r="C5290" s="12" t="s">
        <v>5851</v>
      </c>
      <c r="D5290" s="12" t="s">
        <v>254</v>
      </c>
      <c r="E5290" s="17" t="s">
        <v>405</v>
      </c>
      <c r="F5290" s="25" t="str">
        <f>LEFT(E5290,MIN(FIND({0,1,2,3,4,5,6,7,8,9},ASC(E5290)&amp;1234567890))-1)</f>
        <v>Ta</v>
      </c>
      <c r="G5290" s="25">
        <f t="shared" si="164"/>
        <v>1</v>
      </c>
      <c r="H5290" s="25">
        <f>VLOOKUP(F5290,Table!$A$2:$C$121,2,0)</f>
        <v>5</v>
      </c>
      <c r="I5290" s="26">
        <f>VLOOKUP(F5290,Table!$A$2:$C$121,3,0)</f>
        <v>6</v>
      </c>
      <c r="J5290" s="17" t="s">
        <v>361</v>
      </c>
      <c r="K5290" s="25" t="str">
        <f>LEFT(J5290,MIN(FIND({0,1,2,3,4,5,6,7,8,9},ASC(J5290)&amp;1234567890))-1)</f>
        <v>Se</v>
      </c>
      <c r="L5290" s="25">
        <f t="shared" si="165"/>
        <v>2</v>
      </c>
      <c r="M5290" s="25">
        <f>VLOOKUP(K5290,Table!$A$2:$C$121,2,0)</f>
        <v>16</v>
      </c>
      <c r="N5290" s="26">
        <f>VLOOKUP(K5290,Table!$A$2:$C$121,3,0)</f>
        <v>4</v>
      </c>
      <c r="O5290" s="13" t="str">
        <f>VLOOKUP(A5290,Table!$U$1:$V$230,2,0)</f>
        <v>Trigonal</v>
      </c>
      <c r="P5290" s="1"/>
    </row>
    <row r="5291" spans="1:16">
      <c r="A5291" s="12">
        <v>164</v>
      </c>
      <c r="B5291" s="12">
        <v>24756</v>
      </c>
      <c r="C5291" s="12" t="s">
        <v>5851</v>
      </c>
      <c r="D5291" s="12" t="s">
        <v>1802</v>
      </c>
      <c r="E5291" s="17" t="s">
        <v>405</v>
      </c>
      <c r="F5291" s="25" t="str">
        <f>LEFT(E5291,MIN(FIND({0,1,2,3,4,5,6,7,8,9},ASC(E5291)&amp;1234567890))-1)</f>
        <v>Ta</v>
      </c>
      <c r="G5291" s="25">
        <f t="shared" si="164"/>
        <v>1</v>
      </c>
      <c r="H5291" s="25">
        <f>VLOOKUP(F5291,Table!$A$2:$C$121,2,0)</f>
        <v>5</v>
      </c>
      <c r="I5291" s="26">
        <f>VLOOKUP(F5291,Table!$A$2:$C$121,3,0)</f>
        <v>6</v>
      </c>
      <c r="J5291" s="17" t="s">
        <v>34</v>
      </c>
      <c r="K5291" s="25" t="str">
        <f>LEFT(J5291,MIN(FIND({0,1,2,3,4,5,6,7,8,9},ASC(J5291)&amp;1234567890))-1)</f>
        <v>S</v>
      </c>
      <c r="L5291" s="25">
        <f t="shared" si="165"/>
        <v>2</v>
      </c>
      <c r="M5291" s="25">
        <f>VLOOKUP(K5291,Table!$A$2:$C$121,2,0)</f>
        <v>16</v>
      </c>
      <c r="N5291" s="26">
        <f>VLOOKUP(K5291,Table!$A$2:$C$121,3,0)</f>
        <v>3</v>
      </c>
      <c r="O5291" s="13" t="str">
        <f>VLOOKUP(A5291,Table!$U$1:$V$230,2,0)</f>
        <v>Trigonal</v>
      </c>
      <c r="P5291" s="1"/>
    </row>
    <row r="5292" spans="1:16">
      <c r="A5292" s="12">
        <v>164</v>
      </c>
      <c r="B5292" s="12">
        <v>57516</v>
      </c>
      <c r="C5292" s="12" t="s">
        <v>5851</v>
      </c>
      <c r="D5292" s="12" t="s">
        <v>5941</v>
      </c>
      <c r="E5292" s="17" t="s">
        <v>11483</v>
      </c>
      <c r="F5292" s="25" t="str">
        <f>LEFT(E5292,MIN(FIND({0,1,2,3,4,5,6,7,8,9},ASC(E5292)&amp;1234567890))-1)</f>
        <v>Al</v>
      </c>
      <c r="G5292" s="25">
        <f t="shared" si="164"/>
        <v>13</v>
      </c>
      <c r="H5292" s="25">
        <f>VLOOKUP(F5292,Table!$A$2:$C$121,2,0)</f>
        <v>13</v>
      </c>
      <c r="I5292" s="26">
        <f>VLOOKUP(F5292,Table!$A$2:$C$121,3,0)</f>
        <v>3</v>
      </c>
      <c r="J5292" s="17" t="s">
        <v>12047</v>
      </c>
      <c r="K5292" s="25" t="str">
        <f>LEFT(J5292,MIN(FIND({0,1,2,3,4,5,6,7,8,9},ASC(J5292)&amp;1234567890))-1)</f>
        <v>Ba</v>
      </c>
      <c r="L5292" s="25">
        <f t="shared" si="165"/>
        <v>7</v>
      </c>
      <c r="M5292" s="25">
        <f>VLOOKUP(K5292,Table!$A$2:$C$121,2,0)</f>
        <v>2</v>
      </c>
      <c r="N5292" s="26">
        <f>VLOOKUP(K5292,Table!$A$2:$C$121,3,0)</f>
        <v>6</v>
      </c>
      <c r="O5292" s="13" t="str">
        <f>VLOOKUP(A5292,Table!$U$1:$V$230,2,0)</f>
        <v>Trigonal</v>
      </c>
      <c r="P5292" s="1"/>
    </row>
    <row r="5293" spans="1:16">
      <c r="A5293" s="12">
        <v>164</v>
      </c>
      <c r="B5293" s="12">
        <v>103778</v>
      </c>
      <c r="C5293" s="12" t="s">
        <v>5851</v>
      </c>
      <c r="D5293" s="12" t="s">
        <v>5942</v>
      </c>
      <c r="E5293" s="17" t="s">
        <v>12861</v>
      </c>
      <c r="F5293" s="25" t="str">
        <f>LEFT(E5293,MIN(FIND({0,1,2,3,4,5,6,7,8,9},ASC(E5293)&amp;1234567890))-1)</f>
        <v>Ga</v>
      </c>
      <c r="G5293" s="25">
        <f t="shared" si="164"/>
        <v>4.1500000000000004</v>
      </c>
      <c r="H5293" s="25">
        <f>VLOOKUP(F5293,Table!$A$2:$C$121,2,0)</f>
        <v>13</v>
      </c>
      <c r="I5293" s="26">
        <f>VLOOKUP(F5293,Table!$A$2:$C$121,3,0)</f>
        <v>4</v>
      </c>
      <c r="J5293" s="17" t="s">
        <v>12862</v>
      </c>
      <c r="K5293" s="25" t="str">
        <f>LEFT(J5293,MIN(FIND({0,1,2,3,4,5,6,7,8,9},ASC(J5293)&amp;1234567890))-1)</f>
        <v>Li</v>
      </c>
      <c r="L5293" s="25">
        <f t="shared" si="165"/>
        <v>4.8499999999999996</v>
      </c>
      <c r="M5293" s="25">
        <f>VLOOKUP(K5293,Table!$A$2:$C$121,2,0)</f>
        <v>1</v>
      </c>
      <c r="N5293" s="26">
        <f>VLOOKUP(K5293,Table!$A$2:$C$121,3,0)</f>
        <v>2</v>
      </c>
      <c r="O5293" s="13" t="str">
        <f>VLOOKUP(A5293,Table!$U$1:$V$230,2,0)</f>
        <v>Trigonal</v>
      </c>
      <c r="P5293" s="1"/>
    </row>
    <row r="5294" spans="1:16">
      <c r="A5294" s="12">
        <v>164</v>
      </c>
      <c r="B5294" s="12">
        <v>103860</v>
      </c>
      <c r="C5294" s="12" t="s">
        <v>5851</v>
      </c>
      <c r="D5294" s="12" t="s">
        <v>5943</v>
      </c>
      <c r="E5294" s="17" t="s">
        <v>11560</v>
      </c>
      <c r="F5294" s="25" t="str">
        <f>LEFT(E5294,MIN(FIND({0,1,2,3,4,5,6,7,8,9},ASC(E5294)&amp;1234567890))-1)</f>
        <v>Ga</v>
      </c>
      <c r="G5294" s="25">
        <f t="shared" si="164"/>
        <v>3</v>
      </c>
      <c r="H5294" s="25">
        <f>VLOOKUP(F5294,Table!$A$2:$C$121,2,0)</f>
        <v>13</v>
      </c>
      <c r="I5294" s="26">
        <f>VLOOKUP(F5294,Table!$A$2:$C$121,3,0)</f>
        <v>4</v>
      </c>
      <c r="J5294" s="17" t="s">
        <v>11386</v>
      </c>
      <c r="K5294" s="25" t="str">
        <f>LEFT(J5294,MIN(FIND({0,1,2,3,4,5,6,7,8,9},ASC(J5294)&amp;1234567890))-1)</f>
        <v>Ni</v>
      </c>
      <c r="L5294" s="25">
        <f t="shared" si="165"/>
        <v>2</v>
      </c>
      <c r="M5294" s="25">
        <f>VLOOKUP(K5294,Table!$A$2:$C$121,2,0)</f>
        <v>10</v>
      </c>
      <c r="N5294" s="26">
        <f>VLOOKUP(K5294,Table!$A$2:$C$121,3,0)</f>
        <v>4</v>
      </c>
      <c r="O5294" s="13" t="str">
        <f>VLOOKUP(A5294,Table!$U$1:$V$230,2,0)</f>
        <v>Trigonal</v>
      </c>
      <c r="P5294" s="1"/>
    </row>
    <row r="5295" spans="1:16">
      <c r="A5295" s="12">
        <v>164</v>
      </c>
      <c r="B5295" s="12">
        <v>103926</v>
      </c>
      <c r="C5295" s="12" t="s">
        <v>5851</v>
      </c>
      <c r="D5295" s="12" t="s">
        <v>5944</v>
      </c>
      <c r="E5295" s="17" t="s">
        <v>11560</v>
      </c>
      <c r="F5295" s="25" t="str">
        <f>LEFT(E5295,MIN(FIND({0,1,2,3,4,5,6,7,8,9},ASC(E5295)&amp;1234567890))-1)</f>
        <v>Ga</v>
      </c>
      <c r="G5295" s="25">
        <f t="shared" si="164"/>
        <v>3</v>
      </c>
      <c r="H5295" s="25">
        <f>VLOOKUP(F5295,Table!$A$2:$C$121,2,0)</f>
        <v>13</v>
      </c>
      <c r="I5295" s="26">
        <f>VLOOKUP(F5295,Table!$A$2:$C$121,3,0)</f>
        <v>4</v>
      </c>
      <c r="J5295" s="17" t="s">
        <v>11464</v>
      </c>
      <c r="K5295" s="25" t="str">
        <f>LEFT(J5295,MIN(FIND({0,1,2,3,4,5,6,7,8,9},ASC(J5295)&amp;1234567890))-1)</f>
        <v>Pt</v>
      </c>
      <c r="L5295" s="25">
        <f t="shared" si="165"/>
        <v>2</v>
      </c>
      <c r="M5295" s="25">
        <f>VLOOKUP(K5295,Table!$A$2:$C$121,2,0)</f>
        <v>10</v>
      </c>
      <c r="N5295" s="26">
        <f>VLOOKUP(K5295,Table!$A$2:$C$121,3,0)</f>
        <v>6</v>
      </c>
      <c r="O5295" s="13" t="str">
        <f>VLOOKUP(A5295,Table!$U$1:$V$230,2,0)</f>
        <v>Trigonal</v>
      </c>
      <c r="P5295" s="1"/>
    </row>
    <row r="5296" spans="1:16">
      <c r="A5296" s="12">
        <v>164</v>
      </c>
      <c r="B5296" s="12">
        <v>104331</v>
      </c>
      <c r="C5296" s="12" t="s">
        <v>5851</v>
      </c>
      <c r="D5296" s="12" t="s">
        <v>5945</v>
      </c>
      <c r="E5296" s="17" t="s">
        <v>11724</v>
      </c>
      <c r="F5296" s="25" t="str">
        <f>LEFT(E5296,MIN(FIND({0,1,2,3,4,5,6,7,8,9},ASC(E5296)&amp;1234567890))-1)</f>
        <v>Hg</v>
      </c>
      <c r="G5296" s="25">
        <f t="shared" si="164"/>
        <v>2</v>
      </c>
      <c r="H5296" s="25">
        <f>VLOOKUP(F5296,Table!$A$2:$C$121,2,0)</f>
        <v>12</v>
      </c>
      <c r="I5296" s="26">
        <f>VLOOKUP(F5296,Table!$A$2:$C$121,3,0)</f>
        <v>6</v>
      </c>
      <c r="J5296" s="17" t="s">
        <v>615</v>
      </c>
      <c r="K5296" s="25" t="str">
        <f>LEFT(J5296,MIN(FIND({0,1,2,3,4,5,6,7,8,9},ASC(J5296)&amp;1234567890))-1)</f>
        <v>Nd</v>
      </c>
      <c r="L5296" s="25">
        <f t="shared" si="165"/>
        <v>1</v>
      </c>
      <c r="M5296" s="25">
        <f>VLOOKUP(K5296,Table!$A$2:$C$121,2,0)</f>
        <v>3</v>
      </c>
      <c r="N5296" s="26">
        <f>VLOOKUP(K5296,Table!$A$2:$C$121,3,0)</f>
        <v>6</v>
      </c>
      <c r="O5296" s="13" t="str">
        <f>VLOOKUP(A5296,Table!$U$1:$V$230,2,0)</f>
        <v>Trigonal</v>
      </c>
      <c r="P5296" s="1"/>
    </row>
    <row r="5297" spans="1:16">
      <c r="A5297" s="12">
        <v>164</v>
      </c>
      <c r="B5297" s="12">
        <v>104371</v>
      </c>
      <c r="C5297" s="12" t="s">
        <v>5851</v>
      </c>
      <c r="D5297" s="12" t="s">
        <v>5946</v>
      </c>
      <c r="E5297" s="17" t="s">
        <v>11724</v>
      </c>
      <c r="F5297" s="25" t="str">
        <f>LEFT(E5297,MIN(FIND({0,1,2,3,4,5,6,7,8,9},ASC(E5297)&amp;1234567890))-1)</f>
        <v>Hg</v>
      </c>
      <c r="G5297" s="25">
        <f t="shared" si="164"/>
        <v>2</v>
      </c>
      <c r="H5297" s="25">
        <f>VLOOKUP(F5297,Table!$A$2:$C$121,2,0)</f>
        <v>12</v>
      </c>
      <c r="I5297" s="26">
        <f>VLOOKUP(F5297,Table!$A$2:$C$121,3,0)</f>
        <v>6</v>
      </c>
      <c r="J5297" s="17" t="s">
        <v>530</v>
      </c>
      <c r="K5297" s="25" t="str">
        <f>LEFT(J5297,MIN(FIND({0,1,2,3,4,5,6,7,8,9},ASC(J5297)&amp;1234567890))-1)</f>
        <v>Yb</v>
      </c>
      <c r="L5297" s="25">
        <f t="shared" si="165"/>
        <v>1</v>
      </c>
      <c r="M5297" s="25">
        <f>VLOOKUP(K5297,Table!$A$2:$C$121,2,0)</f>
        <v>3</v>
      </c>
      <c r="N5297" s="26">
        <f>VLOOKUP(K5297,Table!$A$2:$C$121,3,0)</f>
        <v>6</v>
      </c>
      <c r="O5297" s="13" t="str">
        <f>VLOOKUP(A5297,Table!$U$1:$V$230,2,0)</f>
        <v>Trigonal</v>
      </c>
      <c r="P5297" s="1"/>
    </row>
    <row r="5298" spans="1:16">
      <c r="A5298" s="12">
        <v>164</v>
      </c>
      <c r="B5298" s="12">
        <v>104786</v>
      </c>
      <c r="C5298" s="12" t="s">
        <v>5851</v>
      </c>
      <c r="D5298" s="12" t="s">
        <v>5947</v>
      </c>
      <c r="E5298" s="17" t="s">
        <v>11873</v>
      </c>
      <c r="F5298" s="25" t="str">
        <f>LEFT(E5298,MIN(FIND({0,1,2,3,4,5,6,7,8,9},ASC(E5298)&amp;1234567890))-1)</f>
        <v>Li</v>
      </c>
      <c r="G5298" s="25">
        <f t="shared" si="164"/>
        <v>13</v>
      </c>
      <c r="H5298" s="25">
        <f>VLOOKUP(F5298,Table!$A$2:$C$121,2,0)</f>
        <v>1</v>
      </c>
      <c r="I5298" s="26">
        <f>VLOOKUP(F5298,Table!$A$2:$C$121,3,0)</f>
        <v>2</v>
      </c>
      <c r="J5298" s="17" t="s">
        <v>11779</v>
      </c>
      <c r="K5298" s="25" t="str">
        <f>LEFT(J5298,MIN(FIND({0,1,2,3,4,5,6,7,8,9},ASC(J5298)&amp;1234567890))-1)</f>
        <v>Sn</v>
      </c>
      <c r="L5298" s="25">
        <f t="shared" si="165"/>
        <v>5</v>
      </c>
      <c r="M5298" s="25">
        <f>VLOOKUP(K5298,Table!$A$2:$C$121,2,0)</f>
        <v>14</v>
      </c>
      <c r="N5298" s="26">
        <f>VLOOKUP(K5298,Table!$A$2:$C$121,3,0)</f>
        <v>5</v>
      </c>
      <c r="O5298" s="13" t="str">
        <f>VLOOKUP(A5298,Table!$U$1:$V$230,2,0)</f>
        <v>Trigonal</v>
      </c>
      <c r="P5298" s="1"/>
    </row>
    <row r="5299" spans="1:16">
      <c r="A5299" s="12">
        <v>164</v>
      </c>
      <c r="B5299" s="12">
        <v>105730</v>
      </c>
      <c r="C5299" s="12" t="s">
        <v>5851</v>
      </c>
      <c r="D5299" s="12" t="s">
        <v>5948</v>
      </c>
      <c r="E5299" s="17" t="s">
        <v>11574</v>
      </c>
      <c r="F5299" s="25" t="str">
        <f>LEFT(E5299,MIN(FIND({0,1,2,3,4,5,6,7,8,9},ASC(E5299)&amp;1234567890))-1)</f>
        <v>Pd</v>
      </c>
      <c r="G5299" s="25">
        <f t="shared" si="164"/>
        <v>13</v>
      </c>
      <c r="H5299" s="25">
        <f>VLOOKUP(F5299,Table!$A$2:$C$121,2,0)</f>
        <v>10</v>
      </c>
      <c r="I5299" s="26">
        <f>VLOOKUP(F5299,Table!$A$2:$C$121,3,0)</f>
        <v>5</v>
      </c>
      <c r="J5299" s="17" t="s">
        <v>12863</v>
      </c>
      <c r="K5299" s="25" t="str">
        <f>LEFT(J5299,MIN(FIND({0,1,2,3,4,5,6,7,8,9},ASC(J5299)&amp;1234567890))-1)</f>
        <v>Tl</v>
      </c>
      <c r="L5299" s="25">
        <f t="shared" si="165"/>
        <v>9</v>
      </c>
      <c r="M5299" s="25">
        <f>VLOOKUP(K5299,Table!$A$2:$C$121,2,0)</f>
        <v>13</v>
      </c>
      <c r="N5299" s="26">
        <f>VLOOKUP(K5299,Table!$A$2:$C$121,3,0)</f>
        <v>6</v>
      </c>
      <c r="O5299" s="13" t="str">
        <f>VLOOKUP(A5299,Table!$U$1:$V$230,2,0)</f>
        <v>Trigonal</v>
      </c>
      <c r="P5299" s="1"/>
    </row>
    <row r="5300" spans="1:16">
      <c r="A5300" s="12">
        <v>164</v>
      </c>
      <c r="B5300" s="12">
        <v>240093</v>
      </c>
      <c r="C5300" s="12" t="s">
        <v>5851</v>
      </c>
      <c r="D5300" s="12" t="s">
        <v>5949</v>
      </c>
      <c r="E5300" s="17" t="s">
        <v>12864</v>
      </c>
      <c r="F5300" s="25" t="str">
        <f>LEFT(E5300,MIN(FIND({0,1,2,3,4,5,6,7,8,9},ASC(E5300)&amp;1234567890))-1)</f>
        <v>In</v>
      </c>
      <c r="G5300" s="25">
        <f t="shared" si="164"/>
        <v>80</v>
      </c>
      <c r="H5300" s="25">
        <f>VLOOKUP(F5300,Table!$A$2:$C$121,2,0)</f>
        <v>13</v>
      </c>
      <c r="I5300" s="26">
        <f>VLOOKUP(F5300,Table!$A$2:$C$121,3,0)</f>
        <v>5</v>
      </c>
      <c r="J5300" s="17" t="s">
        <v>12865</v>
      </c>
      <c r="K5300" s="25" t="str">
        <f>LEFT(J5300,MIN(FIND({0,1,2,3,4,5,6,7,8,9},ASC(J5300)&amp;1234567890))-1)</f>
        <v>K</v>
      </c>
      <c r="L5300" s="25">
        <f t="shared" si="165"/>
        <v>39</v>
      </c>
      <c r="M5300" s="25">
        <f>VLOOKUP(K5300,Table!$A$2:$C$121,2,0)</f>
        <v>1</v>
      </c>
      <c r="N5300" s="26">
        <f>VLOOKUP(K5300,Table!$A$2:$C$121,3,0)</f>
        <v>4</v>
      </c>
      <c r="O5300" s="13" t="str">
        <f>VLOOKUP(A5300,Table!$U$1:$V$230,2,0)</f>
        <v>Trigonal</v>
      </c>
      <c r="P5300" s="1"/>
    </row>
    <row r="5301" spans="1:16">
      <c r="A5301" s="12">
        <v>164</v>
      </c>
      <c r="B5301" s="12">
        <v>601164</v>
      </c>
      <c r="C5301" s="12" t="s">
        <v>5851</v>
      </c>
      <c r="D5301" s="12" t="s">
        <v>5950</v>
      </c>
      <c r="E5301" s="17" t="s">
        <v>426</v>
      </c>
      <c r="F5301" s="25" t="str">
        <f>LEFT(E5301,MIN(FIND({0,1,2,3,4,5,6,7,8,9},ASC(E5301)&amp;1234567890))-1)</f>
        <v>Hf</v>
      </c>
      <c r="G5301" s="25">
        <f t="shared" si="164"/>
        <v>1</v>
      </c>
      <c r="H5301" s="25">
        <f>VLOOKUP(F5301,Table!$A$2:$C$121,2,0)</f>
        <v>4</v>
      </c>
      <c r="I5301" s="26">
        <f>VLOOKUP(F5301,Table!$A$2:$C$121,3,0)</f>
        <v>6</v>
      </c>
      <c r="J5301" s="17" t="s">
        <v>34</v>
      </c>
      <c r="K5301" s="25" t="str">
        <f>LEFT(J5301,MIN(FIND({0,1,2,3,4,5,6,7,8,9},ASC(J5301)&amp;1234567890))-1)</f>
        <v>S</v>
      </c>
      <c r="L5301" s="25">
        <f t="shared" si="165"/>
        <v>2</v>
      </c>
      <c r="M5301" s="25">
        <f>VLOOKUP(K5301,Table!$A$2:$C$121,2,0)</f>
        <v>16</v>
      </c>
      <c r="N5301" s="26">
        <f>VLOOKUP(K5301,Table!$A$2:$C$121,3,0)</f>
        <v>3</v>
      </c>
      <c r="O5301" s="13" t="str">
        <f>VLOOKUP(A5301,Table!$U$1:$V$230,2,0)</f>
        <v>Trigonal</v>
      </c>
      <c r="P5301" s="1"/>
    </row>
    <row r="5302" spans="1:16">
      <c r="A5302" s="12">
        <v>164</v>
      </c>
      <c r="B5302" s="12">
        <v>601468</v>
      </c>
      <c r="C5302" s="12" t="s">
        <v>5851</v>
      </c>
      <c r="D5302" s="12" t="s">
        <v>5951</v>
      </c>
      <c r="E5302" s="17" t="s">
        <v>11818</v>
      </c>
      <c r="F5302" s="25" t="str">
        <f>LEFT(E5302,MIN(FIND({0,1,2,3,4,5,6,7,8,9},ASC(E5302)&amp;1234567890))-1)</f>
        <v>Cd</v>
      </c>
      <c r="G5302" s="25">
        <f t="shared" si="164"/>
        <v>2</v>
      </c>
      <c r="H5302" s="25">
        <f>VLOOKUP(F5302,Table!$A$2:$C$121,2,0)</f>
        <v>12</v>
      </c>
      <c r="I5302" s="26">
        <f>VLOOKUP(F5302,Table!$A$2:$C$121,3,0)</f>
        <v>5</v>
      </c>
      <c r="J5302" s="17" t="s">
        <v>46</v>
      </c>
      <c r="K5302" s="25" t="str">
        <f>LEFT(J5302,MIN(FIND({0,1,2,3,4,5,6,7,8,9},ASC(J5302)&amp;1234567890))-1)</f>
        <v>La</v>
      </c>
      <c r="L5302" s="25">
        <f t="shared" si="165"/>
        <v>1</v>
      </c>
      <c r="M5302" s="25">
        <f>VLOOKUP(K5302,Table!$A$2:$C$121,2,0)</f>
        <v>3</v>
      </c>
      <c r="N5302" s="26">
        <f>VLOOKUP(K5302,Table!$A$2:$C$121,3,0)</f>
        <v>6</v>
      </c>
      <c r="O5302" s="13" t="str">
        <f>VLOOKUP(A5302,Table!$U$1:$V$230,2,0)</f>
        <v>Trigonal</v>
      </c>
      <c r="P5302" s="1"/>
    </row>
    <row r="5303" spans="1:16">
      <c r="A5303" s="12">
        <v>164</v>
      </c>
      <c r="B5303" s="12">
        <v>602213</v>
      </c>
      <c r="C5303" s="12" t="s">
        <v>5851</v>
      </c>
      <c r="D5303" s="12" t="s">
        <v>5952</v>
      </c>
      <c r="E5303" s="17" t="s">
        <v>11464</v>
      </c>
      <c r="F5303" s="25" t="str">
        <f>LEFT(E5303,MIN(FIND({0,1,2,3,4,5,6,7,8,9},ASC(E5303)&amp;1234567890))-1)</f>
        <v>Pt</v>
      </c>
      <c r="G5303" s="25">
        <f t="shared" si="164"/>
        <v>2</v>
      </c>
      <c r="H5303" s="25">
        <f>VLOOKUP(F5303,Table!$A$2:$C$121,2,0)</f>
        <v>10</v>
      </c>
      <c r="I5303" s="26">
        <f>VLOOKUP(F5303,Table!$A$2:$C$121,3,0)</f>
        <v>6</v>
      </c>
      <c r="J5303" s="17" t="s">
        <v>445</v>
      </c>
      <c r="K5303" s="25" t="str">
        <f>LEFT(J5303,MIN(FIND({0,1,2,3,4,5,6,7,8,9},ASC(J5303)&amp;1234567890))-1)</f>
        <v>Al</v>
      </c>
      <c r="L5303" s="25">
        <f t="shared" si="165"/>
        <v>3</v>
      </c>
      <c r="M5303" s="25">
        <f>VLOOKUP(K5303,Table!$A$2:$C$121,2,0)</f>
        <v>13</v>
      </c>
      <c r="N5303" s="26">
        <f>VLOOKUP(K5303,Table!$A$2:$C$121,3,0)</f>
        <v>3</v>
      </c>
      <c r="O5303" s="13" t="str">
        <f>VLOOKUP(A5303,Table!$U$1:$V$230,2,0)</f>
        <v>Trigonal</v>
      </c>
      <c r="P5303" s="1"/>
    </row>
    <row r="5304" spans="1:16">
      <c r="A5304" s="12">
        <v>164</v>
      </c>
      <c r="B5304" s="12">
        <v>602266</v>
      </c>
      <c r="C5304" s="12" t="s">
        <v>5851</v>
      </c>
      <c r="D5304" s="12" t="s">
        <v>5771</v>
      </c>
      <c r="E5304" s="17" t="s">
        <v>11641</v>
      </c>
      <c r="F5304" s="25" t="str">
        <f>LEFT(E5304,MIN(FIND({0,1,2,3,4,5,6,7,8,9},ASC(E5304)&amp;1234567890))-1)</f>
        <v>In</v>
      </c>
      <c r="G5304" s="25">
        <f t="shared" si="164"/>
        <v>2</v>
      </c>
      <c r="H5304" s="25">
        <f>VLOOKUP(F5304,Table!$A$2:$C$121,2,0)</f>
        <v>13</v>
      </c>
      <c r="I5304" s="26">
        <f>VLOOKUP(F5304,Table!$A$2:$C$121,3,0)</f>
        <v>5</v>
      </c>
      <c r="J5304" s="17" t="s">
        <v>533</v>
      </c>
      <c r="K5304" s="25" t="str">
        <f>LEFT(J5304,MIN(FIND({0,1,2,3,4,5,6,7,8,9},ASC(J5304)&amp;1234567890))-1)</f>
        <v>Se</v>
      </c>
      <c r="L5304" s="25">
        <f t="shared" si="165"/>
        <v>3</v>
      </c>
      <c r="M5304" s="25">
        <f>VLOOKUP(K5304,Table!$A$2:$C$121,2,0)</f>
        <v>16</v>
      </c>
      <c r="N5304" s="26">
        <f>VLOOKUP(K5304,Table!$A$2:$C$121,3,0)</f>
        <v>4</v>
      </c>
      <c r="O5304" s="13" t="str">
        <f>VLOOKUP(A5304,Table!$U$1:$V$230,2,0)</f>
        <v>Trigonal</v>
      </c>
      <c r="P5304" s="1"/>
    </row>
    <row r="5305" spans="1:16">
      <c r="A5305" s="12">
        <v>164</v>
      </c>
      <c r="B5305" s="12">
        <v>603582</v>
      </c>
      <c r="C5305" s="12" t="s">
        <v>5851</v>
      </c>
      <c r="D5305" s="12" t="s">
        <v>5953</v>
      </c>
      <c r="E5305" s="17" t="s">
        <v>334</v>
      </c>
      <c r="F5305" s="25" t="str">
        <f>LEFT(E5305,MIN(FIND({0,1,2,3,4,5,6,7,8,9},ASC(E5305)&amp;1234567890))-1)</f>
        <v>V</v>
      </c>
      <c r="G5305" s="25">
        <f t="shared" si="164"/>
        <v>1</v>
      </c>
      <c r="H5305" s="25">
        <f>VLOOKUP(F5305,Table!$A$2:$C$121,2,0)</f>
        <v>5</v>
      </c>
      <c r="I5305" s="26">
        <f>VLOOKUP(F5305,Table!$A$2:$C$121,3,0)</f>
        <v>4</v>
      </c>
      <c r="J5305" s="17" t="s">
        <v>73</v>
      </c>
      <c r="K5305" s="25" t="str">
        <f>LEFT(J5305,MIN(FIND({0,1,2,3,4,5,6,7,8,9},ASC(J5305)&amp;1234567890))-1)</f>
        <v>Te</v>
      </c>
      <c r="L5305" s="25">
        <f t="shared" si="165"/>
        <v>2</v>
      </c>
      <c r="M5305" s="25">
        <f>VLOOKUP(K5305,Table!$A$2:$C$121,2,0)</f>
        <v>16</v>
      </c>
      <c r="N5305" s="26">
        <f>VLOOKUP(K5305,Table!$A$2:$C$121,3,0)</f>
        <v>5</v>
      </c>
      <c r="O5305" s="13" t="str">
        <f>VLOOKUP(A5305,Table!$U$1:$V$230,2,0)</f>
        <v>Trigonal</v>
      </c>
      <c r="P5305" s="1"/>
    </row>
    <row r="5306" spans="1:16">
      <c r="A5306" s="12">
        <v>164</v>
      </c>
      <c r="B5306" s="12">
        <v>603713</v>
      </c>
      <c r="C5306" s="12" t="s">
        <v>5851</v>
      </c>
      <c r="D5306" s="12" t="s">
        <v>5954</v>
      </c>
      <c r="E5306" s="17" t="s">
        <v>426</v>
      </c>
      <c r="F5306" s="25" t="str">
        <f>LEFT(E5306,MIN(FIND({0,1,2,3,4,5,6,7,8,9},ASC(E5306)&amp;1234567890))-1)</f>
        <v>Hf</v>
      </c>
      <c r="G5306" s="25">
        <f t="shared" si="164"/>
        <v>1</v>
      </c>
      <c r="H5306" s="25">
        <f>VLOOKUP(F5306,Table!$A$2:$C$121,2,0)</f>
        <v>4</v>
      </c>
      <c r="I5306" s="26">
        <f>VLOOKUP(F5306,Table!$A$2:$C$121,3,0)</f>
        <v>6</v>
      </c>
      <c r="J5306" s="17" t="s">
        <v>73</v>
      </c>
      <c r="K5306" s="25" t="str">
        <f>LEFT(J5306,MIN(FIND({0,1,2,3,4,5,6,7,8,9},ASC(J5306)&amp;1234567890))-1)</f>
        <v>Te</v>
      </c>
      <c r="L5306" s="25">
        <f t="shared" si="165"/>
        <v>2</v>
      </c>
      <c r="M5306" s="25">
        <f>VLOOKUP(K5306,Table!$A$2:$C$121,2,0)</f>
        <v>16</v>
      </c>
      <c r="N5306" s="26">
        <f>VLOOKUP(K5306,Table!$A$2:$C$121,3,0)</f>
        <v>5</v>
      </c>
      <c r="O5306" s="13" t="str">
        <f>VLOOKUP(A5306,Table!$U$1:$V$230,2,0)</f>
        <v>Trigonal</v>
      </c>
      <c r="P5306" s="1"/>
    </row>
    <row r="5307" spans="1:16">
      <c r="A5307" s="12">
        <v>164</v>
      </c>
      <c r="B5307" s="12">
        <v>603743</v>
      </c>
      <c r="C5307" s="12" t="s">
        <v>5851</v>
      </c>
      <c r="D5307" s="12" t="s">
        <v>5955</v>
      </c>
      <c r="E5307" s="17" t="s">
        <v>426</v>
      </c>
      <c r="F5307" s="25" t="str">
        <f>LEFT(E5307,MIN(FIND({0,1,2,3,4,5,6,7,8,9},ASC(E5307)&amp;1234567890))-1)</f>
        <v>Hf</v>
      </c>
      <c r="G5307" s="25">
        <f t="shared" si="164"/>
        <v>1</v>
      </c>
      <c r="H5307" s="25">
        <f>VLOOKUP(F5307,Table!$A$2:$C$121,2,0)</f>
        <v>4</v>
      </c>
      <c r="I5307" s="26">
        <f>VLOOKUP(F5307,Table!$A$2:$C$121,3,0)</f>
        <v>6</v>
      </c>
      <c r="J5307" s="17" t="s">
        <v>361</v>
      </c>
      <c r="K5307" s="25" t="str">
        <f>LEFT(J5307,MIN(FIND({0,1,2,3,4,5,6,7,8,9},ASC(J5307)&amp;1234567890))-1)</f>
        <v>Se</v>
      </c>
      <c r="L5307" s="25">
        <f t="shared" si="165"/>
        <v>2</v>
      </c>
      <c r="M5307" s="25">
        <f>VLOOKUP(K5307,Table!$A$2:$C$121,2,0)</f>
        <v>16</v>
      </c>
      <c r="N5307" s="26">
        <f>VLOOKUP(K5307,Table!$A$2:$C$121,3,0)</f>
        <v>4</v>
      </c>
      <c r="O5307" s="13" t="str">
        <f>VLOOKUP(A5307,Table!$U$1:$V$230,2,0)</f>
        <v>Trigonal</v>
      </c>
      <c r="P5307" s="1"/>
    </row>
    <row r="5308" spans="1:16">
      <c r="A5308" s="12">
        <v>164</v>
      </c>
      <c r="B5308" s="12">
        <v>604357</v>
      </c>
      <c r="C5308" s="12" t="s">
        <v>5851</v>
      </c>
      <c r="D5308" s="12" t="s">
        <v>5956</v>
      </c>
      <c r="E5308" s="17" t="s">
        <v>445</v>
      </c>
      <c r="F5308" s="25" t="str">
        <f>LEFT(E5308,MIN(FIND({0,1,2,3,4,5,6,7,8,9},ASC(E5308)&amp;1234567890))-1)</f>
        <v>Al</v>
      </c>
      <c r="G5308" s="25">
        <f t="shared" si="164"/>
        <v>3</v>
      </c>
      <c r="H5308" s="25">
        <f>VLOOKUP(F5308,Table!$A$2:$C$121,2,0)</f>
        <v>13</v>
      </c>
      <c r="I5308" s="26">
        <f>VLOOKUP(F5308,Table!$A$2:$C$121,3,0)</f>
        <v>3</v>
      </c>
      <c r="J5308" s="17" t="s">
        <v>11386</v>
      </c>
      <c r="K5308" s="25" t="str">
        <f>LEFT(J5308,MIN(FIND({0,1,2,3,4,5,6,7,8,9},ASC(J5308)&amp;1234567890))-1)</f>
        <v>Ni</v>
      </c>
      <c r="L5308" s="25">
        <f t="shared" si="165"/>
        <v>2</v>
      </c>
      <c r="M5308" s="25">
        <f>VLOOKUP(K5308,Table!$A$2:$C$121,2,0)</f>
        <v>10</v>
      </c>
      <c r="N5308" s="26">
        <f>VLOOKUP(K5308,Table!$A$2:$C$121,3,0)</f>
        <v>4</v>
      </c>
      <c r="O5308" s="13" t="str">
        <f>VLOOKUP(A5308,Table!$U$1:$V$230,2,0)</f>
        <v>Trigonal</v>
      </c>
      <c r="P5308" s="1"/>
    </row>
    <row r="5309" spans="1:16">
      <c r="A5309" s="12">
        <v>164</v>
      </c>
      <c r="B5309" s="12">
        <v>608786</v>
      </c>
      <c r="C5309" s="12" t="s">
        <v>5851</v>
      </c>
      <c r="D5309" s="12" t="s">
        <v>5957</v>
      </c>
      <c r="E5309" s="17" t="s">
        <v>11386</v>
      </c>
      <c r="F5309" s="25" t="str">
        <f>LEFT(E5309,MIN(FIND({0,1,2,3,4,5,6,7,8,9},ASC(E5309)&amp;1234567890))-1)</f>
        <v>Ni</v>
      </c>
      <c r="G5309" s="25">
        <f t="shared" si="164"/>
        <v>2</v>
      </c>
      <c r="H5309" s="25">
        <f>VLOOKUP(F5309,Table!$A$2:$C$121,2,0)</f>
        <v>10</v>
      </c>
      <c r="I5309" s="26">
        <f>VLOOKUP(F5309,Table!$A$2:$C$121,3,0)</f>
        <v>4</v>
      </c>
      <c r="J5309" s="17" t="s">
        <v>445</v>
      </c>
      <c r="K5309" s="25" t="str">
        <f>LEFT(J5309,MIN(FIND({0,1,2,3,4,5,6,7,8,9},ASC(J5309)&amp;1234567890))-1)</f>
        <v>Al</v>
      </c>
      <c r="L5309" s="25">
        <f t="shared" si="165"/>
        <v>3</v>
      </c>
      <c r="M5309" s="25">
        <f>VLOOKUP(K5309,Table!$A$2:$C$121,2,0)</f>
        <v>13</v>
      </c>
      <c r="N5309" s="26">
        <f>VLOOKUP(K5309,Table!$A$2:$C$121,3,0)</f>
        <v>3</v>
      </c>
      <c r="O5309" s="13" t="str">
        <f>VLOOKUP(A5309,Table!$U$1:$V$230,2,0)</f>
        <v>Trigonal</v>
      </c>
      <c r="P5309" s="1"/>
    </row>
    <row r="5310" spans="1:16">
      <c r="A5310" s="12">
        <v>164</v>
      </c>
      <c r="B5310" s="12">
        <v>609232</v>
      </c>
      <c r="C5310" s="12" t="s">
        <v>5851</v>
      </c>
      <c r="D5310" s="12" t="s">
        <v>4997</v>
      </c>
      <c r="E5310" s="17" t="s">
        <v>11776</v>
      </c>
      <c r="F5310" s="25" t="str">
        <f>LEFT(E5310,MIN(FIND({0,1,2,3,4,5,6,7,8,9},ASC(E5310)&amp;1234567890))-1)</f>
        <v>Ru</v>
      </c>
      <c r="G5310" s="25">
        <f t="shared" si="164"/>
        <v>2</v>
      </c>
      <c r="H5310" s="25">
        <f>VLOOKUP(F5310,Table!$A$2:$C$121,2,0)</f>
        <v>8</v>
      </c>
      <c r="I5310" s="26">
        <f>VLOOKUP(F5310,Table!$A$2:$C$121,3,0)</f>
        <v>5</v>
      </c>
      <c r="J5310" s="17" t="s">
        <v>445</v>
      </c>
      <c r="K5310" s="25" t="str">
        <f>LEFT(J5310,MIN(FIND({0,1,2,3,4,5,6,7,8,9},ASC(J5310)&amp;1234567890))-1)</f>
        <v>Al</v>
      </c>
      <c r="L5310" s="25">
        <f t="shared" si="165"/>
        <v>3</v>
      </c>
      <c r="M5310" s="25">
        <f>VLOOKUP(K5310,Table!$A$2:$C$121,2,0)</f>
        <v>13</v>
      </c>
      <c r="N5310" s="26">
        <f>VLOOKUP(K5310,Table!$A$2:$C$121,3,0)</f>
        <v>3</v>
      </c>
      <c r="O5310" s="13" t="str">
        <f>VLOOKUP(A5310,Table!$U$1:$V$230,2,0)</f>
        <v>Trigonal</v>
      </c>
      <c r="P5310" s="1"/>
    </row>
    <row r="5311" spans="1:16">
      <c r="A5311" s="12">
        <v>164</v>
      </c>
      <c r="B5311" s="12">
        <v>609482</v>
      </c>
      <c r="C5311" s="12" t="s">
        <v>5851</v>
      </c>
      <c r="D5311" s="12" t="s">
        <v>5958</v>
      </c>
      <c r="E5311" s="17" t="s">
        <v>382</v>
      </c>
      <c r="F5311" s="25" t="str">
        <f>LEFT(E5311,MIN(FIND({0,1,2,3,4,5,6,7,8,9},ASC(E5311)&amp;1234567890))-1)</f>
        <v>Tc</v>
      </c>
      <c r="G5311" s="25">
        <f t="shared" si="164"/>
        <v>2</v>
      </c>
      <c r="H5311" s="25">
        <f>VLOOKUP(F5311,Table!$A$2:$C$121,2,0)</f>
        <v>7</v>
      </c>
      <c r="I5311" s="26">
        <f>VLOOKUP(F5311,Table!$A$2:$C$121,3,0)</f>
        <v>5</v>
      </c>
      <c r="J5311" s="17" t="s">
        <v>445</v>
      </c>
      <c r="K5311" s="25" t="str">
        <f>LEFT(J5311,MIN(FIND({0,1,2,3,4,5,6,7,8,9},ASC(J5311)&amp;1234567890))-1)</f>
        <v>Al</v>
      </c>
      <c r="L5311" s="25">
        <f t="shared" si="165"/>
        <v>3</v>
      </c>
      <c r="M5311" s="25">
        <f>VLOOKUP(K5311,Table!$A$2:$C$121,2,0)</f>
        <v>13</v>
      </c>
      <c r="N5311" s="26">
        <f>VLOOKUP(K5311,Table!$A$2:$C$121,3,0)</f>
        <v>3</v>
      </c>
      <c r="O5311" s="13" t="str">
        <f>VLOOKUP(A5311,Table!$U$1:$V$230,2,0)</f>
        <v>Trigonal</v>
      </c>
      <c r="P5311" s="1"/>
    </row>
    <row r="5312" spans="1:16">
      <c r="A5312" s="12">
        <v>164</v>
      </c>
      <c r="B5312" s="12">
        <v>609784</v>
      </c>
      <c r="C5312" s="12" t="s">
        <v>5851</v>
      </c>
      <c r="D5312" s="12" t="s">
        <v>1026</v>
      </c>
      <c r="E5312" s="17" t="s">
        <v>11535</v>
      </c>
      <c r="F5312" s="25" t="str">
        <f>LEFT(E5312,MIN(FIND({0,1,2,3,4,5,6,7,8,9},ASC(E5312)&amp;1234567890))-1)</f>
        <v>Am</v>
      </c>
      <c r="G5312" s="25">
        <f t="shared" si="164"/>
        <v>2</v>
      </c>
      <c r="H5312" s="25">
        <f>VLOOKUP(F5312,Table!$A$2:$C$121,2,0)</f>
        <v>3</v>
      </c>
      <c r="I5312" s="26">
        <f>VLOOKUP(F5312,Table!$A$2:$C$121,3,0)</f>
        <v>7</v>
      </c>
      <c r="J5312" s="17" t="s">
        <v>59</v>
      </c>
      <c r="K5312" s="25" t="str">
        <f>LEFT(J5312,MIN(FIND({0,1,2,3,4,5,6,7,8,9},ASC(J5312)&amp;1234567890))-1)</f>
        <v>O</v>
      </c>
      <c r="L5312" s="25">
        <f t="shared" si="165"/>
        <v>3</v>
      </c>
      <c r="M5312" s="25">
        <f>VLOOKUP(K5312,Table!$A$2:$C$121,2,0)</f>
        <v>16</v>
      </c>
      <c r="N5312" s="26">
        <f>VLOOKUP(K5312,Table!$A$2:$C$121,3,0)</f>
        <v>2</v>
      </c>
      <c r="O5312" s="13" t="str">
        <f>VLOOKUP(A5312,Table!$U$1:$V$230,2,0)</f>
        <v>Trigonal</v>
      </c>
      <c r="P5312" s="1"/>
    </row>
    <row r="5313" spans="1:16">
      <c r="A5313" s="12">
        <v>164</v>
      </c>
      <c r="B5313" s="12">
        <v>612019</v>
      </c>
      <c r="C5313" s="12" t="s">
        <v>5851</v>
      </c>
      <c r="D5313" s="12" t="s">
        <v>5959</v>
      </c>
      <c r="E5313" s="17" t="s">
        <v>11910</v>
      </c>
      <c r="F5313" s="25" t="str">
        <f>LEFT(E5313,MIN(FIND({0,1,2,3,4,5,6,7,8,9},ASC(E5313)&amp;1234567890))-1)</f>
        <v>Au</v>
      </c>
      <c r="G5313" s="25">
        <f t="shared" si="164"/>
        <v>3</v>
      </c>
      <c r="H5313" s="25">
        <f>VLOOKUP(F5313,Table!$A$2:$C$121,2,0)</f>
        <v>11</v>
      </c>
      <c r="I5313" s="26">
        <f>VLOOKUP(F5313,Table!$A$2:$C$121,3,0)</f>
        <v>6</v>
      </c>
      <c r="J5313" s="17" t="s">
        <v>11641</v>
      </c>
      <c r="K5313" s="25" t="str">
        <f>LEFT(J5313,MIN(FIND({0,1,2,3,4,5,6,7,8,9},ASC(J5313)&amp;1234567890))-1)</f>
        <v>In</v>
      </c>
      <c r="L5313" s="25">
        <f t="shared" si="165"/>
        <v>2</v>
      </c>
      <c r="M5313" s="25">
        <f>VLOOKUP(K5313,Table!$A$2:$C$121,2,0)</f>
        <v>13</v>
      </c>
      <c r="N5313" s="26">
        <f>VLOOKUP(K5313,Table!$A$2:$C$121,3,0)</f>
        <v>5</v>
      </c>
      <c r="O5313" s="13" t="str">
        <f>VLOOKUP(A5313,Table!$U$1:$V$230,2,0)</f>
        <v>Trigonal</v>
      </c>
      <c r="P5313" s="1"/>
    </row>
    <row r="5314" spans="1:16">
      <c r="A5314" s="12">
        <v>164</v>
      </c>
      <c r="B5314" s="12">
        <v>617073</v>
      </c>
      <c r="C5314" s="12" t="s">
        <v>5851</v>
      </c>
      <c r="D5314" s="12" t="s">
        <v>1113</v>
      </c>
      <c r="E5314" s="17" t="s">
        <v>542</v>
      </c>
      <c r="F5314" s="25" t="str">
        <f>LEFT(E5314,MIN(FIND({0,1,2,3,4,5,6,7,8,9},ASC(E5314)&amp;1234567890))-1)</f>
        <v>Bi</v>
      </c>
      <c r="G5314" s="25">
        <f t="shared" ref="G5314:G5377" si="166">IF(SUBSTITUTE(E5314,F5314,"")="",1,SUBSTITUTE(E5314,F5314,""))*1</f>
        <v>1</v>
      </c>
      <c r="H5314" s="25">
        <f>VLOOKUP(F5314,Table!$A$2:$C$121,2,0)</f>
        <v>15</v>
      </c>
      <c r="I5314" s="26">
        <f>VLOOKUP(F5314,Table!$A$2:$C$121,3,0)</f>
        <v>6</v>
      </c>
      <c r="J5314" s="17" t="s">
        <v>47</v>
      </c>
      <c r="K5314" s="25" t="str">
        <f>LEFT(J5314,MIN(FIND({0,1,2,3,4,5,6,7,8,9},ASC(J5314)&amp;1234567890))-1)</f>
        <v>Se</v>
      </c>
      <c r="L5314" s="25">
        <f t="shared" ref="L5314:L5377" si="167">IF(SUBSTITUTE(J5314,K5314,"")="",1,SUBSTITUTE(J5314,K5314,""))*1</f>
        <v>1</v>
      </c>
      <c r="M5314" s="25">
        <f>VLOOKUP(K5314,Table!$A$2:$C$121,2,0)</f>
        <v>16</v>
      </c>
      <c r="N5314" s="26">
        <f>VLOOKUP(K5314,Table!$A$2:$C$121,3,0)</f>
        <v>4</v>
      </c>
      <c r="O5314" s="13" t="str">
        <f>VLOOKUP(A5314,Table!$U$1:$V$230,2,0)</f>
        <v>Trigonal</v>
      </c>
      <c r="P5314" s="1"/>
    </row>
    <row r="5315" spans="1:16">
      <c r="A5315" s="12">
        <v>164</v>
      </c>
      <c r="B5315" s="12">
        <v>617277</v>
      </c>
      <c r="C5315" s="12" t="s">
        <v>5851</v>
      </c>
      <c r="D5315" s="12" t="s">
        <v>838</v>
      </c>
      <c r="E5315" s="17" t="s">
        <v>11401</v>
      </c>
      <c r="F5315" s="25" t="str">
        <f>LEFT(E5315,MIN(FIND({0,1,2,3,4,5,6,7,8,9},ASC(E5315)&amp;1234567890))-1)</f>
        <v>Bk</v>
      </c>
      <c r="G5315" s="25">
        <f t="shared" si="166"/>
        <v>2</v>
      </c>
      <c r="H5315" s="25">
        <f>VLOOKUP(F5315,Table!$A$2:$C$121,2,0)</f>
        <v>3</v>
      </c>
      <c r="I5315" s="26">
        <f>VLOOKUP(F5315,Table!$A$2:$C$121,3,0)</f>
        <v>7</v>
      </c>
      <c r="J5315" s="17" t="s">
        <v>59</v>
      </c>
      <c r="K5315" s="25" t="str">
        <f>LEFT(J5315,MIN(FIND({0,1,2,3,4,5,6,7,8,9},ASC(J5315)&amp;1234567890))-1)</f>
        <v>O</v>
      </c>
      <c r="L5315" s="25">
        <f t="shared" si="167"/>
        <v>3</v>
      </c>
      <c r="M5315" s="25">
        <f>VLOOKUP(K5315,Table!$A$2:$C$121,2,0)</f>
        <v>16</v>
      </c>
      <c r="N5315" s="26">
        <f>VLOOKUP(K5315,Table!$A$2:$C$121,3,0)</f>
        <v>2</v>
      </c>
      <c r="O5315" s="13" t="str">
        <f>VLOOKUP(A5315,Table!$U$1:$V$230,2,0)</f>
        <v>Trigonal</v>
      </c>
      <c r="P5315" s="1"/>
    </row>
    <row r="5316" spans="1:16">
      <c r="A5316" s="12">
        <v>164</v>
      </c>
      <c r="B5316" s="12">
        <v>619097</v>
      </c>
      <c r="C5316" s="12" t="s">
        <v>5851</v>
      </c>
      <c r="D5316" s="12" t="s">
        <v>2232</v>
      </c>
      <c r="E5316" s="17" t="s">
        <v>11520</v>
      </c>
      <c r="F5316" s="25" t="str">
        <f>LEFT(E5316,MIN(FIND({0,1,2,3,4,5,6,7,8,9},ASC(E5316)&amp;1234567890))-1)</f>
        <v>W</v>
      </c>
      <c r="G5316" s="25">
        <f t="shared" si="166"/>
        <v>2</v>
      </c>
      <c r="H5316" s="25">
        <f>VLOOKUP(F5316,Table!$A$2:$C$121,2,0)</f>
        <v>6</v>
      </c>
      <c r="I5316" s="26">
        <f>VLOOKUP(F5316,Table!$A$2:$C$121,3,0)</f>
        <v>6</v>
      </c>
      <c r="J5316" s="17" t="s">
        <v>614</v>
      </c>
      <c r="K5316" s="25" t="str">
        <f>LEFT(J5316,MIN(FIND({0,1,2,3,4,5,6,7,8,9},ASC(J5316)&amp;1234567890))-1)</f>
        <v>C</v>
      </c>
      <c r="L5316" s="25">
        <f t="shared" si="167"/>
        <v>1</v>
      </c>
      <c r="M5316" s="25">
        <f>VLOOKUP(K5316,Table!$A$2:$C$121,2,0)</f>
        <v>14</v>
      </c>
      <c r="N5316" s="26">
        <f>VLOOKUP(K5316,Table!$A$2:$C$121,3,0)</f>
        <v>2</v>
      </c>
      <c r="O5316" s="13" t="str">
        <f>VLOOKUP(A5316,Table!$U$1:$V$230,2,0)</f>
        <v>Trigonal</v>
      </c>
      <c r="P5316" s="1"/>
    </row>
    <row r="5317" spans="1:16">
      <c r="A5317" s="12">
        <v>164</v>
      </c>
      <c r="B5317" s="12">
        <v>619359</v>
      </c>
      <c r="C5317" s="12" t="s">
        <v>5851</v>
      </c>
      <c r="D5317" s="12" t="s">
        <v>5960</v>
      </c>
      <c r="E5317" s="17" t="s">
        <v>330</v>
      </c>
      <c r="F5317" s="25" t="str">
        <f>LEFT(E5317,MIN(FIND({0,1,2,3,4,5,6,7,8,9},ASC(E5317)&amp;1234567890))-1)</f>
        <v>Ca</v>
      </c>
      <c r="G5317" s="25">
        <f t="shared" si="166"/>
        <v>1</v>
      </c>
      <c r="H5317" s="25">
        <f>VLOOKUP(F5317,Table!$A$2:$C$121,2,0)</f>
        <v>2</v>
      </c>
      <c r="I5317" s="26">
        <f>VLOOKUP(F5317,Table!$A$2:$C$121,3,0)</f>
        <v>4</v>
      </c>
      <c r="J5317" s="17" t="s">
        <v>11724</v>
      </c>
      <c r="K5317" s="25" t="str">
        <f>LEFT(J5317,MIN(FIND({0,1,2,3,4,5,6,7,8,9},ASC(J5317)&amp;1234567890))-1)</f>
        <v>Hg</v>
      </c>
      <c r="L5317" s="25">
        <f t="shared" si="167"/>
        <v>2</v>
      </c>
      <c r="M5317" s="25">
        <f>VLOOKUP(K5317,Table!$A$2:$C$121,2,0)</f>
        <v>12</v>
      </c>
      <c r="N5317" s="26">
        <f>VLOOKUP(K5317,Table!$A$2:$C$121,3,0)</f>
        <v>6</v>
      </c>
      <c r="O5317" s="13" t="str">
        <f>VLOOKUP(A5317,Table!$U$1:$V$230,2,0)</f>
        <v>Trigonal</v>
      </c>
      <c r="P5317" s="1"/>
    </row>
    <row r="5318" spans="1:16">
      <c r="A5318" s="12">
        <v>164</v>
      </c>
      <c r="B5318" s="12">
        <v>619647</v>
      </c>
      <c r="C5318" s="12" t="s">
        <v>5851</v>
      </c>
      <c r="D5318" s="12" t="s">
        <v>5961</v>
      </c>
      <c r="E5318" s="17" t="s">
        <v>11331</v>
      </c>
      <c r="F5318" s="25" t="str">
        <f>LEFT(E5318,MIN(FIND({0,1,2,3,4,5,6,7,8,9},ASC(E5318)&amp;1234567890))-1)</f>
        <v>Ce</v>
      </c>
      <c r="G5318" s="25">
        <f t="shared" si="166"/>
        <v>1</v>
      </c>
      <c r="H5318" s="25">
        <f>VLOOKUP(F5318,Table!$A$2:$C$121,2,0)</f>
        <v>3</v>
      </c>
      <c r="I5318" s="26">
        <f>VLOOKUP(F5318,Table!$A$2:$C$121,3,0)</f>
        <v>6</v>
      </c>
      <c r="J5318" s="17" t="s">
        <v>11818</v>
      </c>
      <c r="K5318" s="25" t="str">
        <f>LEFT(J5318,MIN(FIND({0,1,2,3,4,5,6,7,8,9},ASC(J5318)&amp;1234567890))-1)</f>
        <v>Cd</v>
      </c>
      <c r="L5318" s="25">
        <f t="shared" si="167"/>
        <v>2</v>
      </c>
      <c r="M5318" s="25">
        <f>VLOOKUP(K5318,Table!$A$2:$C$121,2,0)</f>
        <v>12</v>
      </c>
      <c r="N5318" s="26">
        <f>VLOOKUP(K5318,Table!$A$2:$C$121,3,0)</f>
        <v>5</v>
      </c>
      <c r="O5318" s="13" t="str">
        <f>VLOOKUP(A5318,Table!$U$1:$V$230,2,0)</f>
        <v>Trigonal</v>
      </c>
      <c r="P5318" s="1"/>
    </row>
    <row r="5319" spans="1:16">
      <c r="A5319" s="12">
        <v>164</v>
      </c>
      <c r="B5319" s="12">
        <v>619793</v>
      </c>
      <c r="C5319" s="12" t="s">
        <v>5851</v>
      </c>
      <c r="D5319" s="12" t="s">
        <v>5962</v>
      </c>
      <c r="E5319" s="17" t="s">
        <v>11818</v>
      </c>
      <c r="F5319" s="25" t="str">
        <f>LEFT(E5319,MIN(FIND({0,1,2,3,4,5,6,7,8,9},ASC(E5319)&amp;1234567890))-1)</f>
        <v>Cd</v>
      </c>
      <c r="G5319" s="25">
        <f t="shared" si="166"/>
        <v>2</v>
      </c>
      <c r="H5319" s="25">
        <f>VLOOKUP(F5319,Table!$A$2:$C$121,2,0)</f>
        <v>12</v>
      </c>
      <c r="I5319" s="26">
        <f>VLOOKUP(F5319,Table!$A$2:$C$121,3,0)</f>
        <v>5</v>
      </c>
      <c r="J5319" s="17" t="s">
        <v>11333</v>
      </c>
      <c r="K5319" s="25" t="str">
        <f>LEFT(J5319,MIN(FIND({0,1,2,3,4,5,6,7,8,9},ASC(J5319)&amp;1234567890))-1)</f>
        <v>Dy</v>
      </c>
      <c r="L5319" s="25">
        <f t="shared" si="167"/>
        <v>1</v>
      </c>
      <c r="M5319" s="25">
        <f>VLOOKUP(K5319,Table!$A$2:$C$121,2,0)</f>
        <v>3</v>
      </c>
      <c r="N5319" s="26">
        <f>VLOOKUP(K5319,Table!$A$2:$C$121,3,0)</f>
        <v>6</v>
      </c>
      <c r="O5319" s="13" t="str">
        <f>VLOOKUP(A5319,Table!$U$1:$V$230,2,0)</f>
        <v>Trigonal</v>
      </c>
      <c r="P5319" s="1"/>
    </row>
    <row r="5320" spans="1:16">
      <c r="A5320" s="12">
        <v>164</v>
      </c>
      <c r="B5320" s="12">
        <v>619796</v>
      </c>
      <c r="C5320" s="12" t="s">
        <v>5851</v>
      </c>
      <c r="D5320" s="12" t="s">
        <v>5963</v>
      </c>
      <c r="E5320" s="17" t="s">
        <v>11333</v>
      </c>
      <c r="F5320" s="25" t="str">
        <f>LEFT(E5320,MIN(FIND({0,1,2,3,4,5,6,7,8,9},ASC(E5320)&amp;1234567890))-1)</f>
        <v>Dy</v>
      </c>
      <c r="G5320" s="25">
        <f t="shared" si="166"/>
        <v>1</v>
      </c>
      <c r="H5320" s="25">
        <f>VLOOKUP(F5320,Table!$A$2:$C$121,2,0)</f>
        <v>3</v>
      </c>
      <c r="I5320" s="26">
        <f>VLOOKUP(F5320,Table!$A$2:$C$121,3,0)</f>
        <v>6</v>
      </c>
      <c r="J5320" s="17" t="s">
        <v>11818</v>
      </c>
      <c r="K5320" s="25" t="str">
        <f>LEFT(J5320,MIN(FIND({0,1,2,3,4,5,6,7,8,9},ASC(J5320)&amp;1234567890))-1)</f>
        <v>Cd</v>
      </c>
      <c r="L5320" s="25">
        <f t="shared" si="167"/>
        <v>2</v>
      </c>
      <c r="M5320" s="25">
        <f>VLOOKUP(K5320,Table!$A$2:$C$121,2,0)</f>
        <v>12</v>
      </c>
      <c r="N5320" s="26">
        <f>VLOOKUP(K5320,Table!$A$2:$C$121,3,0)</f>
        <v>5</v>
      </c>
      <c r="O5320" s="13" t="str">
        <f>VLOOKUP(A5320,Table!$U$1:$V$230,2,0)</f>
        <v>Trigonal</v>
      </c>
      <c r="P5320" s="1"/>
    </row>
    <row r="5321" spans="1:16">
      <c r="A5321" s="12">
        <v>164</v>
      </c>
      <c r="B5321" s="12">
        <v>619813</v>
      </c>
      <c r="C5321" s="12" t="s">
        <v>5851</v>
      </c>
      <c r="D5321" s="12" t="s">
        <v>5964</v>
      </c>
      <c r="E5321" s="17" t="s">
        <v>11542</v>
      </c>
      <c r="F5321" s="25" t="str">
        <f>LEFT(E5321,MIN(FIND({0,1,2,3,4,5,6,7,8,9},ASC(E5321)&amp;1234567890))-1)</f>
        <v>Er</v>
      </c>
      <c r="G5321" s="25">
        <f t="shared" si="166"/>
        <v>1</v>
      </c>
      <c r="H5321" s="25">
        <f>VLOOKUP(F5321,Table!$A$2:$C$121,2,0)</f>
        <v>3</v>
      </c>
      <c r="I5321" s="26">
        <f>VLOOKUP(F5321,Table!$A$2:$C$121,3,0)</f>
        <v>6</v>
      </c>
      <c r="J5321" s="17" t="s">
        <v>11818</v>
      </c>
      <c r="K5321" s="25" t="str">
        <f>LEFT(J5321,MIN(FIND({0,1,2,3,4,5,6,7,8,9},ASC(J5321)&amp;1234567890))-1)</f>
        <v>Cd</v>
      </c>
      <c r="L5321" s="25">
        <f t="shared" si="167"/>
        <v>2</v>
      </c>
      <c r="M5321" s="25">
        <f>VLOOKUP(K5321,Table!$A$2:$C$121,2,0)</f>
        <v>12</v>
      </c>
      <c r="N5321" s="26">
        <f>VLOOKUP(K5321,Table!$A$2:$C$121,3,0)</f>
        <v>5</v>
      </c>
      <c r="O5321" s="13" t="str">
        <f>VLOOKUP(A5321,Table!$U$1:$V$230,2,0)</f>
        <v>Trigonal</v>
      </c>
      <c r="P5321" s="1"/>
    </row>
    <row r="5322" spans="1:16">
      <c r="A5322" s="12">
        <v>164</v>
      </c>
      <c r="B5322" s="12">
        <v>619915</v>
      </c>
      <c r="C5322" s="12" t="s">
        <v>5851</v>
      </c>
      <c r="D5322" s="12" t="s">
        <v>5965</v>
      </c>
      <c r="E5322" s="17" t="s">
        <v>11306</v>
      </c>
      <c r="F5322" s="25" t="str">
        <f>LEFT(E5322,MIN(FIND({0,1,2,3,4,5,6,7,8,9},ASC(E5322)&amp;1234567890))-1)</f>
        <v>Gd</v>
      </c>
      <c r="G5322" s="25">
        <f t="shared" si="166"/>
        <v>1</v>
      </c>
      <c r="H5322" s="25">
        <f>VLOOKUP(F5322,Table!$A$2:$C$121,2,0)</f>
        <v>3</v>
      </c>
      <c r="I5322" s="26">
        <f>VLOOKUP(F5322,Table!$A$2:$C$121,3,0)</f>
        <v>6</v>
      </c>
      <c r="J5322" s="17" t="s">
        <v>11818</v>
      </c>
      <c r="K5322" s="25" t="str">
        <f>LEFT(J5322,MIN(FIND({0,1,2,3,4,5,6,7,8,9},ASC(J5322)&amp;1234567890))-1)</f>
        <v>Cd</v>
      </c>
      <c r="L5322" s="25">
        <f t="shared" si="167"/>
        <v>2</v>
      </c>
      <c r="M5322" s="25">
        <f>VLOOKUP(K5322,Table!$A$2:$C$121,2,0)</f>
        <v>12</v>
      </c>
      <c r="N5322" s="26">
        <f>VLOOKUP(K5322,Table!$A$2:$C$121,3,0)</f>
        <v>5</v>
      </c>
      <c r="O5322" s="13" t="str">
        <f>VLOOKUP(A5322,Table!$U$1:$V$230,2,0)</f>
        <v>Trigonal</v>
      </c>
      <c r="P5322" s="1"/>
    </row>
    <row r="5323" spans="1:16">
      <c r="A5323" s="12">
        <v>164</v>
      </c>
      <c r="B5323" s="12">
        <v>619991</v>
      </c>
      <c r="C5323" s="12" t="s">
        <v>5851</v>
      </c>
      <c r="D5323" s="12" t="s">
        <v>5966</v>
      </c>
      <c r="E5323" s="17" t="s">
        <v>587</v>
      </c>
      <c r="F5323" s="25" t="str">
        <f>LEFT(E5323,MIN(FIND({0,1,2,3,4,5,6,7,8,9},ASC(E5323)&amp;1234567890))-1)</f>
        <v>Ho</v>
      </c>
      <c r="G5323" s="25">
        <f t="shared" si="166"/>
        <v>1</v>
      </c>
      <c r="H5323" s="25">
        <f>VLOOKUP(F5323,Table!$A$2:$C$121,2,0)</f>
        <v>3</v>
      </c>
      <c r="I5323" s="26">
        <f>VLOOKUP(F5323,Table!$A$2:$C$121,3,0)</f>
        <v>6</v>
      </c>
      <c r="J5323" s="17" t="s">
        <v>11818</v>
      </c>
      <c r="K5323" s="25" t="str">
        <f>LEFT(J5323,MIN(FIND({0,1,2,3,4,5,6,7,8,9},ASC(J5323)&amp;1234567890))-1)</f>
        <v>Cd</v>
      </c>
      <c r="L5323" s="25">
        <f t="shared" si="167"/>
        <v>2</v>
      </c>
      <c r="M5323" s="25">
        <f>VLOOKUP(K5323,Table!$A$2:$C$121,2,0)</f>
        <v>12</v>
      </c>
      <c r="N5323" s="26">
        <f>VLOOKUP(K5323,Table!$A$2:$C$121,3,0)</f>
        <v>5</v>
      </c>
      <c r="O5323" s="13" t="str">
        <f>VLOOKUP(A5323,Table!$U$1:$V$230,2,0)</f>
        <v>Trigonal</v>
      </c>
      <c r="P5323" s="1"/>
    </row>
    <row r="5324" spans="1:16">
      <c r="A5324" s="12">
        <v>164</v>
      </c>
      <c r="B5324" s="12">
        <v>620070</v>
      </c>
      <c r="C5324" s="12" t="s">
        <v>5851</v>
      </c>
      <c r="D5324" s="12" t="s">
        <v>5967</v>
      </c>
      <c r="E5324" s="17" t="s">
        <v>46</v>
      </c>
      <c r="F5324" s="25" t="str">
        <f>LEFT(E5324,MIN(FIND({0,1,2,3,4,5,6,7,8,9},ASC(E5324)&amp;1234567890))-1)</f>
        <v>La</v>
      </c>
      <c r="G5324" s="25">
        <f t="shared" si="166"/>
        <v>1</v>
      </c>
      <c r="H5324" s="25">
        <f>VLOOKUP(F5324,Table!$A$2:$C$121,2,0)</f>
        <v>3</v>
      </c>
      <c r="I5324" s="26">
        <f>VLOOKUP(F5324,Table!$A$2:$C$121,3,0)</f>
        <v>6</v>
      </c>
      <c r="J5324" s="17" t="s">
        <v>11818</v>
      </c>
      <c r="K5324" s="25" t="str">
        <f>LEFT(J5324,MIN(FIND({0,1,2,3,4,5,6,7,8,9},ASC(J5324)&amp;1234567890))-1)</f>
        <v>Cd</v>
      </c>
      <c r="L5324" s="25">
        <f t="shared" si="167"/>
        <v>2</v>
      </c>
      <c r="M5324" s="25">
        <f>VLOOKUP(K5324,Table!$A$2:$C$121,2,0)</f>
        <v>12</v>
      </c>
      <c r="N5324" s="26">
        <f>VLOOKUP(K5324,Table!$A$2:$C$121,3,0)</f>
        <v>5</v>
      </c>
      <c r="O5324" s="13" t="str">
        <f>VLOOKUP(A5324,Table!$U$1:$V$230,2,0)</f>
        <v>Trigonal</v>
      </c>
      <c r="P5324" s="1"/>
    </row>
    <row r="5325" spans="1:16">
      <c r="A5325" s="12">
        <v>164</v>
      </c>
      <c r="B5325" s="12">
        <v>620120</v>
      </c>
      <c r="C5325" s="12" t="s">
        <v>5851</v>
      </c>
      <c r="D5325" s="12" t="s">
        <v>5968</v>
      </c>
      <c r="E5325" s="17" t="s">
        <v>11335</v>
      </c>
      <c r="F5325" s="25" t="str">
        <f>LEFT(E5325,MIN(FIND({0,1,2,3,4,5,6,7,8,9},ASC(E5325)&amp;1234567890))-1)</f>
        <v>Lu</v>
      </c>
      <c r="G5325" s="25">
        <f t="shared" si="166"/>
        <v>1</v>
      </c>
      <c r="H5325" s="25">
        <f>VLOOKUP(F5325,Table!$A$2:$C$121,2,0)</f>
        <v>3</v>
      </c>
      <c r="I5325" s="26">
        <f>VLOOKUP(F5325,Table!$A$2:$C$121,3,0)</f>
        <v>6</v>
      </c>
      <c r="J5325" s="17" t="s">
        <v>11818</v>
      </c>
      <c r="K5325" s="25" t="str">
        <f>LEFT(J5325,MIN(FIND({0,1,2,3,4,5,6,7,8,9},ASC(J5325)&amp;1234567890))-1)</f>
        <v>Cd</v>
      </c>
      <c r="L5325" s="25">
        <f t="shared" si="167"/>
        <v>2</v>
      </c>
      <c r="M5325" s="25">
        <f>VLOOKUP(K5325,Table!$A$2:$C$121,2,0)</f>
        <v>12</v>
      </c>
      <c r="N5325" s="26">
        <f>VLOOKUP(K5325,Table!$A$2:$C$121,3,0)</f>
        <v>5</v>
      </c>
      <c r="O5325" s="13" t="str">
        <f>VLOOKUP(A5325,Table!$U$1:$V$230,2,0)</f>
        <v>Trigonal</v>
      </c>
      <c r="P5325" s="1"/>
    </row>
    <row r="5326" spans="1:16">
      <c r="A5326" s="12">
        <v>164</v>
      </c>
      <c r="B5326" s="12">
        <v>620185</v>
      </c>
      <c r="C5326" s="12" t="s">
        <v>5851</v>
      </c>
      <c r="D5326" s="12" t="s">
        <v>5969</v>
      </c>
      <c r="E5326" s="17" t="s">
        <v>615</v>
      </c>
      <c r="F5326" s="25" t="str">
        <f>LEFT(E5326,MIN(FIND({0,1,2,3,4,5,6,7,8,9},ASC(E5326)&amp;1234567890))-1)</f>
        <v>Nd</v>
      </c>
      <c r="G5326" s="25">
        <f t="shared" si="166"/>
        <v>1</v>
      </c>
      <c r="H5326" s="25">
        <f>VLOOKUP(F5326,Table!$A$2:$C$121,2,0)</f>
        <v>3</v>
      </c>
      <c r="I5326" s="26">
        <f>VLOOKUP(F5326,Table!$A$2:$C$121,3,0)</f>
        <v>6</v>
      </c>
      <c r="J5326" s="17" t="s">
        <v>11818</v>
      </c>
      <c r="K5326" s="25" t="str">
        <f>LEFT(J5326,MIN(FIND({0,1,2,3,4,5,6,7,8,9},ASC(J5326)&amp;1234567890))-1)</f>
        <v>Cd</v>
      </c>
      <c r="L5326" s="25">
        <f t="shared" si="167"/>
        <v>2</v>
      </c>
      <c r="M5326" s="25">
        <f>VLOOKUP(K5326,Table!$A$2:$C$121,2,0)</f>
        <v>12</v>
      </c>
      <c r="N5326" s="26">
        <f>VLOOKUP(K5326,Table!$A$2:$C$121,3,0)</f>
        <v>5</v>
      </c>
      <c r="O5326" s="13" t="str">
        <f>VLOOKUP(A5326,Table!$U$1:$V$230,2,0)</f>
        <v>Trigonal</v>
      </c>
      <c r="P5326" s="1"/>
    </row>
    <row r="5327" spans="1:16">
      <c r="A5327" s="12">
        <v>164</v>
      </c>
      <c r="B5327" s="12">
        <v>620282</v>
      </c>
      <c r="C5327" s="12" t="s">
        <v>5851</v>
      </c>
      <c r="D5327" s="12" t="s">
        <v>5970</v>
      </c>
      <c r="E5327" s="17" t="s">
        <v>11332</v>
      </c>
      <c r="F5327" s="25" t="str">
        <f>LEFT(E5327,MIN(FIND({0,1,2,3,4,5,6,7,8,9},ASC(E5327)&amp;1234567890))-1)</f>
        <v>Pr</v>
      </c>
      <c r="G5327" s="25">
        <f t="shared" si="166"/>
        <v>1</v>
      </c>
      <c r="H5327" s="25">
        <f>VLOOKUP(F5327,Table!$A$2:$C$121,2,0)</f>
        <v>3</v>
      </c>
      <c r="I5327" s="26">
        <f>VLOOKUP(F5327,Table!$A$2:$C$121,3,0)</f>
        <v>6</v>
      </c>
      <c r="J5327" s="17" t="s">
        <v>11818</v>
      </c>
      <c r="K5327" s="25" t="str">
        <f>LEFT(J5327,MIN(FIND({0,1,2,3,4,5,6,7,8,9},ASC(J5327)&amp;1234567890))-1)</f>
        <v>Cd</v>
      </c>
      <c r="L5327" s="25">
        <f t="shared" si="167"/>
        <v>2</v>
      </c>
      <c r="M5327" s="25">
        <f>VLOOKUP(K5327,Table!$A$2:$C$121,2,0)</f>
        <v>12</v>
      </c>
      <c r="N5327" s="26">
        <f>VLOOKUP(K5327,Table!$A$2:$C$121,3,0)</f>
        <v>5</v>
      </c>
      <c r="O5327" s="13" t="str">
        <f>VLOOKUP(A5327,Table!$U$1:$V$230,2,0)</f>
        <v>Trigonal</v>
      </c>
      <c r="P5327" s="1"/>
    </row>
    <row r="5328" spans="1:16">
      <c r="A5328" s="12">
        <v>164</v>
      </c>
      <c r="B5328" s="12">
        <v>620476</v>
      </c>
      <c r="C5328" s="12" t="s">
        <v>5851</v>
      </c>
      <c r="D5328" s="12" t="s">
        <v>5971</v>
      </c>
      <c r="E5328" s="17" t="s">
        <v>590</v>
      </c>
      <c r="F5328" s="25" t="str">
        <f>LEFT(E5328,MIN(FIND({0,1,2,3,4,5,6,7,8,9},ASC(E5328)&amp;1234567890))-1)</f>
        <v>Sm</v>
      </c>
      <c r="G5328" s="25">
        <f t="shared" si="166"/>
        <v>1</v>
      </c>
      <c r="H5328" s="25">
        <f>VLOOKUP(F5328,Table!$A$2:$C$121,2,0)</f>
        <v>3</v>
      </c>
      <c r="I5328" s="26">
        <f>VLOOKUP(F5328,Table!$A$2:$C$121,3,0)</f>
        <v>6</v>
      </c>
      <c r="J5328" s="17" t="s">
        <v>11818</v>
      </c>
      <c r="K5328" s="25" t="str">
        <f>LEFT(J5328,MIN(FIND({0,1,2,3,4,5,6,7,8,9},ASC(J5328)&amp;1234567890))-1)</f>
        <v>Cd</v>
      </c>
      <c r="L5328" s="25">
        <f t="shared" si="167"/>
        <v>2</v>
      </c>
      <c r="M5328" s="25">
        <f>VLOOKUP(K5328,Table!$A$2:$C$121,2,0)</f>
        <v>12</v>
      </c>
      <c r="N5328" s="26">
        <f>VLOOKUP(K5328,Table!$A$2:$C$121,3,0)</f>
        <v>5</v>
      </c>
      <c r="O5328" s="13" t="str">
        <f>VLOOKUP(A5328,Table!$U$1:$V$230,2,0)</f>
        <v>Trigonal</v>
      </c>
      <c r="P5328" s="1"/>
    </row>
    <row r="5329" spans="1:16">
      <c r="A5329" s="12">
        <v>164</v>
      </c>
      <c r="B5329" s="12">
        <v>620503</v>
      </c>
      <c r="C5329" s="12" t="s">
        <v>5851</v>
      </c>
      <c r="D5329" s="12" t="s">
        <v>5972</v>
      </c>
      <c r="E5329" s="17" t="s">
        <v>11313</v>
      </c>
      <c r="F5329" s="25" t="str">
        <f>LEFT(E5329,MIN(FIND({0,1,2,3,4,5,6,7,8,9},ASC(E5329)&amp;1234567890))-1)</f>
        <v>Tb</v>
      </c>
      <c r="G5329" s="25">
        <f t="shared" si="166"/>
        <v>1</v>
      </c>
      <c r="H5329" s="25">
        <f>VLOOKUP(F5329,Table!$A$2:$C$121,2,0)</f>
        <v>3</v>
      </c>
      <c r="I5329" s="26">
        <f>VLOOKUP(F5329,Table!$A$2:$C$121,3,0)</f>
        <v>6</v>
      </c>
      <c r="J5329" s="17" t="s">
        <v>11818</v>
      </c>
      <c r="K5329" s="25" t="str">
        <f>LEFT(J5329,MIN(FIND({0,1,2,3,4,5,6,7,8,9},ASC(J5329)&amp;1234567890))-1)</f>
        <v>Cd</v>
      </c>
      <c r="L5329" s="25">
        <f t="shared" si="167"/>
        <v>2</v>
      </c>
      <c r="M5329" s="25">
        <f>VLOOKUP(K5329,Table!$A$2:$C$121,2,0)</f>
        <v>12</v>
      </c>
      <c r="N5329" s="26">
        <f>VLOOKUP(K5329,Table!$A$2:$C$121,3,0)</f>
        <v>5</v>
      </c>
      <c r="O5329" s="13" t="str">
        <f>VLOOKUP(A5329,Table!$U$1:$V$230,2,0)</f>
        <v>Trigonal</v>
      </c>
      <c r="P5329" s="1"/>
    </row>
    <row r="5330" spans="1:16">
      <c r="A5330" s="12">
        <v>164</v>
      </c>
      <c r="B5330" s="12">
        <v>620581</v>
      </c>
      <c r="C5330" s="12" t="s">
        <v>5851</v>
      </c>
      <c r="D5330" s="12" t="s">
        <v>5973</v>
      </c>
      <c r="E5330" s="17" t="s">
        <v>11334</v>
      </c>
      <c r="F5330" s="25" t="str">
        <f>LEFT(E5330,MIN(FIND({0,1,2,3,4,5,6,7,8,9},ASC(E5330)&amp;1234567890))-1)</f>
        <v>Tm</v>
      </c>
      <c r="G5330" s="25">
        <f t="shared" si="166"/>
        <v>1</v>
      </c>
      <c r="H5330" s="25">
        <f>VLOOKUP(F5330,Table!$A$2:$C$121,2,0)</f>
        <v>3</v>
      </c>
      <c r="I5330" s="26">
        <f>VLOOKUP(F5330,Table!$A$2:$C$121,3,0)</f>
        <v>6</v>
      </c>
      <c r="J5330" s="17" t="s">
        <v>11818</v>
      </c>
      <c r="K5330" s="25" t="str">
        <f>LEFT(J5330,MIN(FIND({0,1,2,3,4,5,6,7,8,9},ASC(J5330)&amp;1234567890))-1)</f>
        <v>Cd</v>
      </c>
      <c r="L5330" s="25">
        <f t="shared" si="167"/>
        <v>2</v>
      </c>
      <c r="M5330" s="25">
        <f>VLOOKUP(K5330,Table!$A$2:$C$121,2,0)</f>
        <v>12</v>
      </c>
      <c r="N5330" s="26">
        <f>VLOOKUP(K5330,Table!$A$2:$C$121,3,0)</f>
        <v>5</v>
      </c>
      <c r="O5330" s="13" t="str">
        <f>VLOOKUP(A5330,Table!$U$1:$V$230,2,0)</f>
        <v>Trigonal</v>
      </c>
      <c r="P5330" s="1"/>
    </row>
    <row r="5331" spans="1:16">
      <c r="A5331" s="12">
        <v>164</v>
      </c>
      <c r="B5331" s="12">
        <v>621554</v>
      </c>
      <c r="C5331" s="12" t="s">
        <v>5851</v>
      </c>
      <c r="D5331" s="12" t="s">
        <v>5974</v>
      </c>
      <c r="E5331" s="17" t="s">
        <v>12866</v>
      </c>
      <c r="F5331" s="25" t="str">
        <f>LEFT(E5331,MIN(FIND({0,1,2,3,4,5,6,7,8,9},ASC(E5331)&amp;1234567890))-1)</f>
        <v>Ce</v>
      </c>
      <c r="G5331" s="25">
        <f t="shared" si="166"/>
        <v>0.5</v>
      </c>
      <c r="H5331" s="25">
        <f>VLOOKUP(F5331,Table!$A$2:$C$121,2,0)</f>
        <v>3</v>
      </c>
      <c r="I5331" s="26">
        <f>VLOOKUP(F5331,Table!$A$2:$C$121,3,0)</f>
        <v>6</v>
      </c>
      <c r="J5331" s="17" t="s">
        <v>68</v>
      </c>
      <c r="K5331" s="25" t="str">
        <f>LEFT(J5331,MIN(FIND({0,1,2,3,4,5,6,7,8,9},ASC(J5331)&amp;1234567890))-1)</f>
        <v>N</v>
      </c>
      <c r="L5331" s="25">
        <f t="shared" si="167"/>
        <v>1</v>
      </c>
      <c r="M5331" s="25">
        <f>VLOOKUP(K5331,Table!$A$2:$C$121,2,0)</f>
        <v>15</v>
      </c>
      <c r="N5331" s="26">
        <f>VLOOKUP(K5331,Table!$A$2:$C$121,3,0)</f>
        <v>2</v>
      </c>
      <c r="O5331" s="13" t="str">
        <f>VLOOKUP(A5331,Table!$U$1:$V$230,2,0)</f>
        <v>Trigonal</v>
      </c>
      <c r="P5331" s="1"/>
    </row>
    <row r="5332" spans="1:16">
      <c r="A5332" s="12">
        <v>164</v>
      </c>
      <c r="B5332" s="12">
        <v>621706</v>
      </c>
      <c r="C5332" s="12" t="s">
        <v>5851</v>
      </c>
      <c r="D5332" s="12" t="s">
        <v>5699</v>
      </c>
      <c r="E5332" s="17" t="s">
        <v>11371</v>
      </c>
      <c r="F5332" s="25" t="str">
        <f>LEFT(E5332,MIN(FIND({0,1,2,3,4,5,6,7,8,9},ASC(E5332)&amp;1234567890))-1)</f>
        <v>Ce</v>
      </c>
      <c r="G5332" s="25">
        <f t="shared" si="166"/>
        <v>2</v>
      </c>
      <c r="H5332" s="25">
        <f>VLOOKUP(F5332,Table!$A$2:$C$121,2,0)</f>
        <v>3</v>
      </c>
      <c r="I5332" s="26">
        <f>VLOOKUP(F5332,Table!$A$2:$C$121,3,0)</f>
        <v>6</v>
      </c>
      <c r="J5332" s="17" t="s">
        <v>59</v>
      </c>
      <c r="K5332" s="25" t="str">
        <f>LEFT(J5332,MIN(FIND({0,1,2,3,4,5,6,7,8,9},ASC(J5332)&amp;1234567890))-1)</f>
        <v>O</v>
      </c>
      <c r="L5332" s="25">
        <f t="shared" si="167"/>
        <v>3</v>
      </c>
      <c r="M5332" s="25">
        <f>VLOOKUP(K5332,Table!$A$2:$C$121,2,0)</f>
        <v>16</v>
      </c>
      <c r="N5332" s="26">
        <f>VLOOKUP(K5332,Table!$A$2:$C$121,3,0)</f>
        <v>2</v>
      </c>
      <c r="O5332" s="13" t="str">
        <f>VLOOKUP(A5332,Table!$U$1:$V$230,2,0)</f>
        <v>Trigonal</v>
      </c>
      <c r="P5332" s="1"/>
    </row>
    <row r="5333" spans="1:16">
      <c r="A5333" s="12">
        <v>164</v>
      </c>
      <c r="B5333" s="12">
        <v>622386</v>
      </c>
      <c r="C5333" s="12" t="s">
        <v>5851</v>
      </c>
      <c r="D5333" s="12" t="s">
        <v>1035</v>
      </c>
      <c r="E5333" s="17" t="s">
        <v>11537</v>
      </c>
      <c r="F5333" s="25" t="str">
        <f>LEFT(E5333,MIN(FIND({0,1,2,3,4,5,6,7,8,9},ASC(E5333)&amp;1234567890))-1)</f>
        <v>Cm</v>
      </c>
      <c r="G5333" s="25">
        <f t="shared" si="166"/>
        <v>2</v>
      </c>
      <c r="H5333" s="25">
        <f>VLOOKUP(F5333,Table!$A$2:$C$121,2,0)</f>
        <v>3</v>
      </c>
      <c r="I5333" s="26">
        <f>VLOOKUP(F5333,Table!$A$2:$C$121,3,0)</f>
        <v>7</v>
      </c>
      <c r="J5333" s="17" t="s">
        <v>59</v>
      </c>
      <c r="K5333" s="25" t="str">
        <f>LEFT(J5333,MIN(FIND({0,1,2,3,4,5,6,7,8,9},ASC(J5333)&amp;1234567890))-1)</f>
        <v>O</v>
      </c>
      <c r="L5333" s="25">
        <f t="shared" si="167"/>
        <v>3</v>
      </c>
      <c r="M5333" s="25">
        <f>VLOOKUP(K5333,Table!$A$2:$C$121,2,0)</f>
        <v>16</v>
      </c>
      <c r="N5333" s="26">
        <f>VLOOKUP(K5333,Table!$A$2:$C$121,3,0)</f>
        <v>2</v>
      </c>
      <c r="O5333" s="13" t="str">
        <f>VLOOKUP(A5333,Table!$U$1:$V$230,2,0)</f>
        <v>Trigonal</v>
      </c>
      <c r="P5333" s="1"/>
    </row>
    <row r="5334" spans="1:16">
      <c r="A5334" s="12">
        <v>164</v>
      </c>
      <c r="B5334" s="12">
        <v>625401</v>
      </c>
      <c r="C5334" s="12" t="s">
        <v>5851</v>
      </c>
      <c r="D5334" s="12" t="s">
        <v>1742</v>
      </c>
      <c r="E5334" s="17" t="s">
        <v>76</v>
      </c>
      <c r="F5334" s="25" t="str">
        <f>LEFT(E5334,MIN(FIND({0,1,2,3,4,5,6,7,8,9},ASC(E5334)&amp;1234567890))-1)</f>
        <v>Co</v>
      </c>
      <c r="G5334" s="25">
        <f t="shared" si="166"/>
        <v>1</v>
      </c>
      <c r="H5334" s="25">
        <f>VLOOKUP(F5334,Table!$A$2:$C$121,2,0)</f>
        <v>9</v>
      </c>
      <c r="I5334" s="26">
        <f>VLOOKUP(F5334,Table!$A$2:$C$121,3,0)</f>
        <v>4</v>
      </c>
      <c r="J5334" s="17" t="s">
        <v>73</v>
      </c>
      <c r="K5334" s="25" t="str">
        <f>LEFT(J5334,MIN(FIND({0,1,2,3,4,5,6,7,8,9},ASC(J5334)&amp;1234567890))-1)</f>
        <v>Te</v>
      </c>
      <c r="L5334" s="25">
        <f t="shared" si="167"/>
        <v>2</v>
      </c>
      <c r="M5334" s="25">
        <f>VLOOKUP(K5334,Table!$A$2:$C$121,2,0)</f>
        <v>16</v>
      </c>
      <c r="N5334" s="26">
        <f>VLOOKUP(K5334,Table!$A$2:$C$121,3,0)</f>
        <v>5</v>
      </c>
      <c r="O5334" s="13" t="str">
        <f>VLOOKUP(A5334,Table!$U$1:$V$230,2,0)</f>
        <v>Trigonal</v>
      </c>
      <c r="P5334" s="1"/>
    </row>
    <row r="5335" spans="1:16">
      <c r="A5335" s="12">
        <v>164</v>
      </c>
      <c r="B5335" s="12">
        <v>626718</v>
      </c>
      <c r="C5335" s="12" t="s">
        <v>5851</v>
      </c>
      <c r="D5335" s="12" t="s">
        <v>1114</v>
      </c>
      <c r="E5335" s="17" t="s">
        <v>11390</v>
      </c>
      <c r="F5335" s="25" t="str">
        <f>LEFT(E5335,MIN(FIND({0,1,2,3,4,5,6,7,8,9},ASC(E5335)&amp;1234567890))-1)</f>
        <v>Cr</v>
      </c>
      <c r="G5335" s="25">
        <f t="shared" si="166"/>
        <v>1</v>
      </c>
      <c r="H5335" s="25">
        <f>VLOOKUP(F5335,Table!$A$2:$C$121,2,0)</f>
        <v>6</v>
      </c>
      <c r="I5335" s="26">
        <f>VLOOKUP(F5335,Table!$A$2:$C$121,3,0)</f>
        <v>4</v>
      </c>
      <c r="J5335" s="17" t="s">
        <v>361</v>
      </c>
      <c r="K5335" s="25" t="str">
        <f>LEFT(J5335,MIN(FIND({0,1,2,3,4,5,6,7,8,9},ASC(J5335)&amp;1234567890))-1)</f>
        <v>Se</v>
      </c>
      <c r="L5335" s="25">
        <f t="shared" si="167"/>
        <v>2</v>
      </c>
      <c r="M5335" s="25">
        <f>VLOOKUP(K5335,Table!$A$2:$C$121,2,0)</f>
        <v>16</v>
      </c>
      <c r="N5335" s="26">
        <f>VLOOKUP(K5335,Table!$A$2:$C$121,3,0)</f>
        <v>4</v>
      </c>
      <c r="O5335" s="13" t="str">
        <f>VLOOKUP(A5335,Table!$U$1:$V$230,2,0)</f>
        <v>Trigonal</v>
      </c>
      <c r="P5335" s="1"/>
    </row>
    <row r="5336" spans="1:16">
      <c r="A5336" s="12">
        <v>164</v>
      </c>
      <c r="B5336" s="12">
        <v>629834</v>
      </c>
      <c r="C5336" s="12" t="s">
        <v>5851</v>
      </c>
      <c r="D5336" s="12" t="s">
        <v>5975</v>
      </c>
      <c r="E5336" s="17" t="s">
        <v>11333</v>
      </c>
      <c r="F5336" s="25" t="str">
        <f>LEFT(E5336,MIN(FIND({0,1,2,3,4,5,6,7,8,9},ASC(E5336)&amp;1234567890))-1)</f>
        <v>Dy</v>
      </c>
      <c r="G5336" s="25">
        <f t="shared" si="166"/>
        <v>1</v>
      </c>
      <c r="H5336" s="25">
        <f>VLOOKUP(F5336,Table!$A$2:$C$121,2,0)</f>
        <v>3</v>
      </c>
      <c r="I5336" s="26">
        <f>VLOOKUP(F5336,Table!$A$2:$C$121,3,0)</f>
        <v>6</v>
      </c>
      <c r="J5336" s="17" t="s">
        <v>11724</v>
      </c>
      <c r="K5336" s="25" t="str">
        <f>LEFT(J5336,MIN(FIND({0,1,2,3,4,5,6,7,8,9},ASC(J5336)&amp;1234567890))-1)</f>
        <v>Hg</v>
      </c>
      <c r="L5336" s="25">
        <f t="shared" si="167"/>
        <v>2</v>
      </c>
      <c r="M5336" s="25">
        <f>VLOOKUP(K5336,Table!$A$2:$C$121,2,0)</f>
        <v>12</v>
      </c>
      <c r="N5336" s="26">
        <f>VLOOKUP(K5336,Table!$A$2:$C$121,3,0)</f>
        <v>6</v>
      </c>
      <c r="O5336" s="13" t="str">
        <f>VLOOKUP(A5336,Table!$U$1:$V$230,2,0)</f>
        <v>Trigonal</v>
      </c>
      <c r="P5336" s="1"/>
    </row>
    <row r="5337" spans="1:16">
      <c r="A5337" s="12">
        <v>164</v>
      </c>
      <c r="B5337" s="12">
        <v>631334</v>
      </c>
      <c r="C5337" s="12" t="s">
        <v>5851</v>
      </c>
      <c r="D5337" s="12" t="s">
        <v>5976</v>
      </c>
      <c r="E5337" s="17" t="s">
        <v>428</v>
      </c>
      <c r="F5337" s="25" t="str">
        <f>LEFT(E5337,MIN(FIND({0,1,2,3,4,5,6,7,8,9},ASC(E5337)&amp;1234567890))-1)</f>
        <v>Eu</v>
      </c>
      <c r="G5337" s="25">
        <f t="shared" si="166"/>
        <v>1</v>
      </c>
      <c r="H5337" s="25">
        <f>VLOOKUP(F5337,Table!$A$2:$C$121,2,0)</f>
        <v>3</v>
      </c>
      <c r="I5337" s="26">
        <f>VLOOKUP(F5337,Table!$A$2:$C$121,3,0)</f>
        <v>6</v>
      </c>
      <c r="J5337" s="17" t="s">
        <v>11724</v>
      </c>
      <c r="K5337" s="25" t="str">
        <f>LEFT(J5337,MIN(FIND({0,1,2,3,4,5,6,7,8,9},ASC(J5337)&amp;1234567890))-1)</f>
        <v>Hg</v>
      </c>
      <c r="L5337" s="25">
        <f t="shared" si="167"/>
        <v>2</v>
      </c>
      <c r="M5337" s="25">
        <f>VLOOKUP(K5337,Table!$A$2:$C$121,2,0)</f>
        <v>12</v>
      </c>
      <c r="N5337" s="26">
        <f>VLOOKUP(K5337,Table!$A$2:$C$121,3,0)</f>
        <v>6</v>
      </c>
      <c r="O5337" s="13" t="str">
        <f>VLOOKUP(A5337,Table!$U$1:$V$230,2,0)</f>
        <v>Trigonal</v>
      </c>
      <c r="P5337" s="1"/>
    </row>
    <row r="5338" spans="1:16">
      <c r="A5338" s="12">
        <v>164</v>
      </c>
      <c r="B5338" s="12">
        <v>634859</v>
      </c>
      <c r="C5338" s="12" t="s">
        <v>5851</v>
      </c>
      <c r="D5338" s="12" t="s">
        <v>5977</v>
      </c>
      <c r="E5338" s="17" t="s">
        <v>11386</v>
      </c>
      <c r="F5338" s="25" t="str">
        <f>LEFT(E5338,MIN(FIND({0,1,2,3,4,5,6,7,8,9},ASC(E5338)&amp;1234567890))-1)</f>
        <v>Ni</v>
      </c>
      <c r="G5338" s="25">
        <f t="shared" si="166"/>
        <v>2</v>
      </c>
      <c r="H5338" s="25">
        <f>VLOOKUP(F5338,Table!$A$2:$C$121,2,0)</f>
        <v>10</v>
      </c>
      <c r="I5338" s="26">
        <f>VLOOKUP(F5338,Table!$A$2:$C$121,3,0)</f>
        <v>4</v>
      </c>
      <c r="J5338" s="17" t="s">
        <v>11560</v>
      </c>
      <c r="K5338" s="25" t="str">
        <f>LEFT(J5338,MIN(FIND({0,1,2,3,4,5,6,7,8,9},ASC(J5338)&amp;1234567890))-1)</f>
        <v>Ga</v>
      </c>
      <c r="L5338" s="25">
        <f t="shared" si="167"/>
        <v>3</v>
      </c>
      <c r="M5338" s="25">
        <f>VLOOKUP(K5338,Table!$A$2:$C$121,2,0)</f>
        <v>13</v>
      </c>
      <c r="N5338" s="26">
        <f>VLOOKUP(K5338,Table!$A$2:$C$121,3,0)</f>
        <v>4</v>
      </c>
      <c r="O5338" s="13" t="str">
        <f>VLOOKUP(A5338,Table!$U$1:$V$230,2,0)</f>
        <v>Trigonal</v>
      </c>
      <c r="P5338" s="1"/>
    </row>
    <row r="5339" spans="1:16">
      <c r="A5339" s="12">
        <v>164</v>
      </c>
      <c r="B5339" s="12">
        <v>635811</v>
      </c>
      <c r="C5339" s="12" t="s">
        <v>5851</v>
      </c>
      <c r="D5339" s="12" t="s">
        <v>5978</v>
      </c>
      <c r="E5339" s="17" t="s">
        <v>11306</v>
      </c>
      <c r="F5339" s="25" t="str">
        <f>LEFT(E5339,MIN(FIND({0,1,2,3,4,5,6,7,8,9},ASC(E5339)&amp;1234567890))-1)</f>
        <v>Gd</v>
      </c>
      <c r="G5339" s="25">
        <f t="shared" si="166"/>
        <v>1</v>
      </c>
      <c r="H5339" s="25">
        <f>VLOOKUP(F5339,Table!$A$2:$C$121,2,0)</f>
        <v>3</v>
      </c>
      <c r="I5339" s="26">
        <f>VLOOKUP(F5339,Table!$A$2:$C$121,3,0)</f>
        <v>6</v>
      </c>
      <c r="J5339" s="17" t="s">
        <v>11724</v>
      </c>
      <c r="K5339" s="25" t="str">
        <f>LEFT(J5339,MIN(FIND({0,1,2,3,4,5,6,7,8,9},ASC(J5339)&amp;1234567890))-1)</f>
        <v>Hg</v>
      </c>
      <c r="L5339" s="25">
        <f t="shared" si="167"/>
        <v>2</v>
      </c>
      <c r="M5339" s="25">
        <f>VLOOKUP(K5339,Table!$A$2:$C$121,2,0)</f>
        <v>12</v>
      </c>
      <c r="N5339" s="26">
        <f>VLOOKUP(K5339,Table!$A$2:$C$121,3,0)</f>
        <v>6</v>
      </c>
      <c r="O5339" s="13" t="str">
        <f>VLOOKUP(A5339,Table!$U$1:$V$230,2,0)</f>
        <v>Trigonal</v>
      </c>
      <c r="P5339" s="1"/>
    </row>
    <row r="5340" spans="1:16">
      <c r="A5340" s="12">
        <v>164</v>
      </c>
      <c r="B5340" s="12">
        <v>639033</v>
      </c>
      <c r="C5340" s="12" t="s">
        <v>5851</v>
      </c>
      <c r="D5340" s="12" t="s">
        <v>5979</v>
      </c>
      <c r="E5340" s="17" t="s">
        <v>587</v>
      </c>
      <c r="F5340" s="25" t="str">
        <f>LEFT(E5340,MIN(FIND({0,1,2,3,4,5,6,7,8,9},ASC(E5340)&amp;1234567890))-1)</f>
        <v>Ho</v>
      </c>
      <c r="G5340" s="25">
        <f t="shared" si="166"/>
        <v>1</v>
      </c>
      <c r="H5340" s="25">
        <f>VLOOKUP(F5340,Table!$A$2:$C$121,2,0)</f>
        <v>3</v>
      </c>
      <c r="I5340" s="26">
        <f>VLOOKUP(F5340,Table!$A$2:$C$121,3,0)</f>
        <v>6</v>
      </c>
      <c r="J5340" s="17" t="s">
        <v>11724</v>
      </c>
      <c r="K5340" s="25" t="str">
        <f>LEFT(J5340,MIN(FIND({0,1,2,3,4,5,6,7,8,9},ASC(J5340)&amp;1234567890))-1)</f>
        <v>Hg</v>
      </c>
      <c r="L5340" s="25">
        <f t="shared" si="167"/>
        <v>2</v>
      </c>
      <c r="M5340" s="25">
        <f>VLOOKUP(K5340,Table!$A$2:$C$121,2,0)</f>
        <v>12</v>
      </c>
      <c r="N5340" s="26">
        <f>VLOOKUP(K5340,Table!$A$2:$C$121,3,0)</f>
        <v>6</v>
      </c>
      <c r="O5340" s="13" t="str">
        <f>VLOOKUP(A5340,Table!$U$1:$V$230,2,0)</f>
        <v>Trigonal</v>
      </c>
      <c r="P5340" s="1"/>
    </row>
    <row r="5341" spans="1:16">
      <c r="A5341" s="12">
        <v>164</v>
      </c>
      <c r="B5341" s="12">
        <v>639064</v>
      </c>
      <c r="C5341" s="12" t="s">
        <v>5851</v>
      </c>
      <c r="D5341" s="12" t="s">
        <v>5980</v>
      </c>
      <c r="E5341" s="17" t="s">
        <v>11724</v>
      </c>
      <c r="F5341" s="25" t="str">
        <f>LEFT(E5341,MIN(FIND({0,1,2,3,4,5,6,7,8,9},ASC(E5341)&amp;1234567890))-1)</f>
        <v>Hg</v>
      </c>
      <c r="G5341" s="25">
        <f t="shared" si="166"/>
        <v>2</v>
      </c>
      <c r="H5341" s="25">
        <f>VLOOKUP(F5341,Table!$A$2:$C$121,2,0)</f>
        <v>12</v>
      </c>
      <c r="I5341" s="26">
        <f>VLOOKUP(F5341,Table!$A$2:$C$121,3,0)</f>
        <v>6</v>
      </c>
      <c r="J5341" s="17" t="s">
        <v>46</v>
      </c>
      <c r="K5341" s="25" t="str">
        <f>LEFT(J5341,MIN(FIND({0,1,2,3,4,5,6,7,8,9},ASC(J5341)&amp;1234567890))-1)</f>
        <v>La</v>
      </c>
      <c r="L5341" s="25">
        <f t="shared" si="167"/>
        <v>1</v>
      </c>
      <c r="M5341" s="25">
        <f>VLOOKUP(K5341,Table!$A$2:$C$121,2,0)</f>
        <v>3</v>
      </c>
      <c r="N5341" s="26">
        <f>VLOOKUP(K5341,Table!$A$2:$C$121,3,0)</f>
        <v>6</v>
      </c>
      <c r="O5341" s="13" t="str">
        <f>VLOOKUP(A5341,Table!$U$1:$V$230,2,0)</f>
        <v>Trigonal</v>
      </c>
      <c r="P5341" s="1"/>
    </row>
    <row r="5342" spans="1:16">
      <c r="A5342" s="12">
        <v>164</v>
      </c>
      <c r="B5342" s="12">
        <v>639067</v>
      </c>
      <c r="C5342" s="12" t="s">
        <v>5851</v>
      </c>
      <c r="D5342" s="12" t="s">
        <v>5981</v>
      </c>
      <c r="E5342" s="17" t="s">
        <v>46</v>
      </c>
      <c r="F5342" s="25" t="str">
        <f>LEFT(E5342,MIN(FIND({0,1,2,3,4,5,6,7,8,9},ASC(E5342)&amp;1234567890))-1)</f>
        <v>La</v>
      </c>
      <c r="G5342" s="25">
        <f t="shared" si="166"/>
        <v>1</v>
      </c>
      <c r="H5342" s="25">
        <f>VLOOKUP(F5342,Table!$A$2:$C$121,2,0)</f>
        <v>3</v>
      </c>
      <c r="I5342" s="26">
        <f>VLOOKUP(F5342,Table!$A$2:$C$121,3,0)</f>
        <v>6</v>
      </c>
      <c r="J5342" s="17" t="s">
        <v>11724</v>
      </c>
      <c r="K5342" s="25" t="str">
        <f>LEFT(J5342,MIN(FIND({0,1,2,3,4,5,6,7,8,9},ASC(J5342)&amp;1234567890))-1)</f>
        <v>Hg</v>
      </c>
      <c r="L5342" s="25">
        <f t="shared" si="167"/>
        <v>2</v>
      </c>
      <c r="M5342" s="25">
        <f>VLOOKUP(K5342,Table!$A$2:$C$121,2,0)</f>
        <v>12</v>
      </c>
      <c r="N5342" s="26">
        <f>VLOOKUP(K5342,Table!$A$2:$C$121,3,0)</f>
        <v>6</v>
      </c>
      <c r="O5342" s="13" t="str">
        <f>VLOOKUP(A5342,Table!$U$1:$V$230,2,0)</f>
        <v>Trigonal</v>
      </c>
      <c r="P5342" s="1"/>
    </row>
    <row r="5343" spans="1:16">
      <c r="A5343" s="12">
        <v>164</v>
      </c>
      <c r="B5343" s="12">
        <v>639209</v>
      </c>
      <c r="C5343" s="12" t="s">
        <v>5851</v>
      </c>
      <c r="D5343" s="12" t="s">
        <v>5982</v>
      </c>
      <c r="E5343" s="17" t="s">
        <v>590</v>
      </c>
      <c r="F5343" s="25" t="str">
        <f>LEFT(E5343,MIN(FIND({0,1,2,3,4,5,6,7,8,9},ASC(E5343)&amp;1234567890))-1)</f>
        <v>Sm</v>
      </c>
      <c r="G5343" s="25">
        <f t="shared" si="166"/>
        <v>1</v>
      </c>
      <c r="H5343" s="25">
        <f>VLOOKUP(F5343,Table!$A$2:$C$121,2,0)</f>
        <v>3</v>
      </c>
      <c r="I5343" s="26">
        <f>VLOOKUP(F5343,Table!$A$2:$C$121,3,0)</f>
        <v>6</v>
      </c>
      <c r="J5343" s="17" t="s">
        <v>11724</v>
      </c>
      <c r="K5343" s="25" t="str">
        <f>LEFT(J5343,MIN(FIND({0,1,2,3,4,5,6,7,8,9},ASC(J5343)&amp;1234567890))-1)</f>
        <v>Hg</v>
      </c>
      <c r="L5343" s="25">
        <f t="shared" si="167"/>
        <v>2</v>
      </c>
      <c r="M5343" s="25">
        <f>VLOOKUP(K5343,Table!$A$2:$C$121,2,0)</f>
        <v>12</v>
      </c>
      <c r="N5343" s="26">
        <f>VLOOKUP(K5343,Table!$A$2:$C$121,3,0)</f>
        <v>6</v>
      </c>
      <c r="O5343" s="13" t="str">
        <f>VLOOKUP(A5343,Table!$U$1:$V$230,2,0)</f>
        <v>Trigonal</v>
      </c>
      <c r="P5343" s="1"/>
    </row>
    <row r="5344" spans="1:16">
      <c r="A5344" s="12">
        <v>164</v>
      </c>
      <c r="B5344" s="12">
        <v>639230</v>
      </c>
      <c r="C5344" s="12" t="s">
        <v>5851</v>
      </c>
      <c r="D5344" s="12" t="s">
        <v>5983</v>
      </c>
      <c r="E5344" s="17" t="s">
        <v>11313</v>
      </c>
      <c r="F5344" s="25" t="str">
        <f>LEFT(E5344,MIN(FIND({0,1,2,3,4,5,6,7,8,9},ASC(E5344)&amp;1234567890))-1)</f>
        <v>Tb</v>
      </c>
      <c r="G5344" s="25">
        <f t="shared" si="166"/>
        <v>1</v>
      </c>
      <c r="H5344" s="25">
        <f>VLOOKUP(F5344,Table!$A$2:$C$121,2,0)</f>
        <v>3</v>
      </c>
      <c r="I5344" s="26">
        <f>VLOOKUP(F5344,Table!$A$2:$C$121,3,0)</f>
        <v>6</v>
      </c>
      <c r="J5344" s="17" t="s">
        <v>11724</v>
      </c>
      <c r="K5344" s="25" t="str">
        <f>LEFT(J5344,MIN(FIND({0,1,2,3,4,5,6,7,8,9},ASC(J5344)&amp;1234567890))-1)</f>
        <v>Hg</v>
      </c>
      <c r="L5344" s="25">
        <f t="shared" si="167"/>
        <v>2</v>
      </c>
      <c r="M5344" s="25">
        <f>VLOOKUP(K5344,Table!$A$2:$C$121,2,0)</f>
        <v>12</v>
      </c>
      <c r="N5344" s="26">
        <f>VLOOKUP(K5344,Table!$A$2:$C$121,3,0)</f>
        <v>6</v>
      </c>
      <c r="O5344" s="13" t="str">
        <f>VLOOKUP(A5344,Table!$U$1:$V$230,2,0)</f>
        <v>Trigonal</v>
      </c>
      <c r="P5344" s="1"/>
    </row>
    <row r="5345" spans="1:16">
      <c r="A5345" s="12">
        <v>164</v>
      </c>
      <c r="B5345" s="12">
        <v>639879</v>
      </c>
      <c r="C5345" s="12" t="s">
        <v>5851</v>
      </c>
      <c r="D5345" s="12" t="s">
        <v>5984</v>
      </c>
      <c r="E5345" s="17" t="s">
        <v>11507</v>
      </c>
      <c r="F5345" s="25" t="str">
        <f>LEFT(E5345,MIN(FIND({0,1,2,3,4,5,6,7,8,9},ASC(E5345)&amp;1234567890))-1)</f>
        <v>In</v>
      </c>
      <c r="G5345" s="25">
        <f t="shared" si="166"/>
        <v>4</v>
      </c>
      <c r="H5345" s="25">
        <f>VLOOKUP(F5345,Table!$A$2:$C$121,2,0)</f>
        <v>13</v>
      </c>
      <c r="I5345" s="26">
        <f>VLOOKUP(F5345,Table!$A$2:$C$121,3,0)</f>
        <v>5</v>
      </c>
      <c r="J5345" s="17" t="s">
        <v>12867</v>
      </c>
      <c r="K5345" s="25" t="str">
        <f>LEFT(J5345,MIN(FIND({0,1,2,3,4,5,6,7,8,9},ASC(J5345)&amp;1234567890))-1)</f>
        <v>Li</v>
      </c>
      <c r="L5345" s="25">
        <f t="shared" si="167"/>
        <v>5</v>
      </c>
      <c r="M5345" s="25">
        <f>VLOOKUP(K5345,Table!$A$2:$C$121,2,0)</f>
        <v>1</v>
      </c>
      <c r="N5345" s="26">
        <f>VLOOKUP(K5345,Table!$A$2:$C$121,3,0)</f>
        <v>2</v>
      </c>
      <c r="O5345" s="13" t="str">
        <f>VLOOKUP(A5345,Table!$U$1:$V$230,2,0)</f>
        <v>Trigonal</v>
      </c>
      <c r="P5345" s="1"/>
    </row>
    <row r="5346" spans="1:16">
      <c r="A5346" s="12">
        <v>164</v>
      </c>
      <c r="B5346" s="12">
        <v>640109</v>
      </c>
      <c r="C5346" s="12" t="s">
        <v>5851</v>
      </c>
      <c r="D5346" s="12" t="s">
        <v>5985</v>
      </c>
      <c r="E5346" s="17" t="s">
        <v>45</v>
      </c>
      <c r="F5346" s="25" t="str">
        <f>LEFT(E5346,MIN(FIND({0,1,2,3,4,5,6,7,8,9},ASC(E5346)&amp;1234567890))-1)</f>
        <v>In</v>
      </c>
      <c r="G5346" s="25">
        <f t="shared" si="166"/>
        <v>3</v>
      </c>
      <c r="H5346" s="25">
        <f>VLOOKUP(F5346,Table!$A$2:$C$121,2,0)</f>
        <v>13</v>
      </c>
      <c r="I5346" s="26">
        <f>VLOOKUP(F5346,Table!$A$2:$C$121,3,0)</f>
        <v>5</v>
      </c>
      <c r="J5346" s="17" t="s">
        <v>11386</v>
      </c>
      <c r="K5346" s="25" t="str">
        <f>LEFT(J5346,MIN(FIND({0,1,2,3,4,5,6,7,8,9},ASC(J5346)&amp;1234567890))-1)</f>
        <v>Ni</v>
      </c>
      <c r="L5346" s="25">
        <f t="shared" si="167"/>
        <v>2</v>
      </c>
      <c r="M5346" s="25">
        <f>VLOOKUP(K5346,Table!$A$2:$C$121,2,0)</f>
        <v>10</v>
      </c>
      <c r="N5346" s="26">
        <f>VLOOKUP(K5346,Table!$A$2:$C$121,3,0)</f>
        <v>4</v>
      </c>
      <c r="O5346" s="13" t="str">
        <f>VLOOKUP(A5346,Table!$U$1:$V$230,2,0)</f>
        <v>Trigonal</v>
      </c>
      <c r="P5346" s="1"/>
    </row>
    <row r="5347" spans="1:16">
      <c r="A5347" s="12">
        <v>164</v>
      </c>
      <c r="B5347" s="12">
        <v>640231</v>
      </c>
      <c r="C5347" s="12" t="s">
        <v>5851</v>
      </c>
      <c r="D5347" s="12" t="s">
        <v>5986</v>
      </c>
      <c r="E5347" s="17" t="s">
        <v>11781</v>
      </c>
      <c r="F5347" s="25" t="str">
        <f>LEFT(E5347,MIN(FIND({0,1,2,3,4,5,6,7,8,9},ASC(E5347)&amp;1234567890))-1)</f>
        <v>Pd</v>
      </c>
      <c r="G5347" s="25">
        <f t="shared" si="166"/>
        <v>2</v>
      </c>
      <c r="H5347" s="25">
        <f>VLOOKUP(F5347,Table!$A$2:$C$121,2,0)</f>
        <v>10</v>
      </c>
      <c r="I5347" s="26">
        <f>VLOOKUP(F5347,Table!$A$2:$C$121,3,0)</f>
        <v>5</v>
      </c>
      <c r="J5347" s="17" t="s">
        <v>45</v>
      </c>
      <c r="K5347" s="25" t="str">
        <f>LEFT(J5347,MIN(FIND({0,1,2,3,4,5,6,7,8,9},ASC(J5347)&amp;1234567890))-1)</f>
        <v>In</v>
      </c>
      <c r="L5347" s="25">
        <f t="shared" si="167"/>
        <v>3</v>
      </c>
      <c r="M5347" s="25">
        <f>VLOOKUP(K5347,Table!$A$2:$C$121,2,0)</f>
        <v>13</v>
      </c>
      <c r="N5347" s="26">
        <f>VLOOKUP(K5347,Table!$A$2:$C$121,3,0)</f>
        <v>5</v>
      </c>
      <c r="O5347" s="13" t="str">
        <f>VLOOKUP(A5347,Table!$U$1:$V$230,2,0)</f>
        <v>Trigonal</v>
      </c>
      <c r="P5347" s="1"/>
    </row>
    <row r="5348" spans="1:16">
      <c r="A5348" s="12">
        <v>164</v>
      </c>
      <c r="B5348" s="12">
        <v>640301</v>
      </c>
      <c r="C5348" s="12" t="s">
        <v>5851</v>
      </c>
      <c r="D5348" s="12" t="s">
        <v>5987</v>
      </c>
      <c r="E5348" s="17" t="s">
        <v>11464</v>
      </c>
      <c r="F5348" s="25" t="str">
        <f>LEFT(E5348,MIN(FIND({0,1,2,3,4,5,6,7,8,9},ASC(E5348)&amp;1234567890))-1)</f>
        <v>Pt</v>
      </c>
      <c r="G5348" s="25">
        <f t="shared" si="166"/>
        <v>2</v>
      </c>
      <c r="H5348" s="25">
        <f>VLOOKUP(F5348,Table!$A$2:$C$121,2,0)</f>
        <v>10</v>
      </c>
      <c r="I5348" s="26">
        <f>VLOOKUP(F5348,Table!$A$2:$C$121,3,0)</f>
        <v>6</v>
      </c>
      <c r="J5348" s="17" t="s">
        <v>45</v>
      </c>
      <c r="K5348" s="25" t="str">
        <f>LEFT(J5348,MIN(FIND({0,1,2,3,4,5,6,7,8,9},ASC(J5348)&amp;1234567890))-1)</f>
        <v>In</v>
      </c>
      <c r="L5348" s="25">
        <f t="shared" si="167"/>
        <v>3</v>
      </c>
      <c r="M5348" s="25">
        <f>VLOOKUP(K5348,Table!$A$2:$C$121,2,0)</f>
        <v>13</v>
      </c>
      <c r="N5348" s="26">
        <f>VLOOKUP(K5348,Table!$A$2:$C$121,3,0)</f>
        <v>5</v>
      </c>
      <c r="O5348" s="13" t="str">
        <f>VLOOKUP(A5348,Table!$U$1:$V$230,2,0)</f>
        <v>Trigonal</v>
      </c>
      <c r="P5348" s="1"/>
    </row>
    <row r="5349" spans="1:16">
      <c r="A5349" s="12">
        <v>164</v>
      </c>
      <c r="B5349" s="12">
        <v>644586</v>
      </c>
      <c r="C5349" s="12" t="s">
        <v>5851</v>
      </c>
      <c r="D5349" s="12" t="s">
        <v>5988</v>
      </c>
      <c r="E5349" s="17" t="s">
        <v>12868</v>
      </c>
      <c r="F5349" s="25" t="str">
        <f>LEFT(E5349,MIN(FIND({0,1,2,3,4,5,6,7,8,9},ASC(E5349)&amp;1234567890))-1)</f>
        <v>Nd</v>
      </c>
      <c r="G5349" s="25">
        <f t="shared" si="166"/>
        <v>0.5</v>
      </c>
      <c r="H5349" s="25">
        <f>VLOOKUP(F5349,Table!$A$2:$C$121,2,0)</f>
        <v>3</v>
      </c>
      <c r="I5349" s="26">
        <f>VLOOKUP(F5349,Table!$A$2:$C$121,3,0)</f>
        <v>6</v>
      </c>
      <c r="J5349" s="17" t="s">
        <v>68</v>
      </c>
      <c r="K5349" s="25" t="str">
        <f>LEFT(J5349,MIN(FIND({0,1,2,3,4,5,6,7,8,9},ASC(J5349)&amp;1234567890))-1)</f>
        <v>N</v>
      </c>
      <c r="L5349" s="25">
        <f t="shared" si="167"/>
        <v>1</v>
      </c>
      <c r="M5349" s="25">
        <f>VLOOKUP(K5349,Table!$A$2:$C$121,2,0)</f>
        <v>15</v>
      </c>
      <c r="N5349" s="26">
        <f>VLOOKUP(K5349,Table!$A$2:$C$121,3,0)</f>
        <v>2</v>
      </c>
      <c r="O5349" s="13" t="str">
        <f>VLOOKUP(A5349,Table!$U$1:$V$230,2,0)</f>
        <v>Trigonal</v>
      </c>
      <c r="P5349" s="1"/>
    </row>
    <row r="5350" spans="1:16">
      <c r="A5350" s="12">
        <v>164</v>
      </c>
      <c r="B5350" s="12">
        <v>644629</v>
      </c>
      <c r="C5350" s="12" t="s">
        <v>5851</v>
      </c>
      <c r="D5350" s="12" t="s">
        <v>5989</v>
      </c>
      <c r="E5350" s="17" t="s">
        <v>12869</v>
      </c>
      <c r="F5350" s="25" t="str">
        <f>LEFT(E5350,MIN(FIND({0,1,2,3,4,5,6,7,8,9},ASC(E5350)&amp;1234567890))-1)</f>
        <v>Pr</v>
      </c>
      <c r="G5350" s="25">
        <f t="shared" si="166"/>
        <v>0.5</v>
      </c>
      <c r="H5350" s="25">
        <f>VLOOKUP(F5350,Table!$A$2:$C$121,2,0)</f>
        <v>3</v>
      </c>
      <c r="I5350" s="26">
        <f>VLOOKUP(F5350,Table!$A$2:$C$121,3,0)</f>
        <v>6</v>
      </c>
      <c r="J5350" s="17" t="s">
        <v>68</v>
      </c>
      <c r="K5350" s="25" t="str">
        <f>LEFT(J5350,MIN(FIND({0,1,2,3,4,5,6,7,8,9},ASC(J5350)&amp;1234567890))-1)</f>
        <v>N</v>
      </c>
      <c r="L5350" s="25">
        <f t="shared" si="167"/>
        <v>1</v>
      </c>
      <c r="M5350" s="25">
        <f>VLOOKUP(K5350,Table!$A$2:$C$121,2,0)</f>
        <v>15</v>
      </c>
      <c r="N5350" s="26">
        <f>VLOOKUP(K5350,Table!$A$2:$C$121,3,0)</f>
        <v>2</v>
      </c>
      <c r="O5350" s="13" t="str">
        <f>VLOOKUP(A5350,Table!$U$1:$V$230,2,0)</f>
        <v>Trigonal</v>
      </c>
      <c r="P5350" s="1"/>
    </row>
    <row r="5351" spans="1:16">
      <c r="A5351" s="12">
        <v>164</v>
      </c>
      <c r="B5351" s="12">
        <v>645529</v>
      </c>
      <c r="C5351" s="12" t="s">
        <v>5851</v>
      </c>
      <c r="D5351" s="12" t="s">
        <v>991</v>
      </c>
      <c r="E5351" s="17" t="s">
        <v>335</v>
      </c>
      <c r="F5351" s="25" t="str">
        <f>LEFT(E5351,MIN(FIND({0,1,2,3,4,5,6,7,8,9},ASC(E5351)&amp;1234567890))-1)</f>
        <v>Nb</v>
      </c>
      <c r="G5351" s="25">
        <f t="shared" si="166"/>
        <v>1</v>
      </c>
      <c r="H5351" s="25">
        <f>VLOOKUP(F5351,Table!$A$2:$C$121,2,0)</f>
        <v>5</v>
      </c>
      <c r="I5351" s="26">
        <f>VLOOKUP(F5351,Table!$A$2:$C$121,3,0)</f>
        <v>5</v>
      </c>
      <c r="J5351" s="17" t="s">
        <v>73</v>
      </c>
      <c r="K5351" s="25" t="str">
        <f>LEFT(J5351,MIN(FIND({0,1,2,3,4,5,6,7,8,9},ASC(J5351)&amp;1234567890))-1)</f>
        <v>Te</v>
      </c>
      <c r="L5351" s="25">
        <f t="shared" si="167"/>
        <v>2</v>
      </c>
      <c r="M5351" s="25">
        <f>VLOOKUP(K5351,Table!$A$2:$C$121,2,0)</f>
        <v>16</v>
      </c>
      <c r="N5351" s="26">
        <f>VLOOKUP(K5351,Table!$A$2:$C$121,3,0)</f>
        <v>5</v>
      </c>
      <c r="O5351" s="13" t="str">
        <f>VLOOKUP(A5351,Table!$U$1:$V$230,2,0)</f>
        <v>Trigonal</v>
      </c>
      <c r="P5351" s="1"/>
    </row>
    <row r="5352" spans="1:16">
      <c r="A5352" s="12">
        <v>164</v>
      </c>
      <c r="B5352" s="12">
        <v>647285</v>
      </c>
      <c r="C5352" s="12" t="s">
        <v>5851</v>
      </c>
      <c r="D5352" s="12" t="s">
        <v>5990</v>
      </c>
      <c r="E5352" s="17" t="s">
        <v>12870</v>
      </c>
      <c r="F5352" s="25" t="str">
        <f>LEFT(E5352,MIN(FIND({0,1,2,3,4,5,6,7,8,9},ASC(E5352)&amp;1234567890))-1)</f>
        <v>Pm</v>
      </c>
      <c r="G5352" s="25">
        <f t="shared" si="166"/>
        <v>2</v>
      </c>
      <c r="H5352" s="25">
        <f>VLOOKUP(F5352,Table!$A$2:$C$121,2,0)</f>
        <v>3</v>
      </c>
      <c r="I5352" s="26">
        <f>VLOOKUP(F5352,Table!$A$2:$C$121,3,0)</f>
        <v>6</v>
      </c>
      <c r="J5352" s="17" t="s">
        <v>59</v>
      </c>
      <c r="K5352" s="25" t="str">
        <f>LEFT(J5352,MIN(FIND({0,1,2,3,4,5,6,7,8,9},ASC(J5352)&amp;1234567890))-1)</f>
        <v>O</v>
      </c>
      <c r="L5352" s="25">
        <f t="shared" si="167"/>
        <v>3</v>
      </c>
      <c r="M5352" s="25">
        <f>VLOOKUP(K5352,Table!$A$2:$C$121,2,0)</f>
        <v>16</v>
      </c>
      <c r="N5352" s="26">
        <f>VLOOKUP(K5352,Table!$A$2:$C$121,3,0)</f>
        <v>2</v>
      </c>
      <c r="O5352" s="13" t="str">
        <f>VLOOKUP(A5352,Table!$U$1:$V$230,2,0)</f>
        <v>Trigonal</v>
      </c>
      <c r="P5352" s="1"/>
    </row>
    <row r="5353" spans="1:16">
      <c r="A5353" s="12">
        <v>164</v>
      </c>
      <c r="B5353" s="12">
        <v>647729</v>
      </c>
      <c r="C5353" s="12" t="s">
        <v>5851</v>
      </c>
      <c r="D5353" s="12" t="s">
        <v>5991</v>
      </c>
      <c r="E5353" s="17" t="s">
        <v>12690</v>
      </c>
      <c r="F5353" s="25" t="str">
        <f>LEFT(E5353,MIN(FIND({0,1,2,3,4,5,6,7,8,9},ASC(E5353)&amp;1234567890))-1)</f>
        <v>Os</v>
      </c>
      <c r="G5353" s="25">
        <f t="shared" si="166"/>
        <v>3</v>
      </c>
      <c r="H5353" s="25">
        <f>VLOOKUP(F5353,Table!$A$2:$C$121,2,0)</f>
        <v>8</v>
      </c>
      <c r="I5353" s="26">
        <f>VLOOKUP(F5353,Table!$A$2:$C$121,3,0)</f>
        <v>6</v>
      </c>
      <c r="J5353" s="17" t="s">
        <v>11327</v>
      </c>
      <c r="K5353" s="25" t="str">
        <f>LEFT(J5353,MIN(FIND({0,1,2,3,4,5,6,7,8,9},ASC(J5353)&amp;1234567890))-1)</f>
        <v>Pr</v>
      </c>
      <c r="L5353" s="25">
        <f t="shared" si="167"/>
        <v>2</v>
      </c>
      <c r="M5353" s="25">
        <f>VLOOKUP(K5353,Table!$A$2:$C$121,2,0)</f>
        <v>3</v>
      </c>
      <c r="N5353" s="26">
        <f>VLOOKUP(K5353,Table!$A$2:$C$121,3,0)</f>
        <v>6</v>
      </c>
      <c r="O5353" s="13" t="str">
        <f>VLOOKUP(A5353,Table!$U$1:$V$230,2,0)</f>
        <v>Trigonal</v>
      </c>
      <c r="P5353" s="1"/>
    </row>
    <row r="5354" spans="1:16">
      <c r="A5354" s="12">
        <v>164</v>
      </c>
      <c r="B5354" s="12">
        <v>651362</v>
      </c>
      <c r="C5354" s="12" t="s">
        <v>5851</v>
      </c>
      <c r="D5354" s="12" t="s">
        <v>5992</v>
      </c>
      <c r="E5354" s="17" t="s">
        <v>12871</v>
      </c>
      <c r="F5354" s="25" t="str">
        <f>LEFT(E5354,MIN(FIND({0,1,2,3,4,5,6,7,8,9},ASC(E5354)&amp;1234567890))-1)</f>
        <v>V</v>
      </c>
      <c r="G5354" s="25">
        <f t="shared" si="166"/>
        <v>1.1100000000000001</v>
      </c>
      <c r="H5354" s="25">
        <f>VLOOKUP(F5354,Table!$A$2:$C$121,2,0)</f>
        <v>5</v>
      </c>
      <c r="I5354" s="26">
        <f>VLOOKUP(F5354,Table!$A$2:$C$121,3,0)</f>
        <v>4</v>
      </c>
      <c r="J5354" s="17" t="s">
        <v>34</v>
      </c>
      <c r="K5354" s="25" t="str">
        <f>LEFT(J5354,MIN(FIND({0,1,2,3,4,5,6,7,8,9},ASC(J5354)&amp;1234567890))-1)</f>
        <v>S</v>
      </c>
      <c r="L5354" s="25">
        <f t="shared" si="167"/>
        <v>2</v>
      </c>
      <c r="M5354" s="25">
        <f>VLOOKUP(K5354,Table!$A$2:$C$121,2,0)</f>
        <v>16</v>
      </c>
      <c r="N5354" s="26">
        <f>VLOOKUP(K5354,Table!$A$2:$C$121,3,0)</f>
        <v>3</v>
      </c>
      <c r="O5354" s="13" t="str">
        <f>VLOOKUP(A5354,Table!$U$1:$V$230,2,0)</f>
        <v>Trigonal</v>
      </c>
      <c r="P5354" s="1"/>
    </row>
    <row r="5355" spans="1:16">
      <c r="A5355" s="12">
        <v>164</v>
      </c>
      <c r="B5355" s="12">
        <v>651375</v>
      </c>
      <c r="C5355" s="12" t="s">
        <v>5851</v>
      </c>
      <c r="D5355" s="12" t="s">
        <v>5993</v>
      </c>
      <c r="E5355" s="17" t="s">
        <v>12491</v>
      </c>
      <c r="F5355" s="25" t="str">
        <f>LEFT(E5355,MIN(FIND({0,1,2,3,4,5,6,7,8,9},ASC(E5355)&amp;1234567890))-1)</f>
        <v>V</v>
      </c>
      <c r="G5355" s="25">
        <f t="shared" si="166"/>
        <v>1.2</v>
      </c>
      <c r="H5355" s="25">
        <f>VLOOKUP(F5355,Table!$A$2:$C$121,2,0)</f>
        <v>5</v>
      </c>
      <c r="I5355" s="26">
        <f>VLOOKUP(F5355,Table!$A$2:$C$121,3,0)</f>
        <v>4</v>
      </c>
      <c r="J5355" s="17" t="s">
        <v>34</v>
      </c>
      <c r="K5355" s="25" t="str">
        <f>LEFT(J5355,MIN(FIND({0,1,2,3,4,5,6,7,8,9},ASC(J5355)&amp;1234567890))-1)</f>
        <v>S</v>
      </c>
      <c r="L5355" s="25">
        <f t="shared" si="167"/>
        <v>2</v>
      </c>
      <c r="M5355" s="25">
        <f>VLOOKUP(K5355,Table!$A$2:$C$121,2,0)</f>
        <v>16</v>
      </c>
      <c r="N5355" s="26">
        <f>VLOOKUP(K5355,Table!$A$2:$C$121,3,0)</f>
        <v>3</v>
      </c>
      <c r="O5355" s="13" t="str">
        <f>VLOOKUP(A5355,Table!$U$1:$V$230,2,0)</f>
        <v>Trigonal</v>
      </c>
      <c r="P5355" s="1"/>
    </row>
    <row r="5356" spans="1:16">
      <c r="A5356" s="12">
        <v>164</v>
      </c>
      <c r="B5356" s="12">
        <v>653213</v>
      </c>
      <c r="C5356" s="12" t="s">
        <v>5851</v>
      </c>
      <c r="D5356" s="12" t="s">
        <v>5994</v>
      </c>
      <c r="E5356" s="17" t="s">
        <v>377</v>
      </c>
      <c r="F5356" s="25" t="str">
        <f>LEFT(E5356,MIN(FIND({0,1,2,3,4,5,6,7,8,9},ASC(E5356)&amp;1234567890))-1)</f>
        <v>Zr</v>
      </c>
      <c r="G5356" s="25">
        <f t="shared" si="166"/>
        <v>1</v>
      </c>
      <c r="H5356" s="25">
        <f>VLOOKUP(F5356,Table!$A$2:$C$121,2,0)</f>
        <v>4</v>
      </c>
      <c r="I5356" s="26">
        <f>VLOOKUP(F5356,Table!$A$2:$C$121,3,0)</f>
        <v>5</v>
      </c>
      <c r="J5356" s="17" t="s">
        <v>73</v>
      </c>
      <c r="K5356" s="25" t="str">
        <f>LEFT(J5356,MIN(FIND({0,1,2,3,4,5,6,7,8,9},ASC(J5356)&amp;1234567890))-1)</f>
        <v>Te</v>
      </c>
      <c r="L5356" s="25">
        <f t="shared" si="167"/>
        <v>2</v>
      </c>
      <c r="M5356" s="25">
        <f>VLOOKUP(K5356,Table!$A$2:$C$121,2,0)</f>
        <v>16</v>
      </c>
      <c r="N5356" s="26">
        <f>VLOOKUP(K5356,Table!$A$2:$C$121,3,0)</f>
        <v>5</v>
      </c>
      <c r="O5356" s="13" t="str">
        <f>VLOOKUP(A5356,Table!$U$1:$V$230,2,0)</f>
        <v>Trigonal</v>
      </c>
      <c r="P5356" s="1"/>
    </row>
    <row r="5357" spans="1:16">
      <c r="A5357" s="12">
        <v>164</v>
      </c>
      <c r="B5357" s="12">
        <v>657479</v>
      </c>
      <c r="C5357" s="12" t="s">
        <v>5851</v>
      </c>
      <c r="D5357" s="12" t="s">
        <v>5995</v>
      </c>
      <c r="E5357" s="17" t="s">
        <v>12872</v>
      </c>
      <c r="F5357" s="25" t="str">
        <f>LEFT(E5357,MIN(FIND({0,1,2,3,4,5,6,7,8,9},ASC(E5357)&amp;1234567890))-1)</f>
        <v>Ti</v>
      </c>
      <c r="G5357" s="25">
        <f t="shared" si="166"/>
        <v>1.33</v>
      </c>
      <c r="H5357" s="25">
        <f>VLOOKUP(F5357,Table!$A$2:$C$121,2,0)</f>
        <v>4</v>
      </c>
      <c r="I5357" s="26">
        <f>VLOOKUP(F5357,Table!$A$2:$C$121,3,0)</f>
        <v>4</v>
      </c>
      <c r="J5357" s="17" t="s">
        <v>73</v>
      </c>
      <c r="K5357" s="25" t="str">
        <f>LEFT(J5357,MIN(FIND({0,1,2,3,4,5,6,7,8,9},ASC(J5357)&amp;1234567890))-1)</f>
        <v>Te</v>
      </c>
      <c r="L5357" s="25">
        <f t="shared" si="167"/>
        <v>2</v>
      </c>
      <c r="M5357" s="25">
        <f>VLOOKUP(K5357,Table!$A$2:$C$121,2,0)</f>
        <v>16</v>
      </c>
      <c r="N5357" s="26">
        <f>VLOOKUP(K5357,Table!$A$2:$C$121,3,0)</f>
        <v>5</v>
      </c>
      <c r="O5357" s="13" t="str">
        <f>VLOOKUP(A5357,Table!$U$1:$V$230,2,0)</f>
        <v>Trigonal</v>
      </c>
      <c r="P5357" s="1"/>
    </row>
    <row r="5358" spans="1:16">
      <c r="A5358" s="12">
        <v>164</v>
      </c>
      <c r="B5358" s="12">
        <v>657480</v>
      </c>
      <c r="C5358" s="12" t="s">
        <v>5851</v>
      </c>
      <c r="D5358" s="12" t="s">
        <v>5996</v>
      </c>
      <c r="E5358" s="17" t="s">
        <v>12498</v>
      </c>
      <c r="F5358" s="25" t="str">
        <f>LEFT(E5358,MIN(FIND({0,1,2,3,4,5,6,7,8,9},ASC(E5358)&amp;1234567890))-1)</f>
        <v>Zr</v>
      </c>
      <c r="G5358" s="25">
        <f t="shared" si="166"/>
        <v>1.33</v>
      </c>
      <c r="H5358" s="25">
        <f>VLOOKUP(F5358,Table!$A$2:$C$121,2,0)</f>
        <v>4</v>
      </c>
      <c r="I5358" s="26">
        <f>VLOOKUP(F5358,Table!$A$2:$C$121,3,0)</f>
        <v>5</v>
      </c>
      <c r="J5358" s="17" t="s">
        <v>73</v>
      </c>
      <c r="K5358" s="25" t="str">
        <f>LEFT(J5358,MIN(FIND({0,1,2,3,4,5,6,7,8,9},ASC(J5358)&amp;1234567890))-1)</f>
        <v>Te</v>
      </c>
      <c r="L5358" s="25">
        <f t="shared" si="167"/>
        <v>2</v>
      </c>
      <c r="M5358" s="25">
        <f>VLOOKUP(K5358,Table!$A$2:$C$121,2,0)</f>
        <v>16</v>
      </c>
      <c r="N5358" s="26">
        <f>VLOOKUP(K5358,Table!$A$2:$C$121,3,0)</f>
        <v>5</v>
      </c>
      <c r="O5358" s="13" t="str">
        <f>VLOOKUP(A5358,Table!$U$1:$V$230,2,0)</f>
        <v>Trigonal</v>
      </c>
      <c r="P5358" s="1"/>
    </row>
    <row r="5359" spans="1:16">
      <c r="A5359" s="12">
        <v>164</v>
      </c>
      <c r="B5359" s="12">
        <v>657481</v>
      </c>
      <c r="C5359" s="12" t="s">
        <v>5851</v>
      </c>
      <c r="D5359" s="12" t="s">
        <v>5997</v>
      </c>
      <c r="E5359" s="17" t="s">
        <v>12873</v>
      </c>
      <c r="F5359" s="25" t="str">
        <f>LEFT(E5359,MIN(FIND({0,1,2,3,4,5,6,7,8,9},ASC(E5359)&amp;1234567890))-1)</f>
        <v>Hf</v>
      </c>
      <c r="G5359" s="25">
        <f t="shared" si="166"/>
        <v>1.33</v>
      </c>
      <c r="H5359" s="25">
        <f>VLOOKUP(F5359,Table!$A$2:$C$121,2,0)</f>
        <v>4</v>
      </c>
      <c r="I5359" s="26">
        <f>VLOOKUP(F5359,Table!$A$2:$C$121,3,0)</f>
        <v>6</v>
      </c>
      <c r="J5359" s="17" t="s">
        <v>73</v>
      </c>
      <c r="K5359" s="25" t="str">
        <f>LEFT(J5359,MIN(FIND({0,1,2,3,4,5,6,7,8,9},ASC(J5359)&amp;1234567890))-1)</f>
        <v>Te</v>
      </c>
      <c r="L5359" s="25">
        <f t="shared" si="167"/>
        <v>2</v>
      </c>
      <c r="M5359" s="25">
        <f>VLOOKUP(K5359,Table!$A$2:$C$121,2,0)</f>
        <v>16</v>
      </c>
      <c r="N5359" s="26">
        <f>VLOOKUP(K5359,Table!$A$2:$C$121,3,0)</f>
        <v>5</v>
      </c>
      <c r="O5359" s="13" t="str">
        <f>VLOOKUP(A5359,Table!$U$1:$V$230,2,0)</f>
        <v>Trigonal</v>
      </c>
      <c r="P5359" s="1"/>
    </row>
    <row r="5360" spans="1:16">
      <c r="A5360" s="12">
        <v>164</v>
      </c>
      <c r="B5360" s="12">
        <v>659185</v>
      </c>
      <c r="C5360" s="12" t="s">
        <v>5851</v>
      </c>
      <c r="D5360" s="12" t="s">
        <v>822</v>
      </c>
      <c r="E5360" s="17" t="s">
        <v>11392</v>
      </c>
      <c r="F5360" s="25" t="str">
        <f>LEFT(E5360,MIN(FIND({0,1,2,3,4,5,6,7,8,9},ASC(E5360)&amp;1234567890))-1)</f>
        <v>Eu</v>
      </c>
      <c r="G5360" s="25">
        <f t="shared" si="166"/>
        <v>2</v>
      </c>
      <c r="H5360" s="25">
        <f>VLOOKUP(F5360,Table!$A$2:$C$121,2,0)</f>
        <v>3</v>
      </c>
      <c r="I5360" s="26">
        <f>VLOOKUP(F5360,Table!$A$2:$C$121,3,0)</f>
        <v>6</v>
      </c>
      <c r="J5360" s="17" t="s">
        <v>59</v>
      </c>
      <c r="K5360" s="25" t="str">
        <f>LEFT(J5360,MIN(FIND({0,1,2,3,4,5,6,7,8,9},ASC(J5360)&amp;1234567890))-1)</f>
        <v>O</v>
      </c>
      <c r="L5360" s="25">
        <f t="shared" si="167"/>
        <v>3</v>
      </c>
      <c r="M5360" s="25">
        <f>VLOOKUP(K5360,Table!$A$2:$C$121,2,0)</f>
        <v>16</v>
      </c>
      <c r="N5360" s="26">
        <f>VLOOKUP(K5360,Table!$A$2:$C$121,3,0)</f>
        <v>2</v>
      </c>
      <c r="O5360" s="13" t="str">
        <f>VLOOKUP(A5360,Table!$U$1:$V$230,2,0)</f>
        <v>Trigonal</v>
      </c>
      <c r="P5360" s="1"/>
    </row>
    <row r="5361" spans="1:16">
      <c r="A5361" s="12">
        <v>164</v>
      </c>
      <c r="B5361" s="12">
        <v>659569</v>
      </c>
      <c r="C5361" s="12" t="s">
        <v>5851</v>
      </c>
      <c r="D5361" s="12" t="s">
        <v>5998</v>
      </c>
      <c r="E5361" s="17" t="s">
        <v>11456</v>
      </c>
      <c r="F5361" s="25" t="str">
        <f>LEFT(E5361,MIN(FIND({0,1,2,3,4,5,6,7,8,9},ASC(E5361)&amp;1234567890))-1)</f>
        <v>Bi</v>
      </c>
      <c r="G5361" s="25">
        <f t="shared" si="166"/>
        <v>2</v>
      </c>
      <c r="H5361" s="25">
        <f>VLOOKUP(F5361,Table!$A$2:$C$121,2,0)</f>
        <v>15</v>
      </c>
      <c r="I5361" s="26">
        <f>VLOOKUP(F5361,Table!$A$2:$C$121,3,0)</f>
        <v>6</v>
      </c>
      <c r="J5361" s="17" t="s">
        <v>12830</v>
      </c>
      <c r="K5361" s="25" t="str">
        <f>LEFT(J5361,MIN(FIND({0,1,2,3,4,5,6,7,8,9},ASC(J5361)&amp;1234567890))-1)</f>
        <v>Mg</v>
      </c>
      <c r="L5361" s="25">
        <f t="shared" si="167"/>
        <v>3</v>
      </c>
      <c r="M5361" s="25">
        <f>VLOOKUP(K5361,Table!$A$2:$C$121,2,0)</f>
        <v>2</v>
      </c>
      <c r="N5361" s="26">
        <f>VLOOKUP(K5361,Table!$A$2:$C$121,3,0)</f>
        <v>3</v>
      </c>
      <c r="O5361" s="13" t="str">
        <f>VLOOKUP(A5361,Table!$U$1:$V$230,2,0)</f>
        <v>Trigonal</v>
      </c>
      <c r="P5361" s="1"/>
    </row>
    <row r="5362" spans="1:16">
      <c r="A5362" s="12">
        <v>164</v>
      </c>
      <c r="B5362" s="12">
        <v>59478</v>
      </c>
      <c r="C5362" s="12" t="s">
        <v>5851</v>
      </c>
      <c r="D5362" s="12" t="s">
        <v>5999</v>
      </c>
      <c r="E5362" s="17" t="s">
        <v>45</v>
      </c>
      <c r="F5362" s="25" t="str">
        <f>LEFT(E5362,MIN(FIND({0,1,2,3,4,5,6,7,8,9},ASC(E5362)&amp;1234567890))-1)</f>
        <v>In</v>
      </c>
      <c r="G5362" s="25">
        <f t="shared" si="166"/>
        <v>3</v>
      </c>
      <c r="H5362" s="25">
        <f>VLOOKUP(F5362,Table!$A$2:$C$121,2,0)</f>
        <v>13</v>
      </c>
      <c r="I5362" s="26">
        <f>VLOOKUP(F5362,Table!$A$2:$C$121,3,0)</f>
        <v>5</v>
      </c>
      <c r="J5362" s="17" t="s">
        <v>11781</v>
      </c>
      <c r="K5362" s="25" t="str">
        <f>LEFT(J5362,MIN(FIND({0,1,2,3,4,5,6,7,8,9},ASC(J5362)&amp;1234567890))-1)</f>
        <v>Pd</v>
      </c>
      <c r="L5362" s="25">
        <f t="shared" si="167"/>
        <v>2</v>
      </c>
      <c r="M5362" s="25">
        <f>VLOOKUP(K5362,Table!$A$2:$C$121,2,0)</f>
        <v>10</v>
      </c>
      <c r="N5362" s="26">
        <f>VLOOKUP(K5362,Table!$A$2:$C$121,3,0)</f>
        <v>5</v>
      </c>
      <c r="O5362" s="13" t="str">
        <f>VLOOKUP(A5362,Table!$U$1:$V$230,2,0)</f>
        <v>Trigonal</v>
      </c>
      <c r="P5362" s="1"/>
    </row>
    <row r="5363" spans="1:16">
      <c r="A5363" s="12">
        <v>164</v>
      </c>
      <c r="B5363" s="12">
        <v>170239</v>
      </c>
      <c r="C5363" s="12" t="s">
        <v>5851</v>
      </c>
      <c r="D5363" s="12" t="s">
        <v>6000</v>
      </c>
      <c r="E5363" s="17" t="s">
        <v>12047</v>
      </c>
      <c r="F5363" s="25" t="str">
        <f>LEFT(E5363,MIN(FIND({0,1,2,3,4,5,6,7,8,9},ASC(E5363)&amp;1234567890))-1)</f>
        <v>Ba</v>
      </c>
      <c r="G5363" s="25">
        <f t="shared" si="166"/>
        <v>7</v>
      </c>
      <c r="H5363" s="25">
        <f>VLOOKUP(F5363,Table!$A$2:$C$121,2,0)</f>
        <v>2</v>
      </c>
      <c r="I5363" s="26">
        <f>VLOOKUP(F5363,Table!$A$2:$C$121,3,0)</f>
        <v>6</v>
      </c>
      <c r="J5363" s="17" t="s">
        <v>11483</v>
      </c>
      <c r="K5363" s="25" t="str">
        <f>LEFT(J5363,MIN(FIND({0,1,2,3,4,5,6,7,8,9},ASC(J5363)&amp;1234567890))-1)</f>
        <v>Al</v>
      </c>
      <c r="L5363" s="25">
        <f t="shared" si="167"/>
        <v>13</v>
      </c>
      <c r="M5363" s="25">
        <f>VLOOKUP(K5363,Table!$A$2:$C$121,2,0)</f>
        <v>13</v>
      </c>
      <c r="N5363" s="26">
        <f>VLOOKUP(K5363,Table!$A$2:$C$121,3,0)</f>
        <v>3</v>
      </c>
      <c r="O5363" s="13" t="str">
        <f>VLOOKUP(A5363,Table!$U$1:$V$230,2,0)</f>
        <v>Trigonal</v>
      </c>
      <c r="P5363" s="1"/>
    </row>
    <row r="5364" spans="1:16">
      <c r="A5364" s="12">
        <v>164</v>
      </c>
      <c r="B5364" s="12">
        <v>421475</v>
      </c>
      <c r="C5364" s="12" t="s">
        <v>5851</v>
      </c>
      <c r="D5364" s="12" t="s">
        <v>6001</v>
      </c>
      <c r="E5364" s="17" t="s">
        <v>530</v>
      </c>
      <c r="F5364" s="25" t="str">
        <f>LEFT(E5364,MIN(FIND({0,1,2,3,4,5,6,7,8,9},ASC(E5364)&amp;1234567890))-1)</f>
        <v>Yb</v>
      </c>
      <c r="G5364" s="25">
        <f t="shared" si="166"/>
        <v>1</v>
      </c>
      <c r="H5364" s="25">
        <f>VLOOKUP(F5364,Table!$A$2:$C$121,2,0)</f>
        <v>3</v>
      </c>
      <c r="I5364" s="26">
        <f>VLOOKUP(F5364,Table!$A$2:$C$121,3,0)</f>
        <v>6</v>
      </c>
      <c r="J5364" s="17" t="s">
        <v>12874</v>
      </c>
      <c r="K5364" s="25" t="str">
        <f>LEFT(J5364,MIN(FIND({0,1,2,3,4,5,6,7,8,9},ASC(J5364)&amp;1234567890))-1)</f>
        <v>Ge</v>
      </c>
      <c r="L5364" s="25">
        <f t="shared" si="167"/>
        <v>2.83</v>
      </c>
      <c r="M5364" s="25">
        <f>VLOOKUP(K5364,Table!$A$2:$C$121,2,0)</f>
        <v>14</v>
      </c>
      <c r="N5364" s="26">
        <f>VLOOKUP(K5364,Table!$A$2:$C$121,3,0)</f>
        <v>4</v>
      </c>
      <c r="O5364" s="13" t="str">
        <f>VLOOKUP(A5364,Table!$U$1:$V$230,2,0)</f>
        <v>Trigonal</v>
      </c>
      <c r="P5364" s="1"/>
    </row>
    <row r="5365" spans="1:16">
      <c r="A5365" s="12">
        <v>164</v>
      </c>
      <c r="B5365" s="12">
        <v>109320</v>
      </c>
      <c r="C5365" s="12" t="s">
        <v>5851</v>
      </c>
      <c r="D5365" s="12" t="s">
        <v>6002</v>
      </c>
      <c r="E5365" s="17" t="s">
        <v>12875</v>
      </c>
      <c r="F5365" s="25" t="str">
        <f>LEFT(E5365,MIN(FIND({0,1,2,3,4,5,6,7,8,9},ASC(E5365)&amp;1234567890))-1)</f>
        <v>Ti</v>
      </c>
      <c r="G5365" s="25">
        <f t="shared" si="166"/>
        <v>0.95</v>
      </c>
      <c r="H5365" s="25">
        <f>VLOOKUP(F5365,Table!$A$2:$C$121,2,0)</f>
        <v>4</v>
      </c>
      <c r="I5365" s="26">
        <f>VLOOKUP(F5365,Table!$A$2:$C$121,3,0)</f>
        <v>4</v>
      </c>
      <c r="J5365" s="17" t="s">
        <v>12876</v>
      </c>
      <c r="K5365" s="25" t="str">
        <f>LEFT(J5365,MIN(FIND({0,1,2,3,4,5,6,7,8,9},ASC(J5365)&amp;1234567890))-1)</f>
        <v>Cr</v>
      </c>
      <c r="L5365" s="25">
        <f t="shared" si="167"/>
        <v>0.05</v>
      </c>
      <c r="M5365" s="25">
        <f>VLOOKUP(K5365,Table!$A$2:$C$121,2,0)</f>
        <v>6</v>
      </c>
      <c r="N5365" s="26">
        <f>VLOOKUP(K5365,Table!$A$2:$C$121,3,0)</f>
        <v>4</v>
      </c>
      <c r="O5365" s="13" t="str">
        <f>VLOOKUP(A5365,Table!$U$1:$V$230,2,0)</f>
        <v>Trigonal</v>
      </c>
      <c r="P5365" s="1"/>
    </row>
    <row r="5366" spans="1:16">
      <c r="A5366" s="12">
        <v>164</v>
      </c>
      <c r="B5366" s="12">
        <v>154231</v>
      </c>
      <c r="C5366" s="12" t="s">
        <v>5851</v>
      </c>
      <c r="D5366" s="12" t="s">
        <v>6003</v>
      </c>
      <c r="E5366" s="17" t="s">
        <v>334</v>
      </c>
      <c r="F5366" s="25" t="str">
        <f>LEFT(E5366,MIN(FIND({0,1,2,3,4,5,6,7,8,9},ASC(E5366)&amp;1234567890))-1)</f>
        <v>V</v>
      </c>
      <c r="G5366" s="25">
        <f t="shared" si="166"/>
        <v>1</v>
      </c>
      <c r="H5366" s="25">
        <f>VLOOKUP(F5366,Table!$A$2:$C$121,2,0)</f>
        <v>5</v>
      </c>
      <c r="I5366" s="26">
        <f>VLOOKUP(F5366,Table!$A$2:$C$121,3,0)</f>
        <v>4</v>
      </c>
      <c r="J5366" s="17" t="s">
        <v>11758</v>
      </c>
      <c r="K5366" s="25" t="str">
        <f>LEFT(J5366,MIN(FIND({0,1,2,3,4,5,6,7,8,9},ASC(J5366)&amp;1234567890))-1)</f>
        <v>Se</v>
      </c>
      <c r="L5366" s="25">
        <f t="shared" si="167"/>
        <v>1.97</v>
      </c>
      <c r="M5366" s="25">
        <f>VLOOKUP(K5366,Table!$A$2:$C$121,2,0)</f>
        <v>16</v>
      </c>
      <c r="N5366" s="26">
        <f>VLOOKUP(K5366,Table!$A$2:$C$121,3,0)</f>
        <v>4</v>
      </c>
      <c r="O5366" s="13" t="str">
        <f>VLOOKUP(A5366,Table!$U$1:$V$230,2,0)</f>
        <v>Trigonal</v>
      </c>
      <c r="P5366" s="1"/>
    </row>
    <row r="5367" spans="1:16">
      <c r="A5367" s="12">
        <v>164</v>
      </c>
      <c r="B5367" s="12">
        <v>155670</v>
      </c>
      <c r="C5367" s="12" t="s">
        <v>5851</v>
      </c>
      <c r="D5367" s="12" t="s">
        <v>862</v>
      </c>
      <c r="E5367" s="17" t="s">
        <v>11352</v>
      </c>
      <c r="F5367" s="25" t="str">
        <f>LEFT(E5367,MIN(FIND({0,1,2,3,4,5,6,7,8,9},ASC(E5367)&amp;1234567890))-1)</f>
        <v>Al</v>
      </c>
      <c r="G5367" s="25">
        <f t="shared" si="166"/>
        <v>1</v>
      </c>
      <c r="H5367" s="25">
        <f>VLOOKUP(F5367,Table!$A$2:$C$121,2,0)</f>
        <v>13</v>
      </c>
      <c r="I5367" s="26">
        <f>VLOOKUP(F5367,Table!$A$2:$C$121,3,0)</f>
        <v>3</v>
      </c>
      <c r="J5367" s="17" t="s">
        <v>367</v>
      </c>
      <c r="K5367" s="25" t="str">
        <f>LEFT(J5367,MIN(FIND({0,1,2,3,4,5,6,7,8,9},ASC(J5367)&amp;1234567890))-1)</f>
        <v>Cl</v>
      </c>
      <c r="L5367" s="25">
        <f t="shared" si="167"/>
        <v>3</v>
      </c>
      <c r="M5367" s="25">
        <f>VLOOKUP(K5367,Table!$A$2:$C$121,2,0)</f>
        <v>17</v>
      </c>
      <c r="N5367" s="26">
        <f>VLOOKUP(K5367,Table!$A$2:$C$121,3,0)</f>
        <v>3</v>
      </c>
      <c r="O5367" s="13" t="str">
        <f>VLOOKUP(A5367,Table!$U$1:$V$230,2,0)</f>
        <v>Trigonal</v>
      </c>
      <c r="P5367" s="1"/>
    </row>
    <row r="5368" spans="1:16">
      <c r="A5368" s="12">
        <v>164</v>
      </c>
      <c r="B5368" s="12">
        <v>160694</v>
      </c>
      <c r="C5368" s="12" t="s">
        <v>5851</v>
      </c>
      <c r="D5368" s="12" t="s">
        <v>6004</v>
      </c>
      <c r="E5368" s="17" t="s">
        <v>12877</v>
      </c>
      <c r="F5368" s="25" t="str">
        <f>LEFT(E5368,MIN(FIND({0,1,2,3,4,5,6,7,8,9},ASC(E5368)&amp;1234567890))-1)</f>
        <v>Cu</v>
      </c>
      <c r="G5368" s="25">
        <f t="shared" si="166"/>
        <v>3.17</v>
      </c>
      <c r="H5368" s="25">
        <f>VLOOKUP(F5368,Table!$A$2:$C$121,2,0)</f>
        <v>11</v>
      </c>
      <c r="I5368" s="26">
        <f>VLOOKUP(F5368,Table!$A$2:$C$121,3,0)</f>
        <v>4</v>
      </c>
      <c r="J5368" s="17" t="s">
        <v>31</v>
      </c>
      <c r="K5368" s="25" t="str">
        <f>LEFT(J5368,MIN(FIND({0,1,2,3,4,5,6,7,8,9},ASC(J5368)&amp;1234567890))-1)</f>
        <v>Si</v>
      </c>
      <c r="L5368" s="25">
        <f t="shared" si="167"/>
        <v>1</v>
      </c>
      <c r="M5368" s="25">
        <f>VLOOKUP(K5368,Table!$A$2:$C$121,2,0)</f>
        <v>14</v>
      </c>
      <c r="N5368" s="26">
        <f>VLOOKUP(K5368,Table!$A$2:$C$121,3,0)</f>
        <v>3</v>
      </c>
      <c r="O5368" s="13" t="str">
        <f>VLOOKUP(A5368,Table!$U$1:$V$230,2,0)</f>
        <v>Trigonal</v>
      </c>
      <c r="P5368" s="1"/>
    </row>
    <row r="5369" spans="1:16">
      <c r="A5369" s="12">
        <v>164</v>
      </c>
      <c r="B5369" s="12">
        <v>162247</v>
      </c>
      <c r="C5369" s="12" t="s">
        <v>5851</v>
      </c>
      <c r="D5369" s="12" t="s">
        <v>1050</v>
      </c>
      <c r="E5369" s="17" t="s">
        <v>11395</v>
      </c>
      <c r="F5369" s="25" t="str">
        <f>LEFT(E5369,MIN(FIND({0,1,2,3,4,5,6,7,8,9},ASC(E5369)&amp;1234567890))-1)</f>
        <v>Gd</v>
      </c>
      <c r="G5369" s="25">
        <f t="shared" si="166"/>
        <v>2</v>
      </c>
      <c r="H5369" s="25">
        <f>VLOOKUP(F5369,Table!$A$2:$C$121,2,0)</f>
        <v>3</v>
      </c>
      <c r="I5369" s="26">
        <f>VLOOKUP(F5369,Table!$A$2:$C$121,3,0)</f>
        <v>6</v>
      </c>
      <c r="J5369" s="17" t="s">
        <v>59</v>
      </c>
      <c r="K5369" s="25" t="str">
        <f>LEFT(J5369,MIN(FIND({0,1,2,3,4,5,6,7,8,9},ASC(J5369)&amp;1234567890))-1)</f>
        <v>O</v>
      </c>
      <c r="L5369" s="25">
        <f t="shared" si="167"/>
        <v>3</v>
      </c>
      <c r="M5369" s="25">
        <f>VLOOKUP(K5369,Table!$A$2:$C$121,2,0)</f>
        <v>16</v>
      </c>
      <c r="N5369" s="26">
        <f>VLOOKUP(K5369,Table!$A$2:$C$121,3,0)</f>
        <v>2</v>
      </c>
      <c r="O5369" s="13" t="str">
        <f>VLOOKUP(A5369,Table!$U$1:$V$230,2,0)</f>
        <v>Trigonal</v>
      </c>
      <c r="P5369" s="1"/>
    </row>
    <row r="5370" spans="1:16">
      <c r="A5370" s="12">
        <v>164</v>
      </c>
      <c r="B5370" s="12">
        <v>169727</v>
      </c>
      <c r="C5370" s="12" t="s">
        <v>5851</v>
      </c>
      <c r="D5370" s="12" t="s">
        <v>1086</v>
      </c>
      <c r="E5370" s="17" t="s">
        <v>11566</v>
      </c>
      <c r="F5370" s="25" t="str">
        <f>LEFT(E5370,MIN(FIND({0,1,2,3,4,5,6,7,8,9},ASC(E5370)&amp;1234567890))-1)</f>
        <v>Ca</v>
      </c>
      <c r="G5370" s="25">
        <f t="shared" si="166"/>
        <v>3</v>
      </c>
      <c r="H5370" s="25">
        <f>VLOOKUP(F5370,Table!$A$2:$C$121,2,0)</f>
        <v>2</v>
      </c>
      <c r="I5370" s="26">
        <f>VLOOKUP(F5370,Table!$A$2:$C$121,3,0)</f>
        <v>4</v>
      </c>
      <c r="J5370" s="17" t="s">
        <v>11358</v>
      </c>
      <c r="K5370" s="25" t="str">
        <f>LEFT(J5370,MIN(FIND({0,1,2,3,4,5,6,7,8,9},ASC(J5370)&amp;1234567890))-1)</f>
        <v>N</v>
      </c>
      <c r="L5370" s="25">
        <f t="shared" si="167"/>
        <v>2</v>
      </c>
      <c r="M5370" s="25">
        <f>VLOOKUP(K5370,Table!$A$2:$C$121,2,0)</f>
        <v>15</v>
      </c>
      <c r="N5370" s="26">
        <f>VLOOKUP(K5370,Table!$A$2:$C$121,3,0)</f>
        <v>2</v>
      </c>
      <c r="O5370" s="13" t="str">
        <f>VLOOKUP(A5370,Table!$U$1:$V$230,2,0)</f>
        <v>Trigonal</v>
      </c>
      <c r="P5370" s="1"/>
    </row>
    <row r="5371" spans="1:16">
      <c r="A5371" s="12">
        <v>164</v>
      </c>
      <c r="B5371" s="12">
        <v>182728</v>
      </c>
      <c r="C5371" s="12" t="s">
        <v>5851</v>
      </c>
      <c r="D5371" s="12" t="s">
        <v>6005</v>
      </c>
      <c r="E5371" s="17" t="s">
        <v>12878</v>
      </c>
      <c r="F5371" s="25" t="str">
        <f>LEFT(E5371,MIN(FIND({0,1,2,3,4,5,6,7,8,9},ASC(E5371)&amp;1234567890))-1)</f>
        <v>Cu</v>
      </c>
      <c r="G5371" s="25">
        <f t="shared" si="166"/>
        <v>0.5</v>
      </c>
      <c r="H5371" s="25">
        <f>VLOOKUP(F5371,Table!$A$2:$C$121,2,0)</f>
        <v>11</v>
      </c>
      <c r="I5371" s="26">
        <f>VLOOKUP(F5371,Table!$A$2:$C$121,3,0)</f>
        <v>4</v>
      </c>
      <c r="J5371" s="17" t="s">
        <v>12879</v>
      </c>
      <c r="K5371" s="25" t="str">
        <f>LEFT(J5371,MIN(FIND({0,1,2,3,4,5,6,7,8,9},ASC(J5371)&amp;1234567890))-1)</f>
        <v>Zn</v>
      </c>
      <c r="L5371" s="25">
        <f t="shared" si="167"/>
        <v>0.5</v>
      </c>
      <c r="M5371" s="25">
        <f>VLOOKUP(K5371,Table!$A$2:$C$121,2,0)</f>
        <v>12</v>
      </c>
      <c r="N5371" s="26">
        <f>VLOOKUP(K5371,Table!$A$2:$C$121,3,0)</f>
        <v>4</v>
      </c>
      <c r="O5371" s="13" t="str">
        <f>VLOOKUP(A5371,Table!$U$1:$V$230,2,0)</f>
        <v>Trigonal</v>
      </c>
      <c r="P5371" s="1"/>
    </row>
    <row r="5372" spans="1:16">
      <c r="A5372" s="12">
        <v>164</v>
      </c>
      <c r="B5372" s="12">
        <v>186365</v>
      </c>
      <c r="C5372" s="12" t="s">
        <v>5851</v>
      </c>
      <c r="D5372" s="12" t="s">
        <v>1173</v>
      </c>
      <c r="E5372" s="17" t="s">
        <v>11456</v>
      </c>
      <c r="F5372" s="25" t="str">
        <f>LEFT(E5372,MIN(FIND({0,1,2,3,4,5,6,7,8,9},ASC(E5372)&amp;1234567890))-1)</f>
        <v>Bi</v>
      </c>
      <c r="G5372" s="25">
        <f t="shared" si="166"/>
        <v>2</v>
      </c>
      <c r="H5372" s="25">
        <f>VLOOKUP(F5372,Table!$A$2:$C$121,2,0)</f>
        <v>15</v>
      </c>
      <c r="I5372" s="26">
        <f>VLOOKUP(F5372,Table!$A$2:$C$121,3,0)</f>
        <v>6</v>
      </c>
      <c r="J5372" s="17" t="s">
        <v>59</v>
      </c>
      <c r="K5372" s="25" t="str">
        <f>LEFT(J5372,MIN(FIND({0,1,2,3,4,5,6,7,8,9},ASC(J5372)&amp;1234567890))-1)</f>
        <v>O</v>
      </c>
      <c r="L5372" s="25">
        <f t="shared" si="167"/>
        <v>3</v>
      </c>
      <c r="M5372" s="25">
        <f>VLOOKUP(K5372,Table!$A$2:$C$121,2,0)</f>
        <v>16</v>
      </c>
      <c r="N5372" s="26">
        <f>VLOOKUP(K5372,Table!$A$2:$C$121,3,0)</f>
        <v>2</v>
      </c>
      <c r="O5372" s="13" t="str">
        <f>VLOOKUP(A5372,Table!$U$1:$V$230,2,0)</f>
        <v>Trigonal</v>
      </c>
      <c r="P5372" s="1"/>
    </row>
    <row r="5373" spans="1:16">
      <c r="A5373" s="12">
        <v>164</v>
      </c>
      <c r="B5373" s="12">
        <v>189371</v>
      </c>
      <c r="C5373" s="12" t="s">
        <v>5851</v>
      </c>
      <c r="D5373" s="12" t="s">
        <v>27</v>
      </c>
      <c r="E5373" s="17" t="s">
        <v>72</v>
      </c>
      <c r="F5373" s="25" t="str">
        <f>LEFT(E5373,MIN(FIND({0,1,2,3,4,5,6,7,8,9},ASC(E5373)&amp;1234567890))-1)</f>
        <v>Ir</v>
      </c>
      <c r="G5373" s="25">
        <f t="shared" si="166"/>
        <v>1</v>
      </c>
      <c r="H5373" s="25">
        <f>VLOOKUP(F5373,Table!$A$2:$C$121,2,0)</f>
        <v>9</v>
      </c>
      <c r="I5373" s="26">
        <f>VLOOKUP(F5373,Table!$A$2:$C$121,3,0)</f>
        <v>6</v>
      </c>
      <c r="J5373" s="17" t="s">
        <v>73</v>
      </c>
      <c r="K5373" s="25" t="str">
        <f>LEFT(J5373,MIN(FIND({0,1,2,3,4,5,6,7,8,9},ASC(J5373)&amp;1234567890))-1)</f>
        <v>Te</v>
      </c>
      <c r="L5373" s="25">
        <f t="shared" si="167"/>
        <v>2</v>
      </c>
      <c r="M5373" s="25">
        <f>VLOOKUP(K5373,Table!$A$2:$C$121,2,0)</f>
        <v>16</v>
      </c>
      <c r="N5373" s="26">
        <f>VLOOKUP(K5373,Table!$A$2:$C$121,3,0)</f>
        <v>5</v>
      </c>
      <c r="O5373" s="13" t="str">
        <f>VLOOKUP(A5373,Table!$U$1:$V$230,2,0)</f>
        <v>Trigonal</v>
      </c>
      <c r="P5373" s="1"/>
    </row>
    <row r="5374" spans="1:16">
      <c r="A5374" s="12">
        <v>164</v>
      </c>
      <c r="B5374" s="12">
        <v>246906</v>
      </c>
      <c r="C5374" s="12" t="s">
        <v>5851</v>
      </c>
      <c r="D5374" s="12" t="s">
        <v>6006</v>
      </c>
      <c r="E5374" s="17" t="s">
        <v>334</v>
      </c>
      <c r="F5374" s="25" t="str">
        <f>LEFT(E5374,MIN(FIND({0,1,2,3,4,5,6,7,8,9},ASC(E5374)&amp;1234567890))-1)</f>
        <v>V</v>
      </c>
      <c r="G5374" s="25">
        <f t="shared" si="166"/>
        <v>1</v>
      </c>
      <c r="H5374" s="25">
        <f>VLOOKUP(F5374,Table!$A$2:$C$121,2,0)</f>
        <v>5</v>
      </c>
      <c r="I5374" s="26">
        <f>VLOOKUP(F5374,Table!$A$2:$C$121,3,0)</f>
        <v>4</v>
      </c>
      <c r="J5374" s="17" t="s">
        <v>11403</v>
      </c>
      <c r="K5374" s="25" t="str">
        <f>LEFT(J5374,MIN(FIND({0,1,2,3,4,5,6,7,8,9},ASC(J5374)&amp;1234567890))-1)</f>
        <v>Br</v>
      </c>
      <c r="L5374" s="25">
        <f t="shared" si="167"/>
        <v>2</v>
      </c>
      <c r="M5374" s="25">
        <f>VLOOKUP(K5374,Table!$A$2:$C$121,2,0)</f>
        <v>17</v>
      </c>
      <c r="N5374" s="26">
        <f>VLOOKUP(K5374,Table!$A$2:$C$121,3,0)</f>
        <v>4</v>
      </c>
      <c r="O5374" s="13" t="str">
        <f>VLOOKUP(A5374,Table!$U$1:$V$230,2,0)</f>
        <v>Trigonal</v>
      </c>
      <c r="P5374" s="1"/>
    </row>
    <row r="5375" spans="1:16">
      <c r="A5375" s="12">
        <v>164</v>
      </c>
      <c r="B5375" s="12">
        <v>246907</v>
      </c>
      <c r="C5375" s="12" t="s">
        <v>5851</v>
      </c>
      <c r="D5375" s="12" t="s">
        <v>6007</v>
      </c>
      <c r="E5375" s="17" t="s">
        <v>334</v>
      </c>
      <c r="F5375" s="25" t="str">
        <f>LEFT(E5375,MIN(FIND({0,1,2,3,4,5,6,7,8,9},ASC(E5375)&amp;1234567890))-1)</f>
        <v>V</v>
      </c>
      <c r="G5375" s="25">
        <f t="shared" si="166"/>
        <v>1</v>
      </c>
      <c r="H5375" s="25">
        <f>VLOOKUP(F5375,Table!$A$2:$C$121,2,0)</f>
        <v>5</v>
      </c>
      <c r="I5375" s="26">
        <f>VLOOKUP(F5375,Table!$A$2:$C$121,3,0)</f>
        <v>4</v>
      </c>
      <c r="J5375" s="17" t="s">
        <v>11321</v>
      </c>
      <c r="K5375" s="25" t="str">
        <f>LEFT(J5375,MIN(FIND({0,1,2,3,4,5,6,7,8,9},ASC(J5375)&amp;1234567890))-1)</f>
        <v>I</v>
      </c>
      <c r="L5375" s="25">
        <f t="shared" si="167"/>
        <v>2</v>
      </c>
      <c r="M5375" s="25">
        <f>VLOOKUP(K5375,Table!$A$2:$C$121,2,0)</f>
        <v>17</v>
      </c>
      <c r="N5375" s="26">
        <f>VLOOKUP(K5375,Table!$A$2:$C$121,3,0)</f>
        <v>5</v>
      </c>
      <c r="O5375" s="13" t="str">
        <f>VLOOKUP(A5375,Table!$U$1:$V$230,2,0)</f>
        <v>Trigonal</v>
      </c>
      <c r="P5375" s="1"/>
    </row>
    <row r="5376" spans="1:16">
      <c r="A5376" s="12">
        <v>164</v>
      </c>
      <c r="B5376" s="12">
        <v>107482</v>
      </c>
      <c r="C5376" s="12" t="s">
        <v>5851</v>
      </c>
      <c r="D5376" s="12" t="s">
        <v>6008</v>
      </c>
      <c r="E5376" s="17" t="s">
        <v>11745</v>
      </c>
      <c r="F5376" s="25" t="str">
        <f>LEFT(E5376,MIN(FIND({0,1,2,3,4,5,6,7,8,9},ASC(E5376)&amp;1234567890))-1)</f>
        <v>K</v>
      </c>
      <c r="G5376" s="25">
        <f t="shared" si="166"/>
        <v>2</v>
      </c>
      <c r="H5376" s="25">
        <f>VLOOKUP(F5376,Table!$A$2:$C$121,2,0)</f>
        <v>1</v>
      </c>
      <c r="I5376" s="26">
        <f>VLOOKUP(F5376,Table!$A$2:$C$121,3,0)</f>
        <v>4</v>
      </c>
      <c r="J5376" s="17" t="s">
        <v>11884</v>
      </c>
      <c r="K5376" s="25" t="str">
        <f>LEFT(J5376,MIN(FIND({0,1,2,3,4,5,6,7,8,9},ASC(J5376)&amp;1234567890))-1)</f>
        <v>Hg</v>
      </c>
      <c r="L5376" s="25">
        <f t="shared" si="167"/>
        <v>7</v>
      </c>
      <c r="M5376" s="25">
        <f>VLOOKUP(K5376,Table!$A$2:$C$121,2,0)</f>
        <v>12</v>
      </c>
      <c r="N5376" s="26">
        <f>VLOOKUP(K5376,Table!$A$2:$C$121,3,0)</f>
        <v>6</v>
      </c>
      <c r="O5376" s="13" t="str">
        <f>VLOOKUP(A5376,Table!$U$1:$V$230,2,0)</f>
        <v>Trigonal</v>
      </c>
      <c r="P5376" s="1"/>
    </row>
    <row r="5377" spans="1:16">
      <c r="A5377" s="12">
        <v>164</v>
      </c>
      <c r="B5377" s="12">
        <v>107483</v>
      </c>
      <c r="C5377" s="12" t="s">
        <v>5851</v>
      </c>
      <c r="D5377" s="12" t="s">
        <v>6009</v>
      </c>
      <c r="E5377" s="17" t="s">
        <v>11513</v>
      </c>
      <c r="F5377" s="25" t="str">
        <f>LEFT(E5377,MIN(FIND({0,1,2,3,4,5,6,7,8,9},ASC(E5377)&amp;1234567890))-1)</f>
        <v>Rb</v>
      </c>
      <c r="G5377" s="25">
        <f t="shared" si="166"/>
        <v>2</v>
      </c>
      <c r="H5377" s="25">
        <f>VLOOKUP(F5377,Table!$A$2:$C$121,2,0)</f>
        <v>1</v>
      </c>
      <c r="I5377" s="26">
        <f>VLOOKUP(F5377,Table!$A$2:$C$121,3,0)</f>
        <v>5</v>
      </c>
      <c r="J5377" s="17" t="s">
        <v>11884</v>
      </c>
      <c r="K5377" s="25" t="str">
        <f>LEFT(J5377,MIN(FIND({0,1,2,3,4,5,6,7,8,9},ASC(J5377)&amp;1234567890))-1)</f>
        <v>Hg</v>
      </c>
      <c r="L5377" s="25">
        <f t="shared" si="167"/>
        <v>7</v>
      </c>
      <c r="M5377" s="25">
        <f>VLOOKUP(K5377,Table!$A$2:$C$121,2,0)</f>
        <v>12</v>
      </c>
      <c r="N5377" s="26">
        <f>VLOOKUP(K5377,Table!$A$2:$C$121,3,0)</f>
        <v>6</v>
      </c>
      <c r="O5377" s="13" t="str">
        <f>VLOOKUP(A5377,Table!$U$1:$V$230,2,0)</f>
        <v>Trigonal</v>
      </c>
      <c r="P5377" s="1"/>
    </row>
    <row r="5378" spans="1:16">
      <c r="A5378" s="12">
        <v>164</v>
      </c>
      <c r="B5378" s="12">
        <v>409958</v>
      </c>
      <c r="C5378" s="12" t="s">
        <v>5851</v>
      </c>
      <c r="D5378" s="12" t="s">
        <v>6010</v>
      </c>
      <c r="E5378" s="17" t="s">
        <v>410</v>
      </c>
      <c r="F5378" s="25" t="str">
        <f>LEFT(E5378,MIN(FIND({0,1,2,3,4,5,6,7,8,9},ASC(E5378)&amp;1234567890))-1)</f>
        <v>Ba</v>
      </c>
      <c r="G5378" s="25">
        <f t="shared" ref="G5378:G5441" si="168">IF(SUBSTITUTE(E5378,F5378,"")="",1,SUBSTITUTE(E5378,F5378,""))*1</f>
        <v>1</v>
      </c>
      <c r="H5378" s="25">
        <f>VLOOKUP(F5378,Table!$A$2:$C$121,2,0)</f>
        <v>2</v>
      </c>
      <c r="I5378" s="26">
        <f>VLOOKUP(F5378,Table!$A$2:$C$121,3,0)</f>
        <v>6</v>
      </c>
      <c r="J5378" s="17" t="s">
        <v>11550</v>
      </c>
      <c r="K5378" s="25" t="str">
        <f>LEFT(J5378,MIN(FIND({0,1,2,3,4,5,6,7,8,9},ASC(J5378)&amp;1234567890))-1)</f>
        <v>Sn</v>
      </c>
      <c r="L5378" s="25">
        <f t="shared" ref="L5378:L5441" si="169">IF(SUBSTITUTE(J5378,K5378,"")="",1,SUBSTITUTE(J5378,K5378,""))*1</f>
        <v>2</v>
      </c>
      <c r="M5378" s="25">
        <f>VLOOKUP(K5378,Table!$A$2:$C$121,2,0)</f>
        <v>14</v>
      </c>
      <c r="N5378" s="26">
        <f>VLOOKUP(K5378,Table!$A$2:$C$121,3,0)</f>
        <v>5</v>
      </c>
      <c r="O5378" s="13" t="str">
        <f>VLOOKUP(A5378,Table!$U$1:$V$230,2,0)</f>
        <v>Trigonal</v>
      </c>
      <c r="P5378" s="1"/>
    </row>
    <row r="5379" spans="1:16">
      <c r="A5379" s="12">
        <v>164</v>
      </c>
      <c r="B5379" s="12">
        <v>422625</v>
      </c>
      <c r="C5379" s="12" t="s">
        <v>5851</v>
      </c>
      <c r="D5379" s="12" t="s">
        <v>6011</v>
      </c>
      <c r="E5379" s="17" t="s">
        <v>11650</v>
      </c>
      <c r="F5379" s="25" t="str">
        <f>LEFT(E5379,MIN(FIND({0,1,2,3,4,5,6,7,8,9},ASC(E5379)&amp;1234567890))-1)</f>
        <v>Sr</v>
      </c>
      <c r="G5379" s="25">
        <f t="shared" si="168"/>
        <v>2</v>
      </c>
      <c r="H5379" s="25">
        <f>VLOOKUP(F5379,Table!$A$2:$C$121,2,0)</f>
        <v>2</v>
      </c>
      <c r="I5379" s="26">
        <f>VLOOKUP(F5379,Table!$A$2:$C$121,3,0)</f>
        <v>5</v>
      </c>
      <c r="J5379" s="17" t="s">
        <v>11359</v>
      </c>
      <c r="K5379" s="25" t="str">
        <f>LEFT(J5379,MIN(FIND({0,1,2,3,4,5,6,7,8,9},ASC(J5379)&amp;1234567890))-1)</f>
        <v>Ni</v>
      </c>
      <c r="L5379" s="25">
        <f t="shared" si="169"/>
        <v>3</v>
      </c>
      <c r="M5379" s="25">
        <f>VLOOKUP(K5379,Table!$A$2:$C$121,2,0)</f>
        <v>10</v>
      </c>
      <c r="N5379" s="26">
        <f>VLOOKUP(K5379,Table!$A$2:$C$121,3,0)</f>
        <v>4</v>
      </c>
      <c r="O5379" s="13" t="str">
        <f>VLOOKUP(A5379,Table!$U$1:$V$230,2,0)</f>
        <v>Trigonal</v>
      </c>
      <c r="P5379" s="1"/>
    </row>
    <row r="5380" spans="1:16">
      <c r="A5380" s="12">
        <v>164</v>
      </c>
      <c r="B5380" s="12">
        <v>423734</v>
      </c>
      <c r="C5380" s="12" t="s">
        <v>5851</v>
      </c>
      <c r="D5380" s="12" t="s">
        <v>6012</v>
      </c>
      <c r="E5380" s="17" t="s">
        <v>11656</v>
      </c>
      <c r="F5380" s="25" t="str">
        <f>LEFT(E5380,MIN(FIND({0,1,2,3,4,5,6,7,8,9},ASC(E5380)&amp;1234567890))-1)</f>
        <v>Ba</v>
      </c>
      <c r="G5380" s="25">
        <f t="shared" si="168"/>
        <v>2</v>
      </c>
      <c r="H5380" s="25">
        <f>VLOOKUP(F5380,Table!$A$2:$C$121,2,0)</f>
        <v>2</v>
      </c>
      <c r="I5380" s="26">
        <f>VLOOKUP(F5380,Table!$A$2:$C$121,3,0)</f>
        <v>6</v>
      </c>
      <c r="J5380" s="17" t="s">
        <v>11359</v>
      </c>
      <c r="K5380" s="25" t="str">
        <f>LEFT(J5380,MIN(FIND({0,1,2,3,4,5,6,7,8,9},ASC(J5380)&amp;1234567890))-1)</f>
        <v>Ni</v>
      </c>
      <c r="L5380" s="25">
        <f t="shared" si="169"/>
        <v>3</v>
      </c>
      <c r="M5380" s="25">
        <f>VLOOKUP(K5380,Table!$A$2:$C$121,2,0)</f>
        <v>10</v>
      </c>
      <c r="N5380" s="26">
        <f>VLOOKUP(K5380,Table!$A$2:$C$121,3,0)</f>
        <v>4</v>
      </c>
      <c r="O5380" s="13" t="str">
        <f>VLOOKUP(A5380,Table!$U$1:$V$230,2,0)</f>
        <v>Trigonal</v>
      </c>
      <c r="P5380" s="1"/>
    </row>
    <row r="5381" spans="1:16">
      <c r="A5381" s="12">
        <v>164</v>
      </c>
      <c r="B5381" s="12">
        <v>263098</v>
      </c>
      <c r="C5381" s="12" t="s">
        <v>5851</v>
      </c>
      <c r="D5381" s="12" t="s">
        <v>6013</v>
      </c>
      <c r="E5381" s="17" t="s">
        <v>11456</v>
      </c>
      <c r="F5381" s="25" t="str">
        <f>LEFT(E5381,MIN(FIND({0,1,2,3,4,5,6,7,8,9},ASC(E5381)&amp;1234567890))-1)</f>
        <v>Bi</v>
      </c>
      <c r="G5381" s="25">
        <f t="shared" si="168"/>
        <v>2</v>
      </c>
      <c r="H5381" s="25">
        <f>VLOOKUP(F5381,Table!$A$2:$C$121,2,0)</f>
        <v>15</v>
      </c>
      <c r="I5381" s="26">
        <f>VLOOKUP(F5381,Table!$A$2:$C$121,3,0)</f>
        <v>6</v>
      </c>
      <c r="J5381" s="17" t="s">
        <v>328</v>
      </c>
      <c r="K5381" s="25" t="str">
        <f>LEFT(J5381,MIN(FIND({0,1,2,3,4,5,6,7,8,9},ASC(J5381)&amp;1234567890))-1)</f>
        <v>Te</v>
      </c>
      <c r="L5381" s="25">
        <f t="shared" si="169"/>
        <v>1</v>
      </c>
      <c r="M5381" s="25">
        <f>VLOOKUP(K5381,Table!$A$2:$C$121,2,0)</f>
        <v>16</v>
      </c>
      <c r="N5381" s="26">
        <f>VLOOKUP(K5381,Table!$A$2:$C$121,3,0)</f>
        <v>5</v>
      </c>
      <c r="O5381" s="13" t="str">
        <f>VLOOKUP(A5381,Table!$U$1:$V$230,2,0)</f>
        <v>Trigonal</v>
      </c>
      <c r="P5381" s="1"/>
    </row>
    <row r="5382" spans="1:16">
      <c r="A5382" s="12">
        <v>164</v>
      </c>
      <c r="B5382" s="12">
        <v>425143</v>
      </c>
      <c r="C5382" s="12" t="s">
        <v>5851</v>
      </c>
      <c r="D5382" s="12" t="s">
        <v>6014</v>
      </c>
      <c r="E5382" s="17" t="s">
        <v>393</v>
      </c>
      <c r="F5382" s="25" t="str">
        <f>LEFT(E5382,MIN(FIND({0,1,2,3,4,5,6,7,8,9},ASC(E5382)&amp;1234567890))-1)</f>
        <v>Mo</v>
      </c>
      <c r="G5382" s="25">
        <f t="shared" si="168"/>
        <v>1</v>
      </c>
      <c r="H5382" s="25">
        <f>VLOOKUP(F5382,Table!$A$2:$C$121,2,0)</f>
        <v>6</v>
      </c>
      <c r="I5382" s="26">
        <f>VLOOKUP(F5382,Table!$A$2:$C$121,3,0)</f>
        <v>5</v>
      </c>
      <c r="J5382" s="17" t="s">
        <v>11928</v>
      </c>
      <c r="K5382" s="25" t="str">
        <f>LEFT(J5382,MIN(FIND({0,1,2,3,4,5,6,7,8,9},ASC(J5382)&amp;1234567890))-1)</f>
        <v>Cl</v>
      </c>
      <c r="L5382" s="25">
        <f t="shared" si="169"/>
        <v>6</v>
      </c>
      <c r="M5382" s="25">
        <f>VLOOKUP(K5382,Table!$A$2:$C$121,2,0)</f>
        <v>17</v>
      </c>
      <c r="N5382" s="26">
        <f>VLOOKUP(K5382,Table!$A$2:$C$121,3,0)</f>
        <v>3</v>
      </c>
      <c r="O5382" s="13" t="str">
        <f>VLOOKUP(A5382,Table!$U$1:$V$230,2,0)</f>
        <v>Trigonal</v>
      </c>
      <c r="P5382" s="1"/>
    </row>
    <row r="5383" spans="1:16">
      <c r="A5383" s="12">
        <v>164</v>
      </c>
      <c r="B5383" s="12">
        <v>248519</v>
      </c>
      <c r="C5383" s="12" t="s">
        <v>5851</v>
      </c>
      <c r="D5383" s="12" t="s">
        <v>5356</v>
      </c>
      <c r="E5383" s="17" t="s">
        <v>330</v>
      </c>
      <c r="F5383" s="25" t="str">
        <f>LEFT(E5383,MIN(FIND({0,1,2,3,4,5,6,7,8,9},ASC(E5383)&amp;1234567890))-1)</f>
        <v>Ca</v>
      </c>
      <c r="G5383" s="25">
        <f t="shared" si="168"/>
        <v>1</v>
      </c>
      <c r="H5383" s="25">
        <f>VLOOKUP(F5383,Table!$A$2:$C$121,2,0)</f>
        <v>2</v>
      </c>
      <c r="I5383" s="26">
        <f>VLOOKUP(F5383,Table!$A$2:$C$121,3,0)</f>
        <v>4</v>
      </c>
      <c r="J5383" s="17" t="s">
        <v>11546</v>
      </c>
      <c r="K5383" s="25" t="str">
        <f>LEFT(J5383,MIN(FIND({0,1,2,3,4,5,6,7,8,9},ASC(J5383)&amp;1234567890))-1)</f>
        <v>Si</v>
      </c>
      <c r="L5383" s="25">
        <f t="shared" si="169"/>
        <v>2</v>
      </c>
      <c r="M5383" s="25">
        <f>VLOOKUP(K5383,Table!$A$2:$C$121,2,0)</f>
        <v>14</v>
      </c>
      <c r="N5383" s="26">
        <f>VLOOKUP(K5383,Table!$A$2:$C$121,3,0)</f>
        <v>3</v>
      </c>
      <c r="O5383" s="13" t="str">
        <f>VLOOKUP(A5383,Table!$U$1:$V$230,2,0)</f>
        <v>Trigonal</v>
      </c>
      <c r="P5383" s="1"/>
    </row>
    <row r="5384" spans="1:16">
      <c r="A5384" s="12">
        <v>164</v>
      </c>
      <c r="B5384" s="12">
        <v>191938</v>
      </c>
      <c r="C5384" s="12" t="s">
        <v>5851</v>
      </c>
      <c r="D5384" s="12" t="s">
        <v>6015</v>
      </c>
      <c r="E5384" s="17" t="s">
        <v>343</v>
      </c>
      <c r="F5384" s="25" t="str">
        <f>LEFT(E5384,MIN(FIND({0,1,2,3,4,5,6,7,8,9},ASC(E5384)&amp;1234567890))-1)</f>
        <v>U</v>
      </c>
      <c r="G5384" s="25">
        <f t="shared" si="168"/>
        <v>1</v>
      </c>
      <c r="H5384" s="25">
        <f>VLOOKUP(F5384,Table!$A$2:$C$121,2,0)</f>
        <v>3</v>
      </c>
      <c r="I5384" s="26">
        <f>VLOOKUP(F5384,Table!$A$2:$C$121,3,0)</f>
        <v>7</v>
      </c>
      <c r="J5384" s="17" t="s">
        <v>11355</v>
      </c>
      <c r="K5384" s="25" t="str">
        <f>LEFT(J5384,MIN(FIND({0,1,2,3,4,5,6,7,8,9},ASC(J5384)&amp;1234567890))-1)</f>
        <v>Pt</v>
      </c>
      <c r="L5384" s="25">
        <f t="shared" si="169"/>
        <v>3</v>
      </c>
      <c r="M5384" s="25">
        <f>VLOOKUP(K5384,Table!$A$2:$C$121,2,0)</f>
        <v>10</v>
      </c>
      <c r="N5384" s="26">
        <f>VLOOKUP(K5384,Table!$A$2:$C$121,3,0)</f>
        <v>6</v>
      </c>
      <c r="O5384" s="13" t="str">
        <f>VLOOKUP(A5384,Table!$U$1:$V$230,2,0)</f>
        <v>Trigonal</v>
      </c>
      <c r="P5384" s="1"/>
    </row>
    <row r="5385" spans="1:16">
      <c r="A5385" s="12">
        <v>164</v>
      </c>
      <c r="B5385" s="12">
        <v>250594</v>
      </c>
      <c r="C5385" s="12" t="s">
        <v>5851</v>
      </c>
      <c r="D5385" s="12" t="s">
        <v>559</v>
      </c>
      <c r="E5385" s="17" t="s">
        <v>335</v>
      </c>
      <c r="F5385" s="25" t="str">
        <f>LEFT(E5385,MIN(FIND({0,1,2,3,4,5,6,7,8,9},ASC(E5385)&amp;1234567890))-1)</f>
        <v>Nb</v>
      </c>
      <c r="G5385" s="25">
        <f t="shared" si="168"/>
        <v>1</v>
      </c>
      <c r="H5385" s="25">
        <f>VLOOKUP(F5385,Table!$A$2:$C$121,2,0)</f>
        <v>5</v>
      </c>
      <c r="I5385" s="26">
        <f>VLOOKUP(F5385,Table!$A$2:$C$121,3,0)</f>
        <v>5</v>
      </c>
      <c r="J5385" s="17" t="s">
        <v>34</v>
      </c>
      <c r="K5385" s="25" t="str">
        <f>LEFT(J5385,MIN(FIND({0,1,2,3,4,5,6,7,8,9},ASC(J5385)&amp;1234567890))-1)</f>
        <v>S</v>
      </c>
      <c r="L5385" s="25">
        <f t="shared" si="169"/>
        <v>2</v>
      </c>
      <c r="M5385" s="25">
        <f>VLOOKUP(K5385,Table!$A$2:$C$121,2,0)</f>
        <v>16</v>
      </c>
      <c r="N5385" s="26">
        <f>VLOOKUP(K5385,Table!$A$2:$C$121,3,0)</f>
        <v>3</v>
      </c>
      <c r="O5385" s="13" t="str">
        <f>VLOOKUP(A5385,Table!$U$1:$V$230,2,0)</f>
        <v>Trigonal</v>
      </c>
      <c r="P5385" s="1"/>
    </row>
    <row r="5386" spans="1:16">
      <c r="A5386" s="12">
        <v>164</v>
      </c>
      <c r="B5386" s="12">
        <v>427009</v>
      </c>
      <c r="C5386" s="12" t="s">
        <v>5851</v>
      </c>
      <c r="D5386" s="12" t="s">
        <v>6016</v>
      </c>
      <c r="E5386" s="17" t="s">
        <v>12880</v>
      </c>
      <c r="F5386" s="25" t="str">
        <f>LEFT(E5386,MIN(FIND({0,1,2,3,4,5,6,7,8,9},ASC(E5386)&amp;1234567890))-1)</f>
        <v>Li</v>
      </c>
      <c r="G5386" s="25">
        <f t="shared" si="168"/>
        <v>9.9499999999999993</v>
      </c>
      <c r="H5386" s="25">
        <f>VLOOKUP(F5386,Table!$A$2:$C$121,2,0)</f>
        <v>1</v>
      </c>
      <c r="I5386" s="26">
        <f>VLOOKUP(F5386,Table!$A$2:$C$121,3,0)</f>
        <v>2</v>
      </c>
      <c r="J5386" s="17" t="s">
        <v>12881</v>
      </c>
      <c r="K5386" s="25" t="str">
        <f>LEFT(J5386,MIN(FIND({0,1,2,3,4,5,6,7,8,9},ASC(J5386)&amp;1234567890))-1)</f>
        <v>In</v>
      </c>
      <c r="L5386" s="25">
        <f t="shared" si="169"/>
        <v>5.05</v>
      </c>
      <c r="M5386" s="25">
        <f>VLOOKUP(K5386,Table!$A$2:$C$121,2,0)</f>
        <v>13</v>
      </c>
      <c r="N5386" s="26">
        <f>VLOOKUP(K5386,Table!$A$2:$C$121,3,0)</f>
        <v>5</v>
      </c>
      <c r="O5386" s="13" t="str">
        <f>VLOOKUP(A5386,Table!$U$1:$V$230,2,0)</f>
        <v>Trigonal</v>
      </c>
      <c r="P5386" s="1"/>
    </row>
    <row r="5387" spans="1:16">
      <c r="A5387" s="12">
        <v>164</v>
      </c>
      <c r="B5387" s="12">
        <v>5005</v>
      </c>
      <c r="C5387" s="12" t="s">
        <v>5851</v>
      </c>
      <c r="D5387" s="12" t="s">
        <v>2210</v>
      </c>
      <c r="E5387" s="17" t="s">
        <v>584</v>
      </c>
      <c r="F5387" s="25" t="str">
        <f>LEFT(E5387,MIN(FIND({0,1,2,3,4,5,6,7,8,9},ASC(E5387)&amp;1234567890))-1)</f>
        <v>V</v>
      </c>
      <c r="G5387" s="25">
        <f t="shared" si="168"/>
        <v>2</v>
      </c>
      <c r="H5387" s="25">
        <f>VLOOKUP(F5387,Table!$A$2:$C$121,2,0)</f>
        <v>5</v>
      </c>
      <c r="I5387" s="26">
        <f>VLOOKUP(F5387,Table!$A$2:$C$121,3,0)</f>
        <v>4</v>
      </c>
      <c r="J5387" s="17" t="s">
        <v>614</v>
      </c>
      <c r="K5387" s="25" t="str">
        <f>LEFT(J5387,MIN(FIND({0,1,2,3,4,5,6,7,8,9},ASC(J5387)&amp;1234567890))-1)</f>
        <v>C</v>
      </c>
      <c r="L5387" s="25">
        <f t="shared" si="169"/>
        <v>1</v>
      </c>
      <c r="M5387" s="25">
        <f>VLOOKUP(K5387,Table!$A$2:$C$121,2,0)</f>
        <v>14</v>
      </c>
      <c r="N5387" s="26">
        <f>VLOOKUP(K5387,Table!$A$2:$C$121,3,0)</f>
        <v>2</v>
      </c>
      <c r="O5387" s="13" t="str">
        <f>VLOOKUP(A5387,Table!$U$1:$V$230,2,0)</f>
        <v>Trigonal</v>
      </c>
      <c r="P5387" s="1"/>
    </row>
    <row r="5388" spans="1:16">
      <c r="A5388" s="12">
        <v>164</v>
      </c>
      <c r="B5388" s="12">
        <v>239802</v>
      </c>
      <c r="C5388" s="12" t="s">
        <v>5851</v>
      </c>
      <c r="D5388" s="12" t="s">
        <v>6017</v>
      </c>
      <c r="E5388" s="17" t="s">
        <v>12882</v>
      </c>
      <c r="F5388" s="25" t="str">
        <f>LEFT(E5388,MIN(FIND({0,1,2,3,4,5,6,7,8,9},ASC(E5388)&amp;1234567890))-1)</f>
        <v>V</v>
      </c>
      <c r="G5388" s="25">
        <f t="shared" si="168"/>
        <v>1.1000000000000001</v>
      </c>
      <c r="H5388" s="25">
        <f>VLOOKUP(F5388,Table!$A$2:$C$121,2,0)</f>
        <v>5</v>
      </c>
      <c r="I5388" s="26">
        <f>VLOOKUP(F5388,Table!$A$2:$C$121,3,0)</f>
        <v>4</v>
      </c>
      <c r="J5388" s="17" t="s">
        <v>34</v>
      </c>
      <c r="K5388" s="25" t="str">
        <f>LEFT(J5388,MIN(FIND({0,1,2,3,4,5,6,7,8,9},ASC(J5388)&amp;1234567890))-1)</f>
        <v>S</v>
      </c>
      <c r="L5388" s="25">
        <f t="shared" si="169"/>
        <v>2</v>
      </c>
      <c r="M5388" s="25">
        <f>VLOOKUP(K5388,Table!$A$2:$C$121,2,0)</f>
        <v>16</v>
      </c>
      <c r="N5388" s="26">
        <f>VLOOKUP(K5388,Table!$A$2:$C$121,3,0)</f>
        <v>3</v>
      </c>
      <c r="O5388" s="13" t="str">
        <f>VLOOKUP(A5388,Table!$U$1:$V$230,2,0)</f>
        <v>Trigonal</v>
      </c>
      <c r="P5388" s="1"/>
    </row>
    <row r="5389" spans="1:16">
      <c r="A5389" s="12">
        <v>164</v>
      </c>
      <c r="B5389" s="12">
        <v>239803</v>
      </c>
      <c r="C5389" s="12" t="s">
        <v>5851</v>
      </c>
      <c r="D5389" s="12" t="s">
        <v>6018</v>
      </c>
      <c r="E5389" s="17" t="s">
        <v>12883</v>
      </c>
      <c r="F5389" s="25" t="str">
        <f>LEFT(E5389,MIN(FIND({0,1,2,3,4,5,6,7,8,9},ASC(E5389)&amp;1234567890))-1)</f>
        <v>V</v>
      </c>
      <c r="G5389" s="25">
        <f t="shared" si="168"/>
        <v>1.1399999999999999</v>
      </c>
      <c r="H5389" s="25">
        <f>VLOOKUP(F5389,Table!$A$2:$C$121,2,0)</f>
        <v>5</v>
      </c>
      <c r="I5389" s="26">
        <f>VLOOKUP(F5389,Table!$A$2:$C$121,3,0)</f>
        <v>4</v>
      </c>
      <c r="J5389" s="17" t="s">
        <v>34</v>
      </c>
      <c r="K5389" s="25" t="str">
        <f>LEFT(J5389,MIN(FIND({0,1,2,3,4,5,6,7,8,9},ASC(J5389)&amp;1234567890))-1)</f>
        <v>S</v>
      </c>
      <c r="L5389" s="25">
        <f t="shared" si="169"/>
        <v>2</v>
      </c>
      <c r="M5389" s="25">
        <f>VLOOKUP(K5389,Table!$A$2:$C$121,2,0)</f>
        <v>16</v>
      </c>
      <c r="N5389" s="26">
        <f>VLOOKUP(K5389,Table!$A$2:$C$121,3,0)</f>
        <v>3</v>
      </c>
      <c r="O5389" s="13" t="str">
        <f>VLOOKUP(A5389,Table!$U$1:$V$230,2,0)</f>
        <v>Trigonal</v>
      </c>
      <c r="P5389" s="1"/>
    </row>
    <row r="5390" spans="1:16">
      <c r="A5390" s="12">
        <v>164</v>
      </c>
      <c r="B5390" s="12">
        <v>239804</v>
      </c>
      <c r="C5390" s="12" t="s">
        <v>5851</v>
      </c>
      <c r="D5390" s="12" t="s">
        <v>6019</v>
      </c>
      <c r="E5390" s="17" t="s">
        <v>12884</v>
      </c>
      <c r="F5390" s="25" t="str">
        <f>LEFT(E5390,MIN(FIND({0,1,2,3,4,5,6,7,8,9},ASC(E5390)&amp;1234567890))-1)</f>
        <v>V</v>
      </c>
      <c r="G5390" s="25">
        <f t="shared" si="168"/>
        <v>1.17</v>
      </c>
      <c r="H5390" s="25">
        <f>VLOOKUP(F5390,Table!$A$2:$C$121,2,0)</f>
        <v>5</v>
      </c>
      <c r="I5390" s="26">
        <f>VLOOKUP(F5390,Table!$A$2:$C$121,3,0)</f>
        <v>4</v>
      </c>
      <c r="J5390" s="17" t="s">
        <v>34</v>
      </c>
      <c r="K5390" s="25" t="str">
        <f>LEFT(J5390,MIN(FIND({0,1,2,3,4,5,6,7,8,9},ASC(J5390)&amp;1234567890))-1)</f>
        <v>S</v>
      </c>
      <c r="L5390" s="25">
        <f t="shared" si="169"/>
        <v>2</v>
      </c>
      <c r="M5390" s="25">
        <f>VLOOKUP(K5390,Table!$A$2:$C$121,2,0)</f>
        <v>16</v>
      </c>
      <c r="N5390" s="26">
        <f>VLOOKUP(K5390,Table!$A$2:$C$121,3,0)</f>
        <v>3</v>
      </c>
      <c r="O5390" s="13" t="str">
        <f>VLOOKUP(A5390,Table!$U$1:$V$230,2,0)</f>
        <v>Trigonal</v>
      </c>
      <c r="P5390" s="1"/>
    </row>
    <row r="5391" spans="1:16">
      <c r="A5391" s="12">
        <v>165</v>
      </c>
      <c r="B5391" s="12">
        <v>935</v>
      </c>
      <c r="C5391" s="12" t="s">
        <v>6020</v>
      </c>
      <c r="D5391" s="12" t="s">
        <v>6021</v>
      </c>
      <c r="E5391" s="17" t="s">
        <v>457</v>
      </c>
      <c r="F5391" s="25" t="str">
        <f>LEFT(E5391,MIN(FIND({0,1,2,3,4,5,6,7,8,9},ASC(E5391)&amp;1234567890))-1)</f>
        <v>Li</v>
      </c>
      <c r="G5391" s="25">
        <f t="shared" si="168"/>
        <v>1</v>
      </c>
      <c r="H5391" s="25">
        <f>VLOOKUP(F5391,Table!$A$2:$C$121,2,0)</f>
        <v>1</v>
      </c>
      <c r="I5391" s="26">
        <f>VLOOKUP(F5391,Table!$A$2:$C$121,3,0)</f>
        <v>2</v>
      </c>
      <c r="J5391" s="17" t="s">
        <v>36</v>
      </c>
      <c r="K5391" s="25" t="str">
        <f>LEFT(J5391,MIN(FIND({0,1,2,3,4,5,6,7,8,9},ASC(J5391)&amp;1234567890))-1)</f>
        <v>Te</v>
      </c>
      <c r="L5391" s="25">
        <f t="shared" si="169"/>
        <v>3</v>
      </c>
      <c r="M5391" s="25">
        <f>VLOOKUP(K5391,Table!$A$2:$C$121,2,0)</f>
        <v>16</v>
      </c>
      <c r="N5391" s="26">
        <f>VLOOKUP(K5391,Table!$A$2:$C$121,3,0)</f>
        <v>5</v>
      </c>
      <c r="O5391" s="13" t="str">
        <f>VLOOKUP(A5391,Table!$U$1:$V$230,2,0)</f>
        <v>Trigonal</v>
      </c>
      <c r="P5391" s="1"/>
    </row>
    <row r="5392" spans="1:16">
      <c r="A5392" s="12">
        <v>165</v>
      </c>
      <c r="B5392" s="12">
        <v>16184</v>
      </c>
      <c r="C5392" s="12" t="s">
        <v>6020</v>
      </c>
      <c r="D5392" s="12" t="s">
        <v>6022</v>
      </c>
      <c r="E5392" s="17" t="s">
        <v>11336</v>
      </c>
      <c r="F5392" s="25" t="str">
        <f>LEFT(E5392,MIN(FIND({0,1,2,3,4,5,6,7,8,9},ASC(E5392)&amp;1234567890))-1)</f>
        <v>Y</v>
      </c>
      <c r="G5392" s="25">
        <f t="shared" si="168"/>
        <v>1</v>
      </c>
      <c r="H5392" s="25">
        <f>VLOOKUP(F5392,Table!$A$2:$C$121,2,0)</f>
        <v>3</v>
      </c>
      <c r="I5392" s="26">
        <f>VLOOKUP(F5392,Table!$A$2:$C$121,3,0)</f>
        <v>5</v>
      </c>
      <c r="J5392" s="17" t="s">
        <v>11904</v>
      </c>
      <c r="K5392" s="25" t="str">
        <f>LEFT(J5392,MIN(FIND({0,1,2,3,4,5,6,7,8,9},ASC(J5392)&amp;1234567890))-1)</f>
        <v>D</v>
      </c>
      <c r="L5392" s="25">
        <f t="shared" si="169"/>
        <v>3</v>
      </c>
      <c r="M5392" s="25">
        <f>VLOOKUP(K5392,Table!$A$2:$C$121,2,0)</f>
        <v>1</v>
      </c>
      <c r="N5392" s="26">
        <f>VLOOKUP(K5392,Table!$A$2:$C$121,3,0)</f>
        <v>1</v>
      </c>
      <c r="O5392" s="13" t="str">
        <f>VLOOKUP(A5392,Table!$U$1:$V$230,2,0)</f>
        <v>Trigonal</v>
      </c>
      <c r="P5392" s="1"/>
    </row>
    <row r="5393" spans="1:16">
      <c r="A5393" s="12">
        <v>165</v>
      </c>
      <c r="B5393" s="12">
        <v>16841</v>
      </c>
      <c r="C5393" s="12" t="s">
        <v>6020</v>
      </c>
      <c r="D5393" s="12" t="s">
        <v>5857</v>
      </c>
      <c r="E5393" s="17" t="s">
        <v>543</v>
      </c>
      <c r="F5393" s="25" t="str">
        <f>LEFT(E5393,MIN(FIND({0,1,2,3,4,5,6,7,8,9},ASC(E5393)&amp;1234567890))-1)</f>
        <v>Cu</v>
      </c>
      <c r="G5393" s="25">
        <f t="shared" si="168"/>
        <v>3</v>
      </c>
      <c r="H5393" s="25">
        <f>VLOOKUP(F5393,Table!$A$2:$C$121,2,0)</f>
        <v>11</v>
      </c>
      <c r="I5393" s="26">
        <f>VLOOKUP(F5393,Table!$A$2:$C$121,3,0)</f>
        <v>4</v>
      </c>
      <c r="J5393" s="17" t="s">
        <v>11467</v>
      </c>
      <c r="K5393" s="25" t="str">
        <f>LEFT(J5393,MIN(FIND({0,1,2,3,4,5,6,7,8,9},ASC(J5393)&amp;1234567890))-1)</f>
        <v>P</v>
      </c>
      <c r="L5393" s="25">
        <f t="shared" si="169"/>
        <v>1</v>
      </c>
      <c r="M5393" s="25">
        <f>VLOOKUP(K5393,Table!$A$2:$C$121,2,0)</f>
        <v>15</v>
      </c>
      <c r="N5393" s="26">
        <f>VLOOKUP(K5393,Table!$A$2:$C$121,3,0)</f>
        <v>3</v>
      </c>
      <c r="O5393" s="13" t="str">
        <f>VLOOKUP(A5393,Table!$U$1:$V$230,2,0)</f>
        <v>Trigonal</v>
      </c>
      <c r="P5393" s="1"/>
    </row>
    <row r="5394" spans="1:16">
      <c r="A5394" s="12">
        <v>165</v>
      </c>
      <c r="B5394" s="12">
        <v>16880</v>
      </c>
      <c r="C5394" s="12" t="s">
        <v>6020</v>
      </c>
      <c r="D5394" s="12" t="s">
        <v>6023</v>
      </c>
      <c r="E5394" s="17" t="s">
        <v>587</v>
      </c>
      <c r="F5394" s="25" t="str">
        <f>LEFT(E5394,MIN(FIND({0,1,2,3,4,5,6,7,8,9},ASC(E5394)&amp;1234567890))-1)</f>
        <v>Ho</v>
      </c>
      <c r="G5394" s="25">
        <f t="shared" si="168"/>
        <v>1</v>
      </c>
      <c r="H5394" s="25">
        <f>VLOOKUP(F5394,Table!$A$2:$C$121,2,0)</f>
        <v>3</v>
      </c>
      <c r="I5394" s="26">
        <f>VLOOKUP(F5394,Table!$A$2:$C$121,3,0)</f>
        <v>6</v>
      </c>
      <c r="J5394" s="17" t="s">
        <v>11904</v>
      </c>
      <c r="K5394" s="25" t="str">
        <f>LEFT(J5394,MIN(FIND({0,1,2,3,4,5,6,7,8,9},ASC(J5394)&amp;1234567890))-1)</f>
        <v>D</v>
      </c>
      <c r="L5394" s="25">
        <f t="shared" si="169"/>
        <v>3</v>
      </c>
      <c r="M5394" s="25">
        <f>VLOOKUP(K5394,Table!$A$2:$C$121,2,0)</f>
        <v>1</v>
      </c>
      <c r="N5394" s="26">
        <f>VLOOKUP(K5394,Table!$A$2:$C$121,3,0)</f>
        <v>1</v>
      </c>
      <c r="O5394" s="13" t="str">
        <f>VLOOKUP(A5394,Table!$U$1:$V$230,2,0)</f>
        <v>Trigonal</v>
      </c>
      <c r="P5394" s="1"/>
    </row>
    <row r="5395" spans="1:16">
      <c r="A5395" s="12">
        <v>165</v>
      </c>
      <c r="B5395" s="12">
        <v>3</v>
      </c>
      <c r="C5395" s="12" t="s">
        <v>6020</v>
      </c>
      <c r="D5395" s="12" t="s">
        <v>2199</v>
      </c>
      <c r="E5395" s="17" t="s">
        <v>46</v>
      </c>
      <c r="F5395" s="25" t="str">
        <f>LEFT(E5395,MIN(FIND({0,1,2,3,4,5,6,7,8,9},ASC(E5395)&amp;1234567890))-1)</f>
        <v>La</v>
      </c>
      <c r="G5395" s="25">
        <f t="shared" si="168"/>
        <v>1</v>
      </c>
      <c r="H5395" s="25">
        <f>VLOOKUP(F5395,Table!$A$2:$C$121,2,0)</f>
        <v>3</v>
      </c>
      <c r="I5395" s="26">
        <f>VLOOKUP(F5395,Table!$A$2:$C$121,3,0)</f>
        <v>6</v>
      </c>
      <c r="J5395" s="17" t="s">
        <v>365</v>
      </c>
      <c r="K5395" s="25" t="str">
        <f>LEFT(J5395,MIN(FIND({0,1,2,3,4,5,6,7,8,9},ASC(J5395)&amp;1234567890))-1)</f>
        <v>F</v>
      </c>
      <c r="L5395" s="25">
        <f t="shared" si="169"/>
        <v>3</v>
      </c>
      <c r="M5395" s="25">
        <f>VLOOKUP(K5395,Table!$A$2:$C$121,2,0)</f>
        <v>17</v>
      </c>
      <c r="N5395" s="26">
        <f>VLOOKUP(K5395,Table!$A$2:$C$121,3,0)</f>
        <v>2</v>
      </c>
      <c r="O5395" s="13" t="str">
        <f>VLOOKUP(A5395,Table!$U$1:$V$230,2,0)</f>
        <v>Trigonal</v>
      </c>
      <c r="P5395" s="1"/>
    </row>
    <row r="5396" spans="1:16">
      <c r="A5396" s="12">
        <v>165</v>
      </c>
      <c r="B5396" s="12">
        <v>4</v>
      </c>
      <c r="C5396" s="12" t="s">
        <v>6020</v>
      </c>
      <c r="D5396" s="12" t="s">
        <v>6024</v>
      </c>
      <c r="E5396" s="17" t="s">
        <v>11331</v>
      </c>
      <c r="F5396" s="25" t="str">
        <f>LEFT(E5396,MIN(FIND({0,1,2,3,4,5,6,7,8,9},ASC(E5396)&amp;1234567890))-1)</f>
        <v>Ce</v>
      </c>
      <c r="G5396" s="25">
        <f t="shared" si="168"/>
        <v>1</v>
      </c>
      <c r="H5396" s="25">
        <f>VLOOKUP(F5396,Table!$A$2:$C$121,2,0)</f>
        <v>3</v>
      </c>
      <c r="I5396" s="26">
        <f>VLOOKUP(F5396,Table!$A$2:$C$121,3,0)</f>
        <v>6</v>
      </c>
      <c r="J5396" s="17" t="s">
        <v>365</v>
      </c>
      <c r="K5396" s="25" t="str">
        <f>LEFT(J5396,MIN(FIND({0,1,2,3,4,5,6,7,8,9},ASC(J5396)&amp;1234567890))-1)</f>
        <v>F</v>
      </c>
      <c r="L5396" s="25">
        <f t="shared" si="169"/>
        <v>3</v>
      </c>
      <c r="M5396" s="25">
        <f>VLOOKUP(K5396,Table!$A$2:$C$121,2,0)</f>
        <v>17</v>
      </c>
      <c r="N5396" s="26">
        <f>VLOOKUP(K5396,Table!$A$2:$C$121,3,0)</f>
        <v>2</v>
      </c>
      <c r="O5396" s="13" t="str">
        <f>VLOOKUP(A5396,Table!$U$1:$V$230,2,0)</f>
        <v>Trigonal</v>
      </c>
      <c r="P5396" s="1"/>
    </row>
    <row r="5397" spans="1:16">
      <c r="A5397" s="12">
        <v>165</v>
      </c>
      <c r="B5397" s="12">
        <v>16840</v>
      </c>
      <c r="C5397" s="12" t="s">
        <v>6020</v>
      </c>
      <c r="D5397" s="12" t="s">
        <v>6025</v>
      </c>
      <c r="E5397" s="17" t="s">
        <v>543</v>
      </c>
      <c r="F5397" s="25" t="str">
        <f>LEFT(E5397,MIN(FIND({0,1,2,3,4,5,6,7,8,9},ASC(E5397)&amp;1234567890))-1)</f>
        <v>Cu</v>
      </c>
      <c r="G5397" s="25">
        <f t="shared" si="168"/>
        <v>3</v>
      </c>
      <c r="H5397" s="25">
        <f>VLOOKUP(F5397,Table!$A$2:$C$121,2,0)</f>
        <v>11</v>
      </c>
      <c r="I5397" s="26">
        <f>VLOOKUP(F5397,Table!$A$2:$C$121,3,0)</f>
        <v>4</v>
      </c>
      <c r="J5397" s="17" t="s">
        <v>540</v>
      </c>
      <c r="K5397" s="25" t="str">
        <f>LEFT(J5397,MIN(FIND({0,1,2,3,4,5,6,7,8,9},ASC(J5397)&amp;1234567890))-1)</f>
        <v>As</v>
      </c>
      <c r="L5397" s="25">
        <f t="shared" si="169"/>
        <v>1</v>
      </c>
      <c r="M5397" s="25">
        <f>VLOOKUP(K5397,Table!$A$2:$C$121,2,0)</f>
        <v>15</v>
      </c>
      <c r="N5397" s="26">
        <f>VLOOKUP(K5397,Table!$A$2:$C$121,3,0)</f>
        <v>4</v>
      </c>
      <c r="O5397" s="13" t="str">
        <f>VLOOKUP(A5397,Table!$U$1:$V$230,2,0)</f>
        <v>Trigonal</v>
      </c>
      <c r="P5397" s="1"/>
    </row>
    <row r="5398" spans="1:16">
      <c r="A5398" s="12">
        <v>165</v>
      </c>
      <c r="B5398" s="12">
        <v>49721</v>
      </c>
      <c r="C5398" s="12" t="s">
        <v>6020</v>
      </c>
      <c r="D5398" s="12" t="s">
        <v>6026</v>
      </c>
      <c r="E5398" s="17" t="s">
        <v>46</v>
      </c>
      <c r="F5398" s="25" t="str">
        <f>LEFT(E5398,MIN(FIND({0,1,2,3,4,5,6,7,8,9},ASC(E5398)&amp;1234567890))-1)</f>
        <v>La</v>
      </c>
      <c r="G5398" s="25">
        <f t="shared" si="168"/>
        <v>1</v>
      </c>
      <c r="H5398" s="25">
        <f>VLOOKUP(F5398,Table!$A$2:$C$121,2,0)</f>
        <v>3</v>
      </c>
      <c r="I5398" s="26">
        <f>VLOOKUP(F5398,Table!$A$2:$C$121,3,0)</f>
        <v>6</v>
      </c>
      <c r="J5398" s="17" t="s">
        <v>12885</v>
      </c>
      <c r="K5398" s="25" t="str">
        <f>LEFT(J5398,MIN(FIND({0,1,2,3,4,5,6,7,8,9},ASC(J5398)&amp;1234567890))-1)</f>
        <v>F</v>
      </c>
      <c r="L5398" s="25">
        <f t="shared" si="169"/>
        <v>2.94</v>
      </c>
      <c r="M5398" s="25">
        <f>VLOOKUP(K5398,Table!$A$2:$C$121,2,0)</f>
        <v>17</v>
      </c>
      <c r="N5398" s="26">
        <f>VLOOKUP(K5398,Table!$A$2:$C$121,3,0)</f>
        <v>2</v>
      </c>
      <c r="O5398" s="13" t="str">
        <f>VLOOKUP(A5398,Table!$U$1:$V$230,2,0)</f>
        <v>Trigonal</v>
      </c>
      <c r="P5398" s="1"/>
    </row>
    <row r="5399" spans="1:16">
      <c r="A5399" s="12">
        <v>165</v>
      </c>
      <c r="B5399" s="12">
        <v>62628</v>
      </c>
      <c r="C5399" s="12" t="s">
        <v>6020</v>
      </c>
      <c r="D5399" s="12" t="s">
        <v>6027</v>
      </c>
      <c r="E5399" s="17" t="s">
        <v>11332</v>
      </c>
      <c r="F5399" s="25" t="str">
        <f>LEFT(E5399,MIN(FIND({0,1,2,3,4,5,6,7,8,9},ASC(E5399)&amp;1234567890))-1)</f>
        <v>Pr</v>
      </c>
      <c r="G5399" s="25">
        <f t="shared" si="168"/>
        <v>1</v>
      </c>
      <c r="H5399" s="25">
        <f>VLOOKUP(F5399,Table!$A$2:$C$121,2,0)</f>
        <v>3</v>
      </c>
      <c r="I5399" s="26">
        <f>VLOOKUP(F5399,Table!$A$2:$C$121,3,0)</f>
        <v>6</v>
      </c>
      <c r="J5399" s="17" t="s">
        <v>365</v>
      </c>
      <c r="K5399" s="25" t="str">
        <f>LEFT(J5399,MIN(FIND({0,1,2,3,4,5,6,7,8,9},ASC(J5399)&amp;1234567890))-1)</f>
        <v>F</v>
      </c>
      <c r="L5399" s="25">
        <f t="shared" si="169"/>
        <v>3</v>
      </c>
      <c r="M5399" s="25">
        <f>VLOOKUP(K5399,Table!$A$2:$C$121,2,0)</f>
        <v>17</v>
      </c>
      <c r="N5399" s="26">
        <f>VLOOKUP(K5399,Table!$A$2:$C$121,3,0)</f>
        <v>2</v>
      </c>
      <c r="O5399" s="13" t="str">
        <f>VLOOKUP(A5399,Table!$U$1:$V$230,2,0)</f>
        <v>Trigonal</v>
      </c>
      <c r="P5399" s="1"/>
    </row>
    <row r="5400" spans="1:16">
      <c r="A5400" s="12">
        <v>165</v>
      </c>
      <c r="B5400" s="12">
        <v>63050</v>
      </c>
      <c r="C5400" s="12" t="s">
        <v>6020</v>
      </c>
      <c r="D5400" s="12" t="s">
        <v>6028</v>
      </c>
      <c r="E5400" s="17" t="s">
        <v>615</v>
      </c>
      <c r="F5400" s="25" t="str">
        <f>LEFT(E5400,MIN(FIND({0,1,2,3,4,5,6,7,8,9},ASC(E5400)&amp;1234567890))-1)</f>
        <v>Nd</v>
      </c>
      <c r="G5400" s="25">
        <f t="shared" si="168"/>
        <v>1</v>
      </c>
      <c r="H5400" s="25">
        <f>VLOOKUP(F5400,Table!$A$2:$C$121,2,0)</f>
        <v>3</v>
      </c>
      <c r="I5400" s="26">
        <f>VLOOKUP(F5400,Table!$A$2:$C$121,3,0)</f>
        <v>6</v>
      </c>
      <c r="J5400" s="17" t="s">
        <v>365</v>
      </c>
      <c r="K5400" s="25" t="str">
        <f>LEFT(J5400,MIN(FIND({0,1,2,3,4,5,6,7,8,9},ASC(J5400)&amp;1234567890))-1)</f>
        <v>F</v>
      </c>
      <c r="L5400" s="25">
        <f t="shared" si="169"/>
        <v>3</v>
      </c>
      <c r="M5400" s="25">
        <f>VLOOKUP(K5400,Table!$A$2:$C$121,2,0)</f>
        <v>17</v>
      </c>
      <c r="N5400" s="26">
        <f>VLOOKUP(K5400,Table!$A$2:$C$121,3,0)</f>
        <v>2</v>
      </c>
      <c r="O5400" s="13" t="str">
        <f>VLOOKUP(A5400,Table!$U$1:$V$230,2,0)</f>
        <v>Trigonal</v>
      </c>
      <c r="P5400" s="1"/>
    </row>
    <row r="5401" spans="1:16">
      <c r="A5401" s="12">
        <v>165</v>
      </c>
      <c r="B5401" s="12">
        <v>61355</v>
      </c>
      <c r="C5401" s="12" t="s">
        <v>6020</v>
      </c>
      <c r="D5401" s="12" t="s">
        <v>6029</v>
      </c>
      <c r="E5401" s="17" t="s">
        <v>11410</v>
      </c>
      <c r="F5401" s="25" t="str">
        <f>LEFT(E5401,MIN(FIND({0,1,2,3,4,5,6,7,8,9},ASC(E5401)&amp;1234567890))-1)</f>
        <v>Na</v>
      </c>
      <c r="G5401" s="25">
        <f t="shared" si="168"/>
        <v>1</v>
      </c>
      <c r="H5401" s="25">
        <f>VLOOKUP(F5401,Table!$A$2:$C$121,2,0)</f>
        <v>1</v>
      </c>
      <c r="I5401" s="26">
        <f>VLOOKUP(F5401,Table!$A$2:$C$121,3,0)</f>
        <v>3</v>
      </c>
      <c r="J5401" s="17" t="s">
        <v>36</v>
      </c>
      <c r="K5401" s="25" t="str">
        <f>LEFT(J5401,MIN(FIND({0,1,2,3,4,5,6,7,8,9},ASC(J5401)&amp;1234567890))-1)</f>
        <v>Te</v>
      </c>
      <c r="L5401" s="25">
        <f t="shared" si="169"/>
        <v>3</v>
      </c>
      <c r="M5401" s="25">
        <f>VLOOKUP(K5401,Table!$A$2:$C$121,2,0)</f>
        <v>16</v>
      </c>
      <c r="N5401" s="26">
        <f>VLOOKUP(K5401,Table!$A$2:$C$121,3,0)</f>
        <v>5</v>
      </c>
      <c r="O5401" s="13" t="str">
        <f>VLOOKUP(A5401,Table!$U$1:$V$230,2,0)</f>
        <v>Trigonal</v>
      </c>
      <c r="P5401" s="1"/>
    </row>
    <row r="5402" spans="1:16">
      <c r="A5402" s="12">
        <v>165</v>
      </c>
      <c r="B5402" s="12">
        <v>90429</v>
      </c>
      <c r="C5402" s="12" t="s">
        <v>6020</v>
      </c>
      <c r="D5402" s="12" t="s">
        <v>6030</v>
      </c>
      <c r="E5402" s="17" t="s">
        <v>11306</v>
      </c>
      <c r="F5402" s="25" t="str">
        <f>LEFT(E5402,MIN(FIND({0,1,2,3,4,5,6,7,8,9},ASC(E5402)&amp;1234567890))-1)</f>
        <v>Gd</v>
      </c>
      <c r="G5402" s="25">
        <f t="shared" si="168"/>
        <v>1</v>
      </c>
      <c r="H5402" s="25">
        <f>VLOOKUP(F5402,Table!$A$2:$C$121,2,0)</f>
        <v>3</v>
      </c>
      <c r="I5402" s="26">
        <f>VLOOKUP(F5402,Table!$A$2:$C$121,3,0)</f>
        <v>6</v>
      </c>
      <c r="J5402" s="17" t="s">
        <v>11907</v>
      </c>
      <c r="K5402" s="25" t="str">
        <f>LEFT(J5402,MIN(FIND({0,1,2,3,4,5,6,7,8,9},ASC(J5402)&amp;1234567890))-1)</f>
        <v>H</v>
      </c>
      <c r="L5402" s="25">
        <f t="shared" si="169"/>
        <v>3</v>
      </c>
      <c r="M5402" s="25">
        <f>VLOOKUP(K5402,Table!$A$2:$C$121,2,0)</f>
        <v>1</v>
      </c>
      <c r="N5402" s="26">
        <f>VLOOKUP(K5402,Table!$A$2:$C$121,3,0)</f>
        <v>1</v>
      </c>
      <c r="O5402" s="13" t="str">
        <f>VLOOKUP(A5402,Table!$U$1:$V$230,2,0)</f>
        <v>Trigonal</v>
      </c>
      <c r="P5402" s="1"/>
    </row>
    <row r="5403" spans="1:16">
      <c r="A5403" s="12">
        <v>165</v>
      </c>
      <c r="B5403" s="12">
        <v>91485</v>
      </c>
      <c r="C5403" s="12" t="s">
        <v>6020</v>
      </c>
      <c r="D5403" s="12" t="s">
        <v>6031</v>
      </c>
      <c r="E5403" s="17" t="s">
        <v>615</v>
      </c>
      <c r="F5403" s="25" t="str">
        <f>LEFT(E5403,MIN(FIND({0,1,2,3,4,5,6,7,8,9},ASC(E5403)&amp;1234567890))-1)</f>
        <v>Nd</v>
      </c>
      <c r="G5403" s="25">
        <f t="shared" si="168"/>
        <v>1</v>
      </c>
      <c r="H5403" s="25">
        <f>VLOOKUP(F5403,Table!$A$2:$C$121,2,0)</f>
        <v>3</v>
      </c>
      <c r="I5403" s="26">
        <f>VLOOKUP(F5403,Table!$A$2:$C$121,3,0)</f>
        <v>6</v>
      </c>
      <c r="J5403" s="17" t="s">
        <v>11904</v>
      </c>
      <c r="K5403" s="25" t="str">
        <f>LEFT(J5403,MIN(FIND({0,1,2,3,4,5,6,7,8,9},ASC(J5403)&amp;1234567890))-1)</f>
        <v>D</v>
      </c>
      <c r="L5403" s="25">
        <f t="shared" si="169"/>
        <v>3</v>
      </c>
      <c r="M5403" s="25">
        <f>VLOOKUP(K5403,Table!$A$2:$C$121,2,0)</f>
        <v>1</v>
      </c>
      <c r="N5403" s="26">
        <f>VLOOKUP(K5403,Table!$A$2:$C$121,3,0)</f>
        <v>1</v>
      </c>
      <c r="O5403" s="13" t="str">
        <f>VLOOKUP(A5403,Table!$U$1:$V$230,2,0)</f>
        <v>Trigonal</v>
      </c>
      <c r="P5403" s="1"/>
    </row>
    <row r="5404" spans="1:16">
      <c r="A5404" s="12">
        <v>165</v>
      </c>
      <c r="B5404" s="12">
        <v>56703</v>
      </c>
      <c r="C5404" s="12" t="s">
        <v>6020</v>
      </c>
      <c r="D5404" s="12" t="s">
        <v>6032</v>
      </c>
      <c r="E5404" s="17" t="s">
        <v>11333</v>
      </c>
      <c r="F5404" s="25" t="str">
        <f>LEFT(E5404,MIN(FIND({0,1,2,3,4,5,6,7,8,9},ASC(E5404)&amp;1234567890))-1)</f>
        <v>Dy</v>
      </c>
      <c r="G5404" s="25">
        <f t="shared" si="168"/>
        <v>1</v>
      </c>
      <c r="H5404" s="25">
        <f>VLOOKUP(F5404,Table!$A$2:$C$121,2,0)</f>
        <v>3</v>
      </c>
      <c r="I5404" s="26">
        <f>VLOOKUP(F5404,Table!$A$2:$C$121,3,0)</f>
        <v>6</v>
      </c>
      <c r="J5404" s="17" t="s">
        <v>11904</v>
      </c>
      <c r="K5404" s="25" t="str">
        <f>LEFT(J5404,MIN(FIND({0,1,2,3,4,5,6,7,8,9},ASC(J5404)&amp;1234567890))-1)</f>
        <v>D</v>
      </c>
      <c r="L5404" s="25">
        <f t="shared" si="169"/>
        <v>3</v>
      </c>
      <c r="M5404" s="25">
        <f>VLOOKUP(K5404,Table!$A$2:$C$121,2,0)</f>
        <v>1</v>
      </c>
      <c r="N5404" s="26">
        <f>VLOOKUP(K5404,Table!$A$2:$C$121,3,0)</f>
        <v>1</v>
      </c>
      <c r="O5404" s="13" t="str">
        <f>VLOOKUP(A5404,Table!$U$1:$V$230,2,0)</f>
        <v>Trigonal</v>
      </c>
      <c r="P5404" s="1"/>
    </row>
    <row r="5405" spans="1:16">
      <c r="A5405" s="12">
        <v>165</v>
      </c>
      <c r="B5405" s="12">
        <v>58542</v>
      </c>
      <c r="C5405" s="12" t="s">
        <v>6020</v>
      </c>
      <c r="D5405" s="12" t="s">
        <v>6033</v>
      </c>
      <c r="E5405" s="17" t="s">
        <v>427</v>
      </c>
      <c r="F5405" s="25" t="str">
        <f>LEFT(E5405,MIN(FIND({0,1,2,3,4,5,6,7,8,9},ASC(E5405)&amp;1234567890))-1)</f>
        <v>Au</v>
      </c>
      <c r="G5405" s="25">
        <f t="shared" si="168"/>
        <v>1</v>
      </c>
      <c r="H5405" s="25">
        <f>VLOOKUP(F5405,Table!$A$2:$C$121,2,0)</f>
        <v>11</v>
      </c>
      <c r="I5405" s="26">
        <f>VLOOKUP(F5405,Table!$A$2:$C$121,3,0)</f>
        <v>6</v>
      </c>
      <c r="J5405" s="17" t="s">
        <v>12830</v>
      </c>
      <c r="K5405" s="25" t="str">
        <f>LEFT(J5405,MIN(FIND({0,1,2,3,4,5,6,7,8,9},ASC(J5405)&amp;1234567890))-1)</f>
        <v>Mg</v>
      </c>
      <c r="L5405" s="25">
        <f t="shared" si="169"/>
        <v>3</v>
      </c>
      <c r="M5405" s="25">
        <f>VLOOKUP(K5405,Table!$A$2:$C$121,2,0)</f>
        <v>2</v>
      </c>
      <c r="N5405" s="26">
        <f>VLOOKUP(K5405,Table!$A$2:$C$121,3,0)</f>
        <v>3</v>
      </c>
      <c r="O5405" s="13" t="str">
        <f>VLOOKUP(A5405,Table!$U$1:$V$230,2,0)</f>
        <v>Trigonal</v>
      </c>
      <c r="P5405" s="1"/>
    </row>
    <row r="5406" spans="1:16">
      <c r="A5406" s="12">
        <v>165</v>
      </c>
      <c r="B5406" s="12">
        <v>250225</v>
      </c>
      <c r="C5406" s="12" t="s">
        <v>6020</v>
      </c>
      <c r="D5406" s="12" t="s">
        <v>6034</v>
      </c>
      <c r="E5406" s="17" t="s">
        <v>592</v>
      </c>
      <c r="F5406" s="25" t="str">
        <f>LEFT(E5406,MIN(FIND({0,1,2,3,4,5,6,7,8,9},ASC(E5406)&amp;1234567890))-1)</f>
        <v>Ni</v>
      </c>
      <c r="G5406" s="25">
        <f t="shared" si="168"/>
        <v>5</v>
      </c>
      <c r="H5406" s="25">
        <f>VLOOKUP(F5406,Table!$A$2:$C$121,2,0)</f>
        <v>10</v>
      </c>
      <c r="I5406" s="26">
        <f>VLOOKUP(F5406,Table!$A$2:$C$121,3,0)</f>
        <v>4</v>
      </c>
      <c r="J5406" s="17" t="s">
        <v>30</v>
      </c>
      <c r="K5406" s="25" t="str">
        <f>LEFT(J5406,MIN(FIND({0,1,2,3,4,5,6,7,8,9},ASC(J5406)&amp;1234567890))-1)</f>
        <v>P</v>
      </c>
      <c r="L5406" s="25">
        <f t="shared" si="169"/>
        <v>2</v>
      </c>
      <c r="M5406" s="25">
        <f>VLOOKUP(K5406,Table!$A$2:$C$121,2,0)</f>
        <v>15</v>
      </c>
      <c r="N5406" s="26">
        <f>VLOOKUP(K5406,Table!$A$2:$C$121,3,0)</f>
        <v>3</v>
      </c>
      <c r="O5406" s="13" t="str">
        <f>VLOOKUP(A5406,Table!$U$1:$V$230,2,0)</f>
        <v>Trigonal</v>
      </c>
      <c r="P5406" s="1"/>
    </row>
    <row r="5407" spans="1:16">
      <c r="A5407" s="12">
        <v>165</v>
      </c>
      <c r="B5407" s="12">
        <v>602023</v>
      </c>
      <c r="C5407" s="12" t="s">
        <v>6020</v>
      </c>
      <c r="D5407" s="12" t="s">
        <v>6035</v>
      </c>
      <c r="E5407" s="17" t="s">
        <v>11379</v>
      </c>
      <c r="F5407" s="25" t="str">
        <f>LEFT(E5407,MIN(FIND({0,1,2,3,4,5,6,7,8,9},ASC(E5407)&amp;1234567890))-1)</f>
        <v>Np</v>
      </c>
      <c r="G5407" s="25">
        <f t="shared" si="168"/>
        <v>1</v>
      </c>
      <c r="H5407" s="25">
        <f>VLOOKUP(F5407,Table!$A$2:$C$121,2,0)</f>
        <v>3</v>
      </c>
      <c r="I5407" s="26">
        <f>VLOOKUP(F5407,Table!$A$2:$C$121,3,0)</f>
        <v>7</v>
      </c>
      <c r="J5407" s="17" t="s">
        <v>11907</v>
      </c>
      <c r="K5407" s="25" t="str">
        <f>LEFT(J5407,MIN(FIND({0,1,2,3,4,5,6,7,8,9},ASC(J5407)&amp;1234567890))-1)</f>
        <v>H</v>
      </c>
      <c r="L5407" s="25">
        <f t="shared" si="169"/>
        <v>3</v>
      </c>
      <c r="M5407" s="25">
        <f>VLOOKUP(K5407,Table!$A$2:$C$121,2,0)</f>
        <v>1</v>
      </c>
      <c r="N5407" s="26">
        <f>VLOOKUP(K5407,Table!$A$2:$C$121,3,0)</f>
        <v>1</v>
      </c>
      <c r="O5407" s="13" t="str">
        <f>VLOOKUP(A5407,Table!$U$1:$V$230,2,0)</f>
        <v>Trigonal</v>
      </c>
      <c r="P5407" s="1"/>
    </row>
    <row r="5408" spans="1:16">
      <c r="A5408" s="12">
        <v>165</v>
      </c>
      <c r="B5408" s="12">
        <v>610785</v>
      </c>
      <c r="C5408" s="12" t="s">
        <v>6020</v>
      </c>
      <c r="D5408" s="12" t="s">
        <v>6036</v>
      </c>
      <c r="E5408" s="17" t="s">
        <v>11925</v>
      </c>
      <c r="F5408" s="25" t="str">
        <f>LEFT(E5408,MIN(FIND({0,1,2,3,4,5,6,7,8,9},ASC(E5408)&amp;1234567890))-1)</f>
        <v>Li</v>
      </c>
      <c r="G5408" s="25">
        <f t="shared" si="168"/>
        <v>3</v>
      </c>
      <c r="H5408" s="25">
        <f>VLOOKUP(F5408,Table!$A$2:$C$121,2,0)</f>
        <v>1</v>
      </c>
      <c r="I5408" s="26">
        <f>VLOOKUP(F5408,Table!$A$2:$C$121,3,0)</f>
        <v>2</v>
      </c>
      <c r="J5408" s="17" t="s">
        <v>540</v>
      </c>
      <c r="K5408" s="25" t="str">
        <f>LEFT(J5408,MIN(FIND({0,1,2,3,4,5,6,7,8,9},ASC(J5408)&amp;1234567890))-1)</f>
        <v>As</v>
      </c>
      <c r="L5408" s="25">
        <f t="shared" si="169"/>
        <v>1</v>
      </c>
      <c r="M5408" s="25">
        <f>VLOOKUP(K5408,Table!$A$2:$C$121,2,0)</f>
        <v>15</v>
      </c>
      <c r="N5408" s="26">
        <f>VLOOKUP(K5408,Table!$A$2:$C$121,3,0)</f>
        <v>4</v>
      </c>
      <c r="O5408" s="13" t="str">
        <f>VLOOKUP(A5408,Table!$U$1:$V$230,2,0)</f>
        <v>Trigonal</v>
      </c>
      <c r="P5408" s="1"/>
    </row>
    <row r="5409" spans="1:16">
      <c r="A5409" s="12">
        <v>165</v>
      </c>
      <c r="B5409" s="12">
        <v>629827</v>
      </c>
      <c r="C5409" s="12" t="s">
        <v>6020</v>
      </c>
      <c r="D5409" s="12" t="s">
        <v>6037</v>
      </c>
      <c r="E5409" s="17" t="s">
        <v>11333</v>
      </c>
      <c r="F5409" s="25" t="str">
        <f>LEFT(E5409,MIN(FIND({0,1,2,3,4,5,6,7,8,9},ASC(E5409)&amp;1234567890))-1)</f>
        <v>Dy</v>
      </c>
      <c r="G5409" s="25">
        <f t="shared" si="168"/>
        <v>1</v>
      </c>
      <c r="H5409" s="25">
        <f>VLOOKUP(F5409,Table!$A$2:$C$121,2,0)</f>
        <v>3</v>
      </c>
      <c r="I5409" s="26">
        <f>VLOOKUP(F5409,Table!$A$2:$C$121,3,0)</f>
        <v>6</v>
      </c>
      <c r="J5409" s="17" t="s">
        <v>11907</v>
      </c>
      <c r="K5409" s="25" t="str">
        <f>LEFT(J5409,MIN(FIND({0,1,2,3,4,5,6,7,8,9},ASC(J5409)&amp;1234567890))-1)</f>
        <v>H</v>
      </c>
      <c r="L5409" s="25">
        <f t="shared" si="169"/>
        <v>3</v>
      </c>
      <c r="M5409" s="25">
        <f>VLOOKUP(K5409,Table!$A$2:$C$121,2,0)</f>
        <v>1</v>
      </c>
      <c r="N5409" s="26">
        <f>VLOOKUP(K5409,Table!$A$2:$C$121,3,0)</f>
        <v>1</v>
      </c>
      <c r="O5409" s="13" t="str">
        <f>VLOOKUP(A5409,Table!$U$1:$V$230,2,0)</f>
        <v>Trigonal</v>
      </c>
      <c r="P5409" s="1"/>
    </row>
    <row r="5410" spans="1:16">
      <c r="A5410" s="12">
        <v>165</v>
      </c>
      <c r="B5410" s="12">
        <v>630658</v>
      </c>
      <c r="C5410" s="12" t="s">
        <v>6020</v>
      </c>
      <c r="D5410" s="12" t="s">
        <v>6038</v>
      </c>
      <c r="E5410" s="17" t="s">
        <v>11542</v>
      </c>
      <c r="F5410" s="25" t="str">
        <f>LEFT(E5410,MIN(FIND({0,1,2,3,4,5,6,7,8,9},ASC(E5410)&amp;1234567890))-1)</f>
        <v>Er</v>
      </c>
      <c r="G5410" s="25">
        <f t="shared" si="168"/>
        <v>1</v>
      </c>
      <c r="H5410" s="25">
        <f>VLOOKUP(F5410,Table!$A$2:$C$121,2,0)</f>
        <v>3</v>
      </c>
      <c r="I5410" s="26">
        <f>VLOOKUP(F5410,Table!$A$2:$C$121,3,0)</f>
        <v>6</v>
      </c>
      <c r="J5410" s="17" t="s">
        <v>11907</v>
      </c>
      <c r="K5410" s="25" t="str">
        <f>LEFT(J5410,MIN(FIND({0,1,2,3,4,5,6,7,8,9},ASC(J5410)&amp;1234567890))-1)</f>
        <v>H</v>
      </c>
      <c r="L5410" s="25">
        <f t="shared" si="169"/>
        <v>3</v>
      </c>
      <c r="M5410" s="25">
        <f>VLOOKUP(K5410,Table!$A$2:$C$121,2,0)</f>
        <v>1</v>
      </c>
      <c r="N5410" s="26">
        <f>VLOOKUP(K5410,Table!$A$2:$C$121,3,0)</f>
        <v>1</v>
      </c>
      <c r="O5410" s="13" t="str">
        <f>VLOOKUP(A5410,Table!$U$1:$V$230,2,0)</f>
        <v>Trigonal</v>
      </c>
      <c r="P5410" s="1"/>
    </row>
    <row r="5411" spans="1:16">
      <c r="A5411" s="12">
        <v>165</v>
      </c>
      <c r="B5411" s="12">
        <v>638194</v>
      </c>
      <c r="C5411" s="12" t="s">
        <v>6020</v>
      </c>
      <c r="D5411" s="12" t="s">
        <v>6039</v>
      </c>
      <c r="E5411" s="17" t="s">
        <v>587</v>
      </c>
      <c r="F5411" s="25" t="str">
        <f>LEFT(E5411,MIN(FIND({0,1,2,3,4,5,6,7,8,9},ASC(E5411)&amp;1234567890))-1)</f>
        <v>Ho</v>
      </c>
      <c r="G5411" s="25">
        <f t="shared" si="168"/>
        <v>1</v>
      </c>
      <c r="H5411" s="25">
        <f>VLOOKUP(F5411,Table!$A$2:$C$121,2,0)</f>
        <v>3</v>
      </c>
      <c r="I5411" s="26">
        <f>VLOOKUP(F5411,Table!$A$2:$C$121,3,0)</f>
        <v>6</v>
      </c>
      <c r="J5411" s="17" t="s">
        <v>11907</v>
      </c>
      <c r="K5411" s="25" t="str">
        <f>LEFT(J5411,MIN(FIND({0,1,2,3,4,5,6,7,8,9},ASC(J5411)&amp;1234567890))-1)</f>
        <v>H</v>
      </c>
      <c r="L5411" s="25">
        <f t="shared" si="169"/>
        <v>3</v>
      </c>
      <c r="M5411" s="25">
        <f>VLOOKUP(K5411,Table!$A$2:$C$121,2,0)</f>
        <v>1</v>
      </c>
      <c r="N5411" s="26">
        <f>VLOOKUP(K5411,Table!$A$2:$C$121,3,0)</f>
        <v>1</v>
      </c>
      <c r="O5411" s="13" t="str">
        <f>VLOOKUP(A5411,Table!$U$1:$V$230,2,0)</f>
        <v>Trigonal</v>
      </c>
      <c r="P5411" s="1"/>
    </row>
    <row r="5412" spans="1:16">
      <c r="A5412" s="12">
        <v>165</v>
      </c>
      <c r="B5412" s="12">
        <v>638277</v>
      </c>
      <c r="C5412" s="12" t="s">
        <v>6020</v>
      </c>
      <c r="D5412" s="12" t="s">
        <v>6040</v>
      </c>
      <c r="E5412" s="17" t="s">
        <v>11335</v>
      </c>
      <c r="F5412" s="25" t="str">
        <f>LEFT(E5412,MIN(FIND({0,1,2,3,4,5,6,7,8,9},ASC(E5412)&amp;1234567890))-1)</f>
        <v>Lu</v>
      </c>
      <c r="G5412" s="25">
        <f t="shared" si="168"/>
        <v>1</v>
      </c>
      <c r="H5412" s="25">
        <f>VLOOKUP(F5412,Table!$A$2:$C$121,2,0)</f>
        <v>3</v>
      </c>
      <c r="I5412" s="26">
        <f>VLOOKUP(F5412,Table!$A$2:$C$121,3,0)</f>
        <v>6</v>
      </c>
      <c r="J5412" s="17" t="s">
        <v>11907</v>
      </c>
      <c r="K5412" s="25" t="str">
        <f>LEFT(J5412,MIN(FIND({0,1,2,3,4,5,6,7,8,9},ASC(J5412)&amp;1234567890))-1)</f>
        <v>H</v>
      </c>
      <c r="L5412" s="25">
        <f t="shared" si="169"/>
        <v>3</v>
      </c>
      <c r="M5412" s="25">
        <f>VLOOKUP(K5412,Table!$A$2:$C$121,2,0)</f>
        <v>1</v>
      </c>
      <c r="N5412" s="26">
        <f>VLOOKUP(K5412,Table!$A$2:$C$121,3,0)</f>
        <v>1</v>
      </c>
      <c r="O5412" s="13" t="str">
        <f>VLOOKUP(A5412,Table!$U$1:$V$230,2,0)</f>
        <v>Trigonal</v>
      </c>
      <c r="P5412" s="1"/>
    </row>
    <row r="5413" spans="1:16">
      <c r="A5413" s="12">
        <v>165</v>
      </c>
      <c r="B5413" s="12">
        <v>638467</v>
      </c>
      <c r="C5413" s="12" t="s">
        <v>6020</v>
      </c>
      <c r="D5413" s="12" t="s">
        <v>6041</v>
      </c>
      <c r="E5413" s="17" t="s">
        <v>590</v>
      </c>
      <c r="F5413" s="25" t="str">
        <f>LEFT(E5413,MIN(FIND({0,1,2,3,4,5,6,7,8,9},ASC(E5413)&amp;1234567890))-1)</f>
        <v>Sm</v>
      </c>
      <c r="G5413" s="25">
        <f t="shared" si="168"/>
        <v>1</v>
      </c>
      <c r="H5413" s="25">
        <f>VLOOKUP(F5413,Table!$A$2:$C$121,2,0)</f>
        <v>3</v>
      </c>
      <c r="I5413" s="26">
        <f>VLOOKUP(F5413,Table!$A$2:$C$121,3,0)</f>
        <v>6</v>
      </c>
      <c r="J5413" s="17" t="s">
        <v>11907</v>
      </c>
      <c r="K5413" s="25" t="str">
        <f>LEFT(J5413,MIN(FIND({0,1,2,3,4,5,6,7,8,9},ASC(J5413)&amp;1234567890))-1)</f>
        <v>H</v>
      </c>
      <c r="L5413" s="25">
        <f t="shared" si="169"/>
        <v>3</v>
      </c>
      <c r="M5413" s="25">
        <f>VLOOKUP(K5413,Table!$A$2:$C$121,2,0)</f>
        <v>1</v>
      </c>
      <c r="N5413" s="26">
        <f>VLOOKUP(K5413,Table!$A$2:$C$121,3,0)</f>
        <v>1</v>
      </c>
      <c r="O5413" s="13" t="str">
        <f>VLOOKUP(A5413,Table!$U$1:$V$230,2,0)</f>
        <v>Trigonal</v>
      </c>
      <c r="P5413" s="1"/>
    </row>
    <row r="5414" spans="1:16">
      <c r="A5414" s="12">
        <v>165</v>
      </c>
      <c r="B5414" s="12">
        <v>638485</v>
      </c>
      <c r="C5414" s="12" t="s">
        <v>6020</v>
      </c>
      <c r="D5414" s="12" t="s">
        <v>6042</v>
      </c>
      <c r="E5414" s="17" t="s">
        <v>11313</v>
      </c>
      <c r="F5414" s="25" t="str">
        <f>LEFT(E5414,MIN(FIND({0,1,2,3,4,5,6,7,8,9},ASC(E5414)&amp;1234567890))-1)</f>
        <v>Tb</v>
      </c>
      <c r="G5414" s="25">
        <f t="shared" si="168"/>
        <v>1</v>
      </c>
      <c r="H5414" s="25">
        <f>VLOOKUP(F5414,Table!$A$2:$C$121,2,0)</f>
        <v>3</v>
      </c>
      <c r="I5414" s="26">
        <f>VLOOKUP(F5414,Table!$A$2:$C$121,3,0)</f>
        <v>6</v>
      </c>
      <c r="J5414" s="17" t="s">
        <v>11907</v>
      </c>
      <c r="K5414" s="25" t="str">
        <f>LEFT(J5414,MIN(FIND({0,1,2,3,4,5,6,7,8,9},ASC(J5414)&amp;1234567890))-1)</f>
        <v>H</v>
      </c>
      <c r="L5414" s="25">
        <f t="shared" si="169"/>
        <v>3</v>
      </c>
      <c r="M5414" s="25">
        <f>VLOOKUP(K5414,Table!$A$2:$C$121,2,0)</f>
        <v>1</v>
      </c>
      <c r="N5414" s="26">
        <f>VLOOKUP(K5414,Table!$A$2:$C$121,3,0)</f>
        <v>1</v>
      </c>
      <c r="O5414" s="13" t="str">
        <f>VLOOKUP(A5414,Table!$U$1:$V$230,2,0)</f>
        <v>Trigonal</v>
      </c>
      <c r="P5414" s="1"/>
    </row>
    <row r="5415" spans="1:16">
      <c r="A5415" s="12">
        <v>165</v>
      </c>
      <c r="B5415" s="12">
        <v>638512</v>
      </c>
      <c r="C5415" s="12" t="s">
        <v>6020</v>
      </c>
      <c r="D5415" s="12" t="s">
        <v>6043</v>
      </c>
      <c r="E5415" s="17" t="s">
        <v>11334</v>
      </c>
      <c r="F5415" s="25" t="str">
        <f>LEFT(E5415,MIN(FIND({0,1,2,3,4,5,6,7,8,9},ASC(E5415)&amp;1234567890))-1)</f>
        <v>Tm</v>
      </c>
      <c r="G5415" s="25">
        <f t="shared" si="168"/>
        <v>1</v>
      </c>
      <c r="H5415" s="25">
        <f>VLOOKUP(F5415,Table!$A$2:$C$121,2,0)</f>
        <v>3</v>
      </c>
      <c r="I5415" s="26">
        <f>VLOOKUP(F5415,Table!$A$2:$C$121,3,0)</f>
        <v>6</v>
      </c>
      <c r="J5415" s="17" t="s">
        <v>11907</v>
      </c>
      <c r="K5415" s="25" t="str">
        <f>LEFT(J5415,MIN(FIND({0,1,2,3,4,5,6,7,8,9},ASC(J5415)&amp;1234567890))-1)</f>
        <v>H</v>
      </c>
      <c r="L5415" s="25">
        <f t="shared" si="169"/>
        <v>3</v>
      </c>
      <c r="M5415" s="25">
        <f>VLOOKUP(K5415,Table!$A$2:$C$121,2,0)</f>
        <v>1</v>
      </c>
      <c r="N5415" s="26">
        <f>VLOOKUP(K5415,Table!$A$2:$C$121,3,0)</f>
        <v>1</v>
      </c>
      <c r="O5415" s="13" t="str">
        <f>VLOOKUP(A5415,Table!$U$1:$V$230,2,0)</f>
        <v>Trigonal</v>
      </c>
      <c r="P5415" s="1"/>
    </row>
    <row r="5416" spans="1:16">
      <c r="A5416" s="12">
        <v>165</v>
      </c>
      <c r="B5416" s="12">
        <v>638536</v>
      </c>
      <c r="C5416" s="12" t="s">
        <v>6020</v>
      </c>
      <c r="D5416" s="12" t="s">
        <v>6044</v>
      </c>
      <c r="E5416" s="17" t="s">
        <v>11336</v>
      </c>
      <c r="F5416" s="25" t="str">
        <f>LEFT(E5416,MIN(FIND({0,1,2,3,4,5,6,7,8,9},ASC(E5416)&amp;1234567890))-1)</f>
        <v>Y</v>
      </c>
      <c r="G5416" s="25">
        <f t="shared" si="168"/>
        <v>1</v>
      </c>
      <c r="H5416" s="25">
        <f>VLOOKUP(F5416,Table!$A$2:$C$121,2,0)</f>
        <v>3</v>
      </c>
      <c r="I5416" s="26">
        <f>VLOOKUP(F5416,Table!$A$2:$C$121,3,0)</f>
        <v>5</v>
      </c>
      <c r="J5416" s="17" t="s">
        <v>11907</v>
      </c>
      <c r="K5416" s="25" t="str">
        <f>LEFT(J5416,MIN(FIND({0,1,2,3,4,5,6,7,8,9},ASC(J5416)&amp;1234567890))-1)</f>
        <v>H</v>
      </c>
      <c r="L5416" s="25">
        <f t="shared" si="169"/>
        <v>3</v>
      </c>
      <c r="M5416" s="25">
        <f>VLOOKUP(K5416,Table!$A$2:$C$121,2,0)</f>
        <v>1</v>
      </c>
      <c r="N5416" s="26">
        <f>VLOOKUP(K5416,Table!$A$2:$C$121,3,0)</f>
        <v>1</v>
      </c>
      <c r="O5416" s="13" t="str">
        <f>VLOOKUP(A5416,Table!$U$1:$V$230,2,0)</f>
        <v>Trigonal</v>
      </c>
      <c r="P5416" s="1"/>
    </row>
    <row r="5417" spans="1:16">
      <c r="A5417" s="12">
        <v>165</v>
      </c>
      <c r="B5417" s="12">
        <v>416785</v>
      </c>
      <c r="C5417" s="12" t="s">
        <v>6020</v>
      </c>
      <c r="D5417" s="12" t="s">
        <v>6045</v>
      </c>
      <c r="E5417" s="17" t="s">
        <v>590</v>
      </c>
      <c r="F5417" s="25" t="str">
        <f>LEFT(E5417,MIN(FIND({0,1,2,3,4,5,6,7,8,9},ASC(E5417)&amp;1234567890))-1)</f>
        <v>Sm</v>
      </c>
      <c r="G5417" s="25">
        <f t="shared" si="168"/>
        <v>1</v>
      </c>
      <c r="H5417" s="25">
        <f>VLOOKUP(F5417,Table!$A$2:$C$121,2,0)</f>
        <v>3</v>
      </c>
      <c r="I5417" s="26">
        <f>VLOOKUP(F5417,Table!$A$2:$C$121,3,0)</f>
        <v>6</v>
      </c>
      <c r="J5417" s="17" t="s">
        <v>11904</v>
      </c>
      <c r="K5417" s="25" t="str">
        <f>LEFT(J5417,MIN(FIND({0,1,2,3,4,5,6,7,8,9},ASC(J5417)&amp;1234567890))-1)</f>
        <v>D</v>
      </c>
      <c r="L5417" s="25">
        <f t="shared" si="169"/>
        <v>3</v>
      </c>
      <c r="M5417" s="25">
        <f>VLOOKUP(K5417,Table!$A$2:$C$121,2,0)</f>
        <v>1</v>
      </c>
      <c r="N5417" s="26">
        <f>VLOOKUP(K5417,Table!$A$2:$C$121,3,0)</f>
        <v>1</v>
      </c>
      <c r="O5417" s="13" t="str">
        <f>VLOOKUP(A5417,Table!$U$1:$V$230,2,0)</f>
        <v>Trigonal</v>
      </c>
      <c r="P5417" s="1"/>
    </row>
    <row r="5418" spans="1:16">
      <c r="A5418" s="12">
        <v>165</v>
      </c>
      <c r="B5418" s="12">
        <v>108943</v>
      </c>
      <c r="C5418" s="12" t="s">
        <v>6020</v>
      </c>
      <c r="D5418" s="12" t="s">
        <v>2956</v>
      </c>
      <c r="E5418" s="17" t="s">
        <v>11552</v>
      </c>
      <c r="F5418" s="25" t="str">
        <f>LEFT(E5418,MIN(FIND({0,1,2,3,4,5,6,7,8,9},ASC(E5418)&amp;1234567890))-1)</f>
        <v>Cf</v>
      </c>
      <c r="G5418" s="25">
        <f t="shared" si="168"/>
        <v>1</v>
      </c>
      <c r="H5418" s="25">
        <f>VLOOKUP(F5418,Table!$A$2:$C$121,2,0)</f>
        <v>3</v>
      </c>
      <c r="I5418" s="26">
        <f>VLOOKUP(F5418,Table!$A$2:$C$121,3,0)</f>
        <v>7</v>
      </c>
      <c r="J5418" s="17" t="s">
        <v>365</v>
      </c>
      <c r="K5418" s="25" t="str">
        <f>LEFT(J5418,MIN(FIND({0,1,2,3,4,5,6,7,8,9},ASC(J5418)&amp;1234567890))-1)</f>
        <v>F</v>
      </c>
      <c r="L5418" s="25">
        <f t="shared" si="169"/>
        <v>3</v>
      </c>
      <c r="M5418" s="25">
        <f>VLOOKUP(K5418,Table!$A$2:$C$121,2,0)</f>
        <v>17</v>
      </c>
      <c r="N5418" s="26">
        <f>VLOOKUP(K5418,Table!$A$2:$C$121,3,0)</f>
        <v>2</v>
      </c>
      <c r="O5418" s="13" t="str">
        <f>VLOOKUP(A5418,Table!$U$1:$V$230,2,0)</f>
        <v>Trigonal</v>
      </c>
      <c r="P5418" s="1"/>
    </row>
    <row r="5419" spans="1:16">
      <c r="A5419" s="12">
        <v>165</v>
      </c>
      <c r="B5419" s="12">
        <v>190472</v>
      </c>
      <c r="C5419" s="12" t="s">
        <v>6020</v>
      </c>
      <c r="D5419" s="12" t="s">
        <v>2580</v>
      </c>
      <c r="E5419" s="17" t="s">
        <v>11336</v>
      </c>
      <c r="F5419" s="25" t="str">
        <f>LEFT(E5419,MIN(FIND({0,1,2,3,4,5,6,7,8,9},ASC(E5419)&amp;1234567890))-1)</f>
        <v>Y</v>
      </c>
      <c r="G5419" s="25">
        <f t="shared" si="168"/>
        <v>1</v>
      </c>
      <c r="H5419" s="25">
        <f>VLOOKUP(F5419,Table!$A$2:$C$121,2,0)</f>
        <v>3</v>
      </c>
      <c r="I5419" s="26">
        <f>VLOOKUP(F5419,Table!$A$2:$C$121,3,0)</f>
        <v>5</v>
      </c>
      <c r="J5419" s="17" t="s">
        <v>365</v>
      </c>
      <c r="K5419" s="25" t="str">
        <f>LEFT(J5419,MIN(FIND({0,1,2,3,4,5,6,7,8,9},ASC(J5419)&amp;1234567890))-1)</f>
        <v>F</v>
      </c>
      <c r="L5419" s="25">
        <f t="shared" si="169"/>
        <v>3</v>
      </c>
      <c r="M5419" s="25">
        <f>VLOOKUP(K5419,Table!$A$2:$C$121,2,0)</f>
        <v>17</v>
      </c>
      <c r="N5419" s="26">
        <f>VLOOKUP(K5419,Table!$A$2:$C$121,3,0)</f>
        <v>2</v>
      </c>
      <c r="O5419" s="13" t="str">
        <f>VLOOKUP(A5419,Table!$U$1:$V$230,2,0)</f>
        <v>Trigonal</v>
      </c>
      <c r="P5419" s="1"/>
    </row>
    <row r="5420" spans="1:16">
      <c r="A5420" s="12">
        <v>165</v>
      </c>
      <c r="B5420" s="12">
        <v>246325</v>
      </c>
      <c r="C5420" s="12" t="s">
        <v>6020</v>
      </c>
      <c r="D5420" s="12" t="s">
        <v>6046</v>
      </c>
      <c r="E5420" s="17" t="s">
        <v>11313</v>
      </c>
      <c r="F5420" s="25" t="str">
        <f>LEFT(E5420,MIN(FIND({0,1,2,3,4,5,6,7,8,9},ASC(E5420)&amp;1234567890))-1)</f>
        <v>Tb</v>
      </c>
      <c r="G5420" s="25">
        <f t="shared" si="168"/>
        <v>1</v>
      </c>
      <c r="H5420" s="25">
        <f>VLOOKUP(F5420,Table!$A$2:$C$121,2,0)</f>
        <v>3</v>
      </c>
      <c r="I5420" s="26">
        <f>VLOOKUP(F5420,Table!$A$2:$C$121,3,0)</f>
        <v>6</v>
      </c>
      <c r="J5420" s="17" t="s">
        <v>11904</v>
      </c>
      <c r="K5420" s="25" t="str">
        <f>LEFT(J5420,MIN(FIND({0,1,2,3,4,5,6,7,8,9},ASC(J5420)&amp;1234567890))-1)</f>
        <v>D</v>
      </c>
      <c r="L5420" s="25">
        <f t="shared" si="169"/>
        <v>3</v>
      </c>
      <c r="M5420" s="25">
        <f>VLOOKUP(K5420,Table!$A$2:$C$121,2,0)</f>
        <v>1</v>
      </c>
      <c r="N5420" s="26">
        <f>VLOOKUP(K5420,Table!$A$2:$C$121,3,0)</f>
        <v>1</v>
      </c>
      <c r="O5420" s="13" t="str">
        <f>VLOOKUP(A5420,Table!$U$1:$V$230,2,0)</f>
        <v>Trigonal</v>
      </c>
      <c r="P5420" s="1"/>
    </row>
    <row r="5421" spans="1:16">
      <c r="A5421" s="12">
        <v>165</v>
      </c>
      <c r="B5421" s="12">
        <v>246327</v>
      </c>
      <c r="C5421" s="12" t="s">
        <v>6020</v>
      </c>
      <c r="D5421" s="12" t="s">
        <v>6047</v>
      </c>
      <c r="E5421" s="17" t="s">
        <v>11542</v>
      </c>
      <c r="F5421" s="25" t="str">
        <f>LEFT(E5421,MIN(FIND({0,1,2,3,4,5,6,7,8,9},ASC(E5421)&amp;1234567890))-1)</f>
        <v>Er</v>
      </c>
      <c r="G5421" s="25">
        <f t="shared" si="168"/>
        <v>1</v>
      </c>
      <c r="H5421" s="25">
        <f>VLOOKUP(F5421,Table!$A$2:$C$121,2,0)</f>
        <v>3</v>
      </c>
      <c r="I5421" s="26">
        <f>VLOOKUP(F5421,Table!$A$2:$C$121,3,0)</f>
        <v>6</v>
      </c>
      <c r="J5421" s="17" t="s">
        <v>11904</v>
      </c>
      <c r="K5421" s="25" t="str">
        <f>LEFT(J5421,MIN(FIND({0,1,2,3,4,5,6,7,8,9},ASC(J5421)&amp;1234567890))-1)</f>
        <v>D</v>
      </c>
      <c r="L5421" s="25">
        <f t="shared" si="169"/>
        <v>3</v>
      </c>
      <c r="M5421" s="25">
        <f>VLOOKUP(K5421,Table!$A$2:$C$121,2,0)</f>
        <v>1</v>
      </c>
      <c r="N5421" s="26">
        <f>VLOOKUP(K5421,Table!$A$2:$C$121,3,0)</f>
        <v>1</v>
      </c>
      <c r="O5421" s="13" t="str">
        <f>VLOOKUP(A5421,Table!$U$1:$V$230,2,0)</f>
        <v>Trigonal</v>
      </c>
      <c r="P5421" s="1"/>
    </row>
    <row r="5422" spans="1:16">
      <c r="A5422" s="12">
        <v>165</v>
      </c>
      <c r="B5422" s="12">
        <v>246329</v>
      </c>
      <c r="C5422" s="12" t="s">
        <v>6020</v>
      </c>
      <c r="D5422" s="12" t="s">
        <v>6048</v>
      </c>
      <c r="E5422" s="17" t="s">
        <v>11334</v>
      </c>
      <c r="F5422" s="25" t="str">
        <f>LEFT(E5422,MIN(FIND({0,1,2,3,4,5,6,7,8,9},ASC(E5422)&amp;1234567890))-1)</f>
        <v>Tm</v>
      </c>
      <c r="G5422" s="25">
        <f t="shared" si="168"/>
        <v>1</v>
      </c>
      <c r="H5422" s="25">
        <f>VLOOKUP(F5422,Table!$A$2:$C$121,2,0)</f>
        <v>3</v>
      </c>
      <c r="I5422" s="26">
        <f>VLOOKUP(F5422,Table!$A$2:$C$121,3,0)</f>
        <v>6</v>
      </c>
      <c r="J5422" s="17" t="s">
        <v>11904</v>
      </c>
      <c r="K5422" s="25" t="str">
        <f>LEFT(J5422,MIN(FIND({0,1,2,3,4,5,6,7,8,9},ASC(J5422)&amp;1234567890))-1)</f>
        <v>D</v>
      </c>
      <c r="L5422" s="25">
        <f t="shared" si="169"/>
        <v>3</v>
      </c>
      <c r="M5422" s="25">
        <f>VLOOKUP(K5422,Table!$A$2:$C$121,2,0)</f>
        <v>1</v>
      </c>
      <c r="N5422" s="26">
        <f>VLOOKUP(K5422,Table!$A$2:$C$121,3,0)</f>
        <v>1</v>
      </c>
      <c r="O5422" s="13" t="str">
        <f>VLOOKUP(A5422,Table!$U$1:$V$230,2,0)</f>
        <v>Trigonal</v>
      </c>
      <c r="P5422" s="1"/>
    </row>
    <row r="5423" spans="1:16">
      <c r="A5423" s="12">
        <v>165</v>
      </c>
      <c r="B5423" s="12">
        <v>425144</v>
      </c>
      <c r="C5423" s="12" t="s">
        <v>6020</v>
      </c>
      <c r="D5423" s="12" t="s">
        <v>6014</v>
      </c>
      <c r="E5423" s="17" t="s">
        <v>393</v>
      </c>
      <c r="F5423" s="25" t="str">
        <f>LEFT(E5423,MIN(FIND({0,1,2,3,4,5,6,7,8,9},ASC(E5423)&amp;1234567890))-1)</f>
        <v>Mo</v>
      </c>
      <c r="G5423" s="25">
        <f t="shared" si="168"/>
        <v>1</v>
      </c>
      <c r="H5423" s="25">
        <f>VLOOKUP(F5423,Table!$A$2:$C$121,2,0)</f>
        <v>6</v>
      </c>
      <c r="I5423" s="26">
        <f>VLOOKUP(F5423,Table!$A$2:$C$121,3,0)</f>
        <v>5</v>
      </c>
      <c r="J5423" s="17" t="s">
        <v>11928</v>
      </c>
      <c r="K5423" s="25" t="str">
        <f>LEFT(J5423,MIN(FIND({0,1,2,3,4,5,6,7,8,9},ASC(J5423)&amp;1234567890))-1)</f>
        <v>Cl</v>
      </c>
      <c r="L5423" s="25">
        <f t="shared" si="169"/>
        <v>6</v>
      </c>
      <c r="M5423" s="25">
        <f>VLOOKUP(K5423,Table!$A$2:$C$121,2,0)</f>
        <v>17</v>
      </c>
      <c r="N5423" s="26">
        <f>VLOOKUP(K5423,Table!$A$2:$C$121,3,0)</f>
        <v>3</v>
      </c>
      <c r="O5423" s="13" t="str">
        <f>VLOOKUP(A5423,Table!$U$1:$V$230,2,0)</f>
        <v>Trigonal</v>
      </c>
      <c r="P5423" s="1"/>
    </row>
    <row r="5424" spans="1:16">
      <c r="A5424" s="12">
        <v>165</v>
      </c>
      <c r="B5424" s="12">
        <v>195109</v>
      </c>
      <c r="C5424" s="12" t="s">
        <v>6020</v>
      </c>
      <c r="D5424" s="12" t="s">
        <v>2549</v>
      </c>
      <c r="E5424" s="17" t="s">
        <v>428</v>
      </c>
      <c r="F5424" s="25" t="str">
        <f>LEFT(E5424,MIN(FIND({0,1,2,3,4,5,6,7,8,9},ASC(E5424)&amp;1234567890))-1)</f>
        <v>Eu</v>
      </c>
      <c r="G5424" s="25">
        <f t="shared" si="168"/>
        <v>1</v>
      </c>
      <c r="H5424" s="25">
        <f>VLOOKUP(F5424,Table!$A$2:$C$121,2,0)</f>
        <v>3</v>
      </c>
      <c r="I5424" s="26">
        <f>VLOOKUP(F5424,Table!$A$2:$C$121,3,0)</f>
        <v>6</v>
      </c>
      <c r="J5424" s="17" t="s">
        <v>365</v>
      </c>
      <c r="K5424" s="25" t="str">
        <f>LEFT(J5424,MIN(FIND({0,1,2,3,4,5,6,7,8,9},ASC(J5424)&amp;1234567890))-1)</f>
        <v>F</v>
      </c>
      <c r="L5424" s="25">
        <f t="shared" si="169"/>
        <v>3</v>
      </c>
      <c r="M5424" s="25">
        <f>VLOOKUP(K5424,Table!$A$2:$C$121,2,0)</f>
        <v>17</v>
      </c>
      <c r="N5424" s="26">
        <f>VLOOKUP(K5424,Table!$A$2:$C$121,3,0)</f>
        <v>2</v>
      </c>
      <c r="O5424" s="13" t="str">
        <f>VLOOKUP(A5424,Table!$U$1:$V$230,2,0)</f>
        <v>Trigonal</v>
      </c>
      <c r="P5424" s="1"/>
    </row>
    <row r="5425" spans="1:16">
      <c r="A5425" s="12">
        <v>166</v>
      </c>
      <c r="B5425" s="12">
        <v>71</v>
      </c>
      <c r="C5425" s="12" t="s">
        <v>6050</v>
      </c>
      <c r="D5425" s="12" t="s">
        <v>6051</v>
      </c>
      <c r="E5425" s="17" t="s">
        <v>11292</v>
      </c>
      <c r="F5425" s="25" t="str">
        <f>LEFT(E5425,MIN(FIND({0,1,2,3,4,5,6,7,8,9},ASC(E5425)&amp;1234567890))-1)</f>
        <v>Fe</v>
      </c>
      <c r="G5425" s="25">
        <f t="shared" si="168"/>
        <v>3</v>
      </c>
      <c r="H5425" s="25">
        <f>VLOOKUP(F5425,Table!$A$2:$C$121,2,0)</f>
        <v>8</v>
      </c>
      <c r="I5425" s="26">
        <f>VLOOKUP(F5425,Table!$A$2:$C$121,3,0)</f>
        <v>4</v>
      </c>
      <c r="J5425" s="17" t="s">
        <v>11550</v>
      </c>
      <c r="K5425" s="25" t="str">
        <f>LEFT(J5425,MIN(FIND({0,1,2,3,4,5,6,7,8,9},ASC(J5425)&amp;1234567890))-1)</f>
        <v>Sn</v>
      </c>
      <c r="L5425" s="25">
        <f t="shared" si="169"/>
        <v>2</v>
      </c>
      <c r="M5425" s="25">
        <f>VLOOKUP(K5425,Table!$A$2:$C$121,2,0)</f>
        <v>14</v>
      </c>
      <c r="N5425" s="26">
        <f>VLOOKUP(K5425,Table!$A$2:$C$121,3,0)</f>
        <v>5</v>
      </c>
      <c r="O5425" s="13" t="str">
        <f>VLOOKUP(A5425,Table!$U$1:$V$230,2,0)</f>
        <v>Trigonal</v>
      </c>
      <c r="P5425" s="1"/>
    </row>
    <row r="5426" spans="1:16">
      <c r="A5426" s="12">
        <v>166</v>
      </c>
      <c r="B5426" s="12">
        <v>446</v>
      </c>
      <c r="C5426" s="12" t="s">
        <v>6050</v>
      </c>
      <c r="D5426" s="12" t="s">
        <v>6052</v>
      </c>
      <c r="E5426" s="17" t="s">
        <v>11621</v>
      </c>
      <c r="F5426" s="25" t="str">
        <f>LEFT(E5426,MIN(FIND({0,1,2,3,4,5,6,7,8,9},ASC(E5426)&amp;1234567890))-1)</f>
        <v>B</v>
      </c>
      <c r="G5426" s="25">
        <f t="shared" si="168"/>
        <v>13</v>
      </c>
      <c r="H5426" s="25">
        <f>VLOOKUP(F5426,Table!$A$2:$C$121,2,0)</f>
        <v>13</v>
      </c>
      <c r="I5426" s="26">
        <f>VLOOKUP(F5426,Table!$A$2:$C$121,3,0)</f>
        <v>2</v>
      </c>
      <c r="J5426" s="17" t="s">
        <v>383</v>
      </c>
      <c r="K5426" s="25" t="str">
        <f>LEFT(J5426,MIN(FIND({0,1,2,3,4,5,6,7,8,9},ASC(J5426)&amp;1234567890))-1)</f>
        <v>C</v>
      </c>
      <c r="L5426" s="25">
        <f t="shared" si="169"/>
        <v>2</v>
      </c>
      <c r="M5426" s="25">
        <f>VLOOKUP(K5426,Table!$A$2:$C$121,2,0)</f>
        <v>14</v>
      </c>
      <c r="N5426" s="26">
        <f>VLOOKUP(K5426,Table!$A$2:$C$121,3,0)</f>
        <v>2</v>
      </c>
      <c r="O5426" s="13" t="str">
        <f>VLOOKUP(A5426,Table!$U$1:$V$230,2,0)</f>
        <v>Trigonal</v>
      </c>
      <c r="P5426" s="1"/>
    </row>
    <row r="5427" spans="1:16">
      <c r="A5427" s="12">
        <v>166</v>
      </c>
      <c r="B5427" s="12">
        <v>452</v>
      </c>
      <c r="C5427" s="12" t="s">
        <v>6050</v>
      </c>
      <c r="D5427" s="12" t="s">
        <v>6053</v>
      </c>
      <c r="E5427" s="17" t="s">
        <v>12886</v>
      </c>
      <c r="F5427" s="25" t="str">
        <f>LEFT(E5427,MIN(FIND({0,1,2,3,4,5,6,7,8,9},ASC(E5427)&amp;1234567890))-1)</f>
        <v>Cu</v>
      </c>
      <c r="G5427" s="25">
        <f t="shared" si="168"/>
        <v>4.1399999999999997</v>
      </c>
      <c r="H5427" s="25">
        <f>VLOOKUP(F5427,Table!$A$2:$C$121,2,0)</f>
        <v>11</v>
      </c>
      <c r="I5427" s="26">
        <f>VLOOKUP(F5427,Table!$A$2:$C$121,3,0)</f>
        <v>4</v>
      </c>
      <c r="J5427" s="17" t="s">
        <v>12887</v>
      </c>
      <c r="K5427" s="25" t="str">
        <f>LEFT(J5427,MIN(FIND({0,1,2,3,4,5,6,7,8,9},ASC(J5427)&amp;1234567890))-1)</f>
        <v>B</v>
      </c>
      <c r="L5427" s="25">
        <f t="shared" si="169"/>
        <v>103.92</v>
      </c>
      <c r="M5427" s="25">
        <f>VLOOKUP(K5427,Table!$A$2:$C$121,2,0)</f>
        <v>13</v>
      </c>
      <c r="N5427" s="26">
        <f>VLOOKUP(K5427,Table!$A$2:$C$121,3,0)</f>
        <v>2</v>
      </c>
      <c r="O5427" s="13" t="str">
        <f>VLOOKUP(A5427,Table!$U$1:$V$230,2,0)</f>
        <v>Trigonal</v>
      </c>
      <c r="P5427" s="1"/>
    </row>
    <row r="5428" spans="1:16">
      <c r="A5428" s="12">
        <v>166</v>
      </c>
      <c r="B5428" s="12">
        <v>1004</v>
      </c>
      <c r="C5428" s="12" t="s">
        <v>6050</v>
      </c>
      <c r="D5428" s="12" t="s">
        <v>6054</v>
      </c>
      <c r="E5428" s="17" t="s">
        <v>11874</v>
      </c>
      <c r="F5428" s="25" t="str">
        <f>LEFT(E5428,MIN(FIND({0,1,2,3,4,5,6,7,8,9},ASC(E5428)&amp;1234567890))-1)</f>
        <v>Sc</v>
      </c>
      <c r="G5428" s="25">
        <f t="shared" si="168"/>
        <v>1</v>
      </c>
      <c r="H5428" s="25">
        <f>VLOOKUP(F5428,Table!$A$2:$C$121,2,0)</f>
        <v>3</v>
      </c>
      <c r="I5428" s="26">
        <f>VLOOKUP(F5428,Table!$A$2:$C$121,3,0)</f>
        <v>4</v>
      </c>
      <c r="J5428" s="17" t="s">
        <v>11343</v>
      </c>
      <c r="K5428" s="25" t="str">
        <f>LEFT(J5428,MIN(FIND({0,1,2,3,4,5,6,7,8,9},ASC(J5428)&amp;1234567890))-1)</f>
        <v>Cl</v>
      </c>
      <c r="L5428" s="25">
        <f t="shared" si="169"/>
        <v>1</v>
      </c>
      <c r="M5428" s="25">
        <f>VLOOKUP(K5428,Table!$A$2:$C$121,2,0)</f>
        <v>17</v>
      </c>
      <c r="N5428" s="26">
        <f>VLOOKUP(K5428,Table!$A$2:$C$121,3,0)</f>
        <v>3</v>
      </c>
      <c r="O5428" s="13" t="str">
        <f>VLOOKUP(A5428,Table!$U$1:$V$230,2,0)</f>
        <v>Trigonal</v>
      </c>
      <c r="P5428" s="1"/>
    </row>
    <row r="5429" spans="1:16">
      <c r="A5429" s="12">
        <v>166</v>
      </c>
      <c r="B5429" s="12">
        <v>1144</v>
      </c>
      <c r="C5429" s="12" t="s">
        <v>6050</v>
      </c>
      <c r="D5429" s="12" t="s">
        <v>857</v>
      </c>
      <c r="E5429" s="17" t="s">
        <v>11410</v>
      </c>
      <c r="F5429" s="25" t="str">
        <f>LEFT(E5429,MIN(FIND({0,1,2,3,4,5,6,7,8,9},ASC(E5429)&amp;1234567890))-1)</f>
        <v>Na</v>
      </c>
      <c r="G5429" s="25">
        <f t="shared" si="168"/>
        <v>1</v>
      </c>
      <c r="H5429" s="25">
        <f>VLOOKUP(F5429,Table!$A$2:$C$121,2,0)</f>
        <v>1</v>
      </c>
      <c r="I5429" s="26">
        <f>VLOOKUP(F5429,Table!$A$2:$C$121,3,0)</f>
        <v>3</v>
      </c>
      <c r="J5429" s="17" t="s">
        <v>11411</v>
      </c>
      <c r="K5429" s="25" t="str">
        <f>LEFT(J5429,MIN(FIND({0,1,2,3,4,5,6,7,8,9},ASC(J5429)&amp;1234567890))-1)</f>
        <v>N</v>
      </c>
      <c r="L5429" s="25">
        <f t="shared" si="169"/>
        <v>3</v>
      </c>
      <c r="M5429" s="25">
        <f>VLOOKUP(K5429,Table!$A$2:$C$121,2,0)</f>
        <v>15</v>
      </c>
      <c r="N5429" s="26">
        <f>VLOOKUP(K5429,Table!$A$2:$C$121,3,0)</f>
        <v>2</v>
      </c>
      <c r="O5429" s="13" t="str">
        <f>VLOOKUP(A5429,Table!$U$1:$V$230,2,0)</f>
        <v>Trigonal</v>
      </c>
      <c r="P5429" s="1"/>
    </row>
    <row r="5430" spans="1:16">
      <c r="A5430" s="12">
        <v>166</v>
      </c>
      <c r="B5430" s="12">
        <v>1168</v>
      </c>
      <c r="C5430" s="12" t="s">
        <v>6050</v>
      </c>
      <c r="D5430" s="12" t="s">
        <v>6055</v>
      </c>
      <c r="E5430" s="17" t="s">
        <v>377</v>
      </c>
      <c r="F5430" s="25" t="str">
        <f>LEFT(E5430,MIN(FIND({0,1,2,3,4,5,6,7,8,9},ASC(E5430)&amp;1234567890))-1)</f>
        <v>Zr</v>
      </c>
      <c r="G5430" s="25">
        <f t="shared" si="168"/>
        <v>1</v>
      </c>
      <c r="H5430" s="25">
        <f>VLOOKUP(F5430,Table!$A$2:$C$121,2,0)</f>
        <v>4</v>
      </c>
      <c r="I5430" s="26">
        <f>VLOOKUP(F5430,Table!$A$2:$C$121,3,0)</f>
        <v>5</v>
      </c>
      <c r="J5430" s="17" t="s">
        <v>11344</v>
      </c>
      <c r="K5430" s="25" t="str">
        <f>LEFT(J5430,MIN(FIND({0,1,2,3,4,5,6,7,8,9},ASC(J5430)&amp;1234567890))-1)</f>
        <v>Br</v>
      </c>
      <c r="L5430" s="25">
        <f t="shared" si="169"/>
        <v>1</v>
      </c>
      <c r="M5430" s="25">
        <f>VLOOKUP(K5430,Table!$A$2:$C$121,2,0)</f>
        <v>17</v>
      </c>
      <c r="N5430" s="26">
        <f>VLOOKUP(K5430,Table!$A$2:$C$121,3,0)</f>
        <v>4</v>
      </c>
      <c r="O5430" s="13" t="str">
        <f>VLOOKUP(A5430,Table!$U$1:$V$230,2,0)</f>
        <v>Trigonal</v>
      </c>
      <c r="P5430" s="1"/>
    </row>
    <row r="5431" spans="1:16">
      <c r="A5431" s="12">
        <v>166</v>
      </c>
      <c r="B5431" s="12">
        <v>2000</v>
      </c>
      <c r="C5431" s="12" t="s">
        <v>6050</v>
      </c>
      <c r="D5431" s="12" t="s">
        <v>6056</v>
      </c>
      <c r="E5431" s="17" t="s">
        <v>50</v>
      </c>
      <c r="F5431" s="25" t="str">
        <f>LEFT(E5431,MIN(FIND({0,1,2,3,4,5,6,7,8,9},ASC(E5431)&amp;1234567890))-1)</f>
        <v>Ti</v>
      </c>
      <c r="G5431" s="25">
        <f t="shared" si="168"/>
        <v>1</v>
      </c>
      <c r="H5431" s="25">
        <f>VLOOKUP(F5431,Table!$A$2:$C$121,2,0)</f>
        <v>4</v>
      </c>
      <c r="I5431" s="26">
        <f>VLOOKUP(F5431,Table!$A$2:$C$121,3,0)</f>
        <v>4</v>
      </c>
      <c r="J5431" s="17" t="s">
        <v>12888</v>
      </c>
      <c r="K5431" s="25" t="str">
        <f>LEFT(J5431,MIN(FIND({0,1,2,3,4,5,6,7,8,9},ASC(J5431)&amp;1234567890))-1)</f>
        <v>S</v>
      </c>
      <c r="L5431" s="25">
        <f t="shared" si="169"/>
        <v>1.71</v>
      </c>
      <c r="M5431" s="25">
        <f>VLOOKUP(K5431,Table!$A$2:$C$121,2,0)</f>
        <v>16</v>
      </c>
      <c r="N5431" s="26">
        <f>VLOOKUP(K5431,Table!$A$2:$C$121,3,0)</f>
        <v>3</v>
      </c>
      <c r="O5431" s="13" t="str">
        <f>VLOOKUP(A5431,Table!$U$1:$V$230,2,0)</f>
        <v>Trigonal</v>
      </c>
      <c r="P5431" s="1"/>
    </row>
    <row r="5432" spans="1:16">
      <c r="A5432" s="12">
        <v>166</v>
      </c>
      <c r="B5432" s="12">
        <v>2204</v>
      </c>
      <c r="C5432" s="12" t="s">
        <v>6050</v>
      </c>
      <c r="D5432" s="12" t="s">
        <v>6057</v>
      </c>
      <c r="E5432" s="17" t="s">
        <v>11874</v>
      </c>
      <c r="F5432" s="25" t="str">
        <f>LEFT(E5432,MIN(FIND({0,1,2,3,4,5,6,7,8,9},ASC(E5432)&amp;1234567890))-1)</f>
        <v>Sc</v>
      </c>
      <c r="G5432" s="25">
        <f t="shared" si="168"/>
        <v>1</v>
      </c>
      <c r="H5432" s="25">
        <f>VLOOKUP(F5432,Table!$A$2:$C$121,2,0)</f>
        <v>3</v>
      </c>
      <c r="I5432" s="26">
        <f>VLOOKUP(F5432,Table!$A$2:$C$121,3,0)</f>
        <v>4</v>
      </c>
      <c r="J5432" s="17" t="s">
        <v>12889</v>
      </c>
      <c r="K5432" s="25" t="str">
        <f>LEFT(J5432,MIN(FIND({0,1,2,3,4,5,6,7,8,9},ASC(J5432)&amp;1234567890))-1)</f>
        <v>B</v>
      </c>
      <c r="L5432" s="25">
        <f t="shared" si="169"/>
        <v>27.76</v>
      </c>
      <c r="M5432" s="25">
        <f>VLOOKUP(K5432,Table!$A$2:$C$121,2,0)</f>
        <v>13</v>
      </c>
      <c r="N5432" s="26">
        <f>VLOOKUP(K5432,Table!$A$2:$C$121,3,0)</f>
        <v>2</v>
      </c>
      <c r="O5432" s="13" t="str">
        <f>VLOOKUP(A5432,Table!$U$1:$V$230,2,0)</f>
        <v>Trigonal</v>
      </c>
      <c r="P5432" s="1"/>
    </row>
    <row r="5433" spans="1:16">
      <c r="A5433" s="12">
        <v>166</v>
      </c>
      <c r="B5433" s="12">
        <v>2351</v>
      </c>
      <c r="C5433" s="12" t="s">
        <v>6049</v>
      </c>
      <c r="D5433" s="12" t="s">
        <v>6058</v>
      </c>
      <c r="E5433" s="17" t="s">
        <v>11313</v>
      </c>
      <c r="F5433" s="25" t="str">
        <f>LEFT(E5433,MIN(FIND({0,1,2,3,4,5,6,7,8,9},ASC(E5433)&amp;1234567890))-1)</f>
        <v>Tb</v>
      </c>
      <c r="G5433" s="25">
        <f t="shared" si="168"/>
        <v>1</v>
      </c>
      <c r="H5433" s="25">
        <f>VLOOKUP(F5433,Table!$A$2:$C$121,2,0)</f>
        <v>3</v>
      </c>
      <c r="I5433" s="26">
        <f>VLOOKUP(F5433,Table!$A$2:$C$121,3,0)</f>
        <v>6</v>
      </c>
      <c r="J5433" s="17" t="s">
        <v>67</v>
      </c>
      <c r="K5433" s="25" t="str">
        <f>LEFT(J5433,MIN(FIND({0,1,2,3,4,5,6,7,8,9},ASC(J5433)&amp;1234567890))-1)</f>
        <v>Fe</v>
      </c>
      <c r="L5433" s="25">
        <f t="shared" si="169"/>
        <v>2</v>
      </c>
      <c r="M5433" s="25">
        <f>VLOOKUP(K5433,Table!$A$2:$C$121,2,0)</f>
        <v>8</v>
      </c>
      <c r="N5433" s="26">
        <f>VLOOKUP(K5433,Table!$A$2:$C$121,3,0)</f>
        <v>4</v>
      </c>
      <c r="O5433" s="13" t="str">
        <f>VLOOKUP(A5433,Table!$U$1:$V$230,2,0)</f>
        <v>Trigonal</v>
      </c>
      <c r="P5433" s="1"/>
    </row>
    <row r="5434" spans="1:16">
      <c r="A5434" s="12">
        <v>166</v>
      </c>
      <c r="B5434" s="12">
        <v>2414</v>
      </c>
      <c r="C5434" s="12" t="s">
        <v>6050</v>
      </c>
      <c r="D5434" s="12" t="s">
        <v>6059</v>
      </c>
      <c r="E5434" s="17" t="s">
        <v>426</v>
      </c>
      <c r="F5434" s="25" t="str">
        <f>LEFT(E5434,MIN(FIND({0,1,2,3,4,5,6,7,8,9},ASC(E5434)&amp;1234567890))-1)</f>
        <v>Hf</v>
      </c>
      <c r="G5434" s="25">
        <f t="shared" si="168"/>
        <v>1</v>
      </c>
      <c r="H5434" s="25">
        <f>VLOOKUP(F5434,Table!$A$2:$C$121,2,0)</f>
        <v>4</v>
      </c>
      <c r="I5434" s="26">
        <f>VLOOKUP(F5434,Table!$A$2:$C$121,3,0)</f>
        <v>6</v>
      </c>
      <c r="J5434" s="17" t="s">
        <v>11359</v>
      </c>
      <c r="K5434" s="25" t="str">
        <f>LEFT(J5434,MIN(FIND({0,1,2,3,4,5,6,7,8,9},ASC(J5434)&amp;1234567890))-1)</f>
        <v>Ni</v>
      </c>
      <c r="L5434" s="25">
        <f t="shared" si="169"/>
        <v>3</v>
      </c>
      <c r="M5434" s="25">
        <f>VLOOKUP(K5434,Table!$A$2:$C$121,2,0)</f>
        <v>10</v>
      </c>
      <c r="N5434" s="26">
        <f>VLOOKUP(K5434,Table!$A$2:$C$121,3,0)</f>
        <v>4</v>
      </c>
      <c r="O5434" s="13" t="str">
        <f>VLOOKUP(A5434,Table!$U$1:$V$230,2,0)</f>
        <v>Trigonal</v>
      </c>
      <c r="P5434" s="1"/>
    </row>
    <row r="5435" spans="1:16">
      <c r="A5435" s="12">
        <v>166</v>
      </c>
      <c r="B5435" s="12">
        <v>10051</v>
      </c>
      <c r="C5435" s="12" t="s">
        <v>6050</v>
      </c>
      <c r="D5435" s="12" t="s">
        <v>6060</v>
      </c>
      <c r="E5435" s="17" t="s">
        <v>11925</v>
      </c>
      <c r="F5435" s="25" t="str">
        <f>LEFT(E5435,MIN(FIND({0,1,2,3,4,5,6,7,8,9},ASC(E5435)&amp;1234567890))-1)</f>
        <v>Li</v>
      </c>
      <c r="G5435" s="25">
        <f t="shared" si="168"/>
        <v>3</v>
      </c>
      <c r="H5435" s="25">
        <f>VLOOKUP(F5435,Table!$A$2:$C$121,2,0)</f>
        <v>1</v>
      </c>
      <c r="I5435" s="26">
        <f>VLOOKUP(F5435,Table!$A$2:$C$121,3,0)</f>
        <v>2</v>
      </c>
      <c r="J5435" s="17" t="s">
        <v>11641</v>
      </c>
      <c r="K5435" s="25" t="str">
        <f>LEFT(J5435,MIN(FIND({0,1,2,3,4,5,6,7,8,9},ASC(J5435)&amp;1234567890))-1)</f>
        <v>In</v>
      </c>
      <c r="L5435" s="25">
        <f t="shared" si="169"/>
        <v>2</v>
      </c>
      <c r="M5435" s="25">
        <f>VLOOKUP(K5435,Table!$A$2:$C$121,2,0)</f>
        <v>13</v>
      </c>
      <c r="N5435" s="26">
        <f>VLOOKUP(K5435,Table!$A$2:$C$121,3,0)</f>
        <v>5</v>
      </c>
      <c r="O5435" s="13" t="str">
        <f>VLOOKUP(A5435,Table!$U$1:$V$230,2,0)</f>
        <v>Trigonal</v>
      </c>
      <c r="P5435" s="1"/>
    </row>
    <row r="5436" spans="1:16">
      <c r="A5436" s="12">
        <v>166</v>
      </c>
      <c r="B5436" s="12">
        <v>10053</v>
      </c>
      <c r="C5436" s="12" t="s">
        <v>6050</v>
      </c>
      <c r="D5436" s="12" t="s">
        <v>6061</v>
      </c>
      <c r="E5436" s="17" t="s">
        <v>12867</v>
      </c>
      <c r="F5436" s="25" t="str">
        <f>LEFT(E5436,MIN(FIND({0,1,2,3,4,5,6,7,8,9},ASC(E5436)&amp;1234567890))-1)</f>
        <v>Li</v>
      </c>
      <c r="G5436" s="25">
        <f t="shared" si="168"/>
        <v>5</v>
      </c>
      <c r="H5436" s="25">
        <f>VLOOKUP(F5436,Table!$A$2:$C$121,2,0)</f>
        <v>1</v>
      </c>
      <c r="I5436" s="26">
        <f>VLOOKUP(F5436,Table!$A$2:$C$121,3,0)</f>
        <v>2</v>
      </c>
      <c r="J5436" s="17" t="s">
        <v>11475</v>
      </c>
      <c r="K5436" s="25" t="str">
        <f>LEFT(J5436,MIN(FIND({0,1,2,3,4,5,6,7,8,9},ASC(J5436)&amp;1234567890))-1)</f>
        <v>Tl</v>
      </c>
      <c r="L5436" s="25">
        <f t="shared" si="169"/>
        <v>2</v>
      </c>
      <c r="M5436" s="25">
        <f>VLOOKUP(K5436,Table!$A$2:$C$121,2,0)</f>
        <v>13</v>
      </c>
      <c r="N5436" s="26">
        <f>VLOOKUP(K5436,Table!$A$2:$C$121,3,0)</f>
        <v>6</v>
      </c>
      <c r="O5436" s="13" t="str">
        <f>VLOOKUP(A5436,Table!$U$1:$V$230,2,0)</f>
        <v>Trigonal</v>
      </c>
      <c r="P5436" s="1"/>
    </row>
    <row r="5437" spans="1:16">
      <c r="A5437" s="12">
        <v>166</v>
      </c>
      <c r="B5437" s="12">
        <v>14208</v>
      </c>
      <c r="C5437" s="12" t="s">
        <v>6050</v>
      </c>
      <c r="D5437" s="12" t="s">
        <v>6062</v>
      </c>
      <c r="E5437" s="17" t="s">
        <v>66</v>
      </c>
      <c r="F5437" s="25" t="str">
        <f>LEFT(E5437,MIN(FIND({0,1,2,3,4,5,6,7,8,9},ASC(E5437)&amp;1234567890))-1)</f>
        <v>Ni</v>
      </c>
      <c r="G5437" s="25">
        <f t="shared" si="168"/>
        <v>1</v>
      </c>
      <c r="H5437" s="25">
        <f>VLOOKUP(F5437,Table!$A$2:$C$121,2,0)</f>
        <v>10</v>
      </c>
      <c r="I5437" s="26">
        <f>VLOOKUP(F5437,Table!$A$2:$C$121,3,0)</f>
        <v>4</v>
      </c>
      <c r="J5437" s="17" t="s">
        <v>11305</v>
      </c>
      <c r="K5437" s="25" t="str">
        <f>LEFT(J5437,MIN(FIND({0,1,2,3,4,5,6,7,8,9},ASC(J5437)&amp;1234567890))-1)</f>
        <v>Cl</v>
      </c>
      <c r="L5437" s="25">
        <f t="shared" si="169"/>
        <v>2</v>
      </c>
      <c r="M5437" s="25">
        <f>VLOOKUP(K5437,Table!$A$2:$C$121,2,0)</f>
        <v>17</v>
      </c>
      <c r="N5437" s="26">
        <f>VLOOKUP(K5437,Table!$A$2:$C$121,3,0)</f>
        <v>3</v>
      </c>
      <c r="O5437" s="13" t="str">
        <f>VLOOKUP(A5437,Table!$U$1:$V$230,2,0)</f>
        <v>Trigonal</v>
      </c>
      <c r="P5437" s="1"/>
    </row>
    <row r="5438" spans="1:16">
      <c r="A5438" s="12">
        <v>166</v>
      </c>
      <c r="B5438" s="12">
        <v>14209</v>
      </c>
      <c r="C5438" s="12" t="s">
        <v>6050</v>
      </c>
      <c r="D5438" s="12" t="s">
        <v>6063</v>
      </c>
      <c r="E5438" s="17" t="s">
        <v>11319</v>
      </c>
      <c r="F5438" s="25" t="str">
        <f>LEFT(E5438,MIN(FIND({0,1,2,3,4,5,6,7,8,9},ASC(E5438)&amp;1234567890))-1)</f>
        <v>Re</v>
      </c>
      <c r="G5438" s="25">
        <f t="shared" si="168"/>
        <v>3</v>
      </c>
      <c r="H5438" s="25">
        <f>VLOOKUP(F5438,Table!$A$2:$C$121,2,0)</f>
        <v>7</v>
      </c>
      <c r="I5438" s="26">
        <f>VLOOKUP(F5438,Table!$A$2:$C$121,3,0)</f>
        <v>6</v>
      </c>
      <c r="J5438" s="17" t="s">
        <v>12890</v>
      </c>
      <c r="K5438" s="25" t="str">
        <f>LEFT(J5438,MIN(FIND({0,1,2,3,4,5,6,7,8,9},ASC(J5438)&amp;1234567890))-1)</f>
        <v>Cl</v>
      </c>
      <c r="L5438" s="25">
        <f t="shared" si="169"/>
        <v>9</v>
      </c>
      <c r="M5438" s="25">
        <f>VLOOKUP(K5438,Table!$A$2:$C$121,2,0)</f>
        <v>17</v>
      </c>
      <c r="N5438" s="26">
        <f>VLOOKUP(K5438,Table!$A$2:$C$121,3,0)</f>
        <v>3</v>
      </c>
      <c r="O5438" s="13" t="str">
        <f>VLOOKUP(A5438,Table!$U$1:$V$230,2,0)</f>
        <v>Trigonal</v>
      </c>
      <c r="P5438" s="1"/>
    </row>
    <row r="5439" spans="1:16">
      <c r="A5439" s="12">
        <v>166</v>
      </c>
      <c r="B5439" s="12">
        <v>14336</v>
      </c>
      <c r="C5439" s="12" t="s">
        <v>6049</v>
      </c>
      <c r="D5439" s="12" t="s">
        <v>6064</v>
      </c>
      <c r="E5439" s="17" t="s">
        <v>12088</v>
      </c>
      <c r="F5439" s="25" t="str">
        <f>LEFT(E5439,MIN(FIND({0,1,2,3,4,5,6,7,8,9},ASC(E5439)&amp;1234567890))-1)</f>
        <v>Th</v>
      </c>
      <c r="G5439" s="25">
        <f t="shared" si="168"/>
        <v>3</v>
      </c>
      <c r="H5439" s="25">
        <f>VLOOKUP(F5439,Table!$A$2:$C$121,2,0)</f>
        <v>3</v>
      </c>
      <c r="I5439" s="26">
        <f>VLOOKUP(F5439,Table!$A$2:$C$121,3,0)</f>
        <v>7</v>
      </c>
      <c r="J5439" s="17" t="s">
        <v>372</v>
      </c>
      <c r="K5439" s="25" t="str">
        <f>LEFT(J5439,MIN(FIND({0,1,2,3,4,5,6,7,8,9},ASC(J5439)&amp;1234567890))-1)</f>
        <v>N</v>
      </c>
      <c r="L5439" s="25">
        <f t="shared" si="169"/>
        <v>4</v>
      </c>
      <c r="M5439" s="25">
        <f>VLOOKUP(K5439,Table!$A$2:$C$121,2,0)</f>
        <v>15</v>
      </c>
      <c r="N5439" s="26">
        <f>VLOOKUP(K5439,Table!$A$2:$C$121,3,0)</f>
        <v>2</v>
      </c>
      <c r="O5439" s="13" t="str">
        <f>VLOOKUP(A5439,Table!$U$1:$V$230,2,0)</f>
        <v>Trigonal</v>
      </c>
      <c r="P5439" s="1"/>
    </row>
    <row r="5440" spans="1:16">
      <c r="A5440" s="12">
        <v>166</v>
      </c>
      <c r="B5440" s="12">
        <v>15014</v>
      </c>
      <c r="C5440" s="12" t="s">
        <v>6050</v>
      </c>
      <c r="D5440" s="12" t="s">
        <v>6065</v>
      </c>
      <c r="E5440" s="17" t="s">
        <v>599</v>
      </c>
      <c r="F5440" s="25" t="str">
        <f>LEFT(E5440,MIN(FIND({0,1,2,3,4,5,6,7,8,9},ASC(E5440)&amp;1234567890))-1)</f>
        <v>Sn</v>
      </c>
      <c r="G5440" s="25">
        <f t="shared" si="168"/>
        <v>4</v>
      </c>
      <c r="H5440" s="25">
        <f>VLOOKUP(F5440,Table!$A$2:$C$121,2,0)</f>
        <v>14</v>
      </c>
      <c r="I5440" s="26">
        <f>VLOOKUP(F5440,Table!$A$2:$C$121,3,0)</f>
        <v>5</v>
      </c>
      <c r="J5440" s="17" t="s">
        <v>378</v>
      </c>
      <c r="K5440" s="25" t="str">
        <f>LEFT(J5440,MIN(FIND({0,1,2,3,4,5,6,7,8,9},ASC(J5440)&amp;1234567890))-1)</f>
        <v>P</v>
      </c>
      <c r="L5440" s="25">
        <f t="shared" si="169"/>
        <v>3</v>
      </c>
      <c r="M5440" s="25">
        <f>VLOOKUP(K5440,Table!$A$2:$C$121,2,0)</f>
        <v>15</v>
      </c>
      <c r="N5440" s="26">
        <f>VLOOKUP(K5440,Table!$A$2:$C$121,3,0)</f>
        <v>3</v>
      </c>
      <c r="O5440" s="13" t="str">
        <f>VLOOKUP(A5440,Table!$U$1:$V$230,2,0)</f>
        <v>Trigonal</v>
      </c>
      <c r="P5440" s="1"/>
    </row>
    <row r="5441" spans="1:16">
      <c r="A5441" s="12">
        <v>166</v>
      </c>
      <c r="B5441" s="12">
        <v>15563</v>
      </c>
      <c r="C5441" s="12" t="s">
        <v>6050</v>
      </c>
      <c r="D5441" s="12" t="s">
        <v>6066</v>
      </c>
      <c r="E5441" s="17" t="s">
        <v>12891</v>
      </c>
      <c r="F5441" s="25" t="str">
        <f>LEFT(E5441,MIN(FIND({0,1,2,3,4,5,6,7,8,9},ASC(E5441)&amp;1234567890))-1)</f>
        <v>Ti</v>
      </c>
      <c r="G5441" s="25">
        <f t="shared" si="168"/>
        <v>7.5</v>
      </c>
      <c r="H5441" s="25">
        <f>VLOOKUP(F5441,Table!$A$2:$C$121,2,0)</f>
        <v>4</v>
      </c>
      <c r="I5441" s="26">
        <f>VLOOKUP(F5441,Table!$A$2:$C$121,3,0)</f>
        <v>4</v>
      </c>
      <c r="J5441" s="17" t="s">
        <v>12892</v>
      </c>
      <c r="K5441" s="25" t="str">
        <f>LEFT(J5441,MIN(FIND({0,1,2,3,4,5,6,7,8,9},ASC(J5441)&amp;1234567890))-1)</f>
        <v>S</v>
      </c>
      <c r="L5441" s="25">
        <f t="shared" si="169"/>
        <v>12</v>
      </c>
      <c r="M5441" s="25">
        <f>VLOOKUP(K5441,Table!$A$2:$C$121,2,0)</f>
        <v>16</v>
      </c>
      <c r="N5441" s="26">
        <f>VLOOKUP(K5441,Table!$A$2:$C$121,3,0)</f>
        <v>3</v>
      </c>
      <c r="O5441" s="13" t="str">
        <f>VLOOKUP(A5441,Table!$U$1:$V$230,2,0)</f>
        <v>Trigonal</v>
      </c>
      <c r="P5441" s="1"/>
    </row>
    <row r="5442" spans="1:16">
      <c r="A5442" s="12">
        <v>166</v>
      </c>
      <c r="B5442" s="12">
        <v>15632</v>
      </c>
      <c r="C5442" s="12" t="s">
        <v>6050</v>
      </c>
      <c r="D5442" s="12" t="s">
        <v>5356</v>
      </c>
      <c r="E5442" s="17" t="s">
        <v>330</v>
      </c>
      <c r="F5442" s="25" t="str">
        <f>LEFT(E5442,MIN(FIND({0,1,2,3,4,5,6,7,8,9},ASC(E5442)&amp;1234567890))-1)</f>
        <v>Ca</v>
      </c>
      <c r="G5442" s="25">
        <f t="shared" ref="G5442:G5505" si="170">IF(SUBSTITUTE(E5442,F5442,"")="",1,SUBSTITUTE(E5442,F5442,""))*1</f>
        <v>1</v>
      </c>
      <c r="H5442" s="25">
        <f>VLOOKUP(F5442,Table!$A$2:$C$121,2,0)</f>
        <v>2</v>
      </c>
      <c r="I5442" s="26">
        <f>VLOOKUP(F5442,Table!$A$2:$C$121,3,0)</f>
        <v>4</v>
      </c>
      <c r="J5442" s="17" t="s">
        <v>11546</v>
      </c>
      <c r="K5442" s="25" t="str">
        <f>LEFT(J5442,MIN(FIND({0,1,2,3,4,5,6,7,8,9},ASC(J5442)&amp;1234567890))-1)</f>
        <v>Si</v>
      </c>
      <c r="L5442" s="25">
        <f t="shared" ref="L5442:L5505" si="171">IF(SUBSTITUTE(J5442,K5442,"")="",1,SUBSTITUTE(J5442,K5442,""))*1</f>
        <v>2</v>
      </c>
      <c r="M5442" s="25">
        <f>VLOOKUP(K5442,Table!$A$2:$C$121,2,0)</f>
        <v>14</v>
      </c>
      <c r="N5442" s="26">
        <f>VLOOKUP(K5442,Table!$A$2:$C$121,3,0)</f>
        <v>3</v>
      </c>
      <c r="O5442" s="13" t="str">
        <f>VLOOKUP(A5442,Table!$U$1:$V$230,2,0)</f>
        <v>Trigonal</v>
      </c>
      <c r="P5442" s="1"/>
    </row>
    <row r="5443" spans="1:16">
      <c r="A5443" s="12">
        <v>166</v>
      </c>
      <c r="B5443" s="12">
        <v>15735</v>
      </c>
      <c r="C5443" s="12" t="s">
        <v>6049</v>
      </c>
      <c r="D5443" s="12" t="s">
        <v>6067</v>
      </c>
      <c r="E5443" s="17" t="s">
        <v>331</v>
      </c>
      <c r="F5443" s="25" t="str">
        <f>LEFT(E5443,MIN(FIND({0,1,2,3,4,5,6,7,8,9},ASC(E5443)&amp;1234567890))-1)</f>
        <v>As</v>
      </c>
      <c r="G5443" s="25">
        <f t="shared" si="170"/>
        <v>3</v>
      </c>
      <c r="H5443" s="25">
        <f>VLOOKUP(F5443,Table!$A$2:$C$121,2,0)</f>
        <v>15</v>
      </c>
      <c r="I5443" s="26">
        <f>VLOOKUP(F5443,Table!$A$2:$C$121,3,0)</f>
        <v>4</v>
      </c>
      <c r="J5443" s="17" t="s">
        <v>599</v>
      </c>
      <c r="K5443" s="25" t="str">
        <f>LEFT(J5443,MIN(FIND({0,1,2,3,4,5,6,7,8,9},ASC(J5443)&amp;1234567890))-1)</f>
        <v>Sn</v>
      </c>
      <c r="L5443" s="25">
        <f t="shared" si="171"/>
        <v>4</v>
      </c>
      <c r="M5443" s="25">
        <f>VLOOKUP(K5443,Table!$A$2:$C$121,2,0)</f>
        <v>14</v>
      </c>
      <c r="N5443" s="26">
        <f>VLOOKUP(K5443,Table!$A$2:$C$121,3,0)</f>
        <v>5</v>
      </c>
      <c r="O5443" s="13" t="str">
        <f>VLOOKUP(A5443,Table!$U$1:$V$230,2,0)</f>
        <v>Trigonal</v>
      </c>
      <c r="P5443" s="1"/>
    </row>
    <row r="5444" spans="1:16">
      <c r="A5444" s="12">
        <v>166</v>
      </c>
      <c r="B5444" s="12">
        <v>15939</v>
      </c>
      <c r="C5444" s="12" t="s">
        <v>6049</v>
      </c>
      <c r="D5444" s="12" t="s">
        <v>6068</v>
      </c>
      <c r="E5444" s="17" t="s">
        <v>76</v>
      </c>
      <c r="F5444" s="25" t="str">
        <f>LEFT(E5444,MIN(FIND({0,1,2,3,4,5,6,7,8,9},ASC(E5444)&amp;1234567890))-1)</f>
        <v>Co</v>
      </c>
      <c r="G5444" s="25">
        <f t="shared" si="170"/>
        <v>1</v>
      </c>
      <c r="H5444" s="25">
        <f>VLOOKUP(F5444,Table!$A$2:$C$121,2,0)</f>
        <v>9</v>
      </c>
      <c r="I5444" s="26">
        <f>VLOOKUP(F5444,Table!$A$2:$C$121,3,0)</f>
        <v>4</v>
      </c>
      <c r="J5444" s="17" t="s">
        <v>11305</v>
      </c>
      <c r="K5444" s="25" t="str">
        <f>LEFT(J5444,MIN(FIND({0,1,2,3,4,5,6,7,8,9},ASC(J5444)&amp;1234567890))-1)</f>
        <v>Cl</v>
      </c>
      <c r="L5444" s="25">
        <f t="shared" si="171"/>
        <v>2</v>
      </c>
      <c r="M5444" s="25">
        <f>VLOOKUP(K5444,Table!$A$2:$C$121,2,0)</f>
        <v>17</v>
      </c>
      <c r="N5444" s="26">
        <f>VLOOKUP(K5444,Table!$A$2:$C$121,3,0)</f>
        <v>3</v>
      </c>
      <c r="O5444" s="13" t="str">
        <f>VLOOKUP(A5444,Table!$U$1:$V$230,2,0)</f>
        <v>Trigonal</v>
      </c>
      <c r="P5444" s="1"/>
    </row>
    <row r="5445" spans="1:16">
      <c r="A5445" s="12">
        <v>166</v>
      </c>
      <c r="B5445" s="12">
        <v>16220</v>
      </c>
      <c r="C5445" s="12" t="s">
        <v>6050</v>
      </c>
      <c r="D5445" s="12" t="s">
        <v>949</v>
      </c>
      <c r="E5445" s="17" t="s">
        <v>11475</v>
      </c>
      <c r="F5445" s="25" t="str">
        <f>LEFT(E5445,MIN(FIND({0,1,2,3,4,5,6,7,8,9},ASC(E5445)&amp;1234567890))-1)</f>
        <v>Tl</v>
      </c>
      <c r="G5445" s="25">
        <f t="shared" si="170"/>
        <v>2</v>
      </c>
      <c r="H5445" s="25">
        <f>VLOOKUP(F5445,Table!$A$2:$C$121,2,0)</f>
        <v>13</v>
      </c>
      <c r="I5445" s="26">
        <f>VLOOKUP(F5445,Table!$A$2:$C$121,3,0)</f>
        <v>6</v>
      </c>
      <c r="J5445" s="17" t="s">
        <v>371</v>
      </c>
      <c r="K5445" s="25" t="str">
        <f>LEFT(J5445,MIN(FIND({0,1,2,3,4,5,6,7,8,9},ASC(J5445)&amp;1234567890))-1)</f>
        <v>O</v>
      </c>
      <c r="L5445" s="25">
        <f t="shared" si="171"/>
        <v>1</v>
      </c>
      <c r="M5445" s="25">
        <f>VLOOKUP(K5445,Table!$A$2:$C$121,2,0)</f>
        <v>16</v>
      </c>
      <c r="N5445" s="26">
        <f>VLOOKUP(K5445,Table!$A$2:$C$121,3,0)</f>
        <v>2</v>
      </c>
      <c r="O5445" s="13" t="str">
        <f>VLOOKUP(A5445,Table!$U$1:$V$230,2,0)</f>
        <v>Trigonal</v>
      </c>
      <c r="P5445" s="1"/>
    </row>
    <row r="5446" spans="1:16">
      <c r="A5446" s="12">
        <v>166</v>
      </c>
      <c r="B5446" s="12">
        <v>16269</v>
      </c>
      <c r="C5446" s="12" t="s">
        <v>6050</v>
      </c>
      <c r="D5446" s="12" t="s">
        <v>6069</v>
      </c>
      <c r="E5446" s="17" t="s">
        <v>12893</v>
      </c>
      <c r="F5446" s="25" t="str">
        <f>LEFT(E5446,MIN(FIND({0,1,2,3,4,5,6,7,8,9},ASC(E5446)&amp;1234567890))-1)</f>
        <v>Cr</v>
      </c>
      <c r="G5446" s="25">
        <f t="shared" si="170"/>
        <v>7.55</v>
      </c>
      <c r="H5446" s="25">
        <f>VLOOKUP(F5446,Table!$A$2:$C$121,2,0)</f>
        <v>6</v>
      </c>
      <c r="I5446" s="26">
        <f>VLOOKUP(F5446,Table!$A$2:$C$121,3,0)</f>
        <v>4</v>
      </c>
      <c r="J5446" s="17" t="s">
        <v>12894</v>
      </c>
      <c r="K5446" s="25" t="str">
        <f>LEFT(J5446,MIN(FIND({0,1,2,3,4,5,6,7,8,9},ASC(J5446)&amp;1234567890))-1)</f>
        <v>B</v>
      </c>
      <c r="L5446" s="25">
        <f t="shared" si="171"/>
        <v>309.91000000000003</v>
      </c>
      <c r="M5446" s="25">
        <f>VLOOKUP(K5446,Table!$A$2:$C$121,2,0)</f>
        <v>13</v>
      </c>
      <c r="N5446" s="26">
        <f>VLOOKUP(K5446,Table!$A$2:$C$121,3,0)</f>
        <v>2</v>
      </c>
      <c r="O5446" s="13" t="str">
        <f>VLOOKUP(A5446,Table!$U$1:$V$230,2,0)</f>
        <v>Trigonal</v>
      </c>
      <c r="P5446" s="1"/>
    </row>
    <row r="5447" spans="1:16">
      <c r="A5447" s="12">
        <v>166</v>
      </c>
      <c r="B5447" s="12">
        <v>16293</v>
      </c>
      <c r="C5447" s="12" t="s">
        <v>6050</v>
      </c>
      <c r="D5447" s="12" t="s">
        <v>6070</v>
      </c>
      <c r="E5447" s="17" t="s">
        <v>11291</v>
      </c>
      <c r="F5447" s="25" t="str">
        <f>LEFT(E5447,MIN(FIND({0,1,2,3,4,5,6,7,8,9},ASC(E5447)&amp;1234567890))-1)</f>
        <v>Sn</v>
      </c>
      <c r="G5447" s="25">
        <f t="shared" si="170"/>
        <v>1</v>
      </c>
      <c r="H5447" s="25">
        <f>VLOOKUP(F5447,Table!$A$2:$C$121,2,0)</f>
        <v>14</v>
      </c>
      <c r="I5447" s="26">
        <f>VLOOKUP(F5447,Table!$A$2:$C$121,3,0)</f>
        <v>5</v>
      </c>
      <c r="J5447" s="17" t="s">
        <v>378</v>
      </c>
      <c r="K5447" s="25" t="str">
        <f>LEFT(J5447,MIN(FIND({0,1,2,3,4,5,6,7,8,9},ASC(J5447)&amp;1234567890))-1)</f>
        <v>P</v>
      </c>
      <c r="L5447" s="25">
        <f t="shared" si="171"/>
        <v>3</v>
      </c>
      <c r="M5447" s="25">
        <f>VLOOKUP(K5447,Table!$A$2:$C$121,2,0)</f>
        <v>15</v>
      </c>
      <c r="N5447" s="26">
        <f>VLOOKUP(K5447,Table!$A$2:$C$121,3,0)</f>
        <v>3</v>
      </c>
      <c r="O5447" s="13" t="str">
        <f>VLOOKUP(A5447,Table!$U$1:$V$230,2,0)</f>
        <v>Trigonal</v>
      </c>
      <c r="P5447" s="1"/>
    </row>
    <row r="5448" spans="1:16">
      <c r="A5448" s="12">
        <v>166</v>
      </c>
      <c r="B5448" s="12">
        <v>16294</v>
      </c>
      <c r="C5448" s="12" t="s">
        <v>6050</v>
      </c>
      <c r="D5448" s="12" t="s">
        <v>6071</v>
      </c>
      <c r="E5448" s="17" t="s">
        <v>544</v>
      </c>
      <c r="F5448" s="25" t="str">
        <f>LEFT(E5448,MIN(FIND({0,1,2,3,4,5,6,7,8,9},ASC(E5448)&amp;1234567890))-1)</f>
        <v>Ge</v>
      </c>
      <c r="G5448" s="25">
        <f t="shared" si="170"/>
        <v>1</v>
      </c>
      <c r="H5448" s="25">
        <f>VLOOKUP(F5448,Table!$A$2:$C$121,2,0)</f>
        <v>14</v>
      </c>
      <c r="I5448" s="26">
        <f>VLOOKUP(F5448,Table!$A$2:$C$121,3,0)</f>
        <v>4</v>
      </c>
      <c r="J5448" s="17" t="s">
        <v>378</v>
      </c>
      <c r="K5448" s="25" t="str">
        <f>LEFT(J5448,MIN(FIND({0,1,2,3,4,5,6,7,8,9},ASC(J5448)&amp;1234567890))-1)</f>
        <v>P</v>
      </c>
      <c r="L5448" s="25">
        <f t="shared" si="171"/>
        <v>3</v>
      </c>
      <c r="M5448" s="25">
        <f>VLOOKUP(K5448,Table!$A$2:$C$121,2,0)</f>
        <v>15</v>
      </c>
      <c r="N5448" s="26">
        <f>VLOOKUP(K5448,Table!$A$2:$C$121,3,0)</f>
        <v>3</v>
      </c>
      <c r="O5448" s="13" t="str">
        <f>VLOOKUP(A5448,Table!$U$1:$V$230,2,0)</f>
        <v>Trigonal</v>
      </c>
      <c r="P5448" s="1"/>
    </row>
    <row r="5449" spans="1:16">
      <c r="A5449" s="12">
        <v>166</v>
      </c>
      <c r="B5449" s="12">
        <v>17007</v>
      </c>
      <c r="C5449" s="12" t="s">
        <v>6050</v>
      </c>
      <c r="D5449" s="12" t="s">
        <v>5771</v>
      </c>
      <c r="E5449" s="17" t="s">
        <v>11641</v>
      </c>
      <c r="F5449" s="25" t="str">
        <f>LEFT(E5449,MIN(FIND({0,1,2,3,4,5,6,7,8,9},ASC(E5449)&amp;1234567890))-1)</f>
        <v>In</v>
      </c>
      <c r="G5449" s="25">
        <f t="shared" si="170"/>
        <v>2</v>
      </c>
      <c r="H5449" s="25">
        <f>VLOOKUP(F5449,Table!$A$2:$C$121,2,0)</f>
        <v>13</v>
      </c>
      <c r="I5449" s="26">
        <f>VLOOKUP(F5449,Table!$A$2:$C$121,3,0)</f>
        <v>5</v>
      </c>
      <c r="J5449" s="17" t="s">
        <v>533</v>
      </c>
      <c r="K5449" s="25" t="str">
        <f>LEFT(J5449,MIN(FIND({0,1,2,3,4,5,6,7,8,9},ASC(J5449)&amp;1234567890))-1)</f>
        <v>Se</v>
      </c>
      <c r="L5449" s="25">
        <f t="shared" si="171"/>
        <v>3</v>
      </c>
      <c r="M5449" s="25">
        <f>VLOOKUP(K5449,Table!$A$2:$C$121,2,0)</f>
        <v>16</v>
      </c>
      <c r="N5449" s="26">
        <f>VLOOKUP(K5449,Table!$A$2:$C$121,3,0)</f>
        <v>4</v>
      </c>
      <c r="O5449" s="13" t="str">
        <f>VLOOKUP(A5449,Table!$U$1:$V$230,2,0)</f>
        <v>Trigonal</v>
      </c>
      <c r="P5449" s="1"/>
    </row>
    <row r="5450" spans="1:16">
      <c r="A5450" s="12">
        <v>166</v>
      </c>
      <c r="B5450" s="12">
        <v>2084</v>
      </c>
      <c r="C5450" s="12" t="s">
        <v>6050</v>
      </c>
      <c r="D5450" s="12" t="s">
        <v>1089</v>
      </c>
      <c r="E5450" s="17" t="s">
        <v>593</v>
      </c>
      <c r="F5450" s="25" t="str">
        <f>LEFT(E5450,MIN(FIND({0,1,2,3,4,5,6,7,8,9},ASC(E5450)&amp;1234567890))-1)</f>
        <v>Sb</v>
      </c>
      <c r="G5450" s="25">
        <f t="shared" si="170"/>
        <v>2</v>
      </c>
      <c r="H5450" s="25">
        <f>VLOOKUP(F5450,Table!$A$2:$C$121,2,0)</f>
        <v>15</v>
      </c>
      <c r="I5450" s="26">
        <f>VLOOKUP(F5450,Table!$A$2:$C$121,3,0)</f>
        <v>5</v>
      </c>
      <c r="J5450" s="17" t="s">
        <v>36</v>
      </c>
      <c r="K5450" s="25" t="str">
        <f>LEFT(J5450,MIN(FIND({0,1,2,3,4,5,6,7,8,9},ASC(J5450)&amp;1234567890))-1)</f>
        <v>Te</v>
      </c>
      <c r="L5450" s="25">
        <f t="shared" si="171"/>
        <v>3</v>
      </c>
      <c r="M5450" s="25">
        <f>VLOOKUP(K5450,Table!$A$2:$C$121,2,0)</f>
        <v>16</v>
      </c>
      <c r="N5450" s="26">
        <f>VLOOKUP(K5450,Table!$A$2:$C$121,3,0)</f>
        <v>5</v>
      </c>
      <c r="O5450" s="13" t="str">
        <f>VLOOKUP(A5450,Table!$U$1:$V$230,2,0)</f>
        <v>Trigonal</v>
      </c>
      <c r="P5450" s="1"/>
    </row>
    <row r="5451" spans="1:16">
      <c r="A5451" s="12">
        <v>166</v>
      </c>
      <c r="B5451" s="12">
        <v>4059</v>
      </c>
      <c r="C5451" s="12" t="s">
        <v>6050</v>
      </c>
      <c r="D5451" s="12" t="s">
        <v>5877</v>
      </c>
      <c r="E5451" s="17" t="s">
        <v>33</v>
      </c>
      <c r="F5451" s="25" t="str">
        <f>LEFT(E5451,MIN(FIND({0,1,2,3,4,5,6,7,8,9},ASC(E5451)&amp;1234567890))-1)</f>
        <v>Fe</v>
      </c>
      <c r="G5451" s="25">
        <f t="shared" si="170"/>
        <v>1</v>
      </c>
      <c r="H5451" s="25">
        <f>VLOOKUP(F5451,Table!$A$2:$C$121,2,0)</f>
        <v>8</v>
      </c>
      <c r="I5451" s="26">
        <f>VLOOKUP(F5451,Table!$A$2:$C$121,3,0)</f>
        <v>4</v>
      </c>
      <c r="J5451" s="17" t="s">
        <v>11305</v>
      </c>
      <c r="K5451" s="25" t="str">
        <f>LEFT(J5451,MIN(FIND({0,1,2,3,4,5,6,7,8,9},ASC(J5451)&amp;1234567890))-1)</f>
        <v>Cl</v>
      </c>
      <c r="L5451" s="25">
        <f t="shared" si="171"/>
        <v>2</v>
      </c>
      <c r="M5451" s="25">
        <f>VLOOKUP(K5451,Table!$A$2:$C$121,2,0)</f>
        <v>17</v>
      </c>
      <c r="N5451" s="26">
        <f>VLOOKUP(K5451,Table!$A$2:$C$121,3,0)</f>
        <v>3</v>
      </c>
      <c r="O5451" s="13" t="str">
        <f>VLOOKUP(A5451,Table!$U$1:$V$230,2,0)</f>
        <v>Trigonal</v>
      </c>
      <c r="P5451" s="1"/>
    </row>
    <row r="5452" spans="1:16">
      <c r="A5452" s="12">
        <v>166</v>
      </c>
      <c r="B5452" s="12">
        <v>15753</v>
      </c>
      <c r="C5452" s="12" t="s">
        <v>6049</v>
      </c>
      <c r="D5452" s="12" t="s">
        <v>5777</v>
      </c>
      <c r="E5452" s="17" t="s">
        <v>11456</v>
      </c>
      <c r="F5452" s="25" t="str">
        <f>LEFT(E5452,MIN(FIND({0,1,2,3,4,5,6,7,8,9},ASC(E5452)&amp;1234567890))-1)</f>
        <v>Bi</v>
      </c>
      <c r="G5452" s="25">
        <f t="shared" si="170"/>
        <v>2</v>
      </c>
      <c r="H5452" s="25">
        <f>VLOOKUP(F5452,Table!$A$2:$C$121,2,0)</f>
        <v>15</v>
      </c>
      <c r="I5452" s="26">
        <f>VLOOKUP(F5452,Table!$A$2:$C$121,3,0)</f>
        <v>6</v>
      </c>
      <c r="J5452" s="17" t="s">
        <v>36</v>
      </c>
      <c r="K5452" s="25" t="str">
        <f>LEFT(J5452,MIN(FIND({0,1,2,3,4,5,6,7,8,9},ASC(J5452)&amp;1234567890))-1)</f>
        <v>Te</v>
      </c>
      <c r="L5452" s="25">
        <f t="shared" si="171"/>
        <v>3</v>
      </c>
      <c r="M5452" s="25">
        <f>VLOOKUP(K5452,Table!$A$2:$C$121,2,0)</f>
        <v>16</v>
      </c>
      <c r="N5452" s="26">
        <f>VLOOKUP(K5452,Table!$A$2:$C$121,3,0)</f>
        <v>5</v>
      </c>
      <c r="O5452" s="13" t="str">
        <f>VLOOKUP(A5452,Table!$U$1:$V$230,2,0)</f>
        <v>Trigonal</v>
      </c>
      <c r="P5452" s="1"/>
    </row>
    <row r="5453" spans="1:16">
      <c r="A5453" s="12">
        <v>166</v>
      </c>
      <c r="B5453" s="12">
        <v>180</v>
      </c>
      <c r="C5453" s="12" t="s">
        <v>6050</v>
      </c>
      <c r="D5453" s="12" t="s">
        <v>6072</v>
      </c>
      <c r="E5453" s="17" t="s">
        <v>12895</v>
      </c>
      <c r="F5453" s="25" t="str">
        <f>LEFT(E5453,MIN(FIND({0,1,2,3,4,5,6,7,8,9},ASC(E5453)&amp;1234567890))-1)</f>
        <v>B</v>
      </c>
      <c r="G5453" s="25">
        <f t="shared" si="170"/>
        <v>13.776999999999999</v>
      </c>
      <c r="H5453" s="25">
        <f>VLOOKUP(F5453,Table!$A$2:$C$121,2,0)</f>
        <v>13</v>
      </c>
      <c r="I5453" s="26">
        <f>VLOOKUP(F5453,Table!$A$2:$C$121,3,0)</f>
        <v>2</v>
      </c>
      <c r="J5453" s="17" t="s">
        <v>12896</v>
      </c>
      <c r="K5453" s="25" t="str">
        <f>LEFT(J5453,MIN(FIND({0,1,2,3,4,5,6,7,8,9},ASC(J5453)&amp;1234567890))-1)</f>
        <v>C</v>
      </c>
      <c r="L5453" s="25">
        <f t="shared" si="171"/>
        <v>1.484</v>
      </c>
      <c r="M5453" s="25">
        <f>VLOOKUP(K5453,Table!$A$2:$C$121,2,0)</f>
        <v>14</v>
      </c>
      <c r="N5453" s="26">
        <f>VLOOKUP(K5453,Table!$A$2:$C$121,3,0)</f>
        <v>2</v>
      </c>
      <c r="O5453" s="13" t="str">
        <f>VLOOKUP(A5453,Table!$U$1:$V$230,2,0)</f>
        <v>Trigonal</v>
      </c>
      <c r="P5453" s="1"/>
    </row>
    <row r="5454" spans="1:16">
      <c r="A5454" s="12">
        <v>166</v>
      </c>
      <c r="B5454" s="12">
        <v>296</v>
      </c>
      <c r="C5454" s="12" t="s">
        <v>6050</v>
      </c>
      <c r="D5454" s="12" t="s">
        <v>6073</v>
      </c>
      <c r="E5454" s="17" t="s">
        <v>12897</v>
      </c>
      <c r="F5454" s="25" t="str">
        <f>LEFT(E5454,MIN(FIND({0,1,2,3,4,5,6,7,8,9},ASC(E5454)&amp;1234567890))-1)</f>
        <v>Fe</v>
      </c>
      <c r="G5454" s="25">
        <f t="shared" si="170"/>
        <v>1.0620000000000001</v>
      </c>
      <c r="H5454" s="25">
        <f>VLOOKUP(F5454,Table!$A$2:$C$121,2,0)</f>
        <v>8</v>
      </c>
      <c r="I5454" s="26">
        <f>VLOOKUP(F5454,Table!$A$2:$C$121,3,0)</f>
        <v>4</v>
      </c>
      <c r="J5454" s="17" t="s">
        <v>12898</v>
      </c>
      <c r="K5454" s="25" t="str">
        <f>LEFT(J5454,MIN(FIND({0,1,2,3,4,5,6,7,8,9},ASC(J5454)&amp;1234567890))-1)</f>
        <v>B</v>
      </c>
      <c r="L5454" s="25">
        <f t="shared" si="171"/>
        <v>51.677999999999997</v>
      </c>
      <c r="M5454" s="25">
        <f>VLOOKUP(K5454,Table!$A$2:$C$121,2,0)</f>
        <v>13</v>
      </c>
      <c r="N5454" s="26">
        <f>VLOOKUP(K5454,Table!$A$2:$C$121,3,0)</f>
        <v>2</v>
      </c>
      <c r="O5454" s="13" t="str">
        <f>VLOOKUP(A5454,Table!$U$1:$V$230,2,0)</f>
        <v>Trigonal</v>
      </c>
      <c r="P5454" s="1"/>
    </row>
    <row r="5455" spans="1:16">
      <c r="A5455" s="12">
        <v>166</v>
      </c>
      <c r="B5455" s="12">
        <v>869</v>
      </c>
      <c r="C5455" s="12" t="s">
        <v>6050</v>
      </c>
      <c r="D5455" s="12" t="s">
        <v>806</v>
      </c>
      <c r="E5455" s="17" t="s">
        <v>377</v>
      </c>
      <c r="F5455" s="25" t="str">
        <f>LEFT(E5455,MIN(FIND({0,1,2,3,4,5,6,7,8,9},ASC(E5455)&amp;1234567890))-1)</f>
        <v>Zr</v>
      </c>
      <c r="G5455" s="25">
        <f t="shared" si="170"/>
        <v>1</v>
      </c>
      <c r="H5455" s="25">
        <f>VLOOKUP(F5455,Table!$A$2:$C$121,2,0)</f>
        <v>4</v>
      </c>
      <c r="I5455" s="26">
        <f>VLOOKUP(F5455,Table!$A$2:$C$121,3,0)</f>
        <v>5</v>
      </c>
      <c r="J5455" s="17" t="s">
        <v>11343</v>
      </c>
      <c r="K5455" s="25" t="str">
        <f>LEFT(J5455,MIN(FIND({0,1,2,3,4,5,6,7,8,9},ASC(J5455)&amp;1234567890))-1)</f>
        <v>Cl</v>
      </c>
      <c r="L5455" s="25">
        <f t="shared" si="171"/>
        <v>1</v>
      </c>
      <c r="M5455" s="25">
        <f>VLOOKUP(K5455,Table!$A$2:$C$121,2,0)</f>
        <v>17</v>
      </c>
      <c r="N5455" s="26">
        <f>VLOOKUP(K5455,Table!$A$2:$C$121,3,0)</f>
        <v>3</v>
      </c>
      <c r="O5455" s="13" t="str">
        <f>VLOOKUP(A5455,Table!$U$1:$V$230,2,0)</f>
        <v>Trigonal</v>
      </c>
      <c r="P5455" s="1"/>
    </row>
    <row r="5456" spans="1:16">
      <c r="A5456" s="12">
        <v>166</v>
      </c>
      <c r="B5456" s="12">
        <v>20238</v>
      </c>
      <c r="C5456" s="12" t="s">
        <v>6050</v>
      </c>
      <c r="D5456" s="12" t="s">
        <v>6074</v>
      </c>
      <c r="E5456" s="17" t="s">
        <v>11494</v>
      </c>
      <c r="F5456" s="25" t="str">
        <f>LEFT(E5456,MIN(FIND({0,1,2,3,4,5,6,7,8,9},ASC(E5456)&amp;1234567890))-1)</f>
        <v>Th</v>
      </c>
      <c r="G5456" s="25">
        <f t="shared" si="170"/>
        <v>2</v>
      </c>
      <c r="H5456" s="25">
        <f>VLOOKUP(F5456,Table!$A$2:$C$121,2,0)</f>
        <v>3</v>
      </c>
      <c r="I5456" s="26">
        <f>VLOOKUP(F5456,Table!$A$2:$C$121,3,0)</f>
        <v>7</v>
      </c>
      <c r="J5456" s="17" t="s">
        <v>12899</v>
      </c>
      <c r="K5456" s="25" t="str">
        <f>LEFT(J5456,MIN(FIND({0,1,2,3,4,5,6,7,8,9},ASC(J5456)&amp;1234567890))-1)</f>
        <v>Zn</v>
      </c>
      <c r="L5456" s="25">
        <f t="shared" si="171"/>
        <v>17</v>
      </c>
      <c r="M5456" s="25">
        <f>VLOOKUP(K5456,Table!$A$2:$C$121,2,0)</f>
        <v>12</v>
      </c>
      <c r="N5456" s="26">
        <f>VLOOKUP(K5456,Table!$A$2:$C$121,3,0)</f>
        <v>4</v>
      </c>
      <c r="O5456" s="13" t="str">
        <f>VLOOKUP(A5456,Table!$U$1:$V$230,2,0)</f>
        <v>Trigonal</v>
      </c>
      <c r="P5456" s="1"/>
    </row>
    <row r="5457" spans="1:16">
      <c r="A5457" s="12">
        <v>166</v>
      </c>
      <c r="B5457" s="12">
        <v>20319</v>
      </c>
      <c r="C5457" s="12" t="s">
        <v>6050</v>
      </c>
      <c r="D5457" s="12" t="s">
        <v>6075</v>
      </c>
      <c r="E5457" s="17" t="s">
        <v>414</v>
      </c>
      <c r="F5457" s="25" t="str">
        <f>LEFT(E5457,MIN(FIND({0,1,2,3,4,5,6,7,8,9},ASC(E5457)&amp;1234567890))-1)</f>
        <v>Bi</v>
      </c>
      <c r="G5457" s="25">
        <f t="shared" si="170"/>
        <v>4</v>
      </c>
      <c r="H5457" s="25">
        <f>VLOOKUP(F5457,Table!$A$2:$C$121,2,0)</f>
        <v>15</v>
      </c>
      <c r="I5457" s="26">
        <f>VLOOKUP(F5457,Table!$A$2:$C$121,3,0)</f>
        <v>6</v>
      </c>
      <c r="J5457" s="17" t="s">
        <v>533</v>
      </c>
      <c r="K5457" s="25" t="str">
        <f>LEFT(J5457,MIN(FIND({0,1,2,3,4,5,6,7,8,9},ASC(J5457)&amp;1234567890))-1)</f>
        <v>Se</v>
      </c>
      <c r="L5457" s="25">
        <f t="shared" si="171"/>
        <v>3</v>
      </c>
      <c r="M5457" s="25">
        <f>VLOOKUP(K5457,Table!$A$2:$C$121,2,0)</f>
        <v>16</v>
      </c>
      <c r="N5457" s="26">
        <f>VLOOKUP(K5457,Table!$A$2:$C$121,3,0)</f>
        <v>4</v>
      </c>
      <c r="O5457" s="13" t="str">
        <f>VLOOKUP(A5457,Table!$U$1:$V$230,2,0)</f>
        <v>Trigonal</v>
      </c>
      <c r="P5457" s="1"/>
    </row>
    <row r="5458" spans="1:16">
      <c r="A5458" s="12">
        <v>166</v>
      </c>
      <c r="B5458" s="12">
        <v>20385</v>
      </c>
      <c r="C5458" s="12" t="s">
        <v>6049</v>
      </c>
      <c r="D5458" s="12" t="s">
        <v>2417</v>
      </c>
      <c r="E5458" s="17" t="s">
        <v>11456</v>
      </c>
      <c r="F5458" s="25" t="str">
        <f>LEFT(E5458,MIN(FIND({0,1,2,3,4,5,6,7,8,9},ASC(E5458)&amp;1234567890))-1)</f>
        <v>Bi</v>
      </c>
      <c r="G5458" s="25">
        <f t="shared" si="170"/>
        <v>2</v>
      </c>
      <c r="H5458" s="25">
        <f>VLOOKUP(F5458,Table!$A$2:$C$121,2,0)</f>
        <v>15</v>
      </c>
      <c r="I5458" s="26">
        <f>VLOOKUP(F5458,Table!$A$2:$C$121,3,0)</f>
        <v>6</v>
      </c>
      <c r="J5458" s="17" t="s">
        <v>533</v>
      </c>
      <c r="K5458" s="25" t="str">
        <f>LEFT(J5458,MIN(FIND({0,1,2,3,4,5,6,7,8,9},ASC(J5458)&amp;1234567890))-1)</f>
        <v>Se</v>
      </c>
      <c r="L5458" s="25">
        <f t="shared" si="171"/>
        <v>3</v>
      </c>
      <c r="M5458" s="25">
        <f>VLOOKUP(K5458,Table!$A$2:$C$121,2,0)</f>
        <v>16</v>
      </c>
      <c r="N5458" s="26">
        <f>VLOOKUP(K5458,Table!$A$2:$C$121,3,0)</f>
        <v>4</v>
      </c>
      <c r="O5458" s="13" t="str">
        <f>VLOOKUP(A5458,Table!$U$1:$V$230,2,0)</f>
        <v>Trigonal</v>
      </c>
      <c r="P5458" s="1"/>
    </row>
    <row r="5459" spans="1:16">
      <c r="A5459" s="12">
        <v>166</v>
      </c>
      <c r="B5459" s="12">
        <v>20386</v>
      </c>
      <c r="C5459" s="12" t="s">
        <v>6050</v>
      </c>
      <c r="D5459" s="12" t="s">
        <v>6076</v>
      </c>
      <c r="E5459" s="17" t="s">
        <v>11840</v>
      </c>
      <c r="F5459" s="25" t="str">
        <f>LEFT(E5459,MIN(FIND({0,1,2,3,4,5,6,7,8,9},ASC(E5459)&amp;1234567890))-1)</f>
        <v>Bi</v>
      </c>
      <c r="G5459" s="25">
        <f t="shared" si="170"/>
        <v>3</v>
      </c>
      <c r="H5459" s="25">
        <f>VLOOKUP(F5459,Table!$A$2:$C$121,2,0)</f>
        <v>15</v>
      </c>
      <c r="I5459" s="26">
        <f>VLOOKUP(F5459,Table!$A$2:$C$121,3,0)</f>
        <v>6</v>
      </c>
      <c r="J5459" s="17" t="s">
        <v>581</v>
      </c>
      <c r="K5459" s="25" t="str">
        <f>LEFT(J5459,MIN(FIND({0,1,2,3,4,5,6,7,8,9},ASC(J5459)&amp;1234567890))-1)</f>
        <v>Se</v>
      </c>
      <c r="L5459" s="25">
        <f t="shared" si="171"/>
        <v>4</v>
      </c>
      <c r="M5459" s="25">
        <f>VLOOKUP(K5459,Table!$A$2:$C$121,2,0)</f>
        <v>16</v>
      </c>
      <c r="N5459" s="26">
        <f>VLOOKUP(K5459,Table!$A$2:$C$121,3,0)</f>
        <v>4</v>
      </c>
      <c r="O5459" s="13" t="str">
        <f>VLOOKUP(A5459,Table!$U$1:$V$230,2,0)</f>
        <v>Trigonal</v>
      </c>
      <c r="P5459" s="1"/>
    </row>
    <row r="5460" spans="1:16">
      <c r="A5460" s="12">
        <v>166</v>
      </c>
      <c r="B5460" s="12">
        <v>20394</v>
      </c>
      <c r="C5460" s="12" t="s">
        <v>6050</v>
      </c>
      <c r="D5460" s="12" t="s">
        <v>6077</v>
      </c>
      <c r="E5460" s="17" t="s">
        <v>11701</v>
      </c>
      <c r="F5460" s="25" t="str">
        <f>LEFT(E5460,MIN(FIND({0,1,2,3,4,5,6,7,8,9},ASC(E5460)&amp;1234567890))-1)</f>
        <v>Cu</v>
      </c>
      <c r="G5460" s="25">
        <f t="shared" si="170"/>
        <v>6</v>
      </c>
      <c r="H5460" s="25">
        <f>VLOOKUP(F5460,Table!$A$2:$C$121,2,0)</f>
        <v>11</v>
      </c>
      <c r="I5460" s="26">
        <f>VLOOKUP(F5460,Table!$A$2:$C$121,3,0)</f>
        <v>4</v>
      </c>
      <c r="J5460" s="17" t="s">
        <v>12900</v>
      </c>
      <c r="K5460" s="25" t="str">
        <f>LEFT(J5460,MIN(FIND({0,1,2,3,4,5,6,7,8,9},ASC(J5460)&amp;1234567890))-1)</f>
        <v>Se</v>
      </c>
      <c r="L5460" s="25">
        <f t="shared" si="171"/>
        <v>4.5</v>
      </c>
      <c r="M5460" s="25">
        <f>VLOOKUP(K5460,Table!$A$2:$C$121,2,0)</f>
        <v>16</v>
      </c>
      <c r="N5460" s="26">
        <f>VLOOKUP(K5460,Table!$A$2:$C$121,3,0)</f>
        <v>4</v>
      </c>
      <c r="O5460" s="13" t="str">
        <f>VLOOKUP(A5460,Table!$U$1:$V$230,2,0)</f>
        <v>Trigonal</v>
      </c>
      <c r="P5460" s="1"/>
    </row>
    <row r="5461" spans="1:16">
      <c r="A5461" s="12">
        <v>166</v>
      </c>
      <c r="B5461" s="12">
        <v>22106</v>
      </c>
      <c r="C5461" s="12" t="s">
        <v>6050</v>
      </c>
      <c r="D5461" s="12" t="s">
        <v>6078</v>
      </c>
      <c r="E5461" s="17" t="s">
        <v>66</v>
      </c>
      <c r="F5461" s="25" t="str">
        <f>LEFT(E5461,MIN(FIND({0,1,2,3,4,5,6,7,8,9},ASC(E5461)&amp;1234567890))-1)</f>
        <v>Ni</v>
      </c>
      <c r="G5461" s="25">
        <f t="shared" si="170"/>
        <v>1</v>
      </c>
      <c r="H5461" s="25">
        <f>VLOOKUP(F5461,Table!$A$2:$C$121,2,0)</f>
        <v>10</v>
      </c>
      <c r="I5461" s="26">
        <f>VLOOKUP(F5461,Table!$A$2:$C$121,3,0)</f>
        <v>4</v>
      </c>
      <c r="J5461" s="17" t="s">
        <v>11403</v>
      </c>
      <c r="K5461" s="25" t="str">
        <f>LEFT(J5461,MIN(FIND({0,1,2,3,4,5,6,7,8,9},ASC(J5461)&amp;1234567890))-1)</f>
        <v>Br</v>
      </c>
      <c r="L5461" s="25">
        <f t="shared" si="171"/>
        <v>2</v>
      </c>
      <c r="M5461" s="25">
        <f>VLOOKUP(K5461,Table!$A$2:$C$121,2,0)</f>
        <v>17</v>
      </c>
      <c r="N5461" s="26">
        <f>VLOOKUP(K5461,Table!$A$2:$C$121,3,0)</f>
        <v>4</v>
      </c>
      <c r="O5461" s="13" t="str">
        <f>VLOOKUP(A5461,Table!$U$1:$V$230,2,0)</f>
        <v>Trigonal</v>
      </c>
      <c r="P5461" s="1"/>
    </row>
    <row r="5462" spans="1:16">
      <c r="A5462" s="12">
        <v>166</v>
      </c>
      <c r="B5462" s="12">
        <v>22108</v>
      </c>
      <c r="C5462" s="12" t="s">
        <v>6050</v>
      </c>
      <c r="D5462" s="12" t="s">
        <v>6079</v>
      </c>
      <c r="E5462" s="17" t="s">
        <v>66</v>
      </c>
      <c r="F5462" s="25" t="str">
        <f>LEFT(E5462,MIN(FIND({0,1,2,3,4,5,6,7,8,9},ASC(E5462)&amp;1234567890))-1)</f>
        <v>Ni</v>
      </c>
      <c r="G5462" s="25">
        <f t="shared" si="170"/>
        <v>1</v>
      </c>
      <c r="H5462" s="25">
        <f>VLOOKUP(F5462,Table!$A$2:$C$121,2,0)</f>
        <v>10</v>
      </c>
      <c r="I5462" s="26">
        <f>VLOOKUP(F5462,Table!$A$2:$C$121,3,0)</f>
        <v>4</v>
      </c>
      <c r="J5462" s="17" t="s">
        <v>11321</v>
      </c>
      <c r="K5462" s="25" t="str">
        <f>LEFT(J5462,MIN(FIND({0,1,2,3,4,5,6,7,8,9},ASC(J5462)&amp;1234567890))-1)</f>
        <v>I</v>
      </c>
      <c r="L5462" s="25">
        <f t="shared" si="171"/>
        <v>2</v>
      </c>
      <c r="M5462" s="25">
        <f>VLOOKUP(K5462,Table!$A$2:$C$121,2,0)</f>
        <v>17</v>
      </c>
      <c r="N5462" s="26">
        <f>VLOOKUP(K5462,Table!$A$2:$C$121,3,0)</f>
        <v>5</v>
      </c>
      <c r="O5462" s="13" t="str">
        <f>VLOOKUP(A5462,Table!$U$1:$V$230,2,0)</f>
        <v>Trigonal</v>
      </c>
      <c r="P5462" s="1"/>
    </row>
    <row r="5463" spans="1:16">
      <c r="A5463" s="12">
        <v>166</v>
      </c>
      <c r="B5463" s="12">
        <v>22231</v>
      </c>
      <c r="C5463" s="12" t="s">
        <v>6049</v>
      </c>
      <c r="D5463" s="12" t="s">
        <v>6080</v>
      </c>
      <c r="E5463" s="17" t="s">
        <v>11614</v>
      </c>
      <c r="F5463" s="25" t="str">
        <f>LEFT(E5463,MIN(FIND({0,1,2,3,4,5,6,7,8,9},ASC(E5463)&amp;1234567890))-1)</f>
        <v>Ca</v>
      </c>
      <c r="G5463" s="25">
        <f t="shared" si="170"/>
        <v>2</v>
      </c>
      <c r="H5463" s="25">
        <f>VLOOKUP(F5463,Table!$A$2:$C$121,2,0)</f>
        <v>2</v>
      </c>
      <c r="I5463" s="26">
        <f>VLOOKUP(F5463,Table!$A$2:$C$121,3,0)</f>
        <v>4</v>
      </c>
      <c r="J5463" s="17" t="s">
        <v>68</v>
      </c>
      <c r="K5463" s="25" t="str">
        <f>LEFT(J5463,MIN(FIND({0,1,2,3,4,5,6,7,8,9},ASC(J5463)&amp;1234567890))-1)</f>
        <v>N</v>
      </c>
      <c r="L5463" s="25">
        <f t="shared" si="171"/>
        <v>1</v>
      </c>
      <c r="M5463" s="25">
        <f>VLOOKUP(K5463,Table!$A$2:$C$121,2,0)</f>
        <v>15</v>
      </c>
      <c r="N5463" s="26">
        <f>VLOOKUP(K5463,Table!$A$2:$C$121,3,0)</f>
        <v>2</v>
      </c>
      <c r="O5463" s="13" t="str">
        <f>VLOOKUP(A5463,Table!$U$1:$V$230,2,0)</f>
        <v>Trigonal</v>
      </c>
      <c r="P5463" s="1"/>
    </row>
    <row r="5464" spans="1:16">
      <c r="A5464" s="12">
        <v>166</v>
      </c>
      <c r="B5464" s="12">
        <v>22283</v>
      </c>
      <c r="C5464" s="12" t="s">
        <v>6050</v>
      </c>
      <c r="D5464" s="12" t="s">
        <v>6081</v>
      </c>
      <c r="E5464" s="17" t="s">
        <v>11329</v>
      </c>
      <c r="F5464" s="25" t="str">
        <f>LEFT(E5464,MIN(FIND({0,1,2,3,4,5,6,7,8,9},ASC(E5464)&amp;1234567890))-1)</f>
        <v>Y</v>
      </c>
      <c r="G5464" s="25">
        <f t="shared" si="170"/>
        <v>2</v>
      </c>
      <c r="H5464" s="25">
        <f>VLOOKUP(F5464,Table!$A$2:$C$121,2,0)</f>
        <v>3</v>
      </c>
      <c r="I5464" s="26">
        <f>VLOOKUP(F5464,Table!$A$2:$C$121,3,0)</f>
        <v>5</v>
      </c>
      <c r="J5464" s="17" t="s">
        <v>614</v>
      </c>
      <c r="K5464" s="25" t="str">
        <f>LEFT(J5464,MIN(FIND({0,1,2,3,4,5,6,7,8,9},ASC(J5464)&amp;1234567890))-1)</f>
        <v>C</v>
      </c>
      <c r="L5464" s="25">
        <f t="shared" si="171"/>
        <v>1</v>
      </c>
      <c r="M5464" s="25">
        <f>VLOOKUP(K5464,Table!$A$2:$C$121,2,0)</f>
        <v>14</v>
      </c>
      <c r="N5464" s="26">
        <f>VLOOKUP(K5464,Table!$A$2:$C$121,3,0)</f>
        <v>2</v>
      </c>
      <c r="O5464" s="13" t="str">
        <f>VLOOKUP(A5464,Table!$U$1:$V$230,2,0)</f>
        <v>Trigonal</v>
      </c>
      <c r="P5464" s="1"/>
    </row>
    <row r="5465" spans="1:16">
      <c r="A5465" s="12">
        <v>166</v>
      </c>
      <c r="B5465" s="12">
        <v>23224</v>
      </c>
      <c r="C5465" s="12" t="s">
        <v>6050</v>
      </c>
      <c r="D5465" s="12" t="s">
        <v>6082</v>
      </c>
      <c r="E5465" s="17" t="s">
        <v>11494</v>
      </c>
      <c r="F5465" s="25" t="str">
        <f>LEFT(E5465,MIN(FIND({0,1,2,3,4,5,6,7,8,9},ASC(E5465)&amp;1234567890))-1)</f>
        <v>Th</v>
      </c>
      <c r="G5465" s="25">
        <f t="shared" si="170"/>
        <v>2</v>
      </c>
      <c r="H5465" s="25">
        <f>VLOOKUP(F5465,Table!$A$2:$C$121,2,0)</f>
        <v>3</v>
      </c>
      <c r="I5465" s="26">
        <f>VLOOKUP(F5465,Table!$A$2:$C$121,3,0)</f>
        <v>7</v>
      </c>
      <c r="J5465" s="17" t="s">
        <v>11493</v>
      </c>
      <c r="K5465" s="25" t="str">
        <f>LEFT(J5465,MIN(FIND({0,1,2,3,4,5,6,7,8,9},ASC(J5465)&amp;1234567890))-1)</f>
        <v>Fe</v>
      </c>
      <c r="L5465" s="25">
        <f t="shared" si="171"/>
        <v>17</v>
      </c>
      <c r="M5465" s="25">
        <f>VLOOKUP(K5465,Table!$A$2:$C$121,2,0)</f>
        <v>8</v>
      </c>
      <c r="N5465" s="26">
        <f>VLOOKUP(K5465,Table!$A$2:$C$121,3,0)</f>
        <v>4</v>
      </c>
      <c r="O5465" s="13" t="str">
        <f>VLOOKUP(A5465,Table!$U$1:$V$230,2,0)</f>
        <v>Trigonal</v>
      </c>
      <c r="P5465" s="1"/>
    </row>
    <row r="5466" spans="1:16">
      <c r="A5466" s="12">
        <v>166</v>
      </c>
      <c r="B5466" s="12">
        <v>23225</v>
      </c>
      <c r="C5466" s="12" t="s">
        <v>6050</v>
      </c>
      <c r="D5466" s="12" t="s">
        <v>1037</v>
      </c>
      <c r="E5466" s="17" t="s">
        <v>11494</v>
      </c>
      <c r="F5466" s="25" t="str">
        <f>LEFT(E5466,MIN(FIND({0,1,2,3,4,5,6,7,8,9},ASC(E5466)&amp;1234567890))-1)</f>
        <v>Th</v>
      </c>
      <c r="G5466" s="25">
        <f t="shared" si="170"/>
        <v>2</v>
      </c>
      <c r="H5466" s="25">
        <f>VLOOKUP(F5466,Table!$A$2:$C$121,2,0)</f>
        <v>3</v>
      </c>
      <c r="I5466" s="26">
        <f>VLOOKUP(F5466,Table!$A$2:$C$121,3,0)</f>
        <v>7</v>
      </c>
      <c r="J5466" s="17" t="s">
        <v>11539</v>
      </c>
      <c r="K5466" s="25" t="str">
        <f>LEFT(J5466,MIN(FIND({0,1,2,3,4,5,6,7,8,9},ASC(J5466)&amp;1234567890))-1)</f>
        <v>Co</v>
      </c>
      <c r="L5466" s="25">
        <f t="shared" si="171"/>
        <v>17</v>
      </c>
      <c r="M5466" s="25">
        <f>VLOOKUP(K5466,Table!$A$2:$C$121,2,0)</f>
        <v>9</v>
      </c>
      <c r="N5466" s="26">
        <f>VLOOKUP(K5466,Table!$A$2:$C$121,3,0)</f>
        <v>4</v>
      </c>
      <c r="O5466" s="13" t="str">
        <f>VLOOKUP(A5466,Table!$U$1:$V$230,2,0)</f>
        <v>Trigonal</v>
      </c>
      <c r="P5466" s="1"/>
    </row>
    <row r="5467" spans="1:16">
      <c r="A5467" s="12">
        <v>166</v>
      </c>
      <c r="B5467" s="12">
        <v>23354</v>
      </c>
      <c r="C5467" s="12" t="s">
        <v>6050</v>
      </c>
      <c r="D5467" s="12" t="s">
        <v>6083</v>
      </c>
      <c r="E5467" s="17" t="s">
        <v>46</v>
      </c>
      <c r="F5467" s="25" t="str">
        <f>LEFT(E5467,MIN(FIND({0,1,2,3,4,5,6,7,8,9},ASC(E5467)&amp;1234567890))-1)</f>
        <v>La</v>
      </c>
      <c r="G5467" s="25">
        <f t="shared" si="170"/>
        <v>1</v>
      </c>
      <c r="H5467" s="25">
        <f>VLOOKUP(F5467,Table!$A$2:$C$121,2,0)</f>
        <v>3</v>
      </c>
      <c r="I5467" s="26">
        <f>VLOOKUP(F5467,Table!$A$2:$C$121,3,0)</f>
        <v>6</v>
      </c>
      <c r="J5467" s="17" t="s">
        <v>11344</v>
      </c>
      <c r="K5467" s="25" t="str">
        <f>LEFT(J5467,MIN(FIND({0,1,2,3,4,5,6,7,8,9},ASC(J5467)&amp;1234567890))-1)</f>
        <v>Br</v>
      </c>
      <c r="L5467" s="25">
        <f t="shared" si="171"/>
        <v>1</v>
      </c>
      <c r="M5467" s="25">
        <f>VLOOKUP(K5467,Table!$A$2:$C$121,2,0)</f>
        <v>17</v>
      </c>
      <c r="N5467" s="26">
        <f>VLOOKUP(K5467,Table!$A$2:$C$121,3,0)</f>
        <v>4</v>
      </c>
      <c r="O5467" s="13" t="str">
        <f>VLOOKUP(A5467,Table!$U$1:$V$230,2,0)</f>
        <v>Trigonal</v>
      </c>
      <c r="P5467" s="1"/>
    </row>
    <row r="5468" spans="1:16">
      <c r="A5468" s="12">
        <v>166</v>
      </c>
      <c r="B5468" s="12">
        <v>23530</v>
      </c>
      <c r="C5468" s="12" t="s">
        <v>6049</v>
      </c>
      <c r="D5468" s="12" t="s">
        <v>6084</v>
      </c>
      <c r="E5468" s="17" t="s">
        <v>11650</v>
      </c>
      <c r="F5468" s="25" t="str">
        <f>LEFT(E5468,MIN(FIND({0,1,2,3,4,5,6,7,8,9},ASC(E5468)&amp;1234567890))-1)</f>
        <v>Sr</v>
      </c>
      <c r="G5468" s="25">
        <f t="shared" si="170"/>
        <v>2</v>
      </c>
      <c r="H5468" s="25">
        <f>VLOOKUP(F5468,Table!$A$2:$C$121,2,0)</f>
        <v>2</v>
      </c>
      <c r="I5468" s="26">
        <f>VLOOKUP(F5468,Table!$A$2:$C$121,3,0)</f>
        <v>5</v>
      </c>
      <c r="J5468" s="17" t="s">
        <v>68</v>
      </c>
      <c r="K5468" s="25" t="str">
        <f>LEFT(J5468,MIN(FIND({0,1,2,3,4,5,6,7,8,9},ASC(J5468)&amp;1234567890))-1)</f>
        <v>N</v>
      </c>
      <c r="L5468" s="25">
        <f t="shared" si="171"/>
        <v>1</v>
      </c>
      <c r="M5468" s="25">
        <f>VLOOKUP(K5468,Table!$A$2:$C$121,2,0)</f>
        <v>15</v>
      </c>
      <c r="N5468" s="26">
        <f>VLOOKUP(K5468,Table!$A$2:$C$121,3,0)</f>
        <v>2</v>
      </c>
      <c r="O5468" s="13" t="str">
        <f>VLOOKUP(A5468,Table!$U$1:$V$230,2,0)</f>
        <v>Trigonal</v>
      </c>
      <c r="P5468" s="1"/>
    </row>
    <row r="5469" spans="1:16">
      <c r="A5469" s="12">
        <v>166</v>
      </c>
      <c r="B5469" s="12">
        <v>23572</v>
      </c>
      <c r="C5469" s="12" t="s">
        <v>6050</v>
      </c>
      <c r="D5469" s="12" t="s">
        <v>6085</v>
      </c>
      <c r="E5469" s="17" t="s">
        <v>339</v>
      </c>
      <c r="F5469" s="25" t="str">
        <f>LEFT(E5469,MIN(FIND({0,1,2,3,4,5,6,7,8,9},ASC(E5469)&amp;1234567890))-1)</f>
        <v>Hf</v>
      </c>
      <c r="G5469" s="25">
        <f t="shared" si="170"/>
        <v>3</v>
      </c>
      <c r="H5469" s="25">
        <f>VLOOKUP(F5469,Table!$A$2:$C$121,2,0)</f>
        <v>4</v>
      </c>
      <c r="I5469" s="26">
        <f>VLOOKUP(F5469,Table!$A$2:$C$121,3,0)</f>
        <v>6</v>
      </c>
      <c r="J5469" s="17" t="s">
        <v>11358</v>
      </c>
      <c r="K5469" s="25" t="str">
        <f>LEFT(J5469,MIN(FIND({0,1,2,3,4,5,6,7,8,9},ASC(J5469)&amp;1234567890))-1)</f>
        <v>N</v>
      </c>
      <c r="L5469" s="25">
        <f t="shared" si="171"/>
        <v>2</v>
      </c>
      <c r="M5469" s="25">
        <f>VLOOKUP(K5469,Table!$A$2:$C$121,2,0)</f>
        <v>15</v>
      </c>
      <c r="N5469" s="26">
        <f>VLOOKUP(K5469,Table!$A$2:$C$121,3,0)</f>
        <v>2</v>
      </c>
      <c r="O5469" s="13" t="str">
        <f>VLOOKUP(A5469,Table!$U$1:$V$230,2,0)</f>
        <v>Trigonal</v>
      </c>
      <c r="P5469" s="1"/>
    </row>
    <row r="5470" spans="1:16">
      <c r="A5470" s="12">
        <v>166</v>
      </c>
      <c r="B5470" s="12">
        <v>23573</v>
      </c>
      <c r="C5470" s="12" t="s">
        <v>6050</v>
      </c>
      <c r="D5470" s="12" t="s">
        <v>6086</v>
      </c>
      <c r="E5470" s="17" t="s">
        <v>12901</v>
      </c>
      <c r="F5470" s="25" t="str">
        <f>LEFT(E5470,MIN(FIND({0,1,2,3,4,5,6,7,8,9},ASC(E5470)&amp;1234567890))-1)</f>
        <v>Hf</v>
      </c>
      <c r="G5470" s="25">
        <f t="shared" si="170"/>
        <v>4</v>
      </c>
      <c r="H5470" s="25">
        <f>VLOOKUP(F5470,Table!$A$2:$C$121,2,0)</f>
        <v>4</v>
      </c>
      <c r="I5470" s="26">
        <f>VLOOKUP(F5470,Table!$A$2:$C$121,3,0)</f>
        <v>6</v>
      </c>
      <c r="J5470" s="17" t="s">
        <v>11411</v>
      </c>
      <c r="K5470" s="25" t="str">
        <f>LEFT(J5470,MIN(FIND({0,1,2,3,4,5,6,7,8,9},ASC(J5470)&amp;1234567890))-1)</f>
        <v>N</v>
      </c>
      <c r="L5470" s="25">
        <f t="shared" si="171"/>
        <v>3</v>
      </c>
      <c r="M5470" s="25">
        <f>VLOOKUP(K5470,Table!$A$2:$C$121,2,0)</f>
        <v>15</v>
      </c>
      <c r="N5470" s="26">
        <f>VLOOKUP(K5470,Table!$A$2:$C$121,3,0)</f>
        <v>2</v>
      </c>
      <c r="O5470" s="13" t="str">
        <f>VLOOKUP(A5470,Table!$U$1:$V$230,2,0)</f>
        <v>Trigonal</v>
      </c>
      <c r="P5470" s="1"/>
    </row>
    <row r="5471" spans="1:16">
      <c r="A5471" s="12">
        <v>166</v>
      </c>
      <c r="B5471" s="12">
        <v>23923</v>
      </c>
      <c r="C5471" s="12" t="s">
        <v>6050</v>
      </c>
      <c r="D5471" s="12" t="s">
        <v>6087</v>
      </c>
      <c r="E5471" s="17" t="s">
        <v>11621</v>
      </c>
      <c r="F5471" s="25" t="str">
        <f>LEFT(E5471,MIN(FIND({0,1,2,3,4,5,6,7,8,9},ASC(E5471)&amp;1234567890))-1)</f>
        <v>B</v>
      </c>
      <c r="G5471" s="25">
        <f t="shared" si="170"/>
        <v>13</v>
      </c>
      <c r="H5471" s="25">
        <f>VLOOKUP(F5471,Table!$A$2:$C$121,2,0)</f>
        <v>13</v>
      </c>
      <c r="I5471" s="26">
        <f>VLOOKUP(F5471,Table!$A$2:$C$121,3,0)</f>
        <v>2</v>
      </c>
      <c r="J5471" s="17" t="s">
        <v>30</v>
      </c>
      <c r="K5471" s="25" t="str">
        <f>LEFT(J5471,MIN(FIND({0,1,2,3,4,5,6,7,8,9},ASC(J5471)&amp;1234567890))-1)</f>
        <v>P</v>
      </c>
      <c r="L5471" s="25">
        <f t="shared" si="171"/>
        <v>2</v>
      </c>
      <c r="M5471" s="25">
        <f>VLOOKUP(K5471,Table!$A$2:$C$121,2,0)</f>
        <v>15</v>
      </c>
      <c r="N5471" s="26">
        <f>VLOOKUP(K5471,Table!$A$2:$C$121,3,0)</f>
        <v>3</v>
      </c>
      <c r="O5471" s="13" t="str">
        <f>VLOOKUP(A5471,Table!$U$1:$V$230,2,0)</f>
        <v>Trigonal</v>
      </c>
      <c r="P5471" s="1"/>
    </row>
    <row r="5472" spans="1:16">
      <c r="A5472" s="12">
        <v>166</v>
      </c>
      <c r="B5472" s="12">
        <v>23956</v>
      </c>
      <c r="C5472" s="12" t="s">
        <v>6050</v>
      </c>
      <c r="D5472" s="12" t="s">
        <v>3577</v>
      </c>
      <c r="E5472" s="17" t="s">
        <v>11956</v>
      </c>
      <c r="F5472" s="25" t="str">
        <f>LEFT(E5472,MIN(FIND({0,1,2,3,4,5,6,7,8,9},ASC(E5472)&amp;1234567890))-1)</f>
        <v>Sc</v>
      </c>
      <c r="G5472" s="25">
        <f t="shared" si="170"/>
        <v>2</v>
      </c>
      <c r="H5472" s="25">
        <f>VLOOKUP(F5472,Table!$A$2:$C$121,2,0)</f>
        <v>3</v>
      </c>
      <c r="I5472" s="26">
        <f>VLOOKUP(F5472,Table!$A$2:$C$121,3,0)</f>
        <v>4</v>
      </c>
      <c r="J5472" s="17" t="s">
        <v>36</v>
      </c>
      <c r="K5472" s="25" t="str">
        <f>LEFT(J5472,MIN(FIND({0,1,2,3,4,5,6,7,8,9},ASC(J5472)&amp;1234567890))-1)</f>
        <v>Te</v>
      </c>
      <c r="L5472" s="25">
        <f t="shared" si="171"/>
        <v>3</v>
      </c>
      <c r="M5472" s="25">
        <f>VLOOKUP(K5472,Table!$A$2:$C$121,2,0)</f>
        <v>16</v>
      </c>
      <c r="N5472" s="26">
        <f>VLOOKUP(K5472,Table!$A$2:$C$121,3,0)</f>
        <v>5</v>
      </c>
      <c r="O5472" s="13" t="str">
        <f>VLOOKUP(A5472,Table!$U$1:$V$230,2,0)</f>
        <v>Trigonal</v>
      </c>
      <c r="P5472" s="1"/>
    </row>
    <row r="5473" spans="1:16">
      <c r="A5473" s="12">
        <v>166</v>
      </c>
      <c r="B5473" s="12">
        <v>24265</v>
      </c>
      <c r="C5473" s="12" t="s">
        <v>6050</v>
      </c>
      <c r="D5473" s="12" t="s">
        <v>5741</v>
      </c>
      <c r="E5473" s="17" t="s">
        <v>586</v>
      </c>
      <c r="F5473" s="25" t="str">
        <f>LEFT(E5473,MIN(FIND({0,1,2,3,4,5,6,7,8,9},ASC(E5473)&amp;1234567890))-1)</f>
        <v>Pb</v>
      </c>
      <c r="G5473" s="25">
        <f t="shared" si="170"/>
        <v>1</v>
      </c>
      <c r="H5473" s="25">
        <f>VLOOKUP(F5473,Table!$A$2:$C$121,2,0)</f>
        <v>14</v>
      </c>
      <c r="I5473" s="26">
        <f>VLOOKUP(F5473,Table!$A$2:$C$121,3,0)</f>
        <v>6</v>
      </c>
      <c r="J5473" s="17" t="s">
        <v>11321</v>
      </c>
      <c r="K5473" s="25" t="str">
        <f>LEFT(J5473,MIN(FIND({0,1,2,3,4,5,6,7,8,9},ASC(J5473)&amp;1234567890))-1)</f>
        <v>I</v>
      </c>
      <c r="L5473" s="25">
        <f t="shared" si="171"/>
        <v>2</v>
      </c>
      <c r="M5473" s="25">
        <f>VLOOKUP(K5473,Table!$A$2:$C$121,2,0)</f>
        <v>17</v>
      </c>
      <c r="N5473" s="26">
        <f>VLOOKUP(K5473,Table!$A$2:$C$121,3,0)</f>
        <v>5</v>
      </c>
      <c r="O5473" s="13" t="str">
        <f>VLOOKUP(A5473,Table!$U$1:$V$230,2,0)</f>
        <v>Trigonal</v>
      </c>
      <c r="P5473" s="1"/>
    </row>
    <row r="5474" spans="1:16">
      <c r="A5474" s="12">
        <v>166</v>
      </c>
      <c r="B5474" s="12">
        <v>24282</v>
      </c>
      <c r="C5474" s="12" t="s">
        <v>6088</v>
      </c>
      <c r="D5474" s="12" t="s">
        <v>6089</v>
      </c>
      <c r="E5474" s="17" t="s">
        <v>393</v>
      </c>
      <c r="F5474" s="25" t="str">
        <f>LEFT(E5474,MIN(FIND({0,1,2,3,4,5,6,7,8,9},ASC(E5474)&amp;1234567890))-1)</f>
        <v>Mo</v>
      </c>
      <c r="G5474" s="25">
        <f t="shared" si="170"/>
        <v>1</v>
      </c>
      <c r="H5474" s="25">
        <f>VLOOKUP(F5474,Table!$A$2:$C$121,2,0)</f>
        <v>6</v>
      </c>
      <c r="I5474" s="26">
        <f>VLOOKUP(F5474,Table!$A$2:$C$121,3,0)</f>
        <v>5</v>
      </c>
      <c r="J5474" s="17" t="s">
        <v>12902</v>
      </c>
      <c r="K5474" s="25" t="str">
        <f>LEFT(J5474,MIN(FIND({0,1,2,3,4,5,6,7,8,9},ASC(J5474)&amp;1234567890))-1)</f>
        <v>B</v>
      </c>
      <c r="L5474" s="25">
        <f t="shared" si="171"/>
        <v>2.5</v>
      </c>
      <c r="M5474" s="25">
        <f>VLOOKUP(K5474,Table!$A$2:$C$121,2,0)</f>
        <v>13</v>
      </c>
      <c r="N5474" s="26">
        <f>VLOOKUP(K5474,Table!$A$2:$C$121,3,0)</f>
        <v>2</v>
      </c>
      <c r="O5474" s="13" t="str">
        <f>VLOOKUP(A5474,Table!$U$1:$V$230,2,0)</f>
        <v>Trigonal</v>
      </c>
      <c r="P5474" s="1"/>
    </row>
    <row r="5475" spans="1:16">
      <c r="A5475" s="12">
        <v>166</v>
      </c>
      <c r="B5475" s="12">
        <v>24581</v>
      </c>
      <c r="C5475" s="12" t="s">
        <v>6050</v>
      </c>
      <c r="D5475" s="12" t="s">
        <v>6090</v>
      </c>
      <c r="E5475" s="17" t="s">
        <v>11523</v>
      </c>
      <c r="F5475" s="25" t="str">
        <f>LEFT(E5475,MIN(FIND({0,1,2,3,4,5,6,7,8,9},ASC(E5475)&amp;1234567890))-1)</f>
        <v>Co</v>
      </c>
      <c r="G5475" s="25">
        <f t="shared" si="170"/>
        <v>3</v>
      </c>
      <c r="H5475" s="25">
        <f>VLOOKUP(F5475,Table!$A$2:$C$121,2,0)</f>
        <v>9</v>
      </c>
      <c r="I5475" s="26">
        <f>VLOOKUP(F5475,Table!$A$2:$C$121,3,0)</f>
        <v>4</v>
      </c>
      <c r="J5475" s="17" t="s">
        <v>405</v>
      </c>
      <c r="K5475" s="25" t="str">
        <f>LEFT(J5475,MIN(FIND({0,1,2,3,4,5,6,7,8,9},ASC(J5475)&amp;1234567890))-1)</f>
        <v>Ta</v>
      </c>
      <c r="L5475" s="25">
        <f t="shared" si="171"/>
        <v>1</v>
      </c>
      <c r="M5475" s="25">
        <f>VLOOKUP(K5475,Table!$A$2:$C$121,2,0)</f>
        <v>5</v>
      </c>
      <c r="N5475" s="26">
        <f>VLOOKUP(K5475,Table!$A$2:$C$121,3,0)</f>
        <v>6</v>
      </c>
      <c r="O5475" s="13" t="str">
        <f>VLOOKUP(A5475,Table!$U$1:$V$230,2,0)</f>
        <v>Trigonal</v>
      </c>
      <c r="P5475" s="1"/>
    </row>
    <row r="5476" spans="1:16">
      <c r="A5476" s="12">
        <v>166</v>
      </c>
      <c r="B5476" s="12">
        <v>24697</v>
      </c>
      <c r="C5476" s="12" t="s">
        <v>6049</v>
      </c>
      <c r="D5476" s="12" t="s">
        <v>6091</v>
      </c>
      <c r="E5476" s="17" t="s">
        <v>12903</v>
      </c>
      <c r="F5476" s="25" t="str">
        <f>LEFT(E5476,MIN(FIND({0,1,2,3,4,5,6,7,8,9},ASC(E5476)&amp;1234567890))-1)</f>
        <v>Fe</v>
      </c>
      <c r="G5476" s="25">
        <f t="shared" si="170"/>
        <v>0.97399999999999998</v>
      </c>
      <c r="H5476" s="25">
        <f>VLOOKUP(F5476,Table!$A$2:$C$121,2,0)</f>
        <v>8</v>
      </c>
      <c r="I5476" s="26">
        <f>VLOOKUP(F5476,Table!$A$2:$C$121,3,0)</f>
        <v>4</v>
      </c>
      <c r="J5476" s="17" t="s">
        <v>371</v>
      </c>
      <c r="K5476" s="25" t="str">
        <f>LEFT(J5476,MIN(FIND({0,1,2,3,4,5,6,7,8,9},ASC(J5476)&amp;1234567890))-1)</f>
        <v>O</v>
      </c>
      <c r="L5476" s="25">
        <f t="shared" si="171"/>
        <v>1</v>
      </c>
      <c r="M5476" s="25">
        <f>VLOOKUP(K5476,Table!$A$2:$C$121,2,0)</f>
        <v>16</v>
      </c>
      <c r="N5476" s="26">
        <f>VLOOKUP(K5476,Table!$A$2:$C$121,3,0)</f>
        <v>2</v>
      </c>
      <c r="O5476" s="13" t="str">
        <f>VLOOKUP(A5476,Table!$U$1:$V$230,2,0)</f>
        <v>Trigonal</v>
      </c>
      <c r="P5476" s="1"/>
    </row>
    <row r="5477" spans="1:16">
      <c r="A5477" s="12">
        <v>166</v>
      </c>
      <c r="B5477" s="12">
        <v>24755</v>
      </c>
      <c r="C5477" s="12" t="s">
        <v>6049</v>
      </c>
      <c r="D5477" s="12" t="s">
        <v>559</v>
      </c>
      <c r="E5477" s="17" t="s">
        <v>335</v>
      </c>
      <c r="F5477" s="25" t="str">
        <f>LEFT(E5477,MIN(FIND({0,1,2,3,4,5,6,7,8,9},ASC(E5477)&amp;1234567890))-1)</f>
        <v>Nb</v>
      </c>
      <c r="G5477" s="25">
        <f t="shared" si="170"/>
        <v>1</v>
      </c>
      <c r="H5477" s="25">
        <f>VLOOKUP(F5477,Table!$A$2:$C$121,2,0)</f>
        <v>5</v>
      </c>
      <c r="I5477" s="26">
        <f>VLOOKUP(F5477,Table!$A$2:$C$121,3,0)</f>
        <v>5</v>
      </c>
      <c r="J5477" s="17" t="s">
        <v>34</v>
      </c>
      <c r="K5477" s="25" t="str">
        <f>LEFT(J5477,MIN(FIND({0,1,2,3,4,5,6,7,8,9},ASC(J5477)&amp;1234567890))-1)</f>
        <v>S</v>
      </c>
      <c r="L5477" s="25">
        <f t="shared" si="171"/>
        <v>2</v>
      </c>
      <c r="M5477" s="25">
        <f>VLOOKUP(K5477,Table!$A$2:$C$121,2,0)</f>
        <v>16</v>
      </c>
      <c r="N5477" s="26">
        <f>VLOOKUP(K5477,Table!$A$2:$C$121,3,0)</f>
        <v>3</v>
      </c>
      <c r="O5477" s="13" t="str">
        <f>VLOOKUP(A5477,Table!$U$1:$V$230,2,0)</f>
        <v>Trigonal</v>
      </c>
      <c r="P5477" s="1"/>
    </row>
    <row r="5478" spans="1:16">
      <c r="A5478" s="12">
        <v>166</v>
      </c>
      <c r="B5478" s="12">
        <v>24757</v>
      </c>
      <c r="C5478" s="12" t="s">
        <v>6088</v>
      </c>
      <c r="D5478" s="12" t="s">
        <v>1802</v>
      </c>
      <c r="E5478" s="17" t="s">
        <v>405</v>
      </c>
      <c r="F5478" s="25" t="str">
        <f>LEFT(E5478,MIN(FIND({0,1,2,3,4,5,6,7,8,9},ASC(E5478)&amp;1234567890))-1)</f>
        <v>Ta</v>
      </c>
      <c r="G5478" s="25">
        <f t="shared" si="170"/>
        <v>1</v>
      </c>
      <c r="H5478" s="25">
        <f>VLOOKUP(F5478,Table!$A$2:$C$121,2,0)</f>
        <v>5</v>
      </c>
      <c r="I5478" s="26">
        <f>VLOOKUP(F5478,Table!$A$2:$C$121,3,0)</f>
        <v>6</v>
      </c>
      <c r="J5478" s="17" t="s">
        <v>34</v>
      </c>
      <c r="K5478" s="25" t="str">
        <f>LEFT(J5478,MIN(FIND({0,1,2,3,4,5,6,7,8,9},ASC(J5478)&amp;1234567890))-1)</f>
        <v>S</v>
      </c>
      <c r="L5478" s="25">
        <f t="shared" si="171"/>
        <v>2</v>
      </c>
      <c r="M5478" s="25">
        <f>VLOOKUP(K5478,Table!$A$2:$C$121,2,0)</f>
        <v>16</v>
      </c>
      <c r="N5478" s="26">
        <f>VLOOKUP(K5478,Table!$A$2:$C$121,3,0)</f>
        <v>3</v>
      </c>
      <c r="O5478" s="13" t="str">
        <f>VLOOKUP(A5478,Table!$U$1:$V$230,2,0)</f>
        <v>Trigonal</v>
      </c>
      <c r="P5478" s="1"/>
    </row>
    <row r="5479" spans="1:16">
      <c r="A5479" s="12">
        <v>166</v>
      </c>
      <c r="B5479" s="12">
        <v>25692</v>
      </c>
      <c r="C5479" s="12" t="s">
        <v>6050</v>
      </c>
      <c r="D5479" s="12" t="s">
        <v>6092</v>
      </c>
      <c r="E5479" s="17" t="s">
        <v>599</v>
      </c>
      <c r="F5479" s="25" t="str">
        <f>LEFT(E5479,MIN(FIND({0,1,2,3,4,5,6,7,8,9},ASC(E5479)&amp;1234567890))-1)</f>
        <v>Sn</v>
      </c>
      <c r="G5479" s="25">
        <f t="shared" si="170"/>
        <v>4</v>
      </c>
      <c r="H5479" s="25">
        <f>VLOOKUP(F5479,Table!$A$2:$C$121,2,0)</f>
        <v>14</v>
      </c>
      <c r="I5479" s="26">
        <f>VLOOKUP(F5479,Table!$A$2:$C$121,3,0)</f>
        <v>5</v>
      </c>
      <c r="J5479" s="17" t="s">
        <v>12904</v>
      </c>
      <c r="K5479" s="25" t="str">
        <f>LEFT(J5479,MIN(FIND({0,1,2,3,4,5,6,7,8,9},ASC(J5479)&amp;1234567890))-1)</f>
        <v>P</v>
      </c>
      <c r="L5479" s="25">
        <f t="shared" si="171"/>
        <v>2.65</v>
      </c>
      <c r="M5479" s="25">
        <f>VLOOKUP(K5479,Table!$A$2:$C$121,2,0)</f>
        <v>15</v>
      </c>
      <c r="N5479" s="26">
        <f>VLOOKUP(K5479,Table!$A$2:$C$121,3,0)</f>
        <v>3</v>
      </c>
      <c r="O5479" s="13" t="str">
        <f>VLOOKUP(A5479,Table!$U$1:$V$230,2,0)</f>
        <v>Trigonal</v>
      </c>
      <c r="P5479" s="1"/>
    </row>
    <row r="5480" spans="1:16">
      <c r="A5480" s="12">
        <v>166</v>
      </c>
      <c r="B5480" s="12">
        <v>25693</v>
      </c>
      <c r="C5480" s="12" t="s">
        <v>6050</v>
      </c>
      <c r="D5480" s="12" t="s">
        <v>6093</v>
      </c>
      <c r="E5480" s="17" t="s">
        <v>12905</v>
      </c>
      <c r="F5480" s="25" t="str">
        <f>LEFT(E5480,MIN(FIND({0,1,2,3,4,5,6,7,8,9},ASC(E5480)&amp;1234567890))-1)</f>
        <v>Sn</v>
      </c>
      <c r="G5480" s="25">
        <f t="shared" si="170"/>
        <v>3.8</v>
      </c>
      <c r="H5480" s="25">
        <f>VLOOKUP(F5480,Table!$A$2:$C$121,2,0)</f>
        <v>14</v>
      </c>
      <c r="I5480" s="26">
        <f>VLOOKUP(F5480,Table!$A$2:$C$121,3,0)</f>
        <v>5</v>
      </c>
      <c r="J5480" s="17" t="s">
        <v>331</v>
      </c>
      <c r="K5480" s="25" t="str">
        <f>LEFT(J5480,MIN(FIND({0,1,2,3,4,5,6,7,8,9},ASC(J5480)&amp;1234567890))-1)</f>
        <v>As</v>
      </c>
      <c r="L5480" s="25">
        <f t="shared" si="171"/>
        <v>3</v>
      </c>
      <c r="M5480" s="25">
        <f>VLOOKUP(K5480,Table!$A$2:$C$121,2,0)</f>
        <v>15</v>
      </c>
      <c r="N5480" s="26">
        <f>VLOOKUP(K5480,Table!$A$2:$C$121,3,0)</f>
        <v>4</v>
      </c>
      <c r="O5480" s="13" t="str">
        <f>VLOOKUP(A5480,Table!$U$1:$V$230,2,0)</f>
        <v>Trigonal</v>
      </c>
      <c r="P5480" s="1"/>
    </row>
    <row r="5481" spans="1:16">
      <c r="A5481" s="12">
        <v>166</v>
      </c>
      <c r="B5481" s="12">
        <v>25766</v>
      </c>
      <c r="C5481" s="12" t="s">
        <v>6050</v>
      </c>
      <c r="D5481" s="12" t="s">
        <v>6094</v>
      </c>
      <c r="E5481" s="17" t="s">
        <v>12190</v>
      </c>
      <c r="F5481" s="25" t="str">
        <f>LEFT(E5481,MIN(FIND({0,1,2,3,4,5,6,7,8,9},ASC(E5481)&amp;1234567890))-1)</f>
        <v>Nb</v>
      </c>
      <c r="G5481" s="25">
        <f t="shared" si="170"/>
        <v>3</v>
      </c>
      <c r="H5481" s="25">
        <f>VLOOKUP(F5481,Table!$A$2:$C$121,2,0)</f>
        <v>5</v>
      </c>
      <c r="I5481" s="26">
        <f>VLOOKUP(F5481,Table!$A$2:$C$121,3,0)</f>
        <v>5</v>
      </c>
      <c r="J5481" s="17" t="s">
        <v>11517</v>
      </c>
      <c r="K5481" s="25" t="str">
        <f>LEFT(J5481,MIN(FIND({0,1,2,3,4,5,6,7,8,9},ASC(J5481)&amp;1234567890))-1)</f>
        <v>Br</v>
      </c>
      <c r="L5481" s="25">
        <f t="shared" si="171"/>
        <v>8</v>
      </c>
      <c r="M5481" s="25">
        <f>VLOOKUP(K5481,Table!$A$2:$C$121,2,0)</f>
        <v>17</v>
      </c>
      <c r="N5481" s="26">
        <f>VLOOKUP(K5481,Table!$A$2:$C$121,3,0)</f>
        <v>4</v>
      </c>
      <c r="O5481" s="13" t="str">
        <f>VLOOKUP(A5481,Table!$U$1:$V$230,2,0)</f>
        <v>Trigonal</v>
      </c>
      <c r="P5481" s="1"/>
    </row>
    <row r="5482" spans="1:16">
      <c r="A5482" s="12">
        <v>166</v>
      </c>
      <c r="B5482" s="12">
        <v>25767</v>
      </c>
      <c r="C5482" s="12" t="s">
        <v>6050</v>
      </c>
      <c r="D5482" s="12" t="s">
        <v>6095</v>
      </c>
      <c r="E5482" s="17" t="s">
        <v>12190</v>
      </c>
      <c r="F5482" s="25" t="str">
        <f>LEFT(E5482,MIN(FIND({0,1,2,3,4,5,6,7,8,9},ASC(E5482)&amp;1234567890))-1)</f>
        <v>Nb</v>
      </c>
      <c r="G5482" s="25">
        <f t="shared" si="170"/>
        <v>3</v>
      </c>
      <c r="H5482" s="25">
        <f>VLOOKUP(F5482,Table!$A$2:$C$121,2,0)</f>
        <v>5</v>
      </c>
      <c r="I5482" s="26">
        <f>VLOOKUP(F5482,Table!$A$2:$C$121,3,0)</f>
        <v>5</v>
      </c>
      <c r="J5482" s="17" t="s">
        <v>11682</v>
      </c>
      <c r="K5482" s="25" t="str">
        <f>LEFT(J5482,MIN(FIND({0,1,2,3,4,5,6,7,8,9},ASC(J5482)&amp;1234567890))-1)</f>
        <v>I</v>
      </c>
      <c r="L5482" s="25">
        <f t="shared" si="171"/>
        <v>8</v>
      </c>
      <c r="M5482" s="25">
        <f>VLOOKUP(K5482,Table!$A$2:$C$121,2,0)</f>
        <v>17</v>
      </c>
      <c r="N5482" s="26">
        <f>VLOOKUP(K5482,Table!$A$2:$C$121,3,0)</f>
        <v>5</v>
      </c>
      <c r="O5482" s="13" t="str">
        <f>VLOOKUP(A5482,Table!$U$1:$V$230,2,0)</f>
        <v>Trigonal</v>
      </c>
      <c r="P5482" s="1"/>
    </row>
    <row r="5483" spans="1:16">
      <c r="A5483" s="12">
        <v>166</v>
      </c>
      <c r="B5483" s="12">
        <v>26080</v>
      </c>
      <c r="C5483" s="12" t="s">
        <v>6049</v>
      </c>
      <c r="D5483" s="12" t="s">
        <v>5492</v>
      </c>
      <c r="E5483" s="17" t="s">
        <v>70</v>
      </c>
      <c r="F5483" s="25" t="str">
        <f>LEFT(E5483,MIN(FIND({0,1,2,3,4,5,6,7,8,9},ASC(E5483)&amp;1234567890))-1)</f>
        <v>Zn</v>
      </c>
      <c r="G5483" s="25">
        <f t="shared" si="170"/>
        <v>1</v>
      </c>
      <c r="H5483" s="25">
        <f>VLOOKUP(F5483,Table!$A$2:$C$121,2,0)</f>
        <v>12</v>
      </c>
      <c r="I5483" s="26">
        <f>VLOOKUP(F5483,Table!$A$2:$C$121,3,0)</f>
        <v>4</v>
      </c>
      <c r="J5483" s="17" t="s">
        <v>11403</v>
      </c>
      <c r="K5483" s="25" t="str">
        <f>LEFT(J5483,MIN(FIND({0,1,2,3,4,5,6,7,8,9},ASC(J5483)&amp;1234567890))-1)</f>
        <v>Br</v>
      </c>
      <c r="L5483" s="25">
        <f t="shared" si="171"/>
        <v>2</v>
      </c>
      <c r="M5483" s="25">
        <f>VLOOKUP(K5483,Table!$A$2:$C$121,2,0)</f>
        <v>17</v>
      </c>
      <c r="N5483" s="26">
        <f>VLOOKUP(K5483,Table!$A$2:$C$121,3,0)</f>
        <v>4</v>
      </c>
      <c r="O5483" s="13" t="str">
        <f>VLOOKUP(A5483,Table!$U$1:$V$230,2,0)</f>
        <v>Trigonal</v>
      </c>
      <c r="P5483" s="1"/>
    </row>
    <row r="5484" spans="1:16">
      <c r="A5484" s="12">
        <v>166</v>
      </c>
      <c r="B5484" s="12">
        <v>26289</v>
      </c>
      <c r="C5484" s="12" t="s">
        <v>6050</v>
      </c>
      <c r="D5484" s="12" t="s">
        <v>6096</v>
      </c>
      <c r="E5484" s="17" t="s">
        <v>12906</v>
      </c>
      <c r="F5484" s="25" t="str">
        <f>LEFT(E5484,MIN(FIND({0,1,2,3,4,5,6,7,8,9},ASC(E5484)&amp;1234567890))-1)</f>
        <v>Cu</v>
      </c>
      <c r="G5484" s="25">
        <f t="shared" si="170"/>
        <v>2.34</v>
      </c>
      <c r="H5484" s="25">
        <f>VLOOKUP(F5484,Table!$A$2:$C$121,2,0)</f>
        <v>11</v>
      </c>
      <c r="I5484" s="26">
        <f>VLOOKUP(F5484,Table!$A$2:$C$121,3,0)</f>
        <v>4</v>
      </c>
      <c r="J5484" s="17" t="s">
        <v>12907</v>
      </c>
      <c r="K5484" s="25" t="str">
        <f>LEFT(J5484,MIN(FIND({0,1,2,3,4,5,6,7,8,9},ASC(J5484)&amp;1234567890))-1)</f>
        <v>B</v>
      </c>
      <c r="L5484" s="25">
        <f t="shared" si="171"/>
        <v>105</v>
      </c>
      <c r="M5484" s="25">
        <f>VLOOKUP(K5484,Table!$A$2:$C$121,2,0)</f>
        <v>13</v>
      </c>
      <c r="N5484" s="26">
        <f>VLOOKUP(K5484,Table!$A$2:$C$121,3,0)</f>
        <v>2</v>
      </c>
      <c r="O5484" s="13" t="str">
        <f>VLOOKUP(A5484,Table!$U$1:$V$230,2,0)</f>
        <v>Trigonal</v>
      </c>
      <c r="P5484" s="1"/>
    </row>
    <row r="5485" spans="1:16">
      <c r="A5485" s="12">
        <v>166</v>
      </c>
      <c r="B5485" s="12">
        <v>26436</v>
      </c>
      <c r="C5485" s="12" t="s">
        <v>6050</v>
      </c>
      <c r="D5485" s="12" t="s">
        <v>6097</v>
      </c>
      <c r="E5485" s="17" t="s">
        <v>12908</v>
      </c>
      <c r="F5485" s="25" t="str">
        <f>LEFT(E5485,MIN(FIND({0,1,2,3,4,5,6,7,8,9},ASC(E5485)&amp;1234567890))-1)</f>
        <v>B</v>
      </c>
      <c r="G5485" s="25">
        <f t="shared" si="170"/>
        <v>305.51</v>
      </c>
      <c r="H5485" s="25">
        <f>VLOOKUP(F5485,Table!$A$2:$C$121,2,0)</f>
        <v>13</v>
      </c>
      <c r="I5485" s="26">
        <f>VLOOKUP(F5485,Table!$A$2:$C$121,3,0)</f>
        <v>2</v>
      </c>
      <c r="J5485" s="17" t="s">
        <v>12909</v>
      </c>
      <c r="K5485" s="25" t="str">
        <f>LEFT(J5485,MIN(FIND({0,1,2,3,4,5,6,7,8,9},ASC(J5485)&amp;1234567890))-1)</f>
        <v>Si</v>
      </c>
      <c r="L5485" s="25">
        <f t="shared" si="171"/>
        <v>8.4429999999999996</v>
      </c>
      <c r="M5485" s="25">
        <f>VLOOKUP(K5485,Table!$A$2:$C$121,2,0)</f>
        <v>14</v>
      </c>
      <c r="N5485" s="26">
        <f>VLOOKUP(K5485,Table!$A$2:$C$121,3,0)</f>
        <v>3</v>
      </c>
      <c r="O5485" s="13" t="str">
        <f>VLOOKUP(A5485,Table!$U$1:$V$230,2,0)</f>
        <v>Trigonal</v>
      </c>
      <c r="P5485" s="1"/>
    </row>
    <row r="5486" spans="1:16">
      <c r="A5486" s="12">
        <v>166</v>
      </c>
      <c r="B5486" s="12">
        <v>27060</v>
      </c>
      <c r="C5486" s="12" t="s">
        <v>6050</v>
      </c>
      <c r="D5486" s="12" t="s">
        <v>6098</v>
      </c>
      <c r="E5486" s="17" t="s">
        <v>12910</v>
      </c>
      <c r="F5486" s="25" t="str">
        <f>LEFT(E5486,MIN(FIND({0,1,2,3,4,5,6,7,8,9},ASC(E5486)&amp;1234567890))-1)</f>
        <v>Zr</v>
      </c>
      <c r="G5486" s="25">
        <f t="shared" si="170"/>
        <v>3.75</v>
      </c>
      <c r="H5486" s="25">
        <f>VLOOKUP(F5486,Table!$A$2:$C$121,2,0)</f>
        <v>4</v>
      </c>
      <c r="I5486" s="26">
        <f>VLOOKUP(F5486,Table!$A$2:$C$121,3,0)</f>
        <v>5</v>
      </c>
      <c r="J5486" s="17" t="s">
        <v>12911</v>
      </c>
      <c r="K5486" s="25" t="str">
        <f>LEFT(J5486,MIN(FIND({0,1,2,3,4,5,6,7,8,9},ASC(J5486)&amp;1234567890))-1)</f>
        <v>Se</v>
      </c>
      <c r="L5486" s="25">
        <f t="shared" si="171"/>
        <v>6</v>
      </c>
      <c r="M5486" s="25">
        <f>VLOOKUP(K5486,Table!$A$2:$C$121,2,0)</f>
        <v>16</v>
      </c>
      <c r="N5486" s="26">
        <f>VLOOKUP(K5486,Table!$A$2:$C$121,3,0)</f>
        <v>4</v>
      </c>
      <c r="O5486" s="13" t="str">
        <f>VLOOKUP(A5486,Table!$U$1:$V$230,2,0)</f>
        <v>Trigonal</v>
      </c>
      <c r="P5486" s="1"/>
    </row>
    <row r="5487" spans="1:16">
      <c r="A5487" s="12">
        <v>166</v>
      </c>
      <c r="B5487" s="12">
        <v>27214</v>
      </c>
      <c r="C5487" s="12" t="s">
        <v>6050</v>
      </c>
      <c r="D5487" s="12" t="s">
        <v>3368</v>
      </c>
      <c r="E5487" s="17" t="s">
        <v>11351</v>
      </c>
      <c r="F5487" s="25" t="str">
        <f>LEFT(E5487,MIN(FIND({0,1,2,3,4,5,6,7,8,9},ASC(E5487)&amp;1234567890))-1)</f>
        <v>Cu</v>
      </c>
      <c r="G5487" s="25">
        <f t="shared" si="170"/>
        <v>1</v>
      </c>
      <c r="H5487" s="25">
        <f>VLOOKUP(F5487,Table!$A$2:$C$121,2,0)</f>
        <v>11</v>
      </c>
      <c r="I5487" s="26">
        <f>VLOOKUP(F5487,Table!$A$2:$C$121,3,0)</f>
        <v>4</v>
      </c>
      <c r="J5487" s="17" t="s">
        <v>329</v>
      </c>
      <c r="K5487" s="25" t="str">
        <f>LEFT(J5487,MIN(FIND({0,1,2,3,4,5,6,7,8,9},ASC(J5487)&amp;1234567890))-1)</f>
        <v>I</v>
      </c>
      <c r="L5487" s="25">
        <f t="shared" si="171"/>
        <v>1</v>
      </c>
      <c r="M5487" s="25">
        <f>VLOOKUP(K5487,Table!$A$2:$C$121,2,0)</f>
        <v>17</v>
      </c>
      <c r="N5487" s="26">
        <f>VLOOKUP(K5487,Table!$A$2:$C$121,3,0)</f>
        <v>5</v>
      </c>
      <c r="O5487" s="13" t="str">
        <f>VLOOKUP(A5487,Table!$U$1:$V$230,2,0)</f>
        <v>Trigonal</v>
      </c>
      <c r="P5487" s="1"/>
    </row>
    <row r="5488" spans="1:16">
      <c r="A5488" s="12">
        <v>166</v>
      </c>
      <c r="B5488" s="12">
        <v>27710</v>
      </c>
      <c r="C5488" s="12" t="s">
        <v>6050</v>
      </c>
      <c r="D5488" s="12" t="s">
        <v>6099</v>
      </c>
      <c r="E5488" s="17" t="s">
        <v>12912</v>
      </c>
      <c r="F5488" s="25" t="str">
        <f>LEFT(E5488,MIN(FIND({0,1,2,3,4,5,6,7,8,9},ASC(E5488)&amp;1234567890))-1)</f>
        <v>W</v>
      </c>
      <c r="G5488" s="25">
        <f t="shared" si="170"/>
        <v>7.08</v>
      </c>
      <c r="H5488" s="25">
        <f>VLOOKUP(F5488,Table!$A$2:$C$121,2,0)</f>
        <v>6</v>
      </c>
      <c r="I5488" s="26">
        <f>VLOOKUP(F5488,Table!$A$2:$C$121,3,0)</f>
        <v>6</v>
      </c>
      <c r="J5488" s="17" t="s">
        <v>11364</v>
      </c>
      <c r="K5488" s="25" t="str">
        <f>LEFT(J5488,MIN(FIND({0,1,2,3,4,5,6,7,8,9},ASC(J5488)&amp;1234567890))-1)</f>
        <v>N</v>
      </c>
      <c r="L5488" s="25">
        <f t="shared" si="171"/>
        <v>6</v>
      </c>
      <c r="M5488" s="25">
        <f>VLOOKUP(K5488,Table!$A$2:$C$121,2,0)</f>
        <v>15</v>
      </c>
      <c r="N5488" s="26">
        <f>VLOOKUP(K5488,Table!$A$2:$C$121,3,0)</f>
        <v>2</v>
      </c>
      <c r="O5488" s="13" t="str">
        <f>VLOOKUP(A5488,Table!$U$1:$V$230,2,0)</f>
        <v>Trigonal</v>
      </c>
      <c r="P5488" s="1"/>
    </row>
    <row r="5489" spans="1:16">
      <c r="A5489" s="12">
        <v>166</v>
      </c>
      <c r="B5489" s="12">
        <v>27919</v>
      </c>
      <c r="C5489" s="12" t="s">
        <v>6050</v>
      </c>
      <c r="D5489" s="12" t="s">
        <v>6100</v>
      </c>
      <c r="E5489" s="17" t="s">
        <v>357</v>
      </c>
      <c r="F5489" s="25" t="str">
        <f>LEFT(E5489,MIN(FIND({0,1,2,3,4,5,6,7,8,9},ASC(E5489)&amp;1234567890))-1)</f>
        <v>Cs</v>
      </c>
      <c r="G5489" s="25">
        <f t="shared" si="170"/>
        <v>2</v>
      </c>
      <c r="H5489" s="25">
        <f>VLOOKUP(F5489,Table!$A$2:$C$121,2,0)</f>
        <v>1</v>
      </c>
      <c r="I5489" s="26">
        <f>VLOOKUP(F5489,Table!$A$2:$C$121,3,0)</f>
        <v>6</v>
      </c>
      <c r="J5489" s="17" t="s">
        <v>371</v>
      </c>
      <c r="K5489" s="25" t="str">
        <f>LEFT(J5489,MIN(FIND({0,1,2,3,4,5,6,7,8,9},ASC(J5489)&amp;1234567890))-1)</f>
        <v>O</v>
      </c>
      <c r="L5489" s="25">
        <f t="shared" si="171"/>
        <v>1</v>
      </c>
      <c r="M5489" s="25">
        <f>VLOOKUP(K5489,Table!$A$2:$C$121,2,0)</f>
        <v>16</v>
      </c>
      <c r="N5489" s="26">
        <f>VLOOKUP(K5489,Table!$A$2:$C$121,3,0)</f>
        <v>2</v>
      </c>
      <c r="O5489" s="13" t="str">
        <f>VLOOKUP(A5489,Table!$U$1:$V$230,2,0)</f>
        <v>Trigonal</v>
      </c>
      <c r="P5489" s="1"/>
    </row>
    <row r="5490" spans="1:16">
      <c r="A5490" s="12">
        <v>166</v>
      </c>
      <c r="B5490" s="12">
        <v>28317</v>
      </c>
      <c r="C5490" s="12" t="s">
        <v>6050</v>
      </c>
      <c r="D5490" s="12" t="s">
        <v>6101</v>
      </c>
      <c r="E5490" s="17" t="s">
        <v>12913</v>
      </c>
      <c r="F5490" s="25" t="str">
        <f>LEFT(E5490,MIN(FIND({0,1,2,3,4,5,6,7,8,9},ASC(E5490)&amp;1234567890))-1)</f>
        <v>B</v>
      </c>
      <c r="G5490" s="25">
        <f t="shared" si="170"/>
        <v>31</v>
      </c>
      <c r="H5490" s="25">
        <f>VLOOKUP(F5490,Table!$A$2:$C$121,2,0)</f>
        <v>13</v>
      </c>
      <c r="I5490" s="26">
        <f>VLOOKUP(F5490,Table!$A$2:$C$121,3,0)</f>
        <v>2</v>
      </c>
      <c r="J5490" s="17" t="s">
        <v>12166</v>
      </c>
      <c r="K5490" s="25" t="str">
        <f>LEFT(J5490,MIN(FIND({0,1,2,3,4,5,6,7,8,9},ASC(J5490)&amp;1234567890))-1)</f>
        <v>Si</v>
      </c>
      <c r="L5490" s="25">
        <f t="shared" si="171"/>
        <v>11</v>
      </c>
      <c r="M5490" s="25">
        <f>VLOOKUP(K5490,Table!$A$2:$C$121,2,0)</f>
        <v>14</v>
      </c>
      <c r="N5490" s="26">
        <f>VLOOKUP(K5490,Table!$A$2:$C$121,3,0)</f>
        <v>3</v>
      </c>
      <c r="O5490" s="13" t="str">
        <f>VLOOKUP(A5490,Table!$U$1:$V$230,2,0)</f>
        <v>Trigonal</v>
      </c>
      <c r="P5490" s="1"/>
    </row>
    <row r="5491" spans="1:16">
      <c r="A5491" s="12">
        <v>166</v>
      </c>
      <c r="B5491" s="12">
        <v>28527</v>
      </c>
      <c r="C5491" s="12" t="s">
        <v>6049</v>
      </c>
      <c r="D5491" s="12" t="s">
        <v>872</v>
      </c>
      <c r="E5491" s="17" t="s">
        <v>539</v>
      </c>
      <c r="F5491" s="25" t="str">
        <f>LEFT(E5491,MIN(FIND({0,1,2,3,4,5,6,7,8,9},ASC(E5491)&amp;1234567890))-1)</f>
        <v>Pt</v>
      </c>
      <c r="G5491" s="25">
        <f t="shared" si="170"/>
        <v>1</v>
      </c>
      <c r="H5491" s="25">
        <f>VLOOKUP(F5491,Table!$A$2:$C$121,2,0)</f>
        <v>10</v>
      </c>
      <c r="I5491" s="26">
        <f>VLOOKUP(F5491,Table!$A$2:$C$121,3,0)</f>
        <v>6</v>
      </c>
      <c r="J5491" s="17" t="s">
        <v>11305</v>
      </c>
      <c r="K5491" s="25" t="str">
        <f>LEFT(J5491,MIN(FIND({0,1,2,3,4,5,6,7,8,9},ASC(J5491)&amp;1234567890))-1)</f>
        <v>Cl</v>
      </c>
      <c r="L5491" s="25">
        <f t="shared" si="171"/>
        <v>2</v>
      </c>
      <c r="M5491" s="25">
        <f>VLOOKUP(K5491,Table!$A$2:$C$121,2,0)</f>
        <v>17</v>
      </c>
      <c r="N5491" s="26">
        <f>VLOOKUP(K5491,Table!$A$2:$C$121,3,0)</f>
        <v>3</v>
      </c>
      <c r="O5491" s="13" t="str">
        <f>VLOOKUP(A5491,Table!$U$1:$V$230,2,0)</f>
        <v>Trigonal</v>
      </c>
      <c r="P5491" s="1"/>
    </row>
    <row r="5492" spans="1:16">
      <c r="A5492" s="12">
        <v>166</v>
      </c>
      <c r="B5492" s="12">
        <v>28783</v>
      </c>
      <c r="C5492" s="12" t="s">
        <v>6049</v>
      </c>
      <c r="D5492" s="12" t="s">
        <v>6102</v>
      </c>
      <c r="E5492" s="17" t="s">
        <v>50</v>
      </c>
      <c r="F5492" s="25" t="str">
        <f>LEFT(E5492,MIN(FIND({0,1,2,3,4,5,6,7,8,9},ASC(E5492)&amp;1234567890))-1)</f>
        <v>Ti</v>
      </c>
      <c r="G5492" s="25">
        <f t="shared" si="170"/>
        <v>1</v>
      </c>
      <c r="H5492" s="25">
        <f>VLOOKUP(F5492,Table!$A$2:$C$121,2,0)</f>
        <v>4</v>
      </c>
      <c r="I5492" s="26">
        <f>VLOOKUP(F5492,Table!$A$2:$C$121,3,0)</f>
        <v>4</v>
      </c>
      <c r="J5492" s="17" t="s">
        <v>365</v>
      </c>
      <c r="K5492" s="25" t="str">
        <f>LEFT(J5492,MIN(FIND({0,1,2,3,4,5,6,7,8,9},ASC(J5492)&amp;1234567890))-1)</f>
        <v>F</v>
      </c>
      <c r="L5492" s="25">
        <f t="shared" si="171"/>
        <v>3</v>
      </c>
      <c r="M5492" s="25">
        <f>VLOOKUP(K5492,Table!$A$2:$C$121,2,0)</f>
        <v>17</v>
      </c>
      <c r="N5492" s="26">
        <f>VLOOKUP(K5492,Table!$A$2:$C$121,3,0)</f>
        <v>2</v>
      </c>
      <c r="O5492" s="13" t="str">
        <f>VLOOKUP(A5492,Table!$U$1:$V$230,2,0)</f>
        <v>Trigonal</v>
      </c>
      <c r="P5492" s="1"/>
    </row>
    <row r="5493" spans="1:16">
      <c r="A5493" s="12">
        <v>166</v>
      </c>
      <c r="B5493" s="12">
        <v>29076</v>
      </c>
      <c r="C5493" s="12" t="s">
        <v>6050</v>
      </c>
      <c r="D5493" s="12" t="s">
        <v>6103</v>
      </c>
      <c r="E5493" s="17" t="s">
        <v>31</v>
      </c>
      <c r="F5493" s="25" t="str">
        <f>LEFT(E5493,MIN(FIND({0,1,2,3,4,5,6,7,8,9},ASC(E5493)&amp;1234567890))-1)</f>
        <v>Si</v>
      </c>
      <c r="G5493" s="25">
        <f t="shared" si="170"/>
        <v>1</v>
      </c>
      <c r="H5493" s="25">
        <f>VLOOKUP(F5493,Table!$A$2:$C$121,2,0)</f>
        <v>14</v>
      </c>
      <c r="I5493" s="26">
        <f>VLOOKUP(F5493,Table!$A$2:$C$121,3,0)</f>
        <v>3</v>
      </c>
      <c r="J5493" s="17" t="s">
        <v>11511</v>
      </c>
      <c r="K5493" s="25" t="str">
        <f>LEFT(J5493,MIN(FIND({0,1,2,3,4,5,6,7,8,9},ASC(J5493)&amp;1234567890))-1)</f>
        <v>B</v>
      </c>
      <c r="L5493" s="25">
        <f t="shared" si="171"/>
        <v>4</v>
      </c>
      <c r="M5493" s="25">
        <f>VLOOKUP(K5493,Table!$A$2:$C$121,2,0)</f>
        <v>13</v>
      </c>
      <c r="N5493" s="26">
        <f>VLOOKUP(K5493,Table!$A$2:$C$121,3,0)</f>
        <v>2</v>
      </c>
      <c r="O5493" s="13" t="str">
        <f>VLOOKUP(A5493,Table!$U$1:$V$230,2,0)</f>
        <v>Trigonal</v>
      </c>
      <c r="P5493" s="1"/>
    </row>
    <row r="5494" spans="1:16">
      <c r="A5494" s="12">
        <v>166</v>
      </c>
      <c r="B5494" s="12">
        <v>29093</v>
      </c>
      <c r="C5494" s="12" t="s">
        <v>6050</v>
      </c>
      <c r="D5494" s="12" t="s">
        <v>6104</v>
      </c>
      <c r="E5494" s="17" t="s">
        <v>11511</v>
      </c>
      <c r="F5494" s="25" t="str">
        <f>LEFT(E5494,MIN(FIND({0,1,2,3,4,5,6,7,8,9},ASC(E5494)&amp;1234567890))-1)</f>
        <v>B</v>
      </c>
      <c r="G5494" s="25">
        <f t="shared" si="170"/>
        <v>4</v>
      </c>
      <c r="H5494" s="25">
        <f>VLOOKUP(F5494,Table!$A$2:$C$121,2,0)</f>
        <v>13</v>
      </c>
      <c r="I5494" s="26">
        <f>VLOOKUP(F5494,Table!$A$2:$C$121,3,0)</f>
        <v>2</v>
      </c>
      <c r="J5494" s="17" t="s">
        <v>614</v>
      </c>
      <c r="K5494" s="25" t="str">
        <f>LEFT(J5494,MIN(FIND({0,1,2,3,4,5,6,7,8,9},ASC(J5494)&amp;1234567890))-1)</f>
        <v>C</v>
      </c>
      <c r="L5494" s="25">
        <f t="shared" si="171"/>
        <v>1</v>
      </c>
      <c r="M5494" s="25">
        <f>VLOOKUP(K5494,Table!$A$2:$C$121,2,0)</f>
        <v>14</v>
      </c>
      <c r="N5494" s="26">
        <f>VLOOKUP(K5494,Table!$A$2:$C$121,3,0)</f>
        <v>2</v>
      </c>
      <c r="O5494" s="13" t="str">
        <f>VLOOKUP(A5494,Table!$U$1:$V$230,2,0)</f>
        <v>Trigonal</v>
      </c>
      <c r="P5494" s="1"/>
    </row>
    <row r="5495" spans="1:16">
      <c r="A5495" s="12">
        <v>166</v>
      </c>
      <c r="B5495" s="12">
        <v>26157</v>
      </c>
      <c r="C5495" s="12" t="s">
        <v>6050</v>
      </c>
      <c r="D5495" s="12" t="s">
        <v>5858</v>
      </c>
      <c r="E5495" s="17" t="s">
        <v>69</v>
      </c>
      <c r="F5495" s="25" t="str">
        <f>LEFT(E5495,MIN(FIND({0,1,2,3,4,5,6,7,8,9},ASC(E5495)&amp;1234567890))-1)</f>
        <v>Mg</v>
      </c>
      <c r="G5495" s="25">
        <f t="shared" si="170"/>
        <v>1</v>
      </c>
      <c r="H5495" s="25">
        <f>VLOOKUP(F5495,Table!$A$2:$C$121,2,0)</f>
        <v>2</v>
      </c>
      <c r="I5495" s="26">
        <f>VLOOKUP(F5495,Table!$A$2:$C$121,3,0)</f>
        <v>3</v>
      </c>
      <c r="J5495" s="17" t="s">
        <v>11305</v>
      </c>
      <c r="K5495" s="25" t="str">
        <f>LEFT(J5495,MIN(FIND({0,1,2,3,4,5,6,7,8,9},ASC(J5495)&amp;1234567890))-1)</f>
        <v>Cl</v>
      </c>
      <c r="L5495" s="25">
        <f t="shared" si="171"/>
        <v>2</v>
      </c>
      <c r="M5495" s="25">
        <f>VLOOKUP(K5495,Table!$A$2:$C$121,2,0)</f>
        <v>17</v>
      </c>
      <c r="N5495" s="26">
        <f>VLOOKUP(K5495,Table!$A$2:$C$121,3,0)</f>
        <v>3</v>
      </c>
      <c r="O5495" s="13" t="str">
        <f>VLOOKUP(A5495,Table!$U$1:$V$230,2,0)</f>
        <v>Trigonal</v>
      </c>
      <c r="P5495" s="1"/>
    </row>
    <row r="5496" spans="1:16">
      <c r="A5496" s="12">
        <v>166</v>
      </c>
      <c r="B5496" s="12">
        <v>24698</v>
      </c>
      <c r="C5496" s="12" t="s">
        <v>6049</v>
      </c>
      <c r="D5496" s="12" t="s">
        <v>6105</v>
      </c>
      <c r="E5496" s="17" t="s">
        <v>12914</v>
      </c>
      <c r="F5496" s="25" t="str">
        <f>LEFT(E5496,MIN(FIND({0,1,2,3,4,5,6,7,8,9},ASC(E5496)&amp;1234567890))-1)</f>
        <v>Fe</v>
      </c>
      <c r="G5496" s="25">
        <f t="shared" si="170"/>
        <v>0.94199999999999995</v>
      </c>
      <c r="H5496" s="25">
        <f>VLOOKUP(F5496,Table!$A$2:$C$121,2,0)</f>
        <v>8</v>
      </c>
      <c r="I5496" s="26">
        <f>VLOOKUP(F5496,Table!$A$2:$C$121,3,0)</f>
        <v>4</v>
      </c>
      <c r="J5496" s="17" t="s">
        <v>371</v>
      </c>
      <c r="K5496" s="25" t="str">
        <f>LEFT(J5496,MIN(FIND({0,1,2,3,4,5,6,7,8,9},ASC(J5496)&amp;1234567890))-1)</f>
        <v>O</v>
      </c>
      <c r="L5496" s="25">
        <f t="shared" si="171"/>
        <v>1</v>
      </c>
      <c r="M5496" s="25">
        <f>VLOOKUP(K5496,Table!$A$2:$C$121,2,0)</f>
        <v>16</v>
      </c>
      <c r="N5496" s="26">
        <f>VLOOKUP(K5496,Table!$A$2:$C$121,3,0)</f>
        <v>2</v>
      </c>
      <c r="O5496" s="13" t="str">
        <f>VLOOKUP(A5496,Table!$U$1:$V$230,2,0)</f>
        <v>Trigonal</v>
      </c>
      <c r="P5496" s="1"/>
    </row>
    <row r="5497" spans="1:16">
      <c r="A5497" s="12">
        <v>166</v>
      </c>
      <c r="B5497" s="12">
        <v>20326</v>
      </c>
      <c r="C5497" s="12" t="s">
        <v>6050</v>
      </c>
      <c r="D5497" s="12" t="s">
        <v>6106</v>
      </c>
      <c r="E5497" s="17" t="s">
        <v>11520</v>
      </c>
      <c r="F5497" s="25" t="str">
        <f>LEFT(E5497,MIN(FIND({0,1,2,3,4,5,6,7,8,9},ASC(E5497)&amp;1234567890))-1)</f>
        <v>W</v>
      </c>
      <c r="G5497" s="25">
        <f t="shared" si="170"/>
        <v>2</v>
      </c>
      <c r="H5497" s="25">
        <f>VLOOKUP(F5497,Table!$A$2:$C$121,2,0)</f>
        <v>6</v>
      </c>
      <c r="I5497" s="26">
        <f>VLOOKUP(F5497,Table!$A$2:$C$121,3,0)</f>
        <v>6</v>
      </c>
      <c r="J5497" s="17" t="s">
        <v>11651</v>
      </c>
      <c r="K5497" s="25" t="str">
        <f>LEFT(J5497,MIN(FIND({0,1,2,3,4,5,6,7,8,9},ASC(J5497)&amp;1234567890))-1)</f>
        <v>B</v>
      </c>
      <c r="L5497" s="25">
        <f t="shared" si="171"/>
        <v>5</v>
      </c>
      <c r="M5497" s="25">
        <f>VLOOKUP(K5497,Table!$A$2:$C$121,2,0)</f>
        <v>13</v>
      </c>
      <c r="N5497" s="26">
        <f>VLOOKUP(K5497,Table!$A$2:$C$121,3,0)</f>
        <v>2</v>
      </c>
      <c r="O5497" s="13" t="str">
        <f>VLOOKUP(A5497,Table!$U$1:$V$230,2,0)</f>
        <v>Trigonal</v>
      </c>
      <c r="P5497" s="1"/>
    </row>
    <row r="5498" spans="1:16">
      <c r="A5498" s="12">
        <v>166</v>
      </c>
      <c r="B5498" s="12">
        <v>20822</v>
      </c>
      <c r="C5498" s="12" t="s">
        <v>6050</v>
      </c>
      <c r="D5498" s="12" t="s">
        <v>5795</v>
      </c>
      <c r="E5498" s="17" t="s">
        <v>349</v>
      </c>
      <c r="F5498" s="25" t="str">
        <f>LEFT(E5498,MIN(FIND({0,1,2,3,4,5,6,7,8,9},ASC(E5498)&amp;1234567890))-1)</f>
        <v>Ti</v>
      </c>
      <c r="G5498" s="25">
        <f t="shared" si="170"/>
        <v>8</v>
      </c>
      <c r="H5498" s="25">
        <f>VLOOKUP(F5498,Table!$A$2:$C$121,2,0)</f>
        <v>4</v>
      </c>
      <c r="I5498" s="26">
        <f>VLOOKUP(F5498,Table!$A$2:$C$121,3,0)</f>
        <v>4</v>
      </c>
      <c r="J5498" s="17" t="s">
        <v>11400</v>
      </c>
      <c r="K5498" s="25" t="str">
        <f>LEFT(J5498,MIN(FIND({0,1,2,3,4,5,6,7,8,9},ASC(J5498)&amp;1234567890))-1)</f>
        <v>C</v>
      </c>
      <c r="L5498" s="25">
        <f t="shared" si="171"/>
        <v>5</v>
      </c>
      <c r="M5498" s="25">
        <f>VLOOKUP(K5498,Table!$A$2:$C$121,2,0)</f>
        <v>14</v>
      </c>
      <c r="N5498" s="26">
        <f>VLOOKUP(K5498,Table!$A$2:$C$121,3,0)</f>
        <v>2</v>
      </c>
      <c r="O5498" s="13" t="str">
        <f>VLOOKUP(A5498,Table!$U$1:$V$230,2,0)</f>
        <v>Trigonal</v>
      </c>
      <c r="P5498" s="1"/>
    </row>
    <row r="5499" spans="1:16">
      <c r="A5499" s="12">
        <v>166</v>
      </c>
      <c r="B5499" s="12">
        <v>23351</v>
      </c>
      <c r="C5499" s="12" t="s">
        <v>6050</v>
      </c>
      <c r="D5499" s="12" t="s">
        <v>6107</v>
      </c>
      <c r="E5499" s="17" t="s">
        <v>11313</v>
      </c>
      <c r="F5499" s="25" t="str">
        <f>LEFT(E5499,MIN(FIND({0,1,2,3,4,5,6,7,8,9},ASC(E5499)&amp;1234567890))-1)</f>
        <v>Tb</v>
      </c>
      <c r="G5499" s="25">
        <f t="shared" si="170"/>
        <v>1</v>
      </c>
      <c r="H5499" s="25">
        <f>VLOOKUP(F5499,Table!$A$2:$C$121,2,0)</f>
        <v>3</v>
      </c>
      <c r="I5499" s="26">
        <f>VLOOKUP(F5499,Table!$A$2:$C$121,3,0)</f>
        <v>6</v>
      </c>
      <c r="J5499" s="17" t="s">
        <v>11343</v>
      </c>
      <c r="K5499" s="25" t="str">
        <f>LEFT(J5499,MIN(FIND({0,1,2,3,4,5,6,7,8,9},ASC(J5499)&amp;1234567890))-1)</f>
        <v>Cl</v>
      </c>
      <c r="L5499" s="25">
        <f t="shared" si="171"/>
        <v>1</v>
      </c>
      <c r="M5499" s="25">
        <f>VLOOKUP(K5499,Table!$A$2:$C$121,2,0)</f>
        <v>17</v>
      </c>
      <c r="N5499" s="26">
        <f>VLOOKUP(K5499,Table!$A$2:$C$121,3,0)</f>
        <v>3</v>
      </c>
      <c r="O5499" s="13" t="str">
        <f>VLOOKUP(A5499,Table!$U$1:$V$230,2,0)</f>
        <v>Trigonal</v>
      </c>
      <c r="P5499" s="1"/>
    </row>
    <row r="5500" spans="1:16">
      <c r="A5500" s="12">
        <v>166</v>
      </c>
      <c r="B5500" s="12">
        <v>23353</v>
      </c>
      <c r="C5500" s="12" t="s">
        <v>6050</v>
      </c>
      <c r="D5500" s="12" t="s">
        <v>6108</v>
      </c>
      <c r="E5500" s="17" t="s">
        <v>11313</v>
      </c>
      <c r="F5500" s="25" t="str">
        <f>LEFT(E5500,MIN(FIND({0,1,2,3,4,5,6,7,8,9},ASC(E5500)&amp;1234567890))-1)</f>
        <v>Tb</v>
      </c>
      <c r="G5500" s="25">
        <f t="shared" si="170"/>
        <v>1</v>
      </c>
      <c r="H5500" s="25">
        <f>VLOOKUP(F5500,Table!$A$2:$C$121,2,0)</f>
        <v>3</v>
      </c>
      <c r="I5500" s="26">
        <f>VLOOKUP(F5500,Table!$A$2:$C$121,3,0)</f>
        <v>6</v>
      </c>
      <c r="J5500" s="17" t="s">
        <v>11344</v>
      </c>
      <c r="K5500" s="25" t="str">
        <f>LEFT(J5500,MIN(FIND({0,1,2,3,4,5,6,7,8,9},ASC(J5500)&amp;1234567890))-1)</f>
        <v>Br</v>
      </c>
      <c r="L5500" s="25">
        <f t="shared" si="171"/>
        <v>1</v>
      </c>
      <c r="M5500" s="25">
        <f>VLOOKUP(K5500,Table!$A$2:$C$121,2,0)</f>
        <v>17</v>
      </c>
      <c r="N5500" s="26">
        <f>VLOOKUP(K5500,Table!$A$2:$C$121,3,0)</f>
        <v>4</v>
      </c>
      <c r="O5500" s="13" t="str">
        <f>VLOOKUP(A5500,Table!$U$1:$V$230,2,0)</f>
        <v>Trigonal</v>
      </c>
      <c r="P5500" s="1"/>
    </row>
    <row r="5501" spans="1:16">
      <c r="A5501" s="12">
        <v>166</v>
      </c>
      <c r="B5501" s="12">
        <v>24410</v>
      </c>
      <c r="C5501" s="12" t="s">
        <v>6050</v>
      </c>
      <c r="D5501" s="12" t="s">
        <v>6109</v>
      </c>
      <c r="E5501" s="17" t="s">
        <v>46</v>
      </c>
      <c r="F5501" s="25" t="str">
        <f>LEFT(E5501,MIN(FIND({0,1,2,3,4,5,6,7,8,9},ASC(E5501)&amp;1234567890))-1)</f>
        <v>La</v>
      </c>
      <c r="G5501" s="25">
        <f t="shared" si="170"/>
        <v>1</v>
      </c>
      <c r="H5501" s="25">
        <f>VLOOKUP(F5501,Table!$A$2:$C$121,2,0)</f>
        <v>3</v>
      </c>
      <c r="I5501" s="26">
        <f>VLOOKUP(F5501,Table!$A$2:$C$121,3,0)</f>
        <v>6</v>
      </c>
      <c r="J5501" s="17" t="s">
        <v>11343</v>
      </c>
      <c r="K5501" s="25" t="str">
        <f>LEFT(J5501,MIN(FIND({0,1,2,3,4,5,6,7,8,9},ASC(J5501)&amp;1234567890))-1)</f>
        <v>Cl</v>
      </c>
      <c r="L5501" s="25">
        <f t="shared" si="171"/>
        <v>1</v>
      </c>
      <c r="M5501" s="25">
        <f>VLOOKUP(K5501,Table!$A$2:$C$121,2,0)</f>
        <v>17</v>
      </c>
      <c r="N5501" s="26">
        <f>VLOOKUP(K5501,Table!$A$2:$C$121,3,0)</f>
        <v>3</v>
      </c>
      <c r="O5501" s="13" t="str">
        <f>VLOOKUP(A5501,Table!$U$1:$V$230,2,0)</f>
        <v>Trigonal</v>
      </c>
      <c r="P5501" s="1"/>
    </row>
    <row r="5502" spans="1:16">
      <c r="A5502" s="12">
        <v>166</v>
      </c>
      <c r="B5502" s="12">
        <v>30072</v>
      </c>
      <c r="C5502" s="12" t="s">
        <v>6050</v>
      </c>
      <c r="D5502" s="12" t="s">
        <v>6110</v>
      </c>
      <c r="E5502" s="17" t="s">
        <v>377</v>
      </c>
      <c r="F5502" s="25" t="str">
        <f>LEFT(E5502,MIN(FIND({0,1,2,3,4,5,6,7,8,9},ASC(E5502)&amp;1234567890))-1)</f>
        <v>Zr</v>
      </c>
      <c r="G5502" s="25">
        <f t="shared" si="170"/>
        <v>1</v>
      </c>
      <c r="H5502" s="25">
        <f>VLOOKUP(F5502,Table!$A$2:$C$121,2,0)</f>
        <v>4</v>
      </c>
      <c r="I5502" s="26">
        <f>VLOOKUP(F5502,Table!$A$2:$C$121,3,0)</f>
        <v>5</v>
      </c>
      <c r="J5502" s="17" t="s">
        <v>12915</v>
      </c>
      <c r="K5502" s="25" t="str">
        <f>LEFT(J5502,MIN(FIND({0,1,2,3,4,5,6,7,8,9},ASC(J5502)&amp;1234567890))-1)</f>
        <v>B</v>
      </c>
      <c r="L5502" s="25">
        <f t="shared" si="171"/>
        <v>51</v>
      </c>
      <c r="M5502" s="25">
        <f>VLOOKUP(K5502,Table!$A$2:$C$121,2,0)</f>
        <v>13</v>
      </c>
      <c r="N5502" s="26">
        <f>VLOOKUP(K5502,Table!$A$2:$C$121,3,0)</f>
        <v>2</v>
      </c>
      <c r="O5502" s="13" t="str">
        <f>VLOOKUP(A5502,Table!$U$1:$V$230,2,0)</f>
        <v>Trigonal</v>
      </c>
      <c r="P5502" s="1"/>
    </row>
    <row r="5503" spans="1:16">
      <c r="A5503" s="12">
        <v>166</v>
      </c>
      <c r="B5503" s="12">
        <v>30255</v>
      </c>
      <c r="C5503" s="12" t="s">
        <v>6049</v>
      </c>
      <c r="D5503" s="12" t="s">
        <v>6111</v>
      </c>
      <c r="E5503" s="17" t="s">
        <v>11293</v>
      </c>
      <c r="F5503" s="25" t="str">
        <f>LEFT(E5503,MIN(FIND({0,1,2,3,4,5,6,7,8,9},ASC(E5503)&amp;1234567890))-1)</f>
        <v>Cd</v>
      </c>
      <c r="G5503" s="25">
        <f t="shared" si="170"/>
        <v>1</v>
      </c>
      <c r="H5503" s="25">
        <f>VLOOKUP(F5503,Table!$A$2:$C$121,2,0)</f>
        <v>12</v>
      </c>
      <c r="I5503" s="26">
        <f>VLOOKUP(F5503,Table!$A$2:$C$121,3,0)</f>
        <v>5</v>
      </c>
      <c r="J5503" s="17" t="s">
        <v>11305</v>
      </c>
      <c r="K5503" s="25" t="str">
        <f>LEFT(J5503,MIN(FIND({0,1,2,3,4,5,6,7,8,9},ASC(J5503)&amp;1234567890))-1)</f>
        <v>Cl</v>
      </c>
      <c r="L5503" s="25">
        <f t="shared" si="171"/>
        <v>2</v>
      </c>
      <c r="M5503" s="25">
        <f>VLOOKUP(K5503,Table!$A$2:$C$121,2,0)</f>
        <v>17</v>
      </c>
      <c r="N5503" s="26">
        <f>VLOOKUP(K5503,Table!$A$2:$C$121,3,0)</f>
        <v>3</v>
      </c>
      <c r="O5503" s="13" t="str">
        <f>VLOOKUP(A5503,Table!$U$1:$V$230,2,0)</f>
        <v>Trigonal</v>
      </c>
      <c r="P5503" s="1"/>
    </row>
    <row r="5504" spans="1:16">
      <c r="A5504" s="12">
        <v>166</v>
      </c>
      <c r="B5504" s="12">
        <v>30364</v>
      </c>
      <c r="C5504" s="12" t="s">
        <v>6050</v>
      </c>
      <c r="D5504" s="12" t="s">
        <v>6112</v>
      </c>
      <c r="E5504" s="17" t="s">
        <v>390</v>
      </c>
      <c r="F5504" s="25" t="str">
        <f>LEFT(E5504,MIN(FIND({0,1,2,3,4,5,6,7,8,9},ASC(E5504)&amp;1234567890))-1)</f>
        <v>W</v>
      </c>
      <c r="G5504" s="25">
        <f t="shared" si="170"/>
        <v>1</v>
      </c>
      <c r="H5504" s="25">
        <f>VLOOKUP(F5504,Table!$A$2:$C$121,2,0)</f>
        <v>6</v>
      </c>
      <c r="I5504" s="26">
        <f>VLOOKUP(F5504,Table!$A$2:$C$121,3,0)</f>
        <v>6</v>
      </c>
      <c r="J5504" s="17" t="s">
        <v>11358</v>
      </c>
      <c r="K5504" s="25" t="str">
        <f>LEFT(J5504,MIN(FIND({0,1,2,3,4,5,6,7,8,9},ASC(J5504)&amp;1234567890))-1)</f>
        <v>N</v>
      </c>
      <c r="L5504" s="25">
        <f t="shared" si="171"/>
        <v>2</v>
      </c>
      <c r="M5504" s="25">
        <f>VLOOKUP(K5504,Table!$A$2:$C$121,2,0)</f>
        <v>15</v>
      </c>
      <c r="N5504" s="26">
        <f>VLOOKUP(K5504,Table!$A$2:$C$121,3,0)</f>
        <v>2</v>
      </c>
      <c r="O5504" s="13" t="str">
        <f>VLOOKUP(A5504,Table!$U$1:$V$230,2,0)</f>
        <v>Trigonal</v>
      </c>
      <c r="P5504" s="1"/>
    </row>
    <row r="5505" spans="1:16">
      <c r="A5505" s="12">
        <v>166</v>
      </c>
      <c r="B5505" s="12">
        <v>30708</v>
      </c>
      <c r="C5505" s="12" t="s">
        <v>6050</v>
      </c>
      <c r="D5505" s="12" t="s">
        <v>6113</v>
      </c>
      <c r="E5505" s="17" t="s">
        <v>11336</v>
      </c>
      <c r="F5505" s="25" t="str">
        <f>LEFT(E5505,MIN(FIND({0,1,2,3,4,5,6,7,8,9},ASC(E5505)&amp;1234567890))-1)</f>
        <v>Y</v>
      </c>
      <c r="G5505" s="25">
        <f t="shared" si="170"/>
        <v>1</v>
      </c>
      <c r="H5505" s="25">
        <f>VLOOKUP(F5505,Table!$A$2:$C$121,2,0)</f>
        <v>3</v>
      </c>
      <c r="I5505" s="26">
        <f>VLOOKUP(F5505,Table!$A$2:$C$121,3,0)</f>
        <v>5</v>
      </c>
      <c r="J5505" s="17" t="s">
        <v>11343</v>
      </c>
      <c r="K5505" s="25" t="str">
        <f>LEFT(J5505,MIN(FIND({0,1,2,3,4,5,6,7,8,9},ASC(J5505)&amp;1234567890))-1)</f>
        <v>Cl</v>
      </c>
      <c r="L5505" s="25">
        <f t="shared" si="171"/>
        <v>1</v>
      </c>
      <c r="M5505" s="25">
        <f>VLOOKUP(K5505,Table!$A$2:$C$121,2,0)</f>
        <v>17</v>
      </c>
      <c r="N5505" s="26">
        <f>VLOOKUP(K5505,Table!$A$2:$C$121,3,0)</f>
        <v>3</v>
      </c>
      <c r="O5505" s="13" t="str">
        <f>VLOOKUP(A5505,Table!$U$1:$V$230,2,0)</f>
        <v>Trigonal</v>
      </c>
      <c r="P5505" s="1"/>
    </row>
    <row r="5506" spans="1:16">
      <c r="A5506" s="12">
        <v>166</v>
      </c>
      <c r="B5506" s="12">
        <v>37073</v>
      </c>
      <c r="C5506" s="12" t="s">
        <v>6050</v>
      </c>
      <c r="D5506" s="12" t="s">
        <v>6114</v>
      </c>
      <c r="E5506" s="17" t="s">
        <v>11286</v>
      </c>
      <c r="F5506" s="25" t="str">
        <f>LEFT(E5506,MIN(FIND({0,1,2,3,4,5,6,7,8,9},ASC(E5506)&amp;1234567890))-1)</f>
        <v>In</v>
      </c>
      <c r="G5506" s="25">
        <f t="shared" ref="G5506:G5569" si="172">IF(SUBSTITUTE(E5506,F5506,"")="",1,SUBSTITUTE(E5506,F5506,""))*1</f>
        <v>1</v>
      </c>
      <c r="H5506" s="25">
        <f>VLOOKUP(F5506,Table!$A$2:$C$121,2,0)</f>
        <v>13</v>
      </c>
      <c r="I5506" s="26">
        <f>VLOOKUP(F5506,Table!$A$2:$C$121,3,0)</f>
        <v>5</v>
      </c>
      <c r="J5506" s="17" t="s">
        <v>378</v>
      </c>
      <c r="K5506" s="25" t="str">
        <f>LEFT(J5506,MIN(FIND({0,1,2,3,4,5,6,7,8,9},ASC(J5506)&amp;1234567890))-1)</f>
        <v>P</v>
      </c>
      <c r="L5506" s="25">
        <f t="shared" ref="L5506:L5569" si="173">IF(SUBSTITUTE(J5506,K5506,"")="",1,SUBSTITUTE(J5506,K5506,""))*1</f>
        <v>3</v>
      </c>
      <c r="M5506" s="25">
        <f>VLOOKUP(K5506,Table!$A$2:$C$121,2,0)</f>
        <v>15</v>
      </c>
      <c r="N5506" s="26">
        <f>VLOOKUP(K5506,Table!$A$2:$C$121,3,0)</f>
        <v>3</v>
      </c>
      <c r="O5506" s="13" t="str">
        <f>VLOOKUP(A5506,Table!$U$1:$V$230,2,0)</f>
        <v>Trigonal</v>
      </c>
      <c r="P5506" s="1"/>
    </row>
    <row r="5507" spans="1:16">
      <c r="A5507" s="12">
        <v>166</v>
      </c>
      <c r="B5507" s="12">
        <v>30526</v>
      </c>
      <c r="C5507" s="12" t="s">
        <v>6050</v>
      </c>
      <c r="D5507" s="12" t="s">
        <v>6115</v>
      </c>
      <c r="E5507" s="17" t="s">
        <v>414</v>
      </c>
      <c r="F5507" s="25" t="str">
        <f>LEFT(E5507,MIN(FIND({0,1,2,3,4,5,6,7,8,9},ASC(E5507)&amp;1234567890))-1)</f>
        <v>Bi</v>
      </c>
      <c r="G5507" s="25">
        <f t="shared" si="172"/>
        <v>4</v>
      </c>
      <c r="H5507" s="25">
        <f>VLOOKUP(F5507,Table!$A$2:$C$121,2,0)</f>
        <v>15</v>
      </c>
      <c r="I5507" s="26">
        <f>VLOOKUP(F5507,Table!$A$2:$C$121,3,0)</f>
        <v>6</v>
      </c>
      <c r="J5507" s="17" t="s">
        <v>36</v>
      </c>
      <c r="K5507" s="25" t="str">
        <f>LEFT(J5507,MIN(FIND({0,1,2,3,4,5,6,7,8,9},ASC(J5507)&amp;1234567890))-1)</f>
        <v>Te</v>
      </c>
      <c r="L5507" s="25">
        <f t="shared" si="173"/>
        <v>3</v>
      </c>
      <c r="M5507" s="25">
        <f>VLOOKUP(K5507,Table!$A$2:$C$121,2,0)</f>
        <v>16</v>
      </c>
      <c r="N5507" s="26">
        <f>VLOOKUP(K5507,Table!$A$2:$C$121,3,0)</f>
        <v>5</v>
      </c>
      <c r="O5507" s="13" t="str">
        <f>VLOOKUP(A5507,Table!$U$1:$V$230,2,0)</f>
        <v>Trigonal</v>
      </c>
      <c r="P5507" s="1"/>
    </row>
    <row r="5508" spans="1:16">
      <c r="A5508" s="12">
        <v>166</v>
      </c>
      <c r="B5508" s="12">
        <v>33752</v>
      </c>
      <c r="C5508" s="12" t="s">
        <v>6050</v>
      </c>
      <c r="D5508" s="12" t="s">
        <v>6116</v>
      </c>
      <c r="E5508" s="17" t="s">
        <v>355</v>
      </c>
      <c r="F5508" s="25" t="str">
        <f>LEFT(E5508,MIN(FIND({0,1,2,3,4,5,6,7,8,9},ASC(E5508)&amp;1234567890))-1)</f>
        <v>Mn</v>
      </c>
      <c r="G5508" s="25">
        <f t="shared" si="172"/>
        <v>1</v>
      </c>
      <c r="H5508" s="25">
        <f>VLOOKUP(F5508,Table!$A$2:$C$121,2,0)</f>
        <v>7</v>
      </c>
      <c r="I5508" s="26">
        <f>VLOOKUP(F5508,Table!$A$2:$C$121,3,0)</f>
        <v>4</v>
      </c>
      <c r="J5508" s="17" t="s">
        <v>11305</v>
      </c>
      <c r="K5508" s="25" t="str">
        <f>LEFT(J5508,MIN(FIND({0,1,2,3,4,5,6,7,8,9},ASC(J5508)&amp;1234567890))-1)</f>
        <v>Cl</v>
      </c>
      <c r="L5508" s="25">
        <f t="shared" si="173"/>
        <v>2</v>
      </c>
      <c r="M5508" s="25">
        <f>VLOOKUP(K5508,Table!$A$2:$C$121,2,0)</f>
        <v>17</v>
      </c>
      <c r="N5508" s="26">
        <f>VLOOKUP(K5508,Table!$A$2:$C$121,3,0)</f>
        <v>3</v>
      </c>
      <c r="O5508" s="13" t="str">
        <f>VLOOKUP(A5508,Table!$U$1:$V$230,2,0)</f>
        <v>Trigonal</v>
      </c>
      <c r="P5508" s="1"/>
    </row>
    <row r="5509" spans="1:16">
      <c r="A5509" s="12">
        <v>166</v>
      </c>
      <c r="B5509" s="12">
        <v>38267</v>
      </c>
      <c r="C5509" s="12" t="s">
        <v>6049</v>
      </c>
      <c r="D5509" s="12" t="s">
        <v>6117</v>
      </c>
      <c r="E5509" s="17" t="s">
        <v>11498</v>
      </c>
      <c r="F5509" s="25" t="str">
        <f>LEFT(E5509,MIN(FIND({0,1,2,3,4,5,6,7,8,9},ASC(E5509)&amp;1234567890))-1)</f>
        <v>Rb</v>
      </c>
      <c r="G5509" s="25">
        <f t="shared" si="172"/>
        <v>1</v>
      </c>
      <c r="H5509" s="25">
        <f>VLOOKUP(F5509,Table!$A$2:$C$121,2,0)</f>
        <v>1</v>
      </c>
      <c r="I5509" s="26">
        <f>VLOOKUP(F5509,Table!$A$2:$C$121,3,0)</f>
        <v>5</v>
      </c>
      <c r="J5509" s="17" t="s">
        <v>11497</v>
      </c>
      <c r="K5509" s="25" t="str">
        <f>LEFT(J5509,MIN(FIND({0,1,2,3,4,5,6,7,8,9},ASC(J5509)&amp;1234567890))-1)</f>
        <v>Ga</v>
      </c>
      <c r="L5509" s="25">
        <f t="shared" si="173"/>
        <v>7</v>
      </c>
      <c r="M5509" s="25">
        <f>VLOOKUP(K5509,Table!$A$2:$C$121,2,0)</f>
        <v>13</v>
      </c>
      <c r="N5509" s="26">
        <f>VLOOKUP(K5509,Table!$A$2:$C$121,3,0)</f>
        <v>4</v>
      </c>
      <c r="O5509" s="13" t="str">
        <f>VLOOKUP(A5509,Table!$U$1:$V$230,2,0)</f>
        <v>Trigonal</v>
      </c>
      <c r="P5509" s="1"/>
    </row>
    <row r="5510" spans="1:16">
      <c r="A5510" s="12">
        <v>166</v>
      </c>
      <c r="B5510" s="12">
        <v>39554</v>
      </c>
      <c r="C5510" s="12" t="s">
        <v>6050</v>
      </c>
      <c r="D5510" s="12" t="s">
        <v>6118</v>
      </c>
      <c r="E5510" s="17" t="s">
        <v>11326</v>
      </c>
      <c r="F5510" s="25" t="str">
        <f>LEFT(E5510,MIN(FIND({0,1,2,3,4,5,6,7,8,9},ASC(E5510)&amp;1234567890))-1)</f>
        <v>Mo</v>
      </c>
      <c r="G5510" s="25">
        <f t="shared" si="172"/>
        <v>2</v>
      </c>
      <c r="H5510" s="25">
        <f>VLOOKUP(F5510,Table!$A$2:$C$121,2,0)</f>
        <v>6</v>
      </c>
      <c r="I5510" s="26">
        <f>VLOOKUP(F5510,Table!$A$2:$C$121,3,0)</f>
        <v>5</v>
      </c>
      <c r="J5510" s="17" t="s">
        <v>11511</v>
      </c>
      <c r="K5510" s="25" t="str">
        <f>LEFT(J5510,MIN(FIND({0,1,2,3,4,5,6,7,8,9},ASC(J5510)&amp;1234567890))-1)</f>
        <v>B</v>
      </c>
      <c r="L5510" s="25">
        <f t="shared" si="173"/>
        <v>4</v>
      </c>
      <c r="M5510" s="25">
        <f>VLOOKUP(K5510,Table!$A$2:$C$121,2,0)</f>
        <v>13</v>
      </c>
      <c r="N5510" s="26">
        <f>VLOOKUP(K5510,Table!$A$2:$C$121,3,0)</f>
        <v>2</v>
      </c>
      <c r="O5510" s="13" t="str">
        <f>VLOOKUP(A5510,Table!$U$1:$V$230,2,0)</f>
        <v>Trigonal</v>
      </c>
      <c r="P5510" s="1"/>
    </row>
    <row r="5511" spans="1:16">
      <c r="A5511" s="12">
        <v>166</v>
      </c>
      <c r="B5511" s="12">
        <v>62222</v>
      </c>
      <c r="C5511" s="12" t="s">
        <v>6050</v>
      </c>
      <c r="D5511" s="12" t="s">
        <v>6119</v>
      </c>
      <c r="E5511" s="17" t="s">
        <v>37</v>
      </c>
      <c r="F5511" s="25" t="str">
        <f>LEFT(E5511,MIN(FIND({0,1,2,3,4,5,6,7,8,9},ASC(E5511)&amp;1234567890))-1)</f>
        <v>Re</v>
      </c>
      <c r="G5511" s="25">
        <f t="shared" si="172"/>
        <v>1</v>
      </c>
      <c r="H5511" s="25">
        <f>VLOOKUP(F5511,Table!$A$2:$C$121,2,0)</f>
        <v>7</v>
      </c>
      <c r="I5511" s="26">
        <f>VLOOKUP(F5511,Table!$A$2:$C$121,3,0)</f>
        <v>6</v>
      </c>
      <c r="J5511" s="17" t="s">
        <v>367</v>
      </c>
      <c r="K5511" s="25" t="str">
        <f>LEFT(J5511,MIN(FIND({0,1,2,3,4,5,6,7,8,9},ASC(J5511)&amp;1234567890))-1)</f>
        <v>Cl</v>
      </c>
      <c r="L5511" s="25">
        <f t="shared" si="173"/>
        <v>3</v>
      </c>
      <c r="M5511" s="25">
        <f>VLOOKUP(K5511,Table!$A$2:$C$121,2,0)</f>
        <v>17</v>
      </c>
      <c r="N5511" s="26">
        <f>VLOOKUP(K5511,Table!$A$2:$C$121,3,0)</f>
        <v>3</v>
      </c>
      <c r="O5511" s="13" t="str">
        <f>VLOOKUP(A5511,Table!$U$1:$V$230,2,0)</f>
        <v>Trigonal</v>
      </c>
      <c r="P5511" s="1"/>
    </row>
    <row r="5512" spans="1:16">
      <c r="A5512" s="12">
        <v>166</v>
      </c>
      <c r="B5512" s="12">
        <v>62713</v>
      </c>
      <c r="C5512" s="12" t="s">
        <v>6050</v>
      </c>
      <c r="D5512" s="12" t="s">
        <v>6120</v>
      </c>
      <c r="E5512" s="17" t="s">
        <v>12916</v>
      </c>
      <c r="F5512" s="25" t="str">
        <f>LEFT(E5512,MIN(FIND({0,1,2,3,4,5,6,7,8,9},ASC(E5512)&amp;1234567890))-1)</f>
        <v>B</v>
      </c>
      <c r="G5512" s="25">
        <f t="shared" si="172"/>
        <v>11.15</v>
      </c>
      <c r="H5512" s="25">
        <f>VLOOKUP(F5512,Table!$A$2:$C$121,2,0)</f>
        <v>13</v>
      </c>
      <c r="I5512" s="26">
        <f>VLOOKUP(F5512,Table!$A$2:$C$121,3,0)</f>
        <v>2</v>
      </c>
      <c r="J5512" s="17" t="s">
        <v>12917</v>
      </c>
      <c r="K5512" s="25" t="str">
        <f>LEFT(J5512,MIN(FIND({0,1,2,3,4,5,6,7,8,9},ASC(J5512)&amp;1234567890))-1)</f>
        <v>C</v>
      </c>
      <c r="L5512" s="25">
        <f t="shared" si="173"/>
        <v>2.85</v>
      </c>
      <c r="M5512" s="25">
        <f>VLOOKUP(K5512,Table!$A$2:$C$121,2,0)</f>
        <v>14</v>
      </c>
      <c r="N5512" s="26">
        <f>VLOOKUP(K5512,Table!$A$2:$C$121,3,0)</f>
        <v>2</v>
      </c>
      <c r="O5512" s="13" t="str">
        <f>VLOOKUP(A5512,Table!$U$1:$V$230,2,0)</f>
        <v>Trigonal</v>
      </c>
      <c r="P5512" s="1"/>
    </row>
    <row r="5513" spans="1:16">
      <c r="A5513" s="12">
        <v>166</v>
      </c>
      <c r="B5513" s="12">
        <v>62748</v>
      </c>
      <c r="C5513" s="12" t="s">
        <v>6050</v>
      </c>
      <c r="D5513" s="12" t="s">
        <v>6121</v>
      </c>
      <c r="E5513" s="17" t="s">
        <v>12035</v>
      </c>
      <c r="F5513" s="25" t="str">
        <f>LEFT(E5513,MIN(FIND({0,1,2,3,4,5,6,7,8,9},ASC(E5513)&amp;1234567890))-1)</f>
        <v>B</v>
      </c>
      <c r="G5513" s="25">
        <f t="shared" si="172"/>
        <v>12</v>
      </c>
      <c r="H5513" s="25">
        <f>VLOOKUP(F5513,Table!$A$2:$C$121,2,0)</f>
        <v>13</v>
      </c>
      <c r="I5513" s="26">
        <f>VLOOKUP(F5513,Table!$A$2:$C$121,3,0)</f>
        <v>2</v>
      </c>
      <c r="J5513" s="17" t="s">
        <v>30</v>
      </c>
      <c r="K5513" s="25" t="str">
        <f>LEFT(J5513,MIN(FIND({0,1,2,3,4,5,6,7,8,9},ASC(J5513)&amp;1234567890))-1)</f>
        <v>P</v>
      </c>
      <c r="L5513" s="25">
        <f t="shared" si="173"/>
        <v>2</v>
      </c>
      <c r="M5513" s="25">
        <f>VLOOKUP(K5513,Table!$A$2:$C$121,2,0)</f>
        <v>15</v>
      </c>
      <c r="N5513" s="26">
        <f>VLOOKUP(K5513,Table!$A$2:$C$121,3,0)</f>
        <v>3</v>
      </c>
      <c r="O5513" s="13" t="str">
        <f>VLOOKUP(A5513,Table!$U$1:$V$230,2,0)</f>
        <v>Trigonal</v>
      </c>
      <c r="P5513" s="1"/>
    </row>
    <row r="5514" spans="1:16">
      <c r="A5514" s="12">
        <v>166</v>
      </c>
      <c r="B5514" s="12">
        <v>62749</v>
      </c>
      <c r="C5514" s="12" t="s">
        <v>6050</v>
      </c>
      <c r="D5514" s="12" t="s">
        <v>6122</v>
      </c>
      <c r="E5514" s="17" t="s">
        <v>12035</v>
      </c>
      <c r="F5514" s="25" t="str">
        <f>LEFT(E5514,MIN(FIND({0,1,2,3,4,5,6,7,8,9},ASC(E5514)&amp;1234567890))-1)</f>
        <v>B</v>
      </c>
      <c r="G5514" s="25">
        <f t="shared" si="172"/>
        <v>12</v>
      </c>
      <c r="H5514" s="25">
        <f>VLOOKUP(F5514,Table!$A$2:$C$121,2,0)</f>
        <v>13</v>
      </c>
      <c r="I5514" s="26">
        <f>VLOOKUP(F5514,Table!$A$2:$C$121,3,0)</f>
        <v>2</v>
      </c>
      <c r="J5514" s="17" t="s">
        <v>453</v>
      </c>
      <c r="K5514" s="25" t="str">
        <f>LEFT(J5514,MIN(FIND({0,1,2,3,4,5,6,7,8,9},ASC(J5514)&amp;1234567890))-1)</f>
        <v>As</v>
      </c>
      <c r="L5514" s="25">
        <f t="shared" si="173"/>
        <v>2</v>
      </c>
      <c r="M5514" s="25">
        <f>VLOOKUP(K5514,Table!$A$2:$C$121,2,0)</f>
        <v>15</v>
      </c>
      <c r="N5514" s="26">
        <f>VLOOKUP(K5514,Table!$A$2:$C$121,3,0)</f>
        <v>4</v>
      </c>
      <c r="O5514" s="13" t="str">
        <f>VLOOKUP(A5514,Table!$U$1:$V$230,2,0)</f>
        <v>Trigonal</v>
      </c>
      <c r="P5514" s="1"/>
    </row>
    <row r="5515" spans="1:16">
      <c r="A5515" s="12">
        <v>166</v>
      </c>
      <c r="B5515" s="12">
        <v>62750</v>
      </c>
      <c r="C5515" s="12" t="s">
        <v>6050</v>
      </c>
      <c r="D5515" s="12" t="s">
        <v>6123</v>
      </c>
      <c r="E5515" s="17" t="s">
        <v>12918</v>
      </c>
      <c r="F5515" s="25" t="str">
        <f>LEFT(E5515,MIN(FIND({0,1,2,3,4,5,6,7,8,9},ASC(E5515)&amp;1234567890))-1)</f>
        <v>B</v>
      </c>
      <c r="G5515" s="25">
        <f t="shared" si="172"/>
        <v>6.5</v>
      </c>
      <c r="H5515" s="25">
        <f>VLOOKUP(F5515,Table!$A$2:$C$121,2,0)</f>
        <v>13</v>
      </c>
      <c r="I5515" s="26">
        <f>VLOOKUP(F5515,Table!$A$2:$C$121,3,0)</f>
        <v>2</v>
      </c>
      <c r="J5515" s="17" t="s">
        <v>614</v>
      </c>
      <c r="K5515" s="25" t="str">
        <f>LEFT(J5515,MIN(FIND({0,1,2,3,4,5,6,7,8,9},ASC(J5515)&amp;1234567890))-1)</f>
        <v>C</v>
      </c>
      <c r="L5515" s="25">
        <f t="shared" si="173"/>
        <v>1</v>
      </c>
      <c r="M5515" s="25">
        <f>VLOOKUP(K5515,Table!$A$2:$C$121,2,0)</f>
        <v>14</v>
      </c>
      <c r="N5515" s="26">
        <f>VLOOKUP(K5515,Table!$A$2:$C$121,3,0)</f>
        <v>2</v>
      </c>
      <c r="O5515" s="13" t="str">
        <f>VLOOKUP(A5515,Table!$U$1:$V$230,2,0)</f>
        <v>Trigonal</v>
      </c>
      <c r="P5515" s="1"/>
    </row>
    <row r="5516" spans="1:16">
      <c r="A5516" s="12">
        <v>166</v>
      </c>
      <c r="B5516" s="12">
        <v>62879</v>
      </c>
      <c r="C5516" s="12" t="s">
        <v>6050</v>
      </c>
      <c r="D5516" s="12" t="s">
        <v>6124</v>
      </c>
      <c r="E5516" s="17" t="s">
        <v>70</v>
      </c>
      <c r="F5516" s="25" t="str">
        <f>LEFT(E5516,MIN(FIND({0,1,2,3,4,5,6,7,8,9},ASC(E5516)&amp;1234567890))-1)</f>
        <v>Zn</v>
      </c>
      <c r="G5516" s="25">
        <f t="shared" si="172"/>
        <v>1</v>
      </c>
      <c r="H5516" s="25">
        <f>VLOOKUP(F5516,Table!$A$2:$C$121,2,0)</f>
        <v>12</v>
      </c>
      <c r="I5516" s="26">
        <f>VLOOKUP(F5516,Table!$A$2:$C$121,3,0)</f>
        <v>4</v>
      </c>
      <c r="J5516" s="17" t="s">
        <v>12919</v>
      </c>
      <c r="K5516" s="25" t="str">
        <f>LEFT(J5516,MIN(FIND({0,1,2,3,4,5,6,7,8,9},ASC(J5516)&amp;1234567890))-1)</f>
        <v>B</v>
      </c>
      <c r="L5516" s="25">
        <f t="shared" si="173"/>
        <v>25.65</v>
      </c>
      <c r="M5516" s="25">
        <f>VLOOKUP(K5516,Table!$A$2:$C$121,2,0)</f>
        <v>13</v>
      </c>
      <c r="N5516" s="26">
        <f>VLOOKUP(K5516,Table!$A$2:$C$121,3,0)</f>
        <v>2</v>
      </c>
      <c r="O5516" s="13" t="str">
        <f>VLOOKUP(A5516,Table!$U$1:$V$230,2,0)</f>
        <v>Trigonal</v>
      </c>
      <c r="P5516" s="1"/>
    </row>
    <row r="5517" spans="1:16">
      <c r="A5517" s="12">
        <v>166</v>
      </c>
      <c r="B5517" s="12">
        <v>60377</v>
      </c>
      <c r="C5517" s="12" t="s">
        <v>6050</v>
      </c>
      <c r="D5517" s="12" t="s">
        <v>6125</v>
      </c>
      <c r="E5517" s="17" t="s">
        <v>343</v>
      </c>
      <c r="F5517" s="25" t="str">
        <f>LEFT(E5517,MIN(FIND({0,1,2,3,4,5,6,7,8,9},ASC(E5517)&amp;1234567890))-1)</f>
        <v>U</v>
      </c>
      <c r="G5517" s="25">
        <f t="shared" si="172"/>
        <v>1</v>
      </c>
      <c r="H5517" s="25">
        <f>VLOOKUP(F5517,Table!$A$2:$C$121,2,0)</f>
        <v>3</v>
      </c>
      <c r="I5517" s="26">
        <f>VLOOKUP(F5517,Table!$A$2:$C$121,3,0)</f>
        <v>7</v>
      </c>
      <c r="J5517" s="17" t="s">
        <v>68</v>
      </c>
      <c r="K5517" s="25" t="str">
        <f>LEFT(J5517,MIN(FIND({0,1,2,3,4,5,6,7,8,9},ASC(J5517)&amp;1234567890))-1)</f>
        <v>N</v>
      </c>
      <c r="L5517" s="25">
        <f t="shared" si="173"/>
        <v>1</v>
      </c>
      <c r="M5517" s="25">
        <f>VLOOKUP(K5517,Table!$A$2:$C$121,2,0)</f>
        <v>15</v>
      </c>
      <c r="N5517" s="26">
        <f>VLOOKUP(K5517,Table!$A$2:$C$121,3,0)</f>
        <v>2</v>
      </c>
      <c r="O5517" s="13" t="str">
        <f>VLOOKUP(A5517,Table!$U$1:$V$230,2,0)</f>
        <v>Trigonal</v>
      </c>
      <c r="P5517" s="1"/>
    </row>
    <row r="5518" spans="1:16">
      <c r="A5518" s="12">
        <v>166</v>
      </c>
      <c r="B5518" s="12">
        <v>62343</v>
      </c>
      <c r="C5518" s="12" t="s">
        <v>6050</v>
      </c>
      <c r="D5518" s="12" t="s">
        <v>6126</v>
      </c>
      <c r="E5518" s="17" t="s">
        <v>11969</v>
      </c>
      <c r="F5518" s="25" t="str">
        <f>LEFT(E5518,MIN(FIND({0,1,2,3,4,5,6,7,8,9},ASC(E5518)&amp;1234567890))-1)</f>
        <v>Sr</v>
      </c>
      <c r="G5518" s="25">
        <f t="shared" si="172"/>
        <v>5</v>
      </c>
      <c r="H5518" s="25">
        <f>VLOOKUP(F5518,Table!$A$2:$C$121,2,0)</f>
        <v>2</v>
      </c>
      <c r="I5518" s="26">
        <f>VLOOKUP(F5518,Table!$A$2:$C$121,3,0)</f>
        <v>5</v>
      </c>
      <c r="J5518" s="17" t="s">
        <v>11694</v>
      </c>
      <c r="K5518" s="25" t="str">
        <f>LEFT(J5518,MIN(FIND({0,1,2,3,4,5,6,7,8,9},ASC(J5518)&amp;1234567890))-1)</f>
        <v>Al</v>
      </c>
      <c r="L5518" s="25">
        <f t="shared" si="173"/>
        <v>9</v>
      </c>
      <c r="M5518" s="25">
        <f>VLOOKUP(K5518,Table!$A$2:$C$121,2,0)</f>
        <v>13</v>
      </c>
      <c r="N5518" s="26">
        <f>VLOOKUP(K5518,Table!$A$2:$C$121,3,0)</f>
        <v>3</v>
      </c>
      <c r="O5518" s="13" t="str">
        <f>VLOOKUP(A5518,Table!$U$1:$V$230,2,0)</f>
        <v>Trigonal</v>
      </c>
      <c r="P5518" s="1"/>
    </row>
    <row r="5519" spans="1:16">
      <c r="A5519" s="12">
        <v>166</v>
      </c>
      <c r="B5519" s="12">
        <v>40394</v>
      </c>
      <c r="C5519" s="12" t="s">
        <v>6050</v>
      </c>
      <c r="D5519" s="12" t="s">
        <v>6127</v>
      </c>
      <c r="E5519" s="17" t="s">
        <v>12920</v>
      </c>
      <c r="F5519" s="25" t="str">
        <f>LEFT(E5519,MIN(FIND({0,1,2,3,4,5,6,7,8,9},ASC(E5519)&amp;1234567890))-1)</f>
        <v>B</v>
      </c>
      <c r="G5519" s="25">
        <f t="shared" si="172"/>
        <v>315.60000000000002</v>
      </c>
      <c r="H5519" s="25">
        <f>VLOOKUP(F5519,Table!$A$2:$C$121,2,0)</f>
        <v>13</v>
      </c>
      <c r="I5519" s="26">
        <f>VLOOKUP(F5519,Table!$A$2:$C$121,3,0)</f>
        <v>2</v>
      </c>
      <c r="J5519" s="17" t="s">
        <v>12921</v>
      </c>
      <c r="K5519" s="25" t="str">
        <f>LEFT(J5519,MIN(FIND({0,1,2,3,4,5,6,7,8,9},ASC(J5519)&amp;1234567890))-1)</f>
        <v>Sc</v>
      </c>
      <c r="L5519" s="25">
        <f t="shared" si="173"/>
        <v>3.95</v>
      </c>
      <c r="M5519" s="25">
        <f>VLOOKUP(K5519,Table!$A$2:$C$121,2,0)</f>
        <v>3</v>
      </c>
      <c r="N5519" s="26">
        <f>VLOOKUP(K5519,Table!$A$2:$C$121,3,0)</f>
        <v>4</v>
      </c>
      <c r="O5519" s="13" t="str">
        <f>VLOOKUP(A5519,Table!$U$1:$V$230,2,0)</f>
        <v>Trigonal</v>
      </c>
      <c r="P5519" s="1"/>
    </row>
    <row r="5520" spans="1:16">
      <c r="A5520" s="12">
        <v>166</v>
      </c>
      <c r="B5520" s="12">
        <v>40395</v>
      </c>
      <c r="C5520" s="12" t="s">
        <v>6050</v>
      </c>
      <c r="D5520" s="12" t="s">
        <v>6128</v>
      </c>
      <c r="E5520" s="17" t="s">
        <v>12922</v>
      </c>
      <c r="F5520" s="25" t="str">
        <f>LEFT(E5520,MIN(FIND({0,1,2,3,4,5,6,7,8,9},ASC(E5520)&amp;1234567890))-1)</f>
        <v>B</v>
      </c>
      <c r="G5520" s="25">
        <f t="shared" si="172"/>
        <v>311.89999999999998</v>
      </c>
      <c r="H5520" s="25">
        <f>VLOOKUP(F5520,Table!$A$2:$C$121,2,0)</f>
        <v>13</v>
      </c>
      <c r="I5520" s="26">
        <f>VLOOKUP(F5520,Table!$A$2:$C$121,3,0)</f>
        <v>2</v>
      </c>
      <c r="J5520" s="17" t="s">
        <v>12923</v>
      </c>
      <c r="K5520" s="25" t="str">
        <f>LEFT(J5520,MIN(FIND({0,1,2,3,4,5,6,7,8,9},ASC(J5520)&amp;1234567890))-1)</f>
        <v>Sc</v>
      </c>
      <c r="L5520" s="25">
        <f t="shared" si="173"/>
        <v>4.88</v>
      </c>
      <c r="M5520" s="25">
        <f>VLOOKUP(K5520,Table!$A$2:$C$121,2,0)</f>
        <v>3</v>
      </c>
      <c r="N5520" s="26">
        <f>VLOOKUP(K5520,Table!$A$2:$C$121,3,0)</f>
        <v>4</v>
      </c>
      <c r="O5520" s="13" t="str">
        <f>VLOOKUP(A5520,Table!$U$1:$V$230,2,0)</f>
        <v>Trigonal</v>
      </c>
      <c r="P5520" s="1"/>
    </row>
    <row r="5521" spans="1:16">
      <c r="A5521" s="12">
        <v>166</v>
      </c>
      <c r="B5521" s="12">
        <v>40396</v>
      </c>
      <c r="C5521" s="12" t="s">
        <v>6050</v>
      </c>
      <c r="D5521" s="12" t="s">
        <v>6129</v>
      </c>
      <c r="E5521" s="17" t="s">
        <v>12924</v>
      </c>
      <c r="F5521" s="25" t="str">
        <f>LEFT(E5521,MIN(FIND({0,1,2,3,4,5,6,7,8,9},ASC(E5521)&amp;1234567890))-1)</f>
        <v>B</v>
      </c>
      <c r="G5521" s="25">
        <f t="shared" si="172"/>
        <v>310.2</v>
      </c>
      <c r="H5521" s="25">
        <f>VLOOKUP(F5521,Table!$A$2:$C$121,2,0)</f>
        <v>13</v>
      </c>
      <c r="I5521" s="26">
        <f>VLOOKUP(F5521,Table!$A$2:$C$121,3,0)</f>
        <v>2</v>
      </c>
      <c r="J5521" s="17" t="s">
        <v>12925</v>
      </c>
      <c r="K5521" s="25" t="str">
        <f>LEFT(J5521,MIN(FIND({0,1,2,3,4,5,6,7,8,9},ASC(J5521)&amp;1234567890))-1)</f>
        <v>Hf</v>
      </c>
      <c r="L5521" s="25">
        <f t="shared" si="173"/>
        <v>6.22</v>
      </c>
      <c r="M5521" s="25">
        <f>VLOOKUP(K5521,Table!$A$2:$C$121,2,0)</f>
        <v>4</v>
      </c>
      <c r="N5521" s="26">
        <f>VLOOKUP(K5521,Table!$A$2:$C$121,3,0)</f>
        <v>6</v>
      </c>
      <c r="O5521" s="13" t="str">
        <f>VLOOKUP(A5521,Table!$U$1:$V$230,2,0)</f>
        <v>Trigonal</v>
      </c>
      <c r="P5521" s="1"/>
    </row>
    <row r="5522" spans="1:16">
      <c r="A5522" s="12">
        <v>166</v>
      </c>
      <c r="B5522" s="12">
        <v>41369</v>
      </c>
      <c r="C5522" s="12" t="s">
        <v>6050</v>
      </c>
      <c r="D5522" s="12" t="s">
        <v>836</v>
      </c>
      <c r="E5522" s="17" t="s">
        <v>11398</v>
      </c>
      <c r="F5522" s="25" t="str">
        <f>LEFT(E5522,MIN(FIND({0,1,2,3,4,5,6,7,8,9},ASC(E5522)&amp;1234567890))-1)</f>
        <v>Li</v>
      </c>
      <c r="G5522" s="25">
        <f t="shared" si="172"/>
        <v>8</v>
      </c>
      <c r="H5522" s="25">
        <f>VLOOKUP(F5522,Table!$A$2:$C$121,2,0)</f>
        <v>1</v>
      </c>
      <c r="I5522" s="26">
        <f>VLOOKUP(F5522,Table!$A$2:$C$121,3,0)</f>
        <v>2</v>
      </c>
      <c r="J5522" s="17" t="s">
        <v>597</v>
      </c>
      <c r="K5522" s="25" t="str">
        <f>LEFT(J5522,MIN(FIND({0,1,2,3,4,5,6,7,8,9},ASC(J5522)&amp;1234567890))-1)</f>
        <v>Pb</v>
      </c>
      <c r="L5522" s="25">
        <f t="shared" si="173"/>
        <v>3</v>
      </c>
      <c r="M5522" s="25">
        <f>VLOOKUP(K5522,Table!$A$2:$C$121,2,0)</f>
        <v>14</v>
      </c>
      <c r="N5522" s="26">
        <f>VLOOKUP(K5522,Table!$A$2:$C$121,3,0)</f>
        <v>6</v>
      </c>
      <c r="O5522" s="13" t="str">
        <f>VLOOKUP(A5522,Table!$U$1:$V$230,2,0)</f>
        <v>Trigonal</v>
      </c>
      <c r="P5522" s="1"/>
    </row>
    <row r="5523" spans="1:16">
      <c r="A5523" s="12">
        <v>166</v>
      </c>
      <c r="B5523" s="12">
        <v>41371</v>
      </c>
      <c r="C5523" s="12" t="s">
        <v>6050</v>
      </c>
      <c r="D5523" s="12" t="s">
        <v>933</v>
      </c>
      <c r="E5523" s="17" t="s">
        <v>11464</v>
      </c>
      <c r="F5523" s="25" t="str">
        <f>LEFT(E5523,MIN(FIND({0,1,2,3,4,5,6,7,8,9},ASC(E5523)&amp;1234567890))-1)</f>
        <v>Pt</v>
      </c>
      <c r="G5523" s="25">
        <f t="shared" si="172"/>
        <v>2</v>
      </c>
      <c r="H5523" s="25">
        <f>VLOOKUP(F5523,Table!$A$2:$C$121,2,0)</f>
        <v>10</v>
      </c>
      <c r="I5523" s="26">
        <f>VLOOKUP(F5523,Table!$A$2:$C$121,3,0)</f>
        <v>6</v>
      </c>
      <c r="J5523" s="17" t="s">
        <v>36</v>
      </c>
      <c r="K5523" s="25" t="str">
        <f>LEFT(J5523,MIN(FIND({0,1,2,3,4,5,6,7,8,9},ASC(J5523)&amp;1234567890))-1)</f>
        <v>Te</v>
      </c>
      <c r="L5523" s="25">
        <f t="shared" si="173"/>
        <v>3</v>
      </c>
      <c r="M5523" s="25">
        <f>VLOOKUP(K5523,Table!$A$2:$C$121,2,0)</f>
        <v>16</v>
      </c>
      <c r="N5523" s="26">
        <f>VLOOKUP(K5523,Table!$A$2:$C$121,3,0)</f>
        <v>5</v>
      </c>
      <c r="O5523" s="13" t="str">
        <f>VLOOKUP(A5523,Table!$U$1:$V$230,2,0)</f>
        <v>Trigonal</v>
      </c>
      <c r="P5523" s="1"/>
    </row>
    <row r="5524" spans="1:16">
      <c r="A5524" s="12">
        <v>166</v>
      </c>
      <c r="B5524" s="12">
        <v>41372</v>
      </c>
      <c r="C5524" s="12" t="s">
        <v>6050</v>
      </c>
      <c r="D5524" s="12" t="s">
        <v>932</v>
      </c>
      <c r="E5524" s="17" t="s">
        <v>11355</v>
      </c>
      <c r="F5524" s="25" t="str">
        <f>LEFT(E5524,MIN(FIND({0,1,2,3,4,5,6,7,8,9},ASC(E5524)&amp;1234567890))-1)</f>
        <v>Pt</v>
      </c>
      <c r="G5524" s="25">
        <f t="shared" si="172"/>
        <v>3</v>
      </c>
      <c r="H5524" s="25">
        <f>VLOOKUP(F5524,Table!$A$2:$C$121,2,0)</f>
        <v>10</v>
      </c>
      <c r="I5524" s="26">
        <f>VLOOKUP(F5524,Table!$A$2:$C$121,3,0)</f>
        <v>6</v>
      </c>
      <c r="J5524" s="17" t="s">
        <v>381</v>
      </c>
      <c r="K5524" s="25" t="str">
        <f>LEFT(J5524,MIN(FIND({0,1,2,3,4,5,6,7,8,9},ASC(J5524)&amp;1234567890))-1)</f>
        <v>Te</v>
      </c>
      <c r="L5524" s="25">
        <f t="shared" si="173"/>
        <v>4</v>
      </c>
      <c r="M5524" s="25">
        <f>VLOOKUP(K5524,Table!$A$2:$C$121,2,0)</f>
        <v>16</v>
      </c>
      <c r="N5524" s="26">
        <f>VLOOKUP(K5524,Table!$A$2:$C$121,3,0)</f>
        <v>5</v>
      </c>
      <c r="O5524" s="13" t="str">
        <f>VLOOKUP(A5524,Table!$U$1:$V$230,2,0)</f>
        <v>Trigonal</v>
      </c>
      <c r="P5524" s="1"/>
    </row>
    <row r="5525" spans="1:16">
      <c r="A5525" s="12">
        <v>166</v>
      </c>
      <c r="B5525" s="12">
        <v>68152</v>
      </c>
      <c r="C5525" s="12" t="s">
        <v>6050</v>
      </c>
      <c r="D5525" s="12" t="s">
        <v>6130</v>
      </c>
      <c r="E5525" s="17" t="s">
        <v>12926</v>
      </c>
      <c r="F5525" s="25" t="str">
        <f>LEFT(E5525,MIN(FIND({0,1,2,3,4,5,6,7,8,9},ASC(E5525)&amp;1234567890))-1)</f>
        <v>B</v>
      </c>
      <c r="G5525" s="25">
        <f t="shared" si="172"/>
        <v>11.72</v>
      </c>
      <c r="H5525" s="25">
        <f>VLOOKUP(F5525,Table!$A$2:$C$121,2,0)</f>
        <v>13</v>
      </c>
      <c r="I5525" s="26">
        <f>VLOOKUP(F5525,Table!$A$2:$C$121,3,0)</f>
        <v>2</v>
      </c>
      <c r="J5525" s="17" t="s">
        <v>12927</v>
      </c>
      <c r="K5525" s="25" t="str">
        <f>LEFT(J5525,MIN(FIND({0,1,2,3,4,5,6,7,8,9},ASC(J5525)&amp;1234567890))-1)</f>
        <v>C</v>
      </c>
      <c r="L5525" s="25">
        <f t="shared" si="173"/>
        <v>3.28</v>
      </c>
      <c r="M5525" s="25">
        <f>VLOOKUP(K5525,Table!$A$2:$C$121,2,0)</f>
        <v>14</v>
      </c>
      <c r="N5525" s="26">
        <f>VLOOKUP(K5525,Table!$A$2:$C$121,3,0)</f>
        <v>2</v>
      </c>
      <c r="O5525" s="13" t="str">
        <f>VLOOKUP(A5525,Table!$U$1:$V$230,2,0)</f>
        <v>Trigonal</v>
      </c>
      <c r="P5525" s="1"/>
    </row>
    <row r="5526" spans="1:16">
      <c r="A5526" s="12">
        <v>166</v>
      </c>
      <c r="B5526" s="12">
        <v>68424</v>
      </c>
      <c r="C5526" s="12" t="s">
        <v>6050</v>
      </c>
      <c r="D5526" s="12" t="s">
        <v>6131</v>
      </c>
      <c r="E5526" s="17" t="s">
        <v>11352</v>
      </c>
      <c r="F5526" s="25" t="str">
        <f>LEFT(E5526,MIN(FIND({0,1,2,3,4,5,6,7,8,9},ASC(E5526)&amp;1234567890))-1)</f>
        <v>Al</v>
      </c>
      <c r="G5526" s="25">
        <f t="shared" si="172"/>
        <v>1</v>
      </c>
      <c r="H5526" s="25">
        <f>VLOOKUP(F5526,Table!$A$2:$C$121,2,0)</f>
        <v>13</v>
      </c>
      <c r="I5526" s="26">
        <f>VLOOKUP(F5526,Table!$A$2:$C$121,3,0)</f>
        <v>3</v>
      </c>
      <c r="J5526" s="17" t="s">
        <v>12913</v>
      </c>
      <c r="K5526" s="25" t="str">
        <f>LEFT(J5526,MIN(FIND({0,1,2,3,4,5,6,7,8,9},ASC(J5526)&amp;1234567890))-1)</f>
        <v>B</v>
      </c>
      <c r="L5526" s="25">
        <f t="shared" si="173"/>
        <v>31</v>
      </c>
      <c r="M5526" s="25">
        <f>VLOOKUP(K5526,Table!$A$2:$C$121,2,0)</f>
        <v>13</v>
      </c>
      <c r="N5526" s="26">
        <f>VLOOKUP(K5526,Table!$A$2:$C$121,3,0)</f>
        <v>2</v>
      </c>
      <c r="O5526" s="13" t="str">
        <f>VLOOKUP(A5526,Table!$U$1:$V$230,2,0)</f>
        <v>Trigonal</v>
      </c>
      <c r="P5526" s="1"/>
    </row>
    <row r="5527" spans="1:16">
      <c r="A5527" s="12">
        <v>166</v>
      </c>
      <c r="B5527" s="12">
        <v>67500</v>
      </c>
      <c r="C5527" s="12" t="s">
        <v>6050</v>
      </c>
      <c r="D5527" s="12" t="s">
        <v>5875</v>
      </c>
      <c r="E5527" s="17" t="s">
        <v>355</v>
      </c>
      <c r="F5527" s="25" t="str">
        <f>LEFT(E5527,MIN(FIND({0,1,2,3,4,5,6,7,8,9},ASC(E5527)&amp;1234567890))-1)</f>
        <v>Mn</v>
      </c>
      <c r="G5527" s="25">
        <f t="shared" si="172"/>
        <v>1</v>
      </c>
      <c r="H5527" s="25">
        <f>VLOOKUP(F5527,Table!$A$2:$C$121,2,0)</f>
        <v>7</v>
      </c>
      <c r="I5527" s="26">
        <f>VLOOKUP(F5527,Table!$A$2:$C$121,3,0)</f>
        <v>4</v>
      </c>
      <c r="J5527" s="17" t="s">
        <v>11403</v>
      </c>
      <c r="K5527" s="25" t="str">
        <f>LEFT(J5527,MIN(FIND({0,1,2,3,4,5,6,7,8,9},ASC(J5527)&amp;1234567890))-1)</f>
        <v>Br</v>
      </c>
      <c r="L5527" s="25">
        <f t="shared" si="173"/>
        <v>2</v>
      </c>
      <c r="M5527" s="25">
        <f>VLOOKUP(K5527,Table!$A$2:$C$121,2,0)</f>
        <v>17</v>
      </c>
      <c r="N5527" s="26">
        <f>VLOOKUP(K5527,Table!$A$2:$C$121,3,0)</f>
        <v>4</v>
      </c>
      <c r="O5527" s="13" t="str">
        <f>VLOOKUP(A5527,Table!$U$1:$V$230,2,0)</f>
        <v>Trigonal</v>
      </c>
      <c r="P5527" s="1"/>
    </row>
    <row r="5528" spans="1:16">
      <c r="A5528" s="12">
        <v>166</v>
      </c>
      <c r="B5528" s="12">
        <v>66751</v>
      </c>
      <c r="C5528" s="12" t="s">
        <v>6050</v>
      </c>
      <c r="D5528" s="12" t="s">
        <v>5768</v>
      </c>
      <c r="E5528" s="17" t="s">
        <v>11480</v>
      </c>
      <c r="F5528" s="25" t="str">
        <f>LEFT(E5528,MIN(FIND({0,1,2,3,4,5,6,7,8,9},ASC(E5528)&amp;1234567890))-1)</f>
        <v>Al</v>
      </c>
      <c r="G5528" s="25">
        <f t="shared" si="172"/>
        <v>4</v>
      </c>
      <c r="H5528" s="25">
        <f>VLOOKUP(F5528,Table!$A$2:$C$121,2,0)</f>
        <v>13</v>
      </c>
      <c r="I5528" s="26">
        <f>VLOOKUP(F5528,Table!$A$2:$C$121,3,0)</f>
        <v>3</v>
      </c>
      <c r="J5528" s="17" t="s">
        <v>406</v>
      </c>
      <c r="K5528" s="25" t="str">
        <f>LEFT(J5528,MIN(FIND({0,1,2,3,4,5,6,7,8,9},ASC(J5528)&amp;1234567890))-1)</f>
        <v>C</v>
      </c>
      <c r="L5528" s="25">
        <f t="shared" si="173"/>
        <v>3</v>
      </c>
      <c r="M5528" s="25">
        <f>VLOOKUP(K5528,Table!$A$2:$C$121,2,0)</f>
        <v>14</v>
      </c>
      <c r="N5528" s="26">
        <f>VLOOKUP(K5528,Table!$A$2:$C$121,3,0)</f>
        <v>2</v>
      </c>
      <c r="O5528" s="13" t="str">
        <f>VLOOKUP(A5528,Table!$U$1:$V$230,2,0)</f>
        <v>Trigonal</v>
      </c>
      <c r="P5528" s="1"/>
    </row>
    <row r="5529" spans="1:16">
      <c r="A5529" s="12">
        <v>166</v>
      </c>
      <c r="B5529" s="12">
        <v>68110</v>
      </c>
      <c r="C5529" s="12" t="s">
        <v>6050</v>
      </c>
      <c r="D5529" s="12" t="s">
        <v>804</v>
      </c>
      <c r="E5529" s="17" t="s">
        <v>453</v>
      </c>
      <c r="F5529" s="25" t="str">
        <f>LEFT(E5529,MIN(FIND({0,1,2,3,4,5,6,7,8,9},ASC(E5529)&amp;1234567890))-1)</f>
        <v>As</v>
      </c>
      <c r="G5529" s="25">
        <f t="shared" si="172"/>
        <v>2</v>
      </c>
      <c r="H5529" s="25">
        <f>VLOOKUP(F5529,Table!$A$2:$C$121,2,0)</f>
        <v>15</v>
      </c>
      <c r="I5529" s="26">
        <f>VLOOKUP(F5529,Table!$A$2:$C$121,3,0)</f>
        <v>4</v>
      </c>
      <c r="J5529" s="17" t="s">
        <v>36</v>
      </c>
      <c r="K5529" s="25" t="str">
        <f>LEFT(J5529,MIN(FIND({0,1,2,3,4,5,6,7,8,9},ASC(J5529)&amp;1234567890))-1)</f>
        <v>Te</v>
      </c>
      <c r="L5529" s="25">
        <f t="shared" si="173"/>
        <v>3</v>
      </c>
      <c r="M5529" s="25">
        <f>VLOOKUP(K5529,Table!$A$2:$C$121,2,0)</f>
        <v>16</v>
      </c>
      <c r="N5529" s="26">
        <f>VLOOKUP(K5529,Table!$A$2:$C$121,3,0)</f>
        <v>5</v>
      </c>
      <c r="O5529" s="13" t="str">
        <f>VLOOKUP(A5529,Table!$U$1:$V$230,2,0)</f>
        <v>Trigonal</v>
      </c>
      <c r="P5529" s="1"/>
    </row>
    <row r="5530" spans="1:16">
      <c r="A5530" s="12">
        <v>166</v>
      </c>
      <c r="B5530" s="12">
        <v>68151</v>
      </c>
      <c r="C5530" s="12" t="s">
        <v>6050</v>
      </c>
      <c r="D5530" s="12" t="s">
        <v>6132</v>
      </c>
      <c r="E5530" s="17" t="s">
        <v>12148</v>
      </c>
      <c r="F5530" s="25" t="str">
        <f>LEFT(E5530,MIN(FIND({0,1,2,3,4,5,6,7,8,9},ASC(E5530)&amp;1234567890))-1)</f>
        <v>B</v>
      </c>
      <c r="G5530" s="25">
        <f t="shared" si="172"/>
        <v>6</v>
      </c>
      <c r="H5530" s="25">
        <f>VLOOKUP(F5530,Table!$A$2:$C$121,2,0)</f>
        <v>13</v>
      </c>
      <c r="I5530" s="26">
        <f>VLOOKUP(F5530,Table!$A$2:$C$121,3,0)</f>
        <v>2</v>
      </c>
      <c r="J5530" s="17" t="s">
        <v>540</v>
      </c>
      <c r="K5530" s="25" t="str">
        <f>LEFT(J5530,MIN(FIND({0,1,2,3,4,5,6,7,8,9},ASC(J5530)&amp;1234567890))-1)</f>
        <v>As</v>
      </c>
      <c r="L5530" s="25">
        <f t="shared" si="173"/>
        <v>1</v>
      </c>
      <c r="M5530" s="25">
        <f>VLOOKUP(K5530,Table!$A$2:$C$121,2,0)</f>
        <v>15</v>
      </c>
      <c r="N5530" s="26">
        <f>VLOOKUP(K5530,Table!$A$2:$C$121,3,0)</f>
        <v>4</v>
      </c>
      <c r="O5530" s="13" t="str">
        <f>VLOOKUP(A5530,Table!$U$1:$V$230,2,0)</f>
        <v>Trigonal</v>
      </c>
      <c r="P5530" s="1"/>
    </row>
    <row r="5531" spans="1:16">
      <c r="A5531" s="12">
        <v>166</v>
      </c>
      <c r="B5531" s="12">
        <v>71066</v>
      </c>
      <c r="C5531" s="12" t="s">
        <v>6050</v>
      </c>
      <c r="D5531" s="12" t="s">
        <v>6133</v>
      </c>
      <c r="E5531" s="17" t="s">
        <v>12148</v>
      </c>
      <c r="F5531" s="25" t="str">
        <f>LEFT(E5531,MIN(FIND({0,1,2,3,4,5,6,7,8,9},ASC(E5531)&amp;1234567890))-1)</f>
        <v>B</v>
      </c>
      <c r="G5531" s="25">
        <f t="shared" si="172"/>
        <v>6</v>
      </c>
      <c r="H5531" s="25">
        <f>VLOOKUP(F5531,Table!$A$2:$C$121,2,0)</f>
        <v>13</v>
      </c>
      <c r="I5531" s="26">
        <f>VLOOKUP(F5531,Table!$A$2:$C$121,3,0)</f>
        <v>2</v>
      </c>
      <c r="J5531" s="17" t="s">
        <v>371</v>
      </c>
      <c r="K5531" s="25" t="str">
        <f>LEFT(J5531,MIN(FIND({0,1,2,3,4,5,6,7,8,9},ASC(J5531)&amp;1234567890))-1)</f>
        <v>O</v>
      </c>
      <c r="L5531" s="25">
        <f t="shared" si="173"/>
        <v>1</v>
      </c>
      <c r="M5531" s="25">
        <f>VLOOKUP(K5531,Table!$A$2:$C$121,2,0)</f>
        <v>16</v>
      </c>
      <c r="N5531" s="26">
        <f>VLOOKUP(K5531,Table!$A$2:$C$121,3,0)</f>
        <v>2</v>
      </c>
      <c r="O5531" s="13" t="str">
        <f>VLOOKUP(A5531,Table!$U$1:$V$230,2,0)</f>
        <v>Trigonal</v>
      </c>
      <c r="P5531" s="1"/>
    </row>
    <row r="5532" spans="1:16">
      <c r="A5532" s="12">
        <v>166</v>
      </c>
      <c r="B5532" s="12">
        <v>73624</v>
      </c>
      <c r="C5532" s="12" t="s">
        <v>6050</v>
      </c>
      <c r="D5532" s="12" t="s">
        <v>6134</v>
      </c>
      <c r="E5532" s="17" t="s">
        <v>12148</v>
      </c>
      <c r="F5532" s="25" t="str">
        <f>LEFT(E5532,MIN(FIND({0,1,2,3,4,5,6,7,8,9},ASC(E5532)&amp;1234567890))-1)</f>
        <v>B</v>
      </c>
      <c r="G5532" s="25">
        <f t="shared" si="172"/>
        <v>6</v>
      </c>
      <c r="H5532" s="25">
        <f>VLOOKUP(F5532,Table!$A$2:$C$121,2,0)</f>
        <v>13</v>
      </c>
      <c r="I5532" s="26">
        <f>VLOOKUP(F5532,Table!$A$2:$C$121,3,0)</f>
        <v>2</v>
      </c>
      <c r="J5532" s="17" t="s">
        <v>12928</v>
      </c>
      <c r="K5532" s="25" t="str">
        <f>LEFT(J5532,MIN(FIND({0,1,2,3,4,5,6,7,8,9},ASC(J5532)&amp;1234567890))-1)</f>
        <v>O</v>
      </c>
      <c r="L5532" s="25">
        <f t="shared" si="173"/>
        <v>0.76</v>
      </c>
      <c r="M5532" s="25">
        <f>VLOOKUP(K5532,Table!$A$2:$C$121,2,0)</f>
        <v>16</v>
      </c>
      <c r="N5532" s="26">
        <f>VLOOKUP(K5532,Table!$A$2:$C$121,3,0)</f>
        <v>2</v>
      </c>
      <c r="O5532" s="13" t="str">
        <f>VLOOKUP(A5532,Table!$U$1:$V$230,2,0)</f>
        <v>Trigonal</v>
      </c>
      <c r="P5532" s="1"/>
    </row>
    <row r="5533" spans="1:16">
      <c r="A5533" s="12">
        <v>166</v>
      </c>
      <c r="B5533" s="12">
        <v>73744</v>
      </c>
      <c r="C5533" s="12" t="s">
        <v>6050</v>
      </c>
      <c r="D5533" s="12" t="s">
        <v>6135</v>
      </c>
      <c r="E5533" s="17" t="s">
        <v>12035</v>
      </c>
      <c r="F5533" s="25" t="str">
        <f>LEFT(E5533,MIN(FIND({0,1,2,3,4,5,6,7,8,9},ASC(E5533)&amp;1234567890))-1)</f>
        <v>B</v>
      </c>
      <c r="G5533" s="25">
        <f t="shared" si="172"/>
        <v>12</v>
      </c>
      <c r="H5533" s="25">
        <f>VLOOKUP(F5533,Table!$A$2:$C$121,2,0)</f>
        <v>13</v>
      </c>
      <c r="I5533" s="26">
        <f>VLOOKUP(F5533,Table!$A$2:$C$121,3,0)</f>
        <v>2</v>
      </c>
      <c r="J5533" s="17" t="s">
        <v>12929</v>
      </c>
      <c r="K5533" s="25" t="str">
        <f>LEFT(J5533,MIN(FIND({0,1,2,3,4,5,6,7,8,9},ASC(J5533)&amp;1234567890))-1)</f>
        <v>Se</v>
      </c>
      <c r="L5533" s="25">
        <f t="shared" si="173"/>
        <v>0.94</v>
      </c>
      <c r="M5533" s="25">
        <f>VLOOKUP(K5533,Table!$A$2:$C$121,2,0)</f>
        <v>16</v>
      </c>
      <c r="N5533" s="26">
        <f>VLOOKUP(K5533,Table!$A$2:$C$121,3,0)</f>
        <v>4</v>
      </c>
      <c r="O5533" s="13" t="str">
        <f>VLOOKUP(A5533,Table!$U$1:$V$230,2,0)</f>
        <v>Trigonal</v>
      </c>
      <c r="P5533" s="1"/>
    </row>
    <row r="5534" spans="1:16">
      <c r="A5534" s="12">
        <v>166</v>
      </c>
      <c r="B5534" s="12">
        <v>79252</v>
      </c>
      <c r="C5534" s="12" t="s">
        <v>6050</v>
      </c>
      <c r="D5534" s="12" t="s">
        <v>6136</v>
      </c>
      <c r="E5534" s="17" t="s">
        <v>457</v>
      </c>
      <c r="F5534" s="25" t="str">
        <f>LEFT(E5534,MIN(FIND({0,1,2,3,4,5,6,7,8,9},ASC(E5534)&amp;1234567890))-1)</f>
        <v>Li</v>
      </c>
      <c r="G5534" s="25">
        <f t="shared" si="172"/>
        <v>1</v>
      </c>
      <c r="H5534" s="25">
        <f>VLOOKUP(F5534,Table!$A$2:$C$121,2,0)</f>
        <v>1</v>
      </c>
      <c r="I5534" s="26">
        <f>VLOOKUP(F5534,Table!$A$2:$C$121,3,0)</f>
        <v>2</v>
      </c>
      <c r="J5534" s="17" t="s">
        <v>12930</v>
      </c>
      <c r="K5534" s="25" t="str">
        <f>LEFT(J5534,MIN(FIND({0,1,2,3,4,5,6,7,8,9},ASC(J5534)&amp;1234567890))-1)</f>
        <v>B</v>
      </c>
      <c r="L5534" s="25">
        <f t="shared" si="173"/>
        <v>12.93</v>
      </c>
      <c r="M5534" s="25">
        <f>VLOOKUP(K5534,Table!$A$2:$C$121,2,0)</f>
        <v>13</v>
      </c>
      <c r="N5534" s="26">
        <f>VLOOKUP(K5534,Table!$A$2:$C$121,3,0)</f>
        <v>2</v>
      </c>
      <c r="O5534" s="13" t="str">
        <f>VLOOKUP(A5534,Table!$U$1:$V$230,2,0)</f>
        <v>Trigonal</v>
      </c>
      <c r="P5534" s="1"/>
    </row>
    <row r="5535" spans="1:16">
      <c r="A5535" s="12">
        <v>166</v>
      </c>
      <c r="B5535" s="12">
        <v>78698</v>
      </c>
      <c r="C5535" s="12" t="s">
        <v>6050</v>
      </c>
      <c r="D5535" s="12" t="s">
        <v>939</v>
      </c>
      <c r="E5535" s="17" t="s">
        <v>66</v>
      </c>
      <c r="F5535" s="25" t="str">
        <f>LEFT(E5535,MIN(FIND({0,1,2,3,4,5,6,7,8,9},ASC(E5535)&amp;1234567890))-1)</f>
        <v>Ni</v>
      </c>
      <c r="G5535" s="25">
        <f t="shared" si="172"/>
        <v>1</v>
      </c>
      <c r="H5535" s="25">
        <f>VLOOKUP(F5535,Table!$A$2:$C$121,2,0)</f>
        <v>10</v>
      </c>
      <c r="I5535" s="26">
        <f>VLOOKUP(F5535,Table!$A$2:$C$121,3,0)</f>
        <v>4</v>
      </c>
      <c r="J5535" s="17" t="s">
        <v>32</v>
      </c>
      <c r="K5535" s="25" t="str">
        <f>LEFT(J5535,MIN(FIND({0,1,2,3,4,5,6,7,8,9},ASC(J5535)&amp;1234567890))-1)</f>
        <v>O</v>
      </c>
      <c r="L5535" s="25">
        <f t="shared" si="173"/>
        <v>2</v>
      </c>
      <c r="M5535" s="25">
        <f>VLOOKUP(K5535,Table!$A$2:$C$121,2,0)</f>
        <v>16</v>
      </c>
      <c r="N5535" s="26">
        <f>VLOOKUP(K5535,Table!$A$2:$C$121,3,0)</f>
        <v>2</v>
      </c>
      <c r="O5535" s="13" t="str">
        <f>VLOOKUP(A5535,Table!$U$1:$V$230,2,0)</f>
        <v>Trigonal</v>
      </c>
      <c r="P5535" s="1"/>
    </row>
    <row r="5536" spans="1:16">
      <c r="A5536" s="12">
        <v>166</v>
      </c>
      <c r="B5536" s="12">
        <v>84050</v>
      </c>
      <c r="C5536" s="12" t="s">
        <v>6050</v>
      </c>
      <c r="D5536" s="12" t="s">
        <v>6137</v>
      </c>
      <c r="E5536" s="17" t="s">
        <v>12148</v>
      </c>
      <c r="F5536" s="25" t="str">
        <f>LEFT(E5536,MIN(FIND({0,1,2,3,4,5,6,7,8,9},ASC(E5536)&amp;1234567890))-1)</f>
        <v>B</v>
      </c>
      <c r="G5536" s="25">
        <f t="shared" si="172"/>
        <v>6</v>
      </c>
      <c r="H5536" s="25">
        <f>VLOOKUP(F5536,Table!$A$2:$C$121,2,0)</f>
        <v>13</v>
      </c>
      <c r="I5536" s="26">
        <f>VLOOKUP(F5536,Table!$A$2:$C$121,3,0)</f>
        <v>2</v>
      </c>
      <c r="J5536" s="17" t="s">
        <v>12931</v>
      </c>
      <c r="K5536" s="25" t="str">
        <f>LEFT(J5536,MIN(FIND({0,1,2,3,4,5,6,7,8,9},ASC(J5536)&amp;1234567890))-1)</f>
        <v>O</v>
      </c>
      <c r="L5536" s="25">
        <f t="shared" si="173"/>
        <v>0.78700000000000003</v>
      </c>
      <c r="M5536" s="25">
        <f>VLOOKUP(K5536,Table!$A$2:$C$121,2,0)</f>
        <v>16</v>
      </c>
      <c r="N5536" s="26">
        <f>VLOOKUP(K5536,Table!$A$2:$C$121,3,0)</f>
        <v>2</v>
      </c>
      <c r="O5536" s="13" t="str">
        <f>VLOOKUP(A5536,Table!$U$1:$V$230,2,0)</f>
        <v>Trigonal</v>
      </c>
      <c r="P5536" s="1"/>
    </row>
    <row r="5537" spans="1:16">
      <c r="A5537" s="12">
        <v>166</v>
      </c>
      <c r="B5537" s="12">
        <v>84051</v>
      </c>
      <c r="C5537" s="12" t="s">
        <v>6050</v>
      </c>
      <c r="D5537" s="12" t="s">
        <v>6138</v>
      </c>
      <c r="E5537" s="17" t="s">
        <v>12148</v>
      </c>
      <c r="F5537" s="25" t="str">
        <f>LEFT(E5537,MIN(FIND({0,1,2,3,4,5,6,7,8,9},ASC(E5537)&amp;1234567890))-1)</f>
        <v>B</v>
      </c>
      <c r="G5537" s="25">
        <f t="shared" si="172"/>
        <v>6</v>
      </c>
      <c r="H5537" s="25">
        <f>VLOOKUP(F5537,Table!$A$2:$C$121,2,0)</f>
        <v>13</v>
      </c>
      <c r="I5537" s="26">
        <f>VLOOKUP(F5537,Table!$A$2:$C$121,3,0)</f>
        <v>2</v>
      </c>
      <c r="J5537" s="17" t="s">
        <v>12932</v>
      </c>
      <c r="K5537" s="25" t="str">
        <f>LEFT(J5537,MIN(FIND({0,1,2,3,4,5,6,7,8,9},ASC(J5537)&amp;1234567890))-1)</f>
        <v>O</v>
      </c>
      <c r="L5537" s="25">
        <f t="shared" si="173"/>
        <v>0.83099999999999996</v>
      </c>
      <c r="M5537" s="25">
        <f>VLOOKUP(K5537,Table!$A$2:$C$121,2,0)</f>
        <v>16</v>
      </c>
      <c r="N5537" s="26">
        <f>VLOOKUP(K5537,Table!$A$2:$C$121,3,0)</f>
        <v>2</v>
      </c>
      <c r="O5537" s="13" t="str">
        <f>VLOOKUP(A5537,Table!$U$1:$V$230,2,0)</f>
        <v>Trigonal</v>
      </c>
      <c r="P5537" s="1"/>
    </row>
    <row r="5538" spans="1:16">
      <c r="A5538" s="12">
        <v>166</v>
      </c>
      <c r="B5538" s="12">
        <v>84052</v>
      </c>
      <c r="C5538" s="12" t="s">
        <v>6050</v>
      </c>
      <c r="D5538" s="12" t="s">
        <v>6139</v>
      </c>
      <c r="E5538" s="17" t="s">
        <v>12148</v>
      </c>
      <c r="F5538" s="25" t="str">
        <f>LEFT(E5538,MIN(FIND({0,1,2,3,4,5,6,7,8,9},ASC(E5538)&amp;1234567890))-1)</f>
        <v>B</v>
      </c>
      <c r="G5538" s="25">
        <f t="shared" si="172"/>
        <v>6</v>
      </c>
      <c r="H5538" s="25">
        <f>VLOOKUP(F5538,Table!$A$2:$C$121,2,0)</f>
        <v>13</v>
      </c>
      <c r="I5538" s="26">
        <f>VLOOKUP(F5538,Table!$A$2:$C$121,3,0)</f>
        <v>2</v>
      </c>
      <c r="J5538" s="17" t="s">
        <v>12933</v>
      </c>
      <c r="K5538" s="25" t="str">
        <f>LEFT(J5538,MIN(FIND({0,1,2,3,4,5,6,7,8,9},ASC(J5538)&amp;1234567890))-1)</f>
        <v>O</v>
      </c>
      <c r="L5538" s="25">
        <f t="shared" si="173"/>
        <v>0.83899999999999997</v>
      </c>
      <c r="M5538" s="25">
        <f>VLOOKUP(K5538,Table!$A$2:$C$121,2,0)</f>
        <v>16</v>
      </c>
      <c r="N5538" s="26">
        <f>VLOOKUP(K5538,Table!$A$2:$C$121,3,0)</f>
        <v>2</v>
      </c>
      <c r="O5538" s="13" t="str">
        <f>VLOOKUP(A5538,Table!$U$1:$V$230,2,0)</f>
        <v>Trigonal</v>
      </c>
      <c r="P5538" s="1"/>
    </row>
    <row r="5539" spans="1:16">
      <c r="A5539" s="12">
        <v>166</v>
      </c>
      <c r="B5539" s="12">
        <v>84955</v>
      </c>
      <c r="C5539" s="12" t="s">
        <v>6050</v>
      </c>
      <c r="D5539" s="12" t="s">
        <v>6140</v>
      </c>
      <c r="E5539" s="17" t="s">
        <v>11648</v>
      </c>
      <c r="F5539" s="25" t="str">
        <f>LEFT(E5539,MIN(FIND({0,1,2,3,4,5,6,7,8,9},ASC(E5539)&amp;1234567890))-1)</f>
        <v>B</v>
      </c>
      <c r="G5539" s="25">
        <f t="shared" si="172"/>
        <v>9</v>
      </c>
      <c r="H5539" s="25">
        <f>VLOOKUP(F5539,Table!$A$2:$C$121,2,0)</f>
        <v>13</v>
      </c>
      <c r="I5539" s="26">
        <f>VLOOKUP(F5539,Table!$A$2:$C$121,3,0)</f>
        <v>2</v>
      </c>
      <c r="J5539" s="17" t="s">
        <v>12890</v>
      </c>
      <c r="K5539" s="25" t="str">
        <f>LEFT(J5539,MIN(FIND({0,1,2,3,4,5,6,7,8,9},ASC(J5539)&amp;1234567890))-1)</f>
        <v>Cl</v>
      </c>
      <c r="L5539" s="25">
        <f t="shared" si="173"/>
        <v>9</v>
      </c>
      <c r="M5539" s="25">
        <f>VLOOKUP(K5539,Table!$A$2:$C$121,2,0)</f>
        <v>17</v>
      </c>
      <c r="N5539" s="26">
        <f>VLOOKUP(K5539,Table!$A$2:$C$121,3,0)</f>
        <v>3</v>
      </c>
      <c r="O5539" s="13" t="str">
        <f>VLOOKUP(A5539,Table!$U$1:$V$230,2,0)</f>
        <v>Trigonal</v>
      </c>
      <c r="P5539" s="1"/>
    </row>
    <row r="5540" spans="1:16">
      <c r="A5540" s="12">
        <v>166</v>
      </c>
      <c r="B5540" s="12">
        <v>84956</v>
      </c>
      <c r="C5540" s="12" t="s">
        <v>6050</v>
      </c>
      <c r="D5540" s="12" t="s">
        <v>6141</v>
      </c>
      <c r="E5540" s="17" t="s">
        <v>11648</v>
      </c>
      <c r="F5540" s="25" t="str">
        <f>LEFT(E5540,MIN(FIND({0,1,2,3,4,5,6,7,8,9},ASC(E5540)&amp;1234567890))-1)</f>
        <v>B</v>
      </c>
      <c r="G5540" s="25">
        <f t="shared" si="172"/>
        <v>9</v>
      </c>
      <c r="H5540" s="25">
        <f>VLOOKUP(F5540,Table!$A$2:$C$121,2,0)</f>
        <v>13</v>
      </c>
      <c r="I5540" s="26">
        <f>VLOOKUP(F5540,Table!$A$2:$C$121,3,0)</f>
        <v>2</v>
      </c>
      <c r="J5540" s="17" t="s">
        <v>12934</v>
      </c>
      <c r="K5540" s="25" t="str">
        <f>LEFT(J5540,MIN(FIND({0,1,2,3,4,5,6,7,8,9},ASC(J5540)&amp;1234567890))-1)</f>
        <v>Br</v>
      </c>
      <c r="L5540" s="25">
        <f t="shared" si="173"/>
        <v>9</v>
      </c>
      <c r="M5540" s="25">
        <f>VLOOKUP(K5540,Table!$A$2:$C$121,2,0)</f>
        <v>17</v>
      </c>
      <c r="N5540" s="26">
        <f>VLOOKUP(K5540,Table!$A$2:$C$121,3,0)</f>
        <v>4</v>
      </c>
      <c r="O5540" s="13" t="str">
        <f>VLOOKUP(A5540,Table!$U$1:$V$230,2,0)</f>
        <v>Trigonal</v>
      </c>
      <c r="P5540" s="1"/>
    </row>
    <row r="5541" spans="1:16">
      <c r="A5541" s="12">
        <v>166</v>
      </c>
      <c r="B5541" s="12">
        <v>81805</v>
      </c>
      <c r="C5541" s="12" t="s">
        <v>6050</v>
      </c>
      <c r="D5541" s="12" t="s">
        <v>6142</v>
      </c>
      <c r="E5541" s="17" t="s">
        <v>11326</v>
      </c>
      <c r="F5541" s="25" t="str">
        <f>LEFT(E5541,MIN(FIND({0,1,2,3,4,5,6,7,8,9},ASC(E5541)&amp;1234567890))-1)</f>
        <v>Mo</v>
      </c>
      <c r="G5541" s="25">
        <f t="shared" si="172"/>
        <v>2</v>
      </c>
      <c r="H5541" s="25">
        <f>VLOOKUP(F5541,Table!$A$2:$C$121,2,0)</f>
        <v>6</v>
      </c>
      <c r="I5541" s="26">
        <f>VLOOKUP(F5541,Table!$A$2:$C$121,3,0)</f>
        <v>5</v>
      </c>
      <c r="J5541" s="17" t="s">
        <v>12935</v>
      </c>
      <c r="K5541" s="25" t="str">
        <f>LEFT(J5541,MIN(FIND({0,1,2,3,4,5,6,7,8,9},ASC(J5541)&amp;1234567890))-1)</f>
        <v>B</v>
      </c>
      <c r="L5541" s="25">
        <f t="shared" si="173"/>
        <v>4.0259999999999998</v>
      </c>
      <c r="M5541" s="25">
        <f>VLOOKUP(K5541,Table!$A$2:$C$121,2,0)</f>
        <v>13</v>
      </c>
      <c r="N5541" s="26">
        <f>VLOOKUP(K5541,Table!$A$2:$C$121,3,0)</f>
        <v>2</v>
      </c>
      <c r="O5541" s="13" t="str">
        <f>VLOOKUP(A5541,Table!$U$1:$V$230,2,0)</f>
        <v>Trigonal</v>
      </c>
      <c r="P5541" s="1"/>
    </row>
    <row r="5542" spans="1:16">
      <c r="A5542" s="12">
        <v>166</v>
      </c>
      <c r="B5542" s="12">
        <v>81808</v>
      </c>
      <c r="C5542" s="12" t="s">
        <v>6050</v>
      </c>
      <c r="D5542" s="12" t="s">
        <v>6143</v>
      </c>
      <c r="E5542" s="17" t="s">
        <v>11326</v>
      </c>
      <c r="F5542" s="25" t="str">
        <f>LEFT(E5542,MIN(FIND({0,1,2,3,4,5,6,7,8,9},ASC(E5542)&amp;1234567890))-1)</f>
        <v>Mo</v>
      </c>
      <c r="G5542" s="25">
        <f t="shared" si="172"/>
        <v>2</v>
      </c>
      <c r="H5542" s="25">
        <f>VLOOKUP(F5542,Table!$A$2:$C$121,2,0)</f>
        <v>6</v>
      </c>
      <c r="I5542" s="26">
        <f>VLOOKUP(F5542,Table!$A$2:$C$121,3,0)</f>
        <v>5</v>
      </c>
      <c r="J5542" s="17" t="s">
        <v>12936</v>
      </c>
      <c r="K5542" s="25" t="str">
        <f>LEFT(J5542,MIN(FIND({0,1,2,3,4,5,6,7,8,9},ASC(J5542)&amp;1234567890))-1)</f>
        <v>B</v>
      </c>
      <c r="L5542" s="25">
        <f t="shared" si="173"/>
        <v>4.0270000000000001</v>
      </c>
      <c r="M5542" s="25">
        <f>VLOOKUP(K5542,Table!$A$2:$C$121,2,0)</f>
        <v>13</v>
      </c>
      <c r="N5542" s="26">
        <f>VLOOKUP(K5542,Table!$A$2:$C$121,3,0)</f>
        <v>2</v>
      </c>
      <c r="O5542" s="13" t="str">
        <f>VLOOKUP(A5542,Table!$U$1:$V$230,2,0)</f>
        <v>Trigonal</v>
      </c>
      <c r="P5542" s="1"/>
    </row>
    <row r="5543" spans="1:16">
      <c r="A5543" s="12">
        <v>166</v>
      </c>
      <c r="B5543" s="12">
        <v>85586</v>
      </c>
      <c r="C5543" s="12" t="s">
        <v>6050</v>
      </c>
      <c r="D5543" s="12" t="s">
        <v>3</v>
      </c>
      <c r="E5543" s="17" t="s">
        <v>31</v>
      </c>
      <c r="F5543" s="25" t="str">
        <f>LEFT(E5543,MIN(FIND({0,1,2,3,4,5,6,7,8,9},ASC(E5543)&amp;1234567890))-1)</f>
        <v>Si</v>
      </c>
      <c r="G5543" s="25">
        <f t="shared" si="172"/>
        <v>1</v>
      </c>
      <c r="H5543" s="25">
        <f>VLOOKUP(F5543,Table!$A$2:$C$121,2,0)</f>
        <v>14</v>
      </c>
      <c r="I5543" s="26">
        <f>VLOOKUP(F5543,Table!$A$2:$C$121,3,0)</f>
        <v>3</v>
      </c>
      <c r="J5543" s="17" t="s">
        <v>32</v>
      </c>
      <c r="K5543" s="25" t="str">
        <f>LEFT(J5543,MIN(FIND({0,1,2,3,4,5,6,7,8,9},ASC(J5543)&amp;1234567890))-1)</f>
        <v>O</v>
      </c>
      <c r="L5543" s="25">
        <f t="shared" si="173"/>
        <v>2</v>
      </c>
      <c r="M5543" s="25">
        <f>VLOOKUP(K5543,Table!$A$2:$C$121,2,0)</f>
        <v>16</v>
      </c>
      <c r="N5543" s="26">
        <f>VLOOKUP(K5543,Table!$A$2:$C$121,3,0)</f>
        <v>2</v>
      </c>
      <c r="O5543" s="13" t="str">
        <f>VLOOKUP(A5543,Table!$U$1:$V$230,2,0)</f>
        <v>Trigonal</v>
      </c>
      <c r="P5543" s="1"/>
    </row>
    <row r="5544" spans="1:16">
      <c r="A5544" s="12">
        <v>166</v>
      </c>
      <c r="B5544" s="12">
        <v>86359</v>
      </c>
      <c r="C5544" s="12" t="s">
        <v>6050</v>
      </c>
      <c r="D5544" s="12" t="s">
        <v>6144</v>
      </c>
      <c r="E5544" s="17" t="s">
        <v>11887</v>
      </c>
      <c r="F5544" s="25" t="str">
        <f>LEFT(E5544,MIN(FIND({0,1,2,3,4,5,6,7,8,9},ASC(E5544)&amp;1234567890))-1)</f>
        <v>Ti</v>
      </c>
      <c r="G5544" s="25">
        <f t="shared" si="172"/>
        <v>2</v>
      </c>
      <c r="H5544" s="25">
        <f>VLOOKUP(F5544,Table!$A$2:$C$121,2,0)</f>
        <v>4</v>
      </c>
      <c r="I5544" s="26">
        <f>VLOOKUP(F5544,Table!$A$2:$C$121,3,0)</f>
        <v>4</v>
      </c>
      <c r="J5544" s="17" t="s">
        <v>336</v>
      </c>
      <c r="K5544" s="25" t="str">
        <f>LEFT(J5544,MIN(FIND({0,1,2,3,4,5,6,7,8,9},ASC(J5544)&amp;1234567890))-1)</f>
        <v>S</v>
      </c>
      <c r="L5544" s="25">
        <f t="shared" si="173"/>
        <v>3</v>
      </c>
      <c r="M5544" s="25">
        <f>VLOOKUP(K5544,Table!$A$2:$C$121,2,0)</f>
        <v>16</v>
      </c>
      <c r="N5544" s="26">
        <f>VLOOKUP(K5544,Table!$A$2:$C$121,3,0)</f>
        <v>3</v>
      </c>
      <c r="O5544" s="13" t="str">
        <f>VLOOKUP(A5544,Table!$U$1:$V$230,2,0)</f>
        <v>Trigonal</v>
      </c>
      <c r="P5544" s="1"/>
    </row>
    <row r="5545" spans="1:16">
      <c r="A5545" s="12">
        <v>166</v>
      </c>
      <c r="B5545" s="12">
        <v>100052</v>
      </c>
      <c r="C5545" s="12" t="s">
        <v>6050</v>
      </c>
      <c r="D5545" s="12" t="s">
        <v>6145</v>
      </c>
      <c r="E5545" s="17" t="s">
        <v>11925</v>
      </c>
      <c r="F5545" s="25" t="str">
        <f>LEFT(E5545,MIN(FIND({0,1,2,3,4,5,6,7,8,9},ASC(E5545)&amp;1234567890))-1)</f>
        <v>Li</v>
      </c>
      <c r="G5545" s="25">
        <f t="shared" si="172"/>
        <v>3</v>
      </c>
      <c r="H5545" s="25">
        <f>VLOOKUP(F5545,Table!$A$2:$C$121,2,0)</f>
        <v>1</v>
      </c>
      <c r="I5545" s="26">
        <f>VLOOKUP(F5545,Table!$A$2:$C$121,3,0)</f>
        <v>2</v>
      </c>
      <c r="J5545" s="17" t="s">
        <v>11409</v>
      </c>
      <c r="K5545" s="25" t="str">
        <f>LEFT(J5545,MIN(FIND({0,1,2,3,4,5,6,7,8,9},ASC(J5545)&amp;1234567890))-1)</f>
        <v>Ga</v>
      </c>
      <c r="L5545" s="25">
        <f t="shared" si="173"/>
        <v>2</v>
      </c>
      <c r="M5545" s="25">
        <f>VLOOKUP(K5545,Table!$A$2:$C$121,2,0)</f>
        <v>13</v>
      </c>
      <c r="N5545" s="26">
        <f>VLOOKUP(K5545,Table!$A$2:$C$121,3,0)</f>
        <v>4</v>
      </c>
      <c r="O5545" s="13" t="str">
        <f>VLOOKUP(A5545,Table!$U$1:$V$230,2,0)</f>
        <v>Trigonal</v>
      </c>
      <c r="P5545" s="1"/>
    </row>
    <row r="5546" spans="1:16">
      <c r="A5546" s="12">
        <v>166</v>
      </c>
      <c r="B5546" s="12">
        <v>202365</v>
      </c>
      <c r="C5546" s="12" t="s">
        <v>6050</v>
      </c>
      <c r="D5546" s="12" t="s">
        <v>15400</v>
      </c>
      <c r="E5546" s="17" t="s">
        <v>15425</v>
      </c>
      <c r="F5546" s="25" t="str">
        <f>LEFT(E5546,MIN(FIND({0,1,2,3,4,5,6,7,8,9},ASC(E5546)&amp;1234567890))-1)</f>
        <v>Zr</v>
      </c>
      <c r="G5546" s="25">
        <f t="shared" si="172"/>
        <v>0.75</v>
      </c>
      <c r="H5546" s="25">
        <f>VLOOKUP(F5546,Table!$A$2:$C$121,2,0)</f>
        <v>4</v>
      </c>
      <c r="I5546" s="26">
        <f>VLOOKUP(F5546,Table!$A$2:$C$121,3,0)</f>
        <v>5</v>
      </c>
      <c r="J5546" s="17" t="s">
        <v>379</v>
      </c>
      <c r="K5546" s="25" t="str">
        <f>LEFT(J5546,MIN(FIND({0,1,2,3,4,5,6,7,8,9},ASC(J5546)&amp;1234567890))-1)</f>
        <v>S</v>
      </c>
      <c r="L5546" s="25">
        <f t="shared" si="173"/>
        <v>1</v>
      </c>
      <c r="M5546" s="25">
        <f>VLOOKUP(K5546,Table!$A$2:$C$121,2,0)</f>
        <v>16</v>
      </c>
      <c r="N5546" s="26">
        <f>VLOOKUP(K5546,Table!$A$2:$C$121,3,0)</f>
        <v>3</v>
      </c>
      <c r="O5546" s="13" t="str">
        <f>VLOOKUP(A5546,Table!$U$1:$V$230,2,0)</f>
        <v>Trigonal</v>
      </c>
      <c r="P5546" s="1"/>
    </row>
    <row r="5547" spans="1:16">
      <c r="A5547" s="12">
        <v>166</v>
      </c>
      <c r="B5547" s="12">
        <v>202334</v>
      </c>
      <c r="C5547" s="12" t="s">
        <v>6050</v>
      </c>
      <c r="D5547" s="12" t="s">
        <v>6146</v>
      </c>
      <c r="E5547" s="17" t="s">
        <v>12937</v>
      </c>
      <c r="F5547" s="25" t="str">
        <f>LEFT(E5547,MIN(FIND({0,1,2,3,4,5,6,7,8,9},ASC(E5547)&amp;1234567890))-1)</f>
        <v>Ti</v>
      </c>
      <c r="G5547" s="25">
        <f t="shared" si="172"/>
        <v>5.5</v>
      </c>
      <c r="H5547" s="25">
        <f>VLOOKUP(F5547,Table!$A$2:$C$121,2,0)</f>
        <v>4</v>
      </c>
      <c r="I5547" s="26">
        <f>VLOOKUP(F5547,Table!$A$2:$C$121,3,0)</f>
        <v>4</v>
      </c>
      <c r="J5547" s="17" t="s">
        <v>471</v>
      </c>
      <c r="K5547" s="25" t="str">
        <f>LEFT(J5547,MIN(FIND({0,1,2,3,4,5,6,7,8,9},ASC(J5547)&amp;1234567890))-1)</f>
        <v>S</v>
      </c>
      <c r="L5547" s="25">
        <f t="shared" si="173"/>
        <v>7</v>
      </c>
      <c r="M5547" s="25">
        <f>VLOOKUP(K5547,Table!$A$2:$C$121,2,0)</f>
        <v>16</v>
      </c>
      <c r="N5547" s="26">
        <f>VLOOKUP(K5547,Table!$A$2:$C$121,3,0)</f>
        <v>3</v>
      </c>
      <c r="O5547" s="13" t="str">
        <f>VLOOKUP(A5547,Table!$U$1:$V$230,2,0)</f>
        <v>Trigonal</v>
      </c>
      <c r="P5547" s="1"/>
    </row>
    <row r="5548" spans="1:16">
      <c r="A5548" s="12">
        <v>166</v>
      </c>
      <c r="B5548" s="12">
        <v>202072</v>
      </c>
      <c r="C5548" s="12" t="s">
        <v>6050</v>
      </c>
      <c r="D5548" s="12" t="s">
        <v>6147</v>
      </c>
      <c r="E5548" s="17" t="s">
        <v>11459</v>
      </c>
      <c r="F5548" s="25" t="str">
        <f>LEFT(E5548,MIN(FIND({0,1,2,3,4,5,6,7,8,9},ASC(E5548)&amp;1234567890))-1)</f>
        <v>Ti</v>
      </c>
      <c r="G5548" s="25">
        <f t="shared" si="172"/>
        <v>3</v>
      </c>
      <c r="H5548" s="25">
        <f>VLOOKUP(F5548,Table!$A$2:$C$121,2,0)</f>
        <v>4</v>
      </c>
      <c r="I5548" s="26">
        <f>VLOOKUP(F5548,Table!$A$2:$C$121,3,0)</f>
        <v>4</v>
      </c>
      <c r="J5548" s="17" t="s">
        <v>12938</v>
      </c>
      <c r="K5548" s="25" t="str">
        <f>LEFT(J5548,MIN(FIND({0,1,2,3,4,5,6,7,8,9},ASC(J5548)&amp;1234567890))-1)</f>
        <v>N</v>
      </c>
      <c r="L5548" s="25">
        <f t="shared" si="173"/>
        <v>1.29</v>
      </c>
      <c r="M5548" s="25">
        <f>VLOOKUP(K5548,Table!$A$2:$C$121,2,0)</f>
        <v>15</v>
      </c>
      <c r="N5548" s="26">
        <f>VLOOKUP(K5548,Table!$A$2:$C$121,3,0)</f>
        <v>2</v>
      </c>
      <c r="O5548" s="13" t="str">
        <f>VLOOKUP(A5548,Table!$U$1:$V$230,2,0)</f>
        <v>Trigonal</v>
      </c>
      <c r="P5548" s="1"/>
    </row>
    <row r="5549" spans="1:16">
      <c r="A5549" s="12">
        <v>166</v>
      </c>
      <c r="B5549" s="12">
        <v>202336</v>
      </c>
      <c r="C5549" s="12" t="s">
        <v>6050</v>
      </c>
      <c r="D5549" s="12" t="s">
        <v>6148</v>
      </c>
      <c r="E5549" s="17" t="s">
        <v>12939</v>
      </c>
      <c r="F5549" s="25" t="str">
        <f>LEFT(E5549,MIN(FIND({0,1,2,3,4,5,6,7,8,9},ASC(E5549)&amp;1234567890))-1)</f>
        <v>Ti</v>
      </c>
      <c r="G5549" s="25">
        <f t="shared" si="172"/>
        <v>8.1999999999999993</v>
      </c>
      <c r="H5549" s="25">
        <f>VLOOKUP(F5549,Table!$A$2:$C$121,2,0)</f>
        <v>4</v>
      </c>
      <c r="I5549" s="26">
        <f>VLOOKUP(F5549,Table!$A$2:$C$121,3,0)</f>
        <v>4</v>
      </c>
      <c r="J5549" s="17" t="s">
        <v>12056</v>
      </c>
      <c r="K5549" s="25" t="str">
        <f>LEFT(J5549,MIN(FIND({0,1,2,3,4,5,6,7,8,9},ASC(J5549)&amp;1234567890))-1)</f>
        <v>S</v>
      </c>
      <c r="L5549" s="25">
        <f t="shared" si="173"/>
        <v>11</v>
      </c>
      <c r="M5549" s="25">
        <f>VLOOKUP(K5549,Table!$A$2:$C$121,2,0)</f>
        <v>16</v>
      </c>
      <c r="N5549" s="26">
        <f>VLOOKUP(K5549,Table!$A$2:$C$121,3,0)</f>
        <v>3</v>
      </c>
      <c r="O5549" s="13" t="str">
        <f>VLOOKUP(A5549,Table!$U$1:$V$230,2,0)</f>
        <v>Trigonal</v>
      </c>
      <c r="P5549" s="1"/>
    </row>
    <row r="5550" spans="1:16">
      <c r="A5550" s="12">
        <v>166</v>
      </c>
      <c r="B5550" s="12">
        <v>401451</v>
      </c>
      <c r="C5550" s="12" t="s">
        <v>6050</v>
      </c>
      <c r="D5550" s="12" t="s">
        <v>1509</v>
      </c>
      <c r="E5550" s="17" t="s">
        <v>11507</v>
      </c>
      <c r="F5550" s="25" t="str">
        <f>LEFT(E5550,MIN(FIND({0,1,2,3,4,5,6,7,8,9},ASC(E5550)&amp;1234567890))-1)</f>
        <v>In</v>
      </c>
      <c r="G5550" s="25">
        <f t="shared" si="172"/>
        <v>4</v>
      </c>
      <c r="H5550" s="25">
        <f>VLOOKUP(F5550,Table!$A$2:$C$121,2,0)</f>
        <v>13</v>
      </c>
      <c r="I5550" s="26">
        <f>VLOOKUP(F5550,Table!$A$2:$C$121,3,0)</f>
        <v>5</v>
      </c>
      <c r="J5550" s="17" t="s">
        <v>11508</v>
      </c>
      <c r="K5550" s="25" t="str">
        <f>LEFT(J5550,MIN(FIND({0,1,2,3,4,5,6,7,8,9},ASC(J5550)&amp;1234567890))-1)</f>
        <v>Br</v>
      </c>
      <c r="L5550" s="25">
        <f t="shared" si="173"/>
        <v>7</v>
      </c>
      <c r="M5550" s="25">
        <f>VLOOKUP(K5550,Table!$A$2:$C$121,2,0)</f>
        <v>17</v>
      </c>
      <c r="N5550" s="26">
        <f>VLOOKUP(K5550,Table!$A$2:$C$121,3,0)</f>
        <v>4</v>
      </c>
      <c r="O5550" s="13" t="str">
        <f>VLOOKUP(A5550,Table!$U$1:$V$230,2,0)</f>
        <v>Trigonal</v>
      </c>
      <c r="P5550" s="1"/>
    </row>
    <row r="5551" spans="1:16">
      <c r="A5551" s="12">
        <v>166</v>
      </c>
      <c r="B5551" s="12">
        <v>408694</v>
      </c>
      <c r="C5551" s="12" t="s">
        <v>6050</v>
      </c>
      <c r="D5551" s="12" t="s">
        <v>6149</v>
      </c>
      <c r="E5551" s="17" t="s">
        <v>11697</v>
      </c>
      <c r="F5551" s="25" t="str">
        <f>LEFT(E5551,MIN(FIND({0,1,2,3,4,5,6,7,8,9},ASC(E5551)&amp;1234567890))-1)</f>
        <v>Na</v>
      </c>
      <c r="G5551" s="25">
        <f t="shared" si="172"/>
        <v>3</v>
      </c>
      <c r="H5551" s="25">
        <f>VLOOKUP(F5551,Table!$A$2:$C$121,2,0)</f>
        <v>1</v>
      </c>
      <c r="I5551" s="26">
        <f>VLOOKUP(F5551,Table!$A$2:$C$121,3,0)</f>
        <v>3</v>
      </c>
      <c r="J5551" s="17" t="s">
        <v>370</v>
      </c>
      <c r="K5551" s="25" t="str">
        <f>LEFT(J5551,MIN(FIND({0,1,2,3,4,5,6,7,8,9},ASC(J5551)&amp;1234567890))-1)</f>
        <v>Hg</v>
      </c>
      <c r="L5551" s="25">
        <f t="shared" si="173"/>
        <v>1</v>
      </c>
      <c r="M5551" s="25">
        <f>VLOOKUP(K5551,Table!$A$2:$C$121,2,0)</f>
        <v>12</v>
      </c>
      <c r="N5551" s="26">
        <f>VLOOKUP(K5551,Table!$A$2:$C$121,3,0)</f>
        <v>6</v>
      </c>
      <c r="O5551" s="13" t="str">
        <f>VLOOKUP(A5551,Table!$U$1:$V$230,2,0)</f>
        <v>Trigonal</v>
      </c>
      <c r="P5551" s="1"/>
    </row>
    <row r="5552" spans="1:16">
      <c r="A5552" s="12">
        <v>166</v>
      </c>
      <c r="B5552" s="12">
        <v>42268</v>
      </c>
      <c r="C5552" s="12" t="s">
        <v>6050</v>
      </c>
      <c r="D5552" s="12" t="s">
        <v>5740</v>
      </c>
      <c r="E5552" s="17" t="s">
        <v>11293</v>
      </c>
      <c r="F5552" s="25" t="str">
        <f>LEFT(E5552,MIN(FIND({0,1,2,3,4,5,6,7,8,9},ASC(E5552)&amp;1234567890))-1)</f>
        <v>Cd</v>
      </c>
      <c r="G5552" s="25">
        <f t="shared" si="172"/>
        <v>1</v>
      </c>
      <c r="H5552" s="25">
        <f>VLOOKUP(F5552,Table!$A$2:$C$121,2,0)</f>
        <v>12</v>
      </c>
      <c r="I5552" s="26">
        <f>VLOOKUP(F5552,Table!$A$2:$C$121,3,0)</f>
        <v>5</v>
      </c>
      <c r="J5552" s="17" t="s">
        <v>11321</v>
      </c>
      <c r="K5552" s="25" t="str">
        <f>LEFT(J5552,MIN(FIND({0,1,2,3,4,5,6,7,8,9},ASC(J5552)&amp;1234567890))-1)</f>
        <v>I</v>
      </c>
      <c r="L5552" s="25">
        <f t="shared" si="173"/>
        <v>2</v>
      </c>
      <c r="M5552" s="25">
        <f>VLOOKUP(K5552,Table!$A$2:$C$121,2,0)</f>
        <v>17</v>
      </c>
      <c r="N5552" s="26">
        <f>VLOOKUP(K5552,Table!$A$2:$C$121,3,0)</f>
        <v>5</v>
      </c>
      <c r="O5552" s="13" t="str">
        <f>VLOOKUP(A5552,Table!$U$1:$V$230,2,0)</f>
        <v>Trigonal</v>
      </c>
      <c r="P5552" s="1"/>
    </row>
    <row r="5553" spans="1:16">
      <c r="A5553" s="12">
        <v>166</v>
      </c>
      <c r="B5553" s="12">
        <v>40824</v>
      </c>
      <c r="C5553" s="12" t="s">
        <v>6050</v>
      </c>
      <c r="D5553" s="12" t="s">
        <v>6150</v>
      </c>
      <c r="E5553" s="17" t="s">
        <v>366</v>
      </c>
      <c r="F5553" s="25" t="str">
        <f>LEFT(E5553,MIN(FIND({0,1,2,3,4,5,6,7,8,9},ASC(E5553)&amp;1234567890))-1)</f>
        <v>Ga</v>
      </c>
      <c r="G5553" s="25">
        <f t="shared" si="172"/>
        <v>1</v>
      </c>
      <c r="H5553" s="25">
        <f>VLOOKUP(F5553,Table!$A$2:$C$121,2,0)</f>
        <v>13</v>
      </c>
      <c r="I5553" s="26">
        <f>VLOOKUP(F5553,Table!$A$2:$C$121,3,0)</f>
        <v>4</v>
      </c>
      <c r="J5553" s="17" t="s">
        <v>379</v>
      </c>
      <c r="K5553" s="25" t="str">
        <f>LEFT(J5553,MIN(FIND({0,1,2,3,4,5,6,7,8,9},ASC(J5553)&amp;1234567890))-1)</f>
        <v>S</v>
      </c>
      <c r="L5553" s="25">
        <f t="shared" si="173"/>
        <v>1</v>
      </c>
      <c r="M5553" s="25">
        <f>VLOOKUP(K5553,Table!$A$2:$C$121,2,0)</f>
        <v>16</v>
      </c>
      <c r="N5553" s="26">
        <f>VLOOKUP(K5553,Table!$A$2:$C$121,3,0)</f>
        <v>3</v>
      </c>
      <c r="O5553" s="13" t="str">
        <f>VLOOKUP(A5553,Table!$U$1:$V$230,2,0)</f>
        <v>Trigonal</v>
      </c>
      <c r="P5553" s="1"/>
    </row>
    <row r="5554" spans="1:16">
      <c r="A5554" s="12">
        <v>166</v>
      </c>
      <c r="B5554" s="12">
        <v>40907</v>
      </c>
      <c r="C5554" s="12" t="s">
        <v>6050</v>
      </c>
      <c r="D5554" s="12" t="s">
        <v>6151</v>
      </c>
      <c r="E5554" s="17" t="s">
        <v>393</v>
      </c>
      <c r="F5554" s="25" t="str">
        <f>LEFT(E5554,MIN(FIND({0,1,2,3,4,5,6,7,8,9},ASC(E5554)&amp;1234567890))-1)</f>
        <v>Mo</v>
      </c>
      <c r="G5554" s="25">
        <f t="shared" si="172"/>
        <v>1</v>
      </c>
      <c r="H5554" s="25">
        <f>VLOOKUP(F5554,Table!$A$2:$C$121,2,0)</f>
        <v>6</v>
      </c>
      <c r="I5554" s="26">
        <f>VLOOKUP(F5554,Table!$A$2:$C$121,3,0)</f>
        <v>5</v>
      </c>
      <c r="J5554" s="17" t="s">
        <v>11624</v>
      </c>
      <c r="K5554" s="25" t="str">
        <f>LEFT(J5554,MIN(FIND({0,1,2,3,4,5,6,7,8,9},ASC(J5554)&amp;1234567890))-1)</f>
        <v>B</v>
      </c>
      <c r="L5554" s="25">
        <f t="shared" si="173"/>
        <v>2</v>
      </c>
      <c r="M5554" s="25">
        <f>VLOOKUP(K5554,Table!$A$2:$C$121,2,0)</f>
        <v>13</v>
      </c>
      <c r="N5554" s="26">
        <f>VLOOKUP(K5554,Table!$A$2:$C$121,3,0)</f>
        <v>2</v>
      </c>
      <c r="O5554" s="13" t="str">
        <f>VLOOKUP(A5554,Table!$U$1:$V$230,2,0)</f>
        <v>Trigonal</v>
      </c>
      <c r="P5554" s="1"/>
    </row>
    <row r="5555" spans="1:16">
      <c r="A5555" s="12">
        <v>166</v>
      </c>
      <c r="B5555" s="12">
        <v>40951</v>
      </c>
      <c r="C5555" s="12" t="s">
        <v>6050</v>
      </c>
      <c r="D5555" s="12" t="s">
        <v>6152</v>
      </c>
      <c r="E5555" s="17" t="s">
        <v>344</v>
      </c>
      <c r="F5555" s="25" t="str">
        <f>LEFT(E5555,MIN(FIND({0,1,2,3,4,5,6,7,8,9},ASC(E5555)&amp;1234567890))-1)</f>
        <v>Ti</v>
      </c>
      <c r="G5555" s="25">
        <f t="shared" si="172"/>
        <v>4</v>
      </c>
      <c r="H5555" s="25">
        <f>VLOOKUP(F5555,Table!$A$2:$C$121,2,0)</f>
        <v>4</v>
      </c>
      <c r="I5555" s="26">
        <f>VLOOKUP(F5555,Table!$A$2:$C$121,3,0)</f>
        <v>4</v>
      </c>
      <c r="J5555" s="17" t="s">
        <v>12940</v>
      </c>
      <c r="K5555" s="25" t="str">
        <f>LEFT(J5555,MIN(FIND({0,1,2,3,4,5,6,7,8,9},ASC(J5555)&amp;1234567890))-1)</f>
        <v>N</v>
      </c>
      <c r="L5555" s="25">
        <f t="shared" si="173"/>
        <v>2.3330000000000002</v>
      </c>
      <c r="M5555" s="25">
        <f>VLOOKUP(K5555,Table!$A$2:$C$121,2,0)</f>
        <v>15</v>
      </c>
      <c r="N5555" s="26">
        <f>VLOOKUP(K5555,Table!$A$2:$C$121,3,0)</f>
        <v>2</v>
      </c>
      <c r="O5555" s="13" t="str">
        <f>VLOOKUP(A5555,Table!$U$1:$V$230,2,0)</f>
        <v>Trigonal</v>
      </c>
      <c r="P5555" s="1"/>
    </row>
    <row r="5556" spans="1:16">
      <c r="A5556" s="12">
        <v>166</v>
      </c>
      <c r="B5556" s="12">
        <v>41018</v>
      </c>
      <c r="C5556" s="12" t="s">
        <v>6050</v>
      </c>
      <c r="D5556" s="12" t="s">
        <v>6153</v>
      </c>
      <c r="E5556" s="17" t="s">
        <v>12941</v>
      </c>
      <c r="F5556" s="25" t="str">
        <f>LEFT(E5556,MIN(FIND({0,1,2,3,4,5,6,7,8,9},ASC(E5556)&amp;1234567890))-1)</f>
        <v>B</v>
      </c>
      <c r="G5556" s="25">
        <f t="shared" si="172"/>
        <v>51.74</v>
      </c>
      <c r="H5556" s="25">
        <f>VLOOKUP(F5556,Table!$A$2:$C$121,2,0)</f>
        <v>13</v>
      </c>
      <c r="I5556" s="26">
        <f>VLOOKUP(F5556,Table!$A$2:$C$121,3,0)</f>
        <v>2</v>
      </c>
      <c r="J5556" s="17" t="s">
        <v>12942</v>
      </c>
      <c r="K5556" s="25" t="str">
        <f>LEFT(J5556,MIN(FIND({0,1,2,3,4,5,6,7,8,9},ASC(J5556)&amp;1234567890))-1)</f>
        <v>V</v>
      </c>
      <c r="L5556" s="25">
        <f t="shared" si="173"/>
        <v>0.8</v>
      </c>
      <c r="M5556" s="25">
        <f>VLOOKUP(K5556,Table!$A$2:$C$121,2,0)</f>
        <v>5</v>
      </c>
      <c r="N5556" s="26">
        <f>VLOOKUP(K5556,Table!$A$2:$C$121,3,0)</f>
        <v>4</v>
      </c>
      <c r="O5556" s="13" t="str">
        <f>VLOOKUP(A5556,Table!$U$1:$V$230,2,0)</f>
        <v>Trigonal</v>
      </c>
      <c r="P5556" s="1"/>
    </row>
    <row r="5557" spans="1:16">
      <c r="A5557" s="12">
        <v>166</v>
      </c>
      <c r="B5557" s="12">
        <v>41019</v>
      </c>
      <c r="C5557" s="12" t="s">
        <v>6050</v>
      </c>
      <c r="D5557" s="12" t="s">
        <v>6154</v>
      </c>
      <c r="E5557" s="17" t="s">
        <v>12943</v>
      </c>
      <c r="F5557" s="25" t="str">
        <f>LEFT(E5557,MIN(FIND({0,1,2,3,4,5,6,7,8,9},ASC(E5557)&amp;1234567890))-1)</f>
        <v>B</v>
      </c>
      <c r="G5557" s="25">
        <f t="shared" si="172"/>
        <v>52.23</v>
      </c>
      <c r="H5557" s="25">
        <f>VLOOKUP(F5557,Table!$A$2:$C$121,2,0)</f>
        <v>13</v>
      </c>
      <c r="I5557" s="26">
        <f>VLOOKUP(F5557,Table!$A$2:$C$121,3,0)</f>
        <v>2</v>
      </c>
      <c r="J5557" s="17" t="s">
        <v>12944</v>
      </c>
      <c r="K5557" s="25" t="str">
        <f>LEFT(J5557,MIN(FIND({0,1,2,3,4,5,6,7,8,9},ASC(J5557)&amp;1234567890))-1)</f>
        <v>V</v>
      </c>
      <c r="L5557" s="25">
        <f t="shared" si="173"/>
        <v>0.316</v>
      </c>
      <c r="M5557" s="25">
        <f>VLOOKUP(K5557,Table!$A$2:$C$121,2,0)</f>
        <v>5</v>
      </c>
      <c r="N5557" s="26">
        <f>VLOOKUP(K5557,Table!$A$2:$C$121,3,0)</f>
        <v>4</v>
      </c>
      <c r="O5557" s="13" t="str">
        <f>VLOOKUP(A5557,Table!$U$1:$V$230,2,0)</f>
        <v>Trigonal</v>
      </c>
      <c r="P5557" s="1"/>
    </row>
    <row r="5558" spans="1:16">
      <c r="A5558" s="12">
        <v>166</v>
      </c>
      <c r="B5558" s="12">
        <v>41814</v>
      </c>
      <c r="C5558" s="12" t="s">
        <v>6050</v>
      </c>
      <c r="D5558" s="12" t="s">
        <v>6155</v>
      </c>
      <c r="E5558" s="17" t="s">
        <v>11405</v>
      </c>
      <c r="F5558" s="25" t="str">
        <f>LEFT(E5558,MIN(FIND({0,1,2,3,4,5,6,7,8,9},ASC(E5558)&amp;1234567890))-1)</f>
        <v>V</v>
      </c>
      <c r="G5558" s="25">
        <f t="shared" si="172"/>
        <v>3</v>
      </c>
      <c r="H5558" s="25">
        <f>VLOOKUP(F5558,Table!$A$2:$C$121,2,0)</f>
        <v>5</v>
      </c>
      <c r="I5558" s="26">
        <f>VLOOKUP(F5558,Table!$A$2:$C$121,3,0)</f>
        <v>4</v>
      </c>
      <c r="J5558" s="17" t="s">
        <v>593</v>
      </c>
      <c r="K5558" s="25" t="str">
        <f>LEFT(J5558,MIN(FIND({0,1,2,3,4,5,6,7,8,9},ASC(J5558)&amp;1234567890))-1)</f>
        <v>Sb</v>
      </c>
      <c r="L5558" s="25">
        <f t="shared" si="173"/>
        <v>2</v>
      </c>
      <c r="M5558" s="25">
        <f>VLOOKUP(K5558,Table!$A$2:$C$121,2,0)</f>
        <v>15</v>
      </c>
      <c r="N5558" s="26">
        <f>VLOOKUP(K5558,Table!$A$2:$C$121,3,0)</f>
        <v>5</v>
      </c>
      <c r="O5558" s="13" t="str">
        <f>VLOOKUP(A5558,Table!$U$1:$V$230,2,0)</f>
        <v>Trigonal</v>
      </c>
      <c r="P5558" s="1"/>
    </row>
    <row r="5559" spans="1:16">
      <c r="A5559" s="12">
        <v>166</v>
      </c>
      <c r="B5559" s="12">
        <v>42166</v>
      </c>
      <c r="C5559" s="12" t="s">
        <v>6050</v>
      </c>
      <c r="D5559" s="12" t="s">
        <v>6156</v>
      </c>
      <c r="E5559" s="17" t="s">
        <v>12945</v>
      </c>
      <c r="F5559" s="25" t="str">
        <f>LEFT(E5559,MIN(FIND({0,1,2,3,4,5,6,7,8,9},ASC(E5559)&amp;1234567890))-1)</f>
        <v>Cu</v>
      </c>
      <c r="G5559" s="25">
        <f t="shared" si="172"/>
        <v>0.93</v>
      </c>
      <c r="H5559" s="25">
        <f>VLOOKUP(F5559,Table!$A$2:$C$121,2,0)</f>
        <v>11</v>
      </c>
      <c r="I5559" s="26">
        <f>VLOOKUP(F5559,Table!$A$2:$C$121,3,0)</f>
        <v>4</v>
      </c>
      <c r="J5559" s="17" t="s">
        <v>12946</v>
      </c>
      <c r="K5559" s="25" t="str">
        <f>LEFT(J5559,MIN(FIND({0,1,2,3,4,5,6,7,8,9},ASC(J5559)&amp;1234567890))-1)</f>
        <v>B</v>
      </c>
      <c r="L5559" s="25">
        <f t="shared" si="173"/>
        <v>25.98</v>
      </c>
      <c r="M5559" s="25">
        <f>VLOOKUP(K5559,Table!$A$2:$C$121,2,0)</f>
        <v>13</v>
      </c>
      <c r="N5559" s="26">
        <f>VLOOKUP(K5559,Table!$A$2:$C$121,3,0)</f>
        <v>2</v>
      </c>
      <c r="O5559" s="13" t="str">
        <f>VLOOKUP(A5559,Table!$U$1:$V$230,2,0)</f>
        <v>Trigonal</v>
      </c>
      <c r="P5559" s="1"/>
    </row>
    <row r="5560" spans="1:16">
      <c r="A5560" s="12">
        <v>166</v>
      </c>
      <c r="B5560" s="12">
        <v>42576</v>
      </c>
      <c r="C5560" s="12" t="s">
        <v>6050</v>
      </c>
      <c r="D5560" s="12" t="s">
        <v>6157</v>
      </c>
      <c r="E5560" s="17" t="s">
        <v>540</v>
      </c>
      <c r="F5560" s="25" t="str">
        <f>LEFT(E5560,MIN(FIND({0,1,2,3,4,5,6,7,8,9},ASC(E5560)&amp;1234567890))-1)</f>
        <v>As</v>
      </c>
      <c r="G5560" s="25">
        <f t="shared" si="172"/>
        <v>1</v>
      </c>
      <c r="H5560" s="25">
        <f>VLOOKUP(F5560,Table!$A$2:$C$121,2,0)</f>
        <v>15</v>
      </c>
      <c r="I5560" s="26">
        <f>VLOOKUP(F5560,Table!$A$2:$C$121,3,0)</f>
        <v>4</v>
      </c>
      <c r="J5560" s="17" t="s">
        <v>11645</v>
      </c>
      <c r="K5560" s="25" t="str">
        <f>LEFT(J5560,MIN(FIND({0,1,2,3,4,5,6,7,8,9},ASC(J5560)&amp;1234567890))-1)</f>
        <v>Sb</v>
      </c>
      <c r="L5560" s="25">
        <f t="shared" si="173"/>
        <v>1</v>
      </c>
      <c r="M5560" s="25">
        <f>VLOOKUP(K5560,Table!$A$2:$C$121,2,0)</f>
        <v>15</v>
      </c>
      <c r="N5560" s="26">
        <f>VLOOKUP(K5560,Table!$A$2:$C$121,3,0)</f>
        <v>5</v>
      </c>
      <c r="O5560" s="13" t="str">
        <f>VLOOKUP(A5560,Table!$U$1:$V$230,2,0)</f>
        <v>Trigonal</v>
      </c>
      <c r="P5560" s="1"/>
    </row>
    <row r="5561" spans="1:16">
      <c r="A5561" s="12">
        <v>166</v>
      </c>
      <c r="B5561" s="12">
        <v>42746</v>
      </c>
      <c r="C5561" s="12" t="s">
        <v>6050</v>
      </c>
      <c r="D5561" s="12" t="s">
        <v>6158</v>
      </c>
      <c r="E5561" s="17" t="s">
        <v>416</v>
      </c>
      <c r="F5561" s="25" t="str">
        <f>LEFT(E5561,MIN(FIND({0,1,2,3,4,5,6,7,8,9},ASC(E5561)&amp;1234567890))-1)</f>
        <v>V</v>
      </c>
      <c r="G5561" s="25">
        <f t="shared" si="172"/>
        <v>4</v>
      </c>
      <c r="H5561" s="25">
        <f>VLOOKUP(F5561,Table!$A$2:$C$121,2,0)</f>
        <v>5</v>
      </c>
      <c r="I5561" s="26">
        <f>VLOOKUP(F5561,Table!$A$2:$C$121,3,0)</f>
        <v>4</v>
      </c>
      <c r="J5561" s="17" t="s">
        <v>12947</v>
      </c>
      <c r="K5561" s="25" t="str">
        <f>LEFT(J5561,MIN(FIND({0,1,2,3,4,5,6,7,8,9},ASC(J5561)&amp;1234567890))-1)</f>
        <v>C</v>
      </c>
      <c r="L5561" s="25">
        <f t="shared" si="173"/>
        <v>2.66</v>
      </c>
      <c r="M5561" s="25">
        <f>VLOOKUP(K5561,Table!$A$2:$C$121,2,0)</f>
        <v>14</v>
      </c>
      <c r="N5561" s="26">
        <f>VLOOKUP(K5561,Table!$A$2:$C$121,3,0)</f>
        <v>2</v>
      </c>
      <c r="O5561" s="13" t="str">
        <f>VLOOKUP(A5561,Table!$U$1:$V$230,2,0)</f>
        <v>Trigonal</v>
      </c>
      <c r="P5561" s="1"/>
    </row>
    <row r="5562" spans="1:16">
      <c r="A5562" s="12">
        <v>166</v>
      </c>
      <c r="B5562" s="12">
        <v>42761</v>
      </c>
      <c r="C5562" s="12" t="s">
        <v>6050</v>
      </c>
      <c r="D5562" s="12" t="s">
        <v>6159</v>
      </c>
      <c r="E5562" s="17" t="s">
        <v>11367</v>
      </c>
      <c r="F5562" s="25" t="str">
        <f>LEFT(E5562,MIN(FIND({0,1,2,3,4,5,6,7,8,9},ASC(E5562)&amp;1234567890))-1)</f>
        <v>Tb</v>
      </c>
      <c r="G5562" s="25">
        <f t="shared" si="172"/>
        <v>2</v>
      </c>
      <c r="H5562" s="25">
        <f>VLOOKUP(F5562,Table!$A$2:$C$121,2,0)</f>
        <v>3</v>
      </c>
      <c r="I5562" s="26">
        <f>VLOOKUP(F5562,Table!$A$2:$C$121,3,0)</f>
        <v>6</v>
      </c>
      <c r="J5562" s="17" t="s">
        <v>614</v>
      </c>
      <c r="K5562" s="25" t="str">
        <f>LEFT(J5562,MIN(FIND({0,1,2,3,4,5,6,7,8,9},ASC(J5562)&amp;1234567890))-1)</f>
        <v>C</v>
      </c>
      <c r="L5562" s="25">
        <f t="shared" si="173"/>
        <v>1</v>
      </c>
      <c r="M5562" s="25">
        <f>VLOOKUP(K5562,Table!$A$2:$C$121,2,0)</f>
        <v>14</v>
      </c>
      <c r="N5562" s="26">
        <f>VLOOKUP(K5562,Table!$A$2:$C$121,3,0)</f>
        <v>2</v>
      </c>
      <c r="O5562" s="13" t="str">
        <f>VLOOKUP(A5562,Table!$U$1:$V$230,2,0)</f>
        <v>Trigonal</v>
      </c>
      <c r="P5562" s="1"/>
    </row>
    <row r="5563" spans="1:16">
      <c r="A5563" s="12">
        <v>166</v>
      </c>
      <c r="B5563" s="12">
        <v>43411</v>
      </c>
      <c r="C5563" s="12" t="s">
        <v>6050</v>
      </c>
      <c r="D5563" s="12" t="s">
        <v>6160</v>
      </c>
      <c r="E5563" s="17" t="s">
        <v>12307</v>
      </c>
      <c r="F5563" s="25" t="str">
        <f>LEFT(E5563,MIN(FIND({0,1,2,3,4,5,6,7,8,9},ASC(E5563)&amp;1234567890))-1)</f>
        <v>Ta</v>
      </c>
      <c r="G5563" s="25">
        <f t="shared" si="172"/>
        <v>1.2</v>
      </c>
      <c r="H5563" s="25">
        <f>VLOOKUP(F5563,Table!$A$2:$C$121,2,0)</f>
        <v>5</v>
      </c>
      <c r="I5563" s="26">
        <f>VLOOKUP(F5563,Table!$A$2:$C$121,3,0)</f>
        <v>6</v>
      </c>
      <c r="J5563" s="17" t="s">
        <v>34</v>
      </c>
      <c r="K5563" s="25" t="str">
        <f>LEFT(J5563,MIN(FIND({0,1,2,3,4,5,6,7,8,9},ASC(J5563)&amp;1234567890))-1)</f>
        <v>S</v>
      </c>
      <c r="L5563" s="25">
        <f t="shared" si="173"/>
        <v>2</v>
      </c>
      <c r="M5563" s="25">
        <f>VLOOKUP(K5563,Table!$A$2:$C$121,2,0)</f>
        <v>16</v>
      </c>
      <c r="N5563" s="26">
        <f>VLOOKUP(K5563,Table!$A$2:$C$121,3,0)</f>
        <v>3</v>
      </c>
      <c r="O5563" s="13" t="str">
        <f>VLOOKUP(A5563,Table!$U$1:$V$230,2,0)</f>
        <v>Trigonal</v>
      </c>
      <c r="P5563" s="1"/>
    </row>
    <row r="5564" spans="1:16">
      <c r="A5564" s="12">
        <v>166</v>
      </c>
      <c r="B5564" s="12">
        <v>43740</v>
      </c>
      <c r="C5564" s="12" t="s">
        <v>6049</v>
      </c>
      <c r="D5564" s="12" t="s">
        <v>935</v>
      </c>
      <c r="E5564" s="17" t="s">
        <v>66</v>
      </c>
      <c r="F5564" s="25" t="str">
        <f>LEFT(E5564,MIN(FIND({0,1,2,3,4,5,6,7,8,9},ASC(E5564)&amp;1234567890))-1)</f>
        <v>Ni</v>
      </c>
      <c r="G5564" s="25">
        <f t="shared" si="172"/>
        <v>1</v>
      </c>
      <c r="H5564" s="25">
        <f>VLOOKUP(F5564,Table!$A$2:$C$121,2,0)</f>
        <v>10</v>
      </c>
      <c r="I5564" s="26">
        <f>VLOOKUP(F5564,Table!$A$2:$C$121,3,0)</f>
        <v>4</v>
      </c>
      <c r="J5564" s="17" t="s">
        <v>371</v>
      </c>
      <c r="K5564" s="25" t="str">
        <f>LEFT(J5564,MIN(FIND({0,1,2,3,4,5,6,7,8,9},ASC(J5564)&amp;1234567890))-1)</f>
        <v>O</v>
      </c>
      <c r="L5564" s="25">
        <f t="shared" si="173"/>
        <v>1</v>
      </c>
      <c r="M5564" s="25">
        <f>VLOOKUP(K5564,Table!$A$2:$C$121,2,0)</f>
        <v>16</v>
      </c>
      <c r="N5564" s="26">
        <f>VLOOKUP(K5564,Table!$A$2:$C$121,3,0)</f>
        <v>2</v>
      </c>
      <c r="O5564" s="13" t="str">
        <f>VLOOKUP(A5564,Table!$U$1:$V$230,2,0)</f>
        <v>Trigonal</v>
      </c>
      <c r="P5564" s="1"/>
    </row>
    <row r="5565" spans="1:16">
      <c r="A5565" s="12">
        <v>166</v>
      </c>
      <c r="B5565" s="12">
        <v>42537</v>
      </c>
      <c r="C5565" s="12" t="s">
        <v>6050</v>
      </c>
      <c r="D5565" s="12" t="s">
        <v>5787</v>
      </c>
      <c r="E5565" s="17" t="s">
        <v>11292</v>
      </c>
      <c r="F5565" s="25" t="str">
        <f>LEFT(E5565,MIN(FIND({0,1,2,3,4,5,6,7,8,9},ASC(E5565)&amp;1234567890))-1)</f>
        <v>Fe</v>
      </c>
      <c r="G5565" s="25">
        <f t="shared" si="172"/>
        <v>3</v>
      </c>
      <c r="H5565" s="25">
        <f>VLOOKUP(F5565,Table!$A$2:$C$121,2,0)</f>
        <v>8</v>
      </c>
      <c r="I5565" s="26">
        <f>VLOOKUP(F5565,Table!$A$2:$C$121,3,0)</f>
        <v>4</v>
      </c>
      <c r="J5565" s="17" t="s">
        <v>481</v>
      </c>
      <c r="K5565" s="25" t="str">
        <f>LEFT(J5565,MIN(FIND({0,1,2,3,4,5,6,7,8,9},ASC(J5565)&amp;1234567890))-1)</f>
        <v>S</v>
      </c>
      <c r="L5565" s="25">
        <f t="shared" si="173"/>
        <v>4</v>
      </c>
      <c r="M5565" s="25">
        <f>VLOOKUP(K5565,Table!$A$2:$C$121,2,0)</f>
        <v>16</v>
      </c>
      <c r="N5565" s="26">
        <f>VLOOKUP(K5565,Table!$A$2:$C$121,3,0)</f>
        <v>3</v>
      </c>
      <c r="O5565" s="13" t="str">
        <f>VLOOKUP(A5565,Table!$U$1:$V$230,2,0)</f>
        <v>Trigonal</v>
      </c>
      <c r="P5565" s="1"/>
    </row>
    <row r="5566" spans="1:16">
      <c r="A5566" s="12">
        <v>166</v>
      </c>
      <c r="B5566" s="12">
        <v>44655</v>
      </c>
      <c r="C5566" s="12" t="s">
        <v>6050</v>
      </c>
      <c r="D5566" s="12" t="s">
        <v>6161</v>
      </c>
      <c r="E5566" s="17" t="s">
        <v>45</v>
      </c>
      <c r="F5566" s="25" t="str">
        <f>LEFT(E5566,MIN(FIND({0,1,2,3,4,5,6,7,8,9},ASC(E5566)&amp;1234567890))-1)</f>
        <v>In</v>
      </c>
      <c r="G5566" s="25">
        <f t="shared" si="172"/>
        <v>3</v>
      </c>
      <c r="H5566" s="25">
        <f>VLOOKUP(F5566,Table!$A$2:$C$121,2,0)</f>
        <v>13</v>
      </c>
      <c r="I5566" s="26">
        <f>VLOOKUP(F5566,Table!$A$2:$C$121,3,0)</f>
        <v>5</v>
      </c>
      <c r="J5566" s="17" t="s">
        <v>381</v>
      </c>
      <c r="K5566" s="25" t="str">
        <f>LEFT(J5566,MIN(FIND({0,1,2,3,4,5,6,7,8,9},ASC(J5566)&amp;1234567890))-1)</f>
        <v>Te</v>
      </c>
      <c r="L5566" s="25">
        <f t="shared" si="173"/>
        <v>4</v>
      </c>
      <c r="M5566" s="25">
        <f>VLOOKUP(K5566,Table!$A$2:$C$121,2,0)</f>
        <v>16</v>
      </c>
      <c r="N5566" s="26">
        <f>VLOOKUP(K5566,Table!$A$2:$C$121,3,0)</f>
        <v>5</v>
      </c>
      <c r="O5566" s="13" t="str">
        <f>VLOOKUP(A5566,Table!$U$1:$V$230,2,0)</f>
        <v>Trigonal</v>
      </c>
      <c r="P5566" s="1"/>
    </row>
    <row r="5567" spans="1:16">
      <c r="A5567" s="12">
        <v>166</v>
      </c>
      <c r="B5567" s="12">
        <v>87408</v>
      </c>
      <c r="C5567" s="12" t="s">
        <v>6050</v>
      </c>
      <c r="D5567" s="12" t="s">
        <v>6162</v>
      </c>
      <c r="E5567" s="17" t="s">
        <v>12948</v>
      </c>
      <c r="F5567" s="25" t="str">
        <f>LEFT(E5567,MIN(FIND({0,1,2,3,4,5,6,7,8,9},ASC(E5567)&amp;1234567890))-1)</f>
        <v>Li</v>
      </c>
      <c r="G5567" s="25">
        <f t="shared" si="172"/>
        <v>2.35</v>
      </c>
      <c r="H5567" s="25">
        <f>VLOOKUP(F5567,Table!$A$2:$C$121,2,0)</f>
        <v>1</v>
      </c>
      <c r="I5567" s="26">
        <f>VLOOKUP(F5567,Table!$A$2:$C$121,3,0)</f>
        <v>2</v>
      </c>
      <c r="J5567" s="17" t="s">
        <v>31</v>
      </c>
      <c r="K5567" s="25" t="str">
        <f>LEFT(J5567,MIN(FIND({0,1,2,3,4,5,6,7,8,9},ASC(J5567)&amp;1234567890))-1)</f>
        <v>Si</v>
      </c>
      <c r="L5567" s="25">
        <f t="shared" si="173"/>
        <v>1</v>
      </c>
      <c r="M5567" s="25">
        <f>VLOOKUP(K5567,Table!$A$2:$C$121,2,0)</f>
        <v>14</v>
      </c>
      <c r="N5567" s="26">
        <f>VLOOKUP(K5567,Table!$A$2:$C$121,3,0)</f>
        <v>3</v>
      </c>
      <c r="O5567" s="13" t="str">
        <f>VLOOKUP(A5567,Table!$U$1:$V$230,2,0)</f>
        <v>Trigonal</v>
      </c>
      <c r="P5567" s="1"/>
    </row>
    <row r="5568" spans="1:16">
      <c r="A5568" s="12">
        <v>166</v>
      </c>
      <c r="B5568" s="12">
        <v>87409</v>
      </c>
      <c r="C5568" s="12" t="s">
        <v>6050</v>
      </c>
      <c r="D5568" s="12" t="s">
        <v>6163</v>
      </c>
      <c r="E5568" s="17" t="s">
        <v>12949</v>
      </c>
      <c r="F5568" s="25" t="str">
        <f>LEFT(E5568,MIN(FIND({0,1,2,3,4,5,6,7,8,9},ASC(E5568)&amp;1234567890))-1)</f>
        <v>Li</v>
      </c>
      <c r="G5568" s="25">
        <f t="shared" si="172"/>
        <v>2.2400000000000002</v>
      </c>
      <c r="H5568" s="25">
        <f>VLOOKUP(F5568,Table!$A$2:$C$121,2,0)</f>
        <v>1</v>
      </c>
      <c r="I5568" s="26">
        <f>VLOOKUP(F5568,Table!$A$2:$C$121,3,0)</f>
        <v>2</v>
      </c>
      <c r="J5568" s="17" t="s">
        <v>31</v>
      </c>
      <c r="K5568" s="25" t="str">
        <f>LEFT(J5568,MIN(FIND({0,1,2,3,4,5,6,7,8,9},ASC(J5568)&amp;1234567890))-1)</f>
        <v>Si</v>
      </c>
      <c r="L5568" s="25">
        <f t="shared" si="173"/>
        <v>1</v>
      </c>
      <c r="M5568" s="25">
        <f>VLOOKUP(K5568,Table!$A$2:$C$121,2,0)</f>
        <v>14</v>
      </c>
      <c r="N5568" s="26">
        <f>VLOOKUP(K5568,Table!$A$2:$C$121,3,0)</f>
        <v>3</v>
      </c>
      <c r="O5568" s="13" t="str">
        <f>VLOOKUP(A5568,Table!$U$1:$V$230,2,0)</f>
        <v>Trigonal</v>
      </c>
      <c r="P5568" s="1"/>
    </row>
    <row r="5569" spans="1:16">
      <c r="A5569" s="12">
        <v>166</v>
      </c>
      <c r="B5569" s="12">
        <v>76730</v>
      </c>
      <c r="C5569" s="12" t="s">
        <v>6050</v>
      </c>
      <c r="D5569" s="12" t="s">
        <v>6164</v>
      </c>
      <c r="E5569" s="17" t="s">
        <v>66</v>
      </c>
      <c r="F5569" s="25" t="str">
        <f>LEFT(E5569,MIN(FIND({0,1,2,3,4,5,6,7,8,9},ASC(E5569)&amp;1234567890))-1)</f>
        <v>Ni</v>
      </c>
      <c r="G5569" s="25">
        <f t="shared" si="172"/>
        <v>1</v>
      </c>
      <c r="H5569" s="25">
        <f>VLOOKUP(F5569,Table!$A$2:$C$121,2,0)</f>
        <v>10</v>
      </c>
      <c r="I5569" s="26">
        <f>VLOOKUP(F5569,Table!$A$2:$C$121,3,0)</f>
        <v>4</v>
      </c>
      <c r="J5569" s="17" t="s">
        <v>328</v>
      </c>
      <c r="K5569" s="25" t="str">
        <f>LEFT(J5569,MIN(FIND({0,1,2,3,4,5,6,7,8,9},ASC(J5569)&amp;1234567890))-1)</f>
        <v>Te</v>
      </c>
      <c r="L5569" s="25">
        <f t="shared" si="173"/>
        <v>1</v>
      </c>
      <c r="M5569" s="25">
        <f>VLOOKUP(K5569,Table!$A$2:$C$121,2,0)</f>
        <v>16</v>
      </c>
      <c r="N5569" s="26">
        <f>VLOOKUP(K5569,Table!$A$2:$C$121,3,0)</f>
        <v>5</v>
      </c>
      <c r="O5569" s="13" t="str">
        <f>VLOOKUP(A5569,Table!$U$1:$V$230,2,0)</f>
        <v>Trigonal</v>
      </c>
      <c r="P5569" s="1"/>
    </row>
    <row r="5570" spans="1:16">
      <c r="A5570" s="12">
        <v>166</v>
      </c>
      <c r="B5570" s="12">
        <v>89040</v>
      </c>
      <c r="C5570" s="12" t="s">
        <v>6050</v>
      </c>
      <c r="D5570" s="12" t="s">
        <v>6165</v>
      </c>
      <c r="E5570" s="17" t="s">
        <v>12950</v>
      </c>
      <c r="F5570" s="25" t="str">
        <f>LEFT(E5570,MIN(FIND({0,1,2,3,4,5,6,7,8,9},ASC(E5570)&amp;1234567890))-1)</f>
        <v>Sn</v>
      </c>
      <c r="G5570" s="25">
        <f t="shared" ref="G5570:G5633" si="174">IF(SUBSTITUTE(E5570,F5570,"")="",1,SUBSTITUTE(E5570,F5570,""))*1</f>
        <v>4.008</v>
      </c>
      <c r="H5570" s="25">
        <f>VLOOKUP(F5570,Table!$A$2:$C$121,2,0)</f>
        <v>14</v>
      </c>
      <c r="I5570" s="26">
        <f>VLOOKUP(F5570,Table!$A$2:$C$121,3,0)</f>
        <v>5</v>
      </c>
      <c r="J5570" s="17" t="s">
        <v>12951</v>
      </c>
      <c r="K5570" s="25" t="str">
        <f>LEFT(J5570,MIN(FIND({0,1,2,3,4,5,6,7,8,9},ASC(J5570)&amp;1234567890))-1)</f>
        <v>P</v>
      </c>
      <c r="L5570" s="25">
        <f t="shared" ref="L5570:L5633" si="175">IF(SUBSTITUTE(J5570,K5570,"")="",1,SUBSTITUTE(J5570,K5570,""))*1</f>
        <v>2.92</v>
      </c>
      <c r="M5570" s="25">
        <f>VLOOKUP(K5570,Table!$A$2:$C$121,2,0)</f>
        <v>15</v>
      </c>
      <c r="N5570" s="26">
        <f>VLOOKUP(K5570,Table!$A$2:$C$121,3,0)</f>
        <v>3</v>
      </c>
      <c r="O5570" s="13" t="str">
        <f>VLOOKUP(A5570,Table!$U$1:$V$230,2,0)</f>
        <v>Trigonal</v>
      </c>
      <c r="P5570" s="1"/>
    </row>
    <row r="5571" spans="1:16">
      <c r="A5571" s="12">
        <v>166</v>
      </c>
      <c r="B5571" s="12">
        <v>77029</v>
      </c>
      <c r="C5571" s="12" t="s">
        <v>6050</v>
      </c>
      <c r="D5571" s="12" t="s">
        <v>6166</v>
      </c>
      <c r="E5571" s="17" t="s">
        <v>11314</v>
      </c>
      <c r="F5571" s="25" t="str">
        <f>LEFT(E5571,MIN(FIND({0,1,2,3,4,5,6,7,8,9},ASC(E5571)&amp;1234567890))-1)</f>
        <v>Ho</v>
      </c>
      <c r="G5571" s="25">
        <f t="shared" si="174"/>
        <v>2</v>
      </c>
      <c r="H5571" s="25">
        <f>VLOOKUP(F5571,Table!$A$2:$C$121,2,0)</f>
        <v>3</v>
      </c>
      <c r="I5571" s="26">
        <f>VLOOKUP(F5571,Table!$A$2:$C$121,3,0)</f>
        <v>6</v>
      </c>
      <c r="J5571" s="17" t="s">
        <v>614</v>
      </c>
      <c r="K5571" s="25" t="str">
        <f>LEFT(J5571,MIN(FIND({0,1,2,3,4,5,6,7,8,9},ASC(J5571)&amp;1234567890))-1)</f>
        <v>C</v>
      </c>
      <c r="L5571" s="25">
        <f t="shared" si="175"/>
        <v>1</v>
      </c>
      <c r="M5571" s="25">
        <f>VLOOKUP(K5571,Table!$A$2:$C$121,2,0)</f>
        <v>14</v>
      </c>
      <c r="N5571" s="26">
        <f>VLOOKUP(K5571,Table!$A$2:$C$121,3,0)</f>
        <v>2</v>
      </c>
      <c r="O5571" s="13" t="str">
        <f>VLOOKUP(A5571,Table!$U$1:$V$230,2,0)</f>
        <v>Trigonal</v>
      </c>
      <c r="P5571" s="1"/>
    </row>
    <row r="5572" spans="1:16">
      <c r="A5572" s="12">
        <v>166</v>
      </c>
      <c r="B5572" s="12">
        <v>42665</v>
      </c>
      <c r="C5572" s="12" t="s">
        <v>6050</v>
      </c>
      <c r="D5572" s="12" t="s">
        <v>6167</v>
      </c>
      <c r="E5572" s="17" t="s">
        <v>12854</v>
      </c>
      <c r="F5572" s="25" t="str">
        <f>LEFT(E5572,MIN(FIND({0,1,2,3,4,5,6,7,8,9},ASC(E5572)&amp;1234567890))-1)</f>
        <v>Bi</v>
      </c>
      <c r="G5572" s="25">
        <f t="shared" si="174"/>
        <v>8</v>
      </c>
      <c r="H5572" s="25">
        <f>VLOOKUP(F5572,Table!$A$2:$C$121,2,0)</f>
        <v>15</v>
      </c>
      <c r="I5572" s="26">
        <f>VLOOKUP(F5572,Table!$A$2:$C$121,3,0)</f>
        <v>6</v>
      </c>
      <c r="J5572" s="17" t="s">
        <v>347</v>
      </c>
      <c r="K5572" s="25" t="str">
        <f>LEFT(J5572,MIN(FIND({0,1,2,3,4,5,6,7,8,9},ASC(J5572)&amp;1234567890))-1)</f>
        <v>Se</v>
      </c>
      <c r="L5572" s="25">
        <f t="shared" si="175"/>
        <v>9</v>
      </c>
      <c r="M5572" s="25">
        <f>VLOOKUP(K5572,Table!$A$2:$C$121,2,0)</f>
        <v>16</v>
      </c>
      <c r="N5572" s="26">
        <f>VLOOKUP(K5572,Table!$A$2:$C$121,3,0)</f>
        <v>4</v>
      </c>
      <c r="O5572" s="13" t="str">
        <f>VLOOKUP(A5572,Table!$U$1:$V$230,2,0)</f>
        <v>Trigonal</v>
      </c>
      <c r="P5572" s="1"/>
    </row>
    <row r="5573" spans="1:16">
      <c r="A5573" s="12">
        <v>166</v>
      </c>
      <c r="B5573" s="12">
        <v>92356</v>
      </c>
      <c r="C5573" s="12" t="s">
        <v>6050</v>
      </c>
      <c r="D5573" s="12" t="s">
        <v>679</v>
      </c>
      <c r="E5573" s="17" t="s">
        <v>11292</v>
      </c>
      <c r="F5573" s="25" t="str">
        <f>LEFT(E5573,MIN(FIND({0,1,2,3,4,5,6,7,8,9},ASC(E5573)&amp;1234567890))-1)</f>
        <v>Fe</v>
      </c>
      <c r="G5573" s="25">
        <f t="shared" si="174"/>
        <v>3</v>
      </c>
      <c r="H5573" s="25">
        <f>VLOOKUP(F5573,Table!$A$2:$C$121,2,0)</f>
        <v>8</v>
      </c>
      <c r="I5573" s="26">
        <f>VLOOKUP(F5573,Table!$A$2:$C$121,3,0)</f>
        <v>4</v>
      </c>
      <c r="J5573" s="17" t="s">
        <v>582</v>
      </c>
      <c r="K5573" s="25" t="str">
        <f>LEFT(J5573,MIN(FIND({0,1,2,3,4,5,6,7,8,9},ASC(J5573)&amp;1234567890))-1)</f>
        <v>O</v>
      </c>
      <c r="L5573" s="25">
        <f t="shared" si="175"/>
        <v>4</v>
      </c>
      <c r="M5573" s="25">
        <f>VLOOKUP(K5573,Table!$A$2:$C$121,2,0)</f>
        <v>16</v>
      </c>
      <c r="N5573" s="26">
        <f>VLOOKUP(K5573,Table!$A$2:$C$121,3,0)</f>
        <v>2</v>
      </c>
      <c r="O5573" s="13" t="str">
        <f>VLOOKUP(A5573,Table!$U$1:$V$230,2,0)</f>
        <v>Trigonal</v>
      </c>
      <c r="P5573" s="1"/>
    </row>
    <row r="5574" spans="1:16">
      <c r="A5574" s="12">
        <v>166</v>
      </c>
      <c r="B5574" s="12">
        <v>56722</v>
      </c>
      <c r="C5574" s="12" t="s">
        <v>6050</v>
      </c>
      <c r="D5574" s="12" t="s">
        <v>6168</v>
      </c>
      <c r="E5574" s="17" t="s">
        <v>12952</v>
      </c>
      <c r="F5574" s="25" t="str">
        <f>LEFT(E5574,MIN(FIND({0,1,2,3,4,5,6,7,8,9},ASC(E5574)&amp;1234567890))-1)</f>
        <v>Pr</v>
      </c>
      <c r="G5574" s="25">
        <f t="shared" si="174"/>
        <v>1.1259999999999999</v>
      </c>
      <c r="H5574" s="25">
        <f>VLOOKUP(F5574,Table!$A$2:$C$121,2,0)</f>
        <v>3</v>
      </c>
      <c r="I5574" s="26">
        <f>VLOOKUP(F5574,Table!$A$2:$C$121,3,0)</f>
        <v>6</v>
      </c>
      <c r="J5574" s="17" t="s">
        <v>11321</v>
      </c>
      <c r="K5574" s="25" t="str">
        <f>LEFT(J5574,MIN(FIND({0,1,2,3,4,5,6,7,8,9},ASC(J5574)&amp;1234567890))-1)</f>
        <v>I</v>
      </c>
      <c r="L5574" s="25">
        <f t="shared" si="175"/>
        <v>2</v>
      </c>
      <c r="M5574" s="25">
        <f>VLOOKUP(K5574,Table!$A$2:$C$121,2,0)</f>
        <v>17</v>
      </c>
      <c r="N5574" s="26">
        <f>VLOOKUP(K5574,Table!$A$2:$C$121,3,0)</f>
        <v>5</v>
      </c>
      <c r="O5574" s="13" t="str">
        <f>VLOOKUP(A5574,Table!$U$1:$V$230,2,0)</f>
        <v>Trigonal</v>
      </c>
      <c r="P5574" s="1"/>
    </row>
    <row r="5575" spans="1:16">
      <c r="A5575" s="12">
        <v>166</v>
      </c>
      <c r="B5575" s="12">
        <v>52194</v>
      </c>
      <c r="C5575" s="12" t="s">
        <v>6050</v>
      </c>
      <c r="D5575" s="12" t="s">
        <v>6169</v>
      </c>
      <c r="E5575" s="17" t="s">
        <v>12301</v>
      </c>
      <c r="F5575" s="25" t="str">
        <f>LEFT(E5575,MIN(FIND({0,1,2,3,4,5,6,7,8,9},ASC(E5575)&amp;1234567890))-1)</f>
        <v>Ti</v>
      </c>
      <c r="G5575" s="25">
        <f t="shared" si="174"/>
        <v>0.9</v>
      </c>
      <c r="H5575" s="25">
        <f>VLOOKUP(F5575,Table!$A$2:$C$121,2,0)</f>
        <v>4</v>
      </c>
      <c r="I5575" s="26">
        <f>VLOOKUP(F5575,Table!$A$2:$C$121,3,0)</f>
        <v>4</v>
      </c>
      <c r="J5575" s="17" t="s">
        <v>379</v>
      </c>
      <c r="K5575" s="25" t="str">
        <f>LEFT(J5575,MIN(FIND({0,1,2,3,4,5,6,7,8,9},ASC(J5575)&amp;1234567890))-1)</f>
        <v>S</v>
      </c>
      <c r="L5575" s="25">
        <f t="shared" si="175"/>
        <v>1</v>
      </c>
      <c r="M5575" s="25">
        <f>VLOOKUP(K5575,Table!$A$2:$C$121,2,0)</f>
        <v>16</v>
      </c>
      <c r="N5575" s="26">
        <f>VLOOKUP(K5575,Table!$A$2:$C$121,3,0)</f>
        <v>3</v>
      </c>
      <c r="O5575" s="13" t="str">
        <f>VLOOKUP(A5575,Table!$U$1:$V$230,2,0)</f>
        <v>Trigonal</v>
      </c>
      <c r="P5575" s="1"/>
    </row>
    <row r="5576" spans="1:16">
      <c r="A5576" s="12">
        <v>166</v>
      </c>
      <c r="B5576" s="12">
        <v>52294</v>
      </c>
      <c r="C5576" s="12" t="s">
        <v>6049</v>
      </c>
      <c r="D5576" s="12" t="s">
        <v>6170</v>
      </c>
      <c r="E5576" s="17" t="s">
        <v>11291</v>
      </c>
      <c r="F5576" s="25" t="str">
        <f>LEFT(E5576,MIN(FIND({0,1,2,3,4,5,6,7,8,9},ASC(E5576)&amp;1234567890))-1)</f>
        <v>Sn</v>
      </c>
      <c r="G5576" s="25">
        <f t="shared" si="174"/>
        <v>1</v>
      </c>
      <c r="H5576" s="25">
        <f>VLOOKUP(F5576,Table!$A$2:$C$121,2,0)</f>
        <v>14</v>
      </c>
      <c r="I5576" s="26">
        <f>VLOOKUP(F5576,Table!$A$2:$C$121,3,0)</f>
        <v>5</v>
      </c>
      <c r="J5576" s="17" t="s">
        <v>11645</v>
      </c>
      <c r="K5576" s="25" t="str">
        <f>LEFT(J5576,MIN(FIND({0,1,2,3,4,5,6,7,8,9},ASC(J5576)&amp;1234567890))-1)</f>
        <v>Sb</v>
      </c>
      <c r="L5576" s="25">
        <f t="shared" si="175"/>
        <v>1</v>
      </c>
      <c r="M5576" s="25">
        <f>VLOOKUP(K5576,Table!$A$2:$C$121,2,0)</f>
        <v>15</v>
      </c>
      <c r="N5576" s="26">
        <f>VLOOKUP(K5576,Table!$A$2:$C$121,3,0)</f>
        <v>5</v>
      </c>
      <c r="O5576" s="13" t="str">
        <f>VLOOKUP(A5576,Table!$U$1:$V$230,2,0)</f>
        <v>Trigonal</v>
      </c>
      <c r="P5576" s="1"/>
    </row>
    <row r="5577" spans="1:16">
      <c r="A5577" s="12">
        <v>166</v>
      </c>
      <c r="B5577" s="12">
        <v>77058</v>
      </c>
      <c r="C5577" s="12" t="s">
        <v>6050</v>
      </c>
      <c r="D5577" s="12" t="s">
        <v>5488</v>
      </c>
      <c r="E5577" s="17" t="s">
        <v>70</v>
      </c>
      <c r="F5577" s="25" t="str">
        <f>LEFT(E5577,MIN(FIND({0,1,2,3,4,5,6,7,8,9},ASC(E5577)&amp;1234567890))-1)</f>
        <v>Zn</v>
      </c>
      <c r="G5577" s="25">
        <f t="shared" si="174"/>
        <v>1</v>
      </c>
      <c r="H5577" s="25">
        <f>VLOOKUP(F5577,Table!$A$2:$C$121,2,0)</f>
        <v>12</v>
      </c>
      <c r="I5577" s="26">
        <f>VLOOKUP(F5577,Table!$A$2:$C$121,3,0)</f>
        <v>4</v>
      </c>
      <c r="J5577" s="17" t="s">
        <v>11321</v>
      </c>
      <c r="K5577" s="25" t="str">
        <f>LEFT(J5577,MIN(FIND({0,1,2,3,4,5,6,7,8,9},ASC(J5577)&amp;1234567890))-1)</f>
        <v>I</v>
      </c>
      <c r="L5577" s="25">
        <f t="shared" si="175"/>
        <v>2</v>
      </c>
      <c r="M5577" s="25">
        <f>VLOOKUP(K5577,Table!$A$2:$C$121,2,0)</f>
        <v>17</v>
      </c>
      <c r="N5577" s="26">
        <f>VLOOKUP(K5577,Table!$A$2:$C$121,3,0)</f>
        <v>5</v>
      </c>
      <c r="O5577" s="13" t="str">
        <f>VLOOKUP(A5577,Table!$U$1:$V$230,2,0)</f>
        <v>Trigonal</v>
      </c>
      <c r="P5577" s="1"/>
    </row>
    <row r="5578" spans="1:16">
      <c r="A5578" s="12">
        <v>166</v>
      </c>
      <c r="B5578" s="12">
        <v>77316</v>
      </c>
      <c r="C5578" s="12" t="s">
        <v>6049</v>
      </c>
      <c r="D5578" s="12" t="s">
        <v>6171</v>
      </c>
      <c r="E5578" s="17" t="s">
        <v>330</v>
      </c>
      <c r="F5578" s="25" t="str">
        <f>LEFT(E5578,MIN(FIND({0,1,2,3,4,5,6,7,8,9},ASC(E5578)&amp;1234567890))-1)</f>
        <v>Ca</v>
      </c>
      <c r="G5578" s="25">
        <f t="shared" si="174"/>
        <v>1</v>
      </c>
      <c r="H5578" s="25">
        <f>VLOOKUP(F5578,Table!$A$2:$C$121,2,0)</f>
        <v>2</v>
      </c>
      <c r="I5578" s="26">
        <f>VLOOKUP(F5578,Table!$A$2:$C$121,3,0)</f>
        <v>4</v>
      </c>
      <c r="J5578" s="17" t="s">
        <v>11461</v>
      </c>
      <c r="K5578" s="25" t="str">
        <f>LEFT(J5578,MIN(FIND({0,1,2,3,4,5,6,7,8,9},ASC(J5578)&amp;1234567890))-1)</f>
        <v>Ge</v>
      </c>
      <c r="L5578" s="25">
        <f t="shared" si="175"/>
        <v>2</v>
      </c>
      <c r="M5578" s="25">
        <f>VLOOKUP(K5578,Table!$A$2:$C$121,2,0)</f>
        <v>14</v>
      </c>
      <c r="N5578" s="26">
        <f>VLOOKUP(K5578,Table!$A$2:$C$121,3,0)</f>
        <v>4</v>
      </c>
      <c r="O5578" s="13" t="str">
        <f>VLOOKUP(A5578,Table!$U$1:$V$230,2,0)</f>
        <v>Trigonal</v>
      </c>
      <c r="P5578" s="1"/>
    </row>
    <row r="5579" spans="1:16">
      <c r="A5579" s="12">
        <v>166</v>
      </c>
      <c r="B5579" s="12">
        <v>77852</v>
      </c>
      <c r="C5579" s="12" t="s">
        <v>6050</v>
      </c>
      <c r="D5579" s="12" t="s">
        <v>6172</v>
      </c>
      <c r="E5579" s="17" t="s">
        <v>343</v>
      </c>
      <c r="F5579" s="25" t="str">
        <f>LEFT(E5579,MIN(FIND({0,1,2,3,4,5,6,7,8,9},ASC(E5579)&amp;1234567890))-1)</f>
        <v>U</v>
      </c>
      <c r="G5579" s="25">
        <f t="shared" si="174"/>
        <v>1</v>
      </c>
      <c r="H5579" s="25">
        <f>VLOOKUP(F5579,Table!$A$2:$C$121,2,0)</f>
        <v>3</v>
      </c>
      <c r="I5579" s="26">
        <f>VLOOKUP(F5579,Table!$A$2:$C$121,3,0)</f>
        <v>7</v>
      </c>
      <c r="J5579" s="17" t="s">
        <v>11467</v>
      </c>
      <c r="K5579" s="25" t="str">
        <f>LEFT(J5579,MIN(FIND({0,1,2,3,4,5,6,7,8,9},ASC(J5579)&amp;1234567890))-1)</f>
        <v>P</v>
      </c>
      <c r="L5579" s="25">
        <f t="shared" si="175"/>
        <v>1</v>
      </c>
      <c r="M5579" s="25">
        <f>VLOOKUP(K5579,Table!$A$2:$C$121,2,0)</f>
        <v>15</v>
      </c>
      <c r="N5579" s="26">
        <f>VLOOKUP(K5579,Table!$A$2:$C$121,3,0)</f>
        <v>3</v>
      </c>
      <c r="O5579" s="13" t="str">
        <f>VLOOKUP(A5579,Table!$U$1:$V$230,2,0)</f>
        <v>Trigonal</v>
      </c>
      <c r="P5579" s="1"/>
    </row>
    <row r="5580" spans="1:16">
      <c r="A5580" s="12">
        <v>166</v>
      </c>
      <c r="B5580" s="12">
        <v>53331</v>
      </c>
      <c r="C5580" s="12" t="s">
        <v>6050</v>
      </c>
      <c r="D5580" s="12" t="s">
        <v>6173</v>
      </c>
      <c r="E5580" s="17" t="s">
        <v>12953</v>
      </c>
      <c r="F5580" s="25" t="str">
        <f>LEFT(E5580,MIN(FIND({0,1,2,3,4,5,6,7,8,9},ASC(E5580)&amp;1234567890))-1)</f>
        <v>Cu</v>
      </c>
      <c r="G5580" s="25">
        <f t="shared" si="174"/>
        <v>9</v>
      </c>
      <c r="H5580" s="25">
        <f>VLOOKUP(F5580,Table!$A$2:$C$121,2,0)</f>
        <v>11</v>
      </c>
      <c r="I5580" s="26">
        <f>VLOOKUP(F5580,Table!$A$2:$C$121,3,0)</f>
        <v>4</v>
      </c>
      <c r="J5580" s="17" t="s">
        <v>529</v>
      </c>
      <c r="K5580" s="25" t="str">
        <f>LEFT(J5580,MIN(FIND({0,1,2,3,4,5,6,7,8,9},ASC(J5580)&amp;1234567890))-1)</f>
        <v>S</v>
      </c>
      <c r="L5580" s="25">
        <f t="shared" si="175"/>
        <v>5</v>
      </c>
      <c r="M5580" s="25">
        <f>VLOOKUP(K5580,Table!$A$2:$C$121,2,0)</f>
        <v>16</v>
      </c>
      <c r="N5580" s="26">
        <f>VLOOKUP(K5580,Table!$A$2:$C$121,3,0)</f>
        <v>3</v>
      </c>
      <c r="O5580" s="13" t="str">
        <f>VLOOKUP(A5580,Table!$U$1:$V$230,2,0)</f>
        <v>Trigonal</v>
      </c>
      <c r="P5580" s="1"/>
    </row>
    <row r="5581" spans="1:16">
      <c r="A5581" s="12">
        <v>166</v>
      </c>
      <c r="B5581" s="12">
        <v>56042</v>
      </c>
      <c r="C5581" s="12" t="s">
        <v>6050</v>
      </c>
      <c r="D5581" s="12" t="s">
        <v>2235</v>
      </c>
      <c r="E5581" s="17" t="s">
        <v>544</v>
      </c>
      <c r="F5581" s="25" t="str">
        <f>LEFT(E5581,MIN(FIND({0,1,2,3,4,5,6,7,8,9},ASC(E5581)&amp;1234567890))-1)</f>
        <v>Ge</v>
      </c>
      <c r="G5581" s="25">
        <f t="shared" si="174"/>
        <v>1</v>
      </c>
      <c r="H5581" s="25">
        <f>VLOOKUP(F5581,Table!$A$2:$C$121,2,0)</f>
        <v>14</v>
      </c>
      <c r="I5581" s="26">
        <f>VLOOKUP(F5581,Table!$A$2:$C$121,3,0)</f>
        <v>4</v>
      </c>
      <c r="J5581" s="17" t="s">
        <v>328</v>
      </c>
      <c r="K5581" s="25" t="str">
        <f>LEFT(J5581,MIN(FIND({0,1,2,3,4,5,6,7,8,9},ASC(J5581)&amp;1234567890))-1)</f>
        <v>Te</v>
      </c>
      <c r="L5581" s="25">
        <f t="shared" si="175"/>
        <v>1</v>
      </c>
      <c r="M5581" s="25">
        <f>VLOOKUP(K5581,Table!$A$2:$C$121,2,0)</f>
        <v>16</v>
      </c>
      <c r="N5581" s="26">
        <f>VLOOKUP(K5581,Table!$A$2:$C$121,3,0)</f>
        <v>5</v>
      </c>
      <c r="O5581" s="13" t="str">
        <f>VLOOKUP(A5581,Table!$U$1:$V$230,2,0)</f>
        <v>Trigonal</v>
      </c>
      <c r="P5581" s="1"/>
    </row>
    <row r="5582" spans="1:16">
      <c r="A5582" s="12">
        <v>166</v>
      </c>
      <c r="B5582" s="12">
        <v>93854</v>
      </c>
      <c r="C5582" s="12" t="s">
        <v>6050</v>
      </c>
      <c r="D5582" s="12" t="s">
        <v>6174</v>
      </c>
      <c r="E5582" s="17" t="s">
        <v>76</v>
      </c>
      <c r="F5582" s="25" t="str">
        <f>LEFT(E5582,MIN(FIND({0,1,2,3,4,5,6,7,8,9},ASC(E5582)&amp;1234567890))-1)</f>
        <v>Co</v>
      </c>
      <c r="G5582" s="25">
        <f t="shared" si="174"/>
        <v>1</v>
      </c>
      <c r="H5582" s="25">
        <f>VLOOKUP(F5582,Table!$A$2:$C$121,2,0)</f>
        <v>9</v>
      </c>
      <c r="I5582" s="26">
        <f>VLOOKUP(F5582,Table!$A$2:$C$121,3,0)</f>
        <v>4</v>
      </c>
      <c r="J5582" s="17" t="s">
        <v>59</v>
      </c>
      <c r="K5582" s="25" t="str">
        <f>LEFT(J5582,MIN(FIND({0,1,2,3,4,5,6,7,8,9},ASC(J5582)&amp;1234567890))-1)</f>
        <v>O</v>
      </c>
      <c r="L5582" s="25">
        <f t="shared" si="175"/>
        <v>3</v>
      </c>
      <c r="M5582" s="25">
        <f>VLOOKUP(K5582,Table!$A$2:$C$121,2,0)</f>
        <v>16</v>
      </c>
      <c r="N5582" s="26">
        <f>VLOOKUP(K5582,Table!$A$2:$C$121,3,0)</f>
        <v>2</v>
      </c>
      <c r="O5582" s="13" t="str">
        <f>VLOOKUP(A5582,Table!$U$1:$V$230,2,0)</f>
        <v>Trigonal</v>
      </c>
      <c r="P5582" s="1"/>
    </row>
    <row r="5583" spans="1:16">
      <c r="A5583" s="12">
        <v>166</v>
      </c>
      <c r="B5583" s="12">
        <v>57951</v>
      </c>
      <c r="C5583" s="12" t="s">
        <v>6050</v>
      </c>
      <c r="D5583" s="12" t="s">
        <v>6175</v>
      </c>
      <c r="E5583" s="17" t="s">
        <v>58</v>
      </c>
      <c r="F5583" s="25" t="str">
        <f>LEFT(E5583,MIN(FIND({0,1,2,3,4,5,6,7,8,9},ASC(E5583)&amp;1234567890))-1)</f>
        <v>Al</v>
      </c>
      <c r="G5583" s="25">
        <f t="shared" si="174"/>
        <v>2</v>
      </c>
      <c r="H5583" s="25">
        <f>VLOOKUP(F5583,Table!$A$2:$C$121,2,0)</f>
        <v>13</v>
      </c>
      <c r="I5583" s="26">
        <f>VLOOKUP(F5583,Table!$A$2:$C$121,3,0)</f>
        <v>3</v>
      </c>
      <c r="J5583" s="17" t="s">
        <v>11925</v>
      </c>
      <c r="K5583" s="25" t="str">
        <f>LEFT(J5583,MIN(FIND({0,1,2,3,4,5,6,7,8,9},ASC(J5583)&amp;1234567890))-1)</f>
        <v>Li</v>
      </c>
      <c r="L5583" s="25">
        <f t="shared" si="175"/>
        <v>3</v>
      </c>
      <c r="M5583" s="25">
        <f>VLOOKUP(K5583,Table!$A$2:$C$121,2,0)</f>
        <v>1</v>
      </c>
      <c r="N5583" s="26">
        <f>VLOOKUP(K5583,Table!$A$2:$C$121,3,0)</f>
        <v>2</v>
      </c>
      <c r="O5583" s="13" t="str">
        <f>VLOOKUP(A5583,Table!$U$1:$V$230,2,0)</f>
        <v>Trigonal</v>
      </c>
      <c r="P5583" s="1"/>
    </row>
    <row r="5584" spans="1:16">
      <c r="A5584" s="12">
        <v>166</v>
      </c>
      <c r="B5584" s="12">
        <v>58143</v>
      </c>
      <c r="C5584" s="12" t="s">
        <v>6050</v>
      </c>
      <c r="D5584" s="12" t="s">
        <v>6176</v>
      </c>
      <c r="E5584" s="17" t="s">
        <v>445</v>
      </c>
      <c r="F5584" s="25" t="str">
        <f>LEFT(E5584,MIN(FIND({0,1,2,3,4,5,6,7,8,9},ASC(E5584)&amp;1234567890))-1)</f>
        <v>Al</v>
      </c>
      <c r="G5584" s="25">
        <f t="shared" si="174"/>
        <v>3</v>
      </c>
      <c r="H5584" s="25">
        <f>VLOOKUP(F5584,Table!$A$2:$C$121,2,0)</f>
        <v>13</v>
      </c>
      <c r="I5584" s="26">
        <f>VLOOKUP(F5584,Table!$A$2:$C$121,3,0)</f>
        <v>3</v>
      </c>
      <c r="J5584" s="17" t="s">
        <v>11502</v>
      </c>
      <c r="K5584" s="25" t="str">
        <f>LEFT(J5584,MIN(FIND({0,1,2,3,4,5,6,7,8,9},ASC(J5584)&amp;1234567890))-1)</f>
        <v>Pu</v>
      </c>
      <c r="L5584" s="25">
        <f t="shared" si="175"/>
        <v>1</v>
      </c>
      <c r="M5584" s="25">
        <f>VLOOKUP(K5584,Table!$A$2:$C$121,2,0)</f>
        <v>3</v>
      </c>
      <c r="N5584" s="26">
        <f>VLOOKUP(K5584,Table!$A$2:$C$121,3,0)</f>
        <v>7</v>
      </c>
      <c r="O5584" s="13" t="str">
        <f>VLOOKUP(A5584,Table!$U$1:$V$230,2,0)</f>
        <v>Trigonal</v>
      </c>
      <c r="P5584" s="1"/>
    </row>
    <row r="5585" spans="1:16">
      <c r="A5585" s="12">
        <v>166</v>
      </c>
      <c r="B5585" s="12">
        <v>95560</v>
      </c>
      <c r="C5585" s="12" t="s">
        <v>6050</v>
      </c>
      <c r="D5585" s="12" t="s">
        <v>6177</v>
      </c>
      <c r="E5585" s="17" t="s">
        <v>50</v>
      </c>
      <c r="F5585" s="25" t="str">
        <f>LEFT(E5585,MIN(FIND({0,1,2,3,4,5,6,7,8,9},ASC(E5585)&amp;1234567890))-1)</f>
        <v>Ti</v>
      </c>
      <c r="G5585" s="25">
        <f t="shared" si="174"/>
        <v>1</v>
      </c>
      <c r="H5585" s="25">
        <f>VLOOKUP(F5585,Table!$A$2:$C$121,2,0)</f>
        <v>4</v>
      </c>
      <c r="I5585" s="26">
        <f>VLOOKUP(F5585,Table!$A$2:$C$121,3,0)</f>
        <v>4</v>
      </c>
      <c r="J5585" s="17" t="s">
        <v>12954</v>
      </c>
      <c r="K5585" s="25" t="str">
        <f>LEFT(J5585,MIN(FIND({0,1,2,3,4,5,6,7,8,9},ASC(J5585)&amp;1234567890))-1)</f>
        <v>C</v>
      </c>
      <c r="L5585" s="25">
        <f t="shared" si="175"/>
        <v>0.59</v>
      </c>
      <c r="M5585" s="25">
        <f>VLOOKUP(K5585,Table!$A$2:$C$121,2,0)</f>
        <v>14</v>
      </c>
      <c r="N5585" s="26">
        <f>VLOOKUP(K5585,Table!$A$2:$C$121,3,0)</f>
        <v>2</v>
      </c>
      <c r="O5585" s="13" t="str">
        <f>VLOOKUP(A5585,Table!$U$1:$V$230,2,0)</f>
        <v>Trigonal</v>
      </c>
      <c r="P5585" s="1"/>
    </row>
    <row r="5586" spans="1:16">
      <c r="A5586" s="12">
        <v>166</v>
      </c>
      <c r="B5586" s="12">
        <v>31536</v>
      </c>
      <c r="C5586" s="12" t="s">
        <v>6050</v>
      </c>
      <c r="D5586" s="12" t="s">
        <v>6178</v>
      </c>
      <c r="E5586" s="17" t="s">
        <v>11293</v>
      </c>
      <c r="F5586" s="25" t="str">
        <f>LEFT(E5586,MIN(FIND({0,1,2,3,4,5,6,7,8,9},ASC(E5586)&amp;1234567890))-1)</f>
        <v>Cd</v>
      </c>
      <c r="G5586" s="25">
        <f t="shared" si="174"/>
        <v>1</v>
      </c>
      <c r="H5586" s="25">
        <f>VLOOKUP(F5586,Table!$A$2:$C$121,2,0)</f>
        <v>12</v>
      </c>
      <c r="I5586" s="26">
        <f>VLOOKUP(F5586,Table!$A$2:$C$121,3,0)</f>
        <v>5</v>
      </c>
      <c r="J5586" s="17" t="s">
        <v>11403</v>
      </c>
      <c r="K5586" s="25" t="str">
        <f>LEFT(J5586,MIN(FIND({0,1,2,3,4,5,6,7,8,9},ASC(J5586)&amp;1234567890))-1)</f>
        <v>Br</v>
      </c>
      <c r="L5586" s="25">
        <f t="shared" si="175"/>
        <v>2</v>
      </c>
      <c r="M5586" s="25">
        <f>VLOOKUP(K5586,Table!$A$2:$C$121,2,0)</f>
        <v>17</v>
      </c>
      <c r="N5586" s="26">
        <f>VLOOKUP(K5586,Table!$A$2:$C$121,3,0)</f>
        <v>4</v>
      </c>
      <c r="O5586" s="13" t="str">
        <f>VLOOKUP(A5586,Table!$U$1:$V$230,2,0)</f>
        <v>Trigonal</v>
      </c>
      <c r="P5586" s="1"/>
    </row>
    <row r="5587" spans="1:16">
      <c r="A5587" s="12">
        <v>166</v>
      </c>
      <c r="B5587" s="12">
        <v>96064</v>
      </c>
      <c r="C5587" s="12" t="s">
        <v>6050</v>
      </c>
      <c r="D5587" s="12" t="s">
        <v>6179</v>
      </c>
      <c r="E5587" s="17" t="s">
        <v>60</v>
      </c>
      <c r="F5587" s="25" t="str">
        <f>LEFT(E5587,MIN(FIND({0,1,2,3,4,5,6,7,8,9},ASC(E5587)&amp;1234567890))-1)</f>
        <v>Sm</v>
      </c>
      <c r="G5587" s="25">
        <f t="shared" si="174"/>
        <v>2</v>
      </c>
      <c r="H5587" s="25">
        <f>VLOOKUP(F5587,Table!$A$2:$C$121,2,0)</f>
        <v>3</v>
      </c>
      <c r="I5587" s="26">
        <f>VLOOKUP(F5587,Table!$A$2:$C$121,3,0)</f>
        <v>6</v>
      </c>
      <c r="J5587" s="17" t="s">
        <v>11493</v>
      </c>
      <c r="K5587" s="25" t="str">
        <f>LEFT(J5587,MIN(FIND({0,1,2,3,4,5,6,7,8,9},ASC(J5587)&amp;1234567890))-1)</f>
        <v>Fe</v>
      </c>
      <c r="L5587" s="25">
        <f t="shared" si="175"/>
        <v>17</v>
      </c>
      <c r="M5587" s="25">
        <f>VLOOKUP(K5587,Table!$A$2:$C$121,2,0)</f>
        <v>8</v>
      </c>
      <c r="N5587" s="26">
        <f>VLOOKUP(K5587,Table!$A$2:$C$121,3,0)</f>
        <v>4</v>
      </c>
      <c r="O5587" s="13" t="str">
        <f>VLOOKUP(A5587,Table!$U$1:$V$230,2,0)</f>
        <v>Trigonal</v>
      </c>
      <c r="P5587" s="1"/>
    </row>
    <row r="5588" spans="1:16">
      <c r="A5588" s="12">
        <v>166</v>
      </c>
      <c r="B5588" s="12">
        <v>96491</v>
      </c>
      <c r="C5588" s="12" t="s">
        <v>6050</v>
      </c>
      <c r="D5588" s="12" t="s">
        <v>4269</v>
      </c>
      <c r="E5588" s="17" t="s">
        <v>366</v>
      </c>
      <c r="F5588" s="25" t="str">
        <f>LEFT(E5588,MIN(FIND({0,1,2,3,4,5,6,7,8,9},ASC(E5588)&amp;1234567890))-1)</f>
        <v>Ga</v>
      </c>
      <c r="G5588" s="25">
        <f t="shared" si="174"/>
        <v>1</v>
      </c>
      <c r="H5588" s="25">
        <f>VLOOKUP(F5588,Table!$A$2:$C$121,2,0)</f>
        <v>13</v>
      </c>
      <c r="I5588" s="26">
        <f>VLOOKUP(F5588,Table!$A$2:$C$121,3,0)</f>
        <v>4</v>
      </c>
      <c r="J5588" s="17" t="s">
        <v>355</v>
      </c>
      <c r="K5588" s="25" t="str">
        <f>LEFT(J5588,MIN(FIND({0,1,2,3,4,5,6,7,8,9},ASC(J5588)&amp;1234567890))-1)</f>
        <v>Mn</v>
      </c>
      <c r="L5588" s="25">
        <f t="shared" si="175"/>
        <v>1</v>
      </c>
      <c r="M5588" s="25">
        <f>VLOOKUP(K5588,Table!$A$2:$C$121,2,0)</f>
        <v>7</v>
      </c>
      <c r="N5588" s="26">
        <f>VLOOKUP(K5588,Table!$A$2:$C$121,3,0)</f>
        <v>4</v>
      </c>
      <c r="O5588" s="13" t="str">
        <f>VLOOKUP(A5588,Table!$U$1:$V$230,2,0)</f>
        <v>Trigonal</v>
      </c>
      <c r="P5588" s="1"/>
    </row>
    <row r="5589" spans="1:16">
      <c r="A5589" s="12">
        <v>166</v>
      </c>
      <c r="B5589" s="12">
        <v>58175</v>
      </c>
      <c r="C5589" s="12" t="s">
        <v>6050</v>
      </c>
      <c r="D5589" s="12" t="s">
        <v>6180</v>
      </c>
      <c r="E5589" s="17" t="s">
        <v>445</v>
      </c>
      <c r="F5589" s="25" t="str">
        <f>LEFT(E5589,MIN(FIND({0,1,2,3,4,5,6,7,8,9},ASC(E5589)&amp;1234567890))-1)</f>
        <v>Al</v>
      </c>
      <c r="G5589" s="25">
        <f t="shared" si="174"/>
        <v>3</v>
      </c>
      <c r="H5589" s="25">
        <f>VLOOKUP(F5589,Table!$A$2:$C$121,2,0)</f>
        <v>13</v>
      </c>
      <c r="I5589" s="26">
        <f>VLOOKUP(F5589,Table!$A$2:$C$121,3,0)</f>
        <v>3</v>
      </c>
      <c r="J5589" s="17" t="s">
        <v>11313</v>
      </c>
      <c r="K5589" s="25" t="str">
        <f>LEFT(J5589,MIN(FIND({0,1,2,3,4,5,6,7,8,9},ASC(J5589)&amp;1234567890))-1)</f>
        <v>Tb</v>
      </c>
      <c r="L5589" s="25">
        <f t="shared" si="175"/>
        <v>1</v>
      </c>
      <c r="M5589" s="25">
        <f>VLOOKUP(K5589,Table!$A$2:$C$121,2,0)</f>
        <v>3</v>
      </c>
      <c r="N5589" s="26">
        <f>VLOOKUP(K5589,Table!$A$2:$C$121,3,0)</f>
        <v>6</v>
      </c>
      <c r="O5589" s="13" t="str">
        <f>VLOOKUP(A5589,Table!$U$1:$V$230,2,0)</f>
        <v>Trigonal</v>
      </c>
      <c r="P5589" s="1"/>
    </row>
    <row r="5590" spans="1:16">
      <c r="A5590" s="12">
        <v>166</v>
      </c>
      <c r="B5590" s="12">
        <v>58217</v>
      </c>
      <c r="C5590" s="12" t="s">
        <v>6050</v>
      </c>
      <c r="D5590" s="12" t="s">
        <v>6181</v>
      </c>
      <c r="E5590" s="17" t="s">
        <v>445</v>
      </c>
      <c r="F5590" s="25" t="str">
        <f>LEFT(E5590,MIN(FIND({0,1,2,3,4,5,6,7,8,9},ASC(E5590)&amp;1234567890))-1)</f>
        <v>Al</v>
      </c>
      <c r="G5590" s="25">
        <f t="shared" si="174"/>
        <v>3</v>
      </c>
      <c r="H5590" s="25">
        <f>VLOOKUP(F5590,Table!$A$2:$C$121,2,0)</f>
        <v>13</v>
      </c>
      <c r="I5590" s="26">
        <f>VLOOKUP(F5590,Table!$A$2:$C$121,3,0)</f>
        <v>3</v>
      </c>
      <c r="J5590" s="17" t="s">
        <v>11336</v>
      </c>
      <c r="K5590" s="25" t="str">
        <f>LEFT(J5590,MIN(FIND({0,1,2,3,4,5,6,7,8,9},ASC(J5590)&amp;1234567890))-1)</f>
        <v>Y</v>
      </c>
      <c r="L5590" s="25">
        <f t="shared" si="175"/>
        <v>1</v>
      </c>
      <c r="M5590" s="25">
        <f>VLOOKUP(K5590,Table!$A$2:$C$121,2,0)</f>
        <v>3</v>
      </c>
      <c r="N5590" s="26">
        <f>VLOOKUP(K5590,Table!$A$2:$C$121,3,0)</f>
        <v>5</v>
      </c>
      <c r="O5590" s="13" t="str">
        <f>VLOOKUP(A5590,Table!$U$1:$V$230,2,0)</f>
        <v>Trigonal</v>
      </c>
      <c r="P5590" s="1"/>
    </row>
    <row r="5591" spans="1:16">
      <c r="A5591" s="12">
        <v>166</v>
      </c>
      <c r="B5591" s="12">
        <v>58660</v>
      </c>
      <c r="C5591" s="12" t="s">
        <v>6050</v>
      </c>
      <c r="D5591" s="12" t="s">
        <v>6182</v>
      </c>
      <c r="E5591" s="17" t="s">
        <v>11656</v>
      </c>
      <c r="F5591" s="25" t="str">
        <f>LEFT(E5591,MIN(FIND({0,1,2,3,4,5,6,7,8,9},ASC(E5591)&amp;1234567890))-1)</f>
        <v>Ba</v>
      </c>
      <c r="G5591" s="25">
        <f t="shared" si="174"/>
        <v>2</v>
      </c>
      <c r="H5591" s="25">
        <f>VLOOKUP(F5591,Table!$A$2:$C$121,2,0)</f>
        <v>2</v>
      </c>
      <c r="I5591" s="26">
        <f>VLOOKUP(F5591,Table!$A$2:$C$121,3,0)</f>
        <v>6</v>
      </c>
      <c r="J5591" s="17" t="s">
        <v>12955</v>
      </c>
      <c r="K5591" s="25" t="str">
        <f>LEFT(J5591,MIN(FIND({0,1,2,3,4,5,6,7,8,9},ASC(J5591)&amp;1234567890))-1)</f>
        <v>Mg</v>
      </c>
      <c r="L5591" s="25">
        <f t="shared" si="175"/>
        <v>17</v>
      </c>
      <c r="M5591" s="25">
        <f>VLOOKUP(K5591,Table!$A$2:$C$121,2,0)</f>
        <v>2</v>
      </c>
      <c r="N5591" s="26">
        <f>VLOOKUP(K5591,Table!$A$2:$C$121,3,0)</f>
        <v>3</v>
      </c>
      <c r="O5591" s="13" t="str">
        <f>VLOOKUP(A5591,Table!$U$1:$V$230,2,0)</f>
        <v>Trigonal</v>
      </c>
      <c r="P5591" s="1"/>
    </row>
    <row r="5592" spans="1:16">
      <c r="A5592" s="12">
        <v>166</v>
      </c>
      <c r="B5592" s="12">
        <v>58665</v>
      </c>
      <c r="C5592" s="12" t="s">
        <v>6050</v>
      </c>
      <c r="D5592" s="12" t="s">
        <v>6183</v>
      </c>
      <c r="E5592" s="17" t="s">
        <v>410</v>
      </c>
      <c r="F5592" s="25" t="str">
        <f>LEFT(E5592,MIN(FIND({0,1,2,3,4,5,6,7,8,9},ASC(E5592)&amp;1234567890))-1)</f>
        <v>Ba</v>
      </c>
      <c r="G5592" s="25">
        <f t="shared" si="174"/>
        <v>1</v>
      </c>
      <c r="H5592" s="25">
        <f>VLOOKUP(F5592,Table!$A$2:$C$121,2,0)</f>
        <v>2</v>
      </c>
      <c r="I5592" s="26">
        <f>VLOOKUP(F5592,Table!$A$2:$C$121,3,0)</f>
        <v>6</v>
      </c>
      <c r="J5592" s="17" t="s">
        <v>597</v>
      </c>
      <c r="K5592" s="25" t="str">
        <f>LEFT(J5592,MIN(FIND({0,1,2,3,4,5,6,7,8,9},ASC(J5592)&amp;1234567890))-1)</f>
        <v>Pb</v>
      </c>
      <c r="L5592" s="25">
        <f t="shared" si="175"/>
        <v>3</v>
      </c>
      <c r="M5592" s="25">
        <f>VLOOKUP(K5592,Table!$A$2:$C$121,2,0)</f>
        <v>14</v>
      </c>
      <c r="N5592" s="26">
        <f>VLOOKUP(K5592,Table!$A$2:$C$121,3,0)</f>
        <v>6</v>
      </c>
      <c r="O5592" s="13" t="str">
        <f>VLOOKUP(A5592,Table!$U$1:$V$230,2,0)</f>
        <v>Trigonal</v>
      </c>
      <c r="P5592" s="1"/>
    </row>
    <row r="5593" spans="1:16">
      <c r="A5593" s="12">
        <v>166</v>
      </c>
      <c r="B5593" s="12">
        <v>58723</v>
      </c>
      <c r="C5593" s="12" t="s">
        <v>6050</v>
      </c>
      <c r="D5593" s="12" t="s">
        <v>6184</v>
      </c>
      <c r="E5593" s="17" t="s">
        <v>12756</v>
      </c>
      <c r="F5593" s="25" t="str">
        <f>LEFT(E5593,MIN(FIND({0,1,2,3,4,5,6,7,8,9},ASC(E5593)&amp;1234567890))-1)</f>
        <v>Be</v>
      </c>
      <c r="G5593" s="25">
        <f t="shared" si="174"/>
        <v>3</v>
      </c>
      <c r="H5593" s="25">
        <f>VLOOKUP(F5593,Table!$A$2:$C$121,2,0)</f>
        <v>2</v>
      </c>
      <c r="I5593" s="26">
        <f>VLOOKUP(F5593,Table!$A$2:$C$121,3,0)</f>
        <v>2</v>
      </c>
      <c r="J5593" s="17" t="s">
        <v>335</v>
      </c>
      <c r="K5593" s="25" t="str">
        <f>LEFT(J5593,MIN(FIND({0,1,2,3,4,5,6,7,8,9},ASC(J5593)&amp;1234567890))-1)</f>
        <v>Nb</v>
      </c>
      <c r="L5593" s="25">
        <f t="shared" si="175"/>
        <v>1</v>
      </c>
      <c r="M5593" s="25">
        <f>VLOOKUP(K5593,Table!$A$2:$C$121,2,0)</f>
        <v>5</v>
      </c>
      <c r="N5593" s="26">
        <f>VLOOKUP(K5593,Table!$A$2:$C$121,3,0)</f>
        <v>5</v>
      </c>
      <c r="O5593" s="13" t="str">
        <f>VLOOKUP(A5593,Table!$U$1:$V$230,2,0)</f>
        <v>Trigonal</v>
      </c>
      <c r="P5593" s="1"/>
    </row>
    <row r="5594" spans="1:16">
      <c r="A5594" s="12">
        <v>166</v>
      </c>
      <c r="B5594" s="12">
        <v>58724</v>
      </c>
      <c r="C5594" s="12" t="s">
        <v>6050</v>
      </c>
      <c r="D5594" s="12" t="s">
        <v>6185</v>
      </c>
      <c r="E5594" s="17" t="s">
        <v>12956</v>
      </c>
      <c r="F5594" s="25" t="str">
        <f>LEFT(E5594,MIN(FIND({0,1,2,3,4,5,6,7,8,9},ASC(E5594)&amp;1234567890))-1)</f>
        <v>Be</v>
      </c>
      <c r="G5594" s="25">
        <f t="shared" si="174"/>
        <v>17</v>
      </c>
      <c r="H5594" s="25">
        <f>VLOOKUP(F5594,Table!$A$2:$C$121,2,0)</f>
        <v>2</v>
      </c>
      <c r="I5594" s="26">
        <f>VLOOKUP(F5594,Table!$A$2:$C$121,3,0)</f>
        <v>2</v>
      </c>
      <c r="J5594" s="17" t="s">
        <v>346</v>
      </c>
      <c r="K5594" s="25" t="str">
        <f>LEFT(J5594,MIN(FIND({0,1,2,3,4,5,6,7,8,9},ASC(J5594)&amp;1234567890))-1)</f>
        <v>Nb</v>
      </c>
      <c r="L5594" s="25">
        <f t="shared" si="175"/>
        <v>2</v>
      </c>
      <c r="M5594" s="25">
        <f>VLOOKUP(K5594,Table!$A$2:$C$121,2,0)</f>
        <v>5</v>
      </c>
      <c r="N5594" s="26">
        <f>VLOOKUP(K5594,Table!$A$2:$C$121,3,0)</f>
        <v>5</v>
      </c>
      <c r="O5594" s="13" t="str">
        <f>VLOOKUP(A5594,Table!$U$1:$V$230,2,0)</f>
        <v>Trigonal</v>
      </c>
      <c r="P5594" s="1"/>
    </row>
    <row r="5595" spans="1:16">
      <c r="A5595" s="12">
        <v>166</v>
      </c>
      <c r="B5595" s="12">
        <v>58759</v>
      </c>
      <c r="C5595" s="12" t="s">
        <v>6050</v>
      </c>
      <c r="D5595" s="12" t="s">
        <v>6186</v>
      </c>
      <c r="E5595" s="17" t="s">
        <v>12956</v>
      </c>
      <c r="F5595" s="25" t="str">
        <f>LEFT(E5595,MIN(FIND({0,1,2,3,4,5,6,7,8,9},ASC(E5595)&amp;1234567890))-1)</f>
        <v>Be</v>
      </c>
      <c r="G5595" s="25">
        <f t="shared" si="174"/>
        <v>17</v>
      </c>
      <c r="H5595" s="25">
        <f>VLOOKUP(F5595,Table!$A$2:$C$121,2,0)</f>
        <v>2</v>
      </c>
      <c r="I5595" s="26">
        <f>VLOOKUP(F5595,Table!$A$2:$C$121,3,0)</f>
        <v>2</v>
      </c>
      <c r="J5595" s="17" t="s">
        <v>11391</v>
      </c>
      <c r="K5595" s="25" t="str">
        <f>LEFT(J5595,MIN(FIND({0,1,2,3,4,5,6,7,8,9},ASC(J5595)&amp;1234567890))-1)</f>
        <v>Zr</v>
      </c>
      <c r="L5595" s="25">
        <f t="shared" si="175"/>
        <v>2</v>
      </c>
      <c r="M5595" s="25">
        <f>VLOOKUP(K5595,Table!$A$2:$C$121,2,0)</f>
        <v>4</v>
      </c>
      <c r="N5595" s="26">
        <f>VLOOKUP(K5595,Table!$A$2:$C$121,3,0)</f>
        <v>5</v>
      </c>
      <c r="O5595" s="13" t="str">
        <f>VLOOKUP(A5595,Table!$U$1:$V$230,2,0)</f>
        <v>Trigonal</v>
      </c>
      <c r="P5595" s="1"/>
    </row>
    <row r="5596" spans="1:16">
      <c r="A5596" s="12">
        <v>166</v>
      </c>
      <c r="B5596" s="12">
        <v>58808</v>
      </c>
      <c r="C5596" s="12" t="s">
        <v>6050</v>
      </c>
      <c r="D5596" s="12" t="s">
        <v>6187</v>
      </c>
      <c r="E5596" s="17" t="s">
        <v>542</v>
      </c>
      <c r="F5596" s="25" t="str">
        <f>LEFT(E5596,MIN(FIND({0,1,2,3,4,5,6,7,8,9},ASC(E5596)&amp;1234567890))-1)</f>
        <v>Bi</v>
      </c>
      <c r="G5596" s="25">
        <f t="shared" si="174"/>
        <v>1</v>
      </c>
      <c r="H5596" s="25">
        <f>VLOOKUP(F5596,Table!$A$2:$C$121,2,0)</f>
        <v>15</v>
      </c>
      <c r="I5596" s="26">
        <f>VLOOKUP(F5596,Table!$A$2:$C$121,3,0)</f>
        <v>6</v>
      </c>
      <c r="J5596" s="17" t="s">
        <v>11426</v>
      </c>
      <c r="K5596" s="25" t="str">
        <f>LEFT(J5596,MIN(FIND({0,1,2,3,4,5,6,7,8,9},ASC(J5596)&amp;1234567890))-1)</f>
        <v>Mn</v>
      </c>
      <c r="L5596" s="25">
        <f t="shared" si="175"/>
        <v>3</v>
      </c>
      <c r="M5596" s="25">
        <f>VLOOKUP(K5596,Table!$A$2:$C$121,2,0)</f>
        <v>7</v>
      </c>
      <c r="N5596" s="26">
        <f>VLOOKUP(K5596,Table!$A$2:$C$121,3,0)</f>
        <v>4</v>
      </c>
      <c r="O5596" s="13" t="str">
        <f>VLOOKUP(A5596,Table!$U$1:$V$230,2,0)</f>
        <v>Trigonal</v>
      </c>
      <c r="P5596" s="1"/>
    </row>
    <row r="5597" spans="1:16">
      <c r="A5597" s="12">
        <v>166</v>
      </c>
      <c r="B5597" s="12">
        <v>102100</v>
      </c>
      <c r="C5597" s="12" t="s">
        <v>6050</v>
      </c>
      <c r="D5597" s="12" t="s">
        <v>6188</v>
      </c>
      <c r="E5597" s="17" t="s">
        <v>11974</v>
      </c>
      <c r="F5597" s="25" t="str">
        <f>LEFT(E5597,MIN(FIND({0,1,2,3,4,5,6,7,8,9},ASC(E5597)&amp;1234567890))-1)</f>
        <v>Ce</v>
      </c>
      <c r="G5597" s="25">
        <f t="shared" si="174"/>
        <v>5</v>
      </c>
      <c r="H5597" s="25">
        <f>VLOOKUP(F5597,Table!$A$2:$C$121,2,0)</f>
        <v>3</v>
      </c>
      <c r="I5597" s="26">
        <f>VLOOKUP(F5597,Table!$A$2:$C$121,3,0)</f>
        <v>6</v>
      </c>
      <c r="J5597" s="17" t="s">
        <v>12957</v>
      </c>
      <c r="K5597" s="25" t="str">
        <f>LEFT(J5597,MIN(FIND({0,1,2,3,4,5,6,7,8,9},ASC(J5597)&amp;1234567890))-1)</f>
        <v>Co</v>
      </c>
      <c r="L5597" s="25">
        <f t="shared" si="175"/>
        <v>19</v>
      </c>
      <c r="M5597" s="25">
        <f>VLOOKUP(K5597,Table!$A$2:$C$121,2,0)</f>
        <v>9</v>
      </c>
      <c r="N5597" s="26">
        <f>VLOOKUP(K5597,Table!$A$2:$C$121,3,0)</f>
        <v>4</v>
      </c>
      <c r="O5597" s="13" t="str">
        <f>VLOOKUP(A5597,Table!$U$1:$V$230,2,0)</f>
        <v>Trigonal</v>
      </c>
      <c r="P5597" s="1"/>
    </row>
    <row r="5598" spans="1:16">
      <c r="A5598" s="12">
        <v>166</v>
      </c>
      <c r="B5598" s="12">
        <v>102363</v>
      </c>
      <c r="C5598" s="12" t="s">
        <v>6050</v>
      </c>
      <c r="D5598" s="12" t="s">
        <v>6189</v>
      </c>
      <c r="E5598" s="17" t="s">
        <v>11523</v>
      </c>
      <c r="F5598" s="25" t="str">
        <f>LEFT(E5598,MIN(FIND({0,1,2,3,4,5,6,7,8,9},ASC(E5598)&amp;1234567890))-1)</f>
        <v>Co</v>
      </c>
      <c r="G5598" s="25">
        <f t="shared" si="174"/>
        <v>3</v>
      </c>
      <c r="H5598" s="25">
        <f>VLOOKUP(F5598,Table!$A$2:$C$121,2,0)</f>
        <v>9</v>
      </c>
      <c r="I5598" s="26">
        <f>VLOOKUP(F5598,Table!$A$2:$C$121,3,0)</f>
        <v>4</v>
      </c>
      <c r="J5598" s="17" t="s">
        <v>11542</v>
      </c>
      <c r="K5598" s="25" t="str">
        <f>LEFT(J5598,MIN(FIND({0,1,2,3,4,5,6,7,8,9},ASC(J5598)&amp;1234567890))-1)</f>
        <v>Er</v>
      </c>
      <c r="L5598" s="25">
        <f t="shared" si="175"/>
        <v>1</v>
      </c>
      <c r="M5598" s="25">
        <f>VLOOKUP(K5598,Table!$A$2:$C$121,2,0)</f>
        <v>3</v>
      </c>
      <c r="N5598" s="26">
        <f>VLOOKUP(K5598,Table!$A$2:$C$121,3,0)</f>
        <v>6</v>
      </c>
      <c r="O5598" s="13" t="str">
        <f>VLOOKUP(A5598,Table!$U$1:$V$230,2,0)</f>
        <v>Trigonal</v>
      </c>
      <c r="P5598" s="1"/>
    </row>
    <row r="5599" spans="1:16">
      <c r="A5599" s="12">
        <v>166</v>
      </c>
      <c r="B5599" s="12">
        <v>102366</v>
      </c>
      <c r="C5599" s="12" t="s">
        <v>6050</v>
      </c>
      <c r="D5599" s="12" t="s">
        <v>6190</v>
      </c>
      <c r="E5599" s="17" t="s">
        <v>11538</v>
      </c>
      <c r="F5599" s="25" t="str">
        <f>LEFT(E5599,MIN(FIND({0,1,2,3,4,5,6,7,8,9},ASC(E5599)&amp;1234567890))-1)</f>
        <v>Co</v>
      </c>
      <c r="G5599" s="25">
        <f t="shared" si="174"/>
        <v>7</v>
      </c>
      <c r="H5599" s="25">
        <f>VLOOKUP(F5599,Table!$A$2:$C$121,2,0)</f>
        <v>9</v>
      </c>
      <c r="I5599" s="26">
        <f>VLOOKUP(F5599,Table!$A$2:$C$121,3,0)</f>
        <v>4</v>
      </c>
      <c r="J5599" s="17" t="s">
        <v>11330</v>
      </c>
      <c r="K5599" s="25" t="str">
        <f>LEFT(J5599,MIN(FIND({0,1,2,3,4,5,6,7,8,9},ASC(J5599)&amp;1234567890))-1)</f>
        <v>Er</v>
      </c>
      <c r="L5599" s="25">
        <f t="shared" si="175"/>
        <v>2</v>
      </c>
      <c r="M5599" s="25">
        <f>VLOOKUP(K5599,Table!$A$2:$C$121,2,0)</f>
        <v>3</v>
      </c>
      <c r="N5599" s="26">
        <f>VLOOKUP(K5599,Table!$A$2:$C$121,3,0)</f>
        <v>6</v>
      </c>
      <c r="O5599" s="13" t="str">
        <f>VLOOKUP(A5599,Table!$U$1:$V$230,2,0)</f>
        <v>Trigonal</v>
      </c>
      <c r="P5599" s="1"/>
    </row>
    <row r="5600" spans="1:16">
      <c r="A5600" s="12">
        <v>166</v>
      </c>
      <c r="B5600" s="12">
        <v>22237</v>
      </c>
      <c r="C5600" s="12" t="s">
        <v>6049</v>
      </c>
      <c r="D5600" s="12" t="s">
        <v>6191</v>
      </c>
      <c r="E5600" s="17" t="s">
        <v>12958</v>
      </c>
      <c r="F5600" s="25" t="str">
        <f>LEFT(E5600,MIN(FIND({0,1,2,3,4,5,6,7,8,9},ASC(E5600)&amp;1234567890))-1)</f>
        <v>Sc</v>
      </c>
      <c r="G5600" s="25">
        <f t="shared" si="174"/>
        <v>1.37</v>
      </c>
      <c r="H5600" s="25">
        <f>VLOOKUP(F5600,Table!$A$2:$C$121,2,0)</f>
        <v>3</v>
      </c>
      <c r="I5600" s="26">
        <f>VLOOKUP(F5600,Table!$A$2:$C$121,3,0)</f>
        <v>4</v>
      </c>
      <c r="J5600" s="17" t="s">
        <v>34</v>
      </c>
      <c r="K5600" s="25" t="str">
        <f>LEFT(J5600,MIN(FIND({0,1,2,3,4,5,6,7,8,9},ASC(J5600)&amp;1234567890))-1)</f>
        <v>S</v>
      </c>
      <c r="L5600" s="25">
        <f t="shared" si="175"/>
        <v>2</v>
      </c>
      <c r="M5600" s="25">
        <f>VLOOKUP(K5600,Table!$A$2:$C$121,2,0)</f>
        <v>16</v>
      </c>
      <c r="N5600" s="26">
        <f>VLOOKUP(K5600,Table!$A$2:$C$121,3,0)</f>
        <v>3</v>
      </c>
      <c r="O5600" s="13" t="str">
        <f>VLOOKUP(A5600,Table!$U$1:$V$230,2,0)</f>
        <v>Trigonal</v>
      </c>
      <c r="P5600" s="1"/>
    </row>
    <row r="5601" spans="1:16">
      <c r="A5601" s="12">
        <v>166</v>
      </c>
      <c r="B5601" s="12">
        <v>25561</v>
      </c>
      <c r="C5601" s="12" t="s">
        <v>6050</v>
      </c>
      <c r="D5601" s="12" t="s">
        <v>6192</v>
      </c>
      <c r="E5601" s="17" t="s">
        <v>50</v>
      </c>
      <c r="F5601" s="25" t="str">
        <f>LEFT(E5601,MIN(FIND({0,1,2,3,4,5,6,7,8,9},ASC(E5601)&amp;1234567890))-1)</f>
        <v>Ti</v>
      </c>
      <c r="G5601" s="25">
        <f t="shared" si="174"/>
        <v>1</v>
      </c>
      <c r="H5601" s="25">
        <f>VLOOKUP(F5601,Table!$A$2:$C$121,2,0)</f>
        <v>4</v>
      </c>
      <c r="I5601" s="26">
        <f>VLOOKUP(F5601,Table!$A$2:$C$121,3,0)</f>
        <v>4</v>
      </c>
      <c r="J5601" s="17" t="s">
        <v>379</v>
      </c>
      <c r="K5601" s="25" t="str">
        <f>LEFT(J5601,MIN(FIND({0,1,2,3,4,5,6,7,8,9},ASC(J5601)&amp;1234567890))-1)</f>
        <v>S</v>
      </c>
      <c r="L5601" s="25">
        <f t="shared" si="175"/>
        <v>1</v>
      </c>
      <c r="M5601" s="25">
        <f>VLOOKUP(K5601,Table!$A$2:$C$121,2,0)</f>
        <v>16</v>
      </c>
      <c r="N5601" s="26">
        <f>VLOOKUP(K5601,Table!$A$2:$C$121,3,0)</f>
        <v>3</v>
      </c>
      <c r="O5601" s="13" t="str">
        <f>VLOOKUP(A5601,Table!$U$1:$V$230,2,0)</f>
        <v>Trigonal</v>
      </c>
      <c r="P5601" s="1"/>
    </row>
    <row r="5602" spans="1:16">
      <c r="A5602" s="12">
        <v>166</v>
      </c>
      <c r="B5602" s="12">
        <v>57912</v>
      </c>
      <c r="C5602" s="12" t="s">
        <v>6050</v>
      </c>
      <c r="D5602" s="12" t="s">
        <v>6193</v>
      </c>
      <c r="E5602" s="17" t="s">
        <v>445</v>
      </c>
      <c r="F5602" s="25" t="str">
        <f>LEFT(E5602,MIN(FIND({0,1,2,3,4,5,6,7,8,9},ASC(E5602)&amp;1234567890))-1)</f>
        <v>Al</v>
      </c>
      <c r="G5602" s="25">
        <f t="shared" si="174"/>
        <v>3</v>
      </c>
      <c r="H5602" s="25">
        <f>VLOOKUP(F5602,Table!$A$2:$C$121,2,0)</f>
        <v>13</v>
      </c>
      <c r="I5602" s="26">
        <f>VLOOKUP(F5602,Table!$A$2:$C$121,3,0)</f>
        <v>3</v>
      </c>
      <c r="J5602" s="17" t="s">
        <v>587</v>
      </c>
      <c r="K5602" s="25" t="str">
        <f>LEFT(J5602,MIN(FIND({0,1,2,3,4,5,6,7,8,9},ASC(J5602)&amp;1234567890))-1)</f>
        <v>Ho</v>
      </c>
      <c r="L5602" s="25">
        <f t="shared" si="175"/>
        <v>1</v>
      </c>
      <c r="M5602" s="25">
        <f>VLOOKUP(K5602,Table!$A$2:$C$121,2,0)</f>
        <v>3</v>
      </c>
      <c r="N5602" s="26">
        <f>VLOOKUP(K5602,Table!$A$2:$C$121,3,0)</f>
        <v>6</v>
      </c>
      <c r="O5602" s="13" t="str">
        <f>VLOOKUP(A5602,Table!$U$1:$V$230,2,0)</f>
        <v>Trigonal</v>
      </c>
      <c r="P5602" s="1"/>
    </row>
    <row r="5603" spans="1:16">
      <c r="A5603" s="12">
        <v>166</v>
      </c>
      <c r="B5603" s="12">
        <v>102467</v>
      </c>
      <c r="C5603" s="12" t="s">
        <v>6050</v>
      </c>
      <c r="D5603" s="12" t="s">
        <v>6194</v>
      </c>
      <c r="E5603" s="17" t="s">
        <v>11538</v>
      </c>
      <c r="F5603" s="25" t="str">
        <f>LEFT(E5603,MIN(FIND({0,1,2,3,4,5,6,7,8,9},ASC(E5603)&amp;1234567890))-1)</f>
        <v>Co</v>
      </c>
      <c r="G5603" s="25">
        <f t="shared" si="174"/>
        <v>7</v>
      </c>
      <c r="H5603" s="25">
        <f>VLOOKUP(F5603,Table!$A$2:$C$121,2,0)</f>
        <v>9</v>
      </c>
      <c r="I5603" s="26">
        <f>VLOOKUP(F5603,Table!$A$2:$C$121,3,0)</f>
        <v>4</v>
      </c>
      <c r="J5603" s="17" t="s">
        <v>11395</v>
      </c>
      <c r="K5603" s="25" t="str">
        <f>LEFT(J5603,MIN(FIND({0,1,2,3,4,5,6,7,8,9},ASC(J5603)&amp;1234567890))-1)</f>
        <v>Gd</v>
      </c>
      <c r="L5603" s="25">
        <f t="shared" si="175"/>
        <v>2</v>
      </c>
      <c r="M5603" s="25">
        <f>VLOOKUP(K5603,Table!$A$2:$C$121,2,0)</f>
        <v>3</v>
      </c>
      <c r="N5603" s="26">
        <f>VLOOKUP(K5603,Table!$A$2:$C$121,3,0)</f>
        <v>6</v>
      </c>
      <c r="O5603" s="13" t="str">
        <f>VLOOKUP(A5603,Table!$U$1:$V$230,2,0)</f>
        <v>Trigonal</v>
      </c>
      <c r="P5603" s="1"/>
    </row>
    <row r="5604" spans="1:16">
      <c r="A5604" s="12">
        <v>166</v>
      </c>
      <c r="B5604" s="12">
        <v>102486</v>
      </c>
      <c r="C5604" s="12" t="s">
        <v>6050</v>
      </c>
      <c r="D5604" s="12" t="s">
        <v>6195</v>
      </c>
      <c r="E5604" s="17" t="s">
        <v>11523</v>
      </c>
      <c r="F5604" s="25" t="str">
        <f>LEFT(E5604,MIN(FIND({0,1,2,3,4,5,6,7,8,9},ASC(E5604)&amp;1234567890))-1)</f>
        <v>Co</v>
      </c>
      <c r="G5604" s="25">
        <f t="shared" si="174"/>
        <v>3</v>
      </c>
      <c r="H5604" s="25">
        <f>VLOOKUP(F5604,Table!$A$2:$C$121,2,0)</f>
        <v>9</v>
      </c>
      <c r="I5604" s="26">
        <f>VLOOKUP(F5604,Table!$A$2:$C$121,3,0)</f>
        <v>4</v>
      </c>
      <c r="J5604" s="17" t="s">
        <v>587</v>
      </c>
      <c r="K5604" s="25" t="str">
        <f>LEFT(J5604,MIN(FIND({0,1,2,3,4,5,6,7,8,9},ASC(J5604)&amp;1234567890))-1)</f>
        <v>Ho</v>
      </c>
      <c r="L5604" s="25">
        <f t="shared" si="175"/>
        <v>1</v>
      </c>
      <c r="M5604" s="25">
        <f>VLOOKUP(K5604,Table!$A$2:$C$121,2,0)</f>
        <v>3</v>
      </c>
      <c r="N5604" s="26">
        <f>VLOOKUP(K5604,Table!$A$2:$C$121,3,0)</f>
        <v>6</v>
      </c>
      <c r="O5604" s="13" t="str">
        <f>VLOOKUP(A5604,Table!$U$1:$V$230,2,0)</f>
        <v>Trigonal</v>
      </c>
      <c r="P5604" s="1"/>
    </row>
    <row r="5605" spans="1:16">
      <c r="A5605" s="12">
        <v>166</v>
      </c>
      <c r="B5605" s="12">
        <v>102544</v>
      </c>
      <c r="C5605" s="12" t="s">
        <v>6050</v>
      </c>
      <c r="D5605" s="12" t="s">
        <v>6196</v>
      </c>
      <c r="E5605" s="17" t="s">
        <v>11538</v>
      </c>
      <c r="F5605" s="25" t="str">
        <f>LEFT(E5605,MIN(FIND({0,1,2,3,4,5,6,7,8,9},ASC(E5605)&amp;1234567890))-1)</f>
        <v>Co</v>
      </c>
      <c r="G5605" s="25">
        <f t="shared" si="174"/>
        <v>7</v>
      </c>
      <c r="H5605" s="25">
        <f>VLOOKUP(F5605,Table!$A$2:$C$121,2,0)</f>
        <v>9</v>
      </c>
      <c r="I5605" s="26">
        <f>VLOOKUP(F5605,Table!$A$2:$C$121,3,0)</f>
        <v>4</v>
      </c>
      <c r="J5605" s="17" t="s">
        <v>466</v>
      </c>
      <c r="K5605" s="25" t="str">
        <f>LEFT(J5605,MIN(FIND({0,1,2,3,4,5,6,7,8,9},ASC(J5605)&amp;1234567890))-1)</f>
        <v>Mo</v>
      </c>
      <c r="L5605" s="25">
        <f t="shared" si="175"/>
        <v>6</v>
      </c>
      <c r="M5605" s="25">
        <f>VLOOKUP(K5605,Table!$A$2:$C$121,2,0)</f>
        <v>6</v>
      </c>
      <c r="N5605" s="26">
        <f>VLOOKUP(K5605,Table!$A$2:$C$121,3,0)</f>
        <v>5</v>
      </c>
      <c r="O5605" s="13" t="str">
        <f>VLOOKUP(A5605,Table!$U$1:$V$230,2,0)</f>
        <v>Trigonal</v>
      </c>
      <c r="P5605" s="1"/>
    </row>
    <row r="5606" spans="1:16">
      <c r="A5606" s="12">
        <v>166</v>
      </c>
      <c r="B5606" s="12">
        <v>102550</v>
      </c>
      <c r="C5606" s="12" t="s">
        <v>6050</v>
      </c>
      <c r="D5606" s="12" t="s">
        <v>6197</v>
      </c>
      <c r="E5606" s="17" t="s">
        <v>11538</v>
      </c>
      <c r="F5606" s="25" t="str">
        <f>LEFT(E5606,MIN(FIND({0,1,2,3,4,5,6,7,8,9},ASC(E5606)&amp;1234567890))-1)</f>
        <v>Co</v>
      </c>
      <c r="G5606" s="25">
        <f t="shared" si="174"/>
        <v>7</v>
      </c>
      <c r="H5606" s="25">
        <f>VLOOKUP(F5606,Table!$A$2:$C$121,2,0)</f>
        <v>9</v>
      </c>
      <c r="I5606" s="26">
        <f>VLOOKUP(F5606,Table!$A$2:$C$121,3,0)</f>
        <v>4</v>
      </c>
      <c r="J5606" s="17" t="s">
        <v>11399</v>
      </c>
      <c r="K5606" s="25" t="str">
        <f>LEFT(J5606,MIN(FIND({0,1,2,3,4,5,6,7,8,9},ASC(J5606)&amp;1234567890))-1)</f>
        <v>Nb</v>
      </c>
      <c r="L5606" s="25">
        <f t="shared" si="175"/>
        <v>6</v>
      </c>
      <c r="M5606" s="25">
        <f>VLOOKUP(K5606,Table!$A$2:$C$121,2,0)</f>
        <v>5</v>
      </c>
      <c r="N5606" s="26">
        <f>VLOOKUP(K5606,Table!$A$2:$C$121,3,0)</f>
        <v>5</v>
      </c>
      <c r="O5606" s="13" t="str">
        <f>VLOOKUP(A5606,Table!$U$1:$V$230,2,0)</f>
        <v>Trigonal</v>
      </c>
      <c r="P5606" s="1"/>
    </row>
    <row r="5607" spans="1:16">
      <c r="A5607" s="12">
        <v>166</v>
      </c>
      <c r="B5607" s="12">
        <v>102561</v>
      </c>
      <c r="C5607" s="12" t="s">
        <v>6050</v>
      </c>
      <c r="D5607" s="12" t="s">
        <v>6198</v>
      </c>
      <c r="E5607" s="17" t="s">
        <v>11539</v>
      </c>
      <c r="F5607" s="25" t="str">
        <f>LEFT(E5607,MIN(FIND({0,1,2,3,4,5,6,7,8,9},ASC(E5607)&amp;1234567890))-1)</f>
        <v>Co</v>
      </c>
      <c r="G5607" s="25">
        <f t="shared" si="174"/>
        <v>17</v>
      </c>
      <c r="H5607" s="25">
        <f>VLOOKUP(F5607,Table!$A$2:$C$121,2,0)</f>
        <v>9</v>
      </c>
      <c r="I5607" s="26">
        <f>VLOOKUP(F5607,Table!$A$2:$C$121,3,0)</f>
        <v>4</v>
      </c>
      <c r="J5607" s="17" t="s">
        <v>412</v>
      </c>
      <c r="K5607" s="25" t="str">
        <f>LEFT(J5607,MIN(FIND({0,1,2,3,4,5,6,7,8,9},ASC(J5607)&amp;1234567890))-1)</f>
        <v>Nd</v>
      </c>
      <c r="L5607" s="25">
        <f t="shared" si="175"/>
        <v>2</v>
      </c>
      <c r="M5607" s="25">
        <f>VLOOKUP(K5607,Table!$A$2:$C$121,2,0)</f>
        <v>3</v>
      </c>
      <c r="N5607" s="26">
        <f>VLOOKUP(K5607,Table!$A$2:$C$121,3,0)</f>
        <v>6</v>
      </c>
      <c r="O5607" s="13" t="str">
        <f>VLOOKUP(A5607,Table!$U$1:$V$230,2,0)</f>
        <v>Trigonal</v>
      </c>
      <c r="P5607" s="1"/>
    </row>
    <row r="5608" spans="1:16">
      <c r="A5608" s="12">
        <v>166</v>
      </c>
      <c r="B5608" s="12">
        <v>102695</v>
      </c>
      <c r="C5608" s="12" t="s">
        <v>6050</v>
      </c>
      <c r="D5608" s="12" t="s">
        <v>6199</v>
      </c>
      <c r="E5608" s="17" t="s">
        <v>11695</v>
      </c>
      <c r="F5608" s="25" t="str">
        <f>LEFT(E5608,MIN(FIND({0,1,2,3,4,5,6,7,8,9},ASC(E5608)&amp;1234567890))-1)</f>
        <v>Co</v>
      </c>
      <c r="G5608" s="25">
        <f t="shared" si="174"/>
        <v>2</v>
      </c>
      <c r="H5608" s="25">
        <f>VLOOKUP(F5608,Table!$A$2:$C$121,2,0)</f>
        <v>9</v>
      </c>
      <c r="I5608" s="26">
        <f>VLOOKUP(F5608,Table!$A$2:$C$121,3,0)</f>
        <v>4</v>
      </c>
      <c r="J5608" s="17" t="s">
        <v>11313</v>
      </c>
      <c r="K5608" s="25" t="str">
        <f>LEFT(J5608,MIN(FIND({0,1,2,3,4,5,6,7,8,9},ASC(J5608)&amp;1234567890))-1)</f>
        <v>Tb</v>
      </c>
      <c r="L5608" s="25">
        <f t="shared" si="175"/>
        <v>1</v>
      </c>
      <c r="M5608" s="25">
        <f>VLOOKUP(K5608,Table!$A$2:$C$121,2,0)</f>
        <v>3</v>
      </c>
      <c r="N5608" s="26">
        <f>VLOOKUP(K5608,Table!$A$2:$C$121,3,0)</f>
        <v>6</v>
      </c>
      <c r="O5608" s="13" t="str">
        <f>VLOOKUP(A5608,Table!$U$1:$V$230,2,0)</f>
        <v>Trigonal</v>
      </c>
      <c r="P5608" s="1"/>
    </row>
    <row r="5609" spans="1:16">
      <c r="A5609" s="12">
        <v>166</v>
      </c>
      <c r="B5609" s="12">
        <v>102724</v>
      </c>
      <c r="C5609" s="12" t="s">
        <v>6050</v>
      </c>
      <c r="D5609" s="12" t="s">
        <v>6200</v>
      </c>
      <c r="E5609" s="17" t="s">
        <v>11538</v>
      </c>
      <c r="F5609" s="25" t="str">
        <f>LEFT(E5609,MIN(FIND({0,1,2,3,4,5,6,7,8,9},ASC(E5609)&amp;1234567890))-1)</f>
        <v>Co</v>
      </c>
      <c r="G5609" s="25">
        <f t="shared" si="174"/>
        <v>7</v>
      </c>
      <c r="H5609" s="25">
        <f>VLOOKUP(F5609,Table!$A$2:$C$121,2,0)</f>
        <v>9</v>
      </c>
      <c r="I5609" s="26">
        <f>VLOOKUP(F5609,Table!$A$2:$C$121,3,0)</f>
        <v>4</v>
      </c>
      <c r="J5609" s="17" t="s">
        <v>12125</v>
      </c>
      <c r="K5609" s="25" t="str">
        <f>LEFT(J5609,MIN(FIND({0,1,2,3,4,5,6,7,8,9},ASC(J5609)&amp;1234567890))-1)</f>
        <v>W</v>
      </c>
      <c r="L5609" s="25">
        <f t="shared" si="175"/>
        <v>6</v>
      </c>
      <c r="M5609" s="25">
        <f>VLOOKUP(K5609,Table!$A$2:$C$121,2,0)</f>
        <v>6</v>
      </c>
      <c r="N5609" s="26">
        <f>VLOOKUP(K5609,Table!$A$2:$C$121,3,0)</f>
        <v>6</v>
      </c>
      <c r="O5609" s="13" t="str">
        <f>VLOOKUP(A5609,Table!$U$1:$V$230,2,0)</f>
        <v>Trigonal</v>
      </c>
      <c r="P5609" s="1"/>
    </row>
    <row r="5610" spans="1:16">
      <c r="A5610" s="12">
        <v>166</v>
      </c>
      <c r="B5610" s="12">
        <v>102729</v>
      </c>
      <c r="C5610" s="12" t="s">
        <v>6050</v>
      </c>
      <c r="D5610" s="12" t="s">
        <v>6201</v>
      </c>
      <c r="E5610" s="17" t="s">
        <v>11523</v>
      </c>
      <c r="F5610" s="25" t="str">
        <f>LEFT(E5610,MIN(FIND({0,1,2,3,4,5,6,7,8,9},ASC(E5610)&amp;1234567890))-1)</f>
        <v>Co</v>
      </c>
      <c r="G5610" s="25">
        <f t="shared" si="174"/>
        <v>3</v>
      </c>
      <c r="H5610" s="25">
        <f>VLOOKUP(F5610,Table!$A$2:$C$121,2,0)</f>
        <v>9</v>
      </c>
      <c r="I5610" s="26">
        <f>VLOOKUP(F5610,Table!$A$2:$C$121,3,0)</f>
        <v>4</v>
      </c>
      <c r="J5610" s="17" t="s">
        <v>11336</v>
      </c>
      <c r="K5610" s="25" t="str">
        <f>LEFT(J5610,MIN(FIND({0,1,2,3,4,5,6,7,8,9},ASC(J5610)&amp;1234567890))-1)</f>
        <v>Y</v>
      </c>
      <c r="L5610" s="25">
        <f t="shared" si="175"/>
        <v>1</v>
      </c>
      <c r="M5610" s="25">
        <f>VLOOKUP(K5610,Table!$A$2:$C$121,2,0)</f>
        <v>3</v>
      </c>
      <c r="N5610" s="26">
        <f>VLOOKUP(K5610,Table!$A$2:$C$121,3,0)</f>
        <v>5</v>
      </c>
      <c r="O5610" s="13" t="str">
        <f>VLOOKUP(A5610,Table!$U$1:$V$230,2,0)</f>
        <v>Trigonal</v>
      </c>
      <c r="P5610" s="1"/>
    </row>
    <row r="5611" spans="1:16">
      <c r="A5611" s="12">
        <v>166</v>
      </c>
      <c r="B5611" s="12">
        <v>102864</v>
      </c>
      <c r="C5611" s="12" t="s">
        <v>6050</v>
      </c>
      <c r="D5611" s="12" t="s">
        <v>6202</v>
      </c>
      <c r="E5611" s="17" t="s">
        <v>376</v>
      </c>
      <c r="F5611" s="25" t="str">
        <f>LEFT(E5611,MIN(FIND({0,1,2,3,4,5,6,7,8,9},ASC(E5611)&amp;1234567890))-1)</f>
        <v>Cs</v>
      </c>
      <c r="G5611" s="25">
        <f t="shared" si="174"/>
        <v>1</v>
      </c>
      <c r="H5611" s="25">
        <f>VLOOKUP(F5611,Table!$A$2:$C$121,2,0)</f>
        <v>1</v>
      </c>
      <c r="I5611" s="26">
        <f>VLOOKUP(F5611,Table!$A$2:$C$121,3,0)</f>
        <v>6</v>
      </c>
      <c r="J5611" s="17" t="s">
        <v>11497</v>
      </c>
      <c r="K5611" s="25" t="str">
        <f>LEFT(J5611,MIN(FIND({0,1,2,3,4,5,6,7,8,9},ASC(J5611)&amp;1234567890))-1)</f>
        <v>Ga</v>
      </c>
      <c r="L5611" s="25">
        <f t="shared" si="175"/>
        <v>7</v>
      </c>
      <c r="M5611" s="25">
        <f>VLOOKUP(K5611,Table!$A$2:$C$121,2,0)</f>
        <v>13</v>
      </c>
      <c r="N5611" s="26">
        <f>VLOOKUP(K5611,Table!$A$2:$C$121,3,0)</f>
        <v>4</v>
      </c>
      <c r="O5611" s="13" t="str">
        <f>VLOOKUP(A5611,Table!$U$1:$V$230,2,0)</f>
        <v>Trigonal</v>
      </c>
      <c r="P5611" s="1"/>
    </row>
    <row r="5612" spans="1:16">
      <c r="A5612" s="12">
        <v>166</v>
      </c>
      <c r="B5612" s="12">
        <v>103479</v>
      </c>
      <c r="C5612" s="12" t="s">
        <v>6050</v>
      </c>
      <c r="D5612" s="12" t="s">
        <v>6203</v>
      </c>
      <c r="E5612" s="17" t="s">
        <v>11292</v>
      </c>
      <c r="F5612" s="25" t="str">
        <f>LEFT(E5612,MIN(FIND({0,1,2,3,4,5,6,7,8,9},ASC(E5612)&amp;1234567890))-1)</f>
        <v>Fe</v>
      </c>
      <c r="G5612" s="25">
        <f t="shared" si="174"/>
        <v>3</v>
      </c>
      <c r="H5612" s="25">
        <f>VLOOKUP(F5612,Table!$A$2:$C$121,2,0)</f>
        <v>8</v>
      </c>
      <c r="I5612" s="26">
        <f>VLOOKUP(F5612,Table!$A$2:$C$121,3,0)</f>
        <v>4</v>
      </c>
      <c r="J5612" s="17" t="s">
        <v>11306</v>
      </c>
      <c r="K5612" s="25" t="str">
        <f>LEFT(J5612,MIN(FIND({0,1,2,3,4,5,6,7,8,9},ASC(J5612)&amp;1234567890))-1)</f>
        <v>Gd</v>
      </c>
      <c r="L5612" s="25">
        <f t="shared" si="175"/>
        <v>1</v>
      </c>
      <c r="M5612" s="25">
        <f>VLOOKUP(K5612,Table!$A$2:$C$121,2,0)</f>
        <v>3</v>
      </c>
      <c r="N5612" s="26">
        <f>VLOOKUP(K5612,Table!$A$2:$C$121,3,0)</f>
        <v>6</v>
      </c>
      <c r="O5612" s="13" t="str">
        <f>VLOOKUP(A5612,Table!$U$1:$V$230,2,0)</f>
        <v>Trigonal</v>
      </c>
      <c r="P5612" s="1"/>
    </row>
    <row r="5613" spans="1:16">
      <c r="A5613" s="12">
        <v>166</v>
      </c>
      <c r="B5613" s="12">
        <v>103483</v>
      </c>
      <c r="C5613" s="12" t="s">
        <v>6050</v>
      </c>
      <c r="D5613" s="12" t="s">
        <v>6204</v>
      </c>
      <c r="E5613" s="17" t="s">
        <v>11493</v>
      </c>
      <c r="F5613" s="25" t="str">
        <f>LEFT(E5613,MIN(FIND({0,1,2,3,4,5,6,7,8,9},ASC(E5613)&amp;1234567890))-1)</f>
        <v>Fe</v>
      </c>
      <c r="G5613" s="25">
        <f t="shared" si="174"/>
        <v>17</v>
      </c>
      <c r="H5613" s="25">
        <f>VLOOKUP(F5613,Table!$A$2:$C$121,2,0)</f>
        <v>8</v>
      </c>
      <c r="I5613" s="26">
        <f>VLOOKUP(F5613,Table!$A$2:$C$121,3,0)</f>
        <v>4</v>
      </c>
      <c r="J5613" s="17" t="s">
        <v>11395</v>
      </c>
      <c r="K5613" s="25" t="str">
        <f>LEFT(J5613,MIN(FIND({0,1,2,3,4,5,6,7,8,9},ASC(J5613)&amp;1234567890))-1)</f>
        <v>Gd</v>
      </c>
      <c r="L5613" s="25">
        <f t="shared" si="175"/>
        <v>2</v>
      </c>
      <c r="M5613" s="25">
        <f>VLOOKUP(K5613,Table!$A$2:$C$121,2,0)</f>
        <v>3</v>
      </c>
      <c r="N5613" s="26">
        <f>VLOOKUP(K5613,Table!$A$2:$C$121,3,0)</f>
        <v>6</v>
      </c>
      <c r="O5613" s="13" t="str">
        <f>VLOOKUP(A5613,Table!$U$1:$V$230,2,0)</f>
        <v>Trigonal</v>
      </c>
      <c r="P5613" s="1"/>
    </row>
    <row r="5614" spans="1:16">
      <c r="A5614" s="12">
        <v>166</v>
      </c>
      <c r="B5614" s="12">
        <v>103501</v>
      </c>
      <c r="C5614" s="12" t="s">
        <v>6050</v>
      </c>
      <c r="D5614" s="12" t="s">
        <v>6205</v>
      </c>
      <c r="E5614" s="17" t="s">
        <v>11292</v>
      </c>
      <c r="F5614" s="25" t="str">
        <f>LEFT(E5614,MIN(FIND({0,1,2,3,4,5,6,7,8,9},ASC(E5614)&amp;1234567890))-1)</f>
        <v>Fe</v>
      </c>
      <c r="G5614" s="25">
        <f t="shared" si="174"/>
        <v>3</v>
      </c>
      <c r="H5614" s="25">
        <f>VLOOKUP(F5614,Table!$A$2:$C$121,2,0)</f>
        <v>8</v>
      </c>
      <c r="I5614" s="26">
        <f>VLOOKUP(F5614,Table!$A$2:$C$121,3,0)</f>
        <v>4</v>
      </c>
      <c r="J5614" s="17" t="s">
        <v>587</v>
      </c>
      <c r="K5614" s="25" t="str">
        <f>LEFT(J5614,MIN(FIND({0,1,2,3,4,5,6,7,8,9},ASC(J5614)&amp;1234567890))-1)</f>
        <v>Ho</v>
      </c>
      <c r="L5614" s="25">
        <f t="shared" si="175"/>
        <v>1</v>
      </c>
      <c r="M5614" s="25">
        <f>VLOOKUP(K5614,Table!$A$2:$C$121,2,0)</f>
        <v>3</v>
      </c>
      <c r="N5614" s="26">
        <f>VLOOKUP(K5614,Table!$A$2:$C$121,3,0)</f>
        <v>6</v>
      </c>
      <c r="O5614" s="13" t="str">
        <f>VLOOKUP(A5614,Table!$U$1:$V$230,2,0)</f>
        <v>Trigonal</v>
      </c>
      <c r="P5614" s="1"/>
    </row>
    <row r="5615" spans="1:16">
      <c r="A5615" s="12">
        <v>166</v>
      </c>
      <c r="B5615" s="12">
        <v>103543</v>
      </c>
      <c r="C5615" s="12" t="s">
        <v>6050</v>
      </c>
      <c r="D5615" s="12" t="s">
        <v>6206</v>
      </c>
      <c r="E5615" s="17" t="s">
        <v>12959</v>
      </c>
      <c r="F5615" s="25" t="str">
        <f>LEFT(E5615,MIN(FIND({0,1,2,3,4,5,6,7,8,9},ASC(E5615)&amp;1234567890))-1)</f>
        <v>Fe</v>
      </c>
      <c r="G5615" s="25">
        <f t="shared" si="174"/>
        <v>6.8</v>
      </c>
      <c r="H5615" s="25">
        <f>VLOOKUP(F5615,Table!$A$2:$C$121,2,0)</f>
        <v>8</v>
      </c>
      <c r="I5615" s="26">
        <f>VLOOKUP(F5615,Table!$A$2:$C$121,3,0)</f>
        <v>4</v>
      </c>
      <c r="J5615" s="17" t="s">
        <v>12960</v>
      </c>
      <c r="K5615" s="25" t="str">
        <f>LEFT(J5615,MIN(FIND({0,1,2,3,4,5,6,7,8,9},ASC(J5615)&amp;1234567890))-1)</f>
        <v>Nb</v>
      </c>
      <c r="L5615" s="25">
        <f t="shared" si="175"/>
        <v>6.2</v>
      </c>
      <c r="M5615" s="25">
        <f>VLOOKUP(K5615,Table!$A$2:$C$121,2,0)</f>
        <v>5</v>
      </c>
      <c r="N5615" s="26">
        <f>VLOOKUP(K5615,Table!$A$2:$C$121,3,0)</f>
        <v>5</v>
      </c>
      <c r="O5615" s="13" t="str">
        <f>VLOOKUP(A5615,Table!$U$1:$V$230,2,0)</f>
        <v>Trigonal</v>
      </c>
      <c r="P5615" s="1"/>
    </row>
    <row r="5616" spans="1:16">
      <c r="A5616" s="12">
        <v>166</v>
      </c>
      <c r="B5616" s="12">
        <v>103550</v>
      </c>
      <c r="C5616" s="12" t="s">
        <v>6050</v>
      </c>
      <c r="D5616" s="12" t="s">
        <v>6207</v>
      </c>
      <c r="E5616" s="17" t="s">
        <v>11493</v>
      </c>
      <c r="F5616" s="25" t="str">
        <f>LEFT(E5616,MIN(FIND({0,1,2,3,4,5,6,7,8,9},ASC(E5616)&amp;1234567890))-1)</f>
        <v>Fe</v>
      </c>
      <c r="G5616" s="25">
        <f t="shared" si="174"/>
        <v>17</v>
      </c>
      <c r="H5616" s="25">
        <f>VLOOKUP(F5616,Table!$A$2:$C$121,2,0)</f>
        <v>8</v>
      </c>
      <c r="I5616" s="26">
        <f>VLOOKUP(F5616,Table!$A$2:$C$121,3,0)</f>
        <v>4</v>
      </c>
      <c r="J5616" s="17" t="s">
        <v>412</v>
      </c>
      <c r="K5616" s="25" t="str">
        <f>LEFT(J5616,MIN(FIND({0,1,2,3,4,5,6,7,8,9},ASC(J5616)&amp;1234567890))-1)</f>
        <v>Nd</v>
      </c>
      <c r="L5616" s="25">
        <f t="shared" si="175"/>
        <v>2</v>
      </c>
      <c r="M5616" s="25">
        <f>VLOOKUP(K5616,Table!$A$2:$C$121,2,0)</f>
        <v>3</v>
      </c>
      <c r="N5616" s="26">
        <f>VLOOKUP(K5616,Table!$A$2:$C$121,3,0)</f>
        <v>6</v>
      </c>
      <c r="O5616" s="13" t="str">
        <f>VLOOKUP(A5616,Table!$U$1:$V$230,2,0)</f>
        <v>Trigonal</v>
      </c>
      <c r="P5616" s="1"/>
    </row>
    <row r="5617" spans="1:16">
      <c r="A5617" s="12">
        <v>166</v>
      </c>
      <c r="B5617" s="12">
        <v>103592</v>
      </c>
      <c r="C5617" s="12" t="s">
        <v>6050</v>
      </c>
      <c r="D5617" s="12" t="s">
        <v>6208</v>
      </c>
      <c r="E5617" s="17" t="s">
        <v>64</v>
      </c>
      <c r="F5617" s="25" t="str">
        <f>LEFT(E5617,MIN(FIND({0,1,2,3,4,5,6,7,8,9},ASC(E5617)&amp;1234567890))-1)</f>
        <v>Fe</v>
      </c>
      <c r="G5617" s="25">
        <f t="shared" si="174"/>
        <v>7</v>
      </c>
      <c r="H5617" s="25">
        <f>VLOOKUP(F5617,Table!$A$2:$C$121,2,0)</f>
        <v>8</v>
      </c>
      <c r="I5617" s="26">
        <f>VLOOKUP(F5617,Table!$A$2:$C$121,3,0)</f>
        <v>4</v>
      </c>
      <c r="J5617" s="17" t="s">
        <v>11332</v>
      </c>
      <c r="K5617" s="25" t="str">
        <f>LEFT(J5617,MIN(FIND({0,1,2,3,4,5,6,7,8,9},ASC(J5617)&amp;1234567890))-1)</f>
        <v>Pr</v>
      </c>
      <c r="L5617" s="25">
        <f t="shared" si="175"/>
        <v>1</v>
      </c>
      <c r="M5617" s="25">
        <f>VLOOKUP(K5617,Table!$A$2:$C$121,2,0)</f>
        <v>3</v>
      </c>
      <c r="N5617" s="26">
        <f>VLOOKUP(K5617,Table!$A$2:$C$121,3,0)</f>
        <v>6</v>
      </c>
      <c r="O5617" s="13" t="str">
        <f>VLOOKUP(A5617,Table!$U$1:$V$230,2,0)</f>
        <v>Trigonal</v>
      </c>
      <c r="P5617" s="1"/>
    </row>
    <row r="5618" spans="1:16">
      <c r="A5618" s="12">
        <v>166</v>
      </c>
      <c r="B5618" s="12">
        <v>103593</v>
      </c>
      <c r="C5618" s="12" t="s">
        <v>6050</v>
      </c>
      <c r="D5618" s="12" t="s">
        <v>6209</v>
      </c>
      <c r="E5618" s="17" t="s">
        <v>11493</v>
      </c>
      <c r="F5618" s="25" t="str">
        <f>LEFT(E5618,MIN(FIND({0,1,2,3,4,5,6,7,8,9},ASC(E5618)&amp;1234567890))-1)</f>
        <v>Fe</v>
      </c>
      <c r="G5618" s="25">
        <f t="shared" si="174"/>
        <v>17</v>
      </c>
      <c r="H5618" s="25">
        <f>VLOOKUP(F5618,Table!$A$2:$C$121,2,0)</f>
        <v>8</v>
      </c>
      <c r="I5618" s="26">
        <f>VLOOKUP(F5618,Table!$A$2:$C$121,3,0)</f>
        <v>4</v>
      </c>
      <c r="J5618" s="17" t="s">
        <v>11327</v>
      </c>
      <c r="K5618" s="25" t="str">
        <f>LEFT(J5618,MIN(FIND({0,1,2,3,4,5,6,7,8,9},ASC(J5618)&amp;1234567890))-1)</f>
        <v>Pr</v>
      </c>
      <c r="L5618" s="25">
        <f t="shared" si="175"/>
        <v>2</v>
      </c>
      <c r="M5618" s="25">
        <f>VLOOKUP(K5618,Table!$A$2:$C$121,2,0)</f>
        <v>3</v>
      </c>
      <c r="N5618" s="26">
        <f>VLOOKUP(K5618,Table!$A$2:$C$121,3,0)</f>
        <v>6</v>
      </c>
      <c r="O5618" s="13" t="str">
        <f>VLOOKUP(A5618,Table!$U$1:$V$230,2,0)</f>
        <v>Trigonal</v>
      </c>
      <c r="P5618" s="1"/>
    </row>
    <row r="5619" spans="1:16">
      <c r="A5619" s="12">
        <v>166</v>
      </c>
      <c r="B5619" s="12">
        <v>103650</v>
      </c>
      <c r="C5619" s="12" t="s">
        <v>6050</v>
      </c>
      <c r="D5619" s="12" t="s">
        <v>6210</v>
      </c>
      <c r="E5619" s="17" t="s">
        <v>11292</v>
      </c>
      <c r="F5619" s="25" t="str">
        <f>LEFT(E5619,MIN(FIND({0,1,2,3,4,5,6,7,8,9},ASC(E5619)&amp;1234567890))-1)</f>
        <v>Fe</v>
      </c>
      <c r="G5619" s="25">
        <f t="shared" si="174"/>
        <v>3</v>
      </c>
      <c r="H5619" s="25">
        <f>VLOOKUP(F5619,Table!$A$2:$C$121,2,0)</f>
        <v>8</v>
      </c>
      <c r="I5619" s="26">
        <f>VLOOKUP(F5619,Table!$A$2:$C$121,3,0)</f>
        <v>4</v>
      </c>
      <c r="J5619" s="17" t="s">
        <v>11313</v>
      </c>
      <c r="K5619" s="25" t="str">
        <f>LEFT(J5619,MIN(FIND({0,1,2,3,4,5,6,7,8,9},ASC(J5619)&amp;1234567890))-1)</f>
        <v>Tb</v>
      </c>
      <c r="L5619" s="25">
        <f t="shared" si="175"/>
        <v>1</v>
      </c>
      <c r="M5619" s="25">
        <f>VLOOKUP(K5619,Table!$A$2:$C$121,2,0)</f>
        <v>3</v>
      </c>
      <c r="N5619" s="26">
        <f>VLOOKUP(K5619,Table!$A$2:$C$121,3,0)</f>
        <v>6</v>
      </c>
      <c r="O5619" s="13" t="str">
        <f>VLOOKUP(A5619,Table!$U$1:$V$230,2,0)</f>
        <v>Trigonal</v>
      </c>
      <c r="P5619" s="1"/>
    </row>
    <row r="5620" spans="1:16">
      <c r="A5620" s="12">
        <v>166</v>
      </c>
      <c r="B5620" s="12">
        <v>103654</v>
      </c>
      <c r="C5620" s="12" t="s">
        <v>6050</v>
      </c>
      <c r="D5620" s="12" t="s">
        <v>6211</v>
      </c>
      <c r="E5620" s="17" t="s">
        <v>11292</v>
      </c>
      <c r="F5620" s="25" t="str">
        <f>LEFT(E5620,MIN(FIND({0,1,2,3,4,5,6,7,8,9},ASC(E5620)&amp;1234567890))-1)</f>
        <v>Fe</v>
      </c>
      <c r="G5620" s="25">
        <f t="shared" si="174"/>
        <v>3</v>
      </c>
      <c r="H5620" s="25">
        <f>VLOOKUP(F5620,Table!$A$2:$C$121,2,0)</f>
        <v>8</v>
      </c>
      <c r="I5620" s="26">
        <f>VLOOKUP(F5620,Table!$A$2:$C$121,3,0)</f>
        <v>4</v>
      </c>
      <c r="J5620" s="17" t="s">
        <v>11363</v>
      </c>
      <c r="K5620" s="25" t="str">
        <f>LEFT(J5620,MIN(FIND({0,1,2,3,4,5,6,7,8,9},ASC(J5620)&amp;1234567890))-1)</f>
        <v>Th</v>
      </c>
      <c r="L5620" s="25">
        <f t="shared" si="175"/>
        <v>1</v>
      </c>
      <c r="M5620" s="25">
        <f>VLOOKUP(K5620,Table!$A$2:$C$121,2,0)</f>
        <v>3</v>
      </c>
      <c r="N5620" s="26">
        <f>VLOOKUP(K5620,Table!$A$2:$C$121,3,0)</f>
        <v>7</v>
      </c>
      <c r="O5620" s="13" t="str">
        <f>VLOOKUP(A5620,Table!$U$1:$V$230,2,0)</f>
        <v>Trigonal</v>
      </c>
      <c r="P5620" s="1"/>
    </row>
    <row r="5621" spans="1:16">
      <c r="A5621" s="12">
        <v>166</v>
      </c>
      <c r="B5621" s="12">
        <v>103694</v>
      </c>
      <c r="C5621" s="12" t="s">
        <v>6050</v>
      </c>
      <c r="D5621" s="12" t="s">
        <v>6212</v>
      </c>
      <c r="E5621" s="17" t="s">
        <v>64</v>
      </c>
      <c r="F5621" s="25" t="str">
        <f>LEFT(E5621,MIN(FIND({0,1,2,3,4,5,6,7,8,9},ASC(E5621)&amp;1234567890))-1)</f>
        <v>Fe</v>
      </c>
      <c r="G5621" s="25">
        <f t="shared" si="174"/>
        <v>7</v>
      </c>
      <c r="H5621" s="25">
        <f>VLOOKUP(F5621,Table!$A$2:$C$121,2,0)</f>
        <v>8</v>
      </c>
      <c r="I5621" s="26">
        <f>VLOOKUP(F5621,Table!$A$2:$C$121,3,0)</f>
        <v>4</v>
      </c>
      <c r="J5621" s="17" t="s">
        <v>12125</v>
      </c>
      <c r="K5621" s="25" t="str">
        <f>LEFT(J5621,MIN(FIND({0,1,2,3,4,5,6,7,8,9},ASC(J5621)&amp;1234567890))-1)</f>
        <v>W</v>
      </c>
      <c r="L5621" s="25">
        <f t="shared" si="175"/>
        <v>6</v>
      </c>
      <c r="M5621" s="25">
        <f>VLOOKUP(K5621,Table!$A$2:$C$121,2,0)</f>
        <v>6</v>
      </c>
      <c r="N5621" s="26">
        <f>VLOOKUP(K5621,Table!$A$2:$C$121,3,0)</f>
        <v>6</v>
      </c>
      <c r="O5621" s="13" t="str">
        <f>VLOOKUP(A5621,Table!$U$1:$V$230,2,0)</f>
        <v>Trigonal</v>
      </c>
      <c r="P5621" s="1"/>
    </row>
    <row r="5622" spans="1:16">
      <c r="A5622" s="12">
        <v>166</v>
      </c>
      <c r="B5622" s="12">
        <v>103781</v>
      </c>
      <c r="C5622" s="12" t="s">
        <v>6050</v>
      </c>
      <c r="D5622" s="12" t="s">
        <v>6213</v>
      </c>
      <c r="E5622" s="17" t="s">
        <v>12961</v>
      </c>
      <c r="F5622" s="25" t="str">
        <f>LEFT(E5622,MIN(FIND({0,1,2,3,4,5,6,7,8,9},ASC(E5622)&amp;1234567890))-1)</f>
        <v>Ga</v>
      </c>
      <c r="G5622" s="25">
        <f t="shared" si="174"/>
        <v>14</v>
      </c>
      <c r="H5622" s="25">
        <f>VLOOKUP(F5622,Table!$A$2:$C$121,2,0)</f>
        <v>13</v>
      </c>
      <c r="I5622" s="26">
        <f>VLOOKUP(F5622,Table!$A$2:$C$121,3,0)</f>
        <v>4</v>
      </c>
      <c r="J5622" s="17" t="s">
        <v>11925</v>
      </c>
      <c r="K5622" s="25" t="str">
        <f>LEFT(J5622,MIN(FIND({0,1,2,3,4,5,6,7,8,9},ASC(J5622)&amp;1234567890))-1)</f>
        <v>Li</v>
      </c>
      <c r="L5622" s="25">
        <f t="shared" si="175"/>
        <v>3</v>
      </c>
      <c r="M5622" s="25">
        <f>VLOOKUP(K5622,Table!$A$2:$C$121,2,0)</f>
        <v>1</v>
      </c>
      <c r="N5622" s="26">
        <f>VLOOKUP(K5622,Table!$A$2:$C$121,3,0)</f>
        <v>2</v>
      </c>
      <c r="O5622" s="13" t="str">
        <f>VLOOKUP(A5622,Table!$U$1:$V$230,2,0)</f>
        <v>Trigonal</v>
      </c>
      <c r="P5622" s="1"/>
    </row>
    <row r="5623" spans="1:16">
      <c r="A5623" s="12">
        <v>166</v>
      </c>
      <c r="B5623" s="12">
        <v>103823</v>
      </c>
      <c r="C5623" s="12" t="s">
        <v>6050</v>
      </c>
      <c r="D5623" s="12" t="s">
        <v>2595</v>
      </c>
      <c r="E5623" s="17" t="s">
        <v>11977</v>
      </c>
      <c r="F5623" s="25" t="str">
        <f>LEFT(E5623,MIN(FIND({0,1,2,3,4,5,6,7,8,9},ASC(E5623)&amp;1234567890))-1)</f>
        <v>Ga</v>
      </c>
      <c r="G5623" s="25">
        <f t="shared" si="174"/>
        <v>13</v>
      </c>
      <c r="H5623" s="25">
        <f>VLOOKUP(F5623,Table!$A$2:$C$121,2,0)</f>
        <v>13</v>
      </c>
      <c r="I5623" s="26">
        <f>VLOOKUP(F5623,Table!$A$2:$C$121,3,0)</f>
        <v>4</v>
      </c>
      <c r="J5623" s="17" t="s">
        <v>11978</v>
      </c>
      <c r="K5623" s="25" t="str">
        <f>LEFT(J5623,MIN(FIND({0,1,2,3,4,5,6,7,8,9},ASC(J5623)&amp;1234567890))-1)</f>
        <v>Na</v>
      </c>
      <c r="L5623" s="25">
        <f t="shared" si="175"/>
        <v>7</v>
      </c>
      <c r="M5623" s="25">
        <f>VLOOKUP(K5623,Table!$A$2:$C$121,2,0)</f>
        <v>1</v>
      </c>
      <c r="N5623" s="26">
        <f>VLOOKUP(K5623,Table!$A$2:$C$121,3,0)</f>
        <v>3</v>
      </c>
      <c r="O5623" s="13" t="str">
        <f>VLOOKUP(A5623,Table!$U$1:$V$230,2,0)</f>
        <v>Trigonal</v>
      </c>
      <c r="P5623" s="1"/>
    </row>
    <row r="5624" spans="1:16">
      <c r="A5624" s="12">
        <v>166</v>
      </c>
      <c r="B5624" s="12">
        <v>103940</v>
      </c>
      <c r="C5624" s="12" t="s">
        <v>6050</v>
      </c>
      <c r="D5624" s="12" t="s">
        <v>6214</v>
      </c>
      <c r="E5624" s="17" t="s">
        <v>11560</v>
      </c>
      <c r="F5624" s="25" t="str">
        <f>LEFT(E5624,MIN(FIND({0,1,2,3,4,5,6,7,8,9},ASC(E5624)&amp;1234567890))-1)</f>
        <v>Ga</v>
      </c>
      <c r="G5624" s="25">
        <f t="shared" si="174"/>
        <v>3</v>
      </c>
      <c r="H5624" s="25">
        <f>VLOOKUP(F5624,Table!$A$2:$C$121,2,0)</f>
        <v>13</v>
      </c>
      <c r="I5624" s="26">
        <f>VLOOKUP(F5624,Table!$A$2:$C$121,3,0)</f>
        <v>4</v>
      </c>
      <c r="J5624" s="17" t="s">
        <v>11502</v>
      </c>
      <c r="K5624" s="25" t="str">
        <f>LEFT(J5624,MIN(FIND({0,1,2,3,4,5,6,7,8,9},ASC(J5624)&amp;1234567890))-1)</f>
        <v>Pu</v>
      </c>
      <c r="L5624" s="25">
        <f t="shared" si="175"/>
        <v>1</v>
      </c>
      <c r="M5624" s="25">
        <f>VLOOKUP(K5624,Table!$A$2:$C$121,2,0)</f>
        <v>3</v>
      </c>
      <c r="N5624" s="26">
        <f>VLOOKUP(K5624,Table!$A$2:$C$121,3,0)</f>
        <v>7</v>
      </c>
      <c r="O5624" s="13" t="str">
        <f>VLOOKUP(A5624,Table!$U$1:$V$230,2,0)</f>
        <v>Trigonal</v>
      </c>
      <c r="P5624" s="1"/>
    </row>
    <row r="5625" spans="1:16">
      <c r="A5625" s="12">
        <v>166</v>
      </c>
      <c r="B5625" s="12">
        <v>104090</v>
      </c>
      <c r="C5625" s="12" t="s">
        <v>6050</v>
      </c>
      <c r="D5625" s="12" t="s">
        <v>6215</v>
      </c>
      <c r="E5625" s="17" t="s">
        <v>11306</v>
      </c>
      <c r="F5625" s="25" t="str">
        <f>LEFT(E5625,MIN(FIND({0,1,2,3,4,5,6,7,8,9},ASC(E5625)&amp;1234567890))-1)</f>
        <v>Gd</v>
      </c>
      <c r="G5625" s="25">
        <f t="shared" si="174"/>
        <v>1</v>
      </c>
      <c r="H5625" s="25">
        <f>VLOOKUP(F5625,Table!$A$2:$C$121,2,0)</f>
        <v>3</v>
      </c>
      <c r="I5625" s="26">
        <f>VLOOKUP(F5625,Table!$A$2:$C$121,3,0)</f>
        <v>6</v>
      </c>
      <c r="J5625" s="17" t="s">
        <v>11359</v>
      </c>
      <c r="K5625" s="25" t="str">
        <f>LEFT(J5625,MIN(FIND({0,1,2,3,4,5,6,7,8,9},ASC(J5625)&amp;1234567890))-1)</f>
        <v>Ni</v>
      </c>
      <c r="L5625" s="25">
        <f t="shared" si="175"/>
        <v>3</v>
      </c>
      <c r="M5625" s="25">
        <f>VLOOKUP(K5625,Table!$A$2:$C$121,2,0)</f>
        <v>10</v>
      </c>
      <c r="N5625" s="26">
        <f>VLOOKUP(K5625,Table!$A$2:$C$121,3,0)</f>
        <v>4</v>
      </c>
      <c r="O5625" s="13" t="str">
        <f>VLOOKUP(A5625,Table!$U$1:$V$230,2,0)</f>
        <v>Trigonal</v>
      </c>
      <c r="P5625" s="1"/>
    </row>
    <row r="5626" spans="1:16">
      <c r="A5626" s="12">
        <v>166</v>
      </c>
      <c r="B5626" s="12">
        <v>104093</v>
      </c>
      <c r="C5626" s="12" t="s">
        <v>6050</v>
      </c>
      <c r="D5626" s="12" t="s">
        <v>6216</v>
      </c>
      <c r="E5626" s="17" t="s">
        <v>11395</v>
      </c>
      <c r="F5626" s="25" t="str">
        <f>LEFT(E5626,MIN(FIND({0,1,2,3,4,5,6,7,8,9},ASC(E5626)&amp;1234567890))-1)</f>
        <v>Gd</v>
      </c>
      <c r="G5626" s="25">
        <f t="shared" si="174"/>
        <v>2</v>
      </c>
      <c r="H5626" s="25">
        <f>VLOOKUP(F5626,Table!$A$2:$C$121,2,0)</f>
        <v>3</v>
      </c>
      <c r="I5626" s="26">
        <f>VLOOKUP(F5626,Table!$A$2:$C$121,3,0)</f>
        <v>6</v>
      </c>
      <c r="J5626" s="17" t="s">
        <v>340</v>
      </c>
      <c r="K5626" s="25" t="str">
        <f>LEFT(J5626,MIN(FIND({0,1,2,3,4,5,6,7,8,9},ASC(J5626)&amp;1234567890))-1)</f>
        <v>Ni</v>
      </c>
      <c r="L5626" s="25">
        <f t="shared" si="175"/>
        <v>7</v>
      </c>
      <c r="M5626" s="25">
        <f>VLOOKUP(K5626,Table!$A$2:$C$121,2,0)</f>
        <v>10</v>
      </c>
      <c r="N5626" s="26">
        <f>VLOOKUP(K5626,Table!$A$2:$C$121,3,0)</f>
        <v>4</v>
      </c>
      <c r="O5626" s="13" t="str">
        <f>VLOOKUP(A5626,Table!$U$1:$V$230,2,0)</f>
        <v>Trigonal</v>
      </c>
      <c r="P5626" s="1"/>
    </row>
    <row r="5627" spans="1:16">
      <c r="A5627" s="12">
        <v>166</v>
      </c>
      <c r="B5627" s="12">
        <v>104151</v>
      </c>
      <c r="C5627" s="12" t="s">
        <v>6050</v>
      </c>
      <c r="D5627" s="12" t="s">
        <v>6217</v>
      </c>
      <c r="E5627" s="17" t="s">
        <v>11395</v>
      </c>
      <c r="F5627" s="25" t="str">
        <f>LEFT(E5627,MIN(FIND({0,1,2,3,4,5,6,7,8,9},ASC(E5627)&amp;1234567890))-1)</f>
        <v>Gd</v>
      </c>
      <c r="G5627" s="25">
        <f t="shared" si="174"/>
        <v>2</v>
      </c>
      <c r="H5627" s="25">
        <f>VLOOKUP(F5627,Table!$A$2:$C$121,2,0)</f>
        <v>3</v>
      </c>
      <c r="I5627" s="26">
        <f>VLOOKUP(F5627,Table!$A$2:$C$121,3,0)</f>
        <v>6</v>
      </c>
      <c r="J5627" s="17" t="s">
        <v>12899</v>
      </c>
      <c r="K5627" s="25" t="str">
        <f>LEFT(J5627,MIN(FIND({0,1,2,3,4,5,6,7,8,9},ASC(J5627)&amp;1234567890))-1)</f>
        <v>Zn</v>
      </c>
      <c r="L5627" s="25">
        <f t="shared" si="175"/>
        <v>17</v>
      </c>
      <c r="M5627" s="25">
        <f>VLOOKUP(K5627,Table!$A$2:$C$121,2,0)</f>
        <v>12</v>
      </c>
      <c r="N5627" s="26">
        <f>VLOOKUP(K5627,Table!$A$2:$C$121,3,0)</f>
        <v>4</v>
      </c>
      <c r="O5627" s="13" t="str">
        <f>VLOOKUP(A5627,Table!$U$1:$V$230,2,0)</f>
        <v>Trigonal</v>
      </c>
      <c r="P5627" s="1"/>
    </row>
    <row r="5628" spans="1:16">
      <c r="A5628" s="12">
        <v>166</v>
      </c>
      <c r="B5628" s="12">
        <v>102469</v>
      </c>
      <c r="C5628" s="12" t="s">
        <v>6050</v>
      </c>
      <c r="D5628" s="12" t="s">
        <v>6218</v>
      </c>
      <c r="E5628" s="17" t="s">
        <v>11539</v>
      </c>
      <c r="F5628" s="25" t="str">
        <f>LEFT(E5628,MIN(FIND({0,1,2,3,4,5,6,7,8,9},ASC(E5628)&amp;1234567890))-1)</f>
        <v>Co</v>
      </c>
      <c r="G5628" s="25">
        <f t="shared" si="174"/>
        <v>17</v>
      </c>
      <c r="H5628" s="25">
        <f>VLOOKUP(F5628,Table!$A$2:$C$121,2,0)</f>
        <v>9</v>
      </c>
      <c r="I5628" s="26">
        <f>VLOOKUP(F5628,Table!$A$2:$C$121,3,0)</f>
        <v>4</v>
      </c>
      <c r="J5628" s="17" t="s">
        <v>11395</v>
      </c>
      <c r="K5628" s="25" t="str">
        <f>LEFT(J5628,MIN(FIND({0,1,2,3,4,5,6,7,8,9},ASC(J5628)&amp;1234567890))-1)</f>
        <v>Gd</v>
      </c>
      <c r="L5628" s="25">
        <f t="shared" si="175"/>
        <v>2</v>
      </c>
      <c r="M5628" s="25">
        <f>VLOOKUP(K5628,Table!$A$2:$C$121,2,0)</f>
        <v>3</v>
      </c>
      <c r="N5628" s="26">
        <f>VLOOKUP(K5628,Table!$A$2:$C$121,3,0)</f>
        <v>6</v>
      </c>
      <c r="O5628" s="13" t="str">
        <f>VLOOKUP(A5628,Table!$U$1:$V$230,2,0)</f>
        <v>Trigonal</v>
      </c>
      <c r="P5628" s="1"/>
    </row>
    <row r="5629" spans="1:16">
      <c r="A5629" s="12">
        <v>166</v>
      </c>
      <c r="B5629" s="12">
        <v>104239</v>
      </c>
      <c r="C5629" s="12" t="s">
        <v>6050</v>
      </c>
      <c r="D5629" s="12" t="s">
        <v>6219</v>
      </c>
      <c r="E5629" s="17" t="s">
        <v>11329</v>
      </c>
      <c r="F5629" s="25" t="str">
        <f>LEFT(E5629,MIN(FIND({0,1,2,3,4,5,6,7,8,9},ASC(E5629)&amp;1234567890))-1)</f>
        <v>Y</v>
      </c>
      <c r="G5629" s="25">
        <f t="shared" si="174"/>
        <v>2</v>
      </c>
      <c r="H5629" s="25">
        <f>VLOOKUP(F5629,Table!$A$2:$C$121,2,0)</f>
        <v>3</v>
      </c>
      <c r="I5629" s="26">
        <f>VLOOKUP(F5629,Table!$A$2:$C$121,3,0)</f>
        <v>5</v>
      </c>
      <c r="J5629" s="17" t="s">
        <v>12899</v>
      </c>
      <c r="K5629" s="25" t="str">
        <f>LEFT(J5629,MIN(FIND({0,1,2,3,4,5,6,7,8,9},ASC(J5629)&amp;1234567890))-1)</f>
        <v>Zn</v>
      </c>
      <c r="L5629" s="25">
        <f t="shared" si="175"/>
        <v>17</v>
      </c>
      <c r="M5629" s="25">
        <f>VLOOKUP(K5629,Table!$A$2:$C$121,2,0)</f>
        <v>12</v>
      </c>
      <c r="N5629" s="26">
        <f>VLOOKUP(K5629,Table!$A$2:$C$121,3,0)</f>
        <v>4</v>
      </c>
      <c r="O5629" s="13" t="str">
        <f>VLOOKUP(A5629,Table!$U$1:$V$230,2,0)</f>
        <v>Trigonal</v>
      </c>
      <c r="P5629" s="1"/>
    </row>
    <row r="5630" spans="1:16">
      <c r="A5630" s="12">
        <v>166</v>
      </c>
      <c r="B5630" s="12">
        <v>104240</v>
      </c>
      <c r="C5630" s="12" t="s">
        <v>6050</v>
      </c>
      <c r="D5630" s="12" t="s">
        <v>6220</v>
      </c>
      <c r="E5630" s="17" t="s">
        <v>11328</v>
      </c>
      <c r="F5630" s="25" t="str">
        <f>LEFT(E5630,MIN(FIND({0,1,2,3,4,5,6,7,8,9},ASC(E5630)&amp;1234567890))-1)</f>
        <v>La</v>
      </c>
      <c r="G5630" s="25">
        <f t="shared" si="174"/>
        <v>2</v>
      </c>
      <c r="H5630" s="25">
        <f>VLOOKUP(F5630,Table!$A$2:$C$121,2,0)</f>
        <v>3</v>
      </c>
      <c r="I5630" s="26">
        <f>VLOOKUP(F5630,Table!$A$2:$C$121,3,0)</f>
        <v>6</v>
      </c>
      <c r="J5630" s="17" t="s">
        <v>12899</v>
      </c>
      <c r="K5630" s="25" t="str">
        <f>LEFT(J5630,MIN(FIND({0,1,2,3,4,5,6,7,8,9},ASC(J5630)&amp;1234567890))-1)</f>
        <v>Zn</v>
      </c>
      <c r="L5630" s="25">
        <f t="shared" si="175"/>
        <v>17</v>
      </c>
      <c r="M5630" s="25">
        <f>VLOOKUP(K5630,Table!$A$2:$C$121,2,0)</f>
        <v>12</v>
      </c>
      <c r="N5630" s="26">
        <f>VLOOKUP(K5630,Table!$A$2:$C$121,3,0)</f>
        <v>4</v>
      </c>
      <c r="O5630" s="13" t="str">
        <f>VLOOKUP(A5630,Table!$U$1:$V$230,2,0)</f>
        <v>Trigonal</v>
      </c>
      <c r="P5630" s="1"/>
    </row>
    <row r="5631" spans="1:16">
      <c r="A5631" s="12">
        <v>166</v>
      </c>
      <c r="B5631" s="12">
        <v>104241</v>
      </c>
      <c r="C5631" s="12" t="s">
        <v>6050</v>
      </c>
      <c r="D5631" s="12" t="s">
        <v>6221</v>
      </c>
      <c r="E5631" s="17" t="s">
        <v>11327</v>
      </c>
      <c r="F5631" s="25" t="str">
        <f>LEFT(E5631,MIN(FIND({0,1,2,3,4,5,6,7,8,9},ASC(E5631)&amp;1234567890))-1)</f>
        <v>Pr</v>
      </c>
      <c r="G5631" s="25">
        <f t="shared" si="174"/>
        <v>2</v>
      </c>
      <c r="H5631" s="25">
        <f>VLOOKUP(F5631,Table!$A$2:$C$121,2,0)</f>
        <v>3</v>
      </c>
      <c r="I5631" s="26">
        <f>VLOOKUP(F5631,Table!$A$2:$C$121,3,0)</f>
        <v>6</v>
      </c>
      <c r="J5631" s="17" t="s">
        <v>12899</v>
      </c>
      <c r="K5631" s="25" t="str">
        <f>LEFT(J5631,MIN(FIND({0,1,2,3,4,5,6,7,8,9},ASC(J5631)&amp;1234567890))-1)</f>
        <v>Zn</v>
      </c>
      <c r="L5631" s="25">
        <f t="shared" si="175"/>
        <v>17</v>
      </c>
      <c r="M5631" s="25">
        <f>VLOOKUP(K5631,Table!$A$2:$C$121,2,0)</f>
        <v>12</v>
      </c>
      <c r="N5631" s="26">
        <f>VLOOKUP(K5631,Table!$A$2:$C$121,3,0)</f>
        <v>4</v>
      </c>
      <c r="O5631" s="13" t="str">
        <f>VLOOKUP(A5631,Table!$U$1:$V$230,2,0)</f>
        <v>Trigonal</v>
      </c>
      <c r="P5631" s="1"/>
    </row>
    <row r="5632" spans="1:16">
      <c r="A5632" s="12">
        <v>166</v>
      </c>
      <c r="B5632" s="12">
        <v>104242</v>
      </c>
      <c r="C5632" s="12" t="s">
        <v>6050</v>
      </c>
      <c r="D5632" s="12" t="s">
        <v>6222</v>
      </c>
      <c r="E5632" s="17" t="s">
        <v>412</v>
      </c>
      <c r="F5632" s="25" t="str">
        <f>LEFT(E5632,MIN(FIND({0,1,2,3,4,5,6,7,8,9},ASC(E5632)&amp;1234567890))-1)</f>
        <v>Nd</v>
      </c>
      <c r="G5632" s="25">
        <f t="shared" si="174"/>
        <v>2</v>
      </c>
      <c r="H5632" s="25">
        <f>VLOOKUP(F5632,Table!$A$2:$C$121,2,0)</f>
        <v>3</v>
      </c>
      <c r="I5632" s="26">
        <f>VLOOKUP(F5632,Table!$A$2:$C$121,3,0)</f>
        <v>6</v>
      </c>
      <c r="J5632" s="17" t="s">
        <v>12899</v>
      </c>
      <c r="K5632" s="25" t="str">
        <f>LEFT(J5632,MIN(FIND({0,1,2,3,4,5,6,7,8,9},ASC(J5632)&amp;1234567890))-1)</f>
        <v>Zn</v>
      </c>
      <c r="L5632" s="25">
        <f t="shared" si="175"/>
        <v>17</v>
      </c>
      <c r="M5632" s="25">
        <f>VLOOKUP(K5632,Table!$A$2:$C$121,2,0)</f>
        <v>12</v>
      </c>
      <c r="N5632" s="26">
        <f>VLOOKUP(K5632,Table!$A$2:$C$121,3,0)</f>
        <v>4</v>
      </c>
      <c r="O5632" s="13" t="str">
        <f>VLOOKUP(A5632,Table!$U$1:$V$230,2,0)</f>
        <v>Trigonal</v>
      </c>
      <c r="P5632" s="1"/>
    </row>
    <row r="5633" spans="1:16">
      <c r="A5633" s="12">
        <v>166</v>
      </c>
      <c r="B5633" s="12">
        <v>104243</v>
      </c>
      <c r="C5633" s="12" t="s">
        <v>6050</v>
      </c>
      <c r="D5633" s="12" t="s">
        <v>6223</v>
      </c>
      <c r="E5633" s="17" t="s">
        <v>60</v>
      </c>
      <c r="F5633" s="25" t="str">
        <f>LEFT(E5633,MIN(FIND({0,1,2,3,4,5,6,7,8,9},ASC(E5633)&amp;1234567890))-1)</f>
        <v>Sm</v>
      </c>
      <c r="G5633" s="25">
        <f t="shared" si="174"/>
        <v>2</v>
      </c>
      <c r="H5633" s="25">
        <f>VLOOKUP(F5633,Table!$A$2:$C$121,2,0)</f>
        <v>3</v>
      </c>
      <c r="I5633" s="26">
        <f>VLOOKUP(F5633,Table!$A$2:$C$121,3,0)</f>
        <v>6</v>
      </c>
      <c r="J5633" s="17" t="s">
        <v>12899</v>
      </c>
      <c r="K5633" s="25" t="str">
        <f>LEFT(J5633,MIN(FIND({0,1,2,3,4,5,6,7,8,9},ASC(J5633)&amp;1234567890))-1)</f>
        <v>Zn</v>
      </c>
      <c r="L5633" s="25">
        <f t="shared" si="175"/>
        <v>17</v>
      </c>
      <c r="M5633" s="25">
        <f>VLOOKUP(K5633,Table!$A$2:$C$121,2,0)</f>
        <v>12</v>
      </c>
      <c r="N5633" s="26">
        <f>VLOOKUP(K5633,Table!$A$2:$C$121,3,0)</f>
        <v>4</v>
      </c>
      <c r="O5633" s="13" t="str">
        <f>VLOOKUP(A5633,Table!$U$1:$V$230,2,0)</f>
        <v>Trigonal</v>
      </c>
      <c r="P5633" s="1"/>
    </row>
    <row r="5634" spans="1:16">
      <c r="A5634" s="12">
        <v>166</v>
      </c>
      <c r="B5634" s="12">
        <v>104244</v>
      </c>
      <c r="C5634" s="12" t="s">
        <v>6050</v>
      </c>
      <c r="D5634" s="12" t="s">
        <v>6224</v>
      </c>
      <c r="E5634" s="17" t="s">
        <v>11367</v>
      </c>
      <c r="F5634" s="25" t="str">
        <f>LEFT(E5634,MIN(FIND({0,1,2,3,4,5,6,7,8,9},ASC(E5634)&amp;1234567890))-1)</f>
        <v>Tb</v>
      </c>
      <c r="G5634" s="25">
        <f t="shared" ref="G5634:G5697" si="176">IF(SUBSTITUTE(E5634,F5634,"")="",1,SUBSTITUTE(E5634,F5634,""))*1</f>
        <v>2</v>
      </c>
      <c r="H5634" s="25">
        <f>VLOOKUP(F5634,Table!$A$2:$C$121,2,0)</f>
        <v>3</v>
      </c>
      <c r="I5634" s="26">
        <f>VLOOKUP(F5634,Table!$A$2:$C$121,3,0)</f>
        <v>6</v>
      </c>
      <c r="J5634" s="17" t="s">
        <v>12899</v>
      </c>
      <c r="K5634" s="25" t="str">
        <f>LEFT(J5634,MIN(FIND({0,1,2,3,4,5,6,7,8,9},ASC(J5634)&amp;1234567890))-1)</f>
        <v>Zn</v>
      </c>
      <c r="L5634" s="25">
        <f t="shared" ref="L5634:L5697" si="177">IF(SUBSTITUTE(J5634,K5634,"")="",1,SUBSTITUTE(J5634,K5634,""))*1</f>
        <v>17</v>
      </c>
      <c r="M5634" s="25">
        <f>VLOOKUP(K5634,Table!$A$2:$C$121,2,0)</f>
        <v>12</v>
      </c>
      <c r="N5634" s="26">
        <f>VLOOKUP(K5634,Table!$A$2:$C$121,3,0)</f>
        <v>4</v>
      </c>
      <c r="O5634" s="13" t="str">
        <f>VLOOKUP(A5634,Table!$U$1:$V$230,2,0)</f>
        <v>Trigonal</v>
      </c>
      <c r="P5634" s="1"/>
    </row>
    <row r="5635" spans="1:16">
      <c r="A5635" s="12">
        <v>166</v>
      </c>
      <c r="B5635" s="12">
        <v>104245</v>
      </c>
      <c r="C5635" s="12" t="s">
        <v>6050</v>
      </c>
      <c r="D5635" s="12" t="s">
        <v>6225</v>
      </c>
      <c r="E5635" s="17" t="s">
        <v>11314</v>
      </c>
      <c r="F5635" s="25" t="str">
        <f>LEFT(E5635,MIN(FIND({0,1,2,3,4,5,6,7,8,9},ASC(E5635)&amp;1234567890))-1)</f>
        <v>Ho</v>
      </c>
      <c r="G5635" s="25">
        <f t="shared" si="176"/>
        <v>2</v>
      </c>
      <c r="H5635" s="25">
        <f>VLOOKUP(F5635,Table!$A$2:$C$121,2,0)</f>
        <v>3</v>
      </c>
      <c r="I5635" s="26">
        <f>VLOOKUP(F5635,Table!$A$2:$C$121,3,0)</f>
        <v>6</v>
      </c>
      <c r="J5635" s="17" t="s">
        <v>12899</v>
      </c>
      <c r="K5635" s="25" t="str">
        <f>LEFT(J5635,MIN(FIND({0,1,2,3,4,5,6,7,8,9},ASC(J5635)&amp;1234567890))-1)</f>
        <v>Zn</v>
      </c>
      <c r="L5635" s="25">
        <f t="shared" si="177"/>
        <v>17</v>
      </c>
      <c r="M5635" s="25">
        <f>VLOOKUP(K5635,Table!$A$2:$C$121,2,0)</f>
        <v>12</v>
      </c>
      <c r="N5635" s="26">
        <f>VLOOKUP(K5635,Table!$A$2:$C$121,3,0)</f>
        <v>4</v>
      </c>
      <c r="O5635" s="13" t="str">
        <f>VLOOKUP(A5635,Table!$U$1:$V$230,2,0)</f>
        <v>Trigonal</v>
      </c>
      <c r="P5635" s="1"/>
    </row>
    <row r="5636" spans="1:16">
      <c r="A5636" s="12">
        <v>166</v>
      </c>
      <c r="B5636" s="12">
        <v>104246</v>
      </c>
      <c r="C5636" s="12" t="s">
        <v>6050</v>
      </c>
      <c r="D5636" s="12" t="s">
        <v>6226</v>
      </c>
      <c r="E5636" s="17" t="s">
        <v>11307</v>
      </c>
      <c r="F5636" s="25" t="str">
        <f>LEFT(E5636,MIN(FIND({0,1,2,3,4,5,6,7,8,9},ASC(E5636)&amp;1234567890))-1)</f>
        <v>Tm</v>
      </c>
      <c r="G5636" s="25">
        <f t="shared" si="176"/>
        <v>2</v>
      </c>
      <c r="H5636" s="25">
        <f>VLOOKUP(F5636,Table!$A$2:$C$121,2,0)</f>
        <v>3</v>
      </c>
      <c r="I5636" s="26">
        <f>VLOOKUP(F5636,Table!$A$2:$C$121,3,0)</f>
        <v>6</v>
      </c>
      <c r="J5636" s="17" t="s">
        <v>12899</v>
      </c>
      <c r="K5636" s="25" t="str">
        <f>LEFT(J5636,MIN(FIND({0,1,2,3,4,5,6,7,8,9},ASC(J5636)&amp;1234567890))-1)</f>
        <v>Zn</v>
      </c>
      <c r="L5636" s="25">
        <f t="shared" si="177"/>
        <v>17</v>
      </c>
      <c r="M5636" s="25">
        <f>VLOOKUP(K5636,Table!$A$2:$C$121,2,0)</f>
        <v>12</v>
      </c>
      <c r="N5636" s="26">
        <f>VLOOKUP(K5636,Table!$A$2:$C$121,3,0)</f>
        <v>4</v>
      </c>
      <c r="O5636" s="13" t="str">
        <f>VLOOKUP(A5636,Table!$U$1:$V$230,2,0)</f>
        <v>Trigonal</v>
      </c>
      <c r="P5636" s="1"/>
    </row>
    <row r="5637" spans="1:16">
      <c r="A5637" s="12">
        <v>166</v>
      </c>
      <c r="B5637" s="12">
        <v>104247</v>
      </c>
      <c r="C5637" s="12" t="s">
        <v>6050</v>
      </c>
      <c r="D5637" s="12" t="s">
        <v>6227</v>
      </c>
      <c r="E5637" s="17" t="s">
        <v>12000</v>
      </c>
      <c r="F5637" s="25" t="str">
        <f>LEFT(E5637,MIN(FIND({0,1,2,3,4,5,6,7,8,9},ASC(E5637)&amp;1234567890))-1)</f>
        <v>Lu</v>
      </c>
      <c r="G5637" s="25">
        <f t="shared" si="176"/>
        <v>2</v>
      </c>
      <c r="H5637" s="25">
        <f>VLOOKUP(F5637,Table!$A$2:$C$121,2,0)</f>
        <v>3</v>
      </c>
      <c r="I5637" s="26">
        <f>VLOOKUP(F5637,Table!$A$2:$C$121,3,0)</f>
        <v>6</v>
      </c>
      <c r="J5637" s="17" t="s">
        <v>12899</v>
      </c>
      <c r="K5637" s="25" t="str">
        <f>LEFT(J5637,MIN(FIND({0,1,2,3,4,5,6,7,8,9},ASC(J5637)&amp;1234567890))-1)</f>
        <v>Zn</v>
      </c>
      <c r="L5637" s="25">
        <f t="shared" si="177"/>
        <v>17</v>
      </c>
      <c r="M5637" s="25">
        <f>VLOOKUP(K5637,Table!$A$2:$C$121,2,0)</f>
        <v>12</v>
      </c>
      <c r="N5637" s="26">
        <f>VLOOKUP(K5637,Table!$A$2:$C$121,3,0)</f>
        <v>4</v>
      </c>
      <c r="O5637" s="13" t="str">
        <f>VLOOKUP(A5637,Table!$U$1:$V$230,2,0)</f>
        <v>Trigonal</v>
      </c>
      <c r="P5637" s="1"/>
    </row>
    <row r="5638" spans="1:16">
      <c r="A5638" s="12">
        <v>166</v>
      </c>
      <c r="B5638" s="12">
        <v>104248</v>
      </c>
      <c r="C5638" s="12" t="s">
        <v>6050</v>
      </c>
      <c r="D5638" s="12" t="s">
        <v>6228</v>
      </c>
      <c r="E5638" s="17" t="s">
        <v>11428</v>
      </c>
      <c r="F5638" s="25" t="str">
        <f>LEFT(E5638,MIN(FIND({0,1,2,3,4,5,6,7,8,9},ASC(E5638)&amp;1234567890))-1)</f>
        <v>U</v>
      </c>
      <c r="G5638" s="25">
        <f t="shared" si="176"/>
        <v>2</v>
      </c>
      <c r="H5638" s="25">
        <f>VLOOKUP(F5638,Table!$A$2:$C$121,2,0)</f>
        <v>3</v>
      </c>
      <c r="I5638" s="26">
        <f>VLOOKUP(F5638,Table!$A$2:$C$121,3,0)</f>
        <v>7</v>
      </c>
      <c r="J5638" s="17" t="s">
        <v>12899</v>
      </c>
      <c r="K5638" s="25" t="str">
        <f>LEFT(J5638,MIN(FIND({0,1,2,3,4,5,6,7,8,9},ASC(J5638)&amp;1234567890))-1)</f>
        <v>Zn</v>
      </c>
      <c r="L5638" s="25">
        <f t="shared" si="177"/>
        <v>17</v>
      </c>
      <c r="M5638" s="25">
        <f>VLOOKUP(K5638,Table!$A$2:$C$121,2,0)</f>
        <v>12</v>
      </c>
      <c r="N5638" s="26">
        <f>VLOOKUP(K5638,Table!$A$2:$C$121,3,0)</f>
        <v>4</v>
      </c>
      <c r="O5638" s="13" t="str">
        <f>VLOOKUP(A5638,Table!$U$1:$V$230,2,0)</f>
        <v>Trigonal</v>
      </c>
      <c r="P5638" s="1"/>
    </row>
    <row r="5639" spans="1:16">
      <c r="A5639" s="12">
        <v>166</v>
      </c>
      <c r="B5639" s="12">
        <v>104299</v>
      </c>
      <c r="C5639" s="12" t="s">
        <v>6050</v>
      </c>
      <c r="D5639" s="12" t="s">
        <v>6229</v>
      </c>
      <c r="E5639" s="17" t="s">
        <v>370</v>
      </c>
      <c r="F5639" s="25" t="str">
        <f>LEFT(E5639,MIN(FIND({0,1,2,3,4,5,6,7,8,9},ASC(E5639)&amp;1234567890))-1)</f>
        <v>Hg</v>
      </c>
      <c r="G5639" s="25">
        <f t="shared" si="176"/>
        <v>1</v>
      </c>
      <c r="H5639" s="25">
        <f>VLOOKUP(F5639,Table!$A$2:$C$121,2,0)</f>
        <v>12</v>
      </c>
      <c r="I5639" s="26">
        <f>VLOOKUP(F5639,Table!$A$2:$C$121,3,0)</f>
        <v>6</v>
      </c>
      <c r="J5639" s="17" t="s">
        <v>11286</v>
      </c>
      <c r="K5639" s="25" t="str">
        <f>LEFT(J5639,MIN(FIND({0,1,2,3,4,5,6,7,8,9},ASC(J5639)&amp;1234567890))-1)</f>
        <v>In</v>
      </c>
      <c r="L5639" s="25">
        <f t="shared" si="177"/>
        <v>1</v>
      </c>
      <c r="M5639" s="25">
        <f>VLOOKUP(K5639,Table!$A$2:$C$121,2,0)</f>
        <v>13</v>
      </c>
      <c r="N5639" s="26">
        <f>VLOOKUP(K5639,Table!$A$2:$C$121,3,0)</f>
        <v>5</v>
      </c>
      <c r="O5639" s="13" t="str">
        <f>VLOOKUP(A5639,Table!$U$1:$V$230,2,0)</f>
        <v>Trigonal</v>
      </c>
      <c r="P5639" s="1"/>
    </row>
    <row r="5640" spans="1:16">
      <c r="A5640" s="12">
        <v>166</v>
      </c>
      <c r="B5640" s="12">
        <v>104763</v>
      </c>
      <c r="C5640" s="12" t="s">
        <v>6050</v>
      </c>
      <c r="D5640" s="12" t="s">
        <v>6230</v>
      </c>
      <c r="E5640" s="17" t="s">
        <v>457</v>
      </c>
      <c r="F5640" s="25" t="str">
        <f>LEFT(E5640,MIN(FIND({0,1,2,3,4,5,6,7,8,9},ASC(E5640)&amp;1234567890))-1)</f>
        <v>Li</v>
      </c>
      <c r="G5640" s="25">
        <f t="shared" si="176"/>
        <v>1</v>
      </c>
      <c r="H5640" s="25">
        <f>VLOOKUP(F5640,Table!$A$2:$C$121,2,0)</f>
        <v>1</v>
      </c>
      <c r="I5640" s="26">
        <f>VLOOKUP(F5640,Table!$A$2:$C$121,3,0)</f>
        <v>2</v>
      </c>
      <c r="J5640" s="17" t="s">
        <v>586</v>
      </c>
      <c r="K5640" s="25" t="str">
        <f>LEFT(J5640,MIN(FIND({0,1,2,3,4,5,6,7,8,9},ASC(J5640)&amp;1234567890))-1)</f>
        <v>Pb</v>
      </c>
      <c r="L5640" s="25">
        <f t="shared" si="177"/>
        <v>1</v>
      </c>
      <c r="M5640" s="25">
        <f>VLOOKUP(K5640,Table!$A$2:$C$121,2,0)</f>
        <v>14</v>
      </c>
      <c r="N5640" s="26">
        <f>VLOOKUP(K5640,Table!$A$2:$C$121,3,0)</f>
        <v>6</v>
      </c>
      <c r="O5640" s="13" t="str">
        <f>VLOOKUP(A5640,Table!$U$1:$V$230,2,0)</f>
        <v>Trigonal</v>
      </c>
      <c r="P5640" s="1"/>
    </row>
    <row r="5641" spans="1:16">
      <c r="A5641" s="12">
        <v>166</v>
      </c>
      <c r="B5641" s="12">
        <v>104783</v>
      </c>
      <c r="C5641" s="12" t="s">
        <v>6050</v>
      </c>
      <c r="D5641" s="12" t="s">
        <v>6231</v>
      </c>
      <c r="E5641" s="17" t="s">
        <v>12867</v>
      </c>
      <c r="F5641" s="25" t="str">
        <f>LEFT(E5641,MIN(FIND({0,1,2,3,4,5,6,7,8,9},ASC(E5641)&amp;1234567890))-1)</f>
        <v>Li</v>
      </c>
      <c r="G5641" s="25">
        <f t="shared" si="176"/>
        <v>5</v>
      </c>
      <c r="H5641" s="25">
        <f>VLOOKUP(F5641,Table!$A$2:$C$121,2,0)</f>
        <v>1</v>
      </c>
      <c r="I5641" s="26">
        <f>VLOOKUP(F5641,Table!$A$2:$C$121,3,0)</f>
        <v>2</v>
      </c>
      <c r="J5641" s="17" t="s">
        <v>11550</v>
      </c>
      <c r="K5641" s="25" t="str">
        <f>LEFT(J5641,MIN(FIND({0,1,2,3,4,5,6,7,8,9},ASC(J5641)&amp;1234567890))-1)</f>
        <v>Sn</v>
      </c>
      <c r="L5641" s="25">
        <f t="shared" si="177"/>
        <v>2</v>
      </c>
      <c r="M5641" s="25">
        <f>VLOOKUP(K5641,Table!$A$2:$C$121,2,0)</f>
        <v>14</v>
      </c>
      <c r="N5641" s="26">
        <f>VLOOKUP(K5641,Table!$A$2:$C$121,3,0)</f>
        <v>5</v>
      </c>
      <c r="O5641" s="13" t="str">
        <f>VLOOKUP(A5641,Table!$U$1:$V$230,2,0)</f>
        <v>Trigonal</v>
      </c>
      <c r="P5641" s="1"/>
    </row>
    <row r="5642" spans="1:16">
      <c r="A5642" s="12">
        <v>166</v>
      </c>
      <c r="B5642" s="12">
        <v>105158</v>
      </c>
      <c r="C5642" s="12" t="s">
        <v>6050</v>
      </c>
      <c r="D5642" s="12" t="s">
        <v>6232</v>
      </c>
      <c r="E5642" s="17" t="s">
        <v>12101</v>
      </c>
      <c r="F5642" s="25" t="str">
        <f>LEFT(E5642,MIN(FIND({0,1,2,3,4,5,6,7,8,9},ASC(E5642)&amp;1234567890))-1)</f>
        <v>Na</v>
      </c>
      <c r="G5642" s="25">
        <f t="shared" si="176"/>
        <v>5</v>
      </c>
      <c r="H5642" s="25">
        <f>VLOOKUP(F5642,Table!$A$2:$C$121,2,0)</f>
        <v>1</v>
      </c>
      <c r="I5642" s="26">
        <f>VLOOKUP(F5642,Table!$A$2:$C$121,3,0)</f>
        <v>3</v>
      </c>
      <c r="J5642" s="17" t="s">
        <v>11322</v>
      </c>
      <c r="K5642" s="25" t="str">
        <f>LEFT(J5642,MIN(FIND({0,1,2,3,4,5,6,7,8,9},ASC(J5642)&amp;1234567890))-1)</f>
        <v>Pb</v>
      </c>
      <c r="L5642" s="25">
        <f t="shared" si="177"/>
        <v>2</v>
      </c>
      <c r="M5642" s="25">
        <f>VLOOKUP(K5642,Table!$A$2:$C$121,2,0)</f>
        <v>14</v>
      </c>
      <c r="N5642" s="26">
        <f>VLOOKUP(K5642,Table!$A$2:$C$121,3,0)</f>
        <v>6</v>
      </c>
      <c r="O5642" s="13" t="str">
        <f>VLOOKUP(A5642,Table!$U$1:$V$230,2,0)</f>
        <v>Trigonal</v>
      </c>
      <c r="P5642" s="1"/>
    </row>
    <row r="5643" spans="1:16">
      <c r="A5643" s="12">
        <v>166</v>
      </c>
      <c r="B5643" s="12">
        <v>105321</v>
      </c>
      <c r="C5643" s="12" t="s">
        <v>6050</v>
      </c>
      <c r="D5643" s="12" t="s">
        <v>6233</v>
      </c>
      <c r="E5643" s="17" t="s">
        <v>11359</v>
      </c>
      <c r="F5643" s="25" t="str">
        <f>LEFT(E5643,MIN(FIND({0,1,2,3,4,5,6,7,8,9},ASC(E5643)&amp;1234567890))-1)</f>
        <v>Ni</v>
      </c>
      <c r="G5643" s="25">
        <f t="shared" si="176"/>
        <v>3</v>
      </c>
      <c r="H5643" s="25">
        <f>VLOOKUP(F5643,Table!$A$2:$C$121,2,0)</f>
        <v>10</v>
      </c>
      <c r="I5643" s="26">
        <f>VLOOKUP(F5643,Table!$A$2:$C$121,3,0)</f>
        <v>4</v>
      </c>
      <c r="J5643" s="17" t="s">
        <v>11502</v>
      </c>
      <c r="K5643" s="25" t="str">
        <f>LEFT(J5643,MIN(FIND({0,1,2,3,4,5,6,7,8,9},ASC(J5643)&amp;1234567890))-1)</f>
        <v>Pu</v>
      </c>
      <c r="L5643" s="25">
        <f t="shared" si="177"/>
        <v>1</v>
      </c>
      <c r="M5643" s="25">
        <f>VLOOKUP(K5643,Table!$A$2:$C$121,2,0)</f>
        <v>3</v>
      </c>
      <c r="N5643" s="26">
        <f>VLOOKUP(K5643,Table!$A$2:$C$121,3,0)</f>
        <v>7</v>
      </c>
      <c r="O5643" s="13" t="str">
        <f>VLOOKUP(A5643,Table!$U$1:$V$230,2,0)</f>
        <v>Trigonal</v>
      </c>
      <c r="P5643" s="1"/>
    </row>
    <row r="5644" spans="1:16">
      <c r="A5644" s="12">
        <v>166</v>
      </c>
      <c r="B5644" s="12">
        <v>105421</v>
      </c>
      <c r="C5644" s="12" t="s">
        <v>6050</v>
      </c>
      <c r="D5644" s="12" t="s">
        <v>6234</v>
      </c>
      <c r="E5644" s="17" t="s">
        <v>11386</v>
      </c>
      <c r="F5644" s="25" t="str">
        <f>LEFT(E5644,MIN(FIND({0,1,2,3,4,5,6,7,8,9},ASC(E5644)&amp;1234567890))-1)</f>
        <v>Ni</v>
      </c>
      <c r="G5644" s="25">
        <f t="shared" si="176"/>
        <v>2</v>
      </c>
      <c r="H5644" s="25">
        <f>VLOOKUP(F5644,Table!$A$2:$C$121,2,0)</f>
        <v>10</v>
      </c>
      <c r="I5644" s="26">
        <f>VLOOKUP(F5644,Table!$A$2:$C$121,3,0)</f>
        <v>4</v>
      </c>
      <c r="J5644" s="17" t="s">
        <v>50</v>
      </c>
      <c r="K5644" s="25" t="str">
        <f>LEFT(J5644,MIN(FIND({0,1,2,3,4,5,6,7,8,9},ASC(J5644)&amp;1234567890))-1)</f>
        <v>Ti</v>
      </c>
      <c r="L5644" s="25">
        <f t="shared" si="177"/>
        <v>1</v>
      </c>
      <c r="M5644" s="25">
        <f>VLOOKUP(K5644,Table!$A$2:$C$121,2,0)</f>
        <v>4</v>
      </c>
      <c r="N5644" s="26">
        <f>VLOOKUP(K5644,Table!$A$2:$C$121,3,0)</f>
        <v>4</v>
      </c>
      <c r="O5644" s="13" t="str">
        <f>VLOOKUP(A5644,Table!$U$1:$V$230,2,0)</f>
        <v>Trigonal</v>
      </c>
      <c r="P5644" s="1"/>
    </row>
    <row r="5645" spans="1:16">
      <c r="A5645" s="12">
        <v>166</v>
      </c>
      <c r="B5645" s="12">
        <v>105461</v>
      </c>
      <c r="C5645" s="12" t="s">
        <v>6050</v>
      </c>
      <c r="D5645" s="12" t="s">
        <v>6235</v>
      </c>
      <c r="E5645" s="17" t="s">
        <v>11359</v>
      </c>
      <c r="F5645" s="25" t="str">
        <f>LEFT(E5645,MIN(FIND({0,1,2,3,4,5,6,7,8,9},ASC(E5645)&amp;1234567890))-1)</f>
        <v>Ni</v>
      </c>
      <c r="G5645" s="25">
        <f t="shared" si="176"/>
        <v>3</v>
      </c>
      <c r="H5645" s="25">
        <f>VLOOKUP(F5645,Table!$A$2:$C$121,2,0)</f>
        <v>10</v>
      </c>
      <c r="I5645" s="26">
        <f>VLOOKUP(F5645,Table!$A$2:$C$121,3,0)</f>
        <v>4</v>
      </c>
      <c r="J5645" s="17" t="s">
        <v>11336</v>
      </c>
      <c r="K5645" s="25" t="str">
        <f>LEFT(J5645,MIN(FIND({0,1,2,3,4,5,6,7,8,9},ASC(J5645)&amp;1234567890))-1)</f>
        <v>Y</v>
      </c>
      <c r="L5645" s="25">
        <f t="shared" si="177"/>
        <v>1</v>
      </c>
      <c r="M5645" s="25">
        <f>VLOOKUP(K5645,Table!$A$2:$C$121,2,0)</f>
        <v>3</v>
      </c>
      <c r="N5645" s="26">
        <f>VLOOKUP(K5645,Table!$A$2:$C$121,3,0)</f>
        <v>5</v>
      </c>
      <c r="O5645" s="13" t="str">
        <f>VLOOKUP(A5645,Table!$U$1:$V$230,2,0)</f>
        <v>Trigonal</v>
      </c>
      <c r="P5645" s="1"/>
    </row>
    <row r="5646" spans="1:16">
      <c r="A5646" s="12">
        <v>166</v>
      </c>
      <c r="B5646" s="12">
        <v>103321</v>
      </c>
      <c r="C5646" s="12" t="s">
        <v>6050</v>
      </c>
      <c r="D5646" s="12" t="s">
        <v>6236</v>
      </c>
      <c r="E5646" s="17" t="s">
        <v>11330</v>
      </c>
      <c r="F5646" s="25" t="str">
        <f>LEFT(E5646,MIN(FIND({0,1,2,3,4,5,6,7,8,9},ASC(E5646)&amp;1234567890))-1)</f>
        <v>Er</v>
      </c>
      <c r="G5646" s="25">
        <f t="shared" si="176"/>
        <v>2</v>
      </c>
      <c r="H5646" s="25">
        <f>VLOOKUP(F5646,Table!$A$2:$C$121,2,0)</f>
        <v>3</v>
      </c>
      <c r="I5646" s="26">
        <f>VLOOKUP(F5646,Table!$A$2:$C$121,3,0)</f>
        <v>6</v>
      </c>
      <c r="J5646" s="17" t="s">
        <v>12899</v>
      </c>
      <c r="K5646" s="25" t="str">
        <f>LEFT(J5646,MIN(FIND({0,1,2,3,4,5,6,7,8,9},ASC(J5646)&amp;1234567890))-1)</f>
        <v>Zn</v>
      </c>
      <c r="L5646" s="25">
        <f t="shared" si="177"/>
        <v>17</v>
      </c>
      <c r="M5646" s="25">
        <f>VLOOKUP(K5646,Table!$A$2:$C$121,2,0)</f>
        <v>12</v>
      </c>
      <c r="N5646" s="26">
        <f>VLOOKUP(K5646,Table!$A$2:$C$121,3,0)</f>
        <v>4</v>
      </c>
      <c r="O5646" s="13" t="str">
        <f>VLOOKUP(A5646,Table!$U$1:$V$230,2,0)</f>
        <v>Trigonal</v>
      </c>
      <c r="P5646" s="1"/>
    </row>
    <row r="5647" spans="1:16">
      <c r="A5647" s="12">
        <v>166</v>
      </c>
      <c r="B5647" s="12">
        <v>103385</v>
      </c>
      <c r="C5647" s="12" t="s">
        <v>6050</v>
      </c>
      <c r="D5647" s="12" t="s">
        <v>6237</v>
      </c>
      <c r="E5647" s="17" t="s">
        <v>11377</v>
      </c>
      <c r="F5647" s="25" t="str">
        <f>LEFT(E5647,MIN(FIND({0,1,2,3,4,5,6,7,8,9},ASC(E5647)&amp;1234567890))-1)</f>
        <v>Dy</v>
      </c>
      <c r="G5647" s="25">
        <f t="shared" si="176"/>
        <v>2</v>
      </c>
      <c r="H5647" s="25">
        <f>VLOOKUP(F5647,Table!$A$2:$C$121,2,0)</f>
        <v>3</v>
      </c>
      <c r="I5647" s="26">
        <f>VLOOKUP(F5647,Table!$A$2:$C$121,3,0)</f>
        <v>6</v>
      </c>
      <c r="J5647" s="17" t="s">
        <v>12899</v>
      </c>
      <c r="K5647" s="25" t="str">
        <f>LEFT(J5647,MIN(FIND({0,1,2,3,4,5,6,7,8,9},ASC(J5647)&amp;1234567890))-1)</f>
        <v>Zn</v>
      </c>
      <c r="L5647" s="25">
        <f t="shared" si="177"/>
        <v>17</v>
      </c>
      <c r="M5647" s="25">
        <f>VLOOKUP(K5647,Table!$A$2:$C$121,2,0)</f>
        <v>12</v>
      </c>
      <c r="N5647" s="26">
        <f>VLOOKUP(K5647,Table!$A$2:$C$121,3,0)</f>
        <v>4</v>
      </c>
      <c r="O5647" s="13" t="str">
        <f>VLOOKUP(A5647,Table!$U$1:$V$230,2,0)</f>
        <v>Trigonal</v>
      </c>
      <c r="P5647" s="1"/>
    </row>
    <row r="5648" spans="1:16">
      <c r="A5648" s="12">
        <v>166</v>
      </c>
      <c r="B5648" s="12">
        <v>104207</v>
      </c>
      <c r="C5648" s="12" t="s">
        <v>6050</v>
      </c>
      <c r="D5648" s="12" t="s">
        <v>6238</v>
      </c>
      <c r="E5648" s="17" t="s">
        <v>537</v>
      </c>
      <c r="F5648" s="25" t="str">
        <f>LEFT(E5648,MIN(FIND({0,1,2,3,4,5,6,7,8,9},ASC(E5648)&amp;1234567890))-1)</f>
        <v>Yb</v>
      </c>
      <c r="G5648" s="25">
        <f t="shared" si="176"/>
        <v>2</v>
      </c>
      <c r="H5648" s="25">
        <f>VLOOKUP(F5648,Table!$A$2:$C$121,2,0)</f>
        <v>3</v>
      </c>
      <c r="I5648" s="26">
        <f>VLOOKUP(F5648,Table!$A$2:$C$121,3,0)</f>
        <v>6</v>
      </c>
      <c r="J5648" s="17" t="s">
        <v>12899</v>
      </c>
      <c r="K5648" s="25" t="str">
        <f>LEFT(J5648,MIN(FIND({0,1,2,3,4,5,6,7,8,9},ASC(J5648)&amp;1234567890))-1)</f>
        <v>Zn</v>
      </c>
      <c r="L5648" s="25">
        <f t="shared" si="177"/>
        <v>17</v>
      </c>
      <c r="M5648" s="25">
        <f>VLOOKUP(K5648,Table!$A$2:$C$121,2,0)</f>
        <v>12</v>
      </c>
      <c r="N5648" s="26">
        <f>VLOOKUP(K5648,Table!$A$2:$C$121,3,0)</f>
        <v>4</v>
      </c>
      <c r="O5648" s="13" t="str">
        <f>VLOOKUP(A5648,Table!$U$1:$V$230,2,0)</f>
        <v>Trigonal</v>
      </c>
      <c r="P5648" s="1"/>
    </row>
    <row r="5649" spans="1:16">
      <c r="A5649" s="12">
        <v>166</v>
      </c>
      <c r="B5649" s="12">
        <v>41370</v>
      </c>
      <c r="C5649" s="12" t="s">
        <v>6050</v>
      </c>
      <c r="D5649" s="12" t="s">
        <v>1005</v>
      </c>
      <c r="E5649" s="17" t="s">
        <v>539</v>
      </c>
      <c r="F5649" s="25" t="str">
        <f>LEFT(E5649,MIN(FIND({0,1,2,3,4,5,6,7,8,9},ASC(E5649)&amp;1234567890))-1)</f>
        <v>Pt</v>
      </c>
      <c r="G5649" s="25">
        <f t="shared" si="176"/>
        <v>1</v>
      </c>
      <c r="H5649" s="25">
        <f>VLOOKUP(F5649,Table!$A$2:$C$121,2,0)</f>
        <v>10</v>
      </c>
      <c r="I5649" s="26">
        <f>VLOOKUP(F5649,Table!$A$2:$C$121,3,0)</f>
        <v>6</v>
      </c>
      <c r="J5649" s="17" t="s">
        <v>328</v>
      </c>
      <c r="K5649" s="25" t="str">
        <f>LEFT(J5649,MIN(FIND({0,1,2,3,4,5,6,7,8,9},ASC(J5649)&amp;1234567890))-1)</f>
        <v>Te</v>
      </c>
      <c r="L5649" s="25">
        <f t="shared" si="177"/>
        <v>1</v>
      </c>
      <c r="M5649" s="25">
        <f>VLOOKUP(K5649,Table!$A$2:$C$121,2,0)</f>
        <v>16</v>
      </c>
      <c r="N5649" s="26">
        <f>VLOOKUP(K5649,Table!$A$2:$C$121,3,0)</f>
        <v>5</v>
      </c>
      <c r="O5649" s="13" t="str">
        <f>VLOOKUP(A5649,Table!$U$1:$V$230,2,0)</f>
        <v>Trigonal</v>
      </c>
      <c r="P5649" s="1"/>
    </row>
    <row r="5650" spans="1:16">
      <c r="A5650" s="12">
        <v>166</v>
      </c>
      <c r="B5650" s="12">
        <v>102308</v>
      </c>
      <c r="C5650" s="12" t="s">
        <v>6050</v>
      </c>
      <c r="D5650" s="12" t="s">
        <v>6239</v>
      </c>
      <c r="E5650" s="17" t="s">
        <v>11371</v>
      </c>
      <c r="F5650" s="25" t="str">
        <f>LEFT(E5650,MIN(FIND({0,1,2,3,4,5,6,7,8,9},ASC(E5650)&amp;1234567890))-1)</f>
        <v>Ce</v>
      </c>
      <c r="G5650" s="25">
        <f t="shared" si="176"/>
        <v>2</v>
      </c>
      <c r="H5650" s="25">
        <f>VLOOKUP(F5650,Table!$A$2:$C$121,2,0)</f>
        <v>3</v>
      </c>
      <c r="I5650" s="26">
        <f>VLOOKUP(F5650,Table!$A$2:$C$121,3,0)</f>
        <v>6</v>
      </c>
      <c r="J5650" s="17" t="s">
        <v>12899</v>
      </c>
      <c r="K5650" s="25" t="str">
        <f>LEFT(J5650,MIN(FIND({0,1,2,3,4,5,6,7,8,9},ASC(J5650)&amp;1234567890))-1)</f>
        <v>Zn</v>
      </c>
      <c r="L5650" s="25">
        <f t="shared" si="177"/>
        <v>17</v>
      </c>
      <c r="M5650" s="25">
        <f>VLOOKUP(K5650,Table!$A$2:$C$121,2,0)</f>
        <v>12</v>
      </c>
      <c r="N5650" s="26">
        <f>VLOOKUP(K5650,Table!$A$2:$C$121,3,0)</f>
        <v>4</v>
      </c>
      <c r="O5650" s="13" t="str">
        <f>VLOOKUP(A5650,Table!$U$1:$V$230,2,0)</f>
        <v>Trigonal</v>
      </c>
      <c r="P5650" s="1"/>
    </row>
    <row r="5651" spans="1:16">
      <c r="A5651" s="12">
        <v>166</v>
      </c>
      <c r="B5651" s="12">
        <v>99244</v>
      </c>
      <c r="C5651" s="12" t="s">
        <v>6050</v>
      </c>
      <c r="D5651" s="12" t="s">
        <v>6240</v>
      </c>
      <c r="E5651" s="17" t="s">
        <v>11331</v>
      </c>
      <c r="F5651" s="25" t="str">
        <f>LEFT(E5651,MIN(FIND({0,1,2,3,4,5,6,7,8,9},ASC(E5651)&amp;1234567890))-1)</f>
        <v>Ce</v>
      </c>
      <c r="G5651" s="25">
        <f t="shared" si="176"/>
        <v>1</v>
      </c>
      <c r="H5651" s="25">
        <f>VLOOKUP(F5651,Table!$A$2:$C$121,2,0)</f>
        <v>3</v>
      </c>
      <c r="I5651" s="26">
        <f>VLOOKUP(F5651,Table!$A$2:$C$121,3,0)</f>
        <v>6</v>
      </c>
      <c r="J5651" s="17" t="s">
        <v>11658</v>
      </c>
      <c r="K5651" s="25" t="str">
        <f>LEFT(J5651,MIN(FIND({0,1,2,3,4,5,6,7,8,9},ASC(J5651)&amp;1234567890))-1)</f>
        <v>Ir</v>
      </c>
      <c r="L5651" s="25">
        <f t="shared" si="177"/>
        <v>3</v>
      </c>
      <c r="M5651" s="25">
        <f>VLOOKUP(K5651,Table!$A$2:$C$121,2,0)</f>
        <v>9</v>
      </c>
      <c r="N5651" s="26">
        <f>VLOOKUP(K5651,Table!$A$2:$C$121,3,0)</f>
        <v>6</v>
      </c>
      <c r="O5651" s="13" t="str">
        <f>VLOOKUP(A5651,Table!$U$1:$V$230,2,0)</f>
        <v>Trigonal</v>
      </c>
      <c r="P5651" s="1"/>
    </row>
    <row r="5652" spans="1:16">
      <c r="A5652" s="12">
        <v>166</v>
      </c>
      <c r="B5652" s="12">
        <v>106330</v>
      </c>
      <c r="C5652" s="12" t="s">
        <v>6050</v>
      </c>
      <c r="D5652" s="12" t="s">
        <v>6241</v>
      </c>
      <c r="E5652" s="17" t="s">
        <v>12854</v>
      </c>
      <c r="F5652" s="25" t="str">
        <f>LEFT(E5652,MIN(FIND({0,1,2,3,4,5,6,7,8,9},ASC(E5652)&amp;1234567890))-1)</f>
        <v>Bi</v>
      </c>
      <c r="G5652" s="25">
        <f t="shared" si="176"/>
        <v>8</v>
      </c>
      <c r="H5652" s="25">
        <f>VLOOKUP(F5652,Table!$A$2:$C$121,2,0)</f>
        <v>15</v>
      </c>
      <c r="I5652" s="26">
        <f>VLOOKUP(F5652,Table!$A$2:$C$121,3,0)</f>
        <v>6</v>
      </c>
      <c r="J5652" s="17" t="s">
        <v>12084</v>
      </c>
      <c r="K5652" s="25" t="str">
        <f>LEFT(J5652,MIN(FIND({0,1,2,3,4,5,6,7,8,9},ASC(J5652)&amp;1234567890))-1)</f>
        <v>Te</v>
      </c>
      <c r="L5652" s="25">
        <f t="shared" si="177"/>
        <v>9</v>
      </c>
      <c r="M5652" s="25">
        <f>VLOOKUP(K5652,Table!$A$2:$C$121,2,0)</f>
        <v>16</v>
      </c>
      <c r="N5652" s="26">
        <f>VLOOKUP(K5652,Table!$A$2:$C$121,3,0)</f>
        <v>5</v>
      </c>
      <c r="O5652" s="13" t="str">
        <f>VLOOKUP(A5652,Table!$U$1:$V$230,2,0)</f>
        <v>Trigonal</v>
      </c>
      <c r="P5652" s="1"/>
    </row>
    <row r="5653" spans="1:16">
      <c r="A5653" s="12">
        <v>166</v>
      </c>
      <c r="B5653" s="12">
        <v>106387</v>
      </c>
      <c r="C5653" s="12" t="s">
        <v>6050</v>
      </c>
      <c r="D5653" s="12" t="s">
        <v>6242</v>
      </c>
      <c r="E5653" s="17" t="s">
        <v>11371</v>
      </c>
      <c r="F5653" s="25" t="str">
        <f>LEFT(E5653,MIN(FIND({0,1,2,3,4,5,6,7,8,9},ASC(E5653)&amp;1234567890))-1)</f>
        <v>Ce</v>
      </c>
      <c r="G5653" s="25">
        <f t="shared" si="176"/>
        <v>2</v>
      </c>
      <c r="H5653" s="25">
        <f>VLOOKUP(F5653,Table!$A$2:$C$121,2,0)</f>
        <v>3</v>
      </c>
      <c r="I5653" s="26">
        <f>VLOOKUP(F5653,Table!$A$2:$C$121,3,0)</f>
        <v>6</v>
      </c>
      <c r="J5653" s="17" t="s">
        <v>11493</v>
      </c>
      <c r="K5653" s="25" t="str">
        <f>LEFT(J5653,MIN(FIND({0,1,2,3,4,5,6,7,8,9},ASC(J5653)&amp;1234567890))-1)</f>
        <v>Fe</v>
      </c>
      <c r="L5653" s="25">
        <f t="shared" si="177"/>
        <v>17</v>
      </c>
      <c r="M5653" s="25">
        <f>VLOOKUP(K5653,Table!$A$2:$C$121,2,0)</f>
        <v>8</v>
      </c>
      <c r="N5653" s="26">
        <f>VLOOKUP(K5653,Table!$A$2:$C$121,3,0)</f>
        <v>4</v>
      </c>
      <c r="O5653" s="13" t="str">
        <f>VLOOKUP(A5653,Table!$U$1:$V$230,2,0)</f>
        <v>Trigonal</v>
      </c>
      <c r="P5653" s="1"/>
    </row>
    <row r="5654" spans="1:16">
      <c r="A5654" s="12">
        <v>166</v>
      </c>
      <c r="B5654" s="12">
        <v>106503</v>
      </c>
      <c r="C5654" s="12" t="s">
        <v>6050</v>
      </c>
      <c r="D5654" s="12" t="s">
        <v>6243</v>
      </c>
      <c r="E5654" s="17" t="s">
        <v>11709</v>
      </c>
      <c r="F5654" s="25" t="str">
        <f>LEFT(E5654,MIN(FIND({0,1,2,3,4,5,6,7,8,9},ASC(E5654)&amp;1234567890))-1)</f>
        <v>Co</v>
      </c>
      <c r="G5654" s="25">
        <f t="shared" si="176"/>
        <v>5</v>
      </c>
      <c r="H5654" s="25">
        <f>VLOOKUP(F5654,Table!$A$2:$C$121,2,0)</f>
        <v>9</v>
      </c>
      <c r="I5654" s="26">
        <f>VLOOKUP(F5654,Table!$A$2:$C$121,3,0)</f>
        <v>4</v>
      </c>
      <c r="J5654" s="17" t="s">
        <v>343</v>
      </c>
      <c r="K5654" s="25" t="str">
        <f>LEFT(J5654,MIN(FIND({0,1,2,3,4,5,6,7,8,9},ASC(J5654)&amp;1234567890))-1)</f>
        <v>U</v>
      </c>
      <c r="L5654" s="25">
        <f t="shared" si="177"/>
        <v>1</v>
      </c>
      <c r="M5654" s="25">
        <f>VLOOKUP(K5654,Table!$A$2:$C$121,2,0)</f>
        <v>3</v>
      </c>
      <c r="N5654" s="26">
        <f>VLOOKUP(K5654,Table!$A$2:$C$121,3,0)</f>
        <v>7</v>
      </c>
      <c r="O5654" s="13" t="str">
        <f>VLOOKUP(A5654,Table!$U$1:$V$230,2,0)</f>
        <v>Trigonal</v>
      </c>
      <c r="P5654" s="1"/>
    </row>
    <row r="5655" spans="1:16">
      <c r="A5655" s="12">
        <v>166</v>
      </c>
      <c r="B5655" s="12">
        <v>106684</v>
      </c>
      <c r="C5655" s="12" t="s">
        <v>6050</v>
      </c>
      <c r="D5655" s="12" t="s">
        <v>976</v>
      </c>
      <c r="E5655" s="17" t="s">
        <v>11493</v>
      </c>
      <c r="F5655" s="25" t="str">
        <f>LEFT(E5655,MIN(FIND({0,1,2,3,4,5,6,7,8,9},ASC(E5655)&amp;1234567890))-1)</f>
        <v>Fe</v>
      </c>
      <c r="G5655" s="25">
        <f t="shared" si="176"/>
        <v>17</v>
      </c>
      <c r="H5655" s="25">
        <f>VLOOKUP(F5655,Table!$A$2:$C$121,2,0)</f>
        <v>8</v>
      </c>
      <c r="I5655" s="26">
        <f>VLOOKUP(F5655,Table!$A$2:$C$121,3,0)</f>
        <v>4</v>
      </c>
      <c r="J5655" s="17" t="s">
        <v>11494</v>
      </c>
      <c r="K5655" s="25" t="str">
        <f>LEFT(J5655,MIN(FIND({0,1,2,3,4,5,6,7,8,9},ASC(J5655)&amp;1234567890))-1)</f>
        <v>Th</v>
      </c>
      <c r="L5655" s="25">
        <f t="shared" si="177"/>
        <v>2</v>
      </c>
      <c r="M5655" s="25">
        <f>VLOOKUP(K5655,Table!$A$2:$C$121,2,0)</f>
        <v>3</v>
      </c>
      <c r="N5655" s="26">
        <f>VLOOKUP(K5655,Table!$A$2:$C$121,3,0)</f>
        <v>7</v>
      </c>
      <c r="O5655" s="13" t="str">
        <f>VLOOKUP(A5655,Table!$U$1:$V$230,2,0)</f>
        <v>Trigonal</v>
      </c>
      <c r="P5655" s="1"/>
    </row>
    <row r="5656" spans="1:16">
      <c r="A5656" s="12">
        <v>166</v>
      </c>
      <c r="B5656" s="12">
        <v>410315</v>
      </c>
      <c r="C5656" s="12" t="s">
        <v>6050</v>
      </c>
      <c r="D5656" s="12" t="s">
        <v>6244</v>
      </c>
      <c r="E5656" s="17" t="s">
        <v>68</v>
      </c>
      <c r="F5656" s="25" t="str">
        <f>LEFT(E5656,MIN(FIND({0,1,2,3,4,5,6,7,8,9},ASC(E5656)&amp;1234567890))-1)</f>
        <v>N</v>
      </c>
      <c r="G5656" s="25">
        <f t="shared" si="176"/>
        <v>1</v>
      </c>
      <c r="H5656" s="25">
        <f>VLOOKUP(F5656,Table!$A$2:$C$121,2,0)</f>
        <v>15</v>
      </c>
      <c r="I5656" s="26">
        <f>VLOOKUP(F5656,Table!$A$2:$C$121,3,0)</f>
        <v>2</v>
      </c>
      <c r="J5656" s="17" t="s">
        <v>11650</v>
      </c>
      <c r="K5656" s="25" t="str">
        <f>LEFT(J5656,MIN(FIND({0,1,2,3,4,5,6,7,8,9},ASC(J5656)&amp;1234567890))-1)</f>
        <v>Sr</v>
      </c>
      <c r="L5656" s="25">
        <f t="shared" si="177"/>
        <v>2</v>
      </c>
      <c r="M5656" s="25">
        <f>VLOOKUP(K5656,Table!$A$2:$C$121,2,0)</f>
        <v>2</v>
      </c>
      <c r="N5656" s="26">
        <f>VLOOKUP(K5656,Table!$A$2:$C$121,3,0)</f>
        <v>5</v>
      </c>
      <c r="O5656" s="13" t="str">
        <f>VLOOKUP(A5656,Table!$U$1:$V$230,2,0)</f>
        <v>Trigonal</v>
      </c>
      <c r="P5656" s="1"/>
    </row>
    <row r="5657" spans="1:16">
      <c r="A5657" s="12">
        <v>166</v>
      </c>
      <c r="B5657" s="12">
        <v>410956</v>
      </c>
      <c r="C5657" s="12" t="s">
        <v>6050</v>
      </c>
      <c r="D5657" s="12" t="s">
        <v>6245</v>
      </c>
      <c r="E5657" s="17" t="s">
        <v>433</v>
      </c>
      <c r="F5657" s="25" t="str">
        <f>LEFT(E5657,MIN(FIND({0,1,2,3,4,5,6,7,8,9},ASC(E5657)&amp;1234567890))-1)</f>
        <v>Sr</v>
      </c>
      <c r="G5657" s="25">
        <f t="shared" si="176"/>
        <v>1</v>
      </c>
      <c r="H5657" s="25">
        <f>VLOOKUP(F5657,Table!$A$2:$C$121,2,0)</f>
        <v>2</v>
      </c>
      <c r="I5657" s="26">
        <f>VLOOKUP(F5657,Table!$A$2:$C$121,3,0)</f>
        <v>5</v>
      </c>
      <c r="J5657" s="17" t="s">
        <v>413</v>
      </c>
      <c r="K5657" s="25" t="str">
        <f>LEFT(J5657,MIN(FIND({0,1,2,3,4,5,6,7,8,9},ASC(J5657)&amp;1234567890))-1)</f>
        <v>Sn</v>
      </c>
      <c r="L5657" s="25">
        <f t="shared" si="177"/>
        <v>3</v>
      </c>
      <c r="M5657" s="25">
        <f>VLOOKUP(K5657,Table!$A$2:$C$121,2,0)</f>
        <v>14</v>
      </c>
      <c r="N5657" s="26">
        <f>VLOOKUP(K5657,Table!$A$2:$C$121,3,0)</f>
        <v>5</v>
      </c>
      <c r="O5657" s="13" t="str">
        <f>VLOOKUP(A5657,Table!$U$1:$V$230,2,0)</f>
        <v>Trigonal</v>
      </c>
      <c r="P5657" s="1"/>
    </row>
    <row r="5658" spans="1:16">
      <c r="A5658" s="12">
        <v>166</v>
      </c>
      <c r="B5658" s="12">
        <v>411436</v>
      </c>
      <c r="C5658" s="12" t="s">
        <v>6050</v>
      </c>
      <c r="D5658" s="12" t="s">
        <v>6246</v>
      </c>
      <c r="E5658" s="17" t="s">
        <v>11656</v>
      </c>
      <c r="F5658" s="25" t="str">
        <f>LEFT(E5658,MIN(FIND({0,1,2,3,4,5,6,7,8,9},ASC(E5658)&amp;1234567890))-1)</f>
        <v>Ba</v>
      </c>
      <c r="G5658" s="25">
        <f t="shared" si="176"/>
        <v>2</v>
      </c>
      <c r="H5658" s="25">
        <f>VLOOKUP(F5658,Table!$A$2:$C$121,2,0)</f>
        <v>2</v>
      </c>
      <c r="I5658" s="26">
        <f>VLOOKUP(F5658,Table!$A$2:$C$121,3,0)</f>
        <v>6</v>
      </c>
      <c r="J5658" s="17" t="s">
        <v>68</v>
      </c>
      <c r="K5658" s="25" t="str">
        <f>LEFT(J5658,MIN(FIND({0,1,2,3,4,5,6,7,8,9},ASC(J5658)&amp;1234567890))-1)</f>
        <v>N</v>
      </c>
      <c r="L5658" s="25">
        <f t="shared" si="177"/>
        <v>1</v>
      </c>
      <c r="M5658" s="25">
        <f>VLOOKUP(K5658,Table!$A$2:$C$121,2,0)</f>
        <v>15</v>
      </c>
      <c r="N5658" s="26">
        <f>VLOOKUP(K5658,Table!$A$2:$C$121,3,0)</f>
        <v>2</v>
      </c>
      <c r="O5658" s="13" t="str">
        <f>VLOOKUP(A5658,Table!$U$1:$V$230,2,0)</f>
        <v>Trigonal</v>
      </c>
      <c r="P5658" s="1"/>
    </row>
    <row r="5659" spans="1:16">
      <c r="A5659" s="12">
        <v>166</v>
      </c>
      <c r="B5659" s="12">
        <v>600392</v>
      </c>
      <c r="C5659" s="12" t="s">
        <v>6050</v>
      </c>
      <c r="D5659" s="12" t="s">
        <v>6247</v>
      </c>
      <c r="E5659" s="17" t="s">
        <v>11328</v>
      </c>
      <c r="F5659" s="25" t="str">
        <f>LEFT(E5659,MIN(FIND({0,1,2,3,4,5,6,7,8,9},ASC(E5659)&amp;1234567890))-1)</f>
        <v>La</v>
      </c>
      <c r="G5659" s="25">
        <f t="shared" si="176"/>
        <v>2</v>
      </c>
      <c r="H5659" s="25">
        <f>VLOOKUP(F5659,Table!$A$2:$C$121,2,0)</f>
        <v>3</v>
      </c>
      <c r="I5659" s="26">
        <f>VLOOKUP(F5659,Table!$A$2:$C$121,3,0)</f>
        <v>6</v>
      </c>
      <c r="J5659" s="17" t="s">
        <v>11538</v>
      </c>
      <c r="K5659" s="25" t="str">
        <f>LEFT(J5659,MIN(FIND({0,1,2,3,4,5,6,7,8,9},ASC(J5659)&amp;1234567890))-1)</f>
        <v>Co</v>
      </c>
      <c r="L5659" s="25">
        <f t="shared" si="177"/>
        <v>7</v>
      </c>
      <c r="M5659" s="25">
        <f>VLOOKUP(K5659,Table!$A$2:$C$121,2,0)</f>
        <v>9</v>
      </c>
      <c r="N5659" s="26">
        <f>VLOOKUP(K5659,Table!$A$2:$C$121,3,0)</f>
        <v>4</v>
      </c>
      <c r="O5659" s="13" t="str">
        <f>VLOOKUP(A5659,Table!$U$1:$V$230,2,0)</f>
        <v>Trigonal</v>
      </c>
      <c r="P5659" s="1"/>
    </row>
    <row r="5660" spans="1:16">
      <c r="A5660" s="12">
        <v>166</v>
      </c>
      <c r="B5660" s="12">
        <v>600628</v>
      </c>
      <c r="C5660" s="12" t="s">
        <v>6050</v>
      </c>
      <c r="D5660" s="12" t="s">
        <v>6248</v>
      </c>
      <c r="E5660" s="17" t="s">
        <v>12143</v>
      </c>
      <c r="F5660" s="25" t="str">
        <f>LEFT(E5660,MIN(FIND({0,1,2,3,4,5,6,7,8,9},ASC(E5660)&amp;1234567890))-1)</f>
        <v>Bi</v>
      </c>
      <c r="G5660" s="25">
        <f t="shared" si="176"/>
        <v>0.7</v>
      </c>
      <c r="H5660" s="25">
        <f>VLOOKUP(F5660,Table!$A$2:$C$121,2,0)</f>
        <v>15</v>
      </c>
      <c r="I5660" s="26">
        <f>VLOOKUP(F5660,Table!$A$2:$C$121,3,0)</f>
        <v>6</v>
      </c>
      <c r="J5660" s="17" t="s">
        <v>12962</v>
      </c>
      <c r="K5660" s="25" t="str">
        <f>LEFT(J5660,MIN(FIND({0,1,2,3,4,5,6,7,8,9},ASC(J5660)&amp;1234567890))-1)</f>
        <v>Se</v>
      </c>
      <c r="L5660" s="25">
        <f t="shared" si="177"/>
        <v>0.3</v>
      </c>
      <c r="M5660" s="25">
        <f>VLOOKUP(K5660,Table!$A$2:$C$121,2,0)</f>
        <v>16</v>
      </c>
      <c r="N5660" s="26">
        <f>VLOOKUP(K5660,Table!$A$2:$C$121,3,0)</f>
        <v>4</v>
      </c>
      <c r="O5660" s="13" t="str">
        <f>VLOOKUP(A5660,Table!$U$1:$V$230,2,0)</f>
        <v>Trigonal</v>
      </c>
      <c r="P5660" s="1"/>
    </row>
    <row r="5661" spans="1:16">
      <c r="A5661" s="12">
        <v>166</v>
      </c>
      <c r="B5661" s="12">
        <v>600629</v>
      </c>
      <c r="C5661" s="12" t="s">
        <v>6050</v>
      </c>
      <c r="D5661" s="12" t="s">
        <v>6249</v>
      </c>
      <c r="E5661" s="17" t="s">
        <v>11645</v>
      </c>
      <c r="F5661" s="25" t="str">
        <f>LEFT(E5661,MIN(FIND({0,1,2,3,4,5,6,7,8,9},ASC(E5661)&amp;1234567890))-1)</f>
        <v>Sb</v>
      </c>
      <c r="G5661" s="25">
        <f t="shared" si="176"/>
        <v>1</v>
      </c>
      <c r="H5661" s="25">
        <f>VLOOKUP(F5661,Table!$A$2:$C$121,2,0)</f>
        <v>15</v>
      </c>
      <c r="I5661" s="26">
        <f>VLOOKUP(F5661,Table!$A$2:$C$121,3,0)</f>
        <v>5</v>
      </c>
      <c r="J5661" s="17" t="s">
        <v>328</v>
      </c>
      <c r="K5661" s="25" t="str">
        <f>LEFT(J5661,MIN(FIND({0,1,2,3,4,5,6,7,8,9},ASC(J5661)&amp;1234567890))-1)</f>
        <v>Te</v>
      </c>
      <c r="L5661" s="25">
        <f t="shared" si="177"/>
        <v>1</v>
      </c>
      <c r="M5661" s="25">
        <f>VLOOKUP(K5661,Table!$A$2:$C$121,2,0)</f>
        <v>16</v>
      </c>
      <c r="N5661" s="26">
        <f>VLOOKUP(K5661,Table!$A$2:$C$121,3,0)</f>
        <v>5</v>
      </c>
      <c r="O5661" s="13" t="str">
        <f>VLOOKUP(A5661,Table!$U$1:$V$230,2,0)</f>
        <v>Trigonal</v>
      </c>
      <c r="P5661" s="1"/>
    </row>
    <row r="5662" spans="1:16">
      <c r="A5662" s="12">
        <v>166</v>
      </c>
      <c r="B5662" s="12">
        <v>600630</v>
      </c>
      <c r="C5662" s="12" t="s">
        <v>6050</v>
      </c>
      <c r="D5662" s="12" t="s">
        <v>5874</v>
      </c>
      <c r="E5662" s="17" t="s">
        <v>542</v>
      </c>
      <c r="F5662" s="25" t="str">
        <f>LEFT(E5662,MIN(FIND({0,1,2,3,4,5,6,7,8,9},ASC(E5662)&amp;1234567890))-1)</f>
        <v>Bi</v>
      </c>
      <c r="G5662" s="25">
        <f t="shared" si="176"/>
        <v>1</v>
      </c>
      <c r="H5662" s="25">
        <f>VLOOKUP(F5662,Table!$A$2:$C$121,2,0)</f>
        <v>15</v>
      </c>
      <c r="I5662" s="26">
        <f>VLOOKUP(F5662,Table!$A$2:$C$121,3,0)</f>
        <v>6</v>
      </c>
      <c r="J5662" s="17" t="s">
        <v>328</v>
      </c>
      <c r="K5662" s="25" t="str">
        <f>LEFT(J5662,MIN(FIND({0,1,2,3,4,5,6,7,8,9},ASC(J5662)&amp;1234567890))-1)</f>
        <v>Te</v>
      </c>
      <c r="L5662" s="25">
        <f t="shared" si="177"/>
        <v>1</v>
      </c>
      <c r="M5662" s="25">
        <f>VLOOKUP(K5662,Table!$A$2:$C$121,2,0)</f>
        <v>16</v>
      </c>
      <c r="N5662" s="26">
        <f>VLOOKUP(K5662,Table!$A$2:$C$121,3,0)</f>
        <v>5</v>
      </c>
      <c r="O5662" s="13" t="str">
        <f>VLOOKUP(A5662,Table!$U$1:$V$230,2,0)</f>
        <v>Trigonal</v>
      </c>
      <c r="P5662" s="1"/>
    </row>
    <row r="5663" spans="1:16">
      <c r="A5663" s="12">
        <v>166</v>
      </c>
      <c r="B5663" s="12">
        <v>601497</v>
      </c>
      <c r="C5663" s="12" t="s">
        <v>6050</v>
      </c>
      <c r="D5663" s="12" t="s">
        <v>6250</v>
      </c>
      <c r="E5663" s="17" t="s">
        <v>11292</v>
      </c>
      <c r="F5663" s="25" t="str">
        <f>LEFT(E5663,MIN(FIND({0,1,2,3,4,5,6,7,8,9},ASC(E5663)&amp;1234567890))-1)</f>
        <v>Fe</v>
      </c>
      <c r="G5663" s="25">
        <f t="shared" si="176"/>
        <v>3</v>
      </c>
      <c r="H5663" s="25">
        <f>VLOOKUP(F5663,Table!$A$2:$C$121,2,0)</f>
        <v>8</v>
      </c>
      <c r="I5663" s="26">
        <f>VLOOKUP(F5663,Table!$A$2:$C$121,3,0)</f>
        <v>4</v>
      </c>
      <c r="J5663" s="17" t="s">
        <v>590</v>
      </c>
      <c r="K5663" s="25" t="str">
        <f>LEFT(J5663,MIN(FIND({0,1,2,3,4,5,6,7,8,9},ASC(J5663)&amp;1234567890))-1)</f>
        <v>Sm</v>
      </c>
      <c r="L5663" s="25">
        <f t="shared" si="177"/>
        <v>1</v>
      </c>
      <c r="M5663" s="25">
        <f>VLOOKUP(K5663,Table!$A$2:$C$121,2,0)</f>
        <v>3</v>
      </c>
      <c r="N5663" s="26">
        <f>VLOOKUP(K5663,Table!$A$2:$C$121,3,0)</f>
        <v>6</v>
      </c>
      <c r="O5663" s="13" t="str">
        <f>VLOOKUP(A5663,Table!$U$1:$V$230,2,0)</f>
        <v>Trigonal</v>
      </c>
      <c r="P5663" s="1"/>
    </row>
    <row r="5664" spans="1:16">
      <c r="A5664" s="12">
        <v>166</v>
      </c>
      <c r="B5664" s="12">
        <v>602052</v>
      </c>
      <c r="C5664" s="12" t="s">
        <v>6050</v>
      </c>
      <c r="D5664" s="12" t="s">
        <v>6251</v>
      </c>
      <c r="E5664" s="17" t="s">
        <v>11542</v>
      </c>
      <c r="F5664" s="25" t="str">
        <f>LEFT(E5664,MIN(FIND({0,1,2,3,4,5,6,7,8,9},ASC(E5664)&amp;1234567890))-1)</f>
        <v>Er</v>
      </c>
      <c r="G5664" s="25">
        <f t="shared" si="176"/>
        <v>1</v>
      </c>
      <c r="H5664" s="25">
        <f>VLOOKUP(F5664,Table!$A$2:$C$121,2,0)</f>
        <v>3</v>
      </c>
      <c r="I5664" s="26">
        <f>VLOOKUP(F5664,Table!$A$2:$C$121,3,0)</f>
        <v>6</v>
      </c>
      <c r="J5664" s="17" t="s">
        <v>11292</v>
      </c>
      <c r="K5664" s="25" t="str">
        <f>LEFT(J5664,MIN(FIND({0,1,2,3,4,5,6,7,8,9},ASC(J5664)&amp;1234567890))-1)</f>
        <v>Fe</v>
      </c>
      <c r="L5664" s="25">
        <f t="shared" si="177"/>
        <v>3</v>
      </c>
      <c r="M5664" s="25">
        <f>VLOOKUP(K5664,Table!$A$2:$C$121,2,0)</f>
        <v>8</v>
      </c>
      <c r="N5664" s="26">
        <f>VLOOKUP(K5664,Table!$A$2:$C$121,3,0)</f>
        <v>4</v>
      </c>
      <c r="O5664" s="13" t="str">
        <f>VLOOKUP(A5664,Table!$U$1:$V$230,2,0)</f>
        <v>Trigonal</v>
      </c>
      <c r="P5664" s="1"/>
    </row>
    <row r="5665" spans="1:16">
      <c r="A5665" s="12">
        <v>166</v>
      </c>
      <c r="B5665" s="12">
        <v>602235</v>
      </c>
      <c r="C5665" s="12" t="s">
        <v>6050</v>
      </c>
      <c r="D5665" s="12" t="s">
        <v>6252</v>
      </c>
      <c r="E5665" s="17" t="s">
        <v>587</v>
      </c>
      <c r="F5665" s="25" t="str">
        <f>LEFT(E5665,MIN(FIND({0,1,2,3,4,5,6,7,8,9},ASC(E5665)&amp;1234567890))-1)</f>
        <v>Ho</v>
      </c>
      <c r="G5665" s="25">
        <f t="shared" si="176"/>
        <v>1</v>
      </c>
      <c r="H5665" s="25">
        <f>VLOOKUP(F5665,Table!$A$2:$C$121,2,0)</f>
        <v>3</v>
      </c>
      <c r="I5665" s="26">
        <f>VLOOKUP(F5665,Table!$A$2:$C$121,3,0)</f>
        <v>6</v>
      </c>
      <c r="J5665" s="17" t="s">
        <v>11560</v>
      </c>
      <c r="K5665" s="25" t="str">
        <f>LEFT(J5665,MIN(FIND({0,1,2,3,4,5,6,7,8,9},ASC(J5665)&amp;1234567890))-1)</f>
        <v>Ga</v>
      </c>
      <c r="L5665" s="25">
        <f t="shared" si="177"/>
        <v>3</v>
      </c>
      <c r="M5665" s="25">
        <f>VLOOKUP(K5665,Table!$A$2:$C$121,2,0)</f>
        <v>13</v>
      </c>
      <c r="N5665" s="26">
        <f>VLOOKUP(K5665,Table!$A$2:$C$121,3,0)</f>
        <v>4</v>
      </c>
      <c r="O5665" s="13" t="str">
        <f>VLOOKUP(A5665,Table!$U$1:$V$230,2,0)</f>
        <v>Trigonal</v>
      </c>
      <c r="P5665" s="1"/>
    </row>
    <row r="5666" spans="1:16">
      <c r="A5666" s="12">
        <v>166</v>
      </c>
      <c r="B5666" s="12">
        <v>602332</v>
      </c>
      <c r="C5666" s="12" t="s">
        <v>6050</v>
      </c>
      <c r="D5666" s="12" t="s">
        <v>6253</v>
      </c>
      <c r="E5666" s="17" t="s">
        <v>11523</v>
      </c>
      <c r="F5666" s="25" t="str">
        <f>LEFT(E5666,MIN(FIND({0,1,2,3,4,5,6,7,8,9},ASC(E5666)&amp;1234567890))-1)</f>
        <v>Co</v>
      </c>
      <c r="G5666" s="25">
        <f t="shared" si="176"/>
        <v>3</v>
      </c>
      <c r="H5666" s="25">
        <f>VLOOKUP(F5666,Table!$A$2:$C$121,2,0)</f>
        <v>9</v>
      </c>
      <c r="I5666" s="26">
        <f>VLOOKUP(F5666,Table!$A$2:$C$121,3,0)</f>
        <v>4</v>
      </c>
      <c r="J5666" s="17" t="s">
        <v>615</v>
      </c>
      <c r="K5666" s="25" t="str">
        <f>LEFT(J5666,MIN(FIND({0,1,2,3,4,5,6,7,8,9},ASC(J5666)&amp;1234567890))-1)</f>
        <v>Nd</v>
      </c>
      <c r="L5666" s="25">
        <f t="shared" si="177"/>
        <v>1</v>
      </c>
      <c r="M5666" s="25">
        <f>VLOOKUP(K5666,Table!$A$2:$C$121,2,0)</f>
        <v>3</v>
      </c>
      <c r="N5666" s="26">
        <f>VLOOKUP(K5666,Table!$A$2:$C$121,3,0)</f>
        <v>6</v>
      </c>
      <c r="O5666" s="13" t="str">
        <f>VLOOKUP(A5666,Table!$U$1:$V$230,2,0)</f>
        <v>Trigonal</v>
      </c>
      <c r="P5666" s="1"/>
    </row>
    <row r="5667" spans="1:16">
      <c r="A5667" s="12">
        <v>166</v>
      </c>
      <c r="B5667" s="12">
        <v>602496</v>
      </c>
      <c r="C5667" s="12" t="s">
        <v>6050</v>
      </c>
      <c r="D5667" s="12" t="s">
        <v>6254</v>
      </c>
      <c r="E5667" s="17" t="s">
        <v>11395</v>
      </c>
      <c r="F5667" s="25" t="str">
        <f>LEFT(E5667,MIN(FIND({0,1,2,3,4,5,6,7,8,9},ASC(E5667)&amp;1234567890))-1)</f>
        <v>Gd</v>
      </c>
      <c r="G5667" s="25">
        <f t="shared" si="176"/>
        <v>2</v>
      </c>
      <c r="H5667" s="25">
        <f>VLOOKUP(F5667,Table!$A$2:$C$121,2,0)</f>
        <v>3</v>
      </c>
      <c r="I5667" s="26">
        <f>VLOOKUP(F5667,Table!$A$2:$C$121,3,0)</f>
        <v>6</v>
      </c>
      <c r="J5667" s="17" t="s">
        <v>11493</v>
      </c>
      <c r="K5667" s="25" t="str">
        <f>LEFT(J5667,MIN(FIND({0,1,2,3,4,5,6,7,8,9},ASC(J5667)&amp;1234567890))-1)</f>
        <v>Fe</v>
      </c>
      <c r="L5667" s="25">
        <f t="shared" si="177"/>
        <v>17</v>
      </c>
      <c r="M5667" s="25">
        <f>VLOOKUP(K5667,Table!$A$2:$C$121,2,0)</f>
        <v>8</v>
      </c>
      <c r="N5667" s="26">
        <f>VLOOKUP(K5667,Table!$A$2:$C$121,3,0)</f>
        <v>4</v>
      </c>
      <c r="O5667" s="13" t="str">
        <f>VLOOKUP(A5667,Table!$U$1:$V$230,2,0)</f>
        <v>Trigonal</v>
      </c>
      <c r="P5667" s="1"/>
    </row>
    <row r="5668" spans="1:16">
      <c r="A5668" s="12">
        <v>166</v>
      </c>
      <c r="B5668" s="12">
        <v>602645</v>
      </c>
      <c r="C5668" s="12" t="s">
        <v>6050</v>
      </c>
      <c r="D5668" s="12" t="s">
        <v>6255</v>
      </c>
      <c r="E5668" s="17" t="s">
        <v>11377</v>
      </c>
      <c r="F5668" s="25" t="str">
        <f>LEFT(E5668,MIN(FIND({0,1,2,3,4,5,6,7,8,9},ASC(E5668)&amp;1234567890))-1)</f>
        <v>Dy</v>
      </c>
      <c r="G5668" s="25">
        <f t="shared" si="176"/>
        <v>2</v>
      </c>
      <c r="H5668" s="25">
        <f>VLOOKUP(F5668,Table!$A$2:$C$121,2,0)</f>
        <v>3</v>
      </c>
      <c r="I5668" s="26">
        <f>VLOOKUP(F5668,Table!$A$2:$C$121,3,0)</f>
        <v>6</v>
      </c>
      <c r="J5668" s="17" t="s">
        <v>11539</v>
      </c>
      <c r="K5668" s="25" t="str">
        <f>LEFT(J5668,MIN(FIND({0,1,2,3,4,5,6,7,8,9},ASC(J5668)&amp;1234567890))-1)</f>
        <v>Co</v>
      </c>
      <c r="L5668" s="25">
        <f t="shared" si="177"/>
        <v>17</v>
      </c>
      <c r="M5668" s="25">
        <f>VLOOKUP(K5668,Table!$A$2:$C$121,2,0)</f>
        <v>9</v>
      </c>
      <c r="N5668" s="26">
        <f>VLOOKUP(K5668,Table!$A$2:$C$121,3,0)</f>
        <v>4</v>
      </c>
      <c r="O5668" s="13" t="str">
        <f>VLOOKUP(A5668,Table!$U$1:$V$230,2,0)</f>
        <v>Trigonal</v>
      </c>
      <c r="P5668" s="1"/>
    </row>
    <row r="5669" spans="1:16">
      <c r="A5669" s="12">
        <v>166</v>
      </c>
      <c r="B5669" s="12">
        <v>602666</v>
      </c>
      <c r="C5669" s="12" t="s">
        <v>6050</v>
      </c>
      <c r="D5669" s="12" t="s">
        <v>6256</v>
      </c>
      <c r="E5669" s="17" t="s">
        <v>11327</v>
      </c>
      <c r="F5669" s="25" t="str">
        <f>LEFT(E5669,MIN(FIND({0,1,2,3,4,5,6,7,8,9},ASC(E5669)&amp;1234567890))-1)</f>
        <v>Pr</v>
      </c>
      <c r="G5669" s="25">
        <f t="shared" si="176"/>
        <v>2</v>
      </c>
      <c r="H5669" s="25">
        <f>VLOOKUP(F5669,Table!$A$2:$C$121,2,0)</f>
        <v>3</v>
      </c>
      <c r="I5669" s="26">
        <f>VLOOKUP(F5669,Table!$A$2:$C$121,3,0)</f>
        <v>6</v>
      </c>
      <c r="J5669" s="17" t="s">
        <v>11539</v>
      </c>
      <c r="K5669" s="25" t="str">
        <f>LEFT(J5669,MIN(FIND({0,1,2,3,4,5,6,7,8,9},ASC(J5669)&amp;1234567890))-1)</f>
        <v>Co</v>
      </c>
      <c r="L5669" s="25">
        <f t="shared" si="177"/>
        <v>17</v>
      </c>
      <c r="M5669" s="25">
        <f>VLOOKUP(K5669,Table!$A$2:$C$121,2,0)</f>
        <v>9</v>
      </c>
      <c r="N5669" s="26">
        <f>VLOOKUP(K5669,Table!$A$2:$C$121,3,0)</f>
        <v>4</v>
      </c>
      <c r="O5669" s="13" t="str">
        <f>VLOOKUP(A5669,Table!$U$1:$V$230,2,0)</f>
        <v>Trigonal</v>
      </c>
      <c r="P5669" s="1"/>
    </row>
    <row r="5670" spans="1:16">
      <c r="A5670" s="12">
        <v>166</v>
      </c>
      <c r="B5670" s="12">
        <v>602668</v>
      </c>
      <c r="C5670" s="12" t="s">
        <v>6050</v>
      </c>
      <c r="D5670" s="12" t="s">
        <v>6257</v>
      </c>
      <c r="E5670" s="17" t="s">
        <v>412</v>
      </c>
      <c r="F5670" s="25" t="str">
        <f>LEFT(E5670,MIN(FIND({0,1,2,3,4,5,6,7,8,9},ASC(E5670)&amp;1234567890))-1)</f>
        <v>Nd</v>
      </c>
      <c r="G5670" s="25">
        <f t="shared" si="176"/>
        <v>2</v>
      </c>
      <c r="H5670" s="25">
        <f>VLOOKUP(F5670,Table!$A$2:$C$121,2,0)</f>
        <v>3</v>
      </c>
      <c r="I5670" s="26">
        <f>VLOOKUP(F5670,Table!$A$2:$C$121,3,0)</f>
        <v>6</v>
      </c>
      <c r="J5670" s="17" t="s">
        <v>11539</v>
      </c>
      <c r="K5670" s="25" t="str">
        <f>LEFT(J5670,MIN(FIND({0,1,2,3,4,5,6,7,8,9},ASC(J5670)&amp;1234567890))-1)</f>
        <v>Co</v>
      </c>
      <c r="L5670" s="25">
        <f t="shared" si="177"/>
        <v>17</v>
      </c>
      <c r="M5670" s="25">
        <f>VLOOKUP(K5670,Table!$A$2:$C$121,2,0)</f>
        <v>9</v>
      </c>
      <c r="N5670" s="26">
        <f>VLOOKUP(K5670,Table!$A$2:$C$121,3,0)</f>
        <v>4</v>
      </c>
      <c r="O5670" s="13" t="str">
        <f>VLOOKUP(A5670,Table!$U$1:$V$230,2,0)</f>
        <v>Trigonal</v>
      </c>
      <c r="P5670" s="1"/>
    </row>
    <row r="5671" spans="1:16">
      <c r="A5671" s="12">
        <v>166</v>
      </c>
      <c r="B5671" s="12">
        <v>602670</v>
      </c>
      <c r="C5671" s="12" t="s">
        <v>6050</v>
      </c>
      <c r="D5671" s="12" t="s">
        <v>6258</v>
      </c>
      <c r="E5671" s="17" t="s">
        <v>60</v>
      </c>
      <c r="F5671" s="25" t="str">
        <f>LEFT(E5671,MIN(FIND({0,1,2,3,4,5,6,7,8,9},ASC(E5671)&amp;1234567890))-1)</f>
        <v>Sm</v>
      </c>
      <c r="G5671" s="25">
        <f t="shared" si="176"/>
        <v>2</v>
      </c>
      <c r="H5671" s="25">
        <f>VLOOKUP(F5671,Table!$A$2:$C$121,2,0)</f>
        <v>3</v>
      </c>
      <c r="I5671" s="26">
        <f>VLOOKUP(F5671,Table!$A$2:$C$121,3,0)</f>
        <v>6</v>
      </c>
      <c r="J5671" s="17" t="s">
        <v>11539</v>
      </c>
      <c r="K5671" s="25" t="str">
        <f>LEFT(J5671,MIN(FIND({0,1,2,3,4,5,6,7,8,9},ASC(J5671)&amp;1234567890))-1)</f>
        <v>Co</v>
      </c>
      <c r="L5671" s="25">
        <f t="shared" si="177"/>
        <v>17</v>
      </c>
      <c r="M5671" s="25">
        <f>VLOOKUP(K5671,Table!$A$2:$C$121,2,0)</f>
        <v>9</v>
      </c>
      <c r="N5671" s="26">
        <f>VLOOKUP(K5671,Table!$A$2:$C$121,3,0)</f>
        <v>4</v>
      </c>
      <c r="O5671" s="13" t="str">
        <f>VLOOKUP(A5671,Table!$U$1:$V$230,2,0)</f>
        <v>Trigonal</v>
      </c>
      <c r="P5671" s="1"/>
    </row>
    <row r="5672" spans="1:16">
      <c r="A5672" s="12">
        <v>166</v>
      </c>
      <c r="B5672" s="12">
        <v>602672</v>
      </c>
      <c r="C5672" s="12" t="s">
        <v>6050</v>
      </c>
      <c r="D5672" s="12" t="s">
        <v>6259</v>
      </c>
      <c r="E5672" s="17" t="s">
        <v>11395</v>
      </c>
      <c r="F5672" s="25" t="str">
        <f>LEFT(E5672,MIN(FIND({0,1,2,3,4,5,6,7,8,9},ASC(E5672)&amp;1234567890))-1)</f>
        <v>Gd</v>
      </c>
      <c r="G5672" s="25">
        <f t="shared" si="176"/>
        <v>2</v>
      </c>
      <c r="H5672" s="25">
        <f>VLOOKUP(F5672,Table!$A$2:$C$121,2,0)</f>
        <v>3</v>
      </c>
      <c r="I5672" s="26">
        <f>VLOOKUP(F5672,Table!$A$2:$C$121,3,0)</f>
        <v>6</v>
      </c>
      <c r="J5672" s="17" t="s">
        <v>11539</v>
      </c>
      <c r="K5672" s="25" t="str">
        <f>LEFT(J5672,MIN(FIND({0,1,2,3,4,5,6,7,8,9},ASC(J5672)&amp;1234567890))-1)</f>
        <v>Co</v>
      </c>
      <c r="L5672" s="25">
        <f t="shared" si="177"/>
        <v>17</v>
      </c>
      <c r="M5672" s="25">
        <f>VLOOKUP(K5672,Table!$A$2:$C$121,2,0)</f>
        <v>9</v>
      </c>
      <c r="N5672" s="26">
        <f>VLOOKUP(K5672,Table!$A$2:$C$121,3,0)</f>
        <v>4</v>
      </c>
      <c r="O5672" s="13" t="str">
        <f>VLOOKUP(A5672,Table!$U$1:$V$230,2,0)</f>
        <v>Trigonal</v>
      </c>
      <c r="P5672" s="1"/>
    </row>
    <row r="5673" spans="1:16">
      <c r="A5673" s="12">
        <v>166</v>
      </c>
      <c r="B5673" s="12">
        <v>602911</v>
      </c>
      <c r="C5673" s="12" t="s">
        <v>6050</v>
      </c>
      <c r="D5673" s="12" t="s">
        <v>3424</v>
      </c>
      <c r="E5673" s="17" t="s">
        <v>11467</v>
      </c>
      <c r="F5673" s="25" t="str">
        <f>LEFT(E5673,MIN(FIND({0,1,2,3,4,5,6,7,8,9},ASC(E5673)&amp;1234567890))-1)</f>
        <v>P</v>
      </c>
      <c r="G5673" s="25">
        <f t="shared" si="176"/>
        <v>1</v>
      </c>
      <c r="H5673" s="25">
        <f>VLOOKUP(F5673,Table!$A$2:$C$121,2,0)</f>
        <v>15</v>
      </c>
      <c r="I5673" s="26">
        <f>VLOOKUP(F5673,Table!$A$2:$C$121,3,0)</f>
        <v>3</v>
      </c>
      <c r="J5673" s="17" t="s">
        <v>540</v>
      </c>
      <c r="K5673" s="25" t="str">
        <f>LEFT(J5673,MIN(FIND({0,1,2,3,4,5,6,7,8,9},ASC(J5673)&amp;1234567890))-1)</f>
        <v>As</v>
      </c>
      <c r="L5673" s="25">
        <f t="shared" si="177"/>
        <v>1</v>
      </c>
      <c r="M5673" s="25">
        <f>VLOOKUP(K5673,Table!$A$2:$C$121,2,0)</f>
        <v>15</v>
      </c>
      <c r="N5673" s="26">
        <f>VLOOKUP(K5673,Table!$A$2:$C$121,3,0)</f>
        <v>4</v>
      </c>
      <c r="O5673" s="13" t="str">
        <f>VLOOKUP(A5673,Table!$U$1:$V$230,2,0)</f>
        <v>Trigonal</v>
      </c>
      <c r="P5673" s="1"/>
    </row>
    <row r="5674" spans="1:16">
      <c r="A5674" s="12">
        <v>166</v>
      </c>
      <c r="B5674" s="12">
        <v>602915</v>
      </c>
      <c r="C5674" s="12" t="s">
        <v>6050</v>
      </c>
      <c r="D5674" s="12" t="s">
        <v>6260</v>
      </c>
      <c r="E5674" s="17" t="s">
        <v>11523</v>
      </c>
      <c r="F5674" s="25" t="str">
        <f>LEFT(E5674,MIN(FIND({0,1,2,3,4,5,6,7,8,9},ASC(E5674)&amp;1234567890))-1)</f>
        <v>Co</v>
      </c>
      <c r="G5674" s="25">
        <f t="shared" si="176"/>
        <v>3</v>
      </c>
      <c r="H5674" s="25">
        <f>VLOOKUP(F5674,Table!$A$2:$C$121,2,0)</f>
        <v>9</v>
      </c>
      <c r="I5674" s="26">
        <f>VLOOKUP(F5674,Table!$A$2:$C$121,3,0)</f>
        <v>4</v>
      </c>
      <c r="J5674" s="17" t="s">
        <v>11306</v>
      </c>
      <c r="K5674" s="25" t="str">
        <f>LEFT(J5674,MIN(FIND({0,1,2,3,4,5,6,7,8,9},ASC(J5674)&amp;1234567890))-1)</f>
        <v>Gd</v>
      </c>
      <c r="L5674" s="25">
        <f t="shared" si="177"/>
        <v>1</v>
      </c>
      <c r="M5674" s="25">
        <f>VLOOKUP(K5674,Table!$A$2:$C$121,2,0)</f>
        <v>3</v>
      </c>
      <c r="N5674" s="26">
        <f>VLOOKUP(K5674,Table!$A$2:$C$121,3,0)</f>
        <v>6</v>
      </c>
      <c r="O5674" s="13" t="str">
        <f>VLOOKUP(A5674,Table!$U$1:$V$230,2,0)</f>
        <v>Trigonal</v>
      </c>
      <c r="P5674" s="1"/>
    </row>
    <row r="5675" spans="1:16">
      <c r="A5675" s="12">
        <v>166</v>
      </c>
      <c r="B5675" s="12">
        <v>602917</v>
      </c>
      <c r="C5675" s="12" t="s">
        <v>6050</v>
      </c>
      <c r="D5675" s="12" t="s">
        <v>6261</v>
      </c>
      <c r="E5675" s="17" t="s">
        <v>11523</v>
      </c>
      <c r="F5675" s="25" t="str">
        <f>LEFT(E5675,MIN(FIND({0,1,2,3,4,5,6,7,8,9},ASC(E5675)&amp;1234567890))-1)</f>
        <v>Co</v>
      </c>
      <c r="G5675" s="25">
        <f t="shared" si="176"/>
        <v>3</v>
      </c>
      <c r="H5675" s="25">
        <f>VLOOKUP(F5675,Table!$A$2:$C$121,2,0)</f>
        <v>9</v>
      </c>
      <c r="I5675" s="26">
        <f>VLOOKUP(F5675,Table!$A$2:$C$121,3,0)</f>
        <v>4</v>
      </c>
      <c r="J5675" s="17" t="s">
        <v>11333</v>
      </c>
      <c r="K5675" s="25" t="str">
        <f>LEFT(J5675,MIN(FIND({0,1,2,3,4,5,6,7,8,9},ASC(J5675)&amp;1234567890))-1)</f>
        <v>Dy</v>
      </c>
      <c r="L5675" s="25">
        <f t="shared" si="177"/>
        <v>1</v>
      </c>
      <c r="M5675" s="25">
        <f>VLOOKUP(K5675,Table!$A$2:$C$121,2,0)</f>
        <v>3</v>
      </c>
      <c r="N5675" s="26">
        <f>VLOOKUP(K5675,Table!$A$2:$C$121,3,0)</f>
        <v>6</v>
      </c>
      <c r="O5675" s="13" t="str">
        <f>VLOOKUP(A5675,Table!$U$1:$V$230,2,0)</f>
        <v>Trigonal</v>
      </c>
      <c r="P5675" s="1"/>
    </row>
    <row r="5676" spans="1:16">
      <c r="A5676" s="12">
        <v>166</v>
      </c>
      <c r="B5676" s="12">
        <v>602926</v>
      </c>
      <c r="C5676" s="12" t="s">
        <v>6050</v>
      </c>
      <c r="D5676" s="12" t="s">
        <v>6262</v>
      </c>
      <c r="E5676" s="17" t="s">
        <v>11523</v>
      </c>
      <c r="F5676" s="25" t="str">
        <f>LEFT(E5676,MIN(FIND({0,1,2,3,4,5,6,7,8,9},ASC(E5676)&amp;1234567890))-1)</f>
        <v>Co</v>
      </c>
      <c r="G5676" s="25">
        <f t="shared" si="176"/>
        <v>3</v>
      </c>
      <c r="H5676" s="25">
        <f>VLOOKUP(F5676,Table!$A$2:$C$121,2,0)</f>
        <v>9</v>
      </c>
      <c r="I5676" s="26">
        <f>VLOOKUP(F5676,Table!$A$2:$C$121,3,0)</f>
        <v>4</v>
      </c>
      <c r="J5676" s="17" t="s">
        <v>11313</v>
      </c>
      <c r="K5676" s="25" t="str">
        <f>LEFT(J5676,MIN(FIND({0,1,2,3,4,5,6,7,8,9},ASC(J5676)&amp;1234567890))-1)</f>
        <v>Tb</v>
      </c>
      <c r="L5676" s="25">
        <f t="shared" si="177"/>
        <v>1</v>
      </c>
      <c r="M5676" s="25">
        <f>VLOOKUP(K5676,Table!$A$2:$C$121,2,0)</f>
        <v>3</v>
      </c>
      <c r="N5676" s="26">
        <f>VLOOKUP(K5676,Table!$A$2:$C$121,3,0)</f>
        <v>6</v>
      </c>
      <c r="O5676" s="13" t="str">
        <f>VLOOKUP(A5676,Table!$U$1:$V$230,2,0)</f>
        <v>Trigonal</v>
      </c>
      <c r="P5676" s="1"/>
    </row>
    <row r="5677" spans="1:16">
      <c r="A5677" s="12">
        <v>166</v>
      </c>
      <c r="B5677" s="12">
        <v>603436</v>
      </c>
      <c r="C5677" s="12" t="s">
        <v>6050</v>
      </c>
      <c r="D5677" s="12" t="s">
        <v>6263</v>
      </c>
      <c r="E5677" s="17" t="s">
        <v>412</v>
      </c>
      <c r="F5677" s="25" t="str">
        <f>LEFT(E5677,MIN(FIND({0,1,2,3,4,5,6,7,8,9},ASC(E5677)&amp;1234567890))-1)</f>
        <v>Nd</v>
      </c>
      <c r="G5677" s="25">
        <f t="shared" si="176"/>
        <v>2</v>
      </c>
      <c r="H5677" s="25">
        <f>VLOOKUP(F5677,Table!$A$2:$C$121,2,0)</f>
        <v>3</v>
      </c>
      <c r="I5677" s="26">
        <f>VLOOKUP(F5677,Table!$A$2:$C$121,3,0)</f>
        <v>6</v>
      </c>
      <c r="J5677" s="17" t="s">
        <v>11493</v>
      </c>
      <c r="K5677" s="25" t="str">
        <f>LEFT(J5677,MIN(FIND({0,1,2,3,4,5,6,7,8,9},ASC(J5677)&amp;1234567890))-1)</f>
        <v>Fe</v>
      </c>
      <c r="L5677" s="25">
        <f t="shared" si="177"/>
        <v>17</v>
      </c>
      <c r="M5677" s="25">
        <f>VLOOKUP(K5677,Table!$A$2:$C$121,2,0)</f>
        <v>8</v>
      </c>
      <c r="N5677" s="26">
        <f>VLOOKUP(K5677,Table!$A$2:$C$121,3,0)</f>
        <v>4</v>
      </c>
      <c r="O5677" s="13" t="str">
        <f>VLOOKUP(A5677,Table!$U$1:$V$230,2,0)</f>
        <v>Trigonal</v>
      </c>
      <c r="P5677" s="1"/>
    </row>
    <row r="5678" spans="1:16">
      <c r="A5678" s="12">
        <v>166</v>
      </c>
      <c r="B5678" s="12">
        <v>603444</v>
      </c>
      <c r="C5678" s="12" t="s">
        <v>6050</v>
      </c>
      <c r="D5678" s="12" t="s">
        <v>5802</v>
      </c>
      <c r="E5678" s="17" t="s">
        <v>11327</v>
      </c>
      <c r="F5678" s="25" t="str">
        <f>LEFT(E5678,MIN(FIND({0,1,2,3,4,5,6,7,8,9},ASC(E5678)&amp;1234567890))-1)</f>
        <v>Pr</v>
      </c>
      <c r="G5678" s="25">
        <f t="shared" si="176"/>
        <v>2</v>
      </c>
      <c r="H5678" s="25">
        <f>VLOOKUP(F5678,Table!$A$2:$C$121,2,0)</f>
        <v>3</v>
      </c>
      <c r="I5678" s="26">
        <f>VLOOKUP(F5678,Table!$A$2:$C$121,3,0)</f>
        <v>6</v>
      </c>
      <c r="J5678" s="17" t="s">
        <v>11493</v>
      </c>
      <c r="K5678" s="25" t="str">
        <f>LEFT(J5678,MIN(FIND({0,1,2,3,4,5,6,7,8,9},ASC(J5678)&amp;1234567890))-1)</f>
        <v>Fe</v>
      </c>
      <c r="L5678" s="25">
        <f t="shared" si="177"/>
        <v>17</v>
      </c>
      <c r="M5678" s="25">
        <f>VLOOKUP(K5678,Table!$A$2:$C$121,2,0)</f>
        <v>8</v>
      </c>
      <c r="N5678" s="26">
        <f>VLOOKUP(K5678,Table!$A$2:$C$121,3,0)</f>
        <v>4</v>
      </c>
      <c r="O5678" s="13" t="str">
        <f>VLOOKUP(A5678,Table!$U$1:$V$230,2,0)</f>
        <v>Trigonal</v>
      </c>
      <c r="P5678" s="1"/>
    </row>
    <row r="5679" spans="1:16">
      <c r="A5679" s="12">
        <v>166</v>
      </c>
      <c r="B5679" s="12">
        <v>603927</v>
      </c>
      <c r="C5679" s="12" t="s">
        <v>6050</v>
      </c>
      <c r="D5679" s="12" t="s">
        <v>6264</v>
      </c>
      <c r="E5679" s="17" t="s">
        <v>11329</v>
      </c>
      <c r="F5679" s="25" t="str">
        <f>LEFT(E5679,MIN(FIND({0,1,2,3,4,5,6,7,8,9},ASC(E5679)&amp;1234567890))-1)</f>
        <v>Y</v>
      </c>
      <c r="G5679" s="25">
        <f t="shared" si="176"/>
        <v>2</v>
      </c>
      <c r="H5679" s="25">
        <f>VLOOKUP(F5679,Table!$A$2:$C$121,2,0)</f>
        <v>3</v>
      </c>
      <c r="I5679" s="26">
        <f>VLOOKUP(F5679,Table!$A$2:$C$121,3,0)</f>
        <v>5</v>
      </c>
      <c r="J5679" s="17" t="s">
        <v>11539</v>
      </c>
      <c r="K5679" s="25" t="str">
        <f>LEFT(J5679,MIN(FIND({0,1,2,3,4,5,6,7,8,9},ASC(J5679)&amp;1234567890))-1)</f>
        <v>Co</v>
      </c>
      <c r="L5679" s="25">
        <f t="shared" si="177"/>
        <v>17</v>
      </c>
      <c r="M5679" s="25">
        <f>VLOOKUP(K5679,Table!$A$2:$C$121,2,0)</f>
        <v>9</v>
      </c>
      <c r="N5679" s="26">
        <f>VLOOKUP(K5679,Table!$A$2:$C$121,3,0)</f>
        <v>4</v>
      </c>
      <c r="O5679" s="13" t="str">
        <f>VLOOKUP(A5679,Table!$U$1:$V$230,2,0)</f>
        <v>Trigonal</v>
      </c>
      <c r="P5679" s="1"/>
    </row>
    <row r="5680" spans="1:16">
      <c r="A5680" s="12">
        <v>166</v>
      </c>
      <c r="B5680" s="12">
        <v>607224</v>
      </c>
      <c r="C5680" s="12" t="s">
        <v>6050</v>
      </c>
      <c r="D5680" s="12" t="s">
        <v>6265</v>
      </c>
      <c r="E5680" s="17" t="s">
        <v>11333</v>
      </c>
      <c r="F5680" s="25" t="str">
        <f>LEFT(E5680,MIN(FIND({0,1,2,3,4,5,6,7,8,9},ASC(E5680)&amp;1234567890))-1)</f>
        <v>Dy</v>
      </c>
      <c r="G5680" s="25">
        <f t="shared" si="176"/>
        <v>1</v>
      </c>
      <c r="H5680" s="25">
        <f>VLOOKUP(F5680,Table!$A$2:$C$121,2,0)</f>
        <v>3</v>
      </c>
      <c r="I5680" s="26">
        <f>VLOOKUP(F5680,Table!$A$2:$C$121,3,0)</f>
        <v>6</v>
      </c>
      <c r="J5680" s="17" t="s">
        <v>445</v>
      </c>
      <c r="K5680" s="25" t="str">
        <f>LEFT(J5680,MIN(FIND({0,1,2,3,4,5,6,7,8,9},ASC(J5680)&amp;1234567890))-1)</f>
        <v>Al</v>
      </c>
      <c r="L5680" s="25">
        <f t="shared" si="177"/>
        <v>3</v>
      </c>
      <c r="M5680" s="25">
        <f>VLOOKUP(K5680,Table!$A$2:$C$121,2,0)</f>
        <v>13</v>
      </c>
      <c r="N5680" s="26">
        <f>VLOOKUP(K5680,Table!$A$2:$C$121,3,0)</f>
        <v>3</v>
      </c>
      <c r="O5680" s="13" t="str">
        <f>VLOOKUP(A5680,Table!$U$1:$V$230,2,0)</f>
        <v>Trigonal</v>
      </c>
      <c r="P5680" s="1"/>
    </row>
    <row r="5681" spans="1:16">
      <c r="A5681" s="12">
        <v>166</v>
      </c>
      <c r="B5681" s="12">
        <v>607363</v>
      </c>
      <c r="C5681" s="12" t="s">
        <v>6050</v>
      </c>
      <c r="D5681" s="12" t="s">
        <v>6266</v>
      </c>
      <c r="E5681" s="17" t="s">
        <v>11542</v>
      </c>
      <c r="F5681" s="25" t="str">
        <f>LEFT(E5681,MIN(FIND({0,1,2,3,4,5,6,7,8,9},ASC(E5681)&amp;1234567890))-1)</f>
        <v>Er</v>
      </c>
      <c r="G5681" s="25">
        <f t="shared" si="176"/>
        <v>1</v>
      </c>
      <c r="H5681" s="25">
        <f>VLOOKUP(F5681,Table!$A$2:$C$121,2,0)</f>
        <v>3</v>
      </c>
      <c r="I5681" s="26">
        <f>VLOOKUP(F5681,Table!$A$2:$C$121,3,0)</f>
        <v>6</v>
      </c>
      <c r="J5681" s="17" t="s">
        <v>445</v>
      </c>
      <c r="K5681" s="25" t="str">
        <f>LEFT(J5681,MIN(FIND({0,1,2,3,4,5,6,7,8,9},ASC(J5681)&amp;1234567890))-1)</f>
        <v>Al</v>
      </c>
      <c r="L5681" s="25">
        <f t="shared" si="177"/>
        <v>3</v>
      </c>
      <c r="M5681" s="25">
        <f>VLOOKUP(K5681,Table!$A$2:$C$121,2,0)</f>
        <v>13</v>
      </c>
      <c r="N5681" s="26">
        <f>VLOOKUP(K5681,Table!$A$2:$C$121,3,0)</f>
        <v>3</v>
      </c>
      <c r="O5681" s="13" t="str">
        <f>VLOOKUP(A5681,Table!$U$1:$V$230,2,0)</f>
        <v>Trigonal</v>
      </c>
      <c r="P5681" s="1"/>
    </row>
    <row r="5682" spans="1:16">
      <c r="A5682" s="12">
        <v>166</v>
      </c>
      <c r="B5682" s="12">
        <v>607838</v>
      </c>
      <c r="C5682" s="12" t="s">
        <v>6050</v>
      </c>
      <c r="D5682" s="12" t="s">
        <v>6267</v>
      </c>
      <c r="E5682" s="17" t="s">
        <v>11306</v>
      </c>
      <c r="F5682" s="25" t="str">
        <f>LEFT(E5682,MIN(FIND({0,1,2,3,4,5,6,7,8,9},ASC(E5682)&amp;1234567890))-1)</f>
        <v>Gd</v>
      </c>
      <c r="G5682" s="25">
        <f t="shared" si="176"/>
        <v>1</v>
      </c>
      <c r="H5682" s="25">
        <f>VLOOKUP(F5682,Table!$A$2:$C$121,2,0)</f>
        <v>3</v>
      </c>
      <c r="I5682" s="26">
        <f>VLOOKUP(F5682,Table!$A$2:$C$121,3,0)</f>
        <v>6</v>
      </c>
      <c r="J5682" s="17" t="s">
        <v>445</v>
      </c>
      <c r="K5682" s="25" t="str">
        <f>LEFT(J5682,MIN(FIND({0,1,2,3,4,5,6,7,8,9},ASC(J5682)&amp;1234567890))-1)</f>
        <v>Al</v>
      </c>
      <c r="L5682" s="25">
        <f t="shared" si="177"/>
        <v>3</v>
      </c>
      <c r="M5682" s="25">
        <f>VLOOKUP(K5682,Table!$A$2:$C$121,2,0)</f>
        <v>13</v>
      </c>
      <c r="N5682" s="26">
        <f>VLOOKUP(K5682,Table!$A$2:$C$121,3,0)</f>
        <v>3</v>
      </c>
      <c r="O5682" s="13" t="str">
        <f>VLOOKUP(A5682,Table!$U$1:$V$230,2,0)</f>
        <v>Trigonal</v>
      </c>
      <c r="P5682" s="1"/>
    </row>
    <row r="5683" spans="1:16">
      <c r="A5683" s="12">
        <v>166</v>
      </c>
      <c r="B5683" s="12">
        <v>608175</v>
      </c>
      <c r="C5683" s="12" t="s">
        <v>6050</v>
      </c>
      <c r="D5683" s="12" t="s">
        <v>6268</v>
      </c>
      <c r="E5683" s="17" t="s">
        <v>587</v>
      </c>
      <c r="F5683" s="25" t="str">
        <f>LEFT(E5683,MIN(FIND({0,1,2,3,4,5,6,7,8,9},ASC(E5683)&amp;1234567890))-1)</f>
        <v>Ho</v>
      </c>
      <c r="G5683" s="25">
        <f t="shared" si="176"/>
        <v>1</v>
      </c>
      <c r="H5683" s="25">
        <f>VLOOKUP(F5683,Table!$A$2:$C$121,2,0)</f>
        <v>3</v>
      </c>
      <c r="I5683" s="26">
        <f>VLOOKUP(F5683,Table!$A$2:$C$121,3,0)</f>
        <v>6</v>
      </c>
      <c r="J5683" s="17" t="s">
        <v>445</v>
      </c>
      <c r="K5683" s="25" t="str">
        <f>LEFT(J5683,MIN(FIND({0,1,2,3,4,5,6,7,8,9},ASC(J5683)&amp;1234567890))-1)</f>
        <v>Al</v>
      </c>
      <c r="L5683" s="25">
        <f t="shared" si="177"/>
        <v>3</v>
      </c>
      <c r="M5683" s="25">
        <f>VLOOKUP(K5683,Table!$A$2:$C$121,2,0)</f>
        <v>13</v>
      </c>
      <c r="N5683" s="26">
        <f>VLOOKUP(K5683,Table!$A$2:$C$121,3,0)</f>
        <v>3</v>
      </c>
      <c r="O5683" s="13" t="str">
        <f>VLOOKUP(A5683,Table!$U$1:$V$230,2,0)</f>
        <v>Trigonal</v>
      </c>
      <c r="P5683" s="1"/>
    </row>
    <row r="5684" spans="1:16">
      <c r="A5684" s="12">
        <v>166</v>
      </c>
      <c r="B5684" s="12">
        <v>609188</v>
      </c>
      <c r="C5684" s="12" t="s">
        <v>6050</v>
      </c>
      <c r="D5684" s="12" t="s">
        <v>6269</v>
      </c>
      <c r="E5684" s="17" t="s">
        <v>11502</v>
      </c>
      <c r="F5684" s="25" t="str">
        <f>LEFT(E5684,MIN(FIND({0,1,2,3,4,5,6,7,8,9},ASC(E5684)&amp;1234567890))-1)</f>
        <v>Pu</v>
      </c>
      <c r="G5684" s="25">
        <f t="shared" si="176"/>
        <v>1</v>
      </c>
      <c r="H5684" s="25">
        <f>VLOOKUP(F5684,Table!$A$2:$C$121,2,0)</f>
        <v>3</v>
      </c>
      <c r="I5684" s="26">
        <f>VLOOKUP(F5684,Table!$A$2:$C$121,3,0)</f>
        <v>7</v>
      </c>
      <c r="J5684" s="17" t="s">
        <v>445</v>
      </c>
      <c r="K5684" s="25" t="str">
        <f>LEFT(J5684,MIN(FIND({0,1,2,3,4,5,6,7,8,9},ASC(J5684)&amp;1234567890))-1)</f>
        <v>Al</v>
      </c>
      <c r="L5684" s="25">
        <f t="shared" si="177"/>
        <v>3</v>
      </c>
      <c r="M5684" s="25">
        <f>VLOOKUP(K5684,Table!$A$2:$C$121,2,0)</f>
        <v>13</v>
      </c>
      <c r="N5684" s="26">
        <f>VLOOKUP(K5684,Table!$A$2:$C$121,3,0)</f>
        <v>3</v>
      </c>
      <c r="O5684" s="13" t="str">
        <f>VLOOKUP(A5684,Table!$U$1:$V$230,2,0)</f>
        <v>Trigonal</v>
      </c>
      <c r="P5684" s="1"/>
    </row>
    <row r="5685" spans="1:16">
      <c r="A5685" s="12">
        <v>166</v>
      </c>
      <c r="B5685" s="12">
        <v>609458</v>
      </c>
      <c r="C5685" s="12" t="s">
        <v>6050</v>
      </c>
      <c r="D5685" s="12" t="s">
        <v>6270</v>
      </c>
      <c r="E5685" s="17" t="s">
        <v>11313</v>
      </c>
      <c r="F5685" s="25" t="str">
        <f>LEFT(E5685,MIN(FIND({0,1,2,3,4,5,6,7,8,9},ASC(E5685)&amp;1234567890))-1)</f>
        <v>Tb</v>
      </c>
      <c r="G5685" s="25">
        <f t="shared" si="176"/>
        <v>1</v>
      </c>
      <c r="H5685" s="25">
        <f>VLOOKUP(F5685,Table!$A$2:$C$121,2,0)</f>
        <v>3</v>
      </c>
      <c r="I5685" s="26">
        <f>VLOOKUP(F5685,Table!$A$2:$C$121,3,0)</f>
        <v>6</v>
      </c>
      <c r="J5685" s="17" t="s">
        <v>445</v>
      </c>
      <c r="K5685" s="25" t="str">
        <f>LEFT(J5685,MIN(FIND({0,1,2,3,4,5,6,7,8,9},ASC(J5685)&amp;1234567890))-1)</f>
        <v>Al</v>
      </c>
      <c r="L5685" s="25">
        <f t="shared" si="177"/>
        <v>3</v>
      </c>
      <c r="M5685" s="25">
        <f>VLOOKUP(K5685,Table!$A$2:$C$121,2,0)</f>
        <v>13</v>
      </c>
      <c r="N5685" s="26">
        <f>VLOOKUP(K5685,Table!$A$2:$C$121,3,0)</f>
        <v>3</v>
      </c>
      <c r="O5685" s="13" t="str">
        <f>VLOOKUP(A5685,Table!$U$1:$V$230,2,0)</f>
        <v>Trigonal</v>
      </c>
      <c r="P5685" s="1"/>
    </row>
    <row r="5686" spans="1:16">
      <c r="A5686" s="12">
        <v>166</v>
      </c>
      <c r="B5686" s="12">
        <v>609644</v>
      </c>
      <c r="C5686" s="12" t="s">
        <v>6050</v>
      </c>
      <c r="D5686" s="12" t="s">
        <v>6271</v>
      </c>
      <c r="E5686" s="17" t="s">
        <v>11336</v>
      </c>
      <c r="F5686" s="25" t="str">
        <f>LEFT(E5686,MIN(FIND({0,1,2,3,4,5,6,7,8,9},ASC(E5686)&amp;1234567890))-1)</f>
        <v>Y</v>
      </c>
      <c r="G5686" s="25">
        <f t="shared" si="176"/>
        <v>1</v>
      </c>
      <c r="H5686" s="25">
        <f>VLOOKUP(F5686,Table!$A$2:$C$121,2,0)</f>
        <v>3</v>
      </c>
      <c r="I5686" s="26">
        <f>VLOOKUP(F5686,Table!$A$2:$C$121,3,0)</f>
        <v>5</v>
      </c>
      <c r="J5686" s="17" t="s">
        <v>445</v>
      </c>
      <c r="K5686" s="25" t="str">
        <f>LEFT(J5686,MIN(FIND({0,1,2,3,4,5,6,7,8,9},ASC(J5686)&amp;1234567890))-1)</f>
        <v>Al</v>
      </c>
      <c r="L5686" s="25">
        <f t="shared" si="177"/>
        <v>3</v>
      </c>
      <c r="M5686" s="25">
        <f>VLOOKUP(K5686,Table!$A$2:$C$121,2,0)</f>
        <v>13</v>
      </c>
      <c r="N5686" s="26">
        <f>VLOOKUP(K5686,Table!$A$2:$C$121,3,0)</f>
        <v>3</v>
      </c>
      <c r="O5686" s="13" t="str">
        <f>VLOOKUP(A5686,Table!$U$1:$V$230,2,0)</f>
        <v>Trigonal</v>
      </c>
      <c r="P5686" s="1"/>
    </row>
    <row r="5687" spans="1:16">
      <c r="A5687" s="12">
        <v>166</v>
      </c>
      <c r="B5687" s="12">
        <v>611426</v>
      </c>
      <c r="C5687" s="12" t="s">
        <v>6050</v>
      </c>
      <c r="D5687" s="12" t="s">
        <v>5797</v>
      </c>
      <c r="E5687" s="17" t="s">
        <v>599</v>
      </c>
      <c r="F5687" s="25" t="str">
        <f>LEFT(E5687,MIN(FIND({0,1,2,3,4,5,6,7,8,9},ASC(E5687)&amp;1234567890))-1)</f>
        <v>Sn</v>
      </c>
      <c r="G5687" s="25">
        <f t="shared" si="176"/>
        <v>4</v>
      </c>
      <c r="H5687" s="25">
        <f>VLOOKUP(F5687,Table!$A$2:$C$121,2,0)</f>
        <v>14</v>
      </c>
      <c r="I5687" s="26">
        <f>VLOOKUP(F5687,Table!$A$2:$C$121,3,0)</f>
        <v>5</v>
      </c>
      <c r="J5687" s="17" t="s">
        <v>331</v>
      </c>
      <c r="K5687" s="25" t="str">
        <f>LEFT(J5687,MIN(FIND({0,1,2,3,4,5,6,7,8,9},ASC(J5687)&amp;1234567890))-1)</f>
        <v>As</v>
      </c>
      <c r="L5687" s="25">
        <f t="shared" si="177"/>
        <v>3</v>
      </c>
      <c r="M5687" s="25">
        <f>VLOOKUP(K5687,Table!$A$2:$C$121,2,0)</f>
        <v>15</v>
      </c>
      <c r="N5687" s="26">
        <f>VLOOKUP(K5687,Table!$A$2:$C$121,3,0)</f>
        <v>4</v>
      </c>
      <c r="O5687" s="13" t="str">
        <f>VLOOKUP(A5687,Table!$U$1:$V$230,2,0)</f>
        <v>Trigonal</v>
      </c>
      <c r="P5687" s="1"/>
    </row>
    <row r="5688" spans="1:16">
      <c r="A5688" s="12">
        <v>166</v>
      </c>
      <c r="B5688" s="12">
        <v>612566</v>
      </c>
      <c r="C5688" s="12" t="s">
        <v>6050</v>
      </c>
      <c r="D5688" s="12" t="s">
        <v>6272</v>
      </c>
      <c r="E5688" s="17" t="s">
        <v>12963</v>
      </c>
      <c r="F5688" s="25" t="str">
        <f>LEFT(E5688,MIN(FIND({0,1,2,3,4,5,6,7,8,9},ASC(E5688)&amp;1234567890))-1)</f>
        <v>B</v>
      </c>
      <c r="G5688" s="25">
        <f t="shared" si="176"/>
        <v>38.22</v>
      </c>
      <c r="H5688" s="25">
        <f>VLOOKUP(F5688,Table!$A$2:$C$121,2,0)</f>
        <v>13</v>
      </c>
      <c r="I5688" s="26">
        <f>VLOOKUP(F5688,Table!$A$2:$C$121,3,0)</f>
        <v>2</v>
      </c>
      <c r="J5688" s="17" t="s">
        <v>11733</v>
      </c>
      <c r="K5688" s="25" t="str">
        <f>LEFT(J5688,MIN(FIND({0,1,2,3,4,5,6,7,8,9},ASC(J5688)&amp;1234567890))-1)</f>
        <v>C</v>
      </c>
      <c r="L5688" s="25">
        <f t="shared" si="177"/>
        <v>6</v>
      </c>
      <c r="M5688" s="25">
        <f>VLOOKUP(K5688,Table!$A$2:$C$121,2,0)</f>
        <v>14</v>
      </c>
      <c r="N5688" s="26">
        <f>VLOOKUP(K5688,Table!$A$2:$C$121,3,0)</f>
        <v>2</v>
      </c>
      <c r="O5688" s="13" t="str">
        <f>VLOOKUP(A5688,Table!$U$1:$V$230,2,0)</f>
        <v>Trigonal</v>
      </c>
      <c r="P5688" s="1"/>
    </row>
    <row r="5689" spans="1:16">
      <c r="A5689" s="12">
        <v>166</v>
      </c>
      <c r="B5689" s="12">
        <v>614795</v>
      </c>
      <c r="C5689" s="12" t="s">
        <v>6050</v>
      </c>
      <c r="D5689" s="12" t="s">
        <v>6273</v>
      </c>
      <c r="E5689" s="17" t="s">
        <v>11326</v>
      </c>
      <c r="F5689" s="25" t="str">
        <f>LEFT(E5689,MIN(FIND({0,1,2,3,4,5,6,7,8,9},ASC(E5689)&amp;1234567890))-1)</f>
        <v>Mo</v>
      </c>
      <c r="G5689" s="25">
        <f t="shared" si="176"/>
        <v>2</v>
      </c>
      <c r="H5689" s="25">
        <f>VLOOKUP(F5689,Table!$A$2:$C$121,2,0)</f>
        <v>6</v>
      </c>
      <c r="I5689" s="26">
        <f>VLOOKUP(F5689,Table!$A$2:$C$121,3,0)</f>
        <v>5</v>
      </c>
      <c r="J5689" s="17" t="s">
        <v>11651</v>
      </c>
      <c r="K5689" s="25" t="str">
        <f>LEFT(J5689,MIN(FIND({0,1,2,3,4,5,6,7,8,9},ASC(J5689)&amp;1234567890))-1)</f>
        <v>B</v>
      </c>
      <c r="L5689" s="25">
        <f t="shared" si="177"/>
        <v>5</v>
      </c>
      <c r="M5689" s="25">
        <f>VLOOKUP(K5689,Table!$A$2:$C$121,2,0)</f>
        <v>13</v>
      </c>
      <c r="N5689" s="26">
        <f>VLOOKUP(K5689,Table!$A$2:$C$121,3,0)</f>
        <v>2</v>
      </c>
      <c r="O5689" s="13" t="str">
        <f>VLOOKUP(A5689,Table!$U$1:$V$230,2,0)</f>
        <v>Trigonal</v>
      </c>
      <c r="P5689" s="1"/>
    </row>
    <row r="5690" spans="1:16">
      <c r="A5690" s="12">
        <v>166</v>
      </c>
      <c r="B5690" s="12">
        <v>615156</v>
      </c>
      <c r="C5690" s="12" t="s">
        <v>6050</v>
      </c>
      <c r="D5690" s="12" t="s">
        <v>6274</v>
      </c>
      <c r="E5690" s="17" t="s">
        <v>12148</v>
      </c>
      <c r="F5690" s="25" t="str">
        <f>LEFT(E5690,MIN(FIND({0,1,2,3,4,5,6,7,8,9},ASC(E5690)&amp;1234567890))-1)</f>
        <v>B</v>
      </c>
      <c r="G5690" s="25">
        <f t="shared" si="176"/>
        <v>6</v>
      </c>
      <c r="H5690" s="25">
        <f>VLOOKUP(F5690,Table!$A$2:$C$121,2,0)</f>
        <v>13</v>
      </c>
      <c r="I5690" s="26">
        <f>VLOOKUP(F5690,Table!$A$2:$C$121,3,0)</f>
        <v>2</v>
      </c>
      <c r="J5690" s="17" t="s">
        <v>11467</v>
      </c>
      <c r="K5690" s="25" t="str">
        <f>LEFT(J5690,MIN(FIND({0,1,2,3,4,5,6,7,8,9},ASC(J5690)&amp;1234567890))-1)</f>
        <v>P</v>
      </c>
      <c r="L5690" s="25">
        <f t="shared" si="177"/>
        <v>1</v>
      </c>
      <c r="M5690" s="25">
        <f>VLOOKUP(K5690,Table!$A$2:$C$121,2,0)</f>
        <v>15</v>
      </c>
      <c r="N5690" s="26">
        <f>VLOOKUP(K5690,Table!$A$2:$C$121,3,0)</f>
        <v>3</v>
      </c>
      <c r="O5690" s="13" t="str">
        <f>VLOOKUP(A5690,Table!$U$1:$V$230,2,0)</f>
        <v>Trigonal</v>
      </c>
      <c r="P5690" s="1"/>
    </row>
    <row r="5691" spans="1:16">
      <c r="A5691" s="12">
        <v>166</v>
      </c>
      <c r="B5691" s="12">
        <v>615435</v>
      </c>
      <c r="C5691" s="12" t="s">
        <v>6050</v>
      </c>
      <c r="D5691" s="12" t="s">
        <v>6275</v>
      </c>
      <c r="E5691" s="17" t="s">
        <v>11374</v>
      </c>
      <c r="F5691" s="25" t="str">
        <f>LEFT(E5691,MIN(FIND({0,1,2,3,4,5,6,7,8,9},ASC(E5691)&amp;1234567890))-1)</f>
        <v>Si</v>
      </c>
      <c r="G5691" s="25">
        <f t="shared" si="176"/>
        <v>3</v>
      </c>
      <c r="H5691" s="25">
        <f>VLOOKUP(F5691,Table!$A$2:$C$121,2,0)</f>
        <v>14</v>
      </c>
      <c r="I5691" s="26">
        <f>VLOOKUP(F5691,Table!$A$2:$C$121,3,0)</f>
        <v>3</v>
      </c>
      <c r="J5691" s="17" t="s">
        <v>12035</v>
      </c>
      <c r="K5691" s="25" t="str">
        <f>LEFT(J5691,MIN(FIND({0,1,2,3,4,5,6,7,8,9},ASC(J5691)&amp;1234567890))-1)</f>
        <v>B</v>
      </c>
      <c r="L5691" s="25">
        <f t="shared" si="177"/>
        <v>12</v>
      </c>
      <c r="M5691" s="25">
        <f>VLOOKUP(K5691,Table!$A$2:$C$121,2,0)</f>
        <v>13</v>
      </c>
      <c r="N5691" s="26">
        <f>VLOOKUP(K5691,Table!$A$2:$C$121,3,0)</f>
        <v>2</v>
      </c>
      <c r="O5691" s="13" t="str">
        <f>VLOOKUP(A5691,Table!$U$1:$V$230,2,0)</f>
        <v>Trigonal</v>
      </c>
      <c r="P5691" s="1"/>
    </row>
    <row r="5692" spans="1:16">
      <c r="A5692" s="12">
        <v>166</v>
      </c>
      <c r="B5692" s="12">
        <v>616280</v>
      </c>
      <c r="C5692" s="12" t="s">
        <v>6050</v>
      </c>
      <c r="D5692" s="12" t="s">
        <v>6276</v>
      </c>
      <c r="E5692" s="17" t="s">
        <v>11431</v>
      </c>
      <c r="F5692" s="25" t="str">
        <f>LEFT(E5692,MIN(FIND({0,1,2,3,4,5,6,7,8,9},ASC(E5692)&amp;1234567890))-1)</f>
        <v>Hf</v>
      </c>
      <c r="G5692" s="25">
        <f t="shared" si="176"/>
        <v>2</v>
      </c>
      <c r="H5692" s="25">
        <f>VLOOKUP(F5692,Table!$A$2:$C$121,2,0)</f>
        <v>4</v>
      </c>
      <c r="I5692" s="26">
        <f>VLOOKUP(F5692,Table!$A$2:$C$121,3,0)</f>
        <v>6</v>
      </c>
      <c r="J5692" s="17" t="s">
        <v>12956</v>
      </c>
      <c r="K5692" s="25" t="str">
        <f>LEFT(J5692,MIN(FIND({0,1,2,3,4,5,6,7,8,9},ASC(J5692)&amp;1234567890))-1)</f>
        <v>Be</v>
      </c>
      <c r="L5692" s="25">
        <f t="shared" si="177"/>
        <v>17</v>
      </c>
      <c r="M5692" s="25">
        <f>VLOOKUP(K5692,Table!$A$2:$C$121,2,0)</f>
        <v>2</v>
      </c>
      <c r="N5692" s="26">
        <f>VLOOKUP(K5692,Table!$A$2:$C$121,3,0)</f>
        <v>2</v>
      </c>
      <c r="O5692" s="13" t="str">
        <f>VLOOKUP(A5692,Table!$U$1:$V$230,2,0)</f>
        <v>Trigonal</v>
      </c>
      <c r="P5692" s="1"/>
    </row>
    <row r="5693" spans="1:16">
      <c r="A5693" s="12">
        <v>166</v>
      </c>
      <c r="B5693" s="12">
        <v>616427</v>
      </c>
      <c r="C5693" s="12" t="s">
        <v>6050</v>
      </c>
      <c r="D5693" s="12" t="s">
        <v>6277</v>
      </c>
      <c r="E5693" s="17" t="s">
        <v>583</v>
      </c>
      <c r="F5693" s="25" t="str">
        <f>LEFT(E5693,MIN(FIND({0,1,2,3,4,5,6,7,8,9},ASC(E5693)&amp;1234567890))-1)</f>
        <v>Ta</v>
      </c>
      <c r="G5693" s="25">
        <f t="shared" si="176"/>
        <v>2</v>
      </c>
      <c r="H5693" s="25">
        <f>VLOOKUP(F5693,Table!$A$2:$C$121,2,0)</f>
        <v>5</v>
      </c>
      <c r="I5693" s="26">
        <f>VLOOKUP(F5693,Table!$A$2:$C$121,3,0)</f>
        <v>6</v>
      </c>
      <c r="J5693" s="17" t="s">
        <v>12956</v>
      </c>
      <c r="K5693" s="25" t="str">
        <f>LEFT(J5693,MIN(FIND({0,1,2,3,4,5,6,7,8,9},ASC(J5693)&amp;1234567890))-1)</f>
        <v>Be</v>
      </c>
      <c r="L5693" s="25">
        <f t="shared" si="177"/>
        <v>17</v>
      </c>
      <c r="M5693" s="25">
        <f>VLOOKUP(K5693,Table!$A$2:$C$121,2,0)</f>
        <v>2</v>
      </c>
      <c r="N5693" s="26">
        <f>VLOOKUP(K5693,Table!$A$2:$C$121,3,0)</f>
        <v>2</v>
      </c>
      <c r="O5693" s="13" t="str">
        <f>VLOOKUP(A5693,Table!$U$1:$V$230,2,0)</f>
        <v>Trigonal</v>
      </c>
      <c r="P5693" s="1"/>
    </row>
    <row r="5694" spans="1:16">
      <c r="A5694" s="12">
        <v>166</v>
      </c>
      <c r="B5694" s="12">
        <v>616429</v>
      </c>
      <c r="C5694" s="12" t="s">
        <v>6050</v>
      </c>
      <c r="D5694" s="12" t="s">
        <v>6278</v>
      </c>
      <c r="E5694" s="17" t="s">
        <v>12756</v>
      </c>
      <c r="F5694" s="25" t="str">
        <f>LEFT(E5694,MIN(FIND({0,1,2,3,4,5,6,7,8,9},ASC(E5694)&amp;1234567890))-1)</f>
        <v>Be</v>
      </c>
      <c r="G5694" s="25">
        <f t="shared" si="176"/>
        <v>3</v>
      </c>
      <c r="H5694" s="25">
        <f>VLOOKUP(F5694,Table!$A$2:$C$121,2,0)</f>
        <v>2</v>
      </c>
      <c r="I5694" s="26">
        <f>VLOOKUP(F5694,Table!$A$2:$C$121,3,0)</f>
        <v>2</v>
      </c>
      <c r="J5694" s="17" t="s">
        <v>405</v>
      </c>
      <c r="K5694" s="25" t="str">
        <f>LEFT(J5694,MIN(FIND({0,1,2,3,4,5,6,7,8,9},ASC(J5694)&amp;1234567890))-1)</f>
        <v>Ta</v>
      </c>
      <c r="L5694" s="25">
        <f t="shared" si="177"/>
        <v>1</v>
      </c>
      <c r="M5694" s="25">
        <f>VLOOKUP(K5694,Table!$A$2:$C$121,2,0)</f>
        <v>5</v>
      </c>
      <c r="N5694" s="26">
        <f>VLOOKUP(K5694,Table!$A$2:$C$121,3,0)</f>
        <v>6</v>
      </c>
      <c r="O5694" s="13" t="str">
        <f>VLOOKUP(A5694,Table!$U$1:$V$230,2,0)</f>
        <v>Trigonal</v>
      </c>
      <c r="P5694" s="1"/>
    </row>
    <row r="5695" spans="1:16">
      <c r="A5695" s="12">
        <v>166</v>
      </c>
      <c r="B5695" s="12">
        <v>616450</v>
      </c>
      <c r="C5695" s="12" t="s">
        <v>6050</v>
      </c>
      <c r="D5695" s="12" t="s">
        <v>6279</v>
      </c>
      <c r="E5695" s="17" t="s">
        <v>11887</v>
      </c>
      <c r="F5695" s="25" t="str">
        <f>LEFT(E5695,MIN(FIND({0,1,2,3,4,5,6,7,8,9},ASC(E5695)&amp;1234567890))-1)</f>
        <v>Ti</v>
      </c>
      <c r="G5695" s="25">
        <f t="shared" si="176"/>
        <v>2</v>
      </c>
      <c r="H5695" s="25">
        <f>VLOOKUP(F5695,Table!$A$2:$C$121,2,0)</f>
        <v>4</v>
      </c>
      <c r="I5695" s="26">
        <f>VLOOKUP(F5695,Table!$A$2:$C$121,3,0)</f>
        <v>4</v>
      </c>
      <c r="J5695" s="17" t="s">
        <v>12956</v>
      </c>
      <c r="K5695" s="25" t="str">
        <f>LEFT(J5695,MIN(FIND({0,1,2,3,4,5,6,7,8,9},ASC(J5695)&amp;1234567890))-1)</f>
        <v>Be</v>
      </c>
      <c r="L5695" s="25">
        <f t="shared" si="177"/>
        <v>17</v>
      </c>
      <c r="M5695" s="25">
        <f>VLOOKUP(K5695,Table!$A$2:$C$121,2,0)</f>
        <v>2</v>
      </c>
      <c r="N5695" s="26">
        <f>VLOOKUP(K5695,Table!$A$2:$C$121,3,0)</f>
        <v>2</v>
      </c>
      <c r="O5695" s="13" t="str">
        <f>VLOOKUP(A5695,Table!$U$1:$V$230,2,0)</f>
        <v>Trigonal</v>
      </c>
      <c r="P5695" s="1"/>
    </row>
    <row r="5696" spans="1:16">
      <c r="A5696" s="12">
        <v>166</v>
      </c>
      <c r="B5696" s="12">
        <v>616451</v>
      </c>
      <c r="C5696" s="12" t="s">
        <v>6050</v>
      </c>
      <c r="D5696" s="12" t="s">
        <v>6280</v>
      </c>
      <c r="E5696" s="17" t="s">
        <v>12756</v>
      </c>
      <c r="F5696" s="25" t="str">
        <f>LEFT(E5696,MIN(FIND({0,1,2,3,4,5,6,7,8,9},ASC(E5696)&amp;1234567890))-1)</f>
        <v>Be</v>
      </c>
      <c r="G5696" s="25">
        <f t="shared" si="176"/>
        <v>3</v>
      </c>
      <c r="H5696" s="25">
        <f>VLOOKUP(F5696,Table!$A$2:$C$121,2,0)</f>
        <v>2</v>
      </c>
      <c r="I5696" s="26">
        <f>VLOOKUP(F5696,Table!$A$2:$C$121,3,0)</f>
        <v>2</v>
      </c>
      <c r="J5696" s="17" t="s">
        <v>50</v>
      </c>
      <c r="K5696" s="25" t="str">
        <f>LEFT(J5696,MIN(FIND({0,1,2,3,4,5,6,7,8,9},ASC(J5696)&amp;1234567890))-1)</f>
        <v>Ti</v>
      </c>
      <c r="L5696" s="25">
        <f t="shared" si="177"/>
        <v>1</v>
      </c>
      <c r="M5696" s="25">
        <f>VLOOKUP(K5696,Table!$A$2:$C$121,2,0)</f>
        <v>4</v>
      </c>
      <c r="N5696" s="26">
        <f>VLOOKUP(K5696,Table!$A$2:$C$121,3,0)</f>
        <v>4</v>
      </c>
      <c r="O5696" s="13" t="str">
        <f>VLOOKUP(A5696,Table!$U$1:$V$230,2,0)</f>
        <v>Trigonal</v>
      </c>
      <c r="P5696" s="1"/>
    </row>
    <row r="5697" spans="1:16">
      <c r="A5697" s="12">
        <v>166</v>
      </c>
      <c r="B5697" s="12">
        <v>616898</v>
      </c>
      <c r="C5697" s="12" t="s">
        <v>6050</v>
      </c>
      <c r="D5697" s="12" t="s">
        <v>6281</v>
      </c>
      <c r="E5697" s="17" t="s">
        <v>12964</v>
      </c>
      <c r="F5697" s="25" t="str">
        <f>LEFT(E5697,MIN(FIND({0,1,2,3,4,5,6,7,8,9},ASC(E5697)&amp;1234567890))-1)</f>
        <v>Pb</v>
      </c>
      <c r="G5697" s="25">
        <f t="shared" si="176"/>
        <v>0.05</v>
      </c>
      <c r="H5697" s="25">
        <f>VLOOKUP(F5697,Table!$A$2:$C$121,2,0)</f>
        <v>14</v>
      </c>
      <c r="I5697" s="26">
        <f>VLOOKUP(F5697,Table!$A$2:$C$121,3,0)</f>
        <v>6</v>
      </c>
      <c r="J5697" s="17" t="s">
        <v>12965</v>
      </c>
      <c r="K5697" s="25" t="str">
        <f>LEFT(J5697,MIN(FIND({0,1,2,3,4,5,6,7,8,9},ASC(J5697)&amp;1234567890))-1)</f>
        <v>Bi</v>
      </c>
      <c r="L5697" s="25">
        <f t="shared" si="177"/>
        <v>0.95</v>
      </c>
      <c r="M5697" s="25">
        <f>VLOOKUP(K5697,Table!$A$2:$C$121,2,0)</f>
        <v>15</v>
      </c>
      <c r="N5697" s="26">
        <f>VLOOKUP(K5697,Table!$A$2:$C$121,3,0)</f>
        <v>6</v>
      </c>
      <c r="O5697" s="13" t="str">
        <f>VLOOKUP(A5697,Table!$U$1:$V$230,2,0)</f>
        <v>Trigonal</v>
      </c>
      <c r="P5697" s="1"/>
    </row>
    <row r="5698" spans="1:16">
      <c r="A5698" s="12">
        <v>166</v>
      </c>
      <c r="B5698" s="12">
        <v>618447</v>
      </c>
      <c r="C5698" s="12" t="s">
        <v>6050</v>
      </c>
      <c r="D5698" s="12" t="s">
        <v>6282</v>
      </c>
      <c r="E5698" s="17" t="s">
        <v>12051</v>
      </c>
      <c r="F5698" s="25" t="str">
        <f>LEFT(E5698,MIN(FIND({0,1,2,3,4,5,6,7,8,9},ASC(E5698)&amp;1234567890))-1)</f>
        <v>Nb</v>
      </c>
      <c r="G5698" s="25">
        <f t="shared" ref="G5698:G5761" si="178">IF(SUBSTITUTE(E5698,F5698,"")="",1,SUBSTITUTE(E5698,F5698,""))*1</f>
        <v>4</v>
      </c>
      <c r="H5698" s="25">
        <f>VLOOKUP(F5698,Table!$A$2:$C$121,2,0)</f>
        <v>5</v>
      </c>
      <c r="I5698" s="26">
        <f>VLOOKUP(F5698,Table!$A$2:$C$121,3,0)</f>
        <v>5</v>
      </c>
      <c r="J5698" s="17" t="s">
        <v>406</v>
      </c>
      <c r="K5698" s="25" t="str">
        <f>LEFT(J5698,MIN(FIND({0,1,2,3,4,5,6,7,8,9},ASC(J5698)&amp;1234567890))-1)</f>
        <v>C</v>
      </c>
      <c r="L5698" s="25">
        <f t="shared" ref="L5698:L5761" si="179">IF(SUBSTITUTE(J5698,K5698,"")="",1,SUBSTITUTE(J5698,K5698,""))*1</f>
        <v>3</v>
      </c>
      <c r="M5698" s="25">
        <f>VLOOKUP(K5698,Table!$A$2:$C$121,2,0)</f>
        <v>14</v>
      </c>
      <c r="N5698" s="26">
        <f>VLOOKUP(K5698,Table!$A$2:$C$121,3,0)</f>
        <v>2</v>
      </c>
      <c r="O5698" s="13" t="str">
        <f>VLOOKUP(A5698,Table!$U$1:$V$230,2,0)</f>
        <v>Trigonal</v>
      </c>
      <c r="P5698" s="1"/>
    </row>
    <row r="5699" spans="1:16">
      <c r="A5699" s="12">
        <v>166</v>
      </c>
      <c r="B5699" s="12">
        <v>618816</v>
      </c>
      <c r="C5699" s="12" t="s">
        <v>6050</v>
      </c>
      <c r="D5699" s="12" t="s">
        <v>6283</v>
      </c>
      <c r="E5699" s="17" t="s">
        <v>11817</v>
      </c>
      <c r="F5699" s="25" t="str">
        <f>LEFT(E5699,MIN(FIND({0,1,2,3,4,5,6,7,8,9},ASC(E5699)&amp;1234567890))-1)</f>
        <v>Ta</v>
      </c>
      <c r="G5699" s="25">
        <f t="shared" si="178"/>
        <v>4</v>
      </c>
      <c r="H5699" s="25">
        <f>VLOOKUP(F5699,Table!$A$2:$C$121,2,0)</f>
        <v>5</v>
      </c>
      <c r="I5699" s="26">
        <f>VLOOKUP(F5699,Table!$A$2:$C$121,3,0)</f>
        <v>6</v>
      </c>
      <c r="J5699" s="17" t="s">
        <v>406</v>
      </c>
      <c r="K5699" s="25" t="str">
        <f>LEFT(J5699,MIN(FIND({0,1,2,3,4,5,6,7,8,9},ASC(J5699)&amp;1234567890))-1)</f>
        <v>C</v>
      </c>
      <c r="L5699" s="25">
        <f t="shared" si="179"/>
        <v>3</v>
      </c>
      <c r="M5699" s="25">
        <f>VLOOKUP(K5699,Table!$A$2:$C$121,2,0)</f>
        <v>14</v>
      </c>
      <c r="N5699" s="26">
        <f>VLOOKUP(K5699,Table!$A$2:$C$121,3,0)</f>
        <v>2</v>
      </c>
      <c r="O5699" s="13" t="str">
        <f>VLOOKUP(A5699,Table!$U$1:$V$230,2,0)</f>
        <v>Trigonal</v>
      </c>
      <c r="P5699" s="1"/>
    </row>
    <row r="5700" spans="1:16">
      <c r="A5700" s="12">
        <v>166</v>
      </c>
      <c r="B5700" s="12">
        <v>619052</v>
      </c>
      <c r="C5700" s="12" t="s">
        <v>6050</v>
      </c>
      <c r="D5700" s="12" t="s">
        <v>6284</v>
      </c>
      <c r="E5700" s="17" t="s">
        <v>416</v>
      </c>
      <c r="F5700" s="25" t="str">
        <f>LEFT(E5700,MIN(FIND({0,1,2,3,4,5,6,7,8,9},ASC(E5700)&amp;1234567890))-1)</f>
        <v>V</v>
      </c>
      <c r="G5700" s="25">
        <f t="shared" si="178"/>
        <v>4</v>
      </c>
      <c r="H5700" s="25">
        <f>VLOOKUP(F5700,Table!$A$2:$C$121,2,0)</f>
        <v>5</v>
      </c>
      <c r="I5700" s="26">
        <f>VLOOKUP(F5700,Table!$A$2:$C$121,3,0)</f>
        <v>4</v>
      </c>
      <c r="J5700" s="17" t="s">
        <v>406</v>
      </c>
      <c r="K5700" s="25" t="str">
        <f>LEFT(J5700,MIN(FIND({0,1,2,3,4,5,6,7,8,9},ASC(J5700)&amp;1234567890))-1)</f>
        <v>C</v>
      </c>
      <c r="L5700" s="25">
        <f t="shared" si="179"/>
        <v>3</v>
      </c>
      <c r="M5700" s="25">
        <f>VLOOKUP(K5700,Table!$A$2:$C$121,2,0)</f>
        <v>14</v>
      </c>
      <c r="N5700" s="26">
        <f>VLOOKUP(K5700,Table!$A$2:$C$121,3,0)</f>
        <v>2</v>
      </c>
      <c r="O5700" s="13" t="str">
        <f>VLOOKUP(A5700,Table!$U$1:$V$230,2,0)</f>
        <v>Trigonal</v>
      </c>
      <c r="P5700" s="1"/>
    </row>
    <row r="5701" spans="1:16">
      <c r="A5701" s="12">
        <v>166</v>
      </c>
      <c r="B5701" s="12">
        <v>619443</v>
      </c>
      <c r="C5701" s="12" t="s">
        <v>6050</v>
      </c>
      <c r="D5701" s="12" t="s">
        <v>6285</v>
      </c>
      <c r="E5701" s="17" t="s">
        <v>11614</v>
      </c>
      <c r="F5701" s="25" t="str">
        <f>LEFT(E5701,MIN(FIND({0,1,2,3,4,5,6,7,8,9},ASC(E5701)&amp;1234567890))-1)</f>
        <v>Ca</v>
      </c>
      <c r="G5701" s="25">
        <f t="shared" si="178"/>
        <v>2</v>
      </c>
      <c r="H5701" s="25">
        <f>VLOOKUP(F5701,Table!$A$2:$C$121,2,0)</f>
        <v>2</v>
      </c>
      <c r="I5701" s="26">
        <f>VLOOKUP(F5701,Table!$A$2:$C$121,3,0)</f>
        <v>4</v>
      </c>
      <c r="J5701" s="17" t="s">
        <v>340</v>
      </c>
      <c r="K5701" s="25" t="str">
        <f>LEFT(J5701,MIN(FIND({0,1,2,3,4,5,6,7,8,9},ASC(J5701)&amp;1234567890))-1)</f>
        <v>Ni</v>
      </c>
      <c r="L5701" s="25">
        <f t="shared" si="179"/>
        <v>7</v>
      </c>
      <c r="M5701" s="25">
        <f>VLOOKUP(K5701,Table!$A$2:$C$121,2,0)</f>
        <v>10</v>
      </c>
      <c r="N5701" s="26">
        <f>VLOOKUP(K5701,Table!$A$2:$C$121,3,0)</f>
        <v>4</v>
      </c>
      <c r="O5701" s="13" t="str">
        <f>VLOOKUP(A5701,Table!$U$1:$V$230,2,0)</f>
        <v>Trigonal</v>
      </c>
      <c r="P5701" s="1"/>
    </row>
    <row r="5702" spans="1:16">
      <c r="A5702" s="12">
        <v>166</v>
      </c>
      <c r="B5702" s="12">
        <v>619444</v>
      </c>
      <c r="C5702" s="12" t="s">
        <v>6050</v>
      </c>
      <c r="D5702" s="12" t="s">
        <v>6286</v>
      </c>
      <c r="E5702" s="17" t="s">
        <v>330</v>
      </c>
      <c r="F5702" s="25" t="str">
        <f>LEFT(E5702,MIN(FIND({0,1,2,3,4,5,6,7,8,9},ASC(E5702)&amp;1234567890))-1)</f>
        <v>Ca</v>
      </c>
      <c r="G5702" s="25">
        <f t="shared" si="178"/>
        <v>1</v>
      </c>
      <c r="H5702" s="25">
        <f>VLOOKUP(F5702,Table!$A$2:$C$121,2,0)</f>
        <v>2</v>
      </c>
      <c r="I5702" s="26">
        <f>VLOOKUP(F5702,Table!$A$2:$C$121,3,0)</f>
        <v>4</v>
      </c>
      <c r="J5702" s="17" t="s">
        <v>11359</v>
      </c>
      <c r="K5702" s="25" t="str">
        <f>LEFT(J5702,MIN(FIND({0,1,2,3,4,5,6,7,8,9},ASC(J5702)&amp;1234567890))-1)</f>
        <v>Ni</v>
      </c>
      <c r="L5702" s="25">
        <f t="shared" si="179"/>
        <v>3</v>
      </c>
      <c r="M5702" s="25">
        <f>VLOOKUP(K5702,Table!$A$2:$C$121,2,0)</f>
        <v>10</v>
      </c>
      <c r="N5702" s="26">
        <f>VLOOKUP(K5702,Table!$A$2:$C$121,3,0)</f>
        <v>4</v>
      </c>
      <c r="O5702" s="13" t="str">
        <f>VLOOKUP(A5702,Table!$U$1:$V$230,2,0)</f>
        <v>Trigonal</v>
      </c>
      <c r="P5702" s="1"/>
    </row>
    <row r="5703" spans="1:16">
      <c r="A5703" s="12">
        <v>166</v>
      </c>
      <c r="B5703" s="12">
        <v>620632</v>
      </c>
      <c r="C5703" s="12" t="s">
        <v>6050</v>
      </c>
      <c r="D5703" s="12" t="s">
        <v>6287</v>
      </c>
      <c r="E5703" s="17" t="s">
        <v>11371</v>
      </c>
      <c r="F5703" s="25" t="str">
        <f>LEFT(E5703,MIN(FIND({0,1,2,3,4,5,6,7,8,9},ASC(E5703)&amp;1234567890))-1)</f>
        <v>Ce</v>
      </c>
      <c r="G5703" s="25">
        <f t="shared" si="178"/>
        <v>2</v>
      </c>
      <c r="H5703" s="25">
        <f>VLOOKUP(F5703,Table!$A$2:$C$121,2,0)</f>
        <v>3</v>
      </c>
      <c r="I5703" s="26">
        <f>VLOOKUP(F5703,Table!$A$2:$C$121,3,0)</f>
        <v>6</v>
      </c>
      <c r="J5703" s="17" t="s">
        <v>11539</v>
      </c>
      <c r="K5703" s="25" t="str">
        <f>LEFT(J5703,MIN(FIND({0,1,2,3,4,5,6,7,8,9},ASC(J5703)&amp;1234567890))-1)</f>
        <v>Co</v>
      </c>
      <c r="L5703" s="25">
        <f t="shared" si="179"/>
        <v>17</v>
      </c>
      <c r="M5703" s="25">
        <f>VLOOKUP(K5703,Table!$A$2:$C$121,2,0)</f>
        <v>9</v>
      </c>
      <c r="N5703" s="26">
        <f>VLOOKUP(K5703,Table!$A$2:$C$121,3,0)</f>
        <v>4</v>
      </c>
      <c r="O5703" s="13" t="str">
        <f>VLOOKUP(A5703,Table!$U$1:$V$230,2,0)</f>
        <v>Trigonal</v>
      </c>
      <c r="P5703" s="1"/>
    </row>
    <row r="5704" spans="1:16">
      <c r="A5704" s="12">
        <v>166</v>
      </c>
      <c r="B5704" s="12">
        <v>620635</v>
      </c>
      <c r="C5704" s="12" t="s">
        <v>6050</v>
      </c>
      <c r="D5704" s="12" t="s">
        <v>6288</v>
      </c>
      <c r="E5704" s="17" t="s">
        <v>11331</v>
      </c>
      <c r="F5704" s="25" t="str">
        <f>LEFT(E5704,MIN(FIND({0,1,2,3,4,5,6,7,8,9},ASC(E5704)&amp;1234567890))-1)</f>
        <v>Ce</v>
      </c>
      <c r="G5704" s="25">
        <f t="shared" si="178"/>
        <v>1</v>
      </c>
      <c r="H5704" s="25">
        <f>VLOOKUP(F5704,Table!$A$2:$C$121,2,0)</f>
        <v>3</v>
      </c>
      <c r="I5704" s="26">
        <f>VLOOKUP(F5704,Table!$A$2:$C$121,3,0)</f>
        <v>6</v>
      </c>
      <c r="J5704" s="17" t="s">
        <v>11523</v>
      </c>
      <c r="K5704" s="25" t="str">
        <f>LEFT(J5704,MIN(FIND({0,1,2,3,4,5,6,7,8,9},ASC(J5704)&amp;1234567890))-1)</f>
        <v>Co</v>
      </c>
      <c r="L5704" s="25">
        <f t="shared" si="179"/>
        <v>3</v>
      </c>
      <c r="M5704" s="25">
        <f>VLOOKUP(K5704,Table!$A$2:$C$121,2,0)</f>
        <v>9</v>
      </c>
      <c r="N5704" s="26">
        <f>VLOOKUP(K5704,Table!$A$2:$C$121,3,0)</f>
        <v>4</v>
      </c>
      <c r="O5704" s="13" t="str">
        <f>VLOOKUP(A5704,Table!$U$1:$V$230,2,0)</f>
        <v>Trigonal</v>
      </c>
      <c r="P5704" s="1"/>
    </row>
    <row r="5705" spans="1:16">
      <c r="A5705" s="12">
        <v>166</v>
      </c>
      <c r="B5705" s="12">
        <v>620636</v>
      </c>
      <c r="C5705" s="12" t="s">
        <v>6050</v>
      </c>
      <c r="D5705" s="12" t="s">
        <v>6289</v>
      </c>
      <c r="E5705" s="17" t="s">
        <v>11371</v>
      </c>
      <c r="F5705" s="25" t="str">
        <f>LEFT(E5705,MIN(FIND({0,1,2,3,4,5,6,7,8,9},ASC(E5705)&amp;1234567890))-1)</f>
        <v>Ce</v>
      </c>
      <c r="G5705" s="25">
        <f t="shared" si="178"/>
        <v>2</v>
      </c>
      <c r="H5705" s="25">
        <f>VLOOKUP(F5705,Table!$A$2:$C$121,2,0)</f>
        <v>3</v>
      </c>
      <c r="I5705" s="26">
        <f>VLOOKUP(F5705,Table!$A$2:$C$121,3,0)</f>
        <v>6</v>
      </c>
      <c r="J5705" s="17" t="s">
        <v>11538</v>
      </c>
      <c r="K5705" s="25" t="str">
        <f>LEFT(J5705,MIN(FIND({0,1,2,3,4,5,6,7,8,9},ASC(J5705)&amp;1234567890))-1)</f>
        <v>Co</v>
      </c>
      <c r="L5705" s="25">
        <f t="shared" si="179"/>
        <v>7</v>
      </c>
      <c r="M5705" s="25">
        <f>VLOOKUP(K5705,Table!$A$2:$C$121,2,0)</f>
        <v>9</v>
      </c>
      <c r="N5705" s="26">
        <f>VLOOKUP(K5705,Table!$A$2:$C$121,3,0)</f>
        <v>4</v>
      </c>
      <c r="O5705" s="13" t="str">
        <f>VLOOKUP(A5705,Table!$U$1:$V$230,2,0)</f>
        <v>Trigonal</v>
      </c>
      <c r="P5705" s="1"/>
    </row>
    <row r="5706" spans="1:16">
      <c r="A5706" s="12">
        <v>166</v>
      </c>
      <c r="B5706" s="12">
        <v>620988</v>
      </c>
      <c r="C5706" s="12" t="s">
        <v>6050</v>
      </c>
      <c r="D5706" s="12" t="s">
        <v>6290</v>
      </c>
      <c r="E5706" s="17" t="s">
        <v>12966</v>
      </c>
      <c r="F5706" s="25" t="str">
        <f>LEFT(E5706,MIN(FIND({0,1,2,3,4,5,6,7,8,9},ASC(E5706)&amp;1234567890))-1)</f>
        <v>Ce</v>
      </c>
      <c r="G5706" s="25">
        <f t="shared" si="178"/>
        <v>2.33</v>
      </c>
      <c r="H5706" s="25">
        <f>VLOOKUP(F5706,Table!$A$2:$C$121,2,0)</f>
        <v>3</v>
      </c>
      <c r="I5706" s="26">
        <f>VLOOKUP(F5706,Table!$A$2:$C$121,3,0)</f>
        <v>6</v>
      </c>
      <c r="J5706" s="17" t="s">
        <v>12967</v>
      </c>
      <c r="K5706" s="25" t="str">
        <f>LEFT(J5706,MIN(FIND({0,1,2,3,4,5,6,7,8,9},ASC(J5706)&amp;1234567890))-1)</f>
        <v>Fe</v>
      </c>
      <c r="L5706" s="25">
        <f t="shared" si="179"/>
        <v>16.34</v>
      </c>
      <c r="M5706" s="25">
        <f>VLOOKUP(K5706,Table!$A$2:$C$121,2,0)</f>
        <v>8</v>
      </c>
      <c r="N5706" s="26">
        <f>VLOOKUP(K5706,Table!$A$2:$C$121,3,0)</f>
        <v>4</v>
      </c>
      <c r="O5706" s="13" t="str">
        <f>VLOOKUP(A5706,Table!$U$1:$V$230,2,0)</f>
        <v>Trigonal</v>
      </c>
      <c r="P5706" s="1"/>
    </row>
    <row r="5707" spans="1:16">
      <c r="A5707" s="12">
        <v>166</v>
      </c>
      <c r="B5707" s="12">
        <v>620991</v>
      </c>
      <c r="C5707" s="12" t="s">
        <v>6050</v>
      </c>
      <c r="D5707" s="12" t="s">
        <v>6291</v>
      </c>
      <c r="E5707" s="17" t="s">
        <v>12966</v>
      </c>
      <c r="F5707" s="25" t="str">
        <f>LEFT(E5707,MIN(FIND({0,1,2,3,4,5,6,7,8,9},ASC(E5707)&amp;1234567890))-1)</f>
        <v>Ce</v>
      </c>
      <c r="G5707" s="25">
        <f t="shared" si="178"/>
        <v>2.33</v>
      </c>
      <c r="H5707" s="25">
        <f>VLOOKUP(F5707,Table!$A$2:$C$121,2,0)</f>
        <v>3</v>
      </c>
      <c r="I5707" s="26">
        <f>VLOOKUP(F5707,Table!$A$2:$C$121,3,0)</f>
        <v>6</v>
      </c>
      <c r="J5707" s="17" t="s">
        <v>12968</v>
      </c>
      <c r="K5707" s="25" t="str">
        <f>LEFT(J5707,MIN(FIND({0,1,2,3,4,5,6,7,8,9},ASC(J5707)&amp;1234567890))-1)</f>
        <v>Fe</v>
      </c>
      <c r="L5707" s="25">
        <f t="shared" si="179"/>
        <v>16.329999999999998</v>
      </c>
      <c r="M5707" s="25">
        <f>VLOOKUP(K5707,Table!$A$2:$C$121,2,0)</f>
        <v>8</v>
      </c>
      <c r="N5707" s="26">
        <f>VLOOKUP(K5707,Table!$A$2:$C$121,3,0)</f>
        <v>4</v>
      </c>
      <c r="O5707" s="13" t="str">
        <f>VLOOKUP(A5707,Table!$U$1:$V$230,2,0)</f>
        <v>Trigonal</v>
      </c>
      <c r="P5707" s="1"/>
    </row>
    <row r="5708" spans="1:16">
      <c r="A5708" s="12">
        <v>166</v>
      </c>
      <c r="B5708" s="12">
        <v>621016</v>
      </c>
      <c r="C5708" s="12" t="s">
        <v>6050</v>
      </c>
      <c r="D5708" s="12" t="s">
        <v>6292</v>
      </c>
      <c r="E5708" s="17" t="s">
        <v>12969</v>
      </c>
      <c r="F5708" s="25" t="str">
        <f>LEFT(E5708,MIN(FIND({0,1,2,3,4,5,6,7,8,9},ASC(E5708)&amp;1234567890))-1)</f>
        <v>Ce</v>
      </c>
      <c r="G5708" s="25">
        <f t="shared" si="178"/>
        <v>1.125</v>
      </c>
      <c r="H5708" s="25">
        <f>VLOOKUP(F5708,Table!$A$2:$C$121,2,0)</f>
        <v>3</v>
      </c>
      <c r="I5708" s="26">
        <f>VLOOKUP(F5708,Table!$A$2:$C$121,3,0)</f>
        <v>6</v>
      </c>
      <c r="J5708" s="17" t="s">
        <v>12970</v>
      </c>
      <c r="K5708" s="25" t="str">
        <f>LEFT(J5708,MIN(FIND({0,1,2,3,4,5,6,7,8,9},ASC(J5708)&amp;1234567890))-1)</f>
        <v>Fe</v>
      </c>
      <c r="L5708" s="25">
        <f t="shared" si="179"/>
        <v>8.25</v>
      </c>
      <c r="M5708" s="25">
        <f>VLOOKUP(K5708,Table!$A$2:$C$121,2,0)</f>
        <v>8</v>
      </c>
      <c r="N5708" s="26">
        <f>VLOOKUP(K5708,Table!$A$2:$C$121,3,0)</f>
        <v>4</v>
      </c>
      <c r="O5708" s="13" t="str">
        <f>VLOOKUP(A5708,Table!$U$1:$V$230,2,0)</f>
        <v>Trigonal</v>
      </c>
      <c r="P5708" s="1"/>
    </row>
    <row r="5709" spans="1:16">
      <c r="A5709" s="12">
        <v>166</v>
      </c>
      <c r="B5709" s="12">
        <v>621404</v>
      </c>
      <c r="C5709" s="12" t="s">
        <v>6050</v>
      </c>
      <c r="D5709" s="12" t="s">
        <v>6293</v>
      </c>
      <c r="E5709" s="17" t="s">
        <v>11371</v>
      </c>
      <c r="F5709" s="25" t="str">
        <f>LEFT(E5709,MIN(FIND({0,1,2,3,4,5,6,7,8,9},ASC(E5709)&amp;1234567890))-1)</f>
        <v>Ce</v>
      </c>
      <c r="G5709" s="25">
        <f t="shared" si="178"/>
        <v>2</v>
      </c>
      <c r="H5709" s="25">
        <f>VLOOKUP(F5709,Table!$A$2:$C$121,2,0)</f>
        <v>3</v>
      </c>
      <c r="I5709" s="26">
        <f>VLOOKUP(F5709,Table!$A$2:$C$121,3,0)</f>
        <v>6</v>
      </c>
      <c r="J5709" s="17" t="s">
        <v>12791</v>
      </c>
      <c r="K5709" s="25" t="str">
        <f>LEFT(J5709,MIN(FIND({0,1,2,3,4,5,6,7,8,9},ASC(J5709)&amp;1234567890))-1)</f>
        <v>Ir</v>
      </c>
      <c r="L5709" s="25">
        <f t="shared" si="179"/>
        <v>7</v>
      </c>
      <c r="M5709" s="25">
        <f>VLOOKUP(K5709,Table!$A$2:$C$121,2,0)</f>
        <v>9</v>
      </c>
      <c r="N5709" s="26">
        <f>VLOOKUP(K5709,Table!$A$2:$C$121,3,0)</f>
        <v>6</v>
      </c>
      <c r="O5709" s="13" t="str">
        <f>VLOOKUP(A5709,Table!$U$1:$V$230,2,0)</f>
        <v>Trigonal</v>
      </c>
      <c r="P5709" s="1"/>
    </row>
    <row r="5710" spans="1:16">
      <c r="A5710" s="12">
        <v>166</v>
      </c>
      <c r="B5710" s="12">
        <v>622608</v>
      </c>
      <c r="C5710" s="12" t="s">
        <v>6050</v>
      </c>
      <c r="D5710" s="12" t="s">
        <v>6294</v>
      </c>
      <c r="E5710" s="17" t="s">
        <v>11377</v>
      </c>
      <c r="F5710" s="25" t="str">
        <f>LEFT(E5710,MIN(FIND({0,1,2,3,4,5,6,7,8,9},ASC(E5710)&amp;1234567890))-1)</f>
        <v>Dy</v>
      </c>
      <c r="G5710" s="25">
        <f t="shared" si="178"/>
        <v>2</v>
      </c>
      <c r="H5710" s="25">
        <f>VLOOKUP(F5710,Table!$A$2:$C$121,2,0)</f>
        <v>3</v>
      </c>
      <c r="I5710" s="26">
        <f>VLOOKUP(F5710,Table!$A$2:$C$121,3,0)</f>
        <v>6</v>
      </c>
      <c r="J5710" s="17" t="s">
        <v>11538</v>
      </c>
      <c r="K5710" s="25" t="str">
        <f>LEFT(J5710,MIN(FIND({0,1,2,3,4,5,6,7,8,9},ASC(J5710)&amp;1234567890))-1)</f>
        <v>Co</v>
      </c>
      <c r="L5710" s="25">
        <f t="shared" si="179"/>
        <v>7</v>
      </c>
      <c r="M5710" s="25">
        <f>VLOOKUP(K5710,Table!$A$2:$C$121,2,0)</f>
        <v>9</v>
      </c>
      <c r="N5710" s="26">
        <f>VLOOKUP(K5710,Table!$A$2:$C$121,3,0)</f>
        <v>4</v>
      </c>
      <c r="O5710" s="13" t="str">
        <f>VLOOKUP(A5710,Table!$U$1:$V$230,2,0)</f>
        <v>Trigonal</v>
      </c>
      <c r="P5710" s="1"/>
    </row>
    <row r="5711" spans="1:16">
      <c r="A5711" s="12">
        <v>166</v>
      </c>
      <c r="B5711" s="12">
        <v>623266</v>
      </c>
      <c r="C5711" s="12" t="s">
        <v>6050</v>
      </c>
      <c r="D5711" s="12" t="s">
        <v>6295</v>
      </c>
      <c r="E5711" s="17" t="s">
        <v>11395</v>
      </c>
      <c r="F5711" s="25" t="str">
        <f>LEFT(E5711,MIN(FIND({0,1,2,3,4,5,6,7,8,9},ASC(E5711)&amp;1234567890))-1)</f>
        <v>Gd</v>
      </c>
      <c r="G5711" s="25">
        <f t="shared" si="178"/>
        <v>2</v>
      </c>
      <c r="H5711" s="25">
        <f>VLOOKUP(F5711,Table!$A$2:$C$121,2,0)</f>
        <v>3</v>
      </c>
      <c r="I5711" s="26">
        <f>VLOOKUP(F5711,Table!$A$2:$C$121,3,0)</f>
        <v>6</v>
      </c>
      <c r="J5711" s="17" t="s">
        <v>11538</v>
      </c>
      <c r="K5711" s="25" t="str">
        <f>LEFT(J5711,MIN(FIND({0,1,2,3,4,5,6,7,8,9},ASC(J5711)&amp;1234567890))-1)</f>
        <v>Co</v>
      </c>
      <c r="L5711" s="25">
        <f t="shared" si="179"/>
        <v>7</v>
      </c>
      <c r="M5711" s="25">
        <f>VLOOKUP(K5711,Table!$A$2:$C$121,2,0)</f>
        <v>9</v>
      </c>
      <c r="N5711" s="26">
        <f>VLOOKUP(K5711,Table!$A$2:$C$121,3,0)</f>
        <v>4</v>
      </c>
      <c r="O5711" s="13" t="str">
        <f>VLOOKUP(A5711,Table!$U$1:$V$230,2,0)</f>
        <v>Trigonal</v>
      </c>
      <c r="P5711" s="1"/>
    </row>
    <row r="5712" spans="1:16">
      <c r="A5712" s="12">
        <v>166</v>
      </c>
      <c r="B5712" s="12">
        <v>623812</v>
      </c>
      <c r="C5712" s="12" t="s">
        <v>6050</v>
      </c>
      <c r="D5712" s="12" t="s">
        <v>6296</v>
      </c>
      <c r="E5712" s="17" t="s">
        <v>11314</v>
      </c>
      <c r="F5712" s="25" t="str">
        <f>LEFT(E5712,MIN(FIND({0,1,2,3,4,5,6,7,8,9},ASC(E5712)&amp;1234567890))-1)</f>
        <v>Ho</v>
      </c>
      <c r="G5712" s="25">
        <f t="shared" si="178"/>
        <v>2</v>
      </c>
      <c r="H5712" s="25">
        <f>VLOOKUP(F5712,Table!$A$2:$C$121,2,0)</f>
        <v>3</v>
      </c>
      <c r="I5712" s="26">
        <f>VLOOKUP(F5712,Table!$A$2:$C$121,3,0)</f>
        <v>6</v>
      </c>
      <c r="J5712" s="17" t="s">
        <v>11539</v>
      </c>
      <c r="K5712" s="25" t="str">
        <f>LEFT(J5712,MIN(FIND({0,1,2,3,4,5,6,7,8,9},ASC(J5712)&amp;1234567890))-1)</f>
        <v>Co</v>
      </c>
      <c r="L5712" s="25">
        <f t="shared" si="179"/>
        <v>17</v>
      </c>
      <c r="M5712" s="25">
        <f>VLOOKUP(K5712,Table!$A$2:$C$121,2,0)</f>
        <v>9</v>
      </c>
      <c r="N5712" s="26">
        <f>VLOOKUP(K5712,Table!$A$2:$C$121,3,0)</f>
        <v>4</v>
      </c>
      <c r="O5712" s="13" t="str">
        <f>VLOOKUP(A5712,Table!$U$1:$V$230,2,0)</f>
        <v>Trigonal</v>
      </c>
      <c r="P5712" s="1"/>
    </row>
    <row r="5713" spans="1:16">
      <c r="A5713" s="12">
        <v>166</v>
      </c>
      <c r="B5713" s="12">
        <v>623816</v>
      </c>
      <c r="C5713" s="12" t="s">
        <v>6050</v>
      </c>
      <c r="D5713" s="12" t="s">
        <v>6297</v>
      </c>
      <c r="E5713" s="17" t="s">
        <v>11314</v>
      </c>
      <c r="F5713" s="25" t="str">
        <f>LEFT(E5713,MIN(FIND({0,1,2,3,4,5,6,7,8,9},ASC(E5713)&amp;1234567890))-1)</f>
        <v>Ho</v>
      </c>
      <c r="G5713" s="25">
        <f t="shared" si="178"/>
        <v>2</v>
      </c>
      <c r="H5713" s="25">
        <f>VLOOKUP(F5713,Table!$A$2:$C$121,2,0)</f>
        <v>3</v>
      </c>
      <c r="I5713" s="26">
        <f>VLOOKUP(F5713,Table!$A$2:$C$121,3,0)</f>
        <v>6</v>
      </c>
      <c r="J5713" s="17" t="s">
        <v>11538</v>
      </c>
      <c r="K5713" s="25" t="str">
        <f>LEFT(J5713,MIN(FIND({0,1,2,3,4,5,6,7,8,9},ASC(J5713)&amp;1234567890))-1)</f>
        <v>Co</v>
      </c>
      <c r="L5713" s="25">
        <f t="shared" si="179"/>
        <v>7</v>
      </c>
      <c r="M5713" s="25">
        <f>VLOOKUP(K5713,Table!$A$2:$C$121,2,0)</f>
        <v>9</v>
      </c>
      <c r="N5713" s="26">
        <f>VLOOKUP(K5713,Table!$A$2:$C$121,3,0)</f>
        <v>4</v>
      </c>
      <c r="O5713" s="13" t="str">
        <f>VLOOKUP(A5713,Table!$U$1:$V$230,2,0)</f>
        <v>Trigonal</v>
      </c>
      <c r="P5713" s="1"/>
    </row>
    <row r="5714" spans="1:16">
      <c r="A5714" s="12">
        <v>166</v>
      </c>
      <c r="B5714" s="12">
        <v>624039</v>
      </c>
      <c r="C5714" s="12" t="s">
        <v>6050</v>
      </c>
      <c r="D5714" s="12" t="s">
        <v>6298</v>
      </c>
      <c r="E5714" s="17" t="s">
        <v>11523</v>
      </c>
      <c r="F5714" s="25" t="str">
        <f>LEFT(E5714,MIN(FIND({0,1,2,3,4,5,6,7,8,9},ASC(E5714)&amp;1234567890))-1)</f>
        <v>Co</v>
      </c>
      <c r="G5714" s="25">
        <f t="shared" si="178"/>
        <v>3</v>
      </c>
      <c r="H5714" s="25">
        <f>VLOOKUP(F5714,Table!$A$2:$C$121,2,0)</f>
        <v>9</v>
      </c>
      <c r="I5714" s="26">
        <f>VLOOKUP(F5714,Table!$A$2:$C$121,3,0)</f>
        <v>4</v>
      </c>
      <c r="J5714" s="17" t="s">
        <v>11335</v>
      </c>
      <c r="K5714" s="25" t="str">
        <f>LEFT(J5714,MIN(FIND({0,1,2,3,4,5,6,7,8,9},ASC(J5714)&amp;1234567890))-1)</f>
        <v>Lu</v>
      </c>
      <c r="L5714" s="25">
        <f t="shared" si="179"/>
        <v>1</v>
      </c>
      <c r="M5714" s="25">
        <f>VLOOKUP(K5714,Table!$A$2:$C$121,2,0)</f>
        <v>3</v>
      </c>
      <c r="N5714" s="26">
        <f>VLOOKUP(K5714,Table!$A$2:$C$121,3,0)</f>
        <v>6</v>
      </c>
      <c r="O5714" s="13" t="str">
        <f>VLOOKUP(A5714,Table!$U$1:$V$230,2,0)</f>
        <v>Trigonal</v>
      </c>
      <c r="P5714" s="1"/>
    </row>
    <row r="5715" spans="1:16">
      <c r="A5715" s="12">
        <v>166</v>
      </c>
      <c r="B5715" s="12">
        <v>624041</v>
      </c>
      <c r="C5715" s="12" t="s">
        <v>6050</v>
      </c>
      <c r="D5715" s="12" t="s">
        <v>6299</v>
      </c>
      <c r="E5715" s="17" t="s">
        <v>12000</v>
      </c>
      <c r="F5715" s="25" t="str">
        <f>LEFT(E5715,MIN(FIND({0,1,2,3,4,5,6,7,8,9},ASC(E5715)&amp;1234567890))-1)</f>
        <v>Lu</v>
      </c>
      <c r="G5715" s="25">
        <f t="shared" si="178"/>
        <v>2</v>
      </c>
      <c r="H5715" s="25">
        <f>VLOOKUP(F5715,Table!$A$2:$C$121,2,0)</f>
        <v>3</v>
      </c>
      <c r="I5715" s="26">
        <f>VLOOKUP(F5715,Table!$A$2:$C$121,3,0)</f>
        <v>6</v>
      </c>
      <c r="J5715" s="17" t="s">
        <v>11538</v>
      </c>
      <c r="K5715" s="25" t="str">
        <f>LEFT(J5715,MIN(FIND({0,1,2,3,4,5,6,7,8,9},ASC(J5715)&amp;1234567890))-1)</f>
        <v>Co</v>
      </c>
      <c r="L5715" s="25">
        <f t="shared" si="179"/>
        <v>7</v>
      </c>
      <c r="M5715" s="25">
        <f>VLOOKUP(K5715,Table!$A$2:$C$121,2,0)</f>
        <v>9</v>
      </c>
      <c r="N5715" s="26">
        <f>VLOOKUP(K5715,Table!$A$2:$C$121,3,0)</f>
        <v>4</v>
      </c>
      <c r="O5715" s="13" t="str">
        <f>VLOOKUP(A5715,Table!$U$1:$V$230,2,0)</f>
        <v>Trigonal</v>
      </c>
      <c r="P5715" s="1"/>
    </row>
    <row r="5716" spans="1:16">
      <c r="A5716" s="12">
        <v>166</v>
      </c>
      <c r="B5716" s="12">
        <v>624281</v>
      </c>
      <c r="C5716" s="12" t="s">
        <v>6050</v>
      </c>
      <c r="D5716" s="12" t="s">
        <v>6300</v>
      </c>
      <c r="E5716" s="17" t="s">
        <v>11418</v>
      </c>
      <c r="F5716" s="25" t="str">
        <f>LEFT(E5716,MIN(FIND({0,1,2,3,4,5,6,7,8,9},ASC(E5716)&amp;1234567890))-1)</f>
        <v>Nb</v>
      </c>
      <c r="G5716" s="25">
        <f t="shared" si="178"/>
        <v>7</v>
      </c>
      <c r="H5716" s="25">
        <f>VLOOKUP(F5716,Table!$A$2:$C$121,2,0)</f>
        <v>5</v>
      </c>
      <c r="I5716" s="26">
        <f>VLOOKUP(F5716,Table!$A$2:$C$121,3,0)</f>
        <v>5</v>
      </c>
      <c r="J5716" s="17" t="s">
        <v>12971</v>
      </c>
      <c r="K5716" s="25" t="str">
        <f>LEFT(J5716,MIN(FIND({0,1,2,3,4,5,6,7,8,9},ASC(J5716)&amp;1234567890))-1)</f>
        <v>Co</v>
      </c>
      <c r="L5716" s="25">
        <f t="shared" si="179"/>
        <v>6</v>
      </c>
      <c r="M5716" s="25">
        <f>VLOOKUP(K5716,Table!$A$2:$C$121,2,0)</f>
        <v>9</v>
      </c>
      <c r="N5716" s="26">
        <f>VLOOKUP(K5716,Table!$A$2:$C$121,3,0)</f>
        <v>4</v>
      </c>
      <c r="O5716" s="13" t="str">
        <f>VLOOKUP(A5716,Table!$U$1:$V$230,2,0)</f>
        <v>Trigonal</v>
      </c>
      <c r="P5716" s="1"/>
    </row>
    <row r="5717" spans="1:16">
      <c r="A5717" s="12">
        <v>166</v>
      </c>
      <c r="B5717" s="12">
        <v>624341</v>
      </c>
      <c r="C5717" s="12" t="s">
        <v>6050</v>
      </c>
      <c r="D5717" s="12" t="s">
        <v>6301</v>
      </c>
      <c r="E5717" s="17" t="s">
        <v>12957</v>
      </c>
      <c r="F5717" s="25" t="str">
        <f>LEFT(E5717,MIN(FIND({0,1,2,3,4,5,6,7,8,9},ASC(E5717)&amp;1234567890))-1)</f>
        <v>Co</v>
      </c>
      <c r="G5717" s="25">
        <f t="shared" si="178"/>
        <v>19</v>
      </c>
      <c r="H5717" s="25">
        <f>VLOOKUP(F5717,Table!$A$2:$C$121,2,0)</f>
        <v>9</v>
      </c>
      <c r="I5717" s="26">
        <f>VLOOKUP(F5717,Table!$A$2:$C$121,3,0)</f>
        <v>4</v>
      </c>
      <c r="J5717" s="17" t="s">
        <v>11782</v>
      </c>
      <c r="K5717" s="25" t="str">
        <f>LEFT(J5717,MIN(FIND({0,1,2,3,4,5,6,7,8,9},ASC(J5717)&amp;1234567890))-1)</f>
        <v>Nd</v>
      </c>
      <c r="L5717" s="25">
        <f t="shared" si="179"/>
        <v>5</v>
      </c>
      <c r="M5717" s="25">
        <f>VLOOKUP(K5717,Table!$A$2:$C$121,2,0)</f>
        <v>3</v>
      </c>
      <c r="N5717" s="26">
        <f>VLOOKUP(K5717,Table!$A$2:$C$121,3,0)</f>
        <v>6</v>
      </c>
      <c r="O5717" s="13" t="str">
        <f>VLOOKUP(A5717,Table!$U$1:$V$230,2,0)</f>
        <v>Trigonal</v>
      </c>
      <c r="P5717" s="1"/>
    </row>
    <row r="5718" spans="1:16">
      <c r="A5718" s="12">
        <v>166</v>
      </c>
      <c r="B5718" s="12">
        <v>624343</v>
      </c>
      <c r="C5718" s="12" t="s">
        <v>6050</v>
      </c>
      <c r="D5718" s="12" t="s">
        <v>6302</v>
      </c>
      <c r="E5718" s="17" t="s">
        <v>412</v>
      </c>
      <c r="F5718" s="25" t="str">
        <f>LEFT(E5718,MIN(FIND({0,1,2,3,4,5,6,7,8,9},ASC(E5718)&amp;1234567890))-1)</f>
        <v>Nd</v>
      </c>
      <c r="G5718" s="25">
        <f t="shared" si="178"/>
        <v>2</v>
      </c>
      <c r="H5718" s="25">
        <f>VLOOKUP(F5718,Table!$A$2:$C$121,2,0)</f>
        <v>3</v>
      </c>
      <c r="I5718" s="26">
        <f>VLOOKUP(F5718,Table!$A$2:$C$121,3,0)</f>
        <v>6</v>
      </c>
      <c r="J5718" s="17" t="s">
        <v>11538</v>
      </c>
      <c r="K5718" s="25" t="str">
        <f>LEFT(J5718,MIN(FIND({0,1,2,3,4,5,6,7,8,9},ASC(J5718)&amp;1234567890))-1)</f>
        <v>Co</v>
      </c>
      <c r="L5718" s="25">
        <f t="shared" si="179"/>
        <v>7</v>
      </c>
      <c r="M5718" s="25">
        <f>VLOOKUP(K5718,Table!$A$2:$C$121,2,0)</f>
        <v>9</v>
      </c>
      <c r="N5718" s="26">
        <f>VLOOKUP(K5718,Table!$A$2:$C$121,3,0)</f>
        <v>4</v>
      </c>
      <c r="O5718" s="13" t="str">
        <f>VLOOKUP(A5718,Table!$U$1:$V$230,2,0)</f>
        <v>Trigonal</v>
      </c>
      <c r="P5718" s="1"/>
    </row>
    <row r="5719" spans="1:16">
      <c r="A5719" s="12">
        <v>166</v>
      </c>
      <c r="B5719" s="12">
        <v>624405</v>
      </c>
      <c r="C5719" s="12" t="s">
        <v>6050</v>
      </c>
      <c r="D5719" s="12" t="s">
        <v>6303</v>
      </c>
      <c r="E5719" s="17" t="s">
        <v>11782</v>
      </c>
      <c r="F5719" s="25" t="str">
        <f>LEFT(E5719,MIN(FIND({0,1,2,3,4,5,6,7,8,9},ASC(E5719)&amp;1234567890))-1)</f>
        <v>Nd</v>
      </c>
      <c r="G5719" s="25">
        <f t="shared" si="178"/>
        <v>5</v>
      </c>
      <c r="H5719" s="25">
        <f>VLOOKUP(F5719,Table!$A$2:$C$121,2,0)</f>
        <v>3</v>
      </c>
      <c r="I5719" s="26">
        <f>VLOOKUP(F5719,Table!$A$2:$C$121,3,0)</f>
        <v>6</v>
      </c>
      <c r="J5719" s="17" t="s">
        <v>12957</v>
      </c>
      <c r="K5719" s="25" t="str">
        <f>LEFT(J5719,MIN(FIND({0,1,2,3,4,5,6,7,8,9},ASC(J5719)&amp;1234567890))-1)</f>
        <v>Co</v>
      </c>
      <c r="L5719" s="25">
        <f t="shared" si="179"/>
        <v>19</v>
      </c>
      <c r="M5719" s="25">
        <f>VLOOKUP(K5719,Table!$A$2:$C$121,2,0)</f>
        <v>9</v>
      </c>
      <c r="N5719" s="26">
        <f>VLOOKUP(K5719,Table!$A$2:$C$121,3,0)</f>
        <v>4</v>
      </c>
      <c r="O5719" s="13" t="str">
        <f>VLOOKUP(A5719,Table!$U$1:$V$230,2,0)</f>
        <v>Trigonal</v>
      </c>
      <c r="P5719" s="1"/>
    </row>
    <row r="5720" spans="1:16">
      <c r="A5720" s="12">
        <v>166</v>
      </c>
      <c r="B5720" s="12">
        <v>624688</v>
      </c>
      <c r="C5720" s="12" t="s">
        <v>6050</v>
      </c>
      <c r="D5720" s="12" t="s">
        <v>6304</v>
      </c>
      <c r="E5720" s="17" t="s">
        <v>12957</v>
      </c>
      <c r="F5720" s="25" t="str">
        <f>LEFT(E5720,MIN(FIND({0,1,2,3,4,5,6,7,8,9},ASC(E5720)&amp;1234567890))-1)</f>
        <v>Co</v>
      </c>
      <c r="G5720" s="25">
        <f t="shared" si="178"/>
        <v>19</v>
      </c>
      <c r="H5720" s="25">
        <f>VLOOKUP(F5720,Table!$A$2:$C$121,2,0)</f>
        <v>9</v>
      </c>
      <c r="I5720" s="26">
        <f>VLOOKUP(F5720,Table!$A$2:$C$121,3,0)</f>
        <v>4</v>
      </c>
      <c r="J5720" s="17" t="s">
        <v>11712</v>
      </c>
      <c r="K5720" s="25" t="str">
        <f>LEFT(J5720,MIN(FIND({0,1,2,3,4,5,6,7,8,9},ASC(J5720)&amp;1234567890))-1)</f>
        <v>Pr</v>
      </c>
      <c r="L5720" s="25">
        <f t="shared" si="179"/>
        <v>5</v>
      </c>
      <c r="M5720" s="25">
        <f>VLOOKUP(K5720,Table!$A$2:$C$121,2,0)</f>
        <v>3</v>
      </c>
      <c r="N5720" s="26">
        <f>VLOOKUP(K5720,Table!$A$2:$C$121,3,0)</f>
        <v>6</v>
      </c>
      <c r="O5720" s="13" t="str">
        <f>VLOOKUP(A5720,Table!$U$1:$V$230,2,0)</f>
        <v>Trigonal</v>
      </c>
      <c r="P5720" s="1"/>
    </row>
    <row r="5721" spans="1:16">
      <c r="A5721" s="12">
        <v>166</v>
      </c>
      <c r="B5721" s="12">
        <v>624690</v>
      </c>
      <c r="C5721" s="12" t="s">
        <v>6050</v>
      </c>
      <c r="D5721" s="12" t="s">
        <v>6305</v>
      </c>
      <c r="E5721" s="17" t="s">
        <v>11327</v>
      </c>
      <c r="F5721" s="25" t="str">
        <f>LEFT(E5721,MIN(FIND({0,1,2,3,4,5,6,7,8,9},ASC(E5721)&amp;1234567890))-1)</f>
        <v>Pr</v>
      </c>
      <c r="G5721" s="25">
        <f t="shared" si="178"/>
        <v>2</v>
      </c>
      <c r="H5721" s="25">
        <f>VLOOKUP(F5721,Table!$A$2:$C$121,2,0)</f>
        <v>3</v>
      </c>
      <c r="I5721" s="26">
        <f>VLOOKUP(F5721,Table!$A$2:$C$121,3,0)</f>
        <v>6</v>
      </c>
      <c r="J5721" s="17" t="s">
        <v>11538</v>
      </c>
      <c r="K5721" s="25" t="str">
        <f>LEFT(J5721,MIN(FIND({0,1,2,3,4,5,6,7,8,9},ASC(J5721)&amp;1234567890))-1)</f>
        <v>Co</v>
      </c>
      <c r="L5721" s="25">
        <f t="shared" si="179"/>
        <v>7</v>
      </c>
      <c r="M5721" s="25">
        <f>VLOOKUP(K5721,Table!$A$2:$C$121,2,0)</f>
        <v>9</v>
      </c>
      <c r="N5721" s="26">
        <f>VLOOKUP(K5721,Table!$A$2:$C$121,3,0)</f>
        <v>4</v>
      </c>
      <c r="O5721" s="13" t="str">
        <f>VLOOKUP(A5721,Table!$U$1:$V$230,2,0)</f>
        <v>Trigonal</v>
      </c>
      <c r="P5721" s="1"/>
    </row>
    <row r="5722" spans="1:16">
      <c r="A5722" s="12">
        <v>166</v>
      </c>
      <c r="B5722" s="12">
        <v>624692</v>
      </c>
      <c r="C5722" s="12" t="s">
        <v>6050</v>
      </c>
      <c r="D5722" s="12" t="s">
        <v>6306</v>
      </c>
      <c r="E5722" s="17" t="s">
        <v>11523</v>
      </c>
      <c r="F5722" s="25" t="str">
        <f>LEFT(E5722,MIN(FIND({0,1,2,3,4,5,6,7,8,9},ASC(E5722)&amp;1234567890))-1)</f>
        <v>Co</v>
      </c>
      <c r="G5722" s="25">
        <f t="shared" si="178"/>
        <v>3</v>
      </c>
      <c r="H5722" s="25">
        <f>VLOOKUP(F5722,Table!$A$2:$C$121,2,0)</f>
        <v>9</v>
      </c>
      <c r="I5722" s="26">
        <f>VLOOKUP(F5722,Table!$A$2:$C$121,3,0)</f>
        <v>4</v>
      </c>
      <c r="J5722" s="17" t="s">
        <v>11332</v>
      </c>
      <c r="K5722" s="25" t="str">
        <f>LEFT(J5722,MIN(FIND({0,1,2,3,4,5,6,7,8,9},ASC(J5722)&amp;1234567890))-1)</f>
        <v>Pr</v>
      </c>
      <c r="L5722" s="25">
        <f t="shared" si="179"/>
        <v>1</v>
      </c>
      <c r="M5722" s="25">
        <f>VLOOKUP(K5722,Table!$A$2:$C$121,2,0)</f>
        <v>3</v>
      </c>
      <c r="N5722" s="26">
        <f>VLOOKUP(K5722,Table!$A$2:$C$121,3,0)</f>
        <v>6</v>
      </c>
      <c r="O5722" s="13" t="str">
        <f>VLOOKUP(A5722,Table!$U$1:$V$230,2,0)</f>
        <v>Trigonal</v>
      </c>
      <c r="P5722" s="1"/>
    </row>
    <row r="5723" spans="1:16">
      <c r="A5723" s="12">
        <v>166</v>
      </c>
      <c r="B5723" s="12">
        <v>624702</v>
      </c>
      <c r="C5723" s="12" t="s">
        <v>6050</v>
      </c>
      <c r="D5723" s="12" t="s">
        <v>6307</v>
      </c>
      <c r="E5723" s="17" t="s">
        <v>11712</v>
      </c>
      <c r="F5723" s="25" t="str">
        <f>LEFT(E5723,MIN(FIND({0,1,2,3,4,5,6,7,8,9},ASC(E5723)&amp;1234567890))-1)</f>
        <v>Pr</v>
      </c>
      <c r="G5723" s="25">
        <f t="shared" si="178"/>
        <v>5</v>
      </c>
      <c r="H5723" s="25">
        <f>VLOOKUP(F5723,Table!$A$2:$C$121,2,0)</f>
        <v>3</v>
      </c>
      <c r="I5723" s="26">
        <f>VLOOKUP(F5723,Table!$A$2:$C$121,3,0)</f>
        <v>6</v>
      </c>
      <c r="J5723" s="17" t="s">
        <v>12957</v>
      </c>
      <c r="K5723" s="25" t="str">
        <f>LEFT(J5723,MIN(FIND({0,1,2,3,4,5,6,7,8,9},ASC(J5723)&amp;1234567890))-1)</f>
        <v>Co</v>
      </c>
      <c r="L5723" s="25">
        <f t="shared" si="179"/>
        <v>19</v>
      </c>
      <c r="M5723" s="25">
        <f>VLOOKUP(K5723,Table!$A$2:$C$121,2,0)</f>
        <v>9</v>
      </c>
      <c r="N5723" s="26">
        <f>VLOOKUP(K5723,Table!$A$2:$C$121,3,0)</f>
        <v>4</v>
      </c>
      <c r="O5723" s="13" t="str">
        <f>VLOOKUP(A5723,Table!$U$1:$V$230,2,0)</f>
        <v>Trigonal</v>
      </c>
      <c r="P5723" s="1"/>
    </row>
    <row r="5724" spans="1:16">
      <c r="A5724" s="12">
        <v>166</v>
      </c>
      <c r="B5724" s="12">
        <v>624790</v>
      </c>
      <c r="C5724" s="12" t="s">
        <v>6050</v>
      </c>
      <c r="D5724" s="12" t="s">
        <v>6308</v>
      </c>
      <c r="E5724" s="17" t="s">
        <v>11523</v>
      </c>
      <c r="F5724" s="25" t="str">
        <f>LEFT(E5724,MIN(FIND({0,1,2,3,4,5,6,7,8,9},ASC(E5724)&amp;1234567890))-1)</f>
        <v>Co</v>
      </c>
      <c r="G5724" s="25">
        <f t="shared" si="178"/>
        <v>3</v>
      </c>
      <c r="H5724" s="25">
        <f>VLOOKUP(F5724,Table!$A$2:$C$121,2,0)</f>
        <v>9</v>
      </c>
      <c r="I5724" s="26">
        <f>VLOOKUP(F5724,Table!$A$2:$C$121,3,0)</f>
        <v>4</v>
      </c>
      <c r="J5724" s="17" t="s">
        <v>11502</v>
      </c>
      <c r="K5724" s="25" t="str">
        <f>LEFT(J5724,MIN(FIND({0,1,2,3,4,5,6,7,8,9},ASC(J5724)&amp;1234567890))-1)</f>
        <v>Pu</v>
      </c>
      <c r="L5724" s="25">
        <f t="shared" si="179"/>
        <v>1</v>
      </c>
      <c r="M5724" s="25">
        <f>VLOOKUP(K5724,Table!$A$2:$C$121,2,0)</f>
        <v>3</v>
      </c>
      <c r="N5724" s="26">
        <f>VLOOKUP(K5724,Table!$A$2:$C$121,3,0)</f>
        <v>7</v>
      </c>
      <c r="O5724" s="13" t="str">
        <f>VLOOKUP(A5724,Table!$U$1:$V$230,2,0)</f>
        <v>Trigonal</v>
      </c>
      <c r="P5724" s="1"/>
    </row>
    <row r="5725" spans="1:16">
      <c r="A5725" s="12">
        <v>166</v>
      </c>
      <c r="B5725" s="12">
        <v>625156</v>
      </c>
      <c r="C5725" s="12" t="s">
        <v>6050</v>
      </c>
      <c r="D5725" s="12" t="s">
        <v>6309</v>
      </c>
      <c r="E5725" s="17" t="s">
        <v>60</v>
      </c>
      <c r="F5725" s="25" t="str">
        <f>LEFT(E5725,MIN(FIND({0,1,2,3,4,5,6,7,8,9},ASC(E5725)&amp;1234567890))-1)</f>
        <v>Sm</v>
      </c>
      <c r="G5725" s="25">
        <f t="shared" si="178"/>
        <v>2</v>
      </c>
      <c r="H5725" s="25">
        <f>VLOOKUP(F5725,Table!$A$2:$C$121,2,0)</f>
        <v>3</v>
      </c>
      <c r="I5725" s="26">
        <f>VLOOKUP(F5725,Table!$A$2:$C$121,3,0)</f>
        <v>6</v>
      </c>
      <c r="J5725" s="17" t="s">
        <v>11538</v>
      </c>
      <c r="K5725" s="25" t="str">
        <f>LEFT(J5725,MIN(FIND({0,1,2,3,4,5,6,7,8,9},ASC(J5725)&amp;1234567890))-1)</f>
        <v>Co</v>
      </c>
      <c r="L5725" s="25">
        <f t="shared" si="179"/>
        <v>7</v>
      </c>
      <c r="M5725" s="25">
        <f>VLOOKUP(K5725,Table!$A$2:$C$121,2,0)</f>
        <v>9</v>
      </c>
      <c r="N5725" s="26">
        <f>VLOOKUP(K5725,Table!$A$2:$C$121,3,0)</f>
        <v>4</v>
      </c>
      <c r="O5725" s="13" t="str">
        <f>VLOOKUP(A5725,Table!$U$1:$V$230,2,0)</f>
        <v>Trigonal</v>
      </c>
      <c r="P5725" s="1"/>
    </row>
    <row r="5726" spans="1:16">
      <c r="A5726" s="12">
        <v>166</v>
      </c>
      <c r="B5726" s="12">
        <v>625164</v>
      </c>
      <c r="C5726" s="12" t="s">
        <v>6050</v>
      </c>
      <c r="D5726" s="12" t="s">
        <v>6310</v>
      </c>
      <c r="E5726" s="17" t="s">
        <v>11523</v>
      </c>
      <c r="F5726" s="25" t="str">
        <f>LEFT(E5726,MIN(FIND({0,1,2,3,4,5,6,7,8,9},ASC(E5726)&amp;1234567890))-1)</f>
        <v>Co</v>
      </c>
      <c r="G5726" s="25">
        <f t="shared" si="178"/>
        <v>3</v>
      </c>
      <c r="H5726" s="25">
        <f>VLOOKUP(F5726,Table!$A$2:$C$121,2,0)</f>
        <v>9</v>
      </c>
      <c r="I5726" s="26">
        <f>VLOOKUP(F5726,Table!$A$2:$C$121,3,0)</f>
        <v>4</v>
      </c>
      <c r="J5726" s="17" t="s">
        <v>590</v>
      </c>
      <c r="K5726" s="25" t="str">
        <f>LEFT(J5726,MIN(FIND({0,1,2,3,4,5,6,7,8,9},ASC(J5726)&amp;1234567890))-1)</f>
        <v>Sm</v>
      </c>
      <c r="L5726" s="25">
        <f t="shared" si="179"/>
        <v>1</v>
      </c>
      <c r="M5726" s="25">
        <f>VLOOKUP(K5726,Table!$A$2:$C$121,2,0)</f>
        <v>3</v>
      </c>
      <c r="N5726" s="26">
        <f>VLOOKUP(K5726,Table!$A$2:$C$121,3,0)</f>
        <v>6</v>
      </c>
      <c r="O5726" s="13" t="str">
        <f>VLOOKUP(A5726,Table!$U$1:$V$230,2,0)</f>
        <v>Trigonal</v>
      </c>
      <c r="P5726" s="1"/>
    </row>
    <row r="5727" spans="1:16">
      <c r="A5727" s="12">
        <v>166</v>
      </c>
      <c r="B5727" s="12">
        <v>625202</v>
      </c>
      <c r="C5727" s="12" t="s">
        <v>6050</v>
      </c>
      <c r="D5727" s="12" t="s">
        <v>6311</v>
      </c>
      <c r="E5727" s="17" t="s">
        <v>12957</v>
      </c>
      <c r="F5727" s="25" t="str">
        <f>LEFT(E5727,MIN(FIND({0,1,2,3,4,5,6,7,8,9},ASC(E5727)&amp;1234567890))-1)</f>
        <v>Co</v>
      </c>
      <c r="G5727" s="25">
        <f t="shared" si="178"/>
        <v>19</v>
      </c>
      <c r="H5727" s="25">
        <f>VLOOKUP(F5727,Table!$A$2:$C$121,2,0)</f>
        <v>9</v>
      </c>
      <c r="I5727" s="26">
        <f>VLOOKUP(F5727,Table!$A$2:$C$121,3,0)</f>
        <v>4</v>
      </c>
      <c r="J5727" s="17" t="s">
        <v>11309</v>
      </c>
      <c r="K5727" s="25" t="str">
        <f>LEFT(J5727,MIN(FIND({0,1,2,3,4,5,6,7,8,9},ASC(J5727)&amp;1234567890))-1)</f>
        <v>Sm</v>
      </c>
      <c r="L5727" s="25">
        <f t="shared" si="179"/>
        <v>5</v>
      </c>
      <c r="M5727" s="25">
        <f>VLOOKUP(K5727,Table!$A$2:$C$121,2,0)</f>
        <v>3</v>
      </c>
      <c r="N5727" s="26">
        <f>VLOOKUP(K5727,Table!$A$2:$C$121,3,0)</f>
        <v>6</v>
      </c>
      <c r="O5727" s="13" t="str">
        <f>VLOOKUP(A5727,Table!$U$1:$V$230,2,0)</f>
        <v>Trigonal</v>
      </c>
      <c r="P5727" s="1"/>
    </row>
    <row r="5728" spans="1:16">
      <c r="A5728" s="12">
        <v>166</v>
      </c>
      <c r="B5728" s="12">
        <v>625227</v>
      </c>
      <c r="C5728" s="12" t="s">
        <v>6050</v>
      </c>
      <c r="D5728" s="12" t="s">
        <v>6312</v>
      </c>
      <c r="E5728" s="17" t="s">
        <v>11309</v>
      </c>
      <c r="F5728" s="25" t="str">
        <f>LEFT(E5728,MIN(FIND({0,1,2,3,4,5,6,7,8,9},ASC(E5728)&amp;1234567890))-1)</f>
        <v>Sm</v>
      </c>
      <c r="G5728" s="25">
        <f t="shared" si="178"/>
        <v>5</v>
      </c>
      <c r="H5728" s="25">
        <f>VLOOKUP(F5728,Table!$A$2:$C$121,2,0)</f>
        <v>3</v>
      </c>
      <c r="I5728" s="26">
        <f>VLOOKUP(F5728,Table!$A$2:$C$121,3,0)</f>
        <v>6</v>
      </c>
      <c r="J5728" s="17" t="s">
        <v>12957</v>
      </c>
      <c r="K5728" s="25" t="str">
        <f>LEFT(J5728,MIN(FIND({0,1,2,3,4,5,6,7,8,9},ASC(J5728)&amp;1234567890))-1)</f>
        <v>Co</v>
      </c>
      <c r="L5728" s="25">
        <f t="shared" si="179"/>
        <v>19</v>
      </c>
      <c r="M5728" s="25">
        <f>VLOOKUP(K5728,Table!$A$2:$C$121,2,0)</f>
        <v>9</v>
      </c>
      <c r="N5728" s="26">
        <f>VLOOKUP(K5728,Table!$A$2:$C$121,3,0)</f>
        <v>4</v>
      </c>
      <c r="O5728" s="13" t="str">
        <f>VLOOKUP(A5728,Table!$U$1:$V$230,2,0)</f>
        <v>Trigonal</v>
      </c>
      <c r="P5728" s="1"/>
    </row>
    <row r="5729" spans="1:16">
      <c r="A5729" s="12">
        <v>166</v>
      </c>
      <c r="B5729" s="12">
        <v>625335</v>
      </c>
      <c r="C5729" s="12" t="s">
        <v>6050</v>
      </c>
      <c r="D5729" s="12" t="s">
        <v>6313</v>
      </c>
      <c r="E5729" s="17" t="s">
        <v>12972</v>
      </c>
      <c r="F5729" s="25" t="str">
        <f>LEFT(E5729,MIN(FIND({0,1,2,3,4,5,6,7,8,9},ASC(E5729)&amp;1234567890))-1)</f>
        <v>Ta</v>
      </c>
      <c r="G5729" s="25">
        <f t="shared" si="178"/>
        <v>7</v>
      </c>
      <c r="H5729" s="25">
        <f>VLOOKUP(F5729,Table!$A$2:$C$121,2,0)</f>
        <v>5</v>
      </c>
      <c r="I5729" s="26">
        <f>VLOOKUP(F5729,Table!$A$2:$C$121,3,0)</f>
        <v>6</v>
      </c>
      <c r="J5729" s="17" t="s">
        <v>12971</v>
      </c>
      <c r="K5729" s="25" t="str">
        <f>LEFT(J5729,MIN(FIND({0,1,2,3,4,5,6,7,8,9},ASC(J5729)&amp;1234567890))-1)</f>
        <v>Co</v>
      </c>
      <c r="L5729" s="25">
        <f t="shared" si="179"/>
        <v>6</v>
      </c>
      <c r="M5729" s="25">
        <f>VLOOKUP(K5729,Table!$A$2:$C$121,2,0)</f>
        <v>9</v>
      </c>
      <c r="N5729" s="26">
        <f>VLOOKUP(K5729,Table!$A$2:$C$121,3,0)</f>
        <v>4</v>
      </c>
      <c r="O5729" s="13" t="str">
        <f>VLOOKUP(A5729,Table!$U$1:$V$230,2,0)</f>
        <v>Trigonal</v>
      </c>
      <c r="P5729" s="1"/>
    </row>
    <row r="5730" spans="1:16">
      <c r="A5730" s="12">
        <v>166</v>
      </c>
      <c r="B5730" s="12">
        <v>625360</v>
      </c>
      <c r="C5730" s="12" t="s">
        <v>6050</v>
      </c>
      <c r="D5730" s="12" t="s">
        <v>6314</v>
      </c>
      <c r="E5730" s="17" t="s">
        <v>11367</v>
      </c>
      <c r="F5730" s="25" t="str">
        <f>LEFT(E5730,MIN(FIND({0,1,2,3,4,5,6,7,8,9},ASC(E5730)&amp;1234567890))-1)</f>
        <v>Tb</v>
      </c>
      <c r="G5730" s="25">
        <f t="shared" si="178"/>
        <v>2</v>
      </c>
      <c r="H5730" s="25">
        <f>VLOOKUP(F5730,Table!$A$2:$C$121,2,0)</f>
        <v>3</v>
      </c>
      <c r="I5730" s="26">
        <f>VLOOKUP(F5730,Table!$A$2:$C$121,3,0)</f>
        <v>6</v>
      </c>
      <c r="J5730" s="17" t="s">
        <v>11539</v>
      </c>
      <c r="K5730" s="25" t="str">
        <f>LEFT(J5730,MIN(FIND({0,1,2,3,4,5,6,7,8,9},ASC(J5730)&amp;1234567890))-1)</f>
        <v>Co</v>
      </c>
      <c r="L5730" s="25">
        <f t="shared" si="179"/>
        <v>17</v>
      </c>
      <c r="M5730" s="25">
        <f>VLOOKUP(K5730,Table!$A$2:$C$121,2,0)</f>
        <v>9</v>
      </c>
      <c r="N5730" s="26">
        <f>VLOOKUP(K5730,Table!$A$2:$C$121,3,0)</f>
        <v>4</v>
      </c>
      <c r="O5730" s="13" t="str">
        <f>VLOOKUP(A5730,Table!$U$1:$V$230,2,0)</f>
        <v>Trigonal</v>
      </c>
      <c r="P5730" s="1"/>
    </row>
    <row r="5731" spans="1:16">
      <c r="A5731" s="12">
        <v>166</v>
      </c>
      <c r="B5731" s="12">
        <v>625362</v>
      </c>
      <c r="C5731" s="12" t="s">
        <v>6050</v>
      </c>
      <c r="D5731" s="12" t="s">
        <v>6315</v>
      </c>
      <c r="E5731" s="17" t="s">
        <v>11367</v>
      </c>
      <c r="F5731" s="25" t="str">
        <f>LEFT(E5731,MIN(FIND({0,1,2,3,4,5,6,7,8,9},ASC(E5731)&amp;1234567890))-1)</f>
        <v>Tb</v>
      </c>
      <c r="G5731" s="25">
        <f t="shared" si="178"/>
        <v>2</v>
      </c>
      <c r="H5731" s="25">
        <f>VLOOKUP(F5731,Table!$A$2:$C$121,2,0)</f>
        <v>3</v>
      </c>
      <c r="I5731" s="26">
        <f>VLOOKUP(F5731,Table!$A$2:$C$121,3,0)</f>
        <v>6</v>
      </c>
      <c r="J5731" s="17" t="s">
        <v>11538</v>
      </c>
      <c r="K5731" s="25" t="str">
        <f>LEFT(J5731,MIN(FIND({0,1,2,3,4,5,6,7,8,9},ASC(J5731)&amp;1234567890))-1)</f>
        <v>Co</v>
      </c>
      <c r="L5731" s="25">
        <f t="shared" si="179"/>
        <v>7</v>
      </c>
      <c r="M5731" s="25">
        <f>VLOOKUP(K5731,Table!$A$2:$C$121,2,0)</f>
        <v>9</v>
      </c>
      <c r="N5731" s="26">
        <f>VLOOKUP(K5731,Table!$A$2:$C$121,3,0)</f>
        <v>4</v>
      </c>
      <c r="O5731" s="13" t="str">
        <f>VLOOKUP(A5731,Table!$U$1:$V$230,2,0)</f>
        <v>Trigonal</v>
      </c>
      <c r="P5731" s="1"/>
    </row>
    <row r="5732" spans="1:16">
      <c r="A5732" s="12">
        <v>166</v>
      </c>
      <c r="B5732" s="12">
        <v>625416</v>
      </c>
      <c r="C5732" s="12" t="s">
        <v>6050</v>
      </c>
      <c r="D5732" s="12" t="s">
        <v>6316</v>
      </c>
      <c r="E5732" s="17" t="s">
        <v>11494</v>
      </c>
      <c r="F5732" s="25" t="str">
        <f>LEFT(E5732,MIN(FIND({0,1,2,3,4,5,6,7,8,9},ASC(E5732)&amp;1234567890))-1)</f>
        <v>Th</v>
      </c>
      <c r="G5732" s="25">
        <f t="shared" si="178"/>
        <v>2</v>
      </c>
      <c r="H5732" s="25">
        <f>VLOOKUP(F5732,Table!$A$2:$C$121,2,0)</f>
        <v>3</v>
      </c>
      <c r="I5732" s="26">
        <f>VLOOKUP(F5732,Table!$A$2:$C$121,3,0)</f>
        <v>7</v>
      </c>
      <c r="J5732" s="17" t="s">
        <v>11538</v>
      </c>
      <c r="K5732" s="25" t="str">
        <f>LEFT(J5732,MIN(FIND({0,1,2,3,4,5,6,7,8,9},ASC(J5732)&amp;1234567890))-1)</f>
        <v>Co</v>
      </c>
      <c r="L5732" s="25">
        <f t="shared" si="179"/>
        <v>7</v>
      </c>
      <c r="M5732" s="25">
        <f>VLOOKUP(K5732,Table!$A$2:$C$121,2,0)</f>
        <v>9</v>
      </c>
      <c r="N5732" s="26">
        <f>VLOOKUP(K5732,Table!$A$2:$C$121,3,0)</f>
        <v>4</v>
      </c>
      <c r="O5732" s="13" t="str">
        <f>VLOOKUP(A5732,Table!$U$1:$V$230,2,0)</f>
        <v>Trigonal</v>
      </c>
      <c r="P5732" s="1"/>
    </row>
    <row r="5733" spans="1:16">
      <c r="A5733" s="12">
        <v>166</v>
      </c>
      <c r="B5733" s="12">
        <v>625418</v>
      </c>
      <c r="C5733" s="12" t="s">
        <v>6050</v>
      </c>
      <c r="D5733" s="12" t="s">
        <v>6317</v>
      </c>
      <c r="E5733" s="17" t="s">
        <v>11523</v>
      </c>
      <c r="F5733" s="25" t="str">
        <f>LEFT(E5733,MIN(FIND({0,1,2,3,4,5,6,7,8,9},ASC(E5733)&amp;1234567890))-1)</f>
        <v>Co</v>
      </c>
      <c r="G5733" s="25">
        <f t="shared" si="178"/>
        <v>3</v>
      </c>
      <c r="H5733" s="25">
        <f>VLOOKUP(F5733,Table!$A$2:$C$121,2,0)</f>
        <v>9</v>
      </c>
      <c r="I5733" s="26">
        <f>VLOOKUP(F5733,Table!$A$2:$C$121,3,0)</f>
        <v>4</v>
      </c>
      <c r="J5733" s="17" t="s">
        <v>11363</v>
      </c>
      <c r="K5733" s="25" t="str">
        <f>LEFT(J5733,MIN(FIND({0,1,2,3,4,5,6,7,8,9},ASC(J5733)&amp;1234567890))-1)</f>
        <v>Th</v>
      </c>
      <c r="L5733" s="25">
        <f t="shared" si="179"/>
        <v>1</v>
      </c>
      <c r="M5733" s="25">
        <f>VLOOKUP(K5733,Table!$A$2:$C$121,2,0)</f>
        <v>3</v>
      </c>
      <c r="N5733" s="26">
        <f>VLOOKUP(K5733,Table!$A$2:$C$121,3,0)</f>
        <v>7</v>
      </c>
      <c r="O5733" s="13" t="str">
        <f>VLOOKUP(A5733,Table!$U$1:$V$230,2,0)</f>
        <v>Trigonal</v>
      </c>
      <c r="P5733" s="1"/>
    </row>
    <row r="5734" spans="1:16">
      <c r="A5734" s="12">
        <v>166</v>
      </c>
      <c r="B5734" s="12">
        <v>625433</v>
      </c>
      <c r="C5734" s="12" t="s">
        <v>6050</v>
      </c>
      <c r="D5734" s="12" t="s">
        <v>6318</v>
      </c>
      <c r="E5734" s="17" t="s">
        <v>11363</v>
      </c>
      <c r="F5734" s="25" t="str">
        <f>LEFT(E5734,MIN(FIND({0,1,2,3,4,5,6,7,8,9},ASC(E5734)&amp;1234567890))-1)</f>
        <v>Th</v>
      </c>
      <c r="G5734" s="25">
        <f t="shared" si="178"/>
        <v>1</v>
      </c>
      <c r="H5734" s="25">
        <f>VLOOKUP(F5734,Table!$A$2:$C$121,2,0)</f>
        <v>3</v>
      </c>
      <c r="I5734" s="26">
        <f>VLOOKUP(F5734,Table!$A$2:$C$121,3,0)</f>
        <v>7</v>
      </c>
      <c r="J5734" s="17" t="s">
        <v>11523</v>
      </c>
      <c r="K5734" s="25" t="str">
        <f>LEFT(J5734,MIN(FIND({0,1,2,3,4,5,6,7,8,9},ASC(J5734)&amp;1234567890))-1)</f>
        <v>Co</v>
      </c>
      <c r="L5734" s="25">
        <f t="shared" si="179"/>
        <v>3</v>
      </c>
      <c r="M5734" s="25">
        <f>VLOOKUP(K5734,Table!$A$2:$C$121,2,0)</f>
        <v>9</v>
      </c>
      <c r="N5734" s="26">
        <f>VLOOKUP(K5734,Table!$A$2:$C$121,3,0)</f>
        <v>4</v>
      </c>
      <c r="O5734" s="13" t="str">
        <f>VLOOKUP(A5734,Table!$U$1:$V$230,2,0)</f>
        <v>Trigonal</v>
      </c>
      <c r="P5734" s="1"/>
    </row>
    <row r="5735" spans="1:16">
      <c r="A5735" s="12">
        <v>166</v>
      </c>
      <c r="B5735" s="12">
        <v>625454</v>
      </c>
      <c r="C5735" s="12" t="s">
        <v>6050</v>
      </c>
      <c r="D5735" s="12" t="s">
        <v>1038</v>
      </c>
      <c r="E5735" s="17" t="s">
        <v>11539</v>
      </c>
      <c r="F5735" s="25" t="str">
        <f>LEFT(E5735,MIN(FIND({0,1,2,3,4,5,6,7,8,9},ASC(E5735)&amp;1234567890))-1)</f>
        <v>Co</v>
      </c>
      <c r="G5735" s="25">
        <f t="shared" si="178"/>
        <v>17</v>
      </c>
      <c r="H5735" s="25">
        <f>VLOOKUP(F5735,Table!$A$2:$C$121,2,0)</f>
        <v>9</v>
      </c>
      <c r="I5735" s="26">
        <f>VLOOKUP(F5735,Table!$A$2:$C$121,3,0)</f>
        <v>4</v>
      </c>
      <c r="J5735" s="17" t="s">
        <v>11494</v>
      </c>
      <c r="K5735" s="25" t="str">
        <f>LEFT(J5735,MIN(FIND({0,1,2,3,4,5,6,7,8,9},ASC(J5735)&amp;1234567890))-1)</f>
        <v>Th</v>
      </c>
      <c r="L5735" s="25">
        <f t="shared" si="179"/>
        <v>2</v>
      </c>
      <c r="M5735" s="25">
        <f>VLOOKUP(K5735,Table!$A$2:$C$121,2,0)</f>
        <v>3</v>
      </c>
      <c r="N5735" s="26">
        <f>VLOOKUP(K5735,Table!$A$2:$C$121,3,0)</f>
        <v>7</v>
      </c>
      <c r="O5735" s="13" t="str">
        <f>VLOOKUP(A5735,Table!$U$1:$V$230,2,0)</f>
        <v>Trigonal</v>
      </c>
      <c r="P5735" s="1"/>
    </row>
    <row r="5736" spans="1:16">
      <c r="A5736" s="12">
        <v>166</v>
      </c>
      <c r="B5736" s="12">
        <v>625499</v>
      </c>
      <c r="C5736" s="12" t="s">
        <v>6050</v>
      </c>
      <c r="D5736" s="12" t="s">
        <v>6319</v>
      </c>
      <c r="E5736" s="17" t="s">
        <v>11523</v>
      </c>
      <c r="F5736" s="25" t="str">
        <f>LEFT(E5736,MIN(FIND({0,1,2,3,4,5,6,7,8,9},ASC(E5736)&amp;1234567890))-1)</f>
        <v>Co</v>
      </c>
      <c r="G5736" s="25">
        <f t="shared" si="178"/>
        <v>3</v>
      </c>
      <c r="H5736" s="25">
        <f>VLOOKUP(F5736,Table!$A$2:$C$121,2,0)</f>
        <v>9</v>
      </c>
      <c r="I5736" s="26">
        <f>VLOOKUP(F5736,Table!$A$2:$C$121,3,0)</f>
        <v>4</v>
      </c>
      <c r="J5736" s="17" t="s">
        <v>11334</v>
      </c>
      <c r="K5736" s="25" t="str">
        <f>LEFT(J5736,MIN(FIND({0,1,2,3,4,5,6,7,8,9},ASC(J5736)&amp;1234567890))-1)</f>
        <v>Tm</v>
      </c>
      <c r="L5736" s="25">
        <f t="shared" si="179"/>
        <v>1</v>
      </c>
      <c r="M5736" s="25">
        <f>VLOOKUP(K5736,Table!$A$2:$C$121,2,0)</f>
        <v>3</v>
      </c>
      <c r="N5736" s="26">
        <f>VLOOKUP(K5736,Table!$A$2:$C$121,3,0)</f>
        <v>6</v>
      </c>
      <c r="O5736" s="13" t="str">
        <f>VLOOKUP(A5736,Table!$U$1:$V$230,2,0)</f>
        <v>Trigonal</v>
      </c>
      <c r="P5736" s="1"/>
    </row>
    <row r="5737" spans="1:16">
      <c r="A5737" s="12">
        <v>166</v>
      </c>
      <c r="B5737" s="12">
        <v>625503</v>
      </c>
      <c r="C5737" s="12" t="s">
        <v>6050</v>
      </c>
      <c r="D5737" s="12" t="s">
        <v>6320</v>
      </c>
      <c r="E5737" s="17" t="s">
        <v>11307</v>
      </c>
      <c r="F5737" s="25" t="str">
        <f>LEFT(E5737,MIN(FIND({0,1,2,3,4,5,6,7,8,9},ASC(E5737)&amp;1234567890))-1)</f>
        <v>Tm</v>
      </c>
      <c r="G5737" s="25">
        <f t="shared" si="178"/>
        <v>2</v>
      </c>
      <c r="H5737" s="25">
        <f>VLOOKUP(F5737,Table!$A$2:$C$121,2,0)</f>
        <v>3</v>
      </c>
      <c r="I5737" s="26">
        <f>VLOOKUP(F5737,Table!$A$2:$C$121,3,0)</f>
        <v>6</v>
      </c>
      <c r="J5737" s="17" t="s">
        <v>11538</v>
      </c>
      <c r="K5737" s="25" t="str">
        <f>LEFT(J5737,MIN(FIND({0,1,2,3,4,5,6,7,8,9},ASC(J5737)&amp;1234567890))-1)</f>
        <v>Co</v>
      </c>
      <c r="L5737" s="25">
        <f t="shared" si="179"/>
        <v>7</v>
      </c>
      <c r="M5737" s="25">
        <f>VLOOKUP(K5737,Table!$A$2:$C$121,2,0)</f>
        <v>9</v>
      </c>
      <c r="N5737" s="26">
        <f>VLOOKUP(K5737,Table!$A$2:$C$121,3,0)</f>
        <v>4</v>
      </c>
      <c r="O5737" s="13" t="str">
        <f>VLOOKUP(A5737,Table!$U$1:$V$230,2,0)</f>
        <v>Trigonal</v>
      </c>
      <c r="P5737" s="1"/>
    </row>
    <row r="5738" spans="1:16">
      <c r="A5738" s="12">
        <v>166</v>
      </c>
      <c r="B5738" s="12">
        <v>625510</v>
      </c>
      <c r="C5738" s="12" t="s">
        <v>6050</v>
      </c>
      <c r="D5738" s="12" t="s">
        <v>6321</v>
      </c>
      <c r="E5738" s="17" t="s">
        <v>11523</v>
      </c>
      <c r="F5738" s="25" t="str">
        <f>LEFT(E5738,MIN(FIND({0,1,2,3,4,5,6,7,8,9},ASC(E5738)&amp;1234567890))-1)</f>
        <v>Co</v>
      </c>
      <c r="G5738" s="25">
        <f t="shared" si="178"/>
        <v>3</v>
      </c>
      <c r="H5738" s="25">
        <f>VLOOKUP(F5738,Table!$A$2:$C$121,2,0)</f>
        <v>9</v>
      </c>
      <c r="I5738" s="26">
        <f>VLOOKUP(F5738,Table!$A$2:$C$121,3,0)</f>
        <v>4</v>
      </c>
      <c r="J5738" s="17" t="s">
        <v>343</v>
      </c>
      <c r="K5738" s="25" t="str">
        <f>LEFT(J5738,MIN(FIND({0,1,2,3,4,5,6,7,8,9},ASC(J5738)&amp;1234567890))-1)</f>
        <v>U</v>
      </c>
      <c r="L5738" s="25">
        <f t="shared" si="179"/>
        <v>1</v>
      </c>
      <c r="M5738" s="25">
        <f>VLOOKUP(K5738,Table!$A$2:$C$121,2,0)</f>
        <v>3</v>
      </c>
      <c r="N5738" s="26">
        <f>VLOOKUP(K5738,Table!$A$2:$C$121,3,0)</f>
        <v>7</v>
      </c>
      <c r="O5738" s="13" t="str">
        <f>VLOOKUP(A5738,Table!$U$1:$V$230,2,0)</f>
        <v>Trigonal</v>
      </c>
      <c r="P5738" s="1"/>
    </row>
    <row r="5739" spans="1:16">
      <c r="A5739" s="12">
        <v>166</v>
      </c>
      <c r="B5739" s="12">
        <v>625517</v>
      </c>
      <c r="C5739" s="12" t="s">
        <v>6050</v>
      </c>
      <c r="D5739" s="12" t="s">
        <v>6322</v>
      </c>
      <c r="E5739" s="17" t="s">
        <v>12973</v>
      </c>
      <c r="F5739" s="25" t="str">
        <f>LEFT(E5739,MIN(FIND({0,1,2,3,4,5,6,7,8,9},ASC(E5739)&amp;1234567890))-1)</f>
        <v>U</v>
      </c>
      <c r="G5739" s="25">
        <f t="shared" si="178"/>
        <v>1.5</v>
      </c>
      <c r="H5739" s="25">
        <f>VLOOKUP(F5739,Table!$A$2:$C$121,2,0)</f>
        <v>3</v>
      </c>
      <c r="I5739" s="26">
        <f>VLOOKUP(F5739,Table!$A$2:$C$121,3,0)</f>
        <v>7</v>
      </c>
      <c r="J5739" s="17" t="s">
        <v>12974</v>
      </c>
      <c r="K5739" s="25" t="str">
        <f>LEFT(J5739,MIN(FIND({0,1,2,3,4,5,6,7,8,9},ASC(J5739)&amp;1234567890))-1)</f>
        <v>Co</v>
      </c>
      <c r="L5739" s="25">
        <f t="shared" si="179"/>
        <v>7.5</v>
      </c>
      <c r="M5739" s="25">
        <f>VLOOKUP(K5739,Table!$A$2:$C$121,2,0)</f>
        <v>9</v>
      </c>
      <c r="N5739" s="26">
        <f>VLOOKUP(K5739,Table!$A$2:$C$121,3,0)</f>
        <v>4</v>
      </c>
      <c r="O5739" s="13" t="str">
        <f>VLOOKUP(A5739,Table!$U$1:$V$230,2,0)</f>
        <v>Trigonal</v>
      </c>
      <c r="P5739" s="1"/>
    </row>
    <row r="5740" spans="1:16">
      <c r="A5740" s="12">
        <v>166</v>
      </c>
      <c r="B5740" s="12">
        <v>625551</v>
      </c>
      <c r="C5740" s="12" t="s">
        <v>6050</v>
      </c>
      <c r="D5740" s="12" t="s">
        <v>6323</v>
      </c>
      <c r="E5740" s="17" t="s">
        <v>12975</v>
      </c>
      <c r="F5740" s="25" t="str">
        <f>LEFT(E5740,MIN(FIND({0,1,2,3,4,5,6,7,8,9},ASC(E5740)&amp;1234567890))-1)</f>
        <v>Co</v>
      </c>
      <c r="G5740" s="25">
        <f t="shared" si="178"/>
        <v>7.81</v>
      </c>
      <c r="H5740" s="25">
        <f>VLOOKUP(F5740,Table!$A$2:$C$121,2,0)</f>
        <v>9</v>
      </c>
      <c r="I5740" s="26">
        <f>VLOOKUP(F5740,Table!$A$2:$C$121,3,0)</f>
        <v>4</v>
      </c>
      <c r="J5740" s="17" t="s">
        <v>12976</v>
      </c>
      <c r="K5740" s="25" t="str">
        <f>LEFT(J5740,MIN(FIND({0,1,2,3,4,5,6,7,8,9},ASC(J5740)&amp;1234567890))-1)</f>
        <v>W</v>
      </c>
      <c r="L5740" s="25">
        <f t="shared" si="179"/>
        <v>5.19</v>
      </c>
      <c r="M5740" s="25">
        <f>VLOOKUP(K5740,Table!$A$2:$C$121,2,0)</f>
        <v>6</v>
      </c>
      <c r="N5740" s="26">
        <f>VLOOKUP(K5740,Table!$A$2:$C$121,3,0)</f>
        <v>6</v>
      </c>
      <c r="O5740" s="13" t="str">
        <f>VLOOKUP(A5740,Table!$U$1:$V$230,2,0)</f>
        <v>Trigonal</v>
      </c>
      <c r="P5740" s="1"/>
    </row>
    <row r="5741" spans="1:16">
      <c r="A5741" s="12">
        <v>166</v>
      </c>
      <c r="B5741" s="12">
        <v>625563</v>
      </c>
      <c r="C5741" s="12" t="s">
        <v>6050</v>
      </c>
      <c r="D5741" s="12" t="s">
        <v>6324</v>
      </c>
      <c r="E5741" s="17" t="s">
        <v>11329</v>
      </c>
      <c r="F5741" s="25" t="str">
        <f>LEFT(E5741,MIN(FIND({0,1,2,3,4,5,6,7,8,9},ASC(E5741)&amp;1234567890))-1)</f>
        <v>Y</v>
      </c>
      <c r="G5741" s="25">
        <f t="shared" si="178"/>
        <v>2</v>
      </c>
      <c r="H5741" s="25">
        <f>VLOOKUP(F5741,Table!$A$2:$C$121,2,0)</f>
        <v>3</v>
      </c>
      <c r="I5741" s="26">
        <f>VLOOKUP(F5741,Table!$A$2:$C$121,3,0)</f>
        <v>5</v>
      </c>
      <c r="J5741" s="17" t="s">
        <v>11538</v>
      </c>
      <c r="K5741" s="25" t="str">
        <f>LEFT(J5741,MIN(FIND({0,1,2,3,4,5,6,7,8,9},ASC(J5741)&amp;1234567890))-1)</f>
        <v>Co</v>
      </c>
      <c r="L5741" s="25">
        <f t="shared" si="179"/>
        <v>7</v>
      </c>
      <c r="M5741" s="25">
        <f>VLOOKUP(K5741,Table!$A$2:$C$121,2,0)</f>
        <v>9</v>
      </c>
      <c r="N5741" s="26">
        <f>VLOOKUP(K5741,Table!$A$2:$C$121,3,0)</f>
        <v>4</v>
      </c>
      <c r="O5741" s="13" t="str">
        <f>VLOOKUP(A5741,Table!$U$1:$V$230,2,0)</f>
        <v>Trigonal</v>
      </c>
      <c r="P5741" s="1"/>
    </row>
    <row r="5742" spans="1:16">
      <c r="A5742" s="12">
        <v>166</v>
      </c>
      <c r="B5742" s="12">
        <v>625652</v>
      </c>
      <c r="C5742" s="12" t="s">
        <v>6050</v>
      </c>
      <c r="D5742" s="12" t="s">
        <v>6325</v>
      </c>
      <c r="E5742" s="17" t="s">
        <v>11523</v>
      </c>
      <c r="F5742" s="25" t="str">
        <f>LEFT(E5742,MIN(FIND({0,1,2,3,4,5,6,7,8,9},ASC(E5742)&amp;1234567890))-1)</f>
        <v>Co</v>
      </c>
      <c r="G5742" s="25">
        <f t="shared" si="178"/>
        <v>3</v>
      </c>
      <c r="H5742" s="25">
        <f>VLOOKUP(F5742,Table!$A$2:$C$121,2,0)</f>
        <v>9</v>
      </c>
      <c r="I5742" s="26">
        <f>VLOOKUP(F5742,Table!$A$2:$C$121,3,0)</f>
        <v>4</v>
      </c>
      <c r="J5742" s="17" t="s">
        <v>530</v>
      </c>
      <c r="K5742" s="25" t="str">
        <f>LEFT(J5742,MIN(FIND({0,1,2,3,4,5,6,7,8,9},ASC(J5742)&amp;1234567890))-1)</f>
        <v>Yb</v>
      </c>
      <c r="L5742" s="25">
        <f t="shared" si="179"/>
        <v>1</v>
      </c>
      <c r="M5742" s="25">
        <f>VLOOKUP(K5742,Table!$A$2:$C$121,2,0)</f>
        <v>3</v>
      </c>
      <c r="N5742" s="26">
        <f>VLOOKUP(K5742,Table!$A$2:$C$121,3,0)</f>
        <v>6</v>
      </c>
      <c r="O5742" s="13" t="str">
        <f>VLOOKUP(A5742,Table!$U$1:$V$230,2,0)</f>
        <v>Trigonal</v>
      </c>
      <c r="P5742" s="1"/>
    </row>
    <row r="5743" spans="1:16">
      <c r="A5743" s="12">
        <v>166</v>
      </c>
      <c r="B5743" s="12">
        <v>626027</v>
      </c>
      <c r="C5743" s="12" t="s">
        <v>6050</v>
      </c>
      <c r="D5743" s="12" t="s">
        <v>6326</v>
      </c>
      <c r="E5743" s="17" t="s">
        <v>12977</v>
      </c>
      <c r="F5743" s="25" t="str">
        <f>LEFT(E5743,MIN(FIND({0,1,2,3,4,5,6,7,8,9},ASC(E5743)&amp;1234567890))-1)</f>
        <v>Cr</v>
      </c>
      <c r="G5743" s="25">
        <f t="shared" si="178"/>
        <v>13</v>
      </c>
      <c r="H5743" s="25">
        <f>VLOOKUP(F5743,Table!$A$2:$C$121,2,0)</f>
        <v>6</v>
      </c>
      <c r="I5743" s="26">
        <f>VLOOKUP(F5743,Table!$A$2:$C$121,3,0)</f>
        <v>4</v>
      </c>
      <c r="J5743" s="17" t="s">
        <v>11977</v>
      </c>
      <c r="K5743" s="25" t="str">
        <f>LEFT(J5743,MIN(FIND({0,1,2,3,4,5,6,7,8,9},ASC(J5743)&amp;1234567890))-1)</f>
        <v>Ga</v>
      </c>
      <c r="L5743" s="25">
        <f t="shared" si="179"/>
        <v>13</v>
      </c>
      <c r="M5743" s="25">
        <f>VLOOKUP(K5743,Table!$A$2:$C$121,2,0)</f>
        <v>13</v>
      </c>
      <c r="N5743" s="26">
        <f>VLOOKUP(K5743,Table!$A$2:$C$121,3,0)</f>
        <v>4</v>
      </c>
      <c r="O5743" s="13" t="str">
        <f>VLOOKUP(A5743,Table!$U$1:$V$230,2,0)</f>
        <v>Trigonal</v>
      </c>
      <c r="P5743" s="1"/>
    </row>
    <row r="5744" spans="1:16">
      <c r="A5744" s="12">
        <v>166</v>
      </c>
      <c r="B5744" s="12">
        <v>629557</v>
      </c>
      <c r="C5744" s="12" t="s">
        <v>6050</v>
      </c>
      <c r="D5744" s="12" t="s">
        <v>6327</v>
      </c>
      <c r="E5744" s="17" t="s">
        <v>11333</v>
      </c>
      <c r="F5744" s="25" t="str">
        <f>LEFT(E5744,MIN(FIND({0,1,2,3,4,5,6,7,8,9},ASC(E5744)&amp;1234567890))-1)</f>
        <v>Dy</v>
      </c>
      <c r="G5744" s="25">
        <f t="shared" si="178"/>
        <v>1</v>
      </c>
      <c r="H5744" s="25">
        <f>VLOOKUP(F5744,Table!$A$2:$C$121,2,0)</f>
        <v>3</v>
      </c>
      <c r="I5744" s="26">
        <f>VLOOKUP(F5744,Table!$A$2:$C$121,3,0)</f>
        <v>6</v>
      </c>
      <c r="J5744" s="17" t="s">
        <v>11292</v>
      </c>
      <c r="K5744" s="25" t="str">
        <f>LEFT(J5744,MIN(FIND({0,1,2,3,4,5,6,7,8,9},ASC(J5744)&amp;1234567890))-1)</f>
        <v>Fe</v>
      </c>
      <c r="L5744" s="25">
        <f t="shared" si="179"/>
        <v>3</v>
      </c>
      <c r="M5744" s="25">
        <f>VLOOKUP(K5744,Table!$A$2:$C$121,2,0)</f>
        <v>8</v>
      </c>
      <c r="N5744" s="26">
        <f>VLOOKUP(K5744,Table!$A$2:$C$121,3,0)</f>
        <v>4</v>
      </c>
      <c r="O5744" s="13" t="str">
        <f>VLOOKUP(A5744,Table!$U$1:$V$230,2,0)</f>
        <v>Trigonal</v>
      </c>
      <c r="P5744" s="1"/>
    </row>
    <row r="5745" spans="1:16">
      <c r="A5745" s="12">
        <v>166</v>
      </c>
      <c r="B5745" s="12">
        <v>629703</v>
      </c>
      <c r="C5745" s="12" t="s">
        <v>6050</v>
      </c>
      <c r="D5745" s="12" t="s">
        <v>6328</v>
      </c>
      <c r="E5745" s="17" t="s">
        <v>11333</v>
      </c>
      <c r="F5745" s="25" t="str">
        <f>LEFT(E5745,MIN(FIND({0,1,2,3,4,5,6,7,8,9},ASC(E5745)&amp;1234567890))-1)</f>
        <v>Dy</v>
      </c>
      <c r="G5745" s="25">
        <f t="shared" si="178"/>
        <v>1</v>
      </c>
      <c r="H5745" s="25">
        <f>VLOOKUP(F5745,Table!$A$2:$C$121,2,0)</f>
        <v>3</v>
      </c>
      <c r="I5745" s="26">
        <f>VLOOKUP(F5745,Table!$A$2:$C$121,3,0)</f>
        <v>6</v>
      </c>
      <c r="J5745" s="17" t="s">
        <v>11560</v>
      </c>
      <c r="K5745" s="25" t="str">
        <f>LEFT(J5745,MIN(FIND({0,1,2,3,4,5,6,7,8,9},ASC(J5745)&amp;1234567890))-1)</f>
        <v>Ga</v>
      </c>
      <c r="L5745" s="25">
        <f t="shared" si="179"/>
        <v>3</v>
      </c>
      <c r="M5745" s="25">
        <f>VLOOKUP(K5745,Table!$A$2:$C$121,2,0)</f>
        <v>13</v>
      </c>
      <c r="N5745" s="26">
        <f>VLOOKUP(K5745,Table!$A$2:$C$121,3,0)</f>
        <v>4</v>
      </c>
      <c r="O5745" s="13" t="str">
        <f>VLOOKUP(A5745,Table!$U$1:$V$230,2,0)</f>
        <v>Trigonal</v>
      </c>
      <c r="P5745" s="1"/>
    </row>
    <row r="5746" spans="1:16">
      <c r="A5746" s="12">
        <v>166</v>
      </c>
      <c r="B5746" s="12">
        <v>629979</v>
      </c>
      <c r="C5746" s="12" t="s">
        <v>6050</v>
      </c>
      <c r="D5746" s="12" t="s">
        <v>6329</v>
      </c>
      <c r="E5746" s="17" t="s">
        <v>11377</v>
      </c>
      <c r="F5746" s="25" t="str">
        <f>LEFT(E5746,MIN(FIND({0,1,2,3,4,5,6,7,8,9},ASC(E5746)&amp;1234567890))-1)</f>
        <v>Dy</v>
      </c>
      <c r="G5746" s="25">
        <f t="shared" si="178"/>
        <v>2</v>
      </c>
      <c r="H5746" s="25">
        <f>VLOOKUP(F5746,Table!$A$2:$C$121,2,0)</f>
        <v>3</v>
      </c>
      <c r="I5746" s="26">
        <f>VLOOKUP(F5746,Table!$A$2:$C$121,3,0)</f>
        <v>6</v>
      </c>
      <c r="J5746" s="17" t="s">
        <v>340</v>
      </c>
      <c r="K5746" s="25" t="str">
        <f>LEFT(J5746,MIN(FIND({0,1,2,3,4,5,6,7,8,9},ASC(J5746)&amp;1234567890))-1)</f>
        <v>Ni</v>
      </c>
      <c r="L5746" s="25">
        <f t="shared" si="179"/>
        <v>7</v>
      </c>
      <c r="M5746" s="25">
        <f>VLOOKUP(K5746,Table!$A$2:$C$121,2,0)</f>
        <v>10</v>
      </c>
      <c r="N5746" s="26">
        <f>VLOOKUP(K5746,Table!$A$2:$C$121,3,0)</f>
        <v>4</v>
      </c>
      <c r="O5746" s="13" t="str">
        <f>VLOOKUP(A5746,Table!$U$1:$V$230,2,0)</f>
        <v>Trigonal</v>
      </c>
      <c r="P5746" s="1"/>
    </row>
    <row r="5747" spans="1:16">
      <c r="A5747" s="12">
        <v>166</v>
      </c>
      <c r="B5747" s="12">
        <v>629980</v>
      </c>
      <c r="C5747" s="12" t="s">
        <v>6050</v>
      </c>
      <c r="D5747" s="12" t="s">
        <v>6330</v>
      </c>
      <c r="E5747" s="17" t="s">
        <v>11333</v>
      </c>
      <c r="F5747" s="25" t="str">
        <f>LEFT(E5747,MIN(FIND({0,1,2,3,4,5,6,7,8,9},ASC(E5747)&amp;1234567890))-1)</f>
        <v>Dy</v>
      </c>
      <c r="G5747" s="25">
        <f t="shared" si="178"/>
        <v>1</v>
      </c>
      <c r="H5747" s="25">
        <f>VLOOKUP(F5747,Table!$A$2:$C$121,2,0)</f>
        <v>3</v>
      </c>
      <c r="I5747" s="26">
        <f>VLOOKUP(F5747,Table!$A$2:$C$121,3,0)</f>
        <v>6</v>
      </c>
      <c r="J5747" s="17" t="s">
        <v>11359</v>
      </c>
      <c r="K5747" s="25" t="str">
        <f>LEFT(J5747,MIN(FIND({0,1,2,3,4,5,6,7,8,9},ASC(J5747)&amp;1234567890))-1)</f>
        <v>Ni</v>
      </c>
      <c r="L5747" s="25">
        <f t="shared" si="179"/>
        <v>3</v>
      </c>
      <c r="M5747" s="25">
        <f>VLOOKUP(K5747,Table!$A$2:$C$121,2,0)</f>
        <v>10</v>
      </c>
      <c r="N5747" s="26">
        <f>VLOOKUP(K5747,Table!$A$2:$C$121,3,0)</f>
        <v>4</v>
      </c>
      <c r="O5747" s="13" t="str">
        <f>VLOOKUP(A5747,Table!$U$1:$V$230,2,0)</f>
        <v>Trigonal</v>
      </c>
      <c r="P5747" s="1"/>
    </row>
    <row r="5748" spans="1:16">
      <c r="A5748" s="12">
        <v>166</v>
      </c>
      <c r="B5748" s="12">
        <v>630813</v>
      </c>
      <c r="C5748" s="12" t="s">
        <v>6050</v>
      </c>
      <c r="D5748" s="12" t="s">
        <v>6331</v>
      </c>
      <c r="E5748" s="17" t="s">
        <v>11542</v>
      </c>
      <c r="F5748" s="25" t="str">
        <f>LEFT(E5748,MIN(FIND({0,1,2,3,4,5,6,7,8,9},ASC(E5748)&amp;1234567890))-1)</f>
        <v>Er</v>
      </c>
      <c r="G5748" s="25">
        <f t="shared" si="178"/>
        <v>1</v>
      </c>
      <c r="H5748" s="25">
        <f>VLOOKUP(F5748,Table!$A$2:$C$121,2,0)</f>
        <v>3</v>
      </c>
      <c r="I5748" s="26">
        <f>VLOOKUP(F5748,Table!$A$2:$C$121,3,0)</f>
        <v>6</v>
      </c>
      <c r="J5748" s="17" t="s">
        <v>11359</v>
      </c>
      <c r="K5748" s="25" t="str">
        <f>LEFT(J5748,MIN(FIND({0,1,2,3,4,5,6,7,8,9},ASC(J5748)&amp;1234567890))-1)</f>
        <v>Ni</v>
      </c>
      <c r="L5748" s="25">
        <f t="shared" si="179"/>
        <v>3</v>
      </c>
      <c r="M5748" s="25">
        <f>VLOOKUP(K5748,Table!$A$2:$C$121,2,0)</f>
        <v>10</v>
      </c>
      <c r="N5748" s="26">
        <f>VLOOKUP(K5748,Table!$A$2:$C$121,3,0)</f>
        <v>4</v>
      </c>
      <c r="O5748" s="13" t="str">
        <f>VLOOKUP(A5748,Table!$U$1:$V$230,2,0)</f>
        <v>Trigonal</v>
      </c>
      <c r="P5748" s="1"/>
    </row>
    <row r="5749" spans="1:16">
      <c r="A5749" s="12">
        <v>166</v>
      </c>
      <c r="B5749" s="12">
        <v>630816</v>
      </c>
      <c r="C5749" s="12" t="s">
        <v>6050</v>
      </c>
      <c r="D5749" s="12" t="s">
        <v>6332</v>
      </c>
      <c r="E5749" s="17" t="s">
        <v>11330</v>
      </c>
      <c r="F5749" s="25" t="str">
        <f>LEFT(E5749,MIN(FIND({0,1,2,3,4,5,6,7,8,9},ASC(E5749)&amp;1234567890))-1)</f>
        <v>Er</v>
      </c>
      <c r="G5749" s="25">
        <f t="shared" si="178"/>
        <v>2</v>
      </c>
      <c r="H5749" s="25">
        <f>VLOOKUP(F5749,Table!$A$2:$C$121,2,0)</f>
        <v>3</v>
      </c>
      <c r="I5749" s="26">
        <f>VLOOKUP(F5749,Table!$A$2:$C$121,3,0)</f>
        <v>6</v>
      </c>
      <c r="J5749" s="17" t="s">
        <v>340</v>
      </c>
      <c r="K5749" s="25" t="str">
        <f>LEFT(J5749,MIN(FIND({0,1,2,3,4,5,6,7,8,9},ASC(J5749)&amp;1234567890))-1)</f>
        <v>Ni</v>
      </c>
      <c r="L5749" s="25">
        <f t="shared" si="179"/>
        <v>7</v>
      </c>
      <c r="M5749" s="25">
        <f>VLOOKUP(K5749,Table!$A$2:$C$121,2,0)</f>
        <v>10</v>
      </c>
      <c r="N5749" s="26">
        <f>VLOOKUP(K5749,Table!$A$2:$C$121,3,0)</f>
        <v>4</v>
      </c>
      <c r="O5749" s="13" t="str">
        <f>VLOOKUP(A5749,Table!$U$1:$V$230,2,0)</f>
        <v>Trigonal</v>
      </c>
      <c r="P5749" s="1"/>
    </row>
    <row r="5750" spans="1:16">
      <c r="A5750" s="12">
        <v>166</v>
      </c>
      <c r="B5750" s="12">
        <v>631751</v>
      </c>
      <c r="C5750" s="12" t="s">
        <v>6050</v>
      </c>
      <c r="D5750" s="12" t="s">
        <v>6333</v>
      </c>
      <c r="E5750" s="17" t="s">
        <v>64</v>
      </c>
      <c r="F5750" s="25" t="str">
        <f>LEFT(E5750,MIN(FIND({0,1,2,3,4,5,6,7,8,9},ASC(E5750)&amp;1234567890))-1)</f>
        <v>Fe</v>
      </c>
      <c r="G5750" s="25">
        <f t="shared" si="178"/>
        <v>7</v>
      </c>
      <c r="H5750" s="25">
        <f>VLOOKUP(F5750,Table!$A$2:$C$121,2,0)</f>
        <v>8</v>
      </c>
      <c r="I5750" s="26">
        <f>VLOOKUP(F5750,Table!$A$2:$C$121,3,0)</f>
        <v>4</v>
      </c>
      <c r="J5750" s="17" t="s">
        <v>12086</v>
      </c>
      <c r="K5750" s="25" t="str">
        <f>LEFT(J5750,MIN(FIND({0,1,2,3,4,5,6,7,8,9},ASC(J5750)&amp;1234567890))-1)</f>
        <v>Ga</v>
      </c>
      <c r="L5750" s="25">
        <f t="shared" si="179"/>
        <v>6</v>
      </c>
      <c r="M5750" s="25">
        <f>VLOOKUP(K5750,Table!$A$2:$C$121,2,0)</f>
        <v>13</v>
      </c>
      <c r="N5750" s="26">
        <f>VLOOKUP(K5750,Table!$A$2:$C$121,3,0)</f>
        <v>4</v>
      </c>
      <c r="O5750" s="13" t="str">
        <f>VLOOKUP(A5750,Table!$U$1:$V$230,2,0)</f>
        <v>Trigonal</v>
      </c>
      <c r="P5750" s="1"/>
    </row>
    <row r="5751" spans="1:16">
      <c r="A5751" s="12">
        <v>166</v>
      </c>
      <c r="B5751" s="12">
        <v>631763</v>
      </c>
      <c r="C5751" s="12" t="s">
        <v>6050</v>
      </c>
      <c r="D5751" s="12" t="s">
        <v>6334</v>
      </c>
      <c r="E5751" s="17" t="s">
        <v>12978</v>
      </c>
      <c r="F5751" s="25" t="str">
        <f>LEFT(E5751,MIN(FIND({0,1,2,3,4,5,6,7,8,9},ASC(E5751)&amp;1234567890))-1)</f>
        <v>Fe</v>
      </c>
      <c r="G5751" s="25">
        <f t="shared" si="178"/>
        <v>14</v>
      </c>
      <c r="H5751" s="25">
        <f>VLOOKUP(F5751,Table!$A$2:$C$121,2,0)</f>
        <v>8</v>
      </c>
      <c r="I5751" s="26">
        <f>VLOOKUP(F5751,Table!$A$2:$C$121,3,0)</f>
        <v>4</v>
      </c>
      <c r="J5751" s="17" t="s">
        <v>12443</v>
      </c>
      <c r="K5751" s="25" t="str">
        <f>LEFT(J5751,MIN(FIND({0,1,2,3,4,5,6,7,8,9},ASC(J5751)&amp;1234567890))-1)</f>
        <v>Ga</v>
      </c>
      <c r="L5751" s="25">
        <f t="shared" si="179"/>
        <v>12</v>
      </c>
      <c r="M5751" s="25">
        <f>VLOOKUP(K5751,Table!$A$2:$C$121,2,0)</f>
        <v>13</v>
      </c>
      <c r="N5751" s="26">
        <f>VLOOKUP(K5751,Table!$A$2:$C$121,3,0)</f>
        <v>4</v>
      </c>
      <c r="O5751" s="13" t="str">
        <f>VLOOKUP(A5751,Table!$U$1:$V$230,2,0)</f>
        <v>Trigonal</v>
      </c>
      <c r="P5751" s="1"/>
    </row>
    <row r="5752" spans="1:16">
      <c r="A5752" s="12">
        <v>166</v>
      </c>
      <c r="B5752" s="12">
        <v>631872</v>
      </c>
      <c r="C5752" s="12" t="s">
        <v>6050</v>
      </c>
      <c r="D5752" s="12" t="s">
        <v>6335</v>
      </c>
      <c r="E5752" s="17" t="s">
        <v>12979</v>
      </c>
      <c r="F5752" s="25" t="str">
        <f>LEFT(E5752,MIN(FIND({0,1,2,3,4,5,6,7,8,9},ASC(E5752)&amp;1234567890))-1)</f>
        <v>Gd</v>
      </c>
      <c r="G5752" s="25">
        <f t="shared" si="178"/>
        <v>2.33</v>
      </c>
      <c r="H5752" s="25">
        <f>VLOOKUP(F5752,Table!$A$2:$C$121,2,0)</f>
        <v>3</v>
      </c>
      <c r="I5752" s="26">
        <f>VLOOKUP(F5752,Table!$A$2:$C$121,3,0)</f>
        <v>6</v>
      </c>
      <c r="J5752" s="17" t="s">
        <v>12968</v>
      </c>
      <c r="K5752" s="25" t="str">
        <f>LEFT(J5752,MIN(FIND({0,1,2,3,4,5,6,7,8,9},ASC(J5752)&amp;1234567890))-1)</f>
        <v>Fe</v>
      </c>
      <c r="L5752" s="25">
        <f t="shared" si="179"/>
        <v>16.329999999999998</v>
      </c>
      <c r="M5752" s="25">
        <f>VLOOKUP(K5752,Table!$A$2:$C$121,2,0)</f>
        <v>8</v>
      </c>
      <c r="N5752" s="26">
        <f>VLOOKUP(K5752,Table!$A$2:$C$121,3,0)</f>
        <v>4</v>
      </c>
      <c r="O5752" s="13" t="str">
        <f>VLOOKUP(A5752,Table!$U$1:$V$230,2,0)</f>
        <v>Trigonal</v>
      </c>
      <c r="P5752" s="1"/>
    </row>
    <row r="5753" spans="1:16">
      <c r="A5753" s="12">
        <v>166</v>
      </c>
      <c r="B5753" s="12">
        <v>632620</v>
      </c>
      <c r="C5753" s="12" t="s">
        <v>6049</v>
      </c>
      <c r="D5753" s="12" t="s">
        <v>6336</v>
      </c>
      <c r="E5753" s="17" t="s">
        <v>64</v>
      </c>
      <c r="F5753" s="25" t="str">
        <f>LEFT(E5753,MIN(FIND({0,1,2,3,4,5,6,7,8,9},ASC(E5753)&amp;1234567890))-1)</f>
        <v>Fe</v>
      </c>
      <c r="G5753" s="25">
        <f t="shared" si="178"/>
        <v>7</v>
      </c>
      <c r="H5753" s="25">
        <f>VLOOKUP(F5753,Table!$A$2:$C$121,2,0)</f>
        <v>8</v>
      </c>
      <c r="I5753" s="26">
        <f>VLOOKUP(F5753,Table!$A$2:$C$121,3,0)</f>
        <v>4</v>
      </c>
      <c r="J5753" s="17" t="s">
        <v>466</v>
      </c>
      <c r="K5753" s="25" t="str">
        <f>LEFT(J5753,MIN(FIND({0,1,2,3,4,5,6,7,8,9},ASC(J5753)&amp;1234567890))-1)</f>
        <v>Mo</v>
      </c>
      <c r="L5753" s="25">
        <f t="shared" si="179"/>
        <v>6</v>
      </c>
      <c r="M5753" s="25">
        <f>VLOOKUP(K5753,Table!$A$2:$C$121,2,0)</f>
        <v>6</v>
      </c>
      <c r="N5753" s="26">
        <f>VLOOKUP(K5753,Table!$A$2:$C$121,3,0)</f>
        <v>5</v>
      </c>
      <c r="O5753" s="13" t="str">
        <f>VLOOKUP(A5753,Table!$U$1:$V$230,2,0)</f>
        <v>Trigonal</v>
      </c>
      <c r="P5753" s="1"/>
    </row>
    <row r="5754" spans="1:16">
      <c r="A5754" s="12">
        <v>166</v>
      </c>
      <c r="B5754" s="12">
        <v>632774</v>
      </c>
      <c r="C5754" s="12" t="s">
        <v>6050</v>
      </c>
      <c r="D5754" s="12" t="s">
        <v>6337</v>
      </c>
      <c r="E5754" s="17" t="s">
        <v>12980</v>
      </c>
      <c r="F5754" s="25" t="str">
        <f>LEFT(E5754,MIN(FIND({0,1,2,3,4,5,6,7,8,9},ASC(E5754)&amp;1234567890))-1)</f>
        <v>Fe</v>
      </c>
      <c r="G5754" s="25">
        <f t="shared" si="178"/>
        <v>6.5</v>
      </c>
      <c r="H5754" s="25">
        <f>VLOOKUP(F5754,Table!$A$2:$C$121,2,0)</f>
        <v>8</v>
      </c>
      <c r="I5754" s="26">
        <f>VLOOKUP(F5754,Table!$A$2:$C$121,3,0)</f>
        <v>4</v>
      </c>
      <c r="J5754" s="17" t="s">
        <v>12981</v>
      </c>
      <c r="K5754" s="25" t="str">
        <f>LEFT(J5754,MIN(FIND({0,1,2,3,4,5,6,7,8,9},ASC(J5754)&amp;1234567890))-1)</f>
        <v>Nb</v>
      </c>
      <c r="L5754" s="25">
        <f t="shared" si="179"/>
        <v>6.5</v>
      </c>
      <c r="M5754" s="25">
        <f>VLOOKUP(K5754,Table!$A$2:$C$121,2,0)</f>
        <v>5</v>
      </c>
      <c r="N5754" s="26">
        <f>VLOOKUP(K5754,Table!$A$2:$C$121,3,0)</f>
        <v>5</v>
      </c>
      <c r="O5754" s="13" t="str">
        <f>VLOOKUP(A5754,Table!$U$1:$V$230,2,0)</f>
        <v>Trigonal</v>
      </c>
      <c r="P5754" s="1"/>
    </row>
    <row r="5755" spans="1:16">
      <c r="A5755" s="12">
        <v>166</v>
      </c>
      <c r="B5755" s="12">
        <v>632784</v>
      </c>
      <c r="C5755" s="12" t="s">
        <v>6050</v>
      </c>
      <c r="D5755" s="12" t="s">
        <v>6338</v>
      </c>
      <c r="E5755" s="17" t="s">
        <v>64</v>
      </c>
      <c r="F5755" s="25" t="str">
        <f>LEFT(E5755,MIN(FIND({0,1,2,3,4,5,6,7,8,9},ASC(E5755)&amp;1234567890))-1)</f>
        <v>Fe</v>
      </c>
      <c r="G5755" s="25">
        <f t="shared" si="178"/>
        <v>7</v>
      </c>
      <c r="H5755" s="25">
        <f>VLOOKUP(F5755,Table!$A$2:$C$121,2,0)</f>
        <v>8</v>
      </c>
      <c r="I5755" s="26">
        <f>VLOOKUP(F5755,Table!$A$2:$C$121,3,0)</f>
        <v>4</v>
      </c>
      <c r="J5755" s="17" t="s">
        <v>11399</v>
      </c>
      <c r="K5755" s="25" t="str">
        <f>LEFT(J5755,MIN(FIND({0,1,2,3,4,5,6,7,8,9},ASC(J5755)&amp;1234567890))-1)</f>
        <v>Nb</v>
      </c>
      <c r="L5755" s="25">
        <f t="shared" si="179"/>
        <v>6</v>
      </c>
      <c r="M5755" s="25">
        <f>VLOOKUP(K5755,Table!$A$2:$C$121,2,0)</f>
        <v>5</v>
      </c>
      <c r="N5755" s="26">
        <f>VLOOKUP(K5755,Table!$A$2:$C$121,3,0)</f>
        <v>5</v>
      </c>
      <c r="O5755" s="13" t="str">
        <f>VLOOKUP(A5755,Table!$U$1:$V$230,2,0)</f>
        <v>Trigonal</v>
      </c>
      <c r="P5755" s="1"/>
    </row>
    <row r="5756" spans="1:16">
      <c r="A5756" s="12">
        <v>166</v>
      </c>
      <c r="B5756" s="12">
        <v>632836</v>
      </c>
      <c r="C5756" s="12" t="s">
        <v>6050</v>
      </c>
      <c r="D5756" s="12" t="s">
        <v>6339</v>
      </c>
      <c r="E5756" s="17" t="s">
        <v>615</v>
      </c>
      <c r="F5756" s="25" t="str">
        <f>LEFT(E5756,MIN(FIND({0,1,2,3,4,5,6,7,8,9},ASC(E5756)&amp;1234567890))-1)</f>
        <v>Nd</v>
      </c>
      <c r="G5756" s="25">
        <f t="shared" si="178"/>
        <v>1</v>
      </c>
      <c r="H5756" s="25">
        <f>VLOOKUP(F5756,Table!$A$2:$C$121,2,0)</f>
        <v>3</v>
      </c>
      <c r="I5756" s="26">
        <f>VLOOKUP(F5756,Table!$A$2:$C$121,3,0)</f>
        <v>6</v>
      </c>
      <c r="J5756" s="17" t="s">
        <v>64</v>
      </c>
      <c r="K5756" s="25" t="str">
        <f>LEFT(J5756,MIN(FIND({0,1,2,3,4,5,6,7,8,9},ASC(J5756)&amp;1234567890))-1)</f>
        <v>Fe</v>
      </c>
      <c r="L5756" s="25">
        <f t="shared" si="179"/>
        <v>7</v>
      </c>
      <c r="M5756" s="25">
        <f>VLOOKUP(K5756,Table!$A$2:$C$121,2,0)</f>
        <v>8</v>
      </c>
      <c r="N5756" s="26">
        <f>VLOOKUP(K5756,Table!$A$2:$C$121,3,0)</f>
        <v>4</v>
      </c>
      <c r="O5756" s="13" t="str">
        <f>VLOOKUP(A5756,Table!$U$1:$V$230,2,0)</f>
        <v>Trigonal</v>
      </c>
      <c r="P5756" s="1"/>
    </row>
    <row r="5757" spans="1:16">
      <c r="A5757" s="12">
        <v>166</v>
      </c>
      <c r="B5757" s="12">
        <v>632841</v>
      </c>
      <c r="C5757" s="12" t="s">
        <v>6050</v>
      </c>
      <c r="D5757" s="12" t="s">
        <v>6340</v>
      </c>
      <c r="E5757" s="17" t="s">
        <v>12982</v>
      </c>
      <c r="F5757" s="25" t="str">
        <f>LEFT(E5757,MIN(FIND({0,1,2,3,4,5,6,7,8,9},ASC(E5757)&amp;1234567890))-1)</f>
        <v>Nd</v>
      </c>
      <c r="G5757" s="25">
        <f t="shared" si="178"/>
        <v>2.33</v>
      </c>
      <c r="H5757" s="25">
        <f>VLOOKUP(F5757,Table!$A$2:$C$121,2,0)</f>
        <v>3</v>
      </c>
      <c r="I5757" s="26">
        <f>VLOOKUP(F5757,Table!$A$2:$C$121,3,0)</f>
        <v>6</v>
      </c>
      <c r="J5757" s="17" t="s">
        <v>12968</v>
      </c>
      <c r="K5757" s="25" t="str">
        <f>LEFT(J5757,MIN(FIND({0,1,2,3,4,5,6,7,8,9},ASC(J5757)&amp;1234567890))-1)</f>
        <v>Fe</v>
      </c>
      <c r="L5757" s="25">
        <f t="shared" si="179"/>
        <v>16.329999999999998</v>
      </c>
      <c r="M5757" s="25">
        <f>VLOOKUP(K5757,Table!$A$2:$C$121,2,0)</f>
        <v>8</v>
      </c>
      <c r="N5757" s="26">
        <f>VLOOKUP(K5757,Table!$A$2:$C$121,3,0)</f>
        <v>4</v>
      </c>
      <c r="O5757" s="13" t="str">
        <f>VLOOKUP(A5757,Table!$U$1:$V$230,2,0)</f>
        <v>Trigonal</v>
      </c>
      <c r="P5757" s="1"/>
    </row>
    <row r="5758" spans="1:16">
      <c r="A5758" s="12">
        <v>166</v>
      </c>
      <c r="B5758" s="12">
        <v>633148</v>
      </c>
      <c r="C5758" s="12" t="s">
        <v>6050</v>
      </c>
      <c r="D5758" s="12" t="s">
        <v>6341</v>
      </c>
      <c r="E5758" s="17" t="s">
        <v>12983</v>
      </c>
      <c r="F5758" s="25" t="str">
        <f>LEFT(E5758,MIN(FIND({0,1,2,3,4,5,6,7,8,9},ASC(E5758)&amp;1234567890))-1)</f>
        <v>Pr</v>
      </c>
      <c r="G5758" s="25">
        <f t="shared" si="178"/>
        <v>2.33</v>
      </c>
      <c r="H5758" s="25">
        <f>VLOOKUP(F5758,Table!$A$2:$C$121,2,0)</f>
        <v>3</v>
      </c>
      <c r="I5758" s="26">
        <f>VLOOKUP(F5758,Table!$A$2:$C$121,3,0)</f>
        <v>6</v>
      </c>
      <c r="J5758" s="17" t="s">
        <v>12968</v>
      </c>
      <c r="K5758" s="25" t="str">
        <f>LEFT(J5758,MIN(FIND({0,1,2,3,4,5,6,7,8,9},ASC(J5758)&amp;1234567890))-1)</f>
        <v>Fe</v>
      </c>
      <c r="L5758" s="25">
        <f t="shared" si="179"/>
        <v>16.329999999999998</v>
      </c>
      <c r="M5758" s="25">
        <f>VLOOKUP(K5758,Table!$A$2:$C$121,2,0)</f>
        <v>8</v>
      </c>
      <c r="N5758" s="26">
        <f>VLOOKUP(K5758,Table!$A$2:$C$121,3,0)</f>
        <v>4</v>
      </c>
      <c r="O5758" s="13" t="str">
        <f>VLOOKUP(A5758,Table!$U$1:$V$230,2,0)</f>
        <v>Trigonal</v>
      </c>
      <c r="P5758" s="1"/>
    </row>
    <row r="5759" spans="1:16">
      <c r="A5759" s="12">
        <v>166</v>
      </c>
      <c r="B5759" s="12">
        <v>633155</v>
      </c>
      <c r="C5759" s="12" t="s">
        <v>6050</v>
      </c>
      <c r="D5759" s="12" t="s">
        <v>6342</v>
      </c>
      <c r="E5759" s="17" t="s">
        <v>11332</v>
      </c>
      <c r="F5759" s="25" t="str">
        <f>LEFT(E5759,MIN(FIND({0,1,2,3,4,5,6,7,8,9},ASC(E5759)&amp;1234567890))-1)</f>
        <v>Pr</v>
      </c>
      <c r="G5759" s="25">
        <f t="shared" si="178"/>
        <v>1</v>
      </c>
      <c r="H5759" s="25">
        <f>VLOOKUP(F5759,Table!$A$2:$C$121,2,0)</f>
        <v>3</v>
      </c>
      <c r="I5759" s="26">
        <f>VLOOKUP(F5759,Table!$A$2:$C$121,3,0)</f>
        <v>6</v>
      </c>
      <c r="J5759" s="17" t="s">
        <v>64</v>
      </c>
      <c r="K5759" s="25" t="str">
        <f>LEFT(J5759,MIN(FIND({0,1,2,3,4,5,6,7,8,9},ASC(J5759)&amp;1234567890))-1)</f>
        <v>Fe</v>
      </c>
      <c r="L5759" s="25">
        <f t="shared" si="179"/>
        <v>7</v>
      </c>
      <c r="M5759" s="25">
        <f>VLOOKUP(K5759,Table!$A$2:$C$121,2,0)</f>
        <v>8</v>
      </c>
      <c r="N5759" s="26">
        <f>VLOOKUP(K5759,Table!$A$2:$C$121,3,0)</f>
        <v>4</v>
      </c>
      <c r="O5759" s="13" t="str">
        <f>VLOOKUP(A5759,Table!$U$1:$V$230,2,0)</f>
        <v>Trigonal</v>
      </c>
      <c r="P5759" s="1"/>
    </row>
    <row r="5760" spans="1:16">
      <c r="A5760" s="12">
        <v>166</v>
      </c>
      <c r="B5760" s="12">
        <v>633676</v>
      </c>
      <c r="C5760" s="12" t="s">
        <v>6050</v>
      </c>
      <c r="D5760" s="12" t="s">
        <v>6343</v>
      </c>
      <c r="E5760" s="17" t="s">
        <v>590</v>
      </c>
      <c r="F5760" s="25" t="str">
        <f>LEFT(E5760,MIN(FIND({0,1,2,3,4,5,6,7,8,9},ASC(E5760)&amp;1234567890))-1)</f>
        <v>Sm</v>
      </c>
      <c r="G5760" s="25">
        <f t="shared" si="178"/>
        <v>1</v>
      </c>
      <c r="H5760" s="25">
        <f>VLOOKUP(F5760,Table!$A$2:$C$121,2,0)</f>
        <v>3</v>
      </c>
      <c r="I5760" s="26">
        <f>VLOOKUP(F5760,Table!$A$2:$C$121,3,0)</f>
        <v>6</v>
      </c>
      <c r="J5760" s="17" t="s">
        <v>64</v>
      </c>
      <c r="K5760" s="25" t="str">
        <f>LEFT(J5760,MIN(FIND({0,1,2,3,4,5,6,7,8,9},ASC(J5760)&amp;1234567890))-1)</f>
        <v>Fe</v>
      </c>
      <c r="L5760" s="25">
        <f t="shared" si="179"/>
        <v>7</v>
      </c>
      <c r="M5760" s="25">
        <f>VLOOKUP(K5760,Table!$A$2:$C$121,2,0)</f>
        <v>8</v>
      </c>
      <c r="N5760" s="26">
        <f>VLOOKUP(K5760,Table!$A$2:$C$121,3,0)</f>
        <v>4</v>
      </c>
      <c r="O5760" s="13" t="str">
        <f>VLOOKUP(A5760,Table!$U$1:$V$230,2,0)</f>
        <v>Trigonal</v>
      </c>
      <c r="P5760" s="1"/>
    </row>
    <row r="5761" spans="1:16">
      <c r="A5761" s="12">
        <v>166</v>
      </c>
      <c r="B5761" s="12">
        <v>633678</v>
      </c>
      <c r="C5761" s="12" t="s">
        <v>6050</v>
      </c>
      <c r="D5761" s="12" t="s">
        <v>6344</v>
      </c>
      <c r="E5761" s="17" t="s">
        <v>12984</v>
      </c>
      <c r="F5761" s="25" t="str">
        <f>LEFT(E5761,MIN(FIND({0,1,2,3,4,5,6,7,8,9},ASC(E5761)&amp;1234567890))-1)</f>
        <v>Sm</v>
      </c>
      <c r="G5761" s="25">
        <f t="shared" si="178"/>
        <v>2.33</v>
      </c>
      <c r="H5761" s="25">
        <f>VLOOKUP(F5761,Table!$A$2:$C$121,2,0)</f>
        <v>3</v>
      </c>
      <c r="I5761" s="26">
        <f>VLOOKUP(F5761,Table!$A$2:$C$121,3,0)</f>
        <v>6</v>
      </c>
      <c r="J5761" s="17" t="s">
        <v>12968</v>
      </c>
      <c r="K5761" s="25" t="str">
        <f>LEFT(J5761,MIN(FIND({0,1,2,3,4,5,6,7,8,9},ASC(J5761)&amp;1234567890))-1)</f>
        <v>Fe</v>
      </c>
      <c r="L5761" s="25">
        <f t="shared" si="179"/>
        <v>16.329999999999998</v>
      </c>
      <c r="M5761" s="25">
        <f>VLOOKUP(K5761,Table!$A$2:$C$121,2,0)</f>
        <v>8</v>
      </c>
      <c r="N5761" s="26">
        <f>VLOOKUP(K5761,Table!$A$2:$C$121,3,0)</f>
        <v>4</v>
      </c>
      <c r="O5761" s="13" t="str">
        <f>VLOOKUP(A5761,Table!$U$1:$V$230,2,0)</f>
        <v>Trigonal</v>
      </c>
      <c r="P5761" s="1"/>
    </row>
    <row r="5762" spans="1:16">
      <c r="A5762" s="12">
        <v>166</v>
      </c>
      <c r="B5762" s="12">
        <v>633682</v>
      </c>
      <c r="C5762" s="12" t="s">
        <v>6050</v>
      </c>
      <c r="D5762" s="12" t="s">
        <v>6345</v>
      </c>
      <c r="E5762" s="17" t="s">
        <v>11493</v>
      </c>
      <c r="F5762" s="25" t="str">
        <f>LEFT(E5762,MIN(FIND({0,1,2,3,4,5,6,7,8,9},ASC(E5762)&amp;1234567890))-1)</f>
        <v>Fe</v>
      </c>
      <c r="G5762" s="25">
        <f t="shared" ref="G5762:G5825" si="180">IF(SUBSTITUTE(E5762,F5762,"")="",1,SUBSTITUTE(E5762,F5762,""))*1</f>
        <v>17</v>
      </c>
      <c r="H5762" s="25">
        <f>VLOOKUP(F5762,Table!$A$2:$C$121,2,0)</f>
        <v>8</v>
      </c>
      <c r="I5762" s="26">
        <f>VLOOKUP(F5762,Table!$A$2:$C$121,3,0)</f>
        <v>4</v>
      </c>
      <c r="J5762" s="17" t="s">
        <v>60</v>
      </c>
      <c r="K5762" s="25" t="str">
        <f>LEFT(J5762,MIN(FIND({0,1,2,3,4,5,6,7,8,9},ASC(J5762)&amp;1234567890))-1)</f>
        <v>Sm</v>
      </c>
      <c r="L5762" s="25">
        <f t="shared" ref="L5762:L5825" si="181">IF(SUBSTITUTE(J5762,K5762,"")="",1,SUBSTITUTE(J5762,K5762,""))*1</f>
        <v>2</v>
      </c>
      <c r="M5762" s="25">
        <f>VLOOKUP(K5762,Table!$A$2:$C$121,2,0)</f>
        <v>3</v>
      </c>
      <c r="N5762" s="26">
        <f>VLOOKUP(K5762,Table!$A$2:$C$121,3,0)</f>
        <v>6</v>
      </c>
      <c r="O5762" s="13" t="str">
        <f>VLOOKUP(A5762,Table!$U$1:$V$230,2,0)</f>
        <v>Trigonal</v>
      </c>
      <c r="P5762" s="1"/>
    </row>
    <row r="5763" spans="1:16">
      <c r="A5763" s="12">
        <v>166</v>
      </c>
      <c r="B5763" s="12">
        <v>633791</v>
      </c>
      <c r="C5763" s="12" t="s">
        <v>6050</v>
      </c>
      <c r="D5763" s="12" t="s">
        <v>6346</v>
      </c>
      <c r="E5763" s="17" t="s">
        <v>64</v>
      </c>
      <c r="F5763" s="25" t="str">
        <f>LEFT(E5763,MIN(FIND({0,1,2,3,4,5,6,7,8,9},ASC(E5763)&amp;1234567890))-1)</f>
        <v>Fe</v>
      </c>
      <c r="G5763" s="25">
        <f t="shared" si="180"/>
        <v>7</v>
      </c>
      <c r="H5763" s="25">
        <f>VLOOKUP(F5763,Table!$A$2:$C$121,2,0)</f>
        <v>8</v>
      </c>
      <c r="I5763" s="26">
        <f>VLOOKUP(F5763,Table!$A$2:$C$121,3,0)</f>
        <v>4</v>
      </c>
      <c r="J5763" s="17" t="s">
        <v>399</v>
      </c>
      <c r="K5763" s="25" t="str">
        <f>LEFT(J5763,MIN(FIND({0,1,2,3,4,5,6,7,8,9},ASC(J5763)&amp;1234567890))-1)</f>
        <v>Ta</v>
      </c>
      <c r="L5763" s="25">
        <f t="shared" si="181"/>
        <v>6</v>
      </c>
      <c r="M5763" s="25">
        <f>VLOOKUP(K5763,Table!$A$2:$C$121,2,0)</f>
        <v>5</v>
      </c>
      <c r="N5763" s="26">
        <f>VLOOKUP(K5763,Table!$A$2:$C$121,3,0)</f>
        <v>6</v>
      </c>
      <c r="O5763" s="13" t="str">
        <f>VLOOKUP(A5763,Table!$U$1:$V$230,2,0)</f>
        <v>Trigonal</v>
      </c>
      <c r="P5763" s="1"/>
    </row>
    <row r="5764" spans="1:16">
      <c r="A5764" s="12">
        <v>166</v>
      </c>
      <c r="B5764" s="12">
        <v>633794</v>
      </c>
      <c r="C5764" s="12" t="s">
        <v>6050</v>
      </c>
      <c r="D5764" s="12" t="s">
        <v>6347</v>
      </c>
      <c r="E5764" s="17" t="s">
        <v>11384</v>
      </c>
      <c r="F5764" s="25" t="str">
        <f>LEFT(E5764,MIN(FIND({0,1,2,3,4,5,6,7,8,9},ASC(E5764)&amp;1234567890))-1)</f>
        <v>Fe</v>
      </c>
      <c r="G5764" s="25">
        <f t="shared" si="180"/>
        <v>6</v>
      </c>
      <c r="H5764" s="25">
        <f>VLOOKUP(F5764,Table!$A$2:$C$121,2,0)</f>
        <v>8</v>
      </c>
      <c r="I5764" s="26">
        <f>VLOOKUP(F5764,Table!$A$2:$C$121,3,0)</f>
        <v>4</v>
      </c>
      <c r="J5764" s="17" t="s">
        <v>12972</v>
      </c>
      <c r="K5764" s="25" t="str">
        <f>LEFT(J5764,MIN(FIND({0,1,2,3,4,5,6,7,8,9},ASC(J5764)&amp;1234567890))-1)</f>
        <v>Ta</v>
      </c>
      <c r="L5764" s="25">
        <f t="shared" si="181"/>
        <v>7</v>
      </c>
      <c r="M5764" s="25">
        <f>VLOOKUP(K5764,Table!$A$2:$C$121,2,0)</f>
        <v>5</v>
      </c>
      <c r="N5764" s="26">
        <f>VLOOKUP(K5764,Table!$A$2:$C$121,3,0)</f>
        <v>6</v>
      </c>
      <c r="O5764" s="13" t="str">
        <f>VLOOKUP(A5764,Table!$U$1:$V$230,2,0)</f>
        <v>Trigonal</v>
      </c>
      <c r="P5764" s="1"/>
    </row>
    <row r="5765" spans="1:16">
      <c r="A5765" s="12">
        <v>166</v>
      </c>
      <c r="B5765" s="12">
        <v>633812</v>
      </c>
      <c r="C5765" s="12" t="s">
        <v>6050</v>
      </c>
      <c r="D5765" s="12" t="s">
        <v>6348</v>
      </c>
      <c r="E5765" s="17" t="s">
        <v>11367</v>
      </c>
      <c r="F5765" s="25" t="str">
        <f>LEFT(E5765,MIN(FIND({0,1,2,3,4,5,6,7,8,9},ASC(E5765)&amp;1234567890))-1)</f>
        <v>Tb</v>
      </c>
      <c r="G5765" s="25">
        <f t="shared" si="180"/>
        <v>2</v>
      </c>
      <c r="H5765" s="25">
        <f>VLOOKUP(F5765,Table!$A$2:$C$121,2,0)</f>
        <v>3</v>
      </c>
      <c r="I5765" s="26">
        <f>VLOOKUP(F5765,Table!$A$2:$C$121,3,0)</f>
        <v>6</v>
      </c>
      <c r="J5765" s="17" t="s">
        <v>11493</v>
      </c>
      <c r="K5765" s="25" t="str">
        <f>LEFT(J5765,MIN(FIND({0,1,2,3,4,5,6,7,8,9},ASC(J5765)&amp;1234567890))-1)</f>
        <v>Fe</v>
      </c>
      <c r="L5765" s="25">
        <f t="shared" si="181"/>
        <v>17</v>
      </c>
      <c r="M5765" s="25">
        <f>VLOOKUP(K5765,Table!$A$2:$C$121,2,0)</f>
        <v>8</v>
      </c>
      <c r="N5765" s="26">
        <f>VLOOKUP(K5765,Table!$A$2:$C$121,3,0)</f>
        <v>4</v>
      </c>
      <c r="O5765" s="13" t="str">
        <f>VLOOKUP(A5765,Table!$U$1:$V$230,2,0)</f>
        <v>Trigonal</v>
      </c>
      <c r="P5765" s="1"/>
    </row>
    <row r="5766" spans="1:16">
      <c r="A5766" s="12">
        <v>166</v>
      </c>
      <c r="B5766" s="12">
        <v>633817</v>
      </c>
      <c r="C5766" s="12" t="s">
        <v>6050</v>
      </c>
      <c r="D5766" s="12" t="s">
        <v>6349</v>
      </c>
      <c r="E5766" s="17" t="s">
        <v>67</v>
      </c>
      <c r="F5766" s="25" t="str">
        <f>LEFT(E5766,MIN(FIND({0,1,2,3,4,5,6,7,8,9},ASC(E5766)&amp;1234567890))-1)</f>
        <v>Fe</v>
      </c>
      <c r="G5766" s="25">
        <f t="shared" si="180"/>
        <v>2</v>
      </c>
      <c r="H5766" s="25">
        <f>VLOOKUP(F5766,Table!$A$2:$C$121,2,0)</f>
        <v>8</v>
      </c>
      <c r="I5766" s="26">
        <f>VLOOKUP(F5766,Table!$A$2:$C$121,3,0)</f>
        <v>4</v>
      </c>
      <c r="J5766" s="17" t="s">
        <v>11313</v>
      </c>
      <c r="K5766" s="25" t="str">
        <f>LEFT(J5766,MIN(FIND({0,1,2,3,4,5,6,7,8,9},ASC(J5766)&amp;1234567890))-1)</f>
        <v>Tb</v>
      </c>
      <c r="L5766" s="25">
        <f t="shared" si="181"/>
        <v>1</v>
      </c>
      <c r="M5766" s="25">
        <f>VLOOKUP(K5766,Table!$A$2:$C$121,2,0)</f>
        <v>3</v>
      </c>
      <c r="N5766" s="26">
        <f>VLOOKUP(K5766,Table!$A$2:$C$121,3,0)</f>
        <v>6</v>
      </c>
      <c r="O5766" s="13" t="str">
        <f>VLOOKUP(A5766,Table!$U$1:$V$230,2,0)</f>
        <v>Trigonal</v>
      </c>
      <c r="P5766" s="1"/>
    </row>
    <row r="5767" spans="1:16">
      <c r="A5767" s="12">
        <v>166</v>
      </c>
      <c r="B5767" s="12">
        <v>633819</v>
      </c>
      <c r="C5767" s="12" t="s">
        <v>6050</v>
      </c>
      <c r="D5767" s="12" t="s">
        <v>6350</v>
      </c>
      <c r="E5767" s="17" t="s">
        <v>11493</v>
      </c>
      <c r="F5767" s="25" t="str">
        <f>LEFT(E5767,MIN(FIND({0,1,2,3,4,5,6,7,8,9},ASC(E5767)&amp;1234567890))-1)</f>
        <v>Fe</v>
      </c>
      <c r="G5767" s="25">
        <f t="shared" si="180"/>
        <v>17</v>
      </c>
      <c r="H5767" s="25">
        <f>VLOOKUP(F5767,Table!$A$2:$C$121,2,0)</f>
        <v>8</v>
      </c>
      <c r="I5767" s="26">
        <f>VLOOKUP(F5767,Table!$A$2:$C$121,3,0)</f>
        <v>4</v>
      </c>
      <c r="J5767" s="17" t="s">
        <v>11367</v>
      </c>
      <c r="K5767" s="25" t="str">
        <f>LEFT(J5767,MIN(FIND({0,1,2,3,4,5,6,7,8,9},ASC(J5767)&amp;1234567890))-1)</f>
        <v>Tb</v>
      </c>
      <c r="L5767" s="25">
        <f t="shared" si="181"/>
        <v>2</v>
      </c>
      <c r="M5767" s="25">
        <f>VLOOKUP(K5767,Table!$A$2:$C$121,2,0)</f>
        <v>3</v>
      </c>
      <c r="N5767" s="26">
        <f>VLOOKUP(K5767,Table!$A$2:$C$121,3,0)</f>
        <v>6</v>
      </c>
      <c r="O5767" s="13" t="str">
        <f>VLOOKUP(A5767,Table!$U$1:$V$230,2,0)</f>
        <v>Trigonal</v>
      </c>
      <c r="P5767" s="1"/>
    </row>
    <row r="5768" spans="1:16">
      <c r="A5768" s="12">
        <v>166</v>
      </c>
      <c r="B5768" s="12">
        <v>633896</v>
      </c>
      <c r="C5768" s="12" t="s">
        <v>6050</v>
      </c>
      <c r="D5768" s="12" t="s">
        <v>6351</v>
      </c>
      <c r="E5768" s="17" t="s">
        <v>11363</v>
      </c>
      <c r="F5768" s="25" t="str">
        <f>LEFT(E5768,MIN(FIND({0,1,2,3,4,5,6,7,8,9},ASC(E5768)&amp;1234567890))-1)</f>
        <v>Th</v>
      </c>
      <c r="G5768" s="25">
        <f t="shared" si="180"/>
        <v>1</v>
      </c>
      <c r="H5768" s="25">
        <f>VLOOKUP(F5768,Table!$A$2:$C$121,2,0)</f>
        <v>3</v>
      </c>
      <c r="I5768" s="26">
        <f>VLOOKUP(F5768,Table!$A$2:$C$121,3,0)</f>
        <v>7</v>
      </c>
      <c r="J5768" s="17" t="s">
        <v>11292</v>
      </c>
      <c r="K5768" s="25" t="str">
        <f>LEFT(J5768,MIN(FIND({0,1,2,3,4,5,6,7,8,9},ASC(J5768)&amp;1234567890))-1)</f>
        <v>Fe</v>
      </c>
      <c r="L5768" s="25">
        <f t="shared" si="181"/>
        <v>3</v>
      </c>
      <c r="M5768" s="25">
        <f>VLOOKUP(K5768,Table!$A$2:$C$121,2,0)</f>
        <v>8</v>
      </c>
      <c r="N5768" s="26">
        <f>VLOOKUP(K5768,Table!$A$2:$C$121,3,0)</f>
        <v>4</v>
      </c>
      <c r="O5768" s="13" t="str">
        <f>VLOOKUP(A5768,Table!$U$1:$V$230,2,0)</f>
        <v>Trigonal</v>
      </c>
      <c r="P5768" s="1"/>
    </row>
    <row r="5769" spans="1:16">
      <c r="A5769" s="12">
        <v>166</v>
      </c>
      <c r="B5769" s="12">
        <v>633899</v>
      </c>
      <c r="C5769" s="12" t="s">
        <v>6050</v>
      </c>
      <c r="D5769" s="12" t="s">
        <v>6352</v>
      </c>
      <c r="E5769" s="17" t="s">
        <v>64</v>
      </c>
      <c r="F5769" s="25" t="str">
        <f>LEFT(E5769,MIN(FIND({0,1,2,3,4,5,6,7,8,9},ASC(E5769)&amp;1234567890))-1)</f>
        <v>Fe</v>
      </c>
      <c r="G5769" s="25">
        <f t="shared" si="180"/>
        <v>7</v>
      </c>
      <c r="H5769" s="25">
        <f>VLOOKUP(F5769,Table!$A$2:$C$121,2,0)</f>
        <v>8</v>
      </c>
      <c r="I5769" s="26">
        <f>VLOOKUP(F5769,Table!$A$2:$C$121,3,0)</f>
        <v>4</v>
      </c>
      <c r="J5769" s="17" t="s">
        <v>11494</v>
      </c>
      <c r="K5769" s="25" t="str">
        <f>LEFT(J5769,MIN(FIND({0,1,2,3,4,5,6,7,8,9},ASC(J5769)&amp;1234567890))-1)</f>
        <v>Th</v>
      </c>
      <c r="L5769" s="25">
        <f t="shared" si="181"/>
        <v>2</v>
      </c>
      <c r="M5769" s="25">
        <f>VLOOKUP(K5769,Table!$A$2:$C$121,2,0)</f>
        <v>3</v>
      </c>
      <c r="N5769" s="26">
        <f>VLOOKUP(K5769,Table!$A$2:$C$121,3,0)</f>
        <v>7</v>
      </c>
      <c r="O5769" s="13" t="str">
        <f>VLOOKUP(A5769,Table!$U$1:$V$230,2,0)</f>
        <v>Trigonal</v>
      </c>
      <c r="P5769" s="1"/>
    </row>
    <row r="5770" spans="1:16">
      <c r="A5770" s="12">
        <v>166</v>
      </c>
      <c r="B5770" s="12">
        <v>633986</v>
      </c>
      <c r="C5770" s="12" t="s">
        <v>6050</v>
      </c>
      <c r="D5770" s="12" t="s">
        <v>6353</v>
      </c>
      <c r="E5770" s="17" t="s">
        <v>11292</v>
      </c>
      <c r="F5770" s="25" t="str">
        <f>LEFT(E5770,MIN(FIND({0,1,2,3,4,5,6,7,8,9},ASC(E5770)&amp;1234567890))-1)</f>
        <v>Fe</v>
      </c>
      <c r="G5770" s="25">
        <f t="shared" si="180"/>
        <v>3</v>
      </c>
      <c r="H5770" s="25">
        <f>VLOOKUP(F5770,Table!$A$2:$C$121,2,0)</f>
        <v>8</v>
      </c>
      <c r="I5770" s="26">
        <f>VLOOKUP(F5770,Table!$A$2:$C$121,3,0)</f>
        <v>4</v>
      </c>
      <c r="J5770" s="17" t="s">
        <v>11334</v>
      </c>
      <c r="K5770" s="25" t="str">
        <f>LEFT(J5770,MIN(FIND({0,1,2,3,4,5,6,7,8,9},ASC(J5770)&amp;1234567890))-1)</f>
        <v>Tm</v>
      </c>
      <c r="L5770" s="25">
        <f t="shared" si="181"/>
        <v>1</v>
      </c>
      <c r="M5770" s="25">
        <f>VLOOKUP(K5770,Table!$A$2:$C$121,2,0)</f>
        <v>3</v>
      </c>
      <c r="N5770" s="26">
        <f>VLOOKUP(K5770,Table!$A$2:$C$121,3,0)</f>
        <v>6</v>
      </c>
      <c r="O5770" s="13" t="str">
        <f>VLOOKUP(A5770,Table!$U$1:$V$230,2,0)</f>
        <v>Trigonal</v>
      </c>
      <c r="P5770" s="1"/>
    </row>
    <row r="5771" spans="1:16">
      <c r="A5771" s="12">
        <v>166</v>
      </c>
      <c r="B5771" s="12">
        <v>634080</v>
      </c>
      <c r="C5771" s="12" t="s">
        <v>6050</v>
      </c>
      <c r="D5771" s="12" t="s">
        <v>6354</v>
      </c>
      <c r="E5771" s="17" t="s">
        <v>11292</v>
      </c>
      <c r="F5771" s="25" t="str">
        <f>LEFT(E5771,MIN(FIND({0,1,2,3,4,5,6,7,8,9},ASC(E5771)&amp;1234567890))-1)</f>
        <v>Fe</v>
      </c>
      <c r="G5771" s="25">
        <f t="shared" si="180"/>
        <v>3</v>
      </c>
      <c r="H5771" s="25">
        <f>VLOOKUP(F5771,Table!$A$2:$C$121,2,0)</f>
        <v>8</v>
      </c>
      <c r="I5771" s="26">
        <f>VLOOKUP(F5771,Table!$A$2:$C$121,3,0)</f>
        <v>4</v>
      </c>
      <c r="J5771" s="17" t="s">
        <v>11336</v>
      </c>
      <c r="K5771" s="25" t="str">
        <f>LEFT(J5771,MIN(FIND({0,1,2,3,4,5,6,7,8,9},ASC(J5771)&amp;1234567890))-1)</f>
        <v>Y</v>
      </c>
      <c r="L5771" s="25">
        <f t="shared" si="181"/>
        <v>1</v>
      </c>
      <c r="M5771" s="25">
        <f>VLOOKUP(K5771,Table!$A$2:$C$121,2,0)</f>
        <v>3</v>
      </c>
      <c r="N5771" s="26">
        <f>VLOOKUP(K5771,Table!$A$2:$C$121,3,0)</f>
        <v>5</v>
      </c>
      <c r="O5771" s="13" t="str">
        <f>VLOOKUP(A5771,Table!$U$1:$V$230,2,0)</f>
        <v>Trigonal</v>
      </c>
      <c r="P5771" s="1"/>
    </row>
    <row r="5772" spans="1:16">
      <c r="A5772" s="12">
        <v>166</v>
      </c>
      <c r="B5772" s="12">
        <v>634081</v>
      </c>
      <c r="C5772" s="12" t="s">
        <v>6050</v>
      </c>
      <c r="D5772" s="12" t="s">
        <v>6355</v>
      </c>
      <c r="E5772" s="17" t="s">
        <v>11329</v>
      </c>
      <c r="F5772" s="25" t="str">
        <f>LEFT(E5772,MIN(FIND({0,1,2,3,4,5,6,7,8,9},ASC(E5772)&amp;1234567890))-1)</f>
        <v>Y</v>
      </c>
      <c r="G5772" s="25">
        <f t="shared" si="180"/>
        <v>2</v>
      </c>
      <c r="H5772" s="25">
        <f>VLOOKUP(F5772,Table!$A$2:$C$121,2,0)</f>
        <v>3</v>
      </c>
      <c r="I5772" s="26">
        <f>VLOOKUP(F5772,Table!$A$2:$C$121,3,0)</f>
        <v>5</v>
      </c>
      <c r="J5772" s="17" t="s">
        <v>11493</v>
      </c>
      <c r="K5772" s="25" t="str">
        <f>LEFT(J5772,MIN(FIND({0,1,2,3,4,5,6,7,8,9},ASC(J5772)&amp;1234567890))-1)</f>
        <v>Fe</v>
      </c>
      <c r="L5772" s="25">
        <f t="shared" si="181"/>
        <v>17</v>
      </c>
      <c r="M5772" s="25">
        <f>VLOOKUP(K5772,Table!$A$2:$C$121,2,0)</f>
        <v>8</v>
      </c>
      <c r="N5772" s="26">
        <f>VLOOKUP(K5772,Table!$A$2:$C$121,3,0)</f>
        <v>4</v>
      </c>
      <c r="O5772" s="13" t="str">
        <f>VLOOKUP(A5772,Table!$U$1:$V$230,2,0)</f>
        <v>Trigonal</v>
      </c>
      <c r="P5772" s="1"/>
    </row>
    <row r="5773" spans="1:16">
      <c r="A5773" s="12">
        <v>166</v>
      </c>
      <c r="B5773" s="12">
        <v>634521</v>
      </c>
      <c r="C5773" s="12" t="s">
        <v>6050</v>
      </c>
      <c r="D5773" s="12" t="s">
        <v>6356</v>
      </c>
      <c r="E5773" s="17" t="s">
        <v>11497</v>
      </c>
      <c r="F5773" s="25" t="str">
        <f>LEFT(E5773,MIN(FIND({0,1,2,3,4,5,6,7,8,9},ASC(E5773)&amp;1234567890))-1)</f>
        <v>Ga</v>
      </c>
      <c r="G5773" s="25">
        <f t="shared" si="180"/>
        <v>7</v>
      </c>
      <c r="H5773" s="25">
        <f>VLOOKUP(F5773,Table!$A$2:$C$121,2,0)</f>
        <v>13</v>
      </c>
      <c r="I5773" s="26">
        <f>VLOOKUP(F5773,Table!$A$2:$C$121,3,0)</f>
        <v>4</v>
      </c>
      <c r="J5773" s="17" t="s">
        <v>11404</v>
      </c>
      <c r="K5773" s="25" t="str">
        <f>LEFT(J5773,MIN(FIND({0,1,2,3,4,5,6,7,8,9},ASC(J5773)&amp;1234567890))-1)</f>
        <v>Li</v>
      </c>
      <c r="L5773" s="25">
        <f t="shared" si="181"/>
        <v>2</v>
      </c>
      <c r="M5773" s="25">
        <f>VLOOKUP(K5773,Table!$A$2:$C$121,2,0)</f>
        <v>1</v>
      </c>
      <c r="N5773" s="26">
        <f>VLOOKUP(K5773,Table!$A$2:$C$121,3,0)</f>
        <v>2</v>
      </c>
      <c r="O5773" s="13" t="str">
        <f>VLOOKUP(A5773,Table!$U$1:$V$230,2,0)</f>
        <v>Trigonal</v>
      </c>
      <c r="P5773" s="1"/>
    </row>
    <row r="5774" spans="1:16">
      <c r="A5774" s="12">
        <v>166</v>
      </c>
      <c r="B5774" s="12">
        <v>634526</v>
      </c>
      <c r="C5774" s="12" t="s">
        <v>6050</v>
      </c>
      <c r="D5774" s="12" t="s">
        <v>6357</v>
      </c>
      <c r="E5774" s="17" t="s">
        <v>11925</v>
      </c>
      <c r="F5774" s="25" t="str">
        <f>LEFT(E5774,MIN(FIND({0,1,2,3,4,5,6,7,8,9},ASC(E5774)&amp;1234567890))-1)</f>
        <v>Li</v>
      </c>
      <c r="G5774" s="25">
        <f t="shared" si="180"/>
        <v>3</v>
      </c>
      <c r="H5774" s="25">
        <f>VLOOKUP(F5774,Table!$A$2:$C$121,2,0)</f>
        <v>1</v>
      </c>
      <c r="I5774" s="26">
        <f>VLOOKUP(F5774,Table!$A$2:$C$121,3,0)</f>
        <v>2</v>
      </c>
      <c r="J5774" s="17" t="s">
        <v>12961</v>
      </c>
      <c r="K5774" s="25" t="str">
        <f>LEFT(J5774,MIN(FIND({0,1,2,3,4,5,6,7,8,9},ASC(J5774)&amp;1234567890))-1)</f>
        <v>Ga</v>
      </c>
      <c r="L5774" s="25">
        <f t="shared" si="181"/>
        <v>14</v>
      </c>
      <c r="M5774" s="25">
        <f>VLOOKUP(K5774,Table!$A$2:$C$121,2,0)</f>
        <v>13</v>
      </c>
      <c r="N5774" s="26">
        <f>VLOOKUP(K5774,Table!$A$2:$C$121,3,0)</f>
        <v>4</v>
      </c>
      <c r="O5774" s="13" t="str">
        <f>VLOOKUP(A5774,Table!$U$1:$V$230,2,0)</f>
        <v>Trigonal</v>
      </c>
      <c r="P5774" s="1"/>
    </row>
    <row r="5775" spans="1:16">
      <c r="A5775" s="12">
        <v>166</v>
      </c>
      <c r="B5775" s="12">
        <v>635031</v>
      </c>
      <c r="C5775" s="12" t="s">
        <v>6050</v>
      </c>
      <c r="D5775" s="12" t="s">
        <v>6358</v>
      </c>
      <c r="E5775" s="17" t="s">
        <v>366</v>
      </c>
      <c r="F5775" s="25" t="str">
        <f>LEFT(E5775,MIN(FIND({0,1,2,3,4,5,6,7,8,9},ASC(E5775)&amp;1234567890))-1)</f>
        <v>Ga</v>
      </c>
      <c r="G5775" s="25">
        <f t="shared" si="180"/>
        <v>1</v>
      </c>
      <c r="H5775" s="25">
        <f>VLOOKUP(F5775,Table!$A$2:$C$121,2,0)</f>
        <v>13</v>
      </c>
      <c r="I5775" s="26">
        <f>VLOOKUP(F5775,Table!$A$2:$C$121,3,0)</f>
        <v>4</v>
      </c>
      <c r="J5775" s="17" t="s">
        <v>11467</v>
      </c>
      <c r="K5775" s="25" t="str">
        <f>LEFT(J5775,MIN(FIND({0,1,2,3,4,5,6,7,8,9},ASC(J5775)&amp;1234567890))-1)</f>
        <v>P</v>
      </c>
      <c r="L5775" s="25">
        <f t="shared" si="181"/>
        <v>1</v>
      </c>
      <c r="M5775" s="25">
        <f>VLOOKUP(K5775,Table!$A$2:$C$121,2,0)</f>
        <v>15</v>
      </c>
      <c r="N5775" s="26">
        <f>VLOOKUP(K5775,Table!$A$2:$C$121,3,0)</f>
        <v>3</v>
      </c>
      <c r="O5775" s="13" t="str">
        <f>VLOOKUP(A5775,Table!$U$1:$V$230,2,0)</f>
        <v>Trigonal</v>
      </c>
      <c r="P5775" s="1"/>
    </row>
    <row r="5776" spans="1:16">
      <c r="A5776" s="12">
        <v>166</v>
      </c>
      <c r="B5776" s="12">
        <v>635864</v>
      </c>
      <c r="C5776" s="12" t="s">
        <v>6050</v>
      </c>
      <c r="D5776" s="12" t="s">
        <v>6359</v>
      </c>
      <c r="E5776" s="17" t="s">
        <v>11306</v>
      </c>
      <c r="F5776" s="25" t="str">
        <f>LEFT(E5776,MIN(FIND({0,1,2,3,4,5,6,7,8,9},ASC(E5776)&amp;1234567890))-1)</f>
        <v>Gd</v>
      </c>
      <c r="G5776" s="25">
        <f t="shared" si="180"/>
        <v>1</v>
      </c>
      <c r="H5776" s="25">
        <f>VLOOKUP(F5776,Table!$A$2:$C$121,2,0)</f>
        <v>3</v>
      </c>
      <c r="I5776" s="26">
        <f>VLOOKUP(F5776,Table!$A$2:$C$121,3,0)</f>
        <v>6</v>
      </c>
      <c r="J5776" s="17" t="s">
        <v>11658</v>
      </c>
      <c r="K5776" s="25" t="str">
        <f>LEFT(J5776,MIN(FIND({0,1,2,3,4,5,6,7,8,9},ASC(J5776)&amp;1234567890))-1)</f>
        <v>Ir</v>
      </c>
      <c r="L5776" s="25">
        <f t="shared" si="181"/>
        <v>3</v>
      </c>
      <c r="M5776" s="25">
        <f>VLOOKUP(K5776,Table!$A$2:$C$121,2,0)</f>
        <v>9</v>
      </c>
      <c r="N5776" s="26">
        <f>VLOOKUP(K5776,Table!$A$2:$C$121,3,0)</f>
        <v>6</v>
      </c>
      <c r="O5776" s="13" t="str">
        <f>VLOOKUP(A5776,Table!$U$1:$V$230,2,0)</f>
        <v>Trigonal</v>
      </c>
      <c r="P5776" s="1"/>
    </row>
    <row r="5777" spans="1:16">
      <c r="A5777" s="12">
        <v>166</v>
      </c>
      <c r="B5777" s="12">
        <v>636007</v>
      </c>
      <c r="C5777" s="12" t="s">
        <v>6050</v>
      </c>
      <c r="D5777" s="12" t="s">
        <v>6360</v>
      </c>
      <c r="E5777" s="17" t="s">
        <v>12985</v>
      </c>
      <c r="F5777" s="25" t="str">
        <f>LEFT(E5777,MIN(FIND({0,1,2,3,4,5,6,7,8,9},ASC(E5777)&amp;1234567890))-1)</f>
        <v>Gd</v>
      </c>
      <c r="G5777" s="25">
        <f t="shared" si="180"/>
        <v>0.5</v>
      </c>
      <c r="H5777" s="25">
        <f>VLOOKUP(F5777,Table!$A$2:$C$121,2,0)</f>
        <v>3</v>
      </c>
      <c r="I5777" s="26">
        <f>VLOOKUP(F5777,Table!$A$2:$C$121,3,0)</f>
        <v>6</v>
      </c>
      <c r="J5777" s="17" t="s">
        <v>12868</v>
      </c>
      <c r="K5777" s="25" t="str">
        <f>LEFT(J5777,MIN(FIND({0,1,2,3,4,5,6,7,8,9},ASC(J5777)&amp;1234567890))-1)</f>
        <v>Nd</v>
      </c>
      <c r="L5777" s="25">
        <f t="shared" si="181"/>
        <v>0.5</v>
      </c>
      <c r="M5777" s="25">
        <f>VLOOKUP(K5777,Table!$A$2:$C$121,2,0)</f>
        <v>3</v>
      </c>
      <c r="N5777" s="26">
        <f>VLOOKUP(K5777,Table!$A$2:$C$121,3,0)</f>
        <v>6</v>
      </c>
      <c r="O5777" s="13" t="str">
        <f>VLOOKUP(A5777,Table!$U$1:$V$230,2,0)</f>
        <v>Trigonal</v>
      </c>
      <c r="P5777" s="1"/>
    </row>
    <row r="5778" spans="1:16">
      <c r="A5778" s="12">
        <v>166</v>
      </c>
      <c r="B5778" s="12">
        <v>638009</v>
      </c>
      <c r="C5778" s="12" t="s">
        <v>6050</v>
      </c>
      <c r="D5778" s="12" t="s">
        <v>6361</v>
      </c>
      <c r="E5778" s="17" t="s">
        <v>328</v>
      </c>
      <c r="F5778" s="25" t="str">
        <f>LEFT(E5778,MIN(FIND({0,1,2,3,4,5,6,7,8,9},ASC(E5778)&amp;1234567890))-1)</f>
        <v>Te</v>
      </c>
      <c r="G5778" s="25">
        <f t="shared" si="180"/>
        <v>1</v>
      </c>
      <c r="H5778" s="25">
        <f>VLOOKUP(F5778,Table!$A$2:$C$121,2,0)</f>
        <v>16</v>
      </c>
      <c r="I5778" s="26">
        <f>VLOOKUP(F5778,Table!$A$2:$C$121,3,0)</f>
        <v>5</v>
      </c>
      <c r="J5778" s="17" t="s">
        <v>544</v>
      </c>
      <c r="K5778" s="25" t="str">
        <f>LEFT(J5778,MIN(FIND({0,1,2,3,4,5,6,7,8,9},ASC(J5778)&amp;1234567890))-1)</f>
        <v>Ge</v>
      </c>
      <c r="L5778" s="25">
        <f t="shared" si="181"/>
        <v>1</v>
      </c>
      <c r="M5778" s="25">
        <f>VLOOKUP(K5778,Table!$A$2:$C$121,2,0)</f>
        <v>14</v>
      </c>
      <c r="N5778" s="26">
        <f>VLOOKUP(K5778,Table!$A$2:$C$121,3,0)</f>
        <v>4</v>
      </c>
      <c r="O5778" s="13" t="str">
        <f>VLOOKUP(A5778,Table!$U$1:$V$230,2,0)</f>
        <v>Trigonal</v>
      </c>
      <c r="P5778" s="1"/>
    </row>
    <row r="5779" spans="1:16">
      <c r="A5779" s="12">
        <v>166</v>
      </c>
      <c r="B5779" s="12">
        <v>639446</v>
      </c>
      <c r="C5779" s="12" t="s">
        <v>6050</v>
      </c>
      <c r="D5779" s="12" t="s">
        <v>6362</v>
      </c>
      <c r="E5779" s="17" t="s">
        <v>587</v>
      </c>
      <c r="F5779" s="25" t="str">
        <f>LEFT(E5779,MIN(FIND({0,1,2,3,4,5,6,7,8,9},ASC(E5779)&amp;1234567890))-1)</f>
        <v>Ho</v>
      </c>
      <c r="G5779" s="25">
        <f t="shared" si="180"/>
        <v>1</v>
      </c>
      <c r="H5779" s="25">
        <f>VLOOKUP(F5779,Table!$A$2:$C$121,2,0)</f>
        <v>3</v>
      </c>
      <c r="I5779" s="26">
        <f>VLOOKUP(F5779,Table!$A$2:$C$121,3,0)</f>
        <v>6</v>
      </c>
      <c r="J5779" s="17" t="s">
        <v>11359</v>
      </c>
      <c r="K5779" s="25" t="str">
        <f>LEFT(J5779,MIN(FIND({0,1,2,3,4,5,6,7,8,9},ASC(J5779)&amp;1234567890))-1)</f>
        <v>Ni</v>
      </c>
      <c r="L5779" s="25">
        <f t="shared" si="181"/>
        <v>3</v>
      </c>
      <c r="M5779" s="25">
        <f>VLOOKUP(K5779,Table!$A$2:$C$121,2,0)</f>
        <v>10</v>
      </c>
      <c r="N5779" s="26">
        <f>VLOOKUP(K5779,Table!$A$2:$C$121,3,0)</f>
        <v>4</v>
      </c>
      <c r="O5779" s="13" t="str">
        <f>VLOOKUP(A5779,Table!$U$1:$V$230,2,0)</f>
        <v>Trigonal</v>
      </c>
      <c r="P5779" s="1"/>
    </row>
    <row r="5780" spans="1:16">
      <c r="A5780" s="12">
        <v>166</v>
      </c>
      <c r="B5780" s="12">
        <v>639452</v>
      </c>
      <c r="C5780" s="12" t="s">
        <v>6050</v>
      </c>
      <c r="D5780" s="12" t="s">
        <v>6363</v>
      </c>
      <c r="E5780" s="17" t="s">
        <v>11314</v>
      </c>
      <c r="F5780" s="25" t="str">
        <f>LEFT(E5780,MIN(FIND({0,1,2,3,4,5,6,7,8,9},ASC(E5780)&amp;1234567890))-1)</f>
        <v>Ho</v>
      </c>
      <c r="G5780" s="25">
        <f t="shared" si="180"/>
        <v>2</v>
      </c>
      <c r="H5780" s="25">
        <f>VLOOKUP(F5780,Table!$A$2:$C$121,2,0)</f>
        <v>3</v>
      </c>
      <c r="I5780" s="26">
        <f>VLOOKUP(F5780,Table!$A$2:$C$121,3,0)</f>
        <v>6</v>
      </c>
      <c r="J5780" s="17" t="s">
        <v>340</v>
      </c>
      <c r="K5780" s="25" t="str">
        <f>LEFT(J5780,MIN(FIND({0,1,2,3,4,5,6,7,8,9},ASC(J5780)&amp;1234567890))-1)</f>
        <v>Ni</v>
      </c>
      <c r="L5780" s="25">
        <f t="shared" si="181"/>
        <v>7</v>
      </c>
      <c r="M5780" s="25">
        <f>VLOOKUP(K5780,Table!$A$2:$C$121,2,0)</f>
        <v>10</v>
      </c>
      <c r="N5780" s="26">
        <f>VLOOKUP(K5780,Table!$A$2:$C$121,3,0)</f>
        <v>4</v>
      </c>
      <c r="O5780" s="13" t="str">
        <f>VLOOKUP(A5780,Table!$U$1:$V$230,2,0)</f>
        <v>Trigonal</v>
      </c>
      <c r="P5780" s="1"/>
    </row>
    <row r="5781" spans="1:16">
      <c r="A5781" s="12">
        <v>166</v>
      </c>
      <c r="B5781" s="12">
        <v>640609</v>
      </c>
      <c r="C5781" s="12" t="s">
        <v>6050</v>
      </c>
      <c r="D5781" s="12" t="s">
        <v>1919</v>
      </c>
      <c r="E5781" s="17" t="s">
        <v>11641</v>
      </c>
      <c r="F5781" s="25" t="str">
        <f>LEFT(E5781,MIN(FIND({0,1,2,3,4,5,6,7,8,9},ASC(E5781)&amp;1234567890))-1)</f>
        <v>In</v>
      </c>
      <c r="G5781" s="25">
        <f t="shared" si="180"/>
        <v>2</v>
      </c>
      <c r="H5781" s="25">
        <f>VLOOKUP(F5781,Table!$A$2:$C$121,2,0)</f>
        <v>13</v>
      </c>
      <c r="I5781" s="26">
        <f>VLOOKUP(F5781,Table!$A$2:$C$121,3,0)</f>
        <v>5</v>
      </c>
      <c r="J5781" s="17" t="s">
        <v>36</v>
      </c>
      <c r="K5781" s="25" t="str">
        <f>LEFT(J5781,MIN(FIND({0,1,2,3,4,5,6,7,8,9},ASC(J5781)&amp;1234567890))-1)</f>
        <v>Te</v>
      </c>
      <c r="L5781" s="25">
        <f t="shared" si="181"/>
        <v>3</v>
      </c>
      <c r="M5781" s="25">
        <f>VLOOKUP(K5781,Table!$A$2:$C$121,2,0)</f>
        <v>16</v>
      </c>
      <c r="N5781" s="26">
        <f>VLOOKUP(K5781,Table!$A$2:$C$121,3,0)</f>
        <v>5</v>
      </c>
      <c r="O5781" s="13" t="str">
        <f>VLOOKUP(A5781,Table!$U$1:$V$230,2,0)</f>
        <v>Trigonal</v>
      </c>
      <c r="P5781" s="1"/>
    </row>
    <row r="5782" spans="1:16">
      <c r="A5782" s="12">
        <v>166</v>
      </c>
      <c r="B5782" s="12">
        <v>640738</v>
      </c>
      <c r="C5782" s="12" t="s">
        <v>6050</v>
      </c>
      <c r="D5782" s="12" t="s">
        <v>6364</v>
      </c>
      <c r="E5782" s="17" t="s">
        <v>11658</v>
      </c>
      <c r="F5782" s="25" t="str">
        <f>LEFT(E5782,MIN(FIND({0,1,2,3,4,5,6,7,8,9},ASC(E5782)&amp;1234567890))-1)</f>
        <v>Ir</v>
      </c>
      <c r="G5782" s="25">
        <f t="shared" si="180"/>
        <v>3</v>
      </c>
      <c r="H5782" s="25">
        <f>VLOOKUP(F5782,Table!$A$2:$C$121,2,0)</f>
        <v>9</v>
      </c>
      <c r="I5782" s="26">
        <f>VLOOKUP(F5782,Table!$A$2:$C$121,3,0)</f>
        <v>6</v>
      </c>
      <c r="J5782" s="17" t="s">
        <v>46</v>
      </c>
      <c r="K5782" s="25" t="str">
        <f>LEFT(J5782,MIN(FIND({0,1,2,3,4,5,6,7,8,9},ASC(J5782)&amp;1234567890))-1)</f>
        <v>La</v>
      </c>
      <c r="L5782" s="25">
        <f t="shared" si="181"/>
        <v>1</v>
      </c>
      <c r="M5782" s="25">
        <f>VLOOKUP(K5782,Table!$A$2:$C$121,2,0)</f>
        <v>3</v>
      </c>
      <c r="N5782" s="26">
        <f>VLOOKUP(K5782,Table!$A$2:$C$121,3,0)</f>
        <v>6</v>
      </c>
      <c r="O5782" s="13" t="str">
        <f>VLOOKUP(A5782,Table!$U$1:$V$230,2,0)</f>
        <v>Trigonal</v>
      </c>
      <c r="P5782" s="1"/>
    </row>
    <row r="5783" spans="1:16">
      <c r="A5783" s="12">
        <v>166</v>
      </c>
      <c r="B5783" s="12">
        <v>640751</v>
      </c>
      <c r="C5783" s="12" t="s">
        <v>6050</v>
      </c>
      <c r="D5783" s="12" t="s">
        <v>6365</v>
      </c>
      <c r="E5783" s="17" t="s">
        <v>11328</v>
      </c>
      <c r="F5783" s="25" t="str">
        <f>LEFT(E5783,MIN(FIND({0,1,2,3,4,5,6,7,8,9},ASC(E5783)&amp;1234567890))-1)</f>
        <v>La</v>
      </c>
      <c r="G5783" s="25">
        <f t="shared" si="180"/>
        <v>2</v>
      </c>
      <c r="H5783" s="25">
        <f>VLOOKUP(F5783,Table!$A$2:$C$121,2,0)</f>
        <v>3</v>
      </c>
      <c r="I5783" s="26">
        <f>VLOOKUP(F5783,Table!$A$2:$C$121,3,0)</f>
        <v>6</v>
      </c>
      <c r="J5783" s="17" t="s">
        <v>12791</v>
      </c>
      <c r="K5783" s="25" t="str">
        <f>LEFT(J5783,MIN(FIND({0,1,2,3,4,5,6,7,8,9},ASC(J5783)&amp;1234567890))-1)</f>
        <v>Ir</v>
      </c>
      <c r="L5783" s="25">
        <f t="shared" si="181"/>
        <v>7</v>
      </c>
      <c r="M5783" s="25">
        <f>VLOOKUP(K5783,Table!$A$2:$C$121,2,0)</f>
        <v>9</v>
      </c>
      <c r="N5783" s="26">
        <f>VLOOKUP(K5783,Table!$A$2:$C$121,3,0)</f>
        <v>6</v>
      </c>
      <c r="O5783" s="13" t="str">
        <f>VLOOKUP(A5783,Table!$U$1:$V$230,2,0)</f>
        <v>Trigonal</v>
      </c>
      <c r="P5783" s="1"/>
    </row>
    <row r="5784" spans="1:16">
      <c r="A5784" s="12">
        <v>166</v>
      </c>
      <c r="B5784" s="12">
        <v>640862</v>
      </c>
      <c r="C5784" s="12" t="s">
        <v>6050</v>
      </c>
      <c r="D5784" s="12" t="s">
        <v>6366</v>
      </c>
      <c r="E5784" s="17" t="s">
        <v>12791</v>
      </c>
      <c r="F5784" s="25" t="str">
        <f>LEFT(E5784,MIN(FIND({0,1,2,3,4,5,6,7,8,9},ASC(E5784)&amp;1234567890))-1)</f>
        <v>Ir</v>
      </c>
      <c r="G5784" s="25">
        <f t="shared" si="180"/>
        <v>7</v>
      </c>
      <c r="H5784" s="25">
        <f>VLOOKUP(F5784,Table!$A$2:$C$121,2,0)</f>
        <v>9</v>
      </c>
      <c r="I5784" s="26">
        <f>VLOOKUP(F5784,Table!$A$2:$C$121,3,0)</f>
        <v>6</v>
      </c>
      <c r="J5784" s="17" t="s">
        <v>412</v>
      </c>
      <c r="K5784" s="25" t="str">
        <f>LEFT(J5784,MIN(FIND({0,1,2,3,4,5,6,7,8,9},ASC(J5784)&amp;1234567890))-1)</f>
        <v>Nd</v>
      </c>
      <c r="L5784" s="25">
        <f t="shared" si="181"/>
        <v>2</v>
      </c>
      <c r="M5784" s="25">
        <f>VLOOKUP(K5784,Table!$A$2:$C$121,2,0)</f>
        <v>3</v>
      </c>
      <c r="N5784" s="26">
        <f>VLOOKUP(K5784,Table!$A$2:$C$121,3,0)</f>
        <v>6</v>
      </c>
      <c r="O5784" s="13" t="str">
        <f>VLOOKUP(A5784,Table!$U$1:$V$230,2,0)</f>
        <v>Trigonal</v>
      </c>
      <c r="P5784" s="1"/>
    </row>
    <row r="5785" spans="1:16">
      <c r="A5785" s="12">
        <v>166</v>
      </c>
      <c r="B5785" s="12">
        <v>640864</v>
      </c>
      <c r="C5785" s="12" t="s">
        <v>6050</v>
      </c>
      <c r="D5785" s="12" t="s">
        <v>6367</v>
      </c>
      <c r="E5785" s="17" t="s">
        <v>11658</v>
      </c>
      <c r="F5785" s="25" t="str">
        <f>LEFT(E5785,MIN(FIND({0,1,2,3,4,5,6,7,8,9},ASC(E5785)&amp;1234567890))-1)</f>
        <v>Ir</v>
      </c>
      <c r="G5785" s="25">
        <f t="shared" si="180"/>
        <v>3</v>
      </c>
      <c r="H5785" s="25">
        <f>VLOOKUP(F5785,Table!$A$2:$C$121,2,0)</f>
        <v>9</v>
      </c>
      <c r="I5785" s="26">
        <f>VLOOKUP(F5785,Table!$A$2:$C$121,3,0)</f>
        <v>6</v>
      </c>
      <c r="J5785" s="17" t="s">
        <v>615</v>
      </c>
      <c r="K5785" s="25" t="str">
        <f>LEFT(J5785,MIN(FIND({0,1,2,3,4,5,6,7,8,9},ASC(J5785)&amp;1234567890))-1)</f>
        <v>Nd</v>
      </c>
      <c r="L5785" s="25">
        <f t="shared" si="181"/>
        <v>1</v>
      </c>
      <c r="M5785" s="25">
        <f>VLOOKUP(K5785,Table!$A$2:$C$121,2,0)</f>
        <v>3</v>
      </c>
      <c r="N5785" s="26">
        <f>VLOOKUP(K5785,Table!$A$2:$C$121,3,0)</f>
        <v>6</v>
      </c>
      <c r="O5785" s="13" t="str">
        <f>VLOOKUP(A5785,Table!$U$1:$V$230,2,0)</f>
        <v>Trigonal</v>
      </c>
      <c r="P5785" s="1"/>
    </row>
    <row r="5786" spans="1:16">
      <c r="A5786" s="12">
        <v>166</v>
      </c>
      <c r="B5786" s="12">
        <v>641184</v>
      </c>
      <c r="C5786" s="12" t="s">
        <v>6050</v>
      </c>
      <c r="D5786" s="12" t="s">
        <v>6368</v>
      </c>
      <c r="E5786" s="17" t="s">
        <v>11658</v>
      </c>
      <c r="F5786" s="25" t="str">
        <f>LEFT(E5786,MIN(FIND({0,1,2,3,4,5,6,7,8,9},ASC(E5786)&amp;1234567890))-1)</f>
        <v>Ir</v>
      </c>
      <c r="G5786" s="25">
        <f t="shared" si="180"/>
        <v>3</v>
      </c>
      <c r="H5786" s="25">
        <f>VLOOKUP(F5786,Table!$A$2:$C$121,2,0)</f>
        <v>9</v>
      </c>
      <c r="I5786" s="26">
        <f>VLOOKUP(F5786,Table!$A$2:$C$121,3,0)</f>
        <v>6</v>
      </c>
      <c r="J5786" s="17" t="s">
        <v>11336</v>
      </c>
      <c r="K5786" s="25" t="str">
        <f>LEFT(J5786,MIN(FIND({0,1,2,3,4,5,6,7,8,9},ASC(J5786)&amp;1234567890))-1)</f>
        <v>Y</v>
      </c>
      <c r="L5786" s="25">
        <f t="shared" si="181"/>
        <v>1</v>
      </c>
      <c r="M5786" s="25">
        <f>VLOOKUP(K5786,Table!$A$2:$C$121,2,0)</f>
        <v>3</v>
      </c>
      <c r="N5786" s="26">
        <f>VLOOKUP(K5786,Table!$A$2:$C$121,3,0)</f>
        <v>5</v>
      </c>
      <c r="O5786" s="13" t="str">
        <f>VLOOKUP(A5786,Table!$U$1:$V$230,2,0)</f>
        <v>Trigonal</v>
      </c>
      <c r="P5786" s="1"/>
    </row>
    <row r="5787" spans="1:16">
      <c r="A5787" s="12">
        <v>166</v>
      </c>
      <c r="B5787" s="12">
        <v>641495</v>
      </c>
      <c r="C5787" s="12" t="s">
        <v>6050</v>
      </c>
      <c r="D5787" s="12" t="s">
        <v>6369</v>
      </c>
      <c r="E5787" s="17" t="s">
        <v>46</v>
      </c>
      <c r="F5787" s="25" t="str">
        <f>LEFT(E5787,MIN(FIND({0,1,2,3,4,5,6,7,8,9},ASC(E5787)&amp;1234567890))-1)</f>
        <v>La</v>
      </c>
      <c r="G5787" s="25">
        <f t="shared" si="180"/>
        <v>1</v>
      </c>
      <c r="H5787" s="25">
        <f>VLOOKUP(F5787,Table!$A$2:$C$121,2,0)</f>
        <v>3</v>
      </c>
      <c r="I5787" s="26">
        <f>VLOOKUP(F5787,Table!$A$2:$C$121,3,0)</f>
        <v>6</v>
      </c>
      <c r="J5787" s="17" t="s">
        <v>11359</v>
      </c>
      <c r="K5787" s="25" t="str">
        <f>LEFT(J5787,MIN(FIND({0,1,2,3,4,5,6,7,8,9},ASC(J5787)&amp;1234567890))-1)</f>
        <v>Ni</v>
      </c>
      <c r="L5787" s="25">
        <f t="shared" si="181"/>
        <v>3</v>
      </c>
      <c r="M5787" s="25">
        <f>VLOOKUP(K5787,Table!$A$2:$C$121,2,0)</f>
        <v>10</v>
      </c>
      <c r="N5787" s="26">
        <f>VLOOKUP(K5787,Table!$A$2:$C$121,3,0)</f>
        <v>4</v>
      </c>
      <c r="O5787" s="13" t="str">
        <f>VLOOKUP(A5787,Table!$U$1:$V$230,2,0)</f>
        <v>Trigonal</v>
      </c>
      <c r="P5787" s="1"/>
    </row>
    <row r="5788" spans="1:16">
      <c r="A5788" s="12">
        <v>166</v>
      </c>
      <c r="B5788" s="12">
        <v>641502</v>
      </c>
      <c r="C5788" s="12" t="s">
        <v>6050</v>
      </c>
      <c r="D5788" s="12" t="s">
        <v>6370</v>
      </c>
      <c r="E5788" s="17" t="s">
        <v>11328</v>
      </c>
      <c r="F5788" s="25" t="str">
        <f>LEFT(E5788,MIN(FIND({0,1,2,3,4,5,6,7,8,9},ASC(E5788)&amp;1234567890))-1)</f>
        <v>La</v>
      </c>
      <c r="G5788" s="25">
        <f t="shared" si="180"/>
        <v>2</v>
      </c>
      <c r="H5788" s="25">
        <f>VLOOKUP(F5788,Table!$A$2:$C$121,2,0)</f>
        <v>3</v>
      </c>
      <c r="I5788" s="26">
        <f>VLOOKUP(F5788,Table!$A$2:$C$121,3,0)</f>
        <v>6</v>
      </c>
      <c r="J5788" s="17" t="s">
        <v>340</v>
      </c>
      <c r="K5788" s="25" t="str">
        <f>LEFT(J5788,MIN(FIND({0,1,2,3,4,5,6,7,8,9},ASC(J5788)&amp;1234567890))-1)</f>
        <v>Ni</v>
      </c>
      <c r="L5788" s="25">
        <f t="shared" si="181"/>
        <v>7</v>
      </c>
      <c r="M5788" s="25">
        <f>VLOOKUP(K5788,Table!$A$2:$C$121,2,0)</f>
        <v>10</v>
      </c>
      <c r="N5788" s="26">
        <f>VLOOKUP(K5788,Table!$A$2:$C$121,3,0)</f>
        <v>4</v>
      </c>
      <c r="O5788" s="13" t="str">
        <f>VLOOKUP(A5788,Table!$U$1:$V$230,2,0)</f>
        <v>Trigonal</v>
      </c>
      <c r="P5788" s="1"/>
    </row>
    <row r="5789" spans="1:16">
      <c r="A5789" s="12">
        <v>166</v>
      </c>
      <c r="B5789" s="12">
        <v>641724</v>
      </c>
      <c r="C5789" s="12" t="s">
        <v>6050</v>
      </c>
      <c r="D5789" s="12" t="s">
        <v>6371</v>
      </c>
      <c r="E5789" s="17" t="s">
        <v>46</v>
      </c>
      <c r="F5789" s="25" t="str">
        <f>LEFT(E5789,MIN(FIND({0,1,2,3,4,5,6,7,8,9},ASC(E5789)&amp;1234567890))-1)</f>
        <v>La</v>
      </c>
      <c r="G5789" s="25">
        <f t="shared" si="180"/>
        <v>1</v>
      </c>
      <c r="H5789" s="25">
        <f>VLOOKUP(F5789,Table!$A$2:$C$121,2,0)</f>
        <v>3</v>
      </c>
      <c r="I5789" s="26">
        <f>VLOOKUP(F5789,Table!$A$2:$C$121,3,0)</f>
        <v>6</v>
      </c>
      <c r="J5789" s="17" t="s">
        <v>424</v>
      </c>
      <c r="K5789" s="25" t="str">
        <f>LEFT(J5789,MIN(FIND({0,1,2,3,4,5,6,7,8,9},ASC(J5789)&amp;1234567890))-1)</f>
        <v>Rh</v>
      </c>
      <c r="L5789" s="25">
        <f t="shared" si="181"/>
        <v>3</v>
      </c>
      <c r="M5789" s="25">
        <f>VLOOKUP(K5789,Table!$A$2:$C$121,2,0)</f>
        <v>9</v>
      </c>
      <c r="N5789" s="26">
        <f>VLOOKUP(K5789,Table!$A$2:$C$121,3,0)</f>
        <v>5</v>
      </c>
      <c r="O5789" s="13" t="str">
        <f>VLOOKUP(A5789,Table!$U$1:$V$230,2,0)</f>
        <v>Trigonal</v>
      </c>
      <c r="P5789" s="1"/>
    </row>
    <row r="5790" spans="1:16">
      <c r="A5790" s="12">
        <v>166</v>
      </c>
      <c r="B5790" s="12">
        <v>641740</v>
      </c>
      <c r="C5790" s="12" t="s">
        <v>6050</v>
      </c>
      <c r="D5790" s="12" t="s">
        <v>6372</v>
      </c>
      <c r="E5790" s="17" t="s">
        <v>11328</v>
      </c>
      <c r="F5790" s="25" t="str">
        <f>LEFT(E5790,MIN(FIND({0,1,2,3,4,5,6,7,8,9},ASC(E5790)&amp;1234567890))-1)</f>
        <v>La</v>
      </c>
      <c r="G5790" s="25">
        <f t="shared" si="180"/>
        <v>2</v>
      </c>
      <c r="H5790" s="25">
        <f>VLOOKUP(F5790,Table!$A$2:$C$121,2,0)</f>
        <v>3</v>
      </c>
      <c r="I5790" s="26">
        <f>VLOOKUP(F5790,Table!$A$2:$C$121,3,0)</f>
        <v>6</v>
      </c>
      <c r="J5790" s="17" t="s">
        <v>12986</v>
      </c>
      <c r="K5790" s="25" t="str">
        <f>LEFT(J5790,MIN(FIND({0,1,2,3,4,5,6,7,8,9},ASC(J5790)&amp;1234567890))-1)</f>
        <v>Rh</v>
      </c>
      <c r="L5790" s="25">
        <f t="shared" si="181"/>
        <v>7</v>
      </c>
      <c r="M5790" s="25">
        <f>VLOOKUP(K5790,Table!$A$2:$C$121,2,0)</f>
        <v>9</v>
      </c>
      <c r="N5790" s="26">
        <f>VLOOKUP(K5790,Table!$A$2:$C$121,3,0)</f>
        <v>5</v>
      </c>
      <c r="O5790" s="13" t="str">
        <f>VLOOKUP(A5790,Table!$U$1:$V$230,2,0)</f>
        <v>Trigonal</v>
      </c>
      <c r="P5790" s="1"/>
    </row>
    <row r="5791" spans="1:16">
      <c r="A5791" s="12">
        <v>166</v>
      </c>
      <c r="B5791" s="12">
        <v>643625</v>
      </c>
      <c r="C5791" s="12" t="s">
        <v>6050</v>
      </c>
      <c r="D5791" s="12" t="s">
        <v>6373</v>
      </c>
      <c r="E5791" s="17" t="s">
        <v>440</v>
      </c>
      <c r="F5791" s="25" t="str">
        <f>LEFT(E5791,MIN(FIND({0,1,2,3,4,5,6,7,8,9},ASC(E5791)&amp;1234567890))-1)</f>
        <v>Mn</v>
      </c>
      <c r="G5791" s="25">
        <f t="shared" si="180"/>
        <v>6</v>
      </c>
      <c r="H5791" s="25">
        <f>VLOOKUP(F5791,Table!$A$2:$C$121,2,0)</f>
        <v>7</v>
      </c>
      <c r="I5791" s="26">
        <f>VLOOKUP(F5791,Table!$A$2:$C$121,3,0)</f>
        <v>4</v>
      </c>
      <c r="J5791" s="17" t="s">
        <v>11951</v>
      </c>
      <c r="K5791" s="25" t="str">
        <f>LEFT(J5791,MIN(FIND({0,1,2,3,4,5,6,7,8,9},ASC(J5791)&amp;1234567890))-1)</f>
        <v>Si</v>
      </c>
      <c r="L5791" s="25">
        <f t="shared" si="181"/>
        <v>7</v>
      </c>
      <c r="M5791" s="25">
        <f>VLOOKUP(K5791,Table!$A$2:$C$121,2,0)</f>
        <v>14</v>
      </c>
      <c r="N5791" s="26">
        <f>VLOOKUP(K5791,Table!$A$2:$C$121,3,0)</f>
        <v>3</v>
      </c>
      <c r="O5791" s="13" t="str">
        <f>VLOOKUP(A5791,Table!$U$1:$V$230,2,0)</f>
        <v>Trigonal</v>
      </c>
      <c r="P5791" s="1"/>
    </row>
    <row r="5792" spans="1:16">
      <c r="A5792" s="12">
        <v>166</v>
      </c>
      <c r="B5792" s="12">
        <v>645077</v>
      </c>
      <c r="C5792" s="12" t="s">
        <v>6050</v>
      </c>
      <c r="D5792" s="12" t="s">
        <v>6374</v>
      </c>
      <c r="E5792" s="17" t="s">
        <v>11418</v>
      </c>
      <c r="F5792" s="25" t="str">
        <f>LEFT(E5792,MIN(FIND({0,1,2,3,4,5,6,7,8,9},ASC(E5792)&amp;1234567890))-1)</f>
        <v>Nb</v>
      </c>
      <c r="G5792" s="25">
        <f t="shared" si="180"/>
        <v>7</v>
      </c>
      <c r="H5792" s="25">
        <f>VLOOKUP(F5792,Table!$A$2:$C$121,2,0)</f>
        <v>5</v>
      </c>
      <c r="I5792" s="26">
        <f>VLOOKUP(F5792,Table!$A$2:$C$121,3,0)</f>
        <v>5</v>
      </c>
      <c r="J5792" s="17" t="s">
        <v>12087</v>
      </c>
      <c r="K5792" s="25" t="str">
        <f>LEFT(J5792,MIN(FIND({0,1,2,3,4,5,6,7,8,9},ASC(J5792)&amp;1234567890))-1)</f>
        <v>Ni</v>
      </c>
      <c r="L5792" s="25">
        <f t="shared" si="181"/>
        <v>6</v>
      </c>
      <c r="M5792" s="25">
        <f>VLOOKUP(K5792,Table!$A$2:$C$121,2,0)</f>
        <v>10</v>
      </c>
      <c r="N5792" s="26">
        <f>VLOOKUP(K5792,Table!$A$2:$C$121,3,0)</f>
        <v>4</v>
      </c>
      <c r="O5792" s="13" t="str">
        <f>VLOOKUP(A5792,Table!$U$1:$V$230,2,0)</f>
        <v>Trigonal</v>
      </c>
      <c r="P5792" s="1"/>
    </row>
    <row r="5793" spans="1:16">
      <c r="A5793" s="12">
        <v>166</v>
      </c>
      <c r="B5793" s="12">
        <v>645562</v>
      </c>
      <c r="C5793" s="12" t="s">
        <v>6050</v>
      </c>
      <c r="D5793" s="12" t="s">
        <v>6375</v>
      </c>
      <c r="E5793" s="17" t="s">
        <v>11399</v>
      </c>
      <c r="F5793" s="25" t="str">
        <f>LEFT(E5793,MIN(FIND({0,1,2,3,4,5,6,7,8,9},ASC(E5793)&amp;1234567890))-1)</f>
        <v>Nb</v>
      </c>
      <c r="G5793" s="25">
        <f t="shared" si="180"/>
        <v>6</v>
      </c>
      <c r="H5793" s="25">
        <f>VLOOKUP(F5793,Table!$A$2:$C$121,2,0)</f>
        <v>5</v>
      </c>
      <c r="I5793" s="26">
        <f>VLOOKUP(F5793,Table!$A$2:$C$121,3,0)</f>
        <v>5</v>
      </c>
      <c r="J5793" s="17" t="s">
        <v>11500</v>
      </c>
      <c r="K5793" s="25" t="str">
        <f>LEFT(J5793,MIN(FIND({0,1,2,3,4,5,6,7,8,9},ASC(J5793)&amp;1234567890))-1)</f>
        <v>Zn</v>
      </c>
      <c r="L5793" s="25">
        <f t="shared" si="181"/>
        <v>7</v>
      </c>
      <c r="M5793" s="25">
        <f>VLOOKUP(K5793,Table!$A$2:$C$121,2,0)</f>
        <v>12</v>
      </c>
      <c r="N5793" s="26">
        <f>VLOOKUP(K5793,Table!$A$2:$C$121,3,0)</f>
        <v>4</v>
      </c>
      <c r="O5793" s="13" t="str">
        <f>VLOOKUP(A5793,Table!$U$1:$V$230,2,0)</f>
        <v>Trigonal</v>
      </c>
      <c r="P5793" s="1"/>
    </row>
    <row r="5794" spans="1:16">
      <c r="A5794" s="12">
        <v>166</v>
      </c>
      <c r="B5794" s="12">
        <v>645566</v>
      </c>
      <c r="C5794" s="12" t="s">
        <v>6050</v>
      </c>
      <c r="D5794" s="12" t="s">
        <v>6376</v>
      </c>
      <c r="E5794" s="17" t="s">
        <v>12987</v>
      </c>
      <c r="F5794" s="25" t="str">
        <f>LEFT(E5794,MIN(FIND({0,1,2,3,4,5,6,7,8,9},ASC(E5794)&amp;1234567890))-1)</f>
        <v>Nb</v>
      </c>
      <c r="G5794" s="25">
        <f t="shared" si="180"/>
        <v>5.19</v>
      </c>
      <c r="H5794" s="25">
        <f>VLOOKUP(F5794,Table!$A$2:$C$121,2,0)</f>
        <v>5</v>
      </c>
      <c r="I5794" s="26">
        <f>VLOOKUP(F5794,Table!$A$2:$C$121,3,0)</f>
        <v>5</v>
      </c>
      <c r="J5794" s="17" t="s">
        <v>12988</v>
      </c>
      <c r="K5794" s="25" t="str">
        <f>LEFT(J5794,MIN(FIND({0,1,2,3,4,5,6,7,8,9},ASC(J5794)&amp;1234567890))-1)</f>
        <v>Zn</v>
      </c>
      <c r="L5794" s="25">
        <f t="shared" si="181"/>
        <v>7.81</v>
      </c>
      <c r="M5794" s="25">
        <f>VLOOKUP(K5794,Table!$A$2:$C$121,2,0)</f>
        <v>12</v>
      </c>
      <c r="N5794" s="26">
        <f>VLOOKUP(K5794,Table!$A$2:$C$121,3,0)</f>
        <v>4</v>
      </c>
      <c r="O5794" s="13" t="str">
        <f>VLOOKUP(A5794,Table!$U$1:$V$230,2,0)</f>
        <v>Trigonal</v>
      </c>
      <c r="P5794" s="1"/>
    </row>
    <row r="5795" spans="1:16">
      <c r="A5795" s="12">
        <v>166</v>
      </c>
      <c r="B5795" s="12">
        <v>645589</v>
      </c>
      <c r="C5795" s="12" t="s">
        <v>6050</v>
      </c>
      <c r="D5795" s="12" t="s">
        <v>6377</v>
      </c>
      <c r="E5795" s="17" t="s">
        <v>412</v>
      </c>
      <c r="F5795" s="25" t="str">
        <f>LEFT(E5795,MIN(FIND({0,1,2,3,4,5,6,7,8,9},ASC(E5795)&amp;1234567890))-1)</f>
        <v>Nd</v>
      </c>
      <c r="G5795" s="25">
        <f t="shared" si="180"/>
        <v>2</v>
      </c>
      <c r="H5795" s="25">
        <f>VLOOKUP(F5795,Table!$A$2:$C$121,2,0)</f>
        <v>3</v>
      </c>
      <c r="I5795" s="26">
        <f>VLOOKUP(F5795,Table!$A$2:$C$121,3,0)</f>
        <v>6</v>
      </c>
      <c r="J5795" s="17" t="s">
        <v>340</v>
      </c>
      <c r="K5795" s="25" t="str">
        <f>LEFT(J5795,MIN(FIND({0,1,2,3,4,5,6,7,8,9},ASC(J5795)&amp;1234567890))-1)</f>
        <v>Ni</v>
      </c>
      <c r="L5795" s="25">
        <f t="shared" si="181"/>
        <v>7</v>
      </c>
      <c r="M5795" s="25">
        <f>VLOOKUP(K5795,Table!$A$2:$C$121,2,0)</f>
        <v>10</v>
      </c>
      <c r="N5795" s="26">
        <f>VLOOKUP(K5795,Table!$A$2:$C$121,3,0)</f>
        <v>4</v>
      </c>
      <c r="O5795" s="13" t="str">
        <f>VLOOKUP(A5795,Table!$U$1:$V$230,2,0)</f>
        <v>Trigonal</v>
      </c>
      <c r="P5795" s="1"/>
    </row>
    <row r="5796" spans="1:16">
      <c r="A5796" s="12">
        <v>166</v>
      </c>
      <c r="B5796" s="12">
        <v>645590</v>
      </c>
      <c r="C5796" s="12" t="s">
        <v>6050</v>
      </c>
      <c r="D5796" s="12" t="s">
        <v>6378</v>
      </c>
      <c r="E5796" s="17" t="s">
        <v>615</v>
      </c>
      <c r="F5796" s="25" t="str">
        <f>LEFT(E5796,MIN(FIND({0,1,2,3,4,5,6,7,8,9},ASC(E5796)&amp;1234567890))-1)</f>
        <v>Nd</v>
      </c>
      <c r="G5796" s="25">
        <f t="shared" si="180"/>
        <v>1</v>
      </c>
      <c r="H5796" s="25">
        <f>VLOOKUP(F5796,Table!$A$2:$C$121,2,0)</f>
        <v>3</v>
      </c>
      <c r="I5796" s="26">
        <f>VLOOKUP(F5796,Table!$A$2:$C$121,3,0)</f>
        <v>6</v>
      </c>
      <c r="J5796" s="17" t="s">
        <v>11359</v>
      </c>
      <c r="K5796" s="25" t="str">
        <f>LEFT(J5796,MIN(FIND({0,1,2,3,4,5,6,7,8,9},ASC(J5796)&amp;1234567890))-1)</f>
        <v>Ni</v>
      </c>
      <c r="L5796" s="25">
        <f t="shared" si="181"/>
        <v>3</v>
      </c>
      <c r="M5796" s="25">
        <f>VLOOKUP(K5796,Table!$A$2:$C$121,2,0)</f>
        <v>10</v>
      </c>
      <c r="N5796" s="26">
        <f>VLOOKUP(K5796,Table!$A$2:$C$121,3,0)</f>
        <v>4</v>
      </c>
      <c r="O5796" s="13" t="str">
        <f>VLOOKUP(A5796,Table!$U$1:$V$230,2,0)</f>
        <v>Trigonal</v>
      </c>
      <c r="P5796" s="1"/>
    </row>
    <row r="5797" spans="1:16">
      <c r="A5797" s="12">
        <v>166</v>
      </c>
      <c r="B5797" s="12">
        <v>646229</v>
      </c>
      <c r="C5797" s="12" t="s">
        <v>6050</v>
      </c>
      <c r="D5797" s="12" t="s">
        <v>6379</v>
      </c>
      <c r="E5797" s="17" t="s">
        <v>340</v>
      </c>
      <c r="F5797" s="25" t="str">
        <f>LEFT(E5797,MIN(FIND({0,1,2,3,4,5,6,7,8,9},ASC(E5797)&amp;1234567890))-1)</f>
        <v>Ni</v>
      </c>
      <c r="G5797" s="25">
        <f t="shared" si="180"/>
        <v>7</v>
      </c>
      <c r="H5797" s="25">
        <f>VLOOKUP(F5797,Table!$A$2:$C$121,2,0)</f>
        <v>10</v>
      </c>
      <c r="I5797" s="26">
        <f>VLOOKUP(F5797,Table!$A$2:$C$121,3,0)</f>
        <v>4</v>
      </c>
      <c r="J5797" s="17" t="s">
        <v>11327</v>
      </c>
      <c r="K5797" s="25" t="str">
        <f>LEFT(J5797,MIN(FIND({0,1,2,3,4,5,6,7,8,9},ASC(J5797)&amp;1234567890))-1)</f>
        <v>Pr</v>
      </c>
      <c r="L5797" s="25">
        <f t="shared" si="181"/>
        <v>2</v>
      </c>
      <c r="M5797" s="25">
        <f>VLOOKUP(K5797,Table!$A$2:$C$121,2,0)</f>
        <v>3</v>
      </c>
      <c r="N5797" s="26">
        <f>VLOOKUP(K5797,Table!$A$2:$C$121,3,0)</f>
        <v>6</v>
      </c>
      <c r="O5797" s="13" t="str">
        <f>VLOOKUP(A5797,Table!$U$1:$V$230,2,0)</f>
        <v>Trigonal</v>
      </c>
      <c r="P5797" s="1"/>
    </row>
    <row r="5798" spans="1:16">
      <c r="A5798" s="12">
        <v>166</v>
      </c>
      <c r="B5798" s="12">
        <v>646231</v>
      </c>
      <c r="C5798" s="12" t="s">
        <v>6050</v>
      </c>
      <c r="D5798" s="12" t="s">
        <v>6380</v>
      </c>
      <c r="E5798" s="17" t="s">
        <v>11359</v>
      </c>
      <c r="F5798" s="25" t="str">
        <f>LEFT(E5798,MIN(FIND({0,1,2,3,4,5,6,7,8,9},ASC(E5798)&amp;1234567890))-1)</f>
        <v>Ni</v>
      </c>
      <c r="G5798" s="25">
        <f t="shared" si="180"/>
        <v>3</v>
      </c>
      <c r="H5798" s="25">
        <f>VLOOKUP(F5798,Table!$A$2:$C$121,2,0)</f>
        <v>10</v>
      </c>
      <c r="I5798" s="26">
        <f>VLOOKUP(F5798,Table!$A$2:$C$121,3,0)</f>
        <v>4</v>
      </c>
      <c r="J5798" s="17" t="s">
        <v>11332</v>
      </c>
      <c r="K5798" s="25" t="str">
        <f>LEFT(J5798,MIN(FIND({0,1,2,3,4,5,6,7,8,9},ASC(J5798)&amp;1234567890))-1)</f>
        <v>Pr</v>
      </c>
      <c r="L5798" s="25">
        <f t="shared" si="181"/>
        <v>1</v>
      </c>
      <c r="M5798" s="25">
        <f>VLOOKUP(K5798,Table!$A$2:$C$121,2,0)</f>
        <v>3</v>
      </c>
      <c r="N5798" s="26">
        <f>VLOOKUP(K5798,Table!$A$2:$C$121,3,0)</f>
        <v>6</v>
      </c>
      <c r="O5798" s="13" t="str">
        <f>VLOOKUP(A5798,Table!$U$1:$V$230,2,0)</f>
        <v>Trigonal</v>
      </c>
      <c r="P5798" s="1"/>
    </row>
    <row r="5799" spans="1:16">
      <c r="A5799" s="12">
        <v>166</v>
      </c>
      <c r="B5799" s="12">
        <v>646696</v>
      </c>
      <c r="C5799" s="12" t="s">
        <v>6050</v>
      </c>
      <c r="D5799" s="12" t="s">
        <v>6381</v>
      </c>
      <c r="E5799" s="17" t="s">
        <v>11359</v>
      </c>
      <c r="F5799" s="25" t="str">
        <f>LEFT(E5799,MIN(FIND({0,1,2,3,4,5,6,7,8,9},ASC(E5799)&amp;1234567890))-1)</f>
        <v>Ni</v>
      </c>
      <c r="G5799" s="25">
        <f t="shared" si="180"/>
        <v>3</v>
      </c>
      <c r="H5799" s="25">
        <f>VLOOKUP(F5799,Table!$A$2:$C$121,2,0)</f>
        <v>10</v>
      </c>
      <c r="I5799" s="26">
        <f>VLOOKUP(F5799,Table!$A$2:$C$121,3,0)</f>
        <v>4</v>
      </c>
      <c r="J5799" s="17" t="s">
        <v>590</v>
      </c>
      <c r="K5799" s="25" t="str">
        <f>LEFT(J5799,MIN(FIND({0,1,2,3,4,5,6,7,8,9},ASC(J5799)&amp;1234567890))-1)</f>
        <v>Sm</v>
      </c>
      <c r="L5799" s="25">
        <f t="shared" si="181"/>
        <v>1</v>
      </c>
      <c r="M5799" s="25">
        <f>VLOOKUP(K5799,Table!$A$2:$C$121,2,0)</f>
        <v>3</v>
      </c>
      <c r="N5799" s="26">
        <f>VLOOKUP(K5799,Table!$A$2:$C$121,3,0)</f>
        <v>6</v>
      </c>
      <c r="O5799" s="13" t="str">
        <f>VLOOKUP(A5799,Table!$U$1:$V$230,2,0)</f>
        <v>Trigonal</v>
      </c>
      <c r="P5799" s="1"/>
    </row>
    <row r="5800" spans="1:16">
      <c r="A5800" s="12">
        <v>166</v>
      </c>
      <c r="B5800" s="12">
        <v>646704</v>
      </c>
      <c r="C5800" s="12" t="s">
        <v>6050</v>
      </c>
      <c r="D5800" s="12" t="s">
        <v>6382</v>
      </c>
      <c r="E5800" s="17" t="s">
        <v>340</v>
      </c>
      <c r="F5800" s="25" t="str">
        <f>LEFT(E5800,MIN(FIND({0,1,2,3,4,5,6,7,8,9},ASC(E5800)&amp;1234567890))-1)</f>
        <v>Ni</v>
      </c>
      <c r="G5800" s="25">
        <f t="shared" si="180"/>
        <v>7</v>
      </c>
      <c r="H5800" s="25">
        <f>VLOOKUP(F5800,Table!$A$2:$C$121,2,0)</f>
        <v>10</v>
      </c>
      <c r="I5800" s="26">
        <f>VLOOKUP(F5800,Table!$A$2:$C$121,3,0)</f>
        <v>4</v>
      </c>
      <c r="J5800" s="17" t="s">
        <v>60</v>
      </c>
      <c r="K5800" s="25" t="str">
        <f>LEFT(J5800,MIN(FIND({0,1,2,3,4,5,6,7,8,9},ASC(J5800)&amp;1234567890))-1)</f>
        <v>Sm</v>
      </c>
      <c r="L5800" s="25">
        <f t="shared" si="181"/>
        <v>2</v>
      </c>
      <c r="M5800" s="25">
        <f>VLOOKUP(K5800,Table!$A$2:$C$121,2,0)</f>
        <v>3</v>
      </c>
      <c r="N5800" s="26">
        <f>VLOOKUP(K5800,Table!$A$2:$C$121,3,0)</f>
        <v>6</v>
      </c>
      <c r="O5800" s="13" t="str">
        <f>VLOOKUP(A5800,Table!$U$1:$V$230,2,0)</f>
        <v>Trigonal</v>
      </c>
      <c r="P5800" s="1"/>
    </row>
    <row r="5801" spans="1:16">
      <c r="A5801" s="12">
        <v>166</v>
      </c>
      <c r="B5801" s="12">
        <v>646850</v>
      </c>
      <c r="C5801" s="12" t="s">
        <v>6050</v>
      </c>
      <c r="D5801" s="12" t="s">
        <v>6383</v>
      </c>
      <c r="E5801" s="17" t="s">
        <v>12989</v>
      </c>
      <c r="F5801" s="25" t="str">
        <f>LEFT(E5801,MIN(FIND({0,1,2,3,4,5,6,7,8,9},ASC(E5801)&amp;1234567890))-1)</f>
        <v>Ni</v>
      </c>
      <c r="G5801" s="25">
        <f t="shared" si="180"/>
        <v>6.5</v>
      </c>
      <c r="H5801" s="25">
        <f>VLOOKUP(F5801,Table!$A$2:$C$121,2,0)</f>
        <v>10</v>
      </c>
      <c r="I5801" s="26">
        <f>VLOOKUP(F5801,Table!$A$2:$C$121,3,0)</f>
        <v>4</v>
      </c>
      <c r="J5801" s="17" t="s">
        <v>12990</v>
      </c>
      <c r="K5801" s="25" t="str">
        <f>LEFT(J5801,MIN(FIND({0,1,2,3,4,5,6,7,8,9},ASC(J5801)&amp;1234567890))-1)</f>
        <v>Ta</v>
      </c>
      <c r="L5801" s="25">
        <f t="shared" si="181"/>
        <v>6.5</v>
      </c>
      <c r="M5801" s="25">
        <f>VLOOKUP(K5801,Table!$A$2:$C$121,2,0)</f>
        <v>5</v>
      </c>
      <c r="N5801" s="26">
        <f>VLOOKUP(K5801,Table!$A$2:$C$121,3,0)</f>
        <v>6</v>
      </c>
      <c r="O5801" s="13" t="str">
        <f>VLOOKUP(A5801,Table!$U$1:$V$230,2,0)</f>
        <v>Trigonal</v>
      </c>
      <c r="P5801" s="1"/>
    </row>
    <row r="5802" spans="1:16">
      <c r="A5802" s="12">
        <v>166</v>
      </c>
      <c r="B5802" s="12">
        <v>646863</v>
      </c>
      <c r="C5802" s="12" t="s">
        <v>6050</v>
      </c>
      <c r="D5802" s="12" t="s">
        <v>6384</v>
      </c>
      <c r="E5802" s="17" t="s">
        <v>340</v>
      </c>
      <c r="F5802" s="25" t="str">
        <f>LEFT(E5802,MIN(FIND({0,1,2,3,4,5,6,7,8,9},ASC(E5802)&amp;1234567890))-1)</f>
        <v>Ni</v>
      </c>
      <c r="G5802" s="25">
        <f t="shared" si="180"/>
        <v>7</v>
      </c>
      <c r="H5802" s="25">
        <f>VLOOKUP(F5802,Table!$A$2:$C$121,2,0)</f>
        <v>10</v>
      </c>
      <c r="I5802" s="26">
        <f>VLOOKUP(F5802,Table!$A$2:$C$121,3,0)</f>
        <v>4</v>
      </c>
      <c r="J5802" s="17" t="s">
        <v>11367</v>
      </c>
      <c r="K5802" s="25" t="str">
        <f>LEFT(J5802,MIN(FIND({0,1,2,3,4,5,6,7,8,9},ASC(J5802)&amp;1234567890))-1)</f>
        <v>Tb</v>
      </c>
      <c r="L5802" s="25">
        <f t="shared" si="181"/>
        <v>2</v>
      </c>
      <c r="M5802" s="25">
        <f>VLOOKUP(K5802,Table!$A$2:$C$121,2,0)</f>
        <v>3</v>
      </c>
      <c r="N5802" s="26">
        <f>VLOOKUP(K5802,Table!$A$2:$C$121,3,0)</f>
        <v>6</v>
      </c>
      <c r="O5802" s="13" t="str">
        <f>VLOOKUP(A5802,Table!$U$1:$V$230,2,0)</f>
        <v>Trigonal</v>
      </c>
      <c r="P5802" s="1"/>
    </row>
    <row r="5803" spans="1:16">
      <c r="A5803" s="12">
        <v>166</v>
      </c>
      <c r="B5803" s="12">
        <v>646864</v>
      </c>
      <c r="C5803" s="12" t="s">
        <v>6050</v>
      </c>
      <c r="D5803" s="12" t="s">
        <v>6385</v>
      </c>
      <c r="E5803" s="17" t="s">
        <v>11359</v>
      </c>
      <c r="F5803" s="25" t="str">
        <f>LEFT(E5803,MIN(FIND({0,1,2,3,4,5,6,7,8,9},ASC(E5803)&amp;1234567890))-1)</f>
        <v>Ni</v>
      </c>
      <c r="G5803" s="25">
        <f t="shared" si="180"/>
        <v>3</v>
      </c>
      <c r="H5803" s="25">
        <f>VLOOKUP(F5803,Table!$A$2:$C$121,2,0)</f>
        <v>10</v>
      </c>
      <c r="I5803" s="26">
        <f>VLOOKUP(F5803,Table!$A$2:$C$121,3,0)</f>
        <v>4</v>
      </c>
      <c r="J5803" s="17" t="s">
        <v>11313</v>
      </c>
      <c r="K5803" s="25" t="str">
        <f>LEFT(J5803,MIN(FIND({0,1,2,3,4,5,6,7,8,9},ASC(J5803)&amp;1234567890))-1)</f>
        <v>Tb</v>
      </c>
      <c r="L5803" s="25">
        <f t="shared" si="181"/>
        <v>1</v>
      </c>
      <c r="M5803" s="25">
        <f>VLOOKUP(K5803,Table!$A$2:$C$121,2,0)</f>
        <v>3</v>
      </c>
      <c r="N5803" s="26">
        <f>VLOOKUP(K5803,Table!$A$2:$C$121,3,0)</f>
        <v>6</v>
      </c>
      <c r="O5803" s="13" t="str">
        <f>VLOOKUP(A5803,Table!$U$1:$V$230,2,0)</f>
        <v>Trigonal</v>
      </c>
      <c r="P5803" s="1"/>
    </row>
    <row r="5804" spans="1:16">
      <c r="A5804" s="12">
        <v>166</v>
      </c>
      <c r="B5804" s="12">
        <v>646928</v>
      </c>
      <c r="C5804" s="12" t="s">
        <v>6050</v>
      </c>
      <c r="D5804" s="12" t="s">
        <v>6386</v>
      </c>
      <c r="E5804" s="17" t="s">
        <v>340</v>
      </c>
      <c r="F5804" s="25" t="str">
        <f>LEFT(E5804,MIN(FIND({0,1,2,3,4,5,6,7,8,9},ASC(E5804)&amp;1234567890))-1)</f>
        <v>Ni</v>
      </c>
      <c r="G5804" s="25">
        <f t="shared" si="180"/>
        <v>7</v>
      </c>
      <c r="H5804" s="25">
        <f>VLOOKUP(F5804,Table!$A$2:$C$121,2,0)</f>
        <v>10</v>
      </c>
      <c r="I5804" s="26">
        <f>VLOOKUP(F5804,Table!$A$2:$C$121,3,0)</f>
        <v>4</v>
      </c>
      <c r="J5804" s="17" t="s">
        <v>11494</v>
      </c>
      <c r="K5804" s="25" t="str">
        <f>LEFT(J5804,MIN(FIND({0,1,2,3,4,5,6,7,8,9},ASC(J5804)&amp;1234567890))-1)</f>
        <v>Th</v>
      </c>
      <c r="L5804" s="25">
        <f t="shared" si="181"/>
        <v>2</v>
      </c>
      <c r="M5804" s="25">
        <f>VLOOKUP(K5804,Table!$A$2:$C$121,2,0)</f>
        <v>3</v>
      </c>
      <c r="N5804" s="26">
        <f>VLOOKUP(K5804,Table!$A$2:$C$121,3,0)</f>
        <v>7</v>
      </c>
      <c r="O5804" s="13" t="str">
        <f>VLOOKUP(A5804,Table!$U$1:$V$230,2,0)</f>
        <v>Trigonal</v>
      </c>
      <c r="P5804" s="1"/>
    </row>
    <row r="5805" spans="1:16">
      <c r="A5805" s="12">
        <v>166</v>
      </c>
      <c r="B5805" s="12">
        <v>646984</v>
      </c>
      <c r="C5805" s="12" t="s">
        <v>6050</v>
      </c>
      <c r="D5805" s="12" t="s">
        <v>6387</v>
      </c>
      <c r="E5805" s="17" t="s">
        <v>11359</v>
      </c>
      <c r="F5805" s="25" t="str">
        <f>LEFT(E5805,MIN(FIND({0,1,2,3,4,5,6,7,8,9},ASC(E5805)&amp;1234567890))-1)</f>
        <v>Ni</v>
      </c>
      <c r="G5805" s="25">
        <f t="shared" si="180"/>
        <v>3</v>
      </c>
      <c r="H5805" s="25">
        <f>VLOOKUP(F5805,Table!$A$2:$C$121,2,0)</f>
        <v>10</v>
      </c>
      <c r="I5805" s="26">
        <f>VLOOKUP(F5805,Table!$A$2:$C$121,3,0)</f>
        <v>4</v>
      </c>
      <c r="J5805" s="17" t="s">
        <v>11334</v>
      </c>
      <c r="K5805" s="25" t="str">
        <f>LEFT(J5805,MIN(FIND({0,1,2,3,4,5,6,7,8,9},ASC(J5805)&amp;1234567890))-1)</f>
        <v>Tm</v>
      </c>
      <c r="L5805" s="25">
        <f t="shared" si="181"/>
        <v>1</v>
      </c>
      <c r="M5805" s="25">
        <f>VLOOKUP(K5805,Table!$A$2:$C$121,2,0)</f>
        <v>3</v>
      </c>
      <c r="N5805" s="26">
        <f>VLOOKUP(K5805,Table!$A$2:$C$121,3,0)</f>
        <v>6</v>
      </c>
      <c r="O5805" s="13" t="str">
        <f>VLOOKUP(A5805,Table!$U$1:$V$230,2,0)</f>
        <v>Trigonal</v>
      </c>
      <c r="P5805" s="1"/>
    </row>
    <row r="5806" spans="1:16">
      <c r="A5806" s="12">
        <v>166</v>
      </c>
      <c r="B5806" s="12">
        <v>647051</v>
      </c>
      <c r="C5806" s="12" t="s">
        <v>6050</v>
      </c>
      <c r="D5806" s="12" t="s">
        <v>6388</v>
      </c>
      <c r="E5806" s="17" t="s">
        <v>340</v>
      </c>
      <c r="F5806" s="25" t="str">
        <f>LEFT(E5806,MIN(FIND({0,1,2,3,4,5,6,7,8,9},ASC(E5806)&amp;1234567890))-1)</f>
        <v>Ni</v>
      </c>
      <c r="G5806" s="25">
        <f t="shared" si="180"/>
        <v>7</v>
      </c>
      <c r="H5806" s="25">
        <f>VLOOKUP(F5806,Table!$A$2:$C$121,2,0)</f>
        <v>10</v>
      </c>
      <c r="I5806" s="26">
        <f>VLOOKUP(F5806,Table!$A$2:$C$121,3,0)</f>
        <v>4</v>
      </c>
      <c r="J5806" s="17" t="s">
        <v>11329</v>
      </c>
      <c r="K5806" s="25" t="str">
        <f>LEFT(J5806,MIN(FIND({0,1,2,3,4,5,6,7,8,9},ASC(J5806)&amp;1234567890))-1)</f>
        <v>Y</v>
      </c>
      <c r="L5806" s="25">
        <f t="shared" si="181"/>
        <v>2</v>
      </c>
      <c r="M5806" s="25">
        <f>VLOOKUP(K5806,Table!$A$2:$C$121,2,0)</f>
        <v>3</v>
      </c>
      <c r="N5806" s="26">
        <f>VLOOKUP(K5806,Table!$A$2:$C$121,3,0)</f>
        <v>5</v>
      </c>
      <c r="O5806" s="13" t="str">
        <f>VLOOKUP(A5806,Table!$U$1:$V$230,2,0)</f>
        <v>Trigonal</v>
      </c>
      <c r="P5806" s="1"/>
    </row>
    <row r="5807" spans="1:16">
      <c r="A5807" s="12">
        <v>166</v>
      </c>
      <c r="B5807" s="12">
        <v>647060</v>
      </c>
      <c r="C5807" s="12" t="s">
        <v>6050</v>
      </c>
      <c r="D5807" s="12" t="s">
        <v>6389</v>
      </c>
      <c r="E5807" s="17" t="s">
        <v>11329</v>
      </c>
      <c r="F5807" s="25" t="str">
        <f>LEFT(E5807,MIN(FIND({0,1,2,3,4,5,6,7,8,9},ASC(E5807)&amp;1234567890))-1)</f>
        <v>Y</v>
      </c>
      <c r="G5807" s="25">
        <f t="shared" si="180"/>
        <v>2</v>
      </c>
      <c r="H5807" s="25">
        <f>VLOOKUP(F5807,Table!$A$2:$C$121,2,0)</f>
        <v>3</v>
      </c>
      <c r="I5807" s="26">
        <f>VLOOKUP(F5807,Table!$A$2:$C$121,3,0)</f>
        <v>5</v>
      </c>
      <c r="J5807" s="17" t="s">
        <v>340</v>
      </c>
      <c r="K5807" s="25" t="str">
        <f>LEFT(J5807,MIN(FIND({0,1,2,3,4,5,6,7,8,9},ASC(J5807)&amp;1234567890))-1)</f>
        <v>Ni</v>
      </c>
      <c r="L5807" s="25">
        <f t="shared" si="181"/>
        <v>7</v>
      </c>
      <c r="M5807" s="25">
        <f>VLOOKUP(K5807,Table!$A$2:$C$121,2,0)</f>
        <v>10</v>
      </c>
      <c r="N5807" s="26">
        <f>VLOOKUP(K5807,Table!$A$2:$C$121,3,0)</f>
        <v>4</v>
      </c>
      <c r="O5807" s="13" t="str">
        <f>VLOOKUP(A5807,Table!$U$1:$V$230,2,0)</f>
        <v>Trigonal</v>
      </c>
      <c r="P5807" s="1"/>
    </row>
    <row r="5808" spans="1:16">
      <c r="A5808" s="12">
        <v>166</v>
      </c>
      <c r="B5808" s="12">
        <v>647110</v>
      </c>
      <c r="C5808" s="12" t="s">
        <v>6050</v>
      </c>
      <c r="D5808" s="12" t="s">
        <v>6390</v>
      </c>
      <c r="E5808" s="17" t="s">
        <v>11359</v>
      </c>
      <c r="F5808" s="25" t="str">
        <f>LEFT(E5808,MIN(FIND({0,1,2,3,4,5,6,7,8,9},ASC(E5808)&amp;1234567890))-1)</f>
        <v>Ni</v>
      </c>
      <c r="G5808" s="25">
        <f t="shared" si="180"/>
        <v>3</v>
      </c>
      <c r="H5808" s="25">
        <f>VLOOKUP(F5808,Table!$A$2:$C$121,2,0)</f>
        <v>10</v>
      </c>
      <c r="I5808" s="26">
        <f>VLOOKUP(F5808,Table!$A$2:$C$121,3,0)</f>
        <v>4</v>
      </c>
      <c r="J5808" s="17" t="s">
        <v>530</v>
      </c>
      <c r="K5808" s="25" t="str">
        <f>LEFT(J5808,MIN(FIND({0,1,2,3,4,5,6,7,8,9},ASC(J5808)&amp;1234567890))-1)</f>
        <v>Yb</v>
      </c>
      <c r="L5808" s="25">
        <f t="shared" si="181"/>
        <v>1</v>
      </c>
      <c r="M5808" s="25">
        <f>VLOOKUP(K5808,Table!$A$2:$C$121,2,0)</f>
        <v>3</v>
      </c>
      <c r="N5808" s="26">
        <f>VLOOKUP(K5808,Table!$A$2:$C$121,3,0)</f>
        <v>6</v>
      </c>
      <c r="O5808" s="13" t="str">
        <f>VLOOKUP(A5808,Table!$U$1:$V$230,2,0)</f>
        <v>Trigonal</v>
      </c>
      <c r="P5808" s="1"/>
    </row>
    <row r="5809" spans="1:16">
      <c r="A5809" s="12">
        <v>166</v>
      </c>
      <c r="B5809" s="12">
        <v>647123</v>
      </c>
      <c r="C5809" s="12" t="s">
        <v>6050</v>
      </c>
      <c r="D5809" s="12" t="s">
        <v>6391</v>
      </c>
      <c r="E5809" s="17" t="s">
        <v>537</v>
      </c>
      <c r="F5809" s="25" t="str">
        <f>LEFT(E5809,MIN(FIND({0,1,2,3,4,5,6,7,8,9},ASC(E5809)&amp;1234567890))-1)</f>
        <v>Yb</v>
      </c>
      <c r="G5809" s="25">
        <f t="shared" si="180"/>
        <v>2</v>
      </c>
      <c r="H5809" s="25">
        <f>VLOOKUP(F5809,Table!$A$2:$C$121,2,0)</f>
        <v>3</v>
      </c>
      <c r="I5809" s="26">
        <f>VLOOKUP(F5809,Table!$A$2:$C$121,3,0)</f>
        <v>6</v>
      </c>
      <c r="J5809" s="17" t="s">
        <v>340</v>
      </c>
      <c r="K5809" s="25" t="str">
        <f>LEFT(J5809,MIN(FIND({0,1,2,3,4,5,6,7,8,9},ASC(J5809)&amp;1234567890))-1)</f>
        <v>Ni</v>
      </c>
      <c r="L5809" s="25">
        <f t="shared" si="181"/>
        <v>7</v>
      </c>
      <c r="M5809" s="25">
        <f>VLOOKUP(K5809,Table!$A$2:$C$121,2,0)</f>
        <v>10</v>
      </c>
      <c r="N5809" s="26">
        <f>VLOOKUP(K5809,Table!$A$2:$C$121,3,0)</f>
        <v>4</v>
      </c>
      <c r="O5809" s="13" t="str">
        <f>VLOOKUP(A5809,Table!$U$1:$V$230,2,0)</f>
        <v>Trigonal</v>
      </c>
      <c r="P5809" s="1"/>
    </row>
    <row r="5810" spans="1:16">
      <c r="A5810" s="12">
        <v>166</v>
      </c>
      <c r="B5810" s="12">
        <v>650000</v>
      </c>
      <c r="C5810" s="12" t="s">
        <v>6050</v>
      </c>
      <c r="D5810" s="12" t="s">
        <v>6392</v>
      </c>
      <c r="E5810" s="17" t="s">
        <v>11937</v>
      </c>
      <c r="F5810" s="25" t="str">
        <f>LEFT(E5810,MIN(FIND({0,1,2,3,4,5,6,7,8,9},ASC(E5810)&amp;1234567890))-1)</f>
        <v>Pu</v>
      </c>
      <c r="G5810" s="25">
        <f t="shared" si="180"/>
        <v>2</v>
      </c>
      <c r="H5810" s="25">
        <f>VLOOKUP(F5810,Table!$A$2:$C$121,2,0)</f>
        <v>3</v>
      </c>
      <c r="I5810" s="26">
        <f>VLOOKUP(F5810,Table!$A$2:$C$121,3,0)</f>
        <v>7</v>
      </c>
      <c r="J5810" s="17" t="s">
        <v>12899</v>
      </c>
      <c r="K5810" s="25" t="str">
        <f>LEFT(J5810,MIN(FIND({0,1,2,3,4,5,6,7,8,9},ASC(J5810)&amp;1234567890))-1)</f>
        <v>Zn</v>
      </c>
      <c r="L5810" s="25">
        <f t="shared" si="181"/>
        <v>17</v>
      </c>
      <c r="M5810" s="25">
        <f>VLOOKUP(K5810,Table!$A$2:$C$121,2,0)</f>
        <v>12</v>
      </c>
      <c r="N5810" s="26">
        <f>VLOOKUP(K5810,Table!$A$2:$C$121,3,0)</f>
        <v>4</v>
      </c>
      <c r="O5810" s="13" t="str">
        <f>VLOOKUP(A5810,Table!$U$1:$V$230,2,0)</f>
        <v>Trigonal</v>
      </c>
      <c r="P5810" s="1"/>
    </row>
    <row r="5811" spans="1:16">
      <c r="A5811" s="12">
        <v>166</v>
      </c>
      <c r="B5811" s="12">
        <v>650839</v>
      </c>
      <c r="C5811" s="12" t="s">
        <v>6050</v>
      </c>
      <c r="D5811" s="12" t="s">
        <v>6393</v>
      </c>
      <c r="E5811" s="17" t="s">
        <v>12991</v>
      </c>
      <c r="F5811" s="25" t="str">
        <f>LEFT(E5811,MIN(FIND({0,1,2,3,4,5,6,7,8,9},ASC(E5811)&amp;1234567890))-1)</f>
        <v>Sc</v>
      </c>
      <c r="G5811" s="25">
        <f t="shared" si="180"/>
        <v>2.0550000000000002</v>
      </c>
      <c r="H5811" s="25">
        <f>VLOOKUP(F5811,Table!$A$2:$C$121,2,0)</f>
        <v>3</v>
      </c>
      <c r="I5811" s="26">
        <f>VLOOKUP(F5811,Table!$A$2:$C$121,3,0)</f>
        <v>4</v>
      </c>
      <c r="J5811" s="17" t="s">
        <v>336</v>
      </c>
      <c r="K5811" s="25" t="str">
        <f>LEFT(J5811,MIN(FIND({0,1,2,3,4,5,6,7,8,9},ASC(J5811)&amp;1234567890))-1)</f>
        <v>S</v>
      </c>
      <c r="L5811" s="25">
        <f t="shared" si="181"/>
        <v>3</v>
      </c>
      <c r="M5811" s="25">
        <f>VLOOKUP(K5811,Table!$A$2:$C$121,2,0)</f>
        <v>16</v>
      </c>
      <c r="N5811" s="26">
        <f>VLOOKUP(K5811,Table!$A$2:$C$121,3,0)</f>
        <v>3</v>
      </c>
      <c r="O5811" s="13" t="str">
        <f>VLOOKUP(A5811,Table!$U$1:$V$230,2,0)</f>
        <v>Trigonal</v>
      </c>
      <c r="P5811" s="1"/>
    </row>
    <row r="5812" spans="1:16">
      <c r="A5812" s="12">
        <v>166</v>
      </c>
      <c r="B5812" s="12">
        <v>651196</v>
      </c>
      <c r="C5812" s="12" t="s">
        <v>6050</v>
      </c>
      <c r="D5812" s="12" t="s">
        <v>6394</v>
      </c>
      <c r="E5812" s="17" t="s">
        <v>348</v>
      </c>
      <c r="F5812" s="25" t="str">
        <f>LEFT(E5812,MIN(FIND({0,1,2,3,4,5,6,7,8,9},ASC(E5812)&amp;1234567890))-1)</f>
        <v>Ti</v>
      </c>
      <c r="G5812" s="25">
        <f t="shared" si="180"/>
        <v>7</v>
      </c>
      <c r="H5812" s="25">
        <f>VLOOKUP(F5812,Table!$A$2:$C$121,2,0)</f>
        <v>4</v>
      </c>
      <c r="I5812" s="26">
        <f>VLOOKUP(F5812,Table!$A$2:$C$121,3,0)</f>
        <v>4</v>
      </c>
      <c r="J5812" s="17" t="s">
        <v>12892</v>
      </c>
      <c r="K5812" s="25" t="str">
        <f>LEFT(J5812,MIN(FIND({0,1,2,3,4,5,6,7,8,9},ASC(J5812)&amp;1234567890))-1)</f>
        <v>S</v>
      </c>
      <c r="L5812" s="25">
        <f t="shared" si="181"/>
        <v>12</v>
      </c>
      <c r="M5812" s="25">
        <f>VLOOKUP(K5812,Table!$A$2:$C$121,2,0)</f>
        <v>16</v>
      </c>
      <c r="N5812" s="26">
        <f>VLOOKUP(K5812,Table!$A$2:$C$121,3,0)</f>
        <v>3</v>
      </c>
      <c r="O5812" s="13" t="str">
        <f>VLOOKUP(A5812,Table!$U$1:$V$230,2,0)</f>
        <v>Trigonal</v>
      </c>
      <c r="P5812" s="1"/>
    </row>
    <row r="5813" spans="1:16">
      <c r="A5813" s="12">
        <v>166</v>
      </c>
      <c r="B5813" s="12">
        <v>651241</v>
      </c>
      <c r="C5813" s="12" t="s">
        <v>6050</v>
      </c>
      <c r="D5813" s="12" t="s">
        <v>561</v>
      </c>
      <c r="E5813" s="17" t="s">
        <v>588</v>
      </c>
      <c r="F5813" s="25" t="str">
        <f>LEFT(E5813,MIN(FIND({0,1,2,3,4,5,6,7,8,9},ASC(E5813)&amp;1234567890))-1)</f>
        <v>Tl</v>
      </c>
      <c r="G5813" s="25">
        <f t="shared" si="180"/>
        <v>1</v>
      </c>
      <c r="H5813" s="25">
        <f>VLOOKUP(F5813,Table!$A$2:$C$121,2,0)</f>
        <v>13</v>
      </c>
      <c r="I5813" s="26">
        <f>VLOOKUP(F5813,Table!$A$2:$C$121,3,0)</f>
        <v>6</v>
      </c>
      <c r="J5813" s="17" t="s">
        <v>379</v>
      </c>
      <c r="K5813" s="25" t="str">
        <f>LEFT(J5813,MIN(FIND({0,1,2,3,4,5,6,7,8,9},ASC(J5813)&amp;1234567890))-1)</f>
        <v>S</v>
      </c>
      <c r="L5813" s="25">
        <f t="shared" si="181"/>
        <v>1</v>
      </c>
      <c r="M5813" s="25">
        <f>VLOOKUP(K5813,Table!$A$2:$C$121,2,0)</f>
        <v>16</v>
      </c>
      <c r="N5813" s="26">
        <f>VLOOKUP(K5813,Table!$A$2:$C$121,3,0)</f>
        <v>3</v>
      </c>
      <c r="O5813" s="13" t="str">
        <f>VLOOKUP(A5813,Table!$U$1:$V$230,2,0)</f>
        <v>Trigonal</v>
      </c>
      <c r="P5813" s="1"/>
    </row>
    <row r="5814" spans="1:16">
      <c r="A5814" s="12">
        <v>166</v>
      </c>
      <c r="B5814" s="12">
        <v>651954</v>
      </c>
      <c r="C5814" s="12" t="s">
        <v>6050</v>
      </c>
      <c r="D5814" s="12" t="s">
        <v>254</v>
      </c>
      <c r="E5814" s="17" t="s">
        <v>405</v>
      </c>
      <c r="F5814" s="25" t="str">
        <f>LEFT(E5814,MIN(FIND({0,1,2,3,4,5,6,7,8,9},ASC(E5814)&amp;1234567890))-1)</f>
        <v>Ta</v>
      </c>
      <c r="G5814" s="25">
        <f t="shared" si="180"/>
        <v>1</v>
      </c>
      <c r="H5814" s="25">
        <f>VLOOKUP(F5814,Table!$A$2:$C$121,2,0)</f>
        <v>5</v>
      </c>
      <c r="I5814" s="26">
        <f>VLOOKUP(F5814,Table!$A$2:$C$121,3,0)</f>
        <v>6</v>
      </c>
      <c r="J5814" s="17" t="s">
        <v>361</v>
      </c>
      <c r="K5814" s="25" t="str">
        <f>LEFT(J5814,MIN(FIND({0,1,2,3,4,5,6,7,8,9},ASC(J5814)&amp;1234567890))-1)</f>
        <v>Se</v>
      </c>
      <c r="L5814" s="25">
        <f t="shared" si="181"/>
        <v>2</v>
      </c>
      <c r="M5814" s="25">
        <f>VLOOKUP(K5814,Table!$A$2:$C$121,2,0)</f>
        <v>16</v>
      </c>
      <c r="N5814" s="26">
        <f>VLOOKUP(K5814,Table!$A$2:$C$121,3,0)</f>
        <v>4</v>
      </c>
      <c r="O5814" s="13" t="str">
        <f>VLOOKUP(A5814,Table!$U$1:$V$230,2,0)</f>
        <v>Trigonal</v>
      </c>
      <c r="P5814" s="1"/>
    </row>
    <row r="5815" spans="1:16">
      <c r="A5815" s="12">
        <v>166</v>
      </c>
      <c r="B5815" s="12">
        <v>652055</v>
      </c>
      <c r="C5815" s="12" t="s">
        <v>6050</v>
      </c>
      <c r="D5815" s="12" t="s">
        <v>2930</v>
      </c>
      <c r="E5815" s="17" t="s">
        <v>50</v>
      </c>
      <c r="F5815" s="25" t="str">
        <f>LEFT(E5815,MIN(FIND({0,1,2,3,4,5,6,7,8,9},ASC(E5815)&amp;1234567890))-1)</f>
        <v>Ti</v>
      </c>
      <c r="G5815" s="25">
        <f t="shared" si="180"/>
        <v>1</v>
      </c>
      <c r="H5815" s="25">
        <f>VLOOKUP(F5815,Table!$A$2:$C$121,2,0)</f>
        <v>4</v>
      </c>
      <c r="I5815" s="26">
        <f>VLOOKUP(F5815,Table!$A$2:$C$121,3,0)</f>
        <v>4</v>
      </c>
      <c r="J5815" s="17" t="s">
        <v>47</v>
      </c>
      <c r="K5815" s="25" t="str">
        <f>LEFT(J5815,MIN(FIND({0,1,2,3,4,5,6,7,8,9},ASC(J5815)&amp;1234567890))-1)</f>
        <v>Se</v>
      </c>
      <c r="L5815" s="25">
        <f t="shared" si="181"/>
        <v>1</v>
      </c>
      <c r="M5815" s="25">
        <f>VLOOKUP(K5815,Table!$A$2:$C$121,2,0)</f>
        <v>16</v>
      </c>
      <c r="N5815" s="26">
        <f>VLOOKUP(K5815,Table!$A$2:$C$121,3,0)</f>
        <v>4</v>
      </c>
      <c r="O5815" s="13" t="str">
        <f>VLOOKUP(A5815,Table!$U$1:$V$230,2,0)</f>
        <v>Trigonal</v>
      </c>
      <c r="P5815" s="1"/>
    </row>
    <row r="5816" spans="1:16">
      <c r="A5816" s="12">
        <v>166</v>
      </c>
      <c r="B5816" s="12">
        <v>652192</v>
      </c>
      <c r="C5816" s="12" t="s">
        <v>6050</v>
      </c>
      <c r="D5816" s="12" t="s">
        <v>6395</v>
      </c>
      <c r="E5816" s="17" t="s">
        <v>12992</v>
      </c>
      <c r="F5816" s="25" t="str">
        <f>LEFT(E5816,MIN(FIND({0,1,2,3,4,5,6,7,8,9},ASC(E5816)&amp;1234567890))-1)</f>
        <v>Yb</v>
      </c>
      <c r="G5816" s="25">
        <f t="shared" si="180"/>
        <v>1.5</v>
      </c>
      <c r="H5816" s="25">
        <f>VLOOKUP(F5816,Table!$A$2:$C$121,2,0)</f>
        <v>3</v>
      </c>
      <c r="I5816" s="26">
        <f>VLOOKUP(F5816,Table!$A$2:$C$121,3,0)</f>
        <v>6</v>
      </c>
      <c r="J5816" s="17" t="s">
        <v>361</v>
      </c>
      <c r="K5816" s="25" t="str">
        <f>LEFT(J5816,MIN(FIND({0,1,2,3,4,5,6,7,8,9},ASC(J5816)&amp;1234567890))-1)</f>
        <v>Se</v>
      </c>
      <c r="L5816" s="25">
        <f t="shared" si="181"/>
        <v>2</v>
      </c>
      <c r="M5816" s="25">
        <f>VLOOKUP(K5816,Table!$A$2:$C$121,2,0)</f>
        <v>16</v>
      </c>
      <c r="N5816" s="26">
        <f>VLOOKUP(K5816,Table!$A$2:$C$121,3,0)</f>
        <v>4</v>
      </c>
      <c r="O5816" s="13" t="str">
        <f>VLOOKUP(A5816,Table!$U$1:$V$230,2,0)</f>
        <v>Trigonal</v>
      </c>
      <c r="P5816" s="1"/>
    </row>
    <row r="5817" spans="1:16">
      <c r="A5817" s="12">
        <v>166</v>
      </c>
      <c r="B5817" s="12">
        <v>652234</v>
      </c>
      <c r="C5817" s="12" t="s">
        <v>6050</v>
      </c>
      <c r="D5817" s="12" t="s">
        <v>6396</v>
      </c>
      <c r="E5817" s="17" t="s">
        <v>11391</v>
      </c>
      <c r="F5817" s="25" t="str">
        <f>LEFT(E5817,MIN(FIND({0,1,2,3,4,5,6,7,8,9},ASC(E5817)&amp;1234567890))-1)</f>
        <v>Zr</v>
      </c>
      <c r="G5817" s="25">
        <f t="shared" si="180"/>
        <v>2</v>
      </c>
      <c r="H5817" s="25">
        <f>VLOOKUP(F5817,Table!$A$2:$C$121,2,0)</f>
        <v>4</v>
      </c>
      <c r="I5817" s="26">
        <f>VLOOKUP(F5817,Table!$A$2:$C$121,3,0)</f>
        <v>5</v>
      </c>
      <c r="J5817" s="17" t="s">
        <v>533</v>
      </c>
      <c r="K5817" s="25" t="str">
        <f>LEFT(J5817,MIN(FIND({0,1,2,3,4,5,6,7,8,9},ASC(J5817)&amp;1234567890))-1)</f>
        <v>Se</v>
      </c>
      <c r="L5817" s="25">
        <f t="shared" si="181"/>
        <v>3</v>
      </c>
      <c r="M5817" s="25">
        <f>VLOOKUP(K5817,Table!$A$2:$C$121,2,0)</f>
        <v>16</v>
      </c>
      <c r="N5817" s="26">
        <f>VLOOKUP(K5817,Table!$A$2:$C$121,3,0)</f>
        <v>4</v>
      </c>
      <c r="O5817" s="13" t="str">
        <f>VLOOKUP(A5817,Table!$U$1:$V$230,2,0)</f>
        <v>Trigonal</v>
      </c>
      <c r="P5817" s="1"/>
    </row>
    <row r="5818" spans="1:16">
      <c r="A5818" s="12">
        <v>166</v>
      </c>
      <c r="B5818" s="12">
        <v>652237</v>
      </c>
      <c r="C5818" s="12" t="s">
        <v>6050</v>
      </c>
      <c r="D5818" s="12" t="s">
        <v>6397</v>
      </c>
      <c r="E5818" s="17" t="s">
        <v>12470</v>
      </c>
      <c r="F5818" s="25" t="str">
        <f>LEFT(E5818,MIN(FIND({0,1,2,3,4,5,6,7,8,9},ASC(E5818)&amp;1234567890))-1)</f>
        <v>Zr</v>
      </c>
      <c r="G5818" s="25">
        <f t="shared" si="180"/>
        <v>1.5</v>
      </c>
      <c r="H5818" s="25">
        <f>VLOOKUP(F5818,Table!$A$2:$C$121,2,0)</f>
        <v>4</v>
      </c>
      <c r="I5818" s="26">
        <f>VLOOKUP(F5818,Table!$A$2:$C$121,3,0)</f>
        <v>5</v>
      </c>
      <c r="J5818" s="17" t="s">
        <v>361</v>
      </c>
      <c r="K5818" s="25" t="str">
        <f>LEFT(J5818,MIN(FIND({0,1,2,3,4,5,6,7,8,9},ASC(J5818)&amp;1234567890))-1)</f>
        <v>Se</v>
      </c>
      <c r="L5818" s="25">
        <f t="shared" si="181"/>
        <v>2</v>
      </c>
      <c r="M5818" s="25">
        <f>VLOOKUP(K5818,Table!$A$2:$C$121,2,0)</f>
        <v>16</v>
      </c>
      <c r="N5818" s="26">
        <f>VLOOKUP(K5818,Table!$A$2:$C$121,3,0)</f>
        <v>4</v>
      </c>
      <c r="O5818" s="13" t="str">
        <f>VLOOKUP(A5818,Table!$U$1:$V$230,2,0)</f>
        <v>Trigonal</v>
      </c>
      <c r="P5818" s="1"/>
    </row>
    <row r="5819" spans="1:16">
      <c r="A5819" s="12">
        <v>166</v>
      </c>
      <c r="B5819" s="12">
        <v>652935</v>
      </c>
      <c r="C5819" s="12" t="s">
        <v>6050</v>
      </c>
      <c r="D5819" s="12" t="s">
        <v>6398</v>
      </c>
      <c r="E5819" s="17" t="s">
        <v>399</v>
      </c>
      <c r="F5819" s="25" t="str">
        <f>LEFT(E5819,MIN(FIND({0,1,2,3,4,5,6,7,8,9},ASC(E5819)&amp;1234567890))-1)</f>
        <v>Ta</v>
      </c>
      <c r="G5819" s="25">
        <f t="shared" si="180"/>
        <v>6</v>
      </c>
      <c r="H5819" s="25">
        <f>VLOOKUP(F5819,Table!$A$2:$C$121,2,0)</f>
        <v>5</v>
      </c>
      <c r="I5819" s="26">
        <f>VLOOKUP(F5819,Table!$A$2:$C$121,3,0)</f>
        <v>6</v>
      </c>
      <c r="J5819" s="17" t="s">
        <v>11500</v>
      </c>
      <c r="K5819" s="25" t="str">
        <f>LEFT(J5819,MIN(FIND({0,1,2,3,4,5,6,7,8,9},ASC(J5819)&amp;1234567890))-1)</f>
        <v>Zn</v>
      </c>
      <c r="L5819" s="25">
        <f t="shared" si="181"/>
        <v>7</v>
      </c>
      <c r="M5819" s="25">
        <f>VLOOKUP(K5819,Table!$A$2:$C$121,2,0)</f>
        <v>12</v>
      </c>
      <c r="N5819" s="26">
        <f>VLOOKUP(K5819,Table!$A$2:$C$121,3,0)</f>
        <v>4</v>
      </c>
      <c r="O5819" s="13" t="str">
        <f>VLOOKUP(A5819,Table!$U$1:$V$230,2,0)</f>
        <v>Trigonal</v>
      </c>
      <c r="P5819" s="1"/>
    </row>
    <row r="5820" spans="1:16">
      <c r="A5820" s="12">
        <v>166</v>
      </c>
      <c r="B5820" s="12">
        <v>653216</v>
      </c>
      <c r="C5820" s="12" t="s">
        <v>6050</v>
      </c>
      <c r="D5820" s="12" t="s">
        <v>3851</v>
      </c>
      <c r="E5820" s="17" t="s">
        <v>11819</v>
      </c>
      <c r="F5820" s="25" t="str">
        <f>LEFT(E5820,MIN(FIND({0,1,2,3,4,5,6,7,8,9},ASC(E5820)&amp;1234567890))-1)</f>
        <v>Zr</v>
      </c>
      <c r="G5820" s="25">
        <f t="shared" si="180"/>
        <v>3</v>
      </c>
      <c r="H5820" s="25">
        <f>VLOOKUP(F5820,Table!$A$2:$C$121,2,0)</f>
        <v>4</v>
      </c>
      <c r="I5820" s="26">
        <f>VLOOKUP(F5820,Table!$A$2:$C$121,3,0)</f>
        <v>5</v>
      </c>
      <c r="J5820" s="17" t="s">
        <v>328</v>
      </c>
      <c r="K5820" s="25" t="str">
        <f>LEFT(J5820,MIN(FIND({0,1,2,3,4,5,6,7,8,9},ASC(J5820)&amp;1234567890))-1)</f>
        <v>Te</v>
      </c>
      <c r="L5820" s="25">
        <f t="shared" si="181"/>
        <v>1</v>
      </c>
      <c r="M5820" s="25">
        <f>VLOOKUP(K5820,Table!$A$2:$C$121,2,0)</f>
        <v>16</v>
      </c>
      <c r="N5820" s="26">
        <f>VLOOKUP(K5820,Table!$A$2:$C$121,3,0)</f>
        <v>5</v>
      </c>
      <c r="O5820" s="13" t="str">
        <f>VLOOKUP(A5820,Table!$U$1:$V$230,2,0)</f>
        <v>Trigonal</v>
      </c>
      <c r="P5820" s="1"/>
    </row>
    <row r="5821" spans="1:16">
      <c r="A5821" s="12">
        <v>166</v>
      </c>
      <c r="B5821" s="12">
        <v>654965</v>
      </c>
      <c r="C5821" s="12" t="s">
        <v>6050</v>
      </c>
      <c r="D5821" s="12" t="s">
        <v>6399</v>
      </c>
      <c r="E5821" s="17" t="s">
        <v>12148</v>
      </c>
      <c r="F5821" s="25" t="str">
        <f>LEFT(E5821,MIN(FIND({0,1,2,3,4,5,6,7,8,9},ASC(E5821)&amp;1234567890))-1)</f>
        <v>B</v>
      </c>
      <c r="G5821" s="25">
        <f t="shared" si="180"/>
        <v>6</v>
      </c>
      <c r="H5821" s="25">
        <f>VLOOKUP(F5821,Table!$A$2:$C$121,2,0)</f>
        <v>13</v>
      </c>
      <c r="I5821" s="26">
        <f>VLOOKUP(F5821,Table!$A$2:$C$121,3,0)</f>
        <v>2</v>
      </c>
      <c r="J5821" s="17" t="s">
        <v>12993</v>
      </c>
      <c r="K5821" s="25" t="str">
        <f>LEFT(J5821,MIN(FIND({0,1,2,3,4,5,6,7,8,9},ASC(J5821)&amp;1234567890))-1)</f>
        <v>P</v>
      </c>
      <c r="L5821" s="25">
        <f t="shared" si="181"/>
        <v>0.79</v>
      </c>
      <c r="M5821" s="25">
        <f>VLOOKUP(K5821,Table!$A$2:$C$121,2,0)</f>
        <v>15</v>
      </c>
      <c r="N5821" s="26">
        <f>VLOOKUP(K5821,Table!$A$2:$C$121,3,0)</f>
        <v>3</v>
      </c>
      <c r="O5821" s="13" t="str">
        <f>VLOOKUP(A5821,Table!$U$1:$V$230,2,0)</f>
        <v>Trigonal</v>
      </c>
      <c r="P5821" s="1"/>
    </row>
    <row r="5822" spans="1:16">
      <c r="A5822" s="12">
        <v>166</v>
      </c>
      <c r="B5822" s="12">
        <v>655752</v>
      </c>
      <c r="C5822" s="12" t="s">
        <v>6050</v>
      </c>
      <c r="D5822" s="12" t="s">
        <v>6400</v>
      </c>
      <c r="E5822" s="17" t="s">
        <v>11694</v>
      </c>
      <c r="F5822" s="25" t="str">
        <f>LEFT(E5822,MIN(FIND({0,1,2,3,4,5,6,7,8,9},ASC(E5822)&amp;1234567890))-1)</f>
        <v>Al</v>
      </c>
      <c r="G5822" s="25">
        <f t="shared" si="180"/>
        <v>9</v>
      </c>
      <c r="H5822" s="25">
        <f>VLOOKUP(F5822,Table!$A$2:$C$121,2,0)</f>
        <v>13</v>
      </c>
      <c r="I5822" s="26">
        <f>VLOOKUP(F5822,Table!$A$2:$C$121,3,0)</f>
        <v>3</v>
      </c>
      <c r="J5822" s="17" t="s">
        <v>11969</v>
      </c>
      <c r="K5822" s="25" t="str">
        <f>LEFT(J5822,MIN(FIND({0,1,2,3,4,5,6,7,8,9},ASC(J5822)&amp;1234567890))-1)</f>
        <v>Sr</v>
      </c>
      <c r="L5822" s="25">
        <f t="shared" si="181"/>
        <v>5</v>
      </c>
      <c r="M5822" s="25">
        <f>VLOOKUP(K5822,Table!$A$2:$C$121,2,0)</f>
        <v>2</v>
      </c>
      <c r="N5822" s="26">
        <f>VLOOKUP(K5822,Table!$A$2:$C$121,3,0)</f>
        <v>5</v>
      </c>
      <c r="O5822" s="13" t="str">
        <f>VLOOKUP(A5822,Table!$U$1:$V$230,2,0)</f>
        <v>Trigonal</v>
      </c>
      <c r="P5822" s="1"/>
    </row>
    <row r="5823" spans="1:16">
      <c r="A5823" s="12">
        <v>166</v>
      </c>
      <c r="B5823" s="12">
        <v>656093</v>
      </c>
      <c r="C5823" s="12" t="s">
        <v>6050</v>
      </c>
      <c r="D5823" s="12" t="s">
        <v>6401</v>
      </c>
      <c r="E5823" s="17" t="s">
        <v>11538</v>
      </c>
      <c r="F5823" s="25" t="str">
        <f>LEFT(E5823,MIN(FIND({0,1,2,3,4,5,6,7,8,9},ASC(E5823)&amp;1234567890))-1)</f>
        <v>Co</v>
      </c>
      <c r="G5823" s="25">
        <f t="shared" si="180"/>
        <v>7</v>
      </c>
      <c r="H5823" s="25">
        <f>VLOOKUP(F5823,Table!$A$2:$C$121,2,0)</f>
        <v>9</v>
      </c>
      <c r="I5823" s="26">
        <f>VLOOKUP(F5823,Table!$A$2:$C$121,3,0)</f>
        <v>4</v>
      </c>
      <c r="J5823" s="17" t="s">
        <v>11329</v>
      </c>
      <c r="K5823" s="25" t="str">
        <f>LEFT(J5823,MIN(FIND({0,1,2,3,4,5,6,7,8,9},ASC(J5823)&amp;1234567890))-1)</f>
        <v>Y</v>
      </c>
      <c r="L5823" s="25">
        <f t="shared" si="181"/>
        <v>2</v>
      </c>
      <c r="M5823" s="25">
        <f>VLOOKUP(K5823,Table!$A$2:$C$121,2,0)</f>
        <v>3</v>
      </c>
      <c r="N5823" s="26">
        <f>VLOOKUP(K5823,Table!$A$2:$C$121,3,0)</f>
        <v>5</v>
      </c>
      <c r="O5823" s="13" t="str">
        <f>VLOOKUP(A5823,Table!$U$1:$V$230,2,0)</f>
        <v>Trigonal</v>
      </c>
      <c r="P5823" s="1"/>
    </row>
    <row r="5824" spans="1:16">
      <c r="A5824" s="12">
        <v>166</v>
      </c>
      <c r="B5824" s="12">
        <v>656926</v>
      </c>
      <c r="C5824" s="12" t="s">
        <v>6050</v>
      </c>
      <c r="D5824" s="12" t="s">
        <v>6402</v>
      </c>
      <c r="E5824" s="17" t="s">
        <v>11538</v>
      </c>
      <c r="F5824" s="25" t="str">
        <f>LEFT(E5824,MIN(FIND({0,1,2,3,4,5,6,7,8,9},ASC(E5824)&amp;1234567890))-1)</f>
        <v>Co</v>
      </c>
      <c r="G5824" s="25">
        <f t="shared" si="180"/>
        <v>7</v>
      </c>
      <c r="H5824" s="25">
        <f>VLOOKUP(F5824,Table!$A$2:$C$121,2,0)</f>
        <v>9</v>
      </c>
      <c r="I5824" s="26">
        <f>VLOOKUP(F5824,Table!$A$2:$C$121,3,0)</f>
        <v>4</v>
      </c>
      <c r="J5824" s="17" t="s">
        <v>11307</v>
      </c>
      <c r="K5824" s="25" t="str">
        <f>LEFT(J5824,MIN(FIND({0,1,2,3,4,5,6,7,8,9},ASC(J5824)&amp;1234567890))-1)</f>
        <v>Tm</v>
      </c>
      <c r="L5824" s="25">
        <f t="shared" si="181"/>
        <v>2</v>
      </c>
      <c r="M5824" s="25">
        <f>VLOOKUP(K5824,Table!$A$2:$C$121,2,0)</f>
        <v>3</v>
      </c>
      <c r="N5824" s="26">
        <f>VLOOKUP(K5824,Table!$A$2:$C$121,3,0)</f>
        <v>6</v>
      </c>
      <c r="O5824" s="13" t="str">
        <f>VLOOKUP(A5824,Table!$U$1:$V$230,2,0)</f>
        <v>Trigonal</v>
      </c>
      <c r="P5824" s="1"/>
    </row>
    <row r="5825" spans="1:16">
      <c r="A5825" s="12">
        <v>166</v>
      </c>
      <c r="B5825" s="12">
        <v>657608</v>
      </c>
      <c r="C5825" s="12" t="s">
        <v>6050</v>
      </c>
      <c r="D5825" s="12" t="s">
        <v>6403</v>
      </c>
      <c r="E5825" s="17" t="s">
        <v>11409</v>
      </c>
      <c r="F5825" s="25" t="str">
        <f>LEFT(E5825,MIN(FIND({0,1,2,3,4,5,6,7,8,9},ASC(E5825)&amp;1234567890))-1)</f>
        <v>Ga</v>
      </c>
      <c r="G5825" s="25">
        <f t="shared" si="180"/>
        <v>2</v>
      </c>
      <c r="H5825" s="25">
        <f>VLOOKUP(F5825,Table!$A$2:$C$121,2,0)</f>
        <v>13</v>
      </c>
      <c r="I5825" s="26">
        <f>VLOOKUP(F5825,Table!$A$2:$C$121,3,0)</f>
        <v>4</v>
      </c>
      <c r="J5825" s="17" t="s">
        <v>36</v>
      </c>
      <c r="K5825" s="25" t="str">
        <f>LEFT(J5825,MIN(FIND({0,1,2,3,4,5,6,7,8,9},ASC(J5825)&amp;1234567890))-1)</f>
        <v>Te</v>
      </c>
      <c r="L5825" s="25">
        <f t="shared" si="181"/>
        <v>3</v>
      </c>
      <c r="M5825" s="25">
        <f>VLOOKUP(K5825,Table!$A$2:$C$121,2,0)</f>
        <v>16</v>
      </c>
      <c r="N5825" s="26">
        <f>VLOOKUP(K5825,Table!$A$2:$C$121,3,0)</f>
        <v>5</v>
      </c>
      <c r="O5825" s="13" t="str">
        <f>VLOOKUP(A5825,Table!$U$1:$V$230,2,0)</f>
        <v>Trigonal</v>
      </c>
      <c r="P5825" s="1"/>
    </row>
    <row r="5826" spans="1:16">
      <c r="A5826" s="12">
        <v>166</v>
      </c>
      <c r="B5826" s="12">
        <v>658341</v>
      </c>
      <c r="C5826" s="12" t="s">
        <v>6050</v>
      </c>
      <c r="D5826" s="12" t="s">
        <v>6404</v>
      </c>
      <c r="E5826" s="17" t="s">
        <v>12994</v>
      </c>
      <c r="F5826" s="25" t="str">
        <f>LEFT(E5826,MIN(FIND({0,1,2,3,4,5,6,7,8,9},ASC(E5826)&amp;1234567890))-1)</f>
        <v>Ru</v>
      </c>
      <c r="G5826" s="25">
        <f t="shared" ref="G5826:G5889" si="182">IF(SUBSTITUTE(E5826,F5826,"")="",1,SUBSTITUTE(E5826,F5826,""))*1</f>
        <v>9</v>
      </c>
      <c r="H5826" s="25">
        <f>VLOOKUP(F5826,Table!$A$2:$C$121,2,0)</f>
        <v>8</v>
      </c>
      <c r="I5826" s="26">
        <f>VLOOKUP(F5826,Table!$A$2:$C$121,3,0)</f>
        <v>5</v>
      </c>
      <c r="J5826" s="17" t="s">
        <v>12995</v>
      </c>
      <c r="K5826" s="25" t="str">
        <f>LEFT(J5826,MIN(FIND({0,1,2,3,4,5,6,7,8,9},ASC(J5826)&amp;1234567890))-1)</f>
        <v>Ce</v>
      </c>
      <c r="L5826" s="25">
        <f t="shared" ref="L5826:L5889" si="183">IF(SUBSTITUTE(J5826,K5826,"")="",1,SUBSTITUTE(J5826,K5826,""))*1</f>
        <v>16</v>
      </c>
      <c r="M5826" s="25">
        <f>VLOOKUP(K5826,Table!$A$2:$C$121,2,0)</f>
        <v>3</v>
      </c>
      <c r="N5826" s="26">
        <f>VLOOKUP(K5826,Table!$A$2:$C$121,3,0)</f>
        <v>6</v>
      </c>
      <c r="O5826" s="13" t="str">
        <f>VLOOKUP(A5826,Table!$U$1:$V$230,2,0)</f>
        <v>Trigonal</v>
      </c>
      <c r="P5826" s="1"/>
    </row>
    <row r="5827" spans="1:16">
      <c r="A5827" s="12">
        <v>166</v>
      </c>
      <c r="B5827" s="12">
        <v>658884</v>
      </c>
      <c r="C5827" s="12" t="s">
        <v>6050</v>
      </c>
      <c r="D5827" s="12" t="s">
        <v>6405</v>
      </c>
      <c r="E5827" s="17" t="s">
        <v>11538</v>
      </c>
      <c r="F5827" s="25" t="str">
        <f>LEFT(E5827,MIN(FIND({0,1,2,3,4,5,6,7,8,9},ASC(E5827)&amp;1234567890))-1)</f>
        <v>Co</v>
      </c>
      <c r="G5827" s="25">
        <f t="shared" si="182"/>
        <v>7</v>
      </c>
      <c r="H5827" s="25">
        <f>VLOOKUP(F5827,Table!$A$2:$C$121,2,0)</f>
        <v>9</v>
      </c>
      <c r="I5827" s="26">
        <f>VLOOKUP(F5827,Table!$A$2:$C$121,3,0)</f>
        <v>4</v>
      </c>
      <c r="J5827" s="17" t="s">
        <v>11377</v>
      </c>
      <c r="K5827" s="25" t="str">
        <f>LEFT(J5827,MIN(FIND({0,1,2,3,4,5,6,7,8,9},ASC(J5827)&amp;1234567890))-1)</f>
        <v>Dy</v>
      </c>
      <c r="L5827" s="25">
        <f t="shared" si="183"/>
        <v>2</v>
      </c>
      <c r="M5827" s="25">
        <f>VLOOKUP(K5827,Table!$A$2:$C$121,2,0)</f>
        <v>3</v>
      </c>
      <c r="N5827" s="26">
        <f>VLOOKUP(K5827,Table!$A$2:$C$121,3,0)</f>
        <v>6</v>
      </c>
      <c r="O5827" s="13" t="str">
        <f>VLOOKUP(A5827,Table!$U$1:$V$230,2,0)</f>
        <v>Trigonal</v>
      </c>
      <c r="P5827" s="1"/>
    </row>
    <row r="5828" spans="1:16">
      <c r="A5828" s="12">
        <v>166</v>
      </c>
      <c r="B5828" s="12">
        <v>170066</v>
      </c>
      <c r="C5828" s="12" t="s">
        <v>6050</v>
      </c>
      <c r="D5828" s="12" t="s">
        <v>6406</v>
      </c>
      <c r="E5828" s="17" t="s">
        <v>12996</v>
      </c>
      <c r="F5828" s="25" t="str">
        <f>LEFT(E5828,MIN(FIND({0,1,2,3,4,5,6,7,8,9},ASC(E5828)&amp;1234567890))-1)</f>
        <v>Co</v>
      </c>
      <c r="G5828" s="25">
        <f t="shared" si="182"/>
        <v>6.3</v>
      </c>
      <c r="H5828" s="25">
        <f>VLOOKUP(F5828,Table!$A$2:$C$121,2,0)</f>
        <v>9</v>
      </c>
      <c r="I5828" s="26">
        <f>VLOOKUP(F5828,Table!$A$2:$C$121,3,0)</f>
        <v>4</v>
      </c>
      <c r="J5828" s="17" t="s">
        <v>12997</v>
      </c>
      <c r="K5828" s="25" t="str">
        <f>LEFT(J5828,MIN(FIND({0,1,2,3,4,5,6,7,8,9},ASC(J5828)&amp;1234567890))-1)</f>
        <v>Nb</v>
      </c>
      <c r="L5828" s="25">
        <f t="shared" si="183"/>
        <v>6.7</v>
      </c>
      <c r="M5828" s="25">
        <f>VLOOKUP(K5828,Table!$A$2:$C$121,2,0)</f>
        <v>5</v>
      </c>
      <c r="N5828" s="26">
        <f>VLOOKUP(K5828,Table!$A$2:$C$121,3,0)</f>
        <v>5</v>
      </c>
      <c r="O5828" s="13" t="str">
        <f>VLOOKUP(A5828,Table!$U$1:$V$230,2,0)</f>
        <v>Trigonal</v>
      </c>
      <c r="P5828" s="1"/>
    </row>
    <row r="5829" spans="1:16">
      <c r="A5829" s="12">
        <v>166</v>
      </c>
      <c r="B5829" s="12">
        <v>172408</v>
      </c>
      <c r="C5829" s="12" t="s">
        <v>6050</v>
      </c>
      <c r="D5829" s="12" t="s">
        <v>6407</v>
      </c>
      <c r="E5829" s="17" t="s">
        <v>11542</v>
      </c>
      <c r="F5829" s="25" t="str">
        <f>LEFT(E5829,MIN(FIND({0,1,2,3,4,5,6,7,8,9},ASC(E5829)&amp;1234567890))-1)</f>
        <v>Er</v>
      </c>
      <c r="G5829" s="25">
        <f t="shared" si="182"/>
        <v>1</v>
      </c>
      <c r="H5829" s="25">
        <f>VLOOKUP(F5829,Table!$A$2:$C$121,2,0)</f>
        <v>3</v>
      </c>
      <c r="I5829" s="26">
        <f>VLOOKUP(F5829,Table!$A$2:$C$121,3,0)</f>
        <v>6</v>
      </c>
      <c r="J5829" s="17" t="s">
        <v>11523</v>
      </c>
      <c r="K5829" s="25" t="str">
        <f>LEFT(J5829,MIN(FIND({0,1,2,3,4,5,6,7,8,9},ASC(J5829)&amp;1234567890))-1)</f>
        <v>Co</v>
      </c>
      <c r="L5829" s="25">
        <f t="shared" si="183"/>
        <v>3</v>
      </c>
      <c r="M5829" s="25">
        <f>VLOOKUP(K5829,Table!$A$2:$C$121,2,0)</f>
        <v>9</v>
      </c>
      <c r="N5829" s="26">
        <f>VLOOKUP(K5829,Table!$A$2:$C$121,3,0)</f>
        <v>4</v>
      </c>
      <c r="O5829" s="13" t="str">
        <f>VLOOKUP(A5829,Table!$U$1:$V$230,2,0)</f>
        <v>Trigonal</v>
      </c>
      <c r="P5829" s="1"/>
    </row>
    <row r="5830" spans="1:16">
      <c r="A5830" s="12">
        <v>166</v>
      </c>
      <c r="B5830" s="12">
        <v>420092</v>
      </c>
      <c r="C5830" s="12" t="s">
        <v>6050</v>
      </c>
      <c r="D5830" s="12" t="s">
        <v>6408</v>
      </c>
      <c r="E5830" s="17" t="s">
        <v>12047</v>
      </c>
      <c r="F5830" s="25" t="str">
        <f>LEFT(E5830,MIN(FIND({0,1,2,3,4,5,6,7,8,9},ASC(E5830)&amp;1234567890))-1)</f>
        <v>Ba</v>
      </c>
      <c r="G5830" s="25">
        <f t="shared" si="182"/>
        <v>7</v>
      </c>
      <c r="H5830" s="25">
        <f>VLOOKUP(F5830,Table!$A$2:$C$121,2,0)</f>
        <v>2</v>
      </c>
      <c r="I5830" s="26">
        <f>VLOOKUP(F5830,Table!$A$2:$C$121,3,0)</f>
        <v>6</v>
      </c>
      <c r="J5830" s="17" t="s">
        <v>12998</v>
      </c>
      <c r="K5830" s="25" t="str">
        <f>LEFT(J5830,MIN(FIND({0,1,2,3,4,5,6,7,8,9},ASC(J5830)&amp;1234567890))-1)</f>
        <v>Al</v>
      </c>
      <c r="L5830" s="25">
        <f t="shared" si="183"/>
        <v>10</v>
      </c>
      <c r="M5830" s="25">
        <f>VLOOKUP(K5830,Table!$A$2:$C$121,2,0)</f>
        <v>13</v>
      </c>
      <c r="N5830" s="26">
        <f>VLOOKUP(K5830,Table!$A$2:$C$121,3,0)</f>
        <v>3</v>
      </c>
      <c r="O5830" s="13" t="str">
        <f>VLOOKUP(A5830,Table!$U$1:$V$230,2,0)</f>
        <v>Trigonal</v>
      </c>
      <c r="P5830" s="1"/>
    </row>
    <row r="5831" spans="1:16">
      <c r="A5831" s="12">
        <v>166</v>
      </c>
      <c r="B5831" s="12">
        <v>174590</v>
      </c>
      <c r="C5831" s="12" t="s">
        <v>6050</v>
      </c>
      <c r="D5831" s="12" t="s">
        <v>6409</v>
      </c>
      <c r="E5831" s="17" t="s">
        <v>12999</v>
      </c>
      <c r="F5831" s="25" t="str">
        <f>LEFT(E5831,MIN(FIND({0,1,2,3,4,5,6,7,8,9},ASC(E5831)&amp;1234567890))-1)</f>
        <v>Nb</v>
      </c>
      <c r="G5831" s="25">
        <f t="shared" si="182"/>
        <v>0.84</v>
      </c>
      <c r="H5831" s="25">
        <f>VLOOKUP(F5831,Table!$A$2:$C$121,2,0)</f>
        <v>5</v>
      </c>
      <c r="I5831" s="26">
        <f>VLOOKUP(F5831,Table!$A$2:$C$121,3,0)</f>
        <v>5</v>
      </c>
      <c r="J5831" s="17" t="s">
        <v>68</v>
      </c>
      <c r="K5831" s="25" t="str">
        <f>LEFT(J5831,MIN(FIND({0,1,2,3,4,5,6,7,8,9},ASC(J5831)&amp;1234567890))-1)</f>
        <v>N</v>
      </c>
      <c r="L5831" s="25">
        <f t="shared" si="183"/>
        <v>1</v>
      </c>
      <c r="M5831" s="25">
        <f>VLOOKUP(K5831,Table!$A$2:$C$121,2,0)</f>
        <v>15</v>
      </c>
      <c r="N5831" s="26">
        <f>VLOOKUP(K5831,Table!$A$2:$C$121,3,0)</f>
        <v>2</v>
      </c>
      <c r="O5831" s="13" t="str">
        <f>VLOOKUP(A5831,Table!$U$1:$V$230,2,0)</f>
        <v>Trigonal</v>
      </c>
      <c r="P5831" s="1"/>
    </row>
    <row r="5832" spans="1:16">
      <c r="A5832" s="12">
        <v>166</v>
      </c>
      <c r="B5832" s="12">
        <v>130004</v>
      </c>
      <c r="C5832" s="12" t="s">
        <v>6050</v>
      </c>
      <c r="D5832" s="12" t="s">
        <v>6410</v>
      </c>
      <c r="E5832" s="17" t="s">
        <v>13000</v>
      </c>
      <c r="F5832" s="25" t="str">
        <f>LEFT(E5832,MIN(FIND({0,1,2,3,4,5,6,7,8,9},ASC(E5832)&amp;1234567890))-1)</f>
        <v>W</v>
      </c>
      <c r="G5832" s="25">
        <f t="shared" si="182"/>
        <v>1.18</v>
      </c>
      <c r="H5832" s="25">
        <f>VLOOKUP(F5832,Table!$A$2:$C$121,2,0)</f>
        <v>6</v>
      </c>
      <c r="I5832" s="26">
        <f>VLOOKUP(F5832,Table!$A$2:$C$121,3,0)</f>
        <v>6</v>
      </c>
      <c r="J5832" s="17" t="s">
        <v>68</v>
      </c>
      <c r="K5832" s="25" t="str">
        <f>LEFT(J5832,MIN(FIND({0,1,2,3,4,5,6,7,8,9},ASC(J5832)&amp;1234567890))-1)</f>
        <v>N</v>
      </c>
      <c r="L5832" s="25">
        <f t="shared" si="183"/>
        <v>1</v>
      </c>
      <c r="M5832" s="25">
        <f>VLOOKUP(K5832,Table!$A$2:$C$121,2,0)</f>
        <v>15</v>
      </c>
      <c r="N5832" s="26">
        <f>VLOOKUP(K5832,Table!$A$2:$C$121,3,0)</f>
        <v>2</v>
      </c>
      <c r="O5832" s="13" t="str">
        <f>VLOOKUP(A5832,Table!$U$1:$V$230,2,0)</f>
        <v>Trigonal</v>
      </c>
      <c r="P5832" s="1"/>
    </row>
    <row r="5833" spans="1:16">
      <c r="A5833" s="12">
        <v>166</v>
      </c>
      <c r="B5833" s="12">
        <v>107969</v>
      </c>
      <c r="C5833" s="12" t="s">
        <v>6050</v>
      </c>
      <c r="D5833" s="12" t="s">
        <v>6411</v>
      </c>
      <c r="E5833" s="17" t="s">
        <v>13001</v>
      </c>
      <c r="F5833" s="25" t="str">
        <f>LEFT(E5833,MIN(FIND({0,1,2,3,4,5,6,7,8,9},ASC(E5833)&amp;1234567890))-1)</f>
        <v>Au</v>
      </c>
      <c r="G5833" s="25">
        <f t="shared" si="182"/>
        <v>0.4</v>
      </c>
      <c r="H5833" s="25">
        <f>VLOOKUP(F5833,Table!$A$2:$C$121,2,0)</f>
        <v>11</v>
      </c>
      <c r="I5833" s="26">
        <f>VLOOKUP(F5833,Table!$A$2:$C$121,3,0)</f>
        <v>6</v>
      </c>
      <c r="J5833" s="17" t="s">
        <v>13002</v>
      </c>
      <c r="K5833" s="25" t="str">
        <f>LEFT(J5833,MIN(FIND({0,1,2,3,4,5,6,7,8,9},ASC(J5833)&amp;1234567890))-1)</f>
        <v>Bi</v>
      </c>
      <c r="L5833" s="25">
        <f t="shared" si="183"/>
        <v>0.6</v>
      </c>
      <c r="M5833" s="25">
        <f>VLOOKUP(K5833,Table!$A$2:$C$121,2,0)</f>
        <v>15</v>
      </c>
      <c r="N5833" s="26">
        <f>VLOOKUP(K5833,Table!$A$2:$C$121,3,0)</f>
        <v>6</v>
      </c>
      <c r="O5833" s="13" t="str">
        <f>VLOOKUP(A5833,Table!$U$1:$V$230,2,0)</f>
        <v>Trigonal</v>
      </c>
      <c r="P5833" s="1"/>
    </row>
    <row r="5834" spans="1:16">
      <c r="A5834" s="12">
        <v>166</v>
      </c>
      <c r="B5834" s="12">
        <v>108130</v>
      </c>
      <c r="C5834" s="12" t="s">
        <v>6050</v>
      </c>
      <c r="D5834" s="12" t="s">
        <v>6412</v>
      </c>
      <c r="E5834" s="17" t="s">
        <v>11377</v>
      </c>
      <c r="F5834" s="25" t="str">
        <f>LEFT(E5834,MIN(FIND({0,1,2,3,4,5,6,7,8,9},ASC(E5834)&amp;1234567890))-1)</f>
        <v>Dy</v>
      </c>
      <c r="G5834" s="25">
        <f t="shared" si="182"/>
        <v>2</v>
      </c>
      <c r="H5834" s="25">
        <f>VLOOKUP(F5834,Table!$A$2:$C$121,2,0)</f>
        <v>3</v>
      </c>
      <c r="I5834" s="26">
        <f>VLOOKUP(F5834,Table!$A$2:$C$121,3,0)</f>
        <v>6</v>
      </c>
      <c r="J5834" s="17" t="s">
        <v>614</v>
      </c>
      <c r="K5834" s="25" t="str">
        <f>LEFT(J5834,MIN(FIND({0,1,2,3,4,5,6,7,8,9},ASC(J5834)&amp;1234567890))-1)</f>
        <v>C</v>
      </c>
      <c r="L5834" s="25">
        <f t="shared" si="183"/>
        <v>1</v>
      </c>
      <c r="M5834" s="25">
        <f>VLOOKUP(K5834,Table!$A$2:$C$121,2,0)</f>
        <v>14</v>
      </c>
      <c r="N5834" s="26">
        <f>VLOOKUP(K5834,Table!$A$2:$C$121,3,0)</f>
        <v>2</v>
      </c>
      <c r="O5834" s="13" t="str">
        <f>VLOOKUP(A5834,Table!$U$1:$V$230,2,0)</f>
        <v>Trigonal</v>
      </c>
      <c r="P5834" s="1"/>
    </row>
    <row r="5835" spans="1:16">
      <c r="A5835" s="12">
        <v>166</v>
      </c>
      <c r="B5835" s="12">
        <v>108886</v>
      </c>
      <c r="C5835" s="12" t="s">
        <v>6050</v>
      </c>
      <c r="D5835" s="12" t="s">
        <v>6413</v>
      </c>
      <c r="E5835" s="17" t="s">
        <v>11404</v>
      </c>
      <c r="F5835" s="25" t="str">
        <f>LEFT(E5835,MIN(FIND({0,1,2,3,4,5,6,7,8,9},ASC(E5835)&amp;1234567890))-1)</f>
        <v>Li</v>
      </c>
      <c r="G5835" s="25">
        <f t="shared" si="182"/>
        <v>2</v>
      </c>
      <c r="H5835" s="25">
        <f>VLOOKUP(F5835,Table!$A$2:$C$121,2,0)</f>
        <v>1</v>
      </c>
      <c r="I5835" s="26">
        <f>VLOOKUP(F5835,Table!$A$2:$C$121,3,0)</f>
        <v>2</v>
      </c>
      <c r="J5835" s="17" t="s">
        <v>371</v>
      </c>
      <c r="K5835" s="25" t="str">
        <f>LEFT(J5835,MIN(FIND({0,1,2,3,4,5,6,7,8,9},ASC(J5835)&amp;1234567890))-1)</f>
        <v>O</v>
      </c>
      <c r="L5835" s="25">
        <f t="shared" si="183"/>
        <v>1</v>
      </c>
      <c r="M5835" s="25">
        <f>VLOOKUP(K5835,Table!$A$2:$C$121,2,0)</f>
        <v>16</v>
      </c>
      <c r="N5835" s="26">
        <f>VLOOKUP(K5835,Table!$A$2:$C$121,3,0)</f>
        <v>2</v>
      </c>
      <c r="O5835" s="13" t="str">
        <f>VLOOKUP(A5835,Table!$U$1:$V$230,2,0)</f>
        <v>Trigonal</v>
      </c>
      <c r="P5835" s="1"/>
    </row>
    <row r="5836" spans="1:16">
      <c r="A5836" s="12">
        <v>166</v>
      </c>
      <c r="B5836" s="12">
        <v>109217</v>
      </c>
      <c r="C5836" s="12" t="s">
        <v>6050</v>
      </c>
      <c r="D5836" s="12" t="s">
        <v>6414</v>
      </c>
      <c r="E5836" s="17" t="s">
        <v>12956</v>
      </c>
      <c r="F5836" s="25" t="str">
        <f>LEFT(E5836,MIN(FIND({0,1,2,3,4,5,6,7,8,9},ASC(E5836)&amp;1234567890))-1)</f>
        <v>Be</v>
      </c>
      <c r="G5836" s="25">
        <f t="shared" si="182"/>
        <v>17</v>
      </c>
      <c r="H5836" s="25">
        <f>VLOOKUP(F5836,Table!$A$2:$C$121,2,0)</f>
        <v>2</v>
      </c>
      <c r="I5836" s="26">
        <f>VLOOKUP(F5836,Table!$A$2:$C$121,3,0)</f>
        <v>2</v>
      </c>
      <c r="J5836" s="17" t="s">
        <v>11887</v>
      </c>
      <c r="K5836" s="25" t="str">
        <f>LEFT(J5836,MIN(FIND({0,1,2,3,4,5,6,7,8,9},ASC(J5836)&amp;1234567890))-1)</f>
        <v>Ti</v>
      </c>
      <c r="L5836" s="25">
        <f t="shared" si="183"/>
        <v>2</v>
      </c>
      <c r="M5836" s="25">
        <f>VLOOKUP(K5836,Table!$A$2:$C$121,2,0)</f>
        <v>4</v>
      </c>
      <c r="N5836" s="26">
        <f>VLOOKUP(K5836,Table!$A$2:$C$121,3,0)</f>
        <v>4</v>
      </c>
      <c r="O5836" s="13" t="str">
        <f>VLOOKUP(A5836,Table!$U$1:$V$230,2,0)</f>
        <v>Trigonal</v>
      </c>
      <c r="P5836" s="1"/>
    </row>
    <row r="5837" spans="1:16">
      <c r="A5837" s="12">
        <v>166</v>
      </c>
      <c r="B5837" s="12">
        <v>109832</v>
      </c>
      <c r="C5837" s="12" t="s">
        <v>6050</v>
      </c>
      <c r="D5837" s="12" t="s">
        <v>5544</v>
      </c>
      <c r="E5837" s="17" t="s">
        <v>11286</v>
      </c>
      <c r="F5837" s="25" t="str">
        <f>LEFT(E5837,MIN(FIND({0,1,2,3,4,5,6,7,8,9},ASC(E5837)&amp;1234567890))-1)</f>
        <v>In</v>
      </c>
      <c r="G5837" s="25">
        <f t="shared" si="182"/>
        <v>1</v>
      </c>
      <c r="H5837" s="25">
        <f>VLOOKUP(F5837,Table!$A$2:$C$121,2,0)</f>
        <v>13</v>
      </c>
      <c r="I5837" s="26">
        <f>VLOOKUP(F5837,Table!$A$2:$C$121,3,0)</f>
        <v>5</v>
      </c>
      <c r="J5837" s="17" t="s">
        <v>12830</v>
      </c>
      <c r="K5837" s="25" t="str">
        <f>LEFT(J5837,MIN(FIND({0,1,2,3,4,5,6,7,8,9},ASC(J5837)&amp;1234567890))-1)</f>
        <v>Mg</v>
      </c>
      <c r="L5837" s="25">
        <f t="shared" si="183"/>
        <v>3</v>
      </c>
      <c r="M5837" s="25">
        <f>VLOOKUP(K5837,Table!$A$2:$C$121,2,0)</f>
        <v>2</v>
      </c>
      <c r="N5837" s="26">
        <f>VLOOKUP(K5837,Table!$A$2:$C$121,3,0)</f>
        <v>3</v>
      </c>
      <c r="O5837" s="13" t="str">
        <f>VLOOKUP(A5837,Table!$U$1:$V$230,2,0)</f>
        <v>Trigonal</v>
      </c>
      <c r="P5837" s="1"/>
    </row>
    <row r="5838" spans="1:16">
      <c r="A5838" s="12">
        <v>166</v>
      </c>
      <c r="B5838" s="12">
        <v>107118</v>
      </c>
      <c r="C5838" s="12" t="s">
        <v>6050</v>
      </c>
      <c r="D5838" s="12" t="s">
        <v>6415</v>
      </c>
      <c r="E5838" s="17" t="s">
        <v>11351</v>
      </c>
      <c r="F5838" s="25" t="str">
        <f>LEFT(E5838,MIN(FIND({0,1,2,3,4,5,6,7,8,9},ASC(E5838)&amp;1234567890))-1)</f>
        <v>Cu</v>
      </c>
      <c r="G5838" s="25">
        <f t="shared" si="182"/>
        <v>1</v>
      </c>
      <c r="H5838" s="25">
        <f>VLOOKUP(F5838,Table!$A$2:$C$121,2,0)</f>
        <v>11</v>
      </c>
      <c r="I5838" s="26">
        <f>VLOOKUP(F5838,Table!$A$2:$C$121,3,0)</f>
        <v>4</v>
      </c>
      <c r="J5838" s="17" t="s">
        <v>539</v>
      </c>
      <c r="K5838" s="25" t="str">
        <f>LEFT(J5838,MIN(FIND({0,1,2,3,4,5,6,7,8,9},ASC(J5838)&amp;1234567890))-1)</f>
        <v>Pt</v>
      </c>
      <c r="L5838" s="25">
        <f t="shared" si="183"/>
        <v>1</v>
      </c>
      <c r="M5838" s="25">
        <f>VLOOKUP(K5838,Table!$A$2:$C$121,2,0)</f>
        <v>10</v>
      </c>
      <c r="N5838" s="26">
        <f>VLOOKUP(K5838,Table!$A$2:$C$121,3,0)</f>
        <v>6</v>
      </c>
      <c r="O5838" s="13" t="str">
        <f>VLOOKUP(A5838,Table!$U$1:$V$230,2,0)</f>
        <v>Trigonal</v>
      </c>
      <c r="P5838" s="1"/>
    </row>
    <row r="5839" spans="1:16">
      <c r="A5839" s="12">
        <v>166</v>
      </c>
      <c r="B5839" s="12">
        <v>150626</v>
      </c>
      <c r="C5839" s="12" t="s">
        <v>6050</v>
      </c>
      <c r="D5839" s="12" t="s">
        <v>6416</v>
      </c>
      <c r="E5839" s="17" t="s">
        <v>12035</v>
      </c>
      <c r="F5839" s="25" t="str">
        <f>LEFT(E5839,MIN(FIND({0,1,2,3,4,5,6,7,8,9},ASC(E5839)&amp;1234567890))-1)</f>
        <v>B</v>
      </c>
      <c r="G5839" s="25">
        <f t="shared" si="182"/>
        <v>12</v>
      </c>
      <c r="H5839" s="25">
        <f>VLOOKUP(F5839,Table!$A$2:$C$121,2,0)</f>
        <v>13</v>
      </c>
      <c r="I5839" s="26">
        <f>VLOOKUP(F5839,Table!$A$2:$C$121,3,0)</f>
        <v>2</v>
      </c>
      <c r="J5839" s="17" t="s">
        <v>379</v>
      </c>
      <c r="K5839" s="25" t="str">
        <f>LEFT(J5839,MIN(FIND({0,1,2,3,4,5,6,7,8,9},ASC(J5839)&amp;1234567890))-1)</f>
        <v>S</v>
      </c>
      <c r="L5839" s="25">
        <f t="shared" si="183"/>
        <v>1</v>
      </c>
      <c r="M5839" s="25">
        <f>VLOOKUP(K5839,Table!$A$2:$C$121,2,0)</f>
        <v>16</v>
      </c>
      <c r="N5839" s="26">
        <f>VLOOKUP(K5839,Table!$A$2:$C$121,3,0)</f>
        <v>3</v>
      </c>
      <c r="O5839" s="13" t="str">
        <f>VLOOKUP(A5839,Table!$U$1:$V$230,2,0)</f>
        <v>Trigonal</v>
      </c>
      <c r="P5839" s="1"/>
    </row>
    <row r="5840" spans="1:16">
      <c r="A5840" s="12">
        <v>166</v>
      </c>
      <c r="B5840" s="12">
        <v>150814</v>
      </c>
      <c r="C5840" s="12" t="s">
        <v>6050</v>
      </c>
      <c r="D5840" s="12" t="s">
        <v>6417</v>
      </c>
      <c r="E5840" s="17" t="s">
        <v>13003</v>
      </c>
      <c r="F5840" s="25" t="str">
        <f>LEFT(E5840,MIN(FIND({0,1,2,3,4,5,6,7,8,9},ASC(E5840)&amp;1234567890))-1)</f>
        <v>Al</v>
      </c>
      <c r="G5840" s="25">
        <f t="shared" si="182"/>
        <v>0.71</v>
      </c>
      <c r="H5840" s="25">
        <f>VLOOKUP(F5840,Table!$A$2:$C$121,2,0)</f>
        <v>13</v>
      </c>
      <c r="I5840" s="26">
        <f>VLOOKUP(F5840,Table!$A$2:$C$121,3,0)</f>
        <v>3</v>
      </c>
      <c r="J5840" s="17" t="s">
        <v>13004</v>
      </c>
      <c r="K5840" s="25" t="str">
        <f>LEFT(J5840,MIN(FIND({0,1,2,3,4,5,6,7,8,9},ASC(J5840)&amp;1234567890))-1)</f>
        <v>Zn</v>
      </c>
      <c r="L5840" s="25">
        <f t="shared" si="183"/>
        <v>0.28999999999999998</v>
      </c>
      <c r="M5840" s="25">
        <f>VLOOKUP(K5840,Table!$A$2:$C$121,2,0)</f>
        <v>12</v>
      </c>
      <c r="N5840" s="26">
        <f>VLOOKUP(K5840,Table!$A$2:$C$121,3,0)</f>
        <v>4</v>
      </c>
      <c r="O5840" s="13" t="str">
        <f>VLOOKUP(A5840,Table!$U$1:$V$230,2,0)</f>
        <v>Trigonal</v>
      </c>
      <c r="P5840" s="1"/>
    </row>
    <row r="5841" spans="1:16">
      <c r="A5841" s="12">
        <v>166</v>
      </c>
      <c r="B5841" s="12">
        <v>370013</v>
      </c>
      <c r="C5841" s="12" t="s">
        <v>6050</v>
      </c>
      <c r="D5841" s="12" t="s">
        <v>6418</v>
      </c>
      <c r="E5841" s="17" t="s">
        <v>13005</v>
      </c>
      <c r="F5841" s="25" t="str">
        <f>LEFT(E5841,MIN(FIND({0,1,2,3,4,5,6,7,8,9},ASC(E5841)&amp;1234567890))-1)</f>
        <v>K</v>
      </c>
      <c r="G5841" s="25">
        <f t="shared" si="182"/>
        <v>21.33</v>
      </c>
      <c r="H5841" s="25">
        <f>VLOOKUP(F5841,Table!$A$2:$C$121,2,0)</f>
        <v>1</v>
      </c>
      <c r="I5841" s="26">
        <f>VLOOKUP(F5841,Table!$A$2:$C$121,3,0)</f>
        <v>4</v>
      </c>
      <c r="J5841" s="17" t="s">
        <v>13006</v>
      </c>
      <c r="K5841" s="25" t="str">
        <f>LEFT(J5841,MIN(FIND({0,1,2,3,4,5,6,7,8,9},ASC(J5841)&amp;1234567890))-1)</f>
        <v>In</v>
      </c>
      <c r="L5841" s="25">
        <f t="shared" si="183"/>
        <v>39.67</v>
      </c>
      <c r="M5841" s="25">
        <f>VLOOKUP(K5841,Table!$A$2:$C$121,2,0)</f>
        <v>13</v>
      </c>
      <c r="N5841" s="26">
        <f>VLOOKUP(K5841,Table!$A$2:$C$121,3,0)</f>
        <v>5</v>
      </c>
      <c r="O5841" s="13" t="str">
        <f>VLOOKUP(A5841,Table!$U$1:$V$230,2,0)</f>
        <v>Trigonal</v>
      </c>
      <c r="P5841" s="1"/>
    </row>
    <row r="5842" spans="1:16">
      <c r="A5842" s="12">
        <v>166</v>
      </c>
      <c r="B5842" s="12">
        <v>151117</v>
      </c>
      <c r="C5842" s="12" t="s">
        <v>6050</v>
      </c>
      <c r="D5842" s="12" t="s">
        <v>6419</v>
      </c>
      <c r="E5842" s="17" t="s">
        <v>12995</v>
      </c>
      <c r="F5842" s="25" t="str">
        <f>LEFT(E5842,MIN(FIND({0,1,2,3,4,5,6,7,8,9},ASC(E5842)&amp;1234567890))-1)</f>
        <v>Ce</v>
      </c>
      <c r="G5842" s="25">
        <f t="shared" si="182"/>
        <v>16</v>
      </c>
      <c r="H5842" s="25">
        <f>VLOOKUP(F5842,Table!$A$2:$C$121,2,0)</f>
        <v>3</v>
      </c>
      <c r="I5842" s="26">
        <f>VLOOKUP(F5842,Table!$A$2:$C$121,3,0)</f>
        <v>6</v>
      </c>
      <c r="J5842" s="17" t="s">
        <v>12994</v>
      </c>
      <c r="K5842" s="25" t="str">
        <f>LEFT(J5842,MIN(FIND({0,1,2,3,4,5,6,7,8,9},ASC(J5842)&amp;1234567890))-1)</f>
        <v>Ru</v>
      </c>
      <c r="L5842" s="25">
        <f t="shared" si="183"/>
        <v>9</v>
      </c>
      <c r="M5842" s="25">
        <f>VLOOKUP(K5842,Table!$A$2:$C$121,2,0)</f>
        <v>8</v>
      </c>
      <c r="N5842" s="26">
        <f>VLOOKUP(K5842,Table!$A$2:$C$121,3,0)</f>
        <v>5</v>
      </c>
      <c r="O5842" s="13" t="str">
        <f>VLOOKUP(A5842,Table!$U$1:$V$230,2,0)</f>
        <v>Trigonal</v>
      </c>
      <c r="P5842" s="1"/>
    </row>
    <row r="5843" spans="1:16">
      <c r="A5843" s="12">
        <v>166</v>
      </c>
      <c r="B5843" s="12">
        <v>152188</v>
      </c>
      <c r="C5843" s="12" t="s">
        <v>6050</v>
      </c>
      <c r="D5843" s="12" t="s">
        <v>6420</v>
      </c>
      <c r="E5843" s="17" t="s">
        <v>11689</v>
      </c>
      <c r="F5843" s="25" t="str">
        <f>LEFT(E5843,MIN(FIND({0,1,2,3,4,5,6,7,8,9},ASC(E5843)&amp;1234567890))-1)</f>
        <v>Sb</v>
      </c>
      <c r="G5843" s="25">
        <f t="shared" si="182"/>
        <v>8</v>
      </c>
      <c r="H5843" s="25">
        <f>VLOOKUP(F5843,Table!$A$2:$C$121,2,0)</f>
        <v>15</v>
      </c>
      <c r="I5843" s="26">
        <f>VLOOKUP(F5843,Table!$A$2:$C$121,3,0)</f>
        <v>5</v>
      </c>
      <c r="J5843" s="17" t="s">
        <v>36</v>
      </c>
      <c r="K5843" s="25" t="str">
        <f>LEFT(J5843,MIN(FIND({0,1,2,3,4,5,6,7,8,9},ASC(J5843)&amp;1234567890))-1)</f>
        <v>Te</v>
      </c>
      <c r="L5843" s="25">
        <f t="shared" si="183"/>
        <v>3</v>
      </c>
      <c r="M5843" s="25">
        <f>VLOOKUP(K5843,Table!$A$2:$C$121,2,0)</f>
        <v>16</v>
      </c>
      <c r="N5843" s="26">
        <f>VLOOKUP(K5843,Table!$A$2:$C$121,3,0)</f>
        <v>5</v>
      </c>
      <c r="O5843" s="13" t="str">
        <f>VLOOKUP(A5843,Table!$U$1:$V$230,2,0)</f>
        <v>Trigonal</v>
      </c>
      <c r="P5843" s="1"/>
    </row>
    <row r="5844" spans="1:16">
      <c r="A5844" s="12">
        <v>166</v>
      </c>
      <c r="B5844" s="12">
        <v>152189</v>
      </c>
      <c r="C5844" s="12" t="s">
        <v>6050</v>
      </c>
      <c r="D5844" s="12" t="s">
        <v>6421</v>
      </c>
      <c r="E5844" s="17" t="s">
        <v>13007</v>
      </c>
      <c r="F5844" s="25" t="str">
        <f>LEFT(E5844,MIN(FIND({0,1,2,3,4,5,6,7,8,9},ASC(E5844)&amp;1234567890))-1)</f>
        <v>Sb</v>
      </c>
      <c r="G5844" s="25">
        <f t="shared" si="182"/>
        <v>48</v>
      </c>
      <c r="H5844" s="25">
        <f>VLOOKUP(F5844,Table!$A$2:$C$121,2,0)</f>
        <v>15</v>
      </c>
      <c r="I5844" s="26">
        <f>VLOOKUP(F5844,Table!$A$2:$C$121,3,0)</f>
        <v>5</v>
      </c>
      <c r="J5844" s="17" t="s">
        <v>12084</v>
      </c>
      <c r="K5844" s="25" t="str">
        <f>LEFT(J5844,MIN(FIND({0,1,2,3,4,5,6,7,8,9},ASC(J5844)&amp;1234567890))-1)</f>
        <v>Te</v>
      </c>
      <c r="L5844" s="25">
        <f t="shared" si="183"/>
        <v>9</v>
      </c>
      <c r="M5844" s="25">
        <f>VLOOKUP(K5844,Table!$A$2:$C$121,2,0)</f>
        <v>16</v>
      </c>
      <c r="N5844" s="26">
        <f>VLOOKUP(K5844,Table!$A$2:$C$121,3,0)</f>
        <v>5</v>
      </c>
      <c r="O5844" s="13" t="str">
        <f>VLOOKUP(A5844,Table!$U$1:$V$230,2,0)</f>
        <v>Trigonal</v>
      </c>
      <c r="P5844" s="1"/>
    </row>
    <row r="5845" spans="1:16">
      <c r="A5845" s="12">
        <v>166</v>
      </c>
      <c r="B5845" s="12">
        <v>152582</v>
      </c>
      <c r="C5845" s="12" t="s">
        <v>6050</v>
      </c>
      <c r="D5845" s="12" t="s">
        <v>6422</v>
      </c>
      <c r="E5845" s="17" t="s">
        <v>11313</v>
      </c>
      <c r="F5845" s="25" t="str">
        <f>LEFT(E5845,MIN(FIND({0,1,2,3,4,5,6,7,8,9},ASC(E5845)&amp;1234567890))-1)</f>
        <v>Tb</v>
      </c>
      <c r="G5845" s="25">
        <f t="shared" si="182"/>
        <v>1</v>
      </c>
      <c r="H5845" s="25">
        <f>VLOOKUP(F5845,Table!$A$2:$C$121,2,0)</f>
        <v>3</v>
      </c>
      <c r="I5845" s="26">
        <f>VLOOKUP(F5845,Table!$A$2:$C$121,3,0)</f>
        <v>6</v>
      </c>
      <c r="J5845" s="17" t="s">
        <v>11695</v>
      </c>
      <c r="K5845" s="25" t="str">
        <f>LEFT(J5845,MIN(FIND({0,1,2,3,4,5,6,7,8,9},ASC(J5845)&amp;1234567890))-1)</f>
        <v>Co</v>
      </c>
      <c r="L5845" s="25">
        <f t="shared" si="183"/>
        <v>2</v>
      </c>
      <c r="M5845" s="25">
        <f>VLOOKUP(K5845,Table!$A$2:$C$121,2,0)</f>
        <v>9</v>
      </c>
      <c r="N5845" s="26">
        <f>VLOOKUP(K5845,Table!$A$2:$C$121,3,0)</f>
        <v>4</v>
      </c>
      <c r="O5845" s="13" t="str">
        <f>VLOOKUP(A5845,Table!$U$1:$V$230,2,0)</f>
        <v>Trigonal</v>
      </c>
      <c r="P5845" s="1"/>
    </row>
    <row r="5846" spans="1:16">
      <c r="A5846" s="12">
        <v>166</v>
      </c>
      <c r="B5846" s="12">
        <v>154085</v>
      </c>
      <c r="C5846" s="12" t="s">
        <v>6050</v>
      </c>
      <c r="D5846" s="12" t="s">
        <v>6423</v>
      </c>
      <c r="E5846" s="17" t="s">
        <v>11645</v>
      </c>
      <c r="F5846" s="25" t="str">
        <f>LEFT(E5846,MIN(FIND({0,1,2,3,4,5,6,7,8,9},ASC(E5846)&amp;1234567890))-1)</f>
        <v>Sb</v>
      </c>
      <c r="G5846" s="25">
        <f t="shared" si="182"/>
        <v>1</v>
      </c>
      <c r="H5846" s="25">
        <f>VLOOKUP(F5846,Table!$A$2:$C$121,2,0)</f>
        <v>15</v>
      </c>
      <c r="I5846" s="26">
        <f>VLOOKUP(F5846,Table!$A$2:$C$121,3,0)</f>
        <v>5</v>
      </c>
      <c r="J5846" s="17" t="s">
        <v>11291</v>
      </c>
      <c r="K5846" s="25" t="str">
        <f>LEFT(J5846,MIN(FIND({0,1,2,3,4,5,6,7,8,9},ASC(J5846)&amp;1234567890))-1)</f>
        <v>Sn</v>
      </c>
      <c r="L5846" s="25">
        <f t="shared" si="183"/>
        <v>1</v>
      </c>
      <c r="M5846" s="25">
        <f>VLOOKUP(K5846,Table!$A$2:$C$121,2,0)</f>
        <v>14</v>
      </c>
      <c r="N5846" s="26">
        <f>VLOOKUP(K5846,Table!$A$2:$C$121,3,0)</f>
        <v>5</v>
      </c>
      <c r="O5846" s="13" t="str">
        <f>VLOOKUP(A5846,Table!$U$1:$V$230,2,0)</f>
        <v>Trigonal</v>
      </c>
      <c r="P5846" s="1"/>
    </row>
    <row r="5847" spans="1:16">
      <c r="A5847" s="12">
        <v>166</v>
      </c>
      <c r="B5847" s="12">
        <v>159890</v>
      </c>
      <c r="C5847" s="12" t="s">
        <v>6050</v>
      </c>
      <c r="D5847" s="12" t="s">
        <v>6424</v>
      </c>
      <c r="E5847" s="17" t="s">
        <v>11336</v>
      </c>
      <c r="F5847" s="25" t="str">
        <f>LEFT(E5847,MIN(FIND({0,1,2,3,4,5,6,7,8,9},ASC(E5847)&amp;1234567890))-1)</f>
        <v>Y</v>
      </c>
      <c r="G5847" s="25">
        <f t="shared" si="182"/>
        <v>1</v>
      </c>
      <c r="H5847" s="25">
        <f>VLOOKUP(F5847,Table!$A$2:$C$121,2,0)</f>
        <v>3</v>
      </c>
      <c r="I5847" s="26">
        <f>VLOOKUP(F5847,Table!$A$2:$C$121,3,0)</f>
        <v>5</v>
      </c>
      <c r="J5847" s="17" t="s">
        <v>11523</v>
      </c>
      <c r="K5847" s="25" t="str">
        <f>LEFT(J5847,MIN(FIND({0,1,2,3,4,5,6,7,8,9},ASC(J5847)&amp;1234567890))-1)</f>
        <v>Co</v>
      </c>
      <c r="L5847" s="25">
        <f t="shared" si="183"/>
        <v>3</v>
      </c>
      <c r="M5847" s="25">
        <f>VLOOKUP(K5847,Table!$A$2:$C$121,2,0)</f>
        <v>9</v>
      </c>
      <c r="N5847" s="26">
        <f>VLOOKUP(K5847,Table!$A$2:$C$121,3,0)</f>
        <v>4</v>
      </c>
      <c r="O5847" s="13" t="str">
        <f>VLOOKUP(A5847,Table!$U$1:$V$230,2,0)</f>
        <v>Trigonal</v>
      </c>
      <c r="P5847" s="1"/>
    </row>
    <row r="5848" spans="1:16">
      <c r="A5848" s="12">
        <v>166</v>
      </c>
      <c r="B5848" s="12">
        <v>159922</v>
      </c>
      <c r="C5848" s="12" t="s">
        <v>6050</v>
      </c>
      <c r="D5848" s="12" t="s">
        <v>6425</v>
      </c>
      <c r="E5848" s="17" t="s">
        <v>413</v>
      </c>
      <c r="F5848" s="25" t="str">
        <f>LEFT(E5848,MIN(FIND({0,1,2,3,4,5,6,7,8,9},ASC(E5848)&amp;1234567890))-1)</f>
        <v>Sn</v>
      </c>
      <c r="G5848" s="25">
        <f t="shared" si="182"/>
        <v>3</v>
      </c>
      <c r="H5848" s="25">
        <f>VLOOKUP(F5848,Table!$A$2:$C$121,2,0)</f>
        <v>14</v>
      </c>
      <c r="I5848" s="26">
        <f>VLOOKUP(F5848,Table!$A$2:$C$121,3,0)</f>
        <v>5</v>
      </c>
      <c r="J5848" s="17" t="s">
        <v>342</v>
      </c>
      <c r="K5848" s="25" t="str">
        <f>LEFT(J5848,MIN(FIND({0,1,2,3,4,5,6,7,8,9},ASC(J5848)&amp;1234567890))-1)</f>
        <v>P</v>
      </c>
      <c r="L5848" s="25">
        <f t="shared" si="183"/>
        <v>4</v>
      </c>
      <c r="M5848" s="25">
        <f>VLOOKUP(K5848,Table!$A$2:$C$121,2,0)</f>
        <v>15</v>
      </c>
      <c r="N5848" s="26">
        <f>VLOOKUP(K5848,Table!$A$2:$C$121,3,0)</f>
        <v>3</v>
      </c>
      <c r="O5848" s="13" t="str">
        <f>VLOOKUP(A5848,Table!$U$1:$V$230,2,0)</f>
        <v>Trigonal</v>
      </c>
      <c r="P5848" s="1"/>
    </row>
    <row r="5849" spans="1:16">
      <c r="A5849" s="12">
        <v>166</v>
      </c>
      <c r="B5849" s="12">
        <v>160188</v>
      </c>
      <c r="C5849" s="12" t="s">
        <v>6050</v>
      </c>
      <c r="D5849" s="12" t="s">
        <v>6426</v>
      </c>
      <c r="E5849" s="17" t="s">
        <v>11817</v>
      </c>
      <c r="F5849" s="25" t="str">
        <f>LEFT(E5849,MIN(FIND({0,1,2,3,4,5,6,7,8,9},ASC(E5849)&amp;1234567890))-1)</f>
        <v>Ta</v>
      </c>
      <c r="G5849" s="25">
        <f t="shared" si="182"/>
        <v>4</v>
      </c>
      <c r="H5849" s="25">
        <f>VLOOKUP(F5849,Table!$A$2:$C$121,2,0)</f>
        <v>5</v>
      </c>
      <c r="I5849" s="26">
        <f>VLOOKUP(F5849,Table!$A$2:$C$121,3,0)</f>
        <v>6</v>
      </c>
      <c r="J5849" s="17" t="s">
        <v>13008</v>
      </c>
      <c r="K5849" s="25" t="str">
        <f>LEFT(J5849,MIN(FIND({0,1,2,3,4,5,6,7,8,9},ASC(J5849)&amp;1234567890))-1)</f>
        <v>C</v>
      </c>
      <c r="L5849" s="25">
        <f t="shared" si="183"/>
        <v>2.6669999999999998</v>
      </c>
      <c r="M5849" s="25">
        <f>VLOOKUP(K5849,Table!$A$2:$C$121,2,0)</f>
        <v>14</v>
      </c>
      <c r="N5849" s="26">
        <f>VLOOKUP(K5849,Table!$A$2:$C$121,3,0)</f>
        <v>2</v>
      </c>
      <c r="O5849" s="13" t="str">
        <f>VLOOKUP(A5849,Table!$U$1:$V$230,2,0)</f>
        <v>Trigonal</v>
      </c>
      <c r="P5849" s="1"/>
    </row>
    <row r="5850" spans="1:16">
      <c r="A5850" s="12">
        <v>166</v>
      </c>
      <c r="B5850" s="12">
        <v>162801</v>
      </c>
      <c r="C5850" s="12" t="s">
        <v>6050</v>
      </c>
      <c r="D5850" s="12" t="s">
        <v>6427</v>
      </c>
      <c r="E5850" s="17" t="s">
        <v>11621</v>
      </c>
      <c r="F5850" s="25" t="str">
        <f>LEFT(E5850,MIN(FIND({0,1,2,3,4,5,6,7,8,9},ASC(E5850)&amp;1234567890))-1)</f>
        <v>B</v>
      </c>
      <c r="G5850" s="25">
        <f t="shared" si="182"/>
        <v>13</v>
      </c>
      <c r="H5850" s="25">
        <f>VLOOKUP(F5850,Table!$A$2:$C$121,2,0)</f>
        <v>13</v>
      </c>
      <c r="I5850" s="26">
        <f>VLOOKUP(F5850,Table!$A$2:$C$121,3,0)</f>
        <v>2</v>
      </c>
      <c r="J5850" s="17" t="s">
        <v>11358</v>
      </c>
      <c r="K5850" s="25" t="str">
        <f>LEFT(J5850,MIN(FIND({0,1,2,3,4,5,6,7,8,9},ASC(J5850)&amp;1234567890))-1)</f>
        <v>N</v>
      </c>
      <c r="L5850" s="25">
        <f t="shared" si="183"/>
        <v>2</v>
      </c>
      <c r="M5850" s="25">
        <f>VLOOKUP(K5850,Table!$A$2:$C$121,2,0)</f>
        <v>15</v>
      </c>
      <c r="N5850" s="26">
        <f>VLOOKUP(K5850,Table!$A$2:$C$121,3,0)</f>
        <v>2</v>
      </c>
      <c r="O5850" s="13" t="str">
        <f>VLOOKUP(A5850,Table!$U$1:$V$230,2,0)</f>
        <v>Trigonal</v>
      </c>
      <c r="P5850" s="1"/>
    </row>
    <row r="5851" spans="1:16">
      <c r="A5851" s="12">
        <v>166</v>
      </c>
      <c r="B5851" s="12">
        <v>420005</v>
      </c>
      <c r="C5851" s="12" t="s">
        <v>6050</v>
      </c>
      <c r="D5851" s="12" t="s">
        <v>6428</v>
      </c>
      <c r="E5851" s="17" t="s">
        <v>11539</v>
      </c>
      <c r="F5851" s="25" t="str">
        <f>LEFT(E5851,MIN(FIND({0,1,2,3,4,5,6,7,8,9},ASC(E5851)&amp;1234567890))-1)</f>
        <v>Co</v>
      </c>
      <c r="G5851" s="25">
        <f t="shared" si="182"/>
        <v>17</v>
      </c>
      <c r="H5851" s="25">
        <f>VLOOKUP(F5851,Table!$A$2:$C$121,2,0)</f>
        <v>9</v>
      </c>
      <c r="I5851" s="26">
        <f>VLOOKUP(F5851,Table!$A$2:$C$121,3,0)</f>
        <v>4</v>
      </c>
      <c r="J5851" s="17" t="s">
        <v>60</v>
      </c>
      <c r="K5851" s="25" t="str">
        <f>LEFT(J5851,MIN(FIND({0,1,2,3,4,5,6,7,8,9},ASC(J5851)&amp;1234567890))-1)</f>
        <v>Sm</v>
      </c>
      <c r="L5851" s="25">
        <f t="shared" si="183"/>
        <v>2</v>
      </c>
      <c r="M5851" s="25">
        <f>VLOOKUP(K5851,Table!$A$2:$C$121,2,0)</f>
        <v>3</v>
      </c>
      <c r="N5851" s="26">
        <f>VLOOKUP(K5851,Table!$A$2:$C$121,3,0)</f>
        <v>6</v>
      </c>
      <c r="O5851" s="13" t="str">
        <f>VLOOKUP(A5851,Table!$U$1:$V$230,2,0)</f>
        <v>Trigonal</v>
      </c>
      <c r="P5851" s="1"/>
    </row>
    <row r="5852" spans="1:16">
      <c r="A5852" s="12">
        <v>166</v>
      </c>
      <c r="B5852" s="12">
        <v>164277</v>
      </c>
      <c r="C5852" s="12" t="s">
        <v>6050</v>
      </c>
      <c r="D5852" s="12" t="s">
        <v>6429</v>
      </c>
      <c r="E5852" s="17" t="s">
        <v>11313</v>
      </c>
      <c r="F5852" s="25" t="str">
        <f>LEFT(E5852,MIN(FIND({0,1,2,3,4,5,6,7,8,9},ASC(E5852)&amp;1234567890))-1)</f>
        <v>Tb</v>
      </c>
      <c r="G5852" s="25">
        <f t="shared" si="182"/>
        <v>1</v>
      </c>
      <c r="H5852" s="25">
        <f>VLOOKUP(F5852,Table!$A$2:$C$121,2,0)</f>
        <v>3</v>
      </c>
      <c r="I5852" s="26">
        <f>VLOOKUP(F5852,Table!$A$2:$C$121,3,0)</f>
        <v>6</v>
      </c>
      <c r="J5852" s="17" t="s">
        <v>11292</v>
      </c>
      <c r="K5852" s="25" t="str">
        <f>LEFT(J5852,MIN(FIND({0,1,2,3,4,5,6,7,8,9},ASC(J5852)&amp;1234567890))-1)</f>
        <v>Fe</v>
      </c>
      <c r="L5852" s="25">
        <f t="shared" si="183"/>
        <v>3</v>
      </c>
      <c r="M5852" s="25">
        <f>VLOOKUP(K5852,Table!$A$2:$C$121,2,0)</f>
        <v>8</v>
      </c>
      <c r="N5852" s="26">
        <f>VLOOKUP(K5852,Table!$A$2:$C$121,3,0)</f>
        <v>4</v>
      </c>
      <c r="O5852" s="13" t="str">
        <f>VLOOKUP(A5852,Table!$U$1:$V$230,2,0)</f>
        <v>Trigonal</v>
      </c>
      <c r="P5852" s="1"/>
    </row>
    <row r="5853" spans="1:16">
      <c r="A5853" s="12">
        <v>166</v>
      </c>
      <c r="B5853" s="12">
        <v>165580</v>
      </c>
      <c r="C5853" s="12" t="s">
        <v>6050</v>
      </c>
      <c r="D5853" s="12" t="s">
        <v>6430</v>
      </c>
      <c r="E5853" s="17" t="s">
        <v>11977</v>
      </c>
      <c r="F5853" s="25" t="str">
        <f>LEFT(E5853,MIN(FIND({0,1,2,3,4,5,6,7,8,9},ASC(E5853)&amp;1234567890))-1)</f>
        <v>Ga</v>
      </c>
      <c r="G5853" s="25">
        <f t="shared" si="182"/>
        <v>13</v>
      </c>
      <c r="H5853" s="25">
        <f>VLOOKUP(F5853,Table!$A$2:$C$121,2,0)</f>
        <v>13</v>
      </c>
      <c r="I5853" s="26">
        <f>VLOOKUP(F5853,Table!$A$2:$C$121,3,0)</f>
        <v>4</v>
      </c>
      <c r="J5853" s="17" t="s">
        <v>11584</v>
      </c>
      <c r="K5853" s="25" t="str">
        <f>LEFT(J5853,MIN(FIND({0,1,2,3,4,5,6,7,8,9},ASC(J5853)&amp;1234567890))-1)</f>
        <v>Fe</v>
      </c>
      <c r="L5853" s="25">
        <f t="shared" si="183"/>
        <v>13</v>
      </c>
      <c r="M5853" s="25">
        <f>VLOOKUP(K5853,Table!$A$2:$C$121,2,0)</f>
        <v>8</v>
      </c>
      <c r="N5853" s="26">
        <f>VLOOKUP(K5853,Table!$A$2:$C$121,3,0)</f>
        <v>4</v>
      </c>
      <c r="O5853" s="13" t="str">
        <f>VLOOKUP(A5853,Table!$U$1:$V$230,2,0)</f>
        <v>Trigonal</v>
      </c>
      <c r="P5853" s="1"/>
    </row>
    <row r="5854" spans="1:16">
      <c r="A5854" s="12">
        <v>166</v>
      </c>
      <c r="B5854" s="12">
        <v>165581</v>
      </c>
      <c r="C5854" s="12" t="s">
        <v>6050</v>
      </c>
      <c r="D5854" s="12" t="s">
        <v>6431</v>
      </c>
      <c r="E5854" s="17" t="s">
        <v>11977</v>
      </c>
      <c r="F5854" s="25" t="str">
        <f>LEFT(E5854,MIN(FIND({0,1,2,3,4,5,6,7,8,9},ASC(E5854)&amp;1234567890))-1)</f>
        <v>Ga</v>
      </c>
      <c r="G5854" s="25">
        <f t="shared" si="182"/>
        <v>13</v>
      </c>
      <c r="H5854" s="25">
        <f>VLOOKUP(F5854,Table!$A$2:$C$121,2,0)</f>
        <v>13</v>
      </c>
      <c r="I5854" s="26">
        <f>VLOOKUP(F5854,Table!$A$2:$C$121,3,0)</f>
        <v>4</v>
      </c>
      <c r="J5854" s="17" t="s">
        <v>12977</v>
      </c>
      <c r="K5854" s="25" t="str">
        <f>LEFT(J5854,MIN(FIND({0,1,2,3,4,5,6,7,8,9},ASC(J5854)&amp;1234567890))-1)</f>
        <v>Cr</v>
      </c>
      <c r="L5854" s="25">
        <f t="shared" si="183"/>
        <v>13</v>
      </c>
      <c r="M5854" s="25">
        <f>VLOOKUP(K5854,Table!$A$2:$C$121,2,0)</f>
        <v>6</v>
      </c>
      <c r="N5854" s="26">
        <f>VLOOKUP(K5854,Table!$A$2:$C$121,3,0)</f>
        <v>4</v>
      </c>
      <c r="O5854" s="13" t="str">
        <f>VLOOKUP(A5854,Table!$U$1:$V$230,2,0)</f>
        <v>Trigonal</v>
      </c>
      <c r="P5854" s="1"/>
    </row>
    <row r="5855" spans="1:16">
      <c r="A5855" s="12">
        <v>166</v>
      </c>
      <c r="B5855" s="12">
        <v>166107</v>
      </c>
      <c r="C5855" s="12" t="s">
        <v>6049</v>
      </c>
      <c r="D5855" s="12" t="s">
        <v>6432</v>
      </c>
      <c r="E5855" s="17" t="s">
        <v>11531</v>
      </c>
      <c r="F5855" s="25" t="str">
        <f>LEFT(E5855,MIN(FIND({0,1,2,3,4,5,6,7,8,9},ASC(E5855)&amp;1234567890))-1)</f>
        <v>Ni</v>
      </c>
      <c r="G5855" s="25">
        <f t="shared" si="182"/>
        <v>0.96</v>
      </c>
      <c r="H5855" s="25">
        <f>VLOOKUP(F5855,Table!$A$2:$C$121,2,0)</f>
        <v>10</v>
      </c>
      <c r="I5855" s="26">
        <f>VLOOKUP(F5855,Table!$A$2:$C$121,3,0)</f>
        <v>4</v>
      </c>
      <c r="J5855" s="17" t="s">
        <v>371</v>
      </c>
      <c r="K5855" s="25" t="str">
        <f>LEFT(J5855,MIN(FIND({0,1,2,3,4,5,6,7,8,9},ASC(J5855)&amp;1234567890))-1)</f>
        <v>O</v>
      </c>
      <c r="L5855" s="25">
        <f t="shared" si="183"/>
        <v>1</v>
      </c>
      <c r="M5855" s="25">
        <f>VLOOKUP(K5855,Table!$A$2:$C$121,2,0)</f>
        <v>16</v>
      </c>
      <c r="N5855" s="26">
        <f>VLOOKUP(K5855,Table!$A$2:$C$121,3,0)</f>
        <v>2</v>
      </c>
      <c r="O5855" s="13" t="str">
        <f>VLOOKUP(A5855,Table!$U$1:$V$230,2,0)</f>
        <v>Trigonal</v>
      </c>
      <c r="P5855" s="1"/>
    </row>
    <row r="5856" spans="1:16">
      <c r="A5856" s="12">
        <v>166</v>
      </c>
      <c r="B5856" s="12">
        <v>166112</v>
      </c>
      <c r="C5856" s="12" t="s">
        <v>6049</v>
      </c>
      <c r="D5856" s="12" t="s">
        <v>6433</v>
      </c>
      <c r="E5856" s="17" t="s">
        <v>13009</v>
      </c>
      <c r="F5856" s="25" t="str">
        <f>LEFT(E5856,MIN(FIND({0,1,2,3,4,5,6,7,8,9},ASC(E5856)&amp;1234567890))-1)</f>
        <v>Ni</v>
      </c>
      <c r="G5856" s="25">
        <f t="shared" si="182"/>
        <v>0.98</v>
      </c>
      <c r="H5856" s="25">
        <f>VLOOKUP(F5856,Table!$A$2:$C$121,2,0)</f>
        <v>10</v>
      </c>
      <c r="I5856" s="26">
        <f>VLOOKUP(F5856,Table!$A$2:$C$121,3,0)</f>
        <v>4</v>
      </c>
      <c r="J5856" s="17" t="s">
        <v>371</v>
      </c>
      <c r="K5856" s="25" t="str">
        <f>LEFT(J5856,MIN(FIND({0,1,2,3,4,5,6,7,8,9},ASC(J5856)&amp;1234567890))-1)</f>
        <v>O</v>
      </c>
      <c r="L5856" s="25">
        <f t="shared" si="183"/>
        <v>1</v>
      </c>
      <c r="M5856" s="25">
        <f>VLOOKUP(K5856,Table!$A$2:$C$121,2,0)</f>
        <v>16</v>
      </c>
      <c r="N5856" s="26">
        <f>VLOOKUP(K5856,Table!$A$2:$C$121,3,0)</f>
        <v>2</v>
      </c>
      <c r="O5856" s="13" t="str">
        <f>VLOOKUP(A5856,Table!$U$1:$V$230,2,0)</f>
        <v>Trigonal</v>
      </c>
      <c r="P5856" s="1"/>
    </row>
    <row r="5857" spans="1:16">
      <c r="A5857" s="12">
        <v>166</v>
      </c>
      <c r="B5857" s="12">
        <v>166120</v>
      </c>
      <c r="C5857" s="12" t="s">
        <v>6049</v>
      </c>
      <c r="D5857" s="12" t="s">
        <v>6434</v>
      </c>
      <c r="E5857" s="17" t="s">
        <v>66</v>
      </c>
      <c r="F5857" s="25" t="str">
        <f>LEFT(E5857,MIN(FIND({0,1,2,3,4,5,6,7,8,9},ASC(E5857)&amp;1234567890))-1)</f>
        <v>Ni</v>
      </c>
      <c r="G5857" s="25">
        <f t="shared" si="182"/>
        <v>1</v>
      </c>
      <c r="H5857" s="25">
        <f>VLOOKUP(F5857,Table!$A$2:$C$121,2,0)</f>
        <v>10</v>
      </c>
      <c r="I5857" s="26">
        <f>VLOOKUP(F5857,Table!$A$2:$C$121,3,0)</f>
        <v>4</v>
      </c>
      <c r="J5857" s="17" t="s">
        <v>13010</v>
      </c>
      <c r="K5857" s="25" t="str">
        <f>LEFT(J5857,MIN(FIND({0,1,2,3,4,5,6,7,8,9},ASC(J5857)&amp;1234567890))-1)</f>
        <v>O</v>
      </c>
      <c r="L5857" s="25">
        <f t="shared" si="183"/>
        <v>0.81</v>
      </c>
      <c r="M5857" s="25">
        <f>VLOOKUP(K5857,Table!$A$2:$C$121,2,0)</f>
        <v>16</v>
      </c>
      <c r="N5857" s="26">
        <f>VLOOKUP(K5857,Table!$A$2:$C$121,3,0)</f>
        <v>2</v>
      </c>
      <c r="O5857" s="13" t="str">
        <f>VLOOKUP(A5857,Table!$U$1:$V$230,2,0)</f>
        <v>Trigonal</v>
      </c>
      <c r="P5857" s="1"/>
    </row>
    <row r="5858" spans="1:16">
      <c r="A5858" s="12">
        <v>166</v>
      </c>
      <c r="B5858" s="12">
        <v>166124</v>
      </c>
      <c r="C5858" s="12" t="s">
        <v>6049</v>
      </c>
      <c r="D5858" s="12" t="s">
        <v>6435</v>
      </c>
      <c r="E5858" s="17" t="s">
        <v>66</v>
      </c>
      <c r="F5858" s="25" t="str">
        <f>LEFT(E5858,MIN(FIND({0,1,2,3,4,5,6,7,8,9},ASC(E5858)&amp;1234567890))-1)</f>
        <v>Ni</v>
      </c>
      <c r="G5858" s="25">
        <f t="shared" si="182"/>
        <v>1</v>
      </c>
      <c r="H5858" s="25">
        <f>VLOOKUP(F5858,Table!$A$2:$C$121,2,0)</f>
        <v>10</v>
      </c>
      <c r="I5858" s="26">
        <f>VLOOKUP(F5858,Table!$A$2:$C$121,3,0)</f>
        <v>4</v>
      </c>
      <c r="J5858" s="17" t="s">
        <v>13011</v>
      </c>
      <c r="K5858" s="25" t="str">
        <f>LEFT(J5858,MIN(FIND({0,1,2,3,4,5,6,7,8,9},ASC(J5858)&amp;1234567890))-1)</f>
        <v>O</v>
      </c>
      <c r="L5858" s="25">
        <f t="shared" si="183"/>
        <v>0.97</v>
      </c>
      <c r="M5858" s="25">
        <f>VLOOKUP(K5858,Table!$A$2:$C$121,2,0)</f>
        <v>16</v>
      </c>
      <c r="N5858" s="26">
        <f>VLOOKUP(K5858,Table!$A$2:$C$121,3,0)</f>
        <v>2</v>
      </c>
      <c r="O5858" s="13" t="str">
        <f>VLOOKUP(A5858,Table!$U$1:$V$230,2,0)</f>
        <v>Trigonal</v>
      </c>
      <c r="P5858" s="1"/>
    </row>
    <row r="5859" spans="1:16">
      <c r="A5859" s="12">
        <v>166</v>
      </c>
      <c r="B5859" s="12">
        <v>166128</v>
      </c>
      <c r="C5859" s="12" t="s">
        <v>6049</v>
      </c>
      <c r="D5859" s="12" t="s">
        <v>6436</v>
      </c>
      <c r="E5859" s="17" t="s">
        <v>66</v>
      </c>
      <c r="F5859" s="25" t="str">
        <f>LEFT(E5859,MIN(FIND({0,1,2,3,4,5,6,7,8,9},ASC(E5859)&amp;1234567890))-1)</f>
        <v>Ni</v>
      </c>
      <c r="G5859" s="25">
        <f t="shared" si="182"/>
        <v>1</v>
      </c>
      <c r="H5859" s="25">
        <f>VLOOKUP(F5859,Table!$A$2:$C$121,2,0)</f>
        <v>10</v>
      </c>
      <c r="I5859" s="26">
        <f>VLOOKUP(F5859,Table!$A$2:$C$121,3,0)</f>
        <v>4</v>
      </c>
      <c r="J5859" s="17" t="s">
        <v>13012</v>
      </c>
      <c r="K5859" s="25" t="str">
        <f>LEFT(J5859,MIN(FIND({0,1,2,3,4,5,6,7,8,9},ASC(J5859)&amp;1234567890))-1)</f>
        <v>O</v>
      </c>
      <c r="L5859" s="25">
        <f t="shared" si="183"/>
        <v>0.96</v>
      </c>
      <c r="M5859" s="25">
        <f>VLOOKUP(K5859,Table!$A$2:$C$121,2,0)</f>
        <v>16</v>
      </c>
      <c r="N5859" s="26">
        <f>VLOOKUP(K5859,Table!$A$2:$C$121,3,0)</f>
        <v>2</v>
      </c>
      <c r="O5859" s="13" t="str">
        <f>VLOOKUP(A5859,Table!$U$1:$V$230,2,0)</f>
        <v>Trigonal</v>
      </c>
      <c r="P5859" s="1"/>
    </row>
    <row r="5860" spans="1:16">
      <c r="A5860" s="12">
        <v>166</v>
      </c>
      <c r="B5860" s="12">
        <v>168733</v>
      </c>
      <c r="C5860" s="12" t="s">
        <v>6050</v>
      </c>
      <c r="D5860" s="12" t="s">
        <v>6437</v>
      </c>
      <c r="E5860" s="17" t="s">
        <v>11332</v>
      </c>
      <c r="F5860" s="25" t="str">
        <f>LEFT(E5860,MIN(FIND({0,1,2,3,4,5,6,7,8,9},ASC(E5860)&amp;1234567890))-1)</f>
        <v>Pr</v>
      </c>
      <c r="G5860" s="25">
        <f t="shared" si="182"/>
        <v>1</v>
      </c>
      <c r="H5860" s="25">
        <f>VLOOKUP(F5860,Table!$A$2:$C$121,2,0)</f>
        <v>3</v>
      </c>
      <c r="I5860" s="26">
        <f>VLOOKUP(F5860,Table!$A$2:$C$121,3,0)</f>
        <v>6</v>
      </c>
      <c r="J5860" s="17" t="s">
        <v>11523</v>
      </c>
      <c r="K5860" s="25" t="str">
        <f>LEFT(J5860,MIN(FIND({0,1,2,3,4,5,6,7,8,9},ASC(J5860)&amp;1234567890))-1)</f>
        <v>Co</v>
      </c>
      <c r="L5860" s="25">
        <f t="shared" si="183"/>
        <v>3</v>
      </c>
      <c r="M5860" s="25">
        <f>VLOOKUP(K5860,Table!$A$2:$C$121,2,0)</f>
        <v>9</v>
      </c>
      <c r="N5860" s="26">
        <f>VLOOKUP(K5860,Table!$A$2:$C$121,3,0)</f>
        <v>4</v>
      </c>
      <c r="O5860" s="13" t="str">
        <f>VLOOKUP(A5860,Table!$U$1:$V$230,2,0)</f>
        <v>Trigonal</v>
      </c>
      <c r="P5860" s="1"/>
    </row>
    <row r="5861" spans="1:16">
      <c r="A5861" s="12">
        <v>166</v>
      </c>
      <c r="B5861" s="12">
        <v>169698</v>
      </c>
      <c r="C5861" s="12" t="s">
        <v>6050</v>
      </c>
      <c r="D5861" s="12" t="s">
        <v>6438</v>
      </c>
      <c r="E5861" s="17" t="s">
        <v>13013</v>
      </c>
      <c r="F5861" s="25" t="str">
        <f>LEFT(E5861,MIN(FIND({0,1,2,3,4,5,6,7,8,9},ASC(E5861)&amp;1234567890))-1)</f>
        <v>Sm</v>
      </c>
      <c r="G5861" s="25">
        <f t="shared" si="182"/>
        <v>1.39</v>
      </c>
      <c r="H5861" s="25">
        <f>VLOOKUP(F5861,Table!$A$2:$C$121,2,0)</f>
        <v>3</v>
      </c>
      <c r="I5861" s="26">
        <f>VLOOKUP(F5861,Table!$A$2:$C$121,3,0)</f>
        <v>6</v>
      </c>
      <c r="J5861" s="17" t="s">
        <v>13014</v>
      </c>
      <c r="K5861" s="25" t="str">
        <f>LEFT(J5861,MIN(FIND({0,1,2,3,4,5,6,7,8,9},ASC(J5861)&amp;1234567890))-1)</f>
        <v>Co</v>
      </c>
      <c r="L5861" s="25">
        <f t="shared" si="183"/>
        <v>4.04</v>
      </c>
      <c r="M5861" s="25">
        <f>VLOOKUP(K5861,Table!$A$2:$C$121,2,0)</f>
        <v>9</v>
      </c>
      <c r="N5861" s="26">
        <f>VLOOKUP(K5861,Table!$A$2:$C$121,3,0)</f>
        <v>4</v>
      </c>
      <c r="O5861" s="13" t="str">
        <f>VLOOKUP(A5861,Table!$U$1:$V$230,2,0)</f>
        <v>Trigonal</v>
      </c>
      <c r="P5861" s="1"/>
    </row>
    <row r="5862" spans="1:16">
      <c r="A5862" s="12">
        <v>166</v>
      </c>
      <c r="B5862" s="12">
        <v>180188</v>
      </c>
      <c r="C5862" s="12" t="s">
        <v>6050</v>
      </c>
      <c r="D5862" s="12" t="s">
        <v>6439</v>
      </c>
      <c r="E5862" s="17" t="s">
        <v>13015</v>
      </c>
      <c r="F5862" s="25" t="str">
        <f>LEFT(E5862,MIN(FIND({0,1,2,3,4,5,6,7,8,9},ASC(E5862)&amp;1234567890))-1)</f>
        <v>Sm</v>
      </c>
      <c r="G5862" s="25">
        <f t="shared" si="182"/>
        <v>0.93</v>
      </c>
      <c r="H5862" s="25">
        <f>VLOOKUP(F5862,Table!$A$2:$C$121,2,0)</f>
        <v>3</v>
      </c>
      <c r="I5862" s="26">
        <f>VLOOKUP(F5862,Table!$A$2:$C$121,3,0)</f>
        <v>6</v>
      </c>
      <c r="J5862" s="17" t="s">
        <v>13016</v>
      </c>
      <c r="K5862" s="25" t="str">
        <f>LEFT(J5862,MIN(FIND({0,1,2,3,4,5,6,7,8,9},ASC(J5862)&amp;1234567890))-1)</f>
        <v>Co</v>
      </c>
      <c r="L5862" s="25">
        <f t="shared" si="183"/>
        <v>2.69</v>
      </c>
      <c r="M5862" s="25">
        <f>VLOOKUP(K5862,Table!$A$2:$C$121,2,0)</f>
        <v>9</v>
      </c>
      <c r="N5862" s="26">
        <f>VLOOKUP(K5862,Table!$A$2:$C$121,3,0)</f>
        <v>4</v>
      </c>
      <c r="O5862" s="13" t="str">
        <f>VLOOKUP(A5862,Table!$U$1:$V$230,2,0)</f>
        <v>Trigonal</v>
      </c>
      <c r="P5862" s="1"/>
    </row>
    <row r="5863" spans="1:16">
      <c r="A5863" s="12">
        <v>166</v>
      </c>
      <c r="B5863" s="12">
        <v>182520</v>
      </c>
      <c r="C5863" s="12" t="s">
        <v>6050</v>
      </c>
      <c r="D5863" s="12" t="s">
        <v>6440</v>
      </c>
      <c r="E5863" s="17" t="s">
        <v>11712</v>
      </c>
      <c r="F5863" s="25" t="str">
        <f>LEFT(E5863,MIN(FIND({0,1,2,3,4,5,6,7,8,9},ASC(E5863)&amp;1234567890))-1)</f>
        <v>Pr</v>
      </c>
      <c r="G5863" s="25">
        <f t="shared" si="182"/>
        <v>5</v>
      </c>
      <c r="H5863" s="25">
        <f>VLOOKUP(F5863,Table!$A$2:$C$121,2,0)</f>
        <v>3</v>
      </c>
      <c r="I5863" s="26">
        <f>VLOOKUP(F5863,Table!$A$2:$C$121,3,0)</f>
        <v>6</v>
      </c>
      <c r="J5863" s="17" t="s">
        <v>595</v>
      </c>
      <c r="K5863" s="25" t="str">
        <f>LEFT(J5863,MIN(FIND({0,1,2,3,4,5,6,7,8,9},ASC(J5863)&amp;1234567890))-1)</f>
        <v>Ni</v>
      </c>
      <c r="L5863" s="25">
        <f t="shared" si="183"/>
        <v>19</v>
      </c>
      <c r="M5863" s="25">
        <f>VLOOKUP(K5863,Table!$A$2:$C$121,2,0)</f>
        <v>10</v>
      </c>
      <c r="N5863" s="26">
        <f>VLOOKUP(K5863,Table!$A$2:$C$121,3,0)</f>
        <v>4</v>
      </c>
      <c r="O5863" s="13" t="str">
        <f>VLOOKUP(A5863,Table!$U$1:$V$230,2,0)</f>
        <v>Trigonal</v>
      </c>
      <c r="P5863" s="1"/>
    </row>
    <row r="5864" spans="1:16">
      <c r="A5864" s="12">
        <v>166</v>
      </c>
      <c r="B5864" s="12">
        <v>182523</v>
      </c>
      <c r="C5864" s="12" t="s">
        <v>6050</v>
      </c>
      <c r="D5864" s="12" t="s">
        <v>6441</v>
      </c>
      <c r="E5864" s="17" t="s">
        <v>11782</v>
      </c>
      <c r="F5864" s="25" t="str">
        <f>LEFT(E5864,MIN(FIND({0,1,2,3,4,5,6,7,8,9},ASC(E5864)&amp;1234567890))-1)</f>
        <v>Nd</v>
      </c>
      <c r="G5864" s="25">
        <f t="shared" si="182"/>
        <v>5</v>
      </c>
      <c r="H5864" s="25">
        <f>VLOOKUP(F5864,Table!$A$2:$C$121,2,0)</f>
        <v>3</v>
      </c>
      <c r="I5864" s="26">
        <f>VLOOKUP(F5864,Table!$A$2:$C$121,3,0)</f>
        <v>6</v>
      </c>
      <c r="J5864" s="17" t="s">
        <v>595</v>
      </c>
      <c r="K5864" s="25" t="str">
        <f>LEFT(J5864,MIN(FIND({0,1,2,3,4,5,6,7,8,9},ASC(J5864)&amp;1234567890))-1)</f>
        <v>Ni</v>
      </c>
      <c r="L5864" s="25">
        <f t="shared" si="183"/>
        <v>19</v>
      </c>
      <c r="M5864" s="25">
        <f>VLOOKUP(K5864,Table!$A$2:$C$121,2,0)</f>
        <v>10</v>
      </c>
      <c r="N5864" s="26">
        <f>VLOOKUP(K5864,Table!$A$2:$C$121,3,0)</f>
        <v>4</v>
      </c>
      <c r="O5864" s="13" t="str">
        <f>VLOOKUP(A5864,Table!$U$1:$V$230,2,0)</f>
        <v>Trigonal</v>
      </c>
      <c r="P5864" s="1"/>
    </row>
    <row r="5865" spans="1:16">
      <c r="A5865" s="12">
        <v>166</v>
      </c>
      <c r="B5865" s="12">
        <v>185343</v>
      </c>
      <c r="C5865" s="12" t="s">
        <v>6050</v>
      </c>
      <c r="D5865" s="12" t="s">
        <v>6442</v>
      </c>
      <c r="E5865" s="17" t="s">
        <v>11327</v>
      </c>
      <c r="F5865" s="25" t="str">
        <f>LEFT(E5865,MIN(FIND({0,1,2,3,4,5,6,7,8,9},ASC(E5865)&amp;1234567890))-1)</f>
        <v>Pr</v>
      </c>
      <c r="G5865" s="25">
        <f t="shared" si="182"/>
        <v>2</v>
      </c>
      <c r="H5865" s="25">
        <f>VLOOKUP(F5865,Table!$A$2:$C$121,2,0)</f>
        <v>3</v>
      </c>
      <c r="I5865" s="26">
        <f>VLOOKUP(F5865,Table!$A$2:$C$121,3,0)</f>
        <v>6</v>
      </c>
      <c r="J5865" s="17" t="s">
        <v>340</v>
      </c>
      <c r="K5865" s="25" t="str">
        <f>LEFT(J5865,MIN(FIND({0,1,2,3,4,5,6,7,8,9},ASC(J5865)&amp;1234567890))-1)</f>
        <v>Ni</v>
      </c>
      <c r="L5865" s="25">
        <f t="shared" si="183"/>
        <v>7</v>
      </c>
      <c r="M5865" s="25">
        <f>VLOOKUP(K5865,Table!$A$2:$C$121,2,0)</f>
        <v>10</v>
      </c>
      <c r="N5865" s="26">
        <f>VLOOKUP(K5865,Table!$A$2:$C$121,3,0)</f>
        <v>4</v>
      </c>
      <c r="O5865" s="13" t="str">
        <f>VLOOKUP(A5865,Table!$U$1:$V$230,2,0)</f>
        <v>Trigonal</v>
      </c>
      <c r="P5865" s="1"/>
    </row>
    <row r="5866" spans="1:16">
      <c r="A5866" s="12">
        <v>166</v>
      </c>
      <c r="B5866" s="12">
        <v>186576</v>
      </c>
      <c r="C5866" s="12" t="s">
        <v>6050</v>
      </c>
      <c r="D5866" s="12" t="s">
        <v>1486</v>
      </c>
      <c r="E5866" s="17" t="s">
        <v>410</v>
      </c>
      <c r="F5866" s="25" t="str">
        <f>LEFT(E5866,MIN(FIND({0,1,2,3,4,5,6,7,8,9},ASC(E5866)&amp;1234567890))-1)</f>
        <v>Ba</v>
      </c>
      <c r="G5866" s="25">
        <f t="shared" si="182"/>
        <v>1</v>
      </c>
      <c r="H5866" s="25">
        <f>VLOOKUP(F5866,Table!$A$2:$C$121,2,0)</f>
        <v>2</v>
      </c>
      <c r="I5866" s="26">
        <f>VLOOKUP(F5866,Table!$A$2:$C$121,3,0)</f>
        <v>6</v>
      </c>
      <c r="J5866" s="17" t="s">
        <v>383</v>
      </c>
      <c r="K5866" s="25" t="str">
        <f>LEFT(J5866,MIN(FIND({0,1,2,3,4,5,6,7,8,9},ASC(J5866)&amp;1234567890))-1)</f>
        <v>C</v>
      </c>
      <c r="L5866" s="25">
        <f t="shared" si="183"/>
        <v>2</v>
      </c>
      <c r="M5866" s="25">
        <f>VLOOKUP(K5866,Table!$A$2:$C$121,2,0)</f>
        <v>14</v>
      </c>
      <c r="N5866" s="26">
        <f>VLOOKUP(K5866,Table!$A$2:$C$121,3,0)</f>
        <v>2</v>
      </c>
      <c r="O5866" s="13" t="str">
        <f>VLOOKUP(A5866,Table!$U$1:$V$230,2,0)</f>
        <v>Trigonal</v>
      </c>
      <c r="P5866" s="1"/>
    </row>
    <row r="5867" spans="1:16">
      <c r="A5867" s="12">
        <v>166</v>
      </c>
      <c r="B5867" s="12">
        <v>188464</v>
      </c>
      <c r="C5867" s="12" t="s">
        <v>6050</v>
      </c>
      <c r="D5867" s="12" t="s">
        <v>6443</v>
      </c>
      <c r="E5867" s="17" t="s">
        <v>12148</v>
      </c>
      <c r="F5867" s="25" t="str">
        <f>LEFT(E5867,MIN(FIND({0,1,2,3,4,5,6,7,8,9},ASC(E5867)&amp;1234567890))-1)</f>
        <v>B</v>
      </c>
      <c r="G5867" s="25">
        <f t="shared" si="182"/>
        <v>6</v>
      </c>
      <c r="H5867" s="25">
        <f>VLOOKUP(F5867,Table!$A$2:$C$121,2,0)</f>
        <v>13</v>
      </c>
      <c r="I5867" s="26">
        <f>VLOOKUP(F5867,Table!$A$2:$C$121,3,0)</f>
        <v>2</v>
      </c>
      <c r="J5867" s="17" t="s">
        <v>13017</v>
      </c>
      <c r="K5867" s="25" t="str">
        <f>LEFT(J5867,MIN(FIND({0,1,2,3,4,5,6,7,8,9},ASC(J5867)&amp;1234567890))-1)</f>
        <v>S</v>
      </c>
      <c r="L5867" s="25">
        <f t="shared" si="183"/>
        <v>0.62</v>
      </c>
      <c r="M5867" s="25">
        <f>VLOOKUP(K5867,Table!$A$2:$C$121,2,0)</f>
        <v>16</v>
      </c>
      <c r="N5867" s="26">
        <f>VLOOKUP(K5867,Table!$A$2:$C$121,3,0)</f>
        <v>3</v>
      </c>
      <c r="O5867" s="13" t="str">
        <f>VLOOKUP(A5867,Table!$U$1:$V$230,2,0)</f>
        <v>Trigonal</v>
      </c>
      <c r="P5867" s="1"/>
    </row>
    <row r="5868" spans="1:16">
      <c r="A5868" s="12">
        <v>166</v>
      </c>
      <c r="B5868" s="12">
        <v>189470</v>
      </c>
      <c r="C5868" s="12" t="s">
        <v>6050</v>
      </c>
      <c r="D5868" s="12" t="s">
        <v>6444</v>
      </c>
      <c r="E5868" s="17" t="s">
        <v>11377</v>
      </c>
      <c r="F5868" s="25" t="str">
        <f>LEFT(E5868,MIN(FIND({0,1,2,3,4,5,6,7,8,9},ASC(E5868)&amp;1234567890))-1)</f>
        <v>Dy</v>
      </c>
      <c r="G5868" s="25">
        <f t="shared" si="182"/>
        <v>2</v>
      </c>
      <c r="H5868" s="25">
        <f>VLOOKUP(F5868,Table!$A$2:$C$121,2,0)</f>
        <v>3</v>
      </c>
      <c r="I5868" s="26">
        <f>VLOOKUP(F5868,Table!$A$2:$C$121,3,0)</f>
        <v>6</v>
      </c>
      <c r="J5868" s="17" t="s">
        <v>11493</v>
      </c>
      <c r="K5868" s="25" t="str">
        <f>LEFT(J5868,MIN(FIND({0,1,2,3,4,5,6,7,8,9},ASC(J5868)&amp;1234567890))-1)</f>
        <v>Fe</v>
      </c>
      <c r="L5868" s="25">
        <f t="shared" si="183"/>
        <v>17</v>
      </c>
      <c r="M5868" s="25">
        <f>VLOOKUP(K5868,Table!$A$2:$C$121,2,0)</f>
        <v>8</v>
      </c>
      <c r="N5868" s="26">
        <f>VLOOKUP(K5868,Table!$A$2:$C$121,3,0)</f>
        <v>4</v>
      </c>
      <c r="O5868" s="13" t="str">
        <f>VLOOKUP(A5868,Table!$U$1:$V$230,2,0)</f>
        <v>Trigonal</v>
      </c>
      <c r="P5868" s="1"/>
    </row>
    <row r="5869" spans="1:16">
      <c r="A5869" s="12">
        <v>166</v>
      </c>
      <c r="B5869" s="12">
        <v>415555</v>
      </c>
      <c r="C5869" s="12" t="s">
        <v>6050</v>
      </c>
      <c r="D5869" s="12" t="s">
        <v>6445</v>
      </c>
      <c r="E5869" s="17" t="s">
        <v>11894</v>
      </c>
      <c r="F5869" s="25" t="str">
        <f>LEFT(E5869,MIN(FIND({0,1,2,3,4,5,6,7,8,9},ASC(E5869)&amp;1234567890))-1)</f>
        <v>Mg</v>
      </c>
      <c r="G5869" s="25">
        <f t="shared" si="182"/>
        <v>2</v>
      </c>
      <c r="H5869" s="25">
        <f>VLOOKUP(F5869,Table!$A$2:$C$121,2,0)</f>
        <v>2</v>
      </c>
      <c r="I5869" s="26">
        <f>VLOOKUP(F5869,Table!$A$2:$C$121,3,0)</f>
        <v>3</v>
      </c>
      <c r="J5869" s="17" t="s">
        <v>13018</v>
      </c>
      <c r="K5869" s="25" t="str">
        <f>LEFT(J5869,MIN(FIND({0,1,2,3,4,5,6,7,8,9},ASC(J5869)&amp;1234567890))-1)</f>
        <v>B</v>
      </c>
      <c r="L5869" s="25">
        <f t="shared" si="183"/>
        <v>25</v>
      </c>
      <c r="M5869" s="25">
        <f>VLOOKUP(K5869,Table!$A$2:$C$121,2,0)</f>
        <v>13</v>
      </c>
      <c r="N5869" s="26">
        <f>VLOOKUP(K5869,Table!$A$2:$C$121,3,0)</f>
        <v>2</v>
      </c>
      <c r="O5869" s="13" t="str">
        <f>VLOOKUP(A5869,Table!$U$1:$V$230,2,0)</f>
        <v>Trigonal</v>
      </c>
      <c r="P5869" s="1"/>
    </row>
    <row r="5870" spans="1:16">
      <c r="A5870" s="12">
        <v>166</v>
      </c>
      <c r="B5870" s="12">
        <v>416332</v>
      </c>
      <c r="C5870" s="12" t="s">
        <v>6050</v>
      </c>
      <c r="D5870" s="12" t="s">
        <v>6446</v>
      </c>
      <c r="E5870" s="17" t="s">
        <v>13019</v>
      </c>
      <c r="F5870" s="25" t="str">
        <f>LEFT(E5870,MIN(FIND({0,1,2,3,4,5,6,7,8,9},ASC(E5870)&amp;1234567890))-1)</f>
        <v>Mg</v>
      </c>
      <c r="G5870" s="25">
        <f t="shared" si="182"/>
        <v>17.54</v>
      </c>
      <c r="H5870" s="25">
        <f>VLOOKUP(F5870,Table!$A$2:$C$121,2,0)</f>
        <v>2</v>
      </c>
      <c r="I5870" s="26">
        <f>VLOOKUP(F5870,Table!$A$2:$C$121,3,0)</f>
        <v>3</v>
      </c>
      <c r="J5870" s="17" t="s">
        <v>13020</v>
      </c>
      <c r="K5870" s="25" t="str">
        <f>LEFT(J5870,MIN(FIND({0,1,2,3,4,5,6,7,8,9},ASC(J5870)&amp;1234567890))-1)</f>
        <v>B</v>
      </c>
      <c r="L5870" s="25">
        <f t="shared" si="183"/>
        <v>305.60000000000002</v>
      </c>
      <c r="M5870" s="25">
        <f>VLOOKUP(K5870,Table!$A$2:$C$121,2,0)</f>
        <v>13</v>
      </c>
      <c r="N5870" s="26">
        <f>VLOOKUP(K5870,Table!$A$2:$C$121,3,0)</f>
        <v>2</v>
      </c>
      <c r="O5870" s="13" t="str">
        <f>VLOOKUP(A5870,Table!$U$1:$V$230,2,0)</f>
        <v>Trigonal</v>
      </c>
      <c r="P5870" s="1"/>
    </row>
    <row r="5871" spans="1:16">
      <c r="A5871" s="12">
        <v>166</v>
      </c>
      <c r="B5871" s="12">
        <v>420337</v>
      </c>
      <c r="C5871" s="12" t="s">
        <v>6050</v>
      </c>
      <c r="D5871" s="12" t="s">
        <v>6447</v>
      </c>
      <c r="E5871" s="17" t="s">
        <v>457</v>
      </c>
      <c r="F5871" s="25" t="str">
        <f>LEFT(E5871,MIN(FIND({0,1,2,3,4,5,6,7,8,9},ASC(E5871)&amp;1234567890))-1)</f>
        <v>Li</v>
      </c>
      <c r="G5871" s="25">
        <f t="shared" si="182"/>
        <v>1</v>
      </c>
      <c r="H5871" s="25">
        <f>VLOOKUP(F5871,Table!$A$2:$C$121,2,0)</f>
        <v>1</v>
      </c>
      <c r="I5871" s="26">
        <f>VLOOKUP(F5871,Table!$A$2:$C$121,3,0)</f>
        <v>2</v>
      </c>
      <c r="J5871" s="17" t="s">
        <v>11592</v>
      </c>
      <c r="K5871" s="25" t="str">
        <f>LEFT(J5871,MIN(FIND({0,1,2,3,4,5,6,7,8,9},ASC(J5871)&amp;1234567890))-1)</f>
        <v>B</v>
      </c>
      <c r="L5871" s="25">
        <f t="shared" si="183"/>
        <v>10</v>
      </c>
      <c r="M5871" s="25">
        <f>VLOOKUP(K5871,Table!$A$2:$C$121,2,0)</f>
        <v>13</v>
      </c>
      <c r="N5871" s="26">
        <f>VLOOKUP(K5871,Table!$A$2:$C$121,3,0)</f>
        <v>2</v>
      </c>
      <c r="O5871" s="13" t="str">
        <f>VLOOKUP(A5871,Table!$U$1:$V$230,2,0)</f>
        <v>Trigonal</v>
      </c>
      <c r="P5871" s="1"/>
    </row>
    <row r="5872" spans="1:16">
      <c r="A5872" s="12">
        <v>166</v>
      </c>
      <c r="B5872" s="12">
        <v>420338</v>
      </c>
      <c r="C5872" s="12" t="s">
        <v>6050</v>
      </c>
      <c r="D5872" s="12" t="s">
        <v>6448</v>
      </c>
      <c r="E5872" s="17" t="s">
        <v>457</v>
      </c>
      <c r="F5872" s="25" t="str">
        <f>LEFT(E5872,MIN(FIND({0,1,2,3,4,5,6,7,8,9},ASC(E5872)&amp;1234567890))-1)</f>
        <v>Li</v>
      </c>
      <c r="G5872" s="25">
        <f t="shared" si="182"/>
        <v>1</v>
      </c>
      <c r="H5872" s="25">
        <f>VLOOKUP(F5872,Table!$A$2:$C$121,2,0)</f>
        <v>1</v>
      </c>
      <c r="I5872" s="26">
        <f>VLOOKUP(F5872,Table!$A$2:$C$121,3,0)</f>
        <v>2</v>
      </c>
      <c r="J5872" s="17" t="s">
        <v>13021</v>
      </c>
      <c r="K5872" s="25" t="str">
        <f>LEFT(J5872,MIN(FIND({0,1,2,3,4,5,6,7,8,9},ASC(J5872)&amp;1234567890))-1)</f>
        <v>B</v>
      </c>
      <c r="L5872" s="25">
        <f t="shared" si="183"/>
        <v>10.3</v>
      </c>
      <c r="M5872" s="25">
        <f>VLOOKUP(K5872,Table!$A$2:$C$121,2,0)</f>
        <v>13</v>
      </c>
      <c r="N5872" s="26">
        <f>VLOOKUP(K5872,Table!$A$2:$C$121,3,0)</f>
        <v>2</v>
      </c>
      <c r="O5872" s="13" t="str">
        <f>VLOOKUP(A5872,Table!$U$1:$V$230,2,0)</f>
        <v>Trigonal</v>
      </c>
      <c r="P5872" s="1"/>
    </row>
    <row r="5873" spans="1:16">
      <c r="A5873" s="12">
        <v>166</v>
      </c>
      <c r="B5873" s="12">
        <v>246480</v>
      </c>
      <c r="C5873" s="12" t="s">
        <v>6050</v>
      </c>
      <c r="D5873" s="12" t="s">
        <v>6449</v>
      </c>
      <c r="E5873" s="17" t="s">
        <v>11502</v>
      </c>
      <c r="F5873" s="25" t="str">
        <f>LEFT(E5873,MIN(FIND({0,1,2,3,4,5,6,7,8,9},ASC(E5873)&amp;1234567890))-1)</f>
        <v>Pu</v>
      </c>
      <c r="G5873" s="25">
        <f t="shared" si="182"/>
        <v>1</v>
      </c>
      <c r="H5873" s="25">
        <f>VLOOKUP(F5873,Table!$A$2:$C$121,2,0)</f>
        <v>3</v>
      </c>
      <c r="I5873" s="26">
        <f>VLOOKUP(F5873,Table!$A$2:$C$121,3,0)</f>
        <v>7</v>
      </c>
      <c r="J5873" s="17" t="s">
        <v>11560</v>
      </c>
      <c r="K5873" s="25" t="str">
        <f>LEFT(J5873,MIN(FIND({0,1,2,3,4,5,6,7,8,9},ASC(J5873)&amp;1234567890))-1)</f>
        <v>Ga</v>
      </c>
      <c r="L5873" s="25">
        <f t="shared" si="183"/>
        <v>3</v>
      </c>
      <c r="M5873" s="25">
        <f>VLOOKUP(K5873,Table!$A$2:$C$121,2,0)</f>
        <v>13</v>
      </c>
      <c r="N5873" s="26">
        <f>VLOOKUP(K5873,Table!$A$2:$C$121,3,0)</f>
        <v>4</v>
      </c>
      <c r="O5873" s="13" t="str">
        <f>VLOOKUP(A5873,Table!$U$1:$V$230,2,0)</f>
        <v>Trigonal</v>
      </c>
      <c r="P5873" s="1"/>
    </row>
    <row r="5874" spans="1:16">
      <c r="A5874" s="12">
        <v>166</v>
      </c>
      <c r="B5874" s="12">
        <v>260683</v>
      </c>
      <c r="C5874" s="12" t="s">
        <v>6050</v>
      </c>
      <c r="D5874" s="12" t="s">
        <v>6450</v>
      </c>
      <c r="E5874" s="17" t="s">
        <v>13022</v>
      </c>
      <c r="F5874" s="25" t="str">
        <f>LEFT(E5874,MIN(FIND({0,1,2,3,4,5,6,7,8,9},ASC(E5874)&amp;1234567890))-1)</f>
        <v>P</v>
      </c>
      <c r="G5874" s="25">
        <f t="shared" si="182"/>
        <v>1.94</v>
      </c>
      <c r="H5874" s="25">
        <f>VLOOKUP(F5874,Table!$A$2:$C$121,2,0)</f>
        <v>15</v>
      </c>
      <c r="I5874" s="26">
        <f>VLOOKUP(F5874,Table!$A$2:$C$121,3,0)</f>
        <v>3</v>
      </c>
      <c r="J5874" s="17" t="s">
        <v>12035</v>
      </c>
      <c r="K5874" s="25" t="str">
        <f>LEFT(J5874,MIN(FIND({0,1,2,3,4,5,6,7,8,9},ASC(J5874)&amp;1234567890))-1)</f>
        <v>B</v>
      </c>
      <c r="L5874" s="25">
        <f t="shared" si="183"/>
        <v>12</v>
      </c>
      <c r="M5874" s="25">
        <f>VLOOKUP(K5874,Table!$A$2:$C$121,2,0)</f>
        <v>13</v>
      </c>
      <c r="N5874" s="26">
        <f>VLOOKUP(K5874,Table!$A$2:$C$121,3,0)</f>
        <v>2</v>
      </c>
      <c r="O5874" s="13" t="str">
        <f>VLOOKUP(A5874,Table!$U$1:$V$230,2,0)</f>
        <v>Trigonal</v>
      </c>
      <c r="P5874" s="1"/>
    </row>
    <row r="5875" spans="1:16">
      <c r="A5875" s="12">
        <v>166</v>
      </c>
      <c r="B5875" s="12">
        <v>260684</v>
      </c>
      <c r="C5875" s="12" t="s">
        <v>6050</v>
      </c>
      <c r="D5875" s="12" t="s">
        <v>6451</v>
      </c>
      <c r="E5875" s="17" t="s">
        <v>13023</v>
      </c>
      <c r="F5875" s="25" t="str">
        <f>LEFT(E5875,MIN(FIND({0,1,2,3,4,5,6,7,8,9},ASC(E5875)&amp;1234567890))-1)</f>
        <v>P</v>
      </c>
      <c r="G5875" s="25">
        <f t="shared" si="182"/>
        <v>1.93</v>
      </c>
      <c r="H5875" s="25">
        <f>VLOOKUP(F5875,Table!$A$2:$C$121,2,0)</f>
        <v>15</v>
      </c>
      <c r="I5875" s="26">
        <f>VLOOKUP(F5875,Table!$A$2:$C$121,3,0)</f>
        <v>3</v>
      </c>
      <c r="J5875" s="17" t="s">
        <v>12035</v>
      </c>
      <c r="K5875" s="25" t="str">
        <f>LEFT(J5875,MIN(FIND({0,1,2,3,4,5,6,7,8,9},ASC(J5875)&amp;1234567890))-1)</f>
        <v>B</v>
      </c>
      <c r="L5875" s="25">
        <f t="shared" si="183"/>
        <v>12</v>
      </c>
      <c r="M5875" s="25">
        <f>VLOOKUP(K5875,Table!$A$2:$C$121,2,0)</f>
        <v>13</v>
      </c>
      <c r="N5875" s="26">
        <f>VLOOKUP(K5875,Table!$A$2:$C$121,3,0)</f>
        <v>2</v>
      </c>
      <c r="O5875" s="13" t="str">
        <f>VLOOKUP(A5875,Table!$U$1:$V$230,2,0)</f>
        <v>Trigonal</v>
      </c>
      <c r="P5875" s="1"/>
    </row>
    <row r="5876" spans="1:16">
      <c r="A5876" s="12">
        <v>166</v>
      </c>
      <c r="B5876" s="12">
        <v>260685</v>
      </c>
      <c r="C5876" s="12" t="s">
        <v>6050</v>
      </c>
      <c r="D5876" s="12" t="s">
        <v>6452</v>
      </c>
      <c r="E5876" s="17" t="s">
        <v>13024</v>
      </c>
      <c r="F5876" s="25" t="str">
        <f>LEFT(E5876,MIN(FIND({0,1,2,3,4,5,6,7,8,9},ASC(E5876)&amp;1234567890))-1)</f>
        <v>P</v>
      </c>
      <c r="G5876" s="25">
        <f t="shared" si="182"/>
        <v>1.8</v>
      </c>
      <c r="H5876" s="25">
        <f>VLOOKUP(F5876,Table!$A$2:$C$121,2,0)</f>
        <v>15</v>
      </c>
      <c r="I5876" s="26">
        <f>VLOOKUP(F5876,Table!$A$2:$C$121,3,0)</f>
        <v>3</v>
      </c>
      <c r="J5876" s="17" t="s">
        <v>12035</v>
      </c>
      <c r="K5876" s="25" t="str">
        <f>LEFT(J5876,MIN(FIND({0,1,2,3,4,5,6,7,8,9},ASC(J5876)&amp;1234567890))-1)</f>
        <v>B</v>
      </c>
      <c r="L5876" s="25">
        <f t="shared" si="183"/>
        <v>12</v>
      </c>
      <c r="M5876" s="25">
        <f>VLOOKUP(K5876,Table!$A$2:$C$121,2,0)</f>
        <v>13</v>
      </c>
      <c r="N5876" s="26">
        <f>VLOOKUP(K5876,Table!$A$2:$C$121,3,0)</f>
        <v>2</v>
      </c>
      <c r="O5876" s="13" t="str">
        <f>VLOOKUP(A5876,Table!$U$1:$V$230,2,0)</f>
        <v>Trigonal</v>
      </c>
      <c r="P5876" s="1"/>
    </row>
    <row r="5877" spans="1:16">
      <c r="A5877" s="12">
        <v>166</v>
      </c>
      <c r="B5877" s="12">
        <v>261105</v>
      </c>
      <c r="C5877" s="12" t="s">
        <v>6050</v>
      </c>
      <c r="D5877" s="12" t="s">
        <v>1108</v>
      </c>
      <c r="E5877" s="17" t="s">
        <v>395</v>
      </c>
      <c r="F5877" s="25" t="str">
        <f>LEFT(E5877,MIN(FIND({0,1,2,3,4,5,6,7,8,9},ASC(E5877)&amp;1234567890))-1)</f>
        <v>Tc</v>
      </c>
      <c r="G5877" s="25">
        <f t="shared" si="182"/>
        <v>1</v>
      </c>
      <c r="H5877" s="25">
        <f>VLOOKUP(F5877,Table!$A$2:$C$121,2,0)</f>
        <v>7</v>
      </c>
      <c r="I5877" s="26">
        <f>VLOOKUP(F5877,Table!$A$2:$C$121,3,0)</f>
        <v>5</v>
      </c>
      <c r="J5877" s="17" t="s">
        <v>367</v>
      </c>
      <c r="K5877" s="25" t="str">
        <f>LEFT(J5877,MIN(FIND({0,1,2,3,4,5,6,7,8,9},ASC(J5877)&amp;1234567890))-1)</f>
        <v>Cl</v>
      </c>
      <c r="L5877" s="25">
        <f t="shared" si="183"/>
        <v>3</v>
      </c>
      <c r="M5877" s="25">
        <f>VLOOKUP(K5877,Table!$A$2:$C$121,2,0)</f>
        <v>17</v>
      </c>
      <c r="N5877" s="26">
        <f>VLOOKUP(K5877,Table!$A$2:$C$121,3,0)</f>
        <v>3</v>
      </c>
      <c r="O5877" s="13" t="str">
        <f>VLOOKUP(A5877,Table!$U$1:$V$230,2,0)</f>
        <v>Trigonal</v>
      </c>
      <c r="P5877" s="1"/>
    </row>
    <row r="5878" spans="1:16">
      <c r="A5878" s="12">
        <v>166</v>
      </c>
      <c r="B5878" s="12">
        <v>261904</v>
      </c>
      <c r="C5878" s="12" t="s">
        <v>6050</v>
      </c>
      <c r="D5878" s="12" t="s">
        <v>6453</v>
      </c>
      <c r="E5878" s="17" t="s">
        <v>13025</v>
      </c>
      <c r="F5878" s="25" t="str">
        <f>LEFT(E5878,MIN(FIND({0,1,2,3,4,5,6,7,8,9},ASC(E5878)&amp;1234567890))-1)</f>
        <v>Sb</v>
      </c>
      <c r="G5878" s="25">
        <f t="shared" si="182"/>
        <v>2.17</v>
      </c>
      <c r="H5878" s="25">
        <f>VLOOKUP(F5878,Table!$A$2:$C$121,2,0)</f>
        <v>15</v>
      </c>
      <c r="I5878" s="26">
        <f>VLOOKUP(F5878,Table!$A$2:$C$121,3,0)</f>
        <v>5</v>
      </c>
      <c r="J5878" s="17" t="s">
        <v>13026</v>
      </c>
      <c r="K5878" s="25" t="str">
        <f>LEFT(J5878,MIN(FIND({0,1,2,3,4,5,6,7,8,9},ASC(J5878)&amp;1234567890))-1)</f>
        <v>Te</v>
      </c>
      <c r="L5878" s="25">
        <f t="shared" si="183"/>
        <v>0.83</v>
      </c>
      <c r="M5878" s="25">
        <f>VLOOKUP(K5878,Table!$A$2:$C$121,2,0)</f>
        <v>16</v>
      </c>
      <c r="N5878" s="26">
        <f>VLOOKUP(K5878,Table!$A$2:$C$121,3,0)</f>
        <v>5</v>
      </c>
      <c r="O5878" s="13" t="str">
        <f>VLOOKUP(A5878,Table!$U$1:$V$230,2,0)</f>
        <v>Trigonal</v>
      </c>
      <c r="P5878" s="1"/>
    </row>
    <row r="5879" spans="1:16">
      <c r="A5879" s="12">
        <v>166</v>
      </c>
      <c r="B5879" s="12">
        <v>262652</v>
      </c>
      <c r="C5879" s="12" t="s">
        <v>6050</v>
      </c>
      <c r="D5879" s="12" t="s">
        <v>6454</v>
      </c>
      <c r="E5879" s="17" t="s">
        <v>11371</v>
      </c>
      <c r="F5879" s="25" t="str">
        <f>LEFT(E5879,MIN(FIND({0,1,2,3,4,5,6,7,8,9},ASC(E5879)&amp;1234567890))-1)</f>
        <v>Ce</v>
      </c>
      <c r="G5879" s="25">
        <f t="shared" si="182"/>
        <v>2</v>
      </c>
      <c r="H5879" s="25">
        <f>VLOOKUP(F5879,Table!$A$2:$C$121,2,0)</f>
        <v>3</v>
      </c>
      <c r="I5879" s="26">
        <f>VLOOKUP(F5879,Table!$A$2:$C$121,3,0)</f>
        <v>6</v>
      </c>
      <c r="J5879" s="17" t="s">
        <v>13027</v>
      </c>
      <c r="K5879" s="25" t="str">
        <f>LEFT(J5879,MIN(FIND({0,1,2,3,4,5,6,7,8,9},ASC(J5879)&amp;1234567890))-1)</f>
        <v>Zn</v>
      </c>
      <c r="L5879" s="25">
        <f t="shared" si="183"/>
        <v>17.45</v>
      </c>
      <c r="M5879" s="25">
        <f>VLOOKUP(K5879,Table!$A$2:$C$121,2,0)</f>
        <v>12</v>
      </c>
      <c r="N5879" s="26">
        <f>VLOOKUP(K5879,Table!$A$2:$C$121,3,0)</f>
        <v>4</v>
      </c>
      <c r="O5879" s="13" t="str">
        <f>VLOOKUP(A5879,Table!$U$1:$V$230,2,0)</f>
        <v>Trigonal</v>
      </c>
      <c r="P5879" s="1"/>
    </row>
    <row r="5880" spans="1:16">
      <c r="A5880" s="12">
        <v>166</v>
      </c>
      <c r="B5880" s="12">
        <v>262786</v>
      </c>
      <c r="C5880" s="12" t="s">
        <v>6050</v>
      </c>
      <c r="D5880" s="12" t="s">
        <v>6455</v>
      </c>
      <c r="E5880" s="17" t="s">
        <v>13018</v>
      </c>
      <c r="F5880" s="25" t="str">
        <f>LEFT(E5880,MIN(FIND({0,1,2,3,4,5,6,7,8,9},ASC(E5880)&amp;1234567890))-1)</f>
        <v>B</v>
      </c>
      <c r="G5880" s="25">
        <f t="shared" si="182"/>
        <v>25</v>
      </c>
      <c r="H5880" s="25">
        <f>VLOOKUP(F5880,Table!$A$2:$C$121,2,0)</f>
        <v>13</v>
      </c>
      <c r="I5880" s="26">
        <f>VLOOKUP(F5880,Table!$A$2:$C$121,3,0)</f>
        <v>2</v>
      </c>
      <c r="J5880" s="17" t="s">
        <v>11894</v>
      </c>
      <c r="K5880" s="25" t="str">
        <f>LEFT(J5880,MIN(FIND({0,1,2,3,4,5,6,7,8,9},ASC(J5880)&amp;1234567890))-1)</f>
        <v>Mg</v>
      </c>
      <c r="L5880" s="25">
        <f t="shared" si="183"/>
        <v>2</v>
      </c>
      <c r="M5880" s="25">
        <f>VLOOKUP(K5880,Table!$A$2:$C$121,2,0)</f>
        <v>2</v>
      </c>
      <c r="N5880" s="26">
        <f>VLOOKUP(K5880,Table!$A$2:$C$121,3,0)</f>
        <v>3</v>
      </c>
      <c r="O5880" s="13" t="str">
        <f>VLOOKUP(A5880,Table!$U$1:$V$230,2,0)</f>
        <v>Trigonal</v>
      </c>
      <c r="P5880" s="1"/>
    </row>
    <row r="5881" spans="1:16">
      <c r="A5881" s="12">
        <v>166</v>
      </c>
      <c r="B5881" s="12">
        <v>262946</v>
      </c>
      <c r="C5881" s="12" t="s">
        <v>6050</v>
      </c>
      <c r="D5881" s="12" t="s">
        <v>6456</v>
      </c>
      <c r="E5881" s="17" t="s">
        <v>13028</v>
      </c>
      <c r="F5881" s="25" t="str">
        <f>LEFT(E5881,MIN(FIND({0,1,2,3,4,5,6,7,8,9},ASC(E5881)&amp;1234567890))-1)</f>
        <v>C</v>
      </c>
      <c r="G5881" s="25">
        <f t="shared" si="182"/>
        <v>1.99</v>
      </c>
      <c r="H5881" s="25">
        <f>VLOOKUP(F5881,Table!$A$2:$C$121,2,0)</f>
        <v>14</v>
      </c>
      <c r="I5881" s="26">
        <f>VLOOKUP(F5881,Table!$A$2:$C$121,3,0)</f>
        <v>2</v>
      </c>
      <c r="J5881" s="17" t="s">
        <v>13029</v>
      </c>
      <c r="K5881" s="25" t="str">
        <f>LEFT(J5881,MIN(FIND({0,1,2,3,4,5,6,7,8,9},ASC(J5881)&amp;1234567890))-1)</f>
        <v>B</v>
      </c>
      <c r="L5881" s="25">
        <f t="shared" si="183"/>
        <v>12.88</v>
      </c>
      <c r="M5881" s="25">
        <f>VLOOKUP(K5881,Table!$A$2:$C$121,2,0)</f>
        <v>13</v>
      </c>
      <c r="N5881" s="26">
        <f>VLOOKUP(K5881,Table!$A$2:$C$121,3,0)</f>
        <v>2</v>
      </c>
      <c r="O5881" s="13" t="str">
        <f>VLOOKUP(A5881,Table!$U$1:$V$230,2,0)</f>
        <v>Trigonal</v>
      </c>
      <c r="P5881" s="1"/>
    </row>
    <row r="5882" spans="1:16">
      <c r="A5882" s="12">
        <v>166</v>
      </c>
      <c r="B5882" s="12">
        <v>192128</v>
      </c>
      <c r="C5882" s="12" t="s">
        <v>6050</v>
      </c>
      <c r="D5882" s="12" t="s">
        <v>6457</v>
      </c>
      <c r="E5882" s="17" t="s">
        <v>13030</v>
      </c>
      <c r="F5882" s="25" t="str">
        <f>LEFT(E5882,MIN(FIND({0,1,2,3,4,5,6,7,8,9},ASC(E5882)&amp;1234567890))-1)</f>
        <v>Bi</v>
      </c>
      <c r="G5882" s="25">
        <f t="shared" si="182"/>
        <v>0.92</v>
      </c>
      <c r="H5882" s="25">
        <f>VLOOKUP(F5882,Table!$A$2:$C$121,2,0)</f>
        <v>15</v>
      </c>
      <c r="I5882" s="26">
        <f>VLOOKUP(F5882,Table!$A$2:$C$121,3,0)</f>
        <v>6</v>
      </c>
      <c r="J5882" s="17" t="s">
        <v>13031</v>
      </c>
      <c r="K5882" s="25" t="str">
        <f>LEFT(J5882,MIN(FIND({0,1,2,3,4,5,6,7,8,9},ASC(J5882)&amp;1234567890))-1)</f>
        <v>Sb</v>
      </c>
      <c r="L5882" s="25">
        <f t="shared" si="183"/>
        <v>0.08</v>
      </c>
      <c r="M5882" s="25">
        <f>VLOOKUP(K5882,Table!$A$2:$C$121,2,0)</f>
        <v>15</v>
      </c>
      <c r="N5882" s="26">
        <f>VLOOKUP(K5882,Table!$A$2:$C$121,3,0)</f>
        <v>5</v>
      </c>
      <c r="O5882" s="13" t="str">
        <f>VLOOKUP(A5882,Table!$U$1:$V$230,2,0)</f>
        <v>Trigonal</v>
      </c>
      <c r="P5882" s="1"/>
    </row>
    <row r="5883" spans="1:16">
      <c r="A5883" s="12">
        <v>166</v>
      </c>
      <c r="B5883" s="12">
        <v>192129</v>
      </c>
      <c r="C5883" s="12" t="s">
        <v>6050</v>
      </c>
      <c r="D5883" s="12" t="s">
        <v>6458</v>
      </c>
      <c r="E5883" s="17" t="s">
        <v>13032</v>
      </c>
      <c r="F5883" s="25" t="str">
        <f>LEFT(E5883,MIN(FIND({0,1,2,3,4,5,6,7,8,9},ASC(E5883)&amp;1234567890))-1)</f>
        <v>Bi</v>
      </c>
      <c r="G5883" s="25">
        <f t="shared" si="182"/>
        <v>0.9</v>
      </c>
      <c r="H5883" s="25">
        <f>VLOOKUP(F5883,Table!$A$2:$C$121,2,0)</f>
        <v>15</v>
      </c>
      <c r="I5883" s="26">
        <f>VLOOKUP(F5883,Table!$A$2:$C$121,3,0)</f>
        <v>6</v>
      </c>
      <c r="J5883" s="17" t="s">
        <v>13033</v>
      </c>
      <c r="K5883" s="25" t="str">
        <f>LEFT(J5883,MIN(FIND({0,1,2,3,4,5,6,7,8,9},ASC(J5883)&amp;1234567890))-1)</f>
        <v>Sb</v>
      </c>
      <c r="L5883" s="25">
        <f t="shared" si="183"/>
        <v>0.1</v>
      </c>
      <c r="M5883" s="25">
        <f>VLOOKUP(K5883,Table!$A$2:$C$121,2,0)</f>
        <v>15</v>
      </c>
      <c r="N5883" s="26">
        <f>VLOOKUP(K5883,Table!$A$2:$C$121,3,0)</f>
        <v>5</v>
      </c>
      <c r="O5883" s="13" t="str">
        <f>VLOOKUP(A5883,Table!$U$1:$V$230,2,0)</f>
        <v>Trigonal</v>
      </c>
      <c r="P5883" s="1"/>
    </row>
    <row r="5884" spans="1:16">
      <c r="A5884" s="12">
        <v>166</v>
      </c>
      <c r="B5884" s="12">
        <v>192130</v>
      </c>
      <c r="C5884" s="12" t="s">
        <v>6050</v>
      </c>
      <c r="D5884" s="12" t="s">
        <v>6459</v>
      </c>
      <c r="E5884" s="17" t="s">
        <v>13034</v>
      </c>
      <c r="F5884" s="25" t="str">
        <f>LEFT(E5884,MIN(FIND({0,1,2,3,4,5,6,7,8,9},ASC(E5884)&amp;1234567890))-1)</f>
        <v>Bi</v>
      </c>
      <c r="G5884" s="25">
        <f t="shared" si="182"/>
        <v>0.88</v>
      </c>
      <c r="H5884" s="25">
        <f>VLOOKUP(F5884,Table!$A$2:$C$121,2,0)</f>
        <v>15</v>
      </c>
      <c r="I5884" s="26">
        <f>VLOOKUP(F5884,Table!$A$2:$C$121,3,0)</f>
        <v>6</v>
      </c>
      <c r="J5884" s="17" t="s">
        <v>13035</v>
      </c>
      <c r="K5884" s="25" t="str">
        <f>LEFT(J5884,MIN(FIND({0,1,2,3,4,5,6,7,8,9},ASC(J5884)&amp;1234567890))-1)</f>
        <v>Sb</v>
      </c>
      <c r="L5884" s="25">
        <f t="shared" si="183"/>
        <v>0.12</v>
      </c>
      <c r="M5884" s="25">
        <f>VLOOKUP(K5884,Table!$A$2:$C$121,2,0)</f>
        <v>15</v>
      </c>
      <c r="N5884" s="26">
        <f>VLOOKUP(K5884,Table!$A$2:$C$121,3,0)</f>
        <v>5</v>
      </c>
      <c r="O5884" s="13" t="str">
        <f>VLOOKUP(A5884,Table!$U$1:$V$230,2,0)</f>
        <v>Trigonal</v>
      </c>
      <c r="P5884" s="1"/>
    </row>
    <row r="5885" spans="1:16">
      <c r="A5885" s="12">
        <v>166</v>
      </c>
      <c r="B5885" s="12">
        <v>192131</v>
      </c>
      <c r="C5885" s="12" t="s">
        <v>6050</v>
      </c>
      <c r="D5885" s="12" t="s">
        <v>6460</v>
      </c>
      <c r="E5885" s="17" t="s">
        <v>13036</v>
      </c>
      <c r="F5885" s="25" t="str">
        <f>LEFT(E5885,MIN(FIND({0,1,2,3,4,5,6,7,8,9},ASC(E5885)&amp;1234567890))-1)</f>
        <v>Bi</v>
      </c>
      <c r="G5885" s="25">
        <f t="shared" si="182"/>
        <v>0.86</v>
      </c>
      <c r="H5885" s="25">
        <f>VLOOKUP(F5885,Table!$A$2:$C$121,2,0)</f>
        <v>15</v>
      </c>
      <c r="I5885" s="26">
        <f>VLOOKUP(F5885,Table!$A$2:$C$121,3,0)</f>
        <v>6</v>
      </c>
      <c r="J5885" s="17" t="s">
        <v>13037</v>
      </c>
      <c r="K5885" s="25" t="str">
        <f>LEFT(J5885,MIN(FIND({0,1,2,3,4,5,6,7,8,9},ASC(J5885)&amp;1234567890))-1)</f>
        <v>Sb</v>
      </c>
      <c r="L5885" s="25">
        <f t="shared" si="183"/>
        <v>0.14000000000000001</v>
      </c>
      <c r="M5885" s="25">
        <f>VLOOKUP(K5885,Table!$A$2:$C$121,2,0)</f>
        <v>15</v>
      </c>
      <c r="N5885" s="26">
        <f>VLOOKUP(K5885,Table!$A$2:$C$121,3,0)</f>
        <v>5</v>
      </c>
      <c r="O5885" s="13" t="str">
        <f>VLOOKUP(A5885,Table!$U$1:$V$230,2,0)</f>
        <v>Trigonal</v>
      </c>
      <c r="P5885" s="1"/>
    </row>
    <row r="5886" spans="1:16">
      <c r="A5886" s="12">
        <v>166</v>
      </c>
      <c r="B5886" s="12">
        <v>192132</v>
      </c>
      <c r="C5886" s="12" t="s">
        <v>6050</v>
      </c>
      <c r="D5886" s="12" t="s">
        <v>6461</v>
      </c>
      <c r="E5886" s="17" t="s">
        <v>13038</v>
      </c>
      <c r="F5886" s="25" t="str">
        <f>LEFT(E5886,MIN(FIND({0,1,2,3,4,5,6,7,8,9},ASC(E5886)&amp;1234567890))-1)</f>
        <v>Bi</v>
      </c>
      <c r="G5886" s="25">
        <f t="shared" si="182"/>
        <v>0.84</v>
      </c>
      <c r="H5886" s="25">
        <f>VLOOKUP(F5886,Table!$A$2:$C$121,2,0)</f>
        <v>15</v>
      </c>
      <c r="I5886" s="26">
        <f>VLOOKUP(F5886,Table!$A$2:$C$121,3,0)</f>
        <v>6</v>
      </c>
      <c r="J5886" s="17" t="s">
        <v>13039</v>
      </c>
      <c r="K5886" s="25" t="str">
        <f>LEFT(J5886,MIN(FIND({0,1,2,3,4,5,6,7,8,9},ASC(J5886)&amp;1234567890))-1)</f>
        <v>Sb</v>
      </c>
      <c r="L5886" s="25">
        <f t="shared" si="183"/>
        <v>0.16</v>
      </c>
      <c r="M5886" s="25">
        <f>VLOOKUP(K5886,Table!$A$2:$C$121,2,0)</f>
        <v>15</v>
      </c>
      <c r="N5886" s="26">
        <f>VLOOKUP(K5886,Table!$A$2:$C$121,3,0)</f>
        <v>5</v>
      </c>
      <c r="O5886" s="13" t="str">
        <f>VLOOKUP(A5886,Table!$U$1:$V$230,2,0)</f>
        <v>Trigonal</v>
      </c>
      <c r="P5886" s="1"/>
    </row>
    <row r="5887" spans="1:16">
      <c r="A5887" s="12">
        <v>166</v>
      </c>
      <c r="B5887" s="12">
        <v>192133</v>
      </c>
      <c r="C5887" s="12" t="s">
        <v>6050</v>
      </c>
      <c r="D5887" s="12" t="s">
        <v>6462</v>
      </c>
      <c r="E5887" s="17" t="s">
        <v>13040</v>
      </c>
      <c r="F5887" s="25" t="str">
        <f>LEFT(E5887,MIN(FIND({0,1,2,3,4,5,6,7,8,9},ASC(E5887)&amp;1234567890))-1)</f>
        <v>Bi</v>
      </c>
      <c r="G5887" s="25">
        <f t="shared" si="182"/>
        <v>0.8</v>
      </c>
      <c r="H5887" s="25">
        <f>VLOOKUP(F5887,Table!$A$2:$C$121,2,0)</f>
        <v>15</v>
      </c>
      <c r="I5887" s="26">
        <f>VLOOKUP(F5887,Table!$A$2:$C$121,3,0)</f>
        <v>6</v>
      </c>
      <c r="J5887" s="17" t="s">
        <v>13041</v>
      </c>
      <c r="K5887" s="25" t="str">
        <f>LEFT(J5887,MIN(FIND({0,1,2,3,4,5,6,7,8,9},ASC(J5887)&amp;1234567890))-1)</f>
        <v>Sb</v>
      </c>
      <c r="L5887" s="25">
        <f t="shared" si="183"/>
        <v>0.2</v>
      </c>
      <c r="M5887" s="25">
        <f>VLOOKUP(K5887,Table!$A$2:$C$121,2,0)</f>
        <v>15</v>
      </c>
      <c r="N5887" s="26">
        <f>VLOOKUP(K5887,Table!$A$2:$C$121,3,0)</f>
        <v>5</v>
      </c>
      <c r="O5887" s="13" t="str">
        <f>VLOOKUP(A5887,Table!$U$1:$V$230,2,0)</f>
        <v>Trigonal</v>
      </c>
      <c r="P5887" s="1"/>
    </row>
    <row r="5888" spans="1:16">
      <c r="A5888" s="12">
        <v>166</v>
      </c>
      <c r="B5888" s="12">
        <v>192552</v>
      </c>
      <c r="C5888" s="12" t="s">
        <v>6050</v>
      </c>
      <c r="D5888" s="12" t="s">
        <v>6463</v>
      </c>
      <c r="E5888" s="17" t="s">
        <v>12101</v>
      </c>
      <c r="F5888" s="25" t="str">
        <f>LEFT(E5888,MIN(FIND({0,1,2,3,4,5,6,7,8,9},ASC(E5888)&amp;1234567890))-1)</f>
        <v>Na</v>
      </c>
      <c r="G5888" s="25">
        <f t="shared" si="182"/>
        <v>5</v>
      </c>
      <c r="H5888" s="25">
        <f>VLOOKUP(F5888,Table!$A$2:$C$121,2,0)</f>
        <v>1</v>
      </c>
      <c r="I5888" s="26">
        <f>VLOOKUP(F5888,Table!$A$2:$C$121,3,0)</f>
        <v>3</v>
      </c>
      <c r="J5888" s="17" t="s">
        <v>11550</v>
      </c>
      <c r="K5888" s="25" t="str">
        <f>LEFT(J5888,MIN(FIND({0,1,2,3,4,5,6,7,8,9},ASC(J5888)&amp;1234567890))-1)</f>
        <v>Sn</v>
      </c>
      <c r="L5888" s="25">
        <f t="shared" si="183"/>
        <v>2</v>
      </c>
      <c r="M5888" s="25">
        <f>VLOOKUP(K5888,Table!$A$2:$C$121,2,0)</f>
        <v>14</v>
      </c>
      <c r="N5888" s="26">
        <f>VLOOKUP(K5888,Table!$A$2:$C$121,3,0)</f>
        <v>5</v>
      </c>
      <c r="O5888" s="13" t="str">
        <f>VLOOKUP(A5888,Table!$U$1:$V$230,2,0)</f>
        <v>Trigonal</v>
      </c>
      <c r="P5888" s="1"/>
    </row>
    <row r="5889" spans="1:16">
      <c r="A5889" s="12">
        <v>166</v>
      </c>
      <c r="B5889" s="12">
        <v>193050</v>
      </c>
      <c r="C5889" s="12" t="s">
        <v>6050</v>
      </c>
      <c r="D5889" s="12" t="s">
        <v>6464</v>
      </c>
      <c r="E5889" s="17" t="s">
        <v>11332</v>
      </c>
      <c r="F5889" s="25" t="str">
        <f>LEFT(E5889,MIN(FIND({0,1,2,3,4,5,6,7,8,9},ASC(E5889)&amp;1234567890))-1)</f>
        <v>Pr</v>
      </c>
      <c r="G5889" s="25">
        <f t="shared" si="182"/>
        <v>1</v>
      </c>
      <c r="H5889" s="25">
        <f>VLOOKUP(F5889,Table!$A$2:$C$121,2,0)</f>
        <v>3</v>
      </c>
      <c r="I5889" s="26">
        <f>VLOOKUP(F5889,Table!$A$2:$C$121,3,0)</f>
        <v>6</v>
      </c>
      <c r="J5889" s="17" t="s">
        <v>11359</v>
      </c>
      <c r="K5889" s="25" t="str">
        <f>LEFT(J5889,MIN(FIND({0,1,2,3,4,5,6,7,8,9},ASC(J5889)&amp;1234567890))-1)</f>
        <v>Ni</v>
      </c>
      <c r="L5889" s="25">
        <f t="shared" si="183"/>
        <v>3</v>
      </c>
      <c r="M5889" s="25">
        <f>VLOOKUP(K5889,Table!$A$2:$C$121,2,0)</f>
        <v>10</v>
      </c>
      <c r="N5889" s="26">
        <f>VLOOKUP(K5889,Table!$A$2:$C$121,3,0)</f>
        <v>4</v>
      </c>
      <c r="O5889" s="13" t="str">
        <f>VLOOKUP(A5889,Table!$U$1:$V$230,2,0)</f>
        <v>Trigonal</v>
      </c>
      <c r="P5889" s="1"/>
    </row>
    <row r="5890" spans="1:16">
      <c r="A5890" s="12">
        <v>166</v>
      </c>
      <c r="B5890" s="12">
        <v>428458</v>
      </c>
      <c r="C5890" s="12" t="s">
        <v>6050</v>
      </c>
      <c r="D5890" s="12" t="s">
        <v>6465</v>
      </c>
      <c r="E5890" s="17" t="s">
        <v>414</v>
      </c>
      <c r="F5890" s="25" t="str">
        <f>LEFT(E5890,MIN(FIND({0,1,2,3,4,5,6,7,8,9},ASC(E5890)&amp;1234567890))-1)</f>
        <v>Bi</v>
      </c>
      <c r="G5890" s="25">
        <f t="shared" ref="G5890:G5953" si="184">IF(SUBSTITUTE(E5890,F5890,"")="",1,SUBSTITUTE(E5890,F5890,""))*1</f>
        <v>4</v>
      </c>
      <c r="H5890" s="25">
        <f>VLOOKUP(F5890,Table!$A$2:$C$121,2,0)</f>
        <v>15</v>
      </c>
      <c r="I5890" s="26">
        <f>VLOOKUP(F5890,Table!$A$2:$C$121,3,0)</f>
        <v>6</v>
      </c>
      <c r="J5890" s="17" t="s">
        <v>72</v>
      </c>
      <c r="K5890" s="25" t="str">
        <f>LEFT(J5890,MIN(FIND({0,1,2,3,4,5,6,7,8,9},ASC(J5890)&amp;1234567890))-1)</f>
        <v>Ir</v>
      </c>
      <c r="L5890" s="25">
        <f t="shared" ref="L5890:L5953" si="185">IF(SUBSTITUTE(J5890,K5890,"")="",1,SUBSTITUTE(J5890,K5890,""))*1</f>
        <v>1</v>
      </c>
      <c r="M5890" s="25">
        <f>VLOOKUP(K5890,Table!$A$2:$C$121,2,0)</f>
        <v>9</v>
      </c>
      <c r="N5890" s="26">
        <f>VLOOKUP(K5890,Table!$A$2:$C$121,3,0)</f>
        <v>6</v>
      </c>
      <c r="O5890" s="13" t="str">
        <f>VLOOKUP(A5890,Table!$U$1:$V$230,2,0)</f>
        <v>Trigonal</v>
      </c>
      <c r="P5890" s="1"/>
    </row>
    <row r="5891" spans="1:16">
      <c r="A5891" s="12">
        <v>166</v>
      </c>
      <c r="B5891" s="12">
        <v>195286</v>
      </c>
      <c r="C5891" s="12" t="s">
        <v>6050</v>
      </c>
      <c r="D5891" s="12" t="s">
        <v>5783</v>
      </c>
      <c r="E5891" s="17" t="s">
        <v>13042</v>
      </c>
      <c r="F5891" s="25" t="str">
        <f>LEFT(E5891,MIN(FIND({0,1,2,3,4,5,6,7,8,9},ASC(E5891)&amp;1234567890))-1)</f>
        <v>Ta</v>
      </c>
      <c r="G5891" s="25">
        <f t="shared" si="184"/>
        <v>1.08</v>
      </c>
      <c r="H5891" s="25">
        <f>VLOOKUP(F5891,Table!$A$2:$C$121,2,0)</f>
        <v>5</v>
      </c>
      <c r="I5891" s="26">
        <f>VLOOKUP(F5891,Table!$A$2:$C$121,3,0)</f>
        <v>6</v>
      </c>
      <c r="J5891" s="17" t="s">
        <v>34</v>
      </c>
      <c r="K5891" s="25" t="str">
        <f>LEFT(J5891,MIN(FIND({0,1,2,3,4,5,6,7,8,9},ASC(J5891)&amp;1234567890))-1)</f>
        <v>S</v>
      </c>
      <c r="L5891" s="25">
        <f t="shared" si="185"/>
        <v>2</v>
      </c>
      <c r="M5891" s="25">
        <f>VLOOKUP(K5891,Table!$A$2:$C$121,2,0)</f>
        <v>16</v>
      </c>
      <c r="N5891" s="26">
        <f>VLOOKUP(K5891,Table!$A$2:$C$121,3,0)</f>
        <v>3</v>
      </c>
      <c r="O5891" s="13" t="str">
        <f>VLOOKUP(A5891,Table!$U$1:$V$230,2,0)</f>
        <v>Trigonal</v>
      </c>
      <c r="P5891" s="1"/>
    </row>
    <row r="5892" spans="1:16">
      <c r="A5892" s="12">
        <v>166</v>
      </c>
      <c r="B5892" s="12">
        <v>195403</v>
      </c>
      <c r="C5892" s="12" t="s">
        <v>6050</v>
      </c>
      <c r="D5892" s="12" t="s">
        <v>6466</v>
      </c>
      <c r="E5892" s="17" t="s">
        <v>587</v>
      </c>
      <c r="F5892" s="25" t="str">
        <f>LEFT(E5892,MIN(FIND({0,1,2,3,4,5,6,7,8,9},ASC(E5892)&amp;1234567890))-1)</f>
        <v>Ho</v>
      </c>
      <c r="G5892" s="25">
        <f t="shared" si="184"/>
        <v>1</v>
      </c>
      <c r="H5892" s="25">
        <f>VLOOKUP(F5892,Table!$A$2:$C$121,2,0)</f>
        <v>3</v>
      </c>
      <c r="I5892" s="26">
        <f>VLOOKUP(F5892,Table!$A$2:$C$121,3,0)</f>
        <v>6</v>
      </c>
      <c r="J5892" s="17" t="s">
        <v>11523</v>
      </c>
      <c r="K5892" s="25" t="str">
        <f>LEFT(J5892,MIN(FIND({0,1,2,3,4,5,6,7,8,9},ASC(J5892)&amp;1234567890))-1)</f>
        <v>Co</v>
      </c>
      <c r="L5892" s="25">
        <f t="shared" si="185"/>
        <v>3</v>
      </c>
      <c r="M5892" s="25">
        <f>VLOOKUP(K5892,Table!$A$2:$C$121,2,0)</f>
        <v>9</v>
      </c>
      <c r="N5892" s="26">
        <f>VLOOKUP(K5892,Table!$A$2:$C$121,3,0)</f>
        <v>4</v>
      </c>
      <c r="O5892" s="13" t="str">
        <f>VLOOKUP(A5892,Table!$U$1:$V$230,2,0)</f>
        <v>Trigonal</v>
      </c>
      <c r="P5892" s="1"/>
    </row>
    <row r="5893" spans="1:16">
      <c r="A5893" s="12">
        <v>166</v>
      </c>
      <c r="B5893" s="12">
        <v>291529</v>
      </c>
      <c r="C5893" s="12" t="s">
        <v>6050</v>
      </c>
      <c r="D5893" s="12" t="s">
        <v>6467</v>
      </c>
      <c r="E5893" s="17" t="s">
        <v>11357</v>
      </c>
      <c r="F5893" s="25" t="str">
        <f>LEFT(E5893,MIN(FIND({0,1,2,3,4,5,6,7,8,9},ASC(E5893)&amp;1234567890))-1)</f>
        <v>Sb</v>
      </c>
      <c r="G5893" s="25">
        <f t="shared" si="184"/>
        <v>3</v>
      </c>
      <c r="H5893" s="25">
        <f>VLOOKUP(F5893,Table!$A$2:$C$121,2,0)</f>
        <v>15</v>
      </c>
      <c r="I5893" s="26">
        <f>VLOOKUP(F5893,Table!$A$2:$C$121,3,0)</f>
        <v>5</v>
      </c>
      <c r="J5893" s="17" t="s">
        <v>13043</v>
      </c>
      <c r="K5893" s="25" t="str">
        <f>LEFT(J5893,MIN(FIND({0,1,2,3,4,5,6,7,8,9},ASC(J5893)&amp;1234567890))-1)</f>
        <v>Te</v>
      </c>
      <c r="L5893" s="25">
        <f t="shared" si="185"/>
        <v>4.46</v>
      </c>
      <c r="M5893" s="25">
        <f>VLOOKUP(K5893,Table!$A$2:$C$121,2,0)</f>
        <v>16</v>
      </c>
      <c r="N5893" s="26">
        <f>VLOOKUP(K5893,Table!$A$2:$C$121,3,0)</f>
        <v>5</v>
      </c>
      <c r="O5893" s="13" t="str">
        <f>VLOOKUP(A5893,Table!$U$1:$V$230,2,0)</f>
        <v>Trigonal</v>
      </c>
      <c r="P5893" s="1"/>
    </row>
    <row r="5894" spans="1:16">
      <c r="A5894" s="12">
        <v>166</v>
      </c>
      <c r="B5894" s="12">
        <v>291530</v>
      </c>
      <c r="C5894" s="12" t="s">
        <v>6050</v>
      </c>
      <c r="D5894" s="12" t="s">
        <v>6468</v>
      </c>
      <c r="E5894" s="17" t="s">
        <v>11357</v>
      </c>
      <c r="F5894" s="25" t="str">
        <f>LEFT(E5894,MIN(FIND({0,1,2,3,4,5,6,7,8,9},ASC(E5894)&amp;1234567890))-1)</f>
        <v>Sb</v>
      </c>
      <c r="G5894" s="25">
        <f t="shared" si="184"/>
        <v>3</v>
      </c>
      <c r="H5894" s="25">
        <f>VLOOKUP(F5894,Table!$A$2:$C$121,2,0)</f>
        <v>15</v>
      </c>
      <c r="I5894" s="26">
        <f>VLOOKUP(F5894,Table!$A$2:$C$121,3,0)</f>
        <v>5</v>
      </c>
      <c r="J5894" s="17" t="s">
        <v>13044</v>
      </c>
      <c r="K5894" s="25" t="str">
        <f>LEFT(J5894,MIN(FIND({0,1,2,3,4,5,6,7,8,9},ASC(J5894)&amp;1234567890))-1)</f>
        <v>Te</v>
      </c>
      <c r="L5894" s="25">
        <f t="shared" si="185"/>
        <v>4.5</v>
      </c>
      <c r="M5894" s="25">
        <f>VLOOKUP(K5894,Table!$A$2:$C$121,2,0)</f>
        <v>16</v>
      </c>
      <c r="N5894" s="26">
        <f>VLOOKUP(K5894,Table!$A$2:$C$121,3,0)</f>
        <v>5</v>
      </c>
      <c r="O5894" s="13" t="str">
        <f>VLOOKUP(A5894,Table!$U$1:$V$230,2,0)</f>
        <v>Trigonal</v>
      </c>
      <c r="P5894" s="1"/>
    </row>
    <row r="5895" spans="1:16">
      <c r="A5895" s="12">
        <v>166</v>
      </c>
      <c r="B5895" s="12">
        <v>423891</v>
      </c>
      <c r="C5895" s="12" t="s">
        <v>6050</v>
      </c>
      <c r="D5895" s="12" t="s">
        <v>6469</v>
      </c>
      <c r="E5895" s="17" t="s">
        <v>11352</v>
      </c>
      <c r="F5895" s="25" t="str">
        <f>LEFT(E5895,MIN(FIND({0,1,2,3,4,5,6,7,8,9},ASC(E5895)&amp;1234567890))-1)</f>
        <v>Al</v>
      </c>
      <c r="G5895" s="25">
        <f t="shared" si="184"/>
        <v>1</v>
      </c>
      <c r="H5895" s="25">
        <f>VLOOKUP(F5895,Table!$A$2:$C$121,2,0)</f>
        <v>13</v>
      </c>
      <c r="I5895" s="26">
        <f>VLOOKUP(F5895,Table!$A$2:$C$121,3,0)</f>
        <v>3</v>
      </c>
      <c r="J5895" s="17" t="s">
        <v>13045</v>
      </c>
      <c r="K5895" s="25" t="str">
        <f>LEFT(J5895,MIN(FIND({0,1,2,3,4,5,6,7,8,9},ASC(J5895)&amp;1234567890))-1)</f>
        <v>B</v>
      </c>
      <c r="L5895" s="25">
        <f t="shared" si="185"/>
        <v>44.8</v>
      </c>
      <c r="M5895" s="25">
        <f>VLOOKUP(K5895,Table!$A$2:$C$121,2,0)</f>
        <v>13</v>
      </c>
      <c r="N5895" s="26">
        <f>VLOOKUP(K5895,Table!$A$2:$C$121,3,0)</f>
        <v>2</v>
      </c>
      <c r="O5895" s="13" t="str">
        <f>VLOOKUP(A5895,Table!$U$1:$V$230,2,0)</f>
        <v>Trigonal</v>
      </c>
      <c r="P5895" s="1"/>
    </row>
    <row r="5896" spans="1:16">
      <c r="A5896" s="12">
        <v>166</v>
      </c>
      <c r="B5896" s="12">
        <v>291603</v>
      </c>
      <c r="C5896" s="12" t="s">
        <v>6050</v>
      </c>
      <c r="D5896" s="12" t="s">
        <v>2140</v>
      </c>
      <c r="E5896" s="17" t="s">
        <v>11390</v>
      </c>
      <c r="F5896" s="25" t="str">
        <f>LEFT(E5896,MIN(FIND({0,1,2,3,4,5,6,7,8,9},ASC(E5896)&amp;1234567890))-1)</f>
        <v>Cr</v>
      </c>
      <c r="G5896" s="25">
        <f t="shared" si="184"/>
        <v>1</v>
      </c>
      <c r="H5896" s="25">
        <f>VLOOKUP(F5896,Table!$A$2:$C$121,2,0)</f>
        <v>6</v>
      </c>
      <c r="I5896" s="26">
        <f>VLOOKUP(F5896,Table!$A$2:$C$121,3,0)</f>
        <v>4</v>
      </c>
      <c r="J5896" s="17" t="s">
        <v>32</v>
      </c>
      <c r="K5896" s="25" t="str">
        <f>LEFT(J5896,MIN(FIND({0,1,2,3,4,5,6,7,8,9},ASC(J5896)&amp;1234567890))-1)</f>
        <v>O</v>
      </c>
      <c r="L5896" s="25">
        <f t="shared" si="185"/>
        <v>2</v>
      </c>
      <c r="M5896" s="25">
        <f>VLOOKUP(K5896,Table!$A$2:$C$121,2,0)</f>
        <v>16</v>
      </c>
      <c r="N5896" s="26">
        <f>VLOOKUP(K5896,Table!$A$2:$C$121,3,0)</f>
        <v>2</v>
      </c>
      <c r="O5896" s="13" t="str">
        <f>VLOOKUP(A5896,Table!$U$1:$V$230,2,0)</f>
        <v>Trigonal</v>
      </c>
      <c r="P5896" s="1"/>
    </row>
    <row r="5897" spans="1:16">
      <c r="A5897" s="12">
        <v>167</v>
      </c>
      <c r="B5897" s="12">
        <v>926</v>
      </c>
      <c r="C5897" s="12" t="s">
        <v>6470</v>
      </c>
      <c r="D5897" s="12" t="s">
        <v>6471</v>
      </c>
      <c r="E5897" s="17" t="s">
        <v>13046</v>
      </c>
      <c r="F5897" s="25" t="str">
        <f>LEFT(E5897,MIN(FIND({0,1,2,3,4,5,6,7,8,9},ASC(E5897)&amp;1234567890))-1)</f>
        <v>Ti</v>
      </c>
      <c r="G5897" s="25">
        <f t="shared" si="184"/>
        <v>1.9</v>
      </c>
      <c r="H5897" s="25">
        <f>VLOOKUP(F5897,Table!$A$2:$C$121,2,0)</f>
        <v>4</v>
      </c>
      <c r="I5897" s="26">
        <f>VLOOKUP(F5897,Table!$A$2:$C$121,3,0)</f>
        <v>4</v>
      </c>
      <c r="J5897" s="17" t="s">
        <v>59</v>
      </c>
      <c r="K5897" s="25" t="str">
        <f>LEFT(J5897,MIN(FIND({0,1,2,3,4,5,6,7,8,9},ASC(J5897)&amp;1234567890))-1)</f>
        <v>O</v>
      </c>
      <c r="L5897" s="25">
        <f t="shared" si="185"/>
        <v>3</v>
      </c>
      <c r="M5897" s="25">
        <f>VLOOKUP(K5897,Table!$A$2:$C$121,2,0)</f>
        <v>16</v>
      </c>
      <c r="N5897" s="26">
        <f>VLOOKUP(K5897,Table!$A$2:$C$121,3,0)</f>
        <v>2</v>
      </c>
      <c r="O5897" s="13" t="str">
        <f>VLOOKUP(A5897,Table!$U$1:$V$230,2,0)</f>
        <v>Trigonal</v>
      </c>
      <c r="P5897" s="1"/>
    </row>
    <row r="5898" spans="1:16">
      <c r="A5898" s="12">
        <v>167</v>
      </c>
      <c r="B5898" s="12">
        <v>927</v>
      </c>
      <c r="C5898" s="12" t="s">
        <v>6470</v>
      </c>
      <c r="D5898" s="12" t="s">
        <v>6472</v>
      </c>
      <c r="E5898" s="17" t="s">
        <v>13047</v>
      </c>
      <c r="F5898" s="25" t="str">
        <f>LEFT(E5898,MIN(FIND({0,1,2,3,4,5,6,7,8,9},ASC(E5898)&amp;1234567890))-1)</f>
        <v>Ti</v>
      </c>
      <c r="G5898" s="25">
        <f t="shared" si="184"/>
        <v>1.9039999999999999</v>
      </c>
      <c r="H5898" s="25">
        <f>VLOOKUP(F5898,Table!$A$2:$C$121,2,0)</f>
        <v>4</v>
      </c>
      <c r="I5898" s="26">
        <f>VLOOKUP(F5898,Table!$A$2:$C$121,3,0)</f>
        <v>4</v>
      </c>
      <c r="J5898" s="17" t="s">
        <v>59</v>
      </c>
      <c r="K5898" s="25" t="str">
        <f>LEFT(J5898,MIN(FIND({0,1,2,3,4,5,6,7,8,9},ASC(J5898)&amp;1234567890))-1)</f>
        <v>O</v>
      </c>
      <c r="L5898" s="25">
        <f t="shared" si="185"/>
        <v>3</v>
      </c>
      <c r="M5898" s="25">
        <f>VLOOKUP(K5898,Table!$A$2:$C$121,2,0)</f>
        <v>16</v>
      </c>
      <c r="N5898" s="26">
        <f>VLOOKUP(K5898,Table!$A$2:$C$121,3,0)</f>
        <v>2</v>
      </c>
      <c r="O5898" s="13" t="str">
        <f>VLOOKUP(A5898,Table!$U$1:$V$230,2,0)</f>
        <v>Trigonal</v>
      </c>
      <c r="P5898" s="1"/>
    </row>
    <row r="5899" spans="1:16">
      <c r="A5899" s="12">
        <v>167</v>
      </c>
      <c r="B5899" s="12">
        <v>928</v>
      </c>
      <c r="C5899" s="12" t="s">
        <v>6470</v>
      </c>
      <c r="D5899" s="12" t="s">
        <v>6473</v>
      </c>
      <c r="E5899" s="17" t="s">
        <v>13048</v>
      </c>
      <c r="F5899" s="25" t="str">
        <f>LEFT(E5899,MIN(FIND({0,1,2,3,4,5,6,7,8,9},ASC(E5899)&amp;1234567890))-1)</f>
        <v>Ti</v>
      </c>
      <c r="G5899" s="25">
        <f t="shared" si="184"/>
        <v>1.85</v>
      </c>
      <c r="H5899" s="25">
        <f>VLOOKUP(F5899,Table!$A$2:$C$121,2,0)</f>
        <v>4</v>
      </c>
      <c r="I5899" s="26">
        <f>VLOOKUP(F5899,Table!$A$2:$C$121,3,0)</f>
        <v>4</v>
      </c>
      <c r="J5899" s="17" t="s">
        <v>59</v>
      </c>
      <c r="K5899" s="25" t="str">
        <f>LEFT(J5899,MIN(FIND({0,1,2,3,4,5,6,7,8,9},ASC(J5899)&amp;1234567890))-1)</f>
        <v>O</v>
      </c>
      <c r="L5899" s="25">
        <f t="shared" si="185"/>
        <v>3</v>
      </c>
      <c r="M5899" s="25">
        <f>VLOOKUP(K5899,Table!$A$2:$C$121,2,0)</f>
        <v>16</v>
      </c>
      <c r="N5899" s="26">
        <f>VLOOKUP(K5899,Table!$A$2:$C$121,3,0)</f>
        <v>2</v>
      </c>
      <c r="O5899" s="13" t="str">
        <f>VLOOKUP(A5899,Table!$U$1:$V$230,2,0)</f>
        <v>Trigonal</v>
      </c>
      <c r="P5899" s="1"/>
    </row>
    <row r="5900" spans="1:16">
      <c r="A5900" s="12">
        <v>167</v>
      </c>
      <c r="B5900" s="12">
        <v>929</v>
      </c>
      <c r="C5900" s="12" t="s">
        <v>6470</v>
      </c>
      <c r="D5900" s="12" t="s">
        <v>6474</v>
      </c>
      <c r="E5900" s="17" t="s">
        <v>13049</v>
      </c>
      <c r="F5900" s="25" t="str">
        <f>LEFT(E5900,MIN(FIND({0,1,2,3,4,5,6,7,8,9},ASC(E5900)&amp;1234567890))-1)</f>
        <v>Ti</v>
      </c>
      <c r="G5900" s="25">
        <f t="shared" si="184"/>
        <v>1.86</v>
      </c>
      <c r="H5900" s="25">
        <f>VLOOKUP(F5900,Table!$A$2:$C$121,2,0)</f>
        <v>4</v>
      </c>
      <c r="I5900" s="26">
        <f>VLOOKUP(F5900,Table!$A$2:$C$121,3,0)</f>
        <v>4</v>
      </c>
      <c r="J5900" s="17" t="s">
        <v>59</v>
      </c>
      <c r="K5900" s="25" t="str">
        <f>LEFT(J5900,MIN(FIND({0,1,2,3,4,5,6,7,8,9},ASC(J5900)&amp;1234567890))-1)</f>
        <v>O</v>
      </c>
      <c r="L5900" s="25">
        <f t="shared" si="185"/>
        <v>3</v>
      </c>
      <c r="M5900" s="25">
        <f>VLOOKUP(K5900,Table!$A$2:$C$121,2,0)</f>
        <v>16</v>
      </c>
      <c r="N5900" s="26">
        <f>VLOOKUP(K5900,Table!$A$2:$C$121,3,0)</f>
        <v>2</v>
      </c>
      <c r="O5900" s="13" t="str">
        <f>VLOOKUP(A5900,Table!$U$1:$V$230,2,0)</f>
        <v>Trigonal</v>
      </c>
      <c r="P5900" s="1"/>
    </row>
    <row r="5901" spans="1:16">
      <c r="A5901" s="12">
        <v>167</v>
      </c>
      <c r="B5901" s="12">
        <v>930</v>
      </c>
      <c r="C5901" s="12" t="s">
        <v>6470</v>
      </c>
      <c r="D5901" s="12" t="s">
        <v>6475</v>
      </c>
      <c r="E5901" s="17" t="s">
        <v>13050</v>
      </c>
      <c r="F5901" s="25" t="str">
        <f>LEFT(E5901,MIN(FIND({0,1,2,3,4,5,6,7,8,9},ASC(E5901)&amp;1234567890))-1)</f>
        <v>Ti</v>
      </c>
      <c r="G5901" s="25">
        <f t="shared" si="184"/>
        <v>1.8859999999999999</v>
      </c>
      <c r="H5901" s="25">
        <f>VLOOKUP(F5901,Table!$A$2:$C$121,2,0)</f>
        <v>4</v>
      </c>
      <c r="I5901" s="26">
        <f>VLOOKUP(F5901,Table!$A$2:$C$121,3,0)</f>
        <v>4</v>
      </c>
      <c r="J5901" s="17" t="s">
        <v>59</v>
      </c>
      <c r="K5901" s="25" t="str">
        <f>LEFT(J5901,MIN(FIND({0,1,2,3,4,5,6,7,8,9},ASC(J5901)&amp;1234567890))-1)</f>
        <v>O</v>
      </c>
      <c r="L5901" s="25">
        <f t="shared" si="185"/>
        <v>3</v>
      </c>
      <c r="M5901" s="25">
        <f>VLOOKUP(K5901,Table!$A$2:$C$121,2,0)</f>
        <v>16</v>
      </c>
      <c r="N5901" s="26">
        <f>VLOOKUP(K5901,Table!$A$2:$C$121,3,0)</f>
        <v>2</v>
      </c>
      <c r="O5901" s="13" t="str">
        <f>VLOOKUP(A5901,Table!$U$1:$V$230,2,0)</f>
        <v>Trigonal</v>
      </c>
      <c r="P5901" s="1"/>
    </row>
    <row r="5902" spans="1:16">
      <c r="A5902" s="12">
        <v>167</v>
      </c>
      <c r="B5902" s="12">
        <v>932</v>
      </c>
      <c r="C5902" s="12" t="s">
        <v>6470</v>
      </c>
      <c r="D5902" s="12" t="s">
        <v>6476</v>
      </c>
      <c r="E5902" s="17" t="s">
        <v>13051</v>
      </c>
      <c r="F5902" s="25" t="str">
        <f>LEFT(E5902,MIN(FIND({0,1,2,3,4,5,6,7,8,9},ASC(E5902)&amp;1234567890))-1)</f>
        <v>Ti</v>
      </c>
      <c r="G5902" s="25">
        <f t="shared" si="184"/>
        <v>1.8779999999999999</v>
      </c>
      <c r="H5902" s="25">
        <f>VLOOKUP(F5902,Table!$A$2:$C$121,2,0)</f>
        <v>4</v>
      </c>
      <c r="I5902" s="26">
        <f>VLOOKUP(F5902,Table!$A$2:$C$121,3,0)</f>
        <v>4</v>
      </c>
      <c r="J5902" s="17" t="s">
        <v>59</v>
      </c>
      <c r="K5902" s="25" t="str">
        <f>LEFT(J5902,MIN(FIND({0,1,2,3,4,5,6,7,8,9},ASC(J5902)&amp;1234567890))-1)</f>
        <v>O</v>
      </c>
      <c r="L5902" s="25">
        <f t="shared" si="185"/>
        <v>3</v>
      </c>
      <c r="M5902" s="25">
        <f>VLOOKUP(K5902,Table!$A$2:$C$121,2,0)</f>
        <v>16</v>
      </c>
      <c r="N5902" s="26">
        <f>VLOOKUP(K5902,Table!$A$2:$C$121,3,0)</f>
        <v>2</v>
      </c>
      <c r="O5902" s="13" t="str">
        <f>VLOOKUP(A5902,Table!$U$1:$V$230,2,0)</f>
        <v>Trigonal</v>
      </c>
      <c r="P5902" s="1"/>
    </row>
    <row r="5903" spans="1:16">
      <c r="A5903" s="12">
        <v>167</v>
      </c>
      <c r="B5903" s="12">
        <v>933</v>
      </c>
      <c r="C5903" s="12" t="s">
        <v>6470</v>
      </c>
      <c r="D5903" s="12" t="s">
        <v>6477</v>
      </c>
      <c r="E5903" s="17" t="s">
        <v>12399</v>
      </c>
      <c r="F5903" s="25" t="str">
        <f>LEFT(E5903,MIN(FIND({0,1,2,3,4,5,6,7,8,9},ASC(E5903)&amp;1234567890))-1)</f>
        <v>Ti</v>
      </c>
      <c r="G5903" s="25">
        <f t="shared" si="184"/>
        <v>1.87</v>
      </c>
      <c r="H5903" s="25">
        <f>VLOOKUP(F5903,Table!$A$2:$C$121,2,0)</f>
        <v>4</v>
      </c>
      <c r="I5903" s="26">
        <f>VLOOKUP(F5903,Table!$A$2:$C$121,3,0)</f>
        <v>4</v>
      </c>
      <c r="J5903" s="17" t="s">
        <v>59</v>
      </c>
      <c r="K5903" s="25" t="str">
        <f>LEFT(J5903,MIN(FIND({0,1,2,3,4,5,6,7,8,9},ASC(J5903)&amp;1234567890))-1)</f>
        <v>O</v>
      </c>
      <c r="L5903" s="25">
        <f t="shared" si="185"/>
        <v>3</v>
      </c>
      <c r="M5903" s="25">
        <f>VLOOKUP(K5903,Table!$A$2:$C$121,2,0)</f>
        <v>16</v>
      </c>
      <c r="N5903" s="26">
        <f>VLOOKUP(K5903,Table!$A$2:$C$121,3,0)</f>
        <v>2</v>
      </c>
      <c r="O5903" s="13" t="str">
        <f>VLOOKUP(A5903,Table!$U$1:$V$230,2,0)</f>
        <v>Trigonal</v>
      </c>
      <c r="P5903" s="1"/>
    </row>
    <row r="5904" spans="1:16">
      <c r="A5904" s="12">
        <v>167</v>
      </c>
      <c r="B5904" s="12">
        <v>1462</v>
      </c>
      <c r="C5904" s="12" t="s">
        <v>6470</v>
      </c>
      <c r="D5904" s="12" t="s">
        <v>2976</v>
      </c>
      <c r="E5904" s="17" t="s">
        <v>11887</v>
      </c>
      <c r="F5904" s="25" t="str">
        <f>LEFT(E5904,MIN(FIND({0,1,2,3,4,5,6,7,8,9},ASC(E5904)&amp;1234567890))-1)</f>
        <v>Ti</v>
      </c>
      <c r="G5904" s="25">
        <f t="shared" si="184"/>
        <v>2</v>
      </c>
      <c r="H5904" s="25">
        <f>VLOOKUP(F5904,Table!$A$2:$C$121,2,0)</f>
        <v>4</v>
      </c>
      <c r="I5904" s="26">
        <f>VLOOKUP(F5904,Table!$A$2:$C$121,3,0)</f>
        <v>4</v>
      </c>
      <c r="J5904" s="17" t="s">
        <v>59</v>
      </c>
      <c r="K5904" s="25" t="str">
        <f>LEFT(J5904,MIN(FIND({0,1,2,3,4,5,6,7,8,9},ASC(J5904)&amp;1234567890))-1)</f>
        <v>O</v>
      </c>
      <c r="L5904" s="25">
        <f t="shared" si="185"/>
        <v>3</v>
      </c>
      <c r="M5904" s="25">
        <f>VLOOKUP(K5904,Table!$A$2:$C$121,2,0)</f>
        <v>16</v>
      </c>
      <c r="N5904" s="26">
        <f>VLOOKUP(K5904,Table!$A$2:$C$121,3,0)</f>
        <v>2</v>
      </c>
      <c r="O5904" s="13" t="str">
        <f>VLOOKUP(A5904,Table!$U$1:$V$230,2,0)</f>
        <v>Trigonal</v>
      </c>
      <c r="P5904" s="1"/>
    </row>
    <row r="5905" spans="1:16">
      <c r="A5905" s="12">
        <v>167</v>
      </c>
      <c r="B5905" s="12">
        <v>12148</v>
      </c>
      <c r="C5905" s="12" t="s">
        <v>6470</v>
      </c>
      <c r="D5905" s="12" t="s">
        <v>5367</v>
      </c>
      <c r="E5905" s="17" t="s">
        <v>11641</v>
      </c>
      <c r="F5905" s="25" t="str">
        <f>LEFT(E5905,MIN(FIND({0,1,2,3,4,5,6,7,8,9},ASC(E5905)&amp;1234567890))-1)</f>
        <v>In</v>
      </c>
      <c r="G5905" s="25">
        <f t="shared" si="184"/>
        <v>2</v>
      </c>
      <c r="H5905" s="25">
        <f>VLOOKUP(F5905,Table!$A$2:$C$121,2,0)</f>
        <v>13</v>
      </c>
      <c r="I5905" s="26">
        <f>VLOOKUP(F5905,Table!$A$2:$C$121,3,0)</f>
        <v>5</v>
      </c>
      <c r="J5905" s="17" t="s">
        <v>336</v>
      </c>
      <c r="K5905" s="25" t="str">
        <f>LEFT(J5905,MIN(FIND({0,1,2,3,4,5,6,7,8,9},ASC(J5905)&amp;1234567890))-1)</f>
        <v>S</v>
      </c>
      <c r="L5905" s="25">
        <f t="shared" si="185"/>
        <v>3</v>
      </c>
      <c r="M5905" s="25">
        <f>VLOOKUP(K5905,Table!$A$2:$C$121,2,0)</f>
        <v>16</v>
      </c>
      <c r="N5905" s="26">
        <f>VLOOKUP(K5905,Table!$A$2:$C$121,3,0)</f>
        <v>3</v>
      </c>
      <c r="O5905" s="13" t="str">
        <f>VLOOKUP(A5905,Table!$U$1:$V$230,2,0)</f>
        <v>Trigonal</v>
      </c>
      <c r="P5905" s="1"/>
    </row>
    <row r="5906" spans="1:16">
      <c r="A5906" s="12">
        <v>167</v>
      </c>
      <c r="B5906" s="12">
        <v>15225</v>
      </c>
      <c r="C5906" s="12" t="s">
        <v>6470</v>
      </c>
      <c r="D5906" s="12" t="s">
        <v>2145</v>
      </c>
      <c r="E5906" s="17" t="s">
        <v>11352</v>
      </c>
      <c r="F5906" s="25" t="str">
        <f>LEFT(E5906,MIN(FIND({0,1,2,3,4,5,6,7,8,9},ASC(E5906)&amp;1234567890))-1)</f>
        <v>Al</v>
      </c>
      <c r="G5906" s="25">
        <f t="shared" si="184"/>
        <v>1</v>
      </c>
      <c r="H5906" s="25">
        <f>VLOOKUP(F5906,Table!$A$2:$C$121,2,0)</f>
        <v>13</v>
      </c>
      <c r="I5906" s="26">
        <f>VLOOKUP(F5906,Table!$A$2:$C$121,3,0)</f>
        <v>3</v>
      </c>
      <c r="J5906" s="17" t="s">
        <v>11907</v>
      </c>
      <c r="K5906" s="25" t="str">
        <f>LEFT(J5906,MIN(FIND({0,1,2,3,4,5,6,7,8,9},ASC(J5906)&amp;1234567890))-1)</f>
        <v>H</v>
      </c>
      <c r="L5906" s="25">
        <f t="shared" si="185"/>
        <v>3</v>
      </c>
      <c r="M5906" s="25">
        <f>VLOOKUP(K5906,Table!$A$2:$C$121,2,0)</f>
        <v>1</v>
      </c>
      <c r="N5906" s="26">
        <f>VLOOKUP(K5906,Table!$A$2:$C$121,3,0)</f>
        <v>1</v>
      </c>
      <c r="O5906" s="13" t="str">
        <f>VLOOKUP(A5906,Table!$U$1:$V$230,2,0)</f>
        <v>Trigonal</v>
      </c>
      <c r="P5906" s="1"/>
    </row>
    <row r="5907" spans="1:16">
      <c r="A5907" s="12">
        <v>167</v>
      </c>
      <c r="B5907" s="12">
        <v>15226</v>
      </c>
      <c r="C5907" s="12" t="s">
        <v>6470</v>
      </c>
      <c r="D5907" s="12" t="s">
        <v>2141</v>
      </c>
      <c r="E5907" s="17" t="s">
        <v>11352</v>
      </c>
      <c r="F5907" s="25" t="str">
        <f>LEFT(E5907,MIN(FIND({0,1,2,3,4,5,6,7,8,9},ASC(E5907)&amp;1234567890))-1)</f>
        <v>Al</v>
      </c>
      <c r="G5907" s="25">
        <f t="shared" si="184"/>
        <v>1</v>
      </c>
      <c r="H5907" s="25">
        <f>VLOOKUP(F5907,Table!$A$2:$C$121,2,0)</f>
        <v>13</v>
      </c>
      <c r="I5907" s="26">
        <f>VLOOKUP(F5907,Table!$A$2:$C$121,3,0)</f>
        <v>3</v>
      </c>
      <c r="J5907" s="17" t="s">
        <v>11904</v>
      </c>
      <c r="K5907" s="25" t="str">
        <f>LEFT(J5907,MIN(FIND({0,1,2,3,4,5,6,7,8,9},ASC(J5907)&amp;1234567890))-1)</f>
        <v>D</v>
      </c>
      <c r="L5907" s="25">
        <f t="shared" si="185"/>
        <v>3</v>
      </c>
      <c r="M5907" s="25">
        <f>VLOOKUP(K5907,Table!$A$2:$C$121,2,0)</f>
        <v>1</v>
      </c>
      <c r="N5907" s="26">
        <f>VLOOKUP(K5907,Table!$A$2:$C$121,3,0)</f>
        <v>1</v>
      </c>
      <c r="O5907" s="13" t="str">
        <f>VLOOKUP(A5907,Table!$U$1:$V$230,2,0)</f>
        <v>Trigonal</v>
      </c>
      <c r="P5907" s="1"/>
    </row>
    <row r="5908" spans="1:16">
      <c r="A5908" s="12">
        <v>167</v>
      </c>
      <c r="B5908" s="12">
        <v>16086</v>
      </c>
      <c r="C5908" s="12" t="s">
        <v>6470</v>
      </c>
      <c r="D5908" s="12" t="s">
        <v>2246</v>
      </c>
      <c r="E5908" s="17" t="s">
        <v>11641</v>
      </c>
      <c r="F5908" s="25" t="str">
        <f>LEFT(E5908,MIN(FIND({0,1,2,3,4,5,6,7,8,9},ASC(E5908)&amp;1234567890))-1)</f>
        <v>In</v>
      </c>
      <c r="G5908" s="25">
        <f t="shared" si="184"/>
        <v>2</v>
      </c>
      <c r="H5908" s="25">
        <f>VLOOKUP(F5908,Table!$A$2:$C$121,2,0)</f>
        <v>13</v>
      </c>
      <c r="I5908" s="26">
        <f>VLOOKUP(F5908,Table!$A$2:$C$121,3,0)</f>
        <v>5</v>
      </c>
      <c r="J5908" s="17" t="s">
        <v>59</v>
      </c>
      <c r="K5908" s="25" t="str">
        <f>LEFT(J5908,MIN(FIND({0,1,2,3,4,5,6,7,8,9},ASC(J5908)&amp;1234567890))-1)</f>
        <v>O</v>
      </c>
      <c r="L5908" s="25">
        <f t="shared" si="185"/>
        <v>3</v>
      </c>
      <c r="M5908" s="25">
        <f>VLOOKUP(K5908,Table!$A$2:$C$121,2,0)</f>
        <v>16</v>
      </c>
      <c r="N5908" s="26">
        <f>VLOOKUP(K5908,Table!$A$2:$C$121,3,0)</f>
        <v>2</v>
      </c>
      <c r="O5908" s="13" t="str">
        <f>VLOOKUP(A5908,Table!$U$1:$V$230,2,0)</f>
        <v>Trigonal</v>
      </c>
      <c r="P5908" s="1"/>
    </row>
    <row r="5909" spans="1:16">
      <c r="A5909" s="12">
        <v>167</v>
      </c>
      <c r="B5909" s="12">
        <v>16671</v>
      </c>
      <c r="C5909" s="12" t="s">
        <v>6478</v>
      </c>
      <c r="D5909" s="12" t="s">
        <v>5701</v>
      </c>
      <c r="E5909" s="17" t="s">
        <v>33</v>
      </c>
      <c r="F5909" s="25" t="str">
        <f>LEFT(E5909,MIN(FIND({0,1,2,3,4,5,6,7,8,9},ASC(E5909)&amp;1234567890))-1)</f>
        <v>Fe</v>
      </c>
      <c r="G5909" s="25">
        <f t="shared" si="184"/>
        <v>1</v>
      </c>
      <c r="H5909" s="25">
        <f>VLOOKUP(F5909,Table!$A$2:$C$121,2,0)</f>
        <v>8</v>
      </c>
      <c r="I5909" s="26">
        <f>VLOOKUP(F5909,Table!$A$2:$C$121,3,0)</f>
        <v>4</v>
      </c>
      <c r="J5909" s="17" t="s">
        <v>365</v>
      </c>
      <c r="K5909" s="25" t="str">
        <f>LEFT(J5909,MIN(FIND({0,1,2,3,4,5,6,7,8,9},ASC(J5909)&amp;1234567890))-1)</f>
        <v>F</v>
      </c>
      <c r="L5909" s="25">
        <f t="shared" si="185"/>
        <v>3</v>
      </c>
      <c r="M5909" s="25">
        <f>VLOOKUP(K5909,Table!$A$2:$C$121,2,0)</f>
        <v>17</v>
      </c>
      <c r="N5909" s="26">
        <f>VLOOKUP(K5909,Table!$A$2:$C$121,3,0)</f>
        <v>2</v>
      </c>
      <c r="O5909" s="13" t="str">
        <f>VLOOKUP(A5909,Table!$U$1:$V$230,2,0)</f>
        <v>Trigonal</v>
      </c>
      <c r="P5909" s="1"/>
    </row>
    <row r="5910" spans="1:16">
      <c r="A5910" s="12">
        <v>167</v>
      </c>
      <c r="B5910" s="12">
        <v>16672</v>
      </c>
      <c r="C5910" s="12" t="s">
        <v>6478</v>
      </c>
      <c r="D5910" s="12" t="s">
        <v>5702</v>
      </c>
      <c r="E5910" s="17" t="s">
        <v>76</v>
      </c>
      <c r="F5910" s="25" t="str">
        <f>LEFT(E5910,MIN(FIND({0,1,2,3,4,5,6,7,8,9},ASC(E5910)&amp;1234567890))-1)</f>
        <v>Co</v>
      </c>
      <c r="G5910" s="25">
        <f t="shared" si="184"/>
        <v>1</v>
      </c>
      <c r="H5910" s="25">
        <f>VLOOKUP(F5910,Table!$A$2:$C$121,2,0)</f>
        <v>9</v>
      </c>
      <c r="I5910" s="26">
        <f>VLOOKUP(F5910,Table!$A$2:$C$121,3,0)</f>
        <v>4</v>
      </c>
      <c r="J5910" s="17" t="s">
        <v>365</v>
      </c>
      <c r="K5910" s="25" t="str">
        <f>LEFT(J5910,MIN(FIND({0,1,2,3,4,5,6,7,8,9},ASC(J5910)&amp;1234567890))-1)</f>
        <v>F</v>
      </c>
      <c r="L5910" s="25">
        <f t="shared" si="185"/>
        <v>3</v>
      </c>
      <c r="M5910" s="25">
        <f>VLOOKUP(K5910,Table!$A$2:$C$121,2,0)</f>
        <v>17</v>
      </c>
      <c r="N5910" s="26">
        <f>VLOOKUP(K5910,Table!$A$2:$C$121,3,0)</f>
        <v>2</v>
      </c>
      <c r="O5910" s="13" t="str">
        <f>VLOOKUP(A5910,Table!$U$1:$V$230,2,0)</f>
        <v>Trigonal</v>
      </c>
      <c r="P5910" s="1"/>
    </row>
    <row r="5911" spans="1:16">
      <c r="A5911" s="12">
        <v>167</v>
      </c>
      <c r="B5911" s="12">
        <v>16673</v>
      </c>
      <c r="C5911" s="12" t="s">
        <v>6478</v>
      </c>
      <c r="D5911" s="12" t="s">
        <v>6479</v>
      </c>
      <c r="E5911" s="17" t="s">
        <v>341</v>
      </c>
      <c r="F5911" s="25" t="str">
        <f>LEFT(E5911,MIN(FIND({0,1,2,3,4,5,6,7,8,9},ASC(E5911)&amp;1234567890))-1)</f>
        <v>Ru</v>
      </c>
      <c r="G5911" s="25">
        <f t="shared" si="184"/>
        <v>1</v>
      </c>
      <c r="H5911" s="25">
        <f>VLOOKUP(F5911,Table!$A$2:$C$121,2,0)</f>
        <v>8</v>
      </c>
      <c r="I5911" s="26">
        <f>VLOOKUP(F5911,Table!$A$2:$C$121,3,0)</f>
        <v>5</v>
      </c>
      <c r="J5911" s="17" t="s">
        <v>365</v>
      </c>
      <c r="K5911" s="25" t="str">
        <f>LEFT(J5911,MIN(FIND({0,1,2,3,4,5,6,7,8,9},ASC(J5911)&amp;1234567890))-1)</f>
        <v>F</v>
      </c>
      <c r="L5911" s="25">
        <f t="shared" si="185"/>
        <v>3</v>
      </c>
      <c r="M5911" s="25">
        <f>VLOOKUP(K5911,Table!$A$2:$C$121,2,0)</f>
        <v>17</v>
      </c>
      <c r="N5911" s="26">
        <f>VLOOKUP(K5911,Table!$A$2:$C$121,3,0)</f>
        <v>2</v>
      </c>
      <c r="O5911" s="13" t="str">
        <f>VLOOKUP(A5911,Table!$U$1:$V$230,2,0)</f>
        <v>Trigonal</v>
      </c>
      <c r="P5911" s="1"/>
    </row>
    <row r="5912" spans="1:16">
      <c r="A5912" s="12">
        <v>167</v>
      </c>
      <c r="B5912" s="12">
        <v>16674</v>
      </c>
      <c r="C5912" s="12" t="s">
        <v>6478</v>
      </c>
      <c r="D5912" s="12" t="s">
        <v>5703</v>
      </c>
      <c r="E5912" s="17" t="s">
        <v>11294</v>
      </c>
      <c r="F5912" s="25" t="str">
        <f>LEFT(E5912,MIN(FIND({0,1,2,3,4,5,6,7,8,9},ASC(E5912)&amp;1234567890))-1)</f>
        <v>Rh</v>
      </c>
      <c r="G5912" s="25">
        <f t="shared" si="184"/>
        <v>1</v>
      </c>
      <c r="H5912" s="25">
        <f>VLOOKUP(F5912,Table!$A$2:$C$121,2,0)</f>
        <v>9</v>
      </c>
      <c r="I5912" s="26">
        <f>VLOOKUP(F5912,Table!$A$2:$C$121,3,0)</f>
        <v>5</v>
      </c>
      <c r="J5912" s="17" t="s">
        <v>365</v>
      </c>
      <c r="K5912" s="25" t="str">
        <f>LEFT(J5912,MIN(FIND({0,1,2,3,4,5,6,7,8,9},ASC(J5912)&amp;1234567890))-1)</f>
        <v>F</v>
      </c>
      <c r="L5912" s="25">
        <f t="shared" si="185"/>
        <v>3</v>
      </c>
      <c r="M5912" s="25">
        <f>VLOOKUP(K5912,Table!$A$2:$C$121,2,0)</f>
        <v>17</v>
      </c>
      <c r="N5912" s="26">
        <f>VLOOKUP(K5912,Table!$A$2:$C$121,3,0)</f>
        <v>2</v>
      </c>
      <c r="O5912" s="13" t="str">
        <f>VLOOKUP(A5912,Table!$U$1:$V$230,2,0)</f>
        <v>Trigonal</v>
      </c>
      <c r="P5912" s="1"/>
    </row>
    <row r="5913" spans="1:16">
      <c r="A5913" s="12">
        <v>167</v>
      </c>
      <c r="B5913" s="12">
        <v>16675</v>
      </c>
      <c r="C5913" s="12" t="s">
        <v>6478</v>
      </c>
      <c r="D5913" s="12" t="s">
        <v>5704</v>
      </c>
      <c r="E5913" s="17" t="s">
        <v>541</v>
      </c>
      <c r="F5913" s="25" t="str">
        <f>LEFT(E5913,MIN(FIND({0,1,2,3,4,5,6,7,8,9},ASC(E5913)&amp;1234567890))-1)</f>
        <v>Pd</v>
      </c>
      <c r="G5913" s="25">
        <f t="shared" si="184"/>
        <v>1</v>
      </c>
      <c r="H5913" s="25">
        <f>VLOOKUP(F5913,Table!$A$2:$C$121,2,0)</f>
        <v>10</v>
      </c>
      <c r="I5913" s="26">
        <f>VLOOKUP(F5913,Table!$A$2:$C$121,3,0)</f>
        <v>5</v>
      </c>
      <c r="J5913" s="17" t="s">
        <v>365</v>
      </c>
      <c r="K5913" s="25" t="str">
        <f>LEFT(J5913,MIN(FIND({0,1,2,3,4,5,6,7,8,9},ASC(J5913)&amp;1234567890))-1)</f>
        <v>F</v>
      </c>
      <c r="L5913" s="25">
        <f t="shared" si="185"/>
        <v>3</v>
      </c>
      <c r="M5913" s="25">
        <f>VLOOKUP(K5913,Table!$A$2:$C$121,2,0)</f>
        <v>17</v>
      </c>
      <c r="N5913" s="26">
        <f>VLOOKUP(K5913,Table!$A$2:$C$121,3,0)</f>
        <v>2</v>
      </c>
      <c r="O5913" s="13" t="str">
        <f>VLOOKUP(A5913,Table!$U$1:$V$230,2,0)</f>
        <v>Trigonal</v>
      </c>
      <c r="P5913" s="1"/>
    </row>
    <row r="5914" spans="1:16">
      <c r="A5914" s="12">
        <v>167</v>
      </c>
      <c r="B5914" s="12">
        <v>16676</v>
      </c>
      <c r="C5914" s="12" t="s">
        <v>6478</v>
      </c>
      <c r="D5914" s="12" t="s">
        <v>6480</v>
      </c>
      <c r="E5914" s="17" t="s">
        <v>72</v>
      </c>
      <c r="F5914" s="25" t="str">
        <f>LEFT(E5914,MIN(FIND({0,1,2,3,4,5,6,7,8,9},ASC(E5914)&amp;1234567890))-1)</f>
        <v>Ir</v>
      </c>
      <c r="G5914" s="25">
        <f t="shared" si="184"/>
        <v>1</v>
      </c>
      <c r="H5914" s="25">
        <f>VLOOKUP(F5914,Table!$A$2:$C$121,2,0)</f>
        <v>9</v>
      </c>
      <c r="I5914" s="26">
        <f>VLOOKUP(F5914,Table!$A$2:$C$121,3,0)</f>
        <v>6</v>
      </c>
      <c r="J5914" s="17" t="s">
        <v>365</v>
      </c>
      <c r="K5914" s="25" t="str">
        <f>LEFT(J5914,MIN(FIND({0,1,2,3,4,5,6,7,8,9},ASC(J5914)&amp;1234567890))-1)</f>
        <v>F</v>
      </c>
      <c r="L5914" s="25">
        <f t="shared" si="185"/>
        <v>3</v>
      </c>
      <c r="M5914" s="25">
        <f>VLOOKUP(K5914,Table!$A$2:$C$121,2,0)</f>
        <v>17</v>
      </c>
      <c r="N5914" s="26">
        <f>VLOOKUP(K5914,Table!$A$2:$C$121,3,0)</f>
        <v>2</v>
      </c>
      <c r="O5914" s="13" t="str">
        <f>VLOOKUP(A5914,Table!$U$1:$V$230,2,0)</f>
        <v>Trigonal</v>
      </c>
      <c r="P5914" s="1"/>
    </row>
    <row r="5915" spans="1:16">
      <c r="A5915" s="12">
        <v>167</v>
      </c>
      <c r="B5915" s="12">
        <v>17005</v>
      </c>
      <c r="C5915" s="12" t="s">
        <v>6470</v>
      </c>
      <c r="D5915" s="12" t="s">
        <v>6481</v>
      </c>
      <c r="E5915" s="17" t="s">
        <v>11359</v>
      </c>
      <c r="F5915" s="25" t="str">
        <f>LEFT(E5915,MIN(FIND({0,1,2,3,4,5,6,7,8,9},ASC(E5915)&amp;1234567890))-1)</f>
        <v>Ni</v>
      </c>
      <c r="G5915" s="25">
        <f t="shared" si="184"/>
        <v>3</v>
      </c>
      <c r="H5915" s="25">
        <f>VLOOKUP(F5915,Table!$A$2:$C$121,2,0)</f>
        <v>10</v>
      </c>
      <c r="I5915" s="26">
        <f>VLOOKUP(F5915,Table!$A$2:$C$121,3,0)</f>
        <v>4</v>
      </c>
      <c r="J5915" s="17" t="s">
        <v>614</v>
      </c>
      <c r="K5915" s="25" t="str">
        <f>LEFT(J5915,MIN(FIND({0,1,2,3,4,5,6,7,8,9},ASC(J5915)&amp;1234567890))-1)</f>
        <v>C</v>
      </c>
      <c r="L5915" s="25">
        <f t="shared" si="185"/>
        <v>1</v>
      </c>
      <c r="M5915" s="25">
        <f>VLOOKUP(K5915,Table!$A$2:$C$121,2,0)</f>
        <v>14</v>
      </c>
      <c r="N5915" s="26">
        <f>VLOOKUP(K5915,Table!$A$2:$C$121,3,0)</f>
        <v>2</v>
      </c>
      <c r="O5915" s="13" t="str">
        <f>VLOOKUP(A5915,Table!$U$1:$V$230,2,0)</f>
        <v>Trigonal</v>
      </c>
      <c r="P5915" s="1"/>
    </row>
    <row r="5916" spans="1:16">
      <c r="A5916" s="12">
        <v>167</v>
      </c>
      <c r="B5916" s="12">
        <v>9770</v>
      </c>
      <c r="C5916" s="12" t="s">
        <v>6470</v>
      </c>
      <c r="D5916" s="12" t="s">
        <v>19</v>
      </c>
      <c r="E5916" s="17" t="s">
        <v>58</v>
      </c>
      <c r="F5916" s="25" t="str">
        <f>LEFT(E5916,MIN(FIND({0,1,2,3,4,5,6,7,8,9},ASC(E5916)&amp;1234567890))-1)</f>
        <v>Al</v>
      </c>
      <c r="G5916" s="25">
        <f t="shared" si="184"/>
        <v>2</v>
      </c>
      <c r="H5916" s="25">
        <f>VLOOKUP(F5916,Table!$A$2:$C$121,2,0)</f>
        <v>13</v>
      </c>
      <c r="I5916" s="26">
        <f>VLOOKUP(F5916,Table!$A$2:$C$121,3,0)</f>
        <v>3</v>
      </c>
      <c r="J5916" s="17" t="s">
        <v>59</v>
      </c>
      <c r="K5916" s="25" t="str">
        <f>LEFT(J5916,MIN(FIND({0,1,2,3,4,5,6,7,8,9},ASC(J5916)&amp;1234567890))-1)</f>
        <v>O</v>
      </c>
      <c r="L5916" s="25">
        <f t="shared" si="185"/>
        <v>3</v>
      </c>
      <c r="M5916" s="25">
        <f>VLOOKUP(K5916,Table!$A$2:$C$121,2,0)</f>
        <v>16</v>
      </c>
      <c r="N5916" s="26">
        <f>VLOOKUP(K5916,Table!$A$2:$C$121,3,0)</f>
        <v>2</v>
      </c>
      <c r="O5916" s="13" t="str">
        <f>VLOOKUP(A5916,Table!$U$1:$V$230,2,0)</f>
        <v>Trigonal</v>
      </c>
      <c r="P5916" s="1"/>
    </row>
    <row r="5917" spans="1:16">
      <c r="A5917" s="12">
        <v>167</v>
      </c>
      <c r="B5917" s="12">
        <v>16599</v>
      </c>
      <c r="C5917" s="12" t="s">
        <v>6478</v>
      </c>
      <c r="D5917" s="12" t="s">
        <v>1461</v>
      </c>
      <c r="E5917" s="17" t="s">
        <v>11764</v>
      </c>
      <c r="F5917" s="25" t="str">
        <f>LEFT(E5917,MIN(FIND({0,1,2,3,4,5,6,7,8,9},ASC(E5917)&amp;1234567890))-1)</f>
        <v>H</v>
      </c>
      <c r="G5917" s="25">
        <f t="shared" si="184"/>
        <v>2</v>
      </c>
      <c r="H5917" s="25">
        <f>VLOOKUP(F5917,Table!$A$2:$C$121,2,0)</f>
        <v>1</v>
      </c>
      <c r="I5917" s="26">
        <f>VLOOKUP(F5917,Table!$A$2:$C$121,3,0)</f>
        <v>1</v>
      </c>
      <c r="J5917" s="17" t="s">
        <v>371</v>
      </c>
      <c r="K5917" s="25" t="str">
        <f>LEFT(J5917,MIN(FIND({0,1,2,3,4,5,6,7,8,9},ASC(J5917)&amp;1234567890))-1)</f>
        <v>O</v>
      </c>
      <c r="L5917" s="25">
        <f t="shared" si="185"/>
        <v>1</v>
      </c>
      <c r="M5917" s="25">
        <f>VLOOKUP(K5917,Table!$A$2:$C$121,2,0)</f>
        <v>16</v>
      </c>
      <c r="N5917" s="26">
        <f>VLOOKUP(K5917,Table!$A$2:$C$121,3,0)</f>
        <v>2</v>
      </c>
      <c r="O5917" s="13" t="str">
        <f>VLOOKUP(A5917,Table!$U$1:$V$230,2,0)</f>
        <v>Trigonal</v>
      </c>
      <c r="P5917" s="1"/>
    </row>
    <row r="5918" spans="1:16">
      <c r="A5918" s="12">
        <v>167</v>
      </c>
      <c r="B5918" s="12">
        <v>15840</v>
      </c>
      <c r="C5918" s="12" t="s">
        <v>6470</v>
      </c>
      <c r="D5918" s="12" t="s">
        <v>1399</v>
      </c>
      <c r="E5918" s="17" t="s">
        <v>67</v>
      </c>
      <c r="F5918" s="25" t="str">
        <f>LEFT(E5918,MIN(FIND({0,1,2,3,4,5,6,7,8,9},ASC(E5918)&amp;1234567890))-1)</f>
        <v>Fe</v>
      </c>
      <c r="G5918" s="25">
        <f t="shared" si="184"/>
        <v>2</v>
      </c>
      <c r="H5918" s="25">
        <f>VLOOKUP(F5918,Table!$A$2:$C$121,2,0)</f>
        <v>8</v>
      </c>
      <c r="I5918" s="26">
        <f>VLOOKUP(F5918,Table!$A$2:$C$121,3,0)</f>
        <v>4</v>
      </c>
      <c r="J5918" s="17" t="s">
        <v>59</v>
      </c>
      <c r="K5918" s="25" t="str">
        <f>LEFT(J5918,MIN(FIND({0,1,2,3,4,5,6,7,8,9},ASC(J5918)&amp;1234567890))-1)</f>
        <v>O</v>
      </c>
      <c r="L5918" s="25">
        <f t="shared" si="185"/>
        <v>3</v>
      </c>
      <c r="M5918" s="25">
        <f>VLOOKUP(K5918,Table!$A$2:$C$121,2,0)</f>
        <v>16</v>
      </c>
      <c r="N5918" s="26">
        <f>VLOOKUP(K5918,Table!$A$2:$C$121,3,0)</f>
        <v>2</v>
      </c>
      <c r="O5918" s="13" t="str">
        <f>VLOOKUP(A5918,Table!$U$1:$V$230,2,0)</f>
        <v>Trigonal</v>
      </c>
      <c r="P5918" s="1"/>
    </row>
    <row r="5919" spans="1:16">
      <c r="A5919" s="12">
        <v>167</v>
      </c>
      <c r="B5919" s="12">
        <v>18028</v>
      </c>
      <c r="C5919" s="12" t="s">
        <v>6478</v>
      </c>
      <c r="D5919" s="12" t="s">
        <v>6482</v>
      </c>
      <c r="E5919" s="17" t="s">
        <v>11286</v>
      </c>
      <c r="F5919" s="25" t="str">
        <f>LEFT(E5919,MIN(FIND({0,1,2,3,4,5,6,7,8,9},ASC(E5919)&amp;1234567890))-1)</f>
        <v>In</v>
      </c>
      <c r="G5919" s="25">
        <f t="shared" si="184"/>
        <v>1</v>
      </c>
      <c r="H5919" s="25">
        <f>VLOOKUP(F5919,Table!$A$2:$C$121,2,0)</f>
        <v>13</v>
      </c>
      <c r="I5919" s="26">
        <f>VLOOKUP(F5919,Table!$A$2:$C$121,3,0)</f>
        <v>5</v>
      </c>
      <c r="J5919" s="17" t="s">
        <v>365</v>
      </c>
      <c r="K5919" s="25" t="str">
        <f>LEFT(J5919,MIN(FIND({0,1,2,3,4,5,6,7,8,9},ASC(J5919)&amp;1234567890))-1)</f>
        <v>F</v>
      </c>
      <c r="L5919" s="25">
        <f t="shared" si="185"/>
        <v>3</v>
      </c>
      <c r="M5919" s="25">
        <f>VLOOKUP(K5919,Table!$A$2:$C$121,2,0)</f>
        <v>17</v>
      </c>
      <c r="N5919" s="26">
        <f>VLOOKUP(K5919,Table!$A$2:$C$121,3,0)</f>
        <v>2</v>
      </c>
      <c r="O5919" s="13" t="str">
        <f>VLOOKUP(A5919,Table!$U$1:$V$230,2,0)</f>
        <v>Trigonal</v>
      </c>
      <c r="P5919" s="1"/>
    </row>
    <row r="5920" spans="1:16">
      <c r="A5920" s="12">
        <v>167</v>
      </c>
      <c r="B5920" s="12">
        <v>22197</v>
      </c>
      <c r="C5920" s="12" t="s">
        <v>6478</v>
      </c>
      <c r="D5920" s="12" t="s">
        <v>6483</v>
      </c>
      <c r="E5920" s="17" t="s">
        <v>366</v>
      </c>
      <c r="F5920" s="25" t="str">
        <f>LEFT(E5920,MIN(FIND({0,1,2,3,4,5,6,7,8,9},ASC(E5920)&amp;1234567890))-1)</f>
        <v>Ga</v>
      </c>
      <c r="G5920" s="25">
        <f t="shared" si="184"/>
        <v>1</v>
      </c>
      <c r="H5920" s="25">
        <f>VLOOKUP(F5920,Table!$A$2:$C$121,2,0)</f>
        <v>13</v>
      </c>
      <c r="I5920" s="26">
        <f>VLOOKUP(F5920,Table!$A$2:$C$121,3,0)</f>
        <v>4</v>
      </c>
      <c r="J5920" s="17" t="s">
        <v>365</v>
      </c>
      <c r="K5920" s="25" t="str">
        <f>LEFT(J5920,MIN(FIND({0,1,2,3,4,5,6,7,8,9},ASC(J5920)&amp;1234567890))-1)</f>
        <v>F</v>
      </c>
      <c r="L5920" s="25">
        <f t="shared" si="185"/>
        <v>3</v>
      </c>
      <c r="M5920" s="25">
        <f>VLOOKUP(K5920,Table!$A$2:$C$121,2,0)</f>
        <v>17</v>
      </c>
      <c r="N5920" s="26">
        <f>VLOOKUP(K5920,Table!$A$2:$C$121,3,0)</f>
        <v>2</v>
      </c>
      <c r="O5920" s="13" t="str">
        <f>VLOOKUP(A5920,Table!$U$1:$V$230,2,0)</f>
        <v>Trigonal</v>
      </c>
      <c r="P5920" s="1"/>
    </row>
    <row r="5921" spans="1:16">
      <c r="A5921" s="12">
        <v>167</v>
      </c>
      <c r="B5921" s="12">
        <v>24292</v>
      </c>
      <c r="C5921" s="12" t="s">
        <v>6470</v>
      </c>
      <c r="D5921" s="12" t="s">
        <v>6484</v>
      </c>
      <c r="E5921" s="17" t="s">
        <v>50</v>
      </c>
      <c r="F5921" s="25" t="str">
        <f>LEFT(E5921,MIN(FIND({0,1,2,3,4,5,6,7,8,9},ASC(E5921)&amp;1234567890))-1)</f>
        <v>Ti</v>
      </c>
      <c r="G5921" s="25">
        <f t="shared" si="184"/>
        <v>1</v>
      </c>
      <c r="H5921" s="25">
        <f>VLOOKUP(F5921,Table!$A$2:$C$121,2,0)</f>
        <v>4</v>
      </c>
      <c r="I5921" s="26">
        <f>VLOOKUP(F5921,Table!$A$2:$C$121,3,0)</f>
        <v>4</v>
      </c>
      <c r="J5921" s="17" t="s">
        <v>13052</v>
      </c>
      <c r="K5921" s="25" t="str">
        <f>LEFT(J5921,MIN(FIND({0,1,2,3,4,5,6,7,8,9},ASC(J5921)&amp;1234567890))-1)</f>
        <v>O</v>
      </c>
      <c r="L5921" s="25">
        <f t="shared" si="185"/>
        <v>1.49</v>
      </c>
      <c r="M5921" s="25">
        <f>VLOOKUP(K5921,Table!$A$2:$C$121,2,0)</f>
        <v>16</v>
      </c>
      <c r="N5921" s="26">
        <f>VLOOKUP(K5921,Table!$A$2:$C$121,3,0)</f>
        <v>2</v>
      </c>
      <c r="O5921" s="13" t="str">
        <f>VLOOKUP(A5921,Table!$U$1:$V$230,2,0)</f>
        <v>Trigonal</v>
      </c>
      <c r="P5921" s="1"/>
    </row>
    <row r="5922" spans="1:16">
      <c r="A5922" s="12">
        <v>167</v>
      </c>
      <c r="B5922" s="12">
        <v>24293</v>
      </c>
      <c r="C5922" s="12" t="s">
        <v>6470</v>
      </c>
      <c r="D5922" s="12" t="s">
        <v>6485</v>
      </c>
      <c r="E5922" s="17" t="s">
        <v>50</v>
      </c>
      <c r="F5922" s="25" t="str">
        <f>LEFT(E5922,MIN(FIND({0,1,2,3,4,5,6,7,8,9},ASC(E5922)&amp;1234567890))-1)</f>
        <v>Ti</v>
      </c>
      <c r="G5922" s="25">
        <f t="shared" si="184"/>
        <v>1</v>
      </c>
      <c r="H5922" s="25">
        <f>VLOOKUP(F5922,Table!$A$2:$C$121,2,0)</f>
        <v>4</v>
      </c>
      <c r="I5922" s="26">
        <f>VLOOKUP(F5922,Table!$A$2:$C$121,3,0)</f>
        <v>4</v>
      </c>
      <c r="J5922" s="17" t="s">
        <v>13053</v>
      </c>
      <c r="K5922" s="25" t="str">
        <f>LEFT(J5922,MIN(FIND({0,1,2,3,4,5,6,7,8,9},ASC(J5922)&amp;1234567890))-1)</f>
        <v>O</v>
      </c>
      <c r="L5922" s="25">
        <f t="shared" si="185"/>
        <v>1.51</v>
      </c>
      <c r="M5922" s="25">
        <f>VLOOKUP(K5922,Table!$A$2:$C$121,2,0)</f>
        <v>16</v>
      </c>
      <c r="N5922" s="26">
        <f>VLOOKUP(K5922,Table!$A$2:$C$121,3,0)</f>
        <v>2</v>
      </c>
      <c r="O5922" s="13" t="str">
        <f>VLOOKUP(A5922,Table!$U$1:$V$230,2,0)</f>
        <v>Trigonal</v>
      </c>
      <c r="P5922" s="1"/>
    </row>
    <row r="5923" spans="1:16">
      <c r="A5923" s="12">
        <v>167</v>
      </c>
      <c r="B5923" s="12">
        <v>25828</v>
      </c>
      <c r="C5923" s="12" t="s">
        <v>6478</v>
      </c>
      <c r="D5923" s="12" t="s">
        <v>6486</v>
      </c>
      <c r="E5923" s="17" t="s">
        <v>11390</v>
      </c>
      <c r="F5923" s="25" t="str">
        <f>LEFT(E5923,MIN(FIND({0,1,2,3,4,5,6,7,8,9},ASC(E5923)&amp;1234567890))-1)</f>
        <v>Cr</v>
      </c>
      <c r="G5923" s="25">
        <f t="shared" si="184"/>
        <v>1</v>
      </c>
      <c r="H5923" s="25">
        <f>VLOOKUP(F5923,Table!$A$2:$C$121,2,0)</f>
        <v>6</v>
      </c>
      <c r="I5923" s="26">
        <f>VLOOKUP(F5923,Table!$A$2:$C$121,3,0)</f>
        <v>4</v>
      </c>
      <c r="J5923" s="17" t="s">
        <v>365</v>
      </c>
      <c r="K5923" s="25" t="str">
        <f>LEFT(J5923,MIN(FIND({0,1,2,3,4,5,6,7,8,9},ASC(J5923)&amp;1234567890))-1)</f>
        <v>F</v>
      </c>
      <c r="L5923" s="25">
        <f t="shared" si="185"/>
        <v>3</v>
      </c>
      <c r="M5923" s="25">
        <f>VLOOKUP(K5923,Table!$A$2:$C$121,2,0)</f>
        <v>17</v>
      </c>
      <c r="N5923" s="26">
        <f>VLOOKUP(K5923,Table!$A$2:$C$121,3,0)</f>
        <v>2</v>
      </c>
      <c r="O5923" s="13" t="str">
        <f>VLOOKUP(A5923,Table!$U$1:$V$230,2,0)</f>
        <v>Trigonal</v>
      </c>
      <c r="P5923" s="1"/>
    </row>
    <row r="5924" spans="1:16">
      <c r="A5924" s="12">
        <v>167</v>
      </c>
      <c r="B5924" s="12">
        <v>26629</v>
      </c>
      <c r="C5924" s="12" t="s">
        <v>6478</v>
      </c>
      <c r="D5924" s="12" t="s">
        <v>6487</v>
      </c>
      <c r="E5924" s="17" t="s">
        <v>393</v>
      </c>
      <c r="F5924" s="25" t="str">
        <f>LEFT(E5924,MIN(FIND({0,1,2,3,4,5,6,7,8,9},ASC(E5924)&amp;1234567890))-1)</f>
        <v>Mo</v>
      </c>
      <c r="G5924" s="25">
        <f t="shared" si="184"/>
        <v>1</v>
      </c>
      <c r="H5924" s="25">
        <f>VLOOKUP(F5924,Table!$A$2:$C$121,2,0)</f>
        <v>6</v>
      </c>
      <c r="I5924" s="26">
        <f>VLOOKUP(F5924,Table!$A$2:$C$121,3,0)</f>
        <v>5</v>
      </c>
      <c r="J5924" s="17" t="s">
        <v>365</v>
      </c>
      <c r="K5924" s="25" t="str">
        <f>LEFT(J5924,MIN(FIND({0,1,2,3,4,5,6,7,8,9},ASC(J5924)&amp;1234567890))-1)</f>
        <v>F</v>
      </c>
      <c r="L5924" s="25">
        <f t="shared" si="185"/>
        <v>3</v>
      </c>
      <c r="M5924" s="25">
        <f>VLOOKUP(K5924,Table!$A$2:$C$121,2,0)</f>
        <v>17</v>
      </c>
      <c r="N5924" s="26">
        <f>VLOOKUP(K5924,Table!$A$2:$C$121,3,0)</f>
        <v>2</v>
      </c>
      <c r="O5924" s="13" t="str">
        <f>VLOOKUP(A5924,Table!$U$1:$V$230,2,0)</f>
        <v>Trigonal</v>
      </c>
      <c r="P5924" s="1"/>
    </row>
    <row r="5925" spans="1:16">
      <c r="A5925" s="12">
        <v>167</v>
      </c>
      <c r="B5925" s="12">
        <v>26974</v>
      </c>
      <c r="C5925" s="12" t="s">
        <v>6478</v>
      </c>
      <c r="D5925" s="12" t="s">
        <v>2852</v>
      </c>
      <c r="E5925" s="17" t="s">
        <v>12000</v>
      </c>
      <c r="F5925" s="25" t="str">
        <f>LEFT(E5925,MIN(FIND({0,1,2,3,4,5,6,7,8,9},ASC(E5925)&amp;1234567890))-1)</f>
        <v>Lu</v>
      </c>
      <c r="G5925" s="25">
        <f t="shared" si="184"/>
        <v>2</v>
      </c>
      <c r="H5925" s="25">
        <f>VLOOKUP(F5925,Table!$A$2:$C$121,2,0)</f>
        <v>3</v>
      </c>
      <c r="I5925" s="26">
        <f>VLOOKUP(F5925,Table!$A$2:$C$121,3,0)</f>
        <v>6</v>
      </c>
      <c r="J5925" s="17" t="s">
        <v>336</v>
      </c>
      <c r="K5925" s="25" t="str">
        <f>LEFT(J5925,MIN(FIND({0,1,2,3,4,5,6,7,8,9},ASC(J5925)&amp;1234567890))-1)</f>
        <v>S</v>
      </c>
      <c r="L5925" s="25">
        <f t="shared" si="185"/>
        <v>3</v>
      </c>
      <c r="M5925" s="25">
        <f>VLOOKUP(K5925,Table!$A$2:$C$121,2,0)</f>
        <v>16</v>
      </c>
      <c r="N5925" s="26">
        <f>VLOOKUP(K5925,Table!$A$2:$C$121,3,0)</f>
        <v>3</v>
      </c>
      <c r="O5925" s="13" t="str">
        <f>VLOOKUP(A5925,Table!$U$1:$V$230,2,0)</f>
        <v>Trigonal</v>
      </c>
      <c r="P5925" s="1"/>
    </row>
    <row r="5926" spans="1:16">
      <c r="A5926" s="12">
        <v>167</v>
      </c>
      <c r="B5926" s="12">
        <v>27019</v>
      </c>
      <c r="C5926" s="12" t="s">
        <v>6478</v>
      </c>
      <c r="D5926" s="12" t="s">
        <v>6488</v>
      </c>
      <c r="E5926" s="17" t="s">
        <v>328</v>
      </c>
      <c r="F5926" s="25" t="str">
        <f>LEFT(E5926,MIN(FIND({0,1,2,3,4,5,6,7,8,9},ASC(E5926)&amp;1234567890))-1)</f>
        <v>Te</v>
      </c>
      <c r="G5926" s="25">
        <f t="shared" si="184"/>
        <v>1</v>
      </c>
      <c r="H5926" s="25">
        <f>VLOOKUP(F5926,Table!$A$2:$C$121,2,0)</f>
        <v>16</v>
      </c>
      <c r="I5926" s="26">
        <f>VLOOKUP(F5926,Table!$A$2:$C$121,3,0)</f>
        <v>5</v>
      </c>
      <c r="J5926" s="17" t="s">
        <v>59</v>
      </c>
      <c r="K5926" s="25" t="str">
        <f>LEFT(J5926,MIN(FIND({0,1,2,3,4,5,6,7,8,9},ASC(J5926)&amp;1234567890))-1)</f>
        <v>O</v>
      </c>
      <c r="L5926" s="25">
        <f t="shared" si="185"/>
        <v>3</v>
      </c>
      <c r="M5926" s="25">
        <f>VLOOKUP(K5926,Table!$A$2:$C$121,2,0)</f>
        <v>16</v>
      </c>
      <c r="N5926" s="26">
        <f>VLOOKUP(K5926,Table!$A$2:$C$121,3,0)</f>
        <v>2</v>
      </c>
      <c r="O5926" s="13" t="str">
        <f>VLOOKUP(A5926,Table!$U$1:$V$230,2,0)</f>
        <v>Trigonal</v>
      </c>
      <c r="P5926" s="1"/>
    </row>
    <row r="5927" spans="1:16">
      <c r="A5927" s="12">
        <v>167</v>
      </c>
      <c r="B5927" s="12">
        <v>27023</v>
      </c>
      <c r="C5927" s="12" t="s">
        <v>6470</v>
      </c>
      <c r="D5927" s="12" t="s">
        <v>5728</v>
      </c>
      <c r="E5927" s="17" t="s">
        <v>11819</v>
      </c>
      <c r="F5927" s="25" t="str">
        <f>LEFT(E5927,MIN(FIND({0,1,2,3,4,5,6,7,8,9},ASC(E5927)&amp;1234567890))-1)</f>
        <v>Zr</v>
      </c>
      <c r="G5927" s="25">
        <f t="shared" si="184"/>
        <v>3</v>
      </c>
      <c r="H5927" s="25">
        <f>VLOOKUP(F5927,Table!$A$2:$C$121,2,0)</f>
        <v>4</v>
      </c>
      <c r="I5927" s="26">
        <f>VLOOKUP(F5927,Table!$A$2:$C$121,3,0)</f>
        <v>5</v>
      </c>
      <c r="J5927" s="17" t="s">
        <v>371</v>
      </c>
      <c r="K5927" s="25" t="str">
        <f>LEFT(J5927,MIN(FIND({0,1,2,3,4,5,6,7,8,9},ASC(J5927)&amp;1234567890))-1)</f>
        <v>O</v>
      </c>
      <c r="L5927" s="25">
        <f t="shared" si="185"/>
        <v>1</v>
      </c>
      <c r="M5927" s="25">
        <f>VLOOKUP(K5927,Table!$A$2:$C$121,2,0)</f>
        <v>16</v>
      </c>
      <c r="N5927" s="26">
        <f>VLOOKUP(K5927,Table!$A$2:$C$121,3,0)</f>
        <v>2</v>
      </c>
      <c r="O5927" s="13" t="str">
        <f>VLOOKUP(A5927,Table!$U$1:$V$230,2,0)</f>
        <v>Trigonal</v>
      </c>
      <c r="P5927" s="1"/>
    </row>
    <row r="5928" spans="1:16">
      <c r="A5928" s="12">
        <v>167</v>
      </c>
      <c r="B5928" s="12">
        <v>27431</v>
      </c>
      <c r="C5928" s="12" t="s">
        <v>6470</v>
      </c>
      <c r="D5928" s="12" t="s">
        <v>855</v>
      </c>
      <c r="E5928" s="17" t="s">
        <v>11409</v>
      </c>
      <c r="F5928" s="25" t="str">
        <f>LEFT(E5928,MIN(FIND({0,1,2,3,4,5,6,7,8,9},ASC(E5928)&amp;1234567890))-1)</f>
        <v>Ga</v>
      </c>
      <c r="G5928" s="25">
        <f t="shared" si="184"/>
        <v>2</v>
      </c>
      <c r="H5928" s="25">
        <f>VLOOKUP(F5928,Table!$A$2:$C$121,2,0)</f>
        <v>13</v>
      </c>
      <c r="I5928" s="26">
        <f>VLOOKUP(F5928,Table!$A$2:$C$121,3,0)</f>
        <v>4</v>
      </c>
      <c r="J5928" s="17" t="s">
        <v>59</v>
      </c>
      <c r="K5928" s="25" t="str">
        <f>LEFT(J5928,MIN(FIND({0,1,2,3,4,5,6,7,8,9},ASC(J5928)&amp;1234567890))-1)</f>
        <v>O</v>
      </c>
      <c r="L5928" s="25">
        <f t="shared" si="185"/>
        <v>3</v>
      </c>
      <c r="M5928" s="25">
        <f>VLOOKUP(K5928,Table!$A$2:$C$121,2,0)</f>
        <v>16</v>
      </c>
      <c r="N5928" s="26">
        <f>VLOOKUP(K5928,Table!$A$2:$C$121,3,0)</f>
        <v>2</v>
      </c>
      <c r="O5928" s="13" t="str">
        <f>VLOOKUP(A5928,Table!$U$1:$V$230,2,0)</f>
        <v>Trigonal</v>
      </c>
      <c r="P5928" s="1"/>
    </row>
    <row r="5929" spans="1:16">
      <c r="A5929" s="12">
        <v>167</v>
      </c>
      <c r="B5929" s="12">
        <v>27434</v>
      </c>
      <c r="C5929" s="12" t="s">
        <v>6478</v>
      </c>
      <c r="D5929" s="12" t="s">
        <v>6489</v>
      </c>
      <c r="E5929" s="17" t="s">
        <v>342</v>
      </c>
      <c r="F5929" s="25" t="str">
        <f>LEFT(E5929,MIN(FIND({0,1,2,3,4,5,6,7,8,9},ASC(E5929)&amp;1234567890))-1)</f>
        <v>P</v>
      </c>
      <c r="G5929" s="25">
        <f t="shared" si="184"/>
        <v>4</v>
      </c>
      <c r="H5929" s="25">
        <f>VLOOKUP(F5929,Table!$A$2:$C$121,2,0)</f>
        <v>15</v>
      </c>
      <c r="I5929" s="26">
        <f>VLOOKUP(F5929,Table!$A$2:$C$121,3,0)</f>
        <v>3</v>
      </c>
      <c r="J5929" s="17" t="s">
        <v>57</v>
      </c>
      <c r="K5929" s="25" t="str">
        <f>LEFT(J5929,MIN(FIND({0,1,2,3,4,5,6,7,8,9},ASC(J5929)&amp;1234567890))-1)</f>
        <v>O</v>
      </c>
      <c r="L5929" s="25">
        <f t="shared" si="185"/>
        <v>9</v>
      </c>
      <c r="M5929" s="25">
        <f>VLOOKUP(K5929,Table!$A$2:$C$121,2,0)</f>
        <v>16</v>
      </c>
      <c r="N5929" s="26">
        <f>VLOOKUP(K5929,Table!$A$2:$C$121,3,0)</f>
        <v>2</v>
      </c>
      <c r="O5929" s="13" t="str">
        <f>VLOOKUP(A5929,Table!$U$1:$V$230,2,0)</f>
        <v>Trigonal</v>
      </c>
      <c r="P5929" s="1"/>
    </row>
    <row r="5930" spans="1:16">
      <c r="A5930" s="12">
        <v>167</v>
      </c>
      <c r="B5930" s="12">
        <v>25780</v>
      </c>
      <c r="C5930" s="12" t="s">
        <v>6470</v>
      </c>
      <c r="D5930" s="12" t="s">
        <v>1498</v>
      </c>
      <c r="E5930" s="17" t="s">
        <v>584</v>
      </c>
      <c r="F5930" s="25" t="str">
        <f>LEFT(E5930,MIN(FIND({0,1,2,3,4,5,6,7,8,9},ASC(E5930)&amp;1234567890))-1)</f>
        <v>V</v>
      </c>
      <c r="G5930" s="25">
        <f t="shared" si="184"/>
        <v>2</v>
      </c>
      <c r="H5930" s="25">
        <f>VLOOKUP(F5930,Table!$A$2:$C$121,2,0)</f>
        <v>5</v>
      </c>
      <c r="I5930" s="26">
        <f>VLOOKUP(F5930,Table!$A$2:$C$121,3,0)</f>
        <v>4</v>
      </c>
      <c r="J5930" s="17" t="s">
        <v>59</v>
      </c>
      <c r="K5930" s="25" t="str">
        <f>LEFT(J5930,MIN(FIND({0,1,2,3,4,5,6,7,8,9},ASC(J5930)&amp;1234567890))-1)</f>
        <v>O</v>
      </c>
      <c r="L5930" s="25">
        <f t="shared" si="185"/>
        <v>3</v>
      </c>
      <c r="M5930" s="25">
        <f>VLOOKUP(K5930,Table!$A$2:$C$121,2,0)</f>
        <v>16</v>
      </c>
      <c r="N5930" s="26">
        <f>VLOOKUP(K5930,Table!$A$2:$C$121,3,0)</f>
        <v>2</v>
      </c>
      <c r="O5930" s="13" t="str">
        <f>VLOOKUP(A5930,Table!$U$1:$V$230,2,0)</f>
        <v>Trigonal</v>
      </c>
      <c r="P5930" s="1"/>
    </row>
    <row r="5931" spans="1:16">
      <c r="A5931" s="12">
        <v>167</v>
      </c>
      <c r="B5931" s="12">
        <v>25781</v>
      </c>
      <c r="C5931" s="12" t="s">
        <v>6470</v>
      </c>
      <c r="D5931" s="12" t="s">
        <v>6490</v>
      </c>
      <c r="E5931" s="17" t="s">
        <v>11769</v>
      </c>
      <c r="F5931" s="25" t="str">
        <f>LEFT(E5931,MIN(FIND({0,1,2,3,4,5,6,7,8,9},ASC(E5931)&amp;1234567890))-1)</f>
        <v>Cr</v>
      </c>
      <c r="G5931" s="25">
        <f t="shared" si="184"/>
        <v>2</v>
      </c>
      <c r="H5931" s="25">
        <f>VLOOKUP(F5931,Table!$A$2:$C$121,2,0)</f>
        <v>6</v>
      </c>
      <c r="I5931" s="26">
        <f>VLOOKUP(F5931,Table!$A$2:$C$121,3,0)</f>
        <v>4</v>
      </c>
      <c r="J5931" s="17" t="s">
        <v>59</v>
      </c>
      <c r="K5931" s="25" t="str">
        <f>LEFT(J5931,MIN(FIND({0,1,2,3,4,5,6,7,8,9},ASC(J5931)&amp;1234567890))-1)</f>
        <v>O</v>
      </c>
      <c r="L5931" s="25">
        <f t="shared" si="185"/>
        <v>3</v>
      </c>
      <c r="M5931" s="25">
        <f>VLOOKUP(K5931,Table!$A$2:$C$121,2,0)</f>
        <v>16</v>
      </c>
      <c r="N5931" s="26">
        <f>VLOOKUP(K5931,Table!$A$2:$C$121,3,0)</f>
        <v>2</v>
      </c>
      <c r="O5931" s="13" t="str">
        <f>VLOOKUP(A5931,Table!$U$1:$V$230,2,0)</f>
        <v>Trigonal</v>
      </c>
      <c r="P5931" s="1"/>
    </row>
    <row r="5932" spans="1:16">
      <c r="A5932" s="12">
        <v>167</v>
      </c>
      <c r="B5932" s="12">
        <v>33645</v>
      </c>
      <c r="C5932" s="12" t="s">
        <v>6478</v>
      </c>
      <c r="D5932" s="12" t="s">
        <v>2216</v>
      </c>
      <c r="E5932" s="17" t="s">
        <v>11696</v>
      </c>
      <c r="F5932" s="25" t="str">
        <f>LEFT(E5932,MIN(FIND({0,1,2,3,4,5,6,7,8,9},ASC(E5932)&amp;1234567890))-1)</f>
        <v>Rh</v>
      </c>
      <c r="G5932" s="25">
        <f t="shared" si="184"/>
        <v>2</v>
      </c>
      <c r="H5932" s="25">
        <f>VLOOKUP(F5932,Table!$A$2:$C$121,2,0)</f>
        <v>9</v>
      </c>
      <c r="I5932" s="26">
        <f>VLOOKUP(F5932,Table!$A$2:$C$121,3,0)</f>
        <v>5</v>
      </c>
      <c r="J5932" s="17" t="s">
        <v>59</v>
      </c>
      <c r="K5932" s="25" t="str">
        <f>LEFT(J5932,MIN(FIND({0,1,2,3,4,5,6,7,8,9},ASC(J5932)&amp;1234567890))-1)</f>
        <v>O</v>
      </c>
      <c r="L5932" s="25">
        <f t="shared" si="185"/>
        <v>3</v>
      </c>
      <c r="M5932" s="25">
        <f>VLOOKUP(K5932,Table!$A$2:$C$121,2,0)</f>
        <v>16</v>
      </c>
      <c r="N5932" s="26">
        <f>VLOOKUP(K5932,Table!$A$2:$C$121,3,0)</f>
        <v>2</v>
      </c>
      <c r="O5932" s="13" t="str">
        <f>VLOOKUP(A5932,Table!$U$1:$V$230,2,0)</f>
        <v>Trigonal</v>
      </c>
      <c r="P5932" s="1"/>
    </row>
    <row r="5933" spans="1:16">
      <c r="A5933" s="12">
        <v>167</v>
      </c>
      <c r="B5933" s="12">
        <v>35398</v>
      </c>
      <c r="C5933" s="12" t="s">
        <v>6470</v>
      </c>
      <c r="D5933" s="12" t="s">
        <v>6491</v>
      </c>
      <c r="E5933" s="17" t="s">
        <v>11334</v>
      </c>
      <c r="F5933" s="25" t="str">
        <f>LEFT(E5933,MIN(FIND({0,1,2,3,4,5,6,7,8,9},ASC(E5933)&amp;1234567890))-1)</f>
        <v>Tm</v>
      </c>
      <c r="G5933" s="25">
        <f t="shared" si="184"/>
        <v>1</v>
      </c>
      <c r="H5933" s="25">
        <f>VLOOKUP(F5933,Table!$A$2:$C$121,2,0)</f>
        <v>3</v>
      </c>
      <c r="I5933" s="26">
        <f>VLOOKUP(F5933,Table!$A$2:$C$121,3,0)</f>
        <v>6</v>
      </c>
      <c r="J5933" s="17" t="s">
        <v>367</v>
      </c>
      <c r="K5933" s="25" t="str">
        <f>LEFT(J5933,MIN(FIND({0,1,2,3,4,5,6,7,8,9},ASC(J5933)&amp;1234567890))-1)</f>
        <v>Cl</v>
      </c>
      <c r="L5933" s="25">
        <f t="shared" si="185"/>
        <v>3</v>
      </c>
      <c r="M5933" s="25">
        <f>VLOOKUP(K5933,Table!$A$2:$C$121,2,0)</f>
        <v>17</v>
      </c>
      <c r="N5933" s="26">
        <f>VLOOKUP(K5933,Table!$A$2:$C$121,3,0)</f>
        <v>3</v>
      </c>
      <c r="O5933" s="13" t="str">
        <f>VLOOKUP(A5933,Table!$U$1:$V$230,2,0)</f>
        <v>Trigonal</v>
      </c>
      <c r="P5933" s="1"/>
    </row>
    <row r="5934" spans="1:16">
      <c r="A5934" s="12">
        <v>167</v>
      </c>
      <c r="B5934" s="12">
        <v>37217</v>
      </c>
      <c r="C5934" s="12" t="s">
        <v>6470</v>
      </c>
      <c r="D5934" s="12" t="s">
        <v>6492</v>
      </c>
      <c r="E5934" s="17" t="s">
        <v>45</v>
      </c>
      <c r="F5934" s="25" t="str">
        <f>LEFT(E5934,MIN(FIND({0,1,2,3,4,5,6,7,8,9},ASC(E5934)&amp;1234567890))-1)</f>
        <v>In</v>
      </c>
      <c r="G5934" s="25">
        <f t="shared" si="184"/>
        <v>3</v>
      </c>
      <c r="H5934" s="25">
        <f>VLOOKUP(F5934,Table!$A$2:$C$121,2,0)</f>
        <v>13</v>
      </c>
      <c r="I5934" s="26">
        <f>VLOOKUP(F5934,Table!$A$2:$C$121,3,0)</f>
        <v>5</v>
      </c>
      <c r="J5934" s="17" t="s">
        <v>11641</v>
      </c>
      <c r="K5934" s="25" t="str">
        <f>LEFT(J5934,MIN(FIND({0,1,2,3,4,5,6,7,8,9},ASC(J5934)&amp;1234567890))-1)</f>
        <v>In</v>
      </c>
      <c r="L5934" s="25">
        <f t="shared" si="185"/>
        <v>2</v>
      </c>
      <c r="M5934" s="25">
        <f>VLOOKUP(K5934,Table!$A$2:$C$121,2,0)</f>
        <v>13</v>
      </c>
      <c r="N5934" s="26">
        <f>VLOOKUP(K5934,Table!$A$2:$C$121,3,0)</f>
        <v>5</v>
      </c>
      <c r="O5934" s="13" t="str">
        <f>VLOOKUP(A5934,Table!$U$1:$V$230,2,0)</f>
        <v>Trigonal</v>
      </c>
      <c r="P5934" s="1"/>
    </row>
    <row r="5935" spans="1:16">
      <c r="A5935" s="12">
        <v>167</v>
      </c>
      <c r="B5935" s="12">
        <v>39395</v>
      </c>
      <c r="C5935" s="12" t="s">
        <v>6470</v>
      </c>
      <c r="D5935" s="12" t="s">
        <v>6493</v>
      </c>
      <c r="E5935" s="17" t="s">
        <v>11313</v>
      </c>
      <c r="F5935" s="25" t="str">
        <f>LEFT(E5935,MIN(FIND({0,1,2,3,4,5,6,7,8,9},ASC(E5935)&amp;1234567890))-1)</f>
        <v>Tb</v>
      </c>
      <c r="G5935" s="25">
        <f t="shared" si="184"/>
        <v>1</v>
      </c>
      <c r="H5935" s="25">
        <f>VLOOKUP(F5935,Table!$A$2:$C$121,2,0)</f>
        <v>3</v>
      </c>
      <c r="I5935" s="26">
        <f>VLOOKUP(F5935,Table!$A$2:$C$121,3,0)</f>
        <v>6</v>
      </c>
      <c r="J5935" s="17" t="s">
        <v>11545</v>
      </c>
      <c r="K5935" s="25" t="str">
        <f>LEFT(J5935,MIN(FIND({0,1,2,3,4,5,6,7,8,9},ASC(J5935)&amp;1234567890))-1)</f>
        <v>Tb</v>
      </c>
      <c r="L5935" s="25">
        <f t="shared" si="185"/>
        <v>3</v>
      </c>
      <c r="M5935" s="25">
        <f>VLOOKUP(K5935,Table!$A$2:$C$121,2,0)</f>
        <v>3</v>
      </c>
      <c r="N5935" s="26">
        <f>VLOOKUP(K5935,Table!$A$2:$C$121,3,0)</f>
        <v>6</v>
      </c>
      <c r="O5935" s="13" t="str">
        <f>VLOOKUP(A5935,Table!$U$1:$V$230,2,0)</f>
        <v>Trigonal</v>
      </c>
      <c r="P5935" s="1"/>
    </row>
    <row r="5936" spans="1:16">
      <c r="A5936" s="12">
        <v>167</v>
      </c>
      <c r="B5936" s="12">
        <v>67115</v>
      </c>
      <c r="C5936" s="12" t="s">
        <v>6470</v>
      </c>
      <c r="D5936" s="12" t="s">
        <v>703</v>
      </c>
      <c r="E5936" s="17" t="s">
        <v>11307</v>
      </c>
      <c r="F5936" s="25" t="str">
        <f>LEFT(E5936,MIN(FIND({0,1,2,3,4,5,6,7,8,9},ASC(E5936)&amp;1234567890))-1)</f>
        <v>Tm</v>
      </c>
      <c r="G5936" s="25">
        <f t="shared" si="184"/>
        <v>2</v>
      </c>
      <c r="H5936" s="25">
        <f>VLOOKUP(F5936,Table!$A$2:$C$121,2,0)</f>
        <v>3</v>
      </c>
      <c r="I5936" s="26">
        <f>VLOOKUP(F5936,Table!$A$2:$C$121,3,0)</f>
        <v>6</v>
      </c>
      <c r="J5936" s="17" t="s">
        <v>336</v>
      </c>
      <c r="K5936" s="25" t="str">
        <f>LEFT(J5936,MIN(FIND({0,1,2,3,4,5,6,7,8,9},ASC(J5936)&amp;1234567890))-1)</f>
        <v>S</v>
      </c>
      <c r="L5936" s="25">
        <f t="shared" si="185"/>
        <v>3</v>
      </c>
      <c r="M5936" s="25">
        <f>VLOOKUP(K5936,Table!$A$2:$C$121,2,0)</f>
        <v>16</v>
      </c>
      <c r="N5936" s="26">
        <f>VLOOKUP(K5936,Table!$A$2:$C$121,3,0)</f>
        <v>3</v>
      </c>
      <c r="O5936" s="13" t="str">
        <f>VLOOKUP(A5936,Table!$U$1:$V$230,2,0)</f>
        <v>Trigonal</v>
      </c>
      <c r="P5936" s="1"/>
    </row>
    <row r="5937" spans="1:16">
      <c r="A5937" s="12">
        <v>167</v>
      </c>
      <c r="B5937" s="12">
        <v>68826</v>
      </c>
      <c r="C5937" s="12" t="s">
        <v>6470</v>
      </c>
      <c r="D5937" s="12" t="s">
        <v>3080</v>
      </c>
      <c r="E5937" s="17" t="s">
        <v>11352</v>
      </c>
      <c r="F5937" s="25" t="str">
        <f>LEFT(E5937,MIN(FIND({0,1,2,3,4,5,6,7,8,9},ASC(E5937)&amp;1234567890))-1)</f>
        <v>Al</v>
      </c>
      <c r="G5937" s="25">
        <f t="shared" si="184"/>
        <v>1</v>
      </c>
      <c r="H5937" s="25">
        <f>VLOOKUP(F5937,Table!$A$2:$C$121,2,0)</f>
        <v>13</v>
      </c>
      <c r="I5937" s="26">
        <f>VLOOKUP(F5937,Table!$A$2:$C$121,3,0)</f>
        <v>3</v>
      </c>
      <c r="J5937" s="17" t="s">
        <v>365</v>
      </c>
      <c r="K5937" s="25" t="str">
        <f>LEFT(J5937,MIN(FIND({0,1,2,3,4,5,6,7,8,9},ASC(J5937)&amp;1234567890))-1)</f>
        <v>F</v>
      </c>
      <c r="L5937" s="25">
        <f t="shared" si="185"/>
        <v>3</v>
      </c>
      <c r="M5937" s="25">
        <f>VLOOKUP(K5937,Table!$A$2:$C$121,2,0)</f>
        <v>17</v>
      </c>
      <c r="N5937" s="26">
        <f>VLOOKUP(K5937,Table!$A$2:$C$121,3,0)</f>
        <v>2</v>
      </c>
      <c r="O5937" s="13" t="str">
        <f>VLOOKUP(A5937,Table!$U$1:$V$230,2,0)</f>
        <v>Trigonal</v>
      </c>
      <c r="P5937" s="1"/>
    </row>
    <row r="5938" spans="1:16">
      <c r="A5938" s="12">
        <v>167</v>
      </c>
      <c r="B5938" s="12">
        <v>69590</v>
      </c>
      <c r="C5938" s="12" t="s">
        <v>6478</v>
      </c>
      <c r="D5938" s="12" t="s">
        <v>6494</v>
      </c>
      <c r="E5938" s="17" t="s">
        <v>13055</v>
      </c>
      <c r="F5938" s="25" t="str">
        <f>LEFT(E5938,MIN(FIND({0,1,2,3,4,5,6,7,8,9},ASC(E5938)&amp;1234567890))-1)</f>
        <v>Mo</v>
      </c>
      <c r="G5938" s="25">
        <f t="shared" si="184"/>
        <v>15</v>
      </c>
      <c r="H5938" s="25">
        <f>VLOOKUP(F5938,Table!$A$2:$C$121,2,0)</f>
        <v>6</v>
      </c>
      <c r="I5938" s="26">
        <f>VLOOKUP(F5938,Table!$A$2:$C$121,3,0)</f>
        <v>5</v>
      </c>
      <c r="J5938" s="17" t="s">
        <v>13056</v>
      </c>
      <c r="K5938" s="25" t="str">
        <f>LEFT(J5938,MIN(FIND({0,1,2,3,4,5,6,7,8,9},ASC(J5938)&amp;1234567890))-1)</f>
        <v>Se</v>
      </c>
      <c r="L5938" s="25">
        <f t="shared" si="185"/>
        <v>19</v>
      </c>
      <c r="M5938" s="25">
        <f>VLOOKUP(K5938,Table!$A$2:$C$121,2,0)</f>
        <v>16</v>
      </c>
      <c r="N5938" s="26">
        <f>VLOOKUP(K5938,Table!$A$2:$C$121,3,0)</f>
        <v>4</v>
      </c>
      <c r="O5938" s="13" t="str">
        <f>VLOOKUP(A5938,Table!$U$1:$V$230,2,0)</f>
        <v>Trigonal</v>
      </c>
      <c r="P5938" s="1"/>
    </row>
    <row r="5939" spans="1:16">
      <c r="A5939" s="12">
        <v>167</v>
      </c>
      <c r="B5939" s="12">
        <v>75248</v>
      </c>
      <c r="C5939" s="12" t="s">
        <v>6478</v>
      </c>
      <c r="D5939" s="12" t="s">
        <v>514</v>
      </c>
      <c r="E5939" s="17" t="s">
        <v>537</v>
      </c>
      <c r="F5939" s="25" t="str">
        <f>LEFT(E5939,MIN(FIND({0,1,2,3,4,5,6,7,8,9},ASC(E5939)&amp;1234567890))-1)</f>
        <v>Yb</v>
      </c>
      <c r="G5939" s="25">
        <f t="shared" si="184"/>
        <v>2</v>
      </c>
      <c r="H5939" s="25">
        <f>VLOOKUP(F5939,Table!$A$2:$C$121,2,0)</f>
        <v>3</v>
      </c>
      <c r="I5939" s="26">
        <f>VLOOKUP(F5939,Table!$A$2:$C$121,3,0)</f>
        <v>6</v>
      </c>
      <c r="J5939" s="17" t="s">
        <v>336</v>
      </c>
      <c r="K5939" s="25" t="str">
        <f>LEFT(J5939,MIN(FIND({0,1,2,3,4,5,6,7,8,9},ASC(J5939)&amp;1234567890))-1)</f>
        <v>S</v>
      </c>
      <c r="L5939" s="25">
        <f t="shared" si="185"/>
        <v>3</v>
      </c>
      <c r="M5939" s="25">
        <f>VLOOKUP(K5939,Table!$A$2:$C$121,2,0)</f>
        <v>16</v>
      </c>
      <c r="N5939" s="26">
        <f>VLOOKUP(K5939,Table!$A$2:$C$121,3,0)</f>
        <v>3</v>
      </c>
      <c r="O5939" s="13" t="str">
        <f>VLOOKUP(A5939,Table!$U$1:$V$230,2,0)</f>
        <v>Trigonal</v>
      </c>
      <c r="P5939" s="1"/>
    </row>
    <row r="5940" spans="1:16">
      <c r="A5940" s="12">
        <v>167</v>
      </c>
      <c r="B5940" s="12">
        <v>78963</v>
      </c>
      <c r="C5940" s="12" t="s">
        <v>6470</v>
      </c>
      <c r="D5940" s="12" t="s">
        <v>6495</v>
      </c>
      <c r="E5940" s="17" t="s">
        <v>13057</v>
      </c>
      <c r="F5940" s="25" t="str">
        <f>LEFT(E5940,MIN(FIND({0,1,2,3,4,5,6,7,8,9},ASC(E5940)&amp;1234567890))-1)</f>
        <v>Ca</v>
      </c>
      <c r="G5940" s="25">
        <f t="shared" si="184"/>
        <v>14</v>
      </c>
      <c r="H5940" s="25">
        <f>VLOOKUP(F5940,Table!$A$2:$C$121,2,0)</f>
        <v>2</v>
      </c>
      <c r="I5940" s="26">
        <f>VLOOKUP(F5940,Table!$A$2:$C$121,3,0)</f>
        <v>4</v>
      </c>
      <c r="J5940" s="17" t="s">
        <v>13058</v>
      </c>
      <c r="K5940" s="25" t="str">
        <f>LEFT(J5940,MIN(FIND({0,1,2,3,4,5,6,7,8,9},ASC(J5940)&amp;1234567890))-1)</f>
        <v>Si</v>
      </c>
      <c r="L5940" s="25">
        <f t="shared" si="185"/>
        <v>19</v>
      </c>
      <c r="M5940" s="25">
        <f>VLOOKUP(K5940,Table!$A$2:$C$121,2,0)</f>
        <v>14</v>
      </c>
      <c r="N5940" s="26">
        <f>VLOOKUP(K5940,Table!$A$2:$C$121,3,0)</f>
        <v>3</v>
      </c>
      <c r="O5940" s="13" t="str">
        <f>VLOOKUP(A5940,Table!$U$1:$V$230,2,0)</f>
        <v>Trigonal</v>
      </c>
      <c r="P5940" s="1"/>
    </row>
    <row r="5941" spans="1:16">
      <c r="A5941" s="12">
        <v>167</v>
      </c>
      <c r="B5941" s="12">
        <v>408696</v>
      </c>
      <c r="C5941" s="12" t="s">
        <v>6470</v>
      </c>
      <c r="D5941" s="12" t="s">
        <v>6496</v>
      </c>
      <c r="E5941" s="17" t="s">
        <v>13059</v>
      </c>
      <c r="F5941" s="25" t="str">
        <f>LEFT(E5941,MIN(FIND({0,1,2,3,4,5,6,7,8,9},ASC(E5941)&amp;1234567890))-1)</f>
        <v>Na</v>
      </c>
      <c r="G5941" s="25">
        <f t="shared" si="184"/>
        <v>8</v>
      </c>
      <c r="H5941" s="25">
        <f>VLOOKUP(F5941,Table!$A$2:$C$121,2,0)</f>
        <v>1</v>
      </c>
      <c r="I5941" s="26">
        <f>VLOOKUP(F5941,Table!$A$2:$C$121,3,0)</f>
        <v>3</v>
      </c>
      <c r="J5941" s="17" t="s">
        <v>12039</v>
      </c>
      <c r="K5941" s="25" t="str">
        <f>LEFT(J5941,MIN(FIND({0,1,2,3,4,5,6,7,8,9},ASC(J5941)&amp;1234567890))-1)</f>
        <v>Hg</v>
      </c>
      <c r="L5941" s="25">
        <f t="shared" si="185"/>
        <v>3</v>
      </c>
      <c r="M5941" s="25">
        <f>VLOOKUP(K5941,Table!$A$2:$C$121,2,0)</f>
        <v>12</v>
      </c>
      <c r="N5941" s="26">
        <f>VLOOKUP(K5941,Table!$A$2:$C$121,3,0)</f>
        <v>6</v>
      </c>
      <c r="O5941" s="13" t="str">
        <f>VLOOKUP(A5941,Table!$U$1:$V$230,2,0)</f>
        <v>Trigonal</v>
      </c>
      <c r="P5941" s="1"/>
    </row>
    <row r="5942" spans="1:16">
      <c r="A5942" s="12">
        <v>167</v>
      </c>
      <c r="B5942" s="12">
        <v>52832</v>
      </c>
      <c r="C5942" s="12" t="s">
        <v>6470</v>
      </c>
      <c r="D5942" s="12" t="s">
        <v>6497</v>
      </c>
      <c r="E5942" s="17" t="s">
        <v>13060</v>
      </c>
      <c r="F5942" s="25" t="str">
        <f>LEFT(E5942,MIN(FIND({0,1,2,3,4,5,6,7,8,9},ASC(E5942)&amp;1234567890))-1)</f>
        <v>Cd</v>
      </c>
      <c r="G5942" s="25">
        <f t="shared" si="184"/>
        <v>6</v>
      </c>
      <c r="H5942" s="25">
        <f>VLOOKUP(F5942,Table!$A$2:$C$121,2,0)</f>
        <v>12</v>
      </c>
      <c r="I5942" s="26">
        <f>VLOOKUP(F5942,Table!$A$2:$C$121,3,0)</f>
        <v>5</v>
      </c>
      <c r="J5942" s="17" t="s">
        <v>11350</v>
      </c>
      <c r="K5942" s="25" t="str">
        <f>LEFT(J5942,MIN(FIND({0,1,2,3,4,5,6,7,8,9},ASC(J5942)&amp;1234567890))-1)</f>
        <v>Sb</v>
      </c>
      <c r="L5942" s="25">
        <f t="shared" si="185"/>
        <v>5</v>
      </c>
      <c r="M5942" s="25">
        <f>VLOOKUP(K5942,Table!$A$2:$C$121,2,0)</f>
        <v>15</v>
      </c>
      <c r="N5942" s="26">
        <f>VLOOKUP(K5942,Table!$A$2:$C$121,3,0)</f>
        <v>5</v>
      </c>
      <c r="O5942" s="13" t="str">
        <f>VLOOKUP(A5942,Table!$U$1:$V$230,2,0)</f>
        <v>Trigonal</v>
      </c>
      <c r="P5942" s="1"/>
    </row>
    <row r="5943" spans="1:16">
      <c r="A5943" s="12">
        <v>167</v>
      </c>
      <c r="B5943" s="12">
        <v>57502</v>
      </c>
      <c r="C5943" s="12" t="s">
        <v>6470</v>
      </c>
      <c r="D5943" s="12" t="s">
        <v>6498</v>
      </c>
      <c r="E5943" s="17" t="s">
        <v>445</v>
      </c>
      <c r="F5943" s="25" t="str">
        <f>LEFT(E5943,MIN(FIND({0,1,2,3,4,5,6,7,8,9},ASC(E5943)&amp;1234567890))-1)</f>
        <v>Al</v>
      </c>
      <c r="G5943" s="25">
        <f t="shared" si="184"/>
        <v>3</v>
      </c>
      <c r="H5943" s="25">
        <f>VLOOKUP(F5943,Table!$A$2:$C$121,2,0)</f>
        <v>13</v>
      </c>
      <c r="I5943" s="26">
        <f>VLOOKUP(F5943,Table!$A$2:$C$121,3,0)</f>
        <v>3</v>
      </c>
      <c r="J5943" s="17" t="s">
        <v>13061</v>
      </c>
      <c r="K5943" s="25" t="str">
        <f>LEFT(J5943,MIN(FIND({0,1,2,3,4,5,6,7,8,9},ASC(J5943)&amp;1234567890))-1)</f>
        <v>Au</v>
      </c>
      <c r="L5943" s="25">
        <f t="shared" si="185"/>
        <v>8</v>
      </c>
      <c r="M5943" s="25">
        <f>VLOOKUP(K5943,Table!$A$2:$C$121,2,0)</f>
        <v>11</v>
      </c>
      <c r="N5943" s="26">
        <f>VLOOKUP(K5943,Table!$A$2:$C$121,3,0)</f>
        <v>6</v>
      </c>
      <c r="O5943" s="13" t="str">
        <f>VLOOKUP(A5943,Table!$U$1:$V$230,2,0)</f>
        <v>Trigonal</v>
      </c>
      <c r="P5943" s="1"/>
    </row>
    <row r="5944" spans="1:16">
      <c r="A5944" s="12">
        <v>167</v>
      </c>
      <c r="B5944" s="12">
        <v>240045</v>
      </c>
      <c r="C5944" s="12" t="s">
        <v>6470</v>
      </c>
      <c r="D5944" s="12" t="s">
        <v>6499</v>
      </c>
      <c r="E5944" s="17" t="s">
        <v>13062</v>
      </c>
      <c r="F5944" s="25" t="str">
        <f>LEFT(E5944,MIN(FIND({0,1,2,3,4,5,6,7,8,9},ASC(E5944)&amp;1234567890))-1)</f>
        <v>Mg</v>
      </c>
      <c r="G5944" s="25">
        <f t="shared" si="184"/>
        <v>21</v>
      </c>
      <c r="H5944" s="25">
        <f>VLOOKUP(F5944,Table!$A$2:$C$121,2,0)</f>
        <v>2</v>
      </c>
      <c r="I5944" s="26">
        <f>VLOOKUP(F5944,Table!$A$2:$C$121,3,0)</f>
        <v>3</v>
      </c>
      <c r="J5944" s="17" t="s">
        <v>13063</v>
      </c>
      <c r="K5944" s="25" t="str">
        <f>LEFT(J5944,MIN(FIND({0,1,2,3,4,5,6,7,8,9},ASC(J5944)&amp;1234567890))-1)</f>
        <v>Zn</v>
      </c>
      <c r="L5944" s="25">
        <f t="shared" si="185"/>
        <v>25</v>
      </c>
      <c r="M5944" s="25">
        <f>VLOOKUP(K5944,Table!$A$2:$C$121,2,0)</f>
        <v>12</v>
      </c>
      <c r="N5944" s="26">
        <f>VLOOKUP(K5944,Table!$A$2:$C$121,3,0)</f>
        <v>4</v>
      </c>
      <c r="O5944" s="13" t="str">
        <f>VLOOKUP(A5944,Table!$U$1:$V$230,2,0)</f>
        <v>Trigonal</v>
      </c>
      <c r="P5944" s="1"/>
    </row>
    <row r="5945" spans="1:16">
      <c r="A5945" s="12">
        <v>167</v>
      </c>
      <c r="B5945" s="12">
        <v>16649</v>
      </c>
      <c r="C5945" s="12" t="s">
        <v>6478</v>
      </c>
      <c r="D5945" s="12" t="s">
        <v>6102</v>
      </c>
      <c r="E5945" s="17" t="s">
        <v>50</v>
      </c>
      <c r="F5945" s="25" t="str">
        <f>LEFT(E5945,MIN(FIND({0,1,2,3,4,5,6,7,8,9},ASC(E5945)&amp;1234567890))-1)</f>
        <v>Ti</v>
      </c>
      <c r="G5945" s="25">
        <f t="shared" si="184"/>
        <v>1</v>
      </c>
      <c r="H5945" s="25">
        <f>VLOOKUP(F5945,Table!$A$2:$C$121,2,0)</f>
        <v>4</v>
      </c>
      <c r="I5945" s="26">
        <f>VLOOKUP(F5945,Table!$A$2:$C$121,3,0)</f>
        <v>4</v>
      </c>
      <c r="J5945" s="17" t="s">
        <v>365</v>
      </c>
      <c r="K5945" s="25" t="str">
        <f>LEFT(J5945,MIN(FIND({0,1,2,3,4,5,6,7,8,9},ASC(J5945)&amp;1234567890))-1)</f>
        <v>F</v>
      </c>
      <c r="L5945" s="25">
        <f t="shared" si="185"/>
        <v>3</v>
      </c>
      <c r="M5945" s="25">
        <f>VLOOKUP(K5945,Table!$A$2:$C$121,2,0)</f>
        <v>17</v>
      </c>
      <c r="N5945" s="26">
        <f>VLOOKUP(K5945,Table!$A$2:$C$121,3,0)</f>
        <v>2</v>
      </c>
      <c r="O5945" s="13" t="str">
        <f>VLOOKUP(A5945,Table!$U$1:$V$230,2,0)</f>
        <v>Trigonal</v>
      </c>
      <c r="P5945" s="1"/>
    </row>
    <row r="5946" spans="1:16">
      <c r="A5946" s="12">
        <v>167</v>
      </c>
      <c r="B5946" s="12">
        <v>30624</v>
      </c>
      <c r="C5946" s="12" t="s">
        <v>6478</v>
      </c>
      <c r="D5946" s="12" t="s">
        <v>6500</v>
      </c>
      <c r="E5946" s="17" t="s">
        <v>334</v>
      </c>
      <c r="F5946" s="25" t="str">
        <f>LEFT(E5946,MIN(FIND({0,1,2,3,4,5,6,7,8,9},ASC(E5946)&amp;1234567890))-1)</f>
        <v>V</v>
      </c>
      <c r="G5946" s="25">
        <f t="shared" si="184"/>
        <v>1</v>
      </c>
      <c r="H5946" s="25">
        <f>VLOOKUP(F5946,Table!$A$2:$C$121,2,0)</f>
        <v>5</v>
      </c>
      <c r="I5946" s="26">
        <f>VLOOKUP(F5946,Table!$A$2:$C$121,3,0)</f>
        <v>4</v>
      </c>
      <c r="J5946" s="17" t="s">
        <v>365</v>
      </c>
      <c r="K5946" s="25" t="str">
        <f>LEFT(J5946,MIN(FIND({0,1,2,3,4,5,6,7,8,9},ASC(J5946)&amp;1234567890))-1)</f>
        <v>F</v>
      </c>
      <c r="L5946" s="25">
        <f t="shared" si="185"/>
        <v>3</v>
      </c>
      <c r="M5946" s="25">
        <f>VLOOKUP(K5946,Table!$A$2:$C$121,2,0)</f>
        <v>17</v>
      </c>
      <c r="N5946" s="26">
        <f>VLOOKUP(K5946,Table!$A$2:$C$121,3,0)</f>
        <v>2</v>
      </c>
      <c r="O5946" s="13" t="str">
        <f>VLOOKUP(A5946,Table!$U$1:$V$230,2,0)</f>
        <v>Trigonal</v>
      </c>
      <c r="P5946" s="1"/>
    </row>
    <row r="5947" spans="1:16">
      <c r="A5947" s="12">
        <v>167</v>
      </c>
      <c r="B5947" s="12">
        <v>104238</v>
      </c>
      <c r="C5947" s="12" t="s">
        <v>6470</v>
      </c>
      <c r="D5947" s="12" t="s">
        <v>6501</v>
      </c>
      <c r="E5947" s="17" t="s">
        <v>45</v>
      </c>
      <c r="F5947" s="25" t="str">
        <f>LEFT(E5947,MIN(FIND({0,1,2,3,4,5,6,7,8,9},ASC(E5947)&amp;1234567890))-1)</f>
        <v>In</v>
      </c>
      <c r="G5947" s="25">
        <f t="shared" si="184"/>
        <v>3</v>
      </c>
      <c r="H5947" s="25">
        <f>VLOOKUP(F5947,Table!$A$2:$C$121,2,0)</f>
        <v>13</v>
      </c>
      <c r="I5947" s="26">
        <f>VLOOKUP(F5947,Table!$A$2:$C$121,3,0)</f>
        <v>5</v>
      </c>
      <c r="J5947" s="17" t="s">
        <v>421</v>
      </c>
      <c r="K5947" s="25" t="str">
        <f>LEFT(J5947,MIN(FIND({0,1,2,3,4,5,6,7,8,9},ASC(J5947)&amp;1234567890))-1)</f>
        <v>Yb</v>
      </c>
      <c r="L5947" s="25">
        <f t="shared" si="185"/>
        <v>8</v>
      </c>
      <c r="M5947" s="25">
        <f>VLOOKUP(K5947,Table!$A$2:$C$121,2,0)</f>
        <v>3</v>
      </c>
      <c r="N5947" s="26">
        <f>VLOOKUP(K5947,Table!$A$2:$C$121,3,0)</f>
        <v>6</v>
      </c>
      <c r="O5947" s="13" t="str">
        <f>VLOOKUP(A5947,Table!$U$1:$V$230,2,0)</f>
        <v>Trigonal</v>
      </c>
      <c r="P5947" s="1"/>
    </row>
    <row r="5948" spans="1:16">
      <c r="A5948" s="12">
        <v>167</v>
      </c>
      <c r="B5948" s="12">
        <v>105520</v>
      </c>
      <c r="C5948" s="12" t="s">
        <v>6470</v>
      </c>
      <c r="D5948" s="12" t="s">
        <v>5523</v>
      </c>
      <c r="E5948" s="17" t="s">
        <v>12302</v>
      </c>
      <c r="F5948" s="25" t="str">
        <f>LEFT(E5948,MIN(FIND({0,1,2,3,4,5,6,7,8,9},ASC(E5948)&amp;1234567890))-1)</f>
        <v>Al</v>
      </c>
      <c r="G5948" s="25">
        <f t="shared" si="184"/>
        <v>5</v>
      </c>
      <c r="H5948" s="25">
        <f>VLOOKUP(F5948,Table!$A$2:$C$121,2,0)</f>
        <v>13</v>
      </c>
      <c r="I5948" s="26">
        <f>VLOOKUP(F5948,Table!$A$2:$C$121,3,0)</f>
        <v>3</v>
      </c>
      <c r="J5948" s="17" t="s">
        <v>393</v>
      </c>
      <c r="K5948" s="25" t="str">
        <f>LEFT(J5948,MIN(FIND({0,1,2,3,4,5,6,7,8,9},ASC(J5948)&amp;1234567890))-1)</f>
        <v>Mo</v>
      </c>
      <c r="L5948" s="25">
        <f t="shared" si="185"/>
        <v>1</v>
      </c>
      <c r="M5948" s="25">
        <f>VLOOKUP(K5948,Table!$A$2:$C$121,2,0)</f>
        <v>6</v>
      </c>
      <c r="N5948" s="26">
        <f>VLOOKUP(K5948,Table!$A$2:$C$121,3,0)</f>
        <v>5</v>
      </c>
      <c r="O5948" s="13" t="str">
        <f>VLOOKUP(A5948,Table!$U$1:$V$230,2,0)</f>
        <v>Trigonal</v>
      </c>
      <c r="P5948" s="1"/>
    </row>
    <row r="5949" spans="1:16">
      <c r="A5949" s="12">
        <v>167</v>
      </c>
      <c r="B5949" s="12">
        <v>105909</v>
      </c>
      <c r="C5949" s="12" t="s">
        <v>6470</v>
      </c>
      <c r="D5949" s="12" t="s">
        <v>6502</v>
      </c>
      <c r="E5949" s="17" t="s">
        <v>13064</v>
      </c>
      <c r="F5949" s="25" t="str">
        <f>LEFT(E5949,MIN(FIND({0,1,2,3,4,5,6,7,8,9},ASC(E5949)&amp;1234567890))-1)</f>
        <v>Re</v>
      </c>
      <c r="G5949" s="25">
        <f t="shared" si="184"/>
        <v>25</v>
      </c>
      <c r="H5949" s="25">
        <f>VLOOKUP(F5949,Table!$A$2:$C$121,2,0)</f>
        <v>7</v>
      </c>
      <c r="I5949" s="26">
        <f>VLOOKUP(F5949,Table!$A$2:$C$121,3,0)</f>
        <v>6</v>
      </c>
      <c r="J5949" s="17" t="s">
        <v>12276</v>
      </c>
      <c r="K5949" s="25" t="str">
        <f>LEFT(J5949,MIN(FIND({0,1,2,3,4,5,6,7,8,9},ASC(J5949)&amp;1234567890))-1)</f>
        <v>Zr</v>
      </c>
      <c r="L5949" s="25">
        <f t="shared" si="185"/>
        <v>21</v>
      </c>
      <c r="M5949" s="25">
        <f>VLOOKUP(K5949,Table!$A$2:$C$121,2,0)</f>
        <v>4</v>
      </c>
      <c r="N5949" s="26">
        <f>VLOOKUP(K5949,Table!$A$2:$C$121,3,0)</f>
        <v>5</v>
      </c>
      <c r="O5949" s="13" t="str">
        <f>VLOOKUP(A5949,Table!$U$1:$V$230,2,0)</f>
        <v>Trigonal</v>
      </c>
      <c r="P5949" s="1"/>
    </row>
    <row r="5950" spans="1:16">
      <c r="A5950" s="12">
        <v>167</v>
      </c>
      <c r="B5950" s="12">
        <v>413721</v>
      </c>
      <c r="C5950" s="12" t="s">
        <v>6470</v>
      </c>
      <c r="D5950" s="12" t="s">
        <v>6503</v>
      </c>
      <c r="E5950" s="17" t="s">
        <v>11658</v>
      </c>
      <c r="F5950" s="25" t="str">
        <f>LEFT(E5950,MIN(FIND({0,1,2,3,4,5,6,7,8,9},ASC(E5950)&amp;1234567890))-1)</f>
        <v>Ir</v>
      </c>
      <c r="G5950" s="25">
        <f t="shared" si="184"/>
        <v>3</v>
      </c>
      <c r="H5950" s="25">
        <f>VLOOKUP(F5950,Table!$A$2:$C$121,2,0)</f>
        <v>9</v>
      </c>
      <c r="I5950" s="26">
        <f>VLOOKUP(F5950,Table!$A$2:$C$121,3,0)</f>
        <v>6</v>
      </c>
      <c r="J5950" s="17" t="s">
        <v>13065</v>
      </c>
      <c r="K5950" s="25" t="str">
        <f>LEFT(J5950,MIN(FIND({0,1,2,3,4,5,6,7,8,9},ASC(J5950)&amp;1234567890))-1)</f>
        <v>Mg</v>
      </c>
      <c r="L5950" s="25">
        <f t="shared" si="185"/>
        <v>13</v>
      </c>
      <c r="M5950" s="25">
        <f>VLOOKUP(K5950,Table!$A$2:$C$121,2,0)</f>
        <v>2</v>
      </c>
      <c r="N5950" s="26">
        <f>VLOOKUP(K5950,Table!$A$2:$C$121,3,0)</f>
        <v>3</v>
      </c>
      <c r="O5950" s="13" t="str">
        <f>VLOOKUP(A5950,Table!$U$1:$V$230,2,0)</f>
        <v>Trigonal</v>
      </c>
      <c r="P5950" s="1"/>
    </row>
    <row r="5951" spans="1:16">
      <c r="A5951" s="12">
        <v>167</v>
      </c>
      <c r="B5951" s="12">
        <v>98677</v>
      </c>
      <c r="C5951" s="12" t="s">
        <v>6470</v>
      </c>
      <c r="D5951" s="12" t="s">
        <v>289</v>
      </c>
      <c r="E5951" s="17" t="s">
        <v>446</v>
      </c>
      <c r="F5951" s="25" t="str">
        <f>LEFT(E5951,MIN(FIND({0,1,2,3,4,5,6,7,8,9},ASC(E5951)&amp;1234567890))-1)</f>
        <v>D</v>
      </c>
      <c r="G5951" s="25">
        <f t="shared" si="184"/>
        <v>2</v>
      </c>
      <c r="H5951" s="25">
        <f>VLOOKUP(F5951,Table!$A$2:$C$121,2,0)</f>
        <v>1</v>
      </c>
      <c r="I5951" s="26">
        <f>VLOOKUP(F5951,Table!$A$2:$C$121,3,0)</f>
        <v>1</v>
      </c>
      <c r="J5951" s="17" t="s">
        <v>371</v>
      </c>
      <c r="K5951" s="25" t="str">
        <f>LEFT(J5951,MIN(FIND({0,1,2,3,4,5,6,7,8,9},ASC(J5951)&amp;1234567890))-1)</f>
        <v>O</v>
      </c>
      <c r="L5951" s="25">
        <f t="shared" si="185"/>
        <v>1</v>
      </c>
      <c r="M5951" s="25">
        <f>VLOOKUP(K5951,Table!$A$2:$C$121,2,0)</f>
        <v>16</v>
      </c>
      <c r="N5951" s="26">
        <f>VLOOKUP(K5951,Table!$A$2:$C$121,3,0)</f>
        <v>2</v>
      </c>
      <c r="O5951" s="13" t="str">
        <f>VLOOKUP(A5951,Table!$U$1:$V$230,2,0)</f>
        <v>Trigonal</v>
      </c>
      <c r="P5951" s="1"/>
    </row>
    <row r="5952" spans="1:16">
      <c r="A5952" s="12">
        <v>167</v>
      </c>
      <c r="B5952" s="12">
        <v>600101</v>
      </c>
      <c r="C5952" s="12" t="s">
        <v>6470</v>
      </c>
      <c r="D5952" s="12" t="s">
        <v>6504</v>
      </c>
      <c r="E5952" s="17" t="s">
        <v>13066</v>
      </c>
      <c r="F5952" s="25" t="str">
        <f>LEFT(E5952,MIN(FIND({0,1,2,3,4,5,6,7,8,9},ASC(E5952)&amp;1234567890))-1)</f>
        <v>Hf</v>
      </c>
      <c r="G5952" s="25">
        <f t="shared" si="184"/>
        <v>21</v>
      </c>
      <c r="H5952" s="25">
        <f>VLOOKUP(F5952,Table!$A$2:$C$121,2,0)</f>
        <v>4</v>
      </c>
      <c r="I5952" s="26">
        <f>VLOOKUP(F5952,Table!$A$2:$C$121,3,0)</f>
        <v>6</v>
      </c>
      <c r="J5952" s="17" t="s">
        <v>13064</v>
      </c>
      <c r="K5952" s="25" t="str">
        <f>LEFT(J5952,MIN(FIND({0,1,2,3,4,5,6,7,8,9},ASC(J5952)&amp;1234567890))-1)</f>
        <v>Re</v>
      </c>
      <c r="L5952" s="25">
        <f t="shared" si="185"/>
        <v>25</v>
      </c>
      <c r="M5952" s="25">
        <f>VLOOKUP(K5952,Table!$A$2:$C$121,2,0)</f>
        <v>7</v>
      </c>
      <c r="N5952" s="26">
        <f>VLOOKUP(K5952,Table!$A$2:$C$121,3,0)</f>
        <v>6</v>
      </c>
      <c r="O5952" s="13" t="str">
        <f>VLOOKUP(A5952,Table!$U$1:$V$230,2,0)</f>
        <v>Trigonal</v>
      </c>
      <c r="P5952" s="1"/>
    </row>
    <row r="5953" spans="1:16">
      <c r="A5953" s="12">
        <v>167</v>
      </c>
      <c r="B5953" s="12">
        <v>600102</v>
      </c>
      <c r="C5953" s="12" t="s">
        <v>6470</v>
      </c>
      <c r="D5953" s="12" t="s">
        <v>6505</v>
      </c>
      <c r="E5953" s="17" t="s">
        <v>13067</v>
      </c>
      <c r="F5953" s="25" t="str">
        <f>LEFT(E5953,MIN(FIND({0,1,2,3,4,5,6,7,8,9},ASC(E5953)&amp;1234567890))-1)</f>
        <v>Mn</v>
      </c>
      <c r="G5953" s="25">
        <f t="shared" si="184"/>
        <v>25</v>
      </c>
      <c r="H5953" s="25">
        <f>VLOOKUP(F5953,Table!$A$2:$C$121,2,0)</f>
        <v>7</v>
      </c>
      <c r="I5953" s="26">
        <f>VLOOKUP(F5953,Table!$A$2:$C$121,3,0)</f>
        <v>4</v>
      </c>
      <c r="J5953" s="17" t="s">
        <v>13068</v>
      </c>
      <c r="K5953" s="25" t="str">
        <f>LEFT(J5953,MIN(FIND({0,1,2,3,4,5,6,7,8,9},ASC(J5953)&amp;1234567890))-1)</f>
        <v>Ti</v>
      </c>
      <c r="L5953" s="25">
        <f t="shared" si="185"/>
        <v>21</v>
      </c>
      <c r="M5953" s="25">
        <f>VLOOKUP(K5953,Table!$A$2:$C$121,2,0)</f>
        <v>4</v>
      </c>
      <c r="N5953" s="26">
        <f>VLOOKUP(K5953,Table!$A$2:$C$121,3,0)</f>
        <v>4</v>
      </c>
      <c r="O5953" s="13" t="str">
        <f>VLOOKUP(A5953,Table!$U$1:$V$230,2,0)</f>
        <v>Trigonal</v>
      </c>
      <c r="P5953" s="1"/>
    </row>
    <row r="5954" spans="1:16">
      <c r="A5954" s="12">
        <v>167</v>
      </c>
      <c r="B5954" s="12">
        <v>609250</v>
      </c>
      <c r="C5954" s="12" t="s">
        <v>6470</v>
      </c>
      <c r="D5954" s="12" t="s">
        <v>5428</v>
      </c>
      <c r="E5954" s="17" t="s">
        <v>58</v>
      </c>
      <c r="F5954" s="25" t="str">
        <f>LEFT(E5954,MIN(FIND({0,1,2,3,4,5,6,7,8,9},ASC(E5954)&amp;1234567890))-1)</f>
        <v>Al</v>
      </c>
      <c r="G5954" s="25">
        <f t="shared" ref="G5954:G6017" si="186">IF(SUBSTITUTE(E5954,F5954,"")="",1,SUBSTITUTE(E5954,F5954,""))*1</f>
        <v>2</v>
      </c>
      <c r="H5954" s="25">
        <f>VLOOKUP(F5954,Table!$A$2:$C$121,2,0)</f>
        <v>13</v>
      </c>
      <c r="I5954" s="26">
        <f>VLOOKUP(F5954,Table!$A$2:$C$121,3,0)</f>
        <v>3</v>
      </c>
      <c r="J5954" s="17" t="s">
        <v>336</v>
      </c>
      <c r="K5954" s="25" t="str">
        <f>LEFT(J5954,MIN(FIND({0,1,2,3,4,5,6,7,8,9},ASC(J5954)&amp;1234567890))-1)</f>
        <v>S</v>
      </c>
      <c r="L5954" s="25">
        <f t="shared" ref="L5954:L6017" si="187">IF(SUBSTITUTE(J5954,K5954,"")="",1,SUBSTITUTE(J5954,K5954,""))*1</f>
        <v>3</v>
      </c>
      <c r="M5954" s="25">
        <f>VLOOKUP(K5954,Table!$A$2:$C$121,2,0)</f>
        <v>16</v>
      </c>
      <c r="N5954" s="26">
        <f>VLOOKUP(K5954,Table!$A$2:$C$121,3,0)</f>
        <v>3</v>
      </c>
      <c r="O5954" s="13" t="str">
        <f>VLOOKUP(A5954,Table!$U$1:$V$230,2,0)</f>
        <v>Trigonal</v>
      </c>
      <c r="P5954" s="1"/>
    </row>
    <row r="5955" spans="1:16">
      <c r="A5955" s="12">
        <v>167</v>
      </c>
      <c r="B5955" s="12">
        <v>618611</v>
      </c>
      <c r="C5955" s="12" t="s">
        <v>6470</v>
      </c>
      <c r="D5955" s="12" t="s">
        <v>5815</v>
      </c>
      <c r="E5955" s="17" t="s">
        <v>614</v>
      </c>
      <c r="F5955" s="25" t="str">
        <f>LEFT(E5955,MIN(FIND({0,1,2,3,4,5,6,7,8,9},ASC(E5955)&amp;1234567890))-1)</f>
        <v>C</v>
      </c>
      <c r="G5955" s="25">
        <f t="shared" si="186"/>
        <v>1</v>
      </c>
      <c r="H5955" s="25">
        <f>VLOOKUP(F5955,Table!$A$2:$C$121,2,0)</f>
        <v>14</v>
      </c>
      <c r="I5955" s="26">
        <f>VLOOKUP(F5955,Table!$A$2:$C$121,3,0)</f>
        <v>2</v>
      </c>
      <c r="J5955" s="17" t="s">
        <v>371</v>
      </c>
      <c r="K5955" s="25" t="str">
        <f>LEFT(J5955,MIN(FIND({0,1,2,3,4,5,6,7,8,9},ASC(J5955)&amp;1234567890))-1)</f>
        <v>O</v>
      </c>
      <c r="L5955" s="25">
        <f t="shared" si="187"/>
        <v>1</v>
      </c>
      <c r="M5955" s="25">
        <f>VLOOKUP(K5955,Table!$A$2:$C$121,2,0)</f>
        <v>16</v>
      </c>
      <c r="N5955" s="26">
        <f>VLOOKUP(K5955,Table!$A$2:$C$121,3,0)</f>
        <v>2</v>
      </c>
      <c r="O5955" s="13" t="str">
        <f>VLOOKUP(A5955,Table!$U$1:$V$230,2,0)</f>
        <v>Trigonal</v>
      </c>
      <c r="P5955" s="1"/>
    </row>
    <row r="5956" spans="1:16">
      <c r="A5956" s="12">
        <v>167</v>
      </c>
      <c r="B5956" s="12">
        <v>640710</v>
      </c>
      <c r="C5956" s="12" t="s">
        <v>6470</v>
      </c>
      <c r="D5956" s="12" t="s">
        <v>6506</v>
      </c>
      <c r="E5956" s="17" t="s">
        <v>421</v>
      </c>
      <c r="F5956" s="25" t="str">
        <f>LEFT(E5956,MIN(FIND({0,1,2,3,4,5,6,7,8,9},ASC(E5956)&amp;1234567890))-1)</f>
        <v>Yb</v>
      </c>
      <c r="G5956" s="25">
        <f t="shared" si="186"/>
        <v>8</v>
      </c>
      <c r="H5956" s="25">
        <f>VLOOKUP(F5956,Table!$A$2:$C$121,2,0)</f>
        <v>3</v>
      </c>
      <c r="I5956" s="26">
        <f>VLOOKUP(F5956,Table!$A$2:$C$121,3,0)</f>
        <v>6</v>
      </c>
      <c r="J5956" s="17" t="s">
        <v>45</v>
      </c>
      <c r="K5956" s="25" t="str">
        <f>LEFT(J5956,MIN(FIND({0,1,2,3,4,5,6,7,8,9},ASC(J5956)&amp;1234567890))-1)</f>
        <v>In</v>
      </c>
      <c r="L5956" s="25">
        <f t="shared" si="187"/>
        <v>3</v>
      </c>
      <c r="M5956" s="25">
        <f>VLOOKUP(K5956,Table!$A$2:$C$121,2,0)</f>
        <v>13</v>
      </c>
      <c r="N5956" s="26">
        <f>VLOOKUP(K5956,Table!$A$2:$C$121,3,0)</f>
        <v>5</v>
      </c>
      <c r="O5956" s="13" t="str">
        <f>VLOOKUP(A5956,Table!$U$1:$V$230,2,0)</f>
        <v>Trigonal</v>
      </c>
      <c r="P5956" s="1"/>
    </row>
    <row r="5957" spans="1:16">
      <c r="A5957" s="12">
        <v>167</v>
      </c>
      <c r="B5957" s="12">
        <v>650174</v>
      </c>
      <c r="C5957" s="12" t="s">
        <v>6470</v>
      </c>
      <c r="D5957" s="12" t="s">
        <v>6507</v>
      </c>
      <c r="E5957" s="17" t="s">
        <v>13064</v>
      </c>
      <c r="F5957" s="25" t="str">
        <f>LEFT(E5957,MIN(FIND({0,1,2,3,4,5,6,7,8,9},ASC(E5957)&amp;1234567890))-1)</f>
        <v>Re</v>
      </c>
      <c r="G5957" s="25">
        <f t="shared" si="186"/>
        <v>25</v>
      </c>
      <c r="H5957" s="25">
        <f>VLOOKUP(F5957,Table!$A$2:$C$121,2,0)</f>
        <v>7</v>
      </c>
      <c r="I5957" s="26">
        <f>VLOOKUP(F5957,Table!$A$2:$C$121,3,0)</f>
        <v>6</v>
      </c>
      <c r="J5957" s="17" t="s">
        <v>13068</v>
      </c>
      <c r="K5957" s="25" t="str">
        <f>LEFT(J5957,MIN(FIND({0,1,2,3,4,5,6,7,8,9},ASC(J5957)&amp;1234567890))-1)</f>
        <v>Ti</v>
      </c>
      <c r="L5957" s="25">
        <f t="shared" si="187"/>
        <v>21</v>
      </c>
      <c r="M5957" s="25">
        <f>VLOOKUP(K5957,Table!$A$2:$C$121,2,0)</f>
        <v>4</v>
      </c>
      <c r="N5957" s="26">
        <f>VLOOKUP(K5957,Table!$A$2:$C$121,3,0)</f>
        <v>4</v>
      </c>
      <c r="O5957" s="13" t="str">
        <f>VLOOKUP(A5957,Table!$U$1:$V$230,2,0)</f>
        <v>Trigonal</v>
      </c>
      <c r="P5957" s="1"/>
    </row>
    <row r="5958" spans="1:16">
      <c r="A5958" s="12">
        <v>167</v>
      </c>
      <c r="B5958" s="12">
        <v>651771</v>
      </c>
      <c r="C5958" s="12" t="s">
        <v>6470</v>
      </c>
      <c r="D5958" s="12" t="s">
        <v>6508</v>
      </c>
      <c r="E5958" s="17" t="s">
        <v>12115</v>
      </c>
      <c r="F5958" s="25" t="str">
        <f>LEFT(E5958,MIN(FIND({0,1,2,3,4,5,6,7,8,9},ASC(E5958)&amp;1234567890))-1)</f>
        <v>Zn</v>
      </c>
      <c r="G5958" s="25">
        <f t="shared" si="186"/>
        <v>4</v>
      </c>
      <c r="H5958" s="25">
        <f>VLOOKUP(F5958,Table!$A$2:$C$121,2,0)</f>
        <v>12</v>
      </c>
      <c r="I5958" s="26">
        <f>VLOOKUP(F5958,Table!$A$2:$C$121,3,0)</f>
        <v>4</v>
      </c>
      <c r="J5958" s="17" t="s">
        <v>13069</v>
      </c>
      <c r="K5958" s="25" t="str">
        <f>LEFT(J5958,MIN(FIND({0,1,2,3,4,5,6,7,8,9},ASC(J5958)&amp;1234567890))-1)</f>
        <v>Sb</v>
      </c>
      <c r="L5958" s="25">
        <f t="shared" si="187"/>
        <v>3.33</v>
      </c>
      <c r="M5958" s="25">
        <f>VLOOKUP(K5958,Table!$A$2:$C$121,2,0)</f>
        <v>15</v>
      </c>
      <c r="N5958" s="26">
        <f>VLOOKUP(K5958,Table!$A$2:$C$121,3,0)</f>
        <v>5</v>
      </c>
      <c r="O5958" s="13" t="str">
        <f>VLOOKUP(A5958,Table!$U$1:$V$230,2,0)</f>
        <v>Trigonal</v>
      </c>
      <c r="P5958" s="1"/>
    </row>
    <row r="5959" spans="1:16">
      <c r="A5959" s="12">
        <v>167</v>
      </c>
      <c r="B5959" s="12">
        <v>171719</v>
      </c>
      <c r="C5959" s="12" t="s">
        <v>6470</v>
      </c>
      <c r="D5959" s="12" t="s">
        <v>6509</v>
      </c>
      <c r="E5959" s="17" t="s">
        <v>13070</v>
      </c>
      <c r="F5959" s="25" t="str">
        <f>LEFT(E5959,MIN(FIND({0,1,2,3,4,5,6,7,8,9},ASC(E5959)&amp;1234567890))-1)</f>
        <v>Zn</v>
      </c>
      <c r="G5959" s="25">
        <f t="shared" si="186"/>
        <v>5.92</v>
      </c>
      <c r="H5959" s="25">
        <f>VLOOKUP(F5959,Table!$A$2:$C$121,2,0)</f>
        <v>12</v>
      </c>
      <c r="I5959" s="26">
        <f>VLOOKUP(F5959,Table!$A$2:$C$121,3,0)</f>
        <v>4</v>
      </c>
      <c r="J5959" s="17" t="s">
        <v>11350</v>
      </c>
      <c r="K5959" s="25" t="str">
        <f>LEFT(J5959,MIN(FIND({0,1,2,3,4,5,6,7,8,9},ASC(J5959)&amp;1234567890))-1)</f>
        <v>Sb</v>
      </c>
      <c r="L5959" s="25">
        <f t="shared" si="187"/>
        <v>5</v>
      </c>
      <c r="M5959" s="25">
        <f>VLOOKUP(K5959,Table!$A$2:$C$121,2,0)</f>
        <v>15</v>
      </c>
      <c r="N5959" s="26">
        <f>VLOOKUP(K5959,Table!$A$2:$C$121,3,0)</f>
        <v>5</v>
      </c>
      <c r="O5959" s="13" t="str">
        <f>VLOOKUP(A5959,Table!$U$1:$V$230,2,0)</f>
        <v>Trigonal</v>
      </c>
      <c r="P5959" s="1"/>
    </row>
    <row r="5960" spans="1:16">
      <c r="A5960" s="12">
        <v>167</v>
      </c>
      <c r="B5960" s="12">
        <v>173111</v>
      </c>
      <c r="C5960" s="12" t="s">
        <v>6470</v>
      </c>
      <c r="D5960" s="12" t="s">
        <v>6510</v>
      </c>
      <c r="E5960" s="17" t="s">
        <v>13071</v>
      </c>
      <c r="F5960" s="25" t="str">
        <f>LEFT(E5960,MIN(FIND({0,1,2,3,4,5,6,7,8,9},ASC(E5960)&amp;1234567890))-1)</f>
        <v>Cd</v>
      </c>
      <c r="G5960" s="25">
        <f t="shared" si="186"/>
        <v>12.73</v>
      </c>
      <c r="H5960" s="25">
        <f>VLOOKUP(F5960,Table!$A$2:$C$121,2,0)</f>
        <v>12</v>
      </c>
      <c r="I5960" s="26">
        <f>VLOOKUP(F5960,Table!$A$2:$C$121,3,0)</f>
        <v>5</v>
      </c>
      <c r="J5960" s="17" t="s">
        <v>432</v>
      </c>
      <c r="K5960" s="25" t="str">
        <f>LEFT(J5960,MIN(FIND({0,1,2,3,4,5,6,7,8,9},ASC(J5960)&amp;1234567890))-1)</f>
        <v>Sb</v>
      </c>
      <c r="L5960" s="25">
        <f t="shared" si="187"/>
        <v>10</v>
      </c>
      <c r="M5960" s="25">
        <f>VLOOKUP(K5960,Table!$A$2:$C$121,2,0)</f>
        <v>15</v>
      </c>
      <c r="N5960" s="26">
        <f>VLOOKUP(K5960,Table!$A$2:$C$121,3,0)</f>
        <v>5</v>
      </c>
      <c r="O5960" s="13" t="str">
        <f>VLOOKUP(A5960,Table!$U$1:$V$230,2,0)</f>
        <v>Trigonal</v>
      </c>
      <c r="P5960" s="1"/>
    </row>
    <row r="5961" spans="1:16">
      <c r="A5961" s="12">
        <v>167</v>
      </c>
      <c r="B5961" s="12">
        <v>173654</v>
      </c>
      <c r="C5961" s="12" t="s">
        <v>6470</v>
      </c>
      <c r="D5961" s="12" t="s">
        <v>6511</v>
      </c>
      <c r="E5961" s="17" t="s">
        <v>13072</v>
      </c>
      <c r="F5961" s="25" t="str">
        <f>LEFT(E5961,MIN(FIND({0,1,2,3,4,5,6,7,8,9},ASC(E5961)&amp;1234567890))-1)</f>
        <v>Fe</v>
      </c>
      <c r="G5961" s="25">
        <f t="shared" si="186"/>
        <v>1.766</v>
      </c>
      <c r="H5961" s="25">
        <f>VLOOKUP(F5961,Table!$A$2:$C$121,2,0)</f>
        <v>8</v>
      </c>
      <c r="I5961" s="26">
        <f>VLOOKUP(F5961,Table!$A$2:$C$121,3,0)</f>
        <v>4</v>
      </c>
      <c r="J5961" s="17" t="s">
        <v>59</v>
      </c>
      <c r="K5961" s="25" t="str">
        <f>LEFT(J5961,MIN(FIND({0,1,2,3,4,5,6,7,8,9},ASC(J5961)&amp;1234567890))-1)</f>
        <v>O</v>
      </c>
      <c r="L5961" s="25">
        <f t="shared" si="187"/>
        <v>3</v>
      </c>
      <c r="M5961" s="25">
        <f>VLOOKUP(K5961,Table!$A$2:$C$121,2,0)</f>
        <v>16</v>
      </c>
      <c r="N5961" s="26">
        <f>VLOOKUP(K5961,Table!$A$2:$C$121,3,0)</f>
        <v>2</v>
      </c>
      <c r="O5961" s="13" t="str">
        <f>VLOOKUP(A5961,Table!$U$1:$V$230,2,0)</f>
        <v>Trigonal</v>
      </c>
      <c r="P5961" s="1"/>
    </row>
    <row r="5962" spans="1:16">
      <c r="A5962" s="12">
        <v>167</v>
      </c>
      <c r="B5962" s="12">
        <v>419865</v>
      </c>
      <c r="C5962" s="12" t="s">
        <v>6470</v>
      </c>
      <c r="D5962" s="12" t="s">
        <v>1086</v>
      </c>
      <c r="E5962" s="17" t="s">
        <v>11566</v>
      </c>
      <c r="F5962" s="25" t="str">
        <f>LEFT(E5962,MIN(FIND({0,1,2,3,4,5,6,7,8,9},ASC(E5962)&amp;1234567890))-1)</f>
        <v>Ca</v>
      </c>
      <c r="G5962" s="25">
        <f t="shared" si="186"/>
        <v>3</v>
      </c>
      <c r="H5962" s="25">
        <f>VLOOKUP(F5962,Table!$A$2:$C$121,2,0)</f>
        <v>2</v>
      </c>
      <c r="I5962" s="26">
        <f>VLOOKUP(F5962,Table!$A$2:$C$121,3,0)</f>
        <v>4</v>
      </c>
      <c r="J5962" s="17" t="s">
        <v>11358</v>
      </c>
      <c r="K5962" s="25" t="str">
        <f>LEFT(J5962,MIN(FIND({0,1,2,3,4,5,6,7,8,9},ASC(J5962)&amp;1234567890))-1)</f>
        <v>N</v>
      </c>
      <c r="L5962" s="25">
        <f t="shared" si="187"/>
        <v>2</v>
      </c>
      <c r="M5962" s="25">
        <f>VLOOKUP(K5962,Table!$A$2:$C$121,2,0)</f>
        <v>15</v>
      </c>
      <c r="N5962" s="26">
        <f>VLOOKUP(K5962,Table!$A$2:$C$121,3,0)</f>
        <v>2</v>
      </c>
      <c r="O5962" s="13" t="str">
        <f>VLOOKUP(A5962,Table!$U$1:$V$230,2,0)</f>
        <v>Trigonal</v>
      </c>
      <c r="P5962" s="1"/>
    </row>
    <row r="5963" spans="1:16">
      <c r="A5963" s="12">
        <v>167</v>
      </c>
      <c r="B5963" s="12">
        <v>421139</v>
      </c>
      <c r="C5963" s="12" t="s">
        <v>6470</v>
      </c>
      <c r="D5963" s="12" t="s">
        <v>283</v>
      </c>
      <c r="E5963" s="17" t="s">
        <v>439</v>
      </c>
      <c r="F5963" s="25" t="str">
        <f>LEFT(E5963,MIN(FIND({0,1,2,3,4,5,6,7,8,9},ASC(E5963)&amp;1234567890))-1)</f>
        <v>Eu</v>
      </c>
      <c r="G5963" s="25">
        <f t="shared" si="186"/>
        <v>8</v>
      </c>
      <c r="H5963" s="25">
        <f>VLOOKUP(F5963,Table!$A$2:$C$121,2,0)</f>
        <v>3</v>
      </c>
      <c r="I5963" s="26">
        <f>VLOOKUP(F5963,Table!$A$2:$C$121,3,0)</f>
        <v>6</v>
      </c>
      <c r="J5963" s="17" t="s">
        <v>45</v>
      </c>
      <c r="K5963" s="25" t="str">
        <f>LEFT(J5963,MIN(FIND({0,1,2,3,4,5,6,7,8,9},ASC(J5963)&amp;1234567890))-1)</f>
        <v>In</v>
      </c>
      <c r="L5963" s="25">
        <f t="shared" si="187"/>
        <v>3</v>
      </c>
      <c r="M5963" s="25">
        <f>VLOOKUP(K5963,Table!$A$2:$C$121,2,0)</f>
        <v>13</v>
      </c>
      <c r="N5963" s="26">
        <f>VLOOKUP(K5963,Table!$A$2:$C$121,3,0)</f>
        <v>5</v>
      </c>
      <c r="O5963" s="13" t="str">
        <f>VLOOKUP(A5963,Table!$U$1:$V$230,2,0)</f>
        <v>Trigonal</v>
      </c>
      <c r="P5963" s="1"/>
    </row>
    <row r="5964" spans="1:16">
      <c r="A5964" s="12">
        <v>167</v>
      </c>
      <c r="B5964" s="12">
        <v>370002</v>
      </c>
      <c r="C5964" s="12" t="s">
        <v>6470</v>
      </c>
      <c r="D5964" s="12" t="s">
        <v>6512</v>
      </c>
      <c r="E5964" s="17" t="s">
        <v>11882</v>
      </c>
      <c r="F5964" s="25" t="str">
        <f>LEFT(E5964,MIN(FIND({0,1,2,3,4,5,6,7,8,9},ASC(E5964)&amp;1234567890))-1)</f>
        <v>K</v>
      </c>
      <c r="G5964" s="25">
        <f t="shared" si="186"/>
        <v>8</v>
      </c>
      <c r="H5964" s="25">
        <f>VLOOKUP(F5964,Table!$A$2:$C$121,2,0)</f>
        <v>1</v>
      </c>
      <c r="I5964" s="26">
        <f>VLOOKUP(F5964,Table!$A$2:$C$121,3,0)</f>
        <v>4</v>
      </c>
      <c r="J5964" s="17" t="s">
        <v>12204</v>
      </c>
      <c r="K5964" s="25" t="str">
        <f>LEFT(J5964,MIN(FIND({0,1,2,3,4,5,6,7,8,9},ASC(J5964)&amp;1234567890))-1)</f>
        <v>In</v>
      </c>
      <c r="L5964" s="25">
        <f t="shared" si="187"/>
        <v>11</v>
      </c>
      <c r="M5964" s="25">
        <f>VLOOKUP(K5964,Table!$A$2:$C$121,2,0)</f>
        <v>13</v>
      </c>
      <c r="N5964" s="26">
        <f>VLOOKUP(K5964,Table!$A$2:$C$121,3,0)</f>
        <v>5</v>
      </c>
      <c r="O5964" s="13" t="str">
        <f>VLOOKUP(A5964,Table!$U$1:$V$230,2,0)</f>
        <v>Trigonal</v>
      </c>
      <c r="P5964" s="1"/>
    </row>
    <row r="5965" spans="1:16">
      <c r="A5965" s="12">
        <v>167</v>
      </c>
      <c r="B5965" s="12">
        <v>370009</v>
      </c>
      <c r="C5965" s="12" t="s">
        <v>6470</v>
      </c>
      <c r="D5965" s="12" t="s">
        <v>6513</v>
      </c>
      <c r="E5965" s="17" t="s">
        <v>11882</v>
      </c>
      <c r="F5965" s="25" t="str">
        <f>LEFT(E5965,MIN(FIND({0,1,2,3,4,5,6,7,8,9},ASC(E5965)&amp;1234567890))-1)</f>
        <v>K</v>
      </c>
      <c r="G5965" s="25">
        <f t="shared" si="186"/>
        <v>8</v>
      </c>
      <c r="H5965" s="25">
        <f>VLOOKUP(F5965,Table!$A$2:$C$121,2,0)</f>
        <v>1</v>
      </c>
      <c r="I5965" s="26">
        <f>VLOOKUP(F5965,Table!$A$2:$C$121,3,0)</f>
        <v>4</v>
      </c>
      <c r="J5965" s="17" t="s">
        <v>13073</v>
      </c>
      <c r="K5965" s="25" t="str">
        <f>LEFT(J5965,MIN(FIND({0,1,2,3,4,5,6,7,8,9},ASC(J5965)&amp;1234567890))-1)</f>
        <v>Tl</v>
      </c>
      <c r="L5965" s="25">
        <f t="shared" si="187"/>
        <v>11</v>
      </c>
      <c r="M5965" s="25">
        <f>VLOOKUP(K5965,Table!$A$2:$C$121,2,0)</f>
        <v>13</v>
      </c>
      <c r="N5965" s="26">
        <f>VLOOKUP(K5965,Table!$A$2:$C$121,3,0)</f>
        <v>6</v>
      </c>
      <c r="O5965" s="13" t="str">
        <f>VLOOKUP(A5965,Table!$U$1:$V$230,2,0)</f>
        <v>Trigonal</v>
      </c>
      <c r="P5965" s="1"/>
    </row>
    <row r="5966" spans="1:16">
      <c r="A5966" s="12">
        <v>167</v>
      </c>
      <c r="B5966" s="12">
        <v>370035</v>
      </c>
      <c r="C5966" s="12" t="s">
        <v>6470</v>
      </c>
      <c r="D5966" s="12" t="s">
        <v>6514</v>
      </c>
      <c r="E5966" s="17" t="s">
        <v>13074</v>
      </c>
      <c r="F5966" s="25" t="str">
        <f>LEFT(E5966,MIN(FIND({0,1,2,3,4,5,6,7,8,9},ASC(E5966)&amp;1234567890))-1)</f>
        <v>Rb</v>
      </c>
      <c r="G5966" s="25">
        <f t="shared" si="186"/>
        <v>8</v>
      </c>
      <c r="H5966" s="25">
        <f>VLOOKUP(F5966,Table!$A$2:$C$121,2,0)</f>
        <v>1</v>
      </c>
      <c r="I5966" s="26">
        <f>VLOOKUP(F5966,Table!$A$2:$C$121,3,0)</f>
        <v>5</v>
      </c>
      <c r="J5966" s="17" t="s">
        <v>13073</v>
      </c>
      <c r="K5966" s="25" t="str">
        <f>LEFT(J5966,MIN(FIND({0,1,2,3,4,5,6,7,8,9},ASC(J5966)&amp;1234567890))-1)</f>
        <v>Tl</v>
      </c>
      <c r="L5966" s="25">
        <f t="shared" si="187"/>
        <v>11</v>
      </c>
      <c r="M5966" s="25">
        <f>VLOOKUP(K5966,Table!$A$2:$C$121,2,0)</f>
        <v>13</v>
      </c>
      <c r="N5966" s="26">
        <f>VLOOKUP(K5966,Table!$A$2:$C$121,3,0)</f>
        <v>6</v>
      </c>
      <c r="O5966" s="13" t="str">
        <f>VLOOKUP(A5966,Table!$U$1:$V$230,2,0)</f>
        <v>Trigonal</v>
      </c>
      <c r="P5966" s="1"/>
    </row>
    <row r="5967" spans="1:16">
      <c r="A5967" s="12">
        <v>167</v>
      </c>
      <c r="B5967" s="12">
        <v>370033</v>
      </c>
      <c r="C5967" s="12" t="s">
        <v>6470</v>
      </c>
      <c r="D5967" s="12" t="s">
        <v>6515</v>
      </c>
      <c r="E5967" s="17" t="s">
        <v>13074</v>
      </c>
      <c r="F5967" s="25" t="str">
        <f>LEFT(E5967,MIN(FIND({0,1,2,3,4,5,6,7,8,9},ASC(E5967)&amp;1234567890))-1)</f>
        <v>Rb</v>
      </c>
      <c r="G5967" s="25">
        <f t="shared" si="186"/>
        <v>8</v>
      </c>
      <c r="H5967" s="25">
        <f>VLOOKUP(F5967,Table!$A$2:$C$121,2,0)</f>
        <v>1</v>
      </c>
      <c r="I5967" s="26">
        <f>VLOOKUP(F5967,Table!$A$2:$C$121,3,0)</f>
        <v>5</v>
      </c>
      <c r="J5967" s="17" t="s">
        <v>12204</v>
      </c>
      <c r="K5967" s="25" t="str">
        <f>LEFT(J5967,MIN(FIND({0,1,2,3,4,5,6,7,8,9},ASC(J5967)&amp;1234567890))-1)</f>
        <v>In</v>
      </c>
      <c r="L5967" s="25">
        <f t="shared" si="187"/>
        <v>11</v>
      </c>
      <c r="M5967" s="25">
        <f>VLOOKUP(K5967,Table!$A$2:$C$121,2,0)</f>
        <v>13</v>
      </c>
      <c r="N5967" s="26">
        <f>VLOOKUP(K5967,Table!$A$2:$C$121,3,0)</f>
        <v>5</v>
      </c>
      <c r="O5967" s="13" t="str">
        <f>VLOOKUP(A5967,Table!$U$1:$V$230,2,0)</f>
        <v>Trigonal</v>
      </c>
      <c r="P5967" s="1"/>
    </row>
    <row r="5968" spans="1:16">
      <c r="A5968" s="12">
        <v>167</v>
      </c>
      <c r="B5968" s="12">
        <v>154614</v>
      </c>
      <c r="C5968" s="12" t="s">
        <v>6470</v>
      </c>
      <c r="D5968" s="12" t="s">
        <v>6516</v>
      </c>
      <c r="E5968" s="17" t="s">
        <v>13075</v>
      </c>
      <c r="F5968" s="25" t="str">
        <f>LEFT(E5968,MIN(FIND({0,1,2,3,4,5,6,7,8,9},ASC(E5968)&amp;1234567890))-1)</f>
        <v>Zn</v>
      </c>
      <c r="G5968" s="25">
        <f t="shared" si="186"/>
        <v>3.83</v>
      </c>
      <c r="H5968" s="25">
        <f>VLOOKUP(F5968,Table!$A$2:$C$121,2,0)</f>
        <v>12</v>
      </c>
      <c r="I5968" s="26">
        <f>VLOOKUP(F5968,Table!$A$2:$C$121,3,0)</f>
        <v>4</v>
      </c>
      <c r="J5968" s="17" t="s">
        <v>11357</v>
      </c>
      <c r="K5968" s="25" t="str">
        <f>LEFT(J5968,MIN(FIND({0,1,2,3,4,5,6,7,8,9},ASC(J5968)&amp;1234567890))-1)</f>
        <v>Sb</v>
      </c>
      <c r="L5968" s="25">
        <f t="shared" si="187"/>
        <v>3</v>
      </c>
      <c r="M5968" s="25">
        <f>VLOOKUP(K5968,Table!$A$2:$C$121,2,0)</f>
        <v>15</v>
      </c>
      <c r="N5968" s="26">
        <f>VLOOKUP(K5968,Table!$A$2:$C$121,3,0)</f>
        <v>5</v>
      </c>
      <c r="O5968" s="13" t="str">
        <f>VLOOKUP(A5968,Table!$U$1:$V$230,2,0)</f>
        <v>Trigonal</v>
      </c>
      <c r="P5968" s="1"/>
    </row>
    <row r="5969" spans="1:16">
      <c r="A5969" s="12">
        <v>167</v>
      </c>
      <c r="B5969" s="12">
        <v>159090</v>
      </c>
      <c r="C5969" s="12" t="s">
        <v>6470</v>
      </c>
      <c r="D5969" s="12" t="s">
        <v>6517</v>
      </c>
      <c r="E5969" s="17" t="s">
        <v>13076</v>
      </c>
      <c r="F5969" s="25" t="str">
        <f>LEFT(E5969,MIN(FIND({0,1,2,3,4,5,6,7,8,9},ASC(E5969)&amp;1234567890))-1)</f>
        <v>Zn</v>
      </c>
      <c r="G5969" s="25">
        <f t="shared" si="186"/>
        <v>3.89</v>
      </c>
      <c r="H5969" s="25">
        <f>VLOOKUP(F5969,Table!$A$2:$C$121,2,0)</f>
        <v>12</v>
      </c>
      <c r="I5969" s="26">
        <f>VLOOKUP(F5969,Table!$A$2:$C$121,3,0)</f>
        <v>4</v>
      </c>
      <c r="J5969" s="17" t="s">
        <v>11357</v>
      </c>
      <c r="K5969" s="25" t="str">
        <f>LEFT(J5969,MIN(FIND({0,1,2,3,4,5,6,7,8,9},ASC(J5969)&amp;1234567890))-1)</f>
        <v>Sb</v>
      </c>
      <c r="L5969" s="25">
        <f t="shared" si="187"/>
        <v>3</v>
      </c>
      <c r="M5969" s="25">
        <f>VLOOKUP(K5969,Table!$A$2:$C$121,2,0)</f>
        <v>15</v>
      </c>
      <c r="N5969" s="26">
        <f>VLOOKUP(K5969,Table!$A$2:$C$121,3,0)</f>
        <v>5</v>
      </c>
      <c r="O5969" s="13" t="str">
        <f>VLOOKUP(A5969,Table!$U$1:$V$230,2,0)</f>
        <v>Trigonal</v>
      </c>
      <c r="P5969" s="1"/>
    </row>
    <row r="5970" spans="1:16">
      <c r="A5970" s="12">
        <v>167</v>
      </c>
      <c r="B5970" s="12">
        <v>162385</v>
      </c>
      <c r="C5970" s="12" t="s">
        <v>6470</v>
      </c>
      <c r="D5970" s="12" t="s">
        <v>6518</v>
      </c>
      <c r="E5970" s="17" t="s">
        <v>13077</v>
      </c>
      <c r="F5970" s="25" t="str">
        <f>LEFT(E5970,MIN(FIND({0,1,2,3,4,5,6,7,8,9},ASC(E5970)&amp;1234567890))-1)</f>
        <v>Zn</v>
      </c>
      <c r="G5970" s="25">
        <f t="shared" si="186"/>
        <v>3.8780000000000001</v>
      </c>
      <c r="H5970" s="25">
        <f>VLOOKUP(F5970,Table!$A$2:$C$121,2,0)</f>
        <v>12</v>
      </c>
      <c r="I5970" s="26">
        <f>VLOOKUP(F5970,Table!$A$2:$C$121,3,0)</f>
        <v>4</v>
      </c>
      <c r="J5970" s="17" t="s">
        <v>11357</v>
      </c>
      <c r="K5970" s="25" t="str">
        <f>LEFT(J5970,MIN(FIND({0,1,2,3,4,5,6,7,8,9},ASC(J5970)&amp;1234567890))-1)</f>
        <v>Sb</v>
      </c>
      <c r="L5970" s="25">
        <f t="shared" si="187"/>
        <v>3</v>
      </c>
      <c r="M5970" s="25">
        <f>VLOOKUP(K5970,Table!$A$2:$C$121,2,0)</f>
        <v>15</v>
      </c>
      <c r="N5970" s="26">
        <f>VLOOKUP(K5970,Table!$A$2:$C$121,3,0)</f>
        <v>5</v>
      </c>
      <c r="O5970" s="13" t="str">
        <f>VLOOKUP(A5970,Table!$U$1:$V$230,2,0)</f>
        <v>Trigonal</v>
      </c>
      <c r="P5970" s="1"/>
    </row>
    <row r="5971" spans="1:16">
      <c r="A5971" s="12">
        <v>167</v>
      </c>
      <c r="B5971" s="12">
        <v>164007</v>
      </c>
      <c r="C5971" s="12" t="s">
        <v>6470</v>
      </c>
      <c r="D5971" s="12" t="s">
        <v>6519</v>
      </c>
      <c r="E5971" s="17" t="s">
        <v>13078</v>
      </c>
      <c r="F5971" s="25" t="str">
        <f>LEFT(E5971,MIN(FIND({0,1,2,3,4,5,6,7,8,9},ASC(E5971)&amp;1234567890))-1)</f>
        <v>Fe</v>
      </c>
      <c r="G5971" s="25">
        <f t="shared" si="186"/>
        <v>1.92</v>
      </c>
      <c r="H5971" s="25">
        <f>VLOOKUP(F5971,Table!$A$2:$C$121,2,0)</f>
        <v>8</v>
      </c>
      <c r="I5971" s="26">
        <f>VLOOKUP(F5971,Table!$A$2:$C$121,3,0)</f>
        <v>4</v>
      </c>
      <c r="J5971" s="17" t="s">
        <v>59</v>
      </c>
      <c r="K5971" s="25" t="str">
        <f>LEFT(J5971,MIN(FIND({0,1,2,3,4,5,6,7,8,9},ASC(J5971)&amp;1234567890))-1)</f>
        <v>O</v>
      </c>
      <c r="L5971" s="25">
        <f t="shared" si="187"/>
        <v>3</v>
      </c>
      <c r="M5971" s="25">
        <f>VLOOKUP(K5971,Table!$A$2:$C$121,2,0)</f>
        <v>16</v>
      </c>
      <c r="N5971" s="26">
        <f>VLOOKUP(K5971,Table!$A$2:$C$121,3,0)</f>
        <v>2</v>
      </c>
      <c r="O5971" s="13" t="str">
        <f>VLOOKUP(A5971,Table!$U$1:$V$230,2,0)</f>
        <v>Trigonal</v>
      </c>
      <c r="P5971" s="1"/>
    </row>
    <row r="5972" spans="1:16">
      <c r="A5972" s="12">
        <v>167</v>
      </c>
      <c r="B5972" s="12">
        <v>164008</v>
      </c>
      <c r="C5972" s="12" t="s">
        <v>6470</v>
      </c>
      <c r="D5972" s="12" t="s">
        <v>6520</v>
      </c>
      <c r="E5972" s="17" t="s">
        <v>13079</v>
      </c>
      <c r="F5972" s="25" t="str">
        <f>LEFT(E5972,MIN(FIND({0,1,2,3,4,5,6,7,8,9},ASC(E5972)&amp;1234567890))-1)</f>
        <v>Fe</v>
      </c>
      <c r="G5972" s="25">
        <f t="shared" si="186"/>
        <v>1.984</v>
      </c>
      <c r="H5972" s="25">
        <f>VLOOKUP(F5972,Table!$A$2:$C$121,2,0)</f>
        <v>8</v>
      </c>
      <c r="I5972" s="26">
        <f>VLOOKUP(F5972,Table!$A$2:$C$121,3,0)</f>
        <v>4</v>
      </c>
      <c r="J5972" s="17" t="s">
        <v>59</v>
      </c>
      <c r="K5972" s="25" t="str">
        <f>LEFT(J5972,MIN(FIND({0,1,2,3,4,5,6,7,8,9},ASC(J5972)&amp;1234567890))-1)</f>
        <v>O</v>
      </c>
      <c r="L5972" s="25">
        <f t="shared" si="187"/>
        <v>3</v>
      </c>
      <c r="M5972" s="25">
        <f>VLOOKUP(K5972,Table!$A$2:$C$121,2,0)</f>
        <v>16</v>
      </c>
      <c r="N5972" s="26">
        <f>VLOOKUP(K5972,Table!$A$2:$C$121,3,0)</f>
        <v>2</v>
      </c>
      <c r="O5972" s="13" t="str">
        <f>VLOOKUP(A5972,Table!$U$1:$V$230,2,0)</f>
        <v>Trigonal</v>
      </c>
      <c r="P5972" s="1"/>
    </row>
    <row r="5973" spans="1:16">
      <c r="A5973" s="12">
        <v>167</v>
      </c>
      <c r="B5973" s="12">
        <v>164009</v>
      </c>
      <c r="C5973" s="12" t="s">
        <v>6470</v>
      </c>
      <c r="D5973" s="12" t="s">
        <v>6521</v>
      </c>
      <c r="E5973" s="17" t="s">
        <v>13080</v>
      </c>
      <c r="F5973" s="25" t="str">
        <f>LEFT(E5973,MIN(FIND({0,1,2,3,4,5,6,7,8,9},ASC(E5973)&amp;1234567890))-1)</f>
        <v>Fe</v>
      </c>
      <c r="G5973" s="25">
        <f t="shared" si="186"/>
        <v>1.9570000000000001</v>
      </c>
      <c r="H5973" s="25">
        <f>VLOOKUP(F5973,Table!$A$2:$C$121,2,0)</f>
        <v>8</v>
      </c>
      <c r="I5973" s="26">
        <f>VLOOKUP(F5973,Table!$A$2:$C$121,3,0)</f>
        <v>4</v>
      </c>
      <c r="J5973" s="17" t="s">
        <v>59</v>
      </c>
      <c r="K5973" s="25" t="str">
        <f>LEFT(J5973,MIN(FIND({0,1,2,3,4,5,6,7,8,9},ASC(J5973)&amp;1234567890))-1)</f>
        <v>O</v>
      </c>
      <c r="L5973" s="25">
        <f t="shared" si="187"/>
        <v>3</v>
      </c>
      <c r="M5973" s="25">
        <f>VLOOKUP(K5973,Table!$A$2:$C$121,2,0)</f>
        <v>16</v>
      </c>
      <c r="N5973" s="26">
        <f>VLOOKUP(K5973,Table!$A$2:$C$121,3,0)</f>
        <v>2</v>
      </c>
      <c r="O5973" s="13" t="str">
        <f>VLOOKUP(A5973,Table!$U$1:$V$230,2,0)</f>
        <v>Trigonal</v>
      </c>
      <c r="P5973" s="1"/>
    </row>
    <row r="5974" spans="1:16">
      <c r="A5974" s="12">
        <v>167</v>
      </c>
      <c r="B5974" s="12">
        <v>164010</v>
      </c>
      <c r="C5974" s="12" t="s">
        <v>6470</v>
      </c>
      <c r="D5974" s="12" t="s">
        <v>6522</v>
      </c>
      <c r="E5974" s="17" t="s">
        <v>13081</v>
      </c>
      <c r="F5974" s="25" t="str">
        <f>LEFT(E5974,MIN(FIND({0,1,2,3,4,5,6,7,8,9},ASC(E5974)&amp;1234567890))-1)</f>
        <v>Fe</v>
      </c>
      <c r="G5974" s="25">
        <f t="shared" si="186"/>
        <v>1.9870000000000001</v>
      </c>
      <c r="H5974" s="25">
        <f>VLOOKUP(F5974,Table!$A$2:$C$121,2,0)</f>
        <v>8</v>
      </c>
      <c r="I5974" s="26">
        <f>VLOOKUP(F5974,Table!$A$2:$C$121,3,0)</f>
        <v>4</v>
      </c>
      <c r="J5974" s="17" t="s">
        <v>59</v>
      </c>
      <c r="K5974" s="25" t="str">
        <f>LEFT(J5974,MIN(FIND({0,1,2,3,4,5,6,7,8,9},ASC(J5974)&amp;1234567890))-1)</f>
        <v>O</v>
      </c>
      <c r="L5974" s="25">
        <f t="shared" si="187"/>
        <v>3</v>
      </c>
      <c r="M5974" s="25">
        <f>VLOOKUP(K5974,Table!$A$2:$C$121,2,0)</f>
        <v>16</v>
      </c>
      <c r="N5974" s="26">
        <f>VLOOKUP(K5974,Table!$A$2:$C$121,3,0)</f>
        <v>2</v>
      </c>
      <c r="O5974" s="13" t="str">
        <f>VLOOKUP(A5974,Table!$U$1:$V$230,2,0)</f>
        <v>Trigonal</v>
      </c>
      <c r="P5974" s="1"/>
    </row>
    <row r="5975" spans="1:16">
      <c r="A5975" s="12">
        <v>167</v>
      </c>
      <c r="B5975" s="12">
        <v>165305</v>
      </c>
      <c r="C5975" s="12" t="s">
        <v>6470</v>
      </c>
      <c r="D5975" s="12" t="s">
        <v>6523</v>
      </c>
      <c r="E5975" s="17" t="s">
        <v>13082</v>
      </c>
      <c r="F5975" s="25" t="str">
        <f>LEFT(E5975,MIN(FIND({0,1,2,3,4,5,6,7,8,9},ASC(E5975)&amp;1234567890))-1)</f>
        <v>Cs</v>
      </c>
      <c r="G5975" s="25">
        <f t="shared" si="186"/>
        <v>8</v>
      </c>
      <c r="H5975" s="25">
        <f>VLOOKUP(F5975,Table!$A$2:$C$121,2,0)</f>
        <v>1</v>
      </c>
      <c r="I5975" s="26">
        <f>VLOOKUP(F5975,Table!$A$2:$C$121,3,0)</f>
        <v>6</v>
      </c>
      <c r="J5975" s="17" t="s">
        <v>13083</v>
      </c>
      <c r="K5975" s="25" t="str">
        <f>LEFT(J5975,MIN(FIND({0,1,2,3,4,5,6,7,8,9},ASC(J5975)&amp;1234567890))-1)</f>
        <v>Ga</v>
      </c>
      <c r="L5975" s="25">
        <f t="shared" si="187"/>
        <v>11</v>
      </c>
      <c r="M5975" s="25">
        <f>VLOOKUP(K5975,Table!$A$2:$C$121,2,0)</f>
        <v>13</v>
      </c>
      <c r="N5975" s="26">
        <f>VLOOKUP(K5975,Table!$A$2:$C$121,3,0)</f>
        <v>4</v>
      </c>
      <c r="O5975" s="13" t="str">
        <f>VLOOKUP(A5975,Table!$U$1:$V$230,2,0)</f>
        <v>Trigonal</v>
      </c>
      <c r="P5975" s="1"/>
    </row>
    <row r="5976" spans="1:16">
      <c r="A5976" s="12">
        <v>167</v>
      </c>
      <c r="B5976" s="12">
        <v>166852</v>
      </c>
      <c r="C5976" s="12" t="s">
        <v>6470</v>
      </c>
      <c r="D5976" s="12" t="s">
        <v>1636</v>
      </c>
      <c r="E5976" s="17" t="s">
        <v>614</v>
      </c>
      <c r="F5976" s="25" t="str">
        <f>LEFT(E5976,MIN(FIND({0,1,2,3,4,5,6,7,8,9},ASC(E5976)&amp;1234567890))-1)</f>
        <v>C</v>
      </c>
      <c r="G5976" s="25">
        <f t="shared" si="186"/>
        <v>1</v>
      </c>
      <c r="H5976" s="25">
        <f>VLOOKUP(F5976,Table!$A$2:$C$121,2,0)</f>
        <v>14</v>
      </c>
      <c r="I5976" s="26">
        <f>VLOOKUP(F5976,Table!$A$2:$C$121,3,0)</f>
        <v>2</v>
      </c>
      <c r="J5976" s="17" t="s">
        <v>32</v>
      </c>
      <c r="K5976" s="25" t="str">
        <f>LEFT(J5976,MIN(FIND({0,1,2,3,4,5,6,7,8,9},ASC(J5976)&amp;1234567890))-1)</f>
        <v>O</v>
      </c>
      <c r="L5976" s="25">
        <f t="shared" si="187"/>
        <v>2</v>
      </c>
      <c r="M5976" s="25">
        <f>VLOOKUP(K5976,Table!$A$2:$C$121,2,0)</f>
        <v>16</v>
      </c>
      <c r="N5976" s="26">
        <f>VLOOKUP(K5976,Table!$A$2:$C$121,3,0)</f>
        <v>2</v>
      </c>
      <c r="O5976" s="13" t="str">
        <f>VLOOKUP(A5976,Table!$U$1:$V$230,2,0)</f>
        <v>Trigonal</v>
      </c>
      <c r="P5976" s="1"/>
    </row>
    <row r="5977" spans="1:16">
      <c r="A5977" s="12">
        <v>167</v>
      </c>
      <c r="B5977" s="12">
        <v>188998</v>
      </c>
      <c r="C5977" s="12" t="s">
        <v>6470</v>
      </c>
      <c r="D5977" s="12" t="s">
        <v>6524</v>
      </c>
      <c r="E5977" s="17" t="s">
        <v>428</v>
      </c>
      <c r="F5977" s="25" t="str">
        <f>LEFT(E5977,MIN(FIND({0,1,2,3,4,5,6,7,8,9},ASC(E5977)&amp;1234567890))-1)</f>
        <v>Eu</v>
      </c>
      <c r="G5977" s="25">
        <f t="shared" si="186"/>
        <v>1</v>
      </c>
      <c r="H5977" s="25">
        <f>VLOOKUP(F5977,Table!$A$2:$C$121,2,0)</f>
        <v>3</v>
      </c>
      <c r="I5977" s="26">
        <f>VLOOKUP(F5977,Table!$A$2:$C$121,3,0)</f>
        <v>6</v>
      </c>
      <c r="J5977" s="17" t="s">
        <v>11414</v>
      </c>
      <c r="K5977" s="25" t="str">
        <f>LEFT(J5977,MIN(FIND({0,1,2,3,4,5,6,7,8,9},ASC(J5977)&amp;1234567890))-1)</f>
        <v>H</v>
      </c>
      <c r="L5977" s="25">
        <f t="shared" si="187"/>
        <v>1</v>
      </c>
      <c r="M5977" s="25">
        <f>VLOOKUP(K5977,Table!$A$2:$C$121,2,0)</f>
        <v>1</v>
      </c>
      <c r="N5977" s="26">
        <f>VLOOKUP(K5977,Table!$A$2:$C$121,3,0)</f>
        <v>1</v>
      </c>
      <c r="O5977" s="13" t="str">
        <f>VLOOKUP(A5977,Table!$U$1:$V$230,2,0)</f>
        <v>Trigonal</v>
      </c>
      <c r="P5977" s="1"/>
    </row>
    <row r="5978" spans="1:16">
      <c r="A5978" s="12">
        <v>167</v>
      </c>
      <c r="B5978" s="12">
        <v>190973</v>
      </c>
      <c r="C5978" s="12" t="s">
        <v>6470</v>
      </c>
      <c r="D5978" s="12" t="s">
        <v>6525</v>
      </c>
      <c r="E5978" s="17" t="s">
        <v>13084</v>
      </c>
      <c r="F5978" s="25" t="str">
        <f>LEFT(E5978,MIN(FIND({0,1,2,3,4,5,6,7,8,9},ASC(E5978)&amp;1234567890))-1)</f>
        <v>Zn</v>
      </c>
      <c r="G5978" s="25">
        <f t="shared" si="186"/>
        <v>3.09</v>
      </c>
      <c r="H5978" s="25">
        <f>VLOOKUP(F5978,Table!$A$2:$C$121,2,0)</f>
        <v>12</v>
      </c>
      <c r="I5978" s="26">
        <f>VLOOKUP(F5978,Table!$A$2:$C$121,3,0)</f>
        <v>4</v>
      </c>
      <c r="J5978" s="17" t="s">
        <v>13085</v>
      </c>
      <c r="K5978" s="25" t="str">
        <f>LEFT(J5978,MIN(FIND({0,1,2,3,4,5,6,7,8,9},ASC(J5978)&amp;1234567890))-1)</f>
        <v>Sb</v>
      </c>
      <c r="L5978" s="25">
        <f t="shared" si="187"/>
        <v>2.5</v>
      </c>
      <c r="M5978" s="25">
        <f>VLOOKUP(K5978,Table!$A$2:$C$121,2,0)</f>
        <v>15</v>
      </c>
      <c r="N5978" s="26">
        <f>VLOOKUP(K5978,Table!$A$2:$C$121,3,0)</f>
        <v>5</v>
      </c>
      <c r="O5978" s="13" t="str">
        <f>VLOOKUP(A5978,Table!$U$1:$V$230,2,0)</f>
        <v>Trigonal</v>
      </c>
      <c r="P5978" s="1"/>
    </row>
    <row r="5979" spans="1:16">
      <c r="A5979" s="12">
        <v>167</v>
      </c>
      <c r="B5979" s="12">
        <v>191376</v>
      </c>
      <c r="C5979" s="12" t="s">
        <v>6470</v>
      </c>
      <c r="D5979" s="12" t="s">
        <v>6526</v>
      </c>
      <c r="E5979" s="17" t="s">
        <v>13086</v>
      </c>
      <c r="F5979" s="25" t="str">
        <f>LEFT(E5979,MIN(FIND({0,1,2,3,4,5,6,7,8,9},ASC(E5979)&amp;1234567890))-1)</f>
        <v>Zn</v>
      </c>
      <c r="G5979" s="25">
        <f t="shared" si="186"/>
        <v>3.88</v>
      </c>
      <c r="H5979" s="25">
        <f>VLOOKUP(F5979,Table!$A$2:$C$121,2,0)</f>
        <v>12</v>
      </c>
      <c r="I5979" s="26">
        <f>VLOOKUP(F5979,Table!$A$2:$C$121,3,0)</f>
        <v>4</v>
      </c>
      <c r="J5979" s="17" t="s">
        <v>11357</v>
      </c>
      <c r="K5979" s="25" t="str">
        <f>LEFT(J5979,MIN(FIND({0,1,2,3,4,5,6,7,8,9},ASC(J5979)&amp;1234567890))-1)</f>
        <v>Sb</v>
      </c>
      <c r="L5979" s="25">
        <f t="shared" si="187"/>
        <v>3</v>
      </c>
      <c r="M5979" s="25">
        <f>VLOOKUP(K5979,Table!$A$2:$C$121,2,0)</f>
        <v>15</v>
      </c>
      <c r="N5979" s="26">
        <f>VLOOKUP(K5979,Table!$A$2:$C$121,3,0)</f>
        <v>5</v>
      </c>
      <c r="O5979" s="13" t="str">
        <f>VLOOKUP(A5979,Table!$U$1:$V$230,2,0)</f>
        <v>Trigonal</v>
      </c>
      <c r="P5979" s="1"/>
    </row>
    <row r="5980" spans="1:16">
      <c r="A5980" s="12">
        <v>167</v>
      </c>
      <c r="B5980" s="12">
        <v>55398</v>
      </c>
      <c r="C5980" s="12" t="s">
        <v>6470</v>
      </c>
      <c r="D5980" s="12" t="s">
        <v>6527</v>
      </c>
      <c r="E5980" s="17" t="s">
        <v>13087</v>
      </c>
      <c r="F5980" s="25" t="str">
        <f>LEFT(E5980,MIN(FIND({0,1,2,3,4,5,6,7,8,9},ASC(E5980)&amp;1234567890))-1)</f>
        <v>Zn</v>
      </c>
      <c r="G5980" s="25">
        <f t="shared" si="186"/>
        <v>5.38</v>
      </c>
      <c r="H5980" s="25">
        <f>VLOOKUP(F5980,Table!$A$2:$C$121,2,0)</f>
        <v>12</v>
      </c>
      <c r="I5980" s="26">
        <f>VLOOKUP(F5980,Table!$A$2:$C$121,3,0)</f>
        <v>4</v>
      </c>
      <c r="J5980" s="17" t="s">
        <v>11350</v>
      </c>
      <c r="K5980" s="25" t="str">
        <f>LEFT(J5980,MIN(FIND({0,1,2,3,4,5,6,7,8,9},ASC(J5980)&amp;1234567890))-1)</f>
        <v>Sb</v>
      </c>
      <c r="L5980" s="25">
        <f t="shared" si="187"/>
        <v>5</v>
      </c>
      <c r="M5980" s="25">
        <f>VLOOKUP(K5980,Table!$A$2:$C$121,2,0)</f>
        <v>15</v>
      </c>
      <c r="N5980" s="26">
        <f>VLOOKUP(K5980,Table!$A$2:$C$121,3,0)</f>
        <v>5</v>
      </c>
      <c r="O5980" s="13" t="str">
        <f>VLOOKUP(A5980,Table!$U$1:$V$230,2,0)</f>
        <v>Trigonal</v>
      </c>
      <c r="P5980" s="1"/>
    </row>
    <row r="5981" spans="1:16">
      <c r="A5981" s="12">
        <v>167</v>
      </c>
      <c r="B5981" s="12">
        <v>55400</v>
      </c>
      <c r="C5981" s="12" t="s">
        <v>6470</v>
      </c>
      <c r="D5981" s="12" t="s">
        <v>6528</v>
      </c>
      <c r="E5981" s="17" t="s">
        <v>13088</v>
      </c>
      <c r="F5981" s="25" t="str">
        <f>LEFT(E5981,MIN(FIND({0,1,2,3,4,5,6,7,8,9},ASC(E5981)&amp;1234567890))-1)</f>
        <v>Zn</v>
      </c>
      <c r="G5981" s="25">
        <f t="shared" si="186"/>
        <v>5.64</v>
      </c>
      <c r="H5981" s="25">
        <f>VLOOKUP(F5981,Table!$A$2:$C$121,2,0)</f>
        <v>12</v>
      </c>
      <c r="I5981" s="26">
        <f>VLOOKUP(F5981,Table!$A$2:$C$121,3,0)</f>
        <v>4</v>
      </c>
      <c r="J5981" s="17" t="s">
        <v>11350</v>
      </c>
      <c r="K5981" s="25" t="str">
        <f>LEFT(J5981,MIN(FIND({0,1,2,3,4,5,6,7,8,9},ASC(J5981)&amp;1234567890))-1)</f>
        <v>Sb</v>
      </c>
      <c r="L5981" s="25">
        <f t="shared" si="187"/>
        <v>5</v>
      </c>
      <c r="M5981" s="25">
        <f>VLOOKUP(K5981,Table!$A$2:$C$121,2,0)</f>
        <v>15</v>
      </c>
      <c r="N5981" s="26">
        <f>VLOOKUP(K5981,Table!$A$2:$C$121,3,0)</f>
        <v>5</v>
      </c>
      <c r="O5981" s="13" t="str">
        <f>VLOOKUP(A5981,Table!$U$1:$V$230,2,0)</f>
        <v>Trigonal</v>
      </c>
      <c r="P5981" s="1"/>
    </row>
    <row r="5982" spans="1:16">
      <c r="A5982" s="12">
        <v>167</v>
      </c>
      <c r="B5982" s="12">
        <v>5010</v>
      </c>
      <c r="C5982" s="12" t="s">
        <v>6470</v>
      </c>
      <c r="D5982" s="12" t="s">
        <v>5540</v>
      </c>
      <c r="E5982" s="17" t="s">
        <v>12129</v>
      </c>
      <c r="F5982" s="25" t="str">
        <f>LEFT(E5982,MIN(FIND({0,1,2,3,4,5,6,7,8,9},ASC(E5982)&amp;1234567890))-1)</f>
        <v>Pd</v>
      </c>
      <c r="G5982" s="25">
        <f t="shared" si="186"/>
        <v>8</v>
      </c>
      <c r="H5982" s="25">
        <f>VLOOKUP(F5982,Table!$A$2:$C$121,2,0)</f>
        <v>10</v>
      </c>
      <c r="I5982" s="26">
        <f>VLOOKUP(F5982,Table!$A$2:$C$121,3,0)</f>
        <v>5</v>
      </c>
      <c r="J5982" s="17" t="s">
        <v>11357</v>
      </c>
      <c r="K5982" s="25" t="str">
        <f>LEFT(J5982,MIN(FIND({0,1,2,3,4,5,6,7,8,9},ASC(J5982)&amp;1234567890))-1)</f>
        <v>Sb</v>
      </c>
      <c r="L5982" s="25">
        <f t="shared" si="187"/>
        <v>3</v>
      </c>
      <c r="M5982" s="25">
        <f>VLOOKUP(K5982,Table!$A$2:$C$121,2,0)</f>
        <v>15</v>
      </c>
      <c r="N5982" s="26">
        <f>VLOOKUP(K5982,Table!$A$2:$C$121,3,0)</f>
        <v>5</v>
      </c>
      <c r="O5982" s="13" t="str">
        <f>VLOOKUP(A5982,Table!$U$1:$V$230,2,0)</f>
        <v>Trigonal</v>
      </c>
      <c r="P5982" s="1"/>
    </row>
    <row r="5983" spans="1:16">
      <c r="A5983" s="12">
        <v>167</v>
      </c>
      <c r="B5983" s="12">
        <v>193394</v>
      </c>
      <c r="C5983" s="12" t="s">
        <v>6470</v>
      </c>
      <c r="D5983" s="12" t="s">
        <v>6529</v>
      </c>
      <c r="E5983" s="17" t="s">
        <v>12067</v>
      </c>
      <c r="F5983" s="25" t="str">
        <f>LEFT(E5983,MIN(FIND({0,1,2,3,4,5,6,7,8,9},ASC(E5983)&amp;1234567890))-1)</f>
        <v>Al</v>
      </c>
      <c r="G5983" s="25">
        <f t="shared" si="186"/>
        <v>6</v>
      </c>
      <c r="H5983" s="25">
        <f>VLOOKUP(F5983,Table!$A$2:$C$121,2,0)</f>
        <v>13</v>
      </c>
      <c r="I5983" s="26">
        <f>VLOOKUP(F5983,Table!$A$2:$C$121,3,0)</f>
        <v>3</v>
      </c>
      <c r="J5983" s="17" t="s">
        <v>11402</v>
      </c>
      <c r="K5983" s="25" t="str">
        <f>LEFT(J5983,MIN(FIND({0,1,2,3,4,5,6,7,8,9},ASC(J5983)&amp;1234567890))-1)</f>
        <v>Ge</v>
      </c>
      <c r="L5983" s="25">
        <f t="shared" si="187"/>
        <v>5</v>
      </c>
      <c r="M5983" s="25">
        <f>VLOOKUP(K5983,Table!$A$2:$C$121,2,0)</f>
        <v>14</v>
      </c>
      <c r="N5983" s="26">
        <f>VLOOKUP(K5983,Table!$A$2:$C$121,3,0)</f>
        <v>4</v>
      </c>
      <c r="O5983" s="13" t="str">
        <f>VLOOKUP(A5983,Table!$U$1:$V$230,2,0)</f>
        <v>Trigonal</v>
      </c>
      <c r="P5983" s="1"/>
    </row>
    <row r="5984" spans="1:16">
      <c r="A5984" s="12">
        <v>167</v>
      </c>
      <c r="B5984" s="12">
        <v>194276</v>
      </c>
      <c r="C5984" s="12" t="s">
        <v>6478</v>
      </c>
      <c r="D5984" s="12" t="s">
        <v>5730</v>
      </c>
      <c r="E5984" s="17" t="s">
        <v>11874</v>
      </c>
      <c r="F5984" s="25" t="str">
        <f>LEFT(E5984,MIN(FIND({0,1,2,3,4,5,6,7,8,9},ASC(E5984)&amp;1234567890))-1)</f>
        <v>Sc</v>
      </c>
      <c r="G5984" s="25">
        <f t="shared" si="186"/>
        <v>1</v>
      </c>
      <c r="H5984" s="25">
        <f>VLOOKUP(F5984,Table!$A$2:$C$121,2,0)</f>
        <v>3</v>
      </c>
      <c r="I5984" s="26">
        <f>VLOOKUP(F5984,Table!$A$2:$C$121,3,0)</f>
        <v>4</v>
      </c>
      <c r="J5984" s="17" t="s">
        <v>365</v>
      </c>
      <c r="K5984" s="25" t="str">
        <f>LEFT(J5984,MIN(FIND({0,1,2,3,4,5,6,7,8,9},ASC(J5984)&amp;1234567890))-1)</f>
        <v>F</v>
      </c>
      <c r="L5984" s="25">
        <f t="shared" si="187"/>
        <v>3</v>
      </c>
      <c r="M5984" s="25">
        <f>VLOOKUP(K5984,Table!$A$2:$C$121,2,0)</f>
        <v>17</v>
      </c>
      <c r="N5984" s="26">
        <f>VLOOKUP(K5984,Table!$A$2:$C$121,3,0)</f>
        <v>2</v>
      </c>
      <c r="O5984" s="13" t="str">
        <f>VLOOKUP(A5984,Table!$U$1:$V$230,2,0)</f>
        <v>Trigonal</v>
      </c>
      <c r="P5984" s="1"/>
    </row>
    <row r="5985" spans="1:16">
      <c r="A5985" s="12">
        <v>175</v>
      </c>
      <c r="B5985" s="12">
        <v>1832</v>
      </c>
      <c r="C5985" s="12" t="s">
        <v>6553</v>
      </c>
      <c r="D5985" s="12" t="s">
        <v>6554</v>
      </c>
      <c r="E5985" s="17" t="s">
        <v>13089</v>
      </c>
      <c r="F5985" s="25" t="str">
        <f>LEFT(E5985,MIN(FIND({0,1,2,3,4,5,6,7,8,9},ASC(E5985)&amp;1234567890))-1)</f>
        <v>Cu</v>
      </c>
      <c r="G5985" s="25">
        <f t="shared" si="186"/>
        <v>51</v>
      </c>
      <c r="H5985" s="25">
        <f>VLOOKUP(F5985,Table!$A$2:$C$121,2,0)</f>
        <v>11</v>
      </c>
      <c r="I5985" s="26">
        <f>VLOOKUP(F5985,Table!$A$2:$C$121,3,0)</f>
        <v>4</v>
      </c>
      <c r="J5985" s="17" t="s">
        <v>13090</v>
      </c>
      <c r="K5985" s="25" t="str">
        <f>LEFT(J5985,MIN(FIND({0,1,2,3,4,5,6,7,8,9},ASC(J5985)&amp;1234567890))-1)</f>
        <v>Hf</v>
      </c>
      <c r="L5985" s="25">
        <f t="shared" si="187"/>
        <v>14</v>
      </c>
      <c r="M5985" s="25">
        <f>VLOOKUP(K5985,Table!$A$2:$C$121,2,0)</f>
        <v>4</v>
      </c>
      <c r="N5985" s="26">
        <f>VLOOKUP(K5985,Table!$A$2:$C$121,3,0)</f>
        <v>6</v>
      </c>
      <c r="O5985" s="13" t="str">
        <f>VLOOKUP(A5985,Table!$U$1:$V$230,2,0)</f>
        <v>Hexagonal</v>
      </c>
      <c r="P5985" s="1"/>
    </row>
    <row r="5986" spans="1:16">
      <c r="A5986" s="12">
        <v>175</v>
      </c>
      <c r="B5986" s="12">
        <v>9085</v>
      </c>
      <c r="C5986" s="12" t="s">
        <v>6553</v>
      </c>
      <c r="D5986" s="12" t="s">
        <v>6555</v>
      </c>
      <c r="E5986" s="17" t="s">
        <v>11306</v>
      </c>
      <c r="F5986" s="25" t="str">
        <f>LEFT(E5986,MIN(FIND({0,1,2,3,4,5,6,7,8,9},ASC(E5986)&amp;1234567890))-1)</f>
        <v>Gd</v>
      </c>
      <c r="G5986" s="25">
        <f t="shared" si="186"/>
        <v>1</v>
      </c>
      <c r="H5986" s="25">
        <f>VLOOKUP(F5986,Table!$A$2:$C$121,2,0)</f>
        <v>3</v>
      </c>
      <c r="I5986" s="26">
        <f>VLOOKUP(F5986,Table!$A$2:$C$121,3,0)</f>
        <v>6</v>
      </c>
      <c r="J5986" s="17" t="s">
        <v>13091</v>
      </c>
      <c r="K5986" s="25" t="str">
        <f>LEFT(J5986,MIN(FIND({0,1,2,3,4,5,6,7,8,9},ASC(J5986)&amp;1234567890))-1)</f>
        <v>Ag</v>
      </c>
      <c r="L5986" s="25">
        <f t="shared" si="187"/>
        <v>3.63</v>
      </c>
      <c r="M5986" s="25">
        <f>VLOOKUP(K5986,Table!$A$2:$C$121,2,0)</f>
        <v>11</v>
      </c>
      <c r="N5986" s="26">
        <f>VLOOKUP(K5986,Table!$A$2:$C$121,3,0)</f>
        <v>5</v>
      </c>
      <c r="O5986" s="13" t="str">
        <f>VLOOKUP(A5986,Table!$U$1:$V$230,2,0)</f>
        <v>Hexagonal</v>
      </c>
      <c r="P5986" s="1"/>
    </row>
    <row r="5987" spans="1:16">
      <c r="A5987" s="12">
        <v>175</v>
      </c>
      <c r="B5987" s="12">
        <v>201244</v>
      </c>
      <c r="C5987" s="12" t="s">
        <v>6553</v>
      </c>
      <c r="D5987" s="12" t="s">
        <v>6556</v>
      </c>
      <c r="E5987" s="17" t="s">
        <v>13092</v>
      </c>
      <c r="F5987" s="25" t="str">
        <f>LEFT(E5987,MIN(FIND({0,1,2,3,4,5,6,7,8,9},ASC(E5987)&amp;1234567890))-1)</f>
        <v>Ta</v>
      </c>
      <c r="G5987" s="25">
        <f t="shared" si="186"/>
        <v>1.52</v>
      </c>
      <c r="H5987" s="25">
        <f>VLOOKUP(F5987,Table!$A$2:$C$121,2,0)</f>
        <v>5</v>
      </c>
      <c r="I5987" s="26">
        <f>VLOOKUP(F5987,Table!$A$2:$C$121,3,0)</f>
        <v>6</v>
      </c>
      <c r="J5987" s="17" t="s">
        <v>13093</v>
      </c>
      <c r="K5987" s="25" t="str">
        <f>LEFT(J5987,MIN(FIND({0,1,2,3,4,5,6,7,8,9},ASC(J5987)&amp;1234567890))-1)</f>
        <v>O</v>
      </c>
      <c r="L5987" s="25">
        <f t="shared" si="187"/>
        <v>3.12</v>
      </c>
      <c r="M5987" s="25">
        <f>VLOOKUP(K5987,Table!$A$2:$C$121,2,0)</f>
        <v>16</v>
      </c>
      <c r="N5987" s="26">
        <f>VLOOKUP(K5987,Table!$A$2:$C$121,3,0)</f>
        <v>2</v>
      </c>
      <c r="O5987" s="13" t="str">
        <f>VLOOKUP(A5987,Table!$U$1:$V$230,2,0)</f>
        <v>Hexagonal</v>
      </c>
      <c r="P5987" s="1"/>
    </row>
    <row r="5988" spans="1:16">
      <c r="A5988" s="12">
        <v>175</v>
      </c>
      <c r="B5988" s="12">
        <v>58484</v>
      </c>
      <c r="C5988" s="12" t="s">
        <v>6553</v>
      </c>
      <c r="D5988" s="12" t="s">
        <v>6557</v>
      </c>
      <c r="E5988" s="17" t="s">
        <v>13094</v>
      </c>
      <c r="F5988" s="25" t="str">
        <f>LEFT(E5988,MIN(FIND({0,1,2,3,4,5,6,7,8,9},ASC(E5988)&amp;1234567890))-1)</f>
        <v>Au</v>
      </c>
      <c r="G5988" s="25">
        <f t="shared" si="186"/>
        <v>50.82</v>
      </c>
      <c r="H5988" s="25">
        <f>VLOOKUP(F5988,Table!$A$2:$C$121,2,0)</f>
        <v>11</v>
      </c>
      <c r="I5988" s="26">
        <f>VLOOKUP(F5988,Table!$A$2:$C$121,3,0)</f>
        <v>6</v>
      </c>
      <c r="J5988" s="17" t="s">
        <v>13095</v>
      </c>
      <c r="K5988" s="25" t="str">
        <f>LEFT(J5988,MIN(FIND({0,1,2,3,4,5,6,7,8,9},ASC(J5988)&amp;1234567890))-1)</f>
        <v>Ho</v>
      </c>
      <c r="L5988" s="25">
        <f t="shared" si="187"/>
        <v>14</v>
      </c>
      <c r="M5988" s="25">
        <f>VLOOKUP(K5988,Table!$A$2:$C$121,2,0)</f>
        <v>3</v>
      </c>
      <c r="N5988" s="26">
        <f>VLOOKUP(K5988,Table!$A$2:$C$121,3,0)</f>
        <v>6</v>
      </c>
      <c r="O5988" s="13" t="str">
        <f>VLOOKUP(A5988,Table!$U$1:$V$230,2,0)</f>
        <v>Hexagonal</v>
      </c>
      <c r="P5988" s="1"/>
    </row>
    <row r="5989" spans="1:16">
      <c r="A5989" s="12">
        <v>175</v>
      </c>
      <c r="B5989" s="12">
        <v>58610</v>
      </c>
      <c r="C5989" s="12" t="s">
        <v>6553</v>
      </c>
      <c r="D5989" s="12" t="s">
        <v>6558</v>
      </c>
      <c r="E5989" s="17" t="s">
        <v>13096</v>
      </c>
      <c r="F5989" s="25" t="str">
        <f>LEFT(E5989,MIN(FIND({0,1,2,3,4,5,6,7,8,9},ASC(E5989)&amp;1234567890))-1)</f>
        <v>Au</v>
      </c>
      <c r="G5989" s="25">
        <f t="shared" si="186"/>
        <v>51</v>
      </c>
      <c r="H5989" s="25">
        <f>VLOOKUP(F5989,Table!$A$2:$C$121,2,0)</f>
        <v>11</v>
      </c>
      <c r="I5989" s="26">
        <f>VLOOKUP(F5989,Table!$A$2:$C$121,3,0)</f>
        <v>6</v>
      </c>
      <c r="J5989" s="17" t="s">
        <v>13097</v>
      </c>
      <c r="K5989" s="25" t="str">
        <f>LEFT(J5989,MIN(FIND({0,1,2,3,4,5,6,7,8,9},ASC(J5989)&amp;1234567890))-1)</f>
        <v>U</v>
      </c>
      <c r="L5989" s="25">
        <f t="shared" si="187"/>
        <v>14</v>
      </c>
      <c r="M5989" s="25">
        <f>VLOOKUP(K5989,Table!$A$2:$C$121,2,0)</f>
        <v>3</v>
      </c>
      <c r="N5989" s="26">
        <f>VLOOKUP(K5989,Table!$A$2:$C$121,3,0)</f>
        <v>7</v>
      </c>
      <c r="O5989" s="13" t="str">
        <f>VLOOKUP(A5989,Table!$U$1:$V$230,2,0)</f>
        <v>Hexagonal</v>
      </c>
      <c r="P5989" s="1"/>
    </row>
    <row r="5990" spans="1:16">
      <c r="A5990" s="12">
        <v>175</v>
      </c>
      <c r="B5990" s="12">
        <v>102129</v>
      </c>
      <c r="C5990" s="12" t="s">
        <v>6553</v>
      </c>
      <c r="D5990" s="12" t="s">
        <v>6559</v>
      </c>
      <c r="E5990" s="17" t="s">
        <v>13098</v>
      </c>
      <c r="F5990" s="25" t="str">
        <f>LEFT(E5990,MIN(FIND({0,1,2,3,4,5,6,7,8,9},ASC(E5990)&amp;1234567890))-1)</f>
        <v>Ce</v>
      </c>
      <c r="G5990" s="25">
        <f t="shared" si="186"/>
        <v>14</v>
      </c>
      <c r="H5990" s="25">
        <f>VLOOKUP(F5990,Table!$A$2:$C$121,2,0)</f>
        <v>3</v>
      </c>
      <c r="I5990" s="26">
        <f>VLOOKUP(F5990,Table!$A$2:$C$121,3,0)</f>
        <v>6</v>
      </c>
      <c r="J5990" s="17" t="s">
        <v>13099</v>
      </c>
      <c r="K5990" s="25" t="str">
        <f>LEFT(J5990,MIN(FIND({0,1,2,3,4,5,6,7,8,9},ASC(J5990)&amp;1234567890))-1)</f>
        <v>Cu</v>
      </c>
      <c r="L5990" s="25">
        <f t="shared" si="187"/>
        <v>50.92</v>
      </c>
      <c r="M5990" s="25">
        <f>VLOOKUP(K5990,Table!$A$2:$C$121,2,0)</f>
        <v>11</v>
      </c>
      <c r="N5990" s="26">
        <f>VLOOKUP(K5990,Table!$A$2:$C$121,3,0)</f>
        <v>4</v>
      </c>
      <c r="O5990" s="13" t="str">
        <f>VLOOKUP(A5990,Table!$U$1:$V$230,2,0)</f>
        <v>Hexagonal</v>
      </c>
      <c r="P5990" s="1"/>
    </row>
    <row r="5991" spans="1:16">
      <c r="A5991" s="12">
        <v>175</v>
      </c>
      <c r="B5991" s="12">
        <v>601406</v>
      </c>
      <c r="C5991" s="12" t="s">
        <v>6553</v>
      </c>
      <c r="D5991" s="12" t="s">
        <v>6560</v>
      </c>
      <c r="E5991" s="17" t="s">
        <v>13100</v>
      </c>
      <c r="F5991" s="25" t="str">
        <f>LEFT(E5991,MIN(FIND({0,1,2,3,4,5,6,7,8,9},ASC(E5991)&amp;1234567890))-1)</f>
        <v>Th</v>
      </c>
      <c r="G5991" s="25">
        <f t="shared" si="186"/>
        <v>14</v>
      </c>
      <c r="H5991" s="25">
        <f>VLOOKUP(F5991,Table!$A$2:$C$121,2,0)</f>
        <v>3</v>
      </c>
      <c r="I5991" s="26">
        <f>VLOOKUP(F5991,Table!$A$2:$C$121,3,0)</f>
        <v>7</v>
      </c>
      <c r="J5991" s="17" t="s">
        <v>13096</v>
      </c>
      <c r="K5991" s="25" t="str">
        <f>LEFT(J5991,MIN(FIND({0,1,2,3,4,5,6,7,8,9},ASC(J5991)&amp;1234567890))-1)</f>
        <v>Au</v>
      </c>
      <c r="L5991" s="25">
        <f t="shared" si="187"/>
        <v>51</v>
      </c>
      <c r="M5991" s="25">
        <f>VLOOKUP(K5991,Table!$A$2:$C$121,2,0)</f>
        <v>11</v>
      </c>
      <c r="N5991" s="26">
        <f>VLOOKUP(K5991,Table!$A$2:$C$121,3,0)</f>
        <v>6</v>
      </c>
      <c r="O5991" s="13" t="str">
        <f>VLOOKUP(A5991,Table!$U$1:$V$230,2,0)</f>
        <v>Hexagonal</v>
      </c>
      <c r="P5991" s="1"/>
    </row>
    <row r="5992" spans="1:16">
      <c r="A5992" s="12">
        <v>175</v>
      </c>
      <c r="B5992" s="12">
        <v>604307</v>
      </c>
      <c r="C5992" s="12" t="s">
        <v>6553</v>
      </c>
      <c r="D5992" s="12" t="s">
        <v>6561</v>
      </c>
      <c r="E5992" s="17" t="s">
        <v>13101</v>
      </c>
      <c r="F5992" s="25" t="str">
        <f>LEFT(E5992,MIN(FIND({0,1,2,3,4,5,6,7,8,9},ASC(E5992)&amp;1234567890))-1)</f>
        <v>Dy</v>
      </c>
      <c r="G5992" s="25">
        <f t="shared" si="186"/>
        <v>14</v>
      </c>
      <c r="H5992" s="25">
        <f>VLOOKUP(F5992,Table!$A$2:$C$121,2,0)</f>
        <v>3</v>
      </c>
      <c r="I5992" s="26">
        <f>VLOOKUP(F5992,Table!$A$2:$C$121,3,0)</f>
        <v>6</v>
      </c>
      <c r="J5992" s="17" t="s">
        <v>13102</v>
      </c>
      <c r="K5992" s="25" t="str">
        <f>LEFT(J5992,MIN(FIND({0,1,2,3,4,5,6,7,8,9},ASC(J5992)&amp;1234567890))-1)</f>
        <v>Ag</v>
      </c>
      <c r="L5992" s="25">
        <f t="shared" si="187"/>
        <v>51</v>
      </c>
      <c r="M5992" s="25">
        <f>VLOOKUP(K5992,Table!$A$2:$C$121,2,0)</f>
        <v>11</v>
      </c>
      <c r="N5992" s="26">
        <f>VLOOKUP(K5992,Table!$A$2:$C$121,3,0)</f>
        <v>5</v>
      </c>
      <c r="O5992" s="13" t="str">
        <f>VLOOKUP(A5992,Table!$U$1:$V$230,2,0)</f>
        <v>Hexagonal</v>
      </c>
      <c r="P5992" s="1"/>
    </row>
    <row r="5993" spans="1:16">
      <c r="A5993" s="12">
        <v>175</v>
      </c>
      <c r="B5993" s="12">
        <v>604935</v>
      </c>
      <c r="C5993" s="12" t="s">
        <v>6553</v>
      </c>
      <c r="D5993" s="12" t="s">
        <v>6562</v>
      </c>
      <c r="E5993" s="17" t="s">
        <v>13098</v>
      </c>
      <c r="F5993" s="25" t="str">
        <f>LEFT(E5993,MIN(FIND({0,1,2,3,4,5,6,7,8,9},ASC(E5993)&amp;1234567890))-1)</f>
        <v>Ce</v>
      </c>
      <c r="G5993" s="25">
        <f t="shared" si="186"/>
        <v>14</v>
      </c>
      <c r="H5993" s="25">
        <f>VLOOKUP(F5993,Table!$A$2:$C$121,2,0)</f>
        <v>3</v>
      </c>
      <c r="I5993" s="26">
        <f>VLOOKUP(F5993,Table!$A$2:$C$121,3,0)</f>
        <v>6</v>
      </c>
      <c r="J5993" s="17" t="s">
        <v>13102</v>
      </c>
      <c r="K5993" s="25" t="str">
        <f>LEFT(J5993,MIN(FIND({0,1,2,3,4,5,6,7,8,9},ASC(J5993)&amp;1234567890))-1)</f>
        <v>Ag</v>
      </c>
      <c r="L5993" s="25">
        <f t="shared" si="187"/>
        <v>51</v>
      </c>
      <c r="M5993" s="25">
        <f>VLOOKUP(K5993,Table!$A$2:$C$121,2,0)</f>
        <v>11</v>
      </c>
      <c r="N5993" s="26">
        <f>VLOOKUP(K5993,Table!$A$2:$C$121,3,0)</f>
        <v>5</v>
      </c>
      <c r="O5993" s="13" t="str">
        <f>VLOOKUP(A5993,Table!$U$1:$V$230,2,0)</f>
        <v>Hexagonal</v>
      </c>
      <c r="P5993" s="1"/>
    </row>
    <row r="5994" spans="1:16">
      <c r="A5994" s="12">
        <v>175</v>
      </c>
      <c r="B5994" s="12">
        <v>605090</v>
      </c>
      <c r="C5994" s="12" t="s">
        <v>6553</v>
      </c>
      <c r="D5994" s="12" t="s">
        <v>6563</v>
      </c>
      <c r="E5994" s="17" t="s">
        <v>13103</v>
      </c>
      <c r="F5994" s="25" t="str">
        <f>LEFT(E5994,MIN(FIND({0,1,2,3,4,5,6,7,8,9},ASC(E5994)&amp;1234567890))-1)</f>
        <v>Er</v>
      </c>
      <c r="G5994" s="25">
        <f t="shared" si="186"/>
        <v>14</v>
      </c>
      <c r="H5994" s="25">
        <f>VLOOKUP(F5994,Table!$A$2:$C$121,2,0)</f>
        <v>3</v>
      </c>
      <c r="I5994" s="26">
        <f>VLOOKUP(F5994,Table!$A$2:$C$121,3,0)</f>
        <v>6</v>
      </c>
      <c r="J5994" s="17" t="s">
        <v>13102</v>
      </c>
      <c r="K5994" s="25" t="str">
        <f>LEFT(J5994,MIN(FIND({0,1,2,3,4,5,6,7,8,9},ASC(J5994)&amp;1234567890))-1)</f>
        <v>Ag</v>
      </c>
      <c r="L5994" s="25">
        <f t="shared" si="187"/>
        <v>51</v>
      </c>
      <c r="M5994" s="25">
        <f>VLOOKUP(K5994,Table!$A$2:$C$121,2,0)</f>
        <v>11</v>
      </c>
      <c r="N5994" s="26">
        <f>VLOOKUP(K5994,Table!$A$2:$C$121,3,0)</f>
        <v>5</v>
      </c>
      <c r="O5994" s="13" t="str">
        <f>VLOOKUP(A5994,Table!$U$1:$V$230,2,0)</f>
        <v>Hexagonal</v>
      </c>
      <c r="P5994" s="1"/>
    </row>
    <row r="5995" spans="1:16">
      <c r="A5995" s="12">
        <v>175</v>
      </c>
      <c r="B5995" s="12">
        <v>605249</v>
      </c>
      <c r="C5995" s="12" t="s">
        <v>6553</v>
      </c>
      <c r="D5995" s="12" t="s">
        <v>6564</v>
      </c>
      <c r="E5995" s="17" t="s">
        <v>13104</v>
      </c>
      <c r="F5995" s="25" t="str">
        <f>LEFT(E5995,MIN(FIND({0,1,2,3,4,5,6,7,8,9},ASC(E5995)&amp;1234567890))-1)</f>
        <v>Gd</v>
      </c>
      <c r="G5995" s="25">
        <f t="shared" si="186"/>
        <v>14</v>
      </c>
      <c r="H5995" s="25">
        <f>VLOOKUP(F5995,Table!$A$2:$C$121,2,0)</f>
        <v>3</v>
      </c>
      <c r="I5995" s="26">
        <f>VLOOKUP(F5995,Table!$A$2:$C$121,3,0)</f>
        <v>6</v>
      </c>
      <c r="J5995" s="17" t="s">
        <v>13102</v>
      </c>
      <c r="K5995" s="25" t="str">
        <f>LEFT(J5995,MIN(FIND({0,1,2,3,4,5,6,7,8,9},ASC(J5995)&amp;1234567890))-1)</f>
        <v>Ag</v>
      </c>
      <c r="L5995" s="25">
        <f t="shared" si="187"/>
        <v>51</v>
      </c>
      <c r="M5995" s="25">
        <f>VLOOKUP(K5995,Table!$A$2:$C$121,2,0)</f>
        <v>11</v>
      </c>
      <c r="N5995" s="26">
        <f>VLOOKUP(K5995,Table!$A$2:$C$121,3,0)</f>
        <v>5</v>
      </c>
      <c r="O5995" s="13" t="str">
        <f>VLOOKUP(A5995,Table!$U$1:$V$230,2,0)</f>
        <v>Hexagonal</v>
      </c>
      <c r="P5995" s="1"/>
    </row>
    <row r="5996" spans="1:16">
      <c r="A5996" s="12">
        <v>175</v>
      </c>
      <c r="B5996" s="12">
        <v>605347</v>
      </c>
      <c r="C5996" s="12" t="s">
        <v>6553</v>
      </c>
      <c r="D5996" s="12" t="s">
        <v>6565</v>
      </c>
      <c r="E5996" s="17" t="s">
        <v>13095</v>
      </c>
      <c r="F5996" s="25" t="str">
        <f>LEFT(E5996,MIN(FIND({0,1,2,3,4,5,6,7,8,9},ASC(E5996)&amp;1234567890))-1)</f>
        <v>Ho</v>
      </c>
      <c r="G5996" s="25">
        <f t="shared" si="186"/>
        <v>14</v>
      </c>
      <c r="H5996" s="25">
        <f>VLOOKUP(F5996,Table!$A$2:$C$121,2,0)</f>
        <v>3</v>
      </c>
      <c r="I5996" s="26">
        <f>VLOOKUP(F5996,Table!$A$2:$C$121,3,0)</f>
        <v>6</v>
      </c>
      <c r="J5996" s="17" t="s">
        <v>13102</v>
      </c>
      <c r="K5996" s="25" t="str">
        <f>LEFT(J5996,MIN(FIND({0,1,2,3,4,5,6,7,8,9},ASC(J5996)&amp;1234567890))-1)</f>
        <v>Ag</v>
      </c>
      <c r="L5996" s="25">
        <f t="shared" si="187"/>
        <v>51</v>
      </c>
      <c r="M5996" s="25">
        <f>VLOOKUP(K5996,Table!$A$2:$C$121,2,0)</f>
        <v>11</v>
      </c>
      <c r="N5996" s="26">
        <f>VLOOKUP(K5996,Table!$A$2:$C$121,3,0)</f>
        <v>5</v>
      </c>
      <c r="O5996" s="13" t="str">
        <f>VLOOKUP(A5996,Table!$U$1:$V$230,2,0)</f>
        <v>Hexagonal</v>
      </c>
      <c r="P5996" s="1"/>
    </row>
    <row r="5997" spans="1:16">
      <c r="A5997" s="12">
        <v>175</v>
      </c>
      <c r="B5997" s="12">
        <v>605495</v>
      </c>
      <c r="C5997" s="12" t="s">
        <v>6553</v>
      </c>
      <c r="D5997" s="12" t="s">
        <v>6566</v>
      </c>
      <c r="E5997" s="17" t="s">
        <v>13105</v>
      </c>
      <c r="F5997" s="25" t="str">
        <f>LEFT(E5997,MIN(FIND({0,1,2,3,4,5,6,7,8,9},ASC(E5997)&amp;1234567890))-1)</f>
        <v>La</v>
      </c>
      <c r="G5997" s="25">
        <f t="shared" si="186"/>
        <v>14</v>
      </c>
      <c r="H5997" s="25">
        <f>VLOOKUP(F5997,Table!$A$2:$C$121,2,0)</f>
        <v>3</v>
      </c>
      <c r="I5997" s="26">
        <f>VLOOKUP(F5997,Table!$A$2:$C$121,3,0)</f>
        <v>6</v>
      </c>
      <c r="J5997" s="17" t="s">
        <v>13102</v>
      </c>
      <c r="K5997" s="25" t="str">
        <f>LEFT(J5997,MIN(FIND({0,1,2,3,4,5,6,7,8,9},ASC(J5997)&amp;1234567890))-1)</f>
        <v>Ag</v>
      </c>
      <c r="L5997" s="25">
        <f t="shared" si="187"/>
        <v>51</v>
      </c>
      <c r="M5997" s="25">
        <f>VLOOKUP(K5997,Table!$A$2:$C$121,2,0)</f>
        <v>11</v>
      </c>
      <c r="N5997" s="26">
        <f>VLOOKUP(K5997,Table!$A$2:$C$121,3,0)</f>
        <v>5</v>
      </c>
      <c r="O5997" s="13" t="str">
        <f>VLOOKUP(A5997,Table!$U$1:$V$230,2,0)</f>
        <v>Hexagonal</v>
      </c>
      <c r="P5997" s="1"/>
    </row>
    <row r="5998" spans="1:16">
      <c r="A5998" s="12">
        <v>175</v>
      </c>
      <c r="B5998" s="12">
        <v>605597</v>
      </c>
      <c r="C5998" s="12" t="s">
        <v>6553</v>
      </c>
      <c r="D5998" s="12" t="s">
        <v>6567</v>
      </c>
      <c r="E5998" s="17" t="s">
        <v>403</v>
      </c>
      <c r="F5998" s="25" t="str">
        <f>LEFT(E5998,MIN(FIND({0,1,2,3,4,5,6,7,8,9},ASC(E5998)&amp;1234567890))-1)</f>
        <v>Nd</v>
      </c>
      <c r="G5998" s="25">
        <f t="shared" si="186"/>
        <v>14</v>
      </c>
      <c r="H5998" s="25">
        <f>VLOOKUP(F5998,Table!$A$2:$C$121,2,0)</f>
        <v>3</v>
      </c>
      <c r="I5998" s="26">
        <f>VLOOKUP(F5998,Table!$A$2:$C$121,3,0)</f>
        <v>6</v>
      </c>
      <c r="J5998" s="17" t="s">
        <v>13102</v>
      </c>
      <c r="K5998" s="25" t="str">
        <f>LEFT(J5998,MIN(FIND({0,1,2,3,4,5,6,7,8,9},ASC(J5998)&amp;1234567890))-1)</f>
        <v>Ag</v>
      </c>
      <c r="L5998" s="25">
        <f t="shared" si="187"/>
        <v>51</v>
      </c>
      <c r="M5998" s="25">
        <f>VLOOKUP(K5998,Table!$A$2:$C$121,2,0)</f>
        <v>11</v>
      </c>
      <c r="N5998" s="26">
        <f>VLOOKUP(K5998,Table!$A$2:$C$121,3,0)</f>
        <v>5</v>
      </c>
      <c r="O5998" s="13" t="str">
        <f>VLOOKUP(A5998,Table!$U$1:$V$230,2,0)</f>
        <v>Hexagonal</v>
      </c>
      <c r="P5998" s="1"/>
    </row>
    <row r="5999" spans="1:16">
      <c r="A5999" s="12">
        <v>175</v>
      </c>
      <c r="B5999" s="12">
        <v>605673</v>
      </c>
      <c r="C5999" s="12" t="s">
        <v>6553</v>
      </c>
      <c r="D5999" s="12" t="s">
        <v>6568</v>
      </c>
      <c r="E5999" s="17" t="s">
        <v>13106</v>
      </c>
      <c r="F5999" s="25" t="str">
        <f>LEFT(E5999,MIN(FIND({0,1,2,3,4,5,6,7,8,9},ASC(E5999)&amp;1234567890))-1)</f>
        <v>Pr</v>
      </c>
      <c r="G5999" s="25">
        <f t="shared" si="186"/>
        <v>14</v>
      </c>
      <c r="H5999" s="25">
        <f>VLOOKUP(F5999,Table!$A$2:$C$121,2,0)</f>
        <v>3</v>
      </c>
      <c r="I5999" s="26">
        <f>VLOOKUP(F5999,Table!$A$2:$C$121,3,0)</f>
        <v>6</v>
      </c>
      <c r="J5999" s="17" t="s">
        <v>13102</v>
      </c>
      <c r="K5999" s="25" t="str">
        <f>LEFT(J5999,MIN(FIND({0,1,2,3,4,5,6,7,8,9},ASC(J5999)&amp;1234567890))-1)</f>
        <v>Ag</v>
      </c>
      <c r="L5999" s="25">
        <f t="shared" si="187"/>
        <v>51</v>
      </c>
      <c r="M5999" s="25">
        <f>VLOOKUP(K5999,Table!$A$2:$C$121,2,0)</f>
        <v>11</v>
      </c>
      <c r="N5999" s="26">
        <f>VLOOKUP(K5999,Table!$A$2:$C$121,3,0)</f>
        <v>5</v>
      </c>
      <c r="O5999" s="13" t="str">
        <f>VLOOKUP(A5999,Table!$U$1:$V$230,2,0)</f>
        <v>Hexagonal</v>
      </c>
      <c r="P5999" s="1"/>
    </row>
    <row r="6000" spans="1:16">
      <c r="A6000" s="12">
        <v>175</v>
      </c>
      <c r="B6000" s="12">
        <v>605694</v>
      </c>
      <c r="C6000" s="12" t="s">
        <v>6553</v>
      </c>
      <c r="D6000" s="12" t="s">
        <v>6569</v>
      </c>
      <c r="E6000" s="17" t="s">
        <v>13107</v>
      </c>
      <c r="F6000" s="25" t="str">
        <f>LEFT(E6000,MIN(FIND({0,1,2,3,4,5,6,7,8,9},ASC(E6000)&amp;1234567890))-1)</f>
        <v>Pu</v>
      </c>
      <c r="G6000" s="25">
        <f t="shared" si="186"/>
        <v>14</v>
      </c>
      <c r="H6000" s="25">
        <f>VLOOKUP(F6000,Table!$A$2:$C$121,2,0)</f>
        <v>3</v>
      </c>
      <c r="I6000" s="26">
        <f>VLOOKUP(F6000,Table!$A$2:$C$121,3,0)</f>
        <v>7</v>
      </c>
      <c r="J6000" s="17" t="s">
        <v>13102</v>
      </c>
      <c r="K6000" s="25" t="str">
        <f>LEFT(J6000,MIN(FIND({0,1,2,3,4,5,6,7,8,9},ASC(J6000)&amp;1234567890))-1)</f>
        <v>Ag</v>
      </c>
      <c r="L6000" s="25">
        <f t="shared" si="187"/>
        <v>51</v>
      </c>
      <c r="M6000" s="25">
        <f>VLOOKUP(K6000,Table!$A$2:$C$121,2,0)</f>
        <v>11</v>
      </c>
      <c r="N6000" s="26">
        <f>VLOOKUP(K6000,Table!$A$2:$C$121,3,0)</f>
        <v>5</v>
      </c>
      <c r="O6000" s="13" t="str">
        <f>VLOOKUP(A6000,Table!$U$1:$V$230,2,0)</f>
        <v>Hexagonal</v>
      </c>
      <c r="P6000" s="1"/>
    </row>
    <row r="6001" spans="1:16">
      <c r="A6001" s="12">
        <v>175</v>
      </c>
      <c r="B6001" s="12">
        <v>605854</v>
      </c>
      <c r="C6001" s="12" t="s">
        <v>6553</v>
      </c>
      <c r="D6001" s="12" t="s">
        <v>6570</v>
      </c>
      <c r="E6001" s="17" t="s">
        <v>13108</v>
      </c>
      <c r="F6001" s="25" t="str">
        <f>LEFT(E6001,MIN(FIND({0,1,2,3,4,5,6,7,8,9},ASC(E6001)&amp;1234567890))-1)</f>
        <v>Sm</v>
      </c>
      <c r="G6001" s="25">
        <f t="shared" si="186"/>
        <v>14</v>
      </c>
      <c r="H6001" s="25">
        <f>VLOOKUP(F6001,Table!$A$2:$C$121,2,0)</f>
        <v>3</v>
      </c>
      <c r="I6001" s="26">
        <f>VLOOKUP(F6001,Table!$A$2:$C$121,3,0)</f>
        <v>6</v>
      </c>
      <c r="J6001" s="17" t="s">
        <v>13102</v>
      </c>
      <c r="K6001" s="25" t="str">
        <f>LEFT(J6001,MIN(FIND({0,1,2,3,4,5,6,7,8,9},ASC(J6001)&amp;1234567890))-1)</f>
        <v>Ag</v>
      </c>
      <c r="L6001" s="25">
        <f t="shared" si="187"/>
        <v>51</v>
      </c>
      <c r="M6001" s="25">
        <f>VLOOKUP(K6001,Table!$A$2:$C$121,2,0)</f>
        <v>11</v>
      </c>
      <c r="N6001" s="26">
        <f>VLOOKUP(K6001,Table!$A$2:$C$121,3,0)</f>
        <v>5</v>
      </c>
      <c r="O6001" s="13" t="str">
        <f>VLOOKUP(A6001,Table!$U$1:$V$230,2,0)</f>
        <v>Hexagonal</v>
      </c>
      <c r="P6001" s="1"/>
    </row>
    <row r="6002" spans="1:16">
      <c r="A6002" s="12">
        <v>175</v>
      </c>
      <c r="B6002" s="12">
        <v>605885</v>
      </c>
      <c r="C6002" s="12" t="s">
        <v>6553</v>
      </c>
      <c r="D6002" s="12" t="s">
        <v>6571</v>
      </c>
      <c r="E6002" s="17" t="s">
        <v>13109</v>
      </c>
      <c r="F6002" s="25" t="str">
        <f>LEFT(E6002,MIN(FIND({0,1,2,3,4,5,6,7,8,9},ASC(E6002)&amp;1234567890))-1)</f>
        <v>Tb</v>
      </c>
      <c r="G6002" s="25">
        <f t="shared" si="186"/>
        <v>14</v>
      </c>
      <c r="H6002" s="25">
        <f>VLOOKUP(F6002,Table!$A$2:$C$121,2,0)</f>
        <v>3</v>
      </c>
      <c r="I6002" s="26">
        <f>VLOOKUP(F6002,Table!$A$2:$C$121,3,0)</f>
        <v>6</v>
      </c>
      <c r="J6002" s="17" t="s">
        <v>13102</v>
      </c>
      <c r="K6002" s="25" t="str">
        <f>LEFT(J6002,MIN(FIND({0,1,2,3,4,5,6,7,8,9},ASC(J6002)&amp;1234567890))-1)</f>
        <v>Ag</v>
      </c>
      <c r="L6002" s="25">
        <f t="shared" si="187"/>
        <v>51</v>
      </c>
      <c r="M6002" s="25">
        <f>VLOOKUP(K6002,Table!$A$2:$C$121,2,0)</f>
        <v>11</v>
      </c>
      <c r="N6002" s="26">
        <f>VLOOKUP(K6002,Table!$A$2:$C$121,3,0)</f>
        <v>5</v>
      </c>
      <c r="O6002" s="13" t="str">
        <f>VLOOKUP(A6002,Table!$U$1:$V$230,2,0)</f>
        <v>Hexagonal</v>
      </c>
      <c r="P6002" s="1"/>
    </row>
    <row r="6003" spans="1:16">
      <c r="A6003" s="12">
        <v>175</v>
      </c>
      <c r="B6003" s="12">
        <v>605923</v>
      </c>
      <c r="C6003" s="12" t="s">
        <v>6553</v>
      </c>
      <c r="D6003" s="12" t="s">
        <v>6572</v>
      </c>
      <c r="E6003" s="17" t="s">
        <v>13100</v>
      </c>
      <c r="F6003" s="25" t="str">
        <f>LEFT(E6003,MIN(FIND({0,1,2,3,4,5,6,7,8,9},ASC(E6003)&amp;1234567890))-1)</f>
        <v>Th</v>
      </c>
      <c r="G6003" s="25">
        <f t="shared" si="186"/>
        <v>14</v>
      </c>
      <c r="H6003" s="25">
        <f>VLOOKUP(F6003,Table!$A$2:$C$121,2,0)</f>
        <v>3</v>
      </c>
      <c r="I6003" s="26">
        <f>VLOOKUP(F6003,Table!$A$2:$C$121,3,0)</f>
        <v>7</v>
      </c>
      <c r="J6003" s="17" t="s">
        <v>13102</v>
      </c>
      <c r="K6003" s="25" t="str">
        <f>LEFT(J6003,MIN(FIND({0,1,2,3,4,5,6,7,8,9},ASC(J6003)&amp;1234567890))-1)</f>
        <v>Ag</v>
      </c>
      <c r="L6003" s="25">
        <f t="shared" si="187"/>
        <v>51</v>
      </c>
      <c r="M6003" s="25">
        <f>VLOOKUP(K6003,Table!$A$2:$C$121,2,0)</f>
        <v>11</v>
      </c>
      <c r="N6003" s="26">
        <f>VLOOKUP(K6003,Table!$A$2:$C$121,3,0)</f>
        <v>5</v>
      </c>
      <c r="O6003" s="13" t="str">
        <f>VLOOKUP(A6003,Table!$U$1:$V$230,2,0)</f>
        <v>Hexagonal</v>
      </c>
      <c r="P6003" s="1"/>
    </row>
    <row r="6004" spans="1:16">
      <c r="A6004" s="12">
        <v>175</v>
      </c>
      <c r="B6004" s="12">
        <v>605955</v>
      </c>
      <c r="C6004" s="12" t="s">
        <v>6553</v>
      </c>
      <c r="D6004" s="12" t="s">
        <v>6573</v>
      </c>
      <c r="E6004" s="17" t="s">
        <v>13110</v>
      </c>
      <c r="F6004" s="25" t="str">
        <f>LEFT(E6004,MIN(FIND({0,1,2,3,4,5,6,7,8,9},ASC(E6004)&amp;1234567890))-1)</f>
        <v>Y</v>
      </c>
      <c r="G6004" s="25">
        <f t="shared" si="186"/>
        <v>14</v>
      </c>
      <c r="H6004" s="25">
        <f>VLOOKUP(F6004,Table!$A$2:$C$121,2,0)</f>
        <v>3</v>
      </c>
      <c r="I6004" s="26">
        <f>VLOOKUP(F6004,Table!$A$2:$C$121,3,0)</f>
        <v>5</v>
      </c>
      <c r="J6004" s="17" t="s">
        <v>13102</v>
      </c>
      <c r="K6004" s="25" t="str">
        <f>LEFT(J6004,MIN(FIND({0,1,2,3,4,5,6,7,8,9},ASC(J6004)&amp;1234567890))-1)</f>
        <v>Ag</v>
      </c>
      <c r="L6004" s="25">
        <f t="shared" si="187"/>
        <v>51</v>
      </c>
      <c r="M6004" s="25">
        <f>VLOOKUP(K6004,Table!$A$2:$C$121,2,0)</f>
        <v>11</v>
      </c>
      <c r="N6004" s="26">
        <f>VLOOKUP(K6004,Table!$A$2:$C$121,3,0)</f>
        <v>5</v>
      </c>
      <c r="O6004" s="13" t="str">
        <f>VLOOKUP(A6004,Table!$U$1:$V$230,2,0)</f>
        <v>Hexagonal</v>
      </c>
      <c r="P6004" s="1"/>
    </row>
    <row r="6005" spans="1:16">
      <c r="A6005" s="12">
        <v>175</v>
      </c>
      <c r="B6005" s="12">
        <v>611707</v>
      </c>
      <c r="C6005" s="12" t="s">
        <v>6553</v>
      </c>
      <c r="D6005" s="12" t="s">
        <v>6574</v>
      </c>
      <c r="E6005" s="17" t="s">
        <v>13098</v>
      </c>
      <c r="F6005" s="25" t="str">
        <f>LEFT(E6005,MIN(FIND({0,1,2,3,4,5,6,7,8,9},ASC(E6005)&amp;1234567890))-1)</f>
        <v>Ce</v>
      </c>
      <c r="G6005" s="25">
        <f t="shared" si="186"/>
        <v>14</v>
      </c>
      <c r="H6005" s="25">
        <f>VLOOKUP(F6005,Table!$A$2:$C$121,2,0)</f>
        <v>3</v>
      </c>
      <c r="I6005" s="26">
        <f>VLOOKUP(F6005,Table!$A$2:$C$121,3,0)</f>
        <v>6</v>
      </c>
      <c r="J6005" s="17" t="s">
        <v>13096</v>
      </c>
      <c r="K6005" s="25" t="str">
        <f>LEFT(J6005,MIN(FIND({0,1,2,3,4,5,6,7,8,9},ASC(J6005)&amp;1234567890))-1)</f>
        <v>Au</v>
      </c>
      <c r="L6005" s="25">
        <f t="shared" si="187"/>
        <v>51</v>
      </c>
      <c r="M6005" s="25">
        <f>VLOOKUP(K6005,Table!$A$2:$C$121,2,0)</f>
        <v>11</v>
      </c>
      <c r="N6005" s="26">
        <f>VLOOKUP(K6005,Table!$A$2:$C$121,3,0)</f>
        <v>6</v>
      </c>
      <c r="O6005" s="13" t="str">
        <f>VLOOKUP(A6005,Table!$U$1:$V$230,2,0)</f>
        <v>Hexagonal</v>
      </c>
      <c r="P6005" s="1"/>
    </row>
    <row r="6006" spans="1:16">
      <c r="A6006" s="12">
        <v>175</v>
      </c>
      <c r="B6006" s="12">
        <v>611785</v>
      </c>
      <c r="C6006" s="12" t="s">
        <v>6553</v>
      </c>
      <c r="D6006" s="12" t="s">
        <v>6575</v>
      </c>
      <c r="E6006" s="17" t="s">
        <v>13101</v>
      </c>
      <c r="F6006" s="25" t="str">
        <f>LEFT(E6006,MIN(FIND({0,1,2,3,4,5,6,7,8,9},ASC(E6006)&amp;1234567890))-1)</f>
        <v>Dy</v>
      </c>
      <c r="G6006" s="25">
        <f t="shared" si="186"/>
        <v>14</v>
      </c>
      <c r="H6006" s="25">
        <f>VLOOKUP(F6006,Table!$A$2:$C$121,2,0)</f>
        <v>3</v>
      </c>
      <c r="I6006" s="26">
        <f>VLOOKUP(F6006,Table!$A$2:$C$121,3,0)</f>
        <v>6</v>
      </c>
      <c r="J6006" s="17" t="s">
        <v>13096</v>
      </c>
      <c r="K6006" s="25" t="str">
        <f>LEFT(J6006,MIN(FIND({0,1,2,3,4,5,6,7,8,9},ASC(J6006)&amp;1234567890))-1)</f>
        <v>Au</v>
      </c>
      <c r="L6006" s="25">
        <f t="shared" si="187"/>
        <v>51</v>
      </c>
      <c r="M6006" s="25">
        <f>VLOOKUP(K6006,Table!$A$2:$C$121,2,0)</f>
        <v>11</v>
      </c>
      <c r="N6006" s="26">
        <f>VLOOKUP(K6006,Table!$A$2:$C$121,3,0)</f>
        <v>6</v>
      </c>
      <c r="O6006" s="13" t="str">
        <f>VLOOKUP(A6006,Table!$U$1:$V$230,2,0)</f>
        <v>Hexagonal</v>
      </c>
      <c r="P6006" s="1"/>
    </row>
    <row r="6007" spans="1:16">
      <c r="A6007" s="12">
        <v>175</v>
      </c>
      <c r="B6007" s="12">
        <v>611910</v>
      </c>
      <c r="C6007" s="12" t="s">
        <v>6553</v>
      </c>
      <c r="D6007" s="12" t="s">
        <v>6576</v>
      </c>
      <c r="E6007" s="17" t="s">
        <v>13104</v>
      </c>
      <c r="F6007" s="25" t="str">
        <f>LEFT(E6007,MIN(FIND({0,1,2,3,4,5,6,7,8,9},ASC(E6007)&amp;1234567890))-1)</f>
        <v>Gd</v>
      </c>
      <c r="G6007" s="25">
        <f t="shared" si="186"/>
        <v>14</v>
      </c>
      <c r="H6007" s="25">
        <f>VLOOKUP(F6007,Table!$A$2:$C$121,2,0)</f>
        <v>3</v>
      </c>
      <c r="I6007" s="26">
        <f>VLOOKUP(F6007,Table!$A$2:$C$121,3,0)</f>
        <v>6</v>
      </c>
      <c r="J6007" s="17" t="s">
        <v>13096</v>
      </c>
      <c r="K6007" s="25" t="str">
        <f>LEFT(J6007,MIN(FIND({0,1,2,3,4,5,6,7,8,9},ASC(J6007)&amp;1234567890))-1)</f>
        <v>Au</v>
      </c>
      <c r="L6007" s="25">
        <f t="shared" si="187"/>
        <v>51</v>
      </c>
      <c r="M6007" s="25">
        <f>VLOOKUP(K6007,Table!$A$2:$C$121,2,0)</f>
        <v>11</v>
      </c>
      <c r="N6007" s="26">
        <f>VLOOKUP(K6007,Table!$A$2:$C$121,3,0)</f>
        <v>6</v>
      </c>
      <c r="O6007" s="13" t="str">
        <f>VLOOKUP(A6007,Table!$U$1:$V$230,2,0)</f>
        <v>Hexagonal</v>
      </c>
      <c r="P6007" s="1"/>
    </row>
    <row r="6008" spans="1:16">
      <c r="A6008" s="12">
        <v>175</v>
      </c>
      <c r="B6008" s="12">
        <v>612097</v>
      </c>
      <c r="C6008" s="12" t="s">
        <v>6553</v>
      </c>
      <c r="D6008" s="12" t="s">
        <v>6577</v>
      </c>
      <c r="E6008" s="17" t="s">
        <v>13105</v>
      </c>
      <c r="F6008" s="25" t="str">
        <f>LEFT(E6008,MIN(FIND({0,1,2,3,4,5,6,7,8,9},ASC(E6008)&amp;1234567890))-1)</f>
        <v>La</v>
      </c>
      <c r="G6008" s="25">
        <f t="shared" si="186"/>
        <v>14</v>
      </c>
      <c r="H6008" s="25">
        <f>VLOOKUP(F6008,Table!$A$2:$C$121,2,0)</f>
        <v>3</v>
      </c>
      <c r="I6008" s="26">
        <f>VLOOKUP(F6008,Table!$A$2:$C$121,3,0)</f>
        <v>6</v>
      </c>
      <c r="J6008" s="17" t="s">
        <v>13096</v>
      </c>
      <c r="K6008" s="25" t="str">
        <f>LEFT(J6008,MIN(FIND({0,1,2,3,4,5,6,7,8,9},ASC(J6008)&amp;1234567890))-1)</f>
        <v>Au</v>
      </c>
      <c r="L6008" s="25">
        <f t="shared" si="187"/>
        <v>51</v>
      </c>
      <c r="M6008" s="25">
        <f>VLOOKUP(K6008,Table!$A$2:$C$121,2,0)</f>
        <v>11</v>
      </c>
      <c r="N6008" s="26">
        <f>VLOOKUP(K6008,Table!$A$2:$C$121,3,0)</f>
        <v>6</v>
      </c>
      <c r="O6008" s="13" t="str">
        <f>VLOOKUP(A6008,Table!$U$1:$V$230,2,0)</f>
        <v>Hexagonal</v>
      </c>
      <c r="P6008" s="1"/>
    </row>
    <row r="6009" spans="1:16">
      <c r="A6009" s="12">
        <v>175</v>
      </c>
      <c r="B6009" s="12">
        <v>612213</v>
      </c>
      <c r="C6009" s="12" t="s">
        <v>6553</v>
      </c>
      <c r="D6009" s="12" t="s">
        <v>6578</v>
      </c>
      <c r="E6009" s="17" t="s">
        <v>403</v>
      </c>
      <c r="F6009" s="25" t="str">
        <f>LEFT(E6009,MIN(FIND({0,1,2,3,4,5,6,7,8,9},ASC(E6009)&amp;1234567890))-1)</f>
        <v>Nd</v>
      </c>
      <c r="G6009" s="25">
        <f t="shared" si="186"/>
        <v>14</v>
      </c>
      <c r="H6009" s="25">
        <f>VLOOKUP(F6009,Table!$A$2:$C$121,2,0)</f>
        <v>3</v>
      </c>
      <c r="I6009" s="26">
        <f>VLOOKUP(F6009,Table!$A$2:$C$121,3,0)</f>
        <v>6</v>
      </c>
      <c r="J6009" s="17" t="s">
        <v>13096</v>
      </c>
      <c r="K6009" s="25" t="str">
        <f>LEFT(J6009,MIN(FIND({0,1,2,3,4,5,6,7,8,9},ASC(J6009)&amp;1234567890))-1)</f>
        <v>Au</v>
      </c>
      <c r="L6009" s="25">
        <f t="shared" si="187"/>
        <v>51</v>
      </c>
      <c r="M6009" s="25">
        <f>VLOOKUP(K6009,Table!$A$2:$C$121,2,0)</f>
        <v>11</v>
      </c>
      <c r="N6009" s="26">
        <f>VLOOKUP(K6009,Table!$A$2:$C$121,3,0)</f>
        <v>6</v>
      </c>
      <c r="O6009" s="13" t="str">
        <f>VLOOKUP(A6009,Table!$U$1:$V$230,2,0)</f>
        <v>Hexagonal</v>
      </c>
      <c r="P6009" s="1"/>
    </row>
    <row r="6010" spans="1:16">
      <c r="A6010" s="12">
        <v>175</v>
      </c>
      <c r="B6010" s="12">
        <v>612259</v>
      </c>
      <c r="C6010" s="12" t="s">
        <v>6553</v>
      </c>
      <c r="D6010" s="12" t="s">
        <v>6579</v>
      </c>
      <c r="E6010" s="17" t="s">
        <v>13106</v>
      </c>
      <c r="F6010" s="25" t="str">
        <f>LEFT(E6010,MIN(FIND({0,1,2,3,4,5,6,7,8,9},ASC(E6010)&amp;1234567890))-1)</f>
        <v>Pr</v>
      </c>
      <c r="G6010" s="25">
        <f t="shared" si="186"/>
        <v>14</v>
      </c>
      <c r="H6010" s="25">
        <f>VLOOKUP(F6010,Table!$A$2:$C$121,2,0)</f>
        <v>3</v>
      </c>
      <c r="I6010" s="26">
        <f>VLOOKUP(F6010,Table!$A$2:$C$121,3,0)</f>
        <v>6</v>
      </c>
      <c r="J6010" s="17" t="s">
        <v>13096</v>
      </c>
      <c r="K6010" s="25" t="str">
        <f>LEFT(J6010,MIN(FIND({0,1,2,3,4,5,6,7,8,9},ASC(J6010)&amp;1234567890))-1)</f>
        <v>Au</v>
      </c>
      <c r="L6010" s="25">
        <f t="shared" si="187"/>
        <v>51</v>
      </c>
      <c r="M6010" s="25">
        <f>VLOOKUP(K6010,Table!$A$2:$C$121,2,0)</f>
        <v>11</v>
      </c>
      <c r="N6010" s="26">
        <f>VLOOKUP(K6010,Table!$A$2:$C$121,3,0)</f>
        <v>6</v>
      </c>
      <c r="O6010" s="13" t="str">
        <f>VLOOKUP(A6010,Table!$U$1:$V$230,2,0)</f>
        <v>Hexagonal</v>
      </c>
      <c r="P6010" s="1"/>
    </row>
    <row r="6011" spans="1:16">
      <c r="A6011" s="12">
        <v>175</v>
      </c>
      <c r="B6011" s="12">
        <v>612279</v>
      </c>
      <c r="C6011" s="12" t="s">
        <v>6553</v>
      </c>
      <c r="D6011" s="12" t="s">
        <v>6580</v>
      </c>
      <c r="E6011" s="17" t="s">
        <v>13107</v>
      </c>
      <c r="F6011" s="25" t="str">
        <f>LEFT(E6011,MIN(FIND({0,1,2,3,4,5,6,7,8,9},ASC(E6011)&amp;1234567890))-1)</f>
        <v>Pu</v>
      </c>
      <c r="G6011" s="25">
        <f t="shared" si="186"/>
        <v>14</v>
      </c>
      <c r="H6011" s="25">
        <f>VLOOKUP(F6011,Table!$A$2:$C$121,2,0)</f>
        <v>3</v>
      </c>
      <c r="I6011" s="26">
        <f>VLOOKUP(F6011,Table!$A$2:$C$121,3,0)</f>
        <v>7</v>
      </c>
      <c r="J6011" s="17" t="s">
        <v>13096</v>
      </c>
      <c r="K6011" s="25" t="str">
        <f>LEFT(J6011,MIN(FIND({0,1,2,3,4,5,6,7,8,9},ASC(J6011)&amp;1234567890))-1)</f>
        <v>Au</v>
      </c>
      <c r="L6011" s="25">
        <f t="shared" si="187"/>
        <v>51</v>
      </c>
      <c r="M6011" s="25">
        <f>VLOOKUP(K6011,Table!$A$2:$C$121,2,0)</f>
        <v>11</v>
      </c>
      <c r="N6011" s="26">
        <f>VLOOKUP(K6011,Table!$A$2:$C$121,3,0)</f>
        <v>6</v>
      </c>
      <c r="O6011" s="13" t="str">
        <f>VLOOKUP(A6011,Table!$U$1:$V$230,2,0)</f>
        <v>Hexagonal</v>
      </c>
      <c r="P6011" s="1"/>
    </row>
    <row r="6012" spans="1:16">
      <c r="A6012" s="12">
        <v>175</v>
      </c>
      <c r="B6012" s="12">
        <v>612332</v>
      </c>
      <c r="C6012" s="12" t="s">
        <v>6553</v>
      </c>
      <c r="D6012" s="12" t="s">
        <v>6581</v>
      </c>
      <c r="E6012" s="17" t="s">
        <v>13108</v>
      </c>
      <c r="F6012" s="25" t="str">
        <f>LEFT(E6012,MIN(FIND({0,1,2,3,4,5,6,7,8,9},ASC(E6012)&amp;1234567890))-1)</f>
        <v>Sm</v>
      </c>
      <c r="G6012" s="25">
        <f t="shared" si="186"/>
        <v>14</v>
      </c>
      <c r="H6012" s="25">
        <f>VLOOKUP(F6012,Table!$A$2:$C$121,2,0)</f>
        <v>3</v>
      </c>
      <c r="I6012" s="26">
        <f>VLOOKUP(F6012,Table!$A$2:$C$121,3,0)</f>
        <v>6</v>
      </c>
      <c r="J6012" s="17" t="s">
        <v>13096</v>
      </c>
      <c r="K6012" s="25" t="str">
        <f>LEFT(J6012,MIN(FIND({0,1,2,3,4,5,6,7,8,9},ASC(J6012)&amp;1234567890))-1)</f>
        <v>Au</v>
      </c>
      <c r="L6012" s="25">
        <f t="shared" si="187"/>
        <v>51</v>
      </c>
      <c r="M6012" s="25">
        <f>VLOOKUP(K6012,Table!$A$2:$C$121,2,0)</f>
        <v>11</v>
      </c>
      <c r="N6012" s="26">
        <f>VLOOKUP(K6012,Table!$A$2:$C$121,3,0)</f>
        <v>6</v>
      </c>
      <c r="O6012" s="13" t="str">
        <f>VLOOKUP(A6012,Table!$U$1:$V$230,2,0)</f>
        <v>Hexagonal</v>
      </c>
      <c r="P6012" s="1"/>
    </row>
    <row r="6013" spans="1:16">
      <c r="A6013" s="12">
        <v>175</v>
      </c>
      <c r="B6013" s="12">
        <v>612378</v>
      </c>
      <c r="C6013" s="12" t="s">
        <v>6553</v>
      </c>
      <c r="D6013" s="12" t="s">
        <v>6582</v>
      </c>
      <c r="E6013" s="17" t="s">
        <v>13109</v>
      </c>
      <c r="F6013" s="25" t="str">
        <f>LEFT(E6013,MIN(FIND({0,1,2,3,4,5,6,7,8,9},ASC(E6013)&amp;1234567890))-1)</f>
        <v>Tb</v>
      </c>
      <c r="G6013" s="25">
        <f t="shared" si="186"/>
        <v>14</v>
      </c>
      <c r="H6013" s="25">
        <f>VLOOKUP(F6013,Table!$A$2:$C$121,2,0)</f>
        <v>3</v>
      </c>
      <c r="I6013" s="26">
        <f>VLOOKUP(F6013,Table!$A$2:$C$121,3,0)</f>
        <v>6</v>
      </c>
      <c r="J6013" s="17" t="s">
        <v>13096</v>
      </c>
      <c r="K6013" s="25" t="str">
        <f>LEFT(J6013,MIN(FIND({0,1,2,3,4,5,6,7,8,9},ASC(J6013)&amp;1234567890))-1)</f>
        <v>Au</v>
      </c>
      <c r="L6013" s="25">
        <f t="shared" si="187"/>
        <v>51</v>
      </c>
      <c r="M6013" s="25">
        <f>VLOOKUP(K6013,Table!$A$2:$C$121,2,0)</f>
        <v>11</v>
      </c>
      <c r="N6013" s="26">
        <f>VLOOKUP(K6013,Table!$A$2:$C$121,3,0)</f>
        <v>6</v>
      </c>
      <c r="O6013" s="13" t="str">
        <f>VLOOKUP(A6013,Table!$U$1:$V$230,2,0)</f>
        <v>Hexagonal</v>
      </c>
      <c r="P6013" s="1"/>
    </row>
    <row r="6014" spans="1:16">
      <c r="A6014" s="12">
        <v>175</v>
      </c>
      <c r="B6014" s="12">
        <v>612445</v>
      </c>
      <c r="C6014" s="12" t="s">
        <v>6553</v>
      </c>
      <c r="D6014" s="12" t="s">
        <v>6583</v>
      </c>
      <c r="E6014" s="17" t="s">
        <v>13097</v>
      </c>
      <c r="F6014" s="25" t="str">
        <f>LEFT(E6014,MIN(FIND({0,1,2,3,4,5,6,7,8,9},ASC(E6014)&amp;1234567890))-1)</f>
        <v>U</v>
      </c>
      <c r="G6014" s="25">
        <f t="shared" si="186"/>
        <v>14</v>
      </c>
      <c r="H6014" s="25">
        <f>VLOOKUP(F6014,Table!$A$2:$C$121,2,0)</f>
        <v>3</v>
      </c>
      <c r="I6014" s="26">
        <f>VLOOKUP(F6014,Table!$A$2:$C$121,3,0)</f>
        <v>7</v>
      </c>
      <c r="J6014" s="17" t="s">
        <v>13096</v>
      </c>
      <c r="K6014" s="25" t="str">
        <f>LEFT(J6014,MIN(FIND({0,1,2,3,4,5,6,7,8,9},ASC(J6014)&amp;1234567890))-1)</f>
        <v>Au</v>
      </c>
      <c r="L6014" s="25">
        <f t="shared" si="187"/>
        <v>51</v>
      </c>
      <c r="M6014" s="25">
        <f>VLOOKUP(K6014,Table!$A$2:$C$121,2,0)</f>
        <v>11</v>
      </c>
      <c r="N6014" s="26">
        <f>VLOOKUP(K6014,Table!$A$2:$C$121,3,0)</f>
        <v>6</v>
      </c>
      <c r="O6014" s="13" t="str">
        <f>VLOOKUP(A6014,Table!$U$1:$V$230,2,0)</f>
        <v>Hexagonal</v>
      </c>
      <c r="P6014" s="1"/>
    </row>
    <row r="6015" spans="1:16">
      <c r="A6015" s="12">
        <v>175</v>
      </c>
      <c r="B6015" s="12">
        <v>619191</v>
      </c>
      <c r="C6015" s="12" t="s">
        <v>6553</v>
      </c>
      <c r="D6015" s="12" t="s">
        <v>6584</v>
      </c>
      <c r="E6015" s="17" t="s">
        <v>13057</v>
      </c>
      <c r="F6015" s="25" t="str">
        <f>LEFT(E6015,MIN(FIND({0,1,2,3,4,5,6,7,8,9},ASC(E6015)&amp;1234567890))-1)</f>
        <v>Ca</v>
      </c>
      <c r="G6015" s="25">
        <f t="shared" si="186"/>
        <v>14</v>
      </c>
      <c r="H6015" s="25">
        <f>VLOOKUP(F6015,Table!$A$2:$C$121,2,0)</f>
        <v>2</v>
      </c>
      <c r="I6015" s="26">
        <f>VLOOKUP(F6015,Table!$A$2:$C$121,3,0)</f>
        <v>4</v>
      </c>
      <c r="J6015" s="17" t="s">
        <v>13111</v>
      </c>
      <c r="K6015" s="25" t="str">
        <f>LEFT(J6015,MIN(FIND({0,1,2,3,4,5,6,7,8,9},ASC(J6015)&amp;1234567890))-1)</f>
        <v>Cd</v>
      </c>
      <c r="L6015" s="25">
        <f t="shared" si="187"/>
        <v>51</v>
      </c>
      <c r="M6015" s="25">
        <f>VLOOKUP(K6015,Table!$A$2:$C$121,2,0)</f>
        <v>12</v>
      </c>
      <c r="N6015" s="26">
        <f>VLOOKUP(K6015,Table!$A$2:$C$121,3,0)</f>
        <v>5</v>
      </c>
      <c r="O6015" s="13" t="str">
        <f>VLOOKUP(A6015,Table!$U$1:$V$230,2,0)</f>
        <v>Hexagonal</v>
      </c>
      <c r="P6015" s="1"/>
    </row>
    <row r="6016" spans="1:16">
      <c r="A6016" s="12">
        <v>175</v>
      </c>
      <c r="B6016" s="12">
        <v>619361</v>
      </c>
      <c r="C6016" s="12" t="s">
        <v>6553</v>
      </c>
      <c r="D6016" s="12" t="s">
        <v>6585</v>
      </c>
      <c r="E6016" s="17" t="s">
        <v>13057</v>
      </c>
      <c r="F6016" s="25" t="str">
        <f>LEFT(E6016,MIN(FIND({0,1,2,3,4,5,6,7,8,9},ASC(E6016)&amp;1234567890))-1)</f>
        <v>Ca</v>
      </c>
      <c r="G6016" s="25">
        <f t="shared" si="186"/>
        <v>14</v>
      </c>
      <c r="H6016" s="25">
        <f>VLOOKUP(F6016,Table!$A$2:$C$121,2,0)</f>
        <v>2</v>
      </c>
      <c r="I6016" s="26">
        <f>VLOOKUP(F6016,Table!$A$2:$C$121,3,0)</f>
        <v>4</v>
      </c>
      <c r="J6016" s="17" t="s">
        <v>13112</v>
      </c>
      <c r="K6016" s="25" t="str">
        <f>LEFT(J6016,MIN(FIND({0,1,2,3,4,5,6,7,8,9},ASC(J6016)&amp;1234567890))-1)</f>
        <v>Hg</v>
      </c>
      <c r="L6016" s="25">
        <f t="shared" si="187"/>
        <v>51</v>
      </c>
      <c r="M6016" s="25">
        <f>VLOOKUP(K6016,Table!$A$2:$C$121,2,0)</f>
        <v>12</v>
      </c>
      <c r="N6016" s="26">
        <f>VLOOKUP(K6016,Table!$A$2:$C$121,3,0)</f>
        <v>6</v>
      </c>
      <c r="O6016" s="13" t="str">
        <f>VLOOKUP(A6016,Table!$U$1:$V$230,2,0)</f>
        <v>Hexagonal</v>
      </c>
      <c r="P6016" s="1"/>
    </row>
    <row r="6017" spans="1:16">
      <c r="A6017" s="12">
        <v>175</v>
      </c>
      <c r="B6017" s="12">
        <v>619839</v>
      </c>
      <c r="C6017" s="12" t="s">
        <v>6553</v>
      </c>
      <c r="D6017" s="12" t="s">
        <v>6586</v>
      </c>
      <c r="E6017" s="17" t="s">
        <v>13113</v>
      </c>
      <c r="F6017" s="25" t="str">
        <f>LEFT(E6017,MIN(FIND({0,1,2,3,4,5,6,7,8,9},ASC(E6017)&amp;1234567890))-1)</f>
        <v>Eu</v>
      </c>
      <c r="G6017" s="25">
        <f t="shared" si="186"/>
        <v>14</v>
      </c>
      <c r="H6017" s="25">
        <f>VLOOKUP(F6017,Table!$A$2:$C$121,2,0)</f>
        <v>3</v>
      </c>
      <c r="I6017" s="26">
        <f>VLOOKUP(F6017,Table!$A$2:$C$121,3,0)</f>
        <v>6</v>
      </c>
      <c r="J6017" s="17" t="s">
        <v>13111</v>
      </c>
      <c r="K6017" s="25" t="str">
        <f>LEFT(J6017,MIN(FIND({0,1,2,3,4,5,6,7,8,9},ASC(J6017)&amp;1234567890))-1)</f>
        <v>Cd</v>
      </c>
      <c r="L6017" s="25">
        <f t="shared" si="187"/>
        <v>51</v>
      </c>
      <c r="M6017" s="25">
        <f>VLOOKUP(K6017,Table!$A$2:$C$121,2,0)</f>
        <v>12</v>
      </c>
      <c r="N6017" s="26">
        <f>VLOOKUP(K6017,Table!$A$2:$C$121,3,0)</f>
        <v>5</v>
      </c>
      <c r="O6017" s="13" t="str">
        <f>VLOOKUP(A6017,Table!$U$1:$V$230,2,0)</f>
        <v>Hexagonal</v>
      </c>
      <c r="P6017" s="1"/>
    </row>
    <row r="6018" spans="1:16">
      <c r="A6018" s="12">
        <v>175</v>
      </c>
      <c r="B6018" s="12">
        <v>620604</v>
      </c>
      <c r="C6018" s="12" t="s">
        <v>6553</v>
      </c>
      <c r="D6018" s="12" t="s">
        <v>6587</v>
      </c>
      <c r="E6018" s="17" t="s">
        <v>13114</v>
      </c>
      <c r="F6018" s="25" t="str">
        <f>LEFT(E6018,MIN(FIND({0,1,2,3,4,5,6,7,8,9},ASC(E6018)&amp;1234567890))-1)</f>
        <v>Yb</v>
      </c>
      <c r="G6018" s="25">
        <f t="shared" ref="G6018:G6081" si="188">IF(SUBSTITUTE(E6018,F6018,"")="",1,SUBSTITUTE(E6018,F6018,""))*1</f>
        <v>14</v>
      </c>
      <c r="H6018" s="25">
        <f>VLOOKUP(F6018,Table!$A$2:$C$121,2,0)</f>
        <v>3</v>
      </c>
      <c r="I6018" s="26">
        <f>VLOOKUP(F6018,Table!$A$2:$C$121,3,0)</f>
        <v>6</v>
      </c>
      <c r="J6018" s="17" t="s">
        <v>13111</v>
      </c>
      <c r="K6018" s="25" t="str">
        <f>LEFT(J6018,MIN(FIND({0,1,2,3,4,5,6,7,8,9},ASC(J6018)&amp;1234567890))-1)</f>
        <v>Cd</v>
      </c>
      <c r="L6018" s="25">
        <f t="shared" ref="L6018:L6081" si="189">IF(SUBSTITUTE(J6018,K6018,"")="",1,SUBSTITUTE(J6018,K6018,""))*1</f>
        <v>51</v>
      </c>
      <c r="M6018" s="25">
        <f>VLOOKUP(K6018,Table!$A$2:$C$121,2,0)</f>
        <v>12</v>
      </c>
      <c r="N6018" s="26">
        <f>VLOOKUP(K6018,Table!$A$2:$C$121,3,0)</f>
        <v>5</v>
      </c>
      <c r="O6018" s="13" t="str">
        <f>VLOOKUP(A6018,Table!$U$1:$V$230,2,0)</f>
        <v>Hexagonal</v>
      </c>
      <c r="P6018" s="1"/>
    </row>
    <row r="6019" spans="1:16">
      <c r="A6019" s="12">
        <v>175</v>
      </c>
      <c r="B6019" s="12">
        <v>627897</v>
      </c>
      <c r="C6019" s="12" t="s">
        <v>6553</v>
      </c>
      <c r="D6019" s="12" t="s">
        <v>6588</v>
      </c>
      <c r="E6019" s="17" t="s">
        <v>13090</v>
      </c>
      <c r="F6019" s="25" t="str">
        <f>LEFT(E6019,MIN(FIND({0,1,2,3,4,5,6,7,8,9},ASC(E6019)&amp;1234567890))-1)</f>
        <v>Hf</v>
      </c>
      <c r="G6019" s="25">
        <f t="shared" si="188"/>
        <v>14</v>
      </c>
      <c r="H6019" s="25">
        <f>VLOOKUP(F6019,Table!$A$2:$C$121,2,0)</f>
        <v>4</v>
      </c>
      <c r="I6019" s="26">
        <f>VLOOKUP(F6019,Table!$A$2:$C$121,3,0)</f>
        <v>6</v>
      </c>
      <c r="J6019" s="17" t="s">
        <v>13089</v>
      </c>
      <c r="K6019" s="25" t="str">
        <f>LEFT(J6019,MIN(FIND({0,1,2,3,4,5,6,7,8,9},ASC(J6019)&amp;1234567890))-1)</f>
        <v>Cu</v>
      </c>
      <c r="L6019" s="25">
        <f t="shared" si="189"/>
        <v>51</v>
      </c>
      <c r="M6019" s="25">
        <f>VLOOKUP(K6019,Table!$A$2:$C$121,2,0)</f>
        <v>11</v>
      </c>
      <c r="N6019" s="26">
        <f>VLOOKUP(K6019,Table!$A$2:$C$121,3,0)</f>
        <v>4</v>
      </c>
      <c r="O6019" s="13" t="str">
        <f>VLOOKUP(A6019,Table!$U$1:$V$230,2,0)</f>
        <v>Hexagonal</v>
      </c>
      <c r="P6019" s="1"/>
    </row>
    <row r="6020" spans="1:16">
      <c r="A6020" s="12">
        <v>175</v>
      </c>
      <c r="B6020" s="12">
        <v>629367</v>
      </c>
      <c r="C6020" s="12" t="s">
        <v>6553</v>
      </c>
      <c r="D6020" s="12" t="s">
        <v>6589</v>
      </c>
      <c r="E6020" s="17" t="s">
        <v>13100</v>
      </c>
      <c r="F6020" s="25" t="str">
        <f>LEFT(E6020,MIN(FIND({0,1,2,3,4,5,6,7,8,9},ASC(E6020)&amp;1234567890))-1)</f>
        <v>Th</v>
      </c>
      <c r="G6020" s="25">
        <f t="shared" si="188"/>
        <v>14</v>
      </c>
      <c r="H6020" s="25">
        <f>VLOOKUP(F6020,Table!$A$2:$C$121,2,0)</f>
        <v>3</v>
      </c>
      <c r="I6020" s="26">
        <f>VLOOKUP(F6020,Table!$A$2:$C$121,3,0)</f>
        <v>7</v>
      </c>
      <c r="J6020" s="17" t="s">
        <v>13089</v>
      </c>
      <c r="K6020" s="25" t="str">
        <f>LEFT(J6020,MIN(FIND({0,1,2,3,4,5,6,7,8,9},ASC(J6020)&amp;1234567890))-1)</f>
        <v>Cu</v>
      </c>
      <c r="L6020" s="25">
        <f t="shared" si="189"/>
        <v>51</v>
      </c>
      <c r="M6020" s="25">
        <f>VLOOKUP(K6020,Table!$A$2:$C$121,2,0)</f>
        <v>11</v>
      </c>
      <c r="N6020" s="26">
        <f>VLOOKUP(K6020,Table!$A$2:$C$121,3,0)</f>
        <v>4</v>
      </c>
      <c r="O6020" s="13" t="str">
        <f>VLOOKUP(A6020,Table!$U$1:$V$230,2,0)</f>
        <v>Hexagonal</v>
      </c>
      <c r="P6020" s="1"/>
    </row>
    <row r="6021" spans="1:16">
      <c r="A6021" s="12">
        <v>175</v>
      </c>
      <c r="B6021" s="12">
        <v>629471</v>
      </c>
      <c r="C6021" s="12" t="s">
        <v>6553</v>
      </c>
      <c r="D6021" s="12" t="s">
        <v>6590</v>
      </c>
      <c r="E6021" s="17" t="s">
        <v>11890</v>
      </c>
      <c r="F6021" s="25" t="str">
        <f>LEFT(E6021,MIN(FIND({0,1,2,3,4,5,6,7,8,9},ASC(E6021)&amp;1234567890))-1)</f>
        <v>Zr</v>
      </c>
      <c r="G6021" s="25">
        <f t="shared" si="188"/>
        <v>14</v>
      </c>
      <c r="H6021" s="25">
        <f>VLOOKUP(F6021,Table!$A$2:$C$121,2,0)</f>
        <v>4</v>
      </c>
      <c r="I6021" s="26">
        <f>VLOOKUP(F6021,Table!$A$2:$C$121,3,0)</f>
        <v>5</v>
      </c>
      <c r="J6021" s="17" t="s">
        <v>13089</v>
      </c>
      <c r="K6021" s="25" t="str">
        <f>LEFT(J6021,MIN(FIND({0,1,2,3,4,5,6,7,8,9},ASC(J6021)&amp;1234567890))-1)</f>
        <v>Cu</v>
      </c>
      <c r="L6021" s="25">
        <f t="shared" si="189"/>
        <v>51</v>
      </c>
      <c r="M6021" s="25">
        <f>VLOOKUP(K6021,Table!$A$2:$C$121,2,0)</f>
        <v>11</v>
      </c>
      <c r="N6021" s="26">
        <f>VLOOKUP(K6021,Table!$A$2:$C$121,3,0)</f>
        <v>4</v>
      </c>
      <c r="O6021" s="13" t="str">
        <f>VLOOKUP(A6021,Table!$U$1:$V$230,2,0)</f>
        <v>Hexagonal</v>
      </c>
      <c r="P6021" s="1"/>
    </row>
    <row r="6022" spans="1:16">
      <c r="A6022" s="12">
        <v>175</v>
      </c>
      <c r="B6022" s="12">
        <v>631335</v>
      </c>
      <c r="C6022" s="12" t="s">
        <v>6553</v>
      </c>
      <c r="D6022" s="12" t="s">
        <v>6591</v>
      </c>
      <c r="E6022" s="17" t="s">
        <v>13113</v>
      </c>
      <c r="F6022" s="25" t="str">
        <f>LEFT(E6022,MIN(FIND({0,1,2,3,4,5,6,7,8,9},ASC(E6022)&amp;1234567890))-1)</f>
        <v>Eu</v>
      </c>
      <c r="G6022" s="25">
        <f t="shared" si="188"/>
        <v>14</v>
      </c>
      <c r="H6022" s="25">
        <f>VLOOKUP(F6022,Table!$A$2:$C$121,2,0)</f>
        <v>3</v>
      </c>
      <c r="I6022" s="26">
        <f>VLOOKUP(F6022,Table!$A$2:$C$121,3,0)</f>
        <v>6</v>
      </c>
      <c r="J6022" s="17" t="s">
        <v>13112</v>
      </c>
      <c r="K6022" s="25" t="str">
        <f>LEFT(J6022,MIN(FIND({0,1,2,3,4,5,6,7,8,9},ASC(J6022)&amp;1234567890))-1)</f>
        <v>Hg</v>
      </c>
      <c r="L6022" s="25">
        <f t="shared" si="189"/>
        <v>51</v>
      </c>
      <c r="M6022" s="25">
        <f>VLOOKUP(K6022,Table!$A$2:$C$121,2,0)</f>
        <v>12</v>
      </c>
      <c r="N6022" s="26">
        <f>VLOOKUP(K6022,Table!$A$2:$C$121,3,0)</f>
        <v>6</v>
      </c>
      <c r="O6022" s="13" t="str">
        <f>VLOOKUP(A6022,Table!$U$1:$V$230,2,0)</f>
        <v>Hexagonal</v>
      </c>
      <c r="P6022" s="1"/>
    </row>
    <row r="6023" spans="1:16">
      <c r="A6023" s="12">
        <v>175</v>
      </c>
      <c r="B6023" s="12">
        <v>639223</v>
      </c>
      <c r="C6023" s="12" t="s">
        <v>6553</v>
      </c>
      <c r="D6023" s="12" t="s">
        <v>6592</v>
      </c>
      <c r="E6023" s="17" t="s">
        <v>13115</v>
      </c>
      <c r="F6023" s="25" t="str">
        <f>LEFT(E6023,MIN(FIND({0,1,2,3,4,5,6,7,8,9},ASC(E6023)&amp;1234567890))-1)</f>
        <v>Sr</v>
      </c>
      <c r="G6023" s="25">
        <f t="shared" si="188"/>
        <v>14</v>
      </c>
      <c r="H6023" s="25">
        <f>VLOOKUP(F6023,Table!$A$2:$C$121,2,0)</f>
        <v>2</v>
      </c>
      <c r="I6023" s="26">
        <f>VLOOKUP(F6023,Table!$A$2:$C$121,3,0)</f>
        <v>5</v>
      </c>
      <c r="J6023" s="17" t="s">
        <v>13112</v>
      </c>
      <c r="K6023" s="25" t="str">
        <f>LEFT(J6023,MIN(FIND({0,1,2,3,4,5,6,7,8,9},ASC(J6023)&amp;1234567890))-1)</f>
        <v>Hg</v>
      </c>
      <c r="L6023" s="25">
        <f t="shared" si="189"/>
        <v>51</v>
      </c>
      <c r="M6023" s="25">
        <f>VLOOKUP(K6023,Table!$A$2:$C$121,2,0)</f>
        <v>12</v>
      </c>
      <c r="N6023" s="26">
        <f>VLOOKUP(K6023,Table!$A$2:$C$121,3,0)</f>
        <v>6</v>
      </c>
      <c r="O6023" s="13" t="str">
        <f>VLOOKUP(A6023,Table!$U$1:$V$230,2,0)</f>
        <v>Hexagonal</v>
      </c>
      <c r="P6023" s="1"/>
    </row>
    <row r="6024" spans="1:16">
      <c r="A6024" s="12">
        <v>175</v>
      </c>
      <c r="B6024" s="12">
        <v>639307</v>
      </c>
      <c r="C6024" s="12" t="s">
        <v>6553</v>
      </c>
      <c r="D6024" s="12" t="s">
        <v>6593</v>
      </c>
      <c r="E6024" s="17" t="s">
        <v>13114</v>
      </c>
      <c r="F6024" s="25" t="str">
        <f>LEFT(E6024,MIN(FIND({0,1,2,3,4,5,6,7,8,9},ASC(E6024)&amp;1234567890))-1)</f>
        <v>Yb</v>
      </c>
      <c r="G6024" s="25">
        <f t="shared" si="188"/>
        <v>14</v>
      </c>
      <c r="H6024" s="25">
        <f>VLOOKUP(F6024,Table!$A$2:$C$121,2,0)</f>
        <v>3</v>
      </c>
      <c r="I6024" s="26">
        <f>VLOOKUP(F6024,Table!$A$2:$C$121,3,0)</f>
        <v>6</v>
      </c>
      <c r="J6024" s="17" t="s">
        <v>13112</v>
      </c>
      <c r="K6024" s="25" t="str">
        <f>LEFT(J6024,MIN(FIND({0,1,2,3,4,5,6,7,8,9},ASC(J6024)&amp;1234567890))-1)</f>
        <v>Hg</v>
      </c>
      <c r="L6024" s="25">
        <f t="shared" si="189"/>
        <v>51</v>
      </c>
      <c r="M6024" s="25">
        <f>VLOOKUP(K6024,Table!$A$2:$C$121,2,0)</f>
        <v>12</v>
      </c>
      <c r="N6024" s="26">
        <f>VLOOKUP(K6024,Table!$A$2:$C$121,3,0)</f>
        <v>6</v>
      </c>
      <c r="O6024" s="13" t="str">
        <f>VLOOKUP(A6024,Table!$U$1:$V$230,2,0)</f>
        <v>Hexagonal</v>
      </c>
      <c r="P6024" s="1"/>
    </row>
    <row r="6025" spans="1:16">
      <c r="A6025" s="12">
        <v>175</v>
      </c>
      <c r="B6025" s="12">
        <v>150628</v>
      </c>
      <c r="C6025" s="12" t="s">
        <v>6553</v>
      </c>
      <c r="D6025" s="12" t="s">
        <v>23</v>
      </c>
      <c r="E6025" s="17" t="s">
        <v>50</v>
      </c>
      <c r="F6025" s="25" t="str">
        <f>LEFT(E6025,MIN(FIND({0,1,2,3,4,5,6,7,8,9},ASC(E6025)&amp;1234567890))-1)</f>
        <v>Ti</v>
      </c>
      <c r="G6025" s="25">
        <f t="shared" si="188"/>
        <v>1</v>
      </c>
      <c r="H6025" s="25">
        <f>VLOOKUP(F6025,Table!$A$2:$C$121,2,0)</f>
        <v>4</v>
      </c>
      <c r="I6025" s="26">
        <f>VLOOKUP(F6025,Table!$A$2:$C$121,3,0)</f>
        <v>4</v>
      </c>
      <c r="J6025" s="17" t="s">
        <v>66</v>
      </c>
      <c r="K6025" s="25" t="str">
        <f>LEFT(J6025,MIN(FIND({0,1,2,3,4,5,6,7,8,9},ASC(J6025)&amp;1234567890))-1)</f>
        <v>Ni</v>
      </c>
      <c r="L6025" s="25">
        <f t="shared" si="189"/>
        <v>1</v>
      </c>
      <c r="M6025" s="25">
        <f>VLOOKUP(K6025,Table!$A$2:$C$121,2,0)</f>
        <v>10</v>
      </c>
      <c r="N6025" s="26">
        <f>VLOOKUP(K6025,Table!$A$2:$C$121,3,0)</f>
        <v>4</v>
      </c>
      <c r="O6025" s="13" t="str">
        <f>VLOOKUP(A6025,Table!$U$1:$V$230,2,0)</f>
        <v>Hexagonal</v>
      </c>
      <c r="P6025" s="1"/>
    </row>
    <row r="6026" spans="1:16">
      <c r="A6026" s="12">
        <v>175</v>
      </c>
      <c r="B6026" s="12">
        <v>168199</v>
      </c>
      <c r="C6026" s="12" t="s">
        <v>6553</v>
      </c>
      <c r="D6026" s="12" t="s">
        <v>6594</v>
      </c>
      <c r="E6026" s="17" t="s">
        <v>13116</v>
      </c>
      <c r="F6026" s="25" t="str">
        <f>LEFT(E6026,MIN(FIND({0,1,2,3,4,5,6,7,8,9},ASC(E6026)&amp;1234567890))-1)</f>
        <v>Y</v>
      </c>
      <c r="G6026" s="25">
        <f t="shared" si="188"/>
        <v>13.28</v>
      </c>
      <c r="H6026" s="25">
        <f>VLOOKUP(F6026,Table!$A$2:$C$121,2,0)</f>
        <v>3</v>
      </c>
      <c r="I6026" s="26">
        <f>VLOOKUP(F6026,Table!$A$2:$C$121,3,0)</f>
        <v>5</v>
      </c>
      <c r="J6026" s="17" t="s">
        <v>13117</v>
      </c>
      <c r="K6026" s="25" t="str">
        <f>LEFT(J6026,MIN(FIND({0,1,2,3,4,5,6,7,8,9},ASC(J6026)&amp;1234567890))-1)</f>
        <v>Cu</v>
      </c>
      <c r="L6026" s="25">
        <f t="shared" si="189"/>
        <v>50.16</v>
      </c>
      <c r="M6026" s="25">
        <f>VLOOKUP(K6026,Table!$A$2:$C$121,2,0)</f>
        <v>11</v>
      </c>
      <c r="N6026" s="26">
        <f>VLOOKUP(K6026,Table!$A$2:$C$121,3,0)</f>
        <v>4</v>
      </c>
      <c r="O6026" s="13" t="str">
        <f>VLOOKUP(A6026,Table!$U$1:$V$230,2,0)</f>
        <v>Hexagonal</v>
      </c>
      <c r="P6026" s="1"/>
    </row>
    <row r="6027" spans="1:16">
      <c r="A6027" s="12">
        <v>175</v>
      </c>
      <c r="B6027" s="12">
        <v>187858</v>
      </c>
      <c r="C6027" s="12" t="s">
        <v>6553</v>
      </c>
      <c r="D6027" s="12" t="s">
        <v>6595</v>
      </c>
      <c r="E6027" s="17" t="s">
        <v>11329</v>
      </c>
      <c r="F6027" s="25" t="str">
        <f>LEFT(E6027,MIN(FIND({0,1,2,3,4,5,6,7,8,9},ASC(E6027)&amp;1234567890))-1)</f>
        <v>Y</v>
      </c>
      <c r="G6027" s="25">
        <f t="shared" si="188"/>
        <v>2</v>
      </c>
      <c r="H6027" s="25">
        <f>VLOOKUP(F6027,Table!$A$2:$C$121,2,0)</f>
        <v>3</v>
      </c>
      <c r="I6027" s="26">
        <f>VLOOKUP(F6027,Table!$A$2:$C$121,3,0)</f>
        <v>5</v>
      </c>
      <c r="J6027" s="17" t="s">
        <v>13118</v>
      </c>
      <c r="K6027" s="25" t="str">
        <f>LEFT(J6027,MIN(FIND({0,1,2,3,4,5,6,7,8,9},ASC(J6027)&amp;1234567890))-1)</f>
        <v>Cu</v>
      </c>
      <c r="L6027" s="25">
        <f t="shared" si="189"/>
        <v>7.57</v>
      </c>
      <c r="M6027" s="25">
        <f>VLOOKUP(K6027,Table!$A$2:$C$121,2,0)</f>
        <v>11</v>
      </c>
      <c r="N6027" s="26">
        <f>VLOOKUP(K6027,Table!$A$2:$C$121,3,0)</f>
        <v>4</v>
      </c>
      <c r="O6027" s="13" t="str">
        <f>VLOOKUP(A6027,Table!$U$1:$V$230,2,0)</f>
        <v>Hexagonal</v>
      </c>
      <c r="P6027" s="1"/>
    </row>
    <row r="6028" spans="1:16">
      <c r="A6028" s="12">
        <v>175</v>
      </c>
      <c r="B6028" s="12">
        <v>247138</v>
      </c>
      <c r="C6028" s="12" t="s">
        <v>6553</v>
      </c>
      <c r="D6028" s="12" t="s">
        <v>6596</v>
      </c>
      <c r="E6028" s="17" t="s">
        <v>433</v>
      </c>
      <c r="F6028" s="25" t="str">
        <f>LEFT(E6028,MIN(FIND({0,1,2,3,4,5,6,7,8,9},ASC(E6028)&amp;1234567890))-1)</f>
        <v>Sr</v>
      </c>
      <c r="G6028" s="25">
        <f t="shared" si="188"/>
        <v>1</v>
      </c>
      <c r="H6028" s="25">
        <f>VLOOKUP(F6028,Table!$A$2:$C$121,2,0)</f>
        <v>2</v>
      </c>
      <c r="I6028" s="26">
        <f>VLOOKUP(F6028,Table!$A$2:$C$121,3,0)</f>
        <v>5</v>
      </c>
      <c r="J6028" s="17" t="s">
        <v>13119</v>
      </c>
      <c r="K6028" s="25" t="str">
        <f>LEFT(J6028,MIN(FIND({0,1,2,3,4,5,6,7,8,9},ASC(J6028)&amp;1234567890))-1)</f>
        <v>Hg</v>
      </c>
      <c r="L6028" s="25">
        <f t="shared" si="189"/>
        <v>3.6</v>
      </c>
      <c r="M6028" s="25">
        <f>VLOOKUP(K6028,Table!$A$2:$C$121,2,0)</f>
        <v>12</v>
      </c>
      <c r="N6028" s="26">
        <f>VLOOKUP(K6028,Table!$A$2:$C$121,3,0)</f>
        <v>6</v>
      </c>
      <c r="O6028" s="13" t="str">
        <f>VLOOKUP(A6028,Table!$U$1:$V$230,2,0)</f>
        <v>Hexagonal</v>
      </c>
      <c r="P6028" s="1"/>
    </row>
    <row r="6029" spans="1:16">
      <c r="A6029" s="12">
        <v>175</v>
      </c>
      <c r="B6029" s="12">
        <v>247416</v>
      </c>
      <c r="C6029" s="12" t="s">
        <v>6553</v>
      </c>
      <c r="D6029" s="12" t="s">
        <v>6597</v>
      </c>
      <c r="E6029" s="17" t="s">
        <v>13120</v>
      </c>
      <c r="F6029" s="25" t="str">
        <f>LEFT(E6029,MIN(FIND({0,1,2,3,4,5,6,7,8,9},ASC(E6029)&amp;1234567890))-1)</f>
        <v>Na</v>
      </c>
      <c r="G6029" s="25">
        <f t="shared" si="188"/>
        <v>0.71</v>
      </c>
      <c r="H6029" s="25">
        <f>VLOOKUP(F6029,Table!$A$2:$C$121,2,0)</f>
        <v>1</v>
      </c>
      <c r="I6029" s="26">
        <f>VLOOKUP(F6029,Table!$A$2:$C$121,3,0)</f>
        <v>3</v>
      </c>
      <c r="J6029" s="17" t="s">
        <v>13121</v>
      </c>
      <c r="K6029" s="25" t="str">
        <f>LEFT(J6029,MIN(FIND({0,1,2,3,4,5,6,7,8,9},ASC(J6029)&amp;1234567890))-1)</f>
        <v>Ge</v>
      </c>
      <c r="L6029" s="25">
        <f t="shared" si="189"/>
        <v>3.08</v>
      </c>
      <c r="M6029" s="25">
        <f>VLOOKUP(K6029,Table!$A$2:$C$121,2,0)</f>
        <v>14</v>
      </c>
      <c r="N6029" s="26">
        <f>VLOOKUP(K6029,Table!$A$2:$C$121,3,0)</f>
        <v>4</v>
      </c>
      <c r="O6029" s="13" t="str">
        <f>VLOOKUP(A6029,Table!$U$1:$V$230,2,0)</f>
        <v>Hexagonal</v>
      </c>
      <c r="P6029" s="1"/>
    </row>
    <row r="6030" spans="1:16">
      <c r="A6030" s="12">
        <v>175</v>
      </c>
      <c r="B6030" s="12">
        <v>247417</v>
      </c>
      <c r="C6030" s="12" t="s">
        <v>6553</v>
      </c>
      <c r="D6030" s="12" t="s">
        <v>6598</v>
      </c>
      <c r="E6030" s="17" t="s">
        <v>11410</v>
      </c>
      <c r="F6030" s="25" t="str">
        <f>LEFT(E6030,MIN(FIND({0,1,2,3,4,5,6,7,8,9},ASC(E6030)&amp;1234567890))-1)</f>
        <v>Na</v>
      </c>
      <c r="G6030" s="25">
        <f t="shared" si="188"/>
        <v>1</v>
      </c>
      <c r="H6030" s="25">
        <f>VLOOKUP(F6030,Table!$A$2:$C$121,2,0)</f>
        <v>1</v>
      </c>
      <c r="I6030" s="26">
        <f>VLOOKUP(F6030,Table!$A$2:$C$121,3,0)</f>
        <v>3</v>
      </c>
      <c r="J6030" s="17" t="s">
        <v>12161</v>
      </c>
      <c r="K6030" s="25" t="str">
        <f>LEFT(J6030,MIN(FIND({0,1,2,3,4,5,6,7,8,9},ASC(J6030)&amp;1234567890))-1)</f>
        <v>Ge</v>
      </c>
      <c r="L6030" s="25">
        <f t="shared" si="189"/>
        <v>3.25</v>
      </c>
      <c r="M6030" s="25">
        <f>VLOOKUP(K6030,Table!$A$2:$C$121,2,0)</f>
        <v>14</v>
      </c>
      <c r="N6030" s="26">
        <f>VLOOKUP(K6030,Table!$A$2:$C$121,3,0)</f>
        <v>4</v>
      </c>
      <c r="O6030" s="13" t="str">
        <f>VLOOKUP(A6030,Table!$U$1:$V$230,2,0)</f>
        <v>Hexagonal</v>
      </c>
      <c r="P6030" s="1"/>
    </row>
    <row r="6031" spans="1:16">
      <c r="A6031" s="12">
        <v>175</v>
      </c>
      <c r="B6031" s="12">
        <v>247418</v>
      </c>
      <c r="C6031" s="12" t="s">
        <v>6553</v>
      </c>
      <c r="D6031" s="12" t="s">
        <v>6599</v>
      </c>
      <c r="E6031" s="17" t="s">
        <v>11410</v>
      </c>
      <c r="F6031" s="25" t="str">
        <f>LEFT(E6031,MIN(FIND({0,1,2,3,4,5,6,7,8,9},ASC(E6031)&amp;1234567890))-1)</f>
        <v>Na</v>
      </c>
      <c r="G6031" s="25">
        <f t="shared" si="188"/>
        <v>1</v>
      </c>
      <c r="H6031" s="25">
        <f>VLOOKUP(F6031,Table!$A$2:$C$121,2,0)</f>
        <v>1</v>
      </c>
      <c r="I6031" s="26">
        <f>VLOOKUP(F6031,Table!$A$2:$C$121,3,0)</f>
        <v>3</v>
      </c>
      <c r="J6031" s="17" t="s">
        <v>13122</v>
      </c>
      <c r="K6031" s="25" t="str">
        <f>LEFT(J6031,MIN(FIND({0,1,2,3,4,5,6,7,8,9},ASC(J6031)&amp;1234567890))-1)</f>
        <v>Ge</v>
      </c>
      <c r="L6031" s="25">
        <f t="shared" si="189"/>
        <v>3.24</v>
      </c>
      <c r="M6031" s="25">
        <f>VLOOKUP(K6031,Table!$A$2:$C$121,2,0)</f>
        <v>14</v>
      </c>
      <c r="N6031" s="26">
        <f>VLOOKUP(K6031,Table!$A$2:$C$121,3,0)</f>
        <v>4</v>
      </c>
      <c r="O6031" s="13" t="str">
        <f>VLOOKUP(A6031,Table!$U$1:$V$230,2,0)</f>
        <v>Hexagonal</v>
      </c>
      <c r="P6031" s="1"/>
    </row>
    <row r="6032" spans="1:16">
      <c r="A6032" s="12">
        <v>175</v>
      </c>
      <c r="B6032" s="12">
        <v>427793</v>
      </c>
      <c r="C6032" s="12" t="s">
        <v>6553</v>
      </c>
      <c r="D6032" s="12" t="s">
        <v>6600</v>
      </c>
      <c r="E6032" s="17" t="s">
        <v>13123</v>
      </c>
      <c r="F6032" s="25" t="str">
        <f>LEFT(E6032,MIN(FIND({0,1,2,3,4,5,6,7,8,9},ASC(E6032)&amp;1234567890))-1)</f>
        <v>Ag</v>
      </c>
      <c r="G6032" s="25">
        <f t="shared" si="188"/>
        <v>50.94</v>
      </c>
      <c r="H6032" s="25">
        <f>VLOOKUP(F6032,Table!$A$2:$C$121,2,0)</f>
        <v>11</v>
      </c>
      <c r="I6032" s="26">
        <f>VLOOKUP(F6032,Table!$A$2:$C$121,3,0)</f>
        <v>5</v>
      </c>
      <c r="J6032" s="17" t="s">
        <v>13109</v>
      </c>
      <c r="K6032" s="25" t="str">
        <f>LEFT(J6032,MIN(FIND({0,1,2,3,4,5,6,7,8,9},ASC(J6032)&amp;1234567890))-1)</f>
        <v>Tb</v>
      </c>
      <c r="L6032" s="25">
        <f t="shared" si="189"/>
        <v>14</v>
      </c>
      <c r="M6032" s="25">
        <f>VLOOKUP(K6032,Table!$A$2:$C$121,2,0)</f>
        <v>3</v>
      </c>
      <c r="N6032" s="26">
        <f>VLOOKUP(K6032,Table!$A$2:$C$121,3,0)</f>
        <v>6</v>
      </c>
      <c r="O6032" s="13" t="str">
        <f>VLOOKUP(A6032,Table!$U$1:$V$230,2,0)</f>
        <v>Hexagonal</v>
      </c>
      <c r="P6032" s="1"/>
    </row>
    <row r="6033" spans="1:16">
      <c r="A6033" s="12">
        <v>175</v>
      </c>
      <c r="B6033" s="12">
        <v>427782</v>
      </c>
      <c r="C6033" s="12" t="s">
        <v>6553</v>
      </c>
      <c r="D6033" s="12" t="s">
        <v>6601</v>
      </c>
      <c r="E6033" s="17" t="s">
        <v>13102</v>
      </c>
      <c r="F6033" s="25" t="str">
        <f>LEFT(E6033,MIN(FIND({0,1,2,3,4,5,6,7,8,9},ASC(E6033)&amp;1234567890))-1)</f>
        <v>Ag</v>
      </c>
      <c r="G6033" s="25">
        <f t="shared" si="188"/>
        <v>51</v>
      </c>
      <c r="H6033" s="25">
        <f>VLOOKUP(F6033,Table!$A$2:$C$121,2,0)</f>
        <v>11</v>
      </c>
      <c r="I6033" s="26">
        <f>VLOOKUP(F6033,Table!$A$2:$C$121,3,0)</f>
        <v>5</v>
      </c>
      <c r="J6033" s="17" t="s">
        <v>13104</v>
      </c>
      <c r="K6033" s="25" t="str">
        <f>LEFT(J6033,MIN(FIND({0,1,2,3,4,5,6,7,8,9},ASC(J6033)&amp;1234567890))-1)</f>
        <v>Gd</v>
      </c>
      <c r="L6033" s="25">
        <f t="shared" si="189"/>
        <v>14</v>
      </c>
      <c r="M6033" s="25">
        <f>VLOOKUP(K6033,Table!$A$2:$C$121,2,0)</f>
        <v>3</v>
      </c>
      <c r="N6033" s="26">
        <f>VLOOKUP(K6033,Table!$A$2:$C$121,3,0)</f>
        <v>6</v>
      </c>
      <c r="O6033" s="13" t="str">
        <f>VLOOKUP(A6033,Table!$U$1:$V$230,2,0)</f>
        <v>Hexagonal</v>
      </c>
      <c r="P6033" s="1"/>
    </row>
    <row r="6034" spans="1:16">
      <c r="A6034" s="12">
        <v>175</v>
      </c>
      <c r="B6034" s="12">
        <v>427781</v>
      </c>
      <c r="C6034" s="12" t="s">
        <v>6553</v>
      </c>
      <c r="D6034" s="12" t="s">
        <v>6602</v>
      </c>
      <c r="E6034" s="17" t="s">
        <v>13102</v>
      </c>
      <c r="F6034" s="25" t="str">
        <f>LEFT(E6034,MIN(FIND({0,1,2,3,4,5,6,7,8,9},ASC(E6034)&amp;1234567890))-1)</f>
        <v>Ag</v>
      </c>
      <c r="G6034" s="25">
        <f t="shared" si="188"/>
        <v>51</v>
      </c>
      <c r="H6034" s="25">
        <f>VLOOKUP(F6034,Table!$A$2:$C$121,2,0)</f>
        <v>11</v>
      </c>
      <c r="I6034" s="26">
        <f>VLOOKUP(F6034,Table!$A$2:$C$121,3,0)</f>
        <v>5</v>
      </c>
      <c r="J6034" s="17" t="s">
        <v>13098</v>
      </c>
      <c r="K6034" s="25" t="str">
        <f>LEFT(J6034,MIN(FIND({0,1,2,3,4,5,6,7,8,9},ASC(J6034)&amp;1234567890))-1)</f>
        <v>Ce</v>
      </c>
      <c r="L6034" s="25">
        <f t="shared" si="189"/>
        <v>14</v>
      </c>
      <c r="M6034" s="25">
        <f>VLOOKUP(K6034,Table!$A$2:$C$121,2,0)</f>
        <v>3</v>
      </c>
      <c r="N6034" s="26">
        <f>VLOOKUP(K6034,Table!$A$2:$C$121,3,0)</f>
        <v>6</v>
      </c>
      <c r="O6034" s="13" t="str">
        <f>VLOOKUP(A6034,Table!$U$1:$V$230,2,0)</f>
        <v>Hexagonal</v>
      </c>
      <c r="P6034" s="1"/>
    </row>
    <row r="6035" spans="1:16">
      <c r="A6035" s="12">
        <v>175</v>
      </c>
      <c r="B6035" s="12">
        <v>427783</v>
      </c>
      <c r="C6035" s="12" t="s">
        <v>6553</v>
      </c>
      <c r="D6035" s="12" t="s">
        <v>6603</v>
      </c>
      <c r="E6035" s="17" t="s">
        <v>13102</v>
      </c>
      <c r="F6035" s="25" t="str">
        <f>LEFT(E6035,MIN(FIND({0,1,2,3,4,5,6,7,8,9},ASC(E6035)&amp;1234567890))-1)</f>
        <v>Ag</v>
      </c>
      <c r="G6035" s="25">
        <f t="shared" si="188"/>
        <v>51</v>
      </c>
      <c r="H6035" s="25">
        <f>VLOOKUP(F6035,Table!$A$2:$C$121,2,0)</f>
        <v>11</v>
      </c>
      <c r="I6035" s="26">
        <f>VLOOKUP(F6035,Table!$A$2:$C$121,3,0)</f>
        <v>5</v>
      </c>
      <c r="J6035" s="17" t="s">
        <v>13110</v>
      </c>
      <c r="K6035" s="25" t="str">
        <f>LEFT(J6035,MIN(FIND({0,1,2,3,4,5,6,7,8,9},ASC(J6035)&amp;1234567890))-1)</f>
        <v>Y</v>
      </c>
      <c r="L6035" s="25">
        <f t="shared" si="189"/>
        <v>14</v>
      </c>
      <c r="M6035" s="25">
        <f>VLOOKUP(K6035,Table!$A$2:$C$121,2,0)</f>
        <v>3</v>
      </c>
      <c r="N6035" s="26">
        <f>VLOOKUP(K6035,Table!$A$2:$C$121,3,0)</f>
        <v>5</v>
      </c>
      <c r="O6035" s="13" t="str">
        <f>VLOOKUP(A6035,Table!$U$1:$V$230,2,0)</f>
        <v>Hexagonal</v>
      </c>
      <c r="P6035" s="1"/>
    </row>
    <row r="6036" spans="1:16">
      <c r="A6036" s="12">
        <v>176</v>
      </c>
      <c r="B6036" s="12">
        <v>2353</v>
      </c>
      <c r="C6036" s="12" t="s">
        <v>6604</v>
      </c>
      <c r="D6036" s="12" t="s">
        <v>6605</v>
      </c>
      <c r="E6036" s="17" t="s">
        <v>343</v>
      </c>
      <c r="F6036" s="25" t="str">
        <f>LEFT(E6036,MIN(FIND({0,1,2,3,4,5,6,7,8,9},ASC(E6036)&amp;1234567890))-1)</f>
        <v>U</v>
      </c>
      <c r="G6036" s="25">
        <f t="shared" si="188"/>
        <v>1</v>
      </c>
      <c r="H6036" s="25">
        <f>VLOOKUP(F6036,Table!$A$2:$C$121,2,0)</f>
        <v>3</v>
      </c>
      <c r="I6036" s="26">
        <f>VLOOKUP(F6036,Table!$A$2:$C$121,3,0)</f>
        <v>7</v>
      </c>
      <c r="J6036" s="17" t="s">
        <v>367</v>
      </c>
      <c r="K6036" s="25" t="str">
        <f>LEFT(J6036,MIN(FIND({0,1,2,3,4,5,6,7,8,9},ASC(J6036)&amp;1234567890))-1)</f>
        <v>Cl</v>
      </c>
      <c r="L6036" s="25">
        <f t="shared" si="189"/>
        <v>3</v>
      </c>
      <c r="M6036" s="25">
        <f>VLOOKUP(K6036,Table!$A$2:$C$121,2,0)</f>
        <v>17</v>
      </c>
      <c r="N6036" s="26">
        <f>VLOOKUP(K6036,Table!$A$2:$C$121,3,0)</f>
        <v>3</v>
      </c>
      <c r="O6036" s="13" t="str">
        <f>VLOOKUP(A6036,Table!$U$1:$V$230,2,0)</f>
        <v>Hexagonal</v>
      </c>
      <c r="P6036" s="1"/>
    </row>
    <row r="6037" spans="1:16">
      <c r="A6037" s="12">
        <v>176</v>
      </c>
      <c r="B6037" s="12">
        <v>4060</v>
      </c>
      <c r="C6037" s="12" t="s">
        <v>6604</v>
      </c>
      <c r="D6037" s="12" t="s">
        <v>6606</v>
      </c>
      <c r="E6037" s="17" t="s">
        <v>11502</v>
      </c>
      <c r="F6037" s="25" t="str">
        <f>LEFT(E6037,MIN(FIND({0,1,2,3,4,5,6,7,8,9},ASC(E6037)&amp;1234567890))-1)</f>
        <v>Pu</v>
      </c>
      <c r="G6037" s="25">
        <f t="shared" si="188"/>
        <v>1</v>
      </c>
      <c r="H6037" s="25">
        <f>VLOOKUP(F6037,Table!$A$2:$C$121,2,0)</f>
        <v>3</v>
      </c>
      <c r="I6037" s="26">
        <f>VLOOKUP(F6037,Table!$A$2:$C$121,3,0)</f>
        <v>7</v>
      </c>
      <c r="J6037" s="17" t="s">
        <v>367</v>
      </c>
      <c r="K6037" s="25" t="str">
        <f>LEFT(J6037,MIN(FIND({0,1,2,3,4,5,6,7,8,9},ASC(J6037)&amp;1234567890))-1)</f>
        <v>Cl</v>
      </c>
      <c r="L6037" s="25">
        <f t="shared" si="189"/>
        <v>3</v>
      </c>
      <c r="M6037" s="25">
        <f>VLOOKUP(K6037,Table!$A$2:$C$121,2,0)</f>
        <v>17</v>
      </c>
      <c r="N6037" s="26">
        <f>VLOOKUP(K6037,Table!$A$2:$C$121,3,0)</f>
        <v>3</v>
      </c>
      <c r="O6037" s="13" t="str">
        <f>VLOOKUP(A6037,Table!$U$1:$V$230,2,0)</f>
        <v>Hexagonal</v>
      </c>
      <c r="P6037" s="1"/>
    </row>
    <row r="6038" spans="1:16">
      <c r="A6038" s="12">
        <v>176</v>
      </c>
      <c r="B6038" s="12">
        <v>4070</v>
      </c>
      <c r="C6038" s="12" t="s">
        <v>6604</v>
      </c>
      <c r="D6038" s="12" t="s">
        <v>6607</v>
      </c>
      <c r="E6038" s="17" t="s">
        <v>343</v>
      </c>
      <c r="F6038" s="25" t="str">
        <f>LEFT(E6038,MIN(FIND({0,1,2,3,4,5,6,7,8,9},ASC(E6038)&amp;1234567890))-1)</f>
        <v>U</v>
      </c>
      <c r="G6038" s="25">
        <f t="shared" si="188"/>
        <v>1</v>
      </c>
      <c r="H6038" s="25">
        <f>VLOOKUP(F6038,Table!$A$2:$C$121,2,0)</f>
        <v>3</v>
      </c>
      <c r="I6038" s="26">
        <f>VLOOKUP(F6038,Table!$A$2:$C$121,3,0)</f>
        <v>7</v>
      </c>
      <c r="J6038" s="17" t="s">
        <v>375</v>
      </c>
      <c r="K6038" s="25" t="str">
        <f>LEFT(J6038,MIN(FIND({0,1,2,3,4,5,6,7,8,9},ASC(J6038)&amp;1234567890))-1)</f>
        <v>Br</v>
      </c>
      <c r="L6038" s="25">
        <f t="shared" si="189"/>
        <v>3</v>
      </c>
      <c r="M6038" s="25">
        <f>VLOOKUP(K6038,Table!$A$2:$C$121,2,0)</f>
        <v>17</v>
      </c>
      <c r="N6038" s="26">
        <f>VLOOKUP(K6038,Table!$A$2:$C$121,3,0)</f>
        <v>4</v>
      </c>
      <c r="O6038" s="13" t="str">
        <f>VLOOKUP(A6038,Table!$U$1:$V$230,2,0)</f>
        <v>Hexagonal</v>
      </c>
      <c r="P6038" s="1"/>
    </row>
    <row r="6039" spans="1:16">
      <c r="A6039" s="12">
        <v>176</v>
      </c>
      <c r="B6039" s="12">
        <v>9536</v>
      </c>
      <c r="C6039" s="12" t="s">
        <v>6604</v>
      </c>
      <c r="D6039" s="12" t="s">
        <v>6608</v>
      </c>
      <c r="E6039" s="17" t="s">
        <v>11947</v>
      </c>
      <c r="F6039" s="25" t="str">
        <f>LEFT(E6039,MIN(FIND({0,1,2,3,4,5,6,7,8,9},ASC(E6039)&amp;1234567890))-1)</f>
        <v>Cm</v>
      </c>
      <c r="G6039" s="25">
        <f t="shared" si="188"/>
        <v>1</v>
      </c>
      <c r="H6039" s="25">
        <f>VLOOKUP(F6039,Table!$A$2:$C$121,2,0)</f>
        <v>3</v>
      </c>
      <c r="I6039" s="26">
        <f>VLOOKUP(F6039,Table!$A$2:$C$121,3,0)</f>
        <v>7</v>
      </c>
      <c r="J6039" s="17" t="s">
        <v>367</v>
      </c>
      <c r="K6039" s="25" t="str">
        <f>LEFT(J6039,MIN(FIND({0,1,2,3,4,5,6,7,8,9},ASC(J6039)&amp;1234567890))-1)</f>
        <v>Cl</v>
      </c>
      <c r="L6039" s="25">
        <f t="shared" si="189"/>
        <v>3</v>
      </c>
      <c r="M6039" s="25">
        <f>VLOOKUP(K6039,Table!$A$2:$C$121,2,0)</f>
        <v>17</v>
      </c>
      <c r="N6039" s="26">
        <f>VLOOKUP(K6039,Table!$A$2:$C$121,3,0)</f>
        <v>3</v>
      </c>
      <c r="O6039" s="13" t="str">
        <f>VLOOKUP(A6039,Table!$U$1:$V$230,2,0)</f>
        <v>Hexagonal</v>
      </c>
      <c r="P6039" s="1"/>
    </row>
    <row r="6040" spans="1:16">
      <c r="A6040" s="12">
        <v>176</v>
      </c>
      <c r="B6040" s="12">
        <v>10292</v>
      </c>
      <c r="C6040" s="12" t="s">
        <v>6604</v>
      </c>
      <c r="D6040" s="12" t="s">
        <v>3023</v>
      </c>
      <c r="E6040" s="17" t="s">
        <v>11552</v>
      </c>
      <c r="F6040" s="25" t="str">
        <f>LEFT(E6040,MIN(FIND({0,1,2,3,4,5,6,7,8,9},ASC(E6040)&amp;1234567890))-1)</f>
        <v>Cf</v>
      </c>
      <c r="G6040" s="25">
        <f t="shared" si="188"/>
        <v>1</v>
      </c>
      <c r="H6040" s="25">
        <f>VLOOKUP(F6040,Table!$A$2:$C$121,2,0)</f>
        <v>3</v>
      </c>
      <c r="I6040" s="26">
        <f>VLOOKUP(F6040,Table!$A$2:$C$121,3,0)</f>
        <v>7</v>
      </c>
      <c r="J6040" s="17" t="s">
        <v>367</v>
      </c>
      <c r="K6040" s="25" t="str">
        <f>LEFT(J6040,MIN(FIND({0,1,2,3,4,5,6,7,8,9},ASC(J6040)&amp;1234567890))-1)</f>
        <v>Cl</v>
      </c>
      <c r="L6040" s="25">
        <f t="shared" si="189"/>
        <v>3</v>
      </c>
      <c r="M6040" s="25">
        <f>VLOOKUP(K6040,Table!$A$2:$C$121,2,0)</f>
        <v>17</v>
      </c>
      <c r="N6040" s="26">
        <f>VLOOKUP(K6040,Table!$A$2:$C$121,3,0)</f>
        <v>3</v>
      </c>
      <c r="O6040" s="13" t="str">
        <f>VLOOKUP(A6040,Table!$U$1:$V$230,2,0)</f>
        <v>Hexagonal</v>
      </c>
      <c r="P6040" s="1"/>
    </row>
    <row r="6041" spans="1:16">
      <c r="A6041" s="12">
        <v>176</v>
      </c>
      <c r="B6041" s="12">
        <v>14284</v>
      </c>
      <c r="C6041" s="12" t="s">
        <v>6604</v>
      </c>
      <c r="D6041" s="12" t="s">
        <v>6609</v>
      </c>
      <c r="E6041" s="17" t="s">
        <v>11683</v>
      </c>
      <c r="F6041" s="25" t="str">
        <f>LEFT(E6041,MIN(FIND({0,1,2,3,4,5,6,7,8,9},ASC(E6041)&amp;1234567890))-1)</f>
        <v>Am</v>
      </c>
      <c r="G6041" s="25">
        <f t="shared" si="188"/>
        <v>1</v>
      </c>
      <c r="H6041" s="25">
        <f>VLOOKUP(F6041,Table!$A$2:$C$121,2,0)</f>
        <v>3</v>
      </c>
      <c r="I6041" s="26">
        <f>VLOOKUP(F6041,Table!$A$2:$C$121,3,0)</f>
        <v>7</v>
      </c>
      <c r="J6041" s="17" t="s">
        <v>367</v>
      </c>
      <c r="K6041" s="25" t="str">
        <f>LEFT(J6041,MIN(FIND({0,1,2,3,4,5,6,7,8,9},ASC(J6041)&amp;1234567890))-1)</f>
        <v>Cl</v>
      </c>
      <c r="L6041" s="25">
        <f t="shared" si="189"/>
        <v>3</v>
      </c>
      <c r="M6041" s="25">
        <f>VLOOKUP(K6041,Table!$A$2:$C$121,2,0)</f>
        <v>17</v>
      </c>
      <c r="N6041" s="26">
        <f>VLOOKUP(K6041,Table!$A$2:$C$121,3,0)</f>
        <v>3</v>
      </c>
      <c r="O6041" s="13" t="str">
        <f>VLOOKUP(A6041,Table!$U$1:$V$230,2,0)</f>
        <v>Hexagonal</v>
      </c>
      <c r="P6041" s="1"/>
    </row>
    <row r="6042" spans="1:16">
      <c r="A6042" s="12">
        <v>176</v>
      </c>
      <c r="B6042" s="12">
        <v>15387</v>
      </c>
      <c r="C6042" s="12" t="s">
        <v>6604</v>
      </c>
      <c r="D6042" s="12" t="s">
        <v>6610</v>
      </c>
      <c r="E6042" s="17" t="s">
        <v>11306</v>
      </c>
      <c r="F6042" s="25" t="str">
        <f>LEFT(E6042,MIN(FIND({0,1,2,3,4,5,6,7,8,9},ASC(E6042)&amp;1234567890))-1)</f>
        <v>Gd</v>
      </c>
      <c r="G6042" s="25">
        <f t="shared" si="188"/>
        <v>1</v>
      </c>
      <c r="H6042" s="25">
        <f>VLOOKUP(F6042,Table!$A$2:$C$121,2,0)</f>
        <v>3</v>
      </c>
      <c r="I6042" s="26">
        <f>VLOOKUP(F6042,Table!$A$2:$C$121,3,0)</f>
        <v>6</v>
      </c>
      <c r="J6042" s="17" t="s">
        <v>367</v>
      </c>
      <c r="K6042" s="25" t="str">
        <f>LEFT(J6042,MIN(FIND({0,1,2,3,4,5,6,7,8,9},ASC(J6042)&amp;1234567890))-1)</f>
        <v>Cl</v>
      </c>
      <c r="L6042" s="25">
        <f t="shared" si="189"/>
        <v>3</v>
      </c>
      <c r="M6042" s="25">
        <f>VLOOKUP(K6042,Table!$A$2:$C$121,2,0)</f>
        <v>17</v>
      </c>
      <c r="N6042" s="26">
        <f>VLOOKUP(K6042,Table!$A$2:$C$121,3,0)</f>
        <v>3</v>
      </c>
      <c r="O6042" s="13" t="str">
        <f>VLOOKUP(A6042,Table!$U$1:$V$230,2,0)</f>
        <v>Hexagonal</v>
      </c>
      <c r="P6042" s="1"/>
    </row>
    <row r="6043" spans="1:16">
      <c r="A6043" s="12">
        <v>176</v>
      </c>
      <c r="B6043" s="12">
        <v>16278</v>
      </c>
      <c r="C6043" s="12" t="s">
        <v>6604</v>
      </c>
      <c r="D6043" s="12" t="s">
        <v>6611</v>
      </c>
      <c r="E6043" s="17" t="s">
        <v>12190</v>
      </c>
      <c r="F6043" s="25" t="str">
        <f>LEFT(E6043,MIN(FIND({0,1,2,3,4,5,6,7,8,9},ASC(E6043)&amp;1234567890))-1)</f>
        <v>Nb</v>
      </c>
      <c r="G6043" s="25">
        <f t="shared" si="188"/>
        <v>3</v>
      </c>
      <c r="H6043" s="25">
        <f>VLOOKUP(F6043,Table!$A$2:$C$121,2,0)</f>
        <v>5</v>
      </c>
      <c r="I6043" s="26">
        <f>VLOOKUP(F6043,Table!$A$2:$C$121,3,0)</f>
        <v>5</v>
      </c>
      <c r="J6043" s="17" t="s">
        <v>581</v>
      </c>
      <c r="K6043" s="25" t="str">
        <f>LEFT(J6043,MIN(FIND({0,1,2,3,4,5,6,7,8,9},ASC(J6043)&amp;1234567890))-1)</f>
        <v>Se</v>
      </c>
      <c r="L6043" s="25">
        <f t="shared" si="189"/>
        <v>4</v>
      </c>
      <c r="M6043" s="25">
        <f>VLOOKUP(K6043,Table!$A$2:$C$121,2,0)</f>
        <v>16</v>
      </c>
      <c r="N6043" s="26">
        <f>VLOOKUP(K6043,Table!$A$2:$C$121,3,0)</f>
        <v>4</v>
      </c>
      <c r="O6043" s="13" t="str">
        <f>VLOOKUP(A6043,Table!$U$1:$V$230,2,0)</f>
        <v>Hexagonal</v>
      </c>
      <c r="P6043" s="1"/>
    </row>
    <row r="6044" spans="1:16">
      <c r="A6044" s="12">
        <v>176</v>
      </c>
      <c r="B6044" s="12">
        <v>16493</v>
      </c>
      <c r="C6044" s="12" t="s">
        <v>6604</v>
      </c>
      <c r="D6044" s="12" t="s">
        <v>6544</v>
      </c>
      <c r="E6044" s="17" t="s">
        <v>13124</v>
      </c>
      <c r="F6044" s="25" t="str">
        <f>LEFT(E6044,MIN(FIND({0,1,2,3,4,5,6,7,8,9},ASC(E6044)&amp;1234567890))-1)</f>
        <v>U</v>
      </c>
      <c r="G6044" s="25">
        <f t="shared" si="188"/>
        <v>7</v>
      </c>
      <c r="H6044" s="25">
        <f>VLOOKUP(F6044,Table!$A$2:$C$121,2,0)</f>
        <v>3</v>
      </c>
      <c r="I6044" s="26">
        <f>VLOOKUP(F6044,Table!$A$2:$C$121,3,0)</f>
        <v>7</v>
      </c>
      <c r="J6044" s="17" t="s">
        <v>13125</v>
      </c>
      <c r="K6044" s="25" t="str">
        <f>LEFT(J6044,MIN(FIND({0,1,2,3,4,5,6,7,8,9},ASC(J6044)&amp;1234567890))-1)</f>
        <v>Te</v>
      </c>
      <c r="L6044" s="25">
        <f t="shared" si="189"/>
        <v>12</v>
      </c>
      <c r="M6044" s="25">
        <f>VLOOKUP(K6044,Table!$A$2:$C$121,2,0)</f>
        <v>16</v>
      </c>
      <c r="N6044" s="26">
        <f>VLOOKUP(K6044,Table!$A$2:$C$121,3,0)</f>
        <v>5</v>
      </c>
      <c r="O6044" s="13" t="str">
        <f>VLOOKUP(A6044,Table!$U$1:$V$230,2,0)</f>
        <v>Hexagonal</v>
      </c>
      <c r="P6044" s="1"/>
    </row>
    <row r="6045" spans="1:16">
      <c r="A6045" s="12">
        <v>176</v>
      </c>
      <c r="B6045" s="12">
        <v>16606</v>
      </c>
      <c r="C6045" s="12" t="s">
        <v>6604</v>
      </c>
      <c r="D6045" s="12" t="s">
        <v>6612</v>
      </c>
      <c r="E6045" s="17" t="s">
        <v>12190</v>
      </c>
      <c r="F6045" s="25" t="str">
        <f>LEFT(E6045,MIN(FIND({0,1,2,3,4,5,6,7,8,9},ASC(E6045)&amp;1234567890))-1)</f>
        <v>Nb</v>
      </c>
      <c r="G6045" s="25">
        <f t="shared" si="188"/>
        <v>3</v>
      </c>
      <c r="H6045" s="25">
        <f>VLOOKUP(F6045,Table!$A$2:$C$121,2,0)</f>
        <v>5</v>
      </c>
      <c r="I6045" s="26">
        <f>VLOOKUP(F6045,Table!$A$2:$C$121,3,0)</f>
        <v>5</v>
      </c>
      <c r="J6045" s="17" t="s">
        <v>381</v>
      </c>
      <c r="K6045" s="25" t="str">
        <f>LEFT(J6045,MIN(FIND({0,1,2,3,4,5,6,7,8,9},ASC(J6045)&amp;1234567890))-1)</f>
        <v>Te</v>
      </c>
      <c r="L6045" s="25">
        <f t="shared" si="189"/>
        <v>4</v>
      </c>
      <c r="M6045" s="25">
        <f>VLOOKUP(K6045,Table!$A$2:$C$121,2,0)</f>
        <v>16</v>
      </c>
      <c r="N6045" s="26">
        <f>VLOOKUP(K6045,Table!$A$2:$C$121,3,0)</f>
        <v>5</v>
      </c>
      <c r="O6045" s="13" t="str">
        <f>VLOOKUP(A6045,Table!$U$1:$V$230,2,0)</f>
        <v>Hexagonal</v>
      </c>
      <c r="P6045" s="1"/>
    </row>
    <row r="6046" spans="1:16">
      <c r="A6046" s="12">
        <v>176</v>
      </c>
      <c r="B6046" s="12">
        <v>16818</v>
      </c>
      <c r="C6046" s="12" t="s">
        <v>6604</v>
      </c>
      <c r="D6046" s="12" t="s">
        <v>5757</v>
      </c>
      <c r="E6046" s="17" t="s">
        <v>11374</v>
      </c>
      <c r="F6046" s="25" t="str">
        <f>LEFT(E6046,MIN(FIND({0,1,2,3,4,5,6,7,8,9},ASC(E6046)&amp;1234567890))-1)</f>
        <v>Si</v>
      </c>
      <c r="G6046" s="25">
        <f t="shared" si="188"/>
        <v>3</v>
      </c>
      <c r="H6046" s="25">
        <f>VLOOKUP(F6046,Table!$A$2:$C$121,2,0)</f>
        <v>14</v>
      </c>
      <c r="I6046" s="26">
        <f>VLOOKUP(F6046,Table!$A$2:$C$121,3,0)</f>
        <v>3</v>
      </c>
      <c r="J6046" s="17" t="s">
        <v>372</v>
      </c>
      <c r="K6046" s="25" t="str">
        <f>LEFT(J6046,MIN(FIND({0,1,2,3,4,5,6,7,8,9},ASC(J6046)&amp;1234567890))-1)</f>
        <v>N</v>
      </c>
      <c r="L6046" s="25">
        <f t="shared" si="189"/>
        <v>4</v>
      </c>
      <c r="M6046" s="25">
        <f>VLOOKUP(K6046,Table!$A$2:$C$121,2,0)</f>
        <v>15</v>
      </c>
      <c r="N6046" s="26">
        <f>VLOOKUP(K6046,Table!$A$2:$C$121,3,0)</f>
        <v>2</v>
      </c>
      <c r="O6046" s="13" t="str">
        <f>VLOOKUP(A6046,Table!$U$1:$V$230,2,0)</f>
        <v>Hexagonal</v>
      </c>
      <c r="P6046" s="1"/>
    </row>
    <row r="6047" spans="1:16">
      <c r="A6047" s="12">
        <v>176</v>
      </c>
      <c r="B6047" s="12">
        <v>23146</v>
      </c>
      <c r="C6047" s="12" t="s">
        <v>6604</v>
      </c>
      <c r="D6047" s="12" t="s">
        <v>6613</v>
      </c>
      <c r="E6047" s="17" t="s">
        <v>46</v>
      </c>
      <c r="F6047" s="25" t="str">
        <f>LEFT(E6047,MIN(FIND({0,1,2,3,4,5,6,7,8,9},ASC(E6047)&amp;1234567890))-1)</f>
        <v>La</v>
      </c>
      <c r="G6047" s="25">
        <f t="shared" si="188"/>
        <v>1</v>
      </c>
      <c r="H6047" s="25">
        <f>VLOOKUP(F6047,Table!$A$2:$C$121,2,0)</f>
        <v>3</v>
      </c>
      <c r="I6047" s="26">
        <f>VLOOKUP(F6047,Table!$A$2:$C$121,3,0)</f>
        <v>6</v>
      </c>
      <c r="J6047" s="17" t="s">
        <v>367</v>
      </c>
      <c r="K6047" s="25" t="str">
        <f>LEFT(J6047,MIN(FIND({0,1,2,3,4,5,6,7,8,9},ASC(J6047)&amp;1234567890))-1)</f>
        <v>Cl</v>
      </c>
      <c r="L6047" s="25">
        <f t="shared" si="189"/>
        <v>3</v>
      </c>
      <c r="M6047" s="25">
        <f>VLOOKUP(K6047,Table!$A$2:$C$121,2,0)</f>
        <v>17</v>
      </c>
      <c r="N6047" s="26">
        <f>VLOOKUP(K6047,Table!$A$2:$C$121,3,0)</f>
        <v>3</v>
      </c>
      <c r="O6047" s="13" t="str">
        <f>VLOOKUP(A6047,Table!$U$1:$V$230,2,0)</f>
        <v>Hexagonal</v>
      </c>
      <c r="P6047" s="1"/>
    </row>
    <row r="6048" spans="1:16">
      <c r="A6048" s="12">
        <v>176</v>
      </c>
      <c r="B6048" s="12">
        <v>23147</v>
      </c>
      <c r="C6048" s="12" t="s">
        <v>6604</v>
      </c>
      <c r="D6048" s="12" t="s">
        <v>6614</v>
      </c>
      <c r="E6048" s="17" t="s">
        <v>615</v>
      </c>
      <c r="F6048" s="25" t="str">
        <f>LEFT(E6048,MIN(FIND({0,1,2,3,4,5,6,7,8,9},ASC(E6048)&amp;1234567890))-1)</f>
        <v>Nd</v>
      </c>
      <c r="G6048" s="25">
        <f t="shared" si="188"/>
        <v>1</v>
      </c>
      <c r="H6048" s="25">
        <f>VLOOKUP(F6048,Table!$A$2:$C$121,2,0)</f>
        <v>3</v>
      </c>
      <c r="I6048" s="26">
        <f>VLOOKUP(F6048,Table!$A$2:$C$121,3,0)</f>
        <v>6</v>
      </c>
      <c r="J6048" s="17" t="s">
        <v>367</v>
      </c>
      <c r="K6048" s="25" t="str">
        <f>LEFT(J6048,MIN(FIND({0,1,2,3,4,5,6,7,8,9},ASC(J6048)&amp;1234567890))-1)</f>
        <v>Cl</v>
      </c>
      <c r="L6048" s="25">
        <f t="shared" si="189"/>
        <v>3</v>
      </c>
      <c r="M6048" s="25">
        <f>VLOOKUP(K6048,Table!$A$2:$C$121,2,0)</f>
        <v>17</v>
      </c>
      <c r="N6048" s="26">
        <f>VLOOKUP(K6048,Table!$A$2:$C$121,3,0)</f>
        <v>3</v>
      </c>
      <c r="O6048" s="13" t="str">
        <f>VLOOKUP(A6048,Table!$U$1:$V$230,2,0)</f>
        <v>Hexagonal</v>
      </c>
      <c r="P6048" s="1"/>
    </row>
    <row r="6049" spans="1:16">
      <c r="A6049" s="12">
        <v>176</v>
      </c>
      <c r="B6049" s="12">
        <v>23148</v>
      </c>
      <c r="C6049" s="12" t="s">
        <v>6604</v>
      </c>
      <c r="D6049" s="12" t="s">
        <v>6615</v>
      </c>
      <c r="E6049" s="17" t="s">
        <v>428</v>
      </c>
      <c r="F6049" s="25" t="str">
        <f>LEFT(E6049,MIN(FIND({0,1,2,3,4,5,6,7,8,9},ASC(E6049)&amp;1234567890))-1)</f>
        <v>Eu</v>
      </c>
      <c r="G6049" s="25">
        <f t="shared" si="188"/>
        <v>1</v>
      </c>
      <c r="H6049" s="25">
        <f>VLOOKUP(F6049,Table!$A$2:$C$121,2,0)</f>
        <v>3</v>
      </c>
      <c r="I6049" s="26">
        <f>VLOOKUP(F6049,Table!$A$2:$C$121,3,0)</f>
        <v>6</v>
      </c>
      <c r="J6049" s="17" t="s">
        <v>367</v>
      </c>
      <c r="K6049" s="25" t="str">
        <f>LEFT(J6049,MIN(FIND({0,1,2,3,4,5,6,7,8,9},ASC(J6049)&amp;1234567890))-1)</f>
        <v>Cl</v>
      </c>
      <c r="L6049" s="25">
        <f t="shared" si="189"/>
        <v>3</v>
      </c>
      <c r="M6049" s="25">
        <f>VLOOKUP(K6049,Table!$A$2:$C$121,2,0)</f>
        <v>17</v>
      </c>
      <c r="N6049" s="26">
        <f>VLOOKUP(K6049,Table!$A$2:$C$121,3,0)</f>
        <v>3</v>
      </c>
      <c r="O6049" s="13" t="str">
        <f>VLOOKUP(A6049,Table!$U$1:$V$230,2,0)</f>
        <v>Hexagonal</v>
      </c>
      <c r="P6049" s="1"/>
    </row>
    <row r="6050" spans="1:16">
      <c r="A6050" s="12">
        <v>176</v>
      </c>
      <c r="B6050" s="12">
        <v>23191</v>
      </c>
      <c r="C6050" s="12" t="s">
        <v>6604</v>
      </c>
      <c r="D6050" s="12" t="s">
        <v>6616</v>
      </c>
      <c r="E6050" s="17" t="s">
        <v>11720</v>
      </c>
      <c r="F6050" s="25" t="str">
        <f>LEFT(E6050,MIN(FIND({0,1,2,3,4,5,6,7,8,9},ASC(E6050)&amp;1234567890))-1)</f>
        <v>Ho</v>
      </c>
      <c r="G6050" s="25">
        <f t="shared" si="188"/>
        <v>12</v>
      </c>
      <c r="H6050" s="25">
        <f>VLOOKUP(F6050,Table!$A$2:$C$121,2,0)</f>
        <v>3</v>
      </c>
      <c r="I6050" s="26">
        <f>VLOOKUP(F6050,Table!$A$2:$C$121,3,0)</f>
        <v>6</v>
      </c>
      <c r="J6050" s="17" t="s">
        <v>13126</v>
      </c>
      <c r="K6050" s="25" t="str">
        <f>LEFT(J6050,MIN(FIND({0,1,2,3,4,5,6,7,8,9},ASC(J6050)&amp;1234567890))-1)</f>
        <v>Co</v>
      </c>
      <c r="L6050" s="25">
        <f t="shared" si="189"/>
        <v>9.1999999999999993</v>
      </c>
      <c r="M6050" s="25">
        <f>VLOOKUP(K6050,Table!$A$2:$C$121,2,0)</f>
        <v>9</v>
      </c>
      <c r="N6050" s="26">
        <f>VLOOKUP(K6050,Table!$A$2:$C$121,3,0)</f>
        <v>4</v>
      </c>
      <c r="O6050" s="13" t="str">
        <f>VLOOKUP(A6050,Table!$U$1:$V$230,2,0)</f>
        <v>Hexagonal</v>
      </c>
      <c r="P6050" s="1"/>
    </row>
    <row r="6051" spans="1:16">
      <c r="A6051" s="12">
        <v>176</v>
      </c>
      <c r="B6051" s="12">
        <v>23672</v>
      </c>
      <c r="C6051" s="12" t="s">
        <v>6604</v>
      </c>
      <c r="D6051" s="12" t="s">
        <v>5763</v>
      </c>
      <c r="E6051" s="17" t="s">
        <v>594</v>
      </c>
      <c r="F6051" s="25" t="str">
        <f>LEFT(E6051,MIN(FIND({0,1,2,3,4,5,6,7,8,9},ASC(E6051)&amp;1234567890))-1)</f>
        <v>Ge</v>
      </c>
      <c r="G6051" s="25">
        <f t="shared" si="188"/>
        <v>3</v>
      </c>
      <c r="H6051" s="25">
        <f>VLOOKUP(F6051,Table!$A$2:$C$121,2,0)</f>
        <v>14</v>
      </c>
      <c r="I6051" s="26">
        <f>VLOOKUP(F6051,Table!$A$2:$C$121,3,0)</f>
        <v>4</v>
      </c>
      <c r="J6051" s="17" t="s">
        <v>372</v>
      </c>
      <c r="K6051" s="25" t="str">
        <f>LEFT(J6051,MIN(FIND({0,1,2,3,4,5,6,7,8,9},ASC(J6051)&amp;1234567890))-1)</f>
        <v>N</v>
      </c>
      <c r="L6051" s="25">
        <f t="shared" si="189"/>
        <v>4</v>
      </c>
      <c r="M6051" s="25">
        <f>VLOOKUP(K6051,Table!$A$2:$C$121,2,0)</f>
        <v>15</v>
      </c>
      <c r="N6051" s="26">
        <f>VLOOKUP(K6051,Table!$A$2:$C$121,3,0)</f>
        <v>2</v>
      </c>
      <c r="O6051" s="13" t="str">
        <f>VLOOKUP(A6051,Table!$U$1:$V$230,2,0)</f>
        <v>Hexagonal</v>
      </c>
      <c r="P6051" s="1"/>
    </row>
    <row r="6052" spans="1:16">
      <c r="A6052" s="12">
        <v>176</v>
      </c>
      <c r="B6052" s="12">
        <v>26672</v>
      </c>
      <c r="C6052" s="12" t="s">
        <v>6604</v>
      </c>
      <c r="D6052" s="12" t="s">
        <v>6617</v>
      </c>
      <c r="E6052" s="17" t="s">
        <v>13127</v>
      </c>
      <c r="F6052" s="25" t="str">
        <f>LEFT(E6052,MIN(FIND({0,1,2,3,4,5,6,7,8,9},ASC(E6052)&amp;1234567890))-1)</f>
        <v>Th</v>
      </c>
      <c r="G6052" s="25">
        <f t="shared" si="188"/>
        <v>7</v>
      </c>
      <c r="H6052" s="25">
        <f>VLOOKUP(F6052,Table!$A$2:$C$121,2,0)</f>
        <v>3</v>
      </c>
      <c r="I6052" s="26">
        <f>VLOOKUP(F6052,Table!$A$2:$C$121,3,0)</f>
        <v>7</v>
      </c>
      <c r="J6052" s="17" t="s">
        <v>13128</v>
      </c>
      <c r="K6052" s="25" t="str">
        <f>LEFT(J6052,MIN(FIND({0,1,2,3,4,5,6,7,8,9},ASC(J6052)&amp;1234567890))-1)</f>
        <v>Se</v>
      </c>
      <c r="L6052" s="25">
        <f t="shared" si="189"/>
        <v>12</v>
      </c>
      <c r="M6052" s="25">
        <f>VLOOKUP(K6052,Table!$A$2:$C$121,2,0)</f>
        <v>16</v>
      </c>
      <c r="N6052" s="26">
        <f>VLOOKUP(K6052,Table!$A$2:$C$121,3,0)</f>
        <v>4</v>
      </c>
      <c r="O6052" s="13" t="str">
        <f>VLOOKUP(A6052,Table!$U$1:$V$230,2,0)</f>
        <v>Hexagonal</v>
      </c>
      <c r="P6052" s="1"/>
    </row>
    <row r="6053" spans="1:16">
      <c r="A6053" s="12">
        <v>176</v>
      </c>
      <c r="B6053" s="12">
        <v>28328</v>
      </c>
      <c r="C6053" s="12" t="s">
        <v>6604</v>
      </c>
      <c r="D6053" s="12" t="s">
        <v>6618</v>
      </c>
      <c r="E6053" s="17" t="s">
        <v>364</v>
      </c>
      <c r="F6053" s="25" t="str">
        <f>LEFT(E6053,MIN(FIND({0,1,2,3,4,5,6,7,8,9},ASC(E6053)&amp;1234567890))-1)</f>
        <v>B</v>
      </c>
      <c r="G6053" s="25">
        <f t="shared" si="188"/>
        <v>1</v>
      </c>
      <c r="H6053" s="25">
        <f>VLOOKUP(F6053,Table!$A$2:$C$121,2,0)</f>
        <v>13</v>
      </c>
      <c r="I6053" s="26">
        <f>VLOOKUP(F6053,Table!$A$2:$C$121,3,0)</f>
        <v>2</v>
      </c>
      <c r="J6053" s="17" t="s">
        <v>11582</v>
      </c>
      <c r="K6053" s="25" t="str">
        <f>LEFT(J6053,MIN(FIND({0,1,2,3,4,5,6,7,8,9},ASC(J6053)&amp;1234567890))-1)</f>
        <v>I</v>
      </c>
      <c r="L6053" s="25">
        <f t="shared" si="189"/>
        <v>3</v>
      </c>
      <c r="M6053" s="25">
        <f>VLOOKUP(K6053,Table!$A$2:$C$121,2,0)</f>
        <v>17</v>
      </c>
      <c r="N6053" s="26">
        <f>VLOOKUP(K6053,Table!$A$2:$C$121,3,0)</f>
        <v>5</v>
      </c>
      <c r="O6053" s="13" t="str">
        <f>VLOOKUP(A6053,Table!$U$1:$V$230,2,0)</f>
        <v>Hexagonal</v>
      </c>
      <c r="P6053" s="1"/>
    </row>
    <row r="6054" spans="1:16">
      <c r="A6054" s="12">
        <v>176</v>
      </c>
      <c r="B6054" s="12">
        <v>29336</v>
      </c>
      <c r="C6054" s="12" t="s">
        <v>6604</v>
      </c>
      <c r="D6054" s="12" t="s">
        <v>6619</v>
      </c>
      <c r="E6054" s="17" t="s">
        <v>13129</v>
      </c>
      <c r="F6054" s="25" t="str">
        <f>LEFT(E6054,MIN(FIND({0,1,2,3,4,5,6,7,8,9},ASC(E6054)&amp;1234567890))-1)</f>
        <v>Rb</v>
      </c>
      <c r="G6054" s="25">
        <f t="shared" si="188"/>
        <v>6</v>
      </c>
      <c r="H6054" s="25">
        <f>VLOOKUP(F6054,Table!$A$2:$C$121,2,0)</f>
        <v>1</v>
      </c>
      <c r="I6054" s="26">
        <f>VLOOKUP(F6054,Table!$A$2:$C$121,3,0)</f>
        <v>5</v>
      </c>
      <c r="J6054" s="17" t="s">
        <v>371</v>
      </c>
      <c r="K6054" s="25" t="str">
        <f>LEFT(J6054,MIN(FIND({0,1,2,3,4,5,6,7,8,9},ASC(J6054)&amp;1234567890))-1)</f>
        <v>O</v>
      </c>
      <c r="L6054" s="25">
        <f t="shared" si="189"/>
        <v>1</v>
      </c>
      <c r="M6054" s="25">
        <f>VLOOKUP(K6054,Table!$A$2:$C$121,2,0)</f>
        <v>16</v>
      </c>
      <c r="N6054" s="26">
        <f>VLOOKUP(K6054,Table!$A$2:$C$121,3,0)</f>
        <v>2</v>
      </c>
      <c r="O6054" s="13" t="str">
        <f>VLOOKUP(A6054,Table!$U$1:$V$230,2,0)</f>
        <v>Hexagonal</v>
      </c>
      <c r="P6054" s="1"/>
    </row>
    <row r="6055" spans="1:16">
      <c r="A6055" s="12">
        <v>176</v>
      </c>
      <c r="B6055" s="12">
        <v>30547</v>
      </c>
      <c r="C6055" s="12" t="s">
        <v>6604</v>
      </c>
      <c r="D6055" s="12" t="s">
        <v>6546</v>
      </c>
      <c r="E6055" s="17" t="s">
        <v>13130</v>
      </c>
      <c r="F6055" s="25" t="str">
        <f>LEFT(E6055,MIN(FIND({0,1,2,3,4,5,6,7,8,9},ASC(E6055)&amp;1234567890))-1)</f>
        <v>Cr</v>
      </c>
      <c r="G6055" s="25">
        <f t="shared" si="188"/>
        <v>12</v>
      </c>
      <c r="H6055" s="25">
        <f>VLOOKUP(F6055,Table!$A$2:$C$121,2,0)</f>
        <v>6</v>
      </c>
      <c r="I6055" s="26">
        <f>VLOOKUP(F6055,Table!$A$2:$C$121,3,0)</f>
        <v>4</v>
      </c>
      <c r="J6055" s="17" t="s">
        <v>11412</v>
      </c>
      <c r="K6055" s="25" t="str">
        <f>LEFT(J6055,MIN(FIND({0,1,2,3,4,5,6,7,8,9},ASC(J6055)&amp;1234567890))-1)</f>
        <v>P</v>
      </c>
      <c r="L6055" s="25">
        <f t="shared" si="189"/>
        <v>7</v>
      </c>
      <c r="M6055" s="25">
        <f>VLOOKUP(K6055,Table!$A$2:$C$121,2,0)</f>
        <v>15</v>
      </c>
      <c r="N6055" s="26">
        <f>VLOOKUP(K6055,Table!$A$2:$C$121,3,0)</f>
        <v>3</v>
      </c>
      <c r="O6055" s="13" t="str">
        <f>VLOOKUP(A6055,Table!$U$1:$V$230,2,0)</f>
        <v>Hexagonal</v>
      </c>
      <c r="P6055" s="1"/>
    </row>
    <row r="6056" spans="1:16">
      <c r="A6056" s="12">
        <v>176</v>
      </c>
      <c r="B6056" s="12">
        <v>30644</v>
      </c>
      <c r="C6056" s="12" t="s">
        <v>6604</v>
      </c>
      <c r="D6056" s="12" t="s">
        <v>6620</v>
      </c>
      <c r="E6056" s="17" t="s">
        <v>13127</v>
      </c>
      <c r="F6056" s="25" t="str">
        <f>LEFT(E6056,MIN(FIND({0,1,2,3,4,5,6,7,8,9},ASC(E6056)&amp;1234567890))-1)</f>
        <v>Th</v>
      </c>
      <c r="G6056" s="25">
        <f t="shared" si="188"/>
        <v>7</v>
      </c>
      <c r="H6056" s="25">
        <f>VLOOKUP(F6056,Table!$A$2:$C$121,2,0)</f>
        <v>3</v>
      </c>
      <c r="I6056" s="26">
        <f>VLOOKUP(F6056,Table!$A$2:$C$121,3,0)</f>
        <v>7</v>
      </c>
      <c r="J6056" s="17" t="s">
        <v>12892</v>
      </c>
      <c r="K6056" s="25" t="str">
        <f>LEFT(J6056,MIN(FIND({0,1,2,3,4,5,6,7,8,9},ASC(J6056)&amp;1234567890))-1)</f>
        <v>S</v>
      </c>
      <c r="L6056" s="25">
        <f t="shared" si="189"/>
        <v>12</v>
      </c>
      <c r="M6056" s="25">
        <f>VLOOKUP(K6056,Table!$A$2:$C$121,2,0)</f>
        <v>16</v>
      </c>
      <c r="N6056" s="26">
        <f>VLOOKUP(K6056,Table!$A$2:$C$121,3,0)</f>
        <v>3</v>
      </c>
      <c r="O6056" s="13" t="str">
        <f>VLOOKUP(A6056,Table!$U$1:$V$230,2,0)</f>
        <v>Hexagonal</v>
      </c>
      <c r="P6056" s="1"/>
    </row>
    <row r="6057" spans="1:16">
      <c r="A6057" s="12">
        <v>176</v>
      </c>
      <c r="B6057" s="12">
        <v>31569</v>
      </c>
      <c r="C6057" s="12" t="s">
        <v>6604</v>
      </c>
      <c r="D6057" s="12" t="s">
        <v>6621</v>
      </c>
      <c r="E6057" s="17" t="s">
        <v>13131</v>
      </c>
      <c r="F6057" s="25" t="str">
        <f>LEFT(E6057,MIN(FIND({0,1,2,3,4,5,6,7,8,9},ASC(E6057)&amp;1234567890))-1)</f>
        <v>Ac</v>
      </c>
      <c r="G6057" s="25">
        <f t="shared" si="188"/>
        <v>1</v>
      </c>
      <c r="H6057" s="25">
        <f>VLOOKUP(F6057,Table!$A$2:$C$121,2,0)</f>
        <v>3</v>
      </c>
      <c r="I6057" s="26">
        <f>VLOOKUP(F6057,Table!$A$2:$C$121,3,0)</f>
        <v>7</v>
      </c>
      <c r="J6057" s="17" t="s">
        <v>367</v>
      </c>
      <c r="K6057" s="25" t="str">
        <f>LEFT(J6057,MIN(FIND({0,1,2,3,4,5,6,7,8,9},ASC(J6057)&amp;1234567890))-1)</f>
        <v>Cl</v>
      </c>
      <c r="L6057" s="25">
        <f t="shared" si="189"/>
        <v>3</v>
      </c>
      <c r="M6057" s="25">
        <f>VLOOKUP(K6057,Table!$A$2:$C$121,2,0)</f>
        <v>17</v>
      </c>
      <c r="N6057" s="26">
        <f>VLOOKUP(K6057,Table!$A$2:$C$121,3,0)</f>
        <v>3</v>
      </c>
      <c r="O6057" s="13" t="str">
        <f>VLOOKUP(A6057,Table!$U$1:$V$230,2,0)</f>
        <v>Hexagonal</v>
      </c>
      <c r="P6057" s="1"/>
    </row>
    <row r="6058" spans="1:16">
      <c r="A6058" s="12">
        <v>176</v>
      </c>
      <c r="B6058" s="12">
        <v>31571</v>
      </c>
      <c r="C6058" s="12" t="s">
        <v>6604</v>
      </c>
      <c r="D6058" s="12" t="s">
        <v>6622</v>
      </c>
      <c r="E6058" s="17" t="s">
        <v>11379</v>
      </c>
      <c r="F6058" s="25" t="str">
        <f>LEFT(E6058,MIN(FIND({0,1,2,3,4,5,6,7,8,9},ASC(E6058)&amp;1234567890))-1)</f>
        <v>Np</v>
      </c>
      <c r="G6058" s="25">
        <f t="shared" si="188"/>
        <v>1</v>
      </c>
      <c r="H6058" s="25">
        <f>VLOOKUP(F6058,Table!$A$2:$C$121,2,0)</f>
        <v>3</v>
      </c>
      <c r="I6058" s="26">
        <f>VLOOKUP(F6058,Table!$A$2:$C$121,3,0)</f>
        <v>7</v>
      </c>
      <c r="J6058" s="17" t="s">
        <v>367</v>
      </c>
      <c r="K6058" s="25" t="str">
        <f>LEFT(J6058,MIN(FIND({0,1,2,3,4,5,6,7,8,9},ASC(J6058)&amp;1234567890))-1)</f>
        <v>Cl</v>
      </c>
      <c r="L6058" s="25">
        <f t="shared" si="189"/>
        <v>3</v>
      </c>
      <c r="M6058" s="25">
        <f>VLOOKUP(K6058,Table!$A$2:$C$121,2,0)</f>
        <v>17</v>
      </c>
      <c r="N6058" s="26">
        <f>VLOOKUP(K6058,Table!$A$2:$C$121,3,0)</f>
        <v>3</v>
      </c>
      <c r="O6058" s="13" t="str">
        <f>VLOOKUP(A6058,Table!$U$1:$V$230,2,0)</f>
        <v>Hexagonal</v>
      </c>
      <c r="P6058" s="1"/>
    </row>
    <row r="6059" spans="1:16">
      <c r="A6059" s="12">
        <v>176</v>
      </c>
      <c r="B6059" s="12">
        <v>31578</v>
      </c>
      <c r="C6059" s="12" t="s">
        <v>6604</v>
      </c>
      <c r="D6059" s="12" t="s">
        <v>6623</v>
      </c>
      <c r="E6059" s="17" t="s">
        <v>13131</v>
      </c>
      <c r="F6059" s="25" t="str">
        <f>LEFT(E6059,MIN(FIND({0,1,2,3,4,5,6,7,8,9},ASC(E6059)&amp;1234567890))-1)</f>
        <v>Ac</v>
      </c>
      <c r="G6059" s="25">
        <f t="shared" si="188"/>
        <v>1</v>
      </c>
      <c r="H6059" s="25">
        <f>VLOOKUP(F6059,Table!$A$2:$C$121,2,0)</f>
        <v>3</v>
      </c>
      <c r="I6059" s="26">
        <f>VLOOKUP(F6059,Table!$A$2:$C$121,3,0)</f>
        <v>7</v>
      </c>
      <c r="J6059" s="17" t="s">
        <v>375</v>
      </c>
      <c r="K6059" s="25" t="str">
        <f>LEFT(J6059,MIN(FIND({0,1,2,3,4,5,6,7,8,9},ASC(J6059)&amp;1234567890))-1)</f>
        <v>Br</v>
      </c>
      <c r="L6059" s="25">
        <f t="shared" si="189"/>
        <v>3</v>
      </c>
      <c r="M6059" s="25">
        <f>VLOOKUP(K6059,Table!$A$2:$C$121,2,0)</f>
        <v>17</v>
      </c>
      <c r="N6059" s="26">
        <f>VLOOKUP(K6059,Table!$A$2:$C$121,3,0)</f>
        <v>4</v>
      </c>
      <c r="O6059" s="13" t="str">
        <f>VLOOKUP(A6059,Table!$U$1:$V$230,2,0)</f>
        <v>Hexagonal</v>
      </c>
      <c r="P6059" s="1"/>
    </row>
    <row r="6060" spans="1:16">
      <c r="A6060" s="12">
        <v>176</v>
      </c>
      <c r="B6060" s="12">
        <v>31580</v>
      </c>
      <c r="C6060" s="12" t="s">
        <v>6604</v>
      </c>
      <c r="D6060" s="12" t="s">
        <v>3045</v>
      </c>
      <c r="E6060" s="17" t="s">
        <v>11379</v>
      </c>
      <c r="F6060" s="25" t="str">
        <f>LEFT(E6060,MIN(FIND({0,1,2,3,4,5,6,7,8,9},ASC(E6060)&amp;1234567890))-1)</f>
        <v>Np</v>
      </c>
      <c r="G6060" s="25">
        <f t="shared" si="188"/>
        <v>1</v>
      </c>
      <c r="H6060" s="25">
        <f>VLOOKUP(F6060,Table!$A$2:$C$121,2,0)</f>
        <v>3</v>
      </c>
      <c r="I6060" s="26">
        <f>VLOOKUP(F6060,Table!$A$2:$C$121,3,0)</f>
        <v>7</v>
      </c>
      <c r="J6060" s="17" t="s">
        <v>375</v>
      </c>
      <c r="K6060" s="25" t="str">
        <f>LEFT(J6060,MIN(FIND({0,1,2,3,4,5,6,7,8,9},ASC(J6060)&amp;1234567890))-1)</f>
        <v>Br</v>
      </c>
      <c r="L6060" s="25">
        <f t="shared" si="189"/>
        <v>3</v>
      </c>
      <c r="M6060" s="25">
        <f>VLOOKUP(K6060,Table!$A$2:$C$121,2,0)</f>
        <v>17</v>
      </c>
      <c r="N6060" s="26">
        <f>VLOOKUP(K6060,Table!$A$2:$C$121,3,0)</f>
        <v>4</v>
      </c>
      <c r="O6060" s="13" t="str">
        <f>VLOOKUP(A6060,Table!$U$1:$V$230,2,0)</f>
        <v>Hexagonal</v>
      </c>
      <c r="P6060" s="1"/>
    </row>
    <row r="6061" spans="1:16">
      <c r="A6061" s="12">
        <v>176</v>
      </c>
      <c r="B6061" s="12">
        <v>31581</v>
      </c>
      <c r="C6061" s="12" t="s">
        <v>6604</v>
      </c>
      <c r="D6061" s="12" t="s">
        <v>6624</v>
      </c>
      <c r="E6061" s="17" t="s">
        <v>46</v>
      </c>
      <c r="F6061" s="25" t="str">
        <f>LEFT(E6061,MIN(FIND({0,1,2,3,4,5,6,7,8,9},ASC(E6061)&amp;1234567890))-1)</f>
        <v>La</v>
      </c>
      <c r="G6061" s="25">
        <f t="shared" si="188"/>
        <v>1</v>
      </c>
      <c r="H6061" s="25">
        <f>VLOOKUP(F6061,Table!$A$2:$C$121,2,0)</f>
        <v>3</v>
      </c>
      <c r="I6061" s="26">
        <f>VLOOKUP(F6061,Table!$A$2:$C$121,3,0)</f>
        <v>6</v>
      </c>
      <c r="J6061" s="17" t="s">
        <v>375</v>
      </c>
      <c r="K6061" s="25" t="str">
        <f>LEFT(J6061,MIN(FIND({0,1,2,3,4,5,6,7,8,9},ASC(J6061)&amp;1234567890))-1)</f>
        <v>Br</v>
      </c>
      <c r="L6061" s="25">
        <f t="shared" si="189"/>
        <v>3</v>
      </c>
      <c r="M6061" s="25">
        <f>VLOOKUP(K6061,Table!$A$2:$C$121,2,0)</f>
        <v>17</v>
      </c>
      <c r="N6061" s="26">
        <f>VLOOKUP(K6061,Table!$A$2:$C$121,3,0)</f>
        <v>4</v>
      </c>
      <c r="O6061" s="13" t="str">
        <f>VLOOKUP(A6061,Table!$U$1:$V$230,2,0)</f>
        <v>Hexagonal</v>
      </c>
      <c r="P6061" s="1"/>
    </row>
    <row r="6062" spans="1:16">
      <c r="A6062" s="12">
        <v>176</v>
      </c>
      <c r="B6062" s="12">
        <v>31582</v>
      </c>
      <c r="C6062" s="12" t="s">
        <v>6604</v>
      </c>
      <c r="D6062" s="12" t="s">
        <v>6625</v>
      </c>
      <c r="E6062" s="17" t="s">
        <v>11331</v>
      </c>
      <c r="F6062" s="25" t="str">
        <f>LEFT(E6062,MIN(FIND({0,1,2,3,4,5,6,7,8,9},ASC(E6062)&amp;1234567890))-1)</f>
        <v>Ce</v>
      </c>
      <c r="G6062" s="25">
        <f t="shared" si="188"/>
        <v>1</v>
      </c>
      <c r="H6062" s="25">
        <f>VLOOKUP(F6062,Table!$A$2:$C$121,2,0)</f>
        <v>3</v>
      </c>
      <c r="I6062" s="26">
        <f>VLOOKUP(F6062,Table!$A$2:$C$121,3,0)</f>
        <v>6</v>
      </c>
      <c r="J6062" s="17" t="s">
        <v>375</v>
      </c>
      <c r="K6062" s="25" t="str">
        <f>LEFT(J6062,MIN(FIND({0,1,2,3,4,5,6,7,8,9},ASC(J6062)&amp;1234567890))-1)</f>
        <v>Br</v>
      </c>
      <c r="L6062" s="25">
        <f t="shared" si="189"/>
        <v>3</v>
      </c>
      <c r="M6062" s="25">
        <f>VLOOKUP(K6062,Table!$A$2:$C$121,2,0)</f>
        <v>17</v>
      </c>
      <c r="N6062" s="26">
        <f>VLOOKUP(K6062,Table!$A$2:$C$121,3,0)</f>
        <v>4</v>
      </c>
      <c r="O6062" s="13" t="str">
        <f>VLOOKUP(A6062,Table!$U$1:$V$230,2,0)</f>
        <v>Hexagonal</v>
      </c>
      <c r="P6062" s="1"/>
    </row>
    <row r="6063" spans="1:16">
      <c r="A6063" s="12">
        <v>176</v>
      </c>
      <c r="B6063" s="12">
        <v>31583</v>
      </c>
      <c r="C6063" s="12" t="s">
        <v>6604</v>
      </c>
      <c r="D6063" s="12" t="s">
        <v>6626</v>
      </c>
      <c r="E6063" s="17" t="s">
        <v>11332</v>
      </c>
      <c r="F6063" s="25" t="str">
        <f>LEFT(E6063,MIN(FIND({0,1,2,3,4,5,6,7,8,9},ASC(E6063)&amp;1234567890))-1)</f>
        <v>Pr</v>
      </c>
      <c r="G6063" s="25">
        <f t="shared" si="188"/>
        <v>1</v>
      </c>
      <c r="H6063" s="25">
        <f>VLOOKUP(F6063,Table!$A$2:$C$121,2,0)</f>
        <v>3</v>
      </c>
      <c r="I6063" s="26">
        <f>VLOOKUP(F6063,Table!$A$2:$C$121,3,0)</f>
        <v>6</v>
      </c>
      <c r="J6063" s="17" t="s">
        <v>375</v>
      </c>
      <c r="K6063" s="25" t="str">
        <f>LEFT(J6063,MIN(FIND({0,1,2,3,4,5,6,7,8,9},ASC(J6063)&amp;1234567890))-1)</f>
        <v>Br</v>
      </c>
      <c r="L6063" s="25">
        <f t="shared" si="189"/>
        <v>3</v>
      </c>
      <c r="M6063" s="25">
        <f>VLOOKUP(K6063,Table!$A$2:$C$121,2,0)</f>
        <v>17</v>
      </c>
      <c r="N6063" s="26">
        <f>VLOOKUP(K6063,Table!$A$2:$C$121,3,0)</f>
        <v>4</v>
      </c>
      <c r="O6063" s="13" t="str">
        <f>VLOOKUP(A6063,Table!$U$1:$V$230,2,0)</f>
        <v>Hexagonal</v>
      </c>
      <c r="P6063" s="1"/>
    </row>
    <row r="6064" spans="1:16">
      <c r="A6064" s="12">
        <v>176</v>
      </c>
      <c r="B6064" s="12">
        <v>31575</v>
      </c>
      <c r="C6064" s="12" t="s">
        <v>6604</v>
      </c>
      <c r="D6064" s="12" t="s">
        <v>6627</v>
      </c>
      <c r="E6064" s="17" t="s">
        <v>11331</v>
      </c>
      <c r="F6064" s="25" t="str">
        <f>LEFT(E6064,MIN(FIND({0,1,2,3,4,5,6,7,8,9},ASC(E6064)&amp;1234567890))-1)</f>
        <v>Ce</v>
      </c>
      <c r="G6064" s="25">
        <f t="shared" si="188"/>
        <v>1</v>
      </c>
      <c r="H6064" s="25">
        <f>VLOOKUP(F6064,Table!$A$2:$C$121,2,0)</f>
        <v>3</v>
      </c>
      <c r="I6064" s="26">
        <f>VLOOKUP(F6064,Table!$A$2:$C$121,3,0)</f>
        <v>6</v>
      </c>
      <c r="J6064" s="17" t="s">
        <v>367</v>
      </c>
      <c r="K6064" s="25" t="str">
        <f>LEFT(J6064,MIN(FIND({0,1,2,3,4,5,6,7,8,9},ASC(J6064)&amp;1234567890))-1)</f>
        <v>Cl</v>
      </c>
      <c r="L6064" s="25">
        <f t="shared" si="189"/>
        <v>3</v>
      </c>
      <c r="M6064" s="25">
        <f>VLOOKUP(K6064,Table!$A$2:$C$121,2,0)</f>
        <v>17</v>
      </c>
      <c r="N6064" s="26">
        <f>VLOOKUP(K6064,Table!$A$2:$C$121,3,0)</f>
        <v>3</v>
      </c>
      <c r="O6064" s="13" t="str">
        <f>VLOOKUP(A6064,Table!$U$1:$V$230,2,0)</f>
        <v>Hexagonal</v>
      </c>
      <c r="P6064" s="1"/>
    </row>
    <row r="6065" spans="1:16">
      <c r="A6065" s="12">
        <v>176</v>
      </c>
      <c r="B6065" s="12">
        <v>31576</v>
      </c>
      <c r="C6065" s="12" t="s">
        <v>6604</v>
      </c>
      <c r="D6065" s="12" t="s">
        <v>6628</v>
      </c>
      <c r="E6065" s="17" t="s">
        <v>11332</v>
      </c>
      <c r="F6065" s="25" t="str">
        <f>LEFT(E6065,MIN(FIND({0,1,2,3,4,5,6,7,8,9},ASC(E6065)&amp;1234567890))-1)</f>
        <v>Pr</v>
      </c>
      <c r="G6065" s="25">
        <f t="shared" si="188"/>
        <v>1</v>
      </c>
      <c r="H6065" s="25">
        <f>VLOOKUP(F6065,Table!$A$2:$C$121,2,0)</f>
        <v>3</v>
      </c>
      <c r="I6065" s="26">
        <f>VLOOKUP(F6065,Table!$A$2:$C$121,3,0)</f>
        <v>6</v>
      </c>
      <c r="J6065" s="17" t="s">
        <v>367</v>
      </c>
      <c r="K6065" s="25" t="str">
        <f>LEFT(J6065,MIN(FIND({0,1,2,3,4,5,6,7,8,9},ASC(J6065)&amp;1234567890))-1)</f>
        <v>Cl</v>
      </c>
      <c r="L6065" s="25">
        <f t="shared" si="189"/>
        <v>3</v>
      </c>
      <c r="M6065" s="25">
        <f>VLOOKUP(K6065,Table!$A$2:$C$121,2,0)</f>
        <v>17</v>
      </c>
      <c r="N6065" s="26">
        <f>VLOOKUP(K6065,Table!$A$2:$C$121,3,0)</f>
        <v>3</v>
      </c>
      <c r="O6065" s="13" t="str">
        <f>VLOOKUP(A6065,Table!$U$1:$V$230,2,0)</f>
        <v>Hexagonal</v>
      </c>
      <c r="P6065" s="1"/>
    </row>
    <row r="6066" spans="1:16">
      <c r="A6066" s="12">
        <v>176</v>
      </c>
      <c r="B6066" s="12">
        <v>63541</v>
      </c>
      <c r="C6066" s="12" t="s">
        <v>6604</v>
      </c>
      <c r="D6066" s="12" t="s">
        <v>3139</v>
      </c>
      <c r="E6066" s="17" t="s">
        <v>11313</v>
      </c>
      <c r="F6066" s="25" t="str">
        <f>LEFT(E6066,MIN(FIND({0,1,2,3,4,5,6,7,8,9},ASC(E6066)&amp;1234567890))-1)</f>
        <v>Tb</v>
      </c>
      <c r="G6066" s="25">
        <f t="shared" si="188"/>
        <v>1</v>
      </c>
      <c r="H6066" s="25">
        <f>VLOOKUP(F6066,Table!$A$2:$C$121,2,0)</f>
        <v>3</v>
      </c>
      <c r="I6066" s="26">
        <f>VLOOKUP(F6066,Table!$A$2:$C$121,3,0)</f>
        <v>6</v>
      </c>
      <c r="J6066" s="17" t="s">
        <v>367</v>
      </c>
      <c r="K6066" s="25" t="str">
        <f>LEFT(J6066,MIN(FIND({0,1,2,3,4,5,6,7,8,9},ASC(J6066)&amp;1234567890))-1)</f>
        <v>Cl</v>
      </c>
      <c r="L6066" s="25">
        <f t="shared" si="189"/>
        <v>3</v>
      </c>
      <c r="M6066" s="25">
        <f>VLOOKUP(K6066,Table!$A$2:$C$121,2,0)</f>
        <v>17</v>
      </c>
      <c r="N6066" s="26">
        <f>VLOOKUP(K6066,Table!$A$2:$C$121,3,0)</f>
        <v>3</v>
      </c>
      <c r="O6066" s="13" t="str">
        <f>VLOOKUP(A6066,Table!$U$1:$V$230,2,0)</f>
        <v>Hexagonal</v>
      </c>
      <c r="P6066" s="1"/>
    </row>
    <row r="6067" spans="1:16">
      <c r="A6067" s="12">
        <v>176</v>
      </c>
      <c r="B6067" s="12">
        <v>61404</v>
      </c>
      <c r="C6067" s="12" t="s">
        <v>6604</v>
      </c>
      <c r="D6067" s="12" t="s">
        <v>6629</v>
      </c>
      <c r="E6067" s="17" t="s">
        <v>13132</v>
      </c>
      <c r="F6067" s="25" t="str">
        <f>LEFT(E6067,MIN(FIND({0,1,2,3,4,5,6,7,8,9},ASC(E6067)&amp;1234567890))-1)</f>
        <v>Rh</v>
      </c>
      <c r="G6067" s="25">
        <f t="shared" si="188"/>
        <v>12</v>
      </c>
      <c r="H6067" s="25">
        <f>VLOOKUP(F6067,Table!$A$2:$C$121,2,0)</f>
        <v>9</v>
      </c>
      <c r="I6067" s="26">
        <f>VLOOKUP(F6067,Table!$A$2:$C$121,3,0)</f>
        <v>5</v>
      </c>
      <c r="J6067" s="17" t="s">
        <v>11691</v>
      </c>
      <c r="K6067" s="25" t="str">
        <f>LEFT(J6067,MIN(FIND({0,1,2,3,4,5,6,7,8,9},ASC(J6067)&amp;1234567890))-1)</f>
        <v>As</v>
      </c>
      <c r="L6067" s="25">
        <f t="shared" si="189"/>
        <v>7</v>
      </c>
      <c r="M6067" s="25">
        <f>VLOOKUP(K6067,Table!$A$2:$C$121,2,0)</f>
        <v>15</v>
      </c>
      <c r="N6067" s="26">
        <f>VLOOKUP(K6067,Table!$A$2:$C$121,3,0)</f>
        <v>4</v>
      </c>
      <c r="O6067" s="13" t="str">
        <f>VLOOKUP(A6067,Table!$U$1:$V$230,2,0)</f>
        <v>Hexagonal</v>
      </c>
      <c r="P6067" s="1"/>
    </row>
    <row r="6068" spans="1:16">
      <c r="A6068" s="12">
        <v>176</v>
      </c>
      <c r="B6068" s="12">
        <v>69004</v>
      </c>
      <c r="C6068" s="12" t="s">
        <v>6604</v>
      </c>
      <c r="D6068" s="12" t="s">
        <v>6494</v>
      </c>
      <c r="E6068" s="17" t="s">
        <v>13055</v>
      </c>
      <c r="F6068" s="25" t="str">
        <f>LEFT(E6068,MIN(FIND({0,1,2,3,4,5,6,7,8,9},ASC(E6068)&amp;1234567890))-1)</f>
        <v>Mo</v>
      </c>
      <c r="G6068" s="25">
        <f t="shared" si="188"/>
        <v>15</v>
      </c>
      <c r="H6068" s="25">
        <f>VLOOKUP(F6068,Table!$A$2:$C$121,2,0)</f>
        <v>6</v>
      </c>
      <c r="I6068" s="26">
        <f>VLOOKUP(F6068,Table!$A$2:$C$121,3,0)</f>
        <v>5</v>
      </c>
      <c r="J6068" s="17" t="s">
        <v>13056</v>
      </c>
      <c r="K6068" s="25" t="str">
        <f>LEFT(J6068,MIN(FIND({0,1,2,3,4,5,6,7,8,9},ASC(J6068)&amp;1234567890))-1)</f>
        <v>Se</v>
      </c>
      <c r="L6068" s="25">
        <f t="shared" si="189"/>
        <v>19</v>
      </c>
      <c r="M6068" s="25">
        <f>VLOOKUP(K6068,Table!$A$2:$C$121,2,0)</f>
        <v>16</v>
      </c>
      <c r="N6068" s="26">
        <f>VLOOKUP(K6068,Table!$A$2:$C$121,3,0)</f>
        <v>4</v>
      </c>
      <c r="O6068" s="13" t="str">
        <f>VLOOKUP(A6068,Table!$U$1:$V$230,2,0)</f>
        <v>Hexagonal</v>
      </c>
      <c r="P6068" s="1"/>
    </row>
    <row r="6069" spans="1:16">
      <c r="A6069" s="12">
        <v>176</v>
      </c>
      <c r="B6069" s="12">
        <v>68090</v>
      </c>
      <c r="C6069" s="12" t="s">
        <v>6604</v>
      </c>
      <c r="D6069" s="12" t="s">
        <v>6630</v>
      </c>
      <c r="E6069" s="17" t="s">
        <v>13133</v>
      </c>
      <c r="F6069" s="25" t="str">
        <f>LEFT(E6069,MIN(FIND({0,1,2,3,4,5,6,7,8,9},ASC(E6069)&amp;1234567890))-1)</f>
        <v>Rh</v>
      </c>
      <c r="G6069" s="25">
        <f t="shared" si="188"/>
        <v>10.5</v>
      </c>
      <c r="H6069" s="25">
        <f>VLOOKUP(F6069,Table!$A$2:$C$121,2,0)</f>
        <v>9</v>
      </c>
      <c r="I6069" s="26">
        <f>VLOOKUP(F6069,Table!$A$2:$C$121,3,0)</f>
        <v>5</v>
      </c>
      <c r="J6069" s="17" t="s">
        <v>11691</v>
      </c>
      <c r="K6069" s="25" t="str">
        <f>LEFT(J6069,MIN(FIND({0,1,2,3,4,5,6,7,8,9},ASC(J6069)&amp;1234567890))-1)</f>
        <v>As</v>
      </c>
      <c r="L6069" s="25">
        <f t="shared" si="189"/>
        <v>7</v>
      </c>
      <c r="M6069" s="25">
        <f>VLOOKUP(K6069,Table!$A$2:$C$121,2,0)</f>
        <v>15</v>
      </c>
      <c r="N6069" s="26">
        <f>VLOOKUP(K6069,Table!$A$2:$C$121,3,0)</f>
        <v>4</v>
      </c>
      <c r="O6069" s="13" t="str">
        <f>VLOOKUP(A6069,Table!$U$1:$V$230,2,0)</f>
        <v>Hexagonal</v>
      </c>
      <c r="P6069" s="1"/>
    </row>
    <row r="6070" spans="1:16">
      <c r="A6070" s="12">
        <v>176</v>
      </c>
      <c r="B6070" s="12">
        <v>72920</v>
      </c>
      <c r="C6070" s="12" t="s">
        <v>6604</v>
      </c>
      <c r="D6070" s="12" t="s">
        <v>847</v>
      </c>
      <c r="E6070" s="17" t="s">
        <v>11405</v>
      </c>
      <c r="F6070" s="25" t="str">
        <f>LEFT(E6070,MIN(FIND({0,1,2,3,4,5,6,7,8,9},ASC(E6070)&amp;1234567890))-1)</f>
        <v>V</v>
      </c>
      <c r="G6070" s="25">
        <f t="shared" si="188"/>
        <v>3</v>
      </c>
      <c r="H6070" s="25">
        <f>VLOOKUP(F6070,Table!$A$2:$C$121,2,0)</f>
        <v>5</v>
      </c>
      <c r="I6070" s="26">
        <f>VLOOKUP(F6070,Table!$A$2:$C$121,3,0)</f>
        <v>4</v>
      </c>
      <c r="J6070" s="17" t="s">
        <v>481</v>
      </c>
      <c r="K6070" s="25" t="str">
        <f>LEFT(J6070,MIN(FIND({0,1,2,3,4,5,6,7,8,9},ASC(J6070)&amp;1234567890))-1)</f>
        <v>S</v>
      </c>
      <c r="L6070" s="25">
        <f t="shared" si="189"/>
        <v>4</v>
      </c>
      <c r="M6070" s="25">
        <f>VLOOKUP(K6070,Table!$A$2:$C$121,2,0)</f>
        <v>16</v>
      </c>
      <c r="N6070" s="26">
        <f>VLOOKUP(K6070,Table!$A$2:$C$121,3,0)</f>
        <v>3</v>
      </c>
      <c r="O6070" s="13" t="str">
        <f>VLOOKUP(A6070,Table!$U$1:$V$230,2,0)</f>
        <v>Hexagonal</v>
      </c>
      <c r="P6070" s="1"/>
    </row>
    <row r="6071" spans="1:16">
      <c r="A6071" s="12">
        <v>176</v>
      </c>
      <c r="B6071" s="12">
        <v>79629</v>
      </c>
      <c r="C6071" s="12" t="s">
        <v>6604</v>
      </c>
      <c r="D6071" s="12" t="s">
        <v>1023</v>
      </c>
      <c r="E6071" s="17" t="s">
        <v>11459</v>
      </c>
      <c r="F6071" s="25" t="str">
        <f>LEFT(E6071,MIN(FIND({0,1,2,3,4,5,6,7,8,9},ASC(E6071)&amp;1234567890))-1)</f>
        <v>Ti</v>
      </c>
      <c r="G6071" s="25">
        <f t="shared" si="188"/>
        <v>3</v>
      </c>
      <c r="H6071" s="25">
        <f>VLOOKUP(F6071,Table!$A$2:$C$121,2,0)</f>
        <v>4</v>
      </c>
      <c r="I6071" s="26">
        <f>VLOOKUP(F6071,Table!$A$2:$C$121,3,0)</f>
        <v>4</v>
      </c>
      <c r="J6071" s="17" t="s">
        <v>581</v>
      </c>
      <c r="K6071" s="25" t="str">
        <f>LEFT(J6071,MIN(FIND({0,1,2,3,4,5,6,7,8,9},ASC(J6071)&amp;1234567890))-1)</f>
        <v>Se</v>
      </c>
      <c r="L6071" s="25">
        <f t="shared" si="189"/>
        <v>4</v>
      </c>
      <c r="M6071" s="25">
        <f>VLOOKUP(K6071,Table!$A$2:$C$121,2,0)</f>
        <v>16</v>
      </c>
      <c r="N6071" s="26">
        <f>VLOOKUP(K6071,Table!$A$2:$C$121,3,0)</f>
        <v>4</v>
      </c>
      <c r="O6071" s="13" t="str">
        <f>VLOOKUP(A6071,Table!$U$1:$V$230,2,0)</f>
        <v>Hexagonal</v>
      </c>
      <c r="P6071" s="1"/>
    </row>
    <row r="6072" spans="1:16">
      <c r="A6072" s="12">
        <v>176</v>
      </c>
      <c r="B6072" s="12">
        <v>202924</v>
      </c>
      <c r="C6072" s="12" t="s">
        <v>6604</v>
      </c>
      <c r="D6072" s="12" t="s">
        <v>6631</v>
      </c>
      <c r="E6072" s="17" t="s">
        <v>13134</v>
      </c>
      <c r="F6072" s="25" t="str">
        <f>LEFT(E6072,MIN(FIND({0,1,2,3,4,5,6,7,8,9},ASC(E6072)&amp;1234567890))-1)</f>
        <v>Pr</v>
      </c>
      <c r="G6072" s="25">
        <f t="shared" si="188"/>
        <v>1.29</v>
      </c>
      <c r="H6072" s="25">
        <f>VLOOKUP(F6072,Table!$A$2:$C$121,2,0)</f>
        <v>3</v>
      </c>
      <c r="I6072" s="26">
        <f>VLOOKUP(F6072,Table!$A$2:$C$121,3,0)</f>
        <v>6</v>
      </c>
      <c r="J6072" s="17" t="s">
        <v>367</v>
      </c>
      <c r="K6072" s="25" t="str">
        <f>LEFT(J6072,MIN(FIND({0,1,2,3,4,5,6,7,8,9},ASC(J6072)&amp;1234567890))-1)</f>
        <v>Cl</v>
      </c>
      <c r="L6072" s="25">
        <f t="shared" si="189"/>
        <v>3</v>
      </c>
      <c r="M6072" s="25">
        <f>VLOOKUP(K6072,Table!$A$2:$C$121,2,0)</f>
        <v>17</v>
      </c>
      <c r="N6072" s="26">
        <f>VLOOKUP(K6072,Table!$A$2:$C$121,3,0)</f>
        <v>3</v>
      </c>
      <c r="O6072" s="13" t="str">
        <f>VLOOKUP(A6072,Table!$U$1:$V$230,2,0)</f>
        <v>Hexagonal</v>
      </c>
      <c r="P6072" s="1"/>
    </row>
    <row r="6073" spans="1:16">
      <c r="A6073" s="12">
        <v>176</v>
      </c>
      <c r="B6073" s="12">
        <v>42729</v>
      </c>
      <c r="C6073" s="12" t="s">
        <v>6604</v>
      </c>
      <c r="D6073" s="12" t="s">
        <v>6632</v>
      </c>
      <c r="E6073" s="17" t="s">
        <v>11396</v>
      </c>
      <c r="F6073" s="25" t="str">
        <f>LEFT(E6073,MIN(FIND({0,1,2,3,4,5,6,7,8,9},ASC(E6073)&amp;1234567890))-1)</f>
        <v>V</v>
      </c>
      <c r="G6073" s="25">
        <f t="shared" si="188"/>
        <v>12</v>
      </c>
      <c r="H6073" s="25">
        <f>VLOOKUP(F6073,Table!$A$2:$C$121,2,0)</f>
        <v>5</v>
      </c>
      <c r="I6073" s="26">
        <f>VLOOKUP(F6073,Table!$A$2:$C$121,3,0)</f>
        <v>4</v>
      </c>
      <c r="J6073" s="17" t="s">
        <v>11412</v>
      </c>
      <c r="K6073" s="25" t="str">
        <f>LEFT(J6073,MIN(FIND({0,1,2,3,4,5,6,7,8,9},ASC(J6073)&amp;1234567890))-1)</f>
        <v>P</v>
      </c>
      <c r="L6073" s="25">
        <f t="shared" si="189"/>
        <v>7</v>
      </c>
      <c r="M6073" s="25">
        <f>VLOOKUP(K6073,Table!$A$2:$C$121,2,0)</f>
        <v>15</v>
      </c>
      <c r="N6073" s="26">
        <f>VLOOKUP(K6073,Table!$A$2:$C$121,3,0)</f>
        <v>3</v>
      </c>
      <c r="O6073" s="13" t="str">
        <f>VLOOKUP(A6073,Table!$U$1:$V$230,2,0)</f>
        <v>Hexagonal</v>
      </c>
      <c r="P6073" s="1"/>
    </row>
    <row r="6074" spans="1:16">
      <c r="A6074" s="12">
        <v>176</v>
      </c>
      <c r="B6074" s="12">
        <v>43241</v>
      </c>
      <c r="C6074" s="12" t="s">
        <v>6604</v>
      </c>
      <c r="D6074" s="12" t="s">
        <v>6633</v>
      </c>
      <c r="E6074" s="17" t="s">
        <v>12683</v>
      </c>
      <c r="F6074" s="25" t="str">
        <f>LEFT(E6074,MIN(FIND({0,1,2,3,4,5,6,7,8,9},ASC(E6074)&amp;1234567890))-1)</f>
        <v>Rh</v>
      </c>
      <c r="G6074" s="25">
        <f t="shared" si="188"/>
        <v>20</v>
      </c>
      <c r="H6074" s="25">
        <f>VLOOKUP(F6074,Table!$A$2:$C$121,2,0)</f>
        <v>9</v>
      </c>
      <c r="I6074" s="26">
        <f>VLOOKUP(F6074,Table!$A$2:$C$121,3,0)</f>
        <v>5</v>
      </c>
      <c r="J6074" s="17" t="s">
        <v>13135</v>
      </c>
      <c r="K6074" s="25" t="str">
        <f>LEFT(J6074,MIN(FIND({0,1,2,3,4,5,6,7,8,9},ASC(J6074)&amp;1234567890))-1)</f>
        <v>Si</v>
      </c>
      <c r="L6074" s="25">
        <f t="shared" si="189"/>
        <v>13</v>
      </c>
      <c r="M6074" s="25">
        <f>VLOOKUP(K6074,Table!$A$2:$C$121,2,0)</f>
        <v>14</v>
      </c>
      <c r="N6074" s="26">
        <f>VLOOKUP(K6074,Table!$A$2:$C$121,3,0)</f>
        <v>3</v>
      </c>
      <c r="O6074" s="13" t="str">
        <f>VLOOKUP(A6074,Table!$U$1:$V$230,2,0)</f>
        <v>Hexagonal</v>
      </c>
      <c r="P6074" s="1"/>
    </row>
    <row r="6075" spans="1:16">
      <c r="A6075" s="12">
        <v>176</v>
      </c>
      <c r="B6075" s="12">
        <v>43387</v>
      </c>
      <c r="C6075" s="12" t="s">
        <v>6604</v>
      </c>
      <c r="D6075" s="12" t="s">
        <v>6634</v>
      </c>
      <c r="E6075" s="17" t="s">
        <v>13136</v>
      </c>
      <c r="F6075" s="25" t="str">
        <f>LEFT(E6075,MIN(FIND({0,1,2,3,4,5,6,7,8,9},ASC(E6075)&amp;1234567890))-1)</f>
        <v>Cu</v>
      </c>
      <c r="G6075" s="25">
        <f t="shared" si="188"/>
        <v>0.87</v>
      </c>
      <c r="H6075" s="25">
        <f>VLOOKUP(F6075,Table!$A$2:$C$121,2,0)</f>
        <v>11</v>
      </c>
      <c r="I6075" s="26">
        <f>VLOOKUP(F6075,Table!$A$2:$C$121,3,0)</f>
        <v>4</v>
      </c>
      <c r="J6075" s="17" t="s">
        <v>47</v>
      </c>
      <c r="K6075" s="25" t="str">
        <f>LEFT(J6075,MIN(FIND({0,1,2,3,4,5,6,7,8,9},ASC(J6075)&amp;1234567890))-1)</f>
        <v>Se</v>
      </c>
      <c r="L6075" s="25">
        <f t="shared" si="189"/>
        <v>1</v>
      </c>
      <c r="M6075" s="25">
        <f>VLOOKUP(K6075,Table!$A$2:$C$121,2,0)</f>
        <v>16</v>
      </c>
      <c r="N6075" s="26">
        <f>VLOOKUP(K6075,Table!$A$2:$C$121,3,0)</f>
        <v>4</v>
      </c>
      <c r="O6075" s="13" t="str">
        <f>VLOOKUP(A6075,Table!$U$1:$V$230,2,0)</f>
        <v>Hexagonal</v>
      </c>
      <c r="P6075" s="1"/>
    </row>
    <row r="6076" spans="1:16">
      <c r="A6076" s="12">
        <v>176</v>
      </c>
      <c r="B6076" s="12">
        <v>89368</v>
      </c>
      <c r="C6076" s="12" t="s">
        <v>6604</v>
      </c>
      <c r="D6076" s="12" t="s">
        <v>254</v>
      </c>
      <c r="E6076" s="17" t="s">
        <v>405</v>
      </c>
      <c r="F6076" s="25" t="str">
        <f>LEFT(E6076,MIN(FIND({0,1,2,3,4,5,6,7,8,9},ASC(E6076)&amp;1234567890))-1)</f>
        <v>Ta</v>
      </c>
      <c r="G6076" s="25">
        <f t="shared" si="188"/>
        <v>1</v>
      </c>
      <c r="H6076" s="25">
        <f>VLOOKUP(F6076,Table!$A$2:$C$121,2,0)</f>
        <v>5</v>
      </c>
      <c r="I6076" s="26">
        <f>VLOOKUP(F6076,Table!$A$2:$C$121,3,0)</f>
        <v>6</v>
      </c>
      <c r="J6076" s="17" t="s">
        <v>361</v>
      </c>
      <c r="K6076" s="25" t="str">
        <f>LEFT(J6076,MIN(FIND({0,1,2,3,4,5,6,7,8,9},ASC(J6076)&amp;1234567890))-1)</f>
        <v>Se</v>
      </c>
      <c r="L6076" s="25">
        <f t="shared" si="189"/>
        <v>2</v>
      </c>
      <c r="M6076" s="25">
        <f>VLOOKUP(K6076,Table!$A$2:$C$121,2,0)</f>
        <v>16</v>
      </c>
      <c r="N6076" s="26">
        <f>VLOOKUP(K6076,Table!$A$2:$C$121,3,0)</f>
        <v>4</v>
      </c>
      <c r="O6076" s="13" t="str">
        <f>VLOOKUP(A6076,Table!$U$1:$V$230,2,0)</f>
        <v>Hexagonal</v>
      </c>
      <c r="P6076" s="1"/>
    </row>
    <row r="6077" spans="1:16">
      <c r="A6077" s="12">
        <v>176</v>
      </c>
      <c r="B6077" s="12">
        <v>52451</v>
      </c>
      <c r="C6077" s="12" t="s">
        <v>6604</v>
      </c>
      <c r="D6077" s="12" t="s">
        <v>6635</v>
      </c>
      <c r="E6077" s="17" t="s">
        <v>13124</v>
      </c>
      <c r="F6077" s="25" t="str">
        <f>LEFT(E6077,MIN(FIND({0,1,2,3,4,5,6,7,8,9},ASC(E6077)&amp;1234567890))-1)</f>
        <v>U</v>
      </c>
      <c r="G6077" s="25">
        <f t="shared" si="188"/>
        <v>7</v>
      </c>
      <c r="H6077" s="25">
        <f>VLOOKUP(F6077,Table!$A$2:$C$121,2,0)</f>
        <v>3</v>
      </c>
      <c r="I6077" s="26">
        <f>VLOOKUP(F6077,Table!$A$2:$C$121,3,0)</f>
        <v>7</v>
      </c>
      <c r="J6077" s="17" t="s">
        <v>13128</v>
      </c>
      <c r="K6077" s="25" t="str">
        <f>LEFT(J6077,MIN(FIND({0,1,2,3,4,5,6,7,8,9},ASC(J6077)&amp;1234567890))-1)</f>
        <v>Se</v>
      </c>
      <c r="L6077" s="25">
        <f t="shared" si="189"/>
        <v>12</v>
      </c>
      <c r="M6077" s="25">
        <f>VLOOKUP(K6077,Table!$A$2:$C$121,2,0)</f>
        <v>16</v>
      </c>
      <c r="N6077" s="26">
        <f>VLOOKUP(K6077,Table!$A$2:$C$121,3,0)</f>
        <v>4</v>
      </c>
      <c r="O6077" s="13" t="str">
        <f>VLOOKUP(A6077,Table!$U$1:$V$230,2,0)</f>
        <v>Hexagonal</v>
      </c>
      <c r="P6077" s="1"/>
    </row>
    <row r="6078" spans="1:16">
      <c r="A6078" s="12">
        <v>176</v>
      </c>
      <c r="B6078" s="12">
        <v>58495</v>
      </c>
      <c r="C6078" s="12" t="s">
        <v>6604</v>
      </c>
      <c r="D6078" s="12" t="s">
        <v>6636</v>
      </c>
      <c r="E6078" s="17" t="s">
        <v>12768</v>
      </c>
      <c r="F6078" s="25" t="str">
        <f>LEFT(E6078,MIN(FIND({0,1,2,3,4,5,6,7,8,9},ASC(E6078)&amp;1234567890))-1)</f>
        <v>Au</v>
      </c>
      <c r="G6078" s="25">
        <f t="shared" si="188"/>
        <v>10</v>
      </c>
      <c r="H6078" s="25">
        <f>VLOOKUP(F6078,Table!$A$2:$C$121,2,0)</f>
        <v>11</v>
      </c>
      <c r="I6078" s="26">
        <f>VLOOKUP(F6078,Table!$A$2:$C$121,3,0)</f>
        <v>6</v>
      </c>
      <c r="J6078" s="17" t="s">
        <v>45</v>
      </c>
      <c r="K6078" s="25" t="str">
        <f>LEFT(J6078,MIN(FIND({0,1,2,3,4,5,6,7,8,9},ASC(J6078)&amp;1234567890))-1)</f>
        <v>In</v>
      </c>
      <c r="L6078" s="25">
        <f t="shared" si="189"/>
        <v>3</v>
      </c>
      <c r="M6078" s="25">
        <f>VLOOKUP(K6078,Table!$A$2:$C$121,2,0)</f>
        <v>13</v>
      </c>
      <c r="N6078" s="26">
        <f>VLOOKUP(K6078,Table!$A$2:$C$121,3,0)</f>
        <v>5</v>
      </c>
      <c r="O6078" s="13" t="str">
        <f>VLOOKUP(A6078,Table!$U$1:$V$230,2,0)</f>
        <v>Hexagonal</v>
      </c>
      <c r="P6078" s="1"/>
    </row>
    <row r="6079" spans="1:16">
      <c r="A6079" s="12">
        <v>176</v>
      </c>
      <c r="B6079" s="12">
        <v>24526</v>
      </c>
      <c r="C6079" s="12" t="s">
        <v>6604</v>
      </c>
      <c r="D6079" s="12" t="s">
        <v>6637</v>
      </c>
      <c r="E6079" s="17" t="s">
        <v>364</v>
      </c>
      <c r="F6079" s="25" t="str">
        <f>LEFT(E6079,MIN(FIND({0,1,2,3,4,5,6,7,8,9},ASC(E6079)&amp;1234567890))-1)</f>
        <v>B</v>
      </c>
      <c r="G6079" s="25">
        <f t="shared" si="188"/>
        <v>1</v>
      </c>
      <c r="H6079" s="25">
        <f>VLOOKUP(F6079,Table!$A$2:$C$121,2,0)</f>
        <v>13</v>
      </c>
      <c r="I6079" s="26">
        <f>VLOOKUP(F6079,Table!$A$2:$C$121,3,0)</f>
        <v>2</v>
      </c>
      <c r="J6079" s="17" t="s">
        <v>367</v>
      </c>
      <c r="K6079" s="25" t="str">
        <f>LEFT(J6079,MIN(FIND({0,1,2,3,4,5,6,7,8,9},ASC(J6079)&amp;1234567890))-1)</f>
        <v>Cl</v>
      </c>
      <c r="L6079" s="25">
        <f t="shared" si="189"/>
        <v>3</v>
      </c>
      <c r="M6079" s="25">
        <f>VLOOKUP(K6079,Table!$A$2:$C$121,2,0)</f>
        <v>17</v>
      </c>
      <c r="N6079" s="26">
        <f>VLOOKUP(K6079,Table!$A$2:$C$121,3,0)</f>
        <v>3</v>
      </c>
      <c r="O6079" s="13" t="str">
        <f>VLOOKUP(A6079,Table!$U$1:$V$230,2,0)</f>
        <v>Hexagonal</v>
      </c>
      <c r="P6079" s="1"/>
    </row>
    <row r="6080" spans="1:16">
      <c r="A6080" s="12">
        <v>176</v>
      </c>
      <c r="B6080" s="12">
        <v>24527</v>
      </c>
      <c r="C6080" s="12" t="s">
        <v>6604</v>
      </c>
      <c r="D6080" s="12" t="s">
        <v>6638</v>
      </c>
      <c r="E6080" s="17" t="s">
        <v>364</v>
      </c>
      <c r="F6080" s="25" t="str">
        <f>LEFT(E6080,MIN(FIND({0,1,2,3,4,5,6,7,8,9},ASC(E6080)&amp;1234567890))-1)</f>
        <v>B</v>
      </c>
      <c r="G6080" s="25">
        <f t="shared" si="188"/>
        <v>1</v>
      </c>
      <c r="H6080" s="25">
        <f>VLOOKUP(F6080,Table!$A$2:$C$121,2,0)</f>
        <v>13</v>
      </c>
      <c r="I6080" s="26">
        <f>VLOOKUP(F6080,Table!$A$2:$C$121,3,0)</f>
        <v>2</v>
      </c>
      <c r="J6080" s="17" t="s">
        <v>375</v>
      </c>
      <c r="K6080" s="25" t="str">
        <f>LEFT(J6080,MIN(FIND({0,1,2,3,4,5,6,7,8,9},ASC(J6080)&amp;1234567890))-1)</f>
        <v>Br</v>
      </c>
      <c r="L6080" s="25">
        <f t="shared" si="189"/>
        <v>3</v>
      </c>
      <c r="M6080" s="25">
        <f>VLOOKUP(K6080,Table!$A$2:$C$121,2,0)</f>
        <v>17</v>
      </c>
      <c r="N6080" s="26">
        <f>VLOOKUP(K6080,Table!$A$2:$C$121,3,0)</f>
        <v>4</v>
      </c>
      <c r="O6080" s="13" t="str">
        <f>VLOOKUP(A6080,Table!$U$1:$V$230,2,0)</f>
        <v>Hexagonal</v>
      </c>
      <c r="P6080" s="1"/>
    </row>
    <row r="6081" spans="1:16">
      <c r="A6081" s="12">
        <v>176</v>
      </c>
      <c r="B6081" s="12">
        <v>102730</v>
      </c>
      <c r="C6081" s="12" t="s">
        <v>6604</v>
      </c>
      <c r="D6081" s="12" t="s">
        <v>6639</v>
      </c>
      <c r="E6081" s="17" t="s">
        <v>13137</v>
      </c>
      <c r="F6081" s="25" t="str">
        <f>LEFT(E6081,MIN(FIND({0,1,2,3,4,5,6,7,8,9},ASC(E6081)&amp;1234567890))-1)</f>
        <v>Co</v>
      </c>
      <c r="G6081" s="25">
        <f t="shared" si="188"/>
        <v>3.11</v>
      </c>
      <c r="H6081" s="25">
        <f>VLOOKUP(F6081,Table!$A$2:$C$121,2,0)</f>
        <v>9</v>
      </c>
      <c r="I6081" s="26">
        <f>VLOOKUP(F6081,Table!$A$2:$C$121,3,0)</f>
        <v>4</v>
      </c>
      <c r="J6081" s="17" t="s">
        <v>11676</v>
      </c>
      <c r="K6081" s="25" t="str">
        <f>LEFT(J6081,MIN(FIND({0,1,2,3,4,5,6,7,8,9},ASC(J6081)&amp;1234567890))-1)</f>
        <v>Y</v>
      </c>
      <c r="L6081" s="25">
        <f t="shared" si="189"/>
        <v>4</v>
      </c>
      <c r="M6081" s="25">
        <f>VLOOKUP(K6081,Table!$A$2:$C$121,2,0)</f>
        <v>3</v>
      </c>
      <c r="N6081" s="26">
        <f>VLOOKUP(K6081,Table!$A$2:$C$121,3,0)</f>
        <v>5</v>
      </c>
      <c r="O6081" s="13" t="str">
        <f>VLOOKUP(A6081,Table!$U$1:$V$230,2,0)</f>
        <v>Hexagonal</v>
      </c>
      <c r="P6081" s="1"/>
    </row>
    <row r="6082" spans="1:16">
      <c r="A6082" s="12">
        <v>176</v>
      </c>
      <c r="B6082" s="12">
        <v>103105</v>
      </c>
      <c r="C6082" s="12" t="s">
        <v>6604</v>
      </c>
      <c r="D6082" s="12" t="s">
        <v>5834</v>
      </c>
      <c r="E6082" s="17" t="s">
        <v>11302</v>
      </c>
      <c r="F6082" s="25" t="str">
        <f>LEFT(E6082,MIN(FIND({0,1,2,3,4,5,6,7,8,9},ASC(E6082)&amp;1234567890))-1)</f>
        <v>Cu</v>
      </c>
      <c r="G6082" s="25">
        <f t="shared" ref="G6082:G6145" si="190">IF(SUBSTITUTE(E6082,F6082,"")="",1,SUBSTITUTE(E6082,F6082,""))*1</f>
        <v>10</v>
      </c>
      <c r="H6082" s="25">
        <f>VLOOKUP(F6082,Table!$A$2:$C$121,2,0)</f>
        <v>11</v>
      </c>
      <c r="I6082" s="26">
        <f>VLOOKUP(F6082,Table!$A$2:$C$121,3,0)</f>
        <v>4</v>
      </c>
      <c r="J6082" s="17" t="s">
        <v>413</v>
      </c>
      <c r="K6082" s="25" t="str">
        <f>LEFT(J6082,MIN(FIND({0,1,2,3,4,5,6,7,8,9},ASC(J6082)&amp;1234567890))-1)</f>
        <v>Sn</v>
      </c>
      <c r="L6082" s="25">
        <f t="shared" ref="L6082:L6145" si="191">IF(SUBSTITUTE(J6082,K6082,"")="",1,SUBSTITUTE(J6082,K6082,""))*1</f>
        <v>3</v>
      </c>
      <c r="M6082" s="25">
        <f>VLOOKUP(K6082,Table!$A$2:$C$121,2,0)</f>
        <v>14</v>
      </c>
      <c r="N6082" s="26">
        <f>VLOOKUP(K6082,Table!$A$2:$C$121,3,0)</f>
        <v>5</v>
      </c>
      <c r="O6082" s="13" t="str">
        <f>VLOOKUP(A6082,Table!$U$1:$V$230,2,0)</f>
        <v>Hexagonal</v>
      </c>
      <c r="P6082" s="1"/>
    </row>
    <row r="6083" spans="1:16">
      <c r="A6083" s="12">
        <v>176</v>
      </c>
      <c r="B6083" s="12">
        <v>106615</v>
      </c>
      <c r="C6083" s="12" t="s">
        <v>6604</v>
      </c>
      <c r="D6083" s="12" t="s">
        <v>6640</v>
      </c>
      <c r="E6083" s="17" t="s">
        <v>11982</v>
      </c>
      <c r="F6083" s="25" t="str">
        <f>LEFT(E6083,MIN(FIND({0,1,2,3,4,5,6,7,8,9},ASC(E6083)&amp;1234567890))-1)</f>
        <v>Er</v>
      </c>
      <c r="G6083" s="25">
        <f t="shared" si="190"/>
        <v>3</v>
      </c>
      <c r="H6083" s="25">
        <f>VLOOKUP(F6083,Table!$A$2:$C$121,2,0)</f>
        <v>3</v>
      </c>
      <c r="I6083" s="26">
        <f>VLOOKUP(F6083,Table!$A$2:$C$121,3,0)</f>
        <v>6</v>
      </c>
      <c r="J6083" s="17" t="s">
        <v>11776</v>
      </c>
      <c r="K6083" s="25" t="str">
        <f>LEFT(J6083,MIN(FIND({0,1,2,3,4,5,6,7,8,9},ASC(J6083)&amp;1234567890))-1)</f>
        <v>Ru</v>
      </c>
      <c r="L6083" s="25">
        <f t="shared" si="191"/>
        <v>2</v>
      </c>
      <c r="M6083" s="25">
        <f>VLOOKUP(K6083,Table!$A$2:$C$121,2,0)</f>
        <v>8</v>
      </c>
      <c r="N6083" s="26">
        <f>VLOOKUP(K6083,Table!$A$2:$C$121,3,0)</f>
        <v>5</v>
      </c>
      <c r="O6083" s="13" t="str">
        <f>VLOOKUP(A6083,Table!$U$1:$V$230,2,0)</f>
        <v>Hexagonal</v>
      </c>
      <c r="P6083" s="1"/>
    </row>
    <row r="6084" spans="1:16">
      <c r="A6084" s="12">
        <v>176</v>
      </c>
      <c r="B6084" s="12">
        <v>413406</v>
      </c>
      <c r="C6084" s="12" t="s">
        <v>6604</v>
      </c>
      <c r="D6084" s="12" t="s">
        <v>6641</v>
      </c>
      <c r="E6084" s="17" t="s">
        <v>13055</v>
      </c>
      <c r="F6084" s="25" t="str">
        <f>LEFT(E6084,MIN(FIND({0,1,2,3,4,5,6,7,8,9},ASC(E6084)&amp;1234567890))-1)</f>
        <v>Mo</v>
      </c>
      <c r="G6084" s="25">
        <f t="shared" si="190"/>
        <v>15</v>
      </c>
      <c r="H6084" s="25">
        <f>VLOOKUP(F6084,Table!$A$2:$C$121,2,0)</f>
        <v>6</v>
      </c>
      <c r="I6084" s="26">
        <f>VLOOKUP(F6084,Table!$A$2:$C$121,3,0)</f>
        <v>5</v>
      </c>
      <c r="J6084" s="17" t="s">
        <v>13138</v>
      </c>
      <c r="K6084" s="25" t="str">
        <f>LEFT(J6084,MIN(FIND({0,1,2,3,4,5,6,7,8,9},ASC(J6084)&amp;1234567890))-1)</f>
        <v>S</v>
      </c>
      <c r="L6084" s="25">
        <f t="shared" si="191"/>
        <v>19</v>
      </c>
      <c r="M6084" s="25">
        <f>VLOOKUP(K6084,Table!$A$2:$C$121,2,0)</f>
        <v>16</v>
      </c>
      <c r="N6084" s="26">
        <f>VLOOKUP(K6084,Table!$A$2:$C$121,3,0)</f>
        <v>3</v>
      </c>
      <c r="O6084" s="13" t="str">
        <f>VLOOKUP(A6084,Table!$U$1:$V$230,2,0)</f>
        <v>Hexagonal</v>
      </c>
      <c r="P6084" s="1"/>
    </row>
    <row r="6085" spans="1:16">
      <c r="A6085" s="12">
        <v>176</v>
      </c>
      <c r="B6085" s="12">
        <v>414265</v>
      </c>
      <c r="C6085" s="12" t="s">
        <v>6604</v>
      </c>
      <c r="D6085" s="12" t="s">
        <v>6642</v>
      </c>
      <c r="E6085" s="17" t="s">
        <v>13139</v>
      </c>
      <c r="F6085" s="25" t="str">
        <f>LEFT(E6085,MIN(FIND({0,1,2,3,4,5,6,7,8,9},ASC(E6085)&amp;1234567890))-1)</f>
        <v>Ag</v>
      </c>
      <c r="G6085" s="25">
        <f t="shared" si="190"/>
        <v>9.01</v>
      </c>
      <c r="H6085" s="25">
        <f>VLOOKUP(F6085,Table!$A$2:$C$121,2,0)</f>
        <v>11</v>
      </c>
      <c r="I6085" s="26">
        <f>VLOOKUP(F6085,Table!$A$2:$C$121,3,0)</f>
        <v>5</v>
      </c>
      <c r="J6085" s="17" t="s">
        <v>13140</v>
      </c>
      <c r="K6085" s="25" t="str">
        <f>LEFT(J6085,MIN(FIND({0,1,2,3,4,5,6,7,8,9},ASC(J6085)&amp;1234567890))-1)</f>
        <v>Mg</v>
      </c>
      <c r="L6085" s="25">
        <f t="shared" si="191"/>
        <v>36.81</v>
      </c>
      <c r="M6085" s="25">
        <f>VLOOKUP(K6085,Table!$A$2:$C$121,2,0)</f>
        <v>2</v>
      </c>
      <c r="N6085" s="26">
        <f>VLOOKUP(K6085,Table!$A$2:$C$121,3,0)</f>
        <v>3</v>
      </c>
      <c r="O6085" s="13" t="str">
        <f>VLOOKUP(A6085,Table!$U$1:$V$230,2,0)</f>
        <v>Hexagonal</v>
      </c>
      <c r="P6085" s="1"/>
    </row>
    <row r="6086" spans="1:16">
      <c r="A6086" s="12">
        <v>176</v>
      </c>
      <c r="B6086" s="12">
        <v>414266</v>
      </c>
      <c r="C6086" s="12" t="s">
        <v>6604</v>
      </c>
      <c r="D6086" s="12" t="s">
        <v>6643</v>
      </c>
      <c r="E6086" s="17" t="s">
        <v>13141</v>
      </c>
      <c r="F6086" s="25" t="str">
        <f>LEFT(E6086,MIN(FIND({0,1,2,3,4,5,6,7,8,9},ASC(E6086)&amp;1234567890))-1)</f>
        <v>Ag</v>
      </c>
      <c r="G6086" s="25">
        <f t="shared" si="190"/>
        <v>9.0500000000000007</v>
      </c>
      <c r="H6086" s="25">
        <f>VLOOKUP(F6086,Table!$A$2:$C$121,2,0)</f>
        <v>11</v>
      </c>
      <c r="I6086" s="26">
        <f>VLOOKUP(F6086,Table!$A$2:$C$121,3,0)</f>
        <v>5</v>
      </c>
      <c r="J6086" s="17" t="s">
        <v>13142</v>
      </c>
      <c r="K6086" s="25" t="str">
        <f>LEFT(J6086,MIN(FIND({0,1,2,3,4,5,6,7,8,9},ASC(J6086)&amp;1234567890))-1)</f>
        <v>Mg</v>
      </c>
      <c r="L6086" s="25">
        <f t="shared" si="191"/>
        <v>36.72</v>
      </c>
      <c r="M6086" s="25">
        <f>VLOOKUP(K6086,Table!$A$2:$C$121,2,0)</f>
        <v>2</v>
      </c>
      <c r="N6086" s="26">
        <f>VLOOKUP(K6086,Table!$A$2:$C$121,3,0)</f>
        <v>3</v>
      </c>
      <c r="O6086" s="13" t="str">
        <f>VLOOKUP(A6086,Table!$U$1:$V$230,2,0)</f>
        <v>Hexagonal</v>
      </c>
      <c r="P6086" s="1"/>
    </row>
    <row r="6087" spans="1:16">
      <c r="A6087" s="12">
        <v>176</v>
      </c>
      <c r="B6087" s="12">
        <v>622598</v>
      </c>
      <c r="C6087" s="12" t="s">
        <v>6604</v>
      </c>
      <c r="D6087" s="12" t="s">
        <v>6644</v>
      </c>
      <c r="E6087" s="17" t="s">
        <v>12083</v>
      </c>
      <c r="F6087" s="25" t="str">
        <f>LEFT(E6087,MIN(FIND({0,1,2,3,4,5,6,7,8,9},ASC(E6087)&amp;1234567890))-1)</f>
        <v>Dy</v>
      </c>
      <c r="G6087" s="25">
        <f t="shared" si="190"/>
        <v>4</v>
      </c>
      <c r="H6087" s="25">
        <f>VLOOKUP(F6087,Table!$A$2:$C$121,2,0)</f>
        <v>3</v>
      </c>
      <c r="I6087" s="26">
        <f>VLOOKUP(F6087,Table!$A$2:$C$121,3,0)</f>
        <v>6</v>
      </c>
      <c r="J6087" s="17" t="s">
        <v>11523</v>
      </c>
      <c r="K6087" s="25" t="str">
        <f>LEFT(J6087,MIN(FIND({0,1,2,3,4,5,6,7,8,9},ASC(J6087)&amp;1234567890))-1)</f>
        <v>Co</v>
      </c>
      <c r="L6087" s="25">
        <f t="shared" si="191"/>
        <v>3</v>
      </c>
      <c r="M6087" s="25">
        <f>VLOOKUP(K6087,Table!$A$2:$C$121,2,0)</f>
        <v>9</v>
      </c>
      <c r="N6087" s="26">
        <f>VLOOKUP(K6087,Table!$A$2:$C$121,3,0)</f>
        <v>4</v>
      </c>
      <c r="O6087" s="13" t="str">
        <f>VLOOKUP(A6087,Table!$U$1:$V$230,2,0)</f>
        <v>Hexagonal</v>
      </c>
      <c r="P6087" s="1"/>
    </row>
    <row r="6088" spans="1:16">
      <c r="A6088" s="12">
        <v>176</v>
      </c>
      <c r="B6088" s="12">
        <v>622717</v>
      </c>
      <c r="C6088" s="12" t="s">
        <v>6604</v>
      </c>
      <c r="D6088" s="12" t="s">
        <v>6645</v>
      </c>
      <c r="E6088" s="17" t="s">
        <v>11444</v>
      </c>
      <c r="F6088" s="25" t="str">
        <f>LEFT(E6088,MIN(FIND({0,1,2,3,4,5,6,7,8,9},ASC(E6088)&amp;1234567890))-1)</f>
        <v>Er</v>
      </c>
      <c r="G6088" s="25">
        <f t="shared" si="190"/>
        <v>4</v>
      </c>
      <c r="H6088" s="25">
        <f>VLOOKUP(F6088,Table!$A$2:$C$121,2,0)</f>
        <v>3</v>
      </c>
      <c r="I6088" s="26">
        <f>VLOOKUP(F6088,Table!$A$2:$C$121,3,0)</f>
        <v>6</v>
      </c>
      <c r="J6088" s="17" t="s">
        <v>11523</v>
      </c>
      <c r="K6088" s="25" t="str">
        <f>LEFT(J6088,MIN(FIND({0,1,2,3,4,5,6,7,8,9},ASC(J6088)&amp;1234567890))-1)</f>
        <v>Co</v>
      </c>
      <c r="L6088" s="25">
        <f t="shared" si="191"/>
        <v>3</v>
      </c>
      <c r="M6088" s="25">
        <f>VLOOKUP(K6088,Table!$A$2:$C$121,2,0)</f>
        <v>9</v>
      </c>
      <c r="N6088" s="26">
        <f>VLOOKUP(K6088,Table!$A$2:$C$121,3,0)</f>
        <v>4</v>
      </c>
      <c r="O6088" s="13" t="str">
        <f>VLOOKUP(A6088,Table!$U$1:$V$230,2,0)</f>
        <v>Hexagonal</v>
      </c>
      <c r="P6088" s="1"/>
    </row>
    <row r="6089" spans="1:16">
      <c r="A6089" s="12">
        <v>176</v>
      </c>
      <c r="B6089" s="12">
        <v>623256</v>
      </c>
      <c r="C6089" s="12" t="s">
        <v>6604</v>
      </c>
      <c r="D6089" s="12" t="s">
        <v>6646</v>
      </c>
      <c r="E6089" s="17" t="s">
        <v>13143</v>
      </c>
      <c r="F6089" s="25" t="str">
        <f>LEFT(E6089,MIN(FIND({0,1,2,3,4,5,6,7,8,9},ASC(E6089)&amp;1234567890))-1)</f>
        <v>Gd</v>
      </c>
      <c r="G6089" s="25">
        <f t="shared" si="190"/>
        <v>4</v>
      </c>
      <c r="H6089" s="25">
        <f>VLOOKUP(F6089,Table!$A$2:$C$121,2,0)</f>
        <v>3</v>
      </c>
      <c r="I6089" s="26">
        <f>VLOOKUP(F6089,Table!$A$2:$C$121,3,0)</f>
        <v>6</v>
      </c>
      <c r="J6089" s="17" t="s">
        <v>11523</v>
      </c>
      <c r="K6089" s="25" t="str">
        <f>LEFT(J6089,MIN(FIND({0,1,2,3,4,5,6,7,8,9},ASC(J6089)&amp;1234567890))-1)</f>
        <v>Co</v>
      </c>
      <c r="L6089" s="25">
        <f t="shared" si="191"/>
        <v>3</v>
      </c>
      <c r="M6089" s="25">
        <f>VLOOKUP(K6089,Table!$A$2:$C$121,2,0)</f>
        <v>9</v>
      </c>
      <c r="N6089" s="26">
        <f>VLOOKUP(K6089,Table!$A$2:$C$121,3,0)</f>
        <v>4</v>
      </c>
      <c r="O6089" s="13" t="str">
        <f>VLOOKUP(A6089,Table!$U$1:$V$230,2,0)</f>
        <v>Hexagonal</v>
      </c>
      <c r="P6089" s="1"/>
    </row>
    <row r="6090" spans="1:16">
      <c r="A6090" s="12">
        <v>176</v>
      </c>
      <c r="B6090" s="12">
        <v>623820</v>
      </c>
      <c r="C6090" s="12" t="s">
        <v>6604</v>
      </c>
      <c r="D6090" s="12" t="s">
        <v>6647</v>
      </c>
      <c r="E6090" s="17" t="s">
        <v>11523</v>
      </c>
      <c r="F6090" s="25" t="str">
        <f>LEFT(E6090,MIN(FIND({0,1,2,3,4,5,6,7,8,9},ASC(E6090)&amp;1234567890))-1)</f>
        <v>Co</v>
      </c>
      <c r="G6090" s="25">
        <f t="shared" si="190"/>
        <v>3</v>
      </c>
      <c r="H6090" s="25">
        <f>VLOOKUP(F6090,Table!$A$2:$C$121,2,0)</f>
        <v>9</v>
      </c>
      <c r="I6090" s="26">
        <f>VLOOKUP(F6090,Table!$A$2:$C$121,3,0)</f>
        <v>4</v>
      </c>
      <c r="J6090" s="17" t="s">
        <v>11662</v>
      </c>
      <c r="K6090" s="25" t="str">
        <f>LEFT(J6090,MIN(FIND({0,1,2,3,4,5,6,7,8,9},ASC(J6090)&amp;1234567890))-1)</f>
        <v>Ho</v>
      </c>
      <c r="L6090" s="25">
        <f t="shared" si="191"/>
        <v>4</v>
      </c>
      <c r="M6090" s="25">
        <f>VLOOKUP(K6090,Table!$A$2:$C$121,2,0)</f>
        <v>3</v>
      </c>
      <c r="N6090" s="26">
        <f>VLOOKUP(K6090,Table!$A$2:$C$121,3,0)</f>
        <v>6</v>
      </c>
      <c r="O6090" s="13" t="str">
        <f>VLOOKUP(A6090,Table!$U$1:$V$230,2,0)</f>
        <v>Hexagonal</v>
      </c>
      <c r="P6090" s="1"/>
    </row>
    <row r="6091" spans="1:16">
      <c r="A6091" s="12">
        <v>176</v>
      </c>
      <c r="B6091" s="12">
        <v>623832</v>
      </c>
      <c r="C6091" s="12" t="s">
        <v>6604</v>
      </c>
      <c r="D6091" s="12" t="s">
        <v>6648</v>
      </c>
      <c r="E6091" s="17" t="s">
        <v>11662</v>
      </c>
      <c r="F6091" s="25" t="str">
        <f>LEFT(E6091,MIN(FIND({0,1,2,3,4,5,6,7,8,9},ASC(E6091)&amp;1234567890))-1)</f>
        <v>Ho</v>
      </c>
      <c r="G6091" s="25">
        <f t="shared" si="190"/>
        <v>4</v>
      </c>
      <c r="H6091" s="25">
        <f>VLOOKUP(F6091,Table!$A$2:$C$121,2,0)</f>
        <v>3</v>
      </c>
      <c r="I6091" s="26">
        <f>VLOOKUP(F6091,Table!$A$2:$C$121,3,0)</f>
        <v>6</v>
      </c>
      <c r="J6091" s="17" t="s">
        <v>11523</v>
      </c>
      <c r="K6091" s="25" t="str">
        <f>LEFT(J6091,MIN(FIND({0,1,2,3,4,5,6,7,8,9},ASC(J6091)&amp;1234567890))-1)</f>
        <v>Co</v>
      </c>
      <c r="L6091" s="25">
        <f t="shared" si="191"/>
        <v>3</v>
      </c>
      <c r="M6091" s="25">
        <f>VLOOKUP(K6091,Table!$A$2:$C$121,2,0)</f>
        <v>9</v>
      </c>
      <c r="N6091" s="26">
        <f>VLOOKUP(K6091,Table!$A$2:$C$121,3,0)</f>
        <v>4</v>
      </c>
      <c r="O6091" s="13" t="str">
        <f>VLOOKUP(A6091,Table!$U$1:$V$230,2,0)</f>
        <v>Hexagonal</v>
      </c>
      <c r="P6091" s="1"/>
    </row>
    <row r="6092" spans="1:16">
      <c r="A6092" s="12">
        <v>176</v>
      </c>
      <c r="B6092" s="12">
        <v>624052</v>
      </c>
      <c r="C6092" s="12" t="s">
        <v>6604</v>
      </c>
      <c r="D6092" s="12" t="s">
        <v>6649</v>
      </c>
      <c r="E6092" s="17" t="s">
        <v>11665</v>
      </c>
      <c r="F6092" s="25" t="str">
        <f>LEFT(E6092,MIN(FIND({0,1,2,3,4,5,6,7,8,9},ASC(E6092)&amp;1234567890))-1)</f>
        <v>Lu</v>
      </c>
      <c r="G6092" s="25">
        <f t="shared" si="190"/>
        <v>4</v>
      </c>
      <c r="H6092" s="25">
        <f>VLOOKUP(F6092,Table!$A$2:$C$121,2,0)</f>
        <v>3</v>
      </c>
      <c r="I6092" s="26">
        <f>VLOOKUP(F6092,Table!$A$2:$C$121,3,0)</f>
        <v>6</v>
      </c>
      <c r="J6092" s="17" t="s">
        <v>11523</v>
      </c>
      <c r="K6092" s="25" t="str">
        <f>LEFT(J6092,MIN(FIND({0,1,2,3,4,5,6,7,8,9},ASC(J6092)&amp;1234567890))-1)</f>
        <v>Co</v>
      </c>
      <c r="L6092" s="25">
        <f t="shared" si="191"/>
        <v>3</v>
      </c>
      <c r="M6092" s="25">
        <f>VLOOKUP(K6092,Table!$A$2:$C$121,2,0)</f>
        <v>9</v>
      </c>
      <c r="N6092" s="26">
        <f>VLOOKUP(K6092,Table!$A$2:$C$121,3,0)</f>
        <v>4</v>
      </c>
      <c r="O6092" s="13" t="str">
        <f>VLOOKUP(A6092,Table!$U$1:$V$230,2,0)</f>
        <v>Hexagonal</v>
      </c>
      <c r="P6092" s="1"/>
    </row>
    <row r="6093" spans="1:16">
      <c r="A6093" s="12">
        <v>176</v>
      </c>
      <c r="B6093" s="12">
        <v>625358</v>
      </c>
      <c r="C6093" s="12" t="s">
        <v>6604</v>
      </c>
      <c r="D6093" s="12" t="s">
        <v>6650</v>
      </c>
      <c r="E6093" s="17" t="s">
        <v>11859</v>
      </c>
      <c r="F6093" s="25" t="str">
        <f>LEFT(E6093,MIN(FIND({0,1,2,3,4,5,6,7,8,9},ASC(E6093)&amp;1234567890))-1)</f>
        <v>Tb</v>
      </c>
      <c r="G6093" s="25">
        <f t="shared" si="190"/>
        <v>4</v>
      </c>
      <c r="H6093" s="25">
        <f>VLOOKUP(F6093,Table!$A$2:$C$121,2,0)</f>
        <v>3</v>
      </c>
      <c r="I6093" s="26">
        <f>VLOOKUP(F6093,Table!$A$2:$C$121,3,0)</f>
        <v>6</v>
      </c>
      <c r="J6093" s="17" t="s">
        <v>11523</v>
      </c>
      <c r="K6093" s="25" t="str">
        <f>LEFT(J6093,MIN(FIND({0,1,2,3,4,5,6,7,8,9},ASC(J6093)&amp;1234567890))-1)</f>
        <v>Co</v>
      </c>
      <c r="L6093" s="25">
        <f t="shared" si="191"/>
        <v>3</v>
      </c>
      <c r="M6093" s="25">
        <f>VLOOKUP(K6093,Table!$A$2:$C$121,2,0)</f>
        <v>9</v>
      </c>
      <c r="N6093" s="26">
        <f>VLOOKUP(K6093,Table!$A$2:$C$121,3,0)</f>
        <v>4</v>
      </c>
      <c r="O6093" s="13" t="str">
        <f>VLOOKUP(A6093,Table!$U$1:$V$230,2,0)</f>
        <v>Hexagonal</v>
      </c>
      <c r="P6093" s="1"/>
    </row>
    <row r="6094" spans="1:16">
      <c r="A6094" s="12">
        <v>176</v>
      </c>
      <c r="B6094" s="12">
        <v>625497</v>
      </c>
      <c r="C6094" s="12" t="s">
        <v>6604</v>
      </c>
      <c r="D6094" s="12" t="s">
        <v>6651</v>
      </c>
      <c r="E6094" s="17" t="s">
        <v>13144</v>
      </c>
      <c r="F6094" s="25" t="str">
        <f>LEFT(E6094,MIN(FIND({0,1,2,3,4,5,6,7,8,9},ASC(E6094)&amp;1234567890))-1)</f>
        <v>Tm</v>
      </c>
      <c r="G6094" s="25">
        <f t="shared" si="190"/>
        <v>4</v>
      </c>
      <c r="H6094" s="25">
        <f>VLOOKUP(F6094,Table!$A$2:$C$121,2,0)</f>
        <v>3</v>
      </c>
      <c r="I6094" s="26">
        <f>VLOOKUP(F6094,Table!$A$2:$C$121,3,0)</f>
        <v>6</v>
      </c>
      <c r="J6094" s="17" t="s">
        <v>11523</v>
      </c>
      <c r="K6094" s="25" t="str">
        <f>LEFT(J6094,MIN(FIND({0,1,2,3,4,5,6,7,8,9},ASC(J6094)&amp;1234567890))-1)</f>
        <v>Co</v>
      </c>
      <c r="L6094" s="25">
        <f t="shared" si="191"/>
        <v>3</v>
      </c>
      <c r="M6094" s="25">
        <f>VLOOKUP(K6094,Table!$A$2:$C$121,2,0)</f>
        <v>9</v>
      </c>
      <c r="N6094" s="26">
        <f>VLOOKUP(K6094,Table!$A$2:$C$121,3,0)</f>
        <v>4</v>
      </c>
      <c r="O6094" s="13" t="str">
        <f>VLOOKUP(A6094,Table!$U$1:$V$230,2,0)</f>
        <v>Hexagonal</v>
      </c>
      <c r="P6094" s="1"/>
    </row>
    <row r="6095" spans="1:16">
      <c r="A6095" s="12">
        <v>176</v>
      </c>
      <c r="B6095" s="12">
        <v>625554</v>
      </c>
      <c r="C6095" s="12" t="s">
        <v>6604</v>
      </c>
      <c r="D6095" s="12" t="s">
        <v>6652</v>
      </c>
      <c r="E6095" s="17" t="s">
        <v>11676</v>
      </c>
      <c r="F6095" s="25" t="str">
        <f>LEFT(E6095,MIN(FIND({0,1,2,3,4,5,6,7,8,9},ASC(E6095)&amp;1234567890))-1)</f>
        <v>Y</v>
      </c>
      <c r="G6095" s="25">
        <f t="shared" si="190"/>
        <v>4</v>
      </c>
      <c r="H6095" s="25">
        <f>VLOOKUP(F6095,Table!$A$2:$C$121,2,0)</f>
        <v>3</v>
      </c>
      <c r="I6095" s="26">
        <f>VLOOKUP(F6095,Table!$A$2:$C$121,3,0)</f>
        <v>5</v>
      </c>
      <c r="J6095" s="17" t="s">
        <v>11523</v>
      </c>
      <c r="K6095" s="25" t="str">
        <f>LEFT(J6095,MIN(FIND({0,1,2,3,4,5,6,7,8,9},ASC(J6095)&amp;1234567890))-1)</f>
        <v>Co</v>
      </c>
      <c r="L6095" s="25">
        <f t="shared" si="191"/>
        <v>3</v>
      </c>
      <c r="M6095" s="25">
        <f>VLOOKUP(K6095,Table!$A$2:$C$121,2,0)</f>
        <v>9</v>
      </c>
      <c r="N6095" s="26">
        <f>VLOOKUP(K6095,Table!$A$2:$C$121,3,0)</f>
        <v>4</v>
      </c>
      <c r="O6095" s="13" t="str">
        <f>VLOOKUP(A6095,Table!$U$1:$V$230,2,0)</f>
        <v>Hexagonal</v>
      </c>
      <c r="P6095" s="1"/>
    </row>
    <row r="6096" spans="1:16">
      <c r="A6096" s="12">
        <v>176</v>
      </c>
      <c r="B6096" s="12">
        <v>643922</v>
      </c>
      <c r="C6096" s="12" t="s">
        <v>6604</v>
      </c>
      <c r="D6096" s="12" t="s">
        <v>6653</v>
      </c>
      <c r="E6096" s="17" t="s">
        <v>13145</v>
      </c>
      <c r="F6096" s="25" t="str">
        <f>LEFT(E6096,MIN(FIND({0,1,2,3,4,5,6,7,8,9},ASC(E6096)&amp;1234567890))-1)</f>
        <v>Yb</v>
      </c>
      <c r="G6096" s="25">
        <f t="shared" si="190"/>
        <v>4</v>
      </c>
      <c r="H6096" s="25">
        <f>VLOOKUP(F6096,Table!$A$2:$C$121,2,0)</f>
        <v>3</v>
      </c>
      <c r="I6096" s="26">
        <f>VLOOKUP(F6096,Table!$A$2:$C$121,3,0)</f>
        <v>6</v>
      </c>
      <c r="J6096" s="17" t="s">
        <v>11426</v>
      </c>
      <c r="K6096" s="25" t="str">
        <f>LEFT(J6096,MIN(FIND({0,1,2,3,4,5,6,7,8,9},ASC(J6096)&amp;1234567890))-1)</f>
        <v>Mn</v>
      </c>
      <c r="L6096" s="25">
        <f t="shared" si="191"/>
        <v>3</v>
      </c>
      <c r="M6096" s="25">
        <f>VLOOKUP(K6096,Table!$A$2:$C$121,2,0)</f>
        <v>7</v>
      </c>
      <c r="N6096" s="26">
        <f>VLOOKUP(K6096,Table!$A$2:$C$121,3,0)</f>
        <v>4</v>
      </c>
      <c r="O6096" s="13" t="str">
        <f>VLOOKUP(A6096,Table!$U$1:$V$230,2,0)</f>
        <v>Hexagonal</v>
      </c>
      <c r="P6096" s="1"/>
    </row>
    <row r="6097" spans="1:16">
      <c r="A6097" s="12">
        <v>176</v>
      </c>
      <c r="B6097" s="12">
        <v>645317</v>
      </c>
      <c r="C6097" s="12" t="s">
        <v>6604</v>
      </c>
      <c r="D6097" s="12" t="s">
        <v>6654</v>
      </c>
      <c r="E6097" s="17" t="s">
        <v>12190</v>
      </c>
      <c r="F6097" s="25" t="str">
        <f>LEFT(E6097,MIN(FIND({0,1,2,3,4,5,6,7,8,9},ASC(E6097)&amp;1234567890))-1)</f>
        <v>Nb</v>
      </c>
      <c r="G6097" s="25">
        <f t="shared" si="190"/>
        <v>3</v>
      </c>
      <c r="H6097" s="25">
        <f>VLOOKUP(F6097,Table!$A$2:$C$121,2,0)</f>
        <v>5</v>
      </c>
      <c r="I6097" s="26">
        <f>VLOOKUP(F6097,Table!$A$2:$C$121,3,0)</f>
        <v>5</v>
      </c>
      <c r="J6097" s="17" t="s">
        <v>481</v>
      </c>
      <c r="K6097" s="25" t="str">
        <f>LEFT(J6097,MIN(FIND({0,1,2,3,4,5,6,7,8,9},ASC(J6097)&amp;1234567890))-1)</f>
        <v>S</v>
      </c>
      <c r="L6097" s="25">
        <f t="shared" si="191"/>
        <v>4</v>
      </c>
      <c r="M6097" s="25">
        <f>VLOOKUP(K6097,Table!$A$2:$C$121,2,0)</f>
        <v>16</v>
      </c>
      <c r="N6097" s="26">
        <f>VLOOKUP(K6097,Table!$A$2:$C$121,3,0)</f>
        <v>3</v>
      </c>
      <c r="O6097" s="13" t="str">
        <f>VLOOKUP(A6097,Table!$U$1:$V$230,2,0)</f>
        <v>Hexagonal</v>
      </c>
      <c r="P6097" s="1"/>
    </row>
    <row r="6098" spans="1:16">
      <c r="A6098" s="12">
        <v>176</v>
      </c>
      <c r="B6098" s="12">
        <v>647996</v>
      </c>
      <c r="C6098" s="12" t="s">
        <v>6604</v>
      </c>
      <c r="D6098" s="12" t="s">
        <v>6655</v>
      </c>
      <c r="E6098" s="17" t="s">
        <v>13132</v>
      </c>
      <c r="F6098" s="25" t="str">
        <f>LEFT(E6098,MIN(FIND({0,1,2,3,4,5,6,7,8,9},ASC(E6098)&amp;1234567890))-1)</f>
        <v>Rh</v>
      </c>
      <c r="G6098" s="25">
        <f t="shared" si="190"/>
        <v>12</v>
      </c>
      <c r="H6098" s="25">
        <f>VLOOKUP(F6098,Table!$A$2:$C$121,2,0)</f>
        <v>9</v>
      </c>
      <c r="I6098" s="26">
        <f>VLOOKUP(F6098,Table!$A$2:$C$121,3,0)</f>
        <v>5</v>
      </c>
      <c r="J6098" s="17" t="s">
        <v>11412</v>
      </c>
      <c r="K6098" s="25" t="str">
        <f>LEFT(J6098,MIN(FIND({0,1,2,3,4,5,6,7,8,9},ASC(J6098)&amp;1234567890))-1)</f>
        <v>P</v>
      </c>
      <c r="L6098" s="25">
        <f t="shared" si="191"/>
        <v>7</v>
      </c>
      <c r="M6098" s="25">
        <f>VLOOKUP(K6098,Table!$A$2:$C$121,2,0)</f>
        <v>15</v>
      </c>
      <c r="N6098" s="26">
        <f>VLOOKUP(K6098,Table!$A$2:$C$121,3,0)</f>
        <v>3</v>
      </c>
      <c r="O6098" s="13" t="str">
        <f>VLOOKUP(A6098,Table!$U$1:$V$230,2,0)</f>
        <v>Hexagonal</v>
      </c>
      <c r="P6098" s="1"/>
    </row>
    <row r="6099" spans="1:16">
      <c r="A6099" s="12">
        <v>176</v>
      </c>
      <c r="B6099" s="12">
        <v>656090</v>
      </c>
      <c r="C6099" s="12" t="s">
        <v>6604</v>
      </c>
      <c r="D6099" s="12" t="s">
        <v>6656</v>
      </c>
      <c r="E6099" s="17" t="s">
        <v>11676</v>
      </c>
      <c r="F6099" s="25" t="str">
        <f>LEFT(E6099,MIN(FIND({0,1,2,3,4,5,6,7,8,9},ASC(E6099)&amp;1234567890))-1)</f>
        <v>Y</v>
      </c>
      <c r="G6099" s="25">
        <f t="shared" si="190"/>
        <v>4</v>
      </c>
      <c r="H6099" s="25">
        <f>VLOOKUP(F6099,Table!$A$2:$C$121,2,0)</f>
        <v>3</v>
      </c>
      <c r="I6099" s="26">
        <f>VLOOKUP(F6099,Table!$A$2:$C$121,3,0)</f>
        <v>5</v>
      </c>
      <c r="J6099" s="17" t="s">
        <v>13137</v>
      </c>
      <c r="K6099" s="25" t="str">
        <f>LEFT(J6099,MIN(FIND({0,1,2,3,4,5,6,7,8,9},ASC(J6099)&amp;1234567890))-1)</f>
        <v>Co</v>
      </c>
      <c r="L6099" s="25">
        <f t="shared" si="191"/>
        <v>3.11</v>
      </c>
      <c r="M6099" s="25">
        <f>VLOOKUP(K6099,Table!$A$2:$C$121,2,0)</f>
        <v>9</v>
      </c>
      <c r="N6099" s="26">
        <f>VLOOKUP(K6099,Table!$A$2:$C$121,3,0)</f>
        <v>4</v>
      </c>
      <c r="O6099" s="13" t="str">
        <f>VLOOKUP(A6099,Table!$U$1:$V$230,2,0)</f>
        <v>Hexagonal</v>
      </c>
      <c r="P6099" s="1"/>
    </row>
    <row r="6100" spans="1:16">
      <c r="A6100" s="12">
        <v>176</v>
      </c>
      <c r="B6100" s="12">
        <v>170348</v>
      </c>
      <c r="C6100" s="12" t="s">
        <v>6604</v>
      </c>
      <c r="D6100" s="12" t="s">
        <v>3141</v>
      </c>
      <c r="E6100" s="17" t="s">
        <v>11595</v>
      </c>
      <c r="F6100" s="25" t="str">
        <f>LEFT(E6100,MIN(FIND({0,1,2,3,4,5,6,7,8,9},ASC(E6100)&amp;1234567890))-1)</f>
        <v>Mo</v>
      </c>
      <c r="G6100" s="25">
        <f t="shared" si="190"/>
        <v>9</v>
      </c>
      <c r="H6100" s="25">
        <f>VLOOKUP(F6100,Table!$A$2:$C$121,2,0)</f>
        <v>6</v>
      </c>
      <c r="I6100" s="26">
        <f>VLOOKUP(F6100,Table!$A$2:$C$121,3,0)</f>
        <v>5</v>
      </c>
      <c r="J6100" s="17" t="s">
        <v>11660</v>
      </c>
      <c r="K6100" s="25" t="str">
        <f>LEFT(J6100,MIN(FIND({0,1,2,3,4,5,6,7,8,9},ASC(J6100)&amp;1234567890))-1)</f>
        <v>Se</v>
      </c>
      <c r="L6100" s="25">
        <f t="shared" si="191"/>
        <v>11</v>
      </c>
      <c r="M6100" s="25">
        <f>VLOOKUP(K6100,Table!$A$2:$C$121,2,0)</f>
        <v>16</v>
      </c>
      <c r="N6100" s="26">
        <f>VLOOKUP(K6100,Table!$A$2:$C$121,3,0)</f>
        <v>4</v>
      </c>
      <c r="O6100" s="13" t="str">
        <f>VLOOKUP(A6100,Table!$U$1:$V$230,2,0)</f>
        <v>Hexagonal</v>
      </c>
      <c r="P6100" s="1"/>
    </row>
    <row r="6101" spans="1:16">
      <c r="A6101" s="12">
        <v>176</v>
      </c>
      <c r="B6101" s="12">
        <v>109002</v>
      </c>
      <c r="C6101" s="12" t="s">
        <v>6604</v>
      </c>
      <c r="D6101" s="12" t="s">
        <v>6657</v>
      </c>
      <c r="E6101" s="17" t="s">
        <v>13146</v>
      </c>
      <c r="F6101" s="25" t="str">
        <f>LEFT(E6101,MIN(FIND({0,1,2,3,4,5,6,7,8,9},ASC(E6101)&amp;1234567890))-1)</f>
        <v>Es</v>
      </c>
      <c r="G6101" s="25">
        <f t="shared" si="190"/>
        <v>1</v>
      </c>
      <c r="H6101" s="25">
        <f>VLOOKUP(F6101,Table!$A$2:$C$121,2,0)</f>
        <v>3</v>
      </c>
      <c r="I6101" s="26">
        <f>VLOOKUP(F6101,Table!$A$2:$C$121,3,0)</f>
        <v>7</v>
      </c>
      <c r="J6101" s="17" t="s">
        <v>367</v>
      </c>
      <c r="K6101" s="25" t="str">
        <f>LEFT(J6101,MIN(FIND({0,1,2,3,4,5,6,7,8,9},ASC(J6101)&amp;1234567890))-1)</f>
        <v>Cl</v>
      </c>
      <c r="L6101" s="25">
        <f t="shared" si="191"/>
        <v>3</v>
      </c>
      <c r="M6101" s="25">
        <f>VLOOKUP(K6101,Table!$A$2:$C$121,2,0)</f>
        <v>17</v>
      </c>
      <c r="N6101" s="26">
        <f>VLOOKUP(K6101,Table!$A$2:$C$121,3,0)</f>
        <v>3</v>
      </c>
      <c r="O6101" s="13" t="str">
        <f>VLOOKUP(A6101,Table!$U$1:$V$230,2,0)</f>
        <v>Hexagonal</v>
      </c>
      <c r="P6101" s="1"/>
    </row>
    <row r="6102" spans="1:16">
      <c r="A6102" s="12">
        <v>176</v>
      </c>
      <c r="B6102" s="12">
        <v>157680</v>
      </c>
      <c r="C6102" s="12" t="s">
        <v>6604</v>
      </c>
      <c r="D6102" s="12" t="s">
        <v>6658</v>
      </c>
      <c r="E6102" s="17" t="s">
        <v>13147</v>
      </c>
      <c r="F6102" s="25" t="str">
        <f>LEFT(E6102,MIN(FIND({0,1,2,3,4,5,6,7,8,9},ASC(E6102)&amp;1234567890))-1)</f>
        <v>Mg</v>
      </c>
      <c r="G6102" s="25">
        <f t="shared" si="190"/>
        <v>6</v>
      </c>
      <c r="H6102" s="25">
        <f>VLOOKUP(F6102,Table!$A$2:$C$121,2,0)</f>
        <v>2</v>
      </c>
      <c r="I6102" s="26">
        <f>VLOOKUP(F6102,Table!$A$2:$C$121,3,0)</f>
        <v>3</v>
      </c>
      <c r="J6102" s="17" t="s">
        <v>13148</v>
      </c>
      <c r="K6102" s="25" t="str">
        <f>LEFT(J6102,MIN(FIND({0,1,2,3,4,5,6,7,8,9},ASC(J6102)&amp;1234567890))-1)</f>
        <v>Si</v>
      </c>
      <c r="L6102" s="25">
        <f t="shared" si="191"/>
        <v>3.3</v>
      </c>
      <c r="M6102" s="25">
        <f>VLOOKUP(K6102,Table!$A$2:$C$121,2,0)</f>
        <v>14</v>
      </c>
      <c r="N6102" s="26">
        <f>VLOOKUP(K6102,Table!$A$2:$C$121,3,0)</f>
        <v>3</v>
      </c>
      <c r="O6102" s="13" t="str">
        <f>VLOOKUP(A6102,Table!$U$1:$V$230,2,0)</f>
        <v>Hexagonal</v>
      </c>
      <c r="P6102" s="1"/>
    </row>
    <row r="6103" spans="1:16">
      <c r="A6103" s="12">
        <v>176</v>
      </c>
      <c r="B6103" s="12">
        <v>167643</v>
      </c>
      <c r="C6103" s="12" t="s">
        <v>6604</v>
      </c>
      <c r="D6103" s="12" t="s">
        <v>6659</v>
      </c>
      <c r="E6103" s="17" t="s">
        <v>13149</v>
      </c>
      <c r="F6103" s="25" t="str">
        <f>LEFT(E6103,MIN(FIND({0,1,2,3,4,5,6,7,8,9},ASC(E6103)&amp;1234567890))-1)</f>
        <v>Gd</v>
      </c>
      <c r="G6103" s="25">
        <f t="shared" si="190"/>
        <v>6</v>
      </c>
      <c r="H6103" s="25">
        <f>VLOOKUP(F6103,Table!$A$2:$C$121,2,0)</f>
        <v>3</v>
      </c>
      <c r="I6103" s="26">
        <f>VLOOKUP(F6103,Table!$A$2:$C$121,3,0)</f>
        <v>6</v>
      </c>
      <c r="J6103" s="17" t="s">
        <v>13150</v>
      </c>
      <c r="K6103" s="25" t="str">
        <f>LEFT(J6103,MIN(FIND({0,1,2,3,4,5,6,7,8,9},ASC(J6103)&amp;1234567890))-1)</f>
        <v>Co</v>
      </c>
      <c r="L6103" s="25">
        <f t="shared" si="191"/>
        <v>4.83</v>
      </c>
      <c r="M6103" s="25">
        <f>VLOOKUP(K6103,Table!$A$2:$C$121,2,0)</f>
        <v>9</v>
      </c>
      <c r="N6103" s="26">
        <f>VLOOKUP(K6103,Table!$A$2:$C$121,3,0)</f>
        <v>4</v>
      </c>
      <c r="O6103" s="13" t="str">
        <f>VLOOKUP(A6103,Table!$U$1:$V$230,2,0)</f>
        <v>Hexagonal</v>
      </c>
      <c r="P6103" s="1"/>
    </row>
    <row r="6104" spans="1:16">
      <c r="A6104" s="12">
        <v>176</v>
      </c>
      <c r="B6104" s="12">
        <v>245233</v>
      </c>
      <c r="C6104" s="12" t="s">
        <v>6604</v>
      </c>
      <c r="D6104" s="12" t="s">
        <v>6660</v>
      </c>
      <c r="E6104" s="17" t="s">
        <v>11702</v>
      </c>
      <c r="F6104" s="25" t="str">
        <f>LEFT(E6104,MIN(FIND({0,1,2,3,4,5,6,7,8,9},ASC(E6104)&amp;1234567890))-1)</f>
        <v>Mo</v>
      </c>
      <c r="G6104" s="25">
        <f t="shared" si="190"/>
        <v>5</v>
      </c>
      <c r="H6104" s="25">
        <f>VLOOKUP(F6104,Table!$A$2:$C$121,2,0)</f>
        <v>6</v>
      </c>
      <c r="I6104" s="26">
        <f>VLOOKUP(F6104,Table!$A$2:$C$121,3,0)</f>
        <v>5</v>
      </c>
      <c r="J6104" s="17" t="s">
        <v>11364</v>
      </c>
      <c r="K6104" s="25" t="str">
        <f>LEFT(J6104,MIN(FIND({0,1,2,3,4,5,6,7,8,9},ASC(J6104)&amp;1234567890))-1)</f>
        <v>N</v>
      </c>
      <c r="L6104" s="25">
        <f t="shared" si="191"/>
        <v>6</v>
      </c>
      <c r="M6104" s="25">
        <f>VLOOKUP(K6104,Table!$A$2:$C$121,2,0)</f>
        <v>15</v>
      </c>
      <c r="N6104" s="26">
        <f>VLOOKUP(K6104,Table!$A$2:$C$121,3,0)</f>
        <v>2</v>
      </c>
      <c r="O6104" s="13" t="str">
        <f>VLOOKUP(A6104,Table!$U$1:$V$230,2,0)</f>
        <v>Hexagonal</v>
      </c>
      <c r="P6104" s="1"/>
    </row>
    <row r="6105" spans="1:16">
      <c r="A6105" s="12">
        <v>176</v>
      </c>
      <c r="B6105" s="12">
        <v>416352</v>
      </c>
      <c r="C6105" s="12" t="s">
        <v>6604</v>
      </c>
      <c r="D6105" s="12" t="s">
        <v>6661</v>
      </c>
      <c r="E6105" s="17" t="s">
        <v>13055</v>
      </c>
      <c r="F6105" s="25" t="str">
        <f>LEFT(E6105,MIN(FIND({0,1,2,3,4,5,6,7,8,9},ASC(E6105)&amp;1234567890))-1)</f>
        <v>Mo</v>
      </c>
      <c r="G6105" s="25">
        <f t="shared" si="190"/>
        <v>15</v>
      </c>
      <c r="H6105" s="25">
        <f>VLOOKUP(F6105,Table!$A$2:$C$121,2,0)</f>
        <v>6</v>
      </c>
      <c r="I6105" s="26">
        <f>VLOOKUP(F6105,Table!$A$2:$C$121,3,0)</f>
        <v>5</v>
      </c>
      <c r="J6105" s="17" t="s">
        <v>13151</v>
      </c>
      <c r="K6105" s="25" t="str">
        <f>LEFT(J6105,MIN(FIND({0,1,2,3,4,5,6,7,8,9},ASC(J6105)&amp;1234567890))-1)</f>
        <v>S</v>
      </c>
      <c r="L6105" s="25">
        <f t="shared" si="191"/>
        <v>20</v>
      </c>
      <c r="M6105" s="25">
        <f>VLOOKUP(K6105,Table!$A$2:$C$121,2,0)</f>
        <v>16</v>
      </c>
      <c r="N6105" s="26">
        <f>VLOOKUP(K6105,Table!$A$2:$C$121,3,0)</f>
        <v>3</v>
      </c>
      <c r="O6105" s="13" t="str">
        <f>VLOOKUP(A6105,Table!$U$1:$V$230,2,0)</f>
        <v>Hexagonal</v>
      </c>
      <c r="P6105" s="1"/>
    </row>
    <row r="6106" spans="1:16">
      <c r="A6106" s="12">
        <v>176</v>
      </c>
      <c r="B6106" s="12">
        <v>249726</v>
      </c>
      <c r="C6106" s="12" t="s">
        <v>6604</v>
      </c>
      <c r="D6106" s="12" t="s">
        <v>6662</v>
      </c>
      <c r="E6106" s="17" t="s">
        <v>13152</v>
      </c>
      <c r="F6106" s="25" t="str">
        <f>LEFT(E6106,MIN(FIND({0,1,2,3,4,5,6,7,8,9},ASC(E6106)&amp;1234567890))-1)</f>
        <v>C</v>
      </c>
      <c r="G6106" s="25">
        <f t="shared" si="190"/>
        <v>78</v>
      </c>
      <c r="H6106" s="25">
        <f>VLOOKUP(F6106,Table!$A$2:$C$121,2,0)</f>
        <v>14</v>
      </c>
      <c r="I6106" s="26">
        <f>VLOOKUP(F6106,Table!$A$2:$C$121,3,0)</f>
        <v>2</v>
      </c>
      <c r="J6106" s="17" t="s">
        <v>12794</v>
      </c>
      <c r="K6106" s="25" t="str">
        <f>LEFT(J6106,MIN(FIND({0,1,2,3,4,5,6,7,8,9},ASC(J6106)&amp;1234567890))-1)</f>
        <v>Cl</v>
      </c>
      <c r="L6106" s="25">
        <f t="shared" si="191"/>
        <v>18</v>
      </c>
      <c r="M6106" s="25">
        <f>VLOOKUP(K6106,Table!$A$2:$C$121,2,0)</f>
        <v>17</v>
      </c>
      <c r="N6106" s="26">
        <f>VLOOKUP(K6106,Table!$A$2:$C$121,3,0)</f>
        <v>3</v>
      </c>
      <c r="O6106" s="13" t="str">
        <f>VLOOKUP(A6106,Table!$U$1:$V$230,2,0)</f>
        <v>Hexagonal</v>
      </c>
      <c r="P6106" s="1"/>
    </row>
    <row r="6107" spans="1:16">
      <c r="A6107" s="12">
        <v>176</v>
      </c>
      <c r="B6107" s="12">
        <v>107290</v>
      </c>
      <c r="C6107" s="12" t="s">
        <v>6604</v>
      </c>
      <c r="D6107" s="12" t="s">
        <v>6663</v>
      </c>
      <c r="E6107" s="17" t="s">
        <v>13149</v>
      </c>
      <c r="F6107" s="25" t="str">
        <f>LEFT(E6107,MIN(FIND({0,1,2,3,4,5,6,7,8,9},ASC(E6107)&amp;1234567890))-1)</f>
        <v>Gd</v>
      </c>
      <c r="G6107" s="25">
        <f t="shared" si="190"/>
        <v>6</v>
      </c>
      <c r="H6107" s="25">
        <f>VLOOKUP(F6107,Table!$A$2:$C$121,2,0)</f>
        <v>3</v>
      </c>
      <c r="I6107" s="26">
        <f>VLOOKUP(F6107,Table!$A$2:$C$121,3,0)</f>
        <v>6</v>
      </c>
      <c r="J6107" s="17" t="s">
        <v>11709</v>
      </c>
      <c r="K6107" s="25" t="str">
        <f>LEFT(J6107,MIN(FIND({0,1,2,3,4,5,6,7,8,9},ASC(J6107)&amp;1234567890))-1)</f>
        <v>Co</v>
      </c>
      <c r="L6107" s="25">
        <f t="shared" si="191"/>
        <v>5</v>
      </c>
      <c r="M6107" s="25">
        <f>VLOOKUP(K6107,Table!$A$2:$C$121,2,0)</f>
        <v>9</v>
      </c>
      <c r="N6107" s="26">
        <f>VLOOKUP(K6107,Table!$A$2:$C$121,3,0)</f>
        <v>4</v>
      </c>
      <c r="O6107" s="13" t="str">
        <f>VLOOKUP(A6107,Table!$U$1:$V$230,2,0)</f>
        <v>Hexagonal</v>
      </c>
      <c r="P6107" s="1"/>
    </row>
    <row r="6108" spans="1:16">
      <c r="A6108" s="12">
        <v>176</v>
      </c>
      <c r="B6108" s="12">
        <v>107291</v>
      </c>
      <c r="C6108" s="12" t="s">
        <v>6604</v>
      </c>
      <c r="D6108" s="12" t="s">
        <v>6664</v>
      </c>
      <c r="E6108" s="17" t="s">
        <v>13149</v>
      </c>
      <c r="F6108" s="25" t="str">
        <f>LEFT(E6108,MIN(FIND({0,1,2,3,4,5,6,7,8,9},ASC(E6108)&amp;1234567890))-1)</f>
        <v>Gd</v>
      </c>
      <c r="G6108" s="25">
        <f t="shared" si="190"/>
        <v>6</v>
      </c>
      <c r="H6108" s="25">
        <f>VLOOKUP(F6108,Table!$A$2:$C$121,2,0)</f>
        <v>3</v>
      </c>
      <c r="I6108" s="26">
        <f>VLOOKUP(F6108,Table!$A$2:$C$121,3,0)</f>
        <v>6</v>
      </c>
      <c r="J6108" s="17" t="s">
        <v>13153</v>
      </c>
      <c r="K6108" s="25" t="str">
        <f>LEFT(J6108,MIN(FIND({0,1,2,3,4,5,6,7,8,9},ASC(J6108)&amp;1234567890))-1)</f>
        <v>Co</v>
      </c>
      <c r="L6108" s="25">
        <f t="shared" si="191"/>
        <v>4.5</v>
      </c>
      <c r="M6108" s="25">
        <f>VLOOKUP(K6108,Table!$A$2:$C$121,2,0)</f>
        <v>9</v>
      </c>
      <c r="N6108" s="26">
        <f>VLOOKUP(K6108,Table!$A$2:$C$121,3,0)</f>
        <v>4</v>
      </c>
      <c r="O6108" s="13" t="str">
        <f>VLOOKUP(A6108,Table!$U$1:$V$230,2,0)</f>
        <v>Hexagonal</v>
      </c>
      <c r="P6108" s="1"/>
    </row>
    <row r="6109" spans="1:16">
      <c r="A6109" s="12">
        <v>176</v>
      </c>
      <c r="B6109" s="12">
        <v>55638</v>
      </c>
      <c r="C6109" s="12" t="s">
        <v>6604</v>
      </c>
      <c r="D6109" s="12" t="s">
        <v>6665</v>
      </c>
      <c r="E6109" s="17" t="s">
        <v>13154</v>
      </c>
      <c r="F6109" s="25" t="str">
        <f>LEFT(E6109,MIN(FIND({0,1,2,3,4,5,6,7,8,9},ASC(E6109)&amp;1234567890))-1)</f>
        <v>Al</v>
      </c>
      <c r="G6109" s="25">
        <f t="shared" si="190"/>
        <v>4.3540000000000001</v>
      </c>
      <c r="H6109" s="25">
        <f>VLOOKUP(F6109,Table!$A$2:$C$121,2,0)</f>
        <v>13</v>
      </c>
      <c r="I6109" s="26">
        <f>VLOOKUP(F6109,Table!$A$2:$C$121,3,0)</f>
        <v>3</v>
      </c>
      <c r="J6109" s="17" t="s">
        <v>13155</v>
      </c>
      <c r="K6109" s="25" t="str">
        <f>LEFT(J6109,MIN(FIND({0,1,2,3,4,5,6,7,8,9},ASC(J6109)&amp;1234567890))-1)</f>
        <v>Mn</v>
      </c>
      <c r="L6109" s="25">
        <f t="shared" si="191"/>
        <v>1.006</v>
      </c>
      <c r="M6109" s="25">
        <f>VLOOKUP(K6109,Table!$A$2:$C$121,2,0)</f>
        <v>7</v>
      </c>
      <c r="N6109" s="26">
        <f>VLOOKUP(K6109,Table!$A$2:$C$121,3,0)</f>
        <v>4</v>
      </c>
      <c r="O6109" s="13" t="str">
        <f>VLOOKUP(A6109,Table!$U$1:$V$230,2,0)</f>
        <v>Hexagonal</v>
      </c>
      <c r="P6109" s="1"/>
    </row>
    <row r="6110" spans="1:16">
      <c r="A6110" s="12">
        <v>176</v>
      </c>
      <c r="B6110" s="12">
        <v>260285</v>
      </c>
      <c r="C6110" s="12" t="s">
        <v>6604</v>
      </c>
      <c r="D6110" s="12" t="s">
        <v>6666</v>
      </c>
      <c r="E6110" s="17" t="s">
        <v>11332</v>
      </c>
      <c r="F6110" s="25" t="str">
        <f>LEFT(E6110,MIN(FIND({0,1,2,3,4,5,6,7,8,9},ASC(E6110)&amp;1234567890))-1)</f>
        <v>Pr</v>
      </c>
      <c r="G6110" s="25">
        <f t="shared" si="190"/>
        <v>1</v>
      </c>
      <c r="H6110" s="25">
        <f>VLOOKUP(F6110,Table!$A$2:$C$121,2,0)</f>
        <v>3</v>
      </c>
      <c r="I6110" s="26">
        <f>VLOOKUP(F6110,Table!$A$2:$C$121,3,0)</f>
        <v>6</v>
      </c>
      <c r="J6110" s="17" t="s">
        <v>11765</v>
      </c>
      <c r="K6110" s="25" t="str">
        <f>LEFT(J6110,MIN(FIND({0,1,2,3,4,5,6,7,8,9},ASC(J6110)&amp;1234567890))-1)</f>
        <v>B</v>
      </c>
      <c r="L6110" s="25">
        <f t="shared" si="191"/>
        <v>3</v>
      </c>
      <c r="M6110" s="25">
        <f>VLOOKUP(K6110,Table!$A$2:$C$121,2,0)</f>
        <v>13</v>
      </c>
      <c r="N6110" s="26">
        <f>VLOOKUP(K6110,Table!$A$2:$C$121,3,0)</f>
        <v>2</v>
      </c>
      <c r="O6110" s="13" t="str">
        <f>VLOOKUP(A6110,Table!$U$1:$V$230,2,0)</f>
        <v>Hexagonal</v>
      </c>
      <c r="P6110" s="1"/>
    </row>
    <row r="6111" spans="1:16">
      <c r="A6111" s="12">
        <v>176</v>
      </c>
      <c r="B6111" s="12">
        <v>237740</v>
      </c>
      <c r="C6111" s="12" t="s">
        <v>6604</v>
      </c>
      <c r="D6111" s="12" t="s">
        <v>1645</v>
      </c>
      <c r="E6111" s="17" t="s">
        <v>335</v>
      </c>
      <c r="F6111" s="25" t="str">
        <f>LEFT(E6111,MIN(FIND({0,1,2,3,4,5,6,7,8,9},ASC(E6111)&amp;1234567890))-1)</f>
        <v>Nb</v>
      </c>
      <c r="G6111" s="25">
        <f t="shared" si="190"/>
        <v>1</v>
      </c>
      <c r="H6111" s="25">
        <f>VLOOKUP(F6111,Table!$A$2:$C$121,2,0)</f>
        <v>5</v>
      </c>
      <c r="I6111" s="26">
        <f>VLOOKUP(F6111,Table!$A$2:$C$121,3,0)</f>
        <v>5</v>
      </c>
      <c r="J6111" s="17" t="s">
        <v>361</v>
      </c>
      <c r="K6111" s="25" t="str">
        <f>LEFT(J6111,MIN(FIND({0,1,2,3,4,5,6,7,8,9},ASC(J6111)&amp;1234567890))-1)</f>
        <v>Se</v>
      </c>
      <c r="L6111" s="25">
        <f t="shared" si="191"/>
        <v>2</v>
      </c>
      <c r="M6111" s="25">
        <f>VLOOKUP(K6111,Table!$A$2:$C$121,2,0)</f>
        <v>16</v>
      </c>
      <c r="N6111" s="26">
        <f>VLOOKUP(K6111,Table!$A$2:$C$121,3,0)</f>
        <v>4</v>
      </c>
      <c r="O6111" s="13" t="str">
        <f>VLOOKUP(A6111,Table!$U$1:$V$230,2,0)</f>
        <v>Hexagonal</v>
      </c>
      <c r="P6111" s="1"/>
    </row>
    <row r="6112" spans="1:16">
      <c r="A6112" s="12">
        <v>176</v>
      </c>
      <c r="B6112" s="12">
        <v>194840</v>
      </c>
      <c r="C6112" s="12" t="s">
        <v>6604</v>
      </c>
      <c r="D6112" s="12" t="s">
        <v>6667</v>
      </c>
      <c r="E6112" s="17" t="s">
        <v>13156</v>
      </c>
      <c r="F6112" s="25" t="str">
        <f>LEFT(E6112,MIN(FIND({0,1,2,3,4,5,6,7,8,9},ASC(E6112)&amp;1234567890))-1)</f>
        <v>Au</v>
      </c>
      <c r="G6112" s="25">
        <f t="shared" si="190"/>
        <v>0.98699999999999999</v>
      </c>
      <c r="H6112" s="25">
        <f>VLOOKUP(F6112,Table!$A$2:$C$121,2,0)</f>
        <v>11</v>
      </c>
      <c r="I6112" s="26">
        <f>VLOOKUP(F6112,Table!$A$2:$C$121,3,0)</f>
        <v>6</v>
      </c>
      <c r="J6112" s="17" t="s">
        <v>13157</v>
      </c>
      <c r="K6112" s="25" t="str">
        <f>LEFT(J6112,MIN(FIND({0,1,2,3,4,5,6,7,8,9},ASC(J6112)&amp;1234567890))-1)</f>
        <v>Cd</v>
      </c>
      <c r="L6112" s="25">
        <f t="shared" si="191"/>
        <v>4.07</v>
      </c>
      <c r="M6112" s="25">
        <f>VLOOKUP(K6112,Table!$A$2:$C$121,2,0)</f>
        <v>12</v>
      </c>
      <c r="N6112" s="26">
        <f>VLOOKUP(K6112,Table!$A$2:$C$121,3,0)</f>
        <v>5</v>
      </c>
      <c r="O6112" s="13" t="str">
        <f>VLOOKUP(A6112,Table!$U$1:$V$230,2,0)</f>
        <v>Hexagonal</v>
      </c>
      <c r="P6112" s="1"/>
    </row>
    <row r="6113" spans="1:16">
      <c r="A6113" s="12">
        <v>176</v>
      </c>
      <c r="B6113" s="12">
        <v>194841</v>
      </c>
      <c r="C6113" s="12" t="s">
        <v>6604</v>
      </c>
      <c r="D6113" s="12" t="s">
        <v>6668</v>
      </c>
      <c r="E6113" s="17" t="s">
        <v>13158</v>
      </c>
      <c r="F6113" s="25" t="str">
        <f>LEFT(E6113,MIN(FIND({0,1,2,3,4,5,6,7,8,9},ASC(E6113)&amp;1234567890))-1)</f>
        <v>Au</v>
      </c>
      <c r="G6113" s="25">
        <f t="shared" si="190"/>
        <v>0.97499999999999998</v>
      </c>
      <c r="H6113" s="25">
        <f>VLOOKUP(F6113,Table!$A$2:$C$121,2,0)</f>
        <v>11</v>
      </c>
      <c r="I6113" s="26">
        <f>VLOOKUP(F6113,Table!$A$2:$C$121,3,0)</f>
        <v>6</v>
      </c>
      <c r="J6113" s="17" t="s">
        <v>13159</v>
      </c>
      <c r="K6113" s="25" t="str">
        <f>LEFT(J6113,MIN(FIND({0,1,2,3,4,5,6,7,8,9},ASC(J6113)&amp;1234567890))-1)</f>
        <v>Cd</v>
      </c>
      <c r="L6113" s="25">
        <f t="shared" si="191"/>
        <v>4.0880000000000001</v>
      </c>
      <c r="M6113" s="25">
        <f>VLOOKUP(K6113,Table!$A$2:$C$121,2,0)</f>
        <v>12</v>
      </c>
      <c r="N6113" s="26">
        <f>VLOOKUP(K6113,Table!$A$2:$C$121,3,0)</f>
        <v>5</v>
      </c>
      <c r="O6113" s="13" t="str">
        <f>VLOOKUP(A6113,Table!$U$1:$V$230,2,0)</f>
        <v>Hexagonal</v>
      </c>
      <c r="P6113" s="1"/>
    </row>
    <row r="6114" spans="1:16">
      <c r="A6114" s="12">
        <v>176</v>
      </c>
      <c r="B6114" s="12">
        <v>429133</v>
      </c>
      <c r="C6114" s="12" t="s">
        <v>6604</v>
      </c>
      <c r="D6114" s="12" t="s">
        <v>2515</v>
      </c>
      <c r="E6114" s="17" t="s">
        <v>11291</v>
      </c>
      <c r="F6114" s="25" t="str">
        <f>LEFT(E6114,MIN(FIND({0,1,2,3,4,5,6,7,8,9},ASC(E6114)&amp;1234567890))-1)</f>
        <v>Sn</v>
      </c>
      <c r="G6114" s="25">
        <f t="shared" si="190"/>
        <v>1</v>
      </c>
      <c r="H6114" s="25">
        <f>VLOOKUP(F6114,Table!$A$2:$C$121,2,0)</f>
        <v>14</v>
      </c>
      <c r="I6114" s="26">
        <f>VLOOKUP(F6114,Table!$A$2:$C$121,3,0)</f>
        <v>5</v>
      </c>
      <c r="J6114" s="17" t="s">
        <v>11403</v>
      </c>
      <c r="K6114" s="25" t="str">
        <f>LEFT(J6114,MIN(FIND({0,1,2,3,4,5,6,7,8,9},ASC(J6114)&amp;1234567890))-1)</f>
        <v>Br</v>
      </c>
      <c r="L6114" s="25">
        <f t="shared" si="191"/>
        <v>2</v>
      </c>
      <c r="M6114" s="25">
        <f>VLOOKUP(K6114,Table!$A$2:$C$121,2,0)</f>
        <v>17</v>
      </c>
      <c r="N6114" s="26">
        <f>VLOOKUP(K6114,Table!$A$2:$C$121,3,0)</f>
        <v>4</v>
      </c>
      <c r="O6114" s="13" t="str">
        <f>VLOOKUP(A6114,Table!$U$1:$V$230,2,0)</f>
        <v>Hexagonal</v>
      </c>
      <c r="P6114" s="1"/>
    </row>
    <row r="6115" spans="1:16">
      <c r="A6115" s="12">
        <v>176</v>
      </c>
      <c r="B6115" s="12">
        <v>429753</v>
      </c>
      <c r="C6115" s="12" t="s">
        <v>6604</v>
      </c>
      <c r="D6115" s="12" t="s">
        <v>6669</v>
      </c>
      <c r="E6115" s="17" t="s">
        <v>13149</v>
      </c>
      <c r="F6115" s="25" t="str">
        <f>LEFT(E6115,MIN(FIND({0,1,2,3,4,5,6,7,8,9},ASC(E6115)&amp;1234567890))-1)</f>
        <v>Gd</v>
      </c>
      <c r="G6115" s="25">
        <f t="shared" si="190"/>
        <v>6</v>
      </c>
      <c r="H6115" s="25">
        <f>VLOOKUP(F6115,Table!$A$2:$C$121,2,0)</f>
        <v>3</v>
      </c>
      <c r="I6115" s="26">
        <f>VLOOKUP(F6115,Table!$A$2:$C$121,3,0)</f>
        <v>6</v>
      </c>
      <c r="J6115" s="17" t="s">
        <v>13160</v>
      </c>
      <c r="K6115" s="25" t="str">
        <f>LEFT(J6115,MIN(FIND({0,1,2,3,4,5,6,7,8,9},ASC(J6115)&amp;1234567890))-1)</f>
        <v>Co</v>
      </c>
      <c r="L6115" s="25">
        <f t="shared" si="191"/>
        <v>4.8499999999999996</v>
      </c>
      <c r="M6115" s="25">
        <f>VLOOKUP(K6115,Table!$A$2:$C$121,2,0)</f>
        <v>9</v>
      </c>
      <c r="N6115" s="26">
        <f>VLOOKUP(K6115,Table!$A$2:$C$121,3,0)</f>
        <v>4</v>
      </c>
      <c r="O6115" s="13" t="str">
        <f>VLOOKUP(A6115,Table!$U$1:$V$230,2,0)</f>
        <v>Hexagonal</v>
      </c>
      <c r="P6115" s="1"/>
    </row>
    <row r="6116" spans="1:16">
      <c r="A6116" s="12">
        <v>176</v>
      </c>
      <c r="B6116" s="12">
        <v>429752</v>
      </c>
      <c r="C6116" s="12" t="s">
        <v>6604</v>
      </c>
      <c r="D6116" s="12" t="s">
        <v>6670</v>
      </c>
      <c r="E6116" s="17" t="s">
        <v>13149</v>
      </c>
      <c r="F6116" s="25" t="str">
        <f>LEFT(E6116,MIN(FIND({0,1,2,3,4,5,6,7,8,9},ASC(E6116)&amp;1234567890))-1)</f>
        <v>Gd</v>
      </c>
      <c r="G6116" s="25">
        <f t="shared" si="190"/>
        <v>6</v>
      </c>
      <c r="H6116" s="25">
        <f>VLOOKUP(F6116,Table!$A$2:$C$121,2,0)</f>
        <v>3</v>
      </c>
      <c r="I6116" s="26">
        <f>VLOOKUP(F6116,Table!$A$2:$C$121,3,0)</f>
        <v>6</v>
      </c>
      <c r="J6116" s="17" t="s">
        <v>13161</v>
      </c>
      <c r="K6116" s="25" t="str">
        <f>LEFT(J6116,MIN(FIND({0,1,2,3,4,5,6,7,8,9},ASC(J6116)&amp;1234567890))-1)</f>
        <v>Co</v>
      </c>
      <c r="L6116" s="25">
        <f t="shared" si="191"/>
        <v>4.8600000000000003</v>
      </c>
      <c r="M6116" s="25">
        <f>VLOOKUP(K6116,Table!$A$2:$C$121,2,0)</f>
        <v>9</v>
      </c>
      <c r="N6116" s="26">
        <f>VLOOKUP(K6116,Table!$A$2:$C$121,3,0)</f>
        <v>4</v>
      </c>
      <c r="O6116" s="13" t="str">
        <f>VLOOKUP(A6116,Table!$U$1:$V$230,2,0)</f>
        <v>Hexagonal</v>
      </c>
      <c r="P6116" s="1"/>
    </row>
    <row r="6117" spans="1:16">
      <c r="A6117" s="12">
        <v>191</v>
      </c>
      <c r="B6117" s="12">
        <v>2029</v>
      </c>
      <c r="C6117" s="12" t="s">
        <v>6943</v>
      </c>
      <c r="D6117" s="12" t="s">
        <v>6944</v>
      </c>
      <c r="E6117" s="17" t="s">
        <v>410</v>
      </c>
      <c r="F6117" s="25" t="str">
        <f>LEFT(E6117,MIN(FIND({0,1,2,3,4,5,6,7,8,9},ASC(E6117)&amp;1234567890))-1)</f>
        <v>Ba</v>
      </c>
      <c r="G6117" s="25">
        <f t="shared" si="190"/>
        <v>1</v>
      </c>
      <c r="H6117" s="25">
        <f>VLOOKUP(F6117,Table!$A$2:$C$121,2,0)</f>
        <v>2</v>
      </c>
      <c r="I6117" s="26">
        <f>VLOOKUP(F6117,Table!$A$2:$C$121,3,0)</f>
        <v>6</v>
      </c>
      <c r="J6117" s="17" t="s">
        <v>13216</v>
      </c>
      <c r="K6117" s="25" t="str">
        <f>LEFT(J6117,MIN(FIND({0,1,2,3,4,5,6,7,8,9},ASC(J6117)&amp;1234567890))-1)</f>
        <v>Cd</v>
      </c>
      <c r="L6117" s="25">
        <f t="shared" si="191"/>
        <v>4.43</v>
      </c>
      <c r="M6117" s="25">
        <f>VLOOKUP(K6117,Table!$A$2:$C$121,2,0)</f>
        <v>12</v>
      </c>
      <c r="N6117" s="26">
        <f>VLOOKUP(K6117,Table!$A$2:$C$121,3,0)</f>
        <v>5</v>
      </c>
      <c r="O6117" s="13" t="str">
        <f>VLOOKUP(A6117,Table!$U$1:$V$230,2,0)</f>
        <v>Hexagonal</v>
      </c>
      <c r="P6117" s="1"/>
    </row>
    <row r="6118" spans="1:16">
      <c r="A6118" s="12">
        <v>191</v>
      </c>
      <c r="B6118" s="12">
        <v>15441</v>
      </c>
      <c r="C6118" s="12" t="s">
        <v>6943</v>
      </c>
      <c r="D6118" s="12" t="s">
        <v>6945</v>
      </c>
      <c r="E6118" s="17" t="s">
        <v>11386</v>
      </c>
      <c r="F6118" s="25" t="str">
        <f>LEFT(E6118,MIN(FIND({0,1,2,3,4,5,6,7,8,9},ASC(E6118)&amp;1234567890))-1)</f>
        <v>Ni</v>
      </c>
      <c r="G6118" s="25">
        <f t="shared" si="190"/>
        <v>2</v>
      </c>
      <c r="H6118" s="25">
        <f>VLOOKUP(F6118,Table!$A$2:$C$121,2,0)</f>
        <v>10</v>
      </c>
      <c r="I6118" s="26">
        <f>VLOOKUP(F6118,Table!$A$2:$C$121,3,0)</f>
        <v>4</v>
      </c>
      <c r="J6118" s="17" t="s">
        <v>11363</v>
      </c>
      <c r="K6118" s="25" t="str">
        <f>LEFT(J6118,MIN(FIND({0,1,2,3,4,5,6,7,8,9},ASC(J6118)&amp;1234567890))-1)</f>
        <v>Th</v>
      </c>
      <c r="L6118" s="25">
        <f t="shared" si="191"/>
        <v>1</v>
      </c>
      <c r="M6118" s="25">
        <f>VLOOKUP(K6118,Table!$A$2:$C$121,2,0)</f>
        <v>3</v>
      </c>
      <c r="N6118" s="26">
        <f>VLOOKUP(K6118,Table!$A$2:$C$121,3,0)</f>
        <v>7</v>
      </c>
      <c r="O6118" s="13" t="str">
        <f>VLOOKUP(A6118,Table!$U$1:$V$230,2,0)</f>
        <v>Hexagonal</v>
      </c>
      <c r="P6118" s="1"/>
    </row>
    <row r="6119" spans="1:16">
      <c r="A6119" s="12">
        <v>191</v>
      </c>
      <c r="B6119" s="12">
        <v>15442</v>
      </c>
      <c r="C6119" s="12" t="s">
        <v>6943</v>
      </c>
      <c r="D6119" s="12" t="s">
        <v>6946</v>
      </c>
      <c r="E6119" s="17" t="s">
        <v>461</v>
      </c>
      <c r="F6119" s="25" t="str">
        <f>LEFT(E6119,MIN(FIND({0,1,2,3,4,5,6,7,8,9},ASC(E6119)&amp;1234567890))-1)</f>
        <v>Cu</v>
      </c>
      <c r="G6119" s="25">
        <f t="shared" si="190"/>
        <v>2</v>
      </c>
      <c r="H6119" s="25">
        <f>VLOOKUP(F6119,Table!$A$2:$C$121,2,0)</f>
        <v>11</v>
      </c>
      <c r="I6119" s="26">
        <f>VLOOKUP(F6119,Table!$A$2:$C$121,3,0)</f>
        <v>4</v>
      </c>
      <c r="J6119" s="17" t="s">
        <v>11363</v>
      </c>
      <c r="K6119" s="25" t="str">
        <f>LEFT(J6119,MIN(FIND({0,1,2,3,4,5,6,7,8,9},ASC(J6119)&amp;1234567890))-1)</f>
        <v>Th</v>
      </c>
      <c r="L6119" s="25">
        <f t="shared" si="191"/>
        <v>1</v>
      </c>
      <c r="M6119" s="25">
        <f>VLOOKUP(K6119,Table!$A$2:$C$121,2,0)</f>
        <v>3</v>
      </c>
      <c r="N6119" s="26">
        <f>VLOOKUP(K6119,Table!$A$2:$C$121,3,0)</f>
        <v>7</v>
      </c>
      <c r="O6119" s="13" t="str">
        <f>VLOOKUP(A6119,Table!$U$1:$V$230,2,0)</f>
        <v>Hexagonal</v>
      </c>
      <c r="P6119" s="1"/>
    </row>
    <row r="6120" spans="1:16">
      <c r="A6120" s="12">
        <v>191</v>
      </c>
      <c r="B6120" s="12">
        <v>15443</v>
      </c>
      <c r="C6120" s="12" t="s">
        <v>6943</v>
      </c>
      <c r="D6120" s="12" t="s">
        <v>6947</v>
      </c>
      <c r="E6120" s="17" t="s">
        <v>11661</v>
      </c>
      <c r="F6120" s="25" t="str">
        <f>LEFT(E6120,MIN(FIND({0,1,2,3,4,5,6,7,8,9},ASC(E6120)&amp;1234567890))-1)</f>
        <v>Ag</v>
      </c>
      <c r="G6120" s="25">
        <f t="shared" si="190"/>
        <v>2</v>
      </c>
      <c r="H6120" s="25">
        <f>VLOOKUP(F6120,Table!$A$2:$C$121,2,0)</f>
        <v>11</v>
      </c>
      <c r="I6120" s="26">
        <f>VLOOKUP(F6120,Table!$A$2:$C$121,3,0)</f>
        <v>5</v>
      </c>
      <c r="J6120" s="17" t="s">
        <v>11363</v>
      </c>
      <c r="K6120" s="25" t="str">
        <f>LEFT(J6120,MIN(FIND({0,1,2,3,4,5,6,7,8,9},ASC(J6120)&amp;1234567890))-1)</f>
        <v>Th</v>
      </c>
      <c r="L6120" s="25">
        <f t="shared" si="191"/>
        <v>1</v>
      </c>
      <c r="M6120" s="25">
        <f>VLOOKUP(K6120,Table!$A$2:$C$121,2,0)</f>
        <v>3</v>
      </c>
      <c r="N6120" s="26">
        <f>VLOOKUP(K6120,Table!$A$2:$C$121,3,0)</f>
        <v>7</v>
      </c>
      <c r="O6120" s="13" t="str">
        <f>VLOOKUP(A6120,Table!$U$1:$V$230,2,0)</f>
        <v>Hexagonal</v>
      </c>
      <c r="P6120" s="1"/>
    </row>
    <row r="6121" spans="1:16">
      <c r="A6121" s="12">
        <v>191</v>
      </c>
      <c r="B6121" s="12">
        <v>15445</v>
      </c>
      <c r="C6121" s="12" t="s">
        <v>6943</v>
      </c>
      <c r="D6121" s="12" t="s">
        <v>6948</v>
      </c>
      <c r="E6121" s="17" t="s">
        <v>11366</v>
      </c>
      <c r="F6121" s="25" t="str">
        <f>LEFT(E6121,MIN(FIND({0,1,2,3,4,5,6,7,8,9},ASC(E6121)&amp;1234567890))-1)</f>
        <v>Zn</v>
      </c>
      <c r="G6121" s="25">
        <f t="shared" si="190"/>
        <v>2</v>
      </c>
      <c r="H6121" s="25">
        <f>VLOOKUP(F6121,Table!$A$2:$C$121,2,0)</f>
        <v>12</v>
      </c>
      <c r="I6121" s="26">
        <f>VLOOKUP(F6121,Table!$A$2:$C$121,3,0)</f>
        <v>4</v>
      </c>
      <c r="J6121" s="17" t="s">
        <v>11363</v>
      </c>
      <c r="K6121" s="25" t="str">
        <f>LEFT(J6121,MIN(FIND({0,1,2,3,4,5,6,7,8,9},ASC(J6121)&amp;1234567890))-1)</f>
        <v>Th</v>
      </c>
      <c r="L6121" s="25">
        <f t="shared" si="191"/>
        <v>1</v>
      </c>
      <c r="M6121" s="25">
        <f>VLOOKUP(K6121,Table!$A$2:$C$121,2,0)</f>
        <v>3</v>
      </c>
      <c r="N6121" s="26">
        <f>VLOOKUP(K6121,Table!$A$2:$C$121,3,0)</f>
        <v>7</v>
      </c>
      <c r="O6121" s="13" t="str">
        <f>VLOOKUP(A6121,Table!$U$1:$V$230,2,0)</f>
        <v>Hexagonal</v>
      </c>
      <c r="P6121" s="1"/>
    </row>
    <row r="6122" spans="1:16">
      <c r="A6122" s="12">
        <v>191</v>
      </c>
      <c r="B6122" s="12">
        <v>15446</v>
      </c>
      <c r="C6122" s="12" t="s">
        <v>6943</v>
      </c>
      <c r="D6122" s="12" t="s">
        <v>6949</v>
      </c>
      <c r="E6122" s="17" t="s">
        <v>11818</v>
      </c>
      <c r="F6122" s="25" t="str">
        <f>LEFT(E6122,MIN(FIND({0,1,2,3,4,5,6,7,8,9},ASC(E6122)&amp;1234567890))-1)</f>
        <v>Cd</v>
      </c>
      <c r="G6122" s="25">
        <f t="shared" si="190"/>
        <v>2</v>
      </c>
      <c r="H6122" s="25">
        <f>VLOOKUP(F6122,Table!$A$2:$C$121,2,0)</f>
        <v>12</v>
      </c>
      <c r="I6122" s="26">
        <f>VLOOKUP(F6122,Table!$A$2:$C$121,3,0)</f>
        <v>5</v>
      </c>
      <c r="J6122" s="17" t="s">
        <v>11363</v>
      </c>
      <c r="K6122" s="25" t="str">
        <f>LEFT(J6122,MIN(FIND({0,1,2,3,4,5,6,7,8,9},ASC(J6122)&amp;1234567890))-1)</f>
        <v>Th</v>
      </c>
      <c r="L6122" s="25">
        <f t="shared" si="191"/>
        <v>1</v>
      </c>
      <c r="M6122" s="25">
        <f>VLOOKUP(K6122,Table!$A$2:$C$121,2,0)</f>
        <v>3</v>
      </c>
      <c r="N6122" s="26">
        <f>VLOOKUP(K6122,Table!$A$2:$C$121,3,0)</f>
        <v>7</v>
      </c>
      <c r="O6122" s="13" t="str">
        <f>VLOOKUP(A6122,Table!$U$1:$V$230,2,0)</f>
        <v>Hexagonal</v>
      </c>
      <c r="P6122" s="1"/>
    </row>
    <row r="6123" spans="1:16">
      <c r="A6123" s="12">
        <v>191</v>
      </c>
      <c r="B6123" s="12">
        <v>15447</v>
      </c>
      <c r="C6123" s="12" t="s">
        <v>6943</v>
      </c>
      <c r="D6123" s="12" t="s">
        <v>6950</v>
      </c>
      <c r="E6123" s="17" t="s">
        <v>58</v>
      </c>
      <c r="F6123" s="25" t="str">
        <f>LEFT(E6123,MIN(FIND({0,1,2,3,4,5,6,7,8,9},ASC(E6123)&amp;1234567890))-1)</f>
        <v>Al</v>
      </c>
      <c r="G6123" s="25">
        <f t="shared" si="190"/>
        <v>2</v>
      </c>
      <c r="H6123" s="25">
        <f>VLOOKUP(F6123,Table!$A$2:$C$121,2,0)</f>
        <v>13</v>
      </c>
      <c r="I6123" s="26">
        <f>VLOOKUP(F6123,Table!$A$2:$C$121,3,0)</f>
        <v>3</v>
      </c>
      <c r="J6123" s="17" t="s">
        <v>11363</v>
      </c>
      <c r="K6123" s="25" t="str">
        <f>LEFT(J6123,MIN(FIND({0,1,2,3,4,5,6,7,8,9},ASC(J6123)&amp;1234567890))-1)</f>
        <v>Th</v>
      </c>
      <c r="L6123" s="25">
        <f t="shared" si="191"/>
        <v>1</v>
      </c>
      <c r="M6123" s="25">
        <f>VLOOKUP(K6123,Table!$A$2:$C$121,2,0)</f>
        <v>3</v>
      </c>
      <c r="N6123" s="26">
        <f>VLOOKUP(K6123,Table!$A$2:$C$121,3,0)</f>
        <v>7</v>
      </c>
      <c r="O6123" s="13" t="str">
        <f>VLOOKUP(A6123,Table!$U$1:$V$230,2,0)</f>
        <v>Hexagonal</v>
      </c>
      <c r="P6123" s="1"/>
    </row>
    <row r="6124" spans="1:16">
      <c r="A6124" s="12">
        <v>191</v>
      </c>
      <c r="B6124" s="12">
        <v>15449</v>
      </c>
      <c r="C6124" s="12" t="s">
        <v>6943</v>
      </c>
      <c r="D6124" s="12" t="s">
        <v>5424</v>
      </c>
      <c r="E6124" s="17" t="s">
        <v>11363</v>
      </c>
      <c r="F6124" s="25" t="str">
        <f>LEFT(E6124,MIN(FIND({0,1,2,3,4,5,6,7,8,9},ASC(E6124)&amp;1234567890))-1)</f>
        <v>Th</v>
      </c>
      <c r="G6124" s="25">
        <f t="shared" si="190"/>
        <v>1</v>
      </c>
      <c r="H6124" s="25">
        <f>VLOOKUP(F6124,Table!$A$2:$C$121,2,0)</f>
        <v>3</v>
      </c>
      <c r="I6124" s="26">
        <f>VLOOKUP(F6124,Table!$A$2:$C$121,3,0)</f>
        <v>7</v>
      </c>
      <c r="J6124" s="17" t="s">
        <v>11546</v>
      </c>
      <c r="K6124" s="25" t="str">
        <f>LEFT(J6124,MIN(FIND({0,1,2,3,4,5,6,7,8,9},ASC(J6124)&amp;1234567890))-1)</f>
        <v>Si</v>
      </c>
      <c r="L6124" s="25">
        <f t="shared" si="191"/>
        <v>2</v>
      </c>
      <c r="M6124" s="25">
        <f>VLOOKUP(K6124,Table!$A$2:$C$121,2,0)</f>
        <v>14</v>
      </c>
      <c r="N6124" s="26">
        <f>VLOOKUP(K6124,Table!$A$2:$C$121,3,0)</f>
        <v>3</v>
      </c>
      <c r="O6124" s="13" t="str">
        <f>VLOOKUP(A6124,Table!$U$1:$V$230,2,0)</f>
        <v>Hexagonal</v>
      </c>
      <c r="P6124" s="1"/>
    </row>
    <row r="6125" spans="1:16">
      <c r="A6125" s="12">
        <v>191</v>
      </c>
      <c r="B6125" s="12">
        <v>16036</v>
      </c>
      <c r="C6125" s="12" t="s">
        <v>6943</v>
      </c>
      <c r="D6125" s="12" t="s">
        <v>6951</v>
      </c>
      <c r="E6125" s="17" t="s">
        <v>13217</v>
      </c>
      <c r="F6125" s="25" t="str">
        <f>LEFT(E6125,MIN(FIND({0,1,2,3,4,5,6,7,8,9},ASC(E6125)&amp;1234567890))-1)</f>
        <v>Sm</v>
      </c>
      <c r="G6125" s="25">
        <f t="shared" si="190"/>
        <v>1.1100000000000001</v>
      </c>
      <c r="H6125" s="25">
        <f>VLOOKUP(F6125,Table!$A$2:$C$121,2,0)</f>
        <v>3</v>
      </c>
      <c r="I6125" s="26">
        <f>VLOOKUP(F6125,Table!$A$2:$C$121,3,0)</f>
        <v>6</v>
      </c>
      <c r="J6125" s="17" t="s">
        <v>13218</v>
      </c>
      <c r="K6125" s="25" t="str">
        <f>LEFT(J6125,MIN(FIND({0,1,2,3,4,5,6,7,8,9},ASC(J6125)&amp;1234567890))-1)</f>
        <v>Zn</v>
      </c>
      <c r="L6125" s="25">
        <f t="shared" si="191"/>
        <v>11.77</v>
      </c>
      <c r="M6125" s="25">
        <f>VLOOKUP(K6125,Table!$A$2:$C$121,2,0)</f>
        <v>12</v>
      </c>
      <c r="N6125" s="26">
        <f>VLOOKUP(K6125,Table!$A$2:$C$121,3,0)</f>
        <v>4</v>
      </c>
      <c r="O6125" s="13" t="str">
        <f>VLOOKUP(A6125,Table!$U$1:$V$230,2,0)</f>
        <v>Hexagonal</v>
      </c>
      <c r="P6125" s="1"/>
    </row>
    <row r="6126" spans="1:16">
      <c r="A6126" s="12">
        <v>191</v>
      </c>
      <c r="B6126" s="12">
        <v>20244</v>
      </c>
      <c r="C6126" s="12" t="s">
        <v>6943</v>
      </c>
      <c r="D6126" s="12" t="s">
        <v>2339</v>
      </c>
      <c r="E6126" s="17" t="s">
        <v>410</v>
      </c>
      <c r="F6126" s="25" t="str">
        <f>LEFT(E6126,MIN(FIND({0,1,2,3,4,5,6,7,8,9},ASC(E6126)&amp;1234567890))-1)</f>
        <v>Ba</v>
      </c>
      <c r="G6126" s="25">
        <f t="shared" si="190"/>
        <v>1</v>
      </c>
      <c r="H6126" s="25">
        <f>VLOOKUP(F6126,Table!$A$2:$C$121,2,0)</f>
        <v>2</v>
      </c>
      <c r="I6126" s="26">
        <f>VLOOKUP(F6126,Table!$A$2:$C$121,3,0)</f>
        <v>6</v>
      </c>
      <c r="J6126" s="17" t="s">
        <v>11546</v>
      </c>
      <c r="K6126" s="25" t="str">
        <f>LEFT(J6126,MIN(FIND({0,1,2,3,4,5,6,7,8,9},ASC(J6126)&amp;1234567890))-1)</f>
        <v>Si</v>
      </c>
      <c r="L6126" s="25">
        <f t="shared" si="191"/>
        <v>2</v>
      </c>
      <c r="M6126" s="25">
        <f>VLOOKUP(K6126,Table!$A$2:$C$121,2,0)</f>
        <v>14</v>
      </c>
      <c r="N6126" s="26">
        <f>VLOOKUP(K6126,Table!$A$2:$C$121,3,0)</f>
        <v>3</v>
      </c>
      <c r="O6126" s="13" t="str">
        <f>VLOOKUP(A6126,Table!$U$1:$V$230,2,0)</f>
        <v>Hexagonal</v>
      </c>
      <c r="P6126" s="1"/>
    </row>
    <row r="6127" spans="1:16">
      <c r="A6127" s="12">
        <v>191</v>
      </c>
      <c r="B6127" s="12">
        <v>20247</v>
      </c>
      <c r="C6127" s="12" t="s">
        <v>6943</v>
      </c>
      <c r="D6127" s="12" t="s">
        <v>3797</v>
      </c>
      <c r="E6127" s="17" t="s">
        <v>11313</v>
      </c>
      <c r="F6127" s="25" t="str">
        <f>LEFT(E6127,MIN(FIND({0,1,2,3,4,5,6,7,8,9},ASC(E6127)&amp;1234567890))-1)</f>
        <v>Tb</v>
      </c>
      <c r="G6127" s="25">
        <f t="shared" si="190"/>
        <v>1</v>
      </c>
      <c r="H6127" s="25">
        <f>VLOOKUP(F6127,Table!$A$2:$C$121,2,0)</f>
        <v>3</v>
      </c>
      <c r="I6127" s="26">
        <f>VLOOKUP(F6127,Table!$A$2:$C$121,3,0)</f>
        <v>6</v>
      </c>
      <c r="J6127" s="17" t="s">
        <v>11546</v>
      </c>
      <c r="K6127" s="25" t="str">
        <f>LEFT(J6127,MIN(FIND({0,1,2,3,4,5,6,7,8,9},ASC(J6127)&amp;1234567890))-1)</f>
        <v>Si</v>
      </c>
      <c r="L6127" s="25">
        <f t="shared" si="191"/>
        <v>2</v>
      </c>
      <c r="M6127" s="25">
        <f>VLOOKUP(K6127,Table!$A$2:$C$121,2,0)</f>
        <v>14</v>
      </c>
      <c r="N6127" s="26">
        <f>VLOOKUP(K6127,Table!$A$2:$C$121,3,0)</f>
        <v>3</v>
      </c>
      <c r="O6127" s="13" t="str">
        <f>VLOOKUP(A6127,Table!$U$1:$V$230,2,0)</f>
        <v>Hexagonal</v>
      </c>
      <c r="P6127" s="1"/>
    </row>
    <row r="6128" spans="1:16">
      <c r="A6128" s="12">
        <v>191</v>
      </c>
      <c r="B6128" s="12">
        <v>20248</v>
      </c>
      <c r="C6128" s="12" t="s">
        <v>6943</v>
      </c>
      <c r="D6128" s="12" t="s">
        <v>3771</v>
      </c>
      <c r="E6128" s="17" t="s">
        <v>11333</v>
      </c>
      <c r="F6128" s="25" t="str">
        <f>LEFT(E6128,MIN(FIND({0,1,2,3,4,5,6,7,8,9},ASC(E6128)&amp;1234567890))-1)</f>
        <v>Dy</v>
      </c>
      <c r="G6128" s="25">
        <f t="shared" si="190"/>
        <v>1</v>
      </c>
      <c r="H6128" s="25">
        <f>VLOOKUP(F6128,Table!$A$2:$C$121,2,0)</f>
        <v>3</v>
      </c>
      <c r="I6128" s="26">
        <f>VLOOKUP(F6128,Table!$A$2:$C$121,3,0)</f>
        <v>6</v>
      </c>
      <c r="J6128" s="17" t="s">
        <v>11546</v>
      </c>
      <c r="K6128" s="25" t="str">
        <f>LEFT(J6128,MIN(FIND({0,1,2,3,4,5,6,7,8,9},ASC(J6128)&amp;1234567890))-1)</f>
        <v>Si</v>
      </c>
      <c r="L6128" s="25">
        <f t="shared" si="191"/>
        <v>2</v>
      </c>
      <c r="M6128" s="25">
        <f>VLOOKUP(K6128,Table!$A$2:$C$121,2,0)</f>
        <v>14</v>
      </c>
      <c r="N6128" s="26">
        <f>VLOOKUP(K6128,Table!$A$2:$C$121,3,0)</f>
        <v>3</v>
      </c>
      <c r="O6128" s="13" t="str">
        <f>VLOOKUP(A6128,Table!$U$1:$V$230,2,0)</f>
        <v>Hexagonal</v>
      </c>
      <c r="P6128" s="1"/>
    </row>
    <row r="6129" spans="1:16">
      <c r="A6129" s="12">
        <v>191</v>
      </c>
      <c r="B6129" s="12">
        <v>20249</v>
      </c>
      <c r="C6129" s="12" t="s">
        <v>6943</v>
      </c>
      <c r="D6129" s="12" t="s">
        <v>3786</v>
      </c>
      <c r="E6129" s="17" t="s">
        <v>587</v>
      </c>
      <c r="F6129" s="25" t="str">
        <f>LEFT(E6129,MIN(FIND({0,1,2,3,4,5,6,7,8,9},ASC(E6129)&amp;1234567890))-1)</f>
        <v>Ho</v>
      </c>
      <c r="G6129" s="25">
        <f t="shared" si="190"/>
        <v>1</v>
      </c>
      <c r="H6129" s="25">
        <f>VLOOKUP(F6129,Table!$A$2:$C$121,2,0)</f>
        <v>3</v>
      </c>
      <c r="I6129" s="26">
        <f>VLOOKUP(F6129,Table!$A$2:$C$121,3,0)</f>
        <v>6</v>
      </c>
      <c r="J6129" s="17" t="s">
        <v>11546</v>
      </c>
      <c r="K6129" s="25" t="str">
        <f>LEFT(J6129,MIN(FIND({0,1,2,3,4,5,6,7,8,9},ASC(J6129)&amp;1234567890))-1)</f>
        <v>Si</v>
      </c>
      <c r="L6129" s="25">
        <f t="shared" si="191"/>
        <v>2</v>
      </c>
      <c r="M6129" s="25">
        <f>VLOOKUP(K6129,Table!$A$2:$C$121,2,0)</f>
        <v>14</v>
      </c>
      <c r="N6129" s="26">
        <f>VLOOKUP(K6129,Table!$A$2:$C$121,3,0)</f>
        <v>3</v>
      </c>
      <c r="O6129" s="13" t="str">
        <f>VLOOKUP(A6129,Table!$U$1:$V$230,2,0)</f>
        <v>Hexagonal</v>
      </c>
      <c r="P6129" s="1"/>
    </row>
    <row r="6130" spans="1:16">
      <c r="A6130" s="12">
        <v>191</v>
      </c>
      <c r="B6130" s="12">
        <v>20250</v>
      </c>
      <c r="C6130" s="12" t="s">
        <v>6943</v>
      </c>
      <c r="D6130" s="12" t="s">
        <v>5436</v>
      </c>
      <c r="E6130" s="17" t="s">
        <v>11542</v>
      </c>
      <c r="F6130" s="25" t="str">
        <f>LEFT(E6130,MIN(FIND({0,1,2,3,4,5,6,7,8,9},ASC(E6130)&amp;1234567890))-1)</f>
        <v>Er</v>
      </c>
      <c r="G6130" s="25">
        <f t="shared" si="190"/>
        <v>1</v>
      </c>
      <c r="H6130" s="25">
        <f>VLOOKUP(F6130,Table!$A$2:$C$121,2,0)</f>
        <v>3</v>
      </c>
      <c r="I6130" s="26">
        <f>VLOOKUP(F6130,Table!$A$2:$C$121,3,0)</f>
        <v>6</v>
      </c>
      <c r="J6130" s="17" t="s">
        <v>11546</v>
      </c>
      <c r="K6130" s="25" t="str">
        <f>LEFT(J6130,MIN(FIND({0,1,2,3,4,5,6,7,8,9},ASC(J6130)&amp;1234567890))-1)</f>
        <v>Si</v>
      </c>
      <c r="L6130" s="25">
        <f t="shared" si="191"/>
        <v>2</v>
      </c>
      <c r="M6130" s="25">
        <f>VLOOKUP(K6130,Table!$A$2:$C$121,2,0)</f>
        <v>14</v>
      </c>
      <c r="N6130" s="26">
        <f>VLOOKUP(K6130,Table!$A$2:$C$121,3,0)</f>
        <v>3</v>
      </c>
      <c r="O6130" s="13" t="str">
        <f>VLOOKUP(A6130,Table!$U$1:$V$230,2,0)</f>
        <v>Hexagonal</v>
      </c>
      <c r="P6130" s="1"/>
    </row>
    <row r="6131" spans="1:16">
      <c r="A6131" s="12">
        <v>191</v>
      </c>
      <c r="B6131" s="12">
        <v>20251</v>
      </c>
      <c r="C6131" s="12" t="s">
        <v>6943</v>
      </c>
      <c r="D6131" s="12" t="s">
        <v>6952</v>
      </c>
      <c r="E6131" s="17" t="s">
        <v>11334</v>
      </c>
      <c r="F6131" s="25" t="str">
        <f>LEFT(E6131,MIN(FIND({0,1,2,3,4,5,6,7,8,9},ASC(E6131)&amp;1234567890))-1)</f>
        <v>Tm</v>
      </c>
      <c r="G6131" s="25">
        <f t="shared" si="190"/>
        <v>1</v>
      </c>
      <c r="H6131" s="25">
        <f>VLOOKUP(F6131,Table!$A$2:$C$121,2,0)</f>
        <v>3</v>
      </c>
      <c r="I6131" s="26">
        <f>VLOOKUP(F6131,Table!$A$2:$C$121,3,0)</f>
        <v>6</v>
      </c>
      <c r="J6131" s="17" t="s">
        <v>11546</v>
      </c>
      <c r="K6131" s="25" t="str">
        <f>LEFT(J6131,MIN(FIND({0,1,2,3,4,5,6,7,8,9},ASC(J6131)&amp;1234567890))-1)</f>
        <v>Si</v>
      </c>
      <c r="L6131" s="25">
        <f t="shared" si="191"/>
        <v>2</v>
      </c>
      <c r="M6131" s="25">
        <f>VLOOKUP(K6131,Table!$A$2:$C$121,2,0)</f>
        <v>14</v>
      </c>
      <c r="N6131" s="26">
        <f>VLOOKUP(K6131,Table!$A$2:$C$121,3,0)</f>
        <v>3</v>
      </c>
      <c r="O6131" s="13" t="str">
        <f>VLOOKUP(A6131,Table!$U$1:$V$230,2,0)</f>
        <v>Hexagonal</v>
      </c>
      <c r="P6131" s="1"/>
    </row>
    <row r="6132" spans="1:16">
      <c r="A6132" s="12">
        <v>191</v>
      </c>
      <c r="B6132" s="12">
        <v>20252</v>
      </c>
      <c r="C6132" s="12" t="s">
        <v>6943</v>
      </c>
      <c r="D6132" s="12" t="s">
        <v>6953</v>
      </c>
      <c r="E6132" s="17" t="s">
        <v>530</v>
      </c>
      <c r="F6132" s="25" t="str">
        <f>LEFT(E6132,MIN(FIND({0,1,2,3,4,5,6,7,8,9},ASC(E6132)&amp;1234567890))-1)</f>
        <v>Yb</v>
      </c>
      <c r="G6132" s="25">
        <f t="shared" si="190"/>
        <v>1</v>
      </c>
      <c r="H6132" s="25">
        <f>VLOOKUP(F6132,Table!$A$2:$C$121,2,0)</f>
        <v>3</v>
      </c>
      <c r="I6132" s="26">
        <f>VLOOKUP(F6132,Table!$A$2:$C$121,3,0)</f>
        <v>6</v>
      </c>
      <c r="J6132" s="17" t="s">
        <v>11546</v>
      </c>
      <c r="K6132" s="25" t="str">
        <f>LEFT(J6132,MIN(FIND({0,1,2,3,4,5,6,7,8,9},ASC(J6132)&amp;1234567890))-1)</f>
        <v>Si</v>
      </c>
      <c r="L6132" s="25">
        <f t="shared" si="191"/>
        <v>2</v>
      </c>
      <c r="M6132" s="25">
        <f>VLOOKUP(K6132,Table!$A$2:$C$121,2,0)</f>
        <v>14</v>
      </c>
      <c r="N6132" s="26">
        <f>VLOOKUP(K6132,Table!$A$2:$C$121,3,0)</f>
        <v>3</v>
      </c>
      <c r="O6132" s="13" t="str">
        <f>VLOOKUP(A6132,Table!$U$1:$V$230,2,0)</f>
        <v>Hexagonal</v>
      </c>
      <c r="P6132" s="1"/>
    </row>
    <row r="6133" spans="1:16">
      <c r="A6133" s="12">
        <v>191</v>
      </c>
      <c r="B6133" s="12">
        <v>20253</v>
      </c>
      <c r="C6133" s="12" t="s">
        <v>6943</v>
      </c>
      <c r="D6133" s="12" t="s">
        <v>6954</v>
      </c>
      <c r="E6133" s="17" t="s">
        <v>11335</v>
      </c>
      <c r="F6133" s="25" t="str">
        <f>LEFT(E6133,MIN(FIND({0,1,2,3,4,5,6,7,8,9},ASC(E6133)&amp;1234567890))-1)</f>
        <v>Lu</v>
      </c>
      <c r="G6133" s="25">
        <f t="shared" si="190"/>
        <v>1</v>
      </c>
      <c r="H6133" s="25">
        <f>VLOOKUP(F6133,Table!$A$2:$C$121,2,0)</f>
        <v>3</v>
      </c>
      <c r="I6133" s="26">
        <f>VLOOKUP(F6133,Table!$A$2:$C$121,3,0)</f>
        <v>6</v>
      </c>
      <c r="J6133" s="17" t="s">
        <v>11546</v>
      </c>
      <c r="K6133" s="25" t="str">
        <f>LEFT(J6133,MIN(FIND({0,1,2,3,4,5,6,7,8,9},ASC(J6133)&amp;1234567890))-1)</f>
        <v>Si</v>
      </c>
      <c r="L6133" s="25">
        <f t="shared" si="191"/>
        <v>2</v>
      </c>
      <c r="M6133" s="25">
        <f>VLOOKUP(K6133,Table!$A$2:$C$121,2,0)</f>
        <v>14</v>
      </c>
      <c r="N6133" s="26">
        <f>VLOOKUP(K6133,Table!$A$2:$C$121,3,0)</f>
        <v>3</v>
      </c>
      <c r="O6133" s="13" t="str">
        <f>VLOOKUP(A6133,Table!$U$1:$V$230,2,0)</f>
        <v>Hexagonal</v>
      </c>
      <c r="P6133" s="1"/>
    </row>
    <row r="6134" spans="1:16">
      <c r="A6134" s="12">
        <v>191</v>
      </c>
      <c r="B6134" s="12">
        <v>23043</v>
      </c>
      <c r="C6134" s="12" t="s">
        <v>6943</v>
      </c>
      <c r="D6134" s="12" t="s">
        <v>6955</v>
      </c>
      <c r="E6134" s="17" t="s">
        <v>11502</v>
      </c>
      <c r="F6134" s="25" t="str">
        <f>LEFT(E6134,MIN(FIND({0,1,2,3,4,5,6,7,8,9},ASC(E6134)&amp;1234567890))-1)</f>
        <v>Pu</v>
      </c>
      <c r="G6134" s="25">
        <f t="shared" si="190"/>
        <v>1</v>
      </c>
      <c r="H6134" s="25">
        <f>VLOOKUP(F6134,Table!$A$2:$C$121,2,0)</f>
        <v>3</v>
      </c>
      <c r="I6134" s="26">
        <f>VLOOKUP(F6134,Table!$A$2:$C$121,3,0)</f>
        <v>7</v>
      </c>
      <c r="J6134" s="17" t="s">
        <v>11684</v>
      </c>
      <c r="K6134" s="25" t="str">
        <f>LEFT(J6134,MIN(FIND({0,1,2,3,4,5,6,7,8,9},ASC(J6134)&amp;1234567890))-1)</f>
        <v>Pt</v>
      </c>
      <c r="L6134" s="25">
        <f t="shared" si="191"/>
        <v>5</v>
      </c>
      <c r="M6134" s="25">
        <f>VLOOKUP(K6134,Table!$A$2:$C$121,2,0)</f>
        <v>10</v>
      </c>
      <c r="N6134" s="26">
        <f>VLOOKUP(K6134,Table!$A$2:$C$121,3,0)</f>
        <v>6</v>
      </c>
      <c r="O6134" s="13" t="str">
        <f>VLOOKUP(A6134,Table!$U$1:$V$230,2,0)</f>
        <v>Hexagonal</v>
      </c>
      <c r="P6134" s="1"/>
    </row>
    <row r="6135" spans="1:16">
      <c r="A6135" s="12">
        <v>191</v>
      </c>
      <c r="B6135" s="12">
        <v>24069</v>
      </c>
      <c r="C6135" s="12" t="s">
        <v>6943</v>
      </c>
      <c r="D6135" s="12" t="s">
        <v>6956</v>
      </c>
      <c r="E6135" s="17" t="s">
        <v>50</v>
      </c>
      <c r="F6135" s="25" t="str">
        <f>LEFT(E6135,MIN(FIND({0,1,2,3,4,5,6,7,8,9},ASC(E6135)&amp;1234567890))-1)</f>
        <v>Ti</v>
      </c>
      <c r="G6135" s="25">
        <f t="shared" si="190"/>
        <v>1</v>
      </c>
      <c r="H6135" s="25">
        <f>VLOOKUP(F6135,Table!$A$2:$C$121,2,0)</f>
        <v>4</v>
      </c>
      <c r="I6135" s="26">
        <f>VLOOKUP(F6135,Table!$A$2:$C$121,3,0)</f>
        <v>4</v>
      </c>
      <c r="J6135" s="17" t="s">
        <v>13219</v>
      </c>
      <c r="K6135" s="25" t="str">
        <f>LEFT(J6135,MIN(FIND({0,1,2,3,4,5,6,7,8,9},ASC(J6135)&amp;1234567890))-1)</f>
        <v>O</v>
      </c>
      <c r="L6135" s="25">
        <f t="shared" si="191"/>
        <v>0.5</v>
      </c>
      <c r="M6135" s="25">
        <f>VLOOKUP(K6135,Table!$A$2:$C$121,2,0)</f>
        <v>16</v>
      </c>
      <c r="N6135" s="26">
        <f>VLOOKUP(K6135,Table!$A$2:$C$121,3,0)</f>
        <v>2</v>
      </c>
      <c r="O6135" s="13" t="str">
        <f>VLOOKUP(A6135,Table!$U$1:$V$230,2,0)</f>
        <v>Hexagonal</v>
      </c>
      <c r="P6135" s="1"/>
    </row>
    <row r="6136" spans="1:16">
      <c r="A6136" s="12">
        <v>191</v>
      </c>
      <c r="B6136" s="12">
        <v>25659</v>
      </c>
      <c r="C6136" s="12" t="s">
        <v>6943</v>
      </c>
      <c r="D6136" s="12" t="s">
        <v>6548</v>
      </c>
      <c r="E6136" s="17" t="s">
        <v>405</v>
      </c>
      <c r="F6136" s="25" t="str">
        <f>LEFT(E6136,MIN(FIND({0,1,2,3,4,5,6,7,8,9},ASC(E6136)&amp;1234567890))-1)</f>
        <v>Ta</v>
      </c>
      <c r="G6136" s="25">
        <f t="shared" si="190"/>
        <v>1</v>
      </c>
      <c r="H6136" s="25">
        <f>VLOOKUP(F6136,Table!$A$2:$C$121,2,0)</f>
        <v>5</v>
      </c>
      <c r="I6136" s="26">
        <f>VLOOKUP(F6136,Table!$A$2:$C$121,3,0)</f>
        <v>6</v>
      </c>
      <c r="J6136" s="17" t="s">
        <v>68</v>
      </c>
      <c r="K6136" s="25" t="str">
        <f>LEFT(J6136,MIN(FIND({0,1,2,3,4,5,6,7,8,9},ASC(J6136)&amp;1234567890))-1)</f>
        <v>N</v>
      </c>
      <c r="L6136" s="25">
        <f t="shared" si="191"/>
        <v>1</v>
      </c>
      <c r="M6136" s="25">
        <f>VLOOKUP(K6136,Table!$A$2:$C$121,2,0)</f>
        <v>15</v>
      </c>
      <c r="N6136" s="26">
        <f>VLOOKUP(K6136,Table!$A$2:$C$121,3,0)</f>
        <v>2</v>
      </c>
      <c r="O6136" s="13" t="str">
        <f>VLOOKUP(A6136,Table!$U$1:$V$230,2,0)</f>
        <v>Hexagonal</v>
      </c>
      <c r="P6136" s="1"/>
    </row>
    <row r="6137" spans="1:16">
      <c r="A6137" s="12">
        <v>191</v>
      </c>
      <c r="B6137" s="12">
        <v>26540</v>
      </c>
      <c r="C6137" s="12" t="s">
        <v>6943</v>
      </c>
      <c r="D6137" s="12" t="s">
        <v>6957</v>
      </c>
      <c r="E6137" s="17" t="s">
        <v>13220</v>
      </c>
      <c r="F6137" s="25" t="str">
        <f>LEFT(E6137,MIN(FIND({0,1,2,3,4,5,6,7,8,9},ASC(E6137)&amp;1234567890))-1)</f>
        <v>Li</v>
      </c>
      <c r="G6137" s="25">
        <f t="shared" si="190"/>
        <v>2.94</v>
      </c>
      <c r="H6137" s="25">
        <f>VLOOKUP(F6137,Table!$A$2:$C$121,2,0)</f>
        <v>1</v>
      </c>
      <c r="I6137" s="26">
        <f>VLOOKUP(F6137,Table!$A$2:$C$121,3,0)</f>
        <v>2</v>
      </c>
      <c r="J6137" s="17" t="s">
        <v>68</v>
      </c>
      <c r="K6137" s="25" t="str">
        <f>LEFT(J6137,MIN(FIND({0,1,2,3,4,5,6,7,8,9},ASC(J6137)&amp;1234567890))-1)</f>
        <v>N</v>
      </c>
      <c r="L6137" s="25">
        <f t="shared" si="191"/>
        <v>1</v>
      </c>
      <c r="M6137" s="25">
        <f>VLOOKUP(K6137,Table!$A$2:$C$121,2,0)</f>
        <v>15</v>
      </c>
      <c r="N6137" s="26">
        <f>VLOOKUP(K6137,Table!$A$2:$C$121,3,0)</f>
        <v>2</v>
      </c>
      <c r="O6137" s="13" t="str">
        <f>VLOOKUP(A6137,Table!$U$1:$V$230,2,0)</f>
        <v>Hexagonal</v>
      </c>
      <c r="P6137" s="1"/>
    </row>
    <row r="6138" spans="1:16">
      <c r="A6138" s="12">
        <v>191</v>
      </c>
      <c r="B6138" s="12">
        <v>26675</v>
      </c>
      <c r="C6138" s="12" t="s">
        <v>6943</v>
      </c>
      <c r="D6138" s="12" t="s">
        <v>6958</v>
      </c>
      <c r="E6138" s="17" t="s">
        <v>69</v>
      </c>
      <c r="F6138" s="25" t="str">
        <f>LEFT(E6138,MIN(FIND({0,1,2,3,4,5,6,7,8,9},ASC(E6138)&amp;1234567890))-1)</f>
        <v>Mg</v>
      </c>
      <c r="G6138" s="25">
        <f t="shared" si="190"/>
        <v>1</v>
      </c>
      <c r="H6138" s="25">
        <f>VLOOKUP(F6138,Table!$A$2:$C$121,2,0)</f>
        <v>2</v>
      </c>
      <c r="I6138" s="26">
        <f>VLOOKUP(F6138,Table!$A$2:$C$121,3,0)</f>
        <v>3</v>
      </c>
      <c r="J6138" s="17" t="s">
        <v>11624</v>
      </c>
      <c r="K6138" s="25" t="str">
        <f>LEFT(J6138,MIN(FIND({0,1,2,3,4,5,6,7,8,9},ASC(J6138)&amp;1234567890))-1)</f>
        <v>B</v>
      </c>
      <c r="L6138" s="25">
        <f t="shared" si="191"/>
        <v>2</v>
      </c>
      <c r="M6138" s="25">
        <f>VLOOKUP(K6138,Table!$A$2:$C$121,2,0)</f>
        <v>13</v>
      </c>
      <c r="N6138" s="26">
        <f>VLOOKUP(K6138,Table!$A$2:$C$121,3,0)</f>
        <v>2</v>
      </c>
      <c r="O6138" s="13" t="str">
        <f>VLOOKUP(A6138,Table!$U$1:$V$230,2,0)</f>
        <v>Hexagonal</v>
      </c>
      <c r="P6138" s="1"/>
    </row>
    <row r="6139" spans="1:16">
      <c r="A6139" s="12">
        <v>191</v>
      </c>
      <c r="B6139" s="12">
        <v>20833</v>
      </c>
      <c r="C6139" s="12" t="s">
        <v>6943</v>
      </c>
      <c r="D6139" s="12" t="s">
        <v>6959</v>
      </c>
      <c r="E6139" s="17" t="s">
        <v>13221</v>
      </c>
      <c r="F6139" s="25" t="str">
        <f>LEFT(E6139,MIN(FIND({0,1,2,3,4,5,6,7,8,9},ASC(E6139)&amp;1234567890))-1)</f>
        <v>Ta</v>
      </c>
      <c r="G6139" s="25">
        <f t="shared" si="190"/>
        <v>0.70299999999999996</v>
      </c>
      <c r="H6139" s="25">
        <f>VLOOKUP(F6139,Table!$A$2:$C$121,2,0)</f>
        <v>5</v>
      </c>
      <c r="I6139" s="26">
        <f>VLOOKUP(F6139,Table!$A$2:$C$121,3,0)</f>
        <v>6</v>
      </c>
      <c r="J6139" s="17" t="s">
        <v>13222</v>
      </c>
      <c r="K6139" s="25" t="str">
        <f>LEFT(J6139,MIN(FIND({0,1,2,3,4,5,6,7,8,9},ASC(J6139)&amp;1234567890))-1)</f>
        <v>O</v>
      </c>
      <c r="L6139" s="25">
        <f t="shared" si="191"/>
        <v>1.65</v>
      </c>
      <c r="M6139" s="25">
        <f>VLOOKUP(K6139,Table!$A$2:$C$121,2,0)</f>
        <v>16</v>
      </c>
      <c r="N6139" s="26">
        <f>VLOOKUP(K6139,Table!$A$2:$C$121,3,0)</f>
        <v>2</v>
      </c>
      <c r="O6139" s="13" t="str">
        <f>VLOOKUP(A6139,Table!$U$1:$V$230,2,0)</f>
        <v>Hexagonal</v>
      </c>
      <c r="P6139" s="1"/>
    </row>
    <row r="6140" spans="1:16">
      <c r="A6140" s="12">
        <v>191</v>
      </c>
      <c r="B6140" s="12">
        <v>30327</v>
      </c>
      <c r="C6140" s="12" t="s">
        <v>6943</v>
      </c>
      <c r="D6140" s="12" t="s">
        <v>6960</v>
      </c>
      <c r="E6140" s="17" t="s">
        <v>377</v>
      </c>
      <c r="F6140" s="25" t="str">
        <f>LEFT(E6140,MIN(FIND({0,1,2,3,4,5,6,7,8,9},ASC(E6140)&amp;1234567890))-1)</f>
        <v>Zr</v>
      </c>
      <c r="G6140" s="25">
        <f t="shared" si="190"/>
        <v>1</v>
      </c>
      <c r="H6140" s="25">
        <f>VLOOKUP(F6140,Table!$A$2:$C$121,2,0)</f>
        <v>4</v>
      </c>
      <c r="I6140" s="26">
        <f>VLOOKUP(F6140,Table!$A$2:$C$121,3,0)</f>
        <v>5</v>
      </c>
      <c r="J6140" s="17" t="s">
        <v>11624</v>
      </c>
      <c r="K6140" s="25" t="str">
        <f>LEFT(J6140,MIN(FIND({0,1,2,3,4,5,6,7,8,9},ASC(J6140)&amp;1234567890))-1)</f>
        <v>B</v>
      </c>
      <c r="L6140" s="25">
        <f t="shared" si="191"/>
        <v>2</v>
      </c>
      <c r="M6140" s="25">
        <f>VLOOKUP(K6140,Table!$A$2:$C$121,2,0)</f>
        <v>13</v>
      </c>
      <c r="N6140" s="26">
        <f>VLOOKUP(K6140,Table!$A$2:$C$121,3,0)</f>
        <v>2</v>
      </c>
      <c r="O6140" s="13" t="str">
        <f>VLOOKUP(A6140,Table!$U$1:$V$230,2,0)</f>
        <v>Hexagonal</v>
      </c>
      <c r="P6140" s="1"/>
    </row>
    <row r="6141" spans="1:16">
      <c r="A6141" s="12">
        <v>191</v>
      </c>
      <c r="B6141" s="12">
        <v>30328</v>
      </c>
      <c r="C6141" s="12" t="s">
        <v>6943</v>
      </c>
      <c r="D6141" s="12" t="s">
        <v>6961</v>
      </c>
      <c r="E6141" s="17" t="s">
        <v>335</v>
      </c>
      <c r="F6141" s="25" t="str">
        <f>LEFT(E6141,MIN(FIND({0,1,2,3,4,5,6,7,8,9},ASC(E6141)&amp;1234567890))-1)</f>
        <v>Nb</v>
      </c>
      <c r="G6141" s="25">
        <f t="shared" si="190"/>
        <v>1</v>
      </c>
      <c r="H6141" s="25">
        <f>VLOOKUP(F6141,Table!$A$2:$C$121,2,0)</f>
        <v>5</v>
      </c>
      <c r="I6141" s="26">
        <f>VLOOKUP(F6141,Table!$A$2:$C$121,3,0)</f>
        <v>5</v>
      </c>
      <c r="J6141" s="17" t="s">
        <v>11624</v>
      </c>
      <c r="K6141" s="25" t="str">
        <f>LEFT(J6141,MIN(FIND({0,1,2,3,4,5,6,7,8,9},ASC(J6141)&amp;1234567890))-1)</f>
        <v>B</v>
      </c>
      <c r="L6141" s="25">
        <f t="shared" si="191"/>
        <v>2</v>
      </c>
      <c r="M6141" s="25">
        <f>VLOOKUP(K6141,Table!$A$2:$C$121,2,0)</f>
        <v>13</v>
      </c>
      <c r="N6141" s="26">
        <f>VLOOKUP(K6141,Table!$A$2:$C$121,3,0)</f>
        <v>2</v>
      </c>
      <c r="O6141" s="13" t="str">
        <f>VLOOKUP(A6141,Table!$U$1:$V$230,2,0)</f>
        <v>Hexagonal</v>
      </c>
      <c r="P6141" s="1"/>
    </row>
    <row r="6142" spans="1:16">
      <c r="A6142" s="12">
        <v>191</v>
      </c>
      <c r="B6142" s="12">
        <v>30329</v>
      </c>
      <c r="C6142" s="12" t="s">
        <v>6943</v>
      </c>
      <c r="D6142" s="12" t="s">
        <v>6962</v>
      </c>
      <c r="E6142" s="17" t="s">
        <v>405</v>
      </c>
      <c r="F6142" s="25" t="str">
        <f>LEFT(E6142,MIN(FIND({0,1,2,3,4,5,6,7,8,9},ASC(E6142)&amp;1234567890))-1)</f>
        <v>Ta</v>
      </c>
      <c r="G6142" s="25">
        <f t="shared" si="190"/>
        <v>1</v>
      </c>
      <c r="H6142" s="25">
        <f>VLOOKUP(F6142,Table!$A$2:$C$121,2,0)</f>
        <v>5</v>
      </c>
      <c r="I6142" s="26">
        <f>VLOOKUP(F6142,Table!$A$2:$C$121,3,0)</f>
        <v>6</v>
      </c>
      <c r="J6142" s="17" t="s">
        <v>11624</v>
      </c>
      <c r="K6142" s="25" t="str">
        <f>LEFT(J6142,MIN(FIND({0,1,2,3,4,5,6,7,8,9},ASC(J6142)&amp;1234567890))-1)</f>
        <v>B</v>
      </c>
      <c r="L6142" s="25">
        <f t="shared" si="191"/>
        <v>2</v>
      </c>
      <c r="M6142" s="25">
        <f>VLOOKUP(K6142,Table!$A$2:$C$121,2,0)</f>
        <v>13</v>
      </c>
      <c r="N6142" s="26">
        <f>VLOOKUP(K6142,Table!$A$2:$C$121,3,0)</f>
        <v>2</v>
      </c>
      <c r="O6142" s="13" t="str">
        <f>VLOOKUP(A6142,Table!$U$1:$V$230,2,0)</f>
        <v>Hexagonal</v>
      </c>
      <c r="P6142" s="1"/>
    </row>
    <row r="6143" spans="1:16">
      <c r="A6143" s="12">
        <v>191</v>
      </c>
      <c r="B6143" s="12">
        <v>30330</v>
      </c>
      <c r="C6143" s="12" t="s">
        <v>6943</v>
      </c>
      <c r="D6143" s="12" t="s">
        <v>6963</v>
      </c>
      <c r="E6143" s="17" t="s">
        <v>50</v>
      </c>
      <c r="F6143" s="25" t="str">
        <f>LEFT(E6143,MIN(FIND({0,1,2,3,4,5,6,7,8,9},ASC(E6143)&amp;1234567890))-1)</f>
        <v>Ti</v>
      </c>
      <c r="G6143" s="25">
        <f t="shared" si="190"/>
        <v>1</v>
      </c>
      <c r="H6143" s="25">
        <f>VLOOKUP(F6143,Table!$A$2:$C$121,2,0)</f>
        <v>4</v>
      </c>
      <c r="I6143" s="26">
        <f>VLOOKUP(F6143,Table!$A$2:$C$121,3,0)</f>
        <v>4</v>
      </c>
      <c r="J6143" s="17" t="s">
        <v>11624</v>
      </c>
      <c r="K6143" s="25" t="str">
        <f>LEFT(J6143,MIN(FIND({0,1,2,3,4,5,6,7,8,9},ASC(J6143)&amp;1234567890))-1)</f>
        <v>B</v>
      </c>
      <c r="L6143" s="25">
        <f t="shared" si="191"/>
        <v>2</v>
      </c>
      <c r="M6143" s="25">
        <f>VLOOKUP(K6143,Table!$A$2:$C$121,2,0)</f>
        <v>13</v>
      </c>
      <c r="N6143" s="26">
        <f>VLOOKUP(K6143,Table!$A$2:$C$121,3,0)</f>
        <v>2</v>
      </c>
      <c r="O6143" s="13" t="str">
        <f>VLOOKUP(A6143,Table!$U$1:$V$230,2,0)</f>
        <v>Hexagonal</v>
      </c>
      <c r="P6143" s="1"/>
    </row>
    <row r="6144" spans="1:16">
      <c r="A6144" s="12">
        <v>191</v>
      </c>
      <c r="B6144" s="12">
        <v>30331</v>
      </c>
      <c r="C6144" s="12" t="s">
        <v>6943</v>
      </c>
      <c r="D6144" s="12" t="s">
        <v>6964</v>
      </c>
      <c r="E6144" s="17" t="s">
        <v>334</v>
      </c>
      <c r="F6144" s="25" t="str">
        <f>LEFT(E6144,MIN(FIND({0,1,2,3,4,5,6,7,8,9},ASC(E6144)&amp;1234567890))-1)</f>
        <v>V</v>
      </c>
      <c r="G6144" s="25">
        <f t="shared" si="190"/>
        <v>1</v>
      </c>
      <c r="H6144" s="25">
        <f>VLOOKUP(F6144,Table!$A$2:$C$121,2,0)</f>
        <v>5</v>
      </c>
      <c r="I6144" s="26">
        <f>VLOOKUP(F6144,Table!$A$2:$C$121,3,0)</f>
        <v>4</v>
      </c>
      <c r="J6144" s="17" t="s">
        <v>11624</v>
      </c>
      <c r="K6144" s="25" t="str">
        <f>LEFT(J6144,MIN(FIND({0,1,2,3,4,5,6,7,8,9},ASC(J6144)&amp;1234567890))-1)</f>
        <v>B</v>
      </c>
      <c r="L6144" s="25">
        <f t="shared" si="191"/>
        <v>2</v>
      </c>
      <c r="M6144" s="25">
        <f>VLOOKUP(K6144,Table!$A$2:$C$121,2,0)</f>
        <v>13</v>
      </c>
      <c r="N6144" s="26">
        <f>VLOOKUP(K6144,Table!$A$2:$C$121,3,0)</f>
        <v>2</v>
      </c>
      <c r="O6144" s="13" t="str">
        <f>VLOOKUP(A6144,Table!$U$1:$V$230,2,0)</f>
        <v>Hexagonal</v>
      </c>
      <c r="P6144" s="1"/>
    </row>
    <row r="6145" spans="1:16">
      <c r="A6145" s="12">
        <v>191</v>
      </c>
      <c r="B6145" s="12">
        <v>30416</v>
      </c>
      <c r="C6145" s="12" t="s">
        <v>6943</v>
      </c>
      <c r="D6145" s="12" t="s">
        <v>6965</v>
      </c>
      <c r="E6145" s="17" t="s">
        <v>11390</v>
      </c>
      <c r="F6145" s="25" t="str">
        <f>LEFT(E6145,MIN(FIND({0,1,2,3,4,5,6,7,8,9},ASC(E6145)&amp;1234567890))-1)</f>
        <v>Cr</v>
      </c>
      <c r="G6145" s="25">
        <f t="shared" si="190"/>
        <v>1</v>
      </c>
      <c r="H6145" s="25">
        <f>VLOOKUP(F6145,Table!$A$2:$C$121,2,0)</f>
        <v>6</v>
      </c>
      <c r="I6145" s="26">
        <f>VLOOKUP(F6145,Table!$A$2:$C$121,3,0)</f>
        <v>4</v>
      </c>
      <c r="J6145" s="17" t="s">
        <v>11624</v>
      </c>
      <c r="K6145" s="25" t="str">
        <f>LEFT(J6145,MIN(FIND({0,1,2,3,4,5,6,7,8,9},ASC(J6145)&amp;1234567890))-1)</f>
        <v>B</v>
      </c>
      <c r="L6145" s="25">
        <f t="shared" si="191"/>
        <v>2</v>
      </c>
      <c r="M6145" s="25">
        <f>VLOOKUP(K6145,Table!$A$2:$C$121,2,0)</f>
        <v>13</v>
      </c>
      <c r="N6145" s="26">
        <f>VLOOKUP(K6145,Table!$A$2:$C$121,3,0)</f>
        <v>2</v>
      </c>
      <c r="O6145" s="13" t="str">
        <f>VLOOKUP(A6145,Table!$U$1:$V$230,2,0)</f>
        <v>Hexagonal</v>
      </c>
      <c r="P6145" s="1"/>
    </row>
    <row r="6146" spans="1:16">
      <c r="A6146" s="12">
        <v>191</v>
      </c>
      <c r="B6146" s="12">
        <v>30422</v>
      </c>
      <c r="C6146" s="12" t="s">
        <v>6943</v>
      </c>
      <c r="D6146" s="12" t="s">
        <v>6966</v>
      </c>
      <c r="E6146" s="17" t="s">
        <v>426</v>
      </c>
      <c r="F6146" s="25" t="str">
        <f>LEFT(E6146,MIN(FIND({0,1,2,3,4,5,6,7,8,9},ASC(E6146)&amp;1234567890))-1)</f>
        <v>Hf</v>
      </c>
      <c r="G6146" s="25">
        <f t="shared" ref="G6146:G6209" si="192">IF(SUBSTITUTE(E6146,F6146,"")="",1,SUBSTITUTE(E6146,F6146,""))*1</f>
        <v>1</v>
      </c>
      <c r="H6146" s="25">
        <f>VLOOKUP(F6146,Table!$A$2:$C$121,2,0)</f>
        <v>4</v>
      </c>
      <c r="I6146" s="26">
        <f>VLOOKUP(F6146,Table!$A$2:$C$121,3,0)</f>
        <v>6</v>
      </c>
      <c r="J6146" s="17" t="s">
        <v>11624</v>
      </c>
      <c r="K6146" s="25" t="str">
        <f>LEFT(J6146,MIN(FIND({0,1,2,3,4,5,6,7,8,9},ASC(J6146)&amp;1234567890))-1)</f>
        <v>B</v>
      </c>
      <c r="L6146" s="25">
        <f t="shared" ref="L6146:L6209" si="193">IF(SUBSTITUTE(J6146,K6146,"")="",1,SUBSTITUTE(J6146,K6146,""))*1</f>
        <v>2</v>
      </c>
      <c r="M6146" s="25">
        <f>VLOOKUP(K6146,Table!$A$2:$C$121,2,0)</f>
        <v>13</v>
      </c>
      <c r="N6146" s="26">
        <f>VLOOKUP(K6146,Table!$A$2:$C$121,3,0)</f>
        <v>2</v>
      </c>
      <c r="O6146" s="13" t="str">
        <f>VLOOKUP(A6146,Table!$U$1:$V$230,2,0)</f>
        <v>Hexagonal</v>
      </c>
      <c r="P6146" s="1"/>
    </row>
    <row r="6147" spans="1:16">
      <c r="A6147" s="12">
        <v>191</v>
      </c>
      <c r="B6147" s="12">
        <v>31646</v>
      </c>
      <c r="C6147" s="12" t="s">
        <v>6943</v>
      </c>
      <c r="D6147" s="12" t="s">
        <v>5354</v>
      </c>
      <c r="E6147" s="17" t="s">
        <v>343</v>
      </c>
      <c r="F6147" s="25" t="str">
        <f>LEFT(E6147,MIN(FIND({0,1,2,3,4,5,6,7,8,9},ASC(E6147)&amp;1234567890))-1)</f>
        <v>U</v>
      </c>
      <c r="G6147" s="25">
        <f t="shared" si="192"/>
        <v>1</v>
      </c>
      <c r="H6147" s="25">
        <f>VLOOKUP(F6147,Table!$A$2:$C$121,2,0)</f>
        <v>3</v>
      </c>
      <c r="I6147" s="26">
        <f>VLOOKUP(F6147,Table!$A$2:$C$121,3,0)</f>
        <v>7</v>
      </c>
      <c r="J6147" s="17" t="s">
        <v>11546</v>
      </c>
      <c r="K6147" s="25" t="str">
        <f>LEFT(J6147,MIN(FIND({0,1,2,3,4,5,6,7,8,9},ASC(J6147)&amp;1234567890))-1)</f>
        <v>Si</v>
      </c>
      <c r="L6147" s="25">
        <f t="shared" si="193"/>
        <v>2</v>
      </c>
      <c r="M6147" s="25">
        <f>VLOOKUP(K6147,Table!$A$2:$C$121,2,0)</f>
        <v>14</v>
      </c>
      <c r="N6147" s="26">
        <f>VLOOKUP(K6147,Table!$A$2:$C$121,3,0)</f>
        <v>3</v>
      </c>
      <c r="O6147" s="13" t="str">
        <f>VLOOKUP(A6147,Table!$U$1:$V$230,2,0)</f>
        <v>Hexagonal</v>
      </c>
      <c r="P6147" s="1"/>
    </row>
    <row r="6148" spans="1:16">
      <c r="A6148" s="12">
        <v>191</v>
      </c>
      <c r="B6148" s="12">
        <v>32001</v>
      </c>
      <c r="C6148" s="12" t="s">
        <v>6943</v>
      </c>
      <c r="D6148" s="12" t="s">
        <v>243</v>
      </c>
      <c r="E6148" s="17" t="s">
        <v>390</v>
      </c>
      <c r="F6148" s="25" t="str">
        <f>LEFT(E6148,MIN(FIND({0,1,2,3,4,5,6,7,8,9},ASC(E6148)&amp;1234567890))-1)</f>
        <v>W</v>
      </c>
      <c r="G6148" s="25">
        <f t="shared" si="192"/>
        <v>1</v>
      </c>
      <c r="H6148" s="25">
        <f>VLOOKUP(F6148,Table!$A$2:$C$121,2,0)</f>
        <v>6</v>
      </c>
      <c r="I6148" s="26">
        <f>VLOOKUP(F6148,Table!$A$2:$C$121,3,0)</f>
        <v>6</v>
      </c>
      <c r="J6148" s="17" t="s">
        <v>59</v>
      </c>
      <c r="K6148" s="25" t="str">
        <f>LEFT(J6148,MIN(FIND({0,1,2,3,4,5,6,7,8,9},ASC(J6148)&amp;1234567890))-1)</f>
        <v>O</v>
      </c>
      <c r="L6148" s="25">
        <f t="shared" si="193"/>
        <v>3</v>
      </c>
      <c r="M6148" s="25">
        <f>VLOOKUP(K6148,Table!$A$2:$C$121,2,0)</f>
        <v>16</v>
      </c>
      <c r="N6148" s="26">
        <f>VLOOKUP(K6148,Table!$A$2:$C$121,3,0)</f>
        <v>2</v>
      </c>
      <c r="O6148" s="13" t="str">
        <f>VLOOKUP(A6148,Table!$U$1:$V$230,2,0)</f>
        <v>Hexagonal</v>
      </c>
      <c r="P6148" s="1"/>
    </row>
    <row r="6149" spans="1:16">
      <c r="A6149" s="12">
        <v>191</v>
      </c>
      <c r="B6149" s="12">
        <v>34280</v>
      </c>
      <c r="C6149" s="12" t="s">
        <v>6943</v>
      </c>
      <c r="D6149" s="12" t="s">
        <v>6967</v>
      </c>
      <c r="E6149" s="17" t="s">
        <v>11925</v>
      </c>
      <c r="F6149" s="25" t="str">
        <f>LEFT(E6149,MIN(FIND({0,1,2,3,4,5,6,7,8,9},ASC(E6149)&amp;1234567890))-1)</f>
        <v>Li</v>
      </c>
      <c r="G6149" s="25">
        <f t="shared" si="192"/>
        <v>3</v>
      </c>
      <c r="H6149" s="25">
        <f>VLOOKUP(F6149,Table!$A$2:$C$121,2,0)</f>
        <v>1</v>
      </c>
      <c r="I6149" s="26">
        <f>VLOOKUP(F6149,Table!$A$2:$C$121,3,0)</f>
        <v>2</v>
      </c>
      <c r="J6149" s="17" t="s">
        <v>68</v>
      </c>
      <c r="K6149" s="25" t="str">
        <f>LEFT(J6149,MIN(FIND({0,1,2,3,4,5,6,7,8,9},ASC(J6149)&amp;1234567890))-1)</f>
        <v>N</v>
      </c>
      <c r="L6149" s="25">
        <f t="shared" si="193"/>
        <v>1</v>
      </c>
      <c r="M6149" s="25">
        <f>VLOOKUP(K6149,Table!$A$2:$C$121,2,0)</f>
        <v>15</v>
      </c>
      <c r="N6149" s="26">
        <f>VLOOKUP(K6149,Table!$A$2:$C$121,3,0)</f>
        <v>2</v>
      </c>
      <c r="O6149" s="13" t="str">
        <f>VLOOKUP(A6149,Table!$U$1:$V$230,2,0)</f>
        <v>Hexagonal</v>
      </c>
      <c r="P6149" s="1"/>
    </row>
    <row r="6150" spans="1:16">
      <c r="A6150" s="12">
        <v>191</v>
      </c>
      <c r="B6150" s="12">
        <v>37274</v>
      </c>
      <c r="C6150" s="12" t="s">
        <v>6943</v>
      </c>
      <c r="D6150" s="12" t="s">
        <v>6968</v>
      </c>
      <c r="E6150" s="17" t="s">
        <v>11947</v>
      </c>
      <c r="F6150" s="25" t="str">
        <f>LEFT(E6150,MIN(FIND({0,1,2,3,4,5,6,7,8,9},ASC(E6150)&amp;1234567890))-1)</f>
        <v>Cm</v>
      </c>
      <c r="G6150" s="25">
        <f t="shared" si="192"/>
        <v>1</v>
      </c>
      <c r="H6150" s="25">
        <f>VLOOKUP(F6150,Table!$A$2:$C$121,2,0)</f>
        <v>3</v>
      </c>
      <c r="I6150" s="26">
        <f>VLOOKUP(F6150,Table!$A$2:$C$121,3,0)</f>
        <v>7</v>
      </c>
      <c r="J6150" s="17" t="s">
        <v>12739</v>
      </c>
      <c r="K6150" s="25" t="str">
        <f>LEFT(J6150,MIN(FIND({0,1,2,3,4,5,6,7,8,9},ASC(J6150)&amp;1234567890))-1)</f>
        <v>Si</v>
      </c>
      <c r="L6150" s="25">
        <f t="shared" si="193"/>
        <v>1.5</v>
      </c>
      <c r="M6150" s="25">
        <f>VLOOKUP(K6150,Table!$A$2:$C$121,2,0)</f>
        <v>14</v>
      </c>
      <c r="N6150" s="26">
        <f>VLOOKUP(K6150,Table!$A$2:$C$121,3,0)</f>
        <v>3</v>
      </c>
      <c r="O6150" s="13" t="str">
        <f>VLOOKUP(A6150,Table!$U$1:$V$230,2,0)</f>
        <v>Hexagonal</v>
      </c>
      <c r="P6150" s="1"/>
    </row>
    <row r="6151" spans="1:16">
      <c r="A6151" s="12">
        <v>191</v>
      </c>
      <c r="B6151" s="12">
        <v>30391</v>
      </c>
      <c r="C6151" s="12" t="s">
        <v>6943</v>
      </c>
      <c r="D6151" s="12" t="s">
        <v>6969</v>
      </c>
      <c r="E6151" s="17" t="s">
        <v>12089</v>
      </c>
      <c r="F6151" s="25" t="str">
        <f>LEFT(E6151,MIN(FIND({0,1,2,3,4,5,6,7,8,9},ASC(E6151)&amp;1234567890))-1)</f>
        <v>Ag</v>
      </c>
      <c r="G6151" s="25">
        <f t="shared" si="192"/>
        <v>7</v>
      </c>
      <c r="H6151" s="25">
        <f>VLOOKUP(F6151,Table!$A$2:$C$121,2,0)</f>
        <v>11</v>
      </c>
      <c r="I6151" s="26">
        <f>VLOOKUP(F6151,Table!$A$2:$C$121,3,0)</f>
        <v>5</v>
      </c>
      <c r="J6151" s="17" t="s">
        <v>381</v>
      </c>
      <c r="K6151" s="25" t="str">
        <f>LEFT(J6151,MIN(FIND({0,1,2,3,4,5,6,7,8,9},ASC(J6151)&amp;1234567890))-1)</f>
        <v>Te</v>
      </c>
      <c r="L6151" s="25">
        <f t="shared" si="193"/>
        <v>4</v>
      </c>
      <c r="M6151" s="25">
        <f>VLOOKUP(K6151,Table!$A$2:$C$121,2,0)</f>
        <v>16</v>
      </c>
      <c r="N6151" s="26">
        <f>VLOOKUP(K6151,Table!$A$2:$C$121,3,0)</f>
        <v>5</v>
      </c>
      <c r="O6151" s="13" t="str">
        <f>VLOOKUP(A6151,Table!$U$1:$V$230,2,0)</f>
        <v>Hexagonal</v>
      </c>
      <c r="P6151" s="1"/>
    </row>
    <row r="6152" spans="1:16">
      <c r="A6152" s="12">
        <v>191</v>
      </c>
      <c r="B6152" s="12">
        <v>48153</v>
      </c>
      <c r="C6152" s="12" t="s">
        <v>6943</v>
      </c>
      <c r="D6152" s="12" t="s">
        <v>3</v>
      </c>
      <c r="E6152" s="17" t="s">
        <v>31</v>
      </c>
      <c r="F6152" s="25" t="str">
        <f>LEFT(E6152,MIN(FIND({0,1,2,3,4,5,6,7,8,9},ASC(E6152)&amp;1234567890))-1)</f>
        <v>Si</v>
      </c>
      <c r="G6152" s="25">
        <f t="shared" si="192"/>
        <v>1</v>
      </c>
      <c r="H6152" s="25">
        <f>VLOOKUP(F6152,Table!$A$2:$C$121,2,0)</f>
        <v>14</v>
      </c>
      <c r="I6152" s="26">
        <f>VLOOKUP(F6152,Table!$A$2:$C$121,3,0)</f>
        <v>3</v>
      </c>
      <c r="J6152" s="17" t="s">
        <v>32</v>
      </c>
      <c r="K6152" s="25" t="str">
        <f>LEFT(J6152,MIN(FIND({0,1,2,3,4,5,6,7,8,9},ASC(J6152)&amp;1234567890))-1)</f>
        <v>O</v>
      </c>
      <c r="L6152" s="25">
        <f t="shared" si="193"/>
        <v>2</v>
      </c>
      <c r="M6152" s="25">
        <f>VLOOKUP(K6152,Table!$A$2:$C$121,2,0)</f>
        <v>16</v>
      </c>
      <c r="N6152" s="26">
        <f>VLOOKUP(K6152,Table!$A$2:$C$121,3,0)</f>
        <v>2</v>
      </c>
      <c r="O6152" s="13" t="str">
        <f>VLOOKUP(A6152,Table!$U$1:$V$230,2,0)</f>
        <v>Hexagonal</v>
      </c>
      <c r="P6152" s="1"/>
    </row>
    <row r="6153" spans="1:16">
      <c r="A6153" s="12">
        <v>191</v>
      </c>
      <c r="B6153" s="12">
        <v>67028</v>
      </c>
      <c r="C6153" s="12" t="s">
        <v>6943</v>
      </c>
      <c r="D6153" s="12" t="s">
        <v>6970</v>
      </c>
      <c r="E6153" s="17" t="s">
        <v>11313</v>
      </c>
      <c r="F6153" s="25" t="str">
        <f>LEFT(E6153,MIN(FIND({0,1,2,3,4,5,6,7,8,9},ASC(E6153)&amp;1234567890))-1)</f>
        <v>Tb</v>
      </c>
      <c r="G6153" s="25">
        <f t="shared" si="192"/>
        <v>1</v>
      </c>
      <c r="H6153" s="25">
        <f>VLOOKUP(F6153,Table!$A$2:$C$121,2,0)</f>
        <v>3</v>
      </c>
      <c r="I6153" s="26">
        <f>VLOOKUP(F6153,Table!$A$2:$C$121,3,0)</f>
        <v>6</v>
      </c>
      <c r="J6153" s="17" t="s">
        <v>13223</v>
      </c>
      <c r="K6153" s="25" t="str">
        <f>LEFT(J6153,MIN(FIND({0,1,2,3,4,5,6,7,8,9},ASC(J6153)&amp;1234567890))-1)</f>
        <v>Si</v>
      </c>
      <c r="L6153" s="25">
        <f t="shared" si="193"/>
        <v>1.63</v>
      </c>
      <c r="M6153" s="25">
        <f>VLOOKUP(K6153,Table!$A$2:$C$121,2,0)</f>
        <v>14</v>
      </c>
      <c r="N6153" s="26">
        <f>VLOOKUP(K6153,Table!$A$2:$C$121,3,0)</f>
        <v>3</v>
      </c>
      <c r="O6153" s="13" t="str">
        <f>VLOOKUP(A6153,Table!$U$1:$V$230,2,0)</f>
        <v>Hexagonal</v>
      </c>
      <c r="P6153" s="1"/>
    </row>
    <row r="6154" spans="1:16">
      <c r="A6154" s="12">
        <v>191</v>
      </c>
      <c r="B6154" s="12">
        <v>81806</v>
      </c>
      <c r="C6154" s="12" t="s">
        <v>6943</v>
      </c>
      <c r="D6154" s="12" t="s">
        <v>6151</v>
      </c>
      <c r="E6154" s="17" t="s">
        <v>393</v>
      </c>
      <c r="F6154" s="25" t="str">
        <f>LEFT(E6154,MIN(FIND({0,1,2,3,4,5,6,7,8,9},ASC(E6154)&amp;1234567890))-1)</f>
        <v>Mo</v>
      </c>
      <c r="G6154" s="25">
        <f t="shared" si="192"/>
        <v>1</v>
      </c>
      <c r="H6154" s="25">
        <f>VLOOKUP(F6154,Table!$A$2:$C$121,2,0)</f>
        <v>6</v>
      </c>
      <c r="I6154" s="26">
        <f>VLOOKUP(F6154,Table!$A$2:$C$121,3,0)</f>
        <v>5</v>
      </c>
      <c r="J6154" s="17" t="s">
        <v>11624</v>
      </c>
      <c r="K6154" s="25" t="str">
        <f>LEFT(J6154,MIN(FIND({0,1,2,3,4,5,6,7,8,9},ASC(J6154)&amp;1234567890))-1)</f>
        <v>B</v>
      </c>
      <c r="L6154" s="25">
        <f t="shared" si="193"/>
        <v>2</v>
      </c>
      <c r="M6154" s="25">
        <f>VLOOKUP(K6154,Table!$A$2:$C$121,2,0)</f>
        <v>13</v>
      </c>
      <c r="N6154" s="26">
        <f>VLOOKUP(K6154,Table!$A$2:$C$121,3,0)</f>
        <v>2</v>
      </c>
      <c r="O6154" s="13" t="str">
        <f>VLOOKUP(A6154,Table!$U$1:$V$230,2,0)</f>
        <v>Hexagonal</v>
      </c>
      <c r="P6154" s="1"/>
    </row>
    <row r="6155" spans="1:16">
      <c r="A6155" s="12">
        <v>191</v>
      </c>
      <c r="B6155" s="12">
        <v>84344</v>
      </c>
      <c r="C6155" s="12" t="s">
        <v>6943</v>
      </c>
      <c r="D6155" s="12" t="s">
        <v>6971</v>
      </c>
      <c r="E6155" s="17" t="s">
        <v>11333</v>
      </c>
      <c r="F6155" s="25" t="str">
        <f>LEFT(E6155,MIN(FIND({0,1,2,3,4,5,6,7,8,9},ASC(E6155)&amp;1234567890))-1)</f>
        <v>Dy</v>
      </c>
      <c r="G6155" s="25">
        <f t="shared" si="192"/>
        <v>1</v>
      </c>
      <c r="H6155" s="25">
        <f>VLOOKUP(F6155,Table!$A$2:$C$121,2,0)</f>
        <v>3</v>
      </c>
      <c r="I6155" s="26">
        <f>VLOOKUP(F6155,Table!$A$2:$C$121,3,0)</f>
        <v>6</v>
      </c>
      <c r="J6155" s="17" t="s">
        <v>13224</v>
      </c>
      <c r="K6155" s="25" t="str">
        <f>LEFT(J6155,MIN(FIND({0,1,2,3,4,5,6,7,8,9},ASC(J6155)&amp;1234567890))-1)</f>
        <v>Ge</v>
      </c>
      <c r="L6155" s="25">
        <f t="shared" si="193"/>
        <v>1.26</v>
      </c>
      <c r="M6155" s="25">
        <f>VLOOKUP(K6155,Table!$A$2:$C$121,2,0)</f>
        <v>14</v>
      </c>
      <c r="N6155" s="26">
        <f>VLOOKUP(K6155,Table!$A$2:$C$121,3,0)</f>
        <v>4</v>
      </c>
      <c r="O6155" s="13" t="str">
        <f>VLOOKUP(A6155,Table!$U$1:$V$230,2,0)</f>
        <v>Hexagonal</v>
      </c>
      <c r="P6155" s="1"/>
    </row>
    <row r="6156" spans="1:16">
      <c r="A6156" s="12">
        <v>191</v>
      </c>
      <c r="B6156" s="12">
        <v>86106</v>
      </c>
      <c r="C6156" s="12" t="s">
        <v>6943</v>
      </c>
      <c r="D6156" s="12" t="s">
        <v>6972</v>
      </c>
      <c r="E6156" s="17" t="s">
        <v>587</v>
      </c>
      <c r="F6156" s="25" t="str">
        <f>LEFT(E6156,MIN(FIND({0,1,2,3,4,5,6,7,8,9},ASC(E6156)&amp;1234567890))-1)</f>
        <v>Ho</v>
      </c>
      <c r="G6156" s="25">
        <f t="shared" si="192"/>
        <v>1</v>
      </c>
      <c r="H6156" s="25">
        <f>VLOOKUP(F6156,Table!$A$2:$C$121,2,0)</f>
        <v>3</v>
      </c>
      <c r="I6156" s="26">
        <f>VLOOKUP(F6156,Table!$A$2:$C$121,3,0)</f>
        <v>6</v>
      </c>
      <c r="J6156" s="17" t="s">
        <v>12742</v>
      </c>
      <c r="K6156" s="25" t="str">
        <f>LEFT(J6156,MIN(FIND({0,1,2,3,4,5,6,7,8,9},ASC(J6156)&amp;1234567890))-1)</f>
        <v>Ge</v>
      </c>
      <c r="L6156" s="25">
        <f t="shared" si="193"/>
        <v>1.5</v>
      </c>
      <c r="M6156" s="25">
        <f>VLOOKUP(K6156,Table!$A$2:$C$121,2,0)</f>
        <v>14</v>
      </c>
      <c r="N6156" s="26">
        <f>VLOOKUP(K6156,Table!$A$2:$C$121,3,0)</f>
        <v>4</v>
      </c>
      <c r="O6156" s="13" t="str">
        <f>VLOOKUP(A6156,Table!$U$1:$V$230,2,0)</f>
        <v>Hexagonal</v>
      </c>
      <c r="P6156" s="1"/>
    </row>
    <row r="6157" spans="1:16">
      <c r="A6157" s="12">
        <v>191</v>
      </c>
      <c r="B6157" s="12">
        <v>200240</v>
      </c>
      <c r="C6157" s="12" t="s">
        <v>6943</v>
      </c>
      <c r="D6157" s="12" t="s">
        <v>6973</v>
      </c>
      <c r="E6157" s="17" t="s">
        <v>46</v>
      </c>
      <c r="F6157" s="25" t="str">
        <f>LEFT(E6157,MIN(FIND({0,1,2,3,4,5,6,7,8,9},ASC(E6157)&amp;1234567890))-1)</f>
        <v>La</v>
      </c>
      <c r="G6157" s="25">
        <f t="shared" si="192"/>
        <v>1</v>
      </c>
      <c r="H6157" s="25">
        <f>VLOOKUP(F6157,Table!$A$2:$C$121,2,0)</f>
        <v>3</v>
      </c>
      <c r="I6157" s="26">
        <f>VLOOKUP(F6157,Table!$A$2:$C$121,3,0)</f>
        <v>6</v>
      </c>
      <c r="J6157" s="17" t="s">
        <v>592</v>
      </c>
      <c r="K6157" s="25" t="str">
        <f>LEFT(J6157,MIN(FIND({0,1,2,3,4,5,6,7,8,9},ASC(J6157)&amp;1234567890))-1)</f>
        <v>Ni</v>
      </c>
      <c r="L6157" s="25">
        <f t="shared" si="193"/>
        <v>5</v>
      </c>
      <c r="M6157" s="25">
        <f>VLOOKUP(K6157,Table!$A$2:$C$121,2,0)</f>
        <v>10</v>
      </c>
      <c r="N6157" s="26">
        <f>VLOOKUP(K6157,Table!$A$2:$C$121,3,0)</f>
        <v>4</v>
      </c>
      <c r="O6157" s="13" t="str">
        <f>VLOOKUP(A6157,Table!$U$1:$V$230,2,0)</f>
        <v>Hexagonal</v>
      </c>
      <c r="P6157" s="1"/>
    </row>
    <row r="6158" spans="1:16">
      <c r="A6158" s="12">
        <v>191</v>
      </c>
      <c r="B6158" s="12">
        <v>43660</v>
      </c>
      <c r="C6158" s="12" t="s">
        <v>6943</v>
      </c>
      <c r="D6158" s="12" t="s">
        <v>6974</v>
      </c>
      <c r="E6158" s="17" t="s">
        <v>11502</v>
      </c>
      <c r="F6158" s="25" t="str">
        <f>LEFT(E6158,MIN(FIND({0,1,2,3,4,5,6,7,8,9},ASC(E6158)&amp;1234567890))-1)</f>
        <v>Pu</v>
      </c>
      <c r="G6158" s="25">
        <f t="shared" si="192"/>
        <v>1</v>
      </c>
      <c r="H6158" s="25">
        <f>VLOOKUP(F6158,Table!$A$2:$C$121,2,0)</f>
        <v>3</v>
      </c>
      <c r="I6158" s="26">
        <f>VLOOKUP(F6158,Table!$A$2:$C$121,3,0)</f>
        <v>7</v>
      </c>
      <c r="J6158" s="17" t="s">
        <v>11624</v>
      </c>
      <c r="K6158" s="25" t="str">
        <f>LEFT(J6158,MIN(FIND({0,1,2,3,4,5,6,7,8,9},ASC(J6158)&amp;1234567890))-1)</f>
        <v>B</v>
      </c>
      <c r="L6158" s="25">
        <f t="shared" si="193"/>
        <v>2</v>
      </c>
      <c r="M6158" s="25">
        <f>VLOOKUP(K6158,Table!$A$2:$C$121,2,0)</f>
        <v>13</v>
      </c>
      <c r="N6158" s="26">
        <f>VLOOKUP(K6158,Table!$A$2:$C$121,3,0)</f>
        <v>2</v>
      </c>
      <c r="O6158" s="13" t="str">
        <f>VLOOKUP(A6158,Table!$U$1:$V$230,2,0)</f>
        <v>Hexagonal</v>
      </c>
      <c r="P6158" s="1"/>
    </row>
    <row r="6159" spans="1:16">
      <c r="A6159" s="12">
        <v>191</v>
      </c>
      <c r="B6159" s="12">
        <v>43664</v>
      </c>
      <c r="C6159" s="12" t="s">
        <v>6943</v>
      </c>
      <c r="D6159" s="12" t="s">
        <v>5262</v>
      </c>
      <c r="E6159" s="17" t="s">
        <v>355</v>
      </c>
      <c r="F6159" s="25" t="str">
        <f>LEFT(E6159,MIN(FIND({0,1,2,3,4,5,6,7,8,9},ASC(E6159)&amp;1234567890))-1)</f>
        <v>Mn</v>
      </c>
      <c r="G6159" s="25">
        <f t="shared" si="192"/>
        <v>1</v>
      </c>
      <c r="H6159" s="25">
        <f>VLOOKUP(F6159,Table!$A$2:$C$121,2,0)</f>
        <v>7</v>
      </c>
      <c r="I6159" s="26">
        <f>VLOOKUP(F6159,Table!$A$2:$C$121,3,0)</f>
        <v>4</v>
      </c>
      <c r="J6159" s="17" t="s">
        <v>11624</v>
      </c>
      <c r="K6159" s="25" t="str">
        <f>LEFT(J6159,MIN(FIND({0,1,2,3,4,5,6,7,8,9},ASC(J6159)&amp;1234567890))-1)</f>
        <v>B</v>
      </c>
      <c r="L6159" s="25">
        <f t="shared" si="193"/>
        <v>2</v>
      </c>
      <c r="M6159" s="25">
        <f>VLOOKUP(K6159,Table!$A$2:$C$121,2,0)</f>
        <v>13</v>
      </c>
      <c r="N6159" s="26">
        <f>VLOOKUP(K6159,Table!$A$2:$C$121,3,0)</f>
        <v>2</v>
      </c>
      <c r="O6159" s="13" t="str">
        <f>VLOOKUP(A6159,Table!$U$1:$V$230,2,0)</f>
        <v>Hexagonal</v>
      </c>
      <c r="P6159" s="1"/>
    </row>
    <row r="6160" spans="1:16">
      <c r="A6160" s="12">
        <v>191</v>
      </c>
      <c r="B6160" s="12">
        <v>43821</v>
      </c>
      <c r="C6160" s="12" t="s">
        <v>6943</v>
      </c>
      <c r="D6160" s="12" t="s">
        <v>6975</v>
      </c>
      <c r="E6160" s="17" t="s">
        <v>11342</v>
      </c>
      <c r="F6160" s="25" t="str">
        <f>LEFT(E6160,MIN(FIND({0,1,2,3,4,5,6,7,8,9},ASC(E6160)&amp;1234567890))-1)</f>
        <v>Ag</v>
      </c>
      <c r="G6160" s="25">
        <f t="shared" si="192"/>
        <v>1</v>
      </c>
      <c r="H6160" s="25">
        <f>VLOOKUP(F6160,Table!$A$2:$C$121,2,0)</f>
        <v>11</v>
      </c>
      <c r="I6160" s="26">
        <f>VLOOKUP(F6160,Table!$A$2:$C$121,3,0)</f>
        <v>5</v>
      </c>
      <c r="J6160" s="17" t="s">
        <v>11624</v>
      </c>
      <c r="K6160" s="25" t="str">
        <f>LEFT(J6160,MIN(FIND({0,1,2,3,4,5,6,7,8,9},ASC(J6160)&amp;1234567890))-1)</f>
        <v>B</v>
      </c>
      <c r="L6160" s="25">
        <f t="shared" si="193"/>
        <v>2</v>
      </c>
      <c r="M6160" s="25">
        <f>VLOOKUP(K6160,Table!$A$2:$C$121,2,0)</f>
        <v>13</v>
      </c>
      <c r="N6160" s="26">
        <f>VLOOKUP(K6160,Table!$A$2:$C$121,3,0)</f>
        <v>2</v>
      </c>
      <c r="O6160" s="13" t="str">
        <f>VLOOKUP(A6160,Table!$U$1:$V$230,2,0)</f>
        <v>Hexagonal</v>
      </c>
      <c r="P6160" s="1"/>
    </row>
    <row r="6161" spans="1:16">
      <c r="A6161" s="12">
        <v>191</v>
      </c>
      <c r="B6161" s="12">
        <v>43851</v>
      </c>
      <c r="C6161" s="12" t="s">
        <v>6943</v>
      </c>
      <c r="D6161" s="12" t="s">
        <v>6976</v>
      </c>
      <c r="E6161" s="17" t="s">
        <v>11352</v>
      </c>
      <c r="F6161" s="25" t="str">
        <f>LEFT(E6161,MIN(FIND({0,1,2,3,4,5,6,7,8,9},ASC(E6161)&amp;1234567890))-1)</f>
        <v>Al</v>
      </c>
      <c r="G6161" s="25">
        <f t="shared" si="192"/>
        <v>1</v>
      </c>
      <c r="H6161" s="25">
        <f>VLOOKUP(F6161,Table!$A$2:$C$121,2,0)</f>
        <v>13</v>
      </c>
      <c r="I6161" s="26">
        <f>VLOOKUP(F6161,Table!$A$2:$C$121,3,0)</f>
        <v>3</v>
      </c>
      <c r="J6161" s="17" t="s">
        <v>11624</v>
      </c>
      <c r="K6161" s="25" t="str">
        <f>LEFT(J6161,MIN(FIND({0,1,2,3,4,5,6,7,8,9},ASC(J6161)&amp;1234567890))-1)</f>
        <v>B</v>
      </c>
      <c r="L6161" s="25">
        <f t="shared" si="193"/>
        <v>2</v>
      </c>
      <c r="M6161" s="25">
        <f>VLOOKUP(K6161,Table!$A$2:$C$121,2,0)</f>
        <v>13</v>
      </c>
      <c r="N6161" s="26">
        <f>VLOOKUP(K6161,Table!$A$2:$C$121,3,0)</f>
        <v>2</v>
      </c>
      <c r="O6161" s="13" t="str">
        <f>VLOOKUP(A6161,Table!$U$1:$V$230,2,0)</f>
        <v>Hexagonal</v>
      </c>
      <c r="P6161" s="1"/>
    </row>
    <row r="6162" spans="1:16">
      <c r="A6162" s="12">
        <v>191</v>
      </c>
      <c r="B6162" s="12">
        <v>44205</v>
      </c>
      <c r="C6162" s="12" t="s">
        <v>6943</v>
      </c>
      <c r="D6162" s="12" t="s">
        <v>6977</v>
      </c>
      <c r="E6162" s="17" t="s">
        <v>11333</v>
      </c>
      <c r="F6162" s="25" t="str">
        <f>LEFT(E6162,MIN(FIND({0,1,2,3,4,5,6,7,8,9},ASC(E6162)&amp;1234567890))-1)</f>
        <v>Dy</v>
      </c>
      <c r="G6162" s="25">
        <f t="shared" si="192"/>
        <v>1</v>
      </c>
      <c r="H6162" s="25">
        <f>VLOOKUP(F6162,Table!$A$2:$C$121,2,0)</f>
        <v>3</v>
      </c>
      <c r="I6162" s="26">
        <f>VLOOKUP(F6162,Table!$A$2:$C$121,3,0)</f>
        <v>6</v>
      </c>
      <c r="J6162" s="17" t="s">
        <v>11624</v>
      </c>
      <c r="K6162" s="25" t="str">
        <f>LEFT(J6162,MIN(FIND({0,1,2,3,4,5,6,7,8,9},ASC(J6162)&amp;1234567890))-1)</f>
        <v>B</v>
      </c>
      <c r="L6162" s="25">
        <f t="shared" si="193"/>
        <v>2</v>
      </c>
      <c r="M6162" s="25">
        <f>VLOOKUP(K6162,Table!$A$2:$C$121,2,0)</f>
        <v>13</v>
      </c>
      <c r="N6162" s="26">
        <f>VLOOKUP(K6162,Table!$A$2:$C$121,3,0)</f>
        <v>2</v>
      </c>
      <c r="O6162" s="13" t="str">
        <f>VLOOKUP(A6162,Table!$U$1:$V$230,2,0)</f>
        <v>Hexagonal</v>
      </c>
      <c r="P6162" s="1"/>
    </row>
    <row r="6163" spans="1:16">
      <c r="A6163" s="12">
        <v>191</v>
      </c>
      <c r="B6163" s="12">
        <v>44306</v>
      </c>
      <c r="C6163" s="12" t="s">
        <v>6943</v>
      </c>
      <c r="D6163" s="12" t="s">
        <v>6978</v>
      </c>
      <c r="E6163" s="17" t="s">
        <v>11306</v>
      </c>
      <c r="F6163" s="25" t="str">
        <f>LEFT(E6163,MIN(FIND({0,1,2,3,4,5,6,7,8,9},ASC(E6163)&amp;1234567890))-1)</f>
        <v>Gd</v>
      </c>
      <c r="G6163" s="25">
        <f t="shared" si="192"/>
        <v>1</v>
      </c>
      <c r="H6163" s="25">
        <f>VLOOKUP(F6163,Table!$A$2:$C$121,2,0)</f>
        <v>3</v>
      </c>
      <c r="I6163" s="26">
        <f>VLOOKUP(F6163,Table!$A$2:$C$121,3,0)</f>
        <v>6</v>
      </c>
      <c r="J6163" s="17" t="s">
        <v>11624</v>
      </c>
      <c r="K6163" s="25" t="str">
        <f>LEFT(J6163,MIN(FIND({0,1,2,3,4,5,6,7,8,9},ASC(J6163)&amp;1234567890))-1)</f>
        <v>B</v>
      </c>
      <c r="L6163" s="25">
        <f t="shared" si="193"/>
        <v>2</v>
      </c>
      <c r="M6163" s="25">
        <f>VLOOKUP(K6163,Table!$A$2:$C$121,2,0)</f>
        <v>13</v>
      </c>
      <c r="N6163" s="26">
        <f>VLOOKUP(K6163,Table!$A$2:$C$121,3,0)</f>
        <v>2</v>
      </c>
      <c r="O6163" s="13" t="str">
        <f>VLOOKUP(A6163,Table!$U$1:$V$230,2,0)</f>
        <v>Hexagonal</v>
      </c>
      <c r="P6163" s="1"/>
    </row>
    <row r="6164" spans="1:16">
      <c r="A6164" s="12">
        <v>191</v>
      </c>
      <c r="B6164" s="12">
        <v>44320</v>
      </c>
      <c r="C6164" s="12" t="s">
        <v>6943</v>
      </c>
      <c r="D6164" s="12" t="s">
        <v>6979</v>
      </c>
      <c r="E6164" s="17" t="s">
        <v>587</v>
      </c>
      <c r="F6164" s="25" t="str">
        <f>LEFT(E6164,MIN(FIND({0,1,2,3,4,5,6,7,8,9},ASC(E6164)&amp;1234567890))-1)</f>
        <v>Ho</v>
      </c>
      <c r="G6164" s="25">
        <f t="shared" si="192"/>
        <v>1</v>
      </c>
      <c r="H6164" s="25">
        <f>VLOOKUP(F6164,Table!$A$2:$C$121,2,0)</f>
        <v>3</v>
      </c>
      <c r="I6164" s="26">
        <f>VLOOKUP(F6164,Table!$A$2:$C$121,3,0)</f>
        <v>6</v>
      </c>
      <c r="J6164" s="17" t="s">
        <v>11624</v>
      </c>
      <c r="K6164" s="25" t="str">
        <f>LEFT(J6164,MIN(FIND({0,1,2,3,4,5,6,7,8,9},ASC(J6164)&amp;1234567890))-1)</f>
        <v>B</v>
      </c>
      <c r="L6164" s="25">
        <f t="shared" si="193"/>
        <v>2</v>
      </c>
      <c r="M6164" s="25">
        <f>VLOOKUP(K6164,Table!$A$2:$C$121,2,0)</f>
        <v>13</v>
      </c>
      <c r="N6164" s="26">
        <f>VLOOKUP(K6164,Table!$A$2:$C$121,3,0)</f>
        <v>2</v>
      </c>
      <c r="O6164" s="13" t="str">
        <f>VLOOKUP(A6164,Table!$U$1:$V$230,2,0)</f>
        <v>Hexagonal</v>
      </c>
      <c r="P6164" s="1"/>
    </row>
    <row r="6165" spans="1:16">
      <c r="A6165" s="12">
        <v>191</v>
      </c>
      <c r="B6165" s="12">
        <v>54174</v>
      </c>
      <c r="C6165" s="12" t="s">
        <v>6943</v>
      </c>
      <c r="D6165" s="12" t="s">
        <v>6980</v>
      </c>
      <c r="E6165" s="17" t="s">
        <v>11542</v>
      </c>
      <c r="F6165" s="25" t="str">
        <f>LEFT(E6165,MIN(FIND({0,1,2,3,4,5,6,7,8,9},ASC(E6165)&amp;1234567890))-1)</f>
        <v>Er</v>
      </c>
      <c r="G6165" s="25">
        <f t="shared" si="192"/>
        <v>1</v>
      </c>
      <c r="H6165" s="25">
        <f>VLOOKUP(F6165,Table!$A$2:$C$121,2,0)</f>
        <v>3</v>
      </c>
      <c r="I6165" s="26">
        <f>VLOOKUP(F6165,Table!$A$2:$C$121,3,0)</f>
        <v>6</v>
      </c>
      <c r="J6165" s="17" t="s">
        <v>11624</v>
      </c>
      <c r="K6165" s="25" t="str">
        <f>LEFT(J6165,MIN(FIND({0,1,2,3,4,5,6,7,8,9},ASC(J6165)&amp;1234567890))-1)</f>
        <v>B</v>
      </c>
      <c r="L6165" s="25">
        <f t="shared" si="193"/>
        <v>2</v>
      </c>
      <c r="M6165" s="25">
        <f>VLOOKUP(K6165,Table!$A$2:$C$121,2,0)</f>
        <v>13</v>
      </c>
      <c r="N6165" s="26">
        <f>VLOOKUP(K6165,Table!$A$2:$C$121,3,0)</f>
        <v>2</v>
      </c>
      <c r="O6165" s="13" t="str">
        <f>VLOOKUP(A6165,Table!$U$1:$V$230,2,0)</f>
        <v>Hexagonal</v>
      </c>
      <c r="P6165" s="1"/>
    </row>
    <row r="6166" spans="1:16">
      <c r="A6166" s="12">
        <v>191</v>
      </c>
      <c r="B6166" s="12">
        <v>44501</v>
      </c>
      <c r="C6166" s="12" t="s">
        <v>6943</v>
      </c>
      <c r="D6166" s="12" t="s">
        <v>6981</v>
      </c>
      <c r="E6166" s="17" t="s">
        <v>11363</v>
      </c>
      <c r="F6166" s="25" t="str">
        <f>LEFT(E6166,MIN(FIND({0,1,2,3,4,5,6,7,8,9},ASC(E6166)&amp;1234567890))-1)</f>
        <v>Th</v>
      </c>
      <c r="G6166" s="25">
        <f t="shared" si="192"/>
        <v>1</v>
      </c>
      <c r="H6166" s="25">
        <f>VLOOKUP(F6166,Table!$A$2:$C$121,2,0)</f>
        <v>3</v>
      </c>
      <c r="I6166" s="26">
        <f>VLOOKUP(F6166,Table!$A$2:$C$121,3,0)</f>
        <v>7</v>
      </c>
      <c r="J6166" s="17" t="s">
        <v>12236</v>
      </c>
      <c r="K6166" s="25" t="str">
        <f>LEFT(J6166,MIN(FIND({0,1,2,3,4,5,6,7,8,9},ASC(J6166)&amp;1234567890))-1)</f>
        <v>Ge</v>
      </c>
      <c r="L6166" s="25">
        <f t="shared" si="193"/>
        <v>1.6</v>
      </c>
      <c r="M6166" s="25">
        <f>VLOOKUP(K6166,Table!$A$2:$C$121,2,0)</f>
        <v>14</v>
      </c>
      <c r="N6166" s="26">
        <f>VLOOKUP(K6166,Table!$A$2:$C$121,3,0)</f>
        <v>4</v>
      </c>
      <c r="O6166" s="13" t="str">
        <f>VLOOKUP(A6166,Table!$U$1:$V$230,2,0)</f>
        <v>Hexagonal</v>
      </c>
      <c r="P6166" s="1"/>
    </row>
    <row r="6167" spans="1:16">
      <c r="A6167" s="12">
        <v>191</v>
      </c>
      <c r="B6167" s="12">
        <v>44537</v>
      </c>
      <c r="C6167" s="12" t="s">
        <v>6943</v>
      </c>
      <c r="D6167" s="12" t="s">
        <v>6982</v>
      </c>
      <c r="E6167" s="17" t="s">
        <v>11379</v>
      </c>
      <c r="F6167" s="25" t="str">
        <f>LEFT(E6167,MIN(FIND({0,1,2,3,4,5,6,7,8,9},ASC(E6167)&amp;1234567890))-1)</f>
        <v>Np</v>
      </c>
      <c r="G6167" s="25">
        <f t="shared" si="192"/>
        <v>1</v>
      </c>
      <c r="H6167" s="25">
        <f>VLOOKUP(F6167,Table!$A$2:$C$121,2,0)</f>
        <v>3</v>
      </c>
      <c r="I6167" s="26">
        <f>VLOOKUP(F6167,Table!$A$2:$C$121,3,0)</f>
        <v>7</v>
      </c>
      <c r="J6167" s="17" t="s">
        <v>11624</v>
      </c>
      <c r="K6167" s="25" t="str">
        <f>LEFT(J6167,MIN(FIND({0,1,2,3,4,5,6,7,8,9},ASC(J6167)&amp;1234567890))-1)</f>
        <v>B</v>
      </c>
      <c r="L6167" s="25">
        <f t="shared" si="193"/>
        <v>2</v>
      </c>
      <c r="M6167" s="25">
        <f>VLOOKUP(K6167,Table!$A$2:$C$121,2,0)</f>
        <v>13</v>
      </c>
      <c r="N6167" s="26">
        <f>VLOOKUP(K6167,Table!$A$2:$C$121,3,0)</f>
        <v>2</v>
      </c>
      <c r="O6167" s="13" t="str">
        <f>VLOOKUP(A6167,Table!$U$1:$V$230,2,0)</f>
        <v>Hexagonal</v>
      </c>
      <c r="P6167" s="1"/>
    </row>
    <row r="6168" spans="1:16">
      <c r="A6168" s="12">
        <v>191</v>
      </c>
      <c r="B6168" s="12">
        <v>44587</v>
      </c>
      <c r="C6168" s="12" t="s">
        <v>6943</v>
      </c>
      <c r="D6168" s="12" t="s">
        <v>6983</v>
      </c>
      <c r="E6168" s="17" t="s">
        <v>590</v>
      </c>
      <c r="F6168" s="25" t="str">
        <f>LEFT(E6168,MIN(FIND({0,1,2,3,4,5,6,7,8,9},ASC(E6168)&amp;1234567890))-1)</f>
        <v>Sm</v>
      </c>
      <c r="G6168" s="25">
        <f t="shared" si="192"/>
        <v>1</v>
      </c>
      <c r="H6168" s="25">
        <f>VLOOKUP(F6168,Table!$A$2:$C$121,2,0)</f>
        <v>3</v>
      </c>
      <c r="I6168" s="26">
        <f>VLOOKUP(F6168,Table!$A$2:$C$121,3,0)</f>
        <v>6</v>
      </c>
      <c r="J6168" s="17" t="s">
        <v>11624</v>
      </c>
      <c r="K6168" s="25" t="str">
        <f>LEFT(J6168,MIN(FIND({0,1,2,3,4,5,6,7,8,9},ASC(J6168)&amp;1234567890))-1)</f>
        <v>B</v>
      </c>
      <c r="L6168" s="25">
        <f t="shared" si="193"/>
        <v>2</v>
      </c>
      <c r="M6168" s="25">
        <f>VLOOKUP(K6168,Table!$A$2:$C$121,2,0)</f>
        <v>13</v>
      </c>
      <c r="N6168" s="26">
        <f>VLOOKUP(K6168,Table!$A$2:$C$121,3,0)</f>
        <v>2</v>
      </c>
      <c r="O6168" s="13" t="str">
        <f>VLOOKUP(A6168,Table!$U$1:$V$230,2,0)</f>
        <v>Hexagonal</v>
      </c>
      <c r="P6168" s="1"/>
    </row>
    <row r="6169" spans="1:16">
      <c r="A6169" s="12">
        <v>191</v>
      </c>
      <c r="B6169" s="12">
        <v>44593</v>
      </c>
      <c r="C6169" s="12" t="s">
        <v>6943</v>
      </c>
      <c r="D6169" s="12" t="s">
        <v>6984</v>
      </c>
      <c r="E6169" s="17" t="s">
        <v>11313</v>
      </c>
      <c r="F6169" s="25" t="str">
        <f>LEFT(E6169,MIN(FIND({0,1,2,3,4,5,6,7,8,9},ASC(E6169)&amp;1234567890))-1)</f>
        <v>Tb</v>
      </c>
      <c r="G6169" s="25">
        <f t="shared" si="192"/>
        <v>1</v>
      </c>
      <c r="H6169" s="25">
        <f>VLOOKUP(F6169,Table!$A$2:$C$121,2,0)</f>
        <v>3</v>
      </c>
      <c r="I6169" s="26">
        <f>VLOOKUP(F6169,Table!$A$2:$C$121,3,0)</f>
        <v>6</v>
      </c>
      <c r="J6169" s="17" t="s">
        <v>11624</v>
      </c>
      <c r="K6169" s="25" t="str">
        <f>LEFT(J6169,MIN(FIND({0,1,2,3,4,5,6,7,8,9},ASC(J6169)&amp;1234567890))-1)</f>
        <v>B</v>
      </c>
      <c r="L6169" s="25">
        <f t="shared" si="193"/>
        <v>2</v>
      </c>
      <c r="M6169" s="25">
        <f>VLOOKUP(K6169,Table!$A$2:$C$121,2,0)</f>
        <v>13</v>
      </c>
      <c r="N6169" s="26">
        <f>VLOOKUP(K6169,Table!$A$2:$C$121,3,0)</f>
        <v>2</v>
      </c>
      <c r="O6169" s="13" t="str">
        <f>VLOOKUP(A6169,Table!$U$1:$V$230,2,0)</f>
        <v>Hexagonal</v>
      </c>
      <c r="P6169" s="1"/>
    </row>
    <row r="6170" spans="1:16">
      <c r="A6170" s="12">
        <v>191</v>
      </c>
      <c r="B6170" s="12">
        <v>44598</v>
      </c>
      <c r="C6170" s="12" t="s">
        <v>6943</v>
      </c>
      <c r="D6170" s="12" t="s">
        <v>6985</v>
      </c>
      <c r="E6170" s="17" t="s">
        <v>11334</v>
      </c>
      <c r="F6170" s="25" t="str">
        <f>LEFT(E6170,MIN(FIND({0,1,2,3,4,5,6,7,8,9},ASC(E6170)&amp;1234567890))-1)</f>
        <v>Tm</v>
      </c>
      <c r="G6170" s="25">
        <f t="shared" si="192"/>
        <v>1</v>
      </c>
      <c r="H6170" s="25">
        <f>VLOOKUP(F6170,Table!$A$2:$C$121,2,0)</f>
        <v>3</v>
      </c>
      <c r="I6170" s="26">
        <f>VLOOKUP(F6170,Table!$A$2:$C$121,3,0)</f>
        <v>6</v>
      </c>
      <c r="J6170" s="17" t="s">
        <v>11624</v>
      </c>
      <c r="K6170" s="25" t="str">
        <f>LEFT(J6170,MIN(FIND({0,1,2,3,4,5,6,7,8,9},ASC(J6170)&amp;1234567890))-1)</f>
        <v>B</v>
      </c>
      <c r="L6170" s="25">
        <f t="shared" si="193"/>
        <v>2</v>
      </c>
      <c r="M6170" s="25">
        <f>VLOOKUP(K6170,Table!$A$2:$C$121,2,0)</f>
        <v>13</v>
      </c>
      <c r="N6170" s="26">
        <f>VLOOKUP(K6170,Table!$A$2:$C$121,3,0)</f>
        <v>2</v>
      </c>
      <c r="O6170" s="13" t="str">
        <f>VLOOKUP(A6170,Table!$U$1:$V$230,2,0)</f>
        <v>Hexagonal</v>
      </c>
      <c r="P6170" s="1"/>
    </row>
    <row r="6171" spans="1:16">
      <c r="A6171" s="12">
        <v>191</v>
      </c>
      <c r="B6171" s="12">
        <v>44601</v>
      </c>
      <c r="C6171" s="12" t="s">
        <v>6943</v>
      </c>
      <c r="D6171" s="12" t="s">
        <v>6986</v>
      </c>
      <c r="E6171" s="17" t="s">
        <v>390</v>
      </c>
      <c r="F6171" s="25" t="str">
        <f>LEFT(E6171,MIN(FIND({0,1,2,3,4,5,6,7,8,9},ASC(E6171)&amp;1234567890))-1)</f>
        <v>W</v>
      </c>
      <c r="G6171" s="25">
        <f t="shared" si="192"/>
        <v>1</v>
      </c>
      <c r="H6171" s="25">
        <f>VLOOKUP(F6171,Table!$A$2:$C$121,2,0)</f>
        <v>6</v>
      </c>
      <c r="I6171" s="26">
        <f>VLOOKUP(F6171,Table!$A$2:$C$121,3,0)</f>
        <v>6</v>
      </c>
      <c r="J6171" s="17" t="s">
        <v>11624</v>
      </c>
      <c r="K6171" s="25" t="str">
        <f>LEFT(J6171,MIN(FIND({0,1,2,3,4,5,6,7,8,9},ASC(J6171)&amp;1234567890))-1)</f>
        <v>B</v>
      </c>
      <c r="L6171" s="25">
        <f t="shared" si="193"/>
        <v>2</v>
      </c>
      <c r="M6171" s="25">
        <f>VLOOKUP(K6171,Table!$A$2:$C$121,2,0)</f>
        <v>13</v>
      </c>
      <c r="N6171" s="26">
        <f>VLOOKUP(K6171,Table!$A$2:$C$121,3,0)</f>
        <v>2</v>
      </c>
      <c r="O6171" s="13" t="str">
        <f>VLOOKUP(A6171,Table!$U$1:$V$230,2,0)</f>
        <v>Hexagonal</v>
      </c>
      <c r="P6171" s="1"/>
    </row>
    <row r="6172" spans="1:16">
      <c r="A6172" s="12">
        <v>191</v>
      </c>
      <c r="B6172" s="12">
        <v>44602</v>
      </c>
      <c r="C6172" s="12" t="s">
        <v>6943</v>
      </c>
      <c r="D6172" s="12" t="s">
        <v>6987</v>
      </c>
      <c r="E6172" s="17" t="s">
        <v>11336</v>
      </c>
      <c r="F6172" s="25" t="str">
        <f>LEFT(E6172,MIN(FIND({0,1,2,3,4,5,6,7,8,9},ASC(E6172)&amp;1234567890))-1)</f>
        <v>Y</v>
      </c>
      <c r="G6172" s="25">
        <f t="shared" si="192"/>
        <v>1</v>
      </c>
      <c r="H6172" s="25">
        <f>VLOOKUP(F6172,Table!$A$2:$C$121,2,0)</f>
        <v>3</v>
      </c>
      <c r="I6172" s="26">
        <f>VLOOKUP(F6172,Table!$A$2:$C$121,3,0)</f>
        <v>5</v>
      </c>
      <c r="J6172" s="17" t="s">
        <v>11624</v>
      </c>
      <c r="K6172" s="25" t="str">
        <f>LEFT(J6172,MIN(FIND({0,1,2,3,4,5,6,7,8,9},ASC(J6172)&amp;1234567890))-1)</f>
        <v>B</v>
      </c>
      <c r="L6172" s="25">
        <f t="shared" si="193"/>
        <v>2</v>
      </c>
      <c r="M6172" s="25">
        <f>VLOOKUP(K6172,Table!$A$2:$C$121,2,0)</f>
        <v>13</v>
      </c>
      <c r="N6172" s="26">
        <f>VLOOKUP(K6172,Table!$A$2:$C$121,3,0)</f>
        <v>2</v>
      </c>
      <c r="O6172" s="13" t="str">
        <f>VLOOKUP(A6172,Table!$U$1:$V$230,2,0)</f>
        <v>Hexagonal</v>
      </c>
      <c r="P6172" s="1"/>
    </row>
    <row r="6173" spans="1:16">
      <c r="A6173" s="12">
        <v>191</v>
      </c>
      <c r="B6173" s="12">
        <v>44604</v>
      </c>
      <c r="C6173" s="12" t="s">
        <v>6943</v>
      </c>
      <c r="D6173" s="12" t="s">
        <v>6988</v>
      </c>
      <c r="E6173" s="17" t="s">
        <v>530</v>
      </c>
      <c r="F6173" s="25" t="str">
        <f>LEFT(E6173,MIN(FIND({0,1,2,3,4,5,6,7,8,9},ASC(E6173)&amp;1234567890))-1)</f>
        <v>Yb</v>
      </c>
      <c r="G6173" s="25">
        <f t="shared" si="192"/>
        <v>1</v>
      </c>
      <c r="H6173" s="25">
        <f>VLOOKUP(F6173,Table!$A$2:$C$121,2,0)</f>
        <v>3</v>
      </c>
      <c r="I6173" s="26">
        <f>VLOOKUP(F6173,Table!$A$2:$C$121,3,0)</f>
        <v>6</v>
      </c>
      <c r="J6173" s="17" t="s">
        <v>11624</v>
      </c>
      <c r="K6173" s="25" t="str">
        <f>LEFT(J6173,MIN(FIND({0,1,2,3,4,5,6,7,8,9},ASC(J6173)&amp;1234567890))-1)</f>
        <v>B</v>
      </c>
      <c r="L6173" s="25">
        <f t="shared" si="193"/>
        <v>2</v>
      </c>
      <c r="M6173" s="25">
        <f>VLOOKUP(K6173,Table!$A$2:$C$121,2,0)</f>
        <v>13</v>
      </c>
      <c r="N6173" s="26">
        <f>VLOOKUP(K6173,Table!$A$2:$C$121,3,0)</f>
        <v>2</v>
      </c>
      <c r="O6173" s="13" t="str">
        <f>VLOOKUP(A6173,Table!$U$1:$V$230,2,0)</f>
        <v>Hexagonal</v>
      </c>
      <c r="P6173" s="1"/>
    </row>
    <row r="6174" spans="1:16">
      <c r="A6174" s="12">
        <v>191</v>
      </c>
      <c r="B6174" s="12">
        <v>44725</v>
      </c>
      <c r="C6174" s="12" t="s">
        <v>6943</v>
      </c>
      <c r="D6174" s="12" t="s">
        <v>6989</v>
      </c>
      <c r="E6174" s="17" t="s">
        <v>343</v>
      </c>
      <c r="F6174" s="25" t="str">
        <f>LEFT(E6174,MIN(FIND({0,1,2,3,4,5,6,7,8,9},ASC(E6174)&amp;1234567890))-1)</f>
        <v>U</v>
      </c>
      <c r="G6174" s="25">
        <f t="shared" si="192"/>
        <v>1</v>
      </c>
      <c r="H6174" s="25">
        <f>VLOOKUP(F6174,Table!$A$2:$C$121,2,0)</f>
        <v>3</v>
      </c>
      <c r="I6174" s="26">
        <f>VLOOKUP(F6174,Table!$A$2:$C$121,3,0)</f>
        <v>7</v>
      </c>
      <c r="J6174" s="17" t="s">
        <v>11624</v>
      </c>
      <c r="K6174" s="25" t="str">
        <f>LEFT(J6174,MIN(FIND({0,1,2,3,4,5,6,7,8,9},ASC(J6174)&amp;1234567890))-1)</f>
        <v>B</v>
      </c>
      <c r="L6174" s="25">
        <f t="shared" si="193"/>
        <v>2</v>
      </c>
      <c r="M6174" s="25">
        <f>VLOOKUP(K6174,Table!$A$2:$C$121,2,0)</f>
        <v>13</v>
      </c>
      <c r="N6174" s="26">
        <f>VLOOKUP(K6174,Table!$A$2:$C$121,3,0)</f>
        <v>2</v>
      </c>
      <c r="O6174" s="13" t="str">
        <f>VLOOKUP(A6174,Table!$U$1:$V$230,2,0)</f>
        <v>Hexagonal</v>
      </c>
      <c r="P6174" s="1"/>
    </row>
    <row r="6175" spans="1:16">
      <c r="A6175" s="12">
        <v>191</v>
      </c>
      <c r="B6175" s="12">
        <v>44867</v>
      </c>
      <c r="C6175" s="12" t="s">
        <v>6943</v>
      </c>
      <c r="D6175" s="12" t="s">
        <v>5372</v>
      </c>
      <c r="E6175" s="17" t="s">
        <v>11502</v>
      </c>
      <c r="F6175" s="25" t="str">
        <f>LEFT(E6175,MIN(FIND({0,1,2,3,4,5,6,7,8,9},ASC(E6175)&amp;1234567890))-1)</f>
        <v>Pu</v>
      </c>
      <c r="G6175" s="25">
        <f t="shared" si="192"/>
        <v>1</v>
      </c>
      <c r="H6175" s="25">
        <f>VLOOKUP(F6175,Table!$A$2:$C$121,2,0)</f>
        <v>3</v>
      </c>
      <c r="I6175" s="26">
        <f>VLOOKUP(F6175,Table!$A$2:$C$121,3,0)</f>
        <v>7</v>
      </c>
      <c r="J6175" s="17" t="s">
        <v>11546</v>
      </c>
      <c r="K6175" s="25" t="str">
        <f>LEFT(J6175,MIN(FIND({0,1,2,3,4,5,6,7,8,9},ASC(J6175)&amp;1234567890))-1)</f>
        <v>Si</v>
      </c>
      <c r="L6175" s="25">
        <f t="shared" si="193"/>
        <v>2</v>
      </c>
      <c r="M6175" s="25">
        <f>VLOOKUP(K6175,Table!$A$2:$C$121,2,0)</f>
        <v>14</v>
      </c>
      <c r="N6175" s="26">
        <f>VLOOKUP(K6175,Table!$A$2:$C$121,3,0)</f>
        <v>3</v>
      </c>
      <c r="O6175" s="13" t="str">
        <f>VLOOKUP(A6175,Table!$U$1:$V$230,2,0)</f>
        <v>Hexagonal</v>
      </c>
      <c r="P6175" s="1"/>
    </row>
    <row r="6176" spans="1:16">
      <c r="A6176" s="12">
        <v>191</v>
      </c>
      <c r="B6176" s="12">
        <v>88079</v>
      </c>
      <c r="C6176" s="12" t="s">
        <v>6943</v>
      </c>
      <c r="D6176" s="12" t="s">
        <v>6990</v>
      </c>
      <c r="E6176" s="17" t="s">
        <v>343</v>
      </c>
      <c r="F6176" s="25" t="str">
        <f>LEFT(E6176,MIN(FIND({0,1,2,3,4,5,6,7,8,9},ASC(E6176)&amp;1234567890))-1)</f>
        <v>U</v>
      </c>
      <c r="G6176" s="25">
        <f t="shared" si="192"/>
        <v>1</v>
      </c>
      <c r="H6176" s="25">
        <f>VLOOKUP(F6176,Table!$A$2:$C$121,2,0)</f>
        <v>3</v>
      </c>
      <c r="I6176" s="26">
        <f>VLOOKUP(F6176,Table!$A$2:$C$121,3,0)</f>
        <v>7</v>
      </c>
      <c r="J6176" s="17" t="s">
        <v>12746</v>
      </c>
      <c r="K6176" s="25" t="str">
        <f>LEFT(J6176,MIN(FIND({0,1,2,3,4,5,6,7,8,9},ASC(J6176)&amp;1234567890))-1)</f>
        <v>Ge</v>
      </c>
      <c r="L6176" s="25">
        <f t="shared" si="193"/>
        <v>1.57</v>
      </c>
      <c r="M6176" s="25">
        <f>VLOOKUP(K6176,Table!$A$2:$C$121,2,0)</f>
        <v>14</v>
      </c>
      <c r="N6176" s="26">
        <f>VLOOKUP(K6176,Table!$A$2:$C$121,3,0)</f>
        <v>4</v>
      </c>
      <c r="O6176" s="13" t="str">
        <f>VLOOKUP(A6176,Table!$U$1:$V$230,2,0)</f>
        <v>Hexagonal</v>
      </c>
      <c r="P6176" s="1"/>
    </row>
    <row r="6177" spans="1:16">
      <c r="A6177" s="12">
        <v>191</v>
      </c>
      <c r="B6177" s="12">
        <v>51369</v>
      </c>
      <c r="C6177" s="12" t="s">
        <v>6943</v>
      </c>
      <c r="D6177" s="12" t="s">
        <v>6991</v>
      </c>
      <c r="E6177" s="17" t="s">
        <v>11379</v>
      </c>
      <c r="F6177" s="25" t="str">
        <f>LEFT(E6177,MIN(FIND({0,1,2,3,4,5,6,7,8,9},ASC(E6177)&amp;1234567890))-1)</f>
        <v>Np</v>
      </c>
      <c r="G6177" s="25">
        <f t="shared" si="192"/>
        <v>1</v>
      </c>
      <c r="H6177" s="25">
        <f>VLOOKUP(F6177,Table!$A$2:$C$121,2,0)</f>
        <v>3</v>
      </c>
      <c r="I6177" s="26">
        <f>VLOOKUP(F6177,Table!$A$2:$C$121,3,0)</f>
        <v>7</v>
      </c>
      <c r="J6177" s="17" t="s">
        <v>13225</v>
      </c>
      <c r="K6177" s="25" t="str">
        <f>LEFT(J6177,MIN(FIND({0,1,2,3,4,5,6,7,8,9},ASC(J6177)&amp;1234567890))-1)</f>
        <v>Ge</v>
      </c>
      <c r="L6177" s="25">
        <f t="shared" si="193"/>
        <v>1.59</v>
      </c>
      <c r="M6177" s="25">
        <f>VLOOKUP(K6177,Table!$A$2:$C$121,2,0)</f>
        <v>14</v>
      </c>
      <c r="N6177" s="26">
        <f>VLOOKUP(K6177,Table!$A$2:$C$121,3,0)</f>
        <v>4</v>
      </c>
      <c r="O6177" s="13" t="str">
        <f>VLOOKUP(A6177,Table!$U$1:$V$230,2,0)</f>
        <v>Hexagonal</v>
      </c>
      <c r="P6177" s="1"/>
    </row>
    <row r="6178" spans="1:16">
      <c r="A6178" s="12">
        <v>191</v>
      </c>
      <c r="B6178" s="12">
        <v>52415</v>
      </c>
      <c r="C6178" s="12" t="s">
        <v>6943</v>
      </c>
      <c r="D6178" s="12" t="s">
        <v>6992</v>
      </c>
      <c r="E6178" s="17" t="s">
        <v>11874</v>
      </c>
      <c r="F6178" s="25" t="str">
        <f>LEFT(E6178,MIN(FIND({0,1,2,3,4,5,6,7,8,9},ASC(E6178)&amp;1234567890))-1)</f>
        <v>Sc</v>
      </c>
      <c r="G6178" s="25">
        <f t="shared" si="192"/>
        <v>1</v>
      </c>
      <c r="H6178" s="25">
        <f>VLOOKUP(F6178,Table!$A$2:$C$121,2,0)</f>
        <v>3</v>
      </c>
      <c r="I6178" s="26">
        <f>VLOOKUP(F6178,Table!$A$2:$C$121,3,0)</f>
        <v>4</v>
      </c>
      <c r="J6178" s="17" t="s">
        <v>12739</v>
      </c>
      <c r="K6178" s="25" t="str">
        <f>LEFT(J6178,MIN(FIND({0,1,2,3,4,5,6,7,8,9},ASC(J6178)&amp;1234567890))-1)</f>
        <v>Si</v>
      </c>
      <c r="L6178" s="25">
        <f t="shared" si="193"/>
        <v>1.5</v>
      </c>
      <c r="M6178" s="25">
        <f>VLOOKUP(K6178,Table!$A$2:$C$121,2,0)</f>
        <v>14</v>
      </c>
      <c r="N6178" s="26">
        <f>VLOOKUP(K6178,Table!$A$2:$C$121,3,0)</f>
        <v>3</v>
      </c>
      <c r="O6178" s="13" t="str">
        <f>VLOOKUP(A6178,Table!$U$1:$V$230,2,0)</f>
        <v>Hexagonal</v>
      </c>
      <c r="P6178" s="1"/>
    </row>
    <row r="6179" spans="1:16">
      <c r="A6179" s="12">
        <v>191</v>
      </c>
      <c r="B6179" s="12">
        <v>52471</v>
      </c>
      <c r="C6179" s="12" t="s">
        <v>6943</v>
      </c>
      <c r="D6179" s="12" t="s">
        <v>6993</v>
      </c>
      <c r="E6179" s="17" t="s">
        <v>343</v>
      </c>
      <c r="F6179" s="25" t="str">
        <f>LEFT(E6179,MIN(FIND({0,1,2,3,4,5,6,7,8,9},ASC(E6179)&amp;1234567890))-1)</f>
        <v>U</v>
      </c>
      <c r="G6179" s="25">
        <f t="shared" si="192"/>
        <v>1</v>
      </c>
      <c r="H6179" s="25">
        <f>VLOOKUP(F6179,Table!$A$2:$C$121,2,0)</f>
        <v>3</v>
      </c>
      <c r="I6179" s="26">
        <f>VLOOKUP(F6179,Table!$A$2:$C$121,3,0)</f>
        <v>7</v>
      </c>
      <c r="J6179" s="17" t="s">
        <v>12237</v>
      </c>
      <c r="K6179" s="25" t="str">
        <f>LEFT(J6179,MIN(FIND({0,1,2,3,4,5,6,7,8,9},ASC(J6179)&amp;1234567890))-1)</f>
        <v>Si</v>
      </c>
      <c r="L6179" s="25">
        <f t="shared" si="193"/>
        <v>1.67</v>
      </c>
      <c r="M6179" s="25">
        <f>VLOOKUP(K6179,Table!$A$2:$C$121,2,0)</f>
        <v>14</v>
      </c>
      <c r="N6179" s="26">
        <f>VLOOKUP(K6179,Table!$A$2:$C$121,3,0)</f>
        <v>3</v>
      </c>
      <c r="O6179" s="13" t="str">
        <f>VLOOKUP(A6179,Table!$U$1:$V$230,2,0)</f>
        <v>Hexagonal</v>
      </c>
      <c r="P6179" s="1"/>
    </row>
    <row r="6180" spans="1:16">
      <c r="A6180" s="12">
        <v>191</v>
      </c>
      <c r="B6180" s="12">
        <v>52478</v>
      </c>
      <c r="C6180" s="12" t="s">
        <v>6943</v>
      </c>
      <c r="D6180" s="12" t="s">
        <v>3798</v>
      </c>
      <c r="E6180" s="17" t="s">
        <v>11336</v>
      </c>
      <c r="F6180" s="25" t="str">
        <f>LEFT(E6180,MIN(FIND({0,1,2,3,4,5,6,7,8,9},ASC(E6180)&amp;1234567890))-1)</f>
        <v>Y</v>
      </c>
      <c r="G6180" s="25">
        <f t="shared" si="192"/>
        <v>1</v>
      </c>
      <c r="H6180" s="25">
        <f>VLOOKUP(F6180,Table!$A$2:$C$121,2,0)</f>
        <v>3</v>
      </c>
      <c r="I6180" s="26">
        <f>VLOOKUP(F6180,Table!$A$2:$C$121,3,0)</f>
        <v>5</v>
      </c>
      <c r="J6180" s="17" t="s">
        <v>11546</v>
      </c>
      <c r="K6180" s="25" t="str">
        <f>LEFT(J6180,MIN(FIND({0,1,2,3,4,5,6,7,8,9},ASC(J6180)&amp;1234567890))-1)</f>
        <v>Si</v>
      </c>
      <c r="L6180" s="25">
        <f t="shared" si="193"/>
        <v>2</v>
      </c>
      <c r="M6180" s="25">
        <f>VLOOKUP(K6180,Table!$A$2:$C$121,2,0)</f>
        <v>14</v>
      </c>
      <c r="N6180" s="26">
        <f>VLOOKUP(K6180,Table!$A$2:$C$121,3,0)</f>
        <v>3</v>
      </c>
      <c r="O6180" s="13" t="str">
        <f>VLOOKUP(A6180,Table!$U$1:$V$230,2,0)</f>
        <v>Hexagonal</v>
      </c>
      <c r="P6180" s="1"/>
    </row>
    <row r="6181" spans="1:16">
      <c r="A6181" s="12">
        <v>191</v>
      </c>
      <c r="B6181" s="12">
        <v>52480</v>
      </c>
      <c r="C6181" s="12" t="s">
        <v>6943</v>
      </c>
      <c r="D6181" s="12" t="s">
        <v>6994</v>
      </c>
      <c r="E6181" s="17" t="s">
        <v>530</v>
      </c>
      <c r="F6181" s="25" t="str">
        <f>LEFT(E6181,MIN(FIND({0,1,2,3,4,5,6,7,8,9},ASC(E6181)&amp;1234567890))-1)</f>
        <v>Yb</v>
      </c>
      <c r="G6181" s="25">
        <f t="shared" si="192"/>
        <v>1</v>
      </c>
      <c r="H6181" s="25">
        <f>VLOOKUP(F6181,Table!$A$2:$C$121,2,0)</f>
        <v>3</v>
      </c>
      <c r="I6181" s="26">
        <f>VLOOKUP(F6181,Table!$A$2:$C$121,3,0)</f>
        <v>6</v>
      </c>
      <c r="J6181" s="17" t="s">
        <v>12223</v>
      </c>
      <c r="K6181" s="25" t="str">
        <f>LEFT(J6181,MIN(FIND({0,1,2,3,4,5,6,7,8,9},ASC(J6181)&amp;1234567890))-1)</f>
        <v>Si</v>
      </c>
      <c r="L6181" s="25">
        <f t="shared" si="193"/>
        <v>1.8</v>
      </c>
      <c r="M6181" s="25">
        <f>VLOOKUP(K6181,Table!$A$2:$C$121,2,0)</f>
        <v>14</v>
      </c>
      <c r="N6181" s="26">
        <f>VLOOKUP(K6181,Table!$A$2:$C$121,3,0)</f>
        <v>3</v>
      </c>
      <c r="O6181" s="13" t="str">
        <f>VLOOKUP(A6181,Table!$U$1:$V$230,2,0)</f>
        <v>Hexagonal</v>
      </c>
      <c r="P6181" s="1"/>
    </row>
    <row r="6182" spans="1:16">
      <c r="A6182" s="12">
        <v>191</v>
      </c>
      <c r="B6182" s="12">
        <v>52699</v>
      </c>
      <c r="C6182" s="12" t="s">
        <v>6943</v>
      </c>
      <c r="D6182" s="12" t="s">
        <v>6995</v>
      </c>
      <c r="E6182" s="17" t="s">
        <v>427</v>
      </c>
      <c r="F6182" s="25" t="str">
        <f>LEFT(E6182,MIN(FIND({0,1,2,3,4,5,6,7,8,9},ASC(E6182)&amp;1234567890))-1)</f>
        <v>Au</v>
      </c>
      <c r="G6182" s="25">
        <f t="shared" si="192"/>
        <v>1</v>
      </c>
      <c r="H6182" s="25">
        <f>VLOOKUP(F6182,Table!$A$2:$C$121,2,0)</f>
        <v>11</v>
      </c>
      <c r="I6182" s="26">
        <f>VLOOKUP(F6182,Table!$A$2:$C$121,3,0)</f>
        <v>6</v>
      </c>
      <c r="J6182" s="17" t="s">
        <v>11624</v>
      </c>
      <c r="K6182" s="25" t="str">
        <f>LEFT(J6182,MIN(FIND({0,1,2,3,4,5,6,7,8,9},ASC(J6182)&amp;1234567890))-1)</f>
        <v>B</v>
      </c>
      <c r="L6182" s="25">
        <f t="shared" si="193"/>
        <v>2</v>
      </c>
      <c r="M6182" s="25">
        <f>VLOOKUP(K6182,Table!$A$2:$C$121,2,0)</f>
        <v>13</v>
      </c>
      <c r="N6182" s="26">
        <f>VLOOKUP(K6182,Table!$A$2:$C$121,3,0)</f>
        <v>2</v>
      </c>
      <c r="O6182" s="13" t="str">
        <f>VLOOKUP(A6182,Table!$U$1:$V$230,2,0)</f>
        <v>Hexagonal</v>
      </c>
      <c r="P6182" s="1"/>
    </row>
    <row r="6183" spans="1:16">
      <c r="A6183" s="12">
        <v>191</v>
      </c>
      <c r="B6183" s="12">
        <v>77055</v>
      </c>
      <c r="C6183" s="12" t="s">
        <v>6943</v>
      </c>
      <c r="D6183" s="12" t="s">
        <v>6996</v>
      </c>
      <c r="E6183" s="17" t="s">
        <v>461</v>
      </c>
      <c r="F6183" s="25" t="str">
        <f>LEFT(E6183,MIN(FIND({0,1,2,3,4,5,6,7,8,9},ASC(E6183)&amp;1234567890))-1)</f>
        <v>Cu</v>
      </c>
      <c r="G6183" s="25">
        <f t="shared" si="192"/>
        <v>2</v>
      </c>
      <c r="H6183" s="25">
        <f>VLOOKUP(F6183,Table!$A$2:$C$121,2,0)</f>
        <v>11</v>
      </c>
      <c r="I6183" s="26">
        <f>VLOOKUP(F6183,Table!$A$2:$C$121,3,0)</f>
        <v>4</v>
      </c>
      <c r="J6183" s="17" t="s">
        <v>328</v>
      </c>
      <c r="K6183" s="25" t="str">
        <f>LEFT(J6183,MIN(FIND({0,1,2,3,4,5,6,7,8,9},ASC(J6183)&amp;1234567890))-1)</f>
        <v>Te</v>
      </c>
      <c r="L6183" s="25">
        <f t="shared" si="193"/>
        <v>1</v>
      </c>
      <c r="M6183" s="25">
        <f>VLOOKUP(K6183,Table!$A$2:$C$121,2,0)</f>
        <v>16</v>
      </c>
      <c r="N6183" s="26">
        <f>VLOOKUP(K6183,Table!$A$2:$C$121,3,0)</f>
        <v>5</v>
      </c>
      <c r="O6183" s="13" t="str">
        <f>VLOOKUP(A6183,Table!$U$1:$V$230,2,0)</f>
        <v>Hexagonal</v>
      </c>
      <c r="P6183" s="1"/>
    </row>
    <row r="6184" spans="1:16">
      <c r="A6184" s="12">
        <v>191</v>
      </c>
      <c r="B6184" s="12">
        <v>53394</v>
      </c>
      <c r="C6184" s="12" t="s">
        <v>6943</v>
      </c>
      <c r="D6184" s="12" t="s">
        <v>6997</v>
      </c>
      <c r="E6184" s="17" t="s">
        <v>11542</v>
      </c>
      <c r="F6184" s="25" t="str">
        <f>LEFT(E6184,MIN(FIND({0,1,2,3,4,5,6,7,8,9},ASC(E6184)&amp;1234567890))-1)</f>
        <v>Er</v>
      </c>
      <c r="G6184" s="25">
        <f t="shared" si="192"/>
        <v>1</v>
      </c>
      <c r="H6184" s="25">
        <f>VLOOKUP(F6184,Table!$A$2:$C$121,2,0)</f>
        <v>3</v>
      </c>
      <c r="I6184" s="26">
        <f>VLOOKUP(F6184,Table!$A$2:$C$121,3,0)</f>
        <v>6</v>
      </c>
      <c r="J6184" s="17" t="s">
        <v>12742</v>
      </c>
      <c r="K6184" s="25" t="str">
        <f>LEFT(J6184,MIN(FIND({0,1,2,3,4,5,6,7,8,9},ASC(J6184)&amp;1234567890))-1)</f>
        <v>Ge</v>
      </c>
      <c r="L6184" s="25">
        <f t="shared" si="193"/>
        <v>1.5</v>
      </c>
      <c r="M6184" s="25">
        <f>VLOOKUP(K6184,Table!$A$2:$C$121,2,0)</f>
        <v>14</v>
      </c>
      <c r="N6184" s="26">
        <f>VLOOKUP(K6184,Table!$A$2:$C$121,3,0)</f>
        <v>4</v>
      </c>
      <c r="O6184" s="13" t="str">
        <f>VLOOKUP(A6184,Table!$U$1:$V$230,2,0)</f>
        <v>Hexagonal</v>
      </c>
      <c r="P6184" s="1"/>
    </row>
    <row r="6185" spans="1:16">
      <c r="A6185" s="12">
        <v>191</v>
      </c>
      <c r="B6185" s="12">
        <v>53459</v>
      </c>
      <c r="C6185" s="12" t="s">
        <v>6943</v>
      </c>
      <c r="D6185" s="12" t="s">
        <v>921</v>
      </c>
      <c r="E6185" s="17" t="s">
        <v>33</v>
      </c>
      <c r="F6185" s="25" t="str">
        <f>LEFT(E6185,MIN(FIND({0,1,2,3,4,5,6,7,8,9},ASC(E6185)&amp;1234567890))-1)</f>
        <v>Fe</v>
      </c>
      <c r="G6185" s="25">
        <f t="shared" si="192"/>
        <v>1</v>
      </c>
      <c r="H6185" s="25">
        <f>VLOOKUP(F6185,Table!$A$2:$C$121,2,0)</f>
        <v>8</v>
      </c>
      <c r="I6185" s="26">
        <f>VLOOKUP(F6185,Table!$A$2:$C$121,3,0)</f>
        <v>4</v>
      </c>
      <c r="J6185" s="17" t="s">
        <v>544</v>
      </c>
      <c r="K6185" s="25" t="str">
        <f>LEFT(J6185,MIN(FIND({0,1,2,3,4,5,6,7,8,9},ASC(J6185)&amp;1234567890))-1)</f>
        <v>Ge</v>
      </c>
      <c r="L6185" s="25">
        <f t="shared" si="193"/>
        <v>1</v>
      </c>
      <c r="M6185" s="25">
        <f>VLOOKUP(K6185,Table!$A$2:$C$121,2,0)</f>
        <v>14</v>
      </c>
      <c r="N6185" s="26">
        <f>VLOOKUP(K6185,Table!$A$2:$C$121,3,0)</f>
        <v>4</v>
      </c>
      <c r="O6185" s="13" t="str">
        <f>VLOOKUP(A6185,Table!$U$1:$V$230,2,0)</f>
        <v>Hexagonal</v>
      </c>
      <c r="P6185" s="1"/>
    </row>
    <row r="6186" spans="1:16">
      <c r="A6186" s="12">
        <v>191</v>
      </c>
      <c r="B6186" s="12">
        <v>53633</v>
      </c>
      <c r="C6186" s="12" t="s">
        <v>6943</v>
      </c>
      <c r="D6186" s="12" t="s">
        <v>3778</v>
      </c>
      <c r="E6186" s="17" t="s">
        <v>11306</v>
      </c>
      <c r="F6186" s="25" t="str">
        <f>LEFT(E6186,MIN(FIND({0,1,2,3,4,5,6,7,8,9},ASC(E6186)&amp;1234567890))-1)</f>
        <v>Gd</v>
      </c>
      <c r="G6186" s="25">
        <f t="shared" si="192"/>
        <v>1</v>
      </c>
      <c r="H6186" s="25">
        <f>VLOOKUP(F6186,Table!$A$2:$C$121,2,0)</f>
        <v>3</v>
      </c>
      <c r="I6186" s="26">
        <f>VLOOKUP(F6186,Table!$A$2:$C$121,3,0)</f>
        <v>6</v>
      </c>
      <c r="J6186" s="17" t="s">
        <v>11546</v>
      </c>
      <c r="K6186" s="25" t="str">
        <f>LEFT(J6186,MIN(FIND({0,1,2,3,4,5,6,7,8,9},ASC(J6186)&amp;1234567890))-1)</f>
        <v>Si</v>
      </c>
      <c r="L6186" s="25">
        <f t="shared" si="193"/>
        <v>2</v>
      </c>
      <c r="M6186" s="25">
        <f>VLOOKUP(K6186,Table!$A$2:$C$121,2,0)</f>
        <v>14</v>
      </c>
      <c r="N6186" s="26">
        <f>VLOOKUP(K6186,Table!$A$2:$C$121,3,0)</f>
        <v>3</v>
      </c>
      <c r="O6186" s="13" t="str">
        <f>VLOOKUP(A6186,Table!$U$1:$V$230,2,0)</f>
        <v>Hexagonal</v>
      </c>
      <c r="P6186" s="1"/>
    </row>
    <row r="6187" spans="1:16">
      <c r="A6187" s="12">
        <v>191</v>
      </c>
      <c r="B6187" s="12">
        <v>57078</v>
      </c>
      <c r="C6187" s="12" t="s">
        <v>6943</v>
      </c>
      <c r="D6187" s="12" t="s">
        <v>6998</v>
      </c>
      <c r="E6187" s="17" t="s">
        <v>11335</v>
      </c>
      <c r="F6187" s="25" t="str">
        <f>LEFT(E6187,MIN(FIND({0,1,2,3,4,5,6,7,8,9},ASC(E6187)&amp;1234567890))-1)</f>
        <v>Lu</v>
      </c>
      <c r="G6187" s="25">
        <f t="shared" si="192"/>
        <v>1</v>
      </c>
      <c r="H6187" s="25">
        <f>VLOOKUP(F6187,Table!$A$2:$C$121,2,0)</f>
        <v>3</v>
      </c>
      <c r="I6187" s="26">
        <f>VLOOKUP(F6187,Table!$A$2:$C$121,3,0)</f>
        <v>6</v>
      </c>
      <c r="J6187" s="17" t="s">
        <v>12742</v>
      </c>
      <c r="K6187" s="25" t="str">
        <f>LEFT(J6187,MIN(FIND({0,1,2,3,4,5,6,7,8,9},ASC(J6187)&amp;1234567890))-1)</f>
        <v>Ge</v>
      </c>
      <c r="L6187" s="25">
        <f t="shared" si="193"/>
        <v>1.5</v>
      </c>
      <c r="M6187" s="25">
        <f>VLOOKUP(K6187,Table!$A$2:$C$121,2,0)</f>
        <v>14</v>
      </c>
      <c r="N6187" s="26">
        <f>VLOOKUP(K6187,Table!$A$2:$C$121,3,0)</f>
        <v>4</v>
      </c>
      <c r="O6187" s="13" t="str">
        <f>VLOOKUP(A6187,Table!$U$1:$V$230,2,0)</f>
        <v>Hexagonal</v>
      </c>
      <c r="P6187" s="1"/>
    </row>
    <row r="6188" spans="1:16">
      <c r="A6188" s="12">
        <v>191</v>
      </c>
      <c r="B6188" s="12">
        <v>95173</v>
      </c>
      <c r="C6188" s="12" t="s">
        <v>6943</v>
      </c>
      <c r="D6188" s="12" t="s">
        <v>6999</v>
      </c>
      <c r="E6188" s="17" t="s">
        <v>11333</v>
      </c>
      <c r="F6188" s="25" t="str">
        <f>LEFT(E6188,MIN(FIND({0,1,2,3,4,5,6,7,8,9},ASC(E6188)&amp;1234567890))-1)</f>
        <v>Dy</v>
      </c>
      <c r="G6188" s="25">
        <f t="shared" si="192"/>
        <v>1</v>
      </c>
      <c r="H6188" s="25">
        <f>VLOOKUP(F6188,Table!$A$2:$C$121,2,0)</f>
        <v>3</v>
      </c>
      <c r="I6188" s="26">
        <f>VLOOKUP(F6188,Table!$A$2:$C$121,3,0)</f>
        <v>6</v>
      </c>
      <c r="J6188" s="17" t="s">
        <v>12237</v>
      </c>
      <c r="K6188" s="25" t="str">
        <f>LEFT(J6188,MIN(FIND({0,1,2,3,4,5,6,7,8,9},ASC(J6188)&amp;1234567890))-1)</f>
        <v>Si</v>
      </c>
      <c r="L6188" s="25">
        <f t="shared" si="193"/>
        <v>1.67</v>
      </c>
      <c r="M6188" s="25">
        <f>VLOOKUP(K6188,Table!$A$2:$C$121,2,0)</f>
        <v>14</v>
      </c>
      <c r="N6188" s="26">
        <f>VLOOKUP(K6188,Table!$A$2:$C$121,3,0)</f>
        <v>3</v>
      </c>
      <c r="O6188" s="13" t="str">
        <f>VLOOKUP(A6188,Table!$U$1:$V$230,2,0)</f>
        <v>Hexagonal</v>
      </c>
      <c r="P6188" s="1"/>
    </row>
    <row r="6189" spans="1:16">
      <c r="A6189" s="12">
        <v>191</v>
      </c>
      <c r="B6189" s="12">
        <v>240027</v>
      </c>
      <c r="C6189" s="12" t="s">
        <v>6943</v>
      </c>
      <c r="D6189" s="12" t="s">
        <v>7000</v>
      </c>
      <c r="E6189" s="17" t="s">
        <v>13226</v>
      </c>
      <c r="F6189" s="25" t="str">
        <f>LEFT(E6189,MIN(FIND({0,1,2,3,4,5,6,7,8,9},ASC(E6189)&amp;1234567890))-1)</f>
        <v>Cd</v>
      </c>
      <c r="G6189" s="25">
        <f t="shared" si="192"/>
        <v>141</v>
      </c>
      <c r="H6189" s="25">
        <f>VLOOKUP(F6189,Table!$A$2:$C$121,2,0)</f>
        <v>12</v>
      </c>
      <c r="I6189" s="26">
        <f>VLOOKUP(F6189,Table!$A$2:$C$121,3,0)</f>
        <v>5</v>
      </c>
      <c r="J6189" s="17" t="s">
        <v>13227</v>
      </c>
      <c r="K6189" s="25" t="str">
        <f>LEFT(J6189,MIN(FIND({0,1,2,3,4,5,6,7,8,9},ASC(J6189)&amp;1234567890))-1)</f>
        <v>Na</v>
      </c>
      <c r="L6189" s="25">
        <f t="shared" si="193"/>
        <v>26</v>
      </c>
      <c r="M6189" s="25">
        <f>VLOOKUP(K6189,Table!$A$2:$C$121,2,0)</f>
        <v>1</v>
      </c>
      <c r="N6189" s="26">
        <f>VLOOKUP(K6189,Table!$A$2:$C$121,3,0)</f>
        <v>3</v>
      </c>
      <c r="O6189" s="13" t="str">
        <f>VLOOKUP(A6189,Table!$U$1:$V$230,2,0)</f>
        <v>Hexagonal</v>
      </c>
      <c r="P6189" s="1"/>
    </row>
    <row r="6190" spans="1:16">
      <c r="A6190" s="12">
        <v>191</v>
      </c>
      <c r="B6190" s="12">
        <v>240041</v>
      </c>
      <c r="C6190" s="12" t="s">
        <v>6943</v>
      </c>
      <c r="D6190" s="12" t="s">
        <v>7001</v>
      </c>
      <c r="E6190" s="17" t="s">
        <v>13228</v>
      </c>
      <c r="F6190" s="25" t="str">
        <f>LEFT(E6190,MIN(FIND({0,1,2,3,4,5,6,7,8,9},ASC(E6190)&amp;1234567890))-1)</f>
        <v>K</v>
      </c>
      <c r="G6190" s="25">
        <f t="shared" si="192"/>
        <v>7</v>
      </c>
      <c r="H6190" s="25">
        <f>VLOOKUP(F6190,Table!$A$2:$C$121,2,0)</f>
        <v>1</v>
      </c>
      <c r="I6190" s="26">
        <f>VLOOKUP(F6190,Table!$A$2:$C$121,3,0)</f>
        <v>4</v>
      </c>
      <c r="J6190" s="17" t="s">
        <v>13229</v>
      </c>
      <c r="K6190" s="25" t="str">
        <f>LEFT(J6190,MIN(FIND({0,1,2,3,4,5,6,7,8,9},ASC(J6190)&amp;1234567890))-1)</f>
        <v>Hg</v>
      </c>
      <c r="L6190" s="25">
        <f t="shared" si="193"/>
        <v>31</v>
      </c>
      <c r="M6190" s="25">
        <f>VLOOKUP(K6190,Table!$A$2:$C$121,2,0)</f>
        <v>12</v>
      </c>
      <c r="N6190" s="26">
        <f>VLOOKUP(K6190,Table!$A$2:$C$121,3,0)</f>
        <v>6</v>
      </c>
      <c r="O6190" s="13" t="str">
        <f>VLOOKUP(A6190,Table!$U$1:$V$230,2,0)</f>
        <v>Hexagonal</v>
      </c>
      <c r="P6190" s="1"/>
    </row>
    <row r="6191" spans="1:16">
      <c r="A6191" s="12">
        <v>191</v>
      </c>
      <c r="B6191" s="12">
        <v>409562</v>
      </c>
      <c r="C6191" s="12" t="s">
        <v>6943</v>
      </c>
      <c r="D6191" s="12" t="s">
        <v>7002</v>
      </c>
      <c r="E6191" s="17" t="s">
        <v>11409</v>
      </c>
      <c r="F6191" s="25" t="str">
        <f>LEFT(E6191,MIN(FIND({0,1,2,3,4,5,6,7,8,9},ASC(E6191)&amp;1234567890))-1)</f>
        <v>Ga</v>
      </c>
      <c r="G6191" s="25">
        <f t="shared" si="192"/>
        <v>2</v>
      </c>
      <c r="H6191" s="25">
        <f>VLOOKUP(F6191,Table!$A$2:$C$121,2,0)</f>
        <v>13</v>
      </c>
      <c r="I6191" s="26">
        <f>VLOOKUP(F6191,Table!$A$2:$C$121,3,0)</f>
        <v>4</v>
      </c>
      <c r="J6191" s="17" t="s">
        <v>46</v>
      </c>
      <c r="K6191" s="25" t="str">
        <f>LEFT(J6191,MIN(FIND({0,1,2,3,4,5,6,7,8,9},ASC(J6191)&amp;1234567890))-1)</f>
        <v>La</v>
      </c>
      <c r="L6191" s="25">
        <f t="shared" si="193"/>
        <v>1</v>
      </c>
      <c r="M6191" s="25">
        <f>VLOOKUP(K6191,Table!$A$2:$C$121,2,0)</f>
        <v>3</v>
      </c>
      <c r="N6191" s="26">
        <f>VLOOKUP(K6191,Table!$A$2:$C$121,3,0)</f>
        <v>6</v>
      </c>
      <c r="O6191" s="13" t="str">
        <f>VLOOKUP(A6191,Table!$U$1:$V$230,2,0)</f>
        <v>Hexagonal</v>
      </c>
      <c r="P6191" s="1"/>
    </row>
    <row r="6192" spans="1:16">
      <c r="A6192" s="12">
        <v>191</v>
      </c>
      <c r="B6192" s="12">
        <v>51758</v>
      </c>
      <c r="C6192" s="12" t="s">
        <v>6943</v>
      </c>
      <c r="D6192" s="12" t="s">
        <v>7003</v>
      </c>
      <c r="E6192" s="17" t="s">
        <v>13230</v>
      </c>
      <c r="F6192" s="25" t="str">
        <f>LEFT(E6192,MIN(FIND({0,1,2,3,4,5,6,7,8,9},ASC(E6192)&amp;1234567890))-1)</f>
        <v>Be</v>
      </c>
      <c r="G6192" s="25">
        <f t="shared" si="192"/>
        <v>1.0926</v>
      </c>
      <c r="H6192" s="25">
        <f>VLOOKUP(F6192,Table!$A$2:$C$121,2,0)</f>
        <v>2</v>
      </c>
      <c r="I6192" s="26">
        <f>VLOOKUP(F6192,Table!$A$2:$C$121,3,0)</f>
        <v>2</v>
      </c>
      <c r="J6192" s="17" t="s">
        <v>11765</v>
      </c>
      <c r="K6192" s="25" t="str">
        <f>LEFT(J6192,MIN(FIND({0,1,2,3,4,5,6,7,8,9},ASC(J6192)&amp;1234567890))-1)</f>
        <v>B</v>
      </c>
      <c r="L6192" s="25">
        <f t="shared" si="193"/>
        <v>3</v>
      </c>
      <c r="M6192" s="25">
        <f>VLOOKUP(K6192,Table!$A$2:$C$121,2,0)</f>
        <v>13</v>
      </c>
      <c r="N6192" s="26">
        <f>VLOOKUP(K6192,Table!$A$2:$C$121,3,0)</f>
        <v>2</v>
      </c>
      <c r="O6192" s="13" t="str">
        <f>VLOOKUP(A6192,Table!$U$1:$V$230,2,0)</f>
        <v>Hexagonal</v>
      </c>
      <c r="P6192" s="1"/>
    </row>
    <row r="6193" spans="1:16">
      <c r="A6193" s="12">
        <v>191</v>
      </c>
      <c r="B6193" s="12">
        <v>95939</v>
      </c>
      <c r="C6193" s="12" t="s">
        <v>6943</v>
      </c>
      <c r="D6193" s="12" t="s">
        <v>7004</v>
      </c>
      <c r="E6193" s="17" t="s">
        <v>13231</v>
      </c>
      <c r="F6193" s="25" t="str">
        <f>LEFT(E6193,MIN(FIND({0,1,2,3,4,5,6,7,8,9},ASC(E6193)&amp;1234567890))-1)</f>
        <v>Li</v>
      </c>
      <c r="G6193" s="25">
        <f t="shared" si="192"/>
        <v>2.92</v>
      </c>
      <c r="H6193" s="25">
        <f>VLOOKUP(F6193,Table!$A$2:$C$121,2,0)</f>
        <v>1</v>
      </c>
      <c r="I6193" s="26">
        <f>VLOOKUP(F6193,Table!$A$2:$C$121,3,0)</f>
        <v>2</v>
      </c>
      <c r="J6193" s="17" t="s">
        <v>68</v>
      </c>
      <c r="K6193" s="25" t="str">
        <f>LEFT(J6193,MIN(FIND({0,1,2,3,4,5,6,7,8,9},ASC(J6193)&amp;1234567890))-1)</f>
        <v>N</v>
      </c>
      <c r="L6193" s="25">
        <f t="shared" si="193"/>
        <v>1</v>
      </c>
      <c r="M6193" s="25">
        <f>VLOOKUP(K6193,Table!$A$2:$C$121,2,0)</f>
        <v>15</v>
      </c>
      <c r="N6193" s="26">
        <f>VLOOKUP(K6193,Table!$A$2:$C$121,3,0)</f>
        <v>2</v>
      </c>
      <c r="O6193" s="13" t="str">
        <f>VLOOKUP(A6193,Table!$U$1:$V$230,2,0)</f>
        <v>Hexagonal</v>
      </c>
      <c r="P6193" s="1"/>
    </row>
    <row r="6194" spans="1:16">
      <c r="A6194" s="12">
        <v>191</v>
      </c>
      <c r="B6194" s="12">
        <v>96147</v>
      </c>
      <c r="C6194" s="12" t="s">
        <v>6943</v>
      </c>
      <c r="D6194" s="12" t="s">
        <v>7005</v>
      </c>
      <c r="E6194" s="17" t="s">
        <v>11379</v>
      </c>
      <c r="F6194" s="25" t="str">
        <f>LEFT(E6194,MIN(FIND({0,1,2,3,4,5,6,7,8,9},ASC(E6194)&amp;1234567890))-1)</f>
        <v>Np</v>
      </c>
      <c r="G6194" s="25">
        <f t="shared" si="192"/>
        <v>1</v>
      </c>
      <c r="H6194" s="25">
        <f>VLOOKUP(F6194,Table!$A$2:$C$121,2,0)</f>
        <v>3</v>
      </c>
      <c r="I6194" s="26">
        <f>VLOOKUP(F6194,Table!$A$2:$C$121,3,0)</f>
        <v>7</v>
      </c>
      <c r="J6194" s="17" t="s">
        <v>12227</v>
      </c>
      <c r="K6194" s="25" t="str">
        <f>LEFT(J6194,MIN(FIND({0,1,2,3,4,5,6,7,8,9},ASC(J6194)&amp;1234567890))-1)</f>
        <v>Si</v>
      </c>
      <c r="L6194" s="25">
        <f t="shared" si="193"/>
        <v>1.6</v>
      </c>
      <c r="M6194" s="25">
        <f>VLOOKUP(K6194,Table!$A$2:$C$121,2,0)</f>
        <v>14</v>
      </c>
      <c r="N6194" s="26">
        <f>VLOOKUP(K6194,Table!$A$2:$C$121,3,0)</f>
        <v>3</v>
      </c>
      <c r="O6194" s="13" t="str">
        <f>VLOOKUP(A6194,Table!$U$1:$V$230,2,0)</f>
        <v>Hexagonal</v>
      </c>
      <c r="P6194" s="1"/>
    </row>
    <row r="6195" spans="1:16">
      <c r="A6195" s="12">
        <v>191</v>
      </c>
      <c r="B6195" s="12">
        <v>96155</v>
      </c>
      <c r="C6195" s="12" t="s">
        <v>6943</v>
      </c>
      <c r="D6195" s="12" t="s">
        <v>7006</v>
      </c>
      <c r="E6195" s="17" t="s">
        <v>11428</v>
      </c>
      <c r="F6195" s="25" t="str">
        <f>LEFT(E6195,MIN(FIND({0,1,2,3,4,5,6,7,8,9},ASC(E6195)&amp;1234567890))-1)</f>
        <v>U</v>
      </c>
      <c r="G6195" s="25">
        <f t="shared" si="192"/>
        <v>2</v>
      </c>
      <c r="H6195" s="25">
        <f>VLOOKUP(F6195,Table!$A$2:$C$121,2,0)</f>
        <v>3</v>
      </c>
      <c r="I6195" s="26">
        <f>VLOOKUP(F6195,Table!$A$2:$C$121,3,0)</f>
        <v>7</v>
      </c>
      <c r="J6195" s="17" t="s">
        <v>50</v>
      </c>
      <c r="K6195" s="25" t="str">
        <f>LEFT(J6195,MIN(FIND({0,1,2,3,4,5,6,7,8,9},ASC(J6195)&amp;1234567890))-1)</f>
        <v>Ti</v>
      </c>
      <c r="L6195" s="25">
        <f t="shared" si="193"/>
        <v>1</v>
      </c>
      <c r="M6195" s="25">
        <f>VLOOKUP(K6195,Table!$A$2:$C$121,2,0)</f>
        <v>4</v>
      </c>
      <c r="N6195" s="26">
        <f>VLOOKUP(K6195,Table!$A$2:$C$121,3,0)</f>
        <v>4</v>
      </c>
      <c r="O6195" s="13" t="str">
        <f>VLOOKUP(A6195,Table!$U$1:$V$230,2,0)</f>
        <v>Hexagonal</v>
      </c>
      <c r="P6195" s="1"/>
    </row>
    <row r="6196" spans="1:16">
      <c r="A6196" s="12">
        <v>191</v>
      </c>
      <c r="B6196" s="12">
        <v>57002</v>
      </c>
      <c r="C6196" s="12" t="s">
        <v>6943</v>
      </c>
      <c r="D6196" s="12" t="s">
        <v>7007</v>
      </c>
      <c r="E6196" s="17" t="s">
        <v>11335</v>
      </c>
      <c r="F6196" s="25" t="str">
        <f>LEFT(E6196,MIN(FIND({0,1,2,3,4,5,6,7,8,9},ASC(E6196)&amp;1234567890))-1)</f>
        <v>Lu</v>
      </c>
      <c r="G6196" s="25">
        <f t="shared" si="192"/>
        <v>1</v>
      </c>
      <c r="H6196" s="25">
        <f>VLOOKUP(F6196,Table!$A$2:$C$121,2,0)</f>
        <v>3</v>
      </c>
      <c r="I6196" s="26">
        <f>VLOOKUP(F6196,Table!$A$2:$C$121,3,0)</f>
        <v>6</v>
      </c>
      <c r="J6196" s="17" t="s">
        <v>11624</v>
      </c>
      <c r="K6196" s="25" t="str">
        <f>LEFT(J6196,MIN(FIND({0,1,2,3,4,5,6,7,8,9},ASC(J6196)&amp;1234567890))-1)</f>
        <v>B</v>
      </c>
      <c r="L6196" s="25">
        <f t="shared" si="193"/>
        <v>2</v>
      </c>
      <c r="M6196" s="25">
        <f>VLOOKUP(K6196,Table!$A$2:$C$121,2,0)</f>
        <v>13</v>
      </c>
      <c r="N6196" s="26">
        <f>VLOOKUP(K6196,Table!$A$2:$C$121,3,0)</f>
        <v>2</v>
      </c>
      <c r="O6196" s="13" t="str">
        <f>VLOOKUP(A6196,Table!$U$1:$V$230,2,0)</f>
        <v>Hexagonal</v>
      </c>
      <c r="P6196" s="1"/>
    </row>
    <row r="6197" spans="1:16">
      <c r="A6197" s="12">
        <v>191</v>
      </c>
      <c r="B6197" s="12">
        <v>58248</v>
      </c>
      <c r="C6197" s="12" t="s">
        <v>6943</v>
      </c>
      <c r="D6197" s="12" t="s">
        <v>7008</v>
      </c>
      <c r="E6197" s="17" t="s">
        <v>11683</v>
      </c>
      <c r="F6197" s="25" t="str">
        <f>LEFT(E6197,MIN(FIND({0,1,2,3,4,5,6,7,8,9},ASC(E6197)&amp;1234567890))-1)</f>
        <v>Am</v>
      </c>
      <c r="G6197" s="25">
        <f t="shared" si="192"/>
        <v>1</v>
      </c>
      <c r="H6197" s="25">
        <f>VLOOKUP(F6197,Table!$A$2:$C$121,2,0)</f>
        <v>3</v>
      </c>
      <c r="I6197" s="26">
        <f>VLOOKUP(F6197,Table!$A$2:$C$121,3,0)</f>
        <v>7</v>
      </c>
      <c r="J6197" s="17" t="s">
        <v>11684</v>
      </c>
      <c r="K6197" s="25" t="str">
        <f>LEFT(J6197,MIN(FIND({0,1,2,3,4,5,6,7,8,9},ASC(J6197)&amp;1234567890))-1)</f>
        <v>Pt</v>
      </c>
      <c r="L6197" s="25">
        <f t="shared" si="193"/>
        <v>5</v>
      </c>
      <c r="M6197" s="25">
        <f>VLOOKUP(K6197,Table!$A$2:$C$121,2,0)</f>
        <v>10</v>
      </c>
      <c r="N6197" s="26">
        <f>VLOOKUP(K6197,Table!$A$2:$C$121,3,0)</f>
        <v>6</v>
      </c>
      <c r="O6197" s="13" t="str">
        <f>VLOOKUP(A6197,Table!$U$1:$V$230,2,0)</f>
        <v>Hexagonal</v>
      </c>
      <c r="P6197" s="1"/>
    </row>
    <row r="6198" spans="1:16">
      <c r="A6198" s="12">
        <v>191</v>
      </c>
      <c r="B6198" s="12">
        <v>58260</v>
      </c>
      <c r="C6198" s="12" t="s">
        <v>6943</v>
      </c>
      <c r="D6198" s="12" t="s">
        <v>7009</v>
      </c>
      <c r="E6198" s="17" t="s">
        <v>13232</v>
      </c>
      <c r="F6198" s="25" t="str">
        <f>LEFT(E6198,MIN(FIND({0,1,2,3,4,5,6,7,8,9},ASC(E6198)&amp;1234567890))-1)</f>
        <v>Ag</v>
      </c>
      <c r="G6198" s="25">
        <f t="shared" si="192"/>
        <v>5</v>
      </c>
      <c r="H6198" s="25">
        <f>VLOOKUP(F6198,Table!$A$2:$C$121,2,0)</f>
        <v>11</v>
      </c>
      <c r="I6198" s="26">
        <f>VLOOKUP(F6198,Table!$A$2:$C$121,3,0)</f>
        <v>5</v>
      </c>
      <c r="J6198" s="17" t="s">
        <v>428</v>
      </c>
      <c r="K6198" s="25" t="str">
        <f>LEFT(J6198,MIN(FIND({0,1,2,3,4,5,6,7,8,9},ASC(J6198)&amp;1234567890))-1)</f>
        <v>Eu</v>
      </c>
      <c r="L6198" s="25">
        <f t="shared" si="193"/>
        <v>1</v>
      </c>
      <c r="M6198" s="25">
        <f>VLOOKUP(K6198,Table!$A$2:$C$121,2,0)</f>
        <v>3</v>
      </c>
      <c r="N6198" s="26">
        <f>VLOOKUP(K6198,Table!$A$2:$C$121,3,0)</f>
        <v>6</v>
      </c>
      <c r="O6198" s="13" t="str">
        <f>VLOOKUP(A6198,Table!$U$1:$V$230,2,0)</f>
        <v>Hexagonal</v>
      </c>
      <c r="P6198" s="1"/>
    </row>
    <row r="6199" spans="1:16">
      <c r="A6199" s="12">
        <v>191</v>
      </c>
      <c r="B6199" s="12">
        <v>58339</v>
      </c>
      <c r="C6199" s="12" t="s">
        <v>6943</v>
      </c>
      <c r="D6199" s="12" t="s">
        <v>3801</v>
      </c>
      <c r="E6199" s="17" t="s">
        <v>11661</v>
      </c>
      <c r="F6199" s="25" t="str">
        <f>LEFT(E6199,MIN(FIND({0,1,2,3,4,5,6,7,8,9},ASC(E6199)&amp;1234567890))-1)</f>
        <v>Ag</v>
      </c>
      <c r="G6199" s="25">
        <f t="shared" si="192"/>
        <v>2</v>
      </c>
      <c r="H6199" s="25">
        <f>VLOOKUP(F6199,Table!$A$2:$C$121,2,0)</f>
        <v>11</v>
      </c>
      <c r="I6199" s="26">
        <f>VLOOKUP(F6199,Table!$A$2:$C$121,3,0)</f>
        <v>5</v>
      </c>
      <c r="J6199" s="17" t="s">
        <v>615</v>
      </c>
      <c r="K6199" s="25" t="str">
        <f>LEFT(J6199,MIN(FIND({0,1,2,3,4,5,6,7,8,9},ASC(J6199)&amp;1234567890))-1)</f>
        <v>Nd</v>
      </c>
      <c r="L6199" s="25">
        <f t="shared" si="193"/>
        <v>1</v>
      </c>
      <c r="M6199" s="25">
        <f>VLOOKUP(K6199,Table!$A$2:$C$121,2,0)</f>
        <v>3</v>
      </c>
      <c r="N6199" s="26">
        <f>VLOOKUP(K6199,Table!$A$2:$C$121,3,0)</f>
        <v>6</v>
      </c>
      <c r="O6199" s="13" t="str">
        <f>VLOOKUP(A6199,Table!$U$1:$V$230,2,0)</f>
        <v>Hexagonal</v>
      </c>
      <c r="P6199" s="1"/>
    </row>
    <row r="6200" spans="1:16">
      <c r="A6200" s="12">
        <v>191</v>
      </c>
      <c r="B6200" s="12">
        <v>58346</v>
      </c>
      <c r="C6200" s="12" t="s">
        <v>6943</v>
      </c>
      <c r="D6200" s="12" t="s">
        <v>7010</v>
      </c>
      <c r="E6200" s="17" t="s">
        <v>11661</v>
      </c>
      <c r="F6200" s="25" t="str">
        <f>LEFT(E6200,MIN(FIND({0,1,2,3,4,5,6,7,8,9},ASC(E6200)&amp;1234567890))-1)</f>
        <v>Ag</v>
      </c>
      <c r="G6200" s="25">
        <f t="shared" si="192"/>
        <v>2</v>
      </c>
      <c r="H6200" s="25">
        <f>VLOOKUP(F6200,Table!$A$2:$C$121,2,0)</f>
        <v>11</v>
      </c>
      <c r="I6200" s="26">
        <f>VLOOKUP(F6200,Table!$A$2:$C$121,3,0)</f>
        <v>5</v>
      </c>
      <c r="J6200" s="17" t="s">
        <v>11332</v>
      </c>
      <c r="K6200" s="25" t="str">
        <f>LEFT(J6200,MIN(FIND({0,1,2,3,4,5,6,7,8,9},ASC(J6200)&amp;1234567890))-1)</f>
        <v>Pr</v>
      </c>
      <c r="L6200" s="25">
        <f t="shared" si="193"/>
        <v>1</v>
      </c>
      <c r="M6200" s="25">
        <f>VLOOKUP(K6200,Table!$A$2:$C$121,2,0)</f>
        <v>3</v>
      </c>
      <c r="N6200" s="26">
        <f>VLOOKUP(K6200,Table!$A$2:$C$121,3,0)</f>
        <v>6</v>
      </c>
      <c r="O6200" s="13" t="str">
        <f>VLOOKUP(A6200,Table!$U$1:$V$230,2,0)</f>
        <v>Hexagonal</v>
      </c>
      <c r="P6200" s="1"/>
    </row>
    <row r="6201" spans="1:16">
      <c r="A6201" s="12">
        <v>191</v>
      </c>
      <c r="B6201" s="12">
        <v>58361</v>
      </c>
      <c r="C6201" s="12" t="s">
        <v>6943</v>
      </c>
      <c r="D6201" s="12" t="s">
        <v>7011</v>
      </c>
      <c r="E6201" s="17" t="s">
        <v>13232</v>
      </c>
      <c r="F6201" s="25" t="str">
        <f>LEFT(E6201,MIN(FIND({0,1,2,3,4,5,6,7,8,9},ASC(E6201)&amp;1234567890))-1)</f>
        <v>Ag</v>
      </c>
      <c r="G6201" s="25">
        <f t="shared" si="192"/>
        <v>5</v>
      </c>
      <c r="H6201" s="25">
        <f>VLOOKUP(F6201,Table!$A$2:$C$121,2,0)</f>
        <v>11</v>
      </c>
      <c r="I6201" s="26">
        <f>VLOOKUP(F6201,Table!$A$2:$C$121,3,0)</f>
        <v>5</v>
      </c>
      <c r="J6201" s="17" t="s">
        <v>433</v>
      </c>
      <c r="K6201" s="25" t="str">
        <f>LEFT(J6201,MIN(FIND({0,1,2,3,4,5,6,7,8,9},ASC(J6201)&amp;1234567890))-1)</f>
        <v>Sr</v>
      </c>
      <c r="L6201" s="25">
        <f t="shared" si="193"/>
        <v>1</v>
      </c>
      <c r="M6201" s="25">
        <f>VLOOKUP(K6201,Table!$A$2:$C$121,2,0)</f>
        <v>2</v>
      </c>
      <c r="N6201" s="26">
        <f>VLOOKUP(K6201,Table!$A$2:$C$121,3,0)</f>
        <v>5</v>
      </c>
      <c r="O6201" s="13" t="str">
        <f>VLOOKUP(A6201,Table!$U$1:$V$230,2,0)</f>
        <v>Hexagonal</v>
      </c>
      <c r="P6201" s="1"/>
    </row>
    <row r="6202" spans="1:16">
      <c r="A6202" s="12">
        <v>191</v>
      </c>
      <c r="B6202" s="12">
        <v>58394</v>
      </c>
      <c r="C6202" s="12" t="s">
        <v>6943</v>
      </c>
      <c r="D6202" s="12" t="s">
        <v>7012</v>
      </c>
      <c r="E6202" s="17" t="s">
        <v>35</v>
      </c>
      <c r="F6202" s="25" t="str">
        <f>LEFT(E6202,MIN(FIND({0,1,2,3,4,5,6,7,8,9},ASC(E6202)&amp;1234567890))-1)</f>
        <v>Au</v>
      </c>
      <c r="G6202" s="25">
        <f t="shared" si="192"/>
        <v>2</v>
      </c>
      <c r="H6202" s="25">
        <f>VLOOKUP(F6202,Table!$A$2:$C$121,2,0)</f>
        <v>11</v>
      </c>
      <c r="I6202" s="26">
        <f>VLOOKUP(F6202,Table!$A$2:$C$121,3,0)</f>
        <v>6</v>
      </c>
      <c r="J6202" s="17" t="s">
        <v>410</v>
      </c>
      <c r="K6202" s="25" t="str">
        <f>LEFT(J6202,MIN(FIND({0,1,2,3,4,5,6,7,8,9},ASC(J6202)&amp;1234567890))-1)</f>
        <v>Ba</v>
      </c>
      <c r="L6202" s="25">
        <f t="shared" si="193"/>
        <v>1</v>
      </c>
      <c r="M6202" s="25">
        <f>VLOOKUP(K6202,Table!$A$2:$C$121,2,0)</f>
        <v>2</v>
      </c>
      <c r="N6202" s="26">
        <f>VLOOKUP(K6202,Table!$A$2:$C$121,3,0)</f>
        <v>6</v>
      </c>
      <c r="O6202" s="13" t="str">
        <f>VLOOKUP(A6202,Table!$U$1:$V$230,2,0)</f>
        <v>Hexagonal</v>
      </c>
      <c r="P6202" s="1"/>
    </row>
    <row r="6203" spans="1:16">
      <c r="A6203" s="12">
        <v>191</v>
      </c>
      <c r="B6203" s="12">
        <v>58395</v>
      </c>
      <c r="C6203" s="12" t="s">
        <v>6943</v>
      </c>
      <c r="D6203" s="12" t="s">
        <v>7013</v>
      </c>
      <c r="E6203" s="17" t="s">
        <v>54</v>
      </c>
      <c r="F6203" s="25" t="str">
        <f>LEFT(E6203,MIN(FIND({0,1,2,3,4,5,6,7,8,9},ASC(E6203)&amp;1234567890))-1)</f>
        <v>Au</v>
      </c>
      <c r="G6203" s="25">
        <f t="shared" si="192"/>
        <v>5</v>
      </c>
      <c r="H6203" s="25">
        <f>VLOOKUP(F6203,Table!$A$2:$C$121,2,0)</f>
        <v>11</v>
      </c>
      <c r="I6203" s="26">
        <f>VLOOKUP(F6203,Table!$A$2:$C$121,3,0)</f>
        <v>6</v>
      </c>
      <c r="J6203" s="17" t="s">
        <v>410</v>
      </c>
      <c r="K6203" s="25" t="str">
        <f>LEFT(J6203,MIN(FIND({0,1,2,3,4,5,6,7,8,9},ASC(J6203)&amp;1234567890))-1)</f>
        <v>Ba</v>
      </c>
      <c r="L6203" s="25">
        <f t="shared" si="193"/>
        <v>1</v>
      </c>
      <c r="M6203" s="25">
        <f>VLOOKUP(K6203,Table!$A$2:$C$121,2,0)</f>
        <v>2</v>
      </c>
      <c r="N6203" s="26">
        <f>VLOOKUP(K6203,Table!$A$2:$C$121,3,0)</f>
        <v>6</v>
      </c>
      <c r="O6203" s="13" t="str">
        <f>VLOOKUP(A6203,Table!$U$1:$V$230,2,0)</f>
        <v>Hexagonal</v>
      </c>
      <c r="P6203" s="1"/>
    </row>
    <row r="6204" spans="1:16">
      <c r="A6204" s="12">
        <v>191</v>
      </c>
      <c r="B6204" s="12">
        <v>58452</v>
      </c>
      <c r="C6204" s="12" t="s">
        <v>6943</v>
      </c>
      <c r="D6204" s="12" t="s">
        <v>7014</v>
      </c>
      <c r="E6204" s="17" t="s">
        <v>54</v>
      </c>
      <c r="F6204" s="25" t="str">
        <f>LEFT(E6204,MIN(FIND({0,1,2,3,4,5,6,7,8,9},ASC(E6204)&amp;1234567890))-1)</f>
        <v>Au</v>
      </c>
      <c r="G6204" s="25">
        <f t="shared" si="192"/>
        <v>5</v>
      </c>
      <c r="H6204" s="25">
        <f>VLOOKUP(F6204,Table!$A$2:$C$121,2,0)</f>
        <v>11</v>
      </c>
      <c r="I6204" s="26">
        <f>VLOOKUP(F6204,Table!$A$2:$C$121,3,0)</f>
        <v>6</v>
      </c>
      <c r="J6204" s="17" t="s">
        <v>428</v>
      </c>
      <c r="K6204" s="25" t="str">
        <f>LEFT(J6204,MIN(FIND({0,1,2,3,4,5,6,7,8,9},ASC(J6204)&amp;1234567890))-1)</f>
        <v>Eu</v>
      </c>
      <c r="L6204" s="25">
        <f t="shared" si="193"/>
        <v>1</v>
      </c>
      <c r="M6204" s="25">
        <f>VLOOKUP(K6204,Table!$A$2:$C$121,2,0)</f>
        <v>3</v>
      </c>
      <c r="N6204" s="26">
        <f>VLOOKUP(K6204,Table!$A$2:$C$121,3,0)</f>
        <v>6</v>
      </c>
      <c r="O6204" s="13" t="str">
        <f>VLOOKUP(A6204,Table!$U$1:$V$230,2,0)</f>
        <v>Hexagonal</v>
      </c>
      <c r="P6204" s="1"/>
    </row>
    <row r="6205" spans="1:16">
      <c r="A6205" s="12">
        <v>191</v>
      </c>
      <c r="B6205" s="12">
        <v>58558</v>
      </c>
      <c r="C6205" s="12" t="s">
        <v>6943</v>
      </c>
      <c r="D6205" s="12" t="s">
        <v>7015</v>
      </c>
      <c r="E6205" s="17" t="s">
        <v>35</v>
      </c>
      <c r="F6205" s="25" t="str">
        <f>LEFT(E6205,MIN(FIND({0,1,2,3,4,5,6,7,8,9},ASC(E6205)&amp;1234567890))-1)</f>
        <v>Au</v>
      </c>
      <c r="G6205" s="25">
        <f t="shared" si="192"/>
        <v>2</v>
      </c>
      <c r="H6205" s="25">
        <f>VLOOKUP(F6205,Table!$A$2:$C$121,2,0)</f>
        <v>11</v>
      </c>
      <c r="I6205" s="26">
        <f>VLOOKUP(F6205,Table!$A$2:$C$121,3,0)</f>
        <v>6</v>
      </c>
      <c r="J6205" s="17" t="s">
        <v>335</v>
      </c>
      <c r="K6205" s="25" t="str">
        <f>LEFT(J6205,MIN(FIND({0,1,2,3,4,5,6,7,8,9},ASC(J6205)&amp;1234567890))-1)</f>
        <v>Nb</v>
      </c>
      <c r="L6205" s="25">
        <f t="shared" si="193"/>
        <v>1</v>
      </c>
      <c r="M6205" s="25">
        <f>VLOOKUP(K6205,Table!$A$2:$C$121,2,0)</f>
        <v>5</v>
      </c>
      <c r="N6205" s="26">
        <f>VLOOKUP(K6205,Table!$A$2:$C$121,3,0)</f>
        <v>5</v>
      </c>
      <c r="O6205" s="13" t="str">
        <f>VLOOKUP(A6205,Table!$U$1:$V$230,2,0)</f>
        <v>Hexagonal</v>
      </c>
      <c r="P6205" s="1"/>
    </row>
    <row r="6206" spans="1:16">
      <c r="A6206" s="12">
        <v>191</v>
      </c>
      <c r="B6206" s="12">
        <v>58598</v>
      </c>
      <c r="C6206" s="12" t="s">
        <v>6943</v>
      </c>
      <c r="D6206" s="12" t="s">
        <v>7016</v>
      </c>
      <c r="E6206" s="17" t="s">
        <v>54</v>
      </c>
      <c r="F6206" s="25" t="str">
        <f>LEFT(E6206,MIN(FIND({0,1,2,3,4,5,6,7,8,9},ASC(E6206)&amp;1234567890))-1)</f>
        <v>Au</v>
      </c>
      <c r="G6206" s="25">
        <f t="shared" si="192"/>
        <v>5</v>
      </c>
      <c r="H6206" s="25">
        <f>VLOOKUP(F6206,Table!$A$2:$C$121,2,0)</f>
        <v>11</v>
      </c>
      <c r="I6206" s="26">
        <f>VLOOKUP(F6206,Table!$A$2:$C$121,3,0)</f>
        <v>6</v>
      </c>
      <c r="J6206" s="17" t="s">
        <v>433</v>
      </c>
      <c r="K6206" s="25" t="str">
        <f>LEFT(J6206,MIN(FIND({0,1,2,3,4,5,6,7,8,9},ASC(J6206)&amp;1234567890))-1)</f>
        <v>Sr</v>
      </c>
      <c r="L6206" s="25">
        <f t="shared" si="193"/>
        <v>1</v>
      </c>
      <c r="M6206" s="25">
        <f>VLOOKUP(K6206,Table!$A$2:$C$121,2,0)</f>
        <v>2</v>
      </c>
      <c r="N6206" s="26">
        <f>VLOOKUP(K6206,Table!$A$2:$C$121,3,0)</f>
        <v>5</v>
      </c>
      <c r="O6206" s="13" t="str">
        <f>VLOOKUP(A6206,Table!$U$1:$V$230,2,0)</f>
        <v>Hexagonal</v>
      </c>
      <c r="P6206" s="1"/>
    </row>
    <row r="6207" spans="1:16">
      <c r="A6207" s="12">
        <v>191</v>
      </c>
      <c r="B6207" s="12">
        <v>58649</v>
      </c>
      <c r="C6207" s="12" t="s">
        <v>6943</v>
      </c>
      <c r="D6207" s="12" t="s">
        <v>7017</v>
      </c>
      <c r="E6207" s="17" t="s">
        <v>410</v>
      </c>
      <c r="F6207" s="25" t="str">
        <f>LEFT(E6207,MIN(FIND({0,1,2,3,4,5,6,7,8,9},ASC(E6207)&amp;1234567890))-1)</f>
        <v>Ba</v>
      </c>
      <c r="G6207" s="25">
        <f t="shared" si="192"/>
        <v>1</v>
      </c>
      <c r="H6207" s="25">
        <f>VLOOKUP(F6207,Table!$A$2:$C$121,2,0)</f>
        <v>2</v>
      </c>
      <c r="I6207" s="26">
        <f>VLOOKUP(F6207,Table!$A$2:$C$121,3,0)</f>
        <v>6</v>
      </c>
      <c r="J6207" s="17" t="s">
        <v>11409</v>
      </c>
      <c r="K6207" s="25" t="str">
        <f>LEFT(J6207,MIN(FIND({0,1,2,3,4,5,6,7,8,9},ASC(J6207)&amp;1234567890))-1)</f>
        <v>Ga</v>
      </c>
      <c r="L6207" s="25">
        <f t="shared" si="193"/>
        <v>2</v>
      </c>
      <c r="M6207" s="25">
        <f>VLOOKUP(K6207,Table!$A$2:$C$121,2,0)</f>
        <v>13</v>
      </c>
      <c r="N6207" s="26">
        <f>VLOOKUP(K6207,Table!$A$2:$C$121,3,0)</f>
        <v>4</v>
      </c>
      <c r="O6207" s="13" t="str">
        <f>VLOOKUP(A6207,Table!$U$1:$V$230,2,0)</f>
        <v>Hexagonal</v>
      </c>
      <c r="P6207" s="1"/>
    </row>
    <row r="6208" spans="1:16">
      <c r="A6208" s="12">
        <v>191</v>
      </c>
      <c r="B6208" s="12">
        <v>58672</v>
      </c>
      <c r="C6208" s="12" t="s">
        <v>6943</v>
      </c>
      <c r="D6208" s="12" t="s">
        <v>7018</v>
      </c>
      <c r="E6208" s="17" t="s">
        <v>410</v>
      </c>
      <c r="F6208" s="25" t="str">
        <f>LEFT(E6208,MIN(FIND({0,1,2,3,4,5,6,7,8,9},ASC(E6208)&amp;1234567890))-1)</f>
        <v>Ba</v>
      </c>
      <c r="G6208" s="25">
        <f t="shared" si="192"/>
        <v>1</v>
      </c>
      <c r="H6208" s="25">
        <f>VLOOKUP(F6208,Table!$A$2:$C$121,2,0)</f>
        <v>2</v>
      </c>
      <c r="I6208" s="26">
        <f>VLOOKUP(F6208,Table!$A$2:$C$121,3,0)</f>
        <v>6</v>
      </c>
      <c r="J6208" s="17" t="s">
        <v>591</v>
      </c>
      <c r="K6208" s="25" t="str">
        <f>LEFT(J6208,MIN(FIND({0,1,2,3,4,5,6,7,8,9},ASC(J6208)&amp;1234567890))-1)</f>
        <v>Pd</v>
      </c>
      <c r="L6208" s="25">
        <f t="shared" si="193"/>
        <v>5</v>
      </c>
      <c r="M6208" s="25">
        <f>VLOOKUP(K6208,Table!$A$2:$C$121,2,0)</f>
        <v>10</v>
      </c>
      <c r="N6208" s="26">
        <f>VLOOKUP(K6208,Table!$A$2:$C$121,3,0)</f>
        <v>5</v>
      </c>
      <c r="O6208" s="13" t="str">
        <f>VLOOKUP(A6208,Table!$U$1:$V$230,2,0)</f>
        <v>Hexagonal</v>
      </c>
      <c r="P6208" s="1"/>
    </row>
    <row r="6209" spans="1:16">
      <c r="A6209" s="12">
        <v>191</v>
      </c>
      <c r="B6209" s="12">
        <v>58676</v>
      </c>
      <c r="C6209" s="12" t="s">
        <v>6943</v>
      </c>
      <c r="D6209" s="12" t="s">
        <v>7019</v>
      </c>
      <c r="E6209" s="17" t="s">
        <v>410</v>
      </c>
      <c r="F6209" s="25" t="str">
        <f>LEFT(E6209,MIN(FIND({0,1,2,3,4,5,6,7,8,9},ASC(E6209)&amp;1234567890))-1)</f>
        <v>Ba</v>
      </c>
      <c r="G6209" s="25">
        <f t="shared" si="192"/>
        <v>1</v>
      </c>
      <c r="H6209" s="25">
        <f>VLOOKUP(F6209,Table!$A$2:$C$121,2,0)</f>
        <v>2</v>
      </c>
      <c r="I6209" s="26">
        <f>VLOOKUP(F6209,Table!$A$2:$C$121,3,0)</f>
        <v>6</v>
      </c>
      <c r="J6209" s="17" t="s">
        <v>11684</v>
      </c>
      <c r="K6209" s="25" t="str">
        <f>LEFT(J6209,MIN(FIND({0,1,2,3,4,5,6,7,8,9},ASC(J6209)&amp;1234567890))-1)</f>
        <v>Pt</v>
      </c>
      <c r="L6209" s="25">
        <f t="shared" si="193"/>
        <v>5</v>
      </c>
      <c r="M6209" s="25">
        <f>VLOOKUP(K6209,Table!$A$2:$C$121,2,0)</f>
        <v>10</v>
      </c>
      <c r="N6209" s="26">
        <f>VLOOKUP(K6209,Table!$A$2:$C$121,3,0)</f>
        <v>6</v>
      </c>
      <c r="O6209" s="13" t="str">
        <f>VLOOKUP(A6209,Table!$U$1:$V$230,2,0)</f>
        <v>Hexagonal</v>
      </c>
      <c r="P6209" s="1"/>
    </row>
    <row r="6210" spans="1:16">
      <c r="A6210" s="12">
        <v>191</v>
      </c>
      <c r="B6210" s="12">
        <v>58710</v>
      </c>
      <c r="C6210" s="12" t="s">
        <v>6943</v>
      </c>
      <c r="D6210" s="12" t="s">
        <v>7020</v>
      </c>
      <c r="E6210" s="17" t="s">
        <v>12339</v>
      </c>
      <c r="F6210" s="25" t="str">
        <f>LEFT(E6210,MIN(FIND({0,1,2,3,4,5,6,7,8,9},ASC(E6210)&amp;1234567890))-1)</f>
        <v>Be</v>
      </c>
      <c r="G6210" s="25">
        <f t="shared" ref="G6210:G6273" si="194">IF(SUBSTITUTE(E6210,F6210,"")="",1,SUBSTITUTE(E6210,F6210,""))*1</f>
        <v>2</v>
      </c>
      <c r="H6210" s="25">
        <f>VLOOKUP(F6210,Table!$A$2:$C$121,2,0)</f>
        <v>2</v>
      </c>
      <c r="I6210" s="26">
        <f>VLOOKUP(F6210,Table!$A$2:$C$121,3,0)</f>
        <v>2</v>
      </c>
      <c r="J6210" s="17" t="s">
        <v>426</v>
      </c>
      <c r="K6210" s="25" t="str">
        <f>LEFT(J6210,MIN(FIND({0,1,2,3,4,5,6,7,8,9},ASC(J6210)&amp;1234567890))-1)</f>
        <v>Hf</v>
      </c>
      <c r="L6210" s="25">
        <f t="shared" ref="L6210:L6273" si="195">IF(SUBSTITUTE(J6210,K6210,"")="",1,SUBSTITUTE(J6210,K6210,""))*1</f>
        <v>1</v>
      </c>
      <c r="M6210" s="25">
        <f>VLOOKUP(K6210,Table!$A$2:$C$121,2,0)</f>
        <v>4</v>
      </c>
      <c r="N6210" s="26">
        <f>VLOOKUP(K6210,Table!$A$2:$C$121,3,0)</f>
        <v>6</v>
      </c>
      <c r="O6210" s="13" t="str">
        <f>VLOOKUP(A6210,Table!$U$1:$V$230,2,0)</f>
        <v>Hexagonal</v>
      </c>
      <c r="P6210" s="1"/>
    </row>
    <row r="6211" spans="1:16">
      <c r="A6211" s="12">
        <v>191</v>
      </c>
      <c r="B6211" s="12">
        <v>58712</v>
      </c>
      <c r="C6211" s="12" t="s">
        <v>6943</v>
      </c>
      <c r="D6211" s="12" t="s">
        <v>7021</v>
      </c>
      <c r="E6211" s="17" t="s">
        <v>13233</v>
      </c>
      <c r="F6211" s="25" t="str">
        <f>LEFT(E6211,MIN(FIND({0,1,2,3,4,5,6,7,8,9},ASC(E6211)&amp;1234567890))-1)</f>
        <v>Be</v>
      </c>
      <c r="G6211" s="25">
        <f t="shared" si="194"/>
        <v>5</v>
      </c>
      <c r="H6211" s="25">
        <f>VLOOKUP(F6211,Table!$A$2:$C$121,2,0)</f>
        <v>2</v>
      </c>
      <c r="I6211" s="26">
        <f>VLOOKUP(F6211,Table!$A$2:$C$121,3,0)</f>
        <v>2</v>
      </c>
      <c r="J6211" s="17" t="s">
        <v>426</v>
      </c>
      <c r="K6211" s="25" t="str">
        <f>LEFT(J6211,MIN(FIND({0,1,2,3,4,5,6,7,8,9},ASC(J6211)&amp;1234567890))-1)</f>
        <v>Hf</v>
      </c>
      <c r="L6211" s="25">
        <f t="shared" si="195"/>
        <v>1</v>
      </c>
      <c r="M6211" s="25">
        <f>VLOOKUP(K6211,Table!$A$2:$C$121,2,0)</f>
        <v>4</v>
      </c>
      <c r="N6211" s="26">
        <f>VLOOKUP(K6211,Table!$A$2:$C$121,3,0)</f>
        <v>6</v>
      </c>
      <c r="O6211" s="13" t="str">
        <f>VLOOKUP(A6211,Table!$U$1:$V$230,2,0)</f>
        <v>Hexagonal</v>
      </c>
      <c r="P6211" s="1"/>
    </row>
    <row r="6212" spans="1:16">
      <c r="A6212" s="12">
        <v>191</v>
      </c>
      <c r="B6212" s="12">
        <v>58736</v>
      </c>
      <c r="C6212" s="12" t="s">
        <v>6943</v>
      </c>
      <c r="D6212" s="12" t="s">
        <v>7022</v>
      </c>
      <c r="E6212" s="17" t="s">
        <v>13233</v>
      </c>
      <c r="F6212" s="25" t="str">
        <f>LEFT(E6212,MIN(FIND({0,1,2,3,4,5,6,7,8,9},ASC(E6212)&amp;1234567890))-1)</f>
        <v>Be</v>
      </c>
      <c r="G6212" s="25">
        <f t="shared" si="194"/>
        <v>5</v>
      </c>
      <c r="H6212" s="25">
        <f>VLOOKUP(F6212,Table!$A$2:$C$121,2,0)</f>
        <v>2</v>
      </c>
      <c r="I6212" s="26">
        <f>VLOOKUP(F6212,Table!$A$2:$C$121,3,0)</f>
        <v>2</v>
      </c>
      <c r="J6212" s="17" t="s">
        <v>11874</v>
      </c>
      <c r="K6212" s="25" t="str">
        <f>LEFT(J6212,MIN(FIND({0,1,2,3,4,5,6,7,8,9},ASC(J6212)&amp;1234567890))-1)</f>
        <v>Sc</v>
      </c>
      <c r="L6212" s="25">
        <f t="shared" si="195"/>
        <v>1</v>
      </c>
      <c r="M6212" s="25">
        <f>VLOOKUP(K6212,Table!$A$2:$C$121,2,0)</f>
        <v>3</v>
      </c>
      <c r="N6212" s="26">
        <f>VLOOKUP(K6212,Table!$A$2:$C$121,3,0)</f>
        <v>4</v>
      </c>
      <c r="O6212" s="13" t="str">
        <f>VLOOKUP(A6212,Table!$U$1:$V$230,2,0)</f>
        <v>Hexagonal</v>
      </c>
      <c r="P6212" s="1"/>
    </row>
    <row r="6213" spans="1:16">
      <c r="A6213" s="12">
        <v>191</v>
      </c>
      <c r="B6213" s="12">
        <v>58745</v>
      </c>
      <c r="C6213" s="12" t="s">
        <v>6943</v>
      </c>
      <c r="D6213" s="12" t="s">
        <v>5016</v>
      </c>
      <c r="E6213" s="17" t="s">
        <v>12615</v>
      </c>
      <c r="F6213" s="25" t="str">
        <f>LEFT(E6213,MIN(FIND({0,1,2,3,4,5,6,7,8,9},ASC(E6213)&amp;1234567890))-1)</f>
        <v>Be</v>
      </c>
      <c r="G6213" s="25">
        <f t="shared" si="194"/>
        <v>12</v>
      </c>
      <c r="H6213" s="25">
        <f>VLOOKUP(F6213,Table!$A$2:$C$121,2,0)</f>
        <v>2</v>
      </c>
      <c r="I6213" s="26">
        <f>VLOOKUP(F6213,Table!$A$2:$C$121,3,0)</f>
        <v>2</v>
      </c>
      <c r="J6213" s="17" t="s">
        <v>50</v>
      </c>
      <c r="K6213" s="25" t="str">
        <f>LEFT(J6213,MIN(FIND({0,1,2,3,4,5,6,7,8,9},ASC(J6213)&amp;1234567890))-1)</f>
        <v>Ti</v>
      </c>
      <c r="L6213" s="25">
        <f t="shared" si="195"/>
        <v>1</v>
      </c>
      <c r="M6213" s="25">
        <f>VLOOKUP(K6213,Table!$A$2:$C$121,2,0)</f>
        <v>4</v>
      </c>
      <c r="N6213" s="26">
        <f>VLOOKUP(K6213,Table!$A$2:$C$121,3,0)</f>
        <v>4</v>
      </c>
      <c r="O6213" s="13" t="str">
        <f>VLOOKUP(A6213,Table!$U$1:$V$230,2,0)</f>
        <v>Hexagonal</v>
      </c>
      <c r="P6213" s="1"/>
    </row>
    <row r="6214" spans="1:16">
      <c r="A6214" s="12">
        <v>191</v>
      </c>
      <c r="B6214" s="12">
        <v>58756</v>
      </c>
      <c r="C6214" s="12" t="s">
        <v>6943</v>
      </c>
      <c r="D6214" s="12" t="s">
        <v>7023</v>
      </c>
      <c r="E6214" s="17" t="s">
        <v>12339</v>
      </c>
      <c r="F6214" s="25" t="str">
        <f>LEFT(E6214,MIN(FIND({0,1,2,3,4,5,6,7,8,9},ASC(E6214)&amp;1234567890))-1)</f>
        <v>Be</v>
      </c>
      <c r="G6214" s="25">
        <f t="shared" si="194"/>
        <v>2</v>
      </c>
      <c r="H6214" s="25">
        <f>VLOOKUP(F6214,Table!$A$2:$C$121,2,0)</f>
        <v>2</v>
      </c>
      <c r="I6214" s="26">
        <f>VLOOKUP(F6214,Table!$A$2:$C$121,3,0)</f>
        <v>2</v>
      </c>
      <c r="J6214" s="17" t="s">
        <v>377</v>
      </c>
      <c r="K6214" s="25" t="str">
        <f>LEFT(J6214,MIN(FIND({0,1,2,3,4,5,6,7,8,9},ASC(J6214)&amp;1234567890))-1)</f>
        <v>Zr</v>
      </c>
      <c r="L6214" s="25">
        <f t="shared" si="195"/>
        <v>1</v>
      </c>
      <c r="M6214" s="25">
        <f>VLOOKUP(K6214,Table!$A$2:$C$121,2,0)</f>
        <v>4</v>
      </c>
      <c r="N6214" s="26">
        <f>VLOOKUP(K6214,Table!$A$2:$C$121,3,0)</f>
        <v>5</v>
      </c>
      <c r="O6214" s="13" t="str">
        <f>VLOOKUP(A6214,Table!$U$1:$V$230,2,0)</f>
        <v>Hexagonal</v>
      </c>
      <c r="P6214" s="1"/>
    </row>
    <row r="6215" spans="1:16">
      <c r="A6215" s="12">
        <v>191</v>
      </c>
      <c r="B6215" s="12">
        <v>58757</v>
      </c>
      <c r="C6215" s="12" t="s">
        <v>6943</v>
      </c>
      <c r="D6215" s="12" t="s">
        <v>7024</v>
      </c>
      <c r="E6215" s="17" t="s">
        <v>13233</v>
      </c>
      <c r="F6215" s="25" t="str">
        <f>LEFT(E6215,MIN(FIND({0,1,2,3,4,5,6,7,8,9},ASC(E6215)&amp;1234567890))-1)</f>
        <v>Be</v>
      </c>
      <c r="G6215" s="25">
        <f t="shared" si="194"/>
        <v>5</v>
      </c>
      <c r="H6215" s="25">
        <f>VLOOKUP(F6215,Table!$A$2:$C$121,2,0)</f>
        <v>2</v>
      </c>
      <c r="I6215" s="26">
        <f>VLOOKUP(F6215,Table!$A$2:$C$121,3,0)</f>
        <v>2</v>
      </c>
      <c r="J6215" s="17" t="s">
        <v>377</v>
      </c>
      <c r="K6215" s="25" t="str">
        <f>LEFT(J6215,MIN(FIND({0,1,2,3,4,5,6,7,8,9},ASC(J6215)&amp;1234567890))-1)</f>
        <v>Zr</v>
      </c>
      <c r="L6215" s="25">
        <f t="shared" si="195"/>
        <v>1</v>
      </c>
      <c r="M6215" s="25">
        <f>VLOOKUP(K6215,Table!$A$2:$C$121,2,0)</f>
        <v>4</v>
      </c>
      <c r="N6215" s="26">
        <f>VLOOKUP(K6215,Table!$A$2:$C$121,3,0)</f>
        <v>5</v>
      </c>
      <c r="O6215" s="13" t="str">
        <f>VLOOKUP(A6215,Table!$U$1:$V$230,2,0)</f>
        <v>Hexagonal</v>
      </c>
      <c r="P6215" s="1"/>
    </row>
    <row r="6216" spans="1:16">
      <c r="A6216" s="12">
        <v>191</v>
      </c>
      <c r="B6216" s="12">
        <v>58789</v>
      </c>
      <c r="C6216" s="12" t="s">
        <v>6943</v>
      </c>
      <c r="D6216" s="12" t="s">
        <v>7025</v>
      </c>
      <c r="E6216" s="17" t="s">
        <v>13234</v>
      </c>
      <c r="F6216" s="25" t="str">
        <f>LEFT(E6216,MIN(FIND({0,1,2,3,4,5,6,7,8,9},ASC(E6216)&amp;1234567890))-1)</f>
        <v>Bi</v>
      </c>
      <c r="G6216" s="25">
        <f t="shared" si="194"/>
        <v>0.55000000000000004</v>
      </c>
      <c r="H6216" s="25">
        <f>VLOOKUP(F6216,Table!$A$2:$C$121,2,0)</f>
        <v>15</v>
      </c>
      <c r="I6216" s="26">
        <f>VLOOKUP(F6216,Table!$A$2:$C$121,3,0)</f>
        <v>6</v>
      </c>
      <c r="J6216" s="17" t="s">
        <v>13235</v>
      </c>
      <c r="K6216" s="25" t="str">
        <f>LEFT(J6216,MIN(FIND({0,1,2,3,4,5,6,7,8,9},ASC(J6216)&amp;1234567890))-1)</f>
        <v>In</v>
      </c>
      <c r="L6216" s="25">
        <f t="shared" si="195"/>
        <v>0.45</v>
      </c>
      <c r="M6216" s="25">
        <f>VLOOKUP(K6216,Table!$A$2:$C$121,2,0)</f>
        <v>13</v>
      </c>
      <c r="N6216" s="26">
        <f>VLOOKUP(K6216,Table!$A$2:$C$121,3,0)</f>
        <v>5</v>
      </c>
      <c r="O6216" s="13" t="str">
        <f>VLOOKUP(A6216,Table!$U$1:$V$230,2,0)</f>
        <v>Hexagonal</v>
      </c>
      <c r="P6216" s="1"/>
    </row>
    <row r="6217" spans="1:16">
      <c r="A6217" s="12">
        <v>191</v>
      </c>
      <c r="B6217" s="12">
        <v>58864</v>
      </c>
      <c r="C6217" s="12" t="s">
        <v>6943</v>
      </c>
      <c r="D6217" s="12" t="s">
        <v>7026</v>
      </c>
      <c r="E6217" s="17" t="s">
        <v>11456</v>
      </c>
      <c r="F6217" s="25" t="str">
        <f>LEFT(E6217,MIN(FIND({0,1,2,3,4,5,6,7,8,9},ASC(E6217)&amp;1234567890))-1)</f>
        <v>Bi</v>
      </c>
      <c r="G6217" s="25">
        <f t="shared" si="194"/>
        <v>2</v>
      </c>
      <c r="H6217" s="25">
        <f>VLOOKUP(F6217,Table!$A$2:$C$121,2,0)</f>
        <v>15</v>
      </c>
      <c r="I6217" s="26">
        <f>VLOOKUP(F6217,Table!$A$2:$C$121,3,0)</f>
        <v>6</v>
      </c>
      <c r="J6217" s="17" t="s">
        <v>588</v>
      </c>
      <c r="K6217" s="25" t="str">
        <f>LEFT(J6217,MIN(FIND({0,1,2,3,4,5,6,7,8,9},ASC(J6217)&amp;1234567890))-1)</f>
        <v>Tl</v>
      </c>
      <c r="L6217" s="25">
        <f t="shared" si="195"/>
        <v>1</v>
      </c>
      <c r="M6217" s="25">
        <f>VLOOKUP(K6217,Table!$A$2:$C$121,2,0)</f>
        <v>13</v>
      </c>
      <c r="N6217" s="26">
        <f>VLOOKUP(K6217,Table!$A$2:$C$121,3,0)</f>
        <v>6</v>
      </c>
      <c r="O6217" s="13" t="str">
        <f>VLOOKUP(A6217,Table!$U$1:$V$230,2,0)</f>
        <v>Hexagonal</v>
      </c>
      <c r="P6217" s="1"/>
    </row>
    <row r="6218" spans="1:16">
      <c r="A6218" s="12">
        <v>191</v>
      </c>
      <c r="B6218" s="12">
        <v>58872</v>
      </c>
      <c r="C6218" s="12" t="s">
        <v>6943</v>
      </c>
      <c r="D6218" s="12" t="s">
        <v>7027</v>
      </c>
      <c r="E6218" s="17" t="s">
        <v>13236</v>
      </c>
      <c r="F6218" s="25" t="str">
        <f>LEFT(E6218,MIN(FIND({0,1,2,3,4,5,6,7,8,9},ASC(E6218)&amp;1234567890))-1)</f>
        <v>Bk</v>
      </c>
      <c r="G6218" s="25">
        <f t="shared" si="194"/>
        <v>1</v>
      </c>
      <c r="H6218" s="25">
        <f>VLOOKUP(F6218,Table!$A$2:$C$121,2,0)</f>
        <v>3</v>
      </c>
      <c r="I6218" s="26">
        <f>VLOOKUP(F6218,Table!$A$2:$C$121,3,0)</f>
        <v>7</v>
      </c>
      <c r="J6218" s="17" t="s">
        <v>11684</v>
      </c>
      <c r="K6218" s="25" t="str">
        <f>LEFT(J6218,MIN(FIND({0,1,2,3,4,5,6,7,8,9},ASC(J6218)&amp;1234567890))-1)</f>
        <v>Pt</v>
      </c>
      <c r="L6218" s="25">
        <f t="shared" si="195"/>
        <v>5</v>
      </c>
      <c r="M6218" s="25">
        <f>VLOOKUP(K6218,Table!$A$2:$C$121,2,0)</f>
        <v>10</v>
      </c>
      <c r="N6218" s="26">
        <f>VLOOKUP(K6218,Table!$A$2:$C$121,3,0)</f>
        <v>6</v>
      </c>
      <c r="O6218" s="13" t="str">
        <f>VLOOKUP(A6218,Table!$U$1:$V$230,2,0)</f>
        <v>Hexagonal</v>
      </c>
      <c r="P6218" s="1"/>
    </row>
    <row r="6219" spans="1:16">
      <c r="A6219" s="12">
        <v>191</v>
      </c>
      <c r="B6219" s="12">
        <v>58882</v>
      </c>
      <c r="C6219" s="12" t="s">
        <v>6943</v>
      </c>
      <c r="D6219" s="12" t="s">
        <v>7028</v>
      </c>
      <c r="E6219" s="17" t="s">
        <v>330</v>
      </c>
      <c r="F6219" s="25" t="str">
        <f>LEFT(E6219,MIN(FIND({0,1,2,3,4,5,6,7,8,9},ASC(E6219)&amp;1234567890))-1)</f>
        <v>Ca</v>
      </c>
      <c r="G6219" s="25">
        <f t="shared" si="194"/>
        <v>1</v>
      </c>
      <c r="H6219" s="25">
        <f>VLOOKUP(F6219,Table!$A$2:$C$121,2,0)</f>
        <v>2</v>
      </c>
      <c r="I6219" s="26">
        <f>VLOOKUP(F6219,Table!$A$2:$C$121,3,0)</f>
        <v>4</v>
      </c>
      <c r="J6219" s="17" t="s">
        <v>598</v>
      </c>
      <c r="K6219" s="25" t="str">
        <f>LEFT(J6219,MIN(FIND({0,1,2,3,4,5,6,7,8,9},ASC(J6219)&amp;1234567890))-1)</f>
        <v>Cu</v>
      </c>
      <c r="L6219" s="25">
        <f t="shared" si="195"/>
        <v>5</v>
      </c>
      <c r="M6219" s="25">
        <f>VLOOKUP(K6219,Table!$A$2:$C$121,2,0)</f>
        <v>11</v>
      </c>
      <c r="N6219" s="26">
        <f>VLOOKUP(K6219,Table!$A$2:$C$121,3,0)</f>
        <v>4</v>
      </c>
      <c r="O6219" s="13" t="str">
        <f>VLOOKUP(A6219,Table!$U$1:$V$230,2,0)</f>
        <v>Hexagonal</v>
      </c>
      <c r="P6219" s="1"/>
    </row>
    <row r="6220" spans="1:16">
      <c r="A6220" s="12">
        <v>191</v>
      </c>
      <c r="B6220" s="12">
        <v>58890</v>
      </c>
      <c r="C6220" s="12" t="s">
        <v>6943</v>
      </c>
      <c r="D6220" s="12" t="s">
        <v>7029</v>
      </c>
      <c r="E6220" s="17" t="s">
        <v>330</v>
      </c>
      <c r="F6220" s="25" t="str">
        <f>LEFT(E6220,MIN(FIND({0,1,2,3,4,5,6,7,8,9},ASC(E6220)&amp;1234567890))-1)</f>
        <v>Ca</v>
      </c>
      <c r="G6220" s="25">
        <f t="shared" si="194"/>
        <v>1</v>
      </c>
      <c r="H6220" s="25">
        <f>VLOOKUP(F6220,Table!$A$2:$C$121,2,0)</f>
        <v>2</v>
      </c>
      <c r="I6220" s="26">
        <f>VLOOKUP(F6220,Table!$A$2:$C$121,3,0)</f>
        <v>4</v>
      </c>
      <c r="J6220" s="17" t="s">
        <v>11409</v>
      </c>
      <c r="K6220" s="25" t="str">
        <f>LEFT(J6220,MIN(FIND({0,1,2,3,4,5,6,7,8,9},ASC(J6220)&amp;1234567890))-1)</f>
        <v>Ga</v>
      </c>
      <c r="L6220" s="25">
        <f t="shared" si="195"/>
        <v>2</v>
      </c>
      <c r="M6220" s="25">
        <f>VLOOKUP(K6220,Table!$A$2:$C$121,2,0)</f>
        <v>13</v>
      </c>
      <c r="N6220" s="26">
        <f>VLOOKUP(K6220,Table!$A$2:$C$121,3,0)</f>
        <v>4</v>
      </c>
      <c r="O6220" s="13" t="str">
        <f>VLOOKUP(A6220,Table!$U$1:$V$230,2,0)</f>
        <v>Hexagonal</v>
      </c>
      <c r="P6220" s="1"/>
    </row>
    <row r="6221" spans="1:16">
      <c r="A6221" s="12">
        <v>191</v>
      </c>
      <c r="B6221" s="12">
        <v>58901</v>
      </c>
      <c r="C6221" s="12" t="s">
        <v>6943</v>
      </c>
      <c r="D6221" s="12" t="s">
        <v>5960</v>
      </c>
      <c r="E6221" s="17" t="s">
        <v>330</v>
      </c>
      <c r="F6221" s="25" t="str">
        <f>LEFT(E6221,MIN(FIND({0,1,2,3,4,5,6,7,8,9},ASC(E6221)&amp;1234567890))-1)</f>
        <v>Ca</v>
      </c>
      <c r="G6221" s="25">
        <f t="shared" si="194"/>
        <v>1</v>
      </c>
      <c r="H6221" s="25">
        <f>VLOOKUP(F6221,Table!$A$2:$C$121,2,0)</f>
        <v>2</v>
      </c>
      <c r="I6221" s="26">
        <f>VLOOKUP(F6221,Table!$A$2:$C$121,3,0)</f>
        <v>4</v>
      </c>
      <c r="J6221" s="17" t="s">
        <v>11724</v>
      </c>
      <c r="K6221" s="25" t="str">
        <f>LEFT(J6221,MIN(FIND({0,1,2,3,4,5,6,7,8,9},ASC(J6221)&amp;1234567890))-1)</f>
        <v>Hg</v>
      </c>
      <c r="L6221" s="25">
        <f t="shared" si="195"/>
        <v>2</v>
      </c>
      <c r="M6221" s="25">
        <f>VLOOKUP(K6221,Table!$A$2:$C$121,2,0)</f>
        <v>12</v>
      </c>
      <c r="N6221" s="26">
        <f>VLOOKUP(K6221,Table!$A$2:$C$121,3,0)</f>
        <v>6</v>
      </c>
      <c r="O6221" s="13" t="str">
        <f>VLOOKUP(A6221,Table!$U$1:$V$230,2,0)</f>
        <v>Hexagonal</v>
      </c>
      <c r="P6221" s="1"/>
    </row>
    <row r="6222" spans="1:16">
      <c r="A6222" s="12">
        <v>191</v>
      </c>
      <c r="B6222" s="12">
        <v>58916</v>
      </c>
      <c r="C6222" s="12" t="s">
        <v>6943</v>
      </c>
      <c r="D6222" s="12" t="s">
        <v>7030</v>
      </c>
      <c r="E6222" s="17" t="s">
        <v>330</v>
      </c>
      <c r="F6222" s="25" t="str">
        <f>LEFT(E6222,MIN(FIND({0,1,2,3,4,5,6,7,8,9},ASC(E6222)&amp;1234567890))-1)</f>
        <v>Ca</v>
      </c>
      <c r="G6222" s="25">
        <f t="shared" si="194"/>
        <v>1</v>
      </c>
      <c r="H6222" s="25">
        <f>VLOOKUP(F6222,Table!$A$2:$C$121,2,0)</f>
        <v>2</v>
      </c>
      <c r="I6222" s="26">
        <f>VLOOKUP(F6222,Table!$A$2:$C$121,3,0)</f>
        <v>4</v>
      </c>
      <c r="J6222" s="17" t="s">
        <v>592</v>
      </c>
      <c r="K6222" s="25" t="str">
        <f>LEFT(J6222,MIN(FIND({0,1,2,3,4,5,6,7,8,9},ASC(J6222)&amp;1234567890))-1)</f>
        <v>Ni</v>
      </c>
      <c r="L6222" s="25">
        <f t="shared" si="195"/>
        <v>5</v>
      </c>
      <c r="M6222" s="25">
        <f>VLOOKUP(K6222,Table!$A$2:$C$121,2,0)</f>
        <v>10</v>
      </c>
      <c r="N6222" s="26">
        <f>VLOOKUP(K6222,Table!$A$2:$C$121,3,0)</f>
        <v>4</v>
      </c>
      <c r="O6222" s="13" t="str">
        <f>VLOOKUP(A6222,Table!$U$1:$V$230,2,0)</f>
        <v>Hexagonal</v>
      </c>
      <c r="P6222" s="1"/>
    </row>
    <row r="6223" spans="1:16">
      <c r="A6223" s="12">
        <v>191</v>
      </c>
      <c r="B6223" s="12">
        <v>58929</v>
      </c>
      <c r="C6223" s="12" t="s">
        <v>6943</v>
      </c>
      <c r="D6223" s="12" t="s">
        <v>7031</v>
      </c>
      <c r="E6223" s="17" t="s">
        <v>330</v>
      </c>
      <c r="F6223" s="25" t="str">
        <f>LEFT(E6223,MIN(FIND({0,1,2,3,4,5,6,7,8,9},ASC(E6223)&amp;1234567890))-1)</f>
        <v>Ca</v>
      </c>
      <c r="G6223" s="25">
        <f t="shared" si="194"/>
        <v>1</v>
      </c>
      <c r="H6223" s="25">
        <f>VLOOKUP(F6223,Table!$A$2:$C$121,2,0)</f>
        <v>2</v>
      </c>
      <c r="I6223" s="26">
        <f>VLOOKUP(F6223,Table!$A$2:$C$121,3,0)</f>
        <v>4</v>
      </c>
      <c r="J6223" s="17" t="s">
        <v>11684</v>
      </c>
      <c r="K6223" s="25" t="str">
        <f>LEFT(J6223,MIN(FIND({0,1,2,3,4,5,6,7,8,9},ASC(J6223)&amp;1234567890))-1)</f>
        <v>Pt</v>
      </c>
      <c r="L6223" s="25">
        <f t="shared" si="195"/>
        <v>5</v>
      </c>
      <c r="M6223" s="25">
        <f>VLOOKUP(K6223,Table!$A$2:$C$121,2,0)</f>
        <v>10</v>
      </c>
      <c r="N6223" s="26">
        <f>VLOOKUP(K6223,Table!$A$2:$C$121,3,0)</f>
        <v>6</v>
      </c>
      <c r="O6223" s="13" t="str">
        <f>VLOOKUP(A6223,Table!$U$1:$V$230,2,0)</f>
        <v>Hexagonal</v>
      </c>
      <c r="P6223" s="1"/>
    </row>
    <row r="6224" spans="1:16">
      <c r="A6224" s="12">
        <v>191</v>
      </c>
      <c r="B6224" s="12">
        <v>58947</v>
      </c>
      <c r="C6224" s="12" t="s">
        <v>6943</v>
      </c>
      <c r="D6224" s="12" t="s">
        <v>7032</v>
      </c>
      <c r="E6224" s="17" t="s">
        <v>330</v>
      </c>
      <c r="F6224" s="25" t="str">
        <f>LEFT(E6224,MIN(FIND({0,1,2,3,4,5,6,7,8,9},ASC(E6224)&amp;1234567890))-1)</f>
        <v>Ca</v>
      </c>
      <c r="G6224" s="25">
        <f t="shared" si="194"/>
        <v>1</v>
      </c>
      <c r="H6224" s="25">
        <f>VLOOKUP(F6224,Table!$A$2:$C$121,2,0)</f>
        <v>2</v>
      </c>
      <c r="I6224" s="26">
        <f>VLOOKUP(F6224,Table!$A$2:$C$121,3,0)</f>
        <v>4</v>
      </c>
      <c r="J6224" s="17" t="s">
        <v>71</v>
      </c>
      <c r="K6224" s="25" t="str">
        <f>LEFT(J6224,MIN(FIND({0,1,2,3,4,5,6,7,8,9},ASC(J6224)&amp;1234567890))-1)</f>
        <v>Zn</v>
      </c>
      <c r="L6224" s="25">
        <f t="shared" si="195"/>
        <v>5</v>
      </c>
      <c r="M6224" s="25">
        <f>VLOOKUP(K6224,Table!$A$2:$C$121,2,0)</f>
        <v>12</v>
      </c>
      <c r="N6224" s="26">
        <f>VLOOKUP(K6224,Table!$A$2:$C$121,3,0)</f>
        <v>4</v>
      </c>
      <c r="O6224" s="13" t="str">
        <f>VLOOKUP(A6224,Table!$U$1:$V$230,2,0)</f>
        <v>Hexagonal</v>
      </c>
      <c r="P6224" s="1"/>
    </row>
    <row r="6225" spans="1:16">
      <c r="A6225" s="12">
        <v>191</v>
      </c>
      <c r="B6225" s="12">
        <v>58964</v>
      </c>
      <c r="C6225" s="12" t="s">
        <v>6943</v>
      </c>
      <c r="D6225" s="12" t="s">
        <v>5962</v>
      </c>
      <c r="E6225" s="17" t="s">
        <v>11818</v>
      </c>
      <c r="F6225" s="25" t="str">
        <f>LEFT(E6225,MIN(FIND({0,1,2,3,4,5,6,7,8,9},ASC(E6225)&amp;1234567890))-1)</f>
        <v>Cd</v>
      </c>
      <c r="G6225" s="25">
        <f t="shared" si="194"/>
        <v>2</v>
      </c>
      <c r="H6225" s="25">
        <f>VLOOKUP(F6225,Table!$A$2:$C$121,2,0)</f>
        <v>12</v>
      </c>
      <c r="I6225" s="26">
        <f>VLOOKUP(F6225,Table!$A$2:$C$121,3,0)</f>
        <v>5</v>
      </c>
      <c r="J6225" s="17" t="s">
        <v>11333</v>
      </c>
      <c r="K6225" s="25" t="str">
        <f>LEFT(J6225,MIN(FIND({0,1,2,3,4,5,6,7,8,9},ASC(J6225)&amp;1234567890))-1)</f>
        <v>Dy</v>
      </c>
      <c r="L6225" s="25">
        <f t="shared" si="195"/>
        <v>1</v>
      </c>
      <c r="M6225" s="25">
        <f>VLOOKUP(K6225,Table!$A$2:$C$121,2,0)</f>
        <v>3</v>
      </c>
      <c r="N6225" s="26">
        <f>VLOOKUP(K6225,Table!$A$2:$C$121,3,0)</f>
        <v>6</v>
      </c>
      <c r="O6225" s="13" t="str">
        <f>VLOOKUP(A6225,Table!$U$1:$V$230,2,0)</f>
        <v>Hexagonal</v>
      </c>
      <c r="P6225" s="1"/>
    </row>
    <row r="6226" spans="1:16">
      <c r="A6226" s="12">
        <v>191</v>
      </c>
      <c r="B6226" s="12">
        <v>58968</v>
      </c>
      <c r="C6226" s="12" t="s">
        <v>6943</v>
      </c>
      <c r="D6226" s="12" t="s">
        <v>7033</v>
      </c>
      <c r="E6226" s="17" t="s">
        <v>11818</v>
      </c>
      <c r="F6226" s="25" t="str">
        <f>LEFT(E6226,MIN(FIND({0,1,2,3,4,5,6,7,8,9},ASC(E6226)&amp;1234567890))-1)</f>
        <v>Cd</v>
      </c>
      <c r="G6226" s="25">
        <f t="shared" si="194"/>
        <v>2</v>
      </c>
      <c r="H6226" s="25">
        <f>VLOOKUP(F6226,Table!$A$2:$C$121,2,0)</f>
        <v>12</v>
      </c>
      <c r="I6226" s="26">
        <f>VLOOKUP(F6226,Table!$A$2:$C$121,3,0)</f>
        <v>5</v>
      </c>
      <c r="J6226" s="17" t="s">
        <v>11542</v>
      </c>
      <c r="K6226" s="25" t="str">
        <f>LEFT(J6226,MIN(FIND({0,1,2,3,4,5,6,7,8,9},ASC(J6226)&amp;1234567890))-1)</f>
        <v>Er</v>
      </c>
      <c r="L6226" s="25">
        <f t="shared" si="195"/>
        <v>1</v>
      </c>
      <c r="M6226" s="25">
        <f>VLOOKUP(K6226,Table!$A$2:$C$121,2,0)</f>
        <v>3</v>
      </c>
      <c r="N6226" s="26">
        <f>VLOOKUP(K6226,Table!$A$2:$C$121,3,0)</f>
        <v>6</v>
      </c>
      <c r="O6226" s="13" t="str">
        <f>VLOOKUP(A6226,Table!$U$1:$V$230,2,0)</f>
        <v>Hexagonal</v>
      </c>
      <c r="P6226" s="1"/>
    </row>
    <row r="6227" spans="1:16">
      <c r="A6227" s="12">
        <v>191</v>
      </c>
      <c r="B6227" s="12">
        <v>58989</v>
      </c>
      <c r="C6227" s="12" t="s">
        <v>6943</v>
      </c>
      <c r="D6227" s="12" t="s">
        <v>7034</v>
      </c>
      <c r="E6227" s="17" t="s">
        <v>11818</v>
      </c>
      <c r="F6227" s="25" t="str">
        <f>LEFT(E6227,MIN(FIND({0,1,2,3,4,5,6,7,8,9},ASC(E6227)&amp;1234567890))-1)</f>
        <v>Cd</v>
      </c>
      <c r="G6227" s="25">
        <f t="shared" si="194"/>
        <v>2</v>
      </c>
      <c r="H6227" s="25">
        <f>VLOOKUP(F6227,Table!$A$2:$C$121,2,0)</f>
        <v>12</v>
      </c>
      <c r="I6227" s="26">
        <f>VLOOKUP(F6227,Table!$A$2:$C$121,3,0)</f>
        <v>5</v>
      </c>
      <c r="J6227" s="17" t="s">
        <v>587</v>
      </c>
      <c r="K6227" s="25" t="str">
        <f>LEFT(J6227,MIN(FIND({0,1,2,3,4,5,6,7,8,9},ASC(J6227)&amp;1234567890))-1)</f>
        <v>Ho</v>
      </c>
      <c r="L6227" s="25">
        <f t="shared" si="195"/>
        <v>1</v>
      </c>
      <c r="M6227" s="25">
        <f>VLOOKUP(K6227,Table!$A$2:$C$121,2,0)</f>
        <v>3</v>
      </c>
      <c r="N6227" s="26">
        <f>VLOOKUP(K6227,Table!$A$2:$C$121,3,0)</f>
        <v>6</v>
      </c>
      <c r="O6227" s="13" t="str">
        <f>VLOOKUP(A6227,Table!$U$1:$V$230,2,0)</f>
        <v>Hexagonal</v>
      </c>
      <c r="P6227" s="1"/>
    </row>
    <row r="6228" spans="1:16">
      <c r="A6228" s="12">
        <v>191</v>
      </c>
      <c r="B6228" s="12">
        <v>102069</v>
      </c>
      <c r="C6228" s="12" t="s">
        <v>6943</v>
      </c>
      <c r="D6228" s="12" t="s">
        <v>7035</v>
      </c>
      <c r="E6228" s="17" t="s">
        <v>11818</v>
      </c>
      <c r="F6228" s="25" t="str">
        <f>LEFT(E6228,MIN(FIND({0,1,2,3,4,5,6,7,8,9},ASC(E6228)&amp;1234567890))-1)</f>
        <v>Cd</v>
      </c>
      <c r="G6228" s="25">
        <f t="shared" si="194"/>
        <v>2</v>
      </c>
      <c r="H6228" s="25">
        <f>VLOOKUP(F6228,Table!$A$2:$C$121,2,0)</f>
        <v>12</v>
      </c>
      <c r="I6228" s="26">
        <f>VLOOKUP(F6228,Table!$A$2:$C$121,3,0)</f>
        <v>5</v>
      </c>
      <c r="J6228" s="17" t="s">
        <v>11313</v>
      </c>
      <c r="K6228" s="25" t="str">
        <f>LEFT(J6228,MIN(FIND({0,1,2,3,4,5,6,7,8,9},ASC(J6228)&amp;1234567890))-1)</f>
        <v>Tb</v>
      </c>
      <c r="L6228" s="25">
        <f t="shared" si="195"/>
        <v>1</v>
      </c>
      <c r="M6228" s="25">
        <f>VLOOKUP(K6228,Table!$A$2:$C$121,2,0)</f>
        <v>3</v>
      </c>
      <c r="N6228" s="26">
        <f>VLOOKUP(K6228,Table!$A$2:$C$121,3,0)</f>
        <v>6</v>
      </c>
      <c r="O6228" s="13" t="str">
        <f>VLOOKUP(A6228,Table!$U$1:$V$230,2,0)</f>
        <v>Hexagonal</v>
      </c>
      <c r="P6228" s="1"/>
    </row>
    <row r="6229" spans="1:16">
      <c r="A6229" s="12">
        <v>191</v>
      </c>
      <c r="B6229" s="12">
        <v>102095</v>
      </c>
      <c r="C6229" s="12" t="s">
        <v>6943</v>
      </c>
      <c r="D6229" s="12" t="s">
        <v>7036</v>
      </c>
      <c r="E6229" s="17" t="s">
        <v>11331</v>
      </c>
      <c r="F6229" s="25" t="str">
        <f>LEFT(E6229,MIN(FIND({0,1,2,3,4,5,6,7,8,9},ASC(E6229)&amp;1234567890))-1)</f>
        <v>Ce</v>
      </c>
      <c r="G6229" s="25">
        <f t="shared" si="194"/>
        <v>1</v>
      </c>
      <c r="H6229" s="25">
        <f>VLOOKUP(F6229,Table!$A$2:$C$121,2,0)</f>
        <v>3</v>
      </c>
      <c r="I6229" s="26">
        <f>VLOOKUP(F6229,Table!$A$2:$C$121,3,0)</f>
        <v>6</v>
      </c>
      <c r="J6229" s="17" t="s">
        <v>11709</v>
      </c>
      <c r="K6229" s="25" t="str">
        <f>LEFT(J6229,MIN(FIND({0,1,2,3,4,5,6,7,8,9},ASC(J6229)&amp;1234567890))-1)</f>
        <v>Co</v>
      </c>
      <c r="L6229" s="25">
        <f t="shared" si="195"/>
        <v>5</v>
      </c>
      <c r="M6229" s="25">
        <f>VLOOKUP(K6229,Table!$A$2:$C$121,2,0)</f>
        <v>9</v>
      </c>
      <c r="N6229" s="26">
        <f>VLOOKUP(K6229,Table!$A$2:$C$121,3,0)</f>
        <v>4</v>
      </c>
      <c r="O6229" s="13" t="str">
        <f>VLOOKUP(A6229,Table!$U$1:$V$230,2,0)</f>
        <v>Hexagonal</v>
      </c>
      <c r="P6229" s="1"/>
    </row>
    <row r="6230" spans="1:16">
      <c r="A6230" s="12">
        <v>191</v>
      </c>
      <c r="B6230" s="12">
        <v>102097</v>
      </c>
      <c r="C6230" s="12" t="s">
        <v>6943</v>
      </c>
      <c r="D6230" s="12" t="s">
        <v>7037</v>
      </c>
      <c r="E6230" s="17" t="s">
        <v>13237</v>
      </c>
      <c r="F6230" s="25" t="str">
        <f>LEFT(E6230,MIN(FIND({0,1,2,3,4,5,6,7,8,9},ASC(E6230)&amp;1234567890))-1)</f>
        <v>Ce</v>
      </c>
      <c r="G6230" s="25">
        <f t="shared" si="194"/>
        <v>0.91</v>
      </c>
      <c r="H6230" s="25">
        <f>VLOOKUP(F6230,Table!$A$2:$C$121,2,0)</f>
        <v>3</v>
      </c>
      <c r="I6230" s="26">
        <f>VLOOKUP(F6230,Table!$A$2:$C$121,3,0)</f>
        <v>6</v>
      </c>
      <c r="J6230" s="17" t="s">
        <v>13238</v>
      </c>
      <c r="K6230" s="25" t="str">
        <f>LEFT(J6230,MIN(FIND({0,1,2,3,4,5,6,7,8,9},ASC(J6230)&amp;1234567890))-1)</f>
        <v>Co</v>
      </c>
      <c r="L6230" s="25">
        <f t="shared" si="195"/>
        <v>5.36</v>
      </c>
      <c r="M6230" s="25">
        <f>VLOOKUP(K6230,Table!$A$2:$C$121,2,0)</f>
        <v>9</v>
      </c>
      <c r="N6230" s="26">
        <f>VLOOKUP(K6230,Table!$A$2:$C$121,3,0)</f>
        <v>4</v>
      </c>
      <c r="O6230" s="13" t="str">
        <f>VLOOKUP(A6230,Table!$U$1:$V$230,2,0)</f>
        <v>Hexagonal</v>
      </c>
      <c r="P6230" s="1"/>
    </row>
    <row r="6231" spans="1:16">
      <c r="A6231" s="12">
        <v>191</v>
      </c>
      <c r="B6231" s="12">
        <v>102125</v>
      </c>
      <c r="C6231" s="12" t="s">
        <v>6943</v>
      </c>
      <c r="D6231" s="12" t="s">
        <v>7038</v>
      </c>
      <c r="E6231" s="17" t="s">
        <v>11331</v>
      </c>
      <c r="F6231" s="25" t="str">
        <f>LEFT(E6231,MIN(FIND({0,1,2,3,4,5,6,7,8,9},ASC(E6231)&amp;1234567890))-1)</f>
        <v>Ce</v>
      </c>
      <c r="G6231" s="25">
        <f t="shared" si="194"/>
        <v>1</v>
      </c>
      <c r="H6231" s="25">
        <f>VLOOKUP(F6231,Table!$A$2:$C$121,2,0)</f>
        <v>3</v>
      </c>
      <c r="I6231" s="26">
        <f>VLOOKUP(F6231,Table!$A$2:$C$121,3,0)</f>
        <v>6</v>
      </c>
      <c r="J6231" s="17" t="s">
        <v>598</v>
      </c>
      <c r="K6231" s="25" t="str">
        <f>LEFT(J6231,MIN(FIND({0,1,2,3,4,5,6,7,8,9},ASC(J6231)&amp;1234567890))-1)</f>
        <v>Cu</v>
      </c>
      <c r="L6231" s="25">
        <f t="shared" si="195"/>
        <v>5</v>
      </c>
      <c r="M6231" s="25">
        <f>VLOOKUP(K6231,Table!$A$2:$C$121,2,0)</f>
        <v>11</v>
      </c>
      <c r="N6231" s="26">
        <f>VLOOKUP(K6231,Table!$A$2:$C$121,3,0)</f>
        <v>4</v>
      </c>
      <c r="O6231" s="13" t="str">
        <f>VLOOKUP(A6231,Table!$U$1:$V$230,2,0)</f>
        <v>Hexagonal</v>
      </c>
      <c r="P6231" s="1"/>
    </row>
    <row r="6232" spans="1:16">
      <c r="A6232" s="12">
        <v>191</v>
      </c>
      <c r="B6232" s="12">
        <v>102147</v>
      </c>
      <c r="C6232" s="12" t="s">
        <v>6943</v>
      </c>
      <c r="D6232" s="12" t="s">
        <v>7039</v>
      </c>
      <c r="E6232" s="17" t="s">
        <v>11331</v>
      </c>
      <c r="F6232" s="25" t="str">
        <f>LEFT(E6232,MIN(FIND({0,1,2,3,4,5,6,7,8,9},ASC(E6232)&amp;1234567890))-1)</f>
        <v>Ce</v>
      </c>
      <c r="G6232" s="25">
        <f t="shared" si="194"/>
        <v>1</v>
      </c>
      <c r="H6232" s="25">
        <f>VLOOKUP(F6232,Table!$A$2:$C$121,2,0)</f>
        <v>3</v>
      </c>
      <c r="I6232" s="26">
        <f>VLOOKUP(F6232,Table!$A$2:$C$121,3,0)</f>
        <v>6</v>
      </c>
      <c r="J6232" s="17" t="s">
        <v>447</v>
      </c>
      <c r="K6232" s="25" t="str">
        <f>LEFT(J6232,MIN(FIND({0,1,2,3,4,5,6,7,8,9},ASC(J6232)&amp;1234567890))-1)</f>
        <v>Fe</v>
      </c>
      <c r="L6232" s="25">
        <f t="shared" si="195"/>
        <v>5</v>
      </c>
      <c r="M6232" s="25">
        <f>VLOOKUP(K6232,Table!$A$2:$C$121,2,0)</f>
        <v>8</v>
      </c>
      <c r="N6232" s="26">
        <f>VLOOKUP(K6232,Table!$A$2:$C$121,3,0)</f>
        <v>4</v>
      </c>
      <c r="O6232" s="13" t="str">
        <f>VLOOKUP(A6232,Table!$U$1:$V$230,2,0)</f>
        <v>Hexagonal</v>
      </c>
      <c r="P6232" s="1"/>
    </row>
    <row r="6233" spans="1:16">
      <c r="A6233" s="12">
        <v>191</v>
      </c>
      <c r="B6233" s="12">
        <v>102165</v>
      </c>
      <c r="C6233" s="12" t="s">
        <v>6943</v>
      </c>
      <c r="D6233" s="12" t="s">
        <v>7040</v>
      </c>
      <c r="E6233" s="17" t="s">
        <v>11331</v>
      </c>
      <c r="F6233" s="25" t="str">
        <f>LEFT(E6233,MIN(FIND({0,1,2,3,4,5,6,7,8,9},ASC(E6233)&amp;1234567890))-1)</f>
        <v>Ce</v>
      </c>
      <c r="G6233" s="25">
        <f t="shared" si="194"/>
        <v>1</v>
      </c>
      <c r="H6233" s="25">
        <f>VLOOKUP(F6233,Table!$A$2:$C$121,2,0)</f>
        <v>3</v>
      </c>
      <c r="I6233" s="26">
        <f>VLOOKUP(F6233,Table!$A$2:$C$121,3,0)</f>
        <v>6</v>
      </c>
      <c r="J6233" s="17" t="s">
        <v>11409</v>
      </c>
      <c r="K6233" s="25" t="str">
        <f>LEFT(J6233,MIN(FIND({0,1,2,3,4,5,6,7,8,9},ASC(J6233)&amp;1234567890))-1)</f>
        <v>Ga</v>
      </c>
      <c r="L6233" s="25">
        <f t="shared" si="195"/>
        <v>2</v>
      </c>
      <c r="M6233" s="25">
        <f>VLOOKUP(K6233,Table!$A$2:$C$121,2,0)</f>
        <v>13</v>
      </c>
      <c r="N6233" s="26">
        <f>VLOOKUP(K6233,Table!$A$2:$C$121,3,0)</f>
        <v>4</v>
      </c>
      <c r="O6233" s="13" t="str">
        <f>VLOOKUP(A6233,Table!$U$1:$V$230,2,0)</f>
        <v>Hexagonal</v>
      </c>
      <c r="P6233" s="1"/>
    </row>
    <row r="6234" spans="1:16">
      <c r="A6234" s="12">
        <v>191</v>
      </c>
      <c r="B6234" s="12">
        <v>102181</v>
      </c>
      <c r="C6234" s="12" t="s">
        <v>6943</v>
      </c>
      <c r="D6234" s="12" t="s">
        <v>7041</v>
      </c>
      <c r="E6234" s="17" t="s">
        <v>11331</v>
      </c>
      <c r="F6234" s="25" t="str">
        <f>LEFT(E6234,MIN(FIND({0,1,2,3,4,5,6,7,8,9},ASC(E6234)&amp;1234567890))-1)</f>
        <v>Ce</v>
      </c>
      <c r="G6234" s="25">
        <f t="shared" si="194"/>
        <v>1</v>
      </c>
      <c r="H6234" s="25">
        <f>VLOOKUP(F6234,Table!$A$2:$C$121,2,0)</f>
        <v>3</v>
      </c>
      <c r="I6234" s="26">
        <f>VLOOKUP(F6234,Table!$A$2:$C$121,3,0)</f>
        <v>6</v>
      </c>
      <c r="J6234" s="17" t="s">
        <v>11724</v>
      </c>
      <c r="K6234" s="25" t="str">
        <f>LEFT(J6234,MIN(FIND({0,1,2,3,4,5,6,7,8,9},ASC(J6234)&amp;1234567890))-1)</f>
        <v>Hg</v>
      </c>
      <c r="L6234" s="25">
        <f t="shared" si="195"/>
        <v>2</v>
      </c>
      <c r="M6234" s="25">
        <f>VLOOKUP(K6234,Table!$A$2:$C$121,2,0)</f>
        <v>12</v>
      </c>
      <c r="N6234" s="26">
        <f>VLOOKUP(K6234,Table!$A$2:$C$121,3,0)</f>
        <v>6</v>
      </c>
      <c r="O6234" s="13" t="str">
        <f>VLOOKUP(A6234,Table!$U$1:$V$230,2,0)</f>
        <v>Hexagonal</v>
      </c>
      <c r="P6234" s="1"/>
    </row>
    <row r="6235" spans="1:16">
      <c r="A6235" s="12">
        <v>191</v>
      </c>
      <c r="B6235" s="12">
        <v>102195</v>
      </c>
      <c r="C6235" s="12" t="s">
        <v>6943</v>
      </c>
      <c r="D6235" s="12" t="s">
        <v>7042</v>
      </c>
      <c r="E6235" s="17" t="s">
        <v>11331</v>
      </c>
      <c r="F6235" s="25" t="str">
        <f>LEFT(E6235,MIN(FIND({0,1,2,3,4,5,6,7,8,9},ASC(E6235)&amp;1234567890))-1)</f>
        <v>Ce</v>
      </c>
      <c r="G6235" s="25">
        <f t="shared" si="194"/>
        <v>1</v>
      </c>
      <c r="H6235" s="25">
        <f>VLOOKUP(F6235,Table!$A$2:$C$121,2,0)</f>
        <v>3</v>
      </c>
      <c r="I6235" s="26">
        <f>VLOOKUP(F6235,Table!$A$2:$C$121,3,0)</f>
        <v>6</v>
      </c>
      <c r="J6235" s="17" t="s">
        <v>13239</v>
      </c>
      <c r="K6235" s="25" t="str">
        <f>LEFT(J6235,MIN(FIND({0,1,2,3,4,5,6,7,8,9},ASC(J6235)&amp;1234567890))-1)</f>
        <v>Ir</v>
      </c>
      <c r="L6235" s="25">
        <f t="shared" si="195"/>
        <v>5</v>
      </c>
      <c r="M6235" s="25">
        <f>VLOOKUP(K6235,Table!$A$2:$C$121,2,0)</f>
        <v>9</v>
      </c>
      <c r="N6235" s="26">
        <f>VLOOKUP(K6235,Table!$A$2:$C$121,3,0)</f>
        <v>6</v>
      </c>
      <c r="O6235" s="13" t="str">
        <f>VLOOKUP(A6235,Table!$U$1:$V$230,2,0)</f>
        <v>Hexagonal</v>
      </c>
      <c r="P6235" s="1"/>
    </row>
    <row r="6236" spans="1:16">
      <c r="A6236" s="12">
        <v>191</v>
      </c>
      <c r="B6236" s="12">
        <v>102231</v>
      </c>
      <c r="C6236" s="12" t="s">
        <v>6943</v>
      </c>
      <c r="D6236" s="12" t="s">
        <v>7043</v>
      </c>
      <c r="E6236" s="17" t="s">
        <v>11331</v>
      </c>
      <c r="F6236" s="25" t="str">
        <f>LEFT(E6236,MIN(FIND({0,1,2,3,4,5,6,7,8,9},ASC(E6236)&amp;1234567890))-1)</f>
        <v>Ce</v>
      </c>
      <c r="G6236" s="25">
        <f t="shared" si="194"/>
        <v>1</v>
      </c>
      <c r="H6236" s="25">
        <f>VLOOKUP(F6236,Table!$A$2:$C$121,2,0)</f>
        <v>3</v>
      </c>
      <c r="I6236" s="26">
        <f>VLOOKUP(F6236,Table!$A$2:$C$121,3,0)</f>
        <v>6</v>
      </c>
      <c r="J6236" s="17" t="s">
        <v>592</v>
      </c>
      <c r="K6236" s="25" t="str">
        <f>LEFT(J6236,MIN(FIND({0,1,2,3,4,5,6,7,8,9},ASC(J6236)&amp;1234567890))-1)</f>
        <v>Ni</v>
      </c>
      <c r="L6236" s="25">
        <f t="shared" si="195"/>
        <v>5</v>
      </c>
      <c r="M6236" s="25">
        <f>VLOOKUP(K6236,Table!$A$2:$C$121,2,0)</f>
        <v>10</v>
      </c>
      <c r="N6236" s="26">
        <f>VLOOKUP(K6236,Table!$A$2:$C$121,3,0)</f>
        <v>4</v>
      </c>
      <c r="O6236" s="13" t="str">
        <f>VLOOKUP(A6236,Table!$U$1:$V$230,2,0)</f>
        <v>Hexagonal</v>
      </c>
      <c r="P6236" s="1"/>
    </row>
    <row r="6237" spans="1:16">
      <c r="A6237" s="12">
        <v>191</v>
      </c>
      <c r="B6237" s="12">
        <v>102247</v>
      </c>
      <c r="C6237" s="12" t="s">
        <v>6943</v>
      </c>
      <c r="D6237" s="12" t="s">
        <v>7044</v>
      </c>
      <c r="E6237" s="17" t="s">
        <v>11331</v>
      </c>
      <c r="F6237" s="25" t="str">
        <f>LEFT(E6237,MIN(FIND({0,1,2,3,4,5,6,7,8,9},ASC(E6237)&amp;1234567890))-1)</f>
        <v>Ce</v>
      </c>
      <c r="G6237" s="25">
        <f t="shared" si="194"/>
        <v>1</v>
      </c>
      <c r="H6237" s="25">
        <f>VLOOKUP(F6237,Table!$A$2:$C$121,2,0)</f>
        <v>3</v>
      </c>
      <c r="I6237" s="26">
        <f>VLOOKUP(F6237,Table!$A$2:$C$121,3,0)</f>
        <v>6</v>
      </c>
      <c r="J6237" s="17" t="s">
        <v>591</v>
      </c>
      <c r="K6237" s="25" t="str">
        <f>LEFT(J6237,MIN(FIND({0,1,2,3,4,5,6,7,8,9},ASC(J6237)&amp;1234567890))-1)</f>
        <v>Pd</v>
      </c>
      <c r="L6237" s="25">
        <f t="shared" si="195"/>
        <v>5</v>
      </c>
      <c r="M6237" s="25">
        <f>VLOOKUP(K6237,Table!$A$2:$C$121,2,0)</f>
        <v>10</v>
      </c>
      <c r="N6237" s="26">
        <f>VLOOKUP(K6237,Table!$A$2:$C$121,3,0)</f>
        <v>5</v>
      </c>
      <c r="O6237" s="13" t="str">
        <f>VLOOKUP(A6237,Table!$U$1:$V$230,2,0)</f>
        <v>Hexagonal</v>
      </c>
      <c r="P6237" s="1"/>
    </row>
    <row r="6238" spans="1:16">
      <c r="A6238" s="12">
        <v>191</v>
      </c>
      <c r="B6238" s="12">
        <v>102259</v>
      </c>
      <c r="C6238" s="12" t="s">
        <v>6943</v>
      </c>
      <c r="D6238" s="12" t="s">
        <v>7045</v>
      </c>
      <c r="E6238" s="17" t="s">
        <v>11331</v>
      </c>
      <c r="F6238" s="25" t="str">
        <f>LEFT(E6238,MIN(FIND({0,1,2,3,4,5,6,7,8,9},ASC(E6238)&amp;1234567890))-1)</f>
        <v>Ce</v>
      </c>
      <c r="G6238" s="25">
        <f t="shared" si="194"/>
        <v>1</v>
      </c>
      <c r="H6238" s="25">
        <f>VLOOKUP(F6238,Table!$A$2:$C$121,2,0)</f>
        <v>3</v>
      </c>
      <c r="I6238" s="26">
        <f>VLOOKUP(F6238,Table!$A$2:$C$121,3,0)</f>
        <v>6</v>
      </c>
      <c r="J6238" s="17" t="s">
        <v>11684</v>
      </c>
      <c r="K6238" s="25" t="str">
        <f>LEFT(J6238,MIN(FIND({0,1,2,3,4,5,6,7,8,9},ASC(J6238)&amp;1234567890))-1)</f>
        <v>Pt</v>
      </c>
      <c r="L6238" s="25">
        <f t="shared" si="195"/>
        <v>5</v>
      </c>
      <c r="M6238" s="25">
        <f>VLOOKUP(K6238,Table!$A$2:$C$121,2,0)</f>
        <v>10</v>
      </c>
      <c r="N6238" s="26">
        <f>VLOOKUP(K6238,Table!$A$2:$C$121,3,0)</f>
        <v>6</v>
      </c>
      <c r="O6238" s="13" t="str">
        <f>VLOOKUP(A6238,Table!$U$1:$V$230,2,0)</f>
        <v>Hexagonal</v>
      </c>
      <c r="P6238" s="1"/>
    </row>
    <row r="6239" spans="1:16">
      <c r="A6239" s="12">
        <v>191</v>
      </c>
      <c r="B6239" s="12">
        <v>102306</v>
      </c>
      <c r="C6239" s="12" t="s">
        <v>6943</v>
      </c>
      <c r="D6239" s="12" t="s">
        <v>7046</v>
      </c>
      <c r="E6239" s="17" t="s">
        <v>11331</v>
      </c>
      <c r="F6239" s="25" t="str">
        <f>LEFT(E6239,MIN(FIND({0,1,2,3,4,5,6,7,8,9},ASC(E6239)&amp;1234567890))-1)</f>
        <v>Ce</v>
      </c>
      <c r="G6239" s="25">
        <f t="shared" si="194"/>
        <v>1</v>
      </c>
      <c r="H6239" s="25">
        <f>VLOOKUP(F6239,Table!$A$2:$C$121,2,0)</f>
        <v>3</v>
      </c>
      <c r="I6239" s="26">
        <f>VLOOKUP(F6239,Table!$A$2:$C$121,3,0)</f>
        <v>6</v>
      </c>
      <c r="J6239" s="17" t="s">
        <v>71</v>
      </c>
      <c r="K6239" s="25" t="str">
        <f>LEFT(J6239,MIN(FIND({0,1,2,3,4,5,6,7,8,9},ASC(J6239)&amp;1234567890))-1)</f>
        <v>Zn</v>
      </c>
      <c r="L6239" s="25">
        <f t="shared" si="195"/>
        <v>5</v>
      </c>
      <c r="M6239" s="25">
        <f>VLOOKUP(K6239,Table!$A$2:$C$121,2,0)</f>
        <v>12</v>
      </c>
      <c r="N6239" s="26">
        <f>VLOOKUP(K6239,Table!$A$2:$C$121,3,0)</f>
        <v>4</v>
      </c>
      <c r="O6239" s="13" t="str">
        <f>VLOOKUP(A6239,Table!$U$1:$V$230,2,0)</f>
        <v>Hexagonal</v>
      </c>
      <c r="P6239" s="1"/>
    </row>
    <row r="6240" spans="1:16">
      <c r="A6240" s="12">
        <v>191</v>
      </c>
      <c r="B6240" s="12">
        <v>102311</v>
      </c>
      <c r="C6240" s="12" t="s">
        <v>6943</v>
      </c>
      <c r="D6240" s="12" t="s">
        <v>7047</v>
      </c>
      <c r="E6240" s="17" t="s">
        <v>11552</v>
      </c>
      <c r="F6240" s="25" t="str">
        <f>LEFT(E6240,MIN(FIND({0,1,2,3,4,5,6,7,8,9},ASC(E6240)&amp;1234567890))-1)</f>
        <v>Cf</v>
      </c>
      <c r="G6240" s="25">
        <f t="shared" si="194"/>
        <v>1</v>
      </c>
      <c r="H6240" s="25">
        <f>VLOOKUP(F6240,Table!$A$2:$C$121,2,0)</f>
        <v>3</v>
      </c>
      <c r="I6240" s="26">
        <f>VLOOKUP(F6240,Table!$A$2:$C$121,3,0)</f>
        <v>7</v>
      </c>
      <c r="J6240" s="17" t="s">
        <v>11684</v>
      </c>
      <c r="K6240" s="25" t="str">
        <f>LEFT(J6240,MIN(FIND({0,1,2,3,4,5,6,7,8,9},ASC(J6240)&amp;1234567890))-1)</f>
        <v>Pt</v>
      </c>
      <c r="L6240" s="25">
        <f t="shared" si="195"/>
        <v>5</v>
      </c>
      <c r="M6240" s="25">
        <f>VLOOKUP(K6240,Table!$A$2:$C$121,2,0)</f>
        <v>10</v>
      </c>
      <c r="N6240" s="26">
        <f>VLOOKUP(K6240,Table!$A$2:$C$121,3,0)</f>
        <v>6</v>
      </c>
      <c r="O6240" s="13" t="str">
        <f>VLOOKUP(A6240,Table!$U$1:$V$230,2,0)</f>
        <v>Hexagonal</v>
      </c>
      <c r="P6240" s="1"/>
    </row>
    <row r="6241" spans="1:16">
      <c r="A6241" s="12">
        <v>191</v>
      </c>
      <c r="B6241" s="12">
        <v>102315</v>
      </c>
      <c r="C6241" s="12" t="s">
        <v>6943</v>
      </c>
      <c r="D6241" s="12" t="s">
        <v>7048</v>
      </c>
      <c r="E6241" s="17" t="s">
        <v>11947</v>
      </c>
      <c r="F6241" s="25" t="str">
        <f>LEFT(E6241,MIN(FIND({0,1,2,3,4,5,6,7,8,9},ASC(E6241)&amp;1234567890))-1)</f>
        <v>Cm</v>
      </c>
      <c r="G6241" s="25">
        <f t="shared" si="194"/>
        <v>1</v>
      </c>
      <c r="H6241" s="25">
        <f>VLOOKUP(F6241,Table!$A$2:$C$121,2,0)</f>
        <v>3</v>
      </c>
      <c r="I6241" s="26">
        <f>VLOOKUP(F6241,Table!$A$2:$C$121,3,0)</f>
        <v>7</v>
      </c>
      <c r="J6241" s="17" t="s">
        <v>11684</v>
      </c>
      <c r="K6241" s="25" t="str">
        <f>LEFT(J6241,MIN(FIND({0,1,2,3,4,5,6,7,8,9},ASC(J6241)&amp;1234567890))-1)</f>
        <v>Pt</v>
      </c>
      <c r="L6241" s="25">
        <f t="shared" si="195"/>
        <v>5</v>
      </c>
      <c r="M6241" s="25">
        <f>VLOOKUP(K6241,Table!$A$2:$C$121,2,0)</f>
        <v>10</v>
      </c>
      <c r="N6241" s="26">
        <f>VLOOKUP(K6241,Table!$A$2:$C$121,3,0)</f>
        <v>6</v>
      </c>
      <c r="O6241" s="13" t="str">
        <f>VLOOKUP(A6241,Table!$U$1:$V$230,2,0)</f>
        <v>Hexagonal</v>
      </c>
      <c r="P6241" s="1"/>
    </row>
    <row r="6242" spans="1:16">
      <c r="A6242" s="12">
        <v>191</v>
      </c>
      <c r="B6242" s="12">
        <v>102345</v>
      </c>
      <c r="C6242" s="12" t="s">
        <v>6943</v>
      </c>
      <c r="D6242" s="12" t="s">
        <v>7049</v>
      </c>
      <c r="E6242" s="17" t="s">
        <v>11709</v>
      </c>
      <c r="F6242" s="25" t="str">
        <f>LEFT(E6242,MIN(FIND({0,1,2,3,4,5,6,7,8,9},ASC(E6242)&amp;1234567890))-1)</f>
        <v>Co</v>
      </c>
      <c r="G6242" s="25">
        <f t="shared" si="194"/>
        <v>5</v>
      </c>
      <c r="H6242" s="25">
        <f>VLOOKUP(F6242,Table!$A$2:$C$121,2,0)</f>
        <v>9</v>
      </c>
      <c r="I6242" s="26">
        <f>VLOOKUP(F6242,Table!$A$2:$C$121,3,0)</f>
        <v>4</v>
      </c>
      <c r="J6242" s="17" t="s">
        <v>11333</v>
      </c>
      <c r="K6242" s="25" t="str">
        <f>LEFT(J6242,MIN(FIND({0,1,2,3,4,5,6,7,8,9},ASC(J6242)&amp;1234567890))-1)</f>
        <v>Dy</v>
      </c>
      <c r="L6242" s="25">
        <f t="shared" si="195"/>
        <v>1</v>
      </c>
      <c r="M6242" s="25">
        <f>VLOOKUP(K6242,Table!$A$2:$C$121,2,0)</f>
        <v>3</v>
      </c>
      <c r="N6242" s="26">
        <f>VLOOKUP(K6242,Table!$A$2:$C$121,3,0)</f>
        <v>6</v>
      </c>
      <c r="O6242" s="13" t="str">
        <f>VLOOKUP(A6242,Table!$U$1:$V$230,2,0)</f>
        <v>Hexagonal</v>
      </c>
      <c r="P6242" s="1"/>
    </row>
    <row r="6243" spans="1:16">
      <c r="A6243" s="12">
        <v>191</v>
      </c>
      <c r="B6243" s="12">
        <v>102364</v>
      </c>
      <c r="C6243" s="12" t="s">
        <v>6943</v>
      </c>
      <c r="D6243" s="12" t="s">
        <v>7050</v>
      </c>
      <c r="E6243" s="17" t="s">
        <v>11709</v>
      </c>
      <c r="F6243" s="25" t="str">
        <f>LEFT(E6243,MIN(FIND({0,1,2,3,4,5,6,7,8,9},ASC(E6243)&amp;1234567890))-1)</f>
        <v>Co</v>
      </c>
      <c r="G6243" s="25">
        <f t="shared" si="194"/>
        <v>5</v>
      </c>
      <c r="H6243" s="25">
        <f>VLOOKUP(F6243,Table!$A$2:$C$121,2,0)</f>
        <v>9</v>
      </c>
      <c r="I6243" s="26">
        <f>VLOOKUP(F6243,Table!$A$2:$C$121,3,0)</f>
        <v>4</v>
      </c>
      <c r="J6243" s="17" t="s">
        <v>11542</v>
      </c>
      <c r="K6243" s="25" t="str">
        <f>LEFT(J6243,MIN(FIND({0,1,2,3,4,5,6,7,8,9},ASC(J6243)&amp;1234567890))-1)</f>
        <v>Er</v>
      </c>
      <c r="L6243" s="25">
        <f t="shared" si="195"/>
        <v>1</v>
      </c>
      <c r="M6243" s="25">
        <f>VLOOKUP(K6243,Table!$A$2:$C$121,2,0)</f>
        <v>3</v>
      </c>
      <c r="N6243" s="26">
        <f>VLOOKUP(K6243,Table!$A$2:$C$121,3,0)</f>
        <v>6</v>
      </c>
      <c r="O6243" s="13" t="str">
        <f>VLOOKUP(A6243,Table!$U$1:$V$230,2,0)</f>
        <v>Hexagonal</v>
      </c>
      <c r="P6243" s="1"/>
    </row>
    <row r="6244" spans="1:16">
      <c r="A6244" s="12">
        <v>191</v>
      </c>
      <c r="B6244" s="12">
        <v>15444</v>
      </c>
      <c r="C6244" s="12" t="s">
        <v>6943</v>
      </c>
      <c r="D6244" s="12" t="s">
        <v>7051</v>
      </c>
      <c r="E6244" s="17" t="s">
        <v>35</v>
      </c>
      <c r="F6244" s="25" t="str">
        <f>LEFT(E6244,MIN(FIND({0,1,2,3,4,5,6,7,8,9},ASC(E6244)&amp;1234567890))-1)</f>
        <v>Au</v>
      </c>
      <c r="G6244" s="25">
        <f t="shared" si="194"/>
        <v>2</v>
      </c>
      <c r="H6244" s="25">
        <f>VLOOKUP(F6244,Table!$A$2:$C$121,2,0)</f>
        <v>11</v>
      </c>
      <c r="I6244" s="26">
        <f>VLOOKUP(F6244,Table!$A$2:$C$121,3,0)</f>
        <v>6</v>
      </c>
      <c r="J6244" s="17" t="s">
        <v>11363</v>
      </c>
      <c r="K6244" s="25" t="str">
        <f>LEFT(J6244,MIN(FIND({0,1,2,3,4,5,6,7,8,9},ASC(J6244)&amp;1234567890))-1)</f>
        <v>Th</v>
      </c>
      <c r="L6244" s="25">
        <f t="shared" si="195"/>
        <v>1</v>
      </c>
      <c r="M6244" s="25">
        <f>VLOOKUP(K6244,Table!$A$2:$C$121,2,0)</f>
        <v>3</v>
      </c>
      <c r="N6244" s="26">
        <f>VLOOKUP(K6244,Table!$A$2:$C$121,3,0)</f>
        <v>7</v>
      </c>
      <c r="O6244" s="13" t="str">
        <f>VLOOKUP(A6244,Table!$U$1:$V$230,2,0)</f>
        <v>Hexagonal</v>
      </c>
      <c r="P6244" s="1"/>
    </row>
    <row r="6245" spans="1:16">
      <c r="A6245" s="12">
        <v>191</v>
      </c>
      <c r="B6245" s="12">
        <v>44491</v>
      </c>
      <c r="C6245" s="12" t="s">
        <v>6943</v>
      </c>
      <c r="D6245" s="12" t="s">
        <v>7052</v>
      </c>
      <c r="E6245" s="17" t="s">
        <v>11874</v>
      </c>
      <c r="F6245" s="25" t="str">
        <f>LEFT(E6245,MIN(FIND({0,1,2,3,4,5,6,7,8,9},ASC(E6245)&amp;1234567890))-1)</f>
        <v>Sc</v>
      </c>
      <c r="G6245" s="25">
        <f t="shared" si="194"/>
        <v>1</v>
      </c>
      <c r="H6245" s="25">
        <f>VLOOKUP(F6245,Table!$A$2:$C$121,2,0)</f>
        <v>3</v>
      </c>
      <c r="I6245" s="26">
        <f>VLOOKUP(F6245,Table!$A$2:$C$121,3,0)</f>
        <v>4</v>
      </c>
      <c r="J6245" s="17" t="s">
        <v>11624</v>
      </c>
      <c r="K6245" s="25" t="str">
        <f>LEFT(J6245,MIN(FIND({0,1,2,3,4,5,6,7,8,9},ASC(J6245)&amp;1234567890))-1)</f>
        <v>B</v>
      </c>
      <c r="L6245" s="25">
        <f t="shared" si="195"/>
        <v>2</v>
      </c>
      <c r="M6245" s="25">
        <f>VLOOKUP(K6245,Table!$A$2:$C$121,2,0)</f>
        <v>13</v>
      </c>
      <c r="N6245" s="26">
        <f>VLOOKUP(K6245,Table!$A$2:$C$121,3,0)</f>
        <v>2</v>
      </c>
      <c r="O6245" s="13" t="str">
        <f>VLOOKUP(A6245,Table!$U$1:$V$230,2,0)</f>
        <v>Hexagonal</v>
      </c>
      <c r="P6245" s="1"/>
    </row>
    <row r="6246" spans="1:16">
      <c r="A6246" s="12">
        <v>191</v>
      </c>
      <c r="B6246" s="12">
        <v>102466</v>
      </c>
      <c r="C6246" s="12" t="s">
        <v>6943</v>
      </c>
      <c r="D6246" s="12" t="s">
        <v>7053</v>
      </c>
      <c r="E6246" s="17" t="s">
        <v>11709</v>
      </c>
      <c r="F6246" s="25" t="str">
        <f>LEFT(E6246,MIN(FIND({0,1,2,3,4,5,6,7,8,9},ASC(E6246)&amp;1234567890))-1)</f>
        <v>Co</v>
      </c>
      <c r="G6246" s="25">
        <f t="shared" si="194"/>
        <v>5</v>
      </c>
      <c r="H6246" s="25">
        <f>VLOOKUP(F6246,Table!$A$2:$C$121,2,0)</f>
        <v>9</v>
      </c>
      <c r="I6246" s="26">
        <f>VLOOKUP(F6246,Table!$A$2:$C$121,3,0)</f>
        <v>4</v>
      </c>
      <c r="J6246" s="17" t="s">
        <v>11306</v>
      </c>
      <c r="K6246" s="25" t="str">
        <f>LEFT(J6246,MIN(FIND({0,1,2,3,4,5,6,7,8,9},ASC(J6246)&amp;1234567890))-1)</f>
        <v>Gd</v>
      </c>
      <c r="L6246" s="25">
        <f t="shared" si="195"/>
        <v>1</v>
      </c>
      <c r="M6246" s="25">
        <f>VLOOKUP(K6246,Table!$A$2:$C$121,2,0)</f>
        <v>3</v>
      </c>
      <c r="N6246" s="26">
        <f>VLOOKUP(K6246,Table!$A$2:$C$121,3,0)</f>
        <v>6</v>
      </c>
      <c r="O6246" s="13" t="str">
        <f>VLOOKUP(A6246,Table!$U$1:$V$230,2,0)</f>
        <v>Hexagonal</v>
      </c>
      <c r="P6246" s="1"/>
    </row>
    <row r="6247" spans="1:16">
      <c r="A6247" s="12">
        <v>191</v>
      </c>
      <c r="B6247" s="12">
        <v>102468</v>
      </c>
      <c r="C6247" s="12" t="s">
        <v>6943</v>
      </c>
      <c r="D6247" s="12" t="s">
        <v>7054</v>
      </c>
      <c r="E6247" s="17" t="s">
        <v>13240</v>
      </c>
      <c r="F6247" s="25" t="str">
        <f>LEFT(E6247,MIN(FIND({0,1,2,3,4,5,6,7,8,9},ASC(E6247)&amp;1234567890))-1)</f>
        <v>Co</v>
      </c>
      <c r="G6247" s="25">
        <f t="shared" si="194"/>
        <v>5.67</v>
      </c>
      <c r="H6247" s="25">
        <f>VLOOKUP(F6247,Table!$A$2:$C$121,2,0)</f>
        <v>9</v>
      </c>
      <c r="I6247" s="26">
        <f>VLOOKUP(F6247,Table!$A$2:$C$121,3,0)</f>
        <v>4</v>
      </c>
      <c r="J6247" s="17" t="s">
        <v>13241</v>
      </c>
      <c r="K6247" s="25" t="str">
        <f>LEFT(J6247,MIN(FIND({0,1,2,3,4,5,6,7,8,9},ASC(J6247)&amp;1234567890))-1)</f>
        <v>Gd</v>
      </c>
      <c r="L6247" s="25">
        <f t="shared" si="195"/>
        <v>0.67</v>
      </c>
      <c r="M6247" s="25">
        <f>VLOOKUP(K6247,Table!$A$2:$C$121,2,0)</f>
        <v>3</v>
      </c>
      <c r="N6247" s="26">
        <f>VLOOKUP(K6247,Table!$A$2:$C$121,3,0)</f>
        <v>6</v>
      </c>
      <c r="O6247" s="13" t="str">
        <f>VLOOKUP(A6247,Table!$U$1:$V$230,2,0)</f>
        <v>Hexagonal</v>
      </c>
      <c r="P6247" s="1"/>
    </row>
    <row r="6248" spans="1:16">
      <c r="A6248" s="12">
        <v>191</v>
      </c>
      <c r="B6248" s="12">
        <v>102488</v>
      </c>
      <c r="C6248" s="12" t="s">
        <v>6943</v>
      </c>
      <c r="D6248" s="12" t="s">
        <v>7055</v>
      </c>
      <c r="E6248" s="17" t="s">
        <v>11709</v>
      </c>
      <c r="F6248" s="25" t="str">
        <f>LEFT(E6248,MIN(FIND({0,1,2,3,4,5,6,7,8,9},ASC(E6248)&amp;1234567890))-1)</f>
        <v>Co</v>
      </c>
      <c r="G6248" s="25">
        <f t="shared" si="194"/>
        <v>5</v>
      </c>
      <c r="H6248" s="25">
        <f>VLOOKUP(F6248,Table!$A$2:$C$121,2,0)</f>
        <v>9</v>
      </c>
      <c r="I6248" s="26">
        <f>VLOOKUP(F6248,Table!$A$2:$C$121,3,0)</f>
        <v>4</v>
      </c>
      <c r="J6248" s="17" t="s">
        <v>587</v>
      </c>
      <c r="K6248" s="25" t="str">
        <f>LEFT(J6248,MIN(FIND({0,1,2,3,4,5,6,7,8,9},ASC(J6248)&amp;1234567890))-1)</f>
        <v>Ho</v>
      </c>
      <c r="L6248" s="25">
        <f t="shared" si="195"/>
        <v>1</v>
      </c>
      <c r="M6248" s="25">
        <f>VLOOKUP(K6248,Table!$A$2:$C$121,2,0)</f>
        <v>3</v>
      </c>
      <c r="N6248" s="26">
        <f>VLOOKUP(K6248,Table!$A$2:$C$121,3,0)</f>
        <v>6</v>
      </c>
      <c r="O6248" s="13" t="str">
        <f>VLOOKUP(A6248,Table!$U$1:$V$230,2,0)</f>
        <v>Hexagonal</v>
      </c>
      <c r="P6248" s="1"/>
    </row>
    <row r="6249" spans="1:16">
      <c r="A6249" s="12">
        <v>191</v>
      </c>
      <c r="B6249" s="12">
        <v>102489</v>
      </c>
      <c r="C6249" s="12" t="s">
        <v>6943</v>
      </c>
      <c r="D6249" s="12" t="s">
        <v>7056</v>
      </c>
      <c r="E6249" s="17" t="s">
        <v>13242</v>
      </c>
      <c r="F6249" s="25" t="str">
        <f>LEFT(E6249,MIN(FIND({0,1,2,3,4,5,6,7,8,9},ASC(E6249)&amp;1234567890))-1)</f>
        <v>Co</v>
      </c>
      <c r="G6249" s="25">
        <f t="shared" si="194"/>
        <v>5.5</v>
      </c>
      <c r="H6249" s="25">
        <f>VLOOKUP(F6249,Table!$A$2:$C$121,2,0)</f>
        <v>9</v>
      </c>
      <c r="I6249" s="26">
        <f>VLOOKUP(F6249,Table!$A$2:$C$121,3,0)</f>
        <v>4</v>
      </c>
      <c r="J6249" s="17" t="s">
        <v>13243</v>
      </c>
      <c r="K6249" s="25" t="str">
        <f>LEFT(J6249,MIN(FIND({0,1,2,3,4,5,6,7,8,9},ASC(J6249)&amp;1234567890))-1)</f>
        <v>Ho</v>
      </c>
      <c r="L6249" s="25">
        <f t="shared" si="195"/>
        <v>0.75</v>
      </c>
      <c r="M6249" s="25">
        <f>VLOOKUP(K6249,Table!$A$2:$C$121,2,0)</f>
        <v>3</v>
      </c>
      <c r="N6249" s="26">
        <f>VLOOKUP(K6249,Table!$A$2:$C$121,3,0)</f>
        <v>6</v>
      </c>
      <c r="O6249" s="13" t="str">
        <f>VLOOKUP(A6249,Table!$U$1:$V$230,2,0)</f>
        <v>Hexagonal</v>
      </c>
      <c r="P6249" s="1"/>
    </row>
    <row r="6250" spans="1:16">
      <c r="A6250" s="12">
        <v>191</v>
      </c>
      <c r="B6250" s="12">
        <v>102512</v>
      </c>
      <c r="C6250" s="12" t="s">
        <v>6943</v>
      </c>
      <c r="D6250" s="12" t="s">
        <v>7057</v>
      </c>
      <c r="E6250" s="17" t="s">
        <v>11709</v>
      </c>
      <c r="F6250" s="25" t="str">
        <f>LEFT(E6250,MIN(FIND({0,1,2,3,4,5,6,7,8,9},ASC(E6250)&amp;1234567890))-1)</f>
        <v>Co</v>
      </c>
      <c r="G6250" s="25">
        <f t="shared" si="194"/>
        <v>5</v>
      </c>
      <c r="H6250" s="25">
        <f>VLOOKUP(F6250,Table!$A$2:$C$121,2,0)</f>
        <v>9</v>
      </c>
      <c r="I6250" s="26">
        <f>VLOOKUP(F6250,Table!$A$2:$C$121,3,0)</f>
        <v>4</v>
      </c>
      <c r="J6250" s="17" t="s">
        <v>46</v>
      </c>
      <c r="K6250" s="25" t="str">
        <f>LEFT(J6250,MIN(FIND({0,1,2,3,4,5,6,7,8,9},ASC(J6250)&amp;1234567890))-1)</f>
        <v>La</v>
      </c>
      <c r="L6250" s="25">
        <f t="shared" si="195"/>
        <v>1</v>
      </c>
      <c r="M6250" s="25">
        <f>VLOOKUP(K6250,Table!$A$2:$C$121,2,0)</f>
        <v>3</v>
      </c>
      <c r="N6250" s="26">
        <f>VLOOKUP(K6250,Table!$A$2:$C$121,3,0)</f>
        <v>6</v>
      </c>
      <c r="O6250" s="13" t="str">
        <f>VLOOKUP(A6250,Table!$U$1:$V$230,2,0)</f>
        <v>Hexagonal</v>
      </c>
      <c r="P6250" s="1"/>
    </row>
    <row r="6251" spans="1:16">
      <c r="A6251" s="12">
        <v>191</v>
      </c>
      <c r="B6251" s="12">
        <v>102559</v>
      </c>
      <c r="C6251" s="12" t="s">
        <v>6943</v>
      </c>
      <c r="D6251" s="12" t="s">
        <v>7058</v>
      </c>
      <c r="E6251" s="17" t="s">
        <v>11709</v>
      </c>
      <c r="F6251" s="25" t="str">
        <f>LEFT(E6251,MIN(FIND({0,1,2,3,4,5,6,7,8,9},ASC(E6251)&amp;1234567890))-1)</f>
        <v>Co</v>
      </c>
      <c r="G6251" s="25">
        <f t="shared" si="194"/>
        <v>5</v>
      </c>
      <c r="H6251" s="25">
        <f>VLOOKUP(F6251,Table!$A$2:$C$121,2,0)</f>
        <v>9</v>
      </c>
      <c r="I6251" s="26">
        <f>VLOOKUP(F6251,Table!$A$2:$C$121,3,0)</f>
        <v>4</v>
      </c>
      <c r="J6251" s="17" t="s">
        <v>615</v>
      </c>
      <c r="K6251" s="25" t="str">
        <f>LEFT(J6251,MIN(FIND({0,1,2,3,4,5,6,7,8,9},ASC(J6251)&amp;1234567890))-1)</f>
        <v>Nd</v>
      </c>
      <c r="L6251" s="25">
        <f t="shared" si="195"/>
        <v>1</v>
      </c>
      <c r="M6251" s="25">
        <f>VLOOKUP(K6251,Table!$A$2:$C$121,2,0)</f>
        <v>3</v>
      </c>
      <c r="N6251" s="26">
        <f>VLOOKUP(K6251,Table!$A$2:$C$121,3,0)</f>
        <v>6</v>
      </c>
      <c r="O6251" s="13" t="str">
        <f>VLOOKUP(A6251,Table!$U$1:$V$230,2,0)</f>
        <v>Hexagonal</v>
      </c>
      <c r="P6251" s="1"/>
    </row>
    <row r="6252" spans="1:16">
      <c r="A6252" s="12">
        <v>191</v>
      </c>
      <c r="B6252" s="12">
        <v>102614</v>
      </c>
      <c r="C6252" s="12" t="s">
        <v>6943</v>
      </c>
      <c r="D6252" s="12" t="s">
        <v>7059</v>
      </c>
      <c r="E6252" s="17" t="s">
        <v>11709</v>
      </c>
      <c r="F6252" s="25" t="str">
        <f>LEFT(E6252,MIN(FIND({0,1,2,3,4,5,6,7,8,9},ASC(E6252)&amp;1234567890))-1)</f>
        <v>Co</v>
      </c>
      <c r="G6252" s="25">
        <f t="shared" si="194"/>
        <v>5</v>
      </c>
      <c r="H6252" s="25">
        <f>VLOOKUP(F6252,Table!$A$2:$C$121,2,0)</f>
        <v>9</v>
      </c>
      <c r="I6252" s="26">
        <f>VLOOKUP(F6252,Table!$A$2:$C$121,3,0)</f>
        <v>4</v>
      </c>
      <c r="J6252" s="17" t="s">
        <v>11332</v>
      </c>
      <c r="K6252" s="25" t="str">
        <f>LEFT(J6252,MIN(FIND({0,1,2,3,4,5,6,7,8,9},ASC(J6252)&amp;1234567890))-1)</f>
        <v>Pr</v>
      </c>
      <c r="L6252" s="25">
        <f t="shared" si="195"/>
        <v>1</v>
      </c>
      <c r="M6252" s="25">
        <f>VLOOKUP(K6252,Table!$A$2:$C$121,2,0)</f>
        <v>3</v>
      </c>
      <c r="N6252" s="26">
        <f>VLOOKUP(K6252,Table!$A$2:$C$121,3,0)</f>
        <v>6</v>
      </c>
      <c r="O6252" s="13" t="str">
        <f>VLOOKUP(A6252,Table!$U$1:$V$230,2,0)</f>
        <v>Hexagonal</v>
      </c>
      <c r="P6252" s="1"/>
    </row>
    <row r="6253" spans="1:16">
      <c r="A6253" s="12">
        <v>191</v>
      </c>
      <c r="B6253" s="12">
        <v>102667</v>
      </c>
      <c r="C6253" s="12" t="s">
        <v>6943</v>
      </c>
      <c r="D6253" s="12" t="s">
        <v>7060</v>
      </c>
      <c r="E6253" s="17" t="s">
        <v>11709</v>
      </c>
      <c r="F6253" s="25" t="str">
        <f>LEFT(E6253,MIN(FIND({0,1,2,3,4,5,6,7,8,9},ASC(E6253)&amp;1234567890))-1)</f>
        <v>Co</v>
      </c>
      <c r="G6253" s="25">
        <f t="shared" si="194"/>
        <v>5</v>
      </c>
      <c r="H6253" s="25">
        <f>VLOOKUP(F6253,Table!$A$2:$C$121,2,0)</f>
        <v>9</v>
      </c>
      <c r="I6253" s="26">
        <f>VLOOKUP(F6253,Table!$A$2:$C$121,3,0)</f>
        <v>4</v>
      </c>
      <c r="J6253" s="17" t="s">
        <v>590</v>
      </c>
      <c r="K6253" s="25" t="str">
        <f>LEFT(J6253,MIN(FIND({0,1,2,3,4,5,6,7,8,9},ASC(J6253)&amp;1234567890))-1)</f>
        <v>Sm</v>
      </c>
      <c r="L6253" s="25">
        <f t="shared" si="195"/>
        <v>1</v>
      </c>
      <c r="M6253" s="25">
        <f>VLOOKUP(K6253,Table!$A$2:$C$121,2,0)</f>
        <v>3</v>
      </c>
      <c r="N6253" s="26">
        <f>VLOOKUP(K6253,Table!$A$2:$C$121,3,0)</f>
        <v>6</v>
      </c>
      <c r="O6253" s="13" t="str">
        <f>VLOOKUP(A6253,Table!$U$1:$V$230,2,0)</f>
        <v>Hexagonal</v>
      </c>
      <c r="P6253" s="1"/>
    </row>
    <row r="6254" spans="1:16">
      <c r="A6254" s="12">
        <v>191</v>
      </c>
      <c r="B6254" s="12">
        <v>102671</v>
      </c>
      <c r="C6254" s="12" t="s">
        <v>6943</v>
      </c>
      <c r="D6254" s="12" t="s">
        <v>7061</v>
      </c>
      <c r="E6254" s="17" t="s">
        <v>76</v>
      </c>
      <c r="F6254" s="25" t="str">
        <f>LEFT(E6254,MIN(FIND({0,1,2,3,4,5,6,7,8,9},ASC(E6254)&amp;1234567890))-1)</f>
        <v>Co</v>
      </c>
      <c r="G6254" s="25">
        <f t="shared" si="194"/>
        <v>1</v>
      </c>
      <c r="H6254" s="25">
        <f>VLOOKUP(F6254,Table!$A$2:$C$121,2,0)</f>
        <v>9</v>
      </c>
      <c r="I6254" s="26">
        <f>VLOOKUP(F6254,Table!$A$2:$C$121,3,0)</f>
        <v>4</v>
      </c>
      <c r="J6254" s="17" t="s">
        <v>11291</v>
      </c>
      <c r="K6254" s="25" t="str">
        <f>LEFT(J6254,MIN(FIND({0,1,2,3,4,5,6,7,8,9},ASC(J6254)&amp;1234567890))-1)</f>
        <v>Sn</v>
      </c>
      <c r="L6254" s="25">
        <f t="shared" si="195"/>
        <v>1</v>
      </c>
      <c r="M6254" s="25">
        <f>VLOOKUP(K6254,Table!$A$2:$C$121,2,0)</f>
        <v>14</v>
      </c>
      <c r="N6254" s="26">
        <f>VLOOKUP(K6254,Table!$A$2:$C$121,3,0)</f>
        <v>5</v>
      </c>
      <c r="O6254" s="13" t="str">
        <f>VLOOKUP(A6254,Table!$U$1:$V$230,2,0)</f>
        <v>Hexagonal</v>
      </c>
      <c r="P6254" s="1"/>
    </row>
    <row r="6255" spans="1:16">
      <c r="A6255" s="12">
        <v>191</v>
      </c>
      <c r="B6255" s="12">
        <v>102696</v>
      </c>
      <c r="C6255" s="12" t="s">
        <v>6943</v>
      </c>
      <c r="D6255" s="12" t="s">
        <v>7062</v>
      </c>
      <c r="E6255" s="17" t="s">
        <v>11709</v>
      </c>
      <c r="F6255" s="25" t="str">
        <f>LEFT(E6255,MIN(FIND({0,1,2,3,4,5,6,7,8,9},ASC(E6255)&amp;1234567890))-1)</f>
        <v>Co</v>
      </c>
      <c r="G6255" s="25">
        <f t="shared" si="194"/>
        <v>5</v>
      </c>
      <c r="H6255" s="25">
        <f>VLOOKUP(F6255,Table!$A$2:$C$121,2,0)</f>
        <v>9</v>
      </c>
      <c r="I6255" s="26">
        <f>VLOOKUP(F6255,Table!$A$2:$C$121,3,0)</f>
        <v>4</v>
      </c>
      <c r="J6255" s="17" t="s">
        <v>11313</v>
      </c>
      <c r="K6255" s="25" t="str">
        <f>LEFT(J6255,MIN(FIND({0,1,2,3,4,5,6,7,8,9},ASC(J6255)&amp;1234567890))-1)</f>
        <v>Tb</v>
      </c>
      <c r="L6255" s="25">
        <f t="shared" si="195"/>
        <v>1</v>
      </c>
      <c r="M6255" s="25">
        <f>VLOOKUP(K6255,Table!$A$2:$C$121,2,0)</f>
        <v>3</v>
      </c>
      <c r="N6255" s="26">
        <f>VLOOKUP(K6255,Table!$A$2:$C$121,3,0)</f>
        <v>6</v>
      </c>
      <c r="O6255" s="13" t="str">
        <f>VLOOKUP(A6255,Table!$U$1:$V$230,2,0)</f>
        <v>Hexagonal</v>
      </c>
      <c r="P6255" s="1"/>
    </row>
    <row r="6256" spans="1:16">
      <c r="A6256" s="12">
        <v>191</v>
      </c>
      <c r="B6256" s="12">
        <v>102701</v>
      </c>
      <c r="C6256" s="12" t="s">
        <v>6943</v>
      </c>
      <c r="D6256" s="12" t="s">
        <v>7063</v>
      </c>
      <c r="E6256" s="17" t="s">
        <v>11709</v>
      </c>
      <c r="F6256" s="25" t="str">
        <f>LEFT(E6256,MIN(FIND({0,1,2,3,4,5,6,7,8,9},ASC(E6256)&amp;1234567890))-1)</f>
        <v>Co</v>
      </c>
      <c r="G6256" s="25">
        <f t="shared" si="194"/>
        <v>5</v>
      </c>
      <c r="H6256" s="25">
        <f>VLOOKUP(F6256,Table!$A$2:$C$121,2,0)</f>
        <v>9</v>
      </c>
      <c r="I6256" s="26">
        <f>VLOOKUP(F6256,Table!$A$2:$C$121,3,0)</f>
        <v>4</v>
      </c>
      <c r="J6256" s="17" t="s">
        <v>11363</v>
      </c>
      <c r="K6256" s="25" t="str">
        <f>LEFT(J6256,MIN(FIND({0,1,2,3,4,5,6,7,8,9},ASC(J6256)&amp;1234567890))-1)</f>
        <v>Th</v>
      </c>
      <c r="L6256" s="25">
        <f t="shared" si="195"/>
        <v>1</v>
      </c>
      <c r="M6256" s="25">
        <f>VLOOKUP(K6256,Table!$A$2:$C$121,2,0)</f>
        <v>3</v>
      </c>
      <c r="N6256" s="26">
        <f>VLOOKUP(K6256,Table!$A$2:$C$121,3,0)</f>
        <v>7</v>
      </c>
      <c r="O6256" s="13" t="str">
        <f>VLOOKUP(A6256,Table!$U$1:$V$230,2,0)</f>
        <v>Hexagonal</v>
      </c>
      <c r="P6256" s="1"/>
    </row>
    <row r="6257" spans="1:16">
      <c r="A6257" s="12">
        <v>191</v>
      </c>
      <c r="B6257" s="12">
        <v>102731</v>
      </c>
      <c r="C6257" s="12" t="s">
        <v>6943</v>
      </c>
      <c r="D6257" s="12" t="s">
        <v>7064</v>
      </c>
      <c r="E6257" s="17" t="s">
        <v>11709</v>
      </c>
      <c r="F6257" s="25" t="str">
        <f>LEFT(E6257,MIN(FIND({0,1,2,3,4,5,6,7,8,9},ASC(E6257)&amp;1234567890))-1)</f>
        <v>Co</v>
      </c>
      <c r="G6257" s="25">
        <f t="shared" si="194"/>
        <v>5</v>
      </c>
      <c r="H6257" s="25">
        <f>VLOOKUP(F6257,Table!$A$2:$C$121,2,0)</f>
        <v>9</v>
      </c>
      <c r="I6257" s="26">
        <f>VLOOKUP(F6257,Table!$A$2:$C$121,3,0)</f>
        <v>4</v>
      </c>
      <c r="J6257" s="17" t="s">
        <v>11336</v>
      </c>
      <c r="K6257" s="25" t="str">
        <f>LEFT(J6257,MIN(FIND({0,1,2,3,4,5,6,7,8,9},ASC(J6257)&amp;1234567890))-1)</f>
        <v>Y</v>
      </c>
      <c r="L6257" s="25">
        <f t="shared" si="195"/>
        <v>1</v>
      </c>
      <c r="M6257" s="25">
        <f>VLOOKUP(K6257,Table!$A$2:$C$121,2,0)</f>
        <v>3</v>
      </c>
      <c r="N6257" s="26">
        <f>VLOOKUP(K6257,Table!$A$2:$C$121,3,0)</f>
        <v>5</v>
      </c>
      <c r="O6257" s="13" t="str">
        <f>VLOOKUP(A6257,Table!$U$1:$V$230,2,0)</f>
        <v>Hexagonal</v>
      </c>
      <c r="P6257" s="1"/>
    </row>
    <row r="6258" spans="1:16">
      <c r="A6258" s="12">
        <v>191</v>
      </c>
      <c r="B6258" s="12">
        <v>102950</v>
      </c>
      <c r="C6258" s="12" t="s">
        <v>6943</v>
      </c>
      <c r="D6258" s="12" t="s">
        <v>7065</v>
      </c>
      <c r="E6258" s="17" t="s">
        <v>598</v>
      </c>
      <c r="F6258" s="25" t="str">
        <f>LEFT(E6258,MIN(FIND({0,1,2,3,4,5,6,7,8,9},ASC(E6258)&amp;1234567890))-1)</f>
        <v>Cu</v>
      </c>
      <c r="G6258" s="25">
        <f t="shared" si="194"/>
        <v>5</v>
      </c>
      <c r="H6258" s="25">
        <f>VLOOKUP(F6258,Table!$A$2:$C$121,2,0)</f>
        <v>11</v>
      </c>
      <c r="I6258" s="26">
        <f>VLOOKUP(F6258,Table!$A$2:$C$121,3,0)</f>
        <v>4</v>
      </c>
      <c r="J6258" s="17" t="s">
        <v>11306</v>
      </c>
      <c r="K6258" s="25" t="str">
        <f>LEFT(J6258,MIN(FIND({0,1,2,3,4,5,6,7,8,9},ASC(J6258)&amp;1234567890))-1)</f>
        <v>Gd</v>
      </c>
      <c r="L6258" s="25">
        <f t="shared" si="195"/>
        <v>1</v>
      </c>
      <c r="M6258" s="25">
        <f>VLOOKUP(K6258,Table!$A$2:$C$121,2,0)</f>
        <v>3</v>
      </c>
      <c r="N6258" s="26">
        <f>VLOOKUP(K6258,Table!$A$2:$C$121,3,0)</f>
        <v>6</v>
      </c>
      <c r="O6258" s="13" t="str">
        <f>VLOOKUP(A6258,Table!$U$1:$V$230,2,0)</f>
        <v>Hexagonal</v>
      </c>
      <c r="P6258" s="1"/>
    </row>
    <row r="6259" spans="1:16">
      <c r="A6259" s="12">
        <v>191</v>
      </c>
      <c r="B6259" s="12">
        <v>102978</v>
      </c>
      <c r="C6259" s="12" t="s">
        <v>6943</v>
      </c>
      <c r="D6259" s="12" t="s">
        <v>7066</v>
      </c>
      <c r="E6259" s="17" t="s">
        <v>598</v>
      </c>
      <c r="F6259" s="25" t="str">
        <f>LEFT(E6259,MIN(FIND({0,1,2,3,4,5,6,7,8,9},ASC(E6259)&amp;1234567890))-1)</f>
        <v>Cu</v>
      </c>
      <c r="G6259" s="25">
        <f t="shared" si="194"/>
        <v>5</v>
      </c>
      <c r="H6259" s="25">
        <f>VLOOKUP(F6259,Table!$A$2:$C$121,2,0)</f>
        <v>11</v>
      </c>
      <c r="I6259" s="26">
        <f>VLOOKUP(F6259,Table!$A$2:$C$121,3,0)</f>
        <v>4</v>
      </c>
      <c r="J6259" s="17" t="s">
        <v>587</v>
      </c>
      <c r="K6259" s="25" t="str">
        <f>LEFT(J6259,MIN(FIND({0,1,2,3,4,5,6,7,8,9},ASC(J6259)&amp;1234567890))-1)</f>
        <v>Ho</v>
      </c>
      <c r="L6259" s="25">
        <f t="shared" si="195"/>
        <v>1</v>
      </c>
      <c r="M6259" s="25">
        <f>VLOOKUP(K6259,Table!$A$2:$C$121,2,0)</f>
        <v>3</v>
      </c>
      <c r="N6259" s="26">
        <f>VLOOKUP(K6259,Table!$A$2:$C$121,3,0)</f>
        <v>6</v>
      </c>
      <c r="O6259" s="13" t="str">
        <f>VLOOKUP(A6259,Table!$U$1:$V$230,2,0)</f>
        <v>Hexagonal</v>
      </c>
      <c r="P6259" s="1"/>
    </row>
    <row r="6260" spans="1:16">
      <c r="A6260" s="12">
        <v>191</v>
      </c>
      <c r="B6260" s="12">
        <v>103028</v>
      </c>
      <c r="C6260" s="12" t="s">
        <v>6943</v>
      </c>
      <c r="D6260" s="12" t="s">
        <v>7067</v>
      </c>
      <c r="E6260" s="17" t="s">
        <v>461</v>
      </c>
      <c r="F6260" s="25" t="str">
        <f>LEFT(E6260,MIN(FIND({0,1,2,3,4,5,6,7,8,9},ASC(E6260)&amp;1234567890))-1)</f>
        <v>Cu</v>
      </c>
      <c r="G6260" s="25">
        <f t="shared" si="194"/>
        <v>2</v>
      </c>
      <c r="H6260" s="25">
        <f>VLOOKUP(F6260,Table!$A$2:$C$121,2,0)</f>
        <v>11</v>
      </c>
      <c r="I6260" s="26">
        <f>VLOOKUP(F6260,Table!$A$2:$C$121,3,0)</f>
        <v>4</v>
      </c>
      <c r="J6260" s="17" t="s">
        <v>46</v>
      </c>
      <c r="K6260" s="25" t="str">
        <f>LEFT(J6260,MIN(FIND({0,1,2,3,4,5,6,7,8,9},ASC(J6260)&amp;1234567890))-1)</f>
        <v>La</v>
      </c>
      <c r="L6260" s="25">
        <f t="shared" si="195"/>
        <v>1</v>
      </c>
      <c r="M6260" s="25">
        <f>VLOOKUP(K6260,Table!$A$2:$C$121,2,0)</f>
        <v>3</v>
      </c>
      <c r="N6260" s="26">
        <f>VLOOKUP(K6260,Table!$A$2:$C$121,3,0)</f>
        <v>6</v>
      </c>
      <c r="O6260" s="13" t="str">
        <f>VLOOKUP(A6260,Table!$U$1:$V$230,2,0)</f>
        <v>Hexagonal</v>
      </c>
      <c r="P6260" s="1"/>
    </row>
    <row r="6261" spans="1:16">
      <c r="A6261" s="12">
        <v>191</v>
      </c>
      <c r="B6261" s="12">
        <v>103031</v>
      </c>
      <c r="C6261" s="12" t="s">
        <v>6943</v>
      </c>
      <c r="D6261" s="12" t="s">
        <v>7068</v>
      </c>
      <c r="E6261" s="17" t="s">
        <v>598</v>
      </c>
      <c r="F6261" s="25" t="str">
        <f>LEFT(E6261,MIN(FIND({0,1,2,3,4,5,6,7,8,9},ASC(E6261)&amp;1234567890))-1)</f>
        <v>Cu</v>
      </c>
      <c r="G6261" s="25">
        <f t="shared" si="194"/>
        <v>5</v>
      </c>
      <c r="H6261" s="25">
        <f>VLOOKUP(F6261,Table!$A$2:$C$121,2,0)</f>
        <v>11</v>
      </c>
      <c r="I6261" s="26">
        <f>VLOOKUP(F6261,Table!$A$2:$C$121,3,0)</f>
        <v>4</v>
      </c>
      <c r="J6261" s="17" t="s">
        <v>46</v>
      </c>
      <c r="K6261" s="25" t="str">
        <f>LEFT(J6261,MIN(FIND({0,1,2,3,4,5,6,7,8,9},ASC(J6261)&amp;1234567890))-1)</f>
        <v>La</v>
      </c>
      <c r="L6261" s="25">
        <f t="shared" si="195"/>
        <v>1</v>
      </c>
      <c r="M6261" s="25">
        <f>VLOOKUP(K6261,Table!$A$2:$C$121,2,0)</f>
        <v>3</v>
      </c>
      <c r="N6261" s="26">
        <f>VLOOKUP(K6261,Table!$A$2:$C$121,3,0)</f>
        <v>6</v>
      </c>
      <c r="O6261" s="13" t="str">
        <f>VLOOKUP(A6261,Table!$U$1:$V$230,2,0)</f>
        <v>Hexagonal</v>
      </c>
      <c r="P6261" s="1"/>
    </row>
    <row r="6262" spans="1:16">
      <c r="A6262" s="12">
        <v>191</v>
      </c>
      <c r="B6262" s="12">
        <v>103059</v>
      </c>
      <c r="C6262" s="12" t="s">
        <v>6943</v>
      </c>
      <c r="D6262" s="12" t="s">
        <v>7069</v>
      </c>
      <c r="E6262" s="17" t="s">
        <v>598</v>
      </c>
      <c r="F6262" s="25" t="str">
        <f>LEFT(E6262,MIN(FIND({0,1,2,3,4,5,6,7,8,9},ASC(E6262)&amp;1234567890))-1)</f>
        <v>Cu</v>
      </c>
      <c r="G6262" s="25">
        <f t="shared" si="194"/>
        <v>5</v>
      </c>
      <c r="H6262" s="25">
        <f>VLOOKUP(F6262,Table!$A$2:$C$121,2,0)</f>
        <v>11</v>
      </c>
      <c r="I6262" s="26">
        <f>VLOOKUP(F6262,Table!$A$2:$C$121,3,0)</f>
        <v>4</v>
      </c>
      <c r="J6262" s="17" t="s">
        <v>615</v>
      </c>
      <c r="K6262" s="25" t="str">
        <f>LEFT(J6262,MIN(FIND({0,1,2,3,4,5,6,7,8,9},ASC(J6262)&amp;1234567890))-1)</f>
        <v>Nd</v>
      </c>
      <c r="L6262" s="25">
        <f t="shared" si="195"/>
        <v>1</v>
      </c>
      <c r="M6262" s="25">
        <f>VLOOKUP(K6262,Table!$A$2:$C$121,2,0)</f>
        <v>3</v>
      </c>
      <c r="N6262" s="26">
        <f>VLOOKUP(K6262,Table!$A$2:$C$121,3,0)</f>
        <v>6</v>
      </c>
      <c r="O6262" s="13" t="str">
        <f>VLOOKUP(A6262,Table!$U$1:$V$230,2,0)</f>
        <v>Hexagonal</v>
      </c>
      <c r="P6262" s="1"/>
    </row>
    <row r="6263" spans="1:16">
      <c r="A6263" s="12">
        <v>191</v>
      </c>
      <c r="B6263" s="12">
        <v>103088</v>
      </c>
      <c r="C6263" s="12" t="s">
        <v>6943</v>
      </c>
      <c r="D6263" s="12" t="s">
        <v>7070</v>
      </c>
      <c r="E6263" s="17" t="s">
        <v>598</v>
      </c>
      <c r="F6263" s="25" t="str">
        <f>LEFT(E6263,MIN(FIND({0,1,2,3,4,5,6,7,8,9},ASC(E6263)&amp;1234567890))-1)</f>
        <v>Cu</v>
      </c>
      <c r="G6263" s="25">
        <f t="shared" si="194"/>
        <v>5</v>
      </c>
      <c r="H6263" s="25">
        <f>VLOOKUP(F6263,Table!$A$2:$C$121,2,0)</f>
        <v>11</v>
      </c>
      <c r="I6263" s="26">
        <f>VLOOKUP(F6263,Table!$A$2:$C$121,3,0)</f>
        <v>4</v>
      </c>
      <c r="J6263" s="17" t="s">
        <v>11332</v>
      </c>
      <c r="K6263" s="25" t="str">
        <f>LEFT(J6263,MIN(FIND({0,1,2,3,4,5,6,7,8,9},ASC(J6263)&amp;1234567890))-1)</f>
        <v>Pr</v>
      </c>
      <c r="L6263" s="25">
        <f t="shared" si="195"/>
        <v>1</v>
      </c>
      <c r="M6263" s="25">
        <f>VLOOKUP(K6263,Table!$A$2:$C$121,2,0)</f>
        <v>3</v>
      </c>
      <c r="N6263" s="26">
        <f>VLOOKUP(K6263,Table!$A$2:$C$121,3,0)</f>
        <v>6</v>
      </c>
      <c r="O6263" s="13" t="str">
        <f>VLOOKUP(A6263,Table!$U$1:$V$230,2,0)</f>
        <v>Hexagonal</v>
      </c>
      <c r="P6263" s="1"/>
    </row>
    <row r="6264" spans="1:16">
      <c r="A6264" s="12">
        <v>191</v>
      </c>
      <c r="B6264" s="12">
        <v>103098</v>
      </c>
      <c r="C6264" s="12" t="s">
        <v>6943</v>
      </c>
      <c r="D6264" s="12" t="s">
        <v>7071</v>
      </c>
      <c r="E6264" s="17" t="s">
        <v>598</v>
      </c>
      <c r="F6264" s="25" t="str">
        <f>LEFT(E6264,MIN(FIND({0,1,2,3,4,5,6,7,8,9},ASC(E6264)&amp;1234567890))-1)</f>
        <v>Cu</v>
      </c>
      <c r="G6264" s="25">
        <f t="shared" si="194"/>
        <v>5</v>
      </c>
      <c r="H6264" s="25">
        <f>VLOOKUP(F6264,Table!$A$2:$C$121,2,0)</f>
        <v>11</v>
      </c>
      <c r="I6264" s="26">
        <f>VLOOKUP(F6264,Table!$A$2:$C$121,3,0)</f>
        <v>4</v>
      </c>
      <c r="J6264" s="17" t="s">
        <v>590</v>
      </c>
      <c r="K6264" s="25" t="str">
        <f>LEFT(J6264,MIN(FIND({0,1,2,3,4,5,6,7,8,9},ASC(J6264)&amp;1234567890))-1)</f>
        <v>Sm</v>
      </c>
      <c r="L6264" s="25">
        <f t="shared" si="195"/>
        <v>1</v>
      </c>
      <c r="M6264" s="25">
        <f>VLOOKUP(K6264,Table!$A$2:$C$121,2,0)</f>
        <v>3</v>
      </c>
      <c r="N6264" s="26">
        <f>VLOOKUP(K6264,Table!$A$2:$C$121,3,0)</f>
        <v>6</v>
      </c>
      <c r="O6264" s="13" t="str">
        <f>VLOOKUP(A6264,Table!$U$1:$V$230,2,0)</f>
        <v>Hexagonal</v>
      </c>
      <c r="P6264" s="1"/>
    </row>
    <row r="6265" spans="1:16">
      <c r="A6265" s="12">
        <v>191</v>
      </c>
      <c r="B6265" s="12">
        <v>103113</v>
      </c>
      <c r="C6265" s="12" t="s">
        <v>6943</v>
      </c>
      <c r="D6265" s="12" t="s">
        <v>7072</v>
      </c>
      <c r="E6265" s="17" t="s">
        <v>598</v>
      </c>
      <c r="F6265" s="25" t="str">
        <f>LEFT(E6265,MIN(FIND({0,1,2,3,4,5,6,7,8,9},ASC(E6265)&amp;1234567890))-1)</f>
        <v>Cu</v>
      </c>
      <c r="G6265" s="25">
        <f t="shared" si="194"/>
        <v>5</v>
      </c>
      <c r="H6265" s="25">
        <f>VLOOKUP(F6265,Table!$A$2:$C$121,2,0)</f>
        <v>11</v>
      </c>
      <c r="I6265" s="26">
        <f>VLOOKUP(F6265,Table!$A$2:$C$121,3,0)</f>
        <v>4</v>
      </c>
      <c r="J6265" s="17" t="s">
        <v>433</v>
      </c>
      <c r="K6265" s="25" t="str">
        <f>LEFT(J6265,MIN(FIND({0,1,2,3,4,5,6,7,8,9},ASC(J6265)&amp;1234567890))-1)</f>
        <v>Sr</v>
      </c>
      <c r="L6265" s="25">
        <f t="shared" si="195"/>
        <v>1</v>
      </c>
      <c r="M6265" s="25">
        <f>VLOOKUP(K6265,Table!$A$2:$C$121,2,0)</f>
        <v>2</v>
      </c>
      <c r="N6265" s="26">
        <f>VLOOKUP(K6265,Table!$A$2:$C$121,3,0)</f>
        <v>5</v>
      </c>
      <c r="O6265" s="13" t="str">
        <f>VLOOKUP(A6265,Table!$U$1:$V$230,2,0)</f>
        <v>Hexagonal</v>
      </c>
      <c r="P6265" s="1"/>
    </row>
    <row r="6266" spans="1:16">
      <c r="A6266" s="12">
        <v>191</v>
      </c>
      <c r="B6266" s="12">
        <v>103117</v>
      </c>
      <c r="C6266" s="12" t="s">
        <v>6943</v>
      </c>
      <c r="D6266" s="12" t="s">
        <v>7073</v>
      </c>
      <c r="E6266" s="17" t="s">
        <v>598</v>
      </c>
      <c r="F6266" s="25" t="str">
        <f>LEFT(E6266,MIN(FIND({0,1,2,3,4,5,6,7,8,9},ASC(E6266)&amp;1234567890))-1)</f>
        <v>Cu</v>
      </c>
      <c r="G6266" s="25">
        <f t="shared" si="194"/>
        <v>5</v>
      </c>
      <c r="H6266" s="25">
        <f>VLOOKUP(F6266,Table!$A$2:$C$121,2,0)</f>
        <v>11</v>
      </c>
      <c r="I6266" s="26">
        <f>VLOOKUP(F6266,Table!$A$2:$C$121,3,0)</f>
        <v>4</v>
      </c>
      <c r="J6266" s="17" t="s">
        <v>11313</v>
      </c>
      <c r="K6266" s="25" t="str">
        <f>LEFT(J6266,MIN(FIND({0,1,2,3,4,5,6,7,8,9},ASC(J6266)&amp;1234567890))-1)</f>
        <v>Tb</v>
      </c>
      <c r="L6266" s="25">
        <f t="shared" si="195"/>
        <v>1</v>
      </c>
      <c r="M6266" s="25">
        <f>VLOOKUP(K6266,Table!$A$2:$C$121,2,0)</f>
        <v>3</v>
      </c>
      <c r="N6266" s="26">
        <f>VLOOKUP(K6266,Table!$A$2:$C$121,3,0)</f>
        <v>6</v>
      </c>
      <c r="O6266" s="13" t="str">
        <f>VLOOKUP(A6266,Table!$U$1:$V$230,2,0)</f>
        <v>Hexagonal</v>
      </c>
      <c r="P6266" s="1"/>
    </row>
    <row r="6267" spans="1:16">
      <c r="A6267" s="12">
        <v>191</v>
      </c>
      <c r="B6267" s="12">
        <v>103121</v>
      </c>
      <c r="C6267" s="12" t="s">
        <v>6943</v>
      </c>
      <c r="D6267" s="12" t="s">
        <v>5222</v>
      </c>
      <c r="E6267" s="17" t="s">
        <v>11351</v>
      </c>
      <c r="F6267" s="25" t="str">
        <f>LEFT(E6267,MIN(FIND({0,1,2,3,4,5,6,7,8,9},ASC(E6267)&amp;1234567890))-1)</f>
        <v>Cu</v>
      </c>
      <c r="G6267" s="25">
        <f t="shared" si="194"/>
        <v>1</v>
      </c>
      <c r="H6267" s="25">
        <f>VLOOKUP(F6267,Table!$A$2:$C$121,2,0)</f>
        <v>11</v>
      </c>
      <c r="I6267" s="26">
        <f>VLOOKUP(F6267,Table!$A$2:$C$121,3,0)</f>
        <v>4</v>
      </c>
      <c r="J6267" s="17" t="s">
        <v>11494</v>
      </c>
      <c r="K6267" s="25" t="str">
        <f>LEFT(J6267,MIN(FIND({0,1,2,3,4,5,6,7,8,9},ASC(J6267)&amp;1234567890))-1)</f>
        <v>Th</v>
      </c>
      <c r="L6267" s="25">
        <f t="shared" si="195"/>
        <v>2</v>
      </c>
      <c r="M6267" s="25">
        <f>VLOOKUP(K6267,Table!$A$2:$C$121,2,0)</f>
        <v>3</v>
      </c>
      <c r="N6267" s="26">
        <f>VLOOKUP(K6267,Table!$A$2:$C$121,3,0)</f>
        <v>7</v>
      </c>
      <c r="O6267" s="13" t="str">
        <f>VLOOKUP(A6267,Table!$U$1:$V$230,2,0)</f>
        <v>Hexagonal</v>
      </c>
      <c r="P6267" s="1"/>
    </row>
    <row r="6268" spans="1:16">
      <c r="A6268" s="12">
        <v>191</v>
      </c>
      <c r="B6268" s="12">
        <v>103144</v>
      </c>
      <c r="C6268" s="12" t="s">
        <v>6943</v>
      </c>
      <c r="D6268" s="12" t="s">
        <v>7074</v>
      </c>
      <c r="E6268" s="17" t="s">
        <v>598</v>
      </c>
      <c r="F6268" s="25" t="str">
        <f>LEFT(E6268,MIN(FIND({0,1,2,3,4,5,6,7,8,9},ASC(E6268)&amp;1234567890))-1)</f>
        <v>Cu</v>
      </c>
      <c r="G6268" s="25">
        <f t="shared" si="194"/>
        <v>5</v>
      </c>
      <c r="H6268" s="25">
        <f>VLOOKUP(F6268,Table!$A$2:$C$121,2,0)</f>
        <v>11</v>
      </c>
      <c r="I6268" s="26">
        <f>VLOOKUP(F6268,Table!$A$2:$C$121,3,0)</f>
        <v>4</v>
      </c>
      <c r="J6268" s="17" t="s">
        <v>11336</v>
      </c>
      <c r="K6268" s="25" t="str">
        <f>LEFT(J6268,MIN(FIND({0,1,2,3,4,5,6,7,8,9},ASC(J6268)&amp;1234567890))-1)</f>
        <v>Y</v>
      </c>
      <c r="L6268" s="25">
        <f t="shared" si="195"/>
        <v>1</v>
      </c>
      <c r="M6268" s="25">
        <f>VLOOKUP(K6268,Table!$A$2:$C$121,2,0)</f>
        <v>3</v>
      </c>
      <c r="N6268" s="26">
        <f>VLOOKUP(K6268,Table!$A$2:$C$121,3,0)</f>
        <v>5</v>
      </c>
      <c r="O6268" s="13" t="str">
        <f>VLOOKUP(A6268,Table!$U$1:$V$230,2,0)</f>
        <v>Hexagonal</v>
      </c>
      <c r="P6268" s="1"/>
    </row>
    <row r="6269" spans="1:16">
      <c r="A6269" s="12">
        <v>191</v>
      </c>
      <c r="B6269" s="12">
        <v>103148</v>
      </c>
      <c r="C6269" s="12" t="s">
        <v>6943</v>
      </c>
      <c r="D6269" s="12" t="s">
        <v>7075</v>
      </c>
      <c r="E6269" s="17" t="s">
        <v>598</v>
      </c>
      <c r="F6269" s="25" t="str">
        <f>LEFT(E6269,MIN(FIND({0,1,2,3,4,5,6,7,8,9},ASC(E6269)&amp;1234567890))-1)</f>
        <v>Cu</v>
      </c>
      <c r="G6269" s="25">
        <f t="shared" si="194"/>
        <v>5</v>
      </c>
      <c r="H6269" s="25">
        <f>VLOOKUP(F6269,Table!$A$2:$C$121,2,0)</f>
        <v>11</v>
      </c>
      <c r="I6269" s="26">
        <f>VLOOKUP(F6269,Table!$A$2:$C$121,3,0)</f>
        <v>4</v>
      </c>
      <c r="J6269" s="17" t="s">
        <v>530</v>
      </c>
      <c r="K6269" s="25" t="str">
        <f>LEFT(J6269,MIN(FIND({0,1,2,3,4,5,6,7,8,9},ASC(J6269)&amp;1234567890))-1)</f>
        <v>Yb</v>
      </c>
      <c r="L6269" s="25">
        <f t="shared" si="195"/>
        <v>1</v>
      </c>
      <c r="M6269" s="25">
        <f>VLOOKUP(K6269,Table!$A$2:$C$121,2,0)</f>
        <v>3</v>
      </c>
      <c r="N6269" s="26">
        <f>VLOOKUP(K6269,Table!$A$2:$C$121,3,0)</f>
        <v>6</v>
      </c>
      <c r="O6269" s="13" t="str">
        <f>VLOOKUP(A6269,Table!$U$1:$V$230,2,0)</f>
        <v>Hexagonal</v>
      </c>
      <c r="P6269" s="1"/>
    </row>
    <row r="6270" spans="1:16">
      <c r="A6270" s="12">
        <v>191</v>
      </c>
      <c r="B6270" s="12">
        <v>103150</v>
      </c>
      <c r="C6270" s="12" t="s">
        <v>6943</v>
      </c>
      <c r="D6270" s="12" t="s">
        <v>7076</v>
      </c>
      <c r="E6270" s="17" t="s">
        <v>13244</v>
      </c>
      <c r="F6270" s="25" t="str">
        <f>LEFT(E6270,MIN(FIND({0,1,2,3,4,5,6,7,8,9},ASC(E6270)&amp;1234567890))-1)</f>
        <v>Cu</v>
      </c>
      <c r="G6270" s="25">
        <f t="shared" si="194"/>
        <v>5.38</v>
      </c>
      <c r="H6270" s="25">
        <f>VLOOKUP(F6270,Table!$A$2:$C$121,2,0)</f>
        <v>11</v>
      </c>
      <c r="I6270" s="26">
        <f>VLOOKUP(F6270,Table!$A$2:$C$121,3,0)</f>
        <v>4</v>
      </c>
      <c r="J6270" s="17" t="s">
        <v>13245</v>
      </c>
      <c r="K6270" s="25" t="str">
        <f>LEFT(J6270,MIN(FIND({0,1,2,3,4,5,6,7,8,9},ASC(J6270)&amp;1234567890))-1)</f>
        <v>Yb</v>
      </c>
      <c r="L6270" s="25">
        <f t="shared" si="195"/>
        <v>0.82</v>
      </c>
      <c r="M6270" s="25">
        <f>VLOOKUP(K6270,Table!$A$2:$C$121,2,0)</f>
        <v>3</v>
      </c>
      <c r="N6270" s="26">
        <f>VLOOKUP(K6270,Table!$A$2:$C$121,3,0)</f>
        <v>6</v>
      </c>
      <c r="O6270" s="13" t="str">
        <f>VLOOKUP(A6270,Table!$U$1:$V$230,2,0)</f>
        <v>Hexagonal</v>
      </c>
      <c r="P6270" s="1"/>
    </row>
    <row r="6271" spans="1:16">
      <c r="A6271" s="12">
        <v>191</v>
      </c>
      <c r="B6271" s="12">
        <v>103173</v>
      </c>
      <c r="C6271" s="12" t="s">
        <v>6943</v>
      </c>
      <c r="D6271" s="12" t="s">
        <v>7077</v>
      </c>
      <c r="E6271" s="17" t="s">
        <v>11333</v>
      </c>
      <c r="F6271" s="25" t="str">
        <f>LEFT(E6271,MIN(FIND({0,1,2,3,4,5,6,7,8,9},ASC(E6271)&amp;1234567890))-1)</f>
        <v>Dy</v>
      </c>
      <c r="G6271" s="25">
        <f t="shared" si="194"/>
        <v>1</v>
      </c>
      <c r="H6271" s="25">
        <f>VLOOKUP(F6271,Table!$A$2:$C$121,2,0)</f>
        <v>3</v>
      </c>
      <c r="I6271" s="26">
        <f>VLOOKUP(F6271,Table!$A$2:$C$121,3,0)</f>
        <v>6</v>
      </c>
      <c r="J6271" s="17" t="s">
        <v>447</v>
      </c>
      <c r="K6271" s="25" t="str">
        <f>LEFT(J6271,MIN(FIND({0,1,2,3,4,5,6,7,8,9},ASC(J6271)&amp;1234567890))-1)</f>
        <v>Fe</v>
      </c>
      <c r="L6271" s="25">
        <f t="shared" si="195"/>
        <v>5</v>
      </c>
      <c r="M6271" s="25">
        <f>VLOOKUP(K6271,Table!$A$2:$C$121,2,0)</f>
        <v>8</v>
      </c>
      <c r="N6271" s="26">
        <f>VLOOKUP(K6271,Table!$A$2:$C$121,3,0)</f>
        <v>4</v>
      </c>
      <c r="O6271" s="13" t="str">
        <f>VLOOKUP(A6271,Table!$U$1:$V$230,2,0)</f>
        <v>Hexagonal</v>
      </c>
      <c r="P6271" s="1"/>
    </row>
    <row r="6272" spans="1:16">
      <c r="A6272" s="12">
        <v>191</v>
      </c>
      <c r="B6272" s="12">
        <v>103185</v>
      </c>
      <c r="C6272" s="12" t="s">
        <v>6943</v>
      </c>
      <c r="D6272" s="12" t="s">
        <v>7078</v>
      </c>
      <c r="E6272" s="17" t="s">
        <v>11333</v>
      </c>
      <c r="F6272" s="25" t="str">
        <f>LEFT(E6272,MIN(FIND({0,1,2,3,4,5,6,7,8,9},ASC(E6272)&amp;1234567890))-1)</f>
        <v>Dy</v>
      </c>
      <c r="G6272" s="25">
        <f t="shared" si="194"/>
        <v>1</v>
      </c>
      <c r="H6272" s="25">
        <f>VLOOKUP(F6272,Table!$A$2:$C$121,2,0)</f>
        <v>3</v>
      </c>
      <c r="I6272" s="26">
        <f>VLOOKUP(F6272,Table!$A$2:$C$121,3,0)</f>
        <v>6</v>
      </c>
      <c r="J6272" s="17" t="s">
        <v>11409</v>
      </c>
      <c r="K6272" s="25" t="str">
        <f>LEFT(J6272,MIN(FIND({0,1,2,3,4,5,6,7,8,9},ASC(J6272)&amp;1234567890))-1)</f>
        <v>Ga</v>
      </c>
      <c r="L6272" s="25">
        <f t="shared" si="195"/>
        <v>2</v>
      </c>
      <c r="M6272" s="25">
        <f>VLOOKUP(K6272,Table!$A$2:$C$121,2,0)</f>
        <v>13</v>
      </c>
      <c r="N6272" s="26">
        <f>VLOOKUP(K6272,Table!$A$2:$C$121,3,0)</f>
        <v>4</v>
      </c>
      <c r="O6272" s="13" t="str">
        <f>VLOOKUP(A6272,Table!$U$1:$V$230,2,0)</f>
        <v>Hexagonal</v>
      </c>
      <c r="P6272" s="1"/>
    </row>
    <row r="6273" spans="1:16">
      <c r="A6273" s="12">
        <v>191</v>
      </c>
      <c r="B6273" s="12">
        <v>103196</v>
      </c>
      <c r="C6273" s="12" t="s">
        <v>6943</v>
      </c>
      <c r="D6273" s="12" t="s">
        <v>5975</v>
      </c>
      <c r="E6273" s="17" t="s">
        <v>11333</v>
      </c>
      <c r="F6273" s="25" t="str">
        <f>LEFT(E6273,MIN(FIND({0,1,2,3,4,5,6,7,8,9},ASC(E6273)&amp;1234567890))-1)</f>
        <v>Dy</v>
      </c>
      <c r="G6273" s="25">
        <f t="shared" si="194"/>
        <v>1</v>
      </c>
      <c r="H6273" s="25">
        <f>VLOOKUP(F6273,Table!$A$2:$C$121,2,0)</f>
        <v>3</v>
      </c>
      <c r="I6273" s="26">
        <f>VLOOKUP(F6273,Table!$A$2:$C$121,3,0)</f>
        <v>6</v>
      </c>
      <c r="J6273" s="17" t="s">
        <v>11724</v>
      </c>
      <c r="K6273" s="25" t="str">
        <f>LEFT(J6273,MIN(FIND({0,1,2,3,4,5,6,7,8,9},ASC(J6273)&amp;1234567890))-1)</f>
        <v>Hg</v>
      </c>
      <c r="L6273" s="25">
        <f t="shared" si="195"/>
        <v>2</v>
      </c>
      <c r="M6273" s="25">
        <f>VLOOKUP(K6273,Table!$A$2:$C$121,2,0)</f>
        <v>12</v>
      </c>
      <c r="N6273" s="26">
        <f>VLOOKUP(K6273,Table!$A$2:$C$121,3,0)</f>
        <v>6</v>
      </c>
      <c r="O6273" s="13" t="str">
        <f>VLOOKUP(A6273,Table!$U$1:$V$230,2,0)</f>
        <v>Hexagonal</v>
      </c>
      <c r="P6273" s="1"/>
    </row>
    <row r="6274" spans="1:16">
      <c r="A6274" s="12">
        <v>191</v>
      </c>
      <c r="B6274" s="12">
        <v>103229</v>
      </c>
      <c r="C6274" s="12" t="s">
        <v>6943</v>
      </c>
      <c r="D6274" s="12" t="s">
        <v>7079</v>
      </c>
      <c r="E6274" s="17" t="s">
        <v>11542</v>
      </c>
      <c r="F6274" s="25" t="str">
        <f>LEFT(E6274,MIN(FIND({0,1,2,3,4,5,6,7,8,9},ASC(E6274)&amp;1234567890))-1)</f>
        <v>Er</v>
      </c>
      <c r="G6274" s="25">
        <f t="shared" ref="G6274:G6337" si="196">IF(SUBSTITUTE(E6274,F6274,"")="",1,SUBSTITUTE(E6274,F6274,""))*1</f>
        <v>1</v>
      </c>
      <c r="H6274" s="25">
        <f>VLOOKUP(F6274,Table!$A$2:$C$121,2,0)</f>
        <v>3</v>
      </c>
      <c r="I6274" s="26">
        <f>VLOOKUP(F6274,Table!$A$2:$C$121,3,0)</f>
        <v>6</v>
      </c>
      <c r="J6274" s="17" t="s">
        <v>11409</v>
      </c>
      <c r="K6274" s="25" t="str">
        <f>LEFT(J6274,MIN(FIND({0,1,2,3,4,5,6,7,8,9},ASC(J6274)&amp;1234567890))-1)</f>
        <v>Ga</v>
      </c>
      <c r="L6274" s="25">
        <f t="shared" ref="L6274:L6337" si="197">IF(SUBSTITUTE(J6274,K6274,"")="",1,SUBSTITUTE(J6274,K6274,""))*1</f>
        <v>2</v>
      </c>
      <c r="M6274" s="25">
        <f>VLOOKUP(K6274,Table!$A$2:$C$121,2,0)</f>
        <v>13</v>
      </c>
      <c r="N6274" s="26">
        <f>VLOOKUP(K6274,Table!$A$2:$C$121,3,0)</f>
        <v>4</v>
      </c>
      <c r="O6274" s="13" t="str">
        <f>VLOOKUP(A6274,Table!$U$1:$V$230,2,0)</f>
        <v>Hexagonal</v>
      </c>
      <c r="P6274" s="1"/>
    </row>
    <row r="6275" spans="1:16">
      <c r="A6275" s="12">
        <v>191</v>
      </c>
      <c r="B6275" s="12">
        <v>103246</v>
      </c>
      <c r="C6275" s="12" t="s">
        <v>6943</v>
      </c>
      <c r="D6275" s="12" t="s">
        <v>7080</v>
      </c>
      <c r="E6275" s="17" t="s">
        <v>11542</v>
      </c>
      <c r="F6275" s="25" t="str">
        <f>LEFT(E6275,MIN(FIND({0,1,2,3,4,5,6,7,8,9},ASC(E6275)&amp;1234567890))-1)</f>
        <v>Er</v>
      </c>
      <c r="G6275" s="25">
        <f t="shared" si="196"/>
        <v>1</v>
      </c>
      <c r="H6275" s="25">
        <f>VLOOKUP(F6275,Table!$A$2:$C$121,2,0)</f>
        <v>3</v>
      </c>
      <c r="I6275" s="26">
        <f>VLOOKUP(F6275,Table!$A$2:$C$121,3,0)</f>
        <v>6</v>
      </c>
      <c r="J6275" s="17" t="s">
        <v>11724</v>
      </c>
      <c r="K6275" s="25" t="str">
        <f>LEFT(J6275,MIN(FIND({0,1,2,3,4,5,6,7,8,9},ASC(J6275)&amp;1234567890))-1)</f>
        <v>Hg</v>
      </c>
      <c r="L6275" s="25">
        <f t="shared" si="197"/>
        <v>2</v>
      </c>
      <c r="M6275" s="25">
        <f>VLOOKUP(K6275,Table!$A$2:$C$121,2,0)</f>
        <v>12</v>
      </c>
      <c r="N6275" s="26">
        <f>VLOOKUP(K6275,Table!$A$2:$C$121,3,0)</f>
        <v>6</v>
      </c>
      <c r="O6275" s="13" t="str">
        <f>VLOOKUP(A6275,Table!$U$1:$V$230,2,0)</f>
        <v>Hexagonal</v>
      </c>
      <c r="P6275" s="1"/>
    </row>
    <row r="6276" spans="1:16">
      <c r="A6276" s="12">
        <v>191</v>
      </c>
      <c r="B6276" s="12">
        <v>103267</v>
      </c>
      <c r="C6276" s="12" t="s">
        <v>6943</v>
      </c>
      <c r="D6276" s="12" t="s">
        <v>7081</v>
      </c>
      <c r="E6276" s="17" t="s">
        <v>11542</v>
      </c>
      <c r="F6276" s="25" t="str">
        <f>LEFT(E6276,MIN(FIND({0,1,2,3,4,5,6,7,8,9},ASC(E6276)&amp;1234567890))-1)</f>
        <v>Er</v>
      </c>
      <c r="G6276" s="25">
        <f t="shared" si="196"/>
        <v>1</v>
      </c>
      <c r="H6276" s="25">
        <f>VLOOKUP(F6276,Table!$A$2:$C$121,2,0)</f>
        <v>3</v>
      </c>
      <c r="I6276" s="26">
        <f>VLOOKUP(F6276,Table!$A$2:$C$121,3,0)</f>
        <v>6</v>
      </c>
      <c r="J6276" s="17" t="s">
        <v>592</v>
      </c>
      <c r="K6276" s="25" t="str">
        <f>LEFT(J6276,MIN(FIND({0,1,2,3,4,5,6,7,8,9},ASC(J6276)&amp;1234567890))-1)</f>
        <v>Ni</v>
      </c>
      <c r="L6276" s="25">
        <f t="shared" si="197"/>
        <v>5</v>
      </c>
      <c r="M6276" s="25">
        <f>VLOOKUP(K6276,Table!$A$2:$C$121,2,0)</f>
        <v>10</v>
      </c>
      <c r="N6276" s="26">
        <f>VLOOKUP(K6276,Table!$A$2:$C$121,3,0)</f>
        <v>4</v>
      </c>
      <c r="O6276" s="13" t="str">
        <f>VLOOKUP(A6276,Table!$U$1:$V$230,2,0)</f>
        <v>Hexagonal</v>
      </c>
      <c r="P6276" s="1"/>
    </row>
    <row r="6277" spans="1:16">
      <c r="A6277" s="12">
        <v>191</v>
      </c>
      <c r="B6277" s="12">
        <v>103297</v>
      </c>
      <c r="C6277" s="12" t="s">
        <v>6943</v>
      </c>
      <c r="D6277" s="12" t="s">
        <v>7082</v>
      </c>
      <c r="E6277" s="17" t="s">
        <v>11542</v>
      </c>
      <c r="F6277" s="25" t="str">
        <f>LEFT(E6277,MIN(FIND({0,1,2,3,4,5,6,7,8,9},ASC(E6277)&amp;1234567890))-1)</f>
        <v>Er</v>
      </c>
      <c r="G6277" s="25">
        <f t="shared" si="196"/>
        <v>1</v>
      </c>
      <c r="H6277" s="25">
        <f>VLOOKUP(F6277,Table!$A$2:$C$121,2,0)</f>
        <v>3</v>
      </c>
      <c r="I6277" s="26">
        <f>VLOOKUP(F6277,Table!$A$2:$C$121,3,0)</f>
        <v>6</v>
      </c>
      <c r="J6277" s="17" t="s">
        <v>11860</v>
      </c>
      <c r="K6277" s="25" t="str">
        <f>LEFT(J6277,MIN(FIND({0,1,2,3,4,5,6,7,8,9},ASC(J6277)&amp;1234567890))-1)</f>
        <v>Rh</v>
      </c>
      <c r="L6277" s="25">
        <f t="shared" si="197"/>
        <v>5</v>
      </c>
      <c r="M6277" s="25">
        <f>VLOOKUP(K6277,Table!$A$2:$C$121,2,0)</f>
        <v>9</v>
      </c>
      <c r="N6277" s="26">
        <f>VLOOKUP(K6277,Table!$A$2:$C$121,3,0)</f>
        <v>5</v>
      </c>
      <c r="O6277" s="13" t="str">
        <f>VLOOKUP(A6277,Table!$U$1:$V$230,2,0)</f>
        <v>Hexagonal</v>
      </c>
      <c r="P6277" s="1"/>
    </row>
    <row r="6278" spans="1:16">
      <c r="A6278" s="12">
        <v>191</v>
      </c>
      <c r="B6278" s="12">
        <v>103318</v>
      </c>
      <c r="C6278" s="12" t="s">
        <v>6943</v>
      </c>
      <c r="D6278" s="12" t="s">
        <v>7083</v>
      </c>
      <c r="E6278" s="17" t="s">
        <v>11542</v>
      </c>
      <c r="F6278" s="25" t="str">
        <f>LEFT(E6278,MIN(FIND({0,1,2,3,4,5,6,7,8,9},ASC(E6278)&amp;1234567890))-1)</f>
        <v>Er</v>
      </c>
      <c r="G6278" s="25">
        <f t="shared" si="196"/>
        <v>1</v>
      </c>
      <c r="H6278" s="25">
        <f>VLOOKUP(F6278,Table!$A$2:$C$121,2,0)</f>
        <v>3</v>
      </c>
      <c r="I6278" s="26">
        <f>VLOOKUP(F6278,Table!$A$2:$C$121,3,0)</f>
        <v>6</v>
      </c>
      <c r="J6278" s="17" t="s">
        <v>71</v>
      </c>
      <c r="K6278" s="25" t="str">
        <f>LEFT(J6278,MIN(FIND({0,1,2,3,4,5,6,7,8,9},ASC(J6278)&amp;1234567890))-1)</f>
        <v>Zn</v>
      </c>
      <c r="L6278" s="25">
        <f t="shared" si="197"/>
        <v>5</v>
      </c>
      <c r="M6278" s="25">
        <f>VLOOKUP(K6278,Table!$A$2:$C$121,2,0)</f>
        <v>12</v>
      </c>
      <c r="N6278" s="26">
        <f>VLOOKUP(K6278,Table!$A$2:$C$121,3,0)</f>
        <v>4</v>
      </c>
      <c r="O6278" s="13" t="str">
        <f>VLOOKUP(A6278,Table!$U$1:$V$230,2,0)</f>
        <v>Hexagonal</v>
      </c>
      <c r="P6278" s="1"/>
    </row>
    <row r="6279" spans="1:16">
      <c r="A6279" s="12">
        <v>191</v>
      </c>
      <c r="B6279" s="12">
        <v>103335</v>
      </c>
      <c r="C6279" s="12" t="s">
        <v>6943</v>
      </c>
      <c r="D6279" s="12" t="s">
        <v>7084</v>
      </c>
      <c r="E6279" s="17" t="s">
        <v>11333</v>
      </c>
      <c r="F6279" s="25" t="str">
        <f>LEFT(E6279,MIN(FIND({0,1,2,3,4,5,6,7,8,9},ASC(E6279)&amp;1234567890))-1)</f>
        <v>Dy</v>
      </c>
      <c r="G6279" s="25">
        <f t="shared" si="196"/>
        <v>1</v>
      </c>
      <c r="H6279" s="25">
        <f>VLOOKUP(F6279,Table!$A$2:$C$121,2,0)</f>
        <v>3</v>
      </c>
      <c r="I6279" s="26">
        <f>VLOOKUP(F6279,Table!$A$2:$C$121,3,0)</f>
        <v>6</v>
      </c>
      <c r="J6279" s="17" t="s">
        <v>592</v>
      </c>
      <c r="K6279" s="25" t="str">
        <f>LEFT(J6279,MIN(FIND({0,1,2,3,4,5,6,7,8,9},ASC(J6279)&amp;1234567890))-1)</f>
        <v>Ni</v>
      </c>
      <c r="L6279" s="25">
        <f t="shared" si="197"/>
        <v>5</v>
      </c>
      <c r="M6279" s="25">
        <f>VLOOKUP(K6279,Table!$A$2:$C$121,2,0)</f>
        <v>10</v>
      </c>
      <c r="N6279" s="26">
        <f>VLOOKUP(K6279,Table!$A$2:$C$121,3,0)</f>
        <v>4</v>
      </c>
      <c r="O6279" s="13" t="str">
        <f>VLOOKUP(A6279,Table!$U$1:$V$230,2,0)</f>
        <v>Hexagonal</v>
      </c>
      <c r="P6279" s="1"/>
    </row>
    <row r="6280" spans="1:16">
      <c r="A6280" s="12">
        <v>191</v>
      </c>
      <c r="B6280" s="12">
        <v>103363</v>
      </c>
      <c r="C6280" s="12" t="s">
        <v>6943</v>
      </c>
      <c r="D6280" s="12" t="s">
        <v>7085</v>
      </c>
      <c r="E6280" s="17" t="s">
        <v>11333</v>
      </c>
      <c r="F6280" s="25" t="str">
        <f>LEFT(E6280,MIN(FIND({0,1,2,3,4,5,6,7,8,9},ASC(E6280)&amp;1234567890))-1)</f>
        <v>Dy</v>
      </c>
      <c r="G6280" s="25">
        <f t="shared" si="196"/>
        <v>1</v>
      </c>
      <c r="H6280" s="25">
        <f>VLOOKUP(F6280,Table!$A$2:$C$121,2,0)</f>
        <v>3</v>
      </c>
      <c r="I6280" s="26">
        <f>VLOOKUP(F6280,Table!$A$2:$C$121,3,0)</f>
        <v>6</v>
      </c>
      <c r="J6280" s="17" t="s">
        <v>11860</v>
      </c>
      <c r="K6280" s="25" t="str">
        <f>LEFT(J6280,MIN(FIND({0,1,2,3,4,5,6,7,8,9},ASC(J6280)&amp;1234567890))-1)</f>
        <v>Rh</v>
      </c>
      <c r="L6280" s="25">
        <f t="shared" si="197"/>
        <v>5</v>
      </c>
      <c r="M6280" s="25">
        <f>VLOOKUP(K6280,Table!$A$2:$C$121,2,0)</f>
        <v>9</v>
      </c>
      <c r="N6280" s="26">
        <f>VLOOKUP(K6280,Table!$A$2:$C$121,3,0)</f>
        <v>5</v>
      </c>
      <c r="O6280" s="13" t="str">
        <f>VLOOKUP(A6280,Table!$U$1:$V$230,2,0)</f>
        <v>Hexagonal</v>
      </c>
      <c r="P6280" s="1"/>
    </row>
    <row r="6281" spans="1:16">
      <c r="A6281" s="12">
        <v>191</v>
      </c>
      <c r="B6281" s="12">
        <v>103383</v>
      </c>
      <c r="C6281" s="12" t="s">
        <v>6943</v>
      </c>
      <c r="D6281" s="12" t="s">
        <v>7086</v>
      </c>
      <c r="E6281" s="17" t="s">
        <v>11333</v>
      </c>
      <c r="F6281" s="25" t="str">
        <f>LEFT(E6281,MIN(FIND({0,1,2,3,4,5,6,7,8,9},ASC(E6281)&amp;1234567890))-1)</f>
        <v>Dy</v>
      </c>
      <c r="G6281" s="25">
        <f t="shared" si="196"/>
        <v>1</v>
      </c>
      <c r="H6281" s="25">
        <f>VLOOKUP(F6281,Table!$A$2:$C$121,2,0)</f>
        <v>3</v>
      </c>
      <c r="I6281" s="26">
        <f>VLOOKUP(F6281,Table!$A$2:$C$121,3,0)</f>
        <v>6</v>
      </c>
      <c r="J6281" s="17" t="s">
        <v>71</v>
      </c>
      <c r="K6281" s="25" t="str">
        <f>LEFT(J6281,MIN(FIND({0,1,2,3,4,5,6,7,8,9},ASC(J6281)&amp;1234567890))-1)</f>
        <v>Zn</v>
      </c>
      <c r="L6281" s="25">
        <f t="shared" si="197"/>
        <v>5</v>
      </c>
      <c r="M6281" s="25">
        <f>VLOOKUP(K6281,Table!$A$2:$C$121,2,0)</f>
        <v>12</v>
      </c>
      <c r="N6281" s="26">
        <f>VLOOKUP(K6281,Table!$A$2:$C$121,3,0)</f>
        <v>4</v>
      </c>
      <c r="O6281" s="13" t="str">
        <f>VLOOKUP(A6281,Table!$U$1:$V$230,2,0)</f>
        <v>Hexagonal</v>
      </c>
      <c r="P6281" s="1"/>
    </row>
    <row r="6282" spans="1:16">
      <c r="A6282" s="12">
        <v>191</v>
      </c>
      <c r="B6282" s="12">
        <v>103388</v>
      </c>
      <c r="C6282" s="12" t="s">
        <v>6943</v>
      </c>
      <c r="D6282" s="12" t="s">
        <v>3713</v>
      </c>
      <c r="E6282" s="17" t="s">
        <v>428</v>
      </c>
      <c r="F6282" s="25" t="str">
        <f>LEFT(E6282,MIN(FIND({0,1,2,3,4,5,6,7,8,9},ASC(E6282)&amp;1234567890))-1)</f>
        <v>Eu</v>
      </c>
      <c r="G6282" s="25">
        <f t="shared" si="196"/>
        <v>1</v>
      </c>
      <c r="H6282" s="25">
        <f>VLOOKUP(F6282,Table!$A$2:$C$121,2,0)</f>
        <v>3</v>
      </c>
      <c r="I6282" s="26">
        <f>VLOOKUP(F6282,Table!$A$2:$C$121,3,0)</f>
        <v>6</v>
      </c>
      <c r="J6282" s="17" t="s">
        <v>11409</v>
      </c>
      <c r="K6282" s="25" t="str">
        <f>LEFT(J6282,MIN(FIND({0,1,2,3,4,5,6,7,8,9},ASC(J6282)&amp;1234567890))-1)</f>
        <v>Ga</v>
      </c>
      <c r="L6282" s="25">
        <f t="shared" si="197"/>
        <v>2</v>
      </c>
      <c r="M6282" s="25">
        <f>VLOOKUP(K6282,Table!$A$2:$C$121,2,0)</f>
        <v>13</v>
      </c>
      <c r="N6282" s="26">
        <f>VLOOKUP(K6282,Table!$A$2:$C$121,3,0)</f>
        <v>4</v>
      </c>
      <c r="O6282" s="13" t="str">
        <f>VLOOKUP(A6282,Table!$U$1:$V$230,2,0)</f>
        <v>Hexagonal</v>
      </c>
      <c r="P6282" s="1"/>
    </row>
    <row r="6283" spans="1:16">
      <c r="A6283" s="12">
        <v>191</v>
      </c>
      <c r="B6283" s="12">
        <v>103397</v>
      </c>
      <c r="C6283" s="12" t="s">
        <v>6943</v>
      </c>
      <c r="D6283" s="12" t="s">
        <v>5976</v>
      </c>
      <c r="E6283" s="17" t="s">
        <v>428</v>
      </c>
      <c r="F6283" s="25" t="str">
        <f>LEFT(E6283,MIN(FIND({0,1,2,3,4,5,6,7,8,9},ASC(E6283)&amp;1234567890))-1)</f>
        <v>Eu</v>
      </c>
      <c r="G6283" s="25">
        <f t="shared" si="196"/>
        <v>1</v>
      </c>
      <c r="H6283" s="25">
        <f>VLOOKUP(F6283,Table!$A$2:$C$121,2,0)</f>
        <v>3</v>
      </c>
      <c r="I6283" s="26">
        <f>VLOOKUP(F6283,Table!$A$2:$C$121,3,0)</f>
        <v>6</v>
      </c>
      <c r="J6283" s="17" t="s">
        <v>11724</v>
      </c>
      <c r="K6283" s="25" t="str">
        <f>LEFT(J6283,MIN(FIND({0,1,2,3,4,5,6,7,8,9},ASC(J6283)&amp;1234567890))-1)</f>
        <v>Hg</v>
      </c>
      <c r="L6283" s="25">
        <f t="shared" si="197"/>
        <v>2</v>
      </c>
      <c r="M6283" s="25">
        <f>VLOOKUP(K6283,Table!$A$2:$C$121,2,0)</f>
        <v>12</v>
      </c>
      <c r="N6283" s="26">
        <f>VLOOKUP(K6283,Table!$A$2:$C$121,3,0)</f>
        <v>6</v>
      </c>
      <c r="O6283" s="13" t="str">
        <f>VLOOKUP(A6283,Table!$U$1:$V$230,2,0)</f>
        <v>Hexagonal</v>
      </c>
      <c r="P6283" s="1"/>
    </row>
    <row r="6284" spans="1:16">
      <c r="A6284" s="12">
        <v>191</v>
      </c>
      <c r="B6284" s="12">
        <v>103413</v>
      </c>
      <c r="C6284" s="12" t="s">
        <v>6943</v>
      </c>
      <c r="D6284" s="12" t="s">
        <v>7087</v>
      </c>
      <c r="E6284" s="17" t="s">
        <v>428</v>
      </c>
      <c r="F6284" s="25" t="str">
        <f>LEFT(E6284,MIN(FIND({0,1,2,3,4,5,6,7,8,9},ASC(E6284)&amp;1234567890))-1)</f>
        <v>Eu</v>
      </c>
      <c r="G6284" s="25">
        <f t="shared" si="196"/>
        <v>1</v>
      </c>
      <c r="H6284" s="25">
        <f>VLOOKUP(F6284,Table!$A$2:$C$121,2,0)</f>
        <v>3</v>
      </c>
      <c r="I6284" s="26">
        <f>VLOOKUP(F6284,Table!$A$2:$C$121,3,0)</f>
        <v>6</v>
      </c>
      <c r="J6284" s="17" t="s">
        <v>592</v>
      </c>
      <c r="K6284" s="25" t="str">
        <f>LEFT(J6284,MIN(FIND({0,1,2,3,4,5,6,7,8,9},ASC(J6284)&amp;1234567890))-1)</f>
        <v>Ni</v>
      </c>
      <c r="L6284" s="25">
        <f t="shared" si="197"/>
        <v>5</v>
      </c>
      <c r="M6284" s="25">
        <f>VLOOKUP(K6284,Table!$A$2:$C$121,2,0)</f>
        <v>10</v>
      </c>
      <c r="N6284" s="26">
        <f>VLOOKUP(K6284,Table!$A$2:$C$121,3,0)</f>
        <v>4</v>
      </c>
      <c r="O6284" s="13" t="str">
        <f>VLOOKUP(A6284,Table!$U$1:$V$230,2,0)</f>
        <v>Hexagonal</v>
      </c>
      <c r="P6284" s="1"/>
    </row>
    <row r="6285" spans="1:16">
      <c r="A6285" s="12">
        <v>191</v>
      </c>
      <c r="B6285" s="12">
        <v>103436</v>
      </c>
      <c r="C6285" s="12" t="s">
        <v>6943</v>
      </c>
      <c r="D6285" s="12" t="s">
        <v>5357</v>
      </c>
      <c r="E6285" s="17" t="s">
        <v>428</v>
      </c>
      <c r="F6285" s="25" t="str">
        <f>LEFT(E6285,MIN(FIND({0,1,2,3,4,5,6,7,8,9},ASC(E6285)&amp;1234567890))-1)</f>
        <v>Eu</v>
      </c>
      <c r="G6285" s="25">
        <f t="shared" si="196"/>
        <v>1</v>
      </c>
      <c r="H6285" s="25">
        <f>VLOOKUP(F6285,Table!$A$2:$C$121,2,0)</f>
        <v>3</v>
      </c>
      <c r="I6285" s="26">
        <f>VLOOKUP(F6285,Table!$A$2:$C$121,3,0)</f>
        <v>6</v>
      </c>
      <c r="J6285" s="17" t="s">
        <v>11546</v>
      </c>
      <c r="K6285" s="25" t="str">
        <f>LEFT(J6285,MIN(FIND({0,1,2,3,4,5,6,7,8,9},ASC(J6285)&amp;1234567890))-1)</f>
        <v>Si</v>
      </c>
      <c r="L6285" s="25">
        <f t="shared" si="197"/>
        <v>2</v>
      </c>
      <c r="M6285" s="25">
        <f>VLOOKUP(K6285,Table!$A$2:$C$121,2,0)</f>
        <v>14</v>
      </c>
      <c r="N6285" s="26">
        <f>VLOOKUP(K6285,Table!$A$2:$C$121,3,0)</f>
        <v>3</v>
      </c>
      <c r="O6285" s="13" t="str">
        <f>VLOOKUP(A6285,Table!$U$1:$V$230,2,0)</f>
        <v>Hexagonal</v>
      </c>
      <c r="P6285" s="1"/>
    </row>
    <row r="6286" spans="1:16">
      <c r="A6286" s="12">
        <v>191</v>
      </c>
      <c r="B6286" s="12">
        <v>103444</v>
      </c>
      <c r="C6286" s="12" t="s">
        <v>6943</v>
      </c>
      <c r="D6286" s="12" t="s">
        <v>7088</v>
      </c>
      <c r="E6286" s="17" t="s">
        <v>428</v>
      </c>
      <c r="F6286" s="25" t="str">
        <f>LEFT(E6286,MIN(FIND({0,1,2,3,4,5,6,7,8,9},ASC(E6286)&amp;1234567890))-1)</f>
        <v>Eu</v>
      </c>
      <c r="G6286" s="25">
        <f t="shared" si="196"/>
        <v>1</v>
      </c>
      <c r="H6286" s="25">
        <f>VLOOKUP(F6286,Table!$A$2:$C$121,2,0)</f>
        <v>3</v>
      </c>
      <c r="I6286" s="26">
        <f>VLOOKUP(F6286,Table!$A$2:$C$121,3,0)</f>
        <v>6</v>
      </c>
      <c r="J6286" s="17" t="s">
        <v>71</v>
      </c>
      <c r="K6286" s="25" t="str">
        <f>LEFT(J6286,MIN(FIND({0,1,2,3,4,5,6,7,8,9},ASC(J6286)&amp;1234567890))-1)</f>
        <v>Zn</v>
      </c>
      <c r="L6286" s="25">
        <f t="shared" si="197"/>
        <v>5</v>
      </c>
      <c r="M6286" s="25">
        <f>VLOOKUP(K6286,Table!$A$2:$C$121,2,0)</f>
        <v>12</v>
      </c>
      <c r="N6286" s="26">
        <f>VLOOKUP(K6286,Table!$A$2:$C$121,3,0)</f>
        <v>4</v>
      </c>
      <c r="O6286" s="13" t="str">
        <f>VLOOKUP(A6286,Table!$U$1:$V$230,2,0)</f>
        <v>Hexagonal</v>
      </c>
      <c r="P6286" s="1"/>
    </row>
    <row r="6287" spans="1:16">
      <c r="A6287" s="12">
        <v>191</v>
      </c>
      <c r="B6287" s="12">
        <v>103480</v>
      </c>
      <c r="C6287" s="12" t="s">
        <v>6943</v>
      </c>
      <c r="D6287" s="12" t="s">
        <v>7089</v>
      </c>
      <c r="E6287" s="17" t="s">
        <v>447</v>
      </c>
      <c r="F6287" s="25" t="str">
        <f>LEFT(E6287,MIN(FIND({0,1,2,3,4,5,6,7,8,9},ASC(E6287)&amp;1234567890))-1)</f>
        <v>Fe</v>
      </c>
      <c r="G6287" s="25">
        <f t="shared" si="196"/>
        <v>5</v>
      </c>
      <c r="H6287" s="25">
        <f>VLOOKUP(F6287,Table!$A$2:$C$121,2,0)</f>
        <v>8</v>
      </c>
      <c r="I6287" s="26">
        <f>VLOOKUP(F6287,Table!$A$2:$C$121,3,0)</f>
        <v>4</v>
      </c>
      <c r="J6287" s="17" t="s">
        <v>11306</v>
      </c>
      <c r="K6287" s="25" t="str">
        <f>LEFT(J6287,MIN(FIND({0,1,2,3,4,5,6,7,8,9},ASC(J6287)&amp;1234567890))-1)</f>
        <v>Gd</v>
      </c>
      <c r="L6287" s="25">
        <f t="shared" si="197"/>
        <v>1</v>
      </c>
      <c r="M6287" s="25">
        <f>VLOOKUP(K6287,Table!$A$2:$C$121,2,0)</f>
        <v>3</v>
      </c>
      <c r="N6287" s="26">
        <f>VLOOKUP(K6287,Table!$A$2:$C$121,3,0)</f>
        <v>6</v>
      </c>
      <c r="O6287" s="13" t="str">
        <f>VLOOKUP(A6287,Table!$U$1:$V$230,2,0)</f>
        <v>Hexagonal</v>
      </c>
      <c r="P6287" s="1"/>
    </row>
    <row r="6288" spans="1:16">
      <c r="A6288" s="12">
        <v>191</v>
      </c>
      <c r="B6288" s="12">
        <v>103502</v>
      </c>
      <c r="C6288" s="12" t="s">
        <v>6943</v>
      </c>
      <c r="D6288" s="12" t="s">
        <v>7090</v>
      </c>
      <c r="E6288" s="17" t="s">
        <v>447</v>
      </c>
      <c r="F6288" s="25" t="str">
        <f>LEFT(E6288,MIN(FIND({0,1,2,3,4,5,6,7,8,9},ASC(E6288)&amp;1234567890))-1)</f>
        <v>Fe</v>
      </c>
      <c r="G6288" s="25">
        <f t="shared" si="196"/>
        <v>5</v>
      </c>
      <c r="H6288" s="25">
        <f>VLOOKUP(F6288,Table!$A$2:$C$121,2,0)</f>
        <v>8</v>
      </c>
      <c r="I6288" s="26">
        <f>VLOOKUP(F6288,Table!$A$2:$C$121,3,0)</f>
        <v>4</v>
      </c>
      <c r="J6288" s="17" t="s">
        <v>587</v>
      </c>
      <c r="K6288" s="25" t="str">
        <f>LEFT(J6288,MIN(FIND({0,1,2,3,4,5,6,7,8,9},ASC(J6288)&amp;1234567890))-1)</f>
        <v>Ho</v>
      </c>
      <c r="L6288" s="25">
        <f t="shared" si="197"/>
        <v>1</v>
      </c>
      <c r="M6288" s="25">
        <f>VLOOKUP(K6288,Table!$A$2:$C$121,2,0)</f>
        <v>3</v>
      </c>
      <c r="N6288" s="26">
        <f>VLOOKUP(K6288,Table!$A$2:$C$121,3,0)</f>
        <v>6</v>
      </c>
      <c r="O6288" s="13" t="str">
        <f>VLOOKUP(A6288,Table!$U$1:$V$230,2,0)</f>
        <v>Hexagonal</v>
      </c>
      <c r="P6288" s="1"/>
    </row>
    <row r="6289" spans="1:16">
      <c r="A6289" s="12">
        <v>191</v>
      </c>
      <c r="B6289" s="12">
        <v>103549</v>
      </c>
      <c r="C6289" s="12" t="s">
        <v>6943</v>
      </c>
      <c r="D6289" s="12" t="s">
        <v>7091</v>
      </c>
      <c r="E6289" s="17" t="s">
        <v>447</v>
      </c>
      <c r="F6289" s="25" t="str">
        <f>LEFT(E6289,MIN(FIND({0,1,2,3,4,5,6,7,8,9},ASC(E6289)&amp;1234567890))-1)</f>
        <v>Fe</v>
      </c>
      <c r="G6289" s="25">
        <f t="shared" si="196"/>
        <v>5</v>
      </c>
      <c r="H6289" s="25">
        <f>VLOOKUP(F6289,Table!$A$2:$C$121,2,0)</f>
        <v>8</v>
      </c>
      <c r="I6289" s="26">
        <f>VLOOKUP(F6289,Table!$A$2:$C$121,3,0)</f>
        <v>4</v>
      </c>
      <c r="J6289" s="17" t="s">
        <v>615</v>
      </c>
      <c r="K6289" s="25" t="str">
        <f>LEFT(J6289,MIN(FIND({0,1,2,3,4,5,6,7,8,9},ASC(J6289)&amp;1234567890))-1)</f>
        <v>Nd</v>
      </c>
      <c r="L6289" s="25">
        <f t="shared" si="197"/>
        <v>1</v>
      </c>
      <c r="M6289" s="25">
        <f>VLOOKUP(K6289,Table!$A$2:$C$121,2,0)</f>
        <v>3</v>
      </c>
      <c r="N6289" s="26">
        <f>VLOOKUP(K6289,Table!$A$2:$C$121,3,0)</f>
        <v>6</v>
      </c>
      <c r="O6289" s="13" t="str">
        <f>VLOOKUP(A6289,Table!$U$1:$V$230,2,0)</f>
        <v>Hexagonal</v>
      </c>
      <c r="P6289" s="1"/>
    </row>
    <row r="6290" spans="1:16">
      <c r="A6290" s="12">
        <v>191</v>
      </c>
      <c r="B6290" s="12">
        <v>103629</v>
      </c>
      <c r="C6290" s="12" t="s">
        <v>6943</v>
      </c>
      <c r="D6290" s="12" t="s">
        <v>7092</v>
      </c>
      <c r="E6290" s="17" t="s">
        <v>447</v>
      </c>
      <c r="F6290" s="25" t="str">
        <f>LEFT(E6290,MIN(FIND({0,1,2,3,4,5,6,7,8,9},ASC(E6290)&amp;1234567890))-1)</f>
        <v>Fe</v>
      </c>
      <c r="G6290" s="25">
        <f t="shared" si="196"/>
        <v>5</v>
      </c>
      <c r="H6290" s="25">
        <f>VLOOKUP(F6290,Table!$A$2:$C$121,2,0)</f>
        <v>8</v>
      </c>
      <c r="I6290" s="26">
        <f>VLOOKUP(F6290,Table!$A$2:$C$121,3,0)</f>
        <v>4</v>
      </c>
      <c r="J6290" s="17" t="s">
        <v>590</v>
      </c>
      <c r="K6290" s="25" t="str">
        <f>LEFT(J6290,MIN(FIND({0,1,2,3,4,5,6,7,8,9},ASC(J6290)&amp;1234567890))-1)</f>
        <v>Sm</v>
      </c>
      <c r="L6290" s="25">
        <f t="shared" si="197"/>
        <v>1</v>
      </c>
      <c r="M6290" s="25">
        <f>VLOOKUP(K6290,Table!$A$2:$C$121,2,0)</f>
        <v>3</v>
      </c>
      <c r="N6290" s="26">
        <f>VLOOKUP(K6290,Table!$A$2:$C$121,3,0)</f>
        <v>6</v>
      </c>
      <c r="O6290" s="13" t="str">
        <f>VLOOKUP(A6290,Table!$U$1:$V$230,2,0)</f>
        <v>Hexagonal</v>
      </c>
      <c r="P6290" s="1"/>
    </row>
    <row r="6291" spans="1:16">
      <c r="A6291" s="12">
        <v>191</v>
      </c>
      <c r="B6291" s="12">
        <v>103634</v>
      </c>
      <c r="C6291" s="12" t="s">
        <v>6943</v>
      </c>
      <c r="D6291" s="12" t="s">
        <v>7093</v>
      </c>
      <c r="E6291" s="17" t="s">
        <v>33</v>
      </c>
      <c r="F6291" s="25" t="str">
        <f>LEFT(E6291,MIN(FIND({0,1,2,3,4,5,6,7,8,9},ASC(E6291)&amp;1234567890))-1)</f>
        <v>Fe</v>
      </c>
      <c r="G6291" s="25">
        <f t="shared" si="196"/>
        <v>1</v>
      </c>
      <c r="H6291" s="25">
        <f>VLOOKUP(F6291,Table!$A$2:$C$121,2,0)</f>
        <v>8</v>
      </c>
      <c r="I6291" s="26">
        <f>VLOOKUP(F6291,Table!$A$2:$C$121,3,0)</f>
        <v>4</v>
      </c>
      <c r="J6291" s="17" t="s">
        <v>11291</v>
      </c>
      <c r="K6291" s="25" t="str">
        <f>LEFT(J6291,MIN(FIND({0,1,2,3,4,5,6,7,8,9},ASC(J6291)&amp;1234567890))-1)</f>
        <v>Sn</v>
      </c>
      <c r="L6291" s="25">
        <f t="shared" si="197"/>
        <v>1</v>
      </c>
      <c r="M6291" s="25">
        <f>VLOOKUP(K6291,Table!$A$2:$C$121,2,0)</f>
        <v>14</v>
      </c>
      <c r="N6291" s="26">
        <f>VLOOKUP(K6291,Table!$A$2:$C$121,3,0)</f>
        <v>5</v>
      </c>
      <c r="O6291" s="13" t="str">
        <f>VLOOKUP(A6291,Table!$U$1:$V$230,2,0)</f>
        <v>Hexagonal</v>
      </c>
      <c r="P6291" s="1"/>
    </row>
    <row r="6292" spans="1:16">
      <c r="A6292" s="12">
        <v>191</v>
      </c>
      <c r="B6292" s="12">
        <v>103655</v>
      </c>
      <c r="C6292" s="12" t="s">
        <v>6943</v>
      </c>
      <c r="D6292" s="12" t="s">
        <v>7094</v>
      </c>
      <c r="E6292" s="17" t="s">
        <v>447</v>
      </c>
      <c r="F6292" s="25" t="str">
        <f>LEFT(E6292,MIN(FIND({0,1,2,3,4,5,6,7,8,9},ASC(E6292)&amp;1234567890))-1)</f>
        <v>Fe</v>
      </c>
      <c r="G6292" s="25">
        <f t="shared" si="196"/>
        <v>5</v>
      </c>
      <c r="H6292" s="25">
        <f>VLOOKUP(F6292,Table!$A$2:$C$121,2,0)</f>
        <v>8</v>
      </c>
      <c r="I6292" s="26">
        <f>VLOOKUP(F6292,Table!$A$2:$C$121,3,0)</f>
        <v>4</v>
      </c>
      <c r="J6292" s="17" t="s">
        <v>11363</v>
      </c>
      <c r="K6292" s="25" t="str">
        <f>LEFT(J6292,MIN(FIND({0,1,2,3,4,5,6,7,8,9},ASC(J6292)&amp;1234567890))-1)</f>
        <v>Th</v>
      </c>
      <c r="L6292" s="25">
        <f t="shared" si="197"/>
        <v>1</v>
      </c>
      <c r="M6292" s="25">
        <f>VLOOKUP(K6292,Table!$A$2:$C$121,2,0)</f>
        <v>3</v>
      </c>
      <c r="N6292" s="26">
        <f>VLOOKUP(K6292,Table!$A$2:$C$121,3,0)</f>
        <v>7</v>
      </c>
      <c r="O6292" s="13" t="str">
        <f>VLOOKUP(A6292,Table!$U$1:$V$230,2,0)</f>
        <v>Hexagonal</v>
      </c>
      <c r="P6292" s="1"/>
    </row>
    <row r="6293" spans="1:16">
      <c r="A6293" s="12">
        <v>191</v>
      </c>
      <c r="B6293" s="12">
        <v>103699</v>
      </c>
      <c r="C6293" s="12" t="s">
        <v>6943</v>
      </c>
      <c r="D6293" s="12" t="s">
        <v>7095</v>
      </c>
      <c r="E6293" s="17" t="s">
        <v>447</v>
      </c>
      <c r="F6293" s="25" t="str">
        <f>LEFT(E6293,MIN(FIND({0,1,2,3,4,5,6,7,8,9},ASC(E6293)&amp;1234567890))-1)</f>
        <v>Fe</v>
      </c>
      <c r="G6293" s="25">
        <f t="shared" si="196"/>
        <v>5</v>
      </c>
      <c r="H6293" s="25">
        <f>VLOOKUP(F6293,Table!$A$2:$C$121,2,0)</f>
        <v>8</v>
      </c>
      <c r="I6293" s="26">
        <f>VLOOKUP(F6293,Table!$A$2:$C$121,3,0)</f>
        <v>4</v>
      </c>
      <c r="J6293" s="17" t="s">
        <v>11336</v>
      </c>
      <c r="K6293" s="25" t="str">
        <f>LEFT(J6293,MIN(FIND({0,1,2,3,4,5,6,7,8,9},ASC(J6293)&amp;1234567890))-1)</f>
        <v>Y</v>
      </c>
      <c r="L6293" s="25">
        <f t="shared" si="197"/>
        <v>1</v>
      </c>
      <c r="M6293" s="25">
        <f>VLOOKUP(K6293,Table!$A$2:$C$121,2,0)</f>
        <v>3</v>
      </c>
      <c r="N6293" s="26">
        <f>VLOOKUP(K6293,Table!$A$2:$C$121,3,0)</f>
        <v>5</v>
      </c>
      <c r="O6293" s="13" t="str">
        <f>VLOOKUP(A6293,Table!$U$1:$V$230,2,0)</f>
        <v>Hexagonal</v>
      </c>
      <c r="P6293" s="1"/>
    </row>
    <row r="6294" spans="1:16">
      <c r="A6294" s="12">
        <v>191</v>
      </c>
      <c r="B6294" s="12">
        <v>103718</v>
      </c>
      <c r="C6294" s="12" t="s">
        <v>6943</v>
      </c>
      <c r="D6294" s="12" t="s">
        <v>7096</v>
      </c>
      <c r="E6294" s="17" t="s">
        <v>11409</v>
      </c>
      <c r="F6294" s="25" t="str">
        <f>LEFT(E6294,MIN(FIND({0,1,2,3,4,5,6,7,8,9},ASC(E6294)&amp;1234567890))-1)</f>
        <v>Ga</v>
      </c>
      <c r="G6294" s="25">
        <f t="shared" si="196"/>
        <v>2</v>
      </c>
      <c r="H6294" s="25">
        <f>VLOOKUP(F6294,Table!$A$2:$C$121,2,0)</f>
        <v>13</v>
      </c>
      <c r="I6294" s="26">
        <f>VLOOKUP(F6294,Table!$A$2:$C$121,3,0)</f>
        <v>4</v>
      </c>
      <c r="J6294" s="17" t="s">
        <v>11306</v>
      </c>
      <c r="K6294" s="25" t="str">
        <f>LEFT(J6294,MIN(FIND({0,1,2,3,4,5,6,7,8,9},ASC(J6294)&amp;1234567890))-1)</f>
        <v>Gd</v>
      </c>
      <c r="L6294" s="25">
        <f t="shared" si="197"/>
        <v>1</v>
      </c>
      <c r="M6294" s="25">
        <f>VLOOKUP(K6294,Table!$A$2:$C$121,2,0)</f>
        <v>3</v>
      </c>
      <c r="N6294" s="26">
        <f>VLOOKUP(K6294,Table!$A$2:$C$121,3,0)</f>
        <v>6</v>
      </c>
      <c r="O6294" s="13" t="str">
        <f>VLOOKUP(A6294,Table!$U$1:$V$230,2,0)</f>
        <v>Hexagonal</v>
      </c>
      <c r="P6294" s="1"/>
    </row>
    <row r="6295" spans="1:16">
      <c r="A6295" s="12">
        <v>191</v>
      </c>
      <c r="B6295" s="12">
        <v>103746</v>
      </c>
      <c r="C6295" s="12" t="s">
        <v>6943</v>
      </c>
      <c r="D6295" s="12" t="s">
        <v>7097</v>
      </c>
      <c r="E6295" s="17" t="s">
        <v>11409</v>
      </c>
      <c r="F6295" s="25" t="str">
        <f>LEFT(E6295,MIN(FIND({0,1,2,3,4,5,6,7,8,9},ASC(E6295)&amp;1234567890))-1)</f>
        <v>Ga</v>
      </c>
      <c r="G6295" s="25">
        <f t="shared" si="196"/>
        <v>2</v>
      </c>
      <c r="H6295" s="25">
        <f>VLOOKUP(F6295,Table!$A$2:$C$121,2,0)</f>
        <v>13</v>
      </c>
      <c r="I6295" s="26">
        <f>VLOOKUP(F6295,Table!$A$2:$C$121,3,0)</f>
        <v>4</v>
      </c>
      <c r="J6295" s="17" t="s">
        <v>587</v>
      </c>
      <c r="K6295" s="25" t="str">
        <f>LEFT(J6295,MIN(FIND({0,1,2,3,4,5,6,7,8,9},ASC(J6295)&amp;1234567890))-1)</f>
        <v>Ho</v>
      </c>
      <c r="L6295" s="25">
        <f t="shared" si="197"/>
        <v>1</v>
      </c>
      <c r="M6295" s="25">
        <f>VLOOKUP(K6295,Table!$A$2:$C$121,2,0)</f>
        <v>3</v>
      </c>
      <c r="N6295" s="26">
        <f>VLOOKUP(K6295,Table!$A$2:$C$121,3,0)</f>
        <v>6</v>
      </c>
      <c r="O6295" s="13" t="str">
        <f>VLOOKUP(A6295,Table!$U$1:$V$230,2,0)</f>
        <v>Hexagonal</v>
      </c>
      <c r="P6295" s="1"/>
    </row>
    <row r="6296" spans="1:16">
      <c r="A6296" s="12">
        <v>191</v>
      </c>
      <c r="B6296" s="12">
        <v>103773</v>
      </c>
      <c r="C6296" s="12" t="s">
        <v>6943</v>
      </c>
      <c r="D6296" s="12" t="s">
        <v>7098</v>
      </c>
      <c r="E6296" s="17" t="s">
        <v>11409</v>
      </c>
      <c r="F6296" s="25" t="str">
        <f>LEFT(E6296,MIN(FIND({0,1,2,3,4,5,6,7,8,9},ASC(E6296)&amp;1234567890))-1)</f>
        <v>Ga</v>
      </c>
      <c r="G6296" s="25">
        <f t="shared" si="196"/>
        <v>2</v>
      </c>
      <c r="H6296" s="25">
        <f>VLOOKUP(F6296,Table!$A$2:$C$121,2,0)</f>
        <v>13</v>
      </c>
      <c r="I6296" s="26">
        <f>VLOOKUP(F6296,Table!$A$2:$C$121,3,0)</f>
        <v>4</v>
      </c>
      <c r="J6296" s="17" t="s">
        <v>11379</v>
      </c>
      <c r="K6296" s="25" t="str">
        <f>LEFT(J6296,MIN(FIND({0,1,2,3,4,5,6,7,8,9},ASC(J6296)&amp;1234567890))-1)</f>
        <v>Np</v>
      </c>
      <c r="L6296" s="25">
        <f t="shared" si="197"/>
        <v>1</v>
      </c>
      <c r="M6296" s="25">
        <f>VLOOKUP(K6296,Table!$A$2:$C$121,2,0)</f>
        <v>3</v>
      </c>
      <c r="N6296" s="26">
        <f>VLOOKUP(K6296,Table!$A$2:$C$121,3,0)</f>
        <v>7</v>
      </c>
      <c r="O6296" s="13" t="str">
        <f>VLOOKUP(A6296,Table!$U$1:$V$230,2,0)</f>
        <v>Hexagonal</v>
      </c>
      <c r="P6296" s="1"/>
    </row>
    <row r="6297" spans="1:16">
      <c r="A6297" s="12">
        <v>191</v>
      </c>
      <c r="B6297" s="12">
        <v>103848</v>
      </c>
      <c r="C6297" s="12" t="s">
        <v>6943</v>
      </c>
      <c r="D6297" s="12" t="s">
        <v>7099</v>
      </c>
      <c r="E6297" s="17" t="s">
        <v>11409</v>
      </c>
      <c r="F6297" s="25" t="str">
        <f>LEFT(E6297,MIN(FIND({0,1,2,3,4,5,6,7,8,9},ASC(E6297)&amp;1234567890))-1)</f>
        <v>Ga</v>
      </c>
      <c r="G6297" s="25">
        <f t="shared" si="196"/>
        <v>2</v>
      </c>
      <c r="H6297" s="25">
        <f>VLOOKUP(F6297,Table!$A$2:$C$121,2,0)</f>
        <v>13</v>
      </c>
      <c r="I6297" s="26">
        <f>VLOOKUP(F6297,Table!$A$2:$C$121,3,0)</f>
        <v>4</v>
      </c>
      <c r="J6297" s="17" t="s">
        <v>615</v>
      </c>
      <c r="K6297" s="25" t="str">
        <f>LEFT(J6297,MIN(FIND({0,1,2,3,4,5,6,7,8,9},ASC(J6297)&amp;1234567890))-1)</f>
        <v>Nd</v>
      </c>
      <c r="L6297" s="25">
        <f t="shared" si="197"/>
        <v>1</v>
      </c>
      <c r="M6297" s="25">
        <f>VLOOKUP(K6297,Table!$A$2:$C$121,2,0)</f>
        <v>3</v>
      </c>
      <c r="N6297" s="26">
        <f>VLOOKUP(K6297,Table!$A$2:$C$121,3,0)</f>
        <v>6</v>
      </c>
      <c r="O6297" s="13" t="str">
        <f>VLOOKUP(A6297,Table!$U$1:$V$230,2,0)</f>
        <v>Hexagonal</v>
      </c>
      <c r="P6297" s="1"/>
    </row>
    <row r="6298" spans="1:16">
      <c r="A6298" s="12">
        <v>191</v>
      </c>
      <c r="B6298" s="12">
        <v>103915</v>
      </c>
      <c r="C6298" s="12" t="s">
        <v>6943</v>
      </c>
      <c r="D6298" s="12" t="s">
        <v>7100</v>
      </c>
      <c r="E6298" s="17" t="s">
        <v>11409</v>
      </c>
      <c r="F6298" s="25" t="str">
        <f>LEFT(E6298,MIN(FIND({0,1,2,3,4,5,6,7,8,9},ASC(E6298)&amp;1234567890))-1)</f>
        <v>Ga</v>
      </c>
      <c r="G6298" s="25">
        <f t="shared" si="196"/>
        <v>2</v>
      </c>
      <c r="H6298" s="25">
        <f>VLOOKUP(F6298,Table!$A$2:$C$121,2,0)</f>
        <v>13</v>
      </c>
      <c r="I6298" s="26">
        <f>VLOOKUP(F6298,Table!$A$2:$C$121,3,0)</f>
        <v>4</v>
      </c>
      <c r="J6298" s="17" t="s">
        <v>11332</v>
      </c>
      <c r="K6298" s="25" t="str">
        <f>LEFT(J6298,MIN(FIND({0,1,2,3,4,5,6,7,8,9},ASC(J6298)&amp;1234567890))-1)</f>
        <v>Pr</v>
      </c>
      <c r="L6298" s="25">
        <f t="shared" si="197"/>
        <v>1</v>
      </c>
      <c r="M6298" s="25">
        <f>VLOOKUP(K6298,Table!$A$2:$C$121,2,0)</f>
        <v>3</v>
      </c>
      <c r="N6298" s="26">
        <f>VLOOKUP(K6298,Table!$A$2:$C$121,3,0)</f>
        <v>6</v>
      </c>
      <c r="O6298" s="13" t="str">
        <f>VLOOKUP(A6298,Table!$U$1:$V$230,2,0)</f>
        <v>Hexagonal</v>
      </c>
      <c r="P6298" s="1"/>
    </row>
    <row r="6299" spans="1:16">
      <c r="A6299" s="12">
        <v>191</v>
      </c>
      <c r="B6299" s="12">
        <v>103937</v>
      </c>
      <c r="C6299" s="12" t="s">
        <v>6943</v>
      </c>
      <c r="D6299" s="12" t="s">
        <v>7101</v>
      </c>
      <c r="E6299" s="17" t="s">
        <v>11409</v>
      </c>
      <c r="F6299" s="25" t="str">
        <f>LEFT(E6299,MIN(FIND({0,1,2,3,4,5,6,7,8,9},ASC(E6299)&amp;1234567890))-1)</f>
        <v>Ga</v>
      </c>
      <c r="G6299" s="25">
        <f t="shared" si="196"/>
        <v>2</v>
      </c>
      <c r="H6299" s="25">
        <f>VLOOKUP(F6299,Table!$A$2:$C$121,2,0)</f>
        <v>13</v>
      </c>
      <c r="I6299" s="26">
        <f>VLOOKUP(F6299,Table!$A$2:$C$121,3,0)</f>
        <v>4</v>
      </c>
      <c r="J6299" s="17" t="s">
        <v>11502</v>
      </c>
      <c r="K6299" s="25" t="str">
        <f>LEFT(J6299,MIN(FIND({0,1,2,3,4,5,6,7,8,9},ASC(J6299)&amp;1234567890))-1)</f>
        <v>Pu</v>
      </c>
      <c r="L6299" s="25">
        <f t="shared" si="197"/>
        <v>1</v>
      </c>
      <c r="M6299" s="25">
        <f>VLOOKUP(K6299,Table!$A$2:$C$121,2,0)</f>
        <v>3</v>
      </c>
      <c r="N6299" s="26">
        <f>VLOOKUP(K6299,Table!$A$2:$C$121,3,0)</f>
        <v>7</v>
      </c>
      <c r="O6299" s="13" t="str">
        <f>VLOOKUP(A6299,Table!$U$1:$V$230,2,0)</f>
        <v>Hexagonal</v>
      </c>
      <c r="P6299" s="1"/>
    </row>
    <row r="6300" spans="1:16">
      <c r="A6300" s="12">
        <v>191</v>
      </c>
      <c r="B6300" s="12">
        <v>103965</v>
      </c>
      <c r="C6300" s="12" t="s">
        <v>6943</v>
      </c>
      <c r="D6300" s="12" t="s">
        <v>7102</v>
      </c>
      <c r="E6300" s="17" t="s">
        <v>11409</v>
      </c>
      <c r="F6300" s="25" t="str">
        <f>LEFT(E6300,MIN(FIND({0,1,2,3,4,5,6,7,8,9},ASC(E6300)&amp;1234567890))-1)</f>
        <v>Ga</v>
      </c>
      <c r="G6300" s="25">
        <f t="shared" si="196"/>
        <v>2</v>
      </c>
      <c r="H6300" s="25">
        <f>VLOOKUP(F6300,Table!$A$2:$C$121,2,0)</f>
        <v>13</v>
      </c>
      <c r="I6300" s="26">
        <f>VLOOKUP(F6300,Table!$A$2:$C$121,3,0)</f>
        <v>4</v>
      </c>
      <c r="J6300" s="17" t="s">
        <v>590</v>
      </c>
      <c r="K6300" s="25" t="str">
        <f>LEFT(J6300,MIN(FIND({0,1,2,3,4,5,6,7,8,9},ASC(J6300)&amp;1234567890))-1)</f>
        <v>Sm</v>
      </c>
      <c r="L6300" s="25">
        <f t="shared" si="197"/>
        <v>1</v>
      </c>
      <c r="M6300" s="25">
        <f>VLOOKUP(K6300,Table!$A$2:$C$121,2,0)</f>
        <v>3</v>
      </c>
      <c r="N6300" s="26">
        <f>VLOOKUP(K6300,Table!$A$2:$C$121,3,0)</f>
        <v>6</v>
      </c>
      <c r="O6300" s="13" t="str">
        <f>VLOOKUP(A6300,Table!$U$1:$V$230,2,0)</f>
        <v>Hexagonal</v>
      </c>
      <c r="P6300" s="1"/>
    </row>
    <row r="6301" spans="1:16">
      <c r="A6301" s="12">
        <v>191</v>
      </c>
      <c r="B6301" s="12">
        <v>103972</v>
      </c>
      <c r="C6301" s="12" t="s">
        <v>6943</v>
      </c>
      <c r="D6301" s="12" t="s">
        <v>7103</v>
      </c>
      <c r="E6301" s="17" t="s">
        <v>11409</v>
      </c>
      <c r="F6301" s="25" t="str">
        <f>LEFT(E6301,MIN(FIND({0,1,2,3,4,5,6,7,8,9},ASC(E6301)&amp;1234567890))-1)</f>
        <v>Ga</v>
      </c>
      <c r="G6301" s="25">
        <f t="shared" si="196"/>
        <v>2</v>
      </c>
      <c r="H6301" s="25">
        <f>VLOOKUP(F6301,Table!$A$2:$C$121,2,0)</f>
        <v>13</v>
      </c>
      <c r="I6301" s="26">
        <f>VLOOKUP(F6301,Table!$A$2:$C$121,3,0)</f>
        <v>4</v>
      </c>
      <c r="J6301" s="17" t="s">
        <v>433</v>
      </c>
      <c r="K6301" s="25" t="str">
        <f>LEFT(J6301,MIN(FIND({0,1,2,3,4,5,6,7,8,9},ASC(J6301)&amp;1234567890))-1)</f>
        <v>Sr</v>
      </c>
      <c r="L6301" s="25">
        <f t="shared" si="197"/>
        <v>1</v>
      </c>
      <c r="M6301" s="25">
        <f>VLOOKUP(K6301,Table!$A$2:$C$121,2,0)</f>
        <v>2</v>
      </c>
      <c r="N6301" s="26">
        <f>VLOOKUP(K6301,Table!$A$2:$C$121,3,0)</f>
        <v>5</v>
      </c>
      <c r="O6301" s="13" t="str">
        <f>VLOOKUP(A6301,Table!$U$1:$V$230,2,0)</f>
        <v>Hexagonal</v>
      </c>
      <c r="P6301" s="1"/>
    </row>
    <row r="6302" spans="1:16">
      <c r="A6302" s="12">
        <v>191</v>
      </c>
      <c r="B6302" s="12">
        <v>103980</v>
      </c>
      <c r="C6302" s="12" t="s">
        <v>6943</v>
      </c>
      <c r="D6302" s="12" t="s">
        <v>7104</v>
      </c>
      <c r="E6302" s="17" t="s">
        <v>11409</v>
      </c>
      <c r="F6302" s="25" t="str">
        <f>LEFT(E6302,MIN(FIND({0,1,2,3,4,5,6,7,8,9},ASC(E6302)&amp;1234567890))-1)</f>
        <v>Ga</v>
      </c>
      <c r="G6302" s="25">
        <f t="shared" si="196"/>
        <v>2</v>
      </c>
      <c r="H6302" s="25">
        <f>VLOOKUP(F6302,Table!$A$2:$C$121,2,0)</f>
        <v>13</v>
      </c>
      <c r="I6302" s="26">
        <f>VLOOKUP(F6302,Table!$A$2:$C$121,3,0)</f>
        <v>4</v>
      </c>
      <c r="J6302" s="17" t="s">
        <v>11313</v>
      </c>
      <c r="K6302" s="25" t="str">
        <f>LEFT(J6302,MIN(FIND({0,1,2,3,4,5,6,7,8,9},ASC(J6302)&amp;1234567890))-1)</f>
        <v>Tb</v>
      </c>
      <c r="L6302" s="25">
        <f t="shared" si="197"/>
        <v>1</v>
      </c>
      <c r="M6302" s="25">
        <f>VLOOKUP(K6302,Table!$A$2:$C$121,2,0)</f>
        <v>3</v>
      </c>
      <c r="N6302" s="26">
        <f>VLOOKUP(K6302,Table!$A$2:$C$121,3,0)</f>
        <v>6</v>
      </c>
      <c r="O6302" s="13" t="str">
        <f>VLOOKUP(A6302,Table!$U$1:$V$230,2,0)</f>
        <v>Hexagonal</v>
      </c>
      <c r="P6302" s="1"/>
    </row>
    <row r="6303" spans="1:16">
      <c r="A6303" s="12">
        <v>191</v>
      </c>
      <c r="B6303" s="12">
        <v>103985</v>
      </c>
      <c r="C6303" s="12" t="s">
        <v>6943</v>
      </c>
      <c r="D6303" s="12" t="s">
        <v>5415</v>
      </c>
      <c r="E6303" s="17" t="s">
        <v>11409</v>
      </c>
      <c r="F6303" s="25" t="str">
        <f>LEFT(E6303,MIN(FIND({0,1,2,3,4,5,6,7,8,9},ASC(E6303)&amp;1234567890))-1)</f>
        <v>Ga</v>
      </c>
      <c r="G6303" s="25">
        <f t="shared" si="196"/>
        <v>2</v>
      </c>
      <c r="H6303" s="25">
        <f>VLOOKUP(F6303,Table!$A$2:$C$121,2,0)</f>
        <v>13</v>
      </c>
      <c r="I6303" s="26">
        <f>VLOOKUP(F6303,Table!$A$2:$C$121,3,0)</f>
        <v>4</v>
      </c>
      <c r="J6303" s="17" t="s">
        <v>11363</v>
      </c>
      <c r="K6303" s="25" t="str">
        <f>LEFT(J6303,MIN(FIND({0,1,2,3,4,5,6,7,8,9},ASC(J6303)&amp;1234567890))-1)</f>
        <v>Th</v>
      </c>
      <c r="L6303" s="25">
        <f t="shared" si="197"/>
        <v>1</v>
      </c>
      <c r="M6303" s="25">
        <f>VLOOKUP(K6303,Table!$A$2:$C$121,2,0)</f>
        <v>3</v>
      </c>
      <c r="N6303" s="26">
        <f>VLOOKUP(K6303,Table!$A$2:$C$121,3,0)</f>
        <v>7</v>
      </c>
      <c r="O6303" s="13" t="str">
        <f>VLOOKUP(A6303,Table!$U$1:$V$230,2,0)</f>
        <v>Hexagonal</v>
      </c>
      <c r="P6303" s="1"/>
    </row>
    <row r="6304" spans="1:16">
      <c r="A6304" s="12">
        <v>191</v>
      </c>
      <c r="B6304" s="12">
        <v>104013</v>
      </c>
      <c r="C6304" s="12" t="s">
        <v>6943</v>
      </c>
      <c r="D6304" s="12" t="s">
        <v>7105</v>
      </c>
      <c r="E6304" s="17" t="s">
        <v>11409</v>
      </c>
      <c r="F6304" s="25" t="str">
        <f>LEFT(E6304,MIN(FIND({0,1,2,3,4,5,6,7,8,9},ASC(E6304)&amp;1234567890))-1)</f>
        <v>Ga</v>
      </c>
      <c r="G6304" s="25">
        <f t="shared" si="196"/>
        <v>2</v>
      </c>
      <c r="H6304" s="25">
        <f>VLOOKUP(F6304,Table!$A$2:$C$121,2,0)</f>
        <v>13</v>
      </c>
      <c r="I6304" s="26">
        <f>VLOOKUP(F6304,Table!$A$2:$C$121,3,0)</f>
        <v>4</v>
      </c>
      <c r="J6304" s="17" t="s">
        <v>343</v>
      </c>
      <c r="K6304" s="25" t="str">
        <f>LEFT(J6304,MIN(FIND({0,1,2,3,4,5,6,7,8,9},ASC(J6304)&amp;1234567890))-1)</f>
        <v>U</v>
      </c>
      <c r="L6304" s="25">
        <f t="shared" si="197"/>
        <v>1</v>
      </c>
      <c r="M6304" s="25">
        <f>VLOOKUP(K6304,Table!$A$2:$C$121,2,0)</f>
        <v>3</v>
      </c>
      <c r="N6304" s="26">
        <f>VLOOKUP(K6304,Table!$A$2:$C$121,3,0)</f>
        <v>7</v>
      </c>
      <c r="O6304" s="13" t="str">
        <f>VLOOKUP(A6304,Table!$U$1:$V$230,2,0)</f>
        <v>Hexagonal</v>
      </c>
      <c r="P6304" s="1"/>
    </row>
    <row r="6305" spans="1:16">
      <c r="A6305" s="12">
        <v>191</v>
      </c>
      <c r="B6305" s="12">
        <v>104031</v>
      </c>
      <c r="C6305" s="12" t="s">
        <v>6943</v>
      </c>
      <c r="D6305" s="12" t="s">
        <v>7106</v>
      </c>
      <c r="E6305" s="17" t="s">
        <v>11409</v>
      </c>
      <c r="F6305" s="25" t="str">
        <f>LEFT(E6305,MIN(FIND({0,1,2,3,4,5,6,7,8,9},ASC(E6305)&amp;1234567890))-1)</f>
        <v>Ga</v>
      </c>
      <c r="G6305" s="25">
        <f t="shared" si="196"/>
        <v>2</v>
      </c>
      <c r="H6305" s="25">
        <f>VLOOKUP(F6305,Table!$A$2:$C$121,2,0)</f>
        <v>13</v>
      </c>
      <c r="I6305" s="26">
        <f>VLOOKUP(F6305,Table!$A$2:$C$121,3,0)</f>
        <v>4</v>
      </c>
      <c r="J6305" s="17" t="s">
        <v>11336</v>
      </c>
      <c r="K6305" s="25" t="str">
        <f>LEFT(J6305,MIN(FIND({0,1,2,3,4,5,6,7,8,9},ASC(J6305)&amp;1234567890))-1)</f>
        <v>Y</v>
      </c>
      <c r="L6305" s="25">
        <f t="shared" si="197"/>
        <v>1</v>
      </c>
      <c r="M6305" s="25">
        <f>VLOOKUP(K6305,Table!$A$2:$C$121,2,0)</f>
        <v>3</v>
      </c>
      <c r="N6305" s="26">
        <f>VLOOKUP(K6305,Table!$A$2:$C$121,3,0)</f>
        <v>5</v>
      </c>
      <c r="O6305" s="13" t="str">
        <f>VLOOKUP(A6305,Table!$U$1:$V$230,2,0)</f>
        <v>Hexagonal</v>
      </c>
      <c r="P6305" s="1"/>
    </row>
    <row r="6306" spans="1:16">
      <c r="A6306" s="12">
        <v>191</v>
      </c>
      <c r="B6306" s="12">
        <v>104091</v>
      </c>
      <c r="C6306" s="12" t="s">
        <v>6943</v>
      </c>
      <c r="D6306" s="12" t="s">
        <v>7107</v>
      </c>
      <c r="E6306" s="17" t="s">
        <v>11306</v>
      </c>
      <c r="F6306" s="25" t="str">
        <f>LEFT(E6306,MIN(FIND({0,1,2,3,4,5,6,7,8,9},ASC(E6306)&amp;1234567890))-1)</f>
        <v>Gd</v>
      </c>
      <c r="G6306" s="25">
        <f t="shared" si="196"/>
        <v>1</v>
      </c>
      <c r="H6306" s="25">
        <f>VLOOKUP(F6306,Table!$A$2:$C$121,2,0)</f>
        <v>3</v>
      </c>
      <c r="I6306" s="26">
        <f>VLOOKUP(F6306,Table!$A$2:$C$121,3,0)</f>
        <v>6</v>
      </c>
      <c r="J6306" s="17" t="s">
        <v>592</v>
      </c>
      <c r="K6306" s="25" t="str">
        <f>LEFT(J6306,MIN(FIND({0,1,2,3,4,5,6,7,8,9},ASC(J6306)&amp;1234567890))-1)</f>
        <v>Ni</v>
      </c>
      <c r="L6306" s="25">
        <f t="shared" si="197"/>
        <v>5</v>
      </c>
      <c r="M6306" s="25">
        <f>VLOOKUP(K6306,Table!$A$2:$C$121,2,0)</f>
        <v>10</v>
      </c>
      <c r="N6306" s="26">
        <f>VLOOKUP(K6306,Table!$A$2:$C$121,3,0)</f>
        <v>4</v>
      </c>
      <c r="O6306" s="13" t="str">
        <f>VLOOKUP(A6306,Table!$U$1:$V$230,2,0)</f>
        <v>Hexagonal</v>
      </c>
      <c r="P6306" s="1"/>
    </row>
    <row r="6307" spans="1:16">
      <c r="A6307" s="12">
        <v>191</v>
      </c>
      <c r="B6307" s="12">
        <v>104128</v>
      </c>
      <c r="C6307" s="12" t="s">
        <v>6943</v>
      </c>
      <c r="D6307" s="12" t="s">
        <v>7108</v>
      </c>
      <c r="E6307" s="17" t="s">
        <v>11306</v>
      </c>
      <c r="F6307" s="25" t="str">
        <f>LEFT(E6307,MIN(FIND({0,1,2,3,4,5,6,7,8,9},ASC(E6307)&amp;1234567890))-1)</f>
        <v>Gd</v>
      </c>
      <c r="G6307" s="25">
        <f t="shared" si="196"/>
        <v>1</v>
      </c>
      <c r="H6307" s="25">
        <f>VLOOKUP(F6307,Table!$A$2:$C$121,2,0)</f>
        <v>3</v>
      </c>
      <c r="I6307" s="26">
        <f>VLOOKUP(F6307,Table!$A$2:$C$121,3,0)</f>
        <v>6</v>
      </c>
      <c r="J6307" s="17" t="s">
        <v>11860</v>
      </c>
      <c r="K6307" s="25" t="str">
        <f>LEFT(J6307,MIN(FIND({0,1,2,3,4,5,6,7,8,9},ASC(J6307)&amp;1234567890))-1)</f>
        <v>Rh</v>
      </c>
      <c r="L6307" s="25">
        <f t="shared" si="197"/>
        <v>5</v>
      </c>
      <c r="M6307" s="25">
        <f>VLOOKUP(K6307,Table!$A$2:$C$121,2,0)</f>
        <v>9</v>
      </c>
      <c r="N6307" s="26">
        <f>VLOOKUP(K6307,Table!$A$2:$C$121,3,0)</f>
        <v>5</v>
      </c>
      <c r="O6307" s="13" t="str">
        <f>VLOOKUP(A6307,Table!$U$1:$V$230,2,0)</f>
        <v>Hexagonal</v>
      </c>
      <c r="P6307" s="1"/>
    </row>
    <row r="6308" spans="1:16">
      <c r="A6308" s="12">
        <v>191</v>
      </c>
      <c r="B6308" s="12">
        <v>104150</v>
      </c>
      <c r="C6308" s="12" t="s">
        <v>6943</v>
      </c>
      <c r="D6308" s="12" t="s">
        <v>7109</v>
      </c>
      <c r="E6308" s="17" t="s">
        <v>11306</v>
      </c>
      <c r="F6308" s="25" t="str">
        <f>LEFT(E6308,MIN(FIND({0,1,2,3,4,5,6,7,8,9},ASC(E6308)&amp;1234567890))-1)</f>
        <v>Gd</v>
      </c>
      <c r="G6308" s="25">
        <f t="shared" si="196"/>
        <v>1</v>
      </c>
      <c r="H6308" s="25">
        <f>VLOOKUP(F6308,Table!$A$2:$C$121,2,0)</f>
        <v>3</v>
      </c>
      <c r="I6308" s="26">
        <f>VLOOKUP(F6308,Table!$A$2:$C$121,3,0)</f>
        <v>6</v>
      </c>
      <c r="J6308" s="17" t="s">
        <v>71</v>
      </c>
      <c r="K6308" s="25" t="str">
        <f>LEFT(J6308,MIN(FIND({0,1,2,3,4,5,6,7,8,9},ASC(J6308)&amp;1234567890))-1)</f>
        <v>Zn</v>
      </c>
      <c r="L6308" s="25">
        <f t="shared" si="197"/>
        <v>5</v>
      </c>
      <c r="M6308" s="25">
        <f>VLOOKUP(K6308,Table!$A$2:$C$121,2,0)</f>
        <v>12</v>
      </c>
      <c r="N6308" s="26">
        <f>VLOOKUP(K6308,Table!$A$2:$C$121,3,0)</f>
        <v>4</v>
      </c>
      <c r="O6308" s="13" t="str">
        <f>VLOOKUP(A6308,Table!$U$1:$V$230,2,0)</f>
        <v>Hexagonal</v>
      </c>
      <c r="P6308" s="1"/>
    </row>
    <row r="6309" spans="1:16">
      <c r="A6309" s="12">
        <v>191</v>
      </c>
      <c r="B6309" s="12">
        <v>104298</v>
      </c>
      <c r="C6309" s="12" t="s">
        <v>6943</v>
      </c>
      <c r="D6309" s="12" t="s">
        <v>7110</v>
      </c>
      <c r="E6309" s="17" t="s">
        <v>11724</v>
      </c>
      <c r="F6309" s="25" t="str">
        <f>LEFT(E6309,MIN(FIND({0,1,2,3,4,5,6,7,8,9},ASC(E6309)&amp;1234567890))-1)</f>
        <v>Hg</v>
      </c>
      <c r="G6309" s="25">
        <f t="shared" si="196"/>
        <v>2</v>
      </c>
      <c r="H6309" s="25">
        <f>VLOOKUP(F6309,Table!$A$2:$C$121,2,0)</f>
        <v>12</v>
      </c>
      <c r="I6309" s="26">
        <f>VLOOKUP(F6309,Table!$A$2:$C$121,3,0)</f>
        <v>6</v>
      </c>
      <c r="J6309" s="17" t="s">
        <v>587</v>
      </c>
      <c r="K6309" s="25" t="str">
        <f>LEFT(J6309,MIN(FIND({0,1,2,3,4,5,6,7,8,9},ASC(J6309)&amp;1234567890))-1)</f>
        <v>Ho</v>
      </c>
      <c r="L6309" s="25">
        <f t="shared" si="197"/>
        <v>1</v>
      </c>
      <c r="M6309" s="25">
        <f>VLOOKUP(K6309,Table!$A$2:$C$121,2,0)</f>
        <v>3</v>
      </c>
      <c r="N6309" s="26">
        <f>VLOOKUP(K6309,Table!$A$2:$C$121,3,0)</f>
        <v>6</v>
      </c>
      <c r="O6309" s="13" t="str">
        <f>VLOOKUP(A6309,Table!$U$1:$V$230,2,0)</f>
        <v>Hexagonal</v>
      </c>
      <c r="P6309" s="1"/>
    </row>
    <row r="6310" spans="1:16">
      <c r="A6310" s="12">
        <v>191</v>
      </c>
      <c r="B6310" s="12">
        <v>104306</v>
      </c>
      <c r="C6310" s="12" t="s">
        <v>6943</v>
      </c>
      <c r="D6310" s="12" t="s">
        <v>5980</v>
      </c>
      <c r="E6310" s="17" t="s">
        <v>11724</v>
      </c>
      <c r="F6310" s="25" t="str">
        <f>LEFT(E6310,MIN(FIND({0,1,2,3,4,5,6,7,8,9},ASC(E6310)&amp;1234567890))-1)</f>
        <v>Hg</v>
      </c>
      <c r="G6310" s="25">
        <f t="shared" si="196"/>
        <v>2</v>
      </c>
      <c r="H6310" s="25">
        <f>VLOOKUP(F6310,Table!$A$2:$C$121,2,0)</f>
        <v>12</v>
      </c>
      <c r="I6310" s="26">
        <f>VLOOKUP(F6310,Table!$A$2:$C$121,3,0)</f>
        <v>6</v>
      </c>
      <c r="J6310" s="17" t="s">
        <v>46</v>
      </c>
      <c r="K6310" s="25" t="str">
        <f>LEFT(J6310,MIN(FIND({0,1,2,3,4,5,6,7,8,9},ASC(J6310)&amp;1234567890))-1)</f>
        <v>La</v>
      </c>
      <c r="L6310" s="25">
        <f t="shared" si="197"/>
        <v>1</v>
      </c>
      <c r="M6310" s="25">
        <f>VLOOKUP(K6310,Table!$A$2:$C$121,2,0)</f>
        <v>3</v>
      </c>
      <c r="N6310" s="26">
        <f>VLOOKUP(K6310,Table!$A$2:$C$121,3,0)</f>
        <v>6</v>
      </c>
      <c r="O6310" s="13" t="str">
        <f>VLOOKUP(A6310,Table!$U$1:$V$230,2,0)</f>
        <v>Hexagonal</v>
      </c>
      <c r="P6310" s="1"/>
    </row>
    <row r="6311" spans="1:16">
      <c r="A6311" s="12">
        <v>191</v>
      </c>
      <c r="B6311" s="12">
        <v>104327</v>
      </c>
      <c r="C6311" s="12" t="s">
        <v>6943</v>
      </c>
      <c r="D6311" s="12" t="s">
        <v>7111</v>
      </c>
      <c r="E6311" s="17" t="s">
        <v>11724</v>
      </c>
      <c r="F6311" s="25" t="str">
        <f>LEFT(E6311,MIN(FIND({0,1,2,3,4,5,6,7,8,9},ASC(E6311)&amp;1234567890))-1)</f>
        <v>Hg</v>
      </c>
      <c r="G6311" s="25">
        <f t="shared" si="196"/>
        <v>2</v>
      </c>
      <c r="H6311" s="25">
        <f>VLOOKUP(F6311,Table!$A$2:$C$121,2,0)</f>
        <v>12</v>
      </c>
      <c r="I6311" s="26">
        <f>VLOOKUP(F6311,Table!$A$2:$C$121,3,0)</f>
        <v>6</v>
      </c>
      <c r="J6311" s="17" t="s">
        <v>11410</v>
      </c>
      <c r="K6311" s="25" t="str">
        <f>LEFT(J6311,MIN(FIND({0,1,2,3,4,5,6,7,8,9},ASC(J6311)&amp;1234567890))-1)</f>
        <v>Na</v>
      </c>
      <c r="L6311" s="25">
        <f t="shared" si="197"/>
        <v>1</v>
      </c>
      <c r="M6311" s="25">
        <f>VLOOKUP(K6311,Table!$A$2:$C$121,2,0)</f>
        <v>1</v>
      </c>
      <c r="N6311" s="26">
        <f>VLOOKUP(K6311,Table!$A$2:$C$121,3,0)</f>
        <v>3</v>
      </c>
      <c r="O6311" s="13" t="str">
        <f>VLOOKUP(A6311,Table!$U$1:$V$230,2,0)</f>
        <v>Hexagonal</v>
      </c>
      <c r="P6311" s="1"/>
    </row>
    <row r="6312" spans="1:16">
      <c r="A6312" s="12">
        <v>191</v>
      </c>
      <c r="B6312" s="12">
        <v>104346</v>
      </c>
      <c r="C6312" s="12" t="s">
        <v>6943</v>
      </c>
      <c r="D6312" s="12" t="s">
        <v>3727</v>
      </c>
      <c r="E6312" s="17" t="s">
        <v>11724</v>
      </c>
      <c r="F6312" s="25" t="str">
        <f>LEFT(E6312,MIN(FIND({0,1,2,3,4,5,6,7,8,9},ASC(E6312)&amp;1234567890))-1)</f>
        <v>Hg</v>
      </c>
      <c r="G6312" s="25">
        <f t="shared" si="196"/>
        <v>2</v>
      </c>
      <c r="H6312" s="25">
        <f>VLOOKUP(F6312,Table!$A$2:$C$121,2,0)</f>
        <v>12</v>
      </c>
      <c r="I6312" s="26">
        <f>VLOOKUP(F6312,Table!$A$2:$C$121,3,0)</f>
        <v>6</v>
      </c>
      <c r="J6312" s="17" t="s">
        <v>433</v>
      </c>
      <c r="K6312" s="25" t="str">
        <f>LEFT(J6312,MIN(FIND({0,1,2,3,4,5,6,7,8,9},ASC(J6312)&amp;1234567890))-1)</f>
        <v>Sr</v>
      </c>
      <c r="L6312" s="25">
        <f t="shared" si="197"/>
        <v>1</v>
      </c>
      <c r="M6312" s="25">
        <f>VLOOKUP(K6312,Table!$A$2:$C$121,2,0)</f>
        <v>2</v>
      </c>
      <c r="N6312" s="26">
        <f>VLOOKUP(K6312,Table!$A$2:$C$121,3,0)</f>
        <v>5</v>
      </c>
      <c r="O6312" s="13" t="str">
        <f>VLOOKUP(A6312,Table!$U$1:$V$230,2,0)</f>
        <v>Hexagonal</v>
      </c>
      <c r="P6312" s="1"/>
    </row>
    <row r="6313" spans="1:16">
      <c r="A6313" s="12">
        <v>191</v>
      </c>
      <c r="B6313" s="12">
        <v>104366</v>
      </c>
      <c r="C6313" s="12" t="s">
        <v>6943</v>
      </c>
      <c r="D6313" s="12" t="s">
        <v>7112</v>
      </c>
      <c r="E6313" s="17" t="s">
        <v>11724</v>
      </c>
      <c r="F6313" s="25" t="str">
        <f>LEFT(E6313,MIN(FIND({0,1,2,3,4,5,6,7,8,9},ASC(E6313)&amp;1234567890))-1)</f>
        <v>Hg</v>
      </c>
      <c r="G6313" s="25">
        <f t="shared" si="196"/>
        <v>2</v>
      </c>
      <c r="H6313" s="25">
        <f>VLOOKUP(F6313,Table!$A$2:$C$121,2,0)</f>
        <v>12</v>
      </c>
      <c r="I6313" s="26">
        <f>VLOOKUP(F6313,Table!$A$2:$C$121,3,0)</f>
        <v>6</v>
      </c>
      <c r="J6313" s="17" t="s">
        <v>343</v>
      </c>
      <c r="K6313" s="25" t="str">
        <f>LEFT(J6313,MIN(FIND({0,1,2,3,4,5,6,7,8,9},ASC(J6313)&amp;1234567890))-1)</f>
        <v>U</v>
      </c>
      <c r="L6313" s="25">
        <f t="shared" si="197"/>
        <v>1</v>
      </c>
      <c r="M6313" s="25">
        <f>VLOOKUP(K6313,Table!$A$2:$C$121,2,0)</f>
        <v>3</v>
      </c>
      <c r="N6313" s="26">
        <f>VLOOKUP(K6313,Table!$A$2:$C$121,3,0)</f>
        <v>7</v>
      </c>
      <c r="O6313" s="13" t="str">
        <f>VLOOKUP(A6313,Table!$U$1:$V$230,2,0)</f>
        <v>Hexagonal</v>
      </c>
      <c r="P6313" s="1"/>
    </row>
    <row r="6314" spans="1:16">
      <c r="A6314" s="12">
        <v>191</v>
      </c>
      <c r="B6314" s="12">
        <v>104368</v>
      </c>
      <c r="C6314" s="12" t="s">
        <v>6943</v>
      </c>
      <c r="D6314" s="12" t="s">
        <v>7113</v>
      </c>
      <c r="E6314" s="17" t="s">
        <v>11724</v>
      </c>
      <c r="F6314" s="25" t="str">
        <f>LEFT(E6314,MIN(FIND({0,1,2,3,4,5,6,7,8,9},ASC(E6314)&amp;1234567890))-1)</f>
        <v>Hg</v>
      </c>
      <c r="G6314" s="25">
        <f t="shared" si="196"/>
        <v>2</v>
      </c>
      <c r="H6314" s="25">
        <f>VLOOKUP(F6314,Table!$A$2:$C$121,2,0)</f>
        <v>12</v>
      </c>
      <c r="I6314" s="26">
        <f>VLOOKUP(F6314,Table!$A$2:$C$121,3,0)</f>
        <v>6</v>
      </c>
      <c r="J6314" s="17" t="s">
        <v>11336</v>
      </c>
      <c r="K6314" s="25" t="str">
        <f>LEFT(J6314,MIN(FIND({0,1,2,3,4,5,6,7,8,9},ASC(J6314)&amp;1234567890))-1)</f>
        <v>Y</v>
      </c>
      <c r="L6314" s="25">
        <f t="shared" si="197"/>
        <v>1</v>
      </c>
      <c r="M6314" s="25">
        <f>VLOOKUP(K6314,Table!$A$2:$C$121,2,0)</f>
        <v>3</v>
      </c>
      <c r="N6314" s="26">
        <f>VLOOKUP(K6314,Table!$A$2:$C$121,3,0)</f>
        <v>5</v>
      </c>
      <c r="O6314" s="13" t="str">
        <f>VLOOKUP(A6314,Table!$U$1:$V$230,2,0)</f>
        <v>Hexagonal</v>
      </c>
      <c r="P6314" s="1"/>
    </row>
    <row r="6315" spans="1:16">
      <c r="A6315" s="12">
        <v>191</v>
      </c>
      <c r="B6315" s="12">
        <v>104428</v>
      </c>
      <c r="C6315" s="12" t="s">
        <v>6943</v>
      </c>
      <c r="D6315" s="12" t="s">
        <v>7114</v>
      </c>
      <c r="E6315" s="17" t="s">
        <v>587</v>
      </c>
      <c r="F6315" s="25" t="str">
        <f>LEFT(E6315,MIN(FIND({0,1,2,3,4,5,6,7,8,9},ASC(E6315)&amp;1234567890))-1)</f>
        <v>Ho</v>
      </c>
      <c r="G6315" s="25">
        <f t="shared" si="196"/>
        <v>1</v>
      </c>
      <c r="H6315" s="25">
        <f>VLOOKUP(F6315,Table!$A$2:$C$121,2,0)</f>
        <v>3</v>
      </c>
      <c r="I6315" s="26">
        <f>VLOOKUP(F6315,Table!$A$2:$C$121,3,0)</f>
        <v>6</v>
      </c>
      <c r="J6315" s="17" t="s">
        <v>592</v>
      </c>
      <c r="K6315" s="25" t="str">
        <f>LEFT(J6315,MIN(FIND({0,1,2,3,4,5,6,7,8,9},ASC(J6315)&amp;1234567890))-1)</f>
        <v>Ni</v>
      </c>
      <c r="L6315" s="25">
        <f t="shared" si="197"/>
        <v>5</v>
      </c>
      <c r="M6315" s="25">
        <f>VLOOKUP(K6315,Table!$A$2:$C$121,2,0)</f>
        <v>10</v>
      </c>
      <c r="N6315" s="26">
        <f>VLOOKUP(K6315,Table!$A$2:$C$121,3,0)</f>
        <v>4</v>
      </c>
      <c r="O6315" s="13" t="str">
        <f>VLOOKUP(A6315,Table!$U$1:$V$230,2,0)</f>
        <v>Hexagonal</v>
      </c>
      <c r="P6315" s="1"/>
    </row>
    <row r="6316" spans="1:16">
      <c r="A6316" s="12">
        <v>191</v>
      </c>
      <c r="B6316" s="12">
        <v>104485</v>
      </c>
      <c r="C6316" s="12" t="s">
        <v>6943</v>
      </c>
      <c r="D6316" s="12" t="s">
        <v>7115</v>
      </c>
      <c r="E6316" s="17" t="s">
        <v>13239</v>
      </c>
      <c r="F6316" s="25" t="str">
        <f>LEFT(E6316,MIN(FIND({0,1,2,3,4,5,6,7,8,9},ASC(E6316)&amp;1234567890))-1)</f>
        <v>Ir</v>
      </c>
      <c r="G6316" s="25">
        <f t="shared" si="196"/>
        <v>5</v>
      </c>
      <c r="H6316" s="25">
        <f>VLOOKUP(F6316,Table!$A$2:$C$121,2,0)</f>
        <v>9</v>
      </c>
      <c r="I6316" s="26">
        <f>VLOOKUP(F6316,Table!$A$2:$C$121,3,0)</f>
        <v>6</v>
      </c>
      <c r="J6316" s="17" t="s">
        <v>46</v>
      </c>
      <c r="K6316" s="25" t="str">
        <f>LEFT(J6316,MIN(FIND({0,1,2,3,4,5,6,7,8,9},ASC(J6316)&amp;1234567890))-1)</f>
        <v>La</v>
      </c>
      <c r="L6316" s="25">
        <f t="shared" si="197"/>
        <v>1</v>
      </c>
      <c r="M6316" s="25">
        <f>VLOOKUP(K6316,Table!$A$2:$C$121,2,0)</f>
        <v>3</v>
      </c>
      <c r="N6316" s="26">
        <f>VLOOKUP(K6316,Table!$A$2:$C$121,3,0)</f>
        <v>6</v>
      </c>
      <c r="O6316" s="13" t="str">
        <f>VLOOKUP(A6316,Table!$U$1:$V$230,2,0)</f>
        <v>Hexagonal</v>
      </c>
      <c r="P6316" s="1"/>
    </row>
    <row r="6317" spans="1:16">
      <c r="A6317" s="12">
        <v>191</v>
      </c>
      <c r="B6317" s="12">
        <v>104521</v>
      </c>
      <c r="C6317" s="12" t="s">
        <v>6943</v>
      </c>
      <c r="D6317" s="12" t="s">
        <v>7116</v>
      </c>
      <c r="E6317" s="17" t="s">
        <v>13239</v>
      </c>
      <c r="F6317" s="25" t="str">
        <f>LEFT(E6317,MIN(FIND({0,1,2,3,4,5,6,7,8,9},ASC(E6317)&amp;1234567890))-1)</f>
        <v>Ir</v>
      </c>
      <c r="G6317" s="25">
        <f t="shared" si="196"/>
        <v>5</v>
      </c>
      <c r="H6317" s="25">
        <f>VLOOKUP(F6317,Table!$A$2:$C$121,2,0)</f>
        <v>9</v>
      </c>
      <c r="I6317" s="26">
        <f>VLOOKUP(F6317,Table!$A$2:$C$121,3,0)</f>
        <v>6</v>
      </c>
      <c r="J6317" s="17" t="s">
        <v>615</v>
      </c>
      <c r="K6317" s="25" t="str">
        <f>LEFT(J6317,MIN(FIND({0,1,2,3,4,5,6,7,8,9},ASC(J6317)&amp;1234567890))-1)</f>
        <v>Nd</v>
      </c>
      <c r="L6317" s="25">
        <f t="shared" si="197"/>
        <v>1</v>
      </c>
      <c r="M6317" s="25">
        <f>VLOOKUP(K6317,Table!$A$2:$C$121,2,0)</f>
        <v>3</v>
      </c>
      <c r="N6317" s="26">
        <f>VLOOKUP(K6317,Table!$A$2:$C$121,3,0)</f>
        <v>6</v>
      </c>
      <c r="O6317" s="13" t="str">
        <f>VLOOKUP(A6317,Table!$U$1:$V$230,2,0)</f>
        <v>Hexagonal</v>
      </c>
      <c r="P6317" s="1"/>
    </row>
    <row r="6318" spans="1:16">
      <c r="A6318" s="12">
        <v>191</v>
      </c>
      <c r="B6318" s="12">
        <v>104573</v>
      </c>
      <c r="C6318" s="12" t="s">
        <v>6943</v>
      </c>
      <c r="D6318" s="12" t="s">
        <v>7117</v>
      </c>
      <c r="E6318" s="17" t="s">
        <v>13239</v>
      </c>
      <c r="F6318" s="25" t="str">
        <f>LEFT(E6318,MIN(FIND({0,1,2,3,4,5,6,7,8,9},ASC(E6318)&amp;1234567890))-1)</f>
        <v>Ir</v>
      </c>
      <c r="G6318" s="25">
        <f t="shared" si="196"/>
        <v>5</v>
      </c>
      <c r="H6318" s="25">
        <f>VLOOKUP(F6318,Table!$A$2:$C$121,2,0)</f>
        <v>9</v>
      </c>
      <c r="I6318" s="26">
        <f>VLOOKUP(F6318,Table!$A$2:$C$121,3,0)</f>
        <v>6</v>
      </c>
      <c r="J6318" s="17" t="s">
        <v>11363</v>
      </c>
      <c r="K6318" s="25" t="str">
        <f>LEFT(J6318,MIN(FIND({0,1,2,3,4,5,6,7,8,9},ASC(J6318)&amp;1234567890))-1)</f>
        <v>Th</v>
      </c>
      <c r="L6318" s="25">
        <f t="shared" si="197"/>
        <v>1</v>
      </c>
      <c r="M6318" s="25">
        <f>VLOOKUP(K6318,Table!$A$2:$C$121,2,0)</f>
        <v>3</v>
      </c>
      <c r="N6318" s="26">
        <f>VLOOKUP(K6318,Table!$A$2:$C$121,3,0)</f>
        <v>7</v>
      </c>
      <c r="O6318" s="13" t="str">
        <f>VLOOKUP(A6318,Table!$U$1:$V$230,2,0)</f>
        <v>Hexagonal</v>
      </c>
      <c r="P6318" s="1"/>
    </row>
    <row r="6319" spans="1:16">
      <c r="A6319" s="12">
        <v>191</v>
      </c>
      <c r="B6319" s="12">
        <v>104698</v>
      </c>
      <c r="C6319" s="12" t="s">
        <v>6943</v>
      </c>
      <c r="D6319" s="12" t="s">
        <v>7118</v>
      </c>
      <c r="E6319" s="17" t="s">
        <v>46</v>
      </c>
      <c r="F6319" s="25" t="str">
        <f>LEFT(E6319,MIN(FIND({0,1,2,3,4,5,6,7,8,9},ASC(E6319)&amp;1234567890))-1)</f>
        <v>La</v>
      </c>
      <c r="G6319" s="25">
        <f t="shared" si="196"/>
        <v>1</v>
      </c>
      <c r="H6319" s="25">
        <f>VLOOKUP(F6319,Table!$A$2:$C$121,2,0)</f>
        <v>3</v>
      </c>
      <c r="I6319" s="26">
        <f>VLOOKUP(F6319,Table!$A$2:$C$121,3,0)</f>
        <v>6</v>
      </c>
      <c r="J6319" s="17" t="s">
        <v>591</v>
      </c>
      <c r="K6319" s="25" t="str">
        <f>LEFT(J6319,MIN(FIND({0,1,2,3,4,5,6,7,8,9},ASC(J6319)&amp;1234567890))-1)</f>
        <v>Pd</v>
      </c>
      <c r="L6319" s="25">
        <f t="shared" si="197"/>
        <v>5</v>
      </c>
      <c r="M6319" s="25">
        <f>VLOOKUP(K6319,Table!$A$2:$C$121,2,0)</f>
        <v>10</v>
      </c>
      <c r="N6319" s="26">
        <f>VLOOKUP(K6319,Table!$A$2:$C$121,3,0)</f>
        <v>5</v>
      </c>
      <c r="O6319" s="13" t="str">
        <f>VLOOKUP(A6319,Table!$U$1:$V$230,2,0)</f>
        <v>Hexagonal</v>
      </c>
      <c r="P6319" s="1"/>
    </row>
    <row r="6320" spans="1:16">
      <c r="A6320" s="12">
        <v>191</v>
      </c>
      <c r="B6320" s="12">
        <v>104702</v>
      </c>
      <c r="C6320" s="12" t="s">
        <v>6943</v>
      </c>
      <c r="D6320" s="12" t="s">
        <v>7119</v>
      </c>
      <c r="E6320" s="17" t="s">
        <v>46</v>
      </c>
      <c r="F6320" s="25" t="str">
        <f>LEFT(E6320,MIN(FIND({0,1,2,3,4,5,6,7,8,9},ASC(E6320)&amp;1234567890))-1)</f>
        <v>La</v>
      </c>
      <c r="G6320" s="25">
        <f t="shared" si="196"/>
        <v>1</v>
      </c>
      <c r="H6320" s="25">
        <f>VLOOKUP(F6320,Table!$A$2:$C$121,2,0)</f>
        <v>3</v>
      </c>
      <c r="I6320" s="26">
        <f>VLOOKUP(F6320,Table!$A$2:$C$121,3,0)</f>
        <v>6</v>
      </c>
      <c r="J6320" s="17" t="s">
        <v>11684</v>
      </c>
      <c r="K6320" s="25" t="str">
        <f>LEFT(J6320,MIN(FIND({0,1,2,3,4,5,6,7,8,9},ASC(J6320)&amp;1234567890))-1)</f>
        <v>Pt</v>
      </c>
      <c r="L6320" s="25">
        <f t="shared" si="197"/>
        <v>5</v>
      </c>
      <c r="M6320" s="25">
        <f>VLOOKUP(K6320,Table!$A$2:$C$121,2,0)</f>
        <v>10</v>
      </c>
      <c r="N6320" s="26">
        <f>VLOOKUP(K6320,Table!$A$2:$C$121,3,0)</f>
        <v>6</v>
      </c>
      <c r="O6320" s="13" t="str">
        <f>VLOOKUP(A6320,Table!$U$1:$V$230,2,0)</f>
        <v>Hexagonal</v>
      </c>
      <c r="P6320" s="1"/>
    </row>
    <row r="6321" spans="1:16">
      <c r="A6321" s="12">
        <v>191</v>
      </c>
      <c r="B6321" s="12">
        <v>104736</v>
      </c>
      <c r="C6321" s="12" t="s">
        <v>6943</v>
      </c>
      <c r="D6321" s="12" t="s">
        <v>7120</v>
      </c>
      <c r="E6321" s="17" t="s">
        <v>46</v>
      </c>
      <c r="F6321" s="25" t="str">
        <f>LEFT(E6321,MIN(FIND({0,1,2,3,4,5,6,7,8,9},ASC(E6321)&amp;1234567890))-1)</f>
        <v>La</v>
      </c>
      <c r="G6321" s="25">
        <f t="shared" si="196"/>
        <v>1</v>
      </c>
      <c r="H6321" s="25">
        <f>VLOOKUP(F6321,Table!$A$2:$C$121,2,0)</f>
        <v>3</v>
      </c>
      <c r="I6321" s="26">
        <f>VLOOKUP(F6321,Table!$A$2:$C$121,3,0)</f>
        <v>6</v>
      </c>
      <c r="J6321" s="17" t="s">
        <v>71</v>
      </c>
      <c r="K6321" s="25" t="str">
        <f>LEFT(J6321,MIN(FIND({0,1,2,3,4,5,6,7,8,9},ASC(J6321)&amp;1234567890))-1)</f>
        <v>Zn</v>
      </c>
      <c r="L6321" s="25">
        <f t="shared" si="197"/>
        <v>5</v>
      </c>
      <c r="M6321" s="25">
        <f>VLOOKUP(K6321,Table!$A$2:$C$121,2,0)</f>
        <v>12</v>
      </c>
      <c r="N6321" s="26">
        <f>VLOOKUP(K6321,Table!$A$2:$C$121,3,0)</f>
        <v>4</v>
      </c>
      <c r="O6321" s="13" t="str">
        <f>VLOOKUP(A6321,Table!$U$1:$V$230,2,0)</f>
        <v>Hexagonal</v>
      </c>
      <c r="P6321" s="1"/>
    </row>
    <row r="6322" spans="1:16">
      <c r="A6322" s="12">
        <v>191</v>
      </c>
      <c r="B6322" s="12">
        <v>104773</v>
      </c>
      <c r="C6322" s="12" t="s">
        <v>6943</v>
      </c>
      <c r="D6322" s="12" t="s">
        <v>7121</v>
      </c>
      <c r="E6322" s="17" t="s">
        <v>11404</v>
      </c>
      <c r="F6322" s="25" t="str">
        <f>LEFT(E6322,MIN(FIND({0,1,2,3,4,5,6,7,8,9},ASC(E6322)&amp;1234567890))-1)</f>
        <v>Li</v>
      </c>
      <c r="G6322" s="25">
        <f t="shared" si="196"/>
        <v>2</v>
      </c>
      <c r="H6322" s="25">
        <f>VLOOKUP(F6322,Table!$A$2:$C$121,2,0)</f>
        <v>1</v>
      </c>
      <c r="I6322" s="26">
        <f>VLOOKUP(F6322,Table!$A$2:$C$121,3,0)</f>
        <v>2</v>
      </c>
      <c r="J6322" s="17" t="s">
        <v>541</v>
      </c>
      <c r="K6322" s="25" t="str">
        <f>LEFT(J6322,MIN(FIND({0,1,2,3,4,5,6,7,8,9},ASC(J6322)&amp;1234567890))-1)</f>
        <v>Pd</v>
      </c>
      <c r="L6322" s="25">
        <f t="shared" si="197"/>
        <v>1</v>
      </c>
      <c r="M6322" s="25">
        <f>VLOOKUP(K6322,Table!$A$2:$C$121,2,0)</f>
        <v>10</v>
      </c>
      <c r="N6322" s="26">
        <f>VLOOKUP(K6322,Table!$A$2:$C$121,3,0)</f>
        <v>5</v>
      </c>
      <c r="O6322" s="13" t="str">
        <f>VLOOKUP(A6322,Table!$U$1:$V$230,2,0)</f>
        <v>Hexagonal</v>
      </c>
      <c r="P6322" s="1"/>
    </row>
    <row r="6323" spans="1:16">
      <c r="A6323" s="12">
        <v>191</v>
      </c>
      <c r="B6323" s="12">
        <v>104780</v>
      </c>
      <c r="C6323" s="12" t="s">
        <v>6943</v>
      </c>
      <c r="D6323" s="12" t="s">
        <v>7122</v>
      </c>
      <c r="E6323" s="17" t="s">
        <v>11404</v>
      </c>
      <c r="F6323" s="25" t="str">
        <f>LEFT(E6323,MIN(FIND({0,1,2,3,4,5,6,7,8,9},ASC(E6323)&amp;1234567890))-1)</f>
        <v>Li</v>
      </c>
      <c r="G6323" s="25">
        <f t="shared" si="196"/>
        <v>2</v>
      </c>
      <c r="H6323" s="25">
        <f>VLOOKUP(F6323,Table!$A$2:$C$121,2,0)</f>
        <v>1</v>
      </c>
      <c r="I6323" s="26">
        <f>VLOOKUP(F6323,Table!$A$2:$C$121,3,0)</f>
        <v>2</v>
      </c>
      <c r="J6323" s="17" t="s">
        <v>539</v>
      </c>
      <c r="K6323" s="25" t="str">
        <f>LEFT(J6323,MIN(FIND({0,1,2,3,4,5,6,7,8,9},ASC(J6323)&amp;1234567890))-1)</f>
        <v>Pt</v>
      </c>
      <c r="L6323" s="25">
        <f t="shared" si="197"/>
        <v>1</v>
      </c>
      <c r="M6323" s="25">
        <f>VLOOKUP(K6323,Table!$A$2:$C$121,2,0)</f>
        <v>10</v>
      </c>
      <c r="N6323" s="26">
        <f>VLOOKUP(K6323,Table!$A$2:$C$121,3,0)</f>
        <v>6</v>
      </c>
      <c r="O6323" s="13" t="str">
        <f>VLOOKUP(A6323,Table!$U$1:$V$230,2,0)</f>
        <v>Hexagonal</v>
      </c>
      <c r="P6323" s="1"/>
    </row>
    <row r="6324" spans="1:16">
      <c r="A6324" s="12">
        <v>191</v>
      </c>
      <c r="B6324" s="12">
        <v>104806</v>
      </c>
      <c r="C6324" s="12" t="s">
        <v>6943</v>
      </c>
      <c r="D6324" s="12" t="s">
        <v>7123</v>
      </c>
      <c r="E6324" s="17" t="s">
        <v>11335</v>
      </c>
      <c r="F6324" s="25" t="str">
        <f>LEFT(E6324,MIN(FIND({0,1,2,3,4,5,6,7,8,9},ASC(E6324)&amp;1234567890))-1)</f>
        <v>Lu</v>
      </c>
      <c r="G6324" s="25">
        <f t="shared" si="196"/>
        <v>1</v>
      </c>
      <c r="H6324" s="25">
        <f>VLOOKUP(F6324,Table!$A$2:$C$121,2,0)</f>
        <v>3</v>
      </c>
      <c r="I6324" s="26">
        <f>VLOOKUP(F6324,Table!$A$2:$C$121,3,0)</f>
        <v>6</v>
      </c>
      <c r="J6324" s="17" t="s">
        <v>592</v>
      </c>
      <c r="K6324" s="25" t="str">
        <f>LEFT(J6324,MIN(FIND({0,1,2,3,4,5,6,7,8,9},ASC(J6324)&amp;1234567890))-1)</f>
        <v>Ni</v>
      </c>
      <c r="L6324" s="25">
        <f t="shared" si="197"/>
        <v>5</v>
      </c>
      <c r="M6324" s="25">
        <f>VLOOKUP(K6324,Table!$A$2:$C$121,2,0)</f>
        <v>10</v>
      </c>
      <c r="N6324" s="26">
        <f>VLOOKUP(K6324,Table!$A$2:$C$121,3,0)</f>
        <v>4</v>
      </c>
      <c r="O6324" s="13" t="str">
        <f>VLOOKUP(A6324,Table!$U$1:$V$230,2,0)</f>
        <v>Hexagonal</v>
      </c>
      <c r="P6324" s="1"/>
    </row>
    <row r="6325" spans="1:16">
      <c r="A6325" s="12">
        <v>191</v>
      </c>
      <c r="B6325" s="12">
        <v>105267</v>
      </c>
      <c r="C6325" s="12" t="s">
        <v>6943</v>
      </c>
      <c r="D6325" s="12" t="s">
        <v>7124</v>
      </c>
      <c r="E6325" s="17" t="s">
        <v>615</v>
      </c>
      <c r="F6325" s="25" t="str">
        <f>LEFT(E6325,MIN(FIND({0,1,2,3,4,5,6,7,8,9},ASC(E6325)&amp;1234567890))-1)</f>
        <v>Nd</v>
      </c>
      <c r="G6325" s="25">
        <f t="shared" si="196"/>
        <v>1</v>
      </c>
      <c r="H6325" s="25">
        <f>VLOOKUP(F6325,Table!$A$2:$C$121,2,0)</f>
        <v>3</v>
      </c>
      <c r="I6325" s="26">
        <f>VLOOKUP(F6325,Table!$A$2:$C$121,3,0)</f>
        <v>6</v>
      </c>
      <c r="J6325" s="17" t="s">
        <v>592</v>
      </c>
      <c r="K6325" s="25" t="str">
        <f>LEFT(J6325,MIN(FIND({0,1,2,3,4,5,6,7,8,9},ASC(J6325)&amp;1234567890))-1)</f>
        <v>Ni</v>
      </c>
      <c r="L6325" s="25">
        <f t="shared" si="197"/>
        <v>5</v>
      </c>
      <c r="M6325" s="25">
        <f>VLOOKUP(K6325,Table!$A$2:$C$121,2,0)</f>
        <v>10</v>
      </c>
      <c r="N6325" s="26">
        <f>VLOOKUP(K6325,Table!$A$2:$C$121,3,0)</f>
        <v>4</v>
      </c>
      <c r="O6325" s="13" t="str">
        <f>VLOOKUP(A6325,Table!$U$1:$V$230,2,0)</f>
        <v>Hexagonal</v>
      </c>
      <c r="P6325" s="1"/>
    </row>
    <row r="6326" spans="1:16">
      <c r="A6326" s="12">
        <v>191</v>
      </c>
      <c r="B6326" s="12">
        <v>105281</v>
      </c>
      <c r="C6326" s="12" t="s">
        <v>6943</v>
      </c>
      <c r="D6326" s="12" t="s">
        <v>7125</v>
      </c>
      <c r="E6326" s="17" t="s">
        <v>615</v>
      </c>
      <c r="F6326" s="25" t="str">
        <f>LEFT(E6326,MIN(FIND({0,1,2,3,4,5,6,7,8,9},ASC(E6326)&amp;1234567890))-1)</f>
        <v>Nd</v>
      </c>
      <c r="G6326" s="25">
        <f t="shared" si="196"/>
        <v>1</v>
      </c>
      <c r="H6326" s="25">
        <f>VLOOKUP(F6326,Table!$A$2:$C$121,2,0)</f>
        <v>3</v>
      </c>
      <c r="I6326" s="26">
        <f>VLOOKUP(F6326,Table!$A$2:$C$121,3,0)</f>
        <v>6</v>
      </c>
      <c r="J6326" s="17" t="s">
        <v>11684</v>
      </c>
      <c r="K6326" s="25" t="str">
        <f>LEFT(J6326,MIN(FIND({0,1,2,3,4,5,6,7,8,9},ASC(J6326)&amp;1234567890))-1)</f>
        <v>Pt</v>
      </c>
      <c r="L6326" s="25">
        <f t="shared" si="197"/>
        <v>5</v>
      </c>
      <c r="M6326" s="25">
        <f>VLOOKUP(K6326,Table!$A$2:$C$121,2,0)</f>
        <v>10</v>
      </c>
      <c r="N6326" s="26">
        <f>VLOOKUP(K6326,Table!$A$2:$C$121,3,0)</f>
        <v>6</v>
      </c>
      <c r="O6326" s="13" t="str">
        <f>VLOOKUP(A6326,Table!$U$1:$V$230,2,0)</f>
        <v>Hexagonal</v>
      </c>
      <c r="P6326" s="1"/>
    </row>
    <row r="6327" spans="1:16">
      <c r="A6327" s="12">
        <v>191</v>
      </c>
      <c r="B6327" s="12">
        <v>105302</v>
      </c>
      <c r="C6327" s="12" t="s">
        <v>6943</v>
      </c>
      <c r="D6327" s="12" t="s">
        <v>7126</v>
      </c>
      <c r="E6327" s="17" t="s">
        <v>615</v>
      </c>
      <c r="F6327" s="25" t="str">
        <f>LEFT(E6327,MIN(FIND({0,1,2,3,4,5,6,7,8,9},ASC(E6327)&amp;1234567890))-1)</f>
        <v>Nd</v>
      </c>
      <c r="G6327" s="25">
        <f t="shared" si="196"/>
        <v>1</v>
      </c>
      <c r="H6327" s="25">
        <f>VLOOKUP(F6327,Table!$A$2:$C$121,2,0)</f>
        <v>3</v>
      </c>
      <c r="I6327" s="26">
        <f>VLOOKUP(F6327,Table!$A$2:$C$121,3,0)</f>
        <v>6</v>
      </c>
      <c r="J6327" s="17" t="s">
        <v>71</v>
      </c>
      <c r="K6327" s="25" t="str">
        <f>LEFT(J6327,MIN(FIND({0,1,2,3,4,5,6,7,8,9},ASC(J6327)&amp;1234567890))-1)</f>
        <v>Zn</v>
      </c>
      <c r="L6327" s="25">
        <f t="shared" si="197"/>
        <v>5</v>
      </c>
      <c r="M6327" s="25">
        <f>VLOOKUP(K6327,Table!$A$2:$C$121,2,0)</f>
        <v>12</v>
      </c>
      <c r="N6327" s="26">
        <f>VLOOKUP(K6327,Table!$A$2:$C$121,3,0)</f>
        <v>4</v>
      </c>
      <c r="O6327" s="13" t="str">
        <f>VLOOKUP(A6327,Table!$U$1:$V$230,2,0)</f>
        <v>Hexagonal</v>
      </c>
      <c r="P6327" s="1"/>
    </row>
    <row r="6328" spans="1:16">
      <c r="A6328" s="12">
        <v>191</v>
      </c>
      <c r="B6328" s="12">
        <v>105312</v>
      </c>
      <c r="C6328" s="12" t="s">
        <v>6943</v>
      </c>
      <c r="D6328" s="12" t="s">
        <v>7127</v>
      </c>
      <c r="E6328" s="17" t="s">
        <v>592</v>
      </c>
      <c r="F6328" s="25" t="str">
        <f>LEFT(E6328,MIN(FIND({0,1,2,3,4,5,6,7,8,9},ASC(E6328)&amp;1234567890))-1)</f>
        <v>Ni</v>
      </c>
      <c r="G6328" s="25">
        <f t="shared" si="196"/>
        <v>5</v>
      </c>
      <c r="H6328" s="25">
        <f>VLOOKUP(F6328,Table!$A$2:$C$121,2,0)</f>
        <v>10</v>
      </c>
      <c r="I6328" s="26">
        <f>VLOOKUP(F6328,Table!$A$2:$C$121,3,0)</f>
        <v>4</v>
      </c>
      <c r="J6328" s="17" t="s">
        <v>11332</v>
      </c>
      <c r="K6328" s="25" t="str">
        <f>LEFT(J6328,MIN(FIND({0,1,2,3,4,5,6,7,8,9},ASC(J6328)&amp;1234567890))-1)</f>
        <v>Pr</v>
      </c>
      <c r="L6328" s="25">
        <f t="shared" si="197"/>
        <v>1</v>
      </c>
      <c r="M6328" s="25">
        <f>VLOOKUP(K6328,Table!$A$2:$C$121,2,0)</f>
        <v>3</v>
      </c>
      <c r="N6328" s="26">
        <f>VLOOKUP(K6328,Table!$A$2:$C$121,3,0)</f>
        <v>6</v>
      </c>
      <c r="O6328" s="13" t="str">
        <f>VLOOKUP(A6328,Table!$U$1:$V$230,2,0)</f>
        <v>Hexagonal</v>
      </c>
      <c r="P6328" s="1"/>
    </row>
    <row r="6329" spans="1:16">
      <c r="A6329" s="12">
        <v>191</v>
      </c>
      <c r="B6329" s="12">
        <v>105323</v>
      </c>
      <c r="C6329" s="12" t="s">
        <v>6943</v>
      </c>
      <c r="D6329" s="12" t="s">
        <v>7128</v>
      </c>
      <c r="E6329" s="17" t="s">
        <v>592</v>
      </c>
      <c r="F6329" s="25" t="str">
        <f>LEFT(E6329,MIN(FIND({0,1,2,3,4,5,6,7,8,9},ASC(E6329)&amp;1234567890))-1)</f>
        <v>Ni</v>
      </c>
      <c r="G6329" s="25">
        <f t="shared" si="196"/>
        <v>5</v>
      </c>
      <c r="H6329" s="25">
        <f>VLOOKUP(F6329,Table!$A$2:$C$121,2,0)</f>
        <v>10</v>
      </c>
      <c r="I6329" s="26">
        <f>VLOOKUP(F6329,Table!$A$2:$C$121,3,0)</f>
        <v>4</v>
      </c>
      <c r="J6329" s="17" t="s">
        <v>11502</v>
      </c>
      <c r="K6329" s="25" t="str">
        <f>LEFT(J6329,MIN(FIND({0,1,2,3,4,5,6,7,8,9},ASC(J6329)&amp;1234567890))-1)</f>
        <v>Pu</v>
      </c>
      <c r="L6329" s="25">
        <f t="shared" si="197"/>
        <v>1</v>
      </c>
      <c r="M6329" s="25">
        <f>VLOOKUP(K6329,Table!$A$2:$C$121,2,0)</f>
        <v>3</v>
      </c>
      <c r="N6329" s="26">
        <f>VLOOKUP(K6329,Table!$A$2:$C$121,3,0)</f>
        <v>7</v>
      </c>
      <c r="O6329" s="13" t="str">
        <f>VLOOKUP(A6329,Table!$U$1:$V$230,2,0)</f>
        <v>Hexagonal</v>
      </c>
      <c r="P6329" s="1"/>
    </row>
    <row r="6330" spans="1:16">
      <c r="A6330" s="12">
        <v>191</v>
      </c>
      <c r="B6330" s="12">
        <v>105336</v>
      </c>
      <c r="C6330" s="12" t="s">
        <v>6943</v>
      </c>
      <c r="D6330" s="12" t="s">
        <v>7129</v>
      </c>
      <c r="E6330" s="17" t="s">
        <v>592</v>
      </c>
      <c r="F6330" s="25" t="str">
        <f>LEFT(E6330,MIN(FIND({0,1,2,3,4,5,6,7,8,9},ASC(E6330)&amp;1234567890))-1)</f>
        <v>Ni</v>
      </c>
      <c r="G6330" s="25">
        <f t="shared" si="196"/>
        <v>5</v>
      </c>
      <c r="H6330" s="25">
        <f>VLOOKUP(F6330,Table!$A$2:$C$121,2,0)</f>
        <v>10</v>
      </c>
      <c r="I6330" s="26">
        <f>VLOOKUP(F6330,Table!$A$2:$C$121,3,0)</f>
        <v>4</v>
      </c>
      <c r="J6330" s="17" t="s">
        <v>11874</v>
      </c>
      <c r="K6330" s="25" t="str">
        <f>LEFT(J6330,MIN(FIND({0,1,2,3,4,5,6,7,8,9},ASC(J6330)&amp;1234567890))-1)</f>
        <v>Sc</v>
      </c>
      <c r="L6330" s="25">
        <f t="shared" si="197"/>
        <v>1</v>
      </c>
      <c r="M6330" s="25">
        <f>VLOOKUP(K6330,Table!$A$2:$C$121,2,0)</f>
        <v>3</v>
      </c>
      <c r="N6330" s="26">
        <f>VLOOKUP(K6330,Table!$A$2:$C$121,3,0)</f>
        <v>4</v>
      </c>
      <c r="O6330" s="13" t="str">
        <f>VLOOKUP(A6330,Table!$U$1:$V$230,2,0)</f>
        <v>Hexagonal</v>
      </c>
      <c r="P6330" s="1"/>
    </row>
    <row r="6331" spans="1:16">
      <c r="A6331" s="12">
        <v>191</v>
      </c>
      <c r="B6331" s="12">
        <v>105350</v>
      </c>
      <c r="C6331" s="12" t="s">
        <v>6943</v>
      </c>
      <c r="D6331" s="12" t="s">
        <v>7130</v>
      </c>
      <c r="E6331" s="17" t="s">
        <v>592</v>
      </c>
      <c r="F6331" s="25" t="str">
        <f>LEFT(E6331,MIN(FIND({0,1,2,3,4,5,6,7,8,9},ASC(E6331)&amp;1234567890))-1)</f>
        <v>Ni</v>
      </c>
      <c r="G6331" s="25">
        <f t="shared" si="196"/>
        <v>5</v>
      </c>
      <c r="H6331" s="25">
        <f>VLOOKUP(F6331,Table!$A$2:$C$121,2,0)</f>
        <v>10</v>
      </c>
      <c r="I6331" s="26">
        <f>VLOOKUP(F6331,Table!$A$2:$C$121,3,0)</f>
        <v>4</v>
      </c>
      <c r="J6331" s="17" t="s">
        <v>590</v>
      </c>
      <c r="K6331" s="25" t="str">
        <f>LEFT(J6331,MIN(FIND({0,1,2,3,4,5,6,7,8,9},ASC(J6331)&amp;1234567890))-1)</f>
        <v>Sm</v>
      </c>
      <c r="L6331" s="25">
        <f t="shared" si="197"/>
        <v>1</v>
      </c>
      <c r="M6331" s="25">
        <f>VLOOKUP(K6331,Table!$A$2:$C$121,2,0)</f>
        <v>3</v>
      </c>
      <c r="N6331" s="26">
        <f>VLOOKUP(K6331,Table!$A$2:$C$121,3,0)</f>
        <v>6</v>
      </c>
      <c r="O6331" s="13" t="str">
        <f>VLOOKUP(A6331,Table!$U$1:$V$230,2,0)</f>
        <v>Hexagonal</v>
      </c>
      <c r="P6331" s="1"/>
    </row>
    <row r="6332" spans="1:16">
      <c r="A6332" s="12">
        <v>191</v>
      </c>
      <c r="B6332" s="12">
        <v>105398</v>
      </c>
      <c r="C6332" s="12" t="s">
        <v>6943</v>
      </c>
      <c r="D6332" s="12" t="s">
        <v>7131</v>
      </c>
      <c r="E6332" s="17" t="s">
        <v>592</v>
      </c>
      <c r="F6332" s="25" t="str">
        <f>LEFT(E6332,MIN(FIND({0,1,2,3,4,5,6,7,8,9},ASC(E6332)&amp;1234567890))-1)</f>
        <v>Ni</v>
      </c>
      <c r="G6332" s="25">
        <f t="shared" si="196"/>
        <v>5</v>
      </c>
      <c r="H6332" s="25">
        <f>VLOOKUP(F6332,Table!$A$2:$C$121,2,0)</f>
        <v>10</v>
      </c>
      <c r="I6332" s="26">
        <f>VLOOKUP(F6332,Table!$A$2:$C$121,3,0)</f>
        <v>4</v>
      </c>
      <c r="J6332" s="17" t="s">
        <v>11313</v>
      </c>
      <c r="K6332" s="25" t="str">
        <f>LEFT(J6332,MIN(FIND({0,1,2,3,4,5,6,7,8,9},ASC(J6332)&amp;1234567890))-1)</f>
        <v>Tb</v>
      </c>
      <c r="L6332" s="25">
        <f t="shared" si="197"/>
        <v>1</v>
      </c>
      <c r="M6332" s="25">
        <f>VLOOKUP(K6332,Table!$A$2:$C$121,2,0)</f>
        <v>3</v>
      </c>
      <c r="N6332" s="26">
        <f>VLOOKUP(K6332,Table!$A$2:$C$121,3,0)</f>
        <v>6</v>
      </c>
      <c r="O6332" s="13" t="str">
        <f>VLOOKUP(A6332,Table!$U$1:$V$230,2,0)</f>
        <v>Hexagonal</v>
      </c>
      <c r="P6332" s="1"/>
    </row>
    <row r="6333" spans="1:16">
      <c r="A6333" s="12">
        <v>191</v>
      </c>
      <c r="B6333" s="12">
        <v>105407</v>
      </c>
      <c r="C6333" s="12" t="s">
        <v>6943</v>
      </c>
      <c r="D6333" s="12" t="s">
        <v>7132</v>
      </c>
      <c r="E6333" s="17" t="s">
        <v>592</v>
      </c>
      <c r="F6333" s="25" t="str">
        <f>LEFT(E6333,MIN(FIND({0,1,2,3,4,5,6,7,8,9},ASC(E6333)&amp;1234567890))-1)</f>
        <v>Ni</v>
      </c>
      <c r="G6333" s="25">
        <f t="shared" si="196"/>
        <v>5</v>
      </c>
      <c r="H6333" s="25">
        <f>VLOOKUP(F6333,Table!$A$2:$C$121,2,0)</f>
        <v>10</v>
      </c>
      <c r="I6333" s="26">
        <f>VLOOKUP(F6333,Table!$A$2:$C$121,3,0)</f>
        <v>4</v>
      </c>
      <c r="J6333" s="17" t="s">
        <v>11363</v>
      </c>
      <c r="K6333" s="25" t="str">
        <f>LEFT(J6333,MIN(FIND({0,1,2,3,4,5,6,7,8,9},ASC(J6333)&amp;1234567890))-1)</f>
        <v>Th</v>
      </c>
      <c r="L6333" s="25">
        <f t="shared" si="197"/>
        <v>1</v>
      </c>
      <c r="M6333" s="25">
        <f>VLOOKUP(K6333,Table!$A$2:$C$121,2,0)</f>
        <v>3</v>
      </c>
      <c r="N6333" s="26">
        <f>VLOOKUP(K6333,Table!$A$2:$C$121,3,0)</f>
        <v>7</v>
      </c>
      <c r="O6333" s="13" t="str">
        <f>VLOOKUP(A6333,Table!$U$1:$V$230,2,0)</f>
        <v>Hexagonal</v>
      </c>
      <c r="P6333" s="1"/>
    </row>
    <row r="6334" spans="1:16">
      <c r="A6334" s="12">
        <v>191</v>
      </c>
      <c r="B6334" s="12">
        <v>105433</v>
      </c>
      <c r="C6334" s="12" t="s">
        <v>6943</v>
      </c>
      <c r="D6334" s="12" t="s">
        <v>7133</v>
      </c>
      <c r="E6334" s="17" t="s">
        <v>592</v>
      </c>
      <c r="F6334" s="25" t="str">
        <f>LEFT(E6334,MIN(FIND({0,1,2,3,4,5,6,7,8,9},ASC(E6334)&amp;1234567890))-1)</f>
        <v>Ni</v>
      </c>
      <c r="G6334" s="25">
        <f t="shared" si="196"/>
        <v>5</v>
      </c>
      <c r="H6334" s="25">
        <f>VLOOKUP(F6334,Table!$A$2:$C$121,2,0)</f>
        <v>10</v>
      </c>
      <c r="I6334" s="26">
        <f>VLOOKUP(F6334,Table!$A$2:$C$121,3,0)</f>
        <v>4</v>
      </c>
      <c r="J6334" s="17" t="s">
        <v>11334</v>
      </c>
      <c r="K6334" s="25" t="str">
        <f>LEFT(J6334,MIN(FIND({0,1,2,3,4,5,6,7,8,9},ASC(J6334)&amp;1234567890))-1)</f>
        <v>Tm</v>
      </c>
      <c r="L6334" s="25">
        <f t="shared" si="197"/>
        <v>1</v>
      </c>
      <c r="M6334" s="25">
        <f>VLOOKUP(K6334,Table!$A$2:$C$121,2,0)</f>
        <v>3</v>
      </c>
      <c r="N6334" s="26">
        <f>VLOOKUP(K6334,Table!$A$2:$C$121,3,0)</f>
        <v>6</v>
      </c>
      <c r="O6334" s="13" t="str">
        <f>VLOOKUP(A6334,Table!$U$1:$V$230,2,0)</f>
        <v>Hexagonal</v>
      </c>
      <c r="P6334" s="1"/>
    </row>
    <row r="6335" spans="1:16">
      <c r="A6335" s="12">
        <v>191</v>
      </c>
      <c r="B6335" s="12">
        <v>105462</v>
      </c>
      <c r="C6335" s="12" t="s">
        <v>6943</v>
      </c>
      <c r="D6335" s="12" t="s">
        <v>7134</v>
      </c>
      <c r="E6335" s="17" t="s">
        <v>592</v>
      </c>
      <c r="F6335" s="25" t="str">
        <f>LEFT(E6335,MIN(FIND({0,1,2,3,4,5,6,7,8,9},ASC(E6335)&amp;1234567890))-1)</f>
        <v>Ni</v>
      </c>
      <c r="G6335" s="25">
        <f t="shared" si="196"/>
        <v>5</v>
      </c>
      <c r="H6335" s="25">
        <f>VLOOKUP(F6335,Table!$A$2:$C$121,2,0)</f>
        <v>10</v>
      </c>
      <c r="I6335" s="26">
        <f>VLOOKUP(F6335,Table!$A$2:$C$121,3,0)</f>
        <v>4</v>
      </c>
      <c r="J6335" s="17" t="s">
        <v>11336</v>
      </c>
      <c r="K6335" s="25" t="str">
        <f>LEFT(J6335,MIN(FIND({0,1,2,3,4,5,6,7,8,9},ASC(J6335)&amp;1234567890))-1)</f>
        <v>Y</v>
      </c>
      <c r="L6335" s="25">
        <f t="shared" si="197"/>
        <v>1</v>
      </c>
      <c r="M6335" s="25">
        <f>VLOOKUP(K6335,Table!$A$2:$C$121,2,0)</f>
        <v>3</v>
      </c>
      <c r="N6335" s="26">
        <f>VLOOKUP(K6335,Table!$A$2:$C$121,3,0)</f>
        <v>5</v>
      </c>
      <c r="O6335" s="13" t="str">
        <f>VLOOKUP(A6335,Table!$U$1:$V$230,2,0)</f>
        <v>Hexagonal</v>
      </c>
      <c r="P6335" s="1"/>
    </row>
    <row r="6336" spans="1:16">
      <c r="A6336" s="12">
        <v>191</v>
      </c>
      <c r="B6336" s="12">
        <v>105467</v>
      </c>
      <c r="C6336" s="12" t="s">
        <v>6943</v>
      </c>
      <c r="D6336" s="12" t="s">
        <v>7135</v>
      </c>
      <c r="E6336" s="17" t="s">
        <v>592</v>
      </c>
      <c r="F6336" s="25" t="str">
        <f>LEFT(E6336,MIN(FIND({0,1,2,3,4,5,6,7,8,9},ASC(E6336)&amp;1234567890))-1)</f>
        <v>Ni</v>
      </c>
      <c r="G6336" s="25">
        <f t="shared" si="196"/>
        <v>5</v>
      </c>
      <c r="H6336" s="25">
        <f>VLOOKUP(F6336,Table!$A$2:$C$121,2,0)</f>
        <v>10</v>
      </c>
      <c r="I6336" s="26">
        <f>VLOOKUP(F6336,Table!$A$2:$C$121,3,0)</f>
        <v>4</v>
      </c>
      <c r="J6336" s="17" t="s">
        <v>530</v>
      </c>
      <c r="K6336" s="25" t="str">
        <f>LEFT(J6336,MIN(FIND({0,1,2,3,4,5,6,7,8,9},ASC(J6336)&amp;1234567890))-1)</f>
        <v>Yb</v>
      </c>
      <c r="L6336" s="25">
        <f t="shared" si="197"/>
        <v>1</v>
      </c>
      <c r="M6336" s="25">
        <f>VLOOKUP(K6336,Table!$A$2:$C$121,2,0)</f>
        <v>3</v>
      </c>
      <c r="N6336" s="26">
        <f>VLOOKUP(K6336,Table!$A$2:$C$121,3,0)</f>
        <v>6</v>
      </c>
      <c r="O6336" s="13" t="str">
        <f>VLOOKUP(A6336,Table!$U$1:$V$230,2,0)</f>
        <v>Hexagonal</v>
      </c>
      <c r="P6336" s="1"/>
    </row>
    <row r="6337" spans="1:16">
      <c r="A6337" s="12">
        <v>191</v>
      </c>
      <c r="B6337" s="12">
        <v>105607</v>
      </c>
      <c r="C6337" s="12" t="s">
        <v>6943</v>
      </c>
      <c r="D6337" s="12" t="s">
        <v>7136</v>
      </c>
      <c r="E6337" s="17" t="s">
        <v>586</v>
      </c>
      <c r="F6337" s="25" t="str">
        <f>LEFT(E6337,MIN(FIND({0,1,2,3,4,5,6,7,8,9},ASC(E6337)&amp;1234567890))-1)</f>
        <v>Pb</v>
      </c>
      <c r="G6337" s="25">
        <f t="shared" si="196"/>
        <v>1</v>
      </c>
      <c r="H6337" s="25">
        <f>VLOOKUP(F6337,Table!$A$2:$C$121,2,0)</f>
        <v>14</v>
      </c>
      <c r="I6337" s="26">
        <f>VLOOKUP(F6337,Table!$A$2:$C$121,3,0)</f>
        <v>6</v>
      </c>
      <c r="J6337" s="17" t="s">
        <v>11294</v>
      </c>
      <c r="K6337" s="25" t="str">
        <f>LEFT(J6337,MIN(FIND({0,1,2,3,4,5,6,7,8,9},ASC(J6337)&amp;1234567890))-1)</f>
        <v>Rh</v>
      </c>
      <c r="L6337" s="25">
        <f t="shared" si="197"/>
        <v>1</v>
      </c>
      <c r="M6337" s="25">
        <f>VLOOKUP(K6337,Table!$A$2:$C$121,2,0)</f>
        <v>9</v>
      </c>
      <c r="N6337" s="26">
        <f>VLOOKUP(K6337,Table!$A$2:$C$121,3,0)</f>
        <v>5</v>
      </c>
      <c r="O6337" s="13" t="str">
        <f>VLOOKUP(A6337,Table!$U$1:$V$230,2,0)</f>
        <v>Hexagonal</v>
      </c>
      <c r="P6337" s="1"/>
    </row>
    <row r="6338" spans="1:16">
      <c r="A6338" s="12">
        <v>191</v>
      </c>
      <c r="B6338" s="12">
        <v>105707</v>
      </c>
      <c r="C6338" s="12" t="s">
        <v>6943</v>
      </c>
      <c r="D6338" s="12" t="s">
        <v>7137</v>
      </c>
      <c r="E6338" s="17" t="s">
        <v>591</v>
      </c>
      <c r="F6338" s="25" t="str">
        <f>LEFT(E6338,MIN(FIND({0,1,2,3,4,5,6,7,8,9},ASC(E6338)&amp;1234567890))-1)</f>
        <v>Pd</v>
      </c>
      <c r="G6338" s="25">
        <f t="shared" ref="G6338:G6401" si="198">IF(SUBSTITUTE(E6338,F6338,"")="",1,SUBSTITUTE(E6338,F6338,""))*1</f>
        <v>5</v>
      </c>
      <c r="H6338" s="25">
        <f>VLOOKUP(F6338,Table!$A$2:$C$121,2,0)</f>
        <v>10</v>
      </c>
      <c r="I6338" s="26">
        <f>VLOOKUP(F6338,Table!$A$2:$C$121,3,0)</f>
        <v>5</v>
      </c>
      <c r="J6338" s="17" t="s">
        <v>433</v>
      </c>
      <c r="K6338" s="25" t="str">
        <f>LEFT(J6338,MIN(FIND({0,1,2,3,4,5,6,7,8,9},ASC(J6338)&amp;1234567890))-1)</f>
        <v>Sr</v>
      </c>
      <c r="L6338" s="25">
        <f t="shared" ref="L6338:L6401" si="199">IF(SUBSTITUTE(J6338,K6338,"")="",1,SUBSTITUTE(J6338,K6338,""))*1</f>
        <v>1</v>
      </c>
      <c r="M6338" s="25">
        <f>VLOOKUP(K6338,Table!$A$2:$C$121,2,0)</f>
        <v>2</v>
      </c>
      <c r="N6338" s="26">
        <f>VLOOKUP(K6338,Table!$A$2:$C$121,3,0)</f>
        <v>5</v>
      </c>
      <c r="O6338" s="13" t="str">
        <f>VLOOKUP(A6338,Table!$U$1:$V$230,2,0)</f>
        <v>Hexagonal</v>
      </c>
      <c r="P6338" s="1"/>
    </row>
    <row r="6339" spans="1:16">
      <c r="A6339" s="12">
        <v>191</v>
      </c>
      <c r="B6339" s="12">
        <v>105801</v>
      </c>
      <c r="C6339" s="12" t="s">
        <v>6943</v>
      </c>
      <c r="D6339" s="12" t="s">
        <v>7138</v>
      </c>
      <c r="E6339" s="17" t="s">
        <v>11684</v>
      </c>
      <c r="F6339" s="25" t="str">
        <f>LEFT(E6339,MIN(FIND({0,1,2,3,4,5,6,7,8,9},ASC(E6339)&amp;1234567890))-1)</f>
        <v>Pt</v>
      </c>
      <c r="G6339" s="25">
        <f t="shared" si="198"/>
        <v>5</v>
      </c>
      <c r="H6339" s="25">
        <f>VLOOKUP(F6339,Table!$A$2:$C$121,2,0)</f>
        <v>10</v>
      </c>
      <c r="I6339" s="26">
        <f>VLOOKUP(F6339,Table!$A$2:$C$121,3,0)</f>
        <v>6</v>
      </c>
      <c r="J6339" s="17" t="s">
        <v>433</v>
      </c>
      <c r="K6339" s="25" t="str">
        <f>LEFT(J6339,MIN(FIND({0,1,2,3,4,5,6,7,8,9},ASC(J6339)&amp;1234567890))-1)</f>
        <v>Sr</v>
      </c>
      <c r="L6339" s="25">
        <f t="shared" si="199"/>
        <v>1</v>
      </c>
      <c r="M6339" s="25">
        <f>VLOOKUP(K6339,Table!$A$2:$C$121,2,0)</f>
        <v>2</v>
      </c>
      <c r="N6339" s="26">
        <f>VLOOKUP(K6339,Table!$A$2:$C$121,3,0)</f>
        <v>5</v>
      </c>
      <c r="O6339" s="13" t="str">
        <f>VLOOKUP(A6339,Table!$U$1:$V$230,2,0)</f>
        <v>Hexagonal</v>
      </c>
      <c r="P6339" s="1"/>
    </row>
    <row r="6340" spans="1:16">
      <c r="A6340" s="12">
        <v>191</v>
      </c>
      <c r="B6340" s="12">
        <v>105819</v>
      </c>
      <c r="C6340" s="12" t="s">
        <v>6943</v>
      </c>
      <c r="D6340" s="12" t="s">
        <v>7139</v>
      </c>
      <c r="E6340" s="17" t="s">
        <v>539</v>
      </c>
      <c r="F6340" s="25" t="str">
        <f>LEFT(E6340,MIN(FIND({0,1,2,3,4,5,6,7,8,9},ASC(E6340)&amp;1234567890))-1)</f>
        <v>Pt</v>
      </c>
      <c r="G6340" s="25">
        <f t="shared" si="198"/>
        <v>1</v>
      </c>
      <c r="H6340" s="25">
        <f>VLOOKUP(F6340,Table!$A$2:$C$121,2,0)</f>
        <v>10</v>
      </c>
      <c r="I6340" s="26">
        <f>VLOOKUP(F6340,Table!$A$2:$C$121,3,0)</f>
        <v>6</v>
      </c>
      <c r="J6340" s="17" t="s">
        <v>588</v>
      </c>
      <c r="K6340" s="25" t="str">
        <f>LEFT(J6340,MIN(FIND({0,1,2,3,4,5,6,7,8,9},ASC(J6340)&amp;1234567890))-1)</f>
        <v>Tl</v>
      </c>
      <c r="L6340" s="25">
        <f t="shared" si="199"/>
        <v>1</v>
      </c>
      <c r="M6340" s="25">
        <f>VLOOKUP(K6340,Table!$A$2:$C$121,2,0)</f>
        <v>13</v>
      </c>
      <c r="N6340" s="26">
        <f>VLOOKUP(K6340,Table!$A$2:$C$121,3,0)</f>
        <v>6</v>
      </c>
      <c r="O6340" s="13" t="str">
        <f>VLOOKUP(A6340,Table!$U$1:$V$230,2,0)</f>
        <v>Hexagonal</v>
      </c>
      <c r="P6340" s="1"/>
    </row>
    <row r="6341" spans="1:16">
      <c r="A6341" s="12">
        <v>191</v>
      </c>
      <c r="B6341" s="12">
        <v>105883</v>
      </c>
      <c r="C6341" s="12" t="s">
        <v>6943</v>
      </c>
      <c r="D6341" s="12" t="s">
        <v>7140</v>
      </c>
      <c r="E6341" s="17" t="s">
        <v>13246</v>
      </c>
      <c r="F6341" s="25" t="str">
        <f>LEFT(E6341,MIN(FIND({0,1,2,3,4,5,6,7,8,9},ASC(E6341)&amp;1234567890))-1)</f>
        <v>Pu</v>
      </c>
      <c r="G6341" s="25">
        <f t="shared" si="198"/>
        <v>0.75</v>
      </c>
      <c r="H6341" s="25">
        <f>VLOOKUP(F6341,Table!$A$2:$C$121,2,0)</f>
        <v>3</v>
      </c>
      <c r="I6341" s="26">
        <f>VLOOKUP(F6341,Table!$A$2:$C$121,3,0)</f>
        <v>7</v>
      </c>
      <c r="J6341" s="17" t="s">
        <v>13247</v>
      </c>
      <c r="K6341" s="25" t="str">
        <f>LEFT(J6341,MIN(FIND({0,1,2,3,4,5,6,7,8,9},ASC(J6341)&amp;1234567890))-1)</f>
        <v>Zr</v>
      </c>
      <c r="L6341" s="25">
        <f t="shared" si="199"/>
        <v>2.25</v>
      </c>
      <c r="M6341" s="25">
        <f>VLOOKUP(K6341,Table!$A$2:$C$121,2,0)</f>
        <v>4</v>
      </c>
      <c r="N6341" s="26">
        <f>VLOOKUP(K6341,Table!$A$2:$C$121,3,0)</f>
        <v>5</v>
      </c>
      <c r="O6341" s="13" t="str">
        <f>VLOOKUP(A6341,Table!$U$1:$V$230,2,0)</f>
        <v>Hexagonal</v>
      </c>
      <c r="P6341" s="1"/>
    </row>
    <row r="6342" spans="1:16">
      <c r="A6342" s="12">
        <v>191</v>
      </c>
      <c r="B6342" s="12">
        <v>105944</v>
      </c>
      <c r="C6342" s="12" t="s">
        <v>6943</v>
      </c>
      <c r="D6342" s="12" t="s">
        <v>7141</v>
      </c>
      <c r="E6342" s="17" t="s">
        <v>11860</v>
      </c>
      <c r="F6342" s="25" t="str">
        <f>LEFT(E6342,MIN(FIND({0,1,2,3,4,5,6,7,8,9},ASC(E6342)&amp;1234567890))-1)</f>
        <v>Rh</v>
      </c>
      <c r="G6342" s="25">
        <f t="shared" si="198"/>
        <v>5</v>
      </c>
      <c r="H6342" s="25">
        <f>VLOOKUP(F6342,Table!$A$2:$C$121,2,0)</f>
        <v>9</v>
      </c>
      <c r="I6342" s="26">
        <f>VLOOKUP(F6342,Table!$A$2:$C$121,3,0)</f>
        <v>5</v>
      </c>
      <c r="J6342" s="17" t="s">
        <v>11313</v>
      </c>
      <c r="K6342" s="25" t="str">
        <f>LEFT(J6342,MIN(FIND({0,1,2,3,4,5,6,7,8,9},ASC(J6342)&amp;1234567890))-1)</f>
        <v>Tb</v>
      </c>
      <c r="L6342" s="25">
        <f t="shared" si="199"/>
        <v>1</v>
      </c>
      <c r="M6342" s="25">
        <f>VLOOKUP(K6342,Table!$A$2:$C$121,2,0)</f>
        <v>3</v>
      </c>
      <c r="N6342" s="26">
        <f>VLOOKUP(K6342,Table!$A$2:$C$121,3,0)</f>
        <v>6</v>
      </c>
      <c r="O6342" s="13" t="str">
        <f>VLOOKUP(A6342,Table!$U$1:$V$230,2,0)</f>
        <v>Hexagonal</v>
      </c>
      <c r="P6342" s="1"/>
    </row>
    <row r="6343" spans="1:16">
      <c r="A6343" s="12">
        <v>191</v>
      </c>
      <c r="B6343" s="12">
        <v>105977</v>
      </c>
      <c r="C6343" s="12" t="s">
        <v>6943</v>
      </c>
      <c r="D6343" s="12" t="s">
        <v>7142</v>
      </c>
      <c r="E6343" s="17" t="s">
        <v>11860</v>
      </c>
      <c r="F6343" s="25" t="str">
        <f>LEFT(E6343,MIN(FIND({0,1,2,3,4,5,6,7,8,9},ASC(E6343)&amp;1234567890))-1)</f>
        <v>Rh</v>
      </c>
      <c r="G6343" s="25">
        <f t="shared" si="198"/>
        <v>5</v>
      </c>
      <c r="H6343" s="25">
        <f>VLOOKUP(F6343,Table!$A$2:$C$121,2,0)</f>
        <v>9</v>
      </c>
      <c r="I6343" s="26">
        <f>VLOOKUP(F6343,Table!$A$2:$C$121,3,0)</f>
        <v>5</v>
      </c>
      <c r="J6343" s="17" t="s">
        <v>11336</v>
      </c>
      <c r="K6343" s="25" t="str">
        <f>LEFT(J6343,MIN(FIND({0,1,2,3,4,5,6,7,8,9},ASC(J6343)&amp;1234567890))-1)</f>
        <v>Y</v>
      </c>
      <c r="L6343" s="25">
        <f t="shared" si="199"/>
        <v>1</v>
      </c>
      <c r="M6343" s="25">
        <f>VLOOKUP(K6343,Table!$A$2:$C$121,2,0)</f>
        <v>3</v>
      </c>
      <c r="N6343" s="26">
        <f>VLOOKUP(K6343,Table!$A$2:$C$121,3,0)</f>
        <v>5</v>
      </c>
      <c r="O6343" s="13" t="str">
        <f>VLOOKUP(A6343,Table!$U$1:$V$230,2,0)</f>
        <v>Hexagonal</v>
      </c>
      <c r="P6343" s="1"/>
    </row>
    <row r="6344" spans="1:16">
      <c r="A6344" s="12">
        <v>191</v>
      </c>
      <c r="B6344" s="12">
        <v>106068</v>
      </c>
      <c r="C6344" s="12" t="s">
        <v>6943</v>
      </c>
      <c r="D6344" s="12" t="s">
        <v>7143</v>
      </c>
      <c r="E6344" s="17" t="s">
        <v>590</v>
      </c>
      <c r="F6344" s="25" t="str">
        <f>LEFT(E6344,MIN(FIND({0,1,2,3,4,5,6,7,8,9},ASC(E6344)&amp;1234567890))-1)</f>
        <v>Sm</v>
      </c>
      <c r="G6344" s="25">
        <f t="shared" si="198"/>
        <v>1</v>
      </c>
      <c r="H6344" s="25">
        <f>VLOOKUP(F6344,Table!$A$2:$C$121,2,0)</f>
        <v>3</v>
      </c>
      <c r="I6344" s="26">
        <f>VLOOKUP(F6344,Table!$A$2:$C$121,3,0)</f>
        <v>6</v>
      </c>
      <c r="J6344" s="17" t="s">
        <v>71</v>
      </c>
      <c r="K6344" s="25" t="str">
        <f>LEFT(J6344,MIN(FIND({0,1,2,3,4,5,6,7,8,9},ASC(J6344)&amp;1234567890))-1)</f>
        <v>Zn</v>
      </c>
      <c r="L6344" s="25">
        <f t="shared" si="199"/>
        <v>5</v>
      </c>
      <c r="M6344" s="25">
        <f>VLOOKUP(K6344,Table!$A$2:$C$121,2,0)</f>
        <v>12</v>
      </c>
      <c r="N6344" s="26">
        <f>VLOOKUP(K6344,Table!$A$2:$C$121,3,0)</f>
        <v>4</v>
      </c>
      <c r="O6344" s="13" t="str">
        <f>VLOOKUP(A6344,Table!$U$1:$V$230,2,0)</f>
        <v>Hexagonal</v>
      </c>
      <c r="P6344" s="1"/>
    </row>
    <row r="6345" spans="1:16">
      <c r="A6345" s="12">
        <v>191</v>
      </c>
      <c r="B6345" s="12">
        <v>106114</v>
      </c>
      <c r="C6345" s="12" t="s">
        <v>6943</v>
      </c>
      <c r="D6345" s="12" t="s">
        <v>2632</v>
      </c>
      <c r="E6345" s="17" t="s">
        <v>433</v>
      </c>
      <c r="F6345" s="25" t="str">
        <f>LEFT(E6345,MIN(FIND({0,1,2,3,4,5,6,7,8,9},ASC(E6345)&amp;1234567890))-1)</f>
        <v>Sr</v>
      </c>
      <c r="G6345" s="25">
        <f t="shared" si="198"/>
        <v>1</v>
      </c>
      <c r="H6345" s="25">
        <f>VLOOKUP(F6345,Table!$A$2:$C$121,2,0)</f>
        <v>2</v>
      </c>
      <c r="I6345" s="26">
        <f>VLOOKUP(F6345,Table!$A$2:$C$121,3,0)</f>
        <v>5</v>
      </c>
      <c r="J6345" s="17" t="s">
        <v>71</v>
      </c>
      <c r="K6345" s="25" t="str">
        <f>LEFT(J6345,MIN(FIND({0,1,2,3,4,5,6,7,8,9},ASC(J6345)&amp;1234567890))-1)</f>
        <v>Zn</v>
      </c>
      <c r="L6345" s="25">
        <f t="shared" si="199"/>
        <v>5</v>
      </c>
      <c r="M6345" s="25">
        <f>VLOOKUP(K6345,Table!$A$2:$C$121,2,0)</f>
        <v>12</v>
      </c>
      <c r="N6345" s="26">
        <f>VLOOKUP(K6345,Table!$A$2:$C$121,3,0)</f>
        <v>4</v>
      </c>
      <c r="O6345" s="13" t="str">
        <f>VLOOKUP(A6345,Table!$U$1:$V$230,2,0)</f>
        <v>Hexagonal</v>
      </c>
      <c r="P6345" s="1"/>
    </row>
    <row r="6346" spans="1:16">
      <c r="A6346" s="12">
        <v>191</v>
      </c>
      <c r="B6346" s="12">
        <v>106166</v>
      </c>
      <c r="C6346" s="12" t="s">
        <v>6943</v>
      </c>
      <c r="D6346" s="12" t="s">
        <v>7144</v>
      </c>
      <c r="E6346" s="17" t="s">
        <v>11363</v>
      </c>
      <c r="F6346" s="25" t="str">
        <f>LEFT(E6346,MIN(FIND({0,1,2,3,4,5,6,7,8,9},ASC(E6346)&amp;1234567890))-1)</f>
        <v>Th</v>
      </c>
      <c r="G6346" s="25">
        <f t="shared" si="198"/>
        <v>1</v>
      </c>
      <c r="H6346" s="25">
        <f>VLOOKUP(F6346,Table!$A$2:$C$121,2,0)</f>
        <v>3</v>
      </c>
      <c r="I6346" s="26">
        <f>VLOOKUP(F6346,Table!$A$2:$C$121,3,0)</f>
        <v>7</v>
      </c>
      <c r="J6346" s="17" t="s">
        <v>11366</v>
      </c>
      <c r="K6346" s="25" t="str">
        <f>LEFT(J6346,MIN(FIND({0,1,2,3,4,5,6,7,8,9},ASC(J6346)&amp;1234567890))-1)</f>
        <v>Zn</v>
      </c>
      <c r="L6346" s="25">
        <f t="shared" si="199"/>
        <v>2</v>
      </c>
      <c r="M6346" s="25">
        <f>VLOOKUP(K6346,Table!$A$2:$C$121,2,0)</f>
        <v>12</v>
      </c>
      <c r="N6346" s="26">
        <f>VLOOKUP(K6346,Table!$A$2:$C$121,3,0)</f>
        <v>4</v>
      </c>
      <c r="O6346" s="13" t="str">
        <f>VLOOKUP(A6346,Table!$U$1:$V$230,2,0)</f>
        <v>Hexagonal</v>
      </c>
      <c r="P6346" s="1"/>
    </row>
    <row r="6347" spans="1:16">
      <c r="A6347" s="12">
        <v>191</v>
      </c>
      <c r="B6347" s="12">
        <v>106173</v>
      </c>
      <c r="C6347" s="12" t="s">
        <v>6943</v>
      </c>
      <c r="D6347" s="12" t="s">
        <v>7145</v>
      </c>
      <c r="E6347" s="17" t="s">
        <v>50</v>
      </c>
      <c r="F6347" s="25" t="str">
        <f>LEFT(E6347,MIN(FIND({0,1,2,3,4,5,6,7,8,9},ASC(E6347)&amp;1234567890))-1)</f>
        <v>Ti</v>
      </c>
      <c r="G6347" s="25">
        <f t="shared" si="198"/>
        <v>1</v>
      </c>
      <c r="H6347" s="25">
        <f>VLOOKUP(F6347,Table!$A$2:$C$121,2,0)</f>
        <v>4</v>
      </c>
      <c r="I6347" s="26">
        <f>VLOOKUP(F6347,Table!$A$2:$C$121,3,0)</f>
        <v>4</v>
      </c>
      <c r="J6347" s="17" t="s">
        <v>11428</v>
      </c>
      <c r="K6347" s="25" t="str">
        <f>LEFT(J6347,MIN(FIND({0,1,2,3,4,5,6,7,8,9},ASC(J6347)&amp;1234567890))-1)</f>
        <v>U</v>
      </c>
      <c r="L6347" s="25">
        <f t="shared" si="199"/>
        <v>2</v>
      </c>
      <c r="M6347" s="25">
        <f>VLOOKUP(K6347,Table!$A$2:$C$121,2,0)</f>
        <v>3</v>
      </c>
      <c r="N6347" s="26">
        <f>VLOOKUP(K6347,Table!$A$2:$C$121,3,0)</f>
        <v>7</v>
      </c>
      <c r="O6347" s="13" t="str">
        <f>VLOOKUP(A6347,Table!$U$1:$V$230,2,0)</f>
        <v>Hexagonal</v>
      </c>
      <c r="P6347" s="1"/>
    </row>
    <row r="6348" spans="1:16">
      <c r="A6348" s="12">
        <v>191</v>
      </c>
      <c r="B6348" s="12">
        <v>106228</v>
      </c>
      <c r="C6348" s="12" t="s">
        <v>6943</v>
      </c>
      <c r="D6348" s="12" t="s">
        <v>7146</v>
      </c>
      <c r="E6348" s="17" t="s">
        <v>11336</v>
      </c>
      <c r="F6348" s="25" t="str">
        <f>LEFT(E6348,MIN(FIND({0,1,2,3,4,5,6,7,8,9},ASC(E6348)&amp;1234567890))-1)</f>
        <v>Y</v>
      </c>
      <c r="G6348" s="25">
        <f t="shared" si="198"/>
        <v>1</v>
      </c>
      <c r="H6348" s="25">
        <f>VLOOKUP(F6348,Table!$A$2:$C$121,2,0)</f>
        <v>3</v>
      </c>
      <c r="I6348" s="26">
        <f>VLOOKUP(F6348,Table!$A$2:$C$121,3,0)</f>
        <v>5</v>
      </c>
      <c r="J6348" s="17" t="s">
        <v>71</v>
      </c>
      <c r="K6348" s="25" t="str">
        <f>LEFT(J6348,MIN(FIND({0,1,2,3,4,5,6,7,8,9},ASC(J6348)&amp;1234567890))-1)</f>
        <v>Zn</v>
      </c>
      <c r="L6348" s="25">
        <f t="shared" si="199"/>
        <v>5</v>
      </c>
      <c r="M6348" s="25">
        <f>VLOOKUP(K6348,Table!$A$2:$C$121,2,0)</f>
        <v>12</v>
      </c>
      <c r="N6348" s="26">
        <f>VLOOKUP(K6348,Table!$A$2:$C$121,3,0)</f>
        <v>4</v>
      </c>
      <c r="O6348" s="13" t="str">
        <f>VLOOKUP(A6348,Table!$U$1:$V$230,2,0)</f>
        <v>Hexagonal</v>
      </c>
      <c r="P6348" s="1"/>
    </row>
    <row r="6349" spans="1:16">
      <c r="A6349" s="12">
        <v>191</v>
      </c>
      <c r="B6349" s="12">
        <v>54238</v>
      </c>
      <c r="C6349" s="12" t="s">
        <v>6943</v>
      </c>
      <c r="D6349" s="12" t="s">
        <v>7147</v>
      </c>
      <c r="E6349" s="17" t="s">
        <v>590</v>
      </c>
      <c r="F6349" s="25" t="str">
        <f>LEFT(E6349,MIN(FIND({0,1,2,3,4,5,6,7,8,9},ASC(E6349)&amp;1234567890))-1)</f>
        <v>Sm</v>
      </c>
      <c r="G6349" s="25">
        <f t="shared" si="198"/>
        <v>1</v>
      </c>
      <c r="H6349" s="25">
        <f>VLOOKUP(F6349,Table!$A$2:$C$121,2,0)</f>
        <v>3</v>
      </c>
      <c r="I6349" s="26">
        <f>VLOOKUP(F6349,Table!$A$2:$C$121,3,0)</f>
        <v>6</v>
      </c>
      <c r="J6349" s="17" t="s">
        <v>12742</v>
      </c>
      <c r="K6349" s="25" t="str">
        <f>LEFT(J6349,MIN(FIND({0,1,2,3,4,5,6,7,8,9},ASC(J6349)&amp;1234567890))-1)</f>
        <v>Ge</v>
      </c>
      <c r="L6349" s="25">
        <f t="shared" si="199"/>
        <v>1.5</v>
      </c>
      <c r="M6349" s="25">
        <f>VLOOKUP(K6349,Table!$A$2:$C$121,2,0)</f>
        <v>14</v>
      </c>
      <c r="N6349" s="26">
        <f>VLOOKUP(K6349,Table!$A$2:$C$121,3,0)</f>
        <v>4</v>
      </c>
      <c r="O6349" s="13" t="str">
        <f>VLOOKUP(A6349,Table!$U$1:$V$230,2,0)</f>
        <v>Hexagonal</v>
      </c>
      <c r="P6349" s="1"/>
    </row>
    <row r="6350" spans="1:16">
      <c r="A6350" s="12">
        <v>191</v>
      </c>
      <c r="B6350" s="12">
        <v>99639</v>
      </c>
      <c r="C6350" s="12" t="s">
        <v>6943</v>
      </c>
      <c r="D6350" s="12" t="s">
        <v>7148</v>
      </c>
      <c r="E6350" s="17" t="s">
        <v>13248</v>
      </c>
      <c r="F6350" s="25" t="str">
        <f>LEFT(E6350,MIN(FIND({0,1,2,3,4,5,6,7,8,9},ASC(E6350)&amp;1234567890))-1)</f>
        <v>Al</v>
      </c>
      <c r="G6350" s="25">
        <f t="shared" si="198"/>
        <v>0.9</v>
      </c>
      <c r="H6350" s="25">
        <f>VLOOKUP(F6350,Table!$A$2:$C$121,2,0)</f>
        <v>13</v>
      </c>
      <c r="I6350" s="26">
        <f>VLOOKUP(F6350,Table!$A$2:$C$121,3,0)</f>
        <v>3</v>
      </c>
      <c r="J6350" s="17" t="s">
        <v>11624</v>
      </c>
      <c r="K6350" s="25" t="str">
        <f>LEFT(J6350,MIN(FIND({0,1,2,3,4,5,6,7,8,9},ASC(J6350)&amp;1234567890))-1)</f>
        <v>B</v>
      </c>
      <c r="L6350" s="25">
        <f t="shared" si="199"/>
        <v>2</v>
      </c>
      <c r="M6350" s="25">
        <f>VLOOKUP(K6350,Table!$A$2:$C$121,2,0)</f>
        <v>13</v>
      </c>
      <c r="N6350" s="26">
        <f>VLOOKUP(K6350,Table!$A$2:$C$121,3,0)</f>
        <v>2</v>
      </c>
      <c r="O6350" s="13" t="str">
        <f>VLOOKUP(A6350,Table!$U$1:$V$230,2,0)</f>
        <v>Hexagonal</v>
      </c>
      <c r="P6350" s="1"/>
    </row>
    <row r="6351" spans="1:16">
      <c r="A6351" s="12">
        <v>191</v>
      </c>
      <c r="B6351" s="12">
        <v>99640</v>
      </c>
      <c r="C6351" s="12" t="s">
        <v>6943</v>
      </c>
      <c r="D6351" s="12" t="s">
        <v>7149</v>
      </c>
      <c r="E6351" s="17" t="s">
        <v>12329</v>
      </c>
      <c r="F6351" s="25" t="str">
        <f>LEFT(E6351,MIN(FIND({0,1,2,3,4,5,6,7,8,9},ASC(E6351)&amp;1234567890))-1)</f>
        <v>Al</v>
      </c>
      <c r="G6351" s="25">
        <f t="shared" si="198"/>
        <v>0.88</v>
      </c>
      <c r="H6351" s="25">
        <f>VLOOKUP(F6351,Table!$A$2:$C$121,2,0)</f>
        <v>13</v>
      </c>
      <c r="I6351" s="26">
        <f>VLOOKUP(F6351,Table!$A$2:$C$121,3,0)</f>
        <v>3</v>
      </c>
      <c r="J6351" s="17" t="s">
        <v>11624</v>
      </c>
      <c r="K6351" s="25" t="str">
        <f>LEFT(J6351,MIN(FIND({0,1,2,3,4,5,6,7,8,9},ASC(J6351)&amp;1234567890))-1)</f>
        <v>B</v>
      </c>
      <c r="L6351" s="25">
        <f t="shared" si="199"/>
        <v>2</v>
      </c>
      <c r="M6351" s="25">
        <f>VLOOKUP(K6351,Table!$A$2:$C$121,2,0)</f>
        <v>13</v>
      </c>
      <c r="N6351" s="26">
        <f>VLOOKUP(K6351,Table!$A$2:$C$121,3,0)</f>
        <v>2</v>
      </c>
      <c r="O6351" s="13" t="str">
        <f>VLOOKUP(A6351,Table!$U$1:$V$230,2,0)</f>
        <v>Hexagonal</v>
      </c>
      <c r="P6351" s="1"/>
    </row>
    <row r="6352" spans="1:16">
      <c r="A6352" s="12">
        <v>191</v>
      </c>
      <c r="B6352" s="12">
        <v>106286</v>
      </c>
      <c r="C6352" s="12" t="s">
        <v>6943</v>
      </c>
      <c r="D6352" s="12" t="s">
        <v>7150</v>
      </c>
      <c r="E6352" s="17" t="s">
        <v>54</v>
      </c>
      <c r="F6352" s="25" t="str">
        <f>LEFT(E6352,MIN(FIND({0,1,2,3,4,5,6,7,8,9},ASC(E6352)&amp;1234567890))-1)</f>
        <v>Au</v>
      </c>
      <c r="G6352" s="25">
        <f t="shared" si="198"/>
        <v>5</v>
      </c>
      <c r="H6352" s="25">
        <f>VLOOKUP(F6352,Table!$A$2:$C$121,2,0)</f>
        <v>11</v>
      </c>
      <c r="I6352" s="26">
        <f>VLOOKUP(F6352,Table!$A$2:$C$121,3,0)</f>
        <v>6</v>
      </c>
      <c r="J6352" s="17" t="s">
        <v>39</v>
      </c>
      <c r="K6352" s="25" t="str">
        <f>LEFT(J6352,MIN(FIND({0,1,2,3,4,5,6,7,8,9},ASC(J6352)&amp;1234567890))-1)</f>
        <v>K</v>
      </c>
      <c r="L6352" s="25">
        <f t="shared" si="199"/>
        <v>1</v>
      </c>
      <c r="M6352" s="25">
        <f>VLOOKUP(K6352,Table!$A$2:$C$121,2,0)</f>
        <v>1</v>
      </c>
      <c r="N6352" s="26">
        <f>VLOOKUP(K6352,Table!$A$2:$C$121,3,0)</f>
        <v>4</v>
      </c>
      <c r="O6352" s="13" t="str">
        <f>VLOOKUP(A6352,Table!$U$1:$V$230,2,0)</f>
        <v>Hexagonal</v>
      </c>
      <c r="P6352" s="1"/>
    </row>
    <row r="6353" spans="1:16">
      <c r="A6353" s="12">
        <v>191</v>
      </c>
      <c r="B6353" s="12">
        <v>106289</v>
      </c>
      <c r="C6353" s="12" t="s">
        <v>6943</v>
      </c>
      <c r="D6353" s="12" t="s">
        <v>7151</v>
      </c>
      <c r="E6353" s="17" t="s">
        <v>54</v>
      </c>
      <c r="F6353" s="25" t="str">
        <f>LEFT(E6353,MIN(FIND({0,1,2,3,4,5,6,7,8,9},ASC(E6353)&amp;1234567890))-1)</f>
        <v>Au</v>
      </c>
      <c r="G6353" s="25">
        <f t="shared" si="198"/>
        <v>5</v>
      </c>
      <c r="H6353" s="25">
        <f>VLOOKUP(F6353,Table!$A$2:$C$121,2,0)</f>
        <v>11</v>
      </c>
      <c r="I6353" s="26">
        <f>VLOOKUP(F6353,Table!$A$2:$C$121,3,0)</f>
        <v>6</v>
      </c>
      <c r="J6353" s="17" t="s">
        <v>11498</v>
      </c>
      <c r="K6353" s="25" t="str">
        <f>LEFT(J6353,MIN(FIND({0,1,2,3,4,5,6,7,8,9},ASC(J6353)&amp;1234567890))-1)</f>
        <v>Rb</v>
      </c>
      <c r="L6353" s="25">
        <f t="shared" si="199"/>
        <v>1</v>
      </c>
      <c r="M6353" s="25">
        <f>VLOOKUP(K6353,Table!$A$2:$C$121,2,0)</f>
        <v>1</v>
      </c>
      <c r="N6353" s="26">
        <f>VLOOKUP(K6353,Table!$A$2:$C$121,3,0)</f>
        <v>5</v>
      </c>
      <c r="O6353" s="13" t="str">
        <f>VLOOKUP(A6353,Table!$U$1:$V$230,2,0)</f>
        <v>Hexagonal</v>
      </c>
      <c r="P6353" s="1"/>
    </row>
    <row r="6354" spans="1:16">
      <c r="A6354" s="12">
        <v>191</v>
      </c>
      <c r="B6354" s="12">
        <v>106357</v>
      </c>
      <c r="C6354" s="12" t="s">
        <v>6943</v>
      </c>
      <c r="D6354" s="12" t="s">
        <v>7152</v>
      </c>
      <c r="E6354" s="17" t="s">
        <v>330</v>
      </c>
      <c r="F6354" s="25" t="str">
        <f>LEFT(E6354,MIN(FIND({0,1,2,3,4,5,6,7,8,9},ASC(E6354)&amp;1234567890))-1)</f>
        <v>Ca</v>
      </c>
      <c r="G6354" s="25">
        <f t="shared" si="198"/>
        <v>1</v>
      </c>
      <c r="H6354" s="25">
        <f>VLOOKUP(F6354,Table!$A$2:$C$121,2,0)</f>
        <v>2</v>
      </c>
      <c r="I6354" s="26">
        <f>VLOOKUP(F6354,Table!$A$2:$C$121,3,0)</f>
        <v>4</v>
      </c>
      <c r="J6354" s="17" t="s">
        <v>591</v>
      </c>
      <c r="K6354" s="25" t="str">
        <f>LEFT(J6354,MIN(FIND({0,1,2,3,4,5,6,7,8,9},ASC(J6354)&amp;1234567890))-1)</f>
        <v>Pd</v>
      </c>
      <c r="L6354" s="25">
        <f t="shared" si="199"/>
        <v>5</v>
      </c>
      <c r="M6354" s="25">
        <f>VLOOKUP(K6354,Table!$A$2:$C$121,2,0)</f>
        <v>10</v>
      </c>
      <c r="N6354" s="26">
        <f>VLOOKUP(K6354,Table!$A$2:$C$121,3,0)</f>
        <v>5</v>
      </c>
      <c r="O6354" s="13" t="str">
        <f>VLOOKUP(A6354,Table!$U$1:$V$230,2,0)</f>
        <v>Hexagonal</v>
      </c>
      <c r="P6354" s="1"/>
    </row>
    <row r="6355" spans="1:16">
      <c r="A6355" s="12">
        <v>191</v>
      </c>
      <c r="B6355" s="12">
        <v>57344</v>
      </c>
      <c r="C6355" s="12" t="s">
        <v>6943</v>
      </c>
      <c r="D6355" s="12" t="s">
        <v>7153</v>
      </c>
      <c r="E6355" s="17" t="s">
        <v>13232</v>
      </c>
      <c r="F6355" s="25" t="str">
        <f>LEFT(E6355,MIN(FIND({0,1,2,3,4,5,6,7,8,9},ASC(E6355)&amp;1234567890))-1)</f>
        <v>Ag</v>
      </c>
      <c r="G6355" s="25">
        <f t="shared" si="198"/>
        <v>5</v>
      </c>
      <c r="H6355" s="25">
        <f>VLOOKUP(F6355,Table!$A$2:$C$121,2,0)</f>
        <v>11</v>
      </c>
      <c r="I6355" s="26">
        <f>VLOOKUP(F6355,Table!$A$2:$C$121,3,0)</f>
        <v>5</v>
      </c>
      <c r="J6355" s="17" t="s">
        <v>410</v>
      </c>
      <c r="K6355" s="25" t="str">
        <f>LEFT(J6355,MIN(FIND({0,1,2,3,4,5,6,7,8,9},ASC(J6355)&amp;1234567890))-1)</f>
        <v>Ba</v>
      </c>
      <c r="L6355" s="25">
        <f t="shared" si="199"/>
        <v>1</v>
      </c>
      <c r="M6355" s="25">
        <f>VLOOKUP(K6355,Table!$A$2:$C$121,2,0)</f>
        <v>2</v>
      </c>
      <c r="N6355" s="26">
        <f>VLOOKUP(K6355,Table!$A$2:$C$121,3,0)</f>
        <v>6</v>
      </c>
      <c r="O6355" s="13" t="str">
        <f>VLOOKUP(A6355,Table!$U$1:$V$230,2,0)</f>
        <v>Hexagonal</v>
      </c>
      <c r="P6355" s="1"/>
    </row>
    <row r="6356" spans="1:16">
      <c r="A6356" s="12">
        <v>191</v>
      </c>
      <c r="B6356" s="12">
        <v>106755</v>
      </c>
      <c r="C6356" s="12" t="s">
        <v>6943</v>
      </c>
      <c r="D6356" s="12" t="s">
        <v>7154</v>
      </c>
      <c r="E6356" s="17" t="s">
        <v>13249</v>
      </c>
      <c r="F6356" s="25" t="str">
        <f>LEFT(E6356,MIN(FIND({0,1,2,3,4,5,6,7,8,9},ASC(E6356)&amp;1234567890))-1)</f>
        <v>Ga</v>
      </c>
      <c r="G6356" s="25">
        <f t="shared" si="198"/>
        <v>7.88</v>
      </c>
      <c r="H6356" s="25">
        <f>VLOOKUP(F6356,Table!$A$2:$C$121,2,0)</f>
        <v>13</v>
      </c>
      <c r="I6356" s="26">
        <f>VLOOKUP(F6356,Table!$A$2:$C$121,3,0)</f>
        <v>4</v>
      </c>
      <c r="J6356" s="17" t="s">
        <v>13250</v>
      </c>
      <c r="K6356" s="25" t="str">
        <f>LEFT(J6356,MIN(FIND({0,1,2,3,4,5,6,7,8,9},ASC(J6356)&amp;1234567890))-1)</f>
        <v>Yb</v>
      </c>
      <c r="L6356" s="25">
        <f t="shared" si="199"/>
        <v>2.98</v>
      </c>
      <c r="M6356" s="25">
        <f>VLOOKUP(K6356,Table!$A$2:$C$121,2,0)</f>
        <v>3</v>
      </c>
      <c r="N6356" s="26">
        <f>VLOOKUP(K6356,Table!$A$2:$C$121,3,0)</f>
        <v>6</v>
      </c>
      <c r="O6356" s="13" t="str">
        <f>VLOOKUP(A6356,Table!$U$1:$V$230,2,0)</f>
        <v>Hexagonal</v>
      </c>
      <c r="P6356" s="1"/>
    </row>
    <row r="6357" spans="1:16">
      <c r="A6357" s="12">
        <v>191</v>
      </c>
      <c r="B6357" s="12">
        <v>106787</v>
      </c>
      <c r="C6357" s="12" t="s">
        <v>6943</v>
      </c>
      <c r="D6357" s="12" t="s">
        <v>7155</v>
      </c>
      <c r="E6357" s="17" t="s">
        <v>13251</v>
      </c>
      <c r="F6357" s="25" t="str">
        <f>LEFT(E6357,MIN(FIND({0,1,2,3,4,5,6,7,8,9},ASC(E6357)&amp;1234567890))-1)</f>
        <v>Hg</v>
      </c>
      <c r="G6357" s="25">
        <f t="shared" si="198"/>
        <v>0.1</v>
      </c>
      <c r="H6357" s="25">
        <f>VLOOKUP(F6357,Table!$A$2:$C$121,2,0)</f>
        <v>12</v>
      </c>
      <c r="I6357" s="26">
        <f>VLOOKUP(F6357,Table!$A$2:$C$121,3,0)</f>
        <v>6</v>
      </c>
      <c r="J6357" s="17" t="s">
        <v>13252</v>
      </c>
      <c r="K6357" s="25" t="str">
        <f>LEFT(J6357,MIN(FIND({0,1,2,3,4,5,6,7,8,9},ASC(J6357)&amp;1234567890))-1)</f>
        <v>Sn</v>
      </c>
      <c r="L6357" s="25">
        <f t="shared" si="199"/>
        <v>0.9</v>
      </c>
      <c r="M6357" s="25">
        <f>VLOOKUP(K6357,Table!$A$2:$C$121,2,0)</f>
        <v>14</v>
      </c>
      <c r="N6357" s="26">
        <f>VLOOKUP(K6357,Table!$A$2:$C$121,3,0)</f>
        <v>5</v>
      </c>
      <c r="O6357" s="13" t="str">
        <f>VLOOKUP(A6357,Table!$U$1:$V$230,2,0)</f>
        <v>Hexagonal</v>
      </c>
      <c r="P6357" s="1"/>
    </row>
    <row r="6358" spans="1:16">
      <c r="A6358" s="12">
        <v>191</v>
      </c>
      <c r="B6358" s="12">
        <v>601795</v>
      </c>
      <c r="C6358" s="12" t="s">
        <v>6943</v>
      </c>
      <c r="D6358" s="12" t="s">
        <v>7156</v>
      </c>
      <c r="E6358" s="17" t="s">
        <v>343</v>
      </c>
      <c r="F6358" s="25" t="str">
        <f>LEFT(E6358,MIN(FIND({0,1,2,3,4,5,6,7,8,9},ASC(E6358)&amp;1234567890))-1)</f>
        <v>U</v>
      </c>
      <c r="G6358" s="25">
        <f t="shared" si="198"/>
        <v>1</v>
      </c>
      <c r="H6358" s="25">
        <f>VLOOKUP(F6358,Table!$A$2:$C$121,2,0)</f>
        <v>3</v>
      </c>
      <c r="I6358" s="26">
        <f>VLOOKUP(F6358,Table!$A$2:$C$121,3,0)</f>
        <v>7</v>
      </c>
      <c r="J6358" s="17" t="s">
        <v>11409</v>
      </c>
      <c r="K6358" s="25" t="str">
        <f>LEFT(J6358,MIN(FIND({0,1,2,3,4,5,6,7,8,9},ASC(J6358)&amp;1234567890))-1)</f>
        <v>Ga</v>
      </c>
      <c r="L6358" s="25">
        <f t="shared" si="199"/>
        <v>2</v>
      </c>
      <c r="M6358" s="25">
        <f>VLOOKUP(K6358,Table!$A$2:$C$121,2,0)</f>
        <v>13</v>
      </c>
      <c r="N6358" s="26">
        <f>VLOOKUP(K6358,Table!$A$2:$C$121,3,0)</f>
        <v>4</v>
      </c>
      <c r="O6358" s="13" t="str">
        <f>VLOOKUP(A6358,Table!$U$1:$V$230,2,0)</f>
        <v>Hexagonal</v>
      </c>
      <c r="P6358" s="1"/>
    </row>
    <row r="6359" spans="1:16">
      <c r="A6359" s="12">
        <v>191</v>
      </c>
      <c r="B6359" s="12">
        <v>601806</v>
      </c>
      <c r="C6359" s="12" t="s">
        <v>6943</v>
      </c>
      <c r="D6359" s="12" t="s">
        <v>7157</v>
      </c>
      <c r="E6359" s="17" t="s">
        <v>11306</v>
      </c>
      <c r="F6359" s="25" t="str">
        <f>LEFT(E6359,MIN(FIND({0,1,2,3,4,5,6,7,8,9},ASC(E6359)&amp;1234567890))-1)</f>
        <v>Gd</v>
      </c>
      <c r="G6359" s="25">
        <f t="shared" si="198"/>
        <v>1</v>
      </c>
      <c r="H6359" s="25">
        <f>VLOOKUP(F6359,Table!$A$2:$C$121,2,0)</f>
        <v>3</v>
      </c>
      <c r="I6359" s="26">
        <f>VLOOKUP(F6359,Table!$A$2:$C$121,3,0)</f>
        <v>6</v>
      </c>
      <c r="J6359" s="17" t="s">
        <v>11409</v>
      </c>
      <c r="K6359" s="25" t="str">
        <f>LEFT(J6359,MIN(FIND({0,1,2,3,4,5,6,7,8,9},ASC(J6359)&amp;1234567890))-1)</f>
        <v>Ga</v>
      </c>
      <c r="L6359" s="25">
        <f t="shared" si="199"/>
        <v>2</v>
      </c>
      <c r="M6359" s="25">
        <f>VLOOKUP(K6359,Table!$A$2:$C$121,2,0)</f>
        <v>13</v>
      </c>
      <c r="N6359" s="26">
        <f>VLOOKUP(K6359,Table!$A$2:$C$121,3,0)</f>
        <v>4</v>
      </c>
      <c r="O6359" s="13" t="str">
        <f>VLOOKUP(A6359,Table!$U$1:$V$230,2,0)</f>
        <v>Hexagonal</v>
      </c>
      <c r="P6359" s="1"/>
    </row>
    <row r="6360" spans="1:16">
      <c r="A6360" s="12">
        <v>191</v>
      </c>
      <c r="B6360" s="12">
        <v>602447</v>
      </c>
      <c r="C6360" s="12" t="s">
        <v>6943</v>
      </c>
      <c r="D6360" s="12" t="s">
        <v>1931</v>
      </c>
      <c r="E6360" s="17" t="s">
        <v>587</v>
      </c>
      <c r="F6360" s="25" t="str">
        <f>LEFT(E6360,MIN(FIND({0,1,2,3,4,5,6,7,8,9},ASC(E6360)&amp;1234567890))-1)</f>
        <v>Ho</v>
      </c>
      <c r="G6360" s="25">
        <f t="shared" si="198"/>
        <v>1</v>
      </c>
      <c r="H6360" s="25">
        <f>VLOOKUP(F6360,Table!$A$2:$C$121,2,0)</f>
        <v>3</v>
      </c>
      <c r="I6360" s="26">
        <f>VLOOKUP(F6360,Table!$A$2:$C$121,3,0)</f>
        <v>6</v>
      </c>
      <c r="J6360" s="17" t="s">
        <v>13253</v>
      </c>
      <c r="K6360" s="25" t="str">
        <f>LEFT(J6360,MIN(FIND({0,1,2,3,4,5,6,7,8,9},ASC(J6360)&amp;1234567890))-1)</f>
        <v>Si</v>
      </c>
      <c r="L6360" s="25">
        <f t="shared" si="199"/>
        <v>1.7</v>
      </c>
      <c r="M6360" s="25">
        <f>VLOOKUP(K6360,Table!$A$2:$C$121,2,0)</f>
        <v>14</v>
      </c>
      <c r="N6360" s="26">
        <f>VLOOKUP(K6360,Table!$A$2:$C$121,3,0)</f>
        <v>3</v>
      </c>
      <c r="O6360" s="13" t="str">
        <f>VLOOKUP(A6360,Table!$U$1:$V$230,2,0)</f>
        <v>Hexagonal</v>
      </c>
      <c r="P6360" s="1"/>
    </row>
    <row r="6361" spans="1:16">
      <c r="A6361" s="12">
        <v>191</v>
      </c>
      <c r="B6361" s="12">
        <v>603486</v>
      </c>
      <c r="C6361" s="12" t="s">
        <v>6943</v>
      </c>
      <c r="D6361" s="12" t="s">
        <v>6549</v>
      </c>
      <c r="E6361" s="17" t="s">
        <v>13254</v>
      </c>
      <c r="F6361" s="25" t="str">
        <f>LEFT(E6361,MIN(FIND({0,1,2,3,4,5,6,7,8,9},ASC(E6361)&amp;1234567890))-1)</f>
        <v>Zr</v>
      </c>
      <c r="G6361" s="25">
        <f t="shared" si="198"/>
        <v>4</v>
      </c>
      <c r="H6361" s="25">
        <f>VLOOKUP(F6361,Table!$A$2:$C$121,2,0)</f>
        <v>4</v>
      </c>
      <c r="I6361" s="26">
        <f>VLOOKUP(F6361,Table!$A$2:$C$121,3,0)</f>
        <v>5</v>
      </c>
      <c r="J6361" s="17" t="s">
        <v>445</v>
      </c>
      <c r="K6361" s="25" t="str">
        <f>LEFT(J6361,MIN(FIND({0,1,2,3,4,5,6,7,8,9},ASC(J6361)&amp;1234567890))-1)</f>
        <v>Al</v>
      </c>
      <c r="L6361" s="25">
        <f t="shared" si="199"/>
        <v>3</v>
      </c>
      <c r="M6361" s="25">
        <f>VLOOKUP(K6361,Table!$A$2:$C$121,2,0)</f>
        <v>13</v>
      </c>
      <c r="N6361" s="26">
        <f>VLOOKUP(K6361,Table!$A$2:$C$121,3,0)</f>
        <v>3</v>
      </c>
      <c r="O6361" s="13" t="str">
        <f>VLOOKUP(A6361,Table!$U$1:$V$230,2,0)</f>
        <v>Hexagonal</v>
      </c>
      <c r="P6361" s="1"/>
    </row>
    <row r="6362" spans="1:16">
      <c r="A6362" s="12">
        <v>191</v>
      </c>
      <c r="B6362" s="12">
        <v>608072</v>
      </c>
      <c r="C6362" s="12" t="s">
        <v>6943</v>
      </c>
      <c r="D6362" s="12" t="s">
        <v>7158</v>
      </c>
      <c r="E6362" s="17" t="s">
        <v>12901</v>
      </c>
      <c r="F6362" s="25" t="str">
        <f>LEFT(E6362,MIN(FIND({0,1,2,3,4,5,6,7,8,9},ASC(E6362)&amp;1234567890))-1)</f>
        <v>Hf</v>
      </c>
      <c r="G6362" s="25">
        <f t="shared" si="198"/>
        <v>4</v>
      </c>
      <c r="H6362" s="25">
        <f>VLOOKUP(F6362,Table!$A$2:$C$121,2,0)</f>
        <v>4</v>
      </c>
      <c r="I6362" s="26">
        <f>VLOOKUP(F6362,Table!$A$2:$C$121,3,0)</f>
        <v>6</v>
      </c>
      <c r="J6362" s="17" t="s">
        <v>445</v>
      </c>
      <c r="K6362" s="25" t="str">
        <f>LEFT(J6362,MIN(FIND({0,1,2,3,4,5,6,7,8,9},ASC(J6362)&amp;1234567890))-1)</f>
        <v>Al</v>
      </c>
      <c r="L6362" s="25">
        <f t="shared" si="199"/>
        <v>3</v>
      </c>
      <c r="M6362" s="25">
        <f>VLOOKUP(K6362,Table!$A$2:$C$121,2,0)</f>
        <v>13</v>
      </c>
      <c r="N6362" s="26">
        <f>VLOOKUP(K6362,Table!$A$2:$C$121,3,0)</f>
        <v>3</v>
      </c>
      <c r="O6362" s="13" t="str">
        <f>VLOOKUP(A6362,Table!$U$1:$V$230,2,0)</f>
        <v>Hexagonal</v>
      </c>
      <c r="P6362" s="1"/>
    </row>
    <row r="6363" spans="1:16">
      <c r="A6363" s="12">
        <v>191</v>
      </c>
      <c r="B6363" s="12">
        <v>612443</v>
      </c>
      <c r="C6363" s="12" t="s">
        <v>6943</v>
      </c>
      <c r="D6363" s="12" t="s">
        <v>5934</v>
      </c>
      <c r="E6363" s="17" t="s">
        <v>35</v>
      </c>
      <c r="F6363" s="25" t="str">
        <f>LEFT(E6363,MIN(FIND({0,1,2,3,4,5,6,7,8,9},ASC(E6363)&amp;1234567890))-1)</f>
        <v>Au</v>
      </c>
      <c r="G6363" s="25">
        <f t="shared" si="198"/>
        <v>2</v>
      </c>
      <c r="H6363" s="25">
        <f>VLOOKUP(F6363,Table!$A$2:$C$121,2,0)</f>
        <v>11</v>
      </c>
      <c r="I6363" s="26">
        <f>VLOOKUP(F6363,Table!$A$2:$C$121,3,0)</f>
        <v>6</v>
      </c>
      <c r="J6363" s="17" t="s">
        <v>343</v>
      </c>
      <c r="K6363" s="25" t="str">
        <f>LEFT(J6363,MIN(FIND({0,1,2,3,4,5,6,7,8,9},ASC(J6363)&amp;1234567890))-1)</f>
        <v>U</v>
      </c>
      <c r="L6363" s="25">
        <f t="shared" si="199"/>
        <v>1</v>
      </c>
      <c r="M6363" s="25">
        <f>VLOOKUP(K6363,Table!$A$2:$C$121,2,0)</f>
        <v>3</v>
      </c>
      <c r="N6363" s="26">
        <f>VLOOKUP(K6363,Table!$A$2:$C$121,3,0)</f>
        <v>7</v>
      </c>
      <c r="O6363" s="13" t="str">
        <f>VLOOKUP(A6363,Table!$U$1:$V$230,2,0)</f>
        <v>Hexagonal</v>
      </c>
      <c r="P6363" s="1"/>
    </row>
    <row r="6364" spans="1:16">
      <c r="A6364" s="12">
        <v>191</v>
      </c>
      <c r="B6364" s="12">
        <v>612542</v>
      </c>
      <c r="C6364" s="12" t="s">
        <v>6943</v>
      </c>
      <c r="D6364" s="12" t="s">
        <v>7159</v>
      </c>
      <c r="E6364" s="17" t="s">
        <v>12081</v>
      </c>
      <c r="F6364" s="25" t="str">
        <f>LEFT(E6364,MIN(FIND({0,1,2,3,4,5,6,7,8,9},ASC(E6364)&amp;1234567890))-1)</f>
        <v>Be</v>
      </c>
      <c r="G6364" s="25">
        <f t="shared" si="198"/>
        <v>1</v>
      </c>
      <c r="H6364" s="25">
        <f>VLOOKUP(F6364,Table!$A$2:$C$121,2,0)</f>
        <v>2</v>
      </c>
      <c r="I6364" s="26">
        <f>VLOOKUP(F6364,Table!$A$2:$C$121,3,0)</f>
        <v>2</v>
      </c>
      <c r="J6364" s="17" t="s">
        <v>11624</v>
      </c>
      <c r="K6364" s="25" t="str">
        <f>LEFT(J6364,MIN(FIND({0,1,2,3,4,5,6,7,8,9},ASC(J6364)&amp;1234567890))-1)</f>
        <v>B</v>
      </c>
      <c r="L6364" s="25">
        <f t="shared" si="199"/>
        <v>2</v>
      </c>
      <c r="M6364" s="25">
        <f>VLOOKUP(K6364,Table!$A$2:$C$121,2,0)</f>
        <v>13</v>
      </c>
      <c r="N6364" s="26">
        <f>VLOOKUP(K6364,Table!$A$2:$C$121,3,0)</f>
        <v>2</v>
      </c>
      <c r="O6364" s="13" t="str">
        <f>VLOOKUP(A6364,Table!$U$1:$V$230,2,0)</f>
        <v>Hexagonal</v>
      </c>
      <c r="P6364" s="1"/>
    </row>
    <row r="6365" spans="1:16">
      <c r="A6365" s="12">
        <v>191</v>
      </c>
      <c r="B6365" s="12">
        <v>613892</v>
      </c>
      <c r="C6365" s="12" t="s">
        <v>6943</v>
      </c>
      <c r="D6365" s="12" t="s">
        <v>7160</v>
      </c>
      <c r="E6365" s="17" t="s">
        <v>33</v>
      </c>
      <c r="F6365" s="25" t="str">
        <f>LEFT(E6365,MIN(FIND({0,1,2,3,4,5,6,7,8,9},ASC(E6365)&amp;1234567890))-1)</f>
        <v>Fe</v>
      </c>
      <c r="G6365" s="25">
        <f t="shared" si="198"/>
        <v>1</v>
      </c>
      <c r="H6365" s="25">
        <f>VLOOKUP(F6365,Table!$A$2:$C$121,2,0)</f>
        <v>8</v>
      </c>
      <c r="I6365" s="26">
        <f>VLOOKUP(F6365,Table!$A$2:$C$121,3,0)</f>
        <v>4</v>
      </c>
      <c r="J6365" s="17" t="s">
        <v>11624</v>
      </c>
      <c r="K6365" s="25" t="str">
        <f>LEFT(J6365,MIN(FIND({0,1,2,3,4,5,6,7,8,9},ASC(J6365)&amp;1234567890))-1)</f>
        <v>B</v>
      </c>
      <c r="L6365" s="25">
        <f t="shared" si="199"/>
        <v>2</v>
      </c>
      <c r="M6365" s="25">
        <f>VLOOKUP(K6365,Table!$A$2:$C$121,2,0)</f>
        <v>13</v>
      </c>
      <c r="N6365" s="26">
        <f>VLOOKUP(K6365,Table!$A$2:$C$121,3,0)</f>
        <v>2</v>
      </c>
      <c r="O6365" s="13" t="str">
        <f>VLOOKUP(A6365,Table!$U$1:$V$230,2,0)</f>
        <v>Hexagonal</v>
      </c>
      <c r="P6365" s="1"/>
    </row>
    <row r="6366" spans="1:16">
      <c r="A6366" s="12">
        <v>191</v>
      </c>
      <c r="B6366" s="12">
        <v>614333</v>
      </c>
      <c r="C6366" s="12" t="s">
        <v>6943</v>
      </c>
      <c r="D6366" s="12" t="s">
        <v>7161</v>
      </c>
      <c r="E6366" s="17" t="s">
        <v>11624</v>
      </c>
      <c r="F6366" s="25" t="str">
        <f>LEFT(E6366,MIN(FIND({0,1,2,3,4,5,6,7,8,9},ASC(E6366)&amp;1234567890))-1)</f>
        <v>B</v>
      </c>
      <c r="G6366" s="25">
        <f t="shared" si="198"/>
        <v>2</v>
      </c>
      <c r="H6366" s="25">
        <f>VLOOKUP(F6366,Table!$A$2:$C$121,2,0)</f>
        <v>13</v>
      </c>
      <c r="I6366" s="26">
        <f>VLOOKUP(F6366,Table!$A$2:$C$121,3,0)</f>
        <v>2</v>
      </c>
      <c r="J6366" s="17" t="s">
        <v>11306</v>
      </c>
      <c r="K6366" s="25" t="str">
        <f>LEFT(J6366,MIN(FIND({0,1,2,3,4,5,6,7,8,9},ASC(J6366)&amp;1234567890))-1)</f>
        <v>Gd</v>
      </c>
      <c r="L6366" s="25">
        <f t="shared" si="199"/>
        <v>1</v>
      </c>
      <c r="M6366" s="25">
        <f>VLOOKUP(K6366,Table!$A$2:$C$121,2,0)</f>
        <v>3</v>
      </c>
      <c r="N6366" s="26">
        <f>VLOOKUP(K6366,Table!$A$2:$C$121,3,0)</f>
        <v>6</v>
      </c>
      <c r="O6366" s="13" t="str">
        <f>VLOOKUP(A6366,Table!$U$1:$V$230,2,0)</f>
        <v>Hexagonal</v>
      </c>
      <c r="P6366" s="1"/>
    </row>
    <row r="6367" spans="1:16">
      <c r="A6367" s="12">
        <v>191</v>
      </c>
      <c r="B6367" s="12">
        <v>615807</v>
      </c>
      <c r="C6367" s="12" t="s">
        <v>6943</v>
      </c>
      <c r="D6367" s="12" t="s">
        <v>7162</v>
      </c>
      <c r="E6367" s="17" t="s">
        <v>12047</v>
      </c>
      <c r="F6367" s="25" t="str">
        <f>LEFT(E6367,MIN(FIND({0,1,2,3,4,5,6,7,8,9},ASC(E6367)&amp;1234567890))-1)</f>
        <v>Ba</v>
      </c>
      <c r="G6367" s="25">
        <f t="shared" si="198"/>
        <v>7</v>
      </c>
      <c r="H6367" s="25">
        <f>VLOOKUP(F6367,Table!$A$2:$C$121,2,0)</f>
        <v>2</v>
      </c>
      <c r="I6367" s="26">
        <f>VLOOKUP(F6367,Table!$A$2:$C$121,3,0)</f>
        <v>6</v>
      </c>
      <c r="J6367" s="17" t="s">
        <v>13255</v>
      </c>
      <c r="K6367" s="25" t="str">
        <f>LEFT(J6367,MIN(FIND({0,1,2,3,4,5,6,7,8,9},ASC(J6367)&amp;1234567890))-1)</f>
        <v>Cd</v>
      </c>
      <c r="L6367" s="25">
        <f t="shared" si="199"/>
        <v>31</v>
      </c>
      <c r="M6367" s="25">
        <f>VLOOKUP(K6367,Table!$A$2:$C$121,2,0)</f>
        <v>12</v>
      </c>
      <c r="N6367" s="26">
        <f>VLOOKUP(K6367,Table!$A$2:$C$121,3,0)</f>
        <v>5</v>
      </c>
      <c r="O6367" s="13" t="str">
        <f>VLOOKUP(A6367,Table!$U$1:$V$230,2,0)</f>
        <v>Hexagonal</v>
      </c>
      <c r="P6367" s="1"/>
    </row>
    <row r="6368" spans="1:16">
      <c r="A6368" s="12">
        <v>191</v>
      </c>
      <c r="B6368" s="12">
        <v>615925</v>
      </c>
      <c r="C6368" s="12" t="s">
        <v>6943</v>
      </c>
      <c r="D6368" s="12" t="s">
        <v>7163</v>
      </c>
      <c r="E6368" s="17" t="s">
        <v>12047</v>
      </c>
      <c r="F6368" s="25" t="str">
        <f>LEFT(E6368,MIN(FIND({0,1,2,3,4,5,6,7,8,9},ASC(E6368)&amp;1234567890))-1)</f>
        <v>Ba</v>
      </c>
      <c r="G6368" s="25">
        <f t="shared" si="198"/>
        <v>7</v>
      </c>
      <c r="H6368" s="25">
        <f>VLOOKUP(F6368,Table!$A$2:$C$121,2,0)</f>
        <v>2</v>
      </c>
      <c r="I6368" s="26">
        <f>VLOOKUP(F6368,Table!$A$2:$C$121,3,0)</f>
        <v>6</v>
      </c>
      <c r="J6368" s="17" t="s">
        <v>13229</v>
      </c>
      <c r="K6368" s="25" t="str">
        <f>LEFT(J6368,MIN(FIND({0,1,2,3,4,5,6,7,8,9},ASC(J6368)&amp;1234567890))-1)</f>
        <v>Hg</v>
      </c>
      <c r="L6368" s="25">
        <f t="shared" si="199"/>
        <v>31</v>
      </c>
      <c r="M6368" s="25">
        <f>VLOOKUP(K6368,Table!$A$2:$C$121,2,0)</f>
        <v>12</v>
      </c>
      <c r="N6368" s="26">
        <f>VLOOKUP(K6368,Table!$A$2:$C$121,3,0)</f>
        <v>6</v>
      </c>
      <c r="O6368" s="13" t="str">
        <f>VLOOKUP(A6368,Table!$U$1:$V$230,2,0)</f>
        <v>Hexagonal</v>
      </c>
      <c r="P6368" s="1"/>
    </row>
    <row r="6369" spans="1:16">
      <c r="A6369" s="12">
        <v>191</v>
      </c>
      <c r="B6369" s="12">
        <v>616515</v>
      </c>
      <c r="C6369" s="12" t="s">
        <v>6943</v>
      </c>
      <c r="D6369" s="12" t="s">
        <v>7164</v>
      </c>
      <c r="E6369" s="17" t="s">
        <v>377</v>
      </c>
      <c r="F6369" s="25" t="str">
        <f>LEFT(E6369,MIN(FIND({0,1,2,3,4,5,6,7,8,9},ASC(E6369)&amp;1234567890))-1)</f>
        <v>Zr</v>
      </c>
      <c r="G6369" s="25">
        <f t="shared" si="198"/>
        <v>1</v>
      </c>
      <c r="H6369" s="25">
        <f>VLOOKUP(F6369,Table!$A$2:$C$121,2,0)</f>
        <v>4</v>
      </c>
      <c r="I6369" s="26">
        <f>VLOOKUP(F6369,Table!$A$2:$C$121,3,0)</f>
        <v>5</v>
      </c>
      <c r="J6369" s="17" t="s">
        <v>12339</v>
      </c>
      <c r="K6369" s="25" t="str">
        <f>LEFT(J6369,MIN(FIND({0,1,2,3,4,5,6,7,8,9},ASC(J6369)&amp;1234567890))-1)</f>
        <v>Be</v>
      </c>
      <c r="L6369" s="25">
        <f t="shared" si="199"/>
        <v>2</v>
      </c>
      <c r="M6369" s="25">
        <f>VLOOKUP(K6369,Table!$A$2:$C$121,2,0)</f>
        <v>2</v>
      </c>
      <c r="N6369" s="26">
        <f>VLOOKUP(K6369,Table!$A$2:$C$121,3,0)</f>
        <v>2</v>
      </c>
      <c r="O6369" s="13" t="str">
        <f>VLOOKUP(A6369,Table!$U$1:$V$230,2,0)</f>
        <v>Hexagonal</v>
      </c>
      <c r="P6369" s="1"/>
    </row>
    <row r="6370" spans="1:16">
      <c r="A6370" s="12">
        <v>191</v>
      </c>
      <c r="B6370" s="12">
        <v>617229</v>
      </c>
      <c r="C6370" s="12" t="s">
        <v>6943</v>
      </c>
      <c r="D6370" s="12" t="s">
        <v>7165</v>
      </c>
      <c r="E6370" s="17" t="s">
        <v>588</v>
      </c>
      <c r="F6370" s="25" t="str">
        <f>LEFT(E6370,MIN(FIND({0,1,2,3,4,5,6,7,8,9},ASC(E6370)&amp;1234567890))-1)</f>
        <v>Tl</v>
      </c>
      <c r="G6370" s="25">
        <f t="shared" si="198"/>
        <v>1</v>
      </c>
      <c r="H6370" s="25">
        <f>VLOOKUP(F6370,Table!$A$2:$C$121,2,0)</f>
        <v>13</v>
      </c>
      <c r="I6370" s="26">
        <f>VLOOKUP(F6370,Table!$A$2:$C$121,3,0)</f>
        <v>6</v>
      </c>
      <c r="J6370" s="17" t="s">
        <v>11456</v>
      </c>
      <c r="K6370" s="25" t="str">
        <f>LEFT(J6370,MIN(FIND({0,1,2,3,4,5,6,7,8,9},ASC(J6370)&amp;1234567890))-1)</f>
        <v>Bi</v>
      </c>
      <c r="L6370" s="25">
        <f t="shared" si="199"/>
        <v>2</v>
      </c>
      <c r="M6370" s="25">
        <f>VLOOKUP(K6370,Table!$A$2:$C$121,2,0)</f>
        <v>15</v>
      </c>
      <c r="N6370" s="26">
        <f>VLOOKUP(K6370,Table!$A$2:$C$121,3,0)</f>
        <v>6</v>
      </c>
      <c r="O6370" s="13" t="str">
        <f>VLOOKUP(A6370,Table!$U$1:$V$230,2,0)</f>
        <v>Hexagonal</v>
      </c>
      <c r="P6370" s="1"/>
    </row>
    <row r="6371" spans="1:16">
      <c r="A6371" s="12">
        <v>191</v>
      </c>
      <c r="B6371" s="12">
        <v>623838</v>
      </c>
      <c r="C6371" s="12" t="s">
        <v>6943</v>
      </c>
      <c r="D6371" s="12" t="s">
        <v>7166</v>
      </c>
      <c r="E6371" s="17" t="s">
        <v>13238</v>
      </c>
      <c r="F6371" s="25" t="str">
        <f>LEFT(E6371,MIN(FIND({0,1,2,3,4,5,6,7,8,9},ASC(E6371)&amp;1234567890))-1)</f>
        <v>Co</v>
      </c>
      <c r="G6371" s="25">
        <f t="shared" si="198"/>
        <v>5.36</v>
      </c>
      <c r="H6371" s="25">
        <f>VLOOKUP(F6371,Table!$A$2:$C$121,2,0)</f>
        <v>9</v>
      </c>
      <c r="I6371" s="26">
        <f>VLOOKUP(F6371,Table!$A$2:$C$121,3,0)</f>
        <v>4</v>
      </c>
      <c r="J6371" s="17" t="s">
        <v>13256</v>
      </c>
      <c r="K6371" s="25" t="str">
        <f>LEFT(J6371,MIN(FIND({0,1,2,3,4,5,6,7,8,9},ASC(J6371)&amp;1234567890))-1)</f>
        <v>Ho</v>
      </c>
      <c r="L6371" s="25">
        <f t="shared" si="199"/>
        <v>0.82</v>
      </c>
      <c r="M6371" s="25">
        <f>VLOOKUP(K6371,Table!$A$2:$C$121,2,0)</f>
        <v>3</v>
      </c>
      <c r="N6371" s="26">
        <f>VLOOKUP(K6371,Table!$A$2:$C$121,3,0)</f>
        <v>6</v>
      </c>
      <c r="O6371" s="13" t="str">
        <f>VLOOKUP(A6371,Table!$U$1:$V$230,2,0)</f>
        <v>Hexagonal</v>
      </c>
      <c r="P6371" s="1"/>
    </row>
    <row r="6372" spans="1:16">
      <c r="A6372" s="12">
        <v>191</v>
      </c>
      <c r="B6372" s="12">
        <v>625150</v>
      </c>
      <c r="C6372" s="12" t="s">
        <v>6943</v>
      </c>
      <c r="D6372" s="12" t="s">
        <v>7167</v>
      </c>
      <c r="E6372" s="17" t="s">
        <v>590</v>
      </c>
      <c r="F6372" s="25" t="str">
        <f>LEFT(E6372,MIN(FIND({0,1,2,3,4,5,6,7,8,9},ASC(E6372)&amp;1234567890))-1)</f>
        <v>Sm</v>
      </c>
      <c r="G6372" s="25">
        <f t="shared" si="198"/>
        <v>1</v>
      </c>
      <c r="H6372" s="25">
        <f>VLOOKUP(F6372,Table!$A$2:$C$121,2,0)</f>
        <v>3</v>
      </c>
      <c r="I6372" s="26">
        <f>VLOOKUP(F6372,Table!$A$2:$C$121,3,0)</f>
        <v>6</v>
      </c>
      <c r="J6372" s="17" t="s">
        <v>11709</v>
      </c>
      <c r="K6372" s="25" t="str">
        <f>LEFT(J6372,MIN(FIND({0,1,2,3,4,5,6,7,8,9},ASC(J6372)&amp;1234567890))-1)</f>
        <v>Co</v>
      </c>
      <c r="L6372" s="25">
        <f t="shared" si="199"/>
        <v>5</v>
      </c>
      <c r="M6372" s="25">
        <f>VLOOKUP(K6372,Table!$A$2:$C$121,2,0)</f>
        <v>9</v>
      </c>
      <c r="N6372" s="26">
        <f>VLOOKUP(K6372,Table!$A$2:$C$121,3,0)</f>
        <v>4</v>
      </c>
      <c r="O6372" s="13" t="str">
        <f>VLOOKUP(A6372,Table!$U$1:$V$230,2,0)</f>
        <v>Hexagonal</v>
      </c>
      <c r="P6372" s="1"/>
    </row>
    <row r="6373" spans="1:16">
      <c r="A6373" s="12">
        <v>191</v>
      </c>
      <c r="B6373" s="12">
        <v>627119</v>
      </c>
      <c r="C6373" s="12" t="s">
        <v>6943</v>
      </c>
      <c r="D6373" s="12" t="s">
        <v>7168</v>
      </c>
      <c r="E6373" s="17" t="s">
        <v>13257</v>
      </c>
      <c r="F6373" s="25" t="str">
        <f>LEFT(E6373,MIN(FIND({0,1,2,3,4,5,6,7,8,9},ASC(E6373)&amp;1234567890))-1)</f>
        <v>Dy</v>
      </c>
      <c r="G6373" s="25">
        <f t="shared" si="198"/>
        <v>0.78</v>
      </c>
      <c r="H6373" s="25">
        <f>VLOOKUP(F6373,Table!$A$2:$C$121,2,0)</f>
        <v>3</v>
      </c>
      <c r="I6373" s="26">
        <f>VLOOKUP(F6373,Table!$A$2:$C$121,3,0)</f>
        <v>6</v>
      </c>
      <c r="J6373" s="17" t="s">
        <v>13258</v>
      </c>
      <c r="K6373" s="25" t="str">
        <f>LEFT(J6373,MIN(FIND({0,1,2,3,4,5,6,7,8,9},ASC(J6373)&amp;1234567890))-1)</f>
        <v>Cu</v>
      </c>
      <c r="L6373" s="25">
        <f t="shared" si="199"/>
        <v>5.44</v>
      </c>
      <c r="M6373" s="25">
        <f>VLOOKUP(K6373,Table!$A$2:$C$121,2,0)</f>
        <v>11</v>
      </c>
      <c r="N6373" s="26">
        <f>VLOOKUP(K6373,Table!$A$2:$C$121,3,0)</f>
        <v>4</v>
      </c>
      <c r="O6373" s="13" t="str">
        <f>VLOOKUP(A6373,Table!$U$1:$V$230,2,0)</f>
        <v>Hexagonal</v>
      </c>
      <c r="P6373" s="1"/>
    </row>
    <row r="6374" spans="1:16">
      <c r="A6374" s="12">
        <v>191</v>
      </c>
      <c r="B6374" s="12">
        <v>627265</v>
      </c>
      <c r="C6374" s="12" t="s">
        <v>6943</v>
      </c>
      <c r="D6374" s="12" t="s">
        <v>7169</v>
      </c>
      <c r="E6374" s="17" t="s">
        <v>598</v>
      </c>
      <c r="F6374" s="25" t="str">
        <f>LEFT(E6374,MIN(FIND({0,1,2,3,4,5,6,7,8,9},ASC(E6374)&amp;1234567890))-1)</f>
        <v>Cu</v>
      </c>
      <c r="G6374" s="25">
        <f t="shared" si="198"/>
        <v>5</v>
      </c>
      <c r="H6374" s="25">
        <f>VLOOKUP(F6374,Table!$A$2:$C$121,2,0)</f>
        <v>11</v>
      </c>
      <c r="I6374" s="26">
        <f>VLOOKUP(F6374,Table!$A$2:$C$121,3,0)</f>
        <v>4</v>
      </c>
      <c r="J6374" s="17" t="s">
        <v>428</v>
      </c>
      <c r="K6374" s="25" t="str">
        <f>LEFT(J6374,MIN(FIND({0,1,2,3,4,5,6,7,8,9},ASC(J6374)&amp;1234567890))-1)</f>
        <v>Eu</v>
      </c>
      <c r="L6374" s="25">
        <f t="shared" si="199"/>
        <v>1</v>
      </c>
      <c r="M6374" s="25">
        <f>VLOOKUP(K6374,Table!$A$2:$C$121,2,0)</f>
        <v>3</v>
      </c>
      <c r="N6374" s="26">
        <f>VLOOKUP(K6374,Table!$A$2:$C$121,3,0)</f>
        <v>6</v>
      </c>
      <c r="O6374" s="13" t="str">
        <f>VLOOKUP(A6374,Table!$U$1:$V$230,2,0)</f>
        <v>Hexagonal</v>
      </c>
      <c r="P6374" s="1"/>
    </row>
    <row r="6375" spans="1:16">
      <c r="A6375" s="12">
        <v>191</v>
      </c>
      <c r="B6375" s="12">
        <v>627584</v>
      </c>
      <c r="C6375" s="12" t="s">
        <v>6943</v>
      </c>
      <c r="D6375" s="12" t="s">
        <v>7170</v>
      </c>
      <c r="E6375" s="17" t="s">
        <v>13259</v>
      </c>
      <c r="F6375" s="25" t="str">
        <f>LEFT(E6375,MIN(FIND({0,1,2,3,4,5,6,7,8,9},ASC(E6375)&amp;1234567890))-1)</f>
        <v>Gd</v>
      </c>
      <c r="G6375" s="25">
        <f t="shared" si="198"/>
        <v>0.78</v>
      </c>
      <c r="H6375" s="25">
        <f>VLOOKUP(F6375,Table!$A$2:$C$121,2,0)</f>
        <v>3</v>
      </c>
      <c r="I6375" s="26">
        <f>VLOOKUP(F6375,Table!$A$2:$C$121,3,0)</f>
        <v>6</v>
      </c>
      <c r="J6375" s="17" t="s">
        <v>13258</v>
      </c>
      <c r="K6375" s="25" t="str">
        <f>LEFT(J6375,MIN(FIND({0,1,2,3,4,5,6,7,8,9},ASC(J6375)&amp;1234567890))-1)</f>
        <v>Cu</v>
      </c>
      <c r="L6375" s="25">
        <f t="shared" si="199"/>
        <v>5.44</v>
      </c>
      <c r="M6375" s="25">
        <f>VLOOKUP(K6375,Table!$A$2:$C$121,2,0)</f>
        <v>11</v>
      </c>
      <c r="N6375" s="26">
        <f>VLOOKUP(K6375,Table!$A$2:$C$121,3,0)</f>
        <v>4</v>
      </c>
      <c r="O6375" s="13" t="str">
        <f>VLOOKUP(A6375,Table!$U$1:$V$230,2,0)</f>
        <v>Hexagonal</v>
      </c>
      <c r="P6375" s="1"/>
    </row>
    <row r="6376" spans="1:16">
      <c r="A6376" s="12">
        <v>191</v>
      </c>
      <c r="B6376" s="12">
        <v>629340</v>
      </c>
      <c r="C6376" s="12" t="s">
        <v>6943</v>
      </c>
      <c r="D6376" s="12" t="s">
        <v>7171</v>
      </c>
      <c r="E6376" s="17" t="s">
        <v>328</v>
      </c>
      <c r="F6376" s="25" t="str">
        <f>LEFT(E6376,MIN(FIND({0,1,2,3,4,5,6,7,8,9},ASC(E6376)&amp;1234567890))-1)</f>
        <v>Te</v>
      </c>
      <c r="G6376" s="25">
        <f t="shared" si="198"/>
        <v>1</v>
      </c>
      <c r="H6376" s="25">
        <f>VLOOKUP(F6376,Table!$A$2:$C$121,2,0)</f>
        <v>16</v>
      </c>
      <c r="I6376" s="26">
        <f>VLOOKUP(F6376,Table!$A$2:$C$121,3,0)</f>
        <v>5</v>
      </c>
      <c r="J6376" s="17" t="s">
        <v>461</v>
      </c>
      <c r="K6376" s="25" t="str">
        <f>LEFT(J6376,MIN(FIND({0,1,2,3,4,5,6,7,8,9},ASC(J6376)&amp;1234567890))-1)</f>
        <v>Cu</v>
      </c>
      <c r="L6376" s="25">
        <f t="shared" si="199"/>
        <v>2</v>
      </c>
      <c r="M6376" s="25">
        <f>VLOOKUP(K6376,Table!$A$2:$C$121,2,0)</f>
        <v>11</v>
      </c>
      <c r="N6376" s="26">
        <f>VLOOKUP(K6376,Table!$A$2:$C$121,3,0)</f>
        <v>4</v>
      </c>
      <c r="O6376" s="13" t="str">
        <f>VLOOKUP(A6376,Table!$U$1:$V$230,2,0)</f>
        <v>Hexagonal</v>
      </c>
      <c r="P6376" s="1"/>
    </row>
    <row r="6377" spans="1:16">
      <c r="A6377" s="12">
        <v>191</v>
      </c>
      <c r="B6377" s="12">
        <v>629427</v>
      </c>
      <c r="C6377" s="12" t="s">
        <v>6943</v>
      </c>
      <c r="D6377" s="12" t="s">
        <v>7172</v>
      </c>
      <c r="E6377" s="17" t="s">
        <v>13260</v>
      </c>
      <c r="F6377" s="25" t="str">
        <f>LEFT(E6377,MIN(FIND({0,1,2,3,4,5,6,7,8,9},ASC(E6377)&amp;1234567890))-1)</f>
        <v>Y</v>
      </c>
      <c r="G6377" s="25">
        <f t="shared" si="198"/>
        <v>0.78</v>
      </c>
      <c r="H6377" s="25">
        <f>VLOOKUP(F6377,Table!$A$2:$C$121,2,0)</f>
        <v>3</v>
      </c>
      <c r="I6377" s="26">
        <f>VLOOKUP(F6377,Table!$A$2:$C$121,3,0)</f>
        <v>5</v>
      </c>
      <c r="J6377" s="17" t="s">
        <v>13258</v>
      </c>
      <c r="K6377" s="25" t="str">
        <f>LEFT(J6377,MIN(FIND({0,1,2,3,4,5,6,7,8,9},ASC(J6377)&amp;1234567890))-1)</f>
        <v>Cu</v>
      </c>
      <c r="L6377" s="25">
        <f t="shared" si="199"/>
        <v>5.44</v>
      </c>
      <c r="M6377" s="25">
        <f>VLOOKUP(K6377,Table!$A$2:$C$121,2,0)</f>
        <v>11</v>
      </c>
      <c r="N6377" s="26">
        <f>VLOOKUP(K6377,Table!$A$2:$C$121,3,0)</f>
        <v>4</v>
      </c>
      <c r="O6377" s="13" t="str">
        <f>VLOOKUP(A6377,Table!$U$1:$V$230,2,0)</f>
        <v>Hexagonal</v>
      </c>
      <c r="P6377" s="1"/>
    </row>
    <row r="6378" spans="1:16">
      <c r="A6378" s="12">
        <v>191</v>
      </c>
      <c r="B6378" s="12">
        <v>634800</v>
      </c>
      <c r="C6378" s="12" t="s">
        <v>6943</v>
      </c>
      <c r="D6378" s="12" t="s">
        <v>7173</v>
      </c>
      <c r="E6378" s="17" t="s">
        <v>615</v>
      </c>
      <c r="F6378" s="25" t="str">
        <f>LEFT(E6378,MIN(FIND({0,1,2,3,4,5,6,7,8,9},ASC(E6378)&amp;1234567890))-1)</f>
        <v>Nd</v>
      </c>
      <c r="G6378" s="25">
        <f t="shared" si="198"/>
        <v>1</v>
      </c>
      <c r="H6378" s="25">
        <f>VLOOKUP(F6378,Table!$A$2:$C$121,2,0)</f>
        <v>3</v>
      </c>
      <c r="I6378" s="26">
        <f>VLOOKUP(F6378,Table!$A$2:$C$121,3,0)</f>
        <v>6</v>
      </c>
      <c r="J6378" s="17" t="s">
        <v>11409</v>
      </c>
      <c r="K6378" s="25" t="str">
        <f>LEFT(J6378,MIN(FIND({0,1,2,3,4,5,6,7,8,9},ASC(J6378)&amp;1234567890))-1)</f>
        <v>Ga</v>
      </c>
      <c r="L6378" s="25">
        <f t="shared" si="199"/>
        <v>2</v>
      </c>
      <c r="M6378" s="25">
        <f>VLOOKUP(K6378,Table!$A$2:$C$121,2,0)</f>
        <v>13</v>
      </c>
      <c r="N6378" s="26">
        <f>VLOOKUP(K6378,Table!$A$2:$C$121,3,0)</f>
        <v>4</v>
      </c>
      <c r="O6378" s="13" t="str">
        <f>VLOOKUP(A6378,Table!$U$1:$V$230,2,0)</f>
        <v>Hexagonal</v>
      </c>
      <c r="P6378" s="1"/>
    </row>
    <row r="6379" spans="1:16">
      <c r="A6379" s="12">
        <v>191</v>
      </c>
      <c r="B6379" s="12">
        <v>635428</v>
      </c>
      <c r="C6379" s="12" t="s">
        <v>6943</v>
      </c>
      <c r="D6379" s="12" t="s">
        <v>7174</v>
      </c>
      <c r="E6379" s="17" t="s">
        <v>590</v>
      </c>
      <c r="F6379" s="25" t="str">
        <f>LEFT(E6379,MIN(FIND({0,1,2,3,4,5,6,7,8,9},ASC(E6379)&amp;1234567890))-1)</f>
        <v>Sm</v>
      </c>
      <c r="G6379" s="25">
        <f t="shared" si="198"/>
        <v>1</v>
      </c>
      <c r="H6379" s="25">
        <f>VLOOKUP(F6379,Table!$A$2:$C$121,2,0)</f>
        <v>3</v>
      </c>
      <c r="I6379" s="26">
        <f>VLOOKUP(F6379,Table!$A$2:$C$121,3,0)</f>
        <v>6</v>
      </c>
      <c r="J6379" s="17" t="s">
        <v>11409</v>
      </c>
      <c r="K6379" s="25" t="str">
        <f>LEFT(J6379,MIN(FIND({0,1,2,3,4,5,6,7,8,9},ASC(J6379)&amp;1234567890))-1)</f>
        <v>Ga</v>
      </c>
      <c r="L6379" s="25">
        <f t="shared" si="199"/>
        <v>2</v>
      </c>
      <c r="M6379" s="25">
        <f>VLOOKUP(K6379,Table!$A$2:$C$121,2,0)</f>
        <v>13</v>
      </c>
      <c r="N6379" s="26">
        <f>VLOOKUP(K6379,Table!$A$2:$C$121,3,0)</f>
        <v>4</v>
      </c>
      <c r="O6379" s="13" t="str">
        <f>VLOOKUP(A6379,Table!$U$1:$V$230,2,0)</f>
        <v>Hexagonal</v>
      </c>
      <c r="P6379" s="1"/>
    </row>
    <row r="6380" spans="1:16">
      <c r="A6380" s="12">
        <v>191</v>
      </c>
      <c r="B6380" s="12">
        <v>636418</v>
      </c>
      <c r="C6380" s="12" t="s">
        <v>6943</v>
      </c>
      <c r="D6380" s="12" t="s">
        <v>7175</v>
      </c>
      <c r="E6380" s="17" t="s">
        <v>11306</v>
      </c>
      <c r="F6380" s="25" t="str">
        <f>LEFT(E6380,MIN(FIND({0,1,2,3,4,5,6,7,8,9},ASC(E6380)&amp;1234567890))-1)</f>
        <v>Gd</v>
      </c>
      <c r="G6380" s="25">
        <f t="shared" si="198"/>
        <v>1</v>
      </c>
      <c r="H6380" s="25">
        <f>VLOOKUP(F6380,Table!$A$2:$C$121,2,0)</f>
        <v>3</v>
      </c>
      <c r="I6380" s="26">
        <f>VLOOKUP(F6380,Table!$A$2:$C$121,3,0)</f>
        <v>6</v>
      </c>
      <c r="J6380" s="17" t="s">
        <v>12739</v>
      </c>
      <c r="K6380" s="25" t="str">
        <f>LEFT(J6380,MIN(FIND({0,1,2,3,4,5,6,7,8,9},ASC(J6380)&amp;1234567890))-1)</f>
        <v>Si</v>
      </c>
      <c r="L6380" s="25">
        <f t="shared" si="199"/>
        <v>1.5</v>
      </c>
      <c r="M6380" s="25">
        <f>VLOOKUP(K6380,Table!$A$2:$C$121,2,0)</f>
        <v>14</v>
      </c>
      <c r="N6380" s="26">
        <f>VLOOKUP(K6380,Table!$A$2:$C$121,3,0)</f>
        <v>3</v>
      </c>
      <c r="O6380" s="13" t="str">
        <f>VLOOKUP(A6380,Table!$U$1:$V$230,2,0)</f>
        <v>Hexagonal</v>
      </c>
      <c r="P6380" s="1"/>
    </row>
    <row r="6381" spans="1:16">
      <c r="A6381" s="12">
        <v>191</v>
      </c>
      <c r="B6381" s="12">
        <v>640117</v>
      </c>
      <c r="C6381" s="12" t="s">
        <v>6943</v>
      </c>
      <c r="D6381" s="12" t="s">
        <v>7176</v>
      </c>
      <c r="E6381" s="17" t="s">
        <v>11286</v>
      </c>
      <c r="F6381" s="25" t="str">
        <f>LEFT(E6381,MIN(FIND({0,1,2,3,4,5,6,7,8,9},ASC(E6381)&amp;1234567890))-1)</f>
        <v>In</v>
      </c>
      <c r="G6381" s="25">
        <f t="shared" si="198"/>
        <v>1</v>
      </c>
      <c r="H6381" s="25">
        <f>VLOOKUP(F6381,Table!$A$2:$C$121,2,0)</f>
        <v>13</v>
      </c>
      <c r="I6381" s="26">
        <f>VLOOKUP(F6381,Table!$A$2:$C$121,3,0)</f>
        <v>5</v>
      </c>
      <c r="J6381" s="17" t="s">
        <v>66</v>
      </c>
      <c r="K6381" s="25" t="str">
        <f>LEFT(J6381,MIN(FIND({0,1,2,3,4,5,6,7,8,9},ASC(J6381)&amp;1234567890))-1)</f>
        <v>Ni</v>
      </c>
      <c r="L6381" s="25">
        <f t="shared" si="199"/>
        <v>1</v>
      </c>
      <c r="M6381" s="25">
        <f>VLOOKUP(K6381,Table!$A$2:$C$121,2,0)</f>
        <v>10</v>
      </c>
      <c r="N6381" s="26">
        <f>VLOOKUP(K6381,Table!$A$2:$C$121,3,0)</f>
        <v>4</v>
      </c>
      <c r="O6381" s="13" t="str">
        <f>VLOOKUP(A6381,Table!$U$1:$V$230,2,0)</f>
        <v>Hexagonal</v>
      </c>
      <c r="P6381" s="1"/>
    </row>
    <row r="6382" spans="1:16">
      <c r="A6382" s="12">
        <v>191</v>
      </c>
      <c r="B6382" s="12">
        <v>641517</v>
      </c>
      <c r="C6382" s="12" t="s">
        <v>6943</v>
      </c>
      <c r="D6382" s="12" t="s">
        <v>7177</v>
      </c>
      <c r="E6382" s="17" t="s">
        <v>13261</v>
      </c>
      <c r="F6382" s="25" t="str">
        <f>LEFT(E6382,MIN(FIND({0,1,2,3,4,5,6,7,8,9},ASC(E6382)&amp;1234567890))-1)</f>
        <v>La</v>
      </c>
      <c r="G6382" s="25">
        <f t="shared" si="198"/>
        <v>0.98</v>
      </c>
      <c r="H6382" s="25">
        <f>VLOOKUP(F6382,Table!$A$2:$C$121,2,0)</f>
        <v>3</v>
      </c>
      <c r="I6382" s="26">
        <f>VLOOKUP(F6382,Table!$A$2:$C$121,3,0)</f>
        <v>6</v>
      </c>
      <c r="J6382" s="17" t="s">
        <v>13262</v>
      </c>
      <c r="K6382" s="25" t="str">
        <f>LEFT(J6382,MIN(FIND({0,1,2,3,4,5,6,7,8,9},ASC(J6382)&amp;1234567890))-1)</f>
        <v>Ni</v>
      </c>
      <c r="L6382" s="25">
        <f t="shared" si="199"/>
        <v>5.03</v>
      </c>
      <c r="M6382" s="25">
        <f>VLOOKUP(K6382,Table!$A$2:$C$121,2,0)</f>
        <v>10</v>
      </c>
      <c r="N6382" s="26">
        <f>VLOOKUP(K6382,Table!$A$2:$C$121,3,0)</f>
        <v>4</v>
      </c>
      <c r="O6382" s="13" t="str">
        <f>VLOOKUP(A6382,Table!$U$1:$V$230,2,0)</f>
        <v>Hexagonal</v>
      </c>
      <c r="P6382" s="1"/>
    </row>
    <row r="6383" spans="1:16">
      <c r="A6383" s="12">
        <v>191</v>
      </c>
      <c r="B6383" s="12">
        <v>649194</v>
      </c>
      <c r="C6383" s="12" t="s">
        <v>6943</v>
      </c>
      <c r="D6383" s="12" t="s">
        <v>7178</v>
      </c>
      <c r="E6383" s="17" t="s">
        <v>11332</v>
      </c>
      <c r="F6383" s="25" t="str">
        <f>LEFT(E6383,MIN(FIND({0,1,2,3,4,5,6,7,8,9},ASC(E6383)&amp;1234567890))-1)</f>
        <v>Pr</v>
      </c>
      <c r="G6383" s="25">
        <f t="shared" si="198"/>
        <v>1</v>
      </c>
      <c r="H6383" s="25">
        <f>VLOOKUP(F6383,Table!$A$2:$C$121,2,0)</f>
        <v>3</v>
      </c>
      <c r="I6383" s="26">
        <f>VLOOKUP(F6383,Table!$A$2:$C$121,3,0)</f>
        <v>6</v>
      </c>
      <c r="J6383" s="17" t="s">
        <v>11684</v>
      </c>
      <c r="K6383" s="25" t="str">
        <f>LEFT(J6383,MIN(FIND({0,1,2,3,4,5,6,7,8,9},ASC(J6383)&amp;1234567890))-1)</f>
        <v>Pt</v>
      </c>
      <c r="L6383" s="25">
        <f t="shared" si="199"/>
        <v>5</v>
      </c>
      <c r="M6383" s="25">
        <f>VLOOKUP(K6383,Table!$A$2:$C$121,2,0)</f>
        <v>10</v>
      </c>
      <c r="N6383" s="26">
        <f>VLOOKUP(K6383,Table!$A$2:$C$121,3,0)</f>
        <v>6</v>
      </c>
      <c r="O6383" s="13" t="str">
        <f>VLOOKUP(A6383,Table!$U$1:$V$230,2,0)</f>
        <v>Hexagonal</v>
      </c>
      <c r="P6383" s="1"/>
    </row>
    <row r="6384" spans="1:16">
      <c r="A6384" s="12">
        <v>191</v>
      </c>
      <c r="B6384" s="12">
        <v>651822</v>
      </c>
      <c r="C6384" s="12" t="s">
        <v>6943</v>
      </c>
      <c r="D6384" s="12" t="s">
        <v>7179</v>
      </c>
      <c r="E6384" s="17" t="s">
        <v>11874</v>
      </c>
      <c r="F6384" s="25" t="str">
        <f>LEFT(E6384,MIN(FIND({0,1,2,3,4,5,6,7,8,9},ASC(E6384)&amp;1234567890))-1)</f>
        <v>Sc</v>
      </c>
      <c r="G6384" s="25">
        <f t="shared" si="198"/>
        <v>1</v>
      </c>
      <c r="H6384" s="25">
        <f>VLOOKUP(F6384,Table!$A$2:$C$121,2,0)</f>
        <v>3</v>
      </c>
      <c r="I6384" s="26">
        <f>VLOOKUP(F6384,Table!$A$2:$C$121,3,0)</f>
        <v>4</v>
      </c>
      <c r="J6384" s="17" t="s">
        <v>11546</v>
      </c>
      <c r="K6384" s="25" t="str">
        <f>LEFT(J6384,MIN(FIND({0,1,2,3,4,5,6,7,8,9},ASC(J6384)&amp;1234567890))-1)</f>
        <v>Si</v>
      </c>
      <c r="L6384" s="25">
        <f t="shared" si="199"/>
        <v>2</v>
      </c>
      <c r="M6384" s="25">
        <f>VLOOKUP(K6384,Table!$A$2:$C$121,2,0)</f>
        <v>14</v>
      </c>
      <c r="N6384" s="26">
        <f>VLOOKUP(K6384,Table!$A$2:$C$121,3,0)</f>
        <v>3</v>
      </c>
      <c r="O6384" s="13" t="str">
        <f>VLOOKUP(A6384,Table!$U$1:$V$230,2,0)</f>
        <v>Hexagonal</v>
      </c>
      <c r="P6384" s="1"/>
    </row>
    <row r="6385" spans="1:16">
      <c r="A6385" s="12">
        <v>191</v>
      </c>
      <c r="B6385" s="12">
        <v>658034</v>
      </c>
      <c r="C6385" s="12" t="s">
        <v>6943</v>
      </c>
      <c r="D6385" s="12" t="s">
        <v>5440</v>
      </c>
      <c r="E6385" s="17" t="s">
        <v>11306</v>
      </c>
      <c r="F6385" s="25" t="str">
        <f>LEFT(E6385,MIN(FIND({0,1,2,3,4,5,6,7,8,9},ASC(E6385)&amp;1234567890))-1)</f>
        <v>Gd</v>
      </c>
      <c r="G6385" s="25">
        <f t="shared" si="198"/>
        <v>1</v>
      </c>
      <c r="H6385" s="25">
        <f>VLOOKUP(F6385,Table!$A$2:$C$121,2,0)</f>
        <v>3</v>
      </c>
      <c r="I6385" s="26">
        <f>VLOOKUP(F6385,Table!$A$2:$C$121,3,0)</f>
        <v>6</v>
      </c>
      <c r="J6385" s="17" t="s">
        <v>11461</v>
      </c>
      <c r="K6385" s="25" t="str">
        <f>LEFT(J6385,MIN(FIND({0,1,2,3,4,5,6,7,8,9},ASC(J6385)&amp;1234567890))-1)</f>
        <v>Ge</v>
      </c>
      <c r="L6385" s="25">
        <f t="shared" si="199"/>
        <v>2</v>
      </c>
      <c r="M6385" s="25">
        <f>VLOOKUP(K6385,Table!$A$2:$C$121,2,0)</f>
        <v>14</v>
      </c>
      <c r="N6385" s="26">
        <f>VLOOKUP(K6385,Table!$A$2:$C$121,3,0)</f>
        <v>4</v>
      </c>
      <c r="O6385" s="13" t="str">
        <f>VLOOKUP(A6385,Table!$U$1:$V$230,2,0)</f>
        <v>Hexagonal</v>
      </c>
      <c r="P6385" s="1"/>
    </row>
    <row r="6386" spans="1:16">
      <c r="A6386" s="12">
        <v>191</v>
      </c>
      <c r="B6386" s="12">
        <v>658909</v>
      </c>
      <c r="C6386" s="12" t="s">
        <v>6943</v>
      </c>
      <c r="D6386" s="12" t="s">
        <v>7180</v>
      </c>
      <c r="E6386" s="17" t="s">
        <v>11335</v>
      </c>
      <c r="F6386" s="25" t="str">
        <f>LEFT(E6386,MIN(FIND({0,1,2,3,4,5,6,7,8,9},ASC(E6386)&amp;1234567890))-1)</f>
        <v>Lu</v>
      </c>
      <c r="G6386" s="25">
        <f t="shared" si="198"/>
        <v>1</v>
      </c>
      <c r="H6386" s="25">
        <f>VLOOKUP(F6386,Table!$A$2:$C$121,2,0)</f>
        <v>3</v>
      </c>
      <c r="I6386" s="26">
        <f>VLOOKUP(F6386,Table!$A$2:$C$121,3,0)</f>
        <v>6</v>
      </c>
      <c r="J6386" s="17" t="s">
        <v>13263</v>
      </c>
      <c r="K6386" s="25" t="str">
        <f>LEFT(J6386,MIN(FIND({0,1,2,3,4,5,6,7,8,9},ASC(J6386)&amp;1234567890))-1)</f>
        <v>Si</v>
      </c>
      <c r="L6386" s="25">
        <f t="shared" si="199"/>
        <v>1.76</v>
      </c>
      <c r="M6386" s="25">
        <f>VLOOKUP(K6386,Table!$A$2:$C$121,2,0)</f>
        <v>14</v>
      </c>
      <c r="N6386" s="26">
        <f>VLOOKUP(K6386,Table!$A$2:$C$121,3,0)</f>
        <v>3</v>
      </c>
      <c r="O6386" s="13" t="str">
        <f>VLOOKUP(A6386,Table!$U$1:$V$230,2,0)</f>
        <v>Hexagonal</v>
      </c>
      <c r="P6386" s="1"/>
    </row>
    <row r="6387" spans="1:16">
      <c r="A6387" s="12">
        <v>191</v>
      </c>
      <c r="B6387" s="12">
        <v>59532</v>
      </c>
      <c r="C6387" s="12" t="s">
        <v>6943</v>
      </c>
      <c r="D6387" s="12" t="s">
        <v>7181</v>
      </c>
      <c r="E6387" s="17" t="s">
        <v>13264</v>
      </c>
      <c r="F6387" s="25" t="str">
        <f>LEFT(E6387,MIN(FIND({0,1,2,3,4,5,6,7,8,9},ASC(E6387)&amp;1234567890))-1)</f>
        <v>In</v>
      </c>
      <c r="G6387" s="25">
        <f t="shared" si="198"/>
        <v>0.2</v>
      </c>
      <c r="H6387" s="25">
        <f>VLOOKUP(F6387,Table!$A$2:$C$121,2,0)</f>
        <v>13</v>
      </c>
      <c r="I6387" s="26">
        <f>VLOOKUP(F6387,Table!$A$2:$C$121,3,0)</f>
        <v>5</v>
      </c>
      <c r="J6387" s="17" t="s">
        <v>13265</v>
      </c>
      <c r="K6387" s="25" t="str">
        <f>LEFT(J6387,MIN(FIND({0,1,2,3,4,5,6,7,8,9},ASC(J6387)&amp;1234567890))-1)</f>
        <v>Sn</v>
      </c>
      <c r="L6387" s="25">
        <f t="shared" si="199"/>
        <v>0.8</v>
      </c>
      <c r="M6387" s="25">
        <f>VLOOKUP(K6387,Table!$A$2:$C$121,2,0)</f>
        <v>14</v>
      </c>
      <c r="N6387" s="26">
        <f>VLOOKUP(K6387,Table!$A$2:$C$121,3,0)</f>
        <v>5</v>
      </c>
      <c r="O6387" s="13" t="str">
        <f>VLOOKUP(A6387,Table!$U$1:$V$230,2,0)</f>
        <v>Hexagonal</v>
      </c>
      <c r="P6387" s="1"/>
    </row>
    <row r="6388" spans="1:16">
      <c r="A6388" s="12">
        <v>191</v>
      </c>
      <c r="B6388" s="12">
        <v>59535</v>
      </c>
      <c r="C6388" s="12" t="s">
        <v>6943</v>
      </c>
      <c r="D6388" s="12" t="s">
        <v>7182</v>
      </c>
      <c r="E6388" s="17" t="s">
        <v>13266</v>
      </c>
      <c r="F6388" s="25" t="str">
        <f>LEFT(E6388,MIN(FIND({0,1,2,3,4,5,6,7,8,9},ASC(E6388)&amp;1234567890))-1)</f>
        <v>In</v>
      </c>
      <c r="G6388" s="25">
        <f t="shared" si="198"/>
        <v>0.18179999999999999</v>
      </c>
      <c r="H6388" s="25">
        <f>VLOOKUP(F6388,Table!$A$2:$C$121,2,0)</f>
        <v>13</v>
      </c>
      <c r="I6388" s="26">
        <f>VLOOKUP(F6388,Table!$A$2:$C$121,3,0)</f>
        <v>5</v>
      </c>
      <c r="J6388" s="17" t="s">
        <v>13267</v>
      </c>
      <c r="K6388" s="25" t="str">
        <f>LEFT(J6388,MIN(FIND({0,1,2,3,4,5,6,7,8,9},ASC(J6388)&amp;1234567890))-1)</f>
        <v>Sn</v>
      </c>
      <c r="L6388" s="25">
        <f t="shared" si="199"/>
        <v>0.81820000000000004</v>
      </c>
      <c r="M6388" s="25">
        <f>VLOOKUP(K6388,Table!$A$2:$C$121,2,0)</f>
        <v>14</v>
      </c>
      <c r="N6388" s="26">
        <f>VLOOKUP(K6388,Table!$A$2:$C$121,3,0)</f>
        <v>5</v>
      </c>
      <c r="O6388" s="13" t="str">
        <f>VLOOKUP(A6388,Table!$U$1:$V$230,2,0)</f>
        <v>Hexagonal</v>
      </c>
      <c r="P6388" s="1"/>
    </row>
    <row r="6389" spans="1:16">
      <c r="A6389" s="12">
        <v>191</v>
      </c>
      <c r="B6389" s="12">
        <v>417224</v>
      </c>
      <c r="C6389" s="12" t="s">
        <v>6943</v>
      </c>
      <c r="D6389" s="12" t="s">
        <v>7183</v>
      </c>
      <c r="E6389" s="17" t="s">
        <v>433</v>
      </c>
      <c r="F6389" s="25" t="str">
        <f>LEFT(E6389,MIN(FIND({0,1,2,3,4,5,6,7,8,9},ASC(E6389)&amp;1234567890))-1)</f>
        <v>Sr</v>
      </c>
      <c r="G6389" s="25">
        <f t="shared" si="198"/>
        <v>1</v>
      </c>
      <c r="H6389" s="25">
        <f>VLOOKUP(F6389,Table!$A$2:$C$121,2,0)</f>
        <v>2</v>
      </c>
      <c r="I6389" s="26">
        <f>VLOOKUP(F6389,Table!$A$2:$C$121,3,0)</f>
        <v>5</v>
      </c>
      <c r="J6389" s="17" t="s">
        <v>11409</v>
      </c>
      <c r="K6389" s="25" t="str">
        <f>LEFT(J6389,MIN(FIND({0,1,2,3,4,5,6,7,8,9},ASC(J6389)&amp;1234567890))-1)</f>
        <v>Ga</v>
      </c>
      <c r="L6389" s="25">
        <f t="shared" si="199"/>
        <v>2</v>
      </c>
      <c r="M6389" s="25">
        <f>VLOOKUP(K6389,Table!$A$2:$C$121,2,0)</f>
        <v>13</v>
      </c>
      <c r="N6389" s="26">
        <f>VLOOKUP(K6389,Table!$A$2:$C$121,3,0)</f>
        <v>4</v>
      </c>
      <c r="O6389" s="13" t="str">
        <f>VLOOKUP(A6389,Table!$U$1:$V$230,2,0)</f>
        <v>Hexagonal</v>
      </c>
      <c r="P6389" s="1"/>
    </row>
    <row r="6390" spans="1:16">
      <c r="A6390" s="12">
        <v>191</v>
      </c>
      <c r="B6390" s="12">
        <v>418611</v>
      </c>
      <c r="C6390" s="12" t="s">
        <v>6943</v>
      </c>
      <c r="D6390" s="12" t="s">
        <v>7184</v>
      </c>
      <c r="E6390" s="17" t="s">
        <v>13268</v>
      </c>
      <c r="F6390" s="25" t="str">
        <f>LEFT(E6390,MIN(FIND({0,1,2,3,4,5,6,7,8,9},ASC(E6390)&amp;1234567890))-1)</f>
        <v>Ca</v>
      </c>
      <c r="G6390" s="25">
        <f t="shared" si="198"/>
        <v>0.87</v>
      </c>
      <c r="H6390" s="25">
        <f>VLOOKUP(F6390,Table!$A$2:$C$121,2,0)</f>
        <v>2</v>
      </c>
      <c r="I6390" s="26">
        <f>VLOOKUP(F6390,Table!$A$2:$C$121,3,0)</f>
        <v>4</v>
      </c>
      <c r="J6390" s="17" t="s">
        <v>13269</v>
      </c>
      <c r="K6390" s="25" t="str">
        <f>LEFT(J6390,MIN(FIND({0,1,2,3,4,5,6,7,8,9},ASC(J6390)&amp;1234567890))-1)</f>
        <v>Zn</v>
      </c>
      <c r="L6390" s="25">
        <f t="shared" si="199"/>
        <v>5.26</v>
      </c>
      <c r="M6390" s="25">
        <f>VLOOKUP(K6390,Table!$A$2:$C$121,2,0)</f>
        <v>12</v>
      </c>
      <c r="N6390" s="26">
        <f>VLOOKUP(K6390,Table!$A$2:$C$121,3,0)</f>
        <v>4</v>
      </c>
      <c r="O6390" s="13" t="str">
        <f>VLOOKUP(A6390,Table!$U$1:$V$230,2,0)</f>
        <v>Hexagonal</v>
      </c>
      <c r="P6390" s="1"/>
    </row>
    <row r="6391" spans="1:16">
      <c r="A6391" s="12">
        <v>191</v>
      </c>
      <c r="B6391" s="12">
        <v>418612</v>
      </c>
      <c r="C6391" s="12" t="s">
        <v>6943</v>
      </c>
      <c r="D6391" s="12" t="s">
        <v>7185</v>
      </c>
      <c r="E6391" s="17" t="s">
        <v>13270</v>
      </c>
      <c r="F6391" s="25" t="str">
        <f>LEFT(E6391,MIN(FIND({0,1,2,3,4,5,6,7,8,9},ASC(E6391)&amp;1234567890))-1)</f>
        <v>Ca</v>
      </c>
      <c r="G6391" s="25">
        <f t="shared" si="198"/>
        <v>0.96</v>
      </c>
      <c r="H6391" s="25">
        <f>VLOOKUP(F6391,Table!$A$2:$C$121,2,0)</f>
        <v>2</v>
      </c>
      <c r="I6391" s="26">
        <f>VLOOKUP(F6391,Table!$A$2:$C$121,3,0)</f>
        <v>4</v>
      </c>
      <c r="J6391" s="17" t="s">
        <v>13271</v>
      </c>
      <c r="K6391" s="25" t="str">
        <f>LEFT(J6391,MIN(FIND({0,1,2,3,4,5,6,7,8,9},ASC(J6391)&amp;1234567890))-1)</f>
        <v>Zn</v>
      </c>
      <c r="L6391" s="25">
        <f t="shared" si="199"/>
        <v>5.08</v>
      </c>
      <c r="M6391" s="25">
        <f>VLOOKUP(K6391,Table!$A$2:$C$121,2,0)</f>
        <v>12</v>
      </c>
      <c r="N6391" s="26">
        <f>VLOOKUP(K6391,Table!$A$2:$C$121,3,0)</f>
        <v>4</v>
      </c>
      <c r="O6391" s="13" t="str">
        <f>VLOOKUP(A6391,Table!$U$1:$V$230,2,0)</f>
        <v>Hexagonal</v>
      </c>
      <c r="P6391" s="1"/>
    </row>
    <row r="6392" spans="1:16">
      <c r="A6392" s="12">
        <v>191</v>
      </c>
      <c r="B6392" s="12">
        <v>107851</v>
      </c>
      <c r="C6392" s="12" t="s">
        <v>6943</v>
      </c>
      <c r="D6392" s="12" t="s">
        <v>7186</v>
      </c>
      <c r="E6392" s="17" t="s">
        <v>13248</v>
      </c>
      <c r="F6392" s="25" t="str">
        <f>LEFT(E6392,MIN(FIND({0,1,2,3,4,5,6,7,8,9},ASC(E6392)&amp;1234567890))-1)</f>
        <v>Al</v>
      </c>
      <c r="G6392" s="25">
        <f t="shared" si="198"/>
        <v>0.9</v>
      </c>
      <c r="H6392" s="25">
        <f>VLOOKUP(F6392,Table!$A$2:$C$121,2,0)</f>
        <v>13</v>
      </c>
      <c r="I6392" s="26">
        <f>VLOOKUP(F6392,Table!$A$2:$C$121,3,0)</f>
        <v>3</v>
      </c>
      <c r="J6392" s="17" t="s">
        <v>12303</v>
      </c>
      <c r="K6392" s="25" t="str">
        <f>LEFT(J6392,MIN(FIND({0,1,2,3,4,5,6,7,8,9},ASC(J6392)&amp;1234567890))-1)</f>
        <v>Mn</v>
      </c>
      <c r="L6392" s="25">
        <f t="shared" si="199"/>
        <v>1.1000000000000001</v>
      </c>
      <c r="M6392" s="25">
        <f>VLOOKUP(K6392,Table!$A$2:$C$121,2,0)</f>
        <v>7</v>
      </c>
      <c r="N6392" s="26">
        <f>VLOOKUP(K6392,Table!$A$2:$C$121,3,0)</f>
        <v>4</v>
      </c>
      <c r="O6392" s="13" t="str">
        <f>VLOOKUP(A6392,Table!$U$1:$V$230,2,0)</f>
        <v>Hexagonal</v>
      </c>
      <c r="P6392" s="1"/>
    </row>
    <row r="6393" spans="1:16">
      <c r="A6393" s="12">
        <v>191</v>
      </c>
      <c r="B6393" s="12">
        <v>108109</v>
      </c>
      <c r="C6393" s="12" t="s">
        <v>6943</v>
      </c>
      <c r="D6393" s="12" t="s">
        <v>3440</v>
      </c>
      <c r="E6393" s="17" t="s">
        <v>12143</v>
      </c>
      <c r="F6393" s="25" t="str">
        <f>LEFT(E6393,MIN(FIND({0,1,2,3,4,5,6,7,8,9},ASC(E6393)&amp;1234567890))-1)</f>
        <v>Bi</v>
      </c>
      <c r="G6393" s="25">
        <f t="shared" si="198"/>
        <v>0.7</v>
      </c>
      <c r="H6393" s="25">
        <f>VLOOKUP(F6393,Table!$A$2:$C$121,2,0)</f>
        <v>15</v>
      </c>
      <c r="I6393" s="26">
        <f>VLOOKUP(F6393,Table!$A$2:$C$121,3,0)</f>
        <v>6</v>
      </c>
      <c r="J6393" s="17" t="s">
        <v>12144</v>
      </c>
      <c r="K6393" s="25" t="str">
        <f>LEFT(J6393,MIN(FIND({0,1,2,3,4,5,6,7,8,9},ASC(J6393)&amp;1234567890))-1)</f>
        <v>In</v>
      </c>
      <c r="L6393" s="25">
        <f t="shared" si="199"/>
        <v>0.3</v>
      </c>
      <c r="M6393" s="25">
        <f>VLOOKUP(K6393,Table!$A$2:$C$121,2,0)</f>
        <v>13</v>
      </c>
      <c r="N6393" s="26">
        <f>VLOOKUP(K6393,Table!$A$2:$C$121,3,0)</f>
        <v>5</v>
      </c>
      <c r="O6393" s="13" t="str">
        <f>VLOOKUP(A6393,Table!$U$1:$V$230,2,0)</f>
        <v>Hexagonal</v>
      </c>
      <c r="P6393" s="1"/>
    </row>
    <row r="6394" spans="1:16">
      <c r="A6394" s="12">
        <v>191</v>
      </c>
      <c r="B6394" s="12">
        <v>108231</v>
      </c>
      <c r="C6394" s="12" t="s">
        <v>6943</v>
      </c>
      <c r="D6394" s="12" t="s">
        <v>7187</v>
      </c>
      <c r="E6394" s="17" t="s">
        <v>13272</v>
      </c>
      <c r="F6394" s="25" t="str">
        <f>LEFT(E6394,MIN(FIND({0,1,2,3,4,5,6,7,8,9},ASC(E6394)&amp;1234567890))-1)</f>
        <v>Cd</v>
      </c>
      <c r="G6394" s="25">
        <f t="shared" si="198"/>
        <v>0.5</v>
      </c>
      <c r="H6394" s="25">
        <f>VLOOKUP(F6394,Table!$A$2:$C$121,2,0)</f>
        <v>12</v>
      </c>
      <c r="I6394" s="26">
        <f>VLOOKUP(F6394,Table!$A$2:$C$121,3,0)</f>
        <v>5</v>
      </c>
      <c r="J6394" s="17" t="s">
        <v>13273</v>
      </c>
      <c r="K6394" s="25" t="str">
        <f>LEFT(J6394,MIN(FIND({0,1,2,3,4,5,6,7,8,9},ASC(J6394)&amp;1234567890))-1)</f>
        <v>Sb</v>
      </c>
      <c r="L6394" s="25">
        <f t="shared" si="199"/>
        <v>0.5</v>
      </c>
      <c r="M6394" s="25">
        <f>VLOOKUP(K6394,Table!$A$2:$C$121,2,0)</f>
        <v>15</v>
      </c>
      <c r="N6394" s="26">
        <f>VLOOKUP(K6394,Table!$A$2:$C$121,3,0)</f>
        <v>5</v>
      </c>
      <c r="O6394" s="13" t="str">
        <f>VLOOKUP(A6394,Table!$U$1:$V$230,2,0)</f>
        <v>Hexagonal</v>
      </c>
      <c r="P6394" s="1"/>
    </row>
    <row r="6395" spans="1:16">
      <c r="A6395" s="12">
        <v>191</v>
      </c>
      <c r="B6395" s="12">
        <v>108286</v>
      </c>
      <c r="C6395" s="12" t="s">
        <v>6943</v>
      </c>
      <c r="D6395" s="12" t="s">
        <v>7188</v>
      </c>
      <c r="E6395" s="17" t="s">
        <v>11306</v>
      </c>
      <c r="F6395" s="25" t="str">
        <f>LEFT(E6395,MIN(FIND({0,1,2,3,4,5,6,7,8,9},ASC(E6395)&amp;1234567890))-1)</f>
        <v>Gd</v>
      </c>
      <c r="G6395" s="25">
        <f t="shared" si="198"/>
        <v>1</v>
      </c>
      <c r="H6395" s="25">
        <f>VLOOKUP(F6395,Table!$A$2:$C$121,2,0)</f>
        <v>3</v>
      </c>
      <c r="I6395" s="26">
        <f>VLOOKUP(F6395,Table!$A$2:$C$121,3,0)</f>
        <v>6</v>
      </c>
      <c r="J6395" s="17" t="s">
        <v>11709</v>
      </c>
      <c r="K6395" s="25" t="str">
        <f>LEFT(J6395,MIN(FIND({0,1,2,3,4,5,6,7,8,9},ASC(J6395)&amp;1234567890))-1)</f>
        <v>Co</v>
      </c>
      <c r="L6395" s="25">
        <f t="shared" si="199"/>
        <v>5</v>
      </c>
      <c r="M6395" s="25">
        <f>VLOOKUP(K6395,Table!$A$2:$C$121,2,0)</f>
        <v>9</v>
      </c>
      <c r="N6395" s="26">
        <f>VLOOKUP(K6395,Table!$A$2:$C$121,3,0)</f>
        <v>4</v>
      </c>
      <c r="O6395" s="13" t="str">
        <f>VLOOKUP(A6395,Table!$U$1:$V$230,2,0)</f>
        <v>Hexagonal</v>
      </c>
      <c r="P6395" s="1"/>
    </row>
    <row r="6396" spans="1:16">
      <c r="A6396" s="12">
        <v>191</v>
      </c>
      <c r="B6396" s="12">
        <v>108366</v>
      </c>
      <c r="C6396" s="12" t="s">
        <v>6943</v>
      </c>
      <c r="D6396" s="12" t="s">
        <v>7189</v>
      </c>
      <c r="E6396" s="17" t="s">
        <v>13274</v>
      </c>
      <c r="F6396" s="25" t="str">
        <f>LEFT(E6396,MIN(FIND({0,1,2,3,4,5,6,7,8,9},ASC(E6396)&amp;1234567890))-1)</f>
        <v>Cu</v>
      </c>
      <c r="G6396" s="25">
        <f t="shared" si="198"/>
        <v>5.25</v>
      </c>
      <c r="H6396" s="25">
        <f>VLOOKUP(F6396,Table!$A$2:$C$121,2,0)</f>
        <v>11</v>
      </c>
      <c r="I6396" s="26">
        <f>VLOOKUP(F6396,Table!$A$2:$C$121,3,0)</f>
        <v>4</v>
      </c>
      <c r="J6396" s="17" t="s">
        <v>13275</v>
      </c>
      <c r="K6396" s="25" t="str">
        <f>LEFT(J6396,MIN(FIND({0,1,2,3,4,5,6,7,8,9},ASC(J6396)&amp;1234567890))-1)</f>
        <v>Dy</v>
      </c>
      <c r="L6396" s="25">
        <f t="shared" si="199"/>
        <v>0.75</v>
      </c>
      <c r="M6396" s="25">
        <f>VLOOKUP(K6396,Table!$A$2:$C$121,2,0)</f>
        <v>3</v>
      </c>
      <c r="N6396" s="26">
        <f>VLOOKUP(K6396,Table!$A$2:$C$121,3,0)</f>
        <v>6</v>
      </c>
      <c r="O6396" s="13" t="str">
        <f>VLOOKUP(A6396,Table!$U$1:$V$230,2,0)</f>
        <v>Hexagonal</v>
      </c>
      <c r="P6396" s="1"/>
    </row>
    <row r="6397" spans="1:16">
      <c r="A6397" s="12">
        <v>191</v>
      </c>
      <c r="B6397" s="12">
        <v>108637</v>
      </c>
      <c r="C6397" s="12" t="s">
        <v>6943</v>
      </c>
      <c r="D6397" s="12" t="s">
        <v>3689</v>
      </c>
      <c r="E6397" s="17" t="s">
        <v>615</v>
      </c>
      <c r="F6397" s="25" t="str">
        <f>LEFT(E6397,MIN(FIND({0,1,2,3,4,5,6,7,8,9},ASC(E6397)&amp;1234567890))-1)</f>
        <v>Nd</v>
      </c>
      <c r="G6397" s="25">
        <f t="shared" si="198"/>
        <v>1</v>
      </c>
      <c r="H6397" s="25">
        <f>VLOOKUP(F6397,Table!$A$2:$C$121,2,0)</f>
        <v>3</v>
      </c>
      <c r="I6397" s="26">
        <f>VLOOKUP(F6397,Table!$A$2:$C$121,3,0)</f>
        <v>6</v>
      </c>
      <c r="J6397" s="17" t="s">
        <v>12227</v>
      </c>
      <c r="K6397" s="25" t="str">
        <f>LEFT(J6397,MIN(FIND({0,1,2,3,4,5,6,7,8,9},ASC(J6397)&amp;1234567890))-1)</f>
        <v>Si</v>
      </c>
      <c r="L6397" s="25">
        <f t="shared" si="199"/>
        <v>1.6</v>
      </c>
      <c r="M6397" s="25">
        <f>VLOOKUP(K6397,Table!$A$2:$C$121,2,0)</f>
        <v>14</v>
      </c>
      <c r="N6397" s="26">
        <f>VLOOKUP(K6397,Table!$A$2:$C$121,3,0)</f>
        <v>3</v>
      </c>
      <c r="O6397" s="13" t="str">
        <f>VLOOKUP(A6397,Table!$U$1:$V$230,2,0)</f>
        <v>Hexagonal</v>
      </c>
      <c r="P6397" s="1"/>
    </row>
    <row r="6398" spans="1:16">
      <c r="A6398" s="12">
        <v>191</v>
      </c>
      <c r="B6398" s="12">
        <v>108708</v>
      </c>
      <c r="C6398" s="12" t="s">
        <v>6943</v>
      </c>
      <c r="D6398" s="12" t="s">
        <v>7190</v>
      </c>
      <c r="E6398" s="17" t="s">
        <v>11332</v>
      </c>
      <c r="F6398" s="25" t="str">
        <f>LEFT(E6398,MIN(FIND({0,1,2,3,4,5,6,7,8,9},ASC(E6398)&amp;1234567890))-1)</f>
        <v>Pr</v>
      </c>
      <c r="G6398" s="25">
        <f t="shared" si="198"/>
        <v>1</v>
      </c>
      <c r="H6398" s="25">
        <f>VLOOKUP(F6398,Table!$A$2:$C$121,2,0)</f>
        <v>3</v>
      </c>
      <c r="I6398" s="26">
        <f>VLOOKUP(F6398,Table!$A$2:$C$121,3,0)</f>
        <v>6</v>
      </c>
      <c r="J6398" s="17" t="s">
        <v>71</v>
      </c>
      <c r="K6398" s="25" t="str">
        <f>LEFT(J6398,MIN(FIND({0,1,2,3,4,5,6,7,8,9},ASC(J6398)&amp;1234567890))-1)</f>
        <v>Zn</v>
      </c>
      <c r="L6398" s="25">
        <f t="shared" si="199"/>
        <v>5</v>
      </c>
      <c r="M6398" s="25">
        <f>VLOOKUP(K6398,Table!$A$2:$C$121,2,0)</f>
        <v>12</v>
      </c>
      <c r="N6398" s="26">
        <f>VLOOKUP(K6398,Table!$A$2:$C$121,3,0)</f>
        <v>4</v>
      </c>
      <c r="O6398" s="13" t="str">
        <f>VLOOKUP(A6398,Table!$U$1:$V$230,2,0)</f>
        <v>Hexagonal</v>
      </c>
      <c r="P6398" s="1"/>
    </row>
    <row r="6399" spans="1:16">
      <c r="A6399" s="12">
        <v>191</v>
      </c>
      <c r="B6399" s="12">
        <v>108759</v>
      </c>
      <c r="C6399" s="12" t="s">
        <v>6943</v>
      </c>
      <c r="D6399" s="12" t="s">
        <v>7191</v>
      </c>
      <c r="E6399" s="17" t="s">
        <v>13276</v>
      </c>
      <c r="F6399" s="25" t="str">
        <f>LEFT(E6399,MIN(FIND({0,1,2,3,4,5,6,7,8,9},ASC(E6399)&amp;1234567890))-1)</f>
        <v>U</v>
      </c>
      <c r="G6399" s="25">
        <f t="shared" si="198"/>
        <v>0.99</v>
      </c>
      <c r="H6399" s="25">
        <f>VLOOKUP(F6399,Table!$A$2:$C$121,2,0)</f>
        <v>3</v>
      </c>
      <c r="I6399" s="26">
        <f>VLOOKUP(F6399,Table!$A$2:$C$121,3,0)</f>
        <v>7</v>
      </c>
      <c r="J6399" s="17" t="s">
        <v>13277</v>
      </c>
      <c r="K6399" s="25" t="str">
        <f>LEFT(J6399,MIN(FIND({0,1,2,3,4,5,6,7,8,9},ASC(J6399)&amp;1234567890))-1)</f>
        <v>Zr</v>
      </c>
      <c r="L6399" s="25">
        <f t="shared" si="199"/>
        <v>2.0099999999999998</v>
      </c>
      <c r="M6399" s="25">
        <f>VLOOKUP(K6399,Table!$A$2:$C$121,2,0)</f>
        <v>4</v>
      </c>
      <c r="N6399" s="26">
        <f>VLOOKUP(K6399,Table!$A$2:$C$121,3,0)</f>
        <v>5</v>
      </c>
      <c r="O6399" s="13" t="str">
        <f>VLOOKUP(A6399,Table!$U$1:$V$230,2,0)</f>
        <v>Hexagonal</v>
      </c>
      <c r="P6399" s="1"/>
    </row>
    <row r="6400" spans="1:16">
      <c r="A6400" s="12">
        <v>191</v>
      </c>
      <c r="B6400" s="12">
        <v>108883</v>
      </c>
      <c r="C6400" s="12" t="s">
        <v>6943</v>
      </c>
      <c r="D6400" s="12" t="s">
        <v>15299</v>
      </c>
      <c r="E6400" s="17" t="s">
        <v>13278</v>
      </c>
      <c r="F6400" s="25" t="str">
        <f>LEFT(E6400,MIN(FIND({0,1,2,3,4,5,6,7,8,9},ASC(E6400)&amp;1234567890))-1)</f>
        <v>Co</v>
      </c>
      <c r="G6400" s="25">
        <f t="shared" si="198"/>
        <v>5.0960000000000001</v>
      </c>
      <c r="H6400" s="25">
        <f>VLOOKUP(F6400,Table!$A$2:$C$121,2,0)</f>
        <v>9</v>
      </c>
      <c r="I6400" s="26">
        <f>VLOOKUP(F6400,Table!$A$2:$C$121,3,0)</f>
        <v>4</v>
      </c>
      <c r="J6400" s="17" t="s">
        <v>15334</v>
      </c>
      <c r="K6400" s="25" t="str">
        <f>LEFT(J6400,MIN(FIND({0,1,2,3,4,5,6,7,8,9},ASC(J6400)&amp;1234567890))-1)</f>
        <v>Y</v>
      </c>
      <c r="L6400" s="25">
        <f t="shared" si="199"/>
        <v>0.95399999999999996</v>
      </c>
      <c r="M6400" s="25">
        <f>VLOOKUP(K6400,Table!$A$2:$C$121,2,0)</f>
        <v>3</v>
      </c>
      <c r="N6400" s="26">
        <f>VLOOKUP(K6400,Table!$A$2:$C$121,3,0)</f>
        <v>5</v>
      </c>
      <c r="O6400" s="13" t="str">
        <f>VLOOKUP(A6400,Table!$U$1:$V$230,2,0)</f>
        <v>Hexagonal</v>
      </c>
      <c r="P6400" s="1"/>
    </row>
    <row r="6401" spans="1:16">
      <c r="A6401" s="12">
        <v>191</v>
      </c>
      <c r="B6401" s="12">
        <v>108884</v>
      </c>
      <c r="C6401" s="12" t="s">
        <v>6943</v>
      </c>
      <c r="D6401" s="12" t="s">
        <v>15401</v>
      </c>
      <c r="E6401" s="17" t="s">
        <v>15426</v>
      </c>
      <c r="F6401" s="25" t="str">
        <f>LEFT(E6401,MIN(FIND({0,1,2,3,4,5,6,7,8,9},ASC(E6401)&amp;1234567890))-1)</f>
        <v>La</v>
      </c>
      <c r="G6401" s="25">
        <f t="shared" si="198"/>
        <v>0.98</v>
      </c>
      <c r="H6401" s="25">
        <f>VLOOKUP(F6401,Table!$A$2:$C$121,2,0)</f>
        <v>3</v>
      </c>
      <c r="I6401" s="26">
        <f>VLOOKUP(F6401,Table!$A$2:$C$121,3,0)</f>
        <v>6</v>
      </c>
      <c r="J6401" s="17" t="s">
        <v>13279</v>
      </c>
      <c r="K6401" s="25" t="str">
        <f>LEFT(J6401,MIN(FIND({0,1,2,3,4,5,6,7,8,9},ASC(J6401)&amp;1234567890))-1)</f>
        <v>Ni</v>
      </c>
      <c r="L6401" s="25">
        <f t="shared" si="199"/>
        <v>5.1100000000000003</v>
      </c>
      <c r="M6401" s="25">
        <f>VLOOKUP(K6401,Table!$A$2:$C$121,2,0)</f>
        <v>10</v>
      </c>
      <c r="N6401" s="26">
        <f>VLOOKUP(K6401,Table!$A$2:$C$121,3,0)</f>
        <v>4</v>
      </c>
      <c r="O6401" s="13" t="str">
        <f>VLOOKUP(A6401,Table!$U$1:$V$230,2,0)</f>
        <v>Hexagonal</v>
      </c>
      <c r="P6401" s="1"/>
    </row>
    <row r="6402" spans="1:16">
      <c r="A6402" s="12">
        <v>191</v>
      </c>
      <c r="B6402" s="12">
        <v>109392</v>
      </c>
      <c r="C6402" s="12" t="s">
        <v>6943</v>
      </c>
      <c r="D6402" s="12" t="s">
        <v>15300</v>
      </c>
      <c r="E6402" s="17" t="s">
        <v>13280</v>
      </c>
      <c r="F6402" s="25" t="str">
        <f>LEFT(E6402,MIN(FIND({0,1,2,3,4,5,6,7,8,9},ASC(E6402)&amp;1234567890))-1)</f>
        <v>Ga</v>
      </c>
      <c r="G6402" s="25">
        <f t="shared" ref="G6402:G6465" si="200">IF(SUBSTITUTE(E6402,F6402,"")="",1,SUBSTITUTE(E6402,F6402,""))*1</f>
        <v>2.3199999999999998</v>
      </c>
      <c r="H6402" s="25">
        <f>VLOOKUP(F6402,Table!$A$2:$C$121,2,0)</f>
        <v>13</v>
      </c>
      <c r="I6402" s="26">
        <f>VLOOKUP(F6402,Table!$A$2:$C$121,3,0)</f>
        <v>4</v>
      </c>
      <c r="J6402" s="17" t="s">
        <v>15335</v>
      </c>
      <c r="K6402" s="25" t="str">
        <f>LEFT(J6402,MIN(FIND({0,1,2,3,4,5,6,7,8,9},ASC(J6402)&amp;1234567890))-1)</f>
        <v>Gd</v>
      </c>
      <c r="L6402" s="25">
        <f t="shared" ref="L6402:L6465" si="201">IF(SUBSTITUTE(J6402,K6402,"")="",1,SUBSTITUTE(J6402,K6402,""))*1</f>
        <v>0.83299999999999996</v>
      </c>
      <c r="M6402" s="25">
        <f>VLOOKUP(K6402,Table!$A$2:$C$121,2,0)</f>
        <v>3</v>
      </c>
      <c r="N6402" s="26">
        <f>VLOOKUP(K6402,Table!$A$2:$C$121,3,0)</f>
        <v>6</v>
      </c>
      <c r="O6402" s="13" t="str">
        <f>VLOOKUP(A6402,Table!$U$1:$V$230,2,0)</f>
        <v>Hexagonal</v>
      </c>
      <c r="P6402" s="1"/>
    </row>
    <row r="6403" spans="1:16">
      <c r="A6403" s="12">
        <v>191</v>
      </c>
      <c r="B6403" s="12">
        <v>109427</v>
      </c>
      <c r="C6403" s="12" t="s">
        <v>6943</v>
      </c>
      <c r="D6403" s="12" t="s">
        <v>7192</v>
      </c>
      <c r="E6403" s="17" t="s">
        <v>13281</v>
      </c>
      <c r="F6403" s="25" t="str">
        <f>LEFT(E6403,MIN(FIND({0,1,2,3,4,5,6,7,8,9},ASC(E6403)&amp;1234567890))-1)</f>
        <v>Ga</v>
      </c>
      <c r="G6403" s="25">
        <f t="shared" si="200"/>
        <v>2.3559999999999999</v>
      </c>
      <c r="H6403" s="25">
        <f>VLOOKUP(F6403,Table!$A$2:$C$121,2,0)</f>
        <v>13</v>
      </c>
      <c r="I6403" s="26">
        <f>VLOOKUP(F6403,Table!$A$2:$C$121,3,0)</f>
        <v>4</v>
      </c>
      <c r="J6403" s="17" t="s">
        <v>13282</v>
      </c>
      <c r="K6403" s="25" t="str">
        <f>LEFT(J6403,MIN(FIND({0,1,2,3,4,5,6,7,8,9},ASC(J6403)&amp;1234567890))-1)</f>
        <v>Nd</v>
      </c>
      <c r="L6403" s="25">
        <f t="shared" si="201"/>
        <v>0.82</v>
      </c>
      <c r="M6403" s="25">
        <f>VLOOKUP(K6403,Table!$A$2:$C$121,2,0)</f>
        <v>3</v>
      </c>
      <c r="N6403" s="26">
        <f>VLOOKUP(K6403,Table!$A$2:$C$121,3,0)</f>
        <v>6</v>
      </c>
      <c r="O6403" s="13" t="str">
        <f>VLOOKUP(A6403,Table!$U$1:$V$230,2,0)</f>
        <v>Hexagonal</v>
      </c>
      <c r="P6403" s="1"/>
    </row>
    <row r="6404" spans="1:16">
      <c r="A6404" s="12">
        <v>191</v>
      </c>
      <c r="B6404" s="12">
        <v>110149</v>
      </c>
      <c r="C6404" s="12" t="s">
        <v>6943</v>
      </c>
      <c r="D6404" s="12" t="s">
        <v>7193</v>
      </c>
      <c r="E6404" s="17" t="s">
        <v>587</v>
      </c>
      <c r="F6404" s="25" t="str">
        <f>LEFT(E6404,MIN(FIND({0,1,2,3,4,5,6,7,8,9},ASC(E6404)&amp;1234567890))-1)</f>
        <v>Ho</v>
      </c>
      <c r="G6404" s="25">
        <f t="shared" si="200"/>
        <v>1</v>
      </c>
      <c r="H6404" s="25">
        <f>VLOOKUP(F6404,Table!$A$2:$C$121,2,0)</f>
        <v>3</v>
      </c>
      <c r="I6404" s="26">
        <f>VLOOKUP(F6404,Table!$A$2:$C$121,3,0)</f>
        <v>6</v>
      </c>
      <c r="J6404" s="17" t="s">
        <v>11409</v>
      </c>
      <c r="K6404" s="25" t="str">
        <f>LEFT(J6404,MIN(FIND({0,1,2,3,4,5,6,7,8,9},ASC(J6404)&amp;1234567890))-1)</f>
        <v>Ga</v>
      </c>
      <c r="L6404" s="25">
        <f t="shared" si="201"/>
        <v>2</v>
      </c>
      <c r="M6404" s="25">
        <f>VLOOKUP(K6404,Table!$A$2:$C$121,2,0)</f>
        <v>13</v>
      </c>
      <c r="N6404" s="26">
        <f>VLOOKUP(K6404,Table!$A$2:$C$121,3,0)</f>
        <v>4</v>
      </c>
      <c r="O6404" s="13" t="str">
        <f>VLOOKUP(A6404,Table!$U$1:$V$230,2,0)</f>
        <v>Hexagonal</v>
      </c>
      <c r="P6404" s="1"/>
    </row>
    <row r="6405" spans="1:16">
      <c r="A6405" s="12">
        <v>191</v>
      </c>
      <c r="B6405" s="12">
        <v>54307</v>
      </c>
      <c r="C6405" s="12" t="s">
        <v>6943</v>
      </c>
      <c r="D6405" s="12" t="s">
        <v>7194</v>
      </c>
      <c r="E6405" s="17" t="s">
        <v>11379</v>
      </c>
      <c r="F6405" s="25" t="str">
        <f>LEFT(E6405,MIN(FIND({0,1,2,3,4,5,6,7,8,9},ASC(E6405)&amp;1234567890))-1)</f>
        <v>Np</v>
      </c>
      <c r="G6405" s="25">
        <f t="shared" si="200"/>
        <v>1</v>
      </c>
      <c r="H6405" s="25">
        <f>VLOOKUP(F6405,Table!$A$2:$C$121,2,0)</f>
        <v>3</v>
      </c>
      <c r="I6405" s="26">
        <f>VLOOKUP(F6405,Table!$A$2:$C$121,3,0)</f>
        <v>7</v>
      </c>
      <c r="J6405" s="17" t="s">
        <v>11391</v>
      </c>
      <c r="K6405" s="25" t="str">
        <f>LEFT(J6405,MIN(FIND({0,1,2,3,4,5,6,7,8,9},ASC(J6405)&amp;1234567890))-1)</f>
        <v>Zr</v>
      </c>
      <c r="L6405" s="25">
        <f t="shared" si="201"/>
        <v>2</v>
      </c>
      <c r="M6405" s="25">
        <f>VLOOKUP(K6405,Table!$A$2:$C$121,2,0)</f>
        <v>4</v>
      </c>
      <c r="N6405" s="26">
        <f>VLOOKUP(K6405,Table!$A$2:$C$121,3,0)</f>
        <v>5</v>
      </c>
      <c r="O6405" s="13" t="str">
        <f>VLOOKUP(A6405,Table!$U$1:$V$230,2,0)</f>
        <v>Hexagonal</v>
      </c>
      <c r="P6405" s="1"/>
    </row>
    <row r="6406" spans="1:16">
      <c r="A6406" s="12">
        <v>191</v>
      </c>
      <c r="B6406" s="12">
        <v>54422</v>
      </c>
      <c r="C6406" s="12" t="s">
        <v>6943</v>
      </c>
      <c r="D6406" s="12" t="s">
        <v>7195</v>
      </c>
      <c r="E6406" s="17" t="s">
        <v>11336</v>
      </c>
      <c r="F6406" s="25" t="str">
        <f>LEFT(E6406,MIN(FIND({0,1,2,3,4,5,6,7,8,9},ASC(E6406)&amp;1234567890))-1)</f>
        <v>Y</v>
      </c>
      <c r="G6406" s="25">
        <f t="shared" si="200"/>
        <v>1</v>
      </c>
      <c r="H6406" s="25">
        <f>VLOOKUP(F6406,Table!$A$2:$C$121,2,0)</f>
        <v>3</v>
      </c>
      <c r="I6406" s="26">
        <f>VLOOKUP(F6406,Table!$A$2:$C$121,3,0)</f>
        <v>5</v>
      </c>
      <c r="J6406" s="17" t="s">
        <v>592</v>
      </c>
      <c r="K6406" s="25" t="str">
        <f>LEFT(J6406,MIN(FIND({0,1,2,3,4,5,6,7,8,9},ASC(J6406)&amp;1234567890))-1)</f>
        <v>Ni</v>
      </c>
      <c r="L6406" s="25">
        <f t="shared" si="201"/>
        <v>5</v>
      </c>
      <c r="M6406" s="25">
        <f>VLOOKUP(K6406,Table!$A$2:$C$121,2,0)</f>
        <v>10</v>
      </c>
      <c r="N6406" s="26">
        <f>VLOOKUP(K6406,Table!$A$2:$C$121,3,0)</f>
        <v>4</v>
      </c>
      <c r="O6406" s="13" t="str">
        <f>VLOOKUP(A6406,Table!$U$1:$V$230,2,0)</f>
        <v>Hexagonal</v>
      </c>
      <c r="P6406" s="1"/>
    </row>
    <row r="6407" spans="1:16">
      <c r="A6407" s="12">
        <v>191</v>
      </c>
      <c r="B6407" s="12">
        <v>54965</v>
      </c>
      <c r="C6407" s="12" t="s">
        <v>6943</v>
      </c>
      <c r="D6407" s="12" t="s">
        <v>7196</v>
      </c>
      <c r="E6407" s="17" t="s">
        <v>13283</v>
      </c>
      <c r="F6407" s="25" t="str">
        <f>LEFT(E6407,MIN(FIND({0,1,2,3,4,5,6,7,8,9},ASC(E6407)&amp;1234567890))-1)</f>
        <v>La</v>
      </c>
      <c r="G6407" s="25">
        <f t="shared" si="200"/>
        <v>0.98299999999999998</v>
      </c>
      <c r="H6407" s="25">
        <f>VLOOKUP(F6407,Table!$A$2:$C$121,2,0)</f>
        <v>3</v>
      </c>
      <c r="I6407" s="26">
        <f>VLOOKUP(F6407,Table!$A$2:$C$121,3,0)</f>
        <v>6</v>
      </c>
      <c r="J6407" s="17" t="s">
        <v>13284</v>
      </c>
      <c r="K6407" s="25" t="str">
        <f>LEFT(J6407,MIN(FIND({0,1,2,3,4,5,6,7,8,9},ASC(J6407)&amp;1234567890))-1)</f>
        <v>Ni</v>
      </c>
      <c r="L6407" s="25">
        <f t="shared" si="201"/>
        <v>5.0339999999999998</v>
      </c>
      <c r="M6407" s="25">
        <f>VLOOKUP(K6407,Table!$A$2:$C$121,2,0)</f>
        <v>10</v>
      </c>
      <c r="N6407" s="26">
        <f>VLOOKUP(K6407,Table!$A$2:$C$121,3,0)</f>
        <v>4</v>
      </c>
      <c r="O6407" s="13" t="str">
        <f>VLOOKUP(A6407,Table!$U$1:$V$230,2,0)</f>
        <v>Hexagonal</v>
      </c>
      <c r="P6407" s="1"/>
    </row>
    <row r="6408" spans="1:16">
      <c r="A6408" s="12">
        <v>191</v>
      </c>
      <c r="B6408" s="12">
        <v>54988</v>
      </c>
      <c r="C6408" s="12" t="s">
        <v>6943</v>
      </c>
      <c r="D6408" s="12" t="s">
        <v>7197</v>
      </c>
      <c r="E6408" s="17" t="s">
        <v>13285</v>
      </c>
      <c r="F6408" s="25" t="str">
        <f>LEFT(E6408,MIN(FIND({0,1,2,3,4,5,6,7,8,9},ASC(E6408)&amp;1234567890))-1)</f>
        <v>Ba</v>
      </c>
      <c r="G6408" s="25">
        <f t="shared" si="200"/>
        <v>0.8</v>
      </c>
      <c r="H6408" s="25">
        <f>VLOOKUP(F6408,Table!$A$2:$C$121,2,0)</f>
        <v>2</v>
      </c>
      <c r="I6408" s="26">
        <f>VLOOKUP(F6408,Table!$A$2:$C$121,3,0)</f>
        <v>6</v>
      </c>
      <c r="J6408" s="17" t="s">
        <v>13286</v>
      </c>
      <c r="K6408" s="25" t="str">
        <f>LEFT(J6408,MIN(FIND({0,1,2,3,4,5,6,7,8,9},ASC(J6408)&amp;1234567890))-1)</f>
        <v>Ag</v>
      </c>
      <c r="L6408" s="25">
        <f t="shared" si="201"/>
        <v>5.39</v>
      </c>
      <c r="M6408" s="25">
        <f>VLOOKUP(K6408,Table!$A$2:$C$121,2,0)</f>
        <v>11</v>
      </c>
      <c r="N6408" s="26">
        <f>VLOOKUP(K6408,Table!$A$2:$C$121,3,0)</f>
        <v>5</v>
      </c>
      <c r="O6408" s="13" t="str">
        <f>VLOOKUP(A6408,Table!$U$1:$V$230,2,0)</f>
        <v>Hexagonal</v>
      </c>
      <c r="P6408" s="1"/>
    </row>
    <row r="6409" spans="1:16">
      <c r="A6409" s="12">
        <v>191</v>
      </c>
      <c r="B6409" s="12">
        <v>54993</v>
      </c>
      <c r="C6409" s="12" t="s">
        <v>6943</v>
      </c>
      <c r="D6409" s="12" t="s">
        <v>7198</v>
      </c>
      <c r="E6409" s="17" t="s">
        <v>13287</v>
      </c>
      <c r="F6409" s="25" t="str">
        <f>LEFT(E6409,MIN(FIND({0,1,2,3,4,5,6,7,8,9},ASC(E6409)&amp;1234567890))-1)</f>
        <v>Ca</v>
      </c>
      <c r="G6409" s="25">
        <f t="shared" si="200"/>
        <v>0.95599999999999996</v>
      </c>
      <c r="H6409" s="25">
        <f>VLOOKUP(F6409,Table!$A$2:$C$121,2,0)</f>
        <v>2</v>
      </c>
      <c r="I6409" s="26">
        <f>VLOOKUP(F6409,Table!$A$2:$C$121,3,0)</f>
        <v>4</v>
      </c>
      <c r="J6409" s="17" t="s">
        <v>13288</v>
      </c>
      <c r="K6409" s="25" t="str">
        <f>LEFT(J6409,MIN(FIND({0,1,2,3,4,5,6,7,8,9},ASC(J6409)&amp;1234567890))-1)</f>
        <v>Ga</v>
      </c>
      <c r="L6409" s="25">
        <f t="shared" si="201"/>
        <v>2.2599999999999998</v>
      </c>
      <c r="M6409" s="25">
        <f>VLOOKUP(K6409,Table!$A$2:$C$121,2,0)</f>
        <v>13</v>
      </c>
      <c r="N6409" s="26">
        <f>VLOOKUP(K6409,Table!$A$2:$C$121,3,0)</f>
        <v>4</v>
      </c>
      <c r="O6409" s="13" t="str">
        <f>VLOOKUP(A6409,Table!$U$1:$V$230,2,0)</f>
        <v>Hexagonal</v>
      </c>
      <c r="P6409" s="1"/>
    </row>
    <row r="6410" spans="1:16">
      <c r="A6410" s="12">
        <v>191</v>
      </c>
      <c r="B6410" s="12">
        <v>55675</v>
      </c>
      <c r="C6410" s="12" t="s">
        <v>6943</v>
      </c>
      <c r="D6410" s="12" t="s">
        <v>7199</v>
      </c>
      <c r="E6410" s="17" t="s">
        <v>13289</v>
      </c>
      <c r="F6410" s="25" t="str">
        <f>LEFT(E6410,MIN(FIND({0,1,2,3,4,5,6,7,8,9},ASC(E6410)&amp;1234567890))-1)</f>
        <v>Nb</v>
      </c>
      <c r="G6410" s="25">
        <f t="shared" si="200"/>
        <v>0.98599999999999999</v>
      </c>
      <c r="H6410" s="25">
        <f>VLOOKUP(F6410,Table!$A$2:$C$121,2,0)</f>
        <v>5</v>
      </c>
      <c r="I6410" s="26">
        <f>VLOOKUP(F6410,Table!$A$2:$C$121,3,0)</f>
        <v>5</v>
      </c>
      <c r="J6410" s="17" t="s">
        <v>11624</v>
      </c>
      <c r="K6410" s="25" t="str">
        <f>LEFT(J6410,MIN(FIND({0,1,2,3,4,5,6,7,8,9},ASC(J6410)&amp;1234567890))-1)</f>
        <v>B</v>
      </c>
      <c r="L6410" s="25">
        <f t="shared" si="201"/>
        <v>2</v>
      </c>
      <c r="M6410" s="25">
        <f>VLOOKUP(K6410,Table!$A$2:$C$121,2,0)</f>
        <v>13</v>
      </c>
      <c r="N6410" s="26">
        <f>VLOOKUP(K6410,Table!$A$2:$C$121,3,0)</f>
        <v>2</v>
      </c>
      <c r="O6410" s="13" t="str">
        <f>VLOOKUP(A6410,Table!$U$1:$V$230,2,0)</f>
        <v>Hexagonal</v>
      </c>
      <c r="P6410" s="1"/>
    </row>
    <row r="6411" spans="1:16">
      <c r="A6411" s="12">
        <v>191</v>
      </c>
      <c r="B6411" s="12">
        <v>55676</v>
      </c>
      <c r="C6411" s="12" t="s">
        <v>6943</v>
      </c>
      <c r="D6411" s="12" t="s">
        <v>7200</v>
      </c>
      <c r="E6411" s="17" t="s">
        <v>13290</v>
      </c>
      <c r="F6411" s="25" t="str">
        <f>LEFT(E6411,MIN(FIND({0,1,2,3,4,5,6,7,8,9},ASC(E6411)&amp;1234567890))-1)</f>
        <v>Nb</v>
      </c>
      <c r="G6411" s="25">
        <f t="shared" si="200"/>
        <v>0.94299999999999995</v>
      </c>
      <c r="H6411" s="25">
        <f>VLOOKUP(F6411,Table!$A$2:$C$121,2,0)</f>
        <v>5</v>
      </c>
      <c r="I6411" s="26">
        <f>VLOOKUP(F6411,Table!$A$2:$C$121,3,0)</f>
        <v>5</v>
      </c>
      <c r="J6411" s="17" t="s">
        <v>11624</v>
      </c>
      <c r="K6411" s="25" t="str">
        <f>LEFT(J6411,MIN(FIND({0,1,2,3,4,5,6,7,8,9},ASC(J6411)&amp;1234567890))-1)</f>
        <v>B</v>
      </c>
      <c r="L6411" s="25">
        <f t="shared" si="201"/>
        <v>2</v>
      </c>
      <c r="M6411" s="25">
        <f>VLOOKUP(K6411,Table!$A$2:$C$121,2,0)</f>
        <v>13</v>
      </c>
      <c r="N6411" s="26">
        <f>VLOOKUP(K6411,Table!$A$2:$C$121,3,0)</f>
        <v>2</v>
      </c>
      <c r="O6411" s="13" t="str">
        <f>VLOOKUP(A6411,Table!$U$1:$V$230,2,0)</f>
        <v>Hexagonal</v>
      </c>
      <c r="P6411" s="1"/>
    </row>
    <row r="6412" spans="1:16">
      <c r="A6412" s="12">
        <v>191</v>
      </c>
      <c r="B6412" s="12">
        <v>55677</v>
      </c>
      <c r="C6412" s="12" t="s">
        <v>6943</v>
      </c>
      <c r="D6412" s="12" t="s">
        <v>7201</v>
      </c>
      <c r="E6412" s="17" t="s">
        <v>13291</v>
      </c>
      <c r="F6412" s="25" t="str">
        <f>LEFT(E6412,MIN(FIND({0,1,2,3,4,5,6,7,8,9},ASC(E6412)&amp;1234567890))-1)</f>
        <v>Nb</v>
      </c>
      <c r="G6412" s="25">
        <f t="shared" si="200"/>
        <v>0.90900000000000003</v>
      </c>
      <c r="H6412" s="25">
        <f>VLOOKUP(F6412,Table!$A$2:$C$121,2,0)</f>
        <v>5</v>
      </c>
      <c r="I6412" s="26">
        <f>VLOOKUP(F6412,Table!$A$2:$C$121,3,0)</f>
        <v>5</v>
      </c>
      <c r="J6412" s="17" t="s">
        <v>11624</v>
      </c>
      <c r="K6412" s="25" t="str">
        <f>LEFT(J6412,MIN(FIND({0,1,2,3,4,5,6,7,8,9},ASC(J6412)&amp;1234567890))-1)</f>
        <v>B</v>
      </c>
      <c r="L6412" s="25">
        <f t="shared" si="201"/>
        <v>2</v>
      </c>
      <c r="M6412" s="25">
        <f>VLOOKUP(K6412,Table!$A$2:$C$121,2,0)</f>
        <v>13</v>
      </c>
      <c r="N6412" s="26">
        <f>VLOOKUP(K6412,Table!$A$2:$C$121,3,0)</f>
        <v>2</v>
      </c>
      <c r="O6412" s="13" t="str">
        <f>VLOOKUP(A6412,Table!$U$1:$V$230,2,0)</f>
        <v>Hexagonal</v>
      </c>
      <c r="P6412" s="1"/>
    </row>
    <row r="6413" spans="1:16">
      <c r="A6413" s="12">
        <v>191</v>
      </c>
      <c r="B6413" s="12">
        <v>55678</v>
      </c>
      <c r="C6413" s="12" t="s">
        <v>6943</v>
      </c>
      <c r="D6413" s="12" t="s">
        <v>7202</v>
      </c>
      <c r="E6413" s="17" t="s">
        <v>13292</v>
      </c>
      <c r="F6413" s="25" t="str">
        <f>LEFT(E6413,MIN(FIND({0,1,2,3,4,5,6,7,8,9},ASC(E6413)&amp;1234567890))-1)</f>
        <v>Nb</v>
      </c>
      <c r="G6413" s="25">
        <f t="shared" si="200"/>
        <v>0.878</v>
      </c>
      <c r="H6413" s="25">
        <f>VLOOKUP(F6413,Table!$A$2:$C$121,2,0)</f>
        <v>5</v>
      </c>
      <c r="I6413" s="26">
        <f>VLOOKUP(F6413,Table!$A$2:$C$121,3,0)</f>
        <v>5</v>
      </c>
      <c r="J6413" s="17" t="s">
        <v>11624</v>
      </c>
      <c r="K6413" s="25" t="str">
        <f>LEFT(J6413,MIN(FIND({0,1,2,3,4,5,6,7,8,9},ASC(J6413)&amp;1234567890))-1)</f>
        <v>B</v>
      </c>
      <c r="L6413" s="25">
        <f t="shared" si="201"/>
        <v>2</v>
      </c>
      <c r="M6413" s="25">
        <f>VLOOKUP(K6413,Table!$A$2:$C$121,2,0)</f>
        <v>13</v>
      </c>
      <c r="N6413" s="26">
        <f>VLOOKUP(K6413,Table!$A$2:$C$121,3,0)</f>
        <v>2</v>
      </c>
      <c r="O6413" s="13" t="str">
        <f>VLOOKUP(A6413,Table!$U$1:$V$230,2,0)</f>
        <v>Hexagonal</v>
      </c>
      <c r="P6413" s="1"/>
    </row>
    <row r="6414" spans="1:16">
      <c r="A6414" s="12">
        <v>191</v>
      </c>
      <c r="B6414" s="12">
        <v>55679</v>
      </c>
      <c r="C6414" s="12" t="s">
        <v>6943</v>
      </c>
      <c r="D6414" s="12" t="s">
        <v>7203</v>
      </c>
      <c r="E6414" s="17" t="s">
        <v>13293</v>
      </c>
      <c r="F6414" s="25" t="str">
        <f>LEFT(E6414,MIN(FIND({0,1,2,3,4,5,6,7,8,9},ASC(E6414)&amp;1234567890))-1)</f>
        <v>Nb</v>
      </c>
      <c r="G6414" s="25">
        <f t="shared" si="200"/>
        <v>0.86899999999999999</v>
      </c>
      <c r="H6414" s="25">
        <f>VLOOKUP(F6414,Table!$A$2:$C$121,2,0)</f>
        <v>5</v>
      </c>
      <c r="I6414" s="26">
        <f>VLOOKUP(F6414,Table!$A$2:$C$121,3,0)</f>
        <v>5</v>
      </c>
      <c r="J6414" s="17" t="s">
        <v>11624</v>
      </c>
      <c r="K6414" s="25" t="str">
        <f>LEFT(J6414,MIN(FIND({0,1,2,3,4,5,6,7,8,9},ASC(J6414)&amp;1234567890))-1)</f>
        <v>B</v>
      </c>
      <c r="L6414" s="25">
        <f t="shared" si="201"/>
        <v>2</v>
      </c>
      <c r="M6414" s="25">
        <f>VLOOKUP(K6414,Table!$A$2:$C$121,2,0)</f>
        <v>13</v>
      </c>
      <c r="N6414" s="26">
        <f>VLOOKUP(K6414,Table!$A$2:$C$121,3,0)</f>
        <v>2</v>
      </c>
      <c r="O6414" s="13" t="str">
        <f>VLOOKUP(A6414,Table!$U$1:$V$230,2,0)</f>
        <v>Hexagonal</v>
      </c>
      <c r="P6414" s="1"/>
    </row>
    <row r="6415" spans="1:16">
      <c r="A6415" s="12">
        <v>191</v>
      </c>
      <c r="B6415" s="12">
        <v>55680</v>
      </c>
      <c r="C6415" s="12" t="s">
        <v>6943</v>
      </c>
      <c r="D6415" s="12" t="s">
        <v>7204</v>
      </c>
      <c r="E6415" s="17" t="s">
        <v>13294</v>
      </c>
      <c r="F6415" s="25" t="str">
        <f>LEFT(E6415,MIN(FIND({0,1,2,3,4,5,6,7,8,9},ASC(E6415)&amp;1234567890))-1)</f>
        <v>Nb</v>
      </c>
      <c r="G6415" s="25">
        <f t="shared" si="200"/>
        <v>0.86399999999999999</v>
      </c>
      <c r="H6415" s="25">
        <f>VLOOKUP(F6415,Table!$A$2:$C$121,2,0)</f>
        <v>5</v>
      </c>
      <c r="I6415" s="26">
        <f>VLOOKUP(F6415,Table!$A$2:$C$121,3,0)</f>
        <v>5</v>
      </c>
      <c r="J6415" s="17" t="s">
        <v>11624</v>
      </c>
      <c r="K6415" s="25" t="str">
        <f>LEFT(J6415,MIN(FIND({0,1,2,3,4,5,6,7,8,9},ASC(J6415)&amp;1234567890))-1)</f>
        <v>B</v>
      </c>
      <c r="L6415" s="25">
        <f t="shared" si="201"/>
        <v>2</v>
      </c>
      <c r="M6415" s="25">
        <f>VLOOKUP(K6415,Table!$A$2:$C$121,2,0)</f>
        <v>13</v>
      </c>
      <c r="N6415" s="26">
        <f>VLOOKUP(K6415,Table!$A$2:$C$121,3,0)</f>
        <v>2</v>
      </c>
      <c r="O6415" s="13" t="str">
        <f>VLOOKUP(A6415,Table!$U$1:$V$230,2,0)</f>
        <v>Hexagonal</v>
      </c>
      <c r="P6415" s="1"/>
    </row>
    <row r="6416" spans="1:16">
      <c r="A6416" s="12">
        <v>191</v>
      </c>
      <c r="B6416" s="12">
        <v>55681</v>
      </c>
      <c r="C6416" s="12" t="s">
        <v>6943</v>
      </c>
      <c r="D6416" s="12" t="s">
        <v>7205</v>
      </c>
      <c r="E6416" s="17" t="s">
        <v>13295</v>
      </c>
      <c r="F6416" s="25" t="str">
        <f>LEFT(E6416,MIN(FIND({0,1,2,3,4,5,6,7,8,9},ASC(E6416)&amp;1234567890))-1)</f>
        <v>Nb</v>
      </c>
      <c r="G6416" s="25">
        <f t="shared" si="200"/>
        <v>0.85699999999999998</v>
      </c>
      <c r="H6416" s="25">
        <f>VLOOKUP(F6416,Table!$A$2:$C$121,2,0)</f>
        <v>5</v>
      </c>
      <c r="I6416" s="26">
        <f>VLOOKUP(F6416,Table!$A$2:$C$121,3,0)</f>
        <v>5</v>
      </c>
      <c r="J6416" s="17" t="s">
        <v>11624</v>
      </c>
      <c r="K6416" s="25" t="str">
        <f>LEFT(J6416,MIN(FIND({0,1,2,3,4,5,6,7,8,9},ASC(J6416)&amp;1234567890))-1)</f>
        <v>B</v>
      </c>
      <c r="L6416" s="25">
        <f t="shared" si="201"/>
        <v>2</v>
      </c>
      <c r="M6416" s="25">
        <f>VLOOKUP(K6416,Table!$A$2:$C$121,2,0)</f>
        <v>13</v>
      </c>
      <c r="N6416" s="26">
        <f>VLOOKUP(K6416,Table!$A$2:$C$121,3,0)</f>
        <v>2</v>
      </c>
      <c r="O6416" s="13" t="str">
        <f>VLOOKUP(A6416,Table!$U$1:$V$230,2,0)</f>
        <v>Hexagonal</v>
      </c>
      <c r="P6416" s="1"/>
    </row>
    <row r="6417" spans="1:16">
      <c r="A6417" s="12">
        <v>191</v>
      </c>
      <c r="B6417" s="12">
        <v>55682</v>
      </c>
      <c r="C6417" s="12" t="s">
        <v>6943</v>
      </c>
      <c r="D6417" s="12" t="s">
        <v>7206</v>
      </c>
      <c r="E6417" s="17" t="s">
        <v>13296</v>
      </c>
      <c r="F6417" s="25" t="str">
        <f>LEFT(E6417,MIN(FIND({0,1,2,3,4,5,6,7,8,9},ASC(E6417)&amp;1234567890))-1)</f>
        <v>Nb</v>
      </c>
      <c r="G6417" s="25">
        <f t="shared" si="200"/>
        <v>0.85399999999999998</v>
      </c>
      <c r="H6417" s="25">
        <f>VLOOKUP(F6417,Table!$A$2:$C$121,2,0)</f>
        <v>5</v>
      </c>
      <c r="I6417" s="26">
        <f>VLOOKUP(F6417,Table!$A$2:$C$121,3,0)</f>
        <v>5</v>
      </c>
      <c r="J6417" s="17" t="s">
        <v>11624</v>
      </c>
      <c r="K6417" s="25" t="str">
        <f>LEFT(J6417,MIN(FIND({0,1,2,3,4,5,6,7,8,9},ASC(J6417)&amp;1234567890))-1)</f>
        <v>B</v>
      </c>
      <c r="L6417" s="25">
        <f t="shared" si="201"/>
        <v>2</v>
      </c>
      <c r="M6417" s="25">
        <f>VLOOKUP(K6417,Table!$A$2:$C$121,2,0)</f>
        <v>13</v>
      </c>
      <c r="N6417" s="26">
        <f>VLOOKUP(K6417,Table!$A$2:$C$121,3,0)</f>
        <v>2</v>
      </c>
      <c r="O6417" s="13" t="str">
        <f>VLOOKUP(A6417,Table!$U$1:$V$230,2,0)</f>
        <v>Hexagonal</v>
      </c>
      <c r="P6417" s="1"/>
    </row>
    <row r="6418" spans="1:16">
      <c r="A6418" s="12">
        <v>191</v>
      </c>
      <c r="B6418" s="12">
        <v>55683</v>
      </c>
      <c r="C6418" s="12" t="s">
        <v>6943</v>
      </c>
      <c r="D6418" s="12" t="s">
        <v>7207</v>
      </c>
      <c r="E6418" s="17" t="s">
        <v>13297</v>
      </c>
      <c r="F6418" s="25" t="str">
        <f>LEFT(E6418,MIN(FIND({0,1,2,3,4,5,6,7,8,9},ASC(E6418)&amp;1234567890))-1)</f>
        <v>Nb</v>
      </c>
      <c r="G6418" s="25">
        <f t="shared" si="200"/>
        <v>0.84799999999999998</v>
      </c>
      <c r="H6418" s="25">
        <f>VLOOKUP(F6418,Table!$A$2:$C$121,2,0)</f>
        <v>5</v>
      </c>
      <c r="I6418" s="26">
        <f>VLOOKUP(F6418,Table!$A$2:$C$121,3,0)</f>
        <v>5</v>
      </c>
      <c r="J6418" s="17" t="s">
        <v>11624</v>
      </c>
      <c r="K6418" s="25" t="str">
        <f>LEFT(J6418,MIN(FIND({0,1,2,3,4,5,6,7,8,9},ASC(J6418)&amp;1234567890))-1)</f>
        <v>B</v>
      </c>
      <c r="L6418" s="25">
        <f t="shared" si="201"/>
        <v>2</v>
      </c>
      <c r="M6418" s="25">
        <f>VLOOKUP(K6418,Table!$A$2:$C$121,2,0)</f>
        <v>13</v>
      </c>
      <c r="N6418" s="26">
        <f>VLOOKUP(K6418,Table!$A$2:$C$121,3,0)</f>
        <v>2</v>
      </c>
      <c r="O6418" s="13" t="str">
        <f>VLOOKUP(A6418,Table!$U$1:$V$230,2,0)</f>
        <v>Hexagonal</v>
      </c>
      <c r="P6418" s="1"/>
    </row>
    <row r="6419" spans="1:16">
      <c r="A6419" s="12">
        <v>191</v>
      </c>
      <c r="B6419" s="12">
        <v>55684</v>
      </c>
      <c r="C6419" s="12" t="s">
        <v>6943</v>
      </c>
      <c r="D6419" s="12" t="s">
        <v>7208</v>
      </c>
      <c r="E6419" s="17" t="s">
        <v>13298</v>
      </c>
      <c r="F6419" s="25" t="str">
        <f>LEFT(E6419,MIN(FIND({0,1,2,3,4,5,6,7,8,9},ASC(E6419)&amp;1234567890))-1)</f>
        <v>Nb</v>
      </c>
      <c r="G6419" s="25">
        <f t="shared" si="200"/>
        <v>0.84899999999999998</v>
      </c>
      <c r="H6419" s="25">
        <f>VLOOKUP(F6419,Table!$A$2:$C$121,2,0)</f>
        <v>5</v>
      </c>
      <c r="I6419" s="26">
        <f>VLOOKUP(F6419,Table!$A$2:$C$121,3,0)</f>
        <v>5</v>
      </c>
      <c r="J6419" s="17" t="s">
        <v>11624</v>
      </c>
      <c r="K6419" s="25" t="str">
        <f>LEFT(J6419,MIN(FIND({0,1,2,3,4,5,6,7,8,9},ASC(J6419)&amp;1234567890))-1)</f>
        <v>B</v>
      </c>
      <c r="L6419" s="25">
        <f t="shared" si="201"/>
        <v>2</v>
      </c>
      <c r="M6419" s="25">
        <f>VLOOKUP(K6419,Table!$A$2:$C$121,2,0)</f>
        <v>13</v>
      </c>
      <c r="N6419" s="26">
        <f>VLOOKUP(K6419,Table!$A$2:$C$121,3,0)</f>
        <v>2</v>
      </c>
      <c r="O6419" s="13" t="str">
        <f>VLOOKUP(A6419,Table!$U$1:$V$230,2,0)</f>
        <v>Hexagonal</v>
      </c>
      <c r="P6419" s="1"/>
    </row>
    <row r="6420" spans="1:16">
      <c r="A6420" s="12">
        <v>191</v>
      </c>
      <c r="B6420" s="12">
        <v>150200</v>
      </c>
      <c r="C6420" s="12" t="s">
        <v>6943</v>
      </c>
      <c r="D6420" s="12" t="s">
        <v>7209</v>
      </c>
      <c r="E6420" s="17" t="s">
        <v>13299</v>
      </c>
      <c r="F6420" s="25" t="str">
        <f>LEFT(E6420,MIN(FIND({0,1,2,3,4,5,6,7,8,9},ASC(E6420)&amp;1234567890))-1)</f>
        <v>La</v>
      </c>
      <c r="G6420" s="25">
        <f t="shared" si="200"/>
        <v>0.94199999999999995</v>
      </c>
      <c r="H6420" s="25">
        <f>VLOOKUP(F6420,Table!$A$2:$C$121,2,0)</f>
        <v>3</v>
      </c>
      <c r="I6420" s="26">
        <f>VLOOKUP(F6420,Table!$A$2:$C$121,3,0)</f>
        <v>6</v>
      </c>
      <c r="J6420" s="17" t="s">
        <v>13300</v>
      </c>
      <c r="K6420" s="25" t="str">
        <f>LEFT(J6420,MIN(FIND({0,1,2,3,4,5,6,7,8,9},ASC(J6420)&amp;1234567890))-1)</f>
        <v>Ni</v>
      </c>
      <c r="L6420" s="25">
        <f t="shared" si="201"/>
        <v>5.1159999999999997</v>
      </c>
      <c r="M6420" s="25">
        <f>VLOOKUP(K6420,Table!$A$2:$C$121,2,0)</f>
        <v>10</v>
      </c>
      <c r="N6420" s="26">
        <f>VLOOKUP(K6420,Table!$A$2:$C$121,3,0)</f>
        <v>4</v>
      </c>
      <c r="O6420" s="13" t="str">
        <f>VLOOKUP(A6420,Table!$U$1:$V$230,2,0)</f>
        <v>Hexagonal</v>
      </c>
      <c r="P6420" s="1"/>
    </row>
    <row r="6421" spans="1:16">
      <c r="A6421" s="12">
        <v>191</v>
      </c>
      <c r="B6421" s="12">
        <v>150500</v>
      </c>
      <c r="C6421" s="12" t="s">
        <v>6943</v>
      </c>
      <c r="D6421" s="12" t="s">
        <v>7210</v>
      </c>
      <c r="E6421" s="17" t="s">
        <v>11363</v>
      </c>
      <c r="F6421" s="25" t="str">
        <f>LEFT(E6421,MIN(FIND({0,1,2,3,4,5,6,7,8,9},ASC(E6421)&amp;1234567890))-1)</f>
        <v>Th</v>
      </c>
      <c r="G6421" s="25">
        <f t="shared" si="200"/>
        <v>1</v>
      </c>
      <c r="H6421" s="25">
        <f>VLOOKUP(F6421,Table!$A$2:$C$121,2,0)</f>
        <v>3</v>
      </c>
      <c r="I6421" s="26">
        <f>VLOOKUP(F6421,Table!$A$2:$C$121,3,0)</f>
        <v>7</v>
      </c>
      <c r="J6421" s="17" t="s">
        <v>447</v>
      </c>
      <c r="K6421" s="25" t="str">
        <f>LEFT(J6421,MIN(FIND({0,1,2,3,4,5,6,7,8,9},ASC(J6421)&amp;1234567890))-1)</f>
        <v>Fe</v>
      </c>
      <c r="L6421" s="25">
        <f t="shared" si="201"/>
        <v>5</v>
      </c>
      <c r="M6421" s="25">
        <f>VLOOKUP(K6421,Table!$A$2:$C$121,2,0)</f>
        <v>8</v>
      </c>
      <c r="N6421" s="26">
        <f>VLOOKUP(K6421,Table!$A$2:$C$121,3,0)</f>
        <v>4</v>
      </c>
      <c r="O6421" s="13" t="str">
        <f>VLOOKUP(A6421,Table!$U$1:$V$230,2,0)</f>
        <v>Hexagonal</v>
      </c>
      <c r="P6421" s="1"/>
    </row>
    <row r="6422" spans="1:16">
      <c r="A6422" s="12">
        <v>191</v>
      </c>
      <c r="B6422" s="12">
        <v>150558</v>
      </c>
      <c r="C6422" s="12" t="s">
        <v>6943</v>
      </c>
      <c r="D6422" s="12" t="s">
        <v>7211</v>
      </c>
      <c r="E6422" s="17" t="s">
        <v>13301</v>
      </c>
      <c r="F6422" s="25" t="str">
        <f>LEFT(E6422,MIN(FIND({0,1,2,3,4,5,6,7,8,9},ASC(E6422)&amp;1234567890))-1)</f>
        <v>Ce</v>
      </c>
      <c r="G6422" s="25">
        <f t="shared" si="200"/>
        <v>1.2</v>
      </c>
      <c r="H6422" s="25">
        <f>VLOOKUP(F6422,Table!$A$2:$C$121,2,0)</f>
        <v>3</v>
      </c>
      <c r="I6422" s="26">
        <f>VLOOKUP(F6422,Table!$A$2:$C$121,3,0)</f>
        <v>6</v>
      </c>
      <c r="J6422" s="17" t="s">
        <v>11739</v>
      </c>
      <c r="K6422" s="25" t="str">
        <f>LEFT(J6422,MIN(FIND({0,1,2,3,4,5,6,7,8,9},ASC(J6422)&amp;1234567890))-1)</f>
        <v>Cu</v>
      </c>
      <c r="L6422" s="25">
        <f t="shared" si="201"/>
        <v>4.8</v>
      </c>
      <c r="M6422" s="25">
        <f>VLOOKUP(K6422,Table!$A$2:$C$121,2,0)</f>
        <v>11</v>
      </c>
      <c r="N6422" s="26">
        <f>VLOOKUP(K6422,Table!$A$2:$C$121,3,0)</f>
        <v>4</v>
      </c>
      <c r="O6422" s="13" t="str">
        <f>VLOOKUP(A6422,Table!$U$1:$V$230,2,0)</f>
        <v>Hexagonal</v>
      </c>
      <c r="P6422" s="1"/>
    </row>
    <row r="6423" spans="1:16">
      <c r="A6423" s="12">
        <v>191</v>
      </c>
      <c r="B6423" s="12">
        <v>150596</v>
      </c>
      <c r="C6423" s="12" t="s">
        <v>6943</v>
      </c>
      <c r="D6423" s="12" t="s">
        <v>7212</v>
      </c>
      <c r="E6423" s="17" t="s">
        <v>542</v>
      </c>
      <c r="F6423" s="25" t="str">
        <f>LEFT(E6423,MIN(FIND({0,1,2,3,4,5,6,7,8,9},ASC(E6423)&amp;1234567890))-1)</f>
        <v>Bi</v>
      </c>
      <c r="G6423" s="25">
        <f t="shared" si="200"/>
        <v>1</v>
      </c>
      <c r="H6423" s="25">
        <f>VLOOKUP(F6423,Table!$A$2:$C$121,2,0)</f>
        <v>15</v>
      </c>
      <c r="I6423" s="26">
        <f>VLOOKUP(F6423,Table!$A$2:$C$121,3,0)</f>
        <v>6</v>
      </c>
      <c r="J6423" s="17" t="s">
        <v>11641</v>
      </c>
      <c r="K6423" s="25" t="str">
        <f>LEFT(J6423,MIN(FIND({0,1,2,3,4,5,6,7,8,9},ASC(J6423)&amp;1234567890))-1)</f>
        <v>In</v>
      </c>
      <c r="L6423" s="25">
        <f t="shared" si="201"/>
        <v>2</v>
      </c>
      <c r="M6423" s="25">
        <f>VLOOKUP(K6423,Table!$A$2:$C$121,2,0)</f>
        <v>13</v>
      </c>
      <c r="N6423" s="26">
        <f>VLOOKUP(K6423,Table!$A$2:$C$121,3,0)</f>
        <v>5</v>
      </c>
      <c r="O6423" s="13" t="str">
        <f>VLOOKUP(A6423,Table!$U$1:$V$230,2,0)</f>
        <v>Hexagonal</v>
      </c>
      <c r="P6423" s="1"/>
    </row>
    <row r="6424" spans="1:16">
      <c r="A6424" s="12">
        <v>191</v>
      </c>
      <c r="B6424" s="12">
        <v>150650</v>
      </c>
      <c r="C6424" s="12" t="s">
        <v>6943</v>
      </c>
      <c r="D6424" s="12" t="s">
        <v>7213</v>
      </c>
      <c r="E6424" s="17" t="s">
        <v>343</v>
      </c>
      <c r="F6424" s="25" t="str">
        <f>LEFT(E6424,MIN(FIND({0,1,2,3,4,5,6,7,8,9},ASC(E6424)&amp;1234567890))-1)</f>
        <v>U</v>
      </c>
      <c r="G6424" s="25">
        <f t="shared" si="200"/>
        <v>1</v>
      </c>
      <c r="H6424" s="25">
        <f>VLOOKUP(F6424,Table!$A$2:$C$121,2,0)</f>
        <v>3</v>
      </c>
      <c r="I6424" s="26">
        <f>VLOOKUP(F6424,Table!$A$2:$C$121,3,0)</f>
        <v>7</v>
      </c>
      <c r="J6424" s="17" t="s">
        <v>11391</v>
      </c>
      <c r="K6424" s="25" t="str">
        <f>LEFT(J6424,MIN(FIND({0,1,2,3,4,5,6,7,8,9},ASC(J6424)&amp;1234567890))-1)</f>
        <v>Zr</v>
      </c>
      <c r="L6424" s="25">
        <f t="shared" si="201"/>
        <v>2</v>
      </c>
      <c r="M6424" s="25">
        <f>VLOOKUP(K6424,Table!$A$2:$C$121,2,0)</f>
        <v>4</v>
      </c>
      <c r="N6424" s="26">
        <f>VLOOKUP(K6424,Table!$A$2:$C$121,3,0)</f>
        <v>5</v>
      </c>
      <c r="O6424" s="13" t="str">
        <f>VLOOKUP(A6424,Table!$U$1:$V$230,2,0)</f>
        <v>Hexagonal</v>
      </c>
      <c r="P6424" s="1"/>
    </row>
    <row r="6425" spans="1:16">
      <c r="A6425" s="12">
        <v>191</v>
      </c>
      <c r="B6425" s="12">
        <v>150748</v>
      </c>
      <c r="C6425" s="12" t="s">
        <v>6943</v>
      </c>
      <c r="D6425" s="12" t="s">
        <v>7214</v>
      </c>
      <c r="E6425" s="17" t="s">
        <v>46</v>
      </c>
      <c r="F6425" s="25" t="str">
        <f>LEFT(E6425,MIN(FIND({0,1,2,3,4,5,6,7,8,9},ASC(E6425)&amp;1234567890))-1)</f>
        <v>La</v>
      </c>
      <c r="G6425" s="25">
        <f t="shared" si="200"/>
        <v>1</v>
      </c>
      <c r="H6425" s="25">
        <f>VLOOKUP(F6425,Table!$A$2:$C$121,2,0)</f>
        <v>3</v>
      </c>
      <c r="I6425" s="26">
        <f>VLOOKUP(F6425,Table!$A$2:$C$121,3,0)</f>
        <v>6</v>
      </c>
      <c r="J6425" s="17" t="s">
        <v>11709</v>
      </c>
      <c r="K6425" s="25" t="str">
        <f>LEFT(J6425,MIN(FIND({0,1,2,3,4,5,6,7,8,9},ASC(J6425)&amp;1234567890))-1)</f>
        <v>Co</v>
      </c>
      <c r="L6425" s="25">
        <f t="shared" si="201"/>
        <v>5</v>
      </c>
      <c r="M6425" s="25">
        <f>VLOOKUP(K6425,Table!$A$2:$C$121,2,0)</f>
        <v>9</v>
      </c>
      <c r="N6425" s="26">
        <f>VLOOKUP(K6425,Table!$A$2:$C$121,3,0)</f>
        <v>4</v>
      </c>
      <c r="O6425" s="13" t="str">
        <f>VLOOKUP(A6425,Table!$U$1:$V$230,2,0)</f>
        <v>Hexagonal</v>
      </c>
      <c r="P6425" s="1"/>
    </row>
    <row r="6426" spans="1:16">
      <c r="A6426" s="12">
        <v>191</v>
      </c>
      <c r="B6426" s="12">
        <v>150817</v>
      </c>
      <c r="C6426" s="12" t="s">
        <v>6943</v>
      </c>
      <c r="D6426" s="12" t="s">
        <v>7215</v>
      </c>
      <c r="E6426" s="17" t="s">
        <v>13302</v>
      </c>
      <c r="F6426" s="25" t="str">
        <f>LEFT(E6426,MIN(FIND({0,1,2,3,4,5,6,7,8,9},ASC(E6426)&amp;1234567890))-1)</f>
        <v>Ti</v>
      </c>
      <c r="G6426" s="25">
        <f t="shared" si="200"/>
        <v>0.84</v>
      </c>
      <c r="H6426" s="25">
        <f>VLOOKUP(F6426,Table!$A$2:$C$121,2,0)</f>
        <v>4</v>
      </c>
      <c r="I6426" s="26">
        <f>VLOOKUP(F6426,Table!$A$2:$C$121,3,0)</f>
        <v>4</v>
      </c>
      <c r="J6426" s="17" t="s">
        <v>13303</v>
      </c>
      <c r="K6426" s="25" t="str">
        <f>LEFT(J6426,MIN(FIND({0,1,2,3,4,5,6,7,8,9},ASC(J6426)&amp;1234567890))-1)</f>
        <v>V</v>
      </c>
      <c r="L6426" s="25">
        <f t="shared" si="201"/>
        <v>0.16</v>
      </c>
      <c r="M6426" s="25">
        <f>VLOOKUP(K6426,Table!$A$2:$C$121,2,0)</f>
        <v>5</v>
      </c>
      <c r="N6426" s="26">
        <f>VLOOKUP(K6426,Table!$A$2:$C$121,3,0)</f>
        <v>4</v>
      </c>
      <c r="O6426" s="13" t="str">
        <f>VLOOKUP(A6426,Table!$U$1:$V$230,2,0)</f>
        <v>Hexagonal</v>
      </c>
      <c r="P6426" s="1"/>
    </row>
    <row r="6427" spans="1:16">
      <c r="A6427" s="12">
        <v>191</v>
      </c>
      <c r="B6427" s="12">
        <v>151539</v>
      </c>
      <c r="C6427" s="12" t="s">
        <v>6943</v>
      </c>
      <c r="D6427" s="12" t="s">
        <v>7216</v>
      </c>
      <c r="E6427" s="17" t="s">
        <v>13304</v>
      </c>
      <c r="F6427" s="25" t="str">
        <f>LEFT(E6427,MIN(FIND({0,1,2,3,4,5,6,7,8,9},ASC(E6427)&amp;1234567890))-1)</f>
        <v>Sm</v>
      </c>
      <c r="G6427" s="25">
        <f t="shared" si="200"/>
        <v>0.66700000000000004</v>
      </c>
      <c r="H6427" s="25">
        <f>VLOOKUP(F6427,Table!$A$2:$C$121,2,0)</f>
        <v>3</v>
      </c>
      <c r="I6427" s="26">
        <f>VLOOKUP(F6427,Table!$A$2:$C$121,3,0)</f>
        <v>6</v>
      </c>
      <c r="J6427" s="17" t="s">
        <v>13305</v>
      </c>
      <c r="K6427" s="25" t="str">
        <f>LEFT(J6427,MIN(FIND({0,1,2,3,4,5,6,7,8,9},ASC(J6427)&amp;1234567890))-1)</f>
        <v>Fe</v>
      </c>
      <c r="L6427" s="25">
        <f t="shared" si="201"/>
        <v>5.6669999999999998</v>
      </c>
      <c r="M6427" s="25">
        <f>VLOOKUP(K6427,Table!$A$2:$C$121,2,0)</f>
        <v>8</v>
      </c>
      <c r="N6427" s="26">
        <f>VLOOKUP(K6427,Table!$A$2:$C$121,3,0)</f>
        <v>4</v>
      </c>
      <c r="O6427" s="13" t="str">
        <f>VLOOKUP(A6427,Table!$U$1:$V$230,2,0)</f>
        <v>Hexagonal</v>
      </c>
      <c r="P6427" s="1"/>
    </row>
    <row r="6428" spans="1:16">
      <c r="A6428" s="12">
        <v>191</v>
      </c>
      <c r="B6428" s="12">
        <v>157151</v>
      </c>
      <c r="C6428" s="12" t="s">
        <v>6943</v>
      </c>
      <c r="D6428" s="12" t="s">
        <v>7217</v>
      </c>
      <c r="E6428" s="17" t="s">
        <v>335</v>
      </c>
      <c r="F6428" s="25" t="str">
        <f>LEFT(E6428,MIN(FIND({0,1,2,3,4,5,6,7,8,9},ASC(E6428)&amp;1234567890))-1)</f>
        <v>Nb</v>
      </c>
      <c r="G6428" s="25">
        <f t="shared" si="200"/>
        <v>1</v>
      </c>
      <c r="H6428" s="25">
        <f>VLOOKUP(F6428,Table!$A$2:$C$121,2,0)</f>
        <v>5</v>
      </c>
      <c r="I6428" s="26">
        <f>VLOOKUP(F6428,Table!$A$2:$C$121,3,0)</f>
        <v>5</v>
      </c>
      <c r="J6428" s="17" t="s">
        <v>13306</v>
      </c>
      <c r="K6428" s="25" t="str">
        <f>LEFT(J6428,MIN(FIND({0,1,2,3,4,5,6,7,8,9},ASC(J6428)&amp;1234567890))-1)</f>
        <v>B</v>
      </c>
      <c r="L6428" s="25">
        <f t="shared" si="201"/>
        <v>1.9339999999999999</v>
      </c>
      <c r="M6428" s="25">
        <f>VLOOKUP(K6428,Table!$A$2:$C$121,2,0)</f>
        <v>13</v>
      </c>
      <c r="N6428" s="26">
        <f>VLOOKUP(K6428,Table!$A$2:$C$121,3,0)</f>
        <v>2</v>
      </c>
      <c r="O6428" s="13" t="str">
        <f>VLOOKUP(A6428,Table!$U$1:$V$230,2,0)</f>
        <v>Hexagonal</v>
      </c>
      <c r="P6428" s="1"/>
    </row>
    <row r="6429" spans="1:16">
      <c r="A6429" s="12">
        <v>191</v>
      </c>
      <c r="B6429" s="12">
        <v>157152</v>
      </c>
      <c r="C6429" s="12" t="s">
        <v>6943</v>
      </c>
      <c r="D6429" s="12" t="s">
        <v>7218</v>
      </c>
      <c r="E6429" s="17" t="s">
        <v>335</v>
      </c>
      <c r="F6429" s="25" t="str">
        <f>LEFT(E6429,MIN(FIND({0,1,2,3,4,5,6,7,8,9},ASC(E6429)&amp;1234567890))-1)</f>
        <v>Nb</v>
      </c>
      <c r="G6429" s="25">
        <f t="shared" si="200"/>
        <v>1</v>
      </c>
      <c r="H6429" s="25">
        <f>VLOOKUP(F6429,Table!$A$2:$C$121,2,0)</f>
        <v>5</v>
      </c>
      <c r="I6429" s="26">
        <f>VLOOKUP(F6429,Table!$A$2:$C$121,3,0)</f>
        <v>5</v>
      </c>
      <c r="J6429" s="17" t="s">
        <v>13307</v>
      </c>
      <c r="K6429" s="25" t="str">
        <f>LEFT(J6429,MIN(FIND({0,1,2,3,4,5,6,7,8,9},ASC(J6429)&amp;1234567890))-1)</f>
        <v>B</v>
      </c>
      <c r="L6429" s="25">
        <f t="shared" si="201"/>
        <v>1.986</v>
      </c>
      <c r="M6429" s="25">
        <f>VLOOKUP(K6429,Table!$A$2:$C$121,2,0)</f>
        <v>13</v>
      </c>
      <c r="N6429" s="26">
        <f>VLOOKUP(K6429,Table!$A$2:$C$121,3,0)</f>
        <v>2</v>
      </c>
      <c r="O6429" s="13" t="str">
        <f>VLOOKUP(A6429,Table!$U$1:$V$230,2,0)</f>
        <v>Hexagonal</v>
      </c>
      <c r="P6429" s="1"/>
    </row>
    <row r="6430" spans="1:16">
      <c r="A6430" s="12">
        <v>191</v>
      </c>
      <c r="B6430" s="12">
        <v>157153</v>
      </c>
      <c r="C6430" s="12" t="s">
        <v>6943</v>
      </c>
      <c r="D6430" s="12" t="s">
        <v>7219</v>
      </c>
      <c r="E6430" s="17" t="s">
        <v>335</v>
      </c>
      <c r="F6430" s="25" t="str">
        <f>LEFT(E6430,MIN(FIND({0,1,2,3,4,5,6,7,8,9},ASC(E6430)&amp;1234567890))-1)</f>
        <v>Nb</v>
      </c>
      <c r="G6430" s="25">
        <f t="shared" si="200"/>
        <v>1</v>
      </c>
      <c r="H6430" s="25">
        <f>VLOOKUP(F6430,Table!$A$2:$C$121,2,0)</f>
        <v>5</v>
      </c>
      <c r="I6430" s="26">
        <f>VLOOKUP(F6430,Table!$A$2:$C$121,3,0)</f>
        <v>5</v>
      </c>
      <c r="J6430" s="17" t="s">
        <v>13308</v>
      </c>
      <c r="K6430" s="25" t="str">
        <f>LEFT(J6430,MIN(FIND({0,1,2,3,4,5,6,7,8,9},ASC(J6430)&amp;1234567890))-1)</f>
        <v>B</v>
      </c>
      <c r="L6430" s="25">
        <f t="shared" si="201"/>
        <v>1.988</v>
      </c>
      <c r="M6430" s="25">
        <f>VLOOKUP(K6430,Table!$A$2:$C$121,2,0)</f>
        <v>13</v>
      </c>
      <c r="N6430" s="26">
        <f>VLOOKUP(K6430,Table!$A$2:$C$121,3,0)</f>
        <v>2</v>
      </c>
      <c r="O6430" s="13" t="str">
        <f>VLOOKUP(A6430,Table!$U$1:$V$230,2,0)</f>
        <v>Hexagonal</v>
      </c>
      <c r="P6430" s="1"/>
    </row>
    <row r="6431" spans="1:16">
      <c r="A6431" s="12">
        <v>191</v>
      </c>
      <c r="B6431" s="12">
        <v>157154</v>
      </c>
      <c r="C6431" s="12" t="s">
        <v>6943</v>
      </c>
      <c r="D6431" s="12" t="s">
        <v>7220</v>
      </c>
      <c r="E6431" s="17" t="s">
        <v>13309</v>
      </c>
      <c r="F6431" s="25" t="str">
        <f>LEFT(E6431,MIN(FIND({0,1,2,3,4,5,6,7,8,9},ASC(E6431)&amp;1234567890))-1)</f>
        <v>Nb</v>
      </c>
      <c r="G6431" s="25">
        <f t="shared" si="200"/>
        <v>0.98799999999999999</v>
      </c>
      <c r="H6431" s="25">
        <f>VLOOKUP(F6431,Table!$A$2:$C$121,2,0)</f>
        <v>5</v>
      </c>
      <c r="I6431" s="26">
        <f>VLOOKUP(F6431,Table!$A$2:$C$121,3,0)</f>
        <v>5</v>
      </c>
      <c r="J6431" s="17" t="s">
        <v>11624</v>
      </c>
      <c r="K6431" s="25" t="str">
        <f>LEFT(J6431,MIN(FIND({0,1,2,3,4,5,6,7,8,9},ASC(J6431)&amp;1234567890))-1)</f>
        <v>B</v>
      </c>
      <c r="L6431" s="25">
        <f t="shared" si="201"/>
        <v>2</v>
      </c>
      <c r="M6431" s="25">
        <f>VLOOKUP(K6431,Table!$A$2:$C$121,2,0)</f>
        <v>13</v>
      </c>
      <c r="N6431" s="26">
        <f>VLOOKUP(K6431,Table!$A$2:$C$121,3,0)</f>
        <v>2</v>
      </c>
      <c r="O6431" s="13" t="str">
        <f>VLOOKUP(A6431,Table!$U$1:$V$230,2,0)</f>
        <v>Hexagonal</v>
      </c>
      <c r="P6431" s="1"/>
    </row>
    <row r="6432" spans="1:16">
      <c r="A6432" s="12">
        <v>191</v>
      </c>
      <c r="B6432" s="12">
        <v>157155</v>
      </c>
      <c r="C6432" s="12" t="s">
        <v>6943</v>
      </c>
      <c r="D6432" s="12" t="s">
        <v>7221</v>
      </c>
      <c r="E6432" s="17" t="s">
        <v>13310</v>
      </c>
      <c r="F6432" s="25" t="str">
        <f>LEFT(E6432,MIN(FIND({0,1,2,3,4,5,6,7,8,9},ASC(E6432)&amp;1234567890))-1)</f>
        <v>Nb</v>
      </c>
      <c r="G6432" s="25">
        <f t="shared" si="200"/>
        <v>0.96899999999999997</v>
      </c>
      <c r="H6432" s="25">
        <f>VLOOKUP(F6432,Table!$A$2:$C$121,2,0)</f>
        <v>5</v>
      </c>
      <c r="I6432" s="26">
        <f>VLOOKUP(F6432,Table!$A$2:$C$121,3,0)</f>
        <v>5</v>
      </c>
      <c r="J6432" s="17" t="s">
        <v>11624</v>
      </c>
      <c r="K6432" s="25" t="str">
        <f>LEFT(J6432,MIN(FIND({0,1,2,3,4,5,6,7,8,9},ASC(J6432)&amp;1234567890))-1)</f>
        <v>B</v>
      </c>
      <c r="L6432" s="25">
        <f t="shared" si="201"/>
        <v>2</v>
      </c>
      <c r="M6432" s="25">
        <f>VLOOKUP(K6432,Table!$A$2:$C$121,2,0)</f>
        <v>13</v>
      </c>
      <c r="N6432" s="26">
        <f>VLOOKUP(K6432,Table!$A$2:$C$121,3,0)</f>
        <v>2</v>
      </c>
      <c r="O6432" s="13" t="str">
        <f>VLOOKUP(A6432,Table!$U$1:$V$230,2,0)</f>
        <v>Hexagonal</v>
      </c>
      <c r="P6432" s="1"/>
    </row>
    <row r="6433" spans="1:16">
      <c r="A6433" s="12">
        <v>191</v>
      </c>
      <c r="B6433" s="12">
        <v>157649</v>
      </c>
      <c r="C6433" s="12" t="s">
        <v>6943</v>
      </c>
      <c r="D6433" s="12" t="s">
        <v>7222</v>
      </c>
      <c r="E6433" s="17" t="s">
        <v>590</v>
      </c>
      <c r="F6433" s="25" t="str">
        <f>LEFT(E6433,MIN(FIND({0,1,2,3,4,5,6,7,8,9},ASC(E6433)&amp;1234567890))-1)</f>
        <v>Sm</v>
      </c>
      <c r="G6433" s="25">
        <f t="shared" si="200"/>
        <v>1</v>
      </c>
      <c r="H6433" s="25">
        <f>VLOOKUP(F6433,Table!$A$2:$C$121,2,0)</f>
        <v>3</v>
      </c>
      <c r="I6433" s="26">
        <f>VLOOKUP(F6433,Table!$A$2:$C$121,3,0)</f>
        <v>6</v>
      </c>
      <c r="J6433" s="17" t="s">
        <v>13311</v>
      </c>
      <c r="K6433" s="25" t="str">
        <f>LEFT(J6433,MIN(FIND({0,1,2,3,4,5,6,7,8,9},ASC(J6433)&amp;1234567890))-1)</f>
        <v>Co</v>
      </c>
      <c r="L6433" s="25">
        <f t="shared" si="201"/>
        <v>4.7300000000000004</v>
      </c>
      <c r="M6433" s="25">
        <f>VLOOKUP(K6433,Table!$A$2:$C$121,2,0)</f>
        <v>9</v>
      </c>
      <c r="N6433" s="26">
        <f>VLOOKUP(K6433,Table!$A$2:$C$121,3,0)</f>
        <v>4</v>
      </c>
      <c r="O6433" s="13" t="str">
        <f>VLOOKUP(A6433,Table!$U$1:$V$230,2,0)</f>
        <v>Hexagonal</v>
      </c>
      <c r="P6433" s="1"/>
    </row>
    <row r="6434" spans="1:16">
      <c r="A6434" s="12">
        <v>191</v>
      </c>
      <c r="B6434" s="12">
        <v>157650</v>
      </c>
      <c r="C6434" s="12" t="s">
        <v>6943</v>
      </c>
      <c r="D6434" s="12" t="s">
        <v>7223</v>
      </c>
      <c r="E6434" s="17" t="s">
        <v>590</v>
      </c>
      <c r="F6434" s="25" t="str">
        <f>LEFT(E6434,MIN(FIND({0,1,2,3,4,5,6,7,8,9},ASC(E6434)&amp;1234567890))-1)</f>
        <v>Sm</v>
      </c>
      <c r="G6434" s="25">
        <f t="shared" si="200"/>
        <v>1</v>
      </c>
      <c r="H6434" s="25">
        <f>VLOOKUP(F6434,Table!$A$2:$C$121,2,0)</f>
        <v>3</v>
      </c>
      <c r="I6434" s="26">
        <f>VLOOKUP(F6434,Table!$A$2:$C$121,3,0)</f>
        <v>6</v>
      </c>
      <c r="J6434" s="17" t="s">
        <v>13312</v>
      </c>
      <c r="K6434" s="25" t="str">
        <f>LEFT(J6434,MIN(FIND({0,1,2,3,4,5,6,7,8,9},ASC(J6434)&amp;1234567890))-1)</f>
        <v>Co</v>
      </c>
      <c r="L6434" s="25">
        <f t="shared" si="201"/>
        <v>5.77</v>
      </c>
      <c r="M6434" s="25">
        <f>VLOOKUP(K6434,Table!$A$2:$C$121,2,0)</f>
        <v>9</v>
      </c>
      <c r="N6434" s="26">
        <f>VLOOKUP(K6434,Table!$A$2:$C$121,3,0)</f>
        <v>4</v>
      </c>
      <c r="O6434" s="13" t="str">
        <f>VLOOKUP(A6434,Table!$U$1:$V$230,2,0)</f>
        <v>Hexagonal</v>
      </c>
      <c r="P6434" s="1"/>
    </row>
    <row r="6435" spans="1:16">
      <c r="A6435" s="12">
        <v>191</v>
      </c>
      <c r="B6435" s="12">
        <v>158265</v>
      </c>
      <c r="C6435" s="12" t="s">
        <v>6943</v>
      </c>
      <c r="D6435" s="12" t="s">
        <v>7224</v>
      </c>
      <c r="E6435" s="17" t="s">
        <v>46</v>
      </c>
      <c r="F6435" s="25" t="str">
        <f>LEFT(E6435,MIN(FIND({0,1,2,3,4,5,6,7,8,9},ASC(E6435)&amp;1234567890))-1)</f>
        <v>La</v>
      </c>
      <c r="G6435" s="25">
        <f t="shared" si="200"/>
        <v>1</v>
      </c>
      <c r="H6435" s="25">
        <f>VLOOKUP(F6435,Table!$A$2:$C$121,2,0)</f>
        <v>3</v>
      </c>
      <c r="I6435" s="26">
        <f>VLOOKUP(F6435,Table!$A$2:$C$121,3,0)</f>
        <v>6</v>
      </c>
      <c r="J6435" s="17" t="s">
        <v>598</v>
      </c>
      <c r="K6435" s="25" t="str">
        <f>LEFT(J6435,MIN(FIND({0,1,2,3,4,5,6,7,8,9},ASC(J6435)&amp;1234567890))-1)</f>
        <v>Cu</v>
      </c>
      <c r="L6435" s="25">
        <f t="shared" si="201"/>
        <v>5</v>
      </c>
      <c r="M6435" s="25">
        <f>VLOOKUP(K6435,Table!$A$2:$C$121,2,0)</f>
        <v>11</v>
      </c>
      <c r="N6435" s="26">
        <f>VLOOKUP(K6435,Table!$A$2:$C$121,3,0)</f>
        <v>4</v>
      </c>
      <c r="O6435" s="13" t="str">
        <f>VLOOKUP(A6435,Table!$U$1:$V$230,2,0)</f>
        <v>Hexagonal</v>
      </c>
      <c r="P6435" s="1"/>
    </row>
    <row r="6436" spans="1:16">
      <c r="A6436" s="12">
        <v>191</v>
      </c>
      <c r="B6436" s="12">
        <v>161111</v>
      </c>
      <c r="C6436" s="12" t="s">
        <v>6943</v>
      </c>
      <c r="D6436" s="12" t="s">
        <v>7225</v>
      </c>
      <c r="E6436" s="17" t="s">
        <v>66</v>
      </c>
      <c r="F6436" s="25" t="str">
        <f>LEFT(E6436,MIN(FIND({0,1,2,3,4,5,6,7,8,9},ASC(E6436)&amp;1234567890))-1)</f>
        <v>Ni</v>
      </c>
      <c r="G6436" s="25">
        <f t="shared" si="200"/>
        <v>1</v>
      </c>
      <c r="H6436" s="25">
        <f>VLOOKUP(F6436,Table!$A$2:$C$121,2,0)</f>
        <v>10</v>
      </c>
      <c r="I6436" s="26">
        <f>VLOOKUP(F6436,Table!$A$2:$C$121,3,0)</f>
        <v>4</v>
      </c>
      <c r="J6436" s="17" t="s">
        <v>11286</v>
      </c>
      <c r="K6436" s="25" t="str">
        <f>LEFT(J6436,MIN(FIND({0,1,2,3,4,5,6,7,8,9},ASC(J6436)&amp;1234567890))-1)</f>
        <v>In</v>
      </c>
      <c r="L6436" s="25">
        <f t="shared" si="201"/>
        <v>1</v>
      </c>
      <c r="M6436" s="25">
        <f>VLOOKUP(K6436,Table!$A$2:$C$121,2,0)</f>
        <v>13</v>
      </c>
      <c r="N6436" s="26">
        <f>VLOOKUP(K6436,Table!$A$2:$C$121,3,0)</f>
        <v>5</v>
      </c>
      <c r="O6436" s="13" t="str">
        <f>VLOOKUP(A6436,Table!$U$1:$V$230,2,0)</f>
        <v>Hexagonal</v>
      </c>
      <c r="P6436" s="1"/>
    </row>
    <row r="6437" spans="1:16">
      <c r="A6437" s="12">
        <v>191</v>
      </c>
      <c r="B6437" s="12">
        <v>161913</v>
      </c>
      <c r="C6437" s="12" t="s">
        <v>6943</v>
      </c>
      <c r="D6437" s="12" t="s">
        <v>7226</v>
      </c>
      <c r="E6437" s="17" t="s">
        <v>13313</v>
      </c>
      <c r="F6437" s="25" t="str">
        <f>LEFT(E6437,MIN(FIND({0,1,2,3,4,5,6,7,8,9},ASC(E6437)&amp;1234567890))-1)</f>
        <v>Mg</v>
      </c>
      <c r="G6437" s="25">
        <f t="shared" si="200"/>
        <v>0.98</v>
      </c>
      <c r="H6437" s="25">
        <f>VLOOKUP(F6437,Table!$A$2:$C$121,2,0)</f>
        <v>2</v>
      </c>
      <c r="I6437" s="26">
        <f>VLOOKUP(F6437,Table!$A$2:$C$121,3,0)</f>
        <v>3</v>
      </c>
      <c r="J6437" s="17" t="s">
        <v>11624</v>
      </c>
      <c r="K6437" s="25" t="str">
        <f>LEFT(J6437,MIN(FIND({0,1,2,3,4,5,6,7,8,9},ASC(J6437)&amp;1234567890))-1)</f>
        <v>B</v>
      </c>
      <c r="L6437" s="25">
        <f t="shared" si="201"/>
        <v>2</v>
      </c>
      <c r="M6437" s="25">
        <f>VLOOKUP(K6437,Table!$A$2:$C$121,2,0)</f>
        <v>13</v>
      </c>
      <c r="N6437" s="26">
        <f>VLOOKUP(K6437,Table!$A$2:$C$121,3,0)</f>
        <v>2</v>
      </c>
      <c r="O6437" s="13" t="str">
        <f>VLOOKUP(A6437,Table!$U$1:$V$230,2,0)</f>
        <v>Hexagonal</v>
      </c>
      <c r="P6437" s="1"/>
    </row>
    <row r="6438" spans="1:16">
      <c r="A6438" s="12">
        <v>191</v>
      </c>
      <c r="B6438" s="12">
        <v>163922</v>
      </c>
      <c r="C6438" s="12" t="s">
        <v>6943</v>
      </c>
      <c r="D6438" s="12" t="s">
        <v>7227</v>
      </c>
      <c r="E6438" s="17" t="s">
        <v>13314</v>
      </c>
      <c r="F6438" s="25" t="str">
        <f>LEFT(E6438,MIN(FIND({0,1,2,3,4,5,6,7,8,9},ASC(E6438)&amp;1234567890))-1)</f>
        <v>Y</v>
      </c>
      <c r="G6438" s="25">
        <f t="shared" si="200"/>
        <v>0.80800000000000005</v>
      </c>
      <c r="H6438" s="25">
        <f>VLOOKUP(F6438,Table!$A$2:$C$121,2,0)</f>
        <v>3</v>
      </c>
      <c r="I6438" s="26">
        <f>VLOOKUP(F6438,Table!$A$2:$C$121,3,0)</f>
        <v>5</v>
      </c>
      <c r="J6438" s="17" t="s">
        <v>13315</v>
      </c>
      <c r="K6438" s="25" t="str">
        <f>LEFT(J6438,MIN(FIND({0,1,2,3,4,5,6,7,8,9},ASC(J6438)&amp;1234567890))-1)</f>
        <v>Cu</v>
      </c>
      <c r="L6438" s="25">
        <f t="shared" si="201"/>
        <v>5.3840000000000003</v>
      </c>
      <c r="M6438" s="25">
        <f>VLOOKUP(K6438,Table!$A$2:$C$121,2,0)</f>
        <v>11</v>
      </c>
      <c r="N6438" s="26">
        <f>VLOOKUP(K6438,Table!$A$2:$C$121,3,0)</f>
        <v>4</v>
      </c>
      <c r="O6438" s="13" t="str">
        <f>VLOOKUP(A6438,Table!$U$1:$V$230,2,0)</f>
        <v>Hexagonal</v>
      </c>
      <c r="P6438" s="1"/>
    </row>
    <row r="6439" spans="1:16">
      <c r="A6439" s="12">
        <v>191</v>
      </c>
      <c r="B6439" s="12">
        <v>163923</v>
      </c>
      <c r="C6439" s="12" t="s">
        <v>6943</v>
      </c>
      <c r="D6439" s="12" t="s">
        <v>7228</v>
      </c>
      <c r="E6439" s="17" t="s">
        <v>13316</v>
      </c>
      <c r="F6439" s="25" t="str">
        <f>LEFT(E6439,MIN(FIND({0,1,2,3,4,5,6,7,8,9},ASC(E6439)&amp;1234567890))-1)</f>
        <v>Y</v>
      </c>
      <c r="G6439" s="25">
        <f t="shared" si="200"/>
        <v>0.81399999999999995</v>
      </c>
      <c r="H6439" s="25">
        <f>VLOOKUP(F6439,Table!$A$2:$C$121,2,0)</f>
        <v>3</v>
      </c>
      <c r="I6439" s="26">
        <f>VLOOKUP(F6439,Table!$A$2:$C$121,3,0)</f>
        <v>5</v>
      </c>
      <c r="J6439" s="17" t="s">
        <v>13317</v>
      </c>
      <c r="K6439" s="25" t="str">
        <f>LEFT(J6439,MIN(FIND({0,1,2,3,4,5,6,7,8,9},ASC(J6439)&amp;1234567890))-1)</f>
        <v>Cu</v>
      </c>
      <c r="L6439" s="25">
        <f t="shared" si="201"/>
        <v>5.3719999999999999</v>
      </c>
      <c r="M6439" s="25">
        <f>VLOOKUP(K6439,Table!$A$2:$C$121,2,0)</f>
        <v>11</v>
      </c>
      <c r="N6439" s="26">
        <f>VLOOKUP(K6439,Table!$A$2:$C$121,3,0)</f>
        <v>4</v>
      </c>
      <c r="O6439" s="13" t="str">
        <f>VLOOKUP(A6439,Table!$U$1:$V$230,2,0)</f>
        <v>Hexagonal</v>
      </c>
      <c r="P6439" s="1"/>
    </row>
    <row r="6440" spans="1:16">
      <c r="A6440" s="12">
        <v>191</v>
      </c>
      <c r="B6440" s="12">
        <v>163925</v>
      </c>
      <c r="C6440" s="12" t="s">
        <v>6943</v>
      </c>
      <c r="D6440" s="12" t="s">
        <v>7229</v>
      </c>
      <c r="E6440" s="17" t="s">
        <v>13318</v>
      </c>
      <c r="F6440" s="25" t="str">
        <f>LEFT(E6440,MIN(FIND({0,1,2,3,4,5,6,7,8,9},ASC(E6440)&amp;1234567890))-1)</f>
        <v>Y</v>
      </c>
      <c r="G6440" s="25">
        <f t="shared" si="200"/>
        <v>0.82</v>
      </c>
      <c r="H6440" s="25">
        <f>VLOOKUP(F6440,Table!$A$2:$C$121,2,0)</f>
        <v>3</v>
      </c>
      <c r="I6440" s="26">
        <f>VLOOKUP(F6440,Table!$A$2:$C$121,3,0)</f>
        <v>5</v>
      </c>
      <c r="J6440" s="17" t="s">
        <v>13319</v>
      </c>
      <c r="K6440" s="25" t="str">
        <f>LEFT(J6440,MIN(FIND({0,1,2,3,4,5,6,7,8,9},ASC(J6440)&amp;1234567890))-1)</f>
        <v>Cu</v>
      </c>
      <c r="L6440" s="25">
        <f t="shared" si="201"/>
        <v>5.36</v>
      </c>
      <c r="M6440" s="25">
        <f>VLOOKUP(K6440,Table!$A$2:$C$121,2,0)</f>
        <v>11</v>
      </c>
      <c r="N6440" s="26">
        <f>VLOOKUP(K6440,Table!$A$2:$C$121,3,0)</f>
        <v>4</v>
      </c>
      <c r="O6440" s="13" t="str">
        <f>VLOOKUP(A6440,Table!$U$1:$V$230,2,0)</f>
        <v>Hexagonal</v>
      </c>
      <c r="P6440" s="1"/>
    </row>
    <row r="6441" spans="1:16">
      <c r="A6441" s="12">
        <v>191</v>
      </c>
      <c r="B6441" s="12">
        <v>164399</v>
      </c>
      <c r="C6441" s="12" t="s">
        <v>6943</v>
      </c>
      <c r="D6441" s="12" t="s">
        <v>7230</v>
      </c>
      <c r="E6441" s="17" t="s">
        <v>11336</v>
      </c>
      <c r="F6441" s="25" t="str">
        <f>LEFT(E6441,MIN(FIND({0,1,2,3,4,5,6,7,8,9},ASC(E6441)&amp;1234567890))-1)</f>
        <v>Y</v>
      </c>
      <c r="G6441" s="25">
        <f t="shared" si="200"/>
        <v>1</v>
      </c>
      <c r="H6441" s="25">
        <f>VLOOKUP(F6441,Table!$A$2:$C$121,2,0)</f>
        <v>3</v>
      </c>
      <c r="I6441" s="26">
        <f>VLOOKUP(F6441,Table!$A$2:$C$121,3,0)</f>
        <v>5</v>
      </c>
      <c r="J6441" s="17" t="s">
        <v>11709</v>
      </c>
      <c r="K6441" s="25" t="str">
        <f>LEFT(J6441,MIN(FIND({0,1,2,3,4,5,6,7,8,9},ASC(J6441)&amp;1234567890))-1)</f>
        <v>Co</v>
      </c>
      <c r="L6441" s="25">
        <f t="shared" si="201"/>
        <v>5</v>
      </c>
      <c r="M6441" s="25">
        <f>VLOOKUP(K6441,Table!$A$2:$C$121,2,0)</f>
        <v>9</v>
      </c>
      <c r="N6441" s="26">
        <f>VLOOKUP(K6441,Table!$A$2:$C$121,3,0)</f>
        <v>4</v>
      </c>
      <c r="O6441" s="13" t="str">
        <f>VLOOKUP(A6441,Table!$U$1:$V$230,2,0)</f>
        <v>Hexagonal</v>
      </c>
      <c r="P6441" s="1"/>
    </row>
    <row r="6442" spans="1:16">
      <c r="A6442" s="12">
        <v>191</v>
      </c>
      <c r="B6442" s="12">
        <v>164400</v>
      </c>
      <c r="C6442" s="12" t="s">
        <v>6943</v>
      </c>
      <c r="D6442" s="12" t="s">
        <v>7231</v>
      </c>
      <c r="E6442" s="17" t="s">
        <v>587</v>
      </c>
      <c r="F6442" s="25" t="str">
        <f>LEFT(E6442,MIN(FIND({0,1,2,3,4,5,6,7,8,9},ASC(E6442)&amp;1234567890))-1)</f>
        <v>Ho</v>
      </c>
      <c r="G6442" s="25">
        <f t="shared" si="200"/>
        <v>1</v>
      </c>
      <c r="H6442" s="25">
        <f>VLOOKUP(F6442,Table!$A$2:$C$121,2,0)</f>
        <v>3</v>
      </c>
      <c r="I6442" s="26">
        <f>VLOOKUP(F6442,Table!$A$2:$C$121,3,0)</f>
        <v>6</v>
      </c>
      <c r="J6442" s="17" t="s">
        <v>11709</v>
      </c>
      <c r="K6442" s="25" t="str">
        <f>LEFT(J6442,MIN(FIND({0,1,2,3,4,5,6,7,8,9},ASC(J6442)&amp;1234567890))-1)</f>
        <v>Co</v>
      </c>
      <c r="L6442" s="25">
        <f t="shared" si="201"/>
        <v>5</v>
      </c>
      <c r="M6442" s="25">
        <f>VLOOKUP(K6442,Table!$A$2:$C$121,2,0)</f>
        <v>9</v>
      </c>
      <c r="N6442" s="26">
        <f>VLOOKUP(K6442,Table!$A$2:$C$121,3,0)</f>
        <v>4</v>
      </c>
      <c r="O6442" s="13" t="str">
        <f>VLOOKUP(A6442,Table!$U$1:$V$230,2,0)</f>
        <v>Hexagonal</v>
      </c>
      <c r="P6442" s="1"/>
    </row>
    <row r="6443" spans="1:16">
      <c r="A6443" s="12">
        <v>191</v>
      </c>
      <c r="B6443" s="12">
        <v>165687</v>
      </c>
      <c r="C6443" s="12" t="s">
        <v>6943</v>
      </c>
      <c r="D6443" s="12" t="s">
        <v>693</v>
      </c>
      <c r="E6443" s="17" t="s">
        <v>11297</v>
      </c>
      <c r="F6443" s="25" t="str">
        <f>LEFT(E6443,MIN(FIND({0,1,2,3,4,5,6,7,8,9},ASC(E6443)&amp;1234567890))-1)</f>
        <v>Si</v>
      </c>
      <c r="G6443" s="25">
        <f t="shared" si="200"/>
        <v>72</v>
      </c>
      <c r="H6443" s="25">
        <f>VLOOKUP(F6443,Table!$A$2:$C$121,2,0)</f>
        <v>14</v>
      </c>
      <c r="I6443" s="26">
        <f>VLOOKUP(F6443,Table!$A$2:$C$121,3,0)</f>
        <v>3</v>
      </c>
      <c r="J6443" s="17" t="s">
        <v>11298</v>
      </c>
      <c r="K6443" s="25" t="str">
        <f>LEFT(J6443,MIN(FIND({0,1,2,3,4,5,6,7,8,9},ASC(J6443)&amp;1234567890))-1)</f>
        <v>O</v>
      </c>
      <c r="L6443" s="25">
        <f t="shared" si="201"/>
        <v>144</v>
      </c>
      <c r="M6443" s="25">
        <f>VLOOKUP(K6443,Table!$A$2:$C$121,2,0)</f>
        <v>16</v>
      </c>
      <c r="N6443" s="26">
        <f>VLOOKUP(K6443,Table!$A$2:$C$121,3,0)</f>
        <v>2</v>
      </c>
      <c r="O6443" s="13" t="str">
        <f>VLOOKUP(A6443,Table!$U$1:$V$230,2,0)</f>
        <v>Hexagonal</v>
      </c>
      <c r="P6443" s="1"/>
    </row>
    <row r="6444" spans="1:16">
      <c r="A6444" s="12">
        <v>191</v>
      </c>
      <c r="B6444" s="12">
        <v>165989</v>
      </c>
      <c r="C6444" s="12" t="s">
        <v>6943</v>
      </c>
      <c r="D6444" s="12" t="s">
        <v>2970</v>
      </c>
      <c r="E6444" s="17" t="s">
        <v>11697</v>
      </c>
      <c r="F6444" s="25" t="str">
        <f>LEFT(E6444,MIN(FIND({0,1,2,3,4,5,6,7,8,9},ASC(E6444)&amp;1234567890))-1)</f>
        <v>Na</v>
      </c>
      <c r="G6444" s="25">
        <f t="shared" si="200"/>
        <v>3</v>
      </c>
      <c r="H6444" s="25">
        <f>VLOOKUP(F6444,Table!$A$2:$C$121,2,0)</f>
        <v>1</v>
      </c>
      <c r="I6444" s="26">
        <f>VLOOKUP(F6444,Table!$A$2:$C$121,3,0)</f>
        <v>3</v>
      </c>
      <c r="J6444" s="17" t="s">
        <v>68</v>
      </c>
      <c r="K6444" s="25" t="str">
        <f>LEFT(J6444,MIN(FIND({0,1,2,3,4,5,6,7,8,9},ASC(J6444)&amp;1234567890))-1)</f>
        <v>N</v>
      </c>
      <c r="L6444" s="25">
        <f t="shared" si="201"/>
        <v>1</v>
      </c>
      <c r="M6444" s="25">
        <f>VLOOKUP(K6444,Table!$A$2:$C$121,2,0)</f>
        <v>15</v>
      </c>
      <c r="N6444" s="26">
        <f>VLOOKUP(K6444,Table!$A$2:$C$121,3,0)</f>
        <v>2</v>
      </c>
      <c r="O6444" s="13" t="str">
        <f>VLOOKUP(A6444,Table!$U$1:$V$230,2,0)</f>
        <v>Hexagonal</v>
      </c>
      <c r="P6444" s="1"/>
    </row>
    <row r="6445" spans="1:16">
      <c r="A6445" s="12">
        <v>191</v>
      </c>
      <c r="B6445" s="12">
        <v>168193</v>
      </c>
      <c r="C6445" s="12" t="s">
        <v>6943</v>
      </c>
      <c r="D6445" s="12" t="s">
        <v>7232</v>
      </c>
      <c r="E6445" s="17" t="s">
        <v>11332</v>
      </c>
      <c r="F6445" s="25" t="str">
        <f>LEFT(E6445,MIN(FIND({0,1,2,3,4,5,6,7,8,9},ASC(E6445)&amp;1234567890))-1)</f>
        <v>Pr</v>
      </c>
      <c r="G6445" s="25">
        <f t="shared" si="200"/>
        <v>1</v>
      </c>
      <c r="H6445" s="25">
        <f>VLOOKUP(F6445,Table!$A$2:$C$121,2,0)</f>
        <v>3</v>
      </c>
      <c r="I6445" s="26">
        <f>VLOOKUP(F6445,Table!$A$2:$C$121,3,0)</f>
        <v>6</v>
      </c>
      <c r="J6445" s="17" t="s">
        <v>11409</v>
      </c>
      <c r="K6445" s="25" t="str">
        <f>LEFT(J6445,MIN(FIND({0,1,2,3,4,5,6,7,8,9},ASC(J6445)&amp;1234567890))-1)</f>
        <v>Ga</v>
      </c>
      <c r="L6445" s="25">
        <f t="shared" si="201"/>
        <v>2</v>
      </c>
      <c r="M6445" s="25">
        <f>VLOOKUP(K6445,Table!$A$2:$C$121,2,0)</f>
        <v>13</v>
      </c>
      <c r="N6445" s="26">
        <f>VLOOKUP(K6445,Table!$A$2:$C$121,3,0)</f>
        <v>4</v>
      </c>
      <c r="O6445" s="13" t="str">
        <f>VLOOKUP(A6445,Table!$U$1:$V$230,2,0)</f>
        <v>Hexagonal</v>
      </c>
      <c r="P6445" s="1"/>
    </row>
    <row r="6446" spans="1:16">
      <c r="A6446" s="12">
        <v>191</v>
      </c>
      <c r="B6446" s="12">
        <v>168197</v>
      </c>
      <c r="C6446" s="12" t="s">
        <v>6943</v>
      </c>
      <c r="D6446" s="12" t="s">
        <v>7233</v>
      </c>
      <c r="E6446" s="17" t="s">
        <v>13318</v>
      </c>
      <c r="F6446" s="25" t="str">
        <f>LEFT(E6446,MIN(FIND({0,1,2,3,4,5,6,7,8,9},ASC(E6446)&amp;1234567890))-1)</f>
        <v>Y</v>
      </c>
      <c r="G6446" s="25">
        <f t="shared" si="200"/>
        <v>0.82</v>
      </c>
      <c r="H6446" s="25">
        <f>VLOOKUP(F6446,Table!$A$2:$C$121,2,0)</f>
        <v>3</v>
      </c>
      <c r="I6446" s="26">
        <f>VLOOKUP(F6446,Table!$A$2:$C$121,3,0)</f>
        <v>5</v>
      </c>
      <c r="J6446" s="17" t="s">
        <v>13320</v>
      </c>
      <c r="K6446" s="25" t="str">
        <f>LEFT(J6446,MIN(FIND({0,1,2,3,4,5,6,7,8,9},ASC(J6446)&amp;1234567890))-1)</f>
        <v>Cu</v>
      </c>
      <c r="L6446" s="25">
        <f t="shared" si="201"/>
        <v>5.14</v>
      </c>
      <c r="M6446" s="25">
        <f>VLOOKUP(K6446,Table!$A$2:$C$121,2,0)</f>
        <v>11</v>
      </c>
      <c r="N6446" s="26">
        <f>VLOOKUP(K6446,Table!$A$2:$C$121,3,0)</f>
        <v>4</v>
      </c>
      <c r="O6446" s="13" t="str">
        <f>VLOOKUP(A6446,Table!$U$1:$V$230,2,0)</f>
        <v>Hexagonal</v>
      </c>
      <c r="P6446" s="1"/>
    </row>
    <row r="6447" spans="1:16">
      <c r="A6447" s="12">
        <v>191</v>
      </c>
      <c r="B6447" s="12">
        <v>168259</v>
      </c>
      <c r="C6447" s="12" t="s">
        <v>6943</v>
      </c>
      <c r="D6447" s="12" t="s">
        <v>7234</v>
      </c>
      <c r="E6447" s="17" t="s">
        <v>12034</v>
      </c>
      <c r="F6447" s="25" t="str">
        <f>LEFT(E6447,MIN(FIND({0,1,2,3,4,5,6,7,8,9},ASC(E6447)&amp;1234567890))-1)</f>
        <v>Mg</v>
      </c>
      <c r="G6447" s="25">
        <f t="shared" si="200"/>
        <v>0.97</v>
      </c>
      <c r="H6447" s="25">
        <f>VLOOKUP(F6447,Table!$A$2:$C$121,2,0)</f>
        <v>2</v>
      </c>
      <c r="I6447" s="26">
        <f>VLOOKUP(F6447,Table!$A$2:$C$121,3,0)</f>
        <v>3</v>
      </c>
      <c r="J6447" s="17" t="s">
        <v>11624</v>
      </c>
      <c r="K6447" s="25" t="str">
        <f>LEFT(J6447,MIN(FIND({0,1,2,3,4,5,6,7,8,9},ASC(J6447)&amp;1234567890))-1)</f>
        <v>B</v>
      </c>
      <c r="L6447" s="25">
        <f t="shared" si="201"/>
        <v>2</v>
      </c>
      <c r="M6447" s="25">
        <f>VLOOKUP(K6447,Table!$A$2:$C$121,2,0)</f>
        <v>13</v>
      </c>
      <c r="N6447" s="26">
        <f>VLOOKUP(K6447,Table!$A$2:$C$121,3,0)</f>
        <v>2</v>
      </c>
      <c r="O6447" s="13" t="str">
        <f>VLOOKUP(A6447,Table!$U$1:$V$230,2,0)</f>
        <v>Hexagonal</v>
      </c>
      <c r="P6447" s="1"/>
    </row>
    <row r="6448" spans="1:16">
      <c r="A6448" s="12">
        <v>191</v>
      </c>
      <c r="B6448" s="12">
        <v>168260</v>
      </c>
      <c r="C6448" s="12" t="s">
        <v>6943</v>
      </c>
      <c r="D6448" s="12" t="s">
        <v>7235</v>
      </c>
      <c r="E6448" s="17" t="s">
        <v>13321</v>
      </c>
      <c r="F6448" s="25" t="str">
        <f>LEFT(E6448,MIN(FIND({0,1,2,3,4,5,6,7,8,9},ASC(E6448)&amp;1234567890))-1)</f>
        <v>Mg</v>
      </c>
      <c r="G6448" s="25">
        <f t="shared" si="200"/>
        <v>0.95</v>
      </c>
      <c r="H6448" s="25">
        <f>VLOOKUP(F6448,Table!$A$2:$C$121,2,0)</f>
        <v>2</v>
      </c>
      <c r="I6448" s="26">
        <f>VLOOKUP(F6448,Table!$A$2:$C$121,3,0)</f>
        <v>3</v>
      </c>
      <c r="J6448" s="17" t="s">
        <v>11624</v>
      </c>
      <c r="K6448" s="25" t="str">
        <f>LEFT(J6448,MIN(FIND({0,1,2,3,4,5,6,7,8,9},ASC(J6448)&amp;1234567890))-1)</f>
        <v>B</v>
      </c>
      <c r="L6448" s="25">
        <f t="shared" si="201"/>
        <v>2</v>
      </c>
      <c r="M6448" s="25">
        <f>VLOOKUP(K6448,Table!$A$2:$C$121,2,0)</f>
        <v>13</v>
      </c>
      <c r="N6448" s="26">
        <f>VLOOKUP(K6448,Table!$A$2:$C$121,3,0)</f>
        <v>2</v>
      </c>
      <c r="O6448" s="13" t="str">
        <f>VLOOKUP(A6448,Table!$U$1:$V$230,2,0)</f>
        <v>Hexagonal</v>
      </c>
      <c r="P6448" s="1"/>
    </row>
    <row r="6449" spans="1:16">
      <c r="A6449" s="12">
        <v>191</v>
      </c>
      <c r="B6449" s="12">
        <v>168261</v>
      </c>
      <c r="C6449" s="12" t="s">
        <v>6943</v>
      </c>
      <c r="D6449" s="12" t="s">
        <v>7236</v>
      </c>
      <c r="E6449" s="17" t="s">
        <v>13322</v>
      </c>
      <c r="F6449" s="25" t="str">
        <f>LEFT(E6449,MIN(FIND({0,1,2,3,4,5,6,7,8,9},ASC(E6449)&amp;1234567890))-1)</f>
        <v>Mg</v>
      </c>
      <c r="G6449" s="25">
        <f t="shared" si="200"/>
        <v>0.94</v>
      </c>
      <c r="H6449" s="25">
        <f>VLOOKUP(F6449,Table!$A$2:$C$121,2,0)</f>
        <v>2</v>
      </c>
      <c r="I6449" s="26">
        <f>VLOOKUP(F6449,Table!$A$2:$C$121,3,0)</f>
        <v>3</v>
      </c>
      <c r="J6449" s="17" t="s">
        <v>11624</v>
      </c>
      <c r="K6449" s="25" t="str">
        <f>LEFT(J6449,MIN(FIND({0,1,2,3,4,5,6,7,8,9},ASC(J6449)&amp;1234567890))-1)</f>
        <v>B</v>
      </c>
      <c r="L6449" s="25">
        <f t="shared" si="201"/>
        <v>2</v>
      </c>
      <c r="M6449" s="25">
        <f>VLOOKUP(K6449,Table!$A$2:$C$121,2,0)</f>
        <v>13</v>
      </c>
      <c r="N6449" s="26">
        <f>VLOOKUP(K6449,Table!$A$2:$C$121,3,0)</f>
        <v>2</v>
      </c>
      <c r="O6449" s="13" t="str">
        <f>VLOOKUP(A6449,Table!$U$1:$V$230,2,0)</f>
        <v>Hexagonal</v>
      </c>
      <c r="P6449" s="1"/>
    </row>
    <row r="6450" spans="1:16">
      <c r="A6450" s="12">
        <v>191</v>
      </c>
      <c r="B6450" s="12">
        <v>168262</v>
      </c>
      <c r="C6450" s="12" t="s">
        <v>6943</v>
      </c>
      <c r="D6450" s="12" t="s">
        <v>7237</v>
      </c>
      <c r="E6450" s="17" t="s">
        <v>13323</v>
      </c>
      <c r="F6450" s="25" t="str">
        <f>LEFT(E6450,MIN(FIND({0,1,2,3,4,5,6,7,8,9},ASC(E6450)&amp;1234567890))-1)</f>
        <v>Mg</v>
      </c>
      <c r="G6450" s="25">
        <f t="shared" si="200"/>
        <v>0.92</v>
      </c>
      <c r="H6450" s="25">
        <f>VLOOKUP(F6450,Table!$A$2:$C$121,2,0)</f>
        <v>2</v>
      </c>
      <c r="I6450" s="26">
        <f>VLOOKUP(F6450,Table!$A$2:$C$121,3,0)</f>
        <v>3</v>
      </c>
      <c r="J6450" s="17" t="s">
        <v>11624</v>
      </c>
      <c r="K6450" s="25" t="str">
        <f>LEFT(J6450,MIN(FIND({0,1,2,3,4,5,6,7,8,9},ASC(J6450)&amp;1234567890))-1)</f>
        <v>B</v>
      </c>
      <c r="L6450" s="25">
        <f t="shared" si="201"/>
        <v>2</v>
      </c>
      <c r="M6450" s="25">
        <f>VLOOKUP(K6450,Table!$A$2:$C$121,2,0)</f>
        <v>13</v>
      </c>
      <c r="N6450" s="26">
        <f>VLOOKUP(K6450,Table!$A$2:$C$121,3,0)</f>
        <v>2</v>
      </c>
      <c r="O6450" s="13" t="str">
        <f>VLOOKUP(A6450,Table!$U$1:$V$230,2,0)</f>
        <v>Hexagonal</v>
      </c>
      <c r="P6450" s="1"/>
    </row>
    <row r="6451" spans="1:16">
      <c r="A6451" s="12">
        <v>191</v>
      </c>
      <c r="B6451" s="12">
        <v>421182</v>
      </c>
      <c r="C6451" s="12" t="s">
        <v>6943</v>
      </c>
      <c r="D6451" s="12" t="s">
        <v>15402</v>
      </c>
      <c r="E6451" s="17" t="s">
        <v>15427</v>
      </c>
      <c r="F6451" s="25" t="str">
        <f>LEFT(E6451,MIN(FIND({0,1,2,3,4,5,6,7,8,9},ASC(E6451)&amp;1234567890))-1)</f>
        <v>Sm</v>
      </c>
      <c r="G6451" s="25">
        <f t="shared" si="200"/>
        <v>0.8</v>
      </c>
      <c r="H6451" s="25">
        <f>VLOOKUP(F6451,Table!$A$2:$C$121,2,0)</f>
        <v>3</v>
      </c>
      <c r="I6451" s="26">
        <f>VLOOKUP(F6451,Table!$A$2:$C$121,3,0)</f>
        <v>6</v>
      </c>
      <c r="J6451" s="17" t="s">
        <v>13324</v>
      </c>
      <c r="K6451" s="25" t="str">
        <f>LEFT(J6451,MIN(FIND({0,1,2,3,4,5,6,7,8,9},ASC(J6451)&amp;1234567890))-1)</f>
        <v>Co</v>
      </c>
      <c r="L6451" s="25">
        <f t="shared" si="201"/>
        <v>5.4</v>
      </c>
      <c r="M6451" s="25">
        <f>VLOOKUP(K6451,Table!$A$2:$C$121,2,0)</f>
        <v>9</v>
      </c>
      <c r="N6451" s="26">
        <f>VLOOKUP(K6451,Table!$A$2:$C$121,3,0)</f>
        <v>4</v>
      </c>
      <c r="O6451" s="13" t="str">
        <f>VLOOKUP(A6451,Table!$U$1:$V$230,2,0)</f>
        <v>Hexagonal</v>
      </c>
      <c r="P6451" s="1"/>
    </row>
    <row r="6452" spans="1:16">
      <c r="A6452" s="12">
        <v>191</v>
      </c>
      <c r="B6452" s="12">
        <v>181532</v>
      </c>
      <c r="C6452" s="12" t="s">
        <v>6943</v>
      </c>
      <c r="D6452" s="12" t="s">
        <v>7238</v>
      </c>
      <c r="E6452" s="17" t="s">
        <v>410</v>
      </c>
      <c r="F6452" s="25" t="str">
        <f>LEFT(E6452,MIN(FIND({0,1,2,3,4,5,6,7,8,9},ASC(E6452)&amp;1234567890))-1)</f>
        <v>Ba</v>
      </c>
      <c r="G6452" s="25">
        <f t="shared" si="200"/>
        <v>1</v>
      </c>
      <c r="H6452" s="25">
        <f>VLOOKUP(F6452,Table!$A$2:$C$121,2,0)</f>
        <v>2</v>
      </c>
      <c r="I6452" s="26">
        <f>VLOOKUP(F6452,Table!$A$2:$C$121,3,0)</f>
        <v>6</v>
      </c>
      <c r="J6452" s="17" t="s">
        <v>35</v>
      </c>
      <c r="K6452" s="25" t="str">
        <f>LEFT(J6452,MIN(FIND({0,1,2,3,4,5,6,7,8,9},ASC(J6452)&amp;1234567890))-1)</f>
        <v>Au</v>
      </c>
      <c r="L6452" s="25">
        <f t="shared" si="201"/>
        <v>2</v>
      </c>
      <c r="M6452" s="25">
        <f>VLOOKUP(K6452,Table!$A$2:$C$121,2,0)</f>
        <v>11</v>
      </c>
      <c r="N6452" s="26">
        <f>VLOOKUP(K6452,Table!$A$2:$C$121,3,0)</f>
        <v>6</v>
      </c>
      <c r="O6452" s="13" t="str">
        <f>VLOOKUP(A6452,Table!$U$1:$V$230,2,0)</f>
        <v>Hexagonal</v>
      </c>
      <c r="P6452" s="1"/>
    </row>
    <row r="6453" spans="1:16">
      <c r="A6453" s="12">
        <v>191</v>
      </c>
      <c r="B6453" s="12">
        <v>181556</v>
      </c>
      <c r="C6453" s="12" t="s">
        <v>6943</v>
      </c>
      <c r="D6453" s="12" t="s">
        <v>7239</v>
      </c>
      <c r="E6453" s="17" t="s">
        <v>343</v>
      </c>
      <c r="F6453" s="25" t="str">
        <f>LEFT(E6453,MIN(FIND({0,1,2,3,4,5,6,7,8,9},ASC(E6453)&amp;1234567890))-1)</f>
        <v>U</v>
      </c>
      <c r="G6453" s="25">
        <f t="shared" si="200"/>
        <v>1</v>
      </c>
      <c r="H6453" s="25">
        <f>VLOOKUP(F6453,Table!$A$2:$C$121,2,0)</f>
        <v>3</v>
      </c>
      <c r="I6453" s="26">
        <f>VLOOKUP(F6453,Table!$A$2:$C$121,3,0)</f>
        <v>7</v>
      </c>
      <c r="J6453" s="17" t="s">
        <v>13325</v>
      </c>
      <c r="K6453" s="25" t="str">
        <f>LEFT(J6453,MIN(FIND({0,1,2,3,4,5,6,7,8,9},ASC(J6453)&amp;1234567890))-1)</f>
        <v>Zn</v>
      </c>
      <c r="L6453" s="25">
        <f t="shared" si="201"/>
        <v>11.67</v>
      </c>
      <c r="M6453" s="25">
        <f>VLOOKUP(K6453,Table!$A$2:$C$121,2,0)</f>
        <v>12</v>
      </c>
      <c r="N6453" s="26">
        <f>VLOOKUP(K6453,Table!$A$2:$C$121,3,0)</f>
        <v>4</v>
      </c>
      <c r="O6453" s="13" t="str">
        <f>VLOOKUP(A6453,Table!$U$1:$V$230,2,0)</f>
        <v>Hexagonal</v>
      </c>
      <c r="P6453" s="1"/>
    </row>
    <row r="6454" spans="1:16">
      <c r="A6454" s="12">
        <v>191</v>
      </c>
      <c r="B6454" s="12">
        <v>182521</v>
      </c>
      <c r="C6454" s="12" t="s">
        <v>6943</v>
      </c>
      <c r="D6454" s="12" t="s">
        <v>7240</v>
      </c>
      <c r="E6454" s="17" t="s">
        <v>11332</v>
      </c>
      <c r="F6454" s="25" t="str">
        <f>LEFT(E6454,MIN(FIND({0,1,2,3,4,5,6,7,8,9},ASC(E6454)&amp;1234567890))-1)</f>
        <v>Pr</v>
      </c>
      <c r="G6454" s="25">
        <f t="shared" si="200"/>
        <v>1</v>
      </c>
      <c r="H6454" s="25">
        <f>VLOOKUP(F6454,Table!$A$2:$C$121,2,0)</f>
        <v>3</v>
      </c>
      <c r="I6454" s="26">
        <f>VLOOKUP(F6454,Table!$A$2:$C$121,3,0)</f>
        <v>6</v>
      </c>
      <c r="J6454" s="17" t="s">
        <v>592</v>
      </c>
      <c r="K6454" s="25" t="str">
        <f>LEFT(J6454,MIN(FIND({0,1,2,3,4,5,6,7,8,9},ASC(J6454)&amp;1234567890))-1)</f>
        <v>Ni</v>
      </c>
      <c r="L6454" s="25">
        <f t="shared" si="201"/>
        <v>5</v>
      </c>
      <c r="M6454" s="25">
        <f>VLOOKUP(K6454,Table!$A$2:$C$121,2,0)</f>
        <v>10</v>
      </c>
      <c r="N6454" s="26">
        <f>VLOOKUP(K6454,Table!$A$2:$C$121,3,0)</f>
        <v>4</v>
      </c>
      <c r="O6454" s="13" t="str">
        <f>VLOOKUP(A6454,Table!$U$1:$V$230,2,0)</f>
        <v>Hexagonal</v>
      </c>
      <c r="P6454" s="1"/>
    </row>
    <row r="6455" spans="1:16">
      <c r="A6455" s="12">
        <v>191</v>
      </c>
      <c r="B6455" s="12">
        <v>189859</v>
      </c>
      <c r="C6455" s="12" t="s">
        <v>6943</v>
      </c>
      <c r="D6455" s="12" t="s">
        <v>7241</v>
      </c>
      <c r="E6455" s="17" t="s">
        <v>13326</v>
      </c>
      <c r="F6455" s="25" t="str">
        <f>LEFT(E6455,MIN(FIND({0,1,2,3,4,5,6,7,8,9},ASC(E6455)&amp;1234567890))-1)</f>
        <v>Eu</v>
      </c>
      <c r="G6455" s="25">
        <f t="shared" si="200"/>
        <v>0.88</v>
      </c>
      <c r="H6455" s="25">
        <f>VLOOKUP(F6455,Table!$A$2:$C$121,2,0)</f>
        <v>3</v>
      </c>
      <c r="I6455" s="26">
        <f>VLOOKUP(F6455,Table!$A$2:$C$121,3,0)</f>
        <v>6</v>
      </c>
      <c r="J6455" s="17" t="s">
        <v>13327</v>
      </c>
      <c r="K6455" s="25" t="str">
        <f>LEFT(J6455,MIN(FIND({0,1,2,3,4,5,6,7,8,9},ASC(J6455)&amp;1234567890))-1)</f>
        <v>Ag</v>
      </c>
      <c r="L6455" s="25">
        <f t="shared" si="201"/>
        <v>5.23</v>
      </c>
      <c r="M6455" s="25">
        <f>VLOOKUP(K6455,Table!$A$2:$C$121,2,0)</f>
        <v>11</v>
      </c>
      <c r="N6455" s="26">
        <f>VLOOKUP(K6455,Table!$A$2:$C$121,3,0)</f>
        <v>5</v>
      </c>
      <c r="O6455" s="13" t="str">
        <f>VLOOKUP(A6455,Table!$U$1:$V$230,2,0)</f>
        <v>Hexagonal</v>
      </c>
      <c r="P6455" s="1"/>
    </row>
    <row r="6456" spans="1:16">
      <c r="A6456" s="12">
        <v>191</v>
      </c>
      <c r="B6456" s="12">
        <v>189861</v>
      </c>
      <c r="C6456" s="12" t="s">
        <v>6943</v>
      </c>
      <c r="D6456" s="12" t="s">
        <v>7242</v>
      </c>
      <c r="E6456" s="17" t="s">
        <v>428</v>
      </c>
      <c r="F6456" s="25" t="str">
        <f>LEFT(E6456,MIN(FIND({0,1,2,3,4,5,6,7,8,9},ASC(E6456)&amp;1234567890))-1)</f>
        <v>Eu</v>
      </c>
      <c r="G6456" s="25">
        <f t="shared" si="200"/>
        <v>1</v>
      </c>
      <c r="H6456" s="25">
        <f>VLOOKUP(F6456,Table!$A$2:$C$121,2,0)</f>
        <v>3</v>
      </c>
      <c r="I6456" s="26">
        <f>VLOOKUP(F6456,Table!$A$2:$C$121,3,0)</f>
        <v>6</v>
      </c>
      <c r="J6456" s="17" t="s">
        <v>13232</v>
      </c>
      <c r="K6456" s="25" t="str">
        <f>LEFT(J6456,MIN(FIND({0,1,2,3,4,5,6,7,8,9},ASC(J6456)&amp;1234567890))-1)</f>
        <v>Ag</v>
      </c>
      <c r="L6456" s="25">
        <f t="shared" si="201"/>
        <v>5</v>
      </c>
      <c r="M6456" s="25">
        <f>VLOOKUP(K6456,Table!$A$2:$C$121,2,0)</f>
        <v>11</v>
      </c>
      <c r="N6456" s="26">
        <f>VLOOKUP(K6456,Table!$A$2:$C$121,3,0)</f>
        <v>5</v>
      </c>
      <c r="O6456" s="13" t="str">
        <f>VLOOKUP(A6456,Table!$U$1:$V$230,2,0)</f>
        <v>Hexagonal</v>
      </c>
      <c r="P6456" s="1"/>
    </row>
    <row r="6457" spans="1:16">
      <c r="A6457" s="12">
        <v>191</v>
      </c>
      <c r="B6457" s="12">
        <v>190758</v>
      </c>
      <c r="C6457" s="12" t="s">
        <v>6943</v>
      </c>
      <c r="D6457" s="12" t="s">
        <v>7243</v>
      </c>
      <c r="E6457" s="17" t="s">
        <v>13328</v>
      </c>
      <c r="F6457" s="25" t="str">
        <f>LEFT(E6457,MIN(FIND({0,1,2,3,4,5,6,7,8,9},ASC(E6457)&amp;1234567890))-1)</f>
        <v>Mg</v>
      </c>
      <c r="G6457" s="25">
        <f t="shared" si="200"/>
        <v>0.99199999999999999</v>
      </c>
      <c r="H6457" s="25">
        <f>VLOOKUP(F6457,Table!$A$2:$C$121,2,0)</f>
        <v>2</v>
      </c>
      <c r="I6457" s="26">
        <f>VLOOKUP(F6457,Table!$A$2:$C$121,3,0)</f>
        <v>3</v>
      </c>
      <c r="J6457" s="17" t="s">
        <v>11624</v>
      </c>
      <c r="K6457" s="25" t="str">
        <f>LEFT(J6457,MIN(FIND({0,1,2,3,4,5,6,7,8,9},ASC(J6457)&amp;1234567890))-1)</f>
        <v>B</v>
      </c>
      <c r="L6457" s="25">
        <f t="shared" si="201"/>
        <v>2</v>
      </c>
      <c r="M6457" s="25">
        <f>VLOOKUP(K6457,Table!$A$2:$C$121,2,0)</f>
        <v>13</v>
      </c>
      <c r="N6457" s="26">
        <f>VLOOKUP(K6457,Table!$A$2:$C$121,3,0)</f>
        <v>2</v>
      </c>
      <c r="O6457" s="13" t="str">
        <f>VLOOKUP(A6457,Table!$U$1:$V$230,2,0)</f>
        <v>Hexagonal</v>
      </c>
      <c r="P6457" s="1"/>
    </row>
    <row r="6458" spans="1:16">
      <c r="A6458" s="12">
        <v>191</v>
      </c>
      <c r="B6458" s="12">
        <v>190759</v>
      </c>
      <c r="C6458" s="12" t="s">
        <v>6943</v>
      </c>
      <c r="D6458" s="12" t="s">
        <v>7244</v>
      </c>
      <c r="E6458" s="17" t="s">
        <v>13329</v>
      </c>
      <c r="F6458" s="25" t="str">
        <f>LEFT(E6458,MIN(FIND({0,1,2,3,4,5,6,7,8,9},ASC(E6458)&amp;1234567890))-1)</f>
        <v>Mg</v>
      </c>
      <c r="G6458" s="25">
        <f t="shared" si="200"/>
        <v>0.99</v>
      </c>
      <c r="H6458" s="25">
        <f>VLOOKUP(F6458,Table!$A$2:$C$121,2,0)</f>
        <v>2</v>
      </c>
      <c r="I6458" s="26">
        <f>VLOOKUP(F6458,Table!$A$2:$C$121,3,0)</f>
        <v>3</v>
      </c>
      <c r="J6458" s="17" t="s">
        <v>11624</v>
      </c>
      <c r="K6458" s="25" t="str">
        <f>LEFT(J6458,MIN(FIND({0,1,2,3,4,5,6,7,8,9},ASC(J6458)&amp;1234567890))-1)</f>
        <v>B</v>
      </c>
      <c r="L6458" s="25">
        <f t="shared" si="201"/>
        <v>2</v>
      </c>
      <c r="M6458" s="25">
        <f>VLOOKUP(K6458,Table!$A$2:$C$121,2,0)</f>
        <v>13</v>
      </c>
      <c r="N6458" s="26">
        <f>VLOOKUP(K6458,Table!$A$2:$C$121,3,0)</f>
        <v>2</v>
      </c>
      <c r="O6458" s="13" t="str">
        <f>VLOOKUP(A6458,Table!$U$1:$V$230,2,0)</f>
        <v>Hexagonal</v>
      </c>
      <c r="P6458" s="1"/>
    </row>
    <row r="6459" spans="1:16">
      <c r="A6459" s="12">
        <v>191</v>
      </c>
      <c r="B6459" s="12">
        <v>190861</v>
      </c>
      <c r="C6459" s="12" t="s">
        <v>6943</v>
      </c>
      <c r="D6459" s="12" t="s">
        <v>7245</v>
      </c>
      <c r="E6459" s="17" t="s">
        <v>13330</v>
      </c>
      <c r="F6459" s="25" t="str">
        <f>LEFT(E6459,MIN(FIND({0,1,2,3,4,5,6,7,8,9},ASC(E6459)&amp;1234567890))-1)</f>
        <v>Ca</v>
      </c>
      <c r="G6459" s="25">
        <f t="shared" si="200"/>
        <v>0.89300000000000002</v>
      </c>
      <c r="H6459" s="25">
        <f>VLOOKUP(F6459,Table!$A$2:$C$121,2,0)</f>
        <v>2</v>
      </c>
      <c r="I6459" s="26">
        <f>VLOOKUP(F6459,Table!$A$2:$C$121,3,0)</f>
        <v>4</v>
      </c>
      <c r="J6459" s="17" t="s">
        <v>13331</v>
      </c>
      <c r="K6459" s="25" t="str">
        <f>LEFT(J6459,MIN(FIND({0,1,2,3,4,5,6,7,8,9},ASC(J6459)&amp;1234567890))-1)</f>
        <v>Ga</v>
      </c>
      <c r="L6459" s="25">
        <f t="shared" si="201"/>
        <v>2.3239999999999998</v>
      </c>
      <c r="M6459" s="25">
        <f>VLOOKUP(K6459,Table!$A$2:$C$121,2,0)</f>
        <v>13</v>
      </c>
      <c r="N6459" s="26">
        <f>VLOOKUP(K6459,Table!$A$2:$C$121,3,0)</f>
        <v>4</v>
      </c>
      <c r="O6459" s="13" t="str">
        <f>VLOOKUP(A6459,Table!$U$1:$V$230,2,0)</f>
        <v>Hexagonal</v>
      </c>
      <c r="P6459" s="1"/>
    </row>
    <row r="6460" spans="1:16">
      <c r="A6460" s="12">
        <v>191</v>
      </c>
      <c r="B6460" s="12">
        <v>190862</v>
      </c>
      <c r="C6460" s="12" t="s">
        <v>6943</v>
      </c>
      <c r="D6460" s="12" t="s">
        <v>7246</v>
      </c>
      <c r="E6460" s="17" t="s">
        <v>13332</v>
      </c>
      <c r="F6460" s="25" t="str">
        <f>LEFT(E6460,MIN(FIND({0,1,2,3,4,5,6,7,8,9},ASC(E6460)&amp;1234567890))-1)</f>
        <v>Ca</v>
      </c>
      <c r="G6460" s="25">
        <f t="shared" si="200"/>
        <v>0.88400000000000001</v>
      </c>
      <c r="H6460" s="25">
        <f>VLOOKUP(F6460,Table!$A$2:$C$121,2,0)</f>
        <v>2</v>
      </c>
      <c r="I6460" s="26">
        <f>VLOOKUP(F6460,Table!$A$2:$C$121,3,0)</f>
        <v>4</v>
      </c>
      <c r="J6460" s="17" t="s">
        <v>13333</v>
      </c>
      <c r="K6460" s="25" t="str">
        <f>LEFT(J6460,MIN(FIND({0,1,2,3,4,5,6,7,8,9},ASC(J6460)&amp;1234567890))-1)</f>
        <v>Ga</v>
      </c>
      <c r="L6460" s="25">
        <f t="shared" si="201"/>
        <v>2.3479999999999999</v>
      </c>
      <c r="M6460" s="25">
        <f>VLOOKUP(K6460,Table!$A$2:$C$121,2,0)</f>
        <v>13</v>
      </c>
      <c r="N6460" s="26">
        <f>VLOOKUP(K6460,Table!$A$2:$C$121,3,0)</f>
        <v>4</v>
      </c>
      <c r="O6460" s="13" t="str">
        <f>VLOOKUP(A6460,Table!$U$1:$V$230,2,0)</f>
        <v>Hexagonal</v>
      </c>
      <c r="P6460" s="1"/>
    </row>
    <row r="6461" spans="1:16">
      <c r="A6461" s="12">
        <v>191</v>
      </c>
      <c r="B6461" s="12">
        <v>190863</v>
      </c>
      <c r="C6461" s="12" t="s">
        <v>6943</v>
      </c>
      <c r="D6461" s="12" t="s">
        <v>7247</v>
      </c>
      <c r="E6461" s="17" t="s">
        <v>13334</v>
      </c>
      <c r="F6461" s="25" t="str">
        <f>LEFT(E6461,MIN(FIND({0,1,2,3,4,5,6,7,8,9},ASC(E6461)&amp;1234567890))-1)</f>
        <v>Ca</v>
      </c>
      <c r="G6461" s="25">
        <f t="shared" si="200"/>
        <v>0.874</v>
      </c>
      <c r="H6461" s="25">
        <f>VLOOKUP(F6461,Table!$A$2:$C$121,2,0)</f>
        <v>2</v>
      </c>
      <c r="I6461" s="26">
        <f>VLOOKUP(F6461,Table!$A$2:$C$121,3,0)</f>
        <v>4</v>
      </c>
      <c r="J6461" s="17" t="s">
        <v>13335</v>
      </c>
      <c r="K6461" s="25" t="str">
        <f>LEFT(J6461,MIN(FIND({0,1,2,3,4,5,6,7,8,9},ASC(J6461)&amp;1234567890))-1)</f>
        <v>Ga</v>
      </c>
      <c r="L6461" s="25">
        <f t="shared" si="201"/>
        <v>2.38</v>
      </c>
      <c r="M6461" s="25">
        <f>VLOOKUP(K6461,Table!$A$2:$C$121,2,0)</f>
        <v>13</v>
      </c>
      <c r="N6461" s="26">
        <f>VLOOKUP(K6461,Table!$A$2:$C$121,3,0)</f>
        <v>4</v>
      </c>
      <c r="O6461" s="13" t="str">
        <f>VLOOKUP(A6461,Table!$U$1:$V$230,2,0)</f>
        <v>Hexagonal</v>
      </c>
      <c r="P6461" s="1"/>
    </row>
    <row r="6462" spans="1:16">
      <c r="A6462" s="12">
        <v>191</v>
      </c>
      <c r="B6462" s="12">
        <v>190864</v>
      </c>
      <c r="C6462" s="12" t="s">
        <v>6943</v>
      </c>
      <c r="D6462" s="12" t="s">
        <v>7248</v>
      </c>
      <c r="E6462" s="17" t="s">
        <v>13336</v>
      </c>
      <c r="F6462" s="25" t="str">
        <f>LEFT(E6462,MIN(FIND({0,1,2,3,4,5,6,7,8,9},ASC(E6462)&amp;1234567890))-1)</f>
        <v>Ca</v>
      </c>
      <c r="G6462" s="25">
        <f t="shared" si="200"/>
        <v>0.88100000000000001</v>
      </c>
      <c r="H6462" s="25">
        <f>VLOOKUP(F6462,Table!$A$2:$C$121,2,0)</f>
        <v>2</v>
      </c>
      <c r="I6462" s="26">
        <f>VLOOKUP(F6462,Table!$A$2:$C$121,3,0)</f>
        <v>4</v>
      </c>
      <c r="J6462" s="17" t="s">
        <v>13281</v>
      </c>
      <c r="K6462" s="25" t="str">
        <f>LEFT(J6462,MIN(FIND({0,1,2,3,4,5,6,7,8,9},ASC(J6462)&amp;1234567890))-1)</f>
        <v>Ga</v>
      </c>
      <c r="L6462" s="25">
        <f t="shared" si="201"/>
        <v>2.3559999999999999</v>
      </c>
      <c r="M6462" s="25">
        <f>VLOOKUP(K6462,Table!$A$2:$C$121,2,0)</f>
        <v>13</v>
      </c>
      <c r="N6462" s="26">
        <f>VLOOKUP(K6462,Table!$A$2:$C$121,3,0)</f>
        <v>4</v>
      </c>
      <c r="O6462" s="13" t="str">
        <f>VLOOKUP(A6462,Table!$U$1:$V$230,2,0)</f>
        <v>Hexagonal</v>
      </c>
      <c r="P6462" s="1"/>
    </row>
    <row r="6463" spans="1:16">
      <c r="A6463" s="12">
        <v>191</v>
      </c>
      <c r="B6463" s="12">
        <v>190865</v>
      </c>
      <c r="C6463" s="12" t="s">
        <v>6943</v>
      </c>
      <c r="D6463" s="12" t="s">
        <v>7249</v>
      </c>
      <c r="E6463" s="17" t="s">
        <v>13337</v>
      </c>
      <c r="F6463" s="25" t="str">
        <f>LEFT(E6463,MIN(FIND({0,1,2,3,4,5,6,7,8,9},ASC(E6463)&amp;1234567890))-1)</f>
        <v>Ca</v>
      </c>
      <c r="G6463" s="25">
        <f t="shared" si="200"/>
        <v>0.90900000000000003</v>
      </c>
      <c r="H6463" s="25">
        <f>VLOOKUP(F6463,Table!$A$2:$C$121,2,0)</f>
        <v>2</v>
      </c>
      <c r="I6463" s="26">
        <f>VLOOKUP(F6463,Table!$A$2:$C$121,3,0)</f>
        <v>4</v>
      </c>
      <c r="J6463" s="17" t="s">
        <v>13338</v>
      </c>
      <c r="K6463" s="25" t="str">
        <f>LEFT(J6463,MIN(FIND({0,1,2,3,4,5,6,7,8,9},ASC(J6463)&amp;1234567890))-1)</f>
        <v>Ga</v>
      </c>
      <c r="L6463" s="25">
        <f t="shared" si="201"/>
        <v>2.274</v>
      </c>
      <c r="M6463" s="25">
        <f>VLOOKUP(K6463,Table!$A$2:$C$121,2,0)</f>
        <v>13</v>
      </c>
      <c r="N6463" s="26">
        <f>VLOOKUP(K6463,Table!$A$2:$C$121,3,0)</f>
        <v>4</v>
      </c>
      <c r="O6463" s="13" t="str">
        <f>VLOOKUP(A6463,Table!$U$1:$V$230,2,0)</f>
        <v>Hexagonal</v>
      </c>
      <c r="P6463" s="1"/>
    </row>
    <row r="6464" spans="1:16">
      <c r="A6464" s="12">
        <v>191</v>
      </c>
      <c r="B6464" s="12">
        <v>190866</v>
      </c>
      <c r="C6464" s="12" t="s">
        <v>6943</v>
      </c>
      <c r="D6464" s="12" t="s">
        <v>7250</v>
      </c>
      <c r="E6464" s="17" t="s">
        <v>13339</v>
      </c>
      <c r="F6464" s="25" t="str">
        <f>LEFT(E6464,MIN(FIND({0,1,2,3,4,5,6,7,8,9},ASC(E6464)&amp;1234567890))-1)</f>
        <v>Ca</v>
      </c>
      <c r="G6464" s="25">
        <f t="shared" si="200"/>
        <v>0.92900000000000005</v>
      </c>
      <c r="H6464" s="25">
        <f>VLOOKUP(F6464,Table!$A$2:$C$121,2,0)</f>
        <v>2</v>
      </c>
      <c r="I6464" s="26">
        <f>VLOOKUP(F6464,Table!$A$2:$C$121,3,0)</f>
        <v>4</v>
      </c>
      <c r="J6464" s="17" t="s">
        <v>13340</v>
      </c>
      <c r="K6464" s="25" t="str">
        <f>LEFT(J6464,MIN(FIND({0,1,2,3,4,5,6,7,8,9},ASC(J6464)&amp;1234567890))-1)</f>
        <v>Ga</v>
      </c>
      <c r="L6464" s="25">
        <f t="shared" si="201"/>
        <v>2.2160000000000002</v>
      </c>
      <c r="M6464" s="25">
        <f>VLOOKUP(K6464,Table!$A$2:$C$121,2,0)</f>
        <v>13</v>
      </c>
      <c r="N6464" s="26">
        <f>VLOOKUP(K6464,Table!$A$2:$C$121,3,0)</f>
        <v>4</v>
      </c>
      <c r="O6464" s="13" t="str">
        <f>VLOOKUP(A6464,Table!$U$1:$V$230,2,0)</f>
        <v>Hexagonal</v>
      </c>
      <c r="P6464" s="1"/>
    </row>
    <row r="6465" spans="1:16">
      <c r="A6465" s="12">
        <v>191</v>
      </c>
      <c r="B6465" s="12">
        <v>190867</v>
      </c>
      <c r="C6465" s="12" t="s">
        <v>6943</v>
      </c>
      <c r="D6465" s="12" t="s">
        <v>7251</v>
      </c>
      <c r="E6465" s="17" t="s">
        <v>13341</v>
      </c>
      <c r="F6465" s="25" t="str">
        <f>LEFT(E6465,MIN(FIND({0,1,2,3,4,5,6,7,8,9},ASC(E6465)&amp;1234567890))-1)</f>
        <v>Ca</v>
      </c>
      <c r="G6465" s="25">
        <f t="shared" si="200"/>
        <v>0.91</v>
      </c>
      <c r="H6465" s="25">
        <f>VLOOKUP(F6465,Table!$A$2:$C$121,2,0)</f>
        <v>2</v>
      </c>
      <c r="I6465" s="26">
        <f>VLOOKUP(F6465,Table!$A$2:$C$121,3,0)</f>
        <v>4</v>
      </c>
      <c r="J6465" s="17" t="s">
        <v>13342</v>
      </c>
      <c r="K6465" s="25" t="str">
        <f>LEFT(J6465,MIN(FIND({0,1,2,3,4,5,6,7,8,9},ASC(J6465)&amp;1234567890))-1)</f>
        <v>Ga</v>
      </c>
      <c r="L6465" s="25">
        <f t="shared" si="201"/>
        <v>2.27</v>
      </c>
      <c r="M6465" s="25">
        <f>VLOOKUP(K6465,Table!$A$2:$C$121,2,0)</f>
        <v>13</v>
      </c>
      <c r="N6465" s="26">
        <f>VLOOKUP(K6465,Table!$A$2:$C$121,3,0)</f>
        <v>4</v>
      </c>
      <c r="O6465" s="13" t="str">
        <f>VLOOKUP(A6465,Table!$U$1:$V$230,2,0)</f>
        <v>Hexagonal</v>
      </c>
      <c r="P6465" s="1"/>
    </row>
    <row r="6466" spans="1:16">
      <c r="A6466" s="12">
        <v>191</v>
      </c>
      <c r="B6466" s="12">
        <v>191310</v>
      </c>
      <c r="C6466" s="12" t="s">
        <v>6943</v>
      </c>
      <c r="D6466" s="12" t="s">
        <v>7252</v>
      </c>
      <c r="E6466" s="17" t="s">
        <v>457</v>
      </c>
      <c r="F6466" s="25" t="str">
        <f>LEFT(E6466,MIN(FIND({0,1,2,3,4,5,6,7,8,9},ASC(E6466)&amp;1234567890))-1)</f>
        <v>Li</v>
      </c>
      <c r="G6466" s="25">
        <f t="shared" ref="G6466:G6529" si="202">IF(SUBSTITUTE(E6466,F6466,"")="",1,SUBSTITUTE(E6466,F6466,""))*1</f>
        <v>1</v>
      </c>
      <c r="H6466" s="25">
        <f>VLOOKUP(F6466,Table!$A$2:$C$121,2,0)</f>
        <v>1</v>
      </c>
      <c r="I6466" s="26">
        <f>VLOOKUP(F6466,Table!$A$2:$C$121,3,0)</f>
        <v>2</v>
      </c>
      <c r="J6466" s="17" t="s">
        <v>13343</v>
      </c>
      <c r="K6466" s="25" t="str">
        <f>LEFT(J6466,MIN(FIND({0,1,2,3,4,5,6,7,8,9},ASC(J6466)&amp;1234567890))-1)</f>
        <v>C</v>
      </c>
      <c r="L6466" s="25">
        <f t="shared" ref="L6466:L6529" si="203">IF(SUBSTITUTE(J6466,K6466,"")="",1,SUBSTITUTE(J6466,K6466,""))*1</f>
        <v>12</v>
      </c>
      <c r="M6466" s="25">
        <f>VLOOKUP(K6466,Table!$A$2:$C$121,2,0)</f>
        <v>14</v>
      </c>
      <c r="N6466" s="26">
        <f>VLOOKUP(K6466,Table!$A$2:$C$121,3,0)</f>
        <v>2</v>
      </c>
      <c r="O6466" s="13" t="str">
        <f>VLOOKUP(A6466,Table!$U$1:$V$230,2,0)</f>
        <v>Hexagonal</v>
      </c>
      <c r="P6466" s="1"/>
    </row>
    <row r="6467" spans="1:16">
      <c r="A6467" s="12">
        <v>191</v>
      </c>
      <c r="B6467" s="12">
        <v>191311</v>
      </c>
      <c r="C6467" s="12" t="s">
        <v>6943</v>
      </c>
      <c r="D6467" s="12" t="s">
        <v>7253</v>
      </c>
      <c r="E6467" s="17" t="s">
        <v>457</v>
      </c>
      <c r="F6467" s="25" t="str">
        <f>LEFT(E6467,MIN(FIND({0,1,2,3,4,5,6,7,8,9},ASC(E6467)&amp;1234567890))-1)</f>
        <v>Li</v>
      </c>
      <c r="G6467" s="25">
        <f t="shared" si="202"/>
        <v>1</v>
      </c>
      <c r="H6467" s="25">
        <f>VLOOKUP(F6467,Table!$A$2:$C$121,2,0)</f>
        <v>1</v>
      </c>
      <c r="I6467" s="26">
        <f>VLOOKUP(F6467,Table!$A$2:$C$121,3,0)</f>
        <v>2</v>
      </c>
      <c r="J6467" s="17" t="s">
        <v>11733</v>
      </c>
      <c r="K6467" s="25" t="str">
        <f>LEFT(J6467,MIN(FIND({0,1,2,3,4,5,6,7,8,9},ASC(J6467)&amp;1234567890))-1)</f>
        <v>C</v>
      </c>
      <c r="L6467" s="25">
        <f t="shared" si="203"/>
        <v>6</v>
      </c>
      <c r="M6467" s="25">
        <f>VLOOKUP(K6467,Table!$A$2:$C$121,2,0)</f>
        <v>14</v>
      </c>
      <c r="N6467" s="26">
        <f>VLOOKUP(K6467,Table!$A$2:$C$121,3,0)</f>
        <v>2</v>
      </c>
      <c r="O6467" s="13" t="str">
        <f>VLOOKUP(A6467,Table!$U$1:$V$230,2,0)</f>
        <v>Hexagonal</v>
      </c>
      <c r="P6467" s="1"/>
    </row>
    <row r="6468" spans="1:16">
      <c r="A6468" s="12">
        <v>191</v>
      </c>
      <c r="B6468" s="12">
        <v>245474</v>
      </c>
      <c r="C6468" s="12" t="s">
        <v>6943</v>
      </c>
      <c r="D6468" s="12" t="s">
        <v>7254</v>
      </c>
      <c r="E6468" s="17" t="s">
        <v>11333</v>
      </c>
      <c r="F6468" s="25" t="str">
        <f>LEFT(E6468,MIN(FIND({0,1,2,3,4,5,6,7,8,9},ASC(E6468)&amp;1234567890))-1)</f>
        <v>Dy</v>
      </c>
      <c r="G6468" s="25">
        <f t="shared" si="202"/>
        <v>1</v>
      </c>
      <c r="H6468" s="25">
        <f>VLOOKUP(F6468,Table!$A$2:$C$121,2,0)</f>
        <v>3</v>
      </c>
      <c r="I6468" s="26">
        <f>VLOOKUP(F6468,Table!$A$2:$C$121,3,0)</f>
        <v>6</v>
      </c>
      <c r="J6468" s="17" t="s">
        <v>11709</v>
      </c>
      <c r="K6468" s="25" t="str">
        <f>LEFT(J6468,MIN(FIND({0,1,2,3,4,5,6,7,8,9},ASC(J6468)&amp;1234567890))-1)</f>
        <v>Co</v>
      </c>
      <c r="L6468" s="25">
        <f t="shared" si="203"/>
        <v>5</v>
      </c>
      <c r="M6468" s="25">
        <f>VLOOKUP(K6468,Table!$A$2:$C$121,2,0)</f>
        <v>9</v>
      </c>
      <c r="N6468" s="26">
        <f>VLOOKUP(K6468,Table!$A$2:$C$121,3,0)</f>
        <v>4</v>
      </c>
      <c r="O6468" s="13" t="str">
        <f>VLOOKUP(A6468,Table!$U$1:$V$230,2,0)</f>
        <v>Hexagonal</v>
      </c>
      <c r="P6468" s="1"/>
    </row>
    <row r="6469" spans="1:16">
      <c r="A6469" s="12">
        <v>191</v>
      </c>
      <c r="B6469" s="12">
        <v>245475</v>
      </c>
      <c r="C6469" s="12" t="s">
        <v>6943</v>
      </c>
      <c r="D6469" s="12" t="s">
        <v>7255</v>
      </c>
      <c r="E6469" s="17" t="s">
        <v>11313</v>
      </c>
      <c r="F6469" s="25" t="str">
        <f>LEFT(E6469,MIN(FIND({0,1,2,3,4,5,6,7,8,9},ASC(E6469)&amp;1234567890))-1)</f>
        <v>Tb</v>
      </c>
      <c r="G6469" s="25">
        <f t="shared" si="202"/>
        <v>1</v>
      </c>
      <c r="H6469" s="25">
        <f>VLOOKUP(F6469,Table!$A$2:$C$121,2,0)</f>
        <v>3</v>
      </c>
      <c r="I6469" s="26">
        <f>VLOOKUP(F6469,Table!$A$2:$C$121,3,0)</f>
        <v>6</v>
      </c>
      <c r="J6469" s="17" t="s">
        <v>11709</v>
      </c>
      <c r="K6469" s="25" t="str">
        <f>LEFT(J6469,MIN(FIND({0,1,2,3,4,5,6,7,8,9},ASC(J6469)&amp;1234567890))-1)</f>
        <v>Co</v>
      </c>
      <c r="L6469" s="25">
        <f t="shared" si="203"/>
        <v>5</v>
      </c>
      <c r="M6469" s="25">
        <f>VLOOKUP(K6469,Table!$A$2:$C$121,2,0)</f>
        <v>9</v>
      </c>
      <c r="N6469" s="26">
        <f>VLOOKUP(K6469,Table!$A$2:$C$121,3,0)</f>
        <v>4</v>
      </c>
      <c r="O6469" s="13" t="str">
        <f>VLOOKUP(A6469,Table!$U$1:$V$230,2,0)</f>
        <v>Hexagonal</v>
      </c>
      <c r="P6469" s="1"/>
    </row>
    <row r="6470" spans="1:16">
      <c r="A6470" s="12">
        <v>191</v>
      </c>
      <c r="B6470" s="12">
        <v>107003</v>
      </c>
      <c r="C6470" s="12" t="s">
        <v>6943</v>
      </c>
      <c r="D6470" s="12" t="s">
        <v>7256</v>
      </c>
      <c r="E6470" s="17" t="s">
        <v>13344</v>
      </c>
      <c r="F6470" s="25" t="str">
        <f>LEFT(E6470,MIN(FIND({0,1,2,3,4,5,6,7,8,9},ASC(E6470)&amp;1234567890))-1)</f>
        <v>Cu</v>
      </c>
      <c r="G6470" s="25">
        <f t="shared" si="202"/>
        <v>5.31</v>
      </c>
      <c r="H6470" s="25">
        <f>VLOOKUP(F6470,Table!$A$2:$C$121,2,0)</f>
        <v>11</v>
      </c>
      <c r="I6470" s="26">
        <f>VLOOKUP(F6470,Table!$A$2:$C$121,3,0)</f>
        <v>4</v>
      </c>
      <c r="J6470" s="17" t="s">
        <v>13345</v>
      </c>
      <c r="K6470" s="25" t="str">
        <f>LEFT(J6470,MIN(FIND({0,1,2,3,4,5,6,7,8,9},ASC(J6470)&amp;1234567890))-1)</f>
        <v>Y</v>
      </c>
      <c r="L6470" s="25">
        <f t="shared" si="203"/>
        <v>0.83</v>
      </c>
      <c r="M6470" s="25">
        <f>VLOOKUP(K6470,Table!$A$2:$C$121,2,0)</f>
        <v>3</v>
      </c>
      <c r="N6470" s="26">
        <f>VLOOKUP(K6470,Table!$A$2:$C$121,3,0)</f>
        <v>5</v>
      </c>
      <c r="O6470" s="13" t="str">
        <f>VLOOKUP(A6470,Table!$U$1:$V$230,2,0)</f>
        <v>Hexagonal</v>
      </c>
      <c r="P6470" s="1"/>
    </row>
    <row r="6471" spans="1:16">
      <c r="A6471" s="12">
        <v>191</v>
      </c>
      <c r="B6471" s="12">
        <v>107228</v>
      </c>
      <c r="C6471" s="12" t="s">
        <v>6943</v>
      </c>
      <c r="D6471" s="12" t="s">
        <v>7257</v>
      </c>
      <c r="E6471" s="17" t="s">
        <v>13346</v>
      </c>
      <c r="F6471" s="25" t="str">
        <f>LEFT(E6471,MIN(FIND({0,1,2,3,4,5,6,7,8,9},ASC(E6471)&amp;1234567890))-1)</f>
        <v>La</v>
      </c>
      <c r="G6471" s="25">
        <f t="shared" si="202"/>
        <v>0.87</v>
      </c>
      <c r="H6471" s="25">
        <f>VLOOKUP(F6471,Table!$A$2:$C$121,2,0)</f>
        <v>3</v>
      </c>
      <c r="I6471" s="26">
        <f>VLOOKUP(F6471,Table!$A$2:$C$121,3,0)</f>
        <v>6</v>
      </c>
      <c r="J6471" s="17" t="s">
        <v>13347</v>
      </c>
      <c r="K6471" s="25" t="str">
        <f>LEFT(J6471,MIN(FIND({0,1,2,3,4,5,6,7,8,9},ASC(J6471)&amp;1234567890))-1)</f>
        <v>Ni</v>
      </c>
      <c r="L6471" s="25">
        <f t="shared" si="203"/>
        <v>5.27</v>
      </c>
      <c r="M6471" s="25">
        <f>VLOOKUP(K6471,Table!$A$2:$C$121,2,0)</f>
        <v>10</v>
      </c>
      <c r="N6471" s="26">
        <f>VLOOKUP(K6471,Table!$A$2:$C$121,3,0)</f>
        <v>4</v>
      </c>
      <c r="O6471" s="13" t="str">
        <f>VLOOKUP(A6471,Table!$U$1:$V$230,2,0)</f>
        <v>Hexagonal</v>
      </c>
      <c r="P6471" s="1"/>
    </row>
    <row r="6472" spans="1:16">
      <c r="A6472" s="12">
        <v>191</v>
      </c>
      <c r="B6472" s="12">
        <v>107305</v>
      </c>
      <c r="C6472" s="12" t="s">
        <v>6943</v>
      </c>
      <c r="D6472" s="12" t="s">
        <v>7258</v>
      </c>
      <c r="E6472" s="17" t="s">
        <v>410</v>
      </c>
      <c r="F6472" s="25" t="str">
        <f>LEFT(E6472,MIN(FIND({0,1,2,3,4,5,6,7,8,9},ASC(E6472)&amp;1234567890))-1)</f>
        <v>Ba</v>
      </c>
      <c r="G6472" s="25">
        <f t="shared" si="202"/>
        <v>1</v>
      </c>
      <c r="H6472" s="25">
        <f>VLOOKUP(F6472,Table!$A$2:$C$121,2,0)</f>
        <v>2</v>
      </c>
      <c r="I6472" s="26">
        <f>VLOOKUP(F6472,Table!$A$2:$C$121,3,0)</f>
        <v>6</v>
      </c>
      <c r="J6472" s="17" t="s">
        <v>11779</v>
      </c>
      <c r="K6472" s="25" t="str">
        <f>LEFT(J6472,MIN(FIND({0,1,2,3,4,5,6,7,8,9},ASC(J6472)&amp;1234567890))-1)</f>
        <v>Sn</v>
      </c>
      <c r="L6472" s="25">
        <f t="shared" si="203"/>
        <v>5</v>
      </c>
      <c r="M6472" s="25">
        <f>VLOOKUP(K6472,Table!$A$2:$C$121,2,0)</f>
        <v>14</v>
      </c>
      <c r="N6472" s="26">
        <f>VLOOKUP(K6472,Table!$A$2:$C$121,3,0)</f>
        <v>5</v>
      </c>
      <c r="O6472" s="13" t="str">
        <f>VLOOKUP(A6472,Table!$U$1:$V$230,2,0)</f>
        <v>Hexagonal</v>
      </c>
      <c r="P6472" s="1"/>
    </row>
    <row r="6473" spans="1:16">
      <c r="A6473" s="12">
        <v>191</v>
      </c>
      <c r="B6473" s="12">
        <v>107582</v>
      </c>
      <c r="C6473" s="12" t="s">
        <v>6943</v>
      </c>
      <c r="D6473" s="12" t="s">
        <v>7259</v>
      </c>
      <c r="E6473" s="17" t="s">
        <v>530</v>
      </c>
      <c r="F6473" s="25" t="str">
        <f>LEFT(E6473,MIN(FIND({0,1,2,3,4,5,6,7,8,9},ASC(E6473)&amp;1234567890))-1)</f>
        <v>Yb</v>
      </c>
      <c r="G6473" s="25">
        <f t="shared" si="202"/>
        <v>1</v>
      </c>
      <c r="H6473" s="25">
        <f>VLOOKUP(F6473,Table!$A$2:$C$121,2,0)</f>
        <v>3</v>
      </c>
      <c r="I6473" s="26">
        <f>VLOOKUP(F6473,Table!$A$2:$C$121,3,0)</f>
        <v>6</v>
      </c>
      <c r="J6473" s="17" t="s">
        <v>11409</v>
      </c>
      <c r="K6473" s="25" t="str">
        <f>LEFT(J6473,MIN(FIND({0,1,2,3,4,5,6,7,8,9},ASC(J6473)&amp;1234567890))-1)</f>
        <v>Ga</v>
      </c>
      <c r="L6473" s="25">
        <f t="shared" si="203"/>
        <v>2</v>
      </c>
      <c r="M6473" s="25">
        <f>VLOOKUP(K6473,Table!$A$2:$C$121,2,0)</f>
        <v>13</v>
      </c>
      <c r="N6473" s="26">
        <f>VLOOKUP(K6473,Table!$A$2:$C$121,3,0)</f>
        <v>4</v>
      </c>
      <c r="O6473" s="13" t="str">
        <f>VLOOKUP(A6473,Table!$U$1:$V$230,2,0)</f>
        <v>Hexagonal</v>
      </c>
      <c r="P6473" s="1"/>
    </row>
    <row r="6474" spans="1:16">
      <c r="A6474" s="12">
        <v>191</v>
      </c>
      <c r="B6474" s="12">
        <v>260670</v>
      </c>
      <c r="C6474" s="12" t="s">
        <v>6943</v>
      </c>
      <c r="D6474" s="12" t="s">
        <v>7260</v>
      </c>
      <c r="E6474" s="17" t="s">
        <v>330</v>
      </c>
      <c r="F6474" s="25" t="str">
        <f>LEFT(E6474,MIN(FIND({0,1,2,3,4,5,6,7,8,9},ASC(E6474)&amp;1234567890))-1)</f>
        <v>Ca</v>
      </c>
      <c r="G6474" s="25">
        <f t="shared" si="202"/>
        <v>1</v>
      </c>
      <c r="H6474" s="25">
        <f>VLOOKUP(F6474,Table!$A$2:$C$121,2,0)</f>
        <v>2</v>
      </c>
      <c r="I6474" s="26">
        <f>VLOOKUP(F6474,Table!$A$2:$C$121,3,0)</f>
        <v>4</v>
      </c>
      <c r="J6474" s="17" t="s">
        <v>13348</v>
      </c>
      <c r="K6474" s="25" t="str">
        <f>LEFT(J6474,MIN(FIND({0,1,2,3,4,5,6,7,8,9},ASC(J6474)&amp;1234567890))-1)</f>
        <v>Ga</v>
      </c>
      <c r="L6474" s="25">
        <f t="shared" si="203"/>
        <v>2.15</v>
      </c>
      <c r="M6474" s="25">
        <f>VLOOKUP(K6474,Table!$A$2:$C$121,2,0)</f>
        <v>13</v>
      </c>
      <c r="N6474" s="26">
        <f>VLOOKUP(K6474,Table!$A$2:$C$121,3,0)</f>
        <v>4</v>
      </c>
      <c r="O6474" s="13" t="str">
        <f>VLOOKUP(A6474,Table!$U$1:$V$230,2,0)</f>
        <v>Hexagonal</v>
      </c>
      <c r="P6474" s="1"/>
    </row>
    <row r="6475" spans="1:16">
      <c r="A6475" s="12">
        <v>191</v>
      </c>
      <c r="B6475" s="12">
        <v>260671</v>
      </c>
      <c r="C6475" s="12" t="s">
        <v>6943</v>
      </c>
      <c r="D6475" s="12" t="s">
        <v>7261</v>
      </c>
      <c r="E6475" s="17" t="s">
        <v>13270</v>
      </c>
      <c r="F6475" s="25" t="str">
        <f>LEFT(E6475,MIN(FIND({0,1,2,3,4,5,6,7,8,9},ASC(E6475)&amp;1234567890))-1)</f>
        <v>Ca</v>
      </c>
      <c r="G6475" s="25">
        <f t="shared" si="202"/>
        <v>0.96</v>
      </c>
      <c r="H6475" s="25">
        <f>VLOOKUP(F6475,Table!$A$2:$C$121,2,0)</f>
        <v>2</v>
      </c>
      <c r="I6475" s="26">
        <f>VLOOKUP(F6475,Table!$A$2:$C$121,3,0)</f>
        <v>4</v>
      </c>
      <c r="J6475" s="17" t="s">
        <v>13349</v>
      </c>
      <c r="K6475" s="25" t="str">
        <f>LEFT(J6475,MIN(FIND({0,1,2,3,4,5,6,7,8,9},ASC(J6475)&amp;1234567890))-1)</f>
        <v>Ga</v>
      </c>
      <c r="L6475" s="25">
        <f t="shared" si="203"/>
        <v>2.25</v>
      </c>
      <c r="M6475" s="25">
        <f>VLOOKUP(K6475,Table!$A$2:$C$121,2,0)</f>
        <v>13</v>
      </c>
      <c r="N6475" s="26">
        <f>VLOOKUP(K6475,Table!$A$2:$C$121,3,0)</f>
        <v>4</v>
      </c>
      <c r="O6475" s="13" t="str">
        <f>VLOOKUP(A6475,Table!$U$1:$V$230,2,0)</f>
        <v>Hexagonal</v>
      </c>
      <c r="P6475" s="1"/>
    </row>
    <row r="6476" spans="1:16">
      <c r="A6476" s="12">
        <v>191</v>
      </c>
      <c r="B6476" s="12">
        <v>262651</v>
      </c>
      <c r="C6476" s="12" t="s">
        <v>6943</v>
      </c>
      <c r="D6476" s="12" t="s">
        <v>7262</v>
      </c>
      <c r="E6476" s="17" t="s">
        <v>13350</v>
      </c>
      <c r="F6476" s="25" t="str">
        <f>LEFT(E6476,MIN(FIND({0,1,2,3,4,5,6,7,8,9},ASC(E6476)&amp;1234567890))-1)</f>
        <v>Ce</v>
      </c>
      <c r="G6476" s="25">
        <f t="shared" si="202"/>
        <v>0.67</v>
      </c>
      <c r="H6476" s="25">
        <f>VLOOKUP(F6476,Table!$A$2:$C$121,2,0)</f>
        <v>3</v>
      </c>
      <c r="I6476" s="26">
        <f>VLOOKUP(F6476,Table!$A$2:$C$121,3,0)</f>
        <v>6</v>
      </c>
      <c r="J6476" s="17" t="s">
        <v>13351</v>
      </c>
      <c r="K6476" s="25" t="str">
        <f>LEFT(J6476,MIN(FIND({0,1,2,3,4,5,6,7,8,9},ASC(J6476)&amp;1234567890))-1)</f>
        <v>Zn</v>
      </c>
      <c r="L6476" s="25">
        <f t="shared" si="203"/>
        <v>5.66</v>
      </c>
      <c r="M6476" s="25">
        <f>VLOOKUP(K6476,Table!$A$2:$C$121,2,0)</f>
        <v>12</v>
      </c>
      <c r="N6476" s="26">
        <f>VLOOKUP(K6476,Table!$A$2:$C$121,3,0)</f>
        <v>4</v>
      </c>
      <c r="O6476" s="13" t="str">
        <f>VLOOKUP(A6476,Table!$U$1:$V$230,2,0)</f>
        <v>Hexagonal</v>
      </c>
      <c r="P6476" s="1"/>
    </row>
    <row r="6477" spans="1:16">
      <c r="A6477" s="12">
        <v>191</v>
      </c>
      <c r="B6477" s="12">
        <v>710090</v>
      </c>
      <c r="C6477" s="12" t="s">
        <v>6943</v>
      </c>
      <c r="D6477" s="12" t="s">
        <v>7263</v>
      </c>
      <c r="E6477" s="17" t="s">
        <v>410</v>
      </c>
      <c r="F6477" s="25" t="str">
        <f>LEFT(E6477,MIN(FIND({0,1,2,3,4,5,6,7,8,9},ASC(E6477)&amp;1234567890))-1)</f>
        <v>Ba</v>
      </c>
      <c r="G6477" s="25">
        <f t="shared" si="202"/>
        <v>1</v>
      </c>
      <c r="H6477" s="25">
        <f>VLOOKUP(F6477,Table!$A$2:$C$121,2,0)</f>
        <v>2</v>
      </c>
      <c r="I6477" s="26">
        <f>VLOOKUP(F6477,Table!$A$2:$C$121,3,0)</f>
        <v>6</v>
      </c>
      <c r="J6477" s="17" t="s">
        <v>13352</v>
      </c>
      <c r="K6477" s="25" t="str">
        <f>LEFT(J6477,MIN(FIND({0,1,2,3,4,5,6,7,8,9},ASC(J6477)&amp;1234567890))-1)</f>
        <v>Ge</v>
      </c>
      <c r="L6477" s="25">
        <f t="shared" si="203"/>
        <v>1.51</v>
      </c>
      <c r="M6477" s="25">
        <f>VLOOKUP(K6477,Table!$A$2:$C$121,2,0)</f>
        <v>14</v>
      </c>
      <c r="N6477" s="26">
        <f>VLOOKUP(K6477,Table!$A$2:$C$121,3,0)</f>
        <v>4</v>
      </c>
      <c r="O6477" s="13" t="str">
        <f>VLOOKUP(A6477,Table!$U$1:$V$230,2,0)</f>
        <v>Hexagonal</v>
      </c>
      <c r="P6477" s="1"/>
    </row>
    <row r="6478" spans="1:16">
      <c r="A6478" s="12">
        <v>191</v>
      </c>
      <c r="B6478" s="12">
        <v>427010</v>
      </c>
      <c r="C6478" s="12" t="s">
        <v>6943</v>
      </c>
      <c r="D6478" s="12" t="s">
        <v>7264</v>
      </c>
      <c r="E6478" s="17" t="s">
        <v>13353</v>
      </c>
      <c r="F6478" s="25" t="str">
        <f>LEFT(E6478,MIN(FIND({0,1,2,3,4,5,6,7,8,9},ASC(E6478)&amp;1234567890))-1)</f>
        <v>Li</v>
      </c>
      <c r="G6478" s="25">
        <f t="shared" si="202"/>
        <v>8.41</v>
      </c>
      <c r="H6478" s="25">
        <f>VLOOKUP(F6478,Table!$A$2:$C$121,2,0)</f>
        <v>1</v>
      </c>
      <c r="I6478" s="26">
        <f>VLOOKUP(F6478,Table!$A$2:$C$121,3,0)</f>
        <v>2</v>
      </c>
      <c r="J6478" s="17" t="s">
        <v>13354</v>
      </c>
      <c r="K6478" s="25" t="str">
        <f>LEFT(J6478,MIN(FIND({0,1,2,3,4,5,6,7,8,9},ASC(J6478)&amp;1234567890))-1)</f>
        <v>In</v>
      </c>
      <c r="L6478" s="25">
        <f t="shared" si="203"/>
        <v>3.59</v>
      </c>
      <c r="M6478" s="25">
        <f>VLOOKUP(K6478,Table!$A$2:$C$121,2,0)</f>
        <v>13</v>
      </c>
      <c r="N6478" s="26">
        <f>VLOOKUP(K6478,Table!$A$2:$C$121,3,0)</f>
        <v>5</v>
      </c>
      <c r="O6478" s="13" t="str">
        <f>VLOOKUP(A6478,Table!$U$1:$V$230,2,0)</f>
        <v>Hexagonal</v>
      </c>
      <c r="P6478" s="1"/>
    </row>
    <row r="6479" spans="1:16">
      <c r="A6479" s="12">
        <v>191</v>
      </c>
      <c r="B6479" s="12">
        <v>192555</v>
      </c>
      <c r="C6479" s="12" t="s">
        <v>6943</v>
      </c>
      <c r="D6479" s="12" t="s">
        <v>5936</v>
      </c>
      <c r="E6479" s="17" t="s">
        <v>11818</v>
      </c>
      <c r="F6479" s="25" t="str">
        <f>LEFT(E6479,MIN(FIND({0,1,2,3,4,5,6,7,8,9},ASC(E6479)&amp;1234567890))-1)</f>
        <v>Cd</v>
      </c>
      <c r="G6479" s="25">
        <f t="shared" si="202"/>
        <v>2</v>
      </c>
      <c r="H6479" s="25">
        <f>VLOOKUP(F6479,Table!$A$2:$C$121,2,0)</f>
        <v>12</v>
      </c>
      <c r="I6479" s="26">
        <f>VLOOKUP(F6479,Table!$A$2:$C$121,3,0)</f>
        <v>5</v>
      </c>
      <c r="J6479" s="17" t="s">
        <v>11306</v>
      </c>
      <c r="K6479" s="25" t="str">
        <f>LEFT(J6479,MIN(FIND({0,1,2,3,4,5,6,7,8,9},ASC(J6479)&amp;1234567890))-1)</f>
        <v>Gd</v>
      </c>
      <c r="L6479" s="25">
        <f t="shared" si="203"/>
        <v>1</v>
      </c>
      <c r="M6479" s="25">
        <f>VLOOKUP(K6479,Table!$A$2:$C$121,2,0)</f>
        <v>3</v>
      </c>
      <c r="N6479" s="26">
        <f>VLOOKUP(K6479,Table!$A$2:$C$121,3,0)</f>
        <v>6</v>
      </c>
      <c r="O6479" s="13" t="str">
        <f>VLOOKUP(A6479,Table!$U$1:$V$230,2,0)</f>
        <v>Hexagonal</v>
      </c>
      <c r="P6479" s="1"/>
    </row>
    <row r="6480" spans="1:16">
      <c r="A6480" s="12">
        <v>191</v>
      </c>
      <c r="B6480" s="12">
        <v>193381</v>
      </c>
      <c r="C6480" s="12" t="s">
        <v>6943</v>
      </c>
      <c r="D6480" s="12" t="s">
        <v>7265</v>
      </c>
      <c r="E6480" s="17" t="s">
        <v>13355</v>
      </c>
      <c r="F6480" s="25" t="str">
        <f>LEFT(E6480,MIN(FIND({0,1,2,3,4,5,6,7,8,9},ASC(E6480)&amp;1234567890))-1)</f>
        <v>Al</v>
      </c>
      <c r="G6480" s="25">
        <f t="shared" si="202"/>
        <v>0.93</v>
      </c>
      <c r="H6480" s="25">
        <f>VLOOKUP(F6480,Table!$A$2:$C$121,2,0)</f>
        <v>13</v>
      </c>
      <c r="I6480" s="26">
        <f>VLOOKUP(F6480,Table!$A$2:$C$121,3,0)</f>
        <v>3</v>
      </c>
      <c r="J6480" s="17" t="s">
        <v>11624</v>
      </c>
      <c r="K6480" s="25" t="str">
        <f>LEFT(J6480,MIN(FIND({0,1,2,3,4,5,6,7,8,9},ASC(J6480)&amp;1234567890))-1)</f>
        <v>B</v>
      </c>
      <c r="L6480" s="25">
        <f t="shared" si="203"/>
        <v>2</v>
      </c>
      <c r="M6480" s="25">
        <f>VLOOKUP(K6480,Table!$A$2:$C$121,2,0)</f>
        <v>13</v>
      </c>
      <c r="N6480" s="26">
        <f>VLOOKUP(K6480,Table!$A$2:$C$121,3,0)</f>
        <v>2</v>
      </c>
      <c r="O6480" s="13" t="str">
        <f>VLOOKUP(A6480,Table!$U$1:$V$230,2,0)</f>
        <v>Hexagonal</v>
      </c>
      <c r="P6480" s="1"/>
    </row>
    <row r="6481" spans="1:16">
      <c r="A6481" s="12">
        <v>191</v>
      </c>
      <c r="B6481" s="12">
        <v>196071</v>
      </c>
      <c r="C6481" s="12" t="s">
        <v>6943</v>
      </c>
      <c r="D6481" s="12" t="s">
        <v>7266</v>
      </c>
      <c r="E6481" s="17" t="s">
        <v>13356</v>
      </c>
      <c r="F6481" s="25" t="str">
        <f>LEFT(E6481,MIN(FIND({0,1,2,3,4,5,6,7,8,9},ASC(E6481)&amp;1234567890))-1)</f>
        <v>Zn</v>
      </c>
      <c r="G6481" s="25">
        <f t="shared" si="202"/>
        <v>8</v>
      </c>
      <c r="H6481" s="25">
        <f>VLOOKUP(F6481,Table!$A$2:$C$121,2,0)</f>
        <v>12</v>
      </c>
      <c r="I6481" s="26">
        <f>VLOOKUP(F6481,Table!$A$2:$C$121,3,0)</f>
        <v>4</v>
      </c>
      <c r="J6481" s="17" t="s">
        <v>11688</v>
      </c>
      <c r="K6481" s="25" t="str">
        <f>LEFT(J6481,MIN(FIND({0,1,2,3,4,5,6,7,8,9},ASC(J6481)&amp;1234567890))-1)</f>
        <v>Sb</v>
      </c>
      <c r="L6481" s="25">
        <f t="shared" si="203"/>
        <v>7</v>
      </c>
      <c r="M6481" s="25">
        <f>VLOOKUP(K6481,Table!$A$2:$C$121,2,0)</f>
        <v>15</v>
      </c>
      <c r="N6481" s="26">
        <f>VLOOKUP(K6481,Table!$A$2:$C$121,3,0)</f>
        <v>5</v>
      </c>
      <c r="O6481" s="13" t="str">
        <f>VLOOKUP(A6481,Table!$U$1:$V$230,2,0)</f>
        <v>Hexagonal</v>
      </c>
      <c r="P6481" s="1"/>
    </row>
    <row r="6482" spans="1:16">
      <c r="A6482" s="12">
        <v>191</v>
      </c>
      <c r="B6482" s="12">
        <v>196073</v>
      </c>
      <c r="C6482" s="12" t="s">
        <v>6943</v>
      </c>
      <c r="D6482" s="12" t="s">
        <v>7267</v>
      </c>
      <c r="E6482" s="17" t="s">
        <v>13357</v>
      </c>
      <c r="F6482" s="25" t="str">
        <f>LEFT(E6482,MIN(FIND({0,1,2,3,4,5,6,7,8,9},ASC(E6482)&amp;1234567890))-1)</f>
        <v>Zn</v>
      </c>
      <c r="G6482" s="25">
        <f t="shared" si="202"/>
        <v>7.57</v>
      </c>
      <c r="H6482" s="25">
        <f>VLOOKUP(F6482,Table!$A$2:$C$121,2,0)</f>
        <v>12</v>
      </c>
      <c r="I6482" s="26">
        <f>VLOOKUP(F6482,Table!$A$2:$C$121,3,0)</f>
        <v>4</v>
      </c>
      <c r="J6482" s="17" t="s">
        <v>11688</v>
      </c>
      <c r="K6482" s="25" t="str">
        <f>LEFT(J6482,MIN(FIND({0,1,2,3,4,5,6,7,8,9},ASC(J6482)&amp;1234567890))-1)</f>
        <v>Sb</v>
      </c>
      <c r="L6482" s="25">
        <f t="shared" si="203"/>
        <v>7</v>
      </c>
      <c r="M6482" s="25">
        <f>VLOOKUP(K6482,Table!$A$2:$C$121,2,0)</f>
        <v>15</v>
      </c>
      <c r="N6482" s="26">
        <f>VLOOKUP(K6482,Table!$A$2:$C$121,3,0)</f>
        <v>5</v>
      </c>
      <c r="O6482" s="13" t="str">
        <f>VLOOKUP(A6482,Table!$U$1:$V$230,2,0)</f>
        <v>Hexagonal</v>
      </c>
      <c r="P6482" s="1"/>
    </row>
    <row r="6483" spans="1:16">
      <c r="A6483" s="12">
        <v>192</v>
      </c>
      <c r="B6483" s="12">
        <v>69668</v>
      </c>
      <c r="C6483" s="12" t="s">
        <v>7268</v>
      </c>
      <c r="D6483" s="12" t="s">
        <v>7269</v>
      </c>
      <c r="E6483" s="17" t="s">
        <v>31</v>
      </c>
      <c r="F6483" s="25" t="str">
        <f>LEFT(E6483,MIN(FIND({0,1,2,3,4,5,6,7,8,9},ASC(E6483)&amp;1234567890))-1)</f>
        <v>Si</v>
      </c>
      <c r="G6483" s="25">
        <f t="shared" si="202"/>
        <v>1</v>
      </c>
      <c r="H6483" s="25">
        <f>VLOOKUP(F6483,Table!$A$2:$C$121,2,0)</f>
        <v>14</v>
      </c>
      <c r="I6483" s="26">
        <f>VLOOKUP(F6483,Table!$A$2:$C$121,3,0)</f>
        <v>3</v>
      </c>
      <c r="J6483" s="17" t="s">
        <v>13358</v>
      </c>
      <c r="K6483" s="25" t="str">
        <f>LEFT(J6483,MIN(FIND({0,1,2,3,4,5,6,7,8,9},ASC(J6483)&amp;1234567890))-1)</f>
        <v>O</v>
      </c>
      <c r="L6483" s="25">
        <f t="shared" si="203"/>
        <v>2.7170000000000001</v>
      </c>
      <c r="M6483" s="25">
        <f>VLOOKUP(K6483,Table!$A$2:$C$121,2,0)</f>
        <v>16</v>
      </c>
      <c r="N6483" s="26">
        <f>VLOOKUP(K6483,Table!$A$2:$C$121,3,0)</f>
        <v>2</v>
      </c>
      <c r="O6483" s="13" t="str">
        <f>VLOOKUP(A6483,Table!$U$1:$V$230,2,0)</f>
        <v>Hexagonal</v>
      </c>
      <c r="P6483" s="1"/>
    </row>
    <row r="6484" spans="1:16">
      <c r="A6484" s="12">
        <v>192</v>
      </c>
      <c r="B6484" s="12">
        <v>69667</v>
      </c>
      <c r="C6484" s="12" t="s">
        <v>7268</v>
      </c>
      <c r="D6484" s="12" t="s">
        <v>7270</v>
      </c>
      <c r="E6484" s="17" t="s">
        <v>31</v>
      </c>
      <c r="F6484" s="25" t="str">
        <f>LEFT(E6484,MIN(FIND({0,1,2,3,4,5,6,7,8,9},ASC(E6484)&amp;1234567890))-1)</f>
        <v>Si</v>
      </c>
      <c r="G6484" s="25">
        <f t="shared" si="202"/>
        <v>1</v>
      </c>
      <c r="H6484" s="25">
        <f>VLOOKUP(F6484,Table!$A$2:$C$121,2,0)</f>
        <v>14</v>
      </c>
      <c r="I6484" s="26">
        <f>VLOOKUP(F6484,Table!$A$2:$C$121,3,0)</f>
        <v>3</v>
      </c>
      <c r="J6484" s="17" t="s">
        <v>13359</v>
      </c>
      <c r="K6484" s="25" t="str">
        <f>LEFT(J6484,MIN(FIND({0,1,2,3,4,5,6,7,8,9},ASC(J6484)&amp;1234567890))-1)</f>
        <v>O</v>
      </c>
      <c r="L6484" s="25">
        <f t="shared" si="203"/>
        <v>2.2669999999999999</v>
      </c>
      <c r="M6484" s="25">
        <f>VLOOKUP(K6484,Table!$A$2:$C$121,2,0)</f>
        <v>16</v>
      </c>
      <c r="N6484" s="26">
        <f>VLOOKUP(K6484,Table!$A$2:$C$121,3,0)</f>
        <v>2</v>
      </c>
      <c r="O6484" s="13" t="str">
        <f>VLOOKUP(A6484,Table!$U$1:$V$230,2,0)</f>
        <v>Hexagonal</v>
      </c>
      <c r="P6484" s="1"/>
    </row>
    <row r="6485" spans="1:16">
      <c r="A6485" s="12">
        <v>193</v>
      </c>
      <c r="B6485" s="12">
        <v>2250</v>
      </c>
      <c r="C6485" s="12" t="s">
        <v>7271</v>
      </c>
      <c r="D6485" s="12" t="s">
        <v>7272</v>
      </c>
      <c r="E6485" s="17" t="s">
        <v>11340</v>
      </c>
      <c r="F6485" s="25" t="str">
        <f>LEFT(E6485,MIN(FIND({0,1,2,3,4,5,6,7,8,9},ASC(E6485)&amp;1234567890))-1)</f>
        <v>Eu</v>
      </c>
      <c r="G6485" s="25">
        <f t="shared" si="202"/>
        <v>5</v>
      </c>
      <c r="H6485" s="25">
        <f>VLOOKUP(F6485,Table!$A$2:$C$121,2,0)</f>
        <v>3</v>
      </c>
      <c r="I6485" s="26">
        <f>VLOOKUP(F6485,Table!$A$2:$C$121,3,0)</f>
        <v>6</v>
      </c>
      <c r="J6485" s="17" t="s">
        <v>331</v>
      </c>
      <c r="K6485" s="25" t="str">
        <f>LEFT(J6485,MIN(FIND({0,1,2,3,4,5,6,7,8,9},ASC(J6485)&amp;1234567890))-1)</f>
        <v>As</v>
      </c>
      <c r="L6485" s="25">
        <f t="shared" si="203"/>
        <v>3</v>
      </c>
      <c r="M6485" s="25">
        <f>VLOOKUP(K6485,Table!$A$2:$C$121,2,0)</f>
        <v>15</v>
      </c>
      <c r="N6485" s="26">
        <f>VLOOKUP(K6485,Table!$A$2:$C$121,3,0)</f>
        <v>4</v>
      </c>
      <c r="O6485" s="13" t="str">
        <f>VLOOKUP(A6485,Table!$U$1:$V$230,2,0)</f>
        <v>Hexagonal</v>
      </c>
      <c r="P6485" s="1"/>
    </row>
    <row r="6486" spans="1:16">
      <c r="A6486" s="12">
        <v>193</v>
      </c>
      <c r="B6486" s="12">
        <v>4068</v>
      </c>
      <c r="C6486" s="12" t="s">
        <v>7271</v>
      </c>
      <c r="D6486" s="12" t="s">
        <v>7273</v>
      </c>
      <c r="E6486" s="17" t="s">
        <v>377</v>
      </c>
      <c r="F6486" s="25" t="str">
        <f>LEFT(E6486,MIN(FIND({0,1,2,3,4,5,6,7,8,9},ASC(E6486)&amp;1234567890))-1)</f>
        <v>Zr</v>
      </c>
      <c r="G6486" s="25">
        <f t="shared" si="202"/>
        <v>1</v>
      </c>
      <c r="H6486" s="25">
        <f>VLOOKUP(F6486,Table!$A$2:$C$121,2,0)</f>
        <v>4</v>
      </c>
      <c r="I6486" s="26">
        <f>VLOOKUP(F6486,Table!$A$2:$C$121,3,0)</f>
        <v>5</v>
      </c>
      <c r="J6486" s="17" t="s">
        <v>375</v>
      </c>
      <c r="K6486" s="25" t="str">
        <f>LEFT(J6486,MIN(FIND({0,1,2,3,4,5,6,7,8,9},ASC(J6486)&amp;1234567890))-1)</f>
        <v>Br</v>
      </c>
      <c r="L6486" s="25">
        <f t="shared" si="203"/>
        <v>3</v>
      </c>
      <c r="M6486" s="25">
        <f>VLOOKUP(K6486,Table!$A$2:$C$121,2,0)</f>
        <v>17</v>
      </c>
      <c r="N6486" s="26">
        <f>VLOOKUP(K6486,Table!$A$2:$C$121,3,0)</f>
        <v>4</v>
      </c>
      <c r="O6486" s="13" t="str">
        <f>VLOOKUP(A6486,Table!$U$1:$V$230,2,0)</f>
        <v>Hexagonal</v>
      </c>
      <c r="P6486" s="1"/>
    </row>
    <row r="6487" spans="1:16">
      <c r="A6487" s="12">
        <v>193</v>
      </c>
      <c r="B6487" s="12">
        <v>16498</v>
      </c>
      <c r="C6487" s="12" t="s">
        <v>7271</v>
      </c>
      <c r="D6487" s="12" t="s">
        <v>5906</v>
      </c>
      <c r="E6487" s="17" t="s">
        <v>12850</v>
      </c>
      <c r="F6487" s="25" t="str">
        <f>LEFT(E6487,MIN(FIND({0,1,2,3,4,5,6,7,8,9},ASC(E6487)&amp;1234567890))-1)</f>
        <v>Nb</v>
      </c>
      <c r="G6487" s="25">
        <f t="shared" si="202"/>
        <v>10</v>
      </c>
      <c r="H6487" s="25">
        <f>VLOOKUP(F6487,Table!$A$2:$C$121,2,0)</f>
        <v>5</v>
      </c>
      <c r="I6487" s="26">
        <f>VLOOKUP(F6487,Table!$A$2:$C$121,3,0)</f>
        <v>5</v>
      </c>
      <c r="J6487" s="17" t="s">
        <v>12060</v>
      </c>
      <c r="K6487" s="25" t="str">
        <f>LEFT(J6487,MIN(FIND({0,1,2,3,4,5,6,7,8,9},ASC(J6487)&amp;1234567890))-1)</f>
        <v>Ge</v>
      </c>
      <c r="L6487" s="25">
        <f t="shared" si="203"/>
        <v>7</v>
      </c>
      <c r="M6487" s="25">
        <f>VLOOKUP(K6487,Table!$A$2:$C$121,2,0)</f>
        <v>14</v>
      </c>
      <c r="N6487" s="26">
        <f>VLOOKUP(K6487,Table!$A$2:$C$121,3,0)</f>
        <v>4</v>
      </c>
      <c r="O6487" s="13" t="str">
        <f>VLOOKUP(A6487,Table!$U$1:$V$230,2,0)</f>
        <v>Hexagonal</v>
      </c>
      <c r="P6487" s="1"/>
    </row>
    <row r="6488" spans="1:16">
      <c r="A6488" s="12">
        <v>193</v>
      </c>
      <c r="B6488" s="12">
        <v>1917</v>
      </c>
      <c r="C6488" s="12" t="s">
        <v>7271</v>
      </c>
      <c r="D6488" s="12" t="s">
        <v>7274</v>
      </c>
      <c r="E6488" s="17" t="s">
        <v>11936</v>
      </c>
      <c r="F6488" s="25" t="str">
        <f>LEFT(E6488,MIN(FIND({0,1,2,3,4,5,6,7,8,9},ASC(E6488)&amp;1234567890))-1)</f>
        <v>Pu</v>
      </c>
      <c r="G6488" s="25">
        <f t="shared" si="202"/>
        <v>5</v>
      </c>
      <c r="H6488" s="25">
        <f>VLOOKUP(F6488,Table!$A$2:$C$121,2,0)</f>
        <v>3</v>
      </c>
      <c r="I6488" s="26">
        <f>VLOOKUP(F6488,Table!$A$2:$C$121,3,0)</f>
        <v>7</v>
      </c>
      <c r="J6488" s="17" t="s">
        <v>11355</v>
      </c>
      <c r="K6488" s="25" t="str">
        <f>LEFT(J6488,MIN(FIND({0,1,2,3,4,5,6,7,8,9},ASC(J6488)&amp;1234567890))-1)</f>
        <v>Pt</v>
      </c>
      <c r="L6488" s="25">
        <f t="shared" si="203"/>
        <v>3</v>
      </c>
      <c r="M6488" s="25">
        <f>VLOOKUP(K6488,Table!$A$2:$C$121,2,0)</f>
        <v>10</v>
      </c>
      <c r="N6488" s="26">
        <f>VLOOKUP(K6488,Table!$A$2:$C$121,3,0)</f>
        <v>6</v>
      </c>
      <c r="O6488" s="13" t="str">
        <f>VLOOKUP(A6488,Table!$U$1:$V$230,2,0)</f>
        <v>Hexagonal</v>
      </c>
      <c r="P6488" s="1"/>
    </row>
    <row r="6489" spans="1:16">
      <c r="A6489" s="12">
        <v>193</v>
      </c>
      <c r="B6489" s="12">
        <v>22090</v>
      </c>
      <c r="C6489" s="12" t="s">
        <v>7271</v>
      </c>
      <c r="D6489" s="12" t="s">
        <v>2174</v>
      </c>
      <c r="E6489" s="17" t="s">
        <v>341</v>
      </c>
      <c r="F6489" s="25" t="str">
        <f>LEFT(E6489,MIN(FIND({0,1,2,3,4,5,6,7,8,9},ASC(E6489)&amp;1234567890))-1)</f>
        <v>Ru</v>
      </c>
      <c r="G6489" s="25">
        <f t="shared" si="202"/>
        <v>1</v>
      </c>
      <c r="H6489" s="25">
        <f>VLOOKUP(F6489,Table!$A$2:$C$121,2,0)</f>
        <v>8</v>
      </c>
      <c r="I6489" s="26">
        <f>VLOOKUP(F6489,Table!$A$2:$C$121,3,0)</f>
        <v>5</v>
      </c>
      <c r="J6489" s="17" t="s">
        <v>367</v>
      </c>
      <c r="K6489" s="25" t="str">
        <f>LEFT(J6489,MIN(FIND({0,1,2,3,4,5,6,7,8,9},ASC(J6489)&amp;1234567890))-1)</f>
        <v>Cl</v>
      </c>
      <c r="L6489" s="25">
        <f t="shared" si="203"/>
        <v>3</v>
      </c>
      <c r="M6489" s="25">
        <f>VLOOKUP(K6489,Table!$A$2:$C$121,2,0)</f>
        <v>17</v>
      </c>
      <c r="N6489" s="26">
        <f>VLOOKUP(K6489,Table!$A$2:$C$121,3,0)</f>
        <v>3</v>
      </c>
      <c r="O6489" s="13" t="str">
        <f>VLOOKUP(A6489,Table!$U$1:$V$230,2,0)</f>
        <v>Hexagonal</v>
      </c>
      <c r="P6489" s="1"/>
    </row>
    <row r="6490" spans="1:16">
      <c r="A6490" s="12">
        <v>193</v>
      </c>
      <c r="B6490" s="12">
        <v>23163</v>
      </c>
      <c r="C6490" s="12" t="s">
        <v>7271</v>
      </c>
      <c r="D6490" s="12" t="s">
        <v>5828</v>
      </c>
      <c r="E6490" s="17" t="s">
        <v>377</v>
      </c>
      <c r="F6490" s="25" t="str">
        <f>LEFT(E6490,MIN(FIND({0,1,2,3,4,5,6,7,8,9},ASC(E6490)&amp;1234567890))-1)</f>
        <v>Zr</v>
      </c>
      <c r="G6490" s="25">
        <f t="shared" si="202"/>
        <v>1</v>
      </c>
      <c r="H6490" s="25">
        <f>VLOOKUP(F6490,Table!$A$2:$C$121,2,0)</f>
        <v>4</v>
      </c>
      <c r="I6490" s="26">
        <f>VLOOKUP(F6490,Table!$A$2:$C$121,3,0)</f>
        <v>5</v>
      </c>
      <c r="J6490" s="17" t="s">
        <v>367</v>
      </c>
      <c r="K6490" s="25" t="str">
        <f>LEFT(J6490,MIN(FIND({0,1,2,3,4,5,6,7,8,9},ASC(J6490)&amp;1234567890))-1)</f>
        <v>Cl</v>
      </c>
      <c r="L6490" s="25">
        <f t="shared" si="203"/>
        <v>3</v>
      </c>
      <c r="M6490" s="25">
        <f>VLOOKUP(K6490,Table!$A$2:$C$121,2,0)</f>
        <v>17</v>
      </c>
      <c r="N6490" s="26">
        <f>VLOOKUP(K6490,Table!$A$2:$C$121,3,0)</f>
        <v>3</v>
      </c>
      <c r="O6490" s="13" t="str">
        <f>VLOOKUP(A6490,Table!$U$1:$V$230,2,0)</f>
        <v>Hexagonal</v>
      </c>
      <c r="P6490" s="1"/>
    </row>
    <row r="6491" spans="1:16">
      <c r="A6491" s="12">
        <v>193</v>
      </c>
      <c r="B6491" s="12">
        <v>23172</v>
      </c>
      <c r="C6491" s="12" t="s">
        <v>7271</v>
      </c>
      <c r="D6491" s="12" t="s">
        <v>2197</v>
      </c>
      <c r="E6491" s="17" t="s">
        <v>50</v>
      </c>
      <c r="F6491" s="25" t="str">
        <f>LEFT(E6491,MIN(FIND({0,1,2,3,4,5,6,7,8,9},ASC(E6491)&amp;1234567890))-1)</f>
        <v>Ti</v>
      </c>
      <c r="G6491" s="25">
        <f t="shared" si="202"/>
        <v>1</v>
      </c>
      <c r="H6491" s="25">
        <f>VLOOKUP(F6491,Table!$A$2:$C$121,2,0)</f>
        <v>4</v>
      </c>
      <c r="I6491" s="26">
        <f>VLOOKUP(F6491,Table!$A$2:$C$121,3,0)</f>
        <v>4</v>
      </c>
      <c r="J6491" s="17" t="s">
        <v>11582</v>
      </c>
      <c r="K6491" s="25" t="str">
        <f>LEFT(J6491,MIN(FIND({0,1,2,3,4,5,6,7,8,9},ASC(J6491)&amp;1234567890))-1)</f>
        <v>I</v>
      </c>
      <c r="L6491" s="25">
        <f t="shared" si="203"/>
        <v>3</v>
      </c>
      <c r="M6491" s="25">
        <f>VLOOKUP(K6491,Table!$A$2:$C$121,2,0)</f>
        <v>17</v>
      </c>
      <c r="N6491" s="26">
        <f>VLOOKUP(K6491,Table!$A$2:$C$121,3,0)</f>
        <v>5</v>
      </c>
      <c r="O6491" s="13" t="str">
        <f>VLOOKUP(A6491,Table!$U$1:$V$230,2,0)</f>
        <v>Hexagonal</v>
      </c>
      <c r="P6491" s="1"/>
    </row>
    <row r="6492" spans="1:16">
      <c r="A6492" s="12">
        <v>193</v>
      </c>
      <c r="B6492" s="12">
        <v>23932</v>
      </c>
      <c r="C6492" s="12" t="s">
        <v>7271</v>
      </c>
      <c r="D6492" s="12" t="s">
        <v>7275</v>
      </c>
      <c r="E6492" s="17" t="s">
        <v>11514</v>
      </c>
      <c r="F6492" s="25" t="str">
        <f>LEFT(E6492,MIN(FIND({0,1,2,3,4,5,6,7,8,9},ASC(E6492)&amp;1234567890))-1)</f>
        <v>Sc</v>
      </c>
      <c r="G6492" s="25">
        <f t="shared" si="202"/>
        <v>5</v>
      </c>
      <c r="H6492" s="25">
        <f>VLOOKUP(F6492,Table!$A$2:$C$121,2,0)</f>
        <v>3</v>
      </c>
      <c r="I6492" s="26">
        <f>VLOOKUP(F6492,Table!$A$2:$C$121,3,0)</f>
        <v>4</v>
      </c>
      <c r="J6492" s="17" t="s">
        <v>11374</v>
      </c>
      <c r="K6492" s="25" t="str">
        <f>LEFT(J6492,MIN(FIND({0,1,2,3,4,5,6,7,8,9},ASC(J6492)&amp;1234567890))-1)</f>
        <v>Si</v>
      </c>
      <c r="L6492" s="25">
        <f t="shared" si="203"/>
        <v>3</v>
      </c>
      <c r="M6492" s="25">
        <f>VLOOKUP(K6492,Table!$A$2:$C$121,2,0)</f>
        <v>14</v>
      </c>
      <c r="N6492" s="26">
        <f>VLOOKUP(K6492,Table!$A$2:$C$121,3,0)</f>
        <v>3</v>
      </c>
      <c r="O6492" s="13" t="str">
        <f>VLOOKUP(A6492,Table!$U$1:$V$230,2,0)</f>
        <v>Hexagonal</v>
      </c>
      <c r="P6492" s="1"/>
    </row>
    <row r="6493" spans="1:16">
      <c r="A6493" s="12">
        <v>193</v>
      </c>
      <c r="B6493" s="12">
        <v>23946</v>
      </c>
      <c r="C6493" s="12" t="s">
        <v>7271</v>
      </c>
      <c r="D6493" s="12" t="s">
        <v>2157</v>
      </c>
      <c r="E6493" s="17" t="s">
        <v>377</v>
      </c>
      <c r="F6493" s="25" t="str">
        <f>LEFT(E6493,MIN(FIND({0,1,2,3,4,5,6,7,8,9},ASC(E6493)&amp;1234567890))-1)</f>
        <v>Zr</v>
      </c>
      <c r="G6493" s="25">
        <f t="shared" si="202"/>
        <v>1</v>
      </c>
      <c r="H6493" s="25">
        <f>VLOOKUP(F6493,Table!$A$2:$C$121,2,0)</f>
        <v>4</v>
      </c>
      <c r="I6493" s="26">
        <f>VLOOKUP(F6493,Table!$A$2:$C$121,3,0)</f>
        <v>5</v>
      </c>
      <c r="J6493" s="17" t="s">
        <v>11582</v>
      </c>
      <c r="K6493" s="25" t="str">
        <f>LEFT(J6493,MIN(FIND({0,1,2,3,4,5,6,7,8,9},ASC(J6493)&amp;1234567890))-1)</f>
        <v>I</v>
      </c>
      <c r="L6493" s="25">
        <f t="shared" si="203"/>
        <v>3</v>
      </c>
      <c r="M6493" s="25">
        <f>VLOOKUP(K6493,Table!$A$2:$C$121,2,0)</f>
        <v>17</v>
      </c>
      <c r="N6493" s="26">
        <f>VLOOKUP(K6493,Table!$A$2:$C$121,3,0)</f>
        <v>5</v>
      </c>
      <c r="O6493" s="13" t="str">
        <f>VLOOKUP(A6493,Table!$U$1:$V$230,2,0)</f>
        <v>Hexagonal</v>
      </c>
      <c r="P6493" s="1"/>
    </row>
    <row r="6494" spans="1:16">
      <c r="A6494" s="12">
        <v>193</v>
      </c>
      <c r="B6494" s="12">
        <v>23947</v>
      </c>
      <c r="C6494" s="12" t="s">
        <v>7271</v>
      </c>
      <c r="D6494" s="12" t="s">
        <v>7276</v>
      </c>
      <c r="E6494" s="17" t="s">
        <v>426</v>
      </c>
      <c r="F6494" s="25" t="str">
        <f>LEFT(E6494,MIN(FIND({0,1,2,3,4,5,6,7,8,9},ASC(E6494)&amp;1234567890))-1)</f>
        <v>Hf</v>
      </c>
      <c r="G6494" s="25">
        <f t="shared" si="202"/>
        <v>1</v>
      </c>
      <c r="H6494" s="25">
        <f>VLOOKUP(F6494,Table!$A$2:$C$121,2,0)</f>
        <v>4</v>
      </c>
      <c r="I6494" s="26">
        <f>VLOOKUP(F6494,Table!$A$2:$C$121,3,0)</f>
        <v>6</v>
      </c>
      <c r="J6494" s="17" t="s">
        <v>11582</v>
      </c>
      <c r="K6494" s="25" t="str">
        <f>LEFT(J6494,MIN(FIND({0,1,2,3,4,5,6,7,8,9},ASC(J6494)&amp;1234567890))-1)</f>
        <v>I</v>
      </c>
      <c r="L6494" s="25">
        <f t="shared" si="203"/>
        <v>3</v>
      </c>
      <c r="M6494" s="25">
        <f>VLOOKUP(K6494,Table!$A$2:$C$121,2,0)</f>
        <v>17</v>
      </c>
      <c r="N6494" s="26">
        <f>VLOOKUP(K6494,Table!$A$2:$C$121,3,0)</f>
        <v>5</v>
      </c>
      <c r="O6494" s="13" t="str">
        <f>VLOOKUP(A6494,Table!$U$1:$V$230,2,0)</f>
        <v>Hexagonal</v>
      </c>
      <c r="P6494" s="1"/>
    </row>
    <row r="6495" spans="1:16">
      <c r="A6495" s="12">
        <v>193</v>
      </c>
      <c r="B6495" s="12">
        <v>24148</v>
      </c>
      <c r="C6495" s="12" t="s">
        <v>7271</v>
      </c>
      <c r="D6495" s="12" t="s">
        <v>2584</v>
      </c>
      <c r="E6495" s="17" t="s">
        <v>56</v>
      </c>
      <c r="F6495" s="25" t="str">
        <f>LEFT(E6495,MIN(FIND({0,1,2,3,4,5,6,7,8,9},ASC(E6495)&amp;1234567890))-1)</f>
        <v>Ti</v>
      </c>
      <c r="G6495" s="25">
        <f t="shared" si="202"/>
        <v>5</v>
      </c>
      <c r="H6495" s="25">
        <f>VLOOKUP(F6495,Table!$A$2:$C$121,2,0)</f>
        <v>4</v>
      </c>
      <c r="I6495" s="26">
        <f>VLOOKUP(F6495,Table!$A$2:$C$121,3,0)</f>
        <v>4</v>
      </c>
      <c r="J6495" s="17" t="s">
        <v>378</v>
      </c>
      <c r="K6495" s="25" t="str">
        <f>LEFT(J6495,MIN(FIND({0,1,2,3,4,5,6,7,8,9},ASC(J6495)&amp;1234567890))-1)</f>
        <v>P</v>
      </c>
      <c r="L6495" s="25">
        <f t="shared" si="203"/>
        <v>3</v>
      </c>
      <c r="M6495" s="25">
        <f>VLOOKUP(K6495,Table!$A$2:$C$121,2,0)</f>
        <v>15</v>
      </c>
      <c r="N6495" s="26">
        <f>VLOOKUP(K6495,Table!$A$2:$C$121,3,0)</f>
        <v>3</v>
      </c>
      <c r="O6495" s="13" t="str">
        <f>VLOOKUP(A6495,Table!$U$1:$V$230,2,0)</f>
        <v>Hexagonal</v>
      </c>
      <c r="P6495" s="1"/>
    </row>
    <row r="6496" spans="1:16">
      <c r="A6496" s="12">
        <v>193</v>
      </c>
      <c r="B6496" s="12">
        <v>24332</v>
      </c>
      <c r="C6496" s="12" t="s">
        <v>7271</v>
      </c>
      <c r="D6496" s="12" t="s">
        <v>7277</v>
      </c>
      <c r="E6496" s="17" t="s">
        <v>56</v>
      </c>
      <c r="F6496" s="25" t="str">
        <f>LEFT(E6496,MIN(FIND({0,1,2,3,4,5,6,7,8,9},ASC(E6496)&amp;1234567890))-1)</f>
        <v>Ti</v>
      </c>
      <c r="G6496" s="25">
        <f t="shared" si="202"/>
        <v>5</v>
      </c>
      <c r="H6496" s="25">
        <f>VLOOKUP(F6496,Table!$A$2:$C$121,2,0)</f>
        <v>4</v>
      </c>
      <c r="I6496" s="26">
        <f>VLOOKUP(F6496,Table!$A$2:$C$121,3,0)</f>
        <v>4</v>
      </c>
      <c r="J6496" s="17" t="s">
        <v>13360</v>
      </c>
      <c r="K6496" s="25" t="str">
        <f>LEFT(J6496,MIN(FIND({0,1,2,3,4,5,6,7,8,9},ASC(J6496)&amp;1234567890))-1)</f>
        <v>P</v>
      </c>
      <c r="L6496" s="25">
        <f t="shared" si="203"/>
        <v>3.16</v>
      </c>
      <c r="M6496" s="25">
        <f>VLOOKUP(K6496,Table!$A$2:$C$121,2,0)</f>
        <v>15</v>
      </c>
      <c r="N6496" s="26">
        <f>VLOOKUP(K6496,Table!$A$2:$C$121,3,0)</f>
        <v>3</v>
      </c>
      <c r="O6496" s="13" t="str">
        <f>VLOOKUP(A6496,Table!$U$1:$V$230,2,0)</f>
        <v>Hexagonal</v>
      </c>
      <c r="P6496" s="1"/>
    </row>
    <row r="6497" spans="1:16">
      <c r="A6497" s="12">
        <v>193</v>
      </c>
      <c r="B6497" s="12">
        <v>24359</v>
      </c>
      <c r="C6497" s="12" t="s">
        <v>7271</v>
      </c>
      <c r="D6497" s="12" t="s">
        <v>796</v>
      </c>
      <c r="E6497" s="17" t="s">
        <v>11373</v>
      </c>
      <c r="F6497" s="25" t="str">
        <f>LEFT(E6497,MIN(FIND({0,1,2,3,4,5,6,7,8,9},ASC(E6497)&amp;1234567890))-1)</f>
        <v>Mn</v>
      </c>
      <c r="G6497" s="25">
        <f t="shared" si="202"/>
        <v>5</v>
      </c>
      <c r="H6497" s="25">
        <f>VLOOKUP(F6497,Table!$A$2:$C$121,2,0)</f>
        <v>7</v>
      </c>
      <c r="I6497" s="26">
        <f>VLOOKUP(F6497,Table!$A$2:$C$121,3,0)</f>
        <v>4</v>
      </c>
      <c r="J6497" s="17" t="s">
        <v>11374</v>
      </c>
      <c r="K6497" s="25" t="str">
        <f>LEFT(J6497,MIN(FIND({0,1,2,3,4,5,6,7,8,9},ASC(J6497)&amp;1234567890))-1)</f>
        <v>Si</v>
      </c>
      <c r="L6497" s="25">
        <f t="shared" si="203"/>
        <v>3</v>
      </c>
      <c r="M6497" s="25">
        <f>VLOOKUP(K6497,Table!$A$2:$C$121,2,0)</f>
        <v>14</v>
      </c>
      <c r="N6497" s="26">
        <f>VLOOKUP(K6497,Table!$A$2:$C$121,3,0)</f>
        <v>3</v>
      </c>
      <c r="O6497" s="13" t="str">
        <f>VLOOKUP(A6497,Table!$U$1:$V$230,2,0)</f>
        <v>Hexagonal</v>
      </c>
      <c r="P6497" s="1"/>
    </row>
    <row r="6498" spans="1:16">
      <c r="A6498" s="12">
        <v>193</v>
      </c>
      <c r="B6498" s="12">
        <v>25371</v>
      </c>
      <c r="C6498" s="12" t="s">
        <v>7271</v>
      </c>
      <c r="D6498" s="12" t="s">
        <v>7278</v>
      </c>
      <c r="E6498" s="17" t="s">
        <v>13361</v>
      </c>
      <c r="F6498" s="25" t="str">
        <f>LEFT(E6498,MIN(FIND({0,1,2,3,4,5,6,7,8,9},ASC(E6498)&amp;1234567890))-1)</f>
        <v>Yb</v>
      </c>
      <c r="G6498" s="25">
        <f t="shared" si="202"/>
        <v>4.7</v>
      </c>
      <c r="H6498" s="25">
        <f>VLOOKUP(F6498,Table!$A$2:$C$121,2,0)</f>
        <v>3</v>
      </c>
      <c r="I6498" s="26">
        <f>VLOOKUP(F6498,Table!$A$2:$C$121,3,0)</f>
        <v>6</v>
      </c>
      <c r="J6498" s="17" t="s">
        <v>331</v>
      </c>
      <c r="K6498" s="25" t="str">
        <f>LEFT(J6498,MIN(FIND({0,1,2,3,4,5,6,7,8,9},ASC(J6498)&amp;1234567890))-1)</f>
        <v>As</v>
      </c>
      <c r="L6498" s="25">
        <f t="shared" si="203"/>
        <v>3</v>
      </c>
      <c r="M6498" s="25">
        <f>VLOOKUP(K6498,Table!$A$2:$C$121,2,0)</f>
        <v>15</v>
      </c>
      <c r="N6498" s="26">
        <f>VLOOKUP(K6498,Table!$A$2:$C$121,3,0)</f>
        <v>4</v>
      </c>
      <c r="O6498" s="13" t="str">
        <f>VLOOKUP(A6498,Table!$U$1:$V$230,2,0)</f>
        <v>Hexagonal</v>
      </c>
      <c r="P6498" s="1"/>
    </row>
    <row r="6499" spans="1:16">
      <c r="A6499" s="12">
        <v>193</v>
      </c>
      <c r="B6499" s="12">
        <v>26069</v>
      </c>
      <c r="C6499" s="12" t="s">
        <v>7271</v>
      </c>
      <c r="D6499" s="12" t="s">
        <v>973</v>
      </c>
      <c r="E6499" s="17" t="s">
        <v>50</v>
      </c>
      <c r="F6499" s="25" t="str">
        <f>LEFT(E6499,MIN(FIND({0,1,2,3,4,5,6,7,8,9},ASC(E6499)&amp;1234567890))-1)</f>
        <v>Ti</v>
      </c>
      <c r="G6499" s="25">
        <f t="shared" si="202"/>
        <v>1</v>
      </c>
      <c r="H6499" s="25">
        <f>VLOOKUP(F6499,Table!$A$2:$C$121,2,0)</f>
        <v>4</v>
      </c>
      <c r="I6499" s="26">
        <f>VLOOKUP(F6499,Table!$A$2:$C$121,3,0)</f>
        <v>4</v>
      </c>
      <c r="J6499" s="17" t="s">
        <v>367</v>
      </c>
      <c r="K6499" s="25" t="str">
        <f>LEFT(J6499,MIN(FIND({0,1,2,3,4,5,6,7,8,9},ASC(J6499)&amp;1234567890))-1)</f>
        <v>Cl</v>
      </c>
      <c r="L6499" s="25">
        <f t="shared" si="203"/>
        <v>3</v>
      </c>
      <c r="M6499" s="25">
        <f>VLOOKUP(K6499,Table!$A$2:$C$121,2,0)</f>
        <v>17</v>
      </c>
      <c r="N6499" s="26">
        <f>VLOOKUP(K6499,Table!$A$2:$C$121,3,0)</f>
        <v>3</v>
      </c>
      <c r="O6499" s="13" t="str">
        <f>VLOOKUP(A6499,Table!$U$1:$V$230,2,0)</f>
        <v>Hexagonal</v>
      </c>
      <c r="P6499" s="1"/>
    </row>
    <row r="6500" spans="1:16">
      <c r="A6500" s="12">
        <v>193</v>
      </c>
      <c r="B6500" s="12">
        <v>26252</v>
      </c>
      <c r="C6500" s="12" t="s">
        <v>7271</v>
      </c>
      <c r="D6500" s="12" t="s">
        <v>7279</v>
      </c>
      <c r="E6500" s="17" t="s">
        <v>11941</v>
      </c>
      <c r="F6500" s="25" t="str">
        <f>LEFT(E6500,MIN(FIND({0,1,2,3,4,5,6,7,8,9},ASC(E6500)&amp;1234567890))-1)</f>
        <v>Nb</v>
      </c>
      <c r="G6500" s="25">
        <f t="shared" si="202"/>
        <v>5</v>
      </c>
      <c r="H6500" s="25">
        <f>VLOOKUP(F6500,Table!$A$2:$C$121,2,0)</f>
        <v>5</v>
      </c>
      <c r="I6500" s="26">
        <f>VLOOKUP(F6500,Table!$A$2:$C$121,3,0)</f>
        <v>5</v>
      </c>
      <c r="J6500" s="17" t="s">
        <v>11364</v>
      </c>
      <c r="K6500" s="25" t="str">
        <f>LEFT(J6500,MIN(FIND({0,1,2,3,4,5,6,7,8,9},ASC(J6500)&amp;1234567890))-1)</f>
        <v>N</v>
      </c>
      <c r="L6500" s="25">
        <f t="shared" si="203"/>
        <v>6</v>
      </c>
      <c r="M6500" s="25">
        <f>VLOOKUP(K6500,Table!$A$2:$C$121,2,0)</f>
        <v>15</v>
      </c>
      <c r="N6500" s="26">
        <f>VLOOKUP(K6500,Table!$A$2:$C$121,3,0)</f>
        <v>2</v>
      </c>
      <c r="O6500" s="13" t="str">
        <f>VLOOKUP(A6500,Table!$U$1:$V$230,2,0)</f>
        <v>Hexagonal</v>
      </c>
      <c r="P6500" s="1"/>
    </row>
    <row r="6501" spans="1:16">
      <c r="A6501" s="12">
        <v>193</v>
      </c>
      <c r="B6501" s="12">
        <v>29329</v>
      </c>
      <c r="C6501" s="12" t="s">
        <v>7271</v>
      </c>
      <c r="D6501" s="12" t="s">
        <v>7280</v>
      </c>
      <c r="E6501" s="17" t="s">
        <v>11955</v>
      </c>
      <c r="F6501" s="25" t="str">
        <f>LEFT(E6501,MIN(FIND({0,1,2,3,4,5,6,7,8,9},ASC(E6501)&amp;1234567890))-1)</f>
        <v>Ta</v>
      </c>
      <c r="G6501" s="25">
        <f t="shared" si="202"/>
        <v>5</v>
      </c>
      <c r="H6501" s="25">
        <f>VLOOKUP(F6501,Table!$A$2:$C$121,2,0)</f>
        <v>5</v>
      </c>
      <c r="I6501" s="26">
        <f>VLOOKUP(F6501,Table!$A$2:$C$121,3,0)</f>
        <v>6</v>
      </c>
      <c r="J6501" s="17" t="s">
        <v>11364</v>
      </c>
      <c r="K6501" s="25" t="str">
        <f>LEFT(J6501,MIN(FIND({0,1,2,3,4,5,6,7,8,9},ASC(J6501)&amp;1234567890))-1)</f>
        <v>N</v>
      </c>
      <c r="L6501" s="25">
        <f t="shared" si="203"/>
        <v>6</v>
      </c>
      <c r="M6501" s="25">
        <f>VLOOKUP(K6501,Table!$A$2:$C$121,2,0)</f>
        <v>15</v>
      </c>
      <c r="N6501" s="26">
        <f>VLOOKUP(K6501,Table!$A$2:$C$121,3,0)</f>
        <v>2</v>
      </c>
      <c r="O6501" s="13" t="str">
        <f>VLOOKUP(A6501,Table!$U$1:$V$230,2,0)</f>
        <v>Hexagonal</v>
      </c>
      <c r="P6501" s="1"/>
    </row>
    <row r="6502" spans="1:16">
      <c r="A6502" s="12">
        <v>193</v>
      </c>
      <c r="B6502" s="12">
        <v>23796</v>
      </c>
      <c r="C6502" s="12" t="s">
        <v>7271</v>
      </c>
      <c r="D6502" s="12" t="s">
        <v>7281</v>
      </c>
      <c r="E6502" s="17" t="s">
        <v>50</v>
      </c>
      <c r="F6502" s="25" t="str">
        <f>LEFT(E6502,MIN(FIND({0,1,2,3,4,5,6,7,8,9},ASC(E6502)&amp;1234567890))-1)</f>
        <v>Ti</v>
      </c>
      <c r="G6502" s="25">
        <f t="shared" si="202"/>
        <v>1</v>
      </c>
      <c r="H6502" s="25">
        <f>VLOOKUP(F6502,Table!$A$2:$C$121,2,0)</f>
        <v>4</v>
      </c>
      <c r="I6502" s="26">
        <f>VLOOKUP(F6502,Table!$A$2:$C$121,3,0)</f>
        <v>4</v>
      </c>
      <c r="J6502" s="17" t="s">
        <v>13362</v>
      </c>
      <c r="K6502" s="25" t="str">
        <f>LEFT(J6502,MIN(FIND({0,1,2,3,4,5,6,7,8,9},ASC(J6502)&amp;1234567890))-1)</f>
        <v>P</v>
      </c>
      <c r="L6502" s="25">
        <f t="shared" si="203"/>
        <v>0.63</v>
      </c>
      <c r="M6502" s="25">
        <f>VLOOKUP(K6502,Table!$A$2:$C$121,2,0)</f>
        <v>15</v>
      </c>
      <c r="N6502" s="26">
        <f>VLOOKUP(K6502,Table!$A$2:$C$121,3,0)</f>
        <v>3</v>
      </c>
      <c r="O6502" s="13" t="str">
        <f>VLOOKUP(A6502,Table!$U$1:$V$230,2,0)</f>
        <v>Hexagonal</v>
      </c>
      <c r="P6502" s="1"/>
    </row>
    <row r="6503" spans="1:16">
      <c r="A6503" s="12">
        <v>193</v>
      </c>
      <c r="B6503" s="12">
        <v>32705</v>
      </c>
      <c r="C6503" s="12" t="s">
        <v>7271</v>
      </c>
      <c r="D6503" s="12" t="s">
        <v>7282</v>
      </c>
      <c r="E6503" s="17" t="s">
        <v>13363</v>
      </c>
      <c r="F6503" s="25" t="str">
        <f>LEFT(E6503,MIN(FIND({0,1,2,3,4,5,6,7,8,9},ASC(E6503)&amp;1234567890))-1)</f>
        <v>Zr</v>
      </c>
      <c r="G6503" s="25">
        <f t="shared" si="202"/>
        <v>0.88200000000000001</v>
      </c>
      <c r="H6503" s="25">
        <f>VLOOKUP(F6503,Table!$A$2:$C$121,2,0)</f>
        <v>4</v>
      </c>
      <c r="I6503" s="26">
        <f>VLOOKUP(F6503,Table!$A$2:$C$121,3,0)</f>
        <v>5</v>
      </c>
      <c r="J6503" s="17" t="s">
        <v>11582</v>
      </c>
      <c r="K6503" s="25" t="str">
        <f>LEFT(J6503,MIN(FIND({0,1,2,3,4,5,6,7,8,9},ASC(J6503)&amp;1234567890))-1)</f>
        <v>I</v>
      </c>
      <c r="L6503" s="25">
        <f t="shared" si="203"/>
        <v>3</v>
      </c>
      <c r="M6503" s="25">
        <f>VLOOKUP(K6503,Table!$A$2:$C$121,2,0)</f>
        <v>17</v>
      </c>
      <c r="N6503" s="26">
        <f>VLOOKUP(K6503,Table!$A$2:$C$121,3,0)</f>
        <v>5</v>
      </c>
      <c r="O6503" s="13" t="str">
        <f>VLOOKUP(A6503,Table!$U$1:$V$230,2,0)</f>
        <v>Hexagonal</v>
      </c>
      <c r="P6503" s="1"/>
    </row>
    <row r="6504" spans="1:16">
      <c r="A6504" s="12">
        <v>193</v>
      </c>
      <c r="B6504" s="12">
        <v>60633</v>
      </c>
      <c r="C6504" s="12" t="s">
        <v>7271</v>
      </c>
      <c r="D6504" s="12" t="s">
        <v>7283</v>
      </c>
      <c r="E6504" s="17" t="s">
        <v>11962</v>
      </c>
      <c r="F6504" s="25" t="str">
        <f>LEFT(E6504,MIN(FIND({0,1,2,3,4,5,6,7,8,9},ASC(E6504)&amp;1234567890))-1)</f>
        <v>Hf</v>
      </c>
      <c r="G6504" s="25">
        <f t="shared" si="202"/>
        <v>5</v>
      </c>
      <c r="H6504" s="25">
        <f>VLOOKUP(F6504,Table!$A$2:$C$121,2,0)</f>
        <v>4</v>
      </c>
      <c r="I6504" s="26">
        <f>VLOOKUP(F6504,Table!$A$2:$C$121,3,0)</f>
        <v>6</v>
      </c>
      <c r="J6504" s="17" t="s">
        <v>445</v>
      </c>
      <c r="K6504" s="25" t="str">
        <f>LEFT(J6504,MIN(FIND({0,1,2,3,4,5,6,7,8,9},ASC(J6504)&amp;1234567890))-1)</f>
        <v>Al</v>
      </c>
      <c r="L6504" s="25">
        <f t="shared" si="203"/>
        <v>3</v>
      </c>
      <c r="M6504" s="25">
        <f>VLOOKUP(K6504,Table!$A$2:$C$121,2,0)</f>
        <v>13</v>
      </c>
      <c r="N6504" s="26">
        <f>VLOOKUP(K6504,Table!$A$2:$C$121,3,0)</f>
        <v>3</v>
      </c>
      <c r="O6504" s="13" t="str">
        <f>VLOOKUP(A6504,Table!$U$1:$V$230,2,0)</f>
        <v>Hexagonal</v>
      </c>
      <c r="P6504" s="1"/>
    </row>
    <row r="6505" spans="1:16">
      <c r="A6505" s="12">
        <v>193</v>
      </c>
      <c r="B6505" s="12">
        <v>80634</v>
      </c>
      <c r="C6505" s="12" t="s">
        <v>7271</v>
      </c>
      <c r="D6505" s="12" t="s">
        <v>243</v>
      </c>
      <c r="E6505" s="17" t="s">
        <v>390</v>
      </c>
      <c r="F6505" s="25" t="str">
        <f>LEFT(E6505,MIN(FIND({0,1,2,3,4,5,6,7,8,9},ASC(E6505)&amp;1234567890))-1)</f>
        <v>W</v>
      </c>
      <c r="G6505" s="25">
        <f t="shared" si="202"/>
        <v>1</v>
      </c>
      <c r="H6505" s="25">
        <f>VLOOKUP(F6505,Table!$A$2:$C$121,2,0)</f>
        <v>6</v>
      </c>
      <c r="I6505" s="26">
        <f>VLOOKUP(F6505,Table!$A$2:$C$121,3,0)</f>
        <v>6</v>
      </c>
      <c r="J6505" s="17" t="s">
        <v>59</v>
      </c>
      <c r="K6505" s="25" t="str">
        <f>LEFT(J6505,MIN(FIND({0,1,2,3,4,5,6,7,8,9},ASC(J6505)&amp;1234567890))-1)</f>
        <v>O</v>
      </c>
      <c r="L6505" s="25">
        <f t="shared" si="203"/>
        <v>3</v>
      </c>
      <c r="M6505" s="25">
        <f>VLOOKUP(K6505,Table!$A$2:$C$121,2,0)</f>
        <v>16</v>
      </c>
      <c r="N6505" s="26">
        <f>VLOOKUP(K6505,Table!$A$2:$C$121,3,0)</f>
        <v>2</v>
      </c>
      <c r="O6505" s="13" t="str">
        <f>VLOOKUP(A6505,Table!$U$1:$V$230,2,0)</f>
        <v>Hexagonal</v>
      </c>
      <c r="P6505" s="1"/>
    </row>
    <row r="6506" spans="1:16">
      <c r="A6506" s="12">
        <v>193</v>
      </c>
      <c r="B6506" s="12">
        <v>84328</v>
      </c>
      <c r="C6506" s="12" t="s">
        <v>7271</v>
      </c>
      <c r="D6506" s="12" t="s">
        <v>7284</v>
      </c>
      <c r="E6506" s="17" t="s">
        <v>13364</v>
      </c>
      <c r="F6506" s="25" t="str">
        <f>LEFT(E6506,MIN(FIND({0,1,2,3,4,5,6,7,8,9},ASC(E6506)&amp;1234567890))-1)</f>
        <v>U</v>
      </c>
      <c r="G6506" s="25">
        <f t="shared" si="202"/>
        <v>5</v>
      </c>
      <c r="H6506" s="25">
        <f>VLOOKUP(F6506,Table!$A$2:$C$121,2,0)</f>
        <v>3</v>
      </c>
      <c r="I6506" s="26">
        <f>VLOOKUP(F6506,Table!$A$2:$C$121,3,0)</f>
        <v>7</v>
      </c>
      <c r="J6506" s="17" t="s">
        <v>11370</v>
      </c>
      <c r="K6506" s="25" t="str">
        <f>LEFT(J6506,MIN(FIND({0,1,2,3,4,5,6,7,8,9},ASC(J6506)&amp;1234567890))-1)</f>
        <v>Ge</v>
      </c>
      <c r="L6506" s="25">
        <f t="shared" si="203"/>
        <v>4</v>
      </c>
      <c r="M6506" s="25">
        <f>VLOOKUP(K6506,Table!$A$2:$C$121,2,0)</f>
        <v>14</v>
      </c>
      <c r="N6506" s="26">
        <f>VLOOKUP(K6506,Table!$A$2:$C$121,3,0)</f>
        <v>4</v>
      </c>
      <c r="O6506" s="13" t="str">
        <f>VLOOKUP(A6506,Table!$U$1:$V$230,2,0)</f>
        <v>Hexagonal</v>
      </c>
      <c r="P6506" s="1"/>
    </row>
    <row r="6507" spans="1:16">
      <c r="A6507" s="12">
        <v>193</v>
      </c>
      <c r="B6507" s="12">
        <v>41838</v>
      </c>
      <c r="C6507" s="12" t="s">
        <v>7271</v>
      </c>
      <c r="D6507" s="12" t="s">
        <v>2712</v>
      </c>
      <c r="E6507" s="17" t="s">
        <v>11969</v>
      </c>
      <c r="F6507" s="25" t="str">
        <f>LEFT(E6507,MIN(FIND({0,1,2,3,4,5,6,7,8,9},ASC(E6507)&amp;1234567890))-1)</f>
        <v>Sr</v>
      </c>
      <c r="G6507" s="25">
        <f t="shared" si="202"/>
        <v>5</v>
      </c>
      <c r="H6507" s="25">
        <f>VLOOKUP(F6507,Table!$A$2:$C$121,2,0)</f>
        <v>2</v>
      </c>
      <c r="I6507" s="26">
        <f>VLOOKUP(F6507,Table!$A$2:$C$121,3,0)</f>
        <v>5</v>
      </c>
      <c r="J6507" s="17" t="s">
        <v>11840</v>
      </c>
      <c r="K6507" s="25" t="str">
        <f>LEFT(J6507,MIN(FIND({0,1,2,3,4,5,6,7,8,9},ASC(J6507)&amp;1234567890))-1)</f>
        <v>Bi</v>
      </c>
      <c r="L6507" s="25">
        <f t="shared" si="203"/>
        <v>3</v>
      </c>
      <c r="M6507" s="25">
        <f>VLOOKUP(K6507,Table!$A$2:$C$121,2,0)</f>
        <v>15</v>
      </c>
      <c r="N6507" s="26">
        <f>VLOOKUP(K6507,Table!$A$2:$C$121,3,0)</f>
        <v>6</v>
      </c>
      <c r="O6507" s="13" t="str">
        <f>VLOOKUP(A6507,Table!$U$1:$V$230,2,0)</f>
        <v>Hexagonal</v>
      </c>
      <c r="P6507" s="1"/>
    </row>
    <row r="6508" spans="1:16">
      <c r="A6508" s="12">
        <v>193</v>
      </c>
      <c r="B6508" s="12">
        <v>41839</v>
      </c>
      <c r="C6508" s="12" t="s">
        <v>7271</v>
      </c>
      <c r="D6508" s="12" t="s">
        <v>7285</v>
      </c>
      <c r="E6508" s="17" t="s">
        <v>11968</v>
      </c>
      <c r="F6508" s="25" t="str">
        <f>LEFT(E6508,MIN(FIND({0,1,2,3,4,5,6,7,8,9},ASC(E6508)&amp;1234567890))-1)</f>
        <v>Ba</v>
      </c>
      <c r="G6508" s="25">
        <f t="shared" si="202"/>
        <v>5</v>
      </c>
      <c r="H6508" s="25">
        <f>VLOOKUP(F6508,Table!$A$2:$C$121,2,0)</f>
        <v>2</v>
      </c>
      <c r="I6508" s="26">
        <f>VLOOKUP(F6508,Table!$A$2:$C$121,3,0)</f>
        <v>6</v>
      </c>
      <c r="J6508" s="17" t="s">
        <v>11840</v>
      </c>
      <c r="K6508" s="25" t="str">
        <f>LEFT(J6508,MIN(FIND({0,1,2,3,4,5,6,7,8,9},ASC(J6508)&amp;1234567890))-1)</f>
        <v>Bi</v>
      </c>
      <c r="L6508" s="25">
        <f t="shared" si="203"/>
        <v>3</v>
      </c>
      <c r="M6508" s="25">
        <f>VLOOKUP(K6508,Table!$A$2:$C$121,2,0)</f>
        <v>15</v>
      </c>
      <c r="N6508" s="26">
        <f>VLOOKUP(K6508,Table!$A$2:$C$121,3,0)</f>
        <v>6</v>
      </c>
      <c r="O6508" s="13" t="str">
        <f>VLOOKUP(A6508,Table!$U$1:$V$230,2,0)</f>
        <v>Hexagonal</v>
      </c>
      <c r="P6508" s="1"/>
    </row>
    <row r="6509" spans="1:16">
      <c r="A6509" s="12">
        <v>193</v>
      </c>
      <c r="B6509" s="12">
        <v>41840</v>
      </c>
      <c r="C6509" s="12" t="s">
        <v>7271</v>
      </c>
      <c r="D6509" s="12" t="s">
        <v>7286</v>
      </c>
      <c r="E6509" s="17" t="s">
        <v>11968</v>
      </c>
      <c r="F6509" s="25" t="str">
        <f>LEFT(E6509,MIN(FIND({0,1,2,3,4,5,6,7,8,9},ASC(E6509)&amp;1234567890))-1)</f>
        <v>Ba</v>
      </c>
      <c r="G6509" s="25">
        <f t="shared" si="202"/>
        <v>5</v>
      </c>
      <c r="H6509" s="25">
        <f>VLOOKUP(F6509,Table!$A$2:$C$121,2,0)</f>
        <v>2</v>
      </c>
      <c r="I6509" s="26">
        <f>VLOOKUP(F6509,Table!$A$2:$C$121,3,0)</f>
        <v>6</v>
      </c>
      <c r="J6509" s="17" t="s">
        <v>11357</v>
      </c>
      <c r="K6509" s="25" t="str">
        <f>LEFT(J6509,MIN(FIND({0,1,2,3,4,5,6,7,8,9},ASC(J6509)&amp;1234567890))-1)</f>
        <v>Sb</v>
      </c>
      <c r="L6509" s="25">
        <f t="shared" si="203"/>
        <v>3</v>
      </c>
      <c r="M6509" s="25">
        <f>VLOOKUP(K6509,Table!$A$2:$C$121,2,0)</f>
        <v>15</v>
      </c>
      <c r="N6509" s="26">
        <f>VLOOKUP(K6509,Table!$A$2:$C$121,3,0)</f>
        <v>5</v>
      </c>
      <c r="O6509" s="13" t="str">
        <f>VLOOKUP(A6509,Table!$U$1:$V$230,2,0)</f>
        <v>Hexagonal</v>
      </c>
      <c r="P6509" s="1"/>
    </row>
    <row r="6510" spans="1:16">
      <c r="A6510" s="12">
        <v>193</v>
      </c>
      <c r="B6510" s="12">
        <v>42120</v>
      </c>
      <c r="C6510" s="12" t="s">
        <v>7271</v>
      </c>
      <c r="D6510" s="12" t="s">
        <v>2531</v>
      </c>
      <c r="E6510" s="17" t="s">
        <v>11969</v>
      </c>
      <c r="F6510" s="25" t="str">
        <f>LEFT(E6510,MIN(FIND({0,1,2,3,4,5,6,7,8,9},ASC(E6510)&amp;1234567890))-1)</f>
        <v>Sr</v>
      </c>
      <c r="G6510" s="25">
        <f t="shared" si="202"/>
        <v>5</v>
      </c>
      <c r="H6510" s="25">
        <f>VLOOKUP(F6510,Table!$A$2:$C$121,2,0)</f>
        <v>2</v>
      </c>
      <c r="I6510" s="26">
        <f>VLOOKUP(F6510,Table!$A$2:$C$121,3,0)</f>
        <v>5</v>
      </c>
      <c r="J6510" s="17" t="s">
        <v>11357</v>
      </c>
      <c r="K6510" s="25" t="str">
        <f>LEFT(J6510,MIN(FIND({0,1,2,3,4,5,6,7,8,9},ASC(J6510)&amp;1234567890))-1)</f>
        <v>Sb</v>
      </c>
      <c r="L6510" s="25">
        <f t="shared" si="203"/>
        <v>3</v>
      </c>
      <c r="M6510" s="25">
        <f>VLOOKUP(K6510,Table!$A$2:$C$121,2,0)</f>
        <v>15</v>
      </c>
      <c r="N6510" s="26">
        <f>VLOOKUP(K6510,Table!$A$2:$C$121,3,0)</f>
        <v>5</v>
      </c>
      <c r="O6510" s="13" t="str">
        <f>VLOOKUP(A6510,Table!$U$1:$V$230,2,0)</f>
        <v>Hexagonal</v>
      </c>
      <c r="P6510" s="1"/>
    </row>
    <row r="6511" spans="1:16">
      <c r="A6511" s="12">
        <v>193</v>
      </c>
      <c r="B6511" s="12">
        <v>42470</v>
      </c>
      <c r="C6511" s="12" t="s">
        <v>7271</v>
      </c>
      <c r="D6511" s="12" t="s">
        <v>6024</v>
      </c>
      <c r="E6511" s="17" t="s">
        <v>11331</v>
      </c>
      <c r="F6511" s="25" t="str">
        <f>LEFT(E6511,MIN(FIND({0,1,2,3,4,5,6,7,8,9},ASC(E6511)&amp;1234567890))-1)</f>
        <v>Ce</v>
      </c>
      <c r="G6511" s="25">
        <f t="shared" si="202"/>
        <v>1</v>
      </c>
      <c r="H6511" s="25">
        <f>VLOOKUP(F6511,Table!$A$2:$C$121,2,0)</f>
        <v>3</v>
      </c>
      <c r="I6511" s="26">
        <f>VLOOKUP(F6511,Table!$A$2:$C$121,3,0)</f>
        <v>6</v>
      </c>
      <c r="J6511" s="17" t="s">
        <v>365</v>
      </c>
      <c r="K6511" s="25" t="str">
        <f>LEFT(J6511,MIN(FIND({0,1,2,3,4,5,6,7,8,9},ASC(J6511)&amp;1234567890))-1)</f>
        <v>F</v>
      </c>
      <c r="L6511" s="25">
        <f t="shared" si="203"/>
        <v>3</v>
      </c>
      <c r="M6511" s="25">
        <f>VLOOKUP(K6511,Table!$A$2:$C$121,2,0)</f>
        <v>17</v>
      </c>
      <c r="N6511" s="26">
        <f>VLOOKUP(K6511,Table!$A$2:$C$121,3,0)</f>
        <v>2</v>
      </c>
      <c r="O6511" s="13" t="str">
        <f>VLOOKUP(A6511,Table!$U$1:$V$230,2,0)</f>
        <v>Hexagonal</v>
      </c>
      <c r="P6511" s="1"/>
    </row>
    <row r="6512" spans="1:16">
      <c r="A6512" s="12">
        <v>193</v>
      </c>
      <c r="B6512" s="12">
        <v>42585</v>
      </c>
      <c r="C6512" s="12" t="s">
        <v>7271</v>
      </c>
      <c r="D6512" s="12" t="s">
        <v>7287</v>
      </c>
      <c r="E6512" s="17" t="s">
        <v>447</v>
      </c>
      <c r="F6512" s="25" t="str">
        <f>LEFT(E6512,MIN(FIND({0,1,2,3,4,5,6,7,8,9},ASC(E6512)&amp;1234567890))-1)</f>
        <v>Fe</v>
      </c>
      <c r="G6512" s="25">
        <f t="shared" si="202"/>
        <v>5</v>
      </c>
      <c r="H6512" s="25">
        <f>VLOOKUP(F6512,Table!$A$2:$C$121,2,0)</f>
        <v>8</v>
      </c>
      <c r="I6512" s="26">
        <f>VLOOKUP(F6512,Table!$A$2:$C$121,3,0)</f>
        <v>4</v>
      </c>
      <c r="J6512" s="17" t="s">
        <v>11374</v>
      </c>
      <c r="K6512" s="25" t="str">
        <f>LEFT(J6512,MIN(FIND({0,1,2,3,4,5,6,7,8,9},ASC(J6512)&amp;1234567890))-1)</f>
        <v>Si</v>
      </c>
      <c r="L6512" s="25">
        <f t="shared" si="203"/>
        <v>3</v>
      </c>
      <c r="M6512" s="25">
        <f>VLOOKUP(K6512,Table!$A$2:$C$121,2,0)</f>
        <v>14</v>
      </c>
      <c r="N6512" s="26">
        <f>VLOOKUP(K6512,Table!$A$2:$C$121,3,0)</f>
        <v>3</v>
      </c>
      <c r="O6512" s="13" t="str">
        <f>VLOOKUP(A6512,Table!$U$1:$V$230,2,0)</f>
        <v>Hexagonal</v>
      </c>
      <c r="P6512" s="1"/>
    </row>
    <row r="6513" spans="1:16">
      <c r="A6513" s="12">
        <v>193</v>
      </c>
      <c r="B6513" s="12">
        <v>42877</v>
      </c>
      <c r="C6513" s="12" t="s">
        <v>7271</v>
      </c>
      <c r="D6513" s="12" t="s">
        <v>7288</v>
      </c>
      <c r="E6513" s="17" t="s">
        <v>11369</v>
      </c>
      <c r="F6513" s="25" t="str">
        <f>LEFT(E6513,MIN(FIND({0,1,2,3,4,5,6,7,8,9},ASC(E6513)&amp;1234567890))-1)</f>
        <v>Ho</v>
      </c>
      <c r="G6513" s="25">
        <f t="shared" si="202"/>
        <v>5</v>
      </c>
      <c r="H6513" s="25">
        <f>VLOOKUP(F6513,Table!$A$2:$C$121,2,0)</f>
        <v>3</v>
      </c>
      <c r="I6513" s="26">
        <f>VLOOKUP(F6513,Table!$A$2:$C$121,3,0)</f>
        <v>6</v>
      </c>
      <c r="J6513" s="17" t="s">
        <v>11357</v>
      </c>
      <c r="K6513" s="25" t="str">
        <f>LEFT(J6513,MIN(FIND({0,1,2,3,4,5,6,7,8,9},ASC(J6513)&amp;1234567890))-1)</f>
        <v>Sb</v>
      </c>
      <c r="L6513" s="25">
        <f t="shared" si="203"/>
        <v>3</v>
      </c>
      <c r="M6513" s="25">
        <f>VLOOKUP(K6513,Table!$A$2:$C$121,2,0)</f>
        <v>15</v>
      </c>
      <c r="N6513" s="26">
        <f>VLOOKUP(K6513,Table!$A$2:$C$121,3,0)</f>
        <v>5</v>
      </c>
      <c r="O6513" s="13" t="str">
        <f>VLOOKUP(A6513,Table!$U$1:$V$230,2,0)</f>
        <v>Hexagonal</v>
      </c>
      <c r="P6513" s="1"/>
    </row>
    <row r="6514" spans="1:16">
      <c r="A6514" s="12">
        <v>193</v>
      </c>
      <c r="B6514" s="12">
        <v>43032</v>
      </c>
      <c r="C6514" s="12" t="s">
        <v>7271</v>
      </c>
      <c r="D6514" s="12" t="s">
        <v>2386</v>
      </c>
      <c r="E6514" s="17" t="s">
        <v>11417</v>
      </c>
      <c r="F6514" s="25" t="str">
        <f>LEFT(E6514,MIN(FIND({0,1,2,3,4,5,6,7,8,9},ASC(E6514)&amp;1234567890))-1)</f>
        <v>Yb</v>
      </c>
      <c r="G6514" s="25">
        <f t="shared" si="202"/>
        <v>5</v>
      </c>
      <c r="H6514" s="25">
        <f>VLOOKUP(F6514,Table!$A$2:$C$121,2,0)</f>
        <v>3</v>
      </c>
      <c r="I6514" s="26">
        <f>VLOOKUP(F6514,Table!$A$2:$C$121,3,0)</f>
        <v>6</v>
      </c>
      <c r="J6514" s="17" t="s">
        <v>11357</v>
      </c>
      <c r="K6514" s="25" t="str">
        <f>LEFT(J6514,MIN(FIND({0,1,2,3,4,5,6,7,8,9},ASC(J6514)&amp;1234567890))-1)</f>
        <v>Sb</v>
      </c>
      <c r="L6514" s="25">
        <f t="shared" si="203"/>
        <v>3</v>
      </c>
      <c r="M6514" s="25">
        <f>VLOOKUP(K6514,Table!$A$2:$C$121,2,0)</f>
        <v>15</v>
      </c>
      <c r="N6514" s="26">
        <f>VLOOKUP(K6514,Table!$A$2:$C$121,3,0)</f>
        <v>5</v>
      </c>
      <c r="O6514" s="13" t="str">
        <f>VLOOKUP(A6514,Table!$U$1:$V$230,2,0)</f>
        <v>Hexagonal</v>
      </c>
      <c r="P6514" s="1"/>
    </row>
    <row r="6515" spans="1:16">
      <c r="A6515" s="12">
        <v>193</v>
      </c>
      <c r="B6515" s="12">
        <v>43262</v>
      </c>
      <c r="C6515" s="12" t="s">
        <v>7271</v>
      </c>
      <c r="D6515" s="12" t="s">
        <v>3327</v>
      </c>
      <c r="E6515" s="17" t="s">
        <v>11518</v>
      </c>
      <c r="F6515" s="25" t="str">
        <f>LEFT(E6515,MIN(FIND({0,1,2,3,4,5,6,7,8,9},ASC(E6515)&amp;1234567890))-1)</f>
        <v>Gd</v>
      </c>
      <c r="G6515" s="25">
        <f t="shared" si="202"/>
        <v>5</v>
      </c>
      <c r="H6515" s="25">
        <f>VLOOKUP(F6515,Table!$A$2:$C$121,2,0)</f>
        <v>3</v>
      </c>
      <c r="I6515" s="26">
        <f>VLOOKUP(F6515,Table!$A$2:$C$121,3,0)</f>
        <v>6</v>
      </c>
      <c r="J6515" s="17" t="s">
        <v>594</v>
      </c>
      <c r="K6515" s="25" t="str">
        <f>LEFT(J6515,MIN(FIND({0,1,2,3,4,5,6,7,8,9},ASC(J6515)&amp;1234567890))-1)</f>
        <v>Ge</v>
      </c>
      <c r="L6515" s="25">
        <f t="shared" si="203"/>
        <v>3</v>
      </c>
      <c r="M6515" s="25">
        <f>VLOOKUP(K6515,Table!$A$2:$C$121,2,0)</f>
        <v>14</v>
      </c>
      <c r="N6515" s="26">
        <f>VLOOKUP(K6515,Table!$A$2:$C$121,3,0)</f>
        <v>4</v>
      </c>
      <c r="O6515" s="13" t="str">
        <f>VLOOKUP(A6515,Table!$U$1:$V$230,2,0)</f>
        <v>Hexagonal</v>
      </c>
      <c r="P6515" s="1"/>
    </row>
    <row r="6516" spans="1:16">
      <c r="A6516" s="12">
        <v>193</v>
      </c>
      <c r="B6516" s="12">
        <v>43402</v>
      </c>
      <c r="C6516" s="12" t="s">
        <v>7271</v>
      </c>
      <c r="D6516" s="12" t="s">
        <v>4564</v>
      </c>
      <c r="E6516" s="17" t="s">
        <v>11783</v>
      </c>
      <c r="F6516" s="25" t="str">
        <f>LEFT(E6516,MIN(FIND({0,1,2,3,4,5,6,7,8,9},ASC(E6516)&amp;1234567890))-1)</f>
        <v>La</v>
      </c>
      <c r="G6516" s="25">
        <f t="shared" si="202"/>
        <v>5</v>
      </c>
      <c r="H6516" s="25">
        <f>VLOOKUP(F6516,Table!$A$2:$C$121,2,0)</f>
        <v>3</v>
      </c>
      <c r="I6516" s="26">
        <f>VLOOKUP(F6516,Table!$A$2:$C$121,3,0)</f>
        <v>6</v>
      </c>
      <c r="J6516" s="17" t="s">
        <v>594</v>
      </c>
      <c r="K6516" s="25" t="str">
        <f>LEFT(J6516,MIN(FIND({0,1,2,3,4,5,6,7,8,9},ASC(J6516)&amp;1234567890))-1)</f>
        <v>Ge</v>
      </c>
      <c r="L6516" s="25">
        <f t="shared" si="203"/>
        <v>3</v>
      </c>
      <c r="M6516" s="25">
        <f>VLOOKUP(K6516,Table!$A$2:$C$121,2,0)</f>
        <v>14</v>
      </c>
      <c r="N6516" s="26">
        <f>VLOOKUP(K6516,Table!$A$2:$C$121,3,0)</f>
        <v>4</v>
      </c>
      <c r="O6516" s="13" t="str">
        <f>VLOOKUP(A6516,Table!$U$1:$V$230,2,0)</f>
        <v>Hexagonal</v>
      </c>
      <c r="P6516" s="1"/>
    </row>
    <row r="6517" spans="1:16">
      <c r="A6517" s="12">
        <v>193</v>
      </c>
      <c r="B6517" s="12">
        <v>43692</v>
      </c>
      <c r="C6517" s="12" t="s">
        <v>7271</v>
      </c>
      <c r="D6517" s="12" t="s">
        <v>7289</v>
      </c>
      <c r="E6517" s="17" t="s">
        <v>11460</v>
      </c>
      <c r="F6517" s="25" t="str">
        <f>LEFT(E6517,MIN(FIND({0,1,2,3,4,5,6,7,8,9},ASC(E6517)&amp;1234567890))-1)</f>
        <v>Y</v>
      </c>
      <c r="G6517" s="25">
        <f t="shared" si="202"/>
        <v>5</v>
      </c>
      <c r="H6517" s="25">
        <f>VLOOKUP(F6517,Table!$A$2:$C$121,2,0)</f>
        <v>3</v>
      </c>
      <c r="I6517" s="26">
        <f>VLOOKUP(F6517,Table!$A$2:$C$121,3,0)</f>
        <v>5</v>
      </c>
      <c r="J6517" s="17" t="s">
        <v>11374</v>
      </c>
      <c r="K6517" s="25" t="str">
        <f>LEFT(J6517,MIN(FIND({0,1,2,3,4,5,6,7,8,9},ASC(J6517)&amp;1234567890))-1)</f>
        <v>Si</v>
      </c>
      <c r="L6517" s="25">
        <f t="shared" si="203"/>
        <v>3</v>
      </c>
      <c r="M6517" s="25">
        <f>VLOOKUP(K6517,Table!$A$2:$C$121,2,0)</f>
        <v>14</v>
      </c>
      <c r="N6517" s="26">
        <f>VLOOKUP(K6517,Table!$A$2:$C$121,3,0)</f>
        <v>3</v>
      </c>
      <c r="O6517" s="13" t="str">
        <f>VLOOKUP(A6517,Table!$U$1:$V$230,2,0)</f>
        <v>Hexagonal</v>
      </c>
      <c r="P6517" s="1"/>
    </row>
    <row r="6518" spans="1:16">
      <c r="A6518" s="12">
        <v>193</v>
      </c>
      <c r="B6518" s="12">
        <v>43872</v>
      </c>
      <c r="C6518" s="12" t="s">
        <v>7271</v>
      </c>
      <c r="D6518" s="12" t="s">
        <v>7290</v>
      </c>
      <c r="E6518" s="17" t="s">
        <v>11968</v>
      </c>
      <c r="F6518" s="25" t="str">
        <f>LEFT(E6518,MIN(FIND({0,1,2,3,4,5,6,7,8,9},ASC(E6518)&amp;1234567890))-1)</f>
        <v>Ba</v>
      </c>
      <c r="G6518" s="25">
        <f t="shared" si="202"/>
        <v>5</v>
      </c>
      <c r="H6518" s="25">
        <f>VLOOKUP(F6518,Table!$A$2:$C$121,2,0)</f>
        <v>2</v>
      </c>
      <c r="I6518" s="26">
        <f>VLOOKUP(F6518,Table!$A$2:$C$121,3,0)</f>
        <v>6</v>
      </c>
      <c r="J6518" s="17" t="s">
        <v>331</v>
      </c>
      <c r="K6518" s="25" t="str">
        <f>LEFT(J6518,MIN(FIND({0,1,2,3,4,5,6,7,8,9},ASC(J6518)&amp;1234567890))-1)</f>
        <v>As</v>
      </c>
      <c r="L6518" s="25">
        <f t="shared" si="203"/>
        <v>3</v>
      </c>
      <c r="M6518" s="25">
        <f>VLOOKUP(K6518,Table!$A$2:$C$121,2,0)</f>
        <v>15</v>
      </c>
      <c r="N6518" s="26">
        <f>VLOOKUP(K6518,Table!$A$2:$C$121,3,0)</f>
        <v>4</v>
      </c>
      <c r="O6518" s="13" t="str">
        <f>VLOOKUP(A6518,Table!$U$1:$V$230,2,0)</f>
        <v>Hexagonal</v>
      </c>
      <c r="P6518" s="1"/>
    </row>
    <row r="6519" spans="1:16">
      <c r="A6519" s="12">
        <v>193</v>
      </c>
      <c r="B6519" s="12">
        <v>43877</v>
      </c>
      <c r="C6519" s="12" t="s">
        <v>7271</v>
      </c>
      <c r="D6519" s="12" t="s">
        <v>7291</v>
      </c>
      <c r="E6519" s="17" t="s">
        <v>11425</v>
      </c>
      <c r="F6519" s="25" t="str">
        <f>LEFT(E6519,MIN(FIND({0,1,2,3,4,5,6,7,8,9},ASC(E6519)&amp;1234567890))-1)</f>
        <v>Ca</v>
      </c>
      <c r="G6519" s="25">
        <f t="shared" si="202"/>
        <v>5</v>
      </c>
      <c r="H6519" s="25">
        <f>VLOOKUP(F6519,Table!$A$2:$C$121,2,0)</f>
        <v>2</v>
      </c>
      <c r="I6519" s="26">
        <f>VLOOKUP(F6519,Table!$A$2:$C$121,3,0)</f>
        <v>4</v>
      </c>
      <c r="J6519" s="17" t="s">
        <v>331</v>
      </c>
      <c r="K6519" s="25" t="str">
        <f>LEFT(J6519,MIN(FIND({0,1,2,3,4,5,6,7,8,9},ASC(J6519)&amp;1234567890))-1)</f>
        <v>As</v>
      </c>
      <c r="L6519" s="25">
        <f t="shared" si="203"/>
        <v>3</v>
      </c>
      <c r="M6519" s="25">
        <f>VLOOKUP(K6519,Table!$A$2:$C$121,2,0)</f>
        <v>15</v>
      </c>
      <c r="N6519" s="26">
        <f>VLOOKUP(K6519,Table!$A$2:$C$121,3,0)</f>
        <v>4</v>
      </c>
      <c r="O6519" s="13" t="str">
        <f>VLOOKUP(A6519,Table!$U$1:$V$230,2,0)</f>
        <v>Hexagonal</v>
      </c>
      <c r="P6519" s="1"/>
    </row>
    <row r="6520" spans="1:16">
      <c r="A6520" s="12">
        <v>193</v>
      </c>
      <c r="B6520" s="12">
        <v>44067</v>
      </c>
      <c r="C6520" s="12" t="s">
        <v>7271</v>
      </c>
      <c r="D6520" s="12" t="s">
        <v>7292</v>
      </c>
      <c r="E6520" s="17" t="s">
        <v>11969</v>
      </c>
      <c r="F6520" s="25" t="str">
        <f>LEFT(E6520,MIN(FIND({0,1,2,3,4,5,6,7,8,9},ASC(E6520)&amp;1234567890))-1)</f>
        <v>Sr</v>
      </c>
      <c r="G6520" s="25">
        <f t="shared" si="202"/>
        <v>5</v>
      </c>
      <c r="H6520" s="25">
        <f>VLOOKUP(F6520,Table!$A$2:$C$121,2,0)</f>
        <v>2</v>
      </c>
      <c r="I6520" s="26">
        <f>VLOOKUP(F6520,Table!$A$2:$C$121,3,0)</f>
        <v>5</v>
      </c>
      <c r="J6520" s="17" t="s">
        <v>331</v>
      </c>
      <c r="K6520" s="25" t="str">
        <f>LEFT(J6520,MIN(FIND({0,1,2,3,4,5,6,7,8,9},ASC(J6520)&amp;1234567890))-1)</f>
        <v>As</v>
      </c>
      <c r="L6520" s="25">
        <f t="shared" si="203"/>
        <v>3</v>
      </c>
      <c r="M6520" s="25">
        <f>VLOOKUP(K6520,Table!$A$2:$C$121,2,0)</f>
        <v>15</v>
      </c>
      <c r="N6520" s="26">
        <f>VLOOKUP(K6520,Table!$A$2:$C$121,3,0)</f>
        <v>4</v>
      </c>
      <c r="O6520" s="13" t="str">
        <f>VLOOKUP(A6520,Table!$U$1:$V$230,2,0)</f>
        <v>Hexagonal</v>
      </c>
      <c r="P6520" s="1"/>
    </row>
    <row r="6521" spans="1:16">
      <c r="A6521" s="12">
        <v>193</v>
      </c>
      <c r="B6521" s="12">
        <v>44361</v>
      </c>
      <c r="C6521" s="12" t="s">
        <v>7271</v>
      </c>
      <c r="D6521" s="12" t="s">
        <v>7293</v>
      </c>
      <c r="E6521" s="17" t="s">
        <v>11962</v>
      </c>
      <c r="F6521" s="25" t="str">
        <f>LEFT(E6521,MIN(FIND({0,1,2,3,4,5,6,7,8,9},ASC(E6521)&amp;1234567890))-1)</f>
        <v>Hf</v>
      </c>
      <c r="G6521" s="25">
        <f t="shared" si="202"/>
        <v>5</v>
      </c>
      <c r="H6521" s="25">
        <f>VLOOKUP(F6521,Table!$A$2:$C$121,2,0)</f>
        <v>4</v>
      </c>
      <c r="I6521" s="26">
        <f>VLOOKUP(F6521,Table!$A$2:$C$121,3,0)</f>
        <v>6</v>
      </c>
      <c r="J6521" s="17" t="s">
        <v>594</v>
      </c>
      <c r="K6521" s="25" t="str">
        <f>LEFT(J6521,MIN(FIND({0,1,2,3,4,5,6,7,8,9},ASC(J6521)&amp;1234567890))-1)</f>
        <v>Ge</v>
      </c>
      <c r="L6521" s="25">
        <f t="shared" si="203"/>
        <v>3</v>
      </c>
      <c r="M6521" s="25">
        <f>VLOOKUP(K6521,Table!$A$2:$C$121,2,0)</f>
        <v>14</v>
      </c>
      <c r="N6521" s="26">
        <f>VLOOKUP(K6521,Table!$A$2:$C$121,3,0)</f>
        <v>4</v>
      </c>
      <c r="O6521" s="13" t="str">
        <f>VLOOKUP(A6521,Table!$U$1:$V$230,2,0)</f>
        <v>Hexagonal</v>
      </c>
      <c r="P6521" s="1"/>
    </row>
    <row r="6522" spans="1:16">
      <c r="A6522" s="12">
        <v>193</v>
      </c>
      <c r="B6522" s="12">
        <v>44386</v>
      </c>
      <c r="C6522" s="12" t="s">
        <v>7271</v>
      </c>
      <c r="D6522" s="12" t="s">
        <v>7294</v>
      </c>
      <c r="E6522" s="17" t="s">
        <v>56</v>
      </c>
      <c r="F6522" s="25" t="str">
        <f>LEFT(E6522,MIN(FIND({0,1,2,3,4,5,6,7,8,9},ASC(E6522)&amp;1234567890))-1)</f>
        <v>Ti</v>
      </c>
      <c r="G6522" s="25">
        <f t="shared" si="202"/>
        <v>5</v>
      </c>
      <c r="H6522" s="25">
        <f>VLOOKUP(F6522,Table!$A$2:$C$121,2,0)</f>
        <v>4</v>
      </c>
      <c r="I6522" s="26">
        <f>VLOOKUP(F6522,Table!$A$2:$C$121,3,0)</f>
        <v>4</v>
      </c>
      <c r="J6522" s="17" t="s">
        <v>11374</v>
      </c>
      <c r="K6522" s="25" t="str">
        <f>LEFT(J6522,MIN(FIND({0,1,2,3,4,5,6,7,8,9},ASC(J6522)&amp;1234567890))-1)</f>
        <v>Si</v>
      </c>
      <c r="L6522" s="25">
        <f t="shared" si="203"/>
        <v>3</v>
      </c>
      <c r="M6522" s="25">
        <f>VLOOKUP(K6522,Table!$A$2:$C$121,2,0)</f>
        <v>14</v>
      </c>
      <c r="N6522" s="26">
        <f>VLOOKUP(K6522,Table!$A$2:$C$121,3,0)</f>
        <v>3</v>
      </c>
      <c r="O6522" s="13" t="str">
        <f>VLOOKUP(A6522,Table!$U$1:$V$230,2,0)</f>
        <v>Hexagonal</v>
      </c>
      <c r="P6522" s="1"/>
    </row>
    <row r="6523" spans="1:16">
      <c r="A6523" s="12">
        <v>193</v>
      </c>
      <c r="B6523" s="12">
        <v>44741</v>
      </c>
      <c r="C6523" s="12" t="s">
        <v>7271</v>
      </c>
      <c r="D6523" s="12" t="s">
        <v>5150</v>
      </c>
      <c r="E6523" s="17" t="s">
        <v>11941</v>
      </c>
      <c r="F6523" s="25" t="str">
        <f>LEFT(E6523,MIN(FIND({0,1,2,3,4,5,6,7,8,9},ASC(E6523)&amp;1234567890))-1)</f>
        <v>Nb</v>
      </c>
      <c r="G6523" s="25">
        <f t="shared" si="202"/>
        <v>5</v>
      </c>
      <c r="H6523" s="25">
        <f>VLOOKUP(F6523,Table!$A$2:$C$121,2,0)</f>
        <v>5</v>
      </c>
      <c r="I6523" s="26">
        <f>VLOOKUP(F6523,Table!$A$2:$C$121,3,0)</f>
        <v>5</v>
      </c>
      <c r="J6523" s="17" t="s">
        <v>594</v>
      </c>
      <c r="K6523" s="25" t="str">
        <f>LEFT(J6523,MIN(FIND({0,1,2,3,4,5,6,7,8,9},ASC(J6523)&amp;1234567890))-1)</f>
        <v>Ge</v>
      </c>
      <c r="L6523" s="25">
        <f t="shared" si="203"/>
        <v>3</v>
      </c>
      <c r="M6523" s="25">
        <f>VLOOKUP(K6523,Table!$A$2:$C$121,2,0)</f>
        <v>14</v>
      </c>
      <c r="N6523" s="26">
        <f>VLOOKUP(K6523,Table!$A$2:$C$121,3,0)</f>
        <v>4</v>
      </c>
      <c r="O6523" s="13" t="str">
        <f>VLOOKUP(A6523,Table!$U$1:$V$230,2,0)</f>
        <v>Hexagonal</v>
      </c>
      <c r="P6523" s="1"/>
    </row>
    <row r="6524" spans="1:16">
      <c r="A6524" s="12">
        <v>193</v>
      </c>
      <c r="B6524" s="12">
        <v>76138</v>
      </c>
      <c r="C6524" s="12" t="s">
        <v>7271</v>
      </c>
      <c r="D6524" s="12" t="s">
        <v>7295</v>
      </c>
      <c r="E6524" s="17" t="s">
        <v>11373</v>
      </c>
      <c r="F6524" s="25" t="str">
        <f>LEFT(E6524,MIN(FIND({0,1,2,3,4,5,6,7,8,9},ASC(E6524)&amp;1234567890))-1)</f>
        <v>Mn</v>
      </c>
      <c r="G6524" s="25">
        <f t="shared" si="202"/>
        <v>5</v>
      </c>
      <c r="H6524" s="25">
        <f>VLOOKUP(F6524,Table!$A$2:$C$121,2,0)</f>
        <v>7</v>
      </c>
      <c r="I6524" s="26">
        <f>VLOOKUP(F6524,Table!$A$2:$C$121,3,0)</f>
        <v>4</v>
      </c>
      <c r="J6524" s="17" t="s">
        <v>594</v>
      </c>
      <c r="K6524" s="25" t="str">
        <f>LEFT(J6524,MIN(FIND({0,1,2,3,4,5,6,7,8,9},ASC(J6524)&amp;1234567890))-1)</f>
        <v>Ge</v>
      </c>
      <c r="L6524" s="25">
        <f t="shared" si="203"/>
        <v>3</v>
      </c>
      <c r="M6524" s="25">
        <f>VLOOKUP(K6524,Table!$A$2:$C$121,2,0)</f>
        <v>14</v>
      </c>
      <c r="N6524" s="26">
        <f>VLOOKUP(K6524,Table!$A$2:$C$121,3,0)</f>
        <v>4</v>
      </c>
      <c r="O6524" s="13" t="str">
        <f>VLOOKUP(A6524,Table!$U$1:$V$230,2,0)</f>
        <v>Hexagonal</v>
      </c>
      <c r="P6524" s="1"/>
    </row>
    <row r="6525" spans="1:16">
      <c r="A6525" s="12">
        <v>193</v>
      </c>
      <c r="B6525" s="12">
        <v>76159</v>
      </c>
      <c r="C6525" s="12" t="s">
        <v>7271</v>
      </c>
      <c r="D6525" s="12" t="s">
        <v>5154</v>
      </c>
      <c r="E6525" s="17" t="s">
        <v>11955</v>
      </c>
      <c r="F6525" s="25" t="str">
        <f>LEFT(E6525,MIN(FIND({0,1,2,3,4,5,6,7,8,9},ASC(E6525)&amp;1234567890))-1)</f>
        <v>Ta</v>
      </c>
      <c r="G6525" s="25">
        <f t="shared" si="202"/>
        <v>5</v>
      </c>
      <c r="H6525" s="25">
        <f>VLOOKUP(F6525,Table!$A$2:$C$121,2,0)</f>
        <v>5</v>
      </c>
      <c r="I6525" s="26">
        <f>VLOOKUP(F6525,Table!$A$2:$C$121,3,0)</f>
        <v>6</v>
      </c>
      <c r="J6525" s="17" t="s">
        <v>11374</v>
      </c>
      <c r="K6525" s="25" t="str">
        <f>LEFT(J6525,MIN(FIND({0,1,2,3,4,5,6,7,8,9},ASC(J6525)&amp;1234567890))-1)</f>
        <v>Si</v>
      </c>
      <c r="L6525" s="25">
        <f t="shared" si="203"/>
        <v>3</v>
      </c>
      <c r="M6525" s="25">
        <f>VLOOKUP(K6525,Table!$A$2:$C$121,2,0)</f>
        <v>14</v>
      </c>
      <c r="N6525" s="26">
        <f>VLOOKUP(K6525,Table!$A$2:$C$121,3,0)</f>
        <v>3</v>
      </c>
      <c r="O6525" s="13" t="str">
        <f>VLOOKUP(A6525,Table!$U$1:$V$230,2,0)</f>
        <v>Hexagonal</v>
      </c>
      <c r="P6525" s="1"/>
    </row>
    <row r="6526" spans="1:16">
      <c r="A6526" s="12">
        <v>193</v>
      </c>
      <c r="B6526" s="12">
        <v>76315</v>
      </c>
      <c r="C6526" s="12" t="s">
        <v>7271</v>
      </c>
      <c r="D6526" s="12" t="s">
        <v>7296</v>
      </c>
      <c r="E6526" s="17" t="s">
        <v>11553</v>
      </c>
      <c r="F6526" s="25" t="str">
        <f>LEFT(E6526,MIN(FIND({0,1,2,3,4,5,6,7,8,9},ASC(E6526)&amp;1234567890))-1)</f>
        <v>Zr</v>
      </c>
      <c r="G6526" s="25">
        <f t="shared" si="202"/>
        <v>5</v>
      </c>
      <c r="H6526" s="25">
        <f>VLOOKUP(F6526,Table!$A$2:$C$121,2,0)</f>
        <v>4</v>
      </c>
      <c r="I6526" s="26">
        <f>VLOOKUP(F6526,Table!$A$2:$C$121,3,0)</f>
        <v>5</v>
      </c>
      <c r="J6526" s="17" t="s">
        <v>594</v>
      </c>
      <c r="K6526" s="25" t="str">
        <f>LEFT(J6526,MIN(FIND({0,1,2,3,4,5,6,7,8,9},ASC(J6526)&amp;1234567890))-1)</f>
        <v>Ge</v>
      </c>
      <c r="L6526" s="25">
        <f t="shared" si="203"/>
        <v>3</v>
      </c>
      <c r="M6526" s="25">
        <f>VLOOKUP(K6526,Table!$A$2:$C$121,2,0)</f>
        <v>14</v>
      </c>
      <c r="N6526" s="26">
        <f>VLOOKUP(K6526,Table!$A$2:$C$121,3,0)</f>
        <v>4</v>
      </c>
      <c r="O6526" s="13" t="str">
        <f>VLOOKUP(A6526,Table!$U$1:$V$230,2,0)</f>
        <v>Hexagonal</v>
      </c>
      <c r="P6526" s="1"/>
    </row>
    <row r="6527" spans="1:16">
      <c r="A6527" s="12">
        <v>193</v>
      </c>
      <c r="B6527" s="12">
        <v>53042</v>
      </c>
      <c r="C6527" s="12" t="s">
        <v>7271</v>
      </c>
      <c r="D6527" s="12" t="s">
        <v>7297</v>
      </c>
      <c r="E6527" s="17" t="s">
        <v>11962</v>
      </c>
      <c r="F6527" s="25" t="str">
        <f>LEFT(E6527,MIN(FIND({0,1,2,3,4,5,6,7,8,9},ASC(E6527)&amp;1234567890))-1)</f>
        <v>Hf</v>
      </c>
      <c r="G6527" s="25">
        <f t="shared" si="202"/>
        <v>5</v>
      </c>
      <c r="H6527" s="25">
        <f>VLOOKUP(F6527,Table!$A$2:$C$121,2,0)</f>
        <v>4</v>
      </c>
      <c r="I6527" s="26">
        <f>VLOOKUP(F6527,Table!$A$2:$C$121,3,0)</f>
        <v>6</v>
      </c>
      <c r="J6527" s="17" t="s">
        <v>11374</v>
      </c>
      <c r="K6527" s="25" t="str">
        <f>LEFT(J6527,MIN(FIND({0,1,2,3,4,5,6,7,8,9},ASC(J6527)&amp;1234567890))-1)</f>
        <v>Si</v>
      </c>
      <c r="L6527" s="25">
        <f t="shared" si="203"/>
        <v>3</v>
      </c>
      <c r="M6527" s="25">
        <f>VLOOKUP(K6527,Table!$A$2:$C$121,2,0)</f>
        <v>14</v>
      </c>
      <c r="N6527" s="26">
        <f>VLOOKUP(K6527,Table!$A$2:$C$121,3,0)</f>
        <v>3</v>
      </c>
      <c r="O6527" s="13" t="str">
        <f>VLOOKUP(A6527,Table!$U$1:$V$230,2,0)</f>
        <v>Hexagonal</v>
      </c>
      <c r="P6527" s="1"/>
    </row>
    <row r="6528" spans="1:16">
      <c r="A6528" s="12">
        <v>193</v>
      </c>
      <c r="B6528" s="12">
        <v>51371</v>
      </c>
      <c r="C6528" s="12" t="s">
        <v>7271</v>
      </c>
      <c r="D6528" s="12" t="s">
        <v>7298</v>
      </c>
      <c r="E6528" s="17" t="s">
        <v>12686</v>
      </c>
      <c r="F6528" s="25" t="str">
        <f>LEFT(E6528,MIN(FIND({0,1,2,3,4,5,6,7,8,9},ASC(E6528)&amp;1234567890))-1)</f>
        <v>Np</v>
      </c>
      <c r="G6528" s="25">
        <f t="shared" si="202"/>
        <v>5</v>
      </c>
      <c r="H6528" s="25">
        <f>VLOOKUP(F6528,Table!$A$2:$C$121,2,0)</f>
        <v>3</v>
      </c>
      <c r="I6528" s="26">
        <f>VLOOKUP(F6528,Table!$A$2:$C$121,3,0)</f>
        <v>7</v>
      </c>
      <c r="J6528" s="17" t="s">
        <v>11370</v>
      </c>
      <c r="K6528" s="25" t="str">
        <f>LEFT(J6528,MIN(FIND({0,1,2,3,4,5,6,7,8,9},ASC(J6528)&amp;1234567890))-1)</f>
        <v>Ge</v>
      </c>
      <c r="L6528" s="25">
        <f t="shared" si="203"/>
        <v>4</v>
      </c>
      <c r="M6528" s="25">
        <f>VLOOKUP(K6528,Table!$A$2:$C$121,2,0)</f>
        <v>14</v>
      </c>
      <c r="N6528" s="26">
        <f>VLOOKUP(K6528,Table!$A$2:$C$121,3,0)</f>
        <v>4</v>
      </c>
      <c r="O6528" s="13" t="str">
        <f>VLOOKUP(A6528,Table!$U$1:$V$230,2,0)</f>
        <v>Hexagonal</v>
      </c>
      <c r="P6528" s="1"/>
    </row>
    <row r="6529" spans="1:16">
      <c r="A6529" s="12">
        <v>193</v>
      </c>
      <c r="B6529" s="12">
        <v>91481</v>
      </c>
      <c r="C6529" s="12" t="s">
        <v>7271</v>
      </c>
      <c r="D6529" s="12" t="s">
        <v>7299</v>
      </c>
      <c r="E6529" s="17" t="s">
        <v>594</v>
      </c>
      <c r="F6529" s="25" t="str">
        <f>LEFT(E6529,MIN(FIND({0,1,2,3,4,5,6,7,8,9},ASC(E6529)&amp;1234567890))-1)</f>
        <v>Ge</v>
      </c>
      <c r="G6529" s="25">
        <f t="shared" si="202"/>
        <v>3</v>
      </c>
      <c r="H6529" s="25">
        <f>VLOOKUP(F6529,Table!$A$2:$C$121,2,0)</f>
        <v>14</v>
      </c>
      <c r="I6529" s="26">
        <f>VLOOKUP(F6529,Table!$A$2:$C$121,3,0)</f>
        <v>4</v>
      </c>
      <c r="J6529" s="17" t="s">
        <v>11782</v>
      </c>
      <c r="K6529" s="25" t="str">
        <f>LEFT(J6529,MIN(FIND({0,1,2,3,4,5,6,7,8,9},ASC(J6529)&amp;1234567890))-1)</f>
        <v>Nd</v>
      </c>
      <c r="L6529" s="25">
        <f t="shared" si="203"/>
        <v>5</v>
      </c>
      <c r="M6529" s="25">
        <f>VLOOKUP(K6529,Table!$A$2:$C$121,2,0)</f>
        <v>3</v>
      </c>
      <c r="N6529" s="26">
        <f>VLOOKUP(K6529,Table!$A$2:$C$121,3,0)</f>
        <v>6</v>
      </c>
      <c r="O6529" s="13" t="str">
        <f>VLOOKUP(A6529,Table!$U$1:$V$230,2,0)</f>
        <v>Hexagonal</v>
      </c>
      <c r="P6529" s="1"/>
    </row>
    <row r="6530" spans="1:16">
      <c r="A6530" s="12">
        <v>193</v>
      </c>
      <c r="B6530" s="12">
        <v>52314</v>
      </c>
      <c r="C6530" s="12" t="s">
        <v>7271</v>
      </c>
      <c r="D6530" s="12" t="s">
        <v>7300</v>
      </c>
      <c r="E6530" s="17" t="s">
        <v>11516</v>
      </c>
      <c r="F6530" s="25" t="str">
        <f>LEFT(E6530,MIN(FIND({0,1,2,3,4,5,6,7,8,9},ASC(E6530)&amp;1234567890))-1)</f>
        <v>Tb</v>
      </c>
      <c r="G6530" s="25">
        <f t="shared" ref="G6530:G6593" si="204">IF(SUBSTITUTE(E6530,F6530,"")="",1,SUBSTITUTE(E6530,F6530,""))*1</f>
        <v>5</v>
      </c>
      <c r="H6530" s="25">
        <f>VLOOKUP(F6530,Table!$A$2:$C$121,2,0)</f>
        <v>3</v>
      </c>
      <c r="I6530" s="26">
        <f>VLOOKUP(F6530,Table!$A$2:$C$121,3,0)</f>
        <v>6</v>
      </c>
      <c r="J6530" s="17" t="s">
        <v>11357</v>
      </c>
      <c r="K6530" s="25" t="str">
        <f>LEFT(J6530,MIN(FIND({0,1,2,3,4,5,6,7,8,9},ASC(J6530)&amp;1234567890))-1)</f>
        <v>Sb</v>
      </c>
      <c r="L6530" s="25">
        <f t="shared" ref="L6530:L6593" si="205">IF(SUBSTITUTE(J6530,K6530,"")="",1,SUBSTITUTE(J6530,K6530,""))*1</f>
        <v>3</v>
      </c>
      <c r="M6530" s="25">
        <f>VLOOKUP(K6530,Table!$A$2:$C$121,2,0)</f>
        <v>15</v>
      </c>
      <c r="N6530" s="26">
        <f>VLOOKUP(K6530,Table!$A$2:$C$121,3,0)</f>
        <v>5</v>
      </c>
      <c r="O6530" s="13" t="str">
        <f>VLOOKUP(A6530,Table!$U$1:$V$230,2,0)</f>
        <v>Hexagonal</v>
      </c>
      <c r="P6530" s="1"/>
    </row>
    <row r="6531" spans="1:16">
      <c r="A6531" s="12">
        <v>193</v>
      </c>
      <c r="B6531" s="12">
        <v>52406</v>
      </c>
      <c r="C6531" s="12" t="s">
        <v>7271</v>
      </c>
      <c r="D6531" s="12" t="s">
        <v>7301</v>
      </c>
      <c r="E6531" s="17" t="s">
        <v>11553</v>
      </c>
      <c r="F6531" s="25" t="str">
        <f>LEFT(E6531,MIN(FIND({0,1,2,3,4,5,6,7,8,9},ASC(E6531)&amp;1234567890))-1)</f>
        <v>Zr</v>
      </c>
      <c r="G6531" s="25">
        <f t="shared" si="204"/>
        <v>5</v>
      </c>
      <c r="H6531" s="25">
        <f>VLOOKUP(F6531,Table!$A$2:$C$121,2,0)</f>
        <v>4</v>
      </c>
      <c r="I6531" s="26">
        <f>VLOOKUP(F6531,Table!$A$2:$C$121,3,0)</f>
        <v>5</v>
      </c>
      <c r="J6531" s="17" t="s">
        <v>13365</v>
      </c>
      <c r="K6531" s="25" t="str">
        <f>LEFT(J6531,MIN(FIND({0,1,2,3,4,5,6,7,8,9},ASC(J6531)&amp;1234567890))-1)</f>
        <v>Sb</v>
      </c>
      <c r="L6531" s="25">
        <f t="shared" si="205"/>
        <v>3.08</v>
      </c>
      <c r="M6531" s="25">
        <f>VLOOKUP(K6531,Table!$A$2:$C$121,2,0)</f>
        <v>15</v>
      </c>
      <c r="N6531" s="26">
        <f>VLOOKUP(K6531,Table!$A$2:$C$121,3,0)</f>
        <v>5</v>
      </c>
      <c r="O6531" s="13" t="str">
        <f>VLOOKUP(A6531,Table!$U$1:$V$230,2,0)</f>
        <v>Hexagonal</v>
      </c>
      <c r="P6531" s="1"/>
    </row>
    <row r="6532" spans="1:16">
      <c r="A6532" s="12">
        <v>193</v>
      </c>
      <c r="B6532" s="12">
        <v>52407</v>
      </c>
      <c r="C6532" s="12" t="s">
        <v>7271</v>
      </c>
      <c r="D6532" s="12" t="s">
        <v>2529</v>
      </c>
      <c r="E6532" s="17" t="s">
        <v>11553</v>
      </c>
      <c r="F6532" s="25" t="str">
        <f>LEFT(E6532,MIN(FIND({0,1,2,3,4,5,6,7,8,9},ASC(E6532)&amp;1234567890))-1)</f>
        <v>Zr</v>
      </c>
      <c r="G6532" s="25">
        <f t="shared" si="204"/>
        <v>5</v>
      </c>
      <c r="H6532" s="25">
        <f>VLOOKUP(F6532,Table!$A$2:$C$121,2,0)</f>
        <v>4</v>
      </c>
      <c r="I6532" s="26">
        <f>VLOOKUP(F6532,Table!$A$2:$C$121,3,0)</f>
        <v>5</v>
      </c>
      <c r="J6532" s="17" t="s">
        <v>11357</v>
      </c>
      <c r="K6532" s="25" t="str">
        <f>LEFT(J6532,MIN(FIND({0,1,2,3,4,5,6,7,8,9},ASC(J6532)&amp;1234567890))-1)</f>
        <v>Sb</v>
      </c>
      <c r="L6532" s="25">
        <f t="shared" si="205"/>
        <v>3</v>
      </c>
      <c r="M6532" s="25">
        <f>VLOOKUP(K6532,Table!$A$2:$C$121,2,0)</f>
        <v>15</v>
      </c>
      <c r="N6532" s="26">
        <f>VLOOKUP(K6532,Table!$A$2:$C$121,3,0)</f>
        <v>5</v>
      </c>
      <c r="O6532" s="13" t="str">
        <f>VLOOKUP(A6532,Table!$U$1:$V$230,2,0)</f>
        <v>Hexagonal</v>
      </c>
      <c r="P6532" s="1"/>
    </row>
    <row r="6533" spans="1:16">
      <c r="A6533" s="12">
        <v>193</v>
      </c>
      <c r="B6533" s="12">
        <v>52465</v>
      </c>
      <c r="C6533" s="12" t="s">
        <v>7271</v>
      </c>
      <c r="D6533" s="12" t="s">
        <v>7302</v>
      </c>
      <c r="E6533" s="17" t="s">
        <v>11516</v>
      </c>
      <c r="F6533" s="25" t="str">
        <f>LEFT(E6533,MIN(FIND({0,1,2,3,4,5,6,7,8,9},ASC(E6533)&amp;1234567890))-1)</f>
        <v>Tb</v>
      </c>
      <c r="G6533" s="25">
        <f t="shared" si="204"/>
        <v>5</v>
      </c>
      <c r="H6533" s="25">
        <f>VLOOKUP(F6533,Table!$A$2:$C$121,2,0)</f>
        <v>3</v>
      </c>
      <c r="I6533" s="26">
        <f>VLOOKUP(F6533,Table!$A$2:$C$121,3,0)</f>
        <v>6</v>
      </c>
      <c r="J6533" s="17" t="s">
        <v>11374</v>
      </c>
      <c r="K6533" s="25" t="str">
        <f>LEFT(J6533,MIN(FIND({0,1,2,3,4,5,6,7,8,9},ASC(J6533)&amp;1234567890))-1)</f>
        <v>Si</v>
      </c>
      <c r="L6533" s="25">
        <f t="shared" si="205"/>
        <v>3</v>
      </c>
      <c r="M6533" s="25">
        <f>VLOOKUP(K6533,Table!$A$2:$C$121,2,0)</f>
        <v>14</v>
      </c>
      <c r="N6533" s="26">
        <f>VLOOKUP(K6533,Table!$A$2:$C$121,3,0)</f>
        <v>3</v>
      </c>
      <c r="O6533" s="13" t="str">
        <f>VLOOKUP(A6533,Table!$U$1:$V$230,2,0)</f>
        <v>Hexagonal</v>
      </c>
      <c r="P6533" s="1"/>
    </row>
    <row r="6534" spans="1:16">
      <c r="A6534" s="12">
        <v>193</v>
      </c>
      <c r="B6534" s="12">
        <v>77730</v>
      </c>
      <c r="C6534" s="12" t="s">
        <v>7271</v>
      </c>
      <c r="D6534" s="12" t="s">
        <v>7303</v>
      </c>
      <c r="E6534" s="17" t="s">
        <v>11628</v>
      </c>
      <c r="F6534" s="25" t="str">
        <f>LEFT(E6534,MIN(FIND({0,1,2,3,4,5,6,7,8,9},ASC(E6534)&amp;1234567890))-1)</f>
        <v>Ba</v>
      </c>
      <c r="G6534" s="25">
        <f t="shared" si="204"/>
        <v>3</v>
      </c>
      <c r="H6534" s="25">
        <f>VLOOKUP(F6534,Table!$A$2:$C$121,2,0)</f>
        <v>2</v>
      </c>
      <c r="I6534" s="26">
        <f>VLOOKUP(F6534,Table!$A$2:$C$121,3,0)</f>
        <v>6</v>
      </c>
      <c r="J6534" s="17" t="s">
        <v>68</v>
      </c>
      <c r="K6534" s="25" t="str">
        <f>LEFT(J6534,MIN(FIND({0,1,2,3,4,5,6,7,8,9},ASC(J6534)&amp;1234567890))-1)</f>
        <v>N</v>
      </c>
      <c r="L6534" s="25">
        <f t="shared" si="205"/>
        <v>1</v>
      </c>
      <c r="M6534" s="25">
        <f>VLOOKUP(K6534,Table!$A$2:$C$121,2,0)</f>
        <v>15</v>
      </c>
      <c r="N6534" s="26">
        <f>VLOOKUP(K6534,Table!$A$2:$C$121,3,0)</f>
        <v>2</v>
      </c>
      <c r="O6534" s="13" t="str">
        <f>VLOOKUP(A6534,Table!$U$1:$V$230,2,0)</f>
        <v>Hexagonal</v>
      </c>
      <c r="P6534" s="1"/>
    </row>
    <row r="6535" spans="1:16">
      <c r="A6535" s="12">
        <v>193</v>
      </c>
      <c r="B6535" s="12">
        <v>53724</v>
      </c>
      <c r="C6535" s="12" t="s">
        <v>7271</v>
      </c>
      <c r="D6535" s="12" t="s">
        <v>7304</v>
      </c>
      <c r="E6535" s="17" t="s">
        <v>11782</v>
      </c>
      <c r="F6535" s="25" t="str">
        <f>LEFT(E6535,MIN(FIND({0,1,2,3,4,5,6,7,8,9},ASC(E6535)&amp;1234567890))-1)</f>
        <v>Nd</v>
      </c>
      <c r="G6535" s="25">
        <f t="shared" si="204"/>
        <v>5</v>
      </c>
      <c r="H6535" s="25">
        <f>VLOOKUP(F6535,Table!$A$2:$C$121,2,0)</f>
        <v>3</v>
      </c>
      <c r="I6535" s="26">
        <f>VLOOKUP(F6535,Table!$A$2:$C$121,3,0)</f>
        <v>6</v>
      </c>
      <c r="J6535" s="17" t="s">
        <v>594</v>
      </c>
      <c r="K6535" s="25" t="str">
        <f>LEFT(J6535,MIN(FIND({0,1,2,3,4,5,6,7,8,9},ASC(J6535)&amp;1234567890))-1)</f>
        <v>Ge</v>
      </c>
      <c r="L6535" s="25">
        <f t="shared" si="205"/>
        <v>3</v>
      </c>
      <c r="M6535" s="25">
        <f>VLOOKUP(K6535,Table!$A$2:$C$121,2,0)</f>
        <v>14</v>
      </c>
      <c r="N6535" s="26">
        <f>VLOOKUP(K6535,Table!$A$2:$C$121,3,0)</f>
        <v>4</v>
      </c>
      <c r="O6535" s="13" t="str">
        <f>VLOOKUP(A6535,Table!$U$1:$V$230,2,0)</f>
        <v>Hexagonal</v>
      </c>
      <c r="P6535" s="1"/>
    </row>
    <row r="6536" spans="1:16">
      <c r="A6536" s="12">
        <v>193</v>
      </c>
      <c r="B6536" s="12">
        <v>53905</v>
      </c>
      <c r="C6536" s="12" t="s">
        <v>7271</v>
      </c>
      <c r="D6536" s="12" t="s">
        <v>7305</v>
      </c>
      <c r="E6536" s="17" t="s">
        <v>11514</v>
      </c>
      <c r="F6536" s="25" t="str">
        <f>LEFT(E6536,MIN(FIND({0,1,2,3,4,5,6,7,8,9},ASC(E6536)&amp;1234567890))-1)</f>
        <v>Sc</v>
      </c>
      <c r="G6536" s="25">
        <f t="shared" si="204"/>
        <v>5</v>
      </c>
      <c r="H6536" s="25">
        <f>VLOOKUP(F6536,Table!$A$2:$C$121,2,0)</f>
        <v>3</v>
      </c>
      <c r="I6536" s="26">
        <f>VLOOKUP(F6536,Table!$A$2:$C$121,3,0)</f>
        <v>4</v>
      </c>
      <c r="J6536" s="17" t="s">
        <v>594</v>
      </c>
      <c r="K6536" s="25" t="str">
        <f>LEFT(J6536,MIN(FIND({0,1,2,3,4,5,6,7,8,9},ASC(J6536)&amp;1234567890))-1)</f>
        <v>Ge</v>
      </c>
      <c r="L6536" s="25">
        <f t="shared" si="205"/>
        <v>3</v>
      </c>
      <c r="M6536" s="25">
        <f>VLOOKUP(K6536,Table!$A$2:$C$121,2,0)</f>
        <v>14</v>
      </c>
      <c r="N6536" s="26">
        <f>VLOOKUP(K6536,Table!$A$2:$C$121,3,0)</f>
        <v>4</v>
      </c>
      <c r="O6536" s="13" t="str">
        <f>VLOOKUP(A6536,Table!$U$1:$V$230,2,0)</f>
        <v>Hexagonal</v>
      </c>
      <c r="P6536" s="1"/>
    </row>
    <row r="6537" spans="1:16">
      <c r="A6537" s="12">
        <v>193</v>
      </c>
      <c r="B6537" s="12">
        <v>56028</v>
      </c>
      <c r="C6537" s="12" t="s">
        <v>7271</v>
      </c>
      <c r="D6537" s="12" t="s">
        <v>5182</v>
      </c>
      <c r="E6537" s="17" t="s">
        <v>11955</v>
      </c>
      <c r="F6537" s="25" t="str">
        <f>LEFT(E6537,MIN(FIND({0,1,2,3,4,5,6,7,8,9},ASC(E6537)&amp;1234567890))-1)</f>
        <v>Ta</v>
      </c>
      <c r="G6537" s="25">
        <f t="shared" si="204"/>
        <v>5</v>
      </c>
      <c r="H6537" s="25">
        <f>VLOOKUP(F6537,Table!$A$2:$C$121,2,0)</f>
        <v>5</v>
      </c>
      <c r="I6537" s="26">
        <f>VLOOKUP(F6537,Table!$A$2:$C$121,3,0)</f>
        <v>6</v>
      </c>
      <c r="J6537" s="17" t="s">
        <v>594</v>
      </c>
      <c r="K6537" s="25" t="str">
        <f>LEFT(J6537,MIN(FIND({0,1,2,3,4,5,6,7,8,9},ASC(J6537)&amp;1234567890))-1)</f>
        <v>Ge</v>
      </c>
      <c r="L6537" s="25">
        <f t="shared" si="205"/>
        <v>3</v>
      </c>
      <c r="M6537" s="25">
        <f>VLOOKUP(K6537,Table!$A$2:$C$121,2,0)</f>
        <v>14</v>
      </c>
      <c r="N6537" s="26">
        <f>VLOOKUP(K6537,Table!$A$2:$C$121,3,0)</f>
        <v>4</v>
      </c>
      <c r="O6537" s="13" t="str">
        <f>VLOOKUP(A6537,Table!$U$1:$V$230,2,0)</f>
        <v>Hexagonal</v>
      </c>
      <c r="P6537" s="1"/>
    </row>
    <row r="6538" spans="1:16">
      <c r="A6538" s="12">
        <v>193</v>
      </c>
      <c r="B6538" s="12">
        <v>56034</v>
      </c>
      <c r="C6538" s="12" t="s">
        <v>7271</v>
      </c>
      <c r="D6538" s="12" t="s">
        <v>7306</v>
      </c>
      <c r="E6538" s="17" t="s">
        <v>11516</v>
      </c>
      <c r="F6538" s="25" t="str">
        <f>LEFT(E6538,MIN(FIND({0,1,2,3,4,5,6,7,8,9},ASC(E6538)&amp;1234567890))-1)</f>
        <v>Tb</v>
      </c>
      <c r="G6538" s="25">
        <f t="shared" si="204"/>
        <v>5</v>
      </c>
      <c r="H6538" s="25">
        <f>VLOOKUP(F6538,Table!$A$2:$C$121,2,0)</f>
        <v>3</v>
      </c>
      <c r="I6538" s="26">
        <f>VLOOKUP(F6538,Table!$A$2:$C$121,3,0)</f>
        <v>6</v>
      </c>
      <c r="J6538" s="17" t="s">
        <v>594</v>
      </c>
      <c r="K6538" s="25" t="str">
        <f>LEFT(J6538,MIN(FIND({0,1,2,3,4,5,6,7,8,9},ASC(J6538)&amp;1234567890))-1)</f>
        <v>Ge</v>
      </c>
      <c r="L6538" s="25">
        <f t="shared" si="205"/>
        <v>3</v>
      </c>
      <c r="M6538" s="25">
        <f>VLOOKUP(K6538,Table!$A$2:$C$121,2,0)</f>
        <v>14</v>
      </c>
      <c r="N6538" s="26">
        <f>VLOOKUP(K6538,Table!$A$2:$C$121,3,0)</f>
        <v>4</v>
      </c>
      <c r="O6538" s="13" t="str">
        <f>VLOOKUP(A6538,Table!$U$1:$V$230,2,0)</f>
        <v>Hexagonal</v>
      </c>
      <c r="P6538" s="1"/>
    </row>
    <row r="6539" spans="1:16">
      <c r="A6539" s="12">
        <v>193</v>
      </c>
      <c r="B6539" s="12">
        <v>56051</v>
      </c>
      <c r="C6539" s="12" t="s">
        <v>7271</v>
      </c>
      <c r="D6539" s="12" t="s">
        <v>7307</v>
      </c>
      <c r="E6539" s="17" t="s">
        <v>13364</v>
      </c>
      <c r="F6539" s="25" t="str">
        <f>LEFT(E6539,MIN(FIND({0,1,2,3,4,5,6,7,8,9},ASC(E6539)&amp;1234567890))-1)</f>
        <v>U</v>
      </c>
      <c r="G6539" s="25">
        <f t="shared" si="204"/>
        <v>5</v>
      </c>
      <c r="H6539" s="25">
        <f>VLOOKUP(F6539,Table!$A$2:$C$121,2,0)</f>
        <v>3</v>
      </c>
      <c r="I6539" s="26">
        <f>VLOOKUP(F6539,Table!$A$2:$C$121,3,0)</f>
        <v>7</v>
      </c>
      <c r="J6539" s="17" t="s">
        <v>594</v>
      </c>
      <c r="K6539" s="25" t="str">
        <f>LEFT(J6539,MIN(FIND({0,1,2,3,4,5,6,7,8,9},ASC(J6539)&amp;1234567890))-1)</f>
        <v>Ge</v>
      </c>
      <c r="L6539" s="25">
        <f t="shared" si="205"/>
        <v>3</v>
      </c>
      <c r="M6539" s="25">
        <f>VLOOKUP(K6539,Table!$A$2:$C$121,2,0)</f>
        <v>14</v>
      </c>
      <c r="N6539" s="26">
        <f>VLOOKUP(K6539,Table!$A$2:$C$121,3,0)</f>
        <v>4</v>
      </c>
      <c r="O6539" s="13" t="str">
        <f>VLOOKUP(A6539,Table!$U$1:$V$230,2,0)</f>
        <v>Hexagonal</v>
      </c>
      <c r="P6539" s="1"/>
    </row>
    <row r="6540" spans="1:16">
      <c r="A6540" s="12">
        <v>193</v>
      </c>
      <c r="B6540" s="12">
        <v>57122</v>
      </c>
      <c r="C6540" s="12" t="s">
        <v>7271</v>
      </c>
      <c r="D6540" s="12" t="s">
        <v>7308</v>
      </c>
      <c r="E6540" s="17" t="s">
        <v>11460</v>
      </c>
      <c r="F6540" s="25" t="str">
        <f>LEFT(E6540,MIN(FIND({0,1,2,3,4,5,6,7,8,9},ASC(E6540)&amp;1234567890))-1)</f>
        <v>Y</v>
      </c>
      <c r="G6540" s="25">
        <f t="shared" si="204"/>
        <v>5</v>
      </c>
      <c r="H6540" s="25">
        <f>VLOOKUP(F6540,Table!$A$2:$C$121,2,0)</f>
        <v>3</v>
      </c>
      <c r="I6540" s="26">
        <f>VLOOKUP(F6540,Table!$A$2:$C$121,3,0)</f>
        <v>5</v>
      </c>
      <c r="J6540" s="17" t="s">
        <v>594</v>
      </c>
      <c r="K6540" s="25" t="str">
        <f>LEFT(J6540,MIN(FIND({0,1,2,3,4,5,6,7,8,9},ASC(J6540)&amp;1234567890))-1)</f>
        <v>Ge</v>
      </c>
      <c r="L6540" s="25">
        <f t="shared" si="205"/>
        <v>3</v>
      </c>
      <c r="M6540" s="25">
        <f>VLOOKUP(K6540,Table!$A$2:$C$121,2,0)</f>
        <v>14</v>
      </c>
      <c r="N6540" s="26">
        <f>VLOOKUP(K6540,Table!$A$2:$C$121,3,0)</f>
        <v>4</v>
      </c>
      <c r="O6540" s="13" t="str">
        <f>VLOOKUP(A6540,Table!$U$1:$V$230,2,0)</f>
        <v>Hexagonal</v>
      </c>
      <c r="P6540" s="1"/>
    </row>
    <row r="6541" spans="1:16">
      <c r="A6541" s="12">
        <v>193</v>
      </c>
      <c r="B6541" s="12">
        <v>402546</v>
      </c>
      <c r="C6541" s="12" t="s">
        <v>7271</v>
      </c>
      <c r="D6541" s="12" t="s">
        <v>7309</v>
      </c>
      <c r="E6541" s="17" t="s">
        <v>11514</v>
      </c>
      <c r="F6541" s="25" t="str">
        <f>LEFT(E6541,MIN(FIND({0,1,2,3,4,5,6,7,8,9},ASC(E6541)&amp;1234567890))-1)</f>
        <v>Sc</v>
      </c>
      <c r="G6541" s="25">
        <f t="shared" si="204"/>
        <v>5</v>
      </c>
      <c r="H6541" s="25">
        <f>VLOOKUP(F6541,Table!$A$2:$C$121,2,0)</f>
        <v>3</v>
      </c>
      <c r="I6541" s="26">
        <f>VLOOKUP(F6541,Table!$A$2:$C$121,3,0)</f>
        <v>4</v>
      </c>
      <c r="J6541" s="17" t="s">
        <v>413</v>
      </c>
      <c r="K6541" s="25" t="str">
        <f>LEFT(J6541,MIN(FIND({0,1,2,3,4,5,6,7,8,9},ASC(J6541)&amp;1234567890))-1)</f>
        <v>Sn</v>
      </c>
      <c r="L6541" s="25">
        <f t="shared" si="205"/>
        <v>3</v>
      </c>
      <c r="M6541" s="25">
        <f>VLOOKUP(K6541,Table!$A$2:$C$121,2,0)</f>
        <v>14</v>
      </c>
      <c r="N6541" s="26">
        <f>VLOOKUP(K6541,Table!$A$2:$C$121,3,0)</f>
        <v>5</v>
      </c>
      <c r="O6541" s="13" t="str">
        <f>VLOOKUP(A6541,Table!$U$1:$V$230,2,0)</f>
        <v>Hexagonal</v>
      </c>
      <c r="P6541" s="1"/>
    </row>
    <row r="6542" spans="1:16">
      <c r="A6542" s="12">
        <v>193</v>
      </c>
      <c r="B6542" s="12">
        <v>58235</v>
      </c>
      <c r="C6542" s="12" t="s">
        <v>7271</v>
      </c>
      <c r="D6542" s="12" t="s">
        <v>5192</v>
      </c>
      <c r="E6542" s="17" t="s">
        <v>445</v>
      </c>
      <c r="F6542" s="25" t="str">
        <f>LEFT(E6542,MIN(FIND({0,1,2,3,4,5,6,7,8,9},ASC(E6542)&amp;1234567890))-1)</f>
        <v>Al</v>
      </c>
      <c r="G6542" s="25">
        <f t="shared" si="204"/>
        <v>3</v>
      </c>
      <c r="H6542" s="25">
        <f>VLOOKUP(F6542,Table!$A$2:$C$121,2,0)</f>
        <v>13</v>
      </c>
      <c r="I6542" s="26">
        <f>VLOOKUP(F6542,Table!$A$2:$C$121,3,0)</f>
        <v>3</v>
      </c>
      <c r="J6542" s="17" t="s">
        <v>11553</v>
      </c>
      <c r="K6542" s="25" t="str">
        <f>LEFT(J6542,MIN(FIND({0,1,2,3,4,5,6,7,8,9},ASC(J6542)&amp;1234567890))-1)</f>
        <v>Zr</v>
      </c>
      <c r="L6542" s="25">
        <f t="shared" si="205"/>
        <v>5</v>
      </c>
      <c r="M6542" s="25">
        <f>VLOOKUP(K6542,Table!$A$2:$C$121,2,0)</f>
        <v>4</v>
      </c>
      <c r="N6542" s="26">
        <f>VLOOKUP(K6542,Table!$A$2:$C$121,3,0)</f>
        <v>5</v>
      </c>
      <c r="O6542" s="13" t="str">
        <f>VLOOKUP(A6542,Table!$U$1:$V$230,2,0)</f>
        <v>Hexagonal</v>
      </c>
      <c r="P6542" s="1"/>
    </row>
    <row r="6543" spans="1:16">
      <c r="A6543" s="12">
        <v>193</v>
      </c>
      <c r="B6543" s="12">
        <v>58475</v>
      </c>
      <c r="C6543" s="12" t="s">
        <v>7271</v>
      </c>
      <c r="D6543" s="12" t="s">
        <v>7310</v>
      </c>
      <c r="E6543" s="17" t="s">
        <v>11762</v>
      </c>
      <c r="F6543" s="25" t="str">
        <f>LEFT(E6543,MIN(FIND({0,1,2,3,4,5,6,7,8,9},ASC(E6543)&amp;1234567890))-1)</f>
        <v>Au</v>
      </c>
      <c r="G6543" s="25">
        <f t="shared" si="204"/>
        <v>6</v>
      </c>
      <c r="H6543" s="25">
        <f>VLOOKUP(F6543,Table!$A$2:$C$121,2,0)</f>
        <v>11</v>
      </c>
      <c r="I6543" s="26">
        <f>VLOOKUP(F6543,Table!$A$2:$C$121,3,0)</f>
        <v>6</v>
      </c>
      <c r="J6543" s="17" t="s">
        <v>12340</v>
      </c>
      <c r="K6543" s="25" t="str">
        <f>LEFT(J6543,MIN(FIND({0,1,2,3,4,5,6,7,8,9},ASC(J6543)&amp;1234567890))-1)</f>
        <v>Hg</v>
      </c>
      <c r="L6543" s="25">
        <f t="shared" si="205"/>
        <v>5</v>
      </c>
      <c r="M6543" s="25">
        <f>VLOOKUP(K6543,Table!$A$2:$C$121,2,0)</f>
        <v>12</v>
      </c>
      <c r="N6543" s="26">
        <f>VLOOKUP(K6543,Table!$A$2:$C$121,3,0)</f>
        <v>6</v>
      </c>
      <c r="O6543" s="13" t="str">
        <f>VLOOKUP(A6543,Table!$U$1:$V$230,2,0)</f>
        <v>Hexagonal</v>
      </c>
      <c r="P6543" s="1"/>
    </row>
    <row r="6544" spans="1:16">
      <c r="A6544" s="12">
        <v>193</v>
      </c>
      <c r="B6544" s="12">
        <v>58544</v>
      </c>
      <c r="C6544" s="12" t="s">
        <v>7271</v>
      </c>
      <c r="D6544" s="12" t="s">
        <v>7311</v>
      </c>
      <c r="E6544" s="17" t="s">
        <v>13366</v>
      </c>
      <c r="F6544" s="25" t="str">
        <f>LEFT(E6544,MIN(FIND({0,1,2,3,4,5,6,7,8,9},ASC(E6544)&amp;1234567890))-1)</f>
        <v>Au</v>
      </c>
      <c r="G6544" s="25">
        <f t="shared" si="204"/>
        <v>41</v>
      </c>
      <c r="H6544" s="25">
        <f>VLOOKUP(F6544,Table!$A$2:$C$121,2,0)</f>
        <v>11</v>
      </c>
      <c r="I6544" s="26">
        <f>VLOOKUP(F6544,Table!$A$2:$C$121,3,0)</f>
        <v>6</v>
      </c>
      <c r="J6544" s="17" t="s">
        <v>13065</v>
      </c>
      <c r="K6544" s="25" t="str">
        <f>LEFT(J6544,MIN(FIND({0,1,2,3,4,5,6,7,8,9},ASC(J6544)&amp;1234567890))-1)</f>
        <v>Mg</v>
      </c>
      <c r="L6544" s="25">
        <f t="shared" si="205"/>
        <v>13</v>
      </c>
      <c r="M6544" s="25">
        <f>VLOOKUP(K6544,Table!$A$2:$C$121,2,0)</f>
        <v>2</v>
      </c>
      <c r="N6544" s="26">
        <f>VLOOKUP(K6544,Table!$A$2:$C$121,3,0)</f>
        <v>3</v>
      </c>
      <c r="O6544" s="13" t="str">
        <f>VLOOKUP(A6544,Table!$U$1:$V$230,2,0)</f>
        <v>Hexagonal</v>
      </c>
      <c r="P6544" s="1"/>
    </row>
    <row r="6545" spans="1:16">
      <c r="A6545" s="12">
        <v>193</v>
      </c>
      <c r="B6545" s="12">
        <v>58784</v>
      </c>
      <c r="C6545" s="12" t="s">
        <v>7271</v>
      </c>
      <c r="D6545" s="12" t="s">
        <v>7312</v>
      </c>
      <c r="E6545" s="17" t="s">
        <v>11840</v>
      </c>
      <c r="F6545" s="25" t="str">
        <f>LEFT(E6545,MIN(FIND({0,1,2,3,4,5,6,7,8,9},ASC(E6545)&amp;1234567890))-1)</f>
        <v>Bi</v>
      </c>
      <c r="G6545" s="25">
        <f t="shared" si="204"/>
        <v>3</v>
      </c>
      <c r="H6545" s="25">
        <f>VLOOKUP(F6545,Table!$A$2:$C$121,2,0)</f>
        <v>15</v>
      </c>
      <c r="I6545" s="26">
        <f>VLOOKUP(F6545,Table!$A$2:$C$121,3,0)</f>
        <v>6</v>
      </c>
      <c r="J6545" s="17" t="s">
        <v>11518</v>
      </c>
      <c r="K6545" s="25" t="str">
        <f>LEFT(J6545,MIN(FIND({0,1,2,3,4,5,6,7,8,9},ASC(J6545)&amp;1234567890))-1)</f>
        <v>Gd</v>
      </c>
      <c r="L6545" s="25">
        <f t="shared" si="205"/>
        <v>5</v>
      </c>
      <c r="M6545" s="25">
        <f>VLOOKUP(K6545,Table!$A$2:$C$121,2,0)</f>
        <v>3</v>
      </c>
      <c r="N6545" s="26">
        <f>VLOOKUP(K6545,Table!$A$2:$C$121,3,0)</f>
        <v>6</v>
      </c>
      <c r="O6545" s="13" t="str">
        <f>VLOOKUP(A6545,Table!$U$1:$V$230,2,0)</f>
        <v>Hexagonal</v>
      </c>
      <c r="P6545" s="1"/>
    </row>
    <row r="6546" spans="1:16">
      <c r="A6546" s="12">
        <v>193</v>
      </c>
      <c r="B6546" s="12">
        <v>44504</v>
      </c>
      <c r="C6546" s="12" t="s">
        <v>7271</v>
      </c>
      <c r="D6546" s="12" t="s">
        <v>5305</v>
      </c>
      <c r="E6546" s="17" t="s">
        <v>417</v>
      </c>
      <c r="F6546" s="25" t="str">
        <f>LEFT(E6546,MIN(FIND({0,1,2,3,4,5,6,7,8,9},ASC(E6546)&amp;1234567890))-1)</f>
        <v>V</v>
      </c>
      <c r="G6546" s="25">
        <f t="shared" si="204"/>
        <v>5</v>
      </c>
      <c r="H6546" s="25">
        <f>VLOOKUP(F6546,Table!$A$2:$C$121,2,0)</f>
        <v>5</v>
      </c>
      <c r="I6546" s="26">
        <f>VLOOKUP(F6546,Table!$A$2:$C$121,3,0)</f>
        <v>4</v>
      </c>
      <c r="J6546" s="17" t="s">
        <v>594</v>
      </c>
      <c r="K6546" s="25" t="str">
        <f>LEFT(J6546,MIN(FIND({0,1,2,3,4,5,6,7,8,9},ASC(J6546)&amp;1234567890))-1)</f>
        <v>Ge</v>
      </c>
      <c r="L6546" s="25">
        <f t="shared" si="205"/>
        <v>3</v>
      </c>
      <c r="M6546" s="25">
        <f>VLOOKUP(K6546,Table!$A$2:$C$121,2,0)</f>
        <v>14</v>
      </c>
      <c r="N6546" s="26">
        <f>VLOOKUP(K6546,Table!$A$2:$C$121,3,0)</f>
        <v>4</v>
      </c>
      <c r="O6546" s="13" t="str">
        <f>VLOOKUP(A6546,Table!$U$1:$V$230,2,0)</f>
        <v>Hexagonal</v>
      </c>
      <c r="P6546" s="1"/>
    </row>
    <row r="6547" spans="1:16">
      <c r="A6547" s="12">
        <v>193</v>
      </c>
      <c r="B6547" s="12">
        <v>103233</v>
      </c>
      <c r="C6547" s="12" t="s">
        <v>7271</v>
      </c>
      <c r="D6547" s="12" t="s">
        <v>7313</v>
      </c>
      <c r="E6547" s="17" t="s">
        <v>11543</v>
      </c>
      <c r="F6547" s="25" t="str">
        <f>LEFT(E6547,MIN(FIND({0,1,2,3,4,5,6,7,8,9},ASC(E6547)&amp;1234567890))-1)</f>
        <v>Er</v>
      </c>
      <c r="G6547" s="25">
        <f t="shared" si="204"/>
        <v>5</v>
      </c>
      <c r="H6547" s="25">
        <f>VLOOKUP(F6547,Table!$A$2:$C$121,2,0)</f>
        <v>3</v>
      </c>
      <c r="I6547" s="26">
        <f>VLOOKUP(F6547,Table!$A$2:$C$121,3,0)</f>
        <v>6</v>
      </c>
      <c r="J6547" s="17" t="s">
        <v>11560</v>
      </c>
      <c r="K6547" s="25" t="str">
        <f>LEFT(J6547,MIN(FIND({0,1,2,3,4,5,6,7,8,9},ASC(J6547)&amp;1234567890))-1)</f>
        <v>Ga</v>
      </c>
      <c r="L6547" s="25">
        <f t="shared" si="205"/>
        <v>3</v>
      </c>
      <c r="M6547" s="25">
        <f>VLOOKUP(K6547,Table!$A$2:$C$121,2,0)</f>
        <v>13</v>
      </c>
      <c r="N6547" s="26">
        <f>VLOOKUP(K6547,Table!$A$2:$C$121,3,0)</f>
        <v>4</v>
      </c>
      <c r="O6547" s="13" t="str">
        <f>VLOOKUP(A6547,Table!$U$1:$V$230,2,0)</f>
        <v>Hexagonal</v>
      </c>
      <c r="P6547" s="1"/>
    </row>
    <row r="6548" spans="1:16">
      <c r="A6548" s="12">
        <v>193</v>
      </c>
      <c r="B6548" s="12">
        <v>103300</v>
      </c>
      <c r="C6548" s="12" t="s">
        <v>7271</v>
      </c>
      <c r="D6548" s="12" t="s">
        <v>7314</v>
      </c>
      <c r="E6548" s="17" t="s">
        <v>11543</v>
      </c>
      <c r="F6548" s="25" t="str">
        <f>LEFT(E6548,MIN(FIND({0,1,2,3,4,5,6,7,8,9},ASC(E6548)&amp;1234567890))-1)</f>
        <v>Er</v>
      </c>
      <c r="G6548" s="25">
        <f t="shared" si="204"/>
        <v>5</v>
      </c>
      <c r="H6548" s="25">
        <f>VLOOKUP(F6548,Table!$A$2:$C$121,2,0)</f>
        <v>3</v>
      </c>
      <c r="I6548" s="26">
        <f>VLOOKUP(F6548,Table!$A$2:$C$121,3,0)</f>
        <v>6</v>
      </c>
      <c r="J6548" s="17" t="s">
        <v>424</v>
      </c>
      <c r="K6548" s="25" t="str">
        <f>LEFT(J6548,MIN(FIND({0,1,2,3,4,5,6,7,8,9},ASC(J6548)&amp;1234567890))-1)</f>
        <v>Rh</v>
      </c>
      <c r="L6548" s="25">
        <f t="shared" si="205"/>
        <v>3</v>
      </c>
      <c r="M6548" s="25">
        <f>VLOOKUP(K6548,Table!$A$2:$C$121,2,0)</f>
        <v>9</v>
      </c>
      <c r="N6548" s="26">
        <f>VLOOKUP(K6548,Table!$A$2:$C$121,3,0)</f>
        <v>5</v>
      </c>
      <c r="O6548" s="13" t="str">
        <f>VLOOKUP(A6548,Table!$U$1:$V$230,2,0)</f>
        <v>Hexagonal</v>
      </c>
      <c r="P6548" s="1"/>
    </row>
    <row r="6549" spans="1:16">
      <c r="A6549" s="12">
        <v>193</v>
      </c>
      <c r="B6549" s="12">
        <v>103342</v>
      </c>
      <c r="C6549" s="12" t="s">
        <v>7271</v>
      </c>
      <c r="D6549" s="12" t="s">
        <v>7315</v>
      </c>
      <c r="E6549" s="17" t="s">
        <v>11345</v>
      </c>
      <c r="F6549" s="25" t="str">
        <f>LEFT(E6549,MIN(FIND({0,1,2,3,4,5,6,7,8,9},ASC(E6549)&amp;1234567890))-1)</f>
        <v>Dy</v>
      </c>
      <c r="G6549" s="25">
        <f t="shared" si="204"/>
        <v>5</v>
      </c>
      <c r="H6549" s="25">
        <f>VLOOKUP(F6549,Table!$A$2:$C$121,2,0)</f>
        <v>3</v>
      </c>
      <c r="I6549" s="26">
        <f>VLOOKUP(F6549,Table!$A$2:$C$121,3,0)</f>
        <v>6</v>
      </c>
      <c r="J6549" s="17" t="s">
        <v>597</v>
      </c>
      <c r="K6549" s="25" t="str">
        <f>LEFT(J6549,MIN(FIND({0,1,2,3,4,5,6,7,8,9},ASC(J6549)&amp;1234567890))-1)</f>
        <v>Pb</v>
      </c>
      <c r="L6549" s="25">
        <f t="shared" si="205"/>
        <v>3</v>
      </c>
      <c r="M6549" s="25">
        <f>VLOOKUP(K6549,Table!$A$2:$C$121,2,0)</f>
        <v>14</v>
      </c>
      <c r="N6549" s="26">
        <f>VLOOKUP(K6549,Table!$A$2:$C$121,3,0)</f>
        <v>6</v>
      </c>
      <c r="O6549" s="13" t="str">
        <f>VLOOKUP(A6549,Table!$U$1:$V$230,2,0)</f>
        <v>Hexagonal</v>
      </c>
      <c r="P6549" s="1"/>
    </row>
    <row r="6550" spans="1:16">
      <c r="A6550" s="12">
        <v>193</v>
      </c>
      <c r="B6550" s="12">
        <v>103371</v>
      </c>
      <c r="C6550" s="12" t="s">
        <v>7271</v>
      </c>
      <c r="D6550" s="12" t="s">
        <v>7316</v>
      </c>
      <c r="E6550" s="17" t="s">
        <v>11345</v>
      </c>
      <c r="F6550" s="25" t="str">
        <f>LEFT(E6550,MIN(FIND({0,1,2,3,4,5,6,7,8,9},ASC(E6550)&amp;1234567890))-1)</f>
        <v>Dy</v>
      </c>
      <c r="G6550" s="25">
        <f t="shared" si="204"/>
        <v>5</v>
      </c>
      <c r="H6550" s="25">
        <f>VLOOKUP(F6550,Table!$A$2:$C$121,2,0)</f>
        <v>3</v>
      </c>
      <c r="I6550" s="26">
        <f>VLOOKUP(F6550,Table!$A$2:$C$121,3,0)</f>
        <v>6</v>
      </c>
      <c r="J6550" s="17" t="s">
        <v>413</v>
      </c>
      <c r="K6550" s="25" t="str">
        <f>LEFT(J6550,MIN(FIND({0,1,2,3,4,5,6,7,8,9},ASC(J6550)&amp;1234567890))-1)</f>
        <v>Sn</v>
      </c>
      <c r="L6550" s="25">
        <f t="shared" si="205"/>
        <v>3</v>
      </c>
      <c r="M6550" s="25">
        <f>VLOOKUP(K6550,Table!$A$2:$C$121,2,0)</f>
        <v>14</v>
      </c>
      <c r="N6550" s="26">
        <f>VLOOKUP(K6550,Table!$A$2:$C$121,3,0)</f>
        <v>5</v>
      </c>
      <c r="O6550" s="13" t="str">
        <f>VLOOKUP(A6550,Table!$U$1:$V$230,2,0)</f>
        <v>Hexagonal</v>
      </c>
      <c r="P6550" s="1"/>
    </row>
    <row r="6551" spans="1:16">
      <c r="A6551" s="12">
        <v>193</v>
      </c>
      <c r="B6551" s="12">
        <v>103730</v>
      </c>
      <c r="C6551" s="12" t="s">
        <v>7271</v>
      </c>
      <c r="D6551" s="12" t="s">
        <v>7317</v>
      </c>
      <c r="E6551" s="17" t="s">
        <v>11560</v>
      </c>
      <c r="F6551" s="25" t="str">
        <f>LEFT(E6551,MIN(FIND({0,1,2,3,4,5,6,7,8,9},ASC(E6551)&amp;1234567890))-1)</f>
        <v>Ga</v>
      </c>
      <c r="G6551" s="25">
        <f t="shared" si="204"/>
        <v>3</v>
      </c>
      <c r="H6551" s="25">
        <f>VLOOKUP(F6551,Table!$A$2:$C$121,2,0)</f>
        <v>13</v>
      </c>
      <c r="I6551" s="26">
        <f>VLOOKUP(F6551,Table!$A$2:$C$121,3,0)</f>
        <v>4</v>
      </c>
      <c r="J6551" s="17" t="s">
        <v>11962</v>
      </c>
      <c r="K6551" s="25" t="str">
        <f>LEFT(J6551,MIN(FIND({0,1,2,3,4,5,6,7,8,9},ASC(J6551)&amp;1234567890))-1)</f>
        <v>Hf</v>
      </c>
      <c r="L6551" s="25">
        <f t="shared" si="205"/>
        <v>5</v>
      </c>
      <c r="M6551" s="25">
        <f>VLOOKUP(K6551,Table!$A$2:$C$121,2,0)</f>
        <v>4</v>
      </c>
      <c r="N6551" s="26">
        <f>VLOOKUP(K6551,Table!$A$2:$C$121,3,0)</f>
        <v>6</v>
      </c>
      <c r="O6551" s="13" t="str">
        <f>VLOOKUP(A6551,Table!$U$1:$V$230,2,0)</f>
        <v>Hexagonal</v>
      </c>
      <c r="P6551" s="1"/>
    </row>
    <row r="6552" spans="1:16">
      <c r="A6552" s="12">
        <v>193</v>
      </c>
      <c r="B6552" s="12">
        <v>103837</v>
      </c>
      <c r="C6552" s="12" t="s">
        <v>7271</v>
      </c>
      <c r="D6552" s="12" t="s">
        <v>7318</v>
      </c>
      <c r="E6552" s="17" t="s">
        <v>11382</v>
      </c>
      <c r="F6552" s="25" t="str">
        <f>LEFT(E6552,MIN(FIND({0,1,2,3,4,5,6,7,8,9},ASC(E6552)&amp;1234567890))-1)</f>
        <v>Ga</v>
      </c>
      <c r="G6552" s="25">
        <f t="shared" si="204"/>
        <v>4</v>
      </c>
      <c r="H6552" s="25">
        <f>VLOOKUP(F6552,Table!$A$2:$C$121,2,0)</f>
        <v>13</v>
      </c>
      <c r="I6552" s="26">
        <f>VLOOKUP(F6552,Table!$A$2:$C$121,3,0)</f>
        <v>4</v>
      </c>
      <c r="J6552" s="17" t="s">
        <v>11941</v>
      </c>
      <c r="K6552" s="25" t="str">
        <f>LEFT(J6552,MIN(FIND({0,1,2,3,4,5,6,7,8,9},ASC(J6552)&amp;1234567890))-1)</f>
        <v>Nb</v>
      </c>
      <c r="L6552" s="25">
        <f t="shared" si="205"/>
        <v>5</v>
      </c>
      <c r="M6552" s="25">
        <f>VLOOKUP(K6552,Table!$A$2:$C$121,2,0)</f>
        <v>5</v>
      </c>
      <c r="N6552" s="26">
        <f>VLOOKUP(K6552,Table!$A$2:$C$121,3,0)</f>
        <v>5</v>
      </c>
      <c r="O6552" s="13" t="str">
        <f>VLOOKUP(A6552,Table!$U$1:$V$230,2,0)</f>
        <v>Hexagonal</v>
      </c>
      <c r="P6552" s="1"/>
    </row>
    <row r="6553" spans="1:16">
      <c r="A6553" s="12">
        <v>193</v>
      </c>
      <c r="B6553" s="12">
        <v>103978</v>
      </c>
      <c r="C6553" s="12" t="s">
        <v>7271</v>
      </c>
      <c r="D6553" s="12" t="s">
        <v>5342</v>
      </c>
      <c r="E6553" s="17" t="s">
        <v>11560</v>
      </c>
      <c r="F6553" s="25" t="str">
        <f>LEFT(E6553,MIN(FIND({0,1,2,3,4,5,6,7,8,9},ASC(E6553)&amp;1234567890))-1)</f>
        <v>Ga</v>
      </c>
      <c r="G6553" s="25">
        <f t="shared" si="204"/>
        <v>3</v>
      </c>
      <c r="H6553" s="25">
        <f>VLOOKUP(F6553,Table!$A$2:$C$121,2,0)</f>
        <v>13</v>
      </c>
      <c r="I6553" s="26">
        <f>VLOOKUP(F6553,Table!$A$2:$C$121,3,0)</f>
        <v>4</v>
      </c>
      <c r="J6553" s="17" t="s">
        <v>11955</v>
      </c>
      <c r="K6553" s="25" t="str">
        <f>LEFT(J6553,MIN(FIND({0,1,2,3,4,5,6,7,8,9},ASC(J6553)&amp;1234567890))-1)</f>
        <v>Ta</v>
      </c>
      <c r="L6553" s="25">
        <f t="shared" si="205"/>
        <v>5</v>
      </c>
      <c r="M6553" s="25">
        <f>VLOOKUP(K6553,Table!$A$2:$C$121,2,0)</f>
        <v>5</v>
      </c>
      <c r="N6553" s="26">
        <f>VLOOKUP(K6553,Table!$A$2:$C$121,3,0)</f>
        <v>6</v>
      </c>
      <c r="O6553" s="13" t="str">
        <f>VLOOKUP(A6553,Table!$U$1:$V$230,2,0)</f>
        <v>Hexagonal</v>
      </c>
      <c r="P6553" s="1"/>
    </row>
    <row r="6554" spans="1:16">
      <c r="A6554" s="12">
        <v>193</v>
      </c>
      <c r="B6554" s="12">
        <v>103996</v>
      </c>
      <c r="C6554" s="12" t="s">
        <v>7271</v>
      </c>
      <c r="D6554" s="12" t="s">
        <v>7319</v>
      </c>
      <c r="E6554" s="17" t="s">
        <v>11560</v>
      </c>
      <c r="F6554" s="25" t="str">
        <f>LEFT(E6554,MIN(FIND({0,1,2,3,4,5,6,7,8,9},ASC(E6554)&amp;1234567890))-1)</f>
        <v>Ga</v>
      </c>
      <c r="G6554" s="25">
        <f t="shared" si="204"/>
        <v>3</v>
      </c>
      <c r="H6554" s="25">
        <f>VLOOKUP(F6554,Table!$A$2:$C$121,2,0)</f>
        <v>13</v>
      </c>
      <c r="I6554" s="26">
        <f>VLOOKUP(F6554,Table!$A$2:$C$121,3,0)</f>
        <v>4</v>
      </c>
      <c r="J6554" s="17" t="s">
        <v>56</v>
      </c>
      <c r="K6554" s="25" t="str">
        <f>LEFT(J6554,MIN(FIND({0,1,2,3,4,5,6,7,8,9},ASC(J6554)&amp;1234567890))-1)</f>
        <v>Ti</v>
      </c>
      <c r="L6554" s="25">
        <f t="shared" si="205"/>
        <v>5</v>
      </c>
      <c r="M6554" s="25">
        <f>VLOOKUP(K6554,Table!$A$2:$C$121,2,0)</f>
        <v>4</v>
      </c>
      <c r="N6554" s="26">
        <f>VLOOKUP(K6554,Table!$A$2:$C$121,3,0)</f>
        <v>4</v>
      </c>
      <c r="O6554" s="13" t="str">
        <f>VLOOKUP(A6554,Table!$U$1:$V$230,2,0)</f>
        <v>Hexagonal</v>
      </c>
      <c r="P6554" s="1"/>
    </row>
    <row r="6555" spans="1:16">
      <c r="A6555" s="12">
        <v>193</v>
      </c>
      <c r="B6555" s="12">
        <v>103997</v>
      </c>
      <c r="C6555" s="12" t="s">
        <v>7271</v>
      </c>
      <c r="D6555" s="12" t="s">
        <v>7320</v>
      </c>
      <c r="E6555" s="17" t="s">
        <v>11382</v>
      </c>
      <c r="F6555" s="25" t="str">
        <f>LEFT(E6555,MIN(FIND({0,1,2,3,4,5,6,7,8,9},ASC(E6555)&amp;1234567890))-1)</f>
        <v>Ga</v>
      </c>
      <c r="G6555" s="25">
        <f t="shared" si="204"/>
        <v>4</v>
      </c>
      <c r="H6555" s="25">
        <f>VLOOKUP(F6555,Table!$A$2:$C$121,2,0)</f>
        <v>13</v>
      </c>
      <c r="I6555" s="26">
        <f>VLOOKUP(F6555,Table!$A$2:$C$121,3,0)</f>
        <v>4</v>
      </c>
      <c r="J6555" s="17" t="s">
        <v>56</v>
      </c>
      <c r="K6555" s="25" t="str">
        <f>LEFT(J6555,MIN(FIND({0,1,2,3,4,5,6,7,8,9},ASC(J6555)&amp;1234567890))-1)</f>
        <v>Ti</v>
      </c>
      <c r="L6555" s="25">
        <f t="shared" si="205"/>
        <v>5</v>
      </c>
      <c r="M6555" s="25">
        <f>VLOOKUP(K6555,Table!$A$2:$C$121,2,0)</f>
        <v>4</v>
      </c>
      <c r="N6555" s="26">
        <f>VLOOKUP(K6555,Table!$A$2:$C$121,3,0)</f>
        <v>4</v>
      </c>
      <c r="O6555" s="13" t="str">
        <f>VLOOKUP(A6555,Table!$U$1:$V$230,2,0)</f>
        <v>Hexagonal</v>
      </c>
      <c r="P6555" s="1"/>
    </row>
    <row r="6556" spans="1:16">
      <c r="A6556" s="12">
        <v>193</v>
      </c>
      <c r="B6556" s="12">
        <v>104273</v>
      </c>
      <c r="C6556" s="12" t="s">
        <v>7271</v>
      </c>
      <c r="D6556" s="12" t="s">
        <v>7321</v>
      </c>
      <c r="E6556" s="17" t="s">
        <v>11962</v>
      </c>
      <c r="F6556" s="25" t="str">
        <f>LEFT(E6556,MIN(FIND({0,1,2,3,4,5,6,7,8,9},ASC(E6556)&amp;1234567890))-1)</f>
        <v>Hf</v>
      </c>
      <c r="G6556" s="25">
        <f t="shared" si="204"/>
        <v>5</v>
      </c>
      <c r="H6556" s="25">
        <f>VLOOKUP(F6556,Table!$A$2:$C$121,2,0)</f>
        <v>4</v>
      </c>
      <c r="I6556" s="26">
        <f>VLOOKUP(F6556,Table!$A$2:$C$121,3,0)</f>
        <v>6</v>
      </c>
      <c r="J6556" s="17" t="s">
        <v>413</v>
      </c>
      <c r="K6556" s="25" t="str">
        <f>LEFT(J6556,MIN(FIND({0,1,2,3,4,5,6,7,8,9},ASC(J6556)&amp;1234567890))-1)</f>
        <v>Sn</v>
      </c>
      <c r="L6556" s="25">
        <f t="shared" si="205"/>
        <v>3</v>
      </c>
      <c r="M6556" s="25">
        <f>VLOOKUP(K6556,Table!$A$2:$C$121,2,0)</f>
        <v>14</v>
      </c>
      <c r="N6556" s="26">
        <f>VLOOKUP(K6556,Table!$A$2:$C$121,3,0)</f>
        <v>5</v>
      </c>
      <c r="O6556" s="13" t="str">
        <f>VLOOKUP(A6556,Table!$U$1:$V$230,2,0)</f>
        <v>Hexagonal</v>
      </c>
      <c r="P6556" s="1"/>
    </row>
    <row r="6557" spans="1:16">
      <c r="A6557" s="12">
        <v>193</v>
      </c>
      <c r="B6557" s="12">
        <v>104320</v>
      </c>
      <c r="C6557" s="12" t="s">
        <v>7271</v>
      </c>
      <c r="D6557" s="12" t="s">
        <v>7322</v>
      </c>
      <c r="E6557" s="17" t="s">
        <v>12039</v>
      </c>
      <c r="F6557" s="25" t="str">
        <f>LEFT(E6557,MIN(FIND({0,1,2,3,4,5,6,7,8,9},ASC(E6557)&amp;1234567890))-1)</f>
        <v>Hg</v>
      </c>
      <c r="G6557" s="25">
        <f t="shared" si="204"/>
        <v>3</v>
      </c>
      <c r="H6557" s="25">
        <f>VLOOKUP(F6557,Table!$A$2:$C$121,2,0)</f>
        <v>12</v>
      </c>
      <c r="I6557" s="26">
        <f>VLOOKUP(F6557,Table!$A$2:$C$121,3,0)</f>
        <v>6</v>
      </c>
      <c r="J6557" s="17" t="s">
        <v>11434</v>
      </c>
      <c r="K6557" s="25" t="str">
        <f>LEFT(J6557,MIN(FIND({0,1,2,3,4,5,6,7,8,9},ASC(J6557)&amp;1234567890))-1)</f>
        <v>Mg</v>
      </c>
      <c r="L6557" s="25">
        <f t="shared" si="205"/>
        <v>5</v>
      </c>
      <c r="M6557" s="25">
        <f>VLOOKUP(K6557,Table!$A$2:$C$121,2,0)</f>
        <v>2</v>
      </c>
      <c r="N6557" s="26">
        <f>VLOOKUP(K6557,Table!$A$2:$C$121,3,0)</f>
        <v>3</v>
      </c>
      <c r="O6557" s="13" t="str">
        <f>VLOOKUP(A6557,Table!$U$1:$V$230,2,0)</f>
        <v>Hexagonal</v>
      </c>
      <c r="P6557" s="1"/>
    </row>
    <row r="6558" spans="1:16">
      <c r="A6558" s="12">
        <v>193</v>
      </c>
      <c r="B6558" s="12">
        <v>104432</v>
      </c>
      <c r="C6558" s="12" t="s">
        <v>7271</v>
      </c>
      <c r="D6558" s="12" t="s">
        <v>7323</v>
      </c>
      <c r="E6558" s="17" t="s">
        <v>11369</v>
      </c>
      <c r="F6558" s="25" t="str">
        <f>LEFT(E6558,MIN(FIND({0,1,2,3,4,5,6,7,8,9},ASC(E6558)&amp;1234567890))-1)</f>
        <v>Ho</v>
      </c>
      <c r="G6558" s="25">
        <f t="shared" si="204"/>
        <v>5</v>
      </c>
      <c r="H6558" s="25">
        <f>VLOOKUP(F6558,Table!$A$2:$C$121,2,0)</f>
        <v>3</v>
      </c>
      <c r="I6558" s="26">
        <f>VLOOKUP(F6558,Table!$A$2:$C$121,3,0)</f>
        <v>6</v>
      </c>
      <c r="J6558" s="17" t="s">
        <v>597</v>
      </c>
      <c r="K6558" s="25" t="str">
        <f>LEFT(J6558,MIN(FIND({0,1,2,3,4,5,6,7,8,9},ASC(J6558)&amp;1234567890))-1)</f>
        <v>Pb</v>
      </c>
      <c r="L6558" s="25">
        <f t="shared" si="205"/>
        <v>3</v>
      </c>
      <c r="M6558" s="25">
        <f>VLOOKUP(K6558,Table!$A$2:$C$121,2,0)</f>
        <v>14</v>
      </c>
      <c r="N6558" s="26">
        <f>VLOOKUP(K6558,Table!$A$2:$C$121,3,0)</f>
        <v>6</v>
      </c>
      <c r="O6558" s="13" t="str">
        <f>VLOOKUP(A6558,Table!$U$1:$V$230,2,0)</f>
        <v>Hexagonal</v>
      </c>
      <c r="P6558" s="1"/>
    </row>
    <row r="6559" spans="1:16">
      <c r="A6559" s="12">
        <v>193</v>
      </c>
      <c r="B6559" s="12">
        <v>104448</v>
      </c>
      <c r="C6559" s="12" t="s">
        <v>7271</v>
      </c>
      <c r="D6559" s="12" t="s">
        <v>7324</v>
      </c>
      <c r="E6559" s="17" t="s">
        <v>11369</v>
      </c>
      <c r="F6559" s="25" t="str">
        <f>LEFT(E6559,MIN(FIND({0,1,2,3,4,5,6,7,8,9},ASC(E6559)&amp;1234567890))-1)</f>
        <v>Ho</v>
      </c>
      <c r="G6559" s="25">
        <f t="shared" si="204"/>
        <v>5</v>
      </c>
      <c r="H6559" s="25">
        <f>VLOOKUP(F6559,Table!$A$2:$C$121,2,0)</f>
        <v>3</v>
      </c>
      <c r="I6559" s="26">
        <f>VLOOKUP(F6559,Table!$A$2:$C$121,3,0)</f>
        <v>6</v>
      </c>
      <c r="J6559" s="17" t="s">
        <v>424</v>
      </c>
      <c r="K6559" s="25" t="str">
        <f>LEFT(J6559,MIN(FIND({0,1,2,3,4,5,6,7,8,9},ASC(J6559)&amp;1234567890))-1)</f>
        <v>Rh</v>
      </c>
      <c r="L6559" s="25">
        <f t="shared" si="205"/>
        <v>3</v>
      </c>
      <c r="M6559" s="25">
        <f>VLOOKUP(K6559,Table!$A$2:$C$121,2,0)</f>
        <v>9</v>
      </c>
      <c r="N6559" s="26">
        <f>VLOOKUP(K6559,Table!$A$2:$C$121,3,0)</f>
        <v>5</v>
      </c>
      <c r="O6559" s="13" t="str">
        <f>VLOOKUP(A6559,Table!$U$1:$V$230,2,0)</f>
        <v>Hexagonal</v>
      </c>
      <c r="P6559" s="1"/>
    </row>
    <row r="6560" spans="1:16">
      <c r="A6560" s="12">
        <v>193</v>
      </c>
      <c r="B6560" s="12">
        <v>104450</v>
      </c>
      <c r="C6560" s="12" t="s">
        <v>7271</v>
      </c>
      <c r="D6560" s="12" t="s">
        <v>7325</v>
      </c>
      <c r="E6560" s="17" t="s">
        <v>11369</v>
      </c>
      <c r="F6560" s="25" t="str">
        <f>LEFT(E6560,MIN(FIND({0,1,2,3,4,5,6,7,8,9},ASC(E6560)&amp;1234567890))-1)</f>
        <v>Ho</v>
      </c>
      <c r="G6560" s="25">
        <f t="shared" si="204"/>
        <v>5</v>
      </c>
      <c r="H6560" s="25">
        <f>VLOOKUP(F6560,Table!$A$2:$C$121,2,0)</f>
        <v>3</v>
      </c>
      <c r="I6560" s="26">
        <f>VLOOKUP(F6560,Table!$A$2:$C$121,3,0)</f>
        <v>6</v>
      </c>
      <c r="J6560" s="17" t="s">
        <v>413</v>
      </c>
      <c r="K6560" s="25" t="str">
        <f>LEFT(J6560,MIN(FIND({0,1,2,3,4,5,6,7,8,9},ASC(J6560)&amp;1234567890))-1)</f>
        <v>Sn</v>
      </c>
      <c r="L6560" s="25">
        <f t="shared" si="205"/>
        <v>3</v>
      </c>
      <c r="M6560" s="25">
        <f>VLOOKUP(K6560,Table!$A$2:$C$121,2,0)</f>
        <v>14</v>
      </c>
      <c r="N6560" s="26">
        <f>VLOOKUP(K6560,Table!$A$2:$C$121,3,0)</f>
        <v>5</v>
      </c>
      <c r="O6560" s="13" t="str">
        <f>VLOOKUP(A6560,Table!$U$1:$V$230,2,0)</f>
        <v>Hexagonal</v>
      </c>
      <c r="P6560" s="1"/>
    </row>
    <row r="6561" spans="1:16">
      <c r="A6561" s="12">
        <v>193</v>
      </c>
      <c r="B6561" s="12">
        <v>105614</v>
      </c>
      <c r="C6561" s="12" t="s">
        <v>7271</v>
      </c>
      <c r="D6561" s="12" t="s">
        <v>7326</v>
      </c>
      <c r="E6561" s="17" t="s">
        <v>597</v>
      </c>
      <c r="F6561" s="25" t="str">
        <f>LEFT(E6561,MIN(FIND({0,1,2,3,4,5,6,7,8,9},ASC(E6561)&amp;1234567890))-1)</f>
        <v>Pb</v>
      </c>
      <c r="G6561" s="25">
        <f t="shared" si="204"/>
        <v>3</v>
      </c>
      <c r="H6561" s="25">
        <f>VLOOKUP(F6561,Table!$A$2:$C$121,2,0)</f>
        <v>14</v>
      </c>
      <c r="I6561" s="26">
        <f>VLOOKUP(F6561,Table!$A$2:$C$121,3,0)</f>
        <v>6</v>
      </c>
      <c r="J6561" s="17" t="s">
        <v>11514</v>
      </c>
      <c r="K6561" s="25" t="str">
        <f>LEFT(J6561,MIN(FIND({0,1,2,3,4,5,6,7,8,9},ASC(J6561)&amp;1234567890))-1)</f>
        <v>Sc</v>
      </c>
      <c r="L6561" s="25">
        <f t="shared" si="205"/>
        <v>5</v>
      </c>
      <c r="M6561" s="25">
        <f>VLOOKUP(K6561,Table!$A$2:$C$121,2,0)</f>
        <v>3</v>
      </c>
      <c r="N6561" s="26">
        <f>VLOOKUP(K6561,Table!$A$2:$C$121,3,0)</f>
        <v>4</v>
      </c>
      <c r="O6561" s="13" t="str">
        <f>VLOOKUP(A6561,Table!$U$1:$V$230,2,0)</f>
        <v>Hexagonal</v>
      </c>
      <c r="P6561" s="1"/>
    </row>
    <row r="6562" spans="1:16">
      <c r="A6562" s="12">
        <v>193</v>
      </c>
      <c r="B6562" s="12">
        <v>105648</v>
      </c>
      <c r="C6562" s="12" t="s">
        <v>7271</v>
      </c>
      <c r="D6562" s="12" t="s">
        <v>7327</v>
      </c>
      <c r="E6562" s="17" t="s">
        <v>597</v>
      </c>
      <c r="F6562" s="25" t="str">
        <f>LEFT(E6562,MIN(FIND({0,1,2,3,4,5,6,7,8,9},ASC(E6562)&amp;1234567890))-1)</f>
        <v>Pb</v>
      </c>
      <c r="G6562" s="25">
        <f t="shared" si="204"/>
        <v>3</v>
      </c>
      <c r="H6562" s="25">
        <f>VLOOKUP(F6562,Table!$A$2:$C$121,2,0)</f>
        <v>14</v>
      </c>
      <c r="I6562" s="26">
        <f>VLOOKUP(F6562,Table!$A$2:$C$121,3,0)</f>
        <v>6</v>
      </c>
      <c r="J6562" s="17" t="s">
        <v>11417</v>
      </c>
      <c r="K6562" s="25" t="str">
        <f>LEFT(J6562,MIN(FIND({0,1,2,3,4,5,6,7,8,9},ASC(J6562)&amp;1234567890))-1)</f>
        <v>Yb</v>
      </c>
      <c r="L6562" s="25">
        <f t="shared" si="205"/>
        <v>5</v>
      </c>
      <c r="M6562" s="25">
        <f>VLOOKUP(K6562,Table!$A$2:$C$121,2,0)</f>
        <v>3</v>
      </c>
      <c r="N6562" s="26">
        <f>VLOOKUP(K6562,Table!$A$2:$C$121,3,0)</f>
        <v>6</v>
      </c>
      <c r="O6562" s="13" t="str">
        <f>VLOOKUP(A6562,Table!$U$1:$V$230,2,0)</f>
        <v>Hexagonal</v>
      </c>
      <c r="P6562" s="1"/>
    </row>
    <row r="6563" spans="1:16">
      <c r="A6563" s="12">
        <v>193</v>
      </c>
      <c r="B6563" s="12">
        <v>105649</v>
      </c>
      <c r="C6563" s="12" t="s">
        <v>7271</v>
      </c>
      <c r="D6563" s="12" t="s">
        <v>7328</v>
      </c>
      <c r="E6563" s="17" t="s">
        <v>597</v>
      </c>
      <c r="F6563" s="25" t="str">
        <f>LEFT(E6563,MIN(FIND({0,1,2,3,4,5,6,7,8,9},ASC(E6563)&amp;1234567890))-1)</f>
        <v>Pb</v>
      </c>
      <c r="G6563" s="25">
        <f t="shared" si="204"/>
        <v>3</v>
      </c>
      <c r="H6563" s="25">
        <f>VLOOKUP(F6563,Table!$A$2:$C$121,2,0)</f>
        <v>14</v>
      </c>
      <c r="I6563" s="26">
        <f>VLOOKUP(F6563,Table!$A$2:$C$121,3,0)</f>
        <v>6</v>
      </c>
      <c r="J6563" s="17" t="s">
        <v>11553</v>
      </c>
      <c r="K6563" s="25" t="str">
        <f>LEFT(J6563,MIN(FIND({0,1,2,3,4,5,6,7,8,9},ASC(J6563)&amp;1234567890))-1)</f>
        <v>Zr</v>
      </c>
      <c r="L6563" s="25">
        <f t="shared" si="205"/>
        <v>5</v>
      </c>
      <c r="M6563" s="25">
        <f>VLOOKUP(K6563,Table!$A$2:$C$121,2,0)</f>
        <v>4</v>
      </c>
      <c r="N6563" s="26">
        <f>VLOOKUP(K6563,Table!$A$2:$C$121,3,0)</f>
        <v>5</v>
      </c>
      <c r="O6563" s="13" t="str">
        <f>VLOOKUP(A6563,Table!$U$1:$V$230,2,0)</f>
        <v>Hexagonal</v>
      </c>
      <c r="P6563" s="1"/>
    </row>
    <row r="6564" spans="1:16">
      <c r="A6564" s="12">
        <v>193</v>
      </c>
      <c r="B6564" s="12">
        <v>105776</v>
      </c>
      <c r="C6564" s="12" t="s">
        <v>7271</v>
      </c>
      <c r="D6564" s="12" t="s">
        <v>7329</v>
      </c>
      <c r="E6564" s="17" t="s">
        <v>11355</v>
      </c>
      <c r="F6564" s="25" t="str">
        <f>LEFT(E6564,MIN(FIND({0,1,2,3,4,5,6,7,8,9},ASC(E6564)&amp;1234567890))-1)</f>
        <v>Pt</v>
      </c>
      <c r="G6564" s="25">
        <f t="shared" si="204"/>
        <v>3</v>
      </c>
      <c r="H6564" s="25">
        <f>VLOOKUP(F6564,Table!$A$2:$C$121,2,0)</f>
        <v>10</v>
      </c>
      <c r="I6564" s="26">
        <f>VLOOKUP(F6564,Table!$A$2:$C$121,3,0)</f>
        <v>6</v>
      </c>
      <c r="J6564" s="17" t="s">
        <v>11936</v>
      </c>
      <c r="K6564" s="25" t="str">
        <f>LEFT(J6564,MIN(FIND({0,1,2,3,4,5,6,7,8,9},ASC(J6564)&amp;1234567890))-1)</f>
        <v>Pu</v>
      </c>
      <c r="L6564" s="25">
        <f t="shared" si="205"/>
        <v>5</v>
      </c>
      <c r="M6564" s="25">
        <f>VLOOKUP(K6564,Table!$A$2:$C$121,2,0)</f>
        <v>3</v>
      </c>
      <c r="N6564" s="26">
        <f>VLOOKUP(K6564,Table!$A$2:$C$121,3,0)</f>
        <v>7</v>
      </c>
      <c r="O6564" s="13" t="str">
        <f>VLOOKUP(A6564,Table!$U$1:$V$230,2,0)</f>
        <v>Hexagonal</v>
      </c>
      <c r="P6564" s="1"/>
    </row>
    <row r="6565" spans="1:16">
      <c r="A6565" s="12">
        <v>193</v>
      </c>
      <c r="B6565" s="12">
        <v>106084</v>
      </c>
      <c r="C6565" s="12" t="s">
        <v>7271</v>
      </c>
      <c r="D6565" s="12" t="s">
        <v>7330</v>
      </c>
      <c r="E6565" s="17" t="s">
        <v>413</v>
      </c>
      <c r="F6565" s="25" t="str">
        <f>LEFT(E6565,MIN(FIND({0,1,2,3,4,5,6,7,8,9},ASC(E6565)&amp;1234567890))-1)</f>
        <v>Sn</v>
      </c>
      <c r="G6565" s="25">
        <f t="shared" si="204"/>
        <v>3</v>
      </c>
      <c r="H6565" s="25">
        <f>VLOOKUP(F6565,Table!$A$2:$C$121,2,0)</f>
        <v>14</v>
      </c>
      <c r="I6565" s="26">
        <f>VLOOKUP(F6565,Table!$A$2:$C$121,3,0)</f>
        <v>5</v>
      </c>
      <c r="J6565" s="17" t="s">
        <v>12013</v>
      </c>
      <c r="K6565" s="25" t="str">
        <f>LEFT(J6565,MIN(FIND({0,1,2,3,4,5,6,7,8,9},ASC(J6565)&amp;1234567890))-1)</f>
        <v>Th</v>
      </c>
      <c r="L6565" s="25">
        <f t="shared" si="205"/>
        <v>5</v>
      </c>
      <c r="M6565" s="25">
        <f>VLOOKUP(K6565,Table!$A$2:$C$121,2,0)</f>
        <v>3</v>
      </c>
      <c r="N6565" s="26">
        <f>VLOOKUP(K6565,Table!$A$2:$C$121,3,0)</f>
        <v>7</v>
      </c>
      <c r="O6565" s="13" t="str">
        <f>VLOOKUP(A6565,Table!$U$1:$V$230,2,0)</f>
        <v>Hexagonal</v>
      </c>
      <c r="P6565" s="1"/>
    </row>
    <row r="6566" spans="1:16">
      <c r="A6566" s="12">
        <v>193</v>
      </c>
      <c r="B6566" s="12">
        <v>106085</v>
      </c>
      <c r="C6566" s="12" t="s">
        <v>7271</v>
      </c>
      <c r="D6566" s="12" t="s">
        <v>7331</v>
      </c>
      <c r="E6566" s="17" t="s">
        <v>599</v>
      </c>
      <c r="F6566" s="25" t="str">
        <f>LEFT(E6566,MIN(FIND({0,1,2,3,4,5,6,7,8,9},ASC(E6566)&amp;1234567890))-1)</f>
        <v>Sn</v>
      </c>
      <c r="G6566" s="25">
        <f t="shared" si="204"/>
        <v>4</v>
      </c>
      <c r="H6566" s="25">
        <f>VLOOKUP(F6566,Table!$A$2:$C$121,2,0)</f>
        <v>14</v>
      </c>
      <c r="I6566" s="26">
        <f>VLOOKUP(F6566,Table!$A$2:$C$121,3,0)</f>
        <v>5</v>
      </c>
      <c r="J6566" s="17" t="s">
        <v>12013</v>
      </c>
      <c r="K6566" s="25" t="str">
        <f>LEFT(J6566,MIN(FIND({0,1,2,3,4,5,6,7,8,9},ASC(J6566)&amp;1234567890))-1)</f>
        <v>Th</v>
      </c>
      <c r="L6566" s="25">
        <f t="shared" si="205"/>
        <v>5</v>
      </c>
      <c r="M6566" s="25">
        <f>VLOOKUP(K6566,Table!$A$2:$C$121,2,0)</f>
        <v>3</v>
      </c>
      <c r="N6566" s="26">
        <f>VLOOKUP(K6566,Table!$A$2:$C$121,3,0)</f>
        <v>7</v>
      </c>
      <c r="O6566" s="13" t="str">
        <f>VLOOKUP(A6566,Table!$U$1:$V$230,2,0)</f>
        <v>Hexagonal</v>
      </c>
      <c r="P6566" s="1"/>
    </row>
    <row r="6567" spans="1:16">
      <c r="A6567" s="12">
        <v>193</v>
      </c>
      <c r="B6567" s="12">
        <v>106103</v>
      </c>
      <c r="C6567" s="12" t="s">
        <v>7271</v>
      </c>
      <c r="D6567" s="12" t="s">
        <v>7332</v>
      </c>
      <c r="E6567" s="17" t="s">
        <v>413</v>
      </c>
      <c r="F6567" s="25" t="str">
        <f>LEFT(E6567,MIN(FIND({0,1,2,3,4,5,6,7,8,9},ASC(E6567)&amp;1234567890))-1)</f>
        <v>Sn</v>
      </c>
      <c r="G6567" s="25">
        <f t="shared" si="204"/>
        <v>3</v>
      </c>
      <c r="H6567" s="25">
        <f>VLOOKUP(F6567,Table!$A$2:$C$121,2,0)</f>
        <v>14</v>
      </c>
      <c r="I6567" s="26">
        <f>VLOOKUP(F6567,Table!$A$2:$C$121,3,0)</f>
        <v>5</v>
      </c>
      <c r="J6567" s="17" t="s">
        <v>11460</v>
      </c>
      <c r="K6567" s="25" t="str">
        <f>LEFT(J6567,MIN(FIND({0,1,2,3,4,5,6,7,8,9},ASC(J6567)&amp;1234567890))-1)</f>
        <v>Y</v>
      </c>
      <c r="L6567" s="25">
        <f t="shared" si="205"/>
        <v>5</v>
      </c>
      <c r="M6567" s="25">
        <f>VLOOKUP(K6567,Table!$A$2:$C$121,2,0)</f>
        <v>3</v>
      </c>
      <c r="N6567" s="26">
        <f>VLOOKUP(K6567,Table!$A$2:$C$121,3,0)</f>
        <v>5</v>
      </c>
      <c r="O6567" s="13" t="str">
        <f>VLOOKUP(A6567,Table!$U$1:$V$230,2,0)</f>
        <v>Hexagonal</v>
      </c>
      <c r="P6567" s="1"/>
    </row>
    <row r="6568" spans="1:16">
      <c r="A6568" s="12">
        <v>193</v>
      </c>
      <c r="B6568" s="12">
        <v>106133</v>
      </c>
      <c r="C6568" s="12" t="s">
        <v>7271</v>
      </c>
      <c r="D6568" s="12" t="s">
        <v>5336</v>
      </c>
      <c r="E6568" s="17" t="s">
        <v>11516</v>
      </c>
      <c r="F6568" s="25" t="str">
        <f>LEFT(E6568,MIN(FIND({0,1,2,3,4,5,6,7,8,9},ASC(E6568)&amp;1234567890))-1)</f>
        <v>Tb</v>
      </c>
      <c r="G6568" s="25">
        <f t="shared" si="204"/>
        <v>5</v>
      </c>
      <c r="H6568" s="25">
        <f>VLOOKUP(F6568,Table!$A$2:$C$121,2,0)</f>
        <v>3</v>
      </c>
      <c r="I6568" s="26">
        <f>VLOOKUP(F6568,Table!$A$2:$C$121,3,0)</f>
        <v>6</v>
      </c>
      <c r="J6568" s="17" t="s">
        <v>420</v>
      </c>
      <c r="K6568" s="25" t="str">
        <f>LEFT(J6568,MIN(FIND({0,1,2,3,4,5,6,7,8,9},ASC(J6568)&amp;1234567890))-1)</f>
        <v>Tl</v>
      </c>
      <c r="L6568" s="25">
        <f t="shared" si="205"/>
        <v>3</v>
      </c>
      <c r="M6568" s="25">
        <f>VLOOKUP(K6568,Table!$A$2:$C$121,2,0)</f>
        <v>13</v>
      </c>
      <c r="N6568" s="26">
        <f>VLOOKUP(K6568,Table!$A$2:$C$121,3,0)</f>
        <v>6</v>
      </c>
      <c r="O6568" s="13" t="str">
        <f>VLOOKUP(A6568,Table!$U$1:$V$230,2,0)</f>
        <v>Hexagonal</v>
      </c>
      <c r="P6568" s="1"/>
    </row>
    <row r="6569" spans="1:16">
      <c r="A6569" s="12">
        <v>193</v>
      </c>
      <c r="B6569" s="12">
        <v>97352</v>
      </c>
      <c r="C6569" s="12" t="s">
        <v>7271</v>
      </c>
      <c r="D6569" s="12" t="s">
        <v>7333</v>
      </c>
      <c r="E6569" s="17" t="s">
        <v>11417</v>
      </c>
      <c r="F6569" s="25" t="str">
        <f>LEFT(E6569,MIN(FIND({0,1,2,3,4,5,6,7,8,9},ASC(E6569)&amp;1234567890))-1)</f>
        <v>Yb</v>
      </c>
      <c r="G6569" s="25">
        <f t="shared" si="204"/>
        <v>5</v>
      </c>
      <c r="H6569" s="25">
        <f>VLOOKUP(F6569,Table!$A$2:$C$121,2,0)</f>
        <v>3</v>
      </c>
      <c r="I6569" s="26">
        <f>VLOOKUP(F6569,Table!$A$2:$C$121,3,0)</f>
        <v>6</v>
      </c>
      <c r="J6569" s="17" t="s">
        <v>594</v>
      </c>
      <c r="K6569" s="25" t="str">
        <f>LEFT(J6569,MIN(FIND({0,1,2,3,4,5,6,7,8,9},ASC(J6569)&amp;1234567890))-1)</f>
        <v>Ge</v>
      </c>
      <c r="L6569" s="25">
        <f t="shared" si="205"/>
        <v>3</v>
      </c>
      <c r="M6569" s="25">
        <f>VLOOKUP(K6569,Table!$A$2:$C$121,2,0)</f>
        <v>14</v>
      </c>
      <c r="N6569" s="26">
        <f>VLOOKUP(K6569,Table!$A$2:$C$121,3,0)</f>
        <v>4</v>
      </c>
      <c r="O6569" s="13" t="str">
        <f>VLOOKUP(A6569,Table!$U$1:$V$230,2,0)</f>
        <v>Hexagonal</v>
      </c>
      <c r="P6569" s="1"/>
    </row>
    <row r="6570" spans="1:16">
      <c r="A6570" s="12">
        <v>193</v>
      </c>
      <c r="B6570" s="12">
        <v>15695</v>
      </c>
      <c r="C6570" s="12" t="s">
        <v>7271</v>
      </c>
      <c r="D6570" s="12" t="s">
        <v>7334</v>
      </c>
      <c r="E6570" s="17" t="s">
        <v>11687</v>
      </c>
      <c r="F6570" s="25" t="str">
        <f>LEFT(E6570,MIN(FIND({0,1,2,3,4,5,6,7,8,9},ASC(E6570)&amp;1234567890))-1)</f>
        <v>Cs</v>
      </c>
      <c r="G6570" s="25">
        <f t="shared" si="204"/>
        <v>3</v>
      </c>
      <c r="H6570" s="25">
        <f>VLOOKUP(F6570,Table!$A$2:$C$121,2,0)</f>
        <v>1</v>
      </c>
      <c r="I6570" s="26">
        <f>VLOOKUP(F6570,Table!$A$2:$C$121,3,0)</f>
        <v>6</v>
      </c>
      <c r="J6570" s="17" t="s">
        <v>371</v>
      </c>
      <c r="K6570" s="25" t="str">
        <f>LEFT(J6570,MIN(FIND({0,1,2,3,4,5,6,7,8,9},ASC(J6570)&amp;1234567890))-1)</f>
        <v>O</v>
      </c>
      <c r="L6570" s="25">
        <f t="shared" si="205"/>
        <v>1</v>
      </c>
      <c r="M6570" s="25">
        <f>VLOOKUP(K6570,Table!$A$2:$C$121,2,0)</f>
        <v>16</v>
      </c>
      <c r="N6570" s="26">
        <f>VLOOKUP(K6570,Table!$A$2:$C$121,3,0)</f>
        <v>2</v>
      </c>
      <c r="O6570" s="13" t="str">
        <f>VLOOKUP(A6570,Table!$U$1:$V$230,2,0)</f>
        <v>Hexagonal</v>
      </c>
      <c r="P6570" s="1"/>
    </row>
    <row r="6571" spans="1:16">
      <c r="A6571" s="12">
        <v>193</v>
      </c>
      <c r="B6571" s="12">
        <v>99641</v>
      </c>
      <c r="C6571" s="12" t="s">
        <v>7271</v>
      </c>
      <c r="D6571" s="12" t="s">
        <v>7335</v>
      </c>
      <c r="E6571" s="17" t="s">
        <v>11518</v>
      </c>
      <c r="F6571" s="25" t="str">
        <f>LEFT(E6571,MIN(FIND({0,1,2,3,4,5,6,7,8,9},ASC(E6571)&amp;1234567890))-1)</f>
        <v>Gd</v>
      </c>
      <c r="G6571" s="25">
        <f t="shared" si="204"/>
        <v>5</v>
      </c>
      <c r="H6571" s="25">
        <f>VLOOKUP(F6571,Table!$A$2:$C$121,2,0)</f>
        <v>3</v>
      </c>
      <c r="I6571" s="26">
        <f>VLOOKUP(F6571,Table!$A$2:$C$121,3,0)</f>
        <v>6</v>
      </c>
      <c r="J6571" s="17" t="s">
        <v>11374</v>
      </c>
      <c r="K6571" s="25" t="str">
        <f>LEFT(J6571,MIN(FIND({0,1,2,3,4,5,6,7,8,9},ASC(J6571)&amp;1234567890))-1)</f>
        <v>Si</v>
      </c>
      <c r="L6571" s="25">
        <f t="shared" si="205"/>
        <v>3</v>
      </c>
      <c r="M6571" s="25">
        <f>VLOOKUP(K6571,Table!$A$2:$C$121,2,0)</f>
        <v>14</v>
      </c>
      <c r="N6571" s="26">
        <f>VLOOKUP(K6571,Table!$A$2:$C$121,3,0)</f>
        <v>3</v>
      </c>
      <c r="O6571" s="13" t="str">
        <f>VLOOKUP(A6571,Table!$U$1:$V$230,2,0)</f>
        <v>Hexagonal</v>
      </c>
      <c r="P6571" s="1"/>
    </row>
    <row r="6572" spans="1:16">
      <c r="A6572" s="12">
        <v>193</v>
      </c>
      <c r="B6572" s="12">
        <v>99999</v>
      </c>
      <c r="C6572" s="12" t="s">
        <v>7271</v>
      </c>
      <c r="D6572" s="12" t="s">
        <v>7336</v>
      </c>
      <c r="E6572" s="17" t="s">
        <v>11913</v>
      </c>
      <c r="F6572" s="25" t="str">
        <f>LEFT(E6572,MIN(FIND({0,1,2,3,4,5,6,7,8,9},ASC(E6572)&amp;1234567890))-1)</f>
        <v>K</v>
      </c>
      <c r="G6572" s="25">
        <f t="shared" si="204"/>
        <v>3</v>
      </c>
      <c r="H6572" s="25">
        <f>VLOOKUP(F6572,Table!$A$2:$C$121,2,0)</f>
        <v>1</v>
      </c>
      <c r="I6572" s="26">
        <f>VLOOKUP(F6572,Table!$A$2:$C$121,3,0)</f>
        <v>4</v>
      </c>
      <c r="J6572" s="17" t="s">
        <v>68</v>
      </c>
      <c r="K6572" s="25" t="str">
        <f>LEFT(J6572,MIN(FIND({0,1,2,3,4,5,6,7,8,9},ASC(J6572)&amp;1234567890))-1)</f>
        <v>N</v>
      </c>
      <c r="L6572" s="25">
        <f t="shared" si="205"/>
        <v>1</v>
      </c>
      <c r="M6572" s="25">
        <f>VLOOKUP(K6572,Table!$A$2:$C$121,2,0)</f>
        <v>15</v>
      </c>
      <c r="N6572" s="26">
        <f>VLOOKUP(K6572,Table!$A$2:$C$121,3,0)</f>
        <v>2</v>
      </c>
      <c r="O6572" s="13" t="str">
        <f>VLOOKUP(A6572,Table!$U$1:$V$230,2,0)</f>
        <v>Hexagonal</v>
      </c>
      <c r="P6572" s="1"/>
    </row>
    <row r="6573" spans="1:16">
      <c r="A6573" s="12">
        <v>193</v>
      </c>
      <c r="B6573" s="12">
        <v>57268</v>
      </c>
      <c r="C6573" s="12" t="s">
        <v>7271</v>
      </c>
      <c r="D6573" s="12" t="s">
        <v>7337</v>
      </c>
      <c r="E6573" s="17" t="s">
        <v>11543</v>
      </c>
      <c r="F6573" s="25" t="str">
        <f>LEFT(E6573,MIN(FIND({0,1,2,3,4,5,6,7,8,9},ASC(E6573)&amp;1234567890))-1)</f>
        <v>Er</v>
      </c>
      <c r="G6573" s="25">
        <f t="shared" si="204"/>
        <v>5</v>
      </c>
      <c r="H6573" s="25">
        <f>VLOOKUP(F6573,Table!$A$2:$C$121,2,0)</f>
        <v>3</v>
      </c>
      <c r="I6573" s="26">
        <f>VLOOKUP(F6573,Table!$A$2:$C$121,3,0)</f>
        <v>6</v>
      </c>
      <c r="J6573" s="17" t="s">
        <v>11374</v>
      </c>
      <c r="K6573" s="25" t="str">
        <f>LEFT(J6573,MIN(FIND({0,1,2,3,4,5,6,7,8,9},ASC(J6573)&amp;1234567890))-1)</f>
        <v>Si</v>
      </c>
      <c r="L6573" s="25">
        <f t="shared" si="205"/>
        <v>3</v>
      </c>
      <c r="M6573" s="25">
        <f>VLOOKUP(K6573,Table!$A$2:$C$121,2,0)</f>
        <v>14</v>
      </c>
      <c r="N6573" s="26">
        <f>VLOOKUP(K6573,Table!$A$2:$C$121,3,0)</f>
        <v>3</v>
      </c>
      <c r="O6573" s="13" t="str">
        <f>VLOOKUP(A6573,Table!$U$1:$V$230,2,0)</f>
        <v>Hexagonal</v>
      </c>
      <c r="P6573" s="1"/>
    </row>
    <row r="6574" spans="1:16">
      <c r="A6574" s="12">
        <v>193</v>
      </c>
      <c r="B6574" s="12">
        <v>106605</v>
      </c>
      <c r="C6574" s="12" t="s">
        <v>7271</v>
      </c>
      <c r="D6574" s="12" t="s">
        <v>7338</v>
      </c>
      <c r="E6574" s="17" t="s">
        <v>11543</v>
      </c>
      <c r="F6574" s="25" t="str">
        <f>LEFT(E6574,MIN(FIND({0,1,2,3,4,5,6,7,8,9},ASC(E6574)&amp;1234567890))-1)</f>
        <v>Er</v>
      </c>
      <c r="G6574" s="25">
        <f t="shared" si="204"/>
        <v>5</v>
      </c>
      <c r="H6574" s="25">
        <f>VLOOKUP(F6574,Table!$A$2:$C$121,2,0)</f>
        <v>3</v>
      </c>
      <c r="I6574" s="26">
        <f>VLOOKUP(F6574,Table!$A$2:$C$121,3,0)</f>
        <v>6</v>
      </c>
      <c r="J6574" s="17" t="s">
        <v>594</v>
      </c>
      <c r="K6574" s="25" t="str">
        <f>LEFT(J6574,MIN(FIND({0,1,2,3,4,5,6,7,8,9},ASC(J6574)&amp;1234567890))-1)</f>
        <v>Ge</v>
      </c>
      <c r="L6574" s="25">
        <f t="shared" si="205"/>
        <v>3</v>
      </c>
      <c r="M6574" s="25">
        <f>VLOOKUP(K6574,Table!$A$2:$C$121,2,0)</f>
        <v>14</v>
      </c>
      <c r="N6574" s="26">
        <f>VLOOKUP(K6574,Table!$A$2:$C$121,3,0)</f>
        <v>4</v>
      </c>
      <c r="O6574" s="13" t="str">
        <f>VLOOKUP(A6574,Table!$U$1:$V$230,2,0)</f>
        <v>Hexagonal</v>
      </c>
      <c r="P6574" s="1"/>
    </row>
    <row r="6575" spans="1:16">
      <c r="A6575" s="12">
        <v>193</v>
      </c>
      <c r="B6575" s="12">
        <v>106664</v>
      </c>
      <c r="C6575" s="12" t="s">
        <v>7271</v>
      </c>
      <c r="D6575" s="12" t="s">
        <v>7339</v>
      </c>
      <c r="E6575" s="17" t="s">
        <v>11493</v>
      </c>
      <c r="F6575" s="25" t="str">
        <f>LEFT(E6575,MIN(FIND({0,1,2,3,4,5,6,7,8,9},ASC(E6575)&amp;1234567890))-1)</f>
        <v>Fe</v>
      </c>
      <c r="G6575" s="25">
        <f t="shared" si="204"/>
        <v>17</v>
      </c>
      <c r="H6575" s="25">
        <f>VLOOKUP(F6575,Table!$A$2:$C$121,2,0)</f>
        <v>8</v>
      </c>
      <c r="I6575" s="26">
        <f>VLOOKUP(F6575,Table!$A$2:$C$121,3,0)</f>
        <v>4</v>
      </c>
      <c r="J6575" s="17" t="s">
        <v>11782</v>
      </c>
      <c r="K6575" s="25" t="str">
        <f>LEFT(J6575,MIN(FIND({0,1,2,3,4,5,6,7,8,9},ASC(J6575)&amp;1234567890))-1)</f>
        <v>Nd</v>
      </c>
      <c r="L6575" s="25">
        <f t="shared" si="205"/>
        <v>5</v>
      </c>
      <c r="M6575" s="25">
        <f>VLOOKUP(K6575,Table!$A$2:$C$121,2,0)</f>
        <v>3</v>
      </c>
      <c r="N6575" s="26">
        <f>VLOOKUP(K6575,Table!$A$2:$C$121,3,0)</f>
        <v>6</v>
      </c>
      <c r="O6575" s="13" t="str">
        <f>VLOOKUP(A6575,Table!$U$1:$V$230,2,0)</f>
        <v>Hexagonal</v>
      </c>
      <c r="P6575" s="1"/>
    </row>
    <row r="6576" spans="1:16">
      <c r="A6576" s="12">
        <v>193</v>
      </c>
      <c r="B6576" s="12">
        <v>414043</v>
      </c>
      <c r="C6576" s="12" t="s">
        <v>7271</v>
      </c>
      <c r="D6576" s="12" t="s">
        <v>2155</v>
      </c>
      <c r="E6576" s="17" t="s">
        <v>341</v>
      </c>
      <c r="F6576" s="25" t="str">
        <f>LEFT(E6576,MIN(FIND({0,1,2,3,4,5,6,7,8,9},ASC(E6576)&amp;1234567890))-1)</f>
        <v>Ru</v>
      </c>
      <c r="G6576" s="25">
        <f t="shared" si="204"/>
        <v>1</v>
      </c>
      <c r="H6576" s="25">
        <f>VLOOKUP(F6576,Table!$A$2:$C$121,2,0)</f>
        <v>8</v>
      </c>
      <c r="I6576" s="26">
        <f>VLOOKUP(F6576,Table!$A$2:$C$121,3,0)</f>
        <v>5</v>
      </c>
      <c r="J6576" s="17" t="s">
        <v>375</v>
      </c>
      <c r="K6576" s="25" t="str">
        <f>LEFT(J6576,MIN(FIND({0,1,2,3,4,5,6,7,8,9},ASC(J6576)&amp;1234567890))-1)</f>
        <v>Br</v>
      </c>
      <c r="L6576" s="25">
        <f t="shared" si="205"/>
        <v>3</v>
      </c>
      <c r="M6576" s="25">
        <f>VLOOKUP(K6576,Table!$A$2:$C$121,2,0)</f>
        <v>17</v>
      </c>
      <c r="N6576" s="26">
        <f>VLOOKUP(K6576,Table!$A$2:$C$121,3,0)</f>
        <v>4</v>
      </c>
      <c r="O6576" s="13" t="str">
        <f>VLOOKUP(A6576,Table!$U$1:$V$230,2,0)</f>
        <v>Hexagonal</v>
      </c>
      <c r="P6576" s="1"/>
    </row>
    <row r="6577" spans="1:16">
      <c r="A6577" s="12">
        <v>193</v>
      </c>
      <c r="B6577" s="12">
        <v>414146</v>
      </c>
      <c r="C6577" s="12" t="s">
        <v>7271</v>
      </c>
      <c r="D6577" s="12" t="s">
        <v>7340</v>
      </c>
      <c r="E6577" s="17" t="s">
        <v>11777</v>
      </c>
      <c r="F6577" s="25" t="str">
        <f>LEFT(E6577,MIN(FIND({0,1,2,3,4,5,6,7,8,9},ASC(E6577)&amp;1234567890))-1)</f>
        <v>Lu</v>
      </c>
      <c r="G6577" s="25">
        <f t="shared" si="204"/>
        <v>5</v>
      </c>
      <c r="H6577" s="25">
        <f>VLOOKUP(F6577,Table!$A$2:$C$121,2,0)</f>
        <v>3</v>
      </c>
      <c r="I6577" s="26">
        <f>VLOOKUP(F6577,Table!$A$2:$C$121,3,0)</f>
        <v>6</v>
      </c>
      <c r="J6577" s="17" t="s">
        <v>11374</v>
      </c>
      <c r="K6577" s="25" t="str">
        <f>LEFT(J6577,MIN(FIND({0,1,2,3,4,5,6,7,8,9},ASC(J6577)&amp;1234567890))-1)</f>
        <v>Si</v>
      </c>
      <c r="L6577" s="25">
        <f t="shared" si="205"/>
        <v>3</v>
      </c>
      <c r="M6577" s="25">
        <f>VLOOKUP(K6577,Table!$A$2:$C$121,2,0)</f>
        <v>14</v>
      </c>
      <c r="N6577" s="26">
        <f>VLOOKUP(K6577,Table!$A$2:$C$121,3,0)</f>
        <v>3</v>
      </c>
      <c r="O6577" s="13" t="str">
        <f>VLOOKUP(A6577,Table!$U$1:$V$230,2,0)</f>
        <v>Hexagonal</v>
      </c>
      <c r="P6577" s="1"/>
    </row>
    <row r="6578" spans="1:16">
      <c r="A6578" s="12">
        <v>193</v>
      </c>
      <c r="B6578" s="12">
        <v>415118</v>
      </c>
      <c r="C6578" s="12" t="s">
        <v>7271</v>
      </c>
      <c r="D6578" s="12" t="s">
        <v>7341</v>
      </c>
      <c r="E6578" s="17" t="s">
        <v>11345</v>
      </c>
      <c r="F6578" s="25" t="str">
        <f>LEFT(E6578,MIN(FIND({0,1,2,3,4,5,6,7,8,9},ASC(E6578)&amp;1234567890))-1)</f>
        <v>Dy</v>
      </c>
      <c r="G6578" s="25">
        <f t="shared" si="204"/>
        <v>5</v>
      </c>
      <c r="H6578" s="25">
        <f>VLOOKUP(F6578,Table!$A$2:$C$121,2,0)</f>
        <v>3</v>
      </c>
      <c r="I6578" s="26">
        <f>VLOOKUP(F6578,Table!$A$2:$C$121,3,0)</f>
        <v>6</v>
      </c>
      <c r="J6578" s="17" t="s">
        <v>11374</v>
      </c>
      <c r="K6578" s="25" t="str">
        <f>LEFT(J6578,MIN(FIND({0,1,2,3,4,5,6,7,8,9},ASC(J6578)&amp;1234567890))-1)</f>
        <v>Si</v>
      </c>
      <c r="L6578" s="25">
        <f t="shared" si="205"/>
        <v>3</v>
      </c>
      <c r="M6578" s="25">
        <f>VLOOKUP(K6578,Table!$A$2:$C$121,2,0)</f>
        <v>14</v>
      </c>
      <c r="N6578" s="26">
        <f>VLOOKUP(K6578,Table!$A$2:$C$121,3,0)</f>
        <v>3</v>
      </c>
      <c r="O6578" s="13" t="str">
        <f>VLOOKUP(A6578,Table!$U$1:$V$230,2,0)</f>
        <v>Hexagonal</v>
      </c>
      <c r="P6578" s="1"/>
    </row>
    <row r="6579" spans="1:16">
      <c r="A6579" s="12">
        <v>193</v>
      </c>
      <c r="B6579" s="12">
        <v>601111</v>
      </c>
      <c r="C6579" s="12" t="s">
        <v>7271</v>
      </c>
      <c r="D6579" s="12" t="s">
        <v>7342</v>
      </c>
      <c r="E6579" s="17" t="s">
        <v>11777</v>
      </c>
      <c r="F6579" s="25" t="str">
        <f>LEFT(E6579,MIN(FIND({0,1,2,3,4,5,6,7,8,9},ASC(E6579)&amp;1234567890))-1)</f>
        <v>Lu</v>
      </c>
      <c r="G6579" s="25">
        <f t="shared" si="204"/>
        <v>5</v>
      </c>
      <c r="H6579" s="25">
        <f>VLOOKUP(F6579,Table!$A$2:$C$121,2,0)</f>
        <v>3</v>
      </c>
      <c r="I6579" s="26">
        <f>VLOOKUP(F6579,Table!$A$2:$C$121,3,0)</f>
        <v>6</v>
      </c>
      <c r="J6579" s="17" t="s">
        <v>594</v>
      </c>
      <c r="K6579" s="25" t="str">
        <f>LEFT(J6579,MIN(FIND({0,1,2,3,4,5,6,7,8,9},ASC(J6579)&amp;1234567890))-1)</f>
        <v>Ge</v>
      </c>
      <c r="L6579" s="25">
        <f t="shared" si="205"/>
        <v>3</v>
      </c>
      <c r="M6579" s="25">
        <f>VLOOKUP(K6579,Table!$A$2:$C$121,2,0)</f>
        <v>14</v>
      </c>
      <c r="N6579" s="26">
        <f>VLOOKUP(K6579,Table!$A$2:$C$121,3,0)</f>
        <v>4</v>
      </c>
      <c r="O6579" s="13" t="str">
        <f>VLOOKUP(A6579,Table!$U$1:$V$230,2,0)</f>
        <v>Hexagonal</v>
      </c>
      <c r="P6579" s="1"/>
    </row>
    <row r="6580" spans="1:16">
      <c r="A6580" s="12">
        <v>193</v>
      </c>
      <c r="B6580" s="12">
        <v>601388</v>
      </c>
      <c r="C6580" s="12" t="s">
        <v>7271</v>
      </c>
      <c r="D6580" s="12" t="s">
        <v>7343</v>
      </c>
      <c r="E6580" s="17" t="s">
        <v>11518</v>
      </c>
      <c r="F6580" s="25" t="str">
        <f>LEFT(E6580,MIN(FIND({0,1,2,3,4,5,6,7,8,9},ASC(E6580)&amp;1234567890))-1)</f>
        <v>Gd</v>
      </c>
      <c r="G6580" s="25">
        <f t="shared" si="204"/>
        <v>5</v>
      </c>
      <c r="H6580" s="25">
        <f>VLOOKUP(F6580,Table!$A$2:$C$121,2,0)</f>
        <v>3</v>
      </c>
      <c r="I6580" s="26">
        <f>VLOOKUP(F6580,Table!$A$2:$C$121,3,0)</f>
        <v>6</v>
      </c>
      <c r="J6580" s="17" t="s">
        <v>11357</v>
      </c>
      <c r="K6580" s="25" t="str">
        <f>LEFT(J6580,MIN(FIND({0,1,2,3,4,5,6,7,8,9},ASC(J6580)&amp;1234567890))-1)</f>
        <v>Sb</v>
      </c>
      <c r="L6580" s="25">
        <f t="shared" si="205"/>
        <v>3</v>
      </c>
      <c r="M6580" s="25">
        <f>VLOOKUP(K6580,Table!$A$2:$C$121,2,0)</f>
        <v>15</v>
      </c>
      <c r="N6580" s="26">
        <f>VLOOKUP(K6580,Table!$A$2:$C$121,3,0)</f>
        <v>5</v>
      </c>
      <c r="O6580" s="13" t="str">
        <f>VLOOKUP(A6580,Table!$U$1:$V$230,2,0)</f>
        <v>Hexagonal</v>
      </c>
      <c r="P6580" s="1"/>
    </row>
    <row r="6581" spans="1:16">
      <c r="A6581" s="12">
        <v>193</v>
      </c>
      <c r="B6581" s="12">
        <v>601416</v>
      </c>
      <c r="C6581" s="12" t="s">
        <v>7271</v>
      </c>
      <c r="D6581" s="12" t="s">
        <v>7344</v>
      </c>
      <c r="E6581" s="17" t="s">
        <v>11345</v>
      </c>
      <c r="F6581" s="25" t="str">
        <f>LEFT(E6581,MIN(FIND({0,1,2,3,4,5,6,7,8,9},ASC(E6581)&amp;1234567890))-1)</f>
        <v>Dy</v>
      </c>
      <c r="G6581" s="25">
        <f t="shared" si="204"/>
        <v>5</v>
      </c>
      <c r="H6581" s="25">
        <f>VLOOKUP(F6581,Table!$A$2:$C$121,2,0)</f>
        <v>3</v>
      </c>
      <c r="I6581" s="26">
        <f>VLOOKUP(F6581,Table!$A$2:$C$121,3,0)</f>
        <v>6</v>
      </c>
      <c r="J6581" s="17" t="s">
        <v>11357</v>
      </c>
      <c r="K6581" s="25" t="str">
        <f>LEFT(J6581,MIN(FIND({0,1,2,3,4,5,6,7,8,9},ASC(J6581)&amp;1234567890))-1)</f>
        <v>Sb</v>
      </c>
      <c r="L6581" s="25">
        <f t="shared" si="205"/>
        <v>3</v>
      </c>
      <c r="M6581" s="25">
        <f>VLOOKUP(K6581,Table!$A$2:$C$121,2,0)</f>
        <v>15</v>
      </c>
      <c r="N6581" s="26">
        <f>VLOOKUP(K6581,Table!$A$2:$C$121,3,0)</f>
        <v>5</v>
      </c>
      <c r="O6581" s="13" t="str">
        <f>VLOOKUP(A6581,Table!$U$1:$V$230,2,0)</f>
        <v>Hexagonal</v>
      </c>
      <c r="P6581" s="1"/>
    </row>
    <row r="6582" spans="1:16">
      <c r="A6582" s="12">
        <v>193</v>
      </c>
      <c r="B6582" s="12">
        <v>601736</v>
      </c>
      <c r="C6582" s="12" t="s">
        <v>7271</v>
      </c>
      <c r="D6582" s="12" t="s">
        <v>7345</v>
      </c>
      <c r="E6582" s="17" t="s">
        <v>11782</v>
      </c>
      <c r="F6582" s="25" t="str">
        <f>LEFT(E6582,MIN(FIND({0,1,2,3,4,5,6,7,8,9},ASC(E6582)&amp;1234567890))-1)</f>
        <v>Nd</v>
      </c>
      <c r="G6582" s="25">
        <f t="shared" si="204"/>
        <v>5</v>
      </c>
      <c r="H6582" s="25">
        <f>VLOOKUP(F6582,Table!$A$2:$C$121,2,0)</f>
        <v>3</v>
      </c>
      <c r="I6582" s="26">
        <f>VLOOKUP(F6582,Table!$A$2:$C$121,3,0)</f>
        <v>6</v>
      </c>
      <c r="J6582" s="17" t="s">
        <v>11357</v>
      </c>
      <c r="K6582" s="25" t="str">
        <f>LEFT(J6582,MIN(FIND({0,1,2,3,4,5,6,7,8,9},ASC(J6582)&amp;1234567890))-1)</f>
        <v>Sb</v>
      </c>
      <c r="L6582" s="25">
        <f t="shared" si="205"/>
        <v>3</v>
      </c>
      <c r="M6582" s="25">
        <f>VLOOKUP(K6582,Table!$A$2:$C$121,2,0)</f>
        <v>15</v>
      </c>
      <c r="N6582" s="26">
        <f>VLOOKUP(K6582,Table!$A$2:$C$121,3,0)</f>
        <v>5</v>
      </c>
      <c r="O6582" s="13" t="str">
        <f>VLOOKUP(A6582,Table!$U$1:$V$230,2,0)</f>
        <v>Hexagonal</v>
      </c>
      <c r="P6582" s="1"/>
    </row>
    <row r="6583" spans="1:16">
      <c r="A6583" s="12">
        <v>193</v>
      </c>
      <c r="B6583" s="12">
        <v>601762</v>
      </c>
      <c r="C6583" s="12" t="s">
        <v>7271</v>
      </c>
      <c r="D6583" s="12" t="s">
        <v>7346</v>
      </c>
      <c r="E6583" s="17" t="s">
        <v>11309</v>
      </c>
      <c r="F6583" s="25" t="str">
        <f>LEFT(E6583,MIN(FIND({0,1,2,3,4,5,6,7,8,9},ASC(E6583)&amp;1234567890))-1)</f>
        <v>Sm</v>
      </c>
      <c r="G6583" s="25">
        <f t="shared" si="204"/>
        <v>5</v>
      </c>
      <c r="H6583" s="25">
        <f>VLOOKUP(F6583,Table!$A$2:$C$121,2,0)</f>
        <v>3</v>
      </c>
      <c r="I6583" s="26">
        <f>VLOOKUP(F6583,Table!$A$2:$C$121,3,0)</f>
        <v>6</v>
      </c>
      <c r="J6583" s="17" t="s">
        <v>11357</v>
      </c>
      <c r="K6583" s="25" t="str">
        <f>LEFT(J6583,MIN(FIND({0,1,2,3,4,5,6,7,8,9},ASC(J6583)&amp;1234567890))-1)</f>
        <v>Sb</v>
      </c>
      <c r="L6583" s="25">
        <f t="shared" si="205"/>
        <v>3</v>
      </c>
      <c r="M6583" s="25">
        <f>VLOOKUP(K6583,Table!$A$2:$C$121,2,0)</f>
        <v>15</v>
      </c>
      <c r="N6583" s="26">
        <f>VLOOKUP(K6583,Table!$A$2:$C$121,3,0)</f>
        <v>5</v>
      </c>
      <c r="O6583" s="13" t="str">
        <f>VLOOKUP(A6583,Table!$U$1:$V$230,2,0)</f>
        <v>Hexagonal</v>
      </c>
      <c r="P6583" s="1"/>
    </row>
    <row r="6584" spans="1:16">
      <c r="A6584" s="12">
        <v>193</v>
      </c>
      <c r="B6584" s="12">
        <v>603810</v>
      </c>
      <c r="C6584" s="12" t="s">
        <v>7271</v>
      </c>
      <c r="D6584" s="12" t="s">
        <v>7347</v>
      </c>
      <c r="E6584" s="17" t="s">
        <v>11460</v>
      </c>
      <c r="F6584" s="25" t="str">
        <f>LEFT(E6584,MIN(FIND({0,1,2,3,4,5,6,7,8,9},ASC(E6584)&amp;1234567890))-1)</f>
        <v>Y</v>
      </c>
      <c r="G6584" s="25">
        <f t="shared" si="204"/>
        <v>5</v>
      </c>
      <c r="H6584" s="25">
        <f>VLOOKUP(F6584,Table!$A$2:$C$121,2,0)</f>
        <v>3</v>
      </c>
      <c r="I6584" s="26">
        <f>VLOOKUP(F6584,Table!$A$2:$C$121,3,0)</f>
        <v>5</v>
      </c>
      <c r="J6584" s="17" t="s">
        <v>445</v>
      </c>
      <c r="K6584" s="25" t="str">
        <f>LEFT(J6584,MIN(FIND({0,1,2,3,4,5,6,7,8,9},ASC(J6584)&amp;1234567890))-1)</f>
        <v>Al</v>
      </c>
      <c r="L6584" s="25">
        <f t="shared" si="205"/>
        <v>3</v>
      </c>
      <c r="M6584" s="25">
        <f>VLOOKUP(K6584,Table!$A$2:$C$121,2,0)</f>
        <v>13</v>
      </c>
      <c r="N6584" s="26">
        <f>VLOOKUP(K6584,Table!$A$2:$C$121,3,0)</f>
        <v>3</v>
      </c>
      <c r="O6584" s="13" t="str">
        <f>VLOOKUP(A6584,Table!$U$1:$V$230,2,0)</f>
        <v>Hexagonal</v>
      </c>
      <c r="P6584" s="1"/>
    </row>
    <row r="6585" spans="1:16">
      <c r="A6585" s="12">
        <v>193</v>
      </c>
      <c r="B6585" s="12">
        <v>604082</v>
      </c>
      <c r="C6585" s="12" t="s">
        <v>7271</v>
      </c>
      <c r="D6585" s="12" t="s">
        <v>7348</v>
      </c>
      <c r="E6585" s="17" t="s">
        <v>11553</v>
      </c>
      <c r="F6585" s="25" t="str">
        <f>LEFT(E6585,MIN(FIND({0,1,2,3,4,5,6,7,8,9},ASC(E6585)&amp;1234567890))-1)</f>
        <v>Zr</v>
      </c>
      <c r="G6585" s="25">
        <f t="shared" si="204"/>
        <v>5</v>
      </c>
      <c r="H6585" s="25">
        <f>VLOOKUP(F6585,Table!$A$2:$C$121,2,0)</f>
        <v>4</v>
      </c>
      <c r="I6585" s="26">
        <f>VLOOKUP(F6585,Table!$A$2:$C$121,3,0)</f>
        <v>5</v>
      </c>
      <c r="J6585" s="17" t="s">
        <v>597</v>
      </c>
      <c r="K6585" s="25" t="str">
        <f>LEFT(J6585,MIN(FIND({0,1,2,3,4,5,6,7,8,9},ASC(J6585)&amp;1234567890))-1)</f>
        <v>Pb</v>
      </c>
      <c r="L6585" s="25">
        <f t="shared" si="205"/>
        <v>3</v>
      </c>
      <c r="M6585" s="25">
        <f>VLOOKUP(K6585,Table!$A$2:$C$121,2,0)</f>
        <v>14</v>
      </c>
      <c r="N6585" s="26">
        <f>VLOOKUP(K6585,Table!$A$2:$C$121,3,0)</f>
        <v>6</v>
      </c>
      <c r="O6585" s="13" t="str">
        <f>VLOOKUP(A6585,Table!$U$1:$V$230,2,0)</f>
        <v>Hexagonal</v>
      </c>
      <c r="P6585" s="1"/>
    </row>
    <row r="6586" spans="1:16">
      <c r="A6586" s="12">
        <v>193</v>
      </c>
      <c r="B6586" s="12">
        <v>604217</v>
      </c>
      <c r="C6586" s="12" t="s">
        <v>7271</v>
      </c>
      <c r="D6586" s="12" t="s">
        <v>7349</v>
      </c>
      <c r="E6586" s="17" t="s">
        <v>11943</v>
      </c>
      <c r="F6586" s="25" t="str">
        <f>LEFT(E6586,MIN(FIND({0,1,2,3,4,5,6,7,8,9},ASC(E6586)&amp;1234567890))-1)</f>
        <v>Pb</v>
      </c>
      <c r="G6586" s="25">
        <f t="shared" si="204"/>
        <v>4</v>
      </c>
      <c r="H6586" s="25">
        <f>VLOOKUP(F6586,Table!$A$2:$C$121,2,0)</f>
        <v>14</v>
      </c>
      <c r="I6586" s="26">
        <f>VLOOKUP(F6586,Table!$A$2:$C$121,3,0)</f>
        <v>6</v>
      </c>
      <c r="J6586" s="17" t="s">
        <v>11553</v>
      </c>
      <c r="K6586" s="25" t="str">
        <f>LEFT(J6586,MIN(FIND({0,1,2,3,4,5,6,7,8,9},ASC(J6586)&amp;1234567890))-1)</f>
        <v>Zr</v>
      </c>
      <c r="L6586" s="25">
        <f t="shared" si="205"/>
        <v>5</v>
      </c>
      <c r="M6586" s="25">
        <f>VLOOKUP(K6586,Table!$A$2:$C$121,2,0)</f>
        <v>4</v>
      </c>
      <c r="N6586" s="26">
        <f>VLOOKUP(K6586,Table!$A$2:$C$121,3,0)</f>
        <v>5</v>
      </c>
      <c r="O6586" s="13" t="str">
        <f>VLOOKUP(A6586,Table!$U$1:$V$230,2,0)</f>
        <v>Hexagonal</v>
      </c>
      <c r="P6586" s="1"/>
    </row>
    <row r="6587" spans="1:16">
      <c r="A6587" s="12">
        <v>193</v>
      </c>
      <c r="B6587" s="12">
        <v>604300</v>
      </c>
      <c r="C6587" s="12" t="s">
        <v>7271</v>
      </c>
      <c r="D6587" s="12" t="s">
        <v>7350</v>
      </c>
      <c r="E6587" s="17" t="s">
        <v>11417</v>
      </c>
      <c r="F6587" s="25" t="str">
        <f>LEFT(E6587,MIN(FIND({0,1,2,3,4,5,6,7,8,9},ASC(E6587)&amp;1234567890))-1)</f>
        <v>Yb</v>
      </c>
      <c r="G6587" s="25">
        <f t="shared" si="204"/>
        <v>5</v>
      </c>
      <c r="H6587" s="25">
        <f>VLOOKUP(F6587,Table!$A$2:$C$121,2,0)</f>
        <v>3</v>
      </c>
      <c r="I6587" s="26">
        <f>VLOOKUP(F6587,Table!$A$2:$C$121,3,0)</f>
        <v>6</v>
      </c>
      <c r="J6587" s="17" t="s">
        <v>11374</v>
      </c>
      <c r="K6587" s="25" t="str">
        <f>LEFT(J6587,MIN(FIND({0,1,2,3,4,5,6,7,8,9},ASC(J6587)&amp;1234567890))-1)</f>
        <v>Si</v>
      </c>
      <c r="L6587" s="25">
        <f t="shared" si="205"/>
        <v>3</v>
      </c>
      <c r="M6587" s="25">
        <f>VLOOKUP(K6587,Table!$A$2:$C$121,2,0)</f>
        <v>14</v>
      </c>
      <c r="N6587" s="26">
        <f>VLOOKUP(K6587,Table!$A$2:$C$121,3,0)</f>
        <v>3</v>
      </c>
      <c r="O6587" s="13" t="str">
        <f>VLOOKUP(A6587,Table!$U$1:$V$230,2,0)</f>
        <v>Hexagonal</v>
      </c>
      <c r="P6587" s="1"/>
    </row>
    <row r="6588" spans="1:16">
      <c r="A6588" s="12">
        <v>193</v>
      </c>
      <c r="B6588" s="12">
        <v>609439</v>
      </c>
      <c r="C6588" s="12" t="s">
        <v>7271</v>
      </c>
      <c r="D6588" s="12" t="s">
        <v>7351</v>
      </c>
      <c r="E6588" s="17" t="s">
        <v>11955</v>
      </c>
      <c r="F6588" s="25" t="str">
        <f>LEFT(E6588,MIN(FIND({0,1,2,3,4,5,6,7,8,9},ASC(E6588)&amp;1234567890))-1)</f>
        <v>Ta</v>
      </c>
      <c r="G6588" s="25">
        <f t="shared" si="204"/>
        <v>5</v>
      </c>
      <c r="H6588" s="25">
        <f>VLOOKUP(F6588,Table!$A$2:$C$121,2,0)</f>
        <v>5</v>
      </c>
      <c r="I6588" s="26">
        <f>VLOOKUP(F6588,Table!$A$2:$C$121,3,0)</f>
        <v>6</v>
      </c>
      <c r="J6588" s="17" t="s">
        <v>445</v>
      </c>
      <c r="K6588" s="25" t="str">
        <f>LEFT(J6588,MIN(FIND({0,1,2,3,4,5,6,7,8,9},ASC(J6588)&amp;1234567890))-1)</f>
        <v>Al</v>
      </c>
      <c r="L6588" s="25">
        <f t="shared" si="205"/>
        <v>3</v>
      </c>
      <c r="M6588" s="25">
        <f>VLOOKUP(K6588,Table!$A$2:$C$121,2,0)</f>
        <v>13</v>
      </c>
      <c r="N6588" s="26">
        <f>VLOOKUP(K6588,Table!$A$2:$C$121,3,0)</f>
        <v>3</v>
      </c>
      <c r="O6588" s="13" t="str">
        <f>VLOOKUP(A6588,Table!$U$1:$V$230,2,0)</f>
        <v>Hexagonal</v>
      </c>
      <c r="P6588" s="1"/>
    </row>
    <row r="6589" spans="1:16">
      <c r="A6589" s="12">
        <v>193</v>
      </c>
      <c r="B6589" s="12">
        <v>609696</v>
      </c>
      <c r="C6589" s="12" t="s">
        <v>7271</v>
      </c>
      <c r="D6589" s="12" t="s">
        <v>5253</v>
      </c>
      <c r="E6589" s="17" t="s">
        <v>11553</v>
      </c>
      <c r="F6589" s="25" t="str">
        <f>LEFT(E6589,MIN(FIND({0,1,2,3,4,5,6,7,8,9},ASC(E6589)&amp;1234567890))-1)</f>
        <v>Zr</v>
      </c>
      <c r="G6589" s="25">
        <f t="shared" si="204"/>
        <v>5</v>
      </c>
      <c r="H6589" s="25">
        <f>VLOOKUP(F6589,Table!$A$2:$C$121,2,0)</f>
        <v>4</v>
      </c>
      <c r="I6589" s="26">
        <f>VLOOKUP(F6589,Table!$A$2:$C$121,3,0)</f>
        <v>5</v>
      </c>
      <c r="J6589" s="17" t="s">
        <v>445</v>
      </c>
      <c r="K6589" s="25" t="str">
        <f>LEFT(J6589,MIN(FIND({0,1,2,3,4,5,6,7,8,9},ASC(J6589)&amp;1234567890))-1)</f>
        <v>Al</v>
      </c>
      <c r="L6589" s="25">
        <f t="shared" si="205"/>
        <v>3</v>
      </c>
      <c r="M6589" s="25">
        <f>VLOOKUP(K6589,Table!$A$2:$C$121,2,0)</f>
        <v>13</v>
      </c>
      <c r="N6589" s="26">
        <f>VLOOKUP(K6589,Table!$A$2:$C$121,3,0)</f>
        <v>3</v>
      </c>
      <c r="O6589" s="13" t="str">
        <f>VLOOKUP(A6589,Table!$U$1:$V$230,2,0)</f>
        <v>Hexagonal</v>
      </c>
      <c r="P6589" s="1"/>
    </row>
    <row r="6590" spans="1:16">
      <c r="A6590" s="12">
        <v>193</v>
      </c>
      <c r="B6590" s="12">
        <v>609729</v>
      </c>
      <c r="C6590" s="12" t="s">
        <v>7271</v>
      </c>
      <c r="D6590" s="12" t="s">
        <v>7352</v>
      </c>
      <c r="E6590" s="17" t="s">
        <v>11480</v>
      </c>
      <c r="F6590" s="25" t="str">
        <f>LEFT(E6590,MIN(FIND({0,1,2,3,4,5,6,7,8,9},ASC(E6590)&amp;1234567890))-1)</f>
        <v>Al</v>
      </c>
      <c r="G6590" s="25">
        <f t="shared" si="204"/>
        <v>4</v>
      </c>
      <c r="H6590" s="25">
        <f>VLOOKUP(F6590,Table!$A$2:$C$121,2,0)</f>
        <v>13</v>
      </c>
      <c r="I6590" s="26">
        <f>VLOOKUP(F6590,Table!$A$2:$C$121,3,0)</f>
        <v>3</v>
      </c>
      <c r="J6590" s="17" t="s">
        <v>11553</v>
      </c>
      <c r="K6590" s="25" t="str">
        <f>LEFT(J6590,MIN(FIND({0,1,2,3,4,5,6,7,8,9},ASC(J6590)&amp;1234567890))-1)</f>
        <v>Zr</v>
      </c>
      <c r="L6590" s="25">
        <f t="shared" si="205"/>
        <v>5</v>
      </c>
      <c r="M6590" s="25">
        <f>VLOOKUP(K6590,Table!$A$2:$C$121,2,0)</f>
        <v>4</v>
      </c>
      <c r="N6590" s="26">
        <f>VLOOKUP(K6590,Table!$A$2:$C$121,3,0)</f>
        <v>5</v>
      </c>
      <c r="O6590" s="13" t="str">
        <f>VLOOKUP(A6590,Table!$U$1:$V$230,2,0)</f>
        <v>Hexagonal</v>
      </c>
      <c r="P6590" s="1"/>
    </row>
    <row r="6591" spans="1:16">
      <c r="A6591" s="12">
        <v>193</v>
      </c>
      <c r="B6591" s="12">
        <v>616554</v>
      </c>
      <c r="C6591" s="12" t="s">
        <v>7271</v>
      </c>
      <c r="D6591" s="12" t="s">
        <v>7353</v>
      </c>
      <c r="E6591" s="17" t="s">
        <v>11974</v>
      </c>
      <c r="F6591" s="25" t="str">
        <f>LEFT(E6591,MIN(FIND({0,1,2,3,4,5,6,7,8,9},ASC(E6591)&amp;1234567890))-1)</f>
        <v>Ce</v>
      </c>
      <c r="G6591" s="25">
        <f t="shared" si="204"/>
        <v>5</v>
      </c>
      <c r="H6591" s="25">
        <f>VLOOKUP(F6591,Table!$A$2:$C$121,2,0)</f>
        <v>3</v>
      </c>
      <c r="I6591" s="26">
        <f>VLOOKUP(F6591,Table!$A$2:$C$121,3,0)</f>
        <v>6</v>
      </c>
      <c r="J6591" s="17" t="s">
        <v>11840</v>
      </c>
      <c r="K6591" s="25" t="str">
        <f>LEFT(J6591,MIN(FIND({0,1,2,3,4,5,6,7,8,9},ASC(J6591)&amp;1234567890))-1)</f>
        <v>Bi</v>
      </c>
      <c r="L6591" s="25">
        <f t="shared" si="205"/>
        <v>3</v>
      </c>
      <c r="M6591" s="25">
        <f>VLOOKUP(K6591,Table!$A$2:$C$121,2,0)</f>
        <v>15</v>
      </c>
      <c r="N6591" s="26">
        <f>VLOOKUP(K6591,Table!$A$2:$C$121,3,0)</f>
        <v>6</v>
      </c>
      <c r="O6591" s="13" t="str">
        <f>VLOOKUP(A6591,Table!$U$1:$V$230,2,0)</f>
        <v>Hexagonal</v>
      </c>
      <c r="P6591" s="1"/>
    </row>
    <row r="6592" spans="1:16">
      <c r="A6592" s="12">
        <v>193</v>
      </c>
      <c r="B6592" s="12">
        <v>616666</v>
      </c>
      <c r="C6592" s="12" t="s">
        <v>7271</v>
      </c>
      <c r="D6592" s="12" t="s">
        <v>2710</v>
      </c>
      <c r="E6592" s="17" t="s">
        <v>11518</v>
      </c>
      <c r="F6592" s="25" t="str">
        <f>LEFT(E6592,MIN(FIND({0,1,2,3,4,5,6,7,8,9},ASC(E6592)&amp;1234567890))-1)</f>
        <v>Gd</v>
      </c>
      <c r="G6592" s="25">
        <f t="shared" si="204"/>
        <v>5</v>
      </c>
      <c r="H6592" s="25">
        <f>VLOOKUP(F6592,Table!$A$2:$C$121,2,0)</f>
        <v>3</v>
      </c>
      <c r="I6592" s="26">
        <f>VLOOKUP(F6592,Table!$A$2:$C$121,3,0)</f>
        <v>6</v>
      </c>
      <c r="J6592" s="17" t="s">
        <v>11840</v>
      </c>
      <c r="K6592" s="25" t="str">
        <f>LEFT(J6592,MIN(FIND({0,1,2,3,4,5,6,7,8,9},ASC(J6592)&amp;1234567890))-1)</f>
        <v>Bi</v>
      </c>
      <c r="L6592" s="25">
        <f t="shared" si="205"/>
        <v>3</v>
      </c>
      <c r="M6592" s="25">
        <f>VLOOKUP(K6592,Table!$A$2:$C$121,2,0)</f>
        <v>15</v>
      </c>
      <c r="N6592" s="26">
        <f>VLOOKUP(K6592,Table!$A$2:$C$121,3,0)</f>
        <v>6</v>
      </c>
      <c r="O6592" s="13" t="str">
        <f>VLOOKUP(A6592,Table!$U$1:$V$230,2,0)</f>
        <v>Hexagonal</v>
      </c>
      <c r="P6592" s="1"/>
    </row>
    <row r="6593" spans="1:16">
      <c r="A6593" s="12">
        <v>193</v>
      </c>
      <c r="B6593" s="12">
        <v>616760</v>
      </c>
      <c r="C6593" s="12" t="s">
        <v>7271</v>
      </c>
      <c r="D6593" s="12" t="s">
        <v>7354</v>
      </c>
      <c r="E6593" s="17" t="s">
        <v>11783</v>
      </c>
      <c r="F6593" s="25" t="str">
        <f>LEFT(E6593,MIN(FIND({0,1,2,3,4,5,6,7,8,9},ASC(E6593)&amp;1234567890))-1)</f>
        <v>La</v>
      </c>
      <c r="G6593" s="25">
        <f t="shared" si="204"/>
        <v>5</v>
      </c>
      <c r="H6593" s="25">
        <f>VLOOKUP(F6593,Table!$A$2:$C$121,2,0)</f>
        <v>3</v>
      </c>
      <c r="I6593" s="26">
        <f>VLOOKUP(F6593,Table!$A$2:$C$121,3,0)</f>
        <v>6</v>
      </c>
      <c r="J6593" s="17" t="s">
        <v>11840</v>
      </c>
      <c r="K6593" s="25" t="str">
        <f>LEFT(J6593,MIN(FIND({0,1,2,3,4,5,6,7,8,9},ASC(J6593)&amp;1234567890))-1)</f>
        <v>Bi</v>
      </c>
      <c r="L6593" s="25">
        <f t="shared" si="205"/>
        <v>3</v>
      </c>
      <c r="M6593" s="25">
        <f>VLOOKUP(K6593,Table!$A$2:$C$121,2,0)</f>
        <v>15</v>
      </c>
      <c r="N6593" s="26">
        <f>VLOOKUP(K6593,Table!$A$2:$C$121,3,0)</f>
        <v>6</v>
      </c>
      <c r="O6593" s="13" t="str">
        <f>VLOOKUP(A6593,Table!$U$1:$V$230,2,0)</f>
        <v>Hexagonal</v>
      </c>
      <c r="P6593" s="1"/>
    </row>
    <row r="6594" spans="1:16">
      <c r="A6594" s="12">
        <v>193</v>
      </c>
      <c r="B6594" s="12">
        <v>616857</v>
      </c>
      <c r="C6594" s="12" t="s">
        <v>7271</v>
      </c>
      <c r="D6594" s="12" t="s">
        <v>7355</v>
      </c>
      <c r="E6594" s="17" t="s">
        <v>11782</v>
      </c>
      <c r="F6594" s="25" t="str">
        <f>LEFT(E6594,MIN(FIND({0,1,2,3,4,5,6,7,8,9},ASC(E6594)&amp;1234567890))-1)</f>
        <v>Nd</v>
      </c>
      <c r="G6594" s="25">
        <f t="shared" ref="G6594:G6657" si="206">IF(SUBSTITUTE(E6594,F6594,"")="",1,SUBSTITUTE(E6594,F6594,""))*1</f>
        <v>5</v>
      </c>
      <c r="H6594" s="25">
        <f>VLOOKUP(F6594,Table!$A$2:$C$121,2,0)</f>
        <v>3</v>
      </c>
      <c r="I6594" s="26">
        <f>VLOOKUP(F6594,Table!$A$2:$C$121,3,0)</f>
        <v>6</v>
      </c>
      <c r="J6594" s="17" t="s">
        <v>11840</v>
      </c>
      <c r="K6594" s="25" t="str">
        <f>LEFT(J6594,MIN(FIND({0,1,2,3,4,5,6,7,8,9},ASC(J6594)&amp;1234567890))-1)</f>
        <v>Bi</v>
      </c>
      <c r="L6594" s="25">
        <f t="shared" ref="L6594:L6657" si="207">IF(SUBSTITUTE(J6594,K6594,"")="",1,SUBSTITUTE(J6594,K6594,""))*1</f>
        <v>3</v>
      </c>
      <c r="M6594" s="25">
        <f>VLOOKUP(K6594,Table!$A$2:$C$121,2,0)</f>
        <v>15</v>
      </c>
      <c r="N6594" s="26">
        <f>VLOOKUP(K6594,Table!$A$2:$C$121,3,0)</f>
        <v>6</v>
      </c>
      <c r="O6594" s="13" t="str">
        <f>VLOOKUP(A6594,Table!$U$1:$V$230,2,0)</f>
        <v>Hexagonal</v>
      </c>
      <c r="P6594" s="1"/>
    </row>
    <row r="6595" spans="1:16">
      <c r="A6595" s="12">
        <v>193</v>
      </c>
      <c r="B6595" s="12">
        <v>616974</v>
      </c>
      <c r="C6595" s="12" t="s">
        <v>7271</v>
      </c>
      <c r="D6595" s="12" t="s">
        <v>7356</v>
      </c>
      <c r="E6595" s="17" t="s">
        <v>11712</v>
      </c>
      <c r="F6595" s="25" t="str">
        <f>LEFT(E6595,MIN(FIND({0,1,2,3,4,5,6,7,8,9},ASC(E6595)&amp;1234567890))-1)</f>
        <v>Pr</v>
      </c>
      <c r="G6595" s="25">
        <f t="shared" si="206"/>
        <v>5</v>
      </c>
      <c r="H6595" s="25">
        <f>VLOOKUP(F6595,Table!$A$2:$C$121,2,0)</f>
        <v>3</v>
      </c>
      <c r="I6595" s="26">
        <f>VLOOKUP(F6595,Table!$A$2:$C$121,3,0)</f>
        <v>6</v>
      </c>
      <c r="J6595" s="17" t="s">
        <v>11840</v>
      </c>
      <c r="K6595" s="25" t="str">
        <f>LEFT(J6595,MIN(FIND({0,1,2,3,4,5,6,7,8,9},ASC(J6595)&amp;1234567890))-1)</f>
        <v>Bi</v>
      </c>
      <c r="L6595" s="25">
        <f t="shared" si="207"/>
        <v>3</v>
      </c>
      <c r="M6595" s="25">
        <f>VLOOKUP(K6595,Table!$A$2:$C$121,2,0)</f>
        <v>15</v>
      </c>
      <c r="N6595" s="26">
        <f>VLOOKUP(K6595,Table!$A$2:$C$121,3,0)</f>
        <v>6</v>
      </c>
      <c r="O6595" s="13" t="str">
        <f>VLOOKUP(A6595,Table!$U$1:$V$230,2,0)</f>
        <v>Hexagonal</v>
      </c>
      <c r="P6595" s="1"/>
    </row>
    <row r="6596" spans="1:16">
      <c r="A6596" s="12">
        <v>193</v>
      </c>
      <c r="B6596" s="12">
        <v>617128</v>
      </c>
      <c r="C6596" s="12" t="s">
        <v>7271</v>
      </c>
      <c r="D6596" s="12" t="s">
        <v>7357</v>
      </c>
      <c r="E6596" s="17" t="s">
        <v>11309</v>
      </c>
      <c r="F6596" s="25" t="str">
        <f>LEFT(E6596,MIN(FIND({0,1,2,3,4,5,6,7,8,9},ASC(E6596)&amp;1234567890))-1)</f>
        <v>Sm</v>
      </c>
      <c r="G6596" s="25">
        <f t="shared" si="206"/>
        <v>5</v>
      </c>
      <c r="H6596" s="25">
        <f>VLOOKUP(F6596,Table!$A$2:$C$121,2,0)</f>
        <v>3</v>
      </c>
      <c r="I6596" s="26">
        <f>VLOOKUP(F6596,Table!$A$2:$C$121,3,0)</f>
        <v>6</v>
      </c>
      <c r="J6596" s="17" t="s">
        <v>11840</v>
      </c>
      <c r="K6596" s="25" t="str">
        <f>LEFT(J6596,MIN(FIND({0,1,2,3,4,5,6,7,8,9},ASC(J6596)&amp;1234567890))-1)</f>
        <v>Bi</v>
      </c>
      <c r="L6596" s="25">
        <f t="shared" si="207"/>
        <v>3</v>
      </c>
      <c r="M6596" s="25">
        <f>VLOOKUP(K6596,Table!$A$2:$C$121,2,0)</f>
        <v>15</v>
      </c>
      <c r="N6596" s="26">
        <f>VLOOKUP(K6596,Table!$A$2:$C$121,3,0)</f>
        <v>6</v>
      </c>
      <c r="O6596" s="13" t="str">
        <f>VLOOKUP(A6596,Table!$U$1:$V$230,2,0)</f>
        <v>Hexagonal</v>
      </c>
      <c r="P6596" s="1"/>
    </row>
    <row r="6597" spans="1:16">
      <c r="A6597" s="12">
        <v>193</v>
      </c>
      <c r="B6597" s="12">
        <v>617164</v>
      </c>
      <c r="C6597" s="12" t="s">
        <v>7271</v>
      </c>
      <c r="D6597" s="12" t="s">
        <v>2713</v>
      </c>
      <c r="E6597" s="17" t="s">
        <v>11516</v>
      </c>
      <c r="F6597" s="25" t="str">
        <f>LEFT(E6597,MIN(FIND({0,1,2,3,4,5,6,7,8,9},ASC(E6597)&amp;1234567890))-1)</f>
        <v>Tb</v>
      </c>
      <c r="G6597" s="25">
        <f t="shared" si="206"/>
        <v>5</v>
      </c>
      <c r="H6597" s="25">
        <f>VLOOKUP(F6597,Table!$A$2:$C$121,2,0)</f>
        <v>3</v>
      </c>
      <c r="I6597" s="26">
        <f>VLOOKUP(F6597,Table!$A$2:$C$121,3,0)</f>
        <v>6</v>
      </c>
      <c r="J6597" s="17" t="s">
        <v>11840</v>
      </c>
      <c r="K6597" s="25" t="str">
        <f>LEFT(J6597,MIN(FIND({0,1,2,3,4,5,6,7,8,9},ASC(J6597)&amp;1234567890))-1)</f>
        <v>Bi</v>
      </c>
      <c r="L6597" s="25">
        <f t="shared" si="207"/>
        <v>3</v>
      </c>
      <c r="M6597" s="25">
        <f>VLOOKUP(K6597,Table!$A$2:$C$121,2,0)</f>
        <v>15</v>
      </c>
      <c r="N6597" s="26">
        <f>VLOOKUP(K6597,Table!$A$2:$C$121,3,0)</f>
        <v>6</v>
      </c>
      <c r="O6597" s="13" t="str">
        <f>VLOOKUP(A6597,Table!$U$1:$V$230,2,0)</f>
        <v>Hexagonal</v>
      </c>
      <c r="P6597" s="1"/>
    </row>
    <row r="6598" spans="1:16">
      <c r="A6598" s="12">
        <v>193</v>
      </c>
      <c r="B6598" s="12">
        <v>617223</v>
      </c>
      <c r="C6598" s="12" t="s">
        <v>7271</v>
      </c>
      <c r="D6598" s="12" t="s">
        <v>7358</v>
      </c>
      <c r="E6598" s="17" t="s">
        <v>12013</v>
      </c>
      <c r="F6598" s="25" t="str">
        <f>LEFT(E6598,MIN(FIND({0,1,2,3,4,5,6,7,8,9},ASC(E6598)&amp;1234567890))-1)</f>
        <v>Th</v>
      </c>
      <c r="G6598" s="25">
        <f t="shared" si="206"/>
        <v>5</v>
      </c>
      <c r="H6598" s="25">
        <f>VLOOKUP(F6598,Table!$A$2:$C$121,2,0)</f>
        <v>3</v>
      </c>
      <c r="I6598" s="26">
        <f>VLOOKUP(F6598,Table!$A$2:$C$121,3,0)</f>
        <v>7</v>
      </c>
      <c r="J6598" s="17" t="s">
        <v>11840</v>
      </c>
      <c r="K6598" s="25" t="str">
        <f>LEFT(J6598,MIN(FIND({0,1,2,3,4,5,6,7,8,9},ASC(J6598)&amp;1234567890))-1)</f>
        <v>Bi</v>
      </c>
      <c r="L6598" s="25">
        <f t="shared" si="207"/>
        <v>3</v>
      </c>
      <c r="M6598" s="25">
        <f>VLOOKUP(K6598,Table!$A$2:$C$121,2,0)</f>
        <v>15</v>
      </c>
      <c r="N6598" s="26">
        <f>VLOOKUP(K6598,Table!$A$2:$C$121,3,0)</f>
        <v>6</v>
      </c>
      <c r="O6598" s="13" t="str">
        <f>VLOOKUP(A6598,Table!$U$1:$V$230,2,0)</f>
        <v>Hexagonal</v>
      </c>
      <c r="P6598" s="1"/>
    </row>
    <row r="6599" spans="1:16">
      <c r="A6599" s="12">
        <v>193</v>
      </c>
      <c r="B6599" s="12">
        <v>619480</v>
      </c>
      <c r="C6599" s="12" t="s">
        <v>7271</v>
      </c>
      <c r="D6599" s="12" t="s">
        <v>6766</v>
      </c>
      <c r="E6599" s="17" t="s">
        <v>11425</v>
      </c>
      <c r="F6599" s="25" t="str">
        <f>LEFT(E6599,MIN(FIND({0,1,2,3,4,5,6,7,8,9},ASC(E6599)&amp;1234567890))-1)</f>
        <v>Ca</v>
      </c>
      <c r="G6599" s="25">
        <f t="shared" si="206"/>
        <v>5</v>
      </c>
      <c r="H6599" s="25">
        <f>VLOOKUP(F6599,Table!$A$2:$C$121,2,0)</f>
        <v>2</v>
      </c>
      <c r="I6599" s="26">
        <f>VLOOKUP(F6599,Table!$A$2:$C$121,3,0)</f>
        <v>4</v>
      </c>
      <c r="J6599" s="17" t="s">
        <v>597</v>
      </c>
      <c r="K6599" s="25" t="str">
        <f>LEFT(J6599,MIN(FIND({0,1,2,3,4,5,6,7,8,9},ASC(J6599)&amp;1234567890))-1)</f>
        <v>Pb</v>
      </c>
      <c r="L6599" s="25">
        <f t="shared" si="207"/>
        <v>3</v>
      </c>
      <c r="M6599" s="25">
        <f>VLOOKUP(K6599,Table!$A$2:$C$121,2,0)</f>
        <v>14</v>
      </c>
      <c r="N6599" s="26">
        <f>VLOOKUP(K6599,Table!$A$2:$C$121,3,0)</f>
        <v>6</v>
      </c>
      <c r="O6599" s="13" t="str">
        <f>VLOOKUP(A6599,Table!$U$1:$V$230,2,0)</f>
        <v>Hexagonal</v>
      </c>
      <c r="P6599" s="1"/>
    </row>
    <row r="6600" spans="1:16">
      <c r="A6600" s="12">
        <v>193</v>
      </c>
      <c r="B6600" s="12">
        <v>619563</v>
      </c>
      <c r="C6600" s="12" t="s">
        <v>7271</v>
      </c>
      <c r="D6600" s="12" t="s">
        <v>2314</v>
      </c>
      <c r="E6600" s="17" t="s">
        <v>11425</v>
      </c>
      <c r="F6600" s="25" t="str">
        <f>LEFT(E6600,MIN(FIND({0,1,2,3,4,5,6,7,8,9},ASC(E6600)&amp;1234567890))-1)</f>
        <v>Ca</v>
      </c>
      <c r="G6600" s="25">
        <f t="shared" si="206"/>
        <v>5</v>
      </c>
      <c r="H6600" s="25">
        <f>VLOOKUP(F6600,Table!$A$2:$C$121,2,0)</f>
        <v>2</v>
      </c>
      <c r="I6600" s="26">
        <f>VLOOKUP(F6600,Table!$A$2:$C$121,3,0)</f>
        <v>4</v>
      </c>
      <c r="J6600" s="17" t="s">
        <v>11357</v>
      </c>
      <c r="K6600" s="25" t="str">
        <f>LEFT(J6600,MIN(FIND({0,1,2,3,4,5,6,7,8,9},ASC(J6600)&amp;1234567890))-1)</f>
        <v>Sb</v>
      </c>
      <c r="L6600" s="25">
        <f t="shared" si="207"/>
        <v>3</v>
      </c>
      <c r="M6600" s="25">
        <f>VLOOKUP(K6600,Table!$A$2:$C$121,2,0)</f>
        <v>15</v>
      </c>
      <c r="N6600" s="26">
        <f>VLOOKUP(K6600,Table!$A$2:$C$121,3,0)</f>
        <v>5</v>
      </c>
      <c r="O6600" s="13" t="str">
        <f>VLOOKUP(A6600,Table!$U$1:$V$230,2,0)</f>
        <v>Hexagonal</v>
      </c>
      <c r="P6600" s="1"/>
    </row>
    <row r="6601" spans="1:16">
      <c r="A6601" s="12">
        <v>193</v>
      </c>
      <c r="B6601" s="12">
        <v>621182</v>
      </c>
      <c r="C6601" s="12" t="s">
        <v>7271</v>
      </c>
      <c r="D6601" s="12" t="s">
        <v>4565</v>
      </c>
      <c r="E6601" s="17" t="s">
        <v>11974</v>
      </c>
      <c r="F6601" s="25" t="str">
        <f>LEFT(E6601,MIN(FIND({0,1,2,3,4,5,6,7,8,9},ASC(E6601)&amp;1234567890))-1)</f>
        <v>Ce</v>
      </c>
      <c r="G6601" s="25">
        <f t="shared" si="206"/>
        <v>5</v>
      </c>
      <c r="H6601" s="25">
        <f>VLOOKUP(F6601,Table!$A$2:$C$121,2,0)</f>
        <v>3</v>
      </c>
      <c r="I6601" s="26">
        <f>VLOOKUP(F6601,Table!$A$2:$C$121,3,0)</f>
        <v>6</v>
      </c>
      <c r="J6601" s="17" t="s">
        <v>594</v>
      </c>
      <c r="K6601" s="25" t="str">
        <f>LEFT(J6601,MIN(FIND({0,1,2,3,4,5,6,7,8,9},ASC(J6601)&amp;1234567890))-1)</f>
        <v>Ge</v>
      </c>
      <c r="L6601" s="25">
        <f t="shared" si="207"/>
        <v>3</v>
      </c>
      <c r="M6601" s="25">
        <f>VLOOKUP(K6601,Table!$A$2:$C$121,2,0)</f>
        <v>14</v>
      </c>
      <c r="N6601" s="26">
        <f>VLOOKUP(K6601,Table!$A$2:$C$121,3,0)</f>
        <v>4</v>
      </c>
      <c r="O6601" s="13" t="str">
        <f>VLOOKUP(A6601,Table!$U$1:$V$230,2,0)</f>
        <v>Hexagonal</v>
      </c>
      <c r="P6601" s="1"/>
    </row>
    <row r="6602" spans="1:16">
      <c r="A6602" s="12">
        <v>193</v>
      </c>
      <c r="B6602" s="12">
        <v>621775</v>
      </c>
      <c r="C6602" s="12" t="s">
        <v>7271</v>
      </c>
      <c r="D6602" s="12" t="s">
        <v>7359</v>
      </c>
      <c r="E6602" s="17" t="s">
        <v>11974</v>
      </c>
      <c r="F6602" s="25" t="str">
        <f>LEFT(E6602,MIN(FIND({0,1,2,3,4,5,6,7,8,9},ASC(E6602)&amp;1234567890))-1)</f>
        <v>Ce</v>
      </c>
      <c r="G6602" s="25">
        <f t="shared" si="206"/>
        <v>5</v>
      </c>
      <c r="H6602" s="25">
        <f>VLOOKUP(F6602,Table!$A$2:$C$121,2,0)</f>
        <v>3</v>
      </c>
      <c r="I6602" s="26">
        <f>VLOOKUP(F6602,Table!$A$2:$C$121,3,0)</f>
        <v>6</v>
      </c>
      <c r="J6602" s="17" t="s">
        <v>597</v>
      </c>
      <c r="K6602" s="25" t="str">
        <f>LEFT(J6602,MIN(FIND({0,1,2,3,4,5,6,7,8,9},ASC(J6602)&amp;1234567890))-1)</f>
        <v>Pb</v>
      </c>
      <c r="L6602" s="25">
        <f t="shared" si="207"/>
        <v>3</v>
      </c>
      <c r="M6602" s="25">
        <f>VLOOKUP(K6602,Table!$A$2:$C$121,2,0)</f>
        <v>14</v>
      </c>
      <c r="N6602" s="26">
        <f>VLOOKUP(K6602,Table!$A$2:$C$121,3,0)</f>
        <v>6</v>
      </c>
      <c r="O6602" s="13" t="str">
        <f>VLOOKUP(A6602,Table!$U$1:$V$230,2,0)</f>
        <v>Hexagonal</v>
      </c>
      <c r="P6602" s="1"/>
    </row>
    <row r="6603" spans="1:16">
      <c r="A6603" s="12">
        <v>193</v>
      </c>
      <c r="B6603" s="12">
        <v>622081</v>
      </c>
      <c r="C6603" s="12" t="s">
        <v>7271</v>
      </c>
      <c r="D6603" s="12" t="s">
        <v>7360</v>
      </c>
      <c r="E6603" s="17" t="s">
        <v>11974</v>
      </c>
      <c r="F6603" s="25" t="str">
        <f>LEFT(E6603,MIN(FIND({0,1,2,3,4,5,6,7,8,9},ASC(E6603)&amp;1234567890))-1)</f>
        <v>Ce</v>
      </c>
      <c r="G6603" s="25">
        <f t="shared" si="206"/>
        <v>5</v>
      </c>
      <c r="H6603" s="25">
        <f>VLOOKUP(F6603,Table!$A$2:$C$121,2,0)</f>
        <v>3</v>
      </c>
      <c r="I6603" s="26">
        <f>VLOOKUP(F6603,Table!$A$2:$C$121,3,0)</f>
        <v>6</v>
      </c>
      <c r="J6603" s="17" t="s">
        <v>11357</v>
      </c>
      <c r="K6603" s="25" t="str">
        <f>LEFT(J6603,MIN(FIND({0,1,2,3,4,5,6,7,8,9},ASC(J6603)&amp;1234567890))-1)</f>
        <v>Sb</v>
      </c>
      <c r="L6603" s="25">
        <f t="shared" si="207"/>
        <v>3</v>
      </c>
      <c r="M6603" s="25">
        <f>VLOOKUP(K6603,Table!$A$2:$C$121,2,0)</f>
        <v>15</v>
      </c>
      <c r="N6603" s="26">
        <f>VLOOKUP(K6603,Table!$A$2:$C$121,3,0)</f>
        <v>5</v>
      </c>
      <c r="O6603" s="13" t="str">
        <f>VLOOKUP(A6603,Table!$U$1:$V$230,2,0)</f>
        <v>Hexagonal</v>
      </c>
      <c r="P6603" s="1"/>
    </row>
    <row r="6604" spans="1:16">
      <c r="A6604" s="12">
        <v>193</v>
      </c>
      <c r="B6604" s="12">
        <v>622194</v>
      </c>
      <c r="C6604" s="12" t="s">
        <v>7271</v>
      </c>
      <c r="D6604" s="12" t="s">
        <v>5254</v>
      </c>
      <c r="E6604" s="17" t="s">
        <v>11974</v>
      </c>
      <c r="F6604" s="25" t="str">
        <f>LEFT(E6604,MIN(FIND({0,1,2,3,4,5,6,7,8,9},ASC(E6604)&amp;1234567890))-1)</f>
        <v>Ce</v>
      </c>
      <c r="G6604" s="25">
        <f t="shared" si="206"/>
        <v>5</v>
      </c>
      <c r="H6604" s="25">
        <f>VLOOKUP(F6604,Table!$A$2:$C$121,2,0)</f>
        <v>3</v>
      </c>
      <c r="I6604" s="26">
        <f>VLOOKUP(F6604,Table!$A$2:$C$121,3,0)</f>
        <v>6</v>
      </c>
      <c r="J6604" s="17" t="s">
        <v>11374</v>
      </c>
      <c r="K6604" s="25" t="str">
        <f>LEFT(J6604,MIN(FIND({0,1,2,3,4,5,6,7,8,9},ASC(J6604)&amp;1234567890))-1)</f>
        <v>Si</v>
      </c>
      <c r="L6604" s="25">
        <f t="shared" si="207"/>
        <v>3</v>
      </c>
      <c r="M6604" s="25">
        <f>VLOOKUP(K6604,Table!$A$2:$C$121,2,0)</f>
        <v>14</v>
      </c>
      <c r="N6604" s="26">
        <f>VLOOKUP(K6604,Table!$A$2:$C$121,3,0)</f>
        <v>3</v>
      </c>
      <c r="O6604" s="13" t="str">
        <f>VLOOKUP(A6604,Table!$U$1:$V$230,2,0)</f>
        <v>Hexagonal</v>
      </c>
      <c r="P6604" s="1"/>
    </row>
    <row r="6605" spans="1:16">
      <c r="A6605" s="12">
        <v>193</v>
      </c>
      <c r="B6605" s="12">
        <v>622219</v>
      </c>
      <c r="C6605" s="12" t="s">
        <v>7271</v>
      </c>
      <c r="D6605" s="12" t="s">
        <v>5204</v>
      </c>
      <c r="E6605" s="17" t="s">
        <v>11974</v>
      </c>
      <c r="F6605" s="25" t="str">
        <f>LEFT(E6605,MIN(FIND({0,1,2,3,4,5,6,7,8,9},ASC(E6605)&amp;1234567890))-1)</f>
        <v>Ce</v>
      </c>
      <c r="G6605" s="25">
        <f t="shared" si="206"/>
        <v>5</v>
      </c>
      <c r="H6605" s="25">
        <f>VLOOKUP(F6605,Table!$A$2:$C$121,2,0)</f>
        <v>3</v>
      </c>
      <c r="I6605" s="26">
        <f>VLOOKUP(F6605,Table!$A$2:$C$121,3,0)</f>
        <v>6</v>
      </c>
      <c r="J6605" s="17" t="s">
        <v>413</v>
      </c>
      <c r="K6605" s="25" t="str">
        <f>LEFT(J6605,MIN(FIND({0,1,2,3,4,5,6,7,8,9},ASC(J6605)&amp;1234567890))-1)</f>
        <v>Sn</v>
      </c>
      <c r="L6605" s="25">
        <f t="shared" si="207"/>
        <v>3</v>
      </c>
      <c r="M6605" s="25">
        <f>VLOOKUP(K6605,Table!$A$2:$C$121,2,0)</f>
        <v>14</v>
      </c>
      <c r="N6605" s="26">
        <f>VLOOKUP(K6605,Table!$A$2:$C$121,3,0)</f>
        <v>5</v>
      </c>
      <c r="O6605" s="13" t="str">
        <f>VLOOKUP(A6605,Table!$U$1:$V$230,2,0)</f>
        <v>Hexagonal</v>
      </c>
      <c r="P6605" s="1"/>
    </row>
    <row r="6606" spans="1:16">
      <c r="A6606" s="12">
        <v>193</v>
      </c>
      <c r="B6606" s="12">
        <v>629748</v>
      </c>
      <c r="C6606" s="12" t="s">
        <v>7271</v>
      </c>
      <c r="D6606" s="12" t="s">
        <v>7361</v>
      </c>
      <c r="E6606" s="17" t="s">
        <v>11345</v>
      </c>
      <c r="F6606" s="25" t="str">
        <f>LEFT(E6606,MIN(FIND({0,1,2,3,4,5,6,7,8,9},ASC(E6606)&amp;1234567890))-1)</f>
        <v>Dy</v>
      </c>
      <c r="G6606" s="25">
        <f t="shared" si="206"/>
        <v>5</v>
      </c>
      <c r="H6606" s="25">
        <f>VLOOKUP(F6606,Table!$A$2:$C$121,2,0)</f>
        <v>3</v>
      </c>
      <c r="I6606" s="26">
        <f>VLOOKUP(F6606,Table!$A$2:$C$121,3,0)</f>
        <v>6</v>
      </c>
      <c r="J6606" s="17" t="s">
        <v>594</v>
      </c>
      <c r="K6606" s="25" t="str">
        <f>LEFT(J6606,MIN(FIND({0,1,2,3,4,5,6,7,8,9},ASC(J6606)&amp;1234567890))-1)</f>
        <v>Ge</v>
      </c>
      <c r="L6606" s="25">
        <f t="shared" si="207"/>
        <v>3</v>
      </c>
      <c r="M6606" s="25">
        <f>VLOOKUP(K6606,Table!$A$2:$C$121,2,0)</f>
        <v>14</v>
      </c>
      <c r="N6606" s="26">
        <f>VLOOKUP(K6606,Table!$A$2:$C$121,3,0)</f>
        <v>4</v>
      </c>
      <c r="O6606" s="13" t="str">
        <f>VLOOKUP(A6606,Table!$U$1:$V$230,2,0)</f>
        <v>Hexagonal</v>
      </c>
      <c r="P6606" s="1"/>
    </row>
    <row r="6607" spans="1:16">
      <c r="A6607" s="12">
        <v>193</v>
      </c>
      <c r="B6607" s="12">
        <v>629878</v>
      </c>
      <c r="C6607" s="12" t="s">
        <v>7271</v>
      </c>
      <c r="D6607" s="12" t="s">
        <v>4546</v>
      </c>
      <c r="E6607" s="17" t="s">
        <v>11345</v>
      </c>
      <c r="F6607" s="25" t="str">
        <f>LEFT(E6607,MIN(FIND({0,1,2,3,4,5,6,7,8,9},ASC(E6607)&amp;1234567890))-1)</f>
        <v>Dy</v>
      </c>
      <c r="G6607" s="25">
        <f t="shared" si="206"/>
        <v>5</v>
      </c>
      <c r="H6607" s="25">
        <f>VLOOKUP(F6607,Table!$A$2:$C$121,2,0)</f>
        <v>3</v>
      </c>
      <c r="I6607" s="26">
        <f>VLOOKUP(F6607,Table!$A$2:$C$121,3,0)</f>
        <v>6</v>
      </c>
      <c r="J6607" s="17" t="s">
        <v>11658</v>
      </c>
      <c r="K6607" s="25" t="str">
        <f>LEFT(J6607,MIN(FIND({0,1,2,3,4,5,6,7,8,9},ASC(J6607)&amp;1234567890))-1)</f>
        <v>Ir</v>
      </c>
      <c r="L6607" s="25">
        <f t="shared" si="207"/>
        <v>3</v>
      </c>
      <c r="M6607" s="25">
        <f>VLOOKUP(K6607,Table!$A$2:$C$121,2,0)</f>
        <v>9</v>
      </c>
      <c r="N6607" s="26">
        <f>VLOOKUP(K6607,Table!$A$2:$C$121,3,0)</f>
        <v>6</v>
      </c>
      <c r="O6607" s="13" t="str">
        <f>VLOOKUP(A6607,Table!$U$1:$V$230,2,0)</f>
        <v>Hexagonal</v>
      </c>
      <c r="P6607" s="1"/>
    </row>
    <row r="6608" spans="1:16">
      <c r="A6608" s="12">
        <v>193</v>
      </c>
      <c r="B6608" s="12">
        <v>630107</v>
      </c>
      <c r="C6608" s="12" t="s">
        <v>7271</v>
      </c>
      <c r="D6608" s="12" t="s">
        <v>7362</v>
      </c>
      <c r="E6608" s="17" t="s">
        <v>11345</v>
      </c>
      <c r="F6608" s="25" t="str">
        <f>LEFT(E6608,MIN(FIND({0,1,2,3,4,5,6,7,8,9},ASC(E6608)&amp;1234567890))-1)</f>
        <v>Dy</v>
      </c>
      <c r="G6608" s="25">
        <f t="shared" si="206"/>
        <v>5</v>
      </c>
      <c r="H6608" s="25">
        <f>VLOOKUP(F6608,Table!$A$2:$C$121,2,0)</f>
        <v>3</v>
      </c>
      <c r="I6608" s="26">
        <f>VLOOKUP(F6608,Table!$A$2:$C$121,3,0)</f>
        <v>6</v>
      </c>
      <c r="J6608" s="17" t="s">
        <v>11355</v>
      </c>
      <c r="K6608" s="25" t="str">
        <f>LEFT(J6608,MIN(FIND({0,1,2,3,4,5,6,7,8,9},ASC(J6608)&amp;1234567890))-1)</f>
        <v>Pt</v>
      </c>
      <c r="L6608" s="25">
        <f t="shared" si="207"/>
        <v>3</v>
      </c>
      <c r="M6608" s="25">
        <f>VLOOKUP(K6608,Table!$A$2:$C$121,2,0)</f>
        <v>10</v>
      </c>
      <c r="N6608" s="26">
        <f>VLOOKUP(K6608,Table!$A$2:$C$121,3,0)</f>
        <v>6</v>
      </c>
      <c r="O6608" s="13" t="str">
        <f>VLOOKUP(A6608,Table!$U$1:$V$230,2,0)</f>
        <v>Hexagonal</v>
      </c>
      <c r="P6608" s="1"/>
    </row>
    <row r="6609" spans="1:16">
      <c r="A6609" s="12">
        <v>193</v>
      </c>
      <c r="B6609" s="12">
        <v>630149</v>
      </c>
      <c r="C6609" s="12" t="s">
        <v>7271</v>
      </c>
      <c r="D6609" s="12" t="s">
        <v>7363</v>
      </c>
      <c r="E6609" s="17" t="s">
        <v>11345</v>
      </c>
      <c r="F6609" s="25" t="str">
        <f>LEFT(E6609,MIN(FIND({0,1,2,3,4,5,6,7,8,9},ASC(E6609)&amp;1234567890))-1)</f>
        <v>Dy</v>
      </c>
      <c r="G6609" s="25">
        <f t="shared" si="206"/>
        <v>5</v>
      </c>
      <c r="H6609" s="25">
        <f>VLOOKUP(F6609,Table!$A$2:$C$121,2,0)</f>
        <v>3</v>
      </c>
      <c r="I6609" s="26">
        <f>VLOOKUP(F6609,Table!$A$2:$C$121,3,0)</f>
        <v>6</v>
      </c>
      <c r="J6609" s="17" t="s">
        <v>424</v>
      </c>
      <c r="K6609" s="25" t="str">
        <f>LEFT(J6609,MIN(FIND({0,1,2,3,4,5,6,7,8,9},ASC(J6609)&amp;1234567890))-1)</f>
        <v>Rh</v>
      </c>
      <c r="L6609" s="25">
        <f t="shared" si="207"/>
        <v>3</v>
      </c>
      <c r="M6609" s="25">
        <f>VLOOKUP(K6609,Table!$A$2:$C$121,2,0)</f>
        <v>9</v>
      </c>
      <c r="N6609" s="26">
        <f>VLOOKUP(K6609,Table!$A$2:$C$121,3,0)</f>
        <v>5</v>
      </c>
      <c r="O6609" s="13" t="str">
        <f>VLOOKUP(A6609,Table!$U$1:$V$230,2,0)</f>
        <v>Hexagonal</v>
      </c>
      <c r="P6609" s="1"/>
    </row>
    <row r="6610" spans="1:16">
      <c r="A6610" s="12">
        <v>193</v>
      </c>
      <c r="B6610" s="12">
        <v>630359</v>
      </c>
      <c r="C6610" s="12" t="s">
        <v>7271</v>
      </c>
      <c r="D6610" s="12" t="s">
        <v>7364</v>
      </c>
      <c r="E6610" s="17" t="s">
        <v>11345</v>
      </c>
      <c r="F6610" s="25" t="str">
        <f>LEFT(E6610,MIN(FIND({0,1,2,3,4,5,6,7,8,9},ASC(E6610)&amp;1234567890))-1)</f>
        <v>Dy</v>
      </c>
      <c r="G6610" s="25">
        <f t="shared" si="206"/>
        <v>5</v>
      </c>
      <c r="H6610" s="25">
        <f>VLOOKUP(F6610,Table!$A$2:$C$121,2,0)</f>
        <v>3</v>
      </c>
      <c r="I6610" s="26">
        <f>VLOOKUP(F6610,Table!$A$2:$C$121,3,0)</f>
        <v>6</v>
      </c>
      <c r="J6610" s="17" t="s">
        <v>420</v>
      </c>
      <c r="K6610" s="25" t="str">
        <f>LEFT(J6610,MIN(FIND({0,1,2,3,4,5,6,7,8,9},ASC(J6610)&amp;1234567890))-1)</f>
        <v>Tl</v>
      </c>
      <c r="L6610" s="25">
        <f t="shared" si="207"/>
        <v>3</v>
      </c>
      <c r="M6610" s="25">
        <f>VLOOKUP(K6610,Table!$A$2:$C$121,2,0)</f>
        <v>13</v>
      </c>
      <c r="N6610" s="26">
        <f>VLOOKUP(K6610,Table!$A$2:$C$121,3,0)</f>
        <v>6</v>
      </c>
      <c r="O6610" s="13" t="str">
        <f>VLOOKUP(A6610,Table!$U$1:$V$230,2,0)</f>
        <v>Hexagonal</v>
      </c>
      <c r="P6610" s="1"/>
    </row>
    <row r="6611" spans="1:16">
      <c r="A6611" s="12">
        <v>193</v>
      </c>
      <c r="B6611" s="12">
        <v>630682</v>
      </c>
      <c r="C6611" s="12" t="s">
        <v>7271</v>
      </c>
      <c r="D6611" s="12" t="s">
        <v>7365</v>
      </c>
      <c r="E6611" s="17" t="s">
        <v>11543</v>
      </c>
      <c r="F6611" s="25" t="str">
        <f>LEFT(E6611,MIN(FIND({0,1,2,3,4,5,6,7,8,9},ASC(E6611)&amp;1234567890))-1)</f>
        <v>Er</v>
      </c>
      <c r="G6611" s="25">
        <f t="shared" si="206"/>
        <v>5</v>
      </c>
      <c r="H6611" s="25">
        <f>VLOOKUP(F6611,Table!$A$2:$C$121,2,0)</f>
        <v>3</v>
      </c>
      <c r="I6611" s="26">
        <f>VLOOKUP(F6611,Table!$A$2:$C$121,3,0)</f>
        <v>6</v>
      </c>
      <c r="J6611" s="17" t="s">
        <v>45</v>
      </c>
      <c r="K6611" s="25" t="str">
        <f>LEFT(J6611,MIN(FIND({0,1,2,3,4,5,6,7,8,9},ASC(J6611)&amp;1234567890))-1)</f>
        <v>In</v>
      </c>
      <c r="L6611" s="25">
        <f t="shared" si="207"/>
        <v>3</v>
      </c>
      <c r="M6611" s="25">
        <f>VLOOKUP(K6611,Table!$A$2:$C$121,2,0)</f>
        <v>13</v>
      </c>
      <c r="N6611" s="26">
        <f>VLOOKUP(K6611,Table!$A$2:$C$121,3,0)</f>
        <v>5</v>
      </c>
      <c r="O6611" s="13" t="str">
        <f>VLOOKUP(A6611,Table!$U$1:$V$230,2,0)</f>
        <v>Hexagonal</v>
      </c>
      <c r="P6611" s="1"/>
    </row>
    <row r="6612" spans="1:16">
      <c r="A6612" s="12">
        <v>193</v>
      </c>
      <c r="B6612" s="12">
        <v>630711</v>
      </c>
      <c r="C6612" s="12" t="s">
        <v>7271</v>
      </c>
      <c r="D6612" s="12" t="s">
        <v>4547</v>
      </c>
      <c r="E6612" s="17" t="s">
        <v>11543</v>
      </c>
      <c r="F6612" s="25" t="str">
        <f>LEFT(E6612,MIN(FIND({0,1,2,3,4,5,6,7,8,9},ASC(E6612)&amp;1234567890))-1)</f>
        <v>Er</v>
      </c>
      <c r="G6612" s="25">
        <f t="shared" si="206"/>
        <v>5</v>
      </c>
      <c r="H6612" s="25">
        <f>VLOOKUP(F6612,Table!$A$2:$C$121,2,0)</f>
        <v>3</v>
      </c>
      <c r="I6612" s="26">
        <f>VLOOKUP(F6612,Table!$A$2:$C$121,3,0)</f>
        <v>6</v>
      </c>
      <c r="J6612" s="17" t="s">
        <v>11658</v>
      </c>
      <c r="K6612" s="25" t="str">
        <f>LEFT(J6612,MIN(FIND({0,1,2,3,4,5,6,7,8,9},ASC(J6612)&amp;1234567890))-1)</f>
        <v>Ir</v>
      </c>
      <c r="L6612" s="25">
        <f t="shared" si="207"/>
        <v>3</v>
      </c>
      <c r="M6612" s="25">
        <f>VLOOKUP(K6612,Table!$A$2:$C$121,2,0)</f>
        <v>9</v>
      </c>
      <c r="N6612" s="26">
        <f>VLOOKUP(K6612,Table!$A$2:$C$121,3,0)</f>
        <v>6</v>
      </c>
      <c r="O6612" s="13" t="str">
        <f>VLOOKUP(A6612,Table!$U$1:$V$230,2,0)</f>
        <v>Hexagonal</v>
      </c>
      <c r="P6612" s="1"/>
    </row>
    <row r="6613" spans="1:16">
      <c r="A6613" s="12">
        <v>193</v>
      </c>
      <c r="B6613" s="12">
        <v>630914</v>
      </c>
      <c r="C6613" s="12" t="s">
        <v>7271</v>
      </c>
      <c r="D6613" s="12" t="s">
        <v>7366</v>
      </c>
      <c r="E6613" s="17" t="s">
        <v>11543</v>
      </c>
      <c r="F6613" s="25" t="str">
        <f>LEFT(E6613,MIN(FIND({0,1,2,3,4,5,6,7,8,9},ASC(E6613)&amp;1234567890))-1)</f>
        <v>Er</v>
      </c>
      <c r="G6613" s="25">
        <f t="shared" si="206"/>
        <v>5</v>
      </c>
      <c r="H6613" s="25">
        <f>VLOOKUP(F6613,Table!$A$2:$C$121,2,0)</f>
        <v>3</v>
      </c>
      <c r="I6613" s="26">
        <f>VLOOKUP(F6613,Table!$A$2:$C$121,3,0)</f>
        <v>6</v>
      </c>
      <c r="J6613" s="17" t="s">
        <v>597</v>
      </c>
      <c r="K6613" s="25" t="str">
        <f>LEFT(J6613,MIN(FIND({0,1,2,3,4,5,6,7,8,9},ASC(J6613)&amp;1234567890))-1)</f>
        <v>Pb</v>
      </c>
      <c r="L6613" s="25">
        <f t="shared" si="207"/>
        <v>3</v>
      </c>
      <c r="M6613" s="25">
        <f>VLOOKUP(K6613,Table!$A$2:$C$121,2,0)</f>
        <v>14</v>
      </c>
      <c r="N6613" s="26">
        <f>VLOOKUP(K6613,Table!$A$2:$C$121,3,0)</f>
        <v>6</v>
      </c>
      <c r="O6613" s="13" t="str">
        <f>VLOOKUP(A6613,Table!$U$1:$V$230,2,0)</f>
        <v>Hexagonal</v>
      </c>
      <c r="P6613" s="1"/>
    </row>
    <row r="6614" spans="1:16">
      <c r="A6614" s="12">
        <v>193</v>
      </c>
      <c r="B6614" s="12">
        <v>630959</v>
      </c>
      <c r="C6614" s="12" t="s">
        <v>7271</v>
      </c>
      <c r="D6614" s="12" t="s">
        <v>7367</v>
      </c>
      <c r="E6614" s="17" t="s">
        <v>11543</v>
      </c>
      <c r="F6614" s="25" t="str">
        <f>LEFT(E6614,MIN(FIND({0,1,2,3,4,5,6,7,8,9},ASC(E6614)&amp;1234567890))-1)</f>
        <v>Er</v>
      </c>
      <c r="G6614" s="25">
        <f t="shared" si="206"/>
        <v>5</v>
      </c>
      <c r="H6614" s="25">
        <f>VLOOKUP(F6614,Table!$A$2:$C$121,2,0)</f>
        <v>3</v>
      </c>
      <c r="I6614" s="26">
        <f>VLOOKUP(F6614,Table!$A$2:$C$121,3,0)</f>
        <v>6</v>
      </c>
      <c r="J6614" s="17" t="s">
        <v>11355</v>
      </c>
      <c r="K6614" s="25" t="str">
        <f>LEFT(J6614,MIN(FIND({0,1,2,3,4,5,6,7,8,9},ASC(J6614)&amp;1234567890))-1)</f>
        <v>Pt</v>
      </c>
      <c r="L6614" s="25">
        <f t="shared" si="207"/>
        <v>3</v>
      </c>
      <c r="M6614" s="25">
        <f>VLOOKUP(K6614,Table!$A$2:$C$121,2,0)</f>
        <v>10</v>
      </c>
      <c r="N6614" s="26">
        <f>VLOOKUP(K6614,Table!$A$2:$C$121,3,0)</f>
        <v>6</v>
      </c>
      <c r="O6614" s="13" t="str">
        <f>VLOOKUP(A6614,Table!$U$1:$V$230,2,0)</f>
        <v>Hexagonal</v>
      </c>
      <c r="P6614" s="1"/>
    </row>
    <row r="6615" spans="1:16">
      <c r="A6615" s="12">
        <v>193</v>
      </c>
      <c r="B6615" s="12">
        <v>631165</v>
      </c>
      <c r="C6615" s="12" t="s">
        <v>7271</v>
      </c>
      <c r="D6615" s="12" t="s">
        <v>7368</v>
      </c>
      <c r="E6615" s="17" t="s">
        <v>11543</v>
      </c>
      <c r="F6615" s="25" t="str">
        <f>LEFT(E6615,MIN(FIND({0,1,2,3,4,5,6,7,8,9},ASC(E6615)&amp;1234567890))-1)</f>
        <v>Er</v>
      </c>
      <c r="G6615" s="25">
        <f t="shared" si="206"/>
        <v>5</v>
      </c>
      <c r="H6615" s="25">
        <f>VLOOKUP(F6615,Table!$A$2:$C$121,2,0)</f>
        <v>3</v>
      </c>
      <c r="I6615" s="26">
        <f>VLOOKUP(F6615,Table!$A$2:$C$121,3,0)</f>
        <v>6</v>
      </c>
      <c r="J6615" s="17" t="s">
        <v>413</v>
      </c>
      <c r="K6615" s="25" t="str">
        <f>LEFT(J6615,MIN(FIND({0,1,2,3,4,5,6,7,8,9},ASC(J6615)&amp;1234567890))-1)</f>
        <v>Sn</v>
      </c>
      <c r="L6615" s="25">
        <f t="shared" si="207"/>
        <v>3</v>
      </c>
      <c r="M6615" s="25">
        <f>VLOOKUP(K6615,Table!$A$2:$C$121,2,0)</f>
        <v>14</v>
      </c>
      <c r="N6615" s="26">
        <f>VLOOKUP(K6615,Table!$A$2:$C$121,3,0)</f>
        <v>5</v>
      </c>
      <c r="O6615" s="13" t="str">
        <f>VLOOKUP(A6615,Table!$U$1:$V$230,2,0)</f>
        <v>Hexagonal</v>
      </c>
      <c r="P6615" s="1"/>
    </row>
    <row r="6616" spans="1:16">
      <c r="A6616" s="12">
        <v>193</v>
      </c>
      <c r="B6616" s="12">
        <v>631201</v>
      </c>
      <c r="C6616" s="12" t="s">
        <v>7271</v>
      </c>
      <c r="D6616" s="12" t="s">
        <v>5280</v>
      </c>
      <c r="E6616" s="17" t="s">
        <v>11543</v>
      </c>
      <c r="F6616" s="25" t="str">
        <f>LEFT(E6616,MIN(FIND({0,1,2,3,4,5,6,7,8,9},ASC(E6616)&amp;1234567890))-1)</f>
        <v>Er</v>
      </c>
      <c r="G6616" s="25">
        <f t="shared" si="206"/>
        <v>5</v>
      </c>
      <c r="H6616" s="25">
        <f>VLOOKUP(F6616,Table!$A$2:$C$121,2,0)</f>
        <v>3</v>
      </c>
      <c r="I6616" s="26">
        <f>VLOOKUP(F6616,Table!$A$2:$C$121,3,0)</f>
        <v>6</v>
      </c>
      <c r="J6616" s="17" t="s">
        <v>420</v>
      </c>
      <c r="K6616" s="25" t="str">
        <f>LEFT(J6616,MIN(FIND({0,1,2,3,4,5,6,7,8,9},ASC(J6616)&amp;1234567890))-1)</f>
        <v>Tl</v>
      </c>
      <c r="L6616" s="25">
        <f t="shared" si="207"/>
        <v>3</v>
      </c>
      <c r="M6616" s="25">
        <f>VLOOKUP(K6616,Table!$A$2:$C$121,2,0)</f>
        <v>13</v>
      </c>
      <c r="N6616" s="26">
        <f>VLOOKUP(K6616,Table!$A$2:$C$121,3,0)</f>
        <v>6</v>
      </c>
      <c r="O6616" s="13" t="str">
        <f>VLOOKUP(A6616,Table!$U$1:$V$230,2,0)</f>
        <v>Hexagonal</v>
      </c>
      <c r="P6616" s="1"/>
    </row>
    <row r="6617" spans="1:16">
      <c r="A6617" s="12">
        <v>193</v>
      </c>
      <c r="B6617" s="12">
        <v>632840</v>
      </c>
      <c r="C6617" s="12" t="s">
        <v>7271</v>
      </c>
      <c r="D6617" s="12" t="s">
        <v>7369</v>
      </c>
      <c r="E6617" s="17" t="s">
        <v>11782</v>
      </c>
      <c r="F6617" s="25" t="str">
        <f>LEFT(E6617,MIN(FIND({0,1,2,3,4,5,6,7,8,9},ASC(E6617)&amp;1234567890))-1)</f>
        <v>Nd</v>
      </c>
      <c r="G6617" s="25">
        <f t="shared" si="206"/>
        <v>5</v>
      </c>
      <c r="H6617" s="25">
        <f>VLOOKUP(F6617,Table!$A$2:$C$121,2,0)</f>
        <v>3</v>
      </c>
      <c r="I6617" s="26">
        <f>VLOOKUP(F6617,Table!$A$2:$C$121,3,0)</f>
        <v>6</v>
      </c>
      <c r="J6617" s="17" t="s">
        <v>11493</v>
      </c>
      <c r="K6617" s="25" t="str">
        <f>LEFT(J6617,MIN(FIND({0,1,2,3,4,5,6,7,8,9},ASC(J6617)&amp;1234567890))-1)</f>
        <v>Fe</v>
      </c>
      <c r="L6617" s="25">
        <f t="shared" si="207"/>
        <v>17</v>
      </c>
      <c r="M6617" s="25">
        <f>VLOOKUP(K6617,Table!$A$2:$C$121,2,0)</f>
        <v>8</v>
      </c>
      <c r="N6617" s="26">
        <f>VLOOKUP(K6617,Table!$A$2:$C$121,3,0)</f>
        <v>4</v>
      </c>
      <c r="O6617" s="13" t="str">
        <f>VLOOKUP(A6617,Table!$U$1:$V$230,2,0)</f>
        <v>Hexagonal</v>
      </c>
      <c r="P6617" s="1"/>
    </row>
    <row r="6618" spans="1:16">
      <c r="A6618" s="12">
        <v>193</v>
      </c>
      <c r="B6618" s="12">
        <v>634295</v>
      </c>
      <c r="C6618" s="12" t="s">
        <v>7271</v>
      </c>
      <c r="D6618" s="12" t="s">
        <v>7370</v>
      </c>
      <c r="E6618" s="17" t="s">
        <v>11962</v>
      </c>
      <c r="F6618" s="25" t="str">
        <f>LEFT(E6618,MIN(FIND({0,1,2,3,4,5,6,7,8,9},ASC(E6618)&amp;1234567890))-1)</f>
        <v>Hf</v>
      </c>
      <c r="G6618" s="25">
        <f t="shared" si="206"/>
        <v>5</v>
      </c>
      <c r="H6618" s="25">
        <f>VLOOKUP(F6618,Table!$A$2:$C$121,2,0)</f>
        <v>4</v>
      </c>
      <c r="I6618" s="26">
        <f>VLOOKUP(F6618,Table!$A$2:$C$121,3,0)</f>
        <v>6</v>
      </c>
      <c r="J6618" s="17" t="s">
        <v>11560</v>
      </c>
      <c r="K6618" s="25" t="str">
        <f>LEFT(J6618,MIN(FIND({0,1,2,3,4,5,6,7,8,9},ASC(J6618)&amp;1234567890))-1)</f>
        <v>Ga</v>
      </c>
      <c r="L6618" s="25">
        <f t="shared" si="207"/>
        <v>3</v>
      </c>
      <c r="M6618" s="25">
        <f>VLOOKUP(K6618,Table!$A$2:$C$121,2,0)</f>
        <v>13</v>
      </c>
      <c r="N6618" s="26">
        <f>VLOOKUP(K6618,Table!$A$2:$C$121,3,0)</f>
        <v>4</v>
      </c>
      <c r="O6618" s="13" t="str">
        <f>VLOOKUP(A6618,Table!$U$1:$V$230,2,0)</f>
        <v>Hexagonal</v>
      </c>
      <c r="P6618" s="1"/>
    </row>
    <row r="6619" spans="1:16">
      <c r="A6619" s="12">
        <v>193</v>
      </c>
      <c r="B6619" s="12">
        <v>634357</v>
      </c>
      <c r="C6619" s="12" t="s">
        <v>7271</v>
      </c>
      <c r="D6619" s="12" t="s">
        <v>4561</v>
      </c>
      <c r="E6619" s="17" t="s">
        <v>11369</v>
      </c>
      <c r="F6619" s="25" t="str">
        <f>LEFT(E6619,MIN(FIND({0,1,2,3,4,5,6,7,8,9},ASC(E6619)&amp;1234567890))-1)</f>
        <v>Ho</v>
      </c>
      <c r="G6619" s="25">
        <f t="shared" si="206"/>
        <v>5</v>
      </c>
      <c r="H6619" s="25">
        <f>VLOOKUP(F6619,Table!$A$2:$C$121,2,0)</f>
        <v>3</v>
      </c>
      <c r="I6619" s="26">
        <f>VLOOKUP(F6619,Table!$A$2:$C$121,3,0)</f>
        <v>6</v>
      </c>
      <c r="J6619" s="17" t="s">
        <v>11560</v>
      </c>
      <c r="K6619" s="25" t="str">
        <f>LEFT(J6619,MIN(FIND({0,1,2,3,4,5,6,7,8,9},ASC(J6619)&amp;1234567890))-1)</f>
        <v>Ga</v>
      </c>
      <c r="L6619" s="25">
        <f t="shared" si="207"/>
        <v>3</v>
      </c>
      <c r="M6619" s="25">
        <f>VLOOKUP(K6619,Table!$A$2:$C$121,2,0)</f>
        <v>13</v>
      </c>
      <c r="N6619" s="26">
        <f>VLOOKUP(K6619,Table!$A$2:$C$121,3,0)</f>
        <v>4</v>
      </c>
      <c r="O6619" s="13" t="str">
        <f>VLOOKUP(A6619,Table!$U$1:$V$230,2,0)</f>
        <v>Hexagonal</v>
      </c>
      <c r="P6619" s="1"/>
    </row>
    <row r="6620" spans="1:16">
      <c r="A6620" s="12">
        <v>193</v>
      </c>
      <c r="B6620" s="12">
        <v>634554</v>
      </c>
      <c r="C6620" s="12" t="s">
        <v>7271</v>
      </c>
      <c r="D6620" s="12" t="s">
        <v>7371</v>
      </c>
      <c r="E6620" s="17" t="s">
        <v>11777</v>
      </c>
      <c r="F6620" s="25" t="str">
        <f>LEFT(E6620,MIN(FIND({0,1,2,3,4,5,6,7,8,9},ASC(E6620)&amp;1234567890))-1)</f>
        <v>Lu</v>
      </c>
      <c r="G6620" s="25">
        <f t="shared" si="206"/>
        <v>5</v>
      </c>
      <c r="H6620" s="25">
        <f>VLOOKUP(F6620,Table!$A$2:$C$121,2,0)</f>
        <v>3</v>
      </c>
      <c r="I6620" s="26">
        <f>VLOOKUP(F6620,Table!$A$2:$C$121,3,0)</f>
        <v>6</v>
      </c>
      <c r="J6620" s="17" t="s">
        <v>11560</v>
      </c>
      <c r="K6620" s="25" t="str">
        <f>LEFT(J6620,MIN(FIND({0,1,2,3,4,5,6,7,8,9},ASC(J6620)&amp;1234567890))-1)</f>
        <v>Ga</v>
      </c>
      <c r="L6620" s="25">
        <f t="shared" si="207"/>
        <v>3</v>
      </c>
      <c r="M6620" s="25">
        <f>VLOOKUP(K6620,Table!$A$2:$C$121,2,0)</f>
        <v>13</v>
      </c>
      <c r="N6620" s="26">
        <f>VLOOKUP(K6620,Table!$A$2:$C$121,3,0)</f>
        <v>4</v>
      </c>
      <c r="O6620" s="13" t="str">
        <f>VLOOKUP(A6620,Table!$U$1:$V$230,2,0)</f>
        <v>Hexagonal</v>
      </c>
      <c r="P6620" s="1"/>
    </row>
    <row r="6621" spans="1:16">
      <c r="A6621" s="12">
        <v>193</v>
      </c>
      <c r="B6621" s="12">
        <v>634741</v>
      </c>
      <c r="C6621" s="12" t="s">
        <v>7271</v>
      </c>
      <c r="D6621" s="12" t="s">
        <v>7372</v>
      </c>
      <c r="E6621" s="17" t="s">
        <v>11941</v>
      </c>
      <c r="F6621" s="25" t="str">
        <f>LEFT(E6621,MIN(FIND({0,1,2,3,4,5,6,7,8,9},ASC(E6621)&amp;1234567890))-1)</f>
        <v>Nb</v>
      </c>
      <c r="G6621" s="25">
        <f t="shared" si="206"/>
        <v>5</v>
      </c>
      <c r="H6621" s="25">
        <f>VLOOKUP(F6621,Table!$A$2:$C$121,2,0)</f>
        <v>5</v>
      </c>
      <c r="I6621" s="26">
        <f>VLOOKUP(F6621,Table!$A$2:$C$121,3,0)</f>
        <v>5</v>
      </c>
      <c r="J6621" s="17" t="s">
        <v>11382</v>
      </c>
      <c r="K6621" s="25" t="str">
        <f>LEFT(J6621,MIN(FIND({0,1,2,3,4,5,6,7,8,9},ASC(J6621)&amp;1234567890))-1)</f>
        <v>Ga</v>
      </c>
      <c r="L6621" s="25">
        <f t="shared" si="207"/>
        <v>4</v>
      </c>
      <c r="M6621" s="25">
        <f>VLOOKUP(K6621,Table!$A$2:$C$121,2,0)</f>
        <v>13</v>
      </c>
      <c r="N6621" s="26">
        <f>VLOOKUP(K6621,Table!$A$2:$C$121,3,0)</f>
        <v>4</v>
      </c>
      <c r="O6621" s="13" t="str">
        <f>VLOOKUP(A6621,Table!$U$1:$V$230,2,0)</f>
        <v>Hexagonal</v>
      </c>
      <c r="P6621" s="1"/>
    </row>
    <row r="6622" spans="1:16">
      <c r="A6622" s="12">
        <v>193</v>
      </c>
      <c r="B6622" s="12">
        <v>634751</v>
      </c>
      <c r="C6622" s="12" t="s">
        <v>7271</v>
      </c>
      <c r="D6622" s="12" t="s">
        <v>5287</v>
      </c>
      <c r="E6622" s="17" t="s">
        <v>11941</v>
      </c>
      <c r="F6622" s="25" t="str">
        <f>LEFT(E6622,MIN(FIND({0,1,2,3,4,5,6,7,8,9},ASC(E6622)&amp;1234567890))-1)</f>
        <v>Nb</v>
      </c>
      <c r="G6622" s="25">
        <f t="shared" si="206"/>
        <v>5</v>
      </c>
      <c r="H6622" s="25">
        <f>VLOOKUP(F6622,Table!$A$2:$C$121,2,0)</f>
        <v>5</v>
      </c>
      <c r="I6622" s="26">
        <f>VLOOKUP(F6622,Table!$A$2:$C$121,3,0)</f>
        <v>5</v>
      </c>
      <c r="J6622" s="17" t="s">
        <v>11560</v>
      </c>
      <c r="K6622" s="25" t="str">
        <f>LEFT(J6622,MIN(FIND({0,1,2,3,4,5,6,7,8,9},ASC(J6622)&amp;1234567890))-1)</f>
        <v>Ga</v>
      </c>
      <c r="L6622" s="25">
        <f t="shared" si="207"/>
        <v>3</v>
      </c>
      <c r="M6622" s="25">
        <f>VLOOKUP(K6622,Table!$A$2:$C$121,2,0)</f>
        <v>13</v>
      </c>
      <c r="N6622" s="26">
        <f>VLOOKUP(K6622,Table!$A$2:$C$121,3,0)</f>
        <v>4</v>
      </c>
      <c r="O6622" s="13" t="str">
        <f>VLOOKUP(A6622,Table!$U$1:$V$230,2,0)</f>
        <v>Hexagonal</v>
      </c>
      <c r="P6622" s="1"/>
    </row>
    <row r="6623" spans="1:16">
      <c r="A6623" s="12">
        <v>193</v>
      </c>
      <c r="B6623" s="12">
        <v>635333</v>
      </c>
      <c r="C6623" s="12" t="s">
        <v>7271</v>
      </c>
      <c r="D6623" s="12" t="s">
        <v>1081</v>
      </c>
      <c r="E6623" s="17" t="s">
        <v>11514</v>
      </c>
      <c r="F6623" s="25" t="str">
        <f>LEFT(E6623,MIN(FIND({0,1,2,3,4,5,6,7,8,9},ASC(E6623)&amp;1234567890))-1)</f>
        <v>Sc</v>
      </c>
      <c r="G6623" s="25">
        <f t="shared" si="206"/>
        <v>5</v>
      </c>
      <c r="H6623" s="25">
        <f>VLOOKUP(F6623,Table!$A$2:$C$121,2,0)</f>
        <v>3</v>
      </c>
      <c r="I6623" s="26">
        <f>VLOOKUP(F6623,Table!$A$2:$C$121,3,0)</f>
        <v>4</v>
      </c>
      <c r="J6623" s="17" t="s">
        <v>11560</v>
      </c>
      <c r="K6623" s="25" t="str">
        <f>LEFT(J6623,MIN(FIND({0,1,2,3,4,5,6,7,8,9},ASC(J6623)&amp;1234567890))-1)</f>
        <v>Ga</v>
      </c>
      <c r="L6623" s="25">
        <f t="shared" si="207"/>
        <v>3</v>
      </c>
      <c r="M6623" s="25">
        <f>VLOOKUP(K6623,Table!$A$2:$C$121,2,0)</f>
        <v>13</v>
      </c>
      <c r="N6623" s="26">
        <f>VLOOKUP(K6623,Table!$A$2:$C$121,3,0)</f>
        <v>4</v>
      </c>
      <c r="O6623" s="13" t="str">
        <f>VLOOKUP(A6623,Table!$U$1:$V$230,2,0)</f>
        <v>Hexagonal</v>
      </c>
      <c r="P6623" s="1"/>
    </row>
    <row r="6624" spans="1:16">
      <c r="A6624" s="12">
        <v>193</v>
      </c>
      <c r="B6624" s="12">
        <v>635475</v>
      </c>
      <c r="C6624" s="12" t="s">
        <v>7271</v>
      </c>
      <c r="D6624" s="12" t="s">
        <v>5294</v>
      </c>
      <c r="E6624" s="17" t="s">
        <v>11955</v>
      </c>
      <c r="F6624" s="25" t="str">
        <f>LEFT(E6624,MIN(FIND({0,1,2,3,4,5,6,7,8,9},ASC(E6624)&amp;1234567890))-1)</f>
        <v>Ta</v>
      </c>
      <c r="G6624" s="25">
        <f t="shared" si="206"/>
        <v>5</v>
      </c>
      <c r="H6624" s="25">
        <f>VLOOKUP(F6624,Table!$A$2:$C$121,2,0)</f>
        <v>5</v>
      </c>
      <c r="I6624" s="26">
        <f>VLOOKUP(F6624,Table!$A$2:$C$121,3,0)</f>
        <v>6</v>
      </c>
      <c r="J6624" s="17" t="s">
        <v>11560</v>
      </c>
      <c r="K6624" s="25" t="str">
        <f>LEFT(J6624,MIN(FIND({0,1,2,3,4,5,6,7,8,9},ASC(J6624)&amp;1234567890))-1)</f>
        <v>Ga</v>
      </c>
      <c r="L6624" s="25">
        <f t="shared" si="207"/>
        <v>3</v>
      </c>
      <c r="M6624" s="25">
        <f>VLOOKUP(K6624,Table!$A$2:$C$121,2,0)</f>
        <v>13</v>
      </c>
      <c r="N6624" s="26">
        <f>VLOOKUP(K6624,Table!$A$2:$C$121,3,0)</f>
        <v>4</v>
      </c>
      <c r="O6624" s="13" t="str">
        <f>VLOOKUP(A6624,Table!$U$1:$V$230,2,0)</f>
        <v>Hexagonal</v>
      </c>
      <c r="P6624" s="1"/>
    </row>
    <row r="6625" spans="1:16">
      <c r="A6625" s="12">
        <v>193</v>
      </c>
      <c r="B6625" s="12">
        <v>635540</v>
      </c>
      <c r="C6625" s="12" t="s">
        <v>7271</v>
      </c>
      <c r="D6625" s="12" t="s">
        <v>5298</v>
      </c>
      <c r="E6625" s="17" t="s">
        <v>56</v>
      </c>
      <c r="F6625" s="25" t="str">
        <f>LEFT(E6625,MIN(FIND({0,1,2,3,4,5,6,7,8,9},ASC(E6625)&amp;1234567890))-1)</f>
        <v>Ti</v>
      </c>
      <c r="G6625" s="25">
        <f t="shared" si="206"/>
        <v>5</v>
      </c>
      <c r="H6625" s="25">
        <f>VLOOKUP(F6625,Table!$A$2:$C$121,2,0)</f>
        <v>4</v>
      </c>
      <c r="I6625" s="26">
        <f>VLOOKUP(F6625,Table!$A$2:$C$121,3,0)</f>
        <v>4</v>
      </c>
      <c r="J6625" s="17" t="s">
        <v>11560</v>
      </c>
      <c r="K6625" s="25" t="str">
        <f>LEFT(J6625,MIN(FIND({0,1,2,3,4,5,6,7,8,9},ASC(J6625)&amp;1234567890))-1)</f>
        <v>Ga</v>
      </c>
      <c r="L6625" s="25">
        <f t="shared" si="207"/>
        <v>3</v>
      </c>
      <c r="M6625" s="25">
        <f>VLOOKUP(K6625,Table!$A$2:$C$121,2,0)</f>
        <v>13</v>
      </c>
      <c r="N6625" s="26">
        <f>VLOOKUP(K6625,Table!$A$2:$C$121,3,0)</f>
        <v>4</v>
      </c>
      <c r="O6625" s="13" t="str">
        <f>VLOOKUP(A6625,Table!$U$1:$V$230,2,0)</f>
        <v>Hexagonal</v>
      </c>
      <c r="P6625" s="1"/>
    </row>
    <row r="6626" spans="1:16">
      <c r="A6626" s="12">
        <v>193</v>
      </c>
      <c r="B6626" s="12">
        <v>635573</v>
      </c>
      <c r="C6626" s="12" t="s">
        <v>7271</v>
      </c>
      <c r="D6626" s="12" t="s">
        <v>7373</v>
      </c>
      <c r="E6626" s="17" t="s">
        <v>11449</v>
      </c>
      <c r="F6626" s="25" t="str">
        <f>LEFT(E6626,MIN(FIND({0,1,2,3,4,5,6,7,8,9},ASC(E6626)&amp;1234567890))-1)</f>
        <v>Tm</v>
      </c>
      <c r="G6626" s="25">
        <f t="shared" si="206"/>
        <v>5</v>
      </c>
      <c r="H6626" s="25">
        <f>VLOOKUP(F6626,Table!$A$2:$C$121,2,0)</f>
        <v>3</v>
      </c>
      <c r="I6626" s="26">
        <f>VLOOKUP(F6626,Table!$A$2:$C$121,3,0)</f>
        <v>6</v>
      </c>
      <c r="J6626" s="17" t="s">
        <v>11560</v>
      </c>
      <c r="K6626" s="25" t="str">
        <f>LEFT(J6626,MIN(FIND({0,1,2,3,4,5,6,7,8,9},ASC(J6626)&amp;1234567890))-1)</f>
        <v>Ga</v>
      </c>
      <c r="L6626" s="25">
        <f t="shared" si="207"/>
        <v>3</v>
      </c>
      <c r="M6626" s="25">
        <f>VLOOKUP(K6626,Table!$A$2:$C$121,2,0)</f>
        <v>13</v>
      </c>
      <c r="N6626" s="26">
        <f>VLOOKUP(K6626,Table!$A$2:$C$121,3,0)</f>
        <v>4</v>
      </c>
      <c r="O6626" s="13" t="str">
        <f>VLOOKUP(A6626,Table!$U$1:$V$230,2,0)</f>
        <v>Hexagonal</v>
      </c>
      <c r="P6626" s="1"/>
    </row>
    <row r="6627" spans="1:16">
      <c r="A6627" s="12">
        <v>193</v>
      </c>
      <c r="B6627" s="12">
        <v>635612</v>
      </c>
      <c r="C6627" s="12" t="s">
        <v>7271</v>
      </c>
      <c r="D6627" s="12" t="s">
        <v>7374</v>
      </c>
      <c r="E6627" s="17" t="s">
        <v>417</v>
      </c>
      <c r="F6627" s="25" t="str">
        <f>LEFT(E6627,MIN(FIND({0,1,2,3,4,5,6,7,8,9},ASC(E6627)&amp;1234567890))-1)</f>
        <v>V</v>
      </c>
      <c r="G6627" s="25">
        <f t="shared" si="206"/>
        <v>5</v>
      </c>
      <c r="H6627" s="25">
        <f>VLOOKUP(F6627,Table!$A$2:$C$121,2,0)</f>
        <v>5</v>
      </c>
      <c r="I6627" s="26">
        <f>VLOOKUP(F6627,Table!$A$2:$C$121,3,0)</f>
        <v>4</v>
      </c>
      <c r="J6627" s="17" t="s">
        <v>11560</v>
      </c>
      <c r="K6627" s="25" t="str">
        <f>LEFT(J6627,MIN(FIND({0,1,2,3,4,5,6,7,8,9},ASC(J6627)&amp;1234567890))-1)</f>
        <v>Ga</v>
      </c>
      <c r="L6627" s="25">
        <f t="shared" si="207"/>
        <v>3</v>
      </c>
      <c r="M6627" s="25">
        <f>VLOOKUP(K6627,Table!$A$2:$C$121,2,0)</f>
        <v>13</v>
      </c>
      <c r="N6627" s="26">
        <f>VLOOKUP(K6627,Table!$A$2:$C$121,3,0)</f>
        <v>4</v>
      </c>
      <c r="O6627" s="13" t="str">
        <f>VLOOKUP(A6627,Table!$U$1:$V$230,2,0)</f>
        <v>Hexagonal</v>
      </c>
      <c r="P6627" s="1"/>
    </row>
    <row r="6628" spans="1:16">
      <c r="A6628" s="12">
        <v>193</v>
      </c>
      <c r="B6628" s="12">
        <v>635657</v>
      </c>
      <c r="C6628" s="12" t="s">
        <v>7271</v>
      </c>
      <c r="D6628" s="12" t="s">
        <v>7375</v>
      </c>
      <c r="E6628" s="17" t="s">
        <v>11460</v>
      </c>
      <c r="F6628" s="25" t="str">
        <f>LEFT(E6628,MIN(FIND({0,1,2,3,4,5,6,7,8,9},ASC(E6628)&amp;1234567890))-1)</f>
        <v>Y</v>
      </c>
      <c r="G6628" s="25">
        <f t="shared" si="206"/>
        <v>5</v>
      </c>
      <c r="H6628" s="25">
        <f>VLOOKUP(F6628,Table!$A$2:$C$121,2,0)</f>
        <v>3</v>
      </c>
      <c r="I6628" s="26">
        <f>VLOOKUP(F6628,Table!$A$2:$C$121,3,0)</f>
        <v>5</v>
      </c>
      <c r="J6628" s="17" t="s">
        <v>11560</v>
      </c>
      <c r="K6628" s="25" t="str">
        <f>LEFT(J6628,MIN(FIND({0,1,2,3,4,5,6,7,8,9},ASC(J6628)&amp;1234567890))-1)</f>
        <v>Ga</v>
      </c>
      <c r="L6628" s="25">
        <f t="shared" si="207"/>
        <v>3</v>
      </c>
      <c r="M6628" s="25">
        <f>VLOOKUP(K6628,Table!$A$2:$C$121,2,0)</f>
        <v>13</v>
      </c>
      <c r="N6628" s="26">
        <f>VLOOKUP(K6628,Table!$A$2:$C$121,3,0)</f>
        <v>4</v>
      </c>
      <c r="O6628" s="13" t="str">
        <f>VLOOKUP(A6628,Table!$U$1:$V$230,2,0)</f>
        <v>Hexagonal</v>
      </c>
      <c r="P6628" s="1"/>
    </row>
    <row r="6629" spans="1:16">
      <c r="A6629" s="12">
        <v>193</v>
      </c>
      <c r="B6629" s="12">
        <v>635683</v>
      </c>
      <c r="C6629" s="12" t="s">
        <v>7271</v>
      </c>
      <c r="D6629" s="12" t="s">
        <v>7376</v>
      </c>
      <c r="E6629" s="17" t="s">
        <v>11553</v>
      </c>
      <c r="F6629" s="25" t="str">
        <f>LEFT(E6629,MIN(FIND({0,1,2,3,4,5,6,7,8,9},ASC(E6629)&amp;1234567890))-1)</f>
        <v>Zr</v>
      </c>
      <c r="G6629" s="25">
        <f t="shared" si="206"/>
        <v>5</v>
      </c>
      <c r="H6629" s="25">
        <f>VLOOKUP(F6629,Table!$A$2:$C$121,2,0)</f>
        <v>4</v>
      </c>
      <c r="I6629" s="26">
        <f>VLOOKUP(F6629,Table!$A$2:$C$121,3,0)</f>
        <v>5</v>
      </c>
      <c r="J6629" s="17" t="s">
        <v>11560</v>
      </c>
      <c r="K6629" s="25" t="str">
        <f>LEFT(J6629,MIN(FIND({0,1,2,3,4,5,6,7,8,9},ASC(J6629)&amp;1234567890))-1)</f>
        <v>Ga</v>
      </c>
      <c r="L6629" s="25">
        <f t="shared" si="207"/>
        <v>3</v>
      </c>
      <c r="M6629" s="25">
        <f>VLOOKUP(K6629,Table!$A$2:$C$121,2,0)</f>
        <v>13</v>
      </c>
      <c r="N6629" s="26">
        <f>VLOOKUP(K6629,Table!$A$2:$C$121,3,0)</f>
        <v>4</v>
      </c>
      <c r="O6629" s="13" t="str">
        <f>VLOOKUP(A6629,Table!$U$1:$V$230,2,0)</f>
        <v>Hexagonal</v>
      </c>
      <c r="P6629" s="1"/>
    </row>
    <row r="6630" spans="1:16">
      <c r="A6630" s="12">
        <v>193</v>
      </c>
      <c r="B6630" s="12">
        <v>635688</v>
      </c>
      <c r="C6630" s="12" t="s">
        <v>7271</v>
      </c>
      <c r="D6630" s="12" t="s">
        <v>7377</v>
      </c>
      <c r="E6630" s="17" t="s">
        <v>11553</v>
      </c>
      <c r="F6630" s="25" t="str">
        <f>LEFT(E6630,MIN(FIND({0,1,2,3,4,5,6,7,8,9},ASC(E6630)&amp;1234567890))-1)</f>
        <v>Zr</v>
      </c>
      <c r="G6630" s="25">
        <f t="shared" si="206"/>
        <v>5</v>
      </c>
      <c r="H6630" s="25">
        <f>VLOOKUP(F6630,Table!$A$2:$C$121,2,0)</f>
        <v>4</v>
      </c>
      <c r="I6630" s="26">
        <f>VLOOKUP(F6630,Table!$A$2:$C$121,3,0)</f>
        <v>5</v>
      </c>
      <c r="J6630" s="17" t="s">
        <v>11382</v>
      </c>
      <c r="K6630" s="25" t="str">
        <f>LEFT(J6630,MIN(FIND({0,1,2,3,4,5,6,7,8,9},ASC(J6630)&amp;1234567890))-1)</f>
        <v>Ga</v>
      </c>
      <c r="L6630" s="25">
        <f t="shared" si="207"/>
        <v>4</v>
      </c>
      <c r="M6630" s="25">
        <f>VLOOKUP(K6630,Table!$A$2:$C$121,2,0)</f>
        <v>13</v>
      </c>
      <c r="N6630" s="26">
        <f>VLOOKUP(K6630,Table!$A$2:$C$121,3,0)</f>
        <v>4</v>
      </c>
      <c r="O6630" s="13" t="str">
        <f>VLOOKUP(A6630,Table!$U$1:$V$230,2,0)</f>
        <v>Hexagonal</v>
      </c>
      <c r="P6630" s="1"/>
    </row>
    <row r="6631" spans="1:16">
      <c r="A6631" s="12">
        <v>193</v>
      </c>
      <c r="B6631" s="12">
        <v>636133</v>
      </c>
      <c r="C6631" s="12" t="s">
        <v>7271</v>
      </c>
      <c r="D6631" s="12" t="s">
        <v>7378</v>
      </c>
      <c r="E6631" s="17" t="s">
        <v>11518</v>
      </c>
      <c r="F6631" s="25" t="str">
        <f>LEFT(E6631,MIN(FIND({0,1,2,3,4,5,6,7,8,9},ASC(E6631)&amp;1234567890))-1)</f>
        <v>Gd</v>
      </c>
      <c r="G6631" s="25">
        <f t="shared" si="206"/>
        <v>5</v>
      </c>
      <c r="H6631" s="25">
        <f>VLOOKUP(F6631,Table!$A$2:$C$121,2,0)</f>
        <v>3</v>
      </c>
      <c r="I6631" s="26">
        <f>VLOOKUP(F6631,Table!$A$2:$C$121,3,0)</f>
        <v>6</v>
      </c>
      <c r="J6631" s="17" t="s">
        <v>597</v>
      </c>
      <c r="K6631" s="25" t="str">
        <f>LEFT(J6631,MIN(FIND({0,1,2,3,4,5,6,7,8,9},ASC(J6631)&amp;1234567890))-1)</f>
        <v>Pb</v>
      </c>
      <c r="L6631" s="25">
        <f t="shared" si="207"/>
        <v>3</v>
      </c>
      <c r="M6631" s="25">
        <f>VLOOKUP(K6631,Table!$A$2:$C$121,2,0)</f>
        <v>14</v>
      </c>
      <c r="N6631" s="26">
        <f>VLOOKUP(K6631,Table!$A$2:$C$121,3,0)</f>
        <v>6</v>
      </c>
      <c r="O6631" s="13" t="str">
        <f>VLOOKUP(A6631,Table!$U$1:$V$230,2,0)</f>
        <v>Hexagonal</v>
      </c>
      <c r="P6631" s="1"/>
    </row>
    <row r="6632" spans="1:16">
      <c r="A6632" s="12">
        <v>193</v>
      </c>
      <c r="B6632" s="12">
        <v>636197</v>
      </c>
      <c r="C6632" s="12" t="s">
        <v>7271</v>
      </c>
      <c r="D6632" s="12" t="s">
        <v>7379</v>
      </c>
      <c r="E6632" s="17" t="s">
        <v>11518</v>
      </c>
      <c r="F6632" s="25" t="str">
        <f>LEFT(E6632,MIN(FIND({0,1,2,3,4,5,6,7,8,9},ASC(E6632)&amp;1234567890))-1)</f>
        <v>Gd</v>
      </c>
      <c r="G6632" s="25">
        <f t="shared" si="206"/>
        <v>5</v>
      </c>
      <c r="H6632" s="25">
        <f>VLOOKUP(F6632,Table!$A$2:$C$121,2,0)</f>
        <v>3</v>
      </c>
      <c r="I6632" s="26">
        <f>VLOOKUP(F6632,Table!$A$2:$C$121,3,0)</f>
        <v>6</v>
      </c>
      <c r="J6632" s="17" t="s">
        <v>11355</v>
      </c>
      <c r="K6632" s="25" t="str">
        <f>LEFT(J6632,MIN(FIND({0,1,2,3,4,5,6,7,8,9},ASC(J6632)&amp;1234567890))-1)</f>
        <v>Pt</v>
      </c>
      <c r="L6632" s="25">
        <f t="shared" si="207"/>
        <v>3</v>
      </c>
      <c r="M6632" s="25">
        <f>VLOOKUP(K6632,Table!$A$2:$C$121,2,0)</f>
        <v>10</v>
      </c>
      <c r="N6632" s="26">
        <f>VLOOKUP(K6632,Table!$A$2:$C$121,3,0)</f>
        <v>6</v>
      </c>
      <c r="O6632" s="13" t="str">
        <f>VLOOKUP(A6632,Table!$U$1:$V$230,2,0)</f>
        <v>Hexagonal</v>
      </c>
      <c r="P6632" s="1"/>
    </row>
    <row r="6633" spans="1:16">
      <c r="A6633" s="12">
        <v>193</v>
      </c>
      <c r="B6633" s="12">
        <v>636270</v>
      </c>
      <c r="C6633" s="12" t="s">
        <v>7271</v>
      </c>
      <c r="D6633" s="12" t="s">
        <v>7380</v>
      </c>
      <c r="E6633" s="17" t="s">
        <v>11518</v>
      </c>
      <c r="F6633" s="25" t="str">
        <f>LEFT(E6633,MIN(FIND({0,1,2,3,4,5,6,7,8,9},ASC(E6633)&amp;1234567890))-1)</f>
        <v>Gd</v>
      </c>
      <c r="G6633" s="25">
        <f t="shared" si="206"/>
        <v>5</v>
      </c>
      <c r="H6633" s="25">
        <f>VLOOKUP(F6633,Table!$A$2:$C$121,2,0)</f>
        <v>3</v>
      </c>
      <c r="I6633" s="26">
        <f>VLOOKUP(F6633,Table!$A$2:$C$121,3,0)</f>
        <v>6</v>
      </c>
      <c r="J6633" s="17" t="s">
        <v>424</v>
      </c>
      <c r="K6633" s="25" t="str">
        <f>LEFT(J6633,MIN(FIND({0,1,2,3,4,5,6,7,8,9},ASC(J6633)&amp;1234567890))-1)</f>
        <v>Rh</v>
      </c>
      <c r="L6633" s="25">
        <f t="shared" si="207"/>
        <v>3</v>
      </c>
      <c r="M6633" s="25">
        <f>VLOOKUP(K6633,Table!$A$2:$C$121,2,0)</f>
        <v>9</v>
      </c>
      <c r="N6633" s="26">
        <f>VLOOKUP(K6633,Table!$A$2:$C$121,3,0)</f>
        <v>5</v>
      </c>
      <c r="O6633" s="13" t="str">
        <f>VLOOKUP(A6633,Table!$U$1:$V$230,2,0)</f>
        <v>Hexagonal</v>
      </c>
      <c r="P6633" s="1"/>
    </row>
    <row r="6634" spans="1:16">
      <c r="A6634" s="12">
        <v>193</v>
      </c>
      <c r="B6634" s="12">
        <v>636456</v>
      </c>
      <c r="C6634" s="12" t="s">
        <v>7271</v>
      </c>
      <c r="D6634" s="12" t="s">
        <v>7381</v>
      </c>
      <c r="E6634" s="17" t="s">
        <v>11518</v>
      </c>
      <c r="F6634" s="25" t="str">
        <f>LEFT(E6634,MIN(FIND({0,1,2,3,4,5,6,7,8,9},ASC(E6634)&amp;1234567890))-1)</f>
        <v>Gd</v>
      </c>
      <c r="G6634" s="25">
        <f t="shared" si="206"/>
        <v>5</v>
      </c>
      <c r="H6634" s="25">
        <f>VLOOKUP(F6634,Table!$A$2:$C$121,2,0)</f>
        <v>3</v>
      </c>
      <c r="I6634" s="26">
        <f>VLOOKUP(F6634,Table!$A$2:$C$121,3,0)</f>
        <v>6</v>
      </c>
      <c r="J6634" s="17" t="s">
        <v>413</v>
      </c>
      <c r="K6634" s="25" t="str">
        <f>LEFT(J6634,MIN(FIND({0,1,2,3,4,5,6,7,8,9},ASC(J6634)&amp;1234567890))-1)</f>
        <v>Sn</v>
      </c>
      <c r="L6634" s="25">
        <f t="shared" si="207"/>
        <v>3</v>
      </c>
      <c r="M6634" s="25">
        <f>VLOOKUP(K6634,Table!$A$2:$C$121,2,0)</f>
        <v>14</v>
      </c>
      <c r="N6634" s="26">
        <f>VLOOKUP(K6634,Table!$A$2:$C$121,3,0)</f>
        <v>5</v>
      </c>
      <c r="O6634" s="13" t="str">
        <f>VLOOKUP(A6634,Table!$U$1:$V$230,2,0)</f>
        <v>Hexagonal</v>
      </c>
      <c r="P6634" s="1"/>
    </row>
    <row r="6635" spans="1:16">
      <c r="A6635" s="12">
        <v>193</v>
      </c>
      <c r="B6635" s="12">
        <v>636487</v>
      </c>
      <c r="C6635" s="12" t="s">
        <v>7271</v>
      </c>
      <c r="D6635" s="12" t="s">
        <v>7382</v>
      </c>
      <c r="E6635" s="17" t="s">
        <v>11518</v>
      </c>
      <c r="F6635" s="25" t="str">
        <f>LEFT(E6635,MIN(FIND({0,1,2,3,4,5,6,7,8,9},ASC(E6635)&amp;1234567890))-1)</f>
        <v>Gd</v>
      </c>
      <c r="G6635" s="25">
        <f t="shared" si="206"/>
        <v>5</v>
      </c>
      <c r="H6635" s="25">
        <f>VLOOKUP(F6635,Table!$A$2:$C$121,2,0)</f>
        <v>3</v>
      </c>
      <c r="I6635" s="26">
        <f>VLOOKUP(F6635,Table!$A$2:$C$121,3,0)</f>
        <v>6</v>
      </c>
      <c r="J6635" s="17" t="s">
        <v>420</v>
      </c>
      <c r="K6635" s="25" t="str">
        <f>LEFT(J6635,MIN(FIND({0,1,2,3,4,5,6,7,8,9},ASC(J6635)&amp;1234567890))-1)</f>
        <v>Tl</v>
      </c>
      <c r="L6635" s="25">
        <f t="shared" si="207"/>
        <v>3</v>
      </c>
      <c r="M6635" s="25">
        <f>VLOOKUP(K6635,Table!$A$2:$C$121,2,0)</f>
        <v>13</v>
      </c>
      <c r="N6635" s="26">
        <f>VLOOKUP(K6635,Table!$A$2:$C$121,3,0)</f>
        <v>6</v>
      </c>
      <c r="O6635" s="13" t="str">
        <f>VLOOKUP(A6635,Table!$U$1:$V$230,2,0)</f>
        <v>Hexagonal</v>
      </c>
      <c r="P6635" s="1"/>
    </row>
    <row r="6636" spans="1:16">
      <c r="A6636" s="12">
        <v>193</v>
      </c>
      <c r="B6636" s="12">
        <v>636545</v>
      </c>
      <c r="C6636" s="12" t="s">
        <v>7271</v>
      </c>
      <c r="D6636" s="12" t="s">
        <v>7383</v>
      </c>
      <c r="E6636" s="17" t="s">
        <v>594</v>
      </c>
      <c r="F6636" s="25" t="str">
        <f>LEFT(E6636,MIN(FIND({0,1,2,3,4,5,6,7,8,9},ASC(E6636)&amp;1234567890))-1)</f>
        <v>Ge</v>
      </c>
      <c r="G6636" s="25">
        <f t="shared" si="206"/>
        <v>3</v>
      </c>
      <c r="H6636" s="25">
        <f>VLOOKUP(F6636,Table!$A$2:$C$121,2,0)</f>
        <v>14</v>
      </c>
      <c r="I6636" s="26">
        <f>VLOOKUP(F6636,Table!$A$2:$C$121,3,0)</f>
        <v>4</v>
      </c>
      <c r="J6636" s="17" t="s">
        <v>11962</v>
      </c>
      <c r="K6636" s="25" t="str">
        <f>LEFT(J6636,MIN(FIND({0,1,2,3,4,5,6,7,8,9},ASC(J6636)&amp;1234567890))-1)</f>
        <v>Hf</v>
      </c>
      <c r="L6636" s="25">
        <f t="shared" si="207"/>
        <v>5</v>
      </c>
      <c r="M6636" s="25">
        <f>VLOOKUP(K6636,Table!$A$2:$C$121,2,0)</f>
        <v>4</v>
      </c>
      <c r="N6636" s="26">
        <f>VLOOKUP(K6636,Table!$A$2:$C$121,3,0)</f>
        <v>6</v>
      </c>
      <c r="O6636" s="13" t="str">
        <f>VLOOKUP(A6636,Table!$U$1:$V$230,2,0)</f>
        <v>Hexagonal</v>
      </c>
      <c r="P6636" s="1"/>
    </row>
    <row r="6637" spans="1:16">
      <c r="A6637" s="12">
        <v>193</v>
      </c>
      <c r="B6637" s="12">
        <v>636601</v>
      </c>
      <c r="C6637" s="12" t="s">
        <v>7271</v>
      </c>
      <c r="D6637" s="12" t="s">
        <v>7384</v>
      </c>
      <c r="E6637" s="17" t="s">
        <v>11369</v>
      </c>
      <c r="F6637" s="25" t="str">
        <f>LEFT(E6637,MIN(FIND({0,1,2,3,4,5,6,7,8,9},ASC(E6637)&amp;1234567890))-1)</f>
        <v>Ho</v>
      </c>
      <c r="G6637" s="25">
        <f t="shared" si="206"/>
        <v>5</v>
      </c>
      <c r="H6637" s="25">
        <f>VLOOKUP(F6637,Table!$A$2:$C$121,2,0)</f>
        <v>3</v>
      </c>
      <c r="I6637" s="26">
        <f>VLOOKUP(F6637,Table!$A$2:$C$121,3,0)</f>
        <v>6</v>
      </c>
      <c r="J6637" s="17" t="s">
        <v>594</v>
      </c>
      <c r="K6637" s="25" t="str">
        <f>LEFT(J6637,MIN(FIND({0,1,2,3,4,5,6,7,8,9},ASC(J6637)&amp;1234567890))-1)</f>
        <v>Ge</v>
      </c>
      <c r="L6637" s="25">
        <f t="shared" si="207"/>
        <v>3</v>
      </c>
      <c r="M6637" s="25">
        <f>VLOOKUP(K6637,Table!$A$2:$C$121,2,0)</f>
        <v>14</v>
      </c>
      <c r="N6637" s="26">
        <f>VLOOKUP(K6637,Table!$A$2:$C$121,3,0)</f>
        <v>4</v>
      </c>
      <c r="O6637" s="13" t="str">
        <f>VLOOKUP(A6637,Table!$U$1:$V$230,2,0)</f>
        <v>Hexagonal</v>
      </c>
      <c r="P6637" s="1"/>
    </row>
    <row r="6638" spans="1:16">
      <c r="A6638" s="12">
        <v>193</v>
      </c>
      <c r="B6638" s="12">
        <v>636976</v>
      </c>
      <c r="C6638" s="12" t="s">
        <v>7271</v>
      </c>
      <c r="D6638" s="12" t="s">
        <v>7385</v>
      </c>
      <c r="E6638" s="17" t="s">
        <v>594</v>
      </c>
      <c r="F6638" s="25" t="str">
        <f>LEFT(E6638,MIN(FIND({0,1,2,3,4,5,6,7,8,9},ASC(E6638)&amp;1234567890))-1)</f>
        <v>Ge</v>
      </c>
      <c r="G6638" s="25">
        <f t="shared" si="206"/>
        <v>3</v>
      </c>
      <c r="H6638" s="25">
        <f>VLOOKUP(F6638,Table!$A$2:$C$121,2,0)</f>
        <v>14</v>
      </c>
      <c r="I6638" s="26">
        <f>VLOOKUP(F6638,Table!$A$2:$C$121,3,0)</f>
        <v>4</v>
      </c>
      <c r="J6638" s="17" t="s">
        <v>11373</v>
      </c>
      <c r="K6638" s="25" t="str">
        <f>LEFT(J6638,MIN(FIND({0,1,2,3,4,5,6,7,8,9},ASC(J6638)&amp;1234567890))-1)</f>
        <v>Mn</v>
      </c>
      <c r="L6638" s="25">
        <f t="shared" si="207"/>
        <v>5</v>
      </c>
      <c r="M6638" s="25">
        <f>VLOOKUP(K6638,Table!$A$2:$C$121,2,0)</f>
        <v>7</v>
      </c>
      <c r="N6638" s="26">
        <f>VLOOKUP(K6638,Table!$A$2:$C$121,3,0)</f>
        <v>4</v>
      </c>
      <c r="O6638" s="13" t="str">
        <f>VLOOKUP(A6638,Table!$U$1:$V$230,2,0)</f>
        <v>Hexagonal</v>
      </c>
      <c r="P6638" s="1"/>
    </row>
    <row r="6639" spans="1:16">
      <c r="A6639" s="12">
        <v>193</v>
      </c>
      <c r="B6639" s="12">
        <v>637143</v>
      </c>
      <c r="C6639" s="12" t="s">
        <v>7271</v>
      </c>
      <c r="D6639" s="12" t="s">
        <v>5187</v>
      </c>
      <c r="E6639" s="17" t="s">
        <v>11702</v>
      </c>
      <c r="F6639" s="25" t="str">
        <f>LEFT(E6639,MIN(FIND({0,1,2,3,4,5,6,7,8,9},ASC(E6639)&amp;1234567890))-1)</f>
        <v>Mo</v>
      </c>
      <c r="G6639" s="25">
        <f t="shared" si="206"/>
        <v>5</v>
      </c>
      <c r="H6639" s="25">
        <f>VLOOKUP(F6639,Table!$A$2:$C$121,2,0)</f>
        <v>6</v>
      </c>
      <c r="I6639" s="26">
        <f>VLOOKUP(F6639,Table!$A$2:$C$121,3,0)</f>
        <v>5</v>
      </c>
      <c r="J6639" s="17" t="s">
        <v>594</v>
      </c>
      <c r="K6639" s="25" t="str">
        <f>LEFT(J6639,MIN(FIND({0,1,2,3,4,5,6,7,8,9},ASC(J6639)&amp;1234567890))-1)</f>
        <v>Ge</v>
      </c>
      <c r="L6639" s="25">
        <f t="shared" si="207"/>
        <v>3</v>
      </c>
      <c r="M6639" s="25">
        <f>VLOOKUP(K6639,Table!$A$2:$C$121,2,0)</f>
        <v>14</v>
      </c>
      <c r="N6639" s="26">
        <f>VLOOKUP(K6639,Table!$A$2:$C$121,3,0)</f>
        <v>4</v>
      </c>
      <c r="O6639" s="13" t="str">
        <f>VLOOKUP(A6639,Table!$U$1:$V$230,2,0)</f>
        <v>Hexagonal</v>
      </c>
      <c r="P6639" s="1"/>
    </row>
    <row r="6640" spans="1:16">
      <c r="A6640" s="12">
        <v>193</v>
      </c>
      <c r="B6640" s="12">
        <v>637194</v>
      </c>
      <c r="C6640" s="12" t="s">
        <v>7271</v>
      </c>
      <c r="D6640" s="12" t="s">
        <v>3916</v>
      </c>
      <c r="E6640" s="17" t="s">
        <v>12190</v>
      </c>
      <c r="F6640" s="25" t="str">
        <f>LEFT(E6640,MIN(FIND({0,1,2,3,4,5,6,7,8,9},ASC(E6640)&amp;1234567890))-1)</f>
        <v>Nb</v>
      </c>
      <c r="G6640" s="25">
        <f t="shared" si="206"/>
        <v>3</v>
      </c>
      <c r="H6640" s="25">
        <f>VLOOKUP(F6640,Table!$A$2:$C$121,2,0)</f>
        <v>5</v>
      </c>
      <c r="I6640" s="26">
        <f>VLOOKUP(F6640,Table!$A$2:$C$121,3,0)</f>
        <v>5</v>
      </c>
      <c r="J6640" s="17" t="s">
        <v>544</v>
      </c>
      <c r="K6640" s="25" t="str">
        <f>LEFT(J6640,MIN(FIND({0,1,2,3,4,5,6,7,8,9},ASC(J6640)&amp;1234567890))-1)</f>
        <v>Ge</v>
      </c>
      <c r="L6640" s="25">
        <f t="shared" si="207"/>
        <v>1</v>
      </c>
      <c r="M6640" s="25">
        <f>VLOOKUP(K6640,Table!$A$2:$C$121,2,0)</f>
        <v>14</v>
      </c>
      <c r="N6640" s="26">
        <f>VLOOKUP(K6640,Table!$A$2:$C$121,3,0)</f>
        <v>4</v>
      </c>
      <c r="O6640" s="13" t="str">
        <f>VLOOKUP(A6640,Table!$U$1:$V$230,2,0)</f>
        <v>Hexagonal</v>
      </c>
      <c r="P6640" s="1"/>
    </row>
    <row r="6641" spans="1:16">
      <c r="A6641" s="12">
        <v>193</v>
      </c>
      <c r="B6641" s="12">
        <v>637578</v>
      </c>
      <c r="C6641" s="12" t="s">
        <v>7271</v>
      </c>
      <c r="D6641" s="12" t="s">
        <v>7386</v>
      </c>
      <c r="E6641" s="17" t="s">
        <v>11712</v>
      </c>
      <c r="F6641" s="25" t="str">
        <f>LEFT(E6641,MIN(FIND({0,1,2,3,4,5,6,7,8,9},ASC(E6641)&amp;1234567890))-1)</f>
        <v>Pr</v>
      </c>
      <c r="G6641" s="25">
        <f t="shared" si="206"/>
        <v>5</v>
      </c>
      <c r="H6641" s="25">
        <f>VLOOKUP(F6641,Table!$A$2:$C$121,2,0)</f>
        <v>3</v>
      </c>
      <c r="I6641" s="26">
        <f>VLOOKUP(F6641,Table!$A$2:$C$121,3,0)</f>
        <v>6</v>
      </c>
      <c r="J6641" s="17" t="s">
        <v>594</v>
      </c>
      <c r="K6641" s="25" t="str">
        <f>LEFT(J6641,MIN(FIND({0,1,2,3,4,5,6,7,8,9},ASC(J6641)&amp;1234567890))-1)</f>
        <v>Ge</v>
      </c>
      <c r="L6641" s="25">
        <f t="shared" si="207"/>
        <v>3</v>
      </c>
      <c r="M6641" s="25">
        <f>VLOOKUP(K6641,Table!$A$2:$C$121,2,0)</f>
        <v>14</v>
      </c>
      <c r="N6641" s="26">
        <f>VLOOKUP(K6641,Table!$A$2:$C$121,3,0)</f>
        <v>4</v>
      </c>
      <c r="O6641" s="13" t="str">
        <f>VLOOKUP(A6641,Table!$U$1:$V$230,2,0)</f>
        <v>Hexagonal</v>
      </c>
      <c r="P6641" s="1"/>
    </row>
    <row r="6642" spans="1:16">
      <c r="A6642" s="12">
        <v>193</v>
      </c>
      <c r="B6642" s="12">
        <v>637829</v>
      </c>
      <c r="C6642" s="12" t="s">
        <v>7271</v>
      </c>
      <c r="D6642" s="12" t="s">
        <v>7387</v>
      </c>
      <c r="E6642" s="17" t="s">
        <v>594</v>
      </c>
      <c r="F6642" s="25" t="str">
        <f>LEFT(E6642,MIN(FIND({0,1,2,3,4,5,6,7,8,9},ASC(E6642)&amp;1234567890))-1)</f>
        <v>Ge</v>
      </c>
      <c r="G6642" s="25">
        <f t="shared" si="206"/>
        <v>3</v>
      </c>
      <c r="H6642" s="25">
        <f>VLOOKUP(F6642,Table!$A$2:$C$121,2,0)</f>
        <v>14</v>
      </c>
      <c r="I6642" s="26">
        <f>VLOOKUP(F6642,Table!$A$2:$C$121,3,0)</f>
        <v>4</v>
      </c>
      <c r="J6642" s="17" t="s">
        <v>11514</v>
      </c>
      <c r="K6642" s="25" t="str">
        <f>LEFT(J6642,MIN(FIND({0,1,2,3,4,5,6,7,8,9},ASC(J6642)&amp;1234567890))-1)</f>
        <v>Sc</v>
      </c>
      <c r="L6642" s="25">
        <f t="shared" si="207"/>
        <v>5</v>
      </c>
      <c r="M6642" s="25">
        <f>VLOOKUP(K6642,Table!$A$2:$C$121,2,0)</f>
        <v>3</v>
      </c>
      <c r="N6642" s="26">
        <f>VLOOKUP(K6642,Table!$A$2:$C$121,3,0)</f>
        <v>4</v>
      </c>
      <c r="O6642" s="13" t="str">
        <f>VLOOKUP(A6642,Table!$U$1:$V$230,2,0)</f>
        <v>Hexagonal</v>
      </c>
      <c r="P6642" s="1"/>
    </row>
    <row r="6643" spans="1:16">
      <c r="A6643" s="12">
        <v>193</v>
      </c>
      <c r="B6643" s="12">
        <v>637929</v>
      </c>
      <c r="C6643" s="12" t="s">
        <v>7271</v>
      </c>
      <c r="D6643" s="12" t="s">
        <v>7388</v>
      </c>
      <c r="E6643" s="17" t="s">
        <v>11309</v>
      </c>
      <c r="F6643" s="25" t="str">
        <f>LEFT(E6643,MIN(FIND({0,1,2,3,4,5,6,7,8,9},ASC(E6643)&amp;1234567890))-1)</f>
        <v>Sm</v>
      </c>
      <c r="G6643" s="25">
        <f t="shared" si="206"/>
        <v>5</v>
      </c>
      <c r="H6643" s="25">
        <f>VLOOKUP(F6643,Table!$A$2:$C$121,2,0)</f>
        <v>3</v>
      </c>
      <c r="I6643" s="26">
        <f>VLOOKUP(F6643,Table!$A$2:$C$121,3,0)</f>
        <v>6</v>
      </c>
      <c r="J6643" s="17" t="s">
        <v>594</v>
      </c>
      <c r="K6643" s="25" t="str">
        <f>LEFT(J6643,MIN(FIND({0,1,2,3,4,5,6,7,8,9},ASC(J6643)&amp;1234567890))-1)</f>
        <v>Ge</v>
      </c>
      <c r="L6643" s="25">
        <f t="shared" si="207"/>
        <v>3</v>
      </c>
      <c r="M6643" s="25">
        <f>VLOOKUP(K6643,Table!$A$2:$C$121,2,0)</f>
        <v>14</v>
      </c>
      <c r="N6643" s="26">
        <f>VLOOKUP(K6643,Table!$A$2:$C$121,3,0)</f>
        <v>4</v>
      </c>
      <c r="O6643" s="13" t="str">
        <f>VLOOKUP(A6643,Table!$U$1:$V$230,2,0)</f>
        <v>Hexagonal</v>
      </c>
      <c r="P6643" s="1"/>
    </row>
    <row r="6644" spans="1:16">
      <c r="A6644" s="12">
        <v>193</v>
      </c>
      <c r="B6644" s="12">
        <v>638048</v>
      </c>
      <c r="C6644" s="12" t="s">
        <v>7271</v>
      </c>
      <c r="D6644" s="12" t="s">
        <v>7389</v>
      </c>
      <c r="E6644" s="17" t="s">
        <v>56</v>
      </c>
      <c r="F6644" s="25" t="str">
        <f>LEFT(E6644,MIN(FIND({0,1,2,3,4,5,6,7,8,9},ASC(E6644)&amp;1234567890))-1)</f>
        <v>Ti</v>
      </c>
      <c r="G6644" s="25">
        <f t="shared" si="206"/>
        <v>5</v>
      </c>
      <c r="H6644" s="25">
        <f>VLOOKUP(F6644,Table!$A$2:$C$121,2,0)</f>
        <v>4</v>
      </c>
      <c r="I6644" s="26">
        <f>VLOOKUP(F6644,Table!$A$2:$C$121,3,0)</f>
        <v>4</v>
      </c>
      <c r="J6644" s="17" t="s">
        <v>594</v>
      </c>
      <c r="K6644" s="25" t="str">
        <f>LEFT(J6644,MIN(FIND({0,1,2,3,4,5,6,7,8,9},ASC(J6644)&amp;1234567890))-1)</f>
        <v>Ge</v>
      </c>
      <c r="L6644" s="25">
        <f t="shared" si="207"/>
        <v>3</v>
      </c>
      <c r="M6644" s="25">
        <f>VLOOKUP(K6644,Table!$A$2:$C$121,2,0)</f>
        <v>14</v>
      </c>
      <c r="N6644" s="26">
        <f>VLOOKUP(K6644,Table!$A$2:$C$121,3,0)</f>
        <v>4</v>
      </c>
      <c r="O6644" s="13" t="str">
        <f>VLOOKUP(A6644,Table!$U$1:$V$230,2,0)</f>
        <v>Hexagonal</v>
      </c>
      <c r="P6644" s="1"/>
    </row>
    <row r="6645" spans="1:16">
      <c r="A6645" s="12">
        <v>193</v>
      </c>
      <c r="B6645" s="12">
        <v>638061</v>
      </c>
      <c r="C6645" s="12" t="s">
        <v>7271</v>
      </c>
      <c r="D6645" s="12" t="s">
        <v>7390</v>
      </c>
      <c r="E6645" s="17" t="s">
        <v>11449</v>
      </c>
      <c r="F6645" s="25" t="str">
        <f>LEFT(E6645,MIN(FIND({0,1,2,3,4,5,6,7,8,9},ASC(E6645)&amp;1234567890))-1)</f>
        <v>Tm</v>
      </c>
      <c r="G6645" s="25">
        <f t="shared" si="206"/>
        <v>5</v>
      </c>
      <c r="H6645" s="25">
        <f>VLOOKUP(F6645,Table!$A$2:$C$121,2,0)</f>
        <v>3</v>
      </c>
      <c r="I6645" s="26">
        <f>VLOOKUP(F6645,Table!$A$2:$C$121,3,0)</f>
        <v>6</v>
      </c>
      <c r="J6645" s="17" t="s">
        <v>594</v>
      </c>
      <c r="K6645" s="25" t="str">
        <f>LEFT(J6645,MIN(FIND({0,1,2,3,4,5,6,7,8,9},ASC(J6645)&amp;1234567890))-1)</f>
        <v>Ge</v>
      </c>
      <c r="L6645" s="25">
        <f t="shared" si="207"/>
        <v>3</v>
      </c>
      <c r="M6645" s="25">
        <f>VLOOKUP(K6645,Table!$A$2:$C$121,2,0)</f>
        <v>14</v>
      </c>
      <c r="N6645" s="26">
        <f>VLOOKUP(K6645,Table!$A$2:$C$121,3,0)</f>
        <v>4</v>
      </c>
      <c r="O6645" s="13" t="str">
        <f>VLOOKUP(A6645,Table!$U$1:$V$230,2,0)</f>
        <v>Hexagonal</v>
      </c>
      <c r="P6645" s="1"/>
    </row>
    <row r="6646" spans="1:16">
      <c r="A6646" s="12">
        <v>193</v>
      </c>
      <c r="B6646" s="12">
        <v>638075</v>
      </c>
      <c r="C6646" s="12" t="s">
        <v>7271</v>
      </c>
      <c r="D6646" s="12" t="s">
        <v>7391</v>
      </c>
      <c r="E6646" s="17" t="s">
        <v>594</v>
      </c>
      <c r="F6646" s="25" t="str">
        <f>LEFT(E6646,MIN(FIND({0,1,2,3,4,5,6,7,8,9},ASC(E6646)&amp;1234567890))-1)</f>
        <v>Ge</v>
      </c>
      <c r="G6646" s="25">
        <f t="shared" si="206"/>
        <v>3</v>
      </c>
      <c r="H6646" s="25">
        <f>VLOOKUP(F6646,Table!$A$2:$C$121,2,0)</f>
        <v>14</v>
      </c>
      <c r="I6646" s="26">
        <f>VLOOKUP(F6646,Table!$A$2:$C$121,3,0)</f>
        <v>4</v>
      </c>
      <c r="J6646" s="17" t="s">
        <v>13364</v>
      </c>
      <c r="K6646" s="25" t="str">
        <f>LEFT(J6646,MIN(FIND({0,1,2,3,4,5,6,7,8,9},ASC(J6646)&amp;1234567890))-1)</f>
        <v>U</v>
      </c>
      <c r="L6646" s="25">
        <f t="shared" si="207"/>
        <v>5</v>
      </c>
      <c r="M6646" s="25">
        <f>VLOOKUP(K6646,Table!$A$2:$C$121,2,0)</f>
        <v>3</v>
      </c>
      <c r="N6646" s="26">
        <f>VLOOKUP(K6646,Table!$A$2:$C$121,3,0)</f>
        <v>7</v>
      </c>
      <c r="O6646" s="13" t="str">
        <f>VLOOKUP(A6646,Table!$U$1:$V$230,2,0)</f>
        <v>Hexagonal</v>
      </c>
      <c r="P6646" s="1"/>
    </row>
    <row r="6647" spans="1:16">
      <c r="A6647" s="12">
        <v>193</v>
      </c>
      <c r="B6647" s="12">
        <v>638089</v>
      </c>
      <c r="C6647" s="12" t="s">
        <v>7271</v>
      </c>
      <c r="D6647" s="12" t="s">
        <v>7392</v>
      </c>
      <c r="E6647" s="17" t="s">
        <v>594</v>
      </c>
      <c r="F6647" s="25" t="str">
        <f>LEFT(E6647,MIN(FIND({0,1,2,3,4,5,6,7,8,9},ASC(E6647)&amp;1234567890))-1)</f>
        <v>Ge</v>
      </c>
      <c r="G6647" s="25">
        <f t="shared" si="206"/>
        <v>3</v>
      </c>
      <c r="H6647" s="25">
        <f>VLOOKUP(F6647,Table!$A$2:$C$121,2,0)</f>
        <v>14</v>
      </c>
      <c r="I6647" s="26">
        <f>VLOOKUP(F6647,Table!$A$2:$C$121,3,0)</f>
        <v>4</v>
      </c>
      <c r="J6647" s="17" t="s">
        <v>417</v>
      </c>
      <c r="K6647" s="25" t="str">
        <f>LEFT(J6647,MIN(FIND({0,1,2,3,4,5,6,7,8,9},ASC(J6647)&amp;1234567890))-1)</f>
        <v>V</v>
      </c>
      <c r="L6647" s="25">
        <f t="shared" si="207"/>
        <v>5</v>
      </c>
      <c r="M6647" s="25">
        <f>VLOOKUP(K6647,Table!$A$2:$C$121,2,0)</f>
        <v>5</v>
      </c>
      <c r="N6647" s="26">
        <f>VLOOKUP(K6647,Table!$A$2:$C$121,3,0)</f>
        <v>4</v>
      </c>
      <c r="O6647" s="13" t="str">
        <f>VLOOKUP(A6647,Table!$U$1:$V$230,2,0)</f>
        <v>Hexagonal</v>
      </c>
      <c r="P6647" s="1"/>
    </row>
    <row r="6648" spans="1:16">
      <c r="A6648" s="12">
        <v>193</v>
      </c>
      <c r="B6648" s="12">
        <v>638578</v>
      </c>
      <c r="C6648" s="12" t="s">
        <v>7271</v>
      </c>
      <c r="D6648" s="12" t="s">
        <v>6675</v>
      </c>
      <c r="E6648" s="17" t="s">
        <v>11962</v>
      </c>
      <c r="F6648" s="25" t="str">
        <f>LEFT(E6648,MIN(FIND({0,1,2,3,4,5,6,7,8,9},ASC(E6648)&amp;1234567890))-1)</f>
        <v>Hf</v>
      </c>
      <c r="G6648" s="25">
        <f t="shared" si="206"/>
        <v>5</v>
      </c>
      <c r="H6648" s="25">
        <f>VLOOKUP(F6648,Table!$A$2:$C$121,2,0)</f>
        <v>4</v>
      </c>
      <c r="I6648" s="26">
        <f>VLOOKUP(F6648,Table!$A$2:$C$121,3,0)</f>
        <v>6</v>
      </c>
      <c r="J6648" s="17" t="s">
        <v>11658</v>
      </c>
      <c r="K6648" s="25" t="str">
        <f>LEFT(J6648,MIN(FIND({0,1,2,3,4,5,6,7,8,9},ASC(J6648)&amp;1234567890))-1)</f>
        <v>Ir</v>
      </c>
      <c r="L6648" s="25">
        <f t="shared" si="207"/>
        <v>3</v>
      </c>
      <c r="M6648" s="25">
        <f>VLOOKUP(K6648,Table!$A$2:$C$121,2,0)</f>
        <v>9</v>
      </c>
      <c r="N6648" s="26">
        <f>VLOOKUP(K6648,Table!$A$2:$C$121,3,0)</f>
        <v>6</v>
      </c>
      <c r="O6648" s="13" t="str">
        <f>VLOOKUP(A6648,Table!$U$1:$V$230,2,0)</f>
        <v>Hexagonal</v>
      </c>
      <c r="P6648" s="1"/>
    </row>
    <row r="6649" spans="1:16">
      <c r="A6649" s="12">
        <v>193</v>
      </c>
      <c r="B6649" s="12">
        <v>638945</v>
      </c>
      <c r="C6649" s="12" t="s">
        <v>7271</v>
      </c>
      <c r="D6649" s="12" t="s">
        <v>7393</v>
      </c>
      <c r="E6649" s="17" t="s">
        <v>11962</v>
      </c>
      <c r="F6649" s="25" t="str">
        <f>LEFT(E6649,MIN(FIND({0,1,2,3,4,5,6,7,8,9},ASC(E6649)&amp;1234567890))-1)</f>
        <v>Hf</v>
      </c>
      <c r="G6649" s="25">
        <f t="shared" si="206"/>
        <v>5</v>
      </c>
      <c r="H6649" s="25">
        <f>VLOOKUP(F6649,Table!$A$2:$C$121,2,0)</f>
        <v>4</v>
      </c>
      <c r="I6649" s="26">
        <f>VLOOKUP(F6649,Table!$A$2:$C$121,3,0)</f>
        <v>6</v>
      </c>
      <c r="J6649" s="17" t="s">
        <v>599</v>
      </c>
      <c r="K6649" s="25" t="str">
        <f>LEFT(J6649,MIN(FIND({0,1,2,3,4,5,6,7,8,9},ASC(J6649)&amp;1234567890))-1)</f>
        <v>Sn</v>
      </c>
      <c r="L6649" s="25">
        <f t="shared" si="207"/>
        <v>4</v>
      </c>
      <c r="M6649" s="25">
        <f>VLOOKUP(K6649,Table!$A$2:$C$121,2,0)</f>
        <v>14</v>
      </c>
      <c r="N6649" s="26">
        <f>VLOOKUP(K6649,Table!$A$2:$C$121,3,0)</f>
        <v>5</v>
      </c>
      <c r="O6649" s="13" t="str">
        <f>VLOOKUP(A6649,Table!$U$1:$V$230,2,0)</f>
        <v>Hexagonal</v>
      </c>
      <c r="P6649" s="1"/>
    </row>
    <row r="6650" spans="1:16">
      <c r="A6650" s="12">
        <v>193</v>
      </c>
      <c r="B6650" s="12">
        <v>639083</v>
      </c>
      <c r="C6650" s="12" t="s">
        <v>7271</v>
      </c>
      <c r="D6650" s="12" t="s">
        <v>7394</v>
      </c>
      <c r="E6650" s="17" t="s">
        <v>11434</v>
      </c>
      <c r="F6650" s="25" t="str">
        <f>LEFT(E6650,MIN(FIND({0,1,2,3,4,5,6,7,8,9},ASC(E6650)&amp;1234567890))-1)</f>
        <v>Mg</v>
      </c>
      <c r="G6650" s="25">
        <f t="shared" si="206"/>
        <v>5</v>
      </c>
      <c r="H6650" s="25">
        <f>VLOOKUP(F6650,Table!$A$2:$C$121,2,0)</f>
        <v>2</v>
      </c>
      <c r="I6650" s="26">
        <f>VLOOKUP(F6650,Table!$A$2:$C$121,3,0)</f>
        <v>3</v>
      </c>
      <c r="J6650" s="17" t="s">
        <v>12039</v>
      </c>
      <c r="K6650" s="25" t="str">
        <f>LEFT(J6650,MIN(FIND({0,1,2,3,4,5,6,7,8,9},ASC(J6650)&amp;1234567890))-1)</f>
        <v>Hg</v>
      </c>
      <c r="L6650" s="25">
        <f t="shared" si="207"/>
        <v>3</v>
      </c>
      <c r="M6650" s="25">
        <f>VLOOKUP(K6650,Table!$A$2:$C$121,2,0)</f>
        <v>12</v>
      </c>
      <c r="N6650" s="26">
        <f>VLOOKUP(K6650,Table!$A$2:$C$121,3,0)</f>
        <v>6</v>
      </c>
      <c r="O6650" s="13" t="str">
        <f>VLOOKUP(A6650,Table!$U$1:$V$230,2,0)</f>
        <v>Hexagonal</v>
      </c>
      <c r="P6650" s="1"/>
    </row>
    <row r="6651" spans="1:16">
      <c r="A6651" s="12">
        <v>193</v>
      </c>
      <c r="B6651" s="12">
        <v>639329</v>
      </c>
      <c r="C6651" s="12" t="s">
        <v>7271</v>
      </c>
      <c r="D6651" s="12" t="s">
        <v>5309</v>
      </c>
      <c r="E6651" s="17" t="s">
        <v>11369</v>
      </c>
      <c r="F6651" s="25" t="str">
        <f>LEFT(E6651,MIN(FIND({0,1,2,3,4,5,6,7,8,9},ASC(E6651)&amp;1234567890))-1)</f>
        <v>Ho</v>
      </c>
      <c r="G6651" s="25">
        <f t="shared" si="206"/>
        <v>5</v>
      </c>
      <c r="H6651" s="25">
        <f>VLOOKUP(F6651,Table!$A$2:$C$121,2,0)</f>
        <v>3</v>
      </c>
      <c r="I6651" s="26">
        <f>VLOOKUP(F6651,Table!$A$2:$C$121,3,0)</f>
        <v>6</v>
      </c>
      <c r="J6651" s="17" t="s">
        <v>45</v>
      </c>
      <c r="K6651" s="25" t="str">
        <f>LEFT(J6651,MIN(FIND({0,1,2,3,4,5,6,7,8,9},ASC(J6651)&amp;1234567890))-1)</f>
        <v>In</v>
      </c>
      <c r="L6651" s="25">
        <f t="shared" si="207"/>
        <v>3</v>
      </c>
      <c r="M6651" s="25">
        <f>VLOOKUP(K6651,Table!$A$2:$C$121,2,0)</f>
        <v>13</v>
      </c>
      <c r="N6651" s="26">
        <f>VLOOKUP(K6651,Table!$A$2:$C$121,3,0)</f>
        <v>5</v>
      </c>
      <c r="O6651" s="13" t="str">
        <f>VLOOKUP(A6651,Table!$U$1:$V$230,2,0)</f>
        <v>Hexagonal</v>
      </c>
      <c r="P6651" s="1"/>
    </row>
    <row r="6652" spans="1:16">
      <c r="A6652" s="12">
        <v>193</v>
      </c>
      <c r="B6652" s="12">
        <v>639353</v>
      </c>
      <c r="C6652" s="12" t="s">
        <v>7271</v>
      </c>
      <c r="D6652" s="12" t="s">
        <v>4549</v>
      </c>
      <c r="E6652" s="17" t="s">
        <v>11369</v>
      </c>
      <c r="F6652" s="25" t="str">
        <f>LEFT(E6652,MIN(FIND({0,1,2,3,4,5,6,7,8,9},ASC(E6652)&amp;1234567890))-1)</f>
        <v>Ho</v>
      </c>
      <c r="G6652" s="25">
        <f t="shared" si="206"/>
        <v>5</v>
      </c>
      <c r="H6652" s="25">
        <f>VLOOKUP(F6652,Table!$A$2:$C$121,2,0)</f>
        <v>3</v>
      </c>
      <c r="I6652" s="26">
        <f>VLOOKUP(F6652,Table!$A$2:$C$121,3,0)</f>
        <v>6</v>
      </c>
      <c r="J6652" s="17" t="s">
        <v>11658</v>
      </c>
      <c r="K6652" s="25" t="str">
        <f>LEFT(J6652,MIN(FIND({0,1,2,3,4,5,6,7,8,9},ASC(J6652)&amp;1234567890))-1)</f>
        <v>Ir</v>
      </c>
      <c r="L6652" s="25">
        <f t="shared" si="207"/>
        <v>3</v>
      </c>
      <c r="M6652" s="25">
        <f>VLOOKUP(K6652,Table!$A$2:$C$121,2,0)</f>
        <v>9</v>
      </c>
      <c r="N6652" s="26">
        <f>VLOOKUP(K6652,Table!$A$2:$C$121,3,0)</f>
        <v>6</v>
      </c>
      <c r="O6652" s="13" t="str">
        <f>VLOOKUP(A6652,Table!$U$1:$V$230,2,0)</f>
        <v>Hexagonal</v>
      </c>
      <c r="P6652" s="1"/>
    </row>
    <row r="6653" spans="1:16">
      <c r="A6653" s="12">
        <v>193</v>
      </c>
      <c r="B6653" s="12">
        <v>639590</v>
      </c>
      <c r="C6653" s="12" t="s">
        <v>7271</v>
      </c>
      <c r="D6653" s="12" t="s">
        <v>7395</v>
      </c>
      <c r="E6653" s="17" t="s">
        <v>11369</v>
      </c>
      <c r="F6653" s="25" t="str">
        <f>LEFT(E6653,MIN(FIND({0,1,2,3,4,5,6,7,8,9},ASC(E6653)&amp;1234567890))-1)</f>
        <v>Ho</v>
      </c>
      <c r="G6653" s="25">
        <f t="shared" si="206"/>
        <v>5</v>
      </c>
      <c r="H6653" s="25">
        <f>VLOOKUP(F6653,Table!$A$2:$C$121,2,0)</f>
        <v>3</v>
      </c>
      <c r="I6653" s="26">
        <f>VLOOKUP(F6653,Table!$A$2:$C$121,3,0)</f>
        <v>6</v>
      </c>
      <c r="J6653" s="17" t="s">
        <v>11355</v>
      </c>
      <c r="K6653" s="25" t="str">
        <f>LEFT(J6653,MIN(FIND({0,1,2,3,4,5,6,7,8,9},ASC(J6653)&amp;1234567890))-1)</f>
        <v>Pt</v>
      </c>
      <c r="L6653" s="25">
        <f t="shared" si="207"/>
        <v>3</v>
      </c>
      <c r="M6653" s="25">
        <f>VLOOKUP(K6653,Table!$A$2:$C$121,2,0)</f>
        <v>10</v>
      </c>
      <c r="N6653" s="26">
        <f>VLOOKUP(K6653,Table!$A$2:$C$121,3,0)</f>
        <v>6</v>
      </c>
      <c r="O6653" s="13" t="str">
        <f>VLOOKUP(A6653,Table!$U$1:$V$230,2,0)</f>
        <v>Hexagonal</v>
      </c>
      <c r="P6653" s="1"/>
    </row>
    <row r="6654" spans="1:16">
      <c r="A6654" s="12">
        <v>193</v>
      </c>
      <c r="B6654" s="12">
        <v>639724</v>
      </c>
      <c r="C6654" s="12" t="s">
        <v>7271</v>
      </c>
      <c r="D6654" s="12" t="s">
        <v>7396</v>
      </c>
      <c r="E6654" s="17" t="s">
        <v>11369</v>
      </c>
      <c r="F6654" s="25" t="str">
        <f>LEFT(E6654,MIN(FIND({0,1,2,3,4,5,6,7,8,9},ASC(E6654)&amp;1234567890))-1)</f>
        <v>Ho</v>
      </c>
      <c r="G6654" s="25">
        <f t="shared" si="206"/>
        <v>5</v>
      </c>
      <c r="H6654" s="25">
        <f>VLOOKUP(F6654,Table!$A$2:$C$121,2,0)</f>
        <v>3</v>
      </c>
      <c r="I6654" s="26">
        <f>VLOOKUP(F6654,Table!$A$2:$C$121,3,0)</f>
        <v>6</v>
      </c>
      <c r="J6654" s="17" t="s">
        <v>11374</v>
      </c>
      <c r="K6654" s="25" t="str">
        <f>LEFT(J6654,MIN(FIND({0,1,2,3,4,5,6,7,8,9},ASC(J6654)&amp;1234567890))-1)</f>
        <v>Si</v>
      </c>
      <c r="L6654" s="25">
        <f t="shared" si="207"/>
        <v>3</v>
      </c>
      <c r="M6654" s="25">
        <f>VLOOKUP(K6654,Table!$A$2:$C$121,2,0)</f>
        <v>14</v>
      </c>
      <c r="N6654" s="26">
        <f>VLOOKUP(K6654,Table!$A$2:$C$121,3,0)</f>
        <v>3</v>
      </c>
      <c r="O6654" s="13" t="str">
        <f>VLOOKUP(A6654,Table!$U$1:$V$230,2,0)</f>
        <v>Hexagonal</v>
      </c>
      <c r="P6654" s="1"/>
    </row>
    <row r="6655" spans="1:16">
      <c r="A6655" s="12">
        <v>193</v>
      </c>
      <c r="B6655" s="12">
        <v>639784</v>
      </c>
      <c r="C6655" s="12" t="s">
        <v>7271</v>
      </c>
      <c r="D6655" s="12" t="s">
        <v>5312</v>
      </c>
      <c r="E6655" s="17" t="s">
        <v>11369</v>
      </c>
      <c r="F6655" s="25" t="str">
        <f>LEFT(E6655,MIN(FIND({0,1,2,3,4,5,6,7,8,9},ASC(E6655)&amp;1234567890))-1)</f>
        <v>Ho</v>
      </c>
      <c r="G6655" s="25">
        <f t="shared" si="206"/>
        <v>5</v>
      </c>
      <c r="H6655" s="25">
        <f>VLOOKUP(F6655,Table!$A$2:$C$121,2,0)</f>
        <v>3</v>
      </c>
      <c r="I6655" s="26">
        <f>VLOOKUP(F6655,Table!$A$2:$C$121,3,0)</f>
        <v>6</v>
      </c>
      <c r="J6655" s="17" t="s">
        <v>420</v>
      </c>
      <c r="K6655" s="25" t="str">
        <f>LEFT(J6655,MIN(FIND({0,1,2,3,4,5,6,7,8,9},ASC(J6655)&amp;1234567890))-1)</f>
        <v>Tl</v>
      </c>
      <c r="L6655" s="25">
        <f t="shared" si="207"/>
        <v>3</v>
      </c>
      <c r="M6655" s="25">
        <f>VLOOKUP(K6655,Table!$A$2:$C$121,2,0)</f>
        <v>13</v>
      </c>
      <c r="N6655" s="26">
        <f>VLOOKUP(K6655,Table!$A$2:$C$121,3,0)</f>
        <v>6</v>
      </c>
      <c r="O6655" s="13" t="str">
        <f>VLOOKUP(A6655,Table!$U$1:$V$230,2,0)</f>
        <v>Hexagonal</v>
      </c>
      <c r="P6655" s="1"/>
    </row>
    <row r="6656" spans="1:16">
      <c r="A6656" s="12">
        <v>193</v>
      </c>
      <c r="B6656" s="12">
        <v>639912</v>
      </c>
      <c r="C6656" s="12" t="s">
        <v>7271</v>
      </c>
      <c r="D6656" s="12" t="s">
        <v>7397</v>
      </c>
      <c r="E6656" s="17" t="s">
        <v>11777</v>
      </c>
      <c r="F6656" s="25" t="str">
        <f>LEFT(E6656,MIN(FIND({0,1,2,3,4,5,6,7,8,9},ASC(E6656)&amp;1234567890))-1)</f>
        <v>Lu</v>
      </c>
      <c r="G6656" s="25">
        <f t="shared" si="206"/>
        <v>5</v>
      </c>
      <c r="H6656" s="25">
        <f>VLOOKUP(F6656,Table!$A$2:$C$121,2,0)</f>
        <v>3</v>
      </c>
      <c r="I6656" s="26">
        <f>VLOOKUP(F6656,Table!$A$2:$C$121,3,0)</f>
        <v>6</v>
      </c>
      <c r="J6656" s="17" t="s">
        <v>45</v>
      </c>
      <c r="K6656" s="25" t="str">
        <f>LEFT(J6656,MIN(FIND({0,1,2,3,4,5,6,7,8,9},ASC(J6656)&amp;1234567890))-1)</f>
        <v>In</v>
      </c>
      <c r="L6656" s="25">
        <f t="shared" si="207"/>
        <v>3</v>
      </c>
      <c r="M6656" s="25">
        <f>VLOOKUP(K6656,Table!$A$2:$C$121,2,0)</f>
        <v>13</v>
      </c>
      <c r="N6656" s="26">
        <f>VLOOKUP(K6656,Table!$A$2:$C$121,3,0)</f>
        <v>5</v>
      </c>
      <c r="O6656" s="13" t="str">
        <f>VLOOKUP(A6656,Table!$U$1:$V$230,2,0)</f>
        <v>Hexagonal</v>
      </c>
      <c r="P6656" s="1"/>
    </row>
    <row r="6657" spans="1:16">
      <c r="A6657" s="12">
        <v>193</v>
      </c>
      <c r="B6657" s="12">
        <v>640673</v>
      </c>
      <c r="C6657" s="12" t="s">
        <v>7271</v>
      </c>
      <c r="D6657" s="12" t="s">
        <v>7398</v>
      </c>
      <c r="E6657" s="17" t="s">
        <v>11449</v>
      </c>
      <c r="F6657" s="25" t="str">
        <f>LEFT(E6657,MIN(FIND({0,1,2,3,4,5,6,7,8,9},ASC(E6657)&amp;1234567890))-1)</f>
        <v>Tm</v>
      </c>
      <c r="G6657" s="25">
        <f t="shared" si="206"/>
        <v>5</v>
      </c>
      <c r="H6657" s="25">
        <f>VLOOKUP(F6657,Table!$A$2:$C$121,2,0)</f>
        <v>3</v>
      </c>
      <c r="I6657" s="26">
        <f>VLOOKUP(F6657,Table!$A$2:$C$121,3,0)</f>
        <v>6</v>
      </c>
      <c r="J6657" s="17" t="s">
        <v>45</v>
      </c>
      <c r="K6657" s="25" t="str">
        <f>LEFT(J6657,MIN(FIND({0,1,2,3,4,5,6,7,8,9},ASC(J6657)&amp;1234567890))-1)</f>
        <v>In</v>
      </c>
      <c r="L6657" s="25">
        <f t="shared" si="207"/>
        <v>3</v>
      </c>
      <c r="M6657" s="25">
        <f>VLOOKUP(K6657,Table!$A$2:$C$121,2,0)</f>
        <v>13</v>
      </c>
      <c r="N6657" s="26">
        <f>VLOOKUP(K6657,Table!$A$2:$C$121,3,0)</f>
        <v>5</v>
      </c>
      <c r="O6657" s="13" t="str">
        <f>VLOOKUP(A6657,Table!$U$1:$V$230,2,0)</f>
        <v>Hexagonal</v>
      </c>
      <c r="P6657" s="1"/>
    </row>
    <row r="6658" spans="1:16">
      <c r="A6658" s="12">
        <v>193</v>
      </c>
      <c r="B6658" s="12">
        <v>640690</v>
      </c>
      <c r="C6658" s="12" t="s">
        <v>7271</v>
      </c>
      <c r="D6658" s="12" t="s">
        <v>7399</v>
      </c>
      <c r="E6658" s="17" t="s">
        <v>11460</v>
      </c>
      <c r="F6658" s="25" t="str">
        <f>LEFT(E6658,MIN(FIND({0,1,2,3,4,5,6,7,8,9},ASC(E6658)&amp;1234567890))-1)</f>
        <v>Y</v>
      </c>
      <c r="G6658" s="25">
        <f t="shared" ref="G6658:G6721" si="208">IF(SUBSTITUTE(E6658,F6658,"")="",1,SUBSTITUTE(E6658,F6658,""))*1</f>
        <v>5</v>
      </c>
      <c r="H6658" s="25">
        <f>VLOOKUP(F6658,Table!$A$2:$C$121,2,0)</f>
        <v>3</v>
      </c>
      <c r="I6658" s="26">
        <f>VLOOKUP(F6658,Table!$A$2:$C$121,3,0)</f>
        <v>5</v>
      </c>
      <c r="J6658" s="17" t="s">
        <v>45</v>
      </c>
      <c r="K6658" s="25" t="str">
        <f>LEFT(J6658,MIN(FIND({0,1,2,3,4,5,6,7,8,9},ASC(J6658)&amp;1234567890))-1)</f>
        <v>In</v>
      </c>
      <c r="L6658" s="25">
        <f t="shared" ref="L6658:L6721" si="209">IF(SUBSTITUTE(J6658,K6658,"")="",1,SUBSTITUTE(J6658,K6658,""))*1</f>
        <v>3</v>
      </c>
      <c r="M6658" s="25">
        <f>VLOOKUP(K6658,Table!$A$2:$C$121,2,0)</f>
        <v>13</v>
      </c>
      <c r="N6658" s="26">
        <f>VLOOKUP(K6658,Table!$A$2:$C$121,3,0)</f>
        <v>5</v>
      </c>
      <c r="O6658" s="13" t="str">
        <f>VLOOKUP(A6658,Table!$U$1:$V$230,2,0)</f>
        <v>Hexagonal</v>
      </c>
      <c r="P6658" s="1"/>
    </row>
    <row r="6659" spans="1:16">
      <c r="A6659" s="12">
        <v>193</v>
      </c>
      <c r="B6659" s="12">
        <v>640775</v>
      </c>
      <c r="C6659" s="12" t="s">
        <v>7271</v>
      </c>
      <c r="D6659" s="12" t="s">
        <v>4543</v>
      </c>
      <c r="E6659" s="17" t="s">
        <v>11777</v>
      </c>
      <c r="F6659" s="25" t="str">
        <f>LEFT(E6659,MIN(FIND({0,1,2,3,4,5,6,7,8,9},ASC(E6659)&amp;1234567890))-1)</f>
        <v>Lu</v>
      </c>
      <c r="G6659" s="25">
        <f t="shared" si="208"/>
        <v>5</v>
      </c>
      <c r="H6659" s="25">
        <f>VLOOKUP(F6659,Table!$A$2:$C$121,2,0)</f>
        <v>3</v>
      </c>
      <c r="I6659" s="26">
        <f>VLOOKUP(F6659,Table!$A$2:$C$121,3,0)</f>
        <v>6</v>
      </c>
      <c r="J6659" s="17" t="s">
        <v>11658</v>
      </c>
      <c r="K6659" s="25" t="str">
        <f>LEFT(J6659,MIN(FIND({0,1,2,3,4,5,6,7,8,9},ASC(J6659)&amp;1234567890))-1)</f>
        <v>Ir</v>
      </c>
      <c r="L6659" s="25">
        <f t="shared" si="209"/>
        <v>3</v>
      </c>
      <c r="M6659" s="25">
        <f>VLOOKUP(K6659,Table!$A$2:$C$121,2,0)</f>
        <v>9</v>
      </c>
      <c r="N6659" s="26">
        <f>VLOOKUP(K6659,Table!$A$2:$C$121,3,0)</f>
        <v>6</v>
      </c>
      <c r="O6659" s="13" t="str">
        <f>VLOOKUP(A6659,Table!$U$1:$V$230,2,0)</f>
        <v>Hexagonal</v>
      </c>
      <c r="P6659" s="1"/>
    </row>
    <row r="6660" spans="1:16">
      <c r="A6660" s="12">
        <v>193</v>
      </c>
      <c r="B6660" s="12">
        <v>641082</v>
      </c>
      <c r="C6660" s="12" t="s">
        <v>7271</v>
      </c>
      <c r="D6660" s="12" t="s">
        <v>7400</v>
      </c>
      <c r="E6660" s="17" t="s">
        <v>11516</v>
      </c>
      <c r="F6660" s="25" t="str">
        <f>LEFT(E6660,MIN(FIND({0,1,2,3,4,5,6,7,8,9},ASC(E6660)&amp;1234567890))-1)</f>
        <v>Tb</v>
      </c>
      <c r="G6660" s="25">
        <f t="shared" si="208"/>
        <v>5</v>
      </c>
      <c r="H6660" s="25">
        <f>VLOOKUP(F6660,Table!$A$2:$C$121,2,0)</f>
        <v>3</v>
      </c>
      <c r="I6660" s="26">
        <f>VLOOKUP(F6660,Table!$A$2:$C$121,3,0)</f>
        <v>6</v>
      </c>
      <c r="J6660" s="17" t="s">
        <v>11658</v>
      </c>
      <c r="K6660" s="25" t="str">
        <f>LEFT(J6660,MIN(FIND({0,1,2,3,4,5,6,7,8,9},ASC(J6660)&amp;1234567890))-1)</f>
        <v>Ir</v>
      </c>
      <c r="L6660" s="25">
        <f t="shared" si="209"/>
        <v>3</v>
      </c>
      <c r="M6660" s="25">
        <f>VLOOKUP(K6660,Table!$A$2:$C$121,2,0)</f>
        <v>9</v>
      </c>
      <c r="N6660" s="26">
        <f>VLOOKUP(K6660,Table!$A$2:$C$121,3,0)</f>
        <v>6</v>
      </c>
      <c r="O6660" s="13" t="str">
        <f>VLOOKUP(A6660,Table!$U$1:$V$230,2,0)</f>
        <v>Hexagonal</v>
      </c>
      <c r="P6660" s="1"/>
    </row>
    <row r="6661" spans="1:16">
      <c r="A6661" s="12">
        <v>193</v>
      </c>
      <c r="B6661" s="12">
        <v>641141</v>
      </c>
      <c r="C6661" s="12" t="s">
        <v>7271</v>
      </c>
      <c r="D6661" s="12" t="s">
        <v>7401</v>
      </c>
      <c r="E6661" s="17" t="s">
        <v>11449</v>
      </c>
      <c r="F6661" s="25" t="str">
        <f>LEFT(E6661,MIN(FIND({0,1,2,3,4,5,6,7,8,9},ASC(E6661)&amp;1234567890))-1)</f>
        <v>Tm</v>
      </c>
      <c r="G6661" s="25">
        <f t="shared" si="208"/>
        <v>5</v>
      </c>
      <c r="H6661" s="25">
        <f>VLOOKUP(F6661,Table!$A$2:$C$121,2,0)</f>
        <v>3</v>
      </c>
      <c r="I6661" s="26">
        <f>VLOOKUP(F6661,Table!$A$2:$C$121,3,0)</f>
        <v>6</v>
      </c>
      <c r="J6661" s="17" t="s">
        <v>11658</v>
      </c>
      <c r="K6661" s="25" t="str">
        <f>LEFT(J6661,MIN(FIND({0,1,2,3,4,5,6,7,8,9},ASC(J6661)&amp;1234567890))-1)</f>
        <v>Ir</v>
      </c>
      <c r="L6661" s="25">
        <f t="shared" si="209"/>
        <v>3</v>
      </c>
      <c r="M6661" s="25">
        <f>VLOOKUP(K6661,Table!$A$2:$C$121,2,0)</f>
        <v>9</v>
      </c>
      <c r="N6661" s="26">
        <f>VLOOKUP(K6661,Table!$A$2:$C$121,3,0)</f>
        <v>6</v>
      </c>
      <c r="O6661" s="13" t="str">
        <f>VLOOKUP(A6661,Table!$U$1:$V$230,2,0)</f>
        <v>Hexagonal</v>
      </c>
      <c r="P6661" s="1"/>
    </row>
    <row r="6662" spans="1:16">
      <c r="A6662" s="12">
        <v>193</v>
      </c>
      <c r="B6662" s="12">
        <v>641185</v>
      </c>
      <c r="C6662" s="12" t="s">
        <v>7271</v>
      </c>
      <c r="D6662" s="12" t="s">
        <v>7402</v>
      </c>
      <c r="E6662" s="17" t="s">
        <v>11460</v>
      </c>
      <c r="F6662" s="25" t="str">
        <f>LEFT(E6662,MIN(FIND({0,1,2,3,4,5,6,7,8,9},ASC(E6662)&amp;1234567890))-1)</f>
        <v>Y</v>
      </c>
      <c r="G6662" s="25">
        <f t="shared" si="208"/>
        <v>5</v>
      </c>
      <c r="H6662" s="25">
        <f>VLOOKUP(F6662,Table!$A$2:$C$121,2,0)</f>
        <v>3</v>
      </c>
      <c r="I6662" s="26">
        <f>VLOOKUP(F6662,Table!$A$2:$C$121,3,0)</f>
        <v>5</v>
      </c>
      <c r="J6662" s="17" t="s">
        <v>11658</v>
      </c>
      <c r="K6662" s="25" t="str">
        <f>LEFT(J6662,MIN(FIND({0,1,2,3,4,5,6,7,8,9},ASC(J6662)&amp;1234567890))-1)</f>
        <v>Ir</v>
      </c>
      <c r="L6662" s="25">
        <f t="shared" si="209"/>
        <v>3</v>
      </c>
      <c r="M6662" s="25">
        <f>VLOOKUP(K6662,Table!$A$2:$C$121,2,0)</f>
        <v>9</v>
      </c>
      <c r="N6662" s="26">
        <f>VLOOKUP(K6662,Table!$A$2:$C$121,3,0)</f>
        <v>6</v>
      </c>
      <c r="O6662" s="13" t="str">
        <f>VLOOKUP(A6662,Table!$U$1:$V$230,2,0)</f>
        <v>Hexagonal</v>
      </c>
      <c r="P6662" s="1"/>
    </row>
    <row r="6663" spans="1:16">
      <c r="A6663" s="12">
        <v>193</v>
      </c>
      <c r="B6663" s="12">
        <v>641190</v>
      </c>
      <c r="C6663" s="12" t="s">
        <v>7271</v>
      </c>
      <c r="D6663" s="12" t="s">
        <v>7403</v>
      </c>
      <c r="E6663" s="17" t="s">
        <v>11417</v>
      </c>
      <c r="F6663" s="25" t="str">
        <f>LEFT(E6663,MIN(FIND({0,1,2,3,4,5,6,7,8,9},ASC(E6663)&amp;1234567890))-1)</f>
        <v>Yb</v>
      </c>
      <c r="G6663" s="25">
        <f t="shared" si="208"/>
        <v>5</v>
      </c>
      <c r="H6663" s="25">
        <f>VLOOKUP(F6663,Table!$A$2:$C$121,2,0)</f>
        <v>3</v>
      </c>
      <c r="I6663" s="26">
        <f>VLOOKUP(F6663,Table!$A$2:$C$121,3,0)</f>
        <v>6</v>
      </c>
      <c r="J6663" s="17" t="s">
        <v>11658</v>
      </c>
      <c r="K6663" s="25" t="str">
        <f>LEFT(J6663,MIN(FIND({0,1,2,3,4,5,6,7,8,9},ASC(J6663)&amp;1234567890))-1)</f>
        <v>Ir</v>
      </c>
      <c r="L6663" s="25">
        <f t="shared" si="209"/>
        <v>3</v>
      </c>
      <c r="M6663" s="25">
        <f>VLOOKUP(K6663,Table!$A$2:$C$121,2,0)</f>
        <v>9</v>
      </c>
      <c r="N6663" s="26">
        <f>VLOOKUP(K6663,Table!$A$2:$C$121,3,0)</f>
        <v>6</v>
      </c>
      <c r="O6663" s="13" t="str">
        <f>VLOOKUP(A6663,Table!$U$1:$V$230,2,0)</f>
        <v>Hexagonal</v>
      </c>
      <c r="P6663" s="1"/>
    </row>
    <row r="6664" spans="1:16">
      <c r="A6664" s="12">
        <v>193</v>
      </c>
      <c r="B6664" s="12">
        <v>641203</v>
      </c>
      <c r="C6664" s="12" t="s">
        <v>7271</v>
      </c>
      <c r="D6664" s="12" t="s">
        <v>7404</v>
      </c>
      <c r="E6664" s="17" t="s">
        <v>11553</v>
      </c>
      <c r="F6664" s="25" t="str">
        <f>LEFT(E6664,MIN(FIND({0,1,2,3,4,5,6,7,8,9},ASC(E6664)&amp;1234567890))-1)</f>
        <v>Zr</v>
      </c>
      <c r="G6664" s="25">
        <f t="shared" si="208"/>
        <v>5</v>
      </c>
      <c r="H6664" s="25">
        <f>VLOOKUP(F6664,Table!$A$2:$C$121,2,0)</f>
        <v>4</v>
      </c>
      <c r="I6664" s="26">
        <f>VLOOKUP(F6664,Table!$A$2:$C$121,3,0)</f>
        <v>5</v>
      </c>
      <c r="J6664" s="17" t="s">
        <v>11658</v>
      </c>
      <c r="K6664" s="25" t="str">
        <f>LEFT(J6664,MIN(FIND({0,1,2,3,4,5,6,7,8,9},ASC(J6664)&amp;1234567890))-1)</f>
        <v>Ir</v>
      </c>
      <c r="L6664" s="25">
        <f t="shared" si="209"/>
        <v>3</v>
      </c>
      <c r="M6664" s="25">
        <f>VLOOKUP(K6664,Table!$A$2:$C$121,2,0)</f>
        <v>9</v>
      </c>
      <c r="N6664" s="26">
        <f>VLOOKUP(K6664,Table!$A$2:$C$121,3,0)</f>
        <v>6</v>
      </c>
      <c r="O6664" s="13" t="str">
        <f>VLOOKUP(A6664,Table!$U$1:$V$230,2,0)</f>
        <v>Hexagonal</v>
      </c>
      <c r="P6664" s="1"/>
    </row>
    <row r="6665" spans="1:16">
      <c r="A6665" s="12">
        <v>193</v>
      </c>
      <c r="B6665" s="12">
        <v>641643</v>
      </c>
      <c r="C6665" s="12" t="s">
        <v>7271</v>
      </c>
      <c r="D6665" s="12" t="s">
        <v>7405</v>
      </c>
      <c r="E6665" s="17" t="s">
        <v>11783</v>
      </c>
      <c r="F6665" s="25" t="str">
        <f>LEFT(E6665,MIN(FIND({0,1,2,3,4,5,6,7,8,9},ASC(E6665)&amp;1234567890))-1)</f>
        <v>La</v>
      </c>
      <c r="G6665" s="25">
        <f t="shared" si="208"/>
        <v>5</v>
      </c>
      <c r="H6665" s="25">
        <f>VLOOKUP(F6665,Table!$A$2:$C$121,2,0)</f>
        <v>3</v>
      </c>
      <c r="I6665" s="26">
        <f>VLOOKUP(F6665,Table!$A$2:$C$121,3,0)</f>
        <v>6</v>
      </c>
      <c r="J6665" s="17" t="s">
        <v>597</v>
      </c>
      <c r="K6665" s="25" t="str">
        <f>LEFT(J6665,MIN(FIND({0,1,2,3,4,5,6,7,8,9},ASC(J6665)&amp;1234567890))-1)</f>
        <v>Pb</v>
      </c>
      <c r="L6665" s="25">
        <f t="shared" si="209"/>
        <v>3</v>
      </c>
      <c r="M6665" s="25">
        <f>VLOOKUP(K6665,Table!$A$2:$C$121,2,0)</f>
        <v>14</v>
      </c>
      <c r="N6665" s="26">
        <f>VLOOKUP(K6665,Table!$A$2:$C$121,3,0)</f>
        <v>6</v>
      </c>
      <c r="O6665" s="13" t="str">
        <f>VLOOKUP(A6665,Table!$U$1:$V$230,2,0)</f>
        <v>Hexagonal</v>
      </c>
      <c r="P6665" s="1"/>
    </row>
    <row r="6666" spans="1:16">
      <c r="A6666" s="12">
        <v>193</v>
      </c>
      <c r="B6666" s="12">
        <v>641888</v>
      </c>
      <c r="C6666" s="12" t="s">
        <v>7271</v>
      </c>
      <c r="D6666" s="12" t="s">
        <v>7406</v>
      </c>
      <c r="E6666" s="17" t="s">
        <v>11783</v>
      </c>
      <c r="F6666" s="25" t="str">
        <f>LEFT(E6666,MIN(FIND({0,1,2,3,4,5,6,7,8,9},ASC(E6666)&amp;1234567890))-1)</f>
        <v>La</v>
      </c>
      <c r="G6666" s="25">
        <f t="shared" si="208"/>
        <v>5</v>
      </c>
      <c r="H6666" s="25">
        <f>VLOOKUP(F6666,Table!$A$2:$C$121,2,0)</f>
        <v>3</v>
      </c>
      <c r="I6666" s="26">
        <f>VLOOKUP(F6666,Table!$A$2:$C$121,3,0)</f>
        <v>6</v>
      </c>
      <c r="J6666" s="17" t="s">
        <v>11357</v>
      </c>
      <c r="K6666" s="25" t="str">
        <f>LEFT(J6666,MIN(FIND({0,1,2,3,4,5,6,7,8,9},ASC(J6666)&amp;1234567890))-1)</f>
        <v>Sb</v>
      </c>
      <c r="L6666" s="25">
        <f t="shared" si="209"/>
        <v>3</v>
      </c>
      <c r="M6666" s="25">
        <f>VLOOKUP(K6666,Table!$A$2:$C$121,2,0)</f>
        <v>15</v>
      </c>
      <c r="N6666" s="26">
        <f>VLOOKUP(K6666,Table!$A$2:$C$121,3,0)</f>
        <v>5</v>
      </c>
      <c r="O6666" s="13" t="str">
        <f>VLOOKUP(A6666,Table!$U$1:$V$230,2,0)</f>
        <v>Hexagonal</v>
      </c>
      <c r="P6666" s="1"/>
    </row>
    <row r="6667" spans="1:16">
      <c r="A6667" s="12">
        <v>193</v>
      </c>
      <c r="B6667" s="12">
        <v>641974</v>
      </c>
      <c r="C6667" s="12" t="s">
        <v>7271</v>
      </c>
      <c r="D6667" s="12" t="s">
        <v>5189</v>
      </c>
      <c r="E6667" s="17" t="s">
        <v>11783</v>
      </c>
      <c r="F6667" s="25" t="str">
        <f>LEFT(E6667,MIN(FIND({0,1,2,3,4,5,6,7,8,9},ASC(E6667)&amp;1234567890))-1)</f>
        <v>La</v>
      </c>
      <c r="G6667" s="25">
        <f t="shared" si="208"/>
        <v>5</v>
      </c>
      <c r="H6667" s="25">
        <f>VLOOKUP(F6667,Table!$A$2:$C$121,2,0)</f>
        <v>3</v>
      </c>
      <c r="I6667" s="26">
        <f>VLOOKUP(F6667,Table!$A$2:$C$121,3,0)</f>
        <v>6</v>
      </c>
      <c r="J6667" s="17" t="s">
        <v>11374</v>
      </c>
      <c r="K6667" s="25" t="str">
        <f>LEFT(J6667,MIN(FIND({0,1,2,3,4,5,6,7,8,9},ASC(J6667)&amp;1234567890))-1)</f>
        <v>Si</v>
      </c>
      <c r="L6667" s="25">
        <f t="shared" si="209"/>
        <v>3</v>
      </c>
      <c r="M6667" s="25">
        <f>VLOOKUP(K6667,Table!$A$2:$C$121,2,0)</f>
        <v>14</v>
      </c>
      <c r="N6667" s="26">
        <f>VLOOKUP(K6667,Table!$A$2:$C$121,3,0)</f>
        <v>3</v>
      </c>
      <c r="O6667" s="13" t="str">
        <f>VLOOKUP(A6667,Table!$U$1:$V$230,2,0)</f>
        <v>Hexagonal</v>
      </c>
      <c r="P6667" s="1"/>
    </row>
    <row r="6668" spans="1:16">
      <c r="A6668" s="12">
        <v>193</v>
      </c>
      <c r="B6668" s="12">
        <v>641987</v>
      </c>
      <c r="C6668" s="12" t="s">
        <v>7271</v>
      </c>
      <c r="D6668" s="12" t="s">
        <v>5319</v>
      </c>
      <c r="E6668" s="17" t="s">
        <v>11783</v>
      </c>
      <c r="F6668" s="25" t="str">
        <f>LEFT(E6668,MIN(FIND({0,1,2,3,4,5,6,7,8,9},ASC(E6668)&amp;1234567890))-1)</f>
        <v>La</v>
      </c>
      <c r="G6668" s="25">
        <f t="shared" si="208"/>
        <v>5</v>
      </c>
      <c r="H6668" s="25">
        <f>VLOOKUP(F6668,Table!$A$2:$C$121,2,0)</f>
        <v>3</v>
      </c>
      <c r="I6668" s="26">
        <f>VLOOKUP(F6668,Table!$A$2:$C$121,3,0)</f>
        <v>6</v>
      </c>
      <c r="J6668" s="17" t="s">
        <v>413</v>
      </c>
      <c r="K6668" s="25" t="str">
        <f>LEFT(J6668,MIN(FIND({0,1,2,3,4,5,6,7,8,9},ASC(J6668)&amp;1234567890))-1)</f>
        <v>Sn</v>
      </c>
      <c r="L6668" s="25">
        <f t="shared" si="209"/>
        <v>3</v>
      </c>
      <c r="M6668" s="25">
        <f>VLOOKUP(K6668,Table!$A$2:$C$121,2,0)</f>
        <v>14</v>
      </c>
      <c r="N6668" s="26">
        <f>VLOOKUP(K6668,Table!$A$2:$C$121,3,0)</f>
        <v>5</v>
      </c>
      <c r="O6668" s="13" t="str">
        <f>VLOOKUP(A6668,Table!$U$1:$V$230,2,0)</f>
        <v>Hexagonal</v>
      </c>
      <c r="P6668" s="1"/>
    </row>
    <row r="6669" spans="1:16">
      <c r="A6669" s="12">
        <v>193</v>
      </c>
      <c r="B6669" s="12">
        <v>642484</v>
      </c>
      <c r="C6669" s="12" t="s">
        <v>7271</v>
      </c>
      <c r="D6669" s="12" t="s">
        <v>7407</v>
      </c>
      <c r="E6669" s="17" t="s">
        <v>11777</v>
      </c>
      <c r="F6669" s="25" t="str">
        <f>LEFT(E6669,MIN(FIND({0,1,2,3,4,5,6,7,8,9},ASC(E6669)&amp;1234567890))-1)</f>
        <v>Lu</v>
      </c>
      <c r="G6669" s="25">
        <f t="shared" si="208"/>
        <v>5</v>
      </c>
      <c r="H6669" s="25">
        <f>VLOOKUP(F6669,Table!$A$2:$C$121,2,0)</f>
        <v>3</v>
      </c>
      <c r="I6669" s="26">
        <f>VLOOKUP(F6669,Table!$A$2:$C$121,3,0)</f>
        <v>6</v>
      </c>
      <c r="J6669" s="17" t="s">
        <v>597</v>
      </c>
      <c r="K6669" s="25" t="str">
        <f>LEFT(J6669,MIN(FIND({0,1,2,3,4,5,6,7,8,9},ASC(J6669)&amp;1234567890))-1)</f>
        <v>Pb</v>
      </c>
      <c r="L6669" s="25">
        <f t="shared" si="209"/>
        <v>3</v>
      </c>
      <c r="M6669" s="25">
        <f>VLOOKUP(K6669,Table!$A$2:$C$121,2,0)</f>
        <v>14</v>
      </c>
      <c r="N6669" s="26">
        <f>VLOOKUP(K6669,Table!$A$2:$C$121,3,0)</f>
        <v>6</v>
      </c>
      <c r="O6669" s="13" t="str">
        <f>VLOOKUP(A6669,Table!$U$1:$V$230,2,0)</f>
        <v>Hexagonal</v>
      </c>
      <c r="P6669" s="1"/>
    </row>
    <row r="6670" spans="1:16">
      <c r="A6670" s="12">
        <v>193</v>
      </c>
      <c r="B6670" s="12">
        <v>642521</v>
      </c>
      <c r="C6670" s="12" t="s">
        <v>7271</v>
      </c>
      <c r="D6670" s="12" t="s">
        <v>7408</v>
      </c>
      <c r="E6670" s="17" t="s">
        <v>11777</v>
      </c>
      <c r="F6670" s="25" t="str">
        <f>LEFT(E6670,MIN(FIND({0,1,2,3,4,5,6,7,8,9},ASC(E6670)&amp;1234567890))-1)</f>
        <v>Lu</v>
      </c>
      <c r="G6670" s="25">
        <f t="shared" si="208"/>
        <v>5</v>
      </c>
      <c r="H6670" s="25">
        <f>VLOOKUP(F6670,Table!$A$2:$C$121,2,0)</f>
        <v>3</v>
      </c>
      <c r="I6670" s="26">
        <f>VLOOKUP(F6670,Table!$A$2:$C$121,3,0)</f>
        <v>6</v>
      </c>
      <c r="J6670" s="17" t="s">
        <v>11355</v>
      </c>
      <c r="K6670" s="25" t="str">
        <f>LEFT(J6670,MIN(FIND({0,1,2,3,4,5,6,7,8,9},ASC(J6670)&amp;1234567890))-1)</f>
        <v>Pt</v>
      </c>
      <c r="L6670" s="25">
        <f t="shared" si="209"/>
        <v>3</v>
      </c>
      <c r="M6670" s="25">
        <f>VLOOKUP(K6670,Table!$A$2:$C$121,2,0)</f>
        <v>10</v>
      </c>
      <c r="N6670" s="26">
        <f>VLOOKUP(K6670,Table!$A$2:$C$121,3,0)</f>
        <v>6</v>
      </c>
      <c r="O6670" s="13" t="str">
        <f>VLOOKUP(A6670,Table!$U$1:$V$230,2,0)</f>
        <v>Hexagonal</v>
      </c>
      <c r="P6670" s="1"/>
    </row>
    <row r="6671" spans="1:16">
      <c r="A6671" s="12">
        <v>193</v>
      </c>
      <c r="B6671" s="12">
        <v>642542</v>
      </c>
      <c r="C6671" s="12" t="s">
        <v>7271</v>
      </c>
      <c r="D6671" s="12" t="s">
        <v>7409</v>
      </c>
      <c r="E6671" s="17" t="s">
        <v>11777</v>
      </c>
      <c r="F6671" s="25" t="str">
        <f>LEFT(E6671,MIN(FIND({0,1,2,3,4,5,6,7,8,9},ASC(E6671)&amp;1234567890))-1)</f>
        <v>Lu</v>
      </c>
      <c r="G6671" s="25">
        <f t="shared" si="208"/>
        <v>5</v>
      </c>
      <c r="H6671" s="25">
        <f>VLOOKUP(F6671,Table!$A$2:$C$121,2,0)</f>
        <v>3</v>
      </c>
      <c r="I6671" s="26">
        <f>VLOOKUP(F6671,Table!$A$2:$C$121,3,0)</f>
        <v>6</v>
      </c>
      <c r="J6671" s="17" t="s">
        <v>424</v>
      </c>
      <c r="K6671" s="25" t="str">
        <f>LEFT(J6671,MIN(FIND({0,1,2,3,4,5,6,7,8,9},ASC(J6671)&amp;1234567890))-1)</f>
        <v>Rh</v>
      </c>
      <c r="L6671" s="25">
        <f t="shared" si="209"/>
        <v>3</v>
      </c>
      <c r="M6671" s="25">
        <f>VLOOKUP(K6671,Table!$A$2:$C$121,2,0)</f>
        <v>9</v>
      </c>
      <c r="N6671" s="26">
        <f>VLOOKUP(K6671,Table!$A$2:$C$121,3,0)</f>
        <v>5</v>
      </c>
      <c r="O6671" s="13" t="str">
        <f>VLOOKUP(A6671,Table!$U$1:$V$230,2,0)</f>
        <v>Hexagonal</v>
      </c>
      <c r="P6671" s="1"/>
    </row>
    <row r="6672" spans="1:16">
      <c r="A6672" s="12">
        <v>193</v>
      </c>
      <c r="B6672" s="12">
        <v>642614</v>
      </c>
      <c r="C6672" s="12" t="s">
        <v>7271</v>
      </c>
      <c r="D6672" s="12" t="s">
        <v>7410</v>
      </c>
      <c r="E6672" s="17" t="s">
        <v>11777</v>
      </c>
      <c r="F6672" s="25" t="str">
        <f>LEFT(E6672,MIN(FIND({0,1,2,3,4,5,6,7,8,9},ASC(E6672)&amp;1234567890))-1)</f>
        <v>Lu</v>
      </c>
      <c r="G6672" s="25">
        <f t="shared" si="208"/>
        <v>5</v>
      </c>
      <c r="H6672" s="25">
        <f>VLOOKUP(F6672,Table!$A$2:$C$121,2,0)</f>
        <v>3</v>
      </c>
      <c r="I6672" s="26">
        <f>VLOOKUP(F6672,Table!$A$2:$C$121,3,0)</f>
        <v>6</v>
      </c>
      <c r="J6672" s="17" t="s">
        <v>413</v>
      </c>
      <c r="K6672" s="25" t="str">
        <f>LEFT(J6672,MIN(FIND({0,1,2,3,4,5,6,7,8,9},ASC(J6672)&amp;1234567890))-1)</f>
        <v>Sn</v>
      </c>
      <c r="L6672" s="25">
        <f t="shared" si="209"/>
        <v>3</v>
      </c>
      <c r="M6672" s="25">
        <f>VLOOKUP(K6672,Table!$A$2:$C$121,2,0)</f>
        <v>14</v>
      </c>
      <c r="N6672" s="26">
        <f>VLOOKUP(K6672,Table!$A$2:$C$121,3,0)</f>
        <v>5</v>
      </c>
      <c r="O6672" s="13" t="str">
        <f>VLOOKUP(A6672,Table!$U$1:$V$230,2,0)</f>
        <v>Hexagonal</v>
      </c>
      <c r="P6672" s="1"/>
    </row>
    <row r="6673" spans="1:16">
      <c r="A6673" s="12">
        <v>193</v>
      </c>
      <c r="B6673" s="12">
        <v>642632</v>
      </c>
      <c r="C6673" s="12" t="s">
        <v>7271</v>
      </c>
      <c r="D6673" s="12" t="s">
        <v>7411</v>
      </c>
      <c r="E6673" s="17" t="s">
        <v>11777</v>
      </c>
      <c r="F6673" s="25" t="str">
        <f>LEFT(E6673,MIN(FIND({0,1,2,3,4,5,6,7,8,9},ASC(E6673)&amp;1234567890))-1)</f>
        <v>Lu</v>
      </c>
      <c r="G6673" s="25">
        <f t="shared" si="208"/>
        <v>5</v>
      </c>
      <c r="H6673" s="25">
        <f>VLOOKUP(F6673,Table!$A$2:$C$121,2,0)</f>
        <v>3</v>
      </c>
      <c r="I6673" s="26">
        <f>VLOOKUP(F6673,Table!$A$2:$C$121,3,0)</f>
        <v>6</v>
      </c>
      <c r="J6673" s="17" t="s">
        <v>420</v>
      </c>
      <c r="K6673" s="25" t="str">
        <f>LEFT(J6673,MIN(FIND({0,1,2,3,4,5,6,7,8,9},ASC(J6673)&amp;1234567890))-1)</f>
        <v>Tl</v>
      </c>
      <c r="L6673" s="25">
        <f t="shared" si="209"/>
        <v>3</v>
      </c>
      <c r="M6673" s="25">
        <f>VLOOKUP(K6673,Table!$A$2:$C$121,2,0)</f>
        <v>13</v>
      </c>
      <c r="N6673" s="26">
        <f>VLOOKUP(K6673,Table!$A$2:$C$121,3,0)</f>
        <v>6</v>
      </c>
      <c r="O6673" s="13" t="str">
        <f>VLOOKUP(A6673,Table!$U$1:$V$230,2,0)</f>
        <v>Hexagonal</v>
      </c>
      <c r="P6673" s="1"/>
    </row>
    <row r="6674" spans="1:16">
      <c r="A6674" s="12">
        <v>193</v>
      </c>
      <c r="B6674" s="12">
        <v>644410</v>
      </c>
      <c r="C6674" s="12" t="s">
        <v>7271</v>
      </c>
      <c r="D6674" s="12" t="s">
        <v>5165</v>
      </c>
      <c r="E6674" s="17" t="s">
        <v>11702</v>
      </c>
      <c r="F6674" s="25" t="str">
        <f>LEFT(E6674,MIN(FIND({0,1,2,3,4,5,6,7,8,9},ASC(E6674)&amp;1234567890))-1)</f>
        <v>Mo</v>
      </c>
      <c r="G6674" s="25">
        <f t="shared" si="208"/>
        <v>5</v>
      </c>
      <c r="H6674" s="25">
        <f>VLOOKUP(F6674,Table!$A$2:$C$121,2,0)</f>
        <v>6</v>
      </c>
      <c r="I6674" s="26">
        <f>VLOOKUP(F6674,Table!$A$2:$C$121,3,0)</f>
        <v>5</v>
      </c>
      <c r="J6674" s="17" t="s">
        <v>11374</v>
      </c>
      <c r="K6674" s="25" t="str">
        <f>LEFT(J6674,MIN(FIND({0,1,2,3,4,5,6,7,8,9},ASC(J6674)&amp;1234567890))-1)</f>
        <v>Si</v>
      </c>
      <c r="L6674" s="25">
        <f t="shared" si="209"/>
        <v>3</v>
      </c>
      <c r="M6674" s="25">
        <f>VLOOKUP(K6674,Table!$A$2:$C$121,2,0)</f>
        <v>14</v>
      </c>
      <c r="N6674" s="26">
        <f>VLOOKUP(K6674,Table!$A$2:$C$121,3,0)</f>
        <v>3</v>
      </c>
      <c r="O6674" s="13" t="str">
        <f>VLOOKUP(A6674,Table!$U$1:$V$230,2,0)</f>
        <v>Hexagonal</v>
      </c>
      <c r="P6674" s="1"/>
    </row>
    <row r="6675" spans="1:16">
      <c r="A6675" s="12">
        <v>193</v>
      </c>
      <c r="B6675" s="12">
        <v>645424</v>
      </c>
      <c r="C6675" s="12" t="s">
        <v>7271</v>
      </c>
      <c r="D6675" s="12" t="s">
        <v>5153</v>
      </c>
      <c r="E6675" s="17" t="s">
        <v>11941</v>
      </c>
      <c r="F6675" s="25" t="str">
        <f>LEFT(E6675,MIN(FIND({0,1,2,3,4,5,6,7,8,9},ASC(E6675)&amp;1234567890))-1)</f>
        <v>Nb</v>
      </c>
      <c r="G6675" s="25">
        <f t="shared" si="208"/>
        <v>5</v>
      </c>
      <c r="H6675" s="25">
        <f>VLOOKUP(F6675,Table!$A$2:$C$121,2,0)</f>
        <v>5</v>
      </c>
      <c r="I6675" s="26">
        <f>VLOOKUP(F6675,Table!$A$2:$C$121,3,0)</f>
        <v>5</v>
      </c>
      <c r="J6675" s="17" t="s">
        <v>11374</v>
      </c>
      <c r="K6675" s="25" t="str">
        <f>LEFT(J6675,MIN(FIND({0,1,2,3,4,5,6,7,8,9},ASC(J6675)&amp;1234567890))-1)</f>
        <v>Si</v>
      </c>
      <c r="L6675" s="25">
        <f t="shared" si="209"/>
        <v>3</v>
      </c>
      <c r="M6675" s="25">
        <f>VLOOKUP(K6675,Table!$A$2:$C$121,2,0)</f>
        <v>14</v>
      </c>
      <c r="N6675" s="26">
        <f>VLOOKUP(K6675,Table!$A$2:$C$121,3,0)</f>
        <v>3</v>
      </c>
      <c r="O6675" s="13" t="str">
        <f>VLOOKUP(A6675,Table!$U$1:$V$230,2,0)</f>
        <v>Hexagonal</v>
      </c>
      <c r="P6675" s="1"/>
    </row>
    <row r="6676" spans="1:16">
      <c r="A6676" s="12">
        <v>193</v>
      </c>
      <c r="B6676" s="12">
        <v>645694</v>
      </c>
      <c r="C6676" s="12" t="s">
        <v>7271</v>
      </c>
      <c r="D6676" s="12" t="s">
        <v>7412</v>
      </c>
      <c r="E6676" s="17" t="s">
        <v>11782</v>
      </c>
      <c r="F6676" s="25" t="str">
        <f>LEFT(E6676,MIN(FIND({0,1,2,3,4,5,6,7,8,9},ASC(E6676)&amp;1234567890))-1)</f>
        <v>Nd</v>
      </c>
      <c r="G6676" s="25">
        <f t="shared" si="208"/>
        <v>5</v>
      </c>
      <c r="H6676" s="25">
        <f>VLOOKUP(F6676,Table!$A$2:$C$121,2,0)</f>
        <v>3</v>
      </c>
      <c r="I6676" s="26">
        <f>VLOOKUP(F6676,Table!$A$2:$C$121,3,0)</f>
        <v>6</v>
      </c>
      <c r="J6676" s="17" t="s">
        <v>597</v>
      </c>
      <c r="K6676" s="25" t="str">
        <f>LEFT(J6676,MIN(FIND({0,1,2,3,4,5,6,7,8,9},ASC(J6676)&amp;1234567890))-1)</f>
        <v>Pb</v>
      </c>
      <c r="L6676" s="25">
        <f t="shared" si="209"/>
        <v>3</v>
      </c>
      <c r="M6676" s="25">
        <f>VLOOKUP(K6676,Table!$A$2:$C$121,2,0)</f>
        <v>14</v>
      </c>
      <c r="N6676" s="26">
        <f>VLOOKUP(K6676,Table!$A$2:$C$121,3,0)</f>
        <v>6</v>
      </c>
      <c r="O6676" s="13" t="str">
        <f>VLOOKUP(A6676,Table!$U$1:$V$230,2,0)</f>
        <v>Hexagonal</v>
      </c>
      <c r="P6676" s="1"/>
    </row>
    <row r="6677" spans="1:16">
      <c r="A6677" s="12">
        <v>193</v>
      </c>
      <c r="B6677" s="12">
        <v>645947</v>
      </c>
      <c r="C6677" s="12" t="s">
        <v>7271</v>
      </c>
      <c r="D6677" s="12" t="s">
        <v>5251</v>
      </c>
      <c r="E6677" s="17" t="s">
        <v>11782</v>
      </c>
      <c r="F6677" s="25" t="str">
        <f>LEFT(E6677,MIN(FIND({0,1,2,3,4,5,6,7,8,9},ASC(E6677)&amp;1234567890))-1)</f>
        <v>Nd</v>
      </c>
      <c r="G6677" s="25">
        <f t="shared" si="208"/>
        <v>5</v>
      </c>
      <c r="H6677" s="25">
        <f>VLOOKUP(F6677,Table!$A$2:$C$121,2,0)</f>
        <v>3</v>
      </c>
      <c r="I6677" s="26">
        <f>VLOOKUP(F6677,Table!$A$2:$C$121,3,0)</f>
        <v>6</v>
      </c>
      <c r="J6677" s="17" t="s">
        <v>11374</v>
      </c>
      <c r="K6677" s="25" t="str">
        <f>LEFT(J6677,MIN(FIND({0,1,2,3,4,5,6,7,8,9},ASC(J6677)&amp;1234567890))-1)</f>
        <v>Si</v>
      </c>
      <c r="L6677" s="25">
        <f t="shared" si="209"/>
        <v>3</v>
      </c>
      <c r="M6677" s="25">
        <f>VLOOKUP(K6677,Table!$A$2:$C$121,2,0)</f>
        <v>14</v>
      </c>
      <c r="N6677" s="26">
        <f>VLOOKUP(K6677,Table!$A$2:$C$121,3,0)</f>
        <v>3</v>
      </c>
      <c r="O6677" s="13" t="str">
        <f>VLOOKUP(A6677,Table!$U$1:$V$230,2,0)</f>
        <v>Hexagonal</v>
      </c>
      <c r="P6677" s="1"/>
    </row>
    <row r="6678" spans="1:16">
      <c r="A6678" s="12">
        <v>193</v>
      </c>
      <c r="B6678" s="12">
        <v>645994</v>
      </c>
      <c r="C6678" s="12" t="s">
        <v>7271</v>
      </c>
      <c r="D6678" s="12" t="s">
        <v>7413</v>
      </c>
      <c r="E6678" s="17" t="s">
        <v>11782</v>
      </c>
      <c r="F6678" s="25" t="str">
        <f>LEFT(E6678,MIN(FIND({0,1,2,3,4,5,6,7,8,9},ASC(E6678)&amp;1234567890))-1)</f>
        <v>Nd</v>
      </c>
      <c r="G6678" s="25">
        <f t="shared" si="208"/>
        <v>5</v>
      </c>
      <c r="H6678" s="25">
        <f>VLOOKUP(F6678,Table!$A$2:$C$121,2,0)</f>
        <v>3</v>
      </c>
      <c r="I6678" s="26">
        <f>VLOOKUP(F6678,Table!$A$2:$C$121,3,0)</f>
        <v>6</v>
      </c>
      <c r="J6678" s="17" t="s">
        <v>413</v>
      </c>
      <c r="K6678" s="25" t="str">
        <f>LEFT(J6678,MIN(FIND({0,1,2,3,4,5,6,7,8,9},ASC(J6678)&amp;1234567890))-1)</f>
        <v>Sn</v>
      </c>
      <c r="L6678" s="25">
        <f t="shared" si="209"/>
        <v>3</v>
      </c>
      <c r="M6678" s="25">
        <f>VLOOKUP(K6678,Table!$A$2:$C$121,2,0)</f>
        <v>14</v>
      </c>
      <c r="N6678" s="26">
        <f>VLOOKUP(K6678,Table!$A$2:$C$121,3,0)</f>
        <v>5</v>
      </c>
      <c r="O6678" s="13" t="str">
        <f>VLOOKUP(A6678,Table!$U$1:$V$230,2,0)</f>
        <v>Hexagonal</v>
      </c>
      <c r="P6678" s="1"/>
    </row>
    <row r="6679" spans="1:16">
      <c r="A6679" s="12">
        <v>193</v>
      </c>
      <c r="B6679" s="12">
        <v>648274</v>
      </c>
      <c r="C6679" s="12" t="s">
        <v>7271</v>
      </c>
      <c r="D6679" s="12" t="s">
        <v>7414</v>
      </c>
      <c r="E6679" s="17" t="s">
        <v>417</v>
      </c>
      <c r="F6679" s="25" t="str">
        <f>LEFT(E6679,MIN(FIND({0,1,2,3,4,5,6,7,8,9},ASC(E6679)&amp;1234567890))-1)</f>
        <v>V</v>
      </c>
      <c r="G6679" s="25">
        <f t="shared" si="208"/>
        <v>5</v>
      </c>
      <c r="H6679" s="25">
        <f>VLOOKUP(F6679,Table!$A$2:$C$121,2,0)</f>
        <v>5</v>
      </c>
      <c r="I6679" s="26">
        <f>VLOOKUP(F6679,Table!$A$2:$C$121,3,0)</f>
        <v>4</v>
      </c>
      <c r="J6679" s="17" t="s">
        <v>378</v>
      </c>
      <c r="K6679" s="25" t="str">
        <f>LEFT(J6679,MIN(FIND({0,1,2,3,4,5,6,7,8,9},ASC(J6679)&amp;1234567890))-1)</f>
        <v>P</v>
      </c>
      <c r="L6679" s="25">
        <f t="shared" si="209"/>
        <v>3</v>
      </c>
      <c r="M6679" s="25">
        <f>VLOOKUP(K6679,Table!$A$2:$C$121,2,0)</f>
        <v>15</v>
      </c>
      <c r="N6679" s="26">
        <f>VLOOKUP(K6679,Table!$A$2:$C$121,3,0)</f>
        <v>3</v>
      </c>
      <c r="O6679" s="13" t="str">
        <f>VLOOKUP(A6679,Table!$U$1:$V$230,2,0)</f>
        <v>Hexagonal</v>
      </c>
      <c r="P6679" s="1"/>
    </row>
    <row r="6680" spans="1:16">
      <c r="A6680" s="12">
        <v>193</v>
      </c>
      <c r="B6680" s="12">
        <v>648376</v>
      </c>
      <c r="C6680" s="12" t="s">
        <v>7271</v>
      </c>
      <c r="D6680" s="12" t="s">
        <v>7415</v>
      </c>
      <c r="E6680" s="17" t="s">
        <v>11712</v>
      </c>
      <c r="F6680" s="25" t="str">
        <f>LEFT(E6680,MIN(FIND({0,1,2,3,4,5,6,7,8,9},ASC(E6680)&amp;1234567890))-1)</f>
        <v>Pr</v>
      </c>
      <c r="G6680" s="25">
        <f t="shared" si="208"/>
        <v>5</v>
      </c>
      <c r="H6680" s="25">
        <f>VLOOKUP(F6680,Table!$A$2:$C$121,2,0)</f>
        <v>3</v>
      </c>
      <c r="I6680" s="26">
        <f>VLOOKUP(F6680,Table!$A$2:$C$121,3,0)</f>
        <v>6</v>
      </c>
      <c r="J6680" s="17" t="s">
        <v>597</v>
      </c>
      <c r="K6680" s="25" t="str">
        <f>LEFT(J6680,MIN(FIND({0,1,2,3,4,5,6,7,8,9},ASC(J6680)&amp;1234567890))-1)</f>
        <v>Pb</v>
      </c>
      <c r="L6680" s="25">
        <f t="shared" si="209"/>
        <v>3</v>
      </c>
      <c r="M6680" s="25">
        <f>VLOOKUP(K6680,Table!$A$2:$C$121,2,0)</f>
        <v>14</v>
      </c>
      <c r="N6680" s="26">
        <f>VLOOKUP(K6680,Table!$A$2:$C$121,3,0)</f>
        <v>6</v>
      </c>
      <c r="O6680" s="13" t="str">
        <f>VLOOKUP(A6680,Table!$U$1:$V$230,2,0)</f>
        <v>Hexagonal</v>
      </c>
      <c r="P6680" s="1"/>
    </row>
    <row r="6681" spans="1:16">
      <c r="A6681" s="12">
        <v>193</v>
      </c>
      <c r="B6681" s="12">
        <v>648407</v>
      </c>
      <c r="C6681" s="12" t="s">
        <v>7271</v>
      </c>
      <c r="D6681" s="12" t="s">
        <v>7416</v>
      </c>
      <c r="E6681" s="17" t="s">
        <v>11936</v>
      </c>
      <c r="F6681" s="25" t="str">
        <f>LEFT(E6681,MIN(FIND({0,1,2,3,4,5,6,7,8,9},ASC(E6681)&amp;1234567890))-1)</f>
        <v>Pu</v>
      </c>
      <c r="G6681" s="25">
        <f t="shared" si="208"/>
        <v>5</v>
      </c>
      <c r="H6681" s="25">
        <f>VLOOKUP(F6681,Table!$A$2:$C$121,2,0)</f>
        <v>3</v>
      </c>
      <c r="I6681" s="26">
        <f>VLOOKUP(F6681,Table!$A$2:$C$121,3,0)</f>
        <v>7</v>
      </c>
      <c r="J6681" s="17" t="s">
        <v>11943</v>
      </c>
      <c r="K6681" s="25" t="str">
        <f>LEFT(J6681,MIN(FIND({0,1,2,3,4,5,6,7,8,9},ASC(J6681)&amp;1234567890))-1)</f>
        <v>Pb</v>
      </c>
      <c r="L6681" s="25">
        <f t="shared" si="209"/>
        <v>4</v>
      </c>
      <c r="M6681" s="25">
        <f>VLOOKUP(K6681,Table!$A$2:$C$121,2,0)</f>
        <v>14</v>
      </c>
      <c r="N6681" s="26">
        <f>VLOOKUP(K6681,Table!$A$2:$C$121,3,0)</f>
        <v>6</v>
      </c>
      <c r="O6681" s="13" t="str">
        <f>VLOOKUP(A6681,Table!$U$1:$V$230,2,0)</f>
        <v>Hexagonal</v>
      </c>
      <c r="P6681" s="1"/>
    </row>
    <row r="6682" spans="1:16">
      <c r="A6682" s="12">
        <v>193</v>
      </c>
      <c r="B6682" s="12">
        <v>648551</v>
      </c>
      <c r="C6682" s="12" t="s">
        <v>7271</v>
      </c>
      <c r="D6682" s="12" t="s">
        <v>7417</v>
      </c>
      <c r="E6682" s="17" t="s">
        <v>11309</v>
      </c>
      <c r="F6682" s="25" t="str">
        <f>LEFT(E6682,MIN(FIND({0,1,2,3,4,5,6,7,8,9},ASC(E6682)&amp;1234567890))-1)</f>
        <v>Sm</v>
      </c>
      <c r="G6682" s="25">
        <f t="shared" si="208"/>
        <v>5</v>
      </c>
      <c r="H6682" s="25">
        <f>VLOOKUP(F6682,Table!$A$2:$C$121,2,0)</f>
        <v>3</v>
      </c>
      <c r="I6682" s="26">
        <f>VLOOKUP(F6682,Table!$A$2:$C$121,3,0)</f>
        <v>6</v>
      </c>
      <c r="J6682" s="17" t="s">
        <v>597</v>
      </c>
      <c r="K6682" s="25" t="str">
        <f>LEFT(J6682,MIN(FIND({0,1,2,3,4,5,6,7,8,9},ASC(J6682)&amp;1234567890))-1)</f>
        <v>Pb</v>
      </c>
      <c r="L6682" s="25">
        <f t="shared" si="209"/>
        <v>3</v>
      </c>
      <c r="M6682" s="25">
        <f>VLOOKUP(K6682,Table!$A$2:$C$121,2,0)</f>
        <v>14</v>
      </c>
      <c r="N6682" s="26">
        <f>VLOOKUP(K6682,Table!$A$2:$C$121,3,0)</f>
        <v>6</v>
      </c>
      <c r="O6682" s="13" t="str">
        <f>VLOOKUP(A6682,Table!$U$1:$V$230,2,0)</f>
        <v>Hexagonal</v>
      </c>
      <c r="P6682" s="1"/>
    </row>
    <row r="6683" spans="1:16">
      <c r="A6683" s="12">
        <v>193</v>
      </c>
      <c r="B6683" s="12">
        <v>648576</v>
      </c>
      <c r="C6683" s="12" t="s">
        <v>7271</v>
      </c>
      <c r="D6683" s="12" t="s">
        <v>7418</v>
      </c>
      <c r="E6683" s="17" t="s">
        <v>11516</v>
      </c>
      <c r="F6683" s="25" t="str">
        <f>LEFT(E6683,MIN(FIND({0,1,2,3,4,5,6,7,8,9},ASC(E6683)&amp;1234567890))-1)</f>
        <v>Tb</v>
      </c>
      <c r="G6683" s="25">
        <f t="shared" si="208"/>
        <v>5</v>
      </c>
      <c r="H6683" s="25">
        <f>VLOOKUP(F6683,Table!$A$2:$C$121,2,0)</f>
        <v>3</v>
      </c>
      <c r="I6683" s="26">
        <f>VLOOKUP(F6683,Table!$A$2:$C$121,3,0)</f>
        <v>6</v>
      </c>
      <c r="J6683" s="17" t="s">
        <v>597</v>
      </c>
      <c r="K6683" s="25" t="str">
        <f>LEFT(J6683,MIN(FIND({0,1,2,3,4,5,6,7,8,9},ASC(J6683)&amp;1234567890))-1)</f>
        <v>Pb</v>
      </c>
      <c r="L6683" s="25">
        <f t="shared" si="209"/>
        <v>3</v>
      </c>
      <c r="M6683" s="25">
        <f>VLOOKUP(K6683,Table!$A$2:$C$121,2,0)</f>
        <v>14</v>
      </c>
      <c r="N6683" s="26">
        <f>VLOOKUP(K6683,Table!$A$2:$C$121,3,0)</f>
        <v>6</v>
      </c>
      <c r="O6683" s="13" t="str">
        <f>VLOOKUP(A6683,Table!$U$1:$V$230,2,0)</f>
        <v>Hexagonal</v>
      </c>
      <c r="P6683" s="1"/>
    </row>
    <row r="6684" spans="1:16">
      <c r="A6684" s="12">
        <v>193</v>
      </c>
      <c r="B6684" s="12">
        <v>648630</v>
      </c>
      <c r="C6684" s="12" t="s">
        <v>7271</v>
      </c>
      <c r="D6684" s="12" t="s">
        <v>7419</v>
      </c>
      <c r="E6684" s="17" t="s">
        <v>12013</v>
      </c>
      <c r="F6684" s="25" t="str">
        <f>LEFT(E6684,MIN(FIND({0,1,2,3,4,5,6,7,8,9},ASC(E6684)&amp;1234567890))-1)</f>
        <v>Th</v>
      </c>
      <c r="G6684" s="25">
        <f t="shared" si="208"/>
        <v>5</v>
      </c>
      <c r="H6684" s="25">
        <f>VLOOKUP(F6684,Table!$A$2:$C$121,2,0)</f>
        <v>3</v>
      </c>
      <c r="I6684" s="26">
        <f>VLOOKUP(F6684,Table!$A$2:$C$121,3,0)</f>
        <v>7</v>
      </c>
      <c r="J6684" s="17" t="s">
        <v>597</v>
      </c>
      <c r="K6684" s="25" t="str">
        <f>LEFT(J6684,MIN(FIND({0,1,2,3,4,5,6,7,8,9},ASC(J6684)&amp;1234567890))-1)</f>
        <v>Pb</v>
      </c>
      <c r="L6684" s="25">
        <f t="shared" si="209"/>
        <v>3</v>
      </c>
      <c r="M6684" s="25">
        <f>VLOOKUP(K6684,Table!$A$2:$C$121,2,0)</f>
        <v>14</v>
      </c>
      <c r="N6684" s="26">
        <f>VLOOKUP(K6684,Table!$A$2:$C$121,3,0)</f>
        <v>6</v>
      </c>
      <c r="O6684" s="13" t="str">
        <f>VLOOKUP(A6684,Table!$U$1:$V$230,2,0)</f>
        <v>Hexagonal</v>
      </c>
      <c r="P6684" s="1"/>
    </row>
    <row r="6685" spans="1:16">
      <c r="A6685" s="12">
        <v>193</v>
      </c>
      <c r="B6685" s="12">
        <v>648631</v>
      </c>
      <c r="C6685" s="12" t="s">
        <v>7271</v>
      </c>
      <c r="D6685" s="12" t="s">
        <v>7420</v>
      </c>
      <c r="E6685" s="17" t="s">
        <v>12013</v>
      </c>
      <c r="F6685" s="25" t="str">
        <f>LEFT(E6685,MIN(FIND({0,1,2,3,4,5,6,7,8,9},ASC(E6685)&amp;1234567890))-1)</f>
        <v>Th</v>
      </c>
      <c r="G6685" s="25">
        <f t="shared" si="208"/>
        <v>5</v>
      </c>
      <c r="H6685" s="25">
        <f>VLOOKUP(F6685,Table!$A$2:$C$121,2,0)</f>
        <v>3</v>
      </c>
      <c r="I6685" s="26">
        <f>VLOOKUP(F6685,Table!$A$2:$C$121,3,0)</f>
        <v>7</v>
      </c>
      <c r="J6685" s="17" t="s">
        <v>11943</v>
      </c>
      <c r="K6685" s="25" t="str">
        <f>LEFT(J6685,MIN(FIND({0,1,2,3,4,5,6,7,8,9},ASC(J6685)&amp;1234567890))-1)</f>
        <v>Pb</v>
      </c>
      <c r="L6685" s="25">
        <f t="shared" si="209"/>
        <v>4</v>
      </c>
      <c r="M6685" s="25">
        <f>VLOOKUP(K6685,Table!$A$2:$C$121,2,0)</f>
        <v>14</v>
      </c>
      <c r="N6685" s="26">
        <f>VLOOKUP(K6685,Table!$A$2:$C$121,3,0)</f>
        <v>6</v>
      </c>
      <c r="O6685" s="13" t="str">
        <f>VLOOKUP(A6685,Table!$U$1:$V$230,2,0)</f>
        <v>Hexagonal</v>
      </c>
      <c r="P6685" s="1"/>
    </row>
    <row r="6686" spans="1:16">
      <c r="A6686" s="12">
        <v>193</v>
      </c>
      <c r="B6686" s="12">
        <v>648640</v>
      </c>
      <c r="C6686" s="12" t="s">
        <v>7271</v>
      </c>
      <c r="D6686" s="12" t="s">
        <v>7421</v>
      </c>
      <c r="E6686" s="17" t="s">
        <v>11449</v>
      </c>
      <c r="F6686" s="25" t="str">
        <f>LEFT(E6686,MIN(FIND({0,1,2,3,4,5,6,7,8,9},ASC(E6686)&amp;1234567890))-1)</f>
        <v>Tm</v>
      </c>
      <c r="G6686" s="25">
        <f t="shared" si="208"/>
        <v>5</v>
      </c>
      <c r="H6686" s="25">
        <f>VLOOKUP(F6686,Table!$A$2:$C$121,2,0)</f>
        <v>3</v>
      </c>
      <c r="I6686" s="26">
        <f>VLOOKUP(F6686,Table!$A$2:$C$121,3,0)</f>
        <v>6</v>
      </c>
      <c r="J6686" s="17" t="s">
        <v>597</v>
      </c>
      <c r="K6686" s="25" t="str">
        <f>LEFT(J6686,MIN(FIND({0,1,2,3,4,5,6,7,8,9},ASC(J6686)&amp;1234567890))-1)</f>
        <v>Pb</v>
      </c>
      <c r="L6686" s="25">
        <f t="shared" si="209"/>
        <v>3</v>
      </c>
      <c r="M6686" s="25">
        <f>VLOOKUP(K6686,Table!$A$2:$C$121,2,0)</f>
        <v>14</v>
      </c>
      <c r="N6686" s="26">
        <f>VLOOKUP(K6686,Table!$A$2:$C$121,3,0)</f>
        <v>6</v>
      </c>
      <c r="O6686" s="13" t="str">
        <f>VLOOKUP(A6686,Table!$U$1:$V$230,2,0)</f>
        <v>Hexagonal</v>
      </c>
      <c r="P6686" s="1"/>
    </row>
    <row r="6687" spans="1:16">
      <c r="A6687" s="12">
        <v>193</v>
      </c>
      <c r="B6687" s="12">
        <v>648656</v>
      </c>
      <c r="C6687" s="12" t="s">
        <v>7271</v>
      </c>
      <c r="D6687" s="12" t="s">
        <v>7422</v>
      </c>
      <c r="E6687" s="17" t="s">
        <v>11460</v>
      </c>
      <c r="F6687" s="25" t="str">
        <f>LEFT(E6687,MIN(FIND({0,1,2,3,4,5,6,7,8,9},ASC(E6687)&amp;1234567890))-1)</f>
        <v>Y</v>
      </c>
      <c r="G6687" s="25">
        <f t="shared" si="208"/>
        <v>5</v>
      </c>
      <c r="H6687" s="25">
        <f>VLOOKUP(F6687,Table!$A$2:$C$121,2,0)</f>
        <v>3</v>
      </c>
      <c r="I6687" s="26">
        <f>VLOOKUP(F6687,Table!$A$2:$C$121,3,0)</f>
        <v>5</v>
      </c>
      <c r="J6687" s="17" t="s">
        <v>597</v>
      </c>
      <c r="K6687" s="25" t="str">
        <f>LEFT(J6687,MIN(FIND({0,1,2,3,4,5,6,7,8,9},ASC(J6687)&amp;1234567890))-1)</f>
        <v>Pb</v>
      </c>
      <c r="L6687" s="25">
        <f t="shared" si="209"/>
        <v>3</v>
      </c>
      <c r="M6687" s="25">
        <f>VLOOKUP(K6687,Table!$A$2:$C$121,2,0)</f>
        <v>14</v>
      </c>
      <c r="N6687" s="26">
        <f>VLOOKUP(K6687,Table!$A$2:$C$121,3,0)</f>
        <v>6</v>
      </c>
      <c r="O6687" s="13" t="str">
        <f>VLOOKUP(A6687,Table!$U$1:$V$230,2,0)</f>
        <v>Hexagonal</v>
      </c>
      <c r="P6687" s="1"/>
    </row>
    <row r="6688" spans="1:16">
      <c r="A6688" s="12">
        <v>193</v>
      </c>
      <c r="B6688" s="12">
        <v>649307</v>
      </c>
      <c r="C6688" s="12" t="s">
        <v>7271</v>
      </c>
      <c r="D6688" s="12" t="s">
        <v>7423</v>
      </c>
      <c r="E6688" s="17" t="s">
        <v>11712</v>
      </c>
      <c r="F6688" s="25" t="str">
        <f>LEFT(E6688,MIN(FIND({0,1,2,3,4,5,6,7,8,9},ASC(E6688)&amp;1234567890))-1)</f>
        <v>Pr</v>
      </c>
      <c r="G6688" s="25">
        <f t="shared" si="208"/>
        <v>5</v>
      </c>
      <c r="H6688" s="25">
        <f>VLOOKUP(F6688,Table!$A$2:$C$121,2,0)</f>
        <v>3</v>
      </c>
      <c r="I6688" s="26">
        <f>VLOOKUP(F6688,Table!$A$2:$C$121,3,0)</f>
        <v>6</v>
      </c>
      <c r="J6688" s="17" t="s">
        <v>11357</v>
      </c>
      <c r="K6688" s="25" t="str">
        <f>LEFT(J6688,MIN(FIND({0,1,2,3,4,5,6,7,8,9},ASC(J6688)&amp;1234567890))-1)</f>
        <v>Sb</v>
      </c>
      <c r="L6688" s="25">
        <f t="shared" si="209"/>
        <v>3</v>
      </c>
      <c r="M6688" s="25">
        <f>VLOOKUP(K6688,Table!$A$2:$C$121,2,0)</f>
        <v>15</v>
      </c>
      <c r="N6688" s="26">
        <f>VLOOKUP(K6688,Table!$A$2:$C$121,3,0)</f>
        <v>5</v>
      </c>
      <c r="O6688" s="13" t="str">
        <f>VLOOKUP(A6688,Table!$U$1:$V$230,2,0)</f>
        <v>Hexagonal</v>
      </c>
      <c r="P6688" s="1"/>
    </row>
    <row r="6689" spans="1:16">
      <c r="A6689" s="12">
        <v>193</v>
      </c>
      <c r="B6689" s="12">
        <v>649387</v>
      </c>
      <c r="C6689" s="12" t="s">
        <v>7271</v>
      </c>
      <c r="D6689" s="12" t="s">
        <v>5343</v>
      </c>
      <c r="E6689" s="17" t="s">
        <v>11712</v>
      </c>
      <c r="F6689" s="25" t="str">
        <f>LEFT(E6689,MIN(FIND({0,1,2,3,4,5,6,7,8,9},ASC(E6689)&amp;1234567890))-1)</f>
        <v>Pr</v>
      </c>
      <c r="G6689" s="25">
        <f t="shared" si="208"/>
        <v>5</v>
      </c>
      <c r="H6689" s="25">
        <f>VLOOKUP(F6689,Table!$A$2:$C$121,2,0)</f>
        <v>3</v>
      </c>
      <c r="I6689" s="26">
        <f>VLOOKUP(F6689,Table!$A$2:$C$121,3,0)</f>
        <v>6</v>
      </c>
      <c r="J6689" s="17" t="s">
        <v>413</v>
      </c>
      <c r="K6689" s="25" t="str">
        <f>LEFT(J6689,MIN(FIND({0,1,2,3,4,5,6,7,8,9},ASC(J6689)&amp;1234567890))-1)</f>
        <v>Sn</v>
      </c>
      <c r="L6689" s="25">
        <f t="shared" si="209"/>
        <v>3</v>
      </c>
      <c r="M6689" s="25">
        <f>VLOOKUP(K6689,Table!$A$2:$C$121,2,0)</f>
        <v>14</v>
      </c>
      <c r="N6689" s="26">
        <f>VLOOKUP(K6689,Table!$A$2:$C$121,3,0)</f>
        <v>5</v>
      </c>
      <c r="O6689" s="13" t="str">
        <f>VLOOKUP(A6689,Table!$U$1:$V$230,2,0)</f>
        <v>Hexagonal</v>
      </c>
      <c r="P6689" s="1"/>
    </row>
    <row r="6690" spans="1:16">
      <c r="A6690" s="12">
        <v>193</v>
      </c>
      <c r="B6690" s="12">
        <v>649721</v>
      </c>
      <c r="C6690" s="12" t="s">
        <v>7271</v>
      </c>
      <c r="D6690" s="12" t="s">
        <v>7424</v>
      </c>
      <c r="E6690" s="17" t="s">
        <v>11516</v>
      </c>
      <c r="F6690" s="25" t="str">
        <f>LEFT(E6690,MIN(FIND({0,1,2,3,4,5,6,7,8,9},ASC(E6690)&amp;1234567890))-1)</f>
        <v>Tb</v>
      </c>
      <c r="G6690" s="25">
        <f t="shared" si="208"/>
        <v>5</v>
      </c>
      <c r="H6690" s="25">
        <f>VLOOKUP(F6690,Table!$A$2:$C$121,2,0)</f>
        <v>3</v>
      </c>
      <c r="I6690" s="26">
        <f>VLOOKUP(F6690,Table!$A$2:$C$121,3,0)</f>
        <v>6</v>
      </c>
      <c r="J6690" s="17" t="s">
        <v>11355</v>
      </c>
      <c r="K6690" s="25" t="str">
        <f>LEFT(J6690,MIN(FIND({0,1,2,3,4,5,6,7,8,9},ASC(J6690)&amp;1234567890))-1)</f>
        <v>Pt</v>
      </c>
      <c r="L6690" s="25">
        <f t="shared" si="209"/>
        <v>3</v>
      </c>
      <c r="M6690" s="25">
        <f>VLOOKUP(K6690,Table!$A$2:$C$121,2,0)</f>
        <v>10</v>
      </c>
      <c r="N6690" s="26">
        <f>VLOOKUP(K6690,Table!$A$2:$C$121,3,0)</f>
        <v>6</v>
      </c>
      <c r="O6690" s="13" t="str">
        <f>VLOOKUP(A6690,Table!$U$1:$V$230,2,0)</f>
        <v>Hexagonal</v>
      </c>
      <c r="P6690" s="1"/>
    </row>
    <row r="6691" spans="1:16">
      <c r="A6691" s="12">
        <v>193</v>
      </c>
      <c r="B6691" s="12">
        <v>649785</v>
      </c>
      <c r="C6691" s="12" t="s">
        <v>7271</v>
      </c>
      <c r="D6691" s="12" t="s">
        <v>7425</v>
      </c>
      <c r="E6691" s="17" t="s">
        <v>11449</v>
      </c>
      <c r="F6691" s="25" t="str">
        <f>LEFT(E6691,MIN(FIND({0,1,2,3,4,5,6,7,8,9},ASC(E6691)&amp;1234567890))-1)</f>
        <v>Tm</v>
      </c>
      <c r="G6691" s="25">
        <f t="shared" si="208"/>
        <v>5</v>
      </c>
      <c r="H6691" s="25">
        <f>VLOOKUP(F6691,Table!$A$2:$C$121,2,0)</f>
        <v>3</v>
      </c>
      <c r="I6691" s="26">
        <f>VLOOKUP(F6691,Table!$A$2:$C$121,3,0)</f>
        <v>6</v>
      </c>
      <c r="J6691" s="17" t="s">
        <v>11355</v>
      </c>
      <c r="K6691" s="25" t="str">
        <f>LEFT(J6691,MIN(FIND({0,1,2,3,4,5,6,7,8,9},ASC(J6691)&amp;1234567890))-1)</f>
        <v>Pt</v>
      </c>
      <c r="L6691" s="25">
        <f t="shared" si="209"/>
        <v>3</v>
      </c>
      <c r="M6691" s="25">
        <f>VLOOKUP(K6691,Table!$A$2:$C$121,2,0)</f>
        <v>10</v>
      </c>
      <c r="N6691" s="26">
        <f>VLOOKUP(K6691,Table!$A$2:$C$121,3,0)</f>
        <v>6</v>
      </c>
      <c r="O6691" s="13" t="str">
        <f>VLOOKUP(A6691,Table!$U$1:$V$230,2,0)</f>
        <v>Hexagonal</v>
      </c>
      <c r="P6691" s="1"/>
    </row>
    <row r="6692" spans="1:16">
      <c r="A6692" s="12">
        <v>193</v>
      </c>
      <c r="B6692" s="12">
        <v>649842</v>
      </c>
      <c r="C6692" s="12" t="s">
        <v>7271</v>
      </c>
      <c r="D6692" s="12" t="s">
        <v>7426</v>
      </c>
      <c r="E6692" s="17" t="s">
        <v>11460</v>
      </c>
      <c r="F6692" s="25" t="str">
        <f>LEFT(E6692,MIN(FIND({0,1,2,3,4,5,6,7,8,9},ASC(E6692)&amp;1234567890))-1)</f>
        <v>Y</v>
      </c>
      <c r="G6692" s="25">
        <f t="shared" si="208"/>
        <v>5</v>
      </c>
      <c r="H6692" s="25">
        <f>VLOOKUP(F6692,Table!$A$2:$C$121,2,0)</f>
        <v>3</v>
      </c>
      <c r="I6692" s="26">
        <f>VLOOKUP(F6692,Table!$A$2:$C$121,3,0)</f>
        <v>5</v>
      </c>
      <c r="J6692" s="17" t="s">
        <v>11355</v>
      </c>
      <c r="K6692" s="25" t="str">
        <f>LEFT(J6692,MIN(FIND({0,1,2,3,4,5,6,7,8,9},ASC(J6692)&amp;1234567890))-1)</f>
        <v>Pt</v>
      </c>
      <c r="L6692" s="25">
        <f t="shared" si="209"/>
        <v>3</v>
      </c>
      <c r="M6692" s="25">
        <f>VLOOKUP(K6692,Table!$A$2:$C$121,2,0)</f>
        <v>10</v>
      </c>
      <c r="N6692" s="26">
        <f>VLOOKUP(K6692,Table!$A$2:$C$121,3,0)</f>
        <v>6</v>
      </c>
      <c r="O6692" s="13" t="str">
        <f>VLOOKUP(A6692,Table!$U$1:$V$230,2,0)</f>
        <v>Hexagonal</v>
      </c>
      <c r="P6692" s="1"/>
    </row>
    <row r="6693" spans="1:16">
      <c r="A6693" s="12">
        <v>193</v>
      </c>
      <c r="B6693" s="12">
        <v>649868</v>
      </c>
      <c r="C6693" s="12" t="s">
        <v>7271</v>
      </c>
      <c r="D6693" s="12" t="s">
        <v>7427</v>
      </c>
      <c r="E6693" s="17" t="s">
        <v>11417</v>
      </c>
      <c r="F6693" s="25" t="str">
        <f>LEFT(E6693,MIN(FIND({0,1,2,3,4,5,6,7,8,9},ASC(E6693)&amp;1234567890))-1)</f>
        <v>Yb</v>
      </c>
      <c r="G6693" s="25">
        <f t="shared" si="208"/>
        <v>5</v>
      </c>
      <c r="H6693" s="25">
        <f>VLOOKUP(F6693,Table!$A$2:$C$121,2,0)</f>
        <v>3</v>
      </c>
      <c r="I6693" s="26">
        <f>VLOOKUP(F6693,Table!$A$2:$C$121,3,0)</f>
        <v>6</v>
      </c>
      <c r="J6693" s="17" t="s">
        <v>11355</v>
      </c>
      <c r="K6693" s="25" t="str">
        <f>LEFT(J6693,MIN(FIND({0,1,2,3,4,5,6,7,8,9},ASC(J6693)&amp;1234567890))-1)</f>
        <v>Pt</v>
      </c>
      <c r="L6693" s="25">
        <f t="shared" si="209"/>
        <v>3</v>
      </c>
      <c r="M6693" s="25">
        <f>VLOOKUP(K6693,Table!$A$2:$C$121,2,0)</f>
        <v>10</v>
      </c>
      <c r="N6693" s="26">
        <f>VLOOKUP(K6693,Table!$A$2:$C$121,3,0)</f>
        <v>6</v>
      </c>
      <c r="O6693" s="13" t="str">
        <f>VLOOKUP(A6693,Table!$U$1:$V$230,2,0)</f>
        <v>Hexagonal</v>
      </c>
      <c r="P6693" s="1"/>
    </row>
    <row r="6694" spans="1:16">
      <c r="A6694" s="12">
        <v>193</v>
      </c>
      <c r="B6694" s="12">
        <v>649889</v>
      </c>
      <c r="C6694" s="12" t="s">
        <v>7271</v>
      </c>
      <c r="D6694" s="12" t="s">
        <v>7428</v>
      </c>
      <c r="E6694" s="17" t="s">
        <v>11553</v>
      </c>
      <c r="F6694" s="25" t="str">
        <f>LEFT(E6694,MIN(FIND({0,1,2,3,4,5,6,7,8,9},ASC(E6694)&amp;1234567890))-1)</f>
        <v>Zr</v>
      </c>
      <c r="G6694" s="25">
        <f t="shared" si="208"/>
        <v>5</v>
      </c>
      <c r="H6694" s="25">
        <f>VLOOKUP(F6694,Table!$A$2:$C$121,2,0)</f>
        <v>4</v>
      </c>
      <c r="I6694" s="26">
        <f>VLOOKUP(F6694,Table!$A$2:$C$121,3,0)</f>
        <v>5</v>
      </c>
      <c r="J6694" s="17" t="s">
        <v>11355</v>
      </c>
      <c r="K6694" s="25" t="str">
        <f>LEFT(J6694,MIN(FIND({0,1,2,3,4,5,6,7,8,9},ASC(J6694)&amp;1234567890))-1)</f>
        <v>Pt</v>
      </c>
      <c r="L6694" s="25">
        <f t="shared" si="209"/>
        <v>3</v>
      </c>
      <c r="M6694" s="25">
        <f>VLOOKUP(K6694,Table!$A$2:$C$121,2,0)</f>
        <v>10</v>
      </c>
      <c r="N6694" s="26">
        <f>VLOOKUP(K6694,Table!$A$2:$C$121,3,0)</f>
        <v>6</v>
      </c>
      <c r="O6694" s="13" t="str">
        <f>VLOOKUP(A6694,Table!$U$1:$V$230,2,0)</f>
        <v>Hexagonal</v>
      </c>
      <c r="P6694" s="1"/>
    </row>
    <row r="6695" spans="1:16">
      <c r="A6695" s="12">
        <v>193</v>
      </c>
      <c r="B6695" s="12">
        <v>650433</v>
      </c>
      <c r="C6695" s="12" t="s">
        <v>7271</v>
      </c>
      <c r="D6695" s="12" t="s">
        <v>7429</v>
      </c>
      <c r="E6695" s="17" t="s">
        <v>11516</v>
      </c>
      <c r="F6695" s="25" t="str">
        <f>LEFT(E6695,MIN(FIND({0,1,2,3,4,5,6,7,8,9},ASC(E6695)&amp;1234567890))-1)</f>
        <v>Tb</v>
      </c>
      <c r="G6695" s="25">
        <f t="shared" si="208"/>
        <v>5</v>
      </c>
      <c r="H6695" s="25">
        <f>VLOOKUP(F6695,Table!$A$2:$C$121,2,0)</f>
        <v>3</v>
      </c>
      <c r="I6695" s="26">
        <f>VLOOKUP(F6695,Table!$A$2:$C$121,3,0)</f>
        <v>6</v>
      </c>
      <c r="J6695" s="17" t="s">
        <v>424</v>
      </c>
      <c r="K6695" s="25" t="str">
        <f>LEFT(J6695,MIN(FIND({0,1,2,3,4,5,6,7,8,9},ASC(J6695)&amp;1234567890))-1)</f>
        <v>Rh</v>
      </c>
      <c r="L6695" s="25">
        <f t="shared" si="209"/>
        <v>3</v>
      </c>
      <c r="M6695" s="25">
        <f>VLOOKUP(K6695,Table!$A$2:$C$121,2,0)</f>
        <v>9</v>
      </c>
      <c r="N6695" s="26">
        <f>VLOOKUP(K6695,Table!$A$2:$C$121,3,0)</f>
        <v>5</v>
      </c>
      <c r="O6695" s="13" t="str">
        <f>VLOOKUP(A6695,Table!$U$1:$V$230,2,0)</f>
        <v>Hexagonal</v>
      </c>
      <c r="P6695" s="1"/>
    </row>
    <row r="6696" spans="1:16">
      <c r="A6696" s="12">
        <v>193</v>
      </c>
      <c r="B6696" s="12">
        <v>650495</v>
      </c>
      <c r="C6696" s="12" t="s">
        <v>7271</v>
      </c>
      <c r="D6696" s="12" t="s">
        <v>7430</v>
      </c>
      <c r="E6696" s="17" t="s">
        <v>11449</v>
      </c>
      <c r="F6696" s="25" t="str">
        <f>LEFT(E6696,MIN(FIND({0,1,2,3,4,5,6,7,8,9},ASC(E6696)&amp;1234567890))-1)</f>
        <v>Tm</v>
      </c>
      <c r="G6696" s="25">
        <f t="shared" si="208"/>
        <v>5</v>
      </c>
      <c r="H6696" s="25">
        <f>VLOOKUP(F6696,Table!$A$2:$C$121,2,0)</f>
        <v>3</v>
      </c>
      <c r="I6696" s="26">
        <f>VLOOKUP(F6696,Table!$A$2:$C$121,3,0)</f>
        <v>6</v>
      </c>
      <c r="J6696" s="17" t="s">
        <v>424</v>
      </c>
      <c r="K6696" s="25" t="str">
        <f>LEFT(J6696,MIN(FIND({0,1,2,3,4,5,6,7,8,9},ASC(J6696)&amp;1234567890))-1)</f>
        <v>Rh</v>
      </c>
      <c r="L6696" s="25">
        <f t="shared" si="209"/>
        <v>3</v>
      </c>
      <c r="M6696" s="25">
        <f>VLOOKUP(K6696,Table!$A$2:$C$121,2,0)</f>
        <v>9</v>
      </c>
      <c r="N6696" s="26">
        <f>VLOOKUP(K6696,Table!$A$2:$C$121,3,0)</f>
        <v>5</v>
      </c>
      <c r="O6696" s="13" t="str">
        <f>VLOOKUP(A6696,Table!$U$1:$V$230,2,0)</f>
        <v>Hexagonal</v>
      </c>
      <c r="P6696" s="1"/>
    </row>
    <row r="6697" spans="1:16">
      <c r="A6697" s="12">
        <v>193</v>
      </c>
      <c r="B6697" s="12">
        <v>651693</v>
      </c>
      <c r="C6697" s="12" t="s">
        <v>7271</v>
      </c>
      <c r="D6697" s="12" t="s">
        <v>2999</v>
      </c>
      <c r="E6697" s="17" t="s">
        <v>11449</v>
      </c>
      <c r="F6697" s="25" t="str">
        <f>LEFT(E6697,MIN(FIND({0,1,2,3,4,5,6,7,8,9},ASC(E6697)&amp;1234567890))-1)</f>
        <v>Tm</v>
      </c>
      <c r="G6697" s="25">
        <f t="shared" si="208"/>
        <v>5</v>
      </c>
      <c r="H6697" s="25">
        <f>VLOOKUP(F6697,Table!$A$2:$C$121,2,0)</f>
        <v>3</v>
      </c>
      <c r="I6697" s="26">
        <f>VLOOKUP(F6697,Table!$A$2:$C$121,3,0)</f>
        <v>6</v>
      </c>
      <c r="J6697" s="17" t="s">
        <v>11357</v>
      </c>
      <c r="K6697" s="25" t="str">
        <f>LEFT(J6697,MIN(FIND({0,1,2,3,4,5,6,7,8,9},ASC(J6697)&amp;1234567890))-1)</f>
        <v>Sb</v>
      </c>
      <c r="L6697" s="25">
        <f t="shared" si="209"/>
        <v>3</v>
      </c>
      <c r="M6697" s="25">
        <f>VLOOKUP(K6697,Table!$A$2:$C$121,2,0)</f>
        <v>15</v>
      </c>
      <c r="N6697" s="26">
        <f>VLOOKUP(K6697,Table!$A$2:$C$121,3,0)</f>
        <v>5</v>
      </c>
      <c r="O6697" s="13" t="str">
        <f>VLOOKUP(A6697,Table!$U$1:$V$230,2,0)</f>
        <v>Hexagonal</v>
      </c>
      <c r="P6697" s="1"/>
    </row>
    <row r="6698" spans="1:16">
      <c r="A6698" s="12">
        <v>193</v>
      </c>
      <c r="B6698" s="12">
        <v>651739</v>
      </c>
      <c r="C6698" s="12" t="s">
        <v>7271</v>
      </c>
      <c r="D6698" s="12" t="s">
        <v>7431</v>
      </c>
      <c r="E6698" s="17" t="s">
        <v>11460</v>
      </c>
      <c r="F6698" s="25" t="str">
        <f>LEFT(E6698,MIN(FIND({0,1,2,3,4,5,6,7,8,9},ASC(E6698)&amp;1234567890))-1)</f>
        <v>Y</v>
      </c>
      <c r="G6698" s="25">
        <f t="shared" si="208"/>
        <v>5</v>
      </c>
      <c r="H6698" s="25">
        <f>VLOOKUP(F6698,Table!$A$2:$C$121,2,0)</f>
        <v>3</v>
      </c>
      <c r="I6698" s="26">
        <f>VLOOKUP(F6698,Table!$A$2:$C$121,3,0)</f>
        <v>5</v>
      </c>
      <c r="J6698" s="17" t="s">
        <v>11357</v>
      </c>
      <c r="K6698" s="25" t="str">
        <f>LEFT(J6698,MIN(FIND({0,1,2,3,4,5,6,7,8,9},ASC(J6698)&amp;1234567890))-1)</f>
        <v>Sb</v>
      </c>
      <c r="L6698" s="25">
        <f t="shared" si="209"/>
        <v>3</v>
      </c>
      <c r="M6698" s="25">
        <f>VLOOKUP(K6698,Table!$A$2:$C$121,2,0)</f>
        <v>15</v>
      </c>
      <c r="N6698" s="26">
        <f>VLOOKUP(K6698,Table!$A$2:$C$121,3,0)</f>
        <v>5</v>
      </c>
      <c r="O6698" s="13" t="str">
        <f>VLOOKUP(A6698,Table!$U$1:$V$230,2,0)</f>
        <v>Hexagonal</v>
      </c>
      <c r="P6698" s="1"/>
    </row>
    <row r="6699" spans="1:16">
      <c r="A6699" s="12">
        <v>193</v>
      </c>
      <c r="B6699" s="12">
        <v>652269</v>
      </c>
      <c r="C6699" s="12" t="s">
        <v>7271</v>
      </c>
      <c r="D6699" s="12" t="s">
        <v>7432</v>
      </c>
      <c r="E6699" s="17" t="s">
        <v>11309</v>
      </c>
      <c r="F6699" s="25" t="str">
        <f>LEFT(E6699,MIN(FIND({0,1,2,3,4,5,6,7,8,9},ASC(E6699)&amp;1234567890))-1)</f>
        <v>Sm</v>
      </c>
      <c r="G6699" s="25">
        <f t="shared" si="208"/>
        <v>5</v>
      </c>
      <c r="H6699" s="25">
        <f>VLOOKUP(F6699,Table!$A$2:$C$121,2,0)</f>
        <v>3</v>
      </c>
      <c r="I6699" s="26">
        <f>VLOOKUP(F6699,Table!$A$2:$C$121,3,0)</f>
        <v>6</v>
      </c>
      <c r="J6699" s="17" t="s">
        <v>11374</v>
      </c>
      <c r="K6699" s="25" t="str">
        <f>LEFT(J6699,MIN(FIND({0,1,2,3,4,5,6,7,8,9},ASC(J6699)&amp;1234567890))-1)</f>
        <v>Si</v>
      </c>
      <c r="L6699" s="25">
        <f t="shared" si="209"/>
        <v>3</v>
      </c>
      <c r="M6699" s="25">
        <f>VLOOKUP(K6699,Table!$A$2:$C$121,2,0)</f>
        <v>14</v>
      </c>
      <c r="N6699" s="26">
        <f>VLOOKUP(K6699,Table!$A$2:$C$121,3,0)</f>
        <v>3</v>
      </c>
      <c r="O6699" s="13" t="str">
        <f>VLOOKUP(A6699,Table!$U$1:$V$230,2,0)</f>
        <v>Hexagonal</v>
      </c>
      <c r="P6699" s="1"/>
    </row>
    <row r="6700" spans="1:16">
      <c r="A6700" s="12">
        <v>193</v>
      </c>
      <c r="B6700" s="12">
        <v>652452</v>
      </c>
      <c r="C6700" s="12" t="s">
        <v>7271</v>
      </c>
      <c r="D6700" s="12" t="s">
        <v>7433</v>
      </c>
      <c r="E6700" s="17" t="s">
        <v>11449</v>
      </c>
      <c r="F6700" s="25" t="str">
        <f>LEFT(E6700,MIN(FIND({0,1,2,3,4,5,6,7,8,9},ASC(E6700)&amp;1234567890))-1)</f>
        <v>Tm</v>
      </c>
      <c r="G6700" s="25">
        <f t="shared" si="208"/>
        <v>5</v>
      </c>
      <c r="H6700" s="25">
        <f>VLOOKUP(F6700,Table!$A$2:$C$121,2,0)</f>
        <v>3</v>
      </c>
      <c r="I6700" s="26">
        <f>VLOOKUP(F6700,Table!$A$2:$C$121,3,0)</f>
        <v>6</v>
      </c>
      <c r="J6700" s="17" t="s">
        <v>11374</v>
      </c>
      <c r="K6700" s="25" t="str">
        <f>LEFT(J6700,MIN(FIND({0,1,2,3,4,5,6,7,8,9},ASC(J6700)&amp;1234567890))-1)</f>
        <v>Si</v>
      </c>
      <c r="L6700" s="25">
        <f t="shared" si="209"/>
        <v>3</v>
      </c>
      <c r="M6700" s="25">
        <f>VLOOKUP(K6700,Table!$A$2:$C$121,2,0)</f>
        <v>14</v>
      </c>
      <c r="N6700" s="26">
        <f>VLOOKUP(K6700,Table!$A$2:$C$121,3,0)</f>
        <v>3</v>
      </c>
      <c r="O6700" s="13" t="str">
        <f>VLOOKUP(A6700,Table!$U$1:$V$230,2,0)</f>
        <v>Hexagonal</v>
      </c>
      <c r="P6700" s="1"/>
    </row>
    <row r="6701" spans="1:16">
      <c r="A6701" s="12">
        <v>193</v>
      </c>
      <c r="B6701" s="12">
        <v>652501</v>
      </c>
      <c r="C6701" s="12" t="s">
        <v>7271</v>
      </c>
      <c r="D6701" s="12" t="s">
        <v>5332</v>
      </c>
      <c r="E6701" s="17" t="s">
        <v>417</v>
      </c>
      <c r="F6701" s="25" t="str">
        <f>LEFT(E6701,MIN(FIND({0,1,2,3,4,5,6,7,8,9},ASC(E6701)&amp;1234567890))-1)</f>
        <v>V</v>
      </c>
      <c r="G6701" s="25">
        <f t="shared" si="208"/>
        <v>5</v>
      </c>
      <c r="H6701" s="25">
        <f>VLOOKUP(F6701,Table!$A$2:$C$121,2,0)</f>
        <v>5</v>
      </c>
      <c r="I6701" s="26">
        <f>VLOOKUP(F6701,Table!$A$2:$C$121,3,0)</f>
        <v>4</v>
      </c>
      <c r="J6701" s="17" t="s">
        <v>11374</v>
      </c>
      <c r="K6701" s="25" t="str">
        <f>LEFT(J6701,MIN(FIND({0,1,2,3,4,5,6,7,8,9},ASC(J6701)&amp;1234567890))-1)</f>
        <v>Si</v>
      </c>
      <c r="L6701" s="25">
        <f t="shared" si="209"/>
        <v>3</v>
      </c>
      <c r="M6701" s="25">
        <f>VLOOKUP(K6701,Table!$A$2:$C$121,2,0)</f>
        <v>14</v>
      </c>
      <c r="N6701" s="26">
        <f>VLOOKUP(K6701,Table!$A$2:$C$121,3,0)</f>
        <v>3</v>
      </c>
      <c r="O6701" s="13" t="str">
        <f>VLOOKUP(A6701,Table!$U$1:$V$230,2,0)</f>
        <v>Hexagonal</v>
      </c>
      <c r="P6701" s="1"/>
    </row>
    <row r="6702" spans="1:16">
      <c r="A6702" s="12">
        <v>193</v>
      </c>
      <c r="B6702" s="12">
        <v>652605</v>
      </c>
      <c r="C6702" s="12" t="s">
        <v>7271</v>
      </c>
      <c r="D6702" s="12" t="s">
        <v>4403</v>
      </c>
      <c r="E6702" s="17" t="s">
        <v>11553</v>
      </c>
      <c r="F6702" s="25" t="str">
        <f>LEFT(E6702,MIN(FIND({0,1,2,3,4,5,6,7,8,9},ASC(E6702)&amp;1234567890))-1)</f>
        <v>Zr</v>
      </c>
      <c r="G6702" s="25">
        <f t="shared" si="208"/>
        <v>5</v>
      </c>
      <c r="H6702" s="25">
        <f>VLOOKUP(F6702,Table!$A$2:$C$121,2,0)</f>
        <v>4</v>
      </c>
      <c r="I6702" s="26">
        <f>VLOOKUP(F6702,Table!$A$2:$C$121,3,0)</f>
        <v>5</v>
      </c>
      <c r="J6702" s="17" t="s">
        <v>11374</v>
      </c>
      <c r="K6702" s="25" t="str">
        <f>LEFT(J6702,MIN(FIND({0,1,2,3,4,5,6,7,8,9},ASC(J6702)&amp;1234567890))-1)</f>
        <v>Si</v>
      </c>
      <c r="L6702" s="25">
        <f t="shared" si="209"/>
        <v>3</v>
      </c>
      <c r="M6702" s="25">
        <f>VLOOKUP(K6702,Table!$A$2:$C$121,2,0)</f>
        <v>14</v>
      </c>
      <c r="N6702" s="26">
        <f>VLOOKUP(K6702,Table!$A$2:$C$121,3,0)</f>
        <v>3</v>
      </c>
      <c r="O6702" s="13" t="str">
        <f>VLOOKUP(A6702,Table!$U$1:$V$230,2,0)</f>
        <v>Hexagonal</v>
      </c>
      <c r="P6702" s="1"/>
    </row>
    <row r="6703" spans="1:16">
      <c r="A6703" s="12">
        <v>193</v>
      </c>
      <c r="B6703" s="12">
        <v>652641</v>
      </c>
      <c r="C6703" s="12" t="s">
        <v>7271</v>
      </c>
      <c r="D6703" s="12" t="s">
        <v>7434</v>
      </c>
      <c r="E6703" s="17" t="s">
        <v>11309</v>
      </c>
      <c r="F6703" s="25" t="str">
        <f>LEFT(E6703,MIN(FIND({0,1,2,3,4,5,6,7,8,9},ASC(E6703)&amp;1234567890))-1)</f>
        <v>Sm</v>
      </c>
      <c r="G6703" s="25">
        <f t="shared" si="208"/>
        <v>5</v>
      </c>
      <c r="H6703" s="25">
        <f>VLOOKUP(F6703,Table!$A$2:$C$121,2,0)</f>
        <v>3</v>
      </c>
      <c r="I6703" s="26">
        <f>VLOOKUP(F6703,Table!$A$2:$C$121,3,0)</f>
        <v>6</v>
      </c>
      <c r="J6703" s="17" t="s">
        <v>413</v>
      </c>
      <c r="K6703" s="25" t="str">
        <f>LEFT(J6703,MIN(FIND({0,1,2,3,4,5,6,7,8,9},ASC(J6703)&amp;1234567890))-1)</f>
        <v>Sn</v>
      </c>
      <c r="L6703" s="25">
        <f t="shared" si="209"/>
        <v>3</v>
      </c>
      <c r="M6703" s="25">
        <f>VLOOKUP(K6703,Table!$A$2:$C$121,2,0)</f>
        <v>14</v>
      </c>
      <c r="N6703" s="26">
        <f>VLOOKUP(K6703,Table!$A$2:$C$121,3,0)</f>
        <v>5</v>
      </c>
      <c r="O6703" s="13" t="str">
        <f>VLOOKUP(A6703,Table!$U$1:$V$230,2,0)</f>
        <v>Hexagonal</v>
      </c>
      <c r="P6703" s="1"/>
    </row>
    <row r="6704" spans="1:16">
      <c r="A6704" s="12">
        <v>193</v>
      </c>
      <c r="B6704" s="12">
        <v>652730</v>
      </c>
      <c r="C6704" s="12" t="s">
        <v>7271</v>
      </c>
      <c r="D6704" s="12" t="s">
        <v>7435</v>
      </c>
      <c r="E6704" s="17" t="s">
        <v>11516</v>
      </c>
      <c r="F6704" s="25" t="str">
        <f>LEFT(E6704,MIN(FIND({0,1,2,3,4,5,6,7,8,9},ASC(E6704)&amp;1234567890))-1)</f>
        <v>Tb</v>
      </c>
      <c r="G6704" s="25">
        <f t="shared" si="208"/>
        <v>5</v>
      </c>
      <c r="H6704" s="25">
        <f>VLOOKUP(F6704,Table!$A$2:$C$121,2,0)</f>
        <v>3</v>
      </c>
      <c r="I6704" s="26">
        <f>VLOOKUP(F6704,Table!$A$2:$C$121,3,0)</f>
        <v>6</v>
      </c>
      <c r="J6704" s="17" t="s">
        <v>413</v>
      </c>
      <c r="K6704" s="25" t="str">
        <f>LEFT(J6704,MIN(FIND({0,1,2,3,4,5,6,7,8,9},ASC(J6704)&amp;1234567890))-1)</f>
        <v>Sn</v>
      </c>
      <c r="L6704" s="25">
        <f t="shared" si="209"/>
        <v>3</v>
      </c>
      <c r="M6704" s="25">
        <f>VLOOKUP(K6704,Table!$A$2:$C$121,2,0)</f>
        <v>14</v>
      </c>
      <c r="N6704" s="26">
        <f>VLOOKUP(K6704,Table!$A$2:$C$121,3,0)</f>
        <v>5</v>
      </c>
      <c r="O6704" s="13" t="str">
        <f>VLOOKUP(A6704,Table!$U$1:$V$230,2,0)</f>
        <v>Hexagonal</v>
      </c>
      <c r="P6704" s="1"/>
    </row>
    <row r="6705" spans="1:16">
      <c r="A6705" s="12">
        <v>193</v>
      </c>
      <c r="B6705" s="12">
        <v>652771</v>
      </c>
      <c r="C6705" s="12" t="s">
        <v>7271</v>
      </c>
      <c r="D6705" s="12" t="s">
        <v>7436</v>
      </c>
      <c r="E6705" s="17" t="s">
        <v>12013</v>
      </c>
      <c r="F6705" s="25" t="str">
        <f>LEFT(E6705,MIN(FIND({0,1,2,3,4,5,6,7,8,9},ASC(E6705)&amp;1234567890))-1)</f>
        <v>Th</v>
      </c>
      <c r="G6705" s="25">
        <f t="shared" si="208"/>
        <v>5</v>
      </c>
      <c r="H6705" s="25">
        <f>VLOOKUP(F6705,Table!$A$2:$C$121,2,0)</f>
        <v>3</v>
      </c>
      <c r="I6705" s="26">
        <f>VLOOKUP(F6705,Table!$A$2:$C$121,3,0)</f>
        <v>7</v>
      </c>
      <c r="J6705" s="17" t="s">
        <v>413</v>
      </c>
      <c r="K6705" s="25" t="str">
        <f>LEFT(J6705,MIN(FIND({0,1,2,3,4,5,6,7,8,9},ASC(J6705)&amp;1234567890))-1)</f>
        <v>Sn</v>
      </c>
      <c r="L6705" s="25">
        <f t="shared" si="209"/>
        <v>3</v>
      </c>
      <c r="M6705" s="25">
        <f>VLOOKUP(K6705,Table!$A$2:$C$121,2,0)</f>
        <v>14</v>
      </c>
      <c r="N6705" s="26">
        <f>VLOOKUP(K6705,Table!$A$2:$C$121,3,0)</f>
        <v>5</v>
      </c>
      <c r="O6705" s="13" t="str">
        <f>VLOOKUP(A6705,Table!$U$1:$V$230,2,0)</f>
        <v>Hexagonal</v>
      </c>
      <c r="P6705" s="1"/>
    </row>
    <row r="6706" spans="1:16">
      <c r="A6706" s="12">
        <v>193</v>
      </c>
      <c r="B6706" s="12">
        <v>652783</v>
      </c>
      <c r="C6706" s="12" t="s">
        <v>7271</v>
      </c>
      <c r="D6706" s="12" t="s">
        <v>7437</v>
      </c>
      <c r="E6706" s="17" t="s">
        <v>413</v>
      </c>
      <c r="F6706" s="25" t="str">
        <f>LEFT(E6706,MIN(FIND({0,1,2,3,4,5,6,7,8,9},ASC(E6706)&amp;1234567890))-1)</f>
        <v>Sn</v>
      </c>
      <c r="G6706" s="25">
        <f t="shared" si="208"/>
        <v>3</v>
      </c>
      <c r="H6706" s="25">
        <f>VLOOKUP(F6706,Table!$A$2:$C$121,2,0)</f>
        <v>14</v>
      </c>
      <c r="I6706" s="26">
        <f>VLOOKUP(F6706,Table!$A$2:$C$121,3,0)</f>
        <v>5</v>
      </c>
      <c r="J6706" s="17" t="s">
        <v>56</v>
      </c>
      <c r="K6706" s="25" t="str">
        <f>LEFT(J6706,MIN(FIND({0,1,2,3,4,5,6,7,8,9},ASC(J6706)&amp;1234567890))-1)</f>
        <v>Ti</v>
      </c>
      <c r="L6706" s="25">
        <f t="shared" si="209"/>
        <v>5</v>
      </c>
      <c r="M6706" s="25">
        <f>VLOOKUP(K6706,Table!$A$2:$C$121,2,0)</f>
        <v>4</v>
      </c>
      <c r="N6706" s="26">
        <f>VLOOKUP(K6706,Table!$A$2:$C$121,3,0)</f>
        <v>4</v>
      </c>
      <c r="O6706" s="13" t="str">
        <f>VLOOKUP(A6706,Table!$U$1:$V$230,2,0)</f>
        <v>Hexagonal</v>
      </c>
      <c r="P6706" s="1"/>
    </row>
    <row r="6707" spans="1:16">
      <c r="A6707" s="12">
        <v>193</v>
      </c>
      <c r="B6707" s="12">
        <v>652785</v>
      </c>
      <c r="C6707" s="12" t="s">
        <v>7271</v>
      </c>
      <c r="D6707" s="12" t="s">
        <v>7438</v>
      </c>
      <c r="E6707" s="17" t="s">
        <v>56</v>
      </c>
      <c r="F6707" s="25" t="str">
        <f>LEFT(E6707,MIN(FIND({0,1,2,3,4,5,6,7,8,9},ASC(E6707)&amp;1234567890))-1)</f>
        <v>Ti</v>
      </c>
      <c r="G6707" s="25">
        <f t="shared" si="208"/>
        <v>5</v>
      </c>
      <c r="H6707" s="25">
        <f>VLOOKUP(F6707,Table!$A$2:$C$121,2,0)</f>
        <v>4</v>
      </c>
      <c r="I6707" s="26">
        <f>VLOOKUP(F6707,Table!$A$2:$C$121,3,0)</f>
        <v>4</v>
      </c>
      <c r="J6707" s="17" t="s">
        <v>413</v>
      </c>
      <c r="K6707" s="25" t="str">
        <f>LEFT(J6707,MIN(FIND({0,1,2,3,4,5,6,7,8,9},ASC(J6707)&amp;1234567890))-1)</f>
        <v>Sn</v>
      </c>
      <c r="L6707" s="25">
        <f t="shared" si="209"/>
        <v>3</v>
      </c>
      <c r="M6707" s="25">
        <f>VLOOKUP(K6707,Table!$A$2:$C$121,2,0)</f>
        <v>14</v>
      </c>
      <c r="N6707" s="26">
        <f>VLOOKUP(K6707,Table!$A$2:$C$121,3,0)</f>
        <v>5</v>
      </c>
      <c r="O6707" s="13" t="str">
        <f>VLOOKUP(A6707,Table!$U$1:$V$230,2,0)</f>
        <v>Hexagonal</v>
      </c>
      <c r="P6707" s="1"/>
    </row>
    <row r="6708" spans="1:16">
      <c r="A6708" s="12">
        <v>193</v>
      </c>
      <c r="B6708" s="12">
        <v>652805</v>
      </c>
      <c r="C6708" s="12" t="s">
        <v>7271</v>
      </c>
      <c r="D6708" s="12" t="s">
        <v>7439</v>
      </c>
      <c r="E6708" s="17" t="s">
        <v>11449</v>
      </c>
      <c r="F6708" s="25" t="str">
        <f>LEFT(E6708,MIN(FIND({0,1,2,3,4,5,6,7,8,9},ASC(E6708)&amp;1234567890))-1)</f>
        <v>Tm</v>
      </c>
      <c r="G6708" s="25">
        <f t="shared" si="208"/>
        <v>5</v>
      </c>
      <c r="H6708" s="25">
        <f>VLOOKUP(F6708,Table!$A$2:$C$121,2,0)</f>
        <v>3</v>
      </c>
      <c r="I6708" s="26">
        <f>VLOOKUP(F6708,Table!$A$2:$C$121,3,0)</f>
        <v>6</v>
      </c>
      <c r="J6708" s="17" t="s">
        <v>413</v>
      </c>
      <c r="K6708" s="25" t="str">
        <f>LEFT(J6708,MIN(FIND({0,1,2,3,4,5,6,7,8,9},ASC(J6708)&amp;1234567890))-1)</f>
        <v>Sn</v>
      </c>
      <c r="L6708" s="25">
        <f t="shared" si="209"/>
        <v>3</v>
      </c>
      <c r="M6708" s="25">
        <f>VLOOKUP(K6708,Table!$A$2:$C$121,2,0)</f>
        <v>14</v>
      </c>
      <c r="N6708" s="26">
        <f>VLOOKUP(K6708,Table!$A$2:$C$121,3,0)</f>
        <v>5</v>
      </c>
      <c r="O6708" s="13" t="str">
        <f>VLOOKUP(A6708,Table!$U$1:$V$230,2,0)</f>
        <v>Hexagonal</v>
      </c>
      <c r="P6708" s="1"/>
    </row>
    <row r="6709" spans="1:16">
      <c r="A6709" s="12">
        <v>193</v>
      </c>
      <c r="B6709" s="12">
        <v>652833</v>
      </c>
      <c r="C6709" s="12" t="s">
        <v>7271</v>
      </c>
      <c r="D6709" s="12" t="s">
        <v>7440</v>
      </c>
      <c r="E6709" s="17" t="s">
        <v>11460</v>
      </c>
      <c r="F6709" s="25" t="str">
        <f>LEFT(E6709,MIN(FIND({0,1,2,3,4,5,6,7,8,9},ASC(E6709)&amp;1234567890))-1)</f>
        <v>Y</v>
      </c>
      <c r="G6709" s="25">
        <f t="shared" si="208"/>
        <v>5</v>
      </c>
      <c r="H6709" s="25">
        <f>VLOOKUP(F6709,Table!$A$2:$C$121,2,0)</f>
        <v>3</v>
      </c>
      <c r="I6709" s="26">
        <f>VLOOKUP(F6709,Table!$A$2:$C$121,3,0)</f>
        <v>5</v>
      </c>
      <c r="J6709" s="17" t="s">
        <v>413</v>
      </c>
      <c r="K6709" s="25" t="str">
        <f>LEFT(J6709,MIN(FIND({0,1,2,3,4,5,6,7,8,9},ASC(J6709)&amp;1234567890))-1)</f>
        <v>Sn</v>
      </c>
      <c r="L6709" s="25">
        <f t="shared" si="209"/>
        <v>3</v>
      </c>
      <c r="M6709" s="25">
        <f>VLOOKUP(K6709,Table!$A$2:$C$121,2,0)</f>
        <v>14</v>
      </c>
      <c r="N6709" s="26">
        <f>VLOOKUP(K6709,Table!$A$2:$C$121,3,0)</f>
        <v>5</v>
      </c>
      <c r="O6709" s="13" t="str">
        <f>VLOOKUP(A6709,Table!$U$1:$V$230,2,0)</f>
        <v>Hexagonal</v>
      </c>
      <c r="P6709" s="1"/>
    </row>
    <row r="6710" spans="1:16">
      <c r="A6710" s="12">
        <v>193</v>
      </c>
      <c r="B6710" s="12">
        <v>652846</v>
      </c>
      <c r="C6710" s="12" t="s">
        <v>7271</v>
      </c>
      <c r="D6710" s="12" t="s">
        <v>5334</v>
      </c>
      <c r="E6710" s="17" t="s">
        <v>11417</v>
      </c>
      <c r="F6710" s="25" t="str">
        <f>LEFT(E6710,MIN(FIND({0,1,2,3,4,5,6,7,8,9},ASC(E6710)&amp;1234567890))-1)</f>
        <v>Yb</v>
      </c>
      <c r="G6710" s="25">
        <f t="shared" si="208"/>
        <v>5</v>
      </c>
      <c r="H6710" s="25">
        <f>VLOOKUP(F6710,Table!$A$2:$C$121,2,0)</f>
        <v>3</v>
      </c>
      <c r="I6710" s="26">
        <f>VLOOKUP(F6710,Table!$A$2:$C$121,3,0)</f>
        <v>6</v>
      </c>
      <c r="J6710" s="17" t="s">
        <v>413</v>
      </c>
      <c r="K6710" s="25" t="str">
        <f>LEFT(J6710,MIN(FIND({0,1,2,3,4,5,6,7,8,9},ASC(J6710)&amp;1234567890))-1)</f>
        <v>Sn</v>
      </c>
      <c r="L6710" s="25">
        <f t="shared" si="209"/>
        <v>3</v>
      </c>
      <c r="M6710" s="25">
        <f>VLOOKUP(K6710,Table!$A$2:$C$121,2,0)</f>
        <v>14</v>
      </c>
      <c r="N6710" s="26">
        <f>VLOOKUP(K6710,Table!$A$2:$C$121,3,0)</f>
        <v>5</v>
      </c>
      <c r="O6710" s="13" t="str">
        <f>VLOOKUP(A6710,Table!$U$1:$V$230,2,0)</f>
        <v>Hexagonal</v>
      </c>
      <c r="P6710" s="1"/>
    </row>
    <row r="6711" spans="1:16">
      <c r="A6711" s="12">
        <v>193</v>
      </c>
      <c r="B6711" s="12">
        <v>652854</v>
      </c>
      <c r="C6711" s="12" t="s">
        <v>7271</v>
      </c>
      <c r="D6711" s="12" t="s">
        <v>7441</v>
      </c>
      <c r="E6711" s="17" t="s">
        <v>11553</v>
      </c>
      <c r="F6711" s="25" t="str">
        <f>LEFT(E6711,MIN(FIND({0,1,2,3,4,5,6,7,8,9},ASC(E6711)&amp;1234567890))-1)</f>
        <v>Zr</v>
      </c>
      <c r="G6711" s="25">
        <f t="shared" si="208"/>
        <v>5</v>
      </c>
      <c r="H6711" s="25">
        <f>VLOOKUP(F6711,Table!$A$2:$C$121,2,0)</f>
        <v>4</v>
      </c>
      <c r="I6711" s="26">
        <f>VLOOKUP(F6711,Table!$A$2:$C$121,3,0)</f>
        <v>5</v>
      </c>
      <c r="J6711" s="17" t="s">
        <v>413</v>
      </c>
      <c r="K6711" s="25" t="str">
        <f>LEFT(J6711,MIN(FIND({0,1,2,3,4,5,6,7,8,9},ASC(J6711)&amp;1234567890))-1)</f>
        <v>Sn</v>
      </c>
      <c r="L6711" s="25">
        <f t="shared" si="209"/>
        <v>3</v>
      </c>
      <c r="M6711" s="25">
        <f>VLOOKUP(K6711,Table!$A$2:$C$121,2,0)</f>
        <v>14</v>
      </c>
      <c r="N6711" s="26">
        <f>VLOOKUP(K6711,Table!$A$2:$C$121,3,0)</f>
        <v>5</v>
      </c>
      <c r="O6711" s="13" t="str">
        <f>VLOOKUP(A6711,Table!$U$1:$V$230,2,0)</f>
        <v>Hexagonal</v>
      </c>
      <c r="P6711" s="1"/>
    </row>
    <row r="6712" spans="1:16">
      <c r="A6712" s="12">
        <v>193</v>
      </c>
      <c r="B6712" s="12">
        <v>652856</v>
      </c>
      <c r="C6712" s="12" t="s">
        <v>7271</v>
      </c>
      <c r="D6712" s="12" t="s">
        <v>7442</v>
      </c>
      <c r="E6712" s="17" t="s">
        <v>11553</v>
      </c>
      <c r="F6712" s="25" t="str">
        <f>LEFT(E6712,MIN(FIND({0,1,2,3,4,5,6,7,8,9},ASC(E6712)&amp;1234567890))-1)</f>
        <v>Zr</v>
      </c>
      <c r="G6712" s="25">
        <f t="shared" si="208"/>
        <v>5</v>
      </c>
      <c r="H6712" s="25">
        <f>VLOOKUP(F6712,Table!$A$2:$C$121,2,0)</f>
        <v>4</v>
      </c>
      <c r="I6712" s="26">
        <f>VLOOKUP(F6712,Table!$A$2:$C$121,3,0)</f>
        <v>5</v>
      </c>
      <c r="J6712" s="17" t="s">
        <v>599</v>
      </c>
      <c r="K6712" s="25" t="str">
        <f>LEFT(J6712,MIN(FIND({0,1,2,3,4,5,6,7,8,9},ASC(J6712)&amp;1234567890))-1)</f>
        <v>Sn</v>
      </c>
      <c r="L6712" s="25">
        <f t="shared" si="209"/>
        <v>4</v>
      </c>
      <c r="M6712" s="25">
        <f>VLOOKUP(K6712,Table!$A$2:$C$121,2,0)</f>
        <v>14</v>
      </c>
      <c r="N6712" s="26">
        <f>VLOOKUP(K6712,Table!$A$2:$C$121,3,0)</f>
        <v>5</v>
      </c>
      <c r="O6712" s="13" t="str">
        <f>VLOOKUP(A6712,Table!$U$1:$V$230,2,0)</f>
        <v>Hexagonal</v>
      </c>
      <c r="P6712" s="1"/>
    </row>
    <row r="6713" spans="1:16">
      <c r="A6713" s="12">
        <v>193</v>
      </c>
      <c r="B6713" s="12">
        <v>653329</v>
      </c>
      <c r="C6713" s="12" t="s">
        <v>7271</v>
      </c>
      <c r="D6713" s="12" t="s">
        <v>7443</v>
      </c>
      <c r="E6713" s="17" t="s">
        <v>11449</v>
      </c>
      <c r="F6713" s="25" t="str">
        <f>LEFT(E6713,MIN(FIND({0,1,2,3,4,5,6,7,8,9},ASC(E6713)&amp;1234567890))-1)</f>
        <v>Tm</v>
      </c>
      <c r="G6713" s="25">
        <f t="shared" si="208"/>
        <v>5</v>
      </c>
      <c r="H6713" s="25">
        <f>VLOOKUP(F6713,Table!$A$2:$C$121,2,0)</f>
        <v>3</v>
      </c>
      <c r="I6713" s="26">
        <f>VLOOKUP(F6713,Table!$A$2:$C$121,3,0)</f>
        <v>6</v>
      </c>
      <c r="J6713" s="17" t="s">
        <v>420</v>
      </c>
      <c r="K6713" s="25" t="str">
        <f>LEFT(J6713,MIN(FIND({0,1,2,3,4,5,6,7,8,9},ASC(J6713)&amp;1234567890))-1)</f>
        <v>Tl</v>
      </c>
      <c r="L6713" s="25">
        <f t="shared" si="209"/>
        <v>3</v>
      </c>
      <c r="M6713" s="25">
        <f>VLOOKUP(K6713,Table!$A$2:$C$121,2,0)</f>
        <v>13</v>
      </c>
      <c r="N6713" s="26">
        <f>VLOOKUP(K6713,Table!$A$2:$C$121,3,0)</f>
        <v>6</v>
      </c>
      <c r="O6713" s="13" t="str">
        <f>VLOOKUP(A6713,Table!$U$1:$V$230,2,0)</f>
        <v>Hexagonal</v>
      </c>
      <c r="P6713" s="1"/>
    </row>
    <row r="6714" spans="1:16">
      <c r="A6714" s="12">
        <v>193</v>
      </c>
      <c r="B6714" s="12">
        <v>653334</v>
      </c>
      <c r="C6714" s="12" t="s">
        <v>7271</v>
      </c>
      <c r="D6714" s="12" t="s">
        <v>7444</v>
      </c>
      <c r="E6714" s="17" t="s">
        <v>11460</v>
      </c>
      <c r="F6714" s="25" t="str">
        <f>LEFT(E6714,MIN(FIND({0,1,2,3,4,5,6,7,8,9},ASC(E6714)&amp;1234567890))-1)</f>
        <v>Y</v>
      </c>
      <c r="G6714" s="25">
        <f t="shared" si="208"/>
        <v>5</v>
      </c>
      <c r="H6714" s="25">
        <f>VLOOKUP(F6714,Table!$A$2:$C$121,2,0)</f>
        <v>3</v>
      </c>
      <c r="I6714" s="26">
        <f>VLOOKUP(F6714,Table!$A$2:$C$121,3,0)</f>
        <v>5</v>
      </c>
      <c r="J6714" s="17" t="s">
        <v>420</v>
      </c>
      <c r="K6714" s="25" t="str">
        <f>LEFT(J6714,MIN(FIND({0,1,2,3,4,5,6,7,8,9},ASC(J6714)&amp;1234567890))-1)</f>
        <v>Tl</v>
      </c>
      <c r="L6714" s="25">
        <f t="shared" si="209"/>
        <v>3</v>
      </c>
      <c r="M6714" s="25">
        <f>VLOOKUP(K6714,Table!$A$2:$C$121,2,0)</f>
        <v>13</v>
      </c>
      <c r="N6714" s="26">
        <f>VLOOKUP(K6714,Table!$A$2:$C$121,3,0)</f>
        <v>6</v>
      </c>
      <c r="O6714" s="13" t="str">
        <f>VLOOKUP(A6714,Table!$U$1:$V$230,2,0)</f>
        <v>Hexagonal</v>
      </c>
      <c r="P6714" s="1"/>
    </row>
    <row r="6715" spans="1:16">
      <c r="A6715" s="12">
        <v>193</v>
      </c>
      <c r="B6715" s="12">
        <v>173030</v>
      </c>
      <c r="C6715" s="12" t="s">
        <v>7271</v>
      </c>
      <c r="D6715" s="12" t="s">
        <v>2787</v>
      </c>
      <c r="E6715" s="17" t="s">
        <v>11340</v>
      </c>
      <c r="F6715" s="25" t="str">
        <f>LEFT(E6715,MIN(FIND({0,1,2,3,4,5,6,7,8,9},ASC(E6715)&amp;1234567890))-1)</f>
        <v>Eu</v>
      </c>
      <c r="G6715" s="25">
        <f t="shared" si="208"/>
        <v>5</v>
      </c>
      <c r="H6715" s="25">
        <f>VLOOKUP(F6715,Table!$A$2:$C$121,2,0)</f>
        <v>3</v>
      </c>
      <c r="I6715" s="26">
        <f>VLOOKUP(F6715,Table!$A$2:$C$121,3,0)</f>
        <v>6</v>
      </c>
      <c r="J6715" s="17" t="s">
        <v>11357</v>
      </c>
      <c r="K6715" s="25" t="str">
        <f>LEFT(J6715,MIN(FIND({0,1,2,3,4,5,6,7,8,9},ASC(J6715)&amp;1234567890))-1)</f>
        <v>Sb</v>
      </c>
      <c r="L6715" s="25">
        <f t="shared" si="209"/>
        <v>3</v>
      </c>
      <c r="M6715" s="25">
        <f>VLOOKUP(K6715,Table!$A$2:$C$121,2,0)</f>
        <v>15</v>
      </c>
      <c r="N6715" s="26">
        <f>VLOOKUP(K6715,Table!$A$2:$C$121,3,0)</f>
        <v>5</v>
      </c>
      <c r="O6715" s="13" t="str">
        <f>VLOOKUP(A6715,Table!$U$1:$V$230,2,0)</f>
        <v>Hexagonal</v>
      </c>
      <c r="P6715" s="1"/>
    </row>
    <row r="6716" spans="1:16">
      <c r="A6716" s="12">
        <v>193</v>
      </c>
      <c r="B6716" s="12">
        <v>173031</v>
      </c>
      <c r="C6716" s="12" t="s">
        <v>7271</v>
      </c>
      <c r="D6716" s="12" t="s">
        <v>2709</v>
      </c>
      <c r="E6716" s="17" t="s">
        <v>11340</v>
      </c>
      <c r="F6716" s="25" t="str">
        <f>LEFT(E6716,MIN(FIND({0,1,2,3,4,5,6,7,8,9},ASC(E6716)&amp;1234567890))-1)</f>
        <v>Eu</v>
      </c>
      <c r="G6716" s="25">
        <f t="shared" si="208"/>
        <v>5</v>
      </c>
      <c r="H6716" s="25">
        <f>VLOOKUP(F6716,Table!$A$2:$C$121,2,0)</f>
        <v>3</v>
      </c>
      <c r="I6716" s="26">
        <f>VLOOKUP(F6716,Table!$A$2:$C$121,3,0)</f>
        <v>6</v>
      </c>
      <c r="J6716" s="17" t="s">
        <v>11840</v>
      </c>
      <c r="K6716" s="25" t="str">
        <f>LEFT(J6716,MIN(FIND({0,1,2,3,4,5,6,7,8,9},ASC(J6716)&amp;1234567890))-1)</f>
        <v>Bi</v>
      </c>
      <c r="L6716" s="25">
        <f t="shared" si="209"/>
        <v>3</v>
      </c>
      <c r="M6716" s="25">
        <f>VLOOKUP(K6716,Table!$A$2:$C$121,2,0)</f>
        <v>15</v>
      </c>
      <c r="N6716" s="26">
        <f>VLOOKUP(K6716,Table!$A$2:$C$121,3,0)</f>
        <v>6</v>
      </c>
      <c r="O6716" s="13" t="str">
        <f>VLOOKUP(A6716,Table!$U$1:$V$230,2,0)</f>
        <v>Hexagonal</v>
      </c>
      <c r="P6716" s="1"/>
    </row>
    <row r="6717" spans="1:16">
      <c r="A6717" s="12">
        <v>193</v>
      </c>
      <c r="B6717" s="12">
        <v>109145</v>
      </c>
      <c r="C6717" s="12" t="s">
        <v>7271</v>
      </c>
      <c r="D6717" s="12" t="s">
        <v>7445</v>
      </c>
      <c r="E6717" s="17" t="s">
        <v>335</v>
      </c>
      <c r="F6717" s="25" t="str">
        <f>LEFT(E6717,MIN(FIND({0,1,2,3,4,5,6,7,8,9},ASC(E6717)&amp;1234567890))-1)</f>
        <v>Nb</v>
      </c>
      <c r="G6717" s="25">
        <f t="shared" si="208"/>
        <v>1</v>
      </c>
      <c r="H6717" s="25">
        <f>VLOOKUP(F6717,Table!$A$2:$C$121,2,0)</f>
        <v>5</v>
      </c>
      <c r="I6717" s="26">
        <f>VLOOKUP(F6717,Table!$A$2:$C$121,3,0)</f>
        <v>5</v>
      </c>
      <c r="J6717" s="17" t="s">
        <v>11582</v>
      </c>
      <c r="K6717" s="25" t="str">
        <f>LEFT(J6717,MIN(FIND({0,1,2,3,4,5,6,7,8,9},ASC(J6717)&amp;1234567890))-1)</f>
        <v>I</v>
      </c>
      <c r="L6717" s="25">
        <f t="shared" si="209"/>
        <v>3</v>
      </c>
      <c r="M6717" s="25">
        <f>VLOOKUP(K6717,Table!$A$2:$C$121,2,0)</f>
        <v>17</v>
      </c>
      <c r="N6717" s="26">
        <f>VLOOKUP(K6717,Table!$A$2:$C$121,3,0)</f>
        <v>5</v>
      </c>
      <c r="O6717" s="13" t="str">
        <f>VLOOKUP(A6717,Table!$U$1:$V$230,2,0)</f>
        <v>Hexagonal</v>
      </c>
      <c r="P6717" s="1"/>
    </row>
    <row r="6718" spans="1:16">
      <c r="A6718" s="12">
        <v>193</v>
      </c>
      <c r="B6718" s="12">
        <v>54324</v>
      </c>
      <c r="C6718" s="12" t="s">
        <v>7271</v>
      </c>
      <c r="D6718" s="12" t="s">
        <v>7446</v>
      </c>
      <c r="E6718" s="17" t="s">
        <v>13367</v>
      </c>
      <c r="F6718" s="25" t="str">
        <f>LEFT(E6718,MIN(FIND({0,1,2,3,4,5,6,7,8,9},ASC(E6718)&amp;1234567890))-1)</f>
        <v>Pb</v>
      </c>
      <c r="G6718" s="25">
        <f t="shared" si="208"/>
        <v>3.86</v>
      </c>
      <c r="H6718" s="25">
        <f>VLOOKUP(F6718,Table!$A$2:$C$121,2,0)</f>
        <v>14</v>
      </c>
      <c r="I6718" s="26">
        <f>VLOOKUP(F6718,Table!$A$2:$C$121,3,0)</f>
        <v>6</v>
      </c>
      <c r="J6718" s="17" t="s">
        <v>13368</v>
      </c>
      <c r="K6718" s="25" t="str">
        <f>LEFT(J6718,MIN(FIND({0,1,2,3,4,5,6,7,8,9},ASC(J6718)&amp;1234567890))-1)</f>
        <v>Zr</v>
      </c>
      <c r="L6718" s="25">
        <f t="shared" si="209"/>
        <v>4.9800000000000004</v>
      </c>
      <c r="M6718" s="25">
        <f>VLOOKUP(K6718,Table!$A$2:$C$121,2,0)</f>
        <v>4</v>
      </c>
      <c r="N6718" s="26">
        <f>VLOOKUP(K6718,Table!$A$2:$C$121,3,0)</f>
        <v>5</v>
      </c>
      <c r="O6718" s="13" t="str">
        <f>VLOOKUP(A6718,Table!$U$1:$V$230,2,0)</f>
        <v>Hexagonal</v>
      </c>
      <c r="P6718" s="1"/>
    </row>
    <row r="6719" spans="1:16">
      <c r="A6719" s="12">
        <v>193</v>
      </c>
      <c r="B6719" s="12">
        <v>54359</v>
      </c>
      <c r="C6719" s="12" t="s">
        <v>7271</v>
      </c>
      <c r="D6719" s="12" t="s">
        <v>7447</v>
      </c>
      <c r="E6719" s="17" t="s">
        <v>13369</v>
      </c>
      <c r="F6719" s="25" t="str">
        <f>LEFT(E6719,MIN(FIND({0,1,2,3,4,5,6,7,8,9},ASC(E6719)&amp;1234567890))-1)</f>
        <v>Sn</v>
      </c>
      <c r="G6719" s="25">
        <f t="shared" si="208"/>
        <v>3.18</v>
      </c>
      <c r="H6719" s="25">
        <f>VLOOKUP(F6719,Table!$A$2:$C$121,2,0)</f>
        <v>14</v>
      </c>
      <c r="I6719" s="26">
        <f>VLOOKUP(F6719,Table!$A$2:$C$121,3,0)</f>
        <v>5</v>
      </c>
      <c r="J6719" s="17" t="s">
        <v>11553</v>
      </c>
      <c r="K6719" s="25" t="str">
        <f>LEFT(J6719,MIN(FIND({0,1,2,3,4,5,6,7,8,9},ASC(J6719)&amp;1234567890))-1)</f>
        <v>Zr</v>
      </c>
      <c r="L6719" s="25">
        <f t="shared" si="209"/>
        <v>5</v>
      </c>
      <c r="M6719" s="25">
        <f>VLOOKUP(K6719,Table!$A$2:$C$121,2,0)</f>
        <v>4</v>
      </c>
      <c r="N6719" s="26">
        <f>VLOOKUP(K6719,Table!$A$2:$C$121,3,0)</f>
        <v>5</v>
      </c>
      <c r="O6719" s="13" t="str">
        <f>VLOOKUP(A6719,Table!$U$1:$V$230,2,0)</f>
        <v>Hexagonal</v>
      </c>
      <c r="P6719" s="1"/>
    </row>
    <row r="6720" spans="1:16">
      <c r="A6720" s="12">
        <v>193</v>
      </c>
      <c r="B6720" s="12">
        <v>153609</v>
      </c>
      <c r="C6720" s="12" t="s">
        <v>7271</v>
      </c>
      <c r="D6720" s="12" t="s">
        <v>7448</v>
      </c>
      <c r="E6720" s="17" t="s">
        <v>11553</v>
      </c>
      <c r="F6720" s="25" t="str">
        <f>LEFT(E6720,MIN(FIND({0,1,2,3,4,5,6,7,8,9},ASC(E6720)&amp;1234567890))-1)</f>
        <v>Zr</v>
      </c>
      <c r="G6720" s="25">
        <f t="shared" si="208"/>
        <v>5</v>
      </c>
      <c r="H6720" s="25">
        <f>VLOOKUP(F6720,Table!$A$2:$C$121,2,0)</f>
        <v>4</v>
      </c>
      <c r="I6720" s="26">
        <f>VLOOKUP(F6720,Table!$A$2:$C$121,3,0)</f>
        <v>5</v>
      </c>
      <c r="J6720" s="17" t="s">
        <v>11448</v>
      </c>
      <c r="K6720" s="25" t="str">
        <f>LEFT(J6720,MIN(FIND({0,1,2,3,4,5,6,7,8,9},ASC(J6720)&amp;1234567890))-1)</f>
        <v>Sb</v>
      </c>
      <c r="L6720" s="25">
        <f t="shared" si="209"/>
        <v>4</v>
      </c>
      <c r="M6720" s="25">
        <f>VLOOKUP(K6720,Table!$A$2:$C$121,2,0)</f>
        <v>15</v>
      </c>
      <c r="N6720" s="26">
        <f>VLOOKUP(K6720,Table!$A$2:$C$121,3,0)</f>
        <v>5</v>
      </c>
      <c r="O6720" s="13" t="str">
        <f>VLOOKUP(A6720,Table!$U$1:$V$230,2,0)</f>
        <v>Hexagonal</v>
      </c>
      <c r="P6720" s="1"/>
    </row>
    <row r="6721" spans="1:16">
      <c r="A6721" s="12">
        <v>193</v>
      </c>
      <c r="B6721" s="12">
        <v>156884</v>
      </c>
      <c r="C6721" s="12" t="s">
        <v>7271</v>
      </c>
      <c r="D6721" s="12" t="s">
        <v>2504</v>
      </c>
      <c r="E6721" s="17" t="s">
        <v>11543</v>
      </c>
      <c r="F6721" s="25" t="str">
        <f>LEFT(E6721,MIN(FIND({0,1,2,3,4,5,6,7,8,9},ASC(E6721)&amp;1234567890))-1)</f>
        <v>Er</v>
      </c>
      <c r="G6721" s="25">
        <f t="shared" si="208"/>
        <v>5</v>
      </c>
      <c r="H6721" s="25">
        <f>VLOOKUP(F6721,Table!$A$2:$C$121,2,0)</f>
        <v>3</v>
      </c>
      <c r="I6721" s="26">
        <f>VLOOKUP(F6721,Table!$A$2:$C$121,3,0)</f>
        <v>6</v>
      </c>
      <c r="J6721" s="17" t="s">
        <v>11357</v>
      </c>
      <c r="K6721" s="25" t="str">
        <f>LEFT(J6721,MIN(FIND({0,1,2,3,4,5,6,7,8,9},ASC(J6721)&amp;1234567890))-1)</f>
        <v>Sb</v>
      </c>
      <c r="L6721" s="25">
        <f t="shared" si="209"/>
        <v>3</v>
      </c>
      <c r="M6721" s="25">
        <f>VLOOKUP(K6721,Table!$A$2:$C$121,2,0)</f>
        <v>15</v>
      </c>
      <c r="N6721" s="26">
        <f>VLOOKUP(K6721,Table!$A$2:$C$121,3,0)</f>
        <v>5</v>
      </c>
      <c r="O6721" s="13" t="str">
        <f>VLOOKUP(A6721,Table!$U$1:$V$230,2,0)</f>
        <v>Hexagonal</v>
      </c>
      <c r="P6721" s="1"/>
    </row>
    <row r="6722" spans="1:16">
      <c r="A6722" s="12">
        <v>193</v>
      </c>
      <c r="B6722" s="12">
        <v>166568</v>
      </c>
      <c r="C6722" s="12" t="s">
        <v>7271</v>
      </c>
      <c r="D6722" s="12" t="s">
        <v>7449</v>
      </c>
      <c r="E6722" s="17" t="s">
        <v>11941</v>
      </c>
      <c r="F6722" s="25" t="str">
        <f>LEFT(E6722,MIN(FIND({0,1,2,3,4,5,6,7,8,9},ASC(E6722)&amp;1234567890))-1)</f>
        <v>Nb</v>
      </c>
      <c r="G6722" s="25">
        <f t="shared" ref="G6722:G6785" si="210">IF(SUBSTITUTE(E6722,F6722,"")="",1,SUBSTITUTE(E6722,F6722,""))*1</f>
        <v>5</v>
      </c>
      <c r="H6722" s="25">
        <f>VLOOKUP(F6722,Table!$A$2:$C$121,2,0)</f>
        <v>5</v>
      </c>
      <c r="I6722" s="26">
        <f>VLOOKUP(F6722,Table!$A$2:$C$121,3,0)</f>
        <v>5</v>
      </c>
      <c r="J6722" s="17" t="s">
        <v>13370</v>
      </c>
      <c r="K6722" s="25" t="str">
        <f>LEFT(J6722,MIN(FIND({0,1,2,3,4,5,6,7,8,9},ASC(J6722)&amp;1234567890))-1)</f>
        <v>Ge</v>
      </c>
      <c r="L6722" s="25">
        <f t="shared" ref="L6722:L6785" si="211">IF(SUBSTITUTE(J6722,K6722,"")="",1,SUBSTITUTE(J6722,K6722,""))*1</f>
        <v>3.5</v>
      </c>
      <c r="M6722" s="25">
        <f>VLOOKUP(K6722,Table!$A$2:$C$121,2,0)</f>
        <v>14</v>
      </c>
      <c r="N6722" s="26">
        <f>VLOOKUP(K6722,Table!$A$2:$C$121,3,0)</f>
        <v>4</v>
      </c>
      <c r="O6722" s="13" t="str">
        <f>VLOOKUP(A6722,Table!$U$1:$V$230,2,0)</f>
        <v>Hexagonal</v>
      </c>
      <c r="P6722" s="1"/>
    </row>
    <row r="6723" spans="1:16">
      <c r="A6723" s="12">
        <v>193</v>
      </c>
      <c r="B6723" s="12">
        <v>167476</v>
      </c>
      <c r="C6723" s="12" t="s">
        <v>7271</v>
      </c>
      <c r="D6723" s="12" t="s">
        <v>7450</v>
      </c>
      <c r="E6723" s="17" t="s">
        <v>11553</v>
      </c>
      <c r="F6723" s="25" t="str">
        <f>LEFT(E6723,MIN(FIND({0,1,2,3,4,5,6,7,8,9},ASC(E6723)&amp;1234567890))-1)</f>
        <v>Zr</v>
      </c>
      <c r="G6723" s="25">
        <f t="shared" si="210"/>
        <v>5</v>
      </c>
      <c r="H6723" s="25">
        <f>VLOOKUP(F6723,Table!$A$2:$C$121,2,0)</f>
        <v>4</v>
      </c>
      <c r="I6723" s="26">
        <f>VLOOKUP(F6723,Table!$A$2:$C$121,3,0)</f>
        <v>5</v>
      </c>
      <c r="J6723" s="17" t="s">
        <v>11480</v>
      </c>
      <c r="K6723" s="25" t="str">
        <f>LEFT(J6723,MIN(FIND({0,1,2,3,4,5,6,7,8,9},ASC(J6723)&amp;1234567890))-1)</f>
        <v>Al</v>
      </c>
      <c r="L6723" s="25">
        <f t="shared" si="211"/>
        <v>4</v>
      </c>
      <c r="M6723" s="25">
        <f>VLOOKUP(K6723,Table!$A$2:$C$121,2,0)</f>
        <v>13</v>
      </c>
      <c r="N6723" s="26">
        <f>VLOOKUP(K6723,Table!$A$2:$C$121,3,0)</f>
        <v>3</v>
      </c>
      <c r="O6723" s="13" t="str">
        <f>VLOOKUP(A6723,Table!$U$1:$V$230,2,0)</f>
        <v>Hexagonal</v>
      </c>
      <c r="P6723" s="1"/>
    </row>
    <row r="6724" spans="1:16">
      <c r="A6724" s="12">
        <v>193</v>
      </c>
      <c r="B6724" s="12">
        <v>189948</v>
      </c>
      <c r="C6724" s="12" t="s">
        <v>7271</v>
      </c>
      <c r="D6724" s="12" t="s">
        <v>7451</v>
      </c>
      <c r="E6724" s="17" t="s">
        <v>11553</v>
      </c>
      <c r="F6724" s="25" t="str">
        <f>LEFT(E6724,MIN(FIND({0,1,2,3,4,5,6,7,8,9},ASC(E6724)&amp;1234567890))-1)</f>
        <v>Zr</v>
      </c>
      <c r="G6724" s="25">
        <f t="shared" si="210"/>
        <v>5</v>
      </c>
      <c r="H6724" s="25">
        <f>VLOOKUP(F6724,Table!$A$2:$C$121,2,0)</f>
        <v>4</v>
      </c>
      <c r="I6724" s="26">
        <f>VLOOKUP(F6724,Table!$A$2:$C$121,3,0)</f>
        <v>5</v>
      </c>
      <c r="J6724" s="17" t="s">
        <v>13371</v>
      </c>
      <c r="K6724" s="25" t="str">
        <f>LEFT(J6724,MIN(FIND({0,1,2,3,4,5,6,7,8,9},ASC(J6724)&amp;1234567890))-1)</f>
        <v>Sb</v>
      </c>
      <c r="L6724" s="25">
        <f t="shared" si="211"/>
        <v>3.47</v>
      </c>
      <c r="M6724" s="25">
        <f>VLOOKUP(K6724,Table!$A$2:$C$121,2,0)</f>
        <v>15</v>
      </c>
      <c r="N6724" s="26">
        <f>VLOOKUP(K6724,Table!$A$2:$C$121,3,0)</f>
        <v>5</v>
      </c>
      <c r="O6724" s="13" t="str">
        <f>VLOOKUP(A6724,Table!$U$1:$V$230,2,0)</f>
        <v>Hexagonal</v>
      </c>
      <c r="P6724" s="1"/>
    </row>
    <row r="6725" spans="1:16">
      <c r="A6725" s="12">
        <v>193</v>
      </c>
      <c r="B6725" s="12">
        <v>107261</v>
      </c>
      <c r="C6725" s="12" t="s">
        <v>7271</v>
      </c>
      <c r="D6725" s="12" t="s">
        <v>7452</v>
      </c>
      <c r="E6725" s="17" t="s">
        <v>12060</v>
      </c>
      <c r="F6725" s="25" t="str">
        <f>LEFT(E6725,MIN(FIND({0,1,2,3,4,5,6,7,8,9},ASC(E6725)&amp;1234567890))-1)</f>
        <v>Ge</v>
      </c>
      <c r="G6725" s="25">
        <f t="shared" si="210"/>
        <v>7</v>
      </c>
      <c r="H6725" s="25">
        <f>VLOOKUP(F6725,Table!$A$2:$C$121,2,0)</f>
        <v>14</v>
      </c>
      <c r="I6725" s="26">
        <f>VLOOKUP(F6725,Table!$A$2:$C$121,3,0)</f>
        <v>4</v>
      </c>
      <c r="J6725" s="17" t="s">
        <v>12850</v>
      </c>
      <c r="K6725" s="25" t="str">
        <f>LEFT(J6725,MIN(FIND({0,1,2,3,4,5,6,7,8,9},ASC(J6725)&amp;1234567890))-1)</f>
        <v>Nb</v>
      </c>
      <c r="L6725" s="25">
        <f t="shared" si="211"/>
        <v>10</v>
      </c>
      <c r="M6725" s="25">
        <f>VLOOKUP(K6725,Table!$A$2:$C$121,2,0)</f>
        <v>5</v>
      </c>
      <c r="N6725" s="26">
        <f>VLOOKUP(K6725,Table!$A$2:$C$121,3,0)</f>
        <v>5</v>
      </c>
      <c r="O6725" s="13" t="str">
        <f>VLOOKUP(A6725,Table!$U$1:$V$230,2,0)</f>
        <v>Hexagonal</v>
      </c>
      <c r="P6725" s="1"/>
    </row>
    <row r="6726" spans="1:16">
      <c r="A6726" s="12">
        <v>193</v>
      </c>
      <c r="B6726" s="12">
        <v>191912</v>
      </c>
      <c r="C6726" s="12" t="s">
        <v>7271</v>
      </c>
      <c r="D6726" s="12" t="s">
        <v>7453</v>
      </c>
      <c r="E6726" s="17" t="s">
        <v>11520</v>
      </c>
      <c r="F6726" s="25" t="str">
        <f>LEFT(E6726,MIN(FIND({0,1,2,3,4,5,6,7,8,9},ASC(E6726)&amp;1234567890))-1)</f>
        <v>W</v>
      </c>
      <c r="G6726" s="25">
        <f t="shared" si="210"/>
        <v>2</v>
      </c>
      <c r="H6726" s="25">
        <f>VLOOKUP(F6726,Table!$A$2:$C$121,2,0)</f>
        <v>6</v>
      </c>
      <c r="I6726" s="26">
        <f>VLOOKUP(F6726,Table!$A$2:$C$121,3,0)</f>
        <v>6</v>
      </c>
      <c r="J6726" s="17" t="s">
        <v>13372</v>
      </c>
      <c r="K6726" s="25" t="str">
        <f>LEFT(J6726,MIN(FIND({0,1,2,3,4,5,6,7,8,9},ASC(J6726)&amp;1234567890))-1)</f>
        <v>B</v>
      </c>
      <c r="L6726" s="25">
        <f t="shared" si="211"/>
        <v>3.72</v>
      </c>
      <c r="M6726" s="25">
        <f>VLOOKUP(K6726,Table!$A$2:$C$121,2,0)</f>
        <v>13</v>
      </c>
      <c r="N6726" s="26">
        <f>VLOOKUP(K6726,Table!$A$2:$C$121,3,0)</f>
        <v>2</v>
      </c>
      <c r="O6726" s="13" t="str">
        <f>VLOOKUP(A6726,Table!$U$1:$V$230,2,0)</f>
        <v>Hexagonal</v>
      </c>
      <c r="P6726" s="1"/>
    </row>
    <row r="6727" spans="1:16">
      <c r="A6727" s="12">
        <v>193</v>
      </c>
      <c r="B6727" s="12">
        <v>429048</v>
      </c>
      <c r="C6727" s="12" t="s">
        <v>7271</v>
      </c>
      <c r="D6727" s="12" t="s">
        <v>7454</v>
      </c>
      <c r="E6727" s="17" t="s">
        <v>11566</v>
      </c>
      <c r="F6727" s="25" t="str">
        <f>LEFT(E6727,MIN(FIND({0,1,2,3,4,5,6,7,8,9},ASC(E6727)&amp;1234567890))-1)</f>
        <v>Ca</v>
      </c>
      <c r="G6727" s="25">
        <f t="shared" si="210"/>
        <v>3</v>
      </c>
      <c r="H6727" s="25">
        <f>VLOOKUP(F6727,Table!$A$2:$C$121,2,0)</f>
        <v>2</v>
      </c>
      <c r="I6727" s="26">
        <f>VLOOKUP(F6727,Table!$A$2:$C$121,3,0)</f>
        <v>4</v>
      </c>
      <c r="J6727" s="17" t="s">
        <v>30</v>
      </c>
      <c r="K6727" s="25" t="str">
        <f>LEFT(J6727,MIN(FIND({0,1,2,3,4,5,6,7,8,9},ASC(J6727)&amp;1234567890))-1)</f>
        <v>P</v>
      </c>
      <c r="L6727" s="25">
        <f t="shared" si="211"/>
        <v>2</v>
      </c>
      <c r="M6727" s="25">
        <f>VLOOKUP(K6727,Table!$A$2:$C$121,2,0)</f>
        <v>15</v>
      </c>
      <c r="N6727" s="26">
        <f>VLOOKUP(K6727,Table!$A$2:$C$121,3,0)</f>
        <v>3</v>
      </c>
      <c r="O6727" s="13" t="str">
        <f>VLOOKUP(A6727,Table!$U$1:$V$230,2,0)</f>
        <v>Hexagonal</v>
      </c>
      <c r="P6727" s="1"/>
    </row>
    <row r="6728" spans="1:16">
      <c r="A6728" s="12">
        <v>194</v>
      </c>
      <c r="B6728" s="12">
        <v>362</v>
      </c>
      <c r="C6728" s="12" t="s">
        <v>7455</v>
      </c>
      <c r="D6728" s="12" t="s">
        <v>7456</v>
      </c>
      <c r="E6728" s="17" t="s">
        <v>13373</v>
      </c>
      <c r="F6728" s="25" t="str">
        <f>LEFT(E6728,MIN(FIND({0,1,2,3,4,5,6,7,8,9},ASC(E6728)&amp;1234567890))-1)</f>
        <v>Cs</v>
      </c>
      <c r="G6728" s="25">
        <f t="shared" si="210"/>
        <v>6</v>
      </c>
      <c r="H6728" s="25">
        <f>VLOOKUP(F6728,Table!$A$2:$C$121,2,0)</f>
        <v>1</v>
      </c>
      <c r="I6728" s="26">
        <f>VLOOKUP(F6728,Table!$A$2:$C$121,3,0)</f>
        <v>6</v>
      </c>
      <c r="J6728" s="17" t="s">
        <v>13228</v>
      </c>
      <c r="K6728" s="25" t="str">
        <f>LEFT(J6728,MIN(FIND({0,1,2,3,4,5,6,7,8,9},ASC(J6728)&amp;1234567890))-1)</f>
        <v>K</v>
      </c>
      <c r="L6728" s="25">
        <f t="shared" si="211"/>
        <v>7</v>
      </c>
      <c r="M6728" s="25">
        <f>VLOOKUP(K6728,Table!$A$2:$C$121,2,0)</f>
        <v>1</v>
      </c>
      <c r="N6728" s="26">
        <f>VLOOKUP(K6728,Table!$A$2:$C$121,3,0)</f>
        <v>4</v>
      </c>
      <c r="O6728" s="13" t="str">
        <f>VLOOKUP(A6728,Table!$U$1:$V$230,2,0)</f>
        <v>Hexagonal</v>
      </c>
      <c r="P6728" s="1"/>
    </row>
    <row r="6729" spans="1:16">
      <c r="A6729" s="12">
        <v>194</v>
      </c>
      <c r="B6729" s="12">
        <v>1985</v>
      </c>
      <c r="C6729" s="12" t="s">
        <v>7455</v>
      </c>
      <c r="D6729" s="12" t="s">
        <v>7457</v>
      </c>
      <c r="E6729" s="17" t="s">
        <v>12302</v>
      </c>
      <c r="F6729" s="25" t="str">
        <f>LEFT(E6729,MIN(FIND({0,1,2,3,4,5,6,7,8,9},ASC(E6729)&amp;1234567890))-1)</f>
        <v>Al</v>
      </c>
      <c r="G6729" s="25">
        <f t="shared" si="210"/>
        <v>5</v>
      </c>
      <c r="H6729" s="25">
        <f>VLOOKUP(F6729,Table!$A$2:$C$121,2,0)</f>
        <v>13</v>
      </c>
      <c r="I6729" s="26">
        <f>VLOOKUP(F6729,Table!$A$2:$C$121,3,0)</f>
        <v>3</v>
      </c>
      <c r="J6729" s="17" t="s">
        <v>11858</v>
      </c>
      <c r="K6729" s="25" t="str">
        <f>LEFT(J6729,MIN(FIND({0,1,2,3,4,5,6,7,8,9},ASC(J6729)&amp;1234567890))-1)</f>
        <v>Ba</v>
      </c>
      <c r="L6729" s="25">
        <f t="shared" si="211"/>
        <v>4</v>
      </c>
      <c r="M6729" s="25">
        <f>VLOOKUP(K6729,Table!$A$2:$C$121,2,0)</f>
        <v>2</v>
      </c>
      <c r="N6729" s="26">
        <f>VLOOKUP(K6729,Table!$A$2:$C$121,3,0)</f>
        <v>6</v>
      </c>
      <c r="O6729" s="13" t="str">
        <f>VLOOKUP(A6729,Table!$U$1:$V$230,2,0)</f>
        <v>Hexagonal</v>
      </c>
      <c r="P6729" s="1"/>
    </row>
    <row r="6730" spans="1:16">
      <c r="A6730" s="12">
        <v>194</v>
      </c>
      <c r="B6730" s="12">
        <v>2054</v>
      </c>
      <c r="C6730" s="12" t="s">
        <v>7455</v>
      </c>
      <c r="D6730" s="12" t="s">
        <v>7458</v>
      </c>
      <c r="E6730" s="17" t="s">
        <v>11538</v>
      </c>
      <c r="F6730" s="25" t="str">
        <f>LEFT(E6730,MIN(FIND({0,1,2,3,4,5,6,7,8,9},ASC(E6730)&amp;1234567890))-1)</f>
        <v>Co</v>
      </c>
      <c r="G6730" s="25">
        <f t="shared" si="210"/>
        <v>7</v>
      </c>
      <c r="H6730" s="25">
        <f>VLOOKUP(F6730,Table!$A$2:$C$121,2,0)</f>
        <v>9</v>
      </c>
      <c r="I6730" s="26">
        <f>VLOOKUP(F6730,Table!$A$2:$C$121,3,0)</f>
        <v>4</v>
      </c>
      <c r="J6730" s="17" t="s">
        <v>60</v>
      </c>
      <c r="K6730" s="25" t="str">
        <f>LEFT(J6730,MIN(FIND({0,1,2,3,4,5,6,7,8,9},ASC(J6730)&amp;1234567890))-1)</f>
        <v>Sm</v>
      </c>
      <c r="L6730" s="25">
        <f t="shared" si="211"/>
        <v>2</v>
      </c>
      <c r="M6730" s="25">
        <f>VLOOKUP(K6730,Table!$A$2:$C$121,2,0)</f>
        <v>3</v>
      </c>
      <c r="N6730" s="26">
        <f>VLOOKUP(K6730,Table!$A$2:$C$121,3,0)</f>
        <v>6</v>
      </c>
      <c r="O6730" s="13" t="str">
        <f>VLOOKUP(A6730,Table!$U$1:$V$230,2,0)</f>
        <v>Hexagonal</v>
      </c>
      <c r="P6730" s="1"/>
    </row>
    <row r="6731" spans="1:16">
      <c r="A6731" s="12">
        <v>194</v>
      </c>
      <c r="B6731" s="12">
        <v>2415</v>
      </c>
      <c r="C6731" s="12" t="s">
        <v>7455</v>
      </c>
      <c r="D6731" s="12" t="s">
        <v>6059</v>
      </c>
      <c r="E6731" s="17" t="s">
        <v>426</v>
      </c>
      <c r="F6731" s="25" t="str">
        <f>LEFT(E6731,MIN(FIND({0,1,2,3,4,5,6,7,8,9},ASC(E6731)&amp;1234567890))-1)</f>
        <v>Hf</v>
      </c>
      <c r="G6731" s="25">
        <f t="shared" si="210"/>
        <v>1</v>
      </c>
      <c r="H6731" s="25">
        <f>VLOOKUP(F6731,Table!$A$2:$C$121,2,0)</f>
        <v>4</v>
      </c>
      <c r="I6731" s="26">
        <f>VLOOKUP(F6731,Table!$A$2:$C$121,3,0)</f>
        <v>6</v>
      </c>
      <c r="J6731" s="17" t="s">
        <v>11359</v>
      </c>
      <c r="K6731" s="25" t="str">
        <f>LEFT(J6731,MIN(FIND({0,1,2,3,4,5,6,7,8,9},ASC(J6731)&amp;1234567890))-1)</f>
        <v>Ni</v>
      </c>
      <c r="L6731" s="25">
        <f t="shared" si="211"/>
        <v>3</v>
      </c>
      <c r="M6731" s="25">
        <f>VLOOKUP(K6731,Table!$A$2:$C$121,2,0)</f>
        <v>10</v>
      </c>
      <c r="N6731" s="26">
        <f>VLOOKUP(K6731,Table!$A$2:$C$121,3,0)</f>
        <v>4</v>
      </c>
      <c r="O6731" s="13" t="str">
        <f>VLOOKUP(A6731,Table!$U$1:$V$230,2,0)</f>
        <v>Hexagonal</v>
      </c>
      <c r="P6731" s="1"/>
    </row>
    <row r="6732" spans="1:16">
      <c r="A6732" s="12">
        <v>194</v>
      </c>
      <c r="B6732" s="12">
        <v>2755</v>
      </c>
      <c r="C6732" s="12" t="s">
        <v>7455</v>
      </c>
      <c r="D6732" s="12" t="s">
        <v>7459</v>
      </c>
      <c r="E6732" s="17" t="s">
        <v>13374</v>
      </c>
      <c r="F6732" s="25" t="str">
        <f>LEFT(E6732,MIN(FIND({0,1,2,3,4,5,6,7,8,9},ASC(E6732)&amp;1234567890))-1)</f>
        <v>Gd</v>
      </c>
      <c r="G6732" s="25">
        <f t="shared" si="210"/>
        <v>2.17</v>
      </c>
      <c r="H6732" s="25">
        <f>VLOOKUP(F6732,Table!$A$2:$C$121,2,0)</f>
        <v>3</v>
      </c>
      <c r="I6732" s="26">
        <f>VLOOKUP(F6732,Table!$A$2:$C$121,3,0)</f>
        <v>6</v>
      </c>
      <c r="J6732" s="17" t="s">
        <v>13375</v>
      </c>
      <c r="K6732" s="25" t="str">
        <f>LEFT(J6732,MIN(FIND({0,1,2,3,4,5,6,7,8,9},ASC(J6732)&amp;1234567890))-1)</f>
        <v>Zn</v>
      </c>
      <c r="L6732" s="25">
        <f t="shared" si="211"/>
        <v>9.67</v>
      </c>
      <c r="M6732" s="25">
        <f>VLOOKUP(K6732,Table!$A$2:$C$121,2,0)</f>
        <v>12</v>
      </c>
      <c r="N6732" s="26">
        <f>VLOOKUP(K6732,Table!$A$2:$C$121,3,0)</f>
        <v>4</v>
      </c>
      <c r="O6732" s="13" t="str">
        <f>VLOOKUP(A6732,Table!$U$1:$V$230,2,0)</f>
        <v>Hexagonal</v>
      </c>
      <c r="P6732" s="1"/>
    </row>
    <row r="6733" spans="1:16">
      <c r="A6733" s="12">
        <v>194</v>
      </c>
      <c r="B6733" s="12">
        <v>15089</v>
      </c>
      <c r="C6733" s="12" t="s">
        <v>7455</v>
      </c>
      <c r="D6733" s="12" t="s">
        <v>7460</v>
      </c>
      <c r="E6733" s="17" t="s">
        <v>12756</v>
      </c>
      <c r="F6733" s="25" t="str">
        <f>LEFT(E6733,MIN(FIND({0,1,2,3,4,5,6,7,8,9},ASC(E6733)&amp;1234567890))-1)</f>
        <v>Be</v>
      </c>
      <c r="G6733" s="25">
        <f t="shared" si="210"/>
        <v>3</v>
      </c>
      <c r="H6733" s="25">
        <f>VLOOKUP(F6733,Table!$A$2:$C$121,2,0)</f>
        <v>2</v>
      </c>
      <c r="I6733" s="26">
        <f>VLOOKUP(F6733,Table!$A$2:$C$121,3,0)</f>
        <v>2</v>
      </c>
      <c r="J6733" s="17" t="s">
        <v>11358</v>
      </c>
      <c r="K6733" s="25" t="str">
        <f>LEFT(J6733,MIN(FIND({0,1,2,3,4,5,6,7,8,9},ASC(J6733)&amp;1234567890))-1)</f>
        <v>N</v>
      </c>
      <c r="L6733" s="25">
        <f t="shared" si="211"/>
        <v>2</v>
      </c>
      <c r="M6733" s="25">
        <f>VLOOKUP(K6733,Table!$A$2:$C$121,2,0)</f>
        <v>15</v>
      </c>
      <c r="N6733" s="26">
        <f>VLOOKUP(K6733,Table!$A$2:$C$121,3,0)</f>
        <v>2</v>
      </c>
      <c r="O6733" s="13" t="str">
        <f>VLOOKUP(A6733,Table!$U$1:$V$230,2,0)</f>
        <v>Hexagonal</v>
      </c>
      <c r="P6733" s="1"/>
    </row>
    <row r="6734" spans="1:16">
      <c r="A6734" s="12">
        <v>194</v>
      </c>
      <c r="B6734" s="12">
        <v>15431</v>
      </c>
      <c r="C6734" s="12" t="s">
        <v>7455</v>
      </c>
      <c r="D6734" s="12" t="s">
        <v>708</v>
      </c>
      <c r="E6734" s="17" t="s">
        <v>393</v>
      </c>
      <c r="F6734" s="25" t="str">
        <f>LEFT(E6734,MIN(FIND({0,1,2,3,4,5,6,7,8,9},ASC(E6734)&amp;1234567890))-1)</f>
        <v>Mo</v>
      </c>
      <c r="G6734" s="25">
        <f t="shared" si="210"/>
        <v>1</v>
      </c>
      <c r="H6734" s="25">
        <f>VLOOKUP(F6734,Table!$A$2:$C$121,2,0)</f>
        <v>6</v>
      </c>
      <c r="I6734" s="26">
        <f>VLOOKUP(F6734,Table!$A$2:$C$121,3,0)</f>
        <v>5</v>
      </c>
      <c r="J6734" s="17" t="s">
        <v>73</v>
      </c>
      <c r="K6734" s="25" t="str">
        <f>LEFT(J6734,MIN(FIND({0,1,2,3,4,5,6,7,8,9},ASC(J6734)&amp;1234567890))-1)</f>
        <v>Te</v>
      </c>
      <c r="L6734" s="25">
        <f t="shared" si="211"/>
        <v>2</v>
      </c>
      <c r="M6734" s="25">
        <f>VLOOKUP(K6734,Table!$A$2:$C$121,2,0)</f>
        <v>16</v>
      </c>
      <c r="N6734" s="26">
        <f>VLOOKUP(K6734,Table!$A$2:$C$121,3,0)</f>
        <v>5</v>
      </c>
      <c r="O6734" s="13" t="str">
        <f>VLOOKUP(A6734,Table!$U$1:$V$230,2,0)</f>
        <v>Hexagonal</v>
      </c>
      <c r="P6734" s="1"/>
    </row>
    <row r="6735" spans="1:16">
      <c r="A6735" s="12">
        <v>194</v>
      </c>
      <c r="B6735" s="12">
        <v>15908</v>
      </c>
      <c r="C6735" s="12" t="s">
        <v>7455</v>
      </c>
      <c r="D6735" s="12" t="s">
        <v>7461</v>
      </c>
      <c r="E6735" s="17" t="s">
        <v>11938</v>
      </c>
      <c r="F6735" s="25" t="str">
        <f>LEFT(E6735,MIN(FIND({0,1,2,3,4,5,6,7,8,9},ASC(E6735)&amp;1234567890))-1)</f>
        <v>Sc</v>
      </c>
      <c r="G6735" s="25">
        <f t="shared" si="210"/>
        <v>3</v>
      </c>
      <c r="H6735" s="25">
        <f>VLOOKUP(F6735,Table!$A$2:$C$121,2,0)</f>
        <v>3</v>
      </c>
      <c r="I6735" s="26">
        <f>VLOOKUP(F6735,Table!$A$2:$C$121,3,0)</f>
        <v>4</v>
      </c>
      <c r="J6735" s="17" t="s">
        <v>11286</v>
      </c>
      <c r="K6735" s="25" t="str">
        <f>LEFT(J6735,MIN(FIND({0,1,2,3,4,5,6,7,8,9},ASC(J6735)&amp;1234567890))-1)</f>
        <v>In</v>
      </c>
      <c r="L6735" s="25">
        <f t="shared" si="211"/>
        <v>1</v>
      </c>
      <c r="M6735" s="25">
        <f>VLOOKUP(K6735,Table!$A$2:$C$121,2,0)</f>
        <v>13</v>
      </c>
      <c r="N6735" s="26">
        <f>VLOOKUP(K6735,Table!$A$2:$C$121,3,0)</f>
        <v>5</v>
      </c>
      <c r="O6735" s="13" t="str">
        <f>VLOOKUP(A6735,Table!$U$1:$V$230,2,0)</f>
        <v>Hexagonal</v>
      </c>
      <c r="P6735" s="1"/>
    </row>
    <row r="6736" spans="1:16">
      <c r="A6736" s="12">
        <v>194</v>
      </c>
      <c r="B6736" s="12">
        <v>16304</v>
      </c>
      <c r="C6736" s="12" t="s">
        <v>7455</v>
      </c>
      <c r="D6736" s="12" t="s">
        <v>1645</v>
      </c>
      <c r="E6736" s="17" t="s">
        <v>335</v>
      </c>
      <c r="F6736" s="25" t="str">
        <f>LEFT(E6736,MIN(FIND({0,1,2,3,4,5,6,7,8,9},ASC(E6736)&amp;1234567890))-1)</f>
        <v>Nb</v>
      </c>
      <c r="G6736" s="25">
        <f t="shared" si="210"/>
        <v>1</v>
      </c>
      <c r="H6736" s="25">
        <f>VLOOKUP(F6736,Table!$A$2:$C$121,2,0)</f>
        <v>5</v>
      </c>
      <c r="I6736" s="26">
        <f>VLOOKUP(F6736,Table!$A$2:$C$121,3,0)</f>
        <v>5</v>
      </c>
      <c r="J6736" s="17" t="s">
        <v>361</v>
      </c>
      <c r="K6736" s="25" t="str">
        <f>LEFT(J6736,MIN(FIND({0,1,2,3,4,5,6,7,8,9},ASC(J6736)&amp;1234567890))-1)</f>
        <v>Se</v>
      </c>
      <c r="L6736" s="25">
        <f t="shared" si="211"/>
        <v>2</v>
      </c>
      <c r="M6736" s="25">
        <f>VLOOKUP(K6736,Table!$A$2:$C$121,2,0)</f>
        <v>16</v>
      </c>
      <c r="N6736" s="26">
        <f>VLOOKUP(K6736,Table!$A$2:$C$121,3,0)</f>
        <v>4</v>
      </c>
      <c r="O6736" s="13" t="str">
        <f>VLOOKUP(A6736,Table!$U$1:$V$230,2,0)</f>
        <v>Hexagonal</v>
      </c>
      <c r="P6736" s="1"/>
    </row>
    <row r="6737" spans="1:16">
      <c r="A6737" s="12">
        <v>194</v>
      </c>
      <c r="B6737" s="12">
        <v>16319</v>
      </c>
      <c r="C6737" s="12" t="s">
        <v>7455</v>
      </c>
      <c r="D6737" s="12" t="s">
        <v>7462</v>
      </c>
      <c r="E6737" s="17" t="s">
        <v>12477</v>
      </c>
      <c r="F6737" s="25" t="str">
        <f>LEFT(E6737,MIN(FIND({0,1,2,3,4,5,6,7,8,9},ASC(E6737)&amp;1234567890))-1)</f>
        <v>Mo</v>
      </c>
      <c r="G6737" s="25">
        <f t="shared" si="210"/>
        <v>0.8</v>
      </c>
      <c r="H6737" s="25">
        <f>VLOOKUP(F6737,Table!$A$2:$C$121,2,0)</f>
        <v>6</v>
      </c>
      <c r="I6737" s="26">
        <f>VLOOKUP(F6737,Table!$A$2:$C$121,3,0)</f>
        <v>5</v>
      </c>
      <c r="J6737" s="17" t="s">
        <v>11765</v>
      </c>
      <c r="K6737" s="25" t="str">
        <f>LEFT(J6737,MIN(FIND({0,1,2,3,4,5,6,7,8,9},ASC(J6737)&amp;1234567890))-1)</f>
        <v>B</v>
      </c>
      <c r="L6737" s="25">
        <f t="shared" si="211"/>
        <v>3</v>
      </c>
      <c r="M6737" s="25">
        <f>VLOOKUP(K6737,Table!$A$2:$C$121,2,0)</f>
        <v>13</v>
      </c>
      <c r="N6737" s="26">
        <f>VLOOKUP(K6737,Table!$A$2:$C$121,3,0)</f>
        <v>2</v>
      </c>
      <c r="O6737" s="13" t="str">
        <f>VLOOKUP(A6737,Table!$U$1:$V$230,2,0)</f>
        <v>Hexagonal</v>
      </c>
      <c r="P6737" s="1"/>
    </row>
    <row r="6738" spans="1:16">
      <c r="A6738" s="12">
        <v>194</v>
      </c>
      <c r="B6738" s="12">
        <v>16773</v>
      </c>
      <c r="C6738" s="12" t="s">
        <v>7455</v>
      </c>
      <c r="D6738" s="12" t="s">
        <v>7463</v>
      </c>
      <c r="E6738" s="17" t="s">
        <v>50</v>
      </c>
      <c r="F6738" s="25" t="str">
        <f>LEFT(E6738,MIN(FIND({0,1,2,3,4,5,6,7,8,9},ASC(E6738)&amp;1234567890))-1)</f>
        <v>Ti</v>
      </c>
      <c r="G6738" s="25">
        <f t="shared" si="210"/>
        <v>1</v>
      </c>
      <c r="H6738" s="25">
        <f>VLOOKUP(F6738,Table!$A$2:$C$121,2,0)</f>
        <v>4</v>
      </c>
      <c r="I6738" s="26">
        <f>VLOOKUP(F6738,Table!$A$2:$C$121,3,0)</f>
        <v>4</v>
      </c>
      <c r="J6738" s="17" t="s">
        <v>540</v>
      </c>
      <c r="K6738" s="25" t="str">
        <f>LEFT(J6738,MIN(FIND({0,1,2,3,4,5,6,7,8,9},ASC(J6738)&amp;1234567890))-1)</f>
        <v>As</v>
      </c>
      <c r="L6738" s="25">
        <f t="shared" si="211"/>
        <v>1</v>
      </c>
      <c r="M6738" s="25">
        <f>VLOOKUP(K6738,Table!$A$2:$C$121,2,0)</f>
        <v>15</v>
      </c>
      <c r="N6738" s="26">
        <f>VLOOKUP(K6738,Table!$A$2:$C$121,3,0)</f>
        <v>4</v>
      </c>
      <c r="O6738" s="13" t="str">
        <f>VLOOKUP(A6738,Table!$U$1:$V$230,2,0)</f>
        <v>Hexagonal</v>
      </c>
      <c r="P6738" s="1"/>
    </row>
    <row r="6739" spans="1:16">
      <c r="A6739" s="12">
        <v>194</v>
      </c>
      <c r="B6739" s="12">
        <v>16969</v>
      </c>
      <c r="C6739" s="12" t="s">
        <v>7455</v>
      </c>
      <c r="D6739" s="12" t="s">
        <v>7464</v>
      </c>
      <c r="E6739" s="17" t="s">
        <v>539</v>
      </c>
      <c r="F6739" s="25" t="str">
        <f>LEFT(E6739,MIN(FIND({0,1,2,3,4,5,6,7,8,9},ASC(E6739)&amp;1234567890))-1)</f>
        <v>Pt</v>
      </c>
      <c r="G6739" s="25">
        <f t="shared" si="210"/>
        <v>1</v>
      </c>
      <c r="H6739" s="25">
        <f>VLOOKUP(F6739,Table!$A$2:$C$121,2,0)</f>
        <v>10</v>
      </c>
      <c r="I6739" s="26">
        <f>VLOOKUP(F6739,Table!$A$2:$C$121,3,0)</f>
        <v>6</v>
      </c>
      <c r="J6739" s="17" t="s">
        <v>11645</v>
      </c>
      <c r="K6739" s="25" t="str">
        <f>LEFT(J6739,MIN(FIND({0,1,2,3,4,5,6,7,8,9},ASC(J6739)&amp;1234567890))-1)</f>
        <v>Sb</v>
      </c>
      <c r="L6739" s="25">
        <f t="shared" si="211"/>
        <v>1</v>
      </c>
      <c r="M6739" s="25">
        <f>VLOOKUP(K6739,Table!$A$2:$C$121,2,0)</f>
        <v>15</v>
      </c>
      <c r="N6739" s="26">
        <f>VLOOKUP(K6739,Table!$A$2:$C$121,3,0)</f>
        <v>5</v>
      </c>
      <c r="O6739" s="13" t="str">
        <f>VLOOKUP(A6739,Table!$U$1:$V$230,2,0)</f>
        <v>Hexagonal</v>
      </c>
      <c r="P6739" s="1"/>
    </row>
    <row r="6740" spans="1:16">
      <c r="A6740" s="12">
        <v>194</v>
      </c>
      <c r="B6740" s="12">
        <v>17010</v>
      </c>
      <c r="C6740" s="12" t="s">
        <v>7455</v>
      </c>
      <c r="D6740" s="12" t="s">
        <v>7465</v>
      </c>
      <c r="E6740" s="17" t="s">
        <v>13376</v>
      </c>
      <c r="F6740" s="25" t="str">
        <f>LEFT(E6740,MIN(FIND({0,1,2,3,4,5,6,7,8,9},ASC(E6740)&amp;1234567890))-1)</f>
        <v>Fe</v>
      </c>
      <c r="G6740" s="25">
        <f t="shared" si="210"/>
        <v>1.67</v>
      </c>
      <c r="H6740" s="25">
        <f>VLOOKUP(F6740,Table!$A$2:$C$121,2,0)</f>
        <v>8</v>
      </c>
      <c r="I6740" s="26">
        <f>VLOOKUP(F6740,Table!$A$2:$C$121,3,0)</f>
        <v>4</v>
      </c>
      <c r="J6740" s="17" t="s">
        <v>544</v>
      </c>
      <c r="K6740" s="25" t="str">
        <f>LEFT(J6740,MIN(FIND({0,1,2,3,4,5,6,7,8,9},ASC(J6740)&amp;1234567890))-1)</f>
        <v>Ge</v>
      </c>
      <c r="L6740" s="25">
        <f t="shared" si="211"/>
        <v>1</v>
      </c>
      <c r="M6740" s="25">
        <f>VLOOKUP(K6740,Table!$A$2:$C$121,2,0)</f>
        <v>14</v>
      </c>
      <c r="N6740" s="26">
        <f>VLOOKUP(K6740,Table!$A$2:$C$121,3,0)</f>
        <v>4</v>
      </c>
      <c r="O6740" s="13" t="str">
        <f>VLOOKUP(A6740,Table!$U$1:$V$230,2,0)</f>
        <v>Hexagonal</v>
      </c>
      <c r="P6740" s="1"/>
    </row>
    <row r="6741" spans="1:16">
      <c r="A6741" s="12">
        <v>194</v>
      </c>
      <c r="B6741" s="12">
        <v>18133</v>
      </c>
      <c r="C6741" s="12" t="s">
        <v>7455</v>
      </c>
      <c r="D6741" s="12" t="s">
        <v>254</v>
      </c>
      <c r="E6741" s="17" t="s">
        <v>405</v>
      </c>
      <c r="F6741" s="25" t="str">
        <f>LEFT(E6741,MIN(FIND({0,1,2,3,4,5,6,7,8,9},ASC(E6741)&amp;1234567890))-1)</f>
        <v>Ta</v>
      </c>
      <c r="G6741" s="25">
        <f t="shared" si="210"/>
        <v>1</v>
      </c>
      <c r="H6741" s="25">
        <f>VLOOKUP(F6741,Table!$A$2:$C$121,2,0)</f>
        <v>5</v>
      </c>
      <c r="I6741" s="26">
        <f>VLOOKUP(F6741,Table!$A$2:$C$121,3,0)</f>
        <v>6</v>
      </c>
      <c r="J6741" s="17" t="s">
        <v>361</v>
      </c>
      <c r="K6741" s="25" t="str">
        <f>LEFT(J6741,MIN(FIND({0,1,2,3,4,5,6,7,8,9},ASC(J6741)&amp;1234567890))-1)</f>
        <v>Se</v>
      </c>
      <c r="L6741" s="25">
        <f t="shared" si="211"/>
        <v>2</v>
      </c>
      <c r="M6741" s="25">
        <f>VLOOKUP(K6741,Table!$A$2:$C$121,2,0)</f>
        <v>16</v>
      </c>
      <c r="N6741" s="26">
        <f>VLOOKUP(K6741,Table!$A$2:$C$121,3,0)</f>
        <v>4</v>
      </c>
      <c r="O6741" s="13" t="str">
        <f>VLOOKUP(A6741,Table!$U$1:$V$230,2,0)</f>
        <v>Hexagonal</v>
      </c>
      <c r="P6741" s="1"/>
    </row>
    <row r="6742" spans="1:16">
      <c r="A6742" s="12">
        <v>194</v>
      </c>
      <c r="B6742" s="12">
        <v>18304</v>
      </c>
      <c r="C6742" s="12" t="s">
        <v>7455</v>
      </c>
      <c r="D6742" s="12" t="s">
        <v>7466</v>
      </c>
      <c r="E6742" s="17" t="s">
        <v>344</v>
      </c>
      <c r="F6742" s="25" t="str">
        <f>LEFT(E6742,MIN(FIND({0,1,2,3,4,5,6,7,8,9},ASC(E6742)&amp;1234567890))-1)</f>
        <v>Ti</v>
      </c>
      <c r="G6742" s="25">
        <f t="shared" si="210"/>
        <v>4</v>
      </c>
      <c r="H6742" s="25">
        <f>VLOOKUP(F6742,Table!$A$2:$C$121,2,0)</f>
        <v>4</v>
      </c>
      <c r="I6742" s="26">
        <f>VLOOKUP(F6742,Table!$A$2:$C$121,3,0)</f>
        <v>4</v>
      </c>
      <c r="J6742" s="17" t="s">
        <v>529</v>
      </c>
      <c r="K6742" s="25" t="str">
        <f>LEFT(J6742,MIN(FIND({0,1,2,3,4,5,6,7,8,9},ASC(J6742)&amp;1234567890))-1)</f>
        <v>S</v>
      </c>
      <c r="L6742" s="25">
        <f t="shared" si="211"/>
        <v>5</v>
      </c>
      <c r="M6742" s="25">
        <f>VLOOKUP(K6742,Table!$A$2:$C$121,2,0)</f>
        <v>16</v>
      </c>
      <c r="N6742" s="26">
        <f>VLOOKUP(K6742,Table!$A$2:$C$121,3,0)</f>
        <v>3</v>
      </c>
      <c r="O6742" s="13" t="str">
        <f>VLOOKUP(A6742,Table!$U$1:$V$230,2,0)</f>
        <v>Hexagonal</v>
      </c>
      <c r="P6742" s="1"/>
    </row>
    <row r="6743" spans="1:16">
      <c r="A6743" s="12">
        <v>194</v>
      </c>
      <c r="B6743" s="12">
        <v>16677</v>
      </c>
      <c r="C6743" s="12" t="s">
        <v>7455</v>
      </c>
      <c r="D6743" s="12" t="s">
        <v>289</v>
      </c>
      <c r="E6743" s="17" t="s">
        <v>446</v>
      </c>
      <c r="F6743" s="25" t="str">
        <f>LEFT(E6743,MIN(FIND({0,1,2,3,4,5,6,7,8,9},ASC(E6743)&amp;1234567890))-1)</f>
        <v>D</v>
      </c>
      <c r="G6743" s="25">
        <f t="shared" si="210"/>
        <v>2</v>
      </c>
      <c r="H6743" s="25">
        <f>VLOOKUP(F6743,Table!$A$2:$C$121,2,0)</f>
        <v>1</v>
      </c>
      <c r="I6743" s="26">
        <f>VLOOKUP(F6743,Table!$A$2:$C$121,3,0)</f>
        <v>1</v>
      </c>
      <c r="J6743" s="17" t="s">
        <v>371</v>
      </c>
      <c r="K6743" s="25" t="str">
        <f>LEFT(J6743,MIN(FIND({0,1,2,3,4,5,6,7,8,9},ASC(J6743)&amp;1234567890))-1)</f>
        <v>O</v>
      </c>
      <c r="L6743" s="25">
        <f t="shared" si="211"/>
        <v>1</v>
      </c>
      <c r="M6743" s="25">
        <f>VLOOKUP(K6743,Table!$A$2:$C$121,2,0)</f>
        <v>16</v>
      </c>
      <c r="N6743" s="26">
        <f>VLOOKUP(K6743,Table!$A$2:$C$121,3,0)</f>
        <v>2</v>
      </c>
      <c r="O6743" s="13" t="str">
        <f>VLOOKUP(A6743,Table!$U$1:$V$230,2,0)</f>
        <v>Hexagonal</v>
      </c>
      <c r="P6743" s="1"/>
    </row>
    <row r="6744" spans="1:16">
      <c r="A6744" s="12">
        <v>194</v>
      </c>
      <c r="B6744" s="12">
        <v>59</v>
      </c>
      <c r="C6744" s="12" t="s">
        <v>7455</v>
      </c>
      <c r="D6744" s="12" t="s">
        <v>6150</v>
      </c>
      <c r="E6744" s="17" t="s">
        <v>366</v>
      </c>
      <c r="F6744" s="25" t="str">
        <f>LEFT(E6744,MIN(FIND({0,1,2,3,4,5,6,7,8,9},ASC(E6744)&amp;1234567890))-1)</f>
        <v>Ga</v>
      </c>
      <c r="G6744" s="25">
        <f t="shared" si="210"/>
        <v>1</v>
      </c>
      <c r="H6744" s="25">
        <f>VLOOKUP(F6744,Table!$A$2:$C$121,2,0)</f>
        <v>13</v>
      </c>
      <c r="I6744" s="26">
        <f>VLOOKUP(F6744,Table!$A$2:$C$121,3,0)</f>
        <v>4</v>
      </c>
      <c r="J6744" s="17" t="s">
        <v>379</v>
      </c>
      <c r="K6744" s="25" t="str">
        <f>LEFT(J6744,MIN(FIND({0,1,2,3,4,5,6,7,8,9},ASC(J6744)&amp;1234567890))-1)</f>
        <v>S</v>
      </c>
      <c r="L6744" s="25">
        <f t="shared" si="211"/>
        <v>1</v>
      </c>
      <c r="M6744" s="25">
        <f>VLOOKUP(K6744,Table!$A$2:$C$121,2,0)</f>
        <v>16</v>
      </c>
      <c r="N6744" s="26">
        <f>VLOOKUP(K6744,Table!$A$2:$C$121,3,0)</f>
        <v>3</v>
      </c>
      <c r="O6744" s="13" t="str">
        <f>VLOOKUP(A6744,Table!$U$1:$V$230,2,0)</f>
        <v>Hexagonal</v>
      </c>
      <c r="P6744" s="1"/>
    </row>
    <row r="6745" spans="1:16">
      <c r="A6745" s="12">
        <v>194</v>
      </c>
      <c r="B6745" s="12">
        <v>1247</v>
      </c>
      <c r="C6745" s="12" t="s">
        <v>7455</v>
      </c>
      <c r="D6745" s="12" t="s">
        <v>7212</v>
      </c>
      <c r="E6745" s="17" t="s">
        <v>542</v>
      </c>
      <c r="F6745" s="25" t="str">
        <f>LEFT(E6745,MIN(FIND({0,1,2,3,4,5,6,7,8,9},ASC(E6745)&amp;1234567890))-1)</f>
        <v>Bi</v>
      </c>
      <c r="G6745" s="25">
        <f t="shared" si="210"/>
        <v>1</v>
      </c>
      <c r="H6745" s="25">
        <f>VLOOKUP(F6745,Table!$A$2:$C$121,2,0)</f>
        <v>15</v>
      </c>
      <c r="I6745" s="26">
        <f>VLOOKUP(F6745,Table!$A$2:$C$121,3,0)</f>
        <v>6</v>
      </c>
      <c r="J6745" s="17" t="s">
        <v>11641</v>
      </c>
      <c r="K6745" s="25" t="str">
        <f>LEFT(J6745,MIN(FIND({0,1,2,3,4,5,6,7,8,9},ASC(J6745)&amp;1234567890))-1)</f>
        <v>In</v>
      </c>
      <c r="L6745" s="25">
        <f t="shared" si="211"/>
        <v>2</v>
      </c>
      <c r="M6745" s="25">
        <f>VLOOKUP(K6745,Table!$A$2:$C$121,2,0)</f>
        <v>13</v>
      </c>
      <c r="N6745" s="26">
        <f>VLOOKUP(K6745,Table!$A$2:$C$121,3,0)</f>
        <v>5</v>
      </c>
      <c r="O6745" s="13" t="str">
        <f>VLOOKUP(A6745,Table!$U$1:$V$230,2,0)</f>
        <v>Hexagonal</v>
      </c>
      <c r="P6745" s="1"/>
    </row>
    <row r="6746" spans="1:16">
      <c r="A6746" s="12">
        <v>194</v>
      </c>
      <c r="B6746" s="12">
        <v>2756</v>
      </c>
      <c r="C6746" s="12" t="s">
        <v>7455</v>
      </c>
      <c r="D6746" s="12" t="s">
        <v>7467</v>
      </c>
      <c r="E6746" s="17" t="s">
        <v>13377</v>
      </c>
      <c r="F6746" s="25" t="str">
        <f>LEFT(E6746,MIN(FIND({0,1,2,3,4,5,6,7,8,9},ASC(E6746)&amp;1234567890))-1)</f>
        <v>Y</v>
      </c>
      <c r="G6746" s="25">
        <f t="shared" si="210"/>
        <v>2.1030000000000002</v>
      </c>
      <c r="H6746" s="25">
        <f>VLOOKUP(F6746,Table!$A$2:$C$121,2,0)</f>
        <v>3</v>
      </c>
      <c r="I6746" s="26">
        <f>VLOOKUP(F6746,Table!$A$2:$C$121,3,0)</f>
        <v>5</v>
      </c>
      <c r="J6746" s="17" t="s">
        <v>13378</v>
      </c>
      <c r="K6746" s="25" t="str">
        <f>LEFT(J6746,MIN(FIND({0,1,2,3,4,5,6,7,8,9},ASC(J6746)&amp;1234567890))-1)</f>
        <v>Zn</v>
      </c>
      <c r="L6746" s="25">
        <f t="shared" si="211"/>
        <v>9.7799999999999994</v>
      </c>
      <c r="M6746" s="25">
        <f>VLOOKUP(K6746,Table!$A$2:$C$121,2,0)</f>
        <v>12</v>
      </c>
      <c r="N6746" s="26">
        <f>VLOOKUP(K6746,Table!$A$2:$C$121,3,0)</f>
        <v>4</v>
      </c>
      <c r="O6746" s="13" t="str">
        <f>VLOOKUP(A6746,Table!$U$1:$V$230,2,0)</f>
        <v>Hexagonal</v>
      </c>
      <c r="P6746" s="1"/>
    </row>
    <row r="6747" spans="1:16">
      <c r="A6747" s="12">
        <v>194</v>
      </c>
      <c r="B6747" s="12">
        <v>20009</v>
      </c>
      <c r="C6747" s="12" t="s">
        <v>7455</v>
      </c>
      <c r="D6747" s="12" t="s">
        <v>7468</v>
      </c>
      <c r="E6747" s="17" t="s">
        <v>50</v>
      </c>
      <c r="F6747" s="25" t="str">
        <f>LEFT(E6747,MIN(FIND({0,1,2,3,4,5,6,7,8,9},ASC(E6747)&amp;1234567890))-1)</f>
        <v>Ti</v>
      </c>
      <c r="G6747" s="25">
        <f t="shared" si="210"/>
        <v>1</v>
      </c>
      <c r="H6747" s="25">
        <f>VLOOKUP(F6747,Table!$A$2:$C$121,2,0)</f>
        <v>4</v>
      </c>
      <c r="I6747" s="26">
        <f>VLOOKUP(F6747,Table!$A$2:$C$121,3,0)</f>
        <v>4</v>
      </c>
      <c r="J6747" s="17" t="s">
        <v>11814</v>
      </c>
      <c r="K6747" s="25" t="str">
        <f>LEFT(J6747,MIN(FIND({0,1,2,3,4,5,6,7,8,9},ASC(J6747)&amp;1234567890))-1)</f>
        <v>Po</v>
      </c>
      <c r="L6747" s="25">
        <f t="shared" si="211"/>
        <v>1</v>
      </c>
      <c r="M6747" s="25">
        <f>VLOOKUP(K6747,Table!$A$2:$C$121,2,0)</f>
        <v>16</v>
      </c>
      <c r="N6747" s="26">
        <f>VLOOKUP(K6747,Table!$A$2:$C$121,3,0)</f>
        <v>6</v>
      </c>
      <c r="O6747" s="13" t="str">
        <f>VLOOKUP(A6747,Table!$U$1:$V$230,2,0)</f>
        <v>Hexagonal</v>
      </c>
      <c r="P6747" s="1"/>
    </row>
    <row r="6748" spans="1:16">
      <c r="A6748" s="12">
        <v>194</v>
      </c>
      <c r="B6748" s="12">
        <v>20010</v>
      </c>
      <c r="C6748" s="12" t="s">
        <v>7455</v>
      </c>
      <c r="D6748" s="12" t="s">
        <v>7469</v>
      </c>
      <c r="E6748" s="17" t="s">
        <v>377</v>
      </c>
      <c r="F6748" s="25" t="str">
        <f>LEFT(E6748,MIN(FIND({0,1,2,3,4,5,6,7,8,9},ASC(E6748)&amp;1234567890))-1)</f>
        <v>Zr</v>
      </c>
      <c r="G6748" s="25">
        <f t="shared" si="210"/>
        <v>1</v>
      </c>
      <c r="H6748" s="25">
        <f>VLOOKUP(F6748,Table!$A$2:$C$121,2,0)</f>
        <v>4</v>
      </c>
      <c r="I6748" s="26">
        <f>VLOOKUP(F6748,Table!$A$2:$C$121,3,0)</f>
        <v>5</v>
      </c>
      <c r="J6748" s="17" t="s">
        <v>11814</v>
      </c>
      <c r="K6748" s="25" t="str">
        <f>LEFT(J6748,MIN(FIND({0,1,2,3,4,5,6,7,8,9},ASC(J6748)&amp;1234567890))-1)</f>
        <v>Po</v>
      </c>
      <c r="L6748" s="25">
        <f t="shared" si="211"/>
        <v>1</v>
      </c>
      <c r="M6748" s="25">
        <f>VLOOKUP(K6748,Table!$A$2:$C$121,2,0)</f>
        <v>16</v>
      </c>
      <c r="N6748" s="26">
        <f>VLOOKUP(K6748,Table!$A$2:$C$121,3,0)</f>
        <v>6</v>
      </c>
      <c r="O6748" s="13" t="str">
        <f>VLOOKUP(A6748,Table!$U$1:$V$230,2,0)</f>
        <v>Hexagonal</v>
      </c>
      <c r="P6748" s="1"/>
    </row>
    <row r="6749" spans="1:16">
      <c r="A6749" s="12">
        <v>194</v>
      </c>
      <c r="B6749" s="12">
        <v>20011</v>
      </c>
      <c r="C6749" s="12" t="s">
        <v>7455</v>
      </c>
      <c r="D6749" s="12" t="s">
        <v>7470</v>
      </c>
      <c r="E6749" s="17" t="s">
        <v>426</v>
      </c>
      <c r="F6749" s="25" t="str">
        <f>LEFT(E6749,MIN(FIND({0,1,2,3,4,5,6,7,8,9},ASC(E6749)&amp;1234567890))-1)</f>
        <v>Hf</v>
      </c>
      <c r="G6749" s="25">
        <f t="shared" si="210"/>
        <v>1</v>
      </c>
      <c r="H6749" s="25">
        <f>VLOOKUP(F6749,Table!$A$2:$C$121,2,0)</f>
        <v>4</v>
      </c>
      <c r="I6749" s="26">
        <f>VLOOKUP(F6749,Table!$A$2:$C$121,3,0)</f>
        <v>6</v>
      </c>
      <c r="J6749" s="17" t="s">
        <v>11814</v>
      </c>
      <c r="K6749" s="25" t="str">
        <f>LEFT(J6749,MIN(FIND({0,1,2,3,4,5,6,7,8,9},ASC(J6749)&amp;1234567890))-1)</f>
        <v>Po</v>
      </c>
      <c r="L6749" s="25">
        <f t="shared" si="211"/>
        <v>1</v>
      </c>
      <c r="M6749" s="25">
        <f>VLOOKUP(K6749,Table!$A$2:$C$121,2,0)</f>
        <v>16</v>
      </c>
      <c r="N6749" s="26">
        <f>VLOOKUP(K6749,Table!$A$2:$C$121,3,0)</f>
        <v>6</v>
      </c>
      <c r="O6749" s="13" t="str">
        <f>VLOOKUP(A6749,Table!$U$1:$V$230,2,0)</f>
        <v>Hexagonal</v>
      </c>
      <c r="P6749" s="1"/>
    </row>
    <row r="6750" spans="1:16">
      <c r="A6750" s="12">
        <v>194</v>
      </c>
      <c r="B6750" s="12">
        <v>20237</v>
      </c>
      <c r="C6750" s="12" t="s">
        <v>7455</v>
      </c>
      <c r="D6750" s="12" t="s">
        <v>5791</v>
      </c>
      <c r="E6750" s="17" t="s">
        <v>366</v>
      </c>
      <c r="F6750" s="25" t="str">
        <f>LEFT(E6750,MIN(FIND({0,1,2,3,4,5,6,7,8,9},ASC(E6750)&amp;1234567890))-1)</f>
        <v>Ga</v>
      </c>
      <c r="G6750" s="25">
        <f t="shared" si="210"/>
        <v>1</v>
      </c>
      <c r="H6750" s="25">
        <f>VLOOKUP(F6750,Table!$A$2:$C$121,2,0)</f>
        <v>13</v>
      </c>
      <c r="I6750" s="26">
        <f>VLOOKUP(F6750,Table!$A$2:$C$121,3,0)</f>
        <v>4</v>
      </c>
      <c r="J6750" s="17" t="s">
        <v>47</v>
      </c>
      <c r="K6750" s="25" t="str">
        <f>LEFT(J6750,MIN(FIND({0,1,2,3,4,5,6,7,8,9},ASC(J6750)&amp;1234567890))-1)</f>
        <v>Se</v>
      </c>
      <c r="L6750" s="25">
        <f t="shared" si="211"/>
        <v>1</v>
      </c>
      <c r="M6750" s="25">
        <f>VLOOKUP(K6750,Table!$A$2:$C$121,2,0)</f>
        <v>16</v>
      </c>
      <c r="N6750" s="26">
        <f>VLOOKUP(K6750,Table!$A$2:$C$121,3,0)</f>
        <v>4</v>
      </c>
      <c r="O6750" s="13" t="str">
        <f>VLOOKUP(A6750,Table!$U$1:$V$230,2,0)</f>
        <v>Hexagonal</v>
      </c>
      <c r="P6750" s="1"/>
    </row>
    <row r="6751" spans="1:16">
      <c r="A6751" s="12">
        <v>194</v>
      </c>
      <c r="B6751" s="12">
        <v>20291</v>
      </c>
      <c r="C6751" s="12" t="s">
        <v>7455</v>
      </c>
      <c r="D6751" s="12" t="s">
        <v>7471</v>
      </c>
      <c r="E6751" s="17" t="s">
        <v>377</v>
      </c>
      <c r="F6751" s="25" t="str">
        <f>LEFT(E6751,MIN(FIND({0,1,2,3,4,5,6,7,8,9},ASC(E6751)&amp;1234567890))-1)</f>
        <v>Zr</v>
      </c>
      <c r="G6751" s="25">
        <f t="shared" si="210"/>
        <v>1</v>
      </c>
      <c r="H6751" s="25">
        <f>VLOOKUP(F6751,Table!$A$2:$C$121,2,0)</f>
        <v>4</v>
      </c>
      <c r="I6751" s="26">
        <f>VLOOKUP(F6751,Table!$A$2:$C$121,3,0)</f>
        <v>5</v>
      </c>
      <c r="J6751" s="17" t="s">
        <v>540</v>
      </c>
      <c r="K6751" s="25" t="str">
        <f>LEFT(J6751,MIN(FIND({0,1,2,3,4,5,6,7,8,9},ASC(J6751)&amp;1234567890))-1)</f>
        <v>As</v>
      </c>
      <c r="L6751" s="25">
        <f t="shared" si="211"/>
        <v>1</v>
      </c>
      <c r="M6751" s="25">
        <f>VLOOKUP(K6751,Table!$A$2:$C$121,2,0)</f>
        <v>15</v>
      </c>
      <c r="N6751" s="26">
        <f>VLOOKUP(K6751,Table!$A$2:$C$121,3,0)</f>
        <v>4</v>
      </c>
      <c r="O6751" s="13" t="str">
        <f>VLOOKUP(A6751,Table!$U$1:$V$230,2,0)</f>
        <v>Hexagonal</v>
      </c>
      <c r="P6751" s="1"/>
    </row>
    <row r="6752" spans="1:16">
      <c r="A6752" s="12">
        <v>194</v>
      </c>
      <c r="B6752" s="12">
        <v>22233</v>
      </c>
      <c r="C6752" s="12" t="s">
        <v>7455</v>
      </c>
      <c r="D6752" s="12" t="s">
        <v>7472</v>
      </c>
      <c r="E6752" s="17" t="s">
        <v>11363</v>
      </c>
      <c r="F6752" s="25" t="str">
        <f>LEFT(E6752,MIN(FIND({0,1,2,3,4,5,6,7,8,9},ASC(E6752)&amp;1234567890))-1)</f>
        <v>Th</v>
      </c>
      <c r="G6752" s="25">
        <f t="shared" si="210"/>
        <v>1</v>
      </c>
      <c r="H6752" s="25">
        <f>VLOOKUP(F6752,Table!$A$2:$C$121,2,0)</f>
        <v>3</v>
      </c>
      <c r="I6752" s="26">
        <f>VLOOKUP(F6752,Table!$A$2:$C$121,3,0)</f>
        <v>7</v>
      </c>
      <c r="J6752" s="17" t="s">
        <v>11321</v>
      </c>
      <c r="K6752" s="25" t="str">
        <f>LEFT(J6752,MIN(FIND({0,1,2,3,4,5,6,7,8,9},ASC(J6752)&amp;1234567890))-1)</f>
        <v>I</v>
      </c>
      <c r="L6752" s="25">
        <f t="shared" si="211"/>
        <v>2</v>
      </c>
      <c r="M6752" s="25">
        <f>VLOOKUP(K6752,Table!$A$2:$C$121,2,0)</f>
        <v>17</v>
      </c>
      <c r="N6752" s="26">
        <f>VLOOKUP(K6752,Table!$A$2:$C$121,3,0)</f>
        <v>5</v>
      </c>
      <c r="O6752" s="13" t="str">
        <f>VLOOKUP(A6752,Table!$U$1:$V$230,2,0)</f>
        <v>Hexagonal</v>
      </c>
      <c r="P6752" s="1"/>
    </row>
    <row r="6753" spans="1:16">
      <c r="A6753" s="12">
        <v>194</v>
      </c>
      <c r="B6753" s="12">
        <v>23405</v>
      </c>
      <c r="C6753" s="12" t="s">
        <v>7455</v>
      </c>
      <c r="D6753" s="12" t="s">
        <v>7473</v>
      </c>
      <c r="E6753" s="17" t="s">
        <v>11292</v>
      </c>
      <c r="F6753" s="25" t="str">
        <f>LEFT(E6753,MIN(FIND({0,1,2,3,4,5,6,7,8,9},ASC(E6753)&amp;1234567890))-1)</f>
        <v>Fe</v>
      </c>
      <c r="G6753" s="25">
        <f t="shared" si="210"/>
        <v>3</v>
      </c>
      <c r="H6753" s="25">
        <f>VLOOKUP(F6753,Table!$A$2:$C$121,2,0)</f>
        <v>8</v>
      </c>
      <c r="I6753" s="26">
        <f>VLOOKUP(F6753,Table!$A$2:$C$121,3,0)</f>
        <v>4</v>
      </c>
      <c r="J6753" s="17" t="s">
        <v>544</v>
      </c>
      <c r="K6753" s="25" t="str">
        <f>LEFT(J6753,MIN(FIND({0,1,2,3,4,5,6,7,8,9},ASC(J6753)&amp;1234567890))-1)</f>
        <v>Ge</v>
      </c>
      <c r="L6753" s="25">
        <f t="shared" si="211"/>
        <v>1</v>
      </c>
      <c r="M6753" s="25">
        <f>VLOOKUP(K6753,Table!$A$2:$C$121,2,0)</f>
        <v>14</v>
      </c>
      <c r="N6753" s="26">
        <f>VLOOKUP(K6753,Table!$A$2:$C$121,3,0)</f>
        <v>4</v>
      </c>
      <c r="O6753" s="13" t="str">
        <f>VLOOKUP(A6753,Table!$U$1:$V$230,2,0)</f>
        <v>Hexagonal</v>
      </c>
      <c r="P6753" s="1"/>
    </row>
    <row r="6754" spans="1:16">
      <c r="A6754" s="12">
        <v>194</v>
      </c>
      <c r="B6754" s="12">
        <v>23715</v>
      </c>
      <c r="C6754" s="12" t="s">
        <v>7455</v>
      </c>
      <c r="D6754" s="12" t="s">
        <v>7474</v>
      </c>
      <c r="E6754" s="17" t="s">
        <v>11776</v>
      </c>
      <c r="F6754" s="25" t="str">
        <f>LEFT(E6754,MIN(FIND({0,1,2,3,4,5,6,7,8,9},ASC(E6754)&amp;1234567890))-1)</f>
        <v>Ru</v>
      </c>
      <c r="G6754" s="25">
        <f t="shared" si="210"/>
        <v>2</v>
      </c>
      <c r="H6754" s="25">
        <f>VLOOKUP(F6754,Table!$A$2:$C$121,2,0)</f>
        <v>8</v>
      </c>
      <c r="I6754" s="26">
        <f>VLOOKUP(F6754,Table!$A$2:$C$121,3,0)</f>
        <v>5</v>
      </c>
      <c r="J6754" s="17" t="s">
        <v>11765</v>
      </c>
      <c r="K6754" s="25" t="str">
        <f>LEFT(J6754,MIN(FIND({0,1,2,3,4,5,6,7,8,9},ASC(J6754)&amp;1234567890))-1)</f>
        <v>B</v>
      </c>
      <c r="L6754" s="25">
        <f t="shared" si="211"/>
        <v>3</v>
      </c>
      <c r="M6754" s="25">
        <f>VLOOKUP(K6754,Table!$A$2:$C$121,2,0)</f>
        <v>13</v>
      </c>
      <c r="N6754" s="26">
        <f>VLOOKUP(K6754,Table!$A$2:$C$121,3,0)</f>
        <v>2</v>
      </c>
      <c r="O6754" s="13" t="str">
        <f>VLOOKUP(A6754,Table!$U$1:$V$230,2,0)</f>
        <v>Hexagonal</v>
      </c>
      <c r="P6754" s="1"/>
    </row>
    <row r="6755" spans="1:16">
      <c r="A6755" s="12">
        <v>194</v>
      </c>
      <c r="B6755" s="12">
        <v>23716</v>
      </c>
      <c r="C6755" s="12" t="s">
        <v>7455</v>
      </c>
      <c r="D6755" s="12" t="s">
        <v>7475</v>
      </c>
      <c r="E6755" s="17" t="s">
        <v>390</v>
      </c>
      <c r="F6755" s="25" t="str">
        <f>LEFT(E6755,MIN(FIND({0,1,2,3,4,5,6,7,8,9},ASC(E6755)&amp;1234567890))-1)</f>
        <v>W</v>
      </c>
      <c r="G6755" s="25">
        <f t="shared" si="210"/>
        <v>1</v>
      </c>
      <c r="H6755" s="25">
        <f>VLOOKUP(F6755,Table!$A$2:$C$121,2,0)</f>
        <v>6</v>
      </c>
      <c r="I6755" s="26">
        <f>VLOOKUP(F6755,Table!$A$2:$C$121,3,0)</f>
        <v>6</v>
      </c>
      <c r="J6755" s="17" t="s">
        <v>13379</v>
      </c>
      <c r="K6755" s="25" t="str">
        <f>LEFT(J6755,MIN(FIND({0,1,2,3,4,5,6,7,8,9},ASC(J6755)&amp;1234567890))-1)</f>
        <v>B</v>
      </c>
      <c r="L6755" s="25">
        <f t="shared" si="211"/>
        <v>2</v>
      </c>
      <c r="M6755" s="25">
        <f>VLOOKUP(K6755,Table!$A$2:$C$121,2,0)</f>
        <v>13</v>
      </c>
      <c r="N6755" s="26">
        <f>VLOOKUP(K6755,Table!$A$2:$C$121,3,0)</f>
        <v>2</v>
      </c>
      <c r="O6755" s="13" t="str">
        <f>VLOOKUP(A6755,Table!$U$1:$V$230,2,0)</f>
        <v>Hexagonal</v>
      </c>
      <c r="P6755" s="1"/>
    </row>
    <row r="6756" spans="1:16">
      <c r="A6756" s="12">
        <v>194</v>
      </c>
      <c r="B6756" s="12">
        <v>23792</v>
      </c>
      <c r="C6756" s="12" t="s">
        <v>7455</v>
      </c>
      <c r="D6756" s="12" t="s">
        <v>7476</v>
      </c>
      <c r="E6756" s="17" t="s">
        <v>13380</v>
      </c>
      <c r="F6756" s="25" t="str">
        <f>LEFT(E6756,MIN(FIND({0,1,2,3,4,5,6,7,8,9},ASC(E6756)&amp;1234567890))-1)</f>
        <v>Ti</v>
      </c>
      <c r="G6756" s="25">
        <f t="shared" si="210"/>
        <v>8.1</v>
      </c>
      <c r="H6756" s="25">
        <f>VLOOKUP(F6756,Table!$A$2:$C$121,2,0)</f>
        <v>4</v>
      </c>
      <c r="I6756" s="26">
        <f>VLOOKUP(F6756,Table!$A$2:$C$121,3,0)</f>
        <v>4</v>
      </c>
      <c r="J6756" s="17" t="s">
        <v>356</v>
      </c>
      <c r="K6756" s="25" t="str">
        <f>LEFT(J6756,MIN(FIND({0,1,2,3,4,5,6,7,8,9},ASC(J6756)&amp;1234567890))-1)</f>
        <v>S</v>
      </c>
      <c r="L6756" s="25">
        <f t="shared" si="211"/>
        <v>10</v>
      </c>
      <c r="M6756" s="25">
        <f>VLOOKUP(K6756,Table!$A$2:$C$121,2,0)</f>
        <v>16</v>
      </c>
      <c r="N6756" s="26">
        <f>VLOOKUP(K6756,Table!$A$2:$C$121,3,0)</f>
        <v>3</v>
      </c>
      <c r="O6756" s="13" t="str">
        <f>VLOOKUP(A6756,Table!$U$1:$V$230,2,0)</f>
        <v>Hexagonal</v>
      </c>
      <c r="P6756" s="1"/>
    </row>
    <row r="6757" spans="1:16">
      <c r="A6757" s="12">
        <v>194</v>
      </c>
      <c r="B6757" s="12">
        <v>23797</v>
      </c>
      <c r="C6757" s="12" t="s">
        <v>7455</v>
      </c>
      <c r="D6757" s="12" t="s">
        <v>2210</v>
      </c>
      <c r="E6757" s="17" t="s">
        <v>584</v>
      </c>
      <c r="F6757" s="25" t="str">
        <f>LEFT(E6757,MIN(FIND({0,1,2,3,4,5,6,7,8,9},ASC(E6757)&amp;1234567890))-1)</f>
        <v>V</v>
      </c>
      <c r="G6757" s="25">
        <f t="shared" si="210"/>
        <v>2</v>
      </c>
      <c r="H6757" s="25">
        <f>VLOOKUP(F6757,Table!$A$2:$C$121,2,0)</f>
        <v>5</v>
      </c>
      <c r="I6757" s="26">
        <f>VLOOKUP(F6757,Table!$A$2:$C$121,3,0)</f>
        <v>4</v>
      </c>
      <c r="J6757" s="17" t="s">
        <v>614</v>
      </c>
      <c r="K6757" s="25" t="str">
        <f>LEFT(J6757,MIN(FIND({0,1,2,3,4,5,6,7,8,9},ASC(J6757)&amp;1234567890))-1)</f>
        <v>C</v>
      </c>
      <c r="L6757" s="25">
        <f t="shared" si="211"/>
        <v>1</v>
      </c>
      <c r="M6757" s="25">
        <f>VLOOKUP(K6757,Table!$A$2:$C$121,2,0)</f>
        <v>14</v>
      </c>
      <c r="N6757" s="26">
        <f>VLOOKUP(K6757,Table!$A$2:$C$121,3,0)</f>
        <v>2</v>
      </c>
      <c r="O6757" s="13" t="str">
        <f>VLOOKUP(A6757,Table!$U$1:$V$230,2,0)</f>
        <v>Hexagonal</v>
      </c>
      <c r="P6757" s="1"/>
    </row>
    <row r="6758" spans="1:16">
      <c r="A6758" s="12">
        <v>194</v>
      </c>
      <c r="B6758" s="12">
        <v>23871</v>
      </c>
      <c r="C6758" s="12" t="s">
        <v>7455</v>
      </c>
      <c r="D6758" s="12" t="s">
        <v>7477</v>
      </c>
      <c r="E6758" s="17" t="s">
        <v>37</v>
      </c>
      <c r="F6758" s="25" t="str">
        <f>LEFT(E6758,MIN(FIND({0,1,2,3,4,5,6,7,8,9},ASC(E6758)&amp;1234567890))-1)</f>
        <v>Re</v>
      </c>
      <c r="G6758" s="25">
        <f t="shared" si="210"/>
        <v>1</v>
      </c>
      <c r="H6758" s="25">
        <f>VLOOKUP(F6758,Table!$A$2:$C$121,2,0)</f>
        <v>7</v>
      </c>
      <c r="I6758" s="26">
        <f>VLOOKUP(F6758,Table!$A$2:$C$121,3,0)</f>
        <v>6</v>
      </c>
      <c r="J6758" s="17" t="s">
        <v>11624</v>
      </c>
      <c r="K6758" s="25" t="str">
        <f>LEFT(J6758,MIN(FIND({0,1,2,3,4,5,6,7,8,9},ASC(J6758)&amp;1234567890))-1)</f>
        <v>B</v>
      </c>
      <c r="L6758" s="25">
        <f t="shared" si="211"/>
        <v>2</v>
      </c>
      <c r="M6758" s="25">
        <f>VLOOKUP(K6758,Table!$A$2:$C$121,2,0)</f>
        <v>13</v>
      </c>
      <c r="N6758" s="26">
        <f>VLOOKUP(K6758,Table!$A$2:$C$121,3,0)</f>
        <v>2</v>
      </c>
      <c r="O6758" s="13" t="str">
        <f>VLOOKUP(A6758,Table!$U$1:$V$230,2,0)</f>
        <v>Hexagonal</v>
      </c>
      <c r="P6758" s="1"/>
    </row>
    <row r="6759" spans="1:16">
      <c r="A6759" s="12">
        <v>194</v>
      </c>
      <c r="B6759" s="12">
        <v>23910</v>
      </c>
      <c r="C6759" s="12" t="s">
        <v>7455</v>
      </c>
      <c r="D6759" s="12" t="s">
        <v>7478</v>
      </c>
      <c r="E6759" s="17" t="s">
        <v>334</v>
      </c>
      <c r="F6759" s="25" t="str">
        <f>LEFT(E6759,MIN(FIND({0,1,2,3,4,5,6,7,8,9},ASC(E6759)&amp;1234567890))-1)</f>
        <v>V</v>
      </c>
      <c r="G6759" s="25">
        <f t="shared" si="210"/>
        <v>1</v>
      </c>
      <c r="H6759" s="25">
        <f>VLOOKUP(F6759,Table!$A$2:$C$121,2,0)</f>
        <v>5</v>
      </c>
      <c r="I6759" s="26">
        <f>VLOOKUP(F6759,Table!$A$2:$C$121,3,0)</f>
        <v>4</v>
      </c>
      <c r="J6759" s="17" t="s">
        <v>11645</v>
      </c>
      <c r="K6759" s="25" t="str">
        <f>LEFT(J6759,MIN(FIND({0,1,2,3,4,5,6,7,8,9},ASC(J6759)&amp;1234567890))-1)</f>
        <v>Sb</v>
      </c>
      <c r="L6759" s="25">
        <f t="shared" si="211"/>
        <v>1</v>
      </c>
      <c r="M6759" s="25">
        <f>VLOOKUP(K6759,Table!$A$2:$C$121,2,0)</f>
        <v>15</v>
      </c>
      <c r="N6759" s="26">
        <f>VLOOKUP(K6759,Table!$A$2:$C$121,3,0)</f>
        <v>5</v>
      </c>
      <c r="O6759" s="13" t="str">
        <f>VLOOKUP(A6759,Table!$U$1:$V$230,2,0)</f>
        <v>Hexagonal</v>
      </c>
      <c r="P6759" s="1"/>
    </row>
    <row r="6760" spans="1:16">
      <c r="A6760" s="12">
        <v>194</v>
      </c>
      <c r="B6760" s="12">
        <v>24080</v>
      </c>
      <c r="C6760" s="12" t="s">
        <v>7455</v>
      </c>
      <c r="D6760" s="12" t="s">
        <v>15301</v>
      </c>
      <c r="E6760" s="17" t="s">
        <v>50</v>
      </c>
      <c r="F6760" s="25" t="str">
        <f>LEFT(E6760,MIN(FIND({0,1,2,3,4,5,6,7,8,9},ASC(E6760)&amp;1234567890))-1)</f>
        <v>Ti</v>
      </c>
      <c r="G6760" s="25">
        <f t="shared" si="210"/>
        <v>1</v>
      </c>
      <c r="H6760" s="25">
        <f>VLOOKUP(F6760,Table!$A$2:$C$121,2,0)</f>
        <v>4</v>
      </c>
      <c r="I6760" s="26">
        <f>VLOOKUP(F6760,Table!$A$2:$C$121,3,0)</f>
        <v>4</v>
      </c>
      <c r="J6760" s="17" t="s">
        <v>15336</v>
      </c>
      <c r="K6760" s="25" t="str">
        <f>LEFT(J6760,MIN(FIND({0,1,2,3,4,5,6,7,8,9},ASC(J6760)&amp;1234567890))-1)</f>
        <v>O</v>
      </c>
      <c r="L6760" s="25">
        <f t="shared" si="211"/>
        <v>0.32500000000000001</v>
      </c>
      <c r="M6760" s="25">
        <f>VLOOKUP(K6760,Table!$A$2:$C$121,2,0)</f>
        <v>16</v>
      </c>
      <c r="N6760" s="26">
        <f>VLOOKUP(K6760,Table!$A$2:$C$121,3,0)</f>
        <v>2</v>
      </c>
      <c r="O6760" s="13" t="str">
        <f>VLOOKUP(A6760,Table!$U$1:$V$230,2,0)</f>
        <v>Hexagonal</v>
      </c>
      <c r="P6760" s="1"/>
    </row>
    <row r="6761" spans="1:16">
      <c r="A6761" s="12">
        <v>194</v>
      </c>
      <c r="B6761" s="12">
        <v>24283</v>
      </c>
      <c r="C6761" s="12" t="s">
        <v>7455</v>
      </c>
      <c r="D6761" s="12" t="s">
        <v>7479</v>
      </c>
      <c r="E6761" s="17" t="s">
        <v>390</v>
      </c>
      <c r="F6761" s="25" t="str">
        <f>LEFT(E6761,MIN(FIND({0,1,2,3,4,5,6,7,8,9},ASC(E6761)&amp;1234567890))-1)</f>
        <v>W</v>
      </c>
      <c r="G6761" s="25">
        <f t="shared" si="210"/>
        <v>1</v>
      </c>
      <c r="H6761" s="25">
        <f>VLOOKUP(F6761,Table!$A$2:$C$121,2,0)</f>
        <v>6</v>
      </c>
      <c r="I6761" s="26">
        <f>VLOOKUP(F6761,Table!$A$2:$C$121,3,0)</f>
        <v>6</v>
      </c>
      <c r="J6761" s="17" t="s">
        <v>12902</v>
      </c>
      <c r="K6761" s="25" t="str">
        <f>LEFT(J6761,MIN(FIND({0,1,2,3,4,5,6,7,8,9},ASC(J6761)&amp;1234567890))-1)</f>
        <v>B</v>
      </c>
      <c r="L6761" s="25">
        <f t="shared" si="211"/>
        <v>2.5</v>
      </c>
      <c r="M6761" s="25">
        <f>VLOOKUP(K6761,Table!$A$2:$C$121,2,0)</f>
        <v>13</v>
      </c>
      <c r="N6761" s="26">
        <f>VLOOKUP(K6761,Table!$A$2:$C$121,3,0)</f>
        <v>2</v>
      </c>
      <c r="O6761" s="13" t="str">
        <f>VLOOKUP(A6761,Table!$U$1:$V$230,2,0)</f>
        <v>Hexagonal</v>
      </c>
      <c r="P6761" s="1"/>
    </row>
    <row r="6762" spans="1:16">
      <c r="A6762" s="12">
        <v>194</v>
      </c>
      <c r="B6762" s="12">
        <v>24320</v>
      </c>
      <c r="C6762" s="12" t="s">
        <v>7455</v>
      </c>
      <c r="D6762" s="12" t="s">
        <v>7480</v>
      </c>
      <c r="E6762" s="17" t="s">
        <v>13381</v>
      </c>
      <c r="F6762" s="25" t="str">
        <f>LEFT(E6762,MIN(FIND({0,1,2,3,4,5,6,7,8,9},ASC(E6762)&amp;1234567890))-1)</f>
        <v>Ta</v>
      </c>
      <c r="G6762" s="25">
        <f t="shared" si="210"/>
        <v>1.43</v>
      </c>
      <c r="H6762" s="25">
        <f>VLOOKUP(F6762,Table!$A$2:$C$121,2,0)</f>
        <v>5</v>
      </c>
      <c r="I6762" s="26">
        <f>VLOOKUP(F6762,Table!$A$2:$C$121,3,0)</f>
        <v>6</v>
      </c>
      <c r="J6762" s="17" t="s">
        <v>361</v>
      </c>
      <c r="K6762" s="25" t="str">
        <f>LEFT(J6762,MIN(FIND({0,1,2,3,4,5,6,7,8,9},ASC(J6762)&amp;1234567890))-1)</f>
        <v>Se</v>
      </c>
      <c r="L6762" s="25">
        <f t="shared" si="211"/>
        <v>2</v>
      </c>
      <c r="M6762" s="25">
        <f>VLOOKUP(K6762,Table!$A$2:$C$121,2,0)</f>
        <v>16</v>
      </c>
      <c r="N6762" s="26">
        <f>VLOOKUP(K6762,Table!$A$2:$C$121,3,0)</f>
        <v>4</v>
      </c>
      <c r="O6762" s="13" t="str">
        <f>VLOOKUP(A6762,Table!$U$1:$V$230,2,0)</f>
        <v>Hexagonal</v>
      </c>
      <c r="P6762" s="1"/>
    </row>
    <row r="6763" spans="1:16">
      <c r="A6763" s="12">
        <v>194</v>
      </c>
      <c r="B6763" s="12">
        <v>24337</v>
      </c>
      <c r="C6763" s="12" t="s">
        <v>7455</v>
      </c>
      <c r="D6763" s="12" t="s">
        <v>7481</v>
      </c>
      <c r="E6763" s="17" t="s">
        <v>50</v>
      </c>
      <c r="F6763" s="25" t="str">
        <f>LEFT(E6763,MIN(FIND({0,1,2,3,4,5,6,7,8,9},ASC(E6763)&amp;1234567890))-1)</f>
        <v>Ti</v>
      </c>
      <c r="G6763" s="25">
        <f t="shared" si="210"/>
        <v>1</v>
      </c>
      <c r="H6763" s="25">
        <f>VLOOKUP(F6763,Table!$A$2:$C$121,2,0)</f>
        <v>4</v>
      </c>
      <c r="I6763" s="26">
        <f>VLOOKUP(F6763,Table!$A$2:$C$121,3,0)</f>
        <v>4</v>
      </c>
      <c r="J6763" s="17" t="s">
        <v>11467</v>
      </c>
      <c r="K6763" s="25" t="str">
        <f>LEFT(J6763,MIN(FIND({0,1,2,3,4,5,6,7,8,9},ASC(J6763)&amp;1234567890))-1)</f>
        <v>P</v>
      </c>
      <c r="L6763" s="25">
        <f t="shared" si="211"/>
        <v>1</v>
      </c>
      <c r="M6763" s="25">
        <f>VLOOKUP(K6763,Table!$A$2:$C$121,2,0)</f>
        <v>15</v>
      </c>
      <c r="N6763" s="26">
        <f>VLOOKUP(K6763,Table!$A$2:$C$121,3,0)</f>
        <v>3</v>
      </c>
      <c r="O6763" s="13" t="str">
        <f>VLOOKUP(A6763,Table!$U$1:$V$230,2,0)</f>
        <v>Hexagonal</v>
      </c>
      <c r="P6763" s="1"/>
    </row>
    <row r="6764" spans="1:16">
      <c r="A6764" s="12">
        <v>194</v>
      </c>
      <c r="B6764" s="12">
        <v>24361</v>
      </c>
      <c r="C6764" s="12" t="s">
        <v>7455</v>
      </c>
      <c r="D6764" s="12" t="s">
        <v>7482</v>
      </c>
      <c r="E6764" s="17" t="s">
        <v>37</v>
      </c>
      <c r="F6764" s="25" t="str">
        <f>LEFT(E6764,MIN(FIND({0,1,2,3,4,5,6,7,8,9},ASC(E6764)&amp;1234567890))-1)</f>
        <v>Re</v>
      </c>
      <c r="G6764" s="25">
        <f t="shared" si="210"/>
        <v>1</v>
      </c>
      <c r="H6764" s="25">
        <f>VLOOKUP(F6764,Table!$A$2:$C$121,2,0)</f>
        <v>7</v>
      </c>
      <c r="I6764" s="26">
        <f>VLOOKUP(F6764,Table!$A$2:$C$121,3,0)</f>
        <v>6</v>
      </c>
      <c r="J6764" s="17" t="s">
        <v>11765</v>
      </c>
      <c r="K6764" s="25" t="str">
        <f>LEFT(J6764,MIN(FIND({0,1,2,3,4,5,6,7,8,9},ASC(J6764)&amp;1234567890))-1)</f>
        <v>B</v>
      </c>
      <c r="L6764" s="25">
        <f t="shared" si="211"/>
        <v>3</v>
      </c>
      <c r="M6764" s="25">
        <f>VLOOKUP(K6764,Table!$A$2:$C$121,2,0)</f>
        <v>13</v>
      </c>
      <c r="N6764" s="26">
        <f>VLOOKUP(K6764,Table!$A$2:$C$121,3,0)</f>
        <v>2</v>
      </c>
      <c r="O6764" s="13" t="str">
        <f>VLOOKUP(A6764,Table!$U$1:$V$230,2,0)</f>
        <v>Hexagonal</v>
      </c>
      <c r="P6764" s="1"/>
    </row>
    <row r="6765" spans="1:16">
      <c r="A6765" s="12">
        <v>194</v>
      </c>
      <c r="B6765" s="12">
        <v>24362</v>
      </c>
      <c r="C6765" s="12" t="s">
        <v>7455</v>
      </c>
      <c r="D6765" s="12" t="s">
        <v>7483</v>
      </c>
      <c r="E6765" s="17" t="s">
        <v>11294</v>
      </c>
      <c r="F6765" s="25" t="str">
        <f>LEFT(E6765,MIN(FIND({0,1,2,3,4,5,6,7,8,9},ASC(E6765)&amp;1234567890))-1)</f>
        <v>Rh</v>
      </c>
      <c r="G6765" s="25">
        <f t="shared" si="210"/>
        <v>1</v>
      </c>
      <c r="H6765" s="25">
        <f>VLOOKUP(F6765,Table!$A$2:$C$121,2,0)</f>
        <v>9</v>
      </c>
      <c r="I6765" s="26">
        <f>VLOOKUP(F6765,Table!$A$2:$C$121,3,0)</f>
        <v>5</v>
      </c>
      <c r="J6765" s="17" t="s">
        <v>12704</v>
      </c>
      <c r="K6765" s="25" t="str">
        <f>LEFT(J6765,MIN(FIND({0,1,2,3,4,5,6,7,8,9},ASC(J6765)&amp;1234567890))-1)</f>
        <v>B</v>
      </c>
      <c r="L6765" s="25">
        <f t="shared" si="211"/>
        <v>1.1000000000000001</v>
      </c>
      <c r="M6765" s="25">
        <f>VLOOKUP(K6765,Table!$A$2:$C$121,2,0)</f>
        <v>13</v>
      </c>
      <c r="N6765" s="26">
        <f>VLOOKUP(K6765,Table!$A$2:$C$121,3,0)</f>
        <v>2</v>
      </c>
      <c r="O6765" s="13" t="str">
        <f>VLOOKUP(A6765,Table!$U$1:$V$230,2,0)</f>
        <v>Hexagonal</v>
      </c>
      <c r="P6765" s="1"/>
    </row>
    <row r="6766" spans="1:16">
      <c r="A6766" s="12">
        <v>194</v>
      </c>
      <c r="B6766" s="12">
        <v>24363</v>
      </c>
      <c r="C6766" s="12" t="s">
        <v>7455</v>
      </c>
      <c r="D6766" s="12" t="s">
        <v>7484</v>
      </c>
      <c r="E6766" s="17" t="s">
        <v>539</v>
      </c>
      <c r="F6766" s="25" t="str">
        <f>LEFT(E6766,MIN(FIND({0,1,2,3,4,5,6,7,8,9},ASC(E6766)&amp;1234567890))-1)</f>
        <v>Pt</v>
      </c>
      <c r="G6766" s="25">
        <f t="shared" si="210"/>
        <v>1</v>
      </c>
      <c r="H6766" s="25">
        <f>VLOOKUP(F6766,Table!$A$2:$C$121,2,0)</f>
        <v>10</v>
      </c>
      <c r="I6766" s="26">
        <f>VLOOKUP(F6766,Table!$A$2:$C$121,3,0)</f>
        <v>6</v>
      </c>
      <c r="J6766" s="17" t="s">
        <v>364</v>
      </c>
      <c r="K6766" s="25" t="str">
        <f>LEFT(J6766,MIN(FIND({0,1,2,3,4,5,6,7,8,9},ASC(J6766)&amp;1234567890))-1)</f>
        <v>B</v>
      </c>
      <c r="L6766" s="25">
        <f t="shared" si="211"/>
        <v>1</v>
      </c>
      <c r="M6766" s="25">
        <f>VLOOKUP(K6766,Table!$A$2:$C$121,2,0)</f>
        <v>13</v>
      </c>
      <c r="N6766" s="26">
        <f>VLOOKUP(K6766,Table!$A$2:$C$121,3,0)</f>
        <v>2</v>
      </c>
      <c r="O6766" s="13" t="str">
        <f>VLOOKUP(A6766,Table!$U$1:$V$230,2,0)</f>
        <v>Hexagonal</v>
      </c>
      <c r="P6766" s="1"/>
    </row>
    <row r="6767" spans="1:16">
      <c r="A6767" s="12">
        <v>194</v>
      </c>
      <c r="B6767" s="12">
        <v>24569</v>
      </c>
      <c r="C6767" s="12" t="s">
        <v>7455</v>
      </c>
      <c r="D6767" s="12" t="s">
        <v>7485</v>
      </c>
      <c r="E6767" s="17" t="s">
        <v>11292</v>
      </c>
      <c r="F6767" s="25" t="str">
        <f>LEFT(E6767,MIN(FIND({0,1,2,3,4,5,6,7,8,9},ASC(E6767)&amp;1234567890))-1)</f>
        <v>Fe</v>
      </c>
      <c r="G6767" s="25">
        <f t="shared" si="210"/>
        <v>3</v>
      </c>
      <c r="H6767" s="25">
        <f>VLOOKUP(F6767,Table!$A$2:$C$121,2,0)</f>
        <v>8</v>
      </c>
      <c r="I6767" s="26">
        <f>VLOOKUP(F6767,Table!$A$2:$C$121,3,0)</f>
        <v>4</v>
      </c>
      <c r="J6767" s="17" t="s">
        <v>11291</v>
      </c>
      <c r="K6767" s="25" t="str">
        <f>LEFT(J6767,MIN(FIND({0,1,2,3,4,5,6,7,8,9},ASC(J6767)&amp;1234567890))-1)</f>
        <v>Sn</v>
      </c>
      <c r="L6767" s="25">
        <f t="shared" si="211"/>
        <v>1</v>
      </c>
      <c r="M6767" s="25">
        <f>VLOOKUP(K6767,Table!$A$2:$C$121,2,0)</f>
        <v>14</v>
      </c>
      <c r="N6767" s="26">
        <f>VLOOKUP(K6767,Table!$A$2:$C$121,3,0)</f>
        <v>5</v>
      </c>
      <c r="O6767" s="13" t="str">
        <f>VLOOKUP(A6767,Table!$U$1:$V$230,2,0)</f>
        <v>Hexagonal</v>
      </c>
      <c r="P6767" s="1"/>
    </row>
    <row r="6768" spans="1:16">
      <c r="A6768" s="12">
        <v>194</v>
      </c>
      <c r="B6768" s="12">
        <v>24642</v>
      </c>
      <c r="C6768" s="12" t="s">
        <v>7455</v>
      </c>
      <c r="D6768" s="12" t="s">
        <v>2379</v>
      </c>
      <c r="E6768" s="17" t="s">
        <v>11386</v>
      </c>
      <c r="F6768" s="25" t="str">
        <f>LEFT(E6768,MIN(FIND({0,1,2,3,4,5,6,7,8,9},ASC(E6768)&amp;1234567890))-1)</f>
        <v>Ni</v>
      </c>
      <c r="G6768" s="25">
        <f t="shared" si="210"/>
        <v>2</v>
      </c>
      <c r="H6768" s="25">
        <f>VLOOKUP(F6768,Table!$A$2:$C$121,2,0)</f>
        <v>10</v>
      </c>
      <c r="I6768" s="26">
        <f>VLOOKUP(F6768,Table!$A$2:$C$121,3,0)</f>
        <v>4</v>
      </c>
      <c r="J6768" s="17" t="s">
        <v>31</v>
      </c>
      <c r="K6768" s="25" t="str">
        <f>LEFT(J6768,MIN(FIND({0,1,2,3,4,5,6,7,8,9},ASC(J6768)&amp;1234567890))-1)</f>
        <v>Si</v>
      </c>
      <c r="L6768" s="25">
        <f t="shared" si="211"/>
        <v>1</v>
      </c>
      <c r="M6768" s="25">
        <f>VLOOKUP(K6768,Table!$A$2:$C$121,2,0)</f>
        <v>14</v>
      </c>
      <c r="N6768" s="26">
        <f>VLOOKUP(K6768,Table!$A$2:$C$121,3,0)</f>
        <v>3</v>
      </c>
      <c r="O6768" s="13" t="str">
        <f>VLOOKUP(A6768,Table!$U$1:$V$230,2,0)</f>
        <v>Hexagonal</v>
      </c>
      <c r="P6768" s="1"/>
    </row>
    <row r="6769" spans="1:16">
      <c r="A6769" s="12">
        <v>194</v>
      </c>
      <c r="B6769" s="12">
        <v>24644</v>
      </c>
      <c r="C6769" s="12" t="s">
        <v>7455</v>
      </c>
      <c r="D6769" s="12" t="s">
        <v>1868</v>
      </c>
      <c r="E6769" s="17" t="s">
        <v>364</v>
      </c>
      <c r="F6769" s="25" t="str">
        <f>LEFT(E6769,MIN(FIND({0,1,2,3,4,5,6,7,8,9},ASC(E6769)&amp;1234567890))-1)</f>
        <v>B</v>
      </c>
      <c r="G6769" s="25">
        <f t="shared" si="210"/>
        <v>1</v>
      </c>
      <c r="H6769" s="25">
        <f>VLOOKUP(F6769,Table!$A$2:$C$121,2,0)</f>
        <v>13</v>
      </c>
      <c r="I6769" s="26">
        <f>VLOOKUP(F6769,Table!$A$2:$C$121,3,0)</f>
        <v>2</v>
      </c>
      <c r="J6769" s="17" t="s">
        <v>68</v>
      </c>
      <c r="K6769" s="25" t="str">
        <f>LEFT(J6769,MIN(FIND({0,1,2,3,4,5,6,7,8,9},ASC(J6769)&amp;1234567890))-1)</f>
        <v>N</v>
      </c>
      <c r="L6769" s="25">
        <f t="shared" si="211"/>
        <v>1</v>
      </c>
      <c r="M6769" s="25">
        <f>VLOOKUP(K6769,Table!$A$2:$C$121,2,0)</f>
        <v>15</v>
      </c>
      <c r="N6769" s="26">
        <f>VLOOKUP(K6769,Table!$A$2:$C$121,3,0)</f>
        <v>2</v>
      </c>
      <c r="O6769" s="13" t="str">
        <f>VLOOKUP(A6769,Table!$U$1:$V$230,2,0)</f>
        <v>Hexagonal</v>
      </c>
      <c r="P6769" s="1"/>
    </row>
    <row r="6770" spans="1:16">
      <c r="A6770" s="12">
        <v>194</v>
      </c>
      <c r="B6770" s="12">
        <v>25530</v>
      </c>
      <c r="C6770" s="12" t="s">
        <v>7455</v>
      </c>
      <c r="D6770" s="12" t="s">
        <v>6543</v>
      </c>
      <c r="E6770" s="17" t="s">
        <v>11404</v>
      </c>
      <c r="F6770" s="25" t="str">
        <f>LEFT(E6770,MIN(FIND({0,1,2,3,4,5,6,7,8,9},ASC(E6770)&amp;1234567890))-1)</f>
        <v>Li</v>
      </c>
      <c r="G6770" s="25">
        <f t="shared" si="210"/>
        <v>2</v>
      </c>
      <c r="H6770" s="25">
        <f>VLOOKUP(F6770,Table!$A$2:$C$121,2,0)</f>
        <v>1</v>
      </c>
      <c r="I6770" s="26">
        <f>VLOOKUP(F6770,Table!$A$2:$C$121,3,0)</f>
        <v>2</v>
      </c>
      <c r="J6770" s="17" t="s">
        <v>32</v>
      </c>
      <c r="K6770" s="25" t="str">
        <f>LEFT(J6770,MIN(FIND({0,1,2,3,4,5,6,7,8,9},ASC(J6770)&amp;1234567890))-1)</f>
        <v>O</v>
      </c>
      <c r="L6770" s="25">
        <f t="shared" si="211"/>
        <v>2</v>
      </c>
      <c r="M6770" s="25">
        <f>VLOOKUP(K6770,Table!$A$2:$C$121,2,0)</f>
        <v>16</v>
      </c>
      <c r="N6770" s="26">
        <f>VLOOKUP(K6770,Table!$A$2:$C$121,3,0)</f>
        <v>2</v>
      </c>
      <c r="O6770" s="13" t="str">
        <f>VLOOKUP(A6770,Table!$U$1:$V$230,2,0)</f>
        <v>Hexagonal</v>
      </c>
      <c r="P6770" s="1"/>
    </row>
    <row r="6771" spans="1:16">
      <c r="A6771" s="12">
        <v>194</v>
      </c>
      <c r="B6771" s="12">
        <v>25550</v>
      </c>
      <c r="C6771" s="12" t="s">
        <v>7455</v>
      </c>
      <c r="D6771" s="12" t="s">
        <v>7486</v>
      </c>
      <c r="E6771" s="17" t="s">
        <v>11913</v>
      </c>
      <c r="F6771" s="25" t="str">
        <f>LEFT(E6771,MIN(FIND({0,1,2,3,4,5,6,7,8,9},ASC(E6771)&amp;1234567890))-1)</f>
        <v>K</v>
      </c>
      <c r="G6771" s="25">
        <f t="shared" si="210"/>
        <v>3</v>
      </c>
      <c r="H6771" s="25">
        <f>VLOOKUP(F6771,Table!$A$2:$C$121,2,0)</f>
        <v>1</v>
      </c>
      <c r="I6771" s="26">
        <f>VLOOKUP(F6771,Table!$A$2:$C$121,3,0)</f>
        <v>4</v>
      </c>
      <c r="J6771" s="17" t="s">
        <v>11467</v>
      </c>
      <c r="K6771" s="25" t="str">
        <f>LEFT(J6771,MIN(FIND({0,1,2,3,4,5,6,7,8,9},ASC(J6771)&amp;1234567890))-1)</f>
        <v>P</v>
      </c>
      <c r="L6771" s="25">
        <f t="shared" si="211"/>
        <v>1</v>
      </c>
      <c r="M6771" s="25">
        <f>VLOOKUP(K6771,Table!$A$2:$C$121,2,0)</f>
        <v>15</v>
      </c>
      <c r="N6771" s="26">
        <f>VLOOKUP(K6771,Table!$A$2:$C$121,3,0)</f>
        <v>3</v>
      </c>
      <c r="O6771" s="13" t="str">
        <f>VLOOKUP(A6771,Table!$U$1:$V$230,2,0)</f>
        <v>Hexagonal</v>
      </c>
      <c r="P6771" s="1"/>
    </row>
    <row r="6772" spans="1:16">
      <c r="A6772" s="12">
        <v>194</v>
      </c>
      <c r="B6772" s="12">
        <v>25551</v>
      </c>
      <c r="C6772" s="12" t="s">
        <v>7455</v>
      </c>
      <c r="D6772" s="12" t="s">
        <v>7487</v>
      </c>
      <c r="E6772" s="17" t="s">
        <v>11690</v>
      </c>
      <c r="F6772" s="25" t="str">
        <f>LEFT(E6772,MIN(FIND({0,1,2,3,4,5,6,7,8,9},ASC(E6772)&amp;1234567890))-1)</f>
        <v>Rb</v>
      </c>
      <c r="G6772" s="25">
        <f t="shared" si="210"/>
        <v>3</v>
      </c>
      <c r="H6772" s="25">
        <f>VLOOKUP(F6772,Table!$A$2:$C$121,2,0)</f>
        <v>1</v>
      </c>
      <c r="I6772" s="26">
        <f>VLOOKUP(F6772,Table!$A$2:$C$121,3,0)</f>
        <v>5</v>
      </c>
      <c r="J6772" s="17" t="s">
        <v>540</v>
      </c>
      <c r="K6772" s="25" t="str">
        <f>LEFT(J6772,MIN(FIND({0,1,2,3,4,5,6,7,8,9},ASC(J6772)&amp;1234567890))-1)</f>
        <v>As</v>
      </c>
      <c r="L6772" s="25">
        <f t="shared" si="211"/>
        <v>1</v>
      </c>
      <c r="M6772" s="25">
        <f>VLOOKUP(K6772,Table!$A$2:$C$121,2,0)</f>
        <v>15</v>
      </c>
      <c r="N6772" s="26">
        <f>VLOOKUP(K6772,Table!$A$2:$C$121,3,0)</f>
        <v>4</v>
      </c>
      <c r="O6772" s="13" t="str">
        <f>VLOOKUP(A6772,Table!$U$1:$V$230,2,0)</f>
        <v>Hexagonal</v>
      </c>
      <c r="P6772" s="1"/>
    </row>
    <row r="6773" spans="1:16">
      <c r="A6773" s="12">
        <v>194</v>
      </c>
      <c r="B6773" s="12">
        <v>25562</v>
      </c>
      <c r="C6773" s="12" t="s">
        <v>7455</v>
      </c>
      <c r="D6773" s="12" t="s">
        <v>6755</v>
      </c>
      <c r="E6773" s="17" t="s">
        <v>11459</v>
      </c>
      <c r="F6773" s="25" t="str">
        <f>LEFT(E6773,MIN(FIND({0,1,2,3,4,5,6,7,8,9},ASC(E6773)&amp;1234567890))-1)</f>
        <v>Ti</v>
      </c>
      <c r="G6773" s="25">
        <f t="shared" si="210"/>
        <v>3</v>
      </c>
      <c r="H6773" s="25">
        <f>VLOOKUP(F6773,Table!$A$2:$C$121,2,0)</f>
        <v>4</v>
      </c>
      <c r="I6773" s="26">
        <f>VLOOKUP(F6773,Table!$A$2:$C$121,3,0)</f>
        <v>4</v>
      </c>
      <c r="J6773" s="17" t="s">
        <v>481</v>
      </c>
      <c r="K6773" s="25" t="str">
        <f>LEFT(J6773,MIN(FIND({0,1,2,3,4,5,6,7,8,9},ASC(J6773)&amp;1234567890))-1)</f>
        <v>S</v>
      </c>
      <c r="L6773" s="25">
        <f t="shared" si="211"/>
        <v>4</v>
      </c>
      <c r="M6773" s="25">
        <f>VLOOKUP(K6773,Table!$A$2:$C$121,2,0)</f>
        <v>16</v>
      </c>
      <c r="N6773" s="26">
        <f>VLOOKUP(K6773,Table!$A$2:$C$121,3,0)</f>
        <v>3</v>
      </c>
      <c r="O6773" s="13" t="str">
        <f>VLOOKUP(A6773,Table!$U$1:$V$230,2,0)</f>
        <v>Hexagonal</v>
      </c>
      <c r="P6773" s="1"/>
    </row>
    <row r="6774" spans="1:16">
      <c r="A6774" s="12">
        <v>194</v>
      </c>
      <c r="B6774" s="12">
        <v>26589</v>
      </c>
      <c r="C6774" s="12" t="s">
        <v>7455</v>
      </c>
      <c r="D6774" s="12" t="s">
        <v>1318</v>
      </c>
      <c r="E6774" s="17" t="s">
        <v>11645</v>
      </c>
      <c r="F6774" s="25" t="str">
        <f>LEFT(E6774,MIN(FIND({0,1,2,3,4,5,6,7,8,9},ASC(E6774)&amp;1234567890))-1)</f>
        <v>Sb</v>
      </c>
      <c r="G6774" s="25">
        <f t="shared" si="210"/>
        <v>1</v>
      </c>
      <c r="H6774" s="25">
        <f>VLOOKUP(F6774,Table!$A$2:$C$121,2,0)</f>
        <v>15</v>
      </c>
      <c r="I6774" s="26">
        <f>VLOOKUP(F6774,Table!$A$2:$C$121,3,0)</f>
        <v>5</v>
      </c>
      <c r="J6774" s="17" t="s">
        <v>394</v>
      </c>
      <c r="K6774" s="25" t="str">
        <f>LEFT(J6774,MIN(FIND({0,1,2,3,4,5,6,7,8,9},ASC(J6774)&amp;1234567890))-1)</f>
        <v>Cl</v>
      </c>
      <c r="L6774" s="25">
        <f t="shared" si="211"/>
        <v>5</v>
      </c>
      <c r="M6774" s="25">
        <f>VLOOKUP(K6774,Table!$A$2:$C$121,2,0)</f>
        <v>17</v>
      </c>
      <c r="N6774" s="26">
        <f>VLOOKUP(K6774,Table!$A$2:$C$121,3,0)</f>
        <v>3</v>
      </c>
      <c r="O6774" s="13" t="str">
        <f>VLOOKUP(A6774,Table!$U$1:$V$230,2,0)</f>
        <v>Hexagonal</v>
      </c>
      <c r="P6774" s="1"/>
    </row>
    <row r="6775" spans="1:16">
      <c r="A6775" s="12">
        <v>194</v>
      </c>
      <c r="B6775" s="12">
        <v>26617</v>
      </c>
      <c r="C6775" s="12" t="s">
        <v>7455</v>
      </c>
      <c r="D6775" s="12" t="s">
        <v>7488</v>
      </c>
      <c r="E6775" s="17" t="s">
        <v>11294</v>
      </c>
      <c r="F6775" s="25" t="str">
        <f>LEFT(E6775,MIN(FIND({0,1,2,3,4,5,6,7,8,9},ASC(E6775)&amp;1234567890))-1)</f>
        <v>Rh</v>
      </c>
      <c r="G6775" s="25">
        <f t="shared" si="210"/>
        <v>1</v>
      </c>
      <c r="H6775" s="25">
        <f>VLOOKUP(F6775,Table!$A$2:$C$121,2,0)</f>
        <v>9</v>
      </c>
      <c r="I6775" s="26">
        <f>VLOOKUP(F6775,Table!$A$2:$C$121,3,0)</f>
        <v>5</v>
      </c>
      <c r="J6775" s="17" t="s">
        <v>328</v>
      </c>
      <c r="K6775" s="25" t="str">
        <f>LEFT(J6775,MIN(FIND({0,1,2,3,4,5,6,7,8,9},ASC(J6775)&amp;1234567890))-1)</f>
        <v>Te</v>
      </c>
      <c r="L6775" s="25">
        <f t="shared" si="211"/>
        <v>1</v>
      </c>
      <c r="M6775" s="25">
        <f>VLOOKUP(K6775,Table!$A$2:$C$121,2,0)</f>
        <v>16</v>
      </c>
      <c r="N6775" s="26">
        <f>VLOOKUP(K6775,Table!$A$2:$C$121,3,0)</f>
        <v>5</v>
      </c>
      <c r="O6775" s="13" t="str">
        <f>VLOOKUP(A6775,Table!$U$1:$V$230,2,0)</f>
        <v>Hexagonal</v>
      </c>
      <c r="P6775" s="1"/>
    </row>
    <row r="6776" spans="1:16">
      <c r="A6776" s="12">
        <v>194</v>
      </c>
      <c r="B6776" s="12">
        <v>26878</v>
      </c>
      <c r="C6776" s="12" t="s">
        <v>7455</v>
      </c>
      <c r="D6776" s="12" t="s">
        <v>6036</v>
      </c>
      <c r="E6776" s="17" t="s">
        <v>11925</v>
      </c>
      <c r="F6776" s="25" t="str">
        <f>LEFT(E6776,MIN(FIND({0,1,2,3,4,5,6,7,8,9},ASC(E6776)&amp;1234567890))-1)</f>
        <v>Li</v>
      </c>
      <c r="G6776" s="25">
        <f t="shared" si="210"/>
        <v>3</v>
      </c>
      <c r="H6776" s="25">
        <f>VLOOKUP(F6776,Table!$A$2:$C$121,2,0)</f>
        <v>1</v>
      </c>
      <c r="I6776" s="26">
        <f>VLOOKUP(F6776,Table!$A$2:$C$121,3,0)</f>
        <v>2</v>
      </c>
      <c r="J6776" s="17" t="s">
        <v>540</v>
      </c>
      <c r="K6776" s="25" t="str">
        <f>LEFT(J6776,MIN(FIND({0,1,2,3,4,5,6,7,8,9},ASC(J6776)&amp;1234567890))-1)</f>
        <v>As</v>
      </c>
      <c r="L6776" s="25">
        <f t="shared" si="211"/>
        <v>1</v>
      </c>
      <c r="M6776" s="25">
        <f>VLOOKUP(K6776,Table!$A$2:$C$121,2,0)</f>
        <v>15</v>
      </c>
      <c r="N6776" s="26">
        <f>VLOOKUP(K6776,Table!$A$2:$C$121,3,0)</f>
        <v>4</v>
      </c>
      <c r="O6776" s="13" t="str">
        <f>VLOOKUP(A6776,Table!$U$1:$V$230,2,0)</f>
        <v>Hexagonal</v>
      </c>
      <c r="P6776" s="1"/>
    </row>
    <row r="6777" spans="1:16">
      <c r="A6777" s="12">
        <v>194</v>
      </c>
      <c r="B6777" s="12">
        <v>26879</v>
      </c>
      <c r="C6777" s="12" t="s">
        <v>7455</v>
      </c>
      <c r="D6777" s="12" t="s">
        <v>7489</v>
      </c>
      <c r="E6777" s="17" t="s">
        <v>11925</v>
      </c>
      <c r="F6777" s="25" t="str">
        <f>LEFT(E6777,MIN(FIND({0,1,2,3,4,5,6,7,8,9},ASC(E6777)&amp;1234567890))-1)</f>
        <v>Li</v>
      </c>
      <c r="G6777" s="25">
        <f t="shared" si="210"/>
        <v>3</v>
      </c>
      <c r="H6777" s="25">
        <f>VLOOKUP(F6777,Table!$A$2:$C$121,2,0)</f>
        <v>1</v>
      </c>
      <c r="I6777" s="26">
        <f>VLOOKUP(F6777,Table!$A$2:$C$121,3,0)</f>
        <v>2</v>
      </c>
      <c r="J6777" s="17" t="s">
        <v>11645</v>
      </c>
      <c r="K6777" s="25" t="str">
        <f>LEFT(J6777,MIN(FIND({0,1,2,3,4,5,6,7,8,9},ASC(J6777)&amp;1234567890))-1)</f>
        <v>Sb</v>
      </c>
      <c r="L6777" s="25">
        <f t="shared" si="211"/>
        <v>1</v>
      </c>
      <c r="M6777" s="25">
        <f>VLOOKUP(K6777,Table!$A$2:$C$121,2,0)</f>
        <v>15</v>
      </c>
      <c r="N6777" s="26">
        <f>VLOOKUP(K6777,Table!$A$2:$C$121,3,0)</f>
        <v>5</v>
      </c>
      <c r="O6777" s="13" t="str">
        <f>VLOOKUP(A6777,Table!$U$1:$V$230,2,0)</f>
        <v>Hexagonal</v>
      </c>
      <c r="P6777" s="1"/>
    </row>
    <row r="6778" spans="1:16">
      <c r="A6778" s="12">
        <v>194</v>
      </c>
      <c r="B6778" s="12">
        <v>26880</v>
      </c>
      <c r="C6778" s="12" t="s">
        <v>7455</v>
      </c>
      <c r="D6778" s="12" t="s">
        <v>7490</v>
      </c>
      <c r="E6778" s="17" t="s">
        <v>11925</v>
      </c>
      <c r="F6778" s="25" t="str">
        <f>LEFT(E6778,MIN(FIND({0,1,2,3,4,5,6,7,8,9},ASC(E6778)&amp;1234567890))-1)</f>
        <v>Li</v>
      </c>
      <c r="G6778" s="25">
        <f t="shared" si="210"/>
        <v>3</v>
      </c>
      <c r="H6778" s="25">
        <f>VLOOKUP(F6778,Table!$A$2:$C$121,2,0)</f>
        <v>1</v>
      </c>
      <c r="I6778" s="26">
        <f>VLOOKUP(F6778,Table!$A$2:$C$121,3,0)</f>
        <v>2</v>
      </c>
      <c r="J6778" s="17" t="s">
        <v>11467</v>
      </c>
      <c r="K6778" s="25" t="str">
        <f>LEFT(J6778,MIN(FIND({0,1,2,3,4,5,6,7,8,9},ASC(J6778)&amp;1234567890))-1)</f>
        <v>P</v>
      </c>
      <c r="L6778" s="25">
        <f t="shared" si="211"/>
        <v>1</v>
      </c>
      <c r="M6778" s="25">
        <f>VLOOKUP(K6778,Table!$A$2:$C$121,2,0)</f>
        <v>15</v>
      </c>
      <c r="N6778" s="26">
        <f>VLOOKUP(K6778,Table!$A$2:$C$121,3,0)</f>
        <v>3</v>
      </c>
      <c r="O6778" s="13" t="str">
        <f>VLOOKUP(A6778,Table!$U$1:$V$230,2,0)</f>
        <v>Hexagonal</v>
      </c>
      <c r="P6778" s="1"/>
    </row>
    <row r="6779" spans="1:16">
      <c r="A6779" s="12">
        <v>194</v>
      </c>
      <c r="B6779" s="12">
        <v>26881</v>
      </c>
      <c r="C6779" s="12" t="s">
        <v>7455</v>
      </c>
      <c r="D6779" s="12" t="s">
        <v>7491</v>
      </c>
      <c r="E6779" s="17" t="s">
        <v>11697</v>
      </c>
      <c r="F6779" s="25" t="str">
        <f>LEFT(E6779,MIN(FIND({0,1,2,3,4,5,6,7,8,9},ASC(E6779)&amp;1234567890))-1)</f>
        <v>Na</v>
      </c>
      <c r="G6779" s="25">
        <f t="shared" si="210"/>
        <v>3</v>
      </c>
      <c r="H6779" s="25">
        <f>VLOOKUP(F6779,Table!$A$2:$C$121,2,0)</f>
        <v>1</v>
      </c>
      <c r="I6779" s="26">
        <f>VLOOKUP(F6779,Table!$A$2:$C$121,3,0)</f>
        <v>3</v>
      </c>
      <c r="J6779" s="17" t="s">
        <v>542</v>
      </c>
      <c r="K6779" s="25" t="str">
        <f>LEFT(J6779,MIN(FIND({0,1,2,3,4,5,6,7,8,9},ASC(J6779)&amp;1234567890))-1)</f>
        <v>Bi</v>
      </c>
      <c r="L6779" s="25">
        <f t="shared" si="211"/>
        <v>1</v>
      </c>
      <c r="M6779" s="25">
        <f>VLOOKUP(K6779,Table!$A$2:$C$121,2,0)</f>
        <v>15</v>
      </c>
      <c r="N6779" s="26">
        <f>VLOOKUP(K6779,Table!$A$2:$C$121,3,0)</f>
        <v>6</v>
      </c>
      <c r="O6779" s="13" t="str">
        <f>VLOOKUP(A6779,Table!$U$1:$V$230,2,0)</f>
        <v>Hexagonal</v>
      </c>
      <c r="P6779" s="1"/>
    </row>
    <row r="6780" spans="1:16">
      <c r="A6780" s="12">
        <v>194</v>
      </c>
      <c r="B6780" s="12">
        <v>26882</v>
      </c>
      <c r="C6780" s="12" t="s">
        <v>7455</v>
      </c>
      <c r="D6780" s="12" t="s">
        <v>7492</v>
      </c>
      <c r="E6780" s="17" t="s">
        <v>11697</v>
      </c>
      <c r="F6780" s="25" t="str">
        <f>LEFT(E6780,MIN(FIND({0,1,2,3,4,5,6,7,8,9},ASC(E6780)&amp;1234567890))-1)</f>
        <v>Na</v>
      </c>
      <c r="G6780" s="25">
        <f t="shared" si="210"/>
        <v>3</v>
      </c>
      <c r="H6780" s="25">
        <f>VLOOKUP(F6780,Table!$A$2:$C$121,2,0)</f>
        <v>1</v>
      </c>
      <c r="I6780" s="26">
        <f>VLOOKUP(F6780,Table!$A$2:$C$121,3,0)</f>
        <v>3</v>
      </c>
      <c r="J6780" s="17" t="s">
        <v>11645</v>
      </c>
      <c r="K6780" s="25" t="str">
        <f>LEFT(J6780,MIN(FIND({0,1,2,3,4,5,6,7,8,9},ASC(J6780)&amp;1234567890))-1)</f>
        <v>Sb</v>
      </c>
      <c r="L6780" s="25">
        <f t="shared" si="211"/>
        <v>1</v>
      </c>
      <c r="M6780" s="25">
        <f>VLOOKUP(K6780,Table!$A$2:$C$121,2,0)</f>
        <v>15</v>
      </c>
      <c r="N6780" s="26">
        <f>VLOOKUP(K6780,Table!$A$2:$C$121,3,0)</f>
        <v>5</v>
      </c>
      <c r="O6780" s="13" t="str">
        <f>VLOOKUP(A6780,Table!$U$1:$V$230,2,0)</f>
        <v>Hexagonal</v>
      </c>
      <c r="P6780" s="1"/>
    </row>
    <row r="6781" spans="1:16">
      <c r="A6781" s="12">
        <v>194</v>
      </c>
      <c r="B6781" s="12">
        <v>26883</v>
      </c>
      <c r="C6781" s="12" t="s">
        <v>7455</v>
      </c>
      <c r="D6781" s="12" t="s">
        <v>6724</v>
      </c>
      <c r="E6781" s="17" t="s">
        <v>11697</v>
      </c>
      <c r="F6781" s="25" t="str">
        <f>LEFT(E6781,MIN(FIND({0,1,2,3,4,5,6,7,8,9},ASC(E6781)&amp;1234567890))-1)</f>
        <v>Na</v>
      </c>
      <c r="G6781" s="25">
        <f t="shared" si="210"/>
        <v>3</v>
      </c>
      <c r="H6781" s="25">
        <f>VLOOKUP(F6781,Table!$A$2:$C$121,2,0)</f>
        <v>1</v>
      </c>
      <c r="I6781" s="26">
        <f>VLOOKUP(F6781,Table!$A$2:$C$121,3,0)</f>
        <v>3</v>
      </c>
      <c r="J6781" s="17" t="s">
        <v>540</v>
      </c>
      <c r="K6781" s="25" t="str">
        <f>LEFT(J6781,MIN(FIND({0,1,2,3,4,5,6,7,8,9},ASC(J6781)&amp;1234567890))-1)</f>
        <v>As</v>
      </c>
      <c r="L6781" s="25">
        <f t="shared" si="211"/>
        <v>1</v>
      </c>
      <c r="M6781" s="25">
        <f>VLOOKUP(K6781,Table!$A$2:$C$121,2,0)</f>
        <v>15</v>
      </c>
      <c r="N6781" s="26">
        <f>VLOOKUP(K6781,Table!$A$2:$C$121,3,0)</f>
        <v>4</v>
      </c>
      <c r="O6781" s="13" t="str">
        <f>VLOOKUP(A6781,Table!$U$1:$V$230,2,0)</f>
        <v>Hexagonal</v>
      </c>
      <c r="P6781" s="1"/>
    </row>
    <row r="6782" spans="1:16">
      <c r="A6782" s="12">
        <v>194</v>
      </c>
      <c r="B6782" s="12">
        <v>26884</v>
      </c>
      <c r="C6782" s="12" t="s">
        <v>7455</v>
      </c>
      <c r="D6782" s="12" t="s">
        <v>7493</v>
      </c>
      <c r="E6782" s="17" t="s">
        <v>11697</v>
      </c>
      <c r="F6782" s="25" t="str">
        <f>LEFT(E6782,MIN(FIND({0,1,2,3,4,5,6,7,8,9},ASC(E6782)&amp;1234567890))-1)</f>
        <v>Na</v>
      </c>
      <c r="G6782" s="25">
        <f t="shared" si="210"/>
        <v>3</v>
      </c>
      <c r="H6782" s="25">
        <f>VLOOKUP(F6782,Table!$A$2:$C$121,2,0)</f>
        <v>1</v>
      </c>
      <c r="I6782" s="26">
        <f>VLOOKUP(F6782,Table!$A$2:$C$121,3,0)</f>
        <v>3</v>
      </c>
      <c r="J6782" s="17" t="s">
        <v>11467</v>
      </c>
      <c r="K6782" s="25" t="str">
        <f>LEFT(J6782,MIN(FIND({0,1,2,3,4,5,6,7,8,9},ASC(J6782)&amp;1234567890))-1)</f>
        <v>P</v>
      </c>
      <c r="L6782" s="25">
        <f t="shared" si="211"/>
        <v>1</v>
      </c>
      <c r="M6782" s="25">
        <f>VLOOKUP(K6782,Table!$A$2:$C$121,2,0)</f>
        <v>15</v>
      </c>
      <c r="N6782" s="26">
        <f>VLOOKUP(K6782,Table!$A$2:$C$121,3,0)</f>
        <v>3</v>
      </c>
      <c r="O6782" s="13" t="str">
        <f>VLOOKUP(A6782,Table!$U$1:$V$230,2,0)</f>
        <v>Hexagonal</v>
      </c>
      <c r="P6782" s="1"/>
    </row>
    <row r="6783" spans="1:16">
      <c r="A6783" s="12">
        <v>194</v>
      </c>
      <c r="B6783" s="12">
        <v>26885</v>
      </c>
      <c r="C6783" s="12" t="s">
        <v>7455</v>
      </c>
      <c r="D6783" s="12" t="s">
        <v>7494</v>
      </c>
      <c r="E6783" s="17" t="s">
        <v>11913</v>
      </c>
      <c r="F6783" s="25" t="str">
        <f>LEFT(E6783,MIN(FIND({0,1,2,3,4,5,6,7,8,9},ASC(E6783)&amp;1234567890))-1)</f>
        <v>K</v>
      </c>
      <c r="G6783" s="25">
        <f t="shared" si="210"/>
        <v>3</v>
      </c>
      <c r="H6783" s="25">
        <f>VLOOKUP(F6783,Table!$A$2:$C$121,2,0)</f>
        <v>1</v>
      </c>
      <c r="I6783" s="26">
        <f>VLOOKUP(F6783,Table!$A$2:$C$121,3,0)</f>
        <v>4</v>
      </c>
      <c r="J6783" s="17" t="s">
        <v>542</v>
      </c>
      <c r="K6783" s="25" t="str">
        <f>LEFT(J6783,MIN(FIND({0,1,2,3,4,5,6,7,8,9},ASC(J6783)&amp;1234567890))-1)</f>
        <v>Bi</v>
      </c>
      <c r="L6783" s="25">
        <f t="shared" si="211"/>
        <v>1</v>
      </c>
      <c r="M6783" s="25">
        <f>VLOOKUP(K6783,Table!$A$2:$C$121,2,0)</f>
        <v>15</v>
      </c>
      <c r="N6783" s="26">
        <f>VLOOKUP(K6783,Table!$A$2:$C$121,3,0)</f>
        <v>6</v>
      </c>
      <c r="O6783" s="13" t="str">
        <f>VLOOKUP(A6783,Table!$U$1:$V$230,2,0)</f>
        <v>Hexagonal</v>
      </c>
      <c r="P6783" s="1"/>
    </row>
    <row r="6784" spans="1:16">
      <c r="A6784" s="12">
        <v>194</v>
      </c>
      <c r="B6784" s="12">
        <v>26886</v>
      </c>
      <c r="C6784" s="12" t="s">
        <v>7455</v>
      </c>
      <c r="D6784" s="12" t="s">
        <v>7495</v>
      </c>
      <c r="E6784" s="17" t="s">
        <v>11913</v>
      </c>
      <c r="F6784" s="25" t="str">
        <f>LEFT(E6784,MIN(FIND({0,1,2,3,4,5,6,7,8,9},ASC(E6784)&amp;1234567890))-1)</f>
        <v>K</v>
      </c>
      <c r="G6784" s="25">
        <f t="shared" si="210"/>
        <v>3</v>
      </c>
      <c r="H6784" s="25">
        <f>VLOOKUP(F6784,Table!$A$2:$C$121,2,0)</f>
        <v>1</v>
      </c>
      <c r="I6784" s="26">
        <f>VLOOKUP(F6784,Table!$A$2:$C$121,3,0)</f>
        <v>4</v>
      </c>
      <c r="J6784" s="17" t="s">
        <v>11645</v>
      </c>
      <c r="K6784" s="25" t="str">
        <f>LEFT(J6784,MIN(FIND({0,1,2,3,4,5,6,7,8,9},ASC(J6784)&amp;1234567890))-1)</f>
        <v>Sb</v>
      </c>
      <c r="L6784" s="25">
        <f t="shared" si="211"/>
        <v>1</v>
      </c>
      <c r="M6784" s="25">
        <f>VLOOKUP(K6784,Table!$A$2:$C$121,2,0)</f>
        <v>15</v>
      </c>
      <c r="N6784" s="26">
        <f>VLOOKUP(K6784,Table!$A$2:$C$121,3,0)</f>
        <v>5</v>
      </c>
      <c r="O6784" s="13" t="str">
        <f>VLOOKUP(A6784,Table!$U$1:$V$230,2,0)</f>
        <v>Hexagonal</v>
      </c>
      <c r="P6784" s="1"/>
    </row>
    <row r="6785" spans="1:16">
      <c r="A6785" s="12">
        <v>194</v>
      </c>
      <c r="B6785" s="12">
        <v>26887</v>
      </c>
      <c r="C6785" s="12" t="s">
        <v>7455</v>
      </c>
      <c r="D6785" s="12" t="s">
        <v>7496</v>
      </c>
      <c r="E6785" s="17" t="s">
        <v>11913</v>
      </c>
      <c r="F6785" s="25" t="str">
        <f>LEFT(E6785,MIN(FIND({0,1,2,3,4,5,6,7,8,9},ASC(E6785)&amp;1234567890))-1)</f>
        <v>K</v>
      </c>
      <c r="G6785" s="25">
        <f t="shared" si="210"/>
        <v>3</v>
      </c>
      <c r="H6785" s="25">
        <f>VLOOKUP(F6785,Table!$A$2:$C$121,2,0)</f>
        <v>1</v>
      </c>
      <c r="I6785" s="26">
        <f>VLOOKUP(F6785,Table!$A$2:$C$121,3,0)</f>
        <v>4</v>
      </c>
      <c r="J6785" s="17" t="s">
        <v>540</v>
      </c>
      <c r="K6785" s="25" t="str">
        <f>LEFT(J6785,MIN(FIND({0,1,2,3,4,5,6,7,8,9},ASC(J6785)&amp;1234567890))-1)</f>
        <v>As</v>
      </c>
      <c r="L6785" s="25">
        <f t="shared" si="211"/>
        <v>1</v>
      </c>
      <c r="M6785" s="25">
        <f>VLOOKUP(K6785,Table!$A$2:$C$121,2,0)</f>
        <v>15</v>
      </c>
      <c r="N6785" s="26">
        <f>VLOOKUP(K6785,Table!$A$2:$C$121,3,0)</f>
        <v>4</v>
      </c>
      <c r="O6785" s="13" t="str">
        <f>VLOOKUP(A6785,Table!$U$1:$V$230,2,0)</f>
        <v>Hexagonal</v>
      </c>
      <c r="P6785" s="1"/>
    </row>
    <row r="6786" spans="1:16">
      <c r="A6786" s="12">
        <v>194</v>
      </c>
      <c r="B6786" s="12">
        <v>28555</v>
      </c>
      <c r="C6786" s="12" t="s">
        <v>7455</v>
      </c>
      <c r="D6786" s="12" t="s">
        <v>5698</v>
      </c>
      <c r="E6786" s="17" t="s">
        <v>11328</v>
      </c>
      <c r="F6786" s="25" t="str">
        <f>LEFT(E6786,MIN(FIND({0,1,2,3,4,5,6,7,8,9},ASC(E6786)&amp;1234567890))-1)</f>
        <v>La</v>
      </c>
      <c r="G6786" s="25">
        <f t="shared" ref="G6786:G6849" si="212">IF(SUBSTITUTE(E6786,F6786,"")="",1,SUBSTITUTE(E6786,F6786,""))*1</f>
        <v>2</v>
      </c>
      <c r="H6786" s="25">
        <f>VLOOKUP(F6786,Table!$A$2:$C$121,2,0)</f>
        <v>3</v>
      </c>
      <c r="I6786" s="26">
        <f>VLOOKUP(F6786,Table!$A$2:$C$121,3,0)</f>
        <v>6</v>
      </c>
      <c r="J6786" s="17" t="s">
        <v>59</v>
      </c>
      <c r="K6786" s="25" t="str">
        <f>LEFT(J6786,MIN(FIND({0,1,2,3,4,5,6,7,8,9},ASC(J6786)&amp;1234567890))-1)</f>
        <v>O</v>
      </c>
      <c r="L6786" s="25">
        <f t="shared" ref="L6786:L6849" si="213">IF(SUBSTITUTE(J6786,K6786,"")="",1,SUBSTITUTE(J6786,K6786,""))*1</f>
        <v>3</v>
      </c>
      <c r="M6786" s="25">
        <f>VLOOKUP(K6786,Table!$A$2:$C$121,2,0)</f>
        <v>16</v>
      </c>
      <c r="N6786" s="26">
        <f>VLOOKUP(K6786,Table!$A$2:$C$121,3,0)</f>
        <v>2</v>
      </c>
      <c r="O6786" s="13" t="str">
        <f>VLOOKUP(A6786,Table!$U$1:$V$230,2,0)</f>
        <v>Hexagonal</v>
      </c>
      <c r="P6786" s="1"/>
    </row>
    <row r="6787" spans="1:16">
      <c r="A6787" s="12">
        <v>194</v>
      </c>
      <c r="B6787" s="12">
        <v>29313</v>
      </c>
      <c r="C6787" s="12" t="s">
        <v>7455</v>
      </c>
      <c r="D6787" s="12" t="s">
        <v>5776</v>
      </c>
      <c r="E6787" s="17" t="s">
        <v>66</v>
      </c>
      <c r="F6787" s="25" t="str">
        <f>LEFT(E6787,MIN(FIND({0,1,2,3,4,5,6,7,8,9},ASC(E6787)&amp;1234567890))-1)</f>
        <v>Ni</v>
      </c>
      <c r="G6787" s="25">
        <f t="shared" si="212"/>
        <v>1</v>
      </c>
      <c r="H6787" s="25">
        <f>VLOOKUP(F6787,Table!$A$2:$C$121,2,0)</f>
        <v>10</v>
      </c>
      <c r="I6787" s="26">
        <f>VLOOKUP(F6787,Table!$A$2:$C$121,3,0)</f>
        <v>4</v>
      </c>
      <c r="J6787" s="17" t="s">
        <v>379</v>
      </c>
      <c r="K6787" s="25" t="str">
        <f>LEFT(J6787,MIN(FIND({0,1,2,3,4,5,6,7,8,9},ASC(J6787)&amp;1234567890))-1)</f>
        <v>S</v>
      </c>
      <c r="L6787" s="25">
        <f t="shared" si="213"/>
        <v>1</v>
      </c>
      <c r="M6787" s="25">
        <f>VLOOKUP(K6787,Table!$A$2:$C$121,2,0)</f>
        <v>16</v>
      </c>
      <c r="N6787" s="26">
        <f>VLOOKUP(K6787,Table!$A$2:$C$121,3,0)</f>
        <v>3</v>
      </c>
      <c r="O6787" s="13" t="str">
        <f>VLOOKUP(A6787,Table!$U$1:$V$230,2,0)</f>
        <v>Hexagonal</v>
      </c>
      <c r="P6787" s="1"/>
    </row>
    <row r="6788" spans="1:16">
      <c r="A6788" s="12">
        <v>194</v>
      </c>
      <c r="B6788" s="12">
        <v>20560</v>
      </c>
      <c r="C6788" s="12" t="s">
        <v>7455</v>
      </c>
      <c r="D6788" s="12" t="s">
        <v>1227</v>
      </c>
      <c r="E6788" s="17" t="s">
        <v>461</v>
      </c>
      <c r="F6788" s="25" t="str">
        <f>LEFT(E6788,MIN(FIND({0,1,2,3,4,5,6,7,8,9},ASC(E6788)&amp;1234567890))-1)</f>
        <v>Cu</v>
      </c>
      <c r="G6788" s="25">
        <f t="shared" si="212"/>
        <v>2</v>
      </c>
      <c r="H6788" s="25">
        <f>VLOOKUP(F6788,Table!$A$2:$C$121,2,0)</f>
        <v>11</v>
      </c>
      <c r="I6788" s="26">
        <f>VLOOKUP(F6788,Table!$A$2:$C$121,3,0)</f>
        <v>4</v>
      </c>
      <c r="J6788" s="17" t="s">
        <v>379</v>
      </c>
      <c r="K6788" s="25" t="str">
        <f>LEFT(J6788,MIN(FIND({0,1,2,3,4,5,6,7,8,9},ASC(J6788)&amp;1234567890))-1)</f>
        <v>S</v>
      </c>
      <c r="L6788" s="25">
        <f t="shared" si="213"/>
        <v>1</v>
      </c>
      <c r="M6788" s="25">
        <f>VLOOKUP(K6788,Table!$A$2:$C$121,2,0)</f>
        <v>16</v>
      </c>
      <c r="N6788" s="26">
        <f>VLOOKUP(K6788,Table!$A$2:$C$121,3,0)</f>
        <v>3</v>
      </c>
      <c r="O6788" s="13" t="str">
        <f>VLOOKUP(A6788,Table!$U$1:$V$230,2,0)</f>
        <v>Hexagonal</v>
      </c>
      <c r="P6788" s="1"/>
    </row>
    <row r="6789" spans="1:16">
      <c r="A6789" s="12">
        <v>194</v>
      </c>
      <c r="B6789" s="12">
        <v>24586</v>
      </c>
      <c r="C6789" s="12" t="s">
        <v>7455</v>
      </c>
      <c r="D6789" s="12" t="s">
        <v>3060</v>
      </c>
      <c r="E6789" s="17" t="s">
        <v>11351</v>
      </c>
      <c r="F6789" s="25" t="str">
        <f>LEFT(E6789,MIN(FIND({0,1,2,3,4,5,6,7,8,9},ASC(E6789)&amp;1234567890))-1)</f>
        <v>Cu</v>
      </c>
      <c r="G6789" s="25">
        <f t="shared" si="212"/>
        <v>1</v>
      </c>
      <c r="H6789" s="25">
        <f>VLOOKUP(F6789,Table!$A$2:$C$121,2,0)</f>
        <v>11</v>
      </c>
      <c r="I6789" s="26">
        <f>VLOOKUP(F6789,Table!$A$2:$C$121,3,0)</f>
        <v>4</v>
      </c>
      <c r="J6789" s="17" t="s">
        <v>379</v>
      </c>
      <c r="K6789" s="25" t="str">
        <f>LEFT(J6789,MIN(FIND({0,1,2,3,4,5,6,7,8,9},ASC(J6789)&amp;1234567890))-1)</f>
        <v>S</v>
      </c>
      <c r="L6789" s="25">
        <f t="shared" si="213"/>
        <v>1</v>
      </c>
      <c r="M6789" s="25">
        <f>VLOOKUP(K6789,Table!$A$2:$C$121,2,0)</f>
        <v>16</v>
      </c>
      <c r="N6789" s="26">
        <f>VLOOKUP(K6789,Table!$A$2:$C$121,3,0)</f>
        <v>3</v>
      </c>
      <c r="O6789" s="13" t="str">
        <f>VLOOKUP(A6789,Table!$U$1:$V$230,2,0)</f>
        <v>Hexagonal</v>
      </c>
      <c r="P6789" s="1"/>
    </row>
    <row r="6790" spans="1:16">
      <c r="A6790" s="12">
        <v>194</v>
      </c>
      <c r="B6790" s="12">
        <v>29304</v>
      </c>
      <c r="C6790" s="12" t="s">
        <v>7455</v>
      </c>
      <c r="D6790" s="12" t="s">
        <v>7497</v>
      </c>
      <c r="E6790" s="17" t="s">
        <v>66</v>
      </c>
      <c r="F6790" s="25" t="str">
        <f>LEFT(E6790,MIN(FIND({0,1,2,3,4,5,6,7,8,9},ASC(E6790)&amp;1234567890))-1)</f>
        <v>Ni</v>
      </c>
      <c r="G6790" s="25">
        <f t="shared" si="212"/>
        <v>1</v>
      </c>
      <c r="H6790" s="25">
        <f>VLOOKUP(F6790,Table!$A$2:$C$121,2,0)</f>
        <v>10</v>
      </c>
      <c r="I6790" s="26">
        <f>VLOOKUP(F6790,Table!$A$2:$C$121,3,0)</f>
        <v>4</v>
      </c>
      <c r="J6790" s="17" t="s">
        <v>11645</v>
      </c>
      <c r="K6790" s="25" t="str">
        <f>LEFT(J6790,MIN(FIND({0,1,2,3,4,5,6,7,8,9},ASC(J6790)&amp;1234567890))-1)</f>
        <v>Sb</v>
      </c>
      <c r="L6790" s="25">
        <f t="shared" si="213"/>
        <v>1</v>
      </c>
      <c r="M6790" s="25">
        <f>VLOOKUP(K6790,Table!$A$2:$C$121,2,0)</f>
        <v>15</v>
      </c>
      <c r="N6790" s="26">
        <f>VLOOKUP(K6790,Table!$A$2:$C$121,3,0)</f>
        <v>5</v>
      </c>
      <c r="O6790" s="13" t="str">
        <f>VLOOKUP(A6790,Table!$U$1:$V$230,2,0)</f>
        <v>Hexagonal</v>
      </c>
      <c r="P6790" s="1"/>
    </row>
    <row r="6791" spans="1:16">
      <c r="A6791" s="12">
        <v>194</v>
      </c>
      <c r="B6791" s="12">
        <v>29308</v>
      </c>
      <c r="C6791" s="12" t="s">
        <v>7455</v>
      </c>
      <c r="D6791" s="12" t="s">
        <v>322</v>
      </c>
      <c r="E6791" s="17" t="s">
        <v>33</v>
      </c>
      <c r="F6791" s="25" t="str">
        <f>LEFT(E6791,MIN(FIND({0,1,2,3,4,5,6,7,8,9},ASC(E6791)&amp;1234567890))-1)</f>
        <v>Fe</v>
      </c>
      <c r="G6791" s="25">
        <f t="shared" si="212"/>
        <v>1</v>
      </c>
      <c r="H6791" s="25">
        <f>VLOOKUP(F6791,Table!$A$2:$C$121,2,0)</f>
        <v>8</v>
      </c>
      <c r="I6791" s="26">
        <f>VLOOKUP(F6791,Table!$A$2:$C$121,3,0)</f>
        <v>4</v>
      </c>
      <c r="J6791" s="17" t="s">
        <v>47</v>
      </c>
      <c r="K6791" s="25" t="str">
        <f>LEFT(J6791,MIN(FIND({0,1,2,3,4,5,6,7,8,9},ASC(J6791)&amp;1234567890))-1)</f>
        <v>Se</v>
      </c>
      <c r="L6791" s="25">
        <f t="shared" si="213"/>
        <v>1</v>
      </c>
      <c r="M6791" s="25">
        <f>VLOOKUP(K6791,Table!$A$2:$C$121,2,0)</f>
        <v>16</v>
      </c>
      <c r="N6791" s="26">
        <f>VLOOKUP(K6791,Table!$A$2:$C$121,3,0)</f>
        <v>4</v>
      </c>
      <c r="O6791" s="13" t="str">
        <f>VLOOKUP(A6791,Table!$U$1:$V$230,2,0)</f>
        <v>Hexagonal</v>
      </c>
      <c r="P6791" s="1"/>
    </row>
    <row r="6792" spans="1:16">
      <c r="A6792" s="12">
        <v>194</v>
      </c>
      <c r="B6792" s="12">
        <v>24000</v>
      </c>
      <c r="C6792" s="12" t="s">
        <v>7455</v>
      </c>
      <c r="D6792" s="12" t="s">
        <v>5778</v>
      </c>
      <c r="E6792" s="17" t="s">
        <v>393</v>
      </c>
      <c r="F6792" s="25" t="str">
        <f>LEFT(E6792,MIN(FIND({0,1,2,3,4,5,6,7,8,9},ASC(E6792)&amp;1234567890))-1)</f>
        <v>Mo</v>
      </c>
      <c r="G6792" s="25">
        <f t="shared" si="212"/>
        <v>1</v>
      </c>
      <c r="H6792" s="25">
        <f>VLOOKUP(F6792,Table!$A$2:$C$121,2,0)</f>
        <v>6</v>
      </c>
      <c r="I6792" s="26">
        <f>VLOOKUP(F6792,Table!$A$2:$C$121,3,0)</f>
        <v>5</v>
      </c>
      <c r="J6792" s="17" t="s">
        <v>34</v>
      </c>
      <c r="K6792" s="25" t="str">
        <f>LEFT(J6792,MIN(FIND({0,1,2,3,4,5,6,7,8,9},ASC(J6792)&amp;1234567890))-1)</f>
        <v>S</v>
      </c>
      <c r="L6792" s="25">
        <f t="shared" si="213"/>
        <v>2</v>
      </c>
      <c r="M6792" s="25">
        <f>VLOOKUP(K6792,Table!$A$2:$C$121,2,0)</f>
        <v>16</v>
      </c>
      <c r="N6792" s="26">
        <f>VLOOKUP(K6792,Table!$A$2:$C$121,3,0)</f>
        <v>3</v>
      </c>
      <c r="O6792" s="13" t="str">
        <f>VLOOKUP(A6792,Table!$U$1:$V$230,2,0)</f>
        <v>Hexagonal</v>
      </c>
      <c r="P6792" s="1"/>
    </row>
    <row r="6793" spans="1:16">
      <c r="A6793" s="12">
        <v>194</v>
      </c>
      <c r="B6793" s="12">
        <v>29065</v>
      </c>
      <c r="C6793" s="12" t="s">
        <v>7455</v>
      </c>
      <c r="D6793" s="12" t="s">
        <v>1461</v>
      </c>
      <c r="E6793" s="17" t="s">
        <v>11764</v>
      </c>
      <c r="F6793" s="25" t="str">
        <f>LEFT(E6793,MIN(FIND({0,1,2,3,4,5,6,7,8,9},ASC(E6793)&amp;1234567890))-1)</f>
        <v>H</v>
      </c>
      <c r="G6793" s="25">
        <f t="shared" si="212"/>
        <v>2</v>
      </c>
      <c r="H6793" s="25">
        <f>VLOOKUP(F6793,Table!$A$2:$C$121,2,0)</f>
        <v>1</v>
      </c>
      <c r="I6793" s="26">
        <f>VLOOKUP(F6793,Table!$A$2:$C$121,3,0)</f>
        <v>1</v>
      </c>
      <c r="J6793" s="17" t="s">
        <v>371</v>
      </c>
      <c r="K6793" s="25" t="str">
        <f>LEFT(J6793,MIN(FIND({0,1,2,3,4,5,6,7,8,9},ASC(J6793)&amp;1234567890))-1)</f>
        <v>O</v>
      </c>
      <c r="L6793" s="25">
        <f t="shared" si="213"/>
        <v>1</v>
      </c>
      <c r="M6793" s="25">
        <f>VLOOKUP(K6793,Table!$A$2:$C$121,2,0)</f>
        <v>16</v>
      </c>
      <c r="N6793" s="26">
        <f>VLOOKUP(K6793,Table!$A$2:$C$121,3,0)</f>
        <v>2</v>
      </c>
      <c r="O6793" s="13" t="str">
        <f>VLOOKUP(A6793,Table!$U$1:$V$230,2,0)</f>
        <v>Hexagonal</v>
      </c>
      <c r="P6793" s="1"/>
    </row>
    <row r="6794" spans="1:16">
      <c r="A6794" s="12">
        <v>194</v>
      </c>
      <c r="B6794" s="12">
        <v>29303</v>
      </c>
      <c r="C6794" s="12" t="s">
        <v>7455</v>
      </c>
      <c r="D6794" s="12" t="s">
        <v>1772</v>
      </c>
      <c r="E6794" s="17" t="s">
        <v>66</v>
      </c>
      <c r="F6794" s="25" t="str">
        <f>LEFT(E6794,MIN(FIND({0,1,2,3,4,5,6,7,8,9},ASC(E6794)&amp;1234567890))-1)</f>
        <v>Ni</v>
      </c>
      <c r="G6794" s="25">
        <f t="shared" si="212"/>
        <v>1</v>
      </c>
      <c r="H6794" s="25">
        <f>VLOOKUP(F6794,Table!$A$2:$C$121,2,0)</f>
        <v>10</v>
      </c>
      <c r="I6794" s="26">
        <f>VLOOKUP(F6794,Table!$A$2:$C$121,3,0)</f>
        <v>4</v>
      </c>
      <c r="J6794" s="17" t="s">
        <v>540</v>
      </c>
      <c r="K6794" s="25" t="str">
        <f>LEFT(J6794,MIN(FIND({0,1,2,3,4,5,6,7,8,9},ASC(J6794)&amp;1234567890))-1)</f>
        <v>As</v>
      </c>
      <c r="L6794" s="25">
        <f t="shared" si="213"/>
        <v>1</v>
      </c>
      <c r="M6794" s="25">
        <f>VLOOKUP(K6794,Table!$A$2:$C$121,2,0)</f>
        <v>15</v>
      </c>
      <c r="N6794" s="26">
        <f>VLOOKUP(K6794,Table!$A$2:$C$121,3,0)</f>
        <v>4</v>
      </c>
      <c r="O6794" s="13" t="str">
        <f>VLOOKUP(A6794,Table!$U$1:$V$230,2,0)</f>
        <v>Hexagonal</v>
      </c>
      <c r="P6794" s="1"/>
    </row>
    <row r="6795" spans="1:16">
      <c r="A6795" s="12">
        <v>194</v>
      </c>
      <c r="B6795" s="12">
        <v>29305</v>
      </c>
      <c r="C6795" s="12" t="s">
        <v>7455</v>
      </c>
      <c r="D6795" s="12" t="s">
        <v>7498</v>
      </c>
      <c r="E6795" s="17" t="s">
        <v>76</v>
      </c>
      <c r="F6795" s="25" t="str">
        <f>LEFT(E6795,MIN(FIND({0,1,2,3,4,5,6,7,8,9},ASC(E6795)&amp;1234567890))-1)</f>
        <v>Co</v>
      </c>
      <c r="G6795" s="25">
        <f t="shared" si="212"/>
        <v>1</v>
      </c>
      <c r="H6795" s="25">
        <f>VLOOKUP(F6795,Table!$A$2:$C$121,2,0)</f>
        <v>9</v>
      </c>
      <c r="I6795" s="26">
        <f>VLOOKUP(F6795,Table!$A$2:$C$121,3,0)</f>
        <v>4</v>
      </c>
      <c r="J6795" s="17" t="s">
        <v>379</v>
      </c>
      <c r="K6795" s="25" t="str">
        <f>LEFT(J6795,MIN(FIND({0,1,2,3,4,5,6,7,8,9},ASC(J6795)&amp;1234567890))-1)</f>
        <v>S</v>
      </c>
      <c r="L6795" s="25">
        <f t="shared" si="213"/>
        <v>1</v>
      </c>
      <c r="M6795" s="25">
        <f>VLOOKUP(K6795,Table!$A$2:$C$121,2,0)</f>
        <v>16</v>
      </c>
      <c r="N6795" s="26">
        <f>VLOOKUP(K6795,Table!$A$2:$C$121,3,0)</f>
        <v>3</v>
      </c>
      <c r="O6795" s="13" t="str">
        <f>VLOOKUP(A6795,Table!$U$1:$V$230,2,0)</f>
        <v>Hexagonal</v>
      </c>
      <c r="P6795" s="1"/>
    </row>
    <row r="6796" spans="1:16">
      <c r="A6796" s="12">
        <v>194</v>
      </c>
      <c r="B6796" s="12">
        <v>29300</v>
      </c>
      <c r="C6796" s="12" t="s">
        <v>7455</v>
      </c>
      <c r="D6796" s="12" t="s">
        <v>7499</v>
      </c>
      <c r="E6796" s="17" t="s">
        <v>13382</v>
      </c>
      <c r="F6796" s="25" t="str">
        <f>LEFT(E6796,MIN(FIND({0,1,2,3,4,5,6,7,8,9},ASC(E6796)&amp;1234567890))-1)</f>
        <v>Fe</v>
      </c>
      <c r="G6796" s="25">
        <f t="shared" si="212"/>
        <v>0.95</v>
      </c>
      <c r="H6796" s="25">
        <f>VLOOKUP(F6796,Table!$A$2:$C$121,2,0)</f>
        <v>8</v>
      </c>
      <c r="I6796" s="26">
        <f>VLOOKUP(F6796,Table!$A$2:$C$121,3,0)</f>
        <v>4</v>
      </c>
      <c r="J6796" s="17" t="s">
        <v>13383</v>
      </c>
      <c r="K6796" s="25" t="str">
        <f>LEFT(J6796,MIN(FIND({0,1,2,3,4,5,6,7,8,9},ASC(J6796)&amp;1234567890))-1)</f>
        <v>S</v>
      </c>
      <c r="L6796" s="25">
        <f t="shared" si="213"/>
        <v>1.05</v>
      </c>
      <c r="M6796" s="25">
        <f>VLOOKUP(K6796,Table!$A$2:$C$121,2,0)</f>
        <v>16</v>
      </c>
      <c r="N6796" s="26">
        <f>VLOOKUP(K6796,Table!$A$2:$C$121,3,0)</f>
        <v>3</v>
      </c>
      <c r="O6796" s="13" t="str">
        <f>VLOOKUP(A6796,Table!$U$1:$V$230,2,0)</f>
        <v>Hexagonal</v>
      </c>
      <c r="P6796" s="1"/>
    </row>
    <row r="6797" spans="1:16">
      <c r="A6797" s="12">
        <v>194</v>
      </c>
      <c r="B6797" s="12">
        <v>29301</v>
      </c>
      <c r="C6797" s="12" t="s">
        <v>7455</v>
      </c>
      <c r="D6797" s="12" t="s">
        <v>7500</v>
      </c>
      <c r="E6797" s="17" t="s">
        <v>11372</v>
      </c>
      <c r="F6797" s="25" t="str">
        <f>LEFT(E6797,MIN(FIND({0,1,2,3,4,5,6,7,8,9},ASC(E6797)&amp;1234567890))-1)</f>
        <v>Fe</v>
      </c>
      <c r="G6797" s="25">
        <f t="shared" si="212"/>
        <v>1.05</v>
      </c>
      <c r="H6797" s="25">
        <f>VLOOKUP(F6797,Table!$A$2:$C$121,2,0)</f>
        <v>8</v>
      </c>
      <c r="I6797" s="26">
        <f>VLOOKUP(F6797,Table!$A$2:$C$121,3,0)</f>
        <v>4</v>
      </c>
      <c r="J6797" s="17" t="s">
        <v>13384</v>
      </c>
      <c r="K6797" s="25" t="str">
        <f>LEFT(J6797,MIN(FIND({0,1,2,3,4,5,6,7,8,9},ASC(J6797)&amp;1234567890))-1)</f>
        <v>S</v>
      </c>
      <c r="L6797" s="25">
        <f t="shared" si="213"/>
        <v>0.95</v>
      </c>
      <c r="M6797" s="25">
        <f>VLOOKUP(K6797,Table!$A$2:$C$121,2,0)</f>
        <v>16</v>
      </c>
      <c r="N6797" s="26">
        <f>VLOOKUP(K6797,Table!$A$2:$C$121,3,0)</f>
        <v>3</v>
      </c>
      <c r="O6797" s="13" t="str">
        <f>VLOOKUP(A6797,Table!$U$1:$V$230,2,0)</f>
        <v>Hexagonal</v>
      </c>
      <c r="P6797" s="1"/>
    </row>
    <row r="6798" spans="1:16">
      <c r="A6798" s="12">
        <v>194</v>
      </c>
      <c r="B6798" s="12">
        <v>29302</v>
      </c>
      <c r="C6798" s="12" t="s">
        <v>7455</v>
      </c>
      <c r="D6798" s="12" t="s">
        <v>1303</v>
      </c>
      <c r="E6798" s="17" t="s">
        <v>33</v>
      </c>
      <c r="F6798" s="25" t="str">
        <f>LEFT(E6798,MIN(FIND({0,1,2,3,4,5,6,7,8,9},ASC(E6798)&amp;1234567890))-1)</f>
        <v>Fe</v>
      </c>
      <c r="G6798" s="25">
        <f t="shared" si="212"/>
        <v>1</v>
      </c>
      <c r="H6798" s="25">
        <f>VLOOKUP(F6798,Table!$A$2:$C$121,2,0)</f>
        <v>8</v>
      </c>
      <c r="I6798" s="26">
        <f>VLOOKUP(F6798,Table!$A$2:$C$121,3,0)</f>
        <v>4</v>
      </c>
      <c r="J6798" s="17" t="s">
        <v>379</v>
      </c>
      <c r="K6798" s="25" t="str">
        <f>LEFT(J6798,MIN(FIND({0,1,2,3,4,5,6,7,8,9},ASC(J6798)&amp;1234567890))-1)</f>
        <v>S</v>
      </c>
      <c r="L6798" s="25">
        <f t="shared" si="213"/>
        <v>1</v>
      </c>
      <c r="M6798" s="25">
        <f>VLOOKUP(K6798,Table!$A$2:$C$121,2,0)</f>
        <v>16</v>
      </c>
      <c r="N6798" s="26">
        <f>VLOOKUP(K6798,Table!$A$2:$C$121,3,0)</f>
        <v>3</v>
      </c>
      <c r="O6798" s="13" t="str">
        <f>VLOOKUP(A6798,Table!$U$1:$V$230,2,0)</f>
        <v>Hexagonal</v>
      </c>
      <c r="P6798" s="1"/>
    </row>
    <row r="6799" spans="1:16">
      <c r="A6799" s="12">
        <v>194</v>
      </c>
      <c r="B6799" s="12">
        <v>29310</v>
      </c>
      <c r="C6799" s="12" t="s">
        <v>7455</v>
      </c>
      <c r="D6799" s="12" t="s">
        <v>5785</v>
      </c>
      <c r="E6799" s="17" t="s">
        <v>66</v>
      </c>
      <c r="F6799" s="25" t="str">
        <f>LEFT(E6799,MIN(FIND({0,1,2,3,4,5,6,7,8,9},ASC(E6799)&amp;1234567890))-1)</f>
        <v>Ni</v>
      </c>
      <c r="G6799" s="25">
        <f t="shared" si="212"/>
        <v>1</v>
      </c>
      <c r="H6799" s="25">
        <f>VLOOKUP(F6799,Table!$A$2:$C$121,2,0)</f>
        <v>10</v>
      </c>
      <c r="I6799" s="26">
        <f>VLOOKUP(F6799,Table!$A$2:$C$121,3,0)</f>
        <v>4</v>
      </c>
      <c r="J6799" s="17" t="s">
        <v>47</v>
      </c>
      <c r="K6799" s="25" t="str">
        <f>LEFT(J6799,MIN(FIND({0,1,2,3,4,5,6,7,8,9},ASC(J6799)&amp;1234567890))-1)</f>
        <v>Se</v>
      </c>
      <c r="L6799" s="25">
        <f t="shared" si="213"/>
        <v>1</v>
      </c>
      <c r="M6799" s="25">
        <f>VLOOKUP(K6799,Table!$A$2:$C$121,2,0)</f>
        <v>16</v>
      </c>
      <c r="N6799" s="26">
        <f>VLOOKUP(K6799,Table!$A$2:$C$121,3,0)</f>
        <v>4</v>
      </c>
      <c r="O6799" s="13" t="str">
        <f>VLOOKUP(A6799,Table!$U$1:$V$230,2,0)</f>
        <v>Hexagonal</v>
      </c>
      <c r="P6799" s="1"/>
    </row>
    <row r="6800" spans="1:16">
      <c r="A6800" s="12">
        <v>194</v>
      </c>
      <c r="B6800" s="12">
        <v>30207</v>
      </c>
      <c r="C6800" s="12" t="s">
        <v>7455</v>
      </c>
      <c r="D6800" s="12" t="s">
        <v>7501</v>
      </c>
      <c r="E6800" s="17" t="s">
        <v>12302</v>
      </c>
      <c r="F6800" s="25" t="str">
        <f>LEFT(E6800,MIN(FIND({0,1,2,3,4,5,6,7,8,9},ASC(E6800)&amp;1234567890))-1)</f>
        <v>Al</v>
      </c>
      <c r="G6800" s="25">
        <f t="shared" si="212"/>
        <v>5</v>
      </c>
      <c r="H6800" s="25">
        <f>VLOOKUP(F6800,Table!$A$2:$C$121,2,0)</f>
        <v>13</v>
      </c>
      <c r="I6800" s="26">
        <f>VLOOKUP(F6800,Table!$A$2:$C$121,3,0)</f>
        <v>3</v>
      </c>
      <c r="J6800" s="17" t="s">
        <v>11695</v>
      </c>
      <c r="K6800" s="25" t="str">
        <f>LEFT(J6800,MIN(FIND({0,1,2,3,4,5,6,7,8,9},ASC(J6800)&amp;1234567890))-1)</f>
        <v>Co</v>
      </c>
      <c r="L6800" s="25">
        <f t="shared" si="213"/>
        <v>2</v>
      </c>
      <c r="M6800" s="25">
        <f>VLOOKUP(K6800,Table!$A$2:$C$121,2,0)</f>
        <v>9</v>
      </c>
      <c r="N6800" s="26">
        <f>VLOOKUP(K6800,Table!$A$2:$C$121,3,0)</f>
        <v>4</v>
      </c>
      <c r="O6800" s="13" t="str">
        <f>VLOOKUP(A6800,Table!$U$1:$V$230,2,0)</f>
        <v>Hexagonal</v>
      </c>
      <c r="P6800" s="1"/>
    </row>
    <row r="6801" spans="1:16">
      <c r="A6801" s="12">
        <v>194</v>
      </c>
      <c r="B6801" s="12">
        <v>30216</v>
      </c>
      <c r="C6801" s="12" t="s">
        <v>7455</v>
      </c>
      <c r="D6801" s="12" t="s">
        <v>7502</v>
      </c>
      <c r="E6801" s="17" t="s">
        <v>11359</v>
      </c>
      <c r="F6801" s="25" t="str">
        <f>LEFT(E6801,MIN(FIND({0,1,2,3,4,5,6,7,8,9},ASC(E6801)&amp;1234567890))-1)</f>
        <v>Ni</v>
      </c>
      <c r="G6801" s="25">
        <f t="shared" si="212"/>
        <v>3</v>
      </c>
      <c r="H6801" s="25">
        <f>VLOOKUP(F6801,Table!$A$2:$C$121,2,0)</f>
        <v>10</v>
      </c>
      <c r="I6801" s="26">
        <f>VLOOKUP(F6801,Table!$A$2:$C$121,3,0)</f>
        <v>4</v>
      </c>
      <c r="J6801" s="17" t="s">
        <v>50</v>
      </c>
      <c r="K6801" s="25" t="str">
        <f>LEFT(J6801,MIN(FIND({0,1,2,3,4,5,6,7,8,9},ASC(J6801)&amp;1234567890))-1)</f>
        <v>Ti</v>
      </c>
      <c r="L6801" s="25">
        <f t="shared" si="213"/>
        <v>1</v>
      </c>
      <c r="M6801" s="25">
        <f>VLOOKUP(K6801,Table!$A$2:$C$121,2,0)</f>
        <v>4</v>
      </c>
      <c r="N6801" s="26">
        <f>VLOOKUP(K6801,Table!$A$2:$C$121,3,0)</f>
        <v>4</v>
      </c>
      <c r="O6801" s="13" t="str">
        <f>VLOOKUP(A6801,Table!$U$1:$V$230,2,0)</f>
        <v>Hexagonal</v>
      </c>
      <c r="P6801" s="1"/>
    </row>
    <row r="6802" spans="1:16">
      <c r="A6802" s="12">
        <v>194</v>
      </c>
      <c r="B6802" s="12">
        <v>30374</v>
      </c>
      <c r="C6802" s="12" t="s">
        <v>7455</v>
      </c>
      <c r="D6802" s="12" t="s">
        <v>7503</v>
      </c>
      <c r="E6802" s="17" t="s">
        <v>13385</v>
      </c>
      <c r="F6802" s="25" t="str">
        <f>LEFT(E6802,MIN(FIND({0,1,2,3,4,5,6,7,8,9},ASC(E6802)&amp;1234567890))-1)</f>
        <v>W</v>
      </c>
      <c r="G6802" s="25">
        <f t="shared" si="212"/>
        <v>2.56</v>
      </c>
      <c r="H6802" s="25">
        <f>VLOOKUP(F6802,Table!$A$2:$C$121,2,0)</f>
        <v>6</v>
      </c>
      <c r="I6802" s="26">
        <f>VLOOKUP(F6802,Table!$A$2:$C$121,3,0)</f>
        <v>6</v>
      </c>
      <c r="J6802" s="17" t="s">
        <v>372</v>
      </c>
      <c r="K6802" s="25" t="str">
        <f>LEFT(J6802,MIN(FIND({0,1,2,3,4,5,6,7,8,9},ASC(J6802)&amp;1234567890))-1)</f>
        <v>N</v>
      </c>
      <c r="L6802" s="25">
        <f t="shared" si="213"/>
        <v>4</v>
      </c>
      <c r="M6802" s="25">
        <f>VLOOKUP(K6802,Table!$A$2:$C$121,2,0)</f>
        <v>15</v>
      </c>
      <c r="N6802" s="26">
        <f>VLOOKUP(K6802,Table!$A$2:$C$121,3,0)</f>
        <v>2</v>
      </c>
      <c r="O6802" s="13" t="str">
        <f>VLOOKUP(A6802,Table!$U$1:$V$230,2,0)</f>
        <v>Hexagonal</v>
      </c>
      <c r="P6802" s="1"/>
    </row>
    <row r="6803" spans="1:16">
      <c r="A6803" s="12">
        <v>194</v>
      </c>
      <c r="B6803" s="12">
        <v>30375</v>
      </c>
      <c r="C6803" s="12" t="s">
        <v>7455</v>
      </c>
      <c r="D6803" s="12" t="s">
        <v>7504</v>
      </c>
      <c r="E6803" s="17" t="s">
        <v>13386</v>
      </c>
      <c r="F6803" s="25" t="str">
        <f>LEFT(E6803,MIN(FIND({0,1,2,3,4,5,6,7,8,9},ASC(E6803)&amp;1234567890))-1)</f>
        <v>Mo</v>
      </c>
      <c r="G6803" s="25">
        <f t="shared" si="212"/>
        <v>0.82</v>
      </c>
      <c r="H6803" s="25">
        <f>VLOOKUP(F6803,Table!$A$2:$C$121,2,0)</f>
        <v>6</v>
      </c>
      <c r="I6803" s="26">
        <f>VLOOKUP(F6803,Table!$A$2:$C$121,3,0)</f>
        <v>5</v>
      </c>
      <c r="J6803" s="17" t="s">
        <v>68</v>
      </c>
      <c r="K6803" s="25" t="str">
        <f>LEFT(J6803,MIN(FIND({0,1,2,3,4,5,6,7,8,9},ASC(J6803)&amp;1234567890))-1)</f>
        <v>N</v>
      </c>
      <c r="L6803" s="25">
        <f t="shared" si="213"/>
        <v>1</v>
      </c>
      <c r="M6803" s="25">
        <f>VLOOKUP(K6803,Table!$A$2:$C$121,2,0)</f>
        <v>15</v>
      </c>
      <c r="N6803" s="26">
        <f>VLOOKUP(K6803,Table!$A$2:$C$121,3,0)</f>
        <v>2</v>
      </c>
      <c r="O6803" s="13" t="str">
        <f>VLOOKUP(A6803,Table!$U$1:$V$230,2,0)</f>
        <v>Hexagonal</v>
      </c>
      <c r="P6803" s="1"/>
    </row>
    <row r="6804" spans="1:16">
      <c r="A6804" s="12">
        <v>194</v>
      </c>
      <c r="B6804" s="12">
        <v>30377</v>
      </c>
      <c r="C6804" s="12" t="s">
        <v>7455</v>
      </c>
      <c r="D6804" s="12" t="s">
        <v>686</v>
      </c>
      <c r="E6804" s="17" t="s">
        <v>11286</v>
      </c>
      <c r="F6804" s="25" t="str">
        <f>LEFT(E6804,MIN(FIND({0,1,2,3,4,5,6,7,8,9},ASC(E6804)&amp;1234567890))-1)</f>
        <v>In</v>
      </c>
      <c r="G6804" s="25">
        <f t="shared" si="212"/>
        <v>1</v>
      </c>
      <c r="H6804" s="25">
        <f>VLOOKUP(F6804,Table!$A$2:$C$121,2,0)</f>
        <v>13</v>
      </c>
      <c r="I6804" s="26">
        <f>VLOOKUP(F6804,Table!$A$2:$C$121,3,0)</f>
        <v>5</v>
      </c>
      <c r="J6804" s="17" t="s">
        <v>47</v>
      </c>
      <c r="K6804" s="25" t="str">
        <f>LEFT(J6804,MIN(FIND({0,1,2,3,4,5,6,7,8,9},ASC(J6804)&amp;1234567890))-1)</f>
        <v>Se</v>
      </c>
      <c r="L6804" s="25">
        <f t="shared" si="213"/>
        <v>1</v>
      </c>
      <c r="M6804" s="25">
        <f>VLOOKUP(K6804,Table!$A$2:$C$121,2,0)</f>
        <v>16</v>
      </c>
      <c r="N6804" s="26">
        <f>VLOOKUP(K6804,Table!$A$2:$C$121,3,0)</f>
        <v>4</v>
      </c>
      <c r="O6804" s="13" t="str">
        <f>VLOOKUP(A6804,Table!$U$1:$V$230,2,0)</f>
        <v>Hexagonal</v>
      </c>
      <c r="P6804" s="1"/>
    </row>
    <row r="6805" spans="1:16">
      <c r="A6805" s="12">
        <v>194</v>
      </c>
      <c r="B6805" s="12">
        <v>30638</v>
      </c>
      <c r="C6805" s="12" t="s">
        <v>7455</v>
      </c>
      <c r="D6805" s="12" t="s">
        <v>7505</v>
      </c>
      <c r="E6805" s="17" t="s">
        <v>11358</v>
      </c>
      <c r="F6805" s="25" t="str">
        <f>LEFT(E6805,MIN(FIND({0,1,2,3,4,5,6,7,8,9},ASC(E6805)&amp;1234567890))-1)</f>
        <v>N</v>
      </c>
      <c r="G6805" s="25">
        <f t="shared" si="212"/>
        <v>2</v>
      </c>
      <c r="H6805" s="25">
        <f>VLOOKUP(F6805,Table!$A$2:$C$121,2,0)</f>
        <v>15</v>
      </c>
      <c r="I6805" s="26">
        <f>VLOOKUP(F6805,Table!$A$2:$C$121,3,0)</f>
        <v>2</v>
      </c>
      <c r="J6805" s="17" t="s">
        <v>500</v>
      </c>
      <c r="K6805" s="25" t="str">
        <f>LEFT(J6805,MIN(FIND({0,1,2,3,4,5,6,7,8,9},ASC(J6805)&amp;1234567890))-1)</f>
        <v>O</v>
      </c>
      <c r="L6805" s="25">
        <f t="shared" si="213"/>
        <v>5</v>
      </c>
      <c r="M6805" s="25">
        <f>VLOOKUP(K6805,Table!$A$2:$C$121,2,0)</f>
        <v>16</v>
      </c>
      <c r="N6805" s="26">
        <f>VLOOKUP(K6805,Table!$A$2:$C$121,3,0)</f>
        <v>2</v>
      </c>
      <c r="O6805" s="13" t="str">
        <f>VLOOKUP(A6805,Table!$U$1:$V$230,2,0)</f>
        <v>Hexagonal</v>
      </c>
      <c r="P6805" s="1"/>
    </row>
    <row r="6806" spans="1:16">
      <c r="A6806" s="12">
        <v>194</v>
      </c>
      <c r="B6806" s="12">
        <v>31071</v>
      </c>
      <c r="C6806" s="12" t="s">
        <v>7455</v>
      </c>
      <c r="D6806" s="12" t="s">
        <v>1164</v>
      </c>
      <c r="E6806" s="17" t="s">
        <v>11624</v>
      </c>
      <c r="F6806" s="25" t="str">
        <f>LEFT(E6806,MIN(FIND({0,1,2,3,4,5,6,7,8,9},ASC(E6806)&amp;1234567890))-1)</f>
        <v>B</v>
      </c>
      <c r="G6806" s="25">
        <f t="shared" si="212"/>
        <v>2</v>
      </c>
      <c r="H6806" s="25">
        <f>VLOOKUP(F6806,Table!$A$2:$C$121,2,0)</f>
        <v>13</v>
      </c>
      <c r="I6806" s="26">
        <f>VLOOKUP(F6806,Table!$A$2:$C$121,3,0)</f>
        <v>2</v>
      </c>
      <c r="J6806" s="17" t="s">
        <v>11625</v>
      </c>
      <c r="K6806" s="25" t="str">
        <f>LEFT(J6806,MIN(FIND({0,1,2,3,4,5,6,7,8,9},ASC(J6806)&amp;1234567890))-1)</f>
        <v>H</v>
      </c>
      <c r="L6806" s="25">
        <f t="shared" si="213"/>
        <v>6</v>
      </c>
      <c r="M6806" s="25">
        <f>VLOOKUP(K6806,Table!$A$2:$C$121,2,0)</f>
        <v>1</v>
      </c>
      <c r="N6806" s="26">
        <f>VLOOKUP(K6806,Table!$A$2:$C$121,3,0)</f>
        <v>1</v>
      </c>
      <c r="O6806" s="13" t="str">
        <f>VLOOKUP(A6806,Table!$U$1:$V$230,2,0)</f>
        <v>Hexagonal</v>
      </c>
      <c r="P6806" s="1"/>
    </row>
    <row r="6807" spans="1:16">
      <c r="A6807" s="12">
        <v>194</v>
      </c>
      <c r="B6807" s="12">
        <v>31165</v>
      </c>
      <c r="C6807" s="12" t="s">
        <v>7455</v>
      </c>
      <c r="D6807" s="12" t="s">
        <v>7506</v>
      </c>
      <c r="E6807" s="17" t="s">
        <v>346</v>
      </c>
      <c r="F6807" s="25" t="str">
        <f>LEFT(E6807,MIN(FIND({0,1,2,3,4,5,6,7,8,9},ASC(E6807)&amp;1234567890))-1)</f>
        <v>Nb</v>
      </c>
      <c r="G6807" s="25">
        <f t="shared" si="212"/>
        <v>2</v>
      </c>
      <c r="H6807" s="25">
        <f>VLOOKUP(F6807,Table!$A$2:$C$121,2,0)</f>
        <v>5</v>
      </c>
      <c r="I6807" s="26">
        <f>VLOOKUP(F6807,Table!$A$2:$C$121,3,0)</f>
        <v>5</v>
      </c>
      <c r="J6807" s="17" t="s">
        <v>68</v>
      </c>
      <c r="K6807" s="25" t="str">
        <f>LEFT(J6807,MIN(FIND({0,1,2,3,4,5,6,7,8,9},ASC(J6807)&amp;1234567890))-1)</f>
        <v>N</v>
      </c>
      <c r="L6807" s="25">
        <f t="shared" si="213"/>
        <v>1</v>
      </c>
      <c r="M6807" s="25">
        <f>VLOOKUP(K6807,Table!$A$2:$C$121,2,0)</f>
        <v>15</v>
      </c>
      <c r="N6807" s="26">
        <f>VLOOKUP(K6807,Table!$A$2:$C$121,3,0)</f>
        <v>2</v>
      </c>
      <c r="O6807" s="13" t="str">
        <f>VLOOKUP(A6807,Table!$U$1:$V$230,2,0)</f>
        <v>Hexagonal</v>
      </c>
      <c r="P6807" s="1"/>
    </row>
    <row r="6808" spans="1:16">
      <c r="A6808" s="12">
        <v>194</v>
      </c>
      <c r="B6808" s="12">
        <v>37237</v>
      </c>
      <c r="C6808" s="12" t="s">
        <v>7455</v>
      </c>
      <c r="D6808" s="12" t="s">
        <v>5815</v>
      </c>
      <c r="E6808" s="17" t="s">
        <v>614</v>
      </c>
      <c r="F6808" s="25" t="str">
        <f>LEFT(E6808,MIN(FIND({0,1,2,3,4,5,6,7,8,9},ASC(E6808)&amp;1234567890))-1)</f>
        <v>C</v>
      </c>
      <c r="G6808" s="25">
        <f t="shared" si="212"/>
        <v>1</v>
      </c>
      <c r="H6808" s="25">
        <f>VLOOKUP(F6808,Table!$A$2:$C$121,2,0)</f>
        <v>14</v>
      </c>
      <c r="I6808" s="26">
        <f>VLOOKUP(F6808,Table!$A$2:$C$121,3,0)</f>
        <v>2</v>
      </c>
      <c r="J6808" s="17" t="s">
        <v>371</v>
      </c>
      <c r="K6808" s="25" t="str">
        <f>LEFT(J6808,MIN(FIND({0,1,2,3,4,5,6,7,8,9},ASC(J6808)&amp;1234567890))-1)</f>
        <v>O</v>
      </c>
      <c r="L6808" s="25">
        <f t="shared" si="213"/>
        <v>1</v>
      </c>
      <c r="M6808" s="25">
        <f>VLOOKUP(K6808,Table!$A$2:$C$121,2,0)</f>
        <v>16</v>
      </c>
      <c r="N6808" s="26">
        <f>VLOOKUP(K6808,Table!$A$2:$C$121,3,0)</f>
        <v>2</v>
      </c>
      <c r="O6808" s="13" t="str">
        <f>VLOOKUP(A6808,Table!$U$1:$V$230,2,0)</f>
        <v>Hexagonal</v>
      </c>
      <c r="P6808" s="1"/>
    </row>
    <row r="6809" spans="1:16">
      <c r="A6809" s="12">
        <v>194</v>
      </c>
      <c r="B6809" s="12">
        <v>34108</v>
      </c>
      <c r="C6809" s="12" t="s">
        <v>7455</v>
      </c>
      <c r="D6809" s="12" t="s">
        <v>2199</v>
      </c>
      <c r="E6809" s="17" t="s">
        <v>46</v>
      </c>
      <c r="F6809" s="25" t="str">
        <f>LEFT(E6809,MIN(FIND({0,1,2,3,4,5,6,7,8,9},ASC(E6809)&amp;1234567890))-1)</f>
        <v>La</v>
      </c>
      <c r="G6809" s="25">
        <f t="shared" si="212"/>
        <v>1</v>
      </c>
      <c r="H6809" s="25">
        <f>VLOOKUP(F6809,Table!$A$2:$C$121,2,0)</f>
        <v>3</v>
      </c>
      <c r="I6809" s="26">
        <f>VLOOKUP(F6809,Table!$A$2:$C$121,3,0)</f>
        <v>6</v>
      </c>
      <c r="J6809" s="17" t="s">
        <v>365</v>
      </c>
      <c r="K6809" s="25" t="str">
        <f>LEFT(J6809,MIN(FIND({0,1,2,3,4,5,6,7,8,9},ASC(J6809)&amp;1234567890))-1)</f>
        <v>F</v>
      </c>
      <c r="L6809" s="25">
        <f t="shared" si="213"/>
        <v>3</v>
      </c>
      <c r="M6809" s="25">
        <f>VLOOKUP(K6809,Table!$A$2:$C$121,2,0)</f>
        <v>17</v>
      </c>
      <c r="N6809" s="26">
        <f>VLOOKUP(K6809,Table!$A$2:$C$121,3,0)</f>
        <v>2</v>
      </c>
      <c r="O6809" s="13" t="str">
        <f>VLOOKUP(A6809,Table!$U$1:$V$230,2,0)</f>
        <v>Hexagonal</v>
      </c>
      <c r="P6809" s="1"/>
    </row>
    <row r="6810" spans="1:16">
      <c r="A6810" s="12">
        <v>194</v>
      </c>
      <c r="B6810" s="12">
        <v>38126</v>
      </c>
      <c r="C6810" s="12" t="s">
        <v>7455</v>
      </c>
      <c r="D6810" s="12" t="s">
        <v>3</v>
      </c>
      <c r="E6810" s="17" t="s">
        <v>31</v>
      </c>
      <c r="F6810" s="25" t="str">
        <f>LEFT(E6810,MIN(FIND({0,1,2,3,4,5,6,7,8,9},ASC(E6810)&amp;1234567890))-1)</f>
        <v>Si</v>
      </c>
      <c r="G6810" s="25">
        <f t="shared" si="212"/>
        <v>1</v>
      </c>
      <c r="H6810" s="25">
        <f>VLOOKUP(F6810,Table!$A$2:$C$121,2,0)</f>
        <v>14</v>
      </c>
      <c r="I6810" s="26">
        <f>VLOOKUP(F6810,Table!$A$2:$C$121,3,0)</f>
        <v>3</v>
      </c>
      <c r="J6810" s="17" t="s">
        <v>32</v>
      </c>
      <c r="K6810" s="25" t="str">
        <f>LEFT(J6810,MIN(FIND({0,1,2,3,4,5,6,7,8,9},ASC(J6810)&amp;1234567890))-1)</f>
        <v>O</v>
      </c>
      <c r="L6810" s="25">
        <f t="shared" si="213"/>
        <v>2</v>
      </c>
      <c r="M6810" s="25">
        <f>VLOOKUP(K6810,Table!$A$2:$C$121,2,0)</f>
        <v>16</v>
      </c>
      <c r="N6810" s="26">
        <f>VLOOKUP(K6810,Table!$A$2:$C$121,3,0)</f>
        <v>2</v>
      </c>
      <c r="O6810" s="13" t="str">
        <f>VLOOKUP(A6810,Table!$U$1:$V$230,2,0)</f>
        <v>Hexagonal</v>
      </c>
      <c r="P6810" s="1"/>
    </row>
    <row r="6811" spans="1:16">
      <c r="A6811" s="12">
        <v>194</v>
      </c>
      <c r="B6811" s="12">
        <v>46006</v>
      </c>
      <c r="C6811" s="12" t="s">
        <v>7455</v>
      </c>
      <c r="D6811" s="12" t="s">
        <v>789</v>
      </c>
      <c r="E6811" s="17" t="s">
        <v>69</v>
      </c>
      <c r="F6811" s="25" t="str">
        <f>LEFT(E6811,MIN(FIND({0,1,2,3,4,5,6,7,8,9},ASC(E6811)&amp;1234567890))-1)</f>
        <v>Mg</v>
      </c>
      <c r="G6811" s="25">
        <f t="shared" si="212"/>
        <v>1</v>
      </c>
      <c r="H6811" s="25">
        <f>VLOOKUP(F6811,Table!$A$2:$C$121,2,0)</f>
        <v>2</v>
      </c>
      <c r="I6811" s="26">
        <f>VLOOKUP(F6811,Table!$A$2:$C$121,3,0)</f>
        <v>3</v>
      </c>
      <c r="J6811" s="17" t="s">
        <v>11366</v>
      </c>
      <c r="K6811" s="25" t="str">
        <f>LEFT(J6811,MIN(FIND({0,1,2,3,4,5,6,7,8,9},ASC(J6811)&amp;1234567890))-1)</f>
        <v>Zn</v>
      </c>
      <c r="L6811" s="25">
        <f t="shared" si="213"/>
        <v>2</v>
      </c>
      <c r="M6811" s="25">
        <f>VLOOKUP(K6811,Table!$A$2:$C$121,2,0)</f>
        <v>12</v>
      </c>
      <c r="N6811" s="26">
        <f>VLOOKUP(K6811,Table!$A$2:$C$121,3,0)</f>
        <v>4</v>
      </c>
      <c r="O6811" s="13" t="str">
        <f>VLOOKUP(A6811,Table!$U$1:$V$230,2,0)</f>
        <v>Hexagonal</v>
      </c>
      <c r="P6811" s="1"/>
    </row>
    <row r="6812" spans="1:16">
      <c r="A6812" s="12">
        <v>194</v>
      </c>
      <c r="B6812" s="12">
        <v>46032</v>
      </c>
      <c r="C6812" s="12" t="s">
        <v>7455</v>
      </c>
      <c r="D6812" s="12" t="s">
        <v>7507</v>
      </c>
      <c r="E6812" s="17" t="s">
        <v>11874</v>
      </c>
      <c r="F6812" s="25" t="str">
        <f>LEFT(E6812,MIN(FIND({0,1,2,3,4,5,6,7,8,9},ASC(E6812)&amp;1234567890))-1)</f>
        <v>Sc</v>
      </c>
      <c r="G6812" s="25">
        <f t="shared" si="212"/>
        <v>1</v>
      </c>
      <c r="H6812" s="25">
        <f>VLOOKUP(F6812,Table!$A$2:$C$121,2,0)</f>
        <v>3</v>
      </c>
      <c r="I6812" s="26">
        <f>VLOOKUP(F6812,Table!$A$2:$C$121,3,0)</f>
        <v>4</v>
      </c>
      <c r="J6812" s="17" t="s">
        <v>13387</v>
      </c>
      <c r="K6812" s="25" t="str">
        <f>LEFT(J6812,MIN(FIND({0,1,2,3,4,5,6,7,8,9},ASC(J6812)&amp;1234567890))-1)</f>
        <v>D</v>
      </c>
      <c r="L6812" s="25">
        <f t="shared" si="213"/>
        <v>0.34</v>
      </c>
      <c r="M6812" s="25">
        <f>VLOOKUP(K6812,Table!$A$2:$C$121,2,0)</f>
        <v>1</v>
      </c>
      <c r="N6812" s="26">
        <f>VLOOKUP(K6812,Table!$A$2:$C$121,3,0)</f>
        <v>1</v>
      </c>
      <c r="O6812" s="13" t="str">
        <f>VLOOKUP(A6812,Table!$U$1:$V$230,2,0)</f>
        <v>Hexagonal</v>
      </c>
      <c r="P6812" s="1"/>
    </row>
    <row r="6813" spans="1:16">
      <c r="A6813" s="12">
        <v>194</v>
      </c>
      <c r="B6813" s="12">
        <v>49666</v>
      </c>
      <c r="C6813" s="12" t="s">
        <v>7455</v>
      </c>
      <c r="D6813" s="12" t="s">
        <v>1457</v>
      </c>
      <c r="E6813" s="17" t="s">
        <v>11390</v>
      </c>
      <c r="F6813" s="25" t="str">
        <f>LEFT(E6813,MIN(FIND({0,1,2,3,4,5,6,7,8,9},ASC(E6813)&amp;1234567890))-1)</f>
        <v>Cr</v>
      </c>
      <c r="G6813" s="25">
        <f t="shared" si="212"/>
        <v>1</v>
      </c>
      <c r="H6813" s="25">
        <f>VLOOKUP(F6813,Table!$A$2:$C$121,2,0)</f>
        <v>6</v>
      </c>
      <c r="I6813" s="26">
        <f>VLOOKUP(F6813,Table!$A$2:$C$121,3,0)</f>
        <v>4</v>
      </c>
      <c r="J6813" s="17" t="s">
        <v>379</v>
      </c>
      <c r="K6813" s="25" t="str">
        <f>LEFT(J6813,MIN(FIND({0,1,2,3,4,5,6,7,8,9},ASC(J6813)&amp;1234567890))-1)</f>
        <v>S</v>
      </c>
      <c r="L6813" s="25">
        <f t="shared" si="213"/>
        <v>1</v>
      </c>
      <c r="M6813" s="25">
        <f>VLOOKUP(K6813,Table!$A$2:$C$121,2,0)</f>
        <v>16</v>
      </c>
      <c r="N6813" s="26">
        <f>VLOOKUP(K6813,Table!$A$2:$C$121,3,0)</f>
        <v>3</v>
      </c>
      <c r="O6813" s="13" t="str">
        <f>VLOOKUP(A6813,Table!$U$1:$V$230,2,0)</f>
        <v>Hexagonal</v>
      </c>
      <c r="P6813" s="1"/>
    </row>
    <row r="6814" spans="1:16">
      <c r="A6814" s="12">
        <v>194</v>
      </c>
      <c r="B6814" s="12">
        <v>60183</v>
      </c>
      <c r="C6814" s="12" t="s">
        <v>7455</v>
      </c>
      <c r="D6814" s="12" t="s">
        <v>7508</v>
      </c>
      <c r="E6814" s="17" t="s">
        <v>13388</v>
      </c>
      <c r="F6814" s="25" t="str">
        <f>LEFT(E6814,MIN(FIND({0,1,2,3,4,5,6,7,8,9},ASC(E6814)&amp;1234567890))-1)</f>
        <v>W</v>
      </c>
      <c r="G6814" s="25">
        <f t="shared" si="212"/>
        <v>4.5999999999999996</v>
      </c>
      <c r="H6814" s="25">
        <f>VLOOKUP(F6814,Table!$A$2:$C$121,2,0)</f>
        <v>6</v>
      </c>
      <c r="I6814" s="26">
        <f>VLOOKUP(F6814,Table!$A$2:$C$121,3,0)</f>
        <v>6</v>
      </c>
      <c r="J6814" s="17" t="s">
        <v>372</v>
      </c>
      <c r="K6814" s="25" t="str">
        <f>LEFT(J6814,MIN(FIND({0,1,2,3,4,5,6,7,8,9},ASC(J6814)&amp;1234567890))-1)</f>
        <v>N</v>
      </c>
      <c r="L6814" s="25">
        <f t="shared" si="213"/>
        <v>4</v>
      </c>
      <c r="M6814" s="25">
        <f>VLOOKUP(K6814,Table!$A$2:$C$121,2,0)</f>
        <v>15</v>
      </c>
      <c r="N6814" s="26">
        <f>VLOOKUP(K6814,Table!$A$2:$C$121,3,0)</f>
        <v>2</v>
      </c>
      <c r="O6814" s="13" t="str">
        <f>VLOOKUP(A6814,Table!$U$1:$V$230,2,0)</f>
        <v>Hexagonal</v>
      </c>
      <c r="P6814" s="1"/>
    </row>
    <row r="6815" spans="1:16">
      <c r="A6815" s="12">
        <v>194</v>
      </c>
      <c r="B6815" s="12">
        <v>62554</v>
      </c>
      <c r="C6815" s="12" t="s">
        <v>7455</v>
      </c>
      <c r="D6815" s="12" t="s">
        <v>7509</v>
      </c>
      <c r="E6815" s="17" t="s">
        <v>11467</v>
      </c>
      <c r="F6815" s="25" t="str">
        <f>LEFT(E6815,MIN(FIND({0,1,2,3,4,5,6,7,8,9},ASC(E6815)&amp;1234567890))-1)</f>
        <v>P</v>
      </c>
      <c r="G6815" s="25">
        <f t="shared" si="212"/>
        <v>1</v>
      </c>
      <c r="H6815" s="25">
        <f>VLOOKUP(F6815,Table!$A$2:$C$121,2,0)</f>
        <v>15</v>
      </c>
      <c r="I6815" s="26">
        <f>VLOOKUP(F6815,Table!$A$2:$C$121,3,0)</f>
        <v>3</v>
      </c>
      <c r="J6815" s="17" t="s">
        <v>11406</v>
      </c>
      <c r="K6815" s="25" t="str">
        <f>LEFT(J6815,MIN(FIND({0,1,2,3,4,5,6,7,8,9},ASC(J6815)&amp;1234567890))-1)</f>
        <v>F</v>
      </c>
      <c r="L6815" s="25">
        <f t="shared" si="213"/>
        <v>5</v>
      </c>
      <c r="M6815" s="25">
        <f>VLOOKUP(K6815,Table!$A$2:$C$121,2,0)</f>
        <v>17</v>
      </c>
      <c r="N6815" s="26">
        <f>VLOOKUP(K6815,Table!$A$2:$C$121,3,0)</f>
        <v>2</v>
      </c>
      <c r="O6815" s="13" t="str">
        <f>VLOOKUP(A6815,Table!$U$1:$V$230,2,0)</f>
        <v>Hexagonal</v>
      </c>
      <c r="P6815" s="1"/>
    </row>
    <row r="6816" spans="1:16">
      <c r="A6816" s="12">
        <v>194</v>
      </c>
      <c r="B6816" s="12">
        <v>63201</v>
      </c>
      <c r="C6816" s="12" t="s">
        <v>7455</v>
      </c>
      <c r="D6816" s="12" t="s">
        <v>6967</v>
      </c>
      <c r="E6816" s="17" t="s">
        <v>11925</v>
      </c>
      <c r="F6816" s="25" t="str">
        <f>LEFT(E6816,MIN(FIND({0,1,2,3,4,5,6,7,8,9},ASC(E6816)&amp;1234567890))-1)</f>
        <v>Li</v>
      </c>
      <c r="G6816" s="25">
        <f t="shared" si="212"/>
        <v>3</v>
      </c>
      <c r="H6816" s="25">
        <f>VLOOKUP(F6816,Table!$A$2:$C$121,2,0)</f>
        <v>1</v>
      </c>
      <c r="I6816" s="26">
        <f>VLOOKUP(F6816,Table!$A$2:$C$121,3,0)</f>
        <v>2</v>
      </c>
      <c r="J6816" s="17" t="s">
        <v>68</v>
      </c>
      <c r="K6816" s="25" t="str">
        <f>LEFT(J6816,MIN(FIND({0,1,2,3,4,5,6,7,8,9},ASC(J6816)&amp;1234567890))-1)</f>
        <v>N</v>
      </c>
      <c r="L6816" s="25">
        <f t="shared" si="213"/>
        <v>1</v>
      </c>
      <c r="M6816" s="25">
        <f>VLOOKUP(K6816,Table!$A$2:$C$121,2,0)</f>
        <v>15</v>
      </c>
      <c r="N6816" s="26">
        <f>VLOOKUP(K6816,Table!$A$2:$C$121,3,0)</f>
        <v>2</v>
      </c>
      <c r="O6816" s="13" t="str">
        <f>VLOOKUP(A6816,Table!$U$1:$V$230,2,0)</f>
        <v>Hexagonal</v>
      </c>
      <c r="P6816" s="1"/>
    </row>
    <row r="6817" spans="1:16">
      <c r="A6817" s="12">
        <v>194</v>
      </c>
      <c r="B6817" s="12">
        <v>49800</v>
      </c>
      <c r="C6817" s="12" t="s">
        <v>7455</v>
      </c>
      <c r="D6817" s="12" t="s">
        <v>5770</v>
      </c>
      <c r="E6817" s="17" t="s">
        <v>393</v>
      </c>
      <c r="F6817" s="25" t="str">
        <f>LEFT(E6817,MIN(FIND({0,1,2,3,4,5,6,7,8,9},ASC(E6817)&amp;1234567890))-1)</f>
        <v>Mo</v>
      </c>
      <c r="G6817" s="25">
        <f t="shared" si="212"/>
        <v>1</v>
      </c>
      <c r="H6817" s="25">
        <f>VLOOKUP(F6817,Table!$A$2:$C$121,2,0)</f>
        <v>6</v>
      </c>
      <c r="I6817" s="26">
        <f>VLOOKUP(F6817,Table!$A$2:$C$121,3,0)</f>
        <v>5</v>
      </c>
      <c r="J6817" s="17" t="s">
        <v>361</v>
      </c>
      <c r="K6817" s="25" t="str">
        <f>LEFT(J6817,MIN(FIND({0,1,2,3,4,5,6,7,8,9},ASC(J6817)&amp;1234567890))-1)</f>
        <v>Se</v>
      </c>
      <c r="L6817" s="25">
        <f t="shared" si="213"/>
        <v>2</v>
      </c>
      <c r="M6817" s="25">
        <f>VLOOKUP(K6817,Table!$A$2:$C$121,2,0)</f>
        <v>16</v>
      </c>
      <c r="N6817" s="26">
        <f>VLOOKUP(K6817,Table!$A$2:$C$121,3,0)</f>
        <v>4</v>
      </c>
      <c r="O6817" s="13" t="str">
        <f>VLOOKUP(A6817,Table!$U$1:$V$230,2,0)</f>
        <v>Hexagonal</v>
      </c>
      <c r="P6817" s="1"/>
    </row>
    <row r="6818" spans="1:16">
      <c r="A6818" s="12">
        <v>194</v>
      </c>
      <c r="B6818" s="12">
        <v>40349</v>
      </c>
      <c r="C6818" s="12" t="s">
        <v>7455</v>
      </c>
      <c r="D6818" s="12" t="s">
        <v>7510</v>
      </c>
      <c r="E6818" s="17" t="s">
        <v>13389</v>
      </c>
      <c r="F6818" s="25" t="str">
        <f>LEFT(E6818,MIN(FIND({0,1,2,3,4,5,6,7,8,9},ASC(E6818)&amp;1234567890))-1)</f>
        <v>Ag</v>
      </c>
      <c r="G6818" s="25">
        <f t="shared" si="212"/>
        <v>0.86</v>
      </c>
      <c r="H6818" s="25">
        <f>VLOOKUP(F6818,Table!$A$2:$C$121,2,0)</f>
        <v>11</v>
      </c>
      <c r="I6818" s="26">
        <f>VLOOKUP(F6818,Table!$A$2:$C$121,3,0)</f>
        <v>5</v>
      </c>
      <c r="J6818" s="17" t="s">
        <v>13037</v>
      </c>
      <c r="K6818" s="25" t="str">
        <f>LEFT(J6818,MIN(FIND({0,1,2,3,4,5,6,7,8,9},ASC(J6818)&amp;1234567890))-1)</f>
        <v>Sb</v>
      </c>
      <c r="L6818" s="25">
        <f t="shared" si="213"/>
        <v>0.14000000000000001</v>
      </c>
      <c r="M6818" s="25">
        <f>VLOOKUP(K6818,Table!$A$2:$C$121,2,0)</f>
        <v>15</v>
      </c>
      <c r="N6818" s="26">
        <f>VLOOKUP(K6818,Table!$A$2:$C$121,3,0)</f>
        <v>5</v>
      </c>
      <c r="O6818" s="13" t="str">
        <f>VLOOKUP(A6818,Table!$U$1:$V$230,2,0)</f>
        <v>Hexagonal</v>
      </c>
      <c r="P6818" s="1"/>
    </row>
    <row r="6819" spans="1:16">
      <c r="A6819" s="12">
        <v>194</v>
      </c>
      <c r="B6819" s="12">
        <v>40357</v>
      </c>
      <c r="C6819" s="12" t="s">
        <v>7455</v>
      </c>
      <c r="D6819" s="12" t="s">
        <v>7511</v>
      </c>
      <c r="E6819" s="17" t="s">
        <v>13390</v>
      </c>
      <c r="F6819" s="25" t="str">
        <f>LEFT(E6819,MIN(FIND({0,1,2,3,4,5,6,7,8,9},ASC(E6819)&amp;1234567890))-1)</f>
        <v>Ag</v>
      </c>
      <c r="G6819" s="25">
        <f t="shared" si="212"/>
        <v>1.1000000000000001</v>
      </c>
      <c r="H6819" s="25">
        <f>VLOOKUP(F6819,Table!$A$2:$C$121,2,0)</f>
        <v>11</v>
      </c>
      <c r="I6819" s="26">
        <f>VLOOKUP(F6819,Table!$A$2:$C$121,3,0)</f>
        <v>5</v>
      </c>
      <c r="J6819" s="17" t="s">
        <v>13391</v>
      </c>
      <c r="K6819" s="25" t="str">
        <f>LEFT(J6819,MIN(FIND({0,1,2,3,4,5,6,7,8,9},ASC(J6819)&amp;1234567890))-1)</f>
        <v>Hg</v>
      </c>
      <c r="L6819" s="25">
        <f t="shared" si="213"/>
        <v>0.9</v>
      </c>
      <c r="M6819" s="25">
        <f>VLOOKUP(K6819,Table!$A$2:$C$121,2,0)</f>
        <v>12</v>
      </c>
      <c r="N6819" s="26">
        <f>VLOOKUP(K6819,Table!$A$2:$C$121,3,0)</f>
        <v>6</v>
      </c>
      <c r="O6819" s="13" t="str">
        <f>VLOOKUP(A6819,Table!$U$1:$V$230,2,0)</f>
        <v>Hexagonal</v>
      </c>
      <c r="P6819" s="1"/>
    </row>
    <row r="6820" spans="1:16">
      <c r="A6820" s="12">
        <v>194</v>
      </c>
      <c r="B6820" s="12">
        <v>65049</v>
      </c>
      <c r="C6820" s="12" t="s">
        <v>7455</v>
      </c>
      <c r="D6820" s="12" t="s">
        <v>7512</v>
      </c>
      <c r="E6820" s="17" t="s">
        <v>11628</v>
      </c>
      <c r="F6820" s="25" t="str">
        <f>LEFT(E6820,MIN(FIND({0,1,2,3,4,5,6,7,8,9},ASC(E6820)&amp;1234567890))-1)</f>
        <v>Ba</v>
      </c>
      <c r="G6820" s="25">
        <f t="shared" si="212"/>
        <v>3</v>
      </c>
      <c r="H6820" s="25">
        <f>VLOOKUP(F6820,Table!$A$2:$C$121,2,0)</f>
        <v>2</v>
      </c>
      <c r="I6820" s="26">
        <f>VLOOKUP(F6820,Table!$A$2:$C$121,3,0)</f>
        <v>6</v>
      </c>
      <c r="J6820" s="17" t="s">
        <v>12302</v>
      </c>
      <c r="K6820" s="25" t="str">
        <f>LEFT(J6820,MIN(FIND({0,1,2,3,4,5,6,7,8,9},ASC(J6820)&amp;1234567890))-1)</f>
        <v>Al</v>
      </c>
      <c r="L6820" s="25">
        <f t="shared" si="213"/>
        <v>5</v>
      </c>
      <c r="M6820" s="25">
        <f>VLOOKUP(K6820,Table!$A$2:$C$121,2,0)</f>
        <v>13</v>
      </c>
      <c r="N6820" s="26">
        <f>VLOOKUP(K6820,Table!$A$2:$C$121,3,0)</f>
        <v>3</v>
      </c>
      <c r="O6820" s="13" t="str">
        <f>VLOOKUP(A6820,Table!$U$1:$V$230,2,0)</f>
        <v>Hexagonal</v>
      </c>
      <c r="P6820" s="1"/>
    </row>
    <row r="6821" spans="1:16">
      <c r="A6821" s="12">
        <v>194</v>
      </c>
      <c r="B6821" s="12">
        <v>65477</v>
      </c>
      <c r="C6821" s="12" t="s">
        <v>7455</v>
      </c>
      <c r="D6821" s="12" t="s">
        <v>7513</v>
      </c>
      <c r="E6821" s="17" t="s">
        <v>540</v>
      </c>
      <c r="F6821" s="25" t="str">
        <f>LEFT(E6821,MIN(FIND({0,1,2,3,4,5,6,7,8,9},ASC(E6821)&amp;1234567890))-1)</f>
        <v>As</v>
      </c>
      <c r="G6821" s="25">
        <f t="shared" si="212"/>
        <v>1</v>
      </c>
      <c r="H6821" s="25">
        <f>VLOOKUP(F6821,Table!$A$2:$C$121,2,0)</f>
        <v>15</v>
      </c>
      <c r="I6821" s="26">
        <f>VLOOKUP(F6821,Table!$A$2:$C$121,3,0)</f>
        <v>4</v>
      </c>
      <c r="J6821" s="17" t="s">
        <v>11406</v>
      </c>
      <c r="K6821" s="25" t="str">
        <f>LEFT(J6821,MIN(FIND({0,1,2,3,4,5,6,7,8,9},ASC(J6821)&amp;1234567890))-1)</f>
        <v>F</v>
      </c>
      <c r="L6821" s="25">
        <f t="shared" si="213"/>
        <v>5</v>
      </c>
      <c r="M6821" s="25">
        <f>VLOOKUP(K6821,Table!$A$2:$C$121,2,0)</f>
        <v>17</v>
      </c>
      <c r="N6821" s="26">
        <f>VLOOKUP(K6821,Table!$A$2:$C$121,3,0)</f>
        <v>2</v>
      </c>
      <c r="O6821" s="13" t="str">
        <f>VLOOKUP(A6821,Table!$U$1:$V$230,2,0)</f>
        <v>Hexagonal</v>
      </c>
      <c r="P6821" s="1"/>
    </row>
    <row r="6822" spans="1:16">
      <c r="A6822" s="12">
        <v>194</v>
      </c>
      <c r="B6822" s="12">
        <v>65481</v>
      </c>
      <c r="C6822" s="12" t="s">
        <v>7455</v>
      </c>
      <c r="D6822" s="12" t="s">
        <v>7514</v>
      </c>
      <c r="E6822" s="17" t="s">
        <v>46</v>
      </c>
      <c r="F6822" s="25" t="str">
        <f>LEFT(E6822,MIN(FIND({0,1,2,3,4,5,6,7,8,9},ASC(E6822)&amp;1234567890))-1)</f>
        <v>La</v>
      </c>
      <c r="G6822" s="25">
        <f t="shared" si="212"/>
        <v>1</v>
      </c>
      <c r="H6822" s="25">
        <f>VLOOKUP(F6822,Table!$A$2:$C$121,2,0)</f>
        <v>3</v>
      </c>
      <c r="I6822" s="26">
        <f>VLOOKUP(F6822,Table!$A$2:$C$121,3,0)</f>
        <v>6</v>
      </c>
      <c r="J6822" s="17" t="s">
        <v>11403</v>
      </c>
      <c r="K6822" s="25" t="str">
        <f>LEFT(J6822,MIN(FIND({0,1,2,3,4,5,6,7,8,9},ASC(J6822)&amp;1234567890))-1)</f>
        <v>Br</v>
      </c>
      <c r="L6822" s="25">
        <f t="shared" si="213"/>
        <v>2</v>
      </c>
      <c r="M6822" s="25">
        <f>VLOOKUP(K6822,Table!$A$2:$C$121,2,0)</f>
        <v>17</v>
      </c>
      <c r="N6822" s="26">
        <f>VLOOKUP(K6822,Table!$A$2:$C$121,3,0)</f>
        <v>4</v>
      </c>
      <c r="O6822" s="13" t="str">
        <f>VLOOKUP(A6822,Table!$U$1:$V$230,2,0)</f>
        <v>Hexagonal</v>
      </c>
      <c r="P6822" s="1"/>
    </row>
    <row r="6823" spans="1:16">
      <c r="A6823" s="12">
        <v>194</v>
      </c>
      <c r="B6823" s="12">
        <v>68488</v>
      </c>
      <c r="C6823" s="12" t="s">
        <v>7455</v>
      </c>
      <c r="D6823" s="12" t="s">
        <v>1802</v>
      </c>
      <c r="E6823" s="17" t="s">
        <v>405</v>
      </c>
      <c r="F6823" s="25" t="str">
        <f>LEFT(E6823,MIN(FIND({0,1,2,3,4,5,6,7,8,9},ASC(E6823)&amp;1234567890))-1)</f>
        <v>Ta</v>
      </c>
      <c r="G6823" s="25">
        <f t="shared" si="212"/>
        <v>1</v>
      </c>
      <c r="H6823" s="25">
        <f>VLOOKUP(F6823,Table!$A$2:$C$121,2,0)</f>
        <v>5</v>
      </c>
      <c r="I6823" s="26">
        <f>VLOOKUP(F6823,Table!$A$2:$C$121,3,0)</f>
        <v>6</v>
      </c>
      <c r="J6823" s="17" t="s">
        <v>34</v>
      </c>
      <c r="K6823" s="25" t="str">
        <f>LEFT(J6823,MIN(FIND({0,1,2,3,4,5,6,7,8,9},ASC(J6823)&amp;1234567890))-1)</f>
        <v>S</v>
      </c>
      <c r="L6823" s="25">
        <f t="shared" si="213"/>
        <v>2</v>
      </c>
      <c r="M6823" s="25">
        <f>VLOOKUP(K6823,Table!$A$2:$C$121,2,0)</f>
        <v>16</v>
      </c>
      <c r="N6823" s="26">
        <f>VLOOKUP(K6823,Table!$A$2:$C$121,3,0)</f>
        <v>3</v>
      </c>
      <c r="O6823" s="13" t="str">
        <f>VLOOKUP(A6823,Table!$U$1:$V$230,2,0)</f>
        <v>Hexagonal</v>
      </c>
      <c r="P6823" s="1"/>
    </row>
    <row r="6824" spans="1:16">
      <c r="A6824" s="12">
        <v>194</v>
      </c>
      <c r="B6824" s="12">
        <v>73173</v>
      </c>
      <c r="C6824" s="12" t="s">
        <v>7455</v>
      </c>
      <c r="D6824" s="12" t="s">
        <v>6907</v>
      </c>
      <c r="E6824" s="17" t="s">
        <v>11728</v>
      </c>
      <c r="F6824" s="25" t="str">
        <f>LEFT(E6824,MIN(FIND({0,1,2,3,4,5,6,7,8,9},ASC(E6824)&amp;1234567890))-1)</f>
        <v>Na</v>
      </c>
      <c r="G6824" s="25">
        <f t="shared" si="212"/>
        <v>2</v>
      </c>
      <c r="H6824" s="25">
        <f>VLOOKUP(F6824,Table!$A$2:$C$121,2,0)</f>
        <v>1</v>
      </c>
      <c r="I6824" s="26">
        <f>VLOOKUP(F6824,Table!$A$2:$C$121,3,0)</f>
        <v>3</v>
      </c>
      <c r="J6824" s="17" t="s">
        <v>34</v>
      </c>
      <c r="K6824" s="25" t="str">
        <f>LEFT(J6824,MIN(FIND({0,1,2,3,4,5,6,7,8,9},ASC(J6824)&amp;1234567890))-1)</f>
        <v>S</v>
      </c>
      <c r="L6824" s="25">
        <f t="shared" si="213"/>
        <v>2</v>
      </c>
      <c r="M6824" s="25">
        <f>VLOOKUP(K6824,Table!$A$2:$C$121,2,0)</f>
        <v>16</v>
      </c>
      <c r="N6824" s="26">
        <f>VLOOKUP(K6824,Table!$A$2:$C$121,3,0)</f>
        <v>3</v>
      </c>
      <c r="O6824" s="13" t="str">
        <f>VLOOKUP(A6824,Table!$U$1:$V$230,2,0)</f>
        <v>Hexagonal</v>
      </c>
      <c r="P6824" s="1"/>
    </row>
    <row r="6825" spans="1:16">
      <c r="A6825" s="12">
        <v>194</v>
      </c>
      <c r="B6825" s="12">
        <v>73174</v>
      </c>
      <c r="C6825" s="12" t="s">
        <v>7455</v>
      </c>
      <c r="D6825" s="12" t="s">
        <v>6906</v>
      </c>
      <c r="E6825" s="17" t="s">
        <v>11745</v>
      </c>
      <c r="F6825" s="25" t="str">
        <f>LEFT(E6825,MIN(FIND({0,1,2,3,4,5,6,7,8,9},ASC(E6825)&amp;1234567890))-1)</f>
        <v>K</v>
      </c>
      <c r="G6825" s="25">
        <f t="shared" si="212"/>
        <v>2</v>
      </c>
      <c r="H6825" s="25">
        <f>VLOOKUP(F6825,Table!$A$2:$C$121,2,0)</f>
        <v>1</v>
      </c>
      <c r="I6825" s="26">
        <f>VLOOKUP(F6825,Table!$A$2:$C$121,3,0)</f>
        <v>4</v>
      </c>
      <c r="J6825" s="17" t="s">
        <v>73</v>
      </c>
      <c r="K6825" s="25" t="str">
        <f>LEFT(J6825,MIN(FIND({0,1,2,3,4,5,6,7,8,9},ASC(J6825)&amp;1234567890))-1)</f>
        <v>Te</v>
      </c>
      <c r="L6825" s="25">
        <f t="shared" si="213"/>
        <v>2</v>
      </c>
      <c r="M6825" s="25">
        <f>VLOOKUP(K6825,Table!$A$2:$C$121,2,0)</f>
        <v>16</v>
      </c>
      <c r="N6825" s="26">
        <f>VLOOKUP(K6825,Table!$A$2:$C$121,3,0)</f>
        <v>5</v>
      </c>
      <c r="O6825" s="13" t="str">
        <f>VLOOKUP(A6825,Table!$U$1:$V$230,2,0)</f>
        <v>Hexagonal</v>
      </c>
      <c r="P6825" s="1"/>
    </row>
    <row r="6826" spans="1:16">
      <c r="A6826" s="12">
        <v>194</v>
      </c>
      <c r="B6826" s="12">
        <v>81719</v>
      </c>
      <c r="C6826" s="12" t="s">
        <v>7455</v>
      </c>
      <c r="D6826" s="12" t="s">
        <v>2539</v>
      </c>
      <c r="E6826" s="17" t="s">
        <v>11390</v>
      </c>
      <c r="F6826" s="25" t="str">
        <f>LEFT(E6826,MIN(FIND({0,1,2,3,4,5,6,7,8,9},ASC(E6826)&amp;1234567890))-1)</f>
        <v>Cr</v>
      </c>
      <c r="G6826" s="25">
        <f t="shared" si="212"/>
        <v>1</v>
      </c>
      <c r="H6826" s="25">
        <f>VLOOKUP(F6826,Table!$A$2:$C$121,2,0)</f>
        <v>6</v>
      </c>
      <c r="I6826" s="26">
        <f>VLOOKUP(F6826,Table!$A$2:$C$121,3,0)</f>
        <v>4</v>
      </c>
      <c r="J6826" s="17" t="s">
        <v>328</v>
      </c>
      <c r="K6826" s="25" t="str">
        <f>LEFT(J6826,MIN(FIND({0,1,2,3,4,5,6,7,8,9},ASC(J6826)&amp;1234567890))-1)</f>
        <v>Te</v>
      </c>
      <c r="L6826" s="25">
        <f t="shared" si="213"/>
        <v>1</v>
      </c>
      <c r="M6826" s="25">
        <f>VLOOKUP(K6826,Table!$A$2:$C$121,2,0)</f>
        <v>16</v>
      </c>
      <c r="N6826" s="26">
        <f>VLOOKUP(K6826,Table!$A$2:$C$121,3,0)</f>
        <v>5</v>
      </c>
      <c r="O6826" s="13" t="str">
        <f>VLOOKUP(A6826,Table!$U$1:$V$230,2,0)</f>
        <v>Hexagonal</v>
      </c>
      <c r="P6826" s="1"/>
    </row>
    <row r="6827" spans="1:16">
      <c r="A6827" s="12">
        <v>194</v>
      </c>
      <c r="B6827" s="12">
        <v>81729</v>
      </c>
      <c r="C6827" s="12" t="s">
        <v>7455</v>
      </c>
      <c r="D6827" s="12" t="s">
        <v>2503</v>
      </c>
      <c r="E6827" s="17" t="s">
        <v>355</v>
      </c>
      <c r="F6827" s="25" t="str">
        <f>LEFT(E6827,MIN(FIND({0,1,2,3,4,5,6,7,8,9},ASC(E6827)&amp;1234567890))-1)</f>
        <v>Mn</v>
      </c>
      <c r="G6827" s="25">
        <f t="shared" si="212"/>
        <v>1</v>
      </c>
      <c r="H6827" s="25">
        <f>VLOOKUP(F6827,Table!$A$2:$C$121,2,0)</f>
        <v>7</v>
      </c>
      <c r="I6827" s="26">
        <f>VLOOKUP(F6827,Table!$A$2:$C$121,3,0)</f>
        <v>4</v>
      </c>
      <c r="J6827" s="17" t="s">
        <v>328</v>
      </c>
      <c r="K6827" s="25" t="str">
        <f>LEFT(J6827,MIN(FIND({0,1,2,3,4,5,6,7,8,9},ASC(J6827)&amp;1234567890))-1)</f>
        <v>Te</v>
      </c>
      <c r="L6827" s="25">
        <f t="shared" si="213"/>
        <v>1</v>
      </c>
      <c r="M6827" s="25">
        <f>VLOOKUP(K6827,Table!$A$2:$C$121,2,0)</f>
        <v>16</v>
      </c>
      <c r="N6827" s="26">
        <f>VLOOKUP(K6827,Table!$A$2:$C$121,3,0)</f>
        <v>5</v>
      </c>
      <c r="O6827" s="13" t="str">
        <f>VLOOKUP(A6827,Table!$U$1:$V$230,2,0)</f>
        <v>Hexagonal</v>
      </c>
      <c r="P6827" s="1"/>
    </row>
    <row r="6828" spans="1:16">
      <c r="A6828" s="12">
        <v>194</v>
      </c>
      <c r="B6828" s="12">
        <v>81807</v>
      </c>
      <c r="C6828" s="12" t="s">
        <v>7455</v>
      </c>
      <c r="D6828" s="12" t="s">
        <v>7515</v>
      </c>
      <c r="E6828" s="17" t="s">
        <v>13392</v>
      </c>
      <c r="F6828" s="25" t="str">
        <f>LEFT(E6828,MIN(FIND({0,1,2,3,4,5,6,7,8,9},ASC(E6828)&amp;1234567890))-1)</f>
        <v>Mo</v>
      </c>
      <c r="G6828" s="25">
        <f t="shared" si="212"/>
        <v>0.91</v>
      </c>
      <c r="H6828" s="25">
        <f>VLOOKUP(F6828,Table!$A$2:$C$121,2,0)</f>
        <v>6</v>
      </c>
      <c r="I6828" s="26">
        <f>VLOOKUP(F6828,Table!$A$2:$C$121,3,0)</f>
        <v>5</v>
      </c>
      <c r="J6828" s="17" t="s">
        <v>11765</v>
      </c>
      <c r="K6828" s="25" t="str">
        <f>LEFT(J6828,MIN(FIND({0,1,2,3,4,5,6,7,8,9},ASC(J6828)&amp;1234567890))-1)</f>
        <v>B</v>
      </c>
      <c r="L6828" s="25">
        <f t="shared" si="213"/>
        <v>3</v>
      </c>
      <c r="M6828" s="25">
        <f>VLOOKUP(K6828,Table!$A$2:$C$121,2,0)</f>
        <v>13</v>
      </c>
      <c r="N6828" s="26">
        <f>VLOOKUP(K6828,Table!$A$2:$C$121,3,0)</f>
        <v>2</v>
      </c>
      <c r="O6828" s="13" t="str">
        <f>VLOOKUP(A6828,Table!$U$1:$V$230,2,0)</f>
        <v>Hexagonal</v>
      </c>
      <c r="P6828" s="1"/>
    </row>
    <row r="6829" spans="1:16">
      <c r="A6829" s="12">
        <v>194</v>
      </c>
      <c r="B6829" s="12">
        <v>83678</v>
      </c>
      <c r="C6829" s="12" t="s">
        <v>7455</v>
      </c>
      <c r="D6829" s="12" t="s">
        <v>7516</v>
      </c>
      <c r="E6829" s="17" t="s">
        <v>46</v>
      </c>
      <c r="F6829" s="25" t="str">
        <f>LEFT(E6829,MIN(FIND({0,1,2,3,4,5,6,7,8,9},ASC(E6829)&amp;1234567890))-1)</f>
        <v>La</v>
      </c>
      <c r="G6829" s="25">
        <f t="shared" si="212"/>
        <v>1</v>
      </c>
      <c r="H6829" s="25">
        <f>VLOOKUP(F6829,Table!$A$2:$C$121,2,0)</f>
        <v>3</v>
      </c>
      <c r="I6829" s="26">
        <f>VLOOKUP(F6829,Table!$A$2:$C$121,3,0)</f>
        <v>6</v>
      </c>
      <c r="J6829" s="17" t="s">
        <v>329</v>
      </c>
      <c r="K6829" s="25" t="str">
        <f>LEFT(J6829,MIN(FIND({0,1,2,3,4,5,6,7,8,9},ASC(J6829)&amp;1234567890))-1)</f>
        <v>I</v>
      </c>
      <c r="L6829" s="25">
        <f t="shared" si="213"/>
        <v>1</v>
      </c>
      <c r="M6829" s="25">
        <f>VLOOKUP(K6829,Table!$A$2:$C$121,2,0)</f>
        <v>17</v>
      </c>
      <c r="N6829" s="26">
        <f>VLOOKUP(K6829,Table!$A$2:$C$121,3,0)</f>
        <v>5</v>
      </c>
      <c r="O6829" s="13" t="str">
        <f>VLOOKUP(A6829,Table!$U$1:$V$230,2,0)</f>
        <v>Hexagonal</v>
      </c>
      <c r="P6829" s="1"/>
    </row>
    <row r="6830" spans="1:16">
      <c r="A6830" s="12">
        <v>194</v>
      </c>
      <c r="B6830" s="12">
        <v>84181</v>
      </c>
      <c r="C6830" s="12" t="s">
        <v>7455</v>
      </c>
      <c r="D6830" s="12" t="s">
        <v>5784</v>
      </c>
      <c r="E6830" s="17" t="s">
        <v>390</v>
      </c>
      <c r="F6830" s="25" t="str">
        <f>LEFT(E6830,MIN(FIND({0,1,2,3,4,5,6,7,8,9},ASC(E6830)&amp;1234567890))-1)</f>
        <v>W</v>
      </c>
      <c r="G6830" s="25">
        <f t="shared" si="212"/>
        <v>1</v>
      </c>
      <c r="H6830" s="25">
        <f>VLOOKUP(F6830,Table!$A$2:$C$121,2,0)</f>
        <v>6</v>
      </c>
      <c r="I6830" s="26">
        <f>VLOOKUP(F6830,Table!$A$2:$C$121,3,0)</f>
        <v>6</v>
      </c>
      <c r="J6830" s="17" t="s">
        <v>34</v>
      </c>
      <c r="K6830" s="25" t="str">
        <f>LEFT(J6830,MIN(FIND({0,1,2,3,4,5,6,7,8,9},ASC(J6830)&amp;1234567890))-1)</f>
        <v>S</v>
      </c>
      <c r="L6830" s="25">
        <f t="shared" si="213"/>
        <v>2</v>
      </c>
      <c r="M6830" s="25">
        <f>VLOOKUP(K6830,Table!$A$2:$C$121,2,0)</f>
        <v>16</v>
      </c>
      <c r="N6830" s="26">
        <f>VLOOKUP(K6830,Table!$A$2:$C$121,3,0)</f>
        <v>3</v>
      </c>
      <c r="O6830" s="13" t="str">
        <f>VLOOKUP(A6830,Table!$U$1:$V$230,2,0)</f>
        <v>Hexagonal</v>
      </c>
      <c r="P6830" s="1"/>
    </row>
    <row r="6831" spans="1:16">
      <c r="A6831" s="12">
        <v>194</v>
      </c>
      <c r="B6831" s="12">
        <v>84182</v>
      </c>
      <c r="C6831" s="12" t="s">
        <v>7455</v>
      </c>
      <c r="D6831" s="12" t="s">
        <v>7517</v>
      </c>
      <c r="E6831" s="17" t="s">
        <v>390</v>
      </c>
      <c r="F6831" s="25" t="str">
        <f>LEFT(E6831,MIN(FIND({0,1,2,3,4,5,6,7,8,9},ASC(E6831)&amp;1234567890))-1)</f>
        <v>W</v>
      </c>
      <c r="G6831" s="25">
        <f t="shared" si="212"/>
        <v>1</v>
      </c>
      <c r="H6831" s="25">
        <f>VLOOKUP(F6831,Table!$A$2:$C$121,2,0)</f>
        <v>6</v>
      </c>
      <c r="I6831" s="26">
        <f>VLOOKUP(F6831,Table!$A$2:$C$121,3,0)</f>
        <v>6</v>
      </c>
      <c r="J6831" s="17" t="s">
        <v>361</v>
      </c>
      <c r="K6831" s="25" t="str">
        <f>LEFT(J6831,MIN(FIND({0,1,2,3,4,5,6,7,8,9},ASC(J6831)&amp;1234567890))-1)</f>
        <v>Se</v>
      </c>
      <c r="L6831" s="25">
        <f t="shared" si="213"/>
        <v>2</v>
      </c>
      <c r="M6831" s="25">
        <f>VLOOKUP(K6831,Table!$A$2:$C$121,2,0)</f>
        <v>16</v>
      </c>
      <c r="N6831" s="26">
        <f>VLOOKUP(K6831,Table!$A$2:$C$121,3,0)</f>
        <v>4</v>
      </c>
      <c r="O6831" s="13" t="str">
        <f>VLOOKUP(A6831,Table!$U$1:$V$230,2,0)</f>
        <v>Hexagonal</v>
      </c>
      <c r="P6831" s="1"/>
    </row>
    <row r="6832" spans="1:16">
      <c r="A6832" s="12">
        <v>194</v>
      </c>
      <c r="B6832" s="12">
        <v>82331</v>
      </c>
      <c r="C6832" s="12" t="s">
        <v>7455</v>
      </c>
      <c r="D6832" s="12" t="s">
        <v>3073</v>
      </c>
      <c r="E6832" s="17" t="s">
        <v>11351</v>
      </c>
      <c r="F6832" s="25" t="str">
        <f>LEFT(E6832,MIN(FIND({0,1,2,3,4,5,6,7,8,9},ASC(E6832)&amp;1234567890))-1)</f>
        <v>Cu</v>
      </c>
      <c r="G6832" s="25">
        <f t="shared" si="212"/>
        <v>1</v>
      </c>
      <c r="H6832" s="25">
        <f>VLOOKUP(F6832,Table!$A$2:$C$121,2,0)</f>
        <v>11</v>
      </c>
      <c r="I6832" s="26">
        <f>VLOOKUP(F6832,Table!$A$2:$C$121,3,0)</f>
        <v>4</v>
      </c>
      <c r="J6832" s="17" t="s">
        <v>47</v>
      </c>
      <c r="K6832" s="25" t="str">
        <f>LEFT(J6832,MIN(FIND({0,1,2,3,4,5,6,7,8,9},ASC(J6832)&amp;1234567890))-1)</f>
        <v>Se</v>
      </c>
      <c r="L6832" s="25">
        <f t="shared" si="213"/>
        <v>1</v>
      </c>
      <c r="M6832" s="25">
        <f>VLOOKUP(K6832,Table!$A$2:$C$121,2,0)</f>
        <v>16</v>
      </c>
      <c r="N6832" s="26">
        <f>VLOOKUP(K6832,Table!$A$2:$C$121,3,0)</f>
        <v>4</v>
      </c>
      <c r="O6832" s="13" t="str">
        <f>VLOOKUP(A6832,Table!$U$1:$V$230,2,0)</f>
        <v>Hexagonal</v>
      </c>
      <c r="P6832" s="1"/>
    </row>
    <row r="6833" spans="1:16">
      <c r="A6833" s="12">
        <v>194</v>
      </c>
      <c r="B6833" s="12">
        <v>85824</v>
      </c>
      <c r="C6833" s="12" t="s">
        <v>7455</v>
      </c>
      <c r="D6833" s="12" t="s">
        <v>7518</v>
      </c>
      <c r="E6833" s="17" t="s">
        <v>33</v>
      </c>
      <c r="F6833" s="25" t="str">
        <f>LEFT(E6833,MIN(FIND({0,1,2,3,4,5,6,7,8,9},ASC(E6833)&amp;1234567890))-1)</f>
        <v>Fe</v>
      </c>
      <c r="G6833" s="25">
        <f t="shared" si="212"/>
        <v>1</v>
      </c>
      <c r="H6833" s="25">
        <f>VLOOKUP(F6833,Table!$A$2:$C$121,2,0)</f>
        <v>8</v>
      </c>
      <c r="I6833" s="26">
        <f>VLOOKUP(F6833,Table!$A$2:$C$121,3,0)</f>
        <v>4</v>
      </c>
      <c r="J6833" s="17" t="s">
        <v>13393</v>
      </c>
      <c r="K6833" s="25" t="str">
        <f>LEFT(J6833,MIN(FIND({0,1,2,3,4,5,6,7,8,9},ASC(J6833)&amp;1234567890))-1)</f>
        <v>H</v>
      </c>
      <c r="L6833" s="25">
        <f t="shared" si="213"/>
        <v>1</v>
      </c>
      <c r="M6833" s="25">
        <f>VLOOKUP(K6833,Table!$A$2:$C$121,2,0)</f>
        <v>1</v>
      </c>
      <c r="N6833" s="26">
        <f>VLOOKUP(K6833,Table!$A$2:$C$121,3,0)</f>
        <v>1</v>
      </c>
      <c r="O6833" s="13" t="str">
        <f>VLOOKUP(A6833,Table!$U$1:$V$230,2,0)</f>
        <v>Hexagonal</v>
      </c>
      <c r="P6833" s="1"/>
    </row>
    <row r="6834" spans="1:16">
      <c r="A6834" s="12">
        <v>194</v>
      </c>
      <c r="B6834" s="12">
        <v>85825</v>
      </c>
      <c r="C6834" s="12" t="s">
        <v>7455</v>
      </c>
      <c r="D6834" s="12" t="s">
        <v>7519</v>
      </c>
      <c r="E6834" s="17" t="s">
        <v>33</v>
      </c>
      <c r="F6834" s="25" t="str">
        <f>LEFT(E6834,MIN(FIND({0,1,2,3,4,5,6,7,8,9},ASC(E6834)&amp;1234567890))-1)</f>
        <v>Fe</v>
      </c>
      <c r="G6834" s="25">
        <f t="shared" si="212"/>
        <v>1</v>
      </c>
      <c r="H6834" s="25">
        <f>VLOOKUP(F6834,Table!$A$2:$C$121,2,0)</f>
        <v>8</v>
      </c>
      <c r="I6834" s="26">
        <f>VLOOKUP(F6834,Table!$A$2:$C$121,3,0)</f>
        <v>4</v>
      </c>
      <c r="J6834" s="17" t="s">
        <v>13394</v>
      </c>
      <c r="K6834" s="25" t="str">
        <f>LEFT(J6834,MIN(FIND({0,1,2,3,4,5,6,7,8,9},ASC(J6834)&amp;1234567890))-1)</f>
        <v>D</v>
      </c>
      <c r="L6834" s="25">
        <f t="shared" si="213"/>
        <v>1</v>
      </c>
      <c r="M6834" s="25">
        <f>VLOOKUP(K6834,Table!$A$2:$C$121,2,0)</f>
        <v>1</v>
      </c>
      <c r="N6834" s="26">
        <f>VLOOKUP(K6834,Table!$A$2:$C$121,3,0)</f>
        <v>1</v>
      </c>
      <c r="O6834" s="13" t="str">
        <f>VLOOKUP(A6834,Table!$U$1:$V$230,2,0)</f>
        <v>Hexagonal</v>
      </c>
      <c r="P6834" s="1"/>
    </row>
    <row r="6835" spans="1:16">
      <c r="A6835" s="12">
        <v>194</v>
      </c>
      <c r="B6835" s="12">
        <v>85826</v>
      </c>
      <c r="C6835" s="12" t="s">
        <v>7455</v>
      </c>
      <c r="D6835" s="12" t="s">
        <v>7520</v>
      </c>
      <c r="E6835" s="17" t="s">
        <v>33</v>
      </c>
      <c r="F6835" s="25" t="str">
        <f>LEFT(E6835,MIN(FIND({0,1,2,3,4,5,6,7,8,9},ASC(E6835)&amp;1234567890))-1)</f>
        <v>Fe</v>
      </c>
      <c r="G6835" s="25">
        <f t="shared" si="212"/>
        <v>1</v>
      </c>
      <c r="H6835" s="25">
        <f>VLOOKUP(F6835,Table!$A$2:$C$121,2,0)</f>
        <v>8</v>
      </c>
      <c r="I6835" s="26">
        <f>VLOOKUP(F6835,Table!$A$2:$C$121,3,0)</f>
        <v>4</v>
      </c>
      <c r="J6835" s="17" t="s">
        <v>13395</v>
      </c>
      <c r="K6835" s="25" t="str">
        <f>LEFT(J6835,MIN(FIND({0,1,2,3,4,5,6,7,8,9},ASC(J6835)&amp;1234567890))-1)</f>
        <v>D</v>
      </c>
      <c r="L6835" s="25">
        <f t="shared" si="213"/>
        <v>0.42</v>
      </c>
      <c r="M6835" s="25">
        <f>VLOOKUP(K6835,Table!$A$2:$C$121,2,0)</f>
        <v>1</v>
      </c>
      <c r="N6835" s="26">
        <f>VLOOKUP(K6835,Table!$A$2:$C$121,3,0)</f>
        <v>1</v>
      </c>
      <c r="O6835" s="13" t="str">
        <f>VLOOKUP(A6835,Table!$U$1:$V$230,2,0)</f>
        <v>Hexagonal</v>
      </c>
      <c r="P6835" s="1"/>
    </row>
    <row r="6836" spans="1:16">
      <c r="A6836" s="12">
        <v>194</v>
      </c>
      <c r="B6836" s="12">
        <v>86395</v>
      </c>
      <c r="C6836" s="12" t="s">
        <v>7455</v>
      </c>
      <c r="D6836" s="12" t="s">
        <v>7521</v>
      </c>
      <c r="E6836" s="17" t="s">
        <v>11860</v>
      </c>
      <c r="F6836" s="25" t="str">
        <f>LEFT(E6836,MIN(FIND({0,1,2,3,4,5,6,7,8,9},ASC(E6836)&amp;1234567890))-1)</f>
        <v>Rh</v>
      </c>
      <c r="G6836" s="25">
        <f t="shared" si="212"/>
        <v>5</v>
      </c>
      <c r="H6836" s="25">
        <f>VLOOKUP(F6836,Table!$A$2:$C$121,2,0)</f>
        <v>9</v>
      </c>
      <c r="I6836" s="26">
        <f>VLOOKUP(F6836,Table!$A$2:$C$121,3,0)</f>
        <v>5</v>
      </c>
      <c r="J6836" s="17" t="s">
        <v>11511</v>
      </c>
      <c r="K6836" s="25" t="str">
        <f>LEFT(J6836,MIN(FIND({0,1,2,3,4,5,6,7,8,9},ASC(J6836)&amp;1234567890))-1)</f>
        <v>B</v>
      </c>
      <c r="L6836" s="25">
        <f t="shared" si="213"/>
        <v>4</v>
      </c>
      <c r="M6836" s="25">
        <f>VLOOKUP(K6836,Table!$A$2:$C$121,2,0)</f>
        <v>13</v>
      </c>
      <c r="N6836" s="26">
        <f>VLOOKUP(K6836,Table!$A$2:$C$121,3,0)</f>
        <v>2</v>
      </c>
      <c r="O6836" s="13" t="str">
        <f>VLOOKUP(A6836,Table!$U$1:$V$230,2,0)</f>
        <v>Hexagonal</v>
      </c>
      <c r="P6836" s="1"/>
    </row>
    <row r="6837" spans="1:16">
      <c r="A6837" s="12">
        <v>194</v>
      </c>
      <c r="B6837" s="12">
        <v>202335</v>
      </c>
      <c r="C6837" s="12" t="s">
        <v>7455</v>
      </c>
      <c r="D6837" s="12" t="s">
        <v>7522</v>
      </c>
      <c r="E6837" s="17" t="s">
        <v>13396</v>
      </c>
      <c r="F6837" s="25" t="str">
        <f>LEFT(E6837,MIN(FIND({0,1,2,3,4,5,6,7,8,9},ASC(E6837)&amp;1234567890))-1)</f>
        <v>Ti</v>
      </c>
      <c r="G6837" s="25">
        <f t="shared" si="212"/>
        <v>6.9</v>
      </c>
      <c r="H6837" s="25">
        <f>VLOOKUP(F6837,Table!$A$2:$C$121,2,0)</f>
        <v>4</v>
      </c>
      <c r="I6837" s="26">
        <f>VLOOKUP(F6837,Table!$A$2:$C$121,3,0)</f>
        <v>4</v>
      </c>
      <c r="J6837" s="17" t="s">
        <v>11616</v>
      </c>
      <c r="K6837" s="25" t="str">
        <f>LEFT(J6837,MIN(FIND({0,1,2,3,4,5,6,7,8,9},ASC(J6837)&amp;1234567890))-1)</f>
        <v>S</v>
      </c>
      <c r="L6837" s="25">
        <f t="shared" si="213"/>
        <v>9</v>
      </c>
      <c r="M6837" s="25">
        <f>VLOOKUP(K6837,Table!$A$2:$C$121,2,0)</f>
        <v>16</v>
      </c>
      <c r="N6837" s="26">
        <f>VLOOKUP(K6837,Table!$A$2:$C$121,3,0)</f>
        <v>3</v>
      </c>
      <c r="O6837" s="13" t="str">
        <f>VLOOKUP(A6837,Table!$U$1:$V$230,2,0)</f>
        <v>Hexagonal</v>
      </c>
      <c r="P6837" s="1"/>
    </row>
    <row r="6838" spans="1:16">
      <c r="A6838" s="12">
        <v>194</v>
      </c>
      <c r="B6838" s="12">
        <v>100735</v>
      </c>
      <c r="C6838" s="12" t="s">
        <v>7455</v>
      </c>
      <c r="D6838" s="12" t="s">
        <v>6634</v>
      </c>
      <c r="E6838" s="17" t="s">
        <v>13136</v>
      </c>
      <c r="F6838" s="25" t="str">
        <f>LEFT(E6838,MIN(FIND({0,1,2,3,4,5,6,7,8,9},ASC(E6838)&amp;1234567890))-1)</f>
        <v>Cu</v>
      </c>
      <c r="G6838" s="25">
        <f t="shared" si="212"/>
        <v>0.87</v>
      </c>
      <c r="H6838" s="25">
        <f>VLOOKUP(F6838,Table!$A$2:$C$121,2,0)</f>
        <v>11</v>
      </c>
      <c r="I6838" s="26">
        <f>VLOOKUP(F6838,Table!$A$2:$C$121,3,0)</f>
        <v>4</v>
      </c>
      <c r="J6838" s="17" t="s">
        <v>47</v>
      </c>
      <c r="K6838" s="25" t="str">
        <f>LEFT(J6838,MIN(FIND({0,1,2,3,4,5,6,7,8,9},ASC(J6838)&amp;1234567890))-1)</f>
        <v>Se</v>
      </c>
      <c r="L6838" s="25">
        <f t="shared" si="213"/>
        <v>1</v>
      </c>
      <c r="M6838" s="25">
        <f>VLOOKUP(K6838,Table!$A$2:$C$121,2,0)</f>
        <v>16</v>
      </c>
      <c r="N6838" s="26">
        <f>VLOOKUP(K6838,Table!$A$2:$C$121,3,0)</f>
        <v>4</v>
      </c>
      <c r="O6838" s="13" t="str">
        <f>VLOOKUP(A6838,Table!$U$1:$V$230,2,0)</f>
        <v>Hexagonal</v>
      </c>
      <c r="P6838" s="1"/>
    </row>
    <row r="6839" spans="1:16">
      <c r="A6839" s="12">
        <v>194</v>
      </c>
      <c r="B6839" s="12">
        <v>408699</v>
      </c>
      <c r="C6839" s="12" t="s">
        <v>7455</v>
      </c>
      <c r="D6839" s="12" t="s">
        <v>6149</v>
      </c>
      <c r="E6839" s="17" t="s">
        <v>11697</v>
      </c>
      <c r="F6839" s="25" t="str">
        <f>LEFT(E6839,MIN(FIND({0,1,2,3,4,5,6,7,8,9},ASC(E6839)&amp;1234567890))-1)</f>
        <v>Na</v>
      </c>
      <c r="G6839" s="25">
        <f t="shared" si="212"/>
        <v>3</v>
      </c>
      <c r="H6839" s="25">
        <f>VLOOKUP(F6839,Table!$A$2:$C$121,2,0)</f>
        <v>1</v>
      </c>
      <c r="I6839" s="26">
        <f>VLOOKUP(F6839,Table!$A$2:$C$121,3,0)</f>
        <v>3</v>
      </c>
      <c r="J6839" s="17" t="s">
        <v>370</v>
      </c>
      <c r="K6839" s="25" t="str">
        <f>LEFT(J6839,MIN(FIND({0,1,2,3,4,5,6,7,8,9},ASC(J6839)&amp;1234567890))-1)</f>
        <v>Hg</v>
      </c>
      <c r="L6839" s="25">
        <f t="shared" si="213"/>
        <v>1</v>
      </c>
      <c r="M6839" s="25">
        <f>VLOOKUP(K6839,Table!$A$2:$C$121,2,0)</f>
        <v>12</v>
      </c>
      <c r="N6839" s="26">
        <f>VLOOKUP(K6839,Table!$A$2:$C$121,3,0)</f>
        <v>6</v>
      </c>
      <c r="O6839" s="13" t="str">
        <f>VLOOKUP(A6839,Table!$U$1:$V$230,2,0)</f>
        <v>Hexagonal</v>
      </c>
      <c r="P6839" s="1"/>
    </row>
    <row r="6840" spans="1:16">
      <c r="A6840" s="12">
        <v>194</v>
      </c>
      <c r="B6840" s="12">
        <v>100206</v>
      </c>
      <c r="C6840" s="12" t="s">
        <v>7455</v>
      </c>
      <c r="D6840" s="12" t="s">
        <v>5700</v>
      </c>
      <c r="E6840" s="17" t="s">
        <v>412</v>
      </c>
      <c r="F6840" s="25" t="str">
        <f>LEFT(E6840,MIN(FIND({0,1,2,3,4,5,6,7,8,9},ASC(E6840)&amp;1234567890))-1)</f>
        <v>Nd</v>
      </c>
      <c r="G6840" s="25">
        <f t="shared" si="212"/>
        <v>2</v>
      </c>
      <c r="H6840" s="25">
        <f>VLOOKUP(F6840,Table!$A$2:$C$121,2,0)</f>
        <v>3</v>
      </c>
      <c r="I6840" s="26">
        <f>VLOOKUP(F6840,Table!$A$2:$C$121,3,0)</f>
        <v>6</v>
      </c>
      <c r="J6840" s="17" t="s">
        <v>59</v>
      </c>
      <c r="K6840" s="25" t="str">
        <f>LEFT(J6840,MIN(FIND({0,1,2,3,4,5,6,7,8,9},ASC(J6840)&amp;1234567890))-1)</f>
        <v>O</v>
      </c>
      <c r="L6840" s="25">
        <f t="shared" si="213"/>
        <v>3</v>
      </c>
      <c r="M6840" s="25">
        <f>VLOOKUP(K6840,Table!$A$2:$C$121,2,0)</f>
        <v>16</v>
      </c>
      <c r="N6840" s="26">
        <f>VLOOKUP(K6840,Table!$A$2:$C$121,3,0)</f>
        <v>2</v>
      </c>
      <c r="O6840" s="13" t="str">
        <f>VLOOKUP(A6840,Table!$U$1:$V$230,2,0)</f>
        <v>Hexagonal</v>
      </c>
      <c r="P6840" s="1"/>
    </row>
    <row r="6841" spans="1:16">
      <c r="A6841" s="12">
        <v>194</v>
      </c>
      <c r="B6841" s="12">
        <v>41769</v>
      </c>
      <c r="C6841" s="12" t="s">
        <v>7455</v>
      </c>
      <c r="D6841" s="12" t="s">
        <v>2326</v>
      </c>
      <c r="E6841" s="17" t="s">
        <v>355</v>
      </c>
      <c r="F6841" s="25" t="str">
        <f>LEFT(E6841,MIN(FIND({0,1,2,3,4,5,6,7,8,9},ASC(E6841)&amp;1234567890))-1)</f>
        <v>Mn</v>
      </c>
      <c r="G6841" s="25">
        <f t="shared" si="212"/>
        <v>1</v>
      </c>
      <c r="H6841" s="25">
        <f>VLOOKUP(F6841,Table!$A$2:$C$121,2,0)</f>
        <v>7</v>
      </c>
      <c r="I6841" s="26">
        <f>VLOOKUP(F6841,Table!$A$2:$C$121,3,0)</f>
        <v>4</v>
      </c>
      <c r="J6841" s="17" t="s">
        <v>540</v>
      </c>
      <c r="K6841" s="25" t="str">
        <f>LEFT(J6841,MIN(FIND({0,1,2,3,4,5,6,7,8,9},ASC(J6841)&amp;1234567890))-1)</f>
        <v>As</v>
      </c>
      <c r="L6841" s="25">
        <f t="shared" si="213"/>
        <v>1</v>
      </c>
      <c r="M6841" s="25">
        <f>VLOOKUP(K6841,Table!$A$2:$C$121,2,0)</f>
        <v>15</v>
      </c>
      <c r="N6841" s="26">
        <f>VLOOKUP(K6841,Table!$A$2:$C$121,3,0)</f>
        <v>4</v>
      </c>
      <c r="O6841" s="13" t="str">
        <f>VLOOKUP(A6841,Table!$U$1:$V$230,2,0)</f>
        <v>Hexagonal</v>
      </c>
      <c r="P6841" s="1"/>
    </row>
    <row r="6842" spans="1:16">
      <c r="A6842" s="12">
        <v>194</v>
      </c>
      <c r="B6842" s="12">
        <v>42444</v>
      </c>
      <c r="C6842" s="12" t="s">
        <v>7455</v>
      </c>
      <c r="D6842" s="12" t="s">
        <v>7523</v>
      </c>
      <c r="E6842" s="17" t="s">
        <v>334</v>
      </c>
      <c r="F6842" s="25" t="str">
        <f>LEFT(E6842,MIN(FIND({0,1,2,3,4,5,6,7,8,9},ASC(E6842)&amp;1234567890))-1)</f>
        <v>V</v>
      </c>
      <c r="G6842" s="25">
        <f t="shared" si="212"/>
        <v>1</v>
      </c>
      <c r="H6842" s="25">
        <f>VLOOKUP(F6842,Table!$A$2:$C$121,2,0)</f>
        <v>5</v>
      </c>
      <c r="I6842" s="26">
        <f>VLOOKUP(F6842,Table!$A$2:$C$121,3,0)</f>
        <v>4</v>
      </c>
      <c r="J6842" s="17" t="s">
        <v>11467</v>
      </c>
      <c r="K6842" s="25" t="str">
        <f>LEFT(J6842,MIN(FIND({0,1,2,3,4,5,6,7,8,9},ASC(J6842)&amp;1234567890))-1)</f>
        <v>P</v>
      </c>
      <c r="L6842" s="25">
        <f t="shared" si="213"/>
        <v>1</v>
      </c>
      <c r="M6842" s="25">
        <f>VLOOKUP(K6842,Table!$A$2:$C$121,2,0)</f>
        <v>15</v>
      </c>
      <c r="N6842" s="26">
        <f>VLOOKUP(K6842,Table!$A$2:$C$121,3,0)</f>
        <v>3</v>
      </c>
      <c r="O6842" s="13" t="str">
        <f>VLOOKUP(A6842,Table!$U$1:$V$230,2,0)</f>
        <v>Hexagonal</v>
      </c>
      <c r="P6842" s="1"/>
    </row>
    <row r="6843" spans="1:16">
      <c r="A6843" s="12">
        <v>194</v>
      </c>
      <c r="B6843" s="12">
        <v>42541</v>
      </c>
      <c r="C6843" s="12" t="s">
        <v>7455</v>
      </c>
      <c r="D6843" s="12" t="s">
        <v>7524</v>
      </c>
      <c r="E6843" s="17" t="s">
        <v>76</v>
      </c>
      <c r="F6843" s="25" t="str">
        <f>LEFT(E6843,MIN(FIND({0,1,2,3,4,5,6,7,8,9},ASC(E6843)&amp;1234567890))-1)</f>
        <v>Co</v>
      </c>
      <c r="G6843" s="25">
        <f t="shared" si="212"/>
        <v>1</v>
      </c>
      <c r="H6843" s="25">
        <f>VLOOKUP(F6843,Table!$A$2:$C$121,2,0)</f>
        <v>9</v>
      </c>
      <c r="I6843" s="26">
        <f>VLOOKUP(F6843,Table!$A$2:$C$121,3,0)</f>
        <v>4</v>
      </c>
      <c r="J6843" s="17" t="s">
        <v>47</v>
      </c>
      <c r="K6843" s="25" t="str">
        <f>LEFT(J6843,MIN(FIND({0,1,2,3,4,5,6,7,8,9},ASC(J6843)&amp;1234567890))-1)</f>
        <v>Se</v>
      </c>
      <c r="L6843" s="25">
        <f t="shared" si="213"/>
        <v>1</v>
      </c>
      <c r="M6843" s="25">
        <f>VLOOKUP(K6843,Table!$A$2:$C$121,2,0)</f>
        <v>16</v>
      </c>
      <c r="N6843" s="26">
        <f>VLOOKUP(K6843,Table!$A$2:$C$121,3,0)</f>
        <v>4</v>
      </c>
      <c r="O6843" s="13" t="str">
        <f>VLOOKUP(A6843,Table!$U$1:$V$230,2,0)</f>
        <v>Hexagonal</v>
      </c>
      <c r="P6843" s="1"/>
    </row>
    <row r="6844" spans="1:16">
      <c r="A6844" s="12">
        <v>194</v>
      </c>
      <c r="B6844" s="12">
        <v>42553</v>
      </c>
      <c r="C6844" s="12" t="s">
        <v>7455</v>
      </c>
      <c r="D6844" s="12" t="s">
        <v>7525</v>
      </c>
      <c r="E6844" s="17" t="s">
        <v>541</v>
      </c>
      <c r="F6844" s="25" t="str">
        <f>LEFT(E6844,MIN(FIND({0,1,2,3,4,5,6,7,8,9},ASC(E6844)&amp;1234567890))-1)</f>
        <v>Pd</v>
      </c>
      <c r="G6844" s="25">
        <f t="shared" si="212"/>
        <v>1</v>
      </c>
      <c r="H6844" s="25">
        <f>VLOOKUP(F6844,Table!$A$2:$C$121,2,0)</f>
        <v>10</v>
      </c>
      <c r="I6844" s="26">
        <f>VLOOKUP(F6844,Table!$A$2:$C$121,3,0)</f>
        <v>5</v>
      </c>
      <c r="J6844" s="17" t="s">
        <v>328</v>
      </c>
      <c r="K6844" s="25" t="str">
        <f>LEFT(J6844,MIN(FIND({0,1,2,3,4,5,6,7,8,9},ASC(J6844)&amp;1234567890))-1)</f>
        <v>Te</v>
      </c>
      <c r="L6844" s="25">
        <f t="shared" si="213"/>
        <v>1</v>
      </c>
      <c r="M6844" s="25">
        <f>VLOOKUP(K6844,Table!$A$2:$C$121,2,0)</f>
        <v>16</v>
      </c>
      <c r="N6844" s="26">
        <f>VLOOKUP(K6844,Table!$A$2:$C$121,3,0)</f>
        <v>5</v>
      </c>
      <c r="O6844" s="13" t="str">
        <f>VLOOKUP(A6844,Table!$U$1:$V$230,2,0)</f>
        <v>Hexagonal</v>
      </c>
      <c r="P6844" s="1"/>
    </row>
    <row r="6845" spans="1:16">
      <c r="A6845" s="12">
        <v>194</v>
      </c>
      <c r="B6845" s="12">
        <v>42557</v>
      </c>
      <c r="C6845" s="12" t="s">
        <v>7455</v>
      </c>
      <c r="D6845" s="12" t="s">
        <v>6164</v>
      </c>
      <c r="E6845" s="17" t="s">
        <v>66</v>
      </c>
      <c r="F6845" s="25" t="str">
        <f>LEFT(E6845,MIN(FIND({0,1,2,3,4,5,6,7,8,9},ASC(E6845)&amp;1234567890))-1)</f>
        <v>Ni</v>
      </c>
      <c r="G6845" s="25">
        <f t="shared" si="212"/>
        <v>1</v>
      </c>
      <c r="H6845" s="25">
        <f>VLOOKUP(F6845,Table!$A$2:$C$121,2,0)</f>
        <v>10</v>
      </c>
      <c r="I6845" s="26">
        <f>VLOOKUP(F6845,Table!$A$2:$C$121,3,0)</f>
        <v>4</v>
      </c>
      <c r="J6845" s="17" t="s">
        <v>328</v>
      </c>
      <c r="K6845" s="25" t="str">
        <f>LEFT(J6845,MIN(FIND({0,1,2,3,4,5,6,7,8,9},ASC(J6845)&amp;1234567890))-1)</f>
        <v>Te</v>
      </c>
      <c r="L6845" s="25">
        <f t="shared" si="213"/>
        <v>1</v>
      </c>
      <c r="M6845" s="25">
        <f>VLOOKUP(K6845,Table!$A$2:$C$121,2,0)</f>
        <v>16</v>
      </c>
      <c r="N6845" s="26">
        <f>VLOOKUP(K6845,Table!$A$2:$C$121,3,0)</f>
        <v>5</v>
      </c>
      <c r="O6845" s="13" t="str">
        <f>VLOOKUP(A6845,Table!$U$1:$V$230,2,0)</f>
        <v>Hexagonal</v>
      </c>
      <c r="P6845" s="1"/>
    </row>
    <row r="6846" spans="1:16">
      <c r="A6846" s="12">
        <v>194</v>
      </c>
      <c r="B6846" s="12">
        <v>42593</v>
      </c>
      <c r="C6846" s="12" t="s">
        <v>7455</v>
      </c>
      <c r="D6846" s="12" t="s">
        <v>7526</v>
      </c>
      <c r="E6846" s="17" t="s">
        <v>539</v>
      </c>
      <c r="F6846" s="25" t="str">
        <f>LEFT(E6846,MIN(FIND({0,1,2,3,4,5,6,7,8,9},ASC(E6846)&amp;1234567890))-1)</f>
        <v>Pt</v>
      </c>
      <c r="G6846" s="25">
        <f t="shared" si="212"/>
        <v>1</v>
      </c>
      <c r="H6846" s="25">
        <f>VLOOKUP(F6846,Table!$A$2:$C$121,2,0)</f>
        <v>10</v>
      </c>
      <c r="I6846" s="26">
        <f>VLOOKUP(F6846,Table!$A$2:$C$121,3,0)</f>
        <v>6</v>
      </c>
      <c r="J6846" s="17" t="s">
        <v>11291</v>
      </c>
      <c r="K6846" s="25" t="str">
        <f>LEFT(J6846,MIN(FIND({0,1,2,3,4,5,6,7,8,9},ASC(J6846)&amp;1234567890))-1)</f>
        <v>Sn</v>
      </c>
      <c r="L6846" s="25">
        <f t="shared" si="213"/>
        <v>1</v>
      </c>
      <c r="M6846" s="25">
        <f>VLOOKUP(K6846,Table!$A$2:$C$121,2,0)</f>
        <v>14</v>
      </c>
      <c r="N6846" s="26">
        <f>VLOOKUP(K6846,Table!$A$2:$C$121,3,0)</f>
        <v>5</v>
      </c>
      <c r="O6846" s="13" t="str">
        <f>VLOOKUP(A6846,Table!$U$1:$V$230,2,0)</f>
        <v>Hexagonal</v>
      </c>
      <c r="P6846" s="1"/>
    </row>
    <row r="6847" spans="1:16">
      <c r="A6847" s="12">
        <v>194</v>
      </c>
      <c r="B6847" s="12">
        <v>42597</v>
      </c>
      <c r="C6847" s="12" t="s">
        <v>7455</v>
      </c>
      <c r="D6847" s="12" t="s">
        <v>7527</v>
      </c>
      <c r="E6847" s="17" t="s">
        <v>541</v>
      </c>
      <c r="F6847" s="25" t="str">
        <f>LEFT(E6847,MIN(FIND({0,1,2,3,4,5,6,7,8,9},ASC(E6847)&amp;1234567890))-1)</f>
        <v>Pd</v>
      </c>
      <c r="G6847" s="25">
        <f t="shared" si="212"/>
        <v>1</v>
      </c>
      <c r="H6847" s="25">
        <f>VLOOKUP(F6847,Table!$A$2:$C$121,2,0)</f>
        <v>10</v>
      </c>
      <c r="I6847" s="26">
        <f>VLOOKUP(F6847,Table!$A$2:$C$121,3,0)</f>
        <v>5</v>
      </c>
      <c r="J6847" s="17" t="s">
        <v>11645</v>
      </c>
      <c r="K6847" s="25" t="str">
        <f>LEFT(J6847,MIN(FIND({0,1,2,3,4,5,6,7,8,9},ASC(J6847)&amp;1234567890))-1)</f>
        <v>Sb</v>
      </c>
      <c r="L6847" s="25">
        <f t="shared" si="213"/>
        <v>1</v>
      </c>
      <c r="M6847" s="25">
        <f>VLOOKUP(K6847,Table!$A$2:$C$121,2,0)</f>
        <v>15</v>
      </c>
      <c r="N6847" s="26">
        <f>VLOOKUP(K6847,Table!$A$2:$C$121,3,0)</f>
        <v>5</v>
      </c>
      <c r="O6847" s="13" t="str">
        <f>VLOOKUP(A6847,Table!$U$1:$V$230,2,0)</f>
        <v>Hexagonal</v>
      </c>
      <c r="P6847" s="1"/>
    </row>
    <row r="6848" spans="1:16">
      <c r="A6848" s="12">
        <v>194</v>
      </c>
      <c r="B6848" s="12">
        <v>42914</v>
      </c>
      <c r="C6848" s="12" t="s">
        <v>7455</v>
      </c>
      <c r="D6848" s="12" t="s">
        <v>7528</v>
      </c>
      <c r="E6848" s="17" t="s">
        <v>426</v>
      </c>
      <c r="F6848" s="25" t="str">
        <f>LEFT(E6848,MIN(FIND({0,1,2,3,4,5,6,7,8,9},ASC(E6848)&amp;1234567890))-1)</f>
        <v>Hf</v>
      </c>
      <c r="G6848" s="25">
        <f t="shared" si="212"/>
        <v>1</v>
      </c>
      <c r="H6848" s="25">
        <f>VLOOKUP(F6848,Table!$A$2:$C$121,2,0)</f>
        <v>4</v>
      </c>
      <c r="I6848" s="26">
        <f>VLOOKUP(F6848,Table!$A$2:$C$121,3,0)</f>
        <v>6</v>
      </c>
      <c r="J6848" s="17" t="s">
        <v>11467</v>
      </c>
      <c r="K6848" s="25" t="str">
        <f>LEFT(J6848,MIN(FIND({0,1,2,3,4,5,6,7,8,9},ASC(J6848)&amp;1234567890))-1)</f>
        <v>P</v>
      </c>
      <c r="L6848" s="25">
        <f t="shared" si="213"/>
        <v>1</v>
      </c>
      <c r="M6848" s="25">
        <f>VLOOKUP(K6848,Table!$A$2:$C$121,2,0)</f>
        <v>15</v>
      </c>
      <c r="N6848" s="26">
        <f>VLOOKUP(K6848,Table!$A$2:$C$121,3,0)</f>
        <v>3</v>
      </c>
      <c r="O6848" s="13" t="str">
        <f>VLOOKUP(A6848,Table!$U$1:$V$230,2,0)</f>
        <v>Hexagonal</v>
      </c>
      <c r="P6848" s="1"/>
    </row>
    <row r="6849" spans="1:16">
      <c r="A6849" s="12">
        <v>194</v>
      </c>
      <c r="B6849" s="12">
        <v>42915</v>
      </c>
      <c r="C6849" s="12" t="s">
        <v>7455</v>
      </c>
      <c r="D6849" s="12" t="s">
        <v>7529</v>
      </c>
      <c r="E6849" s="17" t="s">
        <v>426</v>
      </c>
      <c r="F6849" s="25" t="str">
        <f>LEFT(E6849,MIN(FIND({0,1,2,3,4,5,6,7,8,9},ASC(E6849)&amp;1234567890))-1)</f>
        <v>Hf</v>
      </c>
      <c r="G6849" s="25">
        <f t="shared" si="212"/>
        <v>1</v>
      </c>
      <c r="H6849" s="25">
        <f>VLOOKUP(F6849,Table!$A$2:$C$121,2,0)</f>
        <v>4</v>
      </c>
      <c r="I6849" s="26">
        <f>VLOOKUP(F6849,Table!$A$2:$C$121,3,0)</f>
        <v>6</v>
      </c>
      <c r="J6849" s="17" t="s">
        <v>540</v>
      </c>
      <c r="K6849" s="25" t="str">
        <f>LEFT(J6849,MIN(FIND({0,1,2,3,4,5,6,7,8,9},ASC(J6849)&amp;1234567890))-1)</f>
        <v>As</v>
      </c>
      <c r="L6849" s="25">
        <f t="shared" si="213"/>
        <v>1</v>
      </c>
      <c r="M6849" s="25">
        <f>VLOOKUP(K6849,Table!$A$2:$C$121,2,0)</f>
        <v>15</v>
      </c>
      <c r="N6849" s="26">
        <f>VLOOKUP(K6849,Table!$A$2:$C$121,3,0)</f>
        <v>4</v>
      </c>
      <c r="O6849" s="13" t="str">
        <f>VLOOKUP(A6849,Table!$U$1:$V$230,2,0)</f>
        <v>Hexagonal</v>
      </c>
      <c r="P6849" s="1"/>
    </row>
    <row r="6850" spans="1:16">
      <c r="A6850" s="12">
        <v>194</v>
      </c>
      <c r="B6850" s="12">
        <v>43193</v>
      </c>
      <c r="C6850" s="12" t="s">
        <v>7455</v>
      </c>
      <c r="D6850" s="12" t="s">
        <v>4379</v>
      </c>
      <c r="E6850" s="17" t="s">
        <v>390</v>
      </c>
      <c r="F6850" s="25" t="str">
        <f>LEFT(E6850,MIN(FIND({0,1,2,3,4,5,6,7,8,9},ASC(E6850)&amp;1234567890))-1)</f>
        <v>W</v>
      </c>
      <c r="G6850" s="25">
        <f t="shared" ref="G6850:G6913" si="214">IF(SUBSTITUTE(E6850,F6850,"")="",1,SUBSTITUTE(E6850,F6850,""))*1</f>
        <v>1</v>
      </c>
      <c r="H6850" s="25">
        <f>VLOOKUP(F6850,Table!$A$2:$C$121,2,0)</f>
        <v>6</v>
      </c>
      <c r="I6850" s="26">
        <f>VLOOKUP(F6850,Table!$A$2:$C$121,3,0)</f>
        <v>6</v>
      </c>
      <c r="J6850" s="17" t="s">
        <v>11511</v>
      </c>
      <c r="K6850" s="25" t="str">
        <f>LEFT(J6850,MIN(FIND({0,1,2,3,4,5,6,7,8,9},ASC(J6850)&amp;1234567890))-1)</f>
        <v>B</v>
      </c>
      <c r="L6850" s="25">
        <f t="shared" ref="L6850:L6913" si="215">IF(SUBSTITUTE(J6850,K6850,"")="",1,SUBSTITUTE(J6850,K6850,""))*1</f>
        <v>4</v>
      </c>
      <c r="M6850" s="25">
        <f>VLOOKUP(K6850,Table!$A$2:$C$121,2,0)</f>
        <v>13</v>
      </c>
      <c r="N6850" s="26">
        <f>VLOOKUP(K6850,Table!$A$2:$C$121,3,0)</f>
        <v>2</v>
      </c>
      <c r="O6850" s="13" t="str">
        <f>VLOOKUP(A6850,Table!$U$1:$V$230,2,0)</f>
        <v>Hexagonal</v>
      </c>
      <c r="P6850" s="1"/>
    </row>
    <row r="6851" spans="1:16">
      <c r="A6851" s="12">
        <v>194</v>
      </c>
      <c r="B6851" s="12">
        <v>43203</v>
      </c>
      <c r="C6851" s="12" t="s">
        <v>7455</v>
      </c>
      <c r="D6851" s="12" t="s">
        <v>7530</v>
      </c>
      <c r="E6851" s="17" t="s">
        <v>11431</v>
      </c>
      <c r="F6851" s="25" t="str">
        <f>LEFT(E6851,MIN(FIND({0,1,2,3,4,5,6,7,8,9},ASC(E6851)&amp;1234567890))-1)</f>
        <v>Hf</v>
      </c>
      <c r="G6851" s="25">
        <f t="shared" si="214"/>
        <v>2</v>
      </c>
      <c r="H6851" s="25">
        <f>VLOOKUP(F6851,Table!$A$2:$C$121,2,0)</f>
        <v>4</v>
      </c>
      <c r="I6851" s="26">
        <f>VLOOKUP(F6851,Table!$A$2:$C$121,3,0)</f>
        <v>6</v>
      </c>
      <c r="J6851" s="17" t="s">
        <v>379</v>
      </c>
      <c r="K6851" s="25" t="str">
        <f>LEFT(J6851,MIN(FIND({0,1,2,3,4,5,6,7,8,9},ASC(J6851)&amp;1234567890))-1)</f>
        <v>S</v>
      </c>
      <c r="L6851" s="25">
        <f t="shared" si="215"/>
        <v>1</v>
      </c>
      <c r="M6851" s="25">
        <f>VLOOKUP(K6851,Table!$A$2:$C$121,2,0)</f>
        <v>16</v>
      </c>
      <c r="N6851" s="26">
        <f>VLOOKUP(K6851,Table!$A$2:$C$121,3,0)</f>
        <v>3</v>
      </c>
      <c r="O6851" s="13" t="str">
        <f>VLOOKUP(A6851,Table!$U$1:$V$230,2,0)</f>
        <v>Hexagonal</v>
      </c>
      <c r="P6851" s="1"/>
    </row>
    <row r="6852" spans="1:16">
      <c r="A6852" s="12">
        <v>194</v>
      </c>
      <c r="B6852" s="12">
        <v>43328</v>
      </c>
      <c r="C6852" s="12" t="s">
        <v>7455</v>
      </c>
      <c r="D6852" s="12" t="s">
        <v>825</v>
      </c>
      <c r="E6852" s="17" t="s">
        <v>366</v>
      </c>
      <c r="F6852" s="25" t="str">
        <f>LEFT(E6852,MIN(FIND({0,1,2,3,4,5,6,7,8,9},ASC(E6852)&amp;1234567890))-1)</f>
        <v>Ga</v>
      </c>
      <c r="G6852" s="25">
        <f t="shared" si="214"/>
        <v>1</v>
      </c>
      <c r="H6852" s="25">
        <f>VLOOKUP(F6852,Table!$A$2:$C$121,2,0)</f>
        <v>13</v>
      </c>
      <c r="I6852" s="26">
        <f>VLOOKUP(F6852,Table!$A$2:$C$121,3,0)</f>
        <v>4</v>
      </c>
      <c r="J6852" s="17" t="s">
        <v>328</v>
      </c>
      <c r="K6852" s="25" t="str">
        <f>LEFT(J6852,MIN(FIND({0,1,2,3,4,5,6,7,8,9},ASC(J6852)&amp;1234567890))-1)</f>
        <v>Te</v>
      </c>
      <c r="L6852" s="25">
        <f t="shared" si="215"/>
        <v>1</v>
      </c>
      <c r="M6852" s="25">
        <f>VLOOKUP(K6852,Table!$A$2:$C$121,2,0)</f>
        <v>16</v>
      </c>
      <c r="N6852" s="26">
        <f>VLOOKUP(K6852,Table!$A$2:$C$121,3,0)</f>
        <v>5</v>
      </c>
      <c r="O6852" s="13" t="str">
        <f>VLOOKUP(A6852,Table!$U$1:$V$230,2,0)</f>
        <v>Hexagonal</v>
      </c>
      <c r="P6852" s="1"/>
    </row>
    <row r="6853" spans="1:16">
      <c r="A6853" s="12">
        <v>194</v>
      </c>
      <c r="B6853" s="12">
        <v>43408</v>
      </c>
      <c r="C6853" s="12" t="s">
        <v>7455</v>
      </c>
      <c r="D6853" s="12" t="s">
        <v>7531</v>
      </c>
      <c r="E6853" s="17" t="s">
        <v>11728</v>
      </c>
      <c r="F6853" s="25" t="str">
        <f>LEFT(E6853,MIN(FIND({0,1,2,3,4,5,6,7,8,9},ASC(E6853)&amp;1234567890))-1)</f>
        <v>Na</v>
      </c>
      <c r="G6853" s="25">
        <f t="shared" si="214"/>
        <v>2</v>
      </c>
      <c r="H6853" s="25">
        <f>VLOOKUP(F6853,Table!$A$2:$C$121,2,0)</f>
        <v>1</v>
      </c>
      <c r="I6853" s="26">
        <f>VLOOKUP(F6853,Table!$A$2:$C$121,3,0)</f>
        <v>3</v>
      </c>
      <c r="J6853" s="17" t="s">
        <v>361</v>
      </c>
      <c r="K6853" s="25" t="str">
        <f>LEFT(J6853,MIN(FIND({0,1,2,3,4,5,6,7,8,9},ASC(J6853)&amp;1234567890))-1)</f>
        <v>Se</v>
      </c>
      <c r="L6853" s="25">
        <f t="shared" si="215"/>
        <v>2</v>
      </c>
      <c r="M6853" s="25">
        <f>VLOOKUP(K6853,Table!$A$2:$C$121,2,0)</f>
        <v>16</v>
      </c>
      <c r="N6853" s="26">
        <f>VLOOKUP(K6853,Table!$A$2:$C$121,3,0)</f>
        <v>4</v>
      </c>
      <c r="O6853" s="13" t="str">
        <f>VLOOKUP(A6853,Table!$U$1:$V$230,2,0)</f>
        <v>Hexagonal</v>
      </c>
      <c r="P6853" s="1"/>
    </row>
    <row r="6854" spans="1:16">
      <c r="A6854" s="12">
        <v>194</v>
      </c>
      <c r="B6854" s="12">
        <v>43418</v>
      </c>
      <c r="C6854" s="12" t="s">
        <v>7455</v>
      </c>
      <c r="D6854" s="12" t="s">
        <v>6745</v>
      </c>
      <c r="E6854" s="17" t="s">
        <v>72</v>
      </c>
      <c r="F6854" s="25" t="str">
        <f>LEFT(E6854,MIN(FIND({0,1,2,3,4,5,6,7,8,9},ASC(E6854)&amp;1234567890))-1)</f>
        <v>Ir</v>
      </c>
      <c r="G6854" s="25">
        <f t="shared" si="214"/>
        <v>1</v>
      </c>
      <c r="H6854" s="25">
        <f>VLOOKUP(F6854,Table!$A$2:$C$121,2,0)</f>
        <v>9</v>
      </c>
      <c r="I6854" s="26">
        <f>VLOOKUP(F6854,Table!$A$2:$C$121,3,0)</f>
        <v>6</v>
      </c>
      <c r="J6854" s="17" t="s">
        <v>11374</v>
      </c>
      <c r="K6854" s="25" t="str">
        <f>LEFT(J6854,MIN(FIND({0,1,2,3,4,5,6,7,8,9},ASC(J6854)&amp;1234567890))-1)</f>
        <v>Si</v>
      </c>
      <c r="L6854" s="25">
        <f t="shared" si="215"/>
        <v>3</v>
      </c>
      <c r="M6854" s="25">
        <f>VLOOKUP(K6854,Table!$A$2:$C$121,2,0)</f>
        <v>14</v>
      </c>
      <c r="N6854" s="26">
        <f>VLOOKUP(K6854,Table!$A$2:$C$121,3,0)</f>
        <v>3</v>
      </c>
      <c r="O6854" s="13" t="str">
        <f>VLOOKUP(A6854,Table!$U$1:$V$230,2,0)</f>
        <v>Hexagonal</v>
      </c>
      <c r="P6854" s="1"/>
    </row>
    <row r="6855" spans="1:16">
      <c r="A6855" s="12">
        <v>194</v>
      </c>
      <c r="B6855" s="12">
        <v>43562</v>
      </c>
      <c r="C6855" s="12" t="s">
        <v>7455</v>
      </c>
      <c r="D6855" s="12" t="s">
        <v>7532</v>
      </c>
      <c r="E6855" s="17" t="s">
        <v>66</v>
      </c>
      <c r="F6855" s="25" t="str">
        <f>LEFT(E6855,MIN(FIND({0,1,2,3,4,5,6,7,8,9},ASC(E6855)&amp;1234567890))-1)</f>
        <v>Ni</v>
      </c>
      <c r="G6855" s="25">
        <f t="shared" si="214"/>
        <v>1</v>
      </c>
      <c r="H6855" s="25">
        <f>VLOOKUP(F6855,Table!$A$2:$C$121,2,0)</f>
        <v>10</v>
      </c>
      <c r="I6855" s="26">
        <f>VLOOKUP(F6855,Table!$A$2:$C$121,3,0)</f>
        <v>4</v>
      </c>
      <c r="J6855" s="17" t="s">
        <v>13397</v>
      </c>
      <c r="K6855" s="25" t="str">
        <f>LEFT(J6855,MIN(FIND({0,1,2,3,4,5,6,7,8,9},ASC(J6855)&amp;1234567890))-1)</f>
        <v>S</v>
      </c>
      <c r="L6855" s="25">
        <f t="shared" si="215"/>
        <v>0.997</v>
      </c>
      <c r="M6855" s="25">
        <f>VLOOKUP(K6855,Table!$A$2:$C$121,2,0)</f>
        <v>16</v>
      </c>
      <c r="N6855" s="26">
        <f>VLOOKUP(K6855,Table!$A$2:$C$121,3,0)</f>
        <v>3</v>
      </c>
      <c r="O6855" s="13" t="str">
        <f>VLOOKUP(A6855,Table!$U$1:$V$230,2,0)</f>
        <v>Hexagonal</v>
      </c>
      <c r="P6855" s="1"/>
    </row>
    <row r="6856" spans="1:16">
      <c r="A6856" s="12">
        <v>194</v>
      </c>
      <c r="B6856" s="12">
        <v>43563</v>
      </c>
      <c r="C6856" s="12" t="s">
        <v>7455</v>
      </c>
      <c r="D6856" s="12" t="s">
        <v>15403</v>
      </c>
      <c r="E6856" s="17" t="s">
        <v>15428</v>
      </c>
      <c r="F6856" s="25" t="str">
        <f>LEFT(E6856,MIN(FIND({0,1,2,3,4,5,6,7,8,9},ASC(E6856)&amp;1234567890))-1)</f>
        <v>Nb</v>
      </c>
      <c r="G6856" s="25">
        <f t="shared" si="214"/>
        <v>0.98699999999999999</v>
      </c>
      <c r="H6856" s="25">
        <f>VLOOKUP(F6856,Table!$A$2:$C$121,2,0)</f>
        <v>5</v>
      </c>
      <c r="I6856" s="26">
        <f>VLOOKUP(F6856,Table!$A$2:$C$121,3,0)</f>
        <v>5</v>
      </c>
      <c r="J6856" s="17" t="s">
        <v>68</v>
      </c>
      <c r="K6856" s="25" t="str">
        <f>LEFT(J6856,MIN(FIND({0,1,2,3,4,5,6,7,8,9},ASC(J6856)&amp;1234567890))-1)</f>
        <v>N</v>
      </c>
      <c r="L6856" s="25">
        <f t="shared" si="215"/>
        <v>1</v>
      </c>
      <c r="M6856" s="25">
        <f>VLOOKUP(K6856,Table!$A$2:$C$121,2,0)</f>
        <v>15</v>
      </c>
      <c r="N6856" s="26">
        <f>VLOOKUP(K6856,Table!$A$2:$C$121,3,0)</f>
        <v>2</v>
      </c>
      <c r="O6856" s="13" t="str">
        <f>VLOOKUP(A6856,Table!$U$1:$V$230,2,0)</f>
        <v>Hexagonal</v>
      </c>
      <c r="P6856" s="1"/>
    </row>
    <row r="6857" spans="1:16">
      <c r="A6857" s="12">
        <v>194</v>
      </c>
      <c r="B6857" s="12">
        <v>43593</v>
      </c>
      <c r="C6857" s="12" t="s">
        <v>7455</v>
      </c>
      <c r="D6857" s="12" t="s">
        <v>7533</v>
      </c>
      <c r="E6857" s="17" t="s">
        <v>11874</v>
      </c>
      <c r="F6857" s="25" t="str">
        <f>LEFT(E6857,MIN(FIND({0,1,2,3,4,5,6,7,8,9},ASC(E6857)&amp;1234567890))-1)</f>
        <v>Sc</v>
      </c>
      <c r="G6857" s="25">
        <f t="shared" si="214"/>
        <v>1</v>
      </c>
      <c r="H6857" s="25">
        <f>VLOOKUP(F6857,Table!$A$2:$C$121,2,0)</f>
        <v>3</v>
      </c>
      <c r="I6857" s="26">
        <f>VLOOKUP(F6857,Table!$A$2:$C$121,3,0)</f>
        <v>4</v>
      </c>
      <c r="J6857" s="17" t="s">
        <v>328</v>
      </c>
      <c r="K6857" s="25" t="str">
        <f>LEFT(J6857,MIN(FIND({0,1,2,3,4,5,6,7,8,9},ASC(J6857)&amp;1234567890))-1)</f>
        <v>Te</v>
      </c>
      <c r="L6857" s="25">
        <f t="shared" si="215"/>
        <v>1</v>
      </c>
      <c r="M6857" s="25">
        <f>VLOOKUP(K6857,Table!$A$2:$C$121,2,0)</f>
        <v>16</v>
      </c>
      <c r="N6857" s="26">
        <f>VLOOKUP(K6857,Table!$A$2:$C$121,3,0)</f>
        <v>5</v>
      </c>
      <c r="O6857" s="13" t="str">
        <f>VLOOKUP(A6857,Table!$U$1:$V$230,2,0)</f>
        <v>Hexagonal</v>
      </c>
      <c r="P6857" s="1"/>
    </row>
    <row r="6858" spans="1:16">
      <c r="A6858" s="12">
        <v>194</v>
      </c>
      <c r="B6858" s="12">
        <v>43607</v>
      </c>
      <c r="C6858" s="12" t="s">
        <v>7455</v>
      </c>
      <c r="D6858" s="12" t="s">
        <v>7534</v>
      </c>
      <c r="E6858" s="17" t="s">
        <v>12506</v>
      </c>
      <c r="F6858" s="25" t="str">
        <f>LEFT(E6858,MIN(FIND({0,1,2,3,4,5,6,7,8,9},ASC(E6858)&amp;1234567890))-1)</f>
        <v>W</v>
      </c>
      <c r="G6858" s="25">
        <f t="shared" si="214"/>
        <v>0.6</v>
      </c>
      <c r="H6858" s="25">
        <f>VLOOKUP(F6858,Table!$A$2:$C$121,2,0)</f>
        <v>6</v>
      </c>
      <c r="I6858" s="26">
        <f>VLOOKUP(F6858,Table!$A$2:$C$121,3,0)</f>
        <v>6</v>
      </c>
      <c r="J6858" s="17" t="s">
        <v>68</v>
      </c>
      <c r="K6858" s="25" t="str">
        <f>LEFT(J6858,MIN(FIND({0,1,2,3,4,5,6,7,8,9},ASC(J6858)&amp;1234567890))-1)</f>
        <v>N</v>
      </c>
      <c r="L6858" s="25">
        <f t="shared" si="215"/>
        <v>1</v>
      </c>
      <c r="M6858" s="25">
        <f>VLOOKUP(K6858,Table!$A$2:$C$121,2,0)</f>
        <v>15</v>
      </c>
      <c r="N6858" s="26">
        <f>VLOOKUP(K6858,Table!$A$2:$C$121,3,0)</f>
        <v>2</v>
      </c>
      <c r="O6858" s="13" t="str">
        <f>VLOOKUP(A6858,Table!$U$1:$V$230,2,0)</f>
        <v>Hexagonal</v>
      </c>
      <c r="P6858" s="1"/>
    </row>
    <row r="6859" spans="1:16">
      <c r="A6859" s="12">
        <v>194</v>
      </c>
      <c r="B6859" s="12">
        <v>43616</v>
      </c>
      <c r="C6859" s="12" t="s">
        <v>7455</v>
      </c>
      <c r="D6859" s="12" t="s">
        <v>7535</v>
      </c>
      <c r="E6859" s="17" t="s">
        <v>12875</v>
      </c>
      <c r="F6859" s="25" t="str">
        <f>LEFT(E6859,MIN(FIND({0,1,2,3,4,5,6,7,8,9},ASC(E6859)&amp;1234567890))-1)</f>
        <v>Ti</v>
      </c>
      <c r="G6859" s="25">
        <f t="shared" si="214"/>
        <v>0.95</v>
      </c>
      <c r="H6859" s="25">
        <f>VLOOKUP(F6859,Table!$A$2:$C$121,2,0)</f>
        <v>4</v>
      </c>
      <c r="I6859" s="26">
        <f>VLOOKUP(F6859,Table!$A$2:$C$121,3,0)</f>
        <v>4</v>
      </c>
      <c r="J6859" s="17" t="s">
        <v>47</v>
      </c>
      <c r="K6859" s="25" t="str">
        <f>LEFT(J6859,MIN(FIND({0,1,2,3,4,5,6,7,8,9},ASC(J6859)&amp;1234567890))-1)</f>
        <v>Se</v>
      </c>
      <c r="L6859" s="25">
        <f t="shared" si="215"/>
        <v>1</v>
      </c>
      <c r="M6859" s="25">
        <f>VLOOKUP(K6859,Table!$A$2:$C$121,2,0)</f>
        <v>16</v>
      </c>
      <c r="N6859" s="26">
        <f>VLOOKUP(K6859,Table!$A$2:$C$121,3,0)</f>
        <v>4</v>
      </c>
      <c r="O6859" s="13" t="str">
        <f>VLOOKUP(A6859,Table!$U$1:$V$230,2,0)</f>
        <v>Hexagonal</v>
      </c>
      <c r="P6859" s="1"/>
    </row>
    <row r="6860" spans="1:16">
      <c r="A6860" s="12">
        <v>194</v>
      </c>
      <c r="B6860" s="12">
        <v>43669</v>
      </c>
      <c r="C6860" s="12" t="s">
        <v>7455</v>
      </c>
      <c r="D6860" s="12" t="s">
        <v>2207</v>
      </c>
      <c r="E6860" s="17" t="s">
        <v>11326</v>
      </c>
      <c r="F6860" s="25" t="str">
        <f>LEFT(E6860,MIN(FIND({0,1,2,3,4,5,6,7,8,9},ASC(E6860)&amp;1234567890))-1)</f>
        <v>Mo</v>
      </c>
      <c r="G6860" s="25">
        <f t="shared" si="214"/>
        <v>2</v>
      </c>
      <c r="H6860" s="25">
        <f>VLOOKUP(F6860,Table!$A$2:$C$121,2,0)</f>
        <v>6</v>
      </c>
      <c r="I6860" s="26">
        <f>VLOOKUP(F6860,Table!$A$2:$C$121,3,0)</f>
        <v>5</v>
      </c>
      <c r="J6860" s="17" t="s">
        <v>614</v>
      </c>
      <c r="K6860" s="25" t="str">
        <f>LEFT(J6860,MIN(FIND({0,1,2,3,4,5,6,7,8,9},ASC(J6860)&amp;1234567890))-1)</f>
        <v>C</v>
      </c>
      <c r="L6860" s="25">
        <f t="shared" si="215"/>
        <v>1</v>
      </c>
      <c r="M6860" s="25">
        <f>VLOOKUP(K6860,Table!$A$2:$C$121,2,0)</f>
        <v>14</v>
      </c>
      <c r="N6860" s="26">
        <f>VLOOKUP(K6860,Table!$A$2:$C$121,3,0)</f>
        <v>2</v>
      </c>
      <c r="O6860" s="13" t="str">
        <f>VLOOKUP(A6860,Table!$U$1:$V$230,2,0)</f>
        <v>Hexagonal</v>
      </c>
      <c r="P6860" s="1"/>
    </row>
    <row r="6861" spans="1:16">
      <c r="A6861" s="12">
        <v>194</v>
      </c>
      <c r="B6861" s="12">
        <v>43697</v>
      </c>
      <c r="C6861" s="12" t="s">
        <v>7455</v>
      </c>
      <c r="D6861" s="12" t="s">
        <v>559</v>
      </c>
      <c r="E6861" s="17" t="s">
        <v>335</v>
      </c>
      <c r="F6861" s="25" t="str">
        <f>LEFT(E6861,MIN(FIND({0,1,2,3,4,5,6,7,8,9},ASC(E6861)&amp;1234567890))-1)</f>
        <v>Nb</v>
      </c>
      <c r="G6861" s="25">
        <f t="shared" si="214"/>
        <v>1</v>
      </c>
      <c r="H6861" s="25">
        <f>VLOOKUP(F6861,Table!$A$2:$C$121,2,0)</f>
        <v>5</v>
      </c>
      <c r="I6861" s="26">
        <f>VLOOKUP(F6861,Table!$A$2:$C$121,3,0)</f>
        <v>5</v>
      </c>
      <c r="J6861" s="17" t="s">
        <v>34</v>
      </c>
      <c r="K6861" s="25" t="str">
        <f>LEFT(J6861,MIN(FIND({0,1,2,3,4,5,6,7,8,9},ASC(J6861)&amp;1234567890))-1)</f>
        <v>S</v>
      </c>
      <c r="L6861" s="25">
        <f t="shared" si="215"/>
        <v>2</v>
      </c>
      <c r="M6861" s="25">
        <f>VLOOKUP(K6861,Table!$A$2:$C$121,2,0)</f>
        <v>16</v>
      </c>
      <c r="N6861" s="26">
        <f>VLOOKUP(K6861,Table!$A$2:$C$121,3,0)</f>
        <v>3</v>
      </c>
      <c r="O6861" s="13" t="str">
        <f>VLOOKUP(A6861,Table!$U$1:$V$230,2,0)</f>
        <v>Hexagonal</v>
      </c>
      <c r="P6861" s="1"/>
    </row>
    <row r="6862" spans="1:16">
      <c r="A6862" s="12">
        <v>194</v>
      </c>
      <c r="B6862" s="12">
        <v>43699</v>
      </c>
      <c r="C6862" s="12" t="s">
        <v>7455</v>
      </c>
      <c r="D6862" s="12" t="s">
        <v>7536</v>
      </c>
      <c r="E6862" s="17" t="s">
        <v>13398</v>
      </c>
      <c r="F6862" s="25" t="str">
        <f>LEFT(E6862,MIN(FIND({0,1,2,3,4,5,6,7,8,9},ASC(E6862)&amp;1234567890))-1)</f>
        <v>Nb</v>
      </c>
      <c r="G6862" s="25">
        <f t="shared" si="214"/>
        <v>1.35</v>
      </c>
      <c r="H6862" s="25">
        <f>VLOOKUP(F6862,Table!$A$2:$C$121,2,0)</f>
        <v>5</v>
      </c>
      <c r="I6862" s="26">
        <f>VLOOKUP(F6862,Table!$A$2:$C$121,3,0)</f>
        <v>5</v>
      </c>
      <c r="J6862" s="17" t="s">
        <v>34</v>
      </c>
      <c r="K6862" s="25" t="str">
        <f>LEFT(J6862,MIN(FIND({0,1,2,3,4,5,6,7,8,9},ASC(J6862)&amp;1234567890))-1)</f>
        <v>S</v>
      </c>
      <c r="L6862" s="25">
        <f t="shared" si="215"/>
        <v>2</v>
      </c>
      <c r="M6862" s="25">
        <f>VLOOKUP(K6862,Table!$A$2:$C$121,2,0)</f>
        <v>16</v>
      </c>
      <c r="N6862" s="26">
        <f>VLOOKUP(K6862,Table!$A$2:$C$121,3,0)</f>
        <v>3</v>
      </c>
      <c r="O6862" s="13" t="str">
        <f>VLOOKUP(A6862,Table!$U$1:$V$230,2,0)</f>
        <v>Hexagonal</v>
      </c>
      <c r="P6862" s="1"/>
    </row>
    <row r="6863" spans="1:16">
      <c r="A6863" s="12">
        <v>194</v>
      </c>
      <c r="B6863" s="12">
        <v>43734</v>
      </c>
      <c r="C6863" s="12" t="s">
        <v>7455</v>
      </c>
      <c r="D6863" s="12" t="s">
        <v>7537</v>
      </c>
      <c r="E6863" s="17" t="s">
        <v>50</v>
      </c>
      <c r="F6863" s="25" t="str">
        <f>LEFT(E6863,MIN(FIND({0,1,2,3,4,5,6,7,8,9},ASC(E6863)&amp;1234567890))-1)</f>
        <v>Ti</v>
      </c>
      <c r="G6863" s="25">
        <f t="shared" si="214"/>
        <v>1</v>
      </c>
      <c r="H6863" s="25">
        <f>VLOOKUP(F6863,Table!$A$2:$C$121,2,0)</f>
        <v>4</v>
      </c>
      <c r="I6863" s="26">
        <f>VLOOKUP(F6863,Table!$A$2:$C$121,3,0)</f>
        <v>4</v>
      </c>
      <c r="J6863" s="17" t="s">
        <v>13399</v>
      </c>
      <c r="K6863" s="25" t="str">
        <f>LEFT(J6863,MIN(FIND({0,1,2,3,4,5,6,7,8,9},ASC(J6863)&amp;1234567890))-1)</f>
        <v>O</v>
      </c>
      <c r="L6863" s="25">
        <f t="shared" si="215"/>
        <v>0.48</v>
      </c>
      <c r="M6863" s="25">
        <f>VLOOKUP(K6863,Table!$A$2:$C$121,2,0)</f>
        <v>16</v>
      </c>
      <c r="N6863" s="26">
        <f>VLOOKUP(K6863,Table!$A$2:$C$121,3,0)</f>
        <v>2</v>
      </c>
      <c r="O6863" s="13" t="str">
        <f>VLOOKUP(A6863,Table!$U$1:$V$230,2,0)</f>
        <v>Hexagonal</v>
      </c>
      <c r="P6863" s="1"/>
    </row>
    <row r="6864" spans="1:16">
      <c r="A6864" s="12">
        <v>194</v>
      </c>
      <c r="B6864" s="12">
        <v>43888</v>
      </c>
      <c r="C6864" s="12" t="s">
        <v>7455</v>
      </c>
      <c r="D6864" s="12" t="s">
        <v>1717</v>
      </c>
      <c r="E6864" s="17" t="s">
        <v>76</v>
      </c>
      <c r="F6864" s="25" t="str">
        <f>LEFT(E6864,MIN(FIND({0,1,2,3,4,5,6,7,8,9},ASC(E6864)&amp;1234567890))-1)</f>
        <v>Co</v>
      </c>
      <c r="G6864" s="25">
        <f t="shared" si="214"/>
        <v>1</v>
      </c>
      <c r="H6864" s="25">
        <f>VLOOKUP(F6864,Table!$A$2:$C$121,2,0)</f>
        <v>9</v>
      </c>
      <c r="I6864" s="26">
        <f>VLOOKUP(F6864,Table!$A$2:$C$121,3,0)</f>
        <v>4</v>
      </c>
      <c r="J6864" s="17" t="s">
        <v>540</v>
      </c>
      <c r="K6864" s="25" t="str">
        <f>LEFT(J6864,MIN(FIND({0,1,2,3,4,5,6,7,8,9},ASC(J6864)&amp;1234567890))-1)</f>
        <v>As</v>
      </c>
      <c r="L6864" s="25">
        <f t="shared" si="215"/>
        <v>1</v>
      </c>
      <c r="M6864" s="25">
        <f>VLOOKUP(K6864,Table!$A$2:$C$121,2,0)</f>
        <v>15</v>
      </c>
      <c r="N6864" s="26">
        <f>VLOOKUP(K6864,Table!$A$2:$C$121,3,0)</f>
        <v>4</v>
      </c>
      <c r="O6864" s="13" t="str">
        <f>VLOOKUP(A6864,Table!$U$1:$V$230,2,0)</f>
        <v>Hexagonal</v>
      </c>
      <c r="P6864" s="1"/>
    </row>
    <row r="6865" spans="1:16">
      <c r="A6865" s="12">
        <v>194</v>
      </c>
      <c r="B6865" s="12">
        <v>44075</v>
      </c>
      <c r="C6865" s="12" t="s">
        <v>7455</v>
      </c>
      <c r="D6865" s="12" t="s">
        <v>2681</v>
      </c>
      <c r="E6865" s="17" t="s">
        <v>56</v>
      </c>
      <c r="F6865" s="25" t="str">
        <f>LEFT(E6865,MIN(FIND({0,1,2,3,4,5,6,7,8,9},ASC(E6865)&amp;1234567890))-1)</f>
        <v>Ti</v>
      </c>
      <c r="G6865" s="25">
        <f t="shared" si="214"/>
        <v>5</v>
      </c>
      <c r="H6865" s="25">
        <f>VLOOKUP(F6865,Table!$A$2:$C$121,2,0)</f>
        <v>4</v>
      </c>
      <c r="I6865" s="26">
        <f>VLOOKUP(F6865,Table!$A$2:$C$121,3,0)</f>
        <v>4</v>
      </c>
      <c r="J6865" s="17" t="s">
        <v>331</v>
      </c>
      <c r="K6865" s="25" t="str">
        <f>LEFT(J6865,MIN(FIND({0,1,2,3,4,5,6,7,8,9},ASC(J6865)&amp;1234567890))-1)</f>
        <v>As</v>
      </c>
      <c r="L6865" s="25">
        <f t="shared" si="215"/>
        <v>3</v>
      </c>
      <c r="M6865" s="25">
        <f>VLOOKUP(K6865,Table!$A$2:$C$121,2,0)</f>
        <v>15</v>
      </c>
      <c r="N6865" s="26">
        <f>VLOOKUP(K6865,Table!$A$2:$C$121,3,0)</f>
        <v>4</v>
      </c>
      <c r="O6865" s="13" t="str">
        <f>VLOOKUP(A6865,Table!$U$1:$V$230,2,0)</f>
        <v>Hexagonal</v>
      </c>
      <c r="P6865" s="1"/>
    </row>
    <row r="6866" spans="1:16">
      <c r="A6866" s="12">
        <v>194</v>
      </c>
      <c r="B6866" s="12">
        <v>44452</v>
      </c>
      <c r="C6866" s="12" t="s">
        <v>7455</v>
      </c>
      <c r="D6866" s="12" t="s">
        <v>7538</v>
      </c>
      <c r="E6866" s="17" t="s">
        <v>13400</v>
      </c>
      <c r="F6866" s="25" t="str">
        <f>LEFT(E6866,MIN(FIND({0,1,2,3,4,5,6,7,8,9},ASC(E6866)&amp;1234567890))-1)</f>
        <v>Mo</v>
      </c>
      <c r="G6866" s="25">
        <f t="shared" si="214"/>
        <v>3.46</v>
      </c>
      <c r="H6866" s="25">
        <f>VLOOKUP(F6866,Table!$A$2:$C$121,2,0)</f>
        <v>6</v>
      </c>
      <c r="I6866" s="26">
        <f>VLOOKUP(F6866,Table!$A$2:$C$121,3,0)</f>
        <v>5</v>
      </c>
      <c r="J6866" s="17" t="s">
        <v>12035</v>
      </c>
      <c r="K6866" s="25" t="str">
        <f>LEFT(J6866,MIN(FIND({0,1,2,3,4,5,6,7,8,9},ASC(J6866)&amp;1234567890))-1)</f>
        <v>B</v>
      </c>
      <c r="L6866" s="25">
        <f t="shared" si="215"/>
        <v>12</v>
      </c>
      <c r="M6866" s="25">
        <f>VLOOKUP(K6866,Table!$A$2:$C$121,2,0)</f>
        <v>13</v>
      </c>
      <c r="N6866" s="26">
        <f>VLOOKUP(K6866,Table!$A$2:$C$121,3,0)</f>
        <v>2</v>
      </c>
      <c r="O6866" s="13" t="str">
        <f>VLOOKUP(A6866,Table!$U$1:$V$230,2,0)</f>
        <v>Hexagonal</v>
      </c>
      <c r="P6866" s="1"/>
    </row>
    <row r="6867" spans="1:16">
      <c r="A6867" s="12">
        <v>194</v>
      </c>
      <c r="B6867" s="12">
        <v>44481</v>
      </c>
      <c r="C6867" s="12" t="s">
        <v>7455</v>
      </c>
      <c r="D6867" s="12" t="s">
        <v>7539</v>
      </c>
      <c r="E6867" s="17" t="s">
        <v>72</v>
      </c>
      <c r="F6867" s="25" t="str">
        <f>LEFT(E6867,MIN(FIND({0,1,2,3,4,5,6,7,8,9},ASC(E6867)&amp;1234567890))-1)</f>
        <v>Ir</v>
      </c>
      <c r="G6867" s="25">
        <f t="shared" si="214"/>
        <v>1</v>
      </c>
      <c r="H6867" s="25">
        <f>VLOOKUP(F6867,Table!$A$2:$C$121,2,0)</f>
        <v>9</v>
      </c>
      <c r="I6867" s="26">
        <f>VLOOKUP(F6867,Table!$A$2:$C$121,3,0)</f>
        <v>6</v>
      </c>
      <c r="J6867" s="17" t="s">
        <v>11645</v>
      </c>
      <c r="K6867" s="25" t="str">
        <f>LEFT(J6867,MIN(FIND({0,1,2,3,4,5,6,7,8,9},ASC(J6867)&amp;1234567890))-1)</f>
        <v>Sb</v>
      </c>
      <c r="L6867" s="25">
        <f t="shared" si="215"/>
        <v>1</v>
      </c>
      <c r="M6867" s="25">
        <f>VLOOKUP(K6867,Table!$A$2:$C$121,2,0)</f>
        <v>15</v>
      </c>
      <c r="N6867" s="26">
        <f>VLOOKUP(K6867,Table!$A$2:$C$121,3,0)</f>
        <v>5</v>
      </c>
      <c r="O6867" s="13" t="str">
        <f>VLOOKUP(A6867,Table!$U$1:$V$230,2,0)</f>
        <v>Hexagonal</v>
      </c>
      <c r="P6867" s="1"/>
    </row>
    <row r="6868" spans="1:16">
      <c r="A6868" s="12">
        <v>194</v>
      </c>
      <c r="B6868" s="12">
        <v>44663</v>
      </c>
      <c r="C6868" s="12" t="s">
        <v>7455</v>
      </c>
      <c r="D6868" s="12" t="s">
        <v>7540</v>
      </c>
      <c r="E6868" s="17" t="s">
        <v>11658</v>
      </c>
      <c r="F6868" s="25" t="str">
        <f>LEFT(E6868,MIN(FIND({0,1,2,3,4,5,6,7,8,9},ASC(E6868)&amp;1234567890))-1)</f>
        <v>Ir</v>
      </c>
      <c r="G6868" s="25">
        <f t="shared" si="214"/>
        <v>3</v>
      </c>
      <c r="H6868" s="25">
        <f>VLOOKUP(F6868,Table!$A$2:$C$121,2,0)</f>
        <v>9</v>
      </c>
      <c r="I6868" s="26">
        <f>VLOOKUP(F6868,Table!$A$2:$C$121,3,0)</f>
        <v>6</v>
      </c>
      <c r="J6868" s="17" t="s">
        <v>11546</v>
      </c>
      <c r="K6868" s="25" t="str">
        <f>LEFT(J6868,MIN(FIND({0,1,2,3,4,5,6,7,8,9},ASC(J6868)&amp;1234567890))-1)</f>
        <v>Si</v>
      </c>
      <c r="L6868" s="25">
        <f t="shared" si="215"/>
        <v>2</v>
      </c>
      <c r="M6868" s="25">
        <f>VLOOKUP(K6868,Table!$A$2:$C$121,2,0)</f>
        <v>14</v>
      </c>
      <c r="N6868" s="26">
        <f>VLOOKUP(K6868,Table!$A$2:$C$121,3,0)</f>
        <v>3</v>
      </c>
      <c r="O6868" s="13" t="str">
        <f>VLOOKUP(A6868,Table!$U$1:$V$230,2,0)</f>
        <v>Hexagonal</v>
      </c>
      <c r="P6868" s="1"/>
    </row>
    <row r="6869" spans="1:16">
      <c r="A6869" s="12">
        <v>194</v>
      </c>
      <c r="B6869" s="12">
        <v>44740</v>
      </c>
      <c r="C6869" s="12" t="s">
        <v>7455</v>
      </c>
      <c r="D6869" s="12" t="s">
        <v>6030</v>
      </c>
      <c r="E6869" s="17" t="s">
        <v>11306</v>
      </c>
      <c r="F6869" s="25" t="str">
        <f>LEFT(E6869,MIN(FIND({0,1,2,3,4,5,6,7,8,9},ASC(E6869)&amp;1234567890))-1)</f>
        <v>Gd</v>
      </c>
      <c r="G6869" s="25">
        <f t="shared" si="214"/>
        <v>1</v>
      </c>
      <c r="H6869" s="25">
        <f>VLOOKUP(F6869,Table!$A$2:$C$121,2,0)</f>
        <v>3</v>
      </c>
      <c r="I6869" s="26">
        <f>VLOOKUP(F6869,Table!$A$2:$C$121,3,0)</f>
        <v>6</v>
      </c>
      <c r="J6869" s="17" t="s">
        <v>11907</v>
      </c>
      <c r="K6869" s="25" t="str">
        <f>LEFT(J6869,MIN(FIND({0,1,2,3,4,5,6,7,8,9},ASC(J6869)&amp;1234567890))-1)</f>
        <v>H</v>
      </c>
      <c r="L6869" s="25">
        <f t="shared" si="215"/>
        <v>3</v>
      </c>
      <c r="M6869" s="25">
        <f>VLOOKUP(K6869,Table!$A$2:$C$121,2,0)</f>
        <v>1</v>
      </c>
      <c r="N6869" s="26">
        <f>VLOOKUP(K6869,Table!$A$2:$C$121,3,0)</f>
        <v>1</v>
      </c>
      <c r="O6869" s="13" t="str">
        <f>VLOOKUP(A6869,Table!$U$1:$V$230,2,0)</f>
        <v>Hexagonal</v>
      </c>
      <c r="P6869" s="1"/>
    </row>
    <row r="6870" spans="1:16">
      <c r="A6870" s="12">
        <v>194</v>
      </c>
      <c r="B6870" s="12">
        <v>44781</v>
      </c>
      <c r="C6870" s="12" t="s">
        <v>7455</v>
      </c>
      <c r="D6870" s="12" t="s">
        <v>6838</v>
      </c>
      <c r="E6870" s="17" t="s">
        <v>457</v>
      </c>
      <c r="F6870" s="25" t="str">
        <f>LEFT(E6870,MIN(FIND({0,1,2,3,4,5,6,7,8,9},ASC(E6870)&amp;1234567890))-1)</f>
        <v>Li</v>
      </c>
      <c r="G6870" s="25">
        <f t="shared" si="214"/>
        <v>1</v>
      </c>
      <c r="H6870" s="25">
        <f>VLOOKUP(F6870,Table!$A$2:$C$121,2,0)</f>
        <v>1</v>
      </c>
      <c r="I6870" s="26">
        <f>VLOOKUP(F6870,Table!$A$2:$C$121,3,0)</f>
        <v>2</v>
      </c>
      <c r="J6870" s="17" t="s">
        <v>329</v>
      </c>
      <c r="K6870" s="25" t="str">
        <f>LEFT(J6870,MIN(FIND({0,1,2,3,4,5,6,7,8,9},ASC(J6870)&amp;1234567890))-1)</f>
        <v>I</v>
      </c>
      <c r="L6870" s="25">
        <f t="shared" si="215"/>
        <v>1</v>
      </c>
      <c r="M6870" s="25">
        <f>VLOOKUP(K6870,Table!$A$2:$C$121,2,0)</f>
        <v>17</v>
      </c>
      <c r="N6870" s="26">
        <f>VLOOKUP(K6870,Table!$A$2:$C$121,3,0)</f>
        <v>5</v>
      </c>
      <c r="O6870" s="13" t="str">
        <f>VLOOKUP(A6870,Table!$U$1:$V$230,2,0)</f>
        <v>Hexagonal</v>
      </c>
      <c r="P6870" s="1"/>
    </row>
    <row r="6871" spans="1:16">
      <c r="A6871" s="12">
        <v>194</v>
      </c>
      <c r="B6871" s="12">
        <v>44870</v>
      </c>
      <c r="C6871" s="12" t="s">
        <v>7455</v>
      </c>
      <c r="D6871" s="12" t="s">
        <v>7541</v>
      </c>
      <c r="E6871" s="17" t="s">
        <v>72</v>
      </c>
      <c r="F6871" s="25" t="str">
        <f>LEFT(E6871,MIN(FIND({0,1,2,3,4,5,6,7,8,9},ASC(E6871)&amp;1234567890))-1)</f>
        <v>Ir</v>
      </c>
      <c r="G6871" s="25">
        <f t="shared" si="214"/>
        <v>1</v>
      </c>
      <c r="H6871" s="25">
        <f>VLOOKUP(F6871,Table!$A$2:$C$121,2,0)</f>
        <v>9</v>
      </c>
      <c r="I6871" s="26">
        <f>VLOOKUP(F6871,Table!$A$2:$C$121,3,0)</f>
        <v>6</v>
      </c>
      <c r="J6871" s="17" t="s">
        <v>328</v>
      </c>
      <c r="K6871" s="25" t="str">
        <f>LEFT(J6871,MIN(FIND({0,1,2,3,4,5,6,7,8,9},ASC(J6871)&amp;1234567890))-1)</f>
        <v>Te</v>
      </c>
      <c r="L6871" s="25">
        <f t="shared" si="215"/>
        <v>1</v>
      </c>
      <c r="M6871" s="25">
        <f>VLOOKUP(K6871,Table!$A$2:$C$121,2,0)</f>
        <v>16</v>
      </c>
      <c r="N6871" s="26">
        <f>VLOOKUP(K6871,Table!$A$2:$C$121,3,0)</f>
        <v>5</v>
      </c>
      <c r="O6871" s="13" t="str">
        <f>VLOOKUP(A6871,Table!$U$1:$V$230,2,0)</f>
        <v>Hexagonal</v>
      </c>
      <c r="P6871" s="1"/>
    </row>
    <row r="6872" spans="1:16">
      <c r="A6872" s="12">
        <v>194</v>
      </c>
      <c r="B6872" s="12">
        <v>44987</v>
      </c>
      <c r="C6872" s="12" t="s">
        <v>7455</v>
      </c>
      <c r="D6872" s="12" t="s">
        <v>6866</v>
      </c>
      <c r="E6872" s="17" t="s">
        <v>393</v>
      </c>
      <c r="F6872" s="25" t="str">
        <f>LEFT(E6872,MIN(FIND({0,1,2,3,4,5,6,7,8,9},ASC(E6872)&amp;1234567890))-1)</f>
        <v>Mo</v>
      </c>
      <c r="G6872" s="25">
        <f t="shared" si="214"/>
        <v>1</v>
      </c>
      <c r="H6872" s="25">
        <f>VLOOKUP(F6872,Table!$A$2:$C$121,2,0)</f>
        <v>6</v>
      </c>
      <c r="I6872" s="26">
        <f>VLOOKUP(F6872,Table!$A$2:$C$121,3,0)</f>
        <v>5</v>
      </c>
      <c r="J6872" s="17" t="s">
        <v>614</v>
      </c>
      <c r="K6872" s="25" t="str">
        <f>LEFT(J6872,MIN(FIND({0,1,2,3,4,5,6,7,8,9},ASC(J6872)&amp;1234567890))-1)</f>
        <v>C</v>
      </c>
      <c r="L6872" s="25">
        <f t="shared" si="215"/>
        <v>1</v>
      </c>
      <c r="M6872" s="25">
        <f>VLOOKUP(K6872,Table!$A$2:$C$121,2,0)</f>
        <v>14</v>
      </c>
      <c r="N6872" s="26">
        <f>VLOOKUP(K6872,Table!$A$2:$C$121,3,0)</f>
        <v>2</v>
      </c>
      <c r="O6872" s="13" t="str">
        <f>VLOOKUP(A6872,Table!$U$1:$V$230,2,0)</f>
        <v>Hexagonal</v>
      </c>
      <c r="P6872" s="1"/>
    </row>
    <row r="6873" spans="1:16">
      <c r="A6873" s="12">
        <v>194</v>
      </c>
      <c r="B6873" s="12">
        <v>44992</v>
      </c>
      <c r="C6873" s="12" t="s">
        <v>7455</v>
      </c>
      <c r="D6873" s="12" t="s">
        <v>6863</v>
      </c>
      <c r="E6873" s="17" t="s">
        <v>335</v>
      </c>
      <c r="F6873" s="25" t="str">
        <f>LEFT(E6873,MIN(FIND({0,1,2,3,4,5,6,7,8,9},ASC(E6873)&amp;1234567890))-1)</f>
        <v>Nb</v>
      </c>
      <c r="G6873" s="25">
        <f t="shared" si="214"/>
        <v>1</v>
      </c>
      <c r="H6873" s="25">
        <f>VLOOKUP(F6873,Table!$A$2:$C$121,2,0)</f>
        <v>5</v>
      </c>
      <c r="I6873" s="26">
        <f>VLOOKUP(F6873,Table!$A$2:$C$121,3,0)</f>
        <v>5</v>
      </c>
      <c r="J6873" s="17" t="s">
        <v>379</v>
      </c>
      <c r="K6873" s="25" t="str">
        <f>LEFT(J6873,MIN(FIND({0,1,2,3,4,5,6,7,8,9},ASC(J6873)&amp;1234567890))-1)</f>
        <v>S</v>
      </c>
      <c r="L6873" s="25">
        <f t="shared" si="215"/>
        <v>1</v>
      </c>
      <c r="M6873" s="25">
        <f>VLOOKUP(K6873,Table!$A$2:$C$121,2,0)</f>
        <v>16</v>
      </c>
      <c r="N6873" s="26">
        <f>VLOOKUP(K6873,Table!$A$2:$C$121,3,0)</f>
        <v>3</v>
      </c>
      <c r="O6873" s="13" t="str">
        <f>VLOOKUP(A6873,Table!$U$1:$V$230,2,0)</f>
        <v>Hexagonal</v>
      </c>
      <c r="P6873" s="1"/>
    </row>
    <row r="6874" spans="1:16">
      <c r="A6874" s="12">
        <v>194</v>
      </c>
      <c r="B6874" s="12">
        <v>76007</v>
      </c>
      <c r="C6874" s="12" t="s">
        <v>7455</v>
      </c>
      <c r="D6874" s="12" t="s">
        <v>7542</v>
      </c>
      <c r="E6874" s="17" t="s">
        <v>335</v>
      </c>
      <c r="F6874" s="25" t="str">
        <f>LEFT(E6874,MIN(FIND({0,1,2,3,4,5,6,7,8,9},ASC(E6874)&amp;1234567890))-1)</f>
        <v>Nb</v>
      </c>
      <c r="G6874" s="25">
        <f t="shared" si="214"/>
        <v>1</v>
      </c>
      <c r="H6874" s="25">
        <f>VLOOKUP(F6874,Table!$A$2:$C$121,2,0)</f>
        <v>5</v>
      </c>
      <c r="I6874" s="26">
        <f>VLOOKUP(F6874,Table!$A$2:$C$121,3,0)</f>
        <v>5</v>
      </c>
      <c r="J6874" s="17" t="s">
        <v>12827</v>
      </c>
      <c r="K6874" s="25" t="str">
        <f>LEFT(J6874,MIN(FIND({0,1,2,3,4,5,6,7,8,9},ASC(J6874)&amp;1234567890))-1)</f>
        <v>N</v>
      </c>
      <c r="L6874" s="25">
        <f t="shared" si="215"/>
        <v>0.95</v>
      </c>
      <c r="M6874" s="25">
        <f>VLOOKUP(K6874,Table!$A$2:$C$121,2,0)</f>
        <v>15</v>
      </c>
      <c r="N6874" s="26">
        <f>VLOOKUP(K6874,Table!$A$2:$C$121,3,0)</f>
        <v>2</v>
      </c>
      <c r="O6874" s="13" t="str">
        <f>VLOOKUP(A6874,Table!$U$1:$V$230,2,0)</f>
        <v>Hexagonal</v>
      </c>
      <c r="P6874" s="1"/>
    </row>
    <row r="6875" spans="1:16">
      <c r="A6875" s="12">
        <v>194</v>
      </c>
      <c r="B6875" s="12">
        <v>76008</v>
      </c>
      <c r="C6875" s="12" t="s">
        <v>7455</v>
      </c>
      <c r="D6875" s="12" t="s">
        <v>4157</v>
      </c>
      <c r="E6875" s="17" t="s">
        <v>335</v>
      </c>
      <c r="F6875" s="25" t="str">
        <f>LEFT(E6875,MIN(FIND({0,1,2,3,4,5,6,7,8,9},ASC(E6875)&amp;1234567890))-1)</f>
        <v>Nb</v>
      </c>
      <c r="G6875" s="25">
        <f t="shared" si="214"/>
        <v>1</v>
      </c>
      <c r="H6875" s="25">
        <f>VLOOKUP(F6875,Table!$A$2:$C$121,2,0)</f>
        <v>5</v>
      </c>
      <c r="I6875" s="26">
        <f>VLOOKUP(F6875,Table!$A$2:$C$121,3,0)</f>
        <v>5</v>
      </c>
      <c r="J6875" s="17" t="s">
        <v>68</v>
      </c>
      <c r="K6875" s="25" t="str">
        <f>LEFT(J6875,MIN(FIND({0,1,2,3,4,5,6,7,8,9},ASC(J6875)&amp;1234567890))-1)</f>
        <v>N</v>
      </c>
      <c r="L6875" s="25">
        <f t="shared" si="215"/>
        <v>1</v>
      </c>
      <c r="M6875" s="25">
        <f>VLOOKUP(K6875,Table!$A$2:$C$121,2,0)</f>
        <v>15</v>
      </c>
      <c r="N6875" s="26">
        <f>VLOOKUP(K6875,Table!$A$2:$C$121,3,0)</f>
        <v>2</v>
      </c>
      <c r="O6875" s="13" t="str">
        <f>VLOOKUP(A6875,Table!$U$1:$V$230,2,0)</f>
        <v>Hexagonal</v>
      </c>
      <c r="P6875" s="1"/>
    </row>
    <row r="6876" spans="1:16">
      <c r="A6876" s="12">
        <v>194</v>
      </c>
      <c r="B6876" s="12">
        <v>76036</v>
      </c>
      <c r="C6876" s="12" t="s">
        <v>7455</v>
      </c>
      <c r="D6876" s="12" t="s">
        <v>6192</v>
      </c>
      <c r="E6876" s="17" t="s">
        <v>50</v>
      </c>
      <c r="F6876" s="25" t="str">
        <f>LEFT(E6876,MIN(FIND({0,1,2,3,4,5,6,7,8,9},ASC(E6876)&amp;1234567890))-1)</f>
        <v>Ti</v>
      </c>
      <c r="G6876" s="25">
        <f t="shared" si="214"/>
        <v>1</v>
      </c>
      <c r="H6876" s="25">
        <f>VLOOKUP(F6876,Table!$A$2:$C$121,2,0)</f>
        <v>4</v>
      </c>
      <c r="I6876" s="26">
        <f>VLOOKUP(F6876,Table!$A$2:$C$121,3,0)</f>
        <v>4</v>
      </c>
      <c r="J6876" s="17" t="s">
        <v>379</v>
      </c>
      <c r="K6876" s="25" t="str">
        <f>LEFT(J6876,MIN(FIND({0,1,2,3,4,5,6,7,8,9},ASC(J6876)&amp;1234567890))-1)</f>
        <v>S</v>
      </c>
      <c r="L6876" s="25">
        <f t="shared" si="215"/>
        <v>1</v>
      </c>
      <c r="M6876" s="25">
        <f>VLOOKUP(K6876,Table!$A$2:$C$121,2,0)</f>
        <v>16</v>
      </c>
      <c r="N6876" s="26">
        <f>VLOOKUP(K6876,Table!$A$2:$C$121,3,0)</f>
        <v>3</v>
      </c>
      <c r="O6876" s="13" t="str">
        <f>VLOOKUP(A6876,Table!$U$1:$V$230,2,0)</f>
        <v>Hexagonal</v>
      </c>
      <c r="P6876" s="1"/>
    </row>
    <row r="6877" spans="1:16">
      <c r="A6877" s="12">
        <v>194</v>
      </c>
      <c r="B6877" s="12">
        <v>76118</v>
      </c>
      <c r="C6877" s="12" t="s">
        <v>7455</v>
      </c>
      <c r="D6877" s="12" t="s">
        <v>7543</v>
      </c>
      <c r="E6877" s="17" t="s">
        <v>76</v>
      </c>
      <c r="F6877" s="25" t="str">
        <f>LEFT(E6877,MIN(FIND({0,1,2,3,4,5,6,7,8,9},ASC(E6877)&amp;1234567890))-1)</f>
        <v>Co</v>
      </c>
      <c r="G6877" s="25">
        <f t="shared" si="214"/>
        <v>1</v>
      </c>
      <c r="H6877" s="25">
        <f>VLOOKUP(F6877,Table!$A$2:$C$121,2,0)</f>
        <v>9</v>
      </c>
      <c r="I6877" s="26">
        <f>VLOOKUP(F6877,Table!$A$2:$C$121,3,0)</f>
        <v>4</v>
      </c>
      <c r="J6877" s="17" t="s">
        <v>11645</v>
      </c>
      <c r="K6877" s="25" t="str">
        <f>LEFT(J6877,MIN(FIND({0,1,2,3,4,5,6,7,8,9},ASC(J6877)&amp;1234567890))-1)</f>
        <v>Sb</v>
      </c>
      <c r="L6877" s="25">
        <f t="shared" si="215"/>
        <v>1</v>
      </c>
      <c r="M6877" s="25">
        <f>VLOOKUP(K6877,Table!$A$2:$C$121,2,0)</f>
        <v>15</v>
      </c>
      <c r="N6877" s="26">
        <f>VLOOKUP(K6877,Table!$A$2:$C$121,3,0)</f>
        <v>5</v>
      </c>
      <c r="O6877" s="13" t="str">
        <f>VLOOKUP(A6877,Table!$U$1:$V$230,2,0)</f>
        <v>Hexagonal</v>
      </c>
      <c r="P6877" s="1"/>
    </row>
    <row r="6878" spans="1:16">
      <c r="A6878" s="12">
        <v>194</v>
      </c>
      <c r="B6878" s="12">
        <v>76161</v>
      </c>
      <c r="C6878" s="12" t="s">
        <v>7455</v>
      </c>
      <c r="D6878" s="12" t="s">
        <v>7544</v>
      </c>
      <c r="E6878" s="17" t="s">
        <v>13401</v>
      </c>
      <c r="F6878" s="25" t="str">
        <f>LEFT(E6878,MIN(FIND({0,1,2,3,4,5,6,7,8,9},ASC(E6878)&amp;1234567890))-1)</f>
        <v>Ta</v>
      </c>
      <c r="G6878" s="25">
        <f t="shared" si="214"/>
        <v>3.28</v>
      </c>
      <c r="H6878" s="25">
        <f>VLOOKUP(F6878,Table!$A$2:$C$121,2,0)</f>
        <v>5</v>
      </c>
      <c r="I6878" s="26">
        <f>VLOOKUP(F6878,Table!$A$2:$C$121,3,0)</f>
        <v>6</v>
      </c>
      <c r="J6878" s="17" t="s">
        <v>13402</v>
      </c>
      <c r="K6878" s="25" t="str">
        <f>LEFT(J6878,MIN(FIND({0,1,2,3,4,5,6,7,8,9},ASC(J6878)&amp;1234567890))-1)</f>
        <v>Si</v>
      </c>
      <c r="L6878" s="25">
        <f t="shared" si="215"/>
        <v>0.72</v>
      </c>
      <c r="M6878" s="25">
        <f>VLOOKUP(K6878,Table!$A$2:$C$121,2,0)</f>
        <v>14</v>
      </c>
      <c r="N6878" s="26">
        <f>VLOOKUP(K6878,Table!$A$2:$C$121,3,0)</f>
        <v>3</v>
      </c>
      <c r="O6878" s="13" t="str">
        <f>VLOOKUP(A6878,Table!$U$1:$V$230,2,0)</f>
        <v>Hexagonal</v>
      </c>
      <c r="P6878" s="1"/>
    </row>
    <row r="6879" spans="1:16">
      <c r="A6879" s="12">
        <v>194</v>
      </c>
      <c r="B6879" s="12">
        <v>76212</v>
      </c>
      <c r="C6879" s="12" t="s">
        <v>7455</v>
      </c>
      <c r="D6879" s="12" t="s">
        <v>7545</v>
      </c>
      <c r="E6879" s="17" t="s">
        <v>355</v>
      </c>
      <c r="F6879" s="25" t="str">
        <f>LEFT(E6879,MIN(FIND({0,1,2,3,4,5,6,7,8,9},ASC(E6879)&amp;1234567890))-1)</f>
        <v>Mn</v>
      </c>
      <c r="G6879" s="25">
        <f t="shared" si="214"/>
        <v>1</v>
      </c>
      <c r="H6879" s="25">
        <f>VLOOKUP(F6879,Table!$A$2:$C$121,2,0)</f>
        <v>7</v>
      </c>
      <c r="I6879" s="26">
        <f>VLOOKUP(F6879,Table!$A$2:$C$121,3,0)</f>
        <v>4</v>
      </c>
      <c r="J6879" s="17" t="s">
        <v>11645</v>
      </c>
      <c r="K6879" s="25" t="str">
        <f>LEFT(J6879,MIN(FIND({0,1,2,3,4,5,6,7,8,9},ASC(J6879)&amp;1234567890))-1)</f>
        <v>Sb</v>
      </c>
      <c r="L6879" s="25">
        <f t="shared" si="215"/>
        <v>1</v>
      </c>
      <c r="M6879" s="25">
        <f>VLOOKUP(K6879,Table!$A$2:$C$121,2,0)</f>
        <v>15</v>
      </c>
      <c r="N6879" s="26">
        <f>VLOOKUP(K6879,Table!$A$2:$C$121,3,0)</f>
        <v>5</v>
      </c>
      <c r="O6879" s="13" t="str">
        <f>VLOOKUP(A6879,Table!$U$1:$V$230,2,0)</f>
        <v>Hexagonal</v>
      </c>
      <c r="P6879" s="1"/>
    </row>
    <row r="6880" spans="1:16">
      <c r="A6880" s="12">
        <v>194</v>
      </c>
      <c r="B6880" s="12">
        <v>76213</v>
      </c>
      <c r="C6880" s="12" t="s">
        <v>7455</v>
      </c>
      <c r="D6880" s="12" t="s">
        <v>7546</v>
      </c>
      <c r="E6880" s="17" t="s">
        <v>11987</v>
      </c>
      <c r="F6880" s="25" t="str">
        <f>LEFT(E6880,MIN(FIND({0,1,2,3,4,5,6,7,8,9},ASC(E6880)&amp;1234567890))-1)</f>
        <v>Mn</v>
      </c>
      <c r="G6880" s="25">
        <f t="shared" si="214"/>
        <v>1.0900000000000001</v>
      </c>
      <c r="H6880" s="25">
        <f>VLOOKUP(F6880,Table!$A$2:$C$121,2,0)</f>
        <v>7</v>
      </c>
      <c r="I6880" s="26">
        <f>VLOOKUP(F6880,Table!$A$2:$C$121,3,0)</f>
        <v>4</v>
      </c>
      <c r="J6880" s="17" t="s">
        <v>11645</v>
      </c>
      <c r="K6880" s="25" t="str">
        <f>LEFT(J6880,MIN(FIND({0,1,2,3,4,5,6,7,8,9},ASC(J6880)&amp;1234567890))-1)</f>
        <v>Sb</v>
      </c>
      <c r="L6880" s="25">
        <f t="shared" si="215"/>
        <v>1</v>
      </c>
      <c r="M6880" s="25">
        <f>VLOOKUP(K6880,Table!$A$2:$C$121,2,0)</f>
        <v>15</v>
      </c>
      <c r="N6880" s="26">
        <f>VLOOKUP(K6880,Table!$A$2:$C$121,3,0)</f>
        <v>5</v>
      </c>
      <c r="O6880" s="13" t="str">
        <f>VLOOKUP(A6880,Table!$U$1:$V$230,2,0)</f>
        <v>Hexagonal</v>
      </c>
      <c r="P6880" s="1"/>
    </row>
    <row r="6881" spans="1:16">
      <c r="A6881" s="12">
        <v>194</v>
      </c>
      <c r="B6881" s="12">
        <v>76218</v>
      </c>
      <c r="C6881" s="12" t="s">
        <v>7455</v>
      </c>
      <c r="D6881" s="12" t="s">
        <v>6810</v>
      </c>
      <c r="E6881" s="17" t="s">
        <v>355</v>
      </c>
      <c r="F6881" s="25" t="str">
        <f>LEFT(E6881,MIN(FIND({0,1,2,3,4,5,6,7,8,9},ASC(E6881)&amp;1234567890))-1)</f>
        <v>Mn</v>
      </c>
      <c r="G6881" s="25">
        <f t="shared" si="214"/>
        <v>1</v>
      </c>
      <c r="H6881" s="25">
        <f>VLOOKUP(F6881,Table!$A$2:$C$121,2,0)</f>
        <v>7</v>
      </c>
      <c r="I6881" s="26">
        <f>VLOOKUP(F6881,Table!$A$2:$C$121,3,0)</f>
        <v>4</v>
      </c>
      <c r="J6881" s="17" t="s">
        <v>47</v>
      </c>
      <c r="K6881" s="25" t="str">
        <f>LEFT(J6881,MIN(FIND({0,1,2,3,4,5,6,7,8,9},ASC(J6881)&amp;1234567890))-1)</f>
        <v>Se</v>
      </c>
      <c r="L6881" s="25">
        <f t="shared" si="215"/>
        <v>1</v>
      </c>
      <c r="M6881" s="25">
        <f>VLOOKUP(K6881,Table!$A$2:$C$121,2,0)</f>
        <v>16</v>
      </c>
      <c r="N6881" s="26">
        <f>VLOOKUP(K6881,Table!$A$2:$C$121,3,0)</f>
        <v>4</v>
      </c>
      <c r="O6881" s="13" t="str">
        <f>VLOOKUP(A6881,Table!$U$1:$V$230,2,0)</f>
        <v>Hexagonal</v>
      </c>
      <c r="P6881" s="1"/>
    </row>
    <row r="6882" spans="1:16">
      <c r="A6882" s="12">
        <v>194</v>
      </c>
      <c r="B6882" s="12">
        <v>76406</v>
      </c>
      <c r="C6882" s="12" t="s">
        <v>7455</v>
      </c>
      <c r="D6882" s="12" t="s">
        <v>7547</v>
      </c>
      <c r="E6882" s="17" t="s">
        <v>50</v>
      </c>
      <c r="F6882" s="25" t="str">
        <f>LEFT(E6882,MIN(FIND({0,1,2,3,4,5,6,7,8,9},ASC(E6882)&amp;1234567890))-1)</f>
        <v>Ti</v>
      </c>
      <c r="G6882" s="25">
        <f t="shared" si="214"/>
        <v>1</v>
      </c>
      <c r="H6882" s="25">
        <f>VLOOKUP(F6882,Table!$A$2:$C$121,2,0)</f>
        <v>4</v>
      </c>
      <c r="I6882" s="26">
        <f>VLOOKUP(F6882,Table!$A$2:$C$121,3,0)</f>
        <v>4</v>
      </c>
      <c r="J6882" s="17" t="s">
        <v>11645</v>
      </c>
      <c r="K6882" s="25" t="str">
        <f>LEFT(J6882,MIN(FIND({0,1,2,3,4,5,6,7,8,9},ASC(J6882)&amp;1234567890))-1)</f>
        <v>Sb</v>
      </c>
      <c r="L6882" s="25">
        <f t="shared" si="215"/>
        <v>1</v>
      </c>
      <c r="M6882" s="25">
        <f>VLOOKUP(K6882,Table!$A$2:$C$121,2,0)</f>
        <v>15</v>
      </c>
      <c r="N6882" s="26">
        <f>VLOOKUP(K6882,Table!$A$2:$C$121,3,0)</f>
        <v>5</v>
      </c>
      <c r="O6882" s="13" t="str">
        <f>VLOOKUP(A6882,Table!$U$1:$V$230,2,0)</f>
        <v>Hexagonal</v>
      </c>
      <c r="P6882" s="1"/>
    </row>
    <row r="6883" spans="1:16">
      <c r="A6883" s="12">
        <v>194</v>
      </c>
      <c r="B6883" s="12">
        <v>76430</v>
      </c>
      <c r="C6883" s="12" t="s">
        <v>7455</v>
      </c>
      <c r="D6883" s="12" t="s">
        <v>2392</v>
      </c>
      <c r="E6883" s="17" t="s">
        <v>355</v>
      </c>
      <c r="F6883" s="25" t="str">
        <f>LEFT(E6883,MIN(FIND({0,1,2,3,4,5,6,7,8,9},ASC(E6883)&amp;1234567890))-1)</f>
        <v>Mn</v>
      </c>
      <c r="G6883" s="25">
        <f t="shared" si="214"/>
        <v>1</v>
      </c>
      <c r="H6883" s="25">
        <f>VLOOKUP(F6883,Table!$A$2:$C$121,2,0)</f>
        <v>7</v>
      </c>
      <c r="I6883" s="26">
        <f>VLOOKUP(F6883,Table!$A$2:$C$121,3,0)</f>
        <v>4</v>
      </c>
      <c r="J6883" s="17" t="s">
        <v>32</v>
      </c>
      <c r="K6883" s="25" t="str">
        <f>LEFT(J6883,MIN(FIND({0,1,2,3,4,5,6,7,8,9},ASC(J6883)&amp;1234567890))-1)</f>
        <v>O</v>
      </c>
      <c r="L6883" s="25">
        <f t="shared" si="215"/>
        <v>2</v>
      </c>
      <c r="M6883" s="25">
        <f>VLOOKUP(K6883,Table!$A$2:$C$121,2,0)</f>
        <v>16</v>
      </c>
      <c r="N6883" s="26">
        <f>VLOOKUP(K6883,Table!$A$2:$C$121,3,0)</f>
        <v>2</v>
      </c>
      <c r="O6883" s="13" t="str">
        <f>VLOOKUP(A6883,Table!$U$1:$V$230,2,0)</f>
        <v>Hexagonal</v>
      </c>
      <c r="P6883" s="1"/>
    </row>
    <row r="6884" spans="1:16">
      <c r="A6884" s="12">
        <v>194</v>
      </c>
      <c r="B6884" s="12">
        <v>76571</v>
      </c>
      <c r="C6884" s="12" t="s">
        <v>7455</v>
      </c>
      <c r="D6884" s="12" t="s">
        <v>7548</v>
      </c>
      <c r="E6884" s="17" t="s">
        <v>335</v>
      </c>
      <c r="F6884" s="25" t="str">
        <f>LEFT(E6884,MIN(FIND({0,1,2,3,4,5,6,7,8,9},ASC(E6884)&amp;1234567890))-1)</f>
        <v>Nb</v>
      </c>
      <c r="G6884" s="25">
        <f t="shared" si="214"/>
        <v>1</v>
      </c>
      <c r="H6884" s="25">
        <f>VLOOKUP(F6884,Table!$A$2:$C$121,2,0)</f>
        <v>5</v>
      </c>
      <c r="I6884" s="26">
        <f>VLOOKUP(F6884,Table!$A$2:$C$121,3,0)</f>
        <v>5</v>
      </c>
      <c r="J6884" s="17" t="s">
        <v>11645</v>
      </c>
      <c r="K6884" s="25" t="str">
        <f>LEFT(J6884,MIN(FIND({0,1,2,3,4,5,6,7,8,9},ASC(J6884)&amp;1234567890))-1)</f>
        <v>Sb</v>
      </c>
      <c r="L6884" s="25">
        <f t="shared" si="215"/>
        <v>1</v>
      </c>
      <c r="M6884" s="25">
        <f>VLOOKUP(K6884,Table!$A$2:$C$121,2,0)</f>
        <v>15</v>
      </c>
      <c r="N6884" s="26">
        <f>VLOOKUP(K6884,Table!$A$2:$C$121,3,0)</f>
        <v>5</v>
      </c>
      <c r="O6884" s="13" t="str">
        <f>VLOOKUP(A6884,Table!$U$1:$V$230,2,0)</f>
        <v>Hexagonal</v>
      </c>
      <c r="P6884" s="1"/>
    </row>
    <row r="6885" spans="1:16">
      <c r="A6885" s="12">
        <v>194</v>
      </c>
      <c r="B6885" s="12">
        <v>76580</v>
      </c>
      <c r="C6885" s="12" t="s">
        <v>7455</v>
      </c>
      <c r="D6885" s="12" t="s">
        <v>745</v>
      </c>
      <c r="E6885" s="17" t="s">
        <v>346</v>
      </c>
      <c r="F6885" s="25" t="str">
        <f>LEFT(E6885,MIN(FIND({0,1,2,3,4,5,6,7,8,9},ASC(E6885)&amp;1234567890))-1)</f>
        <v>Nb</v>
      </c>
      <c r="G6885" s="25">
        <f t="shared" si="214"/>
        <v>2</v>
      </c>
      <c r="H6885" s="25">
        <f>VLOOKUP(F6885,Table!$A$2:$C$121,2,0)</f>
        <v>5</v>
      </c>
      <c r="I6885" s="26">
        <f>VLOOKUP(F6885,Table!$A$2:$C$121,3,0)</f>
        <v>5</v>
      </c>
      <c r="J6885" s="17" t="s">
        <v>533</v>
      </c>
      <c r="K6885" s="25" t="str">
        <f>LEFT(J6885,MIN(FIND({0,1,2,3,4,5,6,7,8,9},ASC(J6885)&amp;1234567890))-1)</f>
        <v>Se</v>
      </c>
      <c r="L6885" s="25">
        <f t="shared" si="215"/>
        <v>3</v>
      </c>
      <c r="M6885" s="25">
        <f>VLOOKUP(K6885,Table!$A$2:$C$121,2,0)</f>
        <v>16</v>
      </c>
      <c r="N6885" s="26">
        <f>VLOOKUP(K6885,Table!$A$2:$C$121,3,0)</f>
        <v>4</v>
      </c>
      <c r="O6885" s="13" t="str">
        <f>VLOOKUP(A6885,Table!$U$1:$V$230,2,0)</f>
        <v>Hexagonal</v>
      </c>
      <c r="P6885" s="1"/>
    </row>
    <row r="6886" spans="1:16">
      <c r="A6886" s="12">
        <v>194</v>
      </c>
      <c r="B6886" s="12">
        <v>76643</v>
      </c>
      <c r="C6886" s="12" t="s">
        <v>7455</v>
      </c>
      <c r="D6886" s="12" t="s">
        <v>7549</v>
      </c>
      <c r="E6886" s="17" t="s">
        <v>334</v>
      </c>
      <c r="F6886" s="25" t="str">
        <f>LEFT(E6886,MIN(FIND({0,1,2,3,4,5,6,7,8,9},ASC(E6886)&amp;1234567890))-1)</f>
        <v>V</v>
      </c>
      <c r="G6886" s="25">
        <f t="shared" si="214"/>
        <v>1</v>
      </c>
      <c r="H6886" s="25">
        <f>VLOOKUP(F6886,Table!$A$2:$C$121,2,0)</f>
        <v>5</v>
      </c>
      <c r="I6886" s="26">
        <f>VLOOKUP(F6886,Table!$A$2:$C$121,3,0)</f>
        <v>4</v>
      </c>
      <c r="J6886" s="17" t="s">
        <v>328</v>
      </c>
      <c r="K6886" s="25" t="str">
        <f>LEFT(J6886,MIN(FIND({0,1,2,3,4,5,6,7,8,9},ASC(J6886)&amp;1234567890))-1)</f>
        <v>Te</v>
      </c>
      <c r="L6886" s="25">
        <f t="shared" si="215"/>
        <v>1</v>
      </c>
      <c r="M6886" s="25">
        <f>VLOOKUP(K6886,Table!$A$2:$C$121,2,0)</f>
        <v>16</v>
      </c>
      <c r="N6886" s="26">
        <f>VLOOKUP(K6886,Table!$A$2:$C$121,3,0)</f>
        <v>5</v>
      </c>
      <c r="O6886" s="13" t="str">
        <f>VLOOKUP(A6886,Table!$U$1:$V$230,2,0)</f>
        <v>Hexagonal</v>
      </c>
      <c r="P6886" s="1"/>
    </row>
    <row r="6887" spans="1:16">
      <c r="A6887" s="12">
        <v>194</v>
      </c>
      <c r="B6887" s="12">
        <v>87906</v>
      </c>
      <c r="C6887" s="12" t="s">
        <v>7455</v>
      </c>
      <c r="D6887" s="12" t="s">
        <v>7550</v>
      </c>
      <c r="E6887" s="17" t="s">
        <v>13403</v>
      </c>
      <c r="F6887" s="25" t="str">
        <f>LEFT(E6887,MIN(FIND({0,1,2,3,4,5,6,7,8,9},ASC(E6887)&amp;1234567890))-1)</f>
        <v>Ni</v>
      </c>
      <c r="G6887" s="25">
        <f t="shared" si="214"/>
        <v>3.56</v>
      </c>
      <c r="H6887" s="25">
        <f>VLOOKUP(F6887,Table!$A$2:$C$121,2,0)</f>
        <v>10</v>
      </c>
      <c r="I6887" s="26">
        <f>VLOOKUP(F6887,Table!$A$2:$C$121,3,0)</f>
        <v>4</v>
      </c>
      <c r="J6887" s="17" t="s">
        <v>11461</v>
      </c>
      <c r="K6887" s="25" t="str">
        <f>LEFT(J6887,MIN(FIND({0,1,2,3,4,5,6,7,8,9},ASC(J6887)&amp;1234567890))-1)</f>
        <v>Ge</v>
      </c>
      <c r="L6887" s="25">
        <f t="shared" si="215"/>
        <v>2</v>
      </c>
      <c r="M6887" s="25">
        <f>VLOOKUP(K6887,Table!$A$2:$C$121,2,0)</f>
        <v>14</v>
      </c>
      <c r="N6887" s="26">
        <f>VLOOKUP(K6887,Table!$A$2:$C$121,3,0)</f>
        <v>4</v>
      </c>
      <c r="O6887" s="13" t="str">
        <f>VLOOKUP(A6887,Table!$U$1:$V$230,2,0)</f>
        <v>Hexagonal</v>
      </c>
      <c r="P6887" s="1"/>
    </row>
    <row r="6888" spans="1:16">
      <c r="A6888" s="12">
        <v>194</v>
      </c>
      <c r="B6888" s="12">
        <v>87907</v>
      </c>
      <c r="C6888" s="12" t="s">
        <v>7455</v>
      </c>
      <c r="D6888" s="12" t="s">
        <v>7551</v>
      </c>
      <c r="E6888" s="17" t="s">
        <v>13404</v>
      </c>
      <c r="F6888" s="25" t="str">
        <f>LEFT(E6888,MIN(FIND({0,1,2,3,4,5,6,7,8,9},ASC(E6888)&amp;1234567890))-1)</f>
        <v>Ni</v>
      </c>
      <c r="G6888" s="25">
        <f t="shared" si="214"/>
        <v>3.26</v>
      </c>
      <c r="H6888" s="25">
        <f>VLOOKUP(F6888,Table!$A$2:$C$121,2,0)</f>
        <v>10</v>
      </c>
      <c r="I6888" s="26">
        <f>VLOOKUP(F6888,Table!$A$2:$C$121,3,0)</f>
        <v>4</v>
      </c>
      <c r="J6888" s="17" t="s">
        <v>11461</v>
      </c>
      <c r="K6888" s="25" t="str">
        <f>LEFT(J6888,MIN(FIND({0,1,2,3,4,5,6,7,8,9},ASC(J6888)&amp;1234567890))-1)</f>
        <v>Ge</v>
      </c>
      <c r="L6888" s="25">
        <f t="shared" si="215"/>
        <v>2</v>
      </c>
      <c r="M6888" s="25">
        <f>VLOOKUP(K6888,Table!$A$2:$C$121,2,0)</f>
        <v>14</v>
      </c>
      <c r="N6888" s="26">
        <f>VLOOKUP(K6888,Table!$A$2:$C$121,3,0)</f>
        <v>4</v>
      </c>
      <c r="O6888" s="13" t="str">
        <f>VLOOKUP(A6888,Table!$U$1:$V$230,2,0)</f>
        <v>Hexagonal</v>
      </c>
      <c r="P6888" s="1"/>
    </row>
    <row r="6889" spans="1:16">
      <c r="A6889" s="12">
        <v>194</v>
      </c>
      <c r="B6889" s="12">
        <v>87908</v>
      </c>
      <c r="C6889" s="12" t="s">
        <v>7455</v>
      </c>
      <c r="D6889" s="12" t="s">
        <v>7552</v>
      </c>
      <c r="E6889" s="17" t="s">
        <v>11359</v>
      </c>
      <c r="F6889" s="25" t="str">
        <f>LEFT(E6889,MIN(FIND({0,1,2,3,4,5,6,7,8,9},ASC(E6889)&amp;1234567890))-1)</f>
        <v>Ni</v>
      </c>
      <c r="G6889" s="25">
        <f t="shared" si="214"/>
        <v>3</v>
      </c>
      <c r="H6889" s="25">
        <f>VLOOKUP(F6889,Table!$A$2:$C$121,2,0)</f>
        <v>10</v>
      </c>
      <c r="I6889" s="26">
        <f>VLOOKUP(F6889,Table!$A$2:$C$121,3,0)</f>
        <v>4</v>
      </c>
      <c r="J6889" s="17" t="s">
        <v>11461</v>
      </c>
      <c r="K6889" s="25" t="str">
        <f>LEFT(J6889,MIN(FIND({0,1,2,3,4,5,6,7,8,9},ASC(J6889)&amp;1234567890))-1)</f>
        <v>Ge</v>
      </c>
      <c r="L6889" s="25">
        <f t="shared" si="215"/>
        <v>2</v>
      </c>
      <c r="M6889" s="25">
        <f>VLOOKUP(K6889,Table!$A$2:$C$121,2,0)</f>
        <v>14</v>
      </c>
      <c r="N6889" s="26">
        <f>VLOOKUP(K6889,Table!$A$2:$C$121,3,0)</f>
        <v>4</v>
      </c>
      <c r="O6889" s="13" t="str">
        <f>VLOOKUP(A6889,Table!$U$1:$V$230,2,0)</f>
        <v>Hexagonal</v>
      </c>
      <c r="P6889" s="1"/>
    </row>
    <row r="6890" spans="1:16">
      <c r="A6890" s="12">
        <v>194</v>
      </c>
      <c r="B6890" s="12">
        <v>87909</v>
      </c>
      <c r="C6890" s="12" t="s">
        <v>7455</v>
      </c>
      <c r="D6890" s="12" t="s">
        <v>7553</v>
      </c>
      <c r="E6890" s="17" t="s">
        <v>13405</v>
      </c>
      <c r="F6890" s="25" t="str">
        <f>LEFT(E6890,MIN(FIND({0,1,2,3,4,5,6,7,8,9},ASC(E6890)&amp;1234567890))-1)</f>
        <v>Ni</v>
      </c>
      <c r="G6890" s="25">
        <f t="shared" si="214"/>
        <v>2.74</v>
      </c>
      <c r="H6890" s="25">
        <f>VLOOKUP(F6890,Table!$A$2:$C$121,2,0)</f>
        <v>10</v>
      </c>
      <c r="I6890" s="26">
        <f>VLOOKUP(F6890,Table!$A$2:$C$121,3,0)</f>
        <v>4</v>
      </c>
      <c r="J6890" s="17" t="s">
        <v>11461</v>
      </c>
      <c r="K6890" s="25" t="str">
        <f>LEFT(J6890,MIN(FIND({0,1,2,3,4,5,6,7,8,9},ASC(J6890)&amp;1234567890))-1)</f>
        <v>Ge</v>
      </c>
      <c r="L6890" s="25">
        <f t="shared" si="215"/>
        <v>2</v>
      </c>
      <c r="M6890" s="25">
        <f>VLOOKUP(K6890,Table!$A$2:$C$121,2,0)</f>
        <v>14</v>
      </c>
      <c r="N6890" s="26">
        <f>VLOOKUP(K6890,Table!$A$2:$C$121,3,0)</f>
        <v>4</v>
      </c>
      <c r="O6890" s="13" t="str">
        <f>VLOOKUP(A6890,Table!$U$1:$V$230,2,0)</f>
        <v>Hexagonal</v>
      </c>
      <c r="P6890" s="1"/>
    </row>
    <row r="6891" spans="1:16">
      <c r="A6891" s="12">
        <v>194</v>
      </c>
      <c r="B6891" s="12">
        <v>88238</v>
      </c>
      <c r="C6891" s="12" t="s">
        <v>7455</v>
      </c>
      <c r="D6891" s="12" t="s">
        <v>7554</v>
      </c>
      <c r="E6891" s="17" t="s">
        <v>76</v>
      </c>
      <c r="F6891" s="25" t="str">
        <f>LEFT(E6891,MIN(FIND({0,1,2,3,4,5,6,7,8,9},ASC(E6891)&amp;1234567890))-1)</f>
        <v>Co</v>
      </c>
      <c r="G6891" s="25">
        <f t="shared" si="214"/>
        <v>1</v>
      </c>
      <c r="H6891" s="25">
        <f>VLOOKUP(F6891,Table!$A$2:$C$121,2,0)</f>
        <v>9</v>
      </c>
      <c r="I6891" s="26">
        <f>VLOOKUP(F6891,Table!$A$2:$C$121,3,0)</f>
        <v>4</v>
      </c>
      <c r="J6891" s="17" t="s">
        <v>13406</v>
      </c>
      <c r="K6891" s="25" t="str">
        <f>LEFT(J6891,MIN(FIND({0,1,2,3,4,5,6,7,8,9},ASC(J6891)&amp;1234567890))-1)</f>
        <v>D</v>
      </c>
      <c r="L6891" s="25">
        <f t="shared" si="215"/>
        <v>0.18</v>
      </c>
      <c r="M6891" s="25">
        <f>VLOOKUP(K6891,Table!$A$2:$C$121,2,0)</f>
        <v>1</v>
      </c>
      <c r="N6891" s="26">
        <f>VLOOKUP(K6891,Table!$A$2:$C$121,3,0)</f>
        <v>1</v>
      </c>
      <c r="O6891" s="13" t="str">
        <f>VLOOKUP(A6891,Table!$U$1:$V$230,2,0)</f>
        <v>Hexagonal</v>
      </c>
      <c r="P6891" s="1"/>
    </row>
    <row r="6892" spans="1:16">
      <c r="A6892" s="12">
        <v>194</v>
      </c>
      <c r="B6892" s="12">
        <v>88239</v>
      </c>
      <c r="C6892" s="12" t="s">
        <v>7455</v>
      </c>
      <c r="D6892" s="12" t="s">
        <v>7555</v>
      </c>
      <c r="E6892" s="17" t="s">
        <v>76</v>
      </c>
      <c r="F6892" s="25" t="str">
        <f>LEFT(E6892,MIN(FIND({0,1,2,3,4,5,6,7,8,9},ASC(E6892)&amp;1234567890))-1)</f>
        <v>Co</v>
      </c>
      <c r="G6892" s="25">
        <f t="shared" si="214"/>
        <v>1</v>
      </c>
      <c r="H6892" s="25">
        <f>VLOOKUP(F6892,Table!$A$2:$C$121,2,0)</f>
        <v>9</v>
      </c>
      <c r="I6892" s="26">
        <f>VLOOKUP(F6892,Table!$A$2:$C$121,3,0)</f>
        <v>4</v>
      </c>
      <c r="J6892" s="17" t="s">
        <v>13407</v>
      </c>
      <c r="K6892" s="25" t="str">
        <f>LEFT(J6892,MIN(FIND({0,1,2,3,4,5,6,7,8,9},ASC(J6892)&amp;1234567890))-1)</f>
        <v>H</v>
      </c>
      <c r="L6892" s="25">
        <f t="shared" si="215"/>
        <v>0.19</v>
      </c>
      <c r="M6892" s="25">
        <f>VLOOKUP(K6892,Table!$A$2:$C$121,2,0)</f>
        <v>1</v>
      </c>
      <c r="N6892" s="26">
        <f>VLOOKUP(K6892,Table!$A$2:$C$121,3,0)</f>
        <v>1</v>
      </c>
      <c r="O6892" s="13" t="str">
        <f>VLOOKUP(A6892,Table!$U$1:$V$230,2,0)</f>
        <v>Hexagonal</v>
      </c>
      <c r="P6892" s="1"/>
    </row>
    <row r="6893" spans="1:16">
      <c r="A6893" s="12">
        <v>194</v>
      </c>
      <c r="B6893" s="12">
        <v>88240</v>
      </c>
      <c r="C6893" s="12" t="s">
        <v>7455</v>
      </c>
      <c r="D6893" s="12" t="s">
        <v>7556</v>
      </c>
      <c r="E6893" s="17" t="s">
        <v>76</v>
      </c>
      <c r="F6893" s="25" t="str">
        <f>LEFT(E6893,MIN(FIND({0,1,2,3,4,5,6,7,8,9},ASC(E6893)&amp;1234567890))-1)</f>
        <v>Co</v>
      </c>
      <c r="G6893" s="25">
        <f t="shared" si="214"/>
        <v>1</v>
      </c>
      <c r="H6893" s="25">
        <f>VLOOKUP(F6893,Table!$A$2:$C$121,2,0)</f>
        <v>9</v>
      </c>
      <c r="I6893" s="26">
        <f>VLOOKUP(F6893,Table!$A$2:$C$121,3,0)</f>
        <v>4</v>
      </c>
      <c r="J6893" s="17" t="s">
        <v>13408</v>
      </c>
      <c r="K6893" s="25" t="str">
        <f>LEFT(J6893,MIN(FIND({0,1,2,3,4,5,6,7,8,9},ASC(J6893)&amp;1234567890))-1)</f>
        <v>H</v>
      </c>
      <c r="L6893" s="25">
        <f t="shared" si="215"/>
        <v>0.26</v>
      </c>
      <c r="M6893" s="25">
        <f>VLOOKUP(K6893,Table!$A$2:$C$121,2,0)</f>
        <v>1</v>
      </c>
      <c r="N6893" s="26">
        <f>VLOOKUP(K6893,Table!$A$2:$C$121,3,0)</f>
        <v>1</v>
      </c>
      <c r="O6893" s="13" t="str">
        <f>VLOOKUP(A6893,Table!$U$1:$V$230,2,0)</f>
        <v>Hexagonal</v>
      </c>
      <c r="P6893" s="1"/>
    </row>
    <row r="6894" spans="1:16">
      <c r="A6894" s="12">
        <v>194</v>
      </c>
      <c r="B6894" s="12">
        <v>53090</v>
      </c>
      <c r="C6894" s="12" t="s">
        <v>7455</v>
      </c>
      <c r="D6894" s="12" t="s">
        <v>7557</v>
      </c>
      <c r="E6894" s="17" t="s">
        <v>76</v>
      </c>
      <c r="F6894" s="25" t="str">
        <f>LEFT(E6894,MIN(FIND({0,1,2,3,4,5,6,7,8,9},ASC(E6894)&amp;1234567890))-1)</f>
        <v>Co</v>
      </c>
      <c r="G6894" s="25">
        <f t="shared" si="214"/>
        <v>1</v>
      </c>
      <c r="H6894" s="25">
        <f>VLOOKUP(F6894,Table!$A$2:$C$121,2,0)</f>
        <v>9</v>
      </c>
      <c r="I6894" s="26">
        <f>VLOOKUP(F6894,Table!$A$2:$C$121,3,0)</f>
        <v>4</v>
      </c>
      <c r="J6894" s="17" t="s">
        <v>328</v>
      </c>
      <c r="K6894" s="25" t="str">
        <f>LEFT(J6894,MIN(FIND({0,1,2,3,4,5,6,7,8,9},ASC(J6894)&amp;1234567890))-1)</f>
        <v>Te</v>
      </c>
      <c r="L6894" s="25">
        <f t="shared" si="215"/>
        <v>1</v>
      </c>
      <c r="M6894" s="25">
        <f>VLOOKUP(K6894,Table!$A$2:$C$121,2,0)</f>
        <v>16</v>
      </c>
      <c r="N6894" s="26">
        <f>VLOOKUP(K6894,Table!$A$2:$C$121,3,0)</f>
        <v>5</v>
      </c>
      <c r="O6894" s="13" t="str">
        <f>VLOOKUP(A6894,Table!$U$1:$V$230,2,0)</f>
        <v>Hexagonal</v>
      </c>
      <c r="P6894" s="1"/>
    </row>
    <row r="6895" spans="1:16">
      <c r="A6895" s="12">
        <v>194</v>
      </c>
      <c r="B6895" s="12">
        <v>53210</v>
      </c>
      <c r="C6895" s="12" t="s">
        <v>7455</v>
      </c>
      <c r="D6895" s="12" t="s">
        <v>7558</v>
      </c>
      <c r="E6895" s="17" t="s">
        <v>11390</v>
      </c>
      <c r="F6895" s="25" t="str">
        <f>LEFT(E6895,MIN(FIND({0,1,2,3,4,5,6,7,8,9},ASC(E6895)&amp;1234567890))-1)</f>
        <v>Cr</v>
      </c>
      <c r="G6895" s="25">
        <f t="shared" si="214"/>
        <v>1</v>
      </c>
      <c r="H6895" s="25">
        <f>VLOOKUP(F6895,Table!$A$2:$C$121,2,0)</f>
        <v>6</v>
      </c>
      <c r="I6895" s="26">
        <f>VLOOKUP(F6895,Table!$A$2:$C$121,3,0)</f>
        <v>4</v>
      </c>
      <c r="J6895" s="17" t="s">
        <v>11645</v>
      </c>
      <c r="K6895" s="25" t="str">
        <f>LEFT(J6895,MIN(FIND({0,1,2,3,4,5,6,7,8,9},ASC(J6895)&amp;1234567890))-1)</f>
        <v>Sb</v>
      </c>
      <c r="L6895" s="25">
        <f t="shared" si="215"/>
        <v>1</v>
      </c>
      <c r="M6895" s="25">
        <f>VLOOKUP(K6895,Table!$A$2:$C$121,2,0)</f>
        <v>15</v>
      </c>
      <c r="N6895" s="26">
        <f>VLOOKUP(K6895,Table!$A$2:$C$121,3,0)</f>
        <v>5</v>
      </c>
      <c r="O6895" s="13" t="str">
        <f>VLOOKUP(A6895,Table!$U$1:$V$230,2,0)</f>
        <v>Hexagonal</v>
      </c>
      <c r="P6895" s="1"/>
    </row>
    <row r="6896" spans="1:16">
      <c r="A6896" s="12">
        <v>194</v>
      </c>
      <c r="B6896" s="12">
        <v>53215</v>
      </c>
      <c r="C6896" s="12" t="s">
        <v>7455</v>
      </c>
      <c r="D6896" s="12" t="s">
        <v>6739</v>
      </c>
      <c r="E6896" s="17" t="s">
        <v>11390</v>
      </c>
      <c r="F6896" s="25" t="str">
        <f>LEFT(E6896,MIN(FIND({0,1,2,3,4,5,6,7,8,9},ASC(E6896)&amp;1234567890))-1)</f>
        <v>Cr</v>
      </c>
      <c r="G6896" s="25">
        <f t="shared" si="214"/>
        <v>1</v>
      </c>
      <c r="H6896" s="25">
        <f>VLOOKUP(F6896,Table!$A$2:$C$121,2,0)</f>
        <v>6</v>
      </c>
      <c r="I6896" s="26">
        <f>VLOOKUP(F6896,Table!$A$2:$C$121,3,0)</f>
        <v>4</v>
      </c>
      <c r="J6896" s="17" t="s">
        <v>47</v>
      </c>
      <c r="K6896" s="25" t="str">
        <f>LEFT(J6896,MIN(FIND({0,1,2,3,4,5,6,7,8,9},ASC(J6896)&amp;1234567890))-1)</f>
        <v>Se</v>
      </c>
      <c r="L6896" s="25">
        <f t="shared" si="215"/>
        <v>1</v>
      </c>
      <c r="M6896" s="25">
        <f>VLOOKUP(K6896,Table!$A$2:$C$121,2,0)</f>
        <v>16</v>
      </c>
      <c r="N6896" s="26">
        <f>VLOOKUP(K6896,Table!$A$2:$C$121,3,0)</f>
        <v>4</v>
      </c>
      <c r="O6896" s="13" t="str">
        <f>VLOOKUP(A6896,Table!$U$1:$V$230,2,0)</f>
        <v>Hexagonal</v>
      </c>
      <c r="P6896" s="1"/>
    </row>
    <row r="6897" spans="1:16">
      <c r="A6897" s="12">
        <v>194</v>
      </c>
      <c r="B6897" s="12">
        <v>410955</v>
      </c>
      <c r="C6897" s="12" t="s">
        <v>7455</v>
      </c>
      <c r="D6897" s="12" t="s">
        <v>7559</v>
      </c>
      <c r="E6897" s="17" t="s">
        <v>457</v>
      </c>
      <c r="F6897" s="25" t="str">
        <f>LEFT(E6897,MIN(FIND({0,1,2,3,4,5,6,7,8,9},ASC(E6897)&amp;1234567890))-1)</f>
        <v>Li</v>
      </c>
      <c r="G6897" s="25">
        <f t="shared" si="214"/>
        <v>1</v>
      </c>
      <c r="H6897" s="25">
        <f>VLOOKUP(F6897,Table!$A$2:$C$121,2,0)</f>
        <v>1</v>
      </c>
      <c r="I6897" s="26">
        <f>VLOOKUP(F6897,Table!$A$2:$C$121,3,0)</f>
        <v>2</v>
      </c>
      <c r="J6897" s="17" t="s">
        <v>13409</v>
      </c>
      <c r="K6897" s="25" t="str">
        <f>LEFT(J6897,MIN(FIND({0,1,2,3,4,5,6,7,8,9},ASC(J6897)&amp;1234567890))-1)</f>
        <v>B</v>
      </c>
      <c r="L6897" s="25">
        <f t="shared" si="215"/>
        <v>0.88</v>
      </c>
      <c r="M6897" s="25">
        <f>VLOOKUP(K6897,Table!$A$2:$C$121,2,0)</f>
        <v>13</v>
      </c>
      <c r="N6897" s="26">
        <f>VLOOKUP(K6897,Table!$A$2:$C$121,3,0)</f>
        <v>2</v>
      </c>
      <c r="O6897" s="13" t="str">
        <f>VLOOKUP(A6897,Table!$U$1:$V$230,2,0)</f>
        <v>Hexagonal</v>
      </c>
      <c r="P6897" s="1"/>
    </row>
    <row r="6898" spans="1:16">
      <c r="A6898" s="12">
        <v>194</v>
      </c>
      <c r="B6898" s="12">
        <v>56262</v>
      </c>
      <c r="C6898" s="12" t="s">
        <v>7455</v>
      </c>
      <c r="D6898" s="12" t="s">
        <v>7560</v>
      </c>
      <c r="E6898" s="17" t="s">
        <v>427</v>
      </c>
      <c r="F6898" s="25" t="str">
        <f>LEFT(E6898,MIN(FIND({0,1,2,3,4,5,6,7,8,9},ASC(E6898)&amp;1234567890))-1)</f>
        <v>Au</v>
      </c>
      <c r="G6898" s="25">
        <f t="shared" si="214"/>
        <v>1</v>
      </c>
      <c r="H6898" s="25">
        <f>VLOOKUP(F6898,Table!$A$2:$C$121,2,0)</f>
        <v>11</v>
      </c>
      <c r="I6898" s="26">
        <f>VLOOKUP(F6898,Table!$A$2:$C$121,3,0)</f>
        <v>6</v>
      </c>
      <c r="J6898" s="17" t="s">
        <v>11291</v>
      </c>
      <c r="K6898" s="25" t="str">
        <f>LEFT(J6898,MIN(FIND({0,1,2,3,4,5,6,7,8,9},ASC(J6898)&amp;1234567890))-1)</f>
        <v>Sn</v>
      </c>
      <c r="L6898" s="25">
        <f t="shared" si="215"/>
        <v>1</v>
      </c>
      <c r="M6898" s="25">
        <f>VLOOKUP(K6898,Table!$A$2:$C$121,2,0)</f>
        <v>14</v>
      </c>
      <c r="N6898" s="26">
        <f>VLOOKUP(K6898,Table!$A$2:$C$121,3,0)</f>
        <v>5</v>
      </c>
      <c r="O6898" s="13" t="str">
        <f>VLOOKUP(A6898,Table!$U$1:$V$230,2,0)</f>
        <v>Hexagonal</v>
      </c>
      <c r="P6898" s="1"/>
    </row>
    <row r="6899" spans="1:16">
      <c r="A6899" s="12">
        <v>194</v>
      </c>
      <c r="B6899" s="12">
        <v>52020</v>
      </c>
      <c r="C6899" s="12" t="s">
        <v>7455</v>
      </c>
      <c r="D6899" s="12" t="s">
        <v>7561</v>
      </c>
      <c r="E6899" s="17" t="s">
        <v>55</v>
      </c>
      <c r="F6899" s="25" t="str">
        <f>LEFT(E6899,MIN(FIND({0,1,2,3,4,5,6,7,8,9},ASC(E6899)&amp;1234567890))-1)</f>
        <v>Mn</v>
      </c>
      <c r="G6899" s="25">
        <f t="shared" si="214"/>
        <v>2</v>
      </c>
      <c r="H6899" s="25">
        <f>VLOOKUP(F6899,Table!$A$2:$C$121,2,0)</f>
        <v>7</v>
      </c>
      <c r="I6899" s="26">
        <f>VLOOKUP(F6899,Table!$A$2:$C$121,3,0)</f>
        <v>4</v>
      </c>
      <c r="J6899" s="17" t="s">
        <v>544</v>
      </c>
      <c r="K6899" s="25" t="str">
        <f>LEFT(J6899,MIN(FIND({0,1,2,3,4,5,6,7,8,9},ASC(J6899)&amp;1234567890))-1)</f>
        <v>Ge</v>
      </c>
      <c r="L6899" s="25">
        <f t="shared" si="215"/>
        <v>1</v>
      </c>
      <c r="M6899" s="25">
        <f>VLOOKUP(K6899,Table!$A$2:$C$121,2,0)</f>
        <v>14</v>
      </c>
      <c r="N6899" s="26">
        <f>VLOOKUP(K6899,Table!$A$2:$C$121,3,0)</f>
        <v>4</v>
      </c>
      <c r="O6899" s="13" t="str">
        <f>VLOOKUP(A6899,Table!$U$1:$V$230,2,0)</f>
        <v>Hexagonal</v>
      </c>
      <c r="P6899" s="1"/>
    </row>
    <row r="6900" spans="1:16">
      <c r="A6900" s="12">
        <v>194</v>
      </c>
      <c r="B6900" s="12">
        <v>52069</v>
      </c>
      <c r="C6900" s="12" t="s">
        <v>7455</v>
      </c>
      <c r="D6900" s="12" t="s">
        <v>7562</v>
      </c>
      <c r="E6900" s="17" t="s">
        <v>11294</v>
      </c>
      <c r="F6900" s="25" t="str">
        <f>LEFT(E6900,MIN(FIND({0,1,2,3,4,5,6,7,8,9},ASC(E6900)&amp;1234567890))-1)</f>
        <v>Rh</v>
      </c>
      <c r="G6900" s="25">
        <f t="shared" si="214"/>
        <v>1</v>
      </c>
      <c r="H6900" s="25">
        <f>VLOOKUP(F6900,Table!$A$2:$C$121,2,0)</f>
        <v>9</v>
      </c>
      <c r="I6900" s="26">
        <f>VLOOKUP(F6900,Table!$A$2:$C$121,3,0)</f>
        <v>5</v>
      </c>
      <c r="J6900" s="17" t="s">
        <v>47</v>
      </c>
      <c r="K6900" s="25" t="str">
        <f>LEFT(J6900,MIN(FIND({0,1,2,3,4,5,6,7,8,9},ASC(J6900)&amp;1234567890))-1)</f>
        <v>Se</v>
      </c>
      <c r="L6900" s="25">
        <f t="shared" si="215"/>
        <v>1</v>
      </c>
      <c r="M6900" s="25">
        <f>VLOOKUP(K6900,Table!$A$2:$C$121,2,0)</f>
        <v>16</v>
      </c>
      <c r="N6900" s="26">
        <f>VLOOKUP(K6900,Table!$A$2:$C$121,3,0)</f>
        <v>4</v>
      </c>
      <c r="O6900" s="13" t="str">
        <f>VLOOKUP(A6900,Table!$U$1:$V$230,2,0)</f>
        <v>Hexagonal</v>
      </c>
      <c r="P6900" s="1"/>
    </row>
    <row r="6901" spans="1:16">
      <c r="A6901" s="12">
        <v>194</v>
      </c>
      <c r="B6901" s="12">
        <v>52116</v>
      </c>
      <c r="C6901" s="12" t="s">
        <v>7455</v>
      </c>
      <c r="D6901" s="12" t="s">
        <v>6160</v>
      </c>
      <c r="E6901" s="17" t="s">
        <v>12307</v>
      </c>
      <c r="F6901" s="25" t="str">
        <f>LEFT(E6901,MIN(FIND({0,1,2,3,4,5,6,7,8,9},ASC(E6901)&amp;1234567890))-1)</f>
        <v>Ta</v>
      </c>
      <c r="G6901" s="25">
        <f t="shared" si="214"/>
        <v>1.2</v>
      </c>
      <c r="H6901" s="25">
        <f>VLOOKUP(F6901,Table!$A$2:$C$121,2,0)</f>
        <v>5</v>
      </c>
      <c r="I6901" s="26">
        <f>VLOOKUP(F6901,Table!$A$2:$C$121,3,0)</f>
        <v>6</v>
      </c>
      <c r="J6901" s="17" t="s">
        <v>34</v>
      </c>
      <c r="K6901" s="25" t="str">
        <f>LEFT(J6901,MIN(FIND({0,1,2,3,4,5,6,7,8,9},ASC(J6901)&amp;1234567890))-1)</f>
        <v>S</v>
      </c>
      <c r="L6901" s="25">
        <f t="shared" si="215"/>
        <v>2</v>
      </c>
      <c r="M6901" s="25">
        <f>VLOOKUP(K6901,Table!$A$2:$C$121,2,0)</f>
        <v>16</v>
      </c>
      <c r="N6901" s="26">
        <f>VLOOKUP(K6901,Table!$A$2:$C$121,3,0)</f>
        <v>3</v>
      </c>
      <c r="O6901" s="13" t="str">
        <f>VLOOKUP(A6901,Table!$U$1:$V$230,2,0)</f>
        <v>Hexagonal</v>
      </c>
      <c r="P6901" s="1"/>
    </row>
    <row r="6902" spans="1:16">
      <c r="A6902" s="12">
        <v>194</v>
      </c>
      <c r="B6902" s="12">
        <v>52211</v>
      </c>
      <c r="C6902" s="12" t="s">
        <v>7455</v>
      </c>
      <c r="D6902" s="12" t="s">
        <v>2527</v>
      </c>
      <c r="E6902" s="17" t="s">
        <v>334</v>
      </c>
      <c r="F6902" s="25" t="str">
        <f>LEFT(E6902,MIN(FIND({0,1,2,3,4,5,6,7,8,9},ASC(E6902)&amp;1234567890))-1)</f>
        <v>V</v>
      </c>
      <c r="G6902" s="25">
        <f t="shared" si="214"/>
        <v>1</v>
      </c>
      <c r="H6902" s="25">
        <f>VLOOKUP(F6902,Table!$A$2:$C$121,2,0)</f>
        <v>5</v>
      </c>
      <c r="I6902" s="26">
        <f>VLOOKUP(F6902,Table!$A$2:$C$121,3,0)</f>
        <v>4</v>
      </c>
      <c r="J6902" s="17" t="s">
        <v>379</v>
      </c>
      <c r="K6902" s="25" t="str">
        <f>LEFT(J6902,MIN(FIND({0,1,2,3,4,5,6,7,8,9},ASC(J6902)&amp;1234567890))-1)</f>
        <v>S</v>
      </c>
      <c r="L6902" s="25">
        <f t="shared" si="215"/>
        <v>1</v>
      </c>
      <c r="M6902" s="25">
        <f>VLOOKUP(K6902,Table!$A$2:$C$121,2,0)</f>
        <v>16</v>
      </c>
      <c r="N6902" s="26">
        <f>VLOOKUP(K6902,Table!$A$2:$C$121,3,0)</f>
        <v>3</v>
      </c>
      <c r="O6902" s="13" t="str">
        <f>VLOOKUP(A6902,Table!$U$1:$V$230,2,0)</f>
        <v>Hexagonal</v>
      </c>
      <c r="P6902" s="1"/>
    </row>
    <row r="6903" spans="1:16">
      <c r="A6903" s="12">
        <v>194</v>
      </c>
      <c r="B6903" s="12">
        <v>52503</v>
      </c>
      <c r="C6903" s="12" t="s">
        <v>7455</v>
      </c>
      <c r="D6903" s="12" t="s">
        <v>7563</v>
      </c>
      <c r="E6903" s="17" t="s">
        <v>50</v>
      </c>
      <c r="F6903" s="25" t="str">
        <f>LEFT(E6903,MIN(FIND({0,1,2,3,4,5,6,7,8,9},ASC(E6903)&amp;1234567890))-1)</f>
        <v>Ti</v>
      </c>
      <c r="G6903" s="25">
        <f t="shared" si="214"/>
        <v>1</v>
      </c>
      <c r="H6903" s="25">
        <f>VLOOKUP(F6903,Table!$A$2:$C$121,2,0)</f>
        <v>4</v>
      </c>
      <c r="I6903" s="26">
        <f>VLOOKUP(F6903,Table!$A$2:$C$121,3,0)</f>
        <v>4</v>
      </c>
      <c r="J6903" s="17" t="s">
        <v>328</v>
      </c>
      <c r="K6903" s="25" t="str">
        <f>LEFT(J6903,MIN(FIND({0,1,2,3,4,5,6,7,8,9},ASC(J6903)&amp;1234567890))-1)</f>
        <v>Te</v>
      </c>
      <c r="L6903" s="25">
        <f t="shared" si="215"/>
        <v>1</v>
      </c>
      <c r="M6903" s="25">
        <f>VLOOKUP(K6903,Table!$A$2:$C$121,2,0)</f>
        <v>16</v>
      </c>
      <c r="N6903" s="26">
        <f>VLOOKUP(K6903,Table!$A$2:$C$121,3,0)</f>
        <v>5</v>
      </c>
      <c r="O6903" s="13" t="str">
        <f>VLOOKUP(A6903,Table!$U$1:$V$230,2,0)</f>
        <v>Hexagonal</v>
      </c>
      <c r="P6903" s="1"/>
    </row>
    <row r="6904" spans="1:16">
      <c r="A6904" s="12">
        <v>194</v>
      </c>
      <c r="B6904" s="12">
        <v>52505</v>
      </c>
      <c r="C6904" s="12" t="s">
        <v>7455</v>
      </c>
      <c r="D6904" s="12" t="s">
        <v>4052</v>
      </c>
      <c r="E6904" s="17" t="s">
        <v>11334</v>
      </c>
      <c r="F6904" s="25" t="str">
        <f>LEFT(E6904,MIN(FIND({0,1,2,3,4,5,6,7,8,9},ASC(E6904)&amp;1234567890))-1)</f>
        <v>Tm</v>
      </c>
      <c r="G6904" s="25">
        <f t="shared" si="214"/>
        <v>1</v>
      </c>
      <c r="H6904" s="25">
        <f>VLOOKUP(F6904,Table!$A$2:$C$121,2,0)</f>
        <v>3</v>
      </c>
      <c r="I6904" s="26">
        <f>VLOOKUP(F6904,Table!$A$2:$C$121,3,0)</f>
        <v>6</v>
      </c>
      <c r="J6904" s="17" t="s">
        <v>328</v>
      </c>
      <c r="K6904" s="25" t="str">
        <f>LEFT(J6904,MIN(FIND({0,1,2,3,4,5,6,7,8,9},ASC(J6904)&amp;1234567890))-1)</f>
        <v>Te</v>
      </c>
      <c r="L6904" s="25">
        <f t="shared" si="215"/>
        <v>1</v>
      </c>
      <c r="M6904" s="25">
        <f>VLOOKUP(K6904,Table!$A$2:$C$121,2,0)</f>
        <v>16</v>
      </c>
      <c r="N6904" s="26">
        <f>VLOOKUP(K6904,Table!$A$2:$C$121,3,0)</f>
        <v>5</v>
      </c>
      <c r="O6904" s="13" t="str">
        <f>VLOOKUP(A6904,Table!$U$1:$V$230,2,0)</f>
        <v>Hexagonal</v>
      </c>
      <c r="P6904" s="1"/>
    </row>
    <row r="6905" spans="1:16">
      <c r="A6905" s="12">
        <v>194</v>
      </c>
      <c r="B6905" s="12">
        <v>52514</v>
      </c>
      <c r="C6905" s="12" t="s">
        <v>7455</v>
      </c>
      <c r="D6905" s="12" t="s">
        <v>2521</v>
      </c>
      <c r="E6905" s="17" t="s">
        <v>377</v>
      </c>
      <c r="F6905" s="25" t="str">
        <f>LEFT(E6905,MIN(FIND({0,1,2,3,4,5,6,7,8,9},ASC(E6905)&amp;1234567890))-1)</f>
        <v>Zr</v>
      </c>
      <c r="G6905" s="25">
        <f t="shared" si="214"/>
        <v>1</v>
      </c>
      <c r="H6905" s="25">
        <f>VLOOKUP(F6905,Table!$A$2:$C$121,2,0)</f>
        <v>4</v>
      </c>
      <c r="I6905" s="26">
        <f>VLOOKUP(F6905,Table!$A$2:$C$121,3,0)</f>
        <v>5</v>
      </c>
      <c r="J6905" s="17" t="s">
        <v>328</v>
      </c>
      <c r="K6905" s="25" t="str">
        <f>LEFT(J6905,MIN(FIND({0,1,2,3,4,5,6,7,8,9},ASC(J6905)&amp;1234567890))-1)</f>
        <v>Te</v>
      </c>
      <c r="L6905" s="25">
        <f t="shared" si="215"/>
        <v>1</v>
      </c>
      <c r="M6905" s="25">
        <f>VLOOKUP(K6905,Table!$A$2:$C$121,2,0)</f>
        <v>16</v>
      </c>
      <c r="N6905" s="26">
        <f>VLOOKUP(K6905,Table!$A$2:$C$121,3,0)</f>
        <v>5</v>
      </c>
      <c r="O6905" s="13" t="str">
        <f>VLOOKUP(A6905,Table!$U$1:$V$230,2,0)</f>
        <v>Hexagonal</v>
      </c>
      <c r="P6905" s="1"/>
    </row>
    <row r="6906" spans="1:16">
      <c r="A6906" s="12">
        <v>194</v>
      </c>
      <c r="B6906" s="12">
        <v>52674</v>
      </c>
      <c r="C6906" s="12" t="s">
        <v>7455</v>
      </c>
      <c r="D6906" s="12" t="s">
        <v>876</v>
      </c>
      <c r="E6906" s="17" t="s">
        <v>427</v>
      </c>
      <c r="F6906" s="25" t="str">
        <f>LEFT(E6906,MIN(FIND({0,1,2,3,4,5,6,7,8,9},ASC(E6906)&amp;1234567890))-1)</f>
        <v>Au</v>
      </c>
      <c r="G6906" s="25">
        <f t="shared" si="214"/>
        <v>1</v>
      </c>
      <c r="H6906" s="25">
        <f>VLOOKUP(F6906,Table!$A$2:$C$121,2,0)</f>
        <v>11</v>
      </c>
      <c r="I6906" s="26">
        <f>VLOOKUP(F6906,Table!$A$2:$C$121,3,0)</f>
        <v>6</v>
      </c>
      <c r="J6906" s="17" t="s">
        <v>47</v>
      </c>
      <c r="K6906" s="25" t="str">
        <f>LEFT(J6906,MIN(FIND({0,1,2,3,4,5,6,7,8,9},ASC(J6906)&amp;1234567890))-1)</f>
        <v>Se</v>
      </c>
      <c r="L6906" s="25">
        <f t="shared" si="215"/>
        <v>1</v>
      </c>
      <c r="M6906" s="25">
        <f>VLOOKUP(K6906,Table!$A$2:$C$121,2,0)</f>
        <v>16</v>
      </c>
      <c r="N6906" s="26">
        <f>VLOOKUP(K6906,Table!$A$2:$C$121,3,0)</f>
        <v>4</v>
      </c>
      <c r="O6906" s="13" t="str">
        <f>VLOOKUP(A6906,Table!$U$1:$V$230,2,0)</f>
        <v>Hexagonal</v>
      </c>
      <c r="P6906" s="1"/>
    </row>
    <row r="6907" spans="1:16">
      <c r="A6907" s="12">
        <v>194</v>
      </c>
      <c r="B6907" s="12">
        <v>52965</v>
      </c>
      <c r="C6907" s="12" t="s">
        <v>7455</v>
      </c>
      <c r="D6907" s="12" t="s">
        <v>7564</v>
      </c>
      <c r="E6907" s="17" t="s">
        <v>13410</v>
      </c>
      <c r="F6907" s="25" t="str">
        <f>LEFT(E6907,MIN(FIND({0,1,2,3,4,5,6,7,8,9},ASC(E6907)&amp;1234567890))-1)</f>
        <v>Co</v>
      </c>
      <c r="G6907" s="25">
        <f t="shared" si="214"/>
        <v>1.75</v>
      </c>
      <c r="H6907" s="25">
        <f>VLOOKUP(F6907,Table!$A$2:$C$121,2,0)</f>
        <v>9</v>
      </c>
      <c r="I6907" s="26">
        <f>VLOOKUP(F6907,Table!$A$2:$C$121,3,0)</f>
        <v>4</v>
      </c>
      <c r="J6907" s="17" t="s">
        <v>544</v>
      </c>
      <c r="K6907" s="25" t="str">
        <f>LEFT(J6907,MIN(FIND({0,1,2,3,4,5,6,7,8,9},ASC(J6907)&amp;1234567890))-1)</f>
        <v>Ge</v>
      </c>
      <c r="L6907" s="25">
        <f t="shared" si="215"/>
        <v>1</v>
      </c>
      <c r="M6907" s="25">
        <f>VLOOKUP(K6907,Table!$A$2:$C$121,2,0)</f>
        <v>14</v>
      </c>
      <c r="N6907" s="26">
        <f>VLOOKUP(K6907,Table!$A$2:$C$121,3,0)</f>
        <v>4</v>
      </c>
      <c r="O6907" s="13" t="str">
        <f>VLOOKUP(A6907,Table!$U$1:$V$230,2,0)</f>
        <v>Hexagonal</v>
      </c>
      <c r="P6907" s="1"/>
    </row>
    <row r="6908" spans="1:16">
      <c r="A6908" s="12">
        <v>194</v>
      </c>
      <c r="B6908" s="12">
        <v>77314</v>
      </c>
      <c r="C6908" s="12" t="s">
        <v>7455</v>
      </c>
      <c r="D6908" s="12" t="s">
        <v>7565</v>
      </c>
      <c r="E6908" s="17" t="s">
        <v>13411</v>
      </c>
      <c r="F6908" s="25" t="str">
        <f>LEFT(E6908,MIN(FIND({0,1,2,3,4,5,6,7,8,9},ASC(E6908)&amp;1234567890))-1)</f>
        <v>Fe</v>
      </c>
      <c r="G6908" s="25">
        <f t="shared" si="214"/>
        <v>1.76</v>
      </c>
      <c r="H6908" s="25">
        <f>VLOOKUP(F6908,Table!$A$2:$C$121,2,0)</f>
        <v>8</v>
      </c>
      <c r="I6908" s="26">
        <f>VLOOKUP(F6908,Table!$A$2:$C$121,3,0)</f>
        <v>4</v>
      </c>
      <c r="J6908" s="17" t="s">
        <v>544</v>
      </c>
      <c r="K6908" s="25" t="str">
        <f>LEFT(J6908,MIN(FIND({0,1,2,3,4,5,6,7,8,9},ASC(J6908)&amp;1234567890))-1)</f>
        <v>Ge</v>
      </c>
      <c r="L6908" s="25">
        <f t="shared" si="215"/>
        <v>1</v>
      </c>
      <c r="M6908" s="25">
        <f>VLOOKUP(K6908,Table!$A$2:$C$121,2,0)</f>
        <v>14</v>
      </c>
      <c r="N6908" s="26">
        <f>VLOOKUP(K6908,Table!$A$2:$C$121,3,0)</f>
        <v>4</v>
      </c>
      <c r="O6908" s="13" t="str">
        <f>VLOOKUP(A6908,Table!$U$1:$V$230,2,0)</f>
        <v>Hexagonal</v>
      </c>
      <c r="P6908" s="1"/>
    </row>
    <row r="6909" spans="1:16">
      <c r="A6909" s="12">
        <v>194</v>
      </c>
      <c r="B6909" s="12">
        <v>77318</v>
      </c>
      <c r="C6909" s="12" t="s">
        <v>7455</v>
      </c>
      <c r="D6909" s="12" t="s">
        <v>7566</v>
      </c>
      <c r="E6909" s="17" t="s">
        <v>13412</v>
      </c>
      <c r="F6909" s="25" t="str">
        <f>LEFT(E6909,MIN(FIND({0,1,2,3,4,5,6,7,8,9},ASC(E6909)&amp;1234567890))-1)</f>
        <v>Fe</v>
      </c>
      <c r="G6909" s="25">
        <f t="shared" si="214"/>
        <v>0.66</v>
      </c>
      <c r="H6909" s="25">
        <f>VLOOKUP(F6909,Table!$A$2:$C$121,2,0)</f>
        <v>8</v>
      </c>
      <c r="I6909" s="26">
        <f>VLOOKUP(F6909,Table!$A$2:$C$121,3,0)</f>
        <v>4</v>
      </c>
      <c r="J6909" s="17" t="s">
        <v>328</v>
      </c>
      <c r="K6909" s="25" t="str">
        <f>LEFT(J6909,MIN(FIND({0,1,2,3,4,5,6,7,8,9},ASC(J6909)&amp;1234567890))-1)</f>
        <v>Te</v>
      </c>
      <c r="L6909" s="25">
        <f t="shared" si="215"/>
        <v>1</v>
      </c>
      <c r="M6909" s="25">
        <f>VLOOKUP(K6909,Table!$A$2:$C$121,2,0)</f>
        <v>16</v>
      </c>
      <c r="N6909" s="26">
        <f>VLOOKUP(K6909,Table!$A$2:$C$121,3,0)</f>
        <v>5</v>
      </c>
      <c r="O6909" s="13" t="str">
        <f>VLOOKUP(A6909,Table!$U$1:$V$230,2,0)</f>
        <v>Hexagonal</v>
      </c>
      <c r="P6909" s="1"/>
    </row>
    <row r="6910" spans="1:16">
      <c r="A6910" s="12">
        <v>194</v>
      </c>
      <c r="B6910" s="12">
        <v>77407</v>
      </c>
      <c r="C6910" s="12" t="s">
        <v>7455</v>
      </c>
      <c r="D6910" s="12" t="s">
        <v>5822</v>
      </c>
      <c r="E6910" s="17" t="s">
        <v>583</v>
      </c>
      <c r="F6910" s="25" t="str">
        <f>LEFT(E6910,MIN(FIND({0,1,2,3,4,5,6,7,8,9},ASC(E6910)&amp;1234567890))-1)</f>
        <v>Ta</v>
      </c>
      <c r="G6910" s="25">
        <f t="shared" si="214"/>
        <v>2</v>
      </c>
      <c r="H6910" s="25">
        <f>VLOOKUP(F6910,Table!$A$2:$C$121,2,0)</f>
        <v>5</v>
      </c>
      <c r="I6910" s="26">
        <f>VLOOKUP(F6910,Table!$A$2:$C$121,3,0)</f>
        <v>6</v>
      </c>
      <c r="J6910" s="17" t="s">
        <v>614</v>
      </c>
      <c r="K6910" s="25" t="str">
        <f>LEFT(J6910,MIN(FIND({0,1,2,3,4,5,6,7,8,9},ASC(J6910)&amp;1234567890))-1)</f>
        <v>C</v>
      </c>
      <c r="L6910" s="25">
        <f t="shared" si="215"/>
        <v>1</v>
      </c>
      <c r="M6910" s="25">
        <f>VLOOKUP(K6910,Table!$A$2:$C$121,2,0)</f>
        <v>14</v>
      </c>
      <c r="N6910" s="26">
        <f>VLOOKUP(K6910,Table!$A$2:$C$121,3,0)</f>
        <v>2</v>
      </c>
      <c r="O6910" s="13" t="str">
        <f>VLOOKUP(A6910,Table!$U$1:$V$230,2,0)</f>
        <v>Hexagonal</v>
      </c>
      <c r="P6910" s="1"/>
    </row>
    <row r="6911" spans="1:16">
      <c r="A6911" s="12">
        <v>194</v>
      </c>
      <c r="B6911" s="12">
        <v>77567</v>
      </c>
      <c r="C6911" s="12" t="s">
        <v>7455</v>
      </c>
      <c r="D6911" s="12" t="s">
        <v>2232</v>
      </c>
      <c r="E6911" s="17" t="s">
        <v>11520</v>
      </c>
      <c r="F6911" s="25" t="str">
        <f>LEFT(E6911,MIN(FIND({0,1,2,3,4,5,6,7,8,9},ASC(E6911)&amp;1234567890))-1)</f>
        <v>W</v>
      </c>
      <c r="G6911" s="25">
        <f t="shared" si="214"/>
        <v>2</v>
      </c>
      <c r="H6911" s="25">
        <f>VLOOKUP(F6911,Table!$A$2:$C$121,2,0)</f>
        <v>6</v>
      </c>
      <c r="I6911" s="26">
        <f>VLOOKUP(F6911,Table!$A$2:$C$121,3,0)</f>
        <v>6</v>
      </c>
      <c r="J6911" s="17" t="s">
        <v>614</v>
      </c>
      <c r="K6911" s="25" t="str">
        <f>LEFT(J6911,MIN(FIND({0,1,2,3,4,5,6,7,8,9},ASC(J6911)&amp;1234567890))-1)</f>
        <v>C</v>
      </c>
      <c r="L6911" s="25">
        <f t="shared" si="215"/>
        <v>1</v>
      </c>
      <c r="M6911" s="25">
        <f>VLOOKUP(K6911,Table!$A$2:$C$121,2,0)</f>
        <v>14</v>
      </c>
      <c r="N6911" s="26">
        <f>VLOOKUP(K6911,Table!$A$2:$C$121,3,0)</f>
        <v>2</v>
      </c>
      <c r="O6911" s="13" t="str">
        <f>VLOOKUP(A6911,Table!$U$1:$V$230,2,0)</f>
        <v>Hexagonal</v>
      </c>
      <c r="P6911" s="1"/>
    </row>
    <row r="6912" spans="1:16">
      <c r="A6912" s="12">
        <v>194</v>
      </c>
      <c r="B6912" s="12">
        <v>77966</v>
      </c>
      <c r="C6912" s="12" t="s">
        <v>7455</v>
      </c>
      <c r="D6912" s="12" t="s">
        <v>7567</v>
      </c>
      <c r="E6912" s="17" t="s">
        <v>13413</v>
      </c>
      <c r="F6912" s="25" t="str">
        <f>LEFT(E6912,MIN(FIND({0,1,2,3,4,5,6,7,8,9},ASC(E6912)&amp;1234567890))-1)</f>
        <v>Ni</v>
      </c>
      <c r="G6912" s="25">
        <f t="shared" si="214"/>
        <v>1.7</v>
      </c>
      <c r="H6912" s="25">
        <f>VLOOKUP(F6912,Table!$A$2:$C$121,2,0)</f>
        <v>10</v>
      </c>
      <c r="I6912" s="26">
        <f>VLOOKUP(F6912,Table!$A$2:$C$121,3,0)</f>
        <v>4</v>
      </c>
      <c r="J6912" s="17" t="s">
        <v>544</v>
      </c>
      <c r="K6912" s="25" t="str">
        <f>LEFT(J6912,MIN(FIND({0,1,2,3,4,5,6,7,8,9},ASC(J6912)&amp;1234567890))-1)</f>
        <v>Ge</v>
      </c>
      <c r="L6912" s="25">
        <f t="shared" si="215"/>
        <v>1</v>
      </c>
      <c r="M6912" s="25">
        <f>VLOOKUP(K6912,Table!$A$2:$C$121,2,0)</f>
        <v>14</v>
      </c>
      <c r="N6912" s="26">
        <f>VLOOKUP(K6912,Table!$A$2:$C$121,3,0)</f>
        <v>4</v>
      </c>
      <c r="O6912" s="13" t="str">
        <f>VLOOKUP(A6912,Table!$U$1:$V$230,2,0)</f>
        <v>Hexagonal</v>
      </c>
      <c r="P6912" s="1"/>
    </row>
    <row r="6913" spans="1:16">
      <c r="A6913" s="12">
        <v>194</v>
      </c>
      <c r="B6913" s="12">
        <v>77967</v>
      </c>
      <c r="C6913" s="12" t="s">
        <v>7455</v>
      </c>
      <c r="D6913" s="12" t="s">
        <v>7568</v>
      </c>
      <c r="E6913" s="17" t="s">
        <v>13414</v>
      </c>
      <c r="F6913" s="25" t="str">
        <f>LEFT(E6913,MIN(FIND({0,1,2,3,4,5,6,7,8,9},ASC(E6913)&amp;1234567890))-1)</f>
        <v>Co</v>
      </c>
      <c r="G6913" s="25">
        <f t="shared" si="214"/>
        <v>1.7</v>
      </c>
      <c r="H6913" s="25">
        <f>VLOOKUP(F6913,Table!$A$2:$C$121,2,0)</f>
        <v>9</v>
      </c>
      <c r="I6913" s="26">
        <f>VLOOKUP(F6913,Table!$A$2:$C$121,3,0)</f>
        <v>4</v>
      </c>
      <c r="J6913" s="17" t="s">
        <v>544</v>
      </c>
      <c r="K6913" s="25" t="str">
        <f>LEFT(J6913,MIN(FIND({0,1,2,3,4,5,6,7,8,9},ASC(J6913)&amp;1234567890))-1)</f>
        <v>Ge</v>
      </c>
      <c r="L6913" s="25">
        <f t="shared" si="215"/>
        <v>1</v>
      </c>
      <c r="M6913" s="25">
        <f>VLOOKUP(K6913,Table!$A$2:$C$121,2,0)</f>
        <v>14</v>
      </c>
      <c r="N6913" s="26">
        <f>VLOOKUP(K6913,Table!$A$2:$C$121,3,0)</f>
        <v>4</v>
      </c>
      <c r="O6913" s="13" t="str">
        <f>VLOOKUP(A6913,Table!$U$1:$V$230,2,0)</f>
        <v>Hexagonal</v>
      </c>
      <c r="P6913" s="1"/>
    </row>
    <row r="6914" spans="1:16">
      <c r="A6914" s="12">
        <v>194</v>
      </c>
      <c r="B6914" s="12">
        <v>77968</v>
      </c>
      <c r="C6914" s="12" t="s">
        <v>7455</v>
      </c>
      <c r="D6914" s="12" t="s">
        <v>7569</v>
      </c>
      <c r="E6914" s="17" t="s">
        <v>13415</v>
      </c>
      <c r="F6914" s="25" t="str">
        <f>LEFT(E6914,MIN(FIND({0,1,2,3,4,5,6,7,8,9},ASC(E6914)&amp;1234567890))-1)</f>
        <v>Fe</v>
      </c>
      <c r="G6914" s="25">
        <f t="shared" ref="G6914:G6977" si="216">IF(SUBSTITUTE(E6914,F6914,"")="",1,SUBSTITUTE(E6914,F6914,""))*1</f>
        <v>1.56</v>
      </c>
      <c r="H6914" s="25">
        <f>VLOOKUP(F6914,Table!$A$2:$C$121,2,0)</f>
        <v>8</v>
      </c>
      <c r="I6914" s="26">
        <f>VLOOKUP(F6914,Table!$A$2:$C$121,3,0)</f>
        <v>4</v>
      </c>
      <c r="J6914" s="17" t="s">
        <v>544</v>
      </c>
      <c r="K6914" s="25" t="str">
        <f>LEFT(J6914,MIN(FIND({0,1,2,3,4,5,6,7,8,9},ASC(J6914)&amp;1234567890))-1)</f>
        <v>Ge</v>
      </c>
      <c r="L6914" s="25">
        <f t="shared" ref="L6914:L6977" si="217">IF(SUBSTITUTE(J6914,K6914,"")="",1,SUBSTITUTE(J6914,K6914,""))*1</f>
        <v>1</v>
      </c>
      <c r="M6914" s="25">
        <f>VLOOKUP(K6914,Table!$A$2:$C$121,2,0)</f>
        <v>14</v>
      </c>
      <c r="N6914" s="26">
        <f>VLOOKUP(K6914,Table!$A$2:$C$121,3,0)</f>
        <v>4</v>
      </c>
      <c r="O6914" s="13" t="str">
        <f>VLOOKUP(A6914,Table!$U$1:$V$230,2,0)</f>
        <v>Hexagonal</v>
      </c>
      <c r="P6914" s="1"/>
    </row>
    <row r="6915" spans="1:16">
      <c r="A6915" s="12">
        <v>194</v>
      </c>
      <c r="B6915" s="12">
        <v>77969</v>
      </c>
      <c r="C6915" s="12" t="s">
        <v>7455</v>
      </c>
      <c r="D6915" s="12" t="s">
        <v>7570</v>
      </c>
      <c r="E6915" s="17" t="s">
        <v>13178</v>
      </c>
      <c r="F6915" s="25" t="str">
        <f>LEFT(E6915,MIN(FIND({0,1,2,3,4,5,6,7,8,9},ASC(E6915)&amp;1234567890))-1)</f>
        <v>Fe</v>
      </c>
      <c r="G6915" s="25">
        <f t="shared" si="216"/>
        <v>0.67</v>
      </c>
      <c r="H6915" s="25">
        <f>VLOOKUP(F6915,Table!$A$2:$C$121,2,0)</f>
        <v>8</v>
      </c>
      <c r="I6915" s="26">
        <f>VLOOKUP(F6915,Table!$A$2:$C$121,3,0)</f>
        <v>4</v>
      </c>
      <c r="J6915" s="17" t="s">
        <v>328</v>
      </c>
      <c r="K6915" s="25" t="str">
        <f>LEFT(J6915,MIN(FIND({0,1,2,3,4,5,6,7,8,9},ASC(J6915)&amp;1234567890))-1)</f>
        <v>Te</v>
      </c>
      <c r="L6915" s="25">
        <f t="shared" si="217"/>
        <v>1</v>
      </c>
      <c r="M6915" s="25">
        <f>VLOOKUP(K6915,Table!$A$2:$C$121,2,0)</f>
        <v>16</v>
      </c>
      <c r="N6915" s="26">
        <f>VLOOKUP(K6915,Table!$A$2:$C$121,3,0)</f>
        <v>5</v>
      </c>
      <c r="O6915" s="13" t="str">
        <f>VLOOKUP(A6915,Table!$U$1:$V$230,2,0)</f>
        <v>Hexagonal</v>
      </c>
      <c r="P6915" s="1"/>
    </row>
    <row r="6916" spans="1:16">
      <c r="A6916" s="12">
        <v>194</v>
      </c>
      <c r="B6916" s="12">
        <v>77974</v>
      </c>
      <c r="C6916" s="12" t="s">
        <v>7455</v>
      </c>
      <c r="D6916" s="12" t="s">
        <v>7571</v>
      </c>
      <c r="E6916" s="17" t="s">
        <v>11464</v>
      </c>
      <c r="F6916" s="25" t="str">
        <f>LEFT(E6916,MIN(FIND({0,1,2,3,4,5,6,7,8,9},ASC(E6916)&amp;1234567890))-1)</f>
        <v>Pt</v>
      </c>
      <c r="G6916" s="25">
        <f t="shared" si="216"/>
        <v>2</v>
      </c>
      <c r="H6916" s="25">
        <f>VLOOKUP(F6916,Table!$A$2:$C$121,2,0)</f>
        <v>10</v>
      </c>
      <c r="I6916" s="26">
        <f>VLOOKUP(F6916,Table!$A$2:$C$121,3,0)</f>
        <v>6</v>
      </c>
      <c r="J6916" s="17" t="s">
        <v>11374</v>
      </c>
      <c r="K6916" s="25" t="str">
        <f>LEFT(J6916,MIN(FIND({0,1,2,3,4,5,6,7,8,9},ASC(J6916)&amp;1234567890))-1)</f>
        <v>Si</v>
      </c>
      <c r="L6916" s="25">
        <f t="shared" si="217"/>
        <v>3</v>
      </c>
      <c r="M6916" s="25">
        <f>VLOOKUP(K6916,Table!$A$2:$C$121,2,0)</f>
        <v>14</v>
      </c>
      <c r="N6916" s="26">
        <f>VLOOKUP(K6916,Table!$A$2:$C$121,3,0)</f>
        <v>3</v>
      </c>
      <c r="O6916" s="13" t="str">
        <f>VLOOKUP(A6916,Table!$U$1:$V$230,2,0)</f>
        <v>Hexagonal</v>
      </c>
      <c r="P6916" s="1"/>
    </row>
    <row r="6917" spans="1:16">
      <c r="A6917" s="12">
        <v>194</v>
      </c>
      <c r="B6917" s="12">
        <v>77991</v>
      </c>
      <c r="C6917" s="12" t="s">
        <v>7455</v>
      </c>
      <c r="D6917" s="12" t="s">
        <v>7572</v>
      </c>
      <c r="E6917" s="17" t="s">
        <v>11690</v>
      </c>
      <c r="F6917" s="25" t="str">
        <f>LEFT(E6917,MIN(FIND({0,1,2,3,4,5,6,7,8,9},ASC(E6917)&amp;1234567890))-1)</f>
        <v>Rb</v>
      </c>
      <c r="G6917" s="25">
        <f t="shared" si="216"/>
        <v>3</v>
      </c>
      <c r="H6917" s="25">
        <f>VLOOKUP(F6917,Table!$A$2:$C$121,2,0)</f>
        <v>1</v>
      </c>
      <c r="I6917" s="26">
        <f>VLOOKUP(F6917,Table!$A$2:$C$121,3,0)</f>
        <v>5</v>
      </c>
      <c r="J6917" s="17" t="s">
        <v>11645</v>
      </c>
      <c r="K6917" s="25" t="str">
        <f>LEFT(J6917,MIN(FIND({0,1,2,3,4,5,6,7,8,9},ASC(J6917)&amp;1234567890))-1)</f>
        <v>Sb</v>
      </c>
      <c r="L6917" s="25">
        <f t="shared" si="217"/>
        <v>1</v>
      </c>
      <c r="M6917" s="25">
        <f>VLOOKUP(K6917,Table!$A$2:$C$121,2,0)</f>
        <v>15</v>
      </c>
      <c r="N6917" s="26">
        <f>VLOOKUP(K6917,Table!$A$2:$C$121,3,0)</f>
        <v>5</v>
      </c>
      <c r="O6917" s="13" t="str">
        <f>VLOOKUP(A6917,Table!$U$1:$V$230,2,0)</f>
        <v>Hexagonal</v>
      </c>
      <c r="P6917" s="1"/>
    </row>
    <row r="6918" spans="1:16">
      <c r="A6918" s="12">
        <v>194</v>
      </c>
      <c r="B6918" s="12">
        <v>53460</v>
      </c>
      <c r="C6918" s="12" t="s">
        <v>7455</v>
      </c>
      <c r="D6918" s="12" t="s">
        <v>7573</v>
      </c>
      <c r="E6918" s="17" t="s">
        <v>67</v>
      </c>
      <c r="F6918" s="25" t="str">
        <f>LEFT(E6918,MIN(FIND({0,1,2,3,4,5,6,7,8,9},ASC(E6918)&amp;1234567890))-1)</f>
        <v>Fe</v>
      </c>
      <c r="G6918" s="25">
        <f t="shared" si="216"/>
        <v>2</v>
      </c>
      <c r="H6918" s="25">
        <f>VLOOKUP(F6918,Table!$A$2:$C$121,2,0)</f>
        <v>8</v>
      </c>
      <c r="I6918" s="26">
        <f>VLOOKUP(F6918,Table!$A$2:$C$121,3,0)</f>
        <v>4</v>
      </c>
      <c r="J6918" s="17" t="s">
        <v>544</v>
      </c>
      <c r="K6918" s="25" t="str">
        <f>LEFT(J6918,MIN(FIND({0,1,2,3,4,5,6,7,8,9},ASC(J6918)&amp;1234567890))-1)</f>
        <v>Ge</v>
      </c>
      <c r="L6918" s="25">
        <f t="shared" si="217"/>
        <v>1</v>
      </c>
      <c r="M6918" s="25">
        <f>VLOOKUP(K6918,Table!$A$2:$C$121,2,0)</f>
        <v>14</v>
      </c>
      <c r="N6918" s="26">
        <f>VLOOKUP(K6918,Table!$A$2:$C$121,3,0)</f>
        <v>4</v>
      </c>
      <c r="O6918" s="13" t="str">
        <f>VLOOKUP(A6918,Table!$U$1:$V$230,2,0)</f>
        <v>Hexagonal</v>
      </c>
      <c r="P6918" s="1"/>
    </row>
    <row r="6919" spans="1:16">
      <c r="A6919" s="12">
        <v>194</v>
      </c>
      <c r="B6919" s="12">
        <v>53463</v>
      </c>
      <c r="C6919" s="12" t="s">
        <v>7455</v>
      </c>
      <c r="D6919" s="12" t="s">
        <v>7574</v>
      </c>
      <c r="E6919" s="17" t="s">
        <v>12798</v>
      </c>
      <c r="F6919" s="25" t="str">
        <f>LEFT(E6919,MIN(FIND({0,1,2,3,4,5,6,7,8,9},ASC(E6919)&amp;1234567890))-1)</f>
        <v>Fe</v>
      </c>
      <c r="G6919" s="25">
        <f t="shared" si="216"/>
        <v>3.2</v>
      </c>
      <c r="H6919" s="25">
        <f>VLOOKUP(F6919,Table!$A$2:$C$121,2,0)</f>
        <v>8</v>
      </c>
      <c r="I6919" s="26">
        <f>VLOOKUP(F6919,Table!$A$2:$C$121,3,0)</f>
        <v>4</v>
      </c>
      <c r="J6919" s="17" t="s">
        <v>11461</v>
      </c>
      <c r="K6919" s="25" t="str">
        <f>LEFT(J6919,MIN(FIND({0,1,2,3,4,5,6,7,8,9},ASC(J6919)&amp;1234567890))-1)</f>
        <v>Ge</v>
      </c>
      <c r="L6919" s="25">
        <f t="shared" si="217"/>
        <v>2</v>
      </c>
      <c r="M6919" s="25">
        <f>VLOOKUP(K6919,Table!$A$2:$C$121,2,0)</f>
        <v>14</v>
      </c>
      <c r="N6919" s="26">
        <f>VLOOKUP(K6919,Table!$A$2:$C$121,3,0)</f>
        <v>4</v>
      </c>
      <c r="O6919" s="13" t="str">
        <f>VLOOKUP(A6919,Table!$U$1:$V$230,2,0)</f>
        <v>Hexagonal</v>
      </c>
      <c r="P6919" s="1"/>
    </row>
    <row r="6920" spans="1:16">
      <c r="A6920" s="12">
        <v>194</v>
      </c>
      <c r="B6920" s="12">
        <v>53464</v>
      </c>
      <c r="C6920" s="12" t="s">
        <v>7455</v>
      </c>
      <c r="D6920" s="12" t="s">
        <v>7575</v>
      </c>
      <c r="E6920" s="17" t="s">
        <v>11584</v>
      </c>
      <c r="F6920" s="25" t="str">
        <f>LEFT(E6920,MIN(FIND({0,1,2,3,4,5,6,7,8,9},ASC(E6920)&amp;1234567890))-1)</f>
        <v>Fe</v>
      </c>
      <c r="G6920" s="25">
        <f t="shared" si="216"/>
        <v>13</v>
      </c>
      <c r="H6920" s="25">
        <f>VLOOKUP(F6920,Table!$A$2:$C$121,2,0)</f>
        <v>8</v>
      </c>
      <c r="I6920" s="26">
        <f>VLOOKUP(F6920,Table!$A$2:$C$121,3,0)</f>
        <v>4</v>
      </c>
      <c r="J6920" s="17" t="s">
        <v>423</v>
      </c>
      <c r="K6920" s="25" t="str">
        <f>LEFT(J6920,MIN(FIND({0,1,2,3,4,5,6,7,8,9},ASC(J6920)&amp;1234567890))-1)</f>
        <v>Ge</v>
      </c>
      <c r="L6920" s="25">
        <f t="shared" si="217"/>
        <v>8</v>
      </c>
      <c r="M6920" s="25">
        <f>VLOOKUP(K6920,Table!$A$2:$C$121,2,0)</f>
        <v>14</v>
      </c>
      <c r="N6920" s="26">
        <f>VLOOKUP(K6920,Table!$A$2:$C$121,3,0)</f>
        <v>4</v>
      </c>
      <c r="O6920" s="13" t="str">
        <f>VLOOKUP(A6920,Table!$U$1:$V$230,2,0)</f>
        <v>Hexagonal</v>
      </c>
      <c r="P6920" s="1"/>
    </row>
    <row r="6921" spans="1:16">
      <c r="A6921" s="12">
        <v>194</v>
      </c>
      <c r="B6921" s="12">
        <v>53501</v>
      </c>
      <c r="C6921" s="12" t="s">
        <v>7455</v>
      </c>
      <c r="D6921" s="12" t="s">
        <v>7576</v>
      </c>
      <c r="E6921" s="17" t="s">
        <v>33</v>
      </c>
      <c r="F6921" s="25" t="str">
        <f>LEFT(E6921,MIN(FIND({0,1,2,3,4,5,6,7,8,9},ASC(E6921)&amp;1234567890))-1)</f>
        <v>Fe</v>
      </c>
      <c r="G6921" s="25">
        <f t="shared" si="216"/>
        <v>1</v>
      </c>
      <c r="H6921" s="25">
        <f>VLOOKUP(F6921,Table!$A$2:$C$121,2,0)</f>
        <v>8</v>
      </c>
      <c r="I6921" s="26">
        <f>VLOOKUP(F6921,Table!$A$2:$C$121,3,0)</f>
        <v>4</v>
      </c>
      <c r="J6921" s="17" t="s">
        <v>13416</v>
      </c>
      <c r="K6921" s="25" t="str">
        <f>LEFT(J6921,MIN(FIND({0,1,2,3,4,5,6,7,8,9},ASC(J6921)&amp;1234567890))-1)</f>
        <v>N</v>
      </c>
      <c r="L6921" s="25">
        <f t="shared" si="217"/>
        <v>0.33</v>
      </c>
      <c r="M6921" s="25">
        <f>VLOOKUP(K6921,Table!$A$2:$C$121,2,0)</f>
        <v>15</v>
      </c>
      <c r="N6921" s="26">
        <f>VLOOKUP(K6921,Table!$A$2:$C$121,3,0)</f>
        <v>2</v>
      </c>
      <c r="O6921" s="13" t="str">
        <f>VLOOKUP(A6921,Table!$U$1:$V$230,2,0)</f>
        <v>Hexagonal</v>
      </c>
      <c r="P6921" s="1"/>
    </row>
    <row r="6922" spans="1:16">
      <c r="A6922" s="12">
        <v>194</v>
      </c>
      <c r="B6922" s="12">
        <v>53535</v>
      </c>
      <c r="C6922" s="12" t="s">
        <v>7455</v>
      </c>
      <c r="D6922" s="12" t="s">
        <v>7577</v>
      </c>
      <c r="E6922" s="17" t="s">
        <v>33</v>
      </c>
      <c r="F6922" s="25" t="str">
        <f>LEFT(E6922,MIN(FIND({0,1,2,3,4,5,6,7,8,9},ASC(E6922)&amp;1234567890))-1)</f>
        <v>Fe</v>
      </c>
      <c r="G6922" s="25">
        <f t="shared" si="216"/>
        <v>1</v>
      </c>
      <c r="H6922" s="25">
        <f>VLOOKUP(F6922,Table!$A$2:$C$121,2,0)</f>
        <v>8</v>
      </c>
      <c r="I6922" s="26">
        <f>VLOOKUP(F6922,Table!$A$2:$C$121,3,0)</f>
        <v>4</v>
      </c>
      <c r="J6922" s="17" t="s">
        <v>11645</v>
      </c>
      <c r="K6922" s="25" t="str">
        <f>LEFT(J6922,MIN(FIND({0,1,2,3,4,5,6,7,8,9},ASC(J6922)&amp;1234567890))-1)</f>
        <v>Sb</v>
      </c>
      <c r="L6922" s="25">
        <f t="shared" si="217"/>
        <v>1</v>
      </c>
      <c r="M6922" s="25">
        <f>VLOOKUP(K6922,Table!$A$2:$C$121,2,0)</f>
        <v>15</v>
      </c>
      <c r="N6922" s="26">
        <f>VLOOKUP(K6922,Table!$A$2:$C$121,3,0)</f>
        <v>5</v>
      </c>
      <c r="O6922" s="13" t="str">
        <f>VLOOKUP(A6922,Table!$U$1:$V$230,2,0)</f>
        <v>Hexagonal</v>
      </c>
      <c r="P6922" s="1"/>
    </row>
    <row r="6923" spans="1:16">
      <c r="A6923" s="12">
        <v>194</v>
      </c>
      <c r="B6923" s="12">
        <v>53744</v>
      </c>
      <c r="C6923" s="12" t="s">
        <v>7455</v>
      </c>
      <c r="D6923" s="12" t="s">
        <v>7578</v>
      </c>
      <c r="E6923" s="17" t="s">
        <v>13417</v>
      </c>
      <c r="F6923" s="25" t="str">
        <f>LEFT(E6923,MIN(FIND({0,1,2,3,4,5,6,7,8,9},ASC(E6923)&amp;1234567890))-1)</f>
        <v>Ni</v>
      </c>
      <c r="G6923" s="25">
        <f t="shared" si="216"/>
        <v>1.84</v>
      </c>
      <c r="H6923" s="25">
        <f>VLOOKUP(F6923,Table!$A$2:$C$121,2,0)</f>
        <v>10</v>
      </c>
      <c r="I6923" s="26">
        <f>VLOOKUP(F6923,Table!$A$2:$C$121,3,0)</f>
        <v>4</v>
      </c>
      <c r="J6923" s="17" t="s">
        <v>13418</v>
      </c>
      <c r="K6923" s="25" t="str">
        <f>LEFT(J6923,MIN(FIND({0,1,2,3,4,5,6,7,8,9},ASC(J6923)&amp;1234567890))-1)</f>
        <v>Ge</v>
      </c>
      <c r="L6923" s="25">
        <f t="shared" si="217"/>
        <v>0.99</v>
      </c>
      <c r="M6923" s="25">
        <f>VLOOKUP(K6923,Table!$A$2:$C$121,2,0)</f>
        <v>14</v>
      </c>
      <c r="N6923" s="26">
        <f>VLOOKUP(K6923,Table!$A$2:$C$121,3,0)</f>
        <v>4</v>
      </c>
      <c r="O6923" s="13" t="str">
        <f>VLOOKUP(A6923,Table!$U$1:$V$230,2,0)</f>
        <v>Hexagonal</v>
      </c>
      <c r="P6923" s="1"/>
    </row>
    <row r="6924" spans="1:16">
      <c r="A6924" s="12">
        <v>194</v>
      </c>
      <c r="B6924" s="12">
        <v>53747</v>
      </c>
      <c r="C6924" s="12" t="s">
        <v>7455</v>
      </c>
      <c r="D6924" s="12" t="s">
        <v>7579</v>
      </c>
      <c r="E6924" s="17" t="s">
        <v>13419</v>
      </c>
      <c r="F6924" s="25" t="str">
        <f>LEFT(E6924,MIN(FIND({0,1,2,3,4,5,6,7,8,9},ASC(E6924)&amp;1234567890))-1)</f>
        <v>Ni</v>
      </c>
      <c r="G6924" s="25">
        <f t="shared" si="216"/>
        <v>3.33</v>
      </c>
      <c r="H6924" s="25">
        <f>VLOOKUP(F6924,Table!$A$2:$C$121,2,0)</f>
        <v>10</v>
      </c>
      <c r="I6924" s="26">
        <f>VLOOKUP(F6924,Table!$A$2:$C$121,3,0)</f>
        <v>4</v>
      </c>
      <c r="J6924" s="17" t="s">
        <v>11461</v>
      </c>
      <c r="K6924" s="25" t="str">
        <f>LEFT(J6924,MIN(FIND({0,1,2,3,4,5,6,7,8,9},ASC(J6924)&amp;1234567890))-1)</f>
        <v>Ge</v>
      </c>
      <c r="L6924" s="25">
        <f t="shared" si="217"/>
        <v>2</v>
      </c>
      <c r="M6924" s="25">
        <f>VLOOKUP(K6924,Table!$A$2:$C$121,2,0)</f>
        <v>14</v>
      </c>
      <c r="N6924" s="26">
        <f>VLOOKUP(K6924,Table!$A$2:$C$121,3,0)</f>
        <v>4</v>
      </c>
      <c r="O6924" s="13" t="str">
        <f>VLOOKUP(A6924,Table!$U$1:$V$230,2,0)</f>
        <v>Hexagonal</v>
      </c>
      <c r="P6924" s="1"/>
    </row>
    <row r="6925" spans="1:16">
      <c r="A6925" s="12">
        <v>194</v>
      </c>
      <c r="B6925" s="12">
        <v>56142</v>
      </c>
      <c r="C6925" s="12" t="s">
        <v>7455</v>
      </c>
      <c r="D6925" s="12" t="s">
        <v>4458</v>
      </c>
      <c r="E6925" s="17" t="s">
        <v>33</v>
      </c>
      <c r="F6925" s="25" t="str">
        <f>LEFT(E6925,MIN(FIND({0,1,2,3,4,5,6,7,8,9},ASC(E6925)&amp;1234567890))-1)</f>
        <v>Fe</v>
      </c>
      <c r="G6925" s="25">
        <f t="shared" si="216"/>
        <v>1</v>
      </c>
      <c r="H6925" s="25">
        <f>VLOOKUP(F6925,Table!$A$2:$C$121,2,0)</f>
        <v>8</v>
      </c>
      <c r="I6925" s="26">
        <f>VLOOKUP(F6925,Table!$A$2:$C$121,3,0)</f>
        <v>4</v>
      </c>
      <c r="J6925" s="17" t="s">
        <v>328</v>
      </c>
      <c r="K6925" s="25" t="str">
        <f>LEFT(J6925,MIN(FIND({0,1,2,3,4,5,6,7,8,9},ASC(J6925)&amp;1234567890))-1)</f>
        <v>Te</v>
      </c>
      <c r="L6925" s="25">
        <f t="shared" si="217"/>
        <v>1</v>
      </c>
      <c r="M6925" s="25">
        <f>VLOOKUP(K6925,Table!$A$2:$C$121,2,0)</f>
        <v>16</v>
      </c>
      <c r="N6925" s="26">
        <f>VLOOKUP(K6925,Table!$A$2:$C$121,3,0)</f>
        <v>5</v>
      </c>
      <c r="O6925" s="13" t="str">
        <f>VLOOKUP(A6925,Table!$U$1:$V$230,2,0)</f>
        <v>Hexagonal</v>
      </c>
      <c r="P6925" s="1"/>
    </row>
    <row r="6926" spans="1:16">
      <c r="A6926" s="12">
        <v>194</v>
      </c>
      <c r="B6926" s="12">
        <v>56193</v>
      </c>
      <c r="C6926" s="12" t="s">
        <v>7455</v>
      </c>
      <c r="D6926" s="12" t="s">
        <v>7580</v>
      </c>
      <c r="E6926" s="17" t="s">
        <v>11336</v>
      </c>
      <c r="F6926" s="25" t="str">
        <f>LEFT(E6926,MIN(FIND({0,1,2,3,4,5,6,7,8,9},ASC(E6926)&amp;1234567890))-1)</f>
        <v>Y</v>
      </c>
      <c r="G6926" s="25">
        <f t="shared" si="216"/>
        <v>1</v>
      </c>
      <c r="H6926" s="25">
        <f>VLOOKUP(F6926,Table!$A$2:$C$121,2,0)</f>
        <v>3</v>
      </c>
      <c r="I6926" s="26">
        <f>VLOOKUP(F6926,Table!$A$2:$C$121,3,0)</f>
        <v>5</v>
      </c>
      <c r="J6926" s="17" t="s">
        <v>13420</v>
      </c>
      <c r="K6926" s="25" t="str">
        <f>LEFT(J6926,MIN(FIND({0,1,2,3,4,5,6,7,8,9},ASC(J6926)&amp;1234567890))-1)</f>
        <v>D</v>
      </c>
      <c r="L6926" s="25">
        <f t="shared" si="217"/>
        <v>0.17599999999999999</v>
      </c>
      <c r="M6926" s="25">
        <f>VLOOKUP(K6926,Table!$A$2:$C$121,2,0)</f>
        <v>1</v>
      </c>
      <c r="N6926" s="26">
        <f>VLOOKUP(K6926,Table!$A$2:$C$121,3,0)</f>
        <v>1</v>
      </c>
      <c r="O6926" s="13" t="str">
        <f>VLOOKUP(A6926,Table!$U$1:$V$230,2,0)</f>
        <v>Hexagonal</v>
      </c>
      <c r="P6926" s="1"/>
    </row>
    <row r="6927" spans="1:16">
      <c r="A6927" s="12">
        <v>194</v>
      </c>
      <c r="B6927" s="12">
        <v>92772</v>
      </c>
      <c r="C6927" s="12" t="s">
        <v>7455</v>
      </c>
      <c r="D6927" s="12" t="s">
        <v>2538</v>
      </c>
      <c r="E6927" s="17" t="s">
        <v>11728</v>
      </c>
      <c r="F6927" s="25" t="str">
        <f>LEFT(E6927,MIN(FIND({0,1,2,3,4,5,6,7,8,9},ASC(E6927)&amp;1234567890))-1)</f>
        <v>Na</v>
      </c>
      <c r="G6927" s="25">
        <f t="shared" si="216"/>
        <v>2</v>
      </c>
      <c r="H6927" s="25">
        <f>VLOOKUP(F6927,Table!$A$2:$C$121,2,0)</f>
        <v>1</v>
      </c>
      <c r="I6927" s="26">
        <f>VLOOKUP(F6927,Table!$A$2:$C$121,3,0)</f>
        <v>3</v>
      </c>
      <c r="J6927" s="17" t="s">
        <v>379</v>
      </c>
      <c r="K6927" s="25" t="str">
        <f>LEFT(J6927,MIN(FIND({0,1,2,3,4,5,6,7,8,9},ASC(J6927)&amp;1234567890))-1)</f>
        <v>S</v>
      </c>
      <c r="L6927" s="25">
        <f t="shared" si="217"/>
        <v>1</v>
      </c>
      <c r="M6927" s="25">
        <f>VLOOKUP(K6927,Table!$A$2:$C$121,2,0)</f>
        <v>16</v>
      </c>
      <c r="N6927" s="26">
        <f>VLOOKUP(K6927,Table!$A$2:$C$121,3,0)</f>
        <v>3</v>
      </c>
      <c r="O6927" s="13" t="str">
        <f>VLOOKUP(A6927,Table!$U$1:$V$230,2,0)</f>
        <v>Hexagonal</v>
      </c>
      <c r="P6927" s="1"/>
    </row>
    <row r="6928" spans="1:16">
      <c r="A6928" s="12">
        <v>194</v>
      </c>
      <c r="B6928" s="12">
        <v>57667</v>
      </c>
      <c r="C6928" s="12" t="s">
        <v>7455</v>
      </c>
      <c r="D6928" s="12" t="s">
        <v>7581</v>
      </c>
      <c r="E6928" s="17" t="s">
        <v>58</v>
      </c>
      <c r="F6928" s="25" t="str">
        <f>LEFT(E6928,MIN(FIND({0,1,2,3,4,5,6,7,8,9},ASC(E6928)&amp;1234567890))-1)</f>
        <v>Al</v>
      </c>
      <c r="G6928" s="25">
        <f t="shared" si="216"/>
        <v>2</v>
      </c>
      <c r="H6928" s="25">
        <f>VLOOKUP(F6928,Table!$A$2:$C$121,2,0)</f>
        <v>13</v>
      </c>
      <c r="I6928" s="26">
        <f>VLOOKUP(F6928,Table!$A$2:$C$121,3,0)</f>
        <v>3</v>
      </c>
      <c r="J6928" s="17" t="s">
        <v>13421</v>
      </c>
      <c r="K6928" s="25" t="str">
        <f>LEFT(J6928,MIN(FIND({0,1,2,3,4,5,6,7,8,9},ASC(J6928)&amp;1234567890))-1)</f>
        <v>Cu</v>
      </c>
      <c r="L6928" s="25">
        <f t="shared" si="217"/>
        <v>3.4</v>
      </c>
      <c r="M6928" s="25">
        <f>VLOOKUP(K6928,Table!$A$2:$C$121,2,0)</f>
        <v>11</v>
      </c>
      <c r="N6928" s="26">
        <f>VLOOKUP(K6928,Table!$A$2:$C$121,3,0)</f>
        <v>4</v>
      </c>
      <c r="O6928" s="13" t="str">
        <f>VLOOKUP(A6928,Table!$U$1:$V$230,2,0)</f>
        <v>Hexagonal</v>
      </c>
      <c r="P6928" s="1"/>
    </row>
    <row r="6929" spans="1:16">
      <c r="A6929" s="12">
        <v>194</v>
      </c>
      <c r="B6929" s="12">
        <v>57929</v>
      </c>
      <c r="C6929" s="12" t="s">
        <v>7455</v>
      </c>
      <c r="D6929" s="12" t="s">
        <v>7582</v>
      </c>
      <c r="E6929" s="17" t="s">
        <v>445</v>
      </c>
      <c r="F6929" s="25" t="str">
        <f>LEFT(E6929,MIN(FIND({0,1,2,3,4,5,6,7,8,9},ASC(E6929)&amp;1234567890))-1)</f>
        <v>Al</v>
      </c>
      <c r="G6929" s="25">
        <f t="shared" si="216"/>
        <v>3</v>
      </c>
      <c r="H6929" s="25">
        <f>VLOOKUP(F6929,Table!$A$2:$C$121,2,0)</f>
        <v>13</v>
      </c>
      <c r="I6929" s="26">
        <f>VLOOKUP(F6929,Table!$A$2:$C$121,3,0)</f>
        <v>3</v>
      </c>
      <c r="J6929" s="17" t="s">
        <v>72</v>
      </c>
      <c r="K6929" s="25" t="str">
        <f>LEFT(J6929,MIN(FIND({0,1,2,3,4,5,6,7,8,9},ASC(J6929)&amp;1234567890))-1)</f>
        <v>Ir</v>
      </c>
      <c r="L6929" s="25">
        <f t="shared" si="217"/>
        <v>1</v>
      </c>
      <c r="M6929" s="25">
        <f>VLOOKUP(K6929,Table!$A$2:$C$121,2,0)</f>
        <v>9</v>
      </c>
      <c r="N6929" s="26">
        <f>VLOOKUP(K6929,Table!$A$2:$C$121,3,0)</f>
        <v>6</v>
      </c>
      <c r="O6929" s="13" t="str">
        <f>VLOOKUP(A6929,Table!$U$1:$V$230,2,0)</f>
        <v>Hexagonal</v>
      </c>
      <c r="P6929" s="1"/>
    </row>
    <row r="6930" spans="1:16">
      <c r="A6930" s="12">
        <v>194</v>
      </c>
      <c r="B6930" s="12">
        <v>57934</v>
      </c>
      <c r="C6930" s="12" t="s">
        <v>7455</v>
      </c>
      <c r="D6930" s="12" t="s">
        <v>7583</v>
      </c>
      <c r="E6930" s="17" t="s">
        <v>445</v>
      </c>
      <c r="F6930" s="25" t="str">
        <f>LEFT(E6930,MIN(FIND({0,1,2,3,4,5,6,7,8,9},ASC(E6930)&amp;1234567890))-1)</f>
        <v>Al</v>
      </c>
      <c r="G6930" s="25">
        <f t="shared" si="216"/>
        <v>3</v>
      </c>
      <c r="H6930" s="25">
        <f>VLOOKUP(F6930,Table!$A$2:$C$121,2,0)</f>
        <v>13</v>
      </c>
      <c r="I6930" s="26">
        <f>VLOOKUP(F6930,Table!$A$2:$C$121,3,0)</f>
        <v>3</v>
      </c>
      <c r="J6930" s="17" t="s">
        <v>46</v>
      </c>
      <c r="K6930" s="25" t="str">
        <f>LEFT(J6930,MIN(FIND({0,1,2,3,4,5,6,7,8,9},ASC(J6930)&amp;1234567890))-1)</f>
        <v>La</v>
      </c>
      <c r="L6930" s="25">
        <f t="shared" si="217"/>
        <v>1</v>
      </c>
      <c r="M6930" s="25">
        <f>VLOOKUP(K6930,Table!$A$2:$C$121,2,0)</f>
        <v>3</v>
      </c>
      <c r="N6930" s="26">
        <f>VLOOKUP(K6930,Table!$A$2:$C$121,3,0)</f>
        <v>6</v>
      </c>
      <c r="O6930" s="13" t="str">
        <f>VLOOKUP(A6930,Table!$U$1:$V$230,2,0)</f>
        <v>Hexagonal</v>
      </c>
      <c r="P6930" s="1"/>
    </row>
    <row r="6931" spans="1:16">
      <c r="A6931" s="12">
        <v>194</v>
      </c>
      <c r="B6931" s="12">
        <v>57971</v>
      </c>
      <c r="C6931" s="12" t="s">
        <v>7455</v>
      </c>
      <c r="D6931" s="12" t="s">
        <v>7584</v>
      </c>
      <c r="E6931" s="17" t="s">
        <v>13422</v>
      </c>
      <c r="F6931" s="25" t="str">
        <f>LEFT(E6931,MIN(FIND({0,1,2,3,4,5,6,7,8,9},ASC(E6931)&amp;1234567890))-1)</f>
        <v>Al</v>
      </c>
      <c r="G6931" s="25">
        <f t="shared" si="216"/>
        <v>4.12</v>
      </c>
      <c r="H6931" s="25">
        <f>VLOOKUP(F6931,Table!$A$2:$C$121,2,0)</f>
        <v>13</v>
      </c>
      <c r="I6931" s="26">
        <f>VLOOKUP(F6931,Table!$A$2:$C$121,3,0)</f>
        <v>3</v>
      </c>
      <c r="J6931" s="17" t="s">
        <v>355</v>
      </c>
      <c r="K6931" s="25" t="str">
        <f>LEFT(J6931,MIN(FIND({0,1,2,3,4,5,6,7,8,9},ASC(J6931)&amp;1234567890))-1)</f>
        <v>Mn</v>
      </c>
      <c r="L6931" s="25">
        <f t="shared" si="217"/>
        <v>1</v>
      </c>
      <c r="M6931" s="25">
        <f>VLOOKUP(K6931,Table!$A$2:$C$121,2,0)</f>
        <v>7</v>
      </c>
      <c r="N6931" s="26">
        <f>VLOOKUP(K6931,Table!$A$2:$C$121,3,0)</f>
        <v>4</v>
      </c>
      <c r="O6931" s="13" t="str">
        <f>VLOOKUP(A6931,Table!$U$1:$V$230,2,0)</f>
        <v>Hexagonal</v>
      </c>
      <c r="P6931" s="1"/>
    </row>
    <row r="6932" spans="1:16">
      <c r="A6932" s="12">
        <v>194</v>
      </c>
      <c r="B6932" s="12">
        <v>57974</v>
      </c>
      <c r="C6932" s="12" t="s">
        <v>7455</v>
      </c>
      <c r="D6932" s="12" t="s">
        <v>7585</v>
      </c>
      <c r="E6932" s="17" t="s">
        <v>12998</v>
      </c>
      <c r="F6932" s="25" t="str">
        <f>LEFT(E6932,MIN(FIND({0,1,2,3,4,5,6,7,8,9},ASC(E6932)&amp;1234567890))-1)</f>
        <v>Al</v>
      </c>
      <c r="G6932" s="25">
        <f t="shared" si="216"/>
        <v>10</v>
      </c>
      <c r="H6932" s="25">
        <f>VLOOKUP(F6932,Table!$A$2:$C$121,2,0)</f>
        <v>13</v>
      </c>
      <c r="I6932" s="26">
        <f>VLOOKUP(F6932,Table!$A$2:$C$121,3,0)</f>
        <v>3</v>
      </c>
      <c r="J6932" s="17" t="s">
        <v>11426</v>
      </c>
      <c r="K6932" s="25" t="str">
        <f>LEFT(J6932,MIN(FIND({0,1,2,3,4,5,6,7,8,9},ASC(J6932)&amp;1234567890))-1)</f>
        <v>Mn</v>
      </c>
      <c r="L6932" s="25">
        <f t="shared" si="217"/>
        <v>3</v>
      </c>
      <c r="M6932" s="25">
        <f>VLOOKUP(K6932,Table!$A$2:$C$121,2,0)</f>
        <v>7</v>
      </c>
      <c r="N6932" s="26">
        <f>VLOOKUP(K6932,Table!$A$2:$C$121,3,0)</f>
        <v>4</v>
      </c>
      <c r="O6932" s="13" t="str">
        <f>VLOOKUP(A6932,Table!$U$1:$V$230,2,0)</f>
        <v>Hexagonal</v>
      </c>
      <c r="P6932" s="1"/>
    </row>
    <row r="6933" spans="1:16">
      <c r="A6933" s="12">
        <v>194</v>
      </c>
      <c r="B6933" s="12">
        <v>58028</v>
      </c>
      <c r="C6933" s="12" t="s">
        <v>7455</v>
      </c>
      <c r="D6933" s="12" t="s">
        <v>7586</v>
      </c>
      <c r="E6933" s="17" t="s">
        <v>445</v>
      </c>
      <c r="F6933" s="25" t="str">
        <f>LEFT(E6933,MIN(FIND({0,1,2,3,4,5,6,7,8,9},ASC(E6933)&amp;1234567890))-1)</f>
        <v>Al</v>
      </c>
      <c r="G6933" s="25">
        <f t="shared" si="216"/>
        <v>3</v>
      </c>
      <c r="H6933" s="25">
        <f>VLOOKUP(F6933,Table!$A$2:$C$121,2,0)</f>
        <v>13</v>
      </c>
      <c r="I6933" s="26">
        <f>VLOOKUP(F6933,Table!$A$2:$C$121,3,0)</f>
        <v>3</v>
      </c>
      <c r="J6933" s="17" t="s">
        <v>615</v>
      </c>
      <c r="K6933" s="25" t="str">
        <f>LEFT(J6933,MIN(FIND({0,1,2,3,4,5,6,7,8,9},ASC(J6933)&amp;1234567890))-1)</f>
        <v>Nd</v>
      </c>
      <c r="L6933" s="25">
        <f t="shared" si="217"/>
        <v>1</v>
      </c>
      <c r="M6933" s="25">
        <f>VLOOKUP(K6933,Table!$A$2:$C$121,2,0)</f>
        <v>3</v>
      </c>
      <c r="N6933" s="26">
        <f>VLOOKUP(K6933,Table!$A$2:$C$121,3,0)</f>
        <v>6</v>
      </c>
      <c r="O6933" s="13" t="str">
        <f>VLOOKUP(A6933,Table!$U$1:$V$230,2,0)</f>
        <v>Hexagonal</v>
      </c>
      <c r="P6933" s="1"/>
    </row>
    <row r="6934" spans="1:16">
      <c r="A6934" s="12">
        <v>194</v>
      </c>
      <c r="B6934" s="12">
        <v>58141</v>
      </c>
      <c r="C6934" s="12" t="s">
        <v>7455</v>
      </c>
      <c r="D6934" s="12" t="s">
        <v>6176</v>
      </c>
      <c r="E6934" s="17" t="s">
        <v>445</v>
      </c>
      <c r="F6934" s="25" t="str">
        <f>LEFT(E6934,MIN(FIND({0,1,2,3,4,5,6,7,8,9},ASC(E6934)&amp;1234567890))-1)</f>
        <v>Al</v>
      </c>
      <c r="G6934" s="25">
        <f t="shared" si="216"/>
        <v>3</v>
      </c>
      <c r="H6934" s="25">
        <f>VLOOKUP(F6934,Table!$A$2:$C$121,2,0)</f>
        <v>13</v>
      </c>
      <c r="I6934" s="26">
        <f>VLOOKUP(F6934,Table!$A$2:$C$121,3,0)</f>
        <v>3</v>
      </c>
      <c r="J6934" s="17" t="s">
        <v>11502</v>
      </c>
      <c r="K6934" s="25" t="str">
        <f>LEFT(J6934,MIN(FIND({0,1,2,3,4,5,6,7,8,9},ASC(J6934)&amp;1234567890))-1)</f>
        <v>Pu</v>
      </c>
      <c r="L6934" s="25">
        <f t="shared" si="217"/>
        <v>1</v>
      </c>
      <c r="M6934" s="25">
        <f>VLOOKUP(K6934,Table!$A$2:$C$121,2,0)</f>
        <v>3</v>
      </c>
      <c r="N6934" s="26">
        <f>VLOOKUP(K6934,Table!$A$2:$C$121,3,0)</f>
        <v>7</v>
      </c>
      <c r="O6934" s="13" t="str">
        <f>VLOOKUP(A6934,Table!$U$1:$V$230,2,0)</f>
        <v>Hexagonal</v>
      </c>
      <c r="P6934" s="1"/>
    </row>
    <row r="6935" spans="1:16">
      <c r="A6935" s="12">
        <v>194</v>
      </c>
      <c r="B6935" s="12">
        <v>58152</v>
      </c>
      <c r="C6935" s="12" t="s">
        <v>7455</v>
      </c>
      <c r="D6935" s="12" t="s">
        <v>7587</v>
      </c>
      <c r="E6935" s="17" t="s">
        <v>12302</v>
      </c>
      <c r="F6935" s="25" t="str">
        <f>LEFT(E6935,MIN(FIND({0,1,2,3,4,5,6,7,8,9},ASC(E6935)&amp;1234567890))-1)</f>
        <v>Al</v>
      </c>
      <c r="G6935" s="25">
        <f t="shared" si="216"/>
        <v>5</v>
      </c>
      <c r="H6935" s="25">
        <f>VLOOKUP(F6935,Table!$A$2:$C$121,2,0)</f>
        <v>13</v>
      </c>
      <c r="I6935" s="26">
        <f>VLOOKUP(F6935,Table!$A$2:$C$121,3,0)</f>
        <v>3</v>
      </c>
      <c r="J6935" s="17" t="s">
        <v>11696</v>
      </c>
      <c r="K6935" s="25" t="str">
        <f>LEFT(J6935,MIN(FIND({0,1,2,3,4,5,6,7,8,9},ASC(J6935)&amp;1234567890))-1)</f>
        <v>Rh</v>
      </c>
      <c r="L6935" s="25">
        <f t="shared" si="217"/>
        <v>2</v>
      </c>
      <c r="M6935" s="25">
        <f>VLOOKUP(K6935,Table!$A$2:$C$121,2,0)</f>
        <v>9</v>
      </c>
      <c r="N6935" s="26">
        <f>VLOOKUP(K6935,Table!$A$2:$C$121,3,0)</f>
        <v>5</v>
      </c>
      <c r="O6935" s="13" t="str">
        <f>VLOOKUP(A6935,Table!$U$1:$V$230,2,0)</f>
        <v>Hexagonal</v>
      </c>
      <c r="P6935" s="1"/>
    </row>
    <row r="6936" spans="1:16">
      <c r="A6936" s="12">
        <v>194</v>
      </c>
      <c r="B6936" s="12">
        <v>56967</v>
      </c>
      <c r="C6936" s="12" t="s">
        <v>7455</v>
      </c>
      <c r="D6936" s="12" t="s">
        <v>7588</v>
      </c>
      <c r="E6936" s="17" t="s">
        <v>11352</v>
      </c>
      <c r="F6936" s="25" t="str">
        <f>LEFT(E6936,MIN(FIND({0,1,2,3,4,5,6,7,8,9},ASC(E6936)&amp;1234567890))-1)</f>
        <v>Al</v>
      </c>
      <c r="G6936" s="25">
        <f t="shared" si="216"/>
        <v>1</v>
      </c>
      <c r="H6936" s="25">
        <f>VLOOKUP(F6936,Table!$A$2:$C$121,2,0)</f>
        <v>13</v>
      </c>
      <c r="I6936" s="26">
        <f>VLOOKUP(F6936,Table!$A$2:$C$121,3,0)</f>
        <v>3</v>
      </c>
      <c r="J6936" s="17" t="s">
        <v>540</v>
      </c>
      <c r="K6936" s="25" t="str">
        <f>LEFT(J6936,MIN(FIND({0,1,2,3,4,5,6,7,8,9},ASC(J6936)&amp;1234567890))-1)</f>
        <v>As</v>
      </c>
      <c r="L6936" s="25">
        <f t="shared" si="217"/>
        <v>1</v>
      </c>
      <c r="M6936" s="25">
        <f>VLOOKUP(K6936,Table!$A$2:$C$121,2,0)</f>
        <v>15</v>
      </c>
      <c r="N6936" s="26">
        <f>VLOOKUP(K6936,Table!$A$2:$C$121,3,0)</f>
        <v>4</v>
      </c>
      <c r="O6936" s="13" t="str">
        <f>VLOOKUP(A6936,Table!$U$1:$V$230,2,0)</f>
        <v>Hexagonal</v>
      </c>
      <c r="P6936" s="1"/>
    </row>
    <row r="6937" spans="1:16">
      <c r="A6937" s="12">
        <v>194</v>
      </c>
      <c r="B6937" s="12">
        <v>58100</v>
      </c>
      <c r="C6937" s="12" t="s">
        <v>7455</v>
      </c>
      <c r="D6937" s="12" t="s">
        <v>7589</v>
      </c>
      <c r="E6937" s="17" t="s">
        <v>11352</v>
      </c>
      <c r="F6937" s="25" t="str">
        <f>LEFT(E6937,MIN(FIND({0,1,2,3,4,5,6,7,8,9},ASC(E6937)&amp;1234567890))-1)</f>
        <v>Al</v>
      </c>
      <c r="G6937" s="25">
        <f t="shared" si="216"/>
        <v>1</v>
      </c>
      <c r="H6937" s="25">
        <f>VLOOKUP(F6937,Table!$A$2:$C$121,2,0)</f>
        <v>13</v>
      </c>
      <c r="I6937" s="26">
        <f>VLOOKUP(F6937,Table!$A$2:$C$121,3,0)</f>
        <v>3</v>
      </c>
      <c r="J6937" s="17" t="s">
        <v>11956</v>
      </c>
      <c r="K6937" s="25" t="str">
        <f>LEFT(J6937,MIN(FIND({0,1,2,3,4,5,6,7,8,9},ASC(J6937)&amp;1234567890))-1)</f>
        <v>Sc</v>
      </c>
      <c r="L6937" s="25">
        <f t="shared" si="217"/>
        <v>2</v>
      </c>
      <c r="M6937" s="25">
        <f>VLOOKUP(K6937,Table!$A$2:$C$121,2,0)</f>
        <v>3</v>
      </c>
      <c r="N6937" s="26">
        <f>VLOOKUP(K6937,Table!$A$2:$C$121,3,0)</f>
        <v>4</v>
      </c>
      <c r="O6937" s="13" t="str">
        <f>VLOOKUP(A6937,Table!$U$1:$V$230,2,0)</f>
        <v>Hexagonal</v>
      </c>
      <c r="P6937" s="1"/>
    </row>
    <row r="6938" spans="1:16">
      <c r="A6938" s="12">
        <v>194</v>
      </c>
      <c r="B6938" s="12">
        <v>58184</v>
      </c>
      <c r="C6938" s="12" t="s">
        <v>7455</v>
      </c>
      <c r="D6938" s="12" t="s">
        <v>7590</v>
      </c>
      <c r="E6938" s="17" t="s">
        <v>445</v>
      </c>
      <c r="F6938" s="25" t="str">
        <f>LEFT(E6938,MIN(FIND({0,1,2,3,4,5,6,7,8,9},ASC(E6938)&amp;1234567890))-1)</f>
        <v>Al</v>
      </c>
      <c r="G6938" s="25">
        <f t="shared" si="216"/>
        <v>3</v>
      </c>
      <c r="H6938" s="25">
        <f>VLOOKUP(F6938,Table!$A$2:$C$121,2,0)</f>
        <v>13</v>
      </c>
      <c r="I6938" s="26">
        <f>VLOOKUP(F6938,Table!$A$2:$C$121,3,0)</f>
        <v>3</v>
      </c>
      <c r="J6938" s="17" t="s">
        <v>11363</v>
      </c>
      <c r="K6938" s="25" t="str">
        <f>LEFT(J6938,MIN(FIND({0,1,2,3,4,5,6,7,8,9},ASC(J6938)&amp;1234567890))-1)</f>
        <v>Th</v>
      </c>
      <c r="L6938" s="25">
        <f t="shared" si="217"/>
        <v>1</v>
      </c>
      <c r="M6938" s="25">
        <f>VLOOKUP(K6938,Table!$A$2:$C$121,2,0)</f>
        <v>3</v>
      </c>
      <c r="N6938" s="26">
        <f>VLOOKUP(K6938,Table!$A$2:$C$121,3,0)</f>
        <v>7</v>
      </c>
      <c r="O6938" s="13" t="str">
        <f>VLOOKUP(A6938,Table!$U$1:$V$230,2,0)</f>
        <v>Hexagonal</v>
      </c>
      <c r="P6938" s="1"/>
    </row>
    <row r="6939" spans="1:16">
      <c r="A6939" s="12">
        <v>194</v>
      </c>
      <c r="B6939" s="12">
        <v>58188</v>
      </c>
      <c r="C6939" s="12" t="s">
        <v>7455</v>
      </c>
      <c r="D6939" s="12" t="s">
        <v>7591</v>
      </c>
      <c r="E6939" s="17" t="s">
        <v>11352</v>
      </c>
      <c r="F6939" s="25" t="str">
        <f>LEFT(E6939,MIN(FIND({0,1,2,3,4,5,6,7,8,9},ASC(E6939)&amp;1234567890))-1)</f>
        <v>Al</v>
      </c>
      <c r="G6939" s="25">
        <f t="shared" si="216"/>
        <v>1</v>
      </c>
      <c r="H6939" s="25">
        <f>VLOOKUP(F6939,Table!$A$2:$C$121,2,0)</f>
        <v>13</v>
      </c>
      <c r="I6939" s="26">
        <f>VLOOKUP(F6939,Table!$A$2:$C$121,3,0)</f>
        <v>3</v>
      </c>
      <c r="J6939" s="17" t="s">
        <v>11459</v>
      </c>
      <c r="K6939" s="25" t="str">
        <f>LEFT(J6939,MIN(FIND({0,1,2,3,4,5,6,7,8,9},ASC(J6939)&amp;1234567890))-1)</f>
        <v>Ti</v>
      </c>
      <c r="L6939" s="25">
        <f t="shared" si="217"/>
        <v>3</v>
      </c>
      <c r="M6939" s="25">
        <f>VLOOKUP(K6939,Table!$A$2:$C$121,2,0)</f>
        <v>4</v>
      </c>
      <c r="N6939" s="26">
        <f>VLOOKUP(K6939,Table!$A$2:$C$121,3,0)</f>
        <v>4</v>
      </c>
      <c r="O6939" s="13" t="str">
        <f>VLOOKUP(A6939,Table!$U$1:$V$230,2,0)</f>
        <v>Hexagonal</v>
      </c>
      <c r="P6939" s="1"/>
    </row>
    <row r="6940" spans="1:16">
      <c r="A6940" s="12">
        <v>194</v>
      </c>
      <c r="B6940" s="12">
        <v>58203</v>
      </c>
      <c r="C6940" s="12" t="s">
        <v>7455</v>
      </c>
      <c r="D6940" s="12" t="s">
        <v>7592</v>
      </c>
      <c r="E6940" s="17" t="s">
        <v>13423</v>
      </c>
      <c r="F6940" s="25" t="str">
        <f>LEFT(E6940,MIN(FIND({0,1,2,3,4,5,6,7,8,9},ASC(E6940)&amp;1234567890))-1)</f>
        <v>Al</v>
      </c>
      <c r="G6940" s="25">
        <f t="shared" si="216"/>
        <v>23</v>
      </c>
      <c r="H6940" s="25">
        <f>VLOOKUP(F6940,Table!$A$2:$C$121,2,0)</f>
        <v>13</v>
      </c>
      <c r="I6940" s="26">
        <f>VLOOKUP(F6940,Table!$A$2:$C$121,3,0)</f>
        <v>3</v>
      </c>
      <c r="J6940" s="17" t="s">
        <v>416</v>
      </c>
      <c r="K6940" s="25" t="str">
        <f>LEFT(J6940,MIN(FIND({0,1,2,3,4,5,6,7,8,9},ASC(J6940)&amp;1234567890))-1)</f>
        <v>V</v>
      </c>
      <c r="L6940" s="25">
        <f t="shared" si="217"/>
        <v>4</v>
      </c>
      <c r="M6940" s="25">
        <f>VLOOKUP(K6940,Table!$A$2:$C$121,2,0)</f>
        <v>5</v>
      </c>
      <c r="N6940" s="26">
        <f>VLOOKUP(K6940,Table!$A$2:$C$121,3,0)</f>
        <v>4</v>
      </c>
      <c r="O6940" s="13" t="str">
        <f>VLOOKUP(A6940,Table!$U$1:$V$230,2,0)</f>
        <v>Hexagonal</v>
      </c>
      <c r="P6940" s="1"/>
    </row>
    <row r="6941" spans="1:16">
      <c r="A6941" s="12">
        <v>194</v>
      </c>
      <c r="B6941" s="12">
        <v>58220</v>
      </c>
      <c r="C6941" s="12" t="s">
        <v>7455</v>
      </c>
      <c r="D6941" s="12" t="s">
        <v>6181</v>
      </c>
      <c r="E6941" s="17" t="s">
        <v>445</v>
      </c>
      <c r="F6941" s="25" t="str">
        <f>LEFT(E6941,MIN(FIND({0,1,2,3,4,5,6,7,8,9},ASC(E6941)&amp;1234567890))-1)</f>
        <v>Al</v>
      </c>
      <c r="G6941" s="25">
        <f t="shared" si="216"/>
        <v>3</v>
      </c>
      <c r="H6941" s="25">
        <f>VLOOKUP(F6941,Table!$A$2:$C$121,2,0)</f>
        <v>13</v>
      </c>
      <c r="I6941" s="26">
        <f>VLOOKUP(F6941,Table!$A$2:$C$121,3,0)</f>
        <v>3</v>
      </c>
      <c r="J6941" s="17" t="s">
        <v>11336</v>
      </c>
      <c r="K6941" s="25" t="str">
        <f>LEFT(J6941,MIN(FIND({0,1,2,3,4,5,6,7,8,9},ASC(J6941)&amp;1234567890))-1)</f>
        <v>Y</v>
      </c>
      <c r="L6941" s="25">
        <f t="shared" si="217"/>
        <v>1</v>
      </c>
      <c r="M6941" s="25">
        <f>VLOOKUP(K6941,Table!$A$2:$C$121,2,0)</f>
        <v>3</v>
      </c>
      <c r="N6941" s="26">
        <f>VLOOKUP(K6941,Table!$A$2:$C$121,3,0)</f>
        <v>5</v>
      </c>
      <c r="O6941" s="13" t="str">
        <f>VLOOKUP(A6941,Table!$U$1:$V$230,2,0)</f>
        <v>Hexagonal</v>
      </c>
      <c r="P6941" s="1"/>
    </row>
    <row r="6942" spans="1:16">
      <c r="A6942" s="12">
        <v>194</v>
      </c>
      <c r="B6942" s="12">
        <v>58228</v>
      </c>
      <c r="C6942" s="12" t="s">
        <v>7455</v>
      </c>
      <c r="D6942" s="12" t="s">
        <v>7593</v>
      </c>
      <c r="E6942" s="17" t="s">
        <v>11352</v>
      </c>
      <c r="F6942" s="25" t="str">
        <f>LEFT(E6942,MIN(FIND({0,1,2,3,4,5,6,7,8,9},ASC(E6942)&amp;1234567890))-1)</f>
        <v>Al</v>
      </c>
      <c r="G6942" s="25">
        <f t="shared" si="216"/>
        <v>1</v>
      </c>
      <c r="H6942" s="25">
        <f>VLOOKUP(F6942,Table!$A$2:$C$121,2,0)</f>
        <v>13</v>
      </c>
      <c r="I6942" s="26">
        <f>VLOOKUP(F6942,Table!$A$2:$C$121,3,0)</f>
        <v>3</v>
      </c>
      <c r="J6942" s="17" t="s">
        <v>11391</v>
      </c>
      <c r="K6942" s="25" t="str">
        <f>LEFT(J6942,MIN(FIND({0,1,2,3,4,5,6,7,8,9},ASC(J6942)&amp;1234567890))-1)</f>
        <v>Zr</v>
      </c>
      <c r="L6942" s="25">
        <f t="shared" si="217"/>
        <v>2</v>
      </c>
      <c r="M6942" s="25">
        <f>VLOOKUP(K6942,Table!$A$2:$C$121,2,0)</f>
        <v>4</v>
      </c>
      <c r="N6942" s="26">
        <f>VLOOKUP(K6942,Table!$A$2:$C$121,3,0)</f>
        <v>5</v>
      </c>
      <c r="O6942" s="13" t="str">
        <f>VLOOKUP(A6942,Table!$U$1:$V$230,2,0)</f>
        <v>Hexagonal</v>
      </c>
      <c r="P6942" s="1"/>
    </row>
    <row r="6943" spans="1:16">
      <c r="A6943" s="12">
        <v>194</v>
      </c>
      <c r="B6943" s="12">
        <v>58284</v>
      </c>
      <c r="C6943" s="12" t="s">
        <v>7455</v>
      </c>
      <c r="D6943" s="12" t="s">
        <v>7594</v>
      </c>
      <c r="E6943" s="17" t="s">
        <v>13424</v>
      </c>
      <c r="F6943" s="25" t="str">
        <f>LEFT(E6943,MIN(FIND({0,1,2,3,4,5,6,7,8,9},ASC(E6943)&amp;1234567890))-1)</f>
        <v>Ag</v>
      </c>
      <c r="G6943" s="25">
        <f t="shared" si="216"/>
        <v>0.75</v>
      </c>
      <c r="H6943" s="25">
        <f>VLOOKUP(F6943,Table!$A$2:$C$121,2,0)</f>
        <v>11</v>
      </c>
      <c r="I6943" s="26">
        <f>VLOOKUP(F6943,Table!$A$2:$C$121,3,0)</f>
        <v>5</v>
      </c>
      <c r="J6943" s="17" t="s">
        <v>12661</v>
      </c>
      <c r="K6943" s="25" t="str">
        <f>LEFT(J6943,MIN(FIND({0,1,2,3,4,5,6,7,8,9},ASC(J6943)&amp;1234567890))-1)</f>
        <v>In</v>
      </c>
      <c r="L6943" s="25">
        <f t="shared" si="217"/>
        <v>0.25</v>
      </c>
      <c r="M6943" s="25">
        <f>VLOOKUP(K6943,Table!$A$2:$C$121,2,0)</f>
        <v>13</v>
      </c>
      <c r="N6943" s="26">
        <f>VLOOKUP(K6943,Table!$A$2:$C$121,3,0)</f>
        <v>5</v>
      </c>
      <c r="O6943" s="13" t="str">
        <f>VLOOKUP(A6943,Table!$U$1:$V$230,2,0)</f>
        <v>Hexagonal</v>
      </c>
      <c r="P6943" s="1"/>
    </row>
    <row r="6944" spans="1:16">
      <c r="A6944" s="12">
        <v>194</v>
      </c>
      <c r="B6944" s="12">
        <v>58287</v>
      </c>
      <c r="C6944" s="12" t="s">
        <v>7455</v>
      </c>
      <c r="D6944" s="12" t="s">
        <v>7595</v>
      </c>
      <c r="E6944" s="17" t="s">
        <v>13425</v>
      </c>
      <c r="F6944" s="25" t="str">
        <f>LEFT(E6944,MIN(FIND({0,1,2,3,4,5,6,7,8,9},ASC(E6944)&amp;1234567890))-1)</f>
        <v>Ag</v>
      </c>
      <c r="G6944" s="25">
        <f t="shared" si="216"/>
        <v>0.7</v>
      </c>
      <c r="H6944" s="25">
        <f>VLOOKUP(F6944,Table!$A$2:$C$121,2,0)</f>
        <v>11</v>
      </c>
      <c r="I6944" s="26">
        <f>VLOOKUP(F6944,Table!$A$2:$C$121,3,0)</f>
        <v>5</v>
      </c>
      <c r="J6944" s="17" t="s">
        <v>12144</v>
      </c>
      <c r="K6944" s="25" t="str">
        <f>LEFT(J6944,MIN(FIND({0,1,2,3,4,5,6,7,8,9},ASC(J6944)&amp;1234567890))-1)</f>
        <v>In</v>
      </c>
      <c r="L6944" s="25">
        <f t="shared" si="217"/>
        <v>0.3</v>
      </c>
      <c r="M6944" s="25">
        <f>VLOOKUP(K6944,Table!$A$2:$C$121,2,0)</f>
        <v>13</v>
      </c>
      <c r="N6944" s="26">
        <f>VLOOKUP(K6944,Table!$A$2:$C$121,3,0)</f>
        <v>5</v>
      </c>
      <c r="O6944" s="13" t="str">
        <f>VLOOKUP(A6944,Table!$U$1:$V$230,2,0)</f>
        <v>Hexagonal</v>
      </c>
      <c r="P6944" s="1"/>
    </row>
    <row r="6945" spans="1:16">
      <c r="A6945" s="12">
        <v>194</v>
      </c>
      <c r="B6945" s="12">
        <v>58307</v>
      </c>
      <c r="C6945" s="12" t="s">
        <v>7455</v>
      </c>
      <c r="D6945" s="12" t="s">
        <v>7596</v>
      </c>
      <c r="E6945" s="17" t="s">
        <v>13232</v>
      </c>
      <c r="F6945" s="25" t="str">
        <f>LEFT(E6945,MIN(FIND({0,1,2,3,4,5,6,7,8,9},ASC(E6945)&amp;1234567890))-1)</f>
        <v>Ag</v>
      </c>
      <c r="G6945" s="25">
        <f t="shared" si="216"/>
        <v>5</v>
      </c>
      <c r="H6945" s="25">
        <f>VLOOKUP(F6945,Table!$A$2:$C$121,2,0)</f>
        <v>11</v>
      </c>
      <c r="I6945" s="26">
        <f>VLOOKUP(F6945,Table!$A$2:$C$121,3,0)</f>
        <v>5</v>
      </c>
      <c r="J6945" s="17" t="s">
        <v>46</v>
      </c>
      <c r="K6945" s="25" t="str">
        <f>LEFT(J6945,MIN(FIND({0,1,2,3,4,5,6,7,8,9},ASC(J6945)&amp;1234567890))-1)</f>
        <v>La</v>
      </c>
      <c r="L6945" s="25">
        <f t="shared" si="217"/>
        <v>1</v>
      </c>
      <c r="M6945" s="25">
        <f>VLOOKUP(K6945,Table!$A$2:$C$121,2,0)</f>
        <v>3</v>
      </c>
      <c r="N6945" s="26">
        <f>VLOOKUP(K6945,Table!$A$2:$C$121,3,0)</f>
        <v>6</v>
      </c>
      <c r="O6945" s="13" t="str">
        <f>VLOOKUP(A6945,Table!$U$1:$V$230,2,0)</f>
        <v>Hexagonal</v>
      </c>
      <c r="P6945" s="1"/>
    </row>
    <row r="6946" spans="1:16">
      <c r="A6946" s="12">
        <v>194</v>
      </c>
      <c r="B6946" s="12">
        <v>58325</v>
      </c>
      <c r="C6946" s="12" t="s">
        <v>7455</v>
      </c>
      <c r="D6946" s="12" t="s">
        <v>7597</v>
      </c>
      <c r="E6946" s="17" t="s">
        <v>13426</v>
      </c>
      <c r="F6946" s="25" t="str">
        <f>LEFT(E6946,MIN(FIND({0,1,2,3,4,5,6,7,8,9},ASC(E6946)&amp;1234567890))-1)</f>
        <v>Ag</v>
      </c>
      <c r="G6946" s="25">
        <f t="shared" si="216"/>
        <v>0.03</v>
      </c>
      <c r="H6946" s="25">
        <f>VLOOKUP(F6946,Table!$A$2:$C$121,2,0)</f>
        <v>11</v>
      </c>
      <c r="I6946" s="26">
        <f>VLOOKUP(F6946,Table!$A$2:$C$121,3,0)</f>
        <v>5</v>
      </c>
      <c r="J6946" s="17" t="s">
        <v>12034</v>
      </c>
      <c r="K6946" s="25" t="str">
        <f>LEFT(J6946,MIN(FIND({0,1,2,3,4,5,6,7,8,9},ASC(J6946)&amp;1234567890))-1)</f>
        <v>Mg</v>
      </c>
      <c r="L6946" s="25">
        <f t="shared" si="217"/>
        <v>0.97</v>
      </c>
      <c r="M6946" s="25">
        <f>VLOOKUP(K6946,Table!$A$2:$C$121,2,0)</f>
        <v>2</v>
      </c>
      <c r="N6946" s="26">
        <f>VLOOKUP(K6946,Table!$A$2:$C$121,3,0)</f>
        <v>3</v>
      </c>
      <c r="O6946" s="13" t="str">
        <f>VLOOKUP(A6946,Table!$U$1:$V$230,2,0)</f>
        <v>Hexagonal</v>
      </c>
      <c r="P6946" s="1"/>
    </row>
    <row r="6947" spans="1:16">
      <c r="A6947" s="12">
        <v>194</v>
      </c>
      <c r="B6947" s="12">
        <v>58353</v>
      </c>
      <c r="C6947" s="12" t="s">
        <v>7455</v>
      </c>
      <c r="D6947" s="12" t="s">
        <v>7598</v>
      </c>
      <c r="E6947" s="17" t="s">
        <v>13427</v>
      </c>
      <c r="F6947" s="25" t="str">
        <f>LEFT(E6947,MIN(FIND({0,1,2,3,4,5,6,7,8,9},ASC(E6947)&amp;1234567890))-1)</f>
        <v>Ag</v>
      </c>
      <c r="G6947" s="25">
        <f t="shared" si="216"/>
        <v>0.8</v>
      </c>
      <c r="H6947" s="25">
        <f>VLOOKUP(F6947,Table!$A$2:$C$121,2,0)</f>
        <v>11</v>
      </c>
      <c r="I6947" s="26">
        <f>VLOOKUP(F6947,Table!$A$2:$C$121,3,0)</f>
        <v>5</v>
      </c>
      <c r="J6947" s="17" t="s">
        <v>13428</v>
      </c>
      <c r="K6947" s="25" t="str">
        <f>LEFT(J6947,MIN(FIND({0,1,2,3,4,5,6,7,8,9},ASC(J6947)&amp;1234567890))-1)</f>
        <v>Sn</v>
      </c>
      <c r="L6947" s="25">
        <f t="shared" si="217"/>
        <v>0.2</v>
      </c>
      <c r="M6947" s="25">
        <f>VLOOKUP(K6947,Table!$A$2:$C$121,2,0)</f>
        <v>14</v>
      </c>
      <c r="N6947" s="26">
        <f>VLOOKUP(K6947,Table!$A$2:$C$121,3,0)</f>
        <v>5</v>
      </c>
      <c r="O6947" s="13" t="str">
        <f>VLOOKUP(A6947,Table!$U$1:$V$230,2,0)</f>
        <v>Hexagonal</v>
      </c>
      <c r="P6947" s="1"/>
    </row>
    <row r="6948" spans="1:16">
      <c r="A6948" s="12">
        <v>194</v>
      </c>
      <c r="B6948" s="12">
        <v>58371</v>
      </c>
      <c r="C6948" s="12" t="s">
        <v>7455</v>
      </c>
      <c r="D6948" s="12" t="s">
        <v>7599</v>
      </c>
      <c r="E6948" s="17" t="s">
        <v>13429</v>
      </c>
      <c r="F6948" s="25" t="str">
        <f>LEFT(E6948,MIN(FIND({0,1,2,3,4,5,6,7,8,9},ASC(E6948)&amp;1234567890))-1)</f>
        <v>Ag</v>
      </c>
      <c r="G6948" s="25">
        <f t="shared" si="216"/>
        <v>7.0000000000000007E-2</v>
      </c>
      <c r="H6948" s="25">
        <f>VLOOKUP(F6948,Table!$A$2:$C$121,2,0)</f>
        <v>11</v>
      </c>
      <c r="I6948" s="26">
        <f>VLOOKUP(F6948,Table!$A$2:$C$121,3,0)</f>
        <v>5</v>
      </c>
      <c r="J6948" s="17" t="s">
        <v>13430</v>
      </c>
      <c r="K6948" s="25" t="str">
        <f>LEFT(J6948,MIN(FIND({0,1,2,3,4,5,6,7,8,9},ASC(J6948)&amp;1234567890))-1)</f>
        <v>Ti</v>
      </c>
      <c r="L6948" s="25">
        <f t="shared" si="217"/>
        <v>0.93</v>
      </c>
      <c r="M6948" s="25">
        <f>VLOOKUP(K6948,Table!$A$2:$C$121,2,0)</f>
        <v>4</v>
      </c>
      <c r="N6948" s="26">
        <f>VLOOKUP(K6948,Table!$A$2:$C$121,3,0)</f>
        <v>4</v>
      </c>
      <c r="O6948" s="13" t="str">
        <f>VLOOKUP(A6948,Table!$U$1:$V$230,2,0)</f>
        <v>Hexagonal</v>
      </c>
      <c r="P6948" s="1"/>
    </row>
    <row r="6949" spans="1:16">
      <c r="A6949" s="12">
        <v>194</v>
      </c>
      <c r="B6949" s="12">
        <v>58413</v>
      </c>
      <c r="C6949" s="12" t="s">
        <v>7455</v>
      </c>
      <c r="D6949" s="12" t="s">
        <v>7600</v>
      </c>
      <c r="E6949" s="17" t="s">
        <v>13431</v>
      </c>
      <c r="F6949" s="25" t="str">
        <f>LEFT(E6949,MIN(FIND({0,1,2,3,4,5,6,7,8,9},ASC(E6949)&amp;1234567890))-1)</f>
        <v>Au</v>
      </c>
      <c r="G6949" s="25">
        <f t="shared" si="216"/>
        <v>0.66</v>
      </c>
      <c r="H6949" s="25">
        <f>VLOOKUP(F6949,Table!$A$2:$C$121,2,0)</f>
        <v>11</v>
      </c>
      <c r="I6949" s="26">
        <f>VLOOKUP(F6949,Table!$A$2:$C$121,3,0)</f>
        <v>6</v>
      </c>
      <c r="J6949" s="17" t="s">
        <v>13432</v>
      </c>
      <c r="K6949" s="25" t="str">
        <f>LEFT(J6949,MIN(FIND({0,1,2,3,4,5,6,7,8,9},ASC(J6949)&amp;1234567890))-1)</f>
        <v>Cd</v>
      </c>
      <c r="L6949" s="25">
        <f t="shared" si="217"/>
        <v>0.34</v>
      </c>
      <c r="M6949" s="25">
        <f>VLOOKUP(K6949,Table!$A$2:$C$121,2,0)</f>
        <v>12</v>
      </c>
      <c r="N6949" s="26">
        <f>VLOOKUP(K6949,Table!$A$2:$C$121,3,0)</f>
        <v>5</v>
      </c>
      <c r="O6949" s="13" t="str">
        <f>VLOOKUP(A6949,Table!$U$1:$V$230,2,0)</f>
        <v>Hexagonal</v>
      </c>
      <c r="P6949" s="1"/>
    </row>
    <row r="6950" spans="1:16">
      <c r="A6950" s="12">
        <v>194</v>
      </c>
      <c r="B6950" s="12">
        <v>58473</v>
      </c>
      <c r="C6950" s="12" t="s">
        <v>7455</v>
      </c>
      <c r="D6950" s="12" t="s">
        <v>7601</v>
      </c>
      <c r="E6950" s="17" t="s">
        <v>13433</v>
      </c>
      <c r="F6950" s="25" t="str">
        <f>LEFT(E6950,MIN(FIND({0,1,2,3,4,5,6,7,8,9},ASC(E6950)&amp;1234567890))-1)</f>
        <v>Au</v>
      </c>
      <c r="G6950" s="25">
        <f t="shared" si="216"/>
        <v>1.5</v>
      </c>
      <c r="H6950" s="25">
        <f>VLOOKUP(F6950,Table!$A$2:$C$121,2,0)</f>
        <v>11</v>
      </c>
      <c r="I6950" s="26">
        <f>VLOOKUP(F6950,Table!$A$2:$C$121,3,0)</f>
        <v>6</v>
      </c>
      <c r="J6950" s="17" t="s">
        <v>13434</v>
      </c>
      <c r="K6950" s="25" t="str">
        <f>LEFT(J6950,MIN(FIND({0,1,2,3,4,5,6,7,8,9},ASC(J6950)&amp;1234567890))-1)</f>
        <v>Hg</v>
      </c>
      <c r="L6950" s="25">
        <f t="shared" si="217"/>
        <v>0.5</v>
      </c>
      <c r="M6950" s="25">
        <f>VLOOKUP(K6950,Table!$A$2:$C$121,2,0)</f>
        <v>12</v>
      </c>
      <c r="N6950" s="26">
        <f>VLOOKUP(K6950,Table!$A$2:$C$121,3,0)</f>
        <v>6</v>
      </c>
      <c r="O6950" s="13" t="str">
        <f>VLOOKUP(A6950,Table!$U$1:$V$230,2,0)</f>
        <v>Hexagonal</v>
      </c>
      <c r="P6950" s="1"/>
    </row>
    <row r="6951" spans="1:16">
      <c r="A6951" s="12">
        <v>194</v>
      </c>
      <c r="B6951" s="12">
        <v>58491</v>
      </c>
      <c r="C6951" s="12" t="s">
        <v>7455</v>
      </c>
      <c r="D6951" s="12" t="s">
        <v>7602</v>
      </c>
      <c r="E6951" s="17" t="s">
        <v>12612</v>
      </c>
      <c r="F6951" s="25" t="str">
        <f>LEFT(E6951,MIN(FIND({0,1,2,3,4,5,6,7,8,9},ASC(E6951)&amp;1234567890))-1)</f>
        <v>Au</v>
      </c>
      <c r="G6951" s="25">
        <f t="shared" si="216"/>
        <v>0.8</v>
      </c>
      <c r="H6951" s="25">
        <f>VLOOKUP(F6951,Table!$A$2:$C$121,2,0)</f>
        <v>11</v>
      </c>
      <c r="I6951" s="26">
        <f>VLOOKUP(F6951,Table!$A$2:$C$121,3,0)</f>
        <v>6</v>
      </c>
      <c r="J6951" s="17" t="s">
        <v>13264</v>
      </c>
      <c r="K6951" s="25" t="str">
        <f>LEFT(J6951,MIN(FIND({0,1,2,3,4,5,6,7,8,9},ASC(J6951)&amp;1234567890))-1)</f>
        <v>In</v>
      </c>
      <c r="L6951" s="25">
        <f t="shared" si="217"/>
        <v>0.2</v>
      </c>
      <c r="M6951" s="25">
        <f>VLOOKUP(K6951,Table!$A$2:$C$121,2,0)</f>
        <v>13</v>
      </c>
      <c r="N6951" s="26">
        <f>VLOOKUP(K6951,Table!$A$2:$C$121,3,0)</f>
        <v>5</v>
      </c>
      <c r="O6951" s="13" t="str">
        <f>VLOOKUP(A6951,Table!$U$1:$V$230,2,0)</f>
        <v>Hexagonal</v>
      </c>
      <c r="P6951" s="1"/>
    </row>
    <row r="6952" spans="1:16">
      <c r="A6952" s="12">
        <v>194</v>
      </c>
      <c r="B6952" s="12">
        <v>58520</v>
      </c>
      <c r="C6952" s="12" t="s">
        <v>7455</v>
      </c>
      <c r="D6952" s="12" t="s">
        <v>7603</v>
      </c>
      <c r="E6952" s="17" t="s">
        <v>35</v>
      </c>
      <c r="F6952" s="25" t="str">
        <f>LEFT(E6952,MIN(FIND({0,1,2,3,4,5,6,7,8,9},ASC(E6952)&amp;1234567890))-1)</f>
        <v>Au</v>
      </c>
      <c r="G6952" s="25">
        <f t="shared" si="216"/>
        <v>2</v>
      </c>
      <c r="H6952" s="25">
        <f>VLOOKUP(F6952,Table!$A$2:$C$121,2,0)</f>
        <v>11</v>
      </c>
      <c r="I6952" s="26">
        <f>VLOOKUP(F6952,Table!$A$2:$C$121,3,0)</f>
        <v>6</v>
      </c>
      <c r="J6952" s="17" t="s">
        <v>39</v>
      </c>
      <c r="K6952" s="25" t="str">
        <f>LEFT(J6952,MIN(FIND({0,1,2,3,4,5,6,7,8,9},ASC(J6952)&amp;1234567890))-1)</f>
        <v>K</v>
      </c>
      <c r="L6952" s="25">
        <f t="shared" si="217"/>
        <v>1</v>
      </c>
      <c r="M6952" s="25">
        <f>VLOOKUP(K6952,Table!$A$2:$C$121,2,0)</f>
        <v>1</v>
      </c>
      <c r="N6952" s="26">
        <f>VLOOKUP(K6952,Table!$A$2:$C$121,3,0)</f>
        <v>4</v>
      </c>
      <c r="O6952" s="13" t="str">
        <f>VLOOKUP(A6952,Table!$U$1:$V$230,2,0)</f>
        <v>Hexagonal</v>
      </c>
      <c r="P6952" s="1"/>
    </row>
    <row r="6953" spans="1:16">
      <c r="A6953" s="12">
        <v>194</v>
      </c>
      <c r="B6953" s="12">
        <v>58541</v>
      </c>
      <c r="C6953" s="12" t="s">
        <v>7455</v>
      </c>
      <c r="D6953" s="12" t="s">
        <v>6033</v>
      </c>
      <c r="E6953" s="17" t="s">
        <v>427</v>
      </c>
      <c r="F6953" s="25" t="str">
        <f>LEFT(E6953,MIN(FIND({0,1,2,3,4,5,6,7,8,9},ASC(E6953)&amp;1234567890))-1)</f>
        <v>Au</v>
      </c>
      <c r="G6953" s="25">
        <f t="shared" si="216"/>
        <v>1</v>
      </c>
      <c r="H6953" s="25">
        <f>VLOOKUP(F6953,Table!$A$2:$C$121,2,0)</f>
        <v>11</v>
      </c>
      <c r="I6953" s="26">
        <f>VLOOKUP(F6953,Table!$A$2:$C$121,3,0)</f>
        <v>6</v>
      </c>
      <c r="J6953" s="17" t="s">
        <v>12830</v>
      </c>
      <c r="K6953" s="25" t="str">
        <f>LEFT(J6953,MIN(FIND({0,1,2,3,4,5,6,7,8,9},ASC(J6953)&amp;1234567890))-1)</f>
        <v>Mg</v>
      </c>
      <c r="L6953" s="25">
        <f t="shared" si="217"/>
        <v>3</v>
      </c>
      <c r="M6953" s="25">
        <f>VLOOKUP(K6953,Table!$A$2:$C$121,2,0)</f>
        <v>2</v>
      </c>
      <c r="N6953" s="26">
        <f>VLOOKUP(K6953,Table!$A$2:$C$121,3,0)</f>
        <v>3</v>
      </c>
      <c r="O6953" s="13" t="str">
        <f>VLOOKUP(A6953,Table!$U$1:$V$230,2,0)</f>
        <v>Hexagonal</v>
      </c>
      <c r="P6953" s="1"/>
    </row>
    <row r="6954" spans="1:16">
      <c r="A6954" s="12">
        <v>194</v>
      </c>
      <c r="B6954" s="12">
        <v>58590</v>
      </c>
      <c r="C6954" s="12" t="s">
        <v>7455</v>
      </c>
      <c r="D6954" s="12" t="s">
        <v>7604</v>
      </c>
      <c r="E6954" s="17" t="s">
        <v>13435</v>
      </c>
      <c r="F6954" s="25" t="str">
        <f>LEFT(E6954,MIN(FIND({0,1,2,3,4,5,6,7,8,9},ASC(E6954)&amp;1234567890))-1)</f>
        <v>Au</v>
      </c>
      <c r="G6954" s="25">
        <f t="shared" si="216"/>
        <v>0.85</v>
      </c>
      <c r="H6954" s="25">
        <f>VLOOKUP(F6954,Table!$A$2:$C$121,2,0)</f>
        <v>11</v>
      </c>
      <c r="I6954" s="26">
        <f>VLOOKUP(F6954,Table!$A$2:$C$121,3,0)</f>
        <v>6</v>
      </c>
      <c r="J6954" s="17" t="s">
        <v>13436</v>
      </c>
      <c r="K6954" s="25" t="str">
        <f>LEFT(J6954,MIN(FIND({0,1,2,3,4,5,6,7,8,9},ASC(J6954)&amp;1234567890))-1)</f>
        <v>Sn</v>
      </c>
      <c r="L6954" s="25">
        <f t="shared" si="217"/>
        <v>0.15</v>
      </c>
      <c r="M6954" s="25">
        <f>VLOOKUP(K6954,Table!$A$2:$C$121,2,0)</f>
        <v>14</v>
      </c>
      <c r="N6954" s="26">
        <f>VLOOKUP(K6954,Table!$A$2:$C$121,3,0)</f>
        <v>5</v>
      </c>
      <c r="O6954" s="13" t="str">
        <f>VLOOKUP(A6954,Table!$U$1:$V$230,2,0)</f>
        <v>Hexagonal</v>
      </c>
      <c r="P6954" s="1"/>
    </row>
    <row r="6955" spans="1:16">
      <c r="A6955" s="12">
        <v>194</v>
      </c>
      <c r="B6955" s="12">
        <v>58646</v>
      </c>
      <c r="C6955" s="12" t="s">
        <v>7455</v>
      </c>
      <c r="D6955" s="12" t="s">
        <v>7605</v>
      </c>
      <c r="E6955" s="17" t="s">
        <v>410</v>
      </c>
      <c r="F6955" s="25" t="str">
        <f>LEFT(E6955,MIN(FIND({0,1,2,3,4,5,6,7,8,9},ASC(E6955)&amp;1234567890))-1)</f>
        <v>Ba</v>
      </c>
      <c r="G6955" s="25">
        <f t="shared" si="216"/>
        <v>1</v>
      </c>
      <c r="H6955" s="25">
        <f>VLOOKUP(F6955,Table!$A$2:$C$121,2,0)</f>
        <v>2</v>
      </c>
      <c r="I6955" s="26">
        <f>VLOOKUP(F6955,Table!$A$2:$C$121,3,0)</f>
        <v>6</v>
      </c>
      <c r="J6955" s="17" t="s">
        <v>11351</v>
      </c>
      <c r="K6955" s="25" t="str">
        <f>LEFT(J6955,MIN(FIND({0,1,2,3,4,5,6,7,8,9},ASC(J6955)&amp;1234567890))-1)</f>
        <v>Cu</v>
      </c>
      <c r="L6955" s="25">
        <f t="shared" si="217"/>
        <v>1</v>
      </c>
      <c r="M6955" s="25">
        <f>VLOOKUP(K6955,Table!$A$2:$C$121,2,0)</f>
        <v>11</v>
      </c>
      <c r="N6955" s="26">
        <f>VLOOKUP(K6955,Table!$A$2:$C$121,3,0)</f>
        <v>4</v>
      </c>
      <c r="O6955" s="13" t="str">
        <f>VLOOKUP(A6955,Table!$U$1:$V$230,2,0)</f>
        <v>Hexagonal</v>
      </c>
      <c r="P6955" s="1"/>
    </row>
    <row r="6956" spans="1:16">
      <c r="A6956" s="12">
        <v>194</v>
      </c>
      <c r="B6956" s="12">
        <v>58659</v>
      </c>
      <c r="C6956" s="12" t="s">
        <v>7455</v>
      </c>
      <c r="D6956" s="12" t="s">
        <v>7606</v>
      </c>
      <c r="E6956" s="17" t="s">
        <v>410</v>
      </c>
      <c r="F6956" s="25" t="str">
        <f>LEFT(E6956,MIN(FIND({0,1,2,3,4,5,6,7,8,9},ASC(E6956)&amp;1234567890))-1)</f>
        <v>Ba</v>
      </c>
      <c r="G6956" s="25">
        <f t="shared" si="216"/>
        <v>1</v>
      </c>
      <c r="H6956" s="25">
        <f>VLOOKUP(F6956,Table!$A$2:$C$121,2,0)</f>
        <v>2</v>
      </c>
      <c r="I6956" s="26">
        <f>VLOOKUP(F6956,Table!$A$2:$C$121,3,0)</f>
        <v>6</v>
      </c>
      <c r="J6956" s="17" t="s">
        <v>13437</v>
      </c>
      <c r="K6956" s="25" t="str">
        <f>LEFT(J6956,MIN(FIND({0,1,2,3,4,5,6,7,8,9},ASC(J6956)&amp;1234567890))-1)</f>
        <v>Li</v>
      </c>
      <c r="L6956" s="25">
        <f t="shared" si="217"/>
        <v>4</v>
      </c>
      <c r="M6956" s="25">
        <f>VLOOKUP(K6956,Table!$A$2:$C$121,2,0)</f>
        <v>1</v>
      </c>
      <c r="N6956" s="26">
        <f>VLOOKUP(K6956,Table!$A$2:$C$121,3,0)</f>
        <v>2</v>
      </c>
      <c r="O6956" s="13" t="str">
        <f>VLOOKUP(A6956,Table!$U$1:$V$230,2,0)</f>
        <v>Hexagonal</v>
      </c>
      <c r="P6956" s="1"/>
    </row>
    <row r="6957" spans="1:16">
      <c r="A6957" s="12">
        <v>194</v>
      </c>
      <c r="B6957" s="12">
        <v>58681</v>
      </c>
      <c r="C6957" s="12" t="s">
        <v>7455</v>
      </c>
      <c r="D6957" s="12" t="s">
        <v>7607</v>
      </c>
      <c r="E6957" s="17" t="s">
        <v>410</v>
      </c>
      <c r="F6957" s="25" t="str">
        <f>LEFT(E6957,MIN(FIND({0,1,2,3,4,5,6,7,8,9},ASC(E6957)&amp;1234567890))-1)</f>
        <v>Ba</v>
      </c>
      <c r="G6957" s="25">
        <f t="shared" si="216"/>
        <v>1</v>
      </c>
      <c r="H6957" s="25">
        <f>VLOOKUP(F6957,Table!$A$2:$C$121,2,0)</f>
        <v>2</v>
      </c>
      <c r="I6957" s="26">
        <f>VLOOKUP(F6957,Table!$A$2:$C$121,3,0)</f>
        <v>6</v>
      </c>
      <c r="J6957" s="17" t="s">
        <v>11475</v>
      </c>
      <c r="K6957" s="25" t="str">
        <f>LEFT(J6957,MIN(FIND({0,1,2,3,4,5,6,7,8,9},ASC(J6957)&amp;1234567890))-1)</f>
        <v>Tl</v>
      </c>
      <c r="L6957" s="25">
        <f t="shared" si="217"/>
        <v>2</v>
      </c>
      <c r="M6957" s="25">
        <f>VLOOKUP(K6957,Table!$A$2:$C$121,2,0)</f>
        <v>13</v>
      </c>
      <c r="N6957" s="26">
        <f>VLOOKUP(K6957,Table!$A$2:$C$121,3,0)</f>
        <v>6</v>
      </c>
      <c r="O6957" s="13" t="str">
        <f>VLOOKUP(A6957,Table!$U$1:$V$230,2,0)</f>
        <v>Hexagonal</v>
      </c>
      <c r="P6957" s="1"/>
    </row>
    <row r="6958" spans="1:16">
      <c r="A6958" s="12">
        <v>194</v>
      </c>
      <c r="B6958" s="12">
        <v>58686</v>
      </c>
      <c r="C6958" s="12" t="s">
        <v>7455</v>
      </c>
      <c r="D6958" s="12" t="s">
        <v>7608</v>
      </c>
      <c r="E6958" s="17" t="s">
        <v>330</v>
      </c>
      <c r="F6958" s="25" t="str">
        <f>LEFT(E6958,MIN(FIND({0,1,2,3,4,5,6,7,8,9},ASC(E6958)&amp;1234567890))-1)</f>
        <v>Ca</v>
      </c>
      <c r="G6958" s="25">
        <f t="shared" si="216"/>
        <v>1</v>
      </c>
      <c r="H6958" s="25">
        <f>VLOOKUP(F6958,Table!$A$2:$C$121,2,0)</f>
        <v>2</v>
      </c>
      <c r="I6958" s="26">
        <f>VLOOKUP(F6958,Table!$A$2:$C$121,3,0)</f>
        <v>4</v>
      </c>
      <c r="J6958" s="17" t="s">
        <v>11641</v>
      </c>
      <c r="K6958" s="25" t="str">
        <f>LEFT(J6958,MIN(FIND({0,1,2,3,4,5,6,7,8,9},ASC(J6958)&amp;1234567890))-1)</f>
        <v>In</v>
      </c>
      <c r="L6958" s="25">
        <f t="shared" si="217"/>
        <v>2</v>
      </c>
      <c r="M6958" s="25">
        <f>VLOOKUP(K6958,Table!$A$2:$C$121,2,0)</f>
        <v>13</v>
      </c>
      <c r="N6958" s="26">
        <f>VLOOKUP(K6958,Table!$A$2:$C$121,3,0)</f>
        <v>5</v>
      </c>
      <c r="O6958" s="13" t="str">
        <f>VLOOKUP(A6958,Table!$U$1:$V$230,2,0)</f>
        <v>Hexagonal</v>
      </c>
      <c r="P6958" s="1"/>
    </row>
    <row r="6959" spans="1:16">
      <c r="A6959" s="12">
        <v>194</v>
      </c>
      <c r="B6959" s="12">
        <v>58687</v>
      </c>
      <c r="C6959" s="12" t="s">
        <v>7455</v>
      </c>
      <c r="D6959" s="12" t="s">
        <v>7609</v>
      </c>
      <c r="E6959" s="17" t="s">
        <v>433</v>
      </c>
      <c r="F6959" s="25" t="str">
        <f>LEFT(E6959,MIN(FIND({0,1,2,3,4,5,6,7,8,9},ASC(E6959)&amp;1234567890))-1)</f>
        <v>Sr</v>
      </c>
      <c r="G6959" s="25">
        <f t="shared" si="216"/>
        <v>1</v>
      </c>
      <c r="H6959" s="25">
        <f>VLOOKUP(F6959,Table!$A$2:$C$121,2,0)</f>
        <v>2</v>
      </c>
      <c r="I6959" s="26">
        <f>VLOOKUP(F6959,Table!$A$2:$C$121,3,0)</f>
        <v>5</v>
      </c>
      <c r="J6959" s="17" t="s">
        <v>11641</v>
      </c>
      <c r="K6959" s="25" t="str">
        <f>LEFT(J6959,MIN(FIND({0,1,2,3,4,5,6,7,8,9},ASC(J6959)&amp;1234567890))-1)</f>
        <v>In</v>
      </c>
      <c r="L6959" s="25">
        <f t="shared" si="217"/>
        <v>2</v>
      </c>
      <c r="M6959" s="25">
        <f>VLOOKUP(K6959,Table!$A$2:$C$121,2,0)</f>
        <v>13</v>
      </c>
      <c r="N6959" s="26">
        <f>VLOOKUP(K6959,Table!$A$2:$C$121,3,0)</f>
        <v>5</v>
      </c>
      <c r="O6959" s="13" t="str">
        <f>VLOOKUP(A6959,Table!$U$1:$V$230,2,0)</f>
        <v>Hexagonal</v>
      </c>
      <c r="P6959" s="1"/>
    </row>
    <row r="6960" spans="1:16">
      <c r="A6960" s="12">
        <v>194</v>
      </c>
      <c r="B6960" s="12">
        <v>58697</v>
      </c>
      <c r="C6960" s="12" t="s">
        <v>7455</v>
      </c>
      <c r="D6960" s="12" t="s">
        <v>7610</v>
      </c>
      <c r="E6960" s="17" t="s">
        <v>12339</v>
      </c>
      <c r="F6960" s="25" t="str">
        <f>LEFT(E6960,MIN(FIND({0,1,2,3,4,5,6,7,8,9},ASC(E6960)&amp;1234567890))-1)</f>
        <v>Be</v>
      </c>
      <c r="G6960" s="25">
        <f t="shared" si="216"/>
        <v>2</v>
      </c>
      <c r="H6960" s="25">
        <f>VLOOKUP(F6960,Table!$A$2:$C$121,2,0)</f>
        <v>2</v>
      </c>
      <c r="I6960" s="26">
        <f>VLOOKUP(F6960,Table!$A$2:$C$121,3,0)</f>
        <v>2</v>
      </c>
      <c r="J6960" s="17" t="s">
        <v>11390</v>
      </c>
      <c r="K6960" s="25" t="str">
        <f>LEFT(J6960,MIN(FIND({0,1,2,3,4,5,6,7,8,9},ASC(J6960)&amp;1234567890))-1)</f>
        <v>Cr</v>
      </c>
      <c r="L6960" s="25">
        <f t="shared" si="217"/>
        <v>1</v>
      </c>
      <c r="M6960" s="25">
        <f>VLOOKUP(K6960,Table!$A$2:$C$121,2,0)</f>
        <v>6</v>
      </c>
      <c r="N6960" s="26">
        <f>VLOOKUP(K6960,Table!$A$2:$C$121,3,0)</f>
        <v>4</v>
      </c>
      <c r="O6960" s="13" t="str">
        <f>VLOOKUP(A6960,Table!$U$1:$V$230,2,0)</f>
        <v>Hexagonal</v>
      </c>
      <c r="P6960" s="1"/>
    </row>
    <row r="6961" spans="1:16">
      <c r="A6961" s="12">
        <v>194</v>
      </c>
      <c r="B6961" s="12">
        <v>58714</v>
      </c>
      <c r="C6961" s="12" t="s">
        <v>7455</v>
      </c>
      <c r="D6961" s="12" t="s">
        <v>7611</v>
      </c>
      <c r="E6961" s="17" t="s">
        <v>12339</v>
      </c>
      <c r="F6961" s="25" t="str">
        <f>LEFT(E6961,MIN(FIND({0,1,2,3,4,5,6,7,8,9},ASC(E6961)&amp;1234567890))-1)</f>
        <v>Be</v>
      </c>
      <c r="G6961" s="25">
        <f t="shared" si="216"/>
        <v>2</v>
      </c>
      <c r="H6961" s="25">
        <f>VLOOKUP(F6961,Table!$A$2:$C$121,2,0)</f>
        <v>2</v>
      </c>
      <c r="I6961" s="26">
        <f>VLOOKUP(F6961,Table!$A$2:$C$121,3,0)</f>
        <v>2</v>
      </c>
      <c r="J6961" s="17" t="s">
        <v>355</v>
      </c>
      <c r="K6961" s="25" t="str">
        <f>LEFT(J6961,MIN(FIND({0,1,2,3,4,5,6,7,8,9},ASC(J6961)&amp;1234567890))-1)</f>
        <v>Mn</v>
      </c>
      <c r="L6961" s="25">
        <f t="shared" si="217"/>
        <v>1</v>
      </c>
      <c r="M6961" s="25">
        <f>VLOOKUP(K6961,Table!$A$2:$C$121,2,0)</f>
        <v>7</v>
      </c>
      <c r="N6961" s="26">
        <f>VLOOKUP(K6961,Table!$A$2:$C$121,3,0)</f>
        <v>4</v>
      </c>
      <c r="O6961" s="13" t="str">
        <f>VLOOKUP(A6961,Table!$U$1:$V$230,2,0)</f>
        <v>Hexagonal</v>
      </c>
      <c r="P6961" s="1"/>
    </row>
    <row r="6962" spans="1:16">
      <c r="A6962" s="12">
        <v>194</v>
      </c>
      <c r="B6962" s="12">
        <v>58716</v>
      </c>
      <c r="C6962" s="12" t="s">
        <v>7455</v>
      </c>
      <c r="D6962" s="12" t="s">
        <v>7612</v>
      </c>
      <c r="E6962" s="17" t="s">
        <v>12339</v>
      </c>
      <c r="F6962" s="25" t="str">
        <f>LEFT(E6962,MIN(FIND({0,1,2,3,4,5,6,7,8,9},ASC(E6962)&amp;1234567890))-1)</f>
        <v>Be</v>
      </c>
      <c r="G6962" s="25">
        <f t="shared" si="216"/>
        <v>2</v>
      </c>
      <c r="H6962" s="25">
        <f>VLOOKUP(F6962,Table!$A$2:$C$121,2,0)</f>
        <v>2</v>
      </c>
      <c r="I6962" s="26">
        <f>VLOOKUP(F6962,Table!$A$2:$C$121,3,0)</f>
        <v>2</v>
      </c>
      <c r="J6962" s="17" t="s">
        <v>393</v>
      </c>
      <c r="K6962" s="25" t="str">
        <f>LEFT(J6962,MIN(FIND({0,1,2,3,4,5,6,7,8,9},ASC(J6962)&amp;1234567890))-1)</f>
        <v>Mo</v>
      </c>
      <c r="L6962" s="25">
        <f t="shared" si="217"/>
        <v>1</v>
      </c>
      <c r="M6962" s="25">
        <f>VLOOKUP(K6962,Table!$A$2:$C$121,2,0)</f>
        <v>6</v>
      </c>
      <c r="N6962" s="26">
        <f>VLOOKUP(K6962,Table!$A$2:$C$121,3,0)</f>
        <v>5</v>
      </c>
      <c r="O6962" s="13" t="str">
        <f>VLOOKUP(A6962,Table!$U$1:$V$230,2,0)</f>
        <v>Hexagonal</v>
      </c>
      <c r="P6962" s="1"/>
    </row>
    <row r="6963" spans="1:16">
      <c r="A6963" s="12">
        <v>194</v>
      </c>
      <c r="B6963" s="12">
        <v>58732</v>
      </c>
      <c r="C6963" s="12" t="s">
        <v>7455</v>
      </c>
      <c r="D6963" s="12" t="s">
        <v>7613</v>
      </c>
      <c r="E6963" s="17" t="s">
        <v>12339</v>
      </c>
      <c r="F6963" s="25" t="str">
        <f>LEFT(E6963,MIN(FIND({0,1,2,3,4,5,6,7,8,9},ASC(E6963)&amp;1234567890))-1)</f>
        <v>Be</v>
      </c>
      <c r="G6963" s="25">
        <f t="shared" si="216"/>
        <v>2</v>
      </c>
      <c r="H6963" s="25">
        <f>VLOOKUP(F6963,Table!$A$2:$C$121,2,0)</f>
        <v>2</v>
      </c>
      <c r="I6963" s="26">
        <f>VLOOKUP(F6963,Table!$A$2:$C$121,3,0)</f>
        <v>2</v>
      </c>
      <c r="J6963" s="17" t="s">
        <v>37</v>
      </c>
      <c r="K6963" s="25" t="str">
        <f>LEFT(J6963,MIN(FIND({0,1,2,3,4,5,6,7,8,9},ASC(J6963)&amp;1234567890))-1)</f>
        <v>Re</v>
      </c>
      <c r="L6963" s="25">
        <f t="shared" si="217"/>
        <v>1</v>
      </c>
      <c r="M6963" s="25">
        <f>VLOOKUP(K6963,Table!$A$2:$C$121,2,0)</f>
        <v>7</v>
      </c>
      <c r="N6963" s="26">
        <f>VLOOKUP(K6963,Table!$A$2:$C$121,3,0)</f>
        <v>6</v>
      </c>
      <c r="O6963" s="13" t="str">
        <f>VLOOKUP(A6963,Table!$U$1:$V$230,2,0)</f>
        <v>Hexagonal</v>
      </c>
      <c r="P6963" s="1"/>
    </row>
    <row r="6964" spans="1:16">
      <c r="A6964" s="12">
        <v>194</v>
      </c>
      <c r="B6964" s="12">
        <v>58752</v>
      </c>
      <c r="C6964" s="12" t="s">
        <v>7455</v>
      </c>
      <c r="D6964" s="12" t="s">
        <v>7614</v>
      </c>
      <c r="E6964" s="17" t="s">
        <v>12339</v>
      </c>
      <c r="F6964" s="25" t="str">
        <f>LEFT(E6964,MIN(FIND({0,1,2,3,4,5,6,7,8,9},ASC(E6964)&amp;1234567890))-1)</f>
        <v>Be</v>
      </c>
      <c r="G6964" s="25">
        <f t="shared" si="216"/>
        <v>2</v>
      </c>
      <c r="H6964" s="25">
        <f>VLOOKUP(F6964,Table!$A$2:$C$121,2,0)</f>
        <v>2</v>
      </c>
      <c r="I6964" s="26">
        <f>VLOOKUP(F6964,Table!$A$2:$C$121,3,0)</f>
        <v>2</v>
      </c>
      <c r="J6964" s="17" t="s">
        <v>334</v>
      </c>
      <c r="K6964" s="25" t="str">
        <f>LEFT(J6964,MIN(FIND({0,1,2,3,4,5,6,7,8,9},ASC(J6964)&amp;1234567890))-1)</f>
        <v>V</v>
      </c>
      <c r="L6964" s="25">
        <f t="shared" si="217"/>
        <v>1</v>
      </c>
      <c r="M6964" s="25">
        <f>VLOOKUP(K6964,Table!$A$2:$C$121,2,0)</f>
        <v>5</v>
      </c>
      <c r="N6964" s="26">
        <f>VLOOKUP(K6964,Table!$A$2:$C$121,3,0)</f>
        <v>4</v>
      </c>
      <c r="O6964" s="13" t="str">
        <f>VLOOKUP(A6964,Table!$U$1:$V$230,2,0)</f>
        <v>Hexagonal</v>
      </c>
      <c r="P6964" s="1"/>
    </row>
    <row r="6965" spans="1:16">
      <c r="A6965" s="12">
        <v>194</v>
      </c>
      <c r="B6965" s="12">
        <v>58754</v>
      </c>
      <c r="C6965" s="12" t="s">
        <v>7455</v>
      </c>
      <c r="D6965" s="12" t="s">
        <v>7615</v>
      </c>
      <c r="E6965" s="17" t="s">
        <v>12339</v>
      </c>
      <c r="F6965" s="25" t="str">
        <f>LEFT(E6965,MIN(FIND({0,1,2,3,4,5,6,7,8,9},ASC(E6965)&amp;1234567890))-1)</f>
        <v>Be</v>
      </c>
      <c r="G6965" s="25">
        <f t="shared" si="216"/>
        <v>2</v>
      </c>
      <c r="H6965" s="25">
        <f>VLOOKUP(F6965,Table!$A$2:$C$121,2,0)</f>
        <v>2</v>
      </c>
      <c r="I6965" s="26">
        <f>VLOOKUP(F6965,Table!$A$2:$C$121,3,0)</f>
        <v>2</v>
      </c>
      <c r="J6965" s="17" t="s">
        <v>390</v>
      </c>
      <c r="K6965" s="25" t="str">
        <f>LEFT(J6965,MIN(FIND({0,1,2,3,4,5,6,7,8,9},ASC(J6965)&amp;1234567890))-1)</f>
        <v>W</v>
      </c>
      <c r="L6965" s="25">
        <f t="shared" si="217"/>
        <v>1</v>
      </c>
      <c r="M6965" s="25">
        <f>VLOOKUP(K6965,Table!$A$2:$C$121,2,0)</f>
        <v>6</v>
      </c>
      <c r="N6965" s="26">
        <f>VLOOKUP(K6965,Table!$A$2:$C$121,3,0)</f>
        <v>6</v>
      </c>
      <c r="O6965" s="13" t="str">
        <f>VLOOKUP(A6965,Table!$U$1:$V$230,2,0)</f>
        <v>Hexagonal</v>
      </c>
      <c r="P6965" s="1"/>
    </row>
    <row r="6966" spans="1:16">
      <c r="A6966" s="12">
        <v>194</v>
      </c>
      <c r="B6966" s="12">
        <v>58803</v>
      </c>
      <c r="C6966" s="12" t="s">
        <v>7455</v>
      </c>
      <c r="D6966" s="12" t="s">
        <v>7616</v>
      </c>
      <c r="E6966" s="17" t="s">
        <v>13438</v>
      </c>
      <c r="F6966" s="25" t="str">
        <f>LEFT(E6966,MIN(FIND({0,1,2,3,4,5,6,7,8,9},ASC(E6966)&amp;1234567890))-1)</f>
        <v>Bi</v>
      </c>
      <c r="G6966" s="25">
        <f t="shared" si="216"/>
        <v>0.01</v>
      </c>
      <c r="H6966" s="25">
        <f>VLOOKUP(F6966,Table!$A$2:$C$121,2,0)</f>
        <v>15</v>
      </c>
      <c r="I6966" s="26">
        <f>VLOOKUP(F6966,Table!$A$2:$C$121,3,0)</f>
        <v>6</v>
      </c>
      <c r="J6966" s="17" t="s">
        <v>13439</v>
      </c>
      <c r="K6966" s="25" t="str">
        <f>LEFT(J6966,MIN(FIND({0,1,2,3,4,5,6,7,8,9},ASC(J6966)&amp;1234567890))-1)</f>
        <v>Mg</v>
      </c>
      <c r="L6966" s="25">
        <f t="shared" si="217"/>
        <v>0.99</v>
      </c>
      <c r="M6966" s="25">
        <f>VLOOKUP(K6966,Table!$A$2:$C$121,2,0)</f>
        <v>2</v>
      </c>
      <c r="N6966" s="26">
        <f>VLOOKUP(K6966,Table!$A$2:$C$121,3,0)</f>
        <v>3</v>
      </c>
      <c r="O6966" s="13" t="str">
        <f>VLOOKUP(A6966,Table!$U$1:$V$230,2,0)</f>
        <v>Hexagonal</v>
      </c>
      <c r="P6966" s="1"/>
    </row>
    <row r="6967" spans="1:16">
      <c r="A6967" s="12">
        <v>194</v>
      </c>
      <c r="B6967" s="12">
        <v>58805</v>
      </c>
      <c r="C6967" s="12" t="s">
        <v>7455</v>
      </c>
      <c r="D6967" s="12" t="s">
        <v>1585</v>
      </c>
      <c r="E6967" s="17" t="s">
        <v>542</v>
      </c>
      <c r="F6967" s="25" t="str">
        <f>LEFT(E6967,MIN(FIND({0,1,2,3,4,5,6,7,8,9},ASC(E6967)&amp;1234567890))-1)</f>
        <v>Bi</v>
      </c>
      <c r="G6967" s="25">
        <f t="shared" si="216"/>
        <v>1</v>
      </c>
      <c r="H6967" s="25">
        <f>VLOOKUP(F6967,Table!$A$2:$C$121,2,0)</f>
        <v>15</v>
      </c>
      <c r="I6967" s="26">
        <f>VLOOKUP(F6967,Table!$A$2:$C$121,3,0)</f>
        <v>6</v>
      </c>
      <c r="J6967" s="17" t="s">
        <v>355</v>
      </c>
      <c r="K6967" s="25" t="str">
        <f>LEFT(J6967,MIN(FIND({0,1,2,3,4,5,6,7,8,9},ASC(J6967)&amp;1234567890))-1)</f>
        <v>Mn</v>
      </c>
      <c r="L6967" s="25">
        <f t="shared" si="217"/>
        <v>1</v>
      </c>
      <c r="M6967" s="25">
        <f>VLOOKUP(K6967,Table!$A$2:$C$121,2,0)</f>
        <v>7</v>
      </c>
      <c r="N6967" s="26">
        <f>VLOOKUP(K6967,Table!$A$2:$C$121,3,0)</f>
        <v>4</v>
      </c>
      <c r="O6967" s="13" t="str">
        <f>VLOOKUP(A6967,Table!$U$1:$V$230,2,0)</f>
        <v>Hexagonal</v>
      </c>
      <c r="P6967" s="1"/>
    </row>
    <row r="6968" spans="1:16">
      <c r="A6968" s="12">
        <v>194</v>
      </c>
      <c r="B6968" s="12">
        <v>58820</v>
      </c>
      <c r="C6968" s="12" t="s">
        <v>7455</v>
      </c>
      <c r="D6968" s="12" t="s">
        <v>1020</v>
      </c>
      <c r="E6968" s="17" t="s">
        <v>542</v>
      </c>
      <c r="F6968" s="25" t="str">
        <f>LEFT(E6968,MIN(FIND({0,1,2,3,4,5,6,7,8,9},ASC(E6968)&amp;1234567890))-1)</f>
        <v>Bi</v>
      </c>
      <c r="G6968" s="25">
        <f t="shared" si="216"/>
        <v>1</v>
      </c>
      <c r="H6968" s="25">
        <f>VLOOKUP(F6968,Table!$A$2:$C$121,2,0)</f>
        <v>15</v>
      </c>
      <c r="I6968" s="26">
        <f>VLOOKUP(F6968,Table!$A$2:$C$121,3,0)</f>
        <v>6</v>
      </c>
      <c r="J6968" s="17" t="s">
        <v>66</v>
      </c>
      <c r="K6968" s="25" t="str">
        <f>LEFT(J6968,MIN(FIND({0,1,2,3,4,5,6,7,8,9},ASC(J6968)&amp;1234567890))-1)</f>
        <v>Ni</v>
      </c>
      <c r="L6968" s="25">
        <f t="shared" si="217"/>
        <v>1</v>
      </c>
      <c r="M6968" s="25">
        <f>VLOOKUP(K6968,Table!$A$2:$C$121,2,0)</f>
        <v>10</v>
      </c>
      <c r="N6968" s="26">
        <f>VLOOKUP(K6968,Table!$A$2:$C$121,3,0)</f>
        <v>4</v>
      </c>
      <c r="O6968" s="13" t="str">
        <f>VLOOKUP(A6968,Table!$U$1:$V$230,2,0)</f>
        <v>Hexagonal</v>
      </c>
      <c r="P6968" s="1"/>
    </row>
    <row r="6969" spans="1:16">
      <c r="A6969" s="12">
        <v>194</v>
      </c>
      <c r="B6969" s="12">
        <v>58827</v>
      </c>
      <c r="C6969" s="12" t="s">
        <v>7455</v>
      </c>
      <c r="D6969" s="12" t="s">
        <v>7617</v>
      </c>
      <c r="E6969" s="17" t="s">
        <v>13440</v>
      </c>
      <c r="F6969" s="25" t="str">
        <f>LEFT(E6969,MIN(FIND({0,1,2,3,4,5,6,7,8,9},ASC(E6969)&amp;1234567890))-1)</f>
        <v>Bi</v>
      </c>
      <c r="G6969" s="25">
        <f t="shared" si="216"/>
        <v>0.3</v>
      </c>
      <c r="H6969" s="25">
        <f>VLOOKUP(F6969,Table!$A$2:$C$121,2,0)</f>
        <v>15</v>
      </c>
      <c r="I6969" s="26">
        <f>VLOOKUP(F6969,Table!$A$2:$C$121,3,0)</f>
        <v>6</v>
      </c>
      <c r="J6969" s="17" t="s">
        <v>12313</v>
      </c>
      <c r="K6969" s="25" t="str">
        <f>LEFT(J6969,MIN(FIND({0,1,2,3,4,5,6,7,8,9},ASC(J6969)&amp;1234567890))-1)</f>
        <v>Pb</v>
      </c>
      <c r="L6969" s="25">
        <f t="shared" si="217"/>
        <v>0.7</v>
      </c>
      <c r="M6969" s="25">
        <f>VLOOKUP(K6969,Table!$A$2:$C$121,2,0)</f>
        <v>14</v>
      </c>
      <c r="N6969" s="26">
        <f>VLOOKUP(K6969,Table!$A$2:$C$121,3,0)</f>
        <v>6</v>
      </c>
      <c r="O6969" s="13" t="str">
        <f>VLOOKUP(A6969,Table!$U$1:$V$230,2,0)</f>
        <v>Hexagonal</v>
      </c>
      <c r="P6969" s="1"/>
    </row>
    <row r="6970" spans="1:16">
      <c r="A6970" s="12">
        <v>194</v>
      </c>
      <c r="B6970" s="12">
        <v>58845</v>
      </c>
      <c r="C6970" s="12" t="s">
        <v>7455</v>
      </c>
      <c r="D6970" s="12" t="s">
        <v>7618</v>
      </c>
      <c r="E6970" s="17" t="s">
        <v>542</v>
      </c>
      <c r="F6970" s="25" t="str">
        <f>LEFT(E6970,MIN(FIND({0,1,2,3,4,5,6,7,8,9},ASC(E6970)&amp;1234567890))-1)</f>
        <v>Bi</v>
      </c>
      <c r="G6970" s="25">
        <f t="shared" si="216"/>
        <v>1</v>
      </c>
      <c r="H6970" s="25">
        <f>VLOOKUP(F6970,Table!$A$2:$C$121,2,0)</f>
        <v>15</v>
      </c>
      <c r="I6970" s="26">
        <f>VLOOKUP(F6970,Table!$A$2:$C$121,3,0)</f>
        <v>6</v>
      </c>
      <c r="J6970" s="17" t="s">
        <v>539</v>
      </c>
      <c r="K6970" s="25" t="str">
        <f>LEFT(J6970,MIN(FIND({0,1,2,3,4,5,6,7,8,9},ASC(J6970)&amp;1234567890))-1)</f>
        <v>Pt</v>
      </c>
      <c r="L6970" s="25">
        <f t="shared" si="217"/>
        <v>1</v>
      </c>
      <c r="M6970" s="25">
        <f>VLOOKUP(K6970,Table!$A$2:$C$121,2,0)</f>
        <v>10</v>
      </c>
      <c r="N6970" s="26">
        <f>VLOOKUP(K6970,Table!$A$2:$C$121,3,0)</f>
        <v>6</v>
      </c>
      <c r="O6970" s="13" t="str">
        <f>VLOOKUP(A6970,Table!$U$1:$V$230,2,0)</f>
        <v>Hexagonal</v>
      </c>
      <c r="P6970" s="1"/>
    </row>
    <row r="6971" spans="1:16">
      <c r="A6971" s="12">
        <v>194</v>
      </c>
      <c r="B6971" s="12">
        <v>58852</v>
      </c>
      <c r="C6971" s="12" t="s">
        <v>7455</v>
      </c>
      <c r="D6971" s="12" t="s">
        <v>7619</v>
      </c>
      <c r="E6971" s="17" t="s">
        <v>542</v>
      </c>
      <c r="F6971" s="25" t="str">
        <f>LEFT(E6971,MIN(FIND({0,1,2,3,4,5,6,7,8,9},ASC(E6971)&amp;1234567890))-1)</f>
        <v>Bi</v>
      </c>
      <c r="G6971" s="25">
        <f t="shared" si="216"/>
        <v>1</v>
      </c>
      <c r="H6971" s="25">
        <f>VLOOKUP(F6971,Table!$A$2:$C$121,2,0)</f>
        <v>15</v>
      </c>
      <c r="I6971" s="26">
        <f>VLOOKUP(F6971,Table!$A$2:$C$121,3,0)</f>
        <v>6</v>
      </c>
      <c r="J6971" s="17" t="s">
        <v>11294</v>
      </c>
      <c r="K6971" s="25" t="str">
        <f>LEFT(J6971,MIN(FIND({0,1,2,3,4,5,6,7,8,9},ASC(J6971)&amp;1234567890))-1)</f>
        <v>Rh</v>
      </c>
      <c r="L6971" s="25">
        <f t="shared" si="217"/>
        <v>1</v>
      </c>
      <c r="M6971" s="25">
        <f>VLOOKUP(K6971,Table!$A$2:$C$121,2,0)</f>
        <v>9</v>
      </c>
      <c r="N6971" s="26">
        <f>VLOOKUP(K6971,Table!$A$2:$C$121,3,0)</f>
        <v>5</v>
      </c>
      <c r="O6971" s="13" t="str">
        <f>VLOOKUP(A6971,Table!$U$1:$V$230,2,0)</f>
        <v>Hexagonal</v>
      </c>
      <c r="P6971" s="1"/>
    </row>
    <row r="6972" spans="1:16">
      <c r="A6972" s="12">
        <v>194</v>
      </c>
      <c r="B6972" s="12">
        <v>58876</v>
      </c>
      <c r="C6972" s="12" t="s">
        <v>7455</v>
      </c>
      <c r="D6972" s="12" t="s">
        <v>3714</v>
      </c>
      <c r="E6972" s="17" t="s">
        <v>330</v>
      </c>
      <c r="F6972" s="25" t="str">
        <f>LEFT(E6972,MIN(FIND({0,1,2,3,4,5,6,7,8,9},ASC(E6972)&amp;1234567890))-1)</f>
        <v>Ca</v>
      </c>
      <c r="G6972" s="25">
        <f t="shared" si="216"/>
        <v>1</v>
      </c>
      <c r="H6972" s="25">
        <f>VLOOKUP(F6972,Table!$A$2:$C$121,2,0)</f>
        <v>2</v>
      </c>
      <c r="I6972" s="26">
        <f>VLOOKUP(F6972,Table!$A$2:$C$121,3,0)</f>
        <v>4</v>
      </c>
      <c r="J6972" s="17" t="s">
        <v>11818</v>
      </c>
      <c r="K6972" s="25" t="str">
        <f>LEFT(J6972,MIN(FIND({0,1,2,3,4,5,6,7,8,9},ASC(J6972)&amp;1234567890))-1)</f>
        <v>Cd</v>
      </c>
      <c r="L6972" s="25">
        <f t="shared" si="217"/>
        <v>2</v>
      </c>
      <c r="M6972" s="25">
        <f>VLOOKUP(K6972,Table!$A$2:$C$121,2,0)</f>
        <v>12</v>
      </c>
      <c r="N6972" s="26">
        <f>VLOOKUP(K6972,Table!$A$2:$C$121,3,0)</f>
        <v>5</v>
      </c>
      <c r="O6972" s="13" t="str">
        <f>VLOOKUP(A6972,Table!$U$1:$V$230,2,0)</f>
        <v>Hexagonal</v>
      </c>
      <c r="P6972" s="1"/>
    </row>
    <row r="6973" spans="1:16">
      <c r="A6973" s="12">
        <v>194</v>
      </c>
      <c r="B6973" s="12">
        <v>58891</v>
      </c>
      <c r="C6973" s="12" t="s">
        <v>7455</v>
      </c>
      <c r="D6973" s="12" t="s">
        <v>7029</v>
      </c>
      <c r="E6973" s="17" t="s">
        <v>330</v>
      </c>
      <c r="F6973" s="25" t="str">
        <f>LEFT(E6973,MIN(FIND({0,1,2,3,4,5,6,7,8,9},ASC(E6973)&amp;1234567890))-1)</f>
        <v>Ca</v>
      </c>
      <c r="G6973" s="25">
        <f t="shared" si="216"/>
        <v>1</v>
      </c>
      <c r="H6973" s="25">
        <f>VLOOKUP(F6973,Table!$A$2:$C$121,2,0)</f>
        <v>2</v>
      </c>
      <c r="I6973" s="26">
        <f>VLOOKUP(F6973,Table!$A$2:$C$121,3,0)</f>
        <v>4</v>
      </c>
      <c r="J6973" s="17" t="s">
        <v>11409</v>
      </c>
      <c r="K6973" s="25" t="str">
        <f>LEFT(J6973,MIN(FIND({0,1,2,3,4,5,6,7,8,9},ASC(J6973)&amp;1234567890))-1)</f>
        <v>Ga</v>
      </c>
      <c r="L6973" s="25">
        <f t="shared" si="217"/>
        <v>2</v>
      </c>
      <c r="M6973" s="25">
        <f>VLOOKUP(K6973,Table!$A$2:$C$121,2,0)</f>
        <v>13</v>
      </c>
      <c r="N6973" s="26">
        <f>VLOOKUP(K6973,Table!$A$2:$C$121,3,0)</f>
        <v>4</v>
      </c>
      <c r="O6973" s="13" t="str">
        <f>VLOOKUP(A6973,Table!$U$1:$V$230,2,0)</f>
        <v>Hexagonal</v>
      </c>
      <c r="P6973" s="1"/>
    </row>
    <row r="6974" spans="1:16">
      <c r="A6974" s="12">
        <v>194</v>
      </c>
      <c r="B6974" s="12">
        <v>58912</v>
      </c>
      <c r="C6974" s="12" t="s">
        <v>7455</v>
      </c>
      <c r="D6974" s="12" t="s">
        <v>7620</v>
      </c>
      <c r="E6974" s="17" t="s">
        <v>330</v>
      </c>
      <c r="F6974" s="25" t="str">
        <f>LEFT(E6974,MIN(FIND({0,1,2,3,4,5,6,7,8,9},ASC(E6974)&amp;1234567890))-1)</f>
        <v>Ca</v>
      </c>
      <c r="G6974" s="25">
        <f t="shared" si="216"/>
        <v>1</v>
      </c>
      <c r="H6974" s="25">
        <f>VLOOKUP(F6974,Table!$A$2:$C$121,2,0)</f>
        <v>2</v>
      </c>
      <c r="I6974" s="26">
        <f>VLOOKUP(F6974,Table!$A$2:$C$121,3,0)</f>
        <v>4</v>
      </c>
      <c r="J6974" s="17" t="s">
        <v>11894</v>
      </c>
      <c r="K6974" s="25" t="str">
        <f>LEFT(J6974,MIN(FIND({0,1,2,3,4,5,6,7,8,9},ASC(J6974)&amp;1234567890))-1)</f>
        <v>Mg</v>
      </c>
      <c r="L6974" s="25">
        <f t="shared" si="217"/>
        <v>2</v>
      </c>
      <c r="M6974" s="25">
        <f>VLOOKUP(K6974,Table!$A$2:$C$121,2,0)</f>
        <v>2</v>
      </c>
      <c r="N6974" s="26">
        <f>VLOOKUP(K6974,Table!$A$2:$C$121,3,0)</f>
        <v>3</v>
      </c>
      <c r="O6974" s="13" t="str">
        <f>VLOOKUP(A6974,Table!$U$1:$V$230,2,0)</f>
        <v>Hexagonal</v>
      </c>
      <c r="P6974" s="1"/>
    </row>
    <row r="6975" spans="1:16">
      <c r="A6975" s="12">
        <v>194</v>
      </c>
      <c r="B6975" s="12">
        <v>58938</v>
      </c>
      <c r="C6975" s="12" t="s">
        <v>7455</v>
      </c>
      <c r="D6975" s="12" t="s">
        <v>7621</v>
      </c>
      <c r="E6975" s="17" t="s">
        <v>330</v>
      </c>
      <c r="F6975" s="25" t="str">
        <f>LEFT(E6975,MIN(FIND({0,1,2,3,4,5,6,7,8,9},ASC(E6975)&amp;1234567890))-1)</f>
        <v>Ca</v>
      </c>
      <c r="G6975" s="25">
        <f t="shared" si="216"/>
        <v>1</v>
      </c>
      <c r="H6975" s="25">
        <f>VLOOKUP(F6975,Table!$A$2:$C$121,2,0)</f>
        <v>2</v>
      </c>
      <c r="I6975" s="26">
        <f>VLOOKUP(F6975,Table!$A$2:$C$121,3,0)</f>
        <v>4</v>
      </c>
      <c r="J6975" s="17" t="s">
        <v>433</v>
      </c>
      <c r="K6975" s="25" t="str">
        <f>LEFT(J6975,MIN(FIND({0,1,2,3,4,5,6,7,8,9},ASC(J6975)&amp;1234567890))-1)</f>
        <v>Sr</v>
      </c>
      <c r="L6975" s="25">
        <f t="shared" si="217"/>
        <v>1</v>
      </c>
      <c r="M6975" s="25">
        <f>VLOOKUP(K6975,Table!$A$2:$C$121,2,0)</f>
        <v>2</v>
      </c>
      <c r="N6975" s="26">
        <f>VLOOKUP(K6975,Table!$A$2:$C$121,3,0)</f>
        <v>5</v>
      </c>
      <c r="O6975" s="13" t="str">
        <f>VLOOKUP(A6975,Table!$U$1:$V$230,2,0)</f>
        <v>Hexagonal</v>
      </c>
      <c r="P6975" s="1"/>
    </row>
    <row r="6976" spans="1:16">
      <c r="A6976" s="12">
        <v>194</v>
      </c>
      <c r="B6976" s="12">
        <v>58953</v>
      </c>
      <c r="C6976" s="12" t="s">
        <v>7455</v>
      </c>
      <c r="D6976" s="12" t="s">
        <v>7622</v>
      </c>
      <c r="E6976" s="17" t="s">
        <v>13441</v>
      </c>
      <c r="F6976" s="25" t="str">
        <f>LEFT(E6976,MIN(FIND({0,1,2,3,4,5,6,7,8,9},ASC(E6976)&amp;1234567890))-1)</f>
        <v>Cd</v>
      </c>
      <c r="G6976" s="25">
        <f t="shared" si="216"/>
        <v>58</v>
      </c>
      <c r="H6976" s="25">
        <f>VLOOKUP(F6976,Table!$A$2:$C$121,2,0)</f>
        <v>12</v>
      </c>
      <c r="I6976" s="26">
        <f>VLOOKUP(F6976,Table!$A$2:$C$121,3,0)</f>
        <v>5</v>
      </c>
      <c r="J6976" s="17" t="s">
        <v>13442</v>
      </c>
      <c r="K6976" s="25" t="str">
        <f>LEFT(J6976,MIN(FIND({0,1,2,3,4,5,6,7,8,9},ASC(J6976)&amp;1234567890))-1)</f>
        <v>Ce</v>
      </c>
      <c r="L6976" s="25">
        <f t="shared" si="217"/>
        <v>13</v>
      </c>
      <c r="M6976" s="25">
        <f>VLOOKUP(K6976,Table!$A$2:$C$121,2,0)</f>
        <v>3</v>
      </c>
      <c r="N6976" s="26">
        <f>VLOOKUP(K6976,Table!$A$2:$C$121,3,0)</f>
        <v>6</v>
      </c>
      <c r="O6976" s="13" t="str">
        <f>VLOOKUP(A6976,Table!$U$1:$V$230,2,0)</f>
        <v>Hexagonal</v>
      </c>
      <c r="P6976" s="1"/>
    </row>
    <row r="6977" spans="1:16">
      <c r="A6977" s="12">
        <v>194</v>
      </c>
      <c r="B6977" s="12">
        <v>58955</v>
      </c>
      <c r="C6977" s="12" t="s">
        <v>7455</v>
      </c>
      <c r="D6977" s="12" t="s">
        <v>7623</v>
      </c>
      <c r="E6977" s="17" t="s">
        <v>11293</v>
      </c>
      <c r="F6977" s="25" t="str">
        <f>LEFT(E6977,MIN(FIND({0,1,2,3,4,5,6,7,8,9},ASC(E6977)&amp;1234567890))-1)</f>
        <v>Cd</v>
      </c>
      <c r="G6977" s="25">
        <f t="shared" si="216"/>
        <v>1</v>
      </c>
      <c r="H6977" s="25">
        <f>VLOOKUP(F6977,Table!$A$2:$C$121,2,0)</f>
        <v>12</v>
      </c>
      <c r="I6977" s="26">
        <f>VLOOKUP(F6977,Table!$A$2:$C$121,3,0)</f>
        <v>5</v>
      </c>
      <c r="J6977" s="17" t="s">
        <v>461</v>
      </c>
      <c r="K6977" s="25" t="str">
        <f>LEFT(J6977,MIN(FIND({0,1,2,3,4,5,6,7,8,9},ASC(J6977)&amp;1234567890))-1)</f>
        <v>Cu</v>
      </c>
      <c r="L6977" s="25">
        <f t="shared" si="217"/>
        <v>2</v>
      </c>
      <c r="M6977" s="25">
        <f>VLOOKUP(K6977,Table!$A$2:$C$121,2,0)</f>
        <v>11</v>
      </c>
      <c r="N6977" s="26">
        <f>VLOOKUP(K6977,Table!$A$2:$C$121,3,0)</f>
        <v>4</v>
      </c>
      <c r="O6977" s="13" t="str">
        <f>VLOOKUP(A6977,Table!$U$1:$V$230,2,0)</f>
        <v>Hexagonal</v>
      </c>
      <c r="P6977" s="1"/>
    </row>
    <row r="6978" spans="1:16">
      <c r="A6978" s="12">
        <v>194</v>
      </c>
      <c r="B6978" s="12">
        <v>58973</v>
      </c>
      <c r="C6978" s="12" t="s">
        <v>7455</v>
      </c>
      <c r="D6978" s="12" t="s">
        <v>7624</v>
      </c>
      <c r="E6978" s="17" t="s">
        <v>13441</v>
      </c>
      <c r="F6978" s="25" t="str">
        <f>LEFT(E6978,MIN(FIND({0,1,2,3,4,5,6,7,8,9},ASC(E6978)&amp;1234567890))-1)</f>
        <v>Cd</v>
      </c>
      <c r="G6978" s="25">
        <f t="shared" ref="G6978:G7041" si="218">IF(SUBSTITUTE(E6978,F6978,"")="",1,SUBSTITUTE(E6978,F6978,""))*1</f>
        <v>58</v>
      </c>
      <c r="H6978" s="25">
        <f>VLOOKUP(F6978,Table!$A$2:$C$121,2,0)</f>
        <v>12</v>
      </c>
      <c r="I6978" s="26">
        <f>VLOOKUP(F6978,Table!$A$2:$C$121,3,0)</f>
        <v>5</v>
      </c>
      <c r="J6978" s="17" t="s">
        <v>13443</v>
      </c>
      <c r="K6978" s="25" t="str">
        <f>LEFT(J6978,MIN(FIND({0,1,2,3,4,5,6,7,8,9},ASC(J6978)&amp;1234567890))-1)</f>
        <v>Eu</v>
      </c>
      <c r="L6978" s="25">
        <f t="shared" ref="L6978:L7041" si="219">IF(SUBSTITUTE(J6978,K6978,"")="",1,SUBSTITUTE(J6978,K6978,""))*1</f>
        <v>13</v>
      </c>
      <c r="M6978" s="25">
        <f>VLOOKUP(K6978,Table!$A$2:$C$121,2,0)</f>
        <v>3</v>
      </c>
      <c r="N6978" s="26">
        <f>VLOOKUP(K6978,Table!$A$2:$C$121,3,0)</f>
        <v>6</v>
      </c>
      <c r="O6978" s="13" t="str">
        <f>VLOOKUP(A6978,Table!$U$1:$V$230,2,0)</f>
        <v>Hexagonal</v>
      </c>
      <c r="P6978" s="1"/>
    </row>
    <row r="6979" spans="1:16">
      <c r="A6979" s="12">
        <v>194</v>
      </c>
      <c r="B6979" s="12">
        <v>58977</v>
      </c>
      <c r="C6979" s="12" t="s">
        <v>7455</v>
      </c>
      <c r="D6979" s="12" t="s">
        <v>7625</v>
      </c>
      <c r="E6979" s="17" t="s">
        <v>12049</v>
      </c>
      <c r="F6979" s="25" t="str">
        <f>LEFT(E6979,MIN(FIND({0,1,2,3,4,5,6,7,8,9},ASC(E6979)&amp;1234567890))-1)</f>
        <v>Cd</v>
      </c>
      <c r="G6979" s="25">
        <f t="shared" si="218"/>
        <v>3</v>
      </c>
      <c r="H6979" s="25">
        <f>VLOOKUP(F6979,Table!$A$2:$C$121,2,0)</f>
        <v>12</v>
      </c>
      <c r="I6979" s="26">
        <f>VLOOKUP(F6979,Table!$A$2:$C$121,3,0)</f>
        <v>5</v>
      </c>
      <c r="J6979" s="17" t="s">
        <v>11306</v>
      </c>
      <c r="K6979" s="25" t="str">
        <f>LEFT(J6979,MIN(FIND({0,1,2,3,4,5,6,7,8,9},ASC(J6979)&amp;1234567890))-1)</f>
        <v>Gd</v>
      </c>
      <c r="L6979" s="25">
        <f t="shared" si="219"/>
        <v>1</v>
      </c>
      <c r="M6979" s="25">
        <f>VLOOKUP(K6979,Table!$A$2:$C$121,2,0)</f>
        <v>3</v>
      </c>
      <c r="N6979" s="26">
        <f>VLOOKUP(K6979,Table!$A$2:$C$121,3,0)</f>
        <v>6</v>
      </c>
      <c r="O6979" s="13" t="str">
        <f>VLOOKUP(A6979,Table!$U$1:$V$230,2,0)</f>
        <v>Hexagonal</v>
      </c>
      <c r="P6979" s="1"/>
    </row>
    <row r="6980" spans="1:16">
      <c r="A6980" s="12">
        <v>194</v>
      </c>
      <c r="B6980" s="12">
        <v>58979</v>
      </c>
      <c r="C6980" s="12" t="s">
        <v>7455</v>
      </c>
      <c r="D6980" s="12" t="s">
        <v>7626</v>
      </c>
      <c r="E6980" s="17" t="s">
        <v>13441</v>
      </c>
      <c r="F6980" s="25" t="str">
        <f>LEFT(E6980,MIN(FIND({0,1,2,3,4,5,6,7,8,9},ASC(E6980)&amp;1234567890))-1)</f>
        <v>Cd</v>
      </c>
      <c r="G6980" s="25">
        <f t="shared" si="218"/>
        <v>58</v>
      </c>
      <c r="H6980" s="25">
        <f>VLOOKUP(F6980,Table!$A$2:$C$121,2,0)</f>
        <v>12</v>
      </c>
      <c r="I6980" s="26">
        <f>VLOOKUP(F6980,Table!$A$2:$C$121,3,0)</f>
        <v>5</v>
      </c>
      <c r="J6980" s="17" t="s">
        <v>13444</v>
      </c>
      <c r="K6980" s="25" t="str">
        <f>LEFT(J6980,MIN(FIND({0,1,2,3,4,5,6,7,8,9},ASC(J6980)&amp;1234567890))-1)</f>
        <v>Gd</v>
      </c>
      <c r="L6980" s="25">
        <f t="shared" si="219"/>
        <v>13</v>
      </c>
      <c r="M6980" s="25">
        <f>VLOOKUP(K6980,Table!$A$2:$C$121,2,0)</f>
        <v>3</v>
      </c>
      <c r="N6980" s="26">
        <f>VLOOKUP(K6980,Table!$A$2:$C$121,3,0)</f>
        <v>6</v>
      </c>
      <c r="O6980" s="13" t="str">
        <f>VLOOKUP(A6980,Table!$U$1:$V$230,2,0)</f>
        <v>Hexagonal</v>
      </c>
      <c r="P6980" s="1"/>
    </row>
    <row r="6981" spans="1:16">
      <c r="A6981" s="12">
        <v>194</v>
      </c>
      <c r="B6981" s="12">
        <v>102006</v>
      </c>
      <c r="C6981" s="12" t="s">
        <v>7455</v>
      </c>
      <c r="D6981" s="12" t="s">
        <v>7627</v>
      </c>
      <c r="E6981" s="17" t="s">
        <v>13445</v>
      </c>
      <c r="F6981" s="25" t="str">
        <f>LEFT(E6981,MIN(FIND({0,1,2,3,4,5,6,7,8,9},ASC(E6981)&amp;1234567890))-1)</f>
        <v>Cd</v>
      </c>
      <c r="G6981" s="25">
        <f t="shared" si="218"/>
        <v>17</v>
      </c>
      <c r="H6981" s="25">
        <f>VLOOKUP(F6981,Table!$A$2:$C$121,2,0)</f>
        <v>12</v>
      </c>
      <c r="I6981" s="26">
        <f>VLOOKUP(F6981,Table!$A$2:$C$121,3,0)</f>
        <v>5</v>
      </c>
      <c r="J6981" s="17" t="s">
        <v>11328</v>
      </c>
      <c r="K6981" s="25" t="str">
        <f>LEFT(J6981,MIN(FIND({0,1,2,3,4,5,6,7,8,9},ASC(J6981)&amp;1234567890))-1)</f>
        <v>La</v>
      </c>
      <c r="L6981" s="25">
        <f t="shared" si="219"/>
        <v>2</v>
      </c>
      <c r="M6981" s="25">
        <f>VLOOKUP(K6981,Table!$A$2:$C$121,2,0)</f>
        <v>3</v>
      </c>
      <c r="N6981" s="26">
        <f>VLOOKUP(K6981,Table!$A$2:$C$121,3,0)</f>
        <v>6</v>
      </c>
      <c r="O6981" s="13" t="str">
        <f>VLOOKUP(A6981,Table!$U$1:$V$230,2,0)</f>
        <v>Hexagonal</v>
      </c>
      <c r="P6981" s="1"/>
    </row>
    <row r="6982" spans="1:16">
      <c r="A6982" s="12">
        <v>194</v>
      </c>
      <c r="B6982" s="12">
        <v>102007</v>
      </c>
      <c r="C6982" s="12" t="s">
        <v>7455</v>
      </c>
      <c r="D6982" s="12" t="s">
        <v>7628</v>
      </c>
      <c r="E6982" s="17" t="s">
        <v>13441</v>
      </c>
      <c r="F6982" s="25" t="str">
        <f>LEFT(E6982,MIN(FIND({0,1,2,3,4,5,6,7,8,9},ASC(E6982)&amp;1234567890))-1)</f>
        <v>Cd</v>
      </c>
      <c r="G6982" s="25">
        <f t="shared" si="218"/>
        <v>58</v>
      </c>
      <c r="H6982" s="25">
        <f>VLOOKUP(F6982,Table!$A$2:$C$121,2,0)</f>
        <v>12</v>
      </c>
      <c r="I6982" s="26">
        <f>VLOOKUP(F6982,Table!$A$2:$C$121,3,0)</f>
        <v>5</v>
      </c>
      <c r="J6982" s="17" t="s">
        <v>13446</v>
      </c>
      <c r="K6982" s="25" t="str">
        <f>LEFT(J6982,MIN(FIND({0,1,2,3,4,5,6,7,8,9},ASC(J6982)&amp;1234567890))-1)</f>
        <v>La</v>
      </c>
      <c r="L6982" s="25">
        <f t="shared" si="219"/>
        <v>13</v>
      </c>
      <c r="M6982" s="25">
        <f>VLOOKUP(K6982,Table!$A$2:$C$121,2,0)</f>
        <v>3</v>
      </c>
      <c r="N6982" s="26">
        <f>VLOOKUP(K6982,Table!$A$2:$C$121,3,0)</f>
        <v>6</v>
      </c>
      <c r="O6982" s="13" t="str">
        <f>VLOOKUP(A6982,Table!$U$1:$V$230,2,0)</f>
        <v>Hexagonal</v>
      </c>
      <c r="P6982" s="1"/>
    </row>
    <row r="6983" spans="1:16">
      <c r="A6983" s="12">
        <v>194</v>
      </c>
      <c r="B6983" s="12">
        <v>102011</v>
      </c>
      <c r="C6983" s="12" t="s">
        <v>7455</v>
      </c>
      <c r="D6983" s="12" t="s">
        <v>7629</v>
      </c>
      <c r="E6983" s="17" t="s">
        <v>12614</v>
      </c>
      <c r="F6983" s="25" t="str">
        <f>LEFT(E6983,MIN(FIND({0,1,2,3,4,5,6,7,8,9},ASC(E6983)&amp;1234567890))-1)</f>
        <v>Cd</v>
      </c>
      <c r="G6983" s="25">
        <f t="shared" si="218"/>
        <v>1.5</v>
      </c>
      <c r="H6983" s="25">
        <f>VLOOKUP(F6983,Table!$A$2:$C$121,2,0)</f>
        <v>12</v>
      </c>
      <c r="I6983" s="26">
        <f>VLOOKUP(F6983,Table!$A$2:$C$121,3,0)</f>
        <v>5</v>
      </c>
      <c r="J6983" s="17" t="s">
        <v>13447</v>
      </c>
      <c r="K6983" s="25" t="str">
        <f>LEFT(J6983,MIN(FIND({0,1,2,3,4,5,6,7,8,9},ASC(J6983)&amp;1234567890))-1)</f>
        <v>Li</v>
      </c>
      <c r="L6983" s="25">
        <f t="shared" si="219"/>
        <v>0.5</v>
      </c>
      <c r="M6983" s="25">
        <f>VLOOKUP(K6983,Table!$A$2:$C$121,2,0)</f>
        <v>1</v>
      </c>
      <c r="N6983" s="26">
        <f>VLOOKUP(K6983,Table!$A$2:$C$121,3,0)</f>
        <v>2</v>
      </c>
      <c r="O6983" s="13" t="str">
        <f>VLOOKUP(A6983,Table!$U$1:$V$230,2,0)</f>
        <v>Hexagonal</v>
      </c>
      <c r="P6983" s="1"/>
    </row>
    <row r="6984" spans="1:16">
      <c r="A6984" s="12">
        <v>194</v>
      </c>
      <c r="B6984" s="12">
        <v>102012</v>
      </c>
      <c r="C6984" s="12" t="s">
        <v>7455</v>
      </c>
      <c r="D6984" s="12" t="s">
        <v>7630</v>
      </c>
      <c r="E6984" s="17" t="s">
        <v>13448</v>
      </c>
      <c r="F6984" s="25" t="str">
        <f>LEFT(E6984,MIN(FIND({0,1,2,3,4,5,6,7,8,9},ASC(E6984)&amp;1234567890))-1)</f>
        <v>Cd</v>
      </c>
      <c r="G6984" s="25">
        <f t="shared" si="218"/>
        <v>0.8</v>
      </c>
      <c r="H6984" s="25">
        <f>VLOOKUP(F6984,Table!$A$2:$C$121,2,0)</f>
        <v>12</v>
      </c>
      <c r="I6984" s="26">
        <f>VLOOKUP(F6984,Table!$A$2:$C$121,3,0)</f>
        <v>5</v>
      </c>
      <c r="J6984" s="17" t="s">
        <v>13449</v>
      </c>
      <c r="K6984" s="25" t="str">
        <f>LEFT(J6984,MIN(FIND({0,1,2,3,4,5,6,7,8,9},ASC(J6984)&amp;1234567890))-1)</f>
        <v>Li</v>
      </c>
      <c r="L6984" s="25">
        <f t="shared" si="219"/>
        <v>0.2</v>
      </c>
      <c r="M6984" s="25">
        <f>VLOOKUP(K6984,Table!$A$2:$C$121,2,0)</f>
        <v>1</v>
      </c>
      <c r="N6984" s="26">
        <f>VLOOKUP(K6984,Table!$A$2:$C$121,3,0)</f>
        <v>2</v>
      </c>
      <c r="O6984" s="13" t="str">
        <f>VLOOKUP(A6984,Table!$U$1:$V$230,2,0)</f>
        <v>Hexagonal</v>
      </c>
      <c r="P6984" s="1"/>
    </row>
    <row r="6985" spans="1:16">
      <c r="A6985" s="12">
        <v>194</v>
      </c>
      <c r="B6985" s="12">
        <v>102023</v>
      </c>
      <c r="C6985" s="12" t="s">
        <v>7455</v>
      </c>
      <c r="D6985" s="12" t="s">
        <v>1960</v>
      </c>
      <c r="E6985" s="17" t="s">
        <v>11293</v>
      </c>
      <c r="F6985" s="25" t="str">
        <f>LEFT(E6985,MIN(FIND({0,1,2,3,4,5,6,7,8,9},ASC(E6985)&amp;1234567890))-1)</f>
        <v>Cd</v>
      </c>
      <c r="G6985" s="25">
        <f t="shared" si="218"/>
        <v>1</v>
      </c>
      <c r="H6985" s="25">
        <f>VLOOKUP(F6985,Table!$A$2:$C$121,2,0)</f>
        <v>12</v>
      </c>
      <c r="I6985" s="26">
        <f>VLOOKUP(F6985,Table!$A$2:$C$121,3,0)</f>
        <v>5</v>
      </c>
      <c r="J6985" s="17" t="s">
        <v>69</v>
      </c>
      <c r="K6985" s="25" t="str">
        <f>LEFT(J6985,MIN(FIND({0,1,2,3,4,5,6,7,8,9},ASC(J6985)&amp;1234567890))-1)</f>
        <v>Mg</v>
      </c>
      <c r="L6985" s="25">
        <f t="shared" si="219"/>
        <v>1</v>
      </c>
      <c r="M6985" s="25">
        <f>VLOOKUP(K6985,Table!$A$2:$C$121,2,0)</f>
        <v>2</v>
      </c>
      <c r="N6985" s="26">
        <f>VLOOKUP(K6985,Table!$A$2:$C$121,3,0)</f>
        <v>3</v>
      </c>
      <c r="O6985" s="13" t="str">
        <f>VLOOKUP(A6985,Table!$U$1:$V$230,2,0)</f>
        <v>Hexagonal</v>
      </c>
      <c r="P6985" s="1"/>
    </row>
    <row r="6986" spans="1:16">
      <c r="A6986" s="12">
        <v>194</v>
      </c>
      <c r="B6986" s="12">
        <v>102025</v>
      </c>
      <c r="C6986" s="12" t="s">
        <v>7455</v>
      </c>
      <c r="D6986" s="12" t="s">
        <v>7631</v>
      </c>
      <c r="E6986" s="17" t="s">
        <v>11293</v>
      </c>
      <c r="F6986" s="25" t="str">
        <f>LEFT(E6986,MIN(FIND({0,1,2,3,4,5,6,7,8,9},ASC(E6986)&amp;1234567890))-1)</f>
        <v>Cd</v>
      </c>
      <c r="G6986" s="25">
        <f t="shared" si="218"/>
        <v>1</v>
      </c>
      <c r="H6986" s="25">
        <f>VLOOKUP(F6986,Table!$A$2:$C$121,2,0)</f>
        <v>12</v>
      </c>
      <c r="I6986" s="26">
        <f>VLOOKUP(F6986,Table!$A$2:$C$121,3,0)</f>
        <v>5</v>
      </c>
      <c r="J6986" s="17" t="s">
        <v>12830</v>
      </c>
      <c r="K6986" s="25" t="str">
        <f>LEFT(J6986,MIN(FIND({0,1,2,3,4,5,6,7,8,9},ASC(J6986)&amp;1234567890))-1)</f>
        <v>Mg</v>
      </c>
      <c r="L6986" s="25">
        <f t="shared" si="219"/>
        <v>3</v>
      </c>
      <c r="M6986" s="25">
        <f>VLOOKUP(K6986,Table!$A$2:$C$121,2,0)</f>
        <v>2</v>
      </c>
      <c r="N6986" s="26">
        <f>VLOOKUP(K6986,Table!$A$2:$C$121,3,0)</f>
        <v>3</v>
      </c>
      <c r="O6986" s="13" t="str">
        <f>VLOOKUP(A6986,Table!$U$1:$V$230,2,0)</f>
        <v>Hexagonal</v>
      </c>
      <c r="P6986" s="1"/>
    </row>
    <row r="6987" spans="1:16">
      <c r="A6987" s="12">
        <v>194</v>
      </c>
      <c r="B6987" s="12">
        <v>102027</v>
      </c>
      <c r="C6987" s="12" t="s">
        <v>7455</v>
      </c>
      <c r="D6987" s="12" t="s">
        <v>7632</v>
      </c>
      <c r="E6987" s="17" t="s">
        <v>12049</v>
      </c>
      <c r="F6987" s="25" t="str">
        <f>LEFT(E6987,MIN(FIND({0,1,2,3,4,5,6,7,8,9},ASC(E6987)&amp;1234567890))-1)</f>
        <v>Cd</v>
      </c>
      <c r="G6987" s="25">
        <f t="shared" si="218"/>
        <v>3</v>
      </c>
      <c r="H6987" s="25">
        <f>VLOOKUP(F6987,Table!$A$2:$C$121,2,0)</f>
        <v>12</v>
      </c>
      <c r="I6987" s="26">
        <f>VLOOKUP(F6987,Table!$A$2:$C$121,3,0)</f>
        <v>5</v>
      </c>
      <c r="J6987" s="17" t="s">
        <v>69</v>
      </c>
      <c r="K6987" s="25" t="str">
        <f>LEFT(J6987,MIN(FIND({0,1,2,3,4,5,6,7,8,9},ASC(J6987)&amp;1234567890))-1)</f>
        <v>Mg</v>
      </c>
      <c r="L6987" s="25">
        <f t="shared" si="219"/>
        <v>1</v>
      </c>
      <c r="M6987" s="25">
        <f>VLOOKUP(K6987,Table!$A$2:$C$121,2,0)</f>
        <v>2</v>
      </c>
      <c r="N6987" s="26">
        <f>VLOOKUP(K6987,Table!$A$2:$C$121,3,0)</f>
        <v>3</v>
      </c>
      <c r="O6987" s="13" t="str">
        <f>VLOOKUP(A6987,Table!$U$1:$V$230,2,0)</f>
        <v>Hexagonal</v>
      </c>
      <c r="P6987" s="1"/>
    </row>
    <row r="6988" spans="1:16">
      <c r="A6988" s="12">
        <v>194</v>
      </c>
      <c r="B6988" s="12">
        <v>102037</v>
      </c>
      <c r="C6988" s="12" t="s">
        <v>7455</v>
      </c>
      <c r="D6988" s="12" t="s">
        <v>7633</v>
      </c>
      <c r="E6988" s="17" t="s">
        <v>13441</v>
      </c>
      <c r="F6988" s="25" t="str">
        <f>LEFT(E6988,MIN(FIND({0,1,2,3,4,5,6,7,8,9},ASC(E6988)&amp;1234567890))-1)</f>
        <v>Cd</v>
      </c>
      <c r="G6988" s="25">
        <f t="shared" si="218"/>
        <v>58</v>
      </c>
      <c r="H6988" s="25">
        <f>VLOOKUP(F6988,Table!$A$2:$C$121,2,0)</f>
        <v>12</v>
      </c>
      <c r="I6988" s="26">
        <f>VLOOKUP(F6988,Table!$A$2:$C$121,3,0)</f>
        <v>5</v>
      </c>
      <c r="J6988" s="17" t="s">
        <v>13450</v>
      </c>
      <c r="K6988" s="25" t="str">
        <f>LEFT(J6988,MIN(FIND({0,1,2,3,4,5,6,7,8,9},ASC(J6988)&amp;1234567890))-1)</f>
        <v>Nd</v>
      </c>
      <c r="L6988" s="25">
        <f t="shared" si="219"/>
        <v>13</v>
      </c>
      <c r="M6988" s="25">
        <f>VLOOKUP(K6988,Table!$A$2:$C$121,2,0)</f>
        <v>3</v>
      </c>
      <c r="N6988" s="26">
        <f>VLOOKUP(K6988,Table!$A$2:$C$121,3,0)</f>
        <v>6</v>
      </c>
      <c r="O6988" s="13" t="str">
        <f>VLOOKUP(A6988,Table!$U$1:$V$230,2,0)</f>
        <v>Hexagonal</v>
      </c>
      <c r="P6988" s="1"/>
    </row>
    <row r="6989" spans="1:16">
      <c r="A6989" s="12">
        <v>194</v>
      </c>
      <c r="B6989" s="12">
        <v>102051</v>
      </c>
      <c r="C6989" s="12" t="s">
        <v>7455</v>
      </c>
      <c r="D6989" s="12" t="s">
        <v>7634</v>
      </c>
      <c r="E6989" s="17" t="s">
        <v>13441</v>
      </c>
      <c r="F6989" s="25" t="str">
        <f>LEFT(E6989,MIN(FIND({0,1,2,3,4,5,6,7,8,9},ASC(E6989)&amp;1234567890))-1)</f>
        <v>Cd</v>
      </c>
      <c r="G6989" s="25">
        <f t="shared" si="218"/>
        <v>58</v>
      </c>
      <c r="H6989" s="25">
        <f>VLOOKUP(F6989,Table!$A$2:$C$121,2,0)</f>
        <v>12</v>
      </c>
      <c r="I6989" s="26">
        <f>VLOOKUP(F6989,Table!$A$2:$C$121,3,0)</f>
        <v>5</v>
      </c>
      <c r="J6989" s="17" t="s">
        <v>13451</v>
      </c>
      <c r="K6989" s="25" t="str">
        <f>LEFT(J6989,MIN(FIND({0,1,2,3,4,5,6,7,8,9},ASC(J6989)&amp;1234567890))-1)</f>
        <v>Pr</v>
      </c>
      <c r="L6989" s="25">
        <f t="shared" si="219"/>
        <v>13</v>
      </c>
      <c r="M6989" s="25">
        <f>VLOOKUP(K6989,Table!$A$2:$C$121,2,0)</f>
        <v>3</v>
      </c>
      <c r="N6989" s="26">
        <f>VLOOKUP(K6989,Table!$A$2:$C$121,3,0)</f>
        <v>6</v>
      </c>
      <c r="O6989" s="13" t="str">
        <f>VLOOKUP(A6989,Table!$U$1:$V$230,2,0)</f>
        <v>Hexagonal</v>
      </c>
      <c r="P6989" s="1"/>
    </row>
    <row r="6990" spans="1:16">
      <c r="A6990" s="12">
        <v>194</v>
      </c>
      <c r="B6990" s="12">
        <v>102062</v>
      </c>
      <c r="C6990" s="12" t="s">
        <v>7455</v>
      </c>
      <c r="D6990" s="12" t="s">
        <v>7635</v>
      </c>
      <c r="E6990" s="17" t="s">
        <v>12049</v>
      </c>
      <c r="F6990" s="25" t="str">
        <f>LEFT(E6990,MIN(FIND({0,1,2,3,4,5,6,7,8,9},ASC(E6990)&amp;1234567890))-1)</f>
        <v>Cd</v>
      </c>
      <c r="G6990" s="25">
        <f t="shared" si="218"/>
        <v>3</v>
      </c>
      <c r="H6990" s="25">
        <f>VLOOKUP(F6990,Table!$A$2:$C$121,2,0)</f>
        <v>12</v>
      </c>
      <c r="I6990" s="26">
        <f>VLOOKUP(F6990,Table!$A$2:$C$121,3,0)</f>
        <v>5</v>
      </c>
      <c r="J6990" s="17" t="s">
        <v>11874</v>
      </c>
      <c r="K6990" s="25" t="str">
        <f>LEFT(J6990,MIN(FIND({0,1,2,3,4,5,6,7,8,9},ASC(J6990)&amp;1234567890))-1)</f>
        <v>Sc</v>
      </c>
      <c r="L6990" s="25">
        <f t="shared" si="219"/>
        <v>1</v>
      </c>
      <c r="M6990" s="25">
        <f>VLOOKUP(K6990,Table!$A$2:$C$121,2,0)</f>
        <v>3</v>
      </c>
      <c r="N6990" s="26">
        <f>VLOOKUP(K6990,Table!$A$2:$C$121,3,0)</f>
        <v>4</v>
      </c>
      <c r="O6990" s="13" t="str">
        <f>VLOOKUP(A6990,Table!$U$1:$V$230,2,0)</f>
        <v>Hexagonal</v>
      </c>
      <c r="P6990" s="1"/>
    </row>
    <row r="6991" spans="1:16">
      <c r="A6991" s="12">
        <v>194</v>
      </c>
      <c r="B6991" s="12">
        <v>102071</v>
      </c>
      <c r="C6991" s="12" t="s">
        <v>7455</v>
      </c>
      <c r="D6991" s="12" t="s">
        <v>3136</v>
      </c>
      <c r="E6991" s="17" t="s">
        <v>12049</v>
      </c>
      <c r="F6991" s="25" t="str">
        <f>LEFT(E6991,MIN(FIND({0,1,2,3,4,5,6,7,8,9},ASC(E6991)&amp;1234567890))-1)</f>
        <v>Cd</v>
      </c>
      <c r="G6991" s="25">
        <f t="shared" si="218"/>
        <v>3</v>
      </c>
      <c r="H6991" s="25">
        <f>VLOOKUP(F6991,Table!$A$2:$C$121,2,0)</f>
        <v>12</v>
      </c>
      <c r="I6991" s="26">
        <f>VLOOKUP(F6991,Table!$A$2:$C$121,3,0)</f>
        <v>5</v>
      </c>
      <c r="J6991" s="17" t="s">
        <v>11313</v>
      </c>
      <c r="K6991" s="25" t="str">
        <f>LEFT(J6991,MIN(FIND({0,1,2,3,4,5,6,7,8,9},ASC(J6991)&amp;1234567890))-1)</f>
        <v>Tb</v>
      </c>
      <c r="L6991" s="25">
        <f t="shared" si="219"/>
        <v>1</v>
      </c>
      <c r="M6991" s="25">
        <f>VLOOKUP(K6991,Table!$A$2:$C$121,2,0)</f>
        <v>3</v>
      </c>
      <c r="N6991" s="26">
        <f>VLOOKUP(K6991,Table!$A$2:$C$121,3,0)</f>
        <v>6</v>
      </c>
      <c r="O6991" s="13" t="str">
        <f>VLOOKUP(A6991,Table!$U$1:$V$230,2,0)</f>
        <v>Hexagonal</v>
      </c>
      <c r="P6991" s="1"/>
    </row>
    <row r="6992" spans="1:16">
      <c r="A6992" s="12">
        <v>194</v>
      </c>
      <c r="B6992" s="12">
        <v>102087</v>
      </c>
      <c r="C6992" s="12" t="s">
        <v>7455</v>
      </c>
      <c r="D6992" s="12" t="s">
        <v>7636</v>
      </c>
      <c r="E6992" s="17" t="s">
        <v>13441</v>
      </c>
      <c r="F6992" s="25" t="str">
        <f>LEFT(E6992,MIN(FIND({0,1,2,3,4,5,6,7,8,9},ASC(E6992)&amp;1234567890))-1)</f>
        <v>Cd</v>
      </c>
      <c r="G6992" s="25">
        <f t="shared" si="218"/>
        <v>58</v>
      </c>
      <c r="H6992" s="25">
        <f>VLOOKUP(F6992,Table!$A$2:$C$121,2,0)</f>
        <v>12</v>
      </c>
      <c r="I6992" s="26">
        <f>VLOOKUP(F6992,Table!$A$2:$C$121,3,0)</f>
        <v>5</v>
      </c>
      <c r="J6992" s="17" t="s">
        <v>13452</v>
      </c>
      <c r="K6992" s="25" t="str">
        <f>LEFT(J6992,MIN(FIND({0,1,2,3,4,5,6,7,8,9},ASC(J6992)&amp;1234567890))-1)</f>
        <v>Y</v>
      </c>
      <c r="L6992" s="25">
        <f t="shared" si="219"/>
        <v>13</v>
      </c>
      <c r="M6992" s="25">
        <f>VLOOKUP(K6992,Table!$A$2:$C$121,2,0)</f>
        <v>3</v>
      </c>
      <c r="N6992" s="26">
        <f>VLOOKUP(K6992,Table!$A$2:$C$121,3,0)</f>
        <v>5</v>
      </c>
      <c r="O6992" s="13" t="str">
        <f>VLOOKUP(A6992,Table!$U$1:$V$230,2,0)</f>
        <v>Hexagonal</v>
      </c>
      <c r="P6992" s="1"/>
    </row>
    <row r="6993" spans="1:16">
      <c r="A6993" s="12">
        <v>194</v>
      </c>
      <c r="B6993" s="12">
        <v>102090</v>
      </c>
      <c r="C6993" s="12" t="s">
        <v>7455</v>
      </c>
      <c r="D6993" s="12" t="s">
        <v>7637</v>
      </c>
      <c r="E6993" s="17" t="s">
        <v>13453</v>
      </c>
      <c r="F6993" s="25" t="str">
        <f>LEFT(E6993,MIN(FIND({0,1,2,3,4,5,6,7,8,9},ASC(E6993)&amp;1234567890))-1)</f>
        <v>Cd</v>
      </c>
      <c r="G6993" s="25">
        <f t="shared" si="218"/>
        <v>1.37E-2</v>
      </c>
      <c r="H6993" s="25">
        <f>VLOOKUP(F6993,Table!$A$2:$C$121,2,0)</f>
        <v>12</v>
      </c>
      <c r="I6993" s="26">
        <f>VLOOKUP(F6993,Table!$A$2:$C$121,3,0)</f>
        <v>5</v>
      </c>
      <c r="J6993" s="17" t="s">
        <v>13454</v>
      </c>
      <c r="K6993" s="25" t="str">
        <f>LEFT(J6993,MIN(FIND({0,1,2,3,4,5,6,7,8,9},ASC(J6993)&amp;1234567890))-1)</f>
        <v>Zn</v>
      </c>
      <c r="L6993" s="25">
        <f t="shared" si="219"/>
        <v>0.98629999999999995</v>
      </c>
      <c r="M6993" s="25">
        <f>VLOOKUP(K6993,Table!$A$2:$C$121,2,0)</f>
        <v>12</v>
      </c>
      <c r="N6993" s="26">
        <f>VLOOKUP(K6993,Table!$A$2:$C$121,3,0)</f>
        <v>4</v>
      </c>
      <c r="O6993" s="13" t="str">
        <f>VLOOKUP(A6993,Table!$U$1:$V$230,2,0)</f>
        <v>Hexagonal</v>
      </c>
      <c r="P6993" s="1"/>
    </row>
    <row r="6994" spans="1:16">
      <c r="A6994" s="12">
        <v>194</v>
      </c>
      <c r="B6994" s="12">
        <v>102091</v>
      </c>
      <c r="C6994" s="12" t="s">
        <v>7455</v>
      </c>
      <c r="D6994" s="12" t="s">
        <v>7638</v>
      </c>
      <c r="E6994" s="17" t="s">
        <v>13455</v>
      </c>
      <c r="F6994" s="25" t="str">
        <f>LEFT(E6994,MIN(FIND({0,1,2,3,4,5,6,7,8,9},ASC(E6994)&amp;1234567890))-1)</f>
        <v>Cd</v>
      </c>
      <c r="G6994" s="25">
        <f t="shared" si="218"/>
        <v>0.96099999999999997</v>
      </c>
      <c r="H6994" s="25">
        <f>VLOOKUP(F6994,Table!$A$2:$C$121,2,0)</f>
        <v>12</v>
      </c>
      <c r="I6994" s="26">
        <f>VLOOKUP(F6994,Table!$A$2:$C$121,3,0)</f>
        <v>5</v>
      </c>
      <c r="J6994" s="17" t="s">
        <v>13456</v>
      </c>
      <c r="K6994" s="25" t="str">
        <f>LEFT(J6994,MIN(FIND({0,1,2,3,4,5,6,7,8,9},ASC(J6994)&amp;1234567890))-1)</f>
        <v>Zn</v>
      </c>
      <c r="L6994" s="25">
        <f t="shared" si="219"/>
        <v>3.9E-2</v>
      </c>
      <c r="M6994" s="25">
        <f>VLOOKUP(K6994,Table!$A$2:$C$121,2,0)</f>
        <v>12</v>
      </c>
      <c r="N6994" s="26">
        <f>VLOOKUP(K6994,Table!$A$2:$C$121,3,0)</f>
        <v>4</v>
      </c>
      <c r="O6994" s="13" t="str">
        <f>VLOOKUP(A6994,Table!$U$1:$V$230,2,0)</f>
        <v>Hexagonal</v>
      </c>
      <c r="P6994" s="1"/>
    </row>
    <row r="6995" spans="1:16">
      <c r="A6995" s="12">
        <v>194</v>
      </c>
      <c r="B6995" s="12">
        <v>102098</v>
      </c>
      <c r="C6995" s="12" t="s">
        <v>7455</v>
      </c>
      <c r="D6995" s="12" t="s">
        <v>7639</v>
      </c>
      <c r="E6995" s="17" t="s">
        <v>13441</v>
      </c>
      <c r="F6995" s="25" t="str">
        <f>LEFT(E6995,MIN(FIND({0,1,2,3,4,5,6,7,8,9},ASC(E6995)&amp;1234567890))-1)</f>
        <v>Cd</v>
      </c>
      <c r="G6995" s="25">
        <f t="shared" si="218"/>
        <v>58</v>
      </c>
      <c r="H6995" s="25">
        <f>VLOOKUP(F6995,Table!$A$2:$C$121,2,0)</f>
        <v>12</v>
      </c>
      <c r="I6995" s="26">
        <f>VLOOKUP(F6995,Table!$A$2:$C$121,3,0)</f>
        <v>5</v>
      </c>
      <c r="J6995" s="17" t="s">
        <v>13457</v>
      </c>
      <c r="K6995" s="25" t="str">
        <f>LEFT(J6995,MIN(FIND({0,1,2,3,4,5,6,7,8,9},ASC(J6995)&amp;1234567890))-1)</f>
        <v>Sm</v>
      </c>
      <c r="L6995" s="25">
        <f t="shared" si="219"/>
        <v>13</v>
      </c>
      <c r="M6995" s="25">
        <f>VLOOKUP(K6995,Table!$A$2:$C$121,2,0)</f>
        <v>3</v>
      </c>
      <c r="N6995" s="26">
        <f>VLOOKUP(K6995,Table!$A$2:$C$121,3,0)</f>
        <v>6</v>
      </c>
      <c r="O6995" s="13" t="str">
        <f>VLOOKUP(A6995,Table!$U$1:$V$230,2,0)</f>
        <v>Hexagonal</v>
      </c>
      <c r="P6995" s="1"/>
    </row>
    <row r="6996" spans="1:16">
      <c r="A6996" s="12">
        <v>194</v>
      </c>
      <c r="B6996" s="12">
        <v>102143</v>
      </c>
      <c r="C6996" s="12" t="s">
        <v>7455</v>
      </c>
      <c r="D6996" s="12" t="s">
        <v>7640</v>
      </c>
      <c r="E6996" s="17" t="s">
        <v>13458</v>
      </c>
      <c r="F6996" s="25" t="str">
        <f>LEFT(E6996,MIN(FIND({0,1,2,3,4,5,6,7,8,9},ASC(E6996)&amp;1234567890))-1)</f>
        <v>Ce</v>
      </c>
      <c r="G6996" s="25">
        <f t="shared" si="218"/>
        <v>0.4</v>
      </c>
      <c r="H6996" s="25">
        <f>VLOOKUP(F6996,Table!$A$2:$C$121,2,0)</f>
        <v>3</v>
      </c>
      <c r="I6996" s="26">
        <f>VLOOKUP(F6996,Table!$A$2:$C$121,3,0)</f>
        <v>6</v>
      </c>
      <c r="J6996" s="17" t="s">
        <v>13459</v>
      </c>
      <c r="K6996" s="25" t="str">
        <f>LEFT(J6996,MIN(FIND({0,1,2,3,4,5,6,7,8,9},ASC(J6996)&amp;1234567890))-1)</f>
        <v>Er</v>
      </c>
      <c r="L6996" s="25">
        <f t="shared" si="219"/>
        <v>0.6</v>
      </c>
      <c r="M6996" s="25">
        <f>VLOOKUP(K6996,Table!$A$2:$C$121,2,0)</f>
        <v>3</v>
      </c>
      <c r="N6996" s="26">
        <f>VLOOKUP(K6996,Table!$A$2:$C$121,3,0)</f>
        <v>6</v>
      </c>
      <c r="O6996" s="13" t="str">
        <f>VLOOKUP(A6996,Table!$U$1:$V$230,2,0)</f>
        <v>Hexagonal</v>
      </c>
      <c r="P6996" s="1"/>
    </row>
    <row r="6997" spans="1:16">
      <c r="A6997" s="12">
        <v>194</v>
      </c>
      <c r="B6997" s="12">
        <v>102186</v>
      </c>
      <c r="C6997" s="12" t="s">
        <v>7455</v>
      </c>
      <c r="D6997" s="12" t="s">
        <v>7641</v>
      </c>
      <c r="E6997" s="17" t="s">
        <v>11371</v>
      </c>
      <c r="F6997" s="25" t="str">
        <f>LEFT(E6997,MIN(FIND({0,1,2,3,4,5,6,7,8,9},ASC(E6997)&amp;1234567890))-1)</f>
        <v>Ce</v>
      </c>
      <c r="G6997" s="25">
        <f t="shared" si="218"/>
        <v>2</v>
      </c>
      <c r="H6997" s="25">
        <f>VLOOKUP(F6997,Table!$A$2:$C$121,2,0)</f>
        <v>3</v>
      </c>
      <c r="I6997" s="26">
        <f>VLOOKUP(F6997,Table!$A$2:$C$121,3,0)</f>
        <v>6</v>
      </c>
      <c r="J6997" s="17" t="s">
        <v>11286</v>
      </c>
      <c r="K6997" s="25" t="str">
        <f>LEFT(J6997,MIN(FIND({0,1,2,3,4,5,6,7,8,9},ASC(J6997)&amp;1234567890))-1)</f>
        <v>In</v>
      </c>
      <c r="L6997" s="25">
        <f t="shared" si="219"/>
        <v>1</v>
      </c>
      <c r="M6997" s="25">
        <f>VLOOKUP(K6997,Table!$A$2:$C$121,2,0)</f>
        <v>13</v>
      </c>
      <c r="N6997" s="26">
        <f>VLOOKUP(K6997,Table!$A$2:$C$121,3,0)</f>
        <v>5</v>
      </c>
      <c r="O6997" s="13" t="str">
        <f>VLOOKUP(A6997,Table!$U$1:$V$230,2,0)</f>
        <v>Hexagonal</v>
      </c>
      <c r="P6997" s="1"/>
    </row>
    <row r="6998" spans="1:16">
      <c r="A6998" s="12">
        <v>194</v>
      </c>
      <c r="B6998" s="12">
        <v>102219</v>
      </c>
      <c r="C6998" s="12" t="s">
        <v>7455</v>
      </c>
      <c r="D6998" s="12" t="s">
        <v>7642</v>
      </c>
      <c r="E6998" s="17" t="s">
        <v>11371</v>
      </c>
      <c r="F6998" s="25" t="str">
        <f>LEFT(E6998,MIN(FIND({0,1,2,3,4,5,6,7,8,9},ASC(E6998)&amp;1234567890))-1)</f>
        <v>Ce</v>
      </c>
      <c r="G6998" s="25">
        <f t="shared" si="218"/>
        <v>2</v>
      </c>
      <c r="H6998" s="25">
        <f>VLOOKUP(F6998,Table!$A$2:$C$121,2,0)</f>
        <v>3</v>
      </c>
      <c r="I6998" s="26">
        <f>VLOOKUP(F6998,Table!$A$2:$C$121,3,0)</f>
        <v>6</v>
      </c>
      <c r="J6998" s="17" t="s">
        <v>12955</v>
      </c>
      <c r="K6998" s="25" t="str">
        <f>LEFT(J6998,MIN(FIND({0,1,2,3,4,5,6,7,8,9},ASC(J6998)&amp;1234567890))-1)</f>
        <v>Mg</v>
      </c>
      <c r="L6998" s="25">
        <f t="shared" si="219"/>
        <v>17</v>
      </c>
      <c r="M6998" s="25">
        <f>VLOOKUP(K6998,Table!$A$2:$C$121,2,0)</f>
        <v>2</v>
      </c>
      <c r="N6998" s="26">
        <f>VLOOKUP(K6998,Table!$A$2:$C$121,3,0)</f>
        <v>3</v>
      </c>
      <c r="O6998" s="13" t="str">
        <f>VLOOKUP(A6998,Table!$U$1:$V$230,2,0)</f>
        <v>Hexagonal</v>
      </c>
      <c r="P6998" s="1"/>
    </row>
    <row r="6999" spans="1:16">
      <c r="A6999" s="12">
        <v>194</v>
      </c>
      <c r="B6999" s="12">
        <v>102230</v>
      </c>
      <c r="C6999" s="12" t="s">
        <v>7455</v>
      </c>
      <c r="D6999" s="12" t="s">
        <v>7643</v>
      </c>
      <c r="E6999" s="17" t="s">
        <v>11331</v>
      </c>
      <c r="F6999" s="25" t="str">
        <f>LEFT(E6999,MIN(FIND({0,1,2,3,4,5,6,7,8,9},ASC(E6999)&amp;1234567890))-1)</f>
        <v>Ce</v>
      </c>
      <c r="G6999" s="25">
        <f t="shared" si="218"/>
        <v>1</v>
      </c>
      <c r="H6999" s="25">
        <f>VLOOKUP(F6999,Table!$A$2:$C$121,2,0)</f>
        <v>3</v>
      </c>
      <c r="I6999" s="26">
        <f>VLOOKUP(F6999,Table!$A$2:$C$121,3,0)</f>
        <v>6</v>
      </c>
      <c r="J6999" s="17" t="s">
        <v>11359</v>
      </c>
      <c r="K6999" s="25" t="str">
        <f>LEFT(J6999,MIN(FIND({0,1,2,3,4,5,6,7,8,9},ASC(J6999)&amp;1234567890))-1)</f>
        <v>Ni</v>
      </c>
      <c r="L6999" s="25">
        <f t="shared" si="219"/>
        <v>3</v>
      </c>
      <c r="M6999" s="25">
        <f>VLOOKUP(K6999,Table!$A$2:$C$121,2,0)</f>
        <v>10</v>
      </c>
      <c r="N6999" s="26">
        <f>VLOOKUP(K6999,Table!$A$2:$C$121,3,0)</f>
        <v>4</v>
      </c>
      <c r="O6999" s="13" t="str">
        <f>VLOOKUP(A6999,Table!$U$1:$V$230,2,0)</f>
        <v>Hexagonal</v>
      </c>
      <c r="P6999" s="1"/>
    </row>
    <row r="7000" spans="1:16">
      <c r="A7000" s="12">
        <v>194</v>
      </c>
      <c r="B7000" s="12">
        <v>102233</v>
      </c>
      <c r="C7000" s="12" t="s">
        <v>7455</v>
      </c>
      <c r="D7000" s="12" t="s">
        <v>2979</v>
      </c>
      <c r="E7000" s="17" t="s">
        <v>11371</v>
      </c>
      <c r="F7000" s="25" t="str">
        <f>LEFT(E7000,MIN(FIND({0,1,2,3,4,5,6,7,8,9},ASC(E7000)&amp;1234567890))-1)</f>
        <v>Ce</v>
      </c>
      <c r="G7000" s="25">
        <f t="shared" si="218"/>
        <v>2</v>
      </c>
      <c r="H7000" s="25">
        <f>VLOOKUP(F7000,Table!$A$2:$C$121,2,0)</f>
        <v>3</v>
      </c>
      <c r="I7000" s="26">
        <f>VLOOKUP(F7000,Table!$A$2:$C$121,3,0)</f>
        <v>6</v>
      </c>
      <c r="J7000" s="17" t="s">
        <v>340</v>
      </c>
      <c r="K7000" s="25" t="str">
        <f>LEFT(J7000,MIN(FIND({0,1,2,3,4,5,6,7,8,9},ASC(J7000)&amp;1234567890))-1)</f>
        <v>Ni</v>
      </c>
      <c r="L7000" s="25">
        <f t="shared" si="219"/>
        <v>7</v>
      </c>
      <c r="M7000" s="25">
        <f>VLOOKUP(K7000,Table!$A$2:$C$121,2,0)</f>
        <v>10</v>
      </c>
      <c r="N7000" s="26">
        <f>VLOOKUP(K7000,Table!$A$2:$C$121,3,0)</f>
        <v>4</v>
      </c>
      <c r="O7000" s="13" t="str">
        <f>VLOOKUP(A7000,Table!$U$1:$V$230,2,0)</f>
        <v>Hexagonal</v>
      </c>
      <c r="P7000" s="1"/>
    </row>
    <row r="7001" spans="1:16">
      <c r="A7001" s="12">
        <v>194</v>
      </c>
      <c r="B7001" s="12">
        <v>102282</v>
      </c>
      <c r="C7001" s="12" t="s">
        <v>7455</v>
      </c>
      <c r="D7001" s="12" t="s">
        <v>7644</v>
      </c>
      <c r="E7001" s="17" t="s">
        <v>11331</v>
      </c>
      <c r="F7001" s="25" t="str">
        <f>LEFT(E7001,MIN(FIND({0,1,2,3,4,5,6,7,8,9},ASC(E7001)&amp;1234567890))-1)</f>
        <v>Ce</v>
      </c>
      <c r="G7001" s="25">
        <f t="shared" si="218"/>
        <v>1</v>
      </c>
      <c r="H7001" s="25">
        <f>VLOOKUP(F7001,Table!$A$2:$C$121,2,0)</f>
        <v>3</v>
      </c>
      <c r="I7001" s="26">
        <f>VLOOKUP(F7001,Table!$A$2:$C$121,3,0)</f>
        <v>6</v>
      </c>
      <c r="J7001" s="17" t="s">
        <v>590</v>
      </c>
      <c r="K7001" s="25" t="str">
        <f>LEFT(J7001,MIN(FIND({0,1,2,3,4,5,6,7,8,9},ASC(J7001)&amp;1234567890))-1)</f>
        <v>Sm</v>
      </c>
      <c r="L7001" s="25">
        <f t="shared" si="219"/>
        <v>1</v>
      </c>
      <c r="M7001" s="25">
        <f>VLOOKUP(K7001,Table!$A$2:$C$121,2,0)</f>
        <v>3</v>
      </c>
      <c r="N7001" s="26">
        <f>VLOOKUP(K7001,Table!$A$2:$C$121,3,0)</f>
        <v>6</v>
      </c>
      <c r="O7001" s="13" t="str">
        <f>VLOOKUP(A7001,Table!$U$1:$V$230,2,0)</f>
        <v>Hexagonal</v>
      </c>
      <c r="P7001" s="1"/>
    </row>
    <row r="7002" spans="1:16">
      <c r="A7002" s="12">
        <v>194</v>
      </c>
      <c r="B7002" s="12">
        <v>102367</v>
      </c>
      <c r="C7002" s="12" t="s">
        <v>7455</v>
      </c>
      <c r="D7002" s="12" t="s">
        <v>7645</v>
      </c>
      <c r="E7002" s="17" t="s">
        <v>13460</v>
      </c>
      <c r="F7002" s="25" t="str">
        <f>LEFT(E7002,MIN(FIND({0,1,2,3,4,5,6,7,8,9},ASC(E7002)&amp;1234567890))-1)</f>
        <v>Co</v>
      </c>
      <c r="G7002" s="25">
        <f t="shared" si="218"/>
        <v>17.2</v>
      </c>
      <c r="H7002" s="25">
        <f>VLOOKUP(F7002,Table!$A$2:$C$121,2,0)</f>
        <v>9</v>
      </c>
      <c r="I7002" s="26">
        <f>VLOOKUP(F7002,Table!$A$2:$C$121,3,0)</f>
        <v>4</v>
      </c>
      <c r="J7002" s="17" t="s">
        <v>13461</v>
      </c>
      <c r="K7002" s="25" t="str">
        <f>LEFT(J7002,MIN(FIND({0,1,2,3,4,5,6,7,8,9},ASC(J7002)&amp;1234567890))-1)</f>
        <v>Er</v>
      </c>
      <c r="L7002" s="25">
        <f t="shared" si="219"/>
        <v>1.9</v>
      </c>
      <c r="M7002" s="25">
        <f>VLOOKUP(K7002,Table!$A$2:$C$121,2,0)</f>
        <v>3</v>
      </c>
      <c r="N7002" s="26">
        <f>VLOOKUP(K7002,Table!$A$2:$C$121,3,0)</f>
        <v>6</v>
      </c>
      <c r="O7002" s="13" t="str">
        <f>VLOOKUP(A7002,Table!$U$1:$V$230,2,0)</f>
        <v>Hexagonal</v>
      </c>
      <c r="P7002" s="1"/>
    </row>
    <row r="7003" spans="1:16">
      <c r="A7003" s="12">
        <v>194</v>
      </c>
      <c r="B7003" s="12">
        <v>45000</v>
      </c>
      <c r="C7003" s="12" t="s">
        <v>7455</v>
      </c>
      <c r="D7003" s="12" t="s">
        <v>5829</v>
      </c>
      <c r="E7003" s="17" t="s">
        <v>393</v>
      </c>
      <c r="F7003" s="25" t="str">
        <f>LEFT(E7003,MIN(FIND({0,1,2,3,4,5,6,7,8,9},ASC(E7003)&amp;1234567890))-1)</f>
        <v>Mo</v>
      </c>
      <c r="G7003" s="25">
        <f t="shared" si="218"/>
        <v>1</v>
      </c>
      <c r="H7003" s="25">
        <f>VLOOKUP(F7003,Table!$A$2:$C$121,2,0)</f>
        <v>6</v>
      </c>
      <c r="I7003" s="26">
        <f>VLOOKUP(F7003,Table!$A$2:$C$121,3,0)</f>
        <v>5</v>
      </c>
      <c r="J7003" s="17" t="s">
        <v>68</v>
      </c>
      <c r="K7003" s="25" t="str">
        <f>LEFT(J7003,MIN(FIND({0,1,2,3,4,5,6,7,8,9},ASC(J7003)&amp;1234567890))-1)</f>
        <v>N</v>
      </c>
      <c r="L7003" s="25">
        <f t="shared" si="219"/>
        <v>1</v>
      </c>
      <c r="M7003" s="25">
        <f>VLOOKUP(K7003,Table!$A$2:$C$121,2,0)</f>
        <v>15</v>
      </c>
      <c r="N7003" s="26">
        <f>VLOOKUP(K7003,Table!$A$2:$C$121,3,0)</f>
        <v>2</v>
      </c>
      <c r="O7003" s="13" t="str">
        <f>VLOOKUP(A7003,Table!$U$1:$V$230,2,0)</f>
        <v>Hexagonal</v>
      </c>
      <c r="P7003" s="1"/>
    </row>
    <row r="7004" spans="1:16">
      <c r="A7004" s="12">
        <v>194</v>
      </c>
      <c r="B7004" s="12">
        <v>77860</v>
      </c>
      <c r="C7004" s="12" t="s">
        <v>7455</v>
      </c>
      <c r="D7004" s="12" t="s">
        <v>7646</v>
      </c>
      <c r="E7004" s="17" t="s">
        <v>377</v>
      </c>
      <c r="F7004" s="25" t="str">
        <f>LEFT(E7004,MIN(FIND({0,1,2,3,4,5,6,7,8,9},ASC(E7004)&amp;1234567890))-1)</f>
        <v>Zr</v>
      </c>
      <c r="G7004" s="25">
        <f t="shared" si="218"/>
        <v>1</v>
      </c>
      <c r="H7004" s="25">
        <f>VLOOKUP(F7004,Table!$A$2:$C$121,2,0)</f>
        <v>4</v>
      </c>
      <c r="I7004" s="26">
        <f>VLOOKUP(F7004,Table!$A$2:$C$121,3,0)</f>
        <v>5</v>
      </c>
      <c r="J7004" s="17" t="s">
        <v>11467</v>
      </c>
      <c r="K7004" s="25" t="str">
        <f>LEFT(J7004,MIN(FIND({0,1,2,3,4,5,6,7,8,9},ASC(J7004)&amp;1234567890))-1)</f>
        <v>P</v>
      </c>
      <c r="L7004" s="25">
        <f t="shared" si="219"/>
        <v>1</v>
      </c>
      <c r="M7004" s="25">
        <f>VLOOKUP(K7004,Table!$A$2:$C$121,2,0)</f>
        <v>15</v>
      </c>
      <c r="N7004" s="26">
        <f>VLOOKUP(K7004,Table!$A$2:$C$121,3,0)</f>
        <v>3</v>
      </c>
      <c r="O7004" s="13" t="str">
        <f>VLOOKUP(A7004,Table!$U$1:$V$230,2,0)</f>
        <v>Hexagonal</v>
      </c>
      <c r="P7004" s="1"/>
    </row>
    <row r="7005" spans="1:16">
      <c r="A7005" s="12">
        <v>194</v>
      </c>
      <c r="B7005" s="12">
        <v>57554</v>
      </c>
      <c r="C7005" s="12" t="s">
        <v>7455</v>
      </c>
      <c r="D7005" s="12" t="s">
        <v>767</v>
      </c>
      <c r="E7005" s="17" t="s">
        <v>11352</v>
      </c>
      <c r="F7005" s="25" t="str">
        <f>LEFT(E7005,MIN(FIND({0,1,2,3,4,5,6,7,8,9},ASC(E7005)&amp;1234567890))-1)</f>
        <v>Al</v>
      </c>
      <c r="G7005" s="25">
        <f t="shared" si="218"/>
        <v>1</v>
      </c>
      <c r="H7005" s="25">
        <f>VLOOKUP(F7005,Table!$A$2:$C$121,2,0)</f>
        <v>13</v>
      </c>
      <c r="I7005" s="26">
        <f>VLOOKUP(F7005,Table!$A$2:$C$121,3,0)</f>
        <v>3</v>
      </c>
      <c r="J7005" s="17" t="s">
        <v>11353</v>
      </c>
      <c r="K7005" s="25" t="str">
        <f>LEFT(J7005,MIN(FIND({0,1,2,3,4,5,6,7,8,9},ASC(J7005)&amp;1234567890))-1)</f>
        <v>Ce</v>
      </c>
      <c r="L7005" s="25">
        <f t="shared" si="219"/>
        <v>3</v>
      </c>
      <c r="M7005" s="25">
        <f>VLOOKUP(K7005,Table!$A$2:$C$121,2,0)</f>
        <v>3</v>
      </c>
      <c r="N7005" s="26">
        <f>VLOOKUP(K7005,Table!$A$2:$C$121,3,0)</f>
        <v>6</v>
      </c>
      <c r="O7005" s="13" t="str">
        <f>VLOOKUP(A7005,Table!$U$1:$V$230,2,0)</f>
        <v>Hexagonal</v>
      </c>
      <c r="P7005" s="1"/>
    </row>
    <row r="7006" spans="1:16">
      <c r="A7006" s="12">
        <v>194</v>
      </c>
      <c r="B7006" s="12">
        <v>57870</v>
      </c>
      <c r="C7006" s="12" t="s">
        <v>7455</v>
      </c>
      <c r="D7006" s="12" t="s">
        <v>7647</v>
      </c>
      <c r="E7006" s="17" t="s">
        <v>445</v>
      </c>
      <c r="F7006" s="25" t="str">
        <f>LEFT(E7006,MIN(FIND({0,1,2,3,4,5,6,7,8,9},ASC(E7006)&amp;1234567890))-1)</f>
        <v>Al</v>
      </c>
      <c r="G7006" s="25">
        <f t="shared" si="218"/>
        <v>3</v>
      </c>
      <c r="H7006" s="25">
        <f>VLOOKUP(F7006,Table!$A$2:$C$121,2,0)</f>
        <v>13</v>
      </c>
      <c r="I7006" s="26">
        <f>VLOOKUP(F7006,Table!$A$2:$C$121,3,0)</f>
        <v>3</v>
      </c>
      <c r="J7006" s="17" t="s">
        <v>11306</v>
      </c>
      <c r="K7006" s="25" t="str">
        <f>LEFT(J7006,MIN(FIND({0,1,2,3,4,5,6,7,8,9},ASC(J7006)&amp;1234567890))-1)</f>
        <v>Gd</v>
      </c>
      <c r="L7006" s="25">
        <f t="shared" si="219"/>
        <v>1</v>
      </c>
      <c r="M7006" s="25">
        <f>VLOOKUP(K7006,Table!$A$2:$C$121,2,0)</f>
        <v>3</v>
      </c>
      <c r="N7006" s="26">
        <f>VLOOKUP(K7006,Table!$A$2:$C$121,3,0)</f>
        <v>6</v>
      </c>
      <c r="O7006" s="13" t="str">
        <f>VLOOKUP(A7006,Table!$U$1:$V$230,2,0)</f>
        <v>Hexagonal</v>
      </c>
      <c r="P7006" s="1"/>
    </row>
    <row r="7007" spans="1:16">
      <c r="A7007" s="12">
        <v>194</v>
      </c>
      <c r="B7007" s="12">
        <v>102491</v>
      </c>
      <c r="C7007" s="12" t="s">
        <v>7455</v>
      </c>
      <c r="D7007" s="12" t="s">
        <v>7648</v>
      </c>
      <c r="E7007" s="17" t="s">
        <v>13462</v>
      </c>
      <c r="F7007" s="25" t="str">
        <f>LEFT(E7007,MIN(FIND({0,1,2,3,4,5,6,7,8,9},ASC(E7007)&amp;1234567890))-1)</f>
        <v>Co</v>
      </c>
      <c r="G7007" s="25">
        <f t="shared" si="218"/>
        <v>15.58</v>
      </c>
      <c r="H7007" s="25">
        <f>VLOOKUP(F7007,Table!$A$2:$C$121,2,0)</f>
        <v>9</v>
      </c>
      <c r="I7007" s="26">
        <f>VLOOKUP(F7007,Table!$A$2:$C$121,3,0)</f>
        <v>4</v>
      </c>
      <c r="J7007" s="17" t="s">
        <v>13463</v>
      </c>
      <c r="K7007" s="25" t="str">
        <f>LEFT(J7007,MIN(FIND({0,1,2,3,4,5,6,7,8,9},ASC(J7007)&amp;1234567890))-1)</f>
        <v>Ho</v>
      </c>
      <c r="L7007" s="25">
        <f t="shared" si="219"/>
        <v>2.16</v>
      </c>
      <c r="M7007" s="25">
        <f>VLOOKUP(K7007,Table!$A$2:$C$121,2,0)</f>
        <v>3</v>
      </c>
      <c r="N7007" s="26">
        <f>VLOOKUP(K7007,Table!$A$2:$C$121,3,0)</f>
        <v>6</v>
      </c>
      <c r="O7007" s="13" t="str">
        <f>VLOOKUP(A7007,Table!$U$1:$V$230,2,0)</f>
        <v>Hexagonal</v>
      </c>
      <c r="P7007" s="1"/>
    </row>
    <row r="7008" spans="1:16">
      <c r="A7008" s="12">
        <v>194</v>
      </c>
      <c r="B7008" s="12">
        <v>102508</v>
      </c>
      <c r="C7008" s="12" t="s">
        <v>7455</v>
      </c>
      <c r="D7008" s="12" t="s">
        <v>7649</v>
      </c>
      <c r="E7008" s="17" t="s">
        <v>13464</v>
      </c>
      <c r="F7008" s="25" t="str">
        <f>LEFT(E7008,MIN(FIND({0,1,2,3,4,5,6,7,8,9},ASC(E7008)&amp;1234567890))-1)</f>
        <v>Fe</v>
      </c>
      <c r="G7008" s="25">
        <f t="shared" si="218"/>
        <v>15.86</v>
      </c>
      <c r="H7008" s="25">
        <f>VLOOKUP(F7008,Table!$A$2:$C$121,2,0)</f>
        <v>8</v>
      </c>
      <c r="I7008" s="26">
        <f>VLOOKUP(F7008,Table!$A$2:$C$121,3,0)</f>
        <v>4</v>
      </c>
      <c r="J7008" s="17" t="s">
        <v>13465</v>
      </c>
      <c r="K7008" s="25" t="str">
        <f>LEFT(J7008,MIN(FIND({0,1,2,3,4,5,6,7,8,9},ASC(J7008)&amp;1234567890))-1)</f>
        <v>Ho</v>
      </c>
      <c r="L7008" s="25">
        <f t="shared" si="219"/>
        <v>1.97</v>
      </c>
      <c r="M7008" s="25">
        <f>VLOOKUP(K7008,Table!$A$2:$C$121,2,0)</f>
        <v>3</v>
      </c>
      <c r="N7008" s="26">
        <f>VLOOKUP(K7008,Table!$A$2:$C$121,3,0)</f>
        <v>6</v>
      </c>
      <c r="O7008" s="13" t="str">
        <f>VLOOKUP(A7008,Table!$U$1:$V$230,2,0)</f>
        <v>Hexagonal</v>
      </c>
      <c r="P7008" s="1"/>
    </row>
    <row r="7009" spans="1:16">
      <c r="A7009" s="12">
        <v>194</v>
      </c>
      <c r="B7009" s="12">
        <v>102542</v>
      </c>
      <c r="C7009" s="12" t="s">
        <v>7455</v>
      </c>
      <c r="D7009" s="12" t="s">
        <v>7650</v>
      </c>
      <c r="E7009" s="17" t="s">
        <v>11523</v>
      </c>
      <c r="F7009" s="25" t="str">
        <f>LEFT(E7009,MIN(FIND({0,1,2,3,4,5,6,7,8,9},ASC(E7009)&amp;1234567890))-1)</f>
        <v>Co</v>
      </c>
      <c r="G7009" s="25">
        <f t="shared" si="218"/>
        <v>3</v>
      </c>
      <c r="H7009" s="25">
        <f>VLOOKUP(F7009,Table!$A$2:$C$121,2,0)</f>
        <v>9</v>
      </c>
      <c r="I7009" s="26">
        <f>VLOOKUP(F7009,Table!$A$2:$C$121,3,0)</f>
        <v>4</v>
      </c>
      <c r="J7009" s="17" t="s">
        <v>393</v>
      </c>
      <c r="K7009" s="25" t="str">
        <f>LEFT(J7009,MIN(FIND({0,1,2,3,4,5,6,7,8,9},ASC(J7009)&amp;1234567890))-1)</f>
        <v>Mo</v>
      </c>
      <c r="L7009" s="25">
        <f t="shared" si="219"/>
        <v>1</v>
      </c>
      <c r="M7009" s="25">
        <f>VLOOKUP(K7009,Table!$A$2:$C$121,2,0)</f>
        <v>6</v>
      </c>
      <c r="N7009" s="26">
        <f>VLOOKUP(K7009,Table!$A$2:$C$121,3,0)</f>
        <v>5</v>
      </c>
      <c r="O7009" s="13" t="str">
        <f>VLOOKUP(A7009,Table!$U$1:$V$230,2,0)</f>
        <v>Hexagonal</v>
      </c>
      <c r="P7009" s="1"/>
    </row>
    <row r="7010" spans="1:16">
      <c r="A7010" s="12">
        <v>194</v>
      </c>
      <c r="B7010" s="12">
        <v>102673</v>
      </c>
      <c r="C7010" s="12" t="s">
        <v>7455</v>
      </c>
      <c r="D7010" s="12" t="s">
        <v>7651</v>
      </c>
      <c r="E7010" s="17" t="s">
        <v>11695</v>
      </c>
      <c r="F7010" s="25" t="str">
        <f>LEFT(E7010,MIN(FIND({0,1,2,3,4,5,6,7,8,9},ASC(E7010)&amp;1234567890))-1)</f>
        <v>Co</v>
      </c>
      <c r="G7010" s="25">
        <f t="shared" si="218"/>
        <v>2</v>
      </c>
      <c r="H7010" s="25">
        <f>VLOOKUP(F7010,Table!$A$2:$C$121,2,0)</f>
        <v>9</v>
      </c>
      <c r="I7010" s="26">
        <f>VLOOKUP(F7010,Table!$A$2:$C$121,3,0)</f>
        <v>4</v>
      </c>
      <c r="J7010" s="17" t="s">
        <v>11291</v>
      </c>
      <c r="K7010" s="25" t="str">
        <f>LEFT(J7010,MIN(FIND({0,1,2,3,4,5,6,7,8,9},ASC(J7010)&amp;1234567890))-1)</f>
        <v>Sn</v>
      </c>
      <c r="L7010" s="25">
        <f t="shared" si="219"/>
        <v>1</v>
      </c>
      <c r="M7010" s="25">
        <f>VLOOKUP(K7010,Table!$A$2:$C$121,2,0)</f>
        <v>14</v>
      </c>
      <c r="N7010" s="26">
        <f>VLOOKUP(K7010,Table!$A$2:$C$121,3,0)</f>
        <v>5</v>
      </c>
      <c r="O7010" s="13" t="str">
        <f>VLOOKUP(A7010,Table!$U$1:$V$230,2,0)</f>
        <v>Hexagonal</v>
      </c>
      <c r="P7010" s="1"/>
    </row>
    <row r="7011" spans="1:16">
      <c r="A7011" s="12">
        <v>194</v>
      </c>
      <c r="B7011" s="12">
        <v>102675</v>
      </c>
      <c r="C7011" s="12" t="s">
        <v>7455</v>
      </c>
      <c r="D7011" s="12" t="s">
        <v>2736</v>
      </c>
      <c r="E7011" s="17" t="s">
        <v>11523</v>
      </c>
      <c r="F7011" s="25" t="str">
        <f>LEFT(E7011,MIN(FIND({0,1,2,3,4,5,6,7,8,9},ASC(E7011)&amp;1234567890))-1)</f>
        <v>Co</v>
      </c>
      <c r="G7011" s="25">
        <f t="shared" si="218"/>
        <v>3</v>
      </c>
      <c r="H7011" s="25">
        <f>VLOOKUP(F7011,Table!$A$2:$C$121,2,0)</f>
        <v>9</v>
      </c>
      <c r="I7011" s="26">
        <f>VLOOKUP(F7011,Table!$A$2:$C$121,3,0)</f>
        <v>4</v>
      </c>
      <c r="J7011" s="17" t="s">
        <v>11550</v>
      </c>
      <c r="K7011" s="25" t="str">
        <f>LEFT(J7011,MIN(FIND({0,1,2,3,4,5,6,7,8,9},ASC(J7011)&amp;1234567890))-1)</f>
        <v>Sn</v>
      </c>
      <c r="L7011" s="25">
        <f t="shared" si="219"/>
        <v>2</v>
      </c>
      <c r="M7011" s="25">
        <f>VLOOKUP(K7011,Table!$A$2:$C$121,2,0)</f>
        <v>14</v>
      </c>
      <c r="N7011" s="26">
        <f>VLOOKUP(K7011,Table!$A$2:$C$121,3,0)</f>
        <v>5</v>
      </c>
      <c r="O7011" s="13" t="str">
        <f>VLOOKUP(A7011,Table!$U$1:$V$230,2,0)</f>
        <v>Hexagonal</v>
      </c>
      <c r="P7011" s="1"/>
    </row>
    <row r="7012" spans="1:16">
      <c r="A7012" s="12">
        <v>194</v>
      </c>
      <c r="B7012" s="12">
        <v>102676</v>
      </c>
      <c r="C7012" s="12" t="s">
        <v>7455</v>
      </c>
      <c r="D7012" s="12" t="s">
        <v>2587</v>
      </c>
      <c r="E7012" s="17" t="s">
        <v>11976</v>
      </c>
      <c r="F7012" s="25" t="str">
        <f>LEFT(E7012,MIN(FIND({0,1,2,3,4,5,6,7,8,9},ASC(E7012)&amp;1234567890))-1)</f>
        <v>Co</v>
      </c>
      <c r="G7012" s="25">
        <f t="shared" si="218"/>
        <v>2.9</v>
      </c>
      <c r="H7012" s="25">
        <f>VLOOKUP(F7012,Table!$A$2:$C$121,2,0)</f>
        <v>9</v>
      </c>
      <c r="I7012" s="26">
        <f>VLOOKUP(F7012,Table!$A$2:$C$121,3,0)</f>
        <v>4</v>
      </c>
      <c r="J7012" s="17" t="s">
        <v>11550</v>
      </c>
      <c r="K7012" s="25" t="str">
        <f>LEFT(J7012,MIN(FIND({0,1,2,3,4,5,6,7,8,9},ASC(J7012)&amp;1234567890))-1)</f>
        <v>Sn</v>
      </c>
      <c r="L7012" s="25">
        <f t="shared" si="219"/>
        <v>2</v>
      </c>
      <c r="M7012" s="25">
        <f>VLOOKUP(K7012,Table!$A$2:$C$121,2,0)</f>
        <v>14</v>
      </c>
      <c r="N7012" s="26">
        <f>VLOOKUP(K7012,Table!$A$2:$C$121,3,0)</f>
        <v>5</v>
      </c>
      <c r="O7012" s="13" t="str">
        <f>VLOOKUP(A7012,Table!$U$1:$V$230,2,0)</f>
        <v>Hexagonal</v>
      </c>
      <c r="P7012" s="1"/>
    </row>
    <row r="7013" spans="1:16">
      <c r="A7013" s="12">
        <v>194</v>
      </c>
      <c r="B7013" s="12">
        <v>102698</v>
      </c>
      <c r="C7013" s="12" t="s">
        <v>7455</v>
      </c>
      <c r="D7013" s="12" t="s">
        <v>7652</v>
      </c>
      <c r="E7013" s="17" t="s">
        <v>76</v>
      </c>
      <c r="F7013" s="25" t="str">
        <f>LEFT(E7013,MIN(FIND({0,1,2,3,4,5,6,7,8,9},ASC(E7013)&amp;1234567890))-1)</f>
        <v>Co</v>
      </c>
      <c r="G7013" s="25">
        <f t="shared" si="218"/>
        <v>1</v>
      </c>
      <c r="H7013" s="25">
        <f>VLOOKUP(F7013,Table!$A$2:$C$121,2,0)</f>
        <v>9</v>
      </c>
      <c r="I7013" s="26">
        <f>VLOOKUP(F7013,Table!$A$2:$C$121,3,0)</f>
        <v>4</v>
      </c>
      <c r="J7013" s="17" t="s">
        <v>395</v>
      </c>
      <c r="K7013" s="25" t="str">
        <f>LEFT(J7013,MIN(FIND({0,1,2,3,4,5,6,7,8,9},ASC(J7013)&amp;1234567890))-1)</f>
        <v>Tc</v>
      </c>
      <c r="L7013" s="25">
        <f t="shared" si="219"/>
        <v>1</v>
      </c>
      <c r="M7013" s="25">
        <f>VLOOKUP(K7013,Table!$A$2:$C$121,2,0)</f>
        <v>7</v>
      </c>
      <c r="N7013" s="26">
        <f>VLOOKUP(K7013,Table!$A$2:$C$121,3,0)</f>
        <v>5</v>
      </c>
      <c r="O7013" s="13" t="str">
        <f>VLOOKUP(A7013,Table!$U$1:$V$230,2,0)</f>
        <v>Hexagonal</v>
      </c>
      <c r="P7013" s="1"/>
    </row>
    <row r="7014" spans="1:16">
      <c r="A7014" s="12">
        <v>194</v>
      </c>
      <c r="B7014" s="12">
        <v>102703</v>
      </c>
      <c r="C7014" s="12" t="s">
        <v>7455</v>
      </c>
      <c r="D7014" s="12" t="s">
        <v>7653</v>
      </c>
      <c r="E7014" s="17" t="s">
        <v>11538</v>
      </c>
      <c r="F7014" s="25" t="str">
        <f>LEFT(E7014,MIN(FIND({0,1,2,3,4,5,6,7,8,9},ASC(E7014)&amp;1234567890))-1)</f>
        <v>Co</v>
      </c>
      <c r="G7014" s="25">
        <f t="shared" si="218"/>
        <v>7</v>
      </c>
      <c r="H7014" s="25">
        <f>VLOOKUP(F7014,Table!$A$2:$C$121,2,0)</f>
        <v>9</v>
      </c>
      <c r="I7014" s="26">
        <f>VLOOKUP(F7014,Table!$A$2:$C$121,3,0)</f>
        <v>4</v>
      </c>
      <c r="J7014" s="17" t="s">
        <v>11494</v>
      </c>
      <c r="K7014" s="25" t="str">
        <f>LEFT(J7014,MIN(FIND({0,1,2,3,4,5,6,7,8,9},ASC(J7014)&amp;1234567890))-1)</f>
        <v>Th</v>
      </c>
      <c r="L7014" s="25">
        <f t="shared" si="219"/>
        <v>2</v>
      </c>
      <c r="M7014" s="25">
        <f>VLOOKUP(K7014,Table!$A$2:$C$121,2,0)</f>
        <v>3</v>
      </c>
      <c r="N7014" s="26">
        <f>VLOOKUP(K7014,Table!$A$2:$C$121,3,0)</f>
        <v>7</v>
      </c>
      <c r="O7014" s="13" t="str">
        <f>VLOOKUP(A7014,Table!$U$1:$V$230,2,0)</f>
        <v>Hexagonal</v>
      </c>
      <c r="P7014" s="1"/>
    </row>
    <row r="7015" spans="1:16">
      <c r="A7015" s="12">
        <v>194</v>
      </c>
      <c r="B7015" s="12">
        <v>102718</v>
      </c>
      <c r="C7015" s="12" t="s">
        <v>7455</v>
      </c>
      <c r="D7015" s="12" t="s">
        <v>7654</v>
      </c>
      <c r="E7015" s="17" t="s">
        <v>11523</v>
      </c>
      <c r="F7015" s="25" t="str">
        <f>LEFT(E7015,MIN(FIND({0,1,2,3,4,5,6,7,8,9},ASC(E7015)&amp;1234567890))-1)</f>
        <v>Co</v>
      </c>
      <c r="G7015" s="25">
        <f t="shared" si="218"/>
        <v>3</v>
      </c>
      <c r="H7015" s="25">
        <f>VLOOKUP(F7015,Table!$A$2:$C$121,2,0)</f>
        <v>9</v>
      </c>
      <c r="I7015" s="26">
        <f>VLOOKUP(F7015,Table!$A$2:$C$121,3,0)</f>
        <v>4</v>
      </c>
      <c r="J7015" s="17" t="s">
        <v>334</v>
      </c>
      <c r="K7015" s="25" t="str">
        <f>LEFT(J7015,MIN(FIND({0,1,2,3,4,5,6,7,8,9},ASC(J7015)&amp;1234567890))-1)</f>
        <v>V</v>
      </c>
      <c r="L7015" s="25">
        <f t="shared" si="219"/>
        <v>1</v>
      </c>
      <c r="M7015" s="25">
        <f>VLOOKUP(K7015,Table!$A$2:$C$121,2,0)</f>
        <v>5</v>
      </c>
      <c r="N7015" s="26">
        <f>VLOOKUP(K7015,Table!$A$2:$C$121,3,0)</f>
        <v>4</v>
      </c>
      <c r="O7015" s="13" t="str">
        <f>VLOOKUP(A7015,Table!$U$1:$V$230,2,0)</f>
        <v>Hexagonal</v>
      </c>
      <c r="P7015" s="1"/>
    </row>
    <row r="7016" spans="1:16">
      <c r="A7016" s="12">
        <v>194</v>
      </c>
      <c r="B7016" s="12">
        <v>102722</v>
      </c>
      <c r="C7016" s="12" t="s">
        <v>7455</v>
      </c>
      <c r="D7016" s="12" t="s">
        <v>7655</v>
      </c>
      <c r="E7016" s="17" t="s">
        <v>11523</v>
      </c>
      <c r="F7016" s="25" t="str">
        <f>LEFT(E7016,MIN(FIND({0,1,2,3,4,5,6,7,8,9},ASC(E7016)&amp;1234567890))-1)</f>
        <v>Co</v>
      </c>
      <c r="G7016" s="25">
        <f t="shared" si="218"/>
        <v>3</v>
      </c>
      <c r="H7016" s="25">
        <f>VLOOKUP(F7016,Table!$A$2:$C$121,2,0)</f>
        <v>9</v>
      </c>
      <c r="I7016" s="26">
        <f>VLOOKUP(F7016,Table!$A$2:$C$121,3,0)</f>
        <v>4</v>
      </c>
      <c r="J7016" s="17" t="s">
        <v>390</v>
      </c>
      <c r="K7016" s="25" t="str">
        <f>LEFT(J7016,MIN(FIND({0,1,2,3,4,5,6,7,8,9},ASC(J7016)&amp;1234567890))-1)</f>
        <v>W</v>
      </c>
      <c r="L7016" s="25">
        <f t="shared" si="219"/>
        <v>1</v>
      </c>
      <c r="M7016" s="25">
        <f>VLOOKUP(K7016,Table!$A$2:$C$121,2,0)</f>
        <v>6</v>
      </c>
      <c r="N7016" s="26">
        <f>VLOOKUP(K7016,Table!$A$2:$C$121,3,0)</f>
        <v>6</v>
      </c>
      <c r="O7016" s="13" t="str">
        <f>VLOOKUP(A7016,Table!$U$1:$V$230,2,0)</f>
        <v>Hexagonal</v>
      </c>
      <c r="P7016" s="1"/>
    </row>
    <row r="7017" spans="1:16">
      <c r="A7017" s="12">
        <v>194</v>
      </c>
      <c r="B7017" s="12">
        <v>102726</v>
      </c>
      <c r="C7017" s="12" t="s">
        <v>7455</v>
      </c>
      <c r="D7017" s="12" t="s">
        <v>7656</v>
      </c>
      <c r="E7017" s="17" t="s">
        <v>13466</v>
      </c>
      <c r="F7017" s="25" t="str">
        <f>LEFT(E7017,MIN(FIND({0,1,2,3,4,5,6,7,8,9},ASC(E7017)&amp;1234567890))-1)</f>
        <v>Co</v>
      </c>
      <c r="G7017" s="25">
        <f t="shared" si="218"/>
        <v>0.93</v>
      </c>
      <c r="H7017" s="25">
        <f>VLOOKUP(F7017,Table!$A$2:$C$121,2,0)</f>
        <v>9</v>
      </c>
      <c r="I7017" s="26">
        <f>VLOOKUP(F7017,Table!$A$2:$C$121,3,0)</f>
        <v>4</v>
      </c>
      <c r="J7017" s="17" t="s">
        <v>13467</v>
      </c>
      <c r="K7017" s="25" t="str">
        <f>LEFT(J7017,MIN(FIND({0,1,2,3,4,5,6,7,8,9},ASC(J7017)&amp;1234567890))-1)</f>
        <v>W</v>
      </c>
      <c r="L7017" s="25">
        <f t="shared" si="219"/>
        <v>7.0000000000000007E-2</v>
      </c>
      <c r="M7017" s="25">
        <f>VLOOKUP(K7017,Table!$A$2:$C$121,2,0)</f>
        <v>6</v>
      </c>
      <c r="N7017" s="26">
        <f>VLOOKUP(K7017,Table!$A$2:$C$121,3,0)</f>
        <v>6</v>
      </c>
      <c r="O7017" s="13" t="str">
        <f>VLOOKUP(A7017,Table!$U$1:$V$230,2,0)</f>
        <v>Hexagonal</v>
      </c>
      <c r="P7017" s="1"/>
    </row>
    <row r="7018" spans="1:16">
      <c r="A7018" s="12">
        <v>194</v>
      </c>
      <c r="B7018" s="12">
        <v>102853</v>
      </c>
      <c r="C7018" s="12" t="s">
        <v>7455</v>
      </c>
      <c r="D7018" s="12" t="s">
        <v>7657</v>
      </c>
      <c r="E7018" s="17" t="s">
        <v>11769</v>
      </c>
      <c r="F7018" s="25" t="str">
        <f>LEFT(E7018,MIN(FIND({0,1,2,3,4,5,6,7,8,9},ASC(E7018)&amp;1234567890))-1)</f>
        <v>Cr</v>
      </c>
      <c r="G7018" s="25">
        <f t="shared" si="218"/>
        <v>2</v>
      </c>
      <c r="H7018" s="25">
        <f>VLOOKUP(F7018,Table!$A$2:$C$121,2,0)</f>
        <v>6</v>
      </c>
      <c r="I7018" s="26">
        <f>VLOOKUP(F7018,Table!$A$2:$C$121,3,0)</f>
        <v>4</v>
      </c>
      <c r="J7018" s="17" t="s">
        <v>50</v>
      </c>
      <c r="K7018" s="25" t="str">
        <f>LEFT(J7018,MIN(FIND({0,1,2,3,4,5,6,7,8,9},ASC(J7018)&amp;1234567890))-1)</f>
        <v>Ti</v>
      </c>
      <c r="L7018" s="25">
        <f t="shared" si="219"/>
        <v>1</v>
      </c>
      <c r="M7018" s="25">
        <f>VLOOKUP(K7018,Table!$A$2:$C$121,2,0)</f>
        <v>4</v>
      </c>
      <c r="N7018" s="26">
        <f>VLOOKUP(K7018,Table!$A$2:$C$121,3,0)</f>
        <v>4</v>
      </c>
      <c r="O7018" s="13" t="str">
        <f>VLOOKUP(A7018,Table!$U$1:$V$230,2,0)</f>
        <v>Hexagonal</v>
      </c>
      <c r="P7018" s="1"/>
    </row>
    <row r="7019" spans="1:16">
      <c r="A7019" s="12">
        <v>194</v>
      </c>
      <c r="B7019" s="12">
        <v>102862</v>
      </c>
      <c r="C7019" s="12" t="s">
        <v>7455</v>
      </c>
      <c r="D7019" s="12" t="s">
        <v>7658</v>
      </c>
      <c r="E7019" s="17" t="s">
        <v>11769</v>
      </c>
      <c r="F7019" s="25" t="str">
        <f>LEFT(E7019,MIN(FIND({0,1,2,3,4,5,6,7,8,9},ASC(E7019)&amp;1234567890))-1)</f>
        <v>Cr</v>
      </c>
      <c r="G7019" s="25">
        <f t="shared" si="218"/>
        <v>2</v>
      </c>
      <c r="H7019" s="25">
        <f>VLOOKUP(F7019,Table!$A$2:$C$121,2,0)</f>
        <v>6</v>
      </c>
      <c r="I7019" s="26">
        <f>VLOOKUP(F7019,Table!$A$2:$C$121,3,0)</f>
        <v>4</v>
      </c>
      <c r="J7019" s="17" t="s">
        <v>377</v>
      </c>
      <c r="K7019" s="25" t="str">
        <f>LEFT(J7019,MIN(FIND({0,1,2,3,4,5,6,7,8,9},ASC(J7019)&amp;1234567890))-1)</f>
        <v>Zr</v>
      </c>
      <c r="L7019" s="25">
        <f t="shared" si="219"/>
        <v>1</v>
      </c>
      <c r="M7019" s="25">
        <f>VLOOKUP(K7019,Table!$A$2:$C$121,2,0)</f>
        <v>4</v>
      </c>
      <c r="N7019" s="26">
        <f>VLOOKUP(K7019,Table!$A$2:$C$121,3,0)</f>
        <v>5</v>
      </c>
      <c r="O7019" s="13" t="str">
        <f>VLOOKUP(A7019,Table!$U$1:$V$230,2,0)</f>
        <v>Hexagonal</v>
      </c>
      <c r="P7019" s="1"/>
    </row>
    <row r="7020" spans="1:16">
      <c r="A7020" s="12">
        <v>194</v>
      </c>
      <c r="B7020" s="12">
        <v>102870</v>
      </c>
      <c r="C7020" s="12" t="s">
        <v>7455</v>
      </c>
      <c r="D7020" s="12" t="s">
        <v>7659</v>
      </c>
      <c r="E7020" s="17" t="s">
        <v>376</v>
      </c>
      <c r="F7020" s="25" t="str">
        <f>LEFT(E7020,MIN(FIND({0,1,2,3,4,5,6,7,8,9},ASC(E7020)&amp;1234567890))-1)</f>
        <v>Cs</v>
      </c>
      <c r="G7020" s="25">
        <f t="shared" si="218"/>
        <v>1</v>
      </c>
      <c r="H7020" s="25">
        <f>VLOOKUP(F7020,Table!$A$2:$C$121,2,0)</f>
        <v>1</v>
      </c>
      <c r="I7020" s="26">
        <f>VLOOKUP(F7020,Table!$A$2:$C$121,3,0)</f>
        <v>6</v>
      </c>
      <c r="J7020" s="17" t="s">
        <v>11745</v>
      </c>
      <c r="K7020" s="25" t="str">
        <f>LEFT(J7020,MIN(FIND({0,1,2,3,4,5,6,7,8,9},ASC(J7020)&amp;1234567890))-1)</f>
        <v>K</v>
      </c>
      <c r="L7020" s="25">
        <f t="shared" si="219"/>
        <v>2</v>
      </c>
      <c r="M7020" s="25">
        <f>VLOOKUP(K7020,Table!$A$2:$C$121,2,0)</f>
        <v>1</v>
      </c>
      <c r="N7020" s="26">
        <f>VLOOKUP(K7020,Table!$A$2:$C$121,3,0)</f>
        <v>4</v>
      </c>
      <c r="O7020" s="13" t="str">
        <f>VLOOKUP(A7020,Table!$U$1:$V$230,2,0)</f>
        <v>Hexagonal</v>
      </c>
      <c r="P7020" s="1"/>
    </row>
    <row r="7021" spans="1:16">
      <c r="A7021" s="12">
        <v>194</v>
      </c>
      <c r="B7021" s="12">
        <v>102958</v>
      </c>
      <c r="C7021" s="12" t="s">
        <v>7455</v>
      </c>
      <c r="D7021" s="12" t="s">
        <v>7660</v>
      </c>
      <c r="E7021" s="17" t="s">
        <v>13468</v>
      </c>
      <c r="F7021" s="25" t="str">
        <f>LEFT(E7021,MIN(FIND({0,1,2,3,4,5,6,7,8,9},ASC(E7021)&amp;1234567890))-1)</f>
        <v>Cu</v>
      </c>
      <c r="G7021" s="25">
        <f t="shared" si="218"/>
        <v>0.82</v>
      </c>
      <c r="H7021" s="25">
        <f>VLOOKUP(F7021,Table!$A$2:$C$121,2,0)</f>
        <v>11</v>
      </c>
      <c r="I7021" s="26">
        <f>VLOOKUP(F7021,Table!$A$2:$C$121,3,0)</f>
        <v>4</v>
      </c>
      <c r="J7021" s="17" t="s">
        <v>13469</v>
      </c>
      <c r="K7021" s="25" t="str">
        <f>LEFT(J7021,MIN(FIND({0,1,2,3,4,5,6,7,8,9},ASC(J7021)&amp;1234567890))-1)</f>
        <v>Ge</v>
      </c>
      <c r="L7021" s="25">
        <f t="shared" si="219"/>
        <v>0.18</v>
      </c>
      <c r="M7021" s="25">
        <f>VLOOKUP(K7021,Table!$A$2:$C$121,2,0)</f>
        <v>14</v>
      </c>
      <c r="N7021" s="26">
        <f>VLOOKUP(K7021,Table!$A$2:$C$121,3,0)</f>
        <v>4</v>
      </c>
      <c r="O7021" s="13" t="str">
        <f>VLOOKUP(A7021,Table!$U$1:$V$230,2,0)</f>
        <v>Hexagonal</v>
      </c>
      <c r="P7021" s="1"/>
    </row>
    <row r="7022" spans="1:16">
      <c r="A7022" s="12">
        <v>194</v>
      </c>
      <c r="B7022" s="12">
        <v>102982</v>
      </c>
      <c r="C7022" s="12" t="s">
        <v>7455</v>
      </c>
      <c r="D7022" s="12" t="s">
        <v>7661</v>
      </c>
      <c r="E7022" s="17" t="s">
        <v>13470</v>
      </c>
      <c r="F7022" s="25" t="str">
        <f>LEFT(E7022,MIN(FIND({0,1,2,3,4,5,6,7,8,9},ASC(E7022)&amp;1234567890))-1)</f>
        <v>Cu</v>
      </c>
      <c r="G7022" s="25">
        <f t="shared" si="218"/>
        <v>1.74</v>
      </c>
      <c r="H7022" s="25">
        <f>VLOOKUP(F7022,Table!$A$2:$C$121,2,0)</f>
        <v>11</v>
      </c>
      <c r="I7022" s="26">
        <f>VLOOKUP(F7022,Table!$A$2:$C$121,3,0)</f>
        <v>4</v>
      </c>
      <c r="J7022" s="17" t="s">
        <v>12655</v>
      </c>
      <c r="K7022" s="25" t="str">
        <f>LEFT(J7022,MIN(FIND({0,1,2,3,4,5,6,7,8,9},ASC(J7022)&amp;1234567890))-1)</f>
        <v>In</v>
      </c>
      <c r="L7022" s="25">
        <f t="shared" si="219"/>
        <v>0.96</v>
      </c>
      <c r="M7022" s="25">
        <f>VLOOKUP(K7022,Table!$A$2:$C$121,2,0)</f>
        <v>13</v>
      </c>
      <c r="N7022" s="26">
        <f>VLOOKUP(K7022,Table!$A$2:$C$121,3,0)</f>
        <v>5</v>
      </c>
      <c r="O7022" s="13" t="str">
        <f>VLOOKUP(A7022,Table!$U$1:$V$230,2,0)</f>
        <v>Hexagonal</v>
      </c>
      <c r="P7022" s="1"/>
    </row>
    <row r="7023" spans="1:16">
      <c r="A7023" s="12">
        <v>194</v>
      </c>
      <c r="B7023" s="12">
        <v>103159</v>
      </c>
      <c r="C7023" s="12" t="s">
        <v>7455</v>
      </c>
      <c r="D7023" s="12" t="s">
        <v>7662</v>
      </c>
      <c r="E7023" s="17" t="s">
        <v>11333</v>
      </c>
      <c r="F7023" s="25" t="str">
        <f>LEFT(E7023,MIN(FIND({0,1,2,3,4,5,6,7,8,9},ASC(E7023)&amp;1234567890))-1)</f>
        <v>Dy</v>
      </c>
      <c r="G7023" s="25">
        <f t="shared" si="218"/>
        <v>1</v>
      </c>
      <c r="H7023" s="25">
        <f>VLOOKUP(F7023,Table!$A$2:$C$121,2,0)</f>
        <v>3</v>
      </c>
      <c r="I7023" s="26">
        <f>VLOOKUP(F7023,Table!$A$2:$C$121,3,0)</f>
        <v>6</v>
      </c>
      <c r="J7023" s="17" t="s">
        <v>11894</v>
      </c>
      <c r="K7023" s="25" t="str">
        <f>LEFT(J7023,MIN(FIND({0,1,2,3,4,5,6,7,8,9},ASC(J7023)&amp;1234567890))-1)</f>
        <v>Mg</v>
      </c>
      <c r="L7023" s="25">
        <f t="shared" si="219"/>
        <v>2</v>
      </c>
      <c r="M7023" s="25">
        <f>VLOOKUP(K7023,Table!$A$2:$C$121,2,0)</f>
        <v>2</v>
      </c>
      <c r="N7023" s="26">
        <f>VLOOKUP(K7023,Table!$A$2:$C$121,3,0)</f>
        <v>3</v>
      </c>
      <c r="O7023" s="13" t="str">
        <f>VLOOKUP(A7023,Table!$U$1:$V$230,2,0)</f>
        <v>Hexagonal</v>
      </c>
      <c r="P7023" s="1"/>
    </row>
    <row r="7024" spans="1:16">
      <c r="A7024" s="12">
        <v>194</v>
      </c>
      <c r="B7024" s="12">
        <v>103192</v>
      </c>
      <c r="C7024" s="12" t="s">
        <v>7455</v>
      </c>
      <c r="D7024" s="12" t="s">
        <v>7663</v>
      </c>
      <c r="E7024" s="17" t="s">
        <v>11333</v>
      </c>
      <c r="F7024" s="25" t="str">
        <f>LEFT(E7024,MIN(FIND({0,1,2,3,4,5,6,7,8,9},ASC(E7024)&amp;1234567890))-1)</f>
        <v>Dy</v>
      </c>
      <c r="G7024" s="25">
        <f t="shared" si="218"/>
        <v>1</v>
      </c>
      <c r="H7024" s="25">
        <f>VLOOKUP(F7024,Table!$A$2:$C$121,2,0)</f>
        <v>3</v>
      </c>
      <c r="I7024" s="26">
        <f>VLOOKUP(F7024,Table!$A$2:$C$121,3,0)</f>
        <v>6</v>
      </c>
      <c r="J7024" s="17" t="s">
        <v>11306</v>
      </c>
      <c r="K7024" s="25" t="str">
        <f>LEFT(J7024,MIN(FIND({0,1,2,3,4,5,6,7,8,9},ASC(J7024)&amp;1234567890))-1)</f>
        <v>Gd</v>
      </c>
      <c r="L7024" s="25">
        <f t="shared" si="219"/>
        <v>1</v>
      </c>
      <c r="M7024" s="25">
        <f>VLOOKUP(K7024,Table!$A$2:$C$121,2,0)</f>
        <v>3</v>
      </c>
      <c r="N7024" s="26">
        <f>VLOOKUP(K7024,Table!$A$2:$C$121,3,0)</f>
        <v>6</v>
      </c>
      <c r="O7024" s="13" t="str">
        <f>VLOOKUP(A7024,Table!$U$1:$V$230,2,0)</f>
        <v>Hexagonal</v>
      </c>
      <c r="P7024" s="1"/>
    </row>
    <row r="7025" spans="1:16">
      <c r="A7025" s="12">
        <v>194</v>
      </c>
      <c r="B7025" s="12">
        <v>103204</v>
      </c>
      <c r="C7025" s="12" t="s">
        <v>7455</v>
      </c>
      <c r="D7025" s="12" t="s">
        <v>7664</v>
      </c>
      <c r="E7025" s="17" t="s">
        <v>11377</v>
      </c>
      <c r="F7025" s="25" t="str">
        <f>LEFT(E7025,MIN(FIND({0,1,2,3,4,5,6,7,8,9},ASC(E7025)&amp;1234567890))-1)</f>
        <v>Dy</v>
      </c>
      <c r="G7025" s="25">
        <f t="shared" si="218"/>
        <v>2</v>
      </c>
      <c r="H7025" s="25">
        <f>VLOOKUP(F7025,Table!$A$2:$C$121,2,0)</f>
        <v>3</v>
      </c>
      <c r="I7025" s="26">
        <f>VLOOKUP(F7025,Table!$A$2:$C$121,3,0)</f>
        <v>6</v>
      </c>
      <c r="J7025" s="17" t="s">
        <v>11286</v>
      </c>
      <c r="K7025" s="25" t="str">
        <f>LEFT(J7025,MIN(FIND({0,1,2,3,4,5,6,7,8,9},ASC(J7025)&amp;1234567890))-1)</f>
        <v>In</v>
      </c>
      <c r="L7025" s="25">
        <f t="shared" si="219"/>
        <v>1</v>
      </c>
      <c r="M7025" s="25">
        <f>VLOOKUP(K7025,Table!$A$2:$C$121,2,0)</f>
        <v>13</v>
      </c>
      <c r="N7025" s="26">
        <f>VLOOKUP(K7025,Table!$A$2:$C$121,3,0)</f>
        <v>5</v>
      </c>
      <c r="O7025" s="13" t="str">
        <f>VLOOKUP(A7025,Table!$U$1:$V$230,2,0)</f>
        <v>Hexagonal</v>
      </c>
      <c r="P7025" s="1"/>
    </row>
    <row r="7026" spans="1:16">
      <c r="A7026" s="12">
        <v>194</v>
      </c>
      <c r="B7026" s="12">
        <v>103251</v>
      </c>
      <c r="C7026" s="12" t="s">
        <v>7455</v>
      </c>
      <c r="D7026" s="12" t="s">
        <v>7665</v>
      </c>
      <c r="E7026" s="17" t="s">
        <v>11330</v>
      </c>
      <c r="F7026" s="25" t="str">
        <f>LEFT(E7026,MIN(FIND({0,1,2,3,4,5,6,7,8,9},ASC(E7026)&amp;1234567890))-1)</f>
        <v>Er</v>
      </c>
      <c r="G7026" s="25">
        <f t="shared" si="218"/>
        <v>2</v>
      </c>
      <c r="H7026" s="25">
        <f>VLOOKUP(F7026,Table!$A$2:$C$121,2,0)</f>
        <v>3</v>
      </c>
      <c r="I7026" s="26">
        <f>VLOOKUP(F7026,Table!$A$2:$C$121,3,0)</f>
        <v>6</v>
      </c>
      <c r="J7026" s="17" t="s">
        <v>11286</v>
      </c>
      <c r="K7026" s="25" t="str">
        <f>LEFT(J7026,MIN(FIND({0,1,2,3,4,5,6,7,8,9},ASC(J7026)&amp;1234567890))-1)</f>
        <v>In</v>
      </c>
      <c r="L7026" s="25">
        <f t="shared" si="219"/>
        <v>1</v>
      </c>
      <c r="M7026" s="25">
        <f>VLOOKUP(K7026,Table!$A$2:$C$121,2,0)</f>
        <v>13</v>
      </c>
      <c r="N7026" s="26">
        <f>VLOOKUP(K7026,Table!$A$2:$C$121,3,0)</f>
        <v>5</v>
      </c>
      <c r="O7026" s="13" t="str">
        <f>VLOOKUP(A7026,Table!$U$1:$V$230,2,0)</f>
        <v>Hexagonal</v>
      </c>
      <c r="P7026" s="1"/>
    </row>
    <row r="7027" spans="1:16">
      <c r="A7027" s="12">
        <v>194</v>
      </c>
      <c r="B7027" s="12">
        <v>103262</v>
      </c>
      <c r="C7027" s="12" t="s">
        <v>7455</v>
      </c>
      <c r="D7027" s="12" t="s">
        <v>7666</v>
      </c>
      <c r="E7027" s="17" t="s">
        <v>11542</v>
      </c>
      <c r="F7027" s="25" t="str">
        <f>LEFT(E7027,MIN(FIND({0,1,2,3,4,5,6,7,8,9},ASC(E7027)&amp;1234567890))-1)</f>
        <v>Er</v>
      </c>
      <c r="G7027" s="25">
        <f t="shared" si="218"/>
        <v>1</v>
      </c>
      <c r="H7027" s="25">
        <f>VLOOKUP(F7027,Table!$A$2:$C$121,2,0)</f>
        <v>3</v>
      </c>
      <c r="I7027" s="26">
        <f>VLOOKUP(F7027,Table!$A$2:$C$121,3,0)</f>
        <v>6</v>
      </c>
      <c r="J7027" s="17" t="s">
        <v>11894</v>
      </c>
      <c r="K7027" s="25" t="str">
        <f>LEFT(J7027,MIN(FIND({0,1,2,3,4,5,6,7,8,9},ASC(J7027)&amp;1234567890))-1)</f>
        <v>Mg</v>
      </c>
      <c r="L7027" s="25">
        <f t="shared" si="219"/>
        <v>2</v>
      </c>
      <c r="M7027" s="25">
        <f>VLOOKUP(K7027,Table!$A$2:$C$121,2,0)</f>
        <v>2</v>
      </c>
      <c r="N7027" s="26">
        <f>VLOOKUP(K7027,Table!$A$2:$C$121,3,0)</f>
        <v>3</v>
      </c>
      <c r="O7027" s="13" t="str">
        <f>VLOOKUP(A7027,Table!$U$1:$V$230,2,0)</f>
        <v>Hexagonal</v>
      </c>
      <c r="P7027" s="1"/>
    </row>
    <row r="7028" spans="1:16">
      <c r="A7028" s="12">
        <v>194</v>
      </c>
      <c r="B7028" s="12">
        <v>103270</v>
      </c>
      <c r="C7028" s="12" t="s">
        <v>7455</v>
      </c>
      <c r="D7028" s="12" t="s">
        <v>7667</v>
      </c>
      <c r="E7028" s="17" t="s">
        <v>11330</v>
      </c>
      <c r="F7028" s="25" t="str">
        <f>LEFT(E7028,MIN(FIND({0,1,2,3,4,5,6,7,8,9},ASC(E7028)&amp;1234567890))-1)</f>
        <v>Er</v>
      </c>
      <c r="G7028" s="25">
        <f t="shared" si="218"/>
        <v>2</v>
      </c>
      <c r="H7028" s="25">
        <f>VLOOKUP(F7028,Table!$A$2:$C$121,2,0)</f>
        <v>3</v>
      </c>
      <c r="I7028" s="26">
        <f>VLOOKUP(F7028,Table!$A$2:$C$121,3,0)</f>
        <v>6</v>
      </c>
      <c r="J7028" s="17" t="s">
        <v>13471</v>
      </c>
      <c r="K7028" s="25" t="str">
        <f>LEFT(J7028,MIN(FIND({0,1,2,3,4,5,6,7,8,9},ASC(J7028)&amp;1234567890))-1)</f>
        <v>Ni</v>
      </c>
      <c r="L7028" s="25">
        <f t="shared" si="219"/>
        <v>17</v>
      </c>
      <c r="M7028" s="25">
        <f>VLOOKUP(K7028,Table!$A$2:$C$121,2,0)</f>
        <v>10</v>
      </c>
      <c r="N7028" s="26">
        <f>VLOOKUP(K7028,Table!$A$2:$C$121,3,0)</f>
        <v>4</v>
      </c>
      <c r="O7028" s="13" t="str">
        <f>VLOOKUP(A7028,Table!$U$1:$V$230,2,0)</f>
        <v>Hexagonal</v>
      </c>
      <c r="P7028" s="1"/>
    </row>
    <row r="7029" spans="1:16">
      <c r="A7029" s="12">
        <v>194</v>
      </c>
      <c r="B7029" s="12">
        <v>103319</v>
      </c>
      <c r="C7029" s="12" t="s">
        <v>7455</v>
      </c>
      <c r="D7029" s="12" t="s">
        <v>7083</v>
      </c>
      <c r="E7029" s="17" t="s">
        <v>11542</v>
      </c>
      <c r="F7029" s="25" t="str">
        <f>LEFT(E7029,MIN(FIND({0,1,2,3,4,5,6,7,8,9},ASC(E7029)&amp;1234567890))-1)</f>
        <v>Er</v>
      </c>
      <c r="G7029" s="25">
        <f t="shared" si="218"/>
        <v>1</v>
      </c>
      <c r="H7029" s="25">
        <f>VLOOKUP(F7029,Table!$A$2:$C$121,2,0)</f>
        <v>3</v>
      </c>
      <c r="I7029" s="26">
        <f>VLOOKUP(F7029,Table!$A$2:$C$121,3,0)</f>
        <v>6</v>
      </c>
      <c r="J7029" s="17" t="s">
        <v>71</v>
      </c>
      <c r="K7029" s="25" t="str">
        <f>LEFT(J7029,MIN(FIND({0,1,2,3,4,5,6,7,8,9},ASC(J7029)&amp;1234567890))-1)</f>
        <v>Zn</v>
      </c>
      <c r="L7029" s="25">
        <f t="shared" si="219"/>
        <v>5</v>
      </c>
      <c r="M7029" s="25">
        <f>VLOOKUP(K7029,Table!$A$2:$C$121,2,0)</f>
        <v>12</v>
      </c>
      <c r="N7029" s="26">
        <f>VLOOKUP(K7029,Table!$A$2:$C$121,3,0)</f>
        <v>4</v>
      </c>
      <c r="O7029" s="13" t="str">
        <f>VLOOKUP(A7029,Table!$U$1:$V$230,2,0)</f>
        <v>Hexagonal</v>
      </c>
      <c r="P7029" s="1"/>
    </row>
    <row r="7030" spans="1:16">
      <c r="A7030" s="12">
        <v>194</v>
      </c>
      <c r="B7030" s="12">
        <v>103378</v>
      </c>
      <c r="C7030" s="12" t="s">
        <v>7455</v>
      </c>
      <c r="D7030" s="12" t="s">
        <v>7668</v>
      </c>
      <c r="E7030" s="17" t="s">
        <v>11377</v>
      </c>
      <c r="F7030" s="25" t="str">
        <f>LEFT(E7030,MIN(FIND({0,1,2,3,4,5,6,7,8,9},ASC(E7030)&amp;1234567890))-1)</f>
        <v>Dy</v>
      </c>
      <c r="G7030" s="25">
        <f t="shared" si="218"/>
        <v>2</v>
      </c>
      <c r="H7030" s="25">
        <f>VLOOKUP(F7030,Table!$A$2:$C$121,2,0)</f>
        <v>3</v>
      </c>
      <c r="I7030" s="26">
        <f>VLOOKUP(F7030,Table!$A$2:$C$121,3,0)</f>
        <v>6</v>
      </c>
      <c r="J7030" s="17" t="s">
        <v>588</v>
      </c>
      <c r="K7030" s="25" t="str">
        <f>LEFT(J7030,MIN(FIND({0,1,2,3,4,5,6,7,8,9},ASC(J7030)&amp;1234567890))-1)</f>
        <v>Tl</v>
      </c>
      <c r="L7030" s="25">
        <f t="shared" si="219"/>
        <v>1</v>
      </c>
      <c r="M7030" s="25">
        <f>VLOOKUP(K7030,Table!$A$2:$C$121,2,0)</f>
        <v>13</v>
      </c>
      <c r="N7030" s="26">
        <f>VLOOKUP(K7030,Table!$A$2:$C$121,3,0)</f>
        <v>6</v>
      </c>
      <c r="O7030" s="13" t="str">
        <f>VLOOKUP(A7030,Table!$U$1:$V$230,2,0)</f>
        <v>Hexagonal</v>
      </c>
      <c r="P7030" s="1"/>
    </row>
    <row r="7031" spans="1:16">
      <c r="A7031" s="12">
        <v>194</v>
      </c>
      <c r="B7031" s="12">
        <v>103384</v>
      </c>
      <c r="C7031" s="12" t="s">
        <v>7455</v>
      </c>
      <c r="D7031" s="12" t="s">
        <v>6237</v>
      </c>
      <c r="E7031" s="17" t="s">
        <v>11377</v>
      </c>
      <c r="F7031" s="25" t="str">
        <f>LEFT(E7031,MIN(FIND({0,1,2,3,4,5,6,7,8,9},ASC(E7031)&amp;1234567890))-1)</f>
        <v>Dy</v>
      </c>
      <c r="G7031" s="25">
        <f t="shared" si="218"/>
        <v>2</v>
      </c>
      <c r="H7031" s="25">
        <f>VLOOKUP(F7031,Table!$A$2:$C$121,2,0)</f>
        <v>3</v>
      </c>
      <c r="I7031" s="26">
        <f>VLOOKUP(F7031,Table!$A$2:$C$121,3,0)</f>
        <v>6</v>
      </c>
      <c r="J7031" s="17" t="s">
        <v>12899</v>
      </c>
      <c r="K7031" s="25" t="str">
        <f>LEFT(J7031,MIN(FIND({0,1,2,3,4,5,6,7,8,9},ASC(J7031)&amp;1234567890))-1)</f>
        <v>Zn</v>
      </c>
      <c r="L7031" s="25">
        <f t="shared" si="219"/>
        <v>17</v>
      </c>
      <c r="M7031" s="25">
        <f>VLOOKUP(K7031,Table!$A$2:$C$121,2,0)</f>
        <v>12</v>
      </c>
      <c r="N7031" s="26">
        <f>VLOOKUP(K7031,Table!$A$2:$C$121,3,0)</f>
        <v>4</v>
      </c>
      <c r="O7031" s="13" t="str">
        <f>VLOOKUP(A7031,Table!$U$1:$V$230,2,0)</f>
        <v>Hexagonal</v>
      </c>
      <c r="P7031" s="1"/>
    </row>
    <row r="7032" spans="1:16">
      <c r="A7032" s="12">
        <v>194</v>
      </c>
      <c r="B7032" s="12">
        <v>103398</v>
      </c>
      <c r="C7032" s="12" t="s">
        <v>7455</v>
      </c>
      <c r="D7032" s="12" t="s">
        <v>7669</v>
      </c>
      <c r="E7032" s="17" t="s">
        <v>428</v>
      </c>
      <c r="F7032" s="25" t="str">
        <f>LEFT(E7032,MIN(FIND({0,1,2,3,4,5,6,7,8,9},ASC(E7032)&amp;1234567890))-1)</f>
        <v>Eu</v>
      </c>
      <c r="G7032" s="25">
        <f t="shared" si="218"/>
        <v>1</v>
      </c>
      <c r="H7032" s="25">
        <f>VLOOKUP(F7032,Table!$A$2:$C$121,2,0)</f>
        <v>3</v>
      </c>
      <c r="I7032" s="26">
        <f>VLOOKUP(F7032,Table!$A$2:$C$121,3,0)</f>
        <v>6</v>
      </c>
      <c r="J7032" s="17" t="s">
        <v>11641</v>
      </c>
      <c r="K7032" s="25" t="str">
        <f>LEFT(J7032,MIN(FIND({0,1,2,3,4,5,6,7,8,9},ASC(J7032)&amp;1234567890))-1)</f>
        <v>In</v>
      </c>
      <c r="L7032" s="25">
        <f t="shared" si="219"/>
        <v>2</v>
      </c>
      <c r="M7032" s="25">
        <f>VLOOKUP(K7032,Table!$A$2:$C$121,2,0)</f>
        <v>13</v>
      </c>
      <c r="N7032" s="26">
        <f>VLOOKUP(K7032,Table!$A$2:$C$121,3,0)</f>
        <v>5</v>
      </c>
      <c r="O7032" s="13" t="str">
        <f>VLOOKUP(A7032,Table!$U$1:$V$230,2,0)</f>
        <v>Hexagonal</v>
      </c>
      <c r="P7032" s="1"/>
    </row>
    <row r="7033" spans="1:16">
      <c r="A7033" s="12">
        <v>194</v>
      </c>
      <c r="B7033" s="12">
        <v>103403</v>
      </c>
      <c r="C7033" s="12" t="s">
        <v>7455</v>
      </c>
      <c r="D7033" s="12" t="s">
        <v>7670</v>
      </c>
      <c r="E7033" s="17" t="s">
        <v>428</v>
      </c>
      <c r="F7033" s="25" t="str">
        <f>LEFT(E7033,MIN(FIND({0,1,2,3,4,5,6,7,8,9},ASC(E7033)&amp;1234567890))-1)</f>
        <v>Eu</v>
      </c>
      <c r="G7033" s="25">
        <f t="shared" si="218"/>
        <v>1</v>
      </c>
      <c r="H7033" s="25">
        <f>VLOOKUP(F7033,Table!$A$2:$C$121,2,0)</f>
        <v>3</v>
      </c>
      <c r="I7033" s="26">
        <f>VLOOKUP(F7033,Table!$A$2:$C$121,3,0)</f>
        <v>6</v>
      </c>
      <c r="J7033" s="17" t="s">
        <v>11894</v>
      </c>
      <c r="K7033" s="25" t="str">
        <f>LEFT(J7033,MIN(FIND({0,1,2,3,4,5,6,7,8,9},ASC(J7033)&amp;1234567890))-1)</f>
        <v>Mg</v>
      </c>
      <c r="L7033" s="25">
        <f t="shared" si="219"/>
        <v>2</v>
      </c>
      <c r="M7033" s="25">
        <f>VLOOKUP(K7033,Table!$A$2:$C$121,2,0)</f>
        <v>2</v>
      </c>
      <c r="N7033" s="26">
        <f>VLOOKUP(K7033,Table!$A$2:$C$121,3,0)</f>
        <v>3</v>
      </c>
      <c r="O7033" s="13" t="str">
        <f>VLOOKUP(A7033,Table!$U$1:$V$230,2,0)</f>
        <v>Hexagonal</v>
      </c>
      <c r="P7033" s="1"/>
    </row>
    <row r="7034" spans="1:16">
      <c r="A7034" s="12">
        <v>194</v>
      </c>
      <c r="B7034" s="12">
        <v>103404</v>
      </c>
      <c r="C7034" s="12" t="s">
        <v>7455</v>
      </c>
      <c r="D7034" s="12" t="s">
        <v>7671</v>
      </c>
      <c r="E7034" s="17" t="s">
        <v>428</v>
      </c>
      <c r="F7034" s="25" t="str">
        <f>LEFT(E7034,MIN(FIND({0,1,2,3,4,5,6,7,8,9},ASC(E7034)&amp;1234567890))-1)</f>
        <v>Eu</v>
      </c>
      <c r="G7034" s="25">
        <f t="shared" si="218"/>
        <v>1</v>
      </c>
      <c r="H7034" s="25">
        <f>VLOOKUP(F7034,Table!$A$2:$C$121,2,0)</f>
        <v>3</v>
      </c>
      <c r="I7034" s="26">
        <f>VLOOKUP(F7034,Table!$A$2:$C$121,3,0)</f>
        <v>6</v>
      </c>
      <c r="J7034" s="17" t="s">
        <v>11499</v>
      </c>
      <c r="K7034" s="25" t="str">
        <f>LEFT(J7034,MIN(FIND({0,1,2,3,4,5,6,7,8,9},ASC(J7034)&amp;1234567890))-1)</f>
        <v>Mg</v>
      </c>
      <c r="L7034" s="25">
        <f t="shared" si="219"/>
        <v>4</v>
      </c>
      <c r="M7034" s="25">
        <f>VLOOKUP(K7034,Table!$A$2:$C$121,2,0)</f>
        <v>2</v>
      </c>
      <c r="N7034" s="26">
        <f>VLOOKUP(K7034,Table!$A$2:$C$121,3,0)</f>
        <v>3</v>
      </c>
      <c r="O7034" s="13" t="str">
        <f>VLOOKUP(A7034,Table!$U$1:$V$230,2,0)</f>
        <v>Hexagonal</v>
      </c>
      <c r="P7034" s="1"/>
    </row>
    <row r="7035" spans="1:16">
      <c r="A7035" s="12">
        <v>194</v>
      </c>
      <c r="B7035" s="12">
        <v>103405</v>
      </c>
      <c r="C7035" s="12" t="s">
        <v>7455</v>
      </c>
      <c r="D7035" s="12" t="s">
        <v>7672</v>
      </c>
      <c r="E7035" s="17" t="s">
        <v>428</v>
      </c>
      <c r="F7035" s="25" t="str">
        <f>LEFT(E7035,MIN(FIND({0,1,2,3,4,5,6,7,8,9},ASC(E7035)&amp;1234567890))-1)</f>
        <v>Eu</v>
      </c>
      <c r="G7035" s="25">
        <f t="shared" si="218"/>
        <v>1</v>
      </c>
      <c r="H7035" s="25">
        <f>VLOOKUP(F7035,Table!$A$2:$C$121,2,0)</f>
        <v>3</v>
      </c>
      <c r="I7035" s="26">
        <f>VLOOKUP(F7035,Table!$A$2:$C$121,3,0)</f>
        <v>6</v>
      </c>
      <c r="J7035" s="17" t="s">
        <v>11434</v>
      </c>
      <c r="K7035" s="25" t="str">
        <f>LEFT(J7035,MIN(FIND({0,1,2,3,4,5,6,7,8,9},ASC(J7035)&amp;1234567890))-1)</f>
        <v>Mg</v>
      </c>
      <c r="L7035" s="25">
        <f t="shared" si="219"/>
        <v>5</v>
      </c>
      <c r="M7035" s="25">
        <f>VLOOKUP(K7035,Table!$A$2:$C$121,2,0)</f>
        <v>2</v>
      </c>
      <c r="N7035" s="26">
        <f>VLOOKUP(K7035,Table!$A$2:$C$121,3,0)</f>
        <v>3</v>
      </c>
      <c r="O7035" s="13" t="str">
        <f>VLOOKUP(A7035,Table!$U$1:$V$230,2,0)</f>
        <v>Hexagonal</v>
      </c>
      <c r="P7035" s="1"/>
    </row>
    <row r="7036" spans="1:16">
      <c r="A7036" s="12">
        <v>194</v>
      </c>
      <c r="B7036" s="12">
        <v>103406</v>
      </c>
      <c r="C7036" s="12" t="s">
        <v>7455</v>
      </c>
      <c r="D7036" s="12" t="s">
        <v>7673</v>
      </c>
      <c r="E7036" s="17" t="s">
        <v>428</v>
      </c>
      <c r="F7036" s="25" t="str">
        <f>LEFT(E7036,MIN(FIND({0,1,2,3,4,5,6,7,8,9},ASC(E7036)&amp;1234567890))-1)</f>
        <v>Eu</v>
      </c>
      <c r="G7036" s="25">
        <f t="shared" si="218"/>
        <v>1</v>
      </c>
      <c r="H7036" s="25">
        <f>VLOOKUP(F7036,Table!$A$2:$C$121,2,0)</f>
        <v>3</v>
      </c>
      <c r="I7036" s="26">
        <f>VLOOKUP(F7036,Table!$A$2:$C$121,3,0)</f>
        <v>6</v>
      </c>
      <c r="J7036" s="17" t="s">
        <v>13472</v>
      </c>
      <c r="K7036" s="25" t="str">
        <f>LEFT(J7036,MIN(FIND({0,1,2,3,4,5,6,7,8,9},ASC(J7036)&amp;1234567890))-1)</f>
        <v>Mg</v>
      </c>
      <c r="L7036" s="25">
        <f t="shared" si="219"/>
        <v>5.2</v>
      </c>
      <c r="M7036" s="25">
        <f>VLOOKUP(K7036,Table!$A$2:$C$121,2,0)</f>
        <v>2</v>
      </c>
      <c r="N7036" s="26">
        <f>VLOOKUP(K7036,Table!$A$2:$C$121,3,0)</f>
        <v>3</v>
      </c>
      <c r="O7036" s="13" t="str">
        <f>VLOOKUP(A7036,Table!$U$1:$V$230,2,0)</f>
        <v>Hexagonal</v>
      </c>
      <c r="P7036" s="1"/>
    </row>
    <row r="7037" spans="1:16">
      <c r="A7037" s="12">
        <v>194</v>
      </c>
      <c r="B7037" s="12">
        <v>103407</v>
      </c>
      <c r="C7037" s="12" t="s">
        <v>7455</v>
      </c>
      <c r="D7037" s="12" t="s">
        <v>7674</v>
      </c>
      <c r="E7037" s="17" t="s">
        <v>13473</v>
      </c>
      <c r="F7037" s="25" t="str">
        <f>LEFT(E7037,MIN(FIND({0,1,2,3,4,5,6,7,8,9},ASC(E7037)&amp;1234567890))-1)</f>
        <v>Eu</v>
      </c>
      <c r="G7037" s="25">
        <f t="shared" si="218"/>
        <v>1.92</v>
      </c>
      <c r="H7037" s="25">
        <f>VLOOKUP(F7037,Table!$A$2:$C$121,2,0)</f>
        <v>3</v>
      </c>
      <c r="I7037" s="26">
        <f>VLOOKUP(F7037,Table!$A$2:$C$121,3,0)</f>
        <v>6</v>
      </c>
      <c r="J7037" s="17" t="s">
        <v>12955</v>
      </c>
      <c r="K7037" s="25" t="str">
        <f>LEFT(J7037,MIN(FIND({0,1,2,3,4,5,6,7,8,9},ASC(J7037)&amp;1234567890))-1)</f>
        <v>Mg</v>
      </c>
      <c r="L7037" s="25">
        <f t="shared" si="219"/>
        <v>17</v>
      </c>
      <c r="M7037" s="25">
        <f>VLOOKUP(K7037,Table!$A$2:$C$121,2,0)</f>
        <v>2</v>
      </c>
      <c r="N7037" s="26">
        <f>VLOOKUP(K7037,Table!$A$2:$C$121,3,0)</f>
        <v>3</v>
      </c>
      <c r="O7037" s="13" t="str">
        <f>VLOOKUP(A7037,Table!$U$1:$V$230,2,0)</f>
        <v>Hexagonal</v>
      </c>
      <c r="P7037" s="1"/>
    </row>
    <row r="7038" spans="1:16">
      <c r="A7038" s="12">
        <v>194</v>
      </c>
      <c r="B7038" s="12">
        <v>103415</v>
      </c>
      <c r="C7038" s="12" t="s">
        <v>7455</v>
      </c>
      <c r="D7038" s="12" t="s">
        <v>7675</v>
      </c>
      <c r="E7038" s="17" t="s">
        <v>11392</v>
      </c>
      <c r="F7038" s="25" t="str">
        <f>LEFT(E7038,MIN(FIND({0,1,2,3,4,5,6,7,8,9},ASC(E7038)&amp;1234567890))-1)</f>
        <v>Eu</v>
      </c>
      <c r="G7038" s="25">
        <f t="shared" si="218"/>
        <v>2</v>
      </c>
      <c r="H7038" s="25">
        <f>VLOOKUP(F7038,Table!$A$2:$C$121,2,0)</f>
        <v>3</v>
      </c>
      <c r="I7038" s="26">
        <f>VLOOKUP(F7038,Table!$A$2:$C$121,3,0)</f>
        <v>6</v>
      </c>
      <c r="J7038" s="17" t="s">
        <v>13471</v>
      </c>
      <c r="K7038" s="25" t="str">
        <f>LEFT(J7038,MIN(FIND({0,1,2,3,4,5,6,7,8,9},ASC(J7038)&amp;1234567890))-1)</f>
        <v>Ni</v>
      </c>
      <c r="L7038" s="25">
        <f t="shared" si="219"/>
        <v>17</v>
      </c>
      <c r="M7038" s="25">
        <f>VLOOKUP(K7038,Table!$A$2:$C$121,2,0)</f>
        <v>10</v>
      </c>
      <c r="N7038" s="26">
        <f>VLOOKUP(K7038,Table!$A$2:$C$121,3,0)</f>
        <v>4</v>
      </c>
      <c r="O7038" s="13" t="str">
        <f>VLOOKUP(A7038,Table!$U$1:$V$230,2,0)</f>
        <v>Hexagonal</v>
      </c>
      <c r="P7038" s="1"/>
    </row>
    <row r="7039" spans="1:16">
      <c r="A7039" s="12">
        <v>194</v>
      </c>
      <c r="B7039" s="12">
        <v>103438</v>
      </c>
      <c r="C7039" s="12" t="s">
        <v>7455</v>
      </c>
      <c r="D7039" s="12" t="s">
        <v>7676</v>
      </c>
      <c r="E7039" s="17" t="s">
        <v>428</v>
      </c>
      <c r="F7039" s="25" t="str">
        <f>LEFT(E7039,MIN(FIND({0,1,2,3,4,5,6,7,8,9},ASC(E7039)&amp;1234567890))-1)</f>
        <v>Eu</v>
      </c>
      <c r="G7039" s="25">
        <f t="shared" si="218"/>
        <v>1</v>
      </c>
      <c r="H7039" s="25">
        <f>VLOOKUP(F7039,Table!$A$2:$C$121,2,0)</f>
        <v>3</v>
      </c>
      <c r="I7039" s="26">
        <f>VLOOKUP(F7039,Table!$A$2:$C$121,3,0)</f>
        <v>6</v>
      </c>
      <c r="J7039" s="17" t="s">
        <v>11475</v>
      </c>
      <c r="K7039" s="25" t="str">
        <f>LEFT(J7039,MIN(FIND({0,1,2,3,4,5,6,7,8,9},ASC(J7039)&amp;1234567890))-1)</f>
        <v>Tl</v>
      </c>
      <c r="L7039" s="25">
        <f t="shared" si="219"/>
        <v>2</v>
      </c>
      <c r="M7039" s="25">
        <f>VLOOKUP(K7039,Table!$A$2:$C$121,2,0)</f>
        <v>13</v>
      </c>
      <c r="N7039" s="26">
        <f>VLOOKUP(K7039,Table!$A$2:$C$121,3,0)</f>
        <v>6</v>
      </c>
      <c r="O7039" s="13" t="str">
        <f>VLOOKUP(A7039,Table!$U$1:$V$230,2,0)</f>
        <v>Hexagonal</v>
      </c>
      <c r="P7039" s="1"/>
    </row>
    <row r="7040" spans="1:16">
      <c r="A7040" s="12">
        <v>194</v>
      </c>
      <c r="B7040" s="12">
        <v>103482</v>
      </c>
      <c r="C7040" s="12" t="s">
        <v>7455</v>
      </c>
      <c r="D7040" s="12" t="s">
        <v>6204</v>
      </c>
      <c r="E7040" s="17" t="s">
        <v>11493</v>
      </c>
      <c r="F7040" s="25" t="str">
        <f>LEFT(E7040,MIN(FIND({0,1,2,3,4,5,6,7,8,9},ASC(E7040)&amp;1234567890))-1)</f>
        <v>Fe</v>
      </c>
      <c r="G7040" s="25">
        <f t="shared" si="218"/>
        <v>17</v>
      </c>
      <c r="H7040" s="25">
        <f>VLOOKUP(F7040,Table!$A$2:$C$121,2,0)</f>
        <v>8</v>
      </c>
      <c r="I7040" s="26">
        <f>VLOOKUP(F7040,Table!$A$2:$C$121,3,0)</f>
        <v>4</v>
      </c>
      <c r="J7040" s="17" t="s">
        <v>11395</v>
      </c>
      <c r="K7040" s="25" t="str">
        <f>LEFT(J7040,MIN(FIND({0,1,2,3,4,5,6,7,8,9},ASC(J7040)&amp;1234567890))-1)</f>
        <v>Gd</v>
      </c>
      <c r="L7040" s="25">
        <f t="shared" si="219"/>
        <v>2</v>
      </c>
      <c r="M7040" s="25">
        <f>VLOOKUP(K7040,Table!$A$2:$C$121,2,0)</f>
        <v>3</v>
      </c>
      <c r="N7040" s="26">
        <f>VLOOKUP(K7040,Table!$A$2:$C$121,3,0)</f>
        <v>6</v>
      </c>
      <c r="O7040" s="13" t="str">
        <f>VLOOKUP(A7040,Table!$U$1:$V$230,2,0)</f>
        <v>Hexagonal</v>
      </c>
      <c r="P7040" s="1"/>
    </row>
    <row r="7041" spans="1:16">
      <c r="A7041" s="12">
        <v>194</v>
      </c>
      <c r="B7041" s="12">
        <v>103517</v>
      </c>
      <c r="C7041" s="12" t="s">
        <v>7455</v>
      </c>
      <c r="D7041" s="12" t="s">
        <v>7677</v>
      </c>
      <c r="E7041" s="17" t="s">
        <v>13474</v>
      </c>
      <c r="F7041" s="25" t="str">
        <f>LEFT(E7041,MIN(FIND({0,1,2,3,4,5,6,7,8,9},ASC(E7041)&amp;1234567890))-1)</f>
        <v>Fe</v>
      </c>
      <c r="G7041" s="25">
        <f t="shared" si="218"/>
        <v>17.36</v>
      </c>
      <c r="H7041" s="25">
        <f>VLOOKUP(F7041,Table!$A$2:$C$121,2,0)</f>
        <v>8</v>
      </c>
      <c r="I7041" s="26">
        <f>VLOOKUP(F7041,Table!$A$2:$C$121,3,0)</f>
        <v>4</v>
      </c>
      <c r="J7041" s="17" t="s">
        <v>13475</v>
      </c>
      <c r="K7041" s="25" t="str">
        <f>LEFT(J7041,MIN(FIND({0,1,2,3,4,5,6,7,8,9},ASC(J7041)&amp;1234567890))-1)</f>
        <v>Lu</v>
      </c>
      <c r="L7041" s="25">
        <f t="shared" si="219"/>
        <v>1.83</v>
      </c>
      <c r="M7041" s="25">
        <f>VLOOKUP(K7041,Table!$A$2:$C$121,2,0)</f>
        <v>3</v>
      </c>
      <c r="N7041" s="26">
        <f>VLOOKUP(K7041,Table!$A$2:$C$121,3,0)</f>
        <v>6</v>
      </c>
      <c r="O7041" s="13" t="str">
        <f>VLOOKUP(A7041,Table!$U$1:$V$230,2,0)</f>
        <v>Hexagonal</v>
      </c>
      <c r="P7041" s="1"/>
    </row>
    <row r="7042" spans="1:16">
      <c r="A7042" s="12">
        <v>194</v>
      </c>
      <c r="B7042" s="12">
        <v>103637</v>
      </c>
      <c r="C7042" s="12" t="s">
        <v>7455</v>
      </c>
      <c r="D7042" s="12" t="s">
        <v>7678</v>
      </c>
      <c r="E7042" s="17" t="s">
        <v>67</v>
      </c>
      <c r="F7042" s="25" t="str">
        <f>LEFT(E7042,MIN(FIND({0,1,2,3,4,5,6,7,8,9},ASC(E7042)&amp;1234567890))-1)</f>
        <v>Fe</v>
      </c>
      <c r="G7042" s="25">
        <f t="shared" ref="G7042:G7105" si="220">IF(SUBSTITUTE(E7042,F7042,"")="",1,SUBSTITUTE(E7042,F7042,""))*1</f>
        <v>2</v>
      </c>
      <c r="H7042" s="25">
        <f>VLOOKUP(F7042,Table!$A$2:$C$121,2,0)</f>
        <v>8</v>
      </c>
      <c r="I7042" s="26">
        <f>VLOOKUP(F7042,Table!$A$2:$C$121,3,0)</f>
        <v>4</v>
      </c>
      <c r="J7042" s="17" t="s">
        <v>11291</v>
      </c>
      <c r="K7042" s="25" t="str">
        <f>LEFT(J7042,MIN(FIND({0,1,2,3,4,5,6,7,8,9},ASC(J7042)&amp;1234567890))-1)</f>
        <v>Sn</v>
      </c>
      <c r="L7042" s="25">
        <f t="shared" ref="L7042:L7105" si="221">IF(SUBSTITUTE(J7042,K7042,"")="",1,SUBSTITUTE(J7042,K7042,""))*1</f>
        <v>1</v>
      </c>
      <c r="M7042" s="25">
        <f>VLOOKUP(K7042,Table!$A$2:$C$121,2,0)</f>
        <v>14</v>
      </c>
      <c r="N7042" s="26">
        <f>VLOOKUP(K7042,Table!$A$2:$C$121,3,0)</f>
        <v>5</v>
      </c>
      <c r="O7042" s="13" t="str">
        <f>VLOOKUP(A7042,Table!$U$1:$V$230,2,0)</f>
        <v>Hexagonal</v>
      </c>
      <c r="P7042" s="1"/>
    </row>
    <row r="7043" spans="1:16">
      <c r="A7043" s="12">
        <v>194</v>
      </c>
      <c r="B7043" s="12">
        <v>103657</v>
      </c>
      <c r="C7043" s="12" t="s">
        <v>7455</v>
      </c>
      <c r="D7043" s="12" t="s">
        <v>6352</v>
      </c>
      <c r="E7043" s="17" t="s">
        <v>64</v>
      </c>
      <c r="F7043" s="25" t="str">
        <f>LEFT(E7043,MIN(FIND({0,1,2,3,4,5,6,7,8,9},ASC(E7043)&amp;1234567890))-1)</f>
        <v>Fe</v>
      </c>
      <c r="G7043" s="25">
        <f t="shared" si="220"/>
        <v>7</v>
      </c>
      <c r="H7043" s="25">
        <f>VLOOKUP(F7043,Table!$A$2:$C$121,2,0)</f>
        <v>8</v>
      </c>
      <c r="I7043" s="26">
        <f>VLOOKUP(F7043,Table!$A$2:$C$121,3,0)</f>
        <v>4</v>
      </c>
      <c r="J7043" s="17" t="s">
        <v>11494</v>
      </c>
      <c r="K7043" s="25" t="str">
        <f>LEFT(J7043,MIN(FIND({0,1,2,3,4,5,6,7,8,9},ASC(J7043)&amp;1234567890))-1)</f>
        <v>Th</v>
      </c>
      <c r="L7043" s="25">
        <f t="shared" si="221"/>
        <v>2</v>
      </c>
      <c r="M7043" s="25">
        <f>VLOOKUP(K7043,Table!$A$2:$C$121,2,0)</f>
        <v>3</v>
      </c>
      <c r="N7043" s="26">
        <f>VLOOKUP(K7043,Table!$A$2:$C$121,3,0)</f>
        <v>7</v>
      </c>
      <c r="O7043" s="13" t="str">
        <f>VLOOKUP(A7043,Table!$U$1:$V$230,2,0)</f>
        <v>Hexagonal</v>
      </c>
      <c r="P7043" s="1"/>
    </row>
    <row r="7044" spans="1:16">
      <c r="A7044" s="12">
        <v>194</v>
      </c>
      <c r="B7044" s="12">
        <v>103663</v>
      </c>
      <c r="C7044" s="12" t="s">
        <v>7455</v>
      </c>
      <c r="D7044" s="12" t="s">
        <v>7679</v>
      </c>
      <c r="E7044" s="17" t="s">
        <v>67</v>
      </c>
      <c r="F7044" s="25" t="str">
        <f>LEFT(E7044,MIN(FIND({0,1,2,3,4,5,6,7,8,9},ASC(E7044)&amp;1234567890))-1)</f>
        <v>Fe</v>
      </c>
      <c r="G7044" s="25">
        <f t="shared" si="220"/>
        <v>2</v>
      </c>
      <c r="H7044" s="25">
        <f>VLOOKUP(F7044,Table!$A$2:$C$121,2,0)</f>
        <v>8</v>
      </c>
      <c r="I7044" s="26">
        <f>VLOOKUP(F7044,Table!$A$2:$C$121,3,0)</f>
        <v>4</v>
      </c>
      <c r="J7044" s="17" t="s">
        <v>50</v>
      </c>
      <c r="K7044" s="25" t="str">
        <f>LEFT(J7044,MIN(FIND({0,1,2,3,4,5,6,7,8,9},ASC(J7044)&amp;1234567890))-1)</f>
        <v>Ti</v>
      </c>
      <c r="L7044" s="25">
        <f t="shared" si="221"/>
        <v>1</v>
      </c>
      <c r="M7044" s="25">
        <f>VLOOKUP(K7044,Table!$A$2:$C$121,2,0)</f>
        <v>4</v>
      </c>
      <c r="N7044" s="26">
        <f>VLOOKUP(K7044,Table!$A$2:$C$121,3,0)</f>
        <v>4</v>
      </c>
      <c r="O7044" s="13" t="str">
        <f>VLOOKUP(A7044,Table!$U$1:$V$230,2,0)</f>
        <v>Hexagonal</v>
      </c>
      <c r="P7044" s="1"/>
    </row>
    <row r="7045" spans="1:16">
      <c r="A7045" s="12">
        <v>194</v>
      </c>
      <c r="B7045" s="12">
        <v>103672</v>
      </c>
      <c r="C7045" s="12" t="s">
        <v>7455</v>
      </c>
      <c r="D7045" s="12" t="s">
        <v>7680</v>
      </c>
      <c r="E7045" s="17" t="s">
        <v>11493</v>
      </c>
      <c r="F7045" s="25" t="str">
        <f>LEFT(E7045,MIN(FIND({0,1,2,3,4,5,6,7,8,9},ASC(E7045)&amp;1234567890))-1)</f>
        <v>Fe</v>
      </c>
      <c r="G7045" s="25">
        <f t="shared" si="220"/>
        <v>17</v>
      </c>
      <c r="H7045" s="25">
        <f>VLOOKUP(F7045,Table!$A$2:$C$121,2,0)</f>
        <v>8</v>
      </c>
      <c r="I7045" s="26">
        <f>VLOOKUP(F7045,Table!$A$2:$C$121,3,0)</f>
        <v>4</v>
      </c>
      <c r="J7045" s="17" t="s">
        <v>11307</v>
      </c>
      <c r="K7045" s="25" t="str">
        <f>LEFT(J7045,MIN(FIND({0,1,2,3,4,5,6,7,8,9},ASC(J7045)&amp;1234567890))-1)</f>
        <v>Tm</v>
      </c>
      <c r="L7045" s="25">
        <f t="shared" si="221"/>
        <v>2</v>
      </c>
      <c r="M7045" s="25">
        <f>VLOOKUP(K7045,Table!$A$2:$C$121,2,0)</f>
        <v>3</v>
      </c>
      <c r="N7045" s="26">
        <f>VLOOKUP(K7045,Table!$A$2:$C$121,3,0)</f>
        <v>6</v>
      </c>
      <c r="O7045" s="13" t="str">
        <f>VLOOKUP(A7045,Table!$U$1:$V$230,2,0)</f>
        <v>Hexagonal</v>
      </c>
      <c r="P7045" s="1"/>
    </row>
    <row r="7046" spans="1:16">
      <c r="A7046" s="12">
        <v>194</v>
      </c>
      <c r="B7046" s="12">
        <v>103748</v>
      </c>
      <c r="C7046" s="12" t="s">
        <v>7455</v>
      </c>
      <c r="D7046" s="12" t="s">
        <v>7681</v>
      </c>
      <c r="E7046" s="17" t="s">
        <v>11560</v>
      </c>
      <c r="F7046" s="25" t="str">
        <f>LEFT(E7046,MIN(FIND({0,1,2,3,4,5,6,7,8,9},ASC(E7046)&amp;1234567890))-1)</f>
        <v>Ga</v>
      </c>
      <c r="G7046" s="25">
        <f t="shared" si="220"/>
        <v>3</v>
      </c>
      <c r="H7046" s="25">
        <f>VLOOKUP(F7046,Table!$A$2:$C$121,2,0)</f>
        <v>13</v>
      </c>
      <c r="I7046" s="26">
        <f>VLOOKUP(F7046,Table!$A$2:$C$121,3,0)</f>
        <v>4</v>
      </c>
      <c r="J7046" s="17" t="s">
        <v>587</v>
      </c>
      <c r="K7046" s="25" t="str">
        <f>LEFT(J7046,MIN(FIND({0,1,2,3,4,5,6,7,8,9},ASC(J7046)&amp;1234567890))-1)</f>
        <v>Ho</v>
      </c>
      <c r="L7046" s="25">
        <f t="shared" si="221"/>
        <v>1</v>
      </c>
      <c r="M7046" s="25">
        <f>VLOOKUP(K7046,Table!$A$2:$C$121,2,0)</f>
        <v>3</v>
      </c>
      <c r="N7046" s="26">
        <f>VLOOKUP(K7046,Table!$A$2:$C$121,3,0)</f>
        <v>6</v>
      </c>
      <c r="O7046" s="13" t="str">
        <f>VLOOKUP(A7046,Table!$U$1:$V$230,2,0)</f>
        <v>Hexagonal</v>
      </c>
      <c r="P7046" s="1"/>
    </row>
    <row r="7047" spans="1:16">
      <c r="A7047" s="12">
        <v>194</v>
      </c>
      <c r="B7047" s="12">
        <v>103792</v>
      </c>
      <c r="C7047" s="12" t="s">
        <v>7455</v>
      </c>
      <c r="D7047" s="12" t="s">
        <v>2003</v>
      </c>
      <c r="E7047" s="17" t="s">
        <v>11409</v>
      </c>
      <c r="F7047" s="25" t="str">
        <f>LEFT(E7047,MIN(FIND({0,1,2,3,4,5,6,7,8,9},ASC(E7047)&amp;1234567890))-1)</f>
        <v>Ga</v>
      </c>
      <c r="G7047" s="25">
        <f t="shared" si="220"/>
        <v>2</v>
      </c>
      <c r="H7047" s="25">
        <f>VLOOKUP(F7047,Table!$A$2:$C$121,2,0)</f>
        <v>13</v>
      </c>
      <c r="I7047" s="26">
        <f>VLOOKUP(F7047,Table!$A$2:$C$121,3,0)</f>
        <v>4</v>
      </c>
      <c r="J7047" s="17" t="s">
        <v>69</v>
      </c>
      <c r="K7047" s="25" t="str">
        <f>LEFT(J7047,MIN(FIND({0,1,2,3,4,5,6,7,8,9},ASC(J7047)&amp;1234567890))-1)</f>
        <v>Mg</v>
      </c>
      <c r="L7047" s="25">
        <f t="shared" si="221"/>
        <v>1</v>
      </c>
      <c r="M7047" s="25">
        <f>VLOOKUP(K7047,Table!$A$2:$C$121,2,0)</f>
        <v>2</v>
      </c>
      <c r="N7047" s="26">
        <f>VLOOKUP(K7047,Table!$A$2:$C$121,3,0)</f>
        <v>3</v>
      </c>
      <c r="O7047" s="13" t="str">
        <f>VLOOKUP(A7047,Table!$U$1:$V$230,2,0)</f>
        <v>Hexagonal</v>
      </c>
      <c r="P7047" s="1"/>
    </row>
    <row r="7048" spans="1:16">
      <c r="A7048" s="12">
        <v>194</v>
      </c>
      <c r="B7048" s="12">
        <v>103990</v>
      </c>
      <c r="C7048" s="12" t="s">
        <v>7455</v>
      </c>
      <c r="D7048" s="12" t="s">
        <v>7682</v>
      </c>
      <c r="E7048" s="17" t="s">
        <v>366</v>
      </c>
      <c r="F7048" s="25" t="str">
        <f>LEFT(E7048,MIN(FIND({0,1,2,3,4,5,6,7,8,9},ASC(E7048)&amp;1234567890))-1)</f>
        <v>Ga</v>
      </c>
      <c r="G7048" s="25">
        <f t="shared" si="220"/>
        <v>1</v>
      </c>
      <c r="H7048" s="25">
        <f>VLOOKUP(F7048,Table!$A$2:$C$121,2,0)</f>
        <v>13</v>
      </c>
      <c r="I7048" s="26">
        <f>VLOOKUP(F7048,Table!$A$2:$C$121,3,0)</f>
        <v>4</v>
      </c>
      <c r="J7048" s="17" t="s">
        <v>11887</v>
      </c>
      <c r="K7048" s="25" t="str">
        <f>LEFT(J7048,MIN(FIND({0,1,2,3,4,5,6,7,8,9},ASC(J7048)&amp;1234567890))-1)</f>
        <v>Ti</v>
      </c>
      <c r="L7048" s="25">
        <f t="shared" si="221"/>
        <v>2</v>
      </c>
      <c r="M7048" s="25">
        <f>VLOOKUP(K7048,Table!$A$2:$C$121,2,0)</f>
        <v>4</v>
      </c>
      <c r="N7048" s="26">
        <f>VLOOKUP(K7048,Table!$A$2:$C$121,3,0)</f>
        <v>4</v>
      </c>
      <c r="O7048" s="13" t="str">
        <f>VLOOKUP(A7048,Table!$U$1:$V$230,2,0)</f>
        <v>Hexagonal</v>
      </c>
      <c r="P7048" s="1"/>
    </row>
    <row r="7049" spans="1:16">
      <c r="A7049" s="12">
        <v>194</v>
      </c>
      <c r="B7049" s="12">
        <v>103991</v>
      </c>
      <c r="C7049" s="12" t="s">
        <v>7455</v>
      </c>
      <c r="D7049" s="12" t="s">
        <v>7683</v>
      </c>
      <c r="E7049" s="17" t="s">
        <v>366</v>
      </c>
      <c r="F7049" s="25" t="str">
        <f>LEFT(E7049,MIN(FIND({0,1,2,3,4,5,6,7,8,9},ASC(E7049)&amp;1234567890))-1)</f>
        <v>Ga</v>
      </c>
      <c r="G7049" s="25">
        <f t="shared" si="220"/>
        <v>1</v>
      </c>
      <c r="H7049" s="25">
        <f>VLOOKUP(F7049,Table!$A$2:$C$121,2,0)</f>
        <v>13</v>
      </c>
      <c r="I7049" s="26">
        <f>VLOOKUP(F7049,Table!$A$2:$C$121,3,0)</f>
        <v>4</v>
      </c>
      <c r="J7049" s="17" t="s">
        <v>11459</v>
      </c>
      <c r="K7049" s="25" t="str">
        <f>LEFT(J7049,MIN(FIND({0,1,2,3,4,5,6,7,8,9},ASC(J7049)&amp;1234567890))-1)</f>
        <v>Ti</v>
      </c>
      <c r="L7049" s="25">
        <f t="shared" si="221"/>
        <v>3</v>
      </c>
      <c r="M7049" s="25">
        <f>VLOOKUP(K7049,Table!$A$2:$C$121,2,0)</f>
        <v>4</v>
      </c>
      <c r="N7049" s="26">
        <f>VLOOKUP(K7049,Table!$A$2:$C$121,3,0)</f>
        <v>4</v>
      </c>
      <c r="O7049" s="13" t="str">
        <f>VLOOKUP(A7049,Table!$U$1:$V$230,2,0)</f>
        <v>Hexagonal</v>
      </c>
      <c r="P7049" s="1"/>
    </row>
    <row r="7050" spans="1:16">
      <c r="A7050" s="12">
        <v>194</v>
      </c>
      <c r="B7050" s="12">
        <v>104035</v>
      </c>
      <c r="C7050" s="12" t="s">
        <v>7455</v>
      </c>
      <c r="D7050" s="12" t="s">
        <v>7684</v>
      </c>
      <c r="E7050" s="17" t="s">
        <v>11409</v>
      </c>
      <c r="F7050" s="25" t="str">
        <f>LEFT(E7050,MIN(FIND({0,1,2,3,4,5,6,7,8,9},ASC(E7050)&amp;1234567890))-1)</f>
        <v>Ga</v>
      </c>
      <c r="G7050" s="25">
        <f t="shared" si="220"/>
        <v>2</v>
      </c>
      <c r="H7050" s="25">
        <f>VLOOKUP(F7050,Table!$A$2:$C$121,2,0)</f>
        <v>13</v>
      </c>
      <c r="I7050" s="26">
        <f>VLOOKUP(F7050,Table!$A$2:$C$121,3,0)</f>
        <v>4</v>
      </c>
      <c r="J7050" s="17" t="s">
        <v>530</v>
      </c>
      <c r="K7050" s="25" t="str">
        <f>LEFT(J7050,MIN(FIND({0,1,2,3,4,5,6,7,8,9},ASC(J7050)&amp;1234567890))-1)</f>
        <v>Yb</v>
      </c>
      <c r="L7050" s="25">
        <f t="shared" si="221"/>
        <v>1</v>
      </c>
      <c r="M7050" s="25">
        <f>VLOOKUP(K7050,Table!$A$2:$C$121,2,0)</f>
        <v>3</v>
      </c>
      <c r="N7050" s="26">
        <f>VLOOKUP(K7050,Table!$A$2:$C$121,3,0)</f>
        <v>6</v>
      </c>
      <c r="O7050" s="13" t="str">
        <f>VLOOKUP(A7050,Table!$U$1:$V$230,2,0)</f>
        <v>Hexagonal</v>
      </c>
      <c r="P7050" s="1"/>
    </row>
    <row r="7051" spans="1:16">
      <c r="A7051" s="12">
        <v>194</v>
      </c>
      <c r="B7051" s="12">
        <v>104037</v>
      </c>
      <c r="C7051" s="12" t="s">
        <v>7455</v>
      </c>
      <c r="D7051" s="12" t="s">
        <v>7685</v>
      </c>
      <c r="E7051" s="17" t="s">
        <v>13476</v>
      </c>
      <c r="F7051" s="25" t="str">
        <f>LEFT(E7051,MIN(FIND({0,1,2,3,4,5,6,7,8,9},ASC(E7051)&amp;1234567890))-1)</f>
        <v>Ga</v>
      </c>
      <c r="G7051" s="25">
        <f t="shared" si="220"/>
        <v>1.9599999999999999E-2</v>
      </c>
      <c r="H7051" s="25">
        <f>VLOOKUP(F7051,Table!$A$2:$C$121,2,0)</f>
        <v>13</v>
      </c>
      <c r="I7051" s="26">
        <f>VLOOKUP(F7051,Table!$A$2:$C$121,3,0)</f>
        <v>4</v>
      </c>
      <c r="J7051" s="17" t="s">
        <v>13477</v>
      </c>
      <c r="K7051" s="25" t="str">
        <f>LEFT(J7051,MIN(FIND({0,1,2,3,4,5,6,7,8,9},ASC(J7051)&amp;1234567890))-1)</f>
        <v>Zn</v>
      </c>
      <c r="L7051" s="25">
        <f t="shared" si="221"/>
        <v>0.98040000000000005</v>
      </c>
      <c r="M7051" s="25">
        <f>VLOOKUP(K7051,Table!$A$2:$C$121,2,0)</f>
        <v>12</v>
      </c>
      <c r="N7051" s="26">
        <f>VLOOKUP(K7051,Table!$A$2:$C$121,3,0)</f>
        <v>4</v>
      </c>
      <c r="O7051" s="13" t="str">
        <f>VLOOKUP(A7051,Table!$U$1:$V$230,2,0)</f>
        <v>Hexagonal</v>
      </c>
      <c r="P7051" s="1"/>
    </row>
    <row r="7052" spans="1:16">
      <c r="A7052" s="12">
        <v>194</v>
      </c>
      <c r="B7052" s="12">
        <v>104052</v>
      </c>
      <c r="C7052" s="12" t="s">
        <v>7455</v>
      </c>
      <c r="D7052" s="12" t="s">
        <v>7686</v>
      </c>
      <c r="E7052" s="17" t="s">
        <v>11395</v>
      </c>
      <c r="F7052" s="25" t="str">
        <f>LEFT(E7052,MIN(FIND({0,1,2,3,4,5,6,7,8,9},ASC(E7052)&amp;1234567890))-1)</f>
        <v>Gd</v>
      </c>
      <c r="G7052" s="25">
        <f t="shared" si="220"/>
        <v>2</v>
      </c>
      <c r="H7052" s="25">
        <f>VLOOKUP(F7052,Table!$A$2:$C$121,2,0)</f>
        <v>3</v>
      </c>
      <c r="I7052" s="26">
        <f>VLOOKUP(F7052,Table!$A$2:$C$121,3,0)</f>
        <v>6</v>
      </c>
      <c r="J7052" s="17" t="s">
        <v>11286</v>
      </c>
      <c r="K7052" s="25" t="str">
        <f>LEFT(J7052,MIN(FIND({0,1,2,3,4,5,6,7,8,9},ASC(J7052)&amp;1234567890))-1)</f>
        <v>In</v>
      </c>
      <c r="L7052" s="25">
        <f t="shared" si="221"/>
        <v>1</v>
      </c>
      <c r="M7052" s="25">
        <f>VLOOKUP(K7052,Table!$A$2:$C$121,2,0)</f>
        <v>13</v>
      </c>
      <c r="N7052" s="26">
        <f>VLOOKUP(K7052,Table!$A$2:$C$121,3,0)</f>
        <v>5</v>
      </c>
      <c r="O7052" s="13" t="str">
        <f>VLOOKUP(A7052,Table!$U$1:$V$230,2,0)</f>
        <v>Hexagonal</v>
      </c>
      <c r="P7052" s="1"/>
    </row>
    <row r="7053" spans="1:16">
      <c r="A7053" s="12">
        <v>194</v>
      </c>
      <c r="B7053" s="12">
        <v>104085</v>
      </c>
      <c r="C7053" s="12" t="s">
        <v>7455</v>
      </c>
      <c r="D7053" s="12" t="s">
        <v>7687</v>
      </c>
      <c r="E7053" s="17" t="s">
        <v>13478</v>
      </c>
      <c r="F7053" s="25" t="str">
        <f>LEFT(E7053,MIN(FIND({0,1,2,3,4,5,6,7,8,9},ASC(E7053)&amp;1234567890))-1)</f>
        <v>Gd</v>
      </c>
      <c r="G7053" s="25">
        <f t="shared" si="220"/>
        <v>0.8</v>
      </c>
      <c r="H7053" s="25">
        <f>VLOOKUP(F7053,Table!$A$2:$C$121,2,0)</f>
        <v>3</v>
      </c>
      <c r="I7053" s="26">
        <f>VLOOKUP(F7053,Table!$A$2:$C$121,3,0)</f>
        <v>6</v>
      </c>
      <c r="J7053" s="17" t="s">
        <v>13479</v>
      </c>
      <c r="K7053" s="25" t="str">
        <f>LEFT(J7053,MIN(FIND({0,1,2,3,4,5,6,7,8,9},ASC(J7053)&amp;1234567890))-1)</f>
        <v>Nd</v>
      </c>
      <c r="L7053" s="25">
        <f t="shared" si="221"/>
        <v>0.2</v>
      </c>
      <c r="M7053" s="25">
        <f>VLOOKUP(K7053,Table!$A$2:$C$121,2,0)</f>
        <v>3</v>
      </c>
      <c r="N7053" s="26">
        <f>VLOOKUP(K7053,Table!$A$2:$C$121,3,0)</f>
        <v>6</v>
      </c>
      <c r="O7053" s="13" t="str">
        <f>VLOOKUP(A7053,Table!$U$1:$V$230,2,0)</f>
        <v>Hexagonal</v>
      </c>
      <c r="P7053" s="1"/>
    </row>
    <row r="7054" spans="1:16">
      <c r="A7054" s="12">
        <v>194</v>
      </c>
      <c r="B7054" s="12">
        <v>104094</v>
      </c>
      <c r="C7054" s="12" t="s">
        <v>7455</v>
      </c>
      <c r="D7054" s="12" t="s">
        <v>7688</v>
      </c>
      <c r="E7054" s="17" t="s">
        <v>11395</v>
      </c>
      <c r="F7054" s="25" t="str">
        <f>LEFT(E7054,MIN(FIND({0,1,2,3,4,5,6,7,8,9},ASC(E7054)&amp;1234567890))-1)</f>
        <v>Gd</v>
      </c>
      <c r="G7054" s="25">
        <f t="shared" si="220"/>
        <v>2</v>
      </c>
      <c r="H7054" s="25">
        <f>VLOOKUP(F7054,Table!$A$2:$C$121,2,0)</f>
        <v>3</v>
      </c>
      <c r="I7054" s="26">
        <f>VLOOKUP(F7054,Table!$A$2:$C$121,3,0)</f>
        <v>6</v>
      </c>
      <c r="J7054" s="17" t="s">
        <v>13471</v>
      </c>
      <c r="K7054" s="25" t="str">
        <f>LEFT(J7054,MIN(FIND({0,1,2,3,4,5,6,7,8,9},ASC(J7054)&amp;1234567890))-1)</f>
        <v>Ni</v>
      </c>
      <c r="L7054" s="25">
        <f t="shared" si="221"/>
        <v>17</v>
      </c>
      <c r="M7054" s="25">
        <f>VLOOKUP(K7054,Table!$A$2:$C$121,2,0)</f>
        <v>10</v>
      </c>
      <c r="N7054" s="26">
        <f>VLOOKUP(K7054,Table!$A$2:$C$121,3,0)</f>
        <v>4</v>
      </c>
      <c r="O7054" s="13" t="str">
        <f>VLOOKUP(A7054,Table!$U$1:$V$230,2,0)</f>
        <v>Hexagonal</v>
      </c>
      <c r="P7054" s="1"/>
    </row>
    <row r="7055" spans="1:16">
      <c r="A7055" s="12">
        <v>194</v>
      </c>
      <c r="B7055" s="12">
        <v>104105</v>
      </c>
      <c r="C7055" s="12" t="s">
        <v>7455</v>
      </c>
      <c r="D7055" s="12" t="s">
        <v>7689</v>
      </c>
      <c r="E7055" s="17" t="s">
        <v>11306</v>
      </c>
      <c r="F7055" s="25" t="str">
        <f>LEFT(E7055,MIN(FIND({0,1,2,3,4,5,6,7,8,9},ASC(E7055)&amp;1234567890))-1)</f>
        <v>Gd</v>
      </c>
      <c r="G7055" s="25">
        <f t="shared" si="220"/>
        <v>1</v>
      </c>
      <c r="H7055" s="25">
        <f>VLOOKUP(F7055,Table!$A$2:$C$121,2,0)</f>
        <v>3</v>
      </c>
      <c r="I7055" s="26">
        <f>VLOOKUP(F7055,Table!$A$2:$C$121,3,0)</f>
        <v>6</v>
      </c>
      <c r="J7055" s="17" t="s">
        <v>11919</v>
      </c>
      <c r="K7055" s="25" t="str">
        <f>LEFT(J7055,MIN(FIND({0,1,2,3,4,5,6,7,8,9},ASC(J7055)&amp;1234567890))-1)</f>
        <v>Os</v>
      </c>
      <c r="L7055" s="25">
        <f t="shared" si="221"/>
        <v>2</v>
      </c>
      <c r="M7055" s="25">
        <f>VLOOKUP(K7055,Table!$A$2:$C$121,2,0)</f>
        <v>8</v>
      </c>
      <c r="N7055" s="26">
        <f>VLOOKUP(K7055,Table!$A$2:$C$121,3,0)</f>
        <v>6</v>
      </c>
      <c r="O7055" s="13" t="str">
        <f>VLOOKUP(A7055,Table!$U$1:$V$230,2,0)</f>
        <v>Hexagonal</v>
      </c>
      <c r="P7055" s="1"/>
    </row>
    <row r="7056" spans="1:16">
      <c r="A7056" s="12">
        <v>194</v>
      </c>
      <c r="B7056" s="12">
        <v>104117</v>
      </c>
      <c r="C7056" s="12" t="s">
        <v>7455</v>
      </c>
      <c r="D7056" s="12" t="s">
        <v>7690</v>
      </c>
      <c r="E7056" s="17" t="s">
        <v>13480</v>
      </c>
      <c r="F7056" s="25" t="str">
        <f>LEFT(E7056,MIN(FIND({0,1,2,3,4,5,6,7,8,9},ASC(E7056)&amp;1234567890))-1)</f>
        <v>Gd</v>
      </c>
      <c r="G7056" s="25">
        <f t="shared" si="220"/>
        <v>0.93</v>
      </c>
      <c r="H7056" s="25">
        <f>VLOOKUP(F7056,Table!$A$2:$C$121,2,0)</f>
        <v>3</v>
      </c>
      <c r="I7056" s="26">
        <f>VLOOKUP(F7056,Table!$A$2:$C$121,3,0)</f>
        <v>6</v>
      </c>
      <c r="J7056" s="17" t="s">
        <v>13481</v>
      </c>
      <c r="K7056" s="25" t="str">
        <f>LEFT(J7056,MIN(FIND({0,1,2,3,4,5,6,7,8,9},ASC(J7056)&amp;1234567890))-1)</f>
        <v>Pr</v>
      </c>
      <c r="L7056" s="25">
        <f t="shared" si="221"/>
        <v>1.07</v>
      </c>
      <c r="M7056" s="25">
        <f>VLOOKUP(K7056,Table!$A$2:$C$121,2,0)</f>
        <v>3</v>
      </c>
      <c r="N7056" s="26">
        <f>VLOOKUP(K7056,Table!$A$2:$C$121,3,0)</f>
        <v>6</v>
      </c>
      <c r="O7056" s="13" t="str">
        <f>VLOOKUP(A7056,Table!$U$1:$V$230,2,0)</f>
        <v>Hexagonal</v>
      </c>
      <c r="P7056" s="1"/>
    </row>
    <row r="7057" spans="1:16">
      <c r="A7057" s="12">
        <v>194</v>
      </c>
      <c r="B7057" s="12">
        <v>104118</v>
      </c>
      <c r="C7057" s="12" t="s">
        <v>7455</v>
      </c>
      <c r="D7057" s="12" t="s">
        <v>7691</v>
      </c>
      <c r="E7057" s="17" t="s">
        <v>13478</v>
      </c>
      <c r="F7057" s="25" t="str">
        <f>LEFT(E7057,MIN(FIND({0,1,2,3,4,5,6,7,8,9},ASC(E7057)&amp;1234567890))-1)</f>
        <v>Gd</v>
      </c>
      <c r="G7057" s="25">
        <f t="shared" si="220"/>
        <v>0.8</v>
      </c>
      <c r="H7057" s="25">
        <f>VLOOKUP(F7057,Table!$A$2:$C$121,2,0)</f>
        <v>3</v>
      </c>
      <c r="I7057" s="26">
        <f>VLOOKUP(F7057,Table!$A$2:$C$121,3,0)</f>
        <v>6</v>
      </c>
      <c r="J7057" s="17" t="s">
        <v>13482</v>
      </c>
      <c r="K7057" s="25" t="str">
        <f>LEFT(J7057,MIN(FIND({0,1,2,3,4,5,6,7,8,9},ASC(J7057)&amp;1234567890))-1)</f>
        <v>Pr</v>
      </c>
      <c r="L7057" s="25">
        <f t="shared" si="221"/>
        <v>0.2</v>
      </c>
      <c r="M7057" s="25">
        <f>VLOOKUP(K7057,Table!$A$2:$C$121,2,0)</f>
        <v>3</v>
      </c>
      <c r="N7057" s="26">
        <f>VLOOKUP(K7057,Table!$A$2:$C$121,3,0)</f>
        <v>6</v>
      </c>
      <c r="O7057" s="13" t="str">
        <f>VLOOKUP(A7057,Table!$U$1:$V$230,2,0)</f>
        <v>Hexagonal</v>
      </c>
      <c r="P7057" s="1"/>
    </row>
    <row r="7058" spans="1:16">
      <c r="A7058" s="12">
        <v>194</v>
      </c>
      <c r="B7058" s="12">
        <v>104143</v>
      </c>
      <c r="C7058" s="12" t="s">
        <v>7455</v>
      </c>
      <c r="D7058" s="12" t="s">
        <v>7692</v>
      </c>
      <c r="E7058" s="17" t="s">
        <v>11395</v>
      </c>
      <c r="F7058" s="25" t="str">
        <f>LEFT(E7058,MIN(FIND({0,1,2,3,4,5,6,7,8,9},ASC(E7058)&amp;1234567890))-1)</f>
        <v>Gd</v>
      </c>
      <c r="G7058" s="25">
        <f t="shared" si="220"/>
        <v>2</v>
      </c>
      <c r="H7058" s="25">
        <f>VLOOKUP(F7058,Table!$A$2:$C$121,2,0)</f>
        <v>3</v>
      </c>
      <c r="I7058" s="26">
        <f>VLOOKUP(F7058,Table!$A$2:$C$121,3,0)</f>
        <v>6</v>
      </c>
      <c r="J7058" s="17" t="s">
        <v>588</v>
      </c>
      <c r="K7058" s="25" t="str">
        <f>LEFT(J7058,MIN(FIND({0,1,2,3,4,5,6,7,8,9},ASC(J7058)&amp;1234567890))-1)</f>
        <v>Tl</v>
      </c>
      <c r="L7058" s="25">
        <f t="shared" si="221"/>
        <v>1</v>
      </c>
      <c r="M7058" s="25">
        <f>VLOOKUP(K7058,Table!$A$2:$C$121,2,0)</f>
        <v>13</v>
      </c>
      <c r="N7058" s="26">
        <f>VLOOKUP(K7058,Table!$A$2:$C$121,3,0)</f>
        <v>6</v>
      </c>
      <c r="O7058" s="13" t="str">
        <f>VLOOKUP(A7058,Table!$U$1:$V$230,2,0)</f>
        <v>Hexagonal</v>
      </c>
      <c r="P7058" s="1"/>
    </row>
    <row r="7059" spans="1:16">
      <c r="A7059" s="12">
        <v>194</v>
      </c>
      <c r="B7059" s="12">
        <v>58958</v>
      </c>
      <c r="C7059" s="12" t="s">
        <v>7455</v>
      </c>
      <c r="D7059" s="12" t="s">
        <v>7693</v>
      </c>
      <c r="E7059" s="17" t="s">
        <v>12688</v>
      </c>
      <c r="F7059" s="25" t="str">
        <f>LEFT(E7059,MIN(FIND({0,1,2,3,4,5,6,7,8,9},ASC(E7059)&amp;1234567890))-1)</f>
        <v>Cd</v>
      </c>
      <c r="G7059" s="25">
        <f t="shared" si="220"/>
        <v>5</v>
      </c>
      <c r="H7059" s="25">
        <f>VLOOKUP(F7059,Table!$A$2:$C$121,2,0)</f>
        <v>12</v>
      </c>
      <c r="I7059" s="26">
        <f>VLOOKUP(F7059,Table!$A$2:$C$121,3,0)</f>
        <v>5</v>
      </c>
      <c r="J7059" s="17" t="s">
        <v>461</v>
      </c>
      <c r="K7059" s="25" t="str">
        <f>LEFT(J7059,MIN(FIND({0,1,2,3,4,5,6,7,8,9},ASC(J7059)&amp;1234567890))-1)</f>
        <v>Cu</v>
      </c>
      <c r="L7059" s="25">
        <f t="shared" si="221"/>
        <v>2</v>
      </c>
      <c r="M7059" s="25">
        <f>VLOOKUP(K7059,Table!$A$2:$C$121,2,0)</f>
        <v>11</v>
      </c>
      <c r="N7059" s="26">
        <f>VLOOKUP(K7059,Table!$A$2:$C$121,3,0)</f>
        <v>4</v>
      </c>
      <c r="O7059" s="13" t="str">
        <f>VLOOKUP(A7059,Table!$U$1:$V$230,2,0)</f>
        <v>Hexagonal</v>
      </c>
      <c r="P7059" s="1"/>
    </row>
    <row r="7060" spans="1:16">
      <c r="A7060" s="12">
        <v>194</v>
      </c>
      <c r="B7060" s="12">
        <v>104214</v>
      </c>
      <c r="C7060" s="12" t="s">
        <v>7455</v>
      </c>
      <c r="D7060" s="12" t="s">
        <v>7694</v>
      </c>
      <c r="E7060" s="17" t="s">
        <v>426</v>
      </c>
      <c r="F7060" s="25" t="str">
        <f>LEFT(E7060,MIN(FIND({0,1,2,3,4,5,6,7,8,9},ASC(E7060)&amp;1234567890))-1)</f>
        <v>Hf</v>
      </c>
      <c r="G7060" s="25">
        <f t="shared" si="220"/>
        <v>1</v>
      </c>
      <c r="H7060" s="25">
        <f>VLOOKUP(F7060,Table!$A$2:$C$121,2,0)</f>
        <v>4</v>
      </c>
      <c r="I7060" s="26">
        <f>VLOOKUP(F7060,Table!$A$2:$C$121,3,0)</f>
        <v>6</v>
      </c>
      <c r="J7060" s="17" t="s">
        <v>55</v>
      </c>
      <c r="K7060" s="25" t="str">
        <f>LEFT(J7060,MIN(FIND({0,1,2,3,4,5,6,7,8,9},ASC(J7060)&amp;1234567890))-1)</f>
        <v>Mn</v>
      </c>
      <c r="L7060" s="25">
        <f t="shared" si="221"/>
        <v>2</v>
      </c>
      <c r="M7060" s="25">
        <f>VLOOKUP(K7060,Table!$A$2:$C$121,2,0)</f>
        <v>7</v>
      </c>
      <c r="N7060" s="26">
        <f>VLOOKUP(K7060,Table!$A$2:$C$121,3,0)</f>
        <v>4</v>
      </c>
      <c r="O7060" s="13" t="str">
        <f>VLOOKUP(A7060,Table!$U$1:$V$230,2,0)</f>
        <v>Hexagonal</v>
      </c>
      <c r="P7060" s="1"/>
    </row>
    <row r="7061" spans="1:16">
      <c r="A7061" s="12">
        <v>194</v>
      </c>
      <c r="B7061" s="12">
        <v>104254</v>
      </c>
      <c r="C7061" s="12" t="s">
        <v>7455</v>
      </c>
      <c r="D7061" s="12" t="s">
        <v>7695</v>
      </c>
      <c r="E7061" s="17" t="s">
        <v>426</v>
      </c>
      <c r="F7061" s="25" t="str">
        <f>LEFT(E7061,MIN(FIND({0,1,2,3,4,5,6,7,8,9},ASC(E7061)&amp;1234567890))-1)</f>
        <v>Hf</v>
      </c>
      <c r="G7061" s="25">
        <f t="shared" si="220"/>
        <v>1</v>
      </c>
      <c r="H7061" s="25">
        <f>VLOOKUP(F7061,Table!$A$2:$C$121,2,0)</f>
        <v>4</v>
      </c>
      <c r="I7061" s="26">
        <f>VLOOKUP(F7061,Table!$A$2:$C$121,3,0)</f>
        <v>6</v>
      </c>
      <c r="J7061" s="17" t="s">
        <v>11830</v>
      </c>
      <c r="K7061" s="25" t="str">
        <f>LEFT(J7061,MIN(FIND({0,1,2,3,4,5,6,7,8,9},ASC(J7061)&amp;1234567890))-1)</f>
        <v>Pd</v>
      </c>
      <c r="L7061" s="25">
        <f t="shared" si="221"/>
        <v>3</v>
      </c>
      <c r="M7061" s="25">
        <f>VLOOKUP(K7061,Table!$A$2:$C$121,2,0)</f>
        <v>10</v>
      </c>
      <c r="N7061" s="26">
        <f>VLOOKUP(K7061,Table!$A$2:$C$121,3,0)</f>
        <v>5</v>
      </c>
      <c r="O7061" s="13" t="str">
        <f>VLOOKUP(A7061,Table!$U$1:$V$230,2,0)</f>
        <v>Hexagonal</v>
      </c>
      <c r="P7061" s="1"/>
    </row>
    <row r="7062" spans="1:16">
      <c r="A7062" s="12">
        <v>194</v>
      </c>
      <c r="B7062" s="12">
        <v>104258</v>
      </c>
      <c r="C7062" s="12" t="s">
        <v>7455</v>
      </c>
      <c r="D7062" s="12" t="s">
        <v>7696</v>
      </c>
      <c r="E7062" s="17" t="s">
        <v>426</v>
      </c>
      <c r="F7062" s="25" t="str">
        <f>LEFT(E7062,MIN(FIND({0,1,2,3,4,5,6,7,8,9},ASC(E7062)&amp;1234567890))-1)</f>
        <v>Hf</v>
      </c>
      <c r="G7062" s="25">
        <f t="shared" si="220"/>
        <v>1</v>
      </c>
      <c r="H7062" s="25">
        <f>VLOOKUP(F7062,Table!$A$2:$C$121,2,0)</f>
        <v>4</v>
      </c>
      <c r="I7062" s="26">
        <f>VLOOKUP(F7062,Table!$A$2:$C$121,3,0)</f>
        <v>6</v>
      </c>
      <c r="J7062" s="17" t="s">
        <v>11355</v>
      </c>
      <c r="K7062" s="25" t="str">
        <f>LEFT(J7062,MIN(FIND({0,1,2,3,4,5,6,7,8,9},ASC(J7062)&amp;1234567890))-1)</f>
        <v>Pt</v>
      </c>
      <c r="L7062" s="25">
        <f t="shared" si="221"/>
        <v>3</v>
      </c>
      <c r="M7062" s="25">
        <f>VLOOKUP(K7062,Table!$A$2:$C$121,2,0)</f>
        <v>10</v>
      </c>
      <c r="N7062" s="26">
        <f>VLOOKUP(K7062,Table!$A$2:$C$121,3,0)</f>
        <v>6</v>
      </c>
      <c r="O7062" s="13" t="str">
        <f>VLOOKUP(A7062,Table!$U$1:$V$230,2,0)</f>
        <v>Hexagonal</v>
      </c>
      <c r="P7062" s="1"/>
    </row>
    <row r="7063" spans="1:16">
      <c r="A7063" s="12">
        <v>194</v>
      </c>
      <c r="B7063" s="12">
        <v>104270</v>
      </c>
      <c r="C7063" s="12" t="s">
        <v>7455</v>
      </c>
      <c r="D7063" s="12" t="s">
        <v>7697</v>
      </c>
      <c r="E7063" s="17" t="s">
        <v>426</v>
      </c>
      <c r="F7063" s="25" t="str">
        <f>LEFT(E7063,MIN(FIND({0,1,2,3,4,5,6,7,8,9},ASC(E7063)&amp;1234567890))-1)</f>
        <v>Hf</v>
      </c>
      <c r="G7063" s="25">
        <f t="shared" si="220"/>
        <v>1</v>
      </c>
      <c r="H7063" s="25">
        <f>VLOOKUP(F7063,Table!$A$2:$C$121,2,0)</f>
        <v>4</v>
      </c>
      <c r="I7063" s="26">
        <f>VLOOKUP(F7063,Table!$A$2:$C$121,3,0)</f>
        <v>6</v>
      </c>
      <c r="J7063" s="17" t="s">
        <v>11874</v>
      </c>
      <c r="K7063" s="25" t="str">
        <f>LEFT(J7063,MIN(FIND({0,1,2,3,4,5,6,7,8,9},ASC(J7063)&amp;1234567890))-1)</f>
        <v>Sc</v>
      </c>
      <c r="L7063" s="25">
        <f t="shared" si="221"/>
        <v>1</v>
      </c>
      <c r="M7063" s="25">
        <f>VLOOKUP(K7063,Table!$A$2:$C$121,2,0)</f>
        <v>3</v>
      </c>
      <c r="N7063" s="26">
        <f>VLOOKUP(K7063,Table!$A$2:$C$121,3,0)</f>
        <v>4</v>
      </c>
      <c r="O7063" s="13" t="str">
        <f>VLOOKUP(A7063,Table!$U$1:$V$230,2,0)</f>
        <v>Hexagonal</v>
      </c>
      <c r="P7063" s="1"/>
    </row>
    <row r="7064" spans="1:16">
      <c r="A7064" s="12">
        <v>194</v>
      </c>
      <c r="B7064" s="12">
        <v>104316</v>
      </c>
      <c r="C7064" s="12" t="s">
        <v>7455</v>
      </c>
      <c r="D7064" s="12" t="s">
        <v>5734</v>
      </c>
      <c r="E7064" s="17" t="s">
        <v>370</v>
      </c>
      <c r="F7064" s="25" t="str">
        <f>LEFT(E7064,MIN(FIND({0,1,2,3,4,5,6,7,8,9},ASC(E7064)&amp;1234567890))-1)</f>
        <v>Hg</v>
      </c>
      <c r="G7064" s="25">
        <f t="shared" si="220"/>
        <v>1</v>
      </c>
      <c r="H7064" s="25">
        <f>VLOOKUP(F7064,Table!$A$2:$C$121,2,0)</f>
        <v>12</v>
      </c>
      <c r="I7064" s="26">
        <f>VLOOKUP(F7064,Table!$A$2:$C$121,3,0)</f>
        <v>6</v>
      </c>
      <c r="J7064" s="17" t="s">
        <v>12830</v>
      </c>
      <c r="K7064" s="25" t="str">
        <f>LEFT(J7064,MIN(FIND({0,1,2,3,4,5,6,7,8,9},ASC(J7064)&amp;1234567890))-1)</f>
        <v>Mg</v>
      </c>
      <c r="L7064" s="25">
        <f t="shared" si="221"/>
        <v>3</v>
      </c>
      <c r="M7064" s="25">
        <f>VLOOKUP(K7064,Table!$A$2:$C$121,2,0)</f>
        <v>2</v>
      </c>
      <c r="N7064" s="26">
        <f>VLOOKUP(K7064,Table!$A$2:$C$121,3,0)</f>
        <v>3</v>
      </c>
      <c r="O7064" s="13" t="str">
        <f>VLOOKUP(A7064,Table!$U$1:$V$230,2,0)</f>
        <v>Hexagonal</v>
      </c>
      <c r="P7064" s="1"/>
    </row>
    <row r="7065" spans="1:16">
      <c r="A7065" s="12">
        <v>194</v>
      </c>
      <c r="B7065" s="12">
        <v>104343</v>
      </c>
      <c r="C7065" s="12" t="s">
        <v>7455</v>
      </c>
      <c r="D7065" s="12" t="s">
        <v>7698</v>
      </c>
      <c r="E7065" s="17" t="s">
        <v>12039</v>
      </c>
      <c r="F7065" s="25" t="str">
        <f>LEFT(E7065,MIN(FIND({0,1,2,3,4,5,6,7,8,9},ASC(E7065)&amp;1234567890))-1)</f>
        <v>Hg</v>
      </c>
      <c r="G7065" s="25">
        <f t="shared" si="220"/>
        <v>3</v>
      </c>
      <c r="H7065" s="25">
        <f>VLOOKUP(F7065,Table!$A$2:$C$121,2,0)</f>
        <v>12</v>
      </c>
      <c r="I7065" s="26">
        <f>VLOOKUP(F7065,Table!$A$2:$C$121,3,0)</f>
        <v>6</v>
      </c>
      <c r="J7065" s="17" t="s">
        <v>11874</v>
      </c>
      <c r="K7065" s="25" t="str">
        <f>LEFT(J7065,MIN(FIND({0,1,2,3,4,5,6,7,8,9},ASC(J7065)&amp;1234567890))-1)</f>
        <v>Sc</v>
      </c>
      <c r="L7065" s="25">
        <f t="shared" si="221"/>
        <v>1</v>
      </c>
      <c r="M7065" s="25">
        <f>VLOOKUP(K7065,Table!$A$2:$C$121,2,0)</f>
        <v>3</v>
      </c>
      <c r="N7065" s="26">
        <f>VLOOKUP(K7065,Table!$A$2:$C$121,3,0)</f>
        <v>4</v>
      </c>
      <c r="O7065" s="13" t="str">
        <f>VLOOKUP(A7065,Table!$U$1:$V$230,2,0)</f>
        <v>Hexagonal</v>
      </c>
      <c r="P7065" s="1"/>
    </row>
    <row r="7066" spans="1:16">
      <c r="A7066" s="12">
        <v>194</v>
      </c>
      <c r="B7066" s="12">
        <v>104352</v>
      </c>
      <c r="C7066" s="12" t="s">
        <v>7455</v>
      </c>
      <c r="D7066" s="12" t="s">
        <v>7699</v>
      </c>
      <c r="E7066" s="17" t="s">
        <v>11724</v>
      </c>
      <c r="F7066" s="25" t="str">
        <f>LEFT(E7066,MIN(FIND({0,1,2,3,4,5,6,7,8,9},ASC(E7066)&amp;1234567890))-1)</f>
        <v>Hg</v>
      </c>
      <c r="G7066" s="25">
        <f t="shared" si="220"/>
        <v>2</v>
      </c>
      <c r="H7066" s="25">
        <f>VLOOKUP(F7066,Table!$A$2:$C$121,2,0)</f>
        <v>12</v>
      </c>
      <c r="I7066" s="26">
        <f>VLOOKUP(F7066,Table!$A$2:$C$121,3,0)</f>
        <v>6</v>
      </c>
      <c r="J7066" s="17" t="s">
        <v>11363</v>
      </c>
      <c r="K7066" s="25" t="str">
        <f>LEFT(J7066,MIN(FIND({0,1,2,3,4,5,6,7,8,9},ASC(J7066)&amp;1234567890))-1)</f>
        <v>Th</v>
      </c>
      <c r="L7066" s="25">
        <f t="shared" si="221"/>
        <v>1</v>
      </c>
      <c r="M7066" s="25">
        <f>VLOOKUP(K7066,Table!$A$2:$C$121,2,0)</f>
        <v>3</v>
      </c>
      <c r="N7066" s="26">
        <f>VLOOKUP(K7066,Table!$A$2:$C$121,3,0)</f>
        <v>7</v>
      </c>
      <c r="O7066" s="13" t="str">
        <f>VLOOKUP(A7066,Table!$U$1:$V$230,2,0)</f>
        <v>Hexagonal</v>
      </c>
      <c r="P7066" s="1"/>
    </row>
    <row r="7067" spans="1:16">
      <c r="A7067" s="12">
        <v>194</v>
      </c>
      <c r="B7067" s="12">
        <v>104353</v>
      </c>
      <c r="C7067" s="12" t="s">
        <v>7455</v>
      </c>
      <c r="D7067" s="12" t="s">
        <v>7700</v>
      </c>
      <c r="E7067" s="17" t="s">
        <v>13483</v>
      </c>
      <c r="F7067" s="25" t="str">
        <f>LEFT(E7067,MIN(FIND({0,1,2,3,4,5,6,7,8,9},ASC(E7067)&amp;1234567890))-1)</f>
        <v>Hg</v>
      </c>
      <c r="G7067" s="25">
        <f t="shared" si="220"/>
        <v>0.75</v>
      </c>
      <c r="H7067" s="25">
        <f>VLOOKUP(F7067,Table!$A$2:$C$121,2,0)</f>
        <v>12</v>
      </c>
      <c r="I7067" s="26">
        <f>VLOOKUP(F7067,Table!$A$2:$C$121,3,0)</f>
        <v>6</v>
      </c>
      <c r="J7067" s="17" t="s">
        <v>13484</v>
      </c>
      <c r="K7067" s="25" t="str">
        <f>LEFT(J7067,MIN(FIND({0,1,2,3,4,5,6,7,8,9},ASC(J7067)&amp;1234567890))-1)</f>
        <v>Th</v>
      </c>
      <c r="L7067" s="25">
        <f t="shared" si="221"/>
        <v>0.25</v>
      </c>
      <c r="M7067" s="25">
        <f>VLOOKUP(K7067,Table!$A$2:$C$121,2,0)</f>
        <v>3</v>
      </c>
      <c r="N7067" s="26">
        <f>VLOOKUP(K7067,Table!$A$2:$C$121,3,0)</f>
        <v>7</v>
      </c>
      <c r="O7067" s="13" t="str">
        <f>VLOOKUP(A7067,Table!$U$1:$V$230,2,0)</f>
        <v>Hexagonal</v>
      </c>
      <c r="P7067" s="1"/>
    </row>
    <row r="7068" spans="1:16">
      <c r="A7068" s="12">
        <v>194</v>
      </c>
      <c r="B7068" s="12">
        <v>104354</v>
      </c>
      <c r="C7068" s="12" t="s">
        <v>7455</v>
      </c>
      <c r="D7068" s="12" t="s">
        <v>7701</v>
      </c>
      <c r="E7068" s="17" t="s">
        <v>12039</v>
      </c>
      <c r="F7068" s="25" t="str">
        <f>LEFT(E7068,MIN(FIND({0,1,2,3,4,5,6,7,8,9},ASC(E7068)&amp;1234567890))-1)</f>
        <v>Hg</v>
      </c>
      <c r="G7068" s="25">
        <f t="shared" si="220"/>
        <v>3</v>
      </c>
      <c r="H7068" s="25">
        <f>VLOOKUP(F7068,Table!$A$2:$C$121,2,0)</f>
        <v>12</v>
      </c>
      <c r="I7068" s="26">
        <f>VLOOKUP(F7068,Table!$A$2:$C$121,3,0)</f>
        <v>6</v>
      </c>
      <c r="J7068" s="17" t="s">
        <v>11363</v>
      </c>
      <c r="K7068" s="25" t="str">
        <f>LEFT(J7068,MIN(FIND({0,1,2,3,4,5,6,7,8,9},ASC(J7068)&amp;1234567890))-1)</f>
        <v>Th</v>
      </c>
      <c r="L7068" s="25">
        <f t="shared" si="221"/>
        <v>1</v>
      </c>
      <c r="M7068" s="25">
        <f>VLOOKUP(K7068,Table!$A$2:$C$121,2,0)</f>
        <v>3</v>
      </c>
      <c r="N7068" s="26">
        <f>VLOOKUP(K7068,Table!$A$2:$C$121,3,0)</f>
        <v>7</v>
      </c>
      <c r="O7068" s="13" t="str">
        <f>VLOOKUP(A7068,Table!$U$1:$V$230,2,0)</f>
        <v>Hexagonal</v>
      </c>
      <c r="P7068" s="1"/>
    </row>
    <row r="7069" spans="1:16">
      <c r="A7069" s="12">
        <v>194</v>
      </c>
      <c r="B7069" s="12">
        <v>104369</v>
      </c>
      <c r="C7069" s="12" t="s">
        <v>7455</v>
      </c>
      <c r="D7069" s="12" t="s">
        <v>7702</v>
      </c>
      <c r="E7069" s="17" t="s">
        <v>12039</v>
      </c>
      <c r="F7069" s="25" t="str">
        <f>LEFT(E7069,MIN(FIND({0,1,2,3,4,5,6,7,8,9},ASC(E7069)&amp;1234567890))-1)</f>
        <v>Hg</v>
      </c>
      <c r="G7069" s="25">
        <f t="shared" si="220"/>
        <v>3</v>
      </c>
      <c r="H7069" s="25">
        <f>VLOOKUP(F7069,Table!$A$2:$C$121,2,0)</f>
        <v>12</v>
      </c>
      <c r="I7069" s="26">
        <f>VLOOKUP(F7069,Table!$A$2:$C$121,3,0)</f>
        <v>6</v>
      </c>
      <c r="J7069" s="17" t="s">
        <v>11336</v>
      </c>
      <c r="K7069" s="25" t="str">
        <f>LEFT(J7069,MIN(FIND({0,1,2,3,4,5,6,7,8,9},ASC(J7069)&amp;1234567890))-1)</f>
        <v>Y</v>
      </c>
      <c r="L7069" s="25">
        <f t="shared" si="221"/>
        <v>1</v>
      </c>
      <c r="M7069" s="25">
        <f>VLOOKUP(K7069,Table!$A$2:$C$121,2,0)</f>
        <v>3</v>
      </c>
      <c r="N7069" s="26">
        <f>VLOOKUP(K7069,Table!$A$2:$C$121,3,0)</f>
        <v>5</v>
      </c>
      <c r="O7069" s="13" t="str">
        <f>VLOOKUP(A7069,Table!$U$1:$V$230,2,0)</f>
        <v>Hexagonal</v>
      </c>
      <c r="P7069" s="1"/>
    </row>
    <row r="7070" spans="1:16">
      <c r="A7070" s="12">
        <v>194</v>
      </c>
      <c r="B7070" s="12">
        <v>104400</v>
      </c>
      <c r="C7070" s="12" t="s">
        <v>7455</v>
      </c>
      <c r="D7070" s="12" t="s">
        <v>7703</v>
      </c>
      <c r="E7070" s="17" t="s">
        <v>13485</v>
      </c>
      <c r="F7070" s="25" t="str">
        <f>LEFT(E7070,MIN(FIND({0,1,2,3,4,5,6,7,8,9},ASC(E7070)&amp;1234567890))-1)</f>
        <v>Ag</v>
      </c>
      <c r="G7070" s="25">
        <f t="shared" si="220"/>
        <v>0.05</v>
      </c>
      <c r="H7070" s="25">
        <f>VLOOKUP(F7070,Table!$A$2:$C$121,2,0)</f>
        <v>11</v>
      </c>
      <c r="I7070" s="26">
        <f>VLOOKUP(F7070,Table!$A$2:$C$121,3,0)</f>
        <v>5</v>
      </c>
      <c r="J7070" s="17" t="s">
        <v>11832</v>
      </c>
      <c r="K7070" s="25" t="str">
        <f>LEFT(J7070,MIN(FIND({0,1,2,3,4,5,6,7,8,9},ASC(J7070)&amp;1234567890))-1)</f>
        <v>Cd</v>
      </c>
      <c r="L7070" s="25">
        <f t="shared" si="221"/>
        <v>0.95</v>
      </c>
      <c r="M7070" s="25">
        <f>VLOOKUP(K7070,Table!$A$2:$C$121,2,0)</f>
        <v>12</v>
      </c>
      <c r="N7070" s="26">
        <f>VLOOKUP(K7070,Table!$A$2:$C$121,3,0)</f>
        <v>5</v>
      </c>
      <c r="O7070" s="13" t="str">
        <f>VLOOKUP(A7070,Table!$U$1:$V$230,2,0)</f>
        <v>Hexagonal</v>
      </c>
      <c r="P7070" s="1"/>
    </row>
    <row r="7071" spans="1:16">
      <c r="A7071" s="12">
        <v>194</v>
      </c>
      <c r="B7071" s="12">
        <v>104413</v>
      </c>
      <c r="C7071" s="12" t="s">
        <v>7455</v>
      </c>
      <c r="D7071" s="12" t="s">
        <v>7704</v>
      </c>
      <c r="E7071" s="17" t="s">
        <v>11314</v>
      </c>
      <c r="F7071" s="25" t="str">
        <f>LEFT(E7071,MIN(FIND({0,1,2,3,4,5,6,7,8,9},ASC(E7071)&amp;1234567890))-1)</f>
        <v>Ho</v>
      </c>
      <c r="G7071" s="25">
        <f t="shared" si="220"/>
        <v>2</v>
      </c>
      <c r="H7071" s="25">
        <f>VLOOKUP(F7071,Table!$A$2:$C$121,2,0)</f>
        <v>3</v>
      </c>
      <c r="I7071" s="26">
        <f>VLOOKUP(F7071,Table!$A$2:$C$121,3,0)</f>
        <v>6</v>
      </c>
      <c r="J7071" s="17" t="s">
        <v>11286</v>
      </c>
      <c r="K7071" s="25" t="str">
        <f>LEFT(J7071,MIN(FIND({0,1,2,3,4,5,6,7,8,9},ASC(J7071)&amp;1234567890))-1)</f>
        <v>In</v>
      </c>
      <c r="L7071" s="25">
        <f t="shared" si="221"/>
        <v>1</v>
      </c>
      <c r="M7071" s="25">
        <f>VLOOKUP(K7071,Table!$A$2:$C$121,2,0)</f>
        <v>13</v>
      </c>
      <c r="N7071" s="26">
        <f>VLOOKUP(K7071,Table!$A$2:$C$121,3,0)</f>
        <v>5</v>
      </c>
      <c r="O7071" s="13" t="str">
        <f>VLOOKUP(A7071,Table!$U$1:$V$230,2,0)</f>
        <v>Hexagonal</v>
      </c>
      <c r="P7071" s="1"/>
    </row>
    <row r="7072" spans="1:16">
      <c r="A7072" s="12">
        <v>194</v>
      </c>
      <c r="B7072" s="12">
        <v>104494</v>
      </c>
      <c r="C7072" s="12" t="s">
        <v>7455</v>
      </c>
      <c r="D7072" s="12" t="s">
        <v>6735</v>
      </c>
      <c r="E7072" s="17" t="s">
        <v>72</v>
      </c>
      <c r="F7072" s="25" t="str">
        <f>LEFT(E7072,MIN(FIND({0,1,2,3,4,5,6,7,8,9},ASC(E7072)&amp;1234567890))-1)</f>
        <v>Ir</v>
      </c>
      <c r="G7072" s="25">
        <f t="shared" si="220"/>
        <v>1</v>
      </c>
      <c r="H7072" s="25">
        <f>VLOOKUP(F7072,Table!$A$2:$C$121,2,0)</f>
        <v>9</v>
      </c>
      <c r="I7072" s="26">
        <f>VLOOKUP(F7072,Table!$A$2:$C$121,3,0)</f>
        <v>6</v>
      </c>
      <c r="J7072" s="17" t="s">
        <v>12830</v>
      </c>
      <c r="K7072" s="25" t="str">
        <f>LEFT(J7072,MIN(FIND({0,1,2,3,4,5,6,7,8,9},ASC(J7072)&amp;1234567890))-1)</f>
        <v>Mg</v>
      </c>
      <c r="L7072" s="25">
        <f t="shared" si="221"/>
        <v>3</v>
      </c>
      <c r="M7072" s="25">
        <f>VLOOKUP(K7072,Table!$A$2:$C$121,2,0)</f>
        <v>2</v>
      </c>
      <c r="N7072" s="26">
        <f>VLOOKUP(K7072,Table!$A$2:$C$121,3,0)</f>
        <v>3</v>
      </c>
      <c r="O7072" s="13" t="str">
        <f>VLOOKUP(A7072,Table!$U$1:$V$230,2,0)</f>
        <v>Hexagonal</v>
      </c>
      <c r="P7072" s="1"/>
    </row>
    <row r="7073" spans="1:16">
      <c r="A7073" s="12">
        <v>194</v>
      </c>
      <c r="B7073" s="12">
        <v>104506</v>
      </c>
      <c r="C7073" s="12" t="s">
        <v>7455</v>
      </c>
      <c r="D7073" s="12" t="s">
        <v>7705</v>
      </c>
      <c r="E7073" s="17" t="s">
        <v>11658</v>
      </c>
      <c r="F7073" s="25" t="str">
        <f>LEFT(E7073,MIN(FIND({0,1,2,3,4,5,6,7,8,9},ASC(E7073)&amp;1234567890))-1)</f>
        <v>Ir</v>
      </c>
      <c r="G7073" s="25">
        <f t="shared" si="220"/>
        <v>3</v>
      </c>
      <c r="H7073" s="25">
        <f>VLOOKUP(F7073,Table!$A$2:$C$121,2,0)</f>
        <v>9</v>
      </c>
      <c r="I7073" s="26">
        <f>VLOOKUP(F7073,Table!$A$2:$C$121,3,0)</f>
        <v>6</v>
      </c>
      <c r="J7073" s="17" t="s">
        <v>393</v>
      </c>
      <c r="K7073" s="25" t="str">
        <f>LEFT(J7073,MIN(FIND({0,1,2,3,4,5,6,7,8,9},ASC(J7073)&amp;1234567890))-1)</f>
        <v>Mo</v>
      </c>
      <c r="L7073" s="25">
        <f t="shared" si="221"/>
        <v>1</v>
      </c>
      <c r="M7073" s="25">
        <f>VLOOKUP(K7073,Table!$A$2:$C$121,2,0)</f>
        <v>6</v>
      </c>
      <c r="N7073" s="26">
        <f>VLOOKUP(K7073,Table!$A$2:$C$121,3,0)</f>
        <v>5</v>
      </c>
      <c r="O7073" s="13" t="str">
        <f>VLOOKUP(A7073,Table!$U$1:$V$230,2,0)</f>
        <v>Hexagonal</v>
      </c>
      <c r="P7073" s="1"/>
    </row>
    <row r="7074" spans="1:16">
      <c r="A7074" s="12">
        <v>194</v>
      </c>
      <c r="B7074" s="12">
        <v>104538</v>
      </c>
      <c r="C7074" s="12" t="s">
        <v>7455</v>
      </c>
      <c r="D7074" s="12" t="s">
        <v>7706</v>
      </c>
      <c r="E7074" s="17" t="s">
        <v>72</v>
      </c>
      <c r="F7074" s="25" t="str">
        <f>LEFT(E7074,MIN(FIND({0,1,2,3,4,5,6,7,8,9},ASC(E7074)&amp;1234567890))-1)</f>
        <v>Ir</v>
      </c>
      <c r="G7074" s="25">
        <f t="shared" si="220"/>
        <v>1</v>
      </c>
      <c r="H7074" s="25">
        <f>VLOOKUP(F7074,Table!$A$2:$C$121,2,0)</f>
        <v>9</v>
      </c>
      <c r="I7074" s="26">
        <f>VLOOKUP(F7074,Table!$A$2:$C$121,3,0)</f>
        <v>6</v>
      </c>
      <c r="J7074" s="17" t="s">
        <v>586</v>
      </c>
      <c r="K7074" s="25" t="str">
        <f>LEFT(J7074,MIN(FIND({0,1,2,3,4,5,6,7,8,9},ASC(J7074)&amp;1234567890))-1)</f>
        <v>Pb</v>
      </c>
      <c r="L7074" s="25">
        <f t="shared" si="221"/>
        <v>1</v>
      </c>
      <c r="M7074" s="25">
        <f>VLOOKUP(K7074,Table!$A$2:$C$121,2,0)</f>
        <v>14</v>
      </c>
      <c r="N7074" s="26">
        <f>VLOOKUP(K7074,Table!$A$2:$C$121,3,0)</f>
        <v>6</v>
      </c>
      <c r="O7074" s="13" t="str">
        <f>VLOOKUP(A7074,Table!$U$1:$V$230,2,0)</f>
        <v>Hexagonal</v>
      </c>
      <c r="P7074" s="1"/>
    </row>
    <row r="7075" spans="1:16">
      <c r="A7075" s="12">
        <v>194</v>
      </c>
      <c r="B7075" s="12">
        <v>104561</v>
      </c>
      <c r="C7075" s="12" t="s">
        <v>7455</v>
      </c>
      <c r="D7075" s="12" t="s">
        <v>7707</v>
      </c>
      <c r="E7075" s="17" t="s">
        <v>72</v>
      </c>
      <c r="F7075" s="25" t="str">
        <f>LEFT(E7075,MIN(FIND({0,1,2,3,4,5,6,7,8,9},ASC(E7075)&amp;1234567890))-1)</f>
        <v>Ir</v>
      </c>
      <c r="G7075" s="25">
        <f t="shared" si="220"/>
        <v>1</v>
      </c>
      <c r="H7075" s="25">
        <f>VLOOKUP(F7075,Table!$A$2:$C$121,2,0)</f>
        <v>9</v>
      </c>
      <c r="I7075" s="26">
        <f>VLOOKUP(F7075,Table!$A$2:$C$121,3,0)</f>
        <v>6</v>
      </c>
      <c r="J7075" s="17" t="s">
        <v>11291</v>
      </c>
      <c r="K7075" s="25" t="str">
        <f>LEFT(J7075,MIN(FIND({0,1,2,3,4,5,6,7,8,9},ASC(J7075)&amp;1234567890))-1)</f>
        <v>Sn</v>
      </c>
      <c r="L7075" s="25">
        <f t="shared" si="221"/>
        <v>1</v>
      </c>
      <c r="M7075" s="25">
        <f>VLOOKUP(K7075,Table!$A$2:$C$121,2,0)</f>
        <v>14</v>
      </c>
      <c r="N7075" s="26">
        <f>VLOOKUP(K7075,Table!$A$2:$C$121,3,0)</f>
        <v>5</v>
      </c>
      <c r="O7075" s="13" t="str">
        <f>VLOOKUP(A7075,Table!$U$1:$V$230,2,0)</f>
        <v>Hexagonal</v>
      </c>
      <c r="P7075" s="1"/>
    </row>
    <row r="7076" spans="1:16">
      <c r="A7076" s="12">
        <v>194</v>
      </c>
      <c r="B7076" s="12">
        <v>104598</v>
      </c>
      <c r="C7076" s="12" t="s">
        <v>7455</v>
      </c>
      <c r="D7076" s="12" t="s">
        <v>7708</v>
      </c>
      <c r="E7076" s="17" t="s">
        <v>11658</v>
      </c>
      <c r="F7076" s="25" t="str">
        <f>LEFT(E7076,MIN(FIND({0,1,2,3,4,5,6,7,8,9},ASC(E7076)&amp;1234567890))-1)</f>
        <v>Ir</v>
      </c>
      <c r="G7076" s="25">
        <f t="shared" si="220"/>
        <v>3</v>
      </c>
      <c r="H7076" s="25">
        <f>VLOOKUP(F7076,Table!$A$2:$C$121,2,0)</f>
        <v>9</v>
      </c>
      <c r="I7076" s="26">
        <f>VLOOKUP(F7076,Table!$A$2:$C$121,3,0)</f>
        <v>6</v>
      </c>
      <c r="J7076" s="17" t="s">
        <v>390</v>
      </c>
      <c r="K7076" s="25" t="str">
        <f>LEFT(J7076,MIN(FIND({0,1,2,3,4,5,6,7,8,9},ASC(J7076)&amp;1234567890))-1)</f>
        <v>W</v>
      </c>
      <c r="L7076" s="25">
        <f t="shared" si="221"/>
        <v>1</v>
      </c>
      <c r="M7076" s="25">
        <f>VLOOKUP(K7076,Table!$A$2:$C$121,2,0)</f>
        <v>6</v>
      </c>
      <c r="N7076" s="26">
        <f>VLOOKUP(K7076,Table!$A$2:$C$121,3,0)</f>
        <v>6</v>
      </c>
      <c r="O7076" s="13" t="str">
        <f>VLOOKUP(A7076,Table!$U$1:$V$230,2,0)</f>
        <v>Hexagonal</v>
      </c>
      <c r="P7076" s="1"/>
    </row>
    <row r="7077" spans="1:16">
      <c r="A7077" s="12">
        <v>194</v>
      </c>
      <c r="B7077" s="12">
        <v>104613</v>
      </c>
      <c r="C7077" s="12" t="s">
        <v>7455</v>
      </c>
      <c r="D7077" s="12" t="s">
        <v>7709</v>
      </c>
      <c r="E7077" s="17" t="s">
        <v>39</v>
      </c>
      <c r="F7077" s="25" t="str">
        <f>LEFT(E7077,MIN(FIND({0,1,2,3,4,5,6,7,8,9},ASC(E7077)&amp;1234567890))-1)</f>
        <v>K</v>
      </c>
      <c r="G7077" s="25">
        <f t="shared" si="220"/>
        <v>1</v>
      </c>
      <c r="H7077" s="25">
        <f>VLOOKUP(F7077,Table!$A$2:$C$121,2,0)</f>
        <v>1</v>
      </c>
      <c r="I7077" s="26">
        <f>VLOOKUP(F7077,Table!$A$2:$C$121,3,0)</f>
        <v>4</v>
      </c>
      <c r="J7077" s="17" t="s">
        <v>11322</v>
      </c>
      <c r="K7077" s="25" t="str">
        <f>LEFT(J7077,MIN(FIND({0,1,2,3,4,5,6,7,8,9},ASC(J7077)&amp;1234567890))-1)</f>
        <v>Pb</v>
      </c>
      <c r="L7077" s="25">
        <f t="shared" si="221"/>
        <v>2</v>
      </c>
      <c r="M7077" s="25">
        <f>VLOOKUP(K7077,Table!$A$2:$C$121,2,0)</f>
        <v>14</v>
      </c>
      <c r="N7077" s="26">
        <f>VLOOKUP(K7077,Table!$A$2:$C$121,3,0)</f>
        <v>6</v>
      </c>
      <c r="O7077" s="13" t="str">
        <f>VLOOKUP(A7077,Table!$U$1:$V$230,2,0)</f>
        <v>Hexagonal</v>
      </c>
      <c r="P7077" s="1"/>
    </row>
    <row r="7078" spans="1:16">
      <c r="A7078" s="12">
        <v>194</v>
      </c>
      <c r="B7078" s="12">
        <v>104663</v>
      </c>
      <c r="C7078" s="12" t="s">
        <v>7455</v>
      </c>
      <c r="D7078" s="12" t="s">
        <v>7710</v>
      </c>
      <c r="E7078" s="17" t="s">
        <v>11328</v>
      </c>
      <c r="F7078" s="25" t="str">
        <f>LEFT(E7078,MIN(FIND({0,1,2,3,4,5,6,7,8,9},ASC(E7078)&amp;1234567890))-1)</f>
        <v>La</v>
      </c>
      <c r="G7078" s="25">
        <f t="shared" si="220"/>
        <v>2</v>
      </c>
      <c r="H7078" s="25">
        <f>VLOOKUP(F7078,Table!$A$2:$C$121,2,0)</f>
        <v>3</v>
      </c>
      <c r="I7078" s="26">
        <f>VLOOKUP(F7078,Table!$A$2:$C$121,3,0)</f>
        <v>6</v>
      </c>
      <c r="J7078" s="17" t="s">
        <v>12955</v>
      </c>
      <c r="K7078" s="25" t="str">
        <f>LEFT(J7078,MIN(FIND({0,1,2,3,4,5,6,7,8,9},ASC(J7078)&amp;1234567890))-1)</f>
        <v>Mg</v>
      </c>
      <c r="L7078" s="25">
        <f t="shared" si="221"/>
        <v>17</v>
      </c>
      <c r="M7078" s="25">
        <f>VLOOKUP(K7078,Table!$A$2:$C$121,2,0)</f>
        <v>2</v>
      </c>
      <c r="N7078" s="26">
        <f>VLOOKUP(K7078,Table!$A$2:$C$121,3,0)</f>
        <v>3</v>
      </c>
      <c r="O7078" s="13" t="str">
        <f>VLOOKUP(A7078,Table!$U$1:$V$230,2,0)</f>
        <v>Hexagonal</v>
      </c>
      <c r="P7078" s="1"/>
    </row>
    <row r="7079" spans="1:16">
      <c r="A7079" s="12">
        <v>194</v>
      </c>
      <c r="B7079" s="12">
        <v>104678</v>
      </c>
      <c r="C7079" s="12" t="s">
        <v>7455</v>
      </c>
      <c r="D7079" s="12" t="s">
        <v>6370</v>
      </c>
      <c r="E7079" s="17" t="s">
        <v>11328</v>
      </c>
      <c r="F7079" s="25" t="str">
        <f>LEFT(E7079,MIN(FIND({0,1,2,3,4,5,6,7,8,9},ASC(E7079)&amp;1234567890))-1)</f>
        <v>La</v>
      </c>
      <c r="G7079" s="25">
        <f t="shared" si="220"/>
        <v>2</v>
      </c>
      <c r="H7079" s="25">
        <f>VLOOKUP(F7079,Table!$A$2:$C$121,2,0)</f>
        <v>3</v>
      </c>
      <c r="I7079" s="26">
        <f>VLOOKUP(F7079,Table!$A$2:$C$121,3,0)</f>
        <v>6</v>
      </c>
      <c r="J7079" s="17" t="s">
        <v>340</v>
      </c>
      <c r="K7079" s="25" t="str">
        <f>LEFT(J7079,MIN(FIND({0,1,2,3,4,5,6,7,8,9},ASC(J7079)&amp;1234567890))-1)</f>
        <v>Ni</v>
      </c>
      <c r="L7079" s="25">
        <f t="shared" si="221"/>
        <v>7</v>
      </c>
      <c r="M7079" s="25">
        <f>VLOOKUP(K7079,Table!$A$2:$C$121,2,0)</f>
        <v>10</v>
      </c>
      <c r="N7079" s="26">
        <f>VLOOKUP(K7079,Table!$A$2:$C$121,3,0)</f>
        <v>4</v>
      </c>
      <c r="O7079" s="13" t="str">
        <f>VLOOKUP(A7079,Table!$U$1:$V$230,2,0)</f>
        <v>Hexagonal</v>
      </c>
      <c r="P7079" s="1"/>
    </row>
    <row r="7080" spans="1:16">
      <c r="A7080" s="12">
        <v>194</v>
      </c>
      <c r="B7080" s="12">
        <v>104838</v>
      </c>
      <c r="C7080" s="12" t="s">
        <v>7455</v>
      </c>
      <c r="D7080" s="12" t="s">
        <v>7711</v>
      </c>
      <c r="E7080" s="17" t="s">
        <v>69</v>
      </c>
      <c r="F7080" s="25" t="str">
        <f>LEFT(E7080,MIN(FIND({0,1,2,3,4,5,6,7,8,9},ASC(E7080)&amp;1234567890))-1)</f>
        <v>Mg</v>
      </c>
      <c r="G7080" s="25">
        <f t="shared" si="220"/>
        <v>1</v>
      </c>
      <c r="H7080" s="25">
        <f>VLOOKUP(F7080,Table!$A$2:$C$121,2,0)</f>
        <v>2</v>
      </c>
      <c r="I7080" s="26">
        <f>VLOOKUP(F7080,Table!$A$2:$C$121,3,0)</f>
        <v>3</v>
      </c>
      <c r="J7080" s="17" t="s">
        <v>11386</v>
      </c>
      <c r="K7080" s="25" t="str">
        <f>LEFT(J7080,MIN(FIND({0,1,2,3,4,5,6,7,8,9},ASC(J7080)&amp;1234567890))-1)</f>
        <v>Ni</v>
      </c>
      <c r="L7080" s="25">
        <f t="shared" si="221"/>
        <v>2</v>
      </c>
      <c r="M7080" s="25">
        <f>VLOOKUP(K7080,Table!$A$2:$C$121,2,0)</f>
        <v>10</v>
      </c>
      <c r="N7080" s="26">
        <f>VLOOKUP(K7080,Table!$A$2:$C$121,3,0)</f>
        <v>4</v>
      </c>
      <c r="O7080" s="13" t="str">
        <f>VLOOKUP(A7080,Table!$U$1:$V$230,2,0)</f>
        <v>Hexagonal</v>
      </c>
      <c r="P7080" s="1"/>
    </row>
    <row r="7081" spans="1:16">
      <c r="A7081" s="12">
        <v>194</v>
      </c>
      <c r="B7081" s="12">
        <v>104850</v>
      </c>
      <c r="C7081" s="12" t="s">
        <v>7455</v>
      </c>
      <c r="D7081" s="12" t="s">
        <v>7712</v>
      </c>
      <c r="E7081" s="17" t="s">
        <v>11434</v>
      </c>
      <c r="F7081" s="25" t="str">
        <f>LEFT(E7081,MIN(FIND({0,1,2,3,4,5,6,7,8,9},ASC(E7081)&amp;1234567890))-1)</f>
        <v>Mg</v>
      </c>
      <c r="G7081" s="25">
        <f t="shared" si="220"/>
        <v>5</v>
      </c>
      <c r="H7081" s="25">
        <f>VLOOKUP(F7081,Table!$A$2:$C$121,2,0)</f>
        <v>2</v>
      </c>
      <c r="I7081" s="26">
        <f>VLOOKUP(F7081,Table!$A$2:$C$121,3,0)</f>
        <v>3</v>
      </c>
      <c r="J7081" s="17" t="s">
        <v>11781</v>
      </c>
      <c r="K7081" s="25" t="str">
        <f>LEFT(J7081,MIN(FIND({0,1,2,3,4,5,6,7,8,9},ASC(J7081)&amp;1234567890))-1)</f>
        <v>Pd</v>
      </c>
      <c r="L7081" s="25">
        <f t="shared" si="221"/>
        <v>2</v>
      </c>
      <c r="M7081" s="25">
        <f>VLOOKUP(K7081,Table!$A$2:$C$121,2,0)</f>
        <v>10</v>
      </c>
      <c r="N7081" s="26">
        <f>VLOOKUP(K7081,Table!$A$2:$C$121,3,0)</f>
        <v>5</v>
      </c>
      <c r="O7081" s="13" t="str">
        <f>VLOOKUP(A7081,Table!$U$1:$V$230,2,0)</f>
        <v>Hexagonal</v>
      </c>
      <c r="P7081" s="1"/>
    </row>
    <row r="7082" spans="1:16">
      <c r="A7082" s="12">
        <v>194</v>
      </c>
      <c r="B7082" s="12">
        <v>104858</v>
      </c>
      <c r="C7082" s="12" t="s">
        <v>7455</v>
      </c>
      <c r="D7082" s="12" t="s">
        <v>6733</v>
      </c>
      <c r="E7082" s="17" t="s">
        <v>12830</v>
      </c>
      <c r="F7082" s="25" t="str">
        <f>LEFT(E7082,MIN(FIND({0,1,2,3,4,5,6,7,8,9},ASC(E7082)&amp;1234567890))-1)</f>
        <v>Mg</v>
      </c>
      <c r="G7082" s="25">
        <f t="shared" si="220"/>
        <v>3</v>
      </c>
      <c r="H7082" s="25">
        <f>VLOOKUP(F7082,Table!$A$2:$C$121,2,0)</f>
        <v>2</v>
      </c>
      <c r="I7082" s="26">
        <f>VLOOKUP(F7082,Table!$A$2:$C$121,3,0)</f>
        <v>3</v>
      </c>
      <c r="J7082" s="17" t="s">
        <v>539</v>
      </c>
      <c r="K7082" s="25" t="str">
        <f>LEFT(J7082,MIN(FIND({0,1,2,3,4,5,6,7,8,9},ASC(J7082)&amp;1234567890))-1)</f>
        <v>Pt</v>
      </c>
      <c r="L7082" s="25">
        <f t="shared" si="221"/>
        <v>1</v>
      </c>
      <c r="M7082" s="25">
        <f>VLOOKUP(K7082,Table!$A$2:$C$121,2,0)</f>
        <v>10</v>
      </c>
      <c r="N7082" s="26">
        <f>VLOOKUP(K7082,Table!$A$2:$C$121,3,0)</f>
        <v>6</v>
      </c>
      <c r="O7082" s="13" t="str">
        <f>VLOOKUP(A7082,Table!$U$1:$V$230,2,0)</f>
        <v>Hexagonal</v>
      </c>
      <c r="P7082" s="1"/>
    </row>
    <row r="7083" spans="1:16">
      <c r="A7083" s="12">
        <v>194</v>
      </c>
      <c r="B7083" s="12">
        <v>104860</v>
      </c>
      <c r="C7083" s="12" t="s">
        <v>7455</v>
      </c>
      <c r="D7083" s="12" t="s">
        <v>7713</v>
      </c>
      <c r="E7083" s="17" t="s">
        <v>11434</v>
      </c>
      <c r="F7083" s="25" t="str">
        <f>LEFT(E7083,MIN(FIND({0,1,2,3,4,5,6,7,8,9},ASC(E7083)&amp;1234567890))-1)</f>
        <v>Mg</v>
      </c>
      <c r="G7083" s="25">
        <f t="shared" si="220"/>
        <v>5</v>
      </c>
      <c r="H7083" s="25">
        <f>VLOOKUP(F7083,Table!$A$2:$C$121,2,0)</f>
        <v>2</v>
      </c>
      <c r="I7083" s="26">
        <f>VLOOKUP(F7083,Table!$A$2:$C$121,3,0)</f>
        <v>3</v>
      </c>
      <c r="J7083" s="17" t="s">
        <v>11696</v>
      </c>
      <c r="K7083" s="25" t="str">
        <f>LEFT(J7083,MIN(FIND({0,1,2,3,4,5,6,7,8,9},ASC(J7083)&amp;1234567890))-1)</f>
        <v>Rh</v>
      </c>
      <c r="L7083" s="25">
        <f t="shared" si="221"/>
        <v>2</v>
      </c>
      <c r="M7083" s="25">
        <f>VLOOKUP(K7083,Table!$A$2:$C$121,2,0)</f>
        <v>9</v>
      </c>
      <c r="N7083" s="26">
        <f>VLOOKUP(K7083,Table!$A$2:$C$121,3,0)</f>
        <v>5</v>
      </c>
      <c r="O7083" s="13" t="str">
        <f>VLOOKUP(A7083,Table!$U$1:$V$230,2,0)</f>
        <v>Hexagonal</v>
      </c>
      <c r="P7083" s="1"/>
    </row>
    <row r="7084" spans="1:16">
      <c r="A7084" s="12">
        <v>194</v>
      </c>
      <c r="B7084" s="12">
        <v>104874</v>
      </c>
      <c r="C7084" s="12" t="s">
        <v>7455</v>
      </c>
      <c r="D7084" s="12" t="s">
        <v>7714</v>
      </c>
      <c r="E7084" s="17" t="s">
        <v>11499</v>
      </c>
      <c r="F7084" s="25" t="str">
        <f>LEFT(E7084,MIN(FIND({0,1,2,3,4,5,6,7,8,9},ASC(E7084)&amp;1234567890))-1)</f>
        <v>Mg</v>
      </c>
      <c r="G7084" s="25">
        <f t="shared" si="220"/>
        <v>4</v>
      </c>
      <c r="H7084" s="25">
        <f>VLOOKUP(F7084,Table!$A$2:$C$121,2,0)</f>
        <v>2</v>
      </c>
      <c r="I7084" s="26">
        <f>VLOOKUP(F7084,Table!$A$2:$C$121,3,0)</f>
        <v>3</v>
      </c>
      <c r="J7084" s="17" t="s">
        <v>433</v>
      </c>
      <c r="K7084" s="25" t="str">
        <f>LEFT(J7084,MIN(FIND({0,1,2,3,4,5,6,7,8,9},ASC(J7084)&amp;1234567890))-1)</f>
        <v>Sr</v>
      </c>
      <c r="L7084" s="25">
        <f t="shared" si="221"/>
        <v>1</v>
      </c>
      <c r="M7084" s="25">
        <f>VLOOKUP(K7084,Table!$A$2:$C$121,2,0)</f>
        <v>2</v>
      </c>
      <c r="N7084" s="26">
        <f>VLOOKUP(K7084,Table!$A$2:$C$121,3,0)</f>
        <v>5</v>
      </c>
      <c r="O7084" s="13" t="str">
        <f>VLOOKUP(A7084,Table!$U$1:$V$230,2,0)</f>
        <v>Hexagonal</v>
      </c>
      <c r="P7084" s="1"/>
    </row>
    <row r="7085" spans="1:16">
      <c r="A7085" s="12">
        <v>194</v>
      </c>
      <c r="B7085" s="12">
        <v>104875</v>
      </c>
      <c r="C7085" s="12" t="s">
        <v>7455</v>
      </c>
      <c r="D7085" s="12" t="s">
        <v>7715</v>
      </c>
      <c r="E7085" s="17" t="s">
        <v>12955</v>
      </c>
      <c r="F7085" s="25" t="str">
        <f>LEFT(E7085,MIN(FIND({0,1,2,3,4,5,6,7,8,9},ASC(E7085)&amp;1234567890))-1)</f>
        <v>Mg</v>
      </c>
      <c r="G7085" s="25">
        <f t="shared" si="220"/>
        <v>17</v>
      </c>
      <c r="H7085" s="25">
        <f>VLOOKUP(F7085,Table!$A$2:$C$121,2,0)</f>
        <v>2</v>
      </c>
      <c r="I7085" s="26">
        <f>VLOOKUP(F7085,Table!$A$2:$C$121,3,0)</f>
        <v>3</v>
      </c>
      <c r="J7085" s="17" t="s">
        <v>11650</v>
      </c>
      <c r="K7085" s="25" t="str">
        <f>LEFT(J7085,MIN(FIND({0,1,2,3,4,5,6,7,8,9},ASC(J7085)&amp;1234567890))-1)</f>
        <v>Sr</v>
      </c>
      <c r="L7085" s="25">
        <f t="shared" si="221"/>
        <v>2</v>
      </c>
      <c r="M7085" s="25">
        <f>VLOOKUP(K7085,Table!$A$2:$C$121,2,0)</f>
        <v>2</v>
      </c>
      <c r="N7085" s="26">
        <f>VLOOKUP(K7085,Table!$A$2:$C$121,3,0)</f>
        <v>5</v>
      </c>
      <c r="O7085" s="13" t="str">
        <f>VLOOKUP(A7085,Table!$U$1:$V$230,2,0)</f>
        <v>Hexagonal</v>
      </c>
      <c r="P7085" s="1"/>
    </row>
    <row r="7086" spans="1:16">
      <c r="A7086" s="12">
        <v>194</v>
      </c>
      <c r="B7086" s="12">
        <v>104877</v>
      </c>
      <c r="C7086" s="12" t="s">
        <v>7455</v>
      </c>
      <c r="D7086" s="12" t="s">
        <v>7716</v>
      </c>
      <c r="E7086" s="17" t="s">
        <v>13486</v>
      </c>
      <c r="F7086" s="25" t="str">
        <f>LEFT(E7086,MIN(FIND({0,1,2,3,4,5,6,7,8,9},ASC(E7086)&amp;1234567890))-1)</f>
        <v>Mg</v>
      </c>
      <c r="G7086" s="25">
        <f t="shared" si="220"/>
        <v>15.74</v>
      </c>
      <c r="H7086" s="25">
        <f>VLOOKUP(F7086,Table!$A$2:$C$121,2,0)</f>
        <v>2</v>
      </c>
      <c r="I7086" s="26">
        <f>VLOOKUP(F7086,Table!$A$2:$C$121,3,0)</f>
        <v>3</v>
      </c>
      <c r="J7086" s="17" t="s">
        <v>11723</v>
      </c>
      <c r="K7086" s="25" t="str">
        <f>LEFT(J7086,MIN(FIND({0,1,2,3,4,5,6,7,8,9},ASC(J7086)&amp;1234567890))-1)</f>
        <v>Sr</v>
      </c>
      <c r="L7086" s="25">
        <f t="shared" si="221"/>
        <v>3</v>
      </c>
      <c r="M7086" s="25">
        <f>VLOOKUP(K7086,Table!$A$2:$C$121,2,0)</f>
        <v>2</v>
      </c>
      <c r="N7086" s="26">
        <f>VLOOKUP(K7086,Table!$A$2:$C$121,3,0)</f>
        <v>5</v>
      </c>
      <c r="O7086" s="13" t="str">
        <f>VLOOKUP(A7086,Table!$U$1:$V$230,2,0)</f>
        <v>Hexagonal</v>
      </c>
      <c r="P7086" s="1"/>
    </row>
    <row r="7087" spans="1:16">
      <c r="A7087" s="12">
        <v>194</v>
      </c>
      <c r="B7087" s="12">
        <v>104878</v>
      </c>
      <c r="C7087" s="12" t="s">
        <v>7455</v>
      </c>
      <c r="D7087" s="12" t="s">
        <v>7717</v>
      </c>
      <c r="E7087" s="17" t="s">
        <v>13487</v>
      </c>
      <c r="F7087" s="25" t="str">
        <f>LEFT(E7087,MIN(FIND({0,1,2,3,4,5,6,7,8,9},ASC(E7087)&amp;1234567890))-1)</f>
        <v>Mg</v>
      </c>
      <c r="G7087" s="25">
        <f t="shared" si="220"/>
        <v>38</v>
      </c>
      <c r="H7087" s="25">
        <f>VLOOKUP(F7087,Table!$A$2:$C$121,2,0)</f>
        <v>2</v>
      </c>
      <c r="I7087" s="26">
        <f>VLOOKUP(F7087,Table!$A$2:$C$121,3,0)</f>
        <v>3</v>
      </c>
      <c r="J7087" s="17" t="s">
        <v>13488</v>
      </c>
      <c r="K7087" s="25" t="str">
        <f>LEFT(J7087,MIN(FIND({0,1,2,3,4,5,6,7,8,9},ASC(J7087)&amp;1234567890))-1)</f>
        <v>Sr</v>
      </c>
      <c r="L7087" s="25">
        <f t="shared" si="221"/>
        <v>9</v>
      </c>
      <c r="M7087" s="25">
        <f>VLOOKUP(K7087,Table!$A$2:$C$121,2,0)</f>
        <v>2</v>
      </c>
      <c r="N7087" s="26">
        <f>VLOOKUP(K7087,Table!$A$2:$C$121,3,0)</f>
        <v>5</v>
      </c>
      <c r="O7087" s="13" t="str">
        <f>VLOOKUP(A7087,Table!$U$1:$V$230,2,0)</f>
        <v>Hexagonal</v>
      </c>
      <c r="P7087" s="1"/>
    </row>
    <row r="7088" spans="1:16">
      <c r="A7088" s="12">
        <v>194</v>
      </c>
      <c r="B7088" s="12">
        <v>104882</v>
      </c>
      <c r="C7088" s="12" t="s">
        <v>7455</v>
      </c>
      <c r="D7088" s="12" t="s">
        <v>7718</v>
      </c>
      <c r="E7088" s="17" t="s">
        <v>11894</v>
      </c>
      <c r="F7088" s="25" t="str">
        <f>LEFT(E7088,MIN(FIND({0,1,2,3,4,5,6,7,8,9},ASC(E7088)&amp;1234567890))-1)</f>
        <v>Mg</v>
      </c>
      <c r="G7088" s="25">
        <f t="shared" si="220"/>
        <v>2</v>
      </c>
      <c r="H7088" s="25">
        <f>VLOOKUP(F7088,Table!$A$2:$C$121,2,0)</f>
        <v>2</v>
      </c>
      <c r="I7088" s="26">
        <f>VLOOKUP(F7088,Table!$A$2:$C$121,3,0)</f>
        <v>3</v>
      </c>
      <c r="J7088" s="17" t="s">
        <v>11313</v>
      </c>
      <c r="K7088" s="25" t="str">
        <f>LEFT(J7088,MIN(FIND({0,1,2,3,4,5,6,7,8,9},ASC(J7088)&amp;1234567890))-1)</f>
        <v>Tb</v>
      </c>
      <c r="L7088" s="25">
        <f t="shared" si="221"/>
        <v>1</v>
      </c>
      <c r="M7088" s="25">
        <f>VLOOKUP(K7088,Table!$A$2:$C$121,2,0)</f>
        <v>3</v>
      </c>
      <c r="N7088" s="26">
        <f>VLOOKUP(K7088,Table!$A$2:$C$121,3,0)</f>
        <v>6</v>
      </c>
      <c r="O7088" s="13" t="str">
        <f>VLOOKUP(A7088,Table!$U$1:$V$230,2,0)</f>
        <v>Hexagonal</v>
      </c>
      <c r="P7088" s="1"/>
    </row>
    <row r="7089" spans="1:16">
      <c r="A7089" s="12">
        <v>194</v>
      </c>
      <c r="B7089" s="12">
        <v>104891</v>
      </c>
      <c r="C7089" s="12" t="s">
        <v>7455</v>
      </c>
      <c r="D7089" s="12" t="s">
        <v>7719</v>
      </c>
      <c r="E7089" s="17" t="s">
        <v>11894</v>
      </c>
      <c r="F7089" s="25" t="str">
        <f>LEFT(E7089,MIN(FIND({0,1,2,3,4,5,6,7,8,9},ASC(E7089)&amp;1234567890))-1)</f>
        <v>Mg</v>
      </c>
      <c r="G7089" s="25">
        <f t="shared" si="220"/>
        <v>2</v>
      </c>
      <c r="H7089" s="25">
        <f>VLOOKUP(F7089,Table!$A$2:$C$121,2,0)</f>
        <v>2</v>
      </c>
      <c r="I7089" s="26">
        <f>VLOOKUP(F7089,Table!$A$2:$C$121,3,0)</f>
        <v>3</v>
      </c>
      <c r="J7089" s="17" t="s">
        <v>11336</v>
      </c>
      <c r="K7089" s="25" t="str">
        <f>LEFT(J7089,MIN(FIND({0,1,2,3,4,5,6,7,8,9},ASC(J7089)&amp;1234567890))-1)</f>
        <v>Y</v>
      </c>
      <c r="L7089" s="25">
        <f t="shared" si="221"/>
        <v>1</v>
      </c>
      <c r="M7089" s="25">
        <f>VLOOKUP(K7089,Table!$A$2:$C$121,2,0)</f>
        <v>3</v>
      </c>
      <c r="N7089" s="26">
        <f>VLOOKUP(K7089,Table!$A$2:$C$121,3,0)</f>
        <v>5</v>
      </c>
      <c r="O7089" s="13" t="str">
        <f>VLOOKUP(A7089,Table!$U$1:$V$230,2,0)</f>
        <v>Hexagonal</v>
      </c>
      <c r="P7089" s="1"/>
    </row>
    <row r="7090" spans="1:16">
      <c r="A7090" s="12">
        <v>194</v>
      </c>
      <c r="B7090" s="12">
        <v>104976</v>
      </c>
      <c r="C7090" s="12" t="s">
        <v>7455</v>
      </c>
      <c r="D7090" s="12" t="s">
        <v>7720</v>
      </c>
      <c r="E7090" s="17" t="s">
        <v>55</v>
      </c>
      <c r="F7090" s="25" t="str">
        <f>LEFT(E7090,MIN(FIND({0,1,2,3,4,5,6,7,8,9},ASC(E7090)&amp;1234567890))-1)</f>
        <v>Mn</v>
      </c>
      <c r="G7090" s="25">
        <f t="shared" si="220"/>
        <v>2</v>
      </c>
      <c r="H7090" s="25">
        <f>VLOOKUP(F7090,Table!$A$2:$C$121,2,0)</f>
        <v>7</v>
      </c>
      <c r="I7090" s="26">
        <f>VLOOKUP(F7090,Table!$A$2:$C$121,3,0)</f>
        <v>4</v>
      </c>
      <c r="J7090" s="17" t="s">
        <v>11291</v>
      </c>
      <c r="K7090" s="25" t="str">
        <f>LEFT(J7090,MIN(FIND({0,1,2,3,4,5,6,7,8,9},ASC(J7090)&amp;1234567890))-1)</f>
        <v>Sn</v>
      </c>
      <c r="L7090" s="25">
        <f t="shared" si="221"/>
        <v>1</v>
      </c>
      <c r="M7090" s="25">
        <f>VLOOKUP(K7090,Table!$A$2:$C$121,2,0)</f>
        <v>14</v>
      </c>
      <c r="N7090" s="26">
        <f>VLOOKUP(K7090,Table!$A$2:$C$121,3,0)</f>
        <v>5</v>
      </c>
      <c r="O7090" s="13" t="str">
        <f>VLOOKUP(A7090,Table!$U$1:$V$230,2,0)</f>
        <v>Hexagonal</v>
      </c>
      <c r="P7090" s="1"/>
    </row>
    <row r="7091" spans="1:16">
      <c r="A7091" s="12">
        <v>194</v>
      </c>
      <c r="B7091" s="12">
        <v>104978</v>
      </c>
      <c r="C7091" s="12" t="s">
        <v>7455</v>
      </c>
      <c r="D7091" s="12" t="s">
        <v>7721</v>
      </c>
      <c r="E7091" s="17" t="s">
        <v>11426</v>
      </c>
      <c r="F7091" s="25" t="str">
        <f>LEFT(E7091,MIN(FIND({0,1,2,3,4,5,6,7,8,9},ASC(E7091)&amp;1234567890))-1)</f>
        <v>Mn</v>
      </c>
      <c r="G7091" s="25">
        <f t="shared" si="220"/>
        <v>3</v>
      </c>
      <c r="H7091" s="25">
        <f>VLOOKUP(F7091,Table!$A$2:$C$121,2,0)</f>
        <v>7</v>
      </c>
      <c r="I7091" s="26">
        <f>VLOOKUP(F7091,Table!$A$2:$C$121,3,0)</f>
        <v>4</v>
      </c>
      <c r="J7091" s="17" t="s">
        <v>11291</v>
      </c>
      <c r="K7091" s="25" t="str">
        <f>LEFT(J7091,MIN(FIND({0,1,2,3,4,5,6,7,8,9},ASC(J7091)&amp;1234567890))-1)</f>
        <v>Sn</v>
      </c>
      <c r="L7091" s="25">
        <f t="shared" si="221"/>
        <v>1</v>
      </c>
      <c r="M7091" s="25">
        <f>VLOOKUP(K7091,Table!$A$2:$C$121,2,0)</f>
        <v>14</v>
      </c>
      <c r="N7091" s="26">
        <f>VLOOKUP(K7091,Table!$A$2:$C$121,3,0)</f>
        <v>5</v>
      </c>
      <c r="O7091" s="13" t="str">
        <f>VLOOKUP(A7091,Table!$U$1:$V$230,2,0)</f>
        <v>Hexagonal</v>
      </c>
      <c r="P7091" s="1"/>
    </row>
    <row r="7092" spans="1:16">
      <c r="A7092" s="12">
        <v>194</v>
      </c>
      <c r="B7092" s="12">
        <v>104989</v>
      </c>
      <c r="C7092" s="12" t="s">
        <v>7455</v>
      </c>
      <c r="D7092" s="12" t="s">
        <v>7722</v>
      </c>
      <c r="E7092" s="17" t="s">
        <v>55</v>
      </c>
      <c r="F7092" s="25" t="str">
        <f>LEFT(E7092,MIN(FIND({0,1,2,3,4,5,6,7,8,9},ASC(E7092)&amp;1234567890))-1)</f>
        <v>Mn</v>
      </c>
      <c r="G7092" s="25">
        <f t="shared" si="220"/>
        <v>2</v>
      </c>
      <c r="H7092" s="25">
        <f>VLOOKUP(F7092,Table!$A$2:$C$121,2,0)</f>
        <v>7</v>
      </c>
      <c r="I7092" s="26">
        <f>VLOOKUP(F7092,Table!$A$2:$C$121,3,0)</f>
        <v>4</v>
      </c>
      <c r="J7092" s="17" t="s">
        <v>50</v>
      </c>
      <c r="K7092" s="25" t="str">
        <f>LEFT(J7092,MIN(FIND({0,1,2,3,4,5,6,7,8,9},ASC(J7092)&amp;1234567890))-1)</f>
        <v>Ti</v>
      </c>
      <c r="L7092" s="25">
        <f t="shared" si="221"/>
        <v>1</v>
      </c>
      <c r="M7092" s="25">
        <f>VLOOKUP(K7092,Table!$A$2:$C$121,2,0)</f>
        <v>4</v>
      </c>
      <c r="N7092" s="26">
        <f>VLOOKUP(K7092,Table!$A$2:$C$121,3,0)</f>
        <v>4</v>
      </c>
      <c r="O7092" s="13" t="str">
        <f>VLOOKUP(A7092,Table!$U$1:$V$230,2,0)</f>
        <v>Hexagonal</v>
      </c>
      <c r="P7092" s="1"/>
    </row>
    <row r="7093" spans="1:16">
      <c r="A7093" s="12">
        <v>194</v>
      </c>
      <c r="B7093" s="12">
        <v>104990</v>
      </c>
      <c r="C7093" s="12" t="s">
        <v>7455</v>
      </c>
      <c r="D7093" s="12" t="s">
        <v>7723</v>
      </c>
      <c r="E7093" s="17" t="s">
        <v>13489</v>
      </c>
      <c r="F7093" s="25" t="str">
        <f>LEFT(E7093,MIN(FIND({0,1,2,3,4,5,6,7,8,9},ASC(E7093)&amp;1234567890))-1)</f>
        <v>Mn</v>
      </c>
      <c r="G7093" s="25">
        <f t="shared" si="220"/>
        <v>3.6</v>
      </c>
      <c r="H7093" s="25">
        <f>VLOOKUP(F7093,Table!$A$2:$C$121,2,0)</f>
        <v>7</v>
      </c>
      <c r="I7093" s="26">
        <f>VLOOKUP(F7093,Table!$A$2:$C$121,3,0)</f>
        <v>4</v>
      </c>
      <c r="J7093" s="17" t="s">
        <v>13490</v>
      </c>
      <c r="K7093" s="25" t="str">
        <f>LEFT(J7093,MIN(FIND({0,1,2,3,4,5,6,7,8,9},ASC(J7093)&amp;1234567890))-1)</f>
        <v>Ti</v>
      </c>
      <c r="L7093" s="25">
        <f t="shared" si="221"/>
        <v>2.4</v>
      </c>
      <c r="M7093" s="25">
        <f>VLOOKUP(K7093,Table!$A$2:$C$121,2,0)</f>
        <v>4</v>
      </c>
      <c r="N7093" s="26">
        <f>VLOOKUP(K7093,Table!$A$2:$C$121,3,0)</f>
        <v>4</v>
      </c>
      <c r="O7093" s="13" t="str">
        <f>VLOOKUP(A7093,Table!$U$1:$V$230,2,0)</f>
        <v>Hexagonal</v>
      </c>
      <c r="P7093" s="1"/>
    </row>
    <row r="7094" spans="1:16">
      <c r="A7094" s="12">
        <v>194</v>
      </c>
      <c r="B7094" s="12">
        <v>104994</v>
      </c>
      <c r="C7094" s="12" t="s">
        <v>7455</v>
      </c>
      <c r="D7094" s="12" t="s">
        <v>7724</v>
      </c>
      <c r="E7094" s="17" t="s">
        <v>55</v>
      </c>
      <c r="F7094" s="25" t="str">
        <f>LEFT(E7094,MIN(FIND({0,1,2,3,4,5,6,7,8,9},ASC(E7094)&amp;1234567890))-1)</f>
        <v>Mn</v>
      </c>
      <c r="G7094" s="25">
        <f t="shared" si="220"/>
        <v>2</v>
      </c>
      <c r="H7094" s="25">
        <f>VLOOKUP(F7094,Table!$A$2:$C$121,2,0)</f>
        <v>7</v>
      </c>
      <c r="I7094" s="26">
        <f>VLOOKUP(F7094,Table!$A$2:$C$121,3,0)</f>
        <v>4</v>
      </c>
      <c r="J7094" s="17" t="s">
        <v>11334</v>
      </c>
      <c r="K7094" s="25" t="str">
        <f>LEFT(J7094,MIN(FIND({0,1,2,3,4,5,6,7,8,9},ASC(J7094)&amp;1234567890))-1)</f>
        <v>Tm</v>
      </c>
      <c r="L7094" s="25">
        <f t="shared" si="221"/>
        <v>1</v>
      </c>
      <c r="M7094" s="25">
        <f>VLOOKUP(K7094,Table!$A$2:$C$121,2,0)</f>
        <v>3</v>
      </c>
      <c r="N7094" s="26">
        <f>VLOOKUP(K7094,Table!$A$2:$C$121,3,0)</f>
        <v>6</v>
      </c>
      <c r="O7094" s="13" t="str">
        <f>VLOOKUP(A7094,Table!$U$1:$V$230,2,0)</f>
        <v>Hexagonal</v>
      </c>
      <c r="P7094" s="1"/>
    </row>
    <row r="7095" spans="1:16">
      <c r="A7095" s="12">
        <v>194</v>
      </c>
      <c r="B7095" s="12">
        <v>105043</v>
      </c>
      <c r="C7095" s="12" t="s">
        <v>7455</v>
      </c>
      <c r="D7095" s="12" t="s">
        <v>1630</v>
      </c>
      <c r="E7095" s="17" t="s">
        <v>393</v>
      </c>
      <c r="F7095" s="25" t="str">
        <f>LEFT(E7095,MIN(FIND({0,1,2,3,4,5,6,7,8,9},ASC(E7095)&amp;1234567890))-1)</f>
        <v>Mo</v>
      </c>
      <c r="G7095" s="25">
        <f t="shared" si="220"/>
        <v>1</v>
      </c>
      <c r="H7095" s="25">
        <f>VLOOKUP(F7095,Table!$A$2:$C$121,2,0)</f>
        <v>6</v>
      </c>
      <c r="I7095" s="26">
        <f>VLOOKUP(F7095,Table!$A$2:$C$121,3,0)</f>
        <v>5</v>
      </c>
      <c r="J7095" s="17" t="s">
        <v>66</v>
      </c>
      <c r="K7095" s="25" t="str">
        <f>LEFT(J7095,MIN(FIND({0,1,2,3,4,5,6,7,8,9},ASC(J7095)&amp;1234567890))-1)</f>
        <v>Ni</v>
      </c>
      <c r="L7095" s="25">
        <f t="shared" si="221"/>
        <v>1</v>
      </c>
      <c r="M7095" s="25">
        <f>VLOOKUP(K7095,Table!$A$2:$C$121,2,0)</f>
        <v>10</v>
      </c>
      <c r="N7095" s="26">
        <f>VLOOKUP(K7095,Table!$A$2:$C$121,3,0)</f>
        <v>4</v>
      </c>
      <c r="O7095" s="13" t="str">
        <f>VLOOKUP(A7095,Table!$U$1:$V$230,2,0)</f>
        <v>Hexagonal</v>
      </c>
      <c r="P7095" s="1"/>
    </row>
    <row r="7096" spans="1:16">
      <c r="A7096" s="12">
        <v>194</v>
      </c>
      <c r="B7096" s="12">
        <v>105083</v>
      </c>
      <c r="C7096" s="12" t="s">
        <v>7455</v>
      </c>
      <c r="D7096" s="12" t="s">
        <v>7725</v>
      </c>
      <c r="E7096" s="17" t="s">
        <v>13491</v>
      </c>
      <c r="F7096" s="25" t="str">
        <f>LEFT(E7096,MIN(FIND({0,1,2,3,4,5,6,7,8,9},ASC(E7096)&amp;1234567890))-1)</f>
        <v>Mo</v>
      </c>
      <c r="G7096" s="25">
        <f t="shared" si="220"/>
        <v>0.52</v>
      </c>
      <c r="H7096" s="25">
        <f>VLOOKUP(F7096,Table!$A$2:$C$121,2,0)</f>
        <v>6</v>
      </c>
      <c r="I7096" s="26">
        <f>VLOOKUP(F7096,Table!$A$2:$C$121,3,0)</f>
        <v>5</v>
      </c>
      <c r="J7096" s="17" t="s">
        <v>13492</v>
      </c>
      <c r="K7096" s="25" t="str">
        <f>LEFT(J7096,MIN(FIND({0,1,2,3,4,5,6,7,8,9},ASC(J7096)&amp;1234567890))-1)</f>
        <v>Rh</v>
      </c>
      <c r="L7096" s="25">
        <f t="shared" si="221"/>
        <v>0.48</v>
      </c>
      <c r="M7096" s="25">
        <f>VLOOKUP(K7096,Table!$A$2:$C$121,2,0)</f>
        <v>9</v>
      </c>
      <c r="N7096" s="26">
        <f>VLOOKUP(K7096,Table!$A$2:$C$121,3,0)</f>
        <v>5</v>
      </c>
      <c r="O7096" s="13" t="str">
        <f>VLOOKUP(A7096,Table!$U$1:$V$230,2,0)</f>
        <v>Hexagonal</v>
      </c>
      <c r="P7096" s="1"/>
    </row>
    <row r="7097" spans="1:16">
      <c r="A7097" s="12">
        <v>194</v>
      </c>
      <c r="B7097" s="12">
        <v>105085</v>
      </c>
      <c r="C7097" s="12" t="s">
        <v>7455</v>
      </c>
      <c r="D7097" s="12" t="s">
        <v>7726</v>
      </c>
      <c r="E7097" s="17" t="s">
        <v>393</v>
      </c>
      <c r="F7097" s="25" t="str">
        <f>LEFT(E7097,MIN(FIND({0,1,2,3,4,5,6,7,8,9},ASC(E7097)&amp;1234567890))-1)</f>
        <v>Mo</v>
      </c>
      <c r="G7097" s="25">
        <f t="shared" si="220"/>
        <v>1</v>
      </c>
      <c r="H7097" s="25">
        <f>VLOOKUP(F7097,Table!$A$2:$C$121,2,0)</f>
        <v>6</v>
      </c>
      <c r="I7097" s="26">
        <f>VLOOKUP(F7097,Table!$A$2:$C$121,3,0)</f>
        <v>5</v>
      </c>
      <c r="J7097" s="17" t="s">
        <v>424</v>
      </c>
      <c r="K7097" s="25" t="str">
        <f>LEFT(J7097,MIN(FIND({0,1,2,3,4,5,6,7,8,9},ASC(J7097)&amp;1234567890))-1)</f>
        <v>Rh</v>
      </c>
      <c r="L7097" s="25">
        <f t="shared" si="221"/>
        <v>3</v>
      </c>
      <c r="M7097" s="25">
        <f>VLOOKUP(K7097,Table!$A$2:$C$121,2,0)</f>
        <v>9</v>
      </c>
      <c r="N7097" s="26">
        <f>VLOOKUP(K7097,Table!$A$2:$C$121,3,0)</f>
        <v>5</v>
      </c>
      <c r="O7097" s="13" t="str">
        <f>VLOOKUP(A7097,Table!$U$1:$V$230,2,0)</f>
        <v>Hexagonal</v>
      </c>
      <c r="P7097" s="1"/>
    </row>
    <row r="7098" spans="1:16">
      <c r="A7098" s="12">
        <v>194</v>
      </c>
      <c r="B7098" s="12">
        <v>105100</v>
      </c>
      <c r="C7098" s="12" t="s">
        <v>7455</v>
      </c>
      <c r="D7098" s="12" t="s">
        <v>7727</v>
      </c>
      <c r="E7098" s="17" t="s">
        <v>13493</v>
      </c>
      <c r="F7098" s="25" t="str">
        <f>LEFT(E7098,MIN(FIND({0,1,2,3,4,5,6,7,8,9},ASC(E7098)&amp;1234567890))-1)</f>
        <v>Mo</v>
      </c>
      <c r="G7098" s="25">
        <f t="shared" si="220"/>
        <v>0.18</v>
      </c>
      <c r="H7098" s="25">
        <f>VLOOKUP(F7098,Table!$A$2:$C$121,2,0)</f>
        <v>6</v>
      </c>
      <c r="I7098" s="26">
        <f>VLOOKUP(F7098,Table!$A$2:$C$121,3,0)</f>
        <v>5</v>
      </c>
      <c r="J7098" s="17" t="s">
        <v>13494</v>
      </c>
      <c r="K7098" s="25" t="str">
        <f>LEFT(J7098,MIN(FIND({0,1,2,3,4,5,6,7,8,9},ASC(J7098)&amp;1234567890))-1)</f>
        <v>Tc</v>
      </c>
      <c r="L7098" s="25">
        <f t="shared" si="221"/>
        <v>0.82</v>
      </c>
      <c r="M7098" s="25">
        <f>VLOOKUP(K7098,Table!$A$2:$C$121,2,0)</f>
        <v>7</v>
      </c>
      <c r="N7098" s="26">
        <f>VLOOKUP(K7098,Table!$A$2:$C$121,3,0)</f>
        <v>5</v>
      </c>
      <c r="O7098" s="13" t="str">
        <f>VLOOKUP(A7098,Table!$U$1:$V$230,2,0)</f>
        <v>Hexagonal</v>
      </c>
      <c r="P7098" s="1"/>
    </row>
    <row r="7099" spans="1:16">
      <c r="A7099" s="12">
        <v>194</v>
      </c>
      <c r="B7099" s="12">
        <v>105123</v>
      </c>
      <c r="C7099" s="12" t="s">
        <v>7455</v>
      </c>
      <c r="D7099" s="12" t="s">
        <v>6548</v>
      </c>
      <c r="E7099" s="17" t="s">
        <v>405</v>
      </c>
      <c r="F7099" s="25" t="str">
        <f>LEFT(E7099,MIN(FIND({0,1,2,3,4,5,6,7,8,9},ASC(E7099)&amp;1234567890))-1)</f>
        <v>Ta</v>
      </c>
      <c r="G7099" s="25">
        <f t="shared" si="220"/>
        <v>1</v>
      </c>
      <c r="H7099" s="25">
        <f>VLOOKUP(F7099,Table!$A$2:$C$121,2,0)</f>
        <v>5</v>
      </c>
      <c r="I7099" s="26">
        <f>VLOOKUP(F7099,Table!$A$2:$C$121,3,0)</f>
        <v>6</v>
      </c>
      <c r="J7099" s="17" t="s">
        <v>68</v>
      </c>
      <c r="K7099" s="25" t="str">
        <f>LEFT(J7099,MIN(FIND({0,1,2,3,4,5,6,7,8,9},ASC(J7099)&amp;1234567890))-1)</f>
        <v>N</v>
      </c>
      <c r="L7099" s="25">
        <f t="shared" si="221"/>
        <v>1</v>
      </c>
      <c r="M7099" s="25">
        <f>VLOOKUP(K7099,Table!$A$2:$C$121,2,0)</f>
        <v>15</v>
      </c>
      <c r="N7099" s="26">
        <f>VLOOKUP(K7099,Table!$A$2:$C$121,3,0)</f>
        <v>2</v>
      </c>
      <c r="O7099" s="13" t="str">
        <f>VLOOKUP(A7099,Table!$U$1:$V$230,2,0)</f>
        <v>Hexagonal</v>
      </c>
      <c r="P7099" s="1"/>
    </row>
    <row r="7100" spans="1:16">
      <c r="A7100" s="12">
        <v>194</v>
      </c>
      <c r="B7100" s="12">
        <v>105159</v>
      </c>
      <c r="C7100" s="12" t="s">
        <v>7455</v>
      </c>
      <c r="D7100" s="12" t="s">
        <v>7728</v>
      </c>
      <c r="E7100" s="17" t="s">
        <v>13495</v>
      </c>
      <c r="F7100" s="25" t="str">
        <f>LEFT(E7100,MIN(FIND({0,1,2,3,4,5,6,7,8,9},ASC(E7100)&amp;1234567890))-1)</f>
        <v>Na</v>
      </c>
      <c r="G7100" s="25">
        <f t="shared" si="220"/>
        <v>13</v>
      </c>
      <c r="H7100" s="25">
        <f>VLOOKUP(F7100,Table!$A$2:$C$121,2,0)</f>
        <v>1</v>
      </c>
      <c r="I7100" s="26">
        <f>VLOOKUP(F7100,Table!$A$2:$C$121,3,0)</f>
        <v>3</v>
      </c>
      <c r="J7100" s="17" t="s">
        <v>12068</v>
      </c>
      <c r="K7100" s="25" t="str">
        <f>LEFT(J7100,MIN(FIND({0,1,2,3,4,5,6,7,8,9},ASC(J7100)&amp;1234567890))-1)</f>
        <v>Pb</v>
      </c>
      <c r="L7100" s="25">
        <f t="shared" si="221"/>
        <v>5</v>
      </c>
      <c r="M7100" s="25">
        <f>VLOOKUP(K7100,Table!$A$2:$C$121,2,0)</f>
        <v>14</v>
      </c>
      <c r="N7100" s="26">
        <f>VLOOKUP(K7100,Table!$A$2:$C$121,3,0)</f>
        <v>6</v>
      </c>
      <c r="O7100" s="13" t="str">
        <f>VLOOKUP(A7100,Table!$U$1:$V$230,2,0)</f>
        <v>Hexagonal</v>
      </c>
      <c r="P7100" s="1"/>
    </row>
    <row r="7101" spans="1:16">
      <c r="A7101" s="12">
        <v>194</v>
      </c>
      <c r="B7101" s="12">
        <v>105225</v>
      </c>
      <c r="C7101" s="12" t="s">
        <v>7455</v>
      </c>
      <c r="D7101" s="12" t="s">
        <v>7729</v>
      </c>
      <c r="E7101" s="17" t="s">
        <v>13496</v>
      </c>
      <c r="F7101" s="25" t="str">
        <f>LEFT(E7101,MIN(FIND({0,1,2,3,4,5,6,7,8,9},ASC(E7101)&amp;1234567890))-1)</f>
        <v>Nb</v>
      </c>
      <c r="G7101" s="25">
        <f t="shared" si="220"/>
        <v>0.25</v>
      </c>
      <c r="H7101" s="25">
        <f>VLOOKUP(F7101,Table!$A$2:$C$121,2,0)</f>
        <v>5</v>
      </c>
      <c r="I7101" s="26">
        <f>VLOOKUP(F7101,Table!$A$2:$C$121,3,0)</f>
        <v>5</v>
      </c>
      <c r="J7101" s="17" t="s">
        <v>12479</v>
      </c>
      <c r="K7101" s="25" t="str">
        <f>LEFT(J7101,MIN(FIND({0,1,2,3,4,5,6,7,8,9},ASC(J7101)&amp;1234567890))-1)</f>
        <v>Ru</v>
      </c>
      <c r="L7101" s="25">
        <f t="shared" si="221"/>
        <v>0.75</v>
      </c>
      <c r="M7101" s="25">
        <f>VLOOKUP(K7101,Table!$A$2:$C$121,2,0)</f>
        <v>8</v>
      </c>
      <c r="N7101" s="26">
        <f>VLOOKUP(K7101,Table!$A$2:$C$121,3,0)</f>
        <v>5</v>
      </c>
      <c r="O7101" s="13" t="str">
        <f>VLOOKUP(A7101,Table!$U$1:$V$230,2,0)</f>
        <v>Hexagonal</v>
      </c>
      <c r="P7101" s="1"/>
    </row>
    <row r="7102" spans="1:16">
      <c r="A7102" s="12">
        <v>194</v>
      </c>
      <c r="B7102" s="12">
        <v>105257</v>
      </c>
      <c r="C7102" s="12" t="s">
        <v>7455</v>
      </c>
      <c r="D7102" s="12" t="s">
        <v>7730</v>
      </c>
      <c r="E7102" s="17" t="s">
        <v>335</v>
      </c>
      <c r="F7102" s="25" t="str">
        <f>LEFT(E7102,MIN(FIND({0,1,2,3,4,5,6,7,8,9},ASC(E7102)&amp;1234567890))-1)</f>
        <v>Nb</v>
      </c>
      <c r="G7102" s="25">
        <f t="shared" si="220"/>
        <v>1</v>
      </c>
      <c r="H7102" s="25">
        <f>VLOOKUP(F7102,Table!$A$2:$C$121,2,0)</f>
        <v>5</v>
      </c>
      <c r="I7102" s="26">
        <f>VLOOKUP(F7102,Table!$A$2:$C$121,3,0)</f>
        <v>5</v>
      </c>
      <c r="J7102" s="17" t="s">
        <v>11366</v>
      </c>
      <c r="K7102" s="25" t="str">
        <f>LEFT(J7102,MIN(FIND({0,1,2,3,4,5,6,7,8,9},ASC(J7102)&amp;1234567890))-1)</f>
        <v>Zn</v>
      </c>
      <c r="L7102" s="25">
        <f t="shared" si="221"/>
        <v>2</v>
      </c>
      <c r="M7102" s="25">
        <f>VLOOKUP(K7102,Table!$A$2:$C$121,2,0)</f>
        <v>12</v>
      </c>
      <c r="N7102" s="26">
        <f>VLOOKUP(K7102,Table!$A$2:$C$121,3,0)</f>
        <v>4</v>
      </c>
      <c r="O7102" s="13" t="str">
        <f>VLOOKUP(A7102,Table!$U$1:$V$230,2,0)</f>
        <v>Hexagonal</v>
      </c>
      <c r="P7102" s="1"/>
    </row>
    <row r="7103" spans="1:16">
      <c r="A7103" s="12">
        <v>194</v>
      </c>
      <c r="B7103" s="12">
        <v>105263</v>
      </c>
      <c r="C7103" s="12" t="s">
        <v>7455</v>
      </c>
      <c r="D7103" s="12" t="s">
        <v>7731</v>
      </c>
      <c r="E7103" s="17" t="s">
        <v>412</v>
      </c>
      <c r="F7103" s="25" t="str">
        <f>LEFT(E7103,MIN(FIND({0,1,2,3,4,5,6,7,8,9},ASC(E7103)&amp;1234567890))-1)</f>
        <v>Nd</v>
      </c>
      <c r="G7103" s="25">
        <f t="shared" si="220"/>
        <v>2</v>
      </c>
      <c r="H7103" s="25">
        <f>VLOOKUP(F7103,Table!$A$2:$C$121,2,0)</f>
        <v>3</v>
      </c>
      <c r="I7103" s="26">
        <f>VLOOKUP(F7103,Table!$A$2:$C$121,3,0)</f>
        <v>6</v>
      </c>
      <c r="J7103" s="17" t="s">
        <v>13471</v>
      </c>
      <c r="K7103" s="25" t="str">
        <f>LEFT(J7103,MIN(FIND({0,1,2,3,4,5,6,7,8,9},ASC(J7103)&amp;1234567890))-1)</f>
        <v>Ni</v>
      </c>
      <c r="L7103" s="25">
        <f t="shared" si="221"/>
        <v>17</v>
      </c>
      <c r="M7103" s="25">
        <f>VLOOKUP(K7103,Table!$A$2:$C$121,2,0)</f>
        <v>10</v>
      </c>
      <c r="N7103" s="26">
        <f>VLOOKUP(K7103,Table!$A$2:$C$121,3,0)</f>
        <v>4</v>
      </c>
      <c r="O7103" s="13" t="str">
        <f>VLOOKUP(A7103,Table!$U$1:$V$230,2,0)</f>
        <v>Hexagonal</v>
      </c>
      <c r="P7103" s="1"/>
    </row>
    <row r="7104" spans="1:16">
      <c r="A7104" s="12">
        <v>194</v>
      </c>
      <c r="B7104" s="12">
        <v>105294</v>
      </c>
      <c r="C7104" s="12" t="s">
        <v>7455</v>
      </c>
      <c r="D7104" s="12" t="s">
        <v>7732</v>
      </c>
      <c r="E7104" s="17" t="s">
        <v>412</v>
      </c>
      <c r="F7104" s="25" t="str">
        <f>LEFT(E7104,MIN(FIND({0,1,2,3,4,5,6,7,8,9},ASC(E7104)&amp;1234567890))-1)</f>
        <v>Nd</v>
      </c>
      <c r="G7104" s="25">
        <f t="shared" si="220"/>
        <v>2</v>
      </c>
      <c r="H7104" s="25">
        <f>VLOOKUP(F7104,Table!$A$2:$C$121,2,0)</f>
        <v>3</v>
      </c>
      <c r="I7104" s="26">
        <f>VLOOKUP(F7104,Table!$A$2:$C$121,3,0)</f>
        <v>6</v>
      </c>
      <c r="J7104" s="17" t="s">
        <v>588</v>
      </c>
      <c r="K7104" s="25" t="str">
        <f>LEFT(J7104,MIN(FIND({0,1,2,3,4,5,6,7,8,9},ASC(J7104)&amp;1234567890))-1)</f>
        <v>Tl</v>
      </c>
      <c r="L7104" s="25">
        <f t="shared" si="221"/>
        <v>1</v>
      </c>
      <c r="M7104" s="25">
        <f>VLOOKUP(K7104,Table!$A$2:$C$121,2,0)</f>
        <v>13</v>
      </c>
      <c r="N7104" s="26">
        <f>VLOOKUP(K7104,Table!$A$2:$C$121,3,0)</f>
        <v>6</v>
      </c>
      <c r="O7104" s="13" t="str">
        <f>VLOOKUP(A7104,Table!$U$1:$V$230,2,0)</f>
        <v>Hexagonal</v>
      </c>
      <c r="P7104" s="1"/>
    </row>
    <row r="7105" spans="1:16">
      <c r="A7105" s="12">
        <v>194</v>
      </c>
      <c r="B7105" s="12">
        <v>105324</v>
      </c>
      <c r="C7105" s="12" t="s">
        <v>7455</v>
      </c>
      <c r="D7105" s="12" t="s">
        <v>7733</v>
      </c>
      <c r="E7105" s="17" t="s">
        <v>13471</v>
      </c>
      <c r="F7105" s="25" t="str">
        <f>LEFT(E7105,MIN(FIND({0,1,2,3,4,5,6,7,8,9},ASC(E7105)&amp;1234567890))-1)</f>
        <v>Ni</v>
      </c>
      <c r="G7105" s="25">
        <f t="shared" si="220"/>
        <v>17</v>
      </c>
      <c r="H7105" s="25">
        <f>VLOOKUP(F7105,Table!$A$2:$C$121,2,0)</f>
        <v>10</v>
      </c>
      <c r="I7105" s="26">
        <f>VLOOKUP(F7105,Table!$A$2:$C$121,3,0)</f>
        <v>4</v>
      </c>
      <c r="J7105" s="17" t="s">
        <v>11937</v>
      </c>
      <c r="K7105" s="25" t="str">
        <f>LEFT(J7105,MIN(FIND({0,1,2,3,4,5,6,7,8,9},ASC(J7105)&amp;1234567890))-1)</f>
        <v>Pu</v>
      </c>
      <c r="L7105" s="25">
        <f t="shared" si="221"/>
        <v>2</v>
      </c>
      <c r="M7105" s="25">
        <f>VLOOKUP(K7105,Table!$A$2:$C$121,2,0)</f>
        <v>3</v>
      </c>
      <c r="N7105" s="26">
        <f>VLOOKUP(K7105,Table!$A$2:$C$121,3,0)</f>
        <v>7</v>
      </c>
      <c r="O7105" s="13" t="str">
        <f>VLOOKUP(A7105,Table!$U$1:$V$230,2,0)</f>
        <v>Hexagonal</v>
      </c>
      <c r="P7105" s="1"/>
    </row>
    <row r="7106" spans="1:16">
      <c r="A7106" s="12">
        <v>194</v>
      </c>
      <c r="B7106" s="12">
        <v>105341</v>
      </c>
      <c r="C7106" s="12" t="s">
        <v>7455</v>
      </c>
      <c r="D7106" s="12" t="s">
        <v>15404</v>
      </c>
      <c r="E7106" s="17" t="s">
        <v>15429</v>
      </c>
      <c r="F7106" s="25" t="str">
        <f>LEFT(E7106,MIN(FIND({0,1,2,3,4,5,6,7,8,9},ASC(E7106)&amp;1234567890))-1)</f>
        <v>Ni</v>
      </c>
      <c r="G7106" s="25">
        <f t="shared" ref="G7106:G7169" si="222">IF(SUBSTITUTE(E7106,F7106,"")="",1,SUBSTITUTE(E7106,F7106,""))*1</f>
        <v>0.95</v>
      </c>
      <c r="H7106" s="25">
        <f>VLOOKUP(F7106,Table!$A$2:$C$121,2,0)</f>
        <v>10</v>
      </c>
      <c r="I7106" s="26">
        <f>VLOOKUP(F7106,Table!$A$2:$C$121,3,0)</f>
        <v>4</v>
      </c>
      <c r="J7106" s="17" t="s">
        <v>47</v>
      </c>
      <c r="K7106" s="25" t="str">
        <f>LEFT(J7106,MIN(FIND({0,1,2,3,4,5,6,7,8,9},ASC(J7106)&amp;1234567890))-1)</f>
        <v>Se</v>
      </c>
      <c r="L7106" s="25">
        <f t="shared" ref="L7106:L7169" si="223">IF(SUBSTITUTE(J7106,K7106,"")="",1,SUBSTITUTE(J7106,K7106,""))*1</f>
        <v>1</v>
      </c>
      <c r="M7106" s="25">
        <f>VLOOKUP(K7106,Table!$A$2:$C$121,2,0)</f>
        <v>16</v>
      </c>
      <c r="N7106" s="26">
        <f>VLOOKUP(K7106,Table!$A$2:$C$121,3,0)</f>
        <v>4</v>
      </c>
      <c r="O7106" s="13" t="str">
        <f>VLOOKUP(A7106,Table!$U$1:$V$230,2,0)</f>
        <v>Hexagonal</v>
      </c>
      <c r="P7106" s="1"/>
    </row>
    <row r="7107" spans="1:16">
      <c r="A7107" s="12">
        <v>194</v>
      </c>
      <c r="B7107" s="12">
        <v>105355</v>
      </c>
      <c r="C7107" s="12" t="s">
        <v>7455</v>
      </c>
      <c r="D7107" s="12" t="s">
        <v>2614</v>
      </c>
      <c r="E7107" s="17" t="s">
        <v>11359</v>
      </c>
      <c r="F7107" s="25" t="str">
        <f>LEFT(E7107,MIN(FIND({0,1,2,3,4,5,6,7,8,9},ASC(E7107)&amp;1234567890))-1)</f>
        <v>Ni</v>
      </c>
      <c r="G7107" s="25">
        <f t="shared" si="222"/>
        <v>3</v>
      </c>
      <c r="H7107" s="25">
        <f>VLOOKUP(F7107,Table!$A$2:$C$121,2,0)</f>
        <v>10</v>
      </c>
      <c r="I7107" s="26">
        <f>VLOOKUP(F7107,Table!$A$2:$C$121,3,0)</f>
        <v>4</v>
      </c>
      <c r="J7107" s="17" t="s">
        <v>11550</v>
      </c>
      <c r="K7107" s="25" t="str">
        <f>LEFT(J7107,MIN(FIND({0,1,2,3,4,5,6,7,8,9},ASC(J7107)&amp;1234567890))-1)</f>
        <v>Sn</v>
      </c>
      <c r="L7107" s="25">
        <f t="shared" si="223"/>
        <v>2</v>
      </c>
      <c r="M7107" s="25">
        <f>VLOOKUP(K7107,Table!$A$2:$C$121,2,0)</f>
        <v>14</v>
      </c>
      <c r="N7107" s="26">
        <f>VLOOKUP(K7107,Table!$A$2:$C$121,3,0)</f>
        <v>5</v>
      </c>
      <c r="O7107" s="13" t="str">
        <f>VLOOKUP(A7107,Table!$U$1:$V$230,2,0)</f>
        <v>Hexagonal</v>
      </c>
      <c r="P7107" s="1"/>
    </row>
    <row r="7108" spans="1:16">
      <c r="A7108" s="12">
        <v>194</v>
      </c>
      <c r="B7108" s="12">
        <v>105357</v>
      </c>
      <c r="C7108" s="12" t="s">
        <v>7455</v>
      </c>
      <c r="D7108" s="12" t="s">
        <v>2196</v>
      </c>
      <c r="E7108" s="17" t="s">
        <v>11359</v>
      </c>
      <c r="F7108" s="25" t="str">
        <f>LEFT(E7108,MIN(FIND({0,1,2,3,4,5,6,7,8,9},ASC(E7108)&amp;1234567890))-1)</f>
        <v>Ni</v>
      </c>
      <c r="G7108" s="25">
        <f t="shared" si="222"/>
        <v>3</v>
      </c>
      <c r="H7108" s="25">
        <f>VLOOKUP(F7108,Table!$A$2:$C$121,2,0)</f>
        <v>10</v>
      </c>
      <c r="I7108" s="26">
        <f>VLOOKUP(F7108,Table!$A$2:$C$121,3,0)</f>
        <v>4</v>
      </c>
      <c r="J7108" s="17" t="s">
        <v>11291</v>
      </c>
      <c r="K7108" s="25" t="str">
        <f>LEFT(J7108,MIN(FIND({0,1,2,3,4,5,6,7,8,9},ASC(J7108)&amp;1234567890))-1)</f>
        <v>Sn</v>
      </c>
      <c r="L7108" s="25">
        <f t="shared" si="223"/>
        <v>1</v>
      </c>
      <c r="M7108" s="25">
        <f>VLOOKUP(K7108,Table!$A$2:$C$121,2,0)</f>
        <v>14</v>
      </c>
      <c r="N7108" s="26">
        <f>VLOOKUP(K7108,Table!$A$2:$C$121,3,0)</f>
        <v>5</v>
      </c>
      <c r="O7108" s="13" t="str">
        <f>VLOOKUP(A7108,Table!$U$1:$V$230,2,0)</f>
        <v>Hexagonal</v>
      </c>
      <c r="P7108" s="1"/>
    </row>
    <row r="7109" spans="1:16">
      <c r="A7109" s="12">
        <v>194</v>
      </c>
      <c r="B7109" s="12">
        <v>105410</v>
      </c>
      <c r="C7109" s="12" t="s">
        <v>7455</v>
      </c>
      <c r="D7109" s="12" t="s">
        <v>7734</v>
      </c>
      <c r="E7109" s="17" t="s">
        <v>13471</v>
      </c>
      <c r="F7109" s="25" t="str">
        <f>LEFT(E7109,MIN(FIND({0,1,2,3,4,5,6,7,8,9},ASC(E7109)&amp;1234567890))-1)</f>
        <v>Ni</v>
      </c>
      <c r="G7109" s="25">
        <f t="shared" si="222"/>
        <v>17</v>
      </c>
      <c r="H7109" s="25">
        <f>VLOOKUP(F7109,Table!$A$2:$C$121,2,0)</f>
        <v>10</v>
      </c>
      <c r="I7109" s="26">
        <f>VLOOKUP(F7109,Table!$A$2:$C$121,3,0)</f>
        <v>4</v>
      </c>
      <c r="J7109" s="17" t="s">
        <v>11494</v>
      </c>
      <c r="K7109" s="25" t="str">
        <f>LEFT(J7109,MIN(FIND({0,1,2,3,4,5,6,7,8,9},ASC(J7109)&amp;1234567890))-1)</f>
        <v>Th</v>
      </c>
      <c r="L7109" s="25">
        <f t="shared" si="223"/>
        <v>2</v>
      </c>
      <c r="M7109" s="25">
        <f>VLOOKUP(K7109,Table!$A$2:$C$121,2,0)</f>
        <v>3</v>
      </c>
      <c r="N7109" s="26">
        <f>VLOOKUP(K7109,Table!$A$2:$C$121,3,0)</f>
        <v>7</v>
      </c>
      <c r="O7109" s="13" t="str">
        <f>VLOOKUP(A7109,Table!$U$1:$V$230,2,0)</f>
        <v>Hexagonal</v>
      </c>
      <c r="P7109" s="1"/>
    </row>
    <row r="7110" spans="1:16">
      <c r="A7110" s="12">
        <v>194</v>
      </c>
      <c r="B7110" s="12">
        <v>105427</v>
      </c>
      <c r="C7110" s="12" t="s">
        <v>7455</v>
      </c>
      <c r="D7110" s="12" t="s">
        <v>7735</v>
      </c>
      <c r="E7110" s="17" t="s">
        <v>66</v>
      </c>
      <c r="F7110" s="25" t="str">
        <f>LEFT(E7110,MIN(FIND({0,1,2,3,4,5,6,7,8,9},ASC(E7110)&amp;1234567890))-1)</f>
        <v>Ni</v>
      </c>
      <c r="G7110" s="25">
        <f t="shared" si="222"/>
        <v>1</v>
      </c>
      <c r="H7110" s="25">
        <f>VLOOKUP(F7110,Table!$A$2:$C$121,2,0)</f>
        <v>10</v>
      </c>
      <c r="I7110" s="26">
        <f>VLOOKUP(F7110,Table!$A$2:$C$121,3,0)</f>
        <v>4</v>
      </c>
      <c r="J7110" s="17" t="s">
        <v>588</v>
      </c>
      <c r="K7110" s="25" t="str">
        <f>LEFT(J7110,MIN(FIND({0,1,2,3,4,5,6,7,8,9},ASC(J7110)&amp;1234567890))-1)</f>
        <v>Tl</v>
      </c>
      <c r="L7110" s="25">
        <f t="shared" si="223"/>
        <v>1</v>
      </c>
      <c r="M7110" s="25">
        <f>VLOOKUP(K7110,Table!$A$2:$C$121,2,0)</f>
        <v>13</v>
      </c>
      <c r="N7110" s="26">
        <f>VLOOKUP(K7110,Table!$A$2:$C$121,3,0)</f>
        <v>6</v>
      </c>
      <c r="O7110" s="13" t="str">
        <f>VLOOKUP(A7110,Table!$U$1:$V$230,2,0)</f>
        <v>Hexagonal</v>
      </c>
      <c r="P7110" s="1"/>
    </row>
    <row r="7111" spans="1:16">
      <c r="A7111" s="12">
        <v>194</v>
      </c>
      <c r="B7111" s="12">
        <v>105434</v>
      </c>
      <c r="C7111" s="12" t="s">
        <v>7455</v>
      </c>
      <c r="D7111" s="12" t="s">
        <v>7736</v>
      </c>
      <c r="E7111" s="17" t="s">
        <v>13471</v>
      </c>
      <c r="F7111" s="25" t="str">
        <f>LEFT(E7111,MIN(FIND({0,1,2,3,4,5,6,7,8,9},ASC(E7111)&amp;1234567890))-1)</f>
        <v>Ni</v>
      </c>
      <c r="G7111" s="25">
        <f t="shared" si="222"/>
        <v>17</v>
      </c>
      <c r="H7111" s="25">
        <f>VLOOKUP(F7111,Table!$A$2:$C$121,2,0)</f>
        <v>10</v>
      </c>
      <c r="I7111" s="26">
        <f>VLOOKUP(F7111,Table!$A$2:$C$121,3,0)</f>
        <v>4</v>
      </c>
      <c r="J7111" s="17" t="s">
        <v>11307</v>
      </c>
      <c r="K7111" s="25" t="str">
        <f>LEFT(J7111,MIN(FIND({0,1,2,3,4,5,6,7,8,9},ASC(J7111)&amp;1234567890))-1)</f>
        <v>Tm</v>
      </c>
      <c r="L7111" s="25">
        <f t="shared" si="223"/>
        <v>2</v>
      </c>
      <c r="M7111" s="25">
        <f>VLOOKUP(K7111,Table!$A$2:$C$121,2,0)</f>
        <v>3</v>
      </c>
      <c r="N7111" s="26">
        <f>VLOOKUP(K7111,Table!$A$2:$C$121,3,0)</f>
        <v>6</v>
      </c>
      <c r="O7111" s="13" t="str">
        <f>VLOOKUP(A7111,Table!$U$1:$V$230,2,0)</f>
        <v>Hexagonal</v>
      </c>
      <c r="P7111" s="1"/>
    </row>
    <row r="7112" spans="1:16">
      <c r="A7112" s="12">
        <v>194</v>
      </c>
      <c r="B7112" s="12">
        <v>105436</v>
      </c>
      <c r="C7112" s="12" t="s">
        <v>7455</v>
      </c>
      <c r="D7112" s="12" t="s">
        <v>7737</v>
      </c>
      <c r="E7112" s="17" t="s">
        <v>11386</v>
      </c>
      <c r="F7112" s="25" t="str">
        <f>LEFT(E7112,MIN(FIND({0,1,2,3,4,5,6,7,8,9},ASC(E7112)&amp;1234567890))-1)</f>
        <v>Ni</v>
      </c>
      <c r="G7112" s="25">
        <f t="shared" si="222"/>
        <v>2</v>
      </c>
      <c r="H7112" s="25">
        <f>VLOOKUP(F7112,Table!$A$2:$C$121,2,0)</f>
        <v>10</v>
      </c>
      <c r="I7112" s="26">
        <f>VLOOKUP(F7112,Table!$A$2:$C$121,3,0)</f>
        <v>4</v>
      </c>
      <c r="J7112" s="17" t="s">
        <v>343</v>
      </c>
      <c r="K7112" s="25" t="str">
        <f>LEFT(J7112,MIN(FIND({0,1,2,3,4,5,6,7,8,9},ASC(J7112)&amp;1234567890))-1)</f>
        <v>U</v>
      </c>
      <c r="L7112" s="25">
        <f t="shared" si="223"/>
        <v>1</v>
      </c>
      <c r="M7112" s="25">
        <f>VLOOKUP(K7112,Table!$A$2:$C$121,2,0)</f>
        <v>3</v>
      </c>
      <c r="N7112" s="26">
        <f>VLOOKUP(K7112,Table!$A$2:$C$121,3,0)</f>
        <v>7</v>
      </c>
      <c r="O7112" s="13" t="str">
        <f>VLOOKUP(A7112,Table!$U$1:$V$230,2,0)</f>
        <v>Hexagonal</v>
      </c>
      <c r="P7112" s="1"/>
    </row>
    <row r="7113" spans="1:16">
      <c r="A7113" s="12">
        <v>194</v>
      </c>
      <c r="B7113" s="12">
        <v>105482</v>
      </c>
      <c r="C7113" s="12" t="s">
        <v>7455</v>
      </c>
      <c r="D7113" s="12" t="s">
        <v>7738</v>
      </c>
      <c r="E7113" s="17" t="s">
        <v>11359</v>
      </c>
      <c r="F7113" s="25" t="str">
        <f>LEFT(E7113,MIN(FIND({0,1,2,3,4,5,6,7,8,9},ASC(E7113)&amp;1234567890))-1)</f>
        <v>Ni</v>
      </c>
      <c r="G7113" s="25">
        <f t="shared" si="222"/>
        <v>3</v>
      </c>
      <c r="H7113" s="25">
        <f>VLOOKUP(F7113,Table!$A$2:$C$121,2,0)</f>
        <v>10</v>
      </c>
      <c r="I7113" s="26">
        <f>VLOOKUP(F7113,Table!$A$2:$C$121,3,0)</f>
        <v>4</v>
      </c>
      <c r="J7113" s="17" t="s">
        <v>377</v>
      </c>
      <c r="K7113" s="25" t="str">
        <f>LEFT(J7113,MIN(FIND({0,1,2,3,4,5,6,7,8,9},ASC(J7113)&amp;1234567890))-1)</f>
        <v>Zr</v>
      </c>
      <c r="L7113" s="25">
        <f t="shared" si="223"/>
        <v>1</v>
      </c>
      <c r="M7113" s="25">
        <f>VLOOKUP(K7113,Table!$A$2:$C$121,2,0)</f>
        <v>4</v>
      </c>
      <c r="N7113" s="26">
        <f>VLOOKUP(K7113,Table!$A$2:$C$121,3,0)</f>
        <v>5</v>
      </c>
      <c r="O7113" s="13" t="str">
        <f>VLOOKUP(A7113,Table!$U$1:$V$230,2,0)</f>
        <v>Hexagonal</v>
      </c>
      <c r="P7113" s="1"/>
    </row>
    <row r="7114" spans="1:16">
      <c r="A7114" s="12">
        <v>194</v>
      </c>
      <c r="B7114" s="12">
        <v>105602</v>
      </c>
      <c r="C7114" s="12" t="s">
        <v>7455</v>
      </c>
      <c r="D7114" s="12" t="s">
        <v>7739</v>
      </c>
      <c r="E7114" s="17" t="s">
        <v>586</v>
      </c>
      <c r="F7114" s="25" t="str">
        <f>LEFT(E7114,MIN(FIND({0,1,2,3,4,5,6,7,8,9},ASC(E7114)&amp;1234567890))-1)</f>
        <v>Pb</v>
      </c>
      <c r="G7114" s="25">
        <f t="shared" si="222"/>
        <v>1</v>
      </c>
      <c r="H7114" s="25">
        <f>VLOOKUP(F7114,Table!$A$2:$C$121,2,0)</f>
        <v>14</v>
      </c>
      <c r="I7114" s="26">
        <f>VLOOKUP(F7114,Table!$A$2:$C$121,3,0)</f>
        <v>6</v>
      </c>
      <c r="J7114" s="17" t="s">
        <v>539</v>
      </c>
      <c r="K7114" s="25" t="str">
        <f>LEFT(J7114,MIN(FIND({0,1,2,3,4,5,6,7,8,9},ASC(J7114)&amp;1234567890))-1)</f>
        <v>Pt</v>
      </c>
      <c r="L7114" s="25">
        <f t="shared" si="223"/>
        <v>1</v>
      </c>
      <c r="M7114" s="25">
        <f>VLOOKUP(K7114,Table!$A$2:$C$121,2,0)</f>
        <v>10</v>
      </c>
      <c r="N7114" s="26">
        <f>VLOOKUP(K7114,Table!$A$2:$C$121,3,0)</f>
        <v>6</v>
      </c>
      <c r="O7114" s="13" t="str">
        <f>VLOOKUP(A7114,Table!$U$1:$V$230,2,0)</f>
        <v>Hexagonal</v>
      </c>
      <c r="P7114" s="1"/>
    </row>
    <row r="7115" spans="1:16">
      <c r="A7115" s="12">
        <v>194</v>
      </c>
      <c r="B7115" s="12">
        <v>105634</v>
      </c>
      <c r="C7115" s="12" t="s">
        <v>7455</v>
      </c>
      <c r="D7115" s="12" t="s">
        <v>7740</v>
      </c>
      <c r="E7115" s="17" t="s">
        <v>13497</v>
      </c>
      <c r="F7115" s="25" t="str">
        <f>LEFT(E7115,MIN(FIND({0,1,2,3,4,5,6,7,8,9},ASC(E7115)&amp;1234567890))-1)</f>
        <v>Pb</v>
      </c>
      <c r="G7115" s="25">
        <f t="shared" si="222"/>
        <v>0.8</v>
      </c>
      <c r="H7115" s="25">
        <f>VLOOKUP(F7115,Table!$A$2:$C$121,2,0)</f>
        <v>14</v>
      </c>
      <c r="I7115" s="26">
        <f>VLOOKUP(F7115,Table!$A$2:$C$121,3,0)</f>
        <v>6</v>
      </c>
      <c r="J7115" s="17" t="s">
        <v>13498</v>
      </c>
      <c r="K7115" s="25" t="str">
        <f>LEFT(J7115,MIN(FIND({0,1,2,3,4,5,6,7,8,9},ASC(J7115)&amp;1234567890))-1)</f>
        <v>Ti</v>
      </c>
      <c r="L7115" s="25">
        <f t="shared" si="223"/>
        <v>3.2</v>
      </c>
      <c r="M7115" s="25">
        <f>VLOOKUP(K7115,Table!$A$2:$C$121,2,0)</f>
        <v>4</v>
      </c>
      <c r="N7115" s="26">
        <f>VLOOKUP(K7115,Table!$A$2:$C$121,3,0)</f>
        <v>4</v>
      </c>
      <c r="O7115" s="13" t="str">
        <f>VLOOKUP(A7115,Table!$U$1:$V$230,2,0)</f>
        <v>Hexagonal</v>
      </c>
      <c r="P7115" s="1"/>
    </row>
    <row r="7116" spans="1:16">
      <c r="A7116" s="12">
        <v>194</v>
      </c>
      <c r="B7116" s="12">
        <v>105737</v>
      </c>
      <c r="C7116" s="12" t="s">
        <v>7455</v>
      </c>
      <c r="D7116" s="12" t="s">
        <v>7741</v>
      </c>
      <c r="E7116" s="17" t="s">
        <v>11830</v>
      </c>
      <c r="F7116" s="25" t="str">
        <f>LEFT(E7116,MIN(FIND({0,1,2,3,4,5,6,7,8,9},ASC(E7116)&amp;1234567890))-1)</f>
        <v>Pd</v>
      </c>
      <c r="G7116" s="25">
        <f t="shared" si="222"/>
        <v>3</v>
      </c>
      <c r="H7116" s="25">
        <f>VLOOKUP(F7116,Table!$A$2:$C$121,2,0)</f>
        <v>10</v>
      </c>
      <c r="I7116" s="26">
        <f>VLOOKUP(F7116,Table!$A$2:$C$121,3,0)</f>
        <v>5</v>
      </c>
      <c r="J7116" s="17" t="s">
        <v>343</v>
      </c>
      <c r="K7116" s="25" t="str">
        <f>LEFT(J7116,MIN(FIND({0,1,2,3,4,5,6,7,8,9},ASC(J7116)&amp;1234567890))-1)</f>
        <v>U</v>
      </c>
      <c r="L7116" s="25">
        <f t="shared" si="223"/>
        <v>1</v>
      </c>
      <c r="M7116" s="25">
        <f>VLOOKUP(K7116,Table!$A$2:$C$121,2,0)</f>
        <v>3</v>
      </c>
      <c r="N7116" s="26">
        <f>VLOOKUP(K7116,Table!$A$2:$C$121,3,0)</f>
        <v>7</v>
      </c>
      <c r="O7116" s="13" t="str">
        <f>VLOOKUP(A7116,Table!$U$1:$V$230,2,0)</f>
        <v>Hexagonal</v>
      </c>
      <c r="P7116" s="1"/>
    </row>
    <row r="7117" spans="1:16">
      <c r="A7117" s="12">
        <v>194</v>
      </c>
      <c r="B7117" s="12">
        <v>105761</v>
      </c>
      <c r="C7117" s="12" t="s">
        <v>7455</v>
      </c>
      <c r="D7117" s="12" t="s">
        <v>7742</v>
      </c>
      <c r="E7117" s="17" t="s">
        <v>11830</v>
      </c>
      <c r="F7117" s="25" t="str">
        <f>LEFT(E7117,MIN(FIND({0,1,2,3,4,5,6,7,8,9},ASC(E7117)&amp;1234567890))-1)</f>
        <v>Pd</v>
      </c>
      <c r="G7117" s="25">
        <f t="shared" si="222"/>
        <v>3</v>
      </c>
      <c r="H7117" s="25">
        <f>VLOOKUP(F7117,Table!$A$2:$C$121,2,0)</f>
        <v>10</v>
      </c>
      <c r="I7117" s="26">
        <f>VLOOKUP(F7117,Table!$A$2:$C$121,3,0)</f>
        <v>5</v>
      </c>
      <c r="J7117" s="17" t="s">
        <v>377</v>
      </c>
      <c r="K7117" s="25" t="str">
        <f>LEFT(J7117,MIN(FIND({0,1,2,3,4,5,6,7,8,9},ASC(J7117)&amp;1234567890))-1)</f>
        <v>Zr</v>
      </c>
      <c r="L7117" s="25">
        <f t="shared" si="223"/>
        <v>1</v>
      </c>
      <c r="M7117" s="25">
        <f>VLOOKUP(K7117,Table!$A$2:$C$121,2,0)</f>
        <v>4</v>
      </c>
      <c r="N7117" s="26">
        <f>VLOOKUP(K7117,Table!$A$2:$C$121,3,0)</f>
        <v>5</v>
      </c>
      <c r="O7117" s="13" t="str">
        <f>VLOOKUP(A7117,Table!$U$1:$V$230,2,0)</f>
        <v>Hexagonal</v>
      </c>
      <c r="P7117" s="1"/>
    </row>
    <row r="7118" spans="1:16">
      <c r="A7118" s="12">
        <v>194</v>
      </c>
      <c r="B7118" s="12">
        <v>105765</v>
      </c>
      <c r="C7118" s="12" t="s">
        <v>7455</v>
      </c>
      <c r="D7118" s="12" t="s">
        <v>7743</v>
      </c>
      <c r="E7118" s="17" t="s">
        <v>11814</v>
      </c>
      <c r="F7118" s="25" t="str">
        <f>LEFT(E7118,MIN(FIND({0,1,2,3,4,5,6,7,8,9},ASC(E7118)&amp;1234567890))-1)</f>
        <v>Po</v>
      </c>
      <c r="G7118" s="25">
        <f t="shared" si="222"/>
        <v>1</v>
      </c>
      <c r="H7118" s="25">
        <f>VLOOKUP(F7118,Table!$A$2:$C$121,2,0)</f>
        <v>16</v>
      </c>
      <c r="I7118" s="26">
        <f>VLOOKUP(F7118,Table!$A$2:$C$121,3,0)</f>
        <v>6</v>
      </c>
      <c r="J7118" s="17" t="s">
        <v>11874</v>
      </c>
      <c r="K7118" s="25" t="str">
        <f>LEFT(J7118,MIN(FIND({0,1,2,3,4,5,6,7,8,9},ASC(J7118)&amp;1234567890))-1)</f>
        <v>Sc</v>
      </c>
      <c r="L7118" s="25">
        <f t="shared" si="223"/>
        <v>1</v>
      </c>
      <c r="M7118" s="25">
        <f>VLOOKUP(K7118,Table!$A$2:$C$121,2,0)</f>
        <v>3</v>
      </c>
      <c r="N7118" s="26">
        <f>VLOOKUP(K7118,Table!$A$2:$C$121,3,0)</f>
        <v>4</v>
      </c>
      <c r="O7118" s="13" t="str">
        <f>VLOOKUP(A7118,Table!$U$1:$V$230,2,0)</f>
        <v>Hexagonal</v>
      </c>
      <c r="P7118" s="1"/>
    </row>
    <row r="7119" spans="1:16">
      <c r="A7119" s="12">
        <v>194</v>
      </c>
      <c r="B7119" s="12">
        <v>105794</v>
      </c>
      <c r="C7119" s="12" t="s">
        <v>7455</v>
      </c>
      <c r="D7119" s="12" t="s">
        <v>7744</v>
      </c>
      <c r="E7119" s="17" t="s">
        <v>11464</v>
      </c>
      <c r="F7119" s="25" t="str">
        <f>LEFT(E7119,MIN(FIND({0,1,2,3,4,5,6,7,8,9},ASC(E7119)&amp;1234567890))-1)</f>
        <v>Pt</v>
      </c>
      <c r="G7119" s="25">
        <f t="shared" si="222"/>
        <v>2</v>
      </c>
      <c r="H7119" s="25">
        <f>VLOOKUP(F7119,Table!$A$2:$C$121,2,0)</f>
        <v>10</v>
      </c>
      <c r="I7119" s="26">
        <f>VLOOKUP(F7119,Table!$A$2:$C$121,3,0)</f>
        <v>6</v>
      </c>
      <c r="J7119" s="17" t="s">
        <v>413</v>
      </c>
      <c r="K7119" s="25" t="str">
        <f>LEFT(J7119,MIN(FIND({0,1,2,3,4,5,6,7,8,9},ASC(J7119)&amp;1234567890))-1)</f>
        <v>Sn</v>
      </c>
      <c r="L7119" s="25">
        <f t="shared" si="223"/>
        <v>3</v>
      </c>
      <c r="M7119" s="25">
        <f>VLOOKUP(K7119,Table!$A$2:$C$121,2,0)</f>
        <v>14</v>
      </c>
      <c r="N7119" s="26">
        <f>VLOOKUP(K7119,Table!$A$2:$C$121,3,0)</f>
        <v>5</v>
      </c>
      <c r="O7119" s="13" t="str">
        <f>VLOOKUP(A7119,Table!$U$1:$V$230,2,0)</f>
        <v>Hexagonal</v>
      </c>
      <c r="P7119" s="1"/>
    </row>
    <row r="7120" spans="1:16">
      <c r="A7120" s="12">
        <v>194</v>
      </c>
      <c r="B7120" s="12">
        <v>105812</v>
      </c>
      <c r="C7120" s="12" t="s">
        <v>7455</v>
      </c>
      <c r="D7120" s="12" t="s">
        <v>1005</v>
      </c>
      <c r="E7120" s="17" t="s">
        <v>539</v>
      </c>
      <c r="F7120" s="25" t="str">
        <f>LEFT(E7120,MIN(FIND({0,1,2,3,4,5,6,7,8,9},ASC(E7120)&amp;1234567890))-1)</f>
        <v>Pt</v>
      </c>
      <c r="G7120" s="25">
        <f t="shared" si="222"/>
        <v>1</v>
      </c>
      <c r="H7120" s="25">
        <f>VLOOKUP(F7120,Table!$A$2:$C$121,2,0)</f>
        <v>10</v>
      </c>
      <c r="I7120" s="26">
        <f>VLOOKUP(F7120,Table!$A$2:$C$121,3,0)</f>
        <v>6</v>
      </c>
      <c r="J7120" s="17" t="s">
        <v>328</v>
      </c>
      <c r="K7120" s="25" t="str">
        <f>LEFT(J7120,MIN(FIND({0,1,2,3,4,5,6,7,8,9},ASC(J7120)&amp;1234567890))-1)</f>
        <v>Te</v>
      </c>
      <c r="L7120" s="25">
        <f t="shared" si="223"/>
        <v>1</v>
      </c>
      <c r="M7120" s="25">
        <f>VLOOKUP(K7120,Table!$A$2:$C$121,2,0)</f>
        <v>16</v>
      </c>
      <c r="N7120" s="26">
        <f>VLOOKUP(K7120,Table!$A$2:$C$121,3,0)</f>
        <v>5</v>
      </c>
      <c r="O7120" s="13" t="str">
        <f>VLOOKUP(A7120,Table!$U$1:$V$230,2,0)</f>
        <v>Hexagonal</v>
      </c>
      <c r="P7120" s="1"/>
    </row>
    <row r="7121" spans="1:16">
      <c r="A7121" s="12">
        <v>194</v>
      </c>
      <c r="B7121" s="12">
        <v>105833</v>
      </c>
      <c r="C7121" s="12" t="s">
        <v>7455</v>
      </c>
      <c r="D7121" s="12" t="s">
        <v>7745</v>
      </c>
      <c r="E7121" s="17" t="s">
        <v>11355</v>
      </c>
      <c r="F7121" s="25" t="str">
        <f>LEFT(E7121,MIN(FIND({0,1,2,3,4,5,6,7,8,9},ASC(E7121)&amp;1234567890))-1)</f>
        <v>Pt</v>
      </c>
      <c r="G7121" s="25">
        <f t="shared" si="222"/>
        <v>3</v>
      </c>
      <c r="H7121" s="25">
        <f>VLOOKUP(F7121,Table!$A$2:$C$121,2,0)</f>
        <v>10</v>
      </c>
      <c r="I7121" s="26">
        <f>VLOOKUP(F7121,Table!$A$2:$C$121,3,0)</f>
        <v>6</v>
      </c>
      <c r="J7121" s="17" t="s">
        <v>343</v>
      </c>
      <c r="K7121" s="25" t="str">
        <f>LEFT(J7121,MIN(FIND({0,1,2,3,4,5,6,7,8,9},ASC(J7121)&amp;1234567890))-1)</f>
        <v>U</v>
      </c>
      <c r="L7121" s="25">
        <f t="shared" si="223"/>
        <v>1</v>
      </c>
      <c r="M7121" s="25">
        <f>VLOOKUP(K7121,Table!$A$2:$C$121,2,0)</f>
        <v>3</v>
      </c>
      <c r="N7121" s="26">
        <f>VLOOKUP(K7121,Table!$A$2:$C$121,3,0)</f>
        <v>7</v>
      </c>
      <c r="O7121" s="13" t="str">
        <f>VLOOKUP(A7121,Table!$U$1:$V$230,2,0)</f>
        <v>Hexagonal</v>
      </c>
      <c r="P7121" s="1"/>
    </row>
    <row r="7122" spans="1:16">
      <c r="A7122" s="12">
        <v>194</v>
      </c>
      <c r="B7122" s="12">
        <v>105880</v>
      </c>
      <c r="C7122" s="12" t="s">
        <v>7455</v>
      </c>
      <c r="D7122" s="12" t="s">
        <v>7746</v>
      </c>
      <c r="E7122" s="17" t="s">
        <v>13499</v>
      </c>
      <c r="F7122" s="25" t="str">
        <f>LEFT(E7122,MIN(FIND({0,1,2,3,4,5,6,7,8,9},ASC(E7122)&amp;1234567890))-1)</f>
        <v>Pu</v>
      </c>
      <c r="G7122" s="25">
        <f t="shared" si="222"/>
        <v>13</v>
      </c>
      <c r="H7122" s="25">
        <f>VLOOKUP(F7122,Table!$A$2:$C$121,2,0)</f>
        <v>3</v>
      </c>
      <c r="I7122" s="26">
        <f>VLOOKUP(F7122,Table!$A$2:$C$121,3,0)</f>
        <v>7</v>
      </c>
      <c r="J7122" s="17" t="s">
        <v>13500</v>
      </c>
      <c r="K7122" s="25" t="str">
        <f>LEFT(J7122,MIN(FIND({0,1,2,3,4,5,6,7,8,9},ASC(J7122)&amp;1234567890))-1)</f>
        <v>Zn</v>
      </c>
      <c r="L7122" s="25">
        <f t="shared" si="223"/>
        <v>58</v>
      </c>
      <c r="M7122" s="25">
        <f>VLOOKUP(K7122,Table!$A$2:$C$121,2,0)</f>
        <v>12</v>
      </c>
      <c r="N7122" s="26">
        <f>VLOOKUP(K7122,Table!$A$2:$C$121,3,0)</f>
        <v>4</v>
      </c>
      <c r="O7122" s="13" t="str">
        <f>VLOOKUP(A7122,Table!$U$1:$V$230,2,0)</f>
        <v>Hexagonal</v>
      </c>
      <c r="P7122" s="1"/>
    </row>
    <row r="7123" spans="1:16">
      <c r="A7123" s="12">
        <v>194</v>
      </c>
      <c r="B7123" s="12">
        <v>105890</v>
      </c>
      <c r="C7123" s="12" t="s">
        <v>7455</v>
      </c>
      <c r="D7123" s="12" t="s">
        <v>7747</v>
      </c>
      <c r="E7123" s="17" t="s">
        <v>359</v>
      </c>
      <c r="F7123" s="25" t="str">
        <f>LEFT(E7123,MIN(FIND({0,1,2,3,4,5,6,7,8,9},ASC(E7123)&amp;1234567890))-1)</f>
        <v>Re</v>
      </c>
      <c r="G7123" s="25">
        <f t="shared" si="222"/>
        <v>2</v>
      </c>
      <c r="H7123" s="25">
        <f>VLOOKUP(F7123,Table!$A$2:$C$121,2,0)</f>
        <v>7</v>
      </c>
      <c r="I7123" s="26">
        <f>VLOOKUP(F7123,Table!$A$2:$C$121,3,0)</f>
        <v>6</v>
      </c>
      <c r="J7123" s="17" t="s">
        <v>11874</v>
      </c>
      <c r="K7123" s="25" t="str">
        <f>LEFT(J7123,MIN(FIND({0,1,2,3,4,5,6,7,8,9},ASC(J7123)&amp;1234567890))-1)</f>
        <v>Sc</v>
      </c>
      <c r="L7123" s="25">
        <f t="shared" si="223"/>
        <v>1</v>
      </c>
      <c r="M7123" s="25">
        <f>VLOOKUP(K7123,Table!$A$2:$C$121,2,0)</f>
        <v>3</v>
      </c>
      <c r="N7123" s="26">
        <f>VLOOKUP(K7123,Table!$A$2:$C$121,3,0)</f>
        <v>4</v>
      </c>
      <c r="O7123" s="13" t="str">
        <f>VLOOKUP(A7123,Table!$U$1:$V$230,2,0)</f>
        <v>Hexagonal</v>
      </c>
      <c r="P7123" s="1"/>
    </row>
    <row r="7124" spans="1:16">
      <c r="A7124" s="12">
        <v>194</v>
      </c>
      <c r="B7124" s="12">
        <v>105897</v>
      </c>
      <c r="C7124" s="12" t="s">
        <v>7455</v>
      </c>
      <c r="D7124" s="12" t="s">
        <v>3167</v>
      </c>
      <c r="E7124" s="17" t="s">
        <v>359</v>
      </c>
      <c r="F7124" s="25" t="str">
        <f>LEFT(E7124,MIN(FIND({0,1,2,3,4,5,6,7,8,9},ASC(E7124)&amp;1234567890))-1)</f>
        <v>Re</v>
      </c>
      <c r="G7124" s="25">
        <f t="shared" si="222"/>
        <v>2</v>
      </c>
      <c r="H7124" s="25">
        <f>VLOOKUP(F7124,Table!$A$2:$C$121,2,0)</f>
        <v>7</v>
      </c>
      <c r="I7124" s="26">
        <f>VLOOKUP(F7124,Table!$A$2:$C$121,3,0)</f>
        <v>6</v>
      </c>
      <c r="J7124" s="17" t="s">
        <v>343</v>
      </c>
      <c r="K7124" s="25" t="str">
        <f>LEFT(J7124,MIN(FIND({0,1,2,3,4,5,6,7,8,9},ASC(J7124)&amp;1234567890))-1)</f>
        <v>U</v>
      </c>
      <c r="L7124" s="25">
        <f t="shared" si="223"/>
        <v>1</v>
      </c>
      <c r="M7124" s="25">
        <f>VLOOKUP(K7124,Table!$A$2:$C$121,2,0)</f>
        <v>3</v>
      </c>
      <c r="N7124" s="26">
        <f>VLOOKUP(K7124,Table!$A$2:$C$121,3,0)</f>
        <v>7</v>
      </c>
      <c r="O7124" s="13" t="str">
        <f>VLOOKUP(A7124,Table!$U$1:$V$230,2,0)</f>
        <v>Hexagonal</v>
      </c>
      <c r="P7124" s="1"/>
    </row>
    <row r="7125" spans="1:16">
      <c r="A7125" s="12">
        <v>194</v>
      </c>
      <c r="B7125" s="12">
        <v>105948</v>
      </c>
      <c r="C7125" s="12" t="s">
        <v>7455</v>
      </c>
      <c r="D7125" s="12" t="s">
        <v>7748</v>
      </c>
      <c r="E7125" s="17" t="s">
        <v>11696</v>
      </c>
      <c r="F7125" s="25" t="str">
        <f>LEFT(E7125,MIN(FIND({0,1,2,3,4,5,6,7,8,9},ASC(E7125)&amp;1234567890))-1)</f>
        <v>Rh</v>
      </c>
      <c r="G7125" s="25">
        <f t="shared" si="222"/>
        <v>2</v>
      </c>
      <c r="H7125" s="25">
        <f>VLOOKUP(F7125,Table!$A$2:$C$121,2,0)</f>
        <v>9</v>
      </c>
      <c r="I7125" s="26">
        <f>VLOOKUP(F7125,Table!$A$2:$C$121,3,0)</f>
        <v>5</v>
      </c>
      <c r="J7125" s="17" t="s">
        <v>11363</v>
      </c>
      <c r="K7125" s="25" t="str">
        <f>LEFT(J7125,MIN(FIND({0,1,2,3,4,5,6,7,8,9},ASC(J7125)&amp;1234567890))-1)</f>
        <v>Th</v>
      </c>
      <c r="L7125" s="25">
        <f t="shared" si="223"/>
        <v>1</v>
      </c>
      <c r="M7125" s="25">
        <f>VLOOKUP(K7125,Table!$A$2:$C$121,2,0)</f>
        <v>3</v>
      </c>
      <c r="N7125" s="26">
        <f>VLOOKUP(K7125,Table!$A$2:$C$121,3,0)</f>
        <v>7</v>
      </c>
      <c r="O7125" s="13" t="str">
        <f>VLOOKUP(A7125,Table!$U$1:$V$230,2,0)</f>
        <v>Hexagonal</v>
      </c>
      <c r="P7125" s="1"/>
    </row>
    <row r="7126" spans="1:16">
      <c r="A7126" s="12">
        <v>194</v>
      </c>
      <c r="B7126" s="12">
        <v>105970</v>
      </c>
      <c r="C7126" s="12" t="s">
        <v>7455</v>
      </c>
      <c r="D7126" s="12" t="s">
        <v>7749</v>
      </c>
      <c r="E7126" s="17" t="s">
        <v>424</v>
      </c>
      <c r="F7126" s="25" t="str">
        <f>LEFT(E7126,MIN(FIND({0,1,2,3,4,5,6,7,8,9},ASC(E7126)&amp;1234567890))-1)</f>
        <v>Rh</v>
      </c>
      <c r="G7126" s="25">
        <f t="shared" si="222"/>
        <v>3</v>
      </c>
      <c r="H7126" s="25">
        <f>VLOOKUP(F7126,Table!$A$2:$C$121,2,0)</f>
        <v>9</v>
      </c>
      <c r="I7126" s="26">
        <f>VLOOKUP(F7126,Table!$A$2:$C$121,3,0)</f>
        <v>5</v>
      </c>
      <c r="J7126" s="17" t="s">
        <v>390</v>
      </c>
      <c r="K7126" s="25" t="str">
        <f>LEFT(J7126,MIN(FIND({0,1,2,3,4,5,6,7,8,9},ASC(J7126)&amp;1234567890))-1)</f>
        <v>W</v>
      </c>
      <c r="L7126" s="25">
        <f t="shared" si="223"/>
        <v>1</v>
      </c>
      <c r="M7126" s="25">
        <f>VLOOKUP(K7126,Table!$A$2:$C$121,2,0)</f>
        <v>6</v>
      </c>
      <c r="N7126" s="26">
        <f>VLOOKUP(K7126,Table!$A$2:$C$121,3,0)</f>
        <v>6</v>
      </c>
      <c r="O7126" s="13" t="str">
        <f>VLOOKUP(A7126,Table!$U$1:$V$230,2,0)</f>
        <v>Hexagonal</v>
      </c>
      <c r="P7126" s="1"/>
    </row>
    <row r="7127" spans="1:16">
      <c r="A7127" s="12">
        <v>194</v>
      </c>
      <c r="B7127" s="12">
        <v>106000</v>
      </c>
      <c r="C7127" s="12" t="s">
        <v>7455</v>
      </c>
      <c r="D7127" s="12" t="s">
        <v>7750</v>
      </c>
      <c r="E7127" s="17" t="s">
        <v>341</v>
      </c>
      <c r="F7127" s="25" t="str">
        <f>LEFT(E7127,MIN(FIND({0,1,2,3,4,5,6,7,8,9},ASC(E7127)&amp;1234567890))-1)</f>
        <v>Ru</v>
      </c>
      <c r="G7127" s="25">
        <f t="shared" si="222"/>
        <v>1</v>
      </c>
      <c r="H7127" s="25">
        <f>VLOOKUP(F7127,Table!$A$2:$C$121,2,0)</f>
        <v>8</v>
      </c>
      <c r="I7127" s="26">
        <f>VLOOKUP(F7127,Table!$A$2:$C$121,3,0)</f>
        <v>5</v>
      </c>
      <c r="J7127" s="17" t="s">
        <v>395</v>
      </c>
      <c r="K7127" s="25" t="str">
        <f>LEFT(J7127,MIN(FIND({0,1,2,3,4,5,6,7,8,9},ASC(J7127)&amp;1234567890))-1)</f>
        <v>Tc</v>
      </c>
      <c r="L7127" s="25">
        <f t="shared" si="223"/>
        <v>1</v>
      </c>
      <c r="M7127" s="25">
        <f>VLOOKUP(K7127,Table!$A$2:$C$121,2,0)</f>
        <v>7</v>
      </c>
      <c r="N7127" s="26">
        <f>VLOOKUP(K7127,Table!$A$2:$C$121,3,0)</f>
        <v>5</v>
      </c>
      <c r="O7127" s="13" t="str">
        <f>VLOOKUP(A7127,Table!$U$1:$V$230,2,0)</f>
        <v>Hexagonal</v>
      </c>
      <c r="P7127" s="1"/>
    </row>
    <row r="7128" spans="1:16">
      <c r="A7128" s="12">
        <v>194</v>
      </c>
      <c r="B7128" s="12">
        <v>106065</v>
      </c>
      <c r="C7128" s="12" t="s">
        <v>7455</v>
      </c>
      <c r="D7128" s="12" t="s">
        <v>7751</v>
      </c>
      <c r="E7128" s="17" t="s">
        <v>60</v>
      </c>
      <c r="F7128" s="25" t="str">
        <f>LEFT(E7128,MIN(FIND({0,1,2,3,4,5,6,7,8,9},ASC(E7128)&amp;1234567890))-1)</f>
        <v>Sm</v>
      </c>
      <c r="G7128" s="25">
        <f t="shared" si="222"/>
        <v>2</v>
      </c>
      <c r="H7128" s="25">
        <f>VLOOKUP(F7128,Table!$A$2:$C$121,2,0)</f>
        <v>3</v>
      </c>
      <c r="I7128" s="26">
        <f>VLOOKUP(F7128,Table!$A$2:$C$121,3,0)</f>
        <v>6</v>
      </c>
      <c r="J7128" s="17" t="s">
        <v>588</v>
      </c>
      <c r="K7128" s="25" t="str">
        <f>LEFT(J7128,MIN(FIND({0,1,2,3,4,5,6,7,8,9},ASC(J7128)&amp;1234567890))-1)</f>
        <v>Tl</v>
      </c>
      <c r="L7128" s="25">
        <f t="shared" si="223"/>
        <v>1</v>
      </c>
      <c r="M7128" s="25">
        <f>VLOOKUP(K7128,Table!$A$2:$C$121,2,0)</f>
        <v>13</v>
      </c>
      <c r="N7128" s="26">
        <f>VLOOKUP(K7128,Table!$A$2:$C$121,3,0)</f>
        <v>6</v>
      </c>
      <c r="O7128" s="13" t="str">
        <f>VLOOKUP(A7128,Table!$U$1:$V$230,2,0)</f>
        <v>Hexagonal</v>
      </c>
      <c r="P7128" s="1"/>
    </row>
    <row r="7129" spans="1:16">
      <c r="A7129" s="12">
        <v>194</v>
      </c>
      <c r="B7129" s="12">
        <v>106086</v>
      </c>
      <c r="C7129" s="12" t="s">
        <v>7455</v>
      </c>
      <c r="D7129" s="12" t="s">
        <v>7752</v>
      </c>
      <c r="E7129" s="17" t="s">
        <v>11291</v>
      </c>
      <c r="F7129" s="25" t="str">
        <f>LEFT(E7129,MIN(FIND({0,1,2,3,4,5,6,7,8,9},ASC(E7129)&amp;1234567890))-1)</f>
        <v>Sn</v>
      </c>
      <c r="G7129" s="25">
        <f t="shared" si="222"/>
        <v>1</v>
      </c>
      <c r="H7129" s="25">
        <f>VLOOKUP(F7129,Table!$A$2:$C$121,2,0)</f>
        <v>14</v>
      </c>
      <c r="I7129" s="26">
        <f>VLOOKUP(F7129,Table!$A$2:$C$121,3,0)</f>
        <v>5</v>
      </c>
      <c r="J7129" s="17" t="s">
        <v>11887</v>
      </c>
      <c r="K7129" s="25" t="str">
        <f>LEFT(J7129,MIN(FIND({0,1,2,3,4,5,6,7,8,9},ASC(J7129)&amp;1234567890))-1)</f>
        <v>Ti</v>
      </c>
      <c r="L7129" s="25">
        <f t="shared" si="223"/>
        <v>2</v>
      </c>
      <c r="M7129" s="25">
        <f>VLOOKUP(K7129,Table!$A$2:$C$121,2,0)</f>
        <v>4</v>
      </c>
      <c r="N7129" s="26">
        <f>VLOOKUP(K7129,Table!$A$2:$C$121,3,0)</f>
        <v>4</v>
      </c>
      <c r="O7129" s="13" t="str">
        <f>VLOOKUP(A7129,Table!$U$1:$V$230,2,0)</f>
        <v>Hexagonal</v>
      </c>
      <c r="P7129" s="1"/>
    </row>
    <row r="7130" spans="1:16">
      <c r="A7130" s="12">
        <v>194</v>
      </c>
      <c r="B7130" s="12">
        <v>106088</v>
      </c>
      <c r="C7130" s="12" t="s">
        <v>7455</v>
      </c>
      <c r="D7130" s="12" t="s">
        <v>3613</v>
      </c>
      <c r="E7130" s="17" t="s">
        <v>11779</v>
      </c>
      <c r="F7130" s="25" t="str">
        <f>LEFT(E7130,MIN(FIND({0,1,2,3,4,5,6,7,8,9},ASC(E7130)&amp;1234567890))-1)</f>
        <v>Sn</v>
      </c>
      <c r="G7130" s="25">
        <f t="shared" si="222"/>
        <v>5</v>
      </c>
      <c r="H7130" s="25">
        <f>VLOOKUP(F7130,Table!$A$2:$C$121,2,0)</f>
        <v>14</v>
      </c>
      <c r="I7130" s="26">
        <f>VLOOKUP(F7130,Table!$A$2:$C$121,3,0)</f>
        <v>5</v>
      </c>
      <c r="J7130" s="17" t="s">
        <v>418</v>
      </c>
      <c r="K7130" s="25" t="str">
        <f>LEFT(J7130,MIN(FIND({0,1,2,3,4,5,6,7,8,9},ASC(J7130)&amp;1234567890))-1)</f>
        <v>Ti</v>
      </c>
      <c r="L7130" s="25">
        <f t="shared" si="223"/>
        <v>6</v>
      </c>
      <c r="M7130" s="25">
        <f>VLOOKUP(K7130,Table!$A$2:$C$121,2,0)</f>
        <v>4</v>
      </c>
      <c r="N7130" s="26">
        <f>VLOOKUP(K7130,Table!$A$2:$C$121,3,0)</f>
        <v>4</v>
      </c>
      <c r="O7130" s="13" t="str">
        <f>VLOOKUP(A7130,Table!$U$1:$V$230,2,0)</f>
        <v>Hexagonal</v>
      </c>
      <c r="P7130" s="1"/>
    </row>
    <row r="7131" spans="1:16">
      <c r="A7131" s="12">
        <v>194</v>
      </c>
      <c r="B7131" s="12">
        <v>106098</v>
      </c>
      <c r="C7131" s="12" t="s">
        <v>7455</v>
      </c>
      <c r="D7131" s="12" t="s">
        <v>7753</v>
      </c>
      <c r="E7131" s="17" t="s">
        <v>11291</v>
      </c>
      <c r="F7131" s="25" t="str">
        <f>LEFT(E7131,MIN(FIND({0,1,2,3,4,5,6,7,8,9},ASC(E7131)&amp;1234567890))-1)</f>
        <v>Sn</v>
      </c>
      <c r="G7131" s="25">
        <f t="shared" si="222"/>
        <v>1</v>
      </c>
      <c r="H7131" s="25">
        <f>VLOOKUP(F7131,Table!$A$2:$C$121,2,0)</f>
        <v>14</v>
      </c>
      <c r="I7131" s="26">
        <f>VLOOKUP(F7131,Table!$A$2:$C$121,3,0)</f>
        <v>5</v>
      </c>
      <c r="J7131" s="17" t="s">
        <v>11405</v>
      </c>
      <c r="K7131" s="25" t="str">
        <f>LEFT(J7131,MIN(FIND({0,1,2,3,4,5,6,7,8,9},ASC(J7131)&amp;1234567890))-1)</f>
        <v>V</v>
      </c>
      <c r="L7131" s="25">
        <f t="shared" si="223"/>
        <v>3</v>
      </c>
      <c r="M7131" s="25">
        <f>VLOOKUP(K7131,Table!$A$2:$C$121,2,0)</f>
        <v>5</v>
      </c>
      <c r="N7131" s="26">
        <f>VLOOKUP(K7131,Table!$A$2:$C$121,3,0)</f>
        <v>4</v>
      </c>
      <c r="O7131" s="13" t="str">
        <f>VLOOKUP(A7131,Table!$U$1:$V$230,2,0)</f>
        <v>Hexagonal</v>
      </c>
      <c r="P7131" s="1"/>
    </row>
    <row r="7132" spans="1:16">
      <c r="A7132" s="12">
        <v>194</v>
      </c>
      <c r="B7132" s="12">
        <v>106105</v>
      </c>
      <c r="C7132" s="12" t="s">
        <v>7455</v>
      </c>
      <c r="D7132" s="12" t="s">
        <v>7754</v>
      </c>
      <c r="E7132" s="17" t="s">
        <v>11291</v>
      </c>
      <c r="F7132" s="25" t="str">
        <f>LEFT(E7132,MIN(FIND({0,1,2,3,4,5,6,7,8,9},ASC(E7132)&amp;1234567890))-1)</f>
        <v>Sn</v>
      </c>
      <c r="G7132" s="25">
        <f t="shared" si="222"/>
        <v>1</v>
      </c>
      <c r="H7132" s="25">
        <f>VLOOKUP(F7132,Table!$A$2:$C$121,2,0)</f>
        <v>14</v>
      </c>
      <c r="I7132" s="26">
        <f>VLOOKUP(F7132,Table!$A$2:$C$121,3,0)</f>
        <v>5</v>
      </c>
      <c r="J7132" s="17" t="s">
        <v>537</v>
      </c>
      <c r="K7132" s="25" t="str">
        <f>LEFT(J7132,MIN(FIND({0,1,2,3,4,5,6,7,8,9},ASC(J7132)&amp;1234567890))-1)</f>
        <v>Yb</v>
      </c>
      <c r="L7132" s="25">
        <f t="shared" si="223"/>
        <v>2</v>
      </c>
      <c r="M7132" s="25">
        <f>VLOOKUP(K7132,Table!$A$2:$C$121,2,0)</f>
        <v>3</v>
      </c>
      <c r="N7132" s="26">
        <f>VLOOKUP(K7132,Table!$A$2:$C$121,3,0)</f>
        <v>6</v>
      </c>
      <c r="O7132" s="13" t="str">
        <f>VLOOKUP(A7132,Table!$U$1:$V$230,2,0)</f>
        <v>Hexagonal</v>
      </c>
      <c r="P7132" s="1"/>
    </row>
    <row r="7133" spans="1:16">
      <c r="A7133" s="12">
        <v>194</v>
      </c>
      <c r="B7133" s="12">
        <v>106111</v>
      </c>
      <c r="C7133" s="12" t="s">
        <v>7455</v>
      </c>
      <c r="D7133" s="12" t="s">
        <v>7755</v>
      </c>
      <c r="E7133" s="17" t="s">
        <v>433</v>
      </c>
      <c r="F7133" s="25" t="str">
        <f>LEFT(E7133,MIN(FIND({0,1,2,3,4,5,6,7,8,9},ASC(E7133)&amp;1234567890))-1)</f>
        <v>Sr</v>
      </c>
      <c r="G7133" s="25">
        <f t="shared" si="222"/>
        <v>1</v>
      </c>
      <c r="H7133" s="25">
        <f>VLOOKUP(F7133,Table!$A$2:$C$121,2,0)</f>
        <v>2</v>
      </c>
      <c r="I7133" s="26">
        <f>VLOOKUP(F7133,Table!$A$2:$C$121,3,0)</f>
        <v>5</v>
      </c>
      <c r="J7133" s="17" t="s">
        <v>11475</v>
      </c>
      <c r="K7133" s="25" t="str">
        <f>LEFT(J7133,MIN(FIND({0,1,2,3,4,5,6,7,8,9},ASC(J7133)&amp;1234567890))-1)</f>
        <v>Tl</v>
      </c>
      <c r="L7133" s="25">
        <f t="shared" si="223"/>
        <v>2</v>
      </c>
      <c r="M7133" s="25">
        <f>VLOOKUP(K7133,Table!$A$2:$C$121,2,0)</f>
        <v>13</v>
      </c>
      <c r="N7133" s="26">
        <f>VLOOKUP(K7133,Table!$A$2:$C$121,3,0)</f>
        <v>6</v>
      </c>
      <c r="O7133" s="13" t="str">
        <f>VLOOKUP(A7133,Table!$U$1:$V$230,2,0)</f>
        <v>Hexagonal</v>
      </c>
      <c r="P7133" s="1"/>
    </row>
    <row r="7134" spans="1:16">
      <c r="A7134" s="12">
        <v>194</v>
      </c>
      <c r="B7134" s="12">
        <v>106132</v>
      </c>
      <c r="C7134" s="12" t="s">
        <v>7455</v>
      </c>
      <c r="D7134" s="12" t="s">
        <v>7756</v>
      </c>
      <c r="E7134" s="17" t="s">
        <v>11367</v>
      </c>
      <c r="F7134" s="25" t="str">
        <f>LEFT(E7134,MIN(FIND({0,1,2,3,4,5,6,7,8,9},ASC(E7134)&amp;1234567890))-1)</f>
        <v>Tb</v>
      </c>
      <c r="G7134" s="25">
        <f t="shared" si="222"/>
        <v>2</v>
      </c>
      <c r="H7134" s="25">
        <f>VLOOKUP(F7134,Table!$A$2:$C$121,2,0)</f>
        <v>3</v>
      </c>
      <c r="I7134" s="26">
        <f>VLOOKUP(F7134,Table!$A$2:$C$121,3,0)</f>
        <v>6</v>
      </c>
      <c r="J7134" s="17" t="s">
        <v>588</v>
      </c>
      <c r="K7134" s="25" t="str">
        <f>LEFT(J7134,MIN(FIND({0,1,2,3,4,5,6,7,8,9},ASC(J7134)&amp;1234567890))-1)</f>
        <v>Tl</v>
      </c>
      <c r="L7134" s="25">
        <f t="shared" si="223"/>
        <v>1</v>
      </c>
      <c r="M7134" s="25">
        <f>VLOOKUP(K7134,Table!$A$2:$C$121,2,0)</f>
        <v>13</v>
      </c>
      <c r="N7134" s="26">
        <f>VLOOKUP(K7134,Table!$A$2:$C$121,3,0)</f>
        <v>6</v>
      </c>
      <c r="O7134" s="13" t="str">
        <f>VLOOKUP(A7134,Table!$U$1:$V$230,2,0)</f>
        <v>Hexagonal</v>
      </c>
      <c r="P7134" s="1"/>
    </row>
    <row r="7135" spans="1:16">
      <c r="A7135" s="12">
        <v>194</v>
      </c>
      <c r="B7135" s="12">
        <v>106139</v>
      </c>
      <c r="C7135" s="12" t="s">
        <v>7455</v>
      </c>
      <c r="D7135" s="12" t="s">
        <v>6224</v>
      </c>
      <c r="E7135" s="17" t="s">
        <v>11367</v>
      </c>
      <c r="F7135" s="25" t="str">
        <f>LEFT(E7135,MIN(FIND({0,1,2,3,4,5,6,7,8,9},ASC(E7135)&amp;1234567890))-1)</f>
        <v>Tb</v>
      </c>
      <c r="G7135" s="25">
        <f t="shared" si="222"/>
        <v>2</v>
      </c>
      <c r="H7135" s="25">
        <f>VLOOKUP(F7135,Table!$A$2:$C$121,2,0)</f>
        <v>3</v>
      </c>
      <c r="I7135" s="26">
        <f>VLOOKUP(F7135,Table!$A$2:$C$121,3,0)</f>
        <v>6</v>
      </c>
      <c r="J7135" s="17" t="s">
        <v>12899</v>
      </c>
      <c r="K7135" s="25" t="str">
        <f>LEFT(J7135,MIN(FIND({0,1,2,3,4,5,6,7,8,9},ASC(J7135)&amp;1234567890))-1)</f>
        <v>Zn</v>
      </c>
      <c r="L7135" s="25">
        <f t="shared" si="223"/>
        <v>17</v>
      </c>
      <c r="M7135" s="25">
        <f>VLOOKUP(K7135,Table!$A$2:$C$121,2,0)</f>
        <v>12</v>
      </c>
      <c r="N7135" s="26">
        <f>VLOOKUP(K7135,Table!$A$2:$C$121,3,0)</f>
        <v>4</v>
      </c>
      <c r="O7135" s="13" t="str">
        <f>VLOOKUP(A7135,Table!$U$1:$V$230,2,0)</f>
        <v>Hexagonal</v>
      </c>
      <c r="P7135" s="1"/>
    </row>
    <row r="7136" spans="1:16">
      <c r="A7136" s="12">
        <v>194</v>
      </c>
      <c r="B7136" s="12">
        <v>106184</v>
      </c>
      <c r="C7136" s="12" t="s">
        <v>7455</v>
      </c>
      <c r="D7136" s="12" t="s">
        <v>7757</v>
      </c>
      <c r="E7136" s="17" t="s">
        <v>50</v>
      </c>
      <c r="F7136" s="25" t="str">
        <f>LEFT(E7136,MIN(FIND({0,1,2,3,4,5,6,7,8,9},ASC(E7136)&amp;1234567890))-1)</f>
        <v>Ti</v>
      </c>
      <c r="G7136" s="25">
        <f t="shared" si="222"/>
        <v>1</v>
      </c>
      <c r="H7136" s="25">
        <f>VLOOKUP(F7136,Table!$A$2:$C$121,2,0)</f>
        <v>4</v>
      </c>
      <c r="I7136" s="26">
        <f>VLOOKUP(F7136,Table!$A$2:$C$121,3,0)</f>
        <v>4</v>
      </c>
      <c r="J7136" s="17" t="s">
        <v>11366</v>
      </c>
      <c r="K7136" s="25" t="str">
        <f>LEFT(J7136,MIN(FIND({0,1,2,3,4,5,6,7,8,9},ASC(J7136)&amp;1234567890))-1)</f>
        <v>Zn</v>
      </c>
      <c r="L7136" s="25">
        <f t="shared" si="223"/>
        <v>2</v>
      </c>
      <c r="M7136" s="25">
        <f>VLOOKUP(K7136,Table!$A$2:$C$121,2,0)</f>
        <v>12</v>
      </c>
      <c r="N7136" s="26">
        <f>VLOOKUP(K7136,Table!$A$2:$C$121,3,0)</f>
        <v>4</v>
      </c>
      <c r="O7136" s="13" t="str">
        <f>VLOOKUP(A7136,Table!$U$1:$V$230,2,0)</f>
        <v>Hexagonal</v>
      </c>
      <c r="P7136" s="1"/>
    </row>
    <row r="7137" spans="1:16">
      <c r="A7137" s="12">
        <v>194</v>
      </c>
      <c r="B7137" s="12">
        <v>106190</v>
      </c>
      <c r="C7137" s="12" t="s">
        <v>7455</v>
      </c>
      <c r="D7137" s="12" t="s">
        <v>7758</v>
      </c>
      <c r="E7137" s="17" t="s">
        <v>13501</v>
      </c>
      <c r="F7137" s="25" t="str">
        <f>LEFT(E7137,MIN(FIND({0,1,2,3,4,5,6,7,8,9},ASC(E7137)&amp;1234567890))-1)</f>
        <v>Ti</v>
      </c>
      <c r="G7137" s="25">
        <f t="shared" si="222"/>
        <v>0.3</v>
      </c>
      <c r="H7137" s="25">
        <f>VLOOKUP(F7137,Table!$A$2:$C$121,2,0)</f>
        <v>4</v>
      </c>
      <c r="I7137" s="26">
        <f>VLOOKUP(F7137,Table!$A$2:$C$121,3,0)</f>
        <v>4</v>
      </c>
      <c r="J7137" s="17" t="s">
        <v>13502</v>
      </c>
      <c r="K7137" s="25" t="str">
        <f>LEFT(J7137,MIN(FIND({0,1,2,3,4,5,6,7,8,9},ASC(J7137)&amp;1234567890))-1)</f>
        <v>Zr</v>
      </c>
      <c r="L7137" s="25">
        <f t="shared" si="223"/>
        <v>0.7</v>
      </c>
      <c r="M7137" s="25">
        <f>VLOOKUP(K7137,Table!$A$2:$C$121,2,0)</f>
        <v>4</v>
      </c>
      <c r="N7137" s="26">
        <f>VLOOKUP(K7137,Table!$A$2:$C$121,3,0)</f>
        <v>5</v>
      </c>
      <c r="O7137" s="13" t="str">
        <f>VLOOKUP(A7137,Table!$U$1:$V$230,2,0)</f>
        <v>Hexagonal</v>
      </c>
      <c r="P7137" s="1"/>
    </row>
    <row r="7138" spans="1:16">
      <c r="A7138" s="12">
        <v>194</v>
      </c>
      <c r="B7138" s="12">
        <v>106209</v>
      </c>
      <c r="C7138" s="12" t="s">
        <v>7455</v>
      </c>
      <c r="D7138" s="12" t="s">
        <v>6228</v>
      </c>
      <c r="E7138" s="17" t="s">
        <v>11428</v>
      </c>
      <c r="F7138" s="25" t="str">
        <f>LEFT(E7138,MIN(FIND({0,1,2,3,4,5,6,7,8,9},ASC(E7138)&amp;1234567890))-1)</f>
        <v>U</v>
      </c>
      <c r="G7138" s="25">
        <f t="shared" si="222"/>
        <v>2</v>
      </c>
      <c r="H7138" s="25">
        <f>VLOOKUP(F7138,Table!$A$2:$C$121,2,0)</f>
        <v>3</v>
      </c>
      <c r="I7138" s="26">
        <f>VLOOKUP(F7138,Table!$A$2:$C$121,3,0)</f>
        <v>7</v>
      </c>
      <c r="J7138" s="17" t="s">
        <v>12899</v>
      </c>
      <c r="K7138" s="25" t="str">
        <f>LEFT(J7138,MIN(FIND({0,1,2,3,4,5,6,7,8,9},ASC(J7138)&amp;1234567890))-1)</f>
        <v>Zn</v>
      </c>
      <c r="L7138" s="25">
        <f t="shared" si="223"/>
        <v>17</v>
      </c>
      <c r="M7138" s="25">
        <f>VLOOKUP(K7138,Table!$A$2:$C$121,2,0)</f>
        <v>12</v>
      </c>
      <c r="N7138" s="26">
        <f>VLOOKUP(K7138,Table!$A$2:$C$121,3,0)</f>
        <v>4</v>
      </c>
      <c r="O7138" s="13" t="str">
        <f>VLOOKUP(A7138,Table!$U$1:$V$230,2,0)</f>
        <v>Hexagonal</v>
      </c>
      <c r="P7138" s="1"/>
    </row>
    <row r="7139" spans="1:16">
      <c r="A7139" s="12">
        <v>194</v>
      </c>
      <c r="B7139" s="12">
        <v>240204</v>
      </c>
      <c r="C7139" s="12" t="s">
        <v>7455</v>
      </c>
      <c r="D7139" s="12" t="s">
        <v>7759</v>
      </c>
      <c r="E7139" s="17" t="s">
        <v>13503</v>
      </c>
      <c r="F7139" s="25" t="str">
        <f>LEFT(E7139,MIN(FIND({0,1,2,3,4,5,6,7,8,9},ASC(E7139)&amp;1234567890))-1)</f>
        <v>Er</v>
      </c>
      <c r="G7139" s="25">
        <f t="shared" si="222"/>
        <v>3.44</v>
      </c>
      <c r="H7139" s="25">
        <f>VLOOKUP(F7139,Table!$A$2:$C$121,2,0)</f>
        <v>3</v>
      </c>
      <c r="I7139" s="26">
        <f>VLOOKUP(F7139,Table!$A$2:$C$121,3,0)</f>
        <v>6</v>
      </c>
      <c r="J7139" s="17" t="s">
        <v>13504</v>
      </c>
      <c r="K7139" s="25" t="str">
        <f>LEFT(J7139,MIN(FIND({0,1,2,3,4,5,6,7,8,9},ASC(J7139)&amp;1234567890))-1)</f>
        <v>Fe</v>
      </c>
      <c r="L7139" s="25">
        <f t="shared" si="223"/>
        <v>31.54</v>
      </c>
      <c r="M7139" s="25">
        <f>VLOOKUP(K7139,Table!$A$2:$C$121,2,0)</f>
        <v>8</v>
      </c>
      <c r="N7139" s="26">
        <f>VLOOKUP(K7139,Table!$A$2:$C$121,3,0)</f>
        <v>4</v>
      </c>
      <c r="O7139" s="13" t="str">
        <f>VLOOKUP(A7139,Table!$U$1:$V$230,2,0)</f>
        <v>Hexagonal</v>
      </c>
      <c r="P7139" s="1"/>
    </row>
    <row r="7140" spans="1:16">
      <c r="A7140" s="12">
        <v>194</v>
      </c>
      <c r="B7140" s="12">
        <v>240205</v>
      </c>
      <c r="C7140" s="12" t="s">
        <v>7455</v>
      </c>
      <c r="D7140" s="12" t="s">
        <v>7760</v>
      </c>
      <c r="E7140" s="17" t="s">
        <v>13505</v>
      </c>
      <c r="F7140" s="25" t="str">
        <f>LEFT(E7140,MIN(FIND({0,1,2,3,4,5,6,7,8,9},ASC(E7140)&amp;1234567890))-1)</f>
        <v>Er</v>
      </c>
      <c r="G7140" s="25">
        <f t="shared" si="222"/>
        <v>3.76</v>
      </c>
      <c r="H7140" s="25">
        <f>VLOOKUP(F7140,Table!$A$2:$C$121,2,0)</f>
        <v>3</v>
      </c>
      <c r="I7140" s="26">
        <f>VLOOKUP(F7140,Table!$A$2:$C$121,3,0)</f>
        <v>6</v>
      </c>
      <c r="J7140" s="17" t="s">
        <v>13506</v>
      </c>
      <c r="K7140" s="25" t="str">
        <f>LEFT(J7140,MIN(FIND({0,1,2,3,4,5,6,7,8,9},ASC(J7140)&amp;1234567890))-1)</f>
        <v>V</v>
      </c>
      <c r="L7140" s="25">
        <f t="shared" si="223"/>
        <v>34.200000000000003</v>
      </c>
      <c r="M7140" s="25">
        <f>VLOOKUP(K7140,Table!$A$2:$C$121,2,0)</f>
        <v>5</v>
      </c>
      <c r="N7140" s="26">
        <f>VLOOKUP(K7140,Table!$A$2:$C$121,3,0)</f>
        <v>4</v>
      </c>
      <c r="O7140" s="13" t="str">
        <f>VLOOKUP(A7140,Table!$U$1:$V$230,2,0)</f>
        <v>Hexagonal</v>
      </c>
      <c r="P7140" s="1"/>
    </row>
    <row r="7141" spans="1:16">
      <c r="A7141" s="12">
        <v>194</v>
      </c>
      <c r="B7141" s="12">
        <v>413554</v>
      </c>
      <c r="C7141" s="12" t="s">
        <v>7455</v>
      </c>
      <c r="D7141" s="12" t="s">
        <v>7761</v>
      </c>
      <c r="E7141" s="17" t="s">
        <v>11781</v>
      </c>
      <c r="F7141" s="25" t="str">
        <f>LEFT(E7141,MIN(FIND({0,1,2,3,4,5,6,7,8,9},ASC(E7141)&amp;1234567890))-1)</f>
        <v>Pd</v>
      </c>
      <c r="G7141" s="25">
        <f t="shared" si="222"/>
        <v>2</v>
      </c>
      <c r="H7141" s="25">
        <f>VLOOKUP(F7141,Table!$A$2:$C$121,2,0)</f>
        <v>10</v>
      </c>
      <c r="I7141" s="26">
        <f>VLOOKUP(F7141,Table!$A$2:$C$121,3,0)</f>
        <v>5</v>
      </c>
      <c r="J7141" s="17" t="s">
        <v>11434</v>
      </c>
      <c r="K7141" s="25" t="str">
        <f>LEFT(J7141,MIN(FIND({0,1,2,3,4,5,6,7,8,9},ASC(J7141)&amp;1234567890))-1)</f>
        <v>Mg</v>
      </c>
      <c r="L7141" s="25">
        <f t="shared" si="223"/>
        <v>5</v>
      </c>
      <c r="M7141" s="25">
        <f>VLOOKUP(K7141,Table!$A$2:$C$121,2,0)</f>
        <v>2</v>
      </c>
      <c r="N7141" s="26">
        <f>VLOOKUP(K7141,Table!$A$2:$C$121,3,0)</f>
        <v>3</v>
      </c>
      <c r="O7141" s="13" t="str">
        <f>VLOOKUP(A7141,Table!$U$1:$V$230,2,0)</f>
        <v>Hexagonal</v>
      </c>
      <c r="P7141" s="1"/>
    </row>
    <row r="7142" spans="1:16">
      <c r="A7142" s="12">
        <v>194</v>
      </c>
      <c r="B7142" s="12">
        <v>413835</v>
      </c>
      <c r="C7142" s="12" t="s">
        <v>7455</v>
      </c>
      <c r="D7142" s="12" t="s">
        <v>7762</v>
      </c>
      <c r="E7142" s="17" t="s">
        <v>13507</v>
      </c>
      <c r="F7142" s="25" t="str">
        <f>LEFT(E7142,MIN(FIND({0,1,2,3,4,5,6,7,8,9},ASC(E7142)&amp;1234567890))-1)</f>
        <v>Yb</v>
      </c>
      <c r="G7142" s="25">
        <f t="shared" si="222"/>
        <v>1.85</v>
      </c>
      <c r="H7142" s="25">
        <f>VLOOKUP(F7142,Table!$A$2:$C$121,2,0)</f>
        <v>3</v>
      </c>
      <c r="I7142" s="26">
        <f>VLOOKUP(F7142,Table!$A$2:$C$121,3,0)</f>
        <v>6</v>
      </c>
      <c r="J7142" s="17" t="s">
        <v>13508</v>
      </c>
      <c r="K7142" s="25" t="str">
        <f>LEFT(J7142,MIN(FIND({0,1,2,3,4,5,6,7,8,9},ASC(J7142)&amp;1234567890))-1)</f>
        <v>Fe</v>
      </c>
      <c r="L7142" s="25">
        <f t="shared" si="223"/>
        <v>17.3</v>
      </c>
      <c r="M7142" s="25">
        <f>VLOOKUP(K7142,Table!$A$2:$C$121,2,0)</f>
        <v>8</v>
      </c>
      <c r="N7142" s="26">
        <f>VLOOKUP(K7142,Table!$A$2:$C$121,3,0)</f>
        <v>4</v>
      </c>
      <c r="O7142" s="13" t="str">
        <f>VLOOKUP(A7142,Table!$U$1:$V$230,2,0)</f>
        <v>Hexagonal</v>
      </c>
      <c r="P7142" s="1"/>
    </row>
    <row r="7143" spans="1:16">
      <c r="A7143" s="12">
        <v>194</v>
      </c>
      <c r="B7143" s="12">
        <v>97994</v>
      </c>
      <c r="C7143" s="12" t="s">
        <v>7455</v>
      </c>
      <c r="D7143" s="12" t="s">
        <v>7763</v>
      </c>
      <c r="E7143" s="17" t="s">
        <v>13509</v>
      </c>
      <c r="F7143" s="25" t="str">
        <f>LEFT(E7143,MIN(FIND({0,1,2,3,4,5,6,7,8,9},ASC(E7143)&amp;1234567890))-1)</f>
        <v>Co</v>
      </c>
      <c r="G7143" s="25">
        <f t="shared" si="222"/>
        <v>1.875</v>
      </c>
      <c r="H7143" s="25">
        <f>VLOOKUP(F7143,Table!$A$2:$C$121,2,0)</f>
        <v>9</v>
      </c>
      <c r="I7143" s="26">
        <f>VLOOKUP(F7143,Table!$A$2:$C$121,3,0)</f>
        <v>4</v>
      </c>
      <c r="J7143" s="17" t="s">
        <v>13510</v>
      </c>
      <c r="K7143" s="25" t="str">
        <f>LEFT(J7143,MIN(FIND({0,1,2,3,4,5,6,7,8,9},ASC(J7143)&amp;1234567890))-1)</f>
        <v>Ti</v>
      </c>
      <c r="L7143" s="25">
        <f t="shared" si="223"/>
        <v>1.04</v>
      </c>
      <c r="M7143" s="25">
        <f>VLOOKUP(K7143,Table!$A$2:$C$121,2,0)</f>
        <v>4</v>
      </c>
      <c r="N7143" s="26">
        <f>VLOOKUP(K7143,Table!$A$2:$C$121,3,0)</f>
        <v>4</v>
      </c>
      <c r="O7143" s="13" t="str">
        <f>VLOOKUP(A7143,Table!$U$1:$V$230,2,0)</f>
        <v>Hexagonal</v>
      </c>
      <c r="P7143" s="1"/>
    </row>
    <row r="7144" spans="1:16">
      <c r="A7144" s="12">
        <v>194</v>
      </c>
      <c r="B7144" s="12">
        <v>99166</v>
      </c>
      <c r="C7144" s="12" t="s">
        <v>7455</v>
      </c>
      <c r="D7144" s="12" t="s">
        <v>6712</v>
      </c>
      <c r="E7144" s="17" t="s">
        <v>355</v>
      </c>
      <c r="F7144" s="25" t="str">
        <f>LEFT(E7144,MIN(FIND({0,1,2,3,4,5,6,7,8,9},ASC(E7144)&amp;1234567890))-1)</f>
        <v>Mn</v>
      </c>
      <c r="G7144" s="25">
        <f t="shared" si="222"/>
        <v>1</v>
      </c>
      <c r="H7144" s="25">
        <f>VLOOKUP(F7144,Table!$A$2:$C$121,2,0)</f>
        <v>7</v>
      </c>
      <c r="I7144" s="26">
        <f>VLOOKUP(F7144,Table!$A$2:$C$121,3,0)</f>
        <v>4</v>
      </c>
      <c r="J7144" s="17" t="s">
        <v>13511</v>
      </c>
      <c r="K7144" s="25" t="str">
        <f>LEFT(J7144,MIN(FIND({0,1,2,3,4,5,6,7,8,9},ASC(J7144)&amp;1234567890))-1)</f>
        <v>N</v>
      </c>
      <c r="L7144" s="25">
        <f t="shared" si="223"/>
        <v>0.42099999999999999</v>
      </c>
      <c r="M7144" s="25">
        <f>VLOOKUP(K7144,Table!$A$2:$C$121,2,0)</f>
        <v>15</v>
      </c>
      <c r="N7144" s="26">
        <f>VLOOKUP(K7144,Table!$A$2:$C$121,3,0)</f>
        <v>2</v>
      </c>
      <c r="O7144" s="13" t="str">
        <f>VLOOKUP(A7144,Table!$U$1:$V$230,2,0)</f>
        <v>Hexagonal</v>
      </c>
      <c r="P7144" s="1"/>
    </row>
    <row r="7145" spans="1:16">
      <c r="A7145" s="12">
        <v>194</v>
      </c>
      <c r="B7145" s="12">
        <v>99773</v>
      </c>
      <c r="C7145" s="12" t="s">
        <v>7455</v>
      </c>
      <c r="D7145" s="12" t="s">
        <v>7764</v>
      </c>
      <c r="E7145" s="17" t="s">
        <v>55</v>
      </c>
      <c r="F7145" s="25" t="str">
        <f>LEFT(E7145,MIN(FIND({0,1,2,3,4,5,6,7,8,9},ASC(E7145)&amp;1234567890))-1)</f>
        <v>Mn</v>
      </c>
      <c r="G7145" s="25">
        <f t="shared" si="222"/>
        <v>2</v>
      </c>
      <c r="H7145" s="25">
        <f>VLOOKUP(F7145,Table!$A$2:$C$121,2,0)</f>
        <v>7</v>
      </c>
      <c r="I7145" s="26">
        <f>VLOOKUP(F7145,Table!$A$2:$C$121,3,0)</f>
        <v>4</v>
      </c>
      <c r="J7145" s="17" t="s">
        <v>13512</v>
      </c>
      <c r="K7145" s="25" t="str">
        <f>LEFT(J7145,MIN(FIND({0,1,2,3,4,5,6,7,8,9},ASC(J7145)&amp;1234567890))-1)</f>
        <v>N</v>
      </c>
      <c r="L7145" s="25">
        <f t="shared" si="223"/>
        <v>1.08</v>
      </c>
      <c r="M7145" s="25">
        <f>VLOOKUP(K7145,Table!$A$2:$C$121,2,0)</f>
        <v>15</v>
      </c>
      <c r="N7145" s="26">
        <f>VLOOKUP(K7145,Table!$A$2:$C$121,3,0)</f>
        <v>2</v>
      </c>
      <c r="O7145" s="13" t="str">
        <f>VLOOKUP(A7145,Table!$U$1:$V$230,2,0)</f>
        <v>Hexagonal</v>
      </c>
      <c r="P7145" s="1"/>
    </row>
    <row r="7146" spans="1:16">
      <c r="A7146" s="12">
        <v>194</v>
      </c>
      <c r="B7146" s="12">
        <v>99779</v>
      </c>
      <c r="C7146" s="12" t="s">
        <v>7455</v>
      </c>
      <c r="D7146" s="12" t="s">
        <v>7765</v>
      </c>
      <c r="E7146" s="17" t="s">
        <v>11459</v>
      </c>
      <c r="F7146" s="25" t="str">
        <f>LEFT(E7146,MIN(FIND({0,1,2,3,4,5,6,7,8,9},ASC(E7146)&amp;1234567890))-1)</f>
        <v>Ti</v>
      </c>
      <c r="G7146" s="25">
        <f t="shared" si="222"/>
        <v>3</v>
      </c>
      <c r="H7146" s="25">
        <f>VLOOKUP(F7146,Table!$A$2:$C$121,2,0)</f>
        <v>4</v>
      </c>
      <c r="I7146" s="26">
        <f>VLOOKUP(F7146,Table!$A$2:$C$121,3,0)</f>
        <v>4</v>
      </c>
      <c r="J7146" s="17" t="s">
        <v>11352</v>
      </c>
      <c r="K7146" s="25" t="str">
        <f>LEFT(J7146,MIN(FIND({0,1,2,3,4,5,6,7,8,9},ASC(J7146)&amp;1234567890))-1)</f>
        <v>Al</v>
      </c>
      <c r="L7146" s="25">
        <f t="shared" si="223"/>
        <v>1</v>
      </c>
      <c r="M7146" s="25">
        <f>VLOOKUP(K7146,Table!$A$2:$C$121,2,0)</f>
        <v>13</v>
      </c>
      <c r="N7146" s="26">
        <f>VLOOKUP(K7146,Table!$A$2:$C$121,3,0)</f>
        <v>3</v>
      </c>
      <c r="O7146" s="13" t="str">
        <f>VLOOKUP(A7146,Table!$U$1:$V$230,2,0)</f>
        <v>Hexagonal</v>
      </c>
      <c r="P7146" s="1"/>
    </row>
    <row r="7147" spans="1:16">
      <c r="A7147" s="12">
        <v>194</v>
      </c>
      <c r="B7147" s="12">
        <v>104895</v>
      </c>
      <c r="C7147" s="12" t="s">
        <v>7455</v>
      </c>
      <c r="D7147" s="12" t="s">
        <v>7766</v>
      </c>
      <c r="E7147" s="17" t="s">
        <v>11894</v>
      </c>
      <c r="F7147" s="25" t="str">
        <f>LEFT(E7147,MIN(FIND({0,1,2,3,4,5,6,7,8,9},ASC(E7147)&amp;1234567890))-1)</f>
        <v>Mg</v>
      </c>
      <c r="G7147" s="25">
        <f t="shared" si="222"/>
        <v>2</v>
      </c>
      <c r="H7147" s="25">
        <f>VLOOKUP(F7147,Table!$A$2:$C$121,2,0)</f>
        <v>2</v>
      </c>
      <c r="I7147" s="26">
        <f>VLOOKUP(F7147,Table!$A$2:$C$121,3,0)</f>
        <v>3</v>
      </c>
      <c r="J7147" s="17" t="s">
        <v>530</v>
      </c>
      <c r="K7147" s="25" t="str">
        <f>LEFT(J7147,MIN(FIND({0,1,2,3,4,5,6,7,8,9},ASC(J7147)&amp;1234567890))-1)</f>
        <v>Yb</v>
      </c>
      <c r="L7147" s="25">
        <f t="shared" si="223"/>
        <v>1</v>
      </c>
      <c r="M7147" s="25">
        <f>VLOOKUP(K7147,Table!$A$2:$C$121,2,0)</f>
        <v>3</v>
      </c>
      <c r="N7147" s="26">
        <f>VLOOKUP(K7147,Table!$A$2:$C$121,3,0)</f>
        <v>6</v>
      </c>
      <c r="O7147" s="13" t="str">
        <f>VLOOKUP(A7147,Table!$U$1:$V$230,2,0)</f>
        <v>Hexagonal</v>
      </c>
      <c r="P7147" s="1"/>
    </row>
    <row r="7148" spans="1:16">
      <c r="A7148" s="12">
        <v>194</v>
      </c>
      <c r="B7148" s="12">
        <v>106313</v>
      </c>
      <c r="C7148" s="12" t="s">
        <v>7455</v>
      </c>
      <c r="D7148" s="12" t="s">
        <v>7767</v>
      </c>
      <c r="E7148" s="17" t="s">
        <v>410</v>
      </c>
      <c r="F7148" s="25" t="str">
        <f>LEFT(E7148,MIN(FIND({0,1,2,3,4,5,6,7,8,9},ASC(E7148)&amp;1234567890))-1)</f>
        <v>Ba</v>
      </c>
      <c r="G7148" s="25">
        <f t="shared" si="222"/>
        <v>1</v>
      </c>
      <c r="H7148" s="25">
        <f>VLOOKUP(F7148,Table!$A$2:$C$121,2,0)</f>
        <v>2</v>
      </c>
      <c r="I7148" s="26">
        <f>VLOOKUP(F7148,Table!$A$2:$C$121,3,0)</f>
        <v>6</v>
      </c>
      <c r="J7148" s="17" t="s">
        <v>11728</v>
      </c>
      <c r="K7148" s="25" t="str">
        <f>LEFT(J7148,MIN(FIND({0,1,2,3,4,5,6,7,8,9},ASC(J7148)&amp;1234567890))-1)</f>
        <v>Na</v>
      </c>
      <c r="L7148" s="25">
        <f t="shared" si="223"/>
        <v>2</v>
      </c>
      <c r="M7148" s="25">
        <f>VLOOKUP(K7148,Table!$A$2:$C$121,2,0)</f>
        <v>1</v>
      </c>
      <c r="N7148" s="26">
        <f>VLOOKUP(K7148,Table!$A$2:$C$121,3,0)</f>
        <v>3</v>
      </c>
      <c r="O7148" s="13" t="str">
        <f>VLOOKUP(A7148,Table!$U$1:$V$230,2,0)</f>
        <v>Hexagonal</v>
      </c>
      <c r="P7148" s="1"/>
    </row>
    <row r="7149" spans="1:16">
      <c r="A7149" s="12">
        <v>194</v>
      </c>
      <c r="B7149" s="12">
        <v>106318</v>
      </c>
      <c r="C7149" s="12" t="s">
        <v>7455</v>
      </c>
      <c r="D7149" s="12" t="s">
        <v>7768</v>
      </c>
      <c r="E7149" s="17" t="s">
        <v>12339</v>
      </c>
      <c r="F7149" s="25" t="str">
        <f>LEFT(E7149,MIN(FIND({0,1,2,3,4,5,6,7,8,9},ASC(E7149)&amp;1234567890))-1)</f>
        <v>Be</v>
      </c>
      <c r="G7149" s="25">
        <f t="shared" si="222"/>
        <v>2</v>
      </c>
      <c r="H7149" s="25">
        <f>VLOOKUP(F7149,Table!$A$2:$C$121,2,0)</f>
        <v>2</v>
      </c>
      <c r="I7149" s="26">
        <f>VLOOKUP(F7149,Table!$A$2:$C$121,3,0)</f>
        <v>2</v>
      </c>
      <c r="J7149" s="17" t="s">
        <v>33</v>
      </c>
      <c r="K7149" s="25" t="str">
        <f>LEFT(J7149,MIN(FIND({0,1,2,3,4,5,6,7,8,9},ASC(J7149)&amp;1234567890))-1)</f>
        <v>Fe</v>
      </c>
      <c r="L7149" s="25">
        <f t="shared" si="223"/>
        <v>1</v>
      </c>
      <c r="M7149" s="25">
        <f>VLOOKUP(K7149,Table!$A$2:$C$121,2,0)</f>
        <v>8</v>
      </c>
      <c r="N7149" s="26">
        <f>VLOOKUP(K7149,Table!$A$2:$C$121,3,0)</f>
        <v>4</v>
      </c>
      <c r="O7149" s="13" t="str">
        <f>VLOOKUP(A7149,Table!$U$1:$V$230,2,0)</f>
        <v>Hexagonal</v>
      </c>
      <c r="P7149" s="1"/>
    </row>
    <row r="7150" spans="1:16">
      <c r="A7150" s="12">
        <v>194</v>
      </c>
      <c r="B7150" s="12">
        <v>106349</v>
      </c>
      <c r="C7150" s="12" t="s">
        <v>7455</v>
      </c>
      <c r="D7150" s="12" t="s">
        <v>7769</v>
      </c>
      <c r="E7150" s="17" t="s">
        <v>330</v>
      </c>
      <c r="F7150" s="25" t="str">
        <f>LEFT(E7150,MIN(FIND({0,1,2,3,4,5,6,7,8,9},ASC(E7150)&amp;1234567890))-1)</f>
        <v>Ca</v>
      </c>
      <c r="G7150" s="25">
        <f t="shared" si="222"/>
        <v>1</v>
      </c>
      <c r="H7150" s="25">
        <f>VLOOKUP(F7150,Table!$A$2:$C$121,2,0)</f>
        <v>2</v>
      </c>
      <c r="I7150" s="26">
        <f>VLOOKUP(F7150,Table!$A$2:$C$121,3,0)</f>
        <v>4</v>
      </c>
      <c r="J7150" s="17" t="s">
        <v>11404</v>
      </c>
      <c r="K7150" s="25" t="str">
        <f>LEFT(J7150,MIN(FIND({0,1,2,3,4,5,6,7,8,9},ASC(J7150)&amp;1234567890))-1)</f>
        <v>Li</v>
      </c>
      <c r="L7150" s="25">
        <f t="shared" si="223"/>
        <v>2</v>
      </c>
      <c r="M7150" s="25">
        <f>VLOOKUP(K7150,Table!$A$2:$C$121,2,0)</f>
        <v>1</v>
      </c>
      <c r="N7150" s="26">
        <f>VLOOKUP(K7150,Table!$A$2:$C$121,3,0)</f>
        <v>2</v>
      </c>
      <c r="O7150" s="13" t="str">
        <f>VLOOKUP(A7150,Table!$U$1:$V$230,2,0)</f>
        <v>Hexagonal</v>
      </c>
      <c r="P7150" s="1"/>
    </row>
    <row r="7151" spans="1:16">
      <c r="A7151" s="12">
        <v>194</v>
      </c>
      <c r="B7151" s="12">
        <v>106430</v>
      </c>
      <c r="C7151" s="12" t="s">
        <v>7455</v>
      </c>
      <c r="D7151" s="12" t="s">
        <v>7770</v>
      </c>
      <c r="E7151" s="17" t="s">
        <v>13513</v>
      </c>
      <c r="F7151" s="25" t="str">
        <f>LEFT(E7151,MIN(FIND({0,1,2,3,4,5,6,7,8,9},ASC(E7151)&amp;1234567890))-1)</f>
        <v>Ho</v>
      </c>
      <c r="G7151" s="25">
        <f t="shared" si="222"/>
        <v>1.9</v>
      </c>
      <c r="H7151" s="25">
        <f>VLOOKUP(F7151,Table!$A$2:$C$121,2,0)</f>
        <v>3</v>
      </c>
      <c r="I7151" s="26">
        <f>VLOOKUP(F7151,Table!$A$2:$C$121,3,0)</f>
        <v>6</v>
      </c>
      <c r="J7151" s="17" t="s">
        <v>13514</v>
      </c>
      <c r="K7151" s="25" t="str">
        <f>LEFT(J7151,MIN(FIND({0,1,2,3,4,5,6,7,8,9},ASC(J7151)&amp;1234567890))-1)</f>
        <v>Fe</v>
      </c>
      <c r="L7151" s="25">
        <f t="shared" si="223"/>
        <v>16.8</v>
      </c>
      <c r="M7151" s="25">
        <f>VLOOKUP(K7151,Table!$A$2:$C$121,2,0)</f>
        <v>8</v>
      </c>
      <c r="N7151" s="26">
        <f>VLOOKUP(K7151,Table!$A$2:$C$121,3,0)</f>
        <v>4</v>
      </c>
      <c r="O7151" s="13" t="str">
        <f>VLOOKUP(A7151,Table!$U$1:$V$230,2,0)</f>
        <v>Hexagonal</v>
      </c>
      <c r="P7151" s="1"/>
    </row>
    <row r="7152" spans="1:16">
      <c r="A7152" s="12">
        <v>194</v>
      </c>
      <c r="B7152" s="12">
        <v>55101</v>
      </c>
      <c r="C7152" s="12" t="s">
        <v>7455</v>
      </c>
      <c r="D7152" s="12" t="s">
        <v>7771</v>
      </c>
      <c r="E7152" s="17" t="s">
        <v>11539</v>
      </c>
      <c r="F7152" s="25" t="str">
        <f>LEFT(E7152,MIN(FIND({0,1,2,3,4,5,6,7,8,9},ASC(E7152)&amp;1234567890))-1)</f>
        <v>Co</v>
      </c>
      <c r="G7152" s="25">
        <f t="shared" si="222"/>
        <v>17</v>
      </c>
      <c r="H7152" s="25">
        <f>VLOOKUP(F7152,Table!$A$2:$C$121,2,0)</f>
        <v>9</v>
      </c>
      <c r="I7152" s="26">
        <f>VLOOKUP(F7152,Table!$A$2:$C$121,3,0)</f>
        <v>4</v>
      </c>
      <c r="J7152" s="17" t="s">
        <v>11314</v>
      </c>
      <c r="K7152" s="25" t="str">
        <f>LEFT(J7152,MIN(FIND({0,1,2,3,4,5,6,7,8,9},ASC(J7152)&amp;1234567890))-1)</f>
        <v>Ho</v>
      </c>
      <c r="L7152" s="25">
        <f t="shared" si="223"/>
        <v>2</v>
      </c>
      <c r="M7152" s="25">
        <f>VLOOKUP(K7152,Table!$A$2:$C$121,2,0)</f>
        <v>3</v>
      </c>
      <c r="N7152" s="26">
        <f>VLOOKUP(K7152,Table!$A$2:$C$121,3,0)</f>
        <v>6</v>
      </c>
      <c r="O7152" s="13" t="str">
        <f>VLOOKUP(A7152,Table!$U$1:$V$230,2,0)</f>
        <v>Hexagonal</v>
      </c>
      <c r="P7152" s="1"/>
    </row>
    <row r="7153" spans="1:16">
      <c r="A7153" s="12">
        <v>194</v>
      </c>
      <c r="B7153" s="12">
        <v>57361</v>
      </c>
      <c r="C7153" s="12" t="s">
        <v>7455</v>
      </c>
      <c r="D7153" s="12" t="s">
        <v>7772</v>
      </c>
      <c r="E7153" s="17" t="s">
        <v>11342</v>
      </c>
      <c r="F7153" s="25" t="str">
        <f>LEFT(E7153,MIN(FIND({0,1,2,3,4,5,6,7,8,9},ASC(E7153)&amp;1234567890))-1)</f>
        <v>Ag</v>
      </c>
      <c r="G7153" s="25">
        <f t="shared" si="222"/>
        <v>1</v>
      </c>
      <c r="H7153" s="25">
        <f>VLOOKUP(F7153,Table!$A$2:$C$121,2,0)</f>
        <v>11</v>
      </c>
      <c r="I7153" s="26">
        <f>VLOOKUP(F7153,Table!$A$2:$C$121,3,0)</f>
        <v>5</v>
      </c>
      <c r="J7153" s="17" t="s">
        <v>11293</v>
      </c>
      <c r="K7153" s="25" t="str">
        <f>LEFT(J7153,MIN(FIND({0,1,2,3,4,5,6,7,8,9},ASC(J7153)&amp;1234567890))-1)</f>
        <v>Cd</v>
      </c>
      <c r="L7153" s="25">
        <f t="shared" si="223"/>
        <v>1</v>
      </c>
      <c r="M7153" s="25">
        <f>VLOOKUP(K7153,Table!$A$2:$C$121,2,0)</f>
        <v>12</v>
      </c>
      <c r="N7153" s="26">
        <f>VLOOKUP(K7153,Table!$A$2:$C$121,3,0)</f>
        <v>5</v>
      </c>
      <c r="O7153" s="13" t="str">
        <f>VLOOKUP(A7153,Table!$U$1:$V$230,2,0)</f>
        <v>Hexagonal</v>
      </c>
      <c r="P7153" s="1"/>
    </row>
    <row r="7154" spans="1:16">
      <c r="A7154" s="12">
        <v>194</v>
      </c>
      <c r="B7154" s="12">
        <v>106501</v>
      </c>
      <c r="C7154" s="12" t="s">
        <v>7455</v>
      </c>
      <c r="D7154" s="12" t="s">
        <v>7773</v>
      </c>
      <c r="E7154" s="17" t="s">
        <v>13515</v>
      </c>
      <c r="F7154" s="25" t="str">
        <f>LEFT(E7154,MIN(FIND({0,1,2,3,4,5,6,7,8,9},ASC(E7154)&amp;1234567890))-1)</f>
        <v>Co</v>
      </c>
      <c r="G7154" s="25">
        <f t="shared" si="222"/>
        <v>0.63</v>
      </c>
      <c r="H7154" s="25">
        <f>VLOOKUP(F7154,Table!$A$2:$C$121,2,0)</f>
        <v>9</v>
      </c>
      <c r="I7154" s="26">
        <f>VLOOKUP(F7154,Table!$A$2:$C$121,3,0)</f>
        <v>4</v>
      </c>
      <c r="J7154" s="17" t="s">
        <v>328</v>
      </c>
      <c r="K7154" s="25" t="str">
        <f>LEFT(J7154,MIN(FIND({0,1,2,3,4,5,6,7,8,9},ASC(J7154)&amp;1234567890))-1)</f>
        <v>Te</v>
      </c>
      <c r="L7154" s="25">
        <f t="shared" si="223"/>
        <v>1</v>
      </c>
      <c r="M7154" s="25">
        <f>VLOOKUP(K7154,Table!$A$2:$C$121,2,0)</f>
        <v>16</v>
      </c>
      <c r="N7154" s="26">
        <f>VLOOKUP(K7154,Table!$A$2:$C$121,3,0)</f>
        <v>5</v>
      </c>
      <c r="O7154" s="13" t="str">
        <f>VLOOKUP(A7154,Table!$U$1:$V$230,2,0)</f>
        <v>Hexagonal</v>
      </c>
      <c r="P7154" s="1"/>
    </row>
    <row r="7155" spans="1:16">
      <c r="A7155" s="12">
        <v>194</v>
      </c>
      <c r="B7155" s="12">
        <v>106524</v>
      </c>
      <c r="C7155" s="12" t="s">
        <v>7455</v>
      </c>
      <c r="D7155" s="12" t="s">
        <v>7774</v>
      </c>
      <c r="E7155" s="17" t="s">
        <v>11769</v>
      </c>
      <c r="F7155" s="25" t="str">
        <f>LEFT(E7155,MIN(FIND({0,1,2,3,4,5,6,7,8,9},ASC(E7155)&amp;1234567890))-1)</f>
        <v>Cr</v>
      </c>
      <c r="G7155" s="25">
        <f t="shared" si="222"/>
        <v>2</v>
      </c>
      <c r="H7155" s="25">
        <f>VLOOKUP(F7155,Table!$A$2:$C$121,2,0)</f>
        <v>6</v>
      </c>
      <c r="I7155" s="26">
        <f>VLOOKUP(F7155,Table!$A$2:$C$121,3,0)</f>
        <v>4</v>
      </c>
      <c r="J7155" s="17" t="s">
        <v>405</v>
      </c>
      <c r="K7155" s="25" t="str">
        <f>LEFT(J7155,MIN(FIND({0,1,2,3,4,5,6,7,8,9},ASC(J7155)&amp;1234567890))-1)</f>
        <v>Ta</v>
      </c>
      <c r="L7155" s="25">
        <f t="shared" si="223"/>
        <v>1</v>
      </c>
      <c r="M7155" s="25">
        <f>VLOOKUP(K7155,Table!$A$2:$C$121,2,0)</f>
        <v>5</v>
      </c>
      <c r="N7155" s="26">
        <f>VLOOKUP(K7155,Table!$A$2:$C$121,3,0)</f>
        <v>6</v>
      </c>
      <c r="O7155" s="13" t="str">
        <f>VLOOKUP(A7155,Table!$U$1:$V$230,2,0)</f>
        <v>Hexagonal</v>
      </c>
      <c r="P7155" s="1"/>
    </row>
    <row r="7156" spans="1:16">
      <c r="A7156" s="12">
        <v>194</v>
      </c>
      <c r="B7156" s="12">
        <v>106602</v>
      </c>
      <c r="C7156" s="12" t="s">
        <v>7455</v>
      </c>
      <c r="D7156" s="12" t="s">
        <v>7775</v>
      </c>
      <c r="E7156" s="17" t="s">
        <v>11330</v>
      </c>
      <c r="F7156" s="25" t="str">
        <f>LEFT(E7156,MIN(FIND({0,1,2,3,4,5,6,7,8,9},ASC(E7156)&amp;1234567890))-1)</f>
        <v>Er</v>
      </c>
      <c r="G7156" s="25">
        <f t="shared" si="222"/>
        <v>2</v>
      </c>
      <c r="H7156" s="25">
        <f>VLOOKUP(F7156,Table!$A$2:$C$121,2,0)</f>
        <v>3</v>
      </c>
      <c r="I7156" s="26">
        <f>VLOOKUP(F7156,Table!$A$2:$C$121,3,0)</f>
        <v>6</v>
      </c>
      <c r="J7156" s="17" t="s">
        <v>11493</v>
      </c>
      <c r="K7156" s="25" t="str">
        <f>LEFT(J7156,MIN(FIND({0,1,2,3,4,5,6,7,8,9},ASC(J7156)&amp;1234567890))-1)</f>
        <v>Fe</v>
      </c>
      <c r="L7156" s="25">
        <f t="shared" si="223"/>
        <v>17</v>
      </c>
      <c r="M7156" s="25">
        <f>VLOOKUP(K7156,Table!$A$2:$C$121,2,0)</f>
        <v>8</v>
      </c>
      <c r="N7156" s="26">
        <f>VLOOKUP(K7156,Table!$A$2:$C$121,3,0)</f>
        <v>4</v>
      </c>
      <c r="O7156" s="13" t="str">
        <f>VLOOKUP(A7156,Table!$U$1:$V$230,2,0)</f>
        <v>Hexagonal</v>
      </c>
      <c r="P7156" s="1"/>
    </row>
    <row r="7157" spans="1:16">
      <c r="A7157" s="12">
        <v>194</v>
      </c>
      <c r="B7157" s="12">
        <v>106610</v>
      </c>
      <c r="C7157" s="12" t="s">
        <v>7455</v>
      </c>
      <c r="D7157" s="12" t="s">
        <v>7776</v>
      </c>
      <c r="E7157" s="17" t="s">
        <v>11542</v>
      </c>
      <c r="F7157" s="25" t="str">
        <f>LEFT(E7157,MIN(FIND({0,1,2,3,4,5,6,7,8,9},ASC(E7157)&amp;1234567890))-1)</f>
        <v>Er</v>
      </c>
      <c r="G7157" s="25">
        <f t="shared" si="222"/>
        <v>1</v>
      </c>
      <c r="H7157" s="25">
        <f>VLOOKUP(F7157,Table!$A$2:$C$121,2,0)</f>
        <v>3</v>
      </c>
      <c r="I7157" s="26">
        <f>VLOOKUP(F7157,Table!$A$2:$C$121,3,0)</f>
        <v>6</v>
      </c>
      <c r="J7157" s="17" t="s">
        <v>55</v>
      </c>
      <c r="K7157" s="25" t="str">
        <f>LEFT(J7157,MIN(FIND({0,1,2,3,4,5,6,7,8,9},ASC(J7157)&amp;1234567890))-1)</f>
        <v>Mn</v>
      </c>
      <c r="L7157" s="25">
        <f t="shared" si="223"/>
        <v>2</v>
      </c>
      <c r="M7157" s="25">
        <f>VLOOKUP(K7157,Table!$A$2:$C$121,2,0)</f>
        <v>7</v>
      </c>
      <c r="N7157" s="26">
        <f>VLOOKUP(K7157,Table!$A$2:$C$121,3,0)</f>
        <v>4</v>
      </c>
      <c r="O7157" s="13" t="str">
        <f>VLOOKUP(A7157,Table!$U$1:$V$230,2,0)</f>
        <v>Hexagonal</v>
      </c>
      <c r="P7157" s="1"/>
    </row>
    <row r="7158" spans="1:16">
      <c r="A7158" s="12">
        <v>194</v>
      </c>
      <c r="B7158" s="12">
        <v>106741</v>
      </c>
      <c r="C7158" s="12" t="s">
        <v>7455</v>
      </c>
      <c r="D7158" s="12" t="s">
        <v>7777</v>
      </c>
      <c r="E7158" s="17" t="s">
        <v>11493</v>
      </c>
      <c r="F7158" s="25" t="str">
        <f>LEFT(E7158,MIN(FIND({0,1,2,3,4,5,6,7,8,9},ASC(E7158)&amp;1234567890))-1)</f>
        <v>Fe</v>
      </c>
      <c r="G7158" s="25">
        <f t="shared" si="222"/>
        <v>17</v>
      </c>
      <c r="H7158" s="25">
        <f>VLOOKUP(F7158,Table!$A$2:$C$121,2,0)</f>
        <v>8</v>
      </c>
      <c r="I7158" s="26">
        <f>VLOOKUP(F7158,Table!$A$2:$C$121,3,0)</f>
        <v>4</v>
      </c>
      <c r="J7158" s="17" t="s">
        <v>13516</v>
      </c>
      <c r="K7158" s="25" t="str">
        <f>LEFT(J7158,MIN(FIND({0,1,2,3,4,5,6,7,8,9},ASC(J7158)&amp;1234567890))-1)</f>
        <v>Y</v>
      </c>
      <c r="L7158" s="25">
        <f t="shared" si="223"/>
        <v>1.76</v>
      </c>
      <c r="M7158" s="25">
        <f>VLOOKUP(K7158,Table!$A$2:$C$121,2,0)</f>
        <v>3</v>
      </c>
      <c r="N7158" s="26">
        <f>VLOOKUP(K7158,Table!$A$2:$C$121,3,0)</f>
        <v>5</v>
      </c>
      <c r="O7158" s="13" t="str">
        <f>VLOOKUP(A7158,Table!$U$1:$V$230,2,0)</f>
        <v>Hexagonal</v>
      </c>
      <c r="P7158" s="1"/>
    </row>
    <row r="7159" spans="1:16">
      <c r="A7159" s="12">
        <v>194</v>
      </c>
      <c r="B7159" s="12">
        <v>106778</v>
      </c>
      <c r="C7159" s="12" t="s">
        <v>7455</v>
      </c>
      <c r="D7159" s="12" t="s">
        <v>7778</v>
      </c>
      <c r="E7159" s="17" t="s">
        <v>370</v>
      </c>
      <c r="F7159" s="25" t="str">
        <f>LEFT(E7159,MIN(FIND({0,1,2,3,4,5,6,7,8,9},ASC(E7159)&amp;1234567890))-1)</f>
        <v>Hg</v>
      </c>
      <c r="G7159" s="25">
        <f t="shared" si="222"/>
        <v>1</v>
      </c>
      <c r="H7159" s="25">
        <f>VLOOKUP(F7159,Table!$A$2:$C$121,2,0)</f>
        <v>12</v>
      </c>
      <c r="I7159" s="26">
        <f>VLOOKUP(F7159,Table!$A$2:$C$121,3,0)</f>
        <v>6</v>
      </c>
      <c r="J7159" s="17" t="s">
        <v>11697</v>
      </c>
      <c r="K7159" s="25" t="str">
        <f>LEFT(J7159,MIN(FIND({0,1,2,3,4,5,6,7,8,9},ASC(J7159)&amp;1234567890))-1)</f>
        <v>Na</v>
      </c>
      <c r="L7159" s="25">
        <f t="shared" si="223"/>
        <v>3</v>
      </c>
      <c r="M7159" s="25">
        <f>VLOOKUP(K7159,Table!$A$2:$C$121,2,0)</f>
        <v>1</v>
      </c>
      <c r="N7159" s="26">
        <f>VLOOKUP(K7159,Table!$A$2:$C$121,3,0)</f>
        <v>3</v>
      </c>
      <c r="O7159" s="13" t="str">
        <f>VLOOKUP(A7159,Table!$U$1:$V$230,2,0)</f>
        <v>Hexagonal</v>
      </c>
      <c r="P7159" s="1"/>
    </row>
    <row r="7160" spans="1:16">
      <c r="A7160" s="12">
        <v>194</v>
      </c>
      <c r="B7160" s="12">
        <v>414084</v>
      </c>
      <c r="C7160" s="12" t="s">
        <v>7455</v>
      </c>
      <c r="D7160" s="12" t="s">
        <v>7779</v>
      </c>
      <c r="E7160" s="17" t="s">
        <v>69</v>
      </c>
      <c r="F7160" s="25" t="str">
        <f>LEFT(E7160,MIN(FIND({0,1,2,3,4,5,6,7,8,9},ASC(E7160)&amp;1234567890))-1)</f>
        <v>Mg</v>
      </c>
      <c r="G7160" s="25">
        <f t="shared" si="222"/>
        <v>1</v>
      </c>
      <c r="H7160" s="25">
        <f>VLOOKUP(F7160,Table!$A$2:$C$121,2,0)</f>
        <v>2</v>
      </c>
      <c r="I7160" s="26">
        <f>VLOOKUP(F7160,Table!$A$2:$C$121,3,0)</f>
        <v>3</v>
      </c>
      <c r="J7160" s="17" t="s">
        <v>11726</v>
      </c>
      <c r="K7160" s="25" t="str">
        <f>LEFT(J7160,MIN(FIND({0,1,2,3,4,5,6,7,8,9},ASC(J7160)&amp;1234567890))-1)</f>
        <v>Ir</v>
      </c>
      <c r="L7160" s="25">
        <f t="shared" si="223"/>
        <v>2</v>
      </c>
      <c r="M7160" s="25">
        <f>VLOOKUP(K7160,Table!$A$2:$C$121,2,0)</f>
        <v>9</v>
      </c>
      <c r="N7160" s="26">
        <f>VLOOKUP(K7160,Table!$A$2:$C$121,3,0)</f>
        <v>6</v>
      </c>
      <c r="O7160" s="13" t="str">
        <f>VLOOKUP(A7160,Table!$U$1:$V$230,2,0)</f>
        <v>Hexagonal</v>
      </c>
      <c r="P7160" s="1"/>
    </row>
    <row r="7161" spans="1:16">
      <c r="A7161" s="12">
        <v>194</v>
      </c>
      <c r="B7161" s="12">
        <v>412935</v>
      </c>
      <c r="C7161" s="12" t="s">
        <v>7455</v>
      </c>
      <c r="D7161" s="12" t="s">
        <v>7780</v>
      </c>
      <c r="E7161" s="17" t="s">
        <v>13517</v>
      </c>
      <c r="F7161" s="25" t="str">
        <f>LEFT(E7161,MIN(FIND({0,1,2,3,4,5,6,7,8,9},ASC(E7161)&amp;1234567890))-1)</f>
        <v>Yb</v>
      </c>
      <c r="G7161" s="25">
        <f t="shared" si="222"/>
        <v>1.7869999999999999</v>
      </c>
      <c r="H7161" s="25">
        <f>VLOOKUP(F7161,Table!$A$2:$C$121,2,0)</f>
        <v>3</v>
      </c>
      <c r="I7161" s="26">
        <f>VLOOKUP(F7161,Table!$A$2:$C$121,3,0)</f>
        <v>6</v>
      </c>
      <c r="J7161" s="17" t="s">
        <v>13518</v>
      </c>
      <c r="K7161" s="25" t="str">
        <f>LEFT(J7161,MIN(FIND({0,1,2,3,4,5,6,7,8,9},ASC(J7161)&amp;1234567890))-1)</f>
        <v>Fe</v>
      </c>
      <c r="L7161" s="25">
        <f t="shared" si="223"/>
        <v>17.425999999999998</v>
      </c>
      <c r="M7161" s="25">
        <f>VLOOKUP(K7161,Table!$A$2:$C$121,2,0)</f>
        <v>8</v>
      </c>
      <c r="N7161" s="26">
        <f>VLOOKUP(K7161,Table!$A$2:$C$121,3,0)</f>
        <v>4</v>
      </c>
      <c r="O7161" s="13" t="str">
        <f>VLOOKUP(A7161,Table!$U$1:$V$230,2,0)</f>
        <v>Hexagonal</v>
      </c>
      <c r="P7161" s="1"/>
    </row>
    <row r="7162" spans="1:16">
      <c r="A7162" s="12">
        <v>194</v>
      </c>
      <c r="B7162" s="12">
        <v>412681</v>
      </c>
      <c r="C7162" s="12" t="s">
        <v>7455</v>
      </c>
      <c r="D7162" s="12" t="s">
        <v>7781</v>
      </c>
      <c r="E7162" s="17" t="s">
        <v>410</v>
      </c>
      <c r="F7162" s="25" t="str">
        <f>LEFT(E7162,MIN(FIND({0,1,2,3,4,5,6,7,8,9},ASC(E7162)&amp;1234567890))-1)</f>
        <v>Ba</v>
      </c>
      <c r="G7162" s="25">
        <f t="shared" si="222"/>
        <v>1</v>
      </c>
      <c r="H7162" s="25">
        <f>VLOOKUP(F7162,Table!$A$2:$C$121,2,0)</f>
        <v>2</v>
      </c>
      <c r="I7162" s="26">
        <f>VLOOKUP(F7162,Table!$A$2:$C$121,3,0)</f>
        <v>6</v>
      </c>
      <c r="J7162" s="17" t="s">
        <v>11894</v>
      </c>
      <c r="K7162" s="25" t="str">
        <f>LEFT(J7162,MIN(FIND({0,1,2,3,4,5,6,7,8,9},ASC(J7162)&amp;1234567890))-1)</f>
        <v>Mg</v>
      </c>
      <c r="L7162" s="25">
        <f t="shared" si="223"/>
        <v>2</v>
      </c>
      <c r="M7162" s="25">
        <f>VLOOKUP(K7162,Table!$A$2:$C$121,2,0)</f>
        <v>2</v>
      </c>
      <c r="N7162" s="26">
        <f>VLOOKUP(K7162,Table!$A$2:$C$121,3,0)</f>
        <v>3</v>
      </c>
      <c r="O7162" s="13" t="str">
        <f>VLOOKUP(A7162,Table!$U$1:$V$230,2,0)</f>
        <v>Hexagonal</v>
      </c>
      <c r="P7162" s="1"/>
    </row>
    <row r="7163" spans="1:16">
      <c r="A7163" s="12">
        <v>194</v>
      </c>
      <c r="B7163" s="12">
        <v>412684</v>
      </c>
      <c r="C7163" s="12" t="s">
        <v>7455</v>
      </c>
      <c r="D7163" s="12" t="s">
        <v>7782</v>
      </c>
      <c r="E7163" s="17" t="s">
        <v>433</v>
      </c>
      <c r="F7163" s="25" t="str">
        <f>LEFT(E7163,MIN(FIND({0,1,2,3,4,5,6,7,8,9},ASC(E7163)&amp;1234567890))-1)</f>
        <v>Sr</v>
      </c>
      <c r="G7163" s="25">
        <f t="shared" si="222"/>
        <v>1</v>
      </c>
      <c r="H7163" s="25">
        <f>VLOOKUP(F7163,Table!$A$2:$C$121,2,0)</f>
        <v>2</v>
      </c>
      <c r="I7163" s="26">
        <f>VLOOKUP(F7163,Table!$A$2:$C$121,3,0)</f>
        <v>5</v>
      </c>
      <c r="J7163" s="17" t="s">
        <v>11894</v>
      </c>
      <c r="K7163" s="25" t="str">
        <f>LEFT(J7163,MIN(FIND({0,1,2,3,4,5,6,7,8,9},ASC(J7163)&amp;1234567890))-1)</f>
        <v>Mg</v>
      </c>
      <c r="L7163" s="25">
        <f t="shared" si="223"/>
        <v>2</v>
      </c>
      <c r="M7163" s="25">
        <f>VLOOKUP(K7163,Table!$A$2:$C$121,2,0)</f>
        <v>2</v>
      </c>
      <c r="N7163" s="26">
        <f>VLOOKUP(K7163,Table!$A$2:$C$121,3,0)</f>
        <v>3</v>
      </c>
      <c r="O7163" s="13" t="str">
        <f>VLOOKUP(A7163,Table!$U$1:$V$230,2,0)</f>
        <v>Hexagonal</v>
      </c>
      <c r="P7163" s="1"/>
    </row>
    <row r="7164" spans="1:16">
      <c r="A7164" s="12">
        <v>194</v>
      </c>
      <c r="B7164" s="12">
        <v>412666</v>
      </c>
      <c r="C7164" s="12" t="s">
        <v>7455</v>
      </c>
      <c r="D7164" s="12" t="s">
        <v>7783</v>
      </c>
      <c r="E7164" s="17" t="s">
        <v>530</v>
      </c>
      <c r="F7164" s="25" t="str">
        <f>LEFT(E7164,MIN(FIND({0,1,2,3,4,5,6,7,8,9},ASC(E7164)&amp;1234567890))-1)</f>
        <v>Yb</v>
      </c>
      <c r="G7164" s="25">
        <f t="shared" si="222"/>
        <v>1</v>
      </c>
      <c r="H7164" s="25">
        <f>VLOOKUP(F7164,Table!$A$2:$C$121,2,0)</f>
        <v>3</v>
      </c>
      <c r="I7164" s="26">
        <f>VLOOKUP(F7164,Table!$A$2:$C$121,3,0)</f>
        <v>6</v>
      </c>
      <c r="J7164" s="17" t="s">
        <v>11894</v>
      </c>
      <c r="K7164" s="25" t="str">
        <f>LEFT(J7164,MIN(FIND({0,1,2,3,4,5,6,7,8,9},ASC(J7164)&amp;1234567890))-1)</f>
        <v>Mg</v>
      </c>
      <c r="L7164" s="25">
        <f t="shared" si="223"/>
        <v>2</v>
      </c>
      <c r="M7164" s="25">
        <f>VLOOKUP(K7164,Table!$A$2:$C$121,2,0)</f>
        <v>2</v>
      </c>
      <c r="N7164" s="26">
        <f>VLOOKUP(K7164,Table!$A$2:$C$121,3,0)</f>
        <v>3</v>
      </c>
      <c r="O7164" s="13" t="str">
        <f>VLOOKUP(A7164,Table!$U$1:$V$230,2,0)</f>
        <v>Hexagonal</v>
      </c>
      <c r="P7164" s="1"/>
    </row>
    <row r="7165" spans="1:16">
      <c r="A7165" s="12">
        <v>194</v>
      </c>
      <c r="B7165" s="12">
        <v>391238</v>
      </c>
      <c r="C7165" s="12" t="s">
        <v>7455</v>
      </c>
      <c r="D7165" s="12" t="s">
        <v>7784</v>
      </c>
      <c r="E7165" s="17" t="s">
        <v>13519</v>
      </c>
      <c r="F7165" s="25" t="str">
        <f>LEFT(E7165,MIN(FIND({0,1,2,3,4,5,6,7,8,9},ASC(E7165)&amp;1234567890))-1)</f>
        <v>Ni</v>
      </c>
      <c r="G7165" s="25">
        <f t="shared" si="222"/>
        <v>1.5229999999999999</v>
      </c>
      <c r="H7165" s="25">
        <f>VLOOKUP(F7165,Table!$A$2:$C$121,2,0)</f>
        <v>10</v>
      </c>
      <c r="I7165" s="26">
        <f>VLOOKUP(F7165,Table!$A$2:$C$121,3,0)</f>
        <v>4</v>
      </c>
      <c r="J7165" s="17" t="s">
        <v>11291</v>
      </c>
      <c r="K7165" s="25" t="str">
        <f>LEFT(J7165,MIN(FIND({0,1,2,3,4,5,6,7,8,9},ASC(J7165)&amp;1234567890))-1)</f>
        <v>Sn</v>
      </c>
      <c r="L7165" s="25">
        <f t="shared" si="223"/>
        <v>1</v>
      </c>
      <c r="M7165" s="25">
        <f>VLOOKUP(K7165,Table!$A$2:$C$121,2,0)</f>
        <v>14</v>
      </c>
      <c r="N7165" s="26">
        <f>VLOOKUP(K7165,Table!$A$2:$C$121,3,0)</f>
        <v>5</v>
      </c>
      <c r="O7165" s="13" t="str">
        <f>VLOOKUP(A7165,Table!$U$1:$V$230,2,0)</f>
        <v>Hexagonal</v>
      </c>
      <c r="P7165" s="1"/>
    </row>
    <row r="7166" spans="1:16">
      <c r="A7166" s="12">
        <v>194</v>
      </c>
      <c r="B7166" s="12">
        <v>600061</v>
      </c>
      <c r="C7166" s="12" t="s">
        <v>7455</v>
      </c>
      <c r="D7166" s="12" t="s">
        <v>7785</v>
      </c>
      <c r="E7166" s="17" t="s">
        <v>390</v>
      </c>
      <c r="F7166" s="25" t="str">
        <f>LEFT(E7166,MIN(FIND({0,1,2,3,4,5,6,7,8,9},ASC(E7166)&amp;1234567890))-1)</f>
        <v>W</v>
      </c>
      <c r="G7166" s="25">
        <f t="shared" si="222"/>
        <v>1</v>
      </c>
      <c r="H7166" s="25">
        <f>VLOOKUP(F7166,Table!$A$2:$C$121,2,0)</f>
        <v>6</v>
      </c>
      <c r="I7166" s="26">
        <f>VLOOKUP(F7166,Table!$A$2:$C$121,3,0)</f>
        <v>6</v>
      </c>
      <c r="J7166" s="17" t="s">
        <v>67</v>
      </c>
      <c r="K7166" s="25" t="str">
        <f>LEFT(J7166,MIN(FIND({0,1,2,3,4,5,6,7,8,9},ASC(J7166)&amp;1234567890))-1)</f>
        <v>Fe</v>
      </c>
      <c r="L7166" s="25">
        <f t="shared" si="223"/>
        <v>2</v>
      </c>
      <c r="M7166" s="25">
        <f>VLOOKUP(K7166,Table!$A$2:$C$121,2,0)</f>
        <v>8</v>
      </c>
      <c r="N7166" s="26">
        <f>VLOOKUP(K7166,Table!$A$2:$C$121,3,0)</f>
        <v>4</v>
      </c>
      <c r="O7166" s="13" t="str">
        <f>VLOOKUP(A7166,Table!$U$1:$V$230,2,0)</f>
        <v>Hexagonal</v>
      </c>
      <c r="P7166" s="1"/>
    </row>
    <row r="7167" spans="1:16">
      <c r="A7167" s="12">
        <v>194</v>
      </c>
      <c r="B7167" s="12">
        <v>601404</v>
      </c>
      <c r="C7167" s="12" t="s">
        <v>7455</v>
      </c>
      <c r="D7167" s="12" t="s">
        <v>7786</v>
      </c>
      <c r="E7167" s="17" t="s">
        <v>11363</v>
      </c>
      <c r="F7167" s="25" t="str">
        <f>LEFT(E7167,MIN(FIND({0,1,2,3,4,5,6,7,8,9},ASC(E7167)&amp;1234567890))-1)</f>
        <v>Th</v>
      </c>
      <c r="G7167" s="25">
        <f t="shared" si="222"/>
        <v>1</v>
      </c>
      <c r="H7167" s="25">
        <f>VLOOKUP(F7167,Table!$A$2:$C$121,2,0)</f>
        <v>3</v>
      </c>
      <c r="I7167" s="26">
        <f>VLOOKUP(F7167,Table!$A$2:$C$121,3,0)</f>
        <v>7</v>
      </c>
      <c r="J7167" s="17" t="s">
        <v>359</v>
      </c>
      <c r="K7167" s="25" t="str">
        <f>LEFT(J7167,MIN(FIND({0,1,2,3,4,5,6,7,8,9},ASC(J7167)&amp;1234567890))-1)</f>
        <v>Re</v>
      </c>
      <c r="L7167" s="25">
        <f t="shared" si="223"/>
        <v>2</v>
      </c>
      <c r="M7167" s="25">
        <f>VLOOKUP(K7167,Table!$A$2:$C$121,2,0)</f>
        <v>7</v>
      </c>
      <c r="N7167" s="26">
        <f>VLOOKUP(K7167,Table!$A$2:$C$121,3,0)</f>
        <v>6</v>
      </c>
      <c r="O7167" s="13" t="str">
        <f>VLOOKUP(A7167,Table!$U$1:$V$230,2,0)</f>
        <v>Hexagonal</v>
      </c>
      <c r="P7167" s="1"/>
    </row>
    <row r="7168" spans="1:16">
      <c r="A7168" s="12">
        <v>194</v>
      </c>
      <c r="B7168" s="12">
        <v>601488</v>
      </c>
      <c r="C7168" s="12" t="s">
        <v>7455</v>
      </c>
      <c r="D7168" s="12" t="s">
        <v>7787</v>
      </c>
      <c r="E7168" s="17" t="s">
        <v>393</v>
      </c>
      <c r="F7168" s="25" t="str">
        <f>LEFT(E7168,MIN(FIND({0,1,2,3,4,5,6,7,8,9},ASC(E7168)&amp;1234567890))-1)</f>
        <v>Mo</v>
      </c>
      <c r="G7168" s="25">
        <f t="shared" si="222"/>
        <v>1</v>
      </c>
      <c r="H7168" s="25">
        <f>VLOOKUP(F7168,Table!$A$2:$C$121,2,0)</f>
        <v>6</v>
      </c>
      <c r="I7168" s="26">
        <f>VLOOKUP(F7168,Table!$A$2:$C$121,3,0)</f>
        <v>5</v>
      </c>
      <c r="J7168" s="17" t="s">
        <v>67</v>
      </c>
      <c r="K7168" s="25" t="str">
        <f>LEFT(J7168,MIN(FIND({0,1,2,3,4,5,6,7,8,9},ASC(J7168)&amp;1234567890))-1)</f>
        <v>Fe</v>
      </c>
      <c r="L7168" s="25">
        <f t="shared" si="223"/>
        <v>2</v>
      </c>
      <c r="M7168" s="25">
        <f>VLOOKUP(K7168,Table!$A$2:$C$121,2,0)</f>
        <v>8</v>
      </c>
      <c r="N7168" s="26">
        <f>VLOOKUP(K7168,Table!$A$2:$C$121,3,0)</f>
        <v>4</v>
      </c>
      <c r="O7168" s="13" t="str">
        <f>VLOOKUP(A7168,Table!$U$1:$V$230,2,0)</f>
        <v>Hexagonal</v>
      </c>
      <c r="P7168" s="1"/>
    </row>
    <row r="7169" spans="1:16">
      <c r="A7169" s="12">
        <v>194</v>
      </c>
      <c r="B7169" s="12">
        <v>601565</v>
      </c>
      <c r="C7169" s="12" t="s">
        <v>7455</v>
      </c>
      <c r="D7169" s="12" t="s">
        <v>7788</v>
      </c>
      <c r="E7169" s="17" t="s">
        <v>530</v>
      </c>
      <c r="F7169" s="25" t="str">
        <f>LEFT(E7169,MIN(FIND({0,1,2,3,4,5,6,7,8,9},ASC(E7169)&amp;1234567890))-1)</f>
        <v>Yb</v>
      </c>
      <c r="G7169" s="25">
        <f t="shared" si="222"/>
        <v>1</v>
      </c>
      <c r="H7169" s="25">
        <f>VLOOKUP(F7169,Table!$A$2:$C$121,2,0)</f>
        <v>3</v>
      </c>
      <c r="I7169" s="26">
        <f>VLOOKUP(F7169,Table!$A$2:$C$121,3,0)</f>
        <v>6</v>
      </c>
      <c r="J7169" s="17" t="s">
        <v>11733</v>
      </c>
      <c r="K7169" s="25" t="str">
        <f>LEFT(J7169,MIN(FIND({0,1,2,3,4,5,6,7,8,9},ASC(J7169)&amp;1234567890))-1)</f>
        <v>C</v>
      </c>
      <c r="L7169" s="25">
        <f t="shared" si="223"/>
        <v>6</v>
      </c>
      <c r="M7169" s="25">
        <f>VLOOKUP(K7169,Table!$A$2:$C$121,2,0)</f>
        <v>14</v>
      </c>
      <c r="N7169" s="26">
        <f>VLOOKUP(K7169,Table!$A$2:$C$121,3,0)</f>
        <v>2</v>
      </c>
      <c r="O7169" s="13" t="str">
        <f>VLOOKUP(A7169,Table!$U$1:$V$230,2,0)</f>
        <v>Hexagonal</v>
      </c>
      <c r="P7169" s="1"/>
    </row>
    <row r="7170" spans="1:16">
      <c r="A7170" s="12">
        <v>194</v>
      </c>
      <c r="B7170" s="12">
        <v>601617</v>
      </c>
      <c r="C7170" s="12" t="s">
        <v>7455</v>
      </c>
      <c r="D7170" s="12" t="s">
        <v>7789</v>
      </c>
      <c r="E7170" s="17" t="s">
        <v>590</v>
      </c>
      <c r="F7170" s="25" t="str">
        <f>LEFT(E7170,MIN(FIND({0,1,2,3,4,5,6,7,8,9},ASC(E7170)&amp;1234567890))-1)</f>
        <v>Sm</v>
      </c>
      <c r="G7170" s="25">
        <f t="shared" ref="G7170:G7233" si="224">IF(SUBSTITUTE(E7170,F7170,"")="",1,SUBSTITUTE(E7170,F7170,""))*1</f>
        <v>1</v>
      </c>
      <c r="H7170" s="25">
        <f>VLOOKUP(F7170,Table!$A$2:$C$121,2,0)</f>
        <v>3</v>
      </c>
      <c r="I7170" s="26">
        <f>VLOOKUP(F7170,Table!$A$2:$C$121,3,0)</f>
        <v>6</v>
      </c>
      <c r="J7170" s="17" t="s">
        <v>55</v>
      </c>
      <c r="K7170" s="25" t="str">
        <f>LEFT(J7170,MIN(FIND({0,1,2,3,4,5,6,7,8,9},ASC(J7170)&amp;1234567890))-1)</f>
        <v>Mn</v>
      </c>
      <c r="L7170" s="25">
        <f t="shared" ref="L7170:L7233" si="225">IF(SUBSTITUTE(J7170,K7170,"")="",1,SUBSTITUTE(J7170,K7170,""))*1</f>
        <v>2</v>
      </c>
      <c r="M7170" s="25">
        <f>VLOOKUP(K7170,Table!$A$2:$C$121,2,0)</f>
        <v>7</v>
      </c>
      <c r="N7170" s="26">
        <f>VLOOKUP(K7170,Table!$A$2:$C$121,3,0)</f>
        <v>4</v>
      </c>
      <c r="O7170" s="13" t="str">
        <f>VLOOKUP(A7170,Table!$U$1:$V$230,2,0)</f>
        <v>Hexagonal</v>
      </c>
      <c r="P7170" s="1"/>
    </row>
    <row r="7171" spans="1:16">
      <c r="A7171" s="12">
        <v>194</v>
      </c>
      <c r="B7171" s="12">
        <v>601645</v>
      </c>
      <c r="C7171" s="12" t="s">
        <v>7455</v>
      </c>
      <c r="D7171" s="12" t="s">
        <v>7790</v>
      </c>
      <c r="E7171" s="17" t="s">
        <v>55</v>
      </c>
      <c r="F7171" s="25" t="str">
        <f>LEFT(E7171,MIN(FIND({0,1,2,3,4,5,6,7,8,9},ASC(E7171)&amp;1234567890))-1)</f>
        <v>Mn</v>
      </c>
      <c r="G7171" s="25">
        <f t="shared" si="224"/>
        <v>2</v>
      </c>
      <c r="H7171" s="25">
        <f>VLOOKUP(F7171,Table!$A$2:$C$121,2,0)</f>
        <v>7</v>
      </c>
      <c r="I7171" s="26">
        <f>VLOOKUP(F7171,Table!$A$2:$C$121,3,0)</f>
        <v>4</v>
      </c>
      <c r="J7171" s="17" t="s">
        <v>377</v>
      </c>
      <c r="K7171" s="25" t="str">
        <f>LEFT(J7171,MIN(FIND({0,1,2,3,4,5,6,7,8,9},ASC(J7171)&amp;1234567890))-1)</f>
        <v>Zr</v>
      </c>
      <c r="L7171" s="25">
        <f t="shared" si="225"/>
        <v>1</v>
      </c>
      <c r="M7171" s="25">
        <f>VLOOKUP(K7171,Table!$A$2:$C$121,2,0)</f>
        <v>4</v>
      </c>
      <c r="N7171" s="26">
        <f>VLOOKUP(K7171,Table!$A$2:$C$121,3,0)</f>
        <v>5</v>
      </c>
      <c r="O7171" s="13" t="str">
        <f>VLOOKUP(A7171,Table!$U$1:$V$230,2,0)</f>
        <v>Hexagonal</v>
      </c>
      <c r="P7171" s="1"/>
    </row>
    <row r="7172" spans="1:16">
      <c r="A7172" s="12">
        <v>194</v>
      </c>
      <c r="B7172" s="12">
        <v>601787</v>
      </c>
      <c r="C7172" s="12" t="s">
        <v>7455</v>
      </c>
      <c r="D7172" s="12" t="s">
        <v>6222</v>
      </c>
      <c r="E7172" s="17" t="s">
        <v>412</v>
      </c>
      <c r="F7172" s="25" t="str">
        <f>LEFT(E7172,MIN(FIND({0,1,2,3,4,5,6,7,8,9},ASC(E7172)&amp;1234567890))-1)</f>
        <v>Nd</v>
      </c>
      <c r="G7172" s="25">
        <f t="shared" si="224"/>
        <v>2</v>
      </c>
      <c r="H7172" s="25">
        <f>VLOOKUP(F7172,Table!$A$2:$C$121,2,0)</f>
        <v>3</v>
      </c>
      <c r="I7172" s="26">
        <f>VLOOKUP(F7172,Table!$A$2:$C$121,3,0)</f>
        <v>6</v>
      </c>
      <c r="J7172" s="17" t="s">
        <v>12899</v>
      </c>
      <c r="K7172" s="25" t="str">
        <f>LEFT(J7172,MIN(FIND({0,1,2,3,4,5,6,7,8,9},ASC(J7172)&amp;1234567890))-1)</f>
        <v>Zn</v>
      </c>
      <c r="L7172" s="25">
        <f t="shared" si="225"/>
        <v>17</v>
      </c>
      <c r="M7172" s="25">
        <f>VLOOKUP(K7172,Table!$A$2:$C$121,2,0)</f>
        <v>12</v>
      </c>
      <c r="N7172" s="26">
        <f>VLOOKUP(K7172,Table!$A$2:$C$121,3,0)</f>
        <v>4</v>
      </c>
      <c r="O7172" s="13" t="str">
        <f>VLOOKUP(A7172,Table!$U$1:$V$230,2,0)</f>
        <v>Hexagonal</v>
      </c>
      <c r="P7172" s="1"/>
    </row>
    <row r="7173" spans="1:16">
      <c r="A7173" s="12">
        <v>194</v>
      </c>
      <c r="B7173" s="12">
        <v>601814</v>
      </c>
      <c r="C7173" s="12" t="s">
        <v>7455</v>
      </c>
      <c r="D7173" s="12" t="s">
        <v>7791</v>
      </c>
      <c r="E7173" s="17" t="s">
        <v>11334</v>
      </c>
      <c r="F7173" s="25" t="str">
        <f>LEFT(E7173,MIN(FIND({0,1,2,3,4,5,6,7,8,9},ASC(E7173)&amp;1234567890))-1)</f>
        <v>Tm</v>
      </c>
      <c r="G7173" s="25">
        <f t="shared" si="224"/>
        <v>1</v>
      </c>
      <c r="H7173" s="25">
        <f>VLOOKUP(F7173,Table!$A$2:$C$121,2,0)</f>
        <v>3</v>
      </c>
      <c r="I7173" s="26">
        <f>VLOOKUP(F7173,Table!$A$2:$C$121,3,0)</f>
        <v>6</v>
      </c>
      <c r="J7173" s="17" t="s">
        <v>13520</v>
      </c>
      <c r="K7173" s="25" t="str">
        <f>LEFT(J7173,MIN(FIND({0,1,2,3,4,5,6,7,8,9},ASC(J7173)&amp;1234567890))-1)</f>
        <v>D</v>
      </c>
      <c r="L7173" s="25">
        <f t="shared" si="225"/>
        <v>0.1</v>
      </c>
      <c r="M7173" s="25">
        <f>VLOOKUP(K7173,Table!$A$2:$C$121,2,0)</f>
        <v>1</v>
      </c>
      <c r="N7173" s="26">
        <f>VLOOKUP(K7173,Table!$A$2:$C$121,3,0)</f>
        <v>1</v>
      </c>
      <c r="O7173" s="13" t="str">
        <f>VLOOKUP(A7173,Table!$U$1:$V$230,2,0)</f>
        <v>Hexagonal</v>
      </c>
      <c r="P7173" s="1"/>
    </row>
    <row r="7174" spans="1:16">
      <c r="A7174" s="12">
        <v>194</v>
      </c>
      <c r="B7174" s="12">
        <v>602152</v>
      </c>
      <c r="C7174" s="12" t="s">
        <v>7455</v>
      </c>
      <c r="D7174" s="12" t="s">
        <v>7792</v>
      </c>
      <c r="E7174" s="17" t="s">
        <v>587</v>
      </c>
      <c r="F7174" s="25" t="str">
        <f>LEFT(E7174,MIN(FIND({0,1,2,3,4,5,6,7,8,9},ASC(E7174)&amp;1234567890))-1)</f>
        <v>Ho</v>
      </c>
      <c r="G7174" s="25">
        <f t="shared" si="224"/>
        <v>1</v>
      </c>
      <c r="H7174" s="25">
        <f>VLOOKUP(F7174,Table!$A$2:$C$121,2,0)</f>
        <v>3</v>
      </c>
      <c r="I7174" s="26">
        <f>VLOOKUP(F7174,Table!$A$2:$C$121,3,0)</f>
        <v>6</v>
      </c>
      <c r="J7174" s="17" t="s">
        <v>55</v>
      </c>
      <c r="K7174" s="25" t="str">
        <f>LEFT(J7174,MIN(FIND({0,1,2,3,4,5,6,7,8,9},ASC(J7174)&amp;1234567890))-1)</f>
        <v>Mn</v>
      </c>
      <c r="L7174" s="25">
        <f t="shared" si="225"/>
        <v>2</v>
      </c>
      <c r="M7174" s="25">
        <f>VLOOKUP(K7174,Table!$A$2:$C$121,2,0)</f>
        <v>7</v>
      </c>
      <c r="N7174" s="26">
        <f>VLOOKUP(K7174,Table!$A$2:$C$121,3,0)</f>
        <v>4</v>
      </c>
      <c r="O7174" s="13" t="str">
        <f>VLOOKUP(A7174,Table!$U$1:$V$230,2,0)</f>
        <v>Hexagonal</v>
      </c>
      <c r="P7174" s="1"/>
    </row>
    <row r="7175" spans="1:16">
      <c r="A7175" s="12">
        <v>194</v>
      </c>
      <c r="B7175" s="12">
        <v>602234</v>
      </c>
      <c r="C7175" s="12" t="s">
        <v>7455</v>
      </c>
      <c r="D7175" s="12" t="s">
        <v>6252</v>
      </c>
      <c r="E7175" s="17" t="s">
        <v>587</v>
      </c>
      <c r="F7175" s="25" t="str">
        <f>LEFT(E7175,MIN(FIND({0,1,2,3,4,5,6,7,8,9},ASC(E7175)&amp;1234567890))-1)</f>
        <v>Ho</v>
      </c>
      <c r="G7175" s="25">
        <f t="shared" si="224"/>
        <v>1</v>
      </c>
      <c r="H7175" s="25">
        <f>VLOOKUP(F7175,Table!$A$2:$C$121,2,0)</f>
        <v>3</v>
      </c>
      <c r="I7175" s="26">
        <f>VLOOKUP(F7175,Table!$A$2:$C$121,3,0)</f>
        <v>6</v>
      </c>
      <c r="J7175" s="17" t="s">
        <v>11560</v>
      </c>
      <c r="K7175" s="25" t="str">
        <f>LEFT(J7175,MIN(FIND({0,1,2,3,4,5,6,7,8,9},ASC(J7175)&amp;1234567890))-1)</f>
        <v>Ga</v>
      </c>
      <c r="L7175" s="25">
        <f t="shared" si="225"/>
        <v>3</v>
      </c>
      <c r="M7175" s="25">
        <f>VLOOKUP(K7175,Table!$A$2:$C$121,2,0)</f>
        <v>13</v>
      </c>
      <c r="N7175" s="26">
        <f>VLOOKUP(K7175,Table!$A$2:$C$121,3,0)</f>
        <v>4</v>
      </c>
      <c r="O7175" s="13" t="str">
        <f>VLOOKUP(A7175,Table!$U$1:$V$230,2,0)</f>
        <v>Hexagonal</v>
      </c>
      <c r="P7175" s="1"/>
    </row>
    <row r="7176" spans="1:16">
      <c r="A7176" s="12">
        <v>194</v>
      </c>
      <c r="B7176" s="12">
        <v>602412</v>
      </c>
      <c r="C7176" s="12" t="s">
        <v>7455</v>
      </c>
      <c r="D7176" s="12" t="s">
        <v>1088</v>
      </c>
      <c r="E7176" s="17" t="s">
        <v>615</v>
      </c>
      <c r="F7176" s="25" t="str">
        <f>LEFT(E7176,MIN(FIND({0,1,2,3,4,5,6,7,8,9},ASC(E7176)&amp;1234567890))-1)</f>
        <v>Nd</v>
      </c>
      <c r="G7176" s="25">
        <f t="shared" si="224"/>
        <v>1</v>
      </c>
      <c r="H7176" s="25">
        <f>VLOOKUP(F7176,Table!$A$2:$C$121,2,0)</f>
        <v>3</v>
      </c>
      <c r="I7176" s="26">
        <f>VLOOKUP(F7176,Table!$A$2:$C$121,3,0)</f>
        <v>6</v>
      </c>
      <c r="J7176" s="17" t="s">
        <v>55</v>
      </c>
      <c r="K7176" s="25" t="str">
        <f>LEFT(J7176,MIN(FIND({0,1,2,3,4,5,6,7,8,9},ASC(J7176)&amp;1234567890))-1)</f>
        <v>Mn</v>
      </c>
      <c r="L7176" s="25">
        <f t="shared" si="225"/>
        <v>2</v>
      </c>
      <c r="M7176" s="25">
        <f>VLOOKUP(K7176,Table!$A$2:$C$121,2,0)</f>
        <v>7</v>
      </c>
      <c r="N7176" s="26">
        <f>VLOOKUP(K7176,Table!$A$2:$C$121,3,0)</f>
        <v>4</v>
      </c>
      <c r="O7176" s="13" t="str">
        <f>VLOOKUP(A7176,Table!$U$1:$V$230,2,0)</f>
        <v>Hexagonal</v>
      </c>
      <c r="P7176" s="1"/>
    </row>
    <row r="7177" spans="1:16">
      <c r="A7177" s="12">
        <v>194</v>
      </c>
      <c r="B7177" s="12">
        <v>602445</v>
      </c>
      <c r="C7177" s="12" t="s">
        <v>7455</v>
      </c>
      <c r="D7177" s="12" t="s">
        <v>7793</v>
      </c>
      <c r="E7177" s="17" t="s">
        <v>11493</v>
      </c>
      <c r="F7177" s="25" t="str">
        <f>LEFT(E7177,MIN(FIND({0,1,2,3,4,5,6,7,8,9},ASC(E7177)&amp;1234567890))-1)</f>
        <v>Fe</v>
      </c>
      <c r="G7177" s="25">
        <f t="shared" si="224"/>
        <v>17</v>
      </c>
      <c r="H7177" s="25">
        <f>VLOOKUP(F7177,Table!$A$2:$C$121,2,0)</f>
        <v>8</v>
      </c>
      <c r="I7177" s="26">
        <f>VLOOKUP(F7177,Table!$A$2:$C$121,3,0)</f>
        <v>4</v>
      </c>
      <c r="J7177" s="17" t="s">
        <v>11314</v>
      </c>
      <c r="K7177" s="25" t="str">
        <f>LEFT(J7177,MIN(FIND({0,1,2,3,4,5,6,7,8,9},ASC(J7177)&amp;1234567890))-1)</f>
        <v>Ho</v>
      </c>
      <c r="L7177" s="25">
        <f t="shared" si="225"/>
        <v>2</v>
      </c>
      <c r="M7177" s="25">
        <f>VLOOKUP(K7177,Table!$A$2:$C$121,2,0)</f>
        <v>3</v>
      </c>
      <c r="N7177" s="26">
        <f>VLOOKUP(K7177,Table!$A$2:$C$121,3,0)</f>
        <v>6</v>
      </c>
      <c r="O7177" s="13" t="str">
        <f>VLOOKUP(A7177,Table!$U$1:$V$230,2,0)</f>
        <v>Hexagonal</v>
      </c>
      <c r="P7177" s="1"/>
    </row>
    <row r="7178" spans="1:16">
      <c r="A7178" s="12">
        <v>194</v>
      </c>
      <c r="B7178" s="12">
        <v>602615</v>
      </c>
      <c r="C7178" s="12" t="s">
        <v>7455</v>
      </c>
      <c r="D7178" s="12" t="s">
        <v>6287</v>
      </c>
      <c r="E7178" s="17" t="s">
        <v>11371</v>
      </c>
      <c r="F7178" s="25" t="str">
        <f>LEFT(E7178,MIN(FIND({0,1,2,3,4,5,6,7,8,9},ASC(E7178)&amp;1234567890))-1)</f>
        <v>Ce</v>
      </c>
      <c r="G7178" s="25">
        <f t="shared" si="224"/>
        <v>2</v>
      </c>
      <c r="H7178" s="25">
        <f>VLOOKUP(F7178,Table!$A$2:$C$121,2,0)</f>
        <v>3</v>
      </c>
      <c r="I7178" s="26">
        <f>VLOOKUP(F7178,Table!$A$2:$C$121,3,0)</f>
        <v>6</v>
      </c>
      <c r="J7178" s="17" t="s">
        <v>11539</v>
      </c>
      <c r="K7178" s="25" t="str">
        <f>LEFT(J7178,MIN(FIND({0,1,2,3,4,5,6,7,8,9},ASC(J7178)&amp;1234567890))-1)</f>
        <v>Co</v>
      </c>
      <c r="L7178" s="25">
        <f t="shared" si="225"/>
        <v>17</v>
      </c>
      <c r="M7178" s="25">
        <f>VLOOKUP(K7178,Table!$A$2:$C$121,2,0)</f>
        <v>9</v>
      </c>
      <c r="N7178" s="26">
        <f>VLOOKUP(K7178,Table!$A$2:$C$121,3,0)</f>
        <v>4</v>
      </c>
      <c r="O7178" s="13" t="str">
        <f>VLOOKUP(A7178,Table!$U$1:$V$230,2,0)</f>
        <v>Hexagonal</v>
      </c>
      <c r="P7178" s="1"/>
    </row>
    <row r="7179" spans="1:16">
      <c r="A7179" s="12">
        <v>194</v>
      </c>
      <c r="B7179" s="12">
        <v>602617</v>
      </c>
      <c r="C7179" s="12" t="s">
        <v>7455</v>
      </c>
      <c r="D7179" s="12" t="s">
        <v>7794</v>
      </c>
      <c r="E7179" s="17" t="s">
        <v>11539</v>
      </c>
      <c r="F7179" s="25" t="str">
        <f>LEFT(E7179,MIN(FIND({0,1,2,3,4,5,6,7,8,9},ASC(E7179)&amp;1234567890))-1)</f>
        <v>Co</v>
      </c>
      <c r="G7179" s="25">
        <f t="shared" si="224"/>
        <v>17</v>
      </c>
      <c r="H7179" s="25">
        <f>VLOOKUP(F7179,Table!$A$2:$C$121,2,0)</f>
        <v>9</v>
      </c>
      <c r="I7179" s="26">
        <f>VLOOKUP(F7179,Table!$A$2:$C$121,3,0)</f>
        <v>4</v>
      </c>
      <c r="J7179" s="17" t="s">
        <v>11367</v>
      </c>
      <c r="K7179" s="25" t="str">
        <f>LEFT(J7179,MIN(FIND({0,1,2,3,4,5,6,7,8,9},ASC(J7179)&amp;1234567890))-1)</f>
        <v>Tb</v>
      </c>
      <c r="L7179" s="25">
        <f t="shared" si="225"/>
        <v>2</v>
      </c>
      <c r="M7179" s="25">
        <f>VLOOKUP(K7179,Table!$A$2:$C$121,2,0)</f>
        <v>3</v>
      </c>
      <c r="N7179" s="26">
        <f>VLOOKUP(K7179,Table!$A$2:$C$121,3,0)</f>
        <v>6</v>
      </c>
      <c r="O7179" s="13" t="str">
        <f>VLOOKUP(A7179,Table!$U$1:$V$230,2,0)</f>
        <v>Hexagonal</v>
      </c>
      <c r="P7179" s="1"/>
    </row>
    <row r="7180" spans="1:16">
      <c r="A7180" s="12">
        <v>194</v>
      </c>
      <c r="B7180" s="12">
        <v>602629</v>
      </c>
      <c r="C7180" s="12" t="s">
        <v>7455</v>
      </c>
      <c r="D7180" s="12" t="s">
        <v>7795</v>
      </c>
      <c r="E7180" s="17" t="s">
        <v>11539</v>
      </c>
      <c r="F7180" s="25" t="str">
        <f>LEFT(E7180,MIN(FIND({0,1,2,3,4,5,6,7,8,9},ASC(E7180)&amp;1234567890))-1)</f>
        <v>Co</v>
      </c>
      <c r="G7180" s="25">
        <f t="shared" si="224"/>
        <v>17</v>
      </c>
      <c r="H7180" s="25">
        <f>VLOOKUP(F7180,Table!$A$2:$C$121,2,0)</f>
        <v>9</v>
      </c>
      <c r="I7180" s="26">
        <f>VLOOKUP(F7180,Table!$A$2:$C$121,3,0)</f>
        <v>4</v>
      </c>
      <c r="J7180" s="17" t="s">
        <v>11377</v>
      </c>
      <c r="K7180" s="25" t="str">
        <f>LEFT(J7180,MIN(FIND({0,1,2,3,4,5,6,7,8,9},ASC(J7180)&amp;1234567890))-1)</f>
        <v>Dy</v>
      </c>
      <c r="L7180" s="25">
        <f t="shared" si="225"/>
        <v>2</v>
      </c>
      <c r="M7180" s="25">
        <f>VLOOKUP(K7180,Table!$A$2:$C$121,2,0)</f>
        <v>3</v>
      </c>
      <c r="N7180" s="26">
        <f>VLOOKUP(K7180,Table!$A$2:$C$121,3,0)</f>
        <v>6</v>
      </c>
      <c r="O7180" s="13" t="str">
        <f>VLOOKUP(A7180,Table!$U$1:$V$230,2,0)</f>
        <v>Hexagonal</v>
      </c>
      <c r="P7180" s="1"/>
    </row>
    <row r="7181" spans="1:16">
      <c r="A7181" s="12">
        <v>194</v>
      </c>
      <c r="B7181" s="12">
        <v>602660</v>
      </c>
      <c r="C7181" s="12" t="s">
        <v>7455</v>
      </c>
      <c r="D7181" s="12" t="s">
        <v>7796</v>
      </c>
      <c r="E7181" s="17" t="s">
        <v>11539</v>
      </c>
      <c r="F7181" s="25" t="str">
        <f>LEFT(E7181,MIN(FIND({0,1,2,3,4,5,6,7,8,9},ASC(E7181)&amp;1234567890))-1)</f>
        <v>Co</v>
      </c>
      <c r="G7181" s="25">
        <f t="shared" si="224"/>
        <v>17</v>
      </c>
      <c r="H7181" s="25">
        <f>VLOOKUP(F7181,Table!$A$2:$C$121,2,0)</f>
        <v>9</v>
      </c>
      <c r="I7181" s="26">
        <f>VLOOKUP(F7181,Table!$A$2:$C$121,3,0)</f>
        <v>4</v>
      </c>
      <c r="J7181" s="17" t="s">
        <v>11330</v>
      </c>
      <c r="K7181" s="25" t="str">
        <f>LEFT(J7181,MIN(FIND({0,1,2,3,4,5,6,7,8,9},ASC(J7181)&amp;1234567890))-1)</f>
        <v>Er</v>
      </c>
      <c r="L7181" s="25">
        <f t="shared" si="225"/>
        <v>2</v>
      </c>
      <c r="M7181" s="25">
        <f>VLOOKUP(K7181,Table!$A$2:$C$121,2,0)</f>
        <v>3</v>
      </c>
      <c r="N7181" s="26">
        <f>VLOOKUP(K7181,Table!$A$2:$C$121,3,0)</f>
        <v>6</v>
      </c>
      <c r="O7181" s="13" t="str">
        <f>VLOOKUP(A7181,Table!$U$1:$V$230,2,0)</f>
        <v>Hexagonal</v>
      </c>
      <c r="P7181" s="1"/>
    </row>
    <row r="7182" spans="1:16">
      <c r="A7182" s="12">
        <v>194</v>
      </c>
      <c r="B7182" s="12">
        <v>602662</v>
      </c>
      <c r="C7182" s="12" t="s">
        <v>7455</v>
      </c>
      <c r="D7182" s="12" t="s">
        <v>7797</v>
      </c>
      <c r="E7182" s="17" t="s">
        <v>11539</v>
      </c>
      <c r="F7182" s="25" t="str">
        <f>LEFT(E7182,MIN(FIND({0,1,2,3,4,5,6,7,8,9},ASC(E7182)&amp;1234567890))-1)</f>
        <v>Co</v>
      </c>
      <c r="G7182" s="25">
        <f t="shared" si="224"/>
        <v>17</v>
      </c>
      <c r="H7182" s="25">
        <f>VLOOKUP(F7182,Table!$A$2:$C$121,2,0)</f>
        <v>9</v>
      </c>
      <c r="I7182" s="26">
        <f>VLOOKUP(F7182,Table!$A$2:$C$121,3,0)</f>
        <v>4</v>
      </c>
      <c r="J7182" s="17" t="s">
        <v>11307</v>
      </c>
      <c r="K7182" s="25" t="str">
        <f>LEFT(J7182,MIN(FIND({0,1,2,3,4,5,6,7,8,9},ASC(J7182)&amp;1234567890))-1)</f>
        <v>Tm</v>
      </c>
      <c r="L7182" s="25">
        <f t="shared" si="225"/>
        <v>2</v>
      </c>
      <c r="M7182" s="25">
        <f>VLOOKUP(K7182,Table!$A$2:$C$121,2,0)</f>
        <v>3</v>
      </c>
      <c r="N7182" s="26">
        <f>VLOOKUP(K7182,Table!$A$2:$C$121,3,0)</f>
        <v>6</v>
      </c>
      <c r="O7182" s="13" t="str">
        <f>VLOOKUP(A7182,Table!$U$1:$V$230,2,0)</f>
        <v>Hexagonal</v>
      </c>
      <c r="P7182" s="1"/>
    </row>
    <row r="7183" spans="1:16">
      <c r="A7183" s="12">
        <v>194</v>
      </c>
      <c r="B7183" s="12">
        <v>602664</v>
      </c>
      <c r="C7183" s="12" t="s">
        <v>7455</v>
      </c>
      <c r="D7183" s="12" t="s">
        <v>7798</v>
      </c>
      <c r="E7183" s="17" t="s">
        <v>11539</v>
      </c>
      <c r="F7183" s="25" t="str">
        <f>LEFT(E7183,MIN(FIND({0,1,2,3,4,5,6,7,8,9},ASC(E7183)&amp;1234567890))-1)</f>
        <v>Co</v>
      </c>
      <c r="G7183" s="25">
        <f t="shared" si="224"/>
        <v>17</v>
      </c>
      <c r="H7183" s="25">
        <f>VLOOKUP(F7183,Table!$A$2:$C$121,2,0)</f>
        <v>9</v>
      </c>
      <c r="I7183" s="26">
        <f>VLOOKUP(F7183,Table!$A$2:$C$121,3,0)</f>
        <v>4</v>
      </c>
      <c r="J7183" s="17" t="s">
        <v>11329</v>
      </c>
      <c r="K7183" s="25" t="str">
        <f>LEFT(J7183,MIN(FIND({0,1,2,3,4,5,6,7,8,9},ASC(J7183)&amp;1234567890))-1)</f>
        <v>Y</v>
      </c>
      <c r="L7183" s="25">
        <f t="shared" si="225"/>
        <v>2</v>
      </c>
      <c r="M7183" s="25">
        <f>VLOOKUP(K7183,Table!$A$2:$C$121,2,0)</f>
        <v>3</v>
      </c>
      <c r="N7183" s="26">
        <f>VLOOKUP(K7183,Table!$A$2:$C$121,3,0)</f>
        <v>5</v>
      </c>
      <c r="O7183" s="13" t="str">
        <f>VLOOKUP(A7183,Table!$U$1:$V$230,2,0)</f>
        <v>Hexagonal</v>
      </c>
      <c r="P7183" s="1"/>
    </row>
    <row r="7184" spans="1:16">
      <c r="A7184" s="12">
        <v>194</v>
      </c>
      <c r="B7184" s="12">
        <v>602916</v>
      </c>
      <c r="C7184" s="12" t="s">
        <v>7455</v>
      </c>
      <c r="D7184" s="12" t="s">
        <v>7799</v>
      </c>
      <c r="E7184" s="17" t="s">
        <v>335</v>
      </c>
      <c r="F7184" s="25" t="str">
        <f>LEFT(E7184,MIN(FIND({0,1,2,3,4,5,6,7,8,9},ASC(E7184)&amp;1234567890))-1)</f>
        <v>Nb</v>
      </c>
      <c r="G7184" s="25">
        <f t="shared" si="224"/>
        <v>1</v>
      </c>
      <c r="H7184" s="25">
        <f>VLOOKUP(F7184,Table!$A$2:$C$121,2,0)</f>
        <v>5</v>
      </c>
      <c r="I7184" s="26">
        <f>VLOOKUP(F7184,Table!$A$2:$C$121,3,0)</f>
        <v>5</v>
      </c>
      <c r="J7184" s="17" t="s">
        <v>67</v>
      </c>
      <c r="K7184" s="25" t="str">
        <f>LEFT(J7184,MIN(FIND({0,1,2,3,4,5,6,7,8,9},ASC(J7184)&amp;1234567890))-1)</f>
        <v>Fe</v>
      </c>
      <c r="L7184" s="25">
        <f t="shared" si="225"/>
        <v>2</v>
      </c>
      <c r="M7184" s="25">
        <f>VLOOKUP(K7184,Table!$A$2:$C$121,2,0)</f>
        <v>8</v>
      </c>
      <c r="N7184" s="26">
        <f>VLOOKUP(K7184,Table!$A$2:$C$121,3,0)</f>
        <v>4</v>
      </c>
      <c r="O7184" s="13" t="str">
        <f>VLOOKUP(A7184,Table!$U$1:$V$230,2,0)</f>
        <v>Hexagonal</v>
      </c>
      <c r="P7184" s="1"/>
    </row>
    <row r="7185" spans="1:16">
      <c r="A7185" s="12">
        <v>194</v>
      </c>
      <c r="B7185" s="12">
        <v>603210</v>
      </c>
      <c r="C7185" s="12" t="s">
        <v>7455</v>
      </c>
      <c r="D7185" s="12" t="s">
        <v>7800</v>
      </c>
      <c r="E7185" s="17" t="s">
        <v>11999</v>
      </c>
      <c r="F7185" s="25" t="str">
        <f>LEFT(E7185,MIN(FIND({0,1,2,3,4,5,6,7,8,9},ASC(E7185)&amp;1234567890))-1)</f>
        <v>La</v>
      </c>
      <c r="G7185" s="25">
        <f t="shared" si="224"/>
        <v>3</v>
      </c>
      <c r="H7185" s="25">
        <f>VLOOKUP(F7185,Table!$A$2:$C$121,2,0)</f>
        <v>3</v>
      </c>
      <c r="I7185" s="26">
        <f>VLOOKUP(F7185,Table!$A$2:$C$121,3,0)</f>
        <v>6</v>
      </c>
      <c r="J7185" s="17" t="s">
        <v>11352</v>
      </c>
      <c r="K7185" s="25" t="str">
        <f>LEFT(J7185,MIN(FIND({0,1,2,3,4,5,6,7,8,9},ASC(J7185)&amp;1234567890))-1)</f>
        <v>Al</v>
      </c>
      <c r="L7185" s="25">
        <f t="shared" si="225"/>
        <v>1</v>
      </c>
      <c r="M7185" s="25">
        <f>VLOOKUP(K7185,Table!$A$2:$C$121,2,0)</f>
        <v>13</v>
      </c>
      <c r="N7185" s="26">
        <f>VLOOKUP(K7185,Table!$A$2:$C$121,3,0)</f>
        <v>3</v>
      </c>
      <c r="O7185" s="13" t="str">
        <f>VLOOKUP(A7185,Table!$U$1:$V$230,2,0)</f>
        <v>Hexagonal</v>
      </c>
      <c r="P7185" s="1"/>
    </row>
    <row r="7186" spans="1:16">
      <c r="A7186" s="12">
        <v>194</v>
      </c>
      <c r="B7186" s="12">
        <v>603223</v>
      </c>
      <c r="C7186" s="12" t="s">
        <v>7455</v>
      </c>
      <c r="D7186" s="12" t="s">
        <v>7801</v>
      </c>
      <c r="E7186" s="17" t="s">
        <v>11335</v>
      </c>
      <c r="F7186" s="25" t="str">
        <f>LEFT(E7186,MIN(FIND({0,1,2,3,4,5,6,7,8,9},ASC(E7186)&amp;1234567890))-1)</f>
        <v>Lu</v>
      </c>
      <c r="G7186" s="25">
        <f t="shared" si="224"/>
        <v>1</v>
      </c>
      <c r="H7186" s="25">
        <f>VLOOKUP(F7186,Table!$A$2:$C$121,2,0)</f>
        <v>3</v>
      </c>
      <c r="I7186" s="26">
        <f>VLOOKUP(F7186,Table!$A$2:$C$121,3,0)</f>
        <v>6</v>
      </c>
      <c r="J7186" s="17" t="s">
        <v>55</v>
      </c>
      <c r="K7186" s="25" t="str">
        <f>LEFT(J7186,MIN(FIND({0,1,2,3,4,5,6,7,8,9},ASC(J7186)&amp;1234567890))-1)</f>
        <v>Mn</v>
      </c>
      <c r="L7186" s="25">
        <f t="shared" si="225"/>
        <v>2</v>
      </c>
      <c r="M7186" s="25">
        <f>VLOOKUP(K7186,Table!$A$2:$C$121,2,0)</f>
        <v>7</v>
      </c>
      <c r="N7186" s="26">
        <f>VLOOKUP(K7186,Table!$A$2:$C$121,3,0)</f>
        <v>4</v>
      </c>
      <c r="O7186" s="13" t="str">
        <f>VLOOKUP(A7186,Table!$U$1:$V$230,2,0)</f>
        <v>Hexagonal</v>
      </c>
      <c r="P7186" s="1"/>
    </row>
    <row r="7187" spans="1:16">
      <c r="A7187" s="12">
        <v>194</v>
      </c>
      <c r="B7187" s="12">
        <v>603343</v>
      </c>
      <c r="C7187" s="12" t="s">
        <v>7455</v>
      </c>
      <c r="D7187" s="12" t="s">
        <v>7802</v>
      </c>
      <c r="E7187" s="17" t="s">
        <v>11426</v>
      </c>
      <c r="F7187" s="25" t="str">
        <f>LEFT(E7187,MIN(FIND({0,1,2,3,4,5,6,7,8,9},ASC(E7187)&amp;1234567890))-1)</f>
        <v>Mn</v>
      </c>
      <c r="G7187" s="25">
        <f t="shared" si="224"/>
        <v>3</v>
      </c>
      <c r="H7187" s="25">
        <f>VLOOKUP(F7187,Table!$A$2:$C$121,2,0)</f>
        <v>7</v>
      </c>
      <c r="I7187" s="26">
        <f>VLOOKUP(F7187,Table!$A$2:$C$121,3,0)</f>
        <v>4</v>
      </c>
      <c r="J7187" s="17" t="s">
        <v>544</v>
      </c>
      <c r="K7187" s="25" t="str">
        <f>LEFT(J7187,MIN(FIND({0,1,2,3,4,5,6,7,8,9},ASC(J7187)&amp;1234567890))-1)</f>
        <v>Ge</v>
      </c>
      <c r="L7187" s="25">
        <f t="shared" si="225"/>
        <v>1</v>
      </c>
      <c r="M7187" s="25">
        <f>VLOOKUP(K7187,Table!$A$2:$C$121,2,0)</f>
        <v>14</v>
      </c>
      <c r="N7187" s="26">
        <f>VLOOKUP(K7187,Table!$A$2:$C$121,3,0)</f>
        <v>4</v>
      </c>
      <c r="O7187" s="13" t="str">
        <f>VLOOKUP(A7187,Table!$U$1:$V$230,2,0)</f>
        <v>Hexagonal</v>
      </c>
      <c r="P7187" s="1"/>
    </row>
    <row r="7188" spans="1:16">
      <c r="A7188" s="12">
        <v>194</v>
      </c>
      <c r="B7188" s="12">
        <v>603351</v>
      </c>
      <c r="C7188" s="12" t="s">
        <v>7455</v>
      </c>
      <c r="D7188" s="12" t="s">
        <v>7803</v>
      </c>
      <c r="E7188" s="17" t="s">
        <v>11426</v>
      </c>
      <c r="F7188" s="25" t="str">
        <f>LEFT(E7188,MIN(FIND({0,1,2,3,4,5,6,7,8,9},ASC(E7188)&amp;1234567890))-1)</f>
        <v>Mn</v>
      </c>
      <c r="G7188" s="25">
        <f t="shared" si="224"/>
        <v>3</v>
      </c>
      <c r="H7188" s="25">
        <f>VLOOKUP(F7188,Table!$A$2:$C$121,2,0)</f>
        <v>7</v>
      </c>
      <c r="I7188" s="26">
        <f>VLOOKUP(F7188,Table!$A$2:$C$121,3,0)</f>
        <v>4</v>
      </c>
      <c r="J7188" s="17" t="s">
        <v>366</v>
      </c>
      <c r="K7188" s="25" t="str">
        <f>LEFT(J7188,MIN(FIND({0,1,2,3,4,5,6,7,8,9},ASC(J7188)&amp;1234567890))-1)</f>
        <v>Ga</v>
      </c>
      <c r="L7188" s="25">
        <f t="shared" si="225"/>
        <v>1</v>
      </c>
      <c r="M7188" s="25">
        <f>VLOOKUP(K7188,Table!$A$2:$C$121,2,0)</f>
        <v>13</v>
      </c>
      <c r="N7188" s="26">
        <f>VLOOKUP(K7188,Table!$A$2:$C$121,3,0)</f>
        <v>4</v>
      </c>
      <c r="O7188" s="13" t="str">
        <f>VLOOKUP(A7188,Table!$U$1:$V$230,2,0)</f>
        <v>Hexagonal</v>
      </c>
      <c r="P7188" s="1"/>
    </row>
    <row r="7189" spans="1:16">
      <c r="A7189" s="12">
        <v>194</v>
      </c>
      <c r="B7189" s="12">
        <v>603593</v>
      </c>
      <c r="C7189" s="12" t="s">
        <v>7455</v>
      </c>
      <c r="D7189" s="12" t="s">
        <v>7804</v>
      </c>
      <c r="E7189" s="17" t="s">
        <v>377</v>
      </c>
      <c r="F7189" s="25" t="str">
        <f>LEFT(E7189,MIN(FIND({0,1,2,3,4,5,6,7,8,9},ASC(E7189)&amp;1234567890))-1)</f>
        <v>Zr</v>
      </c>
      <c r="G7189" s="25">
        <f t="shared" si="224"/>
        <v>1</v>
      </c>
      <c r="H7189" s="25">
        <f>VLOOKUP(F7189,Table!$A$2:$C$121,2,0)</f>
        <v>4</v>
      </c>
      <c r="I7189" s="26">
        <f>VLOOKUP(F7189,Table!$A$2:$C$121,3,0)</f>
        <v>5</v>
      </c>
      <c r="J7189" s="17" t="s">
        <v>58</v>
      </c>
      <c r="K7189" s="25" t="str">
        <f>LEFT(J7189,MIN(FIND({0,1,2,3,4,5,6,7,8,9},ASC(J7189)&amp;1234567890))-1)</f>
        <v>Al</v>
      </c>
      <c r="L7189" s="25">
        <f t="shared" si="225"/>
        <v>2</v>
      </c>
      <c r="M7189" s="25">
        <f>VLOOKUP(K7189,Table!$A$2:$C$121,2,0)</f>
        <v>13</v>
      </c>
      <c r="N7189" s="26">
        <f>VLOOKUP(K7189,Table!$A$2:$C$121,3,0)</f>
        <v>3</v>
      </c>
      <c r="O7189" s="13" t="str">
        <f>VLOOKUP(A7189,Table!$U$1:$V$230,2,0)</f>
        <v>Hexagonal</v>
      </c>
      <c r="P7189" s="1"/>
    </row>
    <row r="7190" spans="1:16">
      <c r="A7190" s="12">
        <v>194</v>
      </c>
      <c r="B7190" s="12">
        <v>603667</v>
      </c>
      <c r="C7190" s="12" t="s">
        <v>7455</v>
      </c>
      <c r="D7190" s="12" t="s">
        <v>7805</v>
      </c>
      <c r="E7190" s="17" t="s">
        <v>11947</v>
      </c>
      <c r="F7190" s="25" t="str">
        <f>LEFT(E7190,MIN(FIND({0,1,2,3,4,5,6,7,8,9},ASC(E7190)&amp;1234567890))-1)</f>
        <v>Cm</v>
      </c>
      <c r="G7190" s="25">
        <f t="shared" si="224"/>
        <v>1</v>
      </c>
      <c r="H7190" s="25">
        <f>VLOOKUP(F7190,Table!$A$2:$C$121,2,0)</f>
        <v>3</v>
      </c>
      <c r="I7190" s="26">
        <f>VLOOKUP(F7190,Table!$A$2:$C$121,3,0)</f>
        <v>7</v>
      </c>
      <c r="J7190" s="17" t="s">
        <v>11907</v>
      </c>
      <c r="K7190" s="25" t="str">
        <f>LEFT(J7190,MIN(FIND({0,1,2,3,4,5,6,7,8,9},ASC(J7190)&amp;1234567890))-1)</f>
        <v>H</v>
      </c>
      <c r="L7190" s="25">
        <f t="shared" si="225"/>
        <v>3</v>
      </c>
      <c r="M7190" s="25">
        <f>VLOOKUP(K7190,Table!$A$2:$C$121,2,0)</f>
        <v>1</v>
      </c>
      <c r="N7190" s="26">
        <f>VLOOKUP(K7190,Table!$A$2:$C$121,3,0)</f>
        <v>1</v>
      </c>
      <c r="O7190" s="13" t="str">
        <f>VLOOKUP(A7190,Table!$U$1:$V$230,2,0)</f>
        <v>Hexagonal</v>
      </c>
      <c r="P7190" s="1"/>
    </row>
    <row r="7191" spans="1:16">
      <c r="A7191" s="12">
        <v>194</v>
      </c>
      <c r="B7191" s="12">
        <v>603750</v>
      </c>
      <c r="C7191" s="12" t="s">
        <v>7455</v>
      </c>
      <c r="D7191" s="12" t="s">
        <v>7806</v>
      </c>
      <c r="E7191" s="17" t="s">
        <v>377</v>
      </c>
      <c r="F7191" s="25" t="str">
        <f>LEFT(E7191,MIN(FIND({0,1,2,3,4,5,6,7,8,9},ASC(E7191)&amp;1234567890))-1)</f>
        <v>Zr</v>
      </c>
      <c r="G7191" s="25">
        <f t="shared" si="224"/>
        <v>1</v>
      </c>
      <c r="H7191" s="25">
        <f>VLOOKUP(F7191,Table!$A$2:$C$121,2,0)</f>
        <v>4</v>
      </c>
      <c r="I7191" s="26">
        <f>VLOOKUP(F7191,Table!$A$2:$C$121,3,0)</f>
        <v>5</v>
      </c>
      <c r="J7191" s="17" t="s">
        <v>11769</v>
      </c>
      <c r="K7191" s="25" t="str">
        <f>LEFT(J7191,MIN(FIND({0,1,2,3,4,5,6,7,8,9},ASC(J7191)&amp;1234567890))-1)</f>
        <v>Cr</v>
      </c>
      <c r="L7191" s="25">
        <f t="shared" si="225"/>
        <v>2</v>
      </c>
      <c r="M7191" s="25">
        <f>VLOOKUP(K7191,Table!$A$2:$C$121,2,0)</f>
        <v>6</v>
      </c>
      <c r="N7191" s="26">
        <f>VLOOKUP(K7191,Table!$A$2:$C$121,3,0)</f>
        <v>4</v>
      </c>
      <c r="O7191" s="13" t="str">
        <f>VLOOKUP(A7191,Table!$U$1:$V$230,2,0)</f>
        <v>Hexagonal</v>
      </c>
      <c r="P7191" s="1"/>
    </row>
    <row r="7192" spans="1:16">
      <c r="A7192" s="12">
        <v>194</v>
      </c>
      <c r="B7192" s="12">
        <v>604013</v>
      </c>
      <c r="C7192" s="12" t="s">
        <v>7455</v>
      </c>
      <c r="D7192" s="12" t="s">
        <v>7807</v>
      </c>
      <c r="E7192" s="17" t="s">
        <v>11363</v>
      </c>
      <c r="F7192" s="25" t="str">
        <f>LEFT(E7192,MIN(FIND({0,1,2,3,4,5,6,7,8,9},ASC(E7192)&amp;1234567890))-1)</f>
        <v>Th</v>
      </c>
      <c r="G7192" s="25">
        <f t="shared" si="224"/>
        <v>1</v>
      </c>
      <c r="H7192" s="25">
        <f>VLOOKUP(F7192,Table!$A$2:$C$121,2,0)</f>
        <v>3</v>
      </c>
      <c r="I7192" s="26">
        <f>VLOOKUP(F7192,Table!$A$2:$C$121,3,0)</f>
        <v>7</v>
      </c>
      <c r="J7192" s="17" t="s">
        <v>55</v>
      </c>
      <c r="K7192" s="25" t="str">
        <f>LEFT(J7192,MIN(FIND({0,1,2,3,4,5,6,7,8,9},ASC(J7192)&amp;1234567890))-1)</f>
        <v>Mn</v>
      </c>
      <c r="L7192" s="25">
        <f t="shared" si="225"/>
        <v>2</v>
      </c>
      <c r="M7192" s="25">
        <f>VLOOKUP(K7192,Table!$A$2:$C$121,2,0)</f>
        <v>7</v>
      </c>
      <c r="N7192" s="26">
        <f>VLOOKUP(K7192,Table!$A$2:$C$121,3,0)</f>
        <v>4</v>
      </c>
      <c r="O7192" s="13" t="str">
        <f>VLOOKUP(A7192,Table!$U$1:$V$230,2,0)</f>
        <v>Hexagonal</v>
      </c>
      <c r="P7192" s="1"/>
    </row>
    <row r="7193" spans="1:16">
      <c r="A7193" s="12">
        <v>194</v>
      </c>
      <c r="B7193" s="12">
        <v>604142</v>
      </c>
      <c r="C7193" s="12" t="s">
        <v>7455</v>
      </c>
      <c r="D7193" s="12" t="s">
        <v>2666</v>
      </c>
      <c r="E7193" s="17" t="s">
        <v>530</v>
      </c>
      <c r="F7193" s="25" t="str">
        <f>LEFT(E7193,MIN(FIND({0,1,2,3,4,5,6,7,8,9},ASC(E7193)&amp;1234567890))-1)</f>
        <v>Yb</v>
      </c>
      <c r="G7193" s="25">
        <f t="shared" si="224"/>
        <v>1</v>
      </c>
      <c r="H7193" s="25">
        <f>VLOOKUP(F7193,Table!$A$2:$C$121,2,0)</f>
        <v>3</v>
      </c>
      <c r="I7193" s="26">
        <f>VLOOKUP(F7193,Table!$A$2:$C$121,3,0)</f>
        <v>6</v>
      </c>
      <c r="J7193" s="17" t="s">
        <v>11764</v>
      </c>
      <c r="K7193" s="25" t="str">
        <f>LEFT(J7193,MIN(FIND({0,1,2,3,4,5,6,7,8,9},ASC(J7193)&amp;1234567890))-1)</f>
        <v>H</v>
      </c>
      <c r="L7193" s="25">
        <f t="shared" si="225"/>
        <v>2</v>
      </c>
      <c r="M7193" s="25">
        <f>VLOOKUP(K7193,Table!$A$2:$C$121,2,0)</f>
        <v>1</v>
      </c>
      <c r="N7193" s="26">
        <f>VLOOKUP(K7193,Table!$A$2:$C$121,3,0)</f>
        <v>1</v>
      </c>
      <c r="O7193" s="13" t="str">
        <f>VLOOKUP(A7193,Table!$U$1:$V$230,2,0)</f>
        <v>Hexagonal</v>
      </c>
      <c r="P7193" s="1"/>
    </row>
    <row r="7194" spans="1:16">
      <c r="A7194" s="12">
        <v>194</v>
      </c>
      <c r="B7194" s="12">
        <v>604145</v>
      </c>
      <c r="C7194" s="12" t="s">
        <v>7455</v>
      </c>
      <c r="D7194" s="12" t="s">
        <v>7808</v>
      </c>
      <c r="E7194" s="17" t="s">
        <v>13471</v>
      </c>
      <c r="F7194" s="25" t="str">
        <f>LEFT(E7194,MIN(FIND({0,1,2,3,4,5,6,7,8,9},ASC(E7194)&amp;1234567890))-1)</f>
        <v>Ni</v>
      </c>
      <c r="G7194" s="25">
        <f t="shared" si="224"/>
        <v>17</v>
      </c>
      <c r="H7194" s="25">
        <f>VLOOKUP(F7194,Table!$A$2:$C$121,2,0)</f>
        <v>10</v>
      </c>
      <c r="I7194" s="26">
        <f>VLOOKUP(F7194,Table!$A$2:$C$121,3,0)</f>
        <v>4</v>
      </c>
      <c r="J7194" s="17" t="s">
        <v>11367</v>
      </c>
      <c r="K7194" s="25" t="str">
        <f>LEFT(J7194,MIN(FIND({0,1,2,3,4,5,6,7,8,9},ASC(J7194)&amp;1234567890))-1)</f>
        <v>Tb</v>
      </c>
      <c r="L7194" s="25">
        <f t="shared" si="225"/>
        <v>2</v>
      </c>
      <c r="M7194" s="25">
        <f>VLOOKUP(K7194,Table!$A$2:$C$121,2,0)</f>
        <v>3</v>
      </c>
      <c r="N7194" s="26">
        <f>VLOOKUP(K7194,Table!$A$2:$C$121,3,0)</f>
        <v>6</v>
      </c>
      <c r="O7194" s="13" t="str">
        <f>VLOOKUP(A7194,Table!$U$1:$V$230,2,0)</f>
        <v>Hexagonal</v>
      </c>
      <c r="P7194" s="1"/>
    </row>
    <row r="7195" spans="1:16">
      <c r="A7195" s="12">
        <v>194</v>
      </c>
      <c r="B7195" s="12">
        <v>604267</v>
      </c>
      <c r="C7195" s="12" t="s">
        <v>7455</v>
      </c>
      <c r="D7195" s="12" t="s">
        <v>7809</v>
      </c>
      <c r="E7195" s="17" t="s">
        <v>11493</v>
      </c>
      <c r="F7195" s="25" t="str">
        <f>LEFT(E7195,MIN(FIND({0,1,2,3,4,5,6,7,8,9},ASC(E7195)&amp;1234567890))-1)</f>
        <v>Fe</v>
      </c>
      <c r="G7195" s="25">
        <f t="shared" si="224"/>
        <v>17</v>
      </c>
      <c r="H7195" s="25">
        <f>VLOOKUP(F7195,Table!$A$2:$C$121,2,0)</f>
        <v>8</v>
      </c>
      <c r="I7195" s="26">
        <f>VLOOKUP(F7195,Table!$A$2:$C$121,3,0)</f>
        <v>4</v>
      </c>
      <c r="J7195" s="17" t="s">
        <v>11329</v>
      </c>
      <c r="K7195" s="25" t="str">
        <f>LEFT(J7195,MIN(FIND({0,1,2,3,4,5,6,7,8,9},ASC(J7195)&amp;1234567890))-1)</f>
        <v>Y</v>
      </c>
      <c r="L7195" s="25">
        <f t="shared" si="225"/>
        <v>2</v>
      </c>
      <c r="M7195" s="25">
        <f>VLOOKUP(K7195,Table!$A$2:$C$121,2,0)</f>
        <v>3</v>
      </c>
      <c r="N7195" s="26">
        <f>VLOOKUP(K7195,Table!$A$2:$C$121,3,0)</f>
        <v>5</v>
      </c>
      <c r="O7195" s="13" t="str">
        <f>VLOOKUP(A7195,Table!$U$1:$V$230,2,0)</f>
        <v>Hexagonal</v>
      </c>
      <c r="P7195" s="1"/>
    </row>
    <row r="7196" spans="1:16">
      <c r="A7196" s="12">
        <v>194</v>
      </c>
      <c r="B7196" s="12">
        <v>604297</v>
      </c>
      <c r="C7196" s="12" t="s">
        <v>7455</v>
      </c>
      <c r="D7196" s="12" t="s">
        <v>6444</v>
      </c>
      <c r="E7196" s="17" t="s">
        <v>11377</v>
      </c>
      <c r="F7196" s="25" t="str">
        <f>LEFT(E7196,MIN(FIND({0,1,2,3,4,5,6,7,8,9},ASC(E7196)&amp;1234567890))-1)</f>
        <v>Dy</v>
      </c>
      <c r="G7196" s="25">
        <f t="shared" si="224"/>
        <v>2</v>
      </c>
      <c r="H7196" s="25">
        <f>VLOOKUP(F7196,Table!$A$2:$C$121,2,0)</f>
        <v>3</v>
      </c>
      <c r="I7196" s="26">
        <f>VLOOKUP(F7196,Table!$A$2:$C$121,3,0)</f>
        <v>6</v>
      </c>
      <c r="J7196" s="17" t="s">
        <v>11493</v>
      </c>
      <c r="K7196" s="25" t="str">
        <f>LEFT(J7196,MIN(FIND({0,1,2,3,4,5,6,7,8,9},ASC(J7196)&amp;1234567890))-1)</f>
        <v>Fe</v>
      </c>
      <c r="L7196" s="25">
        <f t="shared" si="225"/>
        <v>17</v>
      </c>
      <c r="M7196" s="25">
        <f>VLOOKUP(K7196,Table!$A$2:$C$121,2,0)</f>
        <v>8</v>
      </c>
      <c r="N7196" s="26">
        <f>VLOOKUP(K7196,Table!$A$2:$C$121,3,0)</f>
        <v>4</v>
      </c>
      <c r="O7196" s="13" t="str">
        <f>VLOOKUP(A7196,Table!$U$1:$V$230,2,0)</f>
        <v>Hexagonal</v>
      </c>
      <c r="P7196" s="1"/>
    </row>
    <row r="7197" spans="1:16">
      <c r="A7197" s="12">
        <v>194</v>
      </c>
      <c r="B7197" s="12">
        <v>604460</v>
      </c>
      <c r="C7197" s="12" t="s">
        <v>7455</v>
      </c>
      <c r="D7197" s="12" t="s">
        <v>7810</v>
      </c>
      <c r="E7197" s="17" t="s">
        <v>50</v>
      </c>
      <c r="F7197" s="25" t="str">
        <f>LEFT(E7197,MIN(FIND({0,1,2,3,4,5,6,7,8,9},ASC(E7197)&amp;1234567890))-1)</f>
        <v>Ti</v>
      </c>
      <c r="G7197" s="25">
        <f t="shared" si="224"/>
        <v>1</v>
      </c>
      <c r="H7197" s="25">
        <f>VLOOKUP(F7197,Table!$A$2:$C$121,2,0)</f>
        <v>4</v>
      </c>
      <c r="I7197" s="26">
        <f>VLOOKUP(F7197,Table!$A$2:$C$121,3,0)</f>
        <v>4</v>
      </c>
      <c r="J7197" s="17" t="s">
        <v>11359</v>
      </c>
      <c r="K7197" s="25" t="str">
        <f>LEFT(J7197,MIN(FIND({0,1,2,3,4,5,6,7,8,9},ASC(J7197)&amp;1234567890))-1)</f>
        <v>Ni</v>
      </c>
      <c r="L7197" s="25">
        <f t="shared" si="225"/>
        <v>3</v>
      </c>
      <c r="M7197" s="25">
        <f>VLOOKUP(K7197,Table!$A$2:$C$121,2,0)</f>
        <v>10</v>
      </c>
      <c r="N7197" s="26">
        <f>VLOOKUP(K7197,Table!$A$2:$C$121,3,0)</f>
        <v>4</v>
      </c>
      <c r="O7197" s="13" t="str">
        <f>VLOOKUP(A7197,Table!$U$1:$V$230,2,0)</f>
        <v>Hexagonal</v>
      </c>
      <c r="P7197" s="1"/>
    </row>
    <row r="7198" spans="1:16">
      <c r="A7198" s="12">
        <v>194</v>
      </c>
      <c r="B7198" s="12">
        <v>607225</v>
      </c>
      <c r="C7198" s="12" t="s">
        <v>7455</v>
      </c>
      <c r="D7198" s="12" t="s">
        <v>6265</v>
      </c>
      <c r="E7198" s="17" t="s">
        <v>11333</v>
      </c>
      <c r="F7198" s="25" t="str">
        <f>LEFT(E7198,MIN(FIND({0,1,2,3,4,5,6,7,8,9},ASC(E7198)&amp;1234567890))-1)</f>
        <v>Dy</v>
      </c>
      <c r="G7198" s="25">
        <f t="shared" si="224"/>
        <v>1</v>
      </c>
      <c r="H7198" s="25">
        <f>VLOOKUP(F7198,Table!$A$2:$C$121,2,0)</f>
        <v>3</v>
      </c>
      <c r="I7198" s="26">
        <f>VLOOKUP(F7198,Table!$A$2:$C$121,3,0)</f>
        <v>6</v>
      </c>
      <c r="J7198" s="17" t="s">
        <v>445</v>
      </c>
      <c r="K7198" s="25" t="str">
        <f>LEFT(J7198,MIN(FIND({0,1,2,3,4,5,6,7,8,9},ASC(J7198)&amp;1234567890))-1)</f>
        <v>Al</v>
      </c>
      <c r="L7198" s="25">
        <f t="shared" si="225"/>
        <v>3</v>
      </c>
      <c r="M7198" s="25">
        <f>VLOOKUP(K7198,Table!$A$2:$C$121,2,0)</f>
        <v>13</v>
      </c>
      <c r="N7198" s="26">
        <f>VLOOKUP(K7198,Table!$A$2:$C$121,3,0)</f>
        <v>3</v>
      </c>
      <c r="O7198" s="13" t="str">
        <f>VLOOKUP(A7198,Table!$U$1:$V$230,2,0)</f>
        <v>Hexagonal</v>
      </c>
      <c r="P7198" s="1"/>
    </row>
    <row r="7199" spans="1:16">
      <c r="A7199" s="12">
        <v>194</v>
      </c>
      <c r="B7199" s="12">
        <v>607243</v>
      </c>
      <c r="C7199" s="12" t="s">
        <v>7455</v>
      </c>
      <c r="D7199" s="12" t="s">
        <v>7811</v>
      </c>
      <c r="E7199" s="17" t="s">
        <v>601</v>
      </c>
      <c r="F7199" s="25" t="str">
        <f>LEFT(E7199,MIN(FIND({0,1,2,3,4,5,6,7,8,9},ASC(E7199)&amp;1234567890))-1)</f>
        <v>Al</v>
      </c>
      <c r="G7199" s="25">
        <f t="shared" si="224"/>
        <v>17</v>
      </c>
      <c r="H7199" s="25">
        <f>VLOOKUP(F7199,Table!$A$2:$C$121,2,0)</f>
        <v>13</v>
      </c>
      <c r="I7199" s="26">
        <f>VLOOKUP(F7199,Table!$A$2:$C$121,3,0)</f>
        <v>3</v>
      </c>
      <c r="J7199" s="17" t="s">
        <v>11377</v>
      </c>
      <c r="K7199" s="25" t="str">
        <f>LEFT(J7199,MIN(FIND({0,1,2,3,4,5,6,7,8,9},ASC(J7199)&amp;1234567890))-1)</f>
        <v>Dy</v>
      </c>
      <c r="L7199" s="25">
        <f t="shared" si="225"/>
        <v>2</v>
      </c>
      <c r="M7199" s="25">
        <f>VLOOKUP(K7199,Table!$A$2:$C$121,2,0)</f>
        <v>3</v>
      </c>
      <c r="N7199" s="26">
        <f>VLOOKUP(K7199,Table!$A$2:$C$121,3,0)</f>
        <v>6</v>
      </c>
      <c r="O7199" s="13" t="str">
        <f>VLOOKUP(A7199,Table!$U$1:$V$230,2,0)</f>
        <v>Hexagonal</v>
      </c>
      <c r="P7199" s="1"/>
    </row>
    <row r="7200" spans="1:16">
      <c r="A7200" s="12">
        <v>194</v>
      </c>
      <c r="B7200" s="12">
        <v>607475</v>
      </c>
      <c r="C7200" s="12" t="s">
        <v>7455</v>
      </c>
      <c r="D7200" s="12" t="s">
        <v>7812</v>
      </c>
      <c r="E7200" s="17" t="s">
        <v>13521</v>
      </c>
      <c r="F7200" s="25" t="str">
        <f>LEFT(E7200,MIN(FIND({0,1,2,3,4,5,6,7,8,9},ASC(E7200)&amp;1234567890))-1)</f>
        <v>Al</v>
      </c>
      <c r="G7200" s="25">
        <f t="shared" si="224"/>
        <v>192.4</v>
      </c>
      <c r="H7200" s="25">
        <f>VLOOKUP(F7200,Table!$A$2:$C$121,2,0)</f>
        <v>13</v>
      </c>
      <c r="I7200" s="26">
        <f>VLOOKUP(F7200,Table!$A$2:$C$121,3,0)</f>
        <v>3</v>
      </c>
      <c r="J7200" s="17" t="s">
        <v>13522</v>
      </c>
      <c r="K7200" s="25" t="str">
        <f>LEFT(J7200,MIN(FIND({0,1,2,3,4,5,6,7,8,9},ASC(J7200)&amp;1234567890))-1)</f>
        <v>Fe</v>
      </c>
      <c r="L7200" s="25">
        <f t="shared" si="225"/>
        <v>46.22</v>
      </c>
      <c r="M7200" s="25">
        <f>VLOOKUP(K7200,Table!$A$2:$C$121,2,0)</f>
        <v>8</v>
      </c>
      <c r="N7200" s="26">
        <f>VLOOKUP(K7200,Table!$A$2:$C$121,3,0)</f>
        <v>4</v>
      </c>
      <c r="O7200" s="13" t="str">
        <f>VLOOKUP(A7200,Table!$U$1:$V$230,2,0)</f>
        <v>Hexagonal</v>
      </c>
      <c r="P7200" s="1"/>
    </row>
    <row r="7201" spans="1:16">
      <c r="A7201" s="12">
        <v>194</v>
      </c>
      <c r="B7201" s="12">
        <v>607828</v>
      </c>
      <c r="C7201" s="12" t="s">
        <v>7455</v>
      </c>
      <c r="D7201" s="12" t="s">
        <v>6267</v>
      </c>
      <c r="E7201" s="17" t="s">
        <v>11306</v>
      </c>
      <c r="F7201" s="25" t="str">
        <f>LEFT(E7201,MIN(FIND({0,1,2,3,4,5,6,7,8,9},ASC(E7201)&amp;1234567890))-1)</f>
        <v>Gd</v>
      </c>
      <c r="G7201" s="25">
        <f t="shared" si="224"/>
        <v>1</v>
      </c>
      <c r="H7201" s="25">
        <f>VLOOKUP(F7201,Table!$A$2:$C$121,2,0)</f>
        <v>3</v>
      </c>
      <c r="I7201" s="26">
        <f>VLOOKUP(F7201,Table!$A$2:$C$121,3,0)</f>
        <v>6</v>
      </c>
      <c r="J7201" s="17" t="s">
        <v>445</v>
      </c>
      <c r="K7201" s="25" t="str">
        <f>LEFT(J7201,MIN(FIND({0,1,2,3,4,5,6,7,8,9},ASC(J7201)&amp;1234567890))-1)</f>
        <v>Al</v>
      </c>
      <c r="L7201" s="25">
        <f t="shared" si="225"/>
        <v>3</v>
      </c>
      <c r="M7201" s="25">
        <f>VLOOKUP(K7201,Table!$A$2:$C$121,2,0)</f>
        <v>13</v>
      </c>
      <c r="N7201" s="26">
        <f>VLOOKUP(K7201,Table!$A$2:$C$121,3,0)</f>
        <v>3</v>
      </c>
      <c r="O7201" s="13" t="str">
        <f>VLOOKUP(A7201,Table!$U$1:$V$230,2,0)</f>
        <v>Hexagonal</v>
      </c>
      <c r="P7201" s="1"/>
    </row>
    <row r="7202" spans="1:16">
      <c r="A7202" s="12">
        <v>194</v>
      </c>
      <c r="B7202" s="12">
        <v>607841</v>
      </c>
      <c r="C7202" s="12" t="s">
        <v>7455</v>
      </c>
      <c r="D7202" s="12" t="s">
        <v>7813</v>
      </c>
      <c r="E7202" s="17" t="s">
        <v>601</v>
      </c>
      <c r="F7202" s="25" t="str">
        <f>LEFT(E7202,MIN(FIND({0,1,2,3,4,5,6,7,8,9},ASC(E7202)&amp;1234567890))-1)</f>
        <v>Al</v>
      </c>
      <c r="G7202" s="25">
        <f t="shared" si="224"/>
        <v>17</v>
      </c>
      <c r="H7202" s="25">
        <f>VLOOKUP(F7202,Table!$A$2:$C$121,2,0)</f>
        <v>13</v>
      </c>
      <c r="I7202" s="26">
        <f>VLOOKUP(F7202,Table!$A$2:$C$121,3,0)</f>
        <v>3</v>
      </c>
      <c r="J7202" s="17" t="s">
        <v>11395</v>
      </c>
      <c r="K7202" s="25" t="str">
        <f>LEFT(J7202,MIN(FIND({0,1,2,3,4,5,6,7,8,9},ASC(J7202)&amp;1234567890))-1)</f>
        <v>Gd</v>
      </c>
      <c r="L7202" s="25">
        <f t="shared" si="225"/>
        <v>2</v>
      </c>
      <c r="M7202" s="25">
        <f>VLOOKUP(K7202,Table!$A$2:$C$121,2,0)</f>
        <v>3</v>
      </c>
      <c r="N7202" s="26">
        <f>VLOOKUP(K7202,Table!$A$2:$C$121,3,0)</f>
        <v>6</v>
      </c>
      <c r="O7202" s="13" t="str">
        <f>VLOOKUP(A7202,Table!$U$1:$V$230,2,0)</f>
        <v>Hexagonal</v>
      </c>
      <c r="P7202" s="1"/>
    </row>
    <row r="7203" spans="1:16">
      <c r="A7203" s="12">
        <v>194</v>
      </c>
      <c r="B7203" s="12">
        <v>608062</v>
      </c>
      <c r="C7203" s="12" t="s">
        <v>7455</v>
      </c>
      <c r="D7203" s="12" t="s">
        <v>7814</v>
      </c>
      <c r="E7203" s="17" t="s">
        <v>426</v>
      </c>
      <c r="F7203" s="25" t="str">
        <f>LEFT(E7203,MIN(FIND({0,1,2,3,4,5,6,7,8,9},ASC(E7203)&amp;1234567890))-1)</f>
        <v>Hf</v>
      </c>
      <c r="G7203" s="25">
        <f t="shared" si="224"/>
        <v>1</v>
      </c>
      <c r="H7203" s="25">
        <f>VLOOKUP(F7203,Table!$A$2:$C$121,2,0)</f>
        <v>4</v>
      </c>
      <c r="I7203" s="26">
        <f>VLOOKUP(F7203,Table!$A$2:$C$121,3,0)</f>
        <v>6</v>
      </c>
      <c r="J7203" s="17" t="s">
        <v>58</v>
      </c>
      <c r="K7203" s="25" t="str">
        <f>LEFT(J7203,MIN(FIND({0,1,2,3,4,5,6,7,8,9},ASC(J7203)&amp;1234567890))-1)</f>
        <v>Al</v>
      </c>
      <c r="L7203" s="25">
        <f t="shared" si="225"/>
        <v>2</v>
      </c>
      <c r="M7203" s="25">
        <f>VLOOKUP(K7203,Table!$A$2:$C$121,2,0)</f>
        <v>13</v>
      </c>
      <c r="N7203" s="26">
        <f>VLOOKUP(K7203,Table!$A$2:$C$121,3,0)</f>
        <v>3</v>
      </c>
      <c r="O7203" s="13" t="str">
        <f>VLOOKUP(A7203,Table!$U$1:$V$230,2,0)</f>
        <v>Hexagonal</v>
      </c>
      <c r="P7203" s="1"/>
    </row>
    <row r="7204" spans="1:16">
      <c r="A7204" s="12">
        <v>194</v>
      </c>
      <c r="B7204" s="12">
        <v>608279</v>
      </c>
      <c r="C7204" s="12" t="s">
        <v>7455</v>
      </c>
      <c r="D7204" s="12" t="s">
        <v>7815</v>
      </c>
      <c r="E7204" s="17" t="s">
        <v>46</v>
      </c>
      <c r="F7204" s="25" t="str">
        <f>LEFT(E7204,MIN(FIND({0,1,2,3,4,5,6,7,8,9},ASC(E7204)&amp;1234567890))-1)</f>
        <v>La</v>
      </c>
      <c r="G7204" s="25">
        <f t="shared" si="224"/>
        <v>1</v>
      </c>
      <c r="H7204" s="25">
        <f>VLOOKUP(F7204,Table!$A$2:$C$121,2,0)</f>
        <v>3</v>
      </c>
      <c r="I7204" s="26">
        <f>VLOOKUP(F7204,Table!$A$2:$C$121,3,0)</f>
        <v>6</v>
      </c>
      <c r="J7204" s="17" t="s">
        <v>445</v>
      </c>
      <c r="K7204" s="25" t="str">
        <f>LEFT(J7204,MIN(FIND({0,1,2,3,4,5,6,7,8,9},ASC(J7204)&amp;1234567890))-1)</f>
        <v>Al</v>
      </c>
      <c r="L7204" s="25">
        <f t="shared" si="225"/>
        <v>3</v>
      </c>
      <c r="M7204" s="25">
        <f>VLOOKUP(K7204,Table!$A$2:$C$121,2,0)</f>
        <v>13</v>
      </c>
      <c r="N7204" s="26">
        <f>VLOOKUP(K7204,Table!$A$2:$C$121,3,0)</f>
        <v>3</v>
      </c>
      <c r="O7204" s="13" t="str">
        <f>VLOOKUP(A7204,Table!$U$1:$V$230,2,0)</f>
        <v>Hexagonal</v>
      </c>
      <c r="P7204" s="1"/>
    </row>
    <row r="7205" spans="1:16">
      <c r="A7205" s="12">
        <v>194</v>
      </c>
      <c r="B7205" s="12">
        <v>608748</v>
      </c>
      <c r="C7205" s="12" t="s">
        <v>7455</v>
      </c>
      <c r="D7205" s="12" t="s">
        <v>7816</v>
      </c>
      <c r="E7205" s="17" t="s">
        <v>11576</v>
      </c>
      <c r="F7205" s="25" t="str">
        <f>LEFT(E7205,MIN(FIND({0,1,2,3,4,5,6,7,8,9},ASC(E7205)&amp;1234567890))-1)</f>
        <v>Nd</v>
      </c>
      <c r="G7205" s="25">
        <f t="shared" si="224"/>
        <v>3</v>
      </c>
      <c r="H7205" s="25">
        <f>VLOOKUP(F7205,Table!$A$2:$C$121,2,0)</f>
        <v>3</v>
      </c>
      <c r="I7205" s="26">
        <f>VLOOKUP(F7205,Table!$A$2:$C$121,3,0)</f>
        <v>6</v>
      </c>
      <c r="J7205" s="17" t="s">
        <v>11352</v>
      </c>
      <c r="K7205" s="25" t="str">
        <f>LEFT(J7205,MIN(FIND({0,1,2,3,4,5,6,7,8,9},ASC(J7205)&amp;1234567890))-1)</f>
        <v>Al</v>
      </c>
      <c r="L7205" s="25">
        <f t="shared" si="225"/>
        <v>1</v>
      </c>
      <c r="M7205" s="25">
        <f>VLOOKUP(K7205,Table!$A$2:$C$121,2,0)</f>
        <v>13</v>
      </c>
      <c r="N7205" s="26">
        <f>VLOOKUP(K7205,Table!$A$2:$C$121,3,0)</f>
        <v>3</v>
      </c>
      <c r="O7205" s="13" t="str">
        <f>VLOOKUP(A7205,Table!$U$1:$V$230,2,0)</f>
        <v>Hexagonal</v>
      </c>
      <c r="P7205" s="1"/>
    </row>
    <row r="7206" spans="1:16">
      <c r="A7206" s="12">
        <v>194</v>
      </c>
      <c r="B7206" s="12">
        <v>609096</v>
      </c>
      <c r="C7206" s="12" t="s">
        <v>7455</v>
      </c>
      <c r="D7206" s="12" t="s">
        <v>7817</v>
      </c>
      <c r="E7206" s="17" t="s">
        <v>11332</v>
      </c>
      <c r="F7206" s="25" t="str">
        <f>LEFT(E7206,MIN(FIND({0,1,2,3,4,5,6,7,8,9},ASC(E7206)&amp;1234567890))-1)</f>
        <v>Pr</v>
      </c>
      <c r="G7206" s="25">
        <f t="shared" si="224"/>
        <v>1</v>
      </c>
      <c r="H7206" s="25">
        <f>VLOOKUP(F7206,Table!$A$2:$C$121,2,0)</f>
        <v>3</v>
      </c>
      <c r="I7206" s="26">
        <f>VLOOKUP(F7206,Table!$A$2:$C$121,3,0)</f>
        <v>6</v>
      </c>
      <c r="J7206" s="17" t="s">
        <v>445</v>
      </c>
      <c r="K7206" s="25" t="str">
        <f>LEFT(J7206,MIN(FIND({0,1,2,3,4,5,6,7,8,9},ASC(J7206)&amp;1234567890))-1)</f>
        <v>Al</v>
      </c>
      <c r="L7206" s="25">
        <f t="shared" si="225"/>
        <v>3</v>
      </c>
      <c r="M7206" s="25">
        <f>VLOOKUP(K7206,Table!$A$2:$C$121,2,0)</f>
        <v>13</v>
      </c>
      <c r="N7206" s="26">
        <f>VLOOKUP(K7206,Table!$A$2:$C$121,3,0)</f>
        <v>3</v>
      </c>
      <c r="O7206" s="13" t="str">
        <f>VLOOKUP(A7206,Table!$U$1:$V$230,2,0)</f>
        <v>Hexagonal</v>
      </c>
      <c r="P7206" s="1"/>
    </row>
    <row r="7207" spans="1:16">
      <c r="A7207" s="12">
        <v>194</v>
      </c>
      <c r="B7207" s="12">
        <v>609101</v>
      </c>
      <c r="C7207" s="12" t="s">
        <v>7455</v>
      </c>
      <c r="D7207" s="12" t="s">
        <v>7818</v>
      </c>
      <c r="E7207" s="17" t="s">
        <v>12003</v>
      </c>
      <c r="F7207" s="25" t="str">
        <f>LEFT(E7207,MIN(FIND({0,1,2,3,4,5,6,7,8,9},ASC(E7207)&amp;1234567890))-1)</f>
        <v>Pr</v>
      </c>
      <c r="G7207" s="25">
        <f t="shared" si="224"/>
        <v>3</v>
      </c>
      <c r="H7207" s="25">
        <f>VLOOKUP(F7207,Table!$A$2:$C$121,2,0)</f>
        <v>3</v>
      </c>
      <c r="I7207" s="26">
        <f>VLOOKUP(F7207,Table!$A$2:$C$121,3,0)</f>
        <v>6</v>
      </c>
      <c r="J7207" s="17" t="s">
        <v>11352</v>
      </c>
      <c r="K7207" s="25" t="str">
        <f>LEFT(J7207,MIN(FIND({0,1,2,3,4,5,6,7,8,9},ASC(J7207)&amp;1234567890))-1)</f>
        <v>Al</v>
      </c>
      <c r="L7207" s="25">
        <f t="shared" si="225"/>
        <v>1</v>
      </c>
      <c r="M7207" s="25">
        <f>VLOOKUP(K7207,Table!$A$2:$C$121,2,0)</f>
        <v>13</v>
      </c>
      <c r="N7207" s="26">
        <f>VLOOKUP(K7207,Table!$A$2:$C$121,3,0)</f>
        <v>3</v>
      </c>
      <c r="O7207" s="13" t="str">
        <f>VLOOKUP(A7207,Table!$U$1:$V$230,2,0)</f>
        <v>Hexagonal</v>
      </c>
      <c r="P7207" s="1"/>
    </row>
    <row r="7208" spans="1:16">
      <c r="A7208" s="12">
        <v>194</v>
      </c>
      <c r="B7208" s="12">
        <v>609187</v>
      </c>
      <c r="C7208" s="12" t="s">
        <v>7455</v>
      </c>
      <c r="D7208" s="12" t="s">
        <v>6269</v>
      </c>
      <c r="E7208" s="17" t="s">
        <v>11502</v>
      </c>
      <c r="F7208" s="25" t="str">
        <f>LEFT(E7208,MIN(FIND({0,1,2,3,4,5,6,7,8,9},ASC(E7208)&amp;1234567890))-1)</f>
        <v>Pu</v>
      </c>
      <c r="G7208" s="25">
        <f t="shared" si="224"/>
        <v>1</v>
      </c>
      <c r="H7208" s="25">
        <f>VLOOKUP(F7208,Table!$A$2:$C$121,2,0)</f>
        <v>3</v>
      </c>
      <c r="I7208" s="26">
        <f>VLOOKUP(F7208,Table!$A$2:$C$121,3,0)</f>
        <v>7</v>
      </c>
      <c r="J7208" s="17" t="s">
        <v>445</v>
      </c>
      <c r="K7208" s="25" t="str">
        <f>LEFT(J7208,MIN(FIND({0,1,2,3,4,5,6,7,8,9},ASC(J7208)&amp;1234567890))-1)</f>
        <v>Al</v>
      </c>
      <c r="L7208" s="25">
        <f t="shared" si="225"/>
        <v>3</v>
      </c>
      <c r="M7208" s="25">
        <f>VLOOKUP(K7208,Table!$A$2:$C$121,2,0)</f>
        <v>13</v>
      </c>
      <c r="N7208" s="26">
        <f>VLOOKUP(K7208,Table!$A$2:$C$121,3,0)</f>
        <v>3</v>
      </c>
      <c r="O7208" s="13" t="str">
        <f>VLOOKUP(A7208,Table!$U$1:$V$230,2,0)</f>
        <v>Hexagonal</v>
      </c>
      <c r="P7208" s="1"/>
    </row>
    <row r="7209" spans="1:16">
      <c r="A7209" s="12">
        <v>194</v>
      </c>
      <c r="B7209" s="12">
        <v>609233</v>
      </c>
      <c r="C7209" s="12" t="s">
        <v>7455</v>
      </c>
      <c r="D7209" s="12" t="s">
        <v>7819</v>
      </c>
      <c r="E7209" s="17" t="s">
        <v>341</v>
      </c>
      <c r="F7209" s="25" t="str">
        <f>LEFT(E7209,MIN(FIND({0,1,2,3,4,5,6,7,8,9},ASC(E7209)&amp;1234567890))-1)</f>
        <v>Ru</v>
      </c>
      <c r="G7209" s="25">
        <f t="shared" si="224"/>
        <v>1</v>
      </c>
      <c r="H7209" s="25">
        <f>VLOOKUP(F7209,Table!$A$2:$C$121,2,0)</f>
        <v>8</v>
      </c>
      <c r="I7209" s="26">
        <f>VLOOKUP(F7209,Table!$A$2:$C$121,3,0)</f>
        <v>5</v>
      </c>
      <c r="J7209" s="17" t="s">
        <v>445</v>
      </c>
      <c r="K7209" s="25" t="str">
        <f>LEFT(J7209,MIN(FIND({0,1,2,3,4,5,6,7,8,9},ASC(J7209)&amp;1234567890))-1)</f>
        <v>Al</v>
      </c>
      <c r="L7209" s="25">
        <f t="shared" si="225"/>
        <v>3</v>
      </c>
      <c r="M7209" s="25">
        <f>VLOOKUP(K7209,Table!$A$2:$C$121,2,0)</f>
        <v>13</v>
      </c>
      <c r="N7209" s="26">
        <f>VLOOKUP(K7209,Table!$A$2:$C$121,3,0)</f>
        <v>3</v>
      </c>
      <c r="O7209" s="13" t="str">
        <f>VLOOKUP(A7209,Table!$U$1:$V$230,2,0)</f>
        <v>Hexagonal</v>
      </c>
      <c r="P7209" s="1"/>
    </row>
    <row r="7210" spans="1:16">
      <c r="A7210" s="12">
        <v>194</v>
      </c>
      <c r="B7210" s="12">
        <v>609381</v>
      </c>
      <c r="C7210" s="12" t="s">
        <v>7455</v>
      </c>
      <c r="D7210" s="12" t="s">
        <v>7820</v>
      </c>
      <c r="E7210" s="17" t="s">
        <v>590</v>
      </c>
      <c r="F7210" s="25" t="str">
        <f>LEFT(E7210,MIN(FIND({0,1,2,3,4,5,6,7,8,9},ASC(E7210)&amp;1234567890))-1)</f>
        <v>Sm</v>
      </c>
      <c r="G7210" s="25">
        <f t="shared" si="224"/>
        <v>1</v>
      </c>
      <c r="H7210" s="25">
        <f>VLOOKUP(F7210,Table!$A$2:$C$121,2,0)</f>
        <v>3</v>
      </c>
      <c r="I7210" s="26">
        <f>VLOOKUP(F7210,Table!$A$2:$C$121,3,0)</f>
        <v>6</v>
      </c>
      <c r="J7210" s="17" t="s">
        <v>445</v>
      </c>
      <c r="K7210" s="25" t="str">
        <f>LEFT(J7210,MIN(FIND({0,1,2,3,4,5,6,7,8,9},ASC(J7210)&amp;1234567890))-1)</f>
        <v>Al</v>
      </c>
      <c r="L7210" s="25">
        <f t="shared" si="225"/>
        <v>3</v>
      </c>
      <c r="M7210" s="25">
        <f>VLOOKUP(K7210,Table!$A$2:$C$121,2,0)</f>
        <v>13</v>
      </c>
      <c r="N7210" s="26">
        <f>VLOOKUP(K7210,Table!$A$2:$C$121,3,0)</f>
        <v>3</v>
      </c>
      <c r="O7210" s="13" t="str">
        <f>VLOOKUP(A7210,Table!$U$1:$V$230,2,0)</f>
        <v>Hexagonal</v>
      </c>
      <c r="P7210" s="1"/>
    </row>
    <row r="7211" spans="1:16">
      <c r="A7211" s="12">
        <v>194</v>
      </c>
      <c r="B7211" s="12">
        <v>609466</v>
      </c>
      <c r="C7211" s="12" t="s">
        <v>7455</v>
      </c>
      <c r="D7211" s="12" t="s">
        <v>7821</v>
      </c>
      <c r="E7211" s="17" t="s">
        <v>601</v>
      </c>
      <c r="F7211" s="25" t="str">
        <f>LEFT(E7211,MIN(FIND({0,1,2,3,4,5,6,7,8,9},ASC(E7211)&amp;1234567890))-1)</f>
        <v>Al</v>
      </c>
      <c r="G7211" s="25">
        <f t="shared" si="224"/>
        <v>17</v>
      </c>
      <c r="H7211" s="25">
        <f>VLOOKUP(F7211,Table!$A$2:$C$121,2,0)</f>
        <v>13</v>
      </c>
      <c r="I7211" s="26">
        <f>VLOOKUP(F7211,Table!$A$2:$C$121,3,0)</f>
        <v>3</v>
      </c>
      <c r="J7211" s="17" t="s">
        <v>11367</v>
      </c>
      <c r="K7211" s="25" t="str">
        <f>LEFT(J7211,MIN(FIND({0,1,2,3,4,5,6,7,8,9},ASC(J7211)&amp;1234567890))-1)</f>
        <v>Tb</v>
      </c>
      <c r="L7211" s="25">
        <f t="shared" si="225"/>
        <v>2</v>
      </c>
      <c r="M7211" s="25">
        <f>VLOOKUP(K7211,Table!$A$2:$C$121,2,0)</f>
        <v>3</v>
      </c>
      <c r="N7211" s="26">
        <f>VLOOKUP(K7211,Table!$A$2:$C$121,3,0)</f>
        <v>6</v>
      </c>
      <c r="O7211" s="13" t="str">
        <f>VLOOKUP(A7211,Table!$U$1:$V$230,2,0)</f>
        <v>Hexagonal</v>
      </c>
      <c r="P7211" s="1"/>
    </row>
    <row r="7212" spans="1:16">
      <c r="A7212" s="12">
        <v>194</v>
      </c>
      <c r="B7212" s="12">
        <v>609541</v>
      </c>
      <c r="C7212" s="12" t="s">
        <v>7455</v>
      </c>
      <c r="D7212" s="12" t="s">
        <v>5000</v>
      </c>
      <c r="E7212" s="17" t="s">
        <v>50</v>
      </c>
      <c r="F7212" s="25" t="str">
        <f>LEFT(E7212,MIN(FIND({0,1,2,3,4,5,6,7,8,9},ASC(E7212)&amp;1234567890))-1)</f>
        <v>Ti</v>
      </c>
      <c r="G7212" s="25">
        <f t="shared" si="224"/>
        <v>1</v>
      </c>
      <c r="H7212" s="25">
        <f>VLOOKUP(F7212,Table!$A$2:$C$121,2,0)</f>
        <v>4</v>
      </c>
      <c r="I7212" s="26">
        <f>VLOOKUP(F7212,Table!$A$2:$C$121,3,0)</f>
        <v>4</v>
      </c>
      <c r="J7212" s="17" t="s">
        <v>445</v>
      </c>
      <c r="K7212" s="25" t="str">
        <f>LEFT(J7212,MIN(FIND({0,1,2,3,4,5,6,7,8,9},ASC(J7212)&amp;1234567890))-1)</f>
        <v>Al</v>
      </c>
      <c r="L7212" s="25">
        <f t="shared" si="225"/>
        <v>3</v>
      </c>
      <c r="M7212" s="25">
        <f>VLOOKUP(K7212,Table!$A$2:$C$121,2,0)</f>
        <v>13</v>
      </c>
      <c r="N7212" s="26">
        <f>VLOOKUP(K7212,Table!$A$2:$C$121,3,0)</f>
        <v>3</v>
      </c>
      <c r="O7212" s="13" t="str">
        <f>VLOOKUP(A7212,Table!$U$1:$V$230,2,0)</f>
        <v>Hexagonal</v>
      </c>
      <c r="P7212" s="1"/>
    </row>
    <row r="7213" spans="1:16">
      <c r="A7213" s="12">
        <v>194</v>
      </c>
      <c r="B7213" s="12">
        <v>609769</v>
      </c>
      <c r="C7213" s="12" t="s">
        <v>7455</v>
      </c>
      <c r="D7213" s="12" t="s">
        <v>7822</v>
      </c>
      <c r="E7213" s="17" t="s">
        <v>11683</v>
      </c>
      <c r="F7213" s="25" t="str">
        <f>LEFT(E7213,MIN(FIND({0,1,2,3,4,5,6,7,8,9},ASC(E7213)&amp;1234567890))-1)</f>
        <v>Am</v>
      </c>
      <c r="G7213" s="25">
        <f t="shared" si="224"/>
        <v>1</v>
      </c>
      <c r="H7213" s="25">
        <f>VLOOKUP(F7213,Table!$A$2:$C$121,2,0)</f>
        <v>3</v>
      </c>
      <c r="I7213" s="26">
        <f>VLOOKUP(F7213,Table!$A$2:$C$121,3,0)</f>
        <v>7</v>
      </c>
      <c r="J7213" s="17" t="s">
        <v>11907</v>
      </c>
      <c r="K7213" s="25" t="str">
        <f>LEFT(J7213,MIN(FIND({0,1,2,3,4,5,6,7,8,9},ASC(J7213)&amp;1234567890))-1)</f>
        <v>H</v>
      </c>
      <c r="L7213" s="25">
        <f t="shared" si="225"/>
        <v>3</v>
      </c>
      <c r="M7213" s="25">
        <f>VLOOKUP(K7213,Table!$A$2:$C$121,2,0)</f>
        <v>1</v>
      </c>
      <c r="N7213" s="26">
        <f>VLOOKUP(K7213,Table!$A$2:$C$121,3,0)</f>
        <v>1</v>
      </c>
      <c r="O7213" s="13" t="str">
        <f>VLOOKUP(A7213,Table!$U$1:$V$230,2,0)</f>
        <v>Hexagonal</v>
      </c>
      <c r="P7213" s="1"/>
    </row>
    <row r="7214" spans="1:16">
      <c r="A7214" s="12">
        <v>194</v>
      </c>
      <c r="B7214" s="12">
        <v>609788</v>
      </c>
      <c r="C7214" s="12" t="s">
        <v>7455</v>
      </c>
      <c r="D7214" s="12" t="s">
        <v>7823</v>
      </c>
      <c r="E7214" s="17" t="s">
        <v>11683</v>
      </c>
      <c r="F7214" s="25" t="str">
        <f>LEFT(E7214,MIN(FIND({0,1,2,3,4,5,6,7,8,9},ASC(E7214)&amp;1234567890))-1)</f>
        <v>Am</v>
      </c>
      <c r="G7214" s="25">
        <f t="shared" si="224"/>
        <v>1</v>
      </c>
      <c r="H7214" s="25">
        <f>VLOOKUP(F7214,Table!$A$2:$C$121,2,0)</f>
        <v>3</v>
      </c>
      <c r="I7214" s="26">
        <f>VLOOKUP(F7214,Table!$A$2:$C$121,3,0)</f>
        <v>7</v>
      </c>
      <c r="J7214" s="17" t="s">
        <v>11919</v>
      </c>
      <c r="K7214" s="25" t="str">
        <f>LEFT(J7214,MIN(FIND({0,1,2,3,4,5,6,7,8,9},ASC(J7214)&amp;1234567890))-1)</f>
        <v>Os</v>
      </c>
      <c r="L7214" s="25">
        <f t="shared" si="225"/>
        <v>2</v>
      </c>
      <c r="M7214" s="25">
        <f>VLOOKUP(K7214,Table!$A$2:$C$121,2,0)</f>
        <v>8</v>
      </c>
      <c r="N7214" s="26">
        <f>VLOOKUP(K7214,Table!$A$2:$C$121,3,0)</f>
        <v>6</v>
      </c>
      <c r="O7214" s="13" t="str">
        <f>VLOOKUP(A7214,Table!$U$1:$V$230,2,0)</f>
        <v>Hexagonal</v>
      </c>
      <c r="P7214" s="1"/>
    </row>
    <row r="7215" spans="1:16">
      <c r="A7215" s="12">
        <v>194</v>
      </c>
      <c r="B7215" s="12">
        <v>610308</v>
      </c>
      <c r="C7215" s="12" t="s">
        <v>7455</v>
      </c>
      <c r="D7215" s="12" t="s">
        <v>7824</v>
      </c>
      <c r="E7215" s="17" t="s">
        <v>11351</v>
      </c>
      <c r="F7215" s="25" t="str">
        <f>LEFT(E7215,MIN(FIND({0,1,2,3,4,5,6,7,8,9},ASC(E7215)&amp;1234567890))-1)</f>
        <v>Cu</v>
      </c>
      <c r="G7215" s="25">
        <f t="shared" si="224"/>
        <v>1</v>
      </c>
      <c r="H7215" s="25">
        <f>VLOOKUP(F7215,Table!$A$2:$C$121,2,0)</f>
        <v>11</v>
      </c>
      <c r="I7215" s="26">
        <f>VLOOKUP(F7215,Table!$A$2:$C$121,3,0)</f>
        <v>4</v>
      </c>
      <c r="J7215" s="17" t="s">
        <v>540</v>
      </c>
      <c r="K7215" s="25" t="str">
        <f>LEFT(J7215,MIN(FIND({0,1,2,3,4,5,6,7,8,9},ASC(J7215)&amp;1234567890))-1)</f>
        <v>As</v>
      </c>
      <c r="L7215" s="25">
        <f t="shared" si="225"/>
        <v>1</v>
      </c>
      <c r="M7215" s="25">
        <f>VLOOKUP(K7215,Table!$A$2:$C$121,2,0)</f>
        <v>15</v>
      </c>
      <c r="N7215" s="26">
        <f>VLOOKUP(K7215,Table!$A$2:$C$121,3,0)</f>
        <v>4</v>
      </c>
      <c r="O7215" s="13" t="str">
        <f>VLOOKUP(A7215,Table!$U$1:$V$230,2,0)</f>
        <v>Hexagonal</v>
      </c>
      <c r="P7215" s="1"/>
    </row>
    <row r="7216" spans="1:16">
      <c r="A7216" s="12">
        <v>194</v>
      </c>
      <c r="B7216" s="12">
        <v>612138</v>
      </c>
      <c r="C7216" s="12" t="s">
        <v>7455</v>
      </c>
      <c r="D7216" s="12" t="s">
        <v>7825</v>
      </c>
      <c r="E7216" s="17" t="s">
        <v>12830</v>
      </c>
      <c r="F7216" s="25" t="str">
        <f>LEFT(E7216,MIN(FIND({0,1,2,3,4,5,6,7,8,9},ASC(E7216)&amp;1234567890))-1)</f>
        <v>Mg</v>
      </c>
      <c r="G7216" s="25">
        <f t="shared" si="224"/>
        <v>3</v>
      </c>
      <c r="H7216" s="25">
        <f>VLOOKUP(F7216,Table!$A$2:$C$121,2,0)</f>
        <v>2</v>
      </c>
      <c r="I7216" s="26">
        <f>VLOOKUP(F7216,Table!$A$2:$C$121,3,0)</f>
        <v>3</v>
      </c>
      <c r="J7216" s="17" t="s">
        <v>427</v>
      </c>
      <c r="K7216" s="25" t="str">
        <f>LEFT(J7216,MIN(FIND({0,1,2,3,4,5,6,7,8,9},ASC(J7216)&amp;1234567890))-1)</f>
        <v>Au</v>
      </c>
      <c r="L7216" s="25">
        <f t="shared" si="225"/>
        <v>1</v>
      </c>
      <c r="M7216" s="25">
        <f>VLOOKUP(K7216,Table!$A$2:$C$121,2,0)</f>
        <v>11</v>
      </c>
      <c r="N7216" s="26">
        <f>VLOOKUP(K7216,Table!$A$2:$C$121,3,0)</f>
        <v>6</v>
      </c>
      <c r="O7216" s="13" t="str">
        <f>VLOOKUP(A7216,Table!$U$1:$V$230,2,0)</f>
        <v>Hexagonal</v>
      </c>
      <c r="P7216" s="1"/>
    </row>
    <row r="7217" spans="1:16">
      <c r="A7217" s="12">
        <v>194</v>
      </c>
      <c r="B7217" s="12">
        <v>614803</v>
      </c>
      <c r="C7217" s="12" t="s">
        <v>7455</v>
      </c>
      <c r="D7217" s="12" t="s">
        <v>7826</v>
      </c>
      <c r="E7217" s="17" t="s">
        <v>393</v>
      </c>
      <c r="F7217" s="25" t="str">
        <f>LEFT(E7217,MIN(FIND({0,1,2,3,4,5,6,7,8,9},ASC(E7217)&amp;1234567890))-1)</f>
        <v>Mo</v>
      </c>
      <c r="G7217" s="25">
        <f t="shared" si="224"/>
        <v>1</v>
      </c>
      <c r="H7217" s="25">
        <f>VLOOKUP(F7217,Table!$A$2:$C$121,2,0)</f>
        <v>6</v>
      </c>
      <c r="I7217" s="26">
        <f>VLOOKUP(F7217,Table!$A$2:$C$121,3,0)</f>
        <v>5</v>
      </c>
      <c r="J7217" s="17" t="s">
        <v>11511</v>
      </c>
      <c r="K7217" s="25" t="str">
        <f>LEFT(J7217,MIN(FIND({0,1,2,3,4,5,6,7,8,9},ASC(J7217)&amp;1234567890))-1)</f>
        <v>B</v>
      </c>
      <c r="L7217" s="25">
        <f t="shared" si="225"/>
        <v>4</v>
      </c>
      <c r="M7217" s="25">
        <f>VLOOKUP(K7217,Table!$A$2:$C$121,2,0)</f>
        <v>13</v>
      </c>
      <c r="N7217" s="26">
        <f>VLOOKUP(K7217,Table!$A$2:$C$121,3,0)</f>
        <v>2</v>
      </c>
      <c r="O7217" s="13" t="str">
        <f>VLOOKUP(A7217,Table!$U$1:$V$230,2,0)</f>
        <v>Hexagonal</v>
      </c>
      <c r="P7217" s="1"/>
    </row>
    <row r="7218" spans="1:16">
      <c r="A7218" s="12">
        <v>194</v>
      </c>
      <c r="B7218" s="12">
        <v>615207</v>
      </c>
      <c r="C7218" s="12" t="s">
        <v>7455</v>
      </c>
      <c r="D7218" s="12" t="s">
        <v>7827</v>
      </c>
      <c r="E7218" s="17" t="s">
        <v>11464</v>
      </c>
      <c r="F7218" s="25" t="str">
        <f>LEFT(E7218,MIN(FIND({0,1,2,3,4,5,6,7,8,9},ASC(E7218)&amp;1234567890))-1)</f>
        <v>Pt</v>
      </c>
      <c r="G7218" s="25">
        <f t="shared" si="224"/>
        <v>2</v>
      </c>
      <c r="H7218" s="25">
        <f>VLOOKUP(F7218,Table!$A$2:$C$121,2,0)</f>
        <v>10</v>
      </c>
      <c r="I7218" s="26">
        <f>VLOOKUP(F7218,Table!$A$2:$C$121,3,0)</f>
        <v>6</v>
      </c>
      <c r="J7218" s="17" t="s">
        <v>364</v>
      </c>
      <c r="K7218" s="25" t="str">
        <f>LEFT(J7218,MIN(FIND({0,1,2,3,4,5,6,7,8,9},ASC(J7218)&amp;1234567890))-1)</f>
        <v>B</v>
      </c>
      <c r="L7218" s="25">
        <f t="shared" si="225"/>
        <v>1</v>
      </c>
      <c r="M7218" s="25">
        <f>VLOOKUP(K7218,Table!$A$2:$C$121,2,0)</f>
        <v>13</v>
      </c>
      <c r="N7218" s="26">
        <f>VLOOKUP(K7218,Table!$A$2:$C$121,3,0)</f>
        <v>2</v>
      </c>
      <c r="O7218" s="13" t="str">
        <f>VLOOKUP(A7218,Table!$U$1:$V$230,2,0)</f>
        <v>Hexagonal</v>
      </c>
      <c r="P7218" s="1"/>
    </row>
    <row r="7219" spans="1:16">
      <c r="A7219" s="12">
        <v>194</v>
      </c>
      <c r="B7219" s="12">
        <v>615553</v>
      </c>
      <c r="C7219" s="12" t="s">
        <v>7455</v>
      </c>
      <c r="D7219" s="12" t="s">
        <v>7828</v>
      </c>
      <c r="E7219" s="17" t="s">
        <v>395</v>
      </c>
      <c r="F7219" s="25" t="str">
        <f>LEFT(E7219,MIN(FIND({0,1,2,3,4,5,6,7,8,9},ASC(E7219)&amp;1234567890))-1)</f>
        <v>Tc</v>
      </c>
      <c r="G7219" s="25">
        <f t="shared" si="224"/>
        <v>1</v>
      </c>
      <c r="H7219" s="25">
        <f>VLOOKUP(F7219,Table!$A$2:$C$121,2,0)</f>
        <v>7</v>
      </c>
      <c r="I7219" s="26">
        <f>VLOOKUP(F7219,Table!$A$2:$C$121,3,0)</f>
        <v>5</v>
      </c>
      <c r="J7219" s="17" t="s">
        <v>11624</v>
      </c>
      <c r="K7219" s="25" t="str">
        <f>LEFT(J7219,MIN(FIND({0,1,2,3,4,5,6,7,8,9},ASC(J7219)&amp;1234567890))-1)</f>
        <v>B</v>
      </c>
      <c r="L7219" s="25">
        <f t="shared" si="225"/>
        <v>2</v>
      </c>
      <c r="M7219" s="25">
        <f>VLOOKUP(K7219,Table!$A$2:$C$121,2,0)</f>
        <v>13</v>
      </c>
      <c r="N7219" s="26">
        <f>VLOOKUP(K7219,Table!$A$2:$C$121,3,0)</f>
        <v>2</v>
      </c>
      <c r="O7219" s="13" t="str">
        <f>VLOOKUP(A7219,Table!$U$1:$V$230,2,0)</f>
        <v>Hexagonal</v>
      </c>
      <c r="P7219" s="1"/>
    </row>
    <row r="7220" spans="1:16">
      <c r="A7220" s="12">
        <v>194</v>
      </c>
      <c r="B7220" s="12">
        <v>615696</v>
      </c>
      <c r="C7220" s="12" t="s">
        <v>7455</v>
      </c>
      <c r="D7220" s="12" t="s">
        <v>6106</v>
      </c>
      <c r="E7220" s="17" t="s">
        <v>11520</v>
      </c>
      <c r="F7220" s="25" t="str">
        <f>LEFT(E7220,MIN(FIND({0,1,2,3,4,5,6,7,8,9},ASC(E7220)&amp;1234567890))-1)</f>
        <v>W</v>
      </c>
      <c r="G7220" s="25">
        <f t="shared" si="224"/>
        <v>2</v>
      </c>
      <c r="H7220" s="25">
        <f>VLOOKUP(F7220,Table!$A$2:$C$121,2,0)</f>
        <v>6</v>
      </c>
      <c r="I7220" s="26">
        <f>VLOOKUP(F7220,Table!$A$2:$C$121,3,0)</f>
        <v>6</v>
      </c>
      <c r="J7220" s="17" t="s">
        <v>11651</v>
      </c>
      <c r="K7220" s="25" t="str">
        <f>LEFT(J7220,MIN(FIND({0,1,2,3,4,5,6,7,8,9},ASC(J7220)&amp;1234567890))-1)</f>
        <v>B</v>
      </c>
      <c r="L7220" s="25">
        <f t="shared" si="225"/>
        <v>5</v>
      </c>
      <c r="M7220" s="25">
        <f>VLOOKUP(K7220,Table!$A$2:$C$121,2,0)</f>
        <v>13</v>
      </c>
      <c r="N7220" s="26">
        <f>VLOOKUP(K7220,Table!$A$2:$C$121,3,0)</f>
        <v>2</v>
      </c>
      <c r="O7220" s="13" t="str">
        <f>VLOOKUP(A7220,Table!$U$1:$V$230,2,0)</f>
        <v>Hexagonal</v>
      </c>
      <c r="P7220" s="1"/>
    </row>
    <row r="7221" spans="1:16">
      <c r="A7221" s="12">
        <v>194</v>
      </c>
      <c r="B7221" s="12">
        <v>615700</v>
      </c>
      <c r="C7221" s="12" t="s">
        <v>7455</v>
      </c>
      <c r="D7221" s="12" t="s">
        <v>6986</v>
      </c>
      <c r="E7221" s="17" t="s">
        <v>390</v>
      </c>
      <c r="F7221" s="25" t="str">
        <f>LEFT(E7221,MIN(FIND({0,1,2,3,4,5,6,7,8,9},ASC(E7221)&amp;1234567890))-1)</f>
        <v>W</v>
      </c>
      <c r="G7221" s="25">
        <f t="shared" si="224"/>
        <v>1</v>
      </c>
      <c r="H7221" s="25">
        <f>VLOOKUP(F7221,Table!$A$2:$C$121,2,0)</f>
        <v>6</v>
      </c>
      <c r="I7221" s="26">
        <f>VLOOKUP(F7221,Table!$A$2:$C$121,3,0)</f>
        <v>6</v>
      </c>
      <c r="J7221" s="17" t="s">
        <v>11624</v>
      </c>
      <c r="K7221" s="25" t="str">
        <f>LEFT(J7221,MIN(FIND({0,1,2,3,4,5,6,7,8,9},ASC(J7221)&amp;1234567890))-1)</f>
        <v>B</v>
      </c>
      <c r="L7221" s="25">
        <f t="shared" si="225"/>
        <v>2</v>
      </c>
      <c r="M7221" s="25">
        <f>VLOOKUP(K7221,Table!$A$2:$C$121,2,0)</f>
        <v>13</v>
      </c>
      <c r="N7221" s="26">
        <f>VLOOKUP(K7221,Table!$A$2:$C$121,3,0)</f>
        <v>2</v>
      </c>
      <c r="O7221" s="13" t="str">
        <f>VLOOKUP(A7221,Table!$U$1:$V$230,2,0)</f>
        <v>Hexagonal</v>
      </c>
      <c r="P7221" s="1"/>
    </row>
    <row r="7222" spans="1:16">
      <c r="A7222" s="12">
        <v>194</v>
      </c>
      <c r="B7222" s="12">
        <v>616269</v>
      </c>
      <c r="C7222" s="12" t="s">
        <v>7455</v>
      </c>
      <c r="D7222" s="12" t="s">
        <v>7829</v>
      </c>
      <c r="E7222" s="17" t="s">
        <v>33</v>
      </c>
      <c r="F7222" s="25" t="str">
        <f>LEFT(E7222,MIN(FIND({0,1,2,3,4,5,6,7,8,9},ASC(E7222)&amp;1234567890))-1)</f>
        <v>Fe</v>
      </c>
      <c r="G7222" s="25">
        <f t="shared" si="224"/>
        <v>1</v>
      </c>
      <c r="H7222" s="25">
        <f>VLOOKUP(F7222,Table!$A$2:$C$121,2,0)</f>
        <v>8</v>
      </c>
      <c r="I7222" s="26">
        <f>VLOOKUP(F7222,Table!$A$2:$C$121,3,0)</f>
        <v>4</v>
      </c>
      <c r="J7222" s="17" t="s">
        <v>12339</v>
      </c>
      <c r="K7222" s="25" t="str">
        <f>LEFT(J7222,MIN(FIND({0,1,2,3,4,5,6,7,8,9},ASC(J7222)&amp;1234567890))-1)</f>
        <v>Be</v>
      </c>
      <c r="L7222" s="25">
        <f t="shared" si="225"/>
        <v>2</v>
      </c>
      <c r="M7222" s="25">
        <f>VLOOKUP(K7222,Table!$A$2:$C$121,2,0)</f>
        <v>2</v>
      </c>
      <c r="N7222" s="26">
        <f>VLOOKUP(K7222,Table!$A$2:$C$121,3,0)</f>
        <v>2</v>
      </c>
      <c r="O7222" s="13" t="str">
        <f>VLOOKUP(A7222,Table!$U$1:$V$230,2,0)</f>
        <v>Hexagonal</v>
      </c>
      <c r="P7222" s="1"/>
    </row>
    <row r="7223" spans="1:16">
      <c r="A7223" s="12">
        <v>194</v>
      </c>
      <c r="B7223" s="12">
        <v>616284</v>
      </c>
      <c r="C7223" s="12" t="s">
        <v>7455</v>
      </c>
      <c r="D7223" s="12" t="s">
        <v>7830</v>
      </c>
      <c r="E7223" s="17" t="s">
        <v>12956</v>
      </c>
      <c r="F7223" s="25" t="str">
        <f>LEFT(E7223,MIN(FIND({0,1,2,3,4,5,6,7,8,9},ASC(E7223)&amp;1234567890))-1)</f>
        <v>Be</v>
      </c>
      <c r="G7223" s="25">
        <f t="shared" si="224"/>
        <v>17</v>
      </c>
      <c r="H7223" s="25">
        <f>VLOOKUP(F7223,Table!$A$2:$C$121,2,0)</f>
        <v>2</v>
      </c>
      <c r="I7223" s="26">
        <f>VLOOKUP(F7223,Table!$A$2:$C$121,3,0)</f>
        <v>2</v>
      </c>
      <c r="J7223" s="17" t="s">
        <v>11431</v>
      </c>
      <c r="K7223" s="25" t="str">
        <f>LEFT(J7223,MIN(FIND({0,1,2,3,4,5,6,7,8,9},ASC(J7223)&amp;1234567890))-1)</f>
        <v>Hf</v>
      </c>
      <c r="L7223" s="25">
        <f t="shared" si="225"/>
        <v>2</v>
      </c>
      <c r="M7223" s="25">
        <f>VLOOKUP(K7223,Table!$A$2:$C$121,2,0)</f>
        <v>4</v>
      </c>
      <c r="N7223" s="26">
        <f>VLOOKUP(K7223,Table!$A$2:$C$121,3,0)</f>
        <v>6</v>
      </c>
      <c r="O7223" s="13" t="str">
        <f>VLOOKUP(A7223,Table!$U$1:$V$230,2,0)</f>
        <v>Hexagonal</v>
      </c>
      <c r="P7223" s="1"/>
    </row>
    <row r="7224" spans="1:16">
      <c r="A7224" s="12">
        <v>194</v>
      </c>
      <c r="B7224" s="12">
        <v>616342</v>
      </c>
      <c r="C7224" s="12" t="s">
        <v>7455</v>
      </c>
      <c r="D7224" s="12" t="s">
        <v>7831</v>
      </c>
      <c r="E7224" s="17" t="s">
        <v>393</v>
      </c>
      <c r="F7224" s="25" t="str">
        <f>LEFT(E7224,MIN(FIND({0,1,2,3,4,5,6,7,8,9},ASC(E7224)&amp;1234567890))-1)</f>
        <v>Mo</v>
      </c>
      <c r="G7224" s="25">
        <f t="shared" si="224"/>
        <v>1</v>
      </c>
      <c r="H7224" s="25">
        <f>VLOOKUP(F7224,Table!$A$2:$C$121,2,0)</f>
        <v>6</v>
      </c>
      <c r="I7224" s="26">
        <f>VLOOKUP(F7224,Table!$A$2:$C$121,3,0)</f>
        <v>5</v>
      </c>
      <c r="J7224" s="17" t="s">
        <v>12339</v>
      </c>
      <c r="K7224" s="25" t="str">
        <f>LEFT(J7224,MIN(FIND({0,1,2,3,4,5,6,7,8,9},ASC(J7224)&amp;1234567890))-1)</f>
        <v>Be</v>
      </c>
      <c r="L7224" s="25">
        <f t="shared" si="225"/>
        <v>2</v>
      </c>
      <c r="M7224" s="25">
        <f>VLOOKUP(K7224,Table!$A$2:$C$121,2,0)</f>
        <v>2</v>
      </c>
      <c r="N7224" s="26">
        <f>VLOOKUP(K7224,Table!$A$2:$C$121,3,0)</f>
        <v>2</v>
      </c>
      <c r="O7224" s="13" t="str">
        <f>VLOOKUP(A7224,Table!$U$1:$V$230,2,0)</f>
        <v>Hexagonal</v>
      </c>
      <c r="P7224" s="1"/>
    </row>
    <row r="7225" spans="1:16">
      <c r="A7225" s="12">
        <v>194</v>
      </c>
      <c r="B7225" s="12">
        <v>616410</v>
      </c>
      <c r="C7225" s="12" t="s">
        <v>7455</v>
      </c>
      <c r="D7225" s="12" t="s">
        <v>7832</v>
      </c>
      <c r="E7225" s="17" t="s">
        <v>341</v>
      </c>
      <c r="F7225" s="25" t="str">
        <f>LEFT(E7225,MIN(FIND({0,1,2,3,4,5,6,7,8,9},ASC(E7225)&amp;1234567890))-1)</f>
        <v>Ru</v>
      </c>
      <c r="G7225" s="25">
        <f t="shared" si="224"/>
        <v>1</v>
      </c>
      <c r="H7225" s="25">
        <f>VLOOKUP(F7225,Table!$A$2:$C$121,2,0)</f>
        <v>8</v>
      </c>
      <c r="I7225" s="26">
        <f>VLOOKUP(F7225,Table!$A$2:$C$121,3,0)</f>
        <v>5</v>
      </c>
      <c r="J7225" s="17" t="s">
        <v>12339</v>
      </c>
      <c r="K7225" s="25" t="str">
        <f>LEFT(J7225,MIN(FIND({0,1,2,3,4,5,6,7,8,9},ASC(J7225)&amp;1234567890))-1)</f>
        <v>Be</v>
      </c>
      <c r="L7225" s="25">
        <f t="shared" si="225"/>
        <v>2</v>
      </c>
      <c r="M7225" s="25">
        <f>VLOOKUP(K7225,Table!$A$2:$C$121,2,0)</f>
        <v>2</v>
      </c>
      <c r="N7225" s="26">
        <f>VLOOKUP(K7225,Table!$A$2:$C$121,3,0)</f>
        <v>2</v>
      </c>
      <c r="O7225" s="13" t="str">
        <f>VLOOKUP(A7225,Table!$U$1:$V$230,2,0)</f>
        <v>Hexagonal</v>
      </c>
      <c r="P7225" s="1"/>
    </row>
    <row r="7226" spans="1:16">
      <c r="A7226" s="12">
        <v>194</v>
      </c>
      <c r="B7226" s="12">
        <v>616452</v>
      </c>
      <c r="C7226" s="12" t="s">
        <v>7455</v>
      </c>
      <c r="D7226" s="12" t="s">
        <v>6414</v>
      </c>
      <c r="E7226" s="17" t="s">
        <v>12956</v>
      </c>
      <c r="F7226" s="25" t="str">
        <f>LEFT(E7226,MIN(FIND({0,1,2,3,4,5,6,7,8,9},ASC(E7226)&amp;1234567890))-1)</f>
        <v>Be</v>
      </c>
      <c r="G7226" s="25">
        <f t="shared" si="224"/>
        <v>17</v>
      </c>
      <c r="H7226" s="25">
        <f>VLOOKUP(F7226,Table!$A$2:$C$121,2,0)</f>
        <v>2</v>
      </c>
      <c r="I7226" s="26">
        <f>VLOOKUP(F7226,Table!$A$2:$C$121,3,0)</f>
        <v>2</v>
      </c>
      <c r="J7226" s="17" t="s">
        <v>11887</v>
      </c>
      <c r="K7226" s="25" t="str">
        <f>LEFT(J7226,MIN(FIND({0,1,2,3,4,5,6,7,8,9},ASC(J7226)&amp;1234567890))-1)</f>
        <v>Ti</v>
      </c>
      <c r="L7226" s="25">
        <f t="shared" si="225"/>
        <v>2</v>
      </c>
      <c r="M7226" s="25">
        <f>VLOOKUP(K7226,Table!$A$2:$C$121,2,0)</f>
        <v>4</v>
      </c>
      <c r="N7226" s="26">
        <f>VLOOKUP(K7226,Table!$A$2:$C$121,3,0)</f>
        <v>4</v>
      </c>
      <c r="O7226" s="13" t="str">
        <f>VLOOKUP(A7226,Table!$U$1:$V$230,2,0)</f>
        <v>Hexagonal</v>
      </c>
      <c r="P7226" s="1"/>
    </row>
    <row r="7227" spans="1:16">
      <c r="A7227" s="12">
        <v>194</v>
      </c>
      <c r="B7227" s="12">
        <v>616501</v>
      </c>
      <c r="C7227" s="12" t="s">
        <v>7455</v>
      </c>
      <c r="D7227" s="12" t="s">
        <v>7833</v>
      </c>
      <c r="E7227" s="17" t="s">
        <v>390</v>
      </c>
      <c r="F7227" s="25" t="str">
        <f>LEFT(E7227,MIN(FIND({0,1,2,3,4,5,6,7,8,9},ASC(E7227)&amp;1234567890))-1)</f>
        <v>W</v>
      </c>
      <c r="G7227" s="25">
        <f t="shared" si="224"/>
        <v>1</v>
      </c>
      <c r="H7227" s="25">
        <f>VLOOKUP(F7227,Table!$A$2:$C$121,2,0)</f>
        <v>6</v>
      </c>
      <c r="I7227" s="26">
        <f>VLOOKUP(F7227,Table!$A$2:$C$121,3,0)</f>
        <v>6</v>
      </c>
      <c r="J7227" s="17" t="s">
        <v>12339</v>
      </c>
      <c r="K7227" s="25" t="str">
        <f>LEFT(J7227,MIN(FIND({0,1,2,3,4,5,6,7,8,9},ASC(J7227)&amp;1234567890))-1)</f>
        <v>Be</v>
      </c>
      <c r="L7227" s="25">
        <f t="shared" si="225"/>
        <v>2</v>
      </c>
      <c r="M7227" s="25">
        <f>VLOOKUP(K7227,Table!$A$2:$C$121,2,0)</f>
        <v>2</v>
      </c>
      <c r="N7227" s="26">
        <f>VLOOKUP(K7227,Table!$A$2:$C$121,3,0)</f>
        <v>2</v>
      </c>
      <c r="O7227" s="13" t="str">
        <f>VLOOKUP(A7227,Table!$U$1:$V$230,2,0)</f>
        <v>Hexagonal</v>
      </c>
      <c r="P7227" s="1"/>
    </row>
    <row r="7228" spans="1:16">
      <c r="A7228" s="12">
        <v>194</v>
      </c>
      <c r="B7228" s="12">
        <v>616699</v>
      </c>
      <c r="C7228" s="12" t="s">
        <v>7455</v>
      </c>
      <c r="D7228" s="12" t="s">
        <v>7834</v>
      </c>
      <c r="E7228" s="17" t="s">
        <v>11641</v>
      </c>
      <c r="F7228" s="25" t="str">
        <f>LEFT(E7228,MIN(FIND({0,1,2,3,4,5,6,7,8,9},ASC(E7228)&amp;1234567890))-1)</f>
        <v>In</v>
      </c>
      <c r="G7228" s="25">
        <f t="shared" si="224"/>
        <v>2</v>
      </c>
      <c r="H7228" s="25">
        <f>VLOOKUP(F7228,Table!$A$2:$C$121,2,0)</f>
        <v>13</v>
      </c>
      <c r="I7228" s="26">
        <f>VLOOKUP(F7228,Table!$A$2:$C$121,3,0)</f>
        <v>5</v>
      </c>
      <c r="J7228" s="17" t="s">
        <v>542</v>
      </c>
      <c r="K7228" s="25" t="str">
        <f>LEFT(J7228,MIN(FIND({0,1,2,3,4,5,6,7,8,9},ASC(J7228)&amp;1234567890))-1)</f>
        <v>Bi</v>
      </c>
      <c r="L7228" s="25">
        <f t="shared" si="225"/>
        <v>1</v>
      </c>
      <c r="M7228" s="25">
        <f>VLOOKUP(K7228,Table!$A$2:$C$121,2,0)</f>
        <v>15</v>
      </c>
      <c r="N7228" s="26">
        <f>VLOOKUP(K7228,Table!$A$2:$C$121,3,0)</f>
        <v>6</v>
      </c>
      <c r="O7228" s="13" t="str">
        <f>VLOOKUP(A7228,Table!$U$1:$V$230,2,0)</f>
        <v>Hexagonal</v>
      </c>
      <c r="P7228" s="1"/>
    </row>
    <row r="7229" spans="1:16">
      <c r="A7229" s="12">
        <v>194</v>
      </c>
      <c r="B7229" s="12">
        <v>616995</v>
      </c>
      <c r="C7229" s="12" t="s">
        <v>7455</v>
      </c>
      <c r="D7229" s="12" t="s">
        <v>7835</v>
      </c>
      <c r="E7229" s="17" t="s">
        <v>542</v>
      </c>
      <c r="F7229" s="25" t="str">
        <f>LEFT(E7229,MIN(FIND({0,1,2,3,4,5,6,7,8,9},ASC(E7229)&amp;1234567890))-1)</f>
        <v>Bi</v>
      </c>
      <c r="G7229" s="25">
        <f t="shared" si="224"/>
        <v>1</v>
      </c>
      <c r="H7229" s="25">
        <f>VLOOKUP(F7229,Table!$A$2:$C$121,2,0)</f>
        <v>15</v>
      </c>
      <c r="I7229" s="26">
        <f>VLOOKUP(F7229,Table!$A$2:$C$121,3,0)</f>
        <v>6</v>
      </c>
      <c r="J7229" s="17" t="s">
        <v>11690</v>
      </c>
      <c r="K7229" s="25" t="str">
        <f>LEFT(J7229,MIN(FIND({0,1,2,3,4,5,6,7,8,9},ASC(J7229)&amp;1234567890))-1)</f>
        <v>Rb</v>
      </c>
      <c r="L7229" s="25">
        <f t="shared" si="225"/>
        <v>3</v>
      </c>
      <c r="M7229" s="25">
        <f>VLOOKUP(K7229,Table!$A$2:$C$121,2,0)</f>
        <v>1</v>
      </c>
      <c r="N7229" s="26">
        <f>VLOOKUP(K7229,Table!$A$2:$C$121,3,0)</f>
        <v>5</v>
      </c>
      <c r="O7229" s="13" t="str">
        <f>VLOOKUP(A7229,Table!$U$1:$V$230,2,0)</f>
        <v>Hexagonal</v>
      </c>
      <c r="P7229" s="1"/>
    </row>
    <row r="7230" spans="1:16">
      <c r="A7230" s="12">
        <v>194</v>
      </c>
      <c r="B7230" s="12">
        <v>616997</v>
      </c>
      <c r="C7230" s="12" t="s">
        <v>7455</v>
      </c>
      <c r="D7230" s="12" t="s">
        <v>7836</v>
      </c>
      <c r="E7230" s="17" t="s">
        <v>11690</v>
      </c>
      <c r="F7230" s="25" t="str">
        <f>LEFT(E7230,MIN(FIND({0,1,2,3,4,5,6,7,8,9},ASC(E7230)&amp;1234567890))-1)</f>
        <v>Rb</v>
      </c>
      <c r="G7230" s="25">
        <f t="shared" si="224"/>
        <v>3</v>
      </c>
      <c r="H7230" s="25">
        <f>VLOOKUP(F7230,Table!$A$2:$C$121,2,0)</f>
        <v>1</v>
      </c>
      <c r="I7230" s="26">
        <f>VLOOKUP(F7230,Table!$A$2:$C$121,3,0)</f>
        <v>5</v>
      </c>
      <c r="J7230" s="17" t="s">
        <v>542</v>
      </c>
      <c r="K7230" s="25" t="str">
        <f>LEFT(J7230,MIN(FIND({0,1,2,3,4,5,6,7,8,9},ASC(J7230)&amp;1234567890))-1)</f>
        <v>Bi</v>
      </c>
      <c r="L7230" s="25">
        <f t="shared" si="225"/>
        <v>1</v>
      </c>
      <c r="M7230" s="25">
        <f>VLOOKUP(K7230,Table!$A$2:$C$121,2,0)</f>
        <v>15</v>
      </c>
      <c r="N7230" s="26">
        <f>VLOOKUP(K7230,Table!$A$2:$C$121,3,0)</f>
        <v>6</v>
      </c>
      <c r="O7230" s="13" t="str">
        <f>VLOOKUP(A7230,Table!$U$1:$V$230,2,0)</f>
        <v>Hexagonal</v>
      </c>
      <c r="P7230" s="1"/>
    </row>
    <row r="7231" spans="1:16">
      <c r="A7231" s="12">
        <v>194</v>
      </c>
      <c r="B7231" s="12">
        <v>617227</v>
      </c>
      <c r="C7231" s="12" t="s">
        <v>7455</v>
      </c>
      <c r="D7231" s="12" t="s">
        <v>7837</v>
      </c>
      <c r="E7231" s="17" t="s">
        <v>13523</v>
      </c>
      <c r="F7231" s="25" t="str">
        <f>LEFT(E7231,MIN(FIND({0,1,2,3,4,5,6,7,8,9},ASC(E7231)&amp;1234567890))-1)</f>
        <v>Tl</v>
      </c>
      <c r="G7231" s="25">
        <f t="shared" si="224"/>
        <v>0.75</v>
      </c>
      <c r="H7231" s="25">
        <f>VLOOKUP(F7231,Table!$A$2:$C$121,2,0)</f>
        <v>13</v>
      </c>
      <c r="I7231" s="26">
        <f>VLOOKUP(F7231,Table!$A$2:$C$121,3,0)</f>
        <v>6</v>
      </c>
      <c r="J7231" s="17" t="s">
        <v>13524</v>
      </c>
      <c r="K7231" s="25" t="str">
        <f>LEFT(J7231,MIN(FIND({0,1,2,3,4,5,6,7,8,9},ASC(J7231)&amp;1234567890))-1)</f>
        <v>Bi</v>
      </c>
      <c r="L7231" s="25">
        <f t="shared" si="225"/>
        <v>0.25</v>
      </c>
      <c r="M7231" s="25">
        <f>VLOOKUP(K7231,Table!$A$2:$C$121,2,0)</f>
        <v>15</v>
      </c>
      <c r="N7231" s="26">
        <f>VLOOKUP(K7231,Table!$A$2:$C$121,3,0)</f>
        <v>6</v>
      </c>
      <c r="O7231" s="13" t="str">
        <f>VLOOKUP(A7231,Table!$U$1:$V$230,2,0)</f>
        <v>Hexagonal</v>
      </c>
      <c r="P7231" s="1"/>
    </row>
    <row r="7232" spans="1:16">
      <c r="A7232" s="12">
        <v>194</v>
      </c>
      <c r="B7232" s="12">
        <v>617266</v>
      </c>
      <c r="C7232" s="12" t="s">
        <v>7455</v>
      </c>
      <c r="D7232" s="12" t="s">
        <v>7838</v>
      </c>
      <c r="E7232" s="17" t="s">
        <v>13236</v>
      </c>
      <c r="F7232" s="25" t="str">
        <f>LEFT(E7232,MIN(FIND({0,1,2,3,4,5,6,7,8,9},ASC(E7232)&amp;1234567890))-1)</f>
        <v>Bk</v>
      </c>
      <c r="G7232" s="25">
        <f t="shared" si="224"/>
        <v>1</v>
      </c>
      <c r="H7232" s="25">
        <f>VLOOKUP(F7232,Table!$A$2:$C$121,2,0)</f>
        <v>3</v>
      </c>
      <c r="I7232" s="26">
        <f>VLOOKUP(F7232,Table!$A$2:$C$121,3,0)</f>
        <v>7</v>
      </c>
      <c r="J7232" s="17" t="s">
        <v>11907</v>
      </c>
      <c r="K7232" s="25" t="str">
        <f>LEFT(J7232,MIN(FIND({0,1,2,3,4,5,6,7,8,9},ASC(J7232)&amp;1234567890))-1)</f>
        <v>H</v>
      </c>
      <c r="L7232" s="25">
        <f t="shared" si="225"/>
        <v>3</v>
      </c>
      <c r="M7232" s="25">
        <f>VLOOKUP(K7232,Table!$A$2:$C$121,2,0)</f>
        <v>1</v>
      </c>
      <c r="N7232" s="26">
        <f>VLOOKUP(K7232,Table!$A$2:$C$121,3,0)</f>
        <v>1</v>
      </c>
      <c r="O7232" s="13" t="str">
        <f>VLOOKUP(A7232,Table!$U$1:$V$230,2,0)</f>
        <v>Hexagonal</v>
      </c>
      <c r="P7232" s="1"/>
    </row>
    <row r="7233" spans="1:16">
      <c r="A7233" s="12">
        <v>194</v>
      </c>
      <c r="B7233" s="12">
        <v>618304</v>
      </c>
      <c r="C7233" s="12" t="s">
        <v>7455</v>
      </c>
      <c r="D7233" s="12" t="s">
        <v>7839</v>
      </c>
      <c r="E7233" s="17" t="s">
        <v>480</v>
      </c>
      <c r="F7233" s="25" t="str">
        <f>LEFT(E7233,MIN(FIND({0,1,2,3,4,5,6,7,8,9},ASC(E7233)&amp;1234567890))-1)</f>
        <v>Mo</v>
      </c>
      <c r="G7233" s="25">
        <f t="shared" si="224"/>
        <v>3</v>
      </c>
      <c r="H7233" s="25">
        <f>VLOOKUP(F7233,Table!$A$2:$C$121,2,0)</f>
        <v>6</v>
      </c>
      <c r="I7233" s="26">
        <f>VLOOKUP(F7233,Table!$A$2:$C$121,3,0)</f>
        <v>5</v>
      </c>
      <c r="J7233" s="17" t="s">
        <v>383</v>
      </c>
      <c r="K7233" s="25" t="str">
        <f>LEFT(J7233,MIN(FIND({0,1,2,3,4,5,6,7,8,9},ASC(J7233)&amp;1234567890))-1)</f>
        <v>C</v>
      </c>
      <c r="L7233" s="25">
        <f t="shared" si="225"/>
        <v>2</v>
      </c>
      <c r="M7233" s="25">
        <f>VLOOKUP(K7233,Table!$A$2:$C$121,2,0)</f>
        <v>14</v>
      </c>
      <c r="N7233" s="26">
        <f>VLOOKUP(K7233,Table!$A$2:$C$121,3,0)</f>
        <v>2</v>
      </c>
      <c r="O7233" s="13" t="str">
        <f>VLOOKUP(A7233,Table!$U$1:$V$230,2,0)</f>
        <v>Hexagonal</v>
      </c>
      <c r="P7233" s="1"/>
    </row>
    <row r="7234" spans="1:16">
      <c r="A7234" s="12">
        <v>194</v>
      </c>
      <c r="B7234" s="12">
        <v>618702</v>
      </c>
      <c r="C7234" s="12" t="s">
        <v>7455</v>
      </c>
      <c r="D7234" s="12" t="s">
        <v>7840</v>
      </c>
      <c r="E7234" s="17" t="s">
        <v>37</v>
      </c>
      <c r="F7234" s="25" t="str">
        <f>LEFT(E7234,MIN(FIND({0,1,2,3,4,5,6,7,8,9},ASC(E7234)&amp;1234567890))-1)</f>
        <v>Re</v>
      </c>
      <c r="G7234" s="25">
        <f t="shared" ref="G7234:G7297" si="226">IF(SUBSTITUTE(E7234,F7234,"")="",1,SUBSTITUTE(E7234,F7234,""))*1</f>
        <v>1</v>
      </c>
      <c r="H7234" s="25">
        <f>VLOOKUP(F7234,Table!$A$2:$C$121,2,0)</f>
        <v>7</v>
      </c>
      <c r="I7234" s="26">
        <f>VLOOKUP(F7234,Table!$A$2:$C$121,3,0)</f>
        <v>6</v>
      </c>
      <c r="J7234" s="17" t="s">
        <v>614</v>
      </c>
      <c r="K7234" s="25" t="str">
        <f>LEFT(J7234,MIN(FIND({0,1,2,3,4,5,6,7,8,9},ASC(J7234)&amp;1234567890))-1)</f>
        <v>C</v>
      </c>
      <c r="L7234" s="25">
        <f t="shared" ref="L7234:L7297" si="227">IF(SUBSTITUTE(J7234,K7234,"")="",1,SUBSTITUTE(J7234,K7234,""))*1</f>
        <v>1</v>
      </c>
      <c r="M7234" s="25">
        <f>VLOOKUP(K7234,Table!$A$2:$C$121,2,0)</f>
        <v>14</v>
      </c>
      <c r="N7234" s="26">
        <f>VLOOKUP(K7234,Table!$A$2:$C$121,3,0)</f>
        <v>2</v>
      </c>
      <c r="O7234" s="13" t="str">
        <f>VLOOKUP(A7234,Table!$U$1:$V$230,2,0)</f>
        <v>Hexagonal</v>
      </c>
      <c r="P7234" s="1"/>
    </row>
    <row r="7235" spans="1:16">
      <c r="A7235" s="12">
        <v>194</v>
      </c>
      <c r="B7235" s="12">
        <v>618949</v>
      </c>
      <c r="C7235" s="12" t="s">
        <v>7455</v>
      </c>
      <c r="D7235" s="12" t="s">
        <v>15302</v>
      </c>
      <c r="E7235" s="17" t="s">
        <v>50</v>
      </c>
      <c r="F7235" s="25" t="str">
        <f>LEFT(E7235,MIN(FIND({0,1,2,3,4,5,6,7,8,9},ASC(E7235)&amp;1234567890))-1)</f>
        <v>Ti</v>
      </c>
      <c r="G7235" s="25">
        <f t="shared" si="226"/>
        <v>1</v>
      </c>
      <c r="H7235" s="25">
        <f>VLOOKUP(F7235,Table!$A$2:$C$121,2,0)</f>
        <v>4</v>
      </c>
      <c r="I7235" s="26">
        <f>VLOOKUP(F7235,Table!$A$2:$C$121,3,0)</f>
        <v>4</v>
      </c>
      <c r="J7235" s="17" t="s">
        <v>15337</v>
      </c>
      <c r="K7235" s="25" t="str">
        <f>LEFT(J7235,MIN(FIND({0,1,2,3,4,5,6,7,8,9},ASC(J7235)&amp;1234567890))-1)</f>
        <v>C</v>
      </c>
      <c r="L7235" s="25">
        <f t="shared" si="227"/>
        <v>0.01</v>
      </c>
      <c r="M7235" s="25">
        <f>VLOOKUP(K7235,Table!$A$2:$C$121,2,0)</f>
        <v>14</v>
      </c>
      <c r="N7235" s="26">
        <f>VLOOKUP(K7235,Table!$A$2:$C$121,3,0)</f>
        <v>2</v>
      </c>
      <c r="O7235" s="13" t="str">
        <f>VLOOKUP(A7235,Table!$U$1:$V$230,2,0)</f>
        <v>Hexagonal</v>
      </c>
      <c r="P7235" s="1"/>
    </row>
    <row r="7236" spans="1:16">
      <c r="A7236" s="12">
        <v>194</v>
      </c>
      <c r="B7236" s="12">
        <v>619356</v>
      </c>
      <c r="C7236" s="12" t="s">
        <v>7455</v>
      </c>
      <c r="D7236" s="12" t="s">
        <v>7841</v>
      </c>
      <c r="E7236" s="17" t="s">
        <v>330</v>
      </c>
      <c r="F7236" s="25" t="str">
        <f>LEFT(E7236,MIN(FIND({0,1,2,3,4,5,6,7,8,9},ASC(E7236)&amp;1234567890))-1)</f>
        <v>Ca</v>
      </c>
      <c r="G7236" s="25">
        <f t="shared" si="226"/>
        <v>1</v>
      </c>
      <c r="H7236" s="25">
        <f>VLOOKUP(F7236,Table!$A$2:$C$121,2,0)</f>
        <v>2</v>
      </c>
      <c r="I7236" s="26">
        <f>VLOOKUP(F7236,Table!$A$2:$C$121,3,0)</f>
        <v>4</v>
      </c>
      <c r="J7236" s="17" t="s">
        <v>12039</v>
      </c>
      <c r="K7236" s="25" t="str">
        <f>LEFT(J7236,MIN(FIND({0,1,2,3,4,5,6,7,8,9},ASC(J7236)&amp;1234567890))-1)</f>
        <v>Hg</v>
      </c>
      <c r="L7236" s="25">
        <f t="shared" si="227"/>
        <v>3</v>
      </c>
      <c r="M7236" s="25">
        <f>VLOOKUP(K7236,Table!$A$2:$C$121,2,0)</f>
        <v>12</v>
      </c>
      <c r="N7236" s="26">
        <f>VLOOKUP(K7236,Table!$A$2:$C$121,3,0)</f>
        <v>6</v>
      </c>
      <c r="O7236" s="13" t="str">
        <f>VLOOKUP(A7236,Table!$U$1:$V$230,2,0)</f>
        <v>Hexagonal</v>
      </c>
      <c r="P7236" s="1"/>
    </row>
    <row r="7237" spans="1:16">
      <c r="A7237" s="12">
        <v>194</v>
      </c>
      <c r="B7237" s="12">
        <v>619516</v>
      </c>
      <c r="C7237" s="12" t="s">
        <v>7455</v>
      </c>
      <c r="D7237" s="12" t="s">
        <v>7842</v>
      </c>
      <c r="E7237" s="17" t="s">
        <v>330</v>
      </c>
      <c r="F7237" s="25" t="str">
        <f>LEFT(E7237,MIN(FIND({0,1,2,3,4,5,6,7,8,9},ASC(E7237)&amp;1234567890))-1)</f>
        <v>Ca</v>
      </c>
      <c r="G7237" s="25">
        <f t="shared" si="226"/>
        <v>1</v>
      </c>
      <c r="H7237" s="25">
        <f>VLOOKUP(F7237,Table!$A$2:$C$121,2,0)</f>
        <v>2</v>
      </c>
      <c r="I7237" s="26">
        <f>VLOOKUP(F7237,Table!$A$2:$C$121,3,0)</f>
        <v>4</v>
      </c>
      <c r="J7237" s="17" t="s">
        <v>11464</v>
      </c>
      <c r="K7237" s="25" t="str">
        <f>LEFT(J7237,MIN(FIND({0,1,2,3,4,5,6,7,8,9},ASC(J7237)&amp;1234567890))-1)</f>
        <v>Pt</v>
      </c>
      <c r="L7237" s="25">
        <f t="shared" si="227"/>
        <v>2</v>
      </c>
      <c r="M7237" s="25">
        <f>VLOOKUP(K7237,Table!$A$2:$C$121,2,0)</f>
        <v>10</v>
      </c>
      <c r="N7237" s="26">
        <f>VLOOKUP(K7237,Table!$A$2:$C$121,3,0)</f>
        <v>6</v>
      </c>
      <c r="O7237" s="13" t="str">
        <f>VLOOKUP(A7237,Table!$U$1:$V$230,2,0)</f>
        <v>Hexagonal</v>
      </c>
      <c r="P7237" s="1"/>
    </row>
    <row r="7238" spans="1:16">
      <c r="A7238" s="12">
        <v>194</v>
      </c>
      <c r="B7238" s="12">
        <v>619657</v>
      </c>
      <c r="C7238" s="12" t="s">
        <v>7455</v>
      </c>
      <c r="D7238" s="12" t="s">
        <v>7843</v>
      </c>
      <c r="E7238" s="17" t="s">
        <v>13442</v>
      </c>
      <c r="F7238" s="25" t="str">
        <f>LEFT(E7238,MIN(FIND({0,1,2,3,4,5,6,7,8,9},ASC(E7238)&amp;1234567890))-1)</f>
        <v>Ce</v>
      </c>
      <c r="G7238" s="25">
        <f t="shared" si="226"/>
        <v>13</v>
      </c>
      <c r="H7238" s="25">
        <f>VLOOKUP(F7238,Table!$A$2:$C$121,2,0)</f>
        <v>3</v>
      </c>
      <c r="I7238" s="26">
        <f>VLOOKUP(F7238,Table!$A$2:$C$121,3,0)</f>
        <v>6</v>
      </c>
      <c r="J7238" s="17" t="s">
        <v>13441</v>
      </c>
      <c r="K7238" s="25" t="str">
        <f>LEFT(J7238,MIN(FIND({0,1,2,3,4,5,6,7,8,9},ASC(J7238)&amp;1234567890))-1)</f>
        <v>Cd</v>
      </c>
      <c r="L7238" s="25">
        <f t="shared" si="227"/>
        <v>58</v>
      </c>
      <c r="M7238" s="25">
        <f>VLOOKUP(K7238,Table!$A$2:$C$121,2,0)</f>
        <v>12</v>
      </c>
      <c r="N7238" s="26">
        <f>VLOOKUP(K7238,Table!$A$2:$C$121,3,0)</f>
        <v>5</v>
      </c>
      <c r="O7238" s="13" t="str">
        <f>VLOOKUP(A7238,Table!$U$1:$V$230,2,0)</f>
        <v>Hexagonal</v>
      </c>
      <c r="P7238" s="1"/>
    </row>
    <row r="7239" spans="1:16">
      <c r="A7239" s="12">
        <v>194</v>
      </c>
      <c r="B7239" s="12">
        <v>620077</v>
      </c>
      <c r="C7239" s="12" t="s">
        <v>7455</v>
      </c>
      <c r="D7239" s="12" t="s">
        <v>7844</v>
      </c>
      <c r="E7239" s="17" t="s">
        <v>13446</v>
      </c>
      <c r="F7239" s="25" t="str">
        <f>LEFT(E7239,MIN(FIND({0,1,2,3,4,5,6,7,8,9},ASC(E7239)&amp;1234567890))-1)</f>
        <v>La</v>
      </c>
      <c r="G7239" s="25">
        <f t="shared" si="226"/>
        <v>13</v>
      </c>
      <c r="H7239" s="25">
        <f>VLOOKUP(F7239,Table!$A$2:$C$121,2,0)</f>
        <v>3</v>
      </c>
      <c r="I7239" s="26">
        <f>VLOOKUP(F7239,Table!$A$2:$C$121,3,0)</f>
        <v>6</v>
      </c>
      <c r="J7239" s="17" t="s">
        <v>13441</v>
      </c>
      <c r="K7239" s="25" t="str">
        <f>LEFT(J7239,MIN(FIND({0,1,2,3,4,5,6,7,8,9},ASC(J7239)&amp;1234567890))-1)</f>
        <v>Cd</v>
      </c>
      <c r="L7239" s="25">
        <f t="shared" si="227"/>
        <v>58</v>
      </c>
      <c r="M7239" s="25">
        <f>VLOOKUP(K7239,Table!$A$2:$C$121,2,0)</f>
        <v>12</v>
      </c>
      <c r="N7239" s="26">
        <f>VLOOKUP(K7239,Table!$A$2:$C$121,3,0)</f>
        <v>5</v>
      </c>
      <c r="O7239" s="13" t="str">
        <f>VLOOKUP(A7239,Table!$U$1:$V$230,2,0)</f>
        <v>Hexagonal</v>
      </c>
      <c r="P7239" s="1"/>
    </row>
    <row r="7240" spans="1:16">
      <c r="A7240" s="12">
        <v>194</v>
      </c>
      <c r="B7240" s="12">
        <v>620134</v>
      </c>
      <c r="C7240" s="12" t="s">
        <v>7455</v>
      </c>
      <c r="D7240" s="12" t="s">
        <v>7845</v>
      </c>
      <c r="E7240" s="17" t="s">
        <v>12830</v>
      </c>
      <c r="F7240" s="25" t="str">
        <f>LEFT(E7240,MIN(FIND({0,1,2,3,4,5,6,7,8,9},ASC(E7240)&amp;1234567890))-1)</f>
        <v>Mg</v>
      </c>
      <c r="G7240" s="25">
        <f t="shared" si="226"/>
        <v>3</v>
      </c>
      <c r="H7240" s="25">
        <f>VLOOKUP(F7240,Table!$A$2:$C$121,2,0)</f>
        <v>2</v>
      </c>
      <c r="I7240" s="26">
        <f>VLOOKUP(F7240,Table!$A$2:$C$121,3,0)</f>
        <v>3</v>
      </c>
      <c r="J7240" s="17" t="s">
        <v>11293</v>
      </c>
      <c r="K7240" s="25" t="str">
        <f>LEFT(J7240,MIN(FIND({0,1,2,3,4,5,6,7,8,9},ASC(J7240)&amp;1234567890))-1)</f>
        <v>Cd</v>
      </c>
      <c r="L7240" s="25">
        <f t="shared" si="227"/>
        <v>1</v>
      </c>
      <c r="M7240" s="25">
        <f>VLOOKUP(K7240,Table!$A$2:$C$121,2,0)</f>
        <v>12</v>
      </c>
      <c r="N7240" s="26">
        <f>VLOOKUP(K7240,Table!$A$2:$C$121,3,0)</f>
        <v>5</v>
      </c>
      <c r="O7240" s="13" t="str">
        <f>VLOOKUP(A7240,Table!$U$1:$V$230,2,0)</f>
        <v>Hexagonal</v>
      </c>
      <c r="P7240" s="1"/>
    </row>
    <row r="7241" spans="1:16">
      <c r="A7241" s="12">
        <v>194</v>
      </c>
      <c r="B7241" s="12">
        <v>620477</v>
      </c>
      <c r="C7241" s="12" t="s">
        <v>7455</v>
      </c>
      <c r="D7241" s="12" t="s">
        <v>7846</v>
      </c>
      <c r="E7241" s="17" t="s">
        <v>13457</v>
      </c>
      <c r="F7241" s="25" t="str">
        <f>LEFT(E7241,MIN(FIND({0,1,2,3,4,5,6,7,8,9},ASC(E7241)&amp;1234567890))-1)</f>
        <v>Sm</v>
      </c>
      <c r="G7241" s="25">
        <f t="shared" si="226"/>
        <v>13</v>
      </c>
      <c r="H7241" s="25">
        <f>VLOOKUP(F7241,Table!$A$2:$C$121,2,0)</f>
        <v>3</v>
      </c>
      <c r="I7241" s="26">
        <f>VLOOKUP(F7241,Table!$A$2:$C$121,3,0)</f>
        <v>6</v>
      </c>
      <c r="J7241" s="17" t="s">
        <v>13441</v>
      </c>
      <c r="K7241" s="25" t="str">
        <f>LEFT(J7241,MIN(FIND({0,1,2,3,4,5,6,7,8,9},ASC(J7241)&amp;1234567890))-1)</f>
        <v>Cd</v>
      </c>
      <c r="L7241" s="25">
        <f t="shared" si="227"/>
        <v>58</v>
      </c>
      <c r="M7241" s="25">
        <f>VLOOKUP(K7241,Table!$A$2:$C$121,2,0)</f>
        <v>12</v>
      </c>
      <c r="N7241" s="26">
        <f>VLOOKUP(K7241,Table!$A$2:$C$121,3,0)</f>
        <v>5</v>
      </c>
      <c r="O7241" s="13" t="str">
        <f>VLOOKUP(A7241,Table!$U$1:$V$230,2,0)</f>
        <v>Hexagonal</v>
      </c>
      <c r="P7241" s="1"/>
    </row>
    <row r="7242" spans="1:16">
      <c r="A7242" s="12">
        <v>194</v>
      </c>
      <c r="B7242" s="12">
        <v>620494</v>
      </c>
      <c r="C7242" s="12" t="s">
        <v>7455</v>
      </c>
      <c r="D7242" s="12" t="s">
        <v>7847</v>
      </c>
      <c r="E7242" s="17" t="s">
        <v>13525</v>
      </c>
      <c r="F7242" s="25" t="str">
        <f>LEFT(E7242,MIN(FIND({0,1,2,3,4,5,6,7,8,9},ASC(E7242)&amp;1234567890))-1)</f>
        <v>Sr</v>
      </c>
      <c r="G7242" s="25">
        <f t="shared" si="226"/>
        <v>13</v>
      </c>
      <c r="H7242" s="25">
        <f>VLOOKUP(F7242,Table!$A$2:$C$121,2,0)</f>
        <v>2</v>
      </c>
      <c r="I7242" s="26">
        <f>VLOOKUP(F7242,Table!$A$2:$C$121,3,0)</f>
        <v>5</v>
      </c>
      <c r="J7242" s="17" t="s">
        <v>13441</v>
      </c>
      <c r="K7242" s="25" t="str">
        <f>LEFT(J7242,MIN(FIND({0,1,2,3,4,5,6,7,8,9},ASC(J7242)&amp;1234567890))-1)</f>
        <v>Cd</v>
      </c>
      <c r="L7242" s="25">
        <f t="shared" si="227"/>
        <v>58</v>
      </c>
      <c r="M7242" s="25">
        <f>VLOOKUP(K7242,Table!$A$2:$C$121,2,0)</f>
        <v>12</v>
      </c>
      <c r="N7242" s="26">
        <f>VLOOKUP(K7242,Table!$A$2:$C$121,3,0)</f>
        <v>5</v>
      </c>
      <c r="O7242" s="13" t="str">
        <f>VLOOKUP(A7242,Table!$U$1:$V$230,2,0)</f>
        <v>Hexagonal</v>
      </c>
      <c r="P7242" s="1"/>
    </row>
    <row r="7243" spans="1:16">
      <c r="A7243" s="12">
        <v>194</v>
      </c>
      <c r="B7243" s="12">
        <v>620559</v>
      </c>
      <c r="C7243" s="12" t="s">
        <v>7455</v>
      </c>
      <c r="D7243" s="12" t="s">
        <v>7848</v>
      </c>
      <c r="E7243" s="17" t="s">
        <v>11363</v>
      </c>
      <c r="F7243" s="25" t="str">
        <f>LEFT(E7243,MIN(FIND({0,1,2,3,4,5,6,7,8,9},ASC(E7243)&amp;1234567890))-1)</f>
        <v>Th</v>
      </c>
      <c r="G7243" s="25">
        <f t="shared" si="226"/>
        <v>1</v>
      </c>
      <c r="H7243" s="25">
        <f>VLOOKUP(F7243,Table!$A$2:$C$121,2,0)</f>
        <v>3</v>
      </c>
      <c r="I7243" s="26">
        <f>VLOOKUP(F7243,Table!$A$2:$C$121,3,0)</f>
        <v>7</v>
      </c>
      <c r="J7243" s="17" t="s">
        <v>12688</v>
      </c>
      <c r="K7243" s="25" t="str">
        <f>LEFT(J7243,MIN(FIND({0,1,2,3,4,5,6,7,8,9},ASC(J7243)&amp;1234567890))-1)</f>
        <v>Cd</v>
      </c>
      <c r="L7243" s="25">
        <f t="shared" si="227"/>
        <v>5</v>
      </c>
      <c r="M7243" s="25">
        <f>VLOOKUP(K7243,Table!$A$2:$C$121,2,0)</f>
        <v>12</v>
      </c>
      <c r="N7243" s="26">
        <f>VLOOKUP(K7243,Table!$A$2:$C$121,3,0)</f>
        <v>5</v>
      </c>
      <c r="O7243" s="13" t="str">
        <f>VLOOKUP(A7243,Table!$U$1:$V$230,2,0)</f>
        <v>Hexagonal</v>
      </c>
      <c r="P7243" s="1"/>
    </row>
    <row r="7244" spans="1:16">
      <c r="A7244" s="12">
        <v>194</v>
      </c>
      <c r="B7244" s="12">
        <v>620565</v>
      </c>
      <c r="C7244" s="12" t="s">
        <v>7455</v>
      </c>
      <c r="D7244" s="12" t="s">
        <v>7849</v>
      </c>
      <c r="E7244" s="17" t="s">
        <v>11363</v>
      </c>
      <c r="F7244" s="25" t="str">
        <f>LEFT(E7244,MIN(FIND({0,1,2,3,4,5,6,7,8,9},ASC(E7244)&amp;1234567890))-1)</f>
        <v>Th</v>
      </c>
      <c r="G7244" s="25">
        <f t="shared" si="226"/>
        <v>1</v>
      </c>
      <c r="H7244" s="25">
        <f>VLOOKUP(F7244,Table!$A$2:$C$121,2,0)</f>
        <v>3</v>
      </c>
      <c r="I7244" s="26">
        <f>VLOOKUP(F7244,Table!$A$2:$C$121,3,0)</f>
        <v>7</v>
      </c>
      <c r="J7244" s="17" t="s">
        <v>12049</v>
      </c>
      <c r="K7244" s="25" t="str">
        <f>LEFT(J7244,MIN(FIND({0,1,2,3,4,5,6,7,8,9},ASC(J7244)&amp;1234567890))-1)</f>
        <v>Cd</v>
      </c>
      <c r="L7244" s="25">
        <f t="shared" si="227"/>
        <v>3</v>
      </c>
      <c r="M7244" s="25">
        <f>VLOOKUP(K7244,Table!$A$2:$C$121,2,0)</f>
        <v>12</v>
      </c>
      <c r="N7244" s="26">
        <f>VLOOKUP(K7244,Table!$A$2:$C$121,3,0)</f>
        <v>5</v>
      </c>
      <c r="O7244" s="13" t="str">
        <f>VLOOKUP(A7244,Table!$U$1:$V$230,2,0)</f>
        <v>Hexagonal</v>
      </c>
      <c r="P7244" s="1"/>
    </row>
    <row r="7245" spans="1:16">
      <c r="A7245" s="12">
        <v>194</v>
      </c>
      <c r="B7245" s="12">
        <v>620601</v>
      </c>
      <c r="C7245" s="12" t="s">
        <v>7455</v>
      </c>
      <c r="D7245" s="12" t="s">
        <v>7850</v>
      </c>
      <c r="E7245" s="17" t="s">
        <v>11818</v>
      </c>
      <c r="F7245" s="25" t="str">
        <f>LEFT(E7245,MIN(FIND({0,1,2,3,4,5,6,7,8,9},ASC(E7245)&amp;1234567890))-1)</f>
        <v>Cd</v>
      </c>
      <c r="G7245" s="25">
        <f t="shared" si="226"/>
        <v>2</v>
      </c>
      <c r="H7245" s="25">
        <f>VLOOKUP(F7245,Table!$A$2:$C$121,2,0)</f>
        <v>12</v>
      </c>
      <c r="I7245" s="26">
        <f>VLOOKUP(F7245,Table!$A$2:$C$121,3,0)</f>
        <v>5</v>
      </c>
      <c r="J7245" s="17" t="s">
        <v>530</v>
      </c>
      <c r="K7245" s="25" t="str">
        <f>LEFT(J7245,MIN(FIND({0,1,2,3,4,5,6,7,8,9},ASC(J7245)&amp;1234567890))-1)</f>
        <v>Yb</v>
      </c>
      <c r="L7245" s="25">
        <f t="shared" si="227"/>
        <v>1</v>
      </c>
      <c r="M7245" s="25">
        <f>VLOOKUP(K7245,Table!$A$2:$C$121,2,0)</f>
        <v>3</v>
      </c>
      <c r="N7245" s="26">
        <f>VLOOKUP(K7245,Table!$A$2:$C$121,3,0)</f>
        <v>6</v>
      </c>
      <c r="O7245" s="13" t="str">
        <f>VLOOKUP(A7245,Table!$U$1:$V$230,2,0)</f>
        <v>Hexagonal</v>
      </c>
      <c r="P7245" s="1"/>
    </row>
    <row r="7246" spans="1:16">
      <c r="A7246" s="12">
        <v>194</v>
      </c>
      <c r="B7246" s="12">
        <v>620647</v>
      </c>
      <c r="C7246" s="12" t="s">
        <v>7455</v>
      </c>
      <c r="D7246" s="12" t="s">
        <v>6289</v>
      </c>
      <c r="E7246" s="17" t="s">
        <v>11371</v>
      </c>
      <c r="F7246" s="25" t="str">
        <f>LEFT(E7246,MIN(FIND({0,1,2,3,4,5,6,7,8,9},ASC(E7246)&amp;1234567890))-1)</f>
        <v>Ce</v>
      </c>
      <c r="G7246" s="25">
        <f t="shared" si="226"/>
        <v>2</v>
      </c>
      <c r="H7246" s="25">
        <f>VLOOKUP(F7246,Table!$A$2:$C$121,2,0)</f>
        <v>3</v>
      </c>
      <c r="I7246" s="26">
        <f>VLOOKUP(F7246,Table!$A$2:$C$121,3,0)</f>
        <v>6</v>
      </c>
      <c r="J7246" s="17" t="s">
        <v>11538</v>
      </c>
      <c r="K7246" s="25" t="str">
        <f>LEFT(J7246,MIN(FIND({0,1,2,3,4,5,6,7,8,9},ASC(J7246)&amp;1234567890))-1)</f>
        <v>Co</v>
      </c>
      <c r="L7246" s="25">
        <f t="shared" si="227"/>
        <v>7</v>
      </c>
      <c r="M7246" s="25">
        <f>VLOOKUP(K7246,Table!$A$2:$C$121,2,0)</f>
        <v>9</v>
      </c>
      <c r="N7246" s="26">
        <f>VLOOKUP(K7246,Table!$A$2:$C$121,3,0)</f>
        <v>4</v>
      </c>
      <c r="O7246" s="13" t="str">
        <f>VLOOKUP(A7246,Table!$U$1:$V$230,2,0)</f>
        <v>Hexagonal</v>
      </c>
      <c r="P7246" s="1"/>
    </row>
    <row r="7247" spans="1:16">
      <c r="A7247" s="12">
        <v>194</v>
      </c>
      <c r="B7247" s="12">
        <v>621010</v>
      </c>
      <c r="C7247" s="12" t="s">
        <v>7455</v>
      </c>
      <c r="D7247" s="12" t="s">
        <v>6242</v>
      </c>
      <c r="E7247" s="17" t="s">
        <v>11371</v>
      </c>
      <c r="F7247" s="25" t="str">
        <f>LEFT(E7247,MIN(FIND({0,1,2,3,4,5,6,7,8,9},ASC(E7247)&amp;1234567890))-1)</f>
        <v>Ce</v>
      </c>
      <c r="G7247" s="25">
        <f t="shared" si="226"/>
        <v>2</v>
      </c>
      <c r="H7247" s="25">
        <f>VLOOKUP(F7247,Table!$A$2:$C$121,2,0)</f>
        <v>3</v>
      </c>
      <c r="I7247" s="26">
        <f>VLOOKUP(F7247,Table!$A$2:$C$121,3,0)</f>
        <v>6</v>
      </c>
      <c r="J7247" s="17" t="s">
        <v>11493</v>
      </c>
      <c r="K7247" s="25" t="str">
        <f>LEFT(J7247,MIN(FIND({0,1,2,3,4,5,6,7,8,9},ASC(J7247)&amp;1234567890))-1)</f>
        <v>Fe</v>
      </c>
      <c r="L7247" s="25">
        <f t="shared" si="227"/>
        <v>17</v>
      </c>
      <c r="M7247" s="25">
        <f>VLOOKUP(K7247,Table!$A$2:$C$121,2,0)</f>
        <v>8</v>
      </c>
      <c r="N7247" s="26">
        <f>VLOOKUP(K7247,Table!$A$2:$C$121,3,0)</f>
        <v>4</v>
      </c>
      <c r="O7247" s="13" t="str">
        <f>VLOOKUP(A7247,Table!$U$1:$V$230,2,0)</f>
        <v>Hexagonal</v>
      </c>
      <c r="P7247" s="1"/>
    </row>
    <row r="7248" spans="1:16">
      <c r="A7248" s="12">
        <v>194</v>
      </c>
      <c r="B7248" s="12">
        <v>621337</v>
      </c>
      <c r="C7248" s="12" t="s">
        <v>7455</v>
      </c>
      <c r="D7248" s="12" t="s">
        <v>7851</v>
      </c>
      <c r="E7248" s="17" t="s">
        <v>11331</v>
      </c>
      <c r="F7248" s="25" t="str">
        <f>LEFT(E7248,MIN(FIND({0,1,2,3,4,5,6,7,8,9},ASC(E7248)&amp;1234567890))-1)</f>
        <v>Ce</v>
      </c>
      <c r="G7248" s="25">
        <f t="shared" si="226"/>
        <v>1</v>
      </c>
      <c r="H7248" s="25">
        <f>VLOOKUP(F7248,Table!$A$2:$C$121,2,0)</f>
        <v>3</v>
      </c>
      <c r="I7248" s="26">
        <f>VLOOKUP(F7248,Table!$A$2:$C$121,3,0)</f>
        <v>6</v>
      </c>
      <c r="J7248" s="17" t="s">
        <v>12039</v>
      </c>
      <c r="K7248" s="25" t="str">
        <f>LEFT(J7248,MIN(FIND({0,1,2,3,4,5,6,7,8,9},ASC(J7248)&amp;1234567890))-1)</f>
        <v>Hg</v>
      </c>
      <c r="L7248" s="25">
        <f t="shared" si="227"/>
        <v>3</v>
      </c>
      <c r="M7248" s="25">
        <f>VLOOKUP(K7248,Table!$A$2:$C$121,2,0)</f>
        <v>12</v>
      </c>
      <c r="N7248" s="26">
        <f>VLOOKUP(K7248,Table!$A$2:$C$121,3,0)</f>
        <v>6</v>
      </c>
      <c r="O7248" s="13" t="str">
        <f>VLOOKUP(A7248,Table!$U$1:$V$230,2,0)</f>
        <v>Hexagonal</v>
      </c>
      <c r="P7248" s="1"/>
    </row>
    <row r="7249" spans="1:16">
      <c r="A7249" s="12">
        <v>194</v>
      </c>
      <c r="B7249" s="12">
        <v>621405</v>
      </c>
      <c r="C7249" s="12" t="s">
        <v>7455</v>
      </c>
      <c r="D7249" s="12" t="s">
        <v>6240</v>
      </c>
      <c r="E7249" s="17" t="s">
        <v>11331</v>
      </c>
      <c r="F7249" s="25" t="str">
        <f>LEFT(E7249,MIN(FIND({0,1,2,3,4,5,6,7,8,9},ASC(E7249)&amp;1234567890))-1)</f>
        <v>Ce</v>
      </c>
      <c r="G7249" s="25">
        <f t="shared" si="226"/>
        <v>1</v>
      </c>
      <c r="H7249" s="25">
        <f>VLOOKUP(F7249,Table!$A$2:$C$121,2,0)</f>
        <v>3</v>
      </c>
      <c r="I7249" s="26">
        <f>VLOOKUP(F7249,Table!$A$2:$C$121,3,0)</f>
        <v>6</v>
      </c>
      <c r="J7249" s="17" t="s">
        <v>11658</v>
      </c>
      <c r="K7249" s="25" t="str">
        <f>LEFT(J7249,MIN(FIND({0,1,2,3,4,5,6,7,8,9},ASC(J7249)&amp;1234567890))-1)</f>
        <v>Ir</v>
      </c>
      <c r="L7249" s="25">
        <f t="shared" si="227"/>
        <v>3</v>
      </c>
      <c r="M7249" s="25">
        <f>VLOOKUP(K7249,Table!$A$2:$C$121,2,0)</f>
        <v>9</v>
      </c>
      <c r="N7249" s="26">
        <f>VLOOKUP(K7249,Table!$A$2:$C$121,3,0)</f>
        <v>6</v>
      </c>
      <c r="O7249" s="13" t="str">
        <f>VLOOKUP(A7249,Table!$U$1:$V$230,2,0)</f>
        <v>Hexagonal</v>
      </c>
      <c r="P7249" s="1"/>
    </row>
    <row r="7250" spans="1:16">
      <c r="A7250" s="12">
        <v>194</v>
      </c>
      <c r="B7250" s="12">
        <v>621725</v>
      </c>
      <c r="C7250" s="12" t="s">
        <v>7455</v>
      </c>
      <c r="D7250" s="12" t="s">
        <v>7852</v>
      </c>
      <c r="E7250" s="17" t="s">
        <v>11331</v>
      </c>
      <c r="F7250" s="25" t="str">
        <f>LEFT(E7250,MIN(FIND({0,1,2,3,4,5,6,7,8,9},ASC(E7250)&amp;1234567890))-1)</f>
        <v>Ce</v>
      </c>
      <c r="G7250" s="25">
        <f t="shared" si="226"/>
        <v>1</v>
      </c>
      <c r="H7250" s="25">
        <f>VLOOKUP(F7250,Table!$A$2:$C$121,2,0)</f>
        <v>3</v>
      </c>
      <c r="I7250" s="26">
        <f>VLOOKUP(F7250,Table!$A$2:$C$121,3,0)</f>
        <v>6</v>
      </c>
      <c r="J7250" s="17" t="s">
        <v>11919</v>
      </c>
      <c r="K7250" s="25" t="str">
        <f>LEFT(J7250,MIN(FIND({0,1,2,3,4,5,6,7,8,9},ASC(J7250)&amp;1234567890))-1)</f>
        <v>Os</v>
      </c>
      <c r="L7250" s="25">
        <f t="shared" si="227"/>
        <v>2</v>
      </c>
      <c r="M7250" s="25">
        <f>VLOOKUP(K7250,Table!$A$2:$C$121,2,0)</f>
        <v>8</v>
      </c>
      <c r="N7250" s="26">
        <f>VLOOKUP(K7250,Table!$A$2:$C$121,3,0)</f>
        <v>6</v>
      </c>
      <c r="O7250" s="13" t="str">
        <f>VLOOKUP(A7250,Table!$U$1:$V$230,2,0)</f>
        <v>Hexagonal</v>
      </c>
      <c r="P7250" s="1"/>
    </row>
    <row r="7251" spans="1:16">
      <c r="A7251" s="12">
        <v>194</v>
      </c>
      <c r="B7251" s="12">
        <v>622325</v>
      </c>
      <c r="C7251" s="12" t="s">
        <v>7455</v>
      </c>
      <c r="D7251" s="12" t="s">
        <v>6239</v>
      </c>
      <c r="E7251" s="17" t="s">
        <v>11371</v>
      </c>
      <c r="F7251" s="25" t="str">
        <f>LEFT(E7251,MIN(FIND({0,1,2,3,4,5,6,7,8,9},ASC(E7251)&amp;1234567890))-1)</f>
        <v>Ce</v>
      </c>
      <c r="G7251" s="25">
        <f t="shared" si="226"/>
        <v>2</v>
      </c>
      <c r="H7251" s="25">
        <f>VLOOKUP(F7251,Table!$A$2:$C$121,2,0)</f>
        <v>3</v>
      </c>
      <c r="I7251" s="26">
        <f>VLOOKUP(F7251,Table!$A$2:$C$121,3,0)</f>
        <v>6</v>
      </c>
      <c r="J7251" s="17" t="s">
        <v>12899</v>
      </c>
      <c r="K7251" s="25" t="str">
        <f>LEFT(J7251,MIN(FIND({0,1,2,3,4,5,6,7,8,9},ASC(J7251)&amp;1234567890))-1)</f>
        <v>Zn</v>
      </c>
      <c r="L7251" s="25">
        <f t="shared" si="227"/>
        <v>17</v>
      </c>
      <c r="M7251" s="25">
        <f>VLOOKUP(K7251,Table!$A$2:$C$121,2,0)</f>
        <v>12</v>
      </c>
      <c r="N7251" s="26">
        <f>VLOOKUP(K7251,Table!$A$2:$C$121,3,0)</f>
        <v>4</v>
      </c>
      <c r="O7251" s="13" t="str">
        <f>VLOOKUP(A7251,Table!$U$1:$V$230,2,0)</f>
        <v>Hexagonal</v>
      </c>
      <c r="P7251" s="1"/>
    </row>
    <row r="7252" spans="1:16">
      <c r="A7252" s="12">
        <v>194</v>
      </c>
      <c r="B7252" s="12">
        <v>622342</v>
      </c>
      <c r="C7252" s="12" t="s">
        <v>7455</v>
      </c>
      <c r="D7252" s="12" t="s">
        <v>7853</v>
      </c>
      <c r="E7252" s="17" t="s">
        <v>13442</v>
      </c>
      <c r="F7252" s="25" t="str">
        <f>LEFT(E7252,MIN(FIND({0,1,2,3,4,5,6,7,8,9},ASC(E7252)&amp;1234567890))-1)</f>
        <v>Ce</v>
      </c>
      <c r="G7252" s="25">
        <f t="shared" si="226"/>
        <v>13</v>
      </c>
      <c r="H7252" s="25">
        <f>VLOOKUP(F7252,Table!$A$2:$C$121,2,0)</f>
        <v>3</v>
      </c>
      <c r="I7252" s="26">
        <f>VLOOKUP(F7252,Table!$A$2:$C$121,3,0)</f>
        <v>6</v>
      </c>
      <c r="J7252" s="17" t="s">
        <v>13500</v>
      </c>
      <c r="K7252" s="25" t="str">
        <f>LEFT(J7252,MIN(FIND({0,1,2,3,4,5,6,7,8,9},ASC(J7252)&amp;1234567890))-1)</f>
        <v>Zn</v>
      </c>
      <c r="L7252" s="25">
        <f t="shared" si="227"/>
        <v>58</v>
      </c>
      <c r="M7252" s="25">
        <f>VLOOKUP(K7252,Table!$A$2:$C$121,2,0)</f>
        <v>12</v>
      </c>
      <c r="N7252" s="26">
        <f>VLOOKUP(K7252,Table!$A$2:$C$121,3,0)</f>
        <v>4</v>
      </c>
      <c r="O7252" s="13" t="str">
        <f>VLOOKUP(A7252,Table!$U$1:$V$230,2,0)</f>
        <v>Hexagonal</v>
      </c>
      <c r="P7252" s="1"/>
    </row>
    <row r="7253" spans="1:16">
      <c r="A7253" s="12">
        <v>194</v>
      </c>
      <c r="B7253" s="12">
        <v>622450</v>
      </c>
      <c r="C7253" s="12" t="s">
        <v>7455</v>
      </c>
      <c r="D7253" s="12" t="s">
        <v>7854</v>
      </c>
      <c r="E7253" s="17" t="s">
        <v>11523</v>
      </c>
      <c r="F7253" s="25" t="str">
        <f>LEFT(E7253,MIN(FIND({0,1,2,3,4,5,6,7,8,9},ASC(E7253)&amp;1234567890))-1)</f>
        <v>Co</v>
      </c>
      <c r="G7253" s="25">
        <f t="shared" si="226"/>
        <v>3</v>
      </c>
      <c r="H7253" s="25">
        <f>VLOOKUP(F7253,Table!$A$2:$C$121,2,0)</f>
        <v>9</v>
      </c>
      <c r="I7253" s="26">
        <f>VLOOKUP(F7253,Table!$A$2:$C$121,3,0)</f>
        <v>4</v>
      </c>
      <c r="J7253" s="17" t="s">
        <v>11390</v>
      </c>
      <c r="K7253" s="25" t="str">
        <f>LEFT(J7253,MIN(FIND({0,1,2,3,4,5,6,7,8,9},ASC(J7253)&amp;1234567890))-1)</f>
        <v>Cr</v>
      </c>
      <c r="L7253" s="25">
        <f t="shared" si="227"/>
        <v>1</v>
      </c>
      <c r="M7253" s="25">
        <f>VLOOKUP(K7253,Table!$A$2:$C$121,2,0)</f>
        <v>6</v>
      </c>
      <c r="N7253" s="26">
        <f>VLOOKUP(K7253,Table!$A$2:$C$121,3,0)</f>
        <v>4</v>
      </c>
      <c r="O7253" s="13" t="str">
        <f>VLOOKUP(A7253,Table!$U$1:$V$230,2,0)</f>
        <v>Hexagonal</v>
      </c>
      <c r="P7253" s="1"/>
    </row>
    <row r="7254" spans="1:16">
      <c r="A7254" s="12">
        <v>194</v>
      </c>
      <c r="B7254" s="12">
        <v>623259</v>
      </c>
      <c r="C7254" s="12" t="s">
        <v>7455</v>
      </c>
      <c r="D7254" s="12" t="s">
        <v>6218</v>
      </c>
      <c r="E7254" s="17" t="s">
        <v>11539</v>
      </c>
      <c r="F7254" s="25" t="str">
        <f>LEFT(E7254,MIN(FIND({0,1,2,3,4,5,6,7,8,9},ASC(E7254)&amp;1234567890))-1)</f>
        <v>Co</v>
      </c>
      <c r="G7254" s="25">
        <f t="shared" si="226"/>
        <v>17</v>
      </c>
      <c r="H7254" s="25">
        <f>VLOOKUP(F7254,Table!$A$2:$C$121,2,0)</f>
        <v>9</v>
      </c>
      <c r="I7254" s="26">
        <f>VLOOKUP(F7254,Table!$A$2:$C$121,3,0)</f>
        <v>4</v>
      </c>
      <c r="J7254" s="17" t="s">
        <v>11395</v>
      </c>
      <c r="K7254" s="25" t="str">
        <f>LEFT(J7254,MIN(FIND({0,1,2,3,4,5,6,7,8,9},ASC(J7254)&amp;1234567890))-1)</f>
        <v>Gd</v>
      </c>
      <c r="L7254" s="25">
        <f t="shared" si="227"/>
        <v>2</v>
      </c>
      <c r="M7254" s="25">
        <f>VLOOKUP(K7254,Table!$A$2:$C$121,2,0)</f>
        <v>3</v>
      </c>
      <c r="N7254" s="26">
        <f>VLOOKUP(K7254,Table!$A$2:$C$121,3,0)</f>
        <v>6</v>
      </c>
      <c r="O7254" s="13" t="str">
        <f>VLOOKUP(A7254,Table!$U$1:$V$230,2,0)</f>
        <v>Hexagonal</v>
      </c>
      <c r="P7254" s="1"/>
    </row>
    <row r="7255" spans="1:16">
      <c r="A7255" s="12">
        <v>194</v>
      </c>
      <c r="B7255" s="12">
        <v>623290</v>
      </c>
      <c r="C7255" s="12" t="s">
        <v>7455</v>
      </c>
      <c r="D7255" s="12" t="s">
        <v>6295</v>
      </c>
      <c r="E7255" s="17" t="s">
        <v>11395</v>
      </c>
      <c r="F7255" s="25" t="str">
        <f>LEFT(E7255,MIN(FIND({0,1,2,3,4,5,6,7,8,9},ASC(E7255)&amp;1234567890))-1)</f>
        <v>Gd</v>
      </c>
      <c r="G7255" s="25">
        <f t="shared" si="226"/>
        <v>2</v>
      </c>
      <c r="H7255" s="25">
        <f>VLOOKUP(F7255,Table!$A$2:$C$121,2,0)</f>
        <v>3</v>
      </c>
      <c r="I7255" s="26">
        <f>VLOOKUP(F7255,Table!$A$2:$C$121,3,0)</f>
        <v>6</v>
      </c>
      <c r="J7255" s="17" t="s">
        <v>11538</v>
      </c>
      <c r="K7255" s="25" t="str">
        <f>LEFT(J7255,MIN(FIND({0,1,2,3,4,5,6,7,8,9},ASC(J7255)&amp;1234567890))-1)</f>
        <v>Co</v>
      </c>
      <c r="L7255" s="25">
        <f t="shared" si="227"/>
        <v>7</v>
      </c>
      <c r="M7255" s="25">
        <f>VLOOKUP(K7255,Table!$A$2:$C$121,2,0)</f>
        <v>9</v>
      </c>
      <c r="N7255" s="26">
        <f>VLOOKUP(K7255,Table!$A$2:$C$121,3,0)</f>
        <v>4</v>
      </c>
      <c r="O7255" s="13" t="str">
        <f>VLOOKUP(A7255,Table!$U$1:$V$230,2,0)</f>
        <v>Hexagonal</v>
      </c>
      <c r="P7255" s="1"/>
    </row>
    <row r="7256" spans="1:16">
      <c r="A7256" s="12">
        <v>194</v>
      </c>
      <c r="B7256" s="12">
        <v>623418</v>
      </c>
      <c r="C7256" s="12" t="s">
        <v>7455</v>
      </c>
      <c r="D7256" s="12" t="s">
        <v>2730</v>
      </c>
      <c r="E7256" s="17" t="s">
        <v>11695</v>
      </c>
      <c r="F7256" s="25" t="str">
        <f>LEFT(E7256,MIN(FIND({0,1,2,3,4,5,6,7,8,9},ASC(E7256)&amp;1234567890))-1)</f>
        <v>Co</v>
      </c>
      <c r="G7256" s="25">
        <f t="shared" si="226"/>
        <v>2</v>
      </c>
      <c r="H7256" s="25">
        <f>VLOOKUP(F7256,Table!$A$2:$C$121,2,0)</f>
        <v>9</v>
      </c>
      <c r="I7256" s="26">
        <f>VLOOKUP(F7256,Table!$A$2:$C$121,3,0)</f>
        <v>4</v>
      </c>
      <c r="J7256" s="17" t="s">
        <v>544</v>
      </c>
      <c r="K7256" s="25" t="str">
        <f>LEFT(J7256,MIN(FIND({0,1,2,3,4,5,6,7,8,9},ASC(J7256)&amp;1234567890))-1)</f>
        <v>Ge</v>
      </c>
      <c r="L7256" s="25">
        <f t="shared" si="227"/>
        <v>1</v>
      </c>
      <c r="M7256" s="25">
        <f>VLOOKUP(K7256,Table!$A$2:$C$121,2,0)</f>
        <v>14</v>
      </c>
      <c r="N7256" s="26">
        <f>VLOOKUP(K7256,Table!$A$2:$C$121,3,0)</f>
        <v>4</v>
      </c>
      <c r="O7256" s="13" t="str">
        <f>VLOOKUP(A7256,Table!$U$1:$V$230,2,0)</f>
        <v>Hexagonal</v>
      </c>
      <c r="P7256" s="1"/>
    </row>
    <row r="7257" spans="1:16">
      <c r="A7257" s="12">
        <v>194</v>
      </c>
      <c r="B7257" s="12">
        <v>623976</v>
      </c>
      <c r="C7257" s="12" t="s">
        <v>7455</v>
      </c>
      <c r="D7257" s="12" t="s">
        <v>6247</v>
      </c>
      <c r="E7257" s="17" t="s">
        <v>11328</v>
      </c>
      <c r="F7257" s="25" t="str">
        <f>LEFT(E7257,MIN(FIND({0,1,2,3,4,5,6,7,8,9},ASC(E7257)&amp;1234567890))-1)</f>
        <v>La</v>
      </c>
      <c r="G7257" s="25">
        <f t="shared" si="226"/>
        <v>2</v>
      </c>
      <c r="H7257" s="25">
        <f>VLOOKUP(F7257,Table!$A$2:$C$121,2,0)</f>
        <v>3</v>
      </c>
      <c r="I7257" s="26">
        <f>VLOOKUP(F7257,Table!$A$2:$C$121,3,0)</f>
        <v>6</v>
      </c>
      <c r="J7257" s="17" t="s">
        <v>11538</v>
      </c>
      <c r="K7257" s="25" t="str">
        <f>LEFT(J7257,MIN(FIND({0,1,2,3,4,5,6,7,8,9},ASC(J7257)&amp;1234567890))-1)</f>
        <v>Co</v>
      </c>
      <c r="L7257" s="25">
        <f t="shared" si="227"/>
        <v>7</v>
      </c>
      <c r="M7257" s="25">
        <f>VLOOKUP(K7257,Table!$A$2:$C$121,2,0)</f>
        <v>9</v>
      </c>
      <c r="N7257" s="26">
        <f>VLOOKUP(K7257,Table!$A$2:$C$121,3,0)</f>
        <v>4</v>
      </c>
      <c r="O7257" s="13" t="str">
        <f>VLOOKUP(A7257,Table!$U$1:$V$230,2,0)</f>
        <v>Hexagonal</v>
      </c>
      <c r="P7257" s="1"/>
    </row>
    <row r="7258" spans="1:16">
      <c r="A7258" s="12">
        <v>194</v>
      </c>
      <c r="B7258" s="12">
        <v>624040</v>
      </c>
      <c r="C7258" s="12" t="s">
        <v>7455</v>
      </c>
      <c r="D7258" s="12" t="s">
        <v>7855</v>
      </c>
      <c r="E7258" s="17" t="s">
        <v>11539</v>
      </c>
      <c r="F7258" s="25" t="str">
        <f>LEFT(E7258,MIN(FIND({0,1,2,3,4,5,6,7,8,9},ASC(E7258)&amp;1234567890))-1)</f>
        <v>Co</v>
      </c>
      <c r="G7258" s="25">
        <f t="shared" si="226"/>
        <v>17</v>
      </c>
      <c r="H7258" s="25">
        <f>VLOOKUP(F7258,Table!$A$2:$C$121,2,0)</f>
        <v>9</v>
      </c>
      <c r="I7258" s="26">
        <f>VLOOKUP(F7258,Table!$A$2:$C$121,3,0)</f>
        <v>4</v>
      </c>
      <c r="J7258" s="17" t="s">
        <v>12000</v>
      </c>
      <c r="K7258" s="25" t="str">
        <f>LEFT(J7258,MIN(FIND({0,1,2,3,4,5,6,7,8,9},ASC(J7258)&amp;1234567890))-1)</f>
        <v>Lu</v>
      </c>
      <c r="L7258" s="25">
        <f t="shared" si="227"/>
        <v>2</v>
      </c>
      <c r="M7258" s="25">
        <f>VLOOKUP(K7258,Table!$A$2:$C$121,2,0)</f>
        <v>3</v>
      </c>
      <c r="N7258" s="26">
        <f>VLOOKUP(K7258,Table!$A$2:$C$121,3,0)</f>
        <v>6</v>
      </c>
      <c r="O7258" s="13" t="str">
        <f>VLOOKUP(A7258,Table!$U$1:$V$230,2,0)</f>
        <v>Hexagonal</v>
      </c>
      <c r="P7258" s="1"/>
    </row>
    <row r="7259" spans="1:16">
      <c r="A7259" s="12">
        <v>194</v>
      </c>
      <c r="B7259" s="12">
        <v>624067</v>
      </c>
      <c r="C7259" s="12" t="s">
        <v>7455</v>
      </c>
      <c r="D7259" s="12" t="s">
        <v>7856</v>
      </c>
      <c r="E7259" s="17" t="s">
        <v>11695</v>
      </c>
      <c r="F7259" s="25" t="str">
        <f>LEFT(E7259,MIN(FIND({0,1,2,3,4,5,6,7,8,9},ASC(E7259)&amp;1234567890))-1)</f>
        <v>Co</v>
      </c>
      <c r="G7259" s="25">
        <f t="shared" si="226"/>
        <v>2</v>
      </c>
      <c r="H7259" s="25">
        <f>VLOOKUP(F7259,Table!$A$2:$C$121,2,0)</f>
        <v>9</v>
      </c>
      <c r="I7259" s="26">
        <f>VLOOKUP(F7259,Table!$A$2:$C$121,3,0)</f>
        <v>4</v>
      </c>
      <c r="J7259" s="17" t="s">
        <v>69</v>
      </c>
      <c r="K7259" s="25" t="str">
        <f>LEFT(J7259,MIN(FIND({0,1,2,3,4,5,6,7,8,9},ASC(J7259)&amp;1234567890))-1)</f>
        <v>Mg</v>
      </c>
      <c r="L7259" s="25">
        <f t="shared" si="227"/>
        <v>1</v>
      </c>
      <c r="M7259" s="25">
        <f>VLOOKUP(K7259,Table!$A$2:$C$121,2,0)</f>
        <v>2</v>
      </c>
      <c r="N7259" s="26">
        <f>VLOOKUP(K7259,Table!$A$2:$C$121,3,0)</f>
        <v>3</v>
      </c>
      <c r="O7259" s="13" t="str">
        <f>VLOOKUP(A7259,Table!$U$1:$V$230,2,0)</f>
        <v>Hexagonal</v>
      </c>
      <c r="P7259" s="1"/>
    </row>
    <row r="7260" spans="1:16">
      <c r="A7260" s="12">
        <v>194</v>
      </c>
      <c r="B7260" s="12">
        <v>624068</v>
      </c>
      <c r="C7260" s="12" t="s">
        <v>7455</v>
      </c>
      <c r="D7260" s="12" t="s">
        <v>7857</v>
      </c>
      <c r="E7260" s="17" t="s">
        <v>69</v>
      </c>
      <c r="F7260" s="25" t="str">
        <f>LEFT(E7260,MIN(FIND({0,1,2,3,4,5,6,7,8,9},ASC(E7260)&amp;1234567890))-1)</f>
        <v>Mg</v>
      </c>
      <c r="G7260" s="25">
        <f t="shared" si="226"/>
        <v>1</v>
      </c>
      <c r="H7260" s="25">
        <f>VLOOKUP(F7260,Table!$A$2:$C$121,2,0)</f>
        <v>2</v>
      </c>
      <c r="I7260" s="26">
        <f>VLOOKUP(F7260,Table!$A$2:$C$121,3,0)</f>
        <v>3</v>
      </c>
      <c r="J7260" s="17" t="s">
        <v>11695</v>
      </c>
      <c r="K7260" s="25" t="str">
        <f>LEFT(J7260,MIN(FIND({0,1,2,3,4,5,6,7,8,9},ASC(J7260)&amp;1234567890))-1)</f>
        <v>Co</v>
      </c>
      <c r="L7260" s="25">
        <f t="shared" si="227"/>
        <v>2</v>
      </c>
      <c r="M7260" s="25">
        <f>VLOOKUP(K7260,Table!$A$2:$C$121,2,0)</f>
        <v>9</v>
      </c>
      <c r="N7260" s="26">
        <f>VLOOKUP(K7260,Table!$A$2:$C$121,3,0)</f>
        <v>4</v>
      </c>
      <c r="O7260" s="13" t="str">
        <f>VLOOKUP(A7260,Table!$U$1:$V$230,2,0)</f>
        <v>Hexagonal</v>
      </c>
      <c r="P7260" s="1"/>
    </row>
    <row r="7261" spans="1:16">
      <c r="A7261" s="12">
        <v>194</v>
      </c>
      <c r="B7261" s="12">
        <v>624215</v>
      </c>
      <c r="C7261" s="12" t="s">
        <v>7455</v>
      </c>
      <c r="D7261" s="12" t="s">
        <v>7858</v>
      </c>
      <c r="E7261" s="17" t="s">
        <v>76</v>
      </c>
      <c r="F7261" s="25" t="str">
        <f>LEFT(E7261,MIN(FIND({0,1,2,3,4,5,6,7,8,9},ASC(E7261)&amp;1234567890))-1)</f>
        <v>Co</v>
      </c>
      <c r="G7261" s="25">
        <f t="shared" si="226"/>
        <v>1</v>
      </c>
      <c r="H7261" s="25">
        <f>VLOOKUP(F7261,Table!$A$2:$C$121,2,0)</f>
        <v>9</v>
      </c>
      <c r="I7261" s="26">
        <f>VLOOKUP(F7261,Table!$A$2:$C$121,3,0)</f>
        <v>4</v>
      </c>
      <c r="J7261" s="17" t="s">
        <v>393</v>
      </c>
      <c r="K7261" s="25" t="str">
        <f>LEFT(J7261,MIN(FIND({0,1,2,3,4,5,6,7,8,9},ASC(J7261)&amp;1234567890))-1)</f>
        <v>Mo</v>
      </c>
      <c r="L7261" s="25">
        <f t="shared" si="227"/>
        <v>1</v>
      </c>
      <c r="M7261" s="25">
        <f>VLOOKUP(K7261,Table!$A$2:$C$121,2,0)</f>
        <v>6</v>
      </c>
      <c r="N7261" s="26">
        <f>VLOOKUP(K7261,Table!$A$2:$C$121,3,0)</f>
        <v>5</v>
      </c>
      <c r="O7261" s="13" t="str">
        <f>VLOOKUP(A7261,Table!$U$1:$V$230,2,0)</f>
        <v>Hexagonal</v>
      </c>
      <c r="P7261" s="1"/>
    </row>
    <row r="7262" spans="1:16">
      <c r="A7262" s="12">
        <v>194</v>
      </c>
      <c r="B7262" s="12">
        <v>624265</v>
      </c>
      <c r="C7262" s="12" t="s">
        <v>7455</v>
      </c>
      <c r="D7262" s="12" t="s">
        <v>7859</v>
      </c>
      <c r="E7262" s="17" t="s">
        <v>13526</v>
      </c>
      <c r="F7262" s="25" t="str">
        <f>LEFT(E7262,MIN(FIND({0,1,2,3,4,5,6,7,8,9},ASC(E7262)&amp;1234567890))-1)</f>
        <v>Co</v>
      </c>
      <c r="G7262" s="25">
        <f t="shared" si="226"/>
        <v>2.25</v>
      </c>
      <c r="H7262" s="25">
        <f>VLOOKUP(F7262,Table!$A$2:$C$121,2,0)</f>
        <v>9</v>
      </c>
      <c r="I7262" s="26">
        <f>VLOOKUP(F7262,Table!$A$2:$C$121,3,0)</f>
        <v>4</v>
      </c>
      <c r="J7262" s="17" t="s">
        <v>13527</v>
      </c>
      <c r="K7262" s="25" t="str">
        <f>LEFT(J7262,MIN(FIND({0,1,2,3,4,5,6,7,8,9},ASC(J7262)&amp;1234567890))-1)</f>
        <v>Nb</v>
      </c>
      <c r="L7262" s="25">
        <f t="shared" si="227"/>
        <v>0.75</v>
      </c>
      <c r="M7262" s="25">
        <f>VLOOKUP(K7262,Table!$A$2:$C$121,2,0)</f>
        <v>5</v>
      </c>
      <c r="N7262" s="26">
        <f>VLOOKUP(K7262,Table!$A$2:$C$121,3,0)</f>
        <v>5</v>
      </c>
      <c r="O7262" s="13" t="str">
        <f>VLOOKUP(A7262,Table!$U$1:$V$230,2,0)</f>
        <v>Hexagonal</v>
      </c>
      <c r="P7262" s="1"/>
    </row>
    <row r="7263" spans="1:16">
      <c r="A7263" s="12">
        <v>194</v>
      </c>
      <c r="B7263" s="12">
        <v>624270</v>
      </c>
      <c r="C7263" s="12" t="s">
        <v>7455</v>
      </c>
      <c r="D7263" s="12" t="s">
        <v>7860</v>
      </c>
      <c r="E7263" s="17" t="s">
        <v>11695</v>
      </c>
      <c r="F7263" s="25" t="str">
        <f>LEFT(E7263,MIN(FIND({0,1,2,3,4,5,6,7,8,9},ASC(E7263)&amp;1234567890))-1)</f>
        <v>Co</v>
      </c>
      <c r="G7263" s="25">
        <f t="shared" si="226"/>
        <v>2</v>
      </c>
      <c r="H7263" s="25">
        <f>VLOOKUP(F7263,Table!$A$2:$C$121,2,0)</f>
        <v>9</v>
      </c>
      <c r="I7263" s="26">
        <f>VLOOKUP(F7263,Table!$A$2:$C$121,3,0)</f>
        <v>4</v>
      </c>
      <c r="J7263" s="17" t="s">
        <v>335</v>
      </c>
      <c r="K7263" s="25" t="str">
        <f>LEFT(J7263,MIN(FIND({0,1,2,3,4,5,6,7,8,9},ASC(J7263)&amp;1234567890))-1)</f>
        <v>Nb</v>
      </c>
      <c r="L7263" s="25">
        <f t="shared" si="227"/>
        <v>1</v>
      </c>
      <c r="M7263" s="25">
        <f>VLOOKUP(K7263,Table!$A$2:$C$121,2,0)</f>
        <v>5</v>
      </c>
      <c r="N7263" s="26">
        <f>VLOOKUP(K7263,Table!$A$2:$C$121,3,0)</f>
        <v>5</v>
      </c>
      <c r="O7263" s="13" t="str">
        <f>VLOOKUP(A7263,Table!$U$1:$V$230,2,0)</f>
        <v>Hexagonal</v>
      </c>
      <c r="P7263" s="1"/>
    </row>
    <row r="7264" spans="1:16">
      <c r="A7264" s="12">
        <v>194</v>
      </c>
      <c r="B7264" s="12">
        <v>624357</v>
      </c>
      <c r="C7264" s="12" t="s">
        <v>7455</v>
      </c>
      <c r="D7264" s="12" t="s">
        <v>6302</v>
      </c>
      <c r="E7264" s="17" t="s">
        <v>412</v>
      </c>
      <c r="F7264" s="25" t="str">
        <f>LEFT(E7264,MIN(FIND({0,1,2,3,4,5,6,7,8,9},ASC(E7264)&amp;1234567890))-1)</f>
        <v>Nd</v>
      </c>
      <c r="G7264" s="25">
        <f t="shared" si="226"/>
        <v>2</v>
      </c>
      <c r="H7264" s="25">
        <f>VLOOKUP(F7264,Table!$A$2:$C$121,2,0)</f>
        <v>3</v>
      </c>
      <c r="I7264" s="26">
        <f>VLOOKUP(F7264,Table!$A$2:$C$121,3,0)</f>
        <v>6</v>
      </c>
      <c r="J7264" s="17" t="s">
        <v>11538</v>
      </c>
      <c r="K7264" s="25" t="str">
        <f>LEFT(J7264,MIN(FIND({0,1,2,3,4,5,6,7,8,9},ASC(J7264)&amp;1234567890))-1)</f>
        <v>Co</v>
      </c>
      <c r="L7264" s="25">
        <f t="shared" si="227"/>
        <v>7</v>
      </c>
      <c r="M7264" s="25">
        <f>VLOOKUP(K7264,Table!$A$2:$C$121,2,0)</f>
        <v>9</v>
      </c>
      <c r="N7264" s="26">
        <f>VLOOKUP(K7264,Table!$A$2:$C$121,3,0)</f>
        <v>4</v>
      </c>
      <c r="O7264" s="13" t="str">
        <f>VLOOKUP(A7264,Table!$U$1:$V$230,2,0)</f>
        <v>Hexagonal</v>
      </c>
      <c r="P7264" s="1"/>
    </row>
    <row r="7265" spans="1:16">
      <c r="A7265" s="12">
        <v>194</v>
      </c>
      <c r="B7265" s="12">
        <v>624703</v>
      </c>
      <c r="C7265" s="12" t="s">
        <v>7455</v>
      </c>
      <c r="D7265" s="12" t="s">
        <v>6305</v>
      </c>
      <c r="E7265" s="17" t="s">
        <v>11327</v>
      </c>
      <c r="F7265" s="25" t="str">
        <f>LEFT(E7265,MIN(FIND({0,1,2,3,4,5,6,7,8,9},ASC(E7265)&amp;1234567890))-1)</f>
        <v>Pr</v>
      </c>
      <c r="G7265" s="25">
        <f t="shared" si="226"/>
        <v>2</v>
      </c>
      <c r="H7265" s="25">
        <f>VLOOKUP(F7265,Table!$A$2:$C$121,2,0)</f>
        <v>3</v>
      </c>
      <c r="I7265" s="26">
        <f>VLOOKUP(F7265,Table!$A$2:$C$121,3,0)</f>
        <v>6</v>
      </c>
      <c r="J7265" s="17" t="s">
        <v>11538</v>
      </c>
      <c r="K7265" s="25" t="str">
        <f>LEFT(J7265,MIN(FIND({0,1,2,3,4,5,6,7,8,9},ASC(J7265)&amp;1234567890))-1)</f>
        <v>Co</v>
      </c>
      <c r="L7265" s="25">
        <f t="shared" si="227"/>
        <v>7</v>
      </c>
      <c r="M7265" s="25">
        <f>VLOOKUP(K7265,Table!$A$2:$C$121,2,0)</f>
        <v>9</v>
      </c>
      <c r="N7265" s="26">
        <f>VLOOKUP(K7265,Table!$A$2:$C$121,3,0)</f>
        <v>4</v>
      </c>
      <c r="O7265" s="13" t="str">
        <f>VLOOKUP(A7265,Table!$U$1:$V$230,2,0)</f>
        <v>Hexagonal</v>
      </c>
      <c r="P7265" s="1"/>
    </row>
    <row r="7266" spans="1:16">
      <c r="A7266" s="12">
        <v>194</v>
      </c>
      <c r="B7266" s="12">
        <v>624792</v>
      </c>
      <c r="C7266" s="12" t="s">
        <v>7455</v>
      </c>
      <c r="D7266" s="12" t="s">
        <v>7861</v>
      </c>
      <c r="E7266" s="17" t="s">
        <v>11539</v>
      </c>
      <c r="F7266" s="25" t="str">
        <f>LEFT(E7266,MIN(FIND({0,1,2,3,4,5,6,7,8,9},ASC(E7266)&amp;1234567890))-1)</f>
        <v>Co</v>
      </c>
      <c r="G7266" s="25">
        <f t="shared" si="226"/>
        <v>17</v>
      </c>
      <c r="H7266" s="25">
        <f>VLOOKUP(F7266,Table!$A$2:$C$121,2,0)</f>
        <v>9</v>
      </c>
      <c r="I7266" s="26">
        <f>VLOOKUP(F7266,Table!$A$2:$C$121,3,0)</f>
        <v>4</v>
      </c>
      <c r="J7266" s="17" t="s">
        <v>11937</v>
      </c>
      <c r="K7266" s="25" t="str">
        <f>LEFT(J7266,MIN(FIND({0,1,2,3,4,5,6,7,8,9},ASC(J7266)&amp;1234567890))-1)</f>
        <v>Pu</v>
      </c>
      <c r="L7266" s="25">
        <f t="shared" si="227"/>
        <v>2</v>
      </c>
      <c r="M7266" s="25">
        <f>VLOOKUP(K7266,Table!$A$2:$C$121,2,0)</f>
        <v>3</v>
      </c>
      <c r="N7266" s="26">
        <f>VLOOKUP(K7266,Table!$A$2:$C$121,3,0)</f>
        <v>7</v>
      </c>
      <c r="O7266" s="13" t="str">
        <f>VLOOKUP(A7266,Table!$U$1:$V$230,2,0)</f>
        <v>Hexagonal</v>
      </c>
      <c r="P7266" s="1"/>
    </row>
    <row r="7267" spans="1:16">
      <c r="A7267" s="12">
        <v>194</v>
      </c>
      <c r="B7267" s="12">
        <v>625031</v>
      </c>
      <c r="C7267" s="12" t="s">
        <v>7455</v>
      </c>
      <c r="D7267" s="12" t="s">
        <v>7862</v>
      </c>
      <c r="E7267" s="17" t="s">
        <v>11523</v>
      </c>
      <c r="F7267" s="25" t="str">
        <f>LEFT(E7267,MIN(FIND({0,1,2,3,4,5,6,7,8,9},ASC(E7267)&amp;1234567890))-1)</f>
        <v>Co</v>
      </c>
      <c r="G7267" s="25">
        <f t="shared" si="226"/>
        <v>3</v>
      </c>
      <c r="H7267" s="25">
        <f>VLOOKUP(F7267,Table!$A$2:$C$121,2,0)</f>
        <v>9</v>
      </c>
      <c r="I7267" s="26">
        <f>VLOOKUP(F7267,Table!$A$2:$C$121,3,0)</f>
        <v>4</v>
      </c>
      <c r="J7267" s="17" t="s">
        <v>31</v>
      </c>
      <c r="K7267" s="25" t="str">
        <f>LEFT(J7267,MIN(FIND({0,1,2,3,4,5,6,7,8,9},ASC(J7267)&amp;1234567890))-1)</f>
        <v>Si</v>
      </c>
      <c r="L7267" s="25">
        <f t="shared" si="227"/>
        <v>1</v>
      </c>
      <c r="M7267" s="25">
        <f>VLOOKUP(K7267,Table!$A$2:$C$121,2,0)</f>
        <v>14</v>
      </c>
      <c r="N7267" s="26">
        <f>VLOOKUP(K7267,Table!$A$2:$C$121,3,0)</f>
        <v>3</v>
      </c>
      <c r="O7267" s="13" t="str">
        <f>VLOOKUP(A7267,Table!$U$1:$V$230,2,0)</f>
        <v>Hexagonal</v>
      </c>
      <c r="P7267" s="1"/>
    </row>
    <row r="7268" spans="1:16">
      <c r="A7268" s="12">
        <v>194</v>
      </c>
      <c r="B7268" s="12">
        <v>625163</v>
      </c>
      <c r="C7268" s="12" t="s">
        <v>7455</v>
      </c>
      <c r="D7268" s="12" t="s">
        <v>6309</v>
      </c>
      <c r="E7268" s="17" t="s">
        <v>60</v>
      </c>
      <c r="F7268" s="25" t="str">
        <f>LEFT(E7268,MIN(FIND({0,1,2,3,4,5,6,7,8,9},ASC(E7268)&amp;1234567890))-1)</f>
        <v>Sm</v>
      </c>
      <c r="G7268" s="25">
        <f t="shared" si="226"/>
        <v>2</v>
      </c>
      <c r="H7268" s="25">
        <f>VLOOKUP(F7268,Table!$A$2:$C$121,2,0)</f>
        <v>3</v>
      </c>
      <c r="I7268" s="26">
        <f>VLOOKUP(F7268,Table!$A$2:$C$121,3,0)</f>
        <v>6</v>
      </c>
      <c r="J7268" s="17" t="s">
        <v>11538</v>
      </c>
      <c r="K7268" s="25" t="str">
        <f>LEFT(J7268,MIN(FIND({0,1,2,3,4,5,6,7,8,9},ASC(J7268)&amp;1234567890))-1)</f>
        <v>Co</v>
      </c>
      <c r="L7268" s="25">
        <f t="shared" si="227"/>
        <v>7</v>
      </c>
      <c r="M7268" s="25">
        <f>VLOOKUP(K7268,Table!$A$2:$C$121,2,0)</f>
        <v>9</v>
      </c>
      <c r="N7268" s="26">
        <f>VLOOKUP(K7268,Table!$A$2:$C$121,3,0)</f>
        <v>4</v>
      </c>
      <c r="O7268" s="13" t="str">
        <f>VLOOKUP(A7268,Table!$U$1:$V$230,2,0)</f>
        <v>Hexagonal</v>
      </c>
      <c r="P7268" s="1"/>
    </row>
    <row r="7269" spans="1:16">
      <c r="A7269" s="12">
        <v>194</v>
      </c>
      <c r="B7269" s="12">
        <v>625173</v>
      </c>
      <c r="C7269" s="12" t="s">
        <v>7455</v>
      </c>
      <c r="D7269" s="12" t="s">
        <v>6428</v>
      </c>
      <c r="E7269" s="17" t="s">
        <v>11539</v>
      </c>
      <c r="F7269" s="25" t="str">
        <f>LEFT(E7269,MIN(FIND({0,1,2,3,4,5,6,7,8,9},ASC(E7269)&amp;1234567890))-1)</f>
        <v>Co</v>
      </c>
      <c r="G7269" s="25">
        <f t="shared" si="226"/>
        <v>17</v>
      </c>
      <c r="H7269" s="25">
        <f>VLOOKUP(F7269,Table!$A$2:$C$121,2,0)</f>
        <v>9</v>
      </c>
      <c r="I7269" s="26">
        <f>VLOOKUP(F7269,Table!$A$2:$C$121,3,0)</f>
        <v>4</v>
      </c>
      <c r="J7269" s="17" t="s">
        <v>60</v>
      </c>
      <c r="K7269" s="25" t="str">
        <f>LEFT(J7269,MIN(FIND({0,1,2,3,4,5,6,7,8,9},ASC(J7269)&amp;1234567890))-1)</f>
        <v>Sm</v>
      </c>
      <c r="L7269" s="25">
        <f t="shared" si="227"/>
        <v>2</v>
      </c>
      <c r="M7269" s="25">
        <f>VLOOKUP(K7269,Table!$A$2:$C$121,2,0)</f>
        <v>3</v>
      </c>
      <c r="N7269" s="26">
        <f>VLOOKUP(K7269,Table!$A$2:$C$121,3,0)</f>
        <v>6</v>
      </c>
      <c r="O7269" s="13" t="str">
        <f>VLOOKUP(A7269,Table!$U$1:$V$230,2,0)</f>
        <v>Hexagonal</v>
      </c>
      <c r="P7269" s="1"/>
    </row>
    <row r="7270" spans="1:16">
      <c r="A7270" s="12">
        <v>194</v>
      </c>
      <c r="B7270" s="12">
        <v>625228</v>
      </c>
      <c r="C7270" s="12" t="s">
        <v>7455</v>
      </c>
      <c r="D7270" s="12" t="s">
        <v>6312</v>
      </c>
      <c r="E7270" s="17" t="s">
        <v>11309</v>
      </c>
      <c r="F7270" s="25" t="str">
        <f>LEFT(E7270,MIN(FIND({0,1,2,3,4,5,6,7,8,9},ASC(E7270)&amp;1234567890))-1)</f>
        <v>Sm</v>
      </c>
      <c r="G7270" s="25">
        <f t="shared" si="226"/>
        <v>5</v>
      </c>
      <c r="H7270" s="25">
        <f>VLOOKUP(F7270,Table!$A$2:$C$121,2,0)</f>
        <v>3</v>
      </c>
      <c r="I7270" s="26">
        <f>VLOOKUP(F7270,Table!$A$2:$C$121,3,0)</f>
        <v>6</v>
      </c>
      <c r="J7270" s="17" t="s">
        <v>12957</v>
      </c>
      <c r="K7270" s="25" t="str">
        <f>LEFT(J7270,MIN(FIND({0,1,2,3,4,5,6,7,8,9},ASC(J7270)&amp;1234567890))-1)</f>
        <v>Co</v>
      </c>
      <c r="L7270" s="25">
        <f t="shared" si="227"/>
        <v>19</v>
      </c>
      <c r="M7270" s="25">
        <f>VLOOKUP(K7270,Table!$A$2:$C$121,2,0)</f>
        <v>9</v>
      </c>
      <c r="N7270" s="26">
        <f>VLOOKUP(K7270,Table!$A$2:$C$121,3,0)</f>
        <v>4</v>
      </c>
      <c r="O7270" s="13" t="str">
        <f>VLOOKUP(A7270,Table!$U$1:$V$230,2,0)</f>
        <v>Hexagonal</v>
      </c>
      <c r="P7270" s="1"/>
    </row>
    <row r="7271" spans="1:16">
      <c r="A7271" s="12">
        <v>194</v>
      </c>
      <c r="B7271" s="12">
        <v>625325</v>
      </c>
      <c r="C7271" s="12" t="s">
        <v>7455</v>
      </c>
      <c r="D7271" s="12" t="s">
        <v>7863</v>
      </c>
      <c r="E7271" s="17" t="s">
        <v>405</v>
      </c>
      <c r="F7271" s="25" t="str">
        <f>LEFT(E7271,MIN(FIND({0,1,2,3,4,5,6,7,8,9},ASC(E7271)&amp;1234567890))-1)</f>
        <v>Ta</v>
      </c>
      <c r="G7271" s="25">
        <f t="shared" si="226"/>
        <v>1</v>
      </c>
      <c r="H7271" s="25">
        <f>VLOOKUP(F7271,Table!$A$2:$C$121,2,0)</f>
        <v>5</v>
      </c>
      <c r="I7271" s="26">
        <f>VLOOKUP(F7271,Table!$A$2:$C$121,3,0)</f>
        <v>6</v>
      </c>
      <c r="J7271" s="17" t="s">
        <v>11695</v>
      </c>
      <c r="K7271" s="25" t="str">
        <f>LEFT(J7271,MIN(FIND({0,1,2,3,4,5,6,7,8,9},ASC(J7271)&amp;1234567890))-1)</f>
        <v>Co</v>
      </c>
      <c r="L7271" s="25">
        <f t="shared" si="227"/>
        <v>2</v>
      </c>
      <c r="M7271" s="25">
        <f>VLOOKUP(K7271,Table!$A$2:$C$121,2,0)</f>
        <v>9</v>
      </c>
      <c r="N7271" s="26">
        <f>VLOOKUP(K7271,Table!$A$2:$C$121,3,0)</f>
        <v>4</v>
      </c>
      <c r="O7271" s="13" t="str">
        <f>VLOOKUP(A7271,Table!$U$1:$V$230,2,0)</f>
        <v>Hexagonal</v>
      </c>
      <c r="P7271" s="1"/>
    </row>
    <row r="7272" spans="1:16">
      <c r="A7272" s="12">
        <v>194</v>
      </c>
      <c r="B7272" s="12">
        <v>625326</v>
      </c>
      <c r="C7272" s="12" t="s">
        <v>7455</v>
      </c>
      <c r="D7272" s="12" t="s">
        <v>7864</v>
      </c>
      <c r="E7272" s="17" t="s">
        <v>11695</v>
      </c>
      <c r="F7272" s="25" t="str">
        <f>LEFT(E7272,MIN(FIND({0,1,2,3,4,5,6,7,8,9},ASC(E7272)&amp;1234567890))-1)</f>
        <v>Co</v>
      </c>
      <c r="G7272" s="25">
        <f t="shared" si="226"/>
        <v>2</v>
      </c>
      <c r="H7272" s="25">
        <f>VLOOKUP(F7272,Table!$A$2:$C$121,2,0)</f>
        <v>9</v>
      </c>
      <c r="I7272" s="26">
        <f>VLOOKUP(F7272,Table!$A$2:$C$121,3,0)</f>
        <v>4</v>
      </c>
      <c r="J7272" s="17" t="s">
        <v>405</v>
      </c>
      <c r="K7272" s="25" t="str">
        <f>LEFT(J7272,MIN(FIND({0,1,2,3,4,5,6,7,8,9},ASC(J7272)&amp;1234567890))-1)</f>
        <v>Ta</v>
      </c>
      <c r="L7272" s="25">
        <f t="shared" si="227"/>
        <v>1</v>
      </c>
      <c r="M7272" s="25">
        <f>VLOOKUP(K7272,Table!$A$2:$C$121,2,0)</f>
        <v>5</v>
      </c>
      <c r="N7272" s="26">
        <f>VLOOKUP(K7272,Table!$A$2:$C$121,3,0)</f>
        <v>6</v>
      </c>
      <c r="O7272" s="13" t="str">
        <f>VLOOKUP(A7272,Table!$U$1:$V$230,2,0)</f>
        <v>Hexagonal</v>
      </c>
      <c r="P7272" s="1"/>
    </row>
    <row r="7273" spans="1:16">
      <c r="A7273" s="12">
        <v>194</v>
      </c>
      <c r="B7273" s="12">
        <v>625332</v>
      </c>
      <c r="C7273" s="12" t="s">
        <v>7455</v>
      </c>
      <c r="D7273" s="12" t="s">
        <v>6090</v>
      </c>
      <c r="E7273" s="17" t="s">
        <v>11523</v>
      </c>
      <c r="F7273" s="25" t="str">
        <f>LEFT(E7273,MIN(FIND({0,1,2,3,4,5,6,7,8,9},ASC(E7273)&amp;1234567890))-1)</f>
        <v>Co</v>
      </c>
      <c r="G7273" s="25">
        <f t="shared" si="226"/>
        <v>3</v>
      </c>
      <c r="H7273" s="25">
        <f>VLOOKUP(F7273,Table!$A$2:$C$121,2,0)</f>
        <v>9</v>
      </c>
      <c r="I7273" s="26">
        <f>VLOOKUP(F7273,Table!$A$2:$C$121,3,0)</f>
        <v>4</v>
      </c>
      <c r="J7273" s="17" t="s">
        <v>405</v>
      </c>
      <c r="K7273" s="25" t="str">
        <f>LEFT(J7273,MIN(FIND({0,1,2,3,4,5,6,7,8,9},ASC(J7273)&amp;1234567890))-1)</f>
        <v>Ta</v>
      </c>
      <c r="L7273" s="25">
        <f t="shared" si="227"/>
        <v>1</v>
      </c>
      <c r="M7273" s="25">
        <f>VLOOKUP(K7273,Table!$A$2:$C$121,2,0)</f>
        <v>5</v>
      </c>
      <c r="N7273" s="26">
        <f>VLOOKUP(K7273,Table!$A$2:$C$121,3,0)</f>
        <v>6</v>
      </c>
      <c r="O7273" s="13" t="str">
        <f>VLOOKUP(A7273,Table!$U$1:$V$230,2,0)</f>
        <v>Hexagonal</v>
      </c>
      <c r="P7273" s="1"/>
    </row>
    <row r="7274" spans="1:16">
      <c r="A7274" s="12">
        <v>194</v>
      </c>
      <c r="B7274" s="12">
        <v>625350</v>
      </c>
      <c r="C7274" s="12" t="s">
        <v>7455</v>
      </c>
      <c r="D7274" s="12" t="s">
        <v>7865</v>
      </c>
      <c r="E7274" s="17" t="s">
        <v>13528</v>
      </c>
      <c r="F7274" s="25" t="str">
        <f>LEFT(E7274,MIN(FIND({0,1,2,3,4,5,6,7,8,9},ASC(E7274)&amp;1234567890))-1)</f>
        <v>Co</v>
      </c>
      <c r="G7274" s="25">
        <f t="shared" si="226"/>
        <v>1.8</v>
      </c>
      <c r="H7274" s="25">
        <f>VLOOKUP(F7274,Table!$A$2:$C$121,2,0)</f>
        <v>9</v>
      </c>
      <c r="I7274" s="26">
        <f>VLOOKUP(F7274,Table!$A$2:$C$121,3,0)</f>
        <v>4</v>
      </c>
      <c r="J7274" s="17" t="s">
        <v>12307</v>
      </c>
      <c r="K7274" s="25" t="str">
        <f>LEFT(J7274,MIN(FIND({0,1,2,3,4,5,6,7,8,9},ASC(J7274)&amp;1234567890))-1)</f>
        <v>Ta</v>
      </c>
      <c r="L7274" s="25">
        <f t="shared" si="227"/>
        <v>1.2</v>
      </c>
      <c r="M7274" s="25">
        <f>VLOOKUP(K7274,Table!$A$2:$C$121,2,0)</f>
        <v>5</v>
      </c>
      <c r="N7274" s="26">
        <f>VLOOKUP(K7274,Table!$A$2:$C$121,3,0)</f>
        <v>6</v>
      </c>
      <c r="O7274" s="13" t="str">
        <f>VLOOKUP(A7274,Table!$U$1:$V$230,2,0)</f>
        <v>Hexagonal</v>
      </c>
      <c r="P7274" s="1"/>
    </row>
    <row r="7275" spans="1:16">
      <c r="A7275" s="12">
        <v>194</v>
      </c>
      <c r="B7275" s="12">
        <v>625425</v>
      </c>
      <c r="C7275" s="12" t="s">
        <v>7455</v>
      </c>
      <c r="D7275" s="12" t="s">
        <v>6316</v>
      </c>
      <c r="E7275" s="17" t="s">
        <v>11494</v>
      </c>
      <c r="F7275" s="25" t="str">
        <f>LEFT(E7275,MIN(FIND({0,1,2,3,4,5,6,7,8,9},ASC(E7275)&amp;1234567890))-1)</f>
        <v>Th</v>
      </c>
      <c r="G7275" s="25">
        <f t="shared" si="226"/>
        <v>2</v>
      </c>
      <c r="H7275" s="25">
        <f>VLOOKUP(F7275,Table!$A$2:$C$121,2,0)</f>
        <v>3</v>
      </c>
      <c r="I7275" s="26">
        <f>VLOOKUP(F7275,Table!$A$2:$C$121,3,0)</f>
        <v>7</v>
      </c>
      <c r="J7275" s="17" t="s">
        <v>11538</v>
      </c>
      <c r="K7275" s="25" t="str">
        <f>LEFT(J7275,MIN(FIND({0,1,2,3,4,5,6,7,8,9},ASC(J7275)&amp;1234567890))-1)</f>
        <v>Co</v>
      </c>
      <c r="L7275" s="25">
        <f t="shared" si="227"/>
        <v>7</v>
      </c>
      <c r="M7275" s="25">
        <f>VLOOKUP(K7275,Table!$A$2:$C$121,2,0)</f>
        <v>9</v>
      </c>
      <c r="N7275" s="26">
        <f>VLOOKUP(K7275,Table!$A$2:$C$121,3,0)</f>
        <v>4</v>
      </c>
      <c r="O7275" s="13" t="str">
        <f>VLOOKUP(A7275,Table!$U$1:$V$230,2,0)</f>
        <v>Hexagonal</v>
      </c>
      <c r="P7275" s="1"/>
    </row>
    <row r="7276" spans="1:16">
      <c r="A7276" s="12">
        <v>194</v>
      </c>
      <c r="B7276" s="12">
        <v>625466</v>
      </c>
      <c r="C7276" s="12" t="s">
        <v>7455</v>
      </c>
      <c r="D7276" s="12" t="s">
        <v>7866</v>
      </c>
      <c r="E7276" s="17" t="s">
        <v>50</v>
      </c>
      <c r="F7276" s="25" t="str">
        <f>LEFT(E7276,MIN(FIND({0,1,2,3,4,5,6,7,8,9},ASC(E7276)&amp;1234567890))-1)</f>
        <v>Ti</v>
      </c>
      <c r="G7276" s="25">
        <f t="shared" si="226"/>
        <v>1</v>
      </c>
      <c r="H7276" s="25">
        <f>VLOOKUP(F7276,Table!$A$2:$C$121,2,0)</f>
        <v>4</v>
      </c>
      <c r="I7276" s="26">
        <f>VLOOKUP(F7276,Table!$A$2:$C$121,3,0)</f>
        <v>4</v>
      </c>
      <c r="J7276" s="17" t="s">
        <v>11695</v>
      </c>
      <c r="K7276" s="25" t="str">
        <f>LEFT(J7276,MIN(FIND({0,1,2,3,4,5,6,7,8,9},ASC(J7276)&amp;1234567890))-1)</f>
        <v>Co</v>
      </c>
      <c r="L7276" s="25">
        <f t="shared" si="227"/>
        <v>2</v>
      </c>
      <c r="M7276" s="25">
        <f>VLOOKUP(K7276,Table!$A$2:$C$121,2,0)</f>
        <v>9</v>
      </c>
      <c r="N7276" s="26">
        <f>VLOOKUP(K7276,Table!$A$2:$C$121,3,0)</f>
        <v>4</v>
      </c>
      <c r="O7276" s="13" t="str">
        <f>VLOOKUP(A7276,Table!$U$1:$V$230,2,0)</f>
        <v>Hexagonal</v>
      </c>
      <c r="P7276" s="1"/>
    </row>
    <row r="7277" spans="1:16">
      <c r="A7277" s="12">
        <v>194</v>
      </c>
      <c r="B7277" s="12">
        <v>625533</v>
      </c>
      <c r="C7277" s="12" t="s">
        <v>7455</v>
      </c>
      <c r="D7277" s="12" t="s">
        <v>7867</v>
      </c>
      <c r="E7277" s="17" t="s">
        <v>334</v>
      </c>
      <c r="F7277" s="25" t="str">
        <f>LEFT(E7277,MIN(FIND({0,1,2,3,4,5,6,7,8,9},ASC(E7277)&amp;1234567890))-1)</f>
        <v>V</v>
      </c>
      <c r="G7277" s="25">
        <f t="shared" si="226"/>
        <v>1</v>
      </c>
      <c r="H7277" s="25">
        <f>VLOOKUP(F7277,Table!$A$2:$C$121,2,0)</f>
        <v>5</v>
      </c>
      <c r="I7277" s="26">
        <f>VLOOKUP(F7277,Table!$A$2:$C$121,3,0)</f>
        <v>4</v>
      </c>
      <c r="J7277" s="17" t="s">
        <v>11523</v>
      </c>
      <c r="K7277" s="25" t="str">
        <f>LEFT(J7277,MIN(FIND({0,1,2,3,4,5,6,7,8,9},ASC(J7277)&amp;1234567890))-1)</f>
        <v>Co</v>
      </c>
      <c r="L7277" s="25">
        <f t="shared" si="227"/>
        <v>3</v>
      </c>
      <c r="M7277" s="25">
        <f>VLOOKUP(K7277,Table!$A$2:$C$121,2,0)</f>
        <v>9</v>
      </c>
      <c r="N7277" s="26">
        <f>VLOOKUP(K7277,Table!$A$2:$C$121,3,0)</f>
        <v>4</v>
      </c>
      <c r="O7277" s="13" t="str">
        <f>VLOOKUP(A7277,Table!$U$1:$V$230,2,0)</f>
        <v>Hexagonal</v>
      </c>
      <c r="P7277" s="1"/>
    </row>
    <row r="7278" spans="1:16">
      <c r="A7278" s="12">
        <v>194</v>
      </c>
      <c r="B7278" s="12">
        <v>625559</v>
      </c>
      <c r="C7278" s="12" t="s">
        <v>7455</v>
      </c>
      <c r="D7278" s="12" t="s">
        <v>6201</v>
      </c>
      <c r="E7278" s="17" t="s">
        <v>11523</v>
      </c>
      <c r="F7278" s="25" t="str">
        <f>LEFT(E7278,MIN(FIND({0,1,2,3,4,5,6,7,8,9},ASC(E7278)&amp;1234567890))-1)</f>
        <v>Co</v>
      </c>
      <c r="G7278" s="25">
        <f t="shared" si="226"/>
        <v>3</v>
      </c>
      <c r="H7278" s="25">
        <f>VLOOKUP(F7278,Table!$A$2:$C$121,2,0)</f>
        <v>9</v>
      </c>
      <c r="I7278" s="26">
        <f>VLOOKUP(F7278,Table!$A$2:$C$121,3,0)</f>
        <v>4</v>
      </c>
      <c r="J7278" s="17" t="s">
        <v>11336</v>
      </c>
      <c r="K7278" s="25" t="str">
        <f>LEFT(J7278,MIN(FIND({0,1,2,3,4,5,6,7,8,9},ASC(J7278)&amp;1234567890))-1)</f>
        <v>Y</v>
      </c>
      <c r="L7278" s="25">
        <f t="shared" si="227"/>
        <v>1</v>
      </c>
      <c r="M7278" s="25">
        <f>VLOOKUP(K7278,Table!$A$2:$C$121,2,0)</f>
        <v>3</v>
      </c>
      <c r="N7278" s="26">
        <f>VLOOKUP(K7278,Table!$A$2:$C$121,3,0)</f>
        <v>5</v>
      </c>
      <c r="O7278" s="13" t="str">
        <f>VLOOKUP(A7278,Table!$U$1:$V$230,2,0)</f>
        <v>Hexagonal</v>
      </c>
      <c r="P7278" s="1"/>
    </row>
    <row r="7279" spans="1:16">
      <c r="A7279" s="12">
        <v>194</v>
      </c>
      <c r="B7279" s="12">
        <v>625653</v>
      </c>
      <c r="C7279" s="12" t="s">
        <v>7455</v>
      </c>
      <c r="D7279" s="12" t="s">
        <v>7868</v>
      </c>
      <c r="E7279" s="17" t="s">
        <v>11539</v>
      </c>
      <c r="F7279" s="25" t="str">
        <f>LEFT(E7279,MIN(FIND({0,1,2,3,4,5,6,7,8,9},ASC(E7279)&amp;1234567890))-1)</f>
        <v>Co</v>
      </c>
      <c r="G7279" s="25">
        <f t="shared" si="226"/>
        <v>17</v>
      </c>
      <c r="H7279" s="25">
        <f>VLOOKUP(F7279,Table!$A$2:$C$121,2,0)</f>
        <v>9</v>
      </c>
      <c r="I7279" s="26">
        <f>VLOOKUP(F7279,Table!$A$2:$C$121,3,0)</f>
        <v>4</v>
      </c>
      <c r="J7279" s="17" t="s">
        <v>537</v>
      </c>
      <c r="K7279" s="25" t="str">
        <f>LEFT(J7279,MIN(FIND({0,1,2,3,4,5,6,7,8,9},ASC(J7279)&amp;1234567890))-1)</f>
        <v>Yb</v>
      </c>
      <c r="L7279" s="25">
        <f t="shared" si="227"/>
        <v>2</v>
      </c>
      <c r="M7279" s="25">
        <f>VLOOKUP(K7279,Table!$A$2:$C$121,2,0)</f>
        <v>3</v>
      </c>
      <c r="N7279" s="26">
        <f>VLOOKUP(K7279,Table!$A$2:$C$121,3,0)</f>
        <v>6</v>
      </c>
      <c r="O7279" s="13" t="str">
        <f>VLOOKUP(A7279,Table!$U$1:$V$230,2,0)</f>
        <v>Hexagonal</v>
      </c>
      <c r="P7279" s="1"/>
    </row>
    <row r="7280" spans="1:16">
      <c r="A7280" s="12">
        <v>194</v>
      </c>
      <c r="B7280" s="12">
        <v>625670</v>
      </c>
      <c r="C7280" s="12" t="s">
        <v>7455</v>
      </c>
      <c r="D7280" s="12" t="s">
        <v>3214</v>
      </c>
      <c r="E7280" s="17" t="s">
        <v>11819</v>
      </c>
      <c r="F7280" s="25" t="str">
        <f>LEFT(E7280,MIN(FIND({0,1,2,3,4,5,6,7,8,9},ASC(E7280)&amp;1234567890))-1)</f>
        <v>Zr</v>
      </c>
      <c r="G7280" s="25">
        <f t="shared" si="226"/>
        <v>3</v>
      </c>
      <c r="H7280" s="25">
        <f>VLOOKUP(F7280,Table!$A$2:$C$121,2,0)</f>
        <v>4</v>
      </c>
      <c r="I7280" s="26">
        <f>VLOOKUP(F7280,Table!$A$2:$C$121,3,0)</f>
        <v>5</v>
      </c>
      <c r="J7280" s="17" t="s">
        <v>76</v>
      </c>
      <c r="K7280" s="25" t="str">
        <f>LEFT(J7280,MIN(FIND({0,1,2,3,4,5,6,7,8,9},ASC(J7280)&amp;1234567890))-1)</f>
        <v>Co</v>
      </c>
      <c r="L7280" s="25">
        <f t="shared" si="227"/>
        <v>1</v>
      </c>
      <c r="M7280" s="25">
        <f>VLOOKUP(K7280,Table!$A$2:$C$121,2,0)</f>
        <v>9</v>
      </c>
      <c r="N7280" s="26">
        <f>VLOOKUP(K7280,Table!$A$2:$C$121,3,0)</f>
        <v>4</v>
      </c>
      <c r="O7280" s="13" t="str">
        <f>VLOOKUP(A7280,Table!$U$1:$V$230,2,0)</f>
        <v>Hexagonal</v>
      </c>
      <c r="P7280" s="1"/>
    </row>
    <row r="7281" spans="1:16">
      <c r="A7281" s="12">
        <v>194</v>
      </c>
      <c r="B7281" s="12">
        <v>626140</v>
      </c>
      <c r="C7281" s="12" t="s">
        <v>7455</v>
      </c>
      <c r="D7281" s="12" t="s">
        <v>7869</v>
      </c>
      <c r="E7281" s="17" t="s">
        <v>11769</v>
      </c>
      <c r="F7281" s="25" t="str">
        <f>LEFT(E7281,MIN(FIND({0,1,2,3,4,5,6,7,8,9},ASC(E7281)&amp;1234567890))-1)</f>
        <v>Cr</v>
      </c>
      <c r="G7281" s="25">
        <f t="shared" si="226"/>
        <v>2</v>
      </c>
      <c r="H7281" s="25">
        <f>VLOOKUP(F7281,Table!$A$2:$C$121,2,0)</f>
        <v>6</v>
      </c>
      <c r="I7281" s="26">
        <f>VLOOKUP(F7281,Table!$A$2:$C$121,3,0)</f>
        <v>4</v>
      </c>
      <c r="J7281" s="17" t="s">
        <v>426</v>
      </c>
      <c r="K7281" s="25" t="str">
        <f>LEFT(J7281,MIN(FIND({0,1,2,3,4,5,6,7,8,9},ASC(J7281)&amp;1234567890))-1)</f>
        <v>Hf</v>
      </c>
      <c r="L7281" s="25">
        <f t="shared" si="227"/>
        <v>1</v>
      </c>
      <c r="M7281" s="25">
        <f>VLOOKUP(K7281,Table!$A$2:$C$121,2,0)</f>
        <v>4</v>
      </c>
      <c r="N7281" s="26">
        <f>VLOOKUP(K7281,Table!$A$2:$C$121,3,0)</f>
        <v>6</v>
      </c>
      <c r="O7281" s="13" t="str">
        <f>VLOOKUP(A7281,Table!$U$1:$V$230,2,0)</f>
        <v>Hexagonal</v>
      </c>
      <c r="P7281" s="1"/>
    </row>
    <row r="7282" spans="1:16">
      <c r="A7282" s="12">
        <v>194</v>
      </c>
      <c r="B7282" s="12">
        <v>626144</v>
      </c>
      <c r="C7282" s="12" t="s">
        <v>7455</v>
      </c>
      <c r="D7282" s="12" t="s">
        <v>7870</v>
      </c>
      <c r="E7282" s="17" t="s">
        <v>426</v>
      </c>
      <c r="F7282" s="25" t="str">
        <f>LEFT(E7282,MIN(FIND({0,1,2,3,4,5,6,7,8,9},ASC(E7282)&amp;1234567890))-1)</f>
        <v>Hf</v>
      </c>
      <c r="G7282" s="25">
        <f t="shared" si="226"/>
        <v>1</v>
      </c>
      <c r="H7282" s="25">
        <f>VLOOKUP(F7282,Table!$A$2:$C$121,2,0)</f>
        <v>4</v>
      </c>
      <c r="I7282" s="26">
        <f>VLOOKUP(F7282,Table!$A$2:$C$121,3,0)</f>
        <v>6</v>
      </c>
      <c r="J7282" s="17" t="s">
        <v>11769</v>
      </c>
      <c r="K7282" s="25" t="str">
        <f>LEFT(J7282,MIN(FIND({0,1,2,3,4,5,6,7,8,9},ASC(J7282)&amp;1234567890))-1)</f>
        <v>Cr</v>
      </c>
      <c r="L7282" s="25">
        <f t="shared" si="227"/>
        <v>2</v>
      </c>
      <c r="M7282" s="25">
        <f>VLOOKUP(K7282,Table!$A$2:$C$121,2,0)</f>
        <v>6</v>
      </c>
      <c r="N7282" s="26">
        <f>VLOOKUP(K7282,Table!$A$2:$C$121,3,0)</f>
        <v>4</v>
      </c>
      <c r="O7282" s="13" t="str">
        <f>VLOOKUP(A7282,Table!$U$1:$V$230,2,0)</f>
        <v>Hexagonal</v>
      </c>
      <c r="P7282" s="1"/>
    </row>
    <row r="7283" spans="1:16">
      <c r="A7283" s="12">
        <v>194</v>
      </c>
      <c r="B7283" s="12">
        <v>626211</v>
      </c>
      <c r="C7283" s="12" t="s">
        <v>7455</v>
      </c>
      <c r="D7283" s="12" t="s">
        <v>7871</v>
      </c>
      <c r="E7283" s="17" t="s">
        <v>11390</v>
      </c>
      <c r="F7283" s="25" t="str">
        <f>LEFT(E7283,MIN(FIND({0,1,2,3,4,5,6,7,8,9},ASC(E7283)&amp;1234567890))-1)</f>
        <v>Cr</v>
      </c>
      <c r="G7283" s="25">
        <f t="shared" si="226"/>
        <v>1</v>
      </c>
      <c r="H7283" s="25">
        <f>VLOOKUP(F7283,Table!$A$2:$C$121,2,0)</f>
        <v>6</v>
      </c>
      <c r="I7283" s="26">
        <f>VLOOKUP(F7283,Table!$A$2:$C$121,3,0)</f>
        <v>4</v>
      </c>
      <c r="J7283" s="17" t="s">
        <v>72</v>
      </c>
      <c r="K7283" s="25" t="str">
        <f>LEFT(J7283,MIN(FIND({0,1,2,3,4,5,6,7,8,9},ASC(J7283)&amp;1234567890))-1)</f>
        <v>Ir</v>
      </c>
      <c r="L7283" s="25">
        <f t="shared" si="227"/>
        <v>1</v>
      </c>
      <c r="M7283" s="25">
        <f>VLOOKUP(K7283,Table!$A$2:$C$121,2,0)</f>
        <v>9</v>
      </c>
      <c r="N7283" s="26">
        <f>VLOOKUP(K7283,Table!$A$2:$C$121,3,0)</f>
        <v>6</v>
      </c>
      <c r="O7283" s="13" t="str">
        <f>VLOOKUP(A7283,Table!$U$1:$V$230,2,0)</f>
        <v>Hexagonal</v>
      </c>
      <c r="P7283" s="1"/>
    </row>
    <row r="7284" spans="1:16">
      <c r="A7284" s="12">
        <v>194</v>
      </c>
      <c r="B7284" s="12">
        <v>626377</v>
      </c>
      <c r="C7284" s="12" t="s">
        <v>7455</v>
      </c>
      <c r="D7284" s="12" t="s">
        <v>7872</v>
      </c>
      <c r="E7284" s="17" t="s">
        <v>11769</v>
      </c>
      <c r="F7284" s="25" t="str">
        <f>LEFT(E7284,MIN(FIND({0,1,2,3,4,5,6,7,8,9},ASC(E7284)&amp;1234567890))-1)</f>
        <v>Cr</v>
      </c>
      <c r="G7284" s="25">
        <f t="shared" si="226"/>
        <v>2</v>
      </c>
      <c r="H7284" s="25">
        <f>VLOOKUP(F7284,Table!$A$2:$C$121,2,0)</f>
        <v>6</v>
      </c>
      <c r="I7284" s="26">
        <f>VLOOKUP(F7284,Table!$A$2:$C$121,3,0)</f>
        <v>4</v>
      </c>
      <c r="J7284" s="17" t="s">
        <v>335</v>
      </c>
      <c r="K7284" s="25" t="str">
        <f>LEFT(J7284,MIN(FIND({0,1,2,3,4,5,6,7,8,9},ASC(J7284)&amp;1234567890))-1)</f>
        <v>Nb</v>
      </c>
      <c r="L7284" s="25">
        <f t="shared" si="227"/>
        <v>1</v>
      </c>
      <c r="M7284" s="25">
        <f>VLOOKUP(K7284,Table!$A$2:$C$121,2,0)</f>
        <v>5</v>
      </c>
      <c r="N7284" s="26">
        <f>VLOOKUP(K7284,Table!$A$2:$C$121,3,0)</f>
        <v>5</v>
      </c>
      <c r="O7284" s="13" t="str">
        <f>VLOOKUP(A7284,Table!$U$1:$V$230,2,0)</f>
        <v>Hexagonal</v>
      </c>
      <c r="P7284" s="1"/>
    </row>
    <row r="7285" spans="1:16">
      <c r="A7285" s="12">
        <v>194</v>
      </c>
      <c r="B7285" s="12">
        <v>626379</v>
      </c>
      <c r="C7285" s="12" t="s">
        <v>7455</v>
      </c>
      <c r="D7285" s="12" t="s">
        <v>7873</v>
      </c>
      <c r="E7285" s="17" t="s">
        <v>335</v>
      </c>
      <c r="F7285" s="25" t="str">
        <f>LEFT(E7285,MIN(FIND({0,1,2,3,4,5,6,7,8,9},ASC(E7285)&amp;1234567890))-1)</f>
        <v>Nb</v>
      </c>
      <c r="G7285" s="25">
        <f t="shared" si="226"/>
        <v>1</v>
      </c>
      <c r="H7285" s="25">
        <f>VLOOKUP(F7285,Table!$A$2:$C$121,2,0)</f>
        <v>5</v>
      </c>
      <c r="I7285" s="26">
        <f>VLOOKUP(F7285,Table!$A$2:$C$121,3,0)</f>
        <v>5</v>
      </c>
      <c r="J7285" s="17" t="s">
        <v>11769</v>
      </c>
      <c r="K7285" s="25" t="str">
        <f>LEFT(J7285,MIN(FIND({0,1,2,3,4,5,6,7,8,9},ASC(J7285)&amp;1234567890))-1)</f>
        <v>Cr</v>
      </c>
      <c r="L7285" s="25">
        <f t="shared" si="227"/>
        <v>2</v>
      </c>
      <c r="M7285" s="25">
        <f>VLOOKUP(K7285,Table!$A$2:$C$121,2,0)</f>
        <v>6</v>
      </c>
      <c r="N7285" s="26">
        <f>VLOOKUP(K7285,Table!$A$2:$C$121,3,0)</f>
        <v>4</v>
      </c>
      <c r="O7285" s="13" t="str">
        <f>VLOOKUP(A7285,Table!$U$1:$V$230,2,0)</f>
        <v>Hexagonal</v>
      </c>
      <c r="P7285" s="1"/>
    </row>
    <row r="7286" spans="1:16">
      <c r="A7286" s="12">
        <v>194</v>
      </c>
      <c r="B7286" s="12">
        <v>626572</v>
      </c>
      <c r="C7286" s="12" t="s">
        <v>7455</v>
      </c>
      <c r="D7286" s="12" t="s">
        <v>7874</v>
      </c>
      <c r="E7286" s="17" t="s">
        <v>11390</v>
      </c>
      <c r="F7286" s="25" t="str">
        <f>LEFT(E7286,MIN(FIND({0,1,2,3,4,5,6,7,8,9},ASC(E7286)&amp;1234567890))-1)</f>
        <v>Cr</v>
      </c>
      <c r="G7286" s="25">
        <f t="shared" si="226"/>
        <v>1</v>
      </c>
      <c r="H7286" s="25">
        <f>VLOOKUP(F7286,Table!$A$2:$C$121,2,0)</f>
        <v>6</v>
      </c>
      <c r="I7286" s="26">
        <f>VLOOKUP(F7286,Table!$A$2:$C$121,3,0)</f>
        <v>4</v>
      </c>
      <c r="J7286" s="17" t="s">
        <v>11294</v>
      </c>
      <c r="K7286" s="25" t="str">
        <f>LEFT(J7286,MIN(FIND({0,1,2,3,4,5,6,7,8,9},ASC(J7286)&amp;1234567890))-1)</f>
        <v>Rh</v>
      </c>
      <c r="L7286" s="25">
        <f t="shared" si="227"/>
        <v>1</v>
      </c>
      <c r="M7286" s="25">
        <f>VLOOKUP(K7286,Table!$A$2:$C$121,2,0)</f>
        <v>9</v>
      </c>
      <c r="N7286" s="26">
        <f>VLOOKUP(K7286,Table!$A$2:$C$121,3,0)</f>
        <v>5</v>
      </c>
      <c r="O7286" s="13" t="str">
        <f>VLOOKUP(A7286,Table!$U$1:$V$230,2,0)</f>
        <v>Hexagonal</v>
      </c>
      <c r="P7286" s="1"/>
    </row>
    <row r="7287" spans="1:16">
      <c r="A7287" s="12">
        <v>194</v>
      </c>
      <c r="B7287" s="12">
        <v>626906</v>
      </c>
      <c r="C7287" s="12" t="s">
        <v>7455</v>
      </c>
      <c r="D7287" s="12" t="s">
        <v>7875</v>
      </c>
      <c r="E7287" s="17" t="s">
        <v>50</v>
      </c>
      <c r="F7287" s="25" t="str">
        <f>LEFT(E7287,MIN(FIND({0,1,2,3,4,5,6,7,8,9},ASC(E7287)&amp;1234567890))-1)</f>
        <v>Ti</v>
      </c>
      <c r="G7287" s="25">
        <f t="shared" si="226"/>
        <v>1</v>
      </c>
      <c r="H7287" s="25">
        <f>VLOOKUP(F7287,Table!$A$2:$C$121,2,0)</f>
        <v>4</v>
      </c>
      <c r="I7287" s="26">
        <f>VLOOKUP(F7287,Table!$A$2:$C$121,3,0)</f>
        <v>4</v>
      </c>
      <c r="J7287" s="17" t="s">
        <v>11769</v>
      </c>
      <c r="K7287" s="25" t="str">
        <f>LEFT(J7287,MIN(FIND({0,1,2,3,4,5,6,7,8,9},ASC(J7287)&amp;1234567890))-1)</f>
        <v>Cr</v>
      </c>
      <c r="L7287" s="25">
        <f t="shared" si="227"/>
        <v>2</v>
      </c>
      <c r="M7287" s="25">
        <f>VLOOKUP(K7287,Table!$A$2:$C$121,2,0)</f>
        <v>6</v>
      </c>
      <c r="N7287" s="26">
        <f>VLOOKUP(K7287,Table!$A$2:$C$121,3,0)</f>
        <v>4</v>
      </c>
      <c r="O7287" s="13" t="str">
        <f>VLOOKUP(A7287,Table!$U$1:$V$230,2,0)</f>
        <v>Hexagonal</v>
      </c>
      <c r="P7287" s="1"/>
    </row>
    <row r="7288" spans="1:16">
      <c r="A7288" s="12">
        <v>194</v>
      </c>
      <c r="B7288" s="12">
        <v>627052</v>
      </c>
      <c r="C7288" s="12" t="s">
        <v>7455</v>
      </c>
      <c r="D7288" s="12" t="s">
        <v>7876</v>
      </c>
      <c r="E7288" s="17" t="s">
        <v>376</v>
      </c>
      <c r="F7288" s="25" t="str">
        <f>LEFT(E7288,MIN(FIND({0,1,2,3,4,5,6,7,8,9},ASC(E7288)&amp;1234567890))-1)</f>
        <v>Cs</v>
      </c>
      <c r="G7288" s="25">
        <f t="shared" si="226"/>
        <v>1</v>
      </c>
      <c r="H7288" s="25">
        <f>VLOOKUP(F7288,Table!$A$2:$C$121,2,0)</f>
        <v>1</v>
      </c>
      <c r="I7288" s="26">
        <f>VLOOKUP(F7288,Table!$A$2:$C$121,3,0)</f>
        <v>6</v>
      </c>
      <c r="J7288" s="17" t="s">
        <v>11728</v>
      </c>
      <c r="K7288" s="25" t="str">
        <f>LEFT(J7288,MIN(FIND({0,1,2,3,4,5,6,7,8,9},ASC(J7288)&amp;1234567890))-1)</f>
        <v>Na</v>
      </c>
      <c r="L7288" s="25">
        <f t="shared" si="227"/>
        <v>2</v>
      </c>
      <c r="M7288" s="25">
        <f>VLOOKUP(K7288,Table!$A$2:$C$121,2,0)</f>
        <v>1</v>
      </c>
      <c r="N7288" s="26">
        <f>VLOOKUP(K7288,Table!$A$2:$C$121,3,0)</f>
        <v>3</v>
      </c>
      <c r="O7288" s="13" t="str">
        <f>VLOOKUP(A7288,Table!$U$1:$V$230,2,0)</f>
        <v>Hexagonal</v>
      </c>
      <c r="P7288" s="1"/>
    </row>
    <row r="7289" spans="1:16">
      <c r="A7289" s="12">
        <v>194</v>
      </c>
      <c r="B7289" s="12">
        <v>627687</v>
      </c>
      <c r="C7289" s="12" t="s">
        <v>7455</v>
      </c>
      <c r="D7289" s="12" t="s">
        <v>522</v>
      </c>
      <c r="E7289" s="17" t="s">
        <v>543</v>
      </c>
      <c r="F7289" s="25" t="str">
        <f>LEFT(E7289,MIN(FIND({0,1,2,3,4,5,6,7,8,9},ASC(E7289)&amp;1234567890))-1)</f>
        <v>Cu</v>
      </c>
      <c r="G7289" s="25">
        <f t="shared" si="226"/>
        <v>3</v>
      </c>
      <c r="H7289" s="25">
        <f>VLOOKUP(F7289,Table!$A$2:$C$121,2,0)</f>
        <v>11</v>
      </c>
      <c r="I7289" s="26">
        <f>VLOOKUP(F7289,Table!$A$2:$C$121,3,0)</f>
        <v>4</v>
      </c>
      <c r="J7289" s="17" t="s">
        <v>544</v>
      </c>
      <c r="K7289" s="25" t="str">
        <f>LEFT(J7289,MIN(FIND({0,1,2,3,4,5,6,7,8,9},ASC(J7289)&amp;1234567890))-1)</f>
        <v>Ge</v>
      </c>
      <c r="L7289" s="25">
        <f t="shared" si="227"/>
        <v>1</v>
      </c>
      <c r="M7289" s="25">
        <f>VLOOKUP(K7289,Table!$A$2:$C$121,2,0)</f>
        <v>14</v>
      </c>
      <c r="N7289" s="26">
        <f>VLOOKUP(K7289,Table!$A$2:$C$121,3,0)</f>
        <v>4</v>
      </c>
      <c r="O7289" s="13" t="str">
        <f>VLOOKUP(A7289,Table!$U$1:$V$230,2,0)</f>
        <v>Hexagonal</v>
      </c>
      <c r="P7289" s="1"/>
    </row>
    <row r="7290" spans="1:16">
      <c r="A7290" s="12">
        <v>194</v>
      </c>
      <c r="B7290" s="12">
        <v>627998</v>
      </c>
      <c r="C7290" s="12" t="s">
        <v>7455</v>
      </c>
      <c r="D7290" s="12" t="s">
        <v>7877</v>
      </c>
      <c r="E7290" s="17" t="s">
        <v>461</v>
      </c>
      <c r="F7290" s="25" t="str">
        <f>LEFT(E7290,MIN(FIND({0,1,2,3,4,5,6,7,8,9},ASC(E7290)&amp;1234567890))-1)</f>
        <v>Cu</v>
      </c>
      <c r="G7290" s="25">
        <f t="shared" si="226"/>
        <v>2</v>
      </c>
      <c r="H7290" s="25">
        <f>VLOOKUP(F7290,Table!$A$2:$C$121,2,0)</f>
        <v>11</v>
      </c>
      <c r="I7290" s="26">
        <f>VLOOKUP(F7290,Table!$A$2:$C$121,3,0)</f>
        <v>4</v>
      </c>
      <c r="J7290" s="17" t="s">
        <v>11286</v>
      </c>
      <c r="K7290" s="25" t="str">
        <f>LEFT(J7290,MIN(FIND({0,1,2,3,4,5,6,7,8,9},ASC(J7290)&amp;1234567890))-1)</f>
        <v>In</v>
      </c>
      <c r="L7290" s="25">
        <f t="shared" si="227"/>
        <v>1</v>
      </c>
      <c r="M7290" s="25">
        <f>VLOOKUP(K7290,Table!$A$2:$C$121,2,0)</f>
        <v>13</v>
      </c>
      <c r="N7290" s="26">
        <f>VLOOKUP(K7290,Table!$A$2:$C$121,3,0)</f>
        <v>5</v>
      </c>
      <c r="O7290" s="13" t="str">
        <f>VLOOKUP(A7290,Table!$U$1:$V$230,2,0)</f>
        <v>Hexagonal</v>
      </c>
      <c r="P7290" s="1"/>
    </row>
    <row r="7291" spans="1:16">
      <c r="A7291" s="12">
        <v>194</v>
      </c>
      <c r="B7291" s="12">
        <v>629278</v>
      </c>
      <c r="C7291" s="12" t="s">
        <v>7455</v>
      </c>
      <c r="D7291" s="12" t="s">
        <v>7878</v>
      </c>
      <c r="E7291" s="17" t="s">
        <v>11351</v>
      </c>
      <c r="F7291" s="25" t="str">
        <f>LEFT(E7291,MIN(FIND({0,1,2,3,4,5,6,7,8,9},ASC(E7291)&amp;1234567890))-1)</f>
        <v>Cu</v>
      </c>
      <c r="G7291" s="25">
        <f t="shared" si="226"/>
        <v>1</v>
      </c>
      <c r="H7291" s="25">
        <f>VLOOKUP(F7291,Table!$A$2:$C$121,2,0)</f>
        <v>11</v>
      </c>
      <c r="I7291" s="26">
        <f>VLOOKUP(F7291,Table!$A$2:$C$121,3,0)</f>
        <v>4</v>
      </c>
      <c r="J7291" s="17" t="s">
        <v>11291</v>
      </c>
      <c r="K7291" s="25" t="str">
        <f>LEFT(J7291,MIN(FIND({0,1,2,3,4,5,6,7,8,9},ASC(J7291)&amp;1234567890))-1)</f>
        <v>Sn</v>
      </c>
      <c r="L7291" s="25">
        <f t="shared" si="227"/>
        <v>1</v>
      </c>
      <c r="M7291" s="25">
        <f>VLOOKUP(K7291,Table!$A$2:$C$121,2,0)</f>
        <v>14</v>
      </c>
      <c r="N7291" s="26">
        <f>VLOOKUP(K7291,Table!$A$2:$C$121,3,0)</f>
        <v>5</v>
      </c>
      <c r="O7291" s="13" t="str">
        <f>VLOOKUP(A7291,Table!$U$1:$V$230,2,0)</f>
        <v>Hexagonal</v>
      </c>
      <c r="P7291" s="1"/>
    </row>
    <row r="7292" spans="1:16">
      <c r="A7292" s="12">
        <v>194</v>
      </c>
      <c r="B7292" s="12">
        <v>629281</v>
      </c>
      <c r="C7292" s="12" t="s">
        <v>7455</v>
      </c>
      <c r="D7292" s="12" t="s">
        <v>7879</v>
      </c>
      <c r="E7292" s="17" t="s">
        <v>543</v>
      </c>
      <c r="F7292" s="25" t="str">
        <f>LEFT(E7292,MIN(FIND({0,1,2,3,4,5,6,7,8,9},ASC(E7292)&amp;1234567890))-1)</f>
        <v>Cu</v>
      </c>
      <c r="G7292" s="25">
        <f t="shared" si="226"/>
        <v>3</v>
      </c>
      <c r="H7292" s="25">
        <f>VLOOKUP(F7292,Table!$A$2:$C$121,2,0)</f>
        <v>11</v>
      </c>
      <c r="I7292" s="26">
        <f>VLOOKUP(F7292,Table!$A$2:$C$121,3,0)</f>
        <v>4</v>
      </c>
      <c r="J7292" s="17" t="s">
        <v>13529</v>
      </c>
      <c r="K7292" s="25" t="str">
        <f>LEFT(J7292,MIN(FIND({0,1,2,3,4,5,6,7,8,9},ASC(J7292)&amp;1234567890))-1)</f>
        <v>Sn</v>
      </c>
      <c r="L7292" s="25">
        <f t="shared" si="227"/>
        <v>0.87</v>
      </c>
      <c r="M7292" s="25">
        <f>VLOOKUP(K7292,Table!$A$2:$C$121,2,0)</f>
        <v>14</v>
      </c>
      <c r="N7292" s="26">
        <f>VLOOKUP(K7292,Table!$A$2:$C$121,3,0)</f>
        <v>5</v>
      </c>
      <c r="O7292" s="13" t="str">
        <f>VLOOKUP(A7292,Table!$U$1:$V$230,2,0)</f>
        <v>Hexagonal</v>
      </c>
      <c r="P7292" s="1"/>
    </row>
    <row r="7293" spans="1:16">
      <c r="A7293" s="12">
        <v>194</v>
      </c>
      <c r="B7293" s="12">
        <v>629305</v>
      </c>
      <c r="C7293" s="12" t="s">
        <v>7455</v>
      </c>
      <c r="D7293" s="12" t="s">
        <v>7880</v>
      </c>
      <c r="E7293" s="17" t="s">
        <v>433</v>
      </c>
      <c r="F7293" s="25" t="str">
        <f>LEFT(E7293,MIN(FIND({0,1,2,3,4,5,6,7,8,9},ASC(E7293)&amp;1234567890))-1)</f>
        <v>Sr</v>
      </c>
      <c r="G7293" s="25">
        <f t="shared" si="226"/>
        <v>1</v>
      </c>
      <c r="H7293" s="25">
        <f>VLOOKUP(F7293,Table!$A$2:$C$121,2,0)</f>
        <v>2</v>
      </c>
      <c r="I7293" s="26">
        <f>VLOOKUP(F7293,Table!$A$2:$C$121,3,0)</f>
        <v>5</v>
      </c>
      <c r="J7293" s="17" t="s">
        <v>11351</v>
      </c>
      <c r="K7293" s="25" t="str">
        <f>LEFT(J7293,MIN(FIND({0,1,2,3,4,5,6,7,8,9},ASC(J7293)&amp;1234567890))-1)</f>
        <v>Cu</v>
      </c>
      <c r="L7293" s="25">
        <f t="shared" si="227"/>
        <v>1</v>
      </c>
      <c r="M7293" s="25">
        <f>VLOOKUP(K7293,Table!$A$2:$C$121,2,0)</f>
        <v>11</v>
      </c>
      <c r="N7293" s="26">
        <f>VLOOKUP(K7293,Table!$A$2:$C$121,3,0)</f>
        <v>4</v>
      </c>
      <c r="O7293" s="13" t="str">
        <f>VLOOKUP(A7293,Table!$U$1:$V$230,2,0)</f>
        <v>Hexagonal</v>
      </c>
      <c r="P7293" s="1"/>
    </row>
    <row r="7294" spans="1:16">
      <c r="A7294" s="12">
        <v>194</v>
      </c>
      <c r="B7294" s="12">
        <v>629448</v>
      </c>
      <c r="C7294" s="12" t="s">
        <v>7455</v>
      </c>
      <c r="D7294" s="12" t="s">
        <v>3721</v>
      </c>
      <c r="E7294" s="17" t="s">
        <v>461</v>
      </c>
      <c r="F7294" s="25" t="str">
        <f>LEFT(E7294,MIN(FIND({0,1,2,3,4,5,6,7,8,9},ASC(E7294)&amp;1234567890))-1)</f>
        <v>Cu</v>
      </c>
      <c r="G7294" s="25">
        <f t="shared" si="226"/>
        <v>2</v>
      </c>
      <c r="H7294" s="25">
        <f>VLOOKUP(F7294,Table!$A$2:$C$121,2,0)</f>
        <v>11</v>
      </c>
      <c r="I7294" s="26">
        <f>VLOOKUP(F7294,Table!$A$2:$C$121,3,0)</f>
        <v>4</v>
      </c>
      <c r="J7294" s="17" t="s">
        <v>530</v>
      </c>
      <c r="K7294" s="25" t="str">
        <f>LEFT(J7294,MIN(FIND({0,1,2,3,4,5,6,7,8,9},ASC(J7294)&amp;1234567890))-1)</f>
        <v>Yb</v>
      </c>
      <c r="L7294" s="25">
        <f t="shared" si="227"/>
        <v>1</v>
      </c>
      <c r="M7294" s="25">
        <f>VLOOKUP(K7294,Table!$A$2:$C$121,2,0)</f>
        <v>3</v>
      </c>
      <c r="N7294" s="26">
        <f>VLOOKUP(K7294,Table!$A$2:$C$121,3,0)</f>
        <v>6</v>
      </c>
      <c r="O7294" s="13" t="str">
        <f>VLOOKUP(A7294,Table!$U$1:$V$230,2,0)</f>
        <v>Hexagonal</v>
      </c>
      <c r="P7294" s="1"/>
    </row>
    <row r="7295" spans="1:16">
      <c r="A7295" s="12">
        <v>194</v>
      </c>
      <c r="B7295" s="12">
        <v>629704</v>
      </c>
      <c r="C7295" s="12" t="s">
        <v>7455</v>
      </c>
      <c r="D7295" s="12" t="s">
        <v>6328</v>
      </c>
      <c r="E7295" s="17" t="s">
        <v>11333</v>
      </c>
      <c r="F7295" s="25" t="str">
        <f>LEFT(E7295,MIN(FIND({0,1,2,3,4,5,6,7,8,9},ASC(E7295)&amp;1234567890))-1)</f>
        <v>Dy</v>
      </c>
      <c r="G7295" s="25">
        <f t="shared" si="226"/>
        <v>1</v>
      </c>
      <c r="H7295" s="25">
        <f>VLOOKUP(F7295,Table!$A$2:$C$121,2,0)</f>
        <v>3</v>
      </c>
      <c r="I7295" s="26">
        <f>VLOOKUP(F7295,Table!$A$2:$C$121,3,0)</f>
        <v>6</v>
      </c>
      <c r="J7295" s="17" t="s">
        <v>11560</v>
      </c>
      <c r="K7295" s="25" t="str">
        <f>LEFT(J7295,MIN(FIND({0,1,2,3,4,5,6,7,8,9},ASC(J7295)&amp;1234567890))-1)</f>
        <v>Ga</v>
      </c>
      <c r="L7295" s="25">
        <f t="shared" si="227"/>
        <v>3</v>
      </c>
      <c r="M7295" s="25">
        <f>VLOOKUP(K7295,Table!$A$2:$C$121,2,0)</f>
        <v>13</v>
      </c>
      <c r="N7295" s="26">
        <f>VLOOKUP(K7295,Table!$A$2:$C$121,3,0)</f>
        <v>4</v>
      </c>
      <c r="O7295" s="13" t="str">
        <f>VLOOKUP(A7295,Table!$U$1:$V$230,2,0)</f>
        <v>Hexagonal</v>
      </c>
      <c r="P7295" s="1"/>
    </row>
    <row r="7296" spans="1:16">
      <c r="A7296" s="12">
        <v>194</v>
      </c>
      <c r="B7296" s="12">
        <v>629823</v>
      </c>
      <c r="C7296" s="12" t="s">
        <v>7455</v>
      </c>
      <c r="D7296" s="12" t="s">
        <v>7881</v>
      </c>
      <c r="E7296" s="17" t="s">
        <v>11333</v>
      </c>
      <c r="F7296" s="25" t="str">
        <f>LEFT(E7296,MIN(FIND({0,1,2,3,4,5,6,7,8,9},ASC(E7296)&amp;1234567890))-1)</f>
        <v>Dy</v>
      </c>
      <c r="G7296" s="25">
        <f t="shared" si="226"/>
        <v>1</v>
      </c>
      <c r="H7296" s="25">
        <f>VLOOKUP(F7296,Table!$A$2:$C$121,2,0)</f>
        <v>3</v>
      </c>
      <c r="I7296" s="26">
        <f>VLOOKUP(F7296,Table!$A$2:$C$121,3,0)</f>
        <v>6</v>
      </c>
      <c r="J7296" s="17" t="s">
        <v>13530</v>
      </c>
      <c r="K7296" s="25" t="str">
        <f>LEFT(J7296,MIN(FIND({0,1,2,3,4,5,6,7,8,9},ASC(J7296)&amp;1234567890))-1)</f>
        <v>H</v>
      </c>
      <c r="L7296" s="25">
        <f t="shared" si="227"/>
        <v>0.2</v>
      </c>
      <c r="M7296" s="25">
        <f>VLOOKUP(K7296,Table!$A$2:$C$121,2,0)</f>
        <v>1</v>
      </c>
      <c r="N7296" s="26">
        <f>VLOOKUP(K7296,Table!$A$2:$C$121,3,0)</f>
        <v>1</v>
      </c>
      <c r="O7296" s="13" t="str">
        <f>VLOOKUP(A7296,Table!$U$1:$V$230,2,0)</f>
        <v>Hexagonal</v>
      </c>
      <c r="P7296" s="1"/>
    </row>
    <row r="7297" spans="1:16">
      <c r="A7297" s="12">
        <v>194</v>
      </c>
      <c r="B7297" s="12">
        <v>629833</v>
      </c>
      <c r="C7297" s="12" t="s">
        <v>7455</v>
      </c>
      <c r="D7297" s="12" t="s">
        <v>7882</v>
      </c>
      <c r="E7297" s="17" t="s">
        <v>11333</v>
      </c>
      <c r="F7297" s="25" t="str">
        <f>LEFT(E7297,MIN(FIND({0,1,2,3,4,5,6,7,8,9},ASC(E7297)&amp;1234567890))-1)</f>
        <v>Dy</v>
      </c>
      <c r="G7297" s="25">
        <f t="shared" si="226"/>
        <v>1</v>
      </c>
      <c r="H7297" s="25">
        <f>VLOOKUP(F7297,Table!$A$2:$C$121,2,0)</f>
        <v>3</v>
      </c>
      <c r="I7297" s="26">
        <f>VLOOKUP(F7297,Table!$A$2:$C$121,3,0)</f>
        <v>6</v>
      </c>
      <c r="J7297" s="17" t="s">
        <v>12039</v>
      </c>
      <c r="K7297" s="25" t="str">
        <f>LEFT(J7297,MIN(FIND({0,1,2,3,4,5,6,7,8,9},ASC(J7297)&amp;1234567890))-1)</f>
        <v>Hg</v>
      </c>
      <c r="L7297" s="25">
        <f t="shared" si="227"/>
        <v>3</v>
      </c>
      <c r="M7297" s="25">
        <f>VLOOKUP(K7297,Table!$A$2:$C$121,2,0)</f>
        <v>12</v>
      </c>
      <c r="N7297" s="26">
        <f>VLOOKUP(K7297,Table!$A$2:$C$121,3,0)</f>
        <v>6</v>
      </c>
      <c r="O7297" s="13" t="str">
        <f>VLOOKUP(A7297,Table!$U$1:$V$230,2,0)</f>
        <v>Hexagonal</v>
      </c>
      <c r="P7297" s="1"/>
    </row>
    <row r="7298" spans="1:16">
      <c r="A7298" s="12">
        <v>194</v>
      </c>
      <c r="B7298" s="12">
        <v>629840</v>
      </c>
      <c r="C7298" s="12" t="s">
        <v>7455</v>
      </c>
      <c r="D7298" s="12" t="s">
        <v>7883</v>
      </c>
      <c r="E7298" s="17" t="s">
        <v>11333</v>
      </c>
      <c r="F7298" s="25" t="str">
        <f>LEFT(E7298,MIN(FIND({0,1,2,3,4,5,6,7,8,9},ASC(E7298)&amp;1234567890))-1)</f>
        <v>Dy</v>
      </c>
      <c r="G7298" s="25">
        <f t="shared" ref="G7298:G7361" si="228">IF(SUBSTITUTE(E7298,F7298,"")="",1,SUBSTITUTE(E7298,F7298,""))*1</f>
        <v>1</v>
      </c>
      <c r="H7298" s="25">
        <f>VLOOKUP(F7298,Table!$A$2:$C$121,2,0)</f>
        <v>3</v>
      </c>
      <c r="I7298" s="26">
        <f>VLOOKUP(F7298,Table!$A$2:$C$121,3,0)</f>
        <v>6</v>
      </c>
      <c r="J7298" s="17" t="s">
        <v>587</v>
      </c>
      <c r="K7298" s="25" t="str">
        <f>LEFT(J7298,MIN(FIND({0,1,2,3,4,5,6,7,8,9},ASC(J7298)&amp;1234567890))-1)</f>
        <v>Ho</v>
      </c>
      <c r="L7298" s="25">
        <f t="shared" ref="L7298:L7361" si="229">IF(SUBSTITUTE(J7298,K7298,"")="",1,SUBSTITUTE(J7298,K7298,""))*1</f>
        <v>1</v>
      </c>
      <c r="M7298" s="25">
        <f>VLOOKUP(K7298,Table!$A$2:$C$121,2,0)</f>
        <v>3</v>
      </c>
      <c r="N7298" s="26">
        <f>VLOOKUP(K7298,Table!$A$2:$C$121,3,0)</f>
        <v>6</v>
      </c>
      <c r="O7298" s="13" t="str">
        <f>VLOOKUP(A7298,Table!$U$1:$V$230,2,0)</f>
        <v>Hexagonal</v>
      </c>
      <c r="P7298" s="1"/>
    </row>
    <row r="7299" spans="1:16">
      <c r="A7299" s="12">
        <v>194</v>
      </c>
      <c r="B7299" s="12">
        <v>629920</v>
      </c>
      <c r="C7299" s="12" t="s">
        <v>7455</v>
      </c>
      <c r="D7299" s="12" t="s">
        <v>7884</v>
      </c>
      <c r="E7299" s="17" t="s">
        <v>11333</v>
      </c>
      <c r="F7299" s="25" t="str">
        <f>LEFT(E7299,MIN(FIND({0,1,2,3,4,5,6,7,8,9},ASC(E7299)&amp;1234567890))-1)</f>
        <v>Dy</v>
      </c>
      <c r="G7299" s="25">
        <f t="shared" si="228"/>
        <v>1</v>
      </c>
      <c r="H7299" s="25">
        <f>VLOOKUP(F7299,Table!$A$2:$C$121,2,0)</f>
        <v>3</v>
      </c>
      <c r="I7299" s="26">
        <f>VLOOKUP(F7299,Table!$A$2:$C$121,3,0)</f>
        <v>6</v>
      </c>
      <c r="J7299" s="17" t="s">
        <v>55</v>
      </c>
      <c r="K7299" s="25" t="str">
        <f>LEFT(J7299,MIN(FIND({0,1,2,3,4,5,6,7,8,9},ASC(J7299)&amp;1234567890))-1)</f>
        <v>Mn</v>
      </c>
      <c r="L7299" s="25">
        <f t="shared" si="229"/>
        <v>2</v>
      </c>
      <c r="M7299" s="25">
        <f>VLOOKUP(K7299,Table!$A$2:$C$121,2,0)</f>
        <v>7</v>
      </c>
      <c r="N7299" s="26">
        <f>VLOOKUP(K7299,Table!$A$2:$C$121,3,0)</f>
        <v>4</v>
      </c>
      <c r="O7299" s="13" t="str">
        <f>VLOOKUP(A7299,Table!$U$1:$V$230,2,0)</f>
        <v>Hexagonal</v>
      </c>
      <c r="P7299" s="1"/>
    </row>
    <row r="7300" spans="1:16">
      <c r="A7300" s="12">
        <v>194</v>
      </c>
      <c r="B7300" s="12">
        <v>629978</v>
      </c>
      <c r="C7300" s="12" t="s">
        <v>7455</v>
      </c>
      <c r="D7300" s="12" t="s">
        <v>6329</v>
      </c>
      <c r="E7300" s="17" t="s">
        <v>11377</v>
      </c>
      <c r="F7300" s="25" t="str">
        <f>LEFT(E7300,MIN(FIND({0,1,2,3,4,5,6,7,8,9},ASC(E7300)&amp;1234567890))-1)</f>
        <v>Dy</v>
      </c>
      <c r="G7300" s="25">
        <f t="shared" si="228"/>
        <v>2</v>
      </c>
      <c r="H7300" s="25">
        <f>VLOOKUP(F7300,Table!$A$2:$C$121,2,0)</f>
        <v>3</v>
      </c>
      <c r="I7300" s="26">
        <f>VLOOKUP(F7300,Table!$A$2:$C$121,3,0)</f>
        <v>6</v>
      </c>
      <c r="J7300" s="17" t="s">
        <v>340</v>
      </c>
      <c r="K7300" s="25" t="str">
        <f>LEFT(J7300,MIN(FIND({0,1,2,3,4,5,6,7,8,9},ASC(J7300)&amp;1234567890))-1)</f>
        <v>Ni</v>
      </c>
      <c r="L7300" s="25">
        <f t="shared" si="229"/>
        <v>7</v>
      </c>
      <c r="M7300" s="25">
        <f>VLOOKUP(K7300,Table!$A$2:$C$121,2,0)</f>
        <v>10</v>
      </c>
      <c r="N7300" s="26">
        <f>VLOOKUP(K7300,Table!$A$2:$C$121,3,0)</f>
        <v>4</v>
      </c>
      <c r="O7300" s="13" t="str">
        <f>VLOOKUP(A7300,Table!$U$1:$V$230,2,0)</f>
        <v>Hexagonal</v>
      </c>
      <c r="P7300" s="1"/>
    </row>
    <row r="7301" spans="1:16">
      <c r="A7301" s="12">
        <v>194</v>
      </c>
      <c r="B7301" s="12">
        <v>629985</v>
      </c>
      <c r="C7301" s="12" t="s">
        <v>7455</v>
      </c>
      <c r="D7301" s="12" t="s">
        <v>7885</v>
      </c>
      <c r="E7301" s="17" t="s">
        <v>11377</v>
      </c>
      <c r="F7301" s="25" t="str">
        <f>LEFT(E7301,MIN(FIND({0,1,2,3,4,5,6,7,8,9},ASC(E7301)&amp;1234567890))-1)</f>
        <v>Dy</v>
      </c>
      <c r="G7301" s="25">
        <f t="shared" si="228"/>
        <v>2</v>
      </c>
      <c r="H7301" s="25">
        <f>VLOOKUP(F7301,Table!$A$2:$C$121,2,0)</f>
        <v>3</v>
      </c>
      <c r="I7301" s="26">
        <f>VLOOKUP(F7301,Table!$A$2:$C$121,3,0)</f>
        <v>6</v>
      </c>
      <c r="J7301" s="17" t="s">
        <v>13471</v>
      </c>
      <c r="K7301" s="25" t="str">
        <f>LEFT(J7301,MIN(FIND({0,1,2,3,4,5,6,7,8,9},ASC(J7301)&amp;1234567890))-1)</f>
        <v>Ni</v>
      </c>
      <c r="L7301" s="25">
        <f t="shared" si="229"/>
        <v>17</v>
      </c>
      <c r="M7301" s="25">
        <f>VLOOKUP(K7301,Table!$A$2:$C$121,2,0)</f>
        <v>10</v>
      </c>
      <c r="N7301" s="26">
        <f>VLOOKUP(K7301,Table!$A$2:$C$121,3,0)</f>
        <v>4</v>
      </c>
      <c r="O7301" s="13" t="str">
        <f>VLOOKUP(A7301,Table!$U$1:$V$230,2,0)</f>
        <v>Hexagonal</v>
      </c>
      <c r="P7301" s="1"/>
    </row>
    <row r="7302" spans="1:16">
      <c r="A7302" s="12">
        <v>194</v>
      </c>
      <c r="B7302" s="12">
        <v>630051</v>
      </c>
      <c r="C7302" s="12" t="s">
        <v>7455</v>
      </c>
      <c r="D7302" s="12" t="s">
        <v>7886</v>
      </c>
      <c r="E7302" s="17" t="s">
        <v>11333</v>
      </c>
      <c r="F7302" s="25" t="str">
        <f>LEFT(E7302,MIN(FIND({0,1,2,3,4,5,6,7,8,9},ASC(E7302)&amp;1234567890))-1)</f>
        <v>Dy</v>
      </c>
      <c r="G7302" s="25">
        <f t="shared" si="228"/>
        <v>1</v>
      </c>
      <c r="H7302" s="25">
        <f>VLOOKUP(F7302,Table!$A$2:$C$121,2,0)</f>
        <v>3</v>
      </c>
      <c r="I7302" s="26">
        <f>VLOOKUP(F7302,Table!$A$2:$C$121,3,0)</f>
        <v>6</v>
      </c>
      <c r="J7302" s="17" t="s">
        <v>11919</v>
      </c>
      <c r="K7302" s="25" t="str">
        <f>LEFT(J7302,MIN(FIND({0,1,2,3,4,5,6,7,8,9},ASC(J7302)&amp;1234567890))-1)</f>
        <v>Os</v>
      </c>
      <c r="L7302" s="25">
        <f t="shared" si="229"/>
        <v>2</v>
      </c>
      <c r="M7302" s="25">
        <f>VLOOKUP(K7302,Table!$A$2:$C$121,2,0)</f>
        <v>8</v>
      </c>
      <c r="N7302" s="26">
        <f>VLOOKUP(K7302,Table!$A$2:$C$121,3,0)</f>
        <v>6</v>
      </c>
      <c r="O7302" s="13" t="str">
        <f>VLOOKUP(A7302,Table!$U$1:$V$230,2,0)</f>
        <v>Hexagonal</v>
      </c>
      <c r="P7302" s="1"/>
    </row>
    <row r="7303" spans="1:16">
      <c r="A7303" s="12">
        <v>194</v>
      </c>
      <c r="B7303" s="12">
        <v>630138</v>
      </c>
      <c r="C7303" s="12" t="s">
        <v>7455</v>
      </c>
      <c r="D7303" s="12" t="s">
        <v>7887</v>
      </c>
      <c r="E7303" s="17" t="s">
        <v>11333</v>
      </c>
      <c r="F7303" s="25" t="str">
        <f>LEFT(E7303,MIN(FIND({0,1,2,3,4,5,6,7,8,9},ASC(E7303)&amp;1234567890))-1)</f>
        <v>Dy</v>
      </c>
      <c r="G7303" s="25">
        <f t="shared" si="228"/>
        <v>1</v>
      </c>
      <c r="H7303" s="25">
        <f>VLOOKUP(F7303,Table!$A$2:$C$121,2,0)</f>
        <v>3</v>
      </c>
      <c r="I7303" s="26">
        <f>VLOOKUP(F7303,Table!$A$2:$C$121,3,0)</f>
        <v>6</v>
      </c>
      <c r="J7303" s="17" t="s">
        <v>359</v>
      </c>
      <c r="K7303" s="25" t="str">
        <f>LEFT(J7303,MIN(FIND({0,1,2,3,4,5,6,7,8,9},ASC(J7303)&amp;1234567890))-1)</f>
        <v>Re</v>
      </c>
      <c r="L7303" s="25">
        <f t="shared" si="229"/>
        <v>2</v>
      </c>
      <c r="M7303" s="25">
        <f>VLOOKUP(K7303,Table!$A$2:$C$121,2,0)</f>
        <v>7</v>
      </c>
      <c r="N7303" s="26">
        <f>VLOOKUP(K7303,Table!$A$2:$C$121,3,0)</f>
        <v>6</v>
      </c>
      <c r="O7303" s="13" t="str">
        <f>VLOOKUP(A7303,Table!$U$1:$V$230,2,0)</f>
        <v>Hexagonal</v>
      </c>
      <c r="P7303" s="1"/>
    </row>
    <row r="7304" spans="1:16">
      <c r="A7304" s="12">
        <v>194</v>
      </c>
      <c r="B7304" s="12">
        <v>630174</v>
      </c>
      <c r="C7304" s="12" t="s">
        <v>7455</v>
      </c>
      <c r="D7304" s="12" t="s">
        <v>7888</v>
      </c>
      <c r="E7304" s="17" t="s">
        <v>11333</v>
      </c>
      <c r="F7304" s="25" t="str">
        <f>LEFT(E7304,MIN(FIND({0,1,2,3,4,5,6,7,8,9},ASC(E7304)&amp;1234567890))-1)</f>
        <v>Dy</v>
      </c>
      <c r="G7304" s="25">
        <f t="shared" si="228"/>
        <v>1</v>
      </c>
      <c r="H7304" s="25">
        <f>VLOOKUP(F7304,Table!$A$2:$C$121,2,0)</f>
        <v>3</v>
      </c>
      <c r="I7304" s="26">
        <f>VLOOKUP(F7304,Table!$A$2:$C$121,3,0)</f>
        <v>6</v>
      </c>
      <c r="J7304" s="17" t="s">
        <v>11776</v>
      </c>
      <c r="K7304" s="25" t="str">
        <f>LEFT(J7304,MIN(FIND({0,1,2,3,4,5,6,7,8,9},ASC(J7304)&amp;1234567890))-1)</f>
        <v>Ru</v>
      </c>
      <c r="L7304" s="25">
        <f t="shared" si="229"/>
        <v>2</v>
      </c>
      <c r="M7304" s="25">
        <f>VLOOKUP(K7304,Table!$A$2:$C$121,2,0)</f>
        <v>8</v>
      </c>
      <c r="N7304" s="26">
        <f>VLOOKUP(K7304,Table!$A$2:$C$121,3,0)</f>
        <v>5</v>
      </c>
      <c r="O7304" s="13" t="str">
        <f>VLOOKUP(A7304,Table!$U$1:$V$230,2,0)</f>
        <v>Hexagonal</v>
      </c>
      <c r="P7304" s="1"/>
    </row>
    <row r="7305" spans="1:16">
      <c r="A7305" s="12">
        <v>194</v>
      </c>
      <c r="B7305" s="12">
        <v>630325</v>
      </c>
      <c r="C7305" s="12" t="s">
        <v>7455</v>
      </c>
      <c r="D7305" s="12" t="s">
        <v>7889</v>
      </c>
      <c r="E7305" s="17" t="s">
        <v>11333</v>
      </c>
      <c r="F7305" s="25" t="str">
        <f>LEFT(E7305,MIN(FIND({0,1,2,3,4,5,6,7,8,9},ASC(E7305)&amp;1234567890))-1)</f>
        <v>Dy</v>
      </c>
      <c r="G7305" s="25">
        <f t="shared" si="228"/>
        <v>1</v>
      </c>
      <c r="H7305" s="25">
        <f>VLOOKUP(F7305,Table!$A$2:$C$121,2,0)</f>
        <v>3</v>
      </c>
      <c r="I7305" s="26">
        <f>VLOOKUP(F7305,Table!$A$2:$C$121,3,0)</f>
        <v>6</v>
      </c>
      <c r="J7305" s="17" t="s">
        <v>382</v>
      </c>
      <c r="K7305" s="25" t="str">
        <f>LEFT(J7305,MIN(FIND({0,1,2,3,4,5,6,7,8,9},ASC(J7305)&amp;1234567890))-1)</f>
        <v>Tc</v>
      </c>
      <c r="L7305" s="25">
        <f t="shared" si="229"/>
        <v>2</v>
      </c>
      <c r="M7305" s="25">
        <f>VLOOKUP(K7305,Table!$A$2:$C$121,2,0)</f>
        <v>7</v>
      </c>
      <c r="N7305" s="26">
        <f>VLOOKUP(K7305,Table!$A$2:$C$121,3,0)</f>
        <v>5</v>
      </c>
      <c r="O7305" s="13" t="str">
        <f>VLOOKUP(A7305,Table!$U$1:$V$230,2,0)</f>
        <v>Hexagonal</v>
      </c>
      <c r="P7305" s="1"/>
    </row>
    <row r="7306" spans="1:16">
      <c r="A7306" s="12">
        <v>194</v>
      </c>
      <c r="B7306" s="12">
        <v>630379</v>
      </c>
      <c r="C7306" s="12" t="s">
        <v>7455</v>
      </c>
      <c r="D7306" s="12" t="s">
        <v>7890</v>
      </c>
      <c r="E7306" s="17" t="s">
        <v>11997</v>
      </c>
      <c r="F7306" s="25" t="str">
        <f>LEFT(E7306,MIN(FIND({0,1,2,3,4,5,6,7,8,9},ASC(E7306)&amp;1234567890))-1)</f>
        <v>Dy</v>
      </c>
      <c r="G7306" s="25">
        <f t="shared" si="228"/>
        <v>13</v>
      </c>
      <c r="H7306" s="25">
        <f>VLOOKUP(F7306,Table!$A$2:$C$121,2,0)</f>
        <v>3</v>
      </c>
      <c r="I7306" s="26">
        <f>VLOOKUP(F7306,Table!$A$2:$C$121,3,0)</f>
        <v>6</v>
      </c>
      <c r="J7306" s="17" t="s">
        <v>13500</v>
      </c>
      <c r="K7306" s="25" t="str">
        <f>LEFT(J7306,MIN(FIND({0,1,2,3,4,5,6,7,8,9},ASC(J7306)&amp;1234567890))-1)</f>
        <v>Zn</v>
      </c>
      <c r="L7306" s="25">
        <f t="shared" si="229"/>
        <v>58</v>
      </c>
      <c r="M7306" s="25">
        <f>VLOOKUP(K7306,Table!$A$2:$C$121,2,0)</f>
        <v>12</v>
      </c>
      <c r="N7306" s="26">
        <f>VLOOKUP(K7306,Table!$A$2:$C$121,3,0)</f>
        <v>4</v>
      </c>
      <c r="O7306" s="13" t="str">
        <f>VLOOKUP(A7306,Table!$U$1:$V$230,2,0)</f>
        <v>Hexagonal</v>
      </c>
      <c r="P7306" s="1"/>
    </row>
    <row r="7307" spans="1:16">
      <c r="A7307" s="12">
        <v>194</v>
      </c>
      <c r="B7307" s="12">
        <v>630423</v>
      </c>
      <c r="C7307" s="12" t="s">
        <v>7455</v>
      </c>
      <c r="D7307" s="12" t="s">
        <v>7891</v>
      </c>
      <c r="E7307" s="17" t="s">
        <v>11542</v>
      </c>
      <c r="F7307" s="25" t="str">
        <f>LEFT(E7307,MIN(FIND({0,1,2,3,4,5,6,7,8,9},ASC(E7307)&amp;1234567890))-1)</f>
        <v>Er</v>
      </c>
      <c r="G7307" s="25">
        <f t="shared" si="228"/>
        <v>1</v>
      </c>
      <c r="H7307" s="25">
        <f>VLOOKUP(F7307,Table!$A$2:$C$121,2,0)</f>
        <v>3</v>
      </c>
      <c r="I7307" s="26">
        <f>VLOOKUP(F7307,Table!$A$2:$C$121,3,0)</f>
        <v>6</v>
      </c>
      <c r="J7307" s="17" t="s">
        <v>67</v>
      </c>
      <c r="K7307" s="25" t="str">
        <f>LEFT(J7307,MIN(FIND({0,1,2,3,4,5,6,7,8,9},ASC(J7307)&amp;1234567890))-1)</f>
        <v>Fe</v>
      </c>
      <c r="L7307" s="25">
        <f t="shared" si="229"/>
        <v>2</v>
      </c>
      <c r="M7307" s="25">
        <f>VLOOKUP(K7307,Table!$A$2:$C$121,2,0)</f>
        <v>8</v>
      </c>
      <c r="N7307" s="26">
        <f>VLOOKUP(K7307,Table!$A$2:$C$121,3,0)</f>
        <v>4</v>
      </c>
      <c r="O7307" s="13" t="str">
        <f>VLOOKUP(A7307,Table!$U$1:$V$230,2,0)</f>
        <v>Hexagonal</v>
      </c>
      <c r="P7307" s="1"/>
    </row>
    <row r="7308" spans="1:16">
      <c r="A7308" s="12">
        <v>194</v>
      </c>
      <c r="B7308" s="12">
        <v>630583</v>
      </c>
      <c r="C7308" s="12" t="s">
        <v>7455</v>
      </c>
      <c r="D7308" s="12" t="s">
        <v>7892</v>
      </c>
      <c r="E7308" s="17" t="s">
        <v>11542</v>
      </c>
      <c r="F7308" s="25" t="str">
        <f>LEFT(E7308,MIN(FIND({0,1,2,3,4,5,6,7,8,9},ASC(E7308)&amp;1234567890))-1)</f>
        <v>Er</v>
      </c>
      <c r="G7308" s="25">
        <f t="shared" si="228"/>
        <v>1</v>
      </c>
      <c r="H7308" s="25">
        <f>VLOOKUP(F7308,Table!$A$2:$C$121,2,0)</f>
        <v>3</v>
      </c>
      <c r="I7308" s="26">
        <f>VLOOKUP(F7308,Table!$A$2:$C$121,3,0)</f>
        <v>6</v>
      </c>
      <c r="J7308" s="17" t="s">
        <v>11306</v>
      </c>
      <c r="K7308" s="25" t="str">
        <f>LEFT(J7308,MIN(FIND({0,1,2,3,4,5,6,7,8,9},ASC(J7308)&amp;1234567890))-1)</f>
        <v>Gd</v>
      </c>
      <c r="L7308" s="25">
        <f t="shared" si="229"/>
        <v>1</v>
      </c>
      <c r="M7308" s="25">
        <f>VLOOKUP(K7308,Table!$A$2:$C$121,2,0)</f>
        <v>3</v>
      </c>
      <c r="N7308" s="26">
        <f>VLOOKUP(K7308,Table!$A$2:$C$121,3,0)</f>
        <v>6</v>
      </c>
      <c r="O7308" s="13" t="str">
        <f>VLOOKUP(A7308,Table!$U$1:$V$230,2,0)</f>
        <v>Hexagonal</v>
      </c>
      <c r="P7308" s="1"/>
    </row>
    <row r="7309" spans="1:16">
      <c r="A7309" s="12">
        <v>194</v>
      </c>
      <c r="B7309" s="12">
        <v>630657</v>
      </c>
      <c r="C7309" s="12" t="s">
        <v>7455</v>
      </c>
      <c r="D7309" s="12" t="s">
        <v>7893</v>
      </c>
      <c r="E7309" s="17" t="s">
        <v>13531</v>
      </c>
      <c r="F7309" s="25" t="str">
        <f>LEFT(E7309,MIN(FIND({0,1,2,3,4,5,6,7,8,9},ASC(E7309)&amp;1234567890))-1)</f>
        <v>Er</v>
      </c>
      <c r="G7309" s="25">
        <f t="shared" si="228"/>
        <v>1</v>
      </c>
      <c r="H7309" s="25">
        <f>VLOOKUP(F7309,Table!$A$2:$C$121,2,0)</f>
        <v>3</v>
      </c>
      <c r="I7309" s="26">
        <f>VLOOKUP(F7309,Table!$A$2:$C$121,3,0)</f>
        <v>6</v>
      </c>
      <c r="J7309" s="17" t="s">
        <v>13532</v>
      </c>
      <c r="K7309" s="25" t="str">
        <f>LEFT(J7309,MIN(FIND({0,1,2,3,4,5,6,7,8,9},ASC(J7309)&amp;1234567890))-1)</f>
        <v>H</v>
      </c>
      <c r="L7309" s="25">
        <f t="shared" si="229"/>
        <v>0.3</v>
      </c>
      <c r="M7309" s="25">
        <f>VLOOKUP(K7309,Table!$A$2:$C$121,2,0)</f>
        <v>1</v>
      </c>
      <c r="N7309" s="26">
        <f>VLOOKUP(K7309,Table!$A$2:$C$121,3,0)</f>
        <v>1</v>
      </c>
      <c r="O7309" s="13" t="str">
        <f>VLOOKUP(A7309,Table!$U$1:$V$230,2,0)</f>
        <v>Hexagonal</v>
      </c>
      <c r="P7309" s="1"/>
    </row>
    <row r="7310" spans="1:16">
      <c r="A7310" s="12">
        <v>194</v>
      </c>
      <c r="B7310" s="12">
        <v>630671</v>
      </c>
      <c r="C7310" s="12" t="s">
        <v>7455</v>
      </c>
      <c r="D7310" s="12" t="s">
        <v>7894</v>
      </c>
      <c r="E7310" s="17" t="s">
        <v>11542</v>
      </c>
      <c r="F7310" s="25" t="str">
        <f>LEFT(E7310,MIN(FIND({0,1,2,3,4,5,6,7,8,9},ASC(E7310)&amp;1234567890))-1)</f>
        <v>Er</v>
      </c>
      <c r="G7310" s="25">
        <f t="shared" si="228"/>
        <v>1</v>
      </c>
      <c r="H7310" s="25">
        <f>VLOOKUP(F7310,Table!$A$2:$C$121,2,0)</f>
        <v>3</v>
      </c>
      <c r="I7310" s="26">
        <f>VLOOKUP(F7310,Table!$A$2:$C$121,3,0)</f>
        <v>6</v>
      </c>
      <c r="J7310" s="17" t="s">
        <v>12039</v>
      </c>
      <c r="K7310" s="25" t="str">
        <f>LEFT(J7310,MIN(FIND({0,1,2,3,4,5,6,7,8,9},ASC(J7310)&amp;1234567890))-1)</f>
        <v>Hg</v>
      </c>
      <c r="L7310" s="25">
        <f t="shared" si="229"/>
        <v>3</v>
      </c>
      <c r="M7310" s="25">
        <f>VLOOKUP(K7310,Table!$A$2:$C$121,2,0)</f>
        <v>12</v>
      </c>
      <c r="N7310" s="26">
        <f>VLOOKUP(K7310,Table!$A$2:$C$121,3,0)</f>
        <v>6</v>
      </c>
      <c r="O7310" s="13" t="str">
        <f>VLOOKUP(A7310,Table!$U$1:$V$230,2,0)</f>
        <v>Hexagonal</v>
      </c>
      <c r="P7310" s="1"/>
    </row>
    <row r="7311" spans="1:16">
      <c r="A7311" s="12">
        <v>194</v>
      </c>
      <c r="B7311" s="12">
        <v>630675</v>
      </c>
      <c r="C7311" s="12" t="s">
        <v>7455</v>
      </c>
      <c r="D7311" s="12" t="s">
        <v>7895</v>
      </c>
      <c r="E7311" s="17" t="s">
        <v>11542</v>
      </c>
      <c r="F7311" s="25" t="str">
        <f>LEFT(E7311,MIN(FIND({0,1,2,3,4,5,6,7,8,9},ASC(E7311)&amp;1234567890))-1)</f>
        <v>Er</v>
      </c>
      <c r="G7311" s="25">
        <f t="shared" si="228"/>
        <v>1</v>
      </c>
      <c r="H7311" s="25">
        <f>VLOOKUP(F7311,Table!$A$2:$C$121,2,0)</f>
        <v>3</v>
      </c>
      <c r="I7311" s="26">
        <f>VLOOKUP(F7311,Table!$A$2:$C$121,3,0)</f>
        <v>6</v>
      </c>
      <c r="J7311" s="17" t="s">
        <v>587</v>
      </c>
      <c r="K7311" s="25" t="str">
        <f>LEFT(J7311,MIN(FIND({0,1,2,3,4,5,6,7,8,9},ASC(J7311)&amp;1234567890))-1)</f>
        <v>Ho</v>
      </c>
      <c r="L7311" s="25">
        <f t="shared" si="229"/>
        <v>1</v>
      </c>
      <c r="M7311" s="25">
        <f>VLOOKUP(K7311,Table!$A$2:$C$121,2,0)</f>
        <v>3</v>
      </c>
      <c r="N7311" s="26">
        <f>VLOOKUP(K7311,Table!$A$2:$C$121,3,0)</f>
        <v>6</v>
      </c>
      <c r="O7311" s="13" t="str">
        <f>VLOOKUP(A7311,Table!$U$1:$V$230,2,0)</f>
        <v>Hexagonal</v>
      </c>
      <c r="P7311" s="1"/>
    </row>
    <row r="7312" spans="1:16">
      <c r="A7312" s="12">
        <v>194</v>
      </c>
      <c r="B7312" s="12">
        <v>630835</v>
      </c>
      <c r="C7312" s="12" t="s">
        <v>7455</v>
      </c>
      <c r="D7312" s="12" t="s">
        <v>6332</v>
      </c>
      <c r="E7312" s="17" t="s">
        <v>11330</v>
      </c>
      <c r="F7312" s="25" t="str">
        <f>LEFT(E7312,MIN(FIND({0,1,2,3,4,5,6,7,8,9},ASC(E7312)&amp;1234567890))-1)</f>
        <v>Er</v>
      </c>
      <c r="G7312" s="25">
        <f t="shared" si="228"/>
        <v>2</v>
      </c>
      <c r="H7312" s="25">
        <f>VLOOKUP(F7312,Table!$A$2:$C$121,2,0)</f>
        <v>3</v>
      </c>
      <c r="I7312" s="26">
        <f>VLOOKUP(F7312,Table!$A$2:$C$121,3,0)</f>
        <v>6</v>
      </c>
      <c r="J7312" s="17" t="s">
        <v>340</v>
      </c>
      <c r="K7312" s="25" t="str">
        <f>LEFT(J7312,MIN(FIND({0,1,2,3,4,5,6,7,8,9},ASC(J7312)&amp;1234567890))-1)</f>
        <v>Ni</v>
      </c>
      <c r="L7312" s="25">
        <f t="shared" si="229"/>
        <v>7</v>
      </c>
      <c r="M7312" s="25">
        <f>VLOOKUP(K7312,Table!$A$2:$C$121,2,0)</f>
        <v>10</v>
      </c>
      <c r="N7312" s="26">
        <f>VLOOKUP(K7312,Table!$A$2:$C$121,3,0)</f>
        <v>4</v>
      </c>
      <c r="O7312" s="13" t="str">
        <f>VLOOKUP(A7312,Table!$U$1:$V$230,2,0)</f>
        <v>Hexagonal</v>
      </c>
      <c r="P7312" s="1"/>
    </row>
    <row r="7313" spans="1:16">
      <c r="A7313" s="12">
        <v>194</v>
      </c>
      <c r="B7313" s="12">
        <v>630902</v>
      </c>
      <c r="C7313" s="12" t="s">
        <v>7455</v>
      </c>
      <c r="D7313" s="12" t="s">
        <v>7896</v>
      </c>
      <c r="E7313" s="17" t="s">
        <v>11542</v>
      </c>
      <c r="F7313" s="25" t="str">
        <f>LEFT(E7313,MIN(FIND({0,1,2,3,4,5,6,7,8,9},ASC(E7313)&amp;1234567890))-1)</f>
        <v>Er</v>
      </c>
      <c r="G7313" s="25">
        <f t="shared" si="228"/>
        <v>1</v>
      </c>
      <c r="H7313" s="25">
        <f>VLOOKUP(F7313,Table!$A$2:$C$121,2,0)</f>
        <v>3</v>
      </c>
      <c r="I7313" s="26">
        <f>VLOOKUP(F7313,Table!$A$2:$C$121,3,0)</f>
        <v>6</v>
      </c>
      <c r="J7313" s="17" t="s">
        <v>11919</v>
      </c>
      <c r="K7313" s="25" t="str">
        <f>LEFT(J7313,MIN(FIND({0,1,2,3,4,5,6,7,8,9},ASC(J7313)&amp;1234567890))-1)</f>
        <v>Os</v>
      </c>
      <c r="L7313" s="25">
        <f t="shared" si="229"/>
        <v>2</v>
      </c>
      <c r="M7313" s="25">
        <f>VLOOKUP(K7313,Table!$A$2:$C$121,2,0)</f>
        <v>8</v>
      </c>
      <c r="N7313" s="26">
        <f>VLOOKUP(K7313,Table!$A$2:$C$121,3,0)</f>
        <v>6</v>
      </c>
      <c r="O7313" s="13" t="str">
        <f>VLOOKUP(A7313,Table!$U$1:$V$230,2,0)</f>
        <v>Hexagonal</v>
      </c>
      <c r="P7313" s="1"/>
    </row>
    <row r="7314" spans="1:16">
      <c r="A7314" s="12">
        <v>194</v>
      </c>
      <c r="B7314" s="12">
        <v>630993</v>
      </c>
      <c r="C7314" s="12" t="s">
        <v>7455</v>
      </c>
      <c r="D7314" s="12" t="s">
        <v>7897</v>
      </c>
      <c r="E7314" s="17" t="s">
        <v>11542</v>
      </c>
      <c r="F7314" s="25" t="str">
        <f>LEFT(E7314,MIN(FIND({0,1,2,3,4,5,6,7,8,9},ASC(E7314)&amp;1234567890))-1)</f>
        <v>Er</v>
      </c>
      <c r="G7314" s="25">
        <f t="shared" si="228"/>
        <v>1</v>
      </c>
      <c r="H7314" s="25">
        <f>VLOOKUP(F7314,Table!$A$2:$C$121,2,0)</f>
        <v>3</v>
      </c>
      <c r="I7314" s="26">
        <f>VLOOKUP(F7314,Table!$A$2:$C$121,3,0)</f>
        <v>6</v>
      </c>
      <c r="J7314" s="17" t="s">
        <v>359</v>
      </c>
      <c r="K7314" s="25" t="str">
        <f>LEFT(J7314,MIN(FIND({0,1,2,3,4,5,6,7,8,9},ASC(J7314)&amp;1234567890))-1)</f>
        <v>Re</v>
      </c>
      <c r="L7314" s="25">
        <f t="shared" si="229"/>
        <v>2</v>
      </c>
      <c r="M7314" s="25">
        <f>VLOOKUP(K7314,Table!$A$2:$C$121,2,0)</f>
        <v>7</v>
      </c>
      <c r="N7314" s="26">
        <f>VLOOKUP(K7314,Table!$A$2:$C$121,3,0)</f>
        <v>6</v>
      </c>
      <c r="O7314" s="13" t="str">
        <f>VLOOKUP(A7314,Table!$U$1:$V$230,2,0)</f>
        <v>Hexagonal</v>
      </c>
      <c r="P7314" s="1"/>
    </row>
    <row r="7315" spans="1:16">
      <c r="A7315" s="12">
        <v>194</v>
      </c>
      <c r="B7315" s="12">
        <v>631034</v>
      </c>
      <c r="C7315" s="12" t="s">
        <v>7455</v>
      </c>
      <c r="D7315" s="12" t="s">
        <v>7898</v>
      </c>
      <c r="E7315" s="17" t="s">
        <v>11542</v>
      </c>
      <c r="F7315" s="25" t="str">
        <f>LEFT(E7315,MIN(FIND({0,1,2,3,4,5,6,7,8,9},ASC(E7315)&amp;1234567890))-1)</f>
        <v>Er</v>
      </c>
      <c r="G7315" s="25">
        <f t="shared" si="228"/>
        <v>1</v>
      </c>
      <c r="H7315" s="25">
        <f>VLOOKUP(F7315,Table!$A$2:$C$121,2,0)</f>
        <v>3</v>
      </c>
      <c r="I7315" s="26">
        <f>VLOOKUP(F7315,Table!$A$2:$C$121,3,0)</f>
        <v>6</v>
      </c>
      <c r="J7315" s="17" t="s">
        <v>11776</v>
      </c>
      <c r="K7315" s="25" t="str">
        <f>LEFT(J7315,MIN(FIND({0,1,2,3,4,5,6,7,8,9},ASC(J7315)&amp;1234567890))-1)</f>
        <v>Ru</v>
      </c>
      <c r="L7315" s="25">
        <f t="shared" si="229"/>
        <v>2</v>
      </c>
      <c r="M7315" s="25">
        <f>VLOOKUP(K7315,Table!$A$2:$C$121,2,0)</f>
        <v>8</v>
      </c>
      <c r="N7315" s="26">
        <f>VLOOKUP(K7315,Table!$A$2:$C$121,3,0)</f>
        <v>5</v>
      </c>
      <c r="O7315" s="13" t="str">
        <f>VLOOKUP(A7315,Table!$U$1:$V$230,2,0)</f>
        <v>Hexagonal</v>
      </c>
      <c r="P7315" s="1"/>
    </row>
    <row r="7316" spans="1:16">
      <c r="A7316" s="12">
        <v>194</v>
      </c>
      <c r="B7316" s="12">
        <v>631172</v>
      </c>
      <c r="C7316" s="12" t="s">
        <v>7455</v>
      </c>
      <c r="D7316" s="12" t="s">
        <v>7899</v>
      </c>
      <c r="E7316" s="17" t="s">
        <v>11542</v>
      </c>
      <c r="F7316" s="25" t="str">
        <f>LEFT(E7316,MIN(FIND({0,1,2,3,4,5,6,7,8,9},ASC(E7316)&amp;1234567890))-1)</f>
        <v>Er</v>
      </c>
      <c r="G7316" s="25">
        <f t="shared" si="228"/>
        <v>1</v>
      </c>
      <c r="H7316" s="25">
        <f>VLOOKUP(F7316,Table!$A$2:$C$121,2,0)</f>
        <v>3</v>
      </c>
      <c r="I7316" s="26">
        <f>VLOOKUP(F7316,Table!$A$2:$C$121,3,0)</f>
        <v>6</v>
      </c>
      <c r="J7316" s="17" t="s">
        <v>382</v>
      </c>
      <c r="K7316" s="25" t="str">
        <f>LEFT(J7316,MIN(FIND({0,1,2,3,4,5,6,7,8,9},ASC(J7316)&amp;1234567890))-1)</f>
        <v>Tc</v>
      </c>
      <c r="L7316" s="25">
        <f t="shared" si="229"/>
        <v>2</v>
      </c>
      <c r="M7316" s="25">
        <f>VLOOKUP(K7316,Table!$A$2:$C$121,2,0)</f>
        <v>7</v>
      </c>
      <c r="N7316" s="26">
        <f>VLOOKUP(K7316,Table!$A$2:$C$121,3,0)</f>
        <v>5</v>
      </c>
      <c r="O7316" s="13" t="str">
        <f>VLOOKUP(A7316,Table!$U$1:$V$230,2,0)</f>
        <v>Hexagonal</v>
      </c>
      <c r="P7316" s="1"/>
    </row>
    <row r="7317" spans="1:16">
      <c r="A7317" s="12">
        <v>194</v>
      </c>
      <c r="B7317" s="12">
        <v>631215</v>
      </c>
      <c r="C7317" s="12" t="s">
        <v>7455</v>
      </c>
      <c r="D7317" s="12" t="s">
        <v>7900</v>
      </c>
      <c r="E7317" s="17" t="s">
        <v>13533</v>
      </c>
      <c r="F7317" s="25" t="str">
        <f>LEFT(E7317,MIN(FIND({0,1,2,3,4,5,6,7,8,9},ASC(E7317)&amp;1234567890))-1)</f>
        <v>Er</v>
      </c>
      <c r="G7317" s="25">
        <f t="shared" si="228"/>
        <v>13</v>
      </c>
      <c r="H7317" s="25">
        <f>VLOOKUP(F7317,Table!$A$2:$C$121,2,0)</f>
        <v>3</v>
      </c>
      <c r="I7317" s="26">
        <f>VLOOKUP(F7317,Table!$A$2:$C$121,3,0)</f>
        <v>6</v>
      </c>
      <c r="J7317" s="17" t="s">
        <v>13500</v>
      </c>
      <c r="K7317" s="25" t="str">
        <f>LEFT(J7317,MIN(FIND({0,1,2,3,4,5,6,7,8,9},ASC(J7317)&amp;1234567890))-1)</f>
        <v>Zn</v>
      </c>
      <c r="L7317" s="25">
        <f t="shared" si="229"/>
        <v>58</v>
      </c>
      <c r="M7317" s="25">
        <f>VLOOKUP(K7317,Table!$A$2:$C$121,2,0)</f>
        <v>12</v>
      </c>
      <c r="N7317" s="26">
        <f>VLOOKUP(K7317,Table!$A$2:$C$121,3,0)</f>
        <v>4</v>
      </c>
      <c r="O7317" s="13" t="str">
        <f>VLOOKUP(A7317,Table!$U$1:$V$230,2,0)</f>
        <v>Hexagonal</v>
      </c>
      <c r="P7317" s="1"/>
    </row>
    <row r="7318" spans="1:16">
      <c r="A7318" s="12">
        <v>194</v>
      </c>
      <c r="B7318" s="12">
        <v>631219</v>
      </c>
      <c r="C7318" s="12" t="s">
        <v>7455</v>
      </c>
      <c r="D7318" s="12" t="s">
        <v>6236</v>
      </c>
      <c r="E7318" s="17" t="s">
        <v>11330</v>
      </c>
      <c r="F7318" s="25" t="str">
        <f>LEFT(E7318,MIN(FIND({0,1,2,3,4,5,6,7,8,9},ASC(E7318)&amp;1234567890))-1)</f>
        <v>Er</v>
      </c>
      <c r="G7318" s="25">
        <f t="shared" si="228"/>
        <v>2</v>
      </c>
      <c r="H7318" s="25">
        <f>VLOOKUP(F7318,Table!$A$2:$C$121,2,0)</f>
        <v>3</v>
      </c>
      <c r="I7318" s="26">
        <f>VLOOKUP(F7318,Table!$A$2:$C$121,3,0)</f>
        <v>6</v>
      </c>
      <c r="J7318" s="17" t="s">
        <v>12899</v>
      </c>
      <c r="K7318" s="25" t="str">
        <f>LEFT(J7318,MIN(FIND({0,1,2,3,4,5,6,7,8,9},ASC(J7318)&amp;1234567890))-1)</f>
        <v>Zn</v>
      </c>
      <c r="L7318" s="25">
        <f t="shared" si="229"/>
        <v>17</v>
      </c>
      <c r="M7318" s="25">
        <f>VLOOKUP(K7318,Table!$A$2:$C$121,2,0)</f>
        <v>12</v>
      </c>
      <c r="N7318" s="26">
        <f>VLOOKUP(K7318,Table!$A$2:$C$121,3,0)</f>
        <v>4</v>
      </c>
      <c r="O7318" s="13" t="str">
        <f>VLOOKUP(A7318,Table!$U$1:$V$230,2,0)</f>
        <v>Hexagonal</v>
      </c>
      <c r="P7318" s="1"/>
    </row>
    <row r="7319" spans="1:16">
      <c r="A7319" s="12">
        <v>194</v>
      </c>
      <c r="B7319" s="12">
        <v>631234</v>
      </c>
      <c r="C7319" s="12" t="s">
        <v>7455</v>
      </c>
      <c r="D7319" s="12" t="s">
        <v>7901</v>
      </c>
      <c r="E7319" s="17" t="s">
        <v>11542</v>
      </c>
      <c r="F7319" s="25" t="str">
        <f>LEFT(E7319,MIN(FIND({0,1,2,3,4,5,6,7,8,9},ASC(E7319)&amp;1234567890))-1)</f>
        <v>Er</v>
      </c>
      <c r="G7319" s="25">
        <f t="shared" si="228"/>
        <v>1</v>
      </c>
      <c r="H7319" s="25">
        <f>VLOOKUP(F7319,Table!$A$2:$C$121,2,0)</f>
        <v>3</v>
      </c>
      <c r="I7319" s="26">
        <f>VLOOKUP(F7319,Table!$A$2:$C$121,3,0)</f>
        <v>6</v>
      </c>
      <c r="J7319" s="17" t="s">
        <v>377</v>
      </c>
      <c r="K7319" s="25" t="str">
        <f>LEFT(J7319,MIN(FIND({0,1,2,3,4,5,6,7,8,9},ASC(J7319)&amp;1234567890))-1)</f>
        <v>Zr</v>
      </c>
      <c r="L7319" s="25">
        <f t="shared" si="229"/>
        <v>1</v>
      </c>
      <c r="M7319" s="25">
        <f>VLOOKUP(K7319,Table!$A$2:$C$121,2,0)</f>
        <v>4</v>
      </c>
      <c r="N7319" s="26">
        <f>VLOOKUP(K7319,Table!$A$2:$C$121,3,0)</f>
        <v>5</v>
      </c>
      <c r="O7319" s="13" t="str">
        <f>VLOOKUP(A7319,Table!$U$1:$V$230,2,0)</f>
        <v>Hexagonal</v>
      </c>
      <c r="P7319" s="1"/>
    </row>
    <row r="7320" spans="1:16">
      <c r="A7320" s="12">
        <v>194</v>
      </c>
      <c r="B7320" s="12">
        <v>631241</v>
      </c>
      <c r="C7320" s="12" t="s">
        <v>7455</v>
      </c>
      <c r="D7320" s="12" t="s">
        <v>7902</v>
      </c>
      <c r="E7320" s="17" t="s">
        <v>428</v>
      </c>
      <c r="F7320" s="25" t="str">
        <f>LEFT(E7320,MIN(FIND({0,1,2,3,4,5,6,7,8,9},ASC(E7320)&amp;1234567890))-1)</f>
        <v>Eu</v>
      </c>
      <c r="G7320" s="25">
        <f t="shared" si="228"/>
        <v>1</v>
      </c>
      <c r="H7320" s="25">
        <f>VLOOKUP(F7320,Table!$A$2:$C$121,2,0)</f>
        <v>3</v>
      </c>
      <c r="I7320" s="26">
        <f>VLOOKUP(F7320,Table!$A$2:$C$121,3,0)</f>
        <v>6</v>
      </c>
      <c r="J7320" s="17" t="s">
        <v>67</v>
      </c>
      <c r="K7320" s="25" t="str">
        <f>LEFT(J7320,MIN(FIND({0,1,2,3,4,5,6,7,8,9},ASC(J7320)&amp;1234567890))-1)</f>
        <v>Fe</v>
      </c>
      <c r="L7320" s="25">
        <f t="shared" si="229"/>
        <v>2</v>
      </c>
      <c r="M7320" s="25">
        <f>VLOOKUP(K7320,Table!$A$2:$C$121,2,0)</f>
        <v>8</v>
      </c>
      <c r="N7320" s="26">
        <f>VLOOKUP(K7320,Table!$A$2:$C$121,3,0)</f>
        <v>4</v>
      </c>
      <c r="O7320" s="13" t="str">
        <f>VLOOKUP(A7320,Table!$U$1:$V$230,2,0)</f>
        <v>Hexagonal</v>
      </c>
      <c r="P7320" s="1"/>
    </row>
    <row r="7321" spans="1:16">
      <c r="A7321" s="12">
        <v>194</v>
      </c>
      <c r="B7321" s="12">
        <v>631332</v>
      </c>
      <c r="C7321" s="12" t="s">
        <v>7455</v>
      </c>
      <c r="D7321" s="12" t="s">
        <v>7903</v>
      </c>
      <c r="E7321" s="17" t="s">
        <v>428</v>
      </c>
      <c r="F7321" s="25" t="str">
        <f>LEFT(E7321,MIN(FIND({0,1,2,3,4,5,6,7,8,9},ASC(E7321)&amp;1234567890))-1)</f>
        <v>Eu</v>
      </c>
      <c r="G7321" s="25">
        <f t="shared" si="228"/>
        <v>1</v>
      </c>
      <c r="H7321" s="25">
        <f>VLOOKUP(F7321,Table!$A$2:$C$121,2,0)</f>
        <v>3</v>
      </c>
      <c r="I7321" s="26">
        <f>VLOOKUP(F7321,Table!$A$2:$C$121,3,0)</f>
        <v>6</v>
      </c>
      <c r="J7321" s="17" t="s">
        <v>12039</v>
      </c>
      <c r="K7321" s="25" t="str">
        <f>LEFT(J7321,MIN(FIND({0,1,2,3,4,5,6,7,8,9},ASC(J7321)&amp;1234567890))-1)</f>
        <v>Hg</v>
      </c>
      <c r="L7321" s="25">
        <f t="shared" si="229"/>
        <v>3</v>
      </c>
      <c r="M7321" s="25">
        <f>VLOOKUP(K7321,Table!$A$2:$C$121,2,0)</f>
        <v>12</v>
      </c>
      <c r="N7321" s="26">
        <f>VLOOKUP(K7321,Table!$A$2:$C$121,3,0)</f>
        <v>6</v>
      </c>
      <c r="O7321" s="13" t="str">
        <f>VLOOKUP(A7321,Table!$U$1:$V$230,2,0)</f>
        <v>Hexagonal</v>
      </c>
      <c r="P7321" s="1"/>
    </row>
    <row r="7322" spans="1:16">
      <c r="A7322" s="12">
        <v>194</v>
      </c>
      <c r="B7322" s="12">
        <v>631382</v>
      </c>
      <c r="C7322" s="12" t="s">
        <v>7455</v>
      </c>
      <c r="D7322" s="12" t="s">
        <v>7904</v>
      </c>
      <c r="E7322" s="17" t="s">
        <v>11392</v>
      </c>
      <c r="F7322" s="25" t="str">
        <f>LEFT(E7322,MIN(FIND({0,1,2,3,4,5,6,7,8,9},ASC(E7322)&amp;1234567890))-1)</f>
        <v>Eu</v>
      </c>
      <c r="G7322" s="25">
        <f t="shared" si="228"/>
        <v>2</v>
      </c>
      <c r="H7322" s="25">
        <f>VLOOKUP(F7322,Table!$A$2:$C$121,2,0)</f>
        <v>3</v>
      </c>
      <c r="I7322" s="26">
        <f>VLOOKUP(F7322,Table!$A$2:$C$121,3,0)</f>
        <v>6</v>
      </c>
      <c r="J7322" s="17" t="s">
        <v>12955</v>
      </c>
      <c r="K7322" s="25" t="str">
        <f>LEFT(J7322,MIN(FIND({0,1,2,3,4,5,6,7,8,9},ASC(J7322)&amp;1234567890))-1)</f>
        <v>Mg</v>
      </c>
      <c r="L7322" s="25">
        <f t="shared" si="229"/>
        <v>17</v>
      </c>
      <c r="M7322" s="25">
        <f>VLOOKUP(K7322,Table!$A$2:$C$121,2,0)</f>
        <v>2</v>
      </c>
      <c r="N7322" s="26">
        <f>VLOOKUP(K7322,Table!$A$2:$C$121,3,0)</f>
        <v>3</v>
      </c>
      <c r="O7322" s="13" t="str">
        <f>VLOOKUP(A7322,Table!$U$1:$V$230,2,0)</f>
        <v>Hexagonal</v>
      </c>
      <c r="P7322" s="1"/>
    </row>
    <row r="7323" spans="1:16">
      <c r="A7323" s="12">
        <v>194</v>
      </c>
      <c r="B7323" s="12">
        <v>631425</v>
      </c>
      <c r="C7323" s="12" t="s">
        <v>7455</v>
      </c>
      <c r="D7323" s="12" t="s">
        <v>7905</v>
      </c>
      <c r="E7323" s="17" t="s">
        <v>428</v>
      </c>
      <c r="F7323" s="25" t="str">
        <f>LEFT(E7323,MIN(FIND({0,1,2,3,4,5,6,7,8,9},ASC(E7323)&amp;1234567890))-1)</f>
        <v>Eu</v>
      </c>
      <c r="G7323" s="25">
        <f t="shared" si="228"/>
        <v>1</v>
      </c>
      <c r="H7323" s="25">
        <f>VLOOKUP(F7323,Table!$A$2:$C$121,2,0)</f>
        <v>3</v>
      </c>
      <c r="I7323" s="26">
        <f>VLOOKUP(F7323,Table!$A$2:$C$121,3,0)</f>
        <v>6</v>
      </c>
      <c r="J7323" s="17" t="s">
        <v>11386</v>
      </c>
      <c r="K7323" s="25" t="str">
        <f>LEFT(J7323,MIN(FIND({0,1,2,3,4,5,6,7,8,9},ASC(J7323)&amp;1234567890))-1)</f>
        <v>Ni</v>
      </c>
      <c r="L7323" s="25">
        <f t="shared" si="229"/>
        <v>2</v>
      </c>
      <c r="M7323" s="25">
        <f>VLOOKUP(K7323,Table!$A$2:$C$121,2,0)</f>
        <v>10</v>
      </c>
      <c r="N7323" s="26">
        <f>VLOOKUP(K7323,Table!$A$2:$C$121,3,0)</f>
        <v>4</v>
      </c>
      <c r="O7323" s="13" t="str">
        <f>VLOOKUP(A7323,Table!$U$1:$V$230,2,0)</f>
        <v>Hexagonal</v>
      </c>
      <c r="P7323" s="1"/>
    </row>
    <row r="7324" spans="1:16">
      <c r="A7324" s="12">
        <v>194</v>
      </c>
      <c r="B7324" s="12">
        <v>631555</v>
      </c>
      <c r="C7324" s="12" t="s">
        <v>7455</v>
      </c>
      <c r="D7324" s="12" t="s">
        <v>7906</v>
      </c>
      <c r="E7324" s="17" t="s">
        <v>11392</v>
      </c>
      <c r="F7324" s="25" t="str">
        <f>LEFT(E7324,MIN(FIND({0,1,2,3,4,5,6,7,8,9},ASC(E7324)&amp;1234567890))-1)</f>
        <v>Eu</v>
      </c>
      <c r="G7324" s="25">
        <f t="shared" si="228"/>
        <v>2</v>
      </c>
      <c r="H7324" s="25">
        <f>VLOOKUP(F7324,Table!$A$2:$C$121,2,0)</f>
        <v>3</v>
      </c>
      <c r="I7324" s="26">
        <f>VLOOKUP(F7324,Table!$A$2:$C$121,3,0)</f>
        <v>6</v>
      </c>
      <c r="J7324" s="17" t="s">
        <v>11868</v>
      </c>
      <c r="K7324" s="25" t="str">
        <f>LEFT(J7324,MIN(FIND({0,1,2,3,4,5,6,7,8,9},ASC(J7324)&amp;1234567890))-1)</f>
        <v>Pt</v>
      </c>
      <c r="L7324" s="25">
        <f t="shared" si="229"/>
        <v>7</v>
      </c>
      <c r="M7324" s="25">
        <f>VLOOKUP(K7324,Table!$A$2:$C$121,2,0)</f>
        <v>10</v>
      </c>
      <c r="N7324" s="26">
        <f>VLOOKUP(K7324,Table!$A$2:$C$121,3,0)</f>
        <v>6</v>
      </c>
      <c r="O7324" s="13" t="str">
        <f>VLOOKUP(A7324,Table!$U$1:$V$230,2,0)</f>
        <v>Hexagonal</v>
      </c>
      <c r="P7324" s="1"/>
    </row>
    <row r="7325" spans="1:16">
      <c r="A7325" s="12">
        <v>194</v>
      </c>
      <c r="B7325" s="12">
        <v>631569</v>
      </c>
      <c r="C7325" s="12" t="s">
        <v>7455</v>
      </c>
      <c r="D7325" s="12" t="s">
        <v>7907</v>
      </c>
      <c r="E7325" s="17" t="s">
        <v>428</v>
      </c>
      <c r="F7325" s="25" t="str">
        <f>LEFT(E7325,MIN(FIND({0,1,2,3,4,5,6,7,8,9},ASC(E7325)&amp;1234567890))-1)</f>
        <v>Eu</v>
      </c>
      <c r="G7325" s="25">
        <f t="shared" si="228"/>
        <v>1</v>
      </c>
      <c r="H7325" s="25">
        <f>VLOOKUP(F7325,Table!$A$2:$C$121,2,0)</f>
        <v>3</v>
      </c>
      <c r="I7325" s="26">
        <f>VLOOKUP(F7325,Table!$A$2:$C$121,3,0)</f>
        <v>6</v>
      </c>
      <c r="J7325" s="17" t="s">
        <v>359</v>
      </c>
      <c r="K7325" s="25" t="str">
        <f>LEFT(J7325,MIN(FIND({0,1,2,3,4,5,6,7,8,9},ASC(J7325)&amp;1234567890))-1)</f>
        <v>Re</v>
      </c>
      <c r="L7325" s="25">
        <f t="shared" si="229"/>
        <v>2</v>
      </c>
      <c r="M7325" s="25">
        <f>VLOOKUP(K7325,Table!$A$2:$C$121,2,0)</f>
        <v>7</v>
      </c>
      <c r="N7325" s="26">
        <f>VLOOKUP(K7325,Table!$A$2:$C$121,3,0)</f>
        <v>6</v>
      </c>
      <c r="O7325" s="13" t="str">
        <f>VLOOKUP(A7325,Table!$U$1:$V$230,2,0)</f>
        <v>Hexagonal</v>
      </c>
      <c r="P7325" s="1"/>
    </row>
    <row r="7326" spans="1:16">
      <c r="A7326" s="12">
        <v>194</v>
      </c>
      <c r="B7326" s="12">
        <v>631704</v>
      </c>
      <c r="C7326" s="12" t="s">
        <v>7455</v>
      </c>
      <c r="D7326" s="12" t="s">
        <v>7908</v>
      </c>
      <c r="E7326" s="17" t="s">
        <v>428</v>
      </c>
      <c r="F7326" s="25" t="str">
        <f>LEFT(E7326,MIN(FIND({0,1,2,3,4,5,6,7,8,9},ASC(E7326)&amp;1234567890))-1)</f>
        <v>Eu</v>
      </c>
      <c r="G7326" s="25">
        <f t="shared" si="228"/>
        <v>1</v>
      </c>
      <c r="H7326" s="25">
        <f>VLOOKUP(F7326,Table!$A$2:$C$121,2,0)</f>
        <v>3</v>
      </c>
      <c r="I7326" s="26">
        <f>VLOOKUP(F7326,Table!$A$2:$C$121,3,0)</f>
        <v>6</v>
      </c>
      <c r="J7326" s="17" t="s">
        <v>420</v>
      </c>
      <c r="K7326" s="25" t="str">
        <f>LEFT(J7326,MIN(FIND({0,1,2,3,4,5,6,7,8,9},ASC(J7326)&amp;1234567890))-1)</f>
        <v>Tl</v>
      </c>
      <c r="L7326" s="25">
        <f t="shared" si="229"/>
        <v>3</v>
      </c>
      <c r="M7326" s="25">
        <f>VLOOKUP(K7326,Table!$A$2:$C$121,2,0)</f>
        <v>13</v>
      </c>
      <c r="N7326" s="26">
        <f>VLOOKUP(K7326,Table!$A$2:$C$121,3,0)</f>
        <v>6</v>
      </c>
      <c r="O7326" s="13" t="str">
        <f>VLOOKUP(A7326,Table!$U$1:$V$230,2,0)</f>
        <v>Hexagonal</v>
      </c>
      <c r="P7326" s="1"/>
    </row>
    <row r="7327" spans="1:16">
      <c r="A7327" s="12">
        <v>194</v>
      </c>
      <c r="B7327" s="12">
        <v>631740</v>
      </c>
      <c r="C7327" s="12" t="s">
        <v>7455</v>
      </c>
      <c r="D7327" s="12" t="s">
        <v>7909</v>
      </c>
      <c r="E7327" s="17" t="s">
        <v>11292</v>
      </c>
      <c r="F7327" s="25" t="str">
        <f>LEFT(E7327,MIN(FIND({0,1,2,3,4,5,6,7,8,9},ASC(E7327)&amp;1234567890))-1)</f>
        <v>Fe</v>
      </c>
      <c r="G7327" s="25">
        <f t="shared" si="228"/>
        <v>3</v>
      </c>
      <c r="H7327" s="25">
        <f>VLOOKUP(F7327,Table!$A$2:$C$121,2,0)</f>
        <v>8</v>
      </c>
      <c r="I7327" s="26">
        <f>VLOOKUP(F7327,Table!$A$2:$C$121,3,0)</f>
        <v>4</v>
      </c>
      <c r="J7327" s="17" t="s">
        <v>366</v>
      </c>
      <c r="K7327" s="25" t="str">
        <f>LEFT(J7327,MIN(FIND({0,1,2,3,4,5,6,7,8,9},ASC(J7327)&amp;1234567890))-1)</f>
        <v>Ga</v>
      </c>
      <c r="L7327" s="25">
        <f t="shared" si="229"/>
        <v>1</v>
      </c>
      <c r="M7327" s="25">
        <f>VLOOKUP(K7327,Table!$A$2:$C$121,2,0)</f>
        <v>13</v>
      </c>
      <c r="N7327" s="26">
        <f>VLOOKUP(K7327,Table!$A$2:$C$121,3,0)</f>
        <v>4</v>
      </c>
      <c r="O7327" s="13" t="str">
        <f>VLOOKUP(A7327,Table!$U$1:$V$230,2,0)</f>
        <v>Hexagonal</v>
      </c>
      <c r="P7327" s="1"/>
    </row>
    <row r="7328" spans="1:16">
      <c r="A7328" s="12">
        <v>194</v>
      </c>
      <c r="B7328" s="12">
        <v>631997</v>
      </c>
      <c r="C7328" s="12" t="s">
        <v>7455</v>
      </c>
      <c r="D7328" s="12" t="s">
        <v>7910</v>
      </c>
      <c r="E7328" s="17" t="s">
        <v>11292</v>
      </c>
      <c r="F7328" s="25" t="str">
        <f>LEFT(E7328,MIN(FIND({0,1,2,3,4,5,6,7,8,9},ASC(E7328)&amp;1234567890))-1)</f>
        <v>Fe</v>
      </c>
      <c r="G7328" s="25">
        <f t="shared" si="228"/>
        <v>3</v>
      </c>
      <c r="H7328" s="25">
        <f>VLOOKUP(F7328,Table!$A$2:$C$121,2,0)</f>
        <v>8</v>
      </c>
      <c r="I7328" s="26">
        <f>VLOOKUP(F7328,Table!$A$2:$C$121,3,0)</f>
        <v>4</v>
      </c>
      <c r="J7328" s="17" t="s">
        <v>11461</v>
      </c>
      <c r="K7328" s="25" t="str">
        <f>LEFT(J7328,MIN(FIND({0,1,2,3,4,5,6,7,8,9},ASC(J7328)&amp;1234567890))-1)</f>
        <v>Ge</v>
      </c>
      <c r="L7328" s="25">
        <f t="shared" si="229"/>
        <v>2</v>
      </c>
      <c r="M7328" s="25">
        <f>VLOOKUP(K7328,Table!$A$2:$C$121,2,0)</f>
        <v>14</v>
      </c>
      <c r="N7328" s="26">
        <f>VLOOKUP(K7328,Table!$A$2:$C$121,3,0)</f>
        <v>4</v>
      </c>
      <c r="O7328" s="13" t="str">
        <f>VLOOKUP(A7328,Table!$U$1:$V$230,2,0)</f>
        <v>Hexagonal</v>
      </c>
      <c r="P7328" s="1"/>
    </row>
    <row r="7329" spans="1:16">
      <c r="A7329" s="12">
        <v>194</v>
      </c>
      <c r="B7329" s="12">
        <v>632025</v>
      </c>
      <c r="C7329" s="12" t="s">
        <v>7455</v>
      </c>
      <c r="D7329" s="12" t="s">
        <v>7911</v>
      </c>
      <c r="E7329" s="17" t="s">
        <v>11808</v>
      </c>
      <c r="F7329" s="25" t="str">
        <f>LEFT(E7329,MIN(FIND({0,1,2,3,4,5,6,7,8,9},ASC(E7329)&amp;1234567890))-1)</f>
        <v>Fe</v>
      </c>
      <c r="G7329" s="25">
        <f t="shared" si="228"/>
        <v>1.95</v>
      </c>
      <c r="H7329" s="25">
        <f>VLOOKUP(F7329,Table!$A$2:$C$121,2,0)</f>
        <v>8</v>
      </c>
      <c r="I7329" s="26">
        <f>VLOOKUP(F7329,Table!$A$2:$C$121,3,0)</f>
        <v>4</v>
      </c>
      <c r="J7329" s="17" t="s">
        <v>544</v>
      </c>
      <c r="K7329" s="25" t="str">
        <f>LEFT(J7329,MIN(FIND({0,1,2,3,4,5,6,7,8,9},ASC(J7329)&amp;1234567890))-1)</f>
        <v>Ge</v>
      </c>
      <c r="L7329" s="25">
        <f t="shared" si="229"/>
        <v>1</v>
      </c>
      <c r="M7329" s="25">
        <f>VLOOKUP(K7329,Table!$A$2:$C$121,2,0)</f>
        <v>14</v>
      </c>
      <c r="N7329" s="26">
        <f>VLOOKUP(K7329,Table!$A$2:$C$121,3,0)</f>
        <v>4</v>
      </c>
      <c r="O7329" s="13" t="str">
        <f>VLOOKUP(A7329,Table!$U$1:$V$230,2,0)</f>
        <v>Hexagonal</v>
      </c>
      <c r="P7329" s="1"/>
    </row>
    <row r="7330" spans="1:16">
      <c r="A7330" s="12">
        <v>194</v>
      </c>
      <c r="B7330" s="12">
        <v>632242</v>
      </c>
      <c r="C7330" s="12" t="s">
        <v>7455</v>
      </c>
      <c r="D7330" s="12" t="s">
        <v>7912</v>
      </c>
      <c r="E7330" s="17" t="s">
        <v>67</v>
      </c>
      <c r="F7330" s="25" t="str">
        <f>LEFT(E7330,MIN(FIND({0,1,2,3,4,5,6,7,8,9},ASC(E7330)&amp;1234567890))-1)</f>
        <v>Fe</v>
      </c>
      <c r="G7330" s="25">
        <f t="shared" si="228"/>
        <v>2</v>
      </c>
      <c r="H7330" s="25">
        <f>VLOOKUP(F7330,Table!$A$2:$C$121,2,0)</f>
        <v>8</v>
      </c>
      <c r="I7330" s="26">
        <f>VLOOKUP(F7330,Table!$A$2:$C$121,3,0)</f>
        <v>4</v>
      </c>
      <c r="J7330" s="17" t="s">
        <v>426</v>
      </c>
      <c r="K7330" s="25" t="str">
        <f>LEFT(J7330,MIN(FIND({0,1,2,3,4,5,6,7,8,9},ASC(J7330)&amp;1234567890))-1)</f>
        <v>Hf</v>
      </c>
      <c r="L7330" s="25">
        <f t="shared" si="229"/>
        <v>1</v>
      </c>
      <c r="M7330" s="25">
        <f>VLOOKUP(K7330,Table!$A$2:$C$121,2,0)</f>
        <v>4</v>
      </c>
      <c r="N7330" s="26">
        <f>VLOOKUP(K7330,Table!$A$2:$C$121,3,0)</f>
        <v>6</v>
      </c>
      <c r="O7330" s="13" t="str">
        <f>VLOOKUP(A7330,Table!$U$1:$V$230,2,0)</f>
        <v>Hexagonal</v>
      </c>
      <c r="P7330" s="1"/>
    </row>
    <row r="7331" spans="1:16">
      <c r="A7331" s="12">
        <v>194</v>
      </c>
      <c r="B7331" s="12">
        <v>632246</v>
      </c>
      <c r="C7331" s="12" t="s">
        <v>7455</v>
      </c>
      <c r="D7331" s="12" t="s">
        <v>7913</v>
      </c>
      <c r="E7331" s="17" t="s">
        <v>426</v>
      </c>
      <c r="F7331" s="25" t="str">
        <f>LEFT(E7331,MIN(FIND({0,1,2,3,4,5,6,7,8,9},ASC(E7331)&amp;1234567890))-1)</f>
        <v>Hf</v>
      </c>
      <c r="G7331" s="25">
        <f t="shared" si="228"/>
        <v>1</v>
      </c>
      <c r="H7331" s="25">
        <f>VLOOKUP(F7331,Table!$A$2:$C$121,2,0)</f>
        <v>4</v>
      </c>
      <c r="I7331" s="26">
        <f>VLOOKUP(F7331,Table!$A$2:$C$121,3,0)</f>
        <v>6</v>
      </c>
      <c r="J7331" s="17" t="s">
        <v>67</v>
      </c>
      <c r="K7331" s="25" t="str">
        <f>LEFT(J7331,MIN(FIND({0,1,2,3,4,5,6,7,8,9},ASC(J7331)&amp;1234567890))-1)</f>
        <v>Fe</v>
      </c>
      <c r="L7331" s="25">
        <f t="shared" si="229"/>
        <v>2</v>
      </c>
      <c r="M7331" s="25">
        <f>VLOOKUP(K7331,Table!$A$2:$C$121,2,0)</f>
        <v>8</v>
      </c>
      <c r="N7331" s="26">
        <f>VLOOKUP(K7331,Table!$A$2:$C$121,3,0)</f>
        <v>4</v>
      </c>
      <c r="O7331" s="13" t="str">
        <f>VLOOKUP(A7331,Table!$U$1:$V$230,2,0)</f>
        <v>Hexagonal</v>
      </c>
      <c r="P7331" s="1"/>
    </row>
    <row r="7332" spans="1:16">
      <c r="A7332" s="12">
        <v>194</v>
      </c>
      <c r="B7332" s="12">
        <v>632293</v>
      </c>
      <c r="C7332" s="12" t="s">
        <v>7455</v>
      </c>
      <c r="D7332" s="12" t="s">
        <v>7914</v>
      </c>
      <c r="E7332" s="17" t="s">
        <v>67</v>
      </c>
      <c r="F7332" s="25" t="str">
        <f>LEFT(E7332,MIN(FIND({0,1,2,3,4,5,6,7,8,9},ASC(E7332)&amp;1234567890))-1)</f>
        <v>Fe</v>
      </c>
      <c r="G7332" s="25">
        <f t="shared" si="228"/>
        <v>2</v>
      </c>
      <c r="H7332" s="25">
        <f>VLOOKUP(F7332,Table!$A$2:$C$121,2,0)</f>
        <v>8</v>
      </c>
      <c r="I7332" s="26">
        <f>VLOOKUP(F7332,Table!$A$2:$C$121,3,0)</f>
        <v>4</v>
      </c>
      <c r="J7332" s="17" t="s">
        <v>587</v>
      </c>
      <c r="K7332" s="25" t="str">
        <f>LEFT(J7332,MIN(FIND({0,1,2,3,4,5,6,7,8,9},ASC(J7332)&amp;1234567890))-1)</f>
        <v>Ho</v>
      </c>
      <c r="L7332" s="25">
        <f t="shared" si="229"/>
        <v>1</v>
      </c>
      <c r="M7332" s="25">
        <f>VLOOKUP(K7332,Table!$A$2:$C$121,2,0)</f>
        <v>3</v>
      </c>
      <c r="N7332" s="26">
        <f>VLOOKUP(K7332,Table!$A$2:$C$121,3,0)</f>
        <v>6</v>
      </c>
      <c r="O7332" s="13" t="str">
        <f>VLOOKUP(A7332,Table!$U$1:$V$230,2,0)</f>
        <v>Hexagonal</v>
      </c>
      <c r="P7332" s="1"/>
    </row>
    <row r="7333" spans="1:16">
      <c r="A7333" s="12">
        <v>194</v>
      </c>
      <c r="B7333" s="12">
        <v>632448</v>
      </c>
      <c r="C7333" s="12" t="s">
        <v>7455</v>
      </c>
      <c r="D7333" s="12" t="s">
        <v>7915</v>
      </c>
      <c r="E7333" s="17" t="s">
        <v>67</v>
      </c>
      <c r="F7333" s="25" t="str">
        <f>LEFT(E7333,MIN(FIND({0,1,2,3,4,5,6,7,8,9},ASC(E7333)&amp;1234567890))-1)</f>
        <v>Fe</v>
      </c>
      <c r="G7333" s="25">
        <f t="shared" si="228"/>
        <v>2</v>
      </c>
      <c r="H7333" s="25">
        <f>VLOOKUP(F7333,Table!$A$2:$C$121,2,0)</f>
        <v>8</v>
      </c>
      <c r="I7333" s="26">
        <f>VLOOKUP(F7333,Table!$A$2:$C$121,3,0)</f>
        <v>4</v>
      </c>
      <c r="J7333" s="17" t="s">
        <v>11335</v>
      </c>
      <c r="K7333" s="25" t="str">
        <f>LEFT(J7333,MIN(FIND({0,1,2,3,4,5,6,7,8,9},ASC(J7333)&amp;1234567890))-1)</f>
        <v>Lu</v>
      </c>
      <c r="L7333" s="25">
        <f t="shared" si="229"/>
        <v>1</v>
      </c>
      <c r="M7333" s="25">
        <f>VLOOKUP(K7333,Table!$A$2:$C$121,2,0)</f>
        <v>3</v>
      </c>
      <c r="N7333" s="26">
        <f>VLOOKUP(K7333,Table!$A$2:$C$121,3,0)</f>
        <v>6</v>
      </c>
      <c r="O7333" s="13" t="str">
        <f>VLOOKUP(A7333,Table!$U$1:$V$230,2,0)</f>
        <v>Hexagonal</v>
      </c>
      <c r="P7333" s="1"/>
    </row>
    <row r="7334" spans="1:16">
      <c r="A7334" s="12">
        <v>194</v>
      </c>
      <c r="B7334" s="12">
        <v>632621</v>
      </c>
      <c r="C7334" s="12" t="s">
        <v>7455</v>
      </c>
      <c r="D7334" s="12" t="s">
        <v>7916</v>
      </c>
      <c r="E7334" s="17" t="s">
        <v>67</v>
      </c>
      <c r="F7334" s="25" t="str">
        <f>LEFT(E7334,MIN(FIND({0,1,2,3,4,5,6,7,8,9},ASC(E7334)&amp;1234567890))-1)</f>
        <v>Fe</v>
      </c>
      <c r="G7334" s="25">
        <f t="shared" si="228"/>
        <v>2</v>
      </c>
      <c r="H7334" s="25">
        <f>VLOOKUP(F7334,Table!$A$2:$C$121,2,0)</f>
        <v>8</v>
      </c>
      <c r="I7334" s="26">
        <f>VLOOKUP(F7334,Table!$A$2:$C$121,3,0)</f>
        <v>4</v>
      </c>
      <c r="J7334" s="17" t="s">
        <v>393</v>
      </c>
      <c r="K7334" s="25" t="str">
        <f>LEFT(J7334,MIN(FIND({0,1,2,3,4,5,6,7,8,9},ASC(J7334)&amp;1234567890))-1)</f>
        <v>Mo</v>
      </c>
      <c r="L7334" s="25">
        <f t="shared" si="229"/>
        <v>1</v>
      </c>
      <c r="M7334" s="25">
        <f>VLOOKUP(K7334,Table!$A$2:$C$121,2,0)</f>
        <v>6</v>
      </c>
      <c r="N7334" s="26">
        <f>VLOOKUP(K7334,Table!$A$2:$C$121,3,0)</f>
        <v>5</v>
      </c>
      <c r="O7334" s="13" t="str">
        <f>VLOOKUP(A7334,Table!$U$1:$V$230,2,0)</f>
        <v>Hexagonal</v>
      </c>
      <c r="P7334" s="1"/>
    </row>
    <row r="7335" spans="1:16">
      <c r="A7335" s="12">
        <v>194</v>
      </c>
      <c r="B7335" s="12">
        <v>632773</v>
      </c>
      <c r="C7335" s="12" t="s">
        <v>7455</v>
      </c>
      <c r="D7335" s="12" t="s">
        <v>7917</v>
      </c>
      <c r="E7335" s="17" t="s">
        <v>67</v>
      </c>
      <c r="F7335" s="25" t="str">
        <f>LEFT(E7335,MIN(FIND({0,1,2,3,4,5,6,7,8,9},ASC(E7335)&amp;1234567890))-1)</f>
        <v>Fe</v>
      </c>
      <c r="G7335" s="25">
        <f t="shared" si="228"/>
        <v>2</v>
      </c>
      <c r="H7335" s="25">
        <f>VLOOKUP(F7335,Table!$A$2:$C$121,2,0)</f>
        <v>8</v>
      </c>
      <c r="I7335" s="26">
        <f>VLOOKUP(F7335,Table!$A$2:$C$121,3,0)</f>
        <v>4</v>
      </c>
      <c r="J7335" s="17" t="s">
        <v>335</v>
      </c>
      <c r="K7335" s="25" t="str">
        <f>LEFT(J7335,MIN(FIND({0,1,2,3,4,5,6,7,8,9},ASC(J7335)&amp;1234567890))-1)</f>
        <v>Nb</v>
      </c>
      <c r="L7335" s="25">
        <f t="shared" si="229"/>
        <v>1</v>
      </c>
      <c r="M7335" s="25">
        <f>VLOOKUP(K7335,Table!$A$2:$C$121,2,0)</f>
        <v>5</v>
      </c>
      <c r="N7335" s="26">
        <f>VLOOKUP(K7335,Table!$A$2:$C$121,3,0)</f>
        <v>5</v>
      </c>
      <c r="O7335" s="13" t="str">
        <f>VLOOKUP(A7335,Table!$U$1:$V$230,2,0)</f>
        <v>Hexagonal</v>
      </c>
      <c r="P7335" s="1"/>
    </row>
    <row r="7336" spans="1:16">
      <c r="A7336" s="12">
        <v>194</v>
      </c>
      <c r="B7336" s="12">
        <v>633238</v>
      </c>
      <c r="C7336" s="12" t="s">
        <v>7455</v>
      </c>
      <c r="D7336" s="12" t="s">
        <v>7918</v>
      </c>
      <c r="E7336" s="17" t="s">
        <v>33</v>
      </c>
      <c r="F7336" s="25" t="str">
        <f>LEFT(E7336,MIN(FIND({0,1,2,3,4,5,6,7,8,9},ASC(E7336)&amp;1234567890))-1)</f>
        <v>Fe</v>
      </c>
      <c r="G7336" s="25">
        <f t="shared" si="228"/>
        <v>1</v>
      </c>
      <c r="H7336" s="25">
        <f>VLOOKUP(F7336,Table!$A$2:$C$121,2,0)</f>
        <v>8</v>
      </c>
      <c r="I7336" s="26">
        <f>VLOOKUP(F7336,Table!$A$2:$C$121,3,0)</f>
        <v>4</v>
      </c>
      <c r="J7336" s="17" t="s">
        <v>341</v>
      </c>
      <c r="K7336" s="25" t="str">
        <f>LEFT(J7336,MIN(FIND({0,1,2,3,4,5,6,7,8,9},ASC(J7336)&amp;1234567890))-1)</f>
        <v>Ru</v>
      </c>
      <c r="L7336" s="25">
        <f t="shared" si="229"/>
        <v>1</v>
      </c>
      <c r="M7336" s="25">
        <f>VLOOKUP(K7336,Table!$A$2:$C$121,2,0)</f>
        <v>8</v>
      </c>
      <c r="N7336" s="26">
        <f>VLOOKUP(K7336,Table!$A$2:$C$121,3,0)</f>
        <v>5</v>
      </c>
      <c r="O7336" s="13" t="str">
        <f>VLOOKUP(A7336,Table!$U$1:$V$230,2,0)</f>
        <v>Hexagonal</v>
      </c>
      <c r="P7336" s="1"/>
    </row>
    <row r="7337" spans="1:16">
      <c r="A7337" s="12">
        <v>194</v>
      </c>
      <c r="B7337" s="12">
        <v>633390</v>
      </c>
      <c r="C7337" s="12" t="s">
        <v>7455</v>
      </c>
      <c r="D7337" s="12" t="s">
        <v>7919</v>
      </c>
      <c r="E7337" s="17" t="s">
        <v>13534</v>
      </c>
      <c r="F7337" s="25" t="str">
        <f>LEFT(E7337,MIN(FIND({0,1,2,3,4,5,6,7,8,9},ASC(E7337)&amp;1234567890))-1)</f>
        <v>Fe</v>
      </c>
      <c r="G7337" s="25">
        <f t="shared" si="228"/>
        <v>1.22</v>
      </c>
      <c r="H7337" s="25">
        <f>VLOOKUP(F7337,Table!$A$2:$C$121,2,0)</f>
        <v>8</v>
      </c>
      <c r="I7337" s="26">
        <f>VLOOKUP(F7337,Table!$A$2:$C$121,3,0)</f>
        <v>4</v>
      </c>
      <c r="J7337" s="17" t="s">
        <v>11645</v>
      </c>
      <c r="K7337" s="25" t="str">
        <f>LEFT(J7337,MIN(FIND({0,1,2,3,4,5,6,7,8,9},ASC(J7337)&amp;1234567890))-1)</f>
        <v>Sb</v>
      </c>
      <c r="L7337" s="25">
        <f t="shared" si="229"/>
        <v>1</v>
      </c>
      <c r="M7337" s="25">
        <f>VLOOKUP(K7337,Table!$A$2:$C$121,2,0)</f>
        <v>15</v>
      </c>
      <c r="N7337" s="26">
        <f>VLOOKUP(K7337,Table!$A$2:$C$121,3,0)</f>
        <v>5</v>
      </c>
      <c r="O7337" s="13" t="str">
        <f>VLOOKUP(A7337,Table!$U$1:$V$230,2,0)</f>
        <v>Hexagonal</v>
      </c>
      <c r="P7337" s="1"/>
    </row>
    <row r="7338" spans="1:16">
      <c r="A7338" s="12">
        <v>194</v>
      </c>
      <c r="B7338" s="12">
        <v>633414</v>
      </c>
      <c r="C7338" s="12" t="s">
        <v>7455</v>
      </c>
      <c r="D7338" s="12" t="s">
        <v>6686</v>
      </c>
      <c r="E7338" s="17" t="s">
        <v>11874</v>
      </c>
      <c r="F7338" s="25" t="str">
        <f>LEFT(E7338,MIN(FIND({0,1,2,3,4,5,6,7,8,9},ASC(E7338)&amp;1234567890))-1)</f>
        <v>Sc</v>
      </c>
      <c r="G7338" s="25">
        <f t="shared" si="228"/>
        <v>1</v>
      </c>
      <c r="H7338" s="25">
        <f>VLOOKUP(F7338,Table!$A$2:$C$121,2,0)</f>
        <v>3</v>
      </c>
      <c r="I7338" s="26">
        <f>VLOOKUP(F7338,Table!$A$2:$C$121,3,0)</f>
        <v>4</v>
      </c>
      <c r="J7338" s="17" t="s">
        <v>67</v>
      </c>
      <c r="K7338" s="25" t="str">
        <f>LEFT(J7338,MIN(FIND({0,1,2,3,4,5,6,7,8,9},ASC(J7338)&amp;1234567890))-1)</f>
        <v>Fe</v>
      </c>
      <c r="L7338" s="25">
        <f t="shared" si="229"/>
        <v>2</v>
      </c>
      <c r="M7338" s="25">
        <f>VLOOKUP(K7338,Table!$A$2:$C$121,2,0)</f>
        <v>8</v>
      </c>
      <c r="N7338" s="26">
        <f>VLOOKUP(K7338,Table!$A$2:$C$121,3,0)</f>
        <v>4</v>
      </c>
      <c r="O7338" s="13" t="str">
        <f>VLOOKUP(A7338,Table!$U$1:$V$230,2,0)</f>
        <v>Hexagonal</v>
      </c>
      <c r="P7338" s="1"/>
    </row>
    <row r="7339" spans="1:16">
      <c r="A7339" s="12">
        <v>194</v>
      </c>
      <c r="B7339" s="12">
        <v>633415</v>
      </c>
      <c r="C7339" s="12" t="s">
        <v>7455</v>
      </c>
      <c r="D7339" s="12" t="s">
        <v>7920</v>
      </c>
      <c r="E7339" s="17" t="s">
        <v>67</v>
      </c>
      <c r="F7339" s="25" t="str">
        <f>LEFT(E7339,MIN(FIND({0,1,2,3,4,5,6,7,8,9},ASC(E7339)&amp;1234567890))-1)</f>
        <v>Fe</v>
      </c>
      <c r="G7339" s="25">
        <f t="shared" si="228"/>
        <v>2</v>
      </c>
      <c r="H7339" s="25">
        <f>VLOOKUP(F7339,Table!$A$2:$C$121,2,0)</f>
        <v>8</v>
      </c>
      <c r="I7339" s="26">
        <f>VLOOKUP(F7339,Table!$A$2:$C$121,3,0)</f>
        <v>4</v>
      </c>
      <c r="J7339" s="17" t="s">
        <v>11874</v>
      </c>
      <c r="K7339" s="25" t="str">
        <f>LEFT(J7339,MIN(FIND({0,1,2,3,4,5,6,7,8,9},ASC(J7339)&amp;1234567890))-1)</f>
        <v>Sc</v>
      </c>
      <c r="L7339" s="25">
        <f t="shared" si="229"/>
        <v>1</v>
      </c>
      <c r="M7339" s="25">
        <f>VLOOKUP(K7339,Table!$A$2:$C$121,2,0)</f>
        <v>3</v>
      </c>
      <c r="N7339" s="26">
        <f>VLOOKUP(K7339,Table!$A$2:$C$121,3,0)</f>
        <v>4</v>
      </c>
      <c r="O7339" s="13" t="str">
        <f>VLOOKUP(A7339,Table!$U$1:$V$230,2,0)</f>
        <v>Hexagonal</v>
      </c>
      <c r="P7339" s="1"/>
    </row>
    <row r="7340" spans="1:16">
      <c r="A7340" s="12">
        <v>194</v>
      </c>
      <c r="B7340" s="12">
        <v>633778</v>
      </c>
      <c r="C7340" s="12" t="s">
        <v>7455</v>
      </c>
      <c r="D7340" s="12" t="s">
        <v>7921</v>
      </c>
      <c r="E7340" s="17" t="s">
        <v>67</v>
      </c>
      <c r="F7340" s="25" t="str">
        <f>LEFT(E7340,MIN(FIND({0,1,2,3,4,5,6,7,8,9},ASC(E7340)&amp;1234567890))-1)</f>
        <v>Fe</v>
      </c>
      <c r="G7340" s="25">
        <f t="shared" si="228"/>
        <v>2</v>
      </c>
      <c r="H7340" s="25">
        <f>VLOOKUP(F7340,Table!$A$2:$C$121,2,0)</f>
        <v>8</v>
      </c>
      <c r="I7340" s="26">
        <f>VLOOKUP(F7340,Table!$A$2:$C$121,3,0)</f>
        <v>4</v>
      </c>
      <c r="J7340" s="17" t="s">
        <v>405</v>
      </c>
      <c r="K7340" s="25" t="str">
        <f>LEFT(J7340,MIN(FIND({0,1,2,3,4,5,6,7,8,9},ASC(J7340)&amp;1234567890))-1)</f>
        <v>Ta</v>
      </c>
      <c r="L7340" s="25">
        <f t="shared" si="229"/>
        <v>1</v>
      </c>
      <c r="M7340" s="25">
        <f>VLOOKUP(K7340,Table!$A$2:$C$121,2,0)</f>
        <v>5</v>
      </c>
      <c r="N7340" s="26">
        <f>VLOOKUP(K7340,Table!$A$2:$C$121,3,0)</f>
        <v>6</v>
      </c>
      <c r="O7340" s="13" t="str">
        <f>VLOOKUP(A7340,Table!$U$1:$V$230,2,0)</f>
        <v>Hexagonal</v>
      </c>
      <c r="P7340" s="1"/>
    </row>
    <row r="7341" spans="1:16">
      <c r="A7341" s="12">
        <v>194</v>
      </c>
      <c r="B7341" s="12">
        <v>633811</v>
      </c>
      <c r="C7341" s="12" t="s">
        <v>7455</v>
      </c>
      <c r="D7341" s="12" t="s">
        <v>6350</v>
      </c>
      <c r="E7341" s="17" t="s">
        <v>11493</v>
      </c>
      <c r="F7341" s="25" t="str">
        <f>LEFT(E7341,MIN(FIND({0,1,2,3,4,5,6,7,8,9},ASC(E7341)&amp;1234567890))-1)</f>
        <v>Fe</v>
      </c>
      <c r="G7341" s="25">
        <f t="shared" si="228"/>
        <v>17</v>
      </c>
      <c r="H7341" s="25">
        <f>VLOOKUP(F7341,Table!$A$2:$C$121,2,0)</f>
        <v>8</v>
      </c>
      <c r="I7341" s="26">
        <f>VLOOKUP(F7341,Table!$A$2:$C$121,3,0)</f>
        <v>4</v>
      </c>
      <c r="J7341" s="17" t="s">
        <v>11367</v>
      </c>
      <c r="K7341" s="25" t="str">
        <f>LEFT(J7341,MIN(FIND({0,1,2,3,4,5,6,7,8,9},ASC(J7341)&amp;1234567890))-1)</f>
        <v>Tb</v>
      </c>
      <c r="L7341" s="25">
        <f t="shared" si="229"/>
        <v>2</v>
      </c>
      <c r="M7341" s="25">
        <f>VLOOKUP(K7341,Table!$A$2:$C$121,2,0)</f>
        <v>3</v>
      </c>
      <c r="N7341" s="26">
        <f>VLOOKUP(K7341,Table!$A$2:$C$121,3,0)</f>
        <v>6</v>
      </c>
      <c r="O7341" s="13" t="str">
        <f>VLOOKUP(A7341,Table!$U$1:$V$230,2,0)</f>
        <v>Hexagonal</v>
      </c>
      <c r="P7341" s="1"/>
    </row>
    <row r="7342" spans="1:16">
      <c r="A7342" s="12">
        <v>194</v>
      </c>
      <c r="B7342" s="12">
        <v>633821</v>
      </c>
      <c r="C7342" s="12" t="s">
        <v>7455</v>
      </c>
      <c r="D7342" s="12" t="s">
        <v>6349</v>
      </c>
      <c r="E7342" s="17" t="s">
        <v>67</v>
      </c>
      <c r="F7342" s="25" t="str">
        <f>LEFT(E7342,MIN(FIND({0,1,2,3,4,5,6,7,8,9},ASC(E7342)&amp;1234567890))-1)</f>
        <v>Fe</v>
      </c>
      <c r="G7342" s="25">
        <f t="shared" si="228"/>
        <v>2</v>
      </c>
      <c r="H7342" s="25">
        <f>VLOOKUP(F7342,Table!$A$2:$C$121,2,0)</f>
        <v>8</v>
      </c>
      <c r="I7342" s="26">
        <f>VLOOKUP(F7342,Table!$A$2:$C$121,3,0)</f>
        <v>4</v>
      </c>
      <c r="J7342" s="17" t="s">
        <v>11313</v>
      </c>
      <c r="K7342" s="25" t="str">
        <f>LEFT(J7342,MIN(FIND({0,1,2,3,4,5,6,7,8,9},ASC(J7342)&amp;1234567890))-1)</f>
        <v>Tb</v>
      </c>
      <c r="L7342" s="25">
        <f t="shared" si="229"/>
        <v>1</v>
      </c>
      <c r="M7342" s="25">
        <f>VLOOKUP(K7342,Table!$A$2:$C$121,2,0)</f>
        <v>3</v>
      </c>
      <c r="N7342" s="26">
        <f>VLOOKUP(K7342,Table!$A$2:$C$121,3,0)</f>
        <v>6</v>
      </c>
      <c r="O7342" s="13" t="str">
        <f>VLOOKUP(A7342,Table!$U$1:$V$230,2,0)</f>
        <v>Hexagonal</v>
      </c>
      <c r="P7342" s="1"/>
    </row>
    <row r="7343" spans="1:16">
      <c r="A7343" s="12">
        <v>194</v>
      </c>
      <c r="B7343" s="12">
        <v>633918</v>
      </c>
      <c r="C7343" s="12" t="s">
        <v>7455</v>
      </c>
      <c r="D7343" s="12" t="s">
        <v>7922</v>
      </c>
      <c r="E7343" s="17" t="s">
        <v>11494</v>
      </c>
      <c r="F7343" s="25" t="str">
        <f>LEFT(E7343,MIN(FIND({0,1,2,3,4,5,6,7,8,9},ASC(E7343)&amp;1234567890))-1)</f>
        <v>Th</v>
      </c>
      <c r="G7343" s="25">
        <f t="shared" si="228"/>
        <v>2</v>
      </c>
      <c r="H7343" s="25">
        <f>VLOOKUP(F7343,Table!$A$2:$C$121,2,0)</f>
        <v>3</v>
      </c>
      <c r="I7343" s="26">
        <f>VLOOKUP(F7343,Table!$A$2:$C$121,3,0)</f>
        <v>7</v>
      </c>
      <c r="J7343" s="17" t="s">
        <v>64</v>
      </c>
      <c r="K7343" s="25" t="str">
        <f>LEFT(J7343,MIN(FIND({0,1,2,3,4,5,6,7,8,9},ASC(J7343)&amp;1234567890))-1)</f>
        <v>Fe</v>
      </c>
      <c r="L7343" s="25">
        <f t="shared" si="229"/>
        <v>7</v>
      </c>
      <c r="M7343" s="25">
        <f>VLOOKUP(K7343,Table!$A$2:$C$121,2,0)</f>
        <v>8</v>
      </c>
      <c r="N7343" s="26">
        <f>VLOOKUP(K7343,Table!$A$2:$C$121,3,0)</f>
        <v>4</v>
      </c>
      <c r="O7343" s="13" t="str">
        <f>VLOOKUP(A7343,Table!$U$1:$V$230,2,0)</f>
        <v>Hexagonal</v>
      </c>
      <c r="P7343" s="1"/>
    </row>
    <row r="7344" spans="1:16">
      <c r="A7344" s="12">
        <v>194</v>
      </c>
      <c r="B7344" s="12">
        <v>633985</v>
      </c>
      <c r="C7344" s="12" t="s">
        <v>7455</v>
      </c>
      <c r="D7344" s="12" t="s">
        <v>7923</v>
      </c>
      <c r="E7344" s="17" t="s">
        <v>67</v>
      </c>
      <c r="F7344" s="25" t="str">
        <f>LEFT(E7344,MIN(FIND({0,1,2,3,4,5,6,7,8,9},ASC(E7344)&amp;1234567890))-1)</f>
        <v>Fe</v>
      </c>
      <c r="G7344" s="25">
        <f t="shared" si="228"/>
        <v>2</v>
      </c>
      <c r="H7344" s="25">
        <f>VLOOKUP(F7344,Table!$A$2:$C$121,2,0)</f>
        <v>8</v>
      </c>
      <c r="I7344" s="26">
        <f>VLOOKUP(F7344,Table!$A$2:$C$121,3,0)</f>
        <v>4</v>
      </c>
      <c r="J7344" s="17" t="s">
        <v>11334</v>
      </c>
      <c r="K7344" s="25" t="str">
        <f>LEFT(J7344,MIN(FIND({0,1,2,3,4,5,6,7,8,9},ASC(J7344)&amp;1234567890))-1)</f>
        <v>Tm</v>
      </c>
      <c r="L7344" s="25">
        <f t="shared" si="229"/>
        <v>1</v>
      </c>
      <c r="M7344" s="25">
        <f>VLOOKUP(K7344,Table!$A$2:$C$121,2,0)</f>
        <v>3</v>
      </c>
      <c r="N7344" s="26">
        <f>VLOOKUP(K7344,Table!$A$2:$C$121,3,0)</f>
        <v>6</v>
      </c>
      <c r="O7344" s="13" t="str">
        <f>VLOOKUP(A7344,Table!$U$1:$V$230,2,0)</f>
        <v>Hexagonal</v>
      </c>
      <c r="P7344" s="1"/>
    </row>
    <row r="7345" spans="1:16">
      <c r="A7345" s="12">
        <v>194</v>
      </c>
      <c r="B7345" s="12">
        <v>634058</v>
      </c>
      <c r="C7345" s="12" t="s">
        <v>7455</v>
      </c>
      <c r="D7345" s="12" t="s">
        <v>7924</v>
      </c>
      <c r="E7345" s="17" t="s">
        <v>67</v>
      </c>
      <c r="F7345" s="25" t="str">
        <f>LEFT(E7345,MIN(FIND({0,1,2,3,4,5,6,7,8,9},ASC(E7345)&amp;1234567890))-1)</f>
        <v>Fe</v>
      </c>
      <c r="G7345" s="25">
        <f t="shared" si="228"/>
        <v>2</v>
      </c>
      <c r="H7345" s="25">
        <f>VLOOKUP(F7345,Table!$A$2:$C$121,2,0)</f>
        <v>8</v>
      </c>
      <c r="I7345" s="26">
        <f>VLOOKUP(F7345,Table!$A$2:$C$121,3,0)</f>
        <v>4</v>
      </c>
      <c r="J7345" s="17" t="s">
        <v>390</v>
      </c>
      <c r="K7345" s="25" t="str">
        <f>LEFT(J7345,MIN(FIND({0,1,2,3,4,5,6,7,8,9},ASC(J7345)&amp;1234567890))-1)</f>
        <v>W</v>
      </c>
      <c r="L7345" s="25">
        <f t="shared" si="229"/>
        <v>1</v>
      </c>
      <c r="M7345" s="25">
        <f>VLOOKUP(K7345,Table!$A$2:$C$121,2,0)</f>
        <v>6</v>
      </c>
      <c r="N7345" s="26">
        <f>VLOOKUP(K7345,Table!$A$2:$C$121,3,0)</f>
        <v>6</v>
      </c>
      <c r="O7345" s="13" t="str">
        <f>VLOOKUP(A7345,Table!$U$1:$V$230,2,0)</f>
        <v>Hexagonal</v>
      </c>
      <c r="P7345" s="1"/>
    </row>
    <row r="7346" spans="1:16">
      <c r="A7346" s="12">
        <v>194</v>
      </c>
      <c r="B7346" s="12">
        <v>634092</v>
      </c>
      <c r="C7346" s="12" t="s">
        <v>7455</v>
      </c>
      <c r="D7346" s="12" t="s">
        <v>6354</v>
      </c>
      <c r="E7346" s="17" t="s">
        <v>11292</v>
      </c>
      <c r="F7346" s="25" t="str">
        <f>LEFT(E7346,MIN(FIND({0,1,2,3,4,5,6,7,8,9},ASC(E7346)&amp;1234567890))-1)</f>
        <v>Fe</v>
      </c>
      <c r="G7346" s="25">
        <f t="shared" si="228"/>
        <v>3</v>
      </c>
      <c r="H7346" s="25">
        <f>VLOOKUP(F7346,Table!$A$2:$C$121,2,0)</f>
        <v>8</v>
      </c>
      <c r="I7346" s="26">
        <f>VLOOKUP(F7346,Table!$A$2:$C$121,3,0)</f>
        <v>4</v>
      </c>
      <c r="J7346" s="17" t="s">
        <v>11336</v>
      </c>
      <c r="K7346" s="25" t="str">
        <f>LEFT(J7346,MIN(FIND({0,1,2,3,4,5,6,7,8,9},ASC(J7346)&amp;1234567890))-1)</f>
        <v>Y</v>
      </c>
      <c r="L7346" s="25">
        <f t="shared" si="229"/>
        <v>1</v>
      </c>
      <c r="M7346" s="25">
        <f>VLOOKUP(K7346,Table!$A$2:$C$121,2,0)</f>
        <v>3</v>
      </c>
      <c r="N7346" s="26">
        <f>VLOOKUP(K7346,Table!$A$2:$C$121,3,0)</f>
        <v>5</v>
      </c>
      <c r="O7346" s="13" t="str">
        <f>VLOOKUP(A7346,Table!$U$1:$V$230,2,0)</f>
        <v>Hexagonal</v>
      </c>
      <c r="P7346" s="1"/>
    </row>
    <row r="7347" spans="1:16">
      <c r="A7347" s="12">
        <v>194</v>
      </c>
      <c r="B7347" s="12">
        <v>634125</v>
      </c>
      <c r="C7347" s="12" t="s">
        <v>7455</v>
      </c>
      <c r="D7347" s="12" t="s">
        <v>7925</v>
      </c>
      <c r="E7347" s="17" t="s">
        <v>11493</v>
      </c>
      <c r="F7347" s="25" t="str">
        <f>LEFT(E7347,MIN(FIND({0,1,2,3,4,5,6,7,8,9},ASC(E7347)&amp;1234567890))-1)</f>
        <v>Fe</v>
      </c>
      <c r="G7347" s="25">
        <f t="shared" si="228"/>
        <v>17</v>
      </c>
      <c r="H7347" s="25">
        <f>VLOOKUP(F7347,Table!$A$2:$C$121,2,0)</f>
        <v>8</v>
      </c>
      <c r="I7347" s="26">
        <f>VLOOKUP(F7347,Table!$A$2:$C$121,3,0)</f>
        <v>4</v>
      </c>
      <c r="J7347" s="17" t="s">
        <v>537</v>
      </c>
      <c r="K7347" s="25" t="str">
        <f>LEFT(J7347,MIN(FIND({0,1,2,3,4,5,6,7,8,9},ASC(J7347)&amp;1234567890))-1)</f>
        <v>Yb</v>
      </c>
      <c r="L7347" s="25">
        <f t="shared" si="229"/>
        <v>2</v>
      </c>
      <c r="M7347" s="25">
        <f>VLOOKUP(K7347,Table!$A$2:$C$121,2,0)</f>
        <v>3</v>
      </c>
      <c r="N7347" s="26">
        <f>VLOOKUP(K7347,Table!$A$2:$C$121,3,0)</f>
        <v>6</v>
      </c>
      <c r="O7347" s="13" t="str">
        <f>VLOOKUP(A7347,Table!$U$1:$V$230,2,0)</f>
        <v>Hexagonal</v>
      </c>
      <c r="P7347" s="1"/>
    </row>
    <row r="7348" spans="1:16">
      <c r="A7348" s="12">
        <v>194</v>
      </c>
      <c r="B7348" s="12">
        <v>634128</v>
      </c>
      <c r="C7348" s="12" t="s">
        <v>7455</v>
      </c>
      <c r="D7348" s="12" t="s">
        <v>7926</v>
      </c>
      <c r="E7348" s="17" t="s">
        <v>67</v>
      </c>
      <c r="F7348" s="25" t="str">
        <f>LEFT(E7348,MIN(FIND({0,1,2,3,4,5,6,7,8,9},ASC(E7348)&amp;1234567890))-1)</f>
        <v>Fe</v>
      </c>
      <c r="G7348" s="25">
        <f t="shared" si="228"/>
        <v>2</v>
      </c>
      <c r="H7348" s="25">
        <f>VLOOKUP(F7348,Table!$A$2:$C$121,2,0)</f>
        <v>8</v>
      </c>
      <c r="I7348" s="26">
        <f>VLOOKUP(F7348,Table!$A$2:$C$121,3,0)</f>
        <v>4</v>
      </c>
      <c r="J7348" s="17" t="s">
        <v>530</v>
      </c>
      <c r="K7348" s="25" t="str">
        <f>LEFT(J7348,MIN(FIND({0,1,2,3,4,5,6,7,8,9},ASC(J7348)&amp;1234567890))-1)</f>
        <v>Yb</v>
      </c>
      <c r="L7348" s="25">
        <f t="shared" si="229"/>
        <v>1</v>
      </c>
      <c r="M7348" s="25">
        <f>VLOOKUP(K7348,Table!$A$2:$C$121,2,0)</f>
        <v>3</v>
      </c>
      <c r="N7348" s="26">
        <f>VLOOKUP(K7348,Table!$A$2:$C$121,3,0)</f>
        <v>6</v>
      </c>
      <c r="O7348" s="13" t="str">
        <f>VLOOKUP(A7348,Table!$U$1:$V$230,2,0)</f>
        <v>Hexagonal</v>
      </c>
      <c r="P7348" s="1"/>
    </row>
    <row r="7349" spans="1:16">
      <c r="A7349" s="12">
        <v>194</v>
      </c>
      <c r="B7349" s="12">
        <v>634160</v>
      </c>
      <c r="C7349" s="12" t="s">
        <v>7455</v>
      </c>
      <c r="D7349" s="12" t="s">
        <v>7927</v>
      </c>
      <c r="E7349" s="17" t="s">
        <v>67</v>
      </c>
      <c r="F7349" s="25" t="str">
        <f>LEFT(E7349,MIN(FIND({0,1,2,3,4,5,6,7,8,9},ASC(E7349)&amp;1234567890))-1)</f>
        <v>Fe</v>
      </c>
      <c r="G7349" s="25">
        <f t="shared" si="228"/>
        <v>2</v>
      </c>
      <c r="H7349" s="25">
        <f>VLOOKUP(F7349,Table!$A$2:$C$121,2,0)</f>
        <v>8</v>
      </c>
      <c r="I7349" s="26">
        <f>VLOOKUP(F7349,Table!$A$2:$C$121,3,0)</f>
        <v>4</v>
      </c>
      <c r="J7349" s="17" t="s">
        <v>377</v>
      </c>
      <c r="K7349" s="25" t="str">
        <f>LEFT(J7349,MIN(FIND({0,1,2,3,4,5,6,7,8,9},ASC(J7349)&amp;1234567890))-1)</f>
        <v>Zr</v>
      </c>
      <c r="L7349" s="25">
        <f t="shared" si="229"/>
        <v>1</v>
      </c>
      <c r="M7349" s="25">
        <f>VLOOKUP(K7349,Table!$A$2:$C$121,2,0)</f>
        <v>4</v>
      </c>
      <c r="N7349" s="26">
        <f>VLOOKUP(K7349,Table!$A$2:$C$121,3,0)</f>
        <v>5</v>
      </c>
      <c r="O7349" s="13" t="str">
        <f>VLOOKUP(A7349,Table!$U$1:$V$230,2,0)</f>
        <v>Hexagonal</v>
      </c>
      <c r="P7349" s="1"/>
    </row>
    <row r="7350" spans="1:16">
      <c r="A7350" s="12">
        <v>194</v>
      </c>
      <c r="B7350" s="12">
        <v>634599</v>
      </c>
      <c r="C7350" s="12" t="s">
        <v>7455</v>
      </c>
      <c r="D7350" s="12" t="s">
        <v>7928</v>
      </c>
      <c r="E7350" s="17" t="s">
        <v>69</v>
      </c>
      <c r="F7350" s="25" t="str">
        <f>LEFT(E7350,MIN(FIND({0,1,2,3,4,5,6,7,8,9},ASC(E7350)&amp;1234567890))-1)</f>
        <v>Mg</v>
      </c>
      <c r="G7350" s="25">
        <f t="shared" si="228"/>
        <v>1</v>
      </c>
      <c r="H7350" s="25">
        <f>VLOOKUP(F7350,Table!$A$2:$C$121,2,0)</f>
        <v>2</v>
      </c>
      <c r="I7350" s="26">
        <f>VLOOKUP(F7350,Table!$A$2:$C$121,3,0)</f>
        <v>3</v>
      </c>
      <c r="J7350" s="17" t="s">
        <v>11409</v>
      </c>
      <c r="K7350" s="25" t="str">
        <f>LEFT(J7350,MIN(FIND({0,1,2,3,4,5,6,7,8,9},ASC(J7350)&amp;1234567890))-1)</f>
        <v>Ga</v>
      </c>
      <c r="L7350" s="25">
        <f t="shared" si="229"/>
        <v>2</v>
      </c>
      <c r="M7350" s="25">
        <f>VLOOKUP(K7350,Table!$A$2:$C$121,2,0)</f>
        <v>13</v>
      </c>
      <c r="N7350" s="26">
        <f>VLOOKUP(K7350,Table!$A$2:$C$121,3,0)</f>
        <v>4</v>
      </c>
      <c r="O7350" s="13" t="str">
        <f>VLOOKUP(A7350,Table!$U$1:$V$230,2,0)</f>
        <v>Hexagonal</v>
      </c>
      <c r="P7350" s="1"/>
    </row>
    <row r="7351" spans="1:16">
      <c r="A7351" s="12">
        <v>194</v>
      </c>
      <c r="B7351" s="12">
        <v>634869</v>
      </c>
      <c r="C7351" s="12" t="s">
        <v>7455</v>
      </c>
      <c r="D7351" s="12" t="s">
        <v>7929</v>
      </c>
      <c r="E7351" s="17" t="s">
        <v>366</v>
      </c>
      <c r="F7351" s="25" t="str">
        <f>LEFT(E7351,MIN(FIND({0,1,2,3,4,5,6,7,8,9},ASC(E7351)&amp;1234567890))-1)</f>
        <v>Ga</v>
      </c>
      <c r="G7351" s="25">
        <f t="shared" si="228"/>
        <v>1</v>
      </c>
      <c r="H7351" s="25">
        <f>VLOOKUP(F7351,Table!$A$2:$C$121,2,0)</f>
        <v>13</v>
      </c>
      <c r="I7351" s="26">
        <f>VLOOKUP(F7351,Table!$A$2:$C$121,3,0)</f>
        <v>4</v>
      </c>
      <c r="J7351" s="17" t="s">
        <v>11386</v>
      </c>
      <c r="K7351" s="25" t="str">
        <f>LEFT(J7351,MIN(FIND({0,1,2,3,4,5,6,7,8,9},ASC(J7351)&amp;1234567890))-1)</f>
        <v>Ni</v>
      </c>
      <c r="L7351" s="25">
        <f t="shared" si="229"/>
        <v>2</v>
      </c>
      <c r="M7351" s="25">
        <f>VLOOKUP(K7351,Table!$A$2:$C$121,2,0)</f>
        <v>10</v>
      </c>
      <c r="N7351" s="26">
        <f>VLOOKUP(K7351,Table!$A$2:$C$121,3,0)</f>
        <v>4</v>
      </c>
      <c r="O7351" s="13" t="str">
        <f>VLOOKUP(A7351,Table!$U$1:$V$230,2,0)</f>
        <v>Hexagonal</v>
      </c>
      <c r="P7351" s="1"/>
    </row>
    <row r="7352" spans="1:16">
      <c r="A7352" s="12">
        <v>194</v>
      </c>
      <c r="B7352" s="12">
        <v>635465</v>
      </c>
      <c r="C7352" s="12" t="s">
        <v>7455</v>
      </c>
      <c r="D7352" s="12" t="s">
        <v>7930</v>
      </c>
      <c r="E7352" s="17" t="s">
        <v>399</v>
      </c>
      <c r="F7352" s="25" t="str">
        <f>LEFT(E7352,MIN(FIND({0,1,2,3,4,5,6,7,8,9},ASC(E7352)&amp;1234567890))-1)</f>
        <v>Ta</v>
      </c>
      <c r="G7352" s="25">
        <f t="shared" si="228"/>
        <v>6</v>
      </c>
      <c r="H7352" s="25">
        <f>VLOOKUP(F7352,Table!$A$2:$C$121,2,0)</f>
        <v>5</v>
      </c>
      <c r="I7352" s="26">
        <f>VLOOKUP(F7352,Table!$A$2:$C$121,3,0)</f>
        <v>6</v>
      </c>
      <c r="J7352" s="17" t="s">
        <v>425</v>
      </c>
      <c r="K7352" s="25" t="str">
        <f>LEFT(J7352,MIN(FIND({0,1,2,3,4,5,6,7,8,9},ASC(J7352)&amp;1234567890))-1)</f>
        <v>Ga</v>
      </c>
      <c r="L7352" s="25">
        <f t="shared" si="229"/>
        <v>5</v>
      </c>
      <c r="M7352" s="25">
        <f>VLOOKUP(K7352,Table!$A$2:$C$121,2,0)</f>
        <v>13</v>
      </c>
      <c r="N7352" s="26">
        <f>VLOOKUP(K7352,Table!$A$2:$C$121,3,0)</f>
        <v>4</v>
      </c>
      <c r="O7352" s="13" t="str">
        <f>VLOOKUP(A7352,Table!$U$1:$V$230,2,0)</f>
        <v>Hexagonal</v>
      </c>
      <c r="P7352" s="1"/>
    </row>
    <row r="7353" spans="1:16">
      <c r="A7353" s="12">
        <v>194</v>
      </c>
      <c r="B7353" s="12">
        <v>635497</v>
      </c>
      <c r="C7353" s="12" t="s">
        <v>7455</v>
      </c>
      <c r="D7353" s="12" t="s">
        <v>7931</v>
      </c>
      <c r="E7353" s="17" t="s">
        <v>11313</v>
      </c>
      <c r="F7353" s="25" t="str">
        <f>LEFT(E7353,MIN(FIND({0,1,2,3,4,5,6,7,8,9},ASC(E7353)&amp;1234567890))-1)</f>
        <v>Tb</v>
      </c>
      <c r="G7353" s="25">
        <f t="shared" si="228"/>
        <v>1</v>
      </c>
      <c r="H7353" s="25">
        <f>VLOOKUP(F7353,Table!$A$2:$C$121,2,0)</f>
        <v>3</v>
      </c>
      <c r="I7353" s="26">
        <f>VLOOKUP(F7353,Table!$A$2:$C$121,3,0)</f>
        <v>6</v>
      </c>
      <c r="J7353" s="17" t="s">
        <v>11560</v>
      </c>
      <c r="K7353" s="25" t="str">
        <f>LEFT(J7353,MIN(FIND({0,1,2,3,4,5,6,7,8,9},ASC(J7353)&amp;1234567890))-1)</f>
        <v>Ga</v>
      </c>
      <c r="L7353" s="25">
        <f t="shared" si="229"/>
        <v>3</v>
      </c>
      <c r="M7353" s="25">
        <f>VLOOKUP(K7353,Table!$A$2:$C$121,2,0)</f>
        <v>13</v>
      </c>
      <c r="N7353" s="26">
        <f>VLOOKUP(K7353,Table!$A$2:$C$121,3,0)</f>
        <v>4</v>
      </c>
      <c r="O7353" s="13" t="str">
        <f>VLOOKUP(A7353,Table!$U$1:$V$230,2,0)</f>
        <v>Hexagonal</v>
      </c>
      <c r="P7353" s="1"/>
    </row>
    <row r="7354" spans="1:16">
      <c r="A7354" s="12">
        <v>194</v>
      </c>
      <c r="B7354" s="12">
        <v>635554</v>
      </c>
      <c r="C7354" s="12" t="s">
        <v>7455</v>
      </c>
      <c r="D7354" s="12" t="s">
        <v>7932</v>
      </c>
      <c r="E7354" s="17" t="s">
        <v>11459</v>
      </c>
      <c r="F7354" s="25" t="str">
        <f>LEFT(E7354,MIN(FIND({0,1,2,3,4,5,6,7,8,9},ASC(E7354)&amp;1234567890))-1)</f>
        <v>Ti</v>
      </c>
      <c r="G7354" s="25">
        <f t="shared" si="228"/>
        <v>3</v>
      </c>
      <c r="H7354" s="25">
        <f>VLOOKUP(F7354,Table!$A$2:$C$121,2,0)</f>
        <v>4</v>
      </c>
      <c r="I7354" s="26">
        <f>VLOOKUP(F7354,Table!$A$2:$C$121,3,0)</f>
        <v>4</v>
      </c>
      <c r="J7354" s="17" t="s">
        <v>366</v>
      </c>
      <c r="K7354" s="25" t="str">
        <f>LEFT(J7354,MIN(FIND({0,1,2,3,4,5,6,7,8,9},ASC(J7354)&amp;1234567890))-1)</f>
        <v>Ga</v>
      </c>
      <c r="L7354" s="25">
        <f t="shared" si="229"/>
        <v>1</v>
      </c>
      <c r="M7354" s="25">
        <f>VLOOKUP(K7354,Table!$A$2:$C$121,2,0)</f>
        <v>13</v>
      </c>
      <c r="N7354" s="26">
        <f>VLOOKUP(K7354,Table!$A$2:$C$121,3,0)</f>
        <v>4</v>
      </c>
      <c r="O7354" s="13" t="str">
        <f>VLOOKUP(A7354,Table!$U$1:$V$230,2,0)</f>
        <v>Hexagonal</v>
      </c>
      <c r="P7354" s="1"/>
    </row>
    <row r="7355" spans="1:16">
      <c r="A7355" s="12">
        <v>194</v>
      </c>
      <c r="B7355" s="12">
        <v>635613</v>
      </c>
      <c r="C7355" s="12" t="s">
        <v>7455</v>
      </c>
      <c r="D7355" s="12" t="s">
        <v>7933</v>
      </c>
      <c r="E7355" s="17" t="s">
        <v>415</v>
      </c>
      <c r="F7355" s="25" t="str">
        <f>LEFT(E7355,MIN(FIND({0,1,2,3,4,5,6,7,8,9},ASC(E7355)&amp;1234567890))-1)</f>
        <v>V</v>
      </c>
      <c r="G7355" s="25">
        <f t="shared" si="228"/>
        <v>6</v>
      </c>
      <c r="H7355" s="25">
        <f>VLOOKUP(F7355,Table!$A$2:$C$121,2,0)</f>
        <v>5</v>
      </c>
      <c r="I7355" s="26">
        <f>VLOOKUP(F7355,Table!$A$2:$C$121,3,0)</f>
        <v>4</v>
      </c>
      <c r="J7355" s="17" t="s">
        <v>425</v>
      </c>
      <c r="K7355" s="25" t="str">
        <f>LEFT(J7355,MIN(FIND({0,1,2,3,4,5,6,7,8,9},ASC(J7355)&amp;1234567890))-1)</f>
        <v>Ga</v>
      </c>
      <c r="L7355" s="25">
        <f t="shared" si="229"/>
        <v>5</v>
      </c>
      <c r="M7355" s="25">
        <f>VLOOKUP(K7355,Table!$A$2:$C$121,2,0)</f>
        <v>13</v>
      </c>
      <c r="N7355" s="26">
        <f>VLOOKUP(K7355,Table!$A$2:$C$121,3,0)</f>
        <v>4</v>
      </c>
      <c r="O7355" s="13" t="str">
        <f>VLOOKUP(A7355,Table!$U$1:$V$230,2,0)</f>
        <v>Hexagonal</v>
      </c>
      <c r="P7355" s="1"/>
    </row>
    <row r="7356" spans="1:16">
      <c r="A7356" s="12">
        <v>194</v>
      </c>
      <c r="B7356" s="12">
        <v>635663</v>
      </c>
      <c r="C7356" s="12" t="s">
        <v>7455</v>
      </c>
      <c r="D7356" s="12" t="s">
        <v>7259</v>
      </c>
      <c r="E7356" s="17" t="s">
        <v>530</v>
      </c>
      <c r="F7356" s="25" t="str">
        <f>LEFT(E7356,MIN(FIND({0,1,2,3,4,5,6,7,8,9},ASC(E7356)&amp;1234567890))-1)</f>
        <v>Yb</v>
      </c>
      <c r="G7356" s="25">
        <f t="shared" si="228"/>
        <v>1</v>
      </c>
      <c r="H7356" s="25">
        <f>VLOOKUP(F7356,Table!$A$2:$C$121,2,0)</f>
        <v>3</v>
      </c>
      <c r="I7356" s="26">
        <f>VLOOKUP(F7356,Table!$A$2:$C$121,3,0)</f>
        <v>6</v>
      </c>
      <c r="J7356" s="17" t="s">
        <v>11409</v>
      </c>
      <c r="K7356" s="25" t="str">
        <f>LEFT(J7356,MIN(FIND({0,1,2,3,4,5,6,7,8,9},ASC(J7356)&amp;1234567890))-1)</f>
        <v>Ga</v>
      </c>
      <c r="L7356" s="25">
        <f t="shared" si="229"/>
        <v>2</v>
      </c>
      <c r="M7356" s="25">
        <f>VLOOKUP(K7356,Table!$A$2:$C$121,2,0)</f>
        <v>13</v>
      </c>
      <c r="N7356" s="26">
        <f>VLOOKUP(K7356,Table!$A$2:$C$121,3,0)</f>
        <v>4</v>
      </c>
      <c r="O7356" s="13" t="str">
        <f>VLOOKUP(A7356,Table!$U$1:$V$230,2,0)</f>
        <v>Hexagonal</v>
      </c>
      <c r="P7356" s="1"/>
    </row>
    <row r="7357" spans="1:16">
      <c r="A7357" s="12">
        <v>194</v>
      </c>
      <c r="B7357" s="12">
        <v>635810</v>
      </c>
      <c r="C7357" s="12" t="s">
        <v>7455</v>
      </c>
      <c r="D7357" s="12" t="s">
        <v>7934</v>
      </c>
      <c r="E7357" s="17" t="s">
        <v>11306</v>
      </c>
      <c r="F7357" s="25" t="str">
        <f>LEFT(E7357,MIN(FIND({0,1,2,3,4,5,6,7,8,9},ASC(E7357)&amp;1234567890))-1)</f>
        <v>Gd</v>
      </c>
      <c r="G7357" s="25">
        <f t="shared" si="228"/>
        <v>1</v>
      </c>
      <c r="H7357" s="25">
        <f>VLOOKUP(F7357,Table!$A$2:$C$121,2,0)</f>
        <v>3</v>
      </c>
      <c r="I7357" s="26">
        <f>VLOOKUP(F7357,Table!$A$2:$C$121,3,0)</f>
        <v>6</v>
      </c>
      <c r="J7357" s="17" t="s">
        <v>12039</v>
      </c>
      <c r="K7357" s="25" t="str">
        <f>LEFT(J7357,MIN(FIND({0,1,2,3,4,5,6,7,8,9},ASC(J7357)&amp;1234567890))-1)</f>
        <v>Hg</v>
      </c>
      <c r="L7357" s="25">
        <f t="shared" si="229"/>
        <v>3</v>
      </c>
      <c r="M7357" s="25">
        <f>VLOOKUP(K7357,Table!$A$2:$C$121,2,0)</f>
        <v>12</v>
      </c>
      <c r="N7357" s="26">
        <f>VLOOKUP(K7357,Table!$A$2:$C$121,3,0)</f>
        <v>6</v>
      </c>
      <c r="O7357" s="13" t="str">
        <f>VLOOKUP(A7357,Table!$U$1:$V$230,2,0)</f>
        <v>Hexagonal</v>
      </c>
      <c r="P7357" s="1"/>
    </row>
    <row r="7358" spans="1:16">
      <c r="A7358" s="12">
        <v>194</v>
      </c>
      <c r="B7358" s="12">
        <v>635902</v>
      </c>
      <c r="C7358" s="12" t="s">
        <v>7455</v>
      </c>
      <c r="D7358" s="12" t="s">
        <v>7935</v>
      </c>
      <c r="E7358" s="17" t="s">
        <v>11306</v>
      </c>
      <c r="F7358" s="25" t="str">
        <f>LEFT(E7358,MIN(FIND({0,1,2,3,4,5,6,7,8,9},ASC(E7358)&amp;1234567890))-1)</f>
        <v>Gd</v>
      </c>
      <c r="G7358" s="25">
        <f t="shared" si="228"/>
        <v>1</v>
      </c>
      <c r="H7358" s="25">
        <f>VLOOKUP(F7358,Table!$A$2:$C$121,2,0)</f>
        <v>3</v>
      </c>
      <c r="I7358" s="26">
        <f>VLOOKUP(F7358,Table!$A$2:$C$121,3,0)</f>
        <v>6</v>
      </c>
      <c r="J7358" s="17" t="s">
        <v>11335</v>
      </c>
      <c r="K7358" s="25" t="str">
        <f>LEFT(J7358,MIN(FIND({0,1,2,3,4,5,6,7,8,9},ASC(J7358)&amp;1234567890))-1)</f>
        <v>Lu</v>
      </c>
      <c r="L7358" s="25">
        <f t="shared" si="229"/>
        <v>1</v>
      </c>
      <c r="M7358" s="25">
        <f>VLOOKUP(K7358,Table!$A$2:$C$121,2,0)</f>
        <v>3</v>
      </c>
      <c r="N7358" s="26">
        <f>VLOOKUP(K7358,Table!$A$2:$C$121,3,0)</f>
        <v>6</v>
      </c>
      <c r="O7358" s="13" t="str">
        <f>VLOOKUP(A7358,Table!$U$1:$V$230,2,0)</f>
        <v>Hexagonal</v>
      </c>
      <c r="P7358" s="1"/>
    </row>
    <row r="7359" spans="1:16">
      <c r="A7359" s="12">
        <v>194</v>
      </c>
      <c r="B7359" s="12">
        <v>635932</v>
      </c>
      <c r="C7359" s="12" t="s">
        <v>7455</v>
      </c>
      <c r="D7359" s="12" t="s">
        <v>7936</v>
      </c>
      <c r="E7359" s="17" t="s">
        <v>11306</v>
      </c>
      <c r="F7359" s="25" t="str">
        <f>LEFT(E7359,MIN(FIND({0,1,2,3,4,5,6,7,8,9},ASC(E7359)&amp;1234567890))-1)</f>
        <v>Gd</v>
      </c>
      <c r="G7359" s="25">
        <f t="shared" si="228"/>
        <v>1</v>
      </c>
      <c r="H7359" s="25">
        <f>VLOOKUP(F7359,Table!$A$2:$C$121,2,0)</f>
        <v>3</v>
      </c>
      <c r="I7359" s="26">
        <f>VLOOKUP(F7359,Table!$A$2:$C$121,3,0)</f>
        <v>6</v>
      </c>
      <c r="J7359" s="17" t="s">
        <v>55</v>
      </c>
      <c r="K7359" s="25" t="str">
        <f>LEFT(J7359,MIN(FIND({0,1,2,3,4,5,6,7,8,9},ASC(J7359)&amp;1234567890))-1)</f>
        <v>Mn</v>
      </c>
      <c r="L7359" s="25">
        <f t="shared" si="229"/>
        <v>2</v>
      </c>
      <c r="M7359" s="25">
        <f>VLOOKUP(K7359,Table!$A$2:$C$121,2,0)</f>
        <v>7</v>
      </c>
      <c r="N7359" s="26">
        <f>VLOOKUP(K7359,Table!$A$2:$C$121,3,0)</f>
        <v>4</v>
      </c>
      <c r="O7359" s="13" t="str">
        <f>VLOOKUP(A7359,Table!$U$1:$V$230,2,0)</f>
        <v>Hexagonal</v>
      </c>
      <c r="P7359" s="1"/>
    </row>
    <row r="7360" spans="1:16">
      <c r="A7360" s="12">
        <v>194</v>
      </c>
      <c r="B7360" s="12">
        <v>636020</v>
      </c>
      <c r="C7360" s="12" t="s">
        <v>7455</v>
      </c>
      <c r="D7360" s="12" t="s">
        <v>6216</v>
      </c>
      <c r="E7360" s="17" t="s">
        <v>11395</v>
      </c>
      <c r="F7360" s="25" t="str">
        <f>LEFT(E7360,MIN(FIND({0,1,2,3,4,5,6,7,8,9},ASC(E7360)&amp;1234567890))-1)</f>
        <v>Gd</v>
      </c>
      <c r="G7360" s="25">
        <f t="shared" si="228"/>
        <v>2</v>
      </c>
      <c r="H7360" s="25">
        <f>VLOOKUP(F7360,Table!$A$2:$C$121,2,0)</f>
        <v>3</v>
      </c>
      <c r="I7360" s="26">
        <f>VLOOKUP(F7360,Table!$A$2:$C$121,3,0)</f>
        <v>6</v>
      </c>
      <c r="J7360" s="17" t="s">
        <v>340</v>
      </c>
      <c r="K7360" s="25" t="str">
        <f>LEFT(J7360,MIN(FIND({0,1,2,3,4,5,6,7,8,9},ASC(J7360)&amp;1234567890))-1)</f>
        <v>Ni</v>
      </c>
      <c r="L7360" s="25">
        <f t="shared" si="229"/>
        <v>7</v>
      </c>
      <c r="M7360" s="25">
        <f>VLOOKUP(K7360,Table!$A$2:$C$121,2,0)</f>
        <v>10</v>
      </c>
      <c r="N7360" s="26">
        <f>VLOOKUP(K7360,Table!$A$2:$C$121,3,0)</f>
        <v>4</v>
      </c>
      <c r="O7360" s="13" t="str">
        <f>VLOOKUP(A7360,Table!$U$1:$V$230,2,0)</f>
        <v>Hexagonal</v>
      </c>
      <c r="P7360" s="1"/>
    </row>
    <row r="7361" spans="1:16">
      <c r="A7361" s="12">
        <v>194</v>
      </c>
      <c r="B7361" s="12">
        <v>636190</v>
      </c>
      <c r="C7361" s="12" t="s">
        <v>7455</v>
      </c>
      <c r="D7361" s="12" t="s">
        <v>7937</v>
      </c>
      <c r="E7361" s="17" t="s">
        <v>11306</v>
      </c>
      <c r="F7361" s="25" t="str">
        <f>LEFT(E7361,MIN(FIND({0,1,2,3,4,5,6,7,8,9},ASC(E7361)&amp;1234567890))-1)</f>
        <v>Gd</v>
      </c>
      <c r="G7361" s="25">
        <f t="shared" si="228"/>
        <v>1</v>
      </c>
      <c r="H7361" s="25">
        <f>VLOOKUP(F7361,Table!$A$2:$C$121,2,0)</f>
        <v>3</v>
      </c>
      <c r="I7361" s="26">
        <f>VLOOKUP(F7361,Table!$A$2:$C$121,3,0)</f>
        <v>6</v>
      </c>
      <c r="J7361" s="17" t="s">
        <v>11332</v>
      </c>
      <c r="K7361" s="25" t="str">
        <f>LEFT(J7361,MIN(FIND({0,1,2,3,4,5,6,7,8,9},ASC(J7361)&amp;1234567890))-1)</f>
        <v>Pr</v>
      </c>
      <c r="L7361" s="25">
        <f t="shared" si="229"/>
        <v>1</v>
      </c>
      <c r="M7361" s="25">
        <f>VLOOKUP(K7361,Table!$A$2:$C$121,2,0)</f>
        <v>3</v>
      </c>
      <c r="N7361" s="26">
        <f>VLOOKUP(K7361,Table!$A$2:$C$121,3,0)</f>
        <v>6</v>
      </c>
      <c r="O7361" s="13" t="str">
        <f>VLOOKUP(A7361,Table!$U$1:$V$230,2,0)</f>
        <v>Hexagonal</v>
      </c>
      <c r="P7361" s="1"/>
    </row>
    <row r="7362" spans="1:16">
      <c r="A7362" s="12">
        <v>194</v>
      </c>
      <c r="B7362" s="12">
        <v>636244</v>
      </c>
      <c r="C7362" s="12" t="s">
        <v>7455</v>
      </c>
      <c r="D7362" s="12" t="s">
        <v>7938</v>
      </c>
      <c r="E7362" s="17" t="s">
        <v>11306</v>
      </c>
      <c r="F7362" s="25" t="str">
        <f>LEFT(E7362,MIN(FIND({0,1,2,3,4,5,6,7,8,9},ASC(E7362)&amp;1234567890))-1)</f>
        <v>Gd</v>
      </c>
      <c r="G7362" s="25">
        <f t="shared" ref="G7362:G7425" si="230">IF(SUBSTITUTE(E7362,F7362,"")="",1,SUBSTITUTE(E7362,F7362,""))*1</f>
        <v>1</v>
      </c>
      <c r="H7362" s="25">
        <f>VLOOKUP(F7362,Table!$A$2:$C$121,2,0)</f>
        <v>3</v>
      </c>
      <c r="I7362" s="26">
        <f>VLOOKUP(F7362,Table!$A$2:$C$121,3,0)</f>
        <v>6</v>
      </c>
      <c r="J7362" s="17" t="s">
        <v>359</v>
      </c>
      <c r="K7362" s="25" t="str">
        <f>LEFT(J7362,MIN(FIND({0,1,2,3,4,5,6,7,8,9},ASC(J7362)&amp;1234567890))-1)</f>
        <v>Re</v>
      </c>
      <c r="L7362" s="25">
        <f t="shared" ref="L7362:L7425" si="231">IF(SUBSTITUTE(J7362,K7362,"")="",1,SUBSTITUTE(J7362,K7362,""))*1</f>
        <v>2</v>
      </c>
      <c r="M7362" s="25">
        <f>VLOOKUP(K7362,Table!$A$2:$C$121,2,0)</f>
        <v>7</v>
      </c>
      <c r="N7362" s="26">
        <f>VLOOKUP(K7362,Table!$A$2:$C$121,3,0)</f>
        <v>6</v>
      </c>
      <c r="O7362" s="13" t="str">
        <f>VLOOKUP(A7362,Table!$U$1:$V$230,2,0)</f>
        <v>Hexagonal</v>
      </c>
      <c r="P7362" s="1"/>
    </row>
    <row r="7363" spans="1:16">
      <c r="A7363" s="12">
        <v>194</v>
      </c>
      <c r="B7363" s="12">
        <v>636263</v>
      </c>
      <c r="C7363" s="12" t="s">
        <v>7455</v>
      </c>
      <c r="D7363" s="12" t="s">
        <v>7939</v>
      </c>
      <c r="E7363" s="17" t="s">
        <v>11306</v>
      </c>
      <c r="F7363" s="25" t="str">
        <f>LEFT(E7363,MIN(FIND({0,1,2,3,4,5,6,7,8,9},ASC(E7363)&amp;1234567890))-1)</f>
        <v>Gd</v>
      </c>
      <c r="G7363" s="25">
        <f t="shared" si="230"/>
        <v>1</v>
      </c>
      <c r="H7363" s="25">
        <f>VLOOKUP(F7363,Table!$A$2:$C$121,2,0)</f>
        <v>3</v>
      </c>
      <c r="I7363" s="26">
        <f>VLOOKUP(F7363,Table!$A$2:$C$121,3,0)</f>
        <v>6</v>
      </c>
      <c r="J7363" s="17" t="s">
        <v>424</v>
      </c>
      <c r="K7363" s="25" t="str">
        <f>LEFT(J7363,MIN(FIND({0,1,2,3,4,5,6,7,8,9},ASC(J7363)&amp;1234567890))-1)</f>
        <v>Rh</v>
      </c>
      <c r="L7363" s="25">
        <f t="shared" si="231"/>
        <v>3</v>
      </c>
      <c r="M7363" s="25">
        <f>VLOOKUP(K7363,Table!$A$2:$C$121,2,0)</f>
        <v>9</v>
      </c>
      <c r="N7363" s="26">
        <f>VLOOKUP(K7363,Table!$A$2:$C$121,3,0)</f>
        <v>5</v>
      </c>
      <c r="O7363" s="13" t="str">
        <f>VLOOKUP(A7363,Table!$U$1:$V$230,2,0)</f>
        <v>Hexagonal</v>
      </c>
      <c r="P7363" s="1"/>
    </row>
    <row r="7364" spans="1:16">
      <c r="A7364" s="12">
        <v>194</v>
      </c>
      <c r="B7364" s="12">
        <v>636291</v>
      </c>
      <c r="C7364" s="12" t="s">
        <v>7455</v>
      </c>
      <c r="D7364" s="12" t="s">
        <v>7940</v>
      </c>
      <c r="E7364" s="17" t="s">
        <v>11306</v>
      </c>
      <c r="F7364" s="25" t="str">
        <f>LEFT(E7364,MIN(FIND({0,1,2,3,4,5,6,7,8,9},ASC(E7364)&amp;1234567890))-1)</f>
        <v>Gd</v>
      </c>
      <c r="G7364" s="25">
        <f t="shared" si="230"/>
        <v>1</v>
      </c>
      <c r="H7364" s="25">
        <f>VLOOKUP(F7364,Table!$A$2:$C$121,2,0)</f>
        <v>3</v>
      </c>
      <c r="I7364" s="26">
        <f>VLOOKUP(F7364,Table!$A$2:$C$121,3,0)</f>
        <v>6</v>
      </c>
      <c r="J7364" s="17" t="s">
        <v>11776</v>
      </c>
      <c r="K7364" s="25" t="str">
        <f>LEFT(J7364,MIN(FIND({0,1,2,3,4,5,6,7,8,9},ASC(J7364)&amp;1234567890))-1)</f>
        <v>Ru</v>
      </c>
      <c r="L7364" s="25">
        <f t="shared" si="231"/>
        <v>2</v>
      </c>
      <c r="M7364" s="25">
        <f>VLOOKUP(K7364,Table!$A$2:$C$121,2,0)</f>
        <v>8</v>
      </c>
      <c r="N7364" s="26">
        <f>VLOOKUP(K7364,Table!$A$2:$C$121,3,0)</f>
        <v>5</v>
      </c>
      <c r="O7364" s="13" t="str">
        <f>VLOOKUP(A7364,Table!$U$1:$V$230,2,0)</f>
        <v>Hexagonal</v>
      </c>
      <c r="P7364" s="1"/>
    </row>
    <row r="7365" spans="1:16">
      <c r="A7365" s="12">
        <v>194</v>
      </c>
      <c r="B7365" s="12">
        <v>636463</v>
      </c>
      <c r="C7365" s="12" t="s">
        <v>7455</v>
      </c>
      <c r="D7365" s="12" t="s">
        <v>7941</v>
      </c>
      <c r="E7365" s="17" t="s">
        <v>11306</v>
      </c>
      <c r="F7365" s="25" t="str">
        <f>LEFT(E7365,MIN(FIND({0,1,2,3,4,5,6,7,8,9},ASC(E7365)&amp;1234567890))-1)</f>
        <v>Gd</v>
      </c>
      <c r="G7365" s="25">
        <f t="shared" si="230"/>
        <v>1</v>
      </c>
      <c r="H7365" s="25">
        <f>VLOOKUP(F7365,Table!$A$2:$C$121,2,0)</f>
        <v>3</v>
      </c>
      <c r="I7365" s="26">
        <f>VLOOKUP(F7365,Table!$A$2:$C$121,3,0)</f>
        <v>6</v>
      </c>
      <c r="J7365" s="17" t="s">
        <v>382</v>
      </c>
      <c r="K7365" s="25" t="str">
        <f>LEFT(J7365,MIN(FIND({0,1,2,3,4,5,6,7,8,9},ASC(J7365)&amp;1234567890))-1)</f>
        <v>Tc</v>
      </c>
      <c r="L7365" s="25">
        <f t="shared" si="231"/>
        <v>2</v>
      </c>
      <c r="M7365" s="25">
        <f>VLOOKUP(K7365,Table!$A$2:$C$121,2,0)</f>
        <v>7</v>
      </c>
      <c r="N7365" s="26">
        <f>VLOOKUP(K7365,Table!$A$2:$C$121,3,0)</f>
        <v>5</v>
      </c>
      <c r="O7365" s="13" t="str">
        <f>VLOOKUP(A7365,Table!$U$1:$V$230,2,0)</f>
        <v>Hexagonal</v>
      </c>
      <c r="P7365" s="1"/>
    </row>
    <row r="7366" spans="1:16">
      <c r="A7366" s="12">
        <v>194</v>
      </c>
      <c r="B7366" s="12">
        <v>636503</v>
      </c>
      <c r="C7366" s="12" t="s">
        <v>7455</v>
      </c>
      <c r="D7366" s="12" t="s">
        <v>6217</v>
      </c>
      <c r="E7366" s="17" t="s">
        <v>11395</v>
      </c>
      <c r="F7366" s="25" t="str">
        <f>LEFT(E7366,MIN(FIND({0,1,2,3,4,5,6,7,8,9},ASC(E7366)&amp;1234567890))-1)</f>
        <v>Gd</v>
      </c>
      <c r="G7366" s="25">
        <f t="shared" si="230"/>
        <v>2</v>
      </c>
      <c r="H7366" s="25">
        <f>VLOOKUP(F7366,Table!$A$2:$C$121,2,0)</f>
        <v>3</v>
      </c>
      <c r="I7366" s="26">
        <f>VLOOKUP(F7366,Table!$A$2:$C$121,3,0)</f>
        <v>6</v>
      </c>
      <c r="J7366" s="17" t="s">
        <v>12899</v>
      </c>
      <c r="K7366" s="25" t="str">
        <f>LEFT(J7366,MIN(FIND({0,1,2,3,4,5,6,7,8,9},ASC(J7366)&amp;1234567890))-1)</f>
        <v>Zn</v>
      </c>
      <c r="L7366" s="25">
        <f t="shared" si="231"/>
        <v>17</v>
      </c>
      <c r="M7366" s="25">
        <f>VLOOKUP(K7366,Table!$A$2:$C$121,2,0)</f>
        <v>12</v>
      </c>
      <c r="N7366" s="26">
        <f>VLOOKUP(K7366,Table!$A$2:$C$121,3,0)</f>
        <v>4</v>
      </c>
      <c r="O7366" s="13" t="str">
        <f>VLOOKUP(A7366,Table!$U$1:$V$230,2,0)</f>
        <v>Hexagonal</v>
      </c>
      <c r="P7366" s="1"/>
    </row>
    <row r="7367" spans="1:16">
      <c r="A7367" s="12">
        <v>194</v>
      </c>
      <c r="B7367" s="12">
        <v>637339</v>
      </c>
      <c r="C7367" s="12" t="s">
        <v>7455</v>
      </c>
      <c r="D7367" s="12" t="s">
        <v>6884</v>
      </c>
      <c r="E7367" s="17" t="s">
        <v>544</v>
      </c>
      <c r="F7367" s="25" t="str">
        <f>LEFT(E7367,MIN(FIND({0,1,2,3,4,5,6,7,8,9},ASC(E7367)&amp;1234567890))-1)</f>
        <v>Ge</v>
      </c>
      <c r="G7367" s="25">
        <f t="shared" si="230"/>
        <v>1</v>
      </c>
      <c r="H7367" s="25">
        <f>VLOOKUP(F7367,Table!$A$2:$C$121,2,0)</f>
        <v>14</v>
      </c>
      <c r="I7367" s="26">
        <f>VLOOKUP(F7367,Table!$A$2:$C$121,3,0)</f>
        <v>4</v>
      </c>
      <c r="J7367" s="17" t="s">
        <v>11386</v>
      </c>
      <c r="K7367" s="25" t="str">
        <f>LEFT(J7367,MIN(FIND({0,1,2,3,4,5,6,7,8,9},ASC(J7367)&amp;1234567890))-1)</f>
        <v>Ni</v>
      </c>
      <c r="L7367" s="25">
        <f t="shared" si="231"/>
        <v>2</v>
      </c>
      <c r="M7367" s="25">
        <f>VLOOKUP(K7367,Table!$A$2:$C$121,2,0)</f>
        <v>10</v>
      </c>
      <c r="N7367" s="26">
        <f>VLOOKUP(K7367,Table!$A$2:$C$121,3,0)</f>
        <v>4</v>
      </c>
      <c r="O7367" s="13" t="str">
        <f>VLOOKUP(A7367,Table!$U$1:$V$230,2,0)</f>
        <v>Hexagonal</v>
      </c>
      <c r="P7367" s="1"/>
    </row>
    <row r="7368" spans="1:16">
      <c r="A7368" s="12">
        <v>194</v>
      </c>
      <c r="B7368" s="12">
        <v>637366</v>
      </c>
      <c r="C7368" s="12" t="s">
        <v>7455</v>
      </c>
      <c r="D7368" s="12" t="s">
        <v>2534</v>
      </c>
      <c r="E7368" s="17" t="s">
        <v>11386</v>
      </c>
      <c r="F7368" s="25" t="str">
        <f>LEFT(E7368,MIN(FIND({0,1,2,3,4,5,6,7,8,9},ASC(E7368)&amp;1234567890))-1)</f>
        <v>Ni</v>
      </c>
      <c r="G7368" s="25">
        <f t="shared" si="230"/>
        <v>2</v>
      </c>
      <c r="H7368" s="25">
        <f>VLOOKUP(F7368,Table!$A$2:$C$121,2,0)</f>
        <v>10</v>
      </c>
      <c r="I7368" s="26">
        <f>VLOOKUP(F7368,Table!$A$2:$C$121,3,0)</f>
        <v>4</v>
      </c>
      <c r="J7368" s="17" t="s">
        <v>544</v>
      </c>
      <c r="K7368" s="25" t="str">
        <f>LEFT(J7368,MIN(FIND({0,1,2,3,4,5,6,7,8,9},ASC(J7368)&amp;1234567890))-1)</f>
        <v>Ge</v>
      </c>
      <c r="L7368" s="25">
        <f t="shared" si="231"/>
        <v>1</v>
      </c>
      <c r="M7368" s="25">
        <f>VLOOKUP(K7368,Table!$A$2:$C$121,2,0)</f>
        <v>14</v>
      </c>
      <c r="N7368" s="26">
        <f>VLOOKUP(K7368,Table!$A$2:$C$121,3,0)</f>
        <v>4</v>
      </c>
      <c r="O7368" s="13" t="str">
        <f>VLOOKUP(A7368,Table!$U$1:$V$230,2,0)</f>
        <v>Hexagonal</v>
      </c>
      <c r="P7368" s="1"/>
    </row>
    <row r="7369" spans="1:16">
      <c r="A7369" s="12">
        <v>194</v>
      </c>
      <c r="B7369" s="12">
        <v>638191</v>
      </c>
      <c r="C7369" s="12" t="s">
        <v>7455</v>
      </c>
      <c r="D7369" s="12" t="s">
        <v>7942</v>
      </c>
      <c r="E7369" s="17" t="s">
        <v>587</v>
      </c>
      <c r="F7369" s="25" t="str">
        <f>LEFT(E7369,MIN(FIND({0,1,2,3,4,5,6,7,8,9},ASC(E7369)&amp;1234567890))-1)</f>
        <v>Ho</v>
      </c>
      <c r="G7369" s="25">
        <f t="shared" si="230"/>
        <v>1</v>
      </c>
      <c r="H7369" s="25">
        <f>VLOOKUP(F7369,Table!$A$2:$C$121,2,0)</f>
        <v>3</v>
      </c>
      <c r="I7369" s="26">
        <f>VLOOKUP(F7369,Table!$A$2:$C$121,3,0)</f>
        <v>6</v>
      </c>
      <c r="J7369" s="17" t="s">
        <v>13530</v>
      </c>
      <c r="K7369" s="25" t="str">
        <f>LEFT(J7369,MIN(FIND({0,1,2,3,4,5,6,7,8,9},ASC(J7369)&amp;1234567890))-1)</f>
        <v>H</v>
      </c>
      <c r="L7369" s="25">
        <f t="shared" si="231"/>
        <v>0.2</v>
      </c>
      <c r="M7369" s="25">
        <f>VLOOKUP(K7369,Table!$A$2:$C$121,2,0)</f>
        <v>1</v>
      </c>
      <c r="N7369" s="26">
        <f>VLOOKUP(K7369,Table!$A$2:$C$121,3,0)</f>
        <v>1</v>
      </c>
      <c r="O7369" s="13" t="str">
        <f>VLOOKUP(A7369,Table!$U$1:$V$230,2,0)</f>
        <v>Hexagonal</v>
      </c>
      <c r="P7369" s="1"/>
    </row>
    <row r="7370" spans="1:16">
      <c r="A7370" s="12">
        <v>194</v>
      </c>
      <c r="B7370" s="12">
        <v>638192</v>
      </c>
      <c r="C7370" s="12" t="s">
        <v>7455</v>
      </c>
      <c r="D7370" s="12" t="s">
        <v>7943</v>
      </c>
      <c r="E7370" s="17" t="s">
        <v>587</v>
      </c>
      <c r="F7370" s="25" t="str">
        <f>LEFT(E7370,MIN(FIND({0,1,2,3,4,5,6,7,8,9},ASC(E7370)&amp;1234567890))-1)</f>
        <v>Ho</v>
      </c>
      <c r="G7370" s="25">
        <f t="shared" si="230"/>
        <v>1</v>
      </c>
      <c r="H7370" s="25">
        <f>VLOOKUP(F7370,Table!$A$2:$C$121,2,0)</f>
        <v>3</v>
      </c>
      <c r="I7370" s="26">
        <f>VLOOKUP(F7370,Table!$A$2:$C$121,3,0)</f>
        <v>6</v>
      </c>
      <c r="J7370" s="17" t="s">
        <v>13535</v>
      </c>
      <c r="K7370" s="25" t="str">
        <f>LEFT(J7370,MIN(FIND({0,1,2,3,4,5,6,7,8,9},ASC(J7370)&amp;1234567890))-1)</f>
        <v>D</v>
      </c>
      <c r="L7370" s="25">
        <f t="shared" si="231"/>
        <v>0.2</v>
      </c>
      <c r="M7370" s="25">
        <f>VLOOKUP(K7370,Table!$A$2:$C$121,2,0)</f>
        <v>1</v>
      </c>
      <c r="N7370" s="26">
        <f>VLOOKUP(K7370,Table!$A$2:$C$121,3,0)</f>
        <v>1</v>
      </c>
      <c r="O7370" s="13" t="str">
        <f>VLOOKUP(A7370,Table!$U$1:$V$230,2,0)</f>
        <v>Hexagonal</v>
      </c>
      <c r="P7370" s="1"/>
    </row>
    <row r="7371" spans="1:16">
      <c r="A7371" s="12">
        <v>194</v>
      </c>
      <c r="B7371" s="12">
        <v>638274</v>
      </c>
      <c r="C7371" s="12" t="s">
        <v>7455</v>
      </c>
      <c r="D7371" s="12" t="s">
        <v>7944</v>
      </c>
      <c r="E7371" s="17" t="s">
        <v>11335</v>
      </c>
      <c r="F7371" s="25" t="str">
        <f>LEFT(E7371,MIN(FIND({0,1,2,3,4,5,6,7,8,9},ASC(E7371)&amp;1234567890))-1)</f>
        <v>Lu</v>
      </c>
      <c r="G7371" s="25">
        <f t="shared" si="230"/>
        <v>1</v>
      </c>
      <c r="H7371" s="25">
        <f>VLOOKUP(F7371,Table!$A$2:$C$121,2,0)</f>
        <v>3</v>
      </c>
      <c r="I7371" s="26">
        <f>VLOOKUP(F7371,Table!$A$2:$C$121,3,0)</f>
        <v>6</v>
      </c>
      <c r="J7371" s="17" t="s">
        <v>13530</v>
      </c>
      <c r="K7371" s="25" t="str">
        <f>LEFT(J7371,MIN(FIND({0,1,2,3,4,5,6,7,8,9},ASC(J7371)&amp;1234567890))-1)</f>
        <v>H</v>
      </c>
      <c r="L7371" s="25">
        <f t="shared" si="231"/>
        <v>0.2</v>
      </c>
      <c r="M7371" s="25">
        <f>VLOOKUP(K7371,Table!$A$2:$C$121,2,0)</f>
        <v>1</v>
      </c>
      <c r="N7371" s="26">
        <f>VLOOKUP(K7371,Table!$A$2:$C$121,3,0)</f>
        <v>1</v>
      </c>
      <c r="O7371" s="13" t="str">
        <f>VLOOKUP(A7371,Table!$U$1:$V$230,2,0)</f>
        <v>Hexagonal</v>
      </c>
      <c r="P7371" s="1"/>
    </row>
    <row r="7372" spans="1:16">
      <c r="A7372" s="12">
        <v>194</v>
      </c>
      <c r="B7372" s="12">
        <v>638342</v>
      </c>
      <c r="C7372" s="12" t="s">
        <v>7455</v>
      </c>
      <c r="D7372" s="12" t="s">
        <v>7945</v>
      </c>
      <c r="E7372" s="17" t="s">
        <v>68</v>
      </c>
      <c r="F7372" s="25" t="str">
        <f>LEFT(E7372,MIN(FIND({0,1,2,3,4,5,6,7,8,9},ASC(E7372)&amp;1234567890))-1)</f>
        <v>N</v>
      </c>
      <c r="G7372" s="25">
        <f t="shared" si="230"/>
        <v>1</v>
      </c>
      <c r="H7372" s="25">
        <f>VLOOKUP(F7372,Table!$A$2:$C$121,2,0)</f>
        <v>15</v>
      </c>
      <c r="I7372" s="26">
        <f>VLOOKUP(F7372,Table!$A$2:$C$121,3,0)</f>
        <v>2</v>
      </c>
      <c r="J7372" s="17" t="s">
        <v>11907</v>
      </c>
      <c r="K7372" s="25" t="str">
        <f>LEFT(J7372,MIN(FIND({0,1,2,3,4,5,6,7,8,9},ASC(J7372)&amp;1234567890))-1)</f>
        <v>H</v>
      </c>
      <c r="L7372" s="25">
        <f t="shared" si="231"/>
        <v>3</v>
      </c>
      <c r="M7372" s="25">
        <f>VLOOKUP(K7372,Table!$A$2:$C$121,2,0)</f>
        <v>1</v>
      </c>
      <c r="N7372" s="26">
        <f>VLOOKUP(K7372,Table!$A$2:$C$121,3,0)</f>
        <v>1</v>
      </c>
      <c r="O7372" s="13" t="str">
        <f>VLOOKUP(A7372,Table!$U$1:$V$230,2,0)</f>
        <v>Hexagonal</v>
      </c>
      <c r="P7372" s="1"/>
    </row>
    <row r="7373" spans="1:16">
      <c r="A7373" s="12">
        <v>194</v>
      </c>
      <c r="B7373" s="12">
        <v>638408</v>
      </c>
      <c r="C7373" s="12" t="s">
        <v>7455</v>
      </c>
      <c r="D7373" s="12" t="s">
        <v>6035</v>
      </c>
      <c r="E7373" s="17" t="s">
        <v>11379</v>
      </c>
      <c r="F7373" s="25" t="str">
        <f>LEFT(E7373,MIN(FIND({0,1,2,3,4,5,6,7,8,9},ASC(E7373)&amp;1234567890))-1)</f>
        <v>Np</v>
      </c>
      <c r="G7373" s="25">
        <f t="shared" si="230"/>
        <v>1</v>
      </c>
      <c r="H7373" s="25">
        <f>VLOOKUP(F7373,Table!$A$2:$C$121,2,0)</f>
        <v>3</v>
      </c>
      <c r="I7373" s="26">
        <f>VLOOKUP(F7373,Table!$A$2:$C$121,3,0)</f>
        <v>7</v>
      </c>
      <c r="J7373" s="17" t="s">
        <v>11907</v>
      </c>
      <c r="K7373" s="25" t="str">
        <f>LEFT(J7373,MIN(FIND({0,1,2,3,4,5,6,7,8,9},ASC(J7373)&amp;1234567890))-1)</f>
        <v>H</v>
      </c>
      <c r="L7373" s="25">
        <f t="shared" si="231"/>
        <v>3</v>
      </c>
      <c r="M7373" s="25">
        <f>VLOOKUP(K7373,Table!$A$2:$C$121,2,0)</f>
        <v>1</v>
      </c>
      <c r="N7373" s="26">
        <f>VLOOKUP(K7373,Table!$A$2:$C$121,3,0)</f>
        <v>1</v>
      </c>
      <c r="O7373" s="13" t="str">
        <f>VLOOKUP(A7373,Table!$U$1:$V$230,2,0)</f>
        <v>Hexagonal</v>
      </c>
      <c r="P7373" s="1"/>
    </row>
    <row r="7374" spans="1:16">
      <c r="A7374" s="12">
        <v>194</v>
      </c>
      <c r="B7374" s="12">
        <v>638440</v>
      </c>
      <c r="C7374" s="12" t="s">
        <v>7455</v>
      </c>
      <c r="D7374" s="12" t="s">
        <v>7946</v>
      </c>
      <c r="E7374" s="17" t="s">
        <v>11502</v>
      </c>
      <c r="F7374" s="25" t="str">
        <f>LEFT(E7374,MIN(FIND({0,1,2,3,4,5,6,7,8,9},ASC(E7374)&amp;1234567890))-1)</f>
        <v>Pu</v>
      </c>
      <c r="G7374" s="25">
        <f t="shared" si="230"/>
        <v>1</v>
      </c>
      <c r="H7374" s="25">
        <f>VLOOKUP(F7374,Table!$A$2:$C$121,2,0)</f>
        <v>3</v>
      </c>
      <c r="I7374" s="26">
        <f>VLOOKUP(F7374,Table!$A$2:$C$121,3,0)</f>
        <v>7</v>
      </c>
      <c r="J7374" s="17" t="s">
        <v>11907</v>
      </c>
      <c r="K7374" s="25" t="str">
        <f>LEFT(J7374,MIN(FIND({0,1,2,3,4,5,6,7,8,9},ASC(J7374)&amp;1234567890))-1)</f>
        <v>H</v>
      </c>
      <c r="L7374" s="25">
        <f t="shared" si="231"/>
        <v>3</v>
      </c>
      <c r="M7374" s="25">
        <f>VLOOKUP(K7374,Table!$A$2:$C$121,2,0)</f>
        <v>1</v>
      </c>
      <c r="N7374" s="26">
        <f>VLOOKUP(K7374,Table!$A$2:$C$121,3,0)</f>
        <v>1</v>
      </c>
      <c r="O7374" s="13" t="str">
        <f>VLOOKUP(A7374,Table!$U$1:$V$230,2,0)</f>
        <v>Hexagonal</v>
      </c>
      <c r="P7374" s="1"/>
    </row>
    <row r="7375" spans="1:16">
      <c r="A7375" s="12">
        <v>194</v>
      </c>
      <c r="B7375" s="12">
        <v>638452</v>
      </c>
      <c r="C7375" s="12" t="s">
        <v>7455</v>
      </c>
      <c r="D7375" s="12" t="s">
        <v>7947</v>
      </c>
      <c r="E7375" s="17" t="s">
        <v>37</v>
      </c>
      <c r="F7375" s="25" t="str">
        <f>LEFT(E7375,MIN(FIND({0,1,2,3,4,5,6,7,8,9},ASC(E7375)&amp;1234567890))-1)</f>
        <v>Re</v>
      </c>
      <c r="G7375" s="25">
        <f t="shared" si="230"/>
        <v>1</v>
      </c>
      <c r="H7375" s="25">
        <f>VLOOKUP(F7375,Table!$A$2:$C$121,2,0)</f>
        <v>7</v>
      </c>
      <c r="I7375" s="26">
        <f>VLOOKUP(F7375,Table!$A$2:$C$121,3,0)</f>
        <v>6</v>
      </c>
      <c r="J7375" s="17" t="s">
        <v>13536</v>
      </c>
      <c r="K7375" s="25" t="str">
        <f>LEFT(J7375,MIN(FIND({0,1,2,3,4,5,6,7,8,9},ASC(J7375)&amp;1234567890))-1)</f>
        <v>H</v>
      </c>
      <c r="L7375" s="25">
        <f t="shared" si="231"/>
        <v>0.25</v>
      </c>
      <c r="M7375" s="25">
        <f>VLOOKUP(K7375,Table!$A$2:$C$121,2,0)</f>
        <v>1</v>
      </c>
      <c r="N7375" s="26">
        <f>VLOOKUP(K7375,Table!$A$2:$C$121,3,0)</f>
        <v>1</v>
      </c>
      <c r="O7375" s="13" t="str">
        <f>VLOOKUP(A7375,Table!$U$1:$V$230,2,0)</f>
        <v>Hexagonal</v>
      </c>
      <c r="P7375" s="1"/>
    </row>
    <row r="7376" spans="1:16">
      <c r="A7376" s="12">
        <v>194</v>
      </c>
      <c r="B7376" s="12">
        <v>638459</v>
      </c>
      <c r="C7376" s="12" t="s">
        <v>7455</v>
      </c>
      <c r="D7376" s="12" t="s">
        <v>7948</v>
      </c>
      <c r="E7376" s="17" t="s">
        <v>11874</v>
      </c>
      <c r="F7376" s="25" t="str">
        <f>LEFT(E7376,MIN(FIND({0,1,2,3,4,5,6,7,8,9},ASC(E7376)&amp;1234567890))-1)</f>
        <v>Sc</v>
      </c>
      <c r="G7376" s="25">
        <f t="shared" si="230"/>
        <v>1</v>
      </c>
      <c r="H7376" s="25">
        <f>VLOOKUP(F7376,Table!$A$2:$C$121,2,0)</f>
        <v>3</v>
      </c>
      <c r="I7376" s="26">
        <f>VLOOKUP(F7376,Table!$A$2:$C$121,3,0)</f>
        <v>4</v>
      </c>
      <c r="J7376" s="17" t="s">
        <v>13537</v>
      </c>
      <c r="K7376" s="25" t="str">
        <f>LEFT(J7376,MIN(FIND({0,1,2,3,4,5,6,7,8,9},ASC(J7376)&amp;1234567890))-1)</f>
        <v>H</v>
      </c>
      <c r="L7376" s="25">
        <f t="shared" si="231"/>
        <v>0.43</v>
      </c>
      <c r="M7376" s="25">
        <f>VLOOKUP(K7376,Table!$A$2:$C$121,2,0)</f>
        <v>1</v>
      </c>
      <c r="N7376" s="26">
        <f>VLOOKUP(K7376,Table!$A$2:$C$121,3,0)</f>
        <v>1</v>
      </c>
      <c r="O7376" s="13" t="str">
        <f>VLOOKUP(A7376,Table!$U$1:$V$230,2,0)</f>
        <v>Hexagonal</v>
      </c>
      <c r="P7376" s="1"/>
    </row>
    <row r="7377" spans="1:16">
      <c r="A7377" s="12">
        <v>194</v>
      </c>
      <c r="B7377" s="12">
        <v>638482</v>
      </c>
      <c r="C7377" s="12" t="s">
        <v>7455</v>
      </c>
      <c r="D7377" s="12" t="s">
        <v>7949</v>
      </c>
      <c r="E7377" s="17" t="s">
        <v>11313</v>
      </c>
      <c r="F7377" s="25" t="str">
        <f>LEFT(E7377,MIN(FIND({0,1,2,3,4,5,6,7,8,9},ASC(E7377)&amp;1234567890))-1)</f>
        <v>Tb</v>
      </c>
      <c r="G7377" s="25">
        <f t="shared" si="230"/>
        <v>1</v>
      </c>
      <c r="H7377" s="25">
        <f>VLOOKUP(F7377,Table!$A$2:$C$121,2,0)</f>
        <v>3</v>
      </c>
      <c r="I7377" s="26">
        <f>VLOOKUP(F7377,Table!$A$2:$C$121,3,0)</f>
        <v>6</v>
      </c>
      <c r="J7377" s="17" t="s">
        <v>13530</v>
      </c>
      <c r="K7377" s="25" t="str">
        <f>LEFT(J7377,MIN(FIND({0,1,2,3,4,5,6,7,8,9},ASC(J7377)&amp;1234567890))-1)</f>
        <v>H</v>
      </c>
      <c r="L7377" s="25">
        <f t="shared" si="231"/>
        <v>0.2</v>
      </c>
      <c r="M7377" s="25">
        <f>VLOOKUP(K7377,Table!$A$2:$C$121,2,0)</f>
        <v>1</v>
      </c>
      <c r="N7377" s="26">
        <f>VLOOKUP(K7377,Table!$A$2:$C$121,3,0)</f>
        <v>1</v>
      </c>
      <c r="O7377" s="13" t="str">
        <f>VLOOKUP(A7377,Table!$U$1:$V$230,2,0)</f>
        <v>Hexagonal</v>
      </c>
      <c r="P7377" s="1"/>
    </row>
    <row r="7378" spans="1:16">
      <c r="A7378" s="12">
        <v>194</v>
      </c>
      <c r="B7378" s="12">
        <v>638511</v>
      </c>
      <c r="C7378" s="12" t="s">
        <v>7455</v>
      </c>
      <c r="D7378" s="12" t="s">
        <v>7950</v>
      </c>
      <c r="E7378" s="17" t="s">
        <v>11334</v>
      </c>
      <c r="F7378" s="25" t="str">
        <f>LEFT(E7378,MIN(FIND({0,1,2,3,4,5,6,7,8,9},ASC(E7378)&amp;1234567890))-1)</f>
        <v>Tm</v>
      </c>
      <c r="G7378" s="25">
        <f t="shared" si="230"/>
        <v>1</v>
      </c>
      <c r="H7378" s="25">
        <f>VLOOKUP(F7378,Table!$A$2:$C$121,2,0)</f>
        <v>3</v>
      </c>
      <c r="I7378" s="26">
        <f>VLOOKUP(F7378,Table!$A$2:$C$121,3,0)</f>
        <v>6</v>
      </c>
      <c r="J7378" s="17" t="s">
        <v>13532</v>
      </c>
      <c r="K7378" s="25" t="str">
        <f>LEFT(J7378,MIN(FIND({0,1,2,3,4,5,6,7,8,9},ASC(J7378)&amp;1234567890))-1)</f>
        <v>H</v>
      </c>
      <c r="L7378" s="25">
        <f t="shared" si="231"/>
        <v>0.3</v>
      </c>
      <c r="M7378" s="25">
        <f>VLOOKUP(K7378,Table!$A$2:$C$121,2,0)</f>
        <v>1</v>
      </c>
      <c r="N7378" s="26">
        <f>VLOOKUP(K7378,Table!$A$2:$C$121,3,0)</f>
        <v>1</v>
      </c>
      <c r="O7378" s="13" t="str">
        <f>VLOOKUP(A7378,Table!$U$1:$V$230,2,0)</f>
        <v>Hexagonal</v>
      </c>
      <c r="P7378" s="1"/>
    </row>
    <row r="7379" spans="1:16">
      <c r="A7379" s="12">
        <v>194</v>
      </c>
      <c r="B7379" s="12">
        <v>638610</v>
      </c>
      <c r="C7379" s="12" t="s">
        <v>7455</v>
      </c>
      <c r="D7379" s="12" t="s">
        <v>7951</v>
      </c>
      <c r="E7379" s="17" t="s">
        <v>426</v>
      </c>
      <c r="F7379" s="25" t="str">
        <f>LEFT(E7379,MIN(FIND({0,1,2,3,4,5,6,7,8,9},ASC(E7379)&amp;1234567890))-1)</f>
        <v>Hf</v>
      </c>
      <c r="G7379" s="25">
        <f t="shared" si="230"/>
        <v>1</v>
      </c>
      <c r="H7379" s="25">
        <f>VLOOKUP(F7379,Table!$A$2:$C$121,2,0)</f>
        <v>4</v>
      </c>
      <c r="I7379" s="26">
        <f>VLOOKUP(F7379,Table!$A$2:$C$121,3,0)</f>
        <v>6</v>
      </c>
      <c r="J7379" s="17" t="s">
        <v>11326</v>
      </c>
      <c r="K7379" s="25" t="str">
        <f>LEFT(J7379,MIN(FIND({0,1,2,3,4,5,6,7,8,9},ASC(J7379)&amp;1234567890))-1)</f>
        <v>Mo</v>
      </c>
      <c r="L7379" s="25">
        <f t="shared" si="231"/>
        <v>2</v>
      </c>
      <c r="M7379" s="25">
        <f>VLOOKUP(K7379,Table!$A$2:$C$121,2,0)</f>
        <v>6</v>
      </c>
      <c r="N7379" s="26">
        <f>VLOOKUP(K7379,Table!$A$2:$C$121,3,0)</f>
        <v>5</v>
      </c>
      <c r="O7379" s="13" t="str">
        <f>VLOOKUP(A7379,Table!$U$1:$V$230,2,0)</f>
        <v>Hexagonal</v>
      </c>
      <c r="P7379" s="1"/>
    </row>
    <row r="7380" spans="1:16">
      <c r="A7380" s="12">
        <v>194</v>
      </c>
      <c r="B7380" s="12">
        <v>638653</v>
      </c>
      <c r="C7380" s="12" t="s">
        <v>7455</v>
      </c>
      <c r="D7380" s="12" t="s">
        <v>7952</v>
      </c>
      <c r="E7380" s="17" t="s">
        <v>426</v>
      </c>
      <c r="F7380" s="25" t="str">
        <f>LEFT(E7380,MIN(FIND({0,1,2,3,4,5,6,7,8,9},ASC(E7380)&amp;1234567890))-1)</f>
        <v>Hf</v>
      </c>
      <c r="G7380" s="25">
        <f t="shared" si="230"/>
        <v>1</v>
      </c>
      <c r="H7380" s="25">
        <f>VLOOKUP(F7380,Table!$A$2:$C$121,2,0)</f>
        <v>4</v>
      </c>
      <c r="I7380" s="26">
        <f>VLOOKUP(F7380,Table!$A$2:$C$121,3,0)</f>
        <v>6</v>
      </c>
      <c r="J7380" s="17" t="s">
        <v>13416</v>
      </c>
      <c r="K7380" s="25" t="str">
        <f>LEFT(J7380,MIN(FIND({0,1,2,3,4,5,6,7,8,9},ASC(J7380)&amp;1234567890))-1)</f>
        <v>N</v>
      </c>
      <c r="L7380" s="25">
        <f t="shared" si="231"/>
        <v>0.33</v>
      </c>
      <c r="M7380" s="25">
        <f>VLOOKUP(K7380,Table!$A$2:$C$121,2,0)</f>
        <v>15</v>
      </c>
      <c r="N7380" s="26">
        <f>VLOOKUP(K7380,Table!$A$2:$C$121,3,0)</f>
        <v>2</v>
      </c>
      <c r="O7380" s="13" t="str">
        <f>VLOOKUP(A7380,Table!$U$1:$V$230,2,0)</f>
        <v>Hexagonal</v>
      </c>
      <c r="P7380" s="1"/>
    </row>
    <row r="7381" spans="1:16">
      <c r="A7381" s="12">
        <v>194</v>
      </c>
      <c r="B7381" s="12">
        <v>638741</v>
      </c>
      <c r="C7381" s="12" t="s">
        <v>7455</v>
      </c>
      <c r="D7381" s="12" t="s">
        <v>7953</v>
      </c>
      <c r="E7381" s="17" t="s">
        <v>426</v>
      </c>
      <c r="F7381" s="25" t="str">
        <f>LEFT(E7381,MIN(FIND({0,1,2,3,4,5,6,7,8,9},ASC(E7381)&amp;1234567890))-1)</f>
        <v>Hf</v>
      </c>
      <c r="G7381" s="25">
        <f t="shared" si="230"/>
        <v>1</v>
      </c>
      <c r="H7381" s="25">
        <f>VLOOKUP(F7381,Table!$A$2:$C$121,2,0)</f>
        <v>4</v>
      </c>
      <c r="I7381" s="26">
        <f>VLOOKUP(F7381,Table!$A$2:$C$121,3,0)</f>
        <v>6</v>
      </c>
      <c r="J7381" s="17" t="s">
        <v>13538</v>
      </c>
      <c r="K7381" s="25" t="str">
        <f>LEFT(J7381,MIN(FIND({0,1,2,3,4,5,6,7,8,9},ASC(J7381)&amp;1234567890))-1)</f>
        <v>O</v>
      </c>
      <c r="L7381" s="25">
        <f t="shared" si="231"/>
        <v>0.25</v>
      </c>
      <c r="M7381" s="25">
        <f>VLOOKUP(K7381,Table!$A$2:$C$121,2,0)</f>
        <v>16</v>
      </c>
      <c r="N7381" s="26">
        <f>VLOOKUP(K7381,Table!$A$2:$C$121,3,0)</f>
        <v>2</v>
      </c>
      <c r="O7381" s="13" t="str">
        <f>VLOOKUP(A7381,Table!$U$1:$V$230,2,0)</f>
        <v>Hexagonal</v>
      </c>
      <c r="P7381" s="1"/>
    </row>
    <row r="7382" spans="1:16">
      <c r="A7382" s="12">
        <v>194</v>
      </c>
      <c r="B7382" s="12">
        <v>638749</v>
      </c>
      <c r="C7382" s="12" t="s">
        <v>7455</v>
      </c>
      <c r="D7382" s="12" t="s">
        <v>7954</v>
      </c>
      <c r="E7382" s="17" t="s">
        <v>426</v>
      </c>
      <c r="F7382" s="25" t="str">
        <f>LEFT(E7382,MIN(FIND({0,1,2,3,4,5,6,7,8,9},ASC(E7382)&amp;1234567890))-1)</f>
        <v>Hf</v>
      </c>
      <c r="G7382" s="25">
        <f t="shared" si="230"/>
        <v>1</v>
      </c>
      <c r="H7382" s="25">
        <f>VLOOKUP(F7382,Table!$A$2:$C$121,2,0)</f>
        <v>4</v>
      </c>
      <c r="I7382" s="26">
        <f>VLOOKUP(F7382,Table!$A$2:$C$121,3,0)</f>
        <v>6</v>
      </c>
      <c r="J7382" s="17" t="s">
        <v>11919</v>
      </c>
      <c r="K7382" s="25" t="str">
        <f>LEFT(J7382,MIN(FIND({0,1,2,3,4,5,6,7,8,9},ASC(J7382)&amp;1234567890))-1)</f>
        <v>Os</v>
      </c>
      <c r="L7382" s="25">
        <f t="shared" si="231"/>
        <v>2</v>
      </c>
      <c r="M7382" s="25">
        <f>VLOOKUP(K7382,Table!$A$2:$C$121,2,0)</f>
        <v>8</v>
      </c>
      <c r="N7382" s="26">
        <f>VLOOKUP(K7382,Table!$A$2:$C$121,3,0)</f>
        <v>6</v>
      </c>
      <c r="O7382" s="13" t="str">
        <f>VLOOKUP(A7382,Table!$U$1:$V$230,2,0)</f>
        <v>Hexagonal</v>
      </c>
      <c r="P7382" s="1"/>
    </row>
    <row r="7383" spans="1:16">
      <c r="A7383" s="12">
        <v>194</v>
      </c>
      <c r="B7383" s="12">
        <v>638769</v>
      </c>
      <c r="C7383" s="12" t="s">
        <v>7455</v>
      </c>
      <c r="D7383" s="12" t="s">
        <v>7955</v>
      </c>
      <c r="E7383" s="17" t="s">
        <v>11830</v>
      </c>
      <c r="F7383" s="25" t="str">
        <f>LEFT(E7383,MIN(FIND({0,1,2,3,4,5,6,7,8,9},ASC(E7383)&amp;1234567890))-1)</f>
        <v>Pd</v>
      </c>
      <c r="G7383" s="25">
        <f t="shared" si="230"/>
        <v>3</v>
      </c>
      <c r="H7383" s="25">
        <f>VLOOKUP(F7383,Table!$A$2:$C$121,2,0)</f>
        <v>10</v>
      </c>
      <c r="I7383" s="26">
        <f>VLOOKUP(F7383,Table!$A$2:$C$121,3,0)</f>
        <v>5</v>
      </c>
      <c r="J7383" s="17" t="s">
        <v>426</v>
      </c>
      <c r="K7383" s="25" t="str">
        <f>LEFT(J7383,MIN(FIND({0,1,2,3,4,5,6,7,8,9},ASC(J7383)&amp;1234567890))-1)</f>
        <v>Hf</v>
      </c>
      <c r="L7383" s="25">
        <f t="shared" si="231"/>
        <v>1</v>
      </c>
      <c r="M7383" s="25">
        <f>VLOOKUP(K7383,Table!$A$2:$C$121,2,0)</f>
        <v>4</v>
      </c>
      <c r="N7383" s="26">
        <f>VLOOKUP(K7383,Table!$A$2:$C$121,3,0)</f>
        <v>6</v>
      </c>
      <c r="O7383" s="13" t="str">
        <f>VLOOKUP(A7383,Table!$U$1:$V$230,2,0)</f>
        <v>Hexagonal</v>
      </c>
      <c r="P7383" s="1"/>
    </row>
    <row r="7384" spans="1:16">
      <c r="A7384" s="12">
        <v>194</v>
      </c>
      <c r="B7384" s="12">
        <v>638782</v>
      </c>
      <c r="C7384" s="12" t="s">
        <v>7455</v>
      </c>
      <c r="D7384" s="12" t="s">
        <v>7956</v>
      </c>
      <c r="E7384" s="17" t="s">
        <v>11355</v>
      </c>
      <c r="F7384" s="25" t="str">
        <f>LEFT(E7384,MIN(FIND({0,1,2,3,4,5,6,7,8,9},ASC(E7384)&amp;1234567890))-1)</f>
        <v>Pt</v>
      </c>
      <c r="G7384" s="25">
        <f t="shared" si="230"/>
        <v>3</v>
      </c>
      <c r="H7384" s="25">
        <f>VLOOKUP(F7384,Table!$A$2:$C$121,2,0)</f>
        <v>10</v>
      </c>
      <c r="I7384" s="26">
        <f>VLOOKUP(F7384,Table!$A$2:$C$121,3,0)</f>
        <v>6</v>
      </c>
      <c r="J7384" s="17" t="s">
        <v>426</v>
      </c>
      <c r="K7384" s="25" t="str">
        <f>LEFT(J7384,MIN(FIND({0,1,2,3,4,5,6,7,8,9},ASC(J7384)&amp;1234567890))-1)</f>
        <v>Hf</v>
      </c>
      <c r="L7384" s="25">
        <f t="shared" si="231"/>
        <v>1</v>
      </c>
      <c r="M7384" s="25">
        <f>VLOOKUP(K7384,Table!$A$2:$C$121,2,0)</f>
        <v>4</v>
      </c>
      <c r="N7384" s="26">
        <f>VLOOKUP(K7384,Table!$A$2:$C$121,3,0)</f>
        <v>6</v>
      </c>
      <c r="O7384" s="13" t="str">
        <f>VLOOKUP(A7384,Table!$U$1:$V$230,2,0)</f>
        <v>Hexagonal</v>
      </c>
      <c r="P7384" s="1"/>
    </row>
    <row r="7385" spans="1:16">
      <c r="A7385" s="12">
        <v>194</v>
      </c>
      <c r="B7385" s="12">
        <v>638807</v>
      </c>
      <c r="C7385" s="12" t="s">
        <v>7455</v>
      </c>
      <c r="D7385" s="12" t="s">
        <v>7957</v>
      </c>
      <c r="E7385" s="17" t="s">
        <v>426</v>
      </c>
      <c r="F7385" s="25" t="str">
        <f>LEFT(E7385,MIN(FIND({0,1,2,3,4,5,6,7,8,9},ASC(E7385)&amp;1234567890))-1)</f>
        <v>Hf</v>
      </c>
      <c r="G7385" s="25">
        <f t="shared" si="230"/>
        <v>1</v>
      </c>
      <c r="H7385" s="25">
        <f>VLOOKUP(F7385,Table!$A$2:$C$121,2,0)</f>
        <v>4</v>
      </c>
      <c r="I7385" s="26">
        <f>VLOOKUP(F7385,Table!$A$2:$C$121,3,0)</f>
        <v>6</v>
      </c>
      <c r="J7385" s="17" t="s">
        <v>359</v>
      </c>
      <c r="K7385" s="25" t="str">
        <f>LEFT(J7385,MIN(FIND({0,1,2,3,4,5,6,7,8,9},ASC(J7385)&amp;1234567890))-1)</f>
        <v>Re</v>
      </c>
      <c r="L7385" s="25">
        <f t="shared" si="231"/>
        <v>2</v>
      </c>
      <c r="M7385" s="25">
        <f>VLOOKUP(K7385,Table!$A$2:$C$121,2,0)</f>
        <v>7</v>
      </c>
      <c r="N7385" s="26">
        <f>VLOOKUP(K7385,Table!$A$2:$C$121,3,0)</f>
        <v>6</v>
      </c>
      <c r="O7385" s="13" t="str">
        <f>VLOOKUP(A7385,Table!$U$1:$V$230,2,0)</f>
        <v>Hexagonal</v>
      </c>
      <c r="P7385" s="1"/>
    </row>
    <row r="7386" spans="1:16">
      <c r="A7386" s="12">
        <v>194</v>
      </c>
      <c r="B7386" s="12">
        <v>638955</v>
      </c>
      <c r="C7386" s="12" t="s">
        <v>7455</v>
      </c>
      <c r="D7386" s="12" t="s">
        <v>7958</v>
      </c>
      <c r="E7386" s="17" t="s">
        <v>426</v>
      </c>
      <c r="F7386" s="25" t="str">
        <f>LEFT(E7386,MIN(FIND({0,1,2,3,4,5,6,7,8,9},ASC(E7386)&amp;1234567890))-1)</f>
        <v>Hf</v>
      </c>
      <c r="G7386" s="25">
        <f t="shared" si="230"/>
        <v>1</v>
      </c>
      <c r="H7386" s="25">
        <f>VLOOKUP(F7386,Table!$A$2:$C$121,2,0)</f>
        <v>4</v>
      </c>
      <c r="I7386" s="26">
        <f>VLOOKUP(F7386,Table!$A$2:$C$121,3,0)</f>
        <v>6</v>
      </c>
      <c r="J7386" s="17" t="s">
        <v>382</v>
      </c>
      <c r="K7386" s="25" t="str">
        <f>LEFT(J7386,MIN(FIND({0,1,2,3,4,5,6,7,8,9},ASC(J7386)&amp;1234567890))-1)</f>
        <v>Tc</v>
      </c>
      <c r="L7386" s="25">
        <f t="shared" si="231"/>
        <v>2</v>
      </c>
      <c r="M7386" s="25">
        <f>VLOOKUP(K7386,Table!$A$2:$C$121,2,0)</f>
        <v>7</v>
      </c>
      <c r="N7386" s="26">
        <f>VLOOKUP(K7386,Table!$A$2:$C$121,3,0)</f>
        <v>5</v>
      </c>
      <c r="O7386" s="13" t="str">
        <f>VLOOKUP(A7386,Table!$U$1:$V$230,2,0)</f>
        <v>Hexagonal</v>
      </c>
      <c r="P7386" s="1"/>
    </row>
    <row r="7387" spans="1:16">
      <c r="A7387" s="12">
        <v>194</v>
      </c>
      <c r="B7387" s="12">
        <v>639018</v>
      </c>
      <c r="C7387" s="12" t="s">
        <v>7455</v>
      </c>
      <c r="D7387" s="12" t="s">
        <v>7959</v>
      </c>
      <c r="E7387" s="17" t="s">
        <v>426</v>
      </c>
      <c r="F7387" s="25" t="str">
        <f>LEFT(E7387,MIN(FIND({0,1,2,3,4,5,6,7,8,9},ASC(E7387)&amp;1234567890))-1)</f>
        <v>Hf</v>
      </c>
      <c r="G7387" s="25">
        <f t="shared" si="230"/>
        <v>1</v>
      </c>
      <c r="H7387" s="25">
        <f>VLOOKUP(F7387,Table!$A$2:$C$121,2,0)</f>
        <v>4</v>
      </c>
      <c r="I7387" s="26">
        <f>VLOOKUP(F7387,Table!$A$2:$C$121,3,0)</f>
        <v>6</v>
      </c>
      <c r="J7387" s="17" t="s">
        <v>11366</v>
      </c>
      <c r="K7387" s="25" t="str">
        <f>LEFT(J7387,MIN(FIND({0,1,2,3,4,5,6,7,8,9},ASC(J7387)&amp;1234567890))-1)</f>
        <v>Zn</v>
      </c>
      <c r="L7387" s="25">
        <f t="shared" si="231"/>
        <v>2</v>
      </c>
      <c r="M7387" s="25">
        <f>VLOOKUP(K7387,Table!$A$2:$C$121,2,0)</f>
        <v>12</v>
      </c>
      <c r="N7387" s="26">
        <f>VLOOKUP(K7387,Table!$A$2:$C$121,3,0)</f>
        <v>4</v>
      </c>
      <c r="O7387" s="13" t="str">
        <f>VLOOKUP(A7387,Table!$U$1:$V$230,2,0)</f>
        <v>Hexagonal</v>
      </c>
      <c r="P7387" s="1"/>
    </row>
    <row r="7388" spans="1:16">
      <c r="A7388" s="12">
        <v>194</v>
      </c>
      <c r="B7388" s="12">
        <v>639032</v>
      </c>
      <c r="C7388" s="12" t="s">
        <v>7455</v>
      </c>
      <c r="D7388" s="12" t="s">
        <v>7960</v>
      </c>
      <c r="E7388" s="17" t="s">
        <v>12039</v>
      </c>
      <c r="F7388" s="25" t="str">
        <f>LEFT(E7388,MIN(FIND({0,1,2,3,4,5,6,7,8,9},ASC(E7388)&amp;1234567890))-1)</f>
        <v>Hg</v>
      </c>
      <c r="G7388" s="25">
        <f t="shared" si="230"/>
        <v>3</v>
      </c>
      <c r="H7388" s="25">
        <f>VLOOKUP(F7388,Table!$A$2:$C$121,2,0)</f>
        <v>12</v>
      </c>
      <c r="I7388" s="26">
        <f>VLOOKUP(F7388,Table!$A$2:$C$121,3,0)</f>
        <v>6</v>
      </c>
      <c r="J7388" s="17" t="s">
        <v>587</v>
      </c>
      <c r="K7388" s="25" t="str">
        <f>LEFT(J7388,MIN(FIND({0,1,2,3,4,5,6,7,8,9},ASC(J7388)&amp;1234567890))-1)</f>
        <v>Ho</v>
      </c>
      <c r="L7388" s="25">
        <f t="shared" si="231"/>
        <v>1</v>
      </c>
      <c r="M7388" s="25">
        <f>VLOOKUP(K7388,Table!$A$2:$C$121,2,0)</f>
        <v>3</v>
      </c>
      <c r="N7388" s="26">
        <f>VLOOKUP(K7388,Table!$A$2:$C$121,3,0)</f>
        <v>6</v>
      </c>
      <c r="O7388" s="13" t="str">
        <f>VLOOKUP(A7388,Table!$U$1:$V$230,2,0)</f>
        <v>Hexagonal</v>
      </c>
      <c r="P7388" s="1"/>
    </row>
    <row r="7389" spans="1:16">
      <c r="A7389" s="12">
        <v>194</v>
      </c>
      <c r="B7389" s="12">
        <v>639068</v>
      </c>
      <c r="C7389" s="12" t="s">
        <v>7455</v>
      </c>
      <c r="D7389" s="12" t="s">
        <v>7961</v>
      </c>
      <c r="E7389" s="17" t="s">
        <v>12039</v>
      </c>
      <c r="F7389" s="25" t="str">
        <f>LEFT(E7389,MIN(FIND({0,1,2,3,4,5,6,7,8,9},ASC(E7389)&amp;1234567890))-1)</f>
        <v>Hg</v>
      </c>
      <c r="G7389" s="25">
        <f t="shared" si="230"/>
        <v>3</v>
      </c>
      <c r="H7389" s="25">
        <f>VLOOKUP(F7389,Table!$A$2:$C$121,2,0)</f>
        <v>12</v>
      </c>
      <c r="I7389" s="26">
        <f>VLOOKUP(F7389,Table!$A$2:$C$121,3,0)</f>
        <v>6</v>
      </c>
      <c r="J7389" s="17" t="s">
        <v>46</v>
      </c>
      <c r="K7389" s="25" t="str">
        <f>LEFT(J7389,MIN(FIND({0,1,2,3,4,5,6,7,8,9},ASC(J7389)&amp;1234567890))-1)</f>
        <v>La</v>
      </c>
      <c r="L7389" s="25">
        <f t="shared" si="231"/>
        <v>1</v>
      </c>
      <c r="M7389" s="25">
        <f>VLOOKUP(K7389,Table!$A$2:$C$121,2,0)</f>
        <v>3</v>
      </c>
      <c r="N7389" s="26">
        <f>VLOOKUP(K7389,Table!$A$2:$C$121,3,0)</f>
        <v>6</v>
      </c>
      <c r="O7389" s="13" t="str">
        <f>VLOOKUP(A7389,Table!$U$1:$V$230,2,0)</f>
        <v>Hexagonal</v>
      </c>
      <c r="P7389" s="1"/>
    </row>
    <row r="7390" spans="1:16">
      <c r="A7390" s="12">
        <v>194</v>
      </c>
      <c r="B7390" s="12">
        <v>639069</v>
      </c>
      <c r="C7390" s="12" t="s">
        <v>7455</v>
      </c>
      <c r="D7390" s="12" t="s">
        <v>7962</v>
      </c>
      <c r="E7390" s="17" t="s">
        <v>13446</v>
      </c>
      <c r="F7390" s="25" t="str">
        <f>LEFT(E7390,MIN(FIND({0,1,2,3,4,5,6,7,8,9},ASC(E7390)&amp;1234567890))-1)</f>
        <v>La</v>
      </c>
      <c r="G7390" s="25">
        <f t="shared" si="230"/>
        <v>13</v>
      </c>
      <c r="H7390" s="25">
        <f>VLOOKUP(F7390,Table!$A$2:$C$121,2,0)</f>
        <v>3</v>
      </c>
      <c r="I7390" s="26">
        <f>VLOOKUP(F7390,Table!$A$2:$C$121,3,0)</f>
        <v>6</v>
      </c>
      <c r="J7390" s="17" t="s">
        <v>13539</v>
      </c>
      <c r="K7390" s="25" t="str">
        <f>LEFT(J7390,MIN(FIND({0,1,2,3,4,5,6,7,8,9},ASC(J7390)&amp;1234567890))-1)</f>
        <v>Hg</v>
      </c>
      <c r="L7390" s="25">
        <f t="shared" si="231"/>
        <v>58</v>
      </c>
      <c r="M7390" s="25">
        <f>VLOOKUP(K7390,Table!$A$2:$C$121,2,0)</f>
        <v>12</v>
      </c>
      <c r="N7390" s="26">
        <f>VLOOKUP(K7390,Table!$A$2:$C$121,3,0)</f>
        <v>6</v>
      </c>
      <c r="O7390" s="13" t="str">
        <f>VLOOKUP(A7390,Table!$U$1:$V$230,2,0)</f>
        <v>Hexagonal</v>
      </c>
      <c r="P7390" s="1"/>
    </row>
    <row r="7391" spans="1:16">
      <c r="A7391" s="12">
        <v>194</v>
      </c>
      <c r="B7391" s="12">
        <v>639074</v>
      </c>
      <c r="C7391" s="12" t="s">
        <v>7455</v>
      </c>
      <c r="D7391" s="12" t="s">
        <v>7963</v>
      </c>
      <c r="E7391" s="17" t="s">
        <v>12039</v>
      </c>
      <c r="F7391" s="25" t="str">
        <f>LEFT(E7391,MIN(FIND({0,1,2,3,4,5,6,7,8,9},ASC(E7391)&amp;1234567890))-1)</f>
        <v>Hg</v>
      </c>
      <c r="G7391" s="25">
        <f t="shared" si="230"/>
        <v>3</v>
      </c>
      <c r="H7391" s="25">
        <f>VLOOKUP(F7391,Table!$A$2:$C$121,2,0)</f>
        <v>12</v>
      </c>
      <c r="I7391" s="26">
        <f>VLOOKUP(F7391,Table!$A$2:$C$121,3,0)</f>
        <v>6</v>
      </c>
      <c r="J7391" s="17" t="s">
        <v>457</v>
      </c>
      <c r="K7391" s="25" t="str">
        <f>LEFT(J7391,MIN(FIND({0,1,2,3,4,5,6,7,8,9},ASC(J7391)&amp;1234567890))-1)</f>
        <v>Li</v>
      </c>
      <c r="L7391" s="25">
        <f t="shared" si="231"/>
        <v>1</v>
      </c>
      <c r="M7391" s="25">
        <f>VLOOKUP(K7391,Table!$A$2:$C$121,2,0)</f>
        <v>1</v>
      </c>
      <c r="N7391" s="26">
        <f>VLOOKUP(K7391,Table!$A$2:$C$121,3,0)</f>
        <v>2</v>
      </c>
      <c r="O7391" s="13" t="str">
        <f>VLOOKUP(A7391,Table!$U$1:$V$230,2,0)</f>
        <v>Hexagonal</v>
      </c>
      <c r="P7391" s="1"/>
    </row>
    <row r="7392" spans="1:16">
      <c r="A7392" s="12">
        <v>194</v>
      </c>
      <c r="B7392" s="12">
        <v>639079</v>
      </c>
      <c r="C7392" s="12" t="s">
        <v>7455</v>
      </c>
      <c r="D7392" s="12" t="s">
        <v>7964</v>
      </c>
      <c r="E7392" s="17" t="s">
        <v>12039</v>
      </c>
      <c r="F7392" s="25" t="str">
        <f>LEFT(E7392,MIN(FIND({0,1,2,3,4,5,6,7,8,9},ASC(E7392)&amp;1234567890))-1)</f>
        <v>Hg</v>
      </c>
      <c r="G7392" s="25">
        <f t="shared" si="230"/>
        <v>3</v>
      </c>
      <c r="H7392" s="25">
        <f>VLOOKUP(F7392,Table!$A$2:$C$121,2,0)</f>
        <v>12</v>
      </c>
      <c r="I7392" s="26">
        <f>VLOOKUP(F7392,Table!$A$2:$C$121,3,0)</f>
        <v>6</v>
      </c>
      <c r="J7392" s="17" t="s">
        <v>11335</v>
      </c>
      <c r="K7392" s="25" t="str">
        <f>LEFT(J7392,MIN(FIND({0,1,2,3,4,5,6,7,8,9},ASC(J7392)&amp;1234567890))-1)</f>
        <v>Lu</v>
      </c>
      <c r="L7392" s="25">
        <f t="shared" si="231"/>
        <v>1</v>
      </c>
      <c r="M7392" s="25">
        <f>VLOOKUP(K7392,Table!$A$2:$C$121,2,0)</f>
        <v>3</v>
      </c>
      <c r="N7392" s="26">
        <f>VLOOKUP(K7392,Table!$A$2:$C$121,3,0)</f>
        <v>6</v>
      </c>
      <c r="O7392" s="13" t="str">
        <f>VLOOKUP(A7392,Table!$U$1:$V$230,2,0)</f>
        <v>Hexagonal</v>
      </c>
      <c r="P7392" s="1"/>
    </row>
    <row r="7393" spans="1:16">
      <c r="A7393" s="12">
        <v>194</v>
      </c>
      <c r="B7393" s="12">
        <v>639082</v>
      </c>
      <c r="C7393" s="12" t="s">
        <v>7455</v>
      </c>
      <c r="D7393" s="12" t="s">
        <v>7965</v>
      </c>
      <c r="E7393" s="17" t="s">
        <v>12830</v>
      </c>
      <c r="F7393" s="25" t="str">
        <f>LEFT(E7393,MIN(FIND({0,1,2,3,4,5,6,7,8,9},ASC(E7393)&amp;1234567890))-1)</f>
        <v>Mg</v>
      </c>
      <c r="G7393" s="25">
        <f t="shared" si="230"/>
        <v>3</v>
      </c>
      <c r="H7393" s="25">
        <f>VLOOKUP(F7393,Table!$A$2:$C$121,2,0)</f>
        <v>2</v>
      </c>
      <c r="I7393" s="26">
        <f>VLOOKUP(F7393,Table!$A$2:$C$121,3,0)</f>
        <v>3</v>
      </c>
      <c r="J7393" s="17" t="s">
        <v>370</v>
      </c>
      <c r="K7393" s="25" t="str">
        <f>LEFT(J7393,MIN(FIND({0,1,2,3,4,5,6,7,8,9},ASC(J7393)&amp;1234567890))-1)</f>
        <v>Hg</v>
      </c>
      <c r="L7393" s="25">
        <f t="shared" si="231"/>
        <v>1</v>
      </c>
      <c r="M7393" s="25">
        <f>VLOOKUP(K7393,Table!$A$2:$C$121,2,0)</f>
        <v>12</v>
      </c>
      <c r="N7393" s="26">
        <f>VLOOKUP(K7393,Table!$A$2:$C$121,3,0)</f>
        <v>6</v>
      </c>
      <c r="O7393" s="13" t="str">
        <f>VLOOKUP(A7393,Table!$U$1:$V$230,2,0)</f>
        <v>Hexagonal</v>
      </c>
      <c r="P7393" s="1"/>
    </row>
    <row r="7394" spans="1:16">
      <c r="A7394" s="12">
        <v>194</v>
      </c>
      <c r="B7394" s="12">
        <v>639216</v>
      </c>
      <c r="C7394" s="12" t="s">
        <v>7455</v>
      </c>
      <c r="D7394" s="12" t="s">
        <v>7966</v>
      </c>
      <c r="E7394" s="17" t="s">
        <v>12039</v>
      </c>
      <c r="F7394" s="25" t="str">
        <f>LEFT(E7394,MIN(FIND({0,1,2,3,4,5,6,7,8,9},ASC(E7394)&amp;1234567890))-1)</f>
        <v>Hg</v>
      </c>
      <c r="G7394" s="25">
        <f t="shared" si="230"/>
        <v>3</v>
      </c>
      <c r="H7394" s="25">
        <f>VLOOKUP(F7394,Table!$A$2:$C$121,2,0)</f>
        <v>12</v>
      </c>
      <c r="I7394" s="26">
        <f>VLOOKUP(F7394,Table!$A$2:$C$121,3,0)</f>
        <v>6</v>
      </c>
      <c r="J7394" s="17" t="s">
        <v>433</v>
      </c>
      <c r="K7394" s="25" t="str">
        <f>LEFT(J7394,MIN(FIND({0,1,2,3,4,5,6,7,8,9},ASC(J7394)&amp;1234567890))-1)</f>
        <v>Sr</v>
      </c>
      <c r="L7394" s="25">
        <f t="shared" si="231"/>
        <v>1</v>
      </c>
      <c r="M7394" s="25">
        <f>VLOOKUP(K7394,Table!$A$2:$C$121,2,0)</f>
        <v>2</v>
      </c>
      <c r="N7394" s="26">
        <f>VLOOKUP(K7394,Table!$A$2:$C$121,3,0)</f>
        <v>5</v>
      </c>
      <c r="O7394" s="13" t="str">
        <f>VLOOKUP(A7394,Table!$U$1:$V$230,2,0)</f>
        <v>Hexagonal</v>
      </c>
      <c r="P7394" s="1"/>
    </row>
    <row r="7395" spans="1:16">
      <c r="A7395" s="12">
        <v>194</v>
      </c>
      <c r="B7395" s="12">
        <v>639224</v>
      </c>
      <c r="C7395" s="12" t="s">
        <v>7455</v>
      </c>
      <c r="D7395" s="12" t="s">
        <v>7967</v>
      </c>
      <c r="E7395" s="17" t="s">
        <v>13525</v>
      </c>
      <c r="F7395" s="25" t="str">
        <f>LEFT(E7395,MIN(FIND({0,1,2,3,4,5,6,7,8,9},ASC(E7395)&amp;1234567890))-1)</f>
        <v>Sr</v>
      </c>
      <c r="G7395" s="25">
        <f t="shared" si="230"/>
        <v>13</v>
      </c>
      <c r="H7395" s="25">
        <f>VLOOKUP(F7395,Table!$A$2:$C$121,2,0)</f>
        <v>2</v>
      </c>
      <c r="I7395" s="26">
        <f>VLOOKUP(F7395,Table!$A$2:$C$121,3,0)</f>
        <v>5</v>
      </c>
      <c r="J7395" s="17" t="s">
        <v>13539</v>
      </c>
      <c r="K7395" s="25" t="str">
        <f>LEFT(J7395,MIN(FIND({0,1,2,3,4,5,6,7,8,9},ASC(J7395)&amp;1234567890))-1)</f>
        <v>Hg</v>
      </c>
      <c r="L7395" s="25">
        <f t="shared" si="231"/>
        <v>58</v>
      </c>
      <c r="M7395" s="25">
        <f>VLOOKUP(K7395,Table!$A$2:$C$121,2,0)</f>
        <v>12</v>
      </c>
      <c r="N7395" s="26">
        <f>VLOOKUP(K7395,Table!$A$2:$C$121,3,0)</f>
        <v>6</v>
      </c>
      <c r="O7395" s="13" t="str">
        <f>VLOOKUP(A7395,Table!$U$1:$V$230,2,0)</f>
        <v>Hexagonal</v>
      </c>
      <c r="P7395" s="1"/>
    </row>
    <row r="7396" spans="1:16">
      <c r="A7396" s="12">
        <v>194</v>
      </c>
      <c r="B7396" s="12">
        <v>639229</v>
      </c>
      <c r="C7396" s="12" t="s">
        <v>7455</v>
      </c>
      <c r="D7396" s="12" t="s">
        <v>7968</v>
      </c>
      <c r="E7396" s="17" t="s">
        <v>12039</v>
      </c>
      <c r="F7396" s="25" t="str">
        <f>LEFT(E7396,MIN(FIND({0,1,2,3,4,5,6,7,8,9},ASC(E7396)&amp;1234567890))-1)</f>
        <v>Hg</v>
      </c>
      <c r="G7396" s="25">
        <f t="shared" si="230"/>
        <v>3</v>
      </c>
      <c r="H7396" s="25">
        <f>VLOOKUP(F7396,Table!$A$2:$C$121,2,0)</f>
        <v>12</v>
      </c>
      <c r="I7396" s="26">
        <f>VLOOKUP(F7396,Table!$A$2:$C$121,3,0)</f>
        <v>6</v>
      </c>
      <c r="J7396" s="17" t="s">
        <v>11313</v>
      </c>
      <c r="K7396" s="25" t="str">
        <f>LEFT(J7396,MIN(FIND({0,1,2,3,4,5,6,7,8,9},ASC(J7396)&amp;1234567890))-1)</f>
        <v>Tb</v>
      </c>
      <c r="L7396" s="25">
        <f t="shared" si="231"/>
        <v>1</v>
      </c>
      <c r="M7396" s="25">
        <f>VLOOKUP(K7396,Table!$A$2:$C$121,2,0)</f>
        <v>3</v>
      </c>
      <c r="N7396" s="26">
        <f>VLOOKUP(K7396,Table!$A$2:$C$121,3,0)</f>
        <v>6</v>
      </c>
      <c r="O7396" s="13" t="str">
        <f>VLOOKUP(A7396,Table!$U$1:$V$230,2,0)</f>
        <v>Hexagonal</v>
      </c>
      <c r="P7396" s="1"/>
    </row>
    <row r="7397" spans="1:16">
      <c r="A7397" s="12">
        <v>194</v>
      </c>
      <c r="B7397" s="12">
        <v>639290</v>
      </c>
      <c r="C7397" s="12" t="s">
        <v>7455</v>
      </c>
      <c r="D7397" s="12" t="s">
        <v>7969</v>
      </c>
      <c r="E7397" s="17" t="s">
        <v>12039</v>
      </c>
      <c r="F7397" s="25" t="str">
        <f>LEFT(E7397,MIN(FIND({0,1,2,3,4,5,6,7,8,9},ASC(E7397)&amp;1234567890))-1)</f>
        <v>Hg</v>
      </c>
      <c r="G7397" s="25">
        <f t="shared" si="230"/>
        <v>3</v>
      </c>
      <c r="H7397" s="25">
        <f>VLOOKUP(F7397,Table!$A$2:$C$121,2,0)</f>
        <v>12</v>
      </c>
      <c r="I7397" s="26">
        <f>VLOOKUP(F7397,Table!$A$2:$C$121,3,0)</f>
        <v>6</v>
      </c>
      <c r="J7397" s="17" t="s">
        <v>11334</v>
      </c>
      <c r="K7397" s="25" t="str">
        <f>LEFT(J7397,MIN(FIND({0,1,2,3,4,5,6,7,8,9},ASC(J7397)&amp;1234567890))-1)</f>
        <v>Tm</v>
      </c>
      <c r="L7397" s="25">
        <f t="shared" si="231"/>
        <v>1</v>
      </c>
      <c r="M7397" s="25">
        <f>VLOOKUP(K7397,Table!$A$2:$C$121,2,0)</f>
        <v>3</v>
      </c>
      <c r="N7397" s="26">
        <f>VLOOKUP(K7397,Table!$A$2:$C$121,3,0)</f>
        <v>6</v>
      </c>
      <c r="O7397" s="13" t="str">
        <f>VLOOKUP(A7397,Table!$U$1:$V$230,2,0)</f>
        <v>Hexagonal</v>
      </c>
      <c r="P7397" s="1"/>
    </row>
    <row r="7398" spans="1:16">
      <c r="A7398" s="12">
        <v>194</v>
      </c>
      <c r="B7398" s="12">
        <v>639292</v>
      </c>
      <c r="C7398" s="12" t="s">
        <v>7455</v>
      </c>
      <c r="D7398" s="12" t="s">
        <v>7970</v>
      </c>
      <c r="E7398" s="17" t="s">
        <v>12039</v>
      </c>
      <c r="F7398" s="25" t="str">
        <f>LEFT(E7398,MIN(FIND({0,1,2,3,4,5,6,7,8,9},ASC(E7398)&amp;1234567890))-1)</f>
        <v>Hg</v>
      </c>
      <c r="G7398" s="25">
        <f t="shared" si="230"/>
        <v>3</v>
      </c>
      <c r="H7398" s="25">
        <f>VLOOKUP(F7398,Table!$A$2:$C$121,2,0)</f>
        <v>12</v>
      </c>
      <c r="I7398" s="26">
        <f>VLOOKUP(F7398,Table!$A$2:$C$121,3,0)</f>
        <v>6</v>
      </c>
      <c r="J7398" s="17" t="s">
        <v>343</v>
      </c>
      <c r="K7398" s="25" t="str">
        <f>LEFT(J7398,MIN(FIND({0,1,2,3,4,5,6,7,8,9},ASC(J7398)&amp;1234567890))-1)</f>
        <v>U</v>
      </c>
      <c r="L7398" s="25">
        <f t="shared" si="231"/>
        <v>1</v>
      </c>
      <c r="M7398" s="25">
        <f>VLOOKUP(K7398,Table!$A$2:$C$121,2,0)</f>
        <v>3</v>
      </c>
      <c r="N7398" s="26">
        <f>VLOOKUP(K7398,Table!$A$2:$C$121,3,0)</f>
        <v>7</v>
      </c>
      <c r="O7398" s="13" t="str">
        <f>VLOOKUP(A7398,Table!$U$1:$V$230,2,0)</f>
        <v>Hexagonal</v>
      </c>
      <c r="P7398" s="1"/>
    </row>
    <row r="7399" spans="1:16">
      <c r="A7399" s="12">
        <v>194</v>
      </c>
      <c r="B7399" s="12">
        <v>639305</v>
      </c>
      <c r="C7399" s="12" t="s">
        <v>7455</v>
      </c>
      <c r="D7399" s="12" t="s">
        <v>7971</v>
      </c>
      <c r="E7399" s="17" t="s">
        <v>12039</v>
      </c>
      <c r="F7399" s="25" t="str">
        <f>LEFT(E7399,MIN(FIND({0,1,2,3,4,5,6,7,8,9},ASC(E7399)&amp;1234567890))-1)</f>
        <v>Hg</v>
      </c>
      <c r="G7399" s="25">
        <f t="shared" si="230"/>
        <v>3</v>
      </c>
      <c r="H7399" s="25">
        <f>VLOOKUP(F7399,Table!$A$2:$C$121,2,0)</f>
        <v>12</v>
      </c>
      <c r="I7399" s="26">
        <f>VLOOKUP(F7399,Table!$A$2:$C$121,3,0)</f>
        <v>6</v>
      </c>
      <c r="J7399" s="17" t="s">
        <v>530</v>
      </c>
      <c r="K7399" s="25" t="str">
        <f>LEFT(J7399,MIN(FIND({0,1,2,3,4,5,6,7,8,9},ASC(J7399)&amp;1234567890))-1)</f>
        <v>Yb</v>
      </c>
      <c r="L7399" s="25">
        <f t="shared" si="231"/>
        <v>1</v>
      </c>
      <c r="M7399" s="25">
        <f>VLOOKUP(K7399,Table!$A$2:$C$121,2,0)</f>
        <v>3</v>
      </c>
      <c r="N7399" s="26">
        <f>VLOOKUP(K7399,Table!$A$2:$C$121,3,0)</f>
        <v>6</v>
      </c>
      <c r="O7399" s="13" t="str">
        <f>VLOOKUP(A7399,Table!$U$1:$V$230,2,0)</f>
        <v>Hexagonal</v>
      </c>
      <c r="P7399" s="1"/>
    </row>
    <row r="7400" spans="1:16">
      <c r="A7400" s="12">
        <v>194</v>
      </c>
      <c r="B7400" s="12">
        <v>639381</v>
      </c>
      <c r="C7400" s="12" t="s">
        <v>7455</v>
      </c>
      <c r="D7400" s="12" t="s">
        <v>7972</v>
      </c>
      <c r="E7400" s="17" t="s">
        <v>587</v>
      </c>
      <c r="F7400" s="25" t="str">
        <f>LEFT(E7400,MIN(FIND({0,1,2,3,4,5,6,7,8,9},ASC(E7400)&amp;1234567890))-1)</f>
        <v>Ho</v>
      </c>
      <c r="G7400" s="25">
        <f t="shared" si="230"/>
        <v>1</v>
      </c>
      <c r="H7400" s="25">
        <f>VLOOKUP(F7400,Table!$A$2:$C$121,2,0)</f>
        <v>3</v>
      </c>
      <c r="I7400" s="26">
        <f>VLOOKUP(F7400,Table!$A$2:$C$121,3,0)</f>
        <v>6</v>
      </c>
      <c r="J7400" s="17" t="s">
        <v>11894</v>
      </c>
      <c r="K7400" s="25" t="str">
        <f>LEFT(J7400,MIN(FIND({0,1,2,3,4,5,6,7,8,9},ASC(J7400)&amp;1234567890))-1)</f>
        <v>Mg</v>
      </c>
      <c r="L7400" s="25">
        <f t="shared" si="231"/>
        <v>2</v>
      </c>
      <c r="M7400" s="25">
        <f>VLOOKUP(K7400,Table!$A$2:$C$121,2,0)</f>
        <v>2</v>
      </c>
      <c r="N7400" s="26">
        <f>VLOOKUP(K7400,Table!$A$2:$C$121,3,0)</f>
        <v>3</v>
      </c>
      <c r="O7400" s="13" t="str">
        <f>VLOOKUP(A7400,Table!$U$1:$V$230,2,0)</f>
        <v>Hexagonal</v>
      </c>
      <c r="P7400" s="1"/>
    </row>
    <row r="7401" spans="1:16">
      <c r="A7401" s="12">
        <v>194</v>
      </c>
      <c r="B7401" s="12">
        <v>639459</v>
      </c>
      <c r="C7401" s="12" t="s">
        <v>7455</v>
      </c>
      <c r="D7401" s="12" t="s">
        <v>7973</v>
      </c>
      <c r="E7401" s="17" t="s">
        <v>11314</v>
      </c>
      <c r="F7401" s="25" t="str">
        <f>LEFT(E7401,MIN(FIND({0,1,2,3,4,5,6,7,8,9},ASC(E7401)&amp;1234567890))-1)</f>
        <v>Ho</v>
      </c>
      <c r="G7401" s="25">
        <f t="shared" si="230"/>
        <v>2</v>
      </c>
      <c r="H7401" s="25">
        <f>VLOOKUP(F7401,Table!$A$2:$C$121,2,0)</f>
        <v>3</v>
      </c>
      <c r="I7401" s="26">
        <f>VLOOKUP(F7401,Table!$A$2:$C$121,3,0)</f>
        <v>6</v>
      </c>
      <c r="J7401" s="17" t="s">
        <v>13471</v>
      </c>
      <c r="K7401" s="25" t="str">
        <f>LEFT(J7401,MIN(FIND({0,1,2,3,4,5,6,7,8,9},ASC(J7401)&amp;1234567890))-1)</f>
        <v>Ni</v>
      </c>
      <c r="L7401" s="25">
        <f t="shared" si="231"/>
        <v>17</v>
      </c>
      <c r="M7401" s="25">
        <f>VLOOKUP(K7401,Table!$A$2:$C$121,2,0)</f>
        <v>10</v>
      </c>
      <c r="N7401" s="26">
        <f>VLOOKUP(K7401,Table!$A$2:$C$121,3,0)</f>
        <v>4</v>
      </c>
      <c r="O7401" s="13" t="str">
        <f>VLOOKUP(A7401,Table!$U$1:$V$230,2,0)</f>
        <v>Hexagonal</v>
      </c>
      <c r="P7401" s="1"/>
    </row>
    <row r="7402" spans="1:16">
      <c r="A7402" s="12">
        <v>194</v>
      </c>
      <c r="B7402" s="12">
        <v>639530</v>
      </c>
      <c r="C7402" s="12" t="s">
        <v>7455</v>
      </c>
      <c r="D7402" s="12" t="s">
        <v>7974</v>
      </c>
      <c r="E7402" s="17" t="s">
        <v>587</v>
      </c>
      <c r="F7402" s="25" t="str">
        <f>LEFT(E7402,MIN(FIND({0,1,2,3,4,5,6,7,8,9},ASC(E7402)&amp;1234567890))-1)</f>
        <v>Ho</v>
      </c>
      <c r="G7402" s="25">
        <f t="shared" si="230"/>
        <v>1</v>
      </c>
      <c r="H7402" s="25">
        <f>VLOOKUP(F7402,Table!$A$2:$C$121,2,0)</f>
        <v>3</v>
      </c>
      <c r="I7402" s="26">
        <f>VLOOKUP(F7402,Table!$A$2:$C$121,3,0)</f>
        <v>6</v>
      </c>
      <c r="J7402" s="17" t="s">
        <v>11919</v>
      </c>
      <c r="K7402" s="25" t="str">
        <f>LEFT(J7402,MIN(FIND({0,1,2,3,4,5,6,7,8,9},ASC(J7402)&amp;1234567890))-1)</f>
        <v>Os</v>
      </c>
      <c r="L7402" s="25">
        <f t="shared" si="231"/>
        <v>2</v>
      </c>
      <c r="M7402" s="25">
        <f>VLOOKUP(K7402,Table!$A$2:$C$121,2,0)</f>
        <v>8</v>
      </c>
      <c r="N7402" s="26">
        <f>VLOOKUP(K7402,Table!$A$2:$C$121,3,0)</f>
        <v>6</v>
      </c>
      <c r="O7402" s="13" t="str">
        <f>VLOOKUP(A7402,Table!$U$1:$V$230,2,0)</f>
        <v>Hexagonal</v>
      </c>
      <c r="P7402" s="1"/>
    </row>
    <row r="7403" spans="1:16">
      <c r="A7403" s="12">
        <v>194</v>
      </c>
      <c r="B7403" s="12">
        <v>639615</v>
      </c>
      <c r="C7403" s="12" t="s">
        <v>7455</v>
      </c>
      <c r="D7403" s="12" t="s">
        <v>7975</v>
      </c>
      <c r="E7403" s="17" t="s">
        <v>587</v>
      </c>
      <c r="F7403" s="25" t="str">
        <f>LEFT(E7403,MIN(FIND({0,1,2,3,4,5,6,7,8,9},ASC(E7403)&amp;1234567890))-1)</f>
        <v>Ho</v>
      </c>
      <c r="G7403" s="25">
        <f t="shared" si="230"/>
        <v>1</v>
      </c>
      <c r="H7403" s="25">
        <f>VLOOKUP(F7403,Table!$A$2:$C$121,2,0)</f>
        <v>3</v>
      </c>
      <c r="I7403" s="26">
        <f>VLOOKUP(F7403,Table!$A$2:$C$121,3,0)</f>
        <v>6</v>
      </c>
      <c r="J7403" s="17" t="s">
        <v>359</v>
      </c>
      <c r="K7403" s="25" t="str">
        <f>LEFT(J7403,MIN(FIND({0,1,2,3,4,5,6,7,8,9},ASC(J7403)&amp;1234567890))-1)</f>
        <v>Re</v>
      </c>
      <c r="L7403" s="25">
        <f t="shared" si="231"/>
        <v>2</v>
      </c>
      <c r="M7403" s="25">
        <f>VLOOKUP(K7403,Table!$A$2:$C$121,2,0)</f>
        <v>7</v>
      </c>
      <c r="N7403" s="26">
        <f>VLOOKUP(K7403,Table!$A$2:$C$121,3,0)</f>
        <v>6</v>
      </c>
      <c r="O7403" s="13" t="str">
        <f>VLOOKUP(A7403,Table!$U$1:$V$230,2,0)</f>
        <v>Hexagonal</v>
      </c>
      <c r="P7403" s="1"/>
    </row>
    <row r="7404" spans="1:16">
      <c r="A7404" s="12">
        <v>194</v>
      </c>
      <c r="B7404" s="12">
        <v>639646</v>
      </c>
      <c r="C7404" s="12" t="s">
        <v>7455</v>
      </c>
      <c r="D7404" s="12" t="s">
        <v>7976</v>
      </c>
      <c r="E7404" s="17" t="s">
        <v>587</v>
      </c>
      <c r="F7404" s="25" t="str">
        <f>LEFT(E7404,MIN(FIND({0,1,2,3,4,5,6,7,8,9},ASC(E7404)&amp;1234567890))-1)</f>
        <v>Ho</v>
      </c>
      <c r="G7404" s="25">
        <f t="shared" si="230"/>
        <v>1</v>
      </c>
      <c r="H7404" s="25">
        <f>VLOOKUP(F7404,Table!$A$2:$C$121,2,0)</f>
        <v>3</v>
      </c>
      <c r="I7404" s="26">
        <f>VLOOKUP(F7404,Table!$A$2:$C$121,3,0)</f>
        <v>6</v>
      </c>
      <c r="J7404" s="17" t="s">
        <v>11776</v>
      </c>
      <c r="K7404" s="25" t="str">
        <f>LEFT(J7404,MIN(FIND({0,1,2,3,4,5,6,7,8,9},ASC(J7404)&amp;1234567890))-1)</f>
        <v>Ru</v>
      </c>
      <c r="L7404" s="25">
        <f t="shared" si="231"/>
        <v>2</v>
      </c>
      <c r="M7404" s="25">
        <f>VLOOKUP(K7404,Table!$A$2:$C$121,2,0)</f>
        <v>8</v>
      </c>
      <c r="N7404" s="26">
        <f>VLOOKUP(K7404,Table!$A$2:$C$121,3,0)</f>
        <v>5</v>
      </c>
      <c r="O7404" s="13" t="str">
        <f>VLOOKUP(A7404,Table!$U$1:$V$230,2,0)</f>
        <v>Hexagonal</v>
      </c>
      <c r="P7404" s="1"/>
    </row>
    <row r="7405" spans="1:16">
      <c r="A7405" s="12">
        <v>194</v>
      </c>
      <c r="B7405" s="12">
        <v>639759</v>
      </c>
      <c r="C7405" s="12" t="s">
        <v>7455</v>
      </c>
      <c r="D7405" s="12" t="s">
        <v>7977</v>
      </c>
      <c r="E7405" s="17" t="s">
        <v>587</v>
      </c>
      <c r="F7405" s="25" t="str">
        <f>LEFT(E7405,MIN(FIND({0,1,2,3,4,5,6,7,8,9},ASC(E7405)&amp;1234567890))-1)</f>
        <v>Ho</v>
      </c>
      <c r="G7405" s="25">
        <f t="shared" si="230"/>
        <v>1</v>
      </c>
      <c r="H7405" s="25">
        <f>VLOOKUP(F7405,Table!$A$2:$C$121,2,0)</f>
        <v>3</v>
      </c>
      <c r="I7405" s="26">
        <f>VLOOKUP(F7405,Table!$A$2:$C$121,3,0)</f>
        <v>6</v>
      </c>
      <c r="J7405" s="17" t="s">
        <v>382</v>
      </c>
      <c r="K7405" s="25" t="str">
        <f>LEFT(J7405,MIN(FIND({0,1,2,3,4,5,6,7,8,9},ASC(J7405)&amp;1234567890))-1)</f>
        <v>Tc</v>
      </c>
      <c r="L7405" s="25">
        <f t="shared" si="231"/>
        <v>2</v>
      </c>
      <c r="M7405" s="25">
        <f>VLOOKUP(K7405,Table!$A$2:$C$121,2,0)</f>
        <v>7</v>
      </c>
      <c r="N7405" s="26">
        <f>VLOOKUP(K7405,Table!$A$2:$C$121,3,0)</f>
        <v>5</v>
      </c>
      <c r="O7405" s="13" t="str">
        <f>VLOOKUP(A7405,Table!$U$1:$V$230,2,0)</f>
        <v>Hexagonal</v>
      </c>
      <c r="P7405" s="1"/>
    </row>
    <row r="7406" spans="1:16">
      <c r="A7406" s="12">
        <v>194</v>
      </c>
      <c r="B7406" s="12">
        <v>639794</v>
      </c>
      <c r="C7406" s="12" t="s">
        <v>7455</v>
      </c>
      <c r="D7406" s="12" t="s">
        <v>6225</v>
      </c>
      <c r="E7406" s="17" t="s">
        <v>11314</v>
      </c>
      <c r="F7406" s="25" t="str">
        <f>LEFT(E7406,MIN(FIND({0,1,2,3,4,5,6,7,8,9},ASC(E7406)&amp;1234567890))-1)</f>
        <v>Ho</v>
      </c>
      <c r="G7406" s="25">
        <f t="shared" si="230"/>
        <v>2</v>
      </c>
      <c r="H7406" s="25">
        <f>VLOOKUP(F7406,Table!$A$2:$C$121,2,0)</f>
        <v>3</v>
      </c>
      <c r="I7406" s="26">
        <f>VLOOKUP(F7406,Table!$A$2:$C$121,3,0)</f>
        <v>6</v>
      </c>
      <c r="J7406" s="17" t="s">
        <v>12899</v>
      </c>
      <c r="K7406" s="25" t="str">
        <f>LEFT(J7406,MIN(FIND({0,1,2,3,4,5,6,7,8,9},ASC(J7406)&amp;1234567890))-1)</f>
        <v>Zn</v>
      </c>
      <c r="L7406" s="25">
        <f t="shared" si="231"/>
        <v>17</v>
      </c>
      <c r="M7406" s="25">
        <f>VLOOKUP(K7406,Table!$A$2:$C$121,2,0)</f>
        <v>12</v>
      </c>
      <c r="N7406" s="26">
        <f>VLOOKUP(K7406,Table!$A$2:$C$121,3,0)</f>
        <v>4</v>
      </c>
      <c r="O7406" s="13" t="str">
        <f>VLOOKUP(A7406,Table!$U$1:$V$230,2,0)</f>
        <v>Hexagonal</v>
      </c>
      <c r="P7406" s="1"/>
    </row>
    <row r="7407" spans="1:16">
      <c r="A7407" s="12">
        <v>194</v>
      </c>
      <c r="B7407" s="12">
        <v>639801</v>
      </c>
      <c r="C7407" s="12" t="s">
        <v>7455</v>
      </c>
      <c r="D7407" s="12" t="s">
        <v>7978</v>
      </c>
      <c r="E7407" s="17" t="s">
        <v>12036</v>
      </c>
      <c r="F7407" s="25" t="str">
        <f>LEFT(E7407,MIN(FIND({0,1,2,3,4,5,6,7,8,9},ASC(E7407)&amp;1234567890))-1)</f>
        <v>Ho</v>
      </c>
      <c r="G7407" s="25">
        <f t="shared" si="230"/>
        <v>13</v>
      </c>
      <c r="H7407" s="25">
        <f>VLOOKUP(F7407,Table!$A$2:$C$121,2,0)</f>
        <v>3</v>
      </c>
      <c r="I7407" s="26">
        <f>VLOOKUP(F7407,Table!$A$2:$C$121,3,0)</f>
        <v>6</v>
      </c>
      <c r="J7407" s="17" t="s">
        <v>13500</v>
      </c>
      <c r="K7407" s="25" t="str">
        <f>LEFT(J7407,MIN(FIND({0,1,2,3,4,5,6,7,8,9},ASC(J7407)&amp;1234567890))-1)</f>
        <v>Zn</v>
      </c>
      <c r="L7407" s="25">
        <f t="shared" si="231"/>
        <v>58</v>
      </c>
      <c r="M7407" s="25">
        <f>VLOOKUP(K7407,Table!$A$2:$C$121,2,0)</f>
        <v>12</v>
      </c>
      <c r="N7407" s="26">
        <f>VLOOKUP(K7407,Table!$A$2:$C$121,3,0)</f>
        <v>4</v>
      </c>
      <c r="O7407" s="13" t="str">
        <f>VLOOKUP(A7407,Table!$U$1:$V$230,2,0)</f>
        <v>Hexagonal</v>
      </c>
      <c r="P7407" s="1"/>
    </row>
    <row r="7408" spans="1:16">
      <c r="A7408" s="12">
        <v>194</v>
      </c>
      <c r="B7408" s="12">
        <v>639802</v>
      </c>
      <c r="C7408" s="12" t="s">
        <v>7455</v>
      </c>
      <c r="D7408" s="12" t="s">
        <v>7979</v>
      </c>
      <c r="E7408" s="17" t="s">
        <v>587</v>
      </c>
      <c r="F7408" s="25" t="str">
        <f>LEFT(E7408,MIN(FIND({0,1,2,3,4,5,6,7,8,9},ASC(E7408)&amp;1234567890))-1)</f>
        <v>Ho</v>
      </c>
      <c r="G7408" s="25">
        <f t="shared" si="230"/>
        <v>1</v>
      </c>
      <c r="H7408" s="25">
        <f>VLOOKUP(F7408,Table!$A$2:$C$121,2,0)</f>
        <v>3</v>
      </c>
      <c r="I7408" s="26">
        <f>VLOOKUP(F7408,Table!$A$2:$C$121,3,0)</f>
        <v>6</v>
      </c>
      <c r="J7408" s="17" t="s">
        <v>71</v>
      </c>
      <c r="K7408" s="25" t="str">
        <f>LEFT(J7408,MIN(FIND({0,1,2,3,4,5,6,7,8,9},ASC(J7408)&amp;1234567890))-1)</f>
        <v>Zn</v>
      </c>
      <c r="L7408" s="25">
        <f t="shared" si="231"/>
        <v>5</v>
      </c>
      <c r="M7408" s="25">
        <f>VLOOKUP(K7408,Table!$A$2:$C$121,2,0)</f>
        <v>12</v>
      </c>
      <c r="N7408" s="26">
        <f>VLOOKUP(K7408,Table!$A$2:$C$121,3,0)</f>
        <v>4</v>
      </c>
      <c r="O7408" s="13" t="str">
        <f>VLOOKUP(A7408,Table!$U$1:$V$230,2,0)</f>
        <v>Hexagonal</v>
      </c>
      <c r="P7408" s="1"/>
    </row>
    <row r="7409" spans="1:16">
      <c r="A7409" s="12">
        <v>194</v>
      </c>
      <c r="B7409" s="12">
        <v>639914</v>
      </c>
      <c r="C7409" s="12" t="s">
        <v>7455</v>
      </c>
      <c r="D7409" s="12" t="s">
        <v>7980</v>
      </c>
      <c r="E7409" s="17" t="s">
        <v>11286</v>
      </c>
      <c r="F7409" s="25" t="str">
        <f>LEFT(E7409,MIN(FIND({0,1,2,3,4,5,6,7,8,9},ASC(E7409)&amp;1234567890))-1)</f>
        <v>In</v>
      </c>
      <c r="G7409" s="25">
        <f t="shared" si="230"/>
        <v>1</v>
      </c>
      <c r="H7409" s="25">
        <f>VLOOKUP(F7409,Table!$A$2:$C$121,2,0)</f>
        <v>13</v>
      </c>
      <c r="I7409" s="26">
        <f>VLOOKUP(F7409,Table!$A$2:$C$121,3,0)</f>
        <v>5</v>
      </c>
      <c r="J7409" s="17" t="s">
        <v>12000</v>
      </c>
      <c r="K7409" s="25" t="str">
        <f>LEFT(J7409,MIN(FIND({0,1,2,3,4,5,6,7,8,9},ASC(J7409)&amp;1234567890))-1)</f>
        <v>Lu</v>
      </c>
      <c r="L7409" s="25">
        <f t="shared" si="231"/>
        <v>2</v>
      </c>
      <c r="M7409" s="25">
        <f>VLOOKUP(K7409,Table!$A$2:$C$121,2,0)</f>
        <v>3</v>
      </c>
      <c r="N7409" s="26">
        <f>VLOOKUP(K7409,Table!$A$2:$C$121,3,0)</f>
        <v>6</v>
      </c>
      <c r="O7409" s="13" t="str">
        <f>VLOOKUP(A7409,Table!$U$1:$V$230,2,0)</f>
        <v>Hexagonal</v>
      </c>
      <c r="P7409" s="1"/>
    </row>
    <row r="7410" spans="1:16">
      <c r="A7410" s="12">
        <v>194</v>
      </c>
      <c r="B7410" s="12">
        <v>639928</v>
      </c>
      <c r="C7410" s="12" t="s">
        <v>7455</v>
      </c>
      <c r="D7410" s="12" t="s">
        <v>7981</v>
      </c>
      <c r="E7410" s="17" t="s">
        <v>12830</v>
      </c>
      <c r="F7410" s="25" t="str">
        <f>LEFT(E7410,MIN(FIND({0,1,2,3,4,5,6,7,8,9},ASC(E7410)&amp;1234567890))-1)</f>
        <v>Mg</v>
      </c>
      <c r="G7410" s="25">
        <f t="shared" si="230"/>
        <v>3</v>
      </c>
      <c r="H7410" s="25">
        <f>VLOOKUP(F7410,Table!$A$2:$C$121,2,0)</f>
        <v>2</v>
      </c>
      <c r="I7410" s="26">
        <f>VLOOKUP(F7410,Table!$A$2:$C$121,3,0)</f>
        <v>3</v>
      </c>
      <c r="J7410" s="17" t="s">
        <v>11286</v>
      </c>
      <c r="K7410" s="25" t="str">
        <f>LEFT(J7410,MIN(FIND({0,1,2,3,4,5,6,7,8,9},ASC(J7410)&amp;1234567890))-1)</f>
        <v>In</v>
      </c>
      <c r="L7410" s="25">
        <f t="shared" si="231"/>
        <v>1</v>
      </c>
      <c r="M7410" s="25">
        <f>VLOOKUP(K7410,Table!$A$2:$C$121,2,0)</f>
        <v>13</v>
      </c>
      <c r="N7410" s="26">
        <f>VLOOKUP(K7410,Table!$A$2:$C$121,3,0)</f>
        <v>5</v>
      </c>
      <c r="O7410" s="13" t="str">
        <f>VLOOKUP(A7410,Table!$U$1:$V$230,2,0)</f>
        <v>Hexagonal</v>
      </c>
      <c r="P7410" s="1"/>
    </row>
    <row r="7411" spans="1:16">
      <c r="A7411" s="12">
        <v>194</v>
      </c>
      <c r="B7411" s="12">
        <v>640067</v>
      </c>
      <c r="C7411" s="12" t="s">
        <v>7455</v>
      </c>
      <c r="D7411" s="12" t="s">
        <v>7982</v>
      </c>
      <c r="E7411" s="17" t="s">
        <v>11286</v>
      </c>
      <c r="F7411" s="25" t="str">
        <f>LEFT(E7411,MIN(FIND({0,1,2,3,4,5,6,7,8,9},ASC(E7411)&amp;1234567890))-1)</f>
        <v>In</v>
      </c>
      <c r="G7411" s="25">
        <f t="shared" si="230"/>
        <v>1</v>
      </c>
      <c r="H7411" s="25">
        <f>VLOOKUP(F7411,Table!$A$2:$C$121,2,0)</f>
        <v>13</v>
      </c>
      <c r="I7411" s="26">
        <f>VLOOKUP(F7411,Table!$A$2:$C$121,3,0)</f>
        <v>5</v>
      </c>
      <c r="J7411" s="17" t="s">
        <v>412</v>
      </c>
      <c r="K7411" s="25" t="str">
        <f>LEFT(J7411,MIN(FIND({0,1,2,3,4,5,6,7,8,9},ASC(J7411)&amp;1234567890))-1)</f>
        <v>Nd</v>
      </c>
      <c r="L7411" s="25">
        <f t="shared" si="231"/>
        <v>2</v>
      </c>
      <c r="M7411" s="25">
        <f>VLOOKUP(K7411,Table!$A$2:$C$121,2,0)</f>
        <v>3</v>
      </c>
      <c r="N7411" s="26">
        <f>VLOOKUP(K7411,Table!$A$2:$C$121,3,0)</f>
        <v>6</v>
      </c>
      <c r="O7411" s="13" t="str">
        <f>VLOOKUP(A7411,Table!$U$1:$V$230,2,0)</f>
        <v>Hexagonal</v>
      </c>
      <c r="P7411" s="1"/>
    </row>
    <row r="7412" spans="1:16">
      <c r="A7412" s="12">
        <v>194</v>
      </c>
      <c r="B7412" s="12">
        <v>640098</v>
      </c>
      <c r="C7412" s="12" t="s">
        <v>7455</v>
      </c>
      <c r="D7412" s="12" t="s">
        <v>7983</v>
      </c>
      <c r="E7412" s="17" t="s">
        <v>11286</v>
      </c>
      <c r="F7412" s="25" t="str">
        <f>LEFT(E7412,MIN(FIND({0,1,2,3,4,5,6,7,8,9},ASC(E7412)&amp;1234567890))-1)</f>
        <v>In</v>
      </c>
      <c r="G7412" s="25">
        <f t="shared" si="230"/>
        <v>1</v>
      </c>
      <c r="H7412" s="25">
        <f>VLOOKUP(F7412,Table!$A$2:$C$121,2,0)</f>
        <v>13</v>
      </c>
      <c r="I7412" s="26">
        <f>VLOOKUP(F7412,Table!$A$2:$C$121,3,0)</f>
        <v>5</v>
      </c>
      <c r="J7412" s="17" t="s">
        <v>11386</v>
      </c>
      <c r="K7412" s="25" t="str">
        <f>LEFT(J7412,MIN(FIND({0,1,2,3,4,5,6,7,8,9},ASC(J7412)&amp;1234567890))-1)</f>
        <v>Ni</v>
      </c>
      <c r="L7412" s="25">
        <f t="shared" si="231"/>
        <v>2</v>
      </c>
      <c r="M7412" s="25">
        <f>VLOOKUP(K7412,Table!$A$2:$C$121,2,0)</f>
        <v>10</v>
      </c>
      <c r="N7412" s="26">
        <f>VLOOKUP(K7412,Table!$A$2:$C$121,3,0)</f>
        <v>4</v>
      </c>
      <c r="O7412" s="13" t="str">
        <f>VLOOKUP(A7412,Table!$U$1:$V$230,2,0)</f>
        <v>Hexagonal</v>
      </c>
      <c r="P7412" s="1"/>
    </row>
    <row r="7413" spans="1:16">
      <c r="A7413" s="12">
        <v>194</v>
      </c>
      <c r="B7413" s="12">
        <v>640100</v>
      </c>
      <c r="C7413" s="12" t="s">
        <v>7455</v>
      </c>
      <c r="D7413" s="12" t="s">
        <v>7984</v>
      </c>
      <c r="E7413" s="17" t="s">
        <v>11286</v>
      </c>
      <c r="F7413" s="25" t="str">
        <f>LEFT(E7413,MIN(FIND({0,1,2,3,4,5,6,7,8,9},ASC(E7413)&amp;1234567890))-1)</f>
        <v>In</v>
      </c>
      <c r="G7413" s="25">
        <f t="shared" si="230"/>
        <v>1</v>
      </c>
      <c r="H7413" s="25">
        <f>VLOOKUP(F7413,Table!$A$2:$C$121,2,0)</f>
        <v>13</v>
      </c>
      <c r="I7413" s="26">
        <f>VLOOKUP(F7413,Table!$A$2:$C$121,3,0)</f>
        <v>5</v>
      </c>
      <c r="J7413" s="17" t="s">
        <v>11359</v>
      </c>
      <c r="K7413" s="25" t="str">
        <f>LEFT(J7413,MIN(FIND({0,1,2,3,4,5,6,7,8,9},ASC(J7413)&amp;1234567890))-1)</f>
        <v>Ni</v>
      </c>
      <c r="L7413" s="25">
        <f t="shared" si="231"/>
        <v>3</v>
      </c>
      <c r="M7413" s="25">
        <f>VLOOKUP(K7413,Table!$A$2:$C$121,2,0)</f>
        <v>10</v>
      </c>
      <c r="N7413" s="26">
        <f>VLOOKUP(K7413,Table!$A$2:$C$121,3,0)</f>
        <v>4</v>
      </c>
      <c r="O7413" s="13" t="str">
        <f>VLOOKUP(A7413,Table!$U$1:$V$230,2,0)</f>
        <v>Hexagonal</v>
      </c>
      <c r="P7413" s="1"/>
    </row>
    <row r="7414" spans="1:16">
      <c r="A7414" s="12">
        <v>194</v>
      </c>
      <c r="B7414" s="12">
        <v>640268</v>
      </c>
      <c r="C7414" s="12" t="s">
        <v>7455</v>
      </c>
      <c r="D7414" s="12" t="s">
        <v>7985</v>
      </c>
      <c r="E7414" s="17" t="s">
        <v>11286</v>
      </c>
      <c r="F7414" s="25" t="str">
        <f>LEFT(E7414,MIN(FIND({0,1,2,3,4,5,6,7,8,9},ASC(E7414)&amp;1234567890))-1)</f>
        <v>In</v>
      </c>
      <c r="G7414" s="25">
        <f t="shared" si="230"/>
        <v>1</v>
      </c>
      <c r="H7414" s="25">
        <f>VLOOKUP(F7414,Table!$A$2:$C$121,2,0)</f>
        <v>13</v>
      </c>
      <c r="I7414" s="26">
        <f>VLOOKUP(F7414,Table!$A$2:$C$121,3,0)</f>
        <v>5</v>
      </c>
      <c r="J7414" s="17" t="s">
        <v>11327</v>
      </c>
      <c r="K7414" s="25" t="str">
        <f>LEFT(J7414,MIN(FIND({0,1,2,3,4,5,6,7,8,9},ASC(J7414)&amp;1234567890))-1)</f>
        <v>Pr</v>
      </c>
      <c r="L7414" s="25">
        <f t="shared" si="231"/>
        <v>2</v>
      </c>
      <c r="M7414" s="25">
        <f>VLOOKUP(K7414,Table!$A$2:$C$121,2,0)</f>
        <v>3</v>
      </c>
      <c r="N7414" s="26">
        <f>VLOOKUP(K7414,Table!$A$2:$C$121,3,0)</f>
        <v>6</v>
      </c>
      <c r="O7414" s="13" t="str">
        <f>VLOOKUP(A7414,Table!$U$1:$V$230,2,0)</f>
        <v>Hexagonal</v>
      </c>
      <c r="P7414" s="1"/>
    </row>
    <row r="7415" spans="1:16">
      <c r="A7415" s="12">
        <v>194</v>
      </c>
      <c r="B7415" s="12">
        <v>640293</v>
      </c>
      <c r="C7415" s="12" t="s">
        <v>7455</v>
      </c>
      <c r="D7415" s="12" t="s">
        <v>7986</v>
      </c>
      <c r="E7415" s="17" t="s">
        <v>11641</v>
      </c>
      <c r="F7415" s="25" t="str">
        <f>LEFT(E7415,MIN(FIND({0,1,2,3,4,5,6,7,8,9},ASC(E7415)&amp;1234567890))-1)</f>
        <v>In</v>
      </c>
      <c r="G7415" s="25">
        <f t="shared" si="230"/>
        <v>2</v>
      </c>
      <c r="H7415" s="25">
        <f>VLOOKUP(F7415,Table!$A$2:$C$121,2,0)</f>
        <v>13</v>
      </c>
      <c r="I7415" s="26">
        <f>VLOOKUP(F7415,Table!$A$2:$C$121,3,0)</f>
        <v>5</v>
      </c>
      <c r="J7415" s="17" t="s">
        <v>13540</v>
      </c>
      <c r="K7415" s="25" t="str">
        <f>LEFT(J7415,MIN(FIND({0,1,2,3,4,5,6,7,8,9},ASC(J7415)&amp;1234567890))-1)</f>
        <v>Pt</v>
      </c>
      <c r="L7415" s="25">
        <f t="shared" si="231"/>
        <v>1.34</v>
      </c>
      <c r="M7415" s="25">
        <f>VLOOKUP(K7415,Table!$A$2:$C$121,2,0)</f>
        <v>10</v>
      </c>
      <c r="N7415" s="26">
        <f>VLOOKUP(K7415,Table!$A$2:$C$121,3,0)</f>
        <v>6</v>
      </c>
      <c r="O7415" s="13" t="str">
        <f>VLOOKUP(A7415,Table!$U$1:$V$230,2,0)</f>
        <v>Hexagonal</v>
      </c>
      <c r="P7415" s="1"/>
    </row>
    <row r="7416" spans="1:16">
      <c r="A7416" s="12">
        <v>194</v>
      </c>
      <c r="B7416" s="12">
        <v>640342</v>
      </c>
      <c r="C7416" s="12" t="s">
        <v>7455</v>
      </c>
      <c r="D7416" s="12" t="s">
        <v>7987</v>
      </c>
      <c r="E7416" s="17" t="s">
        <v>11286</v>
      </c>
      <c r="F7416" s="25" t="str">
        <f>LEFT(E7416,MIN(FIND({0,1,2,3,4,5,6,7,8,9},ASC(E7416)&amp;1234567890))-1)</f>
        <v>In</v>
      </c>
      <c r="G7416" s="25">
        <f t="shared" si="230"/>
        <v>1</v>
      </c>
      <c r="H7416" s="25">
        <f>VLOOKUP(F7416,Table!$A$2:$C$121,2,0)</f>
        <v>13</v>
      </c>
      <c r="I7416" s="26">
        <f>VLOOKUP(F7416,Table!$A$2:$C$121,3,0)</f>
        <v>5</v>
      </c>
      <c r="J7416" s="17" t="s">
        <v>11556</v>
      </c>
      <c r="K7416" s="25" t="str">
        <f>LEFT(J7416,MIN(FIND({0,1,2,3,4,5,6,7,8,9},ASC(J7416)&amp;1234567890))-1)</f>
        <v>Ru</v>
      </c>
      <c r="L7416" s="25">
        <f t="shared" si="231"/>
        <v>3</v>
      </c>
      <c r="M7416" s="25">
        <f>VLOOKUP(K7416,Table!$A$2:$C$121,2,0)</f>
        <v>8</v>
      </c>
      <c r="N7416" s="26">
        <f>VLOOKUP(K7416,Table!$A$2:$C$121,3,0)</f>
        <v>5</v>
      </c>
      <c r="O7416" s="13" t="str">
        <f>VLOOKUP(A7416,Table!$U$1:$V$230,2,0)</f>
        <v>Hexagonal</v>
      </c>
      <c r="P7416" s="1"/>
    </row>
    <row r="7417" spans="1:16">
      <c r="A7417" s="12">
        <v>194</v>
      </c>
      <c r="B7417" s="12">
        <v>640544</v>
      </c>
      <c r="C7417" s="12" t="s">
        <v>7455</v>
      </c>
      <c r="D7417" s="12" t="s">
        <v>7988</v>
      </c>
      <c r="E7417" s="17" t="s">
        <v>11286</v>
      </c>
      <c r="F7417" s="25" t="str">
        <f>LEFT(E7417,MIN(FIND({0,1,2,3,4,5,6,7,8,9},ASC(E7417)&amp;1234567890))-1)</f>
        <v>In</v>
      </c>
      <c r="G7417" s="25">
        <f t="shared" si="230"/>
        <v>1</v>
      </c>
      <c r="H7417" s="25">
        <f>VLOOKUP(F7417,Table!$A$2:$C$121,2,0)</f>
        <v>13</v>
      </c>
      <c r="I7417" s="26">
        <f>VLOOKUP(F7417,Table!$A$2:$C$121,3,0)</f>
        <v>5</v>
      </c>
      <c r="J7417" s="17" t="s">
        <v>60</v>
      </c>
      <c r="K7417" s="25" t="str">
        <f>LEFT(J7417,MIN(FIND({0,1,2,3,4,5,6,7,8,9},ASC(J7417)&amp;1234567890))-1)</f>
        <v>Sm</v>
      </c>
      <c r="L7417" s="25">
        <f t="shared" si="231"/>
        <v>2</v>
      </c>
      <c r="M7417" s="25">
        <f>VLOOKUP(K7417,Table!$A$2:$C$121,2,0)</f>
        <v>3</v>
      </c>
      <c r="N7417" s="26">
        <f>VLOOKUP(K7417,Table!$A$2:$C$121,3,0)</f>
        <v>6</v>
      </c>
      <c r="O7417" s="13" t="str">
        <f>VLOOKUP(A7417,Table!$U$1:$V$230,2,0)</f>
        <v>Hexagonal</v>
      </c>
      <c r="P7417" s="1"/>
    </row>
    <row r="7418" spans="1:16">
      <c r="A7418" s="12">
        <v>194</v>
      </c>
      <c r="B7418" s="12">
        <v>640581</v>
      </c>
      <c r="C7418" s="12" t="s">
        <v>7455</v>
      </c>
      <c r="D7418" s="12" t="s">
        <v>7989</v>
      </c>
      <c r="E7418" s="17" t="s">
        <v>433</v>
      </c>
      <c r="F7418" s="25" t="str">
        <f>LEFT(E7418,MIN(FIND({0,1,2,3,4,5,6,7,8,9},ASC(E7418)&amp;1234567890))-1)</f>
        <v>Sr</v>
      </c>
      <c r="G7418" s="25">
        <f t="shared" si="230"/>
        <v>1</v>
      </c>
      <c r="H7418" s="25">
        <f>VLOOKUP(F7418,Table!$A$2:$C$121,2,0)</f>
        <v>2</v>
      </c>
      <c r="I7418" s="26">
        <f>VLOOKUP(F7418,Table!$A$2:$C$121,3,0)</f>
        <v>5</v>
      </c>
      <c r="J7418" s="17" t="s">
        <v>45</v>
      </c>
      <c r="K7418" s="25" t="str">
        <f>LEFT(J7418,MIN(FIND({0,1,2,3,4,5,6,7,8,9},ASC(J7418)&amp;1234567890))-1)</f>
        <v>In</v>
      </c>
      <c r="L7418" s="25">
        <f t="shared" si="231"/>
        <v>3</v>
      </c>
      <c r="M7418" s="25">
        <f>VLOOKUP(K7418,Table!$A$2:$C$121,2,0)</f>
        <v>13</v>
      </c>
      <c r="N7418" s="26">
        <f>VLOOKUP(K7418,Table!$A$2:$C$121,3,0)</f>
        <v>5</v>
      </c>
      <c r="O7418" s="13" t="str">
        <f>VLOOKUP(A7418,Table!$U$1:$V$230,2,0)</f>
        <v>Hexagonal</v>
      </c>
      <c r="P7418" s="1"/>
    </row>
    <row r="7419" spans="1:16">
      <c r="A7419" s="12">
        <v>194</v>
      </c>
      <c r="B7419" s="12">
        <v>640591</v>
      </c>
      <c r="C7419" s="12" t="s">
        <v>7455</v>
      </c>
      <c r="D7419" s="12" t="s">
        <v>7990</v>
      </c>
      <c r="E7419" s="17" t="s">
        <v>11286</v>
      </c>
      <c r="F7419" s="25" t="str">
        <f>LEFT(E7419,MIN(FIND({0,1,2,3,4,5,6,7,8,9},ASC(E7419)&amp;1234567890))-1)</f>
        <v>In</v>
      </c>
      <c r="G7419" s="25">
        <f t="shared" si="230"/>
        <v>1</v>
      </c>
      <c r="H7419" s="25">
        <f>VLOOKUP(F7419,Table!$A$2:$C$121,2,0)</f>
        <v>13</v>
      </c>
      <c r="I7419" s="26">
        <f>VLOOKUP(F7419,Table!$A$2:$C$121,3,0)</f>
        <v>5</v>
      </c>
      <c r="J7419" s="17" t="s">
        <v>11367</v>
      </c>
      <c r="K7419" s="25" t="str">
        <f>LEFT(J7419,MIN(FIND({0,1,2,3,4,5,6,7,8,9},ASC(J7419)&amp;1234567890))-1)</f>
        <v>Tb</v>
      </c>
      <c r="L7419" s="25">
        <f t="shared" si="231"/>
        <v>2</v>
      </c>
      <c r="M7419" s="25">
        <f>VLOOKUP(K7419,Table!$A$2:$C$121,2,0)</f>
        <v>3</v>
      </c>
      <c r="N7419" s="26">
        <f>VLOOKUP(K7419,Table!$A$2:$C$121,3,0)</f>
        <v>6</v>
      </c>
      <c r="O7419" s="13" t="str">
        <f>VLOOKUP(A7419,Table!$U$1:$V$230,2,0)</f>
        <v>Hexagonal</v>
      </c>
      <c r="P7419" s="1"/>
    </row>
    <row r="7420" spans="1:16">
      <c r="A7420" s="12">
        <v>194</v>
      </c>
      <c r="B7420" s="12">
        <v>640656</v>
      </c>
      <c r="C7420" s="12" t="s">
        <v>7455</v>
      </c>
      <c r="D7420" s="12" t="s">
        <v>7991</v>
      </c>
      <c r="E7420" s="17" t="s">
        <v>11459</v>
      </c>
      <c r="F7420" s="25" t="str">
        <f>LEFT(E7420,MIN(FIND({0,1,2,3,4,5,6,7,8,9},ASC(E7420)&amp;1234567890))-1)</f>
        <v>Ti</v>
      </c>
      <c r="G7420" s="25">
        <f t="shared" si="230"/>
        <v>3</v>
      </c>
      <c r="H7420" s="25">
        <f>VLOOKUP(F7420,Table!$A$2:$C$121,2,0)</f>
        <v>4</v>
      </c>
      <c r="I7420" s="26">
        <f>VLOOKUP(F7420,Table!$A$2:$C$121,3,0)</f>
        <v>4</v>
      </c>
      <c r="J7420" s="17" t="s">
        <v>11286</v>
      </c>
      <c r="K7420" s="25" t="str">
        <f>LEFT(J7420,MIN(FIND({0,1,2,3,4,5,6,7,8,9},ASC(J7420)&amp;1234567890))-1)</f>
        <v>In</v>
      </c>
      <c r="L7420" s="25">
        <f t="shared" si="231"/>
        <v>1</v>
      </c>
      <c r="M7420" s="25">
        <f>VLOOKUP(K7420,Table!$A$2:$C$121,2,0)</f>
        <v>13</v>
      </c>
      <c r="N7420" s="26">
        <f>VLOOKUP(K7420,Table!$A$2:$C$121,3,0)</f>
        <v>5</v>
      </c>
      <c r="O7420" s="13" t="str">
        <f>VLOOKUP(A7420,Table!$U$1:$V$230,2,0)</f>
        <v>Hexagonal</v>
      </c>
      <c r="P7420" s="1"/>
    </row>
    <row r="7421" spans="1:16">
      <c r="A7421" s="12">
        <v>194</v>
      </c>
      <c r="B7421" s="12">
        <v>640672</v>
      </c>
      <c r="C7421" s="12" t="s">
        <v>7455</v>
      </c>
      <c r="D7421" s="12" t="s">
        <v>7992</v>
      </c>
      <c r="E7421" s="17" t="s">
        <v>11286</v>
      </c>
      <c r="F7421" s="25" t="str">
        <f>LEFT(E7421,MIN(FIND({0,1,2,3,4,5,6,7,8,9},ASC(E7421)&amp;1234567890))-1)</f>
        <v>In</v>
      </c>
      <c r="G7421" s="25">
        <f t="shared" si="230"/>
        <v>1</v>
      </c>
      <c r="H7421" s="25">
        <f>VLOOKUP(F7421,Table!$A$2:$C$121,2,0)</f>
        <v>13</v>
      </c>
      <c r="I7421" s="26">
        <f>VLOOKUP(F7421,Table!$A$2:$C$121,3,0)</f>
        <v>5</v>
      </c>
      <c r="J7421" s="17" t="s">
        <v>11307</v>
      </c>
      <c r="K7421" s="25" t="str">
        <f>LEFT(J7421,MIN(FIND({0,1,2,3,4,5,6,7,8,9},ASC(J7421)&amp;1234567890))-1)</f>
        <v>Tm</v>
      </c>
      <c r="L7421" s="25">
        <f t="shared" si="231"/>
        <v>2</v>
      </c>
      <c r="M7421" s="25">
        <f>VLOOKUP(K7421,Table!$A$2:$C$121,2,0)</f>
        <v>3</v>
      </c>
      <c r="N7421" s="26">
        <f>VLOOKUP(K7421,Table!$A$2:$C$121,3,0)</f>
        <v>6</v>
      </c>
      <c r="O7421" s="13" t="str">
        <f>VLOOKUP(A7421,Table!$U$1:$V$230,2,0)</f>
        <v>Hexagonal</v>
      </c>
      <c r="P7421" s="1"/>
    </row>
    <row r="7422" spans="1:16">
      <c r="A7422" s="12">
        <v>194</v>
      </c>
      <c r="B7422" s="12">
        <v>640694</v>
      </c>
      <c r="C7422" s="12" t="s">
        <v>7455</v>
      </c>
      <c r="D7422" s="12" t="s">
        <v>7993</v>
      </c>
      <c r="E7422" s="17" t="s">
        <v>11286</v>
      </c>
      <c r="F7422" s="25" t="str">
        <f>LEFT(E7422,MIN(FIND({0,1,2,3,4,5,6,7,8,9},ASC(E7422)&amp;1234567890))-1)</f>
        <v>In</v>
      </c>
      <c r="G7422" s="25">
        <f t="shared" si="230"/>
        <v>1</v>
      </c>
      <c r="H7422" s="25">
        <f>VLOOKUP(F7422,Table!$A$2:$C$121,2,0)</f>
        <v>13</v>
      </c>
      <c r="I7422" s="26">
        <f>VLOOKUP(F7422,Table!$A$2:$C$121,3,0)</f>
        <v>5</v>
      </c>
      <c r="J7422" s="17" t="s">
        <v>11329</v>
      </c>
      <c r="K7422" s="25" t="str">
        <f>LEFT(J7422,MIN(FIND({0,1,2,3,4,5,6,7,8,9},ASC(J7422)&amp;1234567890))-1)</f>
        <v>Y</v>
      </c>
      <c r="L7422" s="25">
        <f t="shared" si="231"/>
        <v>2</v>
      </c>
      <c r="M7422" s="25">
        <f>VLOOKUP(K7422,Table!$A$2:$C$121,2,0)</f>
        <v>3</v>
      </c>
      <c r="N7422" s="26">
        <f>VLOOKUP(K7422,Table!$A$2:$C$121,3,0)</f>
        <v>5</v>
      </c>
      <c r="O7422" s="13" t="str">
        <f>VLOOKUP(A7422,Table!$U$1:$V$230,2,0)</f>
        <v>Hexagonal</v>
      </c>
      <c r="P7422" s="1"/>
    </row>
    <row r="7423" spans="1:16">
      <c r="A7423" s="12">
        <v>194</v>
      </c>
      <c r="B7423" s="12">
        <v>640709</v>
      </c>
      <c r="C7423" s="12" t="s">
        <v>7455</v>
      </c>
      <c r="D7423" s="12" t="s">
        <v>7994</v>
      </c>
      <c r="E7423" s="17" t="s">
        <v>11641</v>
      </c>
      <c r="F7423" s="25" t="str">
        <f>LEFT(E7423,MIN(FIND({0,1,2,3,4,5,6,7,8,9},ASC(E7423)&amp;1234567890))-1)</f>
        <v>In</v>
      </c>
      <c r="G7423" s="25">
        <f t="shared" si="230"/>
        <v>2</v>
      </c>
      <c r="H7423" s="25">
        <f>VLOOKUP(F7423,Table!$A$2:$C$121,2,0)</f>
        <v>13</v>
      </c>
      <c r="I7423" s="26">
        <f>VLOOKUP(F7423,Table!$A$2:$C$121,3,0)</f>
        <v>5</v>
      </c>
      <c r="J7423" s="17" t="s">
        <v>530</v>
      </c>
      <c r="K7423" s="25" t="str">
        <f>LEFT(J7423,MIN(FIND({0,1,2,3,4,5,6,7,8,9},ASC(J7423)&amp;1234567890))-1)</f>
        <v>Yb</v>
      </c>
      <c r="L7423" s="25">
        <f t="shared" si="231"/>
        <v>1</v>
      </c>
      <c r="M7423" s="25">
        <f>VLOOKUP(K7423,Table!$A$2:$C$121,2,0)</f>
        <v>3</v>
      </c>
      <c r="N7423" s="26">
        <f>VLOOKUP(K7423,Table!$A$2:$C$121,3,0)</f>
        <v>6</v>
      </c>
      <c r="O7423" s="13" t="str">
        <f>VLOOKUP(A7423,Table!$U$1:$V$230,2,0)</f>
        <v>Hexagonal</v>
      </c>
      <c r="P7423" s="1"/>
    </row>
    <row r="7424" spans="1:16">
      <c r="A7424" s="12">
        <v>194</v>
      </c>
      <c r="B7424" s="12">
        <v>640739</v>
      </c>
      <c r="C7424" s="12" t="s">
        <v>7455</v>
      </c>
      <c r="D7424" s="12" t="s">
        <v>7995</v>
      </c>
      <c r="E7424" s="17" t="s">
        <v>12791</v>
      </c>
      <c r="F7424" s="25" t="str">
        <f>LEFT(E7424,MIN(FIND({0,1,2,3,4,5,6,7,8,9},ASC(E7424)&amp;1234567890))-1)</f>
        <v>Ir</v>
      </c>
      <c r="G7424" s="25">
        <f t="shared" si="230"/>
        <v>7</v>
      </c>
      <c r="H7424" s="25">
        <f>VLOOKUP(F7424,Table!$A$2:$C$121,2,0)</f>
        <v>9</v>
      </c>
      <c r="I7424" s="26">
        <f>VLOOKUP(F7424,Table!$A$2:$C$121,3,0)</f>
        <v>6</v>
      </c>
      <c r="J7424" s="17" t="s">
        <v>11328</v>
      </c>
      <c r="K7424" s="25" t="str">
        <f>LEFT(J7424,MIN(FIND({0,1,2,3,4,5,6,7,8,9},ASC(J7424)&amp;1234567890))-1)</f>
        <v>La</v>
      </c>
      <c r="L7424" s="25">
        <f t="shared" si="231"/>
        <v>2</v>
      </c>
      <c r="M7424" s="25">
        <f>VLOOKUP(K7424,Table!$A$2:$C$121,2,0)</f>
        <v>3</v>
      </c>
      <c r="N7424" s="26">
        <f>VLOOKUP(K7424,Table!$A$2:$C$121,3,0)</f>
        <v>6</v>
      </c>
      <c r="O7424" s="13" t="str">
        <f>VLOOKUP(A7424,Table!$U$1:$V$230,2,0)</f>
        <v>Hexagonal</v>
      </c>
      <c r="P7424" s="1"/>
    </row>
    <row r="7425" spans="1:16">
      <c r="A7425" s="12">
        <v>194</v>
      </c>
      <c r="B7425" s="12">
        <v>640820</v>
      </c>
      <c r="C7425" s="12" t="s">
        <v>7455</v>
      </c>
      <c r="D7425" s="12" t="s">
        <v>1962</v>
      </c>
      <c r="E7425" s="17" t="s">
        <v>72</v>
      </c>
      <c r="F7425" s="25" t="str">
        <f>LEFT(E7425,MIN(FIND({0,1,2,3,4,5,6,7,8,9},ASC(E7425)&amp;1234567890))-1)</f>
        <v>Ir</v>
      </c>
      <c r="G7425" s="25">
        <f t="shared" si="230"/>
        <v>1</v>
      </c>
      <c r="H7425" s="25">
        <f>VLOOKUP(F7425,Table!$A$2:$C$121,2,0)</f>
        <v>9</v>
      </c>
      <c r="I7425" s="26">
        <f>VLOOKUP(F7425,Table!$A$2:$C$121,3,0)</f>
        <v>6</v>
      </c>
      <c r="J7425" s="17" t="s">
        <v>393</v>
      </c>
      <c r="K7425" s="25" t="str">
        <f>LEFT(J7425,MIN(FIND({0,1,2,3,4,5,6,7,8,9},ASC(J7425)&amp;1234567890))-1)</f>
        <v>Mo</v>
      </c>
      <c r="L7425" s="25">
        <f t="shared" si="231"/>
        <v>1</v>
      </c>
      <c r="M7425" s="25">
        <f>VLOOKUP(K7425,Table!$A$2:$C$121,2,0)</f>
        <v>6</v>
      </c>
      <c r="N7425" s="26">
        <f>VLOOKUP(K7425,Table!$A$2:$C$121,3,0)</f>
        <v>5</v>
      </c>
      <c r="O7425" s="13" t="str">
        <f>VLOOKUP(A7425,Table!$U$1:$V$230,2,0)</f>
        <v>Hexagonal</v>
      </c>
      <c r="P7425" s="1"/>
    </row>
    <row r="7426" spans="1:16">
      <c r="A7426" s="12">
        <v>194</v>
      </c>
      <c r="B7426" s="12">
        <v>641263</v>
      </c>
      <c r="C7426" s="12" t="s">
        <v>7455</v>
      </c>
      <c r="D7426" s="12" t="s">
        <v>7996</v>
      </c>
      <c r="E7426" s="17" t="s">
        <v>39</v>
      </c>
      <c r="F7426" s="25" t="str">
        <f>LEFT(E7426,MIN(FIND({0,1,2,3,4,5,6,7,8,9},ASC(E7426)&amp;1234567890))-1)</f>
        <v>K</v>
      </c>
      <c r="G7426" s="25">
        <f t="shared" ref="G7426:G7489" si="232">IF(SUBSTITUTE(E7426,F7426,"")="",1,SUBSTITUTE(E7426,F7426,""))*1</f>
        <v>1</v>
      </c>
      <c r="H7426" s="25">
        <f>VLOOKUP(F7426,Table!$A$2:$C$121,2,0)</f>
        <v>1</v>
      </c>
      <c r="I7426" s="26">
        <f>VLOOKUP(F7426,Table!$A$2:$C$121,3,0)</f>
        <v>4</v>
      </c>
      <c r="J7426" s="17" t="s">
        <v>11728</v>
      </c>
      <c r="K7426" s="25" t="str">
        <f>LEFT(J7426,MIN(FIND({0,1,2,3,4,5,6,7,8,9},ASC(J7426)&amp;1234567890))-1)</f>
        <v>Na</v>
      </c>
      <c r="L7426" s="25">
        <f t="shared" ref="L7426:L7489" si="233">IF(SUBSTITUTE(J7426,K7426,"")="",1,SUBSTITUTE(J7426,K7426,""))*1</f>
        <v>2</v>
      </c>
      <c r="M7426" s="25">
        <f>VLOOKUP(K7426,Table!$A$2:$C$121,2,0)</f>
        <v>1</v>
      </c>
      <c r="N7426" s="26">
        <f>VLOOKUP(K7426,Table!$A$2:$C$121,3,0)</f>
        <v>3</v>
      </c>
      <c r="O7426" s="13" t="str">
        <f>VLOOKUP(A7426,Table!$U$1:$V$230,2,0)</f>
        <v>Hexagonal</v>
      </c>
      <c r="P7426" s="1"/>
    </row>
    <row r="7427" spans="1:16">
      <c r="A7427" s="12">
        <v>194</v>
      </c>
      <c r="B7427" s="12">
        <v>641607</v>
      </c>
      <c r="C7427" s="12" t="s">
        <v>7455</v>
      </c>
      <c r="D7427" s="12" t="s">
        <v>7997</v>
      </c>
      <c r="E7427" s="17" t="s">
        <v>46</v>
      </c>
      <c r="F7427" s="25" t="str">
        <f>LEFT(E7427,MIN(FIND({0,1,2,3,4,5,6,7,8,9},ASC(E7427)&amp;1234567890))-1)</f>
        <v>La</v>
      </c>
      <c r="G7427" s="25">
        <f t="shared" si="232"/>
        <v>1</v>
      </c>
      <c r="H7427" s="25">
        <f>VLOOKUP(F7427,Table!$A$2:$C$121,2,0)</f>
        <v>3</v>
      </c>
      <c r="I7427" s="26">
        <f>VLOOKUP(F7427,Table!$A$2:$C$121,3,0)</f>
        <v>6</v>
      </c>
      <c r="J7427" s="17" t="s">
        <v>11919</v>
      </c>
      <c r="K7427" s="25" t="str">
        <f>LEFT(J7427,MIN(FIND({0,1,2,3,4,5,6,7,8,9},ASC(J7427)&amp;1234567890))-1)</f>
        <v>Os</v>
      </c>
      <c r="L7427" s="25">
        <f t="shared" si="233"/>
        <v>2</v>
      </c>
      <c r="M7427" s="25">
        <f>VLOOKUP(K7427,Table!$A$2:$C$121,2,0)</f>
        <v>8</v>
      </c>
      <c r="N7427" s="26">
        <f>VLOOKUP(K7427,Table!$A$2:$C$121,3,0)</f>
        <v>6</v>
      </c>
      <c r="O7427" s="13" t="str">
        <f>VLOOKUP(A7427,Table!$U$1:$V$230,2,0)</f>
        <v>Hexagonal</v>
      </c>
      <c r="P7427" s="1"/>
    </row>
    <row r="7428" spans="1:16">
      <c r="A7428" s="12">
        <v>194</v>
      </c>
      <c r="B7428" s="12">
        <v>641723</v>
      </c>
      <c r="C7428" s="12" t="s">
        <v>7455</v>
      </c>
      <c r="D7428" s="12" t="s">
        <v>6371</v>
      </c>
      <c r="E7428" s="17" t="s">
        <v>46</v>
      </c>
      <c r="F7428" s="25" t="str">
        <f>LEFT(E7428,MIN(FIND({0,1,2,3,4,5,6,7,8,9},ASC(E7428)&amp;1234567890))-1)</f>
        <v>La</v>
      </c>
      <c r="G7428" s="25">
        <f t="shared" si="232"/>
        <v>1</v>
      </c>
      <c r="H7428" s="25">
        <f>VLOOKUP(F7428,Table!$A$2:$C$121,2,0)</f>
        <v>3</v>
      </c>
      <c r="I7428" s="26">
        <f>VLOOKUP(F7428,Table!$A$2:$C$121,3,0)</f>
        <v>6</v>
      </c>
      <c r="J7428" s="17" t="s">
        <v>424</v>
      </c>
      <c r="K7428" s="25" t="str">
        <f>LEFT(J7428,MIN(FIND({0,1,2,3,4,5,6,7,8,9},ASC(J7428)&amp;1234567890))-1)</f>
        <v>Rh</v>
      </c>
      <c r="L7428" s="25">
        <f t="shared" si="233"/>
        <v>3</v>
      </c>
      <c r="M7428" s="25">
        <f>VLOOKUP(K7428,Table!$A$2:$C$121,2,0)</f>
        <v>9</v>
      </c>
      <c r="N7428" s="26">
        <f>VLOOKUP(K7428,Table!$A$2:$C$121,3,0)</f>
        <v>5</v>
      </c>
      <c r="O7428" s="13" t="str">
        <f>VLOOKUP(A7428,Table!$U$1:$V$230,2,0)</f>
        <v>Hexagonal</v>
      </c>
      <c r="P7428" s="1"/>
    </row>
    <row r="7429" spans="1:16">
      <c r="A7429" s="12">
        <v>194</v>
      </c>
      <c r="B7429" s="12">
        <v>641735</v>
      </c>
      <c r="C7429" s="12" t="s">
        <v>7455</v>
      </c>
      <c r="D7429" s="12" t="s">
        <v>6372</v>
      </c>
      <c r="E7429" s="17" t="s">
        <v>11328</v>
      </c>
      <c r="F7429" s="25" t="str">
        <f>LEFT(E7429,MIN(FIND({0,1,2,3,4,5,6,7,8,9},ASC(E7429)&amp;1234567890))-1)</f>
        <v>La</v>
      </c>
      <c r="G7429" s="25">
        <f t="shared" si="232"/>
        <v>2</v>
      </c>
      <c r="H7429" s="25">
        <f>VLOOKUP(F7429,Table!$A$2:$C$121,2,0)</f>
        <v>3</v>
      </c>
      <c r="I7429" s="26">
        <f>VLOOKUP(F7429,Table!$A$2:$C$121,3,0)</f>
        <v>6</v>
      </c>
      <c r="J7429" s="17" t="s">
        <v>12986</v>
      </c>
      <c r="K7429" s="25" t="str">
        <f>LEFT(J7429,MIN(FIND({0,1,2,3,4,5,6,7,8,9},ASC(J7429)&amp;1234567890))-1)</f>
        <v>Rh</v>
      </c>
      <c r="L7429" s="25">
        <f t="shared" si="233"/>
        <v>7</v>
      </c>
      <c r="M7429" s="25">
        <f>VLOOKUP(K7429,Table!$A$2:$C$121,2,0)</f>
        <v>9</v>
      </c>
      <c r="N7429" s="26">
        <f>VLOOKUP(K7429,Table!$A$2:$C$121,3,0)</f>
        <v>5</v>
      </c>
      <c r="O7429" s="13" t="str">
        <f>VLOOKUP(A7429,Table!$U$1:$V$230,2,0)</f>
        <v>Hexagonal</v>
      </c>
      <c r="P7429" s="1"/>
    </row>
    <row r="7430" spans="1:16">
      <c r="A7430" s="12">
        <v>194</v>
      </c>
      <c r="B7430" s="12">
        <v>642422</v>
      </c>
      <c r="C7430" s="12" t="s">
        <v>7455</v>
      </c>
      <c r="D7430" s="12" t="s">
        <v>7998</v>
      </c>
      <c r="E7430" s="17" t="s">
        <v>11335</v>
      </c>
      <c r="F7430" s="25" t="str">
        <f>LEFT(E7430,MIN(FIND({0,1,2,3,4,5,6,7,8,9},ASC(E7430)&amp;1234567890))-1)</f>
        <v>Lu</v>
      </c>
      <c r="G7430" s="25">
        <f t="shared" si="232"/>
        <v>1</v>
      </c>
      <c r="H7430" s="25">
        <f>VLOOKUP(F7430,Table!$A$2:$C$121,2,0)</f>
        <v>3</v>
      </c>
      <c r="I7430" s="26">
        <f>VLOOKUP(F7430,Table!$A$2:$C$121,3,0)</f>
        <v>6</v>
      </c>
      <c r="J7430" s="17" t="s">
        <v>11894</v>
      </c>
      <c r="K7430" s="25" t="str">
        <f>LEFT(J7430,MIN(FIND({0,1,2,3,4,5,6,7,8,9},ASC(J7430)&amp;1234567890))-1)</f>
        <v>Mg</v>
      </c>
      <c r="L7430" s="25">
        <f t="shared" si="233"/>
        <v>2</v>
      </c>
      <c r="M7430" s="25">
        <f>VLOOKUP(K7430,Table!$A$2:$C$121,2,0)</f>
        <v>2</v>
      </c>
      <c r="N7430" s="26">
        <f>VLOOKUP(K7430,Table!$A$2:$C$121,3,0)</f>
        <v>3</v>
      </c>
      <c r="O7430" s="13" t="str">
        <f>VLOOKUP(A7430,Table!$U$1:$V$230,2,0)</f>
        <v>Hexagonal</v>
      </c>
      <c r="P7430" s="1"/>
    </row>
    <row r="7431" spans="1:16">
      <c r="A7431" s="12">
        <v>194</v>
      </c>
      <c r="B7431" s="12">
        <v>642450</v>
      </c>
      <c r="C7431" s="12" t="s">
        <v>7455</v>
      </c>
      <c r="D7431" s="12" t="s">
        <v>7999</v>
      </c>
      <c r="E7431" s="17" t="s">
        <v>12000</v>
      </c>
      <c r="F7431" s="25" t="str">
        <f>LEFT(E7431,MIN(FIND({0,1,2,3,4,5,6,7,8,9},ASC(E7431)&amp;1234567890))-1)</f>
        <v>Lu</v>
      </c>
      <c r="G7431" s="25">
        <f t="shared" si="232"/>
        <v>2</v>
      </c>
      <c r="H7431" s="25">
        <f>VLOOKUP(F7431,Table!$A$2:$C$121,2,0)</f>
        <v>3</v>
      </c>
      <c r="I7431" s="26">
        <f>VLOOKUP(F7431,Table!$A$2:$C$121,3,0)</f>
        <v>6</v>
      </c>
      <c r="J7431" s="17" t="s">
        <v>13471</v>
      </c>
      <c r="K7431" s="25" t="str">
        <f>LEFT(J7431,MIN(FIND({0,1,2,3,4,5,6,7,8,9},ASC(J7431)&amp;1234567890))-1)</f>
        <v>Ni</v>
      </c>
      <c r="L7431" s="25">
        <f t="shared" si="233"/>
        <v>17</v>
      </c>
      <c r="M7431" s="25">
        <f>VLOOKUP(K7431,Table!$A$2:$C$121,2,0)</f>
        <v>10</v>
      </c>
      <c r="N7431" s="26">
        <f>VLOOKUP(K7431,Table!$A$2:$C$121,3,0)</f>
        <v>4</v>
      </c>
      <c r="O7431" s="13" t="str">
        <f>VLOOKUP(A7431,Table!$U$1:$V$230,2,0)</f>
        <v>Hexagonal</v>
      </c>
      <c r="P7431" s="1"/>
    </row>
    <row r="7432" spans="1:16">
      <c r="A7432" s="12">
        <v>194</v>
      </c>
      <c r="B7432" s="12">
        <v>642481</v>
      </c>
      <c r="C7432" s="12" t="s">
        <v>7455</v>
      </c>
      <c r="D7432" s="12" t="s">
        <v>8000</v>
      </c>
      <c r="E7432" s="17" t="s">
        <v>11335</v>
      </c>
      <c r="F7432" s="25" t="str">
        <f>LEFT(E7432,MIN(FIND({0,1,2,3,4,5,6,7,8,9},ASC(E7432)&amp;1234567890))-1)</f>
        <v>Lu</v>
      </c>
      <c r="G7432" s="25">
        <f t="shared" si="232"/>
        <v>1</v>
      </c>
      <c r="H7432" s="25">
        <f>VLOOKUP(F7432,Table!$A$2:$C$121,2,0)</f>
        <v>3</v>
      </c>
      <c r="I7432" s="26">
        <f>VLOOKUP(F7432,Table!$A$2:$C$121,3,0)</f>
        <v>6</v>
      </c>
      <c r="J7432" s="17" t="s">
        <v>11919</v>
      </c>
      <c r="K7432" s="25" t="str">
        <f>LEFT(J7432,MIN(FIND({0,1,2,3,4,5,6,7,8,9},ASC(J7432)&amp;1234567890))-1)</f>
        <v>Os</v>
      </c>
      <c r="L7432" s="25">
        <f t="shared" si="233"/>
        <v>2</v>
      </c>
      <c r="M7432" s="25">
        <f>VLOOKUP(K7432,Table!$A$2:$C$121,2,0)</f>
        <v>8</v>
      </c>
      <c r="N7432" s="26">
        <f>VLOOKUP(K7432,Table!$A$2:$C$121,3,0)</f>
        <v>6</v>
      </c>
      <c r="O7432" s="13" t="str">
        <f>VLOOKUP(A7432,Table!$U$1:$V$230,2,0)</f>
        <v>Hexagonal</v>
      </c>
      <c r="P7432" s="1"/>
    </row>
    <row r="7433" spans="1:16">
      <c r="A7433" s="12">
        <v>194</v>
      </c>
      <c r="B7433" s="12">
        <v>642540</v>
      </c>
      <c r="C7433" s="12" t="s">
        <v>7455</v>
      </c>
      <c r="D7433" s="12" t="s">
        <v>8001</v>
      </c>
      <c r="E7433" s="17" t="s">
        <v>11335</v>
      </c>
      <c r="F7433" s="25" t="str">
        <f>LEFT(E7433,MIN(FIND({0,1,2,3,4,5,6,7,8,9},ASC(E7433)&amp;1234567890))-1)</f>
        <v>Lu</v>
      </c>
      <c r="G7433" s="25">
        <f t="shared" si="232"/>
        <v>1</v>
      </c>
      <c r="H7433" s="25">
        <f>VLOOKUP(F7433,Table!$A$2:$C$121,2,0)</f>
        <v>3</v>
      </c>
      <c r="I7433" s="26">
        <f>VLOOKUP(F7433,Table!$A$2:$C$121,3,0)</f>
        <v>6</v>
      </c>
      <c r="J7433" s="17" t="s">
        <v>359</v>
      </c>
      <c r="K7433" s="25" t="str">
        <f>LEFT(J7433,MIN(FIND({0,1,2,3,4,5,6,7,8,9},ASC(J7433)&amp;1234567890))-1)</f>
        <v>Re</v>
      </c>
      <c r="L7433" s="25">
        <f t="shared" si="233"/>
        <v>2</v>
      </c>
      <c r="M7433" s="25">
        <f>VLOOKUP(K7433,Table!$A$2:$C$121,2,0)</f>
        <v>7</v>
      </c>
      <c r="N7433" s="26">
        <f>VLOOKUP(K7433,Table!$A$2:$C$121,3,0)</f>
        <v>6</v>
      </c>
      <c r="O7433" s="13" t="str">
        <f>VLOOKUP(A7433,Table!$U$1:$V$230,2,0)</f>
        <v>Hexagonal</v>
      </c>
      <c r="P7433" s="1"/>
    </row>
    <row r="7434" spans="1:16">
      <c r="A7434" s="12">
        <v>194</v>
      </c>
      <c r="B7434" s="12">
        <v>642558</v>
      </c>
      <c r="C7434" s="12" t="s">
        <v>7455</v>
      </c>
      <c r="D7434" s="12" t="s">
        <v>8002</v>
      </c>
      <c r="E7434" s="17" t="s">
        <v>11335</v>
      </c>
      <c r="F7434" s="25" t="str">
        <f>LEFT(E7434,MIN(FIND({0,1,2,3,4,5,6,7,8,9},ASC(E7434)&amp;1234567890))-1)</f>
        <v>Lu</v>
      </c>
      <c r="G7434" s="25">
        <f t="shared" si="232"/>
        <v>1</v>
      </c>
      <c r="H7434" s="25">
        <f>VLOOKUP(F7434,Table!$A$2:$C$121,2,0)</f>
        <v>3</v>
      </c>
      <c r="I7434" s="26">
        <f>VLOOKUP(F7434,Table!$A$2:$C$121,3,0)</f>
        <v>6</v>
      </c>
      <c r="J7434" s="17" t="s">
        <v>11776</v>
      </c>
      <c r="K7434" s="25" t="str">
        <f>LEFT(J7434,MIN(FIND({0,1,2,3,4,5,6,7,8,9},ASC(J7434)&amp;1234567890))-1)</f>
        <v>Ru</v>
      </c>
      <c r="L7434" s="25">
        <f t="shared" si="233"/>
        <v>2</v>
      </c>
      <c r="M7434" s="25">
        <f>VLOOKUP(K7434,Table!$A$2:$C$121,2,0)</f>
        <v>8</v>
      </c>
      <c r="N7434" s="26">
        <f>VLOOKUP(K7434,Table!$A$2:$C$121,3,0)</f>
        <v>5</v>
      </c>
      <c r="O7434" s="13" t="str">
        <f>VLOOKUP(A7434,Table!$U$1:$V$230,2,0)</f>
        <v>Hexagonal</v>
      </c>
      <c r="P7434" s="1"/>
    </row>
    <row r="7435" spans="1:16">
      <c r="A7435" s="12">
        <v>194</v>
      </c>
      <c r="B7435" s="12">
        <v>642617</v>
      </c>
      <c r="C7435" s="12" t="s">
        <v>7455</v>
      </c>
      <c r="D7435" s="12" t="s">
        <v>8003</v>
      </c>
      <c r="E7435" s="17" t="s">
        <v>11335</v>
      </c>
      <c r="F7435" s="25" t="str">
        <f>LEFT(E7435,MIN(FIND({0,1,2,3,4,5,6,7,8,9},ASC(E7435)&amp;1234567890))-1)</f>
        <v>Lu</v>
      </c>
      <c r="G7435" s="25">
        <f t="shared" si="232"/>
        <v>1</v>
      </c>
      <c r="H7435" s="25">
        <f>VLOOKUP(F7435,Table!$A$2:$C$121,2,0)</f>
        <v>3</v>
      </c>
      <c r="I7435" s="26">
        <f>VLOOKUP(F7435,Table!$A$2:$C$121,3,0)</f>
        <v>6</v>
      </c>
      <c r="J7435" s="17" t="s">
        <v>382</v>
      </c>
      <c r="K7435" s="25" t="str">
        <f>LEFT(J7435,MIN(FIND({0,1,2,3,4,5,6,7,8,9},ASC(J7435)&amp;1234567890))-1)</f>
        <v>Tc</v>
      </c>
      <c r="L7435" s="25">
        <f t="shared" si="233"/>
        <v>2</v>
      </c>
      <c r="M7435" s="25">
        <f>VLOOKUP(K7435,Table!$A$2:$C$121,2,0)</f>
        <v>7</v>
      </c>
      <c r="N7435" s="26">
        <f>VLOOKUP(K7435,Table!$A$2:$C$121,3,0)</f>
        <v>5</v>
      </c>
      <c r="O7435" s="13" t="str">
        <f>VLOOKUP(A7435,Table!$U$1:$V$230,2,0)</f>
        <v>Hexagonal</v>
      </c>
      <c r="P7435" s="1"/>
    </row>
    <row r="7436" spans="1:16">
      <c r="A7436" s="12">
        <v>194</v>
      </c>
      <c r="B7436" s="12">
        <v>642639</v>
      </c>
      <c r="C7436" s="12" t="s">
        <v>7455</v>
      </c>
      <c r="D7436" s="12" t="s">
        <v>6227</v>
      </c>
      <c r="E7436" s="17" t="s">
        <v>12000</v>
      </c>
      <c r="F7436" s="25" t="str">
        <f>LEFT(E7436,MIN(FIND({0,1,2,3,4,5,6,7,8,9},ASC(E7436)&amp;1234567890))-1)</f>
        <v>Lu</v>
      </c>
      <c r="G7436" s="25">
        <f t="shared" si="232"/>
        <v>2</v>
      </c>
      <c r="H7436" s="25">
        <f>VLOOKUP(F7436,Table!$A$2:$C$121,2,0)</f>
        <v>3</v>
      </c>
      <c r="I7436" s="26">
        <f>VLOOKUP(F7436,Table!$A$2:$C$121,3,0)</f>
        <v>6</v>
      </c>
      <c r="J7436" s="17" t="s">
        <v>12899</v>
      </c>
      <c r="K7436" s="25" t="str">
        <f>LEFT(J7436,MIN(FIND({0,1,2,3,4,5,6,7,8,9},ASC(J7436)&amp;1234567890))-1)</f>
        <v>Zn</v>
      </c>
      <c r="L7436" s="25">
        <f t="shared" si="233"/>
        <v>17</v>
      </c>
      <c r="M7436" s="25">
        <f>VLOOKUP(K7436,Table!$A$2:$C$121,2,0)</f>
        <v>12</v>
      </c>
      <c r="N7436" s="26">
        <f>VLOOKUP(K7436,Table!$A$2:$C$121,3,0)</f>
        <v>4</v>
      </c>
      <c r="O7436" s="13" t="str">
        <f>VLOOKUP(A7436,Table!$U$1:$V$230,2,0)</f>
        <v>Hexagonal</v>
      </c>
      <c r="P7436" s="1"/>
    </row>
    <row r="7437" spans="1:16">
      <c r="A7437" s="12">
        <v>194</v>
      </c>
      <c r="B7437" s="12">
        <v>642645</v>
      </c>
      <c r="C7437" s="12" t="s">
        <v>7455</v>
      </c>
      <c r="D7437" s="12" t="s">
        <v>8004</v>
      </c>
      <c r="E7437" s="17" t="s">
        <v>13541</v>
      </c>
      <c r="F7437" s="25" t="str">
        <f>LEFT(E7437,MIN(FIND({0,1,2,3,4,5,6,7,8,9},ASC(E7437)&amp;1234567890))-1)</f>
        <v>Lu</v>
      </c>
      <c r="G7437" s="25">
        <f t="shared" si="232"/>
        <v>13</v>
      </c>
      <c r="H7437" s="25">
        <f>VLOOKUP(F7437,Table!$A$2:$C$121,2,0)</f>
        <v>3</v>
      </c>
      <c r="I7437" s="26">
        <f>VLOOKUP(F7437,Table!$A$2:$C$121,3,0)</f>
        <v>6</v>
      </c>
      <c r="J7437" s="17" t="s">
        <v>13500</v>
      </c>
      <c r="K7437" s="25" t="str">
        <f>LEFT(J7437,MIN(FIND({0,1,2,3,4,5,6,7,8,9},ASC(J7437)&amp;1234567890))-1)</f>
        <v>Zn</v>
      </c>
      <c r="L7437" s="25">
        <f t="shared" si="233"/>
        <v>58</v>
      </c>
      <c r="M7437" s="25">
        <f>VLOOKUP(K7437,Table!$A$2:$C$121,2,0)</f>
        <v>12</v>
      </c>
      <c r="N7437" s="26">
        <f>VLOOKUP(K7437,Table!$A$2:$C$121,3,0)</f>
        <v>4</v>
      </c>
      <c r="O7437" s="13" t="str">
        <f>VLOOKUP(A7437,Table!$U$1:$V$230,2,0)</f>
        <v>Hexagonal</v>
      </c>
      <c r="P7437" s="1"/>
    </row>
    <row r="7438" spans="1:16">
      <c r="A7438" s="12">
        <v>194</v>
      </c>
      <c r="B7438" s="12">
        <v>642647</v>
      </c>
      <c r="C7438" s="12" t="s">
        <v>7455</v>
      </c>
      <c r="D7438" s="12" t="s">
        <v>8005</v>
      </c>
      <c r="E7438" s="17" t="s">
        <v>11335</v>
      </c>
      <c r="F7438" s="25" t="str">
        <f>LEFT(E7438,MIN(FIND({0,1,2,3,4,5,6,7,8,9},ASC(E7438)&amp;1234567890))-1)</f>
        <v>Lu</v>
      </c>
      <c r="G7438" s="25">
        <f t="shared" si="232"/>
        <v>1</v>
      </c>
      <c r="H7438" s="25">
        <f>VLOOKUP(F7438,Table!$A$2:$C$121,2,0)</f>
        <v>3</v>
      </c>
      <c r="I7438" s="26">
        <f>VLOOKUP(F7438,Table!$A$2:$C$121,3,0)</f>
        <v>6</v>
      </c>
      <c r="J7438" s="17" t="s">
        <v>71</v>
      </c>
      <c r="K7438" s="25" t="str">
        <f>LEFT(J7438,MIN(FIND({0,1,2,3,4,5,6,7,8,9},ASC(J7438)&amp;1234567890))-1)</f>
        <v>Zn</v>
      </c>
      <c r="L7438" s="25">
        <f t="shared" si="233"/>
        <v>5</v>
      </c>
      <c r="M7438" s="25">
        <f>VLOOKUP(K7438,Table!$A$2:$C$121,2,0)</f>
        <v>12</v>
      </c>
      <c r="N7438" s="26">
        <f>VLOOKUP(K7438,Table!$A$2:$C$121,3,0)</f>
        <v>4</v>
      </c>
      <c r="O7438" s="13" t="str">
        <f>VLOOKUP(A7438,Table!$U$1:$V$230,2,0)</f>
        <v>Hexagonal</v>
      </c>
      <c r="P7438" s="1"/>
    </row>
    <row r="7439" spans="1:16">
      <c r="A7439" s="12">
        <v>194</v>
      </c>
      <c r="B7439" s="12">
        <v>642752</v>
      </c>
      <c r="C7439" s="12" t="s">
        <v>7455</v>
      </c>
      <c r="D7439" s="12" t="s">
        <v>6732</v>
      </c>
      <c r="E7439" s="17" t="s">
        <v>12830</v>
      </c>
      <c r="F7439" s="25" t="str">
        <f>LEFT(E7439,MIN(FIND({0,1,2,3,4,5,6,7,8,9},ASC(E7439)&amp;1234567890))-1)</f>
        <v>Mg</v>
      </c>
      <c r="G7439" s="25">
        <f t="shared" si="232"/>
        <v>3</v>
      </c>
      <c r="H7439" s="25">
        <f>VLOOKUP(F7439,Table!$A$2:$C$121,2,0)</f>
        <v>2</v>
      </c>
      <c r="I7439" s="26">
        <f>VLOOKUP(F7439,Table!$A$2:$C$121,3,0)</f>
        <v>3</v>
      </c>
      <c r="J7439" s="17" t="s">
        <v>541</v>
      </c>
      <c r="K7439" s="25" t="str">
        <f>LEFT(J7439,MIN(FIND({0,1,2,3,4,5,6,7,8,9},ASC(J7439)&amp;1234567890))-1)</f>
        <v>Pd</v>
      </c>
      <c r="L7439" s="25">
        <f t="shared" si="233"/>
        <v>1</v>
      </c>
      <c r="M7439" s="25">
        <f>VLOOKUP(K7439,Table!$A$2:$C$121,2,0)</f>
        <v>10</v>
      </c>
      <c r="N7439" s="26">
        <f>VLOOKUP(K7439,Table!$A$2:$C$121,3,0)</f>
        <v>5</v>
      </c>
      <c r="O7439" s="13" t="str">
        <f>VLOOKUP(A7439,Table!$U$1:$V$230,2,0)</f>
        <v>Hexagonal</v>
      </c>
      <c r="P7439" s="1"/>
    </row>
    <row r="7440" spans="1:16">
      <c r="A7440" s="12">
        <v>194</v>
      </c>
      <c r="B7440" s="12">
        <v>642851</v>
      </c>
      <c r="C7440" s="12" t="s">
        <v>7455</v>
      </c>
      <c r="D7440" s="12" t="s">
        <v>8006</v>
      </c>
      <c r="E7440" s="17" t="s">
        <v>13542</v>
      </c>
      <c r="F7440" s="25" t="str">
        <f>LEFT(E7440,MIN(FIND({0,1,2,3,4,5,6,7,8,9},ASC(E7440)&amp;1234567890))-1)</f>
        <v>Mg</v>
      </c>
      <c r="G7440" s="25">
        <f t="shared" si="232"/>
        <v>1.948</v>
      </c>
      <c r="H7440" s="25">
        <f>VLOOKUP(F7440,Table!$A$2:$C$121,2,0)</f>
        <v>2</v>
      </c>
      <c r="I7440" s="26">
        <f>VLOOKUP(F7440,Table!$A$2:$C$121,3,0)</f>
        <v>3</v>
      </c>
      <c r="J7440" s="17" t="s">
        <v>13543</v>
      </c>
      <c r="K7440" s="25" t="str">
        <f>LEFT(J7440,MIN(FIND({0,1,2,3,4,5,6,7,8,9},ASC(J7440)&amp;1234567890))-1)</f>
        <v>Sn</v>
      </c>
      <c r="L7440" s="25">
        <f t="shared" si="233"/>
        <v>5.1999999999999998E-2</v>
      </c>
      <c r="M7440" s="25">
        <f>VLOOKUP(K7440,Table!$A$2:$C$121,2,0)</f>
        <v>14</v>
      </c>
      <c r="N7440" s="26">
        <f>VLOOKUP(K7440,Table!$A$2:$C$121,3,0)</f>
        <v>5</v>
      </c>
      <c r="O7440" s="13" t="str">
        <f>VLOOKUP(A7440,Table!$U$1:$V$230,2,0)</f>
        <v>Hexagonal</v>
      </c>
      <c r="P7440" s="1"/>
    </row>
    <row r="7441" spans="1:16">
      <c r="A7441" s="12">
        <v>194</v>
      </c>
      <c r="B7441" s="12">
        <v>642860</v>
      </c>
      <c r="C7441" s="12" t="s">
        <v>7455</v>
      </c>
      <c r="D7441" s="12" t="s">
        <v>8007</v>
      </c>
      <c r="E7441" s="17" t="s">
        <v>11894</v>
      </c>
      <c r="F7441" s="25" t="str">
        <f>LEFT(E7441,MIN(FIND({0,1,2,3,4,5,6,7,8,9},ASC(E7441)&amp;1234567890))-1)</f>
        <v>Mg</v>
      </c>
      <c r="G7441" s="25">
        <f t="shared" si="232"/>
        <v>2</v>
      </c>
      <c r="H7441" s="25">
        <f>VLOOKUP(F7441,Table!$A$2:$C$121,2,0)</f>
        <v>2</v>
      </c>
      <c r="I7441" s="26">
        <f>VLOOKUP(F7441,Table!$A$2:$C$121,3,0)</f>
        <v>3</v>
      </c>
      <c r="J7441" s="17" t="s">
        <v>433</v>
      </c>
      <c r="K7441" s="25" t="str">
        <f>LEFT(J7441,MIN(FIND({0,1,2,3,4,5,6,7,8,9},ASC(J7441)&amp;1234567890))-1)</f>
        <v>Sr</v>
      </c>
      <c r="L7441" s="25">
        <f t="shared" si="233"/>
        <v>1</v>
      </c>
      <c r="M7441" s="25">
        <f>VLOOKUP(K7441,Table!$A$2:$C$121,2,0)</f>
        <v>2</v>
      </c>
      <c r="N7441" s="26">
        <f>VLOOKUP(K7441,Table!$A$2:$C$121,3,0)</f>
        <v>5</v>
      </c>
      <c r="O7441" s="13" t="str">
        <f>VLOOKUP(A7441,Table!$U$1:$V$230,2,0)</f>
        <v>Hexagonal</v>
      </c>
      <c r="P7441" s="1"/>
    </row>
    <row r="7442" spans="1:16">
      <c r="A7442" s="12">
        <v>194</v>
      </c>
      <c r="B7442" s="12">
        <v>642896</v>
      </c>
      <c r="C7442" s="12" t="s">
        <v>7455</v>
      </c>
      <c r="D7442" s="12" t="s">
        <v>8008</v>
      </c>
      <c r="E7442" s="17" t="s">
        <v>11894</v>
      </c>
      <c r="F7442" s="25" t="str">
        <f>LEFT(E7442,MIN(FIND({0,1,2,3,4,5,6,7,8,9},ASC(E7442)&amp;1234567890))-1)</f>
        <v>Mg</v>
      </c>
      <c r="G7442" s="25">
        <f t="shared" si="232"/>
        <v>2</v>
      </c>
      <c r="H7442" s="25">
        <f>VLOOKUP(F7442,Table!$A$2:$C$121,2,0)</f>
        <v>2</v>
      </c>
      <c r="I7442" s="26">
        <f>VLOOKUP(F7442,Table!$A$2:$C$121,3,0)</f>
        <v>3</v>
      </c>
      <c r="J7442" s="17" t="s">
        <v>11334</v>
      </c>
      <c r="K7442" s="25" t="str">
        <f>LEFT(J7442,MIN(FIND({0,1,2,3,4,5,6,7,8,9},ASC(J7442)&amp;1234567890))-1)</f>
        <v>Tm</v>
      </c>
      <c r="L7442" s="25">
        <f t="shared" si="233"/>
        <v>1</v>
      </c>
      <c r="M7442" s="25">
        <f>VLOOKUP(K7442,Table!$A$2:$C$121,2,0)</f>
        <v>3</v>
      </c>
      <c r="N7442" s="26">
        <f>VLOOKUP(K7442,Table!$A$2:$C$121,3,0)</f>
        <v>6</v>
      </c>
      <c r="O7442" s="13" t="str">
        <f>VLOOKUP(A7442,Table!$U$1:$V$230,2,0)</f>
        <v>Hexagonal</v>
      </c>
      <c r="P7442" s="1"/>
    </row>
    <row r="7443" spans="1:16">
      <c r="A7443" s="12">
        <v>194</v>
      </c>
      <c r="B7443" s="12">
        <v>642924</v>
      </c>
      <c r="C7443" s="12" t="s">
        <v>7455</v>
      </c>
      <c r="D7443" s="12" t="s">
        <v>8009</v>
      </c>
      <c r="E7443" s="17" t="s">
        <v>13544</v>
      </c>
      <c r="F7443" s="25" t="str">
        <f>LEFT(E7443,MIN(FIND({0,1,2,3,4,5,6,7,8,9},ASC(E7443)&amp;1234567890))-1)</f>
        <v>Mg</v>
      </c>
      <c r="G7443" s="25">
        <f t="shared" si="232"/>
        <v>1.944</v>
      </c>
      <c r="H7443" s="25">
        <f>VLOOKUP(F7443,Table!$A$2:$C$121,2,0)</f>
        <v>2</v>
      </c>
      <c r="I7443" s="26">
        <f>VLOOKUP(F7443,Table!$A$2:$C$121,3,0)</f>
        <v>3</v>
      </c>
      <c r="J7443" s="17" t="s">
        <v>13545</v>
      </c>
      <c r="K7443" s="25" t="str">
        <f>LEFT(J7443,MIN(FIND({0,1,2,3,4,5,6,7,8,9},ASC(J7443)&amp;1234567890))-1)</f>
        <v>Zn</v>
      </c>
      <c r="L7443" s="25">
        <f t="shared" si="233"/>
        <v>5.6000000000000001E-2</v>
      </c>
      <c r="M7443" s="25">
        <f>VLOOKUP(K7443,Table!$A$2:$C$121,2,0)</f>
        <v>12</v>
      </c>
      <c r="N7443" s="26">
        <f>VLOOKUP(K7443,Table!$A$2:$C$121,3,0)</f>
        <v>4</v>
      </c>
      <c r="O7443" s="13" t="str">
        <f>VLOOKUP(A7443,Table!$U$1:$V$230,2,0)</f>
        <v>Hexagonal</v>
      </c>
      <c r="P7443" s="1"/>
    </row>
    <row r="7444" spans="1:16">
      <c r="A7444" s="12">
        <v>194</v>
      </c>
      <c r="B7444" s="12">
        <v>643006</v>
      </c>
      <c r="C7444" s="12" t="s">
        <v>7455</v>
      </c>
      <c r="D7444" s="12" t="s">
        <v>8010</v>
      </c>
      <c r="E7444" s="17" t="s">
        <v>55</v>
      </c>
      <c r="F7444" s="25" t="str">
        <f>LEFT(E7444,MIN(FIND({0,1,2,3,4,5,6,7,8,9},ASC(E7444)&amp;1234567890))-1)</f>
        <v>Mn</v>
      </c>
      <c r="G7444" s="25">
        <f t="shared" si="232"/>
        <v>2</v>
      </c>
      <c r="H7444" s="25">
        <f>VLOOKUP(F7444,Table!$A$2:$C$121,2,0)</f>
        <v>7</v>
      </c>
      <c r="I7444" s="26">
        <f>VLOOKUP(F7444,Table!$A$2:$C$121,3,0)</f>
        <v>4</v>
      </c>
      <c r="J7444" s="17" t="s">
        <v>335</v>
      </c>
      <c r="K7444" s="25" t="str">
        <f>LEFT(J7444,MIN(FIND({0,1,2,3,4,5,6,7,8,9},ASC(J7444)&amp;1234567890))-1)</f>
        <v>Nb</v>
      </c>
      <c r="L7444" s="25">
        <f t="shared" si="233"/>
        <v>1</v>
      </c>
      <c r="M7444" s="25">
        <f>VLOOKUP(K7444,Table!$A$2:$C$121,2,0)</f>
        <v>5</v>
      </c>
      <c r="N7444" s="26">
        <f>VLOOKUP(K7444,Table!$A$2:$C$121,3,0)</f>
        <v>5</v>
      </c>
      <c r="O7444" s="13" t="str">
        <f>VLOOKUP(A7444,Table!$U$1:$V$230,2,0)</f>
        <v>Hexagonal</v>
      </c>
      <c r="P7444" s="1"/>
    </row>
    <row r="7445" spans="1:16">
      <c r="A7445" s="12">
        <v>194</v>
      </c>
      <c r="B7445" s="12">
        <v>643032</v>
      </c>
      <c r="C7445" s="12" t="s">
        <v>7455</v>
      </c>
      <c r="D7445" s="12" t="s">
        <v>611</v>
      </c>
      <c r="E7445" s="17" t="s">
        <v>55</v>
      </c>
      <c r="F7445" s="25" t="str">
        <f>LEFT(E7445,MIN(FIND({0,1,2,3,4,5,6,7,8,9},ASC(E7445)&amp;1234567890))-1)</f>
        <v>Mn</v>
      </c>
      <c r="G7445" s="25">
        <f t="shared" si="232"/>
        <v>2</v>
      </c>
      <c r="H7445" s="25">
        <f>VLOOKUP(F7445,Table!$A$2:$C$121,2,0)</f>
        <v>7</v>
      </c>
      <c r="I7445" s="26">
        <f>VLOOKUP(F7445,Table!$A$2:$C$121,3,0)</f>
        <v>4</v>
      </c>
      <c r="J7445" s="17" t="s">
        <v>615</v>
      </c>
      <c r="K7445" s="25" t="str">
        <f>LEFT(J7445,MIN(FIND({0,1,2,3,4,5,6,7,8,9},ASC(J7445)&amp;1234567890))-1)</f>
        <v>Nd</v>
      </c>
      <c r="L7445" s="25">
        <f t="shared" si="233"/>
        <v>1</v>
      </c>
      <c r="M7445" s="25">
        <f>VLOOKUP(K7445,Table!$A$2:$C$121,2,0)</f>
        <v>3</v>
      </c>
      <c r="N7445" s="26">
        <f>VLOOKUP(K7445,Table!$A$2:$C$121,3,0)</f>
        <v>6</v>
      </c>
      <c r="O7445" s="13" t="str">
        <f>VLOOKUP(A7445,Table!$U$1:$V$230,2,0)</f>
        <v>Hexagonal</v>
      </c>
      <c r="P7445" s="1"/>
    </row>
    <row r="7446" spans="1:16">
      <c r="A7446" s="12">
        <v>194</v>
      </c>
      <c r="B7446" s="12">
        <v>643338</v>
      </c>
      <c r="C7446" s="12" t="s">
        <v>7455</v>
      </c>
      <c r="D7446" s="12" t="s">
        <v>8011</v>
      </c>
      <c r="E7446" s="17" t="s">
        <v>55</v>
      </c>
      <c r="F7446" s="25" t="str">
        <f>LEFT(E7446,MIN(FIND({0,1,2,3,4,5,6,7,8,9},ASC(E7446)&amp;1234567890))-1)</f>
        <v>Mn</v>
      </c>
      <c r="G7446" s="25">
        <f t="shared" si="232"/>
        <v>2</v>
      </c>
      <c r="H7446" s="25">
        <f>VLOOKUP(F7446,Table!$A$2:$C$121,2,0)</f>
        <v>7</v>
      </c>
      <c r="I7446" s="26">
        <f>VLOOKUP(F7446,Table!$A$2:$C$121,3,0)</f>
        <v>4</v>
      </c>
      <c r="J7446" s="17" t="s">
        <v>11332</v>
      </c>
      <c r="K7446" s="25" t="str">
        <f>LEFT(J7446,MIN(FIND({0,1,2,3,4,5,6,7,8,9},ASC(J7446)&amp;1234567890))-1)</f>
        <v>Pr</v>
      </c>
      <c r="L7446" s="25">
        <f t="shared" si="233"/>
        <v>1</v>
      </c>
      <c r="M7446" s="25">
        <f>VLOOKUP(K7446,Table!$A$2:$C$121,2,0)</f>
        <v>3</v>
      </c>
      <c r="N7446" s="26">
        <f>VLOOKUP(K7446,Table!$A$2:$C$121,3,0)</f>
        <v>6</v>
      </c>
      <c r="O7446" s="13" t="str">
        <f>VLOOKUP(A7446,Table!$U$1:$V$230,2,0)</f>
        <v>Hexagonal</v>
      </c>
      <c r="P7446" s="1"/>
    </row>
    <row r="7447" spans="1:16">
      <c r="A7447" s="12">
        <v>194</v>
      </c>
      <c r="B7447" s="12">
        <v>643548</v>
      </c>
      <c r="C7447" s="12" t="s">
        <v>7455</v>
      </c>
      <c r="D7447" s="12" t="s">
        <v>8012</v>
      </c>
      <c r="E7447" s="17" t="s">
        <v>55</v>
      </c>
      <c r="F7447" s="25" t="str">
        <f>LEFT(E7447,MIN(FIND({0,1,2,3,4,5,6,7,8,9},ASC(E7447)&amp;1234567890))-1)</f>
        <v>Mn</v>
      </c>
      <c r="G7447" s="25">
        <f t="shared" si="232"/>
        <v>2</v>
      </c>
      <c r="H7447" s="25">
        <f>VLOOKUP(F7447,Table!$A$2:$C$121,2,0)</f>
        <v>7</v>
      </c>
      <c r="I7447" s="26">
        <f>VLOOKUP(F7447,Table!$A$2:$C$121,3,0)</f>
        <v>4</v>
      </c>
      <c r="J7447" s="17" t="s">
        <v>11874</v>
      </c>
      <c r="K7447" s="25" t="str">
        <f>LEFT(J7447,MIN(FIND({0,1,2,3,4,5,6,7,8,9},ASC(J7447)&amp;1234567890))-1)</f>
        <v>Sc</v>
      </c>
      <c r="L7447" s="25">
        <f t="shared" si="233"/>
        <v>1</v>
      </c>
      <c r="M7447" s="25">
        <f>VLOOKUP(K7447,Table!$A$2:$C$121,2,0)</f>
        <v>3</v>
      </c>
      <c r="N7447" s="26">
        <f>VLOOKUP(K7447,Table!$A$2:$C$121,3,0)</f>
        <v>4</v>
      </c>
      <c r="O7447" s="13" t="str">
        <f>VLOOKUP(A7447,Table!$U$1:$V$230,2,0)</f>
        <v>Hexagonal</v>
      </c>
      <c r="P7447" s="1"/>
    </row>
    <row r="7448" spans="1:16">
      <c r="A7448" s="12">
        <v>194</v>
      </c>
      <c r="B7448" s="12">
        <v>643713</v>
      </c>
      <c r="C7448" s="12" t="s">
        <v>7455</v>
      </c>
      <c r="D7448" s="12" t="s">
        <v>8013</v>
      </c>
      <c r="E7448" s="17" t="s">
        <v>55</v>
      </c>
      <c r="F7448" s="25" t="str">
        <f>LEFT(E7448,MIN(FIND({0,1,2,3,4,5,6,7,8,9},ASC(E7448)&amp;1234567890))-1)</f>
        <v>Mn</v>
      </c>
      <c r="G7448" s="25">
        <f t="shared" si="232"/>
        <v>2</v>
      </c>
      <c r="H7448" s="25">
        <f>VLOOKUP(F7448,Table!$A$2:$C$121,2,0)</f>
        <v>7</v>
      </c>
      <c r="I7448" s="26">
        <f>VLOOKUP(F7448,Table!$A$2:$C$121,3,0)</f>
        <v>4</v>
      </c>
      <c r="J7448" s="17" t="s">
        <v>590</v>
      </c>
      <c r="K7448" s="25" t="str">
        <f>LEFT(J7448,MIN(FIND({0,1,2,3,4,5,6,7,8,9},ASC(J7448)&amp;1234567890))-1)</f>
        <v>Sm</v>
      </c>
      <c r="L7448" s="25">
        <f t="shared" si="233"/>
        <v>1</v>
      </c>
      <c r="M7448" s="25">
        <f>VLOOKUP(K7448,Table!$A$2:$C$121,2,0)</f>
        <v>3</v>
      </c>
      <c r="N7448" s="26">
        <f>VLOOKUP(K7448,Table!$A$2:$C$121,3,0)</f>
        <v>6</v>
      </c>
      <c r="O7448" s="13" t="str">
        <f>VLOOKUP(A7448,Table!$U$1:$V$230,2,0)</f>
        <v>Hexagonal</v>
      </c>
      <c r="P7448" s="1"/>
    </row>
    <row r="7449" spans="1:16">
      <c r="A7449" s="12">
        <v>194</v>
      </c>
      <c r="B7449" s="12">
        <v>643734</v>
      </c>
      <c r="C7449" s="12" t="s">
        <v>7455</v>
      </c>
      <c r="D7449" s="12" t="s">
        <v>8014</v>
      </c>
      <c r="E7449" s="17" t="s">
        <v>13546</v>
      </c>
      <c r="F7449" s="25" t="str">
        <f>LEFT(E7449,MIN(FIND({0,1,2,3,4,5,6,7,8,9},ASC(E7449)&amp;1234567890))-1)</f>
        <v>Mn</v>
      </c>
      <c r="G7449" s="25">
        <f t="shared" si="232"/>
        <v>1.71</v>
      </c>
      <c r="H7449" s="25">
        <f>VLOOKUP(F7449,Table!$A$2:$C$121,2,0)</f>
        <v>7</v>
      </c>
      <c r="I7449" s="26">
        <f>VLOOKUP(F7449,Table!$A$2:$C$121,3,0)</f>
        <v>4</v>
      </c>
      <c r="J7449" s="17" t="s">
        <v>12070</v>
      </c>
      <c r="K7449" s="25" t="str">
        <f>LEFT(J7449,MIN(FIND({0,1,2,3,4,5,6,7,8,9},ASC(J7449)&amp;1234567890))-1)</f>
        <v>Sn</v>
      </c>
      <c r="L7449" s="25">
        <f t="shared" si="233"/>
        <v>0.98</v>
      </c>
      <c r="M7449" s="25">
        <f>VLOOKUP(K7449,Table!$A$2:$C$121,2,0)</f>
        <v>14</v>
      </c>
      <c r="N7449" s="26">
        <f>VLOOKUP(K7449,Table!$A$2:$C$121,3,0)</f>
        <v>5</v>
      </c>
      <c r="O7449" s="13" t="str">
        <f>VLOOKUP(A7449,Table!$U$1:$V$230,2,0)</f>
        <v>Hexagonal</v>
      </c>
      <c r="P7449" s="1"/>
    </row>
    <row r="7450" spans="1:16">
      <c r="A7450" s="12">
        <v>194</v>
      </c>
      <c r="B7450" s="12">
        <v>643759</v>
      </c>
      <c r="C7450" s="12" t="s">
        <v>7455</v>
      </c>
      <c r="D7450" s="12" t="s">
        <v>8015</v>
      </c>
      <c r="E7450" s="17" t="s">
        <v>55</v>
      </c>
      <c r="F7450" s="25" t="str">
        <f>LEFT(E7450,MIN(FIND({0,1,2,3,4,5,6,7,8,9},ASC(E7450)&amp;1234567890))-1)</f>
        <v>Mn</v>
      </c>
      <c r="G7450" s="25">
        <f t="shared" si="232"/>
        <v>2</v>
      </c>
      <c r="H7450" s="25">
        <f>VLOOKUP(F7450,Table!$A$2:$C$121,2,0)</f>
        <v>7</v>
      </c>
      <c r="I7450" s="26">
        <f>VLOOKUP(F7450,Table!$A$2:$C$121,3,0)</f>
        <v>4</v>
      </c>
      <c r="J7450" s="17" t="s">
        <v>405</v>
      </c>
      <c r="K7450" s="25" t="str">
        <f>LEFT(J7450,MIN(FIND({0,1,2,3,4,5,6,7,8,9},ASC(J7450)&amp;1234567890))-1)</f>
        <v>Ta</v>
      </c>
      <c r="L7450" s="25">
        <f t="shared" si="233"/>
        <v>1</v>
      </c>
      <c r="M7450" s="25">
        <f>VLOOKUP(K7450,Table!$A$2:$C$121,2,0)</f>
        <v>5</v>
      </c>
      <c r="N7450" s="26">
        <f>VLOOKUP(K7450,Table!$A$2:$C$121,3,0)</f>
        <v>6</v>
      </c>
      <c r="O7450" s="13" t="str">
        <f>VLOOKUP(A7450,Table!$U$1:$V$230,2,0)</f>
        <v>Hexagonal</v>
      </c>
      <c r="P7450" s="1"/>
    </row>
    <row r="7451" spans="1:16">
      <c r="A7451" s="12">
        <v>194</v>
      </c>
      <c r="B7451" s="12">
        <v>643768</v>
      </c>
      <c r="C7451" s="12" t="s">
        <v>7455</v>
      </c>
      <c r="D7451" s="12" t="s">
        <v>8016</v>
      </c>
      <c r="E7451" s="17" t="s">
        <v>55</v>
      </c>
      <c r="F7451" s="25" t="str">
        <f>LEFT(E7451,MIN(FIND({0,1,2,3,4,5,6,7,8,9},ASC(E7451)&amp;1234567890))-1)</f>
        <v>Mn</v>
      </c>
      <c r="G7451" s="25">
        <f t="shared" si="232"/>
        <v>2</v>
      </c>
      <c r="H7451" s="25">
        <f>VLOOKUP(F7451,Table!$A$2:$C$121,2,0)</f>
        <v>7</v>
      </c>
      <c r="I7451" s="26">
        <f>VLOOKUP(F7451,Table!$A$2:$C$121,3,0)</f>
        <v>4</v>
      </c>
      <c r="J7451" s="17" t="s">
        <v>11313</v>
      </c>
      <c r="K7451" s="25" t="str">
        <f>LEFT(J7451,MIN(FIND({0,1,2,3,4,5,6,7,8,9},ASC(J7451)&amp;1234567890))-1)</f>
        <v>Tb</v>
      </c>
      <c r="L7451" s="25">
        <f t="shared" si="233"/>
        <v>1</v>
      </c>
      <c r="M7451" s="25">
        <f>VLOOKUP(K7451,Table!$A$2:$C$121,2,0)</f>
        <v>3</v>
      </c>
      <c r="N7451" s="26">
        <f>VLOOKUP(K7451,Table!$A$2:$C$121,3,0)</f>
        <v>6</v>
      </c>
      <c r="O7451" s="13" t="str">
        <f>VLOOKUP(A7451,Table!$U$1:$V$230,2,0)</f>
        <v>Hexagonal</v>
      </c>
      <c r="P7451" s="1"/>
    </row>
    <row r="7452" spans="1:16">
      <c r="A7452" s="12">
        <v>194</v>
      </c>
      <c r="B7452" s="12">
        <v>643816</v>
      </c>
      <c r="C7452" s="12" t="s">
        <v>7455</v>
      </c>
      <c r="D7452" s="12" t="s">
        <v>8017</v>
      </c>
      <c r="E7452" s="17" t="s">
        <v>55</v>
      </c>
      <c r="F7452" s="25" t="str">
        <f>LEFT(E7452,MIN(FIND({0,1,2,3,4,5,6,7,8,9},ASC(E7452)&amp;1234567890))-1)</f>
        <v>Mn</v>
      </c>
      <c r="G7452" s="25">
        <f t="shared" si="232"/>
        <v>2</v>
      </c>
      <c r="H7452" s="25">
        <f>VLOOKUP(F7452,Table!$A$2:$C$121,2,0)</f>
        <v>7</v>
      </c>
      <c r="I7452" s="26">
        <f>VLOOKUP(F7452,Table!$A$2:$C$121,3,0)</f>
        <v>4</v>
      </c>
      <c r="J7452" s="17" t="s">
        <v>11363</v>
      </c>
      <c r="K7452" s="25" t="str">
        <f>LEFT(J7452,MIN(FIND({0,1,2,3,4,5,6,7,8,9},ASC(J7452)&amp;1234567890))-1)</f>
        <v>Th</v>
      </c>
      <c r="L7452" s="25">
        <f t="shared" si="233"/>
        <v>1</v>
      </c>
      <c r="M7452" s="25">
        <f>VLOOKUP(K7452,Table!$A$2:$C$121,2,0)</f>
        <v>3</v>
      </c>
      <c r="N7452" s="26">
        <f>VLOOKUP(K7452,Table!$A$2:$C$121,3,0)</f>
        <v>7</v>
      </c>
      <c r="O7452" s="13" t="str">
        <f>VLOOKUP(A7452,Table!$U$1:$V$230,2,0)</f>
        <v>Hexagonal</v>
      </c>
      <c r="P7452" s="1"/>
    </row>
    <row r="7453" spans="1:16">
      <c r="A7453" s="12">
        <v>194</v>
      </c>
      <c r="B7453" s="12">
        <v>643877</v>
      </c>
      <c r="C7453" s="12" t="s">
        <v>7455</v>
      </c>
      <c r="D7453" s="12" t="s">
        <v>5476</v>
      </c>
      <c r="E7453" s="17" t="s">
        <v>55</v>
      </c>
      <c r="F7453" s="25" t="str">
        <f>LEFT(E7453,MIN(FIND({0,1,2,3,4,5,6,7,8,9},ASC(E7453)&amp;1234567890))-1)</f>
        <v>Mn</v>
      </c>
      <c r="G7453" s="25">
        <f t="shared" si="232"/>
        <v>2</v>
      </c>
      <c r="H7453" s="25">
        <f>VLOOKUP(F7453,Table!$A$2:$C$121,2,0)</f>
        <v>7</v>
      </c>
      <c r="I7453" s="26">
        <f>VLOOKUP(F7453,Table!$A$2:$C$121,3,0)</f>
        <v>4</v>
      </c>
      <c r="J7453" s="17" t="s">
        <v>11336</v>
      </c>
      <c r="K7453" s="25" t="str">
        <f>LEFT(J7453,MIN(FIND({0,1,2,3,4,5,6,7,8,9},ASC(J7453)&amp;1234567890))-1)</f>
        <v>Y</v>
      </c>
      <c r="L7453" s="25">
        <f t="shared" si="233"/>
        <v>1</v>
      </c>
      <c r="M7453" s="25">
        <f>VLOOKUP(K7453,Table!$A$2:$C$121,2,0)</f>
        <v>3</v>
      </c>
      <c r="N7453" s="26">
        <f>VLOOKUP(K7453,Table!$A$2:$C$121,3,0)</f>
        <v>5</v>
      </c>
      <c r="O7453" s="13" t="str">
        <f>VLOOKUP(A7453,Table!$U$1:$V$230,2,0)</f>
        <v>Hexagonal</v>
      </c>
      <c r="P7453" s="1"/>
    </row>
    <row r="7454" spans="1:16">
      <c r="A7454" s="12">
        <v>194</v>
      </c>
      <c r="B7454" s="12">
        <v>643919</v>
      </c>
      <c r="C7454" s="12" t="s">
        <v>7455</v>
      </c>
      <c r="D7454" s="12" t="s">
        <v>8018</v>
      </c>
      <c r="E7454" s="17" t="s">
        <v>55</v>
      </c>
      <c r="F7454" s="25" t="str">
        <f>LEFT(E7454,MIN(FIND({0,1,2,3,4,5,6,7,8,9},ASC(E7454)&amp;1234567890))-1)</f>
        <v>Mn</v>
      </c>
      <c r="G7454" s="25">
        <f t="shared" si="232"/>
        <v>2</v>
      </c>
      <c r="H7454" s="25">
        <f>VLOOKUP(F7454,Table!$A$2:$C$121,2,0)</f>
        <v>7</v>
      </c>
      <c r="I7454" s="26">
        <f>VLOOKUP(F7454,Table!$A$2:$C$121,3,0)</f>
        <v>4</v>
      </c>
      <c r="J7454" s="17" t="s">
        <v>530</v>
      </c>
      <c r="K7454" s="25" t="str">
        <f>LEFT(J7454,MIN(FIND({0,1,2,3,4,5,6,7,8,9},ASC(J7454)&amp;1234567890))-1)</f>
        <v>Yb</v>
      </c>
      <c r="L7454" s="25">
        <f t="shared" si="233"/>
        <v>1</v>
      </c>
      <c r="M7454" s="25">
        <f>VLOOKUP(K7454,Table!$A$2:$C$121,2,0)</f>
        <v>3</v>
      </c>
      <c r="N7454" s="26">
        <f>VLOOKUP(K7454,Table!$A$2:$C$121,3,0)</f>
        <v>6</v>
      </c>
      <c r="O7454" s="13" t="str">
        <f>VLOOKUP(A7454,Table!$U$1:$V$230,2,0)</f>
        <v>Hexagonal</v>
      </c>
      <c r="P7454" s="1"/>
    </row>
    <row r="7455" spans="1:16">
      <c r="A7455" s="12">
        <v>194</v>
      </c>
      <c r="B7455" s="12">
        <v>643921</v>
      </c>
      <c r="C7455" s="12" t="s">
        <v>7455</v>
      </c>
      <c r="D7455" s="12" t="s">
        <v>8019</v>
      </c>
      <c r="E7455" s="17" t="s">
        <v>13547</v>
      </c>
      <c r="F7455" s="25" t="str">
        <f>LEFT(E7455,MIN(FIND({0,1,2,3,4,5,6,7,8,9},ASC(E7455)&amp;1234567890))-1)</f>
        <v>Mn</v>
      </c>
      <c r="G7455" s="25">
        <f t="shared" si="232"/>
        <v>17</v>
      </c>
      <c r="H7455" s="25">
        <f>VLOOKUP(F7455,Table!$A$2:$C$121,2,0)</f>
        <v>7</v>
      </c>
      <c r="I7455" s="26">
        <f>VLOOKUP(F7455,Table!$A$2:$C$121,3,0)</f>
        <v>4</v>
      </c>
      <c r="J7455" s="17" t="s">
        <v>537</v>
      </c>
      <c r="K7455" s="25" t="str">
        <f>LEFT(J7455,MIN(FIND({0,1,2,3,4,5,6,7,8,9},ASC(J7455)&amp;1234567890))-1)</f>
        <v>Yb</v>
      </c>
      <c r="L7455" s="25">
        <f t="shared" si="233"/>
        <v>2</v>
      </c>
      <c r="M7455" s="25">
        <f>VLOOKUP(K7455,Table!$A$2:$C$121,2,0)</f>
        <v>3</v>
      </c>
      <c r="N7455" s="26">
        <f>VLOOKUP(K7455,Table!$A$2:$C$121,3,0)</f>
        <v>6</v>
      </c>
      <c r="O7455" s="13" t="str">
        <f>VLOOKUP(A7455,Table!$U$1:$V$230,2,0)</f>
        <v>Hexagonal</v>
      </c>
      <c r="P7455" s="1"/>
    </row>
    <row r="7456" spans="1:16">
      <c r="A7456" s="12">
        <v>194</v>
      </c>
      <c r="B7456" s="12">
        <v>643940</v>
      </c>
      <c r="C7456" s="12" t="s">
        <v>7455</v>
      </c>
      <c r="D7456" s="12" t="s">
        <v>8020</v>
      </c>
      <c r="E7456" s="17" t="s">
        <v>11426</v>
      </c>
      <c r="F7456" s="25" t="str">
        <f>LEFT(E7456,MIN(FIND({0,1,2,3,4,5,6,7,8,9},ASC(E7456)&amp;1234567890))-1)</f>
        <v>Mn</v>
      </c>
      <c r="G7456" s="25">
        <f t="shared" si="232"/>
        <v>3</v>
      </c>
      <c r="H7456" s="25">
        <f>VLOOKUP(F7456,Table!$A$2:$C$121,2,0)</f>
        <v>7</v>
      </c>
      <c r="I7456" s="26">
        <f>VLOOKUP(F7456,Table!$A$2:$C$121,3,0)</f>
        <v>4</v>
      </c>
      <c r="J7456" s="17" t="s">
        <v>377</v>
      </c>
      <c r="K7456" s="25" t="str">
        <f>LEFT(J7456,MIN(FIND({0,1,2,3,4,5,6,7,8,9},ASC(J7456)&amp;1234567890))-1)</f>
        <v>Zr</v>
      </c>
      <c r="L7456" s="25">
        <f t="shared" si="233"/>
        <v>1</v>
      </c>
      <c r="M7456" s="25">
        <f>VLOOKUP(K7456,Table!$A$2:$C$121,2,0)</f>
        <v>4</v>
      </c>
      <c r="N7456" s="26">
        <f>VLOOKUP(K7456,Table!$A$2:$C$121,3,0)</f>
        <v>5</v>
      </c>
      <c r="O7456" s="13" t="str">
        <f>VLOOKUP(A7456,Table!$U$1:$V$230,2,0)</f>
        <v>Hexagonal</v>
      </c>
      <c r="P7456" s="1"/>
    </row>
    <row r="7457" spans="1:16">
      <c r="A7457" s="12">
        <v>194</v>
      </c>
      <c r="B7457" s="12">
        <v>644132</v>
      </c>
      <c r="C7457" s="12" t="s">
        <v>7455</v>
      </c>
      <c r="D7457" s="12" t="s">
        <v>8021</v>
      </c>
      <c r="E7457" s="17" t="s">
        <v>393</v>
      </c>
      <c r="F7457" s="25" t="str">
        <f>LEFT(E7457,MIN(FIND({0,1,2,3,4,5,6,7,8,9},ASC(E7457)&amp;1234567890))-1)</f>
        <v>Mo</v>
      </c>
      <c r="G7457" s="25">
        <f t="shared" si="232"/>
        <v>1</v>
      </c>
      <c r="H7457" s="25">
        <f>VLOOKUP(F7457,Table!$A$2:$C$121,2,0)</f>
        <v>6</v>
      </c>
      <c r="I7457" s="26">
        <f>VLOOKUP(F7457,Table!$A$2:$C$121,3,0)</f>
        <v>5</v>
      </c>
      <c r="J7457" s="17" t="s">
        <v>541</v>
      </c>
      <c r="K7457" s="25" t="str">
        <f>LEFT(J7457,MIN(FIND({0,1,2,3,4,5,6,7,8,9},ASC(J7457)&amp;1234567890))-1)</f>
        <v>Pd</v>
      </c>
      <c r="L7457" s="25">
        <f t="shared" si="233"/>
        <v>1</v>
      </c>
      <c r="M7457" s="25">
        <f>VLOOKUP(K7457,Table!$A$2:$C$121,2,0)</f>
        <v>10</v>
      </c>
      <c r="N7457" s="26">
        <f>VLOOKUP(K7457,Table!$A$2:$C$121,3,0)</f>
        <v>5</v>
      </c>
      <c r="O7457" s="13" t="str">
        <f>VLOOKUP(A7457,Table!$U$1:$V$230,2,0)</f>
        <v>Hexagonal</v>
      </c>
      <c r="P7457" s="1"/>
    </row>
    <row r="7458" spans="1:16">
      <c r="A7458" s="12">
        <v>194</v>
      </c>
      <c r="B7458" s="12">
        <v>644165</v>
      </c>
      <c r="C7458" s="12" t="s">
        <v>7455</v>
      </c>
      <c r="D7458" s="12" t="s">
        <v>8022</v>
      </c>
      <c r="E7458" s="17" t="s">
        <v>13548</v>
      </c>
      <c r="F7458" s="25" t="str">
        <f>LEFT(E7458,MIN(FIND({0,1,2,3,4,5,6,7,8,9},ASC(E7458)&amp;1234567890))-1)</f>
        <v>Mo</v>
      </c>
      <c r="G7458" s="25">
        <f t="shared" si="232"/>
        <v>1.1599999999999999</v>
      </c>
      <c r="H7458" s="25">
        <f>VLOOKUP(F7458,Table!$A$2:$C$121,2,0)</f>
        <v>6</v>
      </c>
      <c r="I7458" s="26">
        <f>VLOOKUP(F7458,Table!$A$2:$C$121,3,0)</f>
        <v>5</v>
      </c>
      <c r="J7458" s="17" t="s">
        <v>13549</v>
      </c>
      <c r="K7458" s="25" t="str">
        <f>LEFT(J7458,MIN(FIND({0,1,2,3,4,5,6,7,8,9},ASC(J7458)&amp;1234567890))-1)</f>
        <v>Pt</v>
      </c>
      <c r="L7458" s="25">
        <f t="shared" si="233"/>
        <v>0.84</v>
      </c>
      <c r="M7458" s="25">
        <f>VLOOKUP(K7458,Table!$A$2:$C$121,2,0)</f>
        <v>10</v>
      </c>
      <c r="N7458" s="26">
        <f>VLOOKUP(K7458,Table!$A$2:$C$121,3,0)</f>
        <v>6</v>
      </c>
      <c r="O7458" s="13" t="str">
        <f>VLOOKUP(A7458,Table!$U$1:$V$230,2,0)</f>
        <v>Hexagonal</v>
      </c>
      <c r="P7458" s="1"/>
    </row>
    <row r="7459" spans="1:16">
      <c r="A7459" s="12">
        <v>194</v>
      </c>
      <c r="B7459" s="12">
        <v>644166</v>
      </c>
      <c r="C7459" s="12" t="s">
        <v>7455</v>
      </c>
      <c r="D7459" s="12" t="s">
        <v>1969</v>
      </c>
      <c r="E7459" s="17" t="s">
        <v>393</v>
      </c>
      <c r="F7459" s="25" t="str">
        <f>LEFT(E7459,MIN(FIND({0,1,2,3,4,5,6,7,8,9},ASC(E7459)&amp;1234567890))-1)</f>
        <v>Mo</v>
      </c>
      <c r="G7459" s="25">
        <f t="shared" si="232"/>
        <v>1</v>
      </c>
      <c r="H7459" s="25">
        <f>VLOOKUP(F7459,Table!$A$2:$C$121,2,0)</f>
        <v>6</v>
      </c>
      <c r="I7459" s="26">
        <f>VLOOKUP(F7459,Table!$A$2:$C$121,3,0)</f>
        <v>5</v>
      </c>
      <c r="J7459" s="17" t="s">
        <v>539</v>
      </c>
      <c r="K7459" s="25" t="str">
        <f>LEFT(J7459,MIN(FIND({0,1,2,3,4,5,6,7,8,9},ASC(J7459)&amp;1234567890))-1)</f>
        <v>Pt</v>
      </c>
      <c r="L7459" s="25">
        <f t="shared" si="233"/>
        <v>1</v>
      </c>
      <c r="M7459" s="25">
        <f>VLOOKUP(K7459,Table!$A$2:$C$121,2,0)</f>
        <v>10</v>
      </c>
      <c r="N7459" s="26">
        <f>VLOOKUP(K7459,Table!$A$2:$C$121,3,0)</f>
        <v>6</v>
      </c>
      <c r="O7459" s="13" t="str">
        <f>VLOOKUP(A7459,Table!$U$1:$V$230,2,0)</f>
        <v>Hexagonal</v>
      </c>
      <c r="P7459" s="1"/>
    </row>
    <row r="7460" spans="1:16">
      <c r="A7460" s="12">
        <v>194</v>
      </c>
      <c r="B7460" s="12">
        <v>644217</v>
      </c>
      <c r="C7460" s="12" t="s">
        <v>7455</v>
      </c>
      <c r="D7460" s="12" t="s">
        <v>8023</v>
      </c>
      <c r="E7460" s="17" t="s">
        <v>13550</v>
      </c>
      <c r="F7460" s="25" t="str">
        <f>LEFT(E7460,MIN(FIND({0,1,2,3,4,5,6,7,8,9},ASC(E7460)&amp;1234567890))-1)</f>
        <v>Mo</v>
      </c>
      <c r="G7460" s="25">
        <f t="shared" si="232"/>
        <v>0.83599999999999997</v>
      </c>
      <c r="H7460" s="25">
        <f>VLOOKUP(F7460,Table!$A$2:$C$121,2,0)</f>
        <v>6</v>
      </c>
      <c r="I7460" s="26">
        <f>VLOOKUP(F7460,Table!$A$2:$C$121,3,0)</f>
        <v>5</v>
      </c>
      <c r="J7460" s="17" t="s">
        <v>13551</v>
      </c>
      <c r="K7460" s="25" t="str">
        <f>LEFT(J7460,MIN(FIND({0,1,2,3,4,5,6,7,8,9},ASC(J7460)&amp;1234567890))-1)</f>
        <v>Rh</v>
      </c>
      <c r="L7460" s="25">
        <f t="shared" si="233"/>
        <v>1.1639999999999999</v>
      </c>
      <c r="M7460" s="25">
        <f>VLOOKUP(K7460,Table!$A$2:$C$121,2,0)</f>
        <v>9</v>
      </c>
      <c r="N7460" s="26">
        <f>VLOOKUP(K7460,Table!$A$2:$C$121,3,0)</f>
        <v>5</v>
      </c>
      <c r="O7460" s="13" t="str">
        <f>VLOOKUP(A7460,Table!$U$1:$V$230,2,0)</f>
        <v>Hexagonal</v>
      </c>
      <c r="P7460" s="1"/>
    </row>
    <row r="7461" spans="1:16">
      <c r="A7461" s="12">
        <v>194</v>
      </c>
      <c r="B7461" s="12">
        <v>644232</v>
      </c>
      <c r="C7461" s="12" t="s">
        <v>7455</v>
      </c>
      <c r="D7461" s="12" t="s">
        <v>8024</v>
      </c>
      <c r="E7461" s="17" t="s">
        <v>13552</v>
      </c>
      <c r="F7461" s="25" t="str">
        <f>LEFT(E7461,MIN(FIND({0,1,2,3,4,5,6,7,8,9},ASC(E7461)&amp;1234567890))-1)</f>
        <v>Mo</v>
      </c>
      <c r="G7461" s="25">
        <f t="shared" si="232"/>
        <v>0.06</v>
      </c>
      <c r="H7461" s="25">
        <f>VLOOKUP(F7461,Table!$A$2:$C$121,2,0)</f>
        <v>6</v>
      </c>
      <c r="I7461" s="26">
        <f>VLOOKUP(F7461,Table!$A$2:$C$121,3,0)</f>
        <v>5</v>
      </c>
      <c r="J7461" s="17" t="s">
        <v>13553</v>
      </c>
      <c r="K7461" s="25" t="str">
        <f>LEFT(J7461,MIN(FIND({0,1,2,3,4,5,6,7,8,9},ASC(J7461)&amp;1234567890))-1)</f>
        <v>Ru</v>
      </c>
      <c r="L7461" s="25">
        <f t="shared" si="233"/>
        <v>1.94</v>
      </c>
      <c r="M7461" s="25">
        <f>VLOOKUP(K7461,Table!$A$2:$C$121,2,0)</f>
        <v>8</v>
      </c>
      <c r="N7461" s="26">
        <f>VLOOKUP(K7461,Table!$A$2:$C$121,3,0)</f>
        <v>5</v>
      </c>
      <c r="O7461" s="13" t="str">
        <f>VLOOKUP(A7461,Table!$U$1:$V$230,2,0)</f>
        <v>Hexagonal</v>
      </c>
      <c r="P7461" s="1"/>
    </row>
    <row r="7462" spans="1:16">
      <c r="A7462" s="12">
        <v>194</v>
      </c>
      <c r="B7462" s="12">
        <v>644465</v>
      </c>
      <c r="C7462" s="12" t="s">
        <v>7455</v>
      </c>
      <c r="D7462" s="12" t="s">
        <v>8025</v>
      </c>
      <c r="E7462" s="17" t="s">
        <v>13554</v>
      </c>
      <c r="F7462" s="25" t="str">
        <f>LEFT(E7462,MIN(FIND({0,1,2,3,4,5,6,7,8,9},ASC(E7462)&amp;1234567890))-1)</f>
        <v>Mo</v>
      </c>
      <c r="G7462" s="25">
        <f t="shared" si="232"/>
        <v>0.3</v>
      </c>
      <c r="H7462" s="25">
        <f>VLOOKUP(F7462,Table!$A$2:$C$121,2,0)</f>
        <v>6</v>
      </c>
      <c r="I7462" s="26">
        <f>VLOOKUP(F7462,Table!$A$2:$C$121,3,0)</f>
        <v>5</v>
      </c>
      <c r="J7462" s="17" t="s">
        <v>13555</v>
      </c>
      <c r="K7462" s="25" t="str">
        <f>LEFT(J7462,MIN(FIND({0,1,2,3,4,5,6,7,8,9},ASC(J7462)&amp;1234567890))-1)</f>
        <v>Tc</v>
      </c>
      <c r="L7462" s="25">
        <f t="shared" si="233"/>
        <v>1.7</v>
      </c>
      <c r="M7462" s="25">
        <f>VLOOKUP(K7462,Table!$A$2:$C$121,2,0)</f>
        <v>7</v>
      </c>
      <c r="N7462" s="26">
        <f>VLOOKUP(K7462,Table!$A$2:$C$121,3,0)</f>
        <v>5</v>
      </c>
      <c r="O7462" s="13" t="str">
        <f>VLOOKUP(A7462,Table!$U$1:$V$230,2,0)</f>
        <v>Hexagonal</v>
      </c>
      <c r="P7462" s="1"/>
    </row>
    <row r="7463" spans="1:16">
      <c r="A7463" s="12">
        <v>194</v>
      </c>
      <c r="B7463" s="12">
        <v>644765</v>
      </c>
      <c r="C7463" s="12" t="s">
        <v>7455</v>
      </c>
      <c r="D7463" s="12" t="s">
        <v>8026</v>
      </c>
      <c r="E7463" s="17" t="s">
        <v>50</v>
      </c>
      <c r="F7463" s="25" t="str">
        <f>LEFT(E7463,MIN(FIND({0,1,2,3,4,5,6,7,8,9},ASC(E7463)&amp;1234567890))-1)</f>
        <v>Ti</v>
      </c>
      <c r="G7463" s="25">
        <f t="shared" si="232"/>
        <v>1</v>
      </c>
      <c r="H7463" s="25">
        <f>VLOOKUP(F7463,Table!$A$2:$C$121,2,0)</f>
        <v>4</v>
      </c>
      <c r="I7463" s="26">
        <f>VLOOKUP(F7463,Table!$A$2:$C$121,3,0)</f>
        <v>4</v>
      </c>
      <c r="J7463" s="17" t="s">
        <v>13556</v>
      </c>
      <c r="K7463" s="25" t="str">
        <f>LEFT(J7463,MIN(FIND({0,1,2,3,4,5,6,7,8,9},ASC(J7463)&amp;1234567890))-1)</f>
        <v>N</v>
      </c>
      <c r="L7463" s="25">
        <f t="shared" si="233"/>
        <v>0.17</v>
      </c>
      <c r="M7463" s="25">
        <f>VLOOKUP(K7463,Table!$A$2:$C$121,2,0)</f>
        <v>15</v>
      </c>
      <c r="N7463" s="26">
        <f>VLOOKUP(K7463,Table!$A$2:$C$121,3,0)</f>
        <v>2</v>
      </c>
      <c r="O7463" s="13" t="str">
        <f>VLOOKUP(A7463,Table!$U$1:$V$230,2,0)</f>
        <v>Hexagonal</v>
      </c>
      <c r="P7463" s="1"/>
    </row>
    <row r="7464" spans="1:16">
      <c r="A7464" s="12">
        <v>194</v>
      </c>
      <c r="B7464" s="12">
        <v>644785</v>
      </c>
      <c r="C7464" s="12" t="s">
        <v>7455</v>
      </c>
      <c r="D7464" s="12" t="s">
        <v>15303</v>
      </c>
      <c r="E7464" s="17" t="s">
        <v>50</v>
      </c>
      <c r="F7464" s="25" t="str">
        <f>LEFT(E7464,MIN(FIND({0,1,2,3,4,5,6,7,8,9},ASC(E7464)&amp;1234567890))-1)</f>
        <v>Ti</v>
      </c>
      <c r="G7464" s="25">
        <f t="shared" si="232"/>
        <v>1</v>
      </c>
      <c r="H7464" s="25">
        <f>VLOOKUP(F7464,Table!$A$2:$C$121,2,0)</f>
        <v>4</v>
      </c>
      <c r="I7464" s="26">
        <f>VLOOKUP(F7464,Table!$A$2:$C$121,3,0)</f>
        <v>4</v>
      </c>
      <c r="J7464" s="17" t="s">
        <v>15338</v>
      </c>
      <c r="K7464" s="25" t="str">
        <f>LEFT(J7464,MIN(FIND({0,1,2,3,4,5,6,7,8,9},ASC(J7464)&amp;1234567890))-1)</f>
        <v>N</v>
      </c>
      <c r="L7464" s="25">
        <f t="shared" si="233"/>
        <v>0.17599999999999999</v>
      </c>
      <c r="M7464" s="25">
        <f>VLOOKUP(K7464,Table!$A$2:$C$121,2,0)</f>
        <v>15</v>
      </c>
      <c r="N7464" s="26">
        <f>VLOOKUP(K7464,Table!$A$2:$C$121,3,0)</f>
        <v>2</v>
      </c>
      <c r="O7464" s="13" t="str">
        <f>VLOOKUP(A7464,Table!$U$1:$V$230,2,0)</f>
        <v>Hexagonal</v>
      </c>
      <c r="P7464" s="1"/>
    </row>
    <row r="7465" spans="1:16">
      <c r="A7465" s="12">
        <v>194</v>
      </c>
      <c r="B7465" s="12">
        <v>644958</v>
      </c>
      <c r="C7465" s="12" t="s">
        <v>7455</v>
      </c>
      <c r="D7465" s="12" t="s">
        <v>8027</v>
      </c>
      <c r="E7465" s="17" t="s">
        <v>11410</v>
      </c>
      <c r="F7465" s="25" t="str">
        <f>LEFT(E7465,MIN(FIND({0,1,2,3,4,5,6,7,8,9},ASC(E7465)&amp;1234567890))-1)</f>
        <v>Na</v>
      </c>
      <c r="G7465" s="25">
        <f t="shared" si="232"/>
        <v>1</v>
      </c>
      <c r="H7465" s="25">
        <f>VLOOKUP(F7465,Table!$A$2:$C$121,2,0)</f>
        <v>1</v>
      </c>
      <c r="I7465" s="26">
        <f>VLOOKUP(F7465,Table!$A$2:$C$121,3,0)</f>
        <v>3</v>
      </c>
      <c r="J7465" s="17" t="s">
        <v>379</v>
      </c>
      <c r="K7465" s="25" t="str">
        <f>LEFT(J7465,MIN(FIND({0,1,2,3,4,5,6,7,8,9},ASC(J7465)&amp;1234567890))-1)</f>
        <v>S</v>
      </c>
      <c r="L7465" s="25">
        <f t="shared" si="233"/>
        <v>1</v>
      </c>
      <c r="M7465" s="25">
        <f>VLOOKUP(K7465,Table!$A$2:$C$121,2,0)</f>
        <v>16</v>
      </c>
      <c r="N7465" s="26">
        <f>VLOOKUP(K7465,Table!$A$2:$C$121,3,0)</f>
        <v>3</v>
      </c>
      <c r="O7465" s="13" t="str">
        <f>VLOOKUP(A7465,Table!$U$1:$V$230,2,0)</f>
        <v>Hexagonal</v>
      </c>
      <c r="P7465" s="1"/>
    </row>
    <row r="7466" spans="1:16">
      <c r="A7466" s="12">
        <v>194</v>
      </c>
      <c r="B7466" s="12">
        <v>645261</v>
      </c>
      <c r="C7466" s="12" t="s">
        <v>7455</v>
      </c>
      <c r="D7466" s="12" t="s">
        <v>8028</v>
      </c>
      <c r="E7466" s="17" t="s">
        <v>424</v>
      </c>
      <c r="F7466" s="25" t="str">
        <f>LEFT(E7466,MIN(FIND({0,1,2,3,4,5,6,7,8,9},ASC(E7466)&amp;1234567890))-1)</f>
        <v>Rh</v>
      </c>
      <c r="G7466" s="25">
        <f t="shared" si="232"/>
        <v>3</v>
      </c>
      <c r="H7466" s="25">
        <f>VLOOKUP(F7466,Table!$A$2:$C$121,2,0)</f>
        <v>9</v>
      </c>
      <c r="I7466" s="26">
        <f>VLOOKUP(F7466,Table!$A$2:$C$121,3,0)</f>
        <v>5</v>
      </c>
      <c r="J7466" s="17" t="s">
        <v>335</v>
      </c>
      <c r="K7466" s="25" t="str">
        <f>LEFT(J7466,MIN(FIND({0,1,2,3,4,5,6,7,8,9},ASC(J7466)&amp;1234567890))-1)</f>
        <v>Nb</v>
      </c>
      <c r="L7466" s="25">
        <f t="shared" si="233"/>
        <v>1</v>
      </c>
      <c r="M7466" s="25">
        <f>VLOOKUP(K7466,Table!$A$2:$C$121,2,0)</f>
        <v>5</v>
      </c>
      <c r="N7466" s="26">
        <f>VLOOKUP(K7466,Table!$A$2:$C$121,3,0)</f>
        <v>5</v>
      </c>
      <c r="O7466" s="13" t="str">
        <f>VLOOKUP(A7466,Table!$U$1:$V$230,2,0)</f>
        <v>Hexagonal</v>
      </c>
      <c r="P7466" s="1"/>
    </row>
    <row r="7467" spans="1:16">
      <c r="A7467" s="12">
        <v>194</v>
      </c>
      <c r="B7467" s="12">
        <v>645277</v>
      </c>
      <c r="C7467" s="12" t="s">
        <v>7455</v>
      </c>
      <c r="D7467" s="12" t="s">
        <v>8029</v>
      </c>
      <c r="E7467" s="17" t="s">
        <v>13557</v>
      </c>
      <c r="F7467" s="25" t="str">
        <f>LEFT(E7467,MIN(FIND({0,1,2,3,4,5,6,7,8,9},ASC(E7467)&amp;1234567890))-1)</f>
        <v>Rh</v>
      </c>
      <c r="G7467" s="25">
        <f t="shared" si="232"/>
        <v>2.8</v>
      </c>
      <c r="H7467" s="25">
        <f>VLOOKUP(F7467,Table!$A$2:$C$121,2,0)</f>
        <v>9</v>
      </c>
      <c r="I7467" s="26">
        <f>VLOOKUP(F7467,Table!$A$2:$C$121,3,0)</f>
        <v>5</v>
      </c>
      <c r="J7467" s="17" t="s">
        <v>12186</v>
      </c>
      <c r="K7467" s="25" t="str">
        <f>LEFT(J7467,MIN(FIND({0,1,2,3,4,5,6,7,8,9},ASC(J7467)&amp;1234567890))-1)</f>
        <v>Nb</v>
      </c>
      <c r="L7467" s="25">
        <f t="shared" si="233"/>
        <v>1.2</v>
      </c>
      <c r="M7467" s="25">
        <f>VLOOKUP(K7467,Table!$A$2:$C$121,2,0)</f>
        <v>5</v>
      </c>
      <c r="N7467" s="26">
        <f>VLOOKUP(K7467,Table!$A$2:$C$121,3,0)</f>
        <v>5</v>
      </c>
      <c r="O7467" s="13" t="str">
        <f>VLOOKUP(A7467,Table!$U$1:$V$230,2,0)</f>
        <v>Hexagonal</v>
      </c>
      <c r="P7467" s="1"/>
    </row>
    <row r="7468" spans="1:16">
      <c r="A7468" s="12">
        <v>194</v>
      </c>
      <c r="B7468" s="12">
        <v>645298</v>
      </c>
      <c r="C7468" s="12" t="s">
        <v>7455</v>
      </c>
      <c r="D7468" s="12" t="s">
        <v>8030</v>
      </c>
      <c r="E7468" s="17" t="s">
        <v>13558</v>
      </c>
      <c r="F7468" s="25" t="str">
        <f>LEFT(E7468,MIN(FIND({0,1,2,3,4,5,6,7,8,9},ASC(E7468)&amp;1234567890))-1)</f>
        <v>Nb</v>
      </c>
      <c r="G7468" s="25">
        <f t="shared" si="232"/>
        <v>0.34</v>
      </c>
      <c r="H7468" s="25">
        <f>VLOOKUP(F7468,Table!$A$2:$C$121,2,0)</f>
        <v>5</v>
      </c>
      <c r="I7468" s="26">
        <f>VLOOKUP(F7468,Table!$A$2:$C$121,3,0)</f>
        <v>5</v>
      </c>
      <c r="J7468" s="17" t="s">
        <v>13559</v>
      </c>
      <c r="K7468" s="25" t="str">
        <f>LEFT(J7468,MIN(FIND({0,1,2,3,4,5,6,7,8,9},ASC(J7468)&amp;1234567890))-1)</f>
        <v>Ru</v>
      </c>
      <c r="L7468" s="25">
        <f t="shared" si="233"/>
        <v>1.66</v>
      </c>
      <c r="M7468" s="25">
        <f>VLOOKUP(K7468,Table!$A$2:$C$121,2,0)</f>
        <v>8</v>
      </c>
      <c r="N7468" s="26">
        <f>VLOOKUP(K7468,Table!$A$2:$C$121,3,0)</f>
        <v>5</v>
      </c>
      <c r="O7468" s="13" t="str">
        <f>VLOOKUP(A7468,Table!$U$1:$V$230,2,0)</f>
        <v>Hexagonal</v>
      </c>
      <c r="P7468" s="1"/>
    </row>
    <row r="7469" spans="1:16">
      <c r="A7469" s="12">
        <v>194</v>
      </c>
      <c r="B7469" s="12">
        <v>645588</v>
      </c>
      <c r="C7469" s="12" t="s">
        <v>7455</v>
      </c>
      <c r="D7469" s="12" t="s">
        <v>6377</v>
      </c>
      <c r="E7469" s="17" t="s">
        <v>412</v>
      </c>
      <c r="F7469" s="25" t="str">
        <f>LEFT(E7469,MIN(FIND({0,1,2,3,4,5,6,7,8,9},ASC(E7469)&amp;1234567890))-1)</f>
        <v>Nd</v>
      </c>
      <c r="G7469" s="25">
        <f t="shared" si="232"/>
        <v>2</v>
      </c>
      <c r="H7469" s="25">
        <f>VLOOKUP(F7469,Table!$A$2:$C$121,2,0)</f>
        <v>3</v>
      </c>
      <c r="I7469" s="26">
        <f>VLOOKUP(F7469,Table!$A$2:$C$121,3,0)</f>
        <v>6</v>
      </c>
      <c r="J7469" s="17" t="s">
        <v>340</v>
      </c>
      <c r="K7469" s="25" t="str">
        <f>LEFT(J7469,MIN(FIND({0,1,2,3,4,5,6,7,8,9},ASC(J7469)&amp;1234567890))-1)</f>
        <v>Ni</v>
      </c>
      <c r="L7469" s="25">
        <f t="shared" si="233"/>
        <v>7</v>
      </c>
      <c r="M7469" s="25">
        <f>VLOOKUP(K7469,Table!$A$2:$C$121,2,0)</f>
        <v>10</v>
      </c>
      <c r="N7469" s="26">
        <f>VLOOKUP(K7469,Table!$A$2:$C$121,3,0)</f>
        <v>4</v>
      </c>
      <c r="O7469" s="13" t="str">
        <f>VLOOKUP(A7469,Table!$U$1:$V$230,2,0)</f>
        <v>Hexagonal</v>
      </c>
      <c r="P7469" s="1"/>
    </row>
    <row r="7470" spans="1:16">
      <c r="A7470" s="12">
        <v>194</v>
      </c>
      <c r="B7470" s="12">
        <v>645751</v>
      </c>
      <c r="C7470" s="12" t="s">
        <v>7455</v>
      </c>
      <c r="D7470" s="12" t="s">
        <v>8031</v>
      </c>
      <c r="E7470" s="17" t="s">
        <v>615</v>
      </c>
      <c r="F7470" s="25" t="str">
        <f>LEFT(E7470,MIN(FIND({0,1,2,3,4,5,6,7,8,9},ASC(E7470)&amp;1234567890))-1)</f>
        <v>Nd</v>
      </c>
      <c r="G7470" s="25">
        <f t="shared" si="232"/>
        <v>1</v>
      </c>
      <c r="H7470" s="25">
        <f>VLOOKUP(F7470,Table!$A$2:$C$121,2,0)</f>
        <v>3</v>
      </c>
      <c r="I7470" s="26">
        <f>VLOOKUP(F7470,Table!$A$2:$C$121,3,0)</f>
        <v>6</v>
      </c>
      <c r="J7470" s="17" t="s">
        <v>359</v>
      </c>
      <c r="K7470" s="25" t="str">
        <f>LEFT(J7470,MIN(FIND({0,1,2,3,4,5,6,7,8,9},ASC(J7470)&amp;1234567890))-1)</f>
        <v>Re</v>
      </c>
      <c r="L7470" s="25">
        <f t="shared" si="233"/>
        <v>2</v>
      </c>
      <c r="M7470" s="25">
        <f>VLOOKUP(K7470,Table!$A$2:$C$121,2,0)</f>
        <v>7</v>
      </c>
      <c r="N7470" s="26">
        <f>VLOOKUP(K7470,Table!$A$2:$C$121,3,0)</f>
        <v>6</v>
      </c>
      <c r="O7470" s="13" t="str">
        <f>VLOOKUP(A7470,Table!$U$1:$V$230,2,0)</f>
        <v>Hexagonal</v>
      </c>
      <c r="P7470" s="1"/>
    </row>
    <row r="7471" spans="1:16">
      <c r="A7471" s="12">
        <v>194</v>
      </c>
      <c r="B7471" s="12">
        <v>645759</v>
      </c>
      <c r="C7471" s="12" t="s">
        <v>7455</v>
      </c>
      <c r="D7471" s="12" t="s">
        <v>8032</v>
      </c>
      <c r="E7471" s="17" t="s">
        <v>615</v>
      </c>
      <c r="F7471" s="25" t="str">
        <f>LEFT(E7471,MIN(FIND({0,1,2,3,4,5,6,7,8,9},ASC(E7471)&amp;1234567890))-1)</f>
        <v>Nd</v>
      </c>
      <c r="G7471" s="25">
        <f t="shared" si="232"/>
        <v>1</v>
      </c>
      <c r="H7471" s="25">
        <f>VLOOKUP(F7471,Table!$A$2:$C$121,2,0)</f>
        <v>3</v>
      </c>
      <c r="I7471" s="26">
        <f>VLOOKUP(F7471,Table!$A$2:$C$121,3,0)</f>
        <v>6</v>
      </c>
      <c r="J7471" s="17" t="s">
        <v>424</v>
      </c>
      <c r="K7471" s="25" t="str">
        <f>LEFT(J7471,MIN(FIND({0,1,2,3,4,5,6,7,8,9},ASC(J7471)&amp;1234567890))-1)</f>
        <v>Rh</v>
      </c>
      <c r="L7471" s="25">
        <f t="shared" si="233"/>
        <v>3</v>
      </c>
      <c r="M7471" s="25">
        <f>VLOOKUP(K7471,Table!$A$2:$C$121,2,0)</f>
        <v>9</v>
      </c>
      <c r="N7471" s="26">
        <f>VLOOKUP(K7471,Table!$A$2:$C$121,3,0)</f>
        <v>5</v>
      </c>
      <c r="O7471" s="13" t="str">
        <f>VLOOKUP(A7471,Table!$U$1:$V$230,2,0)</f>
        <v>Hexagonal</v>
      </c>
      <c r="P7471" s="1"/>
    </row>
    <row r="7472" spans="1:16">
      <c r="A7472" s="12">
        <v>194</v>
      </c>
      <c r="B7472" s="12">
        <v>645793</v>
      </c>
      <c r="C7472" s="12" t="s">
        <v>7455</v>
      </c>
      <c r="D7472" s="12" t="s">
        <v>8033</v>
      </c>
      <c r="E7472" s="17" t="s">
        <v>615</v>
      </c>
      <c r="F7472" s="25" t="str">
        <f>LEFT(E7472,MIN(FIND({0,1,2,3,4,5,6,7,8,9},ASC(E7472)&amp;1234567890))-1)</f>
        <v>Nd</v>
      </c>
      <c r="G7472" s="25">
        <f t="shared" si="232"/>
        <v>1</v>
      </c>
      <c r="H7472" s="25">
        <f>VLOOKUP(F7472,Table!$A$2:$C$121,2,0)</f>
        <v>3</v>
      </c>
      <c r="I7472" s="26">
        <f>VLOOKUP(F7472,Table!$A$2:$C$121,3,0)</f>
        <v>6</v>
      </c>
      <c r="J7472" s="17" t="s">
        <v>11776</v>
      </c>
      <c r="K7472" s="25" t="str">
        <f>LEFT(J7472,MIN(FIND({0,1,2,3,4,5,6,7,8,9},ASC(J7472)&amp;1234567890))-1)</f>
        <v>Ru</v>
      </c>
      <c r="L7472" s="25">
        <f t="shared" si="233"/>
        <v>2</v>
      </c>
      <c r="M7472" s="25">
        <f>VLOOKUP(K7472,Table!$A$2:$C$121,2,0)</f>
        <v>8</v>
      </c>
      <c r="N7472" s="26">
        <f>VLOOKUP(K7472,Table!$A$2:$C$121,3,0)</f>
        <v>5</v>
      </c>
      <c r="O7472" s="13" t="str">
        <f>VLOOKUP(A7472,Table!$U$1:$V$230,2,0)</f>
        <v>Hexagonal</v>
      </c>
      <c r="P7472" s="1"/>
    </row>
    <row r="7473" spans="1:16">
      <c r="A7473" s="12">
        <v>194</v>
      </c>
      <c r="B7473" s="12">
        <v>646065</v>
      </c>
      <c r="C7473" s="12" t="s">
        <v>7455</v>
      </c>
      <c r="D7473" s="12" t="s">
        <v>6778</v>
      </c>
      <c r="E7473" s="17" t="s">
        <v>13450</v>
      </c>
      <c r="F7473" s="25" t="str">
        <f>LEFT(E7473,MIN(FIND({0,1,2,3,4,5,6,7,8,9},ASC(E7473)&amp;1234567890))-1)</f>
        <v>Nd</v>
      </c>
      <c r="G7473" s="25">
        <f t="shared" si="232"/>
        <v>13</v>
      </c>
      <c r="H7473" s="25">
        <f>VLOOKUP(F7473,Table!$A$2:$C$121,2,0)</f>
        <v>3</v>
      </c>
      <c r="I7473" s="26">
        <f>VLOOKUP(F7473,Table!$A$2:$C$121,3,0)</f>
        <v>6</v>
      </c>
      <c r="J7473" s="17" t="s">
        <v>13500</v>
      </c>
      <c r="K7473" s="25" t="str">
        <f>LEFT(J7473,MIN(FIND({0,1,2,3,4,5,6,7,8,9},ASC(J7473)&amp;1234567890))-1)</f>
        <v>Zn</v>
      </c>
      <c r="L7473" s="25">
        <f t="shared" si="233"/>
        <v>58</v>
      </c>
      <c r="M7473" s="25">
        <f>VLOOKUP(K7473,Table!$A$2:$C$121,2,0)</f>
        <v>12</v>
      </c>
      <c r="N7473" s="26">
        <f>VLOOKUP(K7473,Table!$A$2:$C$121,3,0)</f>
        <v>4</v>
      </c>
      <c r="O7473" s="13" t="str">
        <f>VLOOKUP(A7473,Table!$U$1:$V$230,2,0)</f>
        <v>Hexagonal</v>
      </c>
      <c r="P7473" s="1"/>
    </row>
    <row r="7474" spans="1:16">
      <c r="A7474" s="12">
        <v>194</v>
      </c>
      <c r="B7474" s="12">
        <v>646230</v>
      </c>
      <c r="C7474" s="12" t="s">
        <v>7455</v>
      </c>
      <c r="D7474" s="12" t="s">
        <v>6442</v>
      </c>
      <c r="E7474" s="17" t="s">
        <v>11327</v>
      </c>
      <c r="F7474" s="25" t="str">
        <f>LEFT(E7474,MIN(FIND({0,1,2,3,4,5,6,7,8,9},ASC(E7474)&amp;1234567890))-1)</f>
        <v>Pr</v>
      </c>
      <c r="G7474" s="25">
        <f t="shared" si="232"/>
        <v>2</v>
      </c>
      <c r="H7474" s="25">
        <f>VLOOKUP(F7474,Table!$A$2:$C$121,2,0)</f>
        <v>3</v>
      </c>
      <c r="I7474" s="26">
        <f>VLOOKUP(F7474,Table!$A$2:$C$121,3,0)</f>
        <v>6</v>
      </c>
      <c r="J7474" s="17" t="s">
        <v>340</v>
      </c>
      <c r="K7474" s="25" t="str">
        <f>LEFT(J7474,MIN(FIND({0,1,2,3,4,5,6,7,8,9},ASC(J7474)&amp;1234567890))-1)</f>
        <v>Ni</v>
      </c>
      <c r="L7474" s="25">
        <f t="shared" si="233"/>
        <v>7</v>
      </c>
      <c r="M7474" s="25">
        <f>VLOOKUP(K7474,Table!$A$2:$C$121,2,0)</f>
        <v>10</v>
      </c>
      <c r="N7474" s="26">
        <f>VLOOKUP(K7474,Table!$A$2:$C$121,3,0)</f>
        <v>4</v>
      </c>
      <c r="O7474" s="13" t="str">
        <f>VLOOKUP(A7474,Table!$U$1:$V$230,2,0)</f>
        <v>Hexagonal</v>
      </c>
      <c r="P7474" s="1"/>
    </row>
    <row r="7475" spans="1:16">
      <c r="A7475" s="12">
        <v>194</v>
      </c>
      <c r="B7475" s="12">
        <v>646325</v>
      </c>
      <c r="C7475" s="12" t="s">
        <v>7455</v>
      </c>
      <c r="D7475" s="12" t="s">
        <v>8034</v>
      </c>
      <c r="E7475" s="17" t="s">
        <v>13560</v>
      </c>
      <c r="F7475" s="25" t="str">
        <f>LEFT(E7475,MIN(FIND({0,1,2,3,4,5,6,7,8,9},ASC(E7475)&amp;1234567890))-1)</f>
        <v>Ni</v>
      </c>
      <c r="G7475" s="25">
        <f t="shared" si="232"/>
        <v>0.32</v>
      </c>
      <c r="H7475" s="25">
        <f>VLOOKUP(F7475,Table!$A$2:$C$121,2,0)</f>
        <v>10</v>
      </c>
      <c r="I7475" s="26">
        <f>VLOOKUP(F7475,Table!$A$2:$C$121,3,0)</f>
        <v>4</v>
      </c>
      <c r="J7475" s="17" t="s">
        <v>13561</v>
      </c>
      <c r="K7475" s="25" t="str">
        <f>LEFT(J7475,MIN(FIND({0,1,2,3,4,5,6,7,8,9},ASC(J7475)&amp;1234567890))-1)</f>
        <v>Ru</v>
      </c>
      <c r="L7475" s="25">
        <f t="shared" si="233"/>
        <v>1.68</v>
      </c>
      <c r="M7475" s="25">
        <f>VLOOKUP(K7475,Table!$A$2:$C$121,2,0)</f>
        <v>8</v>
      </c>
      <c r="N7475" s="26">
        <f>VLOOKUP(K7475,Table!$A$2:$C$121,3,0)</f>
        <v>5</v>
      </c>
      <c r="O7475" s="13" t="str">
        <f>VLOOKUP(A7475,Table!$U$1:$V$230,2,0)</f>
        <v>Hexagonal</v>
      </c>
      <c r="P7475" s="1"/>
    </row>
    <row r="7476" spans="1:16">
      <c r="A7476" s="12">
        <v>194</v>
      </c>
      <c r="B7476" s="12">
        <v>646467</v>
      </c>
      <c r="C7476" s="12" t="s">
        <v>7455</v>
      </c>
      <c r="D7476" s="12" t="s">
        <v>8035</v>
      </c>
      <c r="E7476" s="17" t="s">
        <v>11956</v>
      </c>
      <c r="F7476" s="25" t="str">
        <f>LEFT(E7476,MIN(FIND({0,1,2,3,4,5,6,7,8,9},ASC(E7476)&amp;1234567890))-1)</f>
        <v>Sc</v>
      </c>
      <c r="G7476" s="25">
        <f t="shared" si="232"/>
        <v>2</v>
      </c>
      <c r="H7476" s="25">
        <f>VLOOKUP(F7476,Table!$A$2:$C$121,2,0)</f>
        <v>3</v>
      </c>
      <c r="I7476" s="26">
        <f>VLOOKUP(F7476,Table!$A$2:$C$121,3,0)</f>
        <v>4</v>
      </c>
      <c r="J7476" s="17" t="s">
        <v>340</v>
      </c>
      <c r="K7476" s="25" t="str">
        <f>LEFT(J7476,MIN(FIND({0,1,2,3,4,5,6,7,8,9},ASC(J7476)&amp;1234567890))-1)</f>
        <v>Ni</v>
      </c>
      <c r="L7476" s="25">
        <f t="shared" si="233"/>
        <v>7</v>
      </c>
      <c r="M7476" s="25">
        <f>VLOOKUP(K7476,Table!$A$2:$C$121,2,0)</f>
        <v>10</v>
      </c>
      <c r="N7476" s="26">
        <f>VLOOKUP(K7476,Table!$A$2:$C$121,3,0)</f>
        <v>4</v>
      </c>
      <c r="O7476" s="13" t="str">
        <f>VLOOKUP(A7476,Table!$U$1:$V$230,2,0)</f>
        <v>Hexagonal</v>
      </c>
      <c r="P7476" s="1"/>
    </row>
    <row r="7477" spans="1:16">
      <c r="A7477" s="12">
        <v>194</v>
      </c>
      <c r="B7477" s="12">
        <v>646700</v>
      </c>
      <c r="C7477" s="12" t="s">
        <v>7455</v>
      </c>
      <c r="D7477" s="12" t="s">
        <v>8036</v>
      </c>
      <c r="E7477" s="17" t="s">
        <v>60</v>
      </c>
      <c r="F7477" s="25" t="str">
        <f>LEFT(E7477,MIN(FIND({0,1,2,3,4,5,6,7,8,9},ASC(E7477)&amp;1234567890))-1)</f>
        <v>Sm</v>
      </c>
      <c r="G7477" s="25">
        <f t="shared" si="232"/>
        <v>2</v>
      </c>
      <c r="H7477" s="25">
        <f>VLOOKUP(F7477,Table!$A$2:$C$121,2,0)</f>
        <v>3</v>
      </c>
      <c r="I7477" s="26">
        <f>VLOOKUP(F7477,Table!$A$2:$C$121,3,0)</f>
        <v>6</v>
      </c>
      <c r="J7477" s="17" t="s">
        <v>13471</v>
      </c>
      <c r="K7477" s="25" t="str">
        <f>LEFT(J7477,MIN(FIND({0,1,2,3,4,5,6,7,8,9},ASC(J7477)&amp;1234567890))-1)</f>
        <v>Ni</v>
      </c>
      <c r="L7477" s="25">
        <f t="shared" si="233"/>
        <v>17</v>
      </c>
      <c r="M7477" s="25">
        <f>VLOOKUP(K7477,Table!$A$2:$C$121,2,0)</f>
        <v>10</v>
      </c>
      <c r="N7477" s="26">
        <f>VLOOKUP(K7477,Table!$A$2:$C$121,3,0)</f>
        <v>4</v>
      </c>
      <c r="O7477" s="13" t="str">
        <f>VLOOKUP(A7477,Table!$U$1:$V$230,2,0)</f>
        <v>Hexagonal</v>
      </c>
      <c r="P7477" s="1"/>
    </row>
    <row r="7478" spans="1:16">
      <c r="A7478" s="12">
        <v>194</v>
      </c>
      <c r="B7478" s="12">
        <v>646703</v>
      </c>
      <c r="C7478" s="12" t="s">
        <v>7455</v>
      </c>
      <c r="D7478" s="12" t="s">
        <v>8037</v>
      </c>
      <c r="E7478" s="17" t="s">
        <v>60</v>
      </c>
      <c r="F7478" s="25" t="str">
        <f>LEFT(E7478,MIN(FIND({0,1,2,3,4,5,6,7,8,9},ASC(E7478)&amp;1234567890))-1)</f>
        <v>Sm</v>
      </c>
      <c r="G7478" s="25">
        <f t="shared" si="232"/>
        <v>2</v>
      </c>
      <c r="H7478" s="25">
        <f>VLOOKUP(F7478,Table!$A$2:$C$121,2,0)</f>
        <v>3</v>
      </c>
      <c r="I7478" s="26">
        <f>VLOOKUP(F7478,Table!$A$2:$C$121,3,0)</f>
        <v>6</v>
      </c>
      <c r="J7478" s="17" t="s">
        <v>340</v>
      </c>
      <c r="K7478" s="25" t="str">
        <f>LEFT(J7478,MIN(FIND({0,1,2,3,4,5,6,7,8,9},ASC(J7478)&amp;1234567890))-1)</f>
        <v>Ni</v>
      </c>
      <c r="L7478" s="25">
        <f t="shared" si="233"/>
        <v>7</v>
      </c>
      <c r="M7478" s="25">
        <f>VLOOKUP(K7478,Table!$A$2:$C$121,2,0)</f>
        <v>10</v>
      </c>
      <c r="N7478" s="26">
        <f>VLOOKUP(K7478,Table!$A$2:$C$121,3,0)</f>
        <v>4</v>
      </c>
      <c r="O7478" s="13" t="str">
        <f>VLOOKUP(A7478,Table!$U$1:$V$230,2,0)</f>
        <v>Hexagonal</v>
      </c>
      <c r="P7478" s="1"/>
    </row>
    <row r="7479" spans="1:16">
      <c r="A7479" s="12">
        <v>194</v>
      </c>
      <c r="B7479" s="12">
        <v>646862</v>
      </c>
      <c r="C7479" s="12" t="s">
        <v>7455</v>
      </c>
      <c r="D7479" s="12" t="s">
        <v>8038</v>
      </c>
      <c r="E7479" s="17" t="s">
        <v>11367</v>
      </c>
      <c r="F7479" s="25" t="str">
        <f>LEFT(E7479,MIN(FIND({0,1,2,3,4,5,6,7,8,9},ASC(E7479)&amp;1234567890))-1)</f>
        <v>Tb</v>
      </c>
      <c r="G7479" s="25">
        <f t="shared" si="232"/>
        <v>2</v>
      </c>
      <c r="H7479" s="25">
        <f>VLOOKUP(F7479,Table!$A$2:$C$121,2,0)</f>
        <v>3</v>
      </c>
      <c r="I7479" s="26">
        <f>VLOOKUP(F7479,Table!$A$2:$C$121,3,0)</f>
        <v>6</v>
      </c>
      <c r="J7479" s="17" t="s">
        <v>340</v>
      </c>
      <c r="K7479" s="25" t="str">
        <f>LEFT(J7479,MIN(FIND({0,1,2,3,4,5,6,7,8,9},ASC(J7479)&amp;1234567890))-1)</f>
        <v>Ni</v>
      </c>
      <c r="L7479" s="25">
        <f t="shared" si="233"/>
        <v>7</v>
      </c>
      <c r="M7479" s="25">
        <f>VLOOKUP(K7479,Table!$A$2:$C$121,2,0)</f>
        <v>10</v>
      </c>
      <c r="N7479" s="26">
        <f>VLOOKUP(K7479,Table!$A$2:$C$121,3,0)</f>
        <v>4</v>
      </c>
      <c r="O7479" s="13" t="str">
        <f>VLOOKUP(A7479,Table!$U$1:$V$230,2,0)</f>
        <v>Hexagonal</v>
      </c>
      <c r="P7479" s="1"/>
    </row>
    <row r="7480" spans="1:16">
      <c r="A7480" s="12">
        <v>194</v>
      </c>
      <c r="B7480" s="12">
        <v>646869</v>
      </c>
      <c r="C7480" s="12" t="s">
        <v>7455</v>
      </c>
      <c r="D7480" s="12" t="s">
        <v>8039</v>
      </c>
      <c r="E7480" s="17" t="s">
        <v>11367</v>
      </c>
      <c r="F7480" s="25" t="str">
        <f>LEFT(E7480,MIN(FIND({0,1,2,3,4,5,6,7,8,9},ASC(E7480)&amp;1234567890))-1)</f>
        <v>Tb</v>
      </c>
      <c r="G7480" s="25">
        <f t="shared" si="232"/>
        <v>2</v>
      </c>
      <c r="H7480" s="25">
        <f>VLOOKUP(F7480,Table!$A$2:$C$121,2,0)</f>
        <v>3</v>
      </c>
      <c r="I7480" s="26">
        <f>VLOOKUP(F7480,Table!$A$2:$C$121,3,0)</f>
        <v>6</v>
      </c>
      <c r="J7480" s="17" t="s">
        <v>13471</v>
      </c>
      <c r="K7480" s="25" t="str">
        <f>LEFT(J7480,MIN(FIND({0,1,2,3,4,5,6,7,8,9},ASC(J7480)&amp;1234567890))-1)</f>
        <v>Ni</v>
      </c>
      <c r="L7480" s="25">
        <f t="shared" si="233"/>
        <v>17</v>
      </c>
      <c r="M7480" s="25">
        <f>VLOOKUP(K7480,Table!$A$2:$C$121,2,0)</f>
        <v>10</v>
      </c>
      <c r="N7480" s="26">
        <f>VLOOKUP(K7480,Table!$A$2:$C$121,3,0)</f>
        <v>4</v>
      </c>
      <c r="O7480" s="13" t="str">
        <f>VLOOKUP(A7480,Table!$U$1:$V$230,2,0)</f>
        <v>Hexagonal</v>
      </c>
      <c r="P7480" s="1"/>
    </row>
    <row r="7481" spans="1:16">
      <c r="A7481" s="12">
        <v>194</v>
      </c>
      <c r="B7481" s="12">
        <v>646902</v>
      </c>
      <c r="C7481" s="12" t="s">
        <v>7455</v>
      </c>
      <c r="D7481" s="12" t="s">
        <v>8040</v>
      </c>
      <c r="E7481" s="17" t="s">
        <v>13562</v>
      </c>
      <c r="F7481" s="25" t="str">
        <f>LEFT(E7481,MIN(FIND({0,1,2,3,4,5,6,7,8,9},ASC(E7481)&amp;1234567890))-1)</f>
        <v>Ni</v>
      </c>
      <c r="G7481" s="25">
        <f t="shared" si="232"/>
        <v>0.79</v>
      </c>
      <c r="H7481" s="25">
        <f>VLOOKUP(F7481,Table!$A$2:$C$121,2,0)</f>
        <v>10</v>
      </c>
      <c r="I7481" s="26">
        <f>VLOOKUP(F7481,Table!$A$2:$C$121,3,0)</f>
        <v>4</v>
      </c>
      <c r="J7481" s="17" t="s">
        <v>328</v>
      </c>
      <c r="K7481" s="25" t="str">
        <f>LEFT(J7481,MIN(FIND({0,1,2,3,4,5,6,7,8,9},ASC(J7481)&amp;1234567890))-1)</f>
        <v>Te</v>
      </c>
      <c r="L7481" s="25">
        <f t="shared" si="233"/>
        <v>1</v>
      </c>
      <c r="M7481" s="25">
        <f>VLOOKUP(K7481,Table!$A$2:$C$121,2,0)</f>
        <v>16</v>
      </c>
      <c r="N7481" s="26">
        <f>VLOOKUP(K7481,Table!$A$2:$C$121,3,0)</f>
        <v>5</v>
      </c>
      <c r="O7481" s="13" t="str">
        <f>VLOOKUP(A7481,Table!$U$1:$V$230,2,0)</f>
        <v>Hexagonal</v>
      </c>
      <c r="P7481" s="1"/>
    </row>
    <row r="7482" spans="1:16">
      <c r="A7482" s="12">
        <v>194</v>
      </c>
      <c r="B7482" s="12">
        <v>646927</v>
      </c>
      <c r="C7482" s="12" t="s">
        <v>7455</v>
      </c>
      <c r="D7482" s="12" t="s">
        <v>8041</v>
      </c>
      <c r="E7482" s="17" t="s">
        <v>11494</v>
      </c>
      <c r="F7482" s="25" t="str">
        <f>LEFT(E7482,MIN(FIND({0,1,2,3,4,5,6,7,8,9},ASC(E7482)&amp;1234567890))-1)</f>
        <v>Th</v>
      </c>
      <c r="G7482" s="25">
        <f t="shared" si="232"/>
        <v>2</v>
      </c>
      <c r="H7482" s="25">
        <f>VLOOKUP(F7482,Table!$A$2:$C$121,2,0)</f>
        <v>3</v>
      </c>
      <c r="I7482" s="26">
        <f>VLOOKUP(F7482,Table!$A$2:$C$121,3,0)</f>
        <v>7</v>
      </c>
      <c r="J7482" s="17" t="s">
        <v>340</v>
      </c>
      <c r="K7482" s="25" t="str">
        <f>LEFT(J7482,MIN(FIND({0,1,2,3,4,5,6,7,8,9},ASC(J7482)&amp;1234567890))-1)</f>
        <v>Ni</v>
      </c>
      <c r="L7482" s="25">
        <f t="shared" si="233"/>
        <v>7</v>
      </c>
      <c r="M7482" s="25">
        <f>VLOOKUP(K7482,Table!$A$2:$C$121,2,0)</f>
        <v>10</v>
      </c>
      <c r="N7482" s="26">
        <f>VLOOKUP(K7482,Table!$A$2:$C$121,3,0)</f>
        <v>4</v>
      </c>
      <c r="O7482" s="13" t="str">
        <f>VLOOKUP(A7482,Table!$U$1:$V$230,2,0)</f>
        <v>Hexagonal</v>
      </c>
      <c r="P7482" s="1"/>
    </row>
    <row r="7483" spans="1:16">
      <c r="A7483" s="12">
        <v>194</v>
      </c>
      <c r="B7483" s="12">
        <v>646991</v>
      </c>
      <c r="C7483" s="12" t="s">
        <v>7455</v>
      </c>
      <c r="D7483" s="12" t="s">
        <v>8042</v>
      </c>
      <c r="E7483" s="17" t="s">
        <v>11307</v>
      </c>
      <c r="F7483" s="25" t="str">
        <f>LEFT(E7483,MIN(FIND({0,1,2,3,4,5,6,7,8,9},ASC(E7483)&amp;1234567890))-1)</f>
        <v>Tm</v>
      </c>
      <c r="G7483" s="25">
        <f t="shared" si="232"/>
        <v>2</v>
      </c>
      <c r="H7483" s="25">
        <f>VLOOKUP(F7483,Table!$A$2:$C$121,2,0)</f>
        <v>3</v>
      </c>
      <c r="I7483" s="26">
        <f>VLOOKUP(F7483,Table!$A$2:$C$121,3,0)</f>
        <v>6</v>
      </c>
      <c r="J7483" s="17" t="s">
        <v>13471</v>
      </c>
      <c r="K7483" s="25" t="str">
        <f>LEFT(J7483,MIN(FIND({0,1,2,3,4,5,6,7,8,9},ASC(J7483)&amp;1234567890))-1)</f>
        <v>Ni</v>
      </c>
      <c r="L7483" s="25">
        <f t="shared" si="233"/>
        <v>17</v>
      </c>
      <c r="M7483" s="25">
        <f>VLOOKUP(K7483,Table!$A$2:$C$121,2,0)</f>
        <v>10</v>
      </c>
      <c r="N7483" s="26">
        <f>VLOOKUP(K7483,Table!$A$2:$C$121,3,0)</f>
        <v>4</v>
      </c>
      <c r="O7483" s="13" t="str">
        <f>VLOOKUP(A7483,Table!$U$1:$V$230,2,0)</f>
        <v>Hexagonal</v>
      </c>
      <c r="P7483" s="1"/>
    </row>
    <row r="7484" spans="1:16">
      <c r="A7484" s="12">
        <v>194</v>
      </c>
      <c r="B7484" s="12">
        <v>647062</v>
      </c>
      <c r="C7484" s="12" t="s">
        <v>7455</v>
      </c>
      <c r="D7484" s="12" t="s">
        <v>8043</v>
      </c>
      <c r="E7484" s="17" t="s">
        <v>11329</v>
      </c>
      <c r="F7484" s="25" t="str">
        <f>LEFT(E7484,MIN(FIND({0,1,2,3,4,5,6,7,8,9},ASC(E7484)&amp;1234567890))-1)</f>
        <v>Y</v>
      </c>
      <c r="G7484" s="25">
        <f t="shared" si="232"/>
        <v>2</v>
      </c>
      <c r="H7484" s="25">
        <f>VLOOKUP(F7484,Table!$A$2:$C$121,2,0)</f>
        <v>3</v>
      </c>
      <c r="I7484" s="26">
        <f>VLOOKUP(F7484,Table!$A$2:$C$121,3,0)</f>
        <v>5</v>
      </c>
      <c r="J7484" s="17" t="s">
        <v>13471</v>
      </c>
      <c r="K7484" s="25" t="str">
        <f>LEFT(J7484,MIN(FIND({0,1,2,3,4,5,6,7,8,9},ASC(J7484)&amp;1234567890))-1)</f>
        <v>Ni</v>
      </c>
      <c r="L7484" s="25">
        <f t="shared" si="233"/>
        <v>17</v>
      </c>
      <c r="M7484" s="25">
        <f>VLOOKUP(K7484,Table!$A$2:$C$121,2,0)</f>
        <v>10</v>
      </c>
      <c r="N7484" s="26">
        <f>VLOOKUP(K7484,Table!$A$2:$C$121,3,0)</f>
        <v>4</v>
      </c>
      <c r="O7484" s="13" t="str">
        <f>VLOOKUP(A7484,Table!$U$1:$V$230,2,0)</f>
        <v>Hexagonal</v>
      </c>
      <c r="P7484" s="1"/>
    </row>
    <row r="7485" spans="1:16">
      <c r="A7485" s="12">
        <v>194</v>
      </c>
      <c r="B7485" s="12">
        <v>647066</v>
      </c>
      <c r="C7485" s="12" t="s">
        <v>7455</v>
      </c>
      <c r="D7485" s="12" t="s">
        <v>6389</v>
      </c>
      <c r="E7485" s="17" t="s">
        <v>11329</v>
      </c>
      <c r="F7485" s="25" t="str">
        <f>LEFT(E7485,MIN(FIND({0,1,2,3,4,5,6,7,8,9},ASC(E7485)&amp;1234567890))-1)</f>
        <v>Y</v>
      </c>
      <c r="G7485" s="25">
        <f t="shared" si="232"/>
        <v>2</v>
      </c>
      <c r="H7485" s="25">
        <f>VLOOKUP(F7485,Table!$A$2:$C$121,2,0)</f>
        <v>3</v>
      </c>
      <c r="I7485" s="26">
        <f>VLOOKUP(F7485,Table!$A$2:$C$121,3,0)</f>
        <v>5</v>
      </c>
      <c r="J7485" s="17" t="s">
        <v>340</v>
      </c>
      <c r="K7485" s="25" t="str">
        <f>LEFT(J7485,MIN(FIND({0,1,2,3,4,5,6,7,8,9},ASC(J7485)&amp;1234567890))-1)</f>
        <v>Ni</v>
      </c>
      <c r="L7485" s="25">
        <f t="shared" si="233"/>
        <v>7</v>
      </c>
      <c r="M7485" s="25">
        <f>VLOOKUP(K7485,Table!$A$2:$C$121,2,0)</f>
        <v>10</v>
      </c>
      <c r="N7485" s="26">
        <f>VLOOKUP(K7485,Table!$A$2:$C$121,3,0)</f>
        <v>4</v>
      </c>
      <c r="O7485" s="13" t="str">
        <f>VLOOKUP(A7485,Table!$U$1:$V$230,2,0)</f>
        <v>Hexagonal</v>
      </c>
      <c r="P7485" s="1"/>
    </row>
    <row r="7486" spans="1:16">
      <c r="A7486" s="12">
        <v>194</v>
      </c>
      <c r="B7486" s="12">
        <v>647112</v>
      </c>
      <c r="C7486" s="12" t="s">
        <v>7455</v>
      </c>
      <c r="D7486" s="12" t="s">
        <v>8044</v>
      </c>
      <c r="E7486" s="17" t="s">
        <v>537</v>
      </c>
      <c r="F7486" s="25" t="str">
        <f>LEFT(E7486,MIN(FIND({0,1,2,3,4,5,6,7,8,9},ASC(E7486)&amp;1234567890))-1)</f>
        <v>Yb</v>
      </c>
      <c r="G7486" s="25">
        <f t="shared" si="232"/>
        <v>2</v>
      </c>
      <c r="H7486" s="25">
        <f>VLOOKUP(F7486,Table!$A$2:$C$121,2,0)</f>
        <v>3</v>
      </c>
      <c r="I7486" s="26">
        <f>VLOOKUP(F7486,Table!$A$2:$C$121,3,0)</f>
        <v>6</v>
      </c>
      <c r="J7486" s="17" t="s">
        <v>13471</v>
      </c>
      <c r="K7486" s="25" t="str">
        <f>LEFT(J7486,MIN(FIND({0,1,2,3,4,5,6,7,8,9},ASC(J7486)&amp;1234567890))-1)</f>
        <v>Ni</v>
      </c>
      <c r="L7486" s="25">
        <f t="shared" si="233"/>
        <v>17</v>
      </c>
      <c r="M7486" s="25">
        <f>VLOOKUP(K7486,Table!$A$2:$C$121,2,0)</f>
        <v>10</v>
      </c>
      <c r="N7486" s="26">
        <f>VLOOKUP(K7486,Table!$A$2:$C$121,3,0)</f>
        <v>4</v>
      </c>
      <c r="O7486" s="13" t="str">
        <f>VLOOKUP(A7486,Table!$U$1:$V$230,2,0)</f>
        <v>Hexagonal</v>
      </c>
      <c r="P7486" s="1"/>
    </row>
    <row r="7487" spans="1:16">
      <c r="A7487" s="12">
        <v>194</v>
      </c>
      <c r="B7487" s="12">
        <v>647186</v>
      </c>
      <c r="C7487" s="12" t="s">
        <v>7455</v>
      </c>
      <c r="D7487" s="12" t="s">
        <v>8045</v>
      </c>
      <c r="E7487" s="17" t="s">
        <v>11379</v>
      </c>
      <c r="F7487" s="25" t="str">
        <f>LEFT(E7487,MIN(FIND({0,1,2,3,4,5,6,7,8,9},ASC(E7487)&amp;1234567890))-1)</f>
        <v>Np</v>
      </c>
      <c r="G7487" s="25">
        <f t="shared" si="232"/>
        <v>1</v>
      </c>
      <c r="H7487" s="25">
        <f>VLOOKUP(F7487,Table!$A$2:$C$121,2,0)</f>
        <v>3</v>
      </c>
      <c r="I7487" s="26">
        <f>VLOOKUP(F7487,Table!$A$2:$C$121,3,0)</f>
        <v>7</v>
      </c>
      <c r="J7487" s="17" t="s">
        <v>11830</v>
      </c>
      <c r="K7487" s="25" t="str">
        <f>LEFT(J7487,MIN(FIND({0,1,2,3,4,5,6,7,8,9},ASC(J7487)&amp;1234567890))-1)</f>
        <v>Pd</v>
      </c>
      <c r="L7487" s="25">
        <f t="shared" si="233"/>
        <v>3</v>
      </c>
      <c r="M7487" s="25">
        <f>VLOOKUP(K7487,Table!$A$2:$C$121,2,0)</f>
        <v>10</v>
      </c>
      <c r="N7487" s="26">
        <f>VLOOKUP(K7487,Table!$A$2:$C$121,3,0)</f>
        <v>5</v>
      </c>
      <c r="O7487" s="13" t="str">
        <f>VLOOKUP(A7487,Table!$U$1:$V$230,2,0)</f>
        <v>Hexagonal</v>
      </c>
      <c r="P7487" s="1"/>
    </row>
    <row r="7488" spans="1:16">
      <c r="A7488" s="12">
        <v>194</v>
      </c>
      <c r="B7488" s="12">
        <v>647187</v>
      </c>
      <c r="C7488" s="12" t="s">
        <v>7455</v>
      </c>
      <c r="D7488" s="12" t="s">
        <v>8046</v>
      </c>
      <c r="E7488" s="17" t="s">
        <v>11379</v>
      </c>
      <c r="F7488" s="25" t="str">
        <f>LEFT(E7488,MIN(FIND({0,1,2,3,4,5,6,7,8,9},ASC(E7488)&amp;1234567890))-1)</f>
        <v>Np</v>
      </c>
      <c r="G7488" s="25">
        <f t="shared" si="232"/>
        <v>1</v>
      </c>
      <c r="H7488" s="25">
        <f>VLOOKUP(F7488,Table!$A$2:$C$121,2,0)</f>
        <v>3</v>
      </c>
      <c r="I7488" s="26">
        <f>VLOOKUP(F7488,Table!$A$2:$C$121,3,0)</f>
        <v>7</v>
      </c>
      <c r="J7488" s="17" t="s">
        <v>11355</v>
      </c>
      <c r="K7488" s="25" t="str">
        <f>LEFT(J7488,MIN(FIND({0,1,2,3,4,5,6,7,8,9},ASC(J7488)&amp;1234567890))-1)</f>
        <v>Pt</v>
      </c>
      <c r="L7488" s="25">
        <f t="shared" si="233"/>
        <v>3</v>
      </c>
      <c r="M7488" s="25">
        <f>VLOOKUP(K7488,Table!$A$2:$C$121,2,0)</f>
        <v>10</v>
      </c>
      <c r="N7488" s="26">
        <f>VLOOKUP(K7488,Table!$A$2:$C$121,3,0)</f>
        <v>6</v>
      </c>
      <c r="O7488" s="13" t="str">
        <f>VLOOKUP(A7488,Table!$U$1:$V$230,2,0)</f>
        <v>Hexagonal</v>
      </c>
      <c r="P7488" s="1"/>
    </row>
    <row r="7489" spans="1:16">
      <c r="A7489" s="12">
        <v>194</v>
      </c>
      <c r="B7489" s="12">
        <v>647198</v>
      </c>
      <c r="C7489" s="12" t="s">
        <v>7455</v>
      </c>
      <c r="D7489" s="12" t="s">
        <v>8047</v>
      </c>
      <c r="E7489" s="17" t="s">
        <v>11379</v>
      </c>
      <c r="F7489" s="25" t="str">
        <f>LEFT(E7489,MIN(FIND({0,1,2,3,4,5,6,7,8,9},ASC(E7489)&amp;1234567890))-1)</f>
        <v>Np</v>
      </c>
      <c r="G7489" s="25">
        <f t="shared" si="232"/>
        <v>1</v>
      </c>
      <c r="H7489" s="25">
        <f>VLOOKUP(F7489,Table!$A$2:$C$121,2,0)</f>
        <v>3</v>
      </c>
      <c r="I7489" s="26">
        <f>VLOOKUP(F7489,Table!$A$2:$C$121,3,0)</f>
        <v>7</v>
      </c>
      <c r="J7489" s="17" t="s">
        <v>359</v>
      </c>
      <c r="K7489" s="25" t="str">
        <f>LEFT(J7489,MIN(FIND({0,1,2,3,4,5,6,7,8,9},ASC(J7489)&amp;1234567890))-1)</f>
        <v>Re</v>
      </c>
      <c r="L7489" s="25">
        <f t="shared" si="233"/>
        <v>2</v>
      </c>
      <c r="M7489" s="25">
        <f>VLOOKUP(K7489,Table!$A$2:$C$121,2,0)</f>
        <v>7</v>
      </c>
      <c r="N7489" s="26">
        <f>VLOOKUP(K7489,Table!$A$2:$C$121,3,0)</f>
        <v>6</v>
      </c>
      <c r="O7489" s="13" t="str">
        <f>VLOOKUP(A7489,Table!$U$1:$V$230,2,0)</f>
        <v>Hexagonal</v>
      </c>
      <c r="P7489" s="1"/>
    </row>
    <row r="7490" spans="1:16">
      <c r="A7490" s="12">
        <v>194</v>
      </c>
      <c r="B7490" s="12">
        <v>647545</v>
      </c>
      <c r="C7490" s="12" t="s">
        <v>7455</v>
      </c>
      <c r="D7490" s="12" t="s">
        <v>15304</v>
      </c>
      <c r="E7490" s="17" t="s">
        <v>50</v>
      </c>
      <c r="F7490" s="25" t="str">
        <f>LEFT(E7490,MIN(FIND({0,1,2,3,4,5,6,7,8,9},ASC(E7490)&amp;1234567890))-1)</f>
        <v>Ti</v>
      </c>
      <c r="G7490" s="25">
        <f t="shared" ref="G7490:G7553" si="234">IF(SUBSTITUTE(E7490,F7490,"")="",1,SUBSTITUTE(E7490,F7490,""))*1</f>
        <v>1</v>
      </c>
      <c r="H7490" s="25">
        <f>VLOOKUP(F7490,Table!$A$2:$C$121,2,0)</f>
        <v>4</v>
      </c>
      <c r="I7490" s="26">
        <f>VLOOKUP(F7490,Table!$A$2:$C$121,3,0)</f>
        <v>4</v>
      </c>
      <c r="J7490" s="17" t="s">
        <v>15339</v>
      </c>
      <c r="K7490" s="25" t="str">
        <f>LEFT(J7490,MIN(FIND({0,1,2,3,4,5,6,7,8,9},ASC(J7490)&amp;1234567890))-1)</f>
        <v>O</v>
      </c>
      <c r="L7490" s="25">
        <f t="shared" ref="L7490:L7553" si="235">IF(SUBSTITUTE(J7490,K7490,"")="",1,SUBSTITUTE(J7490,K7490,""))*1</f>
        <v>0.17599999999999999</v>
      </c>
      <c r="M7490" s="25">
        <f>VLOOKUP(K7490,Table!$A$2:$C$121,2,0)</f>
        <v>16</v>
      </c>
      <c r="N7490" s="26">
        <f>VLOOKUP(K7490,Table!$A$2:$C$121,3,0)</f>
        <v>2</v>
      </c>
      <c r="O7490" s="13" t="str">
        <f>VLOOKUP(A7490,Table!$U$1:$V$230,2,0)</f>
        <v>Hexagonal</v>
      </c>
      <c r="P7490" s="1"/>
    </row>
    <row r="7491" spans="1:16">
      <c r="A7491" s="12">
        <v>194</v>
      </c>
      <c r="B7491" s="12">
        <v>647556</v>
      </c>
      <c r="C7491" s="12" t="s">
        <v>7455</v>
      </c>
      <c r="D7491" s="12" t="s">
        <v>15305</v>
      </c>
      <c r="E7491" s="17" t="s">
        <v>50</v>
      </c>
      <c r="F7491" s="25" t="str">
        <f>LEFT(E7491,MIN(FIND({0,1,2,3,4,5,6,7,8,9},ASC(E7491)&amp;1234567890))-1)</f>
        <v>Ti</v>
      </c>
      <c r="G7491" s="25">
        <f t="shared" si="234"/>
        <v>1</v>
      </c>
      <c r="H7491" s="25">
        <f>VLOOKUP(F7491,Table!$A$2:$C$121,2,0)</f>
        <v>4</v>
      </c>
      <c r="I7491" s="26">
        <f>VLOOKUP(F7491,Table!$A$2:$C$121,3,0)</f>
        <v>4</v>
      </c>
      <c r="J7491" s="17" t="s">
        <v>15340</v>
      </c>
      <c r="K7491" s="25" t="str">
        <f>LEFT(J7491,MIN(FIND({0,1,2,3,4,5,6,7,8,9},ASC(J7491)&amp;1234567890))-1)</f>
        <v>O</v>
      </c>
      <c r="L7491" s="25">
        <f t="shared" si="235"/>
        <v>0.42799999999999999</v>
      </c>
      <c r="M7491" s="25">
        <f>VLOOKUP(K7491,Table!$A$2:$C$121,2,0)</f>
        <v>16</v>
      </c>
      <c r="N7491" s="26">
        <f>VLOOKUP(K7491,Table!$A$2:$C$121,3,0)</f>
        <v>2</v>
      </c>
      <c r="O7491" s="13" t="str">
        <f>VLOOKUP(A7491,Table!$U$1:$V$230,2,0)</f>
        <v>Hexagonal</v>
      </c>
      <c r="P7491" s="1"/>
    </row>
    <row r="7492" spans="1:16">
      <c r="A7492" s="12">
        <v>194</v>
      </c>
      <c r="B7492" s="12">
        <v>647685</v>
      </c>
      <c r="C7492" s="12" t="s">
        <v>7455</v>
      </c>
      <c r="D7492" s="12" t="s">
        <v>15306</v>
      </c>
      <c r="E7492" s="17" t="s">
        <v>377</v>
      </c>
      <c r="F7492" s="25" t="str">
        <f>LEFT(E7492,MIN(FIND({0,1,2,3,4,5,6,7,8,9},ASC(E7492)&amp;1234567890))-1)</f>
        <v>Zr</v>
      </c>
      <c r="G7492" s="25">
        <f t="shared" si="234"/>
        <v>1</v>
      </c>
      <c r="H7492" s="25">
        <f>VLOOKUP(F7492,Table!$A$2:$C$121,2,0)</f>
        <v>4</v>
      </c>
      <c r="I7492" s="26">
        <f>VLOOKUP(F7492,Table!$A$2:$C$121,3,0)</f>
        <v>5</v>
      </c>
      <c r="J7492" s="17" t="s">
        <v>15341</v>
      </c>
      <c r="K7492" s="25" t="str">
        <f>LEFT(J7492,MIN(FIND({0,1,2,3,4,5,6,7,8,9},ASC(J7492)&amp;1234567890))-1)</f>
        <v>O</v>
      </c>
      <c r="L7492" s="25">
        <f t="shared" si="235"/>
        <v>0.33400000000000002</v>
      </c>
      <c r="M7492" s="25">
        <f>VLOOKUP(K7492,Table!$A$2:$C$121,2,0)</f>
        <v>16</v>
      </c>
      <c r="N7492" s="26">
        <f>VLOOKUP(K7492,Table!$A$2:$C$121,3,0)</f>
        <v>2</v>
      </c>
      <c r="O7492" s="13" t="str">
        <f>VLOOKUP(A7492,Table!$U$1:$V$230,2,0)</f>
        <v>Hexagonal</v>
      </c>
      <c r="P7492" s="1"/>
    </row>
    <row r="7493" spans="1:16">
      <c r="A7493" s="12">
        <v>194</v>
      </c>
      <c r="B7493" s="12">
        <v>647697</v>
      </c>
      <c r="C7493" s="12" t="s">
        <v>7455</v>
      </c>
      <c r="D7493" s="12" t="s">
        <v>15307</v>
      </c>
      <c r="E7493" s="17" t="s">
        <v>377</v>
      </c>
      <c r="F7493" s="25" t="str">
        <f>LEFT(E7493,MIN(FIND({0,1,2,3,4,5,6,7,8,9},ASC(E7493)&amp;1234567890))-1)</f>
        <v>Zr</v>
      </c>
      <c r="G7493" s="25">
        <f t="shared" si="234"/>
        <v>1</v>
      </c>
      <c r="H7493" s="25">
        <f>VLOOKUP(F7493,Table!$A$2:$C$121,2,0)</f>
        <v>4</v>
      </c>
      <c r="I7493" s="26">
        <f>VLOOKUP(F7493,Table!$A$2:$C$121,3,0)</f>
        <v>5</v>
      </c>
      <c r="J7493" s="17" t="s">
        <v>15342</v>
      </c>
      <c r="K7493" s="25" t="str">
        <f>LEFT(J7493,MIN(FIND({0,1,2,3,4,5,6,7,8,9},ASC(J7493)&amp;1234567890))-1)</f>
        <v>O</v>
      </c>
      <c r="L7493" s="25">
        <f t="shared" si="235"/>
        <v>2.5999999999999999E-2</v>
      </c>
      <c r="M7493" s="25">
        <f>VLOOKUP(K7493,Table!$A$2:$C$121,2,0)</f>
        <v>16</v>
      </c>
      <c r="N7493" s="26">
        <f>VLOOKUP(K7493,Table!$A$2:$C$121,3,0)</f>
        <v>2</v>
      </c>
      <c r="O7493" s="13" t="str">
        <f>VLOOKUP(A7493,Table!$U$1:$V$230,2,0)</f>
        <v>Hexagonal</v>
      </c>
      <c r="P7493" s="1"/>
    </row>
    <row r="7494" spans="1:16">
      <c r="A7494" s="12">
        <v>194</v>
      </c>
      <c r="B7494" s="12">
        <v>647724</v>
      </c>
      <c r="C7494" s="12" t="s">
        <v>7455</v>
      </c>
      <c r="D7494" s="12" t="s">
        <v>8048</v>
      </c>
      <c r="E7494" s="17" t="s">
        <v>11332</v>
      </c>
      <c r="F7494" s="25" t="str">
        <f>LEFT(E7494,MIN(FIND({0,1,2,3,4,5,6,7,8,9},ASC(E7494)&amp;1234567890))-1)</f>
        <v>Pr</v>
      </c>
      <c r="G7494" s="25">
        <f t="shared" si="234"/>
        <v>1</v>
      </c>
      <c r="H7494" s="25">
        <f>VLOOKUP(F7494,Table!$A$2:$C$121,2,0)</f>
        <v>3</v>
      </c>
      <c r="I7494" s="26">
        <f>VLOOKUP(F7494,Table!$A$2:$C$121,3,0)</f>
        <v>6</v>
      </c>
      <c r="J7494" s="17" t="s">
        <v>11919</v>
      </c>
      <c r="K7494" s="25" t="str">
        <f>LEFT(J7494,MIN(FIND({0,1,2,3,4,5,6,7,8,9},ASC(J7494)&amp;1234567890))-1)</f>
        <v>Os</v>
      </c>
      <c r="L7494" s="25">
        <f t="shared" si="235"/>
        <v>2</v>
      </c>
      <c r="M7494" s="25">
        <f>VLOOKUP(K7494,Table!$A$2:$C$121,2,0)</f>
        <v>8</v>
      </c>
      <c r="N7494" s="26">
        <f>VLOOKUP(K7494,Table!$A$2:$C$121,3,0)</f>
        <v>6</v>
      </c>
      <c r="O7494" s="13" t="str">
        <f>VLOOKUP(A7494,Table!$U$1:$V$230,2,0)</f>
        <v>Hexagonal</v>
      </c>
      <c r="P7494" s="1"/>
    </row>
    <row r="7495" spans="1:16">
      <c r="A7495" s="12">
        <v>194</v>
      </c>
      <c r="B7495" s="12">
        <v>647730</v>
      </c>
      <c r="C7495" s="12" t="s">
        <v>7455</v>
      </c>
      <c r="D7495" s="12" t="s">
        <v>8049</v>
      </c>
      <c r="E7495" s="17" t="s">
        <v>11919</v>
      </c>
      <c r="F7495" s="25" t="str">
        <f>LEFT(E7495,MIN(FIND({0,1,2,3,4,5,6,7,8,9},ASC(E7495)&amp;1234567890))-1)</f>
        <v>Os</v>
      </c>
      <c r="G7495" s="25">
        <f t="shared" si="234"/>
        <v>2</v>
      </c>
      <c r="H7495" s="25">
        <f>VLOOKUP(F7495,Table!$A$2:$C$121,2,0)</f>
        <v>8</v>
      </c>
      <c r="I7495" s="26">
        <f>VLOOKUP(F7495,Table!$A$2:$C$121,3,0)</f>
        <v>6</v>
      </c>
      <c r="J7495" s="17" t="s">
        <v>11332</v>
      </c>
      <c r="K7495" s="25" t="str">
        <f>LEFT(J7495,MIN(FIND({0,1,2,3,4,5,6,7,8,9},ASC(J7495)&amp;1234567890))-1)</f>
        <v>Pr</v>
      </c>
      <c r="L7495" s="25">
        <f t="shared" si="235"/>
        <v>1</v>
      </c>
      <c r="M7495" s="25">
        <f>VLOOKUP(K7495,Table!$A$2:$C$121,2,0)</f>
        <v>3</v>
      </c>
      <c r="N7495" s="26">
        <f>VLOOKUP(K7495,Table!$A$2:$C$121,3,0)</f>
        <v>6</v>
      </c>
      <c r="O7495" s="13" t="str">
        <f>VLOOKUP(A7495,Table!$U$1:$V$230,2,0)</f>
        <v>Hexagonal</v>
      </c>
      <c r="P7495" s="1"/>
    </row>
    <row r="7496" spans="1:16">
      <c r="A7496" s="12">
        <v>194</v>
      </c>
      <c r="B7496" s="12">
        <v>647738</v>
      </c>
      <c r="C7496" s="12" t="s">
        <v>7455</v>
      </c>
      <c r="D7496" s="12" t="s">
        <v>8050</v>
      </c>
      <c r="E7496" s="17" t="s">
        <v>11919</v>
      </c>
      <c r="F7496" s="25" t="str">
        <f>LEFT(E7496,MIN(FIND({0,1,2,3,4,5,6,7,8,9},ASC(E7496)&amp;1234567890))-1)</f>
        <v>Os</v>
      </c>
      <c r="G7496" s="25">
        <f t="shared" si="234"/>
        <v>2</v>
      </c>
      <c r="H7496" s="25">
        <f>VLOOKUP(F7496,Table!$A$2:$C$121,2,0)</f>
        <v>8</v>
      </c>
      <c r="I7496" s="26">
        <f>VLOOKUP(F7496,Table!$A$2:$C$121,3,0)</f>
        <v>6</v>
      </c>
      <c r="J7496" s="17" t="s">
        <v>11502</v>
      </c>
      <c r="K7496" s="25" t="str">
        <f>LEFT(J7496,MIN(FIND({0,1,2,3,4,5,6,7,8,9},ASC(J7496)&amp;1234567890))-1)</f>
        <v>Pu</v>
      </c>
      <c r="L7496" s="25">
        <f t="shared" si="235"/>
        <v>1</v>
      </c>
      <c r="M7496" s="25">
        <f>VLOOKUP(K7496,Table!$A$2:$C$121,2,0)</f>
        <v>3</v>
      </c>
      <c r="N7496" s="26">
        <f>VLOOKUP(K7496,Table!$A$2:$C$121,3,0)</f>
        <v>7</v>
      </c>
      <c r="O7496" s="13" t="str">
        <f>VLOOKUP(A7496,Table!$U$1:$V$230,2,0)</f>
        <v>Hexagonal</v>
      </c>
      <c r="P7496" s="1"/>
    </row>
    <row r="7497" spans="1:16">
      <c r="A7497" s="12">
        <v>194</v>
      </c>
      <c r="B7497" s="12">
        <v>647766</v>
      </c>
      <c r="C7497" s="12" t="s">
        <v>7455</v>
      </c>
      <c r="D7497" s="12" t="s">
        <v>8051</v>
      </c>
      <c r="E7497" s="17" t="s">
        <v>11919</v>
      </c>
      <c r="F7497" s="25" t="str">
        <f>LEFT(E7497,MIN(FIND({0,1,2,3,4,5,6,7,8,9},ASC(E7497)&amp;1234567890))-1)</f>
        <v>Os</v>
      </c>
      <c r="G7497" s="25">
        <f t="shared" si="234"/>
        <v>2</v>
      </c>
      <c r="H7497" s="25">
        <f>VLOOKUP(F7497,Table!$A$2:$C$121,2,0)</f>
        <v>8</v>
      </c>
      <c r="I7497" s="26">
        <f>VLOOKUP(F7497,Table!$A$2:$C$121,3,0)</f>
        <v>6</v>
      </c>
      <c r="J7497" s="17" t="s">
        <v>11874</v>
      </c>
      <c r="K7497" s="25" t="str">
        <f>LEFT(J7497,MIN(FIND({0,1,2,3,4,5,6,7,8,9},ASC(J7497)&amp;1234567890))-1)</f>
        <v>Sc</v>
      </c>
      <c r="L7497" s="25">
        <f t="shared" si="235"/>
        <v>1</v>
      </c>
      <c r="M7497" s="25">
        <f>VLOOKUP(K7497,Table!$A$2:$C$121,2,0)</f>
        <v>3</v>
      </c>
      <c r="N7497" s="26">
        <f>VLOOKUP(K7497,Table!$A$2:$C$121,3,0)</f>
        <v>4</v>
      </c>
      <c r="O7497" s="13" t="str">
        <f>VLOOKUP(A7497,Table!$U$1:$V$230,2,0)</f>
        <v>Hexagonal</v>
      </c>
      <c r="P7497" s="1"/>
    </row>
    <row r="7498" spans="1:16">
      <c r="A7498" s="12">
        <v>194</v>
      </c>
      <c r="B7498" s="12">
        <v>647822</v>
      </c>
      <c r="C7498" s="12" t="s">
        <v>7455</v>
      </c>
      <c r="D7498" s="12" t="s">
        <v>8052</v>
      </c>
      <c r="E7498" s="17" t="s">
        <v>11919</v>
      </c>
      <c r="F7498" s="25" t="str">
        <f>LEFT(E7498,MIN(FIND({0,1,2,3,4,5,6,7,8,9},ASC(E7498)&amp;1234567890))-1)</f>
        <v>Os</v>
      </c>
      <c r="G7498" s="25">
        <f t="shared" si="234"/>
        <v>2</v>
      </c>
      <c r="H7498" s="25">
        <f>VLOOKUP(F7498,Table!$A$2:$C$121,2,0)</f>
        <v>8</v>
      </c>
      <c r="I7498" s="26">
        <f>VLOOKUP(F7498,Table!$A$2:$C$121,3,0)</f>
        <v>6</v>
      </c>
      <c r="J7498" s="17" t="s">
        <v>11313</v>
      </c>
      <c r="K7498" s="25" t="str">
        <f>LEFT(J7498,MIN(FIND({0,1,2,3,4,5,6,7,8,9},ASC(J7498)&amp;1234567890))-1)</f>
        <v>Tb</v>
      </c>
      <c r="L7498" s="25">
        <f t="shared" si="235"/>
        <v>1</v>
      </c>
      <c r="M7498" s="25">
        <f>VLOOKUP(K7498,Table!$A$2:$C$121,2,0)</f>
        <v>3</v>
      </c>
      <c r="N7498" s="26">
        <f>VLOOKUP(K7498,Table!$A$2:$C$121,3,0)</f>
        <v>6</v>
      </c>
      <c r="O7498" s="13" t="str">
        <f>VLOOKUP(A7498,Table!$U$1:$V$230,2,0)</f>
        <v>Hexagonal</v>
      </c>
      <c r="P7498" s="1"/>
    </row>
    <row r="7499" spans="1:16">
      <c r="A7499" s="12">
        <v>194</v>
      </c>
      <c r="B7499" s="12">
        <v>647847</v>
      </c>
      <c r="C7499" s="12" t="s">
        <v>7455</v>
      </c>
      <c r="D7499" s="12" t="s">
        <v>8053</v>
      </c>
      <c r="E7499" s="17" t="s">
        <v>11919</v>
      </c>
      <c r="F7499" s="25" t="str">
        <f>LEFT(E7499,MIN(FIND({0,1,2,3,4,5,6,7,8,9},ASC(E7499)&amp;1234567890))-1)</f>
        <v>Os</v>
      </c>
      <c r="G7499" s="25">
        <f t="shared" si="234"/>
        <v>2</v>
      </c>
      <c r="H7499" s="25">
        <f>VLOOKUP(F7499,Table!$A$2:$C$121,2,0)</f>
        <v>8</v>
      </c>
      <c r="I7499" s="26">
        <f>VLOOKUP(F7499,Table!$A$2:$C$121,3,0)</f>
        <v>6</v>
      </c>
      <c r="J7499" s="17" t="s">
        <v>11334</v>
      </c>
      <c r="K7499" s="25" t="str">
        <f>LEFT(J7499,MIN(FIND({0,1,2,3,4,5,6,7,8,9},ASC(J7499)&amp;1234567890))-1)</f>
        <v>Tm</v>
      </c>
      <c r="L7499" s="25">
        <f t="shared" si="235"/>
        <v>1</v>
      </c>
      <c r="M7499" s="25">
        <f>VLOOKUP(K7499,Table!$A$2:$C$121,2,0)</f>
        <v>3</v>
      </c>
      <c r="N7499" s="26">
        <f>VLOOKUP(K7499,Table!$A$2:$C$121,3,0)</f>
        <v>6</v>
      </c>
      <c r="O7499" s="13" t="str">
        <f>VLOOKUP(A7499,Table!$U$1:$V$230,2,0)</f>
        <v>Hexagonal</v>
      </c>
      <c r="P7499" s="1"/>
    </row>
    <row r="7500" spans="1:16">
      <c r="A7500" s="12">
        <v>194</v>
      </c>
      <c r="B7500" s="12">
        <v>647871</v>
      </c>
      <c r="C7500" s="12" t="s">
        <v>7455</v>
      </c>
      <c r="D7500" s="12" t="s">
        <v>8054</v>
      </c>
      <c r="E7500" s="17" t="s">
        <v>11919</v>
      </c>
      <c r="F7500" s="25" t="str">
        <f>LEFT(E7500,MIN(FIND({0,1,2,3,4,5,6,7,8,9},ASC(E7500)&amp;1234567890))-1)</f>
        <v>Os</v>
      </c>
      <c r="G7500" s="25">
        <f t="shared" si="234"/>
        <v>2</v>
      </c>
      <c r="H7500" s="25">
        <f>VLOOKUP(F7500,Table!$A$2:$C$121,2,0)</f>
        <v>8</v>
      </c>
      <c r="I7500" s="26">
        <f>VLOOKUP(F7500,Table!$A$2:$C$121,3,0)</f>
        <v>6</v>
      </c>
      <c r="J7500" s="17" t="s">
        <v>11336</v>
      </c>
      <c r="K7500" s="25" t="str">
        <f>LEFT(J7500,MIN(FIND({0,1,2,3,4,5,6,7,8,9},ASC(J7500)&amp;1234567890))-1)</f>
        <v>Y</v>
      </c>
      <c r="L7500" s="25">
        <f t="shared" si="235"/>
        <v>1</v>
      </c>
      <c r="M7500" s="25">
        <f>VLOOKUP(K7500,Table!$A$2:$C$121,2,0)</f>
        <v>3</v>
      </c>
      <c r="N7500" s="26">
        <f>VLOOKUP(K7500,Table!$A$2:$C$121,3,0)</f>
        <v>5</v>
      </c>
      <c r="O7500" s="13" t="str">
        <f>VLOOKUP(A7500,Table!$U$1:$V$230,2,0)</f>
        <v>Hexagonal</v>
      </c>
      <c r="P7500" s="1"/>
    </row>
    <row r="7501" spans="1:16">
      <c r="A7501" s="12">
        <v>194</v>
      </c>
      <c r="B7501" s="12">
        <v>647872</v>
      </c>
      <c r="C7501" s="12" t="s">
        <v>7455</v>
      </c>
      <c r="D7501" s="12" t="s">
        <v>8055</v>
      </c>
      <c r="E7501" s="17" t="s">
        <v>11919</v>
      </c>
      <c r="F7501" s="25" t="str">
        <f>LEFT(E7501,MIN(FIND({0,1,2,3,4,5,6,7,8,9},ASC(E7501)&amp;1234567890))-1)</f>
        <v>Os</v>
      </c>
      <c r="G7501" s="25">
        <f t="shared" si="234"/>
        <v>2</v>
      </c>
      <c r="H7501" s="25">
        <f>VLOOKUP(F7501,Table!$A$2:$C$121,2,0)</f>
        <v>8</v>
      </c>
      <c r="I7501" s="26">
        <f>VLOOKUP(F7501,Table!$A$2:$C$121,3,0)</f>
        <v>6</v>
      </c>
      <c r="J7501" s="17" t="s">
        <v>530</v>
      </c>
      <c r="K7501" s="25" t="str">
        <f>LEFT(J7501,MIN(FIND({0,1,2,3,4,5,6,7,8,9},ASC(J7501)&amp;1234567890))-1)</f>
        <v>Yb</v>
      </c>
      <c r="L7501" s="25">
        <f t="shared" si="235"/>
        <v>1</v>
      </c>
      <c r="M7501" s="25">
        <f>VLOOKUP(K7501,Table!$A$2:$C$121,2,0)</f>
        <v>3</v>
      </c>
      <c r="N7501" s="26">
        <f>VLOOKUP(K7501,Table!$A$2:$C$121,3,0)</f>
        <v>6</v>
      </c>
      <c r="O7501" s="13" t="str">
        <f>VLOOKUP(A7501,Table!$U$1:$V$230,2,0)</f>
        <v>Hexagonal</v>
      </c>
      <c r="P7501" s="1"/>
    </row>
    <row r="7502" spans="1:16">
      <c r="A7502" s="12">
        <v>194</v>
      </c>
      <c r="B7502" s="12">
        <v>647876</v>
      </c>
      <c r="C7502" s="12" t="s">
        <v>7455</v>
      </c>
      <c r="D7502" s="12" t="s">
        <v>8056</v>
      </c>
      <c r="E7502" s="17" t="s">
        <v>11919</v>
      </c>
      <c r="F7502" s="25" t="str">
        <f>LEFT(E7502,MIN(FIND({0,1,2,3,4,5,6,7,8,9},ASC(E7502)&amp;1234567890))-1)</f>
        <v>Os</v>
      </c>
      <c r="G7502" s="25">
        <f t="shared" si="234"/>
        <v>2</v>
      </c>
      <c r="H7502" s="25">
        <f>VLOOKUP(F7502,Table!$A$2:$C$121,2,0)</f>
        <v>8</v>
      </c>
      <c r="I7502" s="26">
        <f>VLOOKUP(F7502,Table!$A$2:$C$121,3,0)</f>
        <v>6</v>
      </c>
      <c r="J7502" s="17" t="s">
        <v>377</v>
      </c>
      <c r="K7502" s="25" t="str">
        <f>LEFT(J7502,MIN(FIND({0,1,2,3,4,5,6,7,8,9},ASC(J7502)&amp;1234567890))-1)</f>
        <v>Zr</v>
      </c>
      <c r="L7502" s="25">
        <f t="shared" si="235"/>
        <v>1</v>
      </c>
      <c r="M7502" s="25">
        <f>VLOOKUP(K7502,Table!$A$2:$C$121,2,0)</f>
        <v>4</v>
      </c>
      <c r="N7502" s="26">
        <f>VLOOKUP(K7502,Table!$A$2:$C$121,3,0)</f>
        <v>5</v>
      </c>
      <c r="O7502" s="13" t="str">
        <f>VLOOKUP(A7502,Table!$U$1:$V$230,2,0)</f>
        <v>Hexagonal</v>
      </c>
      <c r="P7502" s="1"/>
    </row>
    <row r="7503" spans="1:16">
      <c r="A7503" s="12">
        <v>194</v>
      </c>
      <c r="B7503" s="12">
        <v>648336</v>
      </c>
      <c r="C7503" s="12" t="s">
        <v>7455</v>
      </c>
      <c r="D7503" s="12" t="s">
        <v>8057</v>
      </c>
      <c r="E7503" s="17" t="s">
        <v>11640</v>
      </c>
      <c r="F7503" s="25" t="str">
        <f>LEFT(E7503,MIN(FIND({0,1,2,3,4,5,6,7,8,9},ASC(E7503)&amp;1234567890))-1)</f>
        <v>Pa</v>
      </c>
      <c r="G7503" s="25">
        <f t="shared" si="234"/>
        <v>1</v>
      </c>
      <c r="H7503" s="25">
        <f>VLOOKUP(F7503,Table!$A$2:$C$121,2,0)</f>
        <v>3</v>
      </c>
      <c r="I7503" s="26">
        <f>VLOOKUP(F7503,Table!$A$2:$C$121,3,0)</f>
        <v>7</v>
      </c>
      <c r="J7503" s="17" t="s">
        <v>11355</v>
      </c>
      <c r="K7503" s="25" t="str">
        <f>LEFT(J7503,MIN(FIND({0,1,2,3,4,5,6,7,8,9},ASC(J7503)&amp;1234567890))-1)</f>
        <v>Pt</v>
      </c>
      <c r="L7503" s="25">
        <f t="shared" si="235"/>
        <v>3</v>
      </c>
      <c r="M7503" s="25">
        <f>VLOOKUP(K7503,Table!$A$2:$C$121,2,0)</f>
        <v>10</v>
      </c>
      <c r="N7503" s="26">
        <f>VLOOKUP(K7503,Table!$A$2:$C$121,3,0)</f>
        <v>6</v>
      </c>
      <c r="O7503" s="13" t="str">
        <f>VLOOKUP(A7503,Table!$U$1:$V$230,2,0)</f>
        <v>Hexagonal</v>
      </c>
      <c r="P7503" s="1"/>
    </row>
    <row r="7504" spans="1:16">
      <c r="A7504" s="12">
        <v>194</v>
      </c>
      <c r="B7504" s="12">
        <v>648501</v>
      </c>
      <c r="C7504" s="12" t="s">
        <v>7455</v>
      </c>
      <c r="D7504" s="12" t="s">
        <v>8058</v>
      </c>
      <c r="E7504" s="17" t="s">
        <v>13563</v>
      </c>
      <c r="F7504" s="25" t="str">
        <f>LEFT(E7504,MIN(FIND({0,1,2,3,4,5,6,7,8,9},ASC(E7504)&amp;1234567890))-1)</f>
        <v>Pb</v>
      </c>
      <c r="G7504" s="25">
        <f t="shared" si="234"/>
        <v>0.8</v>
      </c>
      <c r="H7504" s="25">
        <f>VLOOKUP(F7504,Table!$A$2:$C$121,2,0)</f>
        <v>14</v>
      </c>
      <c r="I7504" s="26">
        <f>VLOOKUP(F7504,Table!$A$2:$C$121,3,0)</f>
        <v>6</v>
      </c>
      <c r="J7504" s="17" t="s">
        <v>13041</v>
      </c>
      <c r="K7504" s="25" t="str">
        <f>LEFT(J7504,MIN(FIND({0,1,2,3,4,5,6,7,8,9},ASC(J7504)&amp;1234567890))-1)</f>
        <v>Sb</v>
      </c>
      <c r="L7504" s="25">
        <f t="shared" si="235"/>
        <v>0.2</v>
      </c>
      <c r="M7504" s="25">
        <f>VLOOKUP(K7504,Table!$A$2:$C$121,2,0)</f>
        <v>15</v>
      </c>
      <c r="N7504" s="26">
        <f>VLOOKUP(K7504,Table!$A$2:$C$121,3,0)</f>
        <v>5</v>
      </c>
      <c r="O7504" s="13" t="str">
        <f>VLOOKUP(A7504,Table!$U$1:$V$230,2,0)</f>
        <v>Hexagonal</v>
      </c>
      <c r="P7504" s="1"/>
    </row>
    <row r="7505" spans="1:16">
      <c r="A7505" s="12">
        <v>194</v>
      </c>
      <c r="B7505" s="12">
        <v>648968</v>
      </c>
      <c r="C7505" s="12" t="s">
        <v>7455</v>
      </c>
      <c r="D7505" s="12" t="s">
        <v>4955</v>
      </c>
      <c r="E7505" s="17" t="s">
        <v>11830</v>
      </c>
      <c r="F7505" s="25" t="str">
        <f>LEFT(E7505,MIN(FIND({0,1,2,3,4,5,6,7,8,9},ASC(E7505)&amp;1234567890))-1)</f>
        <v>Pd</v>
      </c>
      <c r="G7505" s="25">
        <f t="shared" si="234"/>
        <v>3</v>
      </c>
      <c r="H7505" s="25">
        <f>VLOOKUP(F7505,Table!$A$2:$C$121,2,0)</f>
        <v>10</v>
      </c>
      <c r="I7505" s="26">
        <f>VLOOKUP(F7505,Table!$A$2:$C$121,3,0)</f>
        <v>5</v>
      </c>
      <c r="J7505" s="17" t="s">
        <v>405</v>
      </c>
      <c r="K7505" s="25" t="str">
        <f>LEFT(J7505,MIN(FIND({0,1,2,3,4,5,6,7,8,9},ASC(J7505)&amp;1234567890))-1)</f>
        <v>Ta</v>
      </c>
      <c r="L7505" s="25">
        <f t="shared" si="235"/>
        <v>1</v>
      </c>
      <c r="M7505" s="25">
        <f>VLOOKUP(K7505,Table!$A$2:$C$121,2,0)</f>
        <v>5</v>
      </c>
      <c r="N7505" s="26">
        <f>VLOOKUP(K7505,Table!$A$2:$C$121,3,0)</f>
        <v>6</v>
      </c>
      <c r="O7505" s="13" t="str">
        <f>VLOOKUP(A7505,Table!$U$1:$V$230,2,0)</f>
        <v>Hexagonal</v>
      </c>
      <c r="P7505" s="1"/>
    </row>
    <row r="7506" spans="1:16">
      <c r="A7506" s="12">
        <v>194</v>
      </c>
      <c r="B7506" s="12">
        <v>649024</v>
      </c>
      <c r="C7506" s="12" t="s">
        <v>7455</v>
      </c>
      <c r="D7506" s="12" t="s">
        <v>8059</v>
      </c>
      <c r="E7506" s="17" t="s">
        <v>11363</v>
      </c>
      <c r="F7506" s="25" t="str">
        <f>LEFT(E7506,MIN(FIND({0,1,2,3,4,5,6,7,8,9},ASC(E7506)&amp;1234567890))-1)</f>
        <v>Th</v>
      </c>
      <c r="G7506" s="25">
        <f t="shared" si="234"/>
        <v>1</v>
      </c>
      <c r="H7506" s="25">
        <f>VLOOKUP(F7506,Table!$A$2:$C$121,2,0)</f>
        <v>3</v>
      </c>
      <c r="I7506" s="26">
        <f>VLOOKUP(F7506,Table!$A$2:$C$121,3,0)</f>
        <v>7</v>
      </c>
      <c r="J7506" s="17" t="s">
        <v>11830</v>
      </c>
      <c r="K7506" s="25" t="str">
        <f>LEFT(J7506,MIN(FIND({0,1,2,3,4,5,6,7,8,9},ASC(J7506)&amp;1234567890))-1)</f>
        <v>Pd</v>
      </c>
      <c r="L7506" s="25">
        <f t="shared" si="235"/>
        <v>3</v>
      </c>
      <c r="M7506" s="25">
        <f>VLOOKUP(K7506,Table!$A$2:$C$121,2,0)</f>
        <v>10</v>
      </c>
      <c r="N7506" s="26">
        <f>VLOOKUP(K7506,Table!$A$2:$C$121,3,0)</f>
        <v>5</v>
      </c>
      <c r="O7506" s="13" t="str">
        <f>VLOOKUP(A7506,Table!$U$1:$V$230,2,0)</f>
        <v>Hexagonal</v>
      </c>
      <c r="P7506" s="1"/>
    </row>
    <row r="7507" spans="1:16">
      <c r="A7507" s="12">
        <v>194</v>
      </c>
      <c r="B7507" s="12">
        <v>649037</v>
      </c>
      <c r="C7507" s="12" t="s">
        <v>7455</v>
      </c>
      <c r="D7507" s="12" t="s">
        <v>8060</v>
      </c>
      <c r="E7507" s="17" t="s">
        <v>11830</v>
      </c>
      <c r="F7507" s="25" t="str">
        <f>LEFT(E7507,MIN(FIND({0,1,2,3,4,5,6,7,8,9},ASC(E7507)&amp;1234567890))-1)</f>
        <v>Pd</v>
      </c>
      <c r="G7507" s="25">
        <f t="shared" si="234"/>
        <v>3</v>
      </c>
      <c r="H7507" s="25">
        <f>VLOOKUP(F7507,Table!$A$2:$C$121,2,0)</f>
        <v>10</v>
      </c>
      <c r="I7507" s="26">
        <f>VLOOKUP(F7507,Table!$A$2:$C$121,3,0)</f>
        <v>5</v>
      </c>
      <c r="J7507" s="17" t="s">
        <v>50</v>
      </c>
      <c r="K7507" s="25" t="str">
        <f>LEFT(J7507,MIN(FIND({0,1,2,3,4,5,6,7,8,9},ASC(J7507)&amp;1234567890))-1)</f>
        <v>Ti</v>
      </c>
      <c r="L7507" s="25">
        <f t="shared" si="235"/>
        <v>1</v>
      </c>
      <c r="M7507" s="25">
        <f>VLOOKUP(K7507,Table!$A$2:$C$121,2,0)</f>
        <v>4</v>
      </c>
      <c r="N7507" s="26">
        <f>VLOOKUP(K7507,Table!$A$2:$C$121,3,0)</f>
        <v>4</v>
      </c>
      <c r="O7507" s="13" t="str">
        <f>VLOOKUP(A7507,Table!$U$1:$V$230,2,0)</f>
        <v>Hexagonal</v>
      </c>
      <c r="P7507" s="1"/>
    </row>
    <row r="7508" spans="1:16">
      <c r="A7508" s="12">
        <v>194</v>
      </c>
      <c r="B7508" s="12">
        <v>649080</v>
      </c>
      <c r="C7508" s="12" t="s">
        <v>7455</v>
      </c>
      <c r="D7508" s="12" t="s">
        <v>8061</v>
      </c>
      <c r="E7508" s="17" t="s">
        <v>343</v>
      </c>
      <c r="F7508" s="25" t="str">
        <f>LEFT(E7508,MIN(FIND({0,1,2,3,4,5,6,7,8,9},ASC(E7508)&amp;1234567890))-1)</f>
        <v>U</v>
      </c>
      <c r="G7508" s="25">
        <f t="shared" si="234"/>
        <v>1</v>
      </c>
      <c r="H7508" s="25">
        <f>VLOOKUP(F7508,Table!$A$2:$C$121,2,0)</f>
        <v>3</v>
      </c>
      <c r="I7508" s="26">
        <f>VLOOKUP(F7508,Table!$A$2:$C$121,3,0)</f>
        <v>7</v>
      </c>
      <c r="J7508" s="17" t="s">
        <v>11830</v>
      </c>
      <c r="K7508" s="25" t="str">
        <f>LEFT(J7508,MIN(FIND({0,1,2,3,4,5,6,7,8,9},ASC(J7508)&amp;1234567890))-1)</f>
        <v>Pd</v>
      </c>
      <c r="L7508" s="25">
        <f t="shared" si="235"/>
        <v>3</v>
      </c>
      <c r="M7508" s="25">
        <f>VLOOKUP(K7508,Table!$A$2:$C$121,2,0)</f>
        <v>10</v>
      </c>
      <c r="N7508" s="26">
        <f>VLOOKUP(K7508,Table!$A$2:$C$121,3,0)</f>
        <v>5</v>
      </c>
      <c r="O7508" s="13" t="str">
        <f>VLOOKUP(A7508,Table!$U$1:$V$230,2,0)</f>
        <v>Hexagonal</v>
      </c>
      <c r="P7508" s="1"/>
    </row>
    <row r="7509" spans="1:16">
      <c r="A7509" s="12">
        <v>194</v>
      </c>
      <c r="B7509" s="12">
        <v>649213</v>
      </c>
      <c r="C7509" s="12" t="s">
        <v>7455</v>
      </c>
      <c r="D7509" s="12" t="s">
        <v>8062</v>
      </c>
      <c r="E7509" s="17" t="s">
        <v>11332</v>
      </c>
      <c r="F7509" s="25" t="str">
        <f>LEFT(E7509,MIN(FIND({0,1,2,3,4,5,6,7,8,9},ASC(E7509)&amp;1234567890))-1)</f>
        <v>Pr</v>
      </c>
      <c r="G7509" s="25">
        <f t="shared" si="234"/>
        <v>1</v>
      </c>
      <c r="H7509" s="25">
        <f>VLOOKUP(F7509,Table!$A$2:$C$121,2,0)</f>
        <v>3</v>
      </c>
      <c r="I7509" s="26">
        <f>VLOOKUP(F7509,Table!$A$2:$C$121,3,0)</f>
        <v>6</v>
      </c>
      <c r="J7509" s="17" t="s">
        <v>359</v>
      </c>
      <c r="K7509" s="25" t="str">
        <f>LEFT(J7509,MIN(FIND({0,1,2,3,4,5,6,7,8,9},ASC(J7509)&amp;1234567890))-1)</f>
        <v>Re</v>
      </c>
      <c r="L7509" s="25">
        <f t="shared" si="235"/>
        <v>2</v>
      </c>
      <c r="M7509" s="25">
        <f>VLOOKUP(K7509,Table!$A$2:$C$121,2,0)</f>
        <v>7</v>
      </c>
      <c r="N7509" s="26">
        <f>VLOOKUP(K7509,Table!$A$2:$C$121,3,0)</f>
        <v>6</v>
      </c>
      <c r="O7509" s="13" t="str">
        <f>VLOOKUP(A7509,Table!$U$1:$V$230,2,0)</f>
        <v>Hexagonal</v>
      </c>
      <c r="P7509" s="1"/>
    </row>
    <row r="7510" spans="1:16">
      <c r="A7510" s="12">
        <v>194</v>
      </c>
      <c r="B7510" s="12">
        <v>649467</v>
      </c>
      <c r="C7510" s="12" t="s">
        <v>7455</v>
      </c>
      <c r="D7510" s="12" t="s">
        <v>6221</v>
      </c>
      <c r="E7510" s="17" t="s">
        <v>11327</v>
      </c>
      <c r="F7510" s="25" t="str">
        <f>LEFT(E7510,MIN(FIND({0,1,2,3,4,5,6,7,8,9},ASC(E7510)&amp;1234567890))-1)</f>
        <v>Pr</v>
      </c>
      <c r="G7510" s="25">
        <f t="shared" si="234"/>
        <v>2</v>
      </c>
      <c r="H7510" s="25">
        <f>VLOOKUP(F7510,Table!$A$2:$C$121,2,0)</f>
        <v>3</v>
      </c>
      <c r="I7510" s="26">
        <f>VLOOKUP(F7510,Table!$A$2:$C$121,3,0)</f>
        <v>6</v>
      </c>
      <c r="J7510" s="17" t="s">
        <v>12899</v>
      </c>
      <c r="K7510" s="25" t="str">
        <f>LEFT(J7510,MIN(FIND({0,1,2,3,4,5,6,7,8,9},ASC(J7510)&amp;1234567890))-1)</f>
        <v>Zn</v>
      </c>
      <c r="L7510" s="25">
        <f t="shared" si="235"/>
        <v>17</v>
      </c>
      <c r="M7510" s="25">
        <f>VLOOKUP(K7510,Table!$A$2:$C$121,2,0)</f>
        <v>12</v>
      </c>
      <c r="N7510" s="26">
        <f>VLOOKUP(K7510,Table!$A$2:$C$121,3,0)</f>
        <v>4</v>
      </c>
      <c r="O7510" s="13" t="str">
        <f>VLOOKUP(A7510,Table!$U$1:$V$230,2,0)</f>
        <v>Hexagonal</v>
      </c>
      <c r="P7510" s="1"/>
    </row>
    <row r="7511" spans="1:16">
      <c r="A7511" s="12">
        <v>194</v>
      </c>
      <c r="B7511" s="12">
        <v>649471</v>
      </c>
      <c r="C7511" s="12" t="s">
        <v>7455</v>
      </c>
      <c r="D7511" s="12" t="s">
        <v>8063</v>
      </c>
      <c r="E7511" s="17" t="s">
        <v>13451</v>
      </c>
      <c r="F7511" s="25" t="str">
        <f>LEFT(E7511,MIN(FIND({0,1,2,3,4,5,6,7,8,9},ASC(E7511)&amp;1234567890))-1)</f>
        <v>Pr</v>
      </c>
      <c r="G7511" s="25">
        <f t="shared" si="234"/>
        <v>13</v>
      </c>
      <c r="H7511" s="25">
        <f>VLOOKUP(F7511,Table!$A$2:$C$121,2,0)</f>
        <v>3</v>
      </c>
      <c r="I7511" s="26">
        <f>VLOOKUP(F7511,Table!$A$2:$C$121,3,0)</f>
        <v>6</v>
      </c>
      <c r="J7511" s="17" t="s">
        <v>13500</v>
      </c>
      <c r="K7511" s="25" t="str">
        <f>LEFT(J7511,MIN(FIND({0,1,2,3,4,5,6,7,8,9},ASC(J7511)&amp;1234567890))-1)</f>
        <v>Zn</v>
      </c>
      <c r="L7511" s="25">
        <f t="shared" si="235"/>
        <v>58</v>
      </c>
      <c r="M7511" s="25">
        <f>VLOOKUP(K7511,Table!$A$2:$C$121,2,0)</f>
        <v>12</v>
      </c>
      <c r="N7511" s="26">
        <f>VLOOKUP(K7511,Table!$A$2:$C$121,3,0)</f>
        <v>4</v>
      </c>
      <c r="O7511" s="13" t="str">
        <f>VLOOKUP(A7511,Table!$U$1:$V$230,2,0)</f>
        <v>Hexagonal</v>
      </c>
      <c r="P7511" s="1"/>
    </row>
    <row r="7512" spans="1:16">
      <c r="A7512" s="12">
        <v>194</v>
      </c>
      <c r="B7512" s="12">
        <v>649772</v>
      </c>
      <c r="C7512" s="12" t="s">
        <v>7455</v>
      </c>
      <c r="D7512" s="12" t="s">
        <v>8064</v>
      </c>
      <c r="E7512" s="17" t="s">
        <v>11355</v>
      </c>
      <c r="F7512" s="25" t="str">
        <f>LEFT(E7512,MIN(FIND({0,1,2,3,4,5,6,7,8,9},ASC(E7512)&amp;1234567890))-1)</f>
        <v>Pt</v>
      </c>
      <c r="G7512" s="25">
        <f t="shared" si="234"/>
        <v>3</v>
      </c>
      <c r="H7512" s="25">
        <f>VLOOKUP(F7512,Table!$A$2:$C$121,2,0)</f>
        <v>10</v>
      </c>
      <c r="I7512" s="26">
        <f>VLOOKUP(F7512,Table!$A$2:$C$121,3,0)</f>
        <v>6</v>
      </c>
      <c r="J7512" s="17" t="s">
        <v>50</v>
      </c>
      <c r="K7512" s="25" t="str">
        <f>LEFT(J7512,MIN(FIND({0,1,2,3,4,5,6,7,8,9},ASC(J7512)&amp;1234567890))-1)</f>
        <v>Ti</v>
      </c>
      <c r="L7512" s="25">
        <f t="shared" si="235"/>
        <v>1</v>
      </c>
      <c r="M7512" s="25">
        <f>VLOOKUP(K7512,Table!$A$2:$C$121,2,0)</f>
        <v>4</v>
      </c>
      <c r="N7512" s="26">
        <f>VLOOKUP(K7512,Table!$A$2:$C$121,3,0)</f>
        <v>4</v>
      </c>
      <c r="O7512" s="13" t="str">
        <f>VLOOKUP(A7512,Table!$U$1:$V$230,2,0)</f>
        <v>Hexagonal</v>
      </c>
      <c r="P7512" s="1"/>
    </row>
    <row r="7513" spans="1:16">
      <c r="A7513" s="12">
        <v>194</v>
      </c>
      <c r="B7513" s="12">
        <v>649804</v>
      </c>
      <c r="C7513" s="12" t="s">
        <v>7455</v>
      </c>
      <c r="D7513" s="12" t="s">
        <v>6015</v>
      </c>
      <c r="E7513" s="17" t="s">
        <v>343</v>
      </c>
      <c r="F7513" s="25" t="str">
        <f>LEFT(E7513,MIN(FIND({0,1,2,3,4,5,6,7,8,9},ASC(E7513)&amp;1234567890))-1)</f>
        <v>U</v>
      </c>
      <c r="G7513" s="25">
        <f t="shared" si="234"/>
        <v>1</v>
      </c>
      <c r="H7513" s="25">
        <f>VLOOKUP(F7513,Table!$A$2:$C$121,2,0)</f>
        <v>3</v>
      </c>
      <c r="I7513" s="26">
        <f>VLOOKUP(F7513,Table!$A$2:$C$121,3,0)</f>
        <v>7</v>
      </c>
      <c r="J7513" s="17" t="s">
        <v>11355</v>
      </c>
      <c r="K7513" s="25" t="str">
        <f>LEFT(J7513,MIN(FIND({0,1,2,3,4,5,6,7,8,9},ASC(J7513)&amp;1234567890))-1)</f>
        <v>Pt</v>
      </c>
      <c r="L7513" s="25">
        <f t="shared" si="235"/>
        <v>3</v>
      </c>
      <c r="M7513" s="25">
        <f>VLOOKUP(K7513,Table!$A$2:$C$121,2,0)</f>
        <v>10</v>
      </c>
      <c r="N7513" s="26">
        <f>VLOOKUP(K7513,Table!$A$2:$C$121,3,0)</f>
        <v>6</v>
      </c>
      <c r="O7513" s="13" t="str">
        <f>VLOOKUP(A7513,Table!$U$1:$V$230,2,0)</f>
        <v>Hexagonal</v>
      </c>
      <c r="P7513" s="1"/>
    </row>
    <row r="7514" spans="1:16">
      <c r="A7514" s="12">
        <v>194</v>
      </c>
      <c r="B7514" s="12">
        <v>649888</v>
      </c>
      <c r="C7514" s="12" t="s">
        <v>7455</v>
      </c>
      <c r="D7514" s="12" t="s">
        <v>8065</v>
      </c>
      <c r="E7514" s="17" t="s">
        <v>11355</v>
      </c>
      <c r="F7514" s="25" t="str">
        <f>LEFT(E7514,MIN(FIND({0,1,2,3,4,5,6,7,8,9},ASC(E7514)&amp;1234567890))-1)</f>
        <v>Pt</v>
      </c>
      <c r="G7514" s="25">
        <f t="shared" si="234"/>
        <v>3</v>
      </c>
      <c r="H7514" s="25">
        <f>VLOOKUP(F7514,Table!$A$2:$C$121,2,0)</f>
        <v>10</v>
      </c>
      <c r="I7514" s="26">
        <f>VLOOKUP(F7514,Table!$A$2:$C$121,3,0)</f>
        <v>6</v>
      </c>
      <c r="J7514" s="17" t="s">
        <v>377</v>
      </c>
      <c r="K7514" s="25" t="str">
        <f>LEFT(J7514,MIN(FIND({0,1,2,3,4,5,6,7,8,9},ASC(J7514)&amp;1234567890))-1)</f>
        <v>Zr</v>
      </c>
      <c r="L7514" s="25">
        <f t="shared" si="235"/>
        <v>1</v>
      </c>
      <c r="M7514" s="25">
        <f>VLOOKUP(K7514,Table!$A$2:$C$121,2,0)</f>
        <v>4</v>
      </c>
      <c r="N7514" s="26">
        <f>VLOOKUP(K7514,Table!$A$2:$C$121,3,0)</f>
        <v>5</v>
      </c>
      <c r="O7514" s="13" t="str">
        <f>VLOOKUP(A7514,Table!$U$1:$V$230,2,0)</f>
        <v>Hexagonal</v>
      </c>
      <c r="P7514" s="1"/>
    </row>
    <row r="7515" spans="1:16">
      <c r="A7515" s="12">
        <v>194</v>
      </c>
      <c r="B7515" s="12">
        <v>649899</v>
      </c>
      <c r="C7515" s="12" t="s">
        <v>7455</v>
      </c>
      <c r="D7515" s="12" t="s">
        <v>8066</v>
      </c>
      <c r="E7515" s="17" t="s">
        <v>11502</v>
      </c>
      <c r="F7515" s="25" t="str">
        <f>LEFT(E7515,MIN(FIND({0,1,2,3,4,5,6,7,8,9},ASC(E7515)&amp;1234567890))-1)</f>
        <v>Pu</v>
      </c>
      <c r="G7515" s="25">
        <f t="shared" si="234"/>
        <v>1</v>
      </c>
      <c r="H7515" s="25">
        <f>VLOOKUP(F7515,Table!$A$2:$C$121,2,0)</f>
        <v>3</v>
      </c>
      <c r="I7515" s="26">
        <f>VLOOKUP(F7515,Table!$A$2:$C$121,3,0)</f>
        <v>7</v>
      </c>
      <c r="J7515" s="17" t="s">
        <v>359</v>
      </c>
      <c r="K7515" s="25" t="str">
        <f>LEFT(J7515,MIN(FIND({0,1,2,3,4,5,6,7,8,9},ASC(J7515)&amp;1234567890))-1)</f>
        <v>Re</v>
      </c>
      <c r="L7515" s="25">
        <f t="shared" si="235"/>
        <v>2</v>
      </c>
      <c r="M7515" s="25">
        <f>VLOOKUP(K7515,Table!$A$2:$C$121,2,0)</f>
        <v>7</v>
      </c>
      <c r="N7515" s="26">
        <f>VLOOKUP(K7515,Table!$A$2:$C$121,3,0)</f>
        <v>6</v>
      </c>
      <c r="O7515" s="13" t="str">
        <f>VLOOKUP(A7515,Table!$U$1:$V$230,2,0)</f>
        <v>Hexagonal</v>
      </c>
      <c r="P7515" s="1"/>
    </row>
    <row r="7516" spans="1:16">
      <c r="A7516" s="12">
        <v>194</v>
      </c>
      <c r="B7516" s="12">
        <v>650001</v>
      </c>
      <c r="C7516" s="12" t="s">
        <v>7455</v>
      </c>
      <c r="D7516" s="12" t="s">
        <v>6392</v>
      </c>
      <c r="E7516" s="17" t="s">
        <v>11937</v>
      </c>
      <c r="F7516" s="25" t="str">
        <f>LEFT(E7516,MIN(FIND({0,1,2,3,4,5,6,7,8,9},ASC(E7516)&amp;1234567890))-1)</f>
        <v>Pu</v>
      </c>
      <c r="G7516" s="25">
        <f t="shared" si="234"/>
        <v>2</v>
      </c>
      <c r="H7516" s="25">
        <f>VLOOKUP(F7516,Table!$A$2:$C$121,2,0)</f>
        <v>3</v>
      </c>
      <c r="I7516" s="26">
        <f>VLOOKUP(F7516,Table!$A$2:$C$121,3,0)</f>
        <v>7</v>
      </c>
      <c r="J7516" s="17" t="s">
        <v>12899</v>
      </c>
      <c r="K7516" s="25" t="str">
        <f>LEFT(J7516,MIN(FIND({0,1,2,3,4,5,6,7,8,9},ASC(J7516)&amp;1234567890))-1)</f>
        <v>Zn</v>
      </c>
      <c r="L7516" s="25">
        <f t="shared" si="235"/>
        <v>17</v>
      </c>
      <c r="M7516" s="25">
        <f>VLOOKUP(K7516,Table!$A$2:$C$121,2,0)</f>
        <v>12</v>
      </c>
      <c r="N7516" s="26">
        <f>VLOOKUP(K7516,Table!$A$2:$C$121,3,0)</f>
        <v>4</v>
      </c>
      <c r="O7516" s="13" t="str">
        <f>VLOOKUP(A7516,Table!$U$1:$V$230,2,0)</f>
        <v>Hexagonal</v>
      </c>
      <c r="P7516" s="1"/>
    </row>
    <row r="7517" spans="1:16">
      <c r="A7517" s="12">
        <v>194</v>
      </c>
      <c r="B7517" s="12">
        <v>650073</v>
      </c>
      <c r="C7517" s="12" t="s">
        <v>7455</v>
      </c>
      <c r="D7517" s="12" t="s">
        <v>8067</v>
      </c>
      <c r="E7517" s="17" t="s">
        <v>13564</v>
      </c>
      <c r="F7517" s="25" t="str">
        <f>LEFT(E7517,MIN(FIND({0,1,2,3,4,5,6,7,8,9},ASC(E7517)&amp;1234567890))-1)</f>
        <v>Re</v>
      </c>
      <c r="G7517" s="25">
        <f t="shared" si="234"/>
        <v>1.28</v>
      </c>
      <c r="H7517" s="25">
        <f>VLOOKUP(F7517,Table!$A$2:$C$121,2,0)</f>
        <v>7</v>
      </c>
      <c r="I7517" s="26">
        <f>VLOOKUP(F7517,Table!$A$2:$C$121,3,0)</f>
        <v>6</v>
      </c>
      <c r="J7517" s="17" t="s">
        <v>13565</v>
      </c>
      <c r="K7517" s="25" t="str">
        <f>LEFT(J7517,MIN(FIND({0,1,2,3,4,5,6,7,8,9},ASC(J7517)&amp;1234567890))-1)</f>
        <v>Ru</v>
      </c>
      <c r="L7517" s="25">
        <f t="shared" si="235"/>
        <v>0.72</v>
      </c>
      <c r="M7517" s="25">
        <f>VLOOKUP(K7517,Table!$A$2:$C$121,2,0)</f>
        <v>8</v>
      </c>
      <c r="N7517" s="26">
        <f>VLOOKUP(K7517,Table!$A$2:$C$121,3,0)</f>
        <v>5</v>
      </c>
      <c r="O7517" s="13" t="str">
        <f>VLOOKUP(A7517,Table!$U$1:$V$230,2,0)</f>
        <v>Hexagonal</v>
      </c>
      <c r="P7517" s="1"/>
    </row>
    <row r="7518" spans="1:16">
      <c r="A7518" s="12">
        <v>194</v>
      </c>
      <c r="B7518" s="12">
        <v>650141</v>
      </c>
      <c r="C7518" s="12" t="s">
        <v>7455</v>
      </c>
      <c r="D7518" s="12" t="s">
        <v>8068</v>
      </c>
      <c r="E7518" s="17" t="s">
        <v>359</v>
      </c>
      <c r="F7518" s="25" t="str">
        <f>LEFT(E7518,MIN(FIND({0,1,2,3,4,5,6,7,8,9},ASC(E7518)&amp;1234567890))-1)</f>
        <v>Re</v>
      </c>
      <c r="G7518" s="25">
        <f t="shared" si="234"/>
        <v>2</v>
      </c>
      <c r="H7518" s="25">
        <f>VLOOKUP(F7518,Table!$A$2:$C$121,2,0)</f>
        <v>7</v>
      </c>
      <c r="I7518" s="26">
        <f>VLOOKUP(F7518,Table!$A$2:$C$121,3,0)</f>
        <v>6</v>
      </c>
      <c r="J7518" s="17" t="s">
        <v>590</v>
      </c>
      <c r="K7518" s="25" t="str">
        <f>LEFT(J7518,MIN(FIND({0,1,2,3,4,5,6,7,8,9},ASC(J7518)&amp;1234567890))-1)</f>
        <v>Sm</v>
      </c>
      <c r="L7518" s="25">
        <f t="shared" si="235"/>
        <v>1</v>
      </c>
      <c r="M7518" s="25">
        <f>VLOOKUP(K7518,Table!$A$2:$C$121,2,0)</f>
        <v>3</v>
      </c>
      <c r="N7518" s="26">
        <f>VLOOKUP(K7518,Table!$A$2:$C$121,3,0)</f>
        <v>6</v>
      </c>
      <c r="O7518" s="13" t="str">
        <f>VLOOKUP(A7518,Table!$U$1:$V$230,2,0)</f>
        <v>Hexagonal</v>
      </c>
      <c r="P7518" s="1"/>
    </row>
    <row r="7519" spans="1:16">
      <c r="A7519" s="12">
        <v>194</v>
      </c>
      <c r="B7519" s="12">
        <v>650152</v>
      </c>
      <c r="C7519" s="12" t="s">
        <v>7455</v>
      </c>
      <c r="D7519" s="12" t="s">
        <v>8069</v>
      </c>
      <c r="E7519" s="17" t="s">
        <v>359</v>
      </c>
      <c r="F7519" s="25" t="str">
        <f>LEFT(E7519,MIN(FIND({0,1,2,3,4,5,6,7,8,9},ASC(E7519)&amp;1234567890))-1)</f>
        <v>Re</v>
      </c>
      <c r="G7519" s="25">
        <f t="shared" si="234"/>
        <v>2</v>
      </c>
      <c r="H7519" s="25">
        <f>VLOOKUP(F7519,Table!$A$2:$C$121,2,0)</f>
        <v>7</v>
      </c>
      <c r="I7519" s="26">
        <f>VLOOKUP(F7519,Table!$A$2:$C$121,3,0)</f>
        <v>6</v>
      </c>
      <c r="J7519" s="17" t="s">
        <v>11313</v>
      </c>
      <c r="K7519" s="25" t="str">
        <f>LEFT(J7519,MIN(FIND({0,1,2,3,4,5,6,7,8,9},ASC(J7519)&amp;1234567890))-1)</f>
        <v>Tb</v>
      </c>
      <c r="L7519" s="25">
        <f t="shared" si="235"/>
        <v>1</v>
      </c>
      <c r="M7519" s="25">
        <f>VLOOKUP(K7519,Table!$A$2:$C$121,2,0)</f>
        <v>3</v>
      </c>
      <c r="N7519" s="26">
        <f>VLOOKUP(K7519,Table!$A$2:$C$121,3,0)</f>
        <v>6</v>
      </c>
      <c r="O7519" s="13" t="str">
        <f>VLOOKUP(A7519,Table!$U$1:$V$230,2,0)</f>
        <v>Hexagonal</v>
      </c>
      <c r="P7519" s="1"/>
    </row>
    <row r="7520" spans="1:16">
      <c r="A7520" s="12">
        <v>194</v>
      </c>
      <c r="B7520" s="12">
        <v>650157</v>
      </c>
      <c r="C7520" s="12" t="s">
        <v>7455</v>
      </c>
      <c r="D7520" s="12" t="s">
        <v>8070</v>
      </c>
      <c r="E7520" s="17" t="s">
        <v>37</v>
      </c>
      <c r="F7520" s="25" t="str">
        <f>LEFT(E7520,MIN(FIND({0,1,2,3,4,5,6,7,8,9},ASC(E7520)&amp;1234567890))-1)</f>
        <v>Re</v>
      </c>
      <c r="G7520" s="25">
        <f t="shared" si="234"/>
        <v>1</v>
      </c>
      <c r="H7520" s="25">
        <f>VLOOKUP(F7520,Table!$A$2:$C$121,2,0)</f>
        <v>7</v>
      </c>
      <c r="I7520" s="26">
        <f>VLOOKUP(F7520,Table!$A$2:$C$121,3,0)</f>
        <v>6</v>
      </c>
      <c r="J7520" s="17" t="s">
        <v>395</v>
      </c>
      <c r="K7520" s="25" t="str">
        <f>LEFT(J7520,MIN(FIND({0,1,2,3,4,5,6,7,8,9},ASC(J7520)&amp;1234567890))-1)</f>
        <v>Tc</v>
      </c>
      <c r="L7520" s="25">
        <f t="shared" si="235"/>
        <v>1</v>
      </c>
      <c r="M7520" s="25">
        <f>VLOOKUP(K7520,Table!$A$2:$C$121,2,0)</f>
        <v>7</v>
      </c>
      <c r="N7520" s="26">
        <f>VLOOKUP(K7520,Table!$A$2:$C$121,3,0)</f>
        <v>5</v>
      </c>
      <c r="O7520" s="13" t="str">
        <f>VLOOKUP(A7520,Table!$U$1:$V$230,2,0)</f>
        <v>Hexagonal</v>
      </c>
      <c r="P7520" s="1"/>
    </row>
    <row r="7521" spans="1:16">
      <c r="A7521" s="12">
        <v>194</v>
      </c>
      <c r="B7521" s="12">
        <v>650165</v>
      </c>
      <c r="C7521" s="12" t="s">
        <v>7455</v>
      </c>
      <c r="D7521" s="12" t="s">
        <v>8071</v>
      </c>
      <c r="E7521" s="17" t="s">
        <v>359</v>
      </c>
      <c r="F7521" s="25" t="str">
        <f>LEFT(E7521,MIN(FIND({0,1,2,3,4,5,6,7,8,9},ASC(E7521)&amp;1234567890))-1)</f>
        <v>Re</v>
      </c>
      <c r="G7521" s="25">
        <f t="shared" si="234"/>
        <v>2</v>
      </c>
      <c r="H7521" s="25">
        <f>VLOOKUP(F7521,Table!$A$2:$C$121,2,0)</f>
        <v>7</v>
      </c>
      <c r="I7521" s="26">
        <f>VLOOKUP(F7521,Table!$A$2:$C$121,3,0)</f>
        <v>6</v>
      </c>
      <c r="J7521" s="17" t="s">
        <v>11363</v>
      </c>
      <c r="K7521" s="25" t="str">
        <f>LEFT(J7521,MIN(FIND({0,1,2,3,4,5,6,7,8,9},ASC(J7521)&amp;1234567890))-1)</f>
        <v>Th</v>
      </c>
      <c r="L7521" s="25">
        <f t="shared" si="235"/>
        <v>1</v>
      </c>
      <c r="M7521" s="25">
        <f>VLOOKUP(K7521,Table!$A$2:$C$121,2,0)</f>
        <v>3</v>
      </c>
      <c r="N7521" s="26">
        <f>VLOOKUP(K7521,Table!$A$2:$C$121,3,0)</f>
        <v>7</v>
      </c>
      <c r="O7521" s="13" t="str">
        <f>VLOOKUP(A7521,Table!$U$1:$V$230,2,0)</f>
        <v>Hexagonal</v>
      </c>
      <c r="P7521" s="1"/>
    </row>
    <row r="7522" spans="1:16">
      <c r="A7522" s="12">
        <v>194</v>
      </c>
      <c r="B7522" s="12">
        <v>650180</v>
      </c>
      <c r="C7522" s="12" t="s">
        <v>7455</v>
      </c>
      <c r="D7522" s="12" t="s">
        <v>8072</v>
      </c>
      <c r="E7522" s="17" t="s">
        <v>359</v>
      </c>
      <c r="F7522" s="25" t="str">
        <f>LEFT(E7522,MIN(FIND({0,1,2,3,4,5,6,7,8,9},ASC(E7522)&amp;1234567890))-1)</f>
        <v>Re</v>
      </c>
      <c r="G7522" s="25">
        <f t="shared" si="234"/>
        <v>2</v>
      </c>
      <c r="H7522" s="25">
        <f>VLOOKUP(F7522,Table!$A$2:$C$121,2,0)</f>
        <v>7</v>
      </c>
      <c r="I7522" s="26">
        <f>VLOOKUP(F7522,Table!$A$2:$C$121,3,0)</f>
        <v>6</v>
      </c>
      <c r="J7522" s="17" t="s">
        <v>11334</v>
      </c>
      <c r="K7522" s="25" t="str">
        <f>LEFT(J7522,MIN(FIND({0,1,2,3,4,5,6,7,8,9},ASC(J7522)&amp;1234567890))-1)</f>
        <v>Tm</v>
      </c>
      <c r="L7522" s="25">
        <f t="shared" si="235"/>
        <v>1</v>
      </c>
      <c r="M7522" s="25">
        <f>VLOOKUP(K7522,Table!$A$2:$C$121,2,0)</f>
        <v>3</v>
      </c>
      <c r="N7522" s="26">
        <f>VLOOKUP(K7522,Table!$A$2:$C$121,3,0)</f>
        <v>6</v>
      </c>
      <c r="O7522" s="13" t="str">
        <f>VLOOKUP(A7522,Table!$U$1:$V$230,2,0)</f>
        <v>Hexagonal</v>
      </c>
      <c r="P7522" s="1"/>
    </row>
    <row r="7523" spans="1:16">
      <c r="A7523" s="12">
        <v>194</v>
      </c>
      <c r="B7523" s="12">
        <v>650202</v>
      </c>
      <c r="C7523" s="12" t="s">
        <v>7455</v>
      </c>
      <c r="D7523" s="12" t="s">
        <v>8073</v>
      </c>
      <c r="E7523" s="17" t="s">
        <v>359</v>
      </c>
      <c r="F7523" s="25" t="str">
        <f>LEFT(E7523,MIN(FIND({0,1,2,3,4,5,6,7,8,9},ASC(E7523)&amp;1234567890))-1)</f>
        <v>Re</v>
      </c>
      <c r="G7523" s="25">
        <f t="shared" si="234"/>
        <v>2</v>
      </c>
      <c r="H7523" s="25">
        <f>VLOOKUP(F7523,Table!$A$2:$C$121,2,0)</f>
        <v>7</v>
      </c>
      <c r="I7523" s="26">
        <f>VLOOKUP(F7523,Table!$A$2:$C$121,3,0)</f>
        <v>6</v>
      </c>
      <c r="J7523" s="17" t="s">
        <v>11336</v>
      </c>
      <c r="K7523" s="25" t="str">
        <f>LEFT(J7523,MIN(FIND({0,1,2,3,4,5,6,7,8,9},ASC(J7523)&amp;1234567890))-1)</f>
        <v>Y</v>
      </c>
      <c r="L7523" s="25">
        <f t="shared" si="235"/>
        <v>1</v>
      </c>
      <c r="M7523" s="25">
        <f>VLOOKUP(K7523,Table!$A$2:$C$121,2,0)</f>
        <v>3</v>
      </c>
      <c r="N7523" s="26">
        <f>VLOOKUP(K7523,Table!$A$2:$C$121,3,0)</f>
        <v>5</v>
      </c>
      <c r="O7523" s="13" t="str">
        <f>VLOOKUP(A7523,Table!$U$1:$V$230,2,0)</f>
        <v>Hexagonal</v>
      </c>
      <c r="P7523" s="1"/>
    </row>
    <row r="7524" spans="1:16">
      <c r="A7524" s="12">
        <v>194</v>
      </c>
      <c r="B7524" s="12">
        <v>650203</v>
      </c>
      <c r="C7524" s="12" t="s">
        <v>7455</v>
      </c>
      <c r="D7524" s="12" t="s">
        <v>8074</v>
      </c>
      <c r="E7524" s="17" t="s">
        <v>359</v>
      </c>
      <c r="F7524" s="25" t="str">
        <f>LEFT(E7524,MIN(FIND({0,1,2,3,4,5,6,7,8,9},ASC(E7524)&amp;1234567890))-1)</f>
        <v>Re</v>
      </c>
      <c r="G7524" s="25">
        <f t="shared" si="234"/>
        <v>2</v>
      </c>
      <c r="H7524" s="25">
        <f>VLOOKUP(F7524,Table!$A$2:$C$121,2,0)</f>
        <v>7</v>
      </c>
      <c r="I7524" s="26">
        <f>VLOOKUP(F7524,Table!$A$2:$C$121,3,0)</f>
        <v>6</v>
      </c>
      <c r="J7524" s="17" t="s">
        <v>390</v>
      </c>
      <c r="K7524" s="25" t="str">
        <f>LEFT(J7524,MIN(FIND({0,1,2,3,4,5,6,7,8,9},ASC(J7524)&amp;1234567890))-1)</f>
        <v>W</v>
      </c>
      <c r="L7524" s="25">
        <f t="shared" si="235"/>
        <v>1</v>
      </c>
      <c r="M7524" s="25">
        <f>VLOOKUP(K7524,Table!$A$2:$C$121,2,0)</f>
        <v>6</v>
      </c>
      <c r="N7524" s="26">
        <f>VLOOKUP(K7524,Table!$A$2:$C$121,3,0)</f>
        <v>6</v>
      </c>
      <c r="O7524" s="13" t="str">
        <f>VLOOKUP(A7524,Table!$U$1:$V$230,2,0)</f>
        <v>Hexagonal</v>
      </c>
      <c r="P7524" s="1"/>
    </row>
    <row r="7525" spans="1:16">
      <c r="A7525" s="12">
        <v>194</v>
      </c>
      <c r="B7525" s="12">
        <v>650204</v>
      </c>
      <c r="C7525" s="12" t="s">
        <v>7455</v>
      </c>
      <c r="D7525" s="12" t="s">
        <v>8075</v>
      </c>
      <c r="E7525" s="17" t="s">
        <v>359</v>
      </c>
      <c r="F7525" s="25" t="str">
        <f>LEFT(E7525,MIN(FIND({0,1,2,3,4,5,6,7,8,9},ASC(E7525)&amp;1234567890))-1)</f>
        <v>Re</v>
      </c>
      <c r="G7525" s="25">
        <f t="shared" si="234"/>
        <v>2</v>
      </c>
      <c r="H7525" s="25">
        <f>VLOOKUP(F7525,Table!$A$2:$C$121,2,0)</f>
        <v>7</v>
      </c>
      <c r="I7525" s="26">
        <f>VLOOKUP(F7525,Table!$A$2:$C$121,3,0)</f>
        <v>6</v>
      </c>
      <c r="J7525" s="17" t="s">
        <v>530</v>
      </c>
      <c r="K7525" s="25" t="str">
        <f>LEFT(J7525,MIN(FIND({0,1,2,3,4,5,6,7,8,9},ASC(J7525)&amp;1234567890))-1)</f>
        <v>Yb</v>
      </c>
      <c r="L7525" s="25">
        <f t="shared" si="235"/>
        <v>1</v>
      </c>
      <c r="M7525" s="25">
        <f>VLOOKUP(K7525,Table!$A$2:$C$121,2,0)</f>
        <v>3</v>
      </c>
      <c r="N7525" s="26">
        <f>VLOOKUP(K7525,Table!$A$2:$C$121,3,0)</f>
        <v>6</v>
      </c>
      <c r="O7525" s="13" t="str">
        <f>VLOOKUP(A7525,Table!$U$1:$V$230,2,0)</f>
        <v>Hexagonal</v>
      </c>
      <c r="P7525" s="1"/>
    </row>
    <row r="7526" spans="1:16">
      <c r="A7526" s="12">
        <v>194</v>
      </c>
      <c r="B7526" s="12">
        <v>650206</v>
      </c>
      <c r="C7526" s="12" t="s">
        <v>7455</v>
      </c>
      <c r="D7526" s="12" t="s">
        <v>8076</v>
      </c>
      <c r="E7526" s="17" t="s">
        <v>359</v>
      </c>
      <c r="F7526" s="25" t="str">
        <f>LEFT(E7526,MIN(FIND({0,1,2,3,4,5,6,7,8,9},ASC(E7526)&amp;1234567890))-1)</f>
        <v>Re</v>
      </c>
      <c r="G7526" s="25">
        <f t="shared" si="234"/>
        <v>2</v>
      </c>
      <c r="H7526" s="25">
        <f>VLOOKUP(F7526,Table!$A$2:$C$121,2,0)</f>
        <v>7</v>
      </c>
      <c r="I7526" s="26">
        <f>VLOOKUP(F7526,Table!$A$2:$C$121,3,0)</f>
        <v>6</v>
      </c>
      <c r="J7526" s="17" t="s">
        <v>377</v>
      </c>
      <c r="K7526" s="25" t="str">
        <f>LEFT(J7526,MIN(FIND({0,1,2,3,4,5,6,7,8,9},ASC(J7526)&amp;1234567890))-1)</f>
        <v>Zr</v>
      </c>
      <c r="L7526" s="25">
        <f t="shared" si="235"/>
        <v>1</v>
      </c>
      <c r="M7526" s="25">
        <f>VLOOKUP(K7526,Table!$A$2:$C$121,2,0)</f>
        <v>4</v>
      </c>
      <c r="N7526" s="26">
        <f>VLOOKUP(K7526,Table!$A$2:$C$121,3,0)</f>
        <v>5</v>
      </c>
      <c r="O7526" s="13" t="str">
        <f>VLOOKUP(A7526,Table!$U$1:$V$230,2,0)</f>
        <v>Hexagonal</v>
      </c>
      <c r="P7526" s="1"/>
    </row>
    <row r="7527" spans="1:16">
      <c r="A7527" s="12">
        <v>194</v>
      </c>
      <c r="B7527" s="12">
        <v>650225</v>
      </c>
      <c r="C7527" s="12" t="s">
        <v>7455</v>
      </c>
      <c r="D7527" s="12" t="s">
        <v>8077</v>
      </c>
      <c r="E7527" s="17" t="s">
        <v>13566</v>
      </c>
      <c r="F7527" s="25" t="str">
        <f>LEFT(E7527,MIN(FIND({0,1,2,3,4,5,6,7,8,9},ASC(E7527)&amp;1234567890))-1)</f>
        <v>Rh</v>
      </c>
      <c r="G7527" s="25">
        <f t="shared" si="234"/>
        <v>0.106</v>
      </c>
      <c r="H7527" s="25">
        <f>VLOOKUP(F7527,Table!$A$2:$C$121,2,0)</f>
        <v>9</v>
      </c>
      <c r="I7527" s="26">
        <f>VLOOKUP(F7527,Table!$A$2:$C$121,3,0)</f>
        <v>5</v>
      </c>
      <c r="J7527" s="17" t="s">
        <v>13567</v>
      </c>
      <c r="K7527" s="25" t="str">
        <f>LEFT(J7527,MIN(FIND({0,1,2,3,4,5,6,7,8,9},ASC(J7527)&amp;1234567890))-1)</f>
        <v>Ru</v>
      </c>
      <c r="L7527" s="25">
        <f t="shared" si="235"/>
        <v>1.8939999999999999</v>
      </c>
      <c r="M7527" s="25">
        <f>VLOOKUP(K7527,Table!$A$2:$C$121,2,0)</f>
        <v>8</v>
      </c>
      <c r="N7527" s="26">
        <f>VLOOKUP(K7527,Table!$A$2:$C$121,3,0)</f>
        <v>5</v>
      </c>
      <c r="O7527" s="13" t="str">
        <f>VLOOKUP(A7527,Table!$U$1:$V$230,2,0)</f>
        <v>Hexagonal</v>
      </c>
      <c r="P7527" s="1"/>
    </row>
    <row r="7528" spans="1:16">
      <c r="A7528" s="12">
        <v>194</v>
      </c>
      <c r="B7528" s="12">
        <v>650363</v>
      </c>
      <c r="C7528" s="12" t="s">
        <v>7455</v>
      </c>
      <c r="D7528" s="12" t="s">
        <v>8078</v>
      </c>
      <c r="E7528" s="17" t="s">
        <v>424</v>
      </c>
      <c r="F7528" s="25" t="str">
        <f>LEFT(E7528,MIN(FIND({0,1,2,3,4,5,6,7,8,9},ASC(E7528)&amp;1234567890))-1)</f>
        <v>Rh</v>
      </c>
      <c r="G7528" s="25">
        <f t="shared" si="234"/>
        <v>3</v>
      </c>
      <c r="H7528" s="25">
        <f>VLOOKUP(F7528,Table!$A$2:$C$121,2,0)</f>
        <v>9</v>
      </c>
      <c r="I7528" s="26">
        <f>VLOOKUP(F7528,Table!$A$2:$C$121,3,0)</f>
        <v>5</v>
      </c>
      <c r="J7528" s="17" t="s">
        <v>590</v>
      </c>
      <c r="K7528" s="25" t="str">
        <f>LEFT(J7528,MIN(FIND({0,1,2,3,4,5,6,7,8,9},ASC(J7528)&amp;1234567890))-1)</f>
        <v>Sm</v>
      </c>
      <c r="L7528" s="25">
        <f t="shared" si="235"/>
        <v>1</v>
      </c>
      <c r="M7528" s="25">
        <f>VLOOKUP(K7528,Table!$A$2:$C$121,2,0)</f>
        <v>3</v>
      </c>
      <c r="N7528" s="26">
        <f>VLOOKUP(K7528,Table!$A$2:$C$121,3,0)</f>
        <v>6</v>
      </c>
      <c r="O7528" s="13" t="str">
        <f>VLOOKUP(A7528,Table!$U$1:$V$230,2,0)</f>
        <v>Hexagonal</v>
      </c>
      <c r="P7528" s="1"/>
    </row>
    <row r="7529" spans="1:16">
      <c r="A7529" s="12">
        <v>194</v>
      </c>
      <c r="B7529" s="12">
        <v>650439</v>
      </c>
      <c r="C7529" s="12" t="s">
        <v>7455</v>
      </c>
      <c r="D7529" s="12" t="s">
        <v>8079</v>
      </c>
      <c r="E7529" s="17" t="s">
        <v>11294</v>
      </c>
      <c r="F7529" s="25" t="str">
        <f>LEFT(E7529,MIN(FIND({0,1,2,3,4,5,6,7,8,9},ASC(E7529)&amp;1234567890))-1)</f>
        <v>Rh</v>
      </c>
      <c r="G7529" s="25">
        <f t="shared" si="234"/>
        <v>1</v>
      </c>
      <c r="H7529" s="25">
        <f>VLOOKUP(F7529,Table!$A$2:$C$121,2,0)</f>
        <v>9</v>
      </c>
      <c r="I7529" s="26">
        <f>VLOOKUP(F7529,Table!$A$2:$C$121,3,0)</f>
        <v>5</v>
      </c>
      <c r="J7529" s="17" t="s">
        <v>395</v>
      </c>
      <c r="K7529" s="25" t="str">
        <f>LEFT(J7529,MIN(FIND({0,1,2,3,4,5,6,7,8,9},ASC(J7529)&amp;1234567890))-1)</f>
        <v>Tc</v>
      </c>
      <c r="L7529" s="25">
        <f t="shared" si="235"/>
        <v>1</v>
      </c>
      <c r="M7529" s="25">
        <f>VLOOKUP(K7529,Table!$A$2:$C$121,2,0)</f>
        <v>7</v>
      </c>
      <c r="N7529" s="26">
        <f>VLOOKUP(K7529,Table!$A$2:$C$121,3,0)</f>
        <v>5</v>
      </c>
      <c r="O7529" s="13" t="str">
        <f>VLOOKUP(A7529,Table!$U$1:$V$230,2,0)</f>
        <v>Hexagonal</v>
      </c>
      <c r="P7529" s="1"/>
    </row>
    <row r="7530" spans="1:16">
      <c r="A7530" s="12">
        <v>194</v>
      </c>
      <c r="B7530" s="12">
        <v>650532</v>
      </c>
      <c r="C7530" s="12" t="s">
        <v>7455</v>
      </c>
      <c r="D7530" s="12" t="s">
        <v>8080</v>
      </c>
      <c r="E7530" s="17" t="s">
        <v>424</v>
      </c>
      <c r="F7530" s="25" t="str">
        <f>LEFT(E7530,MIN(FIND({0,1,2,3,4,5,6,7,8,9},ASC(E7530)&amp;1234567890))-1)</f>
        <v>Rh</v>
      </c>
      <c r="G7530" s="25">
        <f t="shared" si="234"/>
        <v>3</v>
      </c>
      <c r="H7530" s="25">
        <f>VLOOKUP(F7530,Table!$A$2:$C$121,2,0)</f>
        <v>9</v>
      </c>
      <c r="I7530" s="26">
        <f>VLOOKUP(F7530,Table!$A$2:$C$121,3,0)</f>
        <v>5</v>
      </c>
      <c r="J7530" s="17" t="s">
        <v>11336</v>
      </c>
      <c r="K7530" s="25" t="str">
        <f>LEFT(J7530,MIN(FIND({0,1,2,3,4,5,6,7,8,9},ASC(J7530)&amp;1234567890))-1)</f>
        <v>Y</v>
      </c>
      <c r="L7530" s="25">
        <f t="shared" si="235"/>
        <v>1</v>
      </c>
      <c r="M7530" s="25">
        <f>VLOOKUP(K7530,Table!$A$2:$C$121,2,0)</f>
        <v>3</v>
      </c>
      <c r="N7530" s="26">
        <f>VLOOKUP(K7530,Table!$A$2:$C$121,3,0)</f>
        <v>5</v>
      </c>
      <c r="O7530" s="13" t="str">
        <f>VLOOKUP(A7530,Table!$U$1:$V$230,2,0)</f>
        <v>Hexagonal</v>
      </c>
      <c r="P7530" s="1"/>
    </row>
    <row r="7531" spans="1:16">
      <c r="A7531" s="12">
        <v>194</v>
      </c>
      <c r="B7531" s="12">
        <v>650601</v>
      </c>
      <c r="C7531" s="12" t="s">
        <v>7455</v>
      </c>
      <c r="D7531" s="12" t="s">
        <v>8081</v>
      </c>
      <c r="E7531" s="17" t="s">
        <v>11776</v>
      </c>
      <c r="F7531" s="25" t="str">
        <f>LEFT(E7531,MIN(FIND({0,1,2,3,4,5,6,7,8,9},ASC(E7531)&amp;1234567890))-1)</f>
        <v>Ru</v>
      </c>
      <c r="G7531" s="25">
        <f t="shared" si="234"/>
        <v>2</v>
      </c>
      <c r="H7531" s="25">
        <f>VLOOKUP(F7531,Table!$A$2:$C$121,2,0)</f>
        <v>8</v>
      </c>
      <c r="I7531" s="26">
        <f>VLOOKUP(F7531,Table!$A$2:$C$121,3,0)</f>
        <v>5</v>
      </c>
      <c r="J7531" s="17" t="s">
        <v>11874</v>
      </c>
      <c r="K7531" s="25" t="str">
        <f>LEFT(J7531,MIN(FIND({0,1,2,3,4,5,6,7,8,9},ASC(J7531)&amp;1234567890))-1)</f>
        <v>Sc</v>
      </c>
      <c r="L7531" s="25">
        <f t="shared" si="235"/>
        <v>1</v>
      </c>
      <c r="M7531" s="25">
        <f>VLOOKUP(K7531,Table!$A$2:$C$121,2,0)</f>
        <v>3</v>
      </c>
      <c r="N7531" s="26">
        <f>VLOOKUP(K7531,Table!$A$2:$C$121,3,0)</f>
        <v>4</v>
      </c>
      <c r="O7531" s="13" t="str">
        <f>VLOOKUP(A7531,Table!$U$1:$V$230,2,0)</f>
        <v>Hexagonal</v>
      </c>
      <c r="P7531" s="1"/>
    </row>
    <row r="7532" spans="1:16">
      <c r="A7532" s="12">
        <v>194</v>
      </c>
      <c r="B7532" s="12">
        <v>650668</v>
      </c>
      <c r="C7532" s="12" t="s">
        <v>7455</v>
      </c>
      <c r="D7532" s="12" t="s">
        <v>8082</v>
      </c>
      <c r="E7532" s="17" t="s">
        <v>11776</v>
      </c>
      <c r="F7532" s="25" t="str">
        <f>LEFT(E7532,MIN(FIND({0,1,2,3,4,5,6,7,8,9},ASC(E7532)&amp;1234567890))-1)</f>
        <v>Ru</v>
      </c>
      <c r="G7532" s="25">
        <f t="shared" si="234"/>
        <v>2</v>
      </c>
      <c r="H7532" s="25">
        <f>VLOOKUP(F7532,Table!$A$2:$C$121,2,0)</f>
        <v>8</v>
      </c>
      <c r="I7532" s="26">
        <f>VLOOKUP(F7532,Table!$A$2:$C$121,3,0)</f>
        <v>5</v>
      </c>
      <c r="J7532" s="17" t="s">
        <v>590</v>
      </c>
      <c r="K7532" s="25" t="str">
        <f>LEFT(J7532,MIN(FIND({0,1,2,3,4,5,6,7,8,9},ASC(J7532)&amp;1234567890))-1)</f>
        <v>Sm</v>
      </c>
      <c r="L7532" s="25">
        <f t="shared" si="235"/>
        <v>1</v>
      </c>
      <c r="M7532" s="25">
        <f>VLOOKUP(K7532,Table!$A$2:$C$121,2,0)</f>
        <v>3</v>
      </c>
      <c r="N7532" s="26">
        <f>VLOOKUP(K7532,Table!$A$2:$C$121,3,0)</f>
        <v>6</v>
      </c>
      <c r="O7532" s="13" t="str">
        <f>VLOOKUP(A7532,Table!$U$1:$V$230,2,0)</f>
        <v>Hexagonal</v>
      </c>
      <c r="P7532" s="1"/>
    </row>
    <row r="7533" spans="1:16">
      <c r="A7533" s="12">
        <v>194</v>
      </c>
      <c r="B7533" s="12">
        <v>650701</v>
      </c>
      <c r="C7533" s="12" t="s">
        <v>7455</v>
      </c>
      <c r="D7533" s="12" t="s">
        <v>8083</v>
      </c>
      <c r="E7533" s="17" t="s">
        <v>11776</v>
      </c>
      <c r="F7533" s="25" t="str">
        <f>LEFT(E7533,MIN(FIND({0,1,2,3,4,5,6,7,8,9},ASC(E7533)&amp;1234567890))-1)</f>
        <v>Ru</v>
      </c>
      <c r="G7533" s="25">
        <f t="shared" si="234"/>
        <v>2</v>
      </c>
      <c r="H7533" s="25">
        <f>VLOOKUP(F7533,Table!$A$2:$C$121,2,0)</f>
        <v>8</v>
      </c>
      <c r="I7533" s="26">
        <f>VLOOKUP(F7533,Table!$A$2:$C$121,3,0)</f>
        <v>5</v>
      </c>
      <c r="J7533" s="17" t="s">
        <v>11313</v>
      </c>
      <c r="K7533" s="25" t="str">
        <f>LEFT(J7533,MIN(FIND({0,1,2,3,4,5,6,7,8,9},ASC(J7533)&amp;1234567890))-1)</f>
        <v>Tb</v>
      </c>
      <c r="L7533" s="25">
        <f t="shared" si="235"/>
        <v>1</v>
      </c>
      <c r="M7533" s="25">
        <f>VLOOKUP(K7533,Table!$A$2:$C$121,2,0)</f>
        <v>3</v>
      </c>
      <c r="N7533" s="26">
        <f>VLOOKUP(K7533,Table!$A$2:$C$121,3,0)</f>
        <v>6</v>
      </c>
      <c r="O7533" s="13" t="str">
        <f>VLOOKUP(A7533,Table!$U$1:$V$230,2,0)</f>
        <v>Hexagonal</v>
      </c>
      <c r="P7533" s="1"/>
    </row>
    <row r="7534" spans="1:16">
      <c r="A7534" s="12">
        <v>194</v>
      </c>
      <c r="B7534" s="12">
        <v>650746</v>
      </c>
      <c r="C7534" s="12" t="s">
        <v>7455</v>
      </c>
      <c r="D7534" s="12" t="s">
        <v>8084</v>
      </c>
      <c r="E7534" s="17" t="s">
        <v>11776</v>
      </c>
      <c r="F7534" s="25" t="str">
        <f>LEFT(E7534,MIN(FIND({0,1,2,3,4,5,6,7,8,9},ASC(E7534)&amp;1234567890))-1)</f>
        <v>Ru</v>
      </c>
      <c r="G7534" s="25">
        <f t="shared" si="234"/>
        <v>2</v>
      </c>
      <c r="H7534" s="25">
        <f>VLOOKUP(F7534,Table!$A$2:$C$121,2,0)</f>
        <v>8</v>
      </c>
      <c r="I7534" s="26">
        <f>VLOOKUP(F7534,Table!$A$2:$C$121,3,0)</f>
        <v>5</v>
      </c>
      <c r="J7534" s="17" t="s">
        <v>11334</v>
      </c>
      <c r="K7534" s="25" t="str">
        <f>LEFT(J7534,MIN(FIND({0,1,2,3,4,5,6,7,8,9},ASC(J7534)&amp;1234567890))-1)</f>
        <v>Tm</v>
      </c>
      <c r="L7534" s="25">
        <f t="shared" si="235"/>
        <v>1</v>
      </c>
      <c r="M7534" s="25">
        <f>VLOOKUP(K7534,Table!$A$2:$C$121,2,0)</f>
        <v>3</v>
      </c>
      <c r="N7534" s="26">
        <f>VLOOKUP(K7534,Table!$A$2:$C$121,3,0)</f>
        <v>6</v>
      </c>
      <c r="O7534" s="13" t="str">
        <f>VLOOKUP(A7534,Table!$U$1:$V$230,2,0)</f>
        <v>Hexagonal</v>
      </c>
      <c r="P7534" s="1"/>
    </row>
    <row r="7535" spans="1:16">
      <c r="A7535" s="12">
        <v>194</v>
      </c>
      <c r="B7535" s="12">
        <v>650775</v>
      </c>
      <c r="C7535" s="12" t="s">
        <v>7455</v>
      </c>
      <c r="D7535" s="12" t="s">
        <v>8085</v>
      </c>
      <c r="E7535" s="17" t="s">
        <v>11776</v>
      </c>
      <c r="F7535" s="25" t="str">
        <f>LEFT(E7535,MIN(FIND({0,1,2,3,4,5,6,7,8,9},ASC(E7535)&amp;1234567890))-1)</f>
        <v>Ru</v>
      </c>
      <c r="G7535" s="25">
        <f t="shared" si="234"/>
        <v>2</v>
      </c>
      <c r="H7535" s="25">
        <f>VLOOKUP(F7535,Table!$A$2:$C$121,2,0)</f>
        <v>8</v>
      </c>
      <c r="I7535" s="26">
        <f>VLOOKUP(F7535,Table!$A$2:$C$121,3,0)</f>
        <v>5</v>
      </c>
      <c r="J7535" s="17" t="s">
        <v>11336</v>
      </c>
      <c r="K7535" s="25" t="str">
        <f>LEFT(J7535,MIN(FIND({0,1,2,3,4,5,6,7,8,9},ASC(J7535)&amp;1234567890))-1)</f>
        <v>Y</v>
      </c>
      <c r="L7535" s="25">
        <f t="shared" si="235"/>
        <v>1</v>
      </c>
      <c r="M7535" s="25">
        <f>VLOOKUP(K7535,Table!$A$2:$C$121,2,0)</f>
        <v>3</v>
      </c>
      <c r="N7535" s="26">
        <f>VLOOKUP(K7535,Table!$A$2:$C$121,3,0)</f>
        <v>5</v>
      </c>
      <c r="O7535" s="13" t="str">
        <f>VLOOKUP(A7535,Table!$U$1:$V$230,2,0)</f>
        <v>Hexagonal</v>
      </c>
      <c r="P7535" s="1"/>
    </row>
    <row r="7536" spans="1:16">
      <c r="A7536" s="12">
        <v>194</v>
      </c>
      <c r="B7536" s="12">
        <v>650783</v>
      </c>
      <c r="C7536" s="12" t="s">
        <v>7455</v>
      </c>
      <c r="D7536" s="12" t="s">
        <v>8086</v>
      </c>
      <c r="E7536" s="17" t="s">
        <v>11776</v>
      </c>
      <c r="F7536" s="25" t="str">
        <f>LEFT(E7536,MIN(FIND({0,1,2,3,4,5,6,7,8,9},ASC(E7536)&amp;1234567890))-1)</f>
        <v>Ru</v>
      </c>
      <c r="G7536" s="25">
        <f t="shared" si="234"/>
        <v>2</v>
      </c>
      <c r="H7536" s="25">
        <f>VLOOKUP(F7536,Table!$A$2:$C$121,2,0)</f>
        <v>8</v>
      </c>
      <c r="I7536" s="26">
        <f>VLOOKUP(F7536,Table!$A$2:$C$121,3,0)</f>
        <v>5</v>
      </c>
      <c r="J7536" s="17" t="s">
        <v>530</v>
      </c>
      <c r="K7536" s="25" t="str">
        <f>LEFT(J7536,MIN(FIND({0,1,2,3,4,5,6,7,8,9},ASC(J7536)&amp;1234567890))-1)</f>
        <v>Yb</v>
      </c>
      <c r="L7536" s="25">
        <f t="shared" si="235"/>
        <v>1</v>
      </c>
      <c r="M7536" s="25">
        <f>VLOOKUP(K7536,Table!$A$2:$C$121,2,0)</f>
        <v>3</v>
      </c>
      <c r="N7536" s="26">
        <f>VLOOKUP(K7536,Table!$A$2:$C$121,3,0)</f>
        <v>6</v>
      </c>
      <c r="O7536" s="13" t="str">
        <f>VLOOKUP(A7536,Table!$U$1:$V$230,2,0)</f>
        <v>Hexagonal</v>
      </c>
      <c r="P7536" s="1"/>
    </row>
    <row r="7537" spans="1:16">
      <c r="A7537" s="12">
        <v>194</v>
      </c>
      <c r="B7537" s="12">
        <v>650784</v>
      </c>
      <c r="C7537" s="12" t="s">
        <v>7455</v>
      </c>
      <c r="D7537" s="12" t="s">
        <v>8087</v>
      </c>
      <c r="E7537" s="17" t="s">
        <v>11776</v>
      </c>
      <c r="F7537" s="25" t="str">
        <f>LEFT(E7537,MIN(FIND({0,1,2,3,4,5,6,7,8,9},ASC(E7537)&amp;1234567890))-1)</f>
        <v>Ru</v>
      </c>
      <c r="G7537" s="25">
        <f t="shared" si="234"/>
        <v>2</v>
      </c>
      <c r="H7537" s="25">
        <f>VLOOKUP(F7537,Table!$A$2:$C$121,2,0)</f>
        <v>8</v>
      </c>
      <c r="I7537" s="26">
        <f>VLOOKUP(F7537,Table!$A$2:$C$121,3,0)</f>
        <v>5</v>
      </c>
      <c r="J7537" s="17" t="s">
        <v>377</v>
      </c>
      <c r="K7537" s="25" t="str">
        <f>LEFT(J7537,MIN(FIND({0,1,2,3,4,5,6,7,8,9},ASC(J7537)&amp;1234567890))-1)</f>
        <v>Zr</v>
      </c>
      <c r="L7537" s="25">
        <f t="shared" si="235"/>
        <v>1</v>
      </c>
      <c r="M7537" s="25">
        <f>VLOOKUP(K7537,Table!$A$2:$C$121,2,0)</f>
        <v>4</v>
      </c>
      <c r="N7537" s="26">
        <f>VLOOKUP(K7537,Table!$A$2:$C$121,3,0)</f>
        <v>5</v>
      </c>
      <c r="O7537" s="13" t="str">
        <f>VLOOKUP(A7537,Table!$U$1:$V$230,2,0)</f>
        <v>Hexagonal</v>
      </c>
      <c r="P7537" s="1"/>
    </row>
    <row r="7538" spans="1:16">
      <c r="A7538" s="12">
        <v>194</v>
      </c>
      <c r="B7538" s="12">
        <v>651180</v>
      </c>
      <c r="C7538" s="12" t="s">
        <v>7455</v>
      </c>
      <c r="D7538" s="12" t="s">
        <v>8088</v>
      </c>
      <c r="E7538" s="17" t="s">
        <v>13568</v>
      </c>
      <c r="F7538" s="25" t="str">
        <f>LEFT(E7538,MIN(FIND({0,1,2,3,4,5,6,7,8,9},ASC(E7538)&amp;1234567890))-1)</f>
        <v>Ti</v>
      </c>
      <c r="G7538" s="25">
        <f t="shared" si="234"/>
        <v>0.67</v>
      </c>
      <c r="H7538" s="25">
        <f>VLOOKUP(F7538,Table!$A$2:$C$121,2,0)</f>
        <v>4</v>
      </c>
      <c r="I7538" s="26">
        <f>VLOOKUP(F7538,Table!$A$2:$C$121,3,0)</f>
        <v>4</v>
      </c>
      <c r="J7538" s="17" t="s">
        <v>379</v>
      </c>
      <c r="K7538" s="25" t="str">
        <f>LEFT(J7538,MIN(FIND({0,1,2,3,4,5,6,7,8,9},ASC(J7538)&amp;1234567890))-1)</f>
        <v>S</v>
      </c>
      <c r="L7538" s="25">
        <f t="shared" si="235"/>
        <v>1</v>
      </c>
      <c r="M7538" s="25">
        <f>VLOOKUP(K7538,Table!$A$2:$C$121,2,0)</f>
        <v>16</v>
      </c>
      <c r="N7538" s="26">
        <f>VLOOKUP(K7538,Table!$A$2:$C$121,3,0)</f>
        <v>3</v>
      </c>
      <c r="O7538" s="13" t="str">
        <f>VLOOKUP(A7538,Table!$U$1:$V$230,2,0)</f>
        <v>Hexagonal</v>
      </c>
      <c r="P7538" s="1"/>
    </row>
    <row r="7539" spans="1:16">
      <c r="A7539" s="12">
        <v>194</v>
      </c>
      <c r="B7539" s="12">
        <v>651220</v>
      </c>
      <c r="C7539" s="12" t="s">
        <v>7455</v>
      </c>
      <c r="D7539" s="12" t="s">
        <v>15308</v>
      </c>
      <c r="E7539" s="17" t="s">
        <v>50</v>
      </c>
      <c r="F7539" s="25" t="str">
        <f>LEFT(E7539,MIN(FIND({0,1,2,3,4,5,6,7,8,9},ASC(E7539)&amp;1234567890))-1)</f>
        <v>Ti</v>
      </c>
      <c r="G7539" s="25">
        <f t="shared" si="234"/>
        <v>1</v>
      </c>
      <c r="H7539" s="25">
        <f>VLOOKUP(F7539,Table!$A$2:$C$121,2,0)</f>
        <v>4</v>
      </c>
      <c r="I7539" s="26">
        <f>VLOOKUP(F7539,Table!$A$2:$C$121,3,0)</f>
        <v>4</v>
      </c>
      <c r="J7539" s="17" t="s">
        <v>15343</v>
      </c>
      <c r="K7539" s="25" t="str">
        <f>LEFT(J7539,MIN(FIND({0,1,2,3,4,5,6,7,8,9},ASC(J7539)&amp;1234567890))-1)</f>
        <v>S</v>
      </c>
      <c r="L7539" s="25">
        <f t="shared" si="235"/>
        <v>0.25</v>
      </c>
      <c r="M7539" s="25">
        <f>VLOOKUP(K7539,Table!$A$2:$C$121,2,0)</f>
        <v>16</v>
      </c>
      <c r="N7539" s="26">
        <f>VLOOKUP(K7539,Table!$A$2:$C$121,3,0)</f>
        <v>3</v>
      </c>
      <c r="O7539" s="13" t="str">
        <f>VLOOKUP(A7539,Table!$U$1:$V$230,2,0)</f>
        <v>Hexagonal</v>
      </c>
      <c r="P7539" s="1"/>
    </row>
    <row r="7540" spans="1:16">
      <c r="A7540" s="12">
        <v>194</v>
      </c>
      <c r="B7540" s="12">
        <v>651831</v>
      </c>
      <c r="C7540" s="12" t="s">
        <v>7455</v>
      </c>
      <c r="D7540" s="12" t="s">
        <v>8089</v>
      </c>
      <c r="E7540" s="17" t="s">
        <v>11874</v>
      </c>
      <c r="F7540" s="25" t="str">
        <f>LEFT(E7540,MIN(FIND({0,1,2,3,4,5,6,7,8,9},ASC(E7540)&amp;1234567890))-1)</f>
        <v>Sc</v>
      </c>
      <c r="G7540" s="25">
        <f t="shared" si="234"/>
        <v>1</v>
      </c>
      <c r="H7540" s="25">
        <f>VLOOKUP(F7540,Table!$A$2:$C$121,2,0)</f>
        <v>3</v>
      </c>
      <c r="I7540" s="26">
        <f>VLOOKUP(F7540,Table!$A$2:$C$121,3,0)</f>
        <v>4</v>
      </c>
      <c r="J7540" s="17" t="s">
        <v>382</v>
      </c>
      <c r="K7540" s="25" t="str">
        <f>LEFT(J7540,MIN(FIND({0,1,2,3,4,5,6,7,8,9},ASC(J7540)&amp;1234567890))-1)</f>
        <v>Tc</v>
      </c>
      <c r="L7540" s="25">
        <f t="shared" si="235"/>
        <v>2</v>
      </c>
      <c r="M7540" s="25">
        <f>VLOOKUP(K7540,Table!$A$2:$C$121,2,0)</f>
        <v>7</v>
      </c>
      <c r="N7540" s="26">
        <f>VLOOKUP(K7540,Table!$A$2:$C$121,3,0)</f>
        <v>5</v>
      </c>
      <c r="O7540" s="13" t="str">
        <f>VLOOKUP(A7540,Table!$U$1:$V$230,2,0)</f>
        <v>Hexagonal</v>
      </c>
      <c r="P7540" s="1"/>
    </row>
    <row r="7541" spans="1:16">
      <c r="A7541" s="12">
        <v>194</v>
      </c>
      <c r="B7541" s="12">
        <v>652041</v>
      </c>
      <c r="C7541" s="12" t="s">
        <v>7455</v>
      </c>
      <c r="D7541" s="12" t="s">
        <v>2930</v>
      </c>
      <c r="E7541" s="17" t="s">
        <v>50</v>
      </c>
      <c r="F7541" s="25" t="str">
        <f>LEFT(E7541,MIN(FIND({0,1,2,3,4,5,6,7,8,9},ASC(E7541)&amp;1234567890))-1)</f>
        <v>Ti</v>
      </c>
      <c r="G7541" s="25">
        <f t="shared" si="234"/>
        <v>1</v>
      </c>
      <c r="H7541" s="25">
        <f>VLOOKUP(F7541,Table!$A$2:$C$121,2,0)</f>
        <v>4</v>
      </c>
      <c r="I7541" s="26">
        <f>VLOOKUP(F7541,Table!$A$2:$C$121,3,0)</f>
        <v>4</v>
      </c>
      <c r="J7541" s="17" t="s">
        <v>47</v>
      </c>
      <c r="K7541" s="25" t="str">
        <f>LEFT(J7541,MIN(FIND({0,1,2,3,4,5,6,7,8,9},ASC(J7541)&amp;1234567890))-1)</f>
        <v>Se</v>
      </c>
      <c r="L7541" s="25">
        <f t="shared" si="235"/>
        <v>1</v>
      </c>
      <c r="M7541" s="25">
        <f>VLOOKUP(K7541,Table!$A$2:$C$121,2,0)</f>
        <v>16</v>
      </c>
      <c r="N7541" s="26">
        <f>VLOOKUP(K7541,Table!$A$2:$C$121,3,0)</f>
        <v>4</v>
      </c>
      <c r="O7541" s="13" t="str">
        <f>VLOOKUP(A7541,Table!$U$1:$V$230,2,0)</f>
        <v>Hexagonal</v>
      </c>
      <c r="P7541" s="1"/>
    </row>
    <row r="7542" spans="1:16">
      <c r="A7542" s="12">
        <v>194</v>
      </c>
      <c r="B7542" s="12">
        <v>652054</v>
      </c>
      <c r="C7542" s="12" t="s">
        <v>7455</v>
      </c>
      <c r="D7542" s="12" t="s">
        <v>15309</v>
      </c>
      <c r="E7542" s="17" t="s">
        <v>12872</v>
      </c>
      <c r="F7542" s="25" t="str">
        <f>LEFT(E7542,MIN(FIND({0,1,2,3,4,5,6,7,8,9},ASC(E7542)&amp;1234567890))-1)</f>
        <v>Ti</v>
      </c>
      <c r="G7542" s="25">
        <f t="shared" si="234"/>
        <v>1.33</v>
      </c>
      <c r="H7542" s="25">
        <f>VLOOKUP(F7542,Table!$A$2:$C$121,2,0)</f>
        <v>4</v>
      </c>
      <c r="I7542" s="26">
        <f>VLOOKUP(F7542,Table!$A$2:$C$121,3,0)</f>
        <v>4</v>
      </c>
      <c r="J7542" s="17" t="s">
        <v>15344</v>
      </c>
      <c r="K7542" s="25" t="str">
        <f>LEFT(J7542,MIN(FIND({0,1,2,3,4,5,6,7,8,9},ASC(J7542)&amp;1234567890))-1)</f>
        <v>Se</v>
      </c>
      <c r="L7542" s="25">
        <f t="shared" si="235"/>
        <v>0.67</v>
      </c>
      <c r="M7542" s="25">
        <f>VLOOKUP(K7542,Table!$A$2:$C$121,2,0)</f>
        <v>16</v>
      </c>
      <c r="N7542" s="26">
        <f>VLOOKUP(K7542,Table!$A$2:$C$121,3,0)</f>
        <v>4</v>
      </c>
      <c r="O7542" s="13" t="str">
        <f>VLOOKUP(A7542,Table!$U$1:$V$230,2,0)</f>
        <v>Hexagonal</v>
      </c>
      <c r="P7542" s="1"/>
    </row>
    <row r="7543" spans="1:16">
      <c r="A7543" s="12">
        <v>194</v>
      </c>
      <c r="B7543" s="12">
        <v>652157</v>
      </c>
      <c r="C7543" s="12" t="s">
        <v>7455</v>
      </c>
      <c r="D7543" s="12" t="s">
        <v>8090</v>
      </c>
      <c r="E7543" s="17" t="s">
        <v>334</v>
      </c>
      <c r="F7543" s="25" t="str">
        <f>LEFT(E7543,MIN(FIND({0,1,2,3,4,5,6,7,8,9},ASC(E7543)&amp;1234567890))-1)</f>
        <v>V</v>
      </c>
      <c r="G7543" s="25">
        <f t="shared" si="234"/>
        <v>1</v>
      </c>
      <c r="H7543" s="25">
        <f>VLOOKUP(F7543,Table!$A$2:$C$121,2,0)</f>
        <v>5</v>
      </c>
      <c r="I7543" s="26">
        <f>VLOOKUP(F7543,Table!$A$2:$C$121,3,0)</f>
        <v>4</v>
      </c>
      <c r="J7543" s="17" t="s">
        <v>47</v>
      </c>
      <c r="K7543" s="25" t="str">
        <f>LEFT(J7543,MIN(FIND({0,1,2,3,4,5,6,7,8,9},ASC(J7543)&amp;1234567890))-1)</f>
        <v>Se</v>
      </c>
      <c r="L7543" s="25">
        <f t="shared" si="235"/>
        <v>1</v>
      </c>
      <c r="M7543" s="25">
        <f>VLOOKUP(K7543,Table!$A$2:$C$121,2,0)</f>
        <v>16</v>
      </c>
      <c r="N7543" s="26">
        <f>VLOOKUP(K7543,Table!$A$2:$C$121,3,0)</f>
        <v>4</v>
      </c>
      <c r="O7543" s="13" t="str">
        <f>VLOOKUP(A7543,Table!$U$1:$V$230,2,0)</f>
        <v>Hexagonal</v>
      </c>
      <c r="P7543" s="1"/>
    </row>
    <row r="7544" spans="1:16">
      <c r="A7544" s="12">
        <v>194</v>
      </c>
      <c r="B7544" s="12">
        <v>652249</v>
      </c>
      <c r="C7544" s="12" t="s">
        <v>7455</v>
      </c>
      <c r="D7544" s="12" t="s">
        <v>2119</v>
      </c>
      <c r="E7544" s="17" t="s">
        <v>11391</v>
      </c>
      <c r="F7544" s="25" t="str">
        <f>LEFT(E7544,MIN(FIND({0,1,2,3,4,5,6,7,8,9},ASC(E7544)&amp;1234567890))-1)</f>
        <v>Zr</v>
      </c>
      <c r="G7544" s="25">
        <f t="shared" si="234"/>
        <v>2</v>
      </c>
      <c r="H7544" s="25">
        <f>VLOOKUP(F7544,Table!$A$2:$C$121,2,0)</f>
        <v>4</v>
      </c>
      <c r="I7544" s="26">
        <f>VLOOKUP(F7544,Table!$A$2:$C$121,3,0)</f>
        <v>5</v>
      </c>
      <c r="J7544" s="17" t="s">
        <v>47</v>
      </c>
      <c r="K7544" s="25" t="str">
        <f>LEFT(J7544,MIN(FIND({0,1,2,3,4,5,6,7,8,9},ASC(J7544)&amp;1234567890))-1)</f>
        <v>Se</v>
      </c>
      <c r="L7544" s="25">
        <f t="shared" si="235"/>
        <v>1</v>
      </c>
      <c r="M7544" s="25">
        <f>VLOOKUP(K7544,Table!$A$2:$C$121,2,0)</f>
        <v>16</v>
      </c>
      <c r="N7544" s="26">
        <f>VLOOKUP(K7544,Table!$A$2:$C$121,3,0)</f>
        <v>4</v>
      </c>
      <c r="O7544" s="13" t="str">
        <f>VLOOKUP(A7544,Table!$U$1:$V$230,2,0)</f>
        <v>Hexagonal</v>
      </c>
      <c r="P7544" s="1"/>
    </row>
    <row r="7545" spans="1:16">
      <c r="A7545" s="12">
        <v>194</v>
      </c>
      <c r="B7545" s="12">
        <v>652697</v>
      </c>
      <c r="C7545" s="12" t="s">
        <v>7455</v>
      </c>
      <c r="D7545" s="12" t="s">
        <v>6223</v>
      </c>
      <c r="E7545" s="17" t="s">
        <v>60</v>
      </c>
      <c r="F7545" s="25" t="str">
        <f>LEFT(E7545,MIN(FIND({0,1,2,3,4,5,6,7,8,9},ASC(E7545)&amp;1234567890))-1)</f>
        <v>Sm</v>
      </c>
      <c r="G7545" s="25">
        <f t="shared" si="234"/>
        <v>2</v>
      </c>
      <c r="H7545" s="25">
        <f>VLOOKUP(F7545,Table!$A$2:$C$121,2,0)</f>
        <v>3</v>
      </c>
      <c r="I7545" s="26">
        <f>VLOOKUP(F7545,Table!$A$2:$C$121,3,0)</f>
        <v>6</v>
      </c>
      <c r="J7545" s="17" t="s">
        <v>12899</v>
      </c>
      <c r="K7545" s="25" t="str">
        <f>LEFT(J7545,MIN(FIND({0,1,2,3,4,5,6,7,8,9},ASC(J7545)&amp;1234567890))-1)</f>
        <v>Zn</v>
      </c>
      <c r="L7545" s="25">
        <f t="shared" si="235"/>
        <v>17</v>
      </c>
      <c r="M7545" s="25">
        <f>VLOOKUP(K7545,Table!$A$2:$C$121,2,0)</f>
        <v>12</v>
      </c>
      <c r="N7545" s="26">
        <f>VLOOKUP(K7545,Table!$A$2:$C$121,3,0)</f>
        <v>4</v>
      </c>
      <c r="O7545" s="13" t="str">
        <f>VLOOKUP(A7545,Table!$U$1:$V$230,2,0)</f>
        <v>Hexagonal</v>
      </c>
      <c r="P7545" s="1"/>
    </row>
    <row r="7546" spans="1:16">
      <c r="A7546" s="12">
        <v>194</v>
      </c>
      <c r="B7546" s="12">
        <v>652704</v>
      </c>
      <c r="C7546" s="12" t="s">
        <v>7455</v>
      </c>
      <c r="D7546" s="12" t="s">
        <v>8091</v>
      </c>
      <c r="E7546" s="17" t="s">
        <v>13457</v>
      </c>
      <c r="F7546" s="25" t="str">
        <f>LEFT(E7546,MIN(FIND({0,1,2,3,4,5,6,7,8,9},ASC(E7546)&amp;1234567890))-1)</f>
        <v>Sm</v>
      </c>
      <c r="G7546" s="25">
        <f t="shared" si="234"/>
        <v>13</v>
      </c>
      <c r="H7546" s="25">
        <f>VLOOKUP(F7546,Table!$A$2:$C$121,2,0)</f>
        <v>3</v>
      </c>
      <c r="I7546" s="26">
        <f>VLOOKUP(F7546,Table!$A$2:$C$121,3,0)</f>
        <v>6</v>
      </c>
      <c r="J7546" s="17" t="s">
        <v>13500</v>
      </c>
      <c r="K7546" s="25" t="str">
        <f>LEFT(J7546,MIN(FIND({0,1,2,3,4,5,6,7,8,9},ASC(J7546)&amp;1234567890))-1)</f>
        <v>Zn</v>
      </c>
      <c r="L7546" s="25">
        <f t="shared" si="235"/>
        <v>58</v>
      </c>
      <c r="M7546" s="25">
        <f>VLOOKUP(K7546,Table!$A$2:$C$121,2,0)</f>
        <v>12</v>
      </c>
      <c r="N7546" s="26">
        <f>VLOOKUP(K7546,Table!$A$2:$C$121,3,0)</f>
        <v>4</v>
      </c>
      <c r="O7546" s="13" t="str">
        <f>VLOOKUP(A7546,Table!$U$1:$V$230,2,0)</f>
        <v>Hexagonal</v>
      </c>
      <c r="P7546" s="1"/>
    </row>
    <row r="7547" spans="1:16">
      <c r="A7547" s="12">
        <v>194</v>
      </c>
      <c r="B7547" s="12">
        <v>652780</v>
      </c>
      <c r="C7547" s="12" t="s">
        <v>7455</v>
      </c>
      <c r="D7547" s="12" t="s">
        <v>3362</v>
      </c>
      <c r="E7547" s="17" t="s">
        <v>11459</v>
      </c>
      <c r="F7547" s="25" t="str">
        <f>LEFT(E7547,MIN(FIND({0,1,2,3,4,5,6,7,8,9},ASC(E7547)&amp;1234567890))-1)</f>
        <v>Ti</v>
      </c>
      <c r="G7547" s="25">
        <f t="shared" si="234"/>
        <v>3</v>
      </c>
      <c r="H7547" s="25">
        <f>VLOOKUP(F7547,Table!$A$2:$C$121,2,0)</f>
        <v>4</v>
      </c>
      <c r="I7547" s="26">
        <f>VLOOKUP(F7547,Table!$A$2:$C$121,3,0)</f>
        <v>4</v>
      </c>
      <c r="J7547" s="17" t="s">
        <v>11291</v>
      </c>
      <c r="K7547" s="25" t="str">
        <f>LEFT(J7547,MIN(FIND({0,1,2,3,4,5,6,7,8,9},ASC(J7547)&amp;1234567890))-1)</f>
        <v>Sn</v>
      </c>
      <c r="L7547" s="25">
        <f t="shared" si="235"/>
        <v>1</v>
      </c>
      <c r="M7547" s="25">
        <f>VLOOKUP(K7547,Table!$A$2:$C$121,2,0)</f>
        <v>14</v>
      </c>
      <c r="N7547" s="26">
        <f>VLOOKUP(K7547,Table!$A$2:$C$121,3,0)</f>
        <v>5</v>
      </c>
      <c r="O7547" s="13" t="str">
        <f>VLOOKUP(A7547,Table!$U$1:$V$230,2,0)</f>
        <v>Hexagonal</v>
      </c>
      <c r="P7547" s="1"/>
    </row>
    <row r="7548" spans="1:16">
      <c r="A7548" s="12">
        <v>194</v>
      </c>
      <c r="B7548" s="12">
        <v>652793</v>
      </c>
      <c r="C7548" s="12" t="s">
        <v>7455</v>
      </c>
      <c r="D7548" s="12" t="s">
        <v>8092</v>
      </c>
      <c r="E7548" s="17" t="s">
        <v>418</v>
      </c>
      <c r="F7548" s="25" t="str">
        <f>LEFT(E7548,MIN(FIND({0,1,2,3,4,5,6,7,8,9},ASC(E7548)&amp;1234567890))-1)</f>
        <v>Ti</v>
      </c>
      <c r="G7548" s="25">
        <f t="shared" si="234"/>
        <v>6</v>
      </c>
      <c r="H7548" s="25">
        <f>VLOOKUP(F7548,Table!$A$2:$C$121,2,0)</f>
        <v>4</v>
      </c>
      <c r="I7548" s="26">
        <f>VLOOKUP(F7548,Table!$A$2:$C$121,3,0)</f>
        <v>4</v>
      </c>
      <c r="J7548" s="17" t="s">
        <v>11779</v>
      </c>
      <c r="K7548" s="25" t="str">
        <f>LEFT(J7548,MIN(FIND({0,1,2,3,4,5,6,7,8,9},ASC(J7548)&amp;1234567890))-1)</f>
        <v>Sn</v>
      </c>
      <c r="L7548" s="25">
        <f t="shared" si="235"/>
        <v>5</v>
      </c>
      <c r="M7548" s="25">
        <f>VLOOKUP(K7548,Table!$A$2:$C$121,2,0)</f>
        <v>14</v>
      </c>
      <c r="N7548" s="26">
        <f>VLOOKUP(K7548,Table!$A$2:$C$121,3,0)</f>
        <v>5</v>
      </c>
      <c r="O7548" s="13" t="str">
        <f>VLOOKUP(A7548,Table!$U$1:$V$230,2,0)</f>
        <v>Hexagonal</v>
      </c>
      <c r="P7548" s="1"/>
    </row>
    <row r="7549" spans="1:16">
      <c r="A7549" s="12">
        <v>194</v>
      </c>
      <c r="B7549" s="12">
        <v>652936</v>
      </c>
      <c r="C7549" s="12" t="s">
        <v>7455</v>
      </c>
      <c r="D7549" s="12" t="s">
        <v>8093</v>
      </c>
      <c r="E7549" s="17" t="s">
        <v>405</v>
      </c>
      <c r="F7549" s="25" t="str">
        <f>LEFT(E7549,MIN(FIND({0,1,2,3,4,5,6,7,8,9},ASC(E7549)&amp;1234567890))-1)</f>
        <v>Ta</v>
      </c>
      <c r="G7549" s="25">
        <f t="shared" si="234"/>
        <v>1</v>
      </c>
      <c r="H7549" s="25">
        <f>VLOOKUP(F7549,Table!$A$2:$C$121,2,0)</f>
        <v>5</v>
      </c>
      <c r="I7549" s="26">
        <f>VLOOKUP(F7549,Table!$A$2:$C$121,3,0)</f>
        <v>6</v>
      </c>
      <c r="J7549" s="17" t="s">
        <v>11366</v>
      </c>
      <c r="K7549" s="25" t="str">
        <f>LEFT(J7549,MIN(FIND({0,1,2,3,4,5,6,7,8,9},ASC(J7549)&amp;1234567890))-1)</f>
        <v>Zn</v>
      </c>
      <c r="L7549" s="25">
        <f t="shared" si="235"/>
        <v>2</v>
      </c>
      <c r="M7549" s="25">
        <f>VLOOKUP(K7549,Table!$A$2:$C$121,2,0)</f>
        <v>12</v>
      </c>
      <c r="N7549" s="26">
        <f>VLOOKUP(K7549,Table!$A$2:$C$121,3,0)</f>
        <v>4</v>
      </c>
      <c r="O7549" s="13" t="str">
        <f>VLOOKUP(A7549,Table!$U$1:$V$230,2,0)</f>
        <v>Hexagonal</v>
      </c>
      <c r="P7549" s="1"/>
    </row>
    <row r="7550" spans="1:16">
      <c r="A7550" s="12">
        <v>194</v>
      </c>
      <c r="B7550" s="12">
        <v>652949</v>
      </c>
      <c r="C7550" s="12" t="s">
        <v>7455</v>
      </c>
      <c r="D7550" s="12" t="s">
        <v>8094</v>
      </c>
      <c r="E7550" s="17" t="s">
        <v>11313</v>
      </c>
      <c r="F7550" s="25" t="str">
        <f>LEFT(E7550,MIN(FIND({0,1,2,3,4,5,6,7,8,9},ASC(E7550)&amp;1234567890))-1)</f>
        <v>Tb</v>
      </c>
      <c r="G7550" s="25">
        <f t="shared" si="234"/>
        <v>1</v>
      </c>
      <c r="H7550" s="25">
        <f>VLOOKUP(F7550,Table!$A$2:$C$121,2,0)</f>
        <v>3</v>
      </c>
      <c r="I7550" s="26">
        <f>VLOOKUP(F7550,Table!$A$2:$C$121,3,0)</f>
        <v>6</v>
      </c>
      <c r="J7550" s="17" t="s">
        <v>382</v>
      </c>
      <c r="K7550" s="25" t="str">
        <f>LEFT(J7550,MIN(FIND({0,1,2,3,4,5,6,7,8,9},ASC(J7550)&amp;1234567890))-1)</f>
        <v>Tc</v>
      </c>
      <c r="L7550" s="25">
        <f t="shared" si="235"/>
        <v>2</v>
      </c>
      <c r="M7550" s="25">
        <f>VLOOKUP(K7550,Table!$A$2:$C$121,2,0)</f>
        <v>7</v>
      </c>
      <c r="N7550" s="26">
        <f>VLOOKUP(K7550,Table!$A$2:$C$121,3,0)</f>
        <v>5</v>
      </c>
      <c r="O7550" s="13" t="str">
        <f>VLOOKUP(A7550,Table!$U$1:$V$230,2,0)</f>
        <v>Hexagonal</v>
      </c>
      <c r="P7550" s="1"/>
    </row>
    <row r="7551" spans="1:16">
      <c r="A7551" s="12">
        <v>194</v>
      </c>
      <c r="B7551" s="12">
        <v>652994</v>
      </c>
      <c r="C7551" s="12" t="s">
        <v>7455</v>
      </c>
      <c r="D7551" s="12" t="s">
        <v>8095</v>
      </c>
      <c r="E7551" s="17" t="s">
        <v>13569</v>
      </c>
      <c r="F7551" s="25" t="str">
        <f>LEFT(E7551,MIN(FIND({0,1,2,3,4,5,6,7,8,9},ASC(E7551)&amp;1234567890))-1)</f>
        <v>Tb</v>
      </c>
      <c r="G7551" s="25">
        <f t="shared" si="234"/>
        <v>13</v>
      </c>
      <c r="H7551" s="25">
        <f>VLOOKUP(F7551,Table!$A$2:$C$121,2,0)</f>
        <v>3</v>
      </c>
      <c r="I7551" s="26">
        <f>VLOOKUP(F7551,Table!$A$2:$C$121,3,0)</f>
        <v>6</v>
      </c>
      <c r="J7551" s="17" t="s">
        <v>13500</v>
      </c>
      <c r="K7551" s="25" t="str">
        <f>LEFT(J7551,MIN(FIND({0,1,2,3,4,5,6,7,8,9},ASC(J7551)&amp;1234567890))-1)</f>
        <v>Zn</v>
      </c>
      <c r="L7551" s="25">
        <f t="shared" si="235"/>
        <v>58</v>
      </c>
      <c r="M7551" s="25">
        <f>VLOOKUP(K7551,Table!$A$2:$C$121,2,0)</f>
        <v>12</v>
      </c>
      <c r="N7551" s="26">
        <f>VLOOKUP(K7551,Table!$A$2:$C$121,3,0)</f>
        <v>4</v>
      </c>
      <c r="O7551" s="13" t="str">
        <f>VLOOKUP(A7551,Table!$U$1:$V$230,2,0)</f>
        <v>Hexagonal</v>
      </c>
      <c r="P7551" s="1"/>
    </row>
    <row r="7552" spans="1:16">
      <c r="A7552" s="12">
        <v>194</v>
      </c>
      <c r="B7552" s="12">
        <v>653009</v>
      </c>
      <c r="C7552" s="12" t="s">
        <v>7455</v>
      </c>
      <c r="D7552" s="12" t="s">
        <v>8096</v>
      </c>
      <c r="E7552" s="17" t="s">
        <v>13570</v>
      </c>
      <c r="F7552" s="25" t="str">
        <f>LEFT(E7552,MIN(FIND({0,1,2,3,4,5,6,7,8,9},ASC(E7552)&amp;1234567890))-1)</f>
        <v>Tb</v>
      </c>
      <c r="G7552" s="25">
        <f t="shared" si="234"/>
        <v>1.2</v>
      </c>
      <c r="H7552" s="25">
        <f>VLOOKUP(F7552,Table!$A$2:$C$121,2,0)</f>
        <v>3</v>
      </c>
      <c r="I7552" s="26">
        <f>VLOOKUP(F7552,Table!$A$2:$C$121,3,0)</f>
        <v>6</v>
      </c>
      <c r="J7552" s="17" t="s">
        <v>13571</v>
      </c>
      <c r="K7552" s="25" t="str">
        <f>LEFT(J7552,MIN(FIND({0,1,2,3,4,5,6,7,8,9},ASC(J7552)&amp;1234567890))-1)</f>
        <v>Zr</v>
      </c>
      <c r="L7552" s="25">
        <f t="shared" si="235"/>
        <v>0.8</v>
      </c>
      <c r="M7552" s="25">
        <f>VLOOKUP(K7552,Table!$A$2:$C$121,2,0)</f>
        <v>4</v>
      </c>
      <c r="N7552" s="26">
        <f>VLOOKUP(K7552,Table!$A$2:$C$121,3,0)</f>
        <v>5</v>
      </c>
      <c r="O7552" s="13" t="str">
        <f>VLOOKUP(A7552,Table!$U$1:$V$230,2,0)</f>
        <v>Hexagonal</v>
      </c>
      <c r="P7552" s="1"/>
    </row>
    <row r="7553" spans="1:16">
      <c r="A7553" s="12">
        <v>194</v>
      </c>
      <c r="B7553" s="12">
        <v>653016</v>
      </c>
      <c r="C7553" s="12" t="s">
        <v>7455</v>
      </c>
      <c r="D7553" s="12" t="s">
        <v>8097</v>
      </c>
      <c r="E7553" s="17" t="s">
        <v>382</v>
      </c>
      <c r="F7553" s="25" t="str">
        <f>LEFT(E7553,MIN(FIND({0,1,2,3,4,5,6,7,8,9},ASC(E7553)&amp;1234567890))-1)</f>
        <v>Tc</v>
      </c>
      <c r="G7553" s="25">
        <f t="shared" si="234"/>
        <v>2</v>
      </c>
      <c r="H7553" s="25">
        <f>VLOOKUP(F7553,Table!$A$2:$C$121,2,0)</f>
        <v>7</v>
      </c>
      <c r="I7553" s="26">
        <f>VLOOKUP(F7553,Table!$A$2:$C$121,3,0)</f>
        <v>5</v>
      </c>
      <c r="J7553" s="17" t="s">
        <v>11363</v>
      </c>
      <c r="K7553" s="25" t="str">
        <f>LEFT(J7553,MIN(FIND({0,1,2,3,4,5,6,7,8,9},ASC(J7553)&amp;1234567890))-1)</f>
        <v>Th</v>
      </c>
      <c r="L7553" s="25">
        <f t="shared" si="235"/>
        <v>1</v>
      </c>
      <c r="M7553" s="25">
        <f>VLOOKUP(K7553,Table!$A$2:$C$121,2,0)</f>
        <v>3</v>
      </c>
      <c r="N7553" s="26">
        <f>VLOOKUP(K7553,Table!$A$2:$C$121,3,0)</f>
        <v>7</v>
      </c>
      <c r="O7553" s="13" t="str">
        <f>VLOOKUP(A7553,Table!$U$1:$V$230,2,0)</f>
        <v>Hexagonal</v>
      </c>
      <c r="P7553" s="1"/>
    </row>
    <row r="7554" spans="1:16">
      <c r="A7554" s="12">
        <v>194</v>
      </c>
      <c r="B7554" s="12">
        <v>653023</v>
      </c>
      <c r="C7554" s="12" t="s">
        <v>7455</v>
      </c>
      <c r="D7554" s="12" t="s">
        <v>8098</v>
      </c>
      <c r="E7554" s="17" t="s">
        <v>382</v>
      </c>
      <c r="F7554" s="25" t="str">
        <f>LEFT(E7554,MIN(FIND({0,1,2,3,4,5,6,7,8,9},ASC(E7554)&amp;1234567890))-1)</f>
        <v>Tc</v>
      </c>
      <c r="G7554" s="25">
        <f t="shared" ref="G7554:G7617" si="236">IF(SUBSTITUTE(E7554,F7554,"")="",1,SUBSTITUTE(E7554,F7554,""))*1</f>
        <v>2</v>
      </c>
      <c r="H7554" s="25">
        <f>VLOOKUP(F7554,Table!$A$2:$C$121,2,0)</f>
        <v>7</v>
      </c>
      <c r="I7554" s="26">
        <f>VLOOKUP(F7554,Table!$A$2:$C$121,3,0)</f>
        <v>5</v>
      </c>
      <c r="J7554" s="17" t="s">
        <v>11334</v>
      </c>
      <c r="K7554" s="25" t="str">
        <f>LEFT(J7554,MIN(FIND({0,1,2,3,4,5,6,7,8,9},ASC(J7554)&amp;1234567890))-1)</f>
        <v>Tm</v>
      </c>
      <c r="L7554" s="25">
        <f t="shared" ref="L7554:L7617" si="237">IF(SUBSTITUTE(J7554,K7554,"")="",1,SUBSTITUTE(J7554,K7554,""))*1</f>
        <v>1</v>
      </c>
      <c r="M7554" s="25">
        <f>VLOOKUP(K7554,Table!$A$2:$C$121,2,0)</f>
        <v>3</v>
      </c>
      <c r="N7554" s="26">
        <f>VLOOKUP(K7554,Table!$A$2:$C$121,3,0)</f>
        <v>6</v>
      </c>
      <c r="O7554" s="13" t="str">
        <f>VLOOKUP(A7554,Table!$U$1:$V$230,2,0)</f>
        <v>Hexagonal</v>
      </c>
      <c r="P7554" s="1"/>
    </row>
    <row r="7555" spans="1:16">
      <c r="A7555" s="12">
        <v>194</v>
      </c>
      <c r="B7555" s="12">
        <v>653038</v>
      </c>
      <c r="C7555" s="12" t="s">
        <v>7455</v>
      </c>
      <c r="D7555" s="12" t="s">
        <v>8099</v>
      </c>
      <c r="E7555" s="17" t="s">
        <v>382</v>
      </c>
      <c r="F7555" s="25" t="str">
        <f>LEFT(E7555,MIN(FIND({0,1,2,3,4,5,6,7,8,9},ASC(E7555)&amp;1234567890))-1)</f>
        <v>Tc</v>
      </c>
      <c r="G7555" s="25">
        <f t="shared" si="236"/>
        <v>2</v>
      </c>
      <c r="H7555" s="25">
        <f>VLOOKUP(F7555,Table!$A$2:$C$121,2,0)</f>
        <v>7</v>
      </c>
      <c r="I7555" s="26">
        <f>VLOOKUP(F7555,Table!$A$2:$C$121,3,0)</f>
        <v>5</v>
      </c>
      <c r="J7555" s="17" t="s">
        <v>11336</v>
      </c>
      <c r="K7555" s="25" t="str">
        <f>LEFT(J7555,MIN(FIND({0,1,2,3,4,5,6,7,8,9},ASC(J7555)&amp;1234567890))-1)</f>
        <v>Y</v>
      </c>
      <c r="L7555" s="25">
        <f t="shared" si="237"/>
        <v>1</v>
      </c>
      <c r="M7555" s="25">
        <f>VLOOKUP(K7555,Table!$A$2:$C$121,2,0)</f>
        <v>3</v>
      </c>
      <c r="N7555" s="26">
        <f>VLOOKUP(K7555,Table!$A$2:$C$121,3,0)</f>
        <v>5</v>
      </c>
      <c r="O7555" s="13" t="str">
        <f>VLOOKUP(A7555,Table!$U$1:$V$230,2,0)</f>
        <v>Hexagonal</v>
      </c>
      <c r="P7555" s="1"/>
    </row>
    <row r="7556" spans="1:16">
      <c r="A7556" s="12">
        <v>194</v>
      </c>
      <c r="B7556" s="12">
        <v>653041</v>
      </c>
      <c r="C7556" s="12" t="s">
        <v>7455</v>
      </c>
      <c r="D7556" s="12" t="s">
        <v>8100</v>
      </c>
      <c r="E7556" s="17" t="s">
        <v>382</v>
      </c>
      <c r="F7556" s="25" t="str">
        <f>LEFT(E7556,MIN(FIND({0,1,2,3,4,5,6,7,8,9},ASC(E7556)&amp;1234567890))-1)</f>
        <v>Tc</v>
      </c>
      <c r="G7556" s="25">
        <f t="shared" si="236"/>
        <v>2</v>
      </c>
      <c r="H7556" s="25">
        <f>VLOOKUP(F7556,Table!$A$2:$C$121,2,0)</f>
        <v>7</v>
      </c>
      <c r="I7556" s="26">
        <f>VLOOKUP(F7556,Table!$A$2:$C$121,3,0)</f>
        <v>5</v>
      </c>
      <c r="J7556" s="17" t="s">
        <v>377</v>
      </c>
      <c r="K7556" s="25" t="str">
        <f>LEFT(J7556,MIN(FIND({0,1,2,3,4,5,6,7,8,9},ASC(J7556)&amp;1234567890))-1)</f>
        <v>Zr</v>
      </c>
      <c r="L7556" s="25">
        <f t="shared" si="237"/>
        <v>1</v>
      </c>
      <c r="M7556" s="25">
        <f>VLOOKUP(K7556,Table!$A$2:$C$121,2,0)</f>
        <v>4</v>
      </c>
      <c r="N7556" s="26">
        <f>VLOOKUP(K7556,Table!$A$2:$C$121,3,0)</f>
        <v>5</v>
      </c>
      <c r="O7556" s="13" t="str">
        <f>VLOOKUP(A7556,Table!$U$1:$V$230,2,0)</f>
        <v>Hexagonal</v>
      </c>
      <c r="P7556" s="1"/>
    </row>
    <row r="7557" spans="1:16">
      <c r="A7557" s="12">
        <v>194</v>
      </c>
      <c r="B7557" s="12">
        <v>653075</v>
      </c>
      <c r="C7557" s="12" t="s">
        <v>7455</v>
      </c>
      <c r="D7557" s="12" t="s">
        <v>8101</v>
      </c>
      <c r="E7557" s="17" t="s">
        <v>13572</v>
      </c>
      <c r="F7557" s="25" t="str">
        <f>LEFT(E7557,MIN(FIND({0,1,2,3,4,5,6,7,8,9},ASC(E7557)&amp;1234567890))-1)</f>
        <v>Ti</v>
      </c>
      <c r="G7557" s="25">
        <f t="shared" si="236"/>
        <v>0.75</v>
      </c>
      <c r="H7557" s="25">
        <f>VLOOKUP(F7557,Table!$A$2:$C$121,2,0)</f>
        <v>4</v>
      </c>
      <c r="I7557" s="26">
        <f>VLOOKUP(F7557,Table!$A$2:$C$121,3,0)</f>
        <v>4</v>
      </c>
      <c r="J7557" s="17" t="s">
        <v>328</v>
      </c>
      <c r="K7557" s="25" t="str">
        <f>LEFT(J7557,MIN(FIND({0,1,2,3,4,5,6,7,8,9},ASC(J7557)&amp;1234567890))-1)</f>
        <v>Te</v>
      </c>
      <c r="L7557" s="25">
        <f t="shared" si="237"/>
        <v>1</v>
      </c>
      <c r="M7557" s="25">
        <f>VLOOKUP(K7557,Table!$A$2:$C$121,2,0)</f>
        <v>16</v>
      </c>
      <c r="N7557" s="26">
        <f>VLOOKUP(K7557,Table!$A$2:$C$121,3,0)</f>
        <v>5</v>
      </c>
      <c r="O7557" s="13" t="str">
        <f>VLOOKUP(A7557,Table!$U$1:$V$230,2,0)</f>
        <v>Hexagonal</v>
      </c>
      <c r="P7557" s="1"/>
    </row>
    <row r="7558" spans="1:16">
      <c r="A7558" s="12">
        <v>194</v>
      </c>
      <c r="B7558" s="12">
        <v>653170</v>
      </c>
      <c r="C7558" s="12" t="s">
        <v>7455</v>
      </c>
      <c r="D7558" s="12" t="s">
        <v>1698</v>
      </c>
      <c r="E7558" s="17" t="s">
        <v>390</v>
      </c>
      <c r="F7558" s="25" t="str">
        <f>LEFT(E7558,MIN(FIND({0,1,2,3,4,5,6,7,8,9},ASC(E7558)&amp;1234567890))-1)</f>
        <v>W</v>
      </c>
      <c r="G7558" s="25">
        <f t="shared" si="236"/>
        <v>1</v>
      </c>
      <c r="H7558" s="25">
        <f>VLOOKUP(F7558,Table!$A$2:$C$121,2,0)</f>
        <v>6</v>
      </c>
      <c r="I7558" s="26">
        <f>VLOOKUP(F7558,Table!$A$2:$C$121,3,0)</f>
        <v>6</v>
      </c>
      <c r="J7558" s="17" t="s">
        <v>73</v>
      </c>
      <c r="K7558" s="25" t="str">
        <f>LEFT(J7558,MIN(FIND({0,1,2,3,4,5,6,7,8,9},ASC(J7558)&amp;1234567890))-1)</f>
        <v>Te</v>
      </c>
      <c r="L7558" s="25">
        <f t="shared" si="237"/>
        <v>2</v>
      </c>
      <c r="M7558" s="25">
        <f>VLOOKUP(K7558,Table!$A$2:$C$121,2,0)</f>
        <v>16</v>
      </c>
      <c r="N7558" s="26">
        <f>VLOOKUP(K7558,Table!$A$2:$C$121,3,0)</f>
        <v>5</v>
      </c>
      <c r="O7558" s="13" t="str">
        <f>VLOOKUP(A7558,Table!$U$1:$V$230,2,0)</f>
        <v>Hexagonal</v>
      </c>
      <c r="P7558" s="1"/>
    </row>
    <row r="7559" spans="1:16">
      <c r="A7559" s="12">
        <v>194</v>
      </c>
      <c r="B7559" s="12">
        <v>653255</v>
      </c>
      <c r="C7559" s="12" t="s">
        <v>7455</v>
      </c>
      <c r="D7559" s="12" t="s">
        <v>6074</v>
      </c>
      <c r="E7559" s="17" t="s">
        <v>11494</v>
      </c>
      <c r="F7559" s="25" t="str">
        <f>LEFT(E7559,MIN(FIND({0,1,2,3,4,5,6,7,8,9},ASC(E7559)&amp;1234567890))-1)</f>
        <v>Th</v>
      </c>
      <c r="G7559" s="25">
        <f t="shared" si="236"/>
        <v>2</v>
      </c>
      <c r="H7559" s="25">
        <f>VLOOKUP(F7559,Table!$A$2:$C$121,2,0)</f>
        <v>3</v>
      </c>
      <c r="I7559" s="26">
        <f>VLOOKUP(F7559,Table!$A$2:$C$121,3,0)</f>
        <v>7</v>
      </c>
      <c r="J7559" s="17" t="s">
        <v>12899</v>
      </c>
      <c r="K7559" s="25" t="str">
        <f>LEFT(J7559,MIN(FIND({0,1,2,3,4,5,6,7,8,9},ASC(J7559)&amp;1234567890))-1)</f>
        <v>Zn</v>
      </c>
      <c r="L7559" s="25">
        <f t="shared" si="237"/>
        <v>17</v>
      </c>
      <c r="M7559" s="25">
        <f>VLOOKUP(K7559,Table!$A$2:$C$121,2,0)</f>
        <v>12</v>
      </c>
      <c r="N7559" s="26">
        <f>VLOOKUP(K7559,Table!$A$2:$C$121,3,0)</f>
        <v>4</v>
      </c>
      <c r="O7559" s="13" t="str">
        <f>VLOOKUP(A7559,Table!$U$1:$V$230,2,0)</f>
        <v>Hexagonal</v>
      </c>
      <c r="P7559" s="1"/>
    </row>
    <row r="7560" spans="1:16">
      <c r="A7560" s="12">
        <v>194</v>
      </c>
      <c r="B7560" s="12">
        <v>653313</v>
      </c>
      <c r="C7560" s="12" t="s">
        <v>7455</v>
      </c>
      <c r="D7560" s="12" t="s">
        <v>8102</v>
      </c>
      <c r="E7560" s="17" t="s">
        <v>50</v>
      </c>
      <c r="F7560" s="25" t="str">
        <f>LEFT(E7560,MIN(FIND({0,1,2,3,4,5,6,7,8,9},ASC(E7560)&amp;1234567890))-1)</f>
        <v>Ti</v>
      </c>
      <c r="G7560" s="25">
        <f t="shared" si="236"/>
        <v>1</v>
      </c>
      <c r="H7560" s="25">
        <f>VLOOKUP(F7560,Table!$A$2:$C$121,2,0)</f>
        <v>4</v>
      </c>
      <c r="I7560" s="26">
        <f>VLOOKUP(F7560,Table!$A$2:$C$121,3,0)</f>
        <v>4</v>
      </c>
      <c r="J7560" s="17" t="s">
        <v>377</v>
      </c>
      <c r="K7560" s="25" t="str">
        <f>LEFT(J7560,MIN(FIND({0,1,2,3,4,5,6,7,8,9},ASC(J7560)&amp;1234567890))-1)</f>
        <v>Zr</v>
      </c>
      <c r="L7560" s="25">
        <f t="shared" si="237"/>
        <v>1</v>
      </c>
      <c r="M7560" s="25">
        <f>VLOOKUP(K7560,Table!$A$2:$C$121,2,0)</f>
        <v>4</v>
      </c>
      <c r="N7560" s="26">
        <f>VLOOKUP(K7560,Table!$A$2:$C$121,3,0)</f>
        <v>5</v>
      </c>
      <c r="O7560" s="13" t="str">
        <f>VLOOKUP(A7560,Table!$U$1:$V$230,2,0)</f>
        <v>Hexagonal</v>
      </c>
      <c r="P7560" s="1"/>
    </row>
    <row r="7561" spans="1:16">
      <c r="A7561" s="12">
        <v>194</v>
      </c>
      <c r="B7561" s="12">
        <v>653314</v>
      </c>
      <c r="C7561" s="12" t="s">
        <v>7455</v>
      </c>
      <c r="D7561" s="12" t="s">
        <v>8103</v>
      </c>
      <c r="E7561" s="17" t="s">
        <v>13573</v>
      </c>
      <c r="F7561" s="25" t="str">
        <f>LEFT(E7561,MIN(FIND({0,1,2,3,4,5,6,7,8,9},ASC(E7561)&amp;1234567890))-1)</f>
        <v>Ti</v>
      </c>
      <c r="G7561" s="25">
        <f t="shared" si="236"/>
        <v>1.83</v>
      </c>
      <c r="H7561" s="25">
        <f>VLOOKUP(F7561,Table!$A$2:$C$121,2,0)</f>
        <v>4</v>
      </c>
      <c r="I7561" s="26">
        <f>VLOOKUP(F7561,Table!$A$2:$C$121,3,0)</f>
        <v>4</v>
      </c>
      <c r="J7561" s="17" t="s">
        <v>13574</v>
      </c>
      <c r="K7561" s="25" t="str">
        <f>LEFT(J7561,MIN(FIND({0,1,2,3,4,5,6,7,8,9},ASC(J7561)&amp;1234567890))-1)</f>
        <v>Zr</v>
      </c>
      <c r="L7561" s="25">
        <f t="shared" si="237"/>
        <v>0.17</v>
      </c>
      <c r="M7561" s="25">
        <f>VLOOKUP(K7561,Table!$A$2:$C$121,2,0)</f>
        <v>4</v>
      </c>
      <c r="N7561" s="26">
        <f>VLOOKUP(K7561,Table!$A$2:$C$121,3,0)</f>
        <v>5</v>
      </c>
      <c r="O7561" s="13" t="str">
        <f>VLOOKUP(A7561,Table!$U$1:$V$230,2,0)</f>
        <v>Hexagonal</v>
      </c>
      <c r="P7561" s="1"/>
    </row>
    <row r="7562" spans="1:16">
      <c r="A7562" s="12">
        <v>194</v>
      </c>
      <c r="B7562" s="12">
        <v>653352</v>
      </c>
      <c r="C7562" s="12" t="s">
        <v>7455</v>
      </c>
      <c r="D7562" s="12" t="s">
        <v>6226</v>
      </c>
      <c r="E7562" s="17" t="s">
        <v>11307</v>
      </c>
      <c r="F7562" s="25" t="str">
        <f>LEFT(E7562,MIN(FIND({0,1,2,3,4,5,6,7,8,9},ASC(E7562)&amp;1234567890))-1)</f>
        <v>Tm</v>
      </c>
      <c r="G7562" s="25">
        <f t="shared" si="236"/>
        <v>2</v>
      </c>
      <c r="H7562" s="25">
        <f>VLOOKUP(F7562,Table!$A$2:$C$121,2,0)</f>
        <v>3</v>
      </c>
      <c r="I7562" s="26">
        <f>VLOOKUP(F7562,Table!$A$2:$C$121,3,0)</f>
        <v>6</v>
      </c>
      <c r="J7562" s="17" t="s">
        <v>12899</v>
      </c>
      <c r="K7562" s="25" t="str">
        <f>LEFT(J7562,MIN(FIND({0,1,2,3,4,5,6,7,8,9},ASC(J7562)&amp;1234567890))-1)</f>
        <v>Zn</v>
      </c>
      <c r="L7562" s="25">
        <f t="shared" si="237"/>
        <v>17</v>
      </c>
      <c r="M7562" s="25">
        <f>VLOOKUP(K7562,Table!$A$2:$C$121,2,0)</f>
        <v>12</v>
      </c>
      <c r="N7562" s="26">
        <f>VLOOKUP(K7562,Table!$A$2:$C$121,3,0)</f>
        <v>4</v>
      </c>
      <c r="O7562" s="13" t="str">
        <f>VLOOKUP(A7562,Table!$U$1:$V$230,2,0)</f>
        <v>Hexagonal</v>
      </c>
      <c r="P7562" s="1"/>
    </row>
    <row r="7563" spans="1:16">
      <c r="A7563" s="12">
        <v>194</v>
      </c>
      <c r="B7563" s="12">
        <v>653360</v>
      </c>
      <c r="C7563" s="12" t="s">
        <v>7455</v>
      </c>
      <c r="D7563" s="12" t="s">
        <v>8104</v>
      </c>
      <c r="E7563" s="17" t="s">
        <v>13575</v>
      </c>
      <c r="F7563" s="25" t="str">
        <f>LEFT(E7563,MIN(FIND({0,1,2,3,4,5,6,7,8,9},ASC(E7563)&amp;1234567890))-1)</f>
        <v>Tm</v>
      </c>
      <c r="G7563" s="25">
        <f t="shared" si="236"/>
        <v>13</v>
      </c>
      <c r="H7563" s="25">
        <f>VLOOKUP(F7563,Table!$A$2:$C$121,2,0)</f>
        <v>3</v>
      </c>
      <c r="I7563" s="26">
        <f>VLOOKUP(F7563,Table!$A$2:$C$121,3,0)</f>
        <v>6</v>
      </c>
      <c r="J7563" s="17" t="s">
        <v>13500</v>
      </c>
      <c r="K7563" s="25" t="str">
        <f>LEFT(J7563,MIN(FIND({0,1,2,3,4,5,6,7,8,9},ASC(J7563)&amp;1234567890))-1)</f>
        <v>Zn</v>
      </c>
      <c r="L7563" s="25">
        <f t="shared" si="237"/>
        <v>58</v>
      </c>
      <c r="M7563" s="25">
        <f>VLOOKUP(K7563,Table!$A$2:$C$121,2,0)</f>
        <v>12</v>
      </c>
      <c r="N7563" s="26">
        <f>VLOOKUP(K7563,Table!$A$2:$C$121,3,0)</f>
        <v>4</v>
      </c>
      <c r="O7563" s="13" t="str">
        <f>VLOOKUP(A7563,Table!$U$1:$V$230,2,0)</f>
        <v>Hexagonal</v>
      </c>
      <c r="P7563" s="1"/>
    </row>
    <row r="7564" spans="1:16">
      <c r="A7564" s="12">
        <v>194</v>
      </c>
      <c r="B7564" s="12">
        <v>653362</v>
      </c>
      <c r="C7564" s="12" t="s">
        <v>7455</v>
      </c>
      <c r="D7564" s="12" t="s">
        <v>8105</v>
      </c>
      <c r="E7564" s="17" t="s">
        <v>11334</v>
      </c>
      <c r="F7564" s="25" t="str">
        <f>LEFT(E7564,MIN(FIND({0,1,2,3,4,5,6,7,8,9},ASC(E7564)&amp;1234567890))-1)</f>
        <v>Tm</v>
      </c>
      <c r="G7564" s="25">
        <f t="shared" si="236"/>
        <v>1</v>
      </c>
      <c r="H7564" s="25">
        <f>VLOOKUP(F7564,Table!$A$2:$C$121,2,0)</f>
        <v>3</v>
      </c>
      <c r="I7564" s="26">
        <f>VLOOKUP(F7564,Table!$A$2:$C$121,3,0)</f>
        <v>6</v>
      </c>
      <c r="J7564" s="17" t="s">
        <v>71</v>
      </c>
      <c r="K7564" s="25" t="str">
        <f>LEFT(J7564,MIN(FIND({0,1,2,3,4,5,6,7,8,9},ASC(J7564)&amp;1234567890))-1)</f>
        <v>Zn</v>
      </c>
      <c r="L7564" s="25">
        <f t="shared" si="237"/>
        <v>5</v>
      </c>
      <c r="M7564" s="25">
        <f>VLOOKUP(K7564,Table!$A$2:$C$121,2,0)</f>
        <v>12</v>
      </c>
      <c r="N7564" s="26">
        <f>VLOOKUP(K7564,Table!$A$2:$C$121,3,0)</f>
        <v>4</v>
      </c>
      <c r="O7564" s="13" t="str">
        <f>VLOOKUP(A7564,Table!$U$1:$V$230,2,0)</f>
        <v>Hexagonal</v>
      </c>
      <c r="P7564" s="1"/>
    </row>
    <row r="7565" spans="1:16">
      <c r="A7565" s="12">
        <v>194</v>
      </c>
      <c r="B7565" s="12">
        <v>653414</v>
      </c>
      <c r="C7565" s="12" t="s">
        <v>7455</v>
      </c>
      <c r="D7565" s="12" t="s">
        <v>8106</v>
      </c>
      <c r="E7565" s="17" t="s">
        <v>584</v>
      </c>
      <c r="F7565" s="25" t="str">
        <f>LEFT(E7565,MIN(FIND({0,1,2,3,4,5,6,7,8,9},ASC(E7565)&amp;1234567890))-1)</f>
        <v>V</v>
      </c>
      <c r="G7565" s="25">
        <f t="shared" si="236"/>
        <v>2</v>
      </c>
      <c r="H7565" s="25">
        <f>VLOOKUP(F7565,Table!$A$2:$C$121,2,0)</f>
        <v>5</v>
      </c>
      <c r="I7565" s="26">
        <f>VLOOKUP(F7565,Table!$A$2:$C$121,3,0)</f>
        <v>4</v>
      </c>
      <c r="J7565" s="17" t="s">
        <v>377</v>
      </c>
      <c r="K7565" s="25" t="str">
        <f>LEFT(J7565,MIN(FIND({0,1,2,3,4,5,6,7,8,9},ASC(J7565)&amp;1234567890))-1)</f>
        <v>Zr</v>
      </c>
      <c r="L7565" s="25">
        <f t="shared" si="237"/>
        <v>1</v>
      </c>
      <c r="M7565" s="25">
        <f>VLOOKUP(K7565,Table!$A$2:$C$121,2,0)</f>
        <v>4</v>
      </c>
      <c r="N7565" s="26">
        <f>VLOOKUP(K7565,Table!$A$2:$C$121,3,0)</f>
        <v>5</v>
      </c>
      <c r="O7565" s="13" t="str">
        <f>VLOOKUP(A7565,Table!$U$1:$V$230,2,0)</f>
        <v>Hexagonal</v>
      </c>
      <c r="P7565" s="1"/>
    </row>
    <row r="7566" spans="1:16">
      <c r="A7566" s="12">
        <v>194</v>
      </c>
      <c r="B7566" s="12">
        <v>653458</v>
      </c>
      <c r="C7566" s="12" t="s">
        <v>7455</v>
      </c>
      <c r="D7566" s="12" t="s">
        <v>6219</v>
      </c>
      <c r="E7566" s="17" t="s">
        <v>11329</v>
      </c>
      <c r="F7566" s="25" t="str">
        <f>LEFT(E7566,MIN(FIND({0,1,2,3,4,5,6,7,8,9},ASC(E7566)&amp;1234567890))-1)</f>
        <v>Y</v>
      </c>
      <c r="G7566" s="25">
        <f t="shared" si="236"/>
        <v>2</v>
      </c>
      <c r="H7566" s="25">
        <f>VLOOKUP(F7566,Table!$A$2:$C$121,2,0)</f>
        <v>3</v>
      </c>
      <c r="I7566" s="26">
        <f>VLOOKUP(F7566,Table!$A$2:$C$121,3,0)</f>
        <v>5</v>
      </c>
      <c r="J7566" s="17" t="s">
        <v>12899</v>
      </c>
      <c r="K7566" s="25" t="str">
        <f>LEFT(J7566,MIN(FIND({0,1,2,3,4,5,6,7,8,9},ASC(J7566)&amp;1234567890))-1)</f>
        <v>Zn</v>
      </c>
      <c r="L7566" s="25">
        <f t="shared" si="237"/>
        <v>17</v>
      </c>
      <c r="M7566" s="25">
        <f>VLOOKUP(K7566,Table!$A$2:$C$121,2,0)</f>
        <v>12</v>
      </c>
      <c r="N7566" s="26">
        <f>VLOOKUP(K7566,Table!$A$2:$C$121,3,0)</f>
        <v>4</v>
      </c>
      <c r="O7566" s="13" t="str">
        <f>VLOOKUP(A7566,Table!$U$1:$V$230,2,0)</f>
        <v>Hexagonal</v>
      </c>
      <c r="P7566" s="1"/>
    </row>
    <row r="7567" spans="1:16">
      <c r="A7567" s="12">
        <v>194</v>
      </c>
      <c r="B7567" s="12">
        <v>653462</v>
      </c>
      <c r="C7567" s="12" t="s">
        <v>7455</v>
      </c>
      <c r="D7567" s="12" t="s">
        <v>7146</v>
      </c>
      <c r="E7567" s="17" t="s">
        <v>11336</v>
      </c>
      <c r="F7567" s="25" t="str">
        <f>LEFT(E7567,MIN(FIND({0,1,2,3,4,5,6,7,8,9},ASC(E7567)&amp;1234567890))-1)</f>
        <v>Y</v>
      </c>
      <c r="G7567" s="25">
        <f t="shared" si="236"/>
        <v>1</v>
      </c>
      <c r="H7567" s="25">
        <f>VLOOKUP(F7567,Table!$A$2:$C$121,2,0)</f>
        <v>3</v>
      </c>
      <c r="I7567" s="26">
        <f>VLOOKUP(F7567,Table!$A$2:$C$121,3,0)</f>
        <v>5</v>
      </c>
      <c r="J7567" s="17" t="s">
        <v>71</v>
      </c>
      <c r="K7567" s="25" t="str">
        <f>LEFT(J7567,MIN(FIND({0,1,2,3,4,5,6,7,8,9},ASC(J7567)&amp;1234567890))-1)</f>
        <v>Zn</v>
      </c>
      <c r="L7567" s="25">
        <f t="shared" si="237"/>
        <v>5</v>
      </c>
      <c r="M7567" s="25">
        <f>VLOOKUP(K7567,Table!$A$2:$C$121,2,0)</f>
        <v>12</v>
      </c>
      <c r="N7567" s="26">
        <f>VLOOKUP(K7567,Table!$A$2:$C$121,3,0)</f>
        <v>4</v>
      </c>
      <c r="O7567" s="13" t="str">
        <f>VLOOKUP(A7567,Table!$U$1:$V$230,2,0)</f>
        <v>Hexagonal</v>
      </c>
      <c r="P7567" s="1"/>
    </row>
    <row r="7568" spans="1:16">
      <c r="A7568" s="12">
        <v>194</v>
      </c>
      <c r="B7568" s="12">
        <v>653483</v>
      </c>
      <c r="C7568" s="12" t="s">
        <v>7455</v>
      </c>
      <c r="D7568" s="12" t="s">
        <v>6238</v>
      </c>
      <c r="E7568" s="17" t="s">
        <v>537</v>
      </c>
      <c r="F7568" s="25" t="str">
        <f>LEFT(E7568,MIN(FIND({0,1,2,3,4,5,6,7,8,9},ASC(E7568)&amp;1234567890))-1)</f>
        <v>Yb</v>
      </c>
      <c r="G7568" s="25">
        <f t="shared" si="236"/>
        <v>2</v>
      </c>
      <c r="H7568" s="25">
        <f>VLOOKUP(F7568,Table!$A$2:$C$121,2,0)</f>
        <v>3</v>
      </c>
      <c r="I7568" s="26">
        <f>VLOOKUP(F7568,Table!$A$2:$C$121,3,0)</f>
        <v>6</v>
      </c>
      <c r="J7568" s="17" t="s">
        <v>12899</v>
      </c>
      <c r="K7568" s="25" t="str">
        <f>LEFT(J7568,MIN(FIND({0,1,2,3,4,5,6,7,8,9},ASC(J7568)&amp;1234567890))-1)</f>
        <v>Zn</v>
      </c>
      <c r="L7568" s="25">
        <f t="shared" si="237"/>
        <v>17</v>
      </c>
      <c r="M7568" s="25">
        <f>VLOOKUP(K7568,Table!$A$2:$C$121,2,0)</f>
        <v>12</v>
      </c>
      <c r="N7568" s="26">
        <f>VLOOKUP(K7568,Table!$A$2:$C$121,3,0)</f>
        <v>4</v>
      </c>
      <c r="O7568" s="13" t="str">
        <f>VLOOKUP(A7568,Table!$U$1:$V$230,2,0)</f>
        <v>Hexagonal</v>
      </c>
      <c r="P7568" s="1"/>
    </row>
    <row r="7569" spans="1:16">
      <c r="A7569" s="12">
        <v>194</v>
      </c>
      <c r="B7569" s="12">
        <v>653491</v>
      </c>
      <c r="C7569" s="12" t="s">
        <v>7455</v>
      </c>
      <c r="D7569" s="12" t="s">
        <v>8107</v>
      </c>
      <c r="E7569" s="17" t="s">
        <v>13576</v>
      </c>
      <c r="F7569" s="25" t="str">
        <f>LEFT(E7569,MIN(FIND({0,1,2,3,4,5,6,7,8,9},ASC(E7569)&amp;1234567890))-1)</f>
        <v>Yb</v>
      </c>
      <c r="G7569" s="25">
        <f t="shared" si="236"/>
        <v>13</v>
      </c>
      <c r="H7569" s="25">
        <f>VLOOKUP(F7569,Table!$A$2:$C$121,2,0)</f>
        <v>3</v>
      </c>
      <c r="I7569" s="26">
        <f>VLOOKUP(F7569,Table!$A$2:$C$121,3,0)</f>
        <v>6</v>
      </c>
      <c r="J7569" s="17" t="s">
        <v>13500</v>
      </c>
      <c r="K7569" s="25" t="str">
        <f>LEFT(J7569,MIN(FIND({0,1,2,3,4,5,6,7,8,9},ASC(J7569)&amp;1234567890))-1)</f>
        <v>Zn</v>
      </c>
      <c r="L7569" s="25">
        <f t="shared" si="237"/>
        <v>58</v>
      </c>
      <c r="M7569" s="25">
        <f>VLOOKUP(K7569,Table!$A$2:$C$121,2,0)</f>
        <v>12</v>
      </c>
      <c r="N7569" s="26">
        <f>VLOOKUP(K7569,Table!$A$2:$C$121,3,0)</f>
        <v>4</v>
      </c>
      <c r="O7569" s="13" t="str">
        <f>VLOOKUP(A7569,Table!$U$1:$V$230,2,0)</f>
        <v>Hexagonal</v>
      </c>
      <c r="P7569" s="1"/>
    </row>
    <row r="7570" spans="1:16">
      <c r="A7570" s="12">
        <v>194</v>
      </c>
      <c r="B7570" s="12">
        <v>656344</v>
      </c>
      <c r="C7570" s="12" t="s">
        <v>7455</v>
      </c>
      <c r="D7570" s="12" t="s">
        <v>6355</v>
      </c>
      <c r="E7570" s="17" t="s">
        <v>11329</v>
      </c>
      <c r="F7570" s="25" t="str">
        <f>LEFT(E7570,MIN(FIND({0,1,2,3,4,5,6,7,8,9},ASC(E7570)&amp;1234567890))-1)</f>
        <v>Y</v>
      </c>
      <c r="G7570" s="25">
        <f t="shared" si="236"/>
        <v>2</v>
      </c>
      <c r="H7570" s="25">
        <f>VLOOKUP(F7570,Table!$A$2:$C$121,2,0)</f>
        <v>3</v>
      </c>
      <c r="I7570" s="26">
        <f>VLOOKUP(F7570,Table!$A$2:$C$121,3,0)</f>
        <v>5</v>
      </c>
      <c r="J7570" s="17" t="s">
        <v>11493</v>
      </c>
      <c r="K7570" s="25" t="str">
        <f>LEFT(J7570,MIN(FIND({0,1,2,3,4,5,6,7,8,9},ASC(J7570)&amp;1234567890))-1)</f>
        <v>Fe</v>
      </c>
      <c r="L7570" s="25">
        <f t="shared" si="237"/>
        <v>17</v>
      </c>
      <c r="M7570" s="25">
        <f>VLOOKUP(K7570,Table!$A$2:$C$121,2,0)</f>
        <v>8</v>
      </c>
      <c r="N7570" s="26">
        <f>VLOOKUP(K7570,Table!$A$2:$C$121,3,0)</f>
        <v>4</v>
      </c>
      <c r="O7570" s="13" t="str">
        <f>VLOOKUP(A7570,Table!$U$1:$V$230,2,0)</f>
        <v>Hexagonal</v>
      </c>
      <c r="P7570" s="1"/>
    </row>
    <row r="7571" spans="1:16">
      <c r="A7571" s="12">
        <v>194</v>
      </c>
      <c r="B7571" s="12">
        <v>656484</v>
      </c>
      <c r="C7571" s="12" t="s">
        <v>7455</v>
      </c>
      <c r="D7571" s="12" t="s">
        <v>8108</v>
      </c>
      <c r="E7571" s="17" t="s">
        <v>11314</v>
      </c>
      <c r="F7571" s="25" t="str">
        <f>LEFT(E7571,MIN(FIND({0,1,2,3,4,5,6,7,8,9},ASC(E7571)&amp;1234567890))-1)</f>
        <v>Ho</v>
      </c>
      <c r="G7571" s="25">
        <f t="shared" si="236"/>
        <v>2</v>
      </c>
      <c r="H7571" s="25">
        <f>VLOOKUP(F7571,Table!$A$2:$C$121,2,0)</f>
        <v>3</v>
      </c>
      <c r="I7571" s="26">
        <f>VLOOKUP(F7571,Table!$A$2:$C$121,3,0)</f>
        <v>6</v>
      </c>
      <c r="J7571" s="17" t="s">
        <v>11493</v>
      </c>
      <c r="K7571" s="25" t="str">
        <f>LEFT(J7571,MIN(FIND({0,1,2,3,4,5,6,7,8,9},ASC(J7571)&amp;1234567890))-1)</f>
        <v>Fe</v>
      </c>
      <c r="L7571" s="25">
        <f t="shared" si="237"/>
        <v>17</v>
      </c>
      <c r="M7571" s="25">
        <f>VLOOKUP(K7571,Table!$A$2:$C$121,2,0)</f>
        <v>8</v>
      </c>
      <c r="N7571" s="26">
        <f>VLOOKUP(K7571,Table!$A$2:$C$121,3,0)</f>
        <v>4</v>
      </c>
      <c r="O7571" s="13" t="str">
        <f>VLOOKUP(A7571,Table!$U$1:$V$230,2,0)</f>
        <v>Hexagonal</v>
      </c>
      <c r="P7571" s="1"/>
    </row>
    <row r="7572" spans="1:16">
      <c r="A7572" s="12">
        <v>194</v>
      </c>
      <c r="B7572" s="12">
        <v>657078</v>
      </c>
      <c r="C7572" s="12" t="s">
        <v>7455</v>
      </c>
      <c r="D7572" s="12" t="s">
        <v>8109</v>
      </c>
      <c r="E7572" s="17" t="s">
        <v>13577</v>
      </c>
      <c r="F7572" s="25" t="str">
        <f>LEFT(E7572,MIN(FIND({0,1,2,3,4,5,6,7,8,9},ASC(E7572)&amp;1234567890))-1)</f>
        <v>Fe</v>
      </c>
      <c r="G7572" s="25">
        <f t="shared" si="236"/>
        <v>17.100000000000001</v>
      </c>
      <c r="H7572" s="25">
        <f>VLOOKUP(F7572,Table!$A$2:$C$121,2,0)</f>
        <v>8</v>
      </c>
      <c r="I7572" s="26">
        <f>VLOOKUP(F7572,Table!$A$2:$C$121,3,0)</f>
        <v>4</v>
      </c>
      <c r="J7572" s="17" t="s">
        <v>13513</v>
      </c>
      <c r="K7572" s="25" t="str">
        <f>LEFT(J7572,MIN(FIND({0,1,2,3,4,5,6,7,8,9},ASC(J7572)&amp;1234567890))-1)</f>
        <v>Ho</v>
      </c>
      <c r="L7572" s="25">
        <f t="shared" si="237"/>
        <v>1.9</v>
      </c>
      <c r="M7572" s="25">
        <f>VLOOKUP(K7572,Table!$A$2:$C$121,2,0)</f>
        <v>3</v>
      </c>
      <c r="N7572" s="26">
        <f>VLOOKUP(K7572,Table!$A$2:$C$121,3,0)</f>
        <v>6</v>
      </c>
      <c r="O7572" s="13" t="str">
        <f>VLOOKUP(A7572,Table!$U$1:$V$230,2,0)</f>
        <v>Hexagonal</v>
      </c>
      <c r="P7572" s="1"/>
    </row>
    <row r="7573" spans="1:16">
      <c r="A7573" s="12">
        <v>194</v>
      </c>
      <c r="B7573" s="12">
        <v>657147</v>
      </c>
      <c r="C7573" s="12" t="s">
        <v>7455</v>
      </c>
      <c r="D7573" s="12" t="s">
        <v>8110</v>
      </c>
      <c r="E7573" s="17" t="s">
        <v>11493</v>
      </c>
      <c r="F7573" s="25" t="str">
        <f>LEFT(E7573,MIN(FIND({0,1,2,3,4,5,6,7,8,9},ASC(E7573)&amp;1234567890))-1)</f>
        <v>Fe</v>
      </c>
      <c r="G7573" s="25">
        <f t="shared" si="236"/>
        <v>17</v>
      </c>
      <c r="H7573" s="25">
        <f>VLOOKUP(F7573,Table!$A$2:$C$121,2,0)</f>
        <v>8</v>
      </c>
      <c r="I7573" s="26">
        <f>VLOOKUP(F7573,Table!$A$2:$C$121,3,0)</f>
        <v>4</v>
      </c>
      <c r="J7573" s="17" t="s">
        <v>12000</v>
      </c>
      <c r="K7573" s="25" t="str">
        <f>LEFT(J7573,MIN(FIND({0,1,2,3,4,5,6,7,8,9},ASC(J7573)&amp;1234567890))-1)</f>
        <v>Lu</v>
      </c>
      <c r="L7573" s="25">
        <f t="shared" si="237"/>
        <v>2</v>
      </c>
      <c r="M7573" s="25">
        <f>VLOOKUP(K7573,Table!$A$2:$C$121,2,0)</f>
        <v>3</v>
      </c>
      <c r="N7573" s="26">
        <f>VLOOKUP(K7573,Table!$A$2:$C$121,3,0)</f>
        <v>6</v>
      </c>
      <c r="O7573" s="13" t="str">
        <f>VLOOKUP(A7573,Table!$U$1:$V$230,2,0)</f>
        <v>Hexagonal</v>
      </c>
      <c r="P7573" s="1"/>
    </row>
    <row r="7574" spans="1:16">
      <c r="A7574" s="12">
        <v>194</v>
      </c>
      <c r="B7574" s="12">
        <v>657240</v>
      </c>
      <c r="C7574" s="12" t="s">
        <v>7455</v>
      </c>
      <c r="D7574" s="12" t="s">
        <v>8111</v>
      </c>
      <c r="E7574" s="17" t="s">
        <v>11352</v>
      </c>
      <c r="F7574" s="25" t="str">
        <f>LEFT(E7574,MIN(FIND({0,1,2,3,4,5,6,7,8,9},ASC(E7574)&amp;1234567890))-1)</f>
        <v>Al</v>
      </c>
      <c r="G7574" s="25">
        <f t="shared" si="236"/>
        <v>1</v>
      </c>
      <c r="H7574" s="25">
        <f>VLOOKUP(F7574,Table!$A$2:$C$121,2,0)</f>
        <v>13</v>
      </c>
      <c r="I7574" s="26">
        <f>VLOOKUP(F7574,Table!$A$2:$C$121,3,0)</f>
        <v>3</v>
      </c>
      <c r="J7574" s="17" t="s">
        <v>12003</v>
      </c>
      <c r="K7574" s="25" t="str">
        <f>LEFT(J7574,MIN(FIND({0,1,2,3,4,5,6,7,8,9},ASC(J7574)&amp;1234567890))-1)</f>
        <v>Pr</v>
      </c>
      <c r="L7574" s="25">
        <f t="shared" si="237"/>
        <v>3</v>
      </c>
      <c r="M7574" s="25">
        <f>VLOOKUP(K7574,Table!$A$2:$C$121,2,0)</f>
        <v>3</v>
      </c>
      <c r="N7574" s="26">
        <f>VLOOKUP(K7574,Table!$A$2:$C$121,3,0)</f>
        <v>6</v>
      </c>
      <c r="O7574" s="13" t="str">
        <f>VLOOKUP(A7574,Table!$U$1:$V$230,2,0)</f>
        <v>Hexagonal</v>
      </c>
      <c r="P7574" s="1"/>
    </row>
    <row r="7575" spans="1:16">
      <c r="A7575" s="12">
        <v>194</v>
      </c>
      <c r="B7575" s="12">
        <v>657488</v>
      </c>
      <c r="C7575" s="12" t="s">
        <v>7455</v>
      </c>
      <c r="D7575" s="12" t="s">
        <v>8112</v>
      </c>
      <c r="E7575" s="17" t="s">
        <v>601</v>
      </c>
      <c r="F7575" s="25" t="str">
        <f>LEFT(E7575,MIN(FIND({0,1,2,3,4,5,6,7,8,9},ASC(E7575)&amp;1234567890))-1)</f>
        <v>Al</v>
      </c>
      <c r="G7575" s="25">
        <f t="shared" si="236"/>
        <v>17</v>
      </c>
      <c r="H7575" s="25">
        <f>VLOOKUP(F7575,Table!$A$2:$C$121,2,0)</f>
        <v>13</v>
      </c>
      <c r="I7575" s="26">
        <f>VLOOKUP(F7575,Table!$A$2:$C$121,3,0)</f>
        <v>3</v>
      </c>
      <c r="J7575" s="17" t="s">
        <v>11330</v>
      </c>
      <c r="K7575" s="25" t="str">
        <f>LEFT(J7575,MIN(FIND({0,1,2,3,4,5,6,7,8,9},ASC(J7575)&amp;1234567890))-1)</f>
        <v>Er</v>
      </c>
      <c r="L7575" s="25">
        <f t="shared" si="237"/>
        <v>2</v>
      </c>
      <c r="M7575" s="25">
        <f>VLOOKUP(K7575,Table!$A$2:$C$121,2,0)</f>
        <v>3</v>
      </c>
      <c r="N7575" s="26">
        <f>VLOOKUP(K7575,Table!$A$2:$C$121,3,0)</f>
        <v>6</v>
      </c>
      <c r="O7575" s="13" t="str">
        <f>VLOOKUP(A7575,Table!$U$1:$V$230,2,0)</f>
        <v>Hexagonal</v>
      </c>
      <c r="P7575" s="1"/>
    </row>
    <row r="7576" spans="1:16">
      <c r="A7576" s="12">
        <v>194</v>
      </c>
      <c r="B7576" s="12">
        <v>658761</v>
      </c>
      <c r="C7576" s="12" t="s">
        <v>7455</v>
      </c>
      <c r="D7576" s="12" t="s">
        <v>8113</v>
      </c>
      <c r="E7576" s="17" t="s">
        <v>11887</v>
      </c>
      <c r="F7576" s="25" t="str">
        <f>LEFT(E7576,MIN(FIND({0,1,2,3,4,5,6,7,8,9},ASC(E7576)&amp;1234567890))-1)</f>
        <v>Ti</v>
      </c>
      <c r="G7576" s="25">
        <f t="shared" si="236"/>
        <v>2</v>
      </c>
      <c r="H7576" s="25">
        <f>VLOOKUP(F7576,Table!$A$2:$C$121,2,0)</f>
        <v>4</v>
      </c>
      <c r="I7576" s="26">
        <f>VLOOKUP(F7576,Table!$A$2:$C$121,3,0)</f>
        <v>4</v>
      </c>
      <c r="J7576" s="17" t="s">
        <v>11414</v>
      </c>
      <c r="K7576" s="25" t="str">
        <f>LEFT(J7576,MIN(FIND({0,1,2,3,4,5,6,7,8,9},ASC(J7576)&amp;1234567890))-1)</f>
        <v>H</v>
      </c>
      <c r="L7576" s="25">
        <f t="shared" si="237"/>
        <v>1</v>
      </c>
      <c r="M7576" s="25">
        <f>VLOOKUP(K7576,Table!$A$2:$C$121,2,0)</f>
        <v>1</v>
      </c>
      <c r="N7576" s="26">
        <f>VLOOKUP(K7576,Table!$A$2:$C$121,3,0)</f>
        <v>1</v>
      </c>
      <c r="O7576" s="13" t="str">
        <f>VLOOKUP(A7576,Table!$U$1:$V$230,2,0)</f>
        <v>Hexagonal</v>
      </c>
      <c r="P7576" s="1"/>
    </row>
    <row r="7577" spans="1:16">
      <c r="A7577" s="12">
        <v>194</v>
      </c>
      <c r="B7577" s="12">
        <v>659012</v>
      </c>
      <c r="C7577" s="12" t="s">
        <v>7455</v>
      </c>
      <c r="D7577" s="12" t="s">
        <v>8114</v>
      </c>
      <c r="E7577" s="17" t="s">
        <v>11919</v>
      </c>
      <c r="F7577" s="25" t="str">
        <f>LEFT(E7577,MIN(FIND({0,1,2,3,4,5,6,7,8,9},ASC(E7577)&amp;1234567890))-1)</f>
        <v>Os</v>
      </c>
      <c r="G7577" s="25">
        <f t="shared" si="236"/>
        <v>2</v>
      </c>
      <c r="H7577" s="25">
        <f>VLOOKUP(F7577,Table!$A$2:$C$121,2,0)</f>
        <v>8</v>
      </c>
      <c r="I7577" s="26">
        <f>VLOOKUP(F7577,Table!$A$2:$C$121,3,0)</f>
        <v>6</v>
      </c>
      <c r="J7577" s="17" t="s">
        <v>343</v>
      </c>
      <c r="K7577" s="25" t="str">
        <f>LEFT(J7577,MIN(FIND({0,1,2,3,4,5,6,7,8,9},ASC(J7577)&amp;1234567890))-1)</f>
        <v>U</v>
      </c>
      <c r="L7577" s="25">
        <f t="shared" si="237"/>
        <v>1</v>
      </c>
      <c r="M7577" s="25">
        <f>VLOOKUP(K7577,Table!$A$2:$C$121,2,0)</f>
        <v>3</v>
      </c>
      <c r="N7577" s="26">
        <f>VLOOKUP(K7577,Table!$A$2:$C$121,3,0)</f>
        <v>7</v>
      </c>
      <c r="O7577" s="13" t="str">
        <f>VLOOKUP(A7577,Table!$U$1:$V$230,2,0)</f>
        <v>Hexagonal</v>
      </c>
      <c r="P7577" s="1"/>
    </row>
    <row r="7578" spans="1:16">
      <c r="A7578" s="12">
        <v>194</v>
      </c>
      <c r="B7578" s="12">
        <v>659143</v>
      </c>
      <c r="C7578" s="12" t="s">
        <v>7455</v>
      </c>
      <c r="D7578" s="12" t="s">
        <v>8115</v>
      </c>
      <c r="E7578" s="17" t="s">
        <v>13578</v>
      </c>
      <c r="F7578" s="25" t="str">
        <f>LEFT(E7578,MIN(FIND({0,1,2,3,4,5,6,7,8,9},ASC(E7578)&amp;1234567890))-1)</f>
        <v>He</v>
      </c>
      <c r="G7578" s="25">
        <f t="shared" si="236"/>
        <v>2</v>
      </c>
      <c r="H7578" s="25">
        <f>VLOOKUP(F7578,Table!$A$2:$C$121,2,0)</f>
        <v>18</v>
      </c>
      <c r="I7578" s="26">
        <f>VLOOKUP(F7578,Table!$A$2:$C$121,3,0)</f>
        <v>1</v>
      </c>
      <c r="J7578" s="17" t="s">
        <v>13579</v>
      </c>
      <c r="K7578" s="25" t="str">
        <f>LEFT(J7578,MIN(FIND({0,1,2,3,4,5,6,7,8,9},ASC(J7578)&amp;1234567890))-1)</f>
        <v>Ne</v>
      </c>
      <c r="L7578" s="25">
        <f t="shared" si="237"/>
        <v>1</v>
      </c>
      <c r="M7578" s="25">
        <f>VLOOKUP(K7578,Table!$A$2:$C$121,2,0)</f>
        <v>18</v>
      </c>
      <c r="N7578" s="26">
        <f>VLOOKUP(K7578,Table!$A$2:$C$121,3,0)</f>
        <v>2</v>
      </c>
      <c r="O7578" s="13" t="str">
        <f>VLOOKUP(A7578,Table!$U$1:$V$230,2,0)</f>
        <v>Hexagonal</v>
      </c>
      <c r="P7578" s="1"/>
    </row>
    <row r="7579" spans="1:16">
      <c r="A7579" s="12">
        <v>194</v>
      </c>
      <c r="B7579" s="12">
        <v>659668</v>
      </c>
      <c r="C7579" s="12" t="s">
        <v>7455</v>
      </c>
      <c r="D7579" s="12" t="s">
        <v>8116</v>
      </c>
      <c r="E7579" s="17" t="s">
        <v>13580</v>
      </c>
      <c r="F7579" s="25" t="str">
        <f>LEFT(E7579,MIN(FIND({0,1,2,3,4,5,6,7,8,9},ASC(E7579)&amp;1234567890))-1)</f>
        <v>Co</v>
      </c>
      <c r="G7579" s="25">
        <f t="shared" si="236"/>
        <v>2.1</v>
      </c>
      <c r="H7579" s="25">
        <f>VLOOKUP(F7579,Table!$A$2:$C$121,2,0)</f>
        <v>9</v>
      </c>
      <c r="I7579" s="26">
        <f>VLOOKUP(F7579,Table!$A$2:$C$121,3,0)</f>
        <v>4</v>
      </c>
      <c r="J7579" s="17" t="s">
        <v>12301</v>
      </c>
      <c r="K7579" s="25" t="str">
        <f>LEFT(J7579,MIN(FIND({0,1,2,3,4,5,6,7,8,9},ASC(J7579)&amp;1234567890))-1)</f>
        <v>Ti</v>
      </c>
      <c r="L7579" s="25">
        <f t="shared" si="237"/>
        <v>0.9</v>
      </c>
      <c r="M7579" s="25">
        <f>VLOOKUP(K7579,Table!$A$2:$C$121,2,0)</f>
        <v>4</v>
      </c>
      <c r="N7579" s="26">
        <f>VLOOKUP(K7579,Table!$A$2:$C$121,3,0)</f>
        <v>4</v>
      </c>
      <c r="O7579" s="13" t="str">
        <f>VLOOKUP(A7579,Table!$U$1:$V$230,2,0)</f>
        <v>Hexagonal</v>
      </c>
      <c r="P7579" s="1"/>
    </row>
    <row r="7580" spans="1:16">
      <c r="A7580" s="12">
        <v>194</v>
      </c>
      <c r="B7580" s="12">
        <v>51949</v>
      </c>
      <c r="C7580" s="12" t="s">
        <v>7455</v>
      </c>
      <c r="D7580" s="12" t="s">
        <v>8117</v>
      </c>
      <c r="E7580" s="17" t="s">
        <v>11286</v>
      </c>
      <c r="F7580" s="25" t="str">
        <f>LEFT(E7580,MIN(FIND({0,1,2,3,4,5,6,7,8,9},ASC(E7580)&amp;1234567890))-1)</f>
        <v>In</v>
      </c>
      <c r="G7580" s="25">
        <f t="shared" si="236"/>
        <v>1</v>
      </c>
      <c r="H7580" s="25">
        <f>VLOOKUP(F7580,Table!$A$2:$C$121,2,0)</f>
        <v>13</v>
      </c>
      <c r="I7580" s="26">
        <f>VLOOKUP(F7580,Table!$A$2:$C$121,3,0)</f>
        <v>5</v>
      </c>
      <c r="J7580" s="17" t="s">
        <v>11328</v>
      </c>
      <c r="K7580" s="25" t="str">
        <f>LEFT(J7580,MIN(FIND({0,1,2,3,4,5,6,7,8,9},ASC(J7580)&amp;1234567890))-1)</f>
        <v>La</v>
      </c>
      <c r="L7580" s="25">
        <f t="shared" si="237"/>
        <v>2</v>
      </c>
      <c r="M7580" s="25">
        <f>VLOOKUP(K7580,Table!$A$2:$C$121,2,0)</f>
        <v>3</v>
      </c>
      <c r="N7580" s="26">
        <f>VLOOKUP(K7580,Table!$A$2:$C$121,3,0)</f>
        <v>6</v>
      </c>
      <c r="O7580" s="13" t="str">
        <f>VLOOKUP(A7580,Table!$U$1:$V$230,2,0)</f>
        <v>Hexagonal</v>
      </c>
      <c r="P7580" s="1"/>
    </row>
    <row r="7581" spans="1:16">
      <c r="A7581" s="12">
        <v>194</v>
      </c>
      <c r="B7581" s="12">
        <v>51977</v>
      </c>
      <c r="C7581" s="12" t="s">
        <v>7455</v>
      </c>
      <c r="D7581" s="12" t="s">
        <v>8118</v>
      </c>
      <c r="E7581" s="17" t="s">
        <v>13581</v>
      </c>
      <c r="F7581" s="25" t="str">
        <f>LEFT(E7581,MIN(FIND({0,1,2,3,4,5,6,7,8,9},ASC(E7581)&amp;1234567890))-1)</f>
        <v>In</v>
      </c>
      <c r="G7581" s="25">
        <f t="shared" si="236"/>
        <v>0.125</v>
      </c>
      <c r="H7581" s="25">
        <f>VLOOKUP(F7581,Table!$A$2:$C$121,2,0)</f>
        <v>13</v>
      </c>
      <c r="I7581" s="26">
        <f>VLOOKUP(F7581,Table!$A$2:$C$121,3,0)</f>
        <v>5</v>
      </c>
      <c r="J7581" s="17" t="s">
        <v>13582</v>
      </c>
      <c r="K7581" s="25" t="str">
        <f>LEFT(J7581,MIN(FIND({0,1,2,3,4,5,6,7,8,9},ASC(J7581)&amp;1234567890))-1)</f>
        <v>Mg</v>
      </c>
      <c r="L7581" s="25">
        <f t="shared" si="237"/>
        <v>0.875</v>
      </c>
      <c r="M7581" s="25">
        <f>VLOOKUP(K7581,Table!$A$2:$C$121,2,0)</f>
        <v>2</v>
      </c>
      <c r="N7581" s="26">
        <f>VLOOKUP(K7581,Table!$A$2:$C$121,3,0)</f>
        <v>3</v>
      </c>
      <c r="O7581" s="13" t="str">
        <f>VLOOKUP(A7581,Table!$U$1:$V$230,2,0)</f>
        <v>Hexagonal</v>
      </c>
      <c r="P7581" s="1"/>
    </row>
    <row r="7582" spans="1:16">
      <c r="A7582" s="12">
        <v>194</v>
      </c>
      <c r="B7582" s="12">
        <v>51979</v>
      </c>
      <c r="C7582" s="12" t="s">
        <v>7455</v>
      </c>
      <c r="D7582" s="12" t="s">
        <v>8119</v>
      </c>
      <c r="E7582" s="17" t="s">
        <v>13583</v>
      </c>
      <c r="F7582" s="25" t="str">
        <f>LEFT(E7582,MIN(FIND({0,1,2,3,4,5,6,7,8,9},ASC(E7582)&amp;1234567890))-1)</f>
        <v>In</v>
      </c>
      <c r="G7582" s="25">
        <f t="shared" si="236"/>
        <v>0.03</v>
      </c>
      <c r="H7582" s="25">
        <f>VLOOKUP(F7582,Table!$A$2:$C$121,2,0)</f>
        <v>13</v>
      </c>
      <c r="I7582" s="26">
        <f>VLOOKUP(F7582,Table!$A$2:$C$121,3,0)</f>
        <v>5</v>
      </c>
      <c r="J7582" s="17" t="s">
        <v>12034</v>
      </c>
      <c r="K7582" s="25" t="str">
        <f>LEFT(J7582,MIN(FIND({0,1,2,3,4,5,6,7,8,9},ASC(J7582)&amp;1234567890))-1)</f>
        <v>Mg</v>
      </c>
      <c r="L7582" s="25">
        <f t="shared" si="237"/>
        <v>0.97</v>
      </c>
      <c r="M7582" s="25">
        <f>VLOOKUP(K7582,Table!$A$2:$C$121,2,0)</f>
        <v>2</v>
      </c>
      <c r="N7582" s="26">
        <f>VLOOKUP(K7582,Table!$A$2:$C$121,3,0)</f>
        <v>3</v>
      </c>
      <c r="O7582" s="13" t="str">
        <f>VLOOKUP(A7582,Table!$U$1:$V$230,2,0)</f>
        <v>Hexagonal</v>
      </c>
      <c r="P7582" s="1"/>
    </row>
    <row r="7583" spans="1:16">
      <c r="A7583" s="12">
        <v>194</v>
      </c>
      <c r="B7583" s="12">
        <v>59443</v>
      </c>
      <c r="C7583" s="12" t="s">
        <v>7455</v>
      </c>
      <c r="D7583" s="12" t="s">
        <v>8120</v>
      </c>
      <c r="E7583" s="17" t="s">
        <v>13584</v>
      </c>
      <c r="F7583" s="25" t="str">
        <f>LEFT(E7583,MIN(FIND({0,1,2,3,4,5,6,7,8,9},ASC(E7583)&amp;1234567890))-1)</f>
        <v>In</v>
      </c>
      <c r="G7583" s="25">
        <f t="shared" si="236"/>
        <v>0.7</v>
      </c>
      <c r="H7583" s="25">
        <f>VLOOKUP(F7583,Table!$A$2:$C$121,2,0)</f>
        <v>13</v>
      </c>
      <c r="I7583" s="26">
        <f>VLOOKUP(F7583,Table!$A$2:$C$121,3,0)</f>
        <v>5</v>
      </c>
      <c r="J7583" s="17" t="s">
        <v>13585</v>
      </c>
      <c r="K7583" s="25" t="str">
        <f>LEFT(J7583,MIN(FIND({0,1,2,3,4,5,6,7,8,9},ASC(J7583)&amp;1234567890))-1)</f>
        <v>Ni</v>
      </c>
      <c r="L7583" s="25">
        <f t="shared" si="237"/>
        <v>1.3</v>
      </c>
      <c r="M7583" s="25">
        <f>VLOOKUP(K7583,Table!$A$2:$C$121,2,0)</f>
        <v>10</v>
      </c>
      <c r="N7583" s="26">
        <f>VLOOKUP(K7583,Table!$A$2:$C$121,3,0)</f>
        <v>4</v>
      </c>
      <c r="O7583" s="13" t="str">
        <f>VLOOKUP(A7583,Table!$U$1:$V$230,2,0)</f>
        <v>Hexagonal</v>
      </c>
      <c r="P7583" s="1"/>
    </row>
    <row r="7584" spans="1:16">
      <c r="A7584" s="12">
        <v>194</v>
      </c>
      <c r="B7584" s="12">
        <v>59497</v>
      </c>
      <c r="C7584" s="12" t="s">
        <v>7455</v>
      </c>
      <c r="D7584" s="12" t="s">
        <v>8121</v>
      </c>
      <c r="E7584" s="17" t="s">
        <v>13586</v>
      </c>
      <c r="F7584" s="25" t="str">
        <f>LEFT(E7584,MIN(FIND({0,1,2,3,4,5,6,7,8,9},ASC(E7584)&amp;1234567890))-1)</f>
        <v>In</v>
      </c>
      <c r="G7584" s="25">
        <f t="shared" si="236"/>
        <v>0.4</v>
      </c>
      <c r="H7584" s="25">
        <f>VLOOKUP(F7584,Table!$A$2:$C$121,2,0)</f>
        <v>13</v>
      </c>
      <c r="I7584" s="26">
        <f>VLOOKUP(F7584,Table!$A$2:$C$121,3,0)</f>
        <v>5</v>
      </c>
      <c r="J7584" s="17" t="s">
        <v>13587</v>
      </c>
      <c r="K7584" s="25" t="str">
        <f>LEFT(J7584,MIN(FIND({0,1,2,3,4,5,6,7,8,9},ASC(J7584)&amp;1234567890))-1)</f>
        <v>Pt</v>
      </c>
      <c r="L7584" s="25">
        <f t="shared" si="237"/>
        <v>0.6</v>
      </c>
      <c r="M7584" s="25">
        <f>VLOOKUP(K7584,Table!$A$2:$C$121,2,0)</f>
        <v>10</v>
      </c>
      <c r="N7584" s="26">
        <f>VLOOKUP(K7584,Table!$A$2:$C$121,3,0)</f>
        <v>6</v>
      </c>
      <c r="O7584" s="13" t="str">
        <f>VLOOKUP(A7584,Table!$U$1:$V$230,2,0)</f>
        <v>Hexagonal</v>
      </c>
      <c r="P7584" s="1"/>
    </row>
    <row r="7585" spans="1:16">
      <c r="A7585" s="12">
        <v>194</v>
      </c>
      <c r="B7585" s="12">
        <v>59522</v>
      </c>
      <c r="C7585" s="12" t="s">
        <v>7455</v>
      </c>
      <c r="D7585" s="12" t="s">
        <v>8122</v>
      </c>
      <c r="E7585" s="17" t="s">
        <v>11286</v>
      </c>
      <c r="F7585" s="25" t="str">
        <f>LEFT(E7585,MIN(FIND({0,1,2,3,4,5,6,7,8,9},ASC(E7585)&amp;1234567890))-1)</f>
        <v>In</v>
      </c>
      <c r="G7585" s="25">
        <f t="shared" si="236"/>
        <v>1</v>
      </c>
      <c r="H7585" s="25">
        <f>VLOOKUP(F7585,Table!$A$2:$C$121,2,0)</f>
        <v>13</v>
      </c>
      <c r="I7585" s="26">
        <f>VLOOKUP(F7585,Table!$A$2:$C$121,3,0)</f>
        <v>5</v>
      </c>
      <c r="J7585" s="17" t="s">
        <v>11956</v>
      </c>
      <c r="K7585" s="25" t="str">
        <f>LEFT(J7585,MIN(FIND({0,1,2,3,4,5,6,7,8,9},ASC(J7585)&amp;1234567890))-1)</f>
        <v>Sc</v>
      </c>
      <c r="L7585" s="25">
        <f t="shared" si="237"/>
        <v>2</v>
      </c>
      <c r="M7585" s="25">
        <f>VLOOKUP(K7585,Table!$A$2:$C$121,2,0)</f>
        <v>3</v>
      </c>
      <c r="N7585" s="26">
        <f>VLOOKUP(K7585,Table!$A$2:$C$121,3,0)</f>
        <v>4</v>
      </c>
      <c r="O7585" s="13" t="str">
        <f>VLOOKUP(A7585,Table!$U$1:$V$230,2,0)</f>
        <v>Hexagonal</v>
      </c>
      <c r="P7585" s="1"/>
    </row>
    <row r="7586" spans="1:16">
      <c r="A7586" s="12">
        <v>194</v>
      </c>
      <c r="B7586" s="12">
        <v>59543</v>
      </c>
      <c r="C7586" s="12" t="s">
        <v>7455</v>
      </c>
      <c r="D7586" s="12" t="s">
        <v>8123</v>
      </c>
      <c r="E7586" s="17" t="s">
        <v>11641</v>
      </c>
      <c r="F7586" s="25" t="str">
        <f>LEFT(E7586,MIN(FIND({0,1,2,3,4,5,6,7,8,9},ASC(E7586)&amp;1234567890))-1)</f>
        <v>In</v>
      </c>
      <c r="G7586" s="25">
        <f t="shared" si="236"/>
        <v>2</v>
      </c>
      <c r="H7586" s="25">
        <f>VLOOKUP(F7586,Table!$A$2:$C$121,2,0)</f>
        <v>13</v>
      </c>
      <c r="I7586" s="26">
        <f>VLOOKUP(F7586,Table!$A$2:$C$121,3,0)</f>
        <v>5</v>
      </c>
      <c r="J7586" s="17" t="s">
        <v>433</v>
      </c>
      <c r="K7586" s="25" t="str">
        <f>LEFT(J7586,MIN(FIND({0,1,2,3,4,5,6,7,8,9},ASC(J7586)&amp;1234567890))-1)</f>
        <v>Sr</v>
      </c>
      <c r="L7586" s="25">
        <f t="shared" si="237"/>
        <v>1</v>
      </c>
      <c r="M7586" s="25">
        <f>VLOOKUP(K7586,Table!$A$2:$C$121,2,0)</f>
        <v>2</v>
      </c>
      <c r="N7586" s="26">
        <f>VLOOKUP(K7586,Table!$A$2:$C$121,3,0)</f>
        <v>5</v>
      </c>
      <c r="O7586" s="13" t="str">
        <f>VLOOKUP(A7586,Table!$U$1:$V$230,2,0)</f>
        <v>Hexagonal</v>
      </c>
      <c r="P7586" s="1"/>
    </row>
    <row r="7587" spans="1:16">
      <c r="A7587" s="12">
        <v>194</v>
      </c>
      <c r="B7587" s="12">
        <v>59556</v>
      </c>
      <c r="C7587" s="12" t="s">
        <v>7455</v>
      </c>
      <c r="D7587" s="12" t="s">
        <v>8124</v>
      </c>
      <c r="E7587" s="17" t="s">
        <v>12050</v>
      </c>
      <c r="F7587" s="25" t="str">
        <f>LEFT(E7587,MIN(FIND({0,1,2,3,4,5,6,7,8,9},ASC(E7587)&amp;1234567890))-1)</f>
        <v>In</v>
      </c>
      <c r="G7587" s="25">
        <f t="shared" si="236"/>
        <v>0.1</v>
      </c>
      <c r="H7587" s="25">
        <f>VLOOKUP(F7587,Table!$A$2:$C$121,2,0)</f>
        <v>13</v>
      </c>
      <c r="I7587" s="26">
        <f>VLOOKUP(F7587,Table!$A$2:$C$121,3,0)</f>
        <v>5</v>
      </c>
      <c r="J7587" s="17" t="s">
        <v>13588</v>
      </c>
      <c r="K7587" s="25" t="str">
        <f>LEFT(J7587,MIN(FIND({0,1,2,3,4,5,6,7,8,9},ASC(J7587)&amp;1234567890))-1)</f>
        <v>Tl</v>
      </c>
      <c r="L7587" s="25">
        <f t="shared" si="237"/>
        <v>0.9</v>
      </c>
      <c r="M7587" s="25">
        <f>VLOOKUP(K7587,Table!$A$2:$C$121,2,0)</f>
        <v>13</v>
      </c>
      <c r="N7587" s="26">
        <f>VLOOKUP(K7587,Table!$A$2:$C$121,3,0)</f>
        <v>6</v>
      </c>
      <c r="O7587" s="13" t="str">
        <f>VLOOKUP(A7587,Table!$U$1:$V$230,2,0)</f>
        <v>Hexagonal</v>
      </c>
      <c r="P7587" s="1"/>
    </row>
    <row r="7588" spans="1:16">
      <c r="A7588" s="12">
        <v>194</v>
      </c>
      <c r="B7588" s="12">
        <v>419206</v>
      </c>
      <c r="C7588" s="12" t="s">
        <v>7455</v>
      </c>
      <c r="D7588" s="12" t="s">
        <v>8125</v>
      </c>
      <c r="E7588" s="17" t="s">
        <v>410</v>
      </c>
      <c r="F7588" s="25" t="str">
        <f>LEFT(E7588,MIN(FIND({0,1,2,3,4,5,6,7,8,9},ASC(E7588)&amp;1234567890))-1)</f>
        <v>Ba</v>
      </c>
      <c r="G7588" s="25">
        <f t="shared" si="236"/>
        <v>1</v>
      </c>
      <c r="H7588" s="25">
        <f>VLOOKUP(F7588,Table!$A$2:$C$121,2,0)</f>
        <v>2</v>
      </c>
      <c r="I7588" s="26">
        <f>VLOOKUP(F7588,Table!$A$2:$C$121,3,0)</f>
        <v>6</v>
      </c>
      <c r="J7588" s="17" t="s">
        <v>413</v>
      </c>
      <c r="K7588" s="25" t="str">
        <f>LEFT(J7588,MIN(FIND({0,1,2,3,4,5,6,7,8,9},ASC(J7588)&amp;1234567890))-1)</f>
        <v>Sn</v>
      </c>
      <c r="L7588" s="25">
        <f t="shared" si="237"/>
        <v>3</v>
      </c>
      <c r="M7588" s="25">
        <f>VLOOKUP(K7588,Table!$A$2:$C$121,2,0)</f>
        <v>14</v>
      </c>
      <c r="N7588" s="26">
        <f>VLOOKUP(K7588,Table!$A$2:$C$121,3,0)</f>
        <v>5</v>
      </c>
      <c r="O7588" s="13" t="str">
        <f>VLOOKUP(A7588,Table!$U$1:$V$230,2,0)</f>
        <v>Hexagonal</v>
      </c>
      <c r="P7588" s="1"/>
    </row>
    <row r="7589" spans="1:16">
      <c r="A7589" s="12">
        <v>194</v>
      </c>
      <c r="B7589" s="12">
        <v>420091</v>
      </c>
      <c r="C7589" s="12" t="s">
        <v>7455</v>
      </c>
      <c r="D7589" s="12" t="s">
        <v>8126</v>
      </c>
      <c r="E7589" s="17" t="s">
        <v>11858</v>
      </c>
      <c r="F7589" s="25" t="str">
        <f>LEFT(E7589,MIN(FIND({0,1,2,3,4,5,6,7,8,9},ASC(E7589)&amp;1234567890))-1)</f>
        <v>Ba</v>
      </c>
      <c r="G7589" s="25">
        <f t="shared" si="236"/>
        <v>4</v>
      </c>
      <c r="H7589" s="25">
        <f>VLOOKUP(F7589,Table!$A$2:$C$121,2,0)</f>
        <v>2</v>
      </c>
      <c r="I7589" s="26">
        <f>VLOOKUP(F7589,Table!$A$2:$C$121,3,0)</f>
        <v>6</v>
      </c>
      <c r="J7589" s="17" t="s">
        <v>12302</v>
      </c>
      <c r="K7589" s="25" t="str">
        <f>LEFT(J7589,MIN(FIND({0,1,2,3,4,5,6,7,8,9},ASC(J7589)&amp;1234567890))-1)</f>
        <v>Al</v>
      </c>
      <c r="L7589" s="25">
        <f t="shared" si="237"/>
        <v>5</v>
      </c>
      <c r="M7589" s="25">
        <f>VLOOKUP(K7589,Table!$A$2:$C$121,2,0)</f>
        <v>13</v>
      </c>
      <c r="N7589" s="26">
        <f>VLOOKUP(K7589,Table!$A$2:$C$121,3,0)</f>
        <v>3</v>
      </c>
      <c r="O7589" s="13" t="str">
        <f>VLOOKUP(A7589,Table!$U$1:$V$230,2,0)</f>
        <v>Hexagonal</v>
      </c>
      <c r="P7589" s="1"/>
    </row>
    <row r="7590" spans="1:16">
      <c r="A7590" s="12">
        <v>194</v>
      </c>
      <c r="B7590" s="12">
        <v>173921</v>
      </c>
      <c r="C7590" s="12" t="s">
        <v>7455</v>
      </c>
      <c r="D7590" s="12" t="s">
        <v>4428</v>
      </c>
      <c r="E7590" s="17" t="s">
        <v>410</v>
      </c>
      <c r="F7590" s="25" t="str">
        <f>LEFT(E7590,MIN(FIND({0,1,2,3,4,5,6,7,8,9},ASC(E7590)&amp;1234567890))-1)</f>
        <v>Ba</v>
      </c>
      <c r="G7590" s="25">
        <f t="shared" si="236"/>
        <v>1</v>
      </c>
      <c r="H7590" s="25">
        <f>VLOOKUP(F7590,Table!$A$2:$C$121,2,0)</f>
        <v>2</v>
      </c>
      <c r="I7590" s="26">
        <f>VLOOKUP(F7590,Table!$A$2:$C$121,3,0)</f>
        <v>6</v>
      </c>
      <c r="J7590" s="17" t="s">
        <v>371</v>
      </c>
      <c r="K7590" s="25" t="str">
        <f>LEFT(J7590,MIN(FIND({0,1,2,3,4,5,6,7,8,9},ASC(J7590)&amp;1234567890))-1)</f>
        <v>O</v>
      </c>
      <c r="L7590" s="25">
        <f t="shared" si="237"/>
        <v>1</v>
      </c>
      <c r="M7590" s="25">
        <f>VLOOKUP(K7590,Table!$A$2:$C$121,2,0)</f>
        <v>16</v>
      </c>
      <c r="N7590" s="26">
        <f>VLOOKUP(K7590,Table!$A$2:$C$121,3,0)</f>
        <v>2</v>
      </c>
      <c r="O7590" s="13" t="str">
        <f>VLOOKUP(A7590,Table!$U$1:$V$230,2,0)</f>
        <v>Hexagonal</v>
      </c>
      <c r="P7590" s="1"/>
    </row>
    <row r="7591" spans="1:16">
      <c r="A7591" s="12">
        <v>194</v>
      </c>
      <c r="B7591" s="12">
        <v>291122</v>
      </c>
      <c r="C7591" s="12" t="s">
        <v>7455</v>
      </c>
      <c r="D7591" s="12" t="s">
        <v>8127</v>
      </c>
      <c r="E7591" s="17" t="s">
        <v>13589</v>
      </c>
      <c r="F7591" s="25" t="str">
        <f>LEFT(E7591,MIN(FIND({0,1,2,3,4,5,6,7,8,9},ASC(E7591)&amp;1234567890))-1)</f>
        <v>W</v>
      </c>
      <c r="G7591" s="25">
        <f t="shared" si="236"/>
        <v>1.0940000000000001</v>
      </c>
      <c r="H7591" s="25">
        <f>VLOOKUP(F7591,Table!$A$2:$C$121,2,0)</f>
        <v>6</v>
      </c>
      <c r="I7591" s="26">
        <f>VLOOKUP(F7591,Table!$A$2:$C$121,3,0)</f>
        <v>6</v>
      </c>
      <c r="J7591" s="17" t="s">
        <v>13590</v>
      </c>
      <c r="K7591" s="25" t="str">
        <f>LEFT(J7591,MIN(FIND({0,1,2,3,4,5,6,7,8,9},ASC(J7591)&amp;1234567890))-1)</f>
        <v>B</v>
      </c>
      <c r="L7591" s="25">
        <f t="shared" si="237"/>
        <v>4.7140000000000004</v>
      </c>
      <c r="M7591" s="25">
        <f>VLOOKUP(K7591,Table!$A$2:$C$121,2,0)</f>
        <v>13</v>
      </c>
      <c r="N7591" s="26">
        <f>VLOOKUP(K7591,Table!$A$2:$C$121,3,0)</f>
        <v>2</v>
      </c>
      <c r="O7591" s="13" t="str">
        <f>VLOOKUP(A7591,Table!$U$1:$V$230,2,0)</f>
        <v>Hexagonal</v>
      </c>
      <c r="P7591" s="1"/>
    </row>
    <row r="7592" spans="1:16">
      <c r="A7592" s="12">
        <v>194</v>
      </c>
      <c r="B7592" s="12">
        <v>291124</v>
      </c>
      <c r="C7592" s="12" t="s">
        <v>7455</v>
      </c>
      <c r="D7592" s="12" t="s">
        <v>8128</v>
      </c>
      <c r="E7592" s="17" t="s">
        <v>13591</v>
      </c>
      <c r="F7592" s="25" t="str">
        <f>LEFT(E7592,MIN(FIND({0,1,2,3,4,5,6,7,8,9},ASC(E7592)&amp;1234567890))-1)</f>
        <v>W</v>
      </c>
      <c r="G7592" s="25">
        <f t="shared" si="236"/>
        <v>1.1439999999999999</v>
      </c>
      <c r="H7592" s="25">
        <f>VLOOKUP(F7592,Table!$A$2:$C$121,2,0)</f>
        <v>6</v>
      </c>
      <c r="I7592" s="26">
        <f>VLOOKUP(F7592,Table!$A$2:$C$121,3,0)</f>
        <v>6</v>
      </c>
      <c r="J7592" s="17" t="s">
        <v>13592</v>
      </c>
      <c r="K7592" s="25" t="str">
        <f>LEFT(J7592,MIN(FIND({0,1,2,3,4,5,6,7,8,9},ASC(J7592)&amp;1234567890))-1)</f>
        <v>B</v>
      </c>
      <c r="L7592" s="25">
        <f t="shared" si="237"/>
        <v>5.1029999999999998</v>
      </c>
      <c r="M7592" s="25">
        <f>VLOOKUP(K7592,Table!$A$2:$C$121,2,0)</f>
        <v>13</v>
      </c>
      <c r="N7592" s="26">
        <f>VLOOKUP(K7592,Table!$A$2:$C$121,3,0)</f>
        <v>2</v>
      </c>
      <c r="O7592" s="13" t="str">
        <f>VLOOKUP(A7592,Table!$U$1:$V$230,2,0)</f>
        <v>Hexagonal</v>
      </c>
      <c r="P7592" s="1"/>
    </row>
    <row r="7593" spans="1:16">
      <c r="A7593" s="12">
        <v>194</v>
      </c>
      <c r="B7593" s="12">
        <v>107718</v>
      </c>
      <c r="C7593" s="12" t="s">
        <v>7455</v>
      </c>
      <c r="D7593" s="12" t="s">
        <v>8129</v>
      </c>
      <c r="E7593" s="17" t="s">
        <v>13593</v>
      </c>
      <c r="F7593" s="25" t="str">
        <f>LEFT(E7593,MIN(FIND({0,1,2,3,4,5,6,7,8,9},ASC(E7593)&amp;1234567890))-1)</f>
        <v>Ag</v>
      </c>
      <c r="G7593" s="25">
        <f t="shared" si="236"/>
        <v>0.89500000000000002</v>
      </c>
      <c r="H7593" s="25">
        <f>VLOOKUP(F7593,Table!$A$2:$C$121,2,0)</f>
        <v>11</v>
      </c>
      <c r="I7593" s="26">
        <f>VLOOKUP(F7593,Table!$A$2:$C$121,3,0)</f>
        <v>5</v>
      </c>
      <c r="J7593" s="17" t="s">
        <v>13594</v>
      </c>
      <c r="K7593" s="25" t="str">
        <f>LEFT(J7593,MIN(FIND({0,1,2,3,4,5,6,7,8,9},ASC(J7593)&amp;1234567890))-1)</f>
        <v>As</v>
      </c>
      <c r="L7593" s="25">
        <f t="shared" si="237"/>
        <v>0.105</v>
      </c>
      <c r="M7593" s="25">
        <f>VLOOKUP(K7593,Table!$A$2:$C$121,2,0)</f>
        <v>15</v>
      </c>
      <c r="N7593" s="26">
        <f>VLOOKUP(K7593,Table!$A$2:$C$121,3,0)</f>
        <v>4</v>
      </c>
      <c r="O7593" s="13" t="str">
        <f>VLOOKUP(A7593,Table!$U$1:$V$230,2,0)</f>
        <v>Hexagonal</v>
      </c>
      <c r="P7593" s="1"/>
    </row>
    <row r="7594" spans="1:16">
      <c r="A7594" s="12">
        <v>194</v>
      </c>
      <c r="B7594" s="12">
        <v>107738</v>
      </c>
      <c r="C7594" s="12" t="s">
        <v>7455</v>
      </c>
      <c r="D7594" s="12" t="s">
        <v>8130</v>
      </c>
      <c r="E7594" s="17" t="s">
        <v>13427</v>
      </c>
      <c r="F7594" s="25" t="str">
        <f>LEFT(E7594,MIN(FIND({0,1,2,3,4,5,6,7,8,9},ASC(E7594)&amp;1234567890))-1)</f>
        <v>Ag</v>
      </c>
      <c r="G7594" s="25">
        <f t="shared" si="236"/>
        <v>0.8</v>
      </c>
      <c r="H7594" s="25">
        <f>VLOOKUP(F7594,Table!$A$2:$C$121,2,0)</f>
        <v>11</v>
      </c>
      <c r="I7594" s="26">
        <f>VLOOKUP(F7594,Table!$A$2:$C$121,3,0)</f>
        <v>5</v>
      </c>
      <c r="J7594" s="17" t="s">
        <v>12142</v>
      </c>
      <c r="K7594" s="25" t="str">
        <f>LEFT(J7594,MIN(FIND({0,1,2,3,4,5,6,7,8,9},ASC(J7594)&amp;1234567890))-1)</f>
        <v>Pb</v>
      </c>
      <c r="L7594" s="25">
        <f t="shared" si="237"/>
        <v>0.2</v>
      </c>
      <c r="M7594" s="25">
        <f>VLOOKUP(K7594,Table!$A$2:$C$121,2,0)</f>
        <v>14</v>
      </c>
      <c r="N7594" s="26">
        <f>VLOOKUP(K7594,Table!$A$2:$C$121,3,0)</f>
        <v>6</v>
      </c>
      <c r="O7594" s="13" t="str">
        <f>VLOOKUP(A7594,Table!$U$1:$V$230,2,0)</f>
        <v>Hexagonal</v>
      </c>
      <c r="P7594" s="1"/>
    </row>
    <row r="7595" spans="1:16">
      <c r="A7595" s="12">
        <v>194</v>
      </c>
      <c r="B7595" s="12">
        <v>107741</v>
      </c>
      <c r="C7595" s="12" t="s">
        <v>7455</v>
      </c>
      <c r="D7595" s="12" t="s">
        <v>8131</v>
      </c>
      <c r="E7595" s="17" t="s">
        <v>13424</v>
      </c>
      <c r="F7595" s="25" t="str">
        <f>LEFT(E7595,MIN(FIND({0,1,2,3,4,5,6,7,8,9},ASC(E7595)&amp;1234567890))-1)</f>
        <v>Ag</v>
      </c>
      <c r="G7595" s="25">
        <f t="shared" si="236"/>
        <v>0.75</v>
      </c>
      <c r="H7595" s="25">
        <f>VLOOKUP(F7595,Table!$A$2:$C$121,2,0)</f>
        <v>11</v>
      </c>
      <c r="I7595" s="26">
        <f>VLOOKUP(F7595,Table!$A$2:$C$121,3,0)</f>
        <v>5</v>
      </c>
      <c r="J7595" s="17" t="s">
        <v>13595</v>
      </c>
      <c r="K7595" s="25" t="str">
        <f>LEFT(J7595,MIN(FIND({0,1,2,3,4,5,6,7,8,9},ASC(J7595)&amp;1234567890))-1)</f>
        <v>Si</v>
      </c>
      <c r="L7595" s="25">
        <f t="shared" si="237"/>
        <v>0.25</v>
      </c>
      <c r="M7595" s="25">
        <f>VLOOKUP(K7595,Table!$A$2:$C$121,2,0)</f>
        <v>14</v>
      </c>
      <c r="N7595" s="26">
        <f>VLOOKUP(K7595,Table!$A$2:$C$121,3,0)</f>
        <v>3</v>
      </c>
      <c r="O7595" s="13" t="str">
        <f>VLOOKUP(A7595,Table!$U$1:$V$230,2,0)</f>
        <v>Hexagonal</v>
      </c>
      <c r="P7595" s="1"/>
    </row>
    <row r="7596" spans="1:16">
      <c r="A7596" s="12">
        <v>194</v>
      </c>
      <c r="B7596" s="12">
        <v>107744</v>
      </c>
      <c r="C7596" s="12" t="s">
        <v>7455</v>
      </c>
      <c r="D7596" s="12" t="s">
        <v>8132</v>
      </c>
      <c r="E7596" s="17" t="s">
        <v>13596</v>
      </c>
      <c r="F7596" s="25" t="str">
        <f>LEFT(E7596,MIN(FIND({0,1,2,3,4,5,6,7,8,9},ASC(E7596)&amp;1234567890))-1)</f>
        <v>Zn</v>
      </c>
      <c r="G7596" s="25">
        <f t="shared" si="236"/>
        <v>1.91</v>
      </c>
      <c r="H7596" s="25">
        <f>VLOOKUP(F7596,Table!$A$2:$C$121,2,0)</f>
        <v>12</v>
      </c>
      <c r="I7596" s="26">
        <f>VLOOKUP(F7596,Table!$A$2:$C$121,3,0)</f>
        <v>4</v>
      </c>
      <c r="J7596" s="17" t="s">
        <v>13597</v>
      </c>
      <c r="K7596" s="25" t="str">
        <f>LEFT(J7596,MIN(FIND({0,1,2,3,4,5,6,7,8,9},ASC(J7596)&amp;1234567890))-1)</f>
        <v>Ag</v>
      </c>
      <c r="L7596" s="25">
        <f t="shared" si="237"/>
        <v>0.09</v>
      </c>
      <c r="M7596" s="25">
        <f>VLOOKUP(K7596,Table!$A$2:$C$121,2,0)</f>
        <v>11</v>
      </c>
      <c r="N7596" s="26">
        <f>VLOOKUP(K7596,Table!$A$2:$C$121,3,0)</f>
        <v>5</v>
      </c>
      <c r="O7596" s="13" t="str">
        <f>VLOOKUP(A7596,Table!$U$1:$V$230,2,0)</f>
        <v>Hexagonal</v>
      </c>
      <c r="P7596" s="1"/>
    </row>
    <row r="7597" spans="1:16">
      <c r="A7597" s="12">
        <v>194</v>
      </c>
      <c r="B7597" s="12">
        <v>107867</v>
      </c>
      <c r="C7597" s="12" t="s">
        <v>7455</v>
      </c>
      <c r="D7597" s="12" t="s">
        <v>8133</v>
      </c>
      <c r="E7597" s="17" t="s">
        <v>445</v>
      </c>
      <c r="F7597" s="25" t="str">
        <f>LEFT(E7597,MIN(FIND({0,1,2,3,4,5,6,7,8,9},ASC(E7597)&amp;1234567890))-1)</f>
        <v>Al</v>
      </c>
      <c r="G7597" s="25">
        <f t="shared" si="236"/>
        <v>3</v>
      </c>
      <c r="H7597" s="25">
        <f>VLOOKUP(F7597,Table!$A$2:$C$121,2,0)</f>
        <v>13</v>
      </c>
      <c r="I7597" s="26">
        <f>VLOOKUP(F7597,Table!$A$2:$C$121,3,0)</f>
        <v>3</v>
      </c>
      <c r="J7597" s="17" t="s">
        <v>11332</v>
      </c>
      <c r="K7597" s="25" t="str">
        <f>LEFT(J7597,MIN(FIND({0,1,2,3,4,5,6,7,8,9},ASC(J7597)&amp;1234567890))-1)</f>
        <v>Pr</v>
      </c>
      <c r="L7597" s="25">
        <f t="shared" si="237"/>
        <v>1</v>
      </c>
      <c r="M7597" s="25">
        <f>VLOOKUP(K7597,Table!$A$2:$C$121,2,0)</f>
        <v>3</v>
      </c>
      <c r="N7597" s="26">
        <f>VLOOKUP(K7597,Table!$A$2:$C$121,3,0)</f>
        <v>6</v>
      </c>
      <c r="O7597" s="13" t="str">
        <f>VLOOKUP(A7597,Table!$U$1:$V$230,2,0)</f>
        <v>Hexagonal</v>
      </c>
      <c r="P7597" s="1"/>
    </row>
    <row r="7598" spans="1:16">
      <c r="A7598" s="12">
        <v>194</v>
      </c>
      <c r="B7598" s="12">
        <v>107893</v>
      </c>
      <c r="C7598" s="12" t="s">
        <v>7455</v>
      </c>
      <c r="D7598" s="12" t="s">
        <v>8134</v>
      </c>
      <c r="E7598" s="17" t="s">
        <v>13598</v>
      </c>
      <c r="F7598" s="25" t="str">
        <f>LEFT(E7598,MIN(FIND({0,1,2,3,4,5,6,7,8,9},ASC(E7598)&amp;1234567890))-1)</f>
        <v>Al</v>
      </c>
      <c r="G7598" s="25">
        <f t="shared" si="236"/>
        <v>0.4</v>
      </c>
      <c r="H7598" s="25">
        <f>VLOOKUP(F7598,Table!$A$2:$C$121,2,0)</f>
        <v>13</v>
      </c>
      <c r="I7598" s="26">
        <f>VLOOKUP(F7598,Table!$A$2:$C$121,3,0)</f>
        <v>3</v>
      </c>
      <c r="J7598" s="17" t="s">
        <v>13599</v>
      </c>
      <c r="K7598" s="25" t="str">
        <f>LEFT(J7598,MIN(FIND({0,1,2,3,4,5,6,7,8,9},ASC(J7598)&amp;1234567890))-1)</f>
        <v>Ti</v>
      </c>
      <c r="L7598" s="25">
        <f t="shared" si="237"/>
        <v>0.6</v>
      </c>
      <c r="M7598" s="25">
        <f>VLOOKUP(K7598,Table!$A$2:$C$121,2,0)</f>
        <v>4</v>
      </c>
      <c r="N7598" s="26">
        <f>VLOOKUP(K7598,Table!$A$2:$C$121,3,0)</f>
        <v>4</v>
      </c>
      <c r="O7598" s="13" t="str">
        <f>VLOOKUP(A7598,Table!$U$1:$V$230,2,0)</f>
        <v>Hexagonal</v>
      </c>
      <c r="P7598" s="1"/>
    </row>
    <row r="7599" spans="1:16">
      <c r="A7599" s="12">
        <v>194</v>
      </c>
      <c r="B7599" s="12">
        <v>107906</v>
      </c>
      <c r="C7599" s="12" t="s">
        <v>7455</v>
      </c>
      <c r="D7599" s="12" t="s">
        <v>8135</v>
      </c>
      <c r="E7599" s="17" t="s">
        <v>13600</v>
      </c>
      <c r="F7599" s="25" t="str">
        <f>LEFT(E7599,MIN(FIND({0,1,2,3,4,5,6,7,8,9},ASC(E7599)&amp;1234567890))-1)</f>
        <v>Al</v>
      </c>
      <c r="G7599" s="25">
        <f t="shared" si="236"/>
        <v>0.05</v>
      </c>
      <c r="H7599" s="25">
        <f>VLOOKUP(F7599,Table!$A$2:$C$121,2,0)</f>
        <v>13</v>
      </c>
      <c r="I7599" s="26">
        <f>VLOOKUP(F7599,Table!$A$2:$C$121,3,0)</f>
        <v>3</v>
      </c>
      <c r="J7599" s="17" t="s">
        <v>12575</v>
      </c>
      <c r="K7599" s="25" t="str">
        <f>LEFT(J7599,MIN(FIND({0,1,2,3,4,5,6,7,8,9},ASC(J7599)&amp;1234567890))-1)</f>
        <v>Zr</v>
      </c>
      <c r="L7599" s="25">
        <f t="shared" si="237"/>
        <v>0.95</v>
      </c>
      <c r="M7599" s="25">
        <f>VLOOKUP(K7599,Table!$A$2:$C$121,2,0)</f>
        <v>4</v>
      </c>
      <c r="N7599" s="26">
        <f>VLOOKUP(K7599,Table!$A$2:$C$121,3,0)</f>
        <v>5</v>
      </c>
      <c r="O7599" s="13" t="str">
        <f>VLOOKUP(A7599,Table!$U$1:$V$230,2,0)</f>
        <v>Hexagonal</v>
      </c>
      <c r="P7599" s="1"/>
    </row>
    <row r="7600" spans="1:16">
      <c r="A7600" s="12">
        <v>194</v>
      </c>
      <c r="B7600" s="12">
        <v>107934</v>
      </c>
      <c r="C7600" s="12" t="s">
        <v>7455</v>
      </c>
      <c r="D7600" s="12" t="s">
        <v>2373</v>
      </c>
      <c r="E7600" s="17" t="s">
        <v>11390</v>
      </c>
      <c r="F7600" s="25" t="str">
        <f>LEFT(E7600,MIN(FIND({0,1,2,3,4,5,6,7,8,9},ASC(E7600)&amp;1234567890))-1)</f>
        <v>Cr</v>
      </c>
      <c r="G7600" s="25">
        <f t="shared" si="236"/>
        <v>1</v>
      </c>
      <c r="H7600" s="25">
        <f>VLOOKUP(F7600,Table!$A$2:$C$121,2,0)</f>
        <v>6</v>
      </c>
      <c r="I7600" s="26">
        <f>VLOOKUP(F7600,Table!$A$2:$C$121,3,0)</f>
        <v>4</v>
      </c>
      <c r="J7600" s="17" t="s">
        <v>540</v>
      </c>
      <c r="K7600" s="25" t="str">
        <f>LEFT(J7600,MIN(FIND({0,1,2,3,4,5,6,7,8,9},ASC(J7600)&amp;1234567890))-1)</f>
        <v>As</v>
      </c>
      <c r="L7600" s="25">
        <f t="shared" si="237"/>
        <v>1</v>
      </c>
      <c r="M7600" s="25">
        <f>VLOOKUP(K7600,Table!$A$2:$C$121,2,0)</f>
        <v>15</v>
      </c>
      <c r="N7600" s="26">
        <f>VLOOKUP(K7600,Table!$A$2:$C$121,3,0)</f>
        <v>4</v>
      </c>
      <c r="O7600" s="13" t="str">
        <f>VLOOKUP(A7600,Table!$U$1:$V$230,2,0)</f>
        <v>Hexagonal</v>
      </c>
      <c r="P7600" s="1"/>
    </row>
    <row r="7601" spans="1:16">
      <c r="A7601" s="12">
        <v>194</v>
      </c>
      <c r="B7601" s="12">
        <v>107986</v>
      </c>
      <c r="C7601" s="12" t="s">
        <v>7455</v>
      </c>
      <c r="D7601" s="12" t="s">
        <v>8136</v>
      </c>
      <c r="E7601" s="17" t="s">
        <v>13601</v>
      </c>
      <c r="F7601" s="25" t="str">
        <f>LEFT(E7601,MIN(FIND({0,1,2,3,4,5,6,7,8,9},ASC(E7601)&amp;1234567890))-1)</f>
        <v>Au</v>
      </c>
      <c r="G7601" s="25">
        <f t="shared" si="236"/>
        <v>0.87</v>
      </c>
      <c r="H7601" s="25">
        <f>VLOOKUP(F7601,Table!$A$2:$C$121,2,0)</f>
        <v>11</v>
      </c>
      <c r="I7601" s="26">
        <f>VLOOKUP(F7601,Table!$A$2:$C$121,3,0)</f>
        <v>6</v>
      </c>
      <c r="J7601" s="17" t="s">
        <v>13602</v>
      </c>
      <c r="K7601" s="25" t="str">
        <f>LEFT(J7601,MIN(FIND({0,1,2,3,4,5,6,7,8,9},ASC(J7601)&amp;1234567890))-1)</f>
        <v>Ga</v>
      </c>
      <c r="L7601" s="25">
        <f t="shared" si="237"/>
        <v>0.13</v>
      </c>
      <c r="M7601" s="25">
        <f>VLOOKUP(K7601,Table!$A$2:$C$121,2,0)</f>
        <v>13</v>
      </c>
      <c r="N7601" s="26">
        <f>VLOOKUP(K7601,Table!$A$2:$C$121,3,0)</f>
        <v>4</v>
      </c>
      <c r="O7601" s="13" t="str">
        <f>VLOOKUP(A7601,Table!$U$1:$V$230,2,0)</f>
        <v>Hexagonal</v>
      </c>
      <c r="P7601" s="1"/>
    </row>
    <row r="7602" spans="1:16">
      <c r="A7602" s="12">
        <v>194</v>
      </c>
      <c r="B7602" s="12">
        <v>107990</v>
      </c>
      <c r="C7602" s="12" t="s">
        <v>7455</v>
      </c>
      <c r="D7602" s="12" t="s">
        <v>8137</v>
      </c>
      <c r="E7602" s="17" t="s">
        <v>12612</v>
      </c>
      <c r="F7602" s="25" t="str">
        <f>LEFT(E7602,MIN(FIND({0,1,2,3,4,5,6,7,8,9},ASC(E7602)&amp;1234567890))-1)</f>
        <v>Au</v>
      </c>
      <c r="G7602" s="25">
        <f t="shared" si="236"/>
        <v>0.8</v>
      </c>
      <c r="H7602" s="25">
        <f>VLOOKUP(F7602,Table!$A$2:$C$121,2,0)</f>
        <v>11</v>
      </c>
      <c r="I7602" s="26">
        <f>VLOOKUP(F7602,Table!$A$2:$C$121,3,0)</f>
        <v>6</v>
      </c>
      <c r="J7602" s="17" t="s">
        <v>13603</v>
      </c>
      <c r="K7602" s="25" t="str">
        <f>LEFT(J7602,MIN(FIND({0,1,2,3,4,5,6,7,8,9},ASC(J7602)&amp;1234567890))-1)</f>
        <v>Ge</v>
      </c>
      <c r="L7602" s="25">
        <f t="shared" si="237"/>
        <v>0.2</v>
      </c>
      <c r="M7602" s="25">
        <f>VLOOKUP(K7602,Table!$A$2:$C$121,2,0)</f>
        <v>14</v>
      </c>
      <c r="N7602" s="26">
        <f>VLOOKUP(K7602,Table!$A$2:$C$121,3,0)</f>
        <v>4</v>
      </c>
      <c r="O7602" s="13" t="str">
        <f>VLOOKUP(A7602,Table!$U$1:$V$230,2,0)</f>
        <v>Hexagonal</v>
      </c>
      <c r="P7602" s="1"/>
    </row>
    <row r="7603" spans="1:16">
      <c r="A7603" s="12">
        <v>194</v>
      </c>
      <c r="B7603" s="12">
        <v>107992</v>
      </c>
      <c r="C7603" s="12" t="s">
        <v>7455</v>
      </c>
      <c r="D7603" s="12" t="s">
        <v>8138</v>
      </c>
      <c r="E7603" s="17" t="s">
        <v>13604</v>
      </c>
      <c r="F7603" s="25" t="str">
        <f>LEFT(E7603,MIN(FIND({0,1,2,3,4,5,6,7,8,9},ASC(E7603)&amp;1234567890))-1)</f>
        <v>Au</v>
      </c>
      <c r="G7603" s="25">
        <f t="shared" si="236"/>
        <v>0.71</v>
      </c>
      <c r="H7603" s="25">
        <f>VLOOKUP(F7603,Table!$A$2:$C$121,2,0)</f>
        <v>11</v>
      </c>
      <c r="I7603" s="26">
        <f>VLOOKUP(F7603,Table!$A$2:$C$121,3,0)</f>
        <v>6</v>
      </c>
      <c r="J7603" s="17" t="s">
        <v>13605</v>
      </c>
      <c r="K7603" s="25" t="str">
        <f>LEFT(J7603,MIN(FIND({0,1,2,3,4,5,6,7,8,9},ASC(J7603)&amp;1234567890))-1)</f>
        <v>Hg</v>
      </c>
      <c r="L7603" s="25">
        <f t="shared" si="237"/>
        <v>0.28999999999999998</v>
      </c>
      <c r="M7603" s="25">
        <f>VLOOKUP(K7603,Table!$A$2:$C$121,2,0)</f>
        <v>12</v>
      </c>
      <c r="N7603" s="26">
        <f>VLOOKUP(K7603,Table!$A$2:$C$121,3,0)</f>
        <v>6</v>
      </c>
      <c r="O7603" s="13" t="str">
        <f>VLOOKUP(A7603,Table!$U$1:$V$230,2,0)</f>
        <v>Hexagonal</v>
      </c>
      <c r="P7603" s="1"/>
    </row>
    <row r="7604" spans="1:16">
      <c r="A7604" s="12">
        <v>194</v>
      </c>
      <c r="B7604" s="12">
        <v>108023</v>
      </c>
      <c r="C7604" s="12" t="s">
        <v>7455</v>
      </c>
      <c r="D7604" s="12" t="s">
        <v>8139</v>
      </c>
      <c r="E7604" s="17" t="s">
        <v>13606</v>
      </c>
      <c r="F7604" s="25" t="str">
        <f>LEFT(E7604,MIN(FIND({0,1,2,3,4,5,6,7,8,9},ASC(E7604)&amp;1234567890))-1)</f>
        <v>Zn</v>
      </c>
      <c r="G7604" s="25">
        <f t="shared" si="236"/>
        <v>0.96499999999999997</v>
      </c>
      <c r="H7604" s="25">
        <f>VLOOKUP(F7604,Table!$A$2:$C$121,2,0)</f>
        <v>12</v>
      </c>
      <c r="I7604" s="26">
        <f>VLOOKUP(F7604,Table!$A$2:$C$121,3,0)</f>
        <v>4</v>
      </c>
      <c r="J7604" s="17" t="s">
        <v>13607</v>
      </c>
      <c r="K7604" s="25" t="str">
        <f>LEFT(J7604,MIN(FIND({0,1,2,3,4,5,6,7,8,9},ASC(J7604)&amp;1234567890))-1)</f>
        <v>Au</v>
      </c>
      <c r="L7604" s="25">
        <f t="shared" si="237"/>
        <v>3.5000000000000003E-2</v>
      </c>
      <c r="M7604" s="25">
        <f>VLOOKUP(K7604,Table!$A$2:$C$121,2,0)</f>
        <v>11</v>
      </c>
      <c r="N7604" s="26">
        <f>VLOOKUP(K7604,Table!$A$2:$C$121,3,0)</f>
        <v>6</v>
      </c>
      <c r="O7604" s="13" t="str">
        <f>VLOOKUP(A7604,Table!$U$1:$V$230,2,0)</f>
        <v>Hexagonal</v>
      </c>
      <c r="P7604" s="1"/>
    </row>
    <row r="7605" spans="1:16">
      <c r="A7605" s="12">
        <v>194</v>
      </c>
      <c r="B7605" s="12">
        <v>108121</v>
      </c>
      <c r="C7605" s="12" t="s">
        <v>7455</v>
      </c>
      <c r="D7605" s="12" t="s">
        <v>8140</v>
      </c>
      <c r="E7605" s="17" t="s">
        <v>13608</v>
      </c>
      <c r="F7605" s="25" t="str">
        <f>LEFT(E7605,MIN(FIND({0,1,2,3,4,5,6,7,8,9},ASC(E7605)&amp;1234567890))-1)</f>
        <v>Bi</v>
      </c>
      <c r="G7605" s="25">
        <f t="shared" si="236"/>
        <v>1.5</v>
      </c>
      <c r="H7605" s="25">
        <f>VLOOKUP(F7605,Table!$A$2:$C$121,2,0)</f>
        <v>15</v>
      </c>
      <c r="I7605" s="26">
        <f>VLOOKUP(F7605,Table!$A$2:$C$121,3,0)</f>
        <v>6</v>
      </c>
      <c r="J7605" s="17" t="s">
        <v>13609</v>
      </c>
      <c r="K7605" s="25" t="str">
        <f>LEFT(J7605,MIN(FIND({0,1,2,3,4,5,6,7,8,9},ASC(J7605)&amp;1234567890))-1)</f>
        <v>Pd</v>
      </c>
      <c r="L7605" s="25">
        <f t="shared" si="237"/>
        <v>2.5</v>
      </c>
      <c r="M7605" s="25">
        <f>VLOOKUP(K7605,Table!$A$2:$C$121,2,0)</f>
        <v>10</v>
      </c>
      <c r="N7605" s="26">
        <f>VLOOKUP(K7605,Table!$A$2:$C$121,3,0)</f>
        <v>5</v>
      </c>
      <c r="O7605" s="13" t="str">
        <f>VLOOKUP(A7605,Table!$U$1:$V$230,2,0)</f>
        <v>Hexagonal</v>
      </c>
      <c r="P7605" s="1"/>
    </row>
    <row r="7606" spans="1:16">
      <c r="A7606" s="12">
        <v>194</v>
      </c>
      <c r="B7606" s="12">
        <v>108213</v>
      </c>
      <c r="C7606" s="12" t="s">
        <v>7455</v>
      </c>
      <c r="D7606" s="12" t="s">
        <v>8141</v>
      </c>
      <c r="E7606" s="17" t="s">
        <v>13610</v>
      </c>
      <c r="F7606" s="25" t="str">
        <f>LEFT(E7606,MIN(FIND({0,1,2,3,4,5,6,7,8,9},ASC(E7606)&amp;1234567890))-1)</f>
        <v>Cd</v>
      </c>
      <c r="G7606" s="25">
        <f t="shared" si="236"/>
        <v>0.75</v>
      </c>
      <c r="H7606" s="25">
        <f>VLOOKUP(F7606,Table!$A$2:$C$121,2,0)</f>
        <v>12</v>
      </c>
      <c r="I7606" s="26">
        <f>VLOOKUP(F7606,Table!$A$2:$C$121,3,0)</f>
        <v>5</v>
      </c>
      <c r="J7606" s="17" t="s">
        <v>13611</v>
      </c>
      <c r="K7606" s="25" t="str">
        <f>LEFT(J7606,MIN(FIND({0,1,2,3,4,5,6,7,8,9},ASC(J7606)&amp;1234567890))-1)</f>
        <v>Hg</v>
      </c>
      <c r="L7606" s="25">
        <f t="shared" si="237"/>
        <v>0.25</v>
      </c>
      <c r="M7606" s="25">
        <f>VLOOKUP(K7606,Table!$A$2:$C$121,2,0)</f>
        <v>12</v>
      </c>
      <c r="N7606" s="26">
        <f>VLOOKUP(K7606,Table!$A$2:$C$121,3,0)</f>
        <v>6</v>
      </c>
      <c r="O7606" s="13" t="str">
        <f>VLOOKUP(A7606,Table!$U$1:$V$230,2,0)</f>
        <v>Hexagonal</v>
      </c>
      <c r="P7606" s="1"/>
    </row>
    <row r="7607" spans="1:16">
      <c r="A7607" s="12">
        <v>194</v>
      </c>
      <c r="B7607" s="12">
        <v>108224</v>
      </c>
      <c r="C7607" s="12" t="s">
        <v>7455</v>
      </c>
      <c r="D7607" s="12" t="s">
        <v>8142</v>
      </c>
      <c r="E7607" s="17" t="s">
        <v>13612</v>
      </c>
      <c r="F7607" s="25" t="str">
        <f>LEFT(E7607,MIN(FIND({0,1,2,3,4,5,6,7,8,9},ASC(E7607)&amp;1234567890))-1)</f>
        <v>Cd</v>
      </c>
      <c r="G7607" s="25">
        <f t="shared" si="236"/>
        <v>0.18</v>
      </c>
      <c r="H7607" s="25">
        <f>VLOOKUP(F7607,Table!$A$2:$C$121,2,0)</f>
        <v>12</v>
      </c>
      <c r="I7607" s="26">
        <f>VLOOKUP(F7607,Table!$A$2:$C$121,3,0)</f>
        <v>5</v>
      </c>
      <c r="J7607" s="17" t="s">
        <v>13613</v>
      </c>
      <c r="K7607" s="25" t="str">
        <f>LEFT(J7607,MIN(FIND({0,1,2,3,4,5,6,7,8,9},ASC(J7607)&amp;1234567890))-1)</f>
        <v>Mg</v>
      </c>
      <c r="L7607" s="25">
        <f t="shared" si="237"/>
        <v>0.82</v>
      </c>
      <c r="M7607" s="25">
        <f>VLOOKUP(K7607,Table!$A$2:$C$121,2,0)</f>
        <v>2</v>
      </c>
      <c r="N7607" s="26">
        <f>VLOOKUP(K7607,Table!$A$2:$C$121,3,0)</f>
        <v>3</v>
      </c>
      <c r="O7607" s="13" t="str">
        <f>VLOOKUP(A7607,Table!$U$1:$V$230,2,0)</f>
        <v>Hexagonal</v>
      </c>
      <c r="P7607" s="1"/>
    </row>
    <row r="7608" spans="1:16">
      <c r="A7608" s="12">
        <v>194</v>
      </c>
      <c r="B7608" s="12">
        <v>108235</v>
      </c>
      <c r="C7608" s="12" t="s">
        <v>7455</v>
      </c>
      <c r="D7608" s="12" t="s">
        <v>8143</v>
      </c>
      <c r="E7608" s="17" t="s">
        <v>13614</v>
      </c>
      <c r="F7608" s="25" t="str">
        <f>LEFT(E7608,MIN(FIND({0,1,2,3,4,5,6,7,8,9},ASC(E7608)&amp;1234567890))-1)</f>
        <v>Cd</v>
      </c>
      <c r="G7608" s="25">
        <f t="shared" si="236"/>
        <v>0.3</v>
      </c>
      <c r="H7608" s="25">
        <f>VLOOKUP(F7608,Table!$A$2:$C$121,2,0)</f>
        <v>12</v>
      </c>
      <c r="I7608" s="26">
        <f>VLOOKUP(F7608,Table!$A$2:$C$121,3,0)</f>
        <v>5</v>
      </c>
      <c r="J7608" s="17" t="s">
        <v>13615</v>
      </c>
      <c r="K7608" s="25" t="str">
        <f>LEFT(J7608,MIN(FIND({0,1,2,3,4,5,6,7,8,9},ASC(J7608)&amp;1234567890))-1)</f>
        <v>Sn</v>
      </c>
      <c r="L7608" s="25">
        <f t="shared" si="237"/>
        <v>0.7</v>
      </c>
      <c r="M7608" s="25">
        <f>VLOOKUP(K7608,Table!$A$2:$C$121,2,0)</f>
        <v>14</v>
      </c>
      <c r="N7608" s="26">
        <f>VLOOKUP(K7608,Table!$A$2:$C$121,3,0)</f>
        <v>5</v>
      </c>
      <c r="O7608" s="13" t="str">
        <f>VLOOKUP(A7608,Table!$U$1:$V$230,2,0)</f>
        <v>Hexagonal</v>
      </c>
      <c r="P7608" s="1"/>
    </row>
    <row r="7609" spans="1:16">
      <c r="A7609" s="12">
        <v>194</v>
      </c>
      <c r="B7609" s="12">
        <v>108257</v>
      </c>
      <c r="C7609" s="12" t="s">
        <v>7455</v>
      </c>
      <c r="D7609" s="12" t="s">
        <v>8144</v>
      </c>
      <c r="E7609" s="17" t="s">
        <v>13616</v>
      </c>
      <c r="F7609" s="25" t="str">
        <f>LEFT(E7609,MIN(FIND({0,1,2,3,4,5,6,7,8,9},ASC(E7609)&amp;1234567890))-1)</f>
        <v>Ce</v>
      </c>
      <c r="G7609" s="25">
        <f t="shared" si="236"/>
        <v>0.6</v>
      </c>
      <c r="H7609" s="25">
        <f>VLOOKUP(F7609,Table!$A$2:$C$121,2,0)</f>
        <v>3</v>
      </c>
      <c r="I7609" s="26">
        <f>VLOOKUP(F7609,Table!$A$2:$C$121,3,0)</f>
        <v>6</v>
      </c>
      <c r="J7609" s="17" t="s">
        <v>13617</v>
      </c>
      <c r="K7609" s="25" t="str">
        <f>LEFT(J7609,MIN(FIND({0,1,2,3,4,5,6,7,8,9},ASC(J7609)&amp;1234567890))-1)</f>
        <v>Nd</v>
      </c>
      <c r="L7609" s="25">
        <f t="shared" si="237"/>
        <v>0.4</v>
      </c>
      <c r="M7609" s="25">
        <f>VLOOKUP(K7609,Table!$A$2:$C$121,2,0)</f>
        <v>3</v>
      </c>
      <c r="N7609" s="26">
        <f>VLOOKUP(K7609,Table!$A$2:$C$121,3,0)</f>
        <v>6</v>
      </c>
      <c r="O7609" s="13" t="str">
        <f>VLOOKUP(A7609,Table!$U$1:$V$230,2,0)</f>
        <v>Hexagonal</v>
      </c>
      <c r="P7609" s="1"/>
    </row>
    <row r="7610" spans="1:16">
      <c r="A7610" s="12">
        <v>194</v>
      </c>
      <c r="B7610" s="12">
        <v>108312</v>
      </c>
      <c r="C7610" s="12" t="s">
        <v>7455</v>
      </c>
      <c r="D7610" s="12" t="s">
        <v>8145</v>
      </c>
      <c r="E7610" s="17" t="s">
        <v>76</v>
      </c>
      <c r="F7610" s="25" t="str">
        <f>LEFT(E7610,MIN(FIND({0,1,2,3,4,5,6,7,8,9},ASC(E7610)&amp;1234567890))-1)</f>
        <v>Co</v>
      </c>
      <c r="G7610" s="25">
        <f t="shared" si="236"/>
        <v>1</v>
      </c>
      <c r="H7610" s="25">
        <f>VLOOKUP(F7610,Table!$A$2:$C$121,2,0)</f>
        <v>9</v>
      </c>
      <c r="I7610" s="26">
        <f>VLOOKUP(F7610,Table!$A$2:$C$121,3,0)</f>
        <v>4</v>
      </c>
      <c r="J7610" s="17" t="s">
        <v>434</v>
      </c>
      <c r="K7610" s="25" t="str">
        <f>LEFT(J7610,MIN(FIND({0,1,2,3,4,5,6,7,8,9},ASC(J7610)&amp;1234567890))-1)</f>
        <v>Os</v>
      </c>
      <c r="L7610" s="25">
        <f t="shared" si="237"/>
        <v>1</v>
      </c>
      <c r="M7610" s="25">
        <f>VLOOKUP(K7610,Table!$A$2:$C$121,2,0)</f>
        <v>8</v>
      </c>
      <c r="N7610" s="26">
        <f>VLOOKUP(K7610,Table!$A$2:$C$121,3,0)</f>
        <v>6</v>
      </c>
      <c r="O7610" s="13" t="str">
        <f>VLOOKUP(A7610,Table!$U$1:$V$230,2,0)</f>
        <v>Hexagonal</v>
      </c>
      <c r="P7610" s="1"/>
    </row>
    <row r="7611" spans="1:16">
      <c r="A7611" s="12">
        <v>194</v>
      </c>
      <c r="B7611" s="12">
        <v>108349</v>
      </c>
      <c r="C7611" s="12" t="s">
        <v>7455</v>
      </c>
      <c r="D7611" s="12" t="s">
        <v>8146</v>
      </c>
      <c r="E7611" s="17" t="s">
        <v>13618</v>
      </c>
      <c r="F7611" s="25" t="str">
        <f>LEFT(E7611,MIN(FIND({0,1,2,3,4,5,6,7,8,9},ASC(E7611)&amp;1234567890))-1)</f>
        <v>Cr</v>
      </c>
      <c r="G7611" s="25">
        <f t="shared" si="236"/>
        <v>0.4</v>
      </c>
      <c r="H7611" s="25">
        <f>VLOOKUP(F7611,Table!$A$2:$C$121,2,0)</f>
        <v>6</v>
      </c>
      <c r="I7611" s="26">
        <f>VLOOKUP(F7611,Table!$A$2:$C$121,3,0)</f>
        <v>4</v>
      </c>
      <c r="J7611" s="17" t="s">
        <v>12500</v>
      </c>
      <c r="K7611" s="25" t="str">
        <f>LEFT(J7611,MIN(FIND({0,1,2,3,4,5,6,7,8,9},ASC(J7611)&amp;1234567890))-1)</f>
        <v>Rh</v>
      </c>
      <c r="L7611" s="25">
        <f t="shared" si="237"/>
        <v>0.6</v>
      </c>
      <c r="M7611" s="25">
        <f>VLOOKUP(K7611,Table!$A$2:$C$121,2,0)</f>
        <v>9</v>
      </c>
      <c r="N7611" s="26">
        <f>VLOOKUP(K7611,Table!$A$2:$C$121,3,0)</f>
        <v>5</v>
      </c>
      <c r="O7611" s="13" t="str">
        <f>VLOOKUP(A7611,Table!$U$1:$V$230,2,0)</f>
        <v>Hexagonal</v>
      </c>
      <c r="P7611" s="1"/>
    </row>
    <row r="7612" spans="1:16">
      <c r="A7612" s="12">
        <v>194</v>
      </c>
      <c r="B7612" s="12">
        <v>108407</v>
      </c>
      <c r="C7612" s="12" t="s">
        <v>7455</v>
      </c>
      <c r="D7612" s="12" t="s">
        <v>8147</v>
      </c>
      <c r="E7612" s="17" t="s">
        <v>13619</v>
      </c>
      <c r="F7612" s="25" t="str">
        <f>LEFT(E7612,MIN(FIND({0,1,2,3,4,5,6,7,8,9},ASC(E7612)&amp;1234567890))-1)</f>
        <v>Cu</v>
      </c>
      <c r="G7612" s="25">
        <f t="shared" si="236"/>
        <v>0.875</v>
      </c>
      <c r="H7612" s="25">
        <f>VLOOKUP(F7612,Table!$A$2:$C$121,2,0)</f>
        <v>11</v>
      </c>
      <c r="I7612" s="26">
        <f>VLOOKUP(F7612,Table!$A$2:$C$121,3,0)</f>
        <v>4</v>
      </c>
      <c r="J7612" s="17" t="s">
        <v>13620</v>
      </c>
      <c r="K7612" s="25" t="str">
        <f>LEFT(J7612,MIN(FIND({0,1,2,3,4,5,6,7,8,9},ASC(J7612)&amp;1234567890))-1)</f>
        <v>Si</v>
      </c>
      <c r="L7612" s="25">
        <f t="shared" si="237"/>
        <v>0.125</v>
      </c>
      <c r="M7612" s="25">
        <f>VLOOKUP(K7612,Table!$A$2:$C$121,2,0)</f>
        <v>14</v>
      </c>
      <c r="N7612" s="26">
        <f>VLOOKUP(K7612,Table!$A$2:$C$121,3,0)</f>
        <v>3</v>
      </c>
      <c r="O7612" s="13" t="str">
        <f>VLOOKUP(A7612,Table!$U$1:$V$230,2,0)</f>
        <v>Hexagonal</v>
      </c>
      <c r="P7612" s="1"/>
    </row>
    <row r="7613" spans="1:16">
      <c r="A7613" s="12">
        <v>194</v>
      </c>
      <c r="B7613" s="12">
        <v>108430</v>
      </c>
      <c r="C7613" s="12" t="s">
        <v>7455</v>
      </c>
      <c r="D7613" s="12" t="s">
        <v>8148</v>
      </c>
      <c r="E7613" s="17" t="s">
        <v>13621</v>
      </c>
      <c r="F7613" s="25" t="str">
        <f>LEFT(E7613,MIN(FIND({0,1,2,3,4,5,6,7,8,9},ASC(E7613)&amp;1234567890))-1)</f>
        <v>Mg</v>
      </c>
      <c r="G7613" s="25">
        <f t="shared" si="236"/>
        <v>0.96499999999999997</v>
      </c>
      <c r="H7613" s="25">
        <f>VLOOKUP(F7613,Table!$A$2:$C$121,2,0)</f>
        <v>2</v>
      </c>
      <c r="I7613" s="26">
        <f>VLOOKUP(F7613,Table!$A$2:$C$121,3,0)</f>
        <v>3</v>
      </c>
      <c r="J7613" s="17" t="s">
        <v>13622</v>
      </c>
      <c r="K7613" s="25" t="str">
        <f>LEFT(J7613,MIN(FIND({0,1,2,3,4,5,6,7,8,9},ASC(J7613)&amp;1234567890))-1)</f>
        <v>Er</v>
      </c>
      <c r="L7613" s="25">
        <f t="shared" si="237"/>
        <v>3.5000000000000003E-2</v>
      </c>
      <c r="M7613" s="25">
        <f>VLOOKUP(K7613,Table!$A$2:$C$121,2,0)</f>
        <v>3</v>
      </c>
      <c r="N7613" s="26">
        <f>VLOOKUP(K7613,Table!$A$2:$C$121,3,0)</f>
        <v>6</v>
      </c>
      <c r="O7613" s="13" t="str">
        <f>VLOOKUP(A7613,Table!$U$1:$V$230,2,0)</f>
        <v>Hexagonal</v>
      </c>
      <c r="P7613" s="1"/>
    </row>
    <row r="7614" spans="1:16">
      <c r="A7614" s="12">
        <v>194</v>
      </c>
      <c r="B7614" s="12">
        <v>108469</v>
      </c>
      <c r="C7614" s="12" t="s">
        <v>7455</v>
      </c>
      <c r="D7614" s="12" t="s">
        <v>8149</v>
      </c>
      <c r="E7614" s="17" t="s">
        <v>13623</v>
      </c>
      <c r="F7614" s="25" t="str">
        <f>LEFT(E7614,MIN(FIND({0,1,2,3,4,5,6,7,8,9},ASC(E7614)&amp;1234567890))-1)</f>
        <v>Fe</v>
      </c>
      <c r="G7614" s="25">
        <f t="shared" si="236"/>
        <v>0.875</v>
      </c>
      <c r="H7614" s="25">
        <f>VLOOKUP(F7614,Table!$A$2:$C$121,2,0)</f>
        <v>8</v>
      </c>
      <c r="I7614" s="26">
        <f>VLOOKUP(F7614,Table!$A$2:$C$121,3,0)</f>
        <v>4</v>
      </c>
      <c r="J7614" s="17" t="s">
        <v>379</v>
      </c>
      <c r="K7614" s="25" t="str">
        <f>LEFT(J7614,MIN(FIND({0,1,2,3,4,5,6,7,8,9},ASC(J7614)&amp;1234567890))-1)</f>
        <v>S</v>
      </c>
      <c r="L7614" s="25">
        <f t="shared" si="237"/>
        <v>1</v>
      </c>
      <c r="M7614" s="25">
        <f>VLOOKUP(K7614,Table!$A$2:$C$121,2,0)</f>
        <v>16</v>
      </c>
      <c r="N7614" s="26">
        <f>VLOOKUP(K7614,Table!$A$2:$C$121,3,0)</f>
        <v>3</v>
      </c>
      <c r="O7614" s="13" t="str">
        <f>VLOOKUP(A7614,Table!$U$1:$V$230,2,0)</f>
        <v>Hexagonal</v>
      </c>
      <c r="P7614" s="1"/>
    </row>
    <row r="7615" spans="1:16">
      <c r="A7615" s="12">
        <v>194</v>
      </c>
      <c r="B7615" s="12">
        <v>108485</v>
      </c>
      <c r="C7615" s="12" t="s">
        <v>7455</v>
      </c>
      <c r="D7615" s="12" t="s">
        <v>8150</v>
      </c>
      <c r="E7615" s="17" t="s">
        <v>13624</v>
      </c>
      <c r="F7615" s="25" t="str">
        <f>LEFT(E7615,MIN(FIND({0,1,2,3,4,5,6,7,8,9},ASC(E7615)&amp;1234567890))-1)</f>
        <v>Ga</v>
      </c>
      <c r="G7615" s="25">
        <f t="shared" si="236"/>
        <v>0.66500000000000004</v>
      </c>
      <c r="H7615" s="25">
        <f>VLOOKUP(F7615,Table!$A$2:$C$121,2,0)</f>
        <v>13</v>
      </c>
      <c r="I7615" s="26">
        <f>VLOOKUP(F7615,Table!$A$2:$C$121,3,0)</f>
        <v>4</v>
      </c>
      <c r="J7615" s="17" t="s">
        <v>13625</v>
      </c>
      <c r="K7615" s="25" t="str">
        <f>LEFT(J7615,MIN(FIND({0,1,2,3,4,5,6,7,8,9},ASC(J7615)&amp;1234567890))-1)</f>
        <v>Ni</v>
      </c>
      <c r="L7615" s="25">
        <f t="shared" si="237"/>
        <v>1.2350000000000001</v>
      </c>
      <c r="M7615" s="25">
        <f>VLOOKUP(K7615,Table!$A$2:$C$121,2,0)</f>
        <v>10</v>
      </c>
      <c r="N7615" s="26">
        <f>VLOOKUP(K7615,Table!$A$2:$C$121,3,0)</f>
        <v>4</v>
      </c>
      <c r="O7615" s="13" t="str">
        <f>VLOOKUP(A7615,Table!$U$1:$V$230,2,0)</f>
        <v>Hexagonal</v>
      </c>
      <c r="P7615" s="1"/>
    </row>
    <row r="7616" spans="1:16">
      <c r="A7616" s="12">
        <v>194</v>
      </c>
      <c r="B7616" s="12">
        <v>108499</v>
      </c>
      <c r="C7616" s="12" t="s">
        <v>7455</v>
      </c>
      <c r="D7616" s="12" t="s">
        <v>8151</v>
      </c>
      <c r="E7616" s="17" t="s">
        <v>425</v>
      </c>
      <c r="F7616" s="25" t="str">
        <f>LEFT(E7616,MIN(FIND({0,1,2,3,4,5,6,7,8,9},ASC(E7616)&amp;1234567890))-1)</f>
        <v>Ga</v>
      </c>
      <c r="G7616" s="25">
        <f t="shared" si="236"/>
        <v>5</v>
      </c>
      <c r="H7616" s="25">
        <f>VLOOKUP(F7616,Table!$A$2:$C$121,2,0)</f>
        <v>13</v>
      </c>
      <c r="I7616" s="26">
        <f>VLOOKUP(F7616,Table!$A$2:$C$121,3,0)</f>
        <v>4</v>
      </c>
      <c r="J7616" s="17" t="s">
        <v>415</v>
      </c>
      <c r="K7616" s="25" t="str">
        <f>LEFT(J7616,MIN(FIND({0,1,2,3,4,5,6,7,8,9},ASC(J7616)&amp;1234567890))-1)</f>
        <v>V</v>
      </c>
      <c r="L7616" s="25">
        <f t="shared" si="237"/>
        <v>6</v>
      </c>
      <c r="M7616" s="25">
        <f>VLOOKUP(K7616,Table!$A$2:$C$121,2,0)</f>
        <v>5</v>
      </c>
      <c r="N7616" s="26">
        <f>VLOOKUP(K7616,Table!$A$2:$C$121,3,0)</f>
        <v>4</v>
      </c>
      <c r="O7616" s="13" t="str">
        <f>VLOOKUP(A7616,Table!$U$1:$V$230,2,0)</f>
        <v>Hexagonal</v>
      </c>
      <c r="P7616" s="1"/>
    </row>
    <row r="7617" spans="1:16">
      <c r="A7617" s="12">
        <v>194</v>
      </c>
      <c r="B7617" s="12">
        <v>108502</v>
      </c>
      <c r="C7617" s="12" t="s">
        <v>7455</v>
      </c>
      <c r="D7617" s="12" t="s">
        <v>8152</v>
      </c>
      <c r="E7617" s="17" t="s">
        <v>11589</v>
      </c>
      <c r="F7617" s="25" t="str">
        <f>LEFT(E7617,MIN(FIND({0,1,2,3,4,5,6,7,8,9},ASC(E7617)&amp;1234567890))-1)</f>
        <v>Gd</v>
      </c>
      <c r="G7617" s="25">
        <f t="shared" si="236"/>
        <v>3</v>
      </c>
      <c r="H7617" s="25">
        <f>VLOOKUP(F7617,Table!$A$2:$C$121,2,0)</f>
        <v>3</v>
      </c>
      <c r="I7617" s="26">
        <f>VLOOKUP(F7617,Table!$A$2:$C$121,3,0)</f>
        <v>6</v>
      </c>
      <c r="J7617" s="17" t="s">
        <v>46</v>
      </c>
      <c r="K7617" s="25" t="str">
        <f>LEFT(J7617,MIN(FIND({0,1,2,3,4,5,6,7,8,9},ASC(J7617)&amp;1234567890))-1)</f>
        <v>La</v>
      </c>
      <c r="L7617" s="25">
        <f t="shared" si="237"/>
        <v>1</v>
      </c>
      <c r="M7617" s="25">
        <f>VLOOKUP(K7617,Table!$A$2:$C$121,2,0)</f>
        <v>3</v>
      </c>
      <c r="N7617" s="26">
        <f>VLOOKUP(K7617,Table!$A$2:$C$121,3,0)</f>
        <v>6</v>
      </c>
      <c r="O7617" s="13" t="str">
        <f>VLOOKUP(A7617,Table!$U$1:$V$230,2,0)</f>
        <v>Hexagonal</v>
      </c>
      <c r="P7617" s="1"/>
    </row>
    <row r="7618" spans="1:16">
      <c r="A7618" s="12">
        <v>194</v>
      </c>
      <c r="B7618" s="12">
        <v>108504</v>
      </c>
      <c r="C7618" s="12" t="s">
        <v>7455</v>
      </c>
      <c r="D7618" s="12" t="s">
        <v>8153</v>
      </c>
      <c r="E7618" s="17" t="s">
        <v>13626</v>
      </c>
      <c r="F7618" s="25" t="str">
        <f>LEFT(E7618,MIN(FIND({0,1,2,3,4,5,6,7,8,9},ASC(E7618)&amp;1234567890))-1)</f>
        <v>Gd</v>
      </c>
      <c r="G7618" s="25">
        <f t="shared" ref="G7618:G7681" si="238">IF(SUBSTITUTE(E7618,F7618,"")="",1,SUBSTITUTE(E7618,F7618,""))*1</f>
        <v>0.4</v>
      </c>
      <c r="H7618" s="25">
        <f>VLOOKUP(F7618,Table!$A$2:$C$121,2,0)</f>
        <v>3</v>
      </c>
      <c r="I7618" s="26">
        <f>VLOOKUP(F7618,Table!$A$2:$C$121,3,0)</f>
        <v>6</v>
      </c>
      <c r="J7618" s="17" t="s">
        <v>13627</v>
      </c>
      <c r="K7618" s="25" t="str">
        <f>LEFT(J7618,MIN(FIND({0,1,2,3,4,5,6,7,8,9},ASC(J7618)&amp;1234567890))-1)</f>
        <v>Nd</v>
      </c>
      <c r="L7618" s="25">
        <f t="shared" ref="L7618:L7681" si="239">IF(SUBSTITUTE(J7618,K7618,"")="",1,SUBSTITUTE(J7618,K7618,""))*1</f>
        <v>0.6</v>
      </c>
      <c r="M7618" s="25">
        <f>VLOOKUP(K7618,Table!$A$2:$C$121,2,0)</f>
        <v>3</v>
      </c>
      <c r="N7618" s="26">
        <f>VLOOKUP(K7618,Table!$A$2:$C$121,3,0)</f>
        <v>6</v>
      </c>
      <c r="O7618" s="13" t="str">
        <f>VLOOKUP(A7618,Table!$U$1:$V$230,2,0)</f>
        <v>Hexagonal</v>
      </c>
      <c r="P7618" s="1"/>
    </row>
    <row r="7619" spans="1:16">
      <c r="A7619" s="12">
        <v>194</v>
      </c>
      <c r="B7619" s="12">
        <v>108508</v>
      </c>
      <c r="C7619" s="12" t="s">
        <v>7455</v>
      </c>
      <c r="D7619" s="12" t="s">
        <v>8154</v>
      </c>
      <c r="E7619" s="17" t="s">
        <v>11306</v>
      </c>
      <c r="F7619" s="25" t="str">
        <f>LEFT(E7619,MIN(FIND({0,1,2,3,4,5,6,7,8,9},ASC(E7619)&amp;1234567890))-1)</f>
        <v>Gd</v>
      </c>
      <c r="G7619" s="25">
        <f t="shared" si="238"/>
        <v>1</v>
      </c>
      <c r="H7619" s="25">
        <f>VLOOKUP(F7619,Table!$A$2:$C$121,2,0)</f>
        <v>3</v>
      </c>
      <c r="I7619" s="26">
        <f>VLOOKUP(F7619,Table!$A$2:$C$121,3,0)</f>
        <v>6</v>
      </c>
      <c r="J7619" s="17" t="s">
        <v>11874</v>
      </c>
      <c r="K7619" s="25" t="str">
        <f>LEFT(J7619,MIN(FIND({0,1,2,3,4,5,6,7,8,9},ASC(J7619)&amp;1234567890))-1)</f>
        <v>Sc</v>
      </c>
      <c r="L7619" s="25">
        <f t="shared" si="239"/>
        <v>1</v>
      </c>
      <c r="M7619" s="25">
        <f>VLOOKUP(K7619,Table!$A$2:$C$121,2,0)</f>
        <v>3</v>
      </c>
      <c r="N7619" s="26">
        <f>VLOOKUP(K7619,Table!$A$2:$C$121,3,0)</f>
        <v>4</v>
      </c>
      <c r="O7619" s="13" t="str">
        <f>VLOOKUP(A7619,Table!$U$1:$V$230,2,0)</f>
        <v>Hexagonal</v>
      </c>
      <c r="P7619" s="1"/>
    </row>
    <row r="7620" spans="1:16">
      <c r="A7620" s="12">
        <v>194</v>
      </c>
      <c r="B7620" s="12">
        <v>108516</v>
      </c>
      <c r="C7620" s="12" t="s">
        <v>7455</v>
      </c>
      <c r="D7620" s="12" t="s">
        <v>5090</v>
      </c>
      <c r="E7620" s="17" t="s">
        <v>12668</v>
      </c>
      <c r="F7620" s="25" t="str">
        <f>LEFT(E7620,MIN(FIND({0,1,2,3,4,5,6,7,8,9},ASC(E7620)&amp;1234567890))-1)</f>
        <v>Ge</v>
      </c>
      <c r="G7620" s="25">
        <f t="shared" si="238"/>
        <v>0.45</v>
      </c>
      <c r="H7620" s="25">
        <f>VLOOKUP(F7620,Table!$A$2:$C$121,2,0)</f>
        <v>14</v>
      </c>
      <c r="I7620" s="26">
        <f>VLOOKUP(F7620,Table!$A$2:$C$121,3,0)</f>
        <v>4</v>
      </c>
      <c r="J7620" s="17" t="s">
        <v>12669</v>
      </c>
      <c r="K7620" s="25" t="str">
        <f>LEFT(J7620,MIN(FIND({0,1,2,3,4,5,6,7,8,9},ASC(J7620)&amp;1234567890))-1)</f>
        <v>Mn</v>
      </c>
      <c r="L7620" s="25">
        <f t="shared" si="239"/>
        <v>1.55</v>
      </c>
      <c r="M7620" s="25">
        <f>VLOOKUP(K7620,Table!$A$2:$C$121,2,0)</f>
        <v>7</v>
      </c>
      <c r="N7620" s="26">
        <f>VLOOKUP(K7620,Table!$A$2:$C$121,3,0)</f>
        <v>4</v>
      </c>
      <c r="O7620" s="13" t="str">
        <f>VLOOKUP(A7620,Table!$U$1:$V$230,2,0)</f>
        <v>Hexagonal</v>
      </c>
      <c r="P7620" s="1"/>
    </row>
    <row r="7621" spans="1:16">
      <c r="A7621" s="12">
        <v>194</v>
      </c>
      <c r="B7621" s="12">
        <v>108535</v>
      </c>
      <c r="C7621" s="12" t="s">
        <v>7455</v>
      </c>
      <c r="D7621" s="12" t="s">
        <v>8155</v>
      </c>
      <c r="E7621" s="17" t="s">
        <v>355</v>
      </c>
      <c r="F7621" s="25" t="str">
        <f>LEFT(E7621,MIN(FIND({0,1,2,3,4,5,6,7,8,9},ASC(E7621)&amp;1234567890))-1)</f>
        <v>Mn</v>
      </c>
      <c r="G7621" s="25">
        <f t="shared" si="238"/>
        <v>1</v>
      </c>
      <c r="H7621" s="25">
        <f>VLOOKUP(F7621,Table!$A$2:$C$121,2,0)</f>
        <v>7</v>
      </c>
      <c r="I7621" s="26">
        <f>VLOOKUP(F7621,Table!$A$2:$C$121,3,0)</f>
        <v>4</v>
      </c>
      <c r="J7621" s="17" t="s">
        <v>11414</v>
      </c>
      <c r="K7621" s="25" t="str">
        <f>LEFT(J7621,MIN(FIND({0,1,2,3,4,5,6,7,8,9},ASC(J7621)&amp;1234567890))-1)</f>
        <v>H</v>
      </c>
      <c r="L7621" s="25">
        <f t="shared" si="239"/>
        <v>1</v>
      </c>
      <c r="M7621" s="25">
        <f>VLOOKUP(K7621,Table!$A$2:$C$121,2,0)</f>
        <v>1</v>
      </c>
      <c r="N7621" s="26">
        <f>VLOOKUP(K7621,Table!$A$2:$C$121,3,0)</f>
        <v>1</v>
      </c>
      <c r="O7621" s="13" t="str">
        <f>VLOOKUP(A7621,Table!$U$1:$V$230,2,0)</f>
        <v>Hexagonal</v>
      </c>
      <c r="P7621" s="1"/>
    </row>
    <row r="7622" spans="1:16">
      <c r="A7622" s="12">
        <v>194</v>
      </c>
      <c r="B7622" s="12">
        <v>108537</v>
      </c>
      <c r="C7622" s="12" t="s">
        <v>7455</v>
      </c>
      <c r="D7622" s="12" t="s">
        <v>8156</v>
      </c>
      <c r="E7622" s="17" t="s">
        <v>393</v>
      </c>
      <c r="F7622" s="25" t="str">
        <f>LEFT(E7622,MIN(FIND({0,1,2,3,4,5,6,7,8,9},ASC(E7622)&amp;1234567890))-1)</f>
        <v>Mo</v>
      </c>
      <c r="G7622" s="25">
        <f t="shared" si="238"/>
        <v>1</v>
      </c>
      <c r="H7622" s="25">
        <f>VLOOKUP(F7622,Table!$A$2:$C$121,2,0)</f>
        <v>6</v>
      </c>
      <c r="I7622" s="26">
        <f>VLOOKUP(F7622,Table!$A$2:$C$121,3,0)</f>
        <v>5</v>
      </c>
      <c r="J7622" s="17" t="s">
        <v>11414</v>
      </c>
      <c r="K7622" s="25" t="str">
        <f>LEFT(J7622,MIN(FIND({0,1,2,3,4,5,6,7,8,9},ASC(J7622)&amp;1234567890))-1)</f>
        <v>H</v>
      </c>
      <c r="L7622" s="25">
        <f t="shared" si="239"/>
        <v>1</v>
      </c>
      <c r="M7622" s="25">
        <f>VLOOKUP(K7622,Table!$A$2:$C$121,2,0)</f>
        <v>1</v>
      </c>
      <c r="N7622" s="26">
        <f>VLOOKUP(K7622,Table!$A$2:$C$121,3,0)</f>
        <v>1</v>
      </c>
      <c r="O7622" s="13" t="str">
        <f>VLOOKUP(A7622,Table!$U$1:$V$230,2,0)</f>
        <v>Hexagonal</v>
      </c>
      <c r="P7622" s="1"/>
    </row>
    <row r="7623" spans="1:16">
      <c r="A7623" s="12">
        <v>194</v>
      </c>
      <c r="B7623" s="12">
        <v>108576</v>
      </c>
      <c r="C7623" s="12" t="s">
        <v>7455</v>
      </c>
      <c r="D7623" s="12" t="s">
        <v>8157</v>
      </c>
      <c r="E7623" s="17" t="s">
        <v>11335</v>
      </c>
      <c r="F7623" s="25" t="str">
        <f>LEFT(E7623,MIN(FIND({0,1,2,3,4,5,6,7,8,9},ASC(E7623)&amp;1234567890))-1)</f>
        <v>Lu</v>
      </c>
      <c r="G7623" s="25">
        <f t="shared" si="238"/>
        <v>1</v>
      </c>
      <c r="H7623" s="25">
        <f>VLOOKUP(F7623,Table!$A$2:$C$121,2,0)</f>
        <v>3</v>
      </c>
      <c r="I7623" s="26">
        <f>VLOOKUP(F7623,Table!$A$2:$C$121,3,0)</f>
        <v>6</v>
      </c>
      <c r="J7623" s="17" t="s">
        <v>377</v>
      </c>
      <c r="K7623" s="25" t="str">
        <f>LEFT(J7623,MIN(FIND({0,1,2,3,4,5,6,7,8,9},ASC(J7623)&amp;1234567890))-1)</f>
        <v>Zr</v>
      </c>
      <c r="L7623" s="25">
        <f t="shared" si="239"/>
        <v>1</v>
      </c>
      <c r="M7623" s="25">
        <f>VLOOKUP(K7623,Table!$A$2:$C$121,2,0)</f>
        <v>4</v>
      </c>
      <c r="N7623" s="26">
        <f>VLOOKUP(K7623,Table!$A$2:$C$121,3,0)</f>
        <v>5</v>
      </c>
      <c r="O7623" s="13" t="str">
        <f>VLOOKUP(A7623,Table!$U$1:$V$230,2,0)</f>
        <v>Hexagonal</v>
      </c>
      <c r="P7623" s="1"/>
    </row>
    <row r="7624" spans="1:16">
      <c r="A7624" s="12">
        <v>194</v>
      </c>
      <c r="B7624" s="12">
        <v>108580</v>
      </c>
      <c r="C7624" s="12" t="s">
        <v>7455</v>
      </c>
      <c r="D7624" s="12" t="s">
        <v>8158</v>
      </c>
      <c r="E7624" s="17" t="s">
        <v>13628</v>
      </c>
      <c r="F7624" s="25" t="str">
        <f>LEFT(E7624,MIN(FIND({0,1,2,3,4,5,6,7,8,9},ASC(E7624)&amp;1234567890))-1)</f>
        <v>Mg</v>
      </c>
      <c r="G7624" s="25">
        <f t="shared" si="238"/>
        <v>0.95199999999999996</v>
      </c>
      <c r="H7624" s="25">
        <f>VLOOKUP(F7624,Table!$A$2:$C$121,2,0)</f>
        <v>2</v>
      </c>
      <c r="I7624" s="26">
        <f>VLOOKUP(F7624,Table!$A$2:$C$121,3,0)</f>
        <v>3</v>
      </c>
      <c r="J7624" s="17" t="s">
        <v>13629</v>
      </c>
      <c r="K7624" s="25" t="str">
        <f>LEFT(J7624,MIN(FIND({0,1,2,3,4,5,6,7,8,9},ASC(J7624)&amp;1234567890))-1)</f>
        <v>Pb</v>
      </c>
      <c r="L7624" s="25">
        <f t="shared" si="239"/>
        <v>4.8000000000000001E-2</v>
      </c>
      <c r="M7624" s="25">
        <f>VLOOKUP(K7624,Table!$A$2:$C$121,2,0)</f>
        <v>14</v>
      </c>
      <c r="N7624" s="26">
        <f>VLOOKUP(K7624,Table!$A$2:$C$121,3,0)</f>
        <v>6</v>
      </c>
      <c r="O7624" s="13" t="str">
        <f>VLOOKUP(A7624,Table!$U$1:$V$230,2,0)</f>
        <v>Hexagonal</v>
      </c>
      <c r="P7624" s="1"/>
    </row>
    <row r="7625" spans="1:16">
      <c r="A7625" s="12">
        <v>194</v>
      </c>
      <c r="B7625" s="12">
        <v>108586</v>
      </c>
      <c r="C7625" s="12" t="s">
        <v>7455</v>
      </c>
      <c r="D7625" s="12" t="s">
        <v>8159</v>
      </c>
      <c r="E7625" s="17" t="s">
        <v>13630</v>
      </c>
      <c r="F7625" s="25" t="str">
        <f>LEFT(E7625,MIN(FIND({0,1,2,3,4,5,6,7,8,9},ASC(E7625)&amp;1234567890))-1)</f>
        <v>Mg</v>
      </c>
      <c r="G7625" s="25">
        <f t="shared" si="238"/>
        <v>0.95499999999999996</v>
      </c>
      <c r="H7625" s="25">
        <f>VLOOKUP(F7625,Table!$A$2:$C$121,2,0)</f>
        <v>2</v>
      </c>
      <c r="I7625" s="26">
        <f>VLOOKUP(F7625,Table!$A$2:$C$121,3,0)</f>
        <v>3</v>
      </c>
      <c r="J7625" s="17" t="s">
        <v>13631</v>
      </c>
      <c r="K7625" s="25" t="str">
        <f>LEFT(J7625,MIN(FIND({0,1,2,3,4,5,6,7,8,9},ASC(J7625)&amp;1234567890))-1)</f>
        <v>Tl</v>
      </c>
      <c r="L7625" s="25">
        <f t="shared" si="239"/>
        <v>4.4999999999999998E-2</v>
      </c>
      <c r="M7625" s="25">
        <f>VLOOKUP(K7625,Table!$A$2:$C$121,2,0)</f>
        <v>13</v>
      </c>
      <c r="N7625" s="26">
        <f>VLOOKUP(K7625,Table!$A$2:$C$121,3,0)</f>
        <v>6</v>
      </c>
      <c r="O7625" s="13" t="str">
        <f>VLOOKUP(A7625,Table!$U$1:$V$230,2,0)</f>
        <v>Hexagonal</v>
      </c>
      <c r="P7625" s="1"/>
    </row>
    <row r="7626" spans="1:16">
      <c r="A7626" s="12">
        <v>194</v>
      </c>
      <c r="B7626" s="12">
        <v>108614</v>
      </c>
      <c r="C7626" s="12" t="s">
        <v>7455</v>
      </c>
      <c r="D7626" s="12" t="s">
        <v>8160</v>
      </c>
      <c r="E7626" s="17" t="s">
        <v>13632</v>
      </c>
      <c r="F7626" s="25" t="str">
        <f>LEFT(E7626,MIN(FIND({0,1,2,3,4,5,6,7,8,9},ASC(E7626)&amp;1234567890))-1)</f>
        <v>Ti</v>
      </c>
      <c r="G7626" s="25">
        <f t="shared" si="238"/>
        <v>0.83</v>
      </c>
      <c r="H7626" s="25">
        <f>VLOOKUP(F7626,Table!$A$2:$C$121,2,0)</f>
        <v>4</v>
      </c>
      <c r="I7626" s="26">
        <f>VLOOKUP(F7626,Table!$A$2:$C$121,3,0)</f>
        <v>4</v>
      </c>
      <c r="J7626" s="17" t="s">
        <v>13556</v>
      </c>
      <c r="K7626" s="25" t="str">
        <f>LEFT(J7626,MIN(FIND({0,1,2,3,4,5,6,7,8,9},ASC(J7626)&amp;1234567890))-1)</f>
        <v>N</v>
      </c>
      <c r="L7626" s="25">
        <f t="shared" si="239"/>
        <v>0.17</v>
      </c>
      <c r="M7626" s="25">
        <f>VLOOKUP(K7626,Table!$A$2:$C$121,2,0)</f>
        <v>15</v>
      </c>
      <c r="N7626" s="26">
        <f>VLOOKUP(K7626,Table!$A$2:$C$121,3,0)</f>
        <v>2</v>
      </c>
      <c r="O7626" s="13" t="str">
        <f>VLOOKUP(A7626,Table!$U$1:$V$230,2,0)</f>
        <v>Hexagonal</v>
      </c>
      <c r="P7626" s="1"/>
    </row>
    <row r="7627" spans="1:16">
      <c r="A7627" s="12">
        <v>194</v>
      </c>
      <c r="B7627" s="12">
        <v>108624</v>
      </c>
      <c r="C7627" s="12" t="s">
        <v>7455</v>
      </c>
      <c r="D7627" s="12" t="s">
        <v>8161</v>
      </c>
      <c r="E7627" s="17" t="s">
        <v>13633</v>
      </c>
      <c r="F7627" s="25" t="str">
        <f>LEFT(E7627,MIN(FIND({0,1,2,3,4,5,6,7,8,9},ASC(E7627)&amp;1234567890))-1)</f>
        <v>Nb</v>
      </c>
      <c r="G7627" s="25">
        <f t="shared" si="238"/>
        <v>0.2</v>
      </c>
      <c r="H7627" s="25">
        <f>VLOOKUP(F7627,Table!$A$2:$C$121,2,0)</f>
        <v>5</v>
      </c>
      <c r="I7627" s="26">
        <f>VLOOKUP(F7627,Table!$A$2:$C$121,3,0)</f>
        <v>5</v>
      </c>
      <c r="J7627" s="17" t="s">
        <v>12474</v>
      </c>
      <c r="K7627" s="25" t="str">
        <f>LEFT(J7627,MIN(FIND({0,1,2,3,4,5,6,7,8,9},ASC(J7627)&amp;1234567890))-1)</f>
        <v>Os</v>
      </c>
      <c r="L7627" s="25">
        <f t="shared" si="239"/>
        <v>0.8</v>
      </c>
      <c r="M7627" s="25">
        <f>VLOOKUP(K7627,Table!$A$2:$C$121,2,0)</f>
        <v>8</v>
      </c>
      <c r="N7627" s="26">
        <f>VLOOKUP(K7627,Table!$A$2:$C$121,3,0)</f>
        <v>6</v>
      </c>
      <c r="O7627" s="13" t="str">
        <f>VLOOKUP(A7627,Table!$U$1:$V$230,2,0)</f>
        <v>Hexagonal</v>
      </c>
      <c r="P7627" s="1"/>
    </row>
    <row r="7628" spans="1:16">
      <c r="A7628" s="12">
        <v>194</v>
      </c>
      <c r="B7628" s="12">
        <v>108642</v>
      </c>
      <c r="C7628" s="12" t="s">
        <v>7455</v>
      </c>
      <c r="D7628" s="12" t="s">
        <v>8162</v>
      </c>
      <c r="E7628" s="17" t="s">
        <v>66</v>
      </c>
      <c r="F7628" s="25" t="str">
        <f>LEFT(E7628,MIN(FIND({0,1,2,3,4,5,6,7,8,9},ASC(E7628)&amp;1234567890))-1)</f>
        <v>Ni</v>
      </c>
      <c r="G7628" s="25">
        <f t="shared" si="238"/>
        <v>1</v>
      </c>
      <c r="H7628" s="25">
        <f>VLOOKUP(F7628,Table!$A$2:$C$121,2,0)</f>
        <v>10</v>
      </c>
      <c r="I7628" s="26">
        <f>VLOOKUP(F7628,Table!$A$2:$C$121,3,0)</f>
        <v>4</v>
      </c>
      <c r="J7628" s="17" t="s">
        <v>586</v>
      </c>
      <c r="K7628" s="25" t="str">
        <f>LEFT(J7628,MIN(FIND({0,1,2,3,4,5,6,7,8,9},ASC(J7628)&amp;1234567890))-1)</f>
        <v>Pb</v>
      </c>
      <c r="L7628" s="25">
        <f t="shared" si="239"/>
        <v>1</v>
      </c>
      <c r="M7628" s="25">
        <f>VLOOKUP(K7628,Table!$A$2:$C$121,2,0)</f>
        <v>14</v>
      </c>
      <c r="N7628" s="26">
        <f>VLOOKUP(K7628,Table!$A$2:$C$121,3,0)</f>
        <v>6</v>
      </c>
      <c r="O7628" s="13" t="str">
        <f>VLOOKUP(A7628,Table!$U$1:$V$230,2,0)</f>
        <v>Hexagonal</v>
      </c>
      <c r="P7628" s="1"/>
    </row>
    <row r="7629" spans="1:16">
      <c r="A7629" s="12">
        <v>194</v>
      </c>
      <c r="B7629" s="12">
        <v>108652</v>
      </c>
      <c r="C7629" s="12" t="s">
        <v>7455</v>
      </c>
      <c r="D7629" s="12" t="s">
        <v>8163</v>
      </c>
      <c r="E7629" s="17" t="s">
        <v>12474</v>
      </c>
      <c r="F7629" s="25" t="str">
        <f>LEFT(E7629,MIN(FIND({0,1,2,3,4,5,6,7,8,9},ASC(E7629)&amp;1234567890))-1)</f>
        <v>Os</v>
      </c>
      <c r="G7629" s="25">
        <f t="shared" si="238"/>
        <v>0.8</v>
      </c>
      <c r="H7629" s="25">
        <f>VLOOKUP(F7629,Table!$A$2:$C$121,2,0)</f>
        <v>8</v>
      </c>
      <c r="I7629" s="26">
        <f>VLOOKUP(F7629,Table!$A$2:$C$121,3,0)</f>
        <v>6</v>
      </c>
      <c r="J7629" s="17" t="s">
        <v>13634</v>
      </c>
      <c r="K7629" s="25" t="str">
        <f>LEFT(J7629,MIN(FIND({0,1,2,3,4,5,6,7,8,9},ASC(J7629)&amp;1234567890))-1)</f>
        <v>Ta</v>
      </c>
      <c r="L7629" s="25">
        <f t="shared" si="239"/>
        <v>0.2</v>
      </c>
      <c r="M7629" s="25">
        <f>VLOOKUP(K7629,Table!$A$2:$C$121,2,0)</f>
        <v>5</v>
      </c>
      <c r="N7629" s="26">
        <f>VLOOKUP(K7629,Table!$A$2:$C$121,3,0)</f>
        <v>6</v>
      </c>
      <c r="O7629" s="13" t="str">
        <f>VLOOKUP(A7629,Table!$U$1:$V$230,2,0)</f>
        <v>Hexagonal</v>
      </c>
      <c r="P7629" s="1"/>
    </row>
    <row r="7630" spans="1:16">
      <c r="A7630" s="12">
        <v>194</v>
      </c>
      <c r="B7630" s="12">
        <v>108665</v>
      </c>
      <c r="C7630" s="12" t="s">
        <v>7455</v>
      </c>
      <c r="D7630" s="12" t="s">
        <v>8164</v>
      </c>
      <c r="E7630" s="17" t="s">
        <v>13635</v>
      </c>
      <c r="F7630" s="25" t="str">
        <f>LEFT(E7630,MIN(FIND({0,1,2,3,4,5,6,7,8,9},ASC(E7630)&amp;1234567890))-1)</f>
        <v>Ru</v>
      </c>
      <c r="G7630" s="25">
        <f t="shared" si="238"/>
        <v>0.97299999999999998</v>
      </c>
      <c r="H7630" s="25">
        <f>VLOOKUP(F7630,Table!$A$2:$C$121,2,0)</f>
        <v>8</v>
      </c>
      <c r="I7630" s="26">
        <f>VLOOKUP(F7630,Table!$A$2:$C$121,3,0)</f>
        <v>5</v>
      </c>
      <c r="J7630" s="17" t="s">
        <v>13636</v>
      </c>
      <c r="K7630" s="25" t="str">
        <f>LEFT(J7630,MIN(FIND({0,1,2,3,4,5,6,7,8,9},ASC(J7630)&amp;1234567890))-1)</f>
        <v>Pd</v>
      </c>
      <c r="L7630" s="25">
        <f t="shared" si="239"/>
        <v>2.7E-2</v>
      </c>
      <c r="M7630" s="25">
        <f>VLOOKUP(K7630,Table!$A$2:$C$121,2,0)</f>
        <v>10</v>
      </c>
      <c r="N7630" s="26">
        <f>VLOOKUP(K7630,Table!$A$2:$C$121,3,0)</f>
        <v>5</v>
      </c>
      <c r="O7630" s="13" t="str">
        <f>VLOOKUP(A7630,Table!$U$1:$V$230,2,0)</f>
        <v>Hexagonal</v>
      </c>
      <c r="P7630" s="1"/>
    </row>
    <row r="7631" spans="1:16">
      <c r="A7631" s="12">
        <v>194</v>
      </c>
      <c r="B7631" s="12">
        <v>108687</v>
      </c>
      <c r="C7631" s="12" t="s">
        <v>7455</v>
      </c>
      <c r="D7631" s="12" t="s">
        <v>8165</v>
      </c>
      <c r="E7631" s="17" t="s">
        <v>13637</v>
      </c>
      <c r="F7631" s="25" t="str">
        <f>LEFT(E7631,MIN(FIND({0,1,2,3,4,5,6,7,8,9},ASC(E7631)&amp;1234567890))-1)</f>
        <v>Pr</v>
      </c>
      <c r="G7631" s="25">
        <f t="shared" si="238"/>
        <v>0.85</v>
      </c>
      <c r="H7631" s="25">
        <f>VLOOKUP(F7631,Table!$A$2:$C$121,2,0)</f>
        <v>3</v>
      </c>
      <c r="I7631" s="26">
        <f>VLOOKUP(F7631,Table!$A$2:$C$121,3,0)</f>
        <v>6</v>
      </c>
      <c r="J7631" s="17" t="s">
        <v>13638</v>
      </c>
      <c r="K7631" s="25" t="str">
        <f>LEFT(J7631,MIN(FIND({0,1,2,3,4,5,6,7,8,9},ASC(J7631)&amp;1234567890))-1)</f>
        <v>Pu</v>
      </c>
      <c r="L7631" s="25">
        <f t="shared" si="239"/>
        <v>0.15</v>
      </c>
      <c r="M7631" s="25">
        <f>VLOOKUP(K7631,Table!$A$2:$C$121,2,0)</f>
        <v>3</v>
      </c>
      <c r="N7631" s="26">
        <f>VLOOKUP(K7631,Table!$A$2:$C$121,3,0)</f>
        <v>7</v>
      </c>
      <c r="O7631" s="13" t="str">
        <f>VLOOKUP(A7631,Table!$U$1:$V$230,2,0)</f>
        <v>Hexagonal</v>
      </c>
      <c r="P7631" s="1"/>
    </row>
    <row r="7632" spans="1:16">
      <c r="A7632" s="12">
        <v>194</v>
      </c>
      <c r="B7632" s="12">
        <v>108695</v>
      </c>
      <c r="C7632" s="12" t="s">
        <v>7455</v>
      </c>
      <c r="D7632" s="12" t="s">
        <v>8166</v>
      </c>
      <c r="E7632" s="17" t="s">
        <v>13639</v>
      </c>
      <c r="F7632" s="25" t="str">
        <f>LEFT(E7632,MIN(FIND({0,1,2,3,4,5,6,7,8,9},ASC(E7632)&amp;1234567890))-1)</f>
        <v>Pr</v>
      </c>
      <c r="G7632" s="25">
        <f t="shared" si="238"/>
        <v>0.25</v>
      </c>
      <c r="H7632" s="25">
        <f>VLOOKUP(F7632,Table!$A$2:$C$121,2,0)</f>
        <v>3</v>
      </c>
      <c r="I7632" s="26">
        <f>VLOOKUP(F7632,Table!$A$2:$C$121,3,0)</f>
        <v>6</v>
      </c>
      <c r="J7632" s="17" t="s">
        <v>13640</v>
      </c>
      <c r="K7632" s="25" t="str">
        <f>LEFT(J7632,MIN(FIND({0,1,2,3,4,5,6,7,8,9},ASC(J7632)&amp;1234567890))-1)</f>
        <v>Tb</v>
      </c>
      <c r="L7632" s="25">
        <f t="shared" si="239"/>
        <v>0.75</v>
      </c>
      <c r="M7632" s="25">
        <f>VLOOKUP(K7632,Table!$A$2:$C$121,2,0)</f>
        <v>3</v>
      </c>
      <c r="N7632" s="26">
        <f>VLOOKUP(K7632,Table!$A$2:$C$121,3,0)</f>
        <v>6</v>
      </c>
      <c r="O7632" s="13" t="str">
        <f>VLOOKUP(A7632,Table!$U$1:$V$230,2,0)</f>
        <v>Hexagonal</v>
      </c>
      <c r="P7632" s="1"/>
    </row>
    <row r="7633" spans="1:16">
      <c r="A7633" s="12">
        <v>194</v>
      </c>
      <c r="B7633" s="12">
        <v>108696</v>
      </c>
      <c r="C7633" s="12" t="s">
        <v>7455</v>
      </c>
      <c r="D7633" s="12" t="s">
        <v>8167</v>
      </c>
      <c r="E7633" s="17" t="s">
        <v>13641</v>
      </c>
      <c r="F7633" s="25" t="str">
        <f>LEFT(E7633,MIN(FIND({0,1,2,3,4,5,6,7,8,9},ASC(E7633)&amp;1234567890))-1)</f>
        <v>Pr</v>
      </c>
      <c r="G7633" s="25">
        <f t="shared" si="238"/>
        <v>0.6</v>
      </c>
      <c r="H7633" s="25">
        <f>VLOOKUP(F7633,Table!$A$2:$C$121,2,0)</f>
        <v>3</v>
      </c>
      <c r="I7633" s="26">
        <f>VLOOKUP(F7633,Table!$A$2:$C$121,3,0)</f>
        <v>6</v>
      </c>
      <c r="J7633" s="17" t="s">
        <v>13642</v>
      </c>
      <c r="K7633" s="25" t="str">
        <f>LEFT(J7633,MIN(FIND({0,1,2,3,4,5,6,7,8,9},ASC(J7633)&amp;1234567890))-1)</f>
        <v>Tb</v>
      </c>
      <c r="L7633" s="25">
        <f t="shared" si="239"/>
        <v>0.4</v>
      </c>
      <c r="M7633" s="25">
        <f>VLOOKUP(K7633,Table!$A$2:$C$121,2,0)</f>
        <v>3</v>
      </c>
      <c r="N7633" s="26">
        <f>VLOOKUP(K7633,Table!$A$2:$C$121,3,0)</f>
        <v>6</v>
      </c>
      <c r="O7633" s="13" t="str">
        <f>VLOOKUP(A7633,Table!$U$1:$V$230,2,0)</f>
        <v>Hexagonal</v>
      </c>
      <c r="P7633" s="1"/>
    </row>
    <row r="7634" spans="1:16">
      <c r="A7634" s="12">
        <v>194</v>
      </c>
      <c r="B7634" s="12">
        <v>108701</v>
      </c>
      <c r="C7634" s="12" t="s">
        <v>7455</v>
      </c>
      <c r="D7634" s="12" t="s">
        <v>8168</v>
      </c>
      <c r="E7634" s="17" t="s">
        <v>11327</v>
      </c>
      <c r="F7634" s="25" t="str">
        <f>LEFT(E7634,MIN(FIND({0,1,2,3,4,5,6,7,8,9},ASC(E7634)&amp;1234567890))-1)</f>
        <v>Pr</v>
      </c>
      <c r="G7634" s="25">
        <f t="shared" si="238"/>
        <v>2</v>
      </c>
      <c r="H7634" s="25">
        <f>VLOOKUP(F7634,Table!$A$2:$C$121,2,0)</f>
        <v>3</v>
      </c>
      <c r="I7634" s="26">
        <f>VLOOKUP(F7634,Table!$A$2:$C$121,3,0)</f>
        <v>6</v>
      </c>
      <c r="J7634" s="17" t="s">
        <v>588</v>
      </c>
      <c r="K7634" s="25" t="str">
        <f>LEFT(J7634,MIN(FIND({0,1,2,3,4,5,6,7,8,9},ASC(J7634)&amp;1234567890))-1)</f>
        <v>Tl</v>
      </c>
      <c r="L7634" s="25">
        <f t="shared" si="239"/>
        <v>1</v>
      </c>
      <c r="M7634" s="25">
        <f>VLOOKUP(K7634,Table!$A$2:$C$121,2,0)</f>
        <v>13</v>
      </c>
      <c r="N7634" s="26">
        <f>VLOOKUP(K7634,Table!$A$2:$C$121,3,0)</f>
        <v>6</v>
      </c>
      <c r="O7634" s="13" t="str">
        <f>VLOOKUP(A7634,Table!$U$1:$V$230,2,0)</f>
        <v>Hexagonal</v>
      </c>
      <c r="P7634" s="1"/>
    </row>
    <row r="7635" spans="1:16">
      <c r="A7635" s="12">
        <v>194</v>
      </c>
      <c r="B7635" s="12">
        <v>108704</v>
      </c>
      <c r="C7635" s="12" t="s">
        <v>7455</v>
      </c>
      <c r="D7635" s="12" t="s">
        <v>8169</v>
      </c>
      <c r="E7635" s="17" t="s">
        <v>11332</v>
      </c>
      <c r="F7635" s="25" t="str">
        <f>LEFT(E7635,MIN(FIND({0,1,2,3,4,5,6,7,8,9},ASC(E7635)&amp;1234567890))-1)</f>
        <v>Pr</v>
      </c>
      <c r="G7635" s="25">
        <f t="shared" si="238"/>
        <v>1</v>
      </c>
      <c r="H7635" s="25">
        <f>VLOOKUP(F7635,Table!$A$2:$C$121,2,0)</f>
        <v>3</v>
      </c>
      <c r="I7635" s="26">
        <f>VLOOKUP(F7635,Table!$A$2:$C$121,3,0)</f>
        <v>6</v>
      </c>
      <c r="J7635" s="17" t="s">
        <v>11336</v>
      </c>
      <c r="K7635" s="25" t="str">
        <f>LEFT(J7635,MIN(FIND({0,1,2,3,4,5,6,7,8,9},ASC(J7635)&amp;1234567890))-1)</f>
        <v>Y</v>
      </c>
      <c r="L7635" s="25">
        <f t="shared" si="239"/>
        <v>1</v>
      </c>
      <c r="M7635" s="25">
        <f>VLOOKUP(K7635,Table!$A$2:$C$121,2,0)</f>
        <v>3</v>
      </c>
      <c r="N7635" s="26">
        <f>VLOOKUP(K7635,Table!$A$2:$C$121,3,0)</f>
        <v>5</v>
      </c>
      <c r="O7635" s="13" t="str">
        <f>VLOOKUP(A7635,Table!$U$1:$V$230,2,0)</f>
        <v>Hexagonal</v>
      </c>
      <c r="P7635" s="1"/>
    </row>
    <row r="7636" spans="1:16">
      <c r="A7636" s="12">
        <v>194</v>
      </c>
      <c r="B7636" s="12">
        <v>108705</v>
      </c>
      <c r="C7636" s="12" t="s">
        <v>7455</v>
      </c>
      <c r="D7636" s="12" t="s">
        <v>8170</v>
      </c>
      <c r="E7636" s="17" t="s">
        <v>13643</v>
      </c>
      <c r="F7636" s="25" t="str">
        <f>LEFT(E7636,MIN(FIND({0,1,2,3,4,5,6,7,8,9},ASC(E7636)&amp;1234567890))-1)</f>
        <v>Pr</v>
      </c>
      <c r="G7636" s="25">
        <f t="shared" si="238"/>
        <v>0.7</v>
      </c>
      <c r="H7636" s="25">
        <f>VLOOKUP(F7636,Table!$A$2:$C$121,2,0)</f>
        <v>3</v>
      </c>
      <c r="I7636" s="26">
        <f>VLOOKUP(F7636,Table!$A$2:$C$121,3,0)</f>
        <v>6</v>
      </c>
      <c r="J7636" s="17" t="s">
        <v>13644</v>
      </c>
      <c r="K7636" s="25" t="str">
        <f>LEFT(J7636,MIN(FIND({0,1,2,3,4,5,6,7,8,9},ASC(J7636)&amp;1234567890))-1)</f>
        <v>Y</v>
      </c>
      <c r="L7636" s="25">
        <f t="shared" si="239"/>
        <v>0.3</v>
      </c>
      <c r="M7636" s="25">
        <f>VLOOKUP(K7636,Table!$A$2:$C$121,2,0)</f>
        <v>3</v>
      </c>
      <c r="N7636" s="26">
        <f>VLOOKUP(K7636,Table!$A$2:$C$121,3,0)</f>
        <v>5</v>
      </c>
      <c r="O7636" s="13" t="str">
        <f>VLOOKUP(A7636,Table!$U$1:$V$230,2,0)</f>
        <v>Hexagonal</v>
      </c>
      <c r="P7636" s="1"/>
    </row>
    <row r="7637" spans="1:16">
      <c r="A7637" s="12">
        <v>194</v>
      </c>
      <c r="B7637" s="12">
        <v>108738</v>
      </c>
      <c r="C7637" s="12" t="s">
        <v>7455</v>
      </c>
      <c r="D7637" s="12" t="s">
        <v>8171</v>
      </c>
      <c r="E7637" s="17" t="s">
        <v>13645</v>
      </c>
      <c r="F7637" s="25" t="str">
        <f>LEFT(E7637,MIN(FIND({0,1,2,3,4,5,6,7,8,9},ASC(E7637)&amp;1234567890))-1)</f>
        <v>Sb</v>
      </c>
      <c r="G7637" s="25">
        <f t="shared" si="238"/>
        <v>1.2E-2</v>
      </c>
      <c r="H7637" s="25">
        <f>VLOOKUP(F7637,Table!$A$2:$C$121,2,0)</f>
        <v>15</v>
      </c>
      <c r="I7637" s="26">
        <f>VLOOKUP(F7637,Table!$A$2:$C$121,3,0)</f>
        <v>5</v>
      </c>
      <c r="J7637" s="17" t="s">
        <v>13646</v>
      </c>
      <c r="K7637" s="25" t="str">
        <f>LEFT(J7637,MIN(FIND({0,1,2,3,4,5,6,7,8,9},ASC(J7637)&amp;1234567890))-1)</f>
        <v>Tl</v>
      </c>
      <c r="L7637" s="25">
        <f t="shared" si="239"/>
        <v>0.98799999999999999</v>
      </c>
      <c r="M7637" s="25">
        <f>VLOOKUP(K7637,Table!$A$2:$C$121,2,0)</f>
        <v>13</v>
      </c>
      <c r="N7637" s="26">
        <f>VLOOKUP(K7637,Table!$A$2:$C$121,3,0)</f>
        <v>6</v>
      </c>
      <c r="O7637" s="13" t="str">
        <f>VLOOKUP(A7637,Table!$U$1:$V$230,2,0)</f>
        <v>Hexagonal</v>
      </c>
      <c r="P7637" s="1"/>
    </row>
    <row r="7638" spans="1:16">
      <c r="A7638" s="12">
        <v>194</v>
      </c>
      <c r="B7638" s="12">
        <v>108750</v>
      </c>
      <c r="C7638" s="12" t="s">
        <v>7455</v>
      </c>
      <c r="D7638" s="12" t="s">
        <v>8172</v>
      </c>
      <c r="E7638" s="17" t="s">
        <v>12301</v>
      </c>
      <c r="F7638" s="25" t="str">
        <f>LEFT(E7638,MIN(FIND({0,1,2,3,4,5,6,7,8,9},ASC(E7638)&amp;1234567890))-1)</f>
        <v>Ti</v>
      </c>
      <c r="G7638" s="25">
        <f t="shared" si="238"/>
        <v>0.9</v>
      </c>
      <c r="H7638" s="25">
        <f>VLOOKUP(F7638,Table!$A$2:$C$121,2,0)</f>
        <v>4</v>
      </c>
      <c r="I7638" s="26">
        <f>VLOOKUP(F7638,Table!$A$2:$C$121,3,0)</f>
        <v>4</v>
      </c>
      <c r="J7638" s="17" t="s">
        <v>13647</v>
      </c>
      <c r="K7638" s="25" t="str">
        <f>LEFT(J7638,MIN(FIND({0,1,2,3,4,5,6,7,8,9},ASC(J7638)&amp;1234567890))-1)</f>
        <v>Sn</v>
      </c>
      <c r="L7638" s="25">
        <f t="shared" si="239"/>
        <v>0.1</v>
      </c>
      <c r="M7638" s="25">
        <f>VLOOKUP(K7638,Table!$A$2:$C$121,2,0)</f>
        <v>14</v>
      </c>
      <c r="N7638" s="26">
        <f>VLOOKUP(K7638,Table!$A$2:$C$121,3,0)</f>
        <v>5</v>
      </c>
      <c r="O7638" s="13" t="str">
        <f>VLOOKUP(A7638,Table!$U$1:$V$230,2,0)</f>
        <v>Hexagonal</v>
      </c>
      <c r="P7638" s="1"/>
    </row>
    <row r="7639" spans="1:16">
      <c r="A7639" s="12">
        <v>194</v>
      </c>
      <c r="B7639" s="12">
        <v>108755</v>
      </c>
      <c r="C7639" s="12" t="s">
        <v>7455</v>
      </c>
      <c r="D7639" s="12" t="s">
        <v>8173</v>
      </c>
      <c r="E7639" s="17" t="s">
        <v>13648</v>
      </c>
      <c r="F7639" s="25" t="str">
        <f>LEFT(E7639,MIN(FIND({0,1,2,3,4,5,6,7,8,9},ASC(E7639)&amp;1234567890))-1)</f>
        <v>Th</v>
      </c>
      <c r="G7639" s="25">
        <f t="shared" si="238"/>
        <v>0.2</v>
      </c>
      <c r="H7639" s="25">
        <f>VLOOKUP(F7639,Table!$A$2:$C$121,2,0)</f>
        <v>3</v>
      </c>
      <c r="I7639" s="26">
        <f>VLOOKUP(F7639,Table!$A$2:$C$121,3,0)</f>
        <v>7</v>
      </c>
      <c r="J7639" s="17" t="s">
        <v>13571</v>
      </c>
      <c r="K7639" s="25" t="str">
        <f>LEFT(J7639,MIN(FIND({0,1,2,3,4,5,6,7,8,9},ASC(J7639)&amp;1234567890))-1)</f>
        <v>Zr</v>
      </c>
      <c r="L7639" s="25">
        <f t="shared" si="239"/>
        <v>0.8</v>
      </c>
      <c r="M7639" s="25">
        <f>VLOOKUP(K7639,Table!$A$2:$C$121,2,0)</f>
        <v>4</v>
      </c>
      <c r="N7639" s="26">
        <f>VLOOKUP(K7639,Table!$A$2:$C$121,3,0)</f>
        <v>5</v>
      </c>
      <c r="O7639" s="13" t="str">
        <f>VLOOKUP(A7639,Table!$U$1:$V$230,2,0)</f>
        <v>Hexagonal</v>
      </c>
      <c r="P7639" s="1"/>
    </row>
    <row r="7640" spans="1:16">
      <c r="A7640" s="12">
        <v>194</v>
      </c>
      <c r="B7640" s="12">
        <v>108577</v>
      </c>
      <c r="C7640" s="12" t="s">
        <v>7455</v>
      </c>
      <c r="D7640" s="12" t="s">
        <v>8174</v>
      </c>
      <c r="E7640" s="17" t="s">
        <v>13649</v>
      </c>
      <c r="F7640" s="25" t="str">
        <f>LEFT(E7640,MIN(FIND({0,1,2,3,4,5,6,7,8,9},ASC(E7640)&amp;1234567890))-1)</f>
        <v>Mg</v>
      </c>
      <c r="G7640" s="25">
        <f t="shared" si="238"/>
        <v>0.97499999999999998</v>
      </c>
      <c r="H7640" s="25">
        <f>VLOOKUP(F7640,Table!$A$2:$C$121,2,0)</f>
        <v>2</v>
      </c>
      <c r="I7640" s="26">
        <f>VLOOKUP(F7640,Table!$A$2:$C$121,3,0)</f>
        <v>3</v>
      </c>
      <c r="J7640" s="17" t="s">
        <v>13650</v>
      </c>
      <c r="K7640" s="25" t="str">
        <f>LEFT(J7640,MIN(FIND({0,1,2,3,4,5,6,7,8,9},ASC(J7640)&amp;1234567890))-1)</f>
        <v>Mn</v>
      </c>
      <c r="L7640" s="25">
        <f t="shared" si="239"/>
        <v>2.5000000000000001E-2</v>
      </c>
      <c r="M7640" s="25">
        <f>VLOOKUP(K7640,Table!$A$2:$C$121,2,0)</f>
        <v>7</v>
      </c>
      <c r="N7640" s="26">
        <f>VLOOKUP(K7640,Table!$A$2:$C$121,3,0)</f>
        <v>4</v>
      </c>
      <c r="O7640" s="13" t="str">
        <f>VLOOKUP(A7640,Table!$U$1:$V$230,2,0)</f>
        <v>Hexagonal</v>
      </c>
      <c r="P7640" s="1"/>
    </row>
    <row r="7641" spans="1:16">
      <c r="A7641" s="12">
        <v>194</v>
      </c>
      <c r="B7641" s="12">
        <v>108800</v>
      </c>
      <c r="C7641" s="12" t="s">
        <v>7455</v>
      </c>
      <c r="D7641" s="12" t="s">
        <v>8175</v>
      </c>
      <c r="E7641" s="17" t="s">
        <v>13651</v>
      </c>
      <c r="F7641" s="25" t="str">
        <f>LEFT(E7641,MIN(FIND({0,1,2,3,4,5,6,7,8,9},ASC(E7641)&amp;1234567890))-1)</f>
        <v>Cd</v>
      </c>
      <c r="G7641" s="25">
        <f t="shared" si="238"/>
        <v>8.5500000000000007</v>
      </c>
      <c r="H7641" s="25">
        <f>VLOOKUP(F7641,Table!$A$2:$C$121,2,0)</f>
        <v>12</v>
      </c>
      <c r="I7641" s="26">
        <f>VLOOKUP(F7641,Table!$A$2:$C$121,3,0)</f>
        <v>5</v>
      </c>
      <c r="J7641" s="17" t="s">
        <v>13652</v>
      </c>
      <c r="K7641" s="25" t="str">
        <f>LEFT(J7641,MIN(FIND({0,1,2,3,4,5,6,7,8,9},ASC(J7641)&amp;1234567890))-1)</f>
        <v>Ce</v>
      </c>
      <c r="L7641" s="25">
        <f t="shared" si="239"/>
        <v>0.97499999999999998</v>
      </c>
      <c r="M7641" s="25">
        <f>VLOOKUP(K7641,Table!$A$2:$C$121,2,0)</f>
        <v>3</v>
      </c>
      <c r="N7641" s="26">
        <f>VLOOKUP(K7641,Table!$A$2:$C$121,3,0)</f>
        <v>6</v>
      </c>
      <c r="O7641" s="13" t="str">
        <f>VLOOKUP(A7641,Table!$U$1:$V$230,2,0)</f>
        <v>Hexagonal</v>
      </c>
      <c r="P7641" s="1"/>
    </row>
    <row r="7642" spans="1:16">
      <c r="A7642" s="12">
        <v>194</v>
      </c>
      <c r="B7642" s="12">
        <v>109113</v>
      </c>
      <c r="C7642" s="12" t="s">
        <v>7455</v>
      </c>
      <c r="D7642" s="12" t="s">
        <v>8176</v>
      </c>
      <c r="E7642" s="17" t="s">
        <v>13653</v>
      </c>
      <c r="F7642" s="25" t="str">
        <f>LEFT(E7642,MIN(FIND({0,1,2,3,4,5,6,7,8,9},ASC(E7642)&amp;1234567890))-1)</f>
        <v>Au</v>
      </c>
      <c r="G7642" s="25">
        <f t="shared" si="238"/>
        <v>0.66700000000000004</v>
      </c>
      <c r="H7642" s="25">
        <f>VLOOKUP(F7642,Table!$A$2:$C$121,2,0)</f>
        <v>11</v>
      </c>
      <c r="I7642" s="26">
        <f>VLOOKUP(F7642,Table!$A$2:$C$121,3,0)</f>
        <v>6</v>
      </c>
      <c r="J7642" s="17" t="s">
        <v>13654</v>
      </c>
      <c r="K7642" s="25" t="str">
        <f>LEFT(J7642,MIN(FIND({0,1,2,3,4,5,6,7,8,9},ASC(J7642)&amp;1234567890))-1)</f>
        <v>Cd</v>
      </c>
      <c r="L7642" s="25">
        <f t="shared" si="239"/>
        <v>0.33300000000000002</v>
      </c>
      <c r="M7642" s="25">
        <f>VLOOKUP(K7642,Table!$A$2:$C$121,2,0)</f>
        <v>12</v>
      </c>
      <c r="N7642" s="26">
        <f>VLOOKUP(K7642,Table!$A$2:$C$121,3,0)</f>
        <v>5</v>
      </c>
      <c r="O7642" s="13" t="str">
        <f>VLOOKUP(A7642,Table!$U$1:$V$230,2,0)</f>
        <v>Hexagonal</v>
      </c>
      <c r="P7642" s="1"/>
    </row>
    <row r="7643" spans="1:16">
      <c r="A7643" s="12">
        <v>194</v>
      </c>
      <c r="B7643" s="12">
        <v>109114</v>
      </c>
      <c r="C7643" s="12" t="s">
        <v>7455</v>
      </c>
      <c r="D7643" s="12" t="s">
        <v>8177</v>
      </c>
      <c r="E7643" s="17" t="s">
        <v>13655</v>
      </c>
      <c r="F7643" s="25" t="str">
        <f>LEFT(E7643,MIN(FIND({0,1,2,3,4,5,6,7,8,9},ASC(E7643)&amp;1234567890))-1)</f>
        <v>Au</v>
      </c>
      <c r="G7643" s="25">
        <f t="shared" si="238"/>
        <v>0.85299999999999998</v>
      </c>
      <c r="H7643" s="25">
        <f>VLOOKUP(F7643,Table!$A$2:$C$121,2,0)</f>
        <v>11</v>
      </c>
      <c r="I7643" s="26">
        <f>VLOOKUP(F7643,Table!$A$2:$C$121,3,0)</f>
        <v>6</v>
      </c>
      <c r="J7643" s="17" t="s">
        <v>13656</v>
      </c>
      <c r="K7643" s="25" t="str">
        <f>LEFT(J7643,MIN(FIND({0,1,2,3,4,5,6,7,8,9},ASC(J7643)&amp;1234567890))-1)</f>
        <v>Sn</v>
      </c>
      <c r="L7643" s="25">
        <f t="shared" si="239"/>
        <v>0.14699999999999999</v>
      </c>
      <c r="M7643" s="25">
        <f>VLOOKUP(K7643,Table!$A$2:$C$121,2,0)</f>
        <v>14</v>
      </c>
      <c r="N7643" s="26">
        <f>VLOOKUP(K7643,Table!$A$2:$C$121,3,0)</f>
        <v>5</v>
      </c>
      <c r="O7643" s="13" t="str">
        <f>VLOOKUP(A7643,Table!$U$1:$V$230,2,0)</f>
        <v>Hexagonal</v>
      </c>
      <c r="P7643" s="1"/>
    </row>
    <row r="7644" spans="1:16">
      <c r="A7644" s="12">
        <v>194</v>
      </c>
      <c r="B7644" s="12">
        <v>109246</v>
      </c>
      <c r="C7644" s="12" t="s">
        <v>7455</v>
      </c>
      <c r="D7644" s="12" t="s">
        <v>8178</v>
      </c>
      <c r="E7644" s="17" t="s">
        <v>11874</v>
      </c>
      <c r="F7644" s="25" t="str">
        <f>LEFT(E7644,MIN(FIND({0,1,2,3,4,5,6,7,8,9},ASC(E7644)&amp;1234567890))-1)</f>
        <v>Sc</v>
      </c>
      <c r="G7644" s="25">
        <f t="shared" si="238"/>
        <v>1</v>
      </c>
      <c r="H7644" s="25">
        <f>VLOOKUP(F7644,Table!$A$2:$C$121,2,0)</f>
        <v>3</v>
      </c>
      <c r="I7644" s="26">
        <f>VLOOKUP(F7644,Table!$A$2:$C$121,3,0)</f>
        <v>4</v>
      </c>
      <c r="J7644" s="17" t="s">
        <v>55</v>
      </c>
      <c r="K7644" s="25" t="str">
        <f>LEFT(J7644,MIN(FIND({0,1,2,3,4,5,6,7,8,9},ASC(J7644)&amp;1234567890))-1)</f>
        <v>Mn</v>
      </c>
      <c r="L7644" s="25">
        <f t="shared" si="239"/>
        <v>2</v>
      </c>
      <c r="M7644" s="25">
        <f>VLOOKUP(K7644,Table!$A$2:$C$121,2,0)</f>
        <v>7</v>
      </c>
      <c r="N7644" s="26">
        <f>VLOOKUP(K7644,Table!$A$2:$C$121,3,0)</f>
        <v>4</v>
      </c>
      <c r="O7644" s="13" t="str">
        <f>VLOOKUP(A7644,Table!$U$1:$V$230,2,0)</f>
        <v>Hexagonal</v>
      </c>
      <c r="P7644" s="1"/>
    </row>
    <row r="7645" spans="1:16">
      <c r="A7645" s="12">
        <v>194</v>
      </c>
      <c r="B7645" s="12">
        <v>109268</v>
      </c>
      <c r="C7645" s="12" t="s">
        <v>7455</v>
      </c>
      <c r="D7645" s="12" t="s">
        <v>8179</v>
      </c>
      <c r="E7645" s="17" t="s">
        <v>335</v>
      </c>
      <c r="F7645" s="25" t="str">
        <f>LEFT(E7645,MIN(FIND({0,1,2,3,4,5,6,7,8,9},ASC(E7645)&amp;1234567890))-1)</f>
        <v>Nb</v>
      </c>
      <c r="G7645" s="25">
        <f t="shared" si="238"/>
        <v>1</v>
      </c>
      <c r="H7645" s="25">
        <f>VLOOKUP(F7645,Table!$A$2:$C$121,2,0)</f>
        <v>5</v>
      </c>
      <c r="I7645" s="26">
        <f>VLOOKUP(F7645,Table!$A$2:$C$121,3,0)</f>
        <v>5</v>
      </c>
      <c r="J7645" s="17" t="s">
        <v>55</v>
      </c>
      <c r="K7645" s="25" t="str">
        <f>LEFT(J7645,MIN(FIND({0,1,2,3,4,5,6,7,8,9},ASC(J7645)&amp;1234567890))-1)</f>
        <v>Mn</v>
      </c>
      <c r="L7645" s="25">
        <f t="shared" si="239"/>
        <v>2</v>
      </c>
      <c r="M7645" s="25">
        <f>VLOOKUP(K7645,Table!$A$2:$C$121,2,0)</f>
        <v>7</v>
      </c>
      <c r="N7645" s="26">
        <f>VLOOKUP(K7645,Table!$A$2:$C$121,3,0)</f>
        <v>4</v>
      </c>
      <c r="O7645" s="13" t="str">
        <f>VLOOKUP(A7645,Table!$U$1:$V$230,2,0)</f>
        <v>Hexagonal</v>
      </c>
      <c r="P7645" s="1"/>
    </row>
    <row r="7646" spans="1:16">
      <c r="A7646" s="12">
        <v>194</v>
      </c>
      <c r="B7646" s="12">
        <v>109269</v>
      </c>
      <c r="C7646" s="12" t="s">
        <v>7455</v>
      </c>
      <c r="D7646" s="12" t="s">
        <v>8180</v>
      </c>
      <c r="E7646" s="17" t="s">
        <v>377</v>
      </c>
      <c r="F7646" s="25" t="str">
        <f>LEFT(E7646,MIN(FIND({0,1,2,3,4,5,6,7,8,9},ASC(E7646)&amp;1234567890))-1)</f>
        <v>Zr</v>
      </c>
      <c r="G7646" s="25">
        <f t="shared" si="238"/>
        <v>1</v>
      </c>
      <c r="H7646" s="25">
        <f>VLOOKUP(F7646,Table!$A$2:$C$121,2,0)</f>
        <v>4</v>
      </c>
      <c r="I7646" s="26">
        <f>VLOOKUP(F7646,Table!$A$2:$C$121,3,0)</f>
        <v>5</v>
      </c>
      <c r="J7646" s="17" t="s">
        <v>55</v>
      </c>
      <c r="K7646" s="25" t="str">
        <f>LEFT(J7646,MIN(FIND({0,1,2,3,4,5,6,7,8,9},ASC(J7646)&amp;1234567890))-1)</f>
        <v>Mn</v>
      </c>
      <c r="L7646" s="25">
        <f t="shared" si="239"/>
        <v>2</v>
      </c>
      <c r="M7646" s="25">
        <f>VLOOKUP(K7646,Table!$A$2:$C$121,2,0)</f>
        <v>7</v>
      </c>
      <c r="N7646" s="26">
        <f>VLOOKUP(K7646,Table!$A$2:$C$121,3,0)</f>
        <v>4</v>
      </c>
      <c r="O7646" s="13" t="str">
        <f>VLOOKUP(A7646,Table!$U$1:$V$230,2,0)</f>
        <v>Hexagonal</v>
      </c>
      <c r="P7646" s="1"/>
    </row>
    <row r="7647" spans="1:16">
      <c r="A7647" s="12">
        <v>194</v>
      </c>
      <c r="B7647" s="12">
        <v>109270</v>
      </c>
      <c r="C7647" s="12" t="s">
        <v>7455</v>
      </c>
      <c r="D7647" s="12" t="s">
        <v>8181</v>
      </c>
      <c r="E7647" s="17" t="s">
        <v>50</v>
      </c>
      <c r="F7647" s="25" t="str">
        <f>LEFT(E7647,MIN(FIND({0,1,2,3,4,5,6,7,8,9},ASC(E7647)&amp;1234567890))-1)</f>
        <v>Ti</v>
      </c>
      <c r="G7647" s="25">
        <f t="shared" si="238"/>
        <v>1</v>
      </c>
      <c r="H7647" s="25">
        <f>VLOOKUP(F7647,Table!$A$2:$C$121,2,0)</f>
        <v>4</v>
      </c>
      <c r="I7647" s="26">
        <f>VLOOKUP(F7647,Table!$A$2:$C$121,3,0)</f>
        <v>4</v>
      </c>
      <c r="J7647" s="17" t="s">
        <v>55</v>
      </c>
      <c r="K7647" s="25" t="str">
        <f>LEFT(J7647,MIN(FIND({0,1,2,3,4,5,6,7,8,9},ASC(J7647)&amp;1234567890))-1)</f>
        <v>Mn</v>
      </c>
      <c r="L7647" s="25">
        <f t="shared" si="239"/>
        <v>2</v>
      </c>
      <c r="M7647" s="25">
        <f>VLOOKUP(K7647,Table!$A$2:$C$121,2,0)</f>
        <v>7</v>
      </c>
      <c r="N7647" s="26">
        <f>VLOOKUP(K7647,Table!$A$2:$C$121,3,0)</f>
        <v>4</v>
      </c>
      <c r="O7647" s="13" t="str">
        <f>VLOOKUP(A7647,Table!$U$1:$V$230,2,0)</f>
        <v>Hexagonal</v>
      </c>
      <c r="P7647" s="1"/>
    </row>
    <row r="7648" spans="1:16">
      <c r="A7648" s="12">
        <v>194</v>
      </c>
      <c r="B7648" s="12">
        <v>109286</v>
      </c>
      <c r="C7648" s="12" t="s">
        <v>7455</v>
      </c>
      <c r="D7648" s="12" t="s">
        <v>8182</v>
      </c>
      <c r="E7648" s="17" t="s">
        <v>12038</v>
      </c>
      <c r="F7648" s="25" t="str">
        <f>LEFT(E7648,MIN(FIND({0,1,2,3,4,5,6,7,8,9},ASC(E7648)&amp;1234567890))-1)</f>
        <v>C</v>
      </c>
      <c r="G7648" s="25">
        <f t="shared" si="238"/>
        <v>64</v>
      </c>
      <c r="H7648" s="25">
        <f>VLOOKUP(F7648,Table!$A$2:$C$121,2,0)</f>
        <v>14</v>
      </c>
      <c r="I7648" s="26">
        <f>VLOOKUP(F7648,Table!$A$2:$C$121,3,0)</f>
        <v>2</v>
      </c>
      <c r="J7648" s="17" t="s">
        <v>11410</v>
      </c>
      <c r="K7648" s="25" t="str">
        <f>LEFT(J7648,MIN(FIND({0,1,2,3,4,5,6,7,8,9},ASC(J7648)&amp;1234567890))-1)</f>
        <v>Na</v>
      </c>
      <c r="L7648" s="25">
        <f t="shared" si="239"/>
        <v>1</v>
      </c>
      <c r="M7648" s="25">
        <f>VLOOKUP(K7648,Table!$A$2:$C$121,2,0)</f>
        <v>1</v>
      </c>
      <c r="N7648" s="26">
        <f>VLOOKUP(K7648,Table!$A$2:$C$121,3,0)</f>
        <v>3</v>
      </c>
      <c r="O7648" s="13" t="str">
        <f>VLOOKUP(A7648,Table!$U$1:$V$230,2,0)</f>
        <v>Hexagonal</v>
      </c>
      <c r="P7648" s="1"/>
    </row>
    <row r="7649" spans="1:16">
      <c r="A7649" s="12">
        <v>194</v>
      </c>
      <c r="B7649" s="12">
        <v>109321</v>
      </c>
      <c r="C7649" s="12" t="s">
        <v>7455</v>
      </c>
      <c r="D7649" s="12" t="s">
        <v>8183</v>
      </c>
      <c r="E7649" s="17" t="s">
        <v>13483</v>
      </c>
      <c r="F7649" s="25" t="str">
        <f>LEFT(E7649,MIN(FIND({0,1,2,3,4,5,6,7,8,9},ASC(E7649)&amp;1234567890))-1)</f>
        <v>Hg</v>
      </c>
      <c r="G7649" s="25">
        <f t="shared" si="238"/>
        <v>0.75</v>
      </c>
      <c r="H7649" s="25">
        <f>VLOOKUP(F7649,Table!$A$2:$C$121,2,0)</f>
        <v>12</v>
      </c>
      <c r="I7649" s="26">
        <f>VLOOKUP(F7649,Table!$A$2:$C$121,3,0)</f>
        <v>6</v>
      </c>
      <c r="J7649" s="17" t="s">
        <v>13657</v>
      </c>
      <c r="K7649" s="25" t="str">
        <f>LEFT(J7649,MIN(FIND({0,1,2,3,4,5,6,7,8,9},ASC(J7649)&amp;1234567890))-1)</f>
        <v>U</v>
      </c>
      <c r="L7649" s="25">
        <f t="shared" si="239"/>
        <v>0.25</v>
      </c>
      <c r="M7649" s="25">
        <f>VLOOKUP(K7649,Table!$A$2:$C$121,2,0)</f>
        <v>3</v>
      </c>
      <c r="N7649" s="26">
        <f>VLOOKUP(K7649,Table!$A$2:$C$121,3,0)</f>
        <v>7</v>
      </c>
      <c r="O7649" s="13" t="str">
        <f>VLOOKUP(A7649,Table!$U$1:$V$230,2,0)</f>
        <v>Hexagonal</v>
      </c>
      <c r="P7649" s="1"/>
    </row>
    <row r="7650" spans="1:16">
      <c r="A7650" s="12">
        <v>194</v>
      </c>
      <c r="B7650" s="12">
        <v>108171</v>
      </c>
      <c r="C7650" s="12" t="s">
        <v>7455</v>
      </c>
      <c r="D7650" s="12" t="s">
        <v>8184</v>
      </c>
      <c r="E7650" s="17" t="s">
        <v>542</v>
      </c>
      <c r="F7650" s="25" t="str">
        <f>LEFT(E7650,MIN(FIND({0,1,2,3,4,5,6,7,8,9},ASC(E7650)&amp;1234567890))-1)</f>
        <v>Bi</v>
      </c>
      <c r="G7650" s="25">
        <f t="shared" si="238"/>
        <v>1</v>
      </c>
      <c r="H7650" s="25">
        <f>VLOOKUP(F7650,Table!$A$2:$C$121,2,0)</f>
        <v>15</v>
      </c>
      <c r="I7650" s="26">
        <f>VLOOKUP(F7650,Table!$A$2:$C$121,3,0)</f>
        <v>6</v>
      </c>
      <c r="J7650" s="17" t="s">
        <v>541</v>
      </c>
      <c r="K7650" s="25" t="str">
        <f>LEFT(J7650,MIN(FIND({0,1,2,3,4,5,6,7,8,9},ASC(J7650)&amp;1234567890))-1)</f>
        <v>Pd</v>
      </c>
      <c r="L7650" s="25">
        <f t="shared" si="239"/>
        <v>1</v>
      </c>
      <c r="M7650" s="25">
        <f>VLOOKUP(K7650,Table!$A$2:$C$121,2,0)</f>
        <v>10</v>
      </c>
      <c r="N7650" s="26">
        <f>VLOOKUP(K7650,Table!$A$2:$C$121,3,0)</f>
        <v>5</v>
      </c>
      <c r="O7650" s="13" t="str">
        <f>VLOOKUP(A7650,Table!$U$1:$V$230,2,0)</f>
        <v>Hexagonal</v>
      </c>
      <c r="P7650" s="1"/>
    </row>
    <row r="7651" spans="1:16">
      <c r="A7651" s="12">
        <v>194</v>
      </c>
      <c r="B7651" s="12">
        <v>150142</v>
      </c>
      <c r="C7651" s="12" t="s">
        <v>7455</v>
      </c>
      <c r="D7651" s="12" t="s">
        <v>8185</v>
      </c>
      <c r="E7651" s="17" t="s">
        <v>39</v>
      </c>
      <c r="F7651" s="25" t="str">
        <f>LEFT(E7651,MIN(FIND({0,1,2,3,4,5,6,7,8,9},ASC(E7651)&amp;1234567890))-1)</f>
        <v>K</v>
      </c>
      <c r="G7651" s="25">
        <f t="shared" si="238"/>
        <v>1</v>
      </c>
      <c r="H7651" s="25">
        <f>VLOOKUP(F7651,Table!$A$2:$C$121,2,0)</f>
        <v>1</v>
      </c>
      <c r="I7651" s="26">
        <f>VLOOKUP(F7651,Table!$A$2:$C$121,3,0)</f>
        <v>4</v>
      </c>
      <c r="J7651" s="17" t="s">
        <v>11661</v>
      </c>
      <c r="K7651" s="25" t="str">
        <f>LEFT(J7651,MIN(FIND({0,1,2,3,4,5,6,7,8,9},ASC(J7651)&amp;1234567890))-1)</f>
        <v>Ag</v>
      </c>
      <c r="L7651" s="25">
        <f t="shared" si="239"/>
        <v>2</v>
      </c>
      <c r="M7651" s="25">
        <f>VLOOKUP(K7651,Table!$A$2:$C$121,2,0)</f>
        <v>11</v>
      </c>
      <c r="N7651" s="26">
        <f>VLOOKUP(K7651,Table!$A$2:$C$121,3,0)</f>
        <v>5</v>
      </c>
      <c r="O7651" s="13" t="str">
        <f>VLOOKUP(A7651,Table!$U$1:$V$230,2,0)</f>
        <v>Hexagonal</v>
      </c>
      <c r="P7651" s="1"/>
    </row>
    <row r="7652" spans="1:16">
      <c r="A7652" s="12">
        <v>194</v>
      </c>
      <c r="B7652" s="12">
        <v>150199</v>
      </c>
      <c r="C7652" s="12" t="s">
        <v>7455</v>
      </c>
      <c r="D7652" s="12" t="s">
        <v>8186</v>
      </c>
      <c r="E7652" s="17" t="s">
        <v>13658</v>
      </c>
      <c r="F7652" s="25" t="str">
        <f>LEFT(E7652,MIN(FIND({0,1,2,3,4,5,6,7,8,9},ASC(E7652)&amp;1234567890))-1)</f>
        <v>Fe</v>
      </c>
      <c r="G7652" s="25">
        <f t="shared" si="238"/>
        <v>0.64</v>
      </c>
      <c r="H7652" s="25">
        <f>VLOOKUP(F7652,Table!$A$2:$C$121,2,0)</f>
        <v>8</v>
      </c>
      <c r="I7652" s="26">
        <f>VLOOKUP(F7652,Table!$A$2:$C$121,3,0)</f>
        <v>4</v>
      </c>
      <c r="J7652" s="17" t="s">
        <v>13659</v>
      </c>
      <c r="K7652" s="25" t="str">
        <f>LEFT(J7652,MIN(FIND({0,1,2,3,4,5,6,7,8,9},ASC(J7652)&amp;1234567890))-1)</f>
        <v>Zn</v>
      </c>
      <c r="L7652" s="25">
        <f t="shared" si="239"/>
        <v>10.48</v>
      </c>
      <c r="M7652" s="25">
        <f>VLOOKUP(K7652,Table!$A$2:$C$121,2,0)</f>
        <v>12</v>
      </c>
      <c r="N7652" s="26">
        <f>VLOOKUP(K7652,Table!$A$2:$C$121,3,0)</f>
        <v>4</v>
      </c>
      <c r="O7652" s="13" t="str">
        <f>VLOOKUP(A7652,Table!$U$1:$V$230,2,0)</f>
        <v>Hexagonal</v>
      </c>
      <c r="P7652" s="1"/>
    </row>
    <row r="7653" spans="1:16">
      <c r="A7653" s="12">
        <v>194</v>
      </c>
      <c r="B7653" s="12">
        <v>150229</v>
      </c>
      <c r="C7653" s="12" t="s">
        <v>7455</v>
      </c>
      <c r="D7653" s="12" t="s">
        <v>8187</v>
      </c>
      <c r="E7653" s="17" t="s">
        <v>418</v>
      </c>
      <c r="F7653" s="25" t="str">
        <f>LEFT(E7653,MIN(FIND({0,1,2,3,4,5,6,7,8,9},ASC(E7653)&amp;1234567890))-1)</f>
        <v>Ti</v>
      </c>
      <c r="G7653" s="25">
        <f t="shared" si="238"/>
        <v>6</v>
      </c>
      <c r="H7653" s="25">
        <f>VLOOKUP(F7653,Table!$A$2:$C$121,2,0)</f>
        <v>4</v>
      </c>
      <c r="I7653" s="26">
        <f>VLOOKUP(F7653,Table!$A$2:$C$121,3,0)</f>
        <v>4</v>
      </c>
      <c r="J7653" s="17" t="s">
        <v>13660</v>
      </c>
      <c r="K7653" s="25" t="str">
        <f>LEFT(J7653,MIN(FIND({0,1,2,3,4,5,6,7,8,9},ASC(J7653)&amp;1234567890))-1)</f>
        <v>Pb</v>
      </c>
      <c r="L7653" s="25">
        <f t="shared" si="239"/>
        <v>4.8</v>
      </c>
      <c r="M7653" s="25">
        <f>VLOOKUP(K7653,Table!$A$2:$C$121,2,0)</f>
        <v>14</v>
      </c>
      <c r="N7653" s="26">
        <f>VLOOKUP(K7653,Table!$A$2:$C$121,3,0)</f>
        <v>6</v>
      </c>
      <c r="O7653" s="13" t="str">
        <f>VLOOKUP(A7653,Table!$U$1:$V$230,2,0)</f>
        <v>Hexagonal</v>
      </c>
      <c r="P7653" s="1"/>
    </row>
    <row r="7654" spans="1:16">
      <c r="A7654" s="12">
        <v>194</v>
      </c>
      <c r="B7654" s="12">
        <v>150498</v>
      </c>
      <c r="C7654" s="12" t="s">
        <v>7455</v>
      </c>
      <c r="D7654" s="12" t="s">
        <v>8188</v>
      </c>
      <c r="E7654" s="17" t="s">
        <v>11363</v>
      </c>
      <c r="F7654" s="25" t="str">
        <f>LEFT(E7654,MIN(FIND({0,1,2,3,4,5,6,7,8,9},ASC(E7654)&amp;1234567890))-1)</f>
        <v>Th</v>
      </c>
      <c r="G7654" s="25">
        <f t="shared" si="238"/>
        <v>1</v>
      </c>
      <c r="H7654" s="25">
        <f>VLOOKUP(F7654,Table!$A$2:$C$121,2,0)</f>
        <v>3</v>
      </c>
      <c r="I7654" s="26">
        <f>VLOOKUP(F7654,Table!$A$2:$C$121,3,0)</f>
        <v>7</v>
      </c>
      <c r="J7654" s="17" t="s">
        <v>11894</v>
      </c>
      <c r="K7654" s="25" t="str">
        <f>LEFT(J7654,MIN(FIND({0,1,2,3,4,5,6,7,8,9},ASC(J7654)&amp;1234567890))-1)</f>
        <v>Mg</v>
      </c>
      <c r="L7654" s="25">
        <f t="shared" si="239"/>
        <v>2</v>
      </c>
      <c r="M7654" s="25">
        <f>VLOOKUP(K7654,Table!$A$2:$C$121,2,0)</f>
        <v>2</v>
      </c>
      <c r="N7654" s="26">
        <f>VLOOKUP(K7654,Table!$A$2:$C$121,3,0)</f>
        <v>3</v>
      </c>
      <c r="O7654" s="13" t="str">
        <f>VLOOKUP(A7654,Table!$U$1:$V$230,2,0)</f>
        <v>Hexagonal</v>
      </c>
      <c r="P7654" s="1"/>
    </row>
    <row r="7655" spans="1:16">
      <c r="A7655" s="12">
        <v>194</v>
      </c>
      <c r="B7655" s="12">
        <v>150514</v>
      </c>
      <c r="C7655" s="12" t="s">
        <v>7455</v>
      </c>
      <c r="D7655" s="12" t="s">
        <v>8189</v>
      </c>
      <c r="E7655" s="17" t="s">
        <v>11874</v>
      </c>
      <c r="F7655" s="25" t="str">
        <f>LEFT(E7655,MIN(FIND({0,1,2,3,4,5,6,7,8,9},ASC(E7655)&amp;1234567890))-1)</f>
        <v>Sc</v>
      </c>
      <c r="G7655" s="25">
        <f t="shared" si="238"/>
        <v>1</v>
      </c>
      <c r="H7655" s="25">
        <f>VLOOKUP(F7655,Table!$A$2:$C$121,2,0)</f>
        <v>3</v>
      </c>
      <c r="I7655" s="26">
        <f>VLOOKUP(F7655,Table!$A$2:$C$121,3,0)</f>
        <v>4</v>
      </c>
      <c r="J7655" s="17" t="s">
        <v>11776</v>
      </c>
      <c r="K7655" s="25" t="str">
        <f>LEFT(J7655,MIN(FIND({0,1,2,3,4,5,6,7,8,9},ASC(J7655)&amp;1234567890))-1)</f>
        <v>Ru</v>
      </c>
      <c r="L7655" s="25">
        <f t="shared" si="239"/>
        <v>2</v>
      </c>
      <c r="M7655" s="25">
        <f>VLOOKUP(K7655,Table!$A$2:$C$121,2,0)</f>
        <v>8</v>
      </c>
      <c r="N7655" s="26">
        <f>VLOOKUP(K7655,Table!$A$2:$C$121,3,0)</f>
        <v>5</v>
      </c>
      <c r="O7655" s="13" t="str">
        <f>VLOOKUP(A7655,Table!$U$1:$V$230,2,0)</f>
        <v>Hexagonal</v>
      </c>
      <c r="P7655" s="1"/>
    </row>
    <row r="7656" spans="1:16">
      <c r="A7656" s="12">
        <v>194</v>
      </c>
      <c r="B7656" s="12">
        <v>150515</v>
      </c>
      <c r="C7656" s="12" t="s">
        <v>7455</v>
      </c>
      <c r="D7656" s="12" t="s">
        <v>8190</v>
      </c>
      <c r="E7656" s="17" t="s">
        <v>11874</v>
      </c>
      <c r="F7656" s="25" t="str">
        <f>LEFT(E7656,MIN(FIND({0,1,2,3,4,5,6,7,8,9},ASC(E7656)&amp;1234567890))-1)</f>
        <v>Sc</v>
      </c>
      <c r="G7656" s="25">
        <f t="shared" si="238"/>
        <v>1</v>
      </c>
      <c r="H7656" s="25">
        <f>VLOOKUP(F7656,Table!$A$2:$C$121,2,0)</f>
        <v>3</v>
      </c>
      <c r="I7656" s="26">
        <f>VLOOKUP(F7656,Table!$A$2:$C$121,3,0)</f>
        <v>4</v>
      </c>
      <c r="J7656" s="17" t="s">
        <v>11919</v>
      </c>
      <c r="K7656" s="25" t="str">
        <f>LEFT(J7656,MIN(FIND({0,1,2,3,4,5,6,7,8,9},ASC(J7656)&amp;1234567890))-1)</f>
        <v>Os</v>
      </c>
      <c r="L7656" s="25">
        <f t="shared" si="239"/>
        <v>2</v>
      </c>
      <c r="M7656" s="25">
        <f>VLOOKUP(K7656,Table!$A$2:$C$121,2,0)</f>
        <v>8</v>
      </c>
      <c r="N7656" s="26">
        <f>VLOOKUP(K7656,Table!$A$2:$C$121,3,0)</f>
        <v>6</v>
      </c>
      <c r="O7656" s="13" t="str">
        <f>VLOOKUP(A7656,Table!$U$1:$V$230,2,0)</f>
        <v>Hexagonal</v>
      </c>
      <c r="P7656" s="1"/>
    </row>
    <row r="7657" spans="1:16">
      <c r="A7657" s="12">
        <v>194</v>
      </c>
      <c r="B7657" s="12">
        <v>150516</v>
      </c>
      <c r="C7657" s="12" t="s">
        <v>7455</v>
      </c>
      <c r="D7657" s="12" t="s">
        <v>8191</v>
      </c>
      <c r="E7657" s="17" t="s">
        <v>11336</v>
      </c>
      <c r="F7657" s="25" t="str">
        <f>LEFT(E7657,MIN(FIND({0,1,2,3,4,5,6,7,8,9},ASC(E7657)&amp;1234567890))-1)</f>
        <v>Y</v>
      </c>
      <c r="G7657" s="25">
        <f t="shared" si="238"/>
        <v>1</v>
      </c>
      <c r="H7657" s="25">
        <f>VLOOKUP(F7657,Table!$A$2:$C$121,2,0)</f>
        <v>3</v>
      </c>
      <c r="I7657" s="26">
        <f>VLOOKUP(F7657,Table!$A$2:$C$121,3,0)</f>
        <v>5</v>
      </c>
      <c r="J7657" s="17" t="s">
        <v>11776</v>
      </c>
      <c r="K7657" s="25" t="str">
        <f>LEFT(J7657,MIN(FIND({0,1,2,3,4,5,6,7,8,9},ASC(J7657)&amp;1234567890))-1)</f>
        <v>Ru</v>
      </c>
      <c r="L7657" s="25">
        <f t="shared" si="239"/>
        <v>2</v>
      </c>
      <c r="M7657" s="25">
        <f>VLOOKUP(K7657,Table!$A$2:$C$121,2,0)</f>
        <v>8</v>
      </c>
      <c r="N7657" s="26">
        <f>VLOOKUP(K7657,Table!$A$2:$C$121,3,0)</f>
        <v>5</v>
      </c>
      <c r="O7657" s="13" t="str">
        <f>VLOOKUP(A7657,Table!$U$1:$V$230,2,0)</f>
        <v>Hexagonal</v>
      </c>
      <c r="P7657" s="1"/>
    </row>
    <row r="7658" spans="1:16">
      <c r="A7658" s="12">
        <v>194</v>
      </c>
      <c r="B7658" s="12">
        <v>150517</v>
      </c>
      <c r="C7658" s="12" t="s">
        <v>7455</v>
      </c>
      <c r="D7658" s="12" t="s">
        <v>8192</v>
      </c>
      <c r="E7658" s="17" t="s">
        <v>11336</v>
      </c>
      <c r="F7658" s="25" t="str">
        <f>LEFT(E7658,MIN(FIND({0,1,2,3,4,5,6,7,8,9},ASC(E7658)&amp;1234567890))-1)</f>
        <v>Y</v>
      </c>
      <c r="G7658" s="25">
        <f t="shared" si="238"/>
        <v>1</v>
      </c>
      <c r="H7658" s="25">
        <f>VLOOKUP(F7658,Table!$A$2:$C$121,2,0)</f>
        <v>3</v>
      </c>
      <c r="I7658" s="26">
        <f>VLOOKUP(F7658,Table!$A$2:$C$121,3,0)</f>
        <v>5</v>
      </c>
      <c r="J7658" s="17" t="s">
        <v>359</v>
      </c>
      <c r="K7658" s="25" t="str">
        <f>LEFT(J7658,MIN(FIND({0,1,2,3,4,5,6,7,8,9},ASC(J7658)&amp;1234567890))-1)</f>
        <v>Re</v>
      </c>
      <c r="L7658" s="25">
        <f t="shared" si="239"/>
        <v>2</v>
      </c>
      <c r="M7658" s="25">
        <f>VLOOKUP(K7658,Table!$A$2:$C$121,2,0)</f>
        <v>7</v>
      </c>
      <c r="N7658" s="26">
        <f>VLOOKUP(K7658,Table!$A$2:$C$121,3,0)</f>
        <v>6</v>
      </c>
      <c r="O7658" s="13" t="str">
        <f>VLOOKUP(A7658,Table!$U$1:$V$230,2,0)</f>
        <v>Hexagonal</v>
      </c>
      <c r="P7658" s="1"/>
    </row>
    <row r="7659" spans="1:16">
      <c r="A7659" s="12">
        <v>194</v>
      </c>
      <c r="B7659" s="12">
        <v>150518</v>
      </c>
      <c r="C7659" s="12" t="s">
        <v>7455</v>
      </c>
      <c r="D7659" s="12" t="s">
        <v>8193</v>
      </c>
      <c r="E7659" s="17" t="s">
        <v>11336</v>
      </c>
      <c r="F7659" s="25" t="str">
        <f>LEFT(E7659,MIN(FIND({0,1,2,3,4,5,6,7,8,9},ASC(E7659)&amp;1234567890))-1)</f>
        <v>Y</v>
      </c>
      <c r="G7659" s="25">
        <f t="shared" si="238"/>
        <v>1</v>
      </c>
      <c r="H7659" s="25">
        <f>VLOOKUP(F7659,Table!$A$2:$C$121,2,0)</f>
        <v>3</v>
      </c>
      <c r="I7659" s="26">
        <f>VLOOKUP(F7659,Table!$A$2:$C$121,3,0)</f>
        <v>5</v>
      </c>
      <c r="J7659" s="17" t="s">
        <v>11919</v>
      </c>
      <c r="K7659" s="25" t="str">
        <f>LEFT(J7659,MIN(FIND({0,1,2,3,4,5,6,7,8,9},ASC(J7659)&amp;1234567890))-1)</f>
        <v>Os</v>
      </c>
      <c r="L7659" s="25">
        <f t="shared" si="239"/>
        <v>2</v>
      </c>
      <c r="M7659" s="25">
        <f>VLOOKUP(K7659,Table!$A$2:$C$121,2,0)</f>
        <v>8</v>
      </c>
      <c r="N7659" s="26">
        <f>VLOOKUP(K7659,Table!$A$2:$C$121,3,0)</f>
        <v>6</v>
      </c>
      <c r="O7659" s="13" t="str">
        <f>VLOOKUP(A7659,Table!$U$1:$V$230,2,0)</f>
        <v>Hexagonal</v>
      </c>
      <c r="P7659" s="1"/>
    </row>
    <row r="7660" spans="1:16">
      <c r="A7660" s="12">
        <v>194</v>
      </c>
      <c r="B7660" s="12">
        <v>150520</v>
      </c>
      <c r="C7660" s="12" t="s">
        <v>7455</v>
      </c>
      <c r="D7660" s="12" t="s">
        <v>8194</v>
      </c>
      <c r="E7660" s="17" t="s">
        <v>615</v>
      </c>
      <c r="F7660" s="25" t="str">
        <f>LEFT(E7660,MIN(FIND({0,1,2,3,4,5,6,7,8,9},ASC(E7660)&amp;1234567890))-1)</f>
        <v>Nd</v>
      </c>
      <c r="G7660" s="25">
        <f t="shared" si="238"/>
        <v>1</v>
      </c>
      <c r="H7660" s="25">
        <f>VLOOKUP(F7660,Table!$A$2:$C$121,2,0)</f>
        <v>3</v>
      </c>
      <c r="I7660" s="26">
        <f>VLOOKUP(F7660,Table!$A$2:$C$121,3,0)</f>
        <v>6</v>
      </c>
      <c r="J7660" s="17" t="s">
        <v>11919</v>
      </c>
      <c r="K7660" s="25" t="str">
        <f>LEFT(J7660,MIN(FIND({0,1,2,3,4,5,6,7,8,9},ASC(J7660)&amp;1234567890))-1)</f>
        <v>Os</v>
      </c>
      <c r="L7660" s="25">
        <f t="shared" si="239"/>
        <v>2</v>
      </c>
      <c r="M7660" s="25">
        <f>VLOOKUP(K7660,Table!$A$2:$C$121,2,0)</f>
        <v>8</v>
      </c>
      <c r="N7660" s="26">
        <f>VLOOKUP(K7660,Table!$A$2:$C$121,3,0)</f>
        <v>6</v>
      </c>
      <c r="O7660" s="13" t="str">
        <f>VLOOKUP(A7660,Table!$U$1:$V$230,2,0)</f>
        <v>Hexagonal</v>
      </c>
      <c r="P7660" s="1"/>
    </row>
    <row r="7661" spans="1:16">
      <c r="A7661" s="12">
        <v>194</v>
      </c>
      <c r="B7661" s="12">
        <v>150521</v>
      </c>
      <c r="C7661" s="12" t="s">
        <v>7455</v>
      </c>
      <c r="D7661" s="12" t="s">
        <v>8195</v>
      </c>
      <c r="E7661" s="17" t="s">
        <v>590</v>
      </c>
      <c r="F7661" s="25" t="str">
        <f>LEFT(E7661,MIN(FIND({0,1,2,3,4,5,6,7,8,9},ASC(E7661)&amp;1234567890))-1)</f>
        <v>Sm</v>
      </c>
      <c r="G7661" s="25">
        <f t="shared" si="238"/>
        <v>1</v>
      </c>
      <c r="H7661" s="25">
        <f>VLOOKUP(F7661,Table!$A$2:$C$121,2,0)</f>
        <v>3</v>
      </c>
      <c r="I7661" s="26">
        <f>VLOOKUP(F7661,Table!$A$2:$C$121,3,0)</f>
        <v>6</v>
      </c>
      <c r="J7661" s="17" t="s">
        <v>11919</v>
      </c>
      <c r="K7661" s="25" t="str">
        <f>LEFT(J7661,MIN(FIND({0,1,2,3,4,5,6,7,8,9},ASC(J7661)&amp;1234567890))-1)</f>
        <v>Os</v>
      </c>
      <c r="L7661" s="25">
        <f t="shared" si="239"/>
        <v>2</v>
      </c>
      <c r="M7661" s="25">
        <f>VLOOKUP(K7661,Table!$A$2:$C$121,2,0)</f>
        <v>8</v>
      </c>
      <c r="N7661" s="26">
        <f>VLOOKUP(K7661,Table!$A$2:$C$121,3,0)</f>
        <v>6</v>
      </c>
      <c r="O7661" s="13" t="str">
        <f>VLOOKUP(A7661,Table!$U$1:$V$230,2,0)</f>
        <v>Hexagonal</v>
      </c>
      <c r="P7661" s="1"/>
    </row>
    <row r="7662" spans="1:16">
      <c r="A7662" s="12">
        <v>194</v>
      </c>
      <c r="B7662" s="12">
        <v>150553</v>
      </c>
      <c r="C7662" s="12" t="s">
        <v>7455</v>
      </c>
      <c r="D7662" s="12" t="s">
        <v>8196</v>
      </c>
      <c r="E7662" s="17" t="s">
        <v>13661</v>
      </c>
      <c r="F7662" s="25" t="str">
        <f>LEFT(E7662,MIN(FIND({0,1,2,3,4,5,6,7,8,9},ASC(E7662)&amp;1234567890))-1)</f>
        <v>Ce</v>
      </c>
      <c r="G7662" s="25">
        <f t="shared" si="238"/>
        <v>1.1399999999999999</v>
      </c>
      <c r="H7662" s="25">
        <f>VLOOKUP(F7662,Table!$A$2:$C$121,2,0)</f>
        <v>3</v>
      </c>
      <c r="I7662" s="26">
        <f>VLOOKUP(F7662,Table!$A$2:$C$121,3,0)</f>
        <v>6</v>
      </c>
      <c r="J7662" s="17" t="s">
        <v>13662</v>
      </c>
      <c r="K7662" s="25" t="str">
        <f>LEFT(J7662,MIN(FIND({0,1,2,3,4,5,6,7,8,9},ASC(J7662)&amp;1234567890))-1)</f>
        <v>Mg</v>
      </c>
      <c r="L7662" s="25">
        <f t="shared" si="239"/>
        <v>11.72</v>
      </c>
      <c r="M7662" s="25">
        <f>VLOOKUP(K7662,Table!$A$2:$C$121,2,0)</f>
        <v>2</v>
      </c>
      <c r="N7662" s="26">
        <f>VLOOKUP(K7662,Table!$A$2:$C$121,3,0)</f>
        <v>3</v>
      </c>
      <c r="O7662" s="13" t="str">
        <f>VLOOKUP(A7662,Table!$U$1:$V$230,2,0)</f>
        <v>Hexagonal</v>
      </c>
      <c r="P7662" s="1"/>
    </row>
    <row r="7663" spans="1:16">
      <c r="A7663" s="12">
        <v>194</v>
      </c>
      <c r="B7663" s="12">
        <v>150603</v>
      </c>
      <c r="C7663" s="12" t="s">
        <v>7455</v>
      </c>
      <c r="D7663" s="12" t="s">
        <v>8197</v>
      </c>
      <c r="E7663" s="17" t="s">
        <v>445</v>
      </c>
      <c r="F7663" s="25" t="str">
        <f>LEFT(E7663,MIN(FIND({0,1,2,3,4,5,6,7,8,9},ASC(E7663)&amp;1234567890))-1)</f>
        <v>Al</v>
      </c>
      <c r="G7663" s="25">
        <f t="shared" si="238"/>
        <v>3</v>
      </c>
      <c r="H7663" s="25">
        <f>VLOOKUP(F7663,Table!$A$2:$C$121,2,0)</f>
        <v>13</v>
      </c>
      <c r="I7663" s="26">
        <f>VLOOKUP(F7663,Table!$A$2:$C$121,3,0)</f>
        <v>3</v>
      </c>
      <c r="J7663" s="17" t="s">
        <v>11331</v>
      </c>
      <c r="K7663" s="25" t="str">
        <f>LEFT(J7663,MIN(FIND({0,1,2,3,4,5,6,7,8,9},ASC(J7663)&amp;1234567890))-1)</f>
        <v>Ce</v>
      </c>
      <c r="L7663" s="25">
        <f t="shared" si="239"/>
        <v>1</v>
      </c>
      <c r="M7663" s="25">
        <f>VLOOKUP(K7663,Table!$A$2:$C$121,2,0)</f>
        <v>3</v>
      </c>
      <c r="N7663" s="26">
        <f>VLOOKUP(K7663,Table!$A$2:$C$121,3,0)</f>
        <v>6</v>
      </c>
      <c r="O7663" s="13" t="str">
        <f>VLOOKUP(A7663,Table!$U$1:$V$230,2,0)</f>
        <v>Hexagonal</v>
      </c>
      <c r="P7663" s="1"/>
    </row>
    <row r="7664" spans="1:16">
      <c r="A7664" s="12">
        <v>194</v>
      </c>
      <c r="B7664" s="12">
        <v>150620</v>
      </c>
      <c r="C7664" s="12" t="s">
        <v>7455</v>
      </c>
      <c r="D7664" s="12" t="s">
        <v>7093</v>
      </c>
      <c r="E7664" s="17" t="s">
        <v>33</v>
      </c>
      <c r="F7664" s="25" t="str">
        <f>LEFT(E7664,MIN(FIND({0,1,2,3,4,5,6,7,8,9},ASC(E7664)&amp;1234567890))-1)</f>
        <v>Fe</v>
      </c>
      <c r="G7664" s="25">
        <f t="shared" si="238"/>
        <v>1</v>
      </c>
      <c r="H7664" s="25">
        <f>VLOOKUP(F7664,Table!$A$2:$C$121,2,0)</f>
        <v>8</v>
      </c>
      <c r="I7664" s="26">
        <f>VLOOKUP(F7664,Table!$A$2:$C$121,3,0)</f>
        <v>4</v>
      </c>
      <c r="J7664" s="17" t="s">
        <v>11291</v>
      </c>
      <c r="K7664" s="25" t="str">
        <f>LEFT(J7664,MIN(FIND({0,1,2,3,4,5,6,7,8,9},ASC(J7664)&amp;1234567890))-1)</f>
        <v>Sn</v>
      </c>
      <c r="L7664" s="25">
        <f t="shared" si="239"/>
        <v>1</v>
      </c>
      <c r="M7664" s="25">
        <f>VLOOKUP(K7664,Table!$A$2:$C$121,2,0)</f>
        <v>14</v>
      </c>
      <c r="N7664" s="26">
        <f>VLOOKUP(K7664,Table!$A$2:$C$121,3,0)</f>
        <v>5</v>
      </c>
      <c r="O7664" s="13" t="str">
        <f>VLOOKUP(A7664,Table!$U$1:$V$230,2,0)</f>
        <v>Hexagonal</v>
      </c>
      <c r="P7664" s="1"/>
    </row>
    <row r="7665" spans="1:16">
      <c r="A7665" s="12">
        <v>194</v>
      </c>
      <c r="B7665" s="12">
        <v>150664</v>
      </c>
      <c r="C7665" s="12" t="s">
        <v>7455</v>
      </c>
      <c r="D7665" s="12" t="s">
        <v>8198</v>
      </c>
      <c r="E7665" s="17" t="s">
        <v>69</v>
      </c>
      <c r="F7665" s="25" t="str">
        <f>LEFT(E7665,MIN(FIND({0,1,2,3,4,5,6,7,8,9},ASC(E7665)&amp;1234567890))-1)</f>
        <v>Mg</v>
      </c>
      <c r="G7665" s="25">
        <f t="shared" si="238"/>
        <v>1</v>
      </c>
      <c r="H7665" s="25">
        <f>VLOOKUP(F7665,Table!$A$2:$C$121,2,0)</f>
        <v>2</v>
      </c>
      <c r="I7665" s="26">
        <f>VLOOKUP(F7665,Table!$A$2:$C$121,3,0)</f>
        <v>3</v>
      </c>
      <c r="J7665" s="17" t="s">
        <v>11814</v>
      </c>
      <c r="K7665" s="25" t="str">
        <f>LEFT(J7665,MIN(FIND({0,1,2,3,4,5,6,7,8,9},ASC(J7665)&amp;1234567890))-1)</f>
        <v>Po</v>
      </c>
      <c r="L7665" s="25">
        <f t="shared" si="239"/>
        <v>1</v>
      </c>
      <c r="M7665" s="25">
        <f>VLOOKUP(K7665,Table!$A$2:$C$121,2,0)</f>
        <v>16</v>
      </c>
      <c r="N7665" s="26">
        <f>VLOOKUP(K7665,Table!$A$2:$C$121,3,0)</f>
        <v>6</v>
      </c>
      <c r="O7665" s="13" t="str">
        <f>VLOOKUP(A7665,Table!$U$1:$V$230,2,0)</f>
        <v>Hexagonal</v>
      </c>
      <c r="P7665" s="1"/>
    </row>
    <row r="7666" spans="1:16">
      <c r="A7666" s="12">
        <v>194</v>
      </c>
      <c r="B7666" s="12">
        <v>150765</v>
      </c>
      <c r="C7666" s="12" t="s">
        <v>7455</v>
      </c>
      <c r="D7666" s="12" t="s">
        <v>8199</v>
      </c>
      <c r="E7666" s="17" t="s">
        <v>13663</v>
      </c>
      <c r="F7666" s="25" t="str">
        <f>LEFT(E7666,MIN(FIND({0,1,2,3,4,5,6,7,8,9},ASC(E7666)&amp;1234567890))-1)</f>
        <v>Mn</v>
      </c>
      <c r="G7666" s="25">
        <f t="shared" si="238"/>
        <v>1.72</v>
      </c>
      <c r="H7666" s="25">
        <f>VLOOKUP(F7666,Table!$A$2:$C$121,2,0)</f>
        <v>7</v>
      </c>
      <c r="I7666" s="26">
        <f>VLOOKUP(F7666,Table!$A$2:$C$121,3,0)</f>
        <v>4</v>
      </c>
      <c r="J7666" s="17" t="s">
        <v>13664</v>
      </c>
      <c r="K7666" s="25" t="str">
        <f>LEFT(J7666,MIN(FIND({0,1,2,3,4,5,6,7,8,9},ASC(J7666)&amp;1234567890))-1)</f>
        <v>Sn</v>
      </c>
      <c r="L7666" s="25">
        <f t="shared" si="239"/>
        <v>0.93</v>
      </c>
      <c r="M7666" s="25">
        <f>VLOOKUP(K7666,Table!$A$2:$C$121,2,0)</f>
        <v>14</v>
      </c>
      <c r="N7666" s="26">
        <f>VLOOKUP(K7666,Table!$A$2:$C$121,3,0)</f>
        <v>5</v>
      </c>
      <c r="O7666" s="13" t="str">
        <f>VLOOKUP(A7666,Table!$U$1:$V$230,2,0)</f>
        <v>Hexagonal</v>
      </c>
      <c r="P7666" s="1"/>
    </row>
    <row r="7667" spans="1:16">
      <c r="A7667" s="12">
        <v>194</v>
      </c>
      <c r="B7667" s="12">
        <v>150947</v>
      </c>
      <c r="C7667" s="12" t="s">
        <v>7455</v>
      </c>
      <c r="D7667" s="12" t="s">
        <v>8200</v>
      </c>
      <c r="E7667" s="17" t="s">
        <v>13665</v>
      </c>
      <c r="F7667" s="25" t="str">
        <f>LEFT(E7667,MIN(FIND({0,1,2,3,4,5,6,7,8,9},ASC(E7667)&amp;1234567890))-1)</f>
        <v>Ti</v>
      </c>
      <c r="G7667" s="25">
        <f t="shared" si="238"/>
        <v>1.335</v>
      </c>
      <c r="H7667" s="25">
        <f>VLOOKUP(F7667,Table!$A$2:$C$121,2,0)</f>
        <v>4</v>
      </c>
      <c r="I7667" s="26">
        <f>VLOOKUP(F7667,Table!$A$2:$C$121,3,0)</f>
        <v>4</v>
      </c>
      <c r="J7667" s="17" t="s">
        <v>13666</v>
      </c>
      <c r="K7667" s="25" t="str">
        <f>LEFT(J7667,MIN(FIND({0,1,2,3,4,5,6,7,8,9},ASC(J7667)&amp;1234567890))-1)</f>
        <v>Al</v>
      </c>
      <c r="L7667" s="25">
        <f t="shared" si="239"/>
        <v>2.665</v>
      </c>
      <c r="M7667" s="25">
        <f>VLOOKUP(K7667,Table!$A$2:$C$121,2,0)</f>
        <v>13</v>
      </c>
      <c r="N7667" s="26">
        <f>VLOOKUP(K7667,Table!$A$2:$C$121,3,0)</f>
        <v>3</v>
      </c>
      <c r="O7667" s="13" t="str">
        <f>VLOOKUP(A7667,Table!$U$1:$V$230,2,0)</f>
        <v>Hexagonal</v>
      </c>
      <c r="P7667" s="1"/>
    </row>
    <row r="7668" spans="1:16">
      <c r="A7668" s="12">
        <v>194</v>
      </c>
      <c r="B7668" s="12">
        <v>151196</v>
      </c>
      <c r="C7668" s="12" t="s">
        <v>7455</v>
      </c>
      <c r="D7668" s="12" t="s">
        <v>8201</v>
      </c>
      <c r="E7668" s="17" t="s">
        <v>11359</v>
      </c>
      <c r="F7668" s="25" t="str">
        <f>LEFT(E7668,MIN(FIND({0,1,2,3,4,5,6,7,8,9},ASC(E7668)&amp;1234567890))-1)</f>
        <v>Ni</v>
      </c>
      <c r="G7668" s="25">
        <f t="shared" si="238"/>
        <v>3</v>
      </c>
      <c r="H7668" s="25">
        <f>VLOOKUP(F7668,Table!$A$2:$C$121,2,0)</f>
        <v>10</v>
      </c>
      <c r="I7668" s="26">
        <f>VLOOKUP(F7668,Table!$A$2:$C$121,3,0)</f>
        <v>4</v>
      </c>
      <c r="J7668" s="17" t="s">
        <v>11286</v>
      </c>
      <c r="K7668" s="25" t="str">
        <f>LEFT(J7668,MIN(FIND({0,1,2,3,4,5,6,7,8,9},ASC(J7668)&amp;1234567890))-1)</f>
        <v>In</v>
      </c>
      <c r="L7668" s="25">
        <f t="shared" si="239"/>
        <v>1</v>
      </c>
      <c r="M7668" s="25">
        <f>VLOOKUP(K7668,Table!$A$2:$C$121,2,0)</f>
        <v>13</v>
      </c>
      <c r="N7668" s="26">
        <f>VLOOKUP(K7668,Table!$A$2:$C$121,3,0)</f>
        <v>5</v>
      </c>
      <c r="O7668" s="13" t="str">
        <f>VLOOKUP(A7668,Table!$U$1:$V$230,2,0)</f>
        <v>Hexagonal</v>
      </c>
      <c r="P7668" s="1"/>
    </row>
    <row r="7669" spans="1:16">
      <c r="A7669" s="12">
        <v>194</v>
      </c>
      <c r="B7669" s="12">
        <v>151217</v>
      </c>
      <c r="C7669" s="12" t="s">
        <v>7455</v>
      </c>
      <c r="D7669" s="12" t="s">
        <v>8202</v>
      </c>
      <c r="E7669" s="17" t="s">
        <v>13667</v>
      </c>
      <c r="F7669" s="25" t="str">
        <f>LEFT(E7669,MIN(FIND({0,1,2,3,4,5,6,7,8,9},ASC(E7669)&amp;1234567890))-1)</f>
        <v>Be</v>
      </c>
      <c r="G7669" s="25">
        <f t="shared" si="238"/>
        <v>6.8</v>
      </c>
      <c r="H7669" s="25">
        <f>VLOOKUP(F7669,Table!$A$2:$C$121,2,0)</f>
        <v>2</v>
      </c>
      <c r="I7669" s="26">
        <f>VLOOKUP(F7669,Table!$A$2:$C$121,3,0)</f>
        <v>2</v>
      </c>
      <c r="J7669" s="17" t="s">
        <v>13668</v>
      </c>
      <c r="K7669" s="25" t="str">
        <f>LEFT(J7669,MIN(FIND({0,1,2,3,4,5,6,7,8,9},ASC(J7669)&amp;1234567890))-1)</f>
        <v>Cr</v>
      </c>
      <c r="L7669" s="25">
        <f t="shared" si="239"/>
        <v>5.2</v>
      </c>
      <c r="M7669" s="25">
        <f>VLOOKUP(K7669,Table!$A$2:$C$121,2,0)</f>
        <v>6</v>
      </c>
      <c r="N7669" s="26">
        <f>VLOOKUP(K7669,Table!$A$2:$C$121,3,0)</f>
        <v>4</v>
      </c>
      <c r="O7669" s="13" t="str">
        <f>VLOOKUP(A7669,Table!$U$1:$V$230,2,0)</f>
        <v>Hexagonal</v>
      </c>
      <c r="P7669" s="1"/>
    </row>
    <row r="7670" spans="1:16">
      <c r="A7670" s="12">
        <v>194</v>
      </c>
      <c r="B7670" s="12">
        <v>151767</v>
      </c>
      <c r="C7670" s="12" t="s">
        <v>7455</v>
      </c>
      <c r="D7670" s="12" t="s">
        <v>8203</v>
      </c>
      <c r="E7670" s="17" t="s">
        <v>13669</v>
      </c>
      <c r="F7670" s="25" t="str">
        <f>LEFT(E7670,MIN(FIND({0,1,2,3,4,5,6,7,8,9},ASC(E7670)&amp;1234567890))-1)</f>
        <v>Fe</v>
      </c>
      <c r="G7670" s="25">
        <f t="shared" si="238"/>
        <v>0.88</v>
      </c>
      <c r="H7670" s="25">
        <f>VLOOKUP(F7670,Table!$A$2:$C$121,2,0)</f>
        <v>8</v>
      </c>
      <c r="I7670" s="26">
        <f>VLOOKUP(F7670,Table!$A$2:$C$121,3,0)</f>
        <v>4</v>
      </c>
      <c r="J7670" s="17" t="s">
        <v>379</v>
      </c>
      <c r="K7670" s="25" t="str">
        <f>LEFT(J7670,MIN(FIND({0,1,2,3,4,5,6,7,8,9},ASC(J7670)&amp;1234567890))-1)</f>
        <v>S</v>
      </c>
      <c r="L7670" s="25">
        <f t="shared" si="239"/>
        <v>1</v>
      </c>
      <c r="M7670" s="25">
        <f>VLOOKUP(K7670,Table!$A$2:$C$121,2,0)</f>
        <v>16</v>
      </c>
      <c r="N7670" s="26">
        <f>VLOOKUP(K7670,Table!$A$2:$C$121,3,0)</f>
        <v>3</v>
      </c>
      <c r="O7670" s="13" t="str">
        <f>VLOOKUP(A7670,Table!$U$1:$V$230,2,0)</f>
        <v>Hexagonal</v>
      </c>
      <c r="P7670" s="1"/>
    </row>
    <row r="7671" spans="1:16">
      <c r="A7671" s="12">
        <v>194</v>
      </c>
      <c r="B7671" s="12">
        <v>152765</v>
      </c>
      <c r="C7671" s="12" t="s">
        <v>7455</v>
      </c>
      <c r="D7671" s="12" t="s">
        <v>8204</v>
      </c>
      <c r="E7671" s="17" t="s">
        <v>12766</v>
      </c>
      <c r="F7671" s="25" t="str">
        <f>LEFT(E7671,MIN(FIND({0,1,2,3,4,5,6,7,8,9},ASC(E7671)&amp;1234567890))-1)</f>
        <v>Ag</v>
      </c>
      <c r="G7671" s="25">
        <f t="shared" si="238"/>
        <v>1.5</v>
      </c>
      <c r="H7671" s="25">
        <f>VLOOKUP(F7671,Table!$A$2:$C$121,2,0)</f>
        <v>11</v>
      </c>
      <c r="I7671" s="26">
        <f>VLOOKUP(F7671,Table!$A$2:$C$121,3,0)</f>
        <v>5</v>
      </c>
      <c r="J7671" s="17" t="s">
        <v>13670</v>
      </c>
      <c r="K7671" s="25" t="str">
        <f>LEFT(J7671,MIN(FIND({0,1,2,3,4,5,6,7,8,9},ASC(J7671)&amp;1234567890))-1)</f>
        <v>Ga</v>
      </c>
      <c r="L7671" s="25">
        <f t="shared" si="239"/>
        <v>0.5</v>
      </c>
      <c r="M7671" s="25">
        <f>VLOOKUP(K7671,Table!$A$2:$C$121,2,0)</f>
        <v>13</v>
      </c>
      <c r="N7671" s="26">
        <f>VLOOKUP(K7671,Table!$A$2:$C$121,3,0)</f>
        <v>4</v>
      </c>
      <c r="O7671" s="13" t="str">
        <f>VLOOKUP(A7671,Table!$U$1:$V$230,2,0)</f>
        <v>Hexagonal</v>
      </c>
      <c r="P7671" s="1"/>
    </row>
    <row r="7672" spans="1:16">
      <c r="A7672" s="12">
        <v>194</v>
      </c>
      <c r="B7672" s="12">
        <v>152864</v>
      </c>
      <c r="C7672" s="12" t="s">
        <v>7455</v>
      </c>
      <c r="D7672" s="12" t="s">
        <v>8205</v>
      </c>
      <c r="E7672" s="17" t="s">
        <v>13671</v>
      </c>
      <c r="F7672" s="25" t="str">
        <f>LEFT(E7672,MIN(FIND({0,1,2,3,4,5,6,7,8,9},ASC(E7672)&amp;1234567890))-1)</f>
        <v>Dy</v>
      </c>
      <c r="G7672" s="25">
        <f t="shared" si="238"/>
        <v>1.85</v>
      </c>
      <c r="H7672" s="25">
        <f>VLOOKUP(F7672,Table!$A$2:$C$121,2,0)</f>
        <v>3</v>
      </c>
      <c r="I7672" s="26">
        <f>VLOOKUP(F7672,Table!$A$2:$C$121,3,0)</f>
        <v>6</v>
      </c>
      <c r="J7672" s="17" t="s">
        <v>13508</v>
      </c>
      <c r="K7672" s="25" t="str">
        <f>LEFT(J7672,MIN(FIND({0,1,2,3,4,5,6,7,8,9},ASC(J7672)&amp;1234567890))-1)</f>
        <v>Fe</v>
      </c>
      <c r="L7672" s="25">
        <f t="shared" si="239"/>
        <v>17.3</v>
      </c>
      <c r="M7672" s="25">
        <f>VLOOKUP(K7672,Table!$A$2:$C$121,2,0)</f>
        <v>8</v>
      </c>
      <c r="N7672" s="26">
        <f>VLOOKUP(K7672,Table!$A$2:$C$121,3,0)</f>
        <v>4</v>
      </c>
      <c r="O7672" s="13" t="str">
        <f>VLOOKUP(A7672,Table!$U$1:$V$230,2,0)</f>
        <v>Hexagonal</v>
      </c>
      <c r="P7672" s="1"/>
    </row>
    <row r="7673" spans="1:16">
      <c r="A7673" s="12">
        <v>194</v>
      </c>
      <c r="B7673" s="12">
        <v>154230</v>
      </c>
      <c r="C7673" s="12" t="s">
        <v>7455</v>
      </c>
      <c r="D7673" s="12" t="s">
        <v>8206</v>
      </c>
      <c r="E7673" s="17" t="s">
        <v>12699</v>
      </c>
      <c r="F7673" s="25" t="str">
        <f>LEFT(E7673,MIN(FIND({0,1,2,3,4,5,6,7,8,9},ASC(E7673)&amp;1234567890))-1)</f>
        <v>V</v>
      </c>
      <c r="G7673" s="25">
        <f t="shared" si="238"/>
        <v>0.96</v>
      </c>
      <c r="H7673" s="25">
        <f>VLOOKUP(F7673,Table!$A$2:$C$121,2,0)</f>
        <v>5</v>
      </c>
      <c r="I7673" s="26">
        <f>VLOOKUP(F7673,Table!$A$2:$C$121,3,0)</f>
        <v>4</v>
      </c>
      <c r="J7673" s="17" t="s">
        <v>47</v>
      </c>
      <c r="K7673" s="25" t="str">
        <f>LEFT(J7673,MIN(FIND({0,1,2,3,4,5,6,7,8,9},ASC(J7673)&amp;1234567890))-1)</f>
        <v>Se</v>
      </c>
      <c r="L7673" s="25">
        <f t="shared" si="239"/>
        <v>1</v>
      </c>
      <c r="M7673" s="25">
        <f>VLOOKUP(K7673,Table!$A$2:$C$121,2,0)</f>
        <v>16</v>
      </c>
      <c r="N7673" s="26">
        <f>VLOOKUP(K7673,Table!$A$2:$C$121,3,0)</f>
        <v>4</v>
      </c>
      <c r="O7673" s="13" t="str">
        <f>VLOOKUP(A7673,Table!$U$1:$V$230,2,0)</f>
        <v>Hexagonal</v>
      </c>
      <c r="P7673" s="1"/>
    </row>
    <row r="7674" spans="1:16">
      <c r="A7674" s="12">
        <v>194</v>
      </c>
      <c r="B7674" s="12">
        <v>154232</v>
      </c>
      <c r="C7674" s="12" t="s">
        <v>7455</v>
      </c>
      <c r="D7674" s="12" t="s">
        <v>8207</v>
      </c>
      <c r="E7674" s="17" t="s">
        <v>13672</v>
      </c>
      <c r="F7674" s="25" t="str">
        <f>LEFT(E7674,MIN(FIND({0,1,2,3,4,5,6,7,8,9},ASC(E7674)&amp;1234567890))-1)</f>
        <v>V</v>
      </c>
      <c r="G7674" s="25">
        <f t="shared" si="238"/>
        <v>0.98</v>
      </c>
      <c r="H7674" s="25">
        <f>VLOOKUP(F7674,Table!$A$2:$C$121,2,0)</f>
        <v>5</v>
      </c>
      <c r="I7674" s="26">
        <f>VLOOKUP(F7674,Table!$A$2:$C$121,3,0)</f>
        <v>4</v>
      </c>
      <c r="J7674" s="17" t="s">
        <v>379</v>
      </c>
      <c r="K7674" s="25" t="str">
        <f>LEFT(J7674,MIN(FIND({0,1,2,3,4,5,6,7,8,9},ASC(J7674)&amp;1234567890))-1)</f>
        <v>S</v>
      </c>
      <c r="L7674" s="25">
        <f t="shared" si="239"/>
        <v>1</v>
      </c>
      <c r="M7674" s="25">
        <f>VLOOKUP(K7674,Table!$A$2:$C$121,2,0)</f>
        <v>16</v>
      </c>
      <c r="N7674" s="26">
        <f>VLOOKUP(K7674,Table!$A$2:$C$121,3,0)</f>
        <v>3</v>
      </c>
      <c r="O7674" s="13" t="str">
        <f>VLOOKUP(A7674,Table!$U$1:$V$230,2,0)</f>
        <v>Hexagonal</v>
      </c>
      <c r="P7674" s="1"/>
    </row>
    <row r="7675" spans="1:16">
      <c r="A7675" s="12">
        <v>194</v>
      </c>
      <c r="B7675" s="12">
        <v>155465</v>
      </c>
      <c r="C7675" s="12" t="s">
        <v>7455</v>
      </c>
      <c r="D7675" s="12" t="s">
        <v>8208</v>
      </c>
      <c r="E7675" s="17" t="s">
        <v>11874</v>
      </c>
      <c r="F7675" s="25" t="str">
        <f>LEFT(E7675,MIN(FIND({0,1,2,3,4,5,6,7,8,9},ASC(E7675)&amp;1234567890))-1)</f>
        <v>Sc</v>
      </c>
      <c r="G7675" s="25">
        <f t="shared" si="238"/>
        <v>1</v>
      </c>
      <c r="H7675" s="25">
        <f>VLOOKUP(F7675,Table!$A$2:$C$121,2,0)</f>
        <v>3</v>
      </c>
      <c r="I7675" s="26">
        <f>VLOOKUP(F7675,Table!$A$2:$C$121,3,0)</f>
        <v>4</v>
      </c>
      <c r="J7675" s="17" t="s">
        <v>13673</v>
      </c>
      <c r="K7675" s="25" t="str">
        <f>LEFT(J7675,MIN(FIND({0,1,2,3,4,5,6,7,8,9},ASC(J7675)&amp;1234567890))-1)</f>
        <v>H</v>
      </c>
      <c r="L7675" s="25">
        <f t="shared" si="239"/>
        <v>2.9</v>
      </c>
      <c r="M7675" s="25">
        <f>VLOOKUP(K7675,Table!$A$2:$C$121,2,0)</f>
        <v>1</v>
      </c>
      <c r="N7675" s="26">
        <f>VLOOKUP(K7675,Table!$A$2:$C$121,3,0)</f>
        <v>1</v>
      </c>
      <c r="O7675" s="13" t="str">
        <f>VLOOKUP(A7675,Table!$U$1:$V$230,2,0)</f>
        <v>Hexagonal</v>
      </c>
      <c r="P7675" s="1"/>
    </row>
    <row r="7676" spans="1:16">
      <c r="A7676" s="12">
        <v>194</v>
      </c>
      <c r="B7676" s="12">
        <v>155466</v>
      </c>
      <c r="C7676" s="12" t="s">
        <v>7455</v>
      </c>
      <c r="D7676" s="12" t="s">
        <v>8209</v>
      </c>
      <c r="E7676" s="17" t="s">
        <v>11874</v>
      </c>
      <c r="F7676" s="25" t="str">
        <f>LEFT(E7676,MIN(FIND({0,1,2,3,4,5,6,7,8,9},ASC(E7676)&amp;1234567890))-1)</f>
        <v>Sc</v>
      </c>
      <c r="G7676" s="25">
        <f t="shared" si="238"/>
        <v>1</v>
      </c>
      <c r="H7676" s="25">
        <f>VLOOKUP(F7676,Table!$A$2:$C$121,2,0)</f>
        <v>3</v>
      </c>
      <c r="I7676" s="26">
        <f>VLOOKUP(F7676,Table!$A$2:$C$121,3,0)</f>
        <v>4</v>
      </c>
      <c r="J7676" s="17" t="s">
        <v>13674</v>
      </c>
      <c r="K7676" s="25" t="str">
        <f>LEFT(J7676,MIN(FIND({0,1,2,3,4,5,6,7,8,9},ASC(J7676)&amp;1234567890))-1)</f>
        <v>D</v>
      </c>
      <c r="L7676" s="25">
        <f t="shared" si="239"/>
        <v>2.87</v>
      </c>
      <c r="M7676" s="25">
        <f>VLOOKUP(K7676,Table!$A$2:$C$121,2,0)</f>
        <v>1</v>
      </c>
      <c r="N7676" s="26">
        <f>VLOOKUP(K7676,Table!$A$2:$C$121,3,0)</f>
        <v>1</v>
      </c>
      <c r="O7676" s="13" t="str">
        <f>VLOOKUP(A7676,Table!$U$1:$V$230,2,0)</f>
        <v>Hexagonal</v>
      </c>
      <c r="P7676" s="1"/>
    </row>
    <row r="7677" spans="1:16">
      <c r="A7677" s="12">
        <v>194</v>
      </c>
      <c r="B7677" s="12">
        <v>155674</v>
      </c>
      <c r="C7677" s="12" t="s">
        <v>7455</v>
      </c>
      <c r="D7677" s="12" t="s">
        <v>8210</v>
      </c>
      <c r="E7677" s="17" t="s">
        <v>50</v>
      </c>
      <c r="F7677" s="25" t="str">
        <f>LEFT(E7677,MIN(FIND({0,1,2,3,4,5,6,7,8,9},ASC(E7677)&amp;1234567890))-1)</f>
        <v>Ti</v>
      </c>
      <c r="G7677" s="25">
        <f t="shared" si="238"/>
        <v>1</v>
      </c>
      <c r="H7677" s="25">
        <f>VLOOKUP(F7677,Table!$A$2:$C$121,2,0)</f>
        <v>4</v>
      </c>
      <c r="I7677" s="26">
        <f>VLOOKUP(F7677,Table!$A$2:$C$121,3,0)</f>
        <v>4</v>
      </c>
      <c r="J7677" s="17" t="s">
        <v>67</v>
      </c>
      <c r="K7677" s="25" t="str">
        <f>LEFT(J7677,MIN(FIND({0,1,2,3,4,5,6,7,8,9},ASC(J7677)&amp;1234567890))-1)</f>
        <v>Fe</v>
      </c>
      <c r="L7677" s="25">
        <f t="shared" si="239"/>
        <v>2</v>
      </c>
      <c r="M7677" s="25">
        <f>VLOOKUP(K7677,Table!$A$2:$C$121,2,0)</f>
        <v>8</v>
      </c>
      <c r="N7677" s="26">
        <f>VLOOKUP(K7677,Table!$A$2:$C$121,3,0)</f>
        <v>4</v>
      </c>
      <c r="O7677" s="13" t="str">
        <f>VLOOKUP(A7677,Table!$U$1:$V$230,2,0)</f>
        <v>Hexagonal</v>
      </c>
      <c r="P7677" s="1"/>
    </row>
    <row r="7678" spans="1:16">
      <c r="A7678" s="12">
        <v>194</v>
      </c>
      <c r="B7678" s="12">
        <v>156478</v>
      </c>
      <c r="C7678" s="12" t="s">
        <v>7455</v>
      </c>
      <c r="D7678" s="12" t="s">
        <v>8211</v>
      </c>
      <c r="E7678" s="17" t="s">
        <v>466</v>
      </c>
      <c r="F7678" s="25" t="str">
        <f>LEFT(E7678,MIN(FIND({0,1,2,3,4,5,6,7,8,9},ASC(E7678)&amp;1234567890))-1)</f>
        <v>Mo</v>
      </c>
      <c r="G7678" s="25">
        <f t="shared" si="238"/>
        <v>6</v>
      </c>
      <c r="H7678" s="25">
        <f>VLOOKUP(F7678,Table!$A$2:$C$121,2,0)</f>
        <v>6</v>
      </c>
      <c r="I7678" s="26">
        <f>VLOOKUP(F7678,Table!$A$2:$C$121,3,0)</f>
        <v>5</v>
      </c>
      <c r="J7678" s="17" t="s">
        <v>13675</v>
      </c>
      <c r="K7678" s="25" t="str">
        <f>LEFT(J7678,MIN(FIND({0,1,2,3,4,5,6,7,8,9},ASC(J7678)&amp;1234567890))-1)</f>
        <v>C</v>
      </c>
      <c r="L7678" s="25">
        <f t="shared" si="239"/>
        <v>3.5640000000000001</v>
      </c>
      <c r="M7678" s="25">
        <f>VLOOKUP(K7678,Table!$A$2:$C$121,2,0)</f>
        <v>14</v>
      </c>
      <c r="N7678" s="26">
        <f>VLOOKUP(K7678,Table!$A$2:$C$121,3,0)</f>
        <v>2</v>
      </c>
      <c r="O7678" s="13" t="str">
        <f>VLOOKUP(A7678,Table!$U$1:$V$230,2,0)</f>
        <v>Hexagonal</v>
      </c>
      <c r="P7678" s="1"/>
    </row>
    <row r="7679" spans="1:16">
      <c r="A7679" s="12">
        <v>194</v>
      </c>
      <c r="B7679" s="12">
        <v>156479</v>
      </c>
      <c r="C7679" s="12" t="s">
        <v>7455</v>
      </c>
      <c r="D7679" s="12" t="s">
        <v>8212</v>
      </c>
      <c r="E7679" s="17" t="s">
        <v>466</v>
      </c>
      <c r="F7679" s="25" t="str">
        <f>LEFT(E7679,MIN(FIND({0,1,2,3,4,5,6,7,8,9},ASC(E7679)&amp;1234567890))-1)</f>
        <v>Mo</v>
      </c>
      <c r="G7679" s="25">
        <f t="shared" si="238"/>
        <v>6</v>
      </c>
      <c r="H7679" s="25">
        <f>VLOOKUP(F7679,Table!$A$2:$C$121,2,0)</f>
        <v>6</v>
      </c>
      <c r="I7679" s="26">
        <f>VLOOKUP(F7679,Table!$A$2:$C$121,3,0)</f>
        <v>5</v>
      </c>
      <c r="J7679" s="17" t="s">
        <v>13676</v>
      </c>
      <c r="K7679" s="25" t="str">
        <f>LEFT(J7679,MIN(FIND({0,1,2,3,4,5,6,7,8,9},ASC(J7679)&amp;1234567890))-1)</f>
        <v>C</v>
      </c>
      <c r="L7679" s="25">
        <f t="shared" si="239"/>
        <v>3.9260000000000002</v>
      </c>
      <c r="M7679" s="25">
        <f>VLOOKUP(K7679,Table!$A$2:$C$121,2,0)</f>
        <v>14</v>
      </c>
      <c r="N7679" s="26">
        <f>VLOOKUP(K7679,Table!$A$2:$C$121,3,0)</f>
        <v>2</v>
      </c>
      <c r="O7679" s="13" t="str">
        <f>VLOOKUP(A7679,Table!$U$1:$V$230,2,0)</f>
        <v>Hexagonal</v>
      </c>
      <c r="P7679" s="1"/>
    </row>
    <row r="7680" spans="1:16">
      <c r="A7680" s="12">
        <v>194</v>
      </c>
      <c r="B7680" s="12">
        <v>157943</v>
      </c>
      <c r="C7680" s="12" t="s">
        <v>7455</v>
      </c>
      <c r="D7680" s="12" t="s">
        <v>2374</v>
      </c>
      <c r="E7680" s="17" t="s">
        <v>330</v>
      </c>
      <c r="F7680" s="25" t="str">
        <f>LEFT(E7680,MIN(FIND({0,1,2,3,4,5,6,7,8,9},ASC(E7680)&amp;1234567890))-1)</f>
        <v>Ca</v>
      </c>
      <c r="G7680" s="25">
        <f t="shared" si="238"/>
        <v>1</v>
      </c>
      <c r="H7680" s="25">
        <f>VLOOKUP(F7680,Table!$A$2:$C$121,2,0)</f>
        <v>2</v>
      </c>
      <c r="I7680" s="26">
        <f>VLOOKUP(F7680,Table!$A$2:$C$121,3,0)</f>
        <v>4</v>
      </c>
      <c r="J7680" s="17" t="s">
        <v>11764</v>
      </c>
      <c r="K7680" s="25" t="str">
        <f>LEFT(J7680,MIN(FIND({0,1,2,3,4,5,6,7,8,9},ASC(J7680)&amp;1234567890))-1)</f>
        <v>H</v>
      </c>
      <c r="L7680" s="25">
        <f t="shared" si="239"/>
        <v>2</v>
      </c>
      <c r="M7680" s="25">
        <f>VLOOKUP(K7680,Table!$A$2:$C$121,2,0)</f>
        <v>1</v>
      </c>
      <c r="N7680" s="26">
        <f>VLOOKUP(K7680,Table!$A$2:$C$121,3,0)</f>
        <v>1</v>
      </c>
      <c r="O7680" s="13" t="str">
        <f>VLOOKUP(A7680,Table!$U$1:$V$230,2,0)</f>
        <v>Hexagonal</v>
      </c>
      <c r="P7680" s="1"/>
    </row>
    <row r="7681" spans="1:16">
      <c r="A7681" s="12">
        <v>194</v>
      </c>
      <c r="B7681" s="12">
        <v>158966</v>
      </c>
      <c r="C7681" s="12" t="s">
        <v>7455</v>
      </c>
      <c r="D7681" s="12" t="s">
        <v>8213</v>
      </c>
      <c r="E7681" s="17" t="s">
        <v>12445</v>
      </c>
      <c r="F7681" s="25" t="str">
        <f>LEFT(E7681,MIN(FIND({0,1,2,3,4,5,6,7,8,9},ASC(E7681)&amp;1234567890))-1)</f>
        <v>Cr</v>
      </c>
      <c r="G7681" s="25">
        <f t="shared" si="238"/>
        <v>0.8</v>
      </c>
      <c r="H7681" s="25">
        <f>VLOOKUP(F7681,Table!$A$2:$C$121,2,0)</f>
        <v>6</v>
      </c>
      <c r="I7681" s="26">
        <f>VLOOKUP(F7681,Table!$A$2:$C$121,3,0)</f>
        <v>4</v>
      </c>
      <c r="J7681" s="17" t="s">
        <v>13677</v>
      </c>
      <c r="K7681" s="25" t="str">
        <f>LEFT(J7681,MIN(FIND({0,1,2,3,4,5,6,7,8,9},ASC(J7681)&amp;1234567890))-1)</f>
        <v>Te</v>
      </c>
      <c r="L7681" s="25">
        <f t="shared" si="239"/>
        <v>1.2</v>
      </c>
      <c r="M7681" s="25">
        <f>VLOOKUP(K7681,Table!$A$2:$C$121,2,0)</f>
        <v>16</v>
      </c>
      <c r="N7681" s="26">
        <f>VLOOKUP(K7681,Table!$A$2:$C$121,3,0)</f>
        <v>5</v>
      </c>
      <c r="O7681" s="13" t="str">
        <f>VLOOKUP(A7681,Table!$U$1:$V$230,2,0)</f>
        <v>Hexagonal</v>
      </c>
      <c r="P7681" s="1"/>
    </row>
    <row r="7682" spans="1:16">
      <c r="A7682" s="12">
        <v>194</v>
      </c>
      <c r="B7682" s="12">
        <v>160535</v>
      </c>
      <c r="C7682" s="12" t="s">
        <v>7455</v>
      </c>
      <c r="D7682" s="12" t="s">
        <v>8214</v>
      </c>
      <c r="E7682" s="17" t="s">
        <v>13678</v>
      </c>
      <c r="F7682" s="25" t="str">
        <f>LEFT(E7682,MIN(FIND({0,1,2,3,4,5,6,7,8,9},ASC(E7682)&amp;1234567890))-1)</f>
        <v>Al</v>
      </c>
      <c r="G7682" s="25">
        <f t="shared" ref="G7682:G7745" si="240">IF(SUBSTITUTE(E7682,F7682,"")="",1,SUBSTITUTE(E7682,F7682,""))*1</f>
        <v>4.117</v>
      </c>
      <c r="H7682" s="25">
        <f>VLOOKUP(F7682,Table!$A$2:$C$121,2,0)</f>
        <v>13</v>
      </c>
      <c r="I7682" s="26">
        <f>VLOOKUP(F7682,Table!$A$2:$C$121,3,0)</f>
        <v>3</v>
      </c>
      <c r="J7682" s="17" t="s">
        <v>11390</v>
      </c>
      <c r="K7682" s="25" t="str">
        <f>LEFT(J7682,MIN(FIND({0,1,2,3,4,5,6,7,8,9},ASC(J7682)&amp;1234567890))-1)</f>
        <v>Cr</v>
      </c>
      <c r="L7682" s="25">
        <f t="shared" ref="L7682:L7745" si="241">IF(SUBSTITUTE(J7682,K7682,"")="",1,SUBSTITUTE(J7682,K7682,""))*1</f>
        <v>1</v>
      </c>
      <c r="M7682" s="25">
        <f>VLOOKUP(K7682,Table!$A$2:$C$121,2,0)</f>
        <v>6</v>
      </c>
      <c r="N7682" s="26">
        <f>VLOOKUP(K7682,Table!$A$2:$C$121,3,0)</f>
        <v>4</v>
      </c>
      <c r="O7682" s="13" t="str">
        <f>VLOOKUP(A7682,Table!$U$1:$V$230,2,0)</f>
        <v>Hexagonal</v>
      </c>
      <c r="P7682" s="1"/>
    </row>
    <row r="7683" spans="1:16">
      <c r="A7683" s="12">
        <v>194</v>
      </c>
      <c r="B7683" s="12">
        <v>161218</v>
      </c>
      <c r="C7683" s="12" t="s">
        <v>7455</v>
      </c>
      <c r="D7683" s="12" t="s">
        <v>8215</v>
      </c>
      <c r="E7683" s="17" t="s">
        <v>13679</v>
      </c>
      <c r="F7683" s="25" t="str">
        <f>LEFT(E7683,MIN(FIND({0,1,2,3,4,5,6,7,8,9},ASC(E7683)&amp;1234567890))-1)</f>
        <v>Re</v>
      </c>
      <c r="G7683" s="25">
        <f t="shared" si="240"/>
        <v>0.75</v>
      </c>
      <c r="H7683" s="25">
        <f>VLOOKUP(F7683,Table!$A$2:$C$121,2,0)</f>
        <v>7</v>
      </c>
      <c r="I7683" s="26">
        <f>VLOOKUP(F7683,Table!$A$2:$C$121,3,0)</f>
        <v>6</v>
      </c>
      <c r="J7683" s="17" t="s">
        <v>13680</v>
      </c>
      <c r="K7683" s="25" t="str">
        <f>LEFT(J7683,MIN(FIND({0,1,2,3,4,5,6,7,8,9},ASC(J7683)&amp;1234567890))-1)</f>
        <v>Rh</v>
      </c>
      <c r="L7683" s="25">
        <f t="shared" si="241"/>
        <v>0.25</v>
      </c>
      <c r="M7683" s="25">
        <f>VLOOKUP(K7683,Table!$A$2:$C$121,2,0)</f>
        <v>9</v>
      </c>
      <c r="N7683" s="26">
        <f>VLOOKUP(K7683,Table!$A$2:$C$121,3,0)</f>
        <v>5</v>
      </c>
      <c r="O7683" s="13" t="str">
        <f>VLOOKUP(A7683,Table!$U$1:$V$230,2,0)</f>
        <v>Hexagonal</v>
      </c>
      <c r="P7683" s="1"/>
    </row>
    <row r="7684" spans="1:16">
      <c r="A7684" s="12">
        <v>194</v>
      </c>
      <c r="B7684" s="12">
        <v>161486</v>
      </c>
      <c r="C7684" s="12" t="s">
        <v>7455</v>
      </c>
      <c r="D7684" s="12" t="s">
        <v>8216</v>
      </c>
      <c r="E7684" s="17" t="s">
        <v>37</v>
      </c>
      <c r="F7684" s="25" t="str">
        <f>LEFT(E7684,MIN(FIND({0,1,2,3,4,5,6,7,8,9},ASC(E7684)&amp;1234567890))-1)</f>
        <v>Re</v>
      </c>
      <c r="G7684" s="25">
        <f t="shared" si="240"/>
        <v>1</v>
      </c>
      <c r="H7684" s="25">
        <f>VLOOKUP(F7684,Table!$A$2:$C$121,2,0)</f>
        <v>7</v>
      </c>
      <c r="I7684" s="26">
        <f>VLOOKUP(F7684,Table!$A$2:$C$121,3,0)</f>
        <v>6</v>
      </c>
      <c r="J7684" s="17" t="s">
        <v>434</v>
      </c>
      <c r="K7684" s="25" t="str">
        <f>LEFT(J7684,MIN(FIND({0,1,2,3,4,5,6,7,8,9},ASC(J7684)&amp;1234567890))-1)</f>
        <v>Os</v>
      </c>
      <c r="L7684" s="25">
        <f t="shared" si="241"/>
        <v>1</v>
      </c>
      <c r="M7684" s="25">
        <f>VLOOKUP(K7684,Table!$A$2:$C$121,2,0)</f>
        <v>8</v>
      </c>
      <c r="N7684" s="26">
        <f>VLOOKUP(K7684,Table!$A$2:$C$121,3,0)</f>
        <v>6</v>
      </c>
      <c r="O7684" s="13" t="str">
        <f>VLOOKUP(A7684,Table!$U$1:$V$230,2,0)</f>
        <v>Hexagonal</v>
      </c>
      <c r="P7684" s="1"/>
    </row>
    <row r="7685" spans="1:16">
      <c r="A7685" s="12">
        <v>194</v>
      </c>
      <c r="B7685" s="12">
        <v>162057</v>
      </c>
      <c r="C7685" s="12" t="s">
        <v>7455</v>
      </c>
      <c r="D7685" s="12" t="s">
        <v>8217</v>
      </c>
      <c r="E7685" s="17" t="s">
        <v>13679</v>
      </c>
      <c r="F7685" s="25" t="str">
        <f>LEFT(E7685,MIN(FIND({0,1,2,3,4,5,6,7,8,9},ASC(E7685)&amp;1234567890))-1)</f>
        <v>Re</v>
      </c>
      <c r="G7685" s="25">
        <f t="shared" si="240"/>
        <v>0.75</v>
      </c>
      <c r="H7685" s="25">
        <f>VLOOKUP(F7685,Table!$A$2:$C$121,2,0)</f>
        <v>7</v>
      </c>
      <c r="I7685" s="26">
        <f>VLOOKUP(F7685,Table!$A$2:$C$121,3,0)</f>
        <v>6</v>
      </c>
      <c r="J7685" s="17" t="s">
        <v>13681</v>
      </c>
      <c r="K7685" s="25" t="str">
        <f>LEFT(J7685,MIN(FIND({0,1,2,3,4,5,6,7,8,9},ASC(J7685)&amp;1234567890))-1)</f>
        <v>Pt</v>
      </c>
      <c r="L7685" s="25">
        <f t="shared" si="241"/>
        <v>0.25</v>
      </c>
      <c r="M7685" s="25">
        <f>VLOOKUP(K7685,Table!$A$2:$C$121,2,0)</f>
        <v>10</v>
      </c>
      <c r="N7685" s="26">
        <f>VLOOKUP(K7685,Table!$A$2:$C$121,3,0)</f>
        <v>6</v>
      </c>
      <c r="O7685" s="13" t="str">
        <f>VLOOKUP(A7685,Table!$U$1:$V$230,2,0)</f>
        <v>Hexagonal</v>
      </c>
      <c r="P7685" s="1"/>
    </row>
    <row r="7686" spans="1:16">
      <c r="A7686" s="12">
        <v>194</v>
      </c>
      <c r="B7686" s="12">
        <v>162132</v>
      </c>
      <c r="C7686" s="12" t="s">
        <v>7455</v>
      </c>
      <c r="D7686" s="12" t="s">
        <v>8218</v>
      </c>
      <c r="E7686" s="17" t="s">
        <v>12303</v>
      </c>
      <c r="F7686" s="25" t="str">
        <f>LEFT(E7686,MIN(FIND({0,1,2,3,4,5,6,7,8,9},ASC(E7686)&amp;1234567890))-1)</f>
        <v>Mn</v>
      </c>
      <c r="G7686" s="25">
        <f t="shared" si="240"/>
        <v>1.1000000000000001</v>
      </c>
      <c r="H7686" s="25">
        <f>VLOOKUP(F7686,Table!$A$2:$C$121,2,0)</f>
        <v>7</v>
      </c>
      <c r="I7686" s="26">
        <f>VLOOKUP(F7686,Table!$A$2:$C$121,3,0)</f>
        <v>4</v>
      </c>
      <c r="J7686" s="17" t="s">
        <v>11645</v>
      </c>
      <c r="K7686" s="25" t="str">
        <f>LEFT(J7686,MIN(FIND({0,1,2,3,4,5,6,7,8,9},ASC(J7686)&amp;1234567890))-1)</f>
        <v>Sb</v>
      </c>
      <c r="L7686" s="25">
        <f t="shared" si="241"/>
        <v>1</v>
      </c>
      <c r="M7686" s="25">
        <f>VLOOKUP(K7686,Table!$A$2:$C$121,2,0)</f>
        <v>15</v>
      </c>
      <c r="N7686" s="26">
        <f>VLOOKUP(K7686,Table!$A$2:$C$121,3,0)</f>
        <v>5</v>
      </c>
      <c r="O7686" s="13" t="str">
        <f>VLOOKUP(A7686,Table!$U$1:$V$230,2,0)</f>
        <v>Hexagonal</v>
      </c>
      <c r="P7686" s="1"/>
    </row>
    <row r="7687" spans="1:16">
      <c r="A7687" s="12">
        <v>194</v>
      </c>
      <c r="B7687" s="12">
        <v>162135</v>
      </c>
      <c r="C7687" s="12" t="s">
        <v>7455</v>
      </c>
      <c r="D7687" s="12" t="s">
        <v>8219</v>
      </c>
      <c r="E7687" s="17" t="s">
        <v>13682</v>
      </c>
      <c r="F7687" s="25" t="str">
        <f>LEFT(E7687,MIN(FIND({0,1,2,3,4,5,6,7,8,9},ASC(E7687)&amp;1234567890))-1)</f>
        <v>Mn</v>
      </c>
      <c r="G7687" s="25">
        <f t="shared" si="240"/>
        <v>1.2</v>
      </c>
      <c r="H7687" s="25">
        <f>VLOOKUP(F7687,Table!$A$2:$C$121,2,0)</f>
        <v>7</v>
      </c>
      <c r="I7687" s="26">
        <f>VLOOKUP(F7687,Table!$A$2:$C$121,3,0)</f>
        <v>4</v>
      </c>
      <c r="J7687" s="17" t="s">
        <v>11645</v>
      </c>
      <c r="K7687" s="25" t="str">
        <f>LEFT(J7687,MIN(FIND({0,1,2,3,4,5,6,7,8,9},ASC(J7687)&amp;1234567890))-1)</f>
        <v>Sb</v>
      </c>
      <c r="L7687" s="25">
        <f t="shared" si="241"/>
        <v>1</v>
      </c>
      <c r="M7687" s="25">
        <f>VLOOKUP(K7687,Table!$A$2:$C$121,2,0)</f>
        <v>15</v>
      </c>
      <c r="N7687" s="26">
        <f>VLOOKUP(K7687,Table!$A$2:$C$121,3,0)</f>
        <v>5</v>
      </c>
      <c r="O7687" s="13" t="str">
        <f>VLOOKUP(A7687,Table!$U$1:$V$230,2,0)</f>
        <v>Hexagonal</v>
      </c>
      <c r="P7687" s="1"/>
    </row>
    <row r="7688" spans="1:16">
      <c r="A7688" s="12">
        <v>194</v>
      </c>
      <c r="B7688" s="12">
        <v>162190</v>
      </c>
      <c r="C7688" s="12" t="s">
        <v>7455</v>
      </c>
      <c r="D7688" s="12" t="s">
        <v>8220</v>
      </c>
      <c r="E7688" s="17" t="s">
        <v>13683</v>
      </c>
      <c r="F7688" s="25" t="str">
        <f>LEFT(E7688,MIN(FIND({0,1,2,3,4,5,6,7,8,9},ASC(E7688)&amp;1234567890))-1)</f>
        <v>Os</v>
      </c>
      <c r="G7688" s="25">
        <f t="shared" si="240"/>
        <v>0.9</v>
      </c>
      <c r="H7688" s="25">
        <f>VLOOKUP(F7688,Table!$A$2:$C$121,2,0)</f>
        <v>8</v>
      </c>
      <c r="I7688" s="26">
        <f>VLOOKUP(F7688,Table!$A$2:$C$121,3,0)</f>
        <v>6</v>
      </c>
      <c r="J7688" s="17" t="s">
        <v>13684</v>
      </c>
      <c r="K7688" s="25" t="str">
        <f>LEFT(J7688,MIN(FIND({0,1,2,3,4,5,6,7,8,9},ASC(J7688)&amp;1234567890))-1)</f>
        <v>Pt</v>
      </c>
      <c r="L7688" s="25">
        <f t="shared" si="241"/>
        <v>0.1</v>
      </c>
      <c r="M7688" s="25">
        <f>VLOOKUP(K7688,Table!$A$2:$C$121,2,0)</f>
        <v>10</v>
      </c>
      <c r="N7688" s="26">
        <f>VLOOKUP(K7688,Table!$A$2:$C$121,3,0)</f>
        <v>6</v>
      </c>
      <c r="O7688" s="13" t="str">
        <f>VLOOKUP(A7688,Table!$U$1:$V$230,2,0)</f>
        <v>Hexagonal</v>
      </c>
      <c r="P7688" s="1"/>
    </row>
    <row r="7689" spans="1:16">
      <c r="A7689" s="12">
        <v>194</v>
      </c>
      <c r="B7689" s="12">
        <v>162569</v>
      </c>
      <c r="C7689" s="12" t="s">
        <v>7455</v>
      </c>
      <c r="D7689" s="12" t="s">
        <v>2170</v>
      </c>
      <c r="E7689" s="17" t="s">
        <v>543</v>
      </c>
      <c r="F7689" s="25" t="str">
        <f>LEFT(E7689,MIN(FIND({0,1,2,3,4,5,6,7,8,9},ASC(E7689)&amp;1234567890))-1)</f>
        <v>Cu</v>
      </c>
      <c r="G7689" s="25">
        <f t="shared" si="240"/>
        <v>3</v>
      </c>
      <c r="H7689" s="25">
        <f>VLOOKUP(F7689,Table!$A$2:$C$121,2,0)</f>
        <v>11</v>
      </c>
      <c r="I7689" s="26">
        <f>VLOOKUP(F7689,Table!$A$2:$C$121,3,0)</f>
        <v>4</v>
      </c>
      <c r="J7689" s="17" t="s">
        <v>11291</v>
      </c>
      <c r="K7689" s="25" t="str">
        <f>LEFT(J7689,MIN(FIND({0,1,2,3,4,5,6,7,8,9},ASC(J7689)&amp;1234567890))-1)</f>
        <v>Sn</v>
      </c>
      <c r="L7689" s="25">
        <f t="shared" si="241"/>
        <v>1</v>
      </c>
      <c r="M7689" s="25">
        <f>VLOOKUP(K7689,Table!$A$2:$C$121,2,0)</f>
        <v>14</v>
      </c>
      <c r="N7689" s="26">
        <f>VLOOKUP(K7689,Table!$A$2:$C$121,3,0)</f>
        <v>5</v>
      </c>
      <c r="O7689" s="13" t="str">
        <f>VLOOKUP(A7689,Table!$U$1:$V$230,2,0)</f>
        <v>Hexagonal</v>
      </c>
      <c r="P7689" s="1"/>
    </row>
    <row r="7690" spans="1:16">
      <c r="A7690" s="12">
        <v>194</v>
      </c>
      <c r="B7690" s="12">
        <v>163325</v>
      </c>
      <c r="C7690" s="12" t="s">
        <v>7455</v>
      </c>
      <c r="D7690" s="12" t="s">
        <v>8221</v>
      </c>
      <c r="E7690" s="17" t="s">
        <v>13685</v>
      </c>
      <c r="F7690" s="25" t="str">
        <f>LEFT(E7690,MIN(FIND({0,1,2,3,4,5,6,7,8,9},ASC(E7690)&amp;1234567890))-1)</f>
        <v>Mn</v>
      </c>
      <c r="G7690" s="25">
        <f t="shared" si="240"/>
        <v>1.3</v>
      </c>
      <c r="H7690" s="25">
        <f>VLOOKUP(F7690,Table!$A$2:$C$121,2,0)</f>
        <v>7</v>
      </c>
      <c r="I7690" s="26">
        <f>VLOOKUP(F7690,Table!$A$2:$C$121,3,0)</f>
        <v>4</v>
      </c>
      <c r="J7690" s="17" t="s">
        <v>11645</v>
      </c>
      <c r="K7690" s="25" t="str">
        <f>LEFT(J7690,MIN(FIND({0,1,2,3,4,5,6,7,8,9},ASC(J7690)&amp;1234567890))-1)</f>
        <v>Sb</v>
      </c>
      <c r="L7690" s="25">
        <f t="shared" si="241"/>
        <v>1</v>
      </c>
      <c r="M7690" s="25">
        <f>VLOOKUP(K7690,Table!$A$2:$C$121,2,0)</f>
        <v>15</v>
      </c>
      <c r="N7690" s="26">
        <f>VLOOKUP(K7690,Table!$A$2:$C$121,3,0)</f>
        <v>5</v>
      </c>
      <c r="O7690" s="13" t="str">
        <f>VLOOKUP(A7690,Table!$U$1:$V$230,2,0)</f>
        <v>Hexagonal</v>
      </c>
      <c r="P7690" s="1"/>
    </row>
    <row r="7691" spans="1:16">
      <c r="A7691" s="12">
        <v>194</v>
      </c>
      <c r="B7691" s="12">
        <v>163326</v>
      </c>
      <c r="C7691" s="12" t="s">
        <v>7455</v>
      </c>
      <c r="D7691" s="12" t="s">
        <v>8222</v>
      </c>
      <c r="E7691" s="17" t="s">
        <v>13686</v>
      </c>
      <c r="F7691" s="25" t="str">
        <f>LEFT(E7691,MIN(FIND({0,1,2,3,4,5,6,7,8,9},ASC(E7691)&amp;1234567890))-1)</f>
        <v>Mn</v>
      </c>
      <c r="G7691" s="25">
        <f t="shared" si="240"/>
        <v>1.4</v>
      </c>
      <c r="H7691" s="25">
        <f>VLOOKUP(F7691,Table!$A$2:$C$121,2,0)</f>
        <v>7</v>
      </c>
      <c r="I7691" s="26">
        <f>VLOOKUP(F7691,Table!$A$2:$C$121,3,0)</f>
        <v>4</v>
      </c>
      <c r="J7691" s="17" t="s">
        <v>11645</v>
      </c>
      <c r="K7691" s="25" t="str">
        <f>LEFT(J7691,MIN(FIND({0,1,2,3,4,5,6,7,8,9},ASC(J7691)&amp;1234567890))-1)</f>
        <v>Sb</v>
      </c>
      <c r="L7691" s="25">
        <f t="shared" si="241"/>
        <v>1</v>
      </c>
      <c r="M7691" s="25">
        <f>VLOOKUP(K7691,Table!$A$2:$C$121,2,0)</f>
        <v>15</v>
      </c>
      <c r="N7691" s="26">
        <f>VLOOKUP(K7691,Table!$A$2:$C$121,3,0)</f>
        <v>5</v>
      </c>
      <c r="O7691" s="13" t="str">
        <f>VLOOKUP(A7691,Table!$U$1:$V$230,2,0)</f>
        <v>Hexagonal</v>
      </c>
      <c r="P7691" s="1"/>
    </row>
    <row r="7692" spans="1:16">
      <c r="A7692" s="12">
        <v>194</v>
      </c>
      <c r="B7692" s="12">
        <v>163327</v>
      </c>
      <c r="C7692" s="12" t="s">
        <v>7455</v>
      </c>
      <c r="D7692" s="12" t="s">
        <v>8223</v>
      </c>
      <c r="E7692" s="17" t="s">
        <v>13687</v>
      </c>
      <c r="F7692" s="25" t="str">
        <f>LEFT(E7692,MIN(FIND({0,1,2,3,4,5,6,7,8,9},ASC(E7692)&amp;1234567890))-1)</f>
        <v>Mn</v>
      </c>
      <c r="G7692" s="25">
        <f t="shared" si="240"/>
        <v>1.5</v>
      </c>
      <c r="H7692" s="25">
        <f>VLOOKUP(F7692,Table!$A$2:$C$121,2,0)</f>
        <v>7</v>
      </c>
      <c r="I7692" s="26">
        <f>VLOOKUP(F7692,Table!$A$2:$C$121,3,0)</f>
        <v>4</v>
      </c>
      <c r="J7692" s="17" t="s">
        <v>11645</v>
      </c>
      <c r="K7692" s="25" t="str">
        <f>LEFT(J7692,MIN(FIND({0,1,2,3,4,5,6,7,8,9},ASC(J7692)&amp;1234567890))-1)</f>
        <v>Sb</v>
      </c>
      <c r="L7692" s="25">
        <f t="shared" si="241"/>
        <v>1</v>
      </c>
      <c r="M7692" s="25">
        <f>VLOOKUP(K7692,Table!$A$2:$C$121,2,0)</f>
        <v>15</v>
      </c>
      <c r="N7692" s="26">
        <f>VLOOKUP(K7692,Table!$A$2:$C$121,3,0)</f>
        <v>5</v>
      </c>
      <c r="O7692" s="13" t="str">
        <f>VLOOKUP(A7692,Table!$U$1:$V$230,2,0)</f>
        <v>Hexagonal</v>
      </c>
      <c r="P7692" s="1"/>
    </row>
    <row r="7693" spans="1:16">
      <c r="A7693" s="12">
        <v>194</v>
      </c>
      <c r="B7693" s="12">
        <v>163328</v>
      </c>
      <c r="C7693" s="12" t="s">
        <v>7455</v>
      </c>
      <c r="D7693" s="12" t="s">
        <v>8224</v>
      </c>
      <c r="E7693" s="17" t="s">
        <v>13688</v>
      </c>
      <c r="F7693" s="25" t="str">
        <f>LEFT(E7693,MIN(FIND({0,1,2,3,4,5,6,7,8,9},ASC(E7693)&amp;1234567890))-1)</f>
        <v>Mn</v>
      </c>
      <c r="G7693" s="25">
        <f t="shared" si="240"/>
        <v>1.6</v>
      </c>
      <c r="H7693" s="25">
        <f>VLOOKUP(F7693,Table!$A$2:$C$121,2,0)</f>
        <v>7</v>
      </c>
      <c r="I7693" s="26">
        <f>VLOOKUP(F7693,Table!$A$2:$C$121,3,0)</f>
        <v>4</v>
      </c>
      <c r="J7693" s="17" t="s">
        <v>11645</v>
      </c>
      <c r="K7693" s="25" t="str">
        <f>LEFT(J7693,MIN(FIND({0,1,2,3,4,5,6,7,8,9},ASC(J7693)&amp;1234567890))-1)</f>
        <v>Sb</v>
      </c>
      <c r="L7693" s="25">
        <f t="shared" si="241"/>
        <v>1</v>
      </c>
      <c r="M7693" s="25">
        <f>VLOOKUP(K7693,Table!$A$2:$C$121,2,0)</f>
        <v>15</v>
      </c>
      <c r="N7693" s="26">
        <f>VLOOKUP(K7693,Table!$A$2:$C$121,3,0)</f>
        <v>5</v>
      </c>
      <c r="O7693" s="13" t="str">
        <f>VLOOKUP(A7693,Table!$U$1:$V$230,2,0)</f>
        <v>Hexagonal</v>
      </c>
      <c r="P7693" s="1"/>
    </row>
    <row r="7694" spans="1:16">
      <c r="A7694" s="12">
        <v>194</v>
      </c>
      <c r="B7694" s="12">
        <v>163329</v>
      </c>
      <c r="C7694" s="12" t="s">
        <v>7455</v>
      </c>
      <c r="D7694" s="12" t="s">
        <v>8225</v>
      </c>
      <c r="E7694" s="17" t="s">
        <v>13689</v>
      </c>
      <c r="F7694" s="25" t="str">
        <f>LEFT(E7694,MIN(FIND({0,1,2,3,4,5,6,7,8,9},ASC(E7694)&amp;1234567890))-1)</f>
        <v>Mn</v>
      </c>
      <c r="G7694" s="25">
        <f t="shared" si="240"/>
        <v>1.7</v>
      </c>
      <c r="H7694" s="25">
        <f>VLOOKUP(F7694,Table!$A$2:$C$121,2,0)</f>
        <v>7</v>
      </c>
      <c r="I7694" s="26">
        <f>VLOOKUP(F7694,Table!$A$2:$C$121,3,0)</f>
        <v>4</v>
      </c>
      <c r="J7694" s="17" t="s">
        <v>11645</v>
      </c>
      <c r="K7694" s="25" t="str">
        <f>LEFT(J7694,MIN(FIND({0,1,2,3,4,5,6,7,8,9},ASC(J7694)&amp;1234567890))-1)</f>
        <v>Sb</v>
      </c>
      <c r="L7694" s="25">
        <f t="shared" si="241"/>
        <v>1</v>
      </c>
      <c r="M7694" s="25">
        <f>VLOOKUP(K7694,Table!$A$2:$C$121,2,0)</f>
        <v>15</v>
      </c>
      <c r="N7694" s="26">
        <f>VLOOKUP(K7694,Table!$A$2:$C$121,3,0)</f>
        <v>5</v>
      </c>
      <c r="O7694" s="13" t="str">
        <f>VLOOKUP(A7694,Table!$U$1:$V$230,2,0)</f>
        <v>Hexagonal</v>
      </c>
      <c r="P7694" s="1"/>
    </row>
    <row r="7695" spans="1:16">
      <c r="A7695" s="12">
        <v>194</v>
      </c>
      <c r="B7695" s="12">
        <v>163330</v>
      </c>
      <c r="C7695" s="12" t="s">
        <v>7455</v>
      </c>
      <c r="D7695" s="12" t="s">
        <v>8226</v>
      </c>
      <c r="E7695" s="17" t="s">
        <v>13690</v>
      </c>
      <c r="F7695" s="25" t="str">
        <f>LEFT(E7695,MIN(FIND({0,1,2,3,4,5,6,7,8,9},ASC(E7695)&amp;1234567890))-1)</f>
        <v>Mn</v>
      </c>
      <c r="G7695" s="25">
        <f t="shared" si="240"/>
        <v>1.8</v>
      </c>
      <c r="H7695" s="25">
        <f>VLOOKUP(F7695,Table!$A$2:$C$121,2,0)</f>
        <v>7</v>
      </c>
      <c r="I7695" s="26">
        <f>VLOOKUP(F7695,Table!$A$2:$C$121,3,0)</f>
        <v>4</v>
      </c>
      <c r="J7695" s="17" t="s">
        <v>11645</v>
      </c>
      <c r="K7695" s="25" t="str">
        <f>LEFT(J7695,MIN(FIND({0,1,2,3,4,5,6,7,8,9},ASC(J7695)&amp;1234567890))-1)</f>
        <v>Sb</v>
      </c>
      <c r="L7695" s="25">
        <f t="shared" si="241"/>
        <v>1</v>
      </c>
      <c r="M7695" s="25">
        <f>VLOOKUP(K7695,Table!$A$2:$C$121,2,0)</f>
        <v>15</v>
      </c>
      <c r="N7695" s="26">
        <f>VLOOKUP(K7695,Table!$A$2:$C$121,3,0)</f>
        <v>5</v>
      </c>
      <c r="O7695" s="13" t="str">
        <f>VLOOKUP(A7695,Table!$U$1:$V$230,2,0)</f>
        <v>Hexagonal</v>
      </c>
      <c r="P7695" s="1"/>
    </row>
    <row r="7696" spans="1:16">
      <c r="A7696" s="12">
        <v>194</v>
      </c>
      <c r="B7696" s="12">
        <v>163331</v>
      </c>
      <c r="C7696" s="12" t="s">
        <v>7455</v>
      </c>
      <c r="D7696" s="12" t="s">
        <v>8227</v>
      </c>
      <c r="E7696" s="17" t="s">
        <v>13199</v>
      </c>
      <c r="F7696" s="25" t="str">
        <f>LEFT(E7696,MIN(FIND({0,1,2,3,4,5,6,7,8,9},ASC(E7696)&amp;1234567890))-1)</f>
        <v>Mn</v>
      </c>
      <c r="G7696" s="25">
        <f t="shared" si="240"/>
        <v>1.9</v>
      </c>
      <c r="H7696" s="25">
        <f>VLOOKUP(F7696,Table!$A$2:$C$121,2,0)</f>
        <v>7</v>
      </c>
      <c r="I7696" s="26">
        <f>VLOOKUP(F7696,Table!$A$2:$C$121,3,0)</f>
        <v>4</v>
      </c>
      <c r="J7696" s="17" t="s">
        <v>11645</v>
      </c>
      <c r="K7696" s="25" t="str">
        <f>LEFT(J7696,MIN(FIND({0,1,2,3,4,5,6,7,8,9},ASC(J7696)&amp;1234567890))-1)</f>
        <v>Sb</v>
      </c>
      <c r="L7696" s="25">
        <f t="shared" si="241"/>
        <v>1</v>
      </c>
      <c r="M7696" s="25">
        <f>VLOOKUP(K7696,Table!$A$2:$C$121,2,0)</f>
        <v>15</v>
      </c>
      <c r="N7696" s="26">
        <f>VLOOKUP(K7696,Table!$A$2:$C$121,3,0)</f>
        <v>5</v>
      </c>
      <c r="O7696" s="13" t="str">
        <f>VLOOKUP(A7696,Table!$U$1:$V$230,2,0)</f>
        <v>Hexagonal</v>
      </c>
      <c r="P7696" s="1"/>
    </row>
    <row r="7697" spans="1:16">
      <c r="A7697" s="12">
        <v>194</v>
      </c>
      <c r="B7697" s="12">
        <v>163332</v>
      </c>
      <c r="C7697" s="12" t="s">
        <v>7455</v>
      </c>
      <c r="D7697" s="12" t="s">
        <v>4454</v>
      </c>
      <c r="E7697" s="17" t="s">
        <v>55</v>
      </c>
      <c r="F7697" s="25" t="str">
        <f>LEFT(E7697,MIN(FIND({0,1,2,3,4,5,6,7,8,9},ASC(E7697)&amp;1234567890))-1)</f>
        <v>Mn</v>
      </c>
      <c r="G7697" s="25">
        <f t="shared" si="240"/>
        <v>2</v>
      </c>
      <c r="H7697" s="25">
        <f>VLOOKUP(F7697,Table!$A$2:$C$121,2,0)</f>
        <v>7</v>
      </c>
      <c r="I7697" s="26">
        <f>VLOOKUP(F7697,Table!$A$2:$C$121,3,0)</f>
        <v>4</v>
      </c>
      <c r="J7697" s="17" t="s">
        <v>11645</v>
      </c>
      <c r="K7697" s="25" t="str">
        <f>LEFT(J7697,MIN(FIND({0,1,2,3,4,5,6,7,8,9},ASC(J7697)&amp;1234567890))-1)</f>
        <v>Sb</v>
      </c>
      <c r="L7697" s="25">
        <f t="shared" si="241"/>
        <v>1</v>
      </c>
      <c r="M7697" s="25">
        <f>VLOOKUP(K7697,Table!$A$2:$C$121,2,0)</f>
        <v>15</v>
      </c>
      <c r="N7697" s="26">
        <f>VLOOKUP(K7697,Table!$A$2:$C$121,3,0)</f>
        <v>5</v>
      </c>
      <c r="O7697" s="13" t="str">
        <f>VLOOKUP(A7697,Table!$U$1:$V$230,2,0)</f>
        <v>Hexagonal</v>
      </c>
      <c r="P7697" s="1"/>
    </row>
    <row r="7698" spans="1:16">
      <c r="A7698" s="12">
        <v>194</v>
      </c>
      <c r="B7698" s="12">
        <v>163570</v>
      </c>
      <c r="C7698" s="12" t="s">
        <v>7455</v>
      </c>
      <c r="D7698" s="12" t="s">
        <v>2407</v>
      </c>
      <c r="E7698" s="17" t="s">
        <v>433</v>
      </c>
      <c r="F7698" s="25" t="str">
        <f>LEFT(E7698,MIN(FIND({0,1,2,3,4,5,6,7,8,9},ASC(E7698)&amp;1234567890))-1)</f>
        <v>Sr</v>
      </c>
      <c r="G7698" s="25">
        <f t="shared" si="240"/>
        <v>1</v>
      </c>
      <c r="H7698" s="25">
        <f>VLOOKUP(F7698,Table!$A$2:$C$121,2,0)</f>
        <v>2</v>
      </c>
      <c r="I7698" s="26">
        <f>VLOOKUP(F7698,Table!$A$2:$C$121,3,0)</f>
        <v>5</v>
      </c>
      <c r="J7698" s="17" t="s">
        <v>11764</v>
      </c>
      <c r="K7698" s="25" t="str">
        <f>LEFT(J7698,MIN(FIND({0,1,2,3,4,5,6,7,8,9},ASC(J7698)&amp;1234567890))-1)</f>
        <v>H</v>
      </c>
      <c r="L7698" s="25">
        <f t="shared" si="241"/>
        <v>2</v>
      </c>
      <c r="M7698" s="25">
        <f>VLOOKUP(K7698,Table!$A$2:$C$121,2,0)</f>
        <v>1</v>
      </c>
      <c r="N7698" s="26">
        <f>VLOOKUP(K7698,Table!$A$2:$C$121,3,0)</f>
        <v>1</v>
      </c>
      <c r="O7698" s="13" t="str">
        <f>VLOOKUP(A7698,Table!$U$1:$V$230,2,0)</f>
        <v>Hexagonal</v>
      </c>
      <c r="P7698" s="1"/>
    </row>
    <row r="7699" spans="1:16">
      <c r="A7699" s="12">
        <v>194</v>
      </c>
      <c r="B7699" s="12">
        <v>168075</v>
      </c>
      <c r="C7699" s="12" t="s">
        <v>7455</v>
      </c>
      <c r="D7699" s="12" t="s">
        <v>8228</v>
      </c>
      <c r="E7699" s="17" t="s">
        <v>13691</v>
      </c>
      <c r="F7699" s="25" t="str">
        <f>LEFT(E7699,MIN(FIND({0,1,2,3,4,5,6,7,8,9},ASC(E7699)&amp;1234567890))-1)</f>
        <v>Fe</v>
      </c>
      <c r="G7699" s="25">
        <f t="shared" si="240"/>
        <v>0.879</v>
      </c>
      <c r="H7699" s="25">
        <f>VLOOKUP(F7699,Table!$A$2:$C$121,2,0)</f>
        <v>8</v>
      </c>
      <c r="I7699" s="26">
        <f>VLOOKUP(F7699,Table!$A$2:$C$121,3,0)</f>
        <v>4</v>
      </c>
      <c r="J7699" s="17" t="s">
        <v>379</v>
      </c>
      <c r="K7699" s="25" t="str">
        <f>LEFT(J7699,MIN(FIND({0,1,2,3,4,5,6,7,8,9},ASC(J7699)&amp;1234567890))-1)</f>
        <v>S</v>
      </c>
      <c r="L7699" s="25">
        <f t="shared" si="241"/>
        <v>1</v>
      </c>
      <c r="M7699" s="25">
        <f>VLOOKUP(K7699,Table!$A$2:$C$121,2,0)</f>
        <v>16</v>
      </c>
      <c r="N7699" s="26">
        <f>VLOOKUP(K7699,Table!$A$2:$C$121,3,0)</f>
        <v>3</v>
      </c>
      <c r="O7699" s="13" t="str">
        <f>VLOOKUP(A7699,Table!$U$1:$V$230,2,0)</f>
        <v>Hexagonal</v>
      </c>
      <c r="P7699" s="1"/>
    </row>
    <row r="7700" spans="1:16">
      <c r="A7700" s="12">
        <v>194</v>
      </c>
      <c r="B7700" s="12">
        <v>168076</v>
      </c>
      <c r="C7700" s="12" t="s">
        <v>7455</v>
      </c>
      <c r="D7700" s="12" t="s">
        <v>8229</v>
      </c>
      <c r="E7700" s="17" t="s">
        <v>13692</v>
      </c>
      <c r="F7700" s="25" t="str">
        <f>LEFT(E7700,MIN(FIND({0,1,2,3,4,5,6,7,8,9},ASC(E7700)&amp;1234567890))-1)</f>
        <v>Fe</v>
      </c>
      <c r="G7700" s="25">
        <f t="shared" si="240"/>
        <v>0.89300000000000002</v>
      </c>
      <c r="H7700" s="25">
        <f>VLOOKUP(F7700,Table!$A$2:$C$121,2,0)</f>
        <v>8</v>
      </c>
      <c r="I7700" s="26">
        <f>VLOOKUP(F7700,Table!$A$2:$C$121,3,0)</f>
        <v>4</v>
      </c>
      <c r="J7700" s="17" t="s">
        <v>379</v>
      </c>
      <c r="K7700" s="25" t="str">
        <f>LEFT(J7700,MIN(FIND({0,1,2,3,4,5,6,7,8,9},ASC(J7700)&amp;1234567890))-1)</f>
        <v>S</v>
      </c>
      <c r="L7700" s="25">
        <f t="shared" si="241"/>
        <v>1</v>
      </c>
      <c r="M7700" s="25">
        <f>VLOOKUP(K7700,Table!$A$2:$C$121,2,0)</f>
        <v>16</v>
      </c>
      <c r="N7700" s="26">
        <f>VLOOKUP(K7700,Table!$A$2:$C$121,3,0)</f>
        <v>3</v>
      </c>
      <c r="O7700" s="13" t="str">
        <f>VLOOKUP(A7700,Table!$U$1:$V$230,2,0)</f>
        <v>Hexagonal</v>
      </c>
      <c r="P7700" s="1"/>
    </row>
    <row r="7701" spans="1:16">
      <c r="A7701" s="12">
        <v>194</v>
      </c>
      <c r="B7701" s="12">
        <v>168077</v>
      </c>
      <c r="C7701" s="12" t="s">
        <v>7455</v>
      </c>
      <c r="D7701" s="12" t="s">
        <v>8230</v>
      </c>
      <c r="E7701" s="17" t="s">
        <v>13693</v>
      </c>
      <c r="F7701" s="25" t="str">
        <f>LEFT(E7701,MIN(FIND({0,1,2,3,4,5,6,7,8,9},ASC(E7701)&amp;1234567890))-1)</f>
        <v>Fe</v>
      </c>
      <c r="G7701" s="25">
        <f t="shared" si="240"/>
        <v>0.92100000000000004</v>
      </c>
      <c r="H7701" s="25">
        <f>VLOOKUP(F7701,Table!$A$2:$C$121,2,0)</f>
        <v>8</v>
      </c>
      <c r="I7701" s="26">
        <f>VLOOKUP(F7701,Table!$A$2:$C$121,3,0)</f>
        <v>4</v>
      </c>
      <c r="J7701" s="17" t="s">
        <v>379</v>
      </c>
      <c r="K7701" s="25" t="str">
        <f>LEFT(J7701,MIN(FIND({0,1,2,3,4,5,6,7,8,9},ASC(J7701)&amp;1234567890))-1)</f>
        <v>S</v>
      </c>
      <c r="L7701" s="25">
        <f t="shared" si="241"/>
        <v>1</v>
      </c>
      <c r="M7701" s="25">
        <f>VLOOKUP(K7701,Table!$A$2:$C$121,2,0)</f>
        <v>16</v>
      </c>
      <c r="N7701" s="26">
        <f>VLOOKUP(K7701,Table!$A$2:$C$121,3,0)</f>
        <v>3</v>
      </c>
      <c r="O7701" s="13" t="str">
        <f>VLOOKUP(A7701,Table!$U$1:$V$230,2,0)</f>
        <v>Hexagonal</v>
      </c>
      <c r="P7701" s="1"/>
    </row>
    <row r="7702" spans="1:16">
      <c r="A7702" s="12">
        <v>194</v>
      </c>
      <c r="B7702" s="12">
        <v>168078</v>
      </c>
      <c r="C7702" s="12" t="s">
        <v>7455</v>
      </c>
      <c r="D7702" s="12" t="s">
        <v>8231</v>
      </c>
      <c r="E7702" s="17" t="s">
        <v>13694</v>
      </c>
      <c r="F7702" s="25" t="str">
        <f>LEFT(E7702,MIN(FIND({0,1,2,3,4,5,6,7,8,9},ASC(E7702)&amp;1234567890))-1)</f>
        <v>Fe</v>
      </c>
      <c r="G7702" s="25">
        <f t="shared" si="240"/>
        <v>0.94099999999999995</v>
      </c>
      <c r="H7702" s="25">
        <f>VLOOKUP(F7702,Table!$A$2:$C$121,2,0)</f>
        <v>8</v>
      </c>
      <c r="I7702" s="26">
        <f>VLOOKUP(F7702,Table!$A$2:$C$121,3,0)</f>
        <v>4</v>
      </c>
      <c r="J7702" s="17" t="s">
        <v>379</v>
      </c>
      <c r="K7702" s="25" t="str">
        <f>LEFT(J7702,MIN(FIND({0,1,2,3,4,5,6,7,8,9},ASC(J7702)&amp;1234567890))-1)</f>
        <v>S</v>
      </c>
      <c r="L7702" s="25">
        <f t="shared" si="241"/>
        <v>1</v>
      </c>
      <c r="M7702" s="25">
        <f>VLOOKUP(K7702,Table!$A$2:$C$121,2,0)</f>
        <v>16</v>
      </c>
      <c r="N7702" s="26">
        <f>VLOOKUP(K7702,Table!$A$2:$C$121,3,0)</f>
        <v>3</v>
      </c>
      <c r="O7702" s="13" t="str">
        <f>VLOOKUP(A7702,Table!$U$1:$V$230,2,0)</f>
        <v>Hexagonal</v>
      </c>
      <c r="P7702" s="1"/>
    </row>
    <row r="7703" spans="1:16">
      <c r="A7703" s="12">
        <v>194</v>
      </c>
      <c r="B7703" s="12">
        <v>168079</v>
      </c>
      <c r="C7703" s="12" t="s">
        <v>7455</v>
      </c>
      <c r="D7703" s="12" t="s">
        <v>8232</v>
      </c>
      <c r="E7703" s="17" t="s">
        <v>13695</v>
      </c>
      <c r="F7703" s="25" t="str">
        <f>LEFT(E7703,MIN(FIND({0,1,2,3,4,5,6,7,8,9},ASC(E7703)&amp;1234567890))-1)</f>
        <v>Fe</v>
      </c>
      <c r="G7703" s="25">
        <f t="shared" si="240"/>
        <v>0.95599999999999996</v>
      </c>
      <c r="H7703" s="25">
        <f>VLOOKUP(F7703,Table!$A$2:$C$121,2,0)</f>
        <v>8</v>
      </c>
      <c r="I7703" s="26">
        <f>VLOOKUP(F7703,Table!$A$2:$C$121,3,0)</f>
        <v>4</v>
      </c>
      <c r="J7703" s="17" t="s">
        <v>379</v>
      </c>
      <c r="K7703" s="25" t="str">
        <f>LEFT(J7703,MIN(FIND({0,1,2,3,4,5,6,7,8,9},ASC(J7703)&amp;1234567890))-1)</f>
        <v>S</v>
      </c>
      <c r="L7703" s="25">
        <f t="shared" si="241"/>
        <v>1</v>
      </c>
      <c r="M7703" s="25">
        <f>VLOOKUP(K7703,Table!$A$2:$C$121,2,0)</f>
        <v>16</v>
      </c>
      <c r="N7703" s="26">
        <f>VLOOKUP(K7703,Table!$A$2:$C$121,3,0)</f>
        <v>3</v>
      </c>
      <c r="O7703" s="13" t="str">
        <f>VLOOKUP(A7703,Table!$U$1:$V$230,2,0)</f>
        <v>Hexagonal</v>
      </c>
      <c r="P7703" s="1"/>
    </row>
    <row r="7704" spans="1:16">
      <c r="A7704" s="12">
        <v>194</v>
      </c>
      <c r="B7704" s="12">
        <v>168080</v>
      </c>
      <c r="C7704" s="12" t="s">
        <v>7455</v>
      </c>
      <c r="D7704" s="12" t="s">
        <v>8233</v>
      </c>
      <c r="E7704" s="17" t="s">
        <v>13696</v>
      </c>
      <c r="F7704" s="25" t="str">
        <f>LEFT(E7704,MIN(FIND({0,1,2,3,4,5,6,7,8,9},ASC(E7704)&amp;1234567890))-1)</f>
        <v>Fe</v>
      </c>
      <c r="G7704" s="25">
        <f t="shared" si="240"/>
        <v>0.98199999999999998</v>
      </c>
      <c r="H7704" s="25">
        <f>VLOOKUP(F7704,Table!$A$2:$C$121,2,0)</f>
        <v>8</v>
      </c>
      <c r="I7704" s="26">
        <f>VLOOKUP(F7704,Table!$A$2:$C$121,3,0)</f>
        <v>4</v>
      </c>
      <c r="J7704" s="17" t="s">
        <v>379</v>
      </c>
      <c r="K7704" s="25" t="str">
        <f>LEFT(J7704,MIN(FIND({0,1,2,3,4,5,6,7,8,9},ASC(J7704)&amp;1234567890))-1)</f>
        <v>S</v>
      </c>
      <c r="L7704" s="25">
        <f t="shared" si="241"/>
        <v>1</v>
      </c>
      <c r="M7704" s="25">
        <f>VLOOKUP(K7704,Table!$A$2:$C$121,2,0)</f>
        <v>16</v>
      </c>
      <c r="N7704" s="26">
        <f>VLOOKUP(K7704,Table!$A$2:$C$121,3,0)</f>
        <v>3</v>
      </c>
      <c r="O7704" s="13" t="str">
        <f>VLOOKUP(A7704,Table!$U$1:$V$230,2,0)</f>
        <v>Hexagonal</v>
      </c>
      <c r="P7704" s="1"/>
    </row>
    <row r="7705" spans="1:16">
      <c r="A7705" s="12">
        <v>194</v>
      </c>
      <c r="B7705" s="12">
        <v>168081</v>
      </c>
      <c r="C7705" s="12" t="s">
        <v>7455</v>
      </c>
      <c r="D7705" s="12" t="s">
        <v>8234</v>
      </c>
      <c r="E7705" s="17" t="s">
        <v>13697</v>
      </c>
      <c r="F7705" s="25" t="str">
        <f>LEFT(E7705,MIN(FIND({0,1,2,3,4,5,6,7,8,9},ASC(E7705)&amp;1234567890))-1)</f>
        <v>Fe</v>
      </c>
      <c r="G7705" s="25">
        <f t="shared" si="240"/>
        <v>0.99</v>
      </c>
      <c r="H7705" s="25">
        <f>VLOOKUP(F7705,Table!$A$2:$C$121,2,0)</f>
        <v>8</v>
      </c>
      <c r="I7705" s="26">
        <f>VLOOKUP(F7705,Table!$A$2:$C$121,3,0)</f>
        <v>4</v>
      </c>
      <c r="J7705" s="17" t="s">
        <v>379</v>
      </c>
      <c r="K7705" s="25" t="str">
        <f>LEFT(J7705,MIN(FIND({0,1,2,3,4,5,6,7,8,9},ASC(J7705)&amp;1234567890))-1)</f>
        <v>S</v>
      </c>
      <c r="L7705" s="25">
        <f t="shared" si="241"/>
        <v>1</v>
      </c>
      <c r="M7705" s="25">
        <f>VLOOKUP(K7705,Table!$A$2:$C$121,2,0)</f>
        <v>16</v>
      </c>
      <c r="N7705" s="26">
        <f>VLOOKUP(K7705,Table!$A$2:$C$121,3,0)</f>
        <v>3</v>
      </c>
      <c r="O7705" s="13" t="str">
        <f>VLOOKUP(A7705,Table!$U$1:$V$230,2,0)</f>
        <v>Hexagonal</v>
      </c>
      <c r="P7705" s="1"/>
    </row>
    <row r="7706" spans="1:16">
      <c r="A7706" s="12">
        <v>194</v>
      </c>
      <c r="B7706" s="12">
        <v>169041</v>
      </c>
      <c r="C7706" s="12" t="s">
        <v>7455</v>
      </c>
      <c r="D7706" s="12" t="s">
        <v>8235</v>
      </c>
      <c r="E7706" s="17" t="s">
        <v>428</v>
      </c>
      <c r="F7706" s="25" t="str">
        <f>LEFT(E7706,MIN(FIND({0,1,2,3,4,5,6,7,8,9},ASC(E7706)&amp;1234567890))-1)</f>
        <v>Eu</v>
      </c>
      <c r="G7706" s="25">
        <f t="shared" si="240"/>
        <v>1</v>
      </c>
      <c r="H7706" s="25">
        <f>VLOOKUP(F7706,Table!$A$2:$C$121,2,0)</f>
        <v>3</v>
      </c>
      <c r="I7706" s="26">
        <f>VLOOKUP(F7706,Table!$A$2:$C$121,3,0)</f>
        <v>6</v>
      </c>
      <c r="J7706" s="17" t="s">
        <v>11733</v>
      </c>
      <c r="K7706" s="25" t="str">
        <f>LEFT(J7706,MIN(FIND({0,1,2,3,4,5,6,7,8,9},ASC(J7706)&amp;1234567890))-1)</f>
        <v>C</v>
      </c>
      <c r="L7706" s="25">
        <f t="shared" si="241"/>
        <v>6</v>
      </c>
      <c r="M7706" s="25">
        <f>VLOOKUP(K7706,Table!$A$2:$C$121,2,0)</f>
        <v>14</v>
      </c>
      <c r="N7706" s="26">
        <f>VLOOKUP(K7706,Table!$A$2:$C$121,3,0)</f>
        <v>2</v>
      </c>
      <c r="O7706" s="13" t="str">
        <f>VLOOKUP(A7706,Table!$U$1:$V$230,2,0)</f>
        <v>Hexagonal</v>
      </c>
      <c r="P7706" s="1"/>
    </row>
    <row r="7707" spans="1:16">
      <c r="A7707" s="12">
        <v>194</v>
      </c>
      <c r="B7707" s="12">
        <v>169806</v>
      </c>
      <c r="C7707" s="12" t="s">
        <v>7455</v>
      </c>
      <c r="D7707" s="12" t="s">
        <v>1975</v>
      </c>
      <c r="E7707" s="17" t="s">
        <v>393</v>
      </c>
      <c r="F7707" s="25" t="str">
        <f>LEFT(E7707,MIN(FIND({0,1,2,3,4,5,6,7,8,9},ASC(E7707)&amp;1234567890))-1)</f>
        <v>Mo</v>
      </c>
      <c r="G7707" s="25">
        <f t="shared" si="240"/>
        <v>1</v>
      </c>
      <c r="H7707" s="25">
        <f>VLOOKUP(F7707,Table!$A$2:$C$121,2,0)</f>
        <v>6</v>
      </c>
      <c r="I7707" s="26">
        <f>VLOOKUP(F7707,Table!$A$2:$C$121,3,0)</f>
        <v>5</v>
      </c>
      <c r="J7707" s="17" t="s">
        <v>11294</v>
      </c>
      <c r="K7707" s="25" t="str">
        <f>LEFT(J7707,MIN(FIND({0,1,2,3,4,5,6,7,8,9},ASC(J7707)&amp;1234567890))-1)</f>
        <v>Rh</v>
      </c>
      <c r="L7707" s="25">
        <f t="shared" si="241"/>
        <v>1</v>
      </c>
      <c r="M7707" s="25">
        <f>VLOOKUP(K7707,Table!$A$2:$C$121,2,0)</f>
        <v>9</v>
      </c>
      <c r="N7707" s="26">
        <f>VLOOKUP(K7707,Table!$A$2:$C$121,3,0)</f>
        <v>5</v>
      </c>
      <c r="O7707" s="13" t="str">
        <f>VLOOKUP(A7707,Table!$U$1:$V$230,2,0)</f>
        <v>Hexagonal</v>
      </c>
      <c r="P7707" s="1"/>
    </row>
    <row r="7708" spans="1:16">
      <c r="A7708" s="12">
        <v>194</v>
      </c>
      <c r="B7708" s="12">
        <v>169882</v>
      </c>
      <c r="C7708" s="12" t="s">
        <v>7455</v>
      </c>
      <c r="D7708" s="12" t="s">
        <v>8236</v>
      </c>
      <c r="E7708" s="17" t="s">
        <v>359</v>
      </c>
      <c r="F7708" s="25" t="str">
        <f>LEFT(E7708,MIN(FIND({0,1,2,3,4,5,6,7,8,9},ASC(E7708)&amp;1234567890))-1)</f>
        <v>Re</v>
      </c>
      <c r="G7708" s="25">
        <f t="shared" si="240"/>
        <v>2</v>
      </c>
      <c r="H7708" s="25">
        <f>VLOOKUP(F7708,Table!$A$2:$C$121,2,0)</f>
        <v>7</v>
      </c>
      <c r="I7708" s="26">
        <f>VLOOKUP(F7708,Table!$A$2:$C$121,3,0)</f>
        <v>6</v>
      </c>
      <c r="J7708" s="17" t="s">
        <v>68</v>
      </c>
      <c r="K7708" s="25" t="str">
        <f>LEFT(J7708,MIN(FIND({0,1,2,3,4,5,6,7,8,9},ASC(J7708)&amp;1234567890))-1)</f>
        <v>N</v>
      </c>
      <c r="L7708" s="25">
        <f t="shared" si="241"/>
        <v>1</v>
      </c>
      <c r="M7708" s="25">
        <f>VLOOKUP(K7708,Table!$A$2:$C$121,2,0)</f>
        <v>15</v>
      </c>
      <c r="N7708" s="26">
        <f>VLOOKUP(K7708,Table!$A$2:$C$121,3,0)</f>
        <v>2</v>
      </c>
      <c r="O7708" s="13" t="str">
        <f>VLOOKUP(A7708,Table!$U$1:$V$230,2,0)</f>
        <v>Hexagonal</v>
      </c>
      <c r="P7708" s="1"/>
    </row>
    <row r="7709" spans="1:16">
      <c r="A7709" s="12">
        <v>194</v>
      </c>
      <c r="B7709" s="12">
        <v>180376</v>
      </c>
      <c r="C7709" s="12" t="s">
        <v>7455</v>
      </c>
      <c r="D7709" s="12" t="s">
        <v>8237</v>
      </c>
      <c r="E7709" s="17" t="s">
        <v>359</v>
      </c>
      <c r="F7709" s="25" t="str">
        <f>LEFT(E7709,MIN(FIND({0,1,2,3,4,5,6,7,8,9},ASC(E7709)&amp;1234567890))-1)</f>
        <v>Re</v>
      </c>
      <c r="G7709" s="25">
        <f t="shared" si="240"/>
        <v>2</v>
      </c>
      <c r="H7709" s="25">
        <f>VLOOKUP(F7709,Table!$A$2:$C$121,2,0)</f>
        <v>7</v>
      </c>
      <c r="I7709" s="26">
        <f>VLOOKUP(F7709,Table!$A$2:$C$121,3,0)</f>
        <v>6</v>
      </c>
      <c r="J7709" s="17" t="s">
        <v>614</v>
      </c>
      <c r="K7709" s="25" t="str">
        <f>LEFT(J7709,MIN(FIND({0,1,2,3,4,5,6,7,8,9},ASC(J7709)&amp;1234567890))-1)</f>
        <v>C</v>
      </c>
      <c r="L7709" s="25">
        <f t="shared" si="241"/>
        <v>1</v>
      </c>
      <c r="M7709" s="25">
        <f>VLOOKUP(K7709,Table!$A$2:$C$121,2,0)</f>
        <v>14</v>
      </c>
      <c r="N7709" s="26">
        <f>VLOOKUP(K7709,Table!$A$2:$C$121,3,0)</f>
        <v>2</v>
      </c>
      <c r="O7709" s="13" t="str">
        <f>VLOOKUP(A7709,Table!$U$1:$V$230,2,0)</f>
        <v>Hexagonal</v>
      </c>
      <c r="P7709" s="1"/>
    </row>
    <row r="7710" spans="1:16">
      <c r="A7710" s="12">
        <v>194</v>
      </c>
      <c r="B7710" s="12">
        <v>181684</v>
      </c>
      <c r="C7710" s="12" t="s">
        <v>7455</v>
      </c>
      <c r="D7710" s="12" t="s">
        <v>8238</v>
      </c>
      <c r="E7710" s="17" t="s">
        <v>13698</v>
      </c>
      <c r="F7710" s="25" t="str">
        <f>LEFT(E7710,MIN(FIND({0,1,2,3,4,5,6,7,8,9},ASC(E7710)&amp;1234567890))-1)</f>
        <v>Ti</v>
      </c>
      <c r="G7710" s="25">
        <f t="shared" si="240"/>
        <v>0.80100000000000005</v>
      </c>
      <c r="H7710" s="25">
        <f>VLOOKUP(F7710,Table!$A$2:$C$121,2,0)</f>
        <v>4</v>
      </c>
      <c r="I7710" s="26">
        <f>VLOOKUP(F7710,Table!$A$2:$C$121,3,0)</f>
        <v>4</v>
      </c>
      <c r="J7710" s="17" t="s">
        <v>13699</v>
      </c>
      <c r="K7710" s="25" t="str">
        <f>LEFT(J7710,MIN(FIND({0,1,2,3,4,5,6,7,8,9},ASC(J7710)&amp;1234567890))-1)</f>
        <v>Fe</v>
      </c>
      <c r="L7710" s="25">
        <f t="shared" si="241"/>
        <v>0.19700000000000001</v>
      </c>
      <c r="M7710" s="25">
        <f>VLOOKUP(K7710,Table!$A$2:$C$121,2,0)</f>
        <v>8</v>
      </c>
      <c r="N7710" s="26">
        <f>VLOOKUP(K7710,Table!$A$2:$C$121,3,0)</f>
        <v>4</v>
      </c>
      <c r="O7710" s="13" t="str">
        <f>VLOOKUP(A7710,Table!$U$1:$V$230,2,0)</f>
        <v>Hexagonal</v>
      </c>
      <c r="P7710" s="1"/>
    </row>
    <row r="7711" spans="1:16">
      <c r="A7711" s="12">
        <v>194</v>
      </c>
      <c r="B7711" s="12">
        <v>182428</v>
      </c>
      <c r="C7711" s="12" t="s">
        <v>7455</v>
      </c>
      <c r="D7711" s="12" t="s">
        <v>8239</v>
      </c>
      <c r="E7711" s="17" t="s">
        <v>11887</v>
      </c>
      <c r="F7711" s="25" t="str">
        <f>LEFT(E7711,MIN(FIND({0,1,2,3,4,5,6,7,8,9},ASC(E7711)&amp;1234567890))-1)</f>
        <v>Ti</v>
      </c>
      <c r="G7711" s="25">
        <f t="shared" si="240"/>
        <v>2</v>
      </c>
      <c r="H7711" s="25">
        <f>VLOOKUP(F7711,Table!$A$2:$C$121,2,0)</f>
        <v>4</v>
      </c>
      <c r="I7711" s="26">
        <f>VLOOKUP(F7711,Table!$A$2:$C$121,3,0)</f>
        <v>4</v>
      </c>
      <c r="J7711" s="17" t="s">
        <v>11291</v>
      </c>
      <c r="K7711" s="25" t="str">
        <f>LEFT(J7711,MIN(FIND({0,1,2,3,4,5,6,7,8,9},ASC(J7711)&amp;1234567890))-1)</f>
        <v>Sn</v>
      </c>
      <c r="L7711" s="25">
        <f t="shared" si="241"/>
        <v>1</v>
      </c>
      <c r="M7711" s="25">
        <f>VLOOKUP(K7711,Table!$A$2:$C$121,2,0)</f>
        <v>14</v>
      </c>
      <c r="N7711" s="26">
        <f>VLOOKUP(K7711,Table!$A$2:$C$121,3,0)</f>
        <v>5</v>
      </c>
      <c r="O7711" s="13" t="str">
        <f>VLOOKUP(A7711,Table!$U$1:$V$230,2,0)</f>
        <v>Hexagonal</v>
      </c>
      <c r="P7711" s="1"/>
    </row>
    <row r="7712" spans="1:16">
      <c r="A7712" s="12">
        <v>194</v>
      </c>
      <c r="B7712" s="12">
        <v>182430</v>
      </c>
      <c r="C7712" s="12" t="s">
        <v>7455</v>
      </c>
      <c r="D7712" s="12" t="s">
        <v>8240</v>
      </c>
      <c r="E7712" s="17" t="s">
        <v>11887</v>
      </c>
      <c r="F7712" s="25" t="str">
        <f>LEFT(E7712,MIN(FIND({0,1,2,3,4,5,6,7,8,9},ASC(E7712)&amp;1234567890))-1)</f>
        <v>Ti</v>
      </c>
      <c r="G7712" s="25">
        <f t="shared" si="240"/>
        <v>2</v>
      </c>
      <c r="H7712" s="25">
        <f>VLOOKUP(F7712,Table!$A$2:$C$121,2,0)</f>
        <v>4</v>
      </c>
      <c r="I7712" s="26">
        <f>VLOOKUP(F7712,Table!$A$2:$C$121,3,0)</f>
        <v>4</v>
      </c>
      <c r="J7712" s="17" t="s">
        <v>366</v>
      </c>
      <c r="K7712" s="25" t="str">
        <f>LEFT(J7712,MIN(FIND({0,1,2,3,4,5,6,7,8,9},ASC(J7712)&amp;1234567890))-1)</f>
        <v>Ga</v>
      </c>
      <c r="L7712" s="25">
        <f t="shared" si="241"/>
        <v>1</v>
      </c>
      <c r="M7712" s="25">
        <f>VLOOKUP(K7712,Table!$A$2:$C$121,2,0)</f>
        <v>13</v>
      </c>
      <c r="N7712" s="26">
        <f>VLOOKUP(K7712,Table!$A$2:$C$121,3,0)</f>
        <v>4</v>
      </c>
      <c r="O7712" s="13" t="str">
        <f>VLOOKUP(A7712,Table!$U$1:$V$230,2,0)</f>
        <v>Hexagonal</v>
      </c>
      <c r="P7712" s="1"/>
    </row>
    <row r="7713" spans="1:16">
      <c r="A7713" s="12">
        <v>194</v>
      </c>
      <c r="B7713" s="12">
        <v>182519</v>
      </c>
      <c r="C7713" s="12" t="s">
        <v>7455</v>
      </c>
      <c r="D7713" s="12" t="s">
        <v>6440</v>
      </c>
      <c r="E7713" s="17" t="s">
        <v>11712</v>
      </c>
      <c r="F7713" s="25" t="str">
        <f>LEFT(E7713,MIN(FIND({0,1,2,3,4,5,6,7,8,9},ASC(E7713)&amp;1234567890))-1)</f>
        <v>Pr</v>
      </c>
      <c r="G7713" s="25">
        <f t="shared" si="240"/>
        <v>5</v>
      </c>
      <c r="H7713" s="25">
        <f>VLOOKUP(F7713,Table!$A$2:$C$121,2,0)</f>
        <v>3</v>
      </c>
      <c r="I7713" s="26">
        <f>VLOOKUP(F7713,Table!$A$2:$C$121,3,0)</f>
        <v>6</v>
      </c>
      <c r="J7713" s="17" t="s">
        <v>595</v>
      </c>
      <c r="K7713" s="25" t="str">
        <f>LEFT(J7713,MIN(FIND({0,1,2,3,4,5,6,7,8,9},ASC(J7713)&amp;1234567890))-1)</f>
        <v>Ni</v>
      </c>
      <c r="L7713" s="25">
        <f t="shared" si="241"/>
        <v>19</v>
      </c>
      <c r="M7713" s="25">
        <f>VLOOKUP(K7713,Table!$A$2:$C$121,2,0)</f>
        <v>10</v>
      </c>
      <c r="N7713" s="26">
        <f>VLOOKUP(K7713,Table!$A$2:$C$121,3,0)</f>
        <v>4</v>
      </c>
      <c r="O7713" s="13" t="str">
        <f>VLOOKUP(A7713,Table!$U$1:$V$230,2,0)</f>
        <v>Hexagonal</v>
      </c>
      <c r="P7713" s="1"/>
    </row>
    <row r="7714" spans="1:16">
      <c r="A7714" s="12">
        <v>194</v>
      </c>
      <c r="B7714" s="12">
        <v>182522</v>
      </c>
      <c r="C7714" s="12" t="s">
        <v>7455</v>
      </c>
      <c r="D7714" s="12" t="s">
        <v>6441</v>
      </c>
      <c r="E7714" s="17" t="s">
        <v>11782</v>
      </c>
      <c r="F7714" s="25" t="str">
        <f>LEFT(E7714,MIN(FIND({0,1,2,3,4,5,6,7,8,9},ASC(E7714)&amp;1234567890))-1)</f>
        <v>Nd</v>
      </c>
      <c r="G7714" s="25">
        <f t="shared" si="240"/>
        <v>5</v>
      </c>
      <c r="H7714" s="25">
        <f>VLOOKUP(F7714,Table!$A$2:$C$121,2,0)</f>
        <v>3</v>
      </c>
      <c r="I7714" s="26">
        <f>VLOOKUP(F7714,Table!$A$2:$C$121,3,0)</f>
        <v>6</v>
      </c>
      <c r="J7714" s="17" t="s">
        <v>595</v>
      </c>
      <c r="K7714" s="25" t="str">
        <f>LEFT(J7714,MIN(FIND({0,1,2,3,4,5,6,7,8,9},ASC(J7714)&amp;1234567890))-1)</f>
        <v>Ni</v>
      </c>
      <c r="L7714" s="25">
        <f t="shared" si="241"/>
        <v>19</v>
      </c>
      <c r="M7714" s="25">
        <f>VLOOKUP(K7714,Table!$A$2:$C$121,2,0)</f>
        <v>10</v>
      </c>
      <c r="N7714" s="26">
        <f>VLOOKUP(K7714,Table!$A$2:$C$121,3,0)</f>
        <v>4</v>
      </c>
      <c r="O7714" s="13" t="str">
        <f>VLOOKUP(A7714,Table!$U$1:$V$230,2,0)</f>
        <v>Hexagonal</v>
      </c>
      <c r="P7714" s="1"/>
    </row>
    <row r="7715" spans="1:16">
      <c r="A7715" s="12">
        <v>194</v>
      </c>
      <c r="B7715" s="12">
        <v>424153</v>
      </c>
      <c r="C7715" s="12" t="s">
        <v>7455</v>
      </c>
      <c r="D7715" s="12" t="s">
        <v>8241</v>
      </c>
      <c r="E7715" s="17" t="s">
        <v>69</v>
      </c>
      <c r="F7715" s="25" t="str">
        <f>LEFT(E7715,MIN(FIND({0,1,2,3,4,5,6,7,8,9},ASC(E7715)&amp;1234567890))-1)</f>
        <v>Mg</v>
      </c>
      <c r="G7715" s="25">
        <f t="shared" si="240"/>
        <v>1</v>
      </c>
      <c r="H7715" s="25">
        <f>VLOOKUP(F7715,Table!$A$2:$C$121,2,0)</f>
        <v>2</v>
      </c>
      <c r="I7715" s="26">
        <f>VLOOKUP(F7715,Table!$A$2:$C$121,3,0)</f>
        <v>3</v>
      </c>
      <c r="J7715" s="17" t="s">
        <v>13700</v>
      </c>
      <c r="K7715" s="25" t="str">
        <f>LEFT(J7715,MIN(FIND({0,1,2,3,4,5,6,7,8,9},ASC(J7715)&amp;1234567890))-1)</f>
        <v>D</v>
      </c>
      <c r="L7715" s="25">
        <f t="shared" si="241"/>
        <v>0.47</v>
      </c>
      <c r="M7715" s="25">
        <f>VLOOKUP(K7715,Table!$A$2:$C$121,2,0)</f>
        <v>1</v>
      </c>
      <c r="N7715" s="26">
        <f>VLOOKUP(K7715,Table!$A$2:$C$121,3,0)</f>
        <v>1</v>
      </c>
      <c r="O7715" s="13" t="str">
        <f>VLOOKUP(A7715,Table!$U$1:$V$230,2,0)</f>
        <v>Hexagonal</v>
      </c>
      <c r="P7715" s="1"/>
    </row>
    <row r="7716" spans="1:16">
      <c r="A7716" s="12">
        <v>194</v>
      </c>
      <c r="B7716" s="12">
        <v>185005</v>
      </c>
      <c r="C7716" s="12" t="s">
        <v>7455</v>
      </c>
      <c r="D7716" s="12" t="s">
        <v>8242</v>
      </c>
      <c r="E7716" s="17" t="s">
        <v>13701</v>
      </c>
      <c r="F7716" s="25" t="str">
        <f>LEFT(E7716,MIN(FIND({0,1,2,3,4,5,6,7,8,9},ASC(E7716)&amp;1234567890))-1)</f>
        <v>Au</v>
      </c>
      <c r="G7716" s="25">
        <f t="shared" si="240"/>
        <v>1.7</v>
      </c>
      <c r="H7716" s="25">
        <f>VLOOKUP(F7716,Table!$A$2:$C$121,2,0)</f>
        <v>11</v>
      </c>
      <c r="I7716" s="26">
        <f>VLOOKUP(F7716,Table!$A$2:$C$121,3,0)</f>
        <v>6</v>
      </c>
      <c r="J7716" s="17" t="s">
        <v>13702</v>
      </c>
      <c r="K7716" s="25" t="str">
        <f>LEFT(J7716,MIN(FIND({0,1,2,3,4,5,6,7,8,9},ASC(J7716)&amp;1234567890))-1)</f>
        <v>Sn</v>
      </c>
      <c r="L7716" s="25">
        <f t="shared" si="241"/>
        <v>0.3</v>
      </c>
      <c r="M7716" s="25">
        <f>VLOOKUP(K7716,Table!$A$2:$C$121,2,0)</f>
        <v>14</v>
      </c>
      <c r="N7716" s="26">
        <f>VLOOKUP(K7716,Table!$A$2:$C$121,3,0)</f>
        <v>5</v>
      </c>
      <c r="O7716" s="13" t="str">
        <f>VLOOKUP(A7716,Table!$U$1:$V$230,2,0)</f>
        <v>Hexagonal</v>
      </c>
      <c r="P7716" s="1"/>
    </row>
    <row r="7717" spans="1:16">
      <c r="A7717" s="12">
        <v>194</v>
      </c>
      <c r="B7717" s="12">
        <v>185050</v>
      </c>
      <c r="C7717" s="12" t="s">
        <v>7455</v>
      </c>
      <c r="D7717" s="12" t="s">
        <v>8243</v>
      </c>
      <c r="E7717" s="17" t="s">
        <v>13703</v>
      </c>
      <c r="F7717" s="25" t="str">
        <f>LEFT(E7717,MIN(FIND({0,1,2,3,4,5,6,7,8,9},ASC(E7717)&amp;1234567890))-1)</f>
        <v>Fe</v>
      </c>
      <c r="G7717" s="25">
        <f t="shared" si="240"/>
        <v>0.91600000000000004</v>
      </c>
      <c r="H7717" s="25">
        <f>VLOOKUP(F7717,Table!$A$2:$C$121,2,0)</f>
        <v>8</v>
      </c>
      <c r="I7717" s="26">
        <f>VLOOKUP(F7717,Table!$A$2:$C$121,3,0)</f>
        <v>4</v>
      </c>
      <c r="J7717" s="17" t="s">
        <v>13704</v>
      </c>
      <c r="K7717" s="25" t="str">
        <f>LEFT(J7717,MIN(FIND({0,1,2,3,4,5,6,7,8,9},ASC(J7717)&amp;1234567890))-1)</f>
        <v>Ni</v>
      </c>
      <c r="L7717" s="25">
        <f t="shared" si="241"/>
        <v>8.4000000000000005E-2</v>
      </c>
      <c r="M7717" s="25">
        <f>VLOOKUP(K7717,Table!$A$2:$C$121,2,0)</f>
        <v>10</v>
      </c>
      <c r="N7717" s="26">
        <f>VLOOKUP(K7717,Table!$A$2:$C$121,3,0)</f>
        <v>4</v>
      </c>
      <c r="O7717" s="13" t="str">
        <f>VLOOKUP(A7717,Table!$U$1:$V$230,2,0)</f>
        <v>Hexagonal</v>
      </c>
      <c r="P7717" s="1"/>
    </row>
    <row r="7718" spans="1:16">
      <c r="A7718" s="12">
        <v>194</v>
      </c>
      <c r="B7718" s="12">
        <v>186207</v>
      </c>
      <c r="C7718" s="12" t="s">
        <v>7455</v>
      </c>
      <c r="D7718" s="12" t="s">
        <v>5545</v>
      </c>
      <c r="E7718" s="17" t="s">
        <v>11520</v>
      </c>
      <c r="F7718" s="25" t="str">
        <f>LEFT(E7718,MIN(FIND({0,1,2,3,4,5,6,7,8,9},ASC(E7718)&amp;1234567890))-1)</f>
        <v>W</v>
      </c>
      <c r="G7718" s="25">
        <f t="shared" si="240"/>
        <v>2</v>
      </c>
      <c r="H7718" s="25">
        <f>VLOOKUP(F7718,Table!$A$2:$C$121,2,0)</f>
        <v>6</v>
      </c>
      <c r="I7718" s="26">
        <f>VLOOKUP(F7718,Table!$A$2:$C$121,3,0)</f>
        <v>6</v>
      </c>
      <c r="J7718" s="17" t="s">
        <v>11411</v>
      </c>
      <c r="K7718" s="25" t="str">
        <f>LEFT(J7718,MIN(FIND({0,1,2,3,4,5,6,7,8,9},ASC(J7718)&amp;1234567890))-1)</f>
        <v>N</v>
      </c>
      <c r="L7718" s="25">
        <f t="shared" si="241"/>
        <v>3</v>
      </c>
      <c r="M7718" s="25">
        <f>VLOOKUP(K7718,Table!$A$2:$C$121,2,0)</f>
        <v>15</v>
      </c>
      <c r="N7718" s="26">
        <f>VLOOKUP(K7718,Table!$A$2:$C$121,3,0)</f>
        <v>2</v>
      </c>
      <c r="O7718" s="13" t="str">
        <f>VLOOKUP(A7718,Table!$U$1:$V$230,2,0)</f>
        <v>Hexagonal</v>
      </c>
      <c r="P7718" s="1"/>
    </row>
    <row r="7719" spans="1:16">
      <c r="A7719" s="12">
        <v>194</v>
      </c>
      <c r="B7719" s="12">
        <v>186281</v>
      </c>
      <c r="C7719" s="12" t="s">
        <v>7455</v>
      </c>
      <c r="D7719" s="12" t="s">
        <v>8244</v>
      </c>
      <c r="E7719" s="17" t="s">
        <v>13705</v>
      </c>
      <c r="F7719" s="25" t="str">
        <f>LEFT(E7719,MIN(FIND({0,1,2,3,4,5,6,7,8,9},ASC(E7719)&amp;1234567890))-1)</f>
        <v>Tm</v>
      </c>
      <c r="G7719" s="25">
        <f t="shared" si="240"/>
        <v>1.81</v>
      </c>
      <c r="H7719" s="25">
        <f>VLOOKUP(F7719,Table!$A$2:$C$121,2,0)</f>
        <v>3</v>
      </c>
      <c r="I7719" s="26">
        <f>VLOOKUP(F7719,Table!$A$2:$C$121,3,0)</f>
        <v>6</v>
      </c>
      <c r="J7719" s="17" t="s">
        <v>13706</v>
      </c>
      <c r="K7719" s="25" t="str">
        <f>LEFT(J7719,MIN(FIND({0,1,2,3,4,5,6,7,8,9},ASC(J7719)&amp;1234567890))-1)</f>
        <v>Fe</v>
      </c>
      <c r="L7719" s="25">
        <f t="shared" si="241"/>
        <v>17.38</v>
      </c>
      <c r="M7719" s="25">
        <f>VLOOKUP(K7719,Table!$A$2:$C$121,2,0)</f>
        <v>8</v>
      </c>
      <c r="N7719" s="26">
        <f>VLOOKUP(K7719,Table!$A$2:$C$121,3,0)</f>
        <v>4</v>
      </c>
      <c r="O7719" s="13" t="str">
        <f>VLOOKUP(A7719,Table!$U$1:$V$230,2,0)</f>
        <v>Hexagonal</v>
      </c>
      <c r="P7719" s="1"/>
    </row>
    <row r="7720" spans="1:16">
      <c r="A7720" s="12">
        <v>194</v>
      </c>
      <c r="B7720" s="12">
        <v>187885</v>
      </c>
      <c r="C7720" s="12" t="s">
        <v>7455</v>
      </c>
      <c r="D7720" s="12" t="s">
        <v>8245</v>
      </c>
      <c r="E7720" s="17" t="s">
        <v>13430</v>
      </c>
      <c r="F7720" s="25" t="str">
        <f>LEFT(E7720,MIN(FIND({0,1,2,3,4,5,6,7,8,9},ASC(E7720)&amp;1234567890))-1)</f>
        <v>Ti</v>
      </c>
      <c r="G7720" s="25">
        <f t="shared" si="240"/>
        <v>0.93</v>
      </c>
      <c r="H7720" s="25">
        <f>VLOOKUP(F7720,Table!$A$2:$C$121,2,0)</f>
        <v>4</v>
      </c>
      <c r="I7720" s="26">
        <f>VLOOKUP(F7720,Table!$A$2:$C$121,3,0)</f>
        <v>4</v>
      </c>
      <c r="J7720" s="17" t="s">
        <v>13707</v>
      </c>
      <c r="K7720" s="25" t="str">
        <f>LEFT(J7720,MIN(FIND({0,1,2,3,4,5,6,7,8,9},ASC(J7720)&amp;1234567890))-1)</f>
        <v>Zr</v>
      </c>
      <c r="L7720" s="25">
        <f t="shared" si="241"/>
        <v>7.0000000000000007E-2</v>
      </c>
      <c r="M7720" s="25">
        <f>VLOOKUP(K7720,Table!$A$2:$C$121,2,0)</f>
        <v>4</v>
      </c>
      <c r="N7720" s="26">
        <f>VLOOKUP(K7720,Table!$A$2:$C$121,3,0)</f>
        <v>5</v>
      </c>
      <c r="O7720" s="13" t="str">
        <f>VLOOKUP(A7720,Table!$U$1:$V$230,2,0)</f>
        <v>Hexagonal</v>
      </c>
      <c r="P7720" s="1"/>
    </row>
    <row r="7721" spans="1:16">
      <c r="A7721" s="12">
        <v>194</v>
      </c>
      <c r="B7721" s="12">
        <v>187886</v>
      </c>
      <c r="C7721" s="12" t="s">
        <v>7455</v>
      </c>
      <c r="D7721" s="12" t="s">
        <v>8246</v>
      </c>
      <c r="E7721" s="17" t="s">
        <v>12564</v>
      </c>
      <c r="F7721" s="25" t="str">
        <f>LEFT(E7721,MIN(FIND({0,1,2,3,4,5,6,7,8,9},ASC(E7721)&amp;1234567890))-1)</f>
        <v>Zr</v>
      </c>
      <c r="G7721" s="25">
        <f t="shared" si="240"/>
        <v>0.94</v>
      </c>
      <c r="H7721" s="25">
        <f>VLOOKUP(F7721,Table!$A$2:$C$121,2,0)</f>
        <v>4</v>
      </c>
      <c r="I7721" s="26">
        <f>VLOOKUP(F7721,Table!$A$2:$C$121,3,0)</f>
        <v>5</v>
      </c>
      <c r="J7721" s="17" t="s">
        <v>13708</v>
      </c>
      <c r="K7721" s="25" t="str">
        <f>LEFT(J7721,MIN(FIND({0,1,2,3,4,5,6,7,8,9},ASC(J7721)&amp;1234567890))-1)</f>
        <v>Ti</v>
      </c>
      <c r="L7721" s="25">
        <f t="shared" si="241"/>
        <v>0.06</v>
      </c>
      <c r="M7721" s="25">
        <f>VLOOKUP(K7721,Table!$A$2:$C$121,2,0)</f>
        <v>4</v>
      </c>
      <c r="N7721" s="26">
        <f>VLOOKUP(K7721,Table!$A$2:$C$121,3,0)</f>
        <v>4</v>
      </c>
      <c r="O7721" s="13" t="str">
        <f>VLOOKUP(A7721,Table!$U$1:$V$230,2,0)</f>
        <v>Hexagonal</v>
      </c>
      <c r="P7721" s="1"/>
    </row>
    <row r="7722" spans="1:16">
      <c r="A7722" s="12">
        <v>194</v>
      </c>
      <c r="B7722" s="12">
        <v>190279</v>
      </c>
      <c r="C7722" s="12" t="s">
        <v>7455</v>
      </c>
      <c r="D7722" s="12" t="s">
        <v>8247</v>
      </c>
      <c r="E7722" s="17" t="s">
        <v>13709</v>
      </c>
      <c r="F7722" s="25" t="str">
        <f>LEFT(E7722,MIN(FIND({0,1,2,3,4,5,6,7,8,9},ASC(E7722)&amp;1234567890))-1)</f>
        <v>Fe</v>
      </c>
      <c r="G7722" s="25">
        <f t="shared" si="240"/>
        <v>3.34</v>
      </c>
      <c r="H7722" s="25">
        <f>VLOOKUP(F7722,Table!$A$2:$C$121,2,0)</f>
        <v>8</v>
      </c>
      <c r="I7722" s="26">
        <f>VLOOKUP(F7722,Table!$A$2:$C$121,3,0)</f>
        <v>4</v>
      </c>
      <c r="J7722" s="17" t="s">
        <v>11461</v>
      </c>
      <c r="K7722" s="25" t="str">
        <f>LEFT(J7722,MIN(FIND({0,1,2,3,4,5,6,7,8,9},ASC(J7722)&amp;1234567890))-1)</f>
        <v>Ge</v>
      </c>
      <c r="L7722" s="25">
        <f t="shared" si="241"/>
        <v>2</v>
      </c>
      <c r="M7722" s="25">
        <f>VLOOKUP(K7722,Table!$A$2:$C$121,2,0)</f>
        <v>14</v>
      </c>
      <c r="N7722" s="26">
        <f>VLOOKUP(K7722,Table!$A$2:$C$121,3,0)</f>
        <v>4</v>
      </c>
      <c r="O7722" s="13" t="str">
        <f>VLOOKUP(A7722,Table!$U$1:$V$230,2,0)</f>
        <v>Hexagonal</v>
      </c>
      <c r="P7722" s="1"/>
    </row>
    <row r="7723" spans="1:16">
      <c r="A7723" s="12">
        <v>194</v>
      </c>
      <c r="B7723" s="12">
        <v>190812</v>
      </c>
      <c r="C7723" s="12" t="s">
        <v>7455</v>
      </c>
      <c r="D7723" s="12" t="s">
        <v>8248</v>
      </c>
      <c r="E7723" s="17" t="s">
        <v>39</v>
      </c>
      <c r="F7723" s="25" t="str">
        <f>LEFT(E7723,MIN(FIND({0,1,2,3,4,5,6,7,8,9},ASC(E7723)&amp;1234567890))-1)</f>
        <v>K</v>
      </c>
      <c r="G7723" s="25">
        <f t="shared" si="240"/>
        <v>1</v>
      </c>
      <c r="H7723" s="25">
        <f>VLOOKUP(F7723,Table!$A$2:$C$121,2,0)</f>
        <v>1</v>
      </c>
      <c r="I7723" s="26">
        <f>VLOOKUP(F7723,Table!$A$2:$C$121,3,0)</f>
        <v>4</v>
      </c>
      <c r="J7723" s="17" t="s">
        <v>11550</v>
      </c>
      <c r="K7723" s="25" t="str">
        <f>LEFT(J7723,MIN(FIND({0,1,2,3,4,5,6,7,8,9},ASC(J7723)&amp;1234567890))-1)</f>
        <v>Sn</v>
      </c>
      <c r="L7723" s="25">
        <f t="shared" si="241"/>
        <v>2</v>
      </c>
      <c r="M7723" s="25">
        <f>VLOOKUP(K7723,Table!$A$2:$C$121,2,0)</f>
        <v>14</v>
      </c>
      <c r="N7723" s="26">
        <f>VLOOKUP(K7723,Table!$A$2:$C$121,3,0)</f>
        <v>5</v>
      </c>
      <c r="O7723" s="13" t="str">
        <f>VLOOKUP(A7723,Table!$U$1:$V$230,2,0)</f>
        <v>Hexagonal</v>
      </c>
      <c r="P7723" s="1"/>
    </row>
    <row r="7724" spans="1:16">
      <c r="A7724" s="12">
        <v>194</v>
      </c>
      <c r="B7724" s="12">
        <v>191102</v>
      </c>
      <c r="C7724" s="12" t="s">
        <v>7455</v>
      </c>
      <c r="D7724" s="12" t="s">
        <v>8249</v>
      </c>
      <c r="E7724" s="17" t="s">
        <v>13710</v>
      </c>
      <c r="F7724" s="25" t="str">
        <f>LEFT(E7724,MIN(FIND({0,1,2,3,4,5,6,7,8,9},ASC(E7724)&amp;1234567890))-1)</f>
        <v>Ni</v>
      </c>
      <c r="G7724" s="25">
        <f t="shared" si="240"/>
        <v>1.91</v>
      </c>
      <c r="H7724" s="25">
        <f>VLOOKUP(F7724,Table!$A$2:$C$121,2,0)</f>
        <v>10</v>
      </c>
      <c r="I7724" s="26">
        <f>VLOOKUP(F7724,Table!$A$2:$C$121,3,0)</f>
        <v>4</v>
      </c>
      <c r="J7724" s="17" t="s">
        <v>366</v>
      </c>
      <c r="K7724" s="25" t="str">
        <f>LEFT(J7724,MIN(FIND({0,1,2,3,4,5,6,7,8,9},ASC(J7724)&amp;1234567890))-1)</f>
        <v>Ga</v>
      </c>
      <c r="L7724" s="25">
        <f t="shared" si="241"/>
        <v>1</v>
      </c>
      <c r="M7724" s="25">
        <f>VLOOKUP(K7724,Table!$A$2:$C$121,2,0)</f>
        <v>13</v>
      </c>
      <c r="N7724" s="26">
        <f>VLOOKUP(K7724,Table!$A$2:$C$121,3,0)</f>
        <v>4</v>
      </c>
      <c r="O7724" s="13" t="str">
        <f>VLOOKUP(A7724,Table!$U$1:$V$230,2,0)</f>
        <v>Hexagonal</v>
      </c>
      <c r="P7724" s="1"/>
    </row>
    <row r="7725" spans="1:16">
      <c r="A7725" s="12">
        <v>194</v>
      </c>
      <c r="B7725" s="12">
        <v>191370</v>
      </c>
      <c r="C7725" s="12" t="s">
        <v>7455</v>
      </c>
      <c r="D7725" s="12" t="s">
        <v>8250</v>
      </c>
      <c r="E7725" s="17" t="s">
        <v>13711</v>
      </c>
      <c r="F7725" s="25" t="str">
        <f>LEFT(E7725,MIN(FIND({0,1,2,3,4,5,6,7,8,9},ASC(E7725)&amp;1234567890))-1)</f>
        <v>Tm</v>
      </c>
      <c r="G7725" s="25">
        <f t="shared" si="240"/>
        <v>1.9</v>
      </c>
      <c r="H7725" s="25">
        <f>VLOOKUP(F7725,Table!$A$2:$C$121,2,0)</f>
        <v>3</v>
      </c>
      <c r="I7725" s="26">
        <f>VLOOKUP(F7725,Table!$A$2:$C$121,3,0)</f>
        <v>6</v>
      </c>
      <c r="J7725" s="17" t="s">
        <v>13712</v>
      </c>
      <c r="K7725" s="25" t="str">
        <f>LEFT(J7725,MIN(FIND({0,1,2,3,4,5,6,7,8,9},ASC(J7725)&amp;1234567890))-1)</f>
        <v>Fe</v>
      </c>
      <c r="L7725" s="25">
        <f t="shared" si="241"/>
        <v>17.25</v>
      </c>
      <c r="M7725" s="25">
        <f>VLOOKUP(K7725,Table!$A$2:$C$121,2,0)</f>
        <v>8</v>
      </c>
      <c r="N7725" s="26">
        <f>VLOOKUP(K7725,Table!$A$2:$C$121,3,0)</f>
        <v>4</v>
      </c>
      <c r="O7725" s="13" t="str">
        <f>VLOOKUP(A7725,Table!$U$1:$V$230,2,0)</f>
        <v>Hexagonal</v>
      </c>
      <c r="P7725" s="1"/>
    </row>
    <row r="7726" spans="1:16">
      <c r="A7726" s="12">
        <v>194</v>
      </c>
      <c r="B7726" s="12">
        <v>191371</v>
      </c>
      <c r="C7726" s="12" t="s">
        <v>7455</v>
      </c>
      <c r="D7726" s="12" t="s">
        <v>8251</v>
      </c>
      <c r="E7726" s="17" t="s">
        <v>13713</v>
      </c>
      <c r="F7726" s="25" t="str">
        <f>LEFT(E7726,MIN(FIND({0,1,2,3,4,5,6,7,8,9},ASC(E7726)&amp;1234567890))-1)</f>
        <v>Tm</v>
      </c>
      <c r="G7726" s="25">
        <f t="shared" si="240"/>
        <v>1.88</v>
      </c>
      <c r="H7726" s="25">
        <f>VLOOKUP(F7726,Table!$A$2:$C$121,2,0)</f>
        <v>3</v>
      </c>
      <c r="I7726" s="26">
        <f>VLOOKUP(F7726,Table!$A$2:$C$121,3,0)</f>
        <v>6</v>
      </c>
      <c r="J7726" s="17" t="s">
        <v>13714</v>
      </c>
      <c r="K7726" s="25" t="str">
        <f>LEFT(J7726,MIN(FIND({0,1,2,3,4,5,6,7,8,9},ASC(J7726)&amp;1234567890))-1)</f>
        <v>Fe</v>
      </c>
      <c r="L7726" s="25">
        <f t="shared" si="241"/>
        <v>17.21</v>
      </c>
      <c r="M7726" s="25">
        <f>VLOOKUP(K7726,Table!$A$2:$C$121,2,0)</f>
        <v>8</v>
      </c>
      <c r="N7726" s="26">
        <f>VLOOKUP(K7726,Table!$A$2:$C$121,3,0)</f>
        <v>4</v>
      </c>
      <c r="O7726" s="13" t="str">
        <f>VLOOKUP(A7726,Table!$U$1:$V$230,2,0)</f>
        <v>Hexagonal</v>
      </c>
      <c r="P7726" s="1"/>
    </row>
    <row r="7727" spans="1:16">
      <c r="A7727" s="12">
        <v>194</v>
      </c>
      <c r="B7727" s="12">
        <v>191372</v>
      </c>
      <c r="C7727" s="12" t="s">
        <v>7455</v>
      </c>
      <c r="D7727" s="12" t="s">
        <v>8252</v>
      </c>
      <c r="E7727" s="17" t="s">
        <v>13715</v>
      </c>
      <c r="F7727" s="25" t="str">
        <f>LEFT(E7727,MIN(FIND({0,1,2,3,4,5,6,7,8,9},ASC(E7727)&amp;1234567890))-1)</f>
        <v>Tm</v>
      </c>
      <c r="G7727" s="25">
        <f t="shared" si="240"/>
        <v>1.77</v>
      </c>
      <c r="H7727" s="25">
        <f>VLOOKUP(F7727,Table!$A$2:$C$121,2,0)</f>
        <v>3</v>
      </c>
      <c r="I7727" s="26">
        <f>VLOOKUP(F7727,Table!$A$2:$C$121,3,0)</f>
        <v>6</v>
      </c>
      <c r="J7727" s="17" t="s">
        <v>13716</v>
      </c>
      <c r="K7727" s="25" t="str">
        <f>LEFT(J7727,MIN(FIND({0,1,2,3,4,5,6,7,8,9},ASC(J7727)&amp;1234567890))-1)</f>
        <v>Fe</v>
      </c>
      <c r="L7727" s="25">
        <f t="shared" si="241"/>
        <v>17.27</v>
      </c>
      <c r="M7727" s="25">
        <f>VLOOKUP(K7727,Table!$A$2:$C$121,2,0)</f>
        <v>8</v>
      </c>
      <c r="N7727" s="26">
        <f>VLOOKUP(K7727,Table!$A$2:$C$121,3,0)</f>
        <v>4</v>
      </c>
      <c r="O7727" s="13" t="str">
        <f>VLOOKUP(A7727,Table!$U$1:$V$230,2,0)</f>
        <v>Hexagonal</v>
      </c>
      <c r="P7727" s="1"/>
    </row>
    <row r="7728" spans="1:16">
      <c r="A7728" s="12">
        <v>194</v>
      </c>
      <c r="B7728" s="12">
        <v>191373</v>
      </c>
      <c r="C7728" s="12" t="s">
        <v>7455</v>
      </c>
      <c r="D7728" s="12" t="s">
        <v>8253</v>
      </c>
      <c r="E7728" s="17" t="s">
        <v>13717</v>
      </c>
      <c r="F7728" s="25" t="str">
        <f>LEFT(E7728,MIN(FIND({0,1,2,3,4,5,6,7,8,9},ASC(E7728)&amp;1234567890))-1)</f>
        <v>Tm</v>
      </c>
      <c r="G7728" s="25">
        <f t="shared" si="240"/>
        <v>1.74</v>
      </c>
      <c r="H7728" s="25">
        <f>VLOOKUP(F7728,Table!$A$2:$C$121,2,0)</f>
        <v>3</v>
      </c>
      <c r="I7728" s="26">
        <f>VLOOKUP(F7728,Table!$A$2:$C$121,3,0)</f>
        <v>6</v>
      </c>
      <c r="J7728" s="17" t="s">
        <v>13718</v>
      </c>
      <c r="K7728" s="25" t="str">
        <f>LEFT(J7728,MIN(FIND({0,1,2,3,4,5,6,7,8,9},ASC(J7728)&amp;1234567890))-1)</f>
        <v>Fe</v>
      </c>
      <c r="L7728" s="25">
        <f t="shared" si="241"/>
        <v>17.510000000000002</v>
      </c>
      <c r="M7728" s="25">
        <f>VLOOKUP(K7728,Table!$A$2:$C$121,2,0)</f>
        <v>8</v>
      </c>
      <c r="N7728" s="26">
        <f>VLOOKUP(K7728,Table!$A$2:$C$121,3,0)</f>
        <v>4</v>
      </c>
      <c r="O7728" s="13" t="str">
        <f>VLOOKUP(A7728,Table!$U$1:$V$230,2,0)</f>
        <v>Hexagonal</v>
      </c>
      <c r="P7728" s="1"/>
    </row>
    <row r="7729" spans="1:16">
      <c r="A7729" s="12">
        <v>194</v>
      </c>
      <c r="B7729" s="12">
        <v>415720</v>
      </c>
      <c r="C7729" s="12" t="s">
        <v>7455</v>
      </c>
      <c r="D7729" s="12" t="s">
        <v>8254</v>
      </c>
      <c r="E7729" s="17" t="s">
        <v>13719</v>
      </c>
      <c r="F7729" s="25" t="str">
        <f>LEFT(E7729,MIN(FIND({0,1,2,3,4,5,6,7,8,9},ASC(E7729)&amp;1234567890))-1)</f>
        <v>Nb</v>
      </c>
      <c r="G7729" s="25">
        <f t="shared" si="240"/>
        <v>0.73499999999999999</v>
      </c>
      <c r="H7729" s="25">
        <f>VLOOKUP(F7729,Table!$A$2:$C$121,2,0)</f>
        <v>5</v>
      </c>
      <c r="I7729" s="26">
        <f>VLOOKUP(F7729,Table!$A$2:$C$121,3,0)</f>
        <v>5</v>
      </c>
      <c r="J7729" s="17" t="s">
        <v>13720</v>
      </c>
      <c r="K7729" s="25" t="str">
        <f>LEFT(J7729,MIN(FIND({0,1,2,3,4,5,6,7,8,9},ASC(J7729)&amp;1234567890))-1)</f>
        <v>Co</v>
      </c>
      <c r="L7729" s="25">
        <f t="shared" si="241"/>
        <v>2.2650000000000001</v>
      </c>
      <c r="M7729" s="25">
        <f>VLOOKUP(K7729,Table!$A$2:$C$121,2,0)</f>
        <v>9</v>
      </c>
      <c r="N7729" s="26">
        <f>VLOOKUP(K7729,Table!$A$2:$C$121,3,0)</f>
        <v>4</v>
      </c>
      <c r="O7729" s="13" t="str">
        <f>VLOOKUP(A7729,Table!$U$1:$V$230,2,0)</f>
        <v>Hexagonal</v>
      </c>
      <c r="P7729" s="1"/>
    </row>
    <row r="7730" spans="1:16">
      <c r="A7730" s="12">
        <v>194</v>
      </c>
      <c r="B7730" s="12">
        <v>245157</v>
      </c>
      <c r="C7730" s="12" t="s">
        <v>7455</v>
      </c>
      <c r="D7730" s="12" t="s">
        <v>8255</v>
      </c>
      <c r="E7730" s="17" t="s">
        <v>13721</v>
      </c>
      <c r="F7730" s="25" t="str">
        <f>LEFT(E7730,MIN(FIND({0,1,2,3,4,5,6,7,8,9},ASC(E7730)&amp;1234567890))-1)</f>
        <v>Nd</v>
      </c>
      <c r="G7730" s="25">
        <f t="shared" si="240"/>
        <v>12.82</v>
      </c>
      <c r="H7730" s="25">
        <f>VLOOKUP(F7730,Table!$A$2:$C$121,2,0)</f>
        <v>3</v>
      </c>
      <c r="I7730" s="26">
        <f>VLOOKUP(F7730,Table!$A$2:$C$121,3,0)</f>
        <v>6</v>
      </c>
      <c r="J7730" s="17" t="s">
        <v>13722</v>
      </c>
      <c r="K7730" s="25" t="str">
        <f>LEFT(J7730,MIN(FIND({0,1,2,3,4,5,6,7,8,9},ASC(J7730)&amp;1234567890))-1)</f>
        <v>Zn</v>
      </c>
      <c r="L7730" s="25">
        <f t="shared" si="241"/>
        <v>58.35</v>
      </c>
      <c r="M7730" s="25">
        <f>VLOOKUP(K7730,Table!$A$2:$C$121,2,0)</f>
        <v>12</v>
      </c>
      <c r="N7730" s="26">
        <f>VLOOKUP(K7730,Table!$A$2:$C$121,3,0)</f>
        <v>4</v>
      </c>
      <c r="O7730" s="13" t="str">
        <f>VLOOKUP(A7730,Table!$U$1:$V$230,2,0)</f>
        <v>Hexagonal</v>
      </c>
      <c r="P7730" s="1"/>
    </row>
    <row r="7731" spans="1:16">
      <c r="A7731" s="12">
        <v>194</v>
      </c>
      <c r="B7731" s="12">
        <v>249414</v>
      </c>
      <c r="C7731" s="12" t="s">
        <v>7455</v>
      </c>
      <c r="D7731" s="12" t="s">
        <v>8256</v>
      </c>
      <c r="E7731" s="17" t="s">
        <v>11371</v>
      </c>
      <c r="F7731" s="25" t="str">
        <f>LEFT(E7731,MIN(FIND({0,1,2,3,4,5,6,7,8,9},ASC(E7731)&amp;1234567890))-1)</f>
        <v>Ce</v>
      </c>
      <c r="G7731" s="25">
        <f t="shared" si="240"/>
        <v>2</v>
      </c>
      <c r="H7731" s="25">
        <f>VLOOKUP(F7731,Table!$A$2:$C$121,2,0)</f>
        <v>3</v>
      </c>
      <c r="I7731" s="26">
        <f>VLOOKUP(F7731,Table!$A$2:$C$121,3,0)</f>
        <v>6</v>
      </c>
      <c r="J7731" s="17" t="s">
        <v>12087</v>
      </c>
      <c r="K7731" s="25" t="str">
        <f>LEFT(J7731,MIN(FIND({0,1,2,3,4,5,6,7,8,9},ASC(J7731)&amp;1234567890))-1)</f>
        <v>Ni</v>
      </c>
      <c r="L7731" s="25">
        <f t="shared" si="241"/>
        <v>6</v>
      </c>
      <c r="M7731" s="25">
        <f>VLOOKUP(K7731,Table!$A$2:$C$121,2,0)</f>
        <v>10</v>
      </c>
      <c r="N7731" s="26">
        <f>VLOOKUP(K7731,Table!$A$2:$C$121,3,0)</f>
        <v>4</v>
      </c>
      <c r="O7731" s="13" t="str">
        <f>VLOOKUP(A7731,Table!$U$1:$V$230,2,0)</f>
        <v>Hexagonal</v>
      </c>
      <c r="P7731" s="1"/>
    </row>
    <row r="7732" spans="1:16">
      <c r="A7732" s="12">
        <v>194</v>
      </c>
      <c r="B7732" s="12">
        <v>418878</v>
      </c>
      <c r="C7732" s="12" t="s">
        <v>7455</v>
      </c>
      <c r="D7732" s="12" t="s">
        <v>3715</v>
      </c>
      <c r="E7732" s="17" t="s">
        <v>330</v>
      </c>
      <c r="F7732" s="25" t="str">
        <f>LEFT(E7732,MIN(FIND({0,1,2,3,4,5,6,7,8,9},ASC(E7732)&amp;1234567890))-1)</f>
        <v>Ca</v>
      </c>
      <c r="G7732" s="25">
        <f t="shared" si="240"/>
        <v>1</v>
      </c>
      <c r="H7732" s="25">
        <f>VLOOKUP(F7732,Table!$A$2:$C$121,2,0)</f>
        <v>2</v>
      </c>
      <c r="I7732" s="26">
        <f>VLOOKUP(F7732,Table!$A$2:$C$121,3,0)</f>
        <v>4</v>
      </c>
      <c r="J7732" s="17" t="s">
        <v>11366</v>
      </c>
      <c r="K7732" s="25" t="str">
        <f>LEFT(J7732,MIN(FIND({0,1,2,3,4,5,6,7,8,9},ASC(J7732)&amp;1234567890))-1)</f>
        <v>Zn</v>
      </c>
      <c r="L7732" s="25">
        <f t="shared" si="241"/>
        <v>2</v>
      </c>
      <c r="M7732" s="25">
        <f>VLOOKUP(K7732,Table!$A$2:$C$121,2,0)</f>
        <v>12</v>
      </c>
      <c r="N7732" s="26">
        <f>VLOOKUP(K7732,Table!$A$2:$C$121,3,0)</f>
        <v>4</v>
      </c>
      <c r="O7732" s="13" t="str">
        <f>VLOOKUP(A7732,Table!$U$1:$V$230,2,0)</f>
        <v>Hexagonal</v>
      </c>
      <c r="P7732" s="1"/>
    </row>
    <row r="7733" spans="1:16">
      <c r="A7733" s="12">
        <v>194</v>
      </c>
      <c r="B7733" s="12">
        <v>246481</v>
      </c>
      <c r="C7733" s="12" t="s">
        <v>7455</v>
      </c>
      <c r="D7733" s="12" t="s">
        <v>6449</v>
      </c>
      <c r="E7733" s="17" t="s">
        <v>11502</v>
      </c>
      <c r="F7733" s="25" t="str">
        <f>LEFT(E7733,MIN(FIND({0,1,2,3,4,5,6,7,8,9},ASC(E7733)&amp;1234567890))-1)</f>
        <v>Pu</v>
      </c>
      <c r="G7733" s="25">
        <f t="shared" si="240"/>
        <v>1</v>
      </c>
      <c r="H7733" s="25">
        <f>VLOOKUP(F7733,Table!$A$2:$C$121,2,0)</f>
        <v>3</v>
      </c>
      <c r="I7733" s="26">
        <f>VLOOKUP(F7733,Table!$A$2:$C$121,3,0)</f>
        <v>7</v>
      </c>
      <c r="J7733" s="17" t="s">
        <v>11560</v>
      </c>
      <c r="K7733" s="25" t="str">
        <f>LEFT(J7733,MIN(FIND({0,1,2,3,4,5,6,7,8,9},ASC(J7733)&amp;1234567890))-1)</f>
        <v>Ga</v>
      </c>
      <c r="L7733" s="25">
        <f t="shared" si="241"/>
        <v>3</v>
      </c>
      <c r="M7733" s="25">
        <f>VLOOKUP(K7733,Table!$A$2:$C$121,2,0)</f>
        <v>13</v>
      </c>
      <c r="N7733" s="26">
        <f>VLOOKUP(K7733,Table!$A$2:$C$121,3,0)</f>
        <v>4</v>
      </c>
      <c r="O7733" s="13" t="str">
        <f>VLOOKUP(A7733,Table!$U$1:$V$230,2,0)</f>
        <v>Hexagonal</v>
      </c>
      <c r="P7733" s="1"/>
    </row>
    <row r="7734" spans="1:16">
      <c r="A7734" s="12">
        <v>194</v>
      </c>
      <c r="B7734" s="12">
        <v>246658</v>
      </c>
      <c r="C7734" s="12" t="s">
        <v>7455</v>
      </c>
      <c r="D7734" s="12" t="s">
        <v>8257</v>
      </c>
      <c r="E7734" s="17" t="s">
        <v>11329</v>
      </c>
      <c r="F7734" s="25" t="str">
        <f>LEFT(E7734,MIN(FIND({0,1,2,3,4,5,6,7,8,9},ASC(E7734)&amp;1234567890))-1)</f>
        <v>Y</v>
      </c>
      <c r="G7734" s="25">
        <f t="shared" si="240"/>
        <v>2</v>
      </c>
      <c r="H7734" s="25">
        <f>VLOOKUP(F7734,Table!$A$2:$C$121,2,0)</f>
        <v>3</v>
      </c>
      <c r="I7734" s="26">
        <f>VLOOKUP(F7734,Table!$A$2:$C$121,3,0)</f>
        <v>5</v>
      </c>
      <c r="J7734" s="17" t="s">
        <v>13508</v>
      </c>
      <c r="K7734" s="25" t="str">
        <f>LEFT(J7734,MIN(FIND({0,1,2,3,4,5,6,7,8,9},ASC(J7734)&amp;1234567890))-1)</f>
        <v>Fe</v>
      </c>
      <c r="L7734" s="25">
        <f t="shared" si="241"/>
        <v>17.3</v>
      </c>
      <c r="M7734" s="25">
        <f>VLOOKUP(K7734,Table!$A$2:$C$121,2,0)</f>
        <v>8</v>
      </c>
      <c r="N7734" s="26">
        <f>VLOOKUP(K7734,Table!$A$2:$C$121,3,0)</f>
        <v>4</v>
      </c>
      <c r="O7734" s="13" t="str">
        <f>VLOOKUP(A7734,Table!$U$1:$V$230,2,0)</f>
        <v>Hexagonal</v>
      </c>
      <c r="P7734" s="1"/>
    </row>
    <row r="7735" spans="1:16">
      <c r="A7735" s="12">
        <v>194</v>
      </c>
      <c r="B7735" s="12">
        <v>246806</v>
      </c>
      <c r="C7735" s="12" t="s">
        <v>7455</v>
      </c>
      <c r="D7735" s="12" t="s">
        <v>8258</v>
      </c>
      <c r="E7735" s="17" t="s">
        <v>46</v>
      </c>
      <c r="F7735" s="25" t="str">
        <f>LEFT(E7735,MIN(FIND({0,1,2,3,4,5,6,7,8,9},ASC(E7735)&amp;1234567890))-1)</f>
        <v>La</v>
      </c>
      <c r="G7735" s="25">
        <f t="shared" si="240"/>
        <v>1</v>
      </c>
      <c r="H7735" s="25">
        <f>VLOOKUP(F7735,Table!$A$2:$C$121,2,0)</f>
        <v>3</v>
      </c>
      <c r="I7735" s="26">
        <f>VLOOKUP(F7735,Table!$A$2:$C$121,3,0)</f>
        <v>6</v>
      </c>
      <c r="J7735" s="17" t="s">
        <v>13723</v>
      </c>
      <c r="K7735" s="25" t="str">
        <f>LEFT(J7735,MIN(FIND({0,1,2,3,4,5,6,7,8,9},ASC(J7735)&amp;1234567890))-1)</f>
        <v>Si</v>
      </c>
      <c r="L7735" s="25">
        <f t="shared" si="241"/>
        <v>10</v>
      </c>
      <c r="M7735" s="25">
        <f>VLOOKUP(K7735,Table!$A$2:$C$121,2,0)</f>
        <v>14</v>
      </c>
      <c r="N7735" s="26">
        <f>VLOOKUP(K7735,Table!$A$2:$C$121,3,0)</f>
        <v>3</v>
      </c>
      <c r="O7735" s="13" t="str">
        <f>VLOOKUP(A7735,Table!$U$1:$V$230,2,0)</f>
        <v>Hexagonal</v>
      </c>
      <c r="P7735" s="1"/>
    </row>
    <row r="7736" spans="1:16">
      <c r="A7736" s="12">
        <v>194</v>
      </c>
      <c r="B7736" s="12">
        <v>246932</v>
      </c>
      <c r="C7736" s="12" t="s">
        <v>7455</v>
      </c>
      <c r="D7736" s="12" t="s">
        <v>8259</v>
      </c>
      <c r="E7736" s="17" t="s">
        <v>11728</v>
      </c>
      <c r="F7736" s="25" t="str">
        <f>LEFT(E7736,MIN(FIND({0,1,2,3,4,5,6,7,8,9},ASC(E7736)&amp;1234567890))-1)</f>
        <v>Na</v>
      </c>
      <c r="G7736" s="25">
        <f t="shared" si="240"/>
        <v>2</v>
      </c>
      <c r="H7736" s="25">
        <f>VLOOKUP(F7736,Table!$A$2:$C$121,2,0)</f>
        <v>1</v>
      </c>
      <c r="I7736" s="26">
        <f>VLOOKUP(F7736,Table!$A$2:$C$121,3,0)</f>
        <v>3</v>
      </c>
      <c r="J7736" s="17" t="s">
        <v>376</v>
      </c>
      <c r="K7736" s="25" t="str">
        <f>LEFT(J7736,MIN(FIND({0,1,2,3,4,5,6,7,8,9},ASC(J7736)&amp;1234567890))-1)</f>
        <v>Cs</v>
      </c>
      <c r="L7736" s="25">
        <f t="shared" si="241"/>
        <v>1</v>
      </c>
      <c r="M7736" s="25">
        <f>VLOOKUP(K7736,Table!$A$2:$C$121,2,0)</f>
        <v>1</v>
      </c>
      <c r="N7736" s="26">
        <f>VLOOKUP(K7736,Table!$A$2:$C$121,3,0)</f>
        <v>6</v>
      </c>
      <c r="O7736" s="13" t="str">
        <f>VLOOKUP(A7736,Table!$U$1:$V$230,2,0)</f>
        <v>Hexagonal</v>
      </c>
      <c r="P7736" s="1"/>
    </row>
    <row r="7737" spans="1:16">
      <c r="A7737" s="12">
        <v>194</v>
      </c>
      <c r="B7737" s="12">
        <v>247136</v>
      </c>
      <c r="C7737" s="12" t="s">
        <v>7455</v>
      </c>
      <c r="D7737" s="12" t="s">
        <v>2987</v>
      </c>
      <c r="E7737" s="17" t="s">
        <v>433</v>
      </c>
      <c r="F7737" s="25" t="str">
        <f>LEFT(E7737,MIN(FIND({0,1,2,3,4,5,6,7,8,9},ASC(E7737)&amp;1234567890))-1)</f>
        <v>Sr</v>
      </c>
      <c r="G7737" s="25">
        <f t="shared" si="240"/>
        <v>1</v>
      </c>
      <c r="H7737" s="25">
        <f>VLOOKUP(F7737,Table!$A$2:$C$121,2,0)</f>
        <v>2</v>
      </c>
      <c r="I7737" s="26">
        <f>VLOOKUP(F7737,Table!$A$2:$C$121,3,0)</f>
        <v>5</v>
      </c>
      <c r="J7737" s="17" t="s">
        <v>12039</v>
      </c>
      <c r="K7737" s="25" t="str">
        <f>LEFT(J7737,MIN(FIND({0,1,2,3,4,5,6,7,8,9},ASC(J7737)&amp;1234567890))-1)</f>
        <v>Hg</v>
      </c>
      <c r="L7737" s="25">
        <f t="shared" si="241"/>
        <v>3</v>
      </c>
      <c r="M7737" s="25">
        <f>VLOOKUP(K7737,Table!$A$2:$C$121,2,0)</f>
        <v>12</v>
      </c>
      <c r="N7737" s="26">
        <f>VLOOKUP(K7737,Table!$A$2:$C$121,3,0)</f>
        <v>6</v>
      </c>
      <c r="O7737" s="13" t="str">
        <f>VLOOKUP(A7737,Table!$U$1:$V$230,2,0)</f>
        <v>Hexagonal</v>
      </c>
      <c r="P7737" s="1"/>
    </row>
    <row r="7738" spans="1:16">
      <c r="A7738" s="12">
        <v>194</v>
      </c>
      <c r="B7738" s="12">
        <v>106979</v>
      </c>
      <c r="C7738" s="12" t="s">
        <v>7455</v>
      </c>
      <c r="D7738" s="12" t="s">
        <v>8260</v>
      </c>
      <c r="E7738" s="17" t="s">
        <v>58</v>
      </c>
      <c r="F7738" s="25" t="str">
        <f>LEFT(E7738,MIN(FIND({0,1,2,3,4,5,6,7,8,9},ASC(E7738)&amp;1234567890))-1)</f>
        <v>Al</v>
      </c>
      <c r="G7738" s="25">
        <f t="shared" si="240"/>
        <v>2</v>
      </c>
      <c r="H7738" s="25">
        <f>VLOOKUP(F7738,Table!$A$2:$C$121,2,0)</f>
        <v>13</v>
      </c>
      <c r="I7738" s="26">
        <f>VLOOKUP(F7738,Table!$A$2:$C$121,3,0)</f>
        <v>3</v>
      </c>
      <c r="J7738" s="17" t="s">
        <v>343</v>
      </c>
      <c r="K7738" s="25" t="str">
        <f>LEFT(J7738,MIN(FIND({0,1,2,3,4,5,6,7,8,9},ASC(J7738)&amp;1234567890))-1)</f>
        <v>U</v>
      </c>
      <c r="L7738" s="25">
        <f t="shared" si="241"/>
        <v>1</v>
      </c>
      <c r="M7738" s="25">
        <f>VLOOKUP(K7738,Table!$A$2:$C$121,2,0)</f>
        <v>3</v>
      </c>
      <c r="N7738" s="26">
        <f>VLOOKUP(K7738,Table!$A$2:$C$121,3,0)</f>
        <v>7</v>
      </c>
      <c r="O7738" s="13" t="str">
        <f>VLOOKUP(A7738,Table!$U$1:$V$230,2,0)</f>
        <v>Hexagonal</v>
      </c>
      <c r="P7738" s="1"/>
    </row>
    <row r="7739" spans="1:16">
      <c r="A7739" s="12">
        <v>194</v>
      </c>
      <c r="B7739" s="12">
        <v>107218</v>
      </c>
      <c r="C7739" s="12" t="s">
        <v>7455</v>
      </c>
      <c r="D7739" s="12" t="s">
        <v>8261</v>
      </c>
      <c r="E7739" s="17" t="s">
        <v>13724</v>
      </c>
      <c r="F7739" s="25" t="str">
        <f>LEFT(E7739,MIN(FIND({0,1,2,3,4,5,6,7,8,9},ASC(E7739)&amp;1234567890))-1)</f>
        <v>Lu</v>
      </c>
      <c r="G7739" s="25">
        <f t="shared" si="240"/>
        <v>1.85</v>
      </c>
      <c r="H7739" s="25">
        <f>VLOOKUP(F7739,Table!$A$2:$C$121,2,0)</f>
        <v>3</v>
      </c>
      <c r="I7739" s="26">
        <f>VLOOKUP(F7739,Table!$A$2:$C$121,3,0)</f>
        <v>6</v>
      </c>
      <c r="J7739" s="17" t="s">
        <v>13725</v>
      </c>
      <c r="K7739" s="25" t="str">
        <f>LEFT(J7739,MIN(FIND({0,1,2,3,4,5,6,7,8,9},ASC(J7739)&amp;1234567890))-1)</f>
        <v>Fe</v>
      </c>
      <c r="L7739" s="25">
        <f t="shared" si="241"/>
        <v>17.46</v>
      </c>
      <c r="M7739" s="25">
        <f>VLOOKUP(K7739,Table!$A$2:$C$121,2,0)</f>
        <v>8</v>
      </c>
      <c r="N7739" s="26">
        <f>VLOOKUP(K7739,Table!$A$2:$C$121,3,0)</f>
        <v>4</v>
      </c>
      <c r="O7739" s="13" t="str">
        <f>VLOOKUP(A7739,Table!$U$1:$V$230,2,0)</f>
        <v>Hexagonal</v>
      </c>
      <c r="P7739" s="1"/>
    </row>
    <row r="7740" spans="1:16">
      <c r="A7740" s="12">
        <v>194</v>
      </c>
      <c r="B7740" s="12">
        <v>103700</v>
      </c>
      <c r="C7740" s="12" t="s">
        <v>7455</v>
      </c>
      <c r="D7740" s="12" t="s">
        <v>8262</v>
      </c>
      <c r="E7740" s="17" t="s">
        <v>13508</v>
      </c>
      <c r="F7740" s="25" t="str">
        <f>LEFT(E7740,MIN(FIND({0,1,2,3,4,5,6,7,8,9},ASC(E7740)&amp;1234567890))-1)</f>
        <v>Fe</v>
      </c>
      <c r="G7740" s="25">
        <f t="shared" si="240"/>
        <v>17.3</v>
      </c>
      <c r="H7740" s="25">
        <f>VLOOKUP(F7740,Table!$A$2:$C$121,2,0)</f>
        <v>8</v>
      </c>
      <c r="I7740" s="26">
        <f>VLOOKUP(F7740,Table!$A$2:$C$121,3,0)</f>
        <v>4</v>
      </c>
      <c r="J7740" s="17" t="s">
        <v>13726</v>
      </c>
      <c r="K7740" s="25" t="str">
        <f>LEFT(J7740,MIN(FIND({0,1,2,3,4,5,6,7,8,9},ASC(J7740)&amp;1234567890))-1)</f>
        <v>Y</v>
      </c>
      <c r="L7740" s="25">
        <f t="shared" si="241"/>
        <v>1.83</v>
      </c>
      <c r="M7740" s="25">
        <f>VLOOKUP(K7740,Table!$A$2:$C$121,2,0)</f>
        <v>3</v>
      </c>
      <c r="N7740" s="26">
        <f>VLOOKUP(K7740,Table!$A$2:$C$121,3,0)</f>
        <v>5</v>
      </c>
      <c r="O7740" s="13" t="str">
        <f>VLOOKUP(A7740,Table!$U$1:$V$230,2,0)</f>
        <v>Hexagonal</v>
      </c>
      <c r="P7740" s="1"/>
    </row>
    <row r="7741" spans="1:16">
      <c r="A7741" s="12">
        <v>194</v>
      </c>
      <c r="B7741" s="12">
        <v>55118</v>
      </c>
      <c r="C7741" s="12" t="s">
        <v>7455</v>
      </c>
      <c r="D7741" s="12" t="s">
        <v>8263</v>
      </c>
      <c r="E7741" s="17" t="s">
        <v>11513</v>
      </c>
      <c r="F7741" s="25" t="str">
        <f>LEFT(E7741,MIN(FIND({0,1,2,3,4,5,6,7,8,9},ASC(E7741)&amp;1234567890))-1)</f>
        <v>Rb</v>
      </c>
      <c r="G7741" s="25">
        <f t="shared" si="240"/>
        <v>2</v>
      </c>
      <c r="H7741" s="25">
        <f>VLOOKUP(F7741,Table!$A$2:$C$121,2,0)</f>
        <v>1</v>
      </c>
      <c r="I7741" s="26">
        <f>VLOOKUP(F7741,Table!$A$2:$C$121,3,0)</f>
        <v>5</v>
      </c>
      <c r="J7741" s="17" t="s">
        <v>328</v>
      </c>
      <c r="K7741" s="25" t="str">
        <f>LEFT(J7741,MIN(FIND({0,1,2,3,4,5,6,7,8,9},ASC(J7741)&amp;1234567890))-1)</f>
        <v>Te</v>
      </c>
      <c r="L7741" s="25">
        <f t="shared" si="241"/>
        <v>1</v>
      </c>
      <c r="M7741" s="25">
        <f>VLOOKUP(K7741,Table!$A$2:$C$121,2,0)</f>
        <v>16</v>
      </c>
      <c r="N7741" s="26">
        <f>VLOOKUP(K7741,Table!$A$2:$C$121,3,0)</f>
        <v>5</v>
      </c>
      <c r="O7741" s="13" t="str">
        <f>VLOOKUP(A7741,Table!$U$1:$V$230,2,0)</f>
        <v>Hexagonal</v>
      </c>
      <c r="P7741" s="1"/>
    </row>
    <row r="7742" spans="1:16">
      <c r="A7742" s="12">
        <v>194</v>
      </c>
      <c r="B7742" s="12">
        <v>55492</v>
      </c>
      <c r="C7742" s="12" t="s">
        <v>7455</v>
      </c>
      <c r="D7742" s="12" t="s">
        <v>8264</v>
      </c>
      <c r="E7742" s="17" t="s">
        <v>410</v>
      </c>
      <c r="F7742" s="25" t="str">
        <f>LEFT(E7742,MIN(FIND({0,1,2,3,4,5,6,7,8,9},ASC(E7742)&amp;1234567890))-1)</f>
        <v>Ba</v>
      </c>
      <c r="G7742" s="25">
        <f t="shared" si="240"/>
        <v>1</v>
      </c>
      <c r="H7742" s="25">
        <f>VLOOKUP(F7742,Table!$A$2:$C$121,2,0)</f>
        <v>2</v>
      </c>
      <c r="I7742" s="26">
        <f>VLOOKUP(F7742,Table!$A$2:$C$121,3,0)</f>
        <v>6</v>
      </c>
      <c r="J7742" s="17" t="s">
        <v>539</v>
      </c>
      <c r="K7742" s="25" t="str">
        <f>LEFT(J7742,MIN(FIND({0,1,2,3,4,5,6,7,8,9},ASC(J7742)&amp;1234567890))-1)</f>
        <v>Pt</v>
      </c>
      <c r="L7742" s="25">
        <f t="shared" si="241"/>
        <v>1</v>
      </c>
      <c r="M7742" s="25">
        <f>VLOOKUP(K7742,Table!$A$2:$C$121,2,0)</f>
        <v>10</v>
      </c>
      <c r="N7742" s="26">
        <f>VLOOKUP(K7742,Table!$A$2:$C$121,3,0)</f>
        <v>6</v>
      </c>
      <c r="O7742" s="13" t="str">
        <f>VLOOKUP(A7742,Table!$U$1:$V$230,2,0)</f>
        <v>Hexagonal</v>
      </c>
      <c r="P7742" s="1"/>
    </row>
    <row r="7743" spans="1:16">
      <c r="A7743" s="12">
        <v>194</v>
      </c>
      <c r="B7743" s="12">
        <v>55551</v>
      </c>
      <c r="C7743" s="12" t="s">
        <v>7455</v>
      </c>
      <c r="D7743" s="12" t="s">
        <v>8265</v>
      </c>
      <c r="E7743" s="17" t="s">
        <v>11334</v>
      </c>
      <c r="F7743" s="25" t="str">
        <f>LEFT(E7743,MIN(FIND({0,1,2,3,4,5,6,7,8,9},ASC(E7743)&amp;1234567890))-1)</f>
        <v>Tm</v>
      </c>
      <c r="G7743" s="25">
        <f t="shared" si="240"/>
        <v>1</v>
      </c>
      <c r="H7743" s="25">
        <f>VLOOKUP(F7743,Table!$A$2:$C$121,2,0)</f>
        <v>3</v>
      </c>
      <c r="I7743" s="26">
        <f>VLOOKUP(F7743,Table!$A$2:$C$121,3,0)</f>
        <v>6</v>
      </c>
      <c r="J7743" s="17" t="s">
        <v>11894</v>
      </c>
      <c r="K7743" s="25" t="str">
        <f>LEFT(J7743,MIN(FIND({0,1,2,3,4,5,6,7,8,9},ASC(J7743)&amp;1234567890))-1)</f>
        <v>Mg</v>
      </c>
      <c r="L7743" s="25">
        <f t="shared" si="241"/>
        <v>2</v>
      </c>
      <c r="M7743" s="25">
        <f>VLOOKUP(K7743,Table!$A$2:$C$121,2,0)</f>
        <v>2</v>
      </c>
      <c r="N7743" s="26">
        <f>VLOOKUP(K7743,Table!$A$2:$C$121,3,0)</f>
        <v>3</v>
      </c>
      <c r="O7743" s="13" t="str">
        <f>VLOOKUP(A7743,Table!$U$1:$V$230,2,0)</f>
        <v>Hexagonal</v>
      </c>
      <c r="P7743" s="1"/>
    </row>
    <row r="7744" spans="1:16">
      <c r="A7744" s="12">
        <v>194</v>
      </c>
      <c r="B7744" s="12">
        <v>55576</v>
      </c>
      <c r="C7744" s="12" t="s">
        <v>7455</v>
      </c>
      <c r="D7744" s="12" t="s">
        <v>8266</v>
      </c>
      <c r="E7744" s="17" t="s">
        <v>11874</v>
      </c>
      <c r="F7744" s="25" t="str">
        <f>LEFT(E7744,MIN(FIND({0,1,2,3,4,5,6,7,8,9},ASC(E7744)&amp;1234567890))-1)</f>
        <v>Sc</v>
      </c>
      <c r="G7744" s="25">
        <f t="shared" si="240"/>
        <v>1</v>
      </c>
      <c r="H7744" s="25">
        <f>VLOOKUP(F7744,Table!$A$2:$C$121,2,0)</f>
        <v>3</v>
      </c>
      <c r="I7744" s="26">
        <f>VLOOKUP(F7744,Table!$A$2:$C$121,3,0)</f>
        <v>4</v>
      </c>
      <c r="J7744" s="17" t="s">
        <v>11366</v>
      </c>
      <c r="K7744" s="25" t="str">
        <f>LEFT(J7744,MIN(FIND({0,1,2,3,4,5,6,7,8,9},ASC(J7744)&amp;1234567890))-1)</f>
        <v>Zn</v>
      </c>
      <c r="L7744" s="25">
        <f t="shared" si="241"/>
        <v>2</v>
      </c>
      <c r="M7744" s="25">
        <f>VLOOKUP(K7744,Table!$A$2:$C$121,2,0)</f>
        <v>12</v>
      </c>
      <c r="N7744" s="26">
        <f>VLOOKUP(K7744,Table!$A$2:$C$121,3,0)</f>
        <v>4</v>
      </c>
      <c r="O7744" s="13" t="str">
        <f>VLOOKUP(A7744,Table!$U$1:$V$230,2,0)</f>
        <v>Hexagonal</v>
      </c>
      <c r="P7744" s="1"/>
    </row>
    <row r="7745" spans="1:16">
      <c r="A7745" s="12">
        <v>194</v>
      </c>
      <c r="B7745" s="12">
        <v>55621</v>
      </c>
      <c r="C7745" s="12" t="s">
        <v>7455</v>
      </c>
      <c r="D7745" s="12" t="s">
        <v>8267</v>
      </c>
      <c r="E7745" s="17" t="s">
        <v>13727</v>
      </c>
      <c r="F7745" s="25" t="str">
        <f>LEFT(E7745,MIN(FIND({0,1,2,3,4,5,6,7,8,9},ASC(E7745)&amp;1234567890))-1)</f>
        <v>Mn</v>
      </c>
      <c r="G7745" s="25">
        <f t="shared" si="240"/>
        <v>1.64</v>
      </c>
      <c r="H7745" s="25">
        <f>VLOOKUP(F7745,Table!$A$2:$C$121,2,0)</f>
        <v>7</v>
      </c>
      <c r="I7745" s="26">
        <f>VLOOKUP(F7745,Table!$A$2:$C$121,3,0)</f>
        <v>4</v>
      </c>
      <c r="J7745" s="17" t="s">
        <v>13728</v>
      </c>
      <c r="K7745" s="25" t="str">
        <f>LEFT(J7745,MIN(FIND({0,1,2,3,4,5,6,7,8,9},ASC(J7745)&amp;1234567890))-1)</f>
        <v>Sn</v>
      </c>
      <c r="L7745" s="25">
        <f t="shared" si="241"/>
        <v>0.94</v>
      </c>
      <c r="M7745" s="25">
        <f>VLOOKUP(K7745,Table!$A$2:$C$121,2,0)</f>
        <v>14</v>
      </c>
      <c r="N7745" s="26">
        <f>VLOOKUP(K7745,Table!$A$2:$C$121,3,0)</f>
        <v>5</v>
      </c>
      <c r="O7745" s="13" t="str">
        <f>VLOOKUP(A7745,Table!$U$1:$V$230,2,0)</f>
        <v>Hexagonal</v>
      </c>
      <c r="P7745" s="1"/>
    </row>
    <row r="7746" spans="1:16">
      <c r="A7746" s="12">
        <v>194</v>
      </c>
      <c r="B7746" s="12">
        <v>413241</v>
      </c>
      <c r="C7746" s="12" t="s">
        <v>7455</v>
      </c>
      <c r="D7746" s="12" t="s">
        <v>8268</v>
      </c>
      <c r="E7746" s="17" t="s">
        <v>357</v>
      </c>
      <c r="F7746" s="25" t="str">
        <f>LEFT(E7746,MIN(FIND({0,1,2,3,4,5,6,7,8,9},ASC(E7746)&amp;1234567890))-1)</f>
        <v>Cs</v>
      </c>
      <c r="G7746" s="25">
        <f t="shared" ref="G7746:G7809" si="242">IF(SUBSTITUTE(E7746,F7746,"")="",1,SUBSTITUTE(E7746,F7746,""))*1</f>
        <v>2</v>
      </c>
      <c r="H7746" s="25">
        <f>VLOOKUP(F7746,Table!$A$2:$C$121,2,0)</f>
        <v>1</v>
      </c>
      <c r="I7746" s="26">
        <f>VLOOKUP(F7746,Table!$A$2:$C$121,3,0)</f>
        <v>6</v>
      </c>
      <c r="J7746" s="17" t="s">
        <v>539</v>
      </c>
      <c r="K7746" s="25" t="str">
        <f>LEFT(J7746,MIN(FIND({0,1,2,3,4,5,6,7,8,9},ASC(J7746)&amp;1234567890))-1)</f>
        <v>Pt</v>
      </c>
      <c r="L7746" s="25">
        <f t="shared" ref="L7746:L7809" si="243">IF(SUBSTITUTE(J7746,K7746,"")="",1,SUBSTITUTE(J7746,K7746,""))*1</f>
        <v>1</v>
      </c>
      <c r="M7746" s="25">
        <f>VLOOKUP(K7746,Table!$A$2:$C$121,2,0)</f>
        <v>10</v>
      </c>
      <c r="N7746" s="26">
        <f>VLOOKUP(K7746,Table!$A$2:$C$121,3,0)</f>
        <v>6</v>
      </c>
      <c r="O7746" s="13" t="str">
        <f>VLOOKUP(A7746,Table!$U$1:$V$230,2,0)</f>
        <v>Hexagonal</v>
      </c>
      <c r="P7746" s="1"/>
    </row>
    <row r="7747" spans="1:16">
      <c r="A7747" s="12">
        <v>194</v>
      </c>
      <c r="B7747" s="12">
        <v>260672</v>
      </c>
      <c r="C7747" s="12" t="s">
        <v>7455</v>
      </c>
      <c r="D7747" s="12" t="s">
        <v>8269</v>
      </c>
      <c r="E7747" s="17" t="s">
        <v>13729</v>
      </c>
      <c r="F7747" s="25" t="str">
        <f>LEFT(E7747,MIN(FIND({0,1,2,3,4,5,6,7,8,9},ASC(E7747)&amp;1234567890))-1)</f>
        <v>Ca</v>
      </c>
      <c r="G7747" s="25">
        <f t="shared" si="242"/>
        <v>0.88</v>
      </c>
      <c r="H7747" s="25">
        <f>VLOOKUP(F7747,Table!$A$2:$C$121,2,0)</f>
        <v>2</v>
      </c>
      <c r="I7747" s="26">
        <f>VLOOKUP(F7747,Table!$A$2:$C$121,3,0)</f>
        <v>4</v>
      </c>
      <c r="J7747" s="17" t="s">
        <v>13730</v>
      </c>
      <c r="K7747" s="25" t="str">
        <f>LEFT(J7747,MIN(FIND({0,1,2,3,4,5,6,7,8,9},ASC(J7747)&amp;1234567890))-1)</f>
        <v>Ga</v>
      </c>
      <c r="L7747" s="25">
        <f t="shared" si="243"/>
        <v>2.19</v>
      </c>
      <c r="M7747" s="25">
        <f>VLOOKUP(K7747,Table!$A$2:$C$121,2,0)</f>
        <v>13</v>
      </c>
      <c r="N7747" s="26">
        <f>VLOOKUP(K7747,Table!$A$2:$C$121,3,0)</f>
        <v>4</v>
      </c>
      <c r="O7747" s="13" t="str">
        <f>VLOOKUP(A7747,Table!$U$1:$V$230,2,0)</f>
        <v>Hexagonal</v>
      </c>
      <c r="P7747" s="1"/>
    </row>
    <row r="7748" spans="1:16">
      <c r="A7748" s="12">
        <v>194</v>
      </c>
      <c r="B7748" s="12">
        <v>380502</v>
      </c>
      <c r="C7748" s="12" t="s">
        <v>7455</v>
      </c>
      <c r="D7748" s="12" t="s">
        <v>8270</v>
      </c>
      <c r="E7748" s="17" t="s">
        <v>13731</v>
      </c>
      <c r="F7748" s="25" t="str">
        <f>LEFT(E7748,MIN(FIND({0,1,2,3,4,5,6,7,8,9},ASC(E7748)&amp;1234567890))-1)</f>
        <v>Dy</v>
      </c>
      <c r="G7748" s="25">
        <f t="shared" si="242"/>
        <v>0.84</v>
      </c>
      <c r="H7748" s="25">
        <f>VLOOKUP(F7748,Table!$A$2:$C$121,2,0)</f>
        <v>3</v>
      </c>
      <c r="I7748" s="26">
        <f>VLOOKUP(F7748,Table!$A$2:$C$121,3,0)</f>
        <v>6</v>
      </c>
      <c r="J7748" s="17" t="s">
        <v>13732</v>
      </c>
      <c r="K7748" s="25" t="str">
        <f>LEFT(J7748,MIN(FIND({0,1,2,3,4,5,6,7,8,9},ASC(J7748)&amp;1234567890))-1)</f>
        <v>Mg</v>
      </c>
      <c r="L7748" s="25">
        <f t="shared" si="243"/>
        <v>2.16</v>
      </c>
      <c r="M7748" s="25">
        <f>VLOOKUP(K7748,Table!$A$2:$C$121,2,0)</f>
        <v>2</v>
      </c>
      <c r="N7748" s="26">
        <f>VLOOKUP(K7748,Table!$A$2:$C$121,3,0)</f>
        <v>3</v>
      </c>
      <c r="O7748" s="13" t="str">
        <f>VLOOKUP(A7748,Table!$U$1:$V$230,2,0)</f>
        <v>Hexagonal</v>
      </c>
      <c r="P7748" s="1"/>
    </row>
    <row r="7749" spans="1:16">
      <c r="A7749" s="12">
        <v>194</v>
      </c>
      <c r="B7749" s="12">
        <v>380504</v>
      </c>
      <c r="C7749" s="12" t="s">
        <v>7455</v>
      </c>
      <c r="D7749" s="12" t="s">
        <v>8271</v>
      </c>
      <c r="E7749" s="17" t="s">
        <v>13733</v>
      </c>
      <c r="F7749" s="25" t="str">
        <f>LEFT(E7749,MIN(FIND({0,1,2,3,4,5,6,7,8,9},ASC(E7749)&amp;1234567890))-1)</f>
        <v>Tm</v>
      </c>
      <c r="G7749" s="25">
        <f t="shared" si="242"/>
        <v>0.83</v>
      </c>
      <c r="H7749" s="25">
        <f>VLOOKUP(F7749,Table!$A$2:$C$121,2,0)</f>
        <v>3</v>
      </c>
      <c r="I7749" s="26">
        <f>VLOOKUP(F7749,Table!$A$2:$C$121,3,0)</f>
        <v>6</v>
      </c>
      <c r="J7749" s="17" t="s">
        <v>13734</v>
      </c>
      <c r="K7749" s="25" t="str">
        <f>LEFT(J7749,MIN(FIND({0,1,2,3,4,5,6,7,8,9},ASC(J7749)&amp;1234567890))-1)</f>
        <v>Mg</v>
      </c>
      <c r="L7749" s="25">
        <f t="shared" si="243"/>
        <v>2.17</v>
      </c>
      <c r="M7749" s="25">
        <f>VLOOKUP(K7749,Table!$A$2:$C$121,2,0)</f>
        <v>2</v>
      </c>
      <c r="N7749" s="26">
        <f>VLOOKUP(K7749,Table!$A$2:$C$121,3,0)</f>
        <v>3</v>
      </c>
      <c r="O7749" s="13" t="str">
        <f>VLOOKUP(A7749,Table!$U$1:$V$230,2,0)</f>
        <v>Hexagonal</v>
      </c>
      <c r="P7749" s="1"/>
    </row>
    <row r="7750" spans="1:16">
      <c r="A7750" s="12">
        <v>194</v>
      </c>
      <c r="B7750" s="12">
        <v>261443</v>
      </c>
      <c r="C7750" s="12" t="s">
        <v>7455</v>
      </c>
      <c r="D7750" s="12" t="s">
        <v>3003</v>
      </c>
      <c r="E7750" s="17" t="s">
        <v>11513</v>
      </c>
      <c r="F7750" s="25" t="str">
        <f>LEFT(E7750,MIN(FIND({0,1,2,3,4,5,6,7,8,9},ASC(E7750)&amp;1234567890))-1)</f>
        <v>Rb</v>
      </c>
      <c r="G7750" s="25">
        <f t="shared" si="242"/>
        <v>2</v>
      </c>
      <c r="H7750" s="25">
        <f>VLOOKUP(F7750,Table!$A$2:$C$121,2,0)</f>
        <v>1</v>
      </c>
      <c r="I7750" s="26">
        <f>VLOOKUP(F7750,Table!$A$2:$C$121,3,0)</f>
        <v>5</v>
      </c>
      <c r="J7750" s="17" t="s">
        <v>379</v>
      </c>
      <c r="K7750" s="25" t="str">
        <f>LEFT(J7750,MIN(FIND({0,1,2,3,4,5,6,7,8,9},ASC(J7750)&amp;1234567890))-1)</f>
        <v>S</v>
      </c>
      <c r="L7750" s="25">
        <f t="shared" si="243"/>
        <v>1</v>
      </c>
      <c r="M7750" s="25">
        <f>VLOOKUP(K7750,Table!$A$2:$C$121,2,0)</f>
        <v>16</v>
      </c>
      <c r="N7750" s="26">
        <f>VLOOKUP(K7750,Table!$A$2:$C$121,3,0)</f>
        <v>3</v>
      </c>
      <c r="O7750" s="13" t="str">
        <f>VLOOKUP(A7750,Table!$U$1:$V$230,2,0)</f>
        <v>Hexagonal</v>
      </c>
      <c r="P7750" s="1"/>
    </row>
    <row r="7751" spans="1:16">
      <c r="A7751" s="12">
        <v>194</v>
      </c>
      <c r="B7751" s="12">
        <v>261651</v>
      </c>
      <c r="C7751" s="12" t="s">
        <v>7455</v>
      </c>
      <c r="D7751" s="12" t="s">
        <v>5138</v>
      </c>
      <c r="E7751" s="17" t="s">
        <v>410</v>
      </c>
      <c r="F7751" s="25" t="str">
        <f>LEFT(E7751,MIN(FIND({0,1,2,3,4,5,6,7,8,9},ASC(E7751)&amp;1234567890))-1)</f>
        <v>Ba</v>
      </c>
      <c r="G7751" s="25">
        <f t="shared" si="242"/>
        <v>1</v>
      </c>
      <c r="H7751" s="25">
        <f>VLOOKUP(F7751,Table!$A$2:$C$121,2,0)</f>
        <v>2</v>
      </c>
      <c r="I7751" s="26">
        <f>VLOOKUP(F7751,Table!$A$2:$C$121,3,0)</f>
        <v>6</v>
      </c>
      <c r="J7751" s="17" t="s">
        <v>594</v>
      </c>
      <c r="K7751" s="25" t="str">
        <f>LEFT(J7751,MIN(FIND({0,1,2,3,4,5,6,7,8,9},ASC(J7751)&amp;1234567890))-1)</f>
        <v>Ge</v>
      </c>
      <c r="L7751" s="25">
        <f t="shared" si="243"/>
        <v>3</v>
      </c>
      <c r="M7751" s="25">
        <f>VLOOKUP(K7751,Table!$A$2:$C$121,2,0)</f>
        <v>14</v>
      </c>
      <c r="N7751" s="26">
        <f>VLOOKUP(K7751,Table!$A$2:$C$121,3,0)</f>
        <v>4</v>
      </c>
      <c r="O7751" s="13" t="str">
        <f>VLOOKUP(A7751,Table!$U$1:$V$230,2,0)</f>
        <v>Hexagonal</v>
      </c>
      <c r="P7751" s="1"/>
    </row>
    <row r="7752" spans="1:16">
      <c r="A7752" s="12">
        <v>194</v>
      </c>
      <c r="B7752" s="12">
        <v>262066</v>
      </c>
      <c r="C7752" s="12" t="s">
        <v>7455</v>
      </c>
      <c r="D7752" s="12" t="s">
        <v>3446</v>
      </c>
      <c r="E7752" s="17" t="s">
        <v>11410</v>
      </c>
      <c r="F7752" s="25" t="str">
        <f>LEFT(E7752,MIN(FIND({0,1,2,3,4,5,6,7,8,9},ASC(E7752)&amp;1234567890))-1)</f>
        <v>Na</v>
      </c>
      <c r="G7752" s="25">
        <f t="shared" si="242"/>
        <v>1</v>
      </c>
      <c r="H7752" s="25">
        <f>VLOOKUP(F7752,Table!$A$2:$C$121,2,0)</f>
        <v>1</v>
      </c>
      <c r="I7752" s="26">
        <f>VLOOKUP(F7752,Table!$A$2:$C$121,3,0)</f>
        <v>3</v>
      </c>
      <c r="J7752" s="17" t="s">
        <v>588</v>
      </c>
      <c r="K7752" s="25" t="str">
        <f>LEFT(J7752,MIN(FIND({0,1,2,3,4,5,6,7,8,9},ASC(J7752)&amp;1234567890))-1)</f>
        <v>Tl</v>
      </c>
      <c r="L7752" s="25">
        <f t="shared" si="243"/>
        <v>1</v>
      </c>
      <c r="M7752" s="25">
        <f>VLOOKUP(K7752,Table!$A$2:$C$121,2,0)</f>
        <v>13</v>
      </c>
      <c r="N7752" s="26">
        <f>VLOOKUP(K7752,Table!$A$2:$C$121,3,0)</f>
        <v>6</v>
      </c>
      <c r="O7752" s="13" t="str">
        <f>VLOOKUP(A7752,Table!$U$1:$V$230,2,0)</f>
        <v>Hexagonal</v>
      </c>
      <c r="P7752" s="1"/>
    </row>
    <row r="7753" spans="1:16">
      <c r="A7753" s="12">
        <v>194</v>
      </c>
      <c r="B7753" s="12">
        <v>262069</v>
      </c>
      <c r="C7753" s="12" t="s">
        <v>7455</v>
      </c>
      <c r="D7753" s="12" t="s">
        <v>3445</v>
      </c>
      <c r="E7753" s="17" t="s">
        <v>457</v>
      </c>
      <c r="F7753" s="25" t="str">
        <f>LEFT(E7753,MIN(FIND({0,1,2,3,4,5,6,7,8,9},ASC(E7753)&amp;1234567890))-1)</f>
        <v>Li</v>
      </c>
      <c r="G7753" s="25">
        <f t="shared" si="242"/>
        <v>1</v>
      </c>
      <c r="H7753" s="25">
        <f>VLOOKUP(F7753,Table!$A$2:$C$121,2,0)</f>
        <v>1</v>
      </c>
      <c r="I7753" s="26">
        <f>VLOOKUP(F7753,Table!$A$2:$C$121,3,0)</f>
        <v>2</v>
      </c>
      <c r="J7753" s="17" t="s">
        <v>11352</v>
      </c>
      <c r="K7753" s="25" t="str">
        <f>LEFT(J7753,MIN(FIND({0,1,2,3,4,5,6,7,8,9},ASC(J7753)&amp;1234567890))-1)</f>
        <v>Al</v>
      </c>
      <c r="L7753" s="25">
        <f t="shared" si="243"/>
        <v>1</v>
      </c>
      <c r="M7753" s="25">
        <f>VLOOKUP(K7753,Table!$A$2:$C$121,2,0)</f>
        <v>13</v>
      </c>
      <c r="N7753" s="26">
        <f>VLOOKUP(K7753,Table!$A$2:$C$121,3,0)</f>
        <v>3</v>
      </c>
      <c r="O7753" s="13" t="str">
        <f>VLOOKUP(A7753,Table!$U$1:$V$230,2,0)</f>
        <v>Hexagonal</v>
      </c>
      <c r="P7753" s="1"/>
    </row>
    <row r="7754" spans="1:16">
      <c r="A7754" s="12">
        <v>194</v>
      </c>
      <c r="B7754" s="12">
        <v>262070</v>
      </c>
      <c r="C7754" s="12" t="s">
        <v>7455</v>
      </c>
      <c r="D7754" s="12" t="s">
        <v>3447</v>
      </c>
      <c r="E7754" s="17" t="s">
        <v>457</v>
      </c>
      <c r="F7754" s="25" t="str">
        <f>LEFT(E7754,MIN(FIND({0,1,2,3,4,5,6,7,8,9},ASC(E7754)&amp;1234567890))-1)</f>
        <v>Li</v>
      </c>
      <c r="G7754" s="25">
        <f t="shared" si="242"/>
        <v>1</v>
      </c>
      <c r="H7754" s="25">
        <f>VLOOKUP(F7754,Table!$A$2:$C$121,2,0)</f>
        <v>1</v>
      </c>
      <c r="I7754" s="26">
        <f>VLOOKUP(F7754,Table!$A$2:$C$121,3,0)</f>
        <v>2</v>
      </c>
      <c r="J7754" s="17" t="s">
        <v>588</v>
      </c>
      <c r="K7754" s="25" t="str">
        <f>LEFT(J7754,MIN(FIND({0,1,2,3,4,5,6,7,8,9},ASC(J7754)&amp;1234567890))-1)</f>
        <v>Tl</v>
      </c>
      <c r="L7754" s="25">
        <f t="shared" si="243"/>
        <v>1</v>
      </c>
      <c r="M7754" s="25">
        <f>VLOOKUP(K7754,Table!$A$2:$C$121,2,0)</f>
        <v>13</v>
      </c>
      <c r="N7754" s="26">
        <f>VLOOKUP(K7754,Table!$A$2:$C$121,3,0)</f>
        <v>6</v>
      </c>
      <c r="O7754" s="13" t="str">
        <f>VLOOKUP(A7754,Table!$U$1:$V$230,2,0)</f>
        <v>Hexagonal</v>
      </c>
      <c r="P7754" s="1"/>
    </row>
    <row r="7755" spans="1:16">
      <c r="A7755" s="12">
        <v>194</v>
      </c>
      <c r="B7755" s="12">
        <v>262071</v>
      </c>
      <c r="C7755" s="12" t="s">
        <v>7455</v>
      </c>
      <c r="D7755" s="12" t="s">
        <v>3444</v>
      </c>
      <c r="E7755" s="17" t="s">
        <v>39</v>
      </c>
      <c r="F7755" s="25" t="str">
        <f>LEFT(E7755,MIN(FIND({0,1,2,3,4,5,6,7,8,9},ASC(E7755)&amp;1234567890))-1)</f>
        <v>K</v>
      </c>
      <c r="G7755" s="25">
        <f t="shared" si="242"/>
        <v>1</v>
      </c>
      <c r="H7755" s="25">
        <f>VLOOKUP(F7755,Table!$A$2:$C$121,2,0)</f>
        <v>1</v>
      </c>
      <c r="I7755" s="26">
        <f>VLOOKUP(F7755,Table!$A$2:$C$121,3,0)</f>
        <v>4</v>
      </c>
      <c r="J7755" s="17" t="s">
        <v>588</v>
      </c>
      <c r="K7755" s="25" t="str">
        <f>LEFT(J7755,MIN(FIND({0,1,2,3,4,5,6,7,8,9},ASC(J7755)&amp;1234567890))-1)</f>
        <v>Tl</v>
      </c>
      <c r="L7755" s="25">
        <f t="shared" si="243"/>
        <v>1</v>
      </c>
      <c r="M7755" s="25">
        <f>VLOOKUP(K7755,Table!$A$2:$C$121,2,0)</f>
        <v>13</v>
      </c>
      <c r="N7755" s="26">
        <f>VLOOKUP(K7755,Table!$A$2:$C$121,3,0)</f>
        <v>6</v>
      </c>
      <c r="O7755" s="13" t="str">
        <f>VLOOKUP(A7755,Table!$U$1:$V$230,2,0)</f>
        <v>Hexagonal</v>
      </c>
      <c r="P7755" s="1"/>
    </row>
    <row r="7756" spans="1:16">
      <c r="A7756" s="12">
        <v>194</v>
      </c>
      <c r="B7756" s="12">
        <v>262350</v>
      </c>
      <c r="C7756" s="12" t="s">
        <v>7455</v>
      </c>
      <c r="D7756" s="12" t="s">
        <v>3006</v>
      </c>
      <c r="E7756" s="17" t="s">
        <v>433</v>
      </c>
      <c r="F7756" s="25" t="str">
        <f>LEFT(E7756,MIN(FIND({0,1,2,3,4,5,6,7,8,9},ASC(E7756)&amp;1234567890))-1)</f>
        <v>Sr</v>
      </c>
      <c r="G7756" s="25">
        <f t="shared" si="242"/>
        <v>1</v>
      </c>
      <c r="H7756" s="25">
        <f>VLOOKUP(F7756,Table!$A$2:$C$121,2,0)</f>
        <v>2</v>
      </c>
      <c r="I7756" s="26">
        <f>VLOOKUP(F7756,Table!$A$2:$C$121,3,0)</f>
        <v>5</v>
      </c>
      <c r="J7756" s="17" t="s">
        <v>11632</v>
      </c>
      <c r="K7756" s="25" t="str">
        <f>LEFT(J7756,MIN(FIND({0,1,2,3,4,5,6,7,8,9},ASC(J7756)&amp;1234567890))-1)</f>
        <v>F</v>
      </c>
      <c r="L7756" s="25">
        <f t="shared" si="243"/>
        <v>2</v>
      </c>
      <c r="M7756" s="25">
        <f>VLOOKUP(K7756,Table!$A$2:$C$121,2,0)</f>
        <v>17</v>
      </c>
      <c r="N7756" s="26">
        <f>VLOOKUP(K7756,Table!$A$2:$C$121,3,0)</f>
        <v>2</v>
      </c>
      <c r="O7756" s="13" t="str">
        <f>VLOOKUP(A7756,Table!$U$1:$V$230,2,0)</f>
        <v>Hexagonal</v>
      </c>
      <c r="P7756" s="1"/>
    </row>
    <row r="7757" spans="1:16">
      <c r="A7757" s="12">
        <v>194</v>
      </c>
      <c r="B7757" s="12">
        <v>262650</v>
      </c>
      <c r="C7757" s="12" t="s">
        <v>7455</v>
      </c>
      <c r="D7757" s="12" t="s">
        <v>8272</v>
      </c>
      <c r="E7757" s="17" t="s">
        <v>13735</v>
      </c>
      <c r="F7757" s="25" t="str">
        <f>LEFT(E7757,MIN(FIND({0,1,2,3,4,5,6,7,8,9},ASC(E7757)&amp;1234567890))-1)</f>
        <v>Ce</v>
      </c>
      <c r="G7757" s="25">
        <f t="shared" si="242"/>
        <v>18.11</v>
      </c>
      <c r="H7757" s="25">
        <f>VLOOKUP(F7757,Table!$A$2:$C$121,2,0)</f>
        <v>3</v>
      </c>
      <c r="I7757" s="26">
        <f>VLOOKUP(F7757,Table!$A$2:$C$121,3,0)</f>
        <v>6</v>
      </c>
      <c r="J7757" s="17" t="s">
        <v>13736</v>
      </c>
      <c r="K7757" s="25" t="str">
        <f>LEFT(J7757,MIN(FIND({0,1,2,3,4,5,6,7,8,9},ASC(J7757)&amp;1234567890))-1)</f>
        <v>Zn</v>
      </c>
      <c r="L7757" s="25">
        <f t="shared" si="243"/>
        <v>102.62</v>
      </c>
      <c r="M7757" s="25">
        <f>VLOOKUP(K7757,Table!$A$2:$C$121,2,0)</f>
        <v>12</v>
      </c>
      <c r="N7757" s="26">
        <f>VLOOKUP(K7757,Table!$A$2:$C$121,3,0)</f>
        <v>4</v>
      </c>
      <c r="O7757" s="13" t="str">
        <f>VLOOKUP(A7757,Table!$U$1:$V$230,2,0)</f>
        <v>Hexagonal</v>
      </c>
      <c r="P7757" s="1"/>
    </row>
    <row r="7758" spans="1:16">
      <c r="A7758" s="12">
        <v>194</v>
      </c>
      <c r="B7758" s="12">
        <v>424879</v>
      </c>
      <c r="C7758" s="12" t="s">
        <v>7455</v>
      </c>
      <c r="D7758" s="12" t="s">
        <v>8273</v>
      </c>
      <c r="E7758" s="17" t="s">
        <v>11919</v>
      </c>
      <c r="F7758" s="25" t="str">
        <f>LEFT(E7758,MIN(FIND({0,1,2,3,4,5,6,7,8,9},ASC(E7758)&amp;1234567890))-1)</f>
        <v>Os</v>
      </c>
      <c r="G7758" s="25">
        <f t="shared" si="242"/>
        <v>2</v>
      </c>
      <c r="H7758" s="25">
        <f>VLOOKUP(F7758,Table!$A$2:$C$121,2,0)</f>
        <v>8</v>
      </c>
      <c r="I7758" s="26">
        <f>VLOOKUP(F7758,Table!$A$2:$C$121,3,0)</f>
        <v>6</v>
      </c>
      <c r="J7758" s="17" t="s">
        <v>11765</v>
      </c>
      <c r="K7758" s="25" t="str">
        <f>LEFT(J7758,MIN(FIND({0,1,2,3,4,5,6,7,8,9},ASC(J7758)&amp;1234567890))-1)</f>
        <v>B</v>
      </c>
      <c r="L7758" s="25">
        <f t="shared" si="243"/>
        <v>3</v>
      </c>
      <c r="M7758" s="25">
        <f>VLOOKUP(K7758,Table!$A$2:$C$121,2,0)</f>
        <v>13</v>
      </c>
      <c r="N7758" s="26">
        <f>VLOOKUP(K7758,Table!$A$2:$C$121,3,0)</f>
        <v>2</v>
      </c>
      <c r="O7758" s="13" t="str">
        <f>VLOOKUP(A7758,Table!$U$1:$V$230,2,0)</f>
        <v>Hexagonal</v>
      </c>
      <c r="P7758" s="1"/>
    </row>
    <row r="7759" spans="1:16">
      <c r="A7759" s="12">
        <v>194</v>
      </c>
      <c r="B7759" s="12">
        <v>248508</v>
      </c>
      <c r="C7759" s="12" t="s">
        <v>7455</v>
      </c>
      <c r="D7759" s="12" t="s">
        <v>7181</v>
      </c>
      <c r="E7759" s="17" t="s">
        <v>13264</v>
      </c>
      <c r="F7759" s="25" t="str">
        <f>LEFT(E7759,MIN(FIND({0,1,2,3,4,5,6,7,8,9},ASC(E7759)&amp;1234567890))-1)</f>
        <v>In</v>
      </c>
      <c r="G7759" s="25">
        <f t="shared" si="242"/>
        <v>0.2</v>
      </c>
      <c r="H7759" s="25">
        <f>VLOOKUP(F7759,Table!$A$2:$C$121,2,0)</f>
        <v>13</v>
      </c>
      <c r="I7759" s="26">
        <f>VLOOKUP(F7759,Table!$A$2:$C$121,3,0)</f>
        <v>5</v>
      </c>
      <c r="J7759" s="17" t="s">
        <v>13265</v>
      </c>
      <c r="K7759" s="25" t="str">
        <f>LEFT(J7759,MIN(FIND({0,1,2,3,4,5,6,7,8,9},ASC(J7759)&amp;1234567890))-1)</f>
        <v>Sn</v>
      </c>
      <c r="L7759" s="25">
        <f t="shared" si="243"/>
        <v>0.8</v>
      </c>
      <c r="M7759" s="25">
        <f>VLOOKUP(K7759,Table!$A$2:$C$121,2,0)</f>
        <v>14</v>
      </c>
      <c r="N7759" s="26">
        <f>VLOOKUP(K7759,Table!$A$2:$C$121,3,0)</f>
        <v>5</v>
      </c>
      <c r="O7759" s="13" t="str">
        <f>VLOOKUP(A7759,Table!$U$1:$V$230,2,0)</f>
        <v>Hexagonal</v>
      </c>
      <c r="P7759" s="1"/>
    </row>
    <row r="7760" spans="1:16">
      <c r="A7760" s="12">
        <v>194</v>
      </c>
      <c r="B7760" s="12">
        <v>236957</v>
      </c>
      <c r="C7760" s="12" t="s">
        <v>7455</v>
      </c>
      <c r="D7760" s="12" t="s">
        <v>8274</v>
      </c>
      <c r="E7760" s="17" t="s">
        <v>457</v>
      </c>
      <c r="F7760" s="25" t="str">
        <f>LEFT(E7760,MIN(FIND({0,1,2,3,4,5,6,7,8,9},ASC(E7760)&amp;1234567890))-1)</f>
        <v>Li</v>
      </c>
      <c r="G7760" s="25">
        <f t="shared" si="242"/>
        <v>1</v>
      </c>
      <c r="H7760" s="25">
        <f>VLOOKUP(F7760,Table!$A$2:$C$121,2,0)</f>
        <v>1</v>
      </c>
      <c r="I7760" s="26">
        <f>VLOOKUP(F7760,Table!$A$2:$C$121,3,0)</f>
        <v>2</v>
      </c>
      <c r="J7760" s="17" t="s">
        <v>364</v>
      </c>
      <c r="K7760" s="25" t="str">
        <f>LEFT(J7760,MIN(FIND({0,1,2,3,4,5,6,7,8,9},ASC(J7760)&amp;1234567890))-1)</f>
        <v>B</v>
      </c>
      <c r="L7760" s="25">
        <f t="shared" si="243"/>
        <v>1</v>
      </c>
      <c r="M7760" s="25">
        <f>VLOOKUP(K7760,Table!$A$2:$C$121,2,0)</f>
        <v>13</v>
      </c>
      <c r="N7760" s="26">
        <f>VLOOKUP(K7760,Table!$A$2:$C$121,3,0)</f>
        <v>2</v>
      </c>
      <c r="O7760" s="13" t="str">
        <f>VLOOKUP(A7760,Table!$U$1:$V$230,2,0)</f>
        <v>Hexagonal</v>
      </c>
      <c r="P7760" s="1"/>
    </row>
    <row r="7761" spans="1:16">
      <c r="A7761" s="12">
        <v>194</v>
      </c>
      <c r="B7761" s="12">
        <v>192095</v>
      </c>
      <c r="C7761" s="12" t="s">
        <v>7455</v>
      </c>
      <c r="D7761" s="12" t="s">
        <v>8275</v>
      </c>
      <c r="E7761" s="17" t="s">
        <v>11584</v>
      </c>
      <c r="F7761" s="25" t="str">
        <f>LEFT(E7761,MIN(FIND({0,1,2,3,4,5,6,7,8,9},ASC(E7761)&amp;1234567890))-1)</f>
        <v>Fe</v>
      </c>
      <c r="G7761" s="25">
        <f t="shared" si="242"/>
        <v>13</v>
      </c>
      <c r="H7761" s="25">
        <f>VLOOKUP(F7761,Table!$A$2:$C$121,2,0)</f>
        <v>8</v>
      </c>
      <c r="I7761" s="26">
        <f>VLOOKUP(F7761,Table!$A$2:$C$121,3,0)</f>
        <v>4</v>
      </c>
      <c r="J7761" s="17" t="s">
        <v>13737</v>
      </c>
      <c r="K7761" s="25" t="str">
        <f>LEFT(J7761,MIN(FIND({0,1,2,3,4,5,6,7,8,9},ASC(J7761)&amp;1234567890))-1)</f>
        <v>Zn</v>
      </c>
      <c r="L7761" s="25">
        <f t="shared" si="243"/>
        <v>126</v>
      </c>
      <c r="M7761" s="25">
        <f>VLOOKUP(K7761,Table!$A$2:$C$121,2,0)</f>
        <v>12</v>
      </c>
      <c r="N7761" s="26">
        <f>VLOOKUP(K7761,Table!$A$2:$C$121,3,0)</f>
        <v>4</v>
      </c>
      <c r="O7761" s="13" t="str">
        <f>VLOOKUP(A7761,Table!$U$1:$V$230,2,0)</f>
        <v>Hexagonal</v>
      </c>
      <c r="P7761" s="1"/>
    </row>
    <row r="7762" spans="1:16">
      <c r="A7762" s="12">
        <v>194</v>
      </c>
      <c r="B7762" s="12">
        <v>977902</v>
      </c>
      <c r="C7762" s="12" t="s">
        <v>7455</v>
      </c>
      <c r="D7762" s="12" t="s">
        <v>8276</v>
      </c>
      <c r="E7762" s="17" t="s">
        <v>12139</v>
      </c>
      <c r="F7762" s="25" t="str">
        <f>LEFT(E7762,MIN(FIND({0,1,2,3,4,5,6,7,8,9},ASC(E7762)&amp;1234567890))-1)</f>
        <v>Fe</v>
      </c>
      <c r="G7762" s="25">
        <f t="shared" si="242"/>
        <v>0.96</v>
      </c>
      <c r="H7762" s="25">
        <f>VLOOKUP(F7762,Table!$A$2:$C$121,2,0)</f>
        <v>8</v>
      </c>
      <c r="I7762" s="26">
        <f>VLOOKUP(F7762,Table!$A$2:$C$121,3,0)</f>
        <v>4</v>
      </c>
      <c r="J7762" s="17" t="s">
        <v>47</v>
      </c>
      <c r="K7762" s="25" t="str">
        <f>LEFT(J7762,MIN(FIND({0,1,2,3,4,5,6,7,8,9},ASC(J7762)&amp;1234567890))-1)</f>
        <v>Se</v>
      </c>
      <c r="L7762" s="25">
        <f t="shared" si="243"/>
        <v>1</v>
      </c>
      <c r="M7762" s="25">
        <f>VLOOKUP(K7762,Table!$A$2:$C$121,2,0)</f>
        <v>16</v>
      </c>
      <c r="N7762" s="26">
        <f>VLOOKUP(K7762,Table!$A$2:$C$121,3,0)</f>
        <v>4</v>
      </c>
      <c r="O7762" s="13" t="str">
        <f>VLOOKUP(A7762,Table!$U$1:$V$230,2,0)</f>
        <v>Hexagonal</v>
      </c>
      <c r="P7762" s="1"/>
    </row>
    <row r="7763" spans="1:16">
      <c r="A7763" s="12">
        <v>194</v>
      </c>
      <c r="B7763" s="12">
        <v>248724</v>
      </c>
      <c r="C7763" s="12" t="s">
        <v>7455</v>
      </c>
      <c r="D7763" s="12" t="s">
        <v>8277</v>
      </c>
      <c r="E7763" s="17" t="s">
        <v>13738</v>
      </c>
      <c r="F7763" s="25" t="str">
        <f>LEFT(E7763,MIN(FIND({0,1,2,3,4,5,6,7,8,9},ASC(E7763)&amp;1234567890))-1)</f>
        <v>Tb</v>
      </c>
      <c r="G7763" s="25">
        <f t="shared" si="242"/>
        <v>1.96</v>
      </c>
      <c r="H7763" s="25">
        <f>VLOOKUP(F7763,Table!$A$2:$C$121,2,0)</f>
        <v>3</v>
      </c>
      <c r="I7763" s="26">
        <f>VLOOKUP(F7763,Table!$A$2:$C$121,3,0)</f>
        <v>6</v>
      </c>
      <c r="J7763" s="17" t="s">
        <v>340</v>
      </c>
      <c r="K7763" s="25" t="str">
        <f>LEFT(J7763,MIN(FIND({0,1,2,3,4,5,6,7,8,9},ASC(J7763)&amp;1234567890))-1)</f>
        <v>Ni</v>
      </c>
      <c r="L7763" s="25">
        <f t="shared" si="243"/>
        <v>7</v>
      </c>
      <c r="M7763" s="25">
        <f>VLOOKUP(K7763,Table!$A$2:$C$121,2,0)</f>
        <v>10</v>
      </c>
      <c r="N7763" s="26">
        <f>VLOOKUP(K7763,Table!$A$2:$C$121,3,0)</f>
        <v>4</v>
      </c>
      <c r="O7763" s="13" t="str">
        <f>VLOOKUP(A7763,Table!$U$1:$V$230,2,0)</f>
        <v>Hexagonal</v>
      </c>
      <c r="P7763" s="1"/>
    </row>
    <row r="7764" spans="1:16">
      <c r="A7764" s="12">
        <v>194</v>
      </c>
      <c r="B7764" s="12">
        <v>192873</v>
      </c>
      <c r="C7764" s="12" t="s">
        <v>7455</v>
      </c>
      <c r="D7764" s="12" t="s">
        <v>8278</v>
      </c>
      <c r="E7764" s="17" t="s">
        <v>355</v>
      </c>
      <c r="F7764" s="25" t="str">
        <f>LEFT(E7764,MIN(FIND({0,1,2,3,4,5,6,7,8,9},ASC(E7764)&amp;1234567890))-1)</f>
        <v>Mn</v>
      </c>
      <c r="G7764" s="25">
        <f t="shared" si="242"/>
        <v>1</v>
      </c>
      <c r="H7764" s="25">
        <f>VLOOKUP(F7764,Table!$A$2:$C$121,2,0)</f>
        <v>7</v>
      </c>
      <c r="I7764" s="26">
        <f>VLOOKUP(F7764,Table!$A$2:$C$121,3,0)</f>
        <v>4</v>
      </c>
      <c r="J7764" s="17" t="s">
        <v>542</v>
      </c>
      <c r="K7764" s="25" t="str">
        <f>LEFT(J7764,MIN(FIND({0,1,2,3,4,5,6,7,8,9},ASC(J7764)&amp;1234567890))-1)</f>
        <v>Bi</v>
      </c>
      <c r="L7764" s="25">
        <f t="shared" si="243"/>
        <v>1</v>
      </c>
      <c r="M7764" s="25">
        <f>VLOOKUP(K7764,Table!$A$2:$C$121,2,0)</f>
        <v>15</v>
      </c>
      <c r="N7764" s="26">
        <f>VLOOKUP(K7764,Table!$A$2:$C$121,3,0)</f>
        <v>6</v>
      </c>
      <c r="O7764" s="13" t="str">
        <f>VLOOKUP(A7764,Table!$U$1:$V$230,2,0)</f>
        <v>Hexagonal</v>
      </c>
      <c r="P7764" s="1"/>
    </row>
    <row r="7765" spans="1:16">
      <c r="A7765" s="12">
        <v>194</v>
      </c>
      <c r="B7765" s="12">
        <v>251185</v>
      </c>
      <c r="C7765" s="12" t="s">
        <v>7455</v>
      </c>
      <c r="D7765" s="12" t="s">
        <v>8279</v>
      </c>
      <c r="E7765" s="17" t="s">
        <v>11351</v>
      </c>
      <c r="F7765" s="25" t="str">
        <f>LEFT(E7765,MIN(FIND({0,1,2,3,4,5,6,7,8,9},ASC(E7765)&amp;1234567890))-1)</f>
        <v>Cu</v>
      </c>
      <c r="G7765" s="25">
        <f t="shared" si="242"/>
        <v>1</v>
      </c>
      <c r="H7765" s="25">
        <f>VLOOKUP(F7765,Table!$A$2:$C$121,2,0)</f>
        <v>11</v>
      </c>
      <c r="I7765" s="26">
        <f>VLOOKUP(F7765,Table!$A$2:$C$121,3,0)</f>
        <v>4</v>
      </c>
      <c r="J7765" s="17" t="s">
        <v>13739</v>
      </c>
      <c r="K7765" s="25" t="str">
        <f>LEFT(J7765,MIN(FIND({0,1,2,3,4,5,6,7,8,9},ASC(J7765)&amp;1234567890))-1)</f>
        <v>D</v>
      </c>
      <c r="L7765" s="25">
        <f t="shared" si="243"/>
        <v>0.74</v>
      </c>
      <c r="M7765" s="25">
        <f>VLOOKUP(K7765,Table!$A$2:$C$121,2,0)</f>
        <v>1</v>
      </c>
      <c r="N7765" s="26">
        <f>VLOOKUP(K7765,Table!$A$2:$C$121,3,0)</f>
        <v>1</v>
      </c>
      <c r="O7765" s="13" t="str">
        <f>VLOOKUP(A7765,Table!$U$1:$V$230,2,0)</f>
        <v>Hexagonal</v>
      </c>
      <c r="P7765" s="1"/>
    </row>
    <row r="7766" spans="1:16">
      <c r="A7766" s="12">
        <v>194</v>
      </c>
      <c r="B7766" s="12">
        <v>251186</v>
      </c>
      <c r="C7766" s="12" t="s">
        <v>7455</v>
      </c>
      <c r="D7766" s="12" t="s">
        <v>6756</v>
      </c>
      <c r="E7766" s="17" t="s">
        <v>11351</v>
      </c>
      <c r="F7766" s="25" t="str">
        <f>LEFT(E7766,MIN(FIND({0,1,2,3,4,5,6,7,8,9},ASC(E7766)&amp;1234567890))-1)</f>
        <v>Cu</v>
      </c>
      <c r="G7766" s="25">
        <f t="shared" si="242"/>
        <v>1</v>
      </c>
      <c r="H7766" s="25">
        <f>VLOOKUP(F7766,Table!$A$2:$C$121,2,0)</f>
        <v>11</v>
      </c>
      <c r="I7766" s="26">
        <f>VLOOKUP(F7766,Table!$A$2:$C$121,3,0)</f>
        <v>4</v>
      </c>
      <c r="J7766" s="17" t="s">
        <v>11414</v>
      </c>
      <c r="K7766" s="25" t="str">
        <f>LEFT(J7766,MIN(FIND({0,1,2,3,4,5,6,7,8,9},ASC(J7766)&amp;1234567890))-1)</f>
        <v>H</v>
      </c>
      <c r="L7766" s="25">
        <f t="shared" si="243"/>
        <v>1</v>
      </c>
      <c r="M7766" s="25">
        <f>VLOOKUP(K7766,Table!$A$2:$C$121,2,0)</f>
        <v>1</v>
      </c>
      <c r="N7766" s="26">
        <f>VLOOKUP(K7766,Table!$A$2:$C$121,3,0)</f>
        <v>1</v>
      </c>
      <c r="O7766" s="13" t="str">
        <f>VLOOKUP(A7766,Table!$U$1:$V$230,2,0)</f>
        <v>Hexagonal</v>
      </c>
      <c r="P7766" s="1"/>
    </row>
    <row r="7767" spans="1:16">
      <c r="A7767" s="12">
        <v>194</v>
      </c>
      <c r="B7767" s="12">
        <v>193832</v>
      </c>
      <c r="C7767" s="12" t="s">
        <v>7455</v>
      </c>
      <c r="D7767" s="12" t="s">
        <v>8280</v>
      </c>
      <c r="E7767" s="17" t="s">
        <v>13740</v>
      </c>
      <c r="F7767" s="25" t="str">
        <f>LEFT(E7767,MIN(FIND({0,1,2,3,4,5,6,7,8,9},ASC(E7767)&amp;1234567890))-1)</f>
        <v>W</v>
      </c>
      <c r="G7767" s="25">
        <f t="shared" si="242"/>
        <v>0.86</v>
      </c>
      <c r="H7767" s="25">
        <f>VLOOKUP(F7767,Table!$A$2:$C$121,2,0)</f>
        <v>6</v>
      </c>
      <c r="I7767" s="26">
        <f>VLOOKUP(F7767,Table!$A$2:$C$121,3,0)</f>
        <v>6</v>
      </c>
      <c r="J7767" s="17" t="s">
        <v>11765</v>
      </c>
      <c r="K7767" s="25" t="str">
        <f>LEFT(J7767,MIN(FIND({0,1,2,3,4,5,6,7,8,9},ASC(J7767)&amp;1234567890))-1)</f>
        <v>B</v>
      </c>
      <c r="L7767" s="25">
        <f t="shared" si="243"/>
        <v>3</v>
      </c>
      <c r="M7767" s="25">
        <f>VLOOKUP(K7767,Table!$A$2:$C$121,2,0)</f>
        <v>13</v>
      </c>
      <c r="N7767" s="26">
        <f>VLOOKUP(K7767,Table!$A$2:$C$121,3,0)</f>
        <v>2</v>
      </c>
      <c r="O7767" s="13" t="str">
        <f>VLOOKUP(A7767,Table!$U$1:$V$230,2,0)</f>
        <v>Hexagonal</v>
      </c>
      <c r="P7767" s="1"/>
    </row>
    <row r="7768" spans="1:16">
      <c r="A7768" s="12">
        <v>194</v>
      </c>
      <c r="B7768" s="12">
        <v>193833</v>
      </c>
      <c r="C7768" s="12" t="s">
        <v>7455</v>
      </c>
      <c r="D7768" s="12" t="s">
        <v>3341</v>
      </c>
      <c r="E7768" s="17" t="s">
        <v>11294</v>
      </c>
      <c r="F7768" s="25" t="str">
        <f>LEFT(E7768,MIN(FIND({0,1,2,3,4,5,6,7,8,9},ASC(E7768)&amp;1234567890))-1)</f>
        <v>Rh</v>
      </c>
      <c r="G7768" s="25">
        <f t="shared" si="242"/>
        <v>1</v>
      </c>
      <c r="H7768" s="25">
        <f>VLOOKUP(F7768,Table!$A$2:$C$121,2,0)</f>
        <v>9</v>
      </c>
      <c r="I7768" s="26">
        <f>VLOOKUP(F7768,Table!$A$2:$C$121,3,0)</f>
        <v>5</v>
      </c>
      <c r="J7768" s="17" t="s">
        <v>364</v>
      </c>
      <c r="K7768" s="25" t="str">
        <f>LEFT(J7768,MIN(FIND({0,1,2,3,4,5,6,7,8,9},ASC(J7768)&amp;1234567890))-1)</f>
        <v>B</v>
      </c>
      <c r="L7768" s="25">
        <f t="shared" si="243"/>
        <v>1</v>
      </c>
      <c r="M7768" s="25">
        <f>VLOOKUP(K7768,Table!$A$2:$C$121,2,0)</f>
        <v>13</v>
      </c>
      <c r="N7768" s="26">
        <f>VLOOKUP(K7768,Table!$A$2:$C$121,3,0)</f>
        <v>2</v>
      </c>
      <c r="O7768" s="13" t="str">
        <f>VLOOKUP(A7768,Table!$U$1:$V$230,2,0)</f>
        <v>Hexagonal</v>
      </c>
      <c r="P7768" s="1"/>
    </row>
    <row r="7769" spans="1:16">
      <c r="A7769" s="12">
        <v>194</v>
      </c>
      <c r="B7769" s="12">
        <v>194654</v>
      </c>
      <c r="C7769" s="12" t="s">
        <v>7455</v>
      </c>
      <c r="D7769" s="12" t="s">
        <v>8281</v>
      </c>
      <c r="E7769" s="17" t="s">
        <v>11395</v>
      </c>
      <c r="F7769" s="25" t="str">
        <f>LEFT(E7769,MIN(FIND({0,1,2,3,4,5,6,7,8,9},ASC(E7769)&amp;1234567890))-1)</f>
        <v>Gd</v>
      </c>
      <c r="G7769" s="25">
        <f t="shared" si="242"/>
        <v>2</v>
      </c>
      <c r="H7769" s="25">
        <f>VLOOKUP(F7769,Table!$A$2:$C$121,2,0)</f>
        <v>3</v>
      </c>
      <c r="I7769" s="26">
        <f>VLOOKUP(F7769,Table!$A$2:$C$121,3,0)</f>
        <v>6</v>
      </c>
      <c r="J7769" s="17" t="s">
        <v>13741</v>
      </c>
      <c r="K7769" s="25" t="str">
        <f>LEFT(J7769,MIN(FIND({0,1,2,3,4,5,6,7,8,9},ASC(J7769)&amp;1234567890))-1)</f>
        <v>Fe</v>
      </c>
      <c r="L7769" s="25">
        <f t="shared" si="243"/>
        <v>17.5</v>
      </c>
      <c r="M7769" s="25">
        <f>VLOOKUP(K7769,Table!$A$2:$C$121,2,0)</f>
        <v>8</v>
      </c>
      <c r="N7769" s="26">
        <f>VLOOKUP(K7769,Table!$A$2:$C$121,3,0)</f>
        <v>4</v>
      </c>
      <c r="O7769" s="13" t="str">
        <f>VLOOKUP(A7769,Table!$U$1:$V$230,2,0)</f>
        <v>Hexagonal</v>
      </c>
      <c r="P7769" s="1"/>
    </row>
    <row r="7770" spans="1:16">
      <c r="A7770" s="12">
        <v>194</v>
      </c>
      <c r="B7770" s="12">
        <v>238333</v>
      </c>
      <c r="C7770" s="12" t="s">
        <v>7455</v>
      </c>
      <c r="D7770" s="12" t="s">
        <v>8282</v>
      </c>
      <c r="E7770" s="17" t="s">
        <v>428</v>
      </c>
      <c r="F7770" s="25" t="str">
        <f>LEFT(E7770,MIN(FIND({0,1,2,3,4,5,6,7,8,9},ASC(E7770)&amp;1234567890))-1)</f>
        <v>Eu</v>
      </c>
      <c r="G7770" s="25">
        <f t="shared" si="242"/>
        <v>1</v>
      </c>
      <c r="H7770" s="25">
        <f>VLOOKUP(F7770,Table!$A$2:$C$121,2,0)</f>
        <v>3</v>
      </c>
      <c r="I7770" s="26">
        <f>VLOOKUP(F7770,Table!$A$2:$C$121,3,0)</f>
        <v>6</v>
      </c>
      <c r="J7770" s="17" t="s">
        <v>594</v>
      </c>
      <c r="K7770" s="25" t="str">
        <f>LEFT(J7770,MIN(FIND({0,1,2,3,4,5,6,7,8,9},ASC(J7770)&amp;1234567890))-1)</f>
        <v>Ge</v>
      </c>
      <c r="L7770" s="25">
        <f t="shared" si="243"/>
        <v>3</v>
      </c>
      <c r="M7770" s="25">
        <f>VLOOKUP(K7770,Table!$A$2:$C$121,2,0)</f>
        <v>14</v>
      </c>
      <c r="N7770" s="26">
        <f>VLOOKUP(K7770,Table!$A$2:$C$121,3,0)</f>
        <v>4</v>
      </c>
      <c r="O7770" s="13" t="str">
        <f>VLOOKUP(A7770,Table!$U$1:$V$230,2,0)</f>
        <v>Hexagonal</v>
      </c>
      <c r="P7770" s="1"/>
    </row>
    <row r="7771" spans="1:16">
      <c r="A7771" s="12">
        <v>194</v>
      </c>
      <c r="B7771" s="12">
        <v>251627</v>
      </c>
      <c r="C7771" s="12" t="s">
        <v>7455</v>
      </c>
      <c r="D7771" s="12" t="s">
        <v>8283</v>
      </c>
      <c r="E7771" s="17" t="s">
        <v>13742</v>
      </c>
      <c r="F7771" s="25" t="str">
        <f>LEFT(E7771,MIN(FIND({0,1,2,3,4,5,6,7,8,9},ASC(E7771)&amp;1234567890))-1)</f>
        <v>Mo</v>
      </c>
      <c r="G7771" s="25">
        <f t="shared" si="242"/>
        <v>1.7</v>
      </c>
      <c r="H7771" s="25">
        <f>VLOOKUP(F7771,Table!$A$2:$C$121,2,0)</f>
        <v>6</v>
      </c>
      <c r="I7771" s="26">
        <f>VLOOKUP(F7771,Table!$A$2:$C$121,3,0)</f>
        <v>5</v>
      </c>
      <c r="J7771" s="17" t="s">
        <v>11358</v>
      </c>
      <c r="K7771" s="25" t="str">
        <f>LEFT(J7771,MIN(FIND({0,1,2,3,4,5,6,7,8,9},ASC(J7771)&amp;1234567890))-1)</f>
        <v>N</v>
      </c>
      <c r="L7771" s="25">
        <f t="shared" si="243"/>
        <v>2</v>
      </c>
      <c r="M7771" s="25">
        <f>VLOOKUP(K7771,Table!$A$2:$C$121,2,0)</f>
        <v>15</v>
      </c>
      <c r="N7771" s="26">
        <f>VLOOKUP(K7771,Table!$A$2:$C$121,3,0)</f>
        <v>2</v>
      </c>
      <c r="O7771" s="13" t="str">
        <f>VLOOKUP(A7771,Table!$U$1:$V$230,2,0)</f>
        <v>Hexagonal</v>
      </c>
      <c r="P7771" s="1"/>
    </row>
    <row r="7772" spans="1:16">
      <c r="A7772" s="12">
        <v>194</v>
      </c>
      <c r="B7772" s="12">
        <v>251628</v>
      </c>
      <c r="C7772" s="12" t="s">
        <v>7455</v>
      </c>
      <c r="D7772" s="12" t="s">
        <v>8284</v>
      </c>
      <c r="E7772" s="17" t="s">
        <v>13743</v>
      </c>
      <c r="F7772" s="25" t="str">
        <f>LEFT(E7772,MIN(FIND({0,1,2,3,4,5,6,7,8,9},ASC(E7772)&amp;1234567890))-1)</f>
        <v>Mo</v>
      </c>
      <c r="G7772" s="25">
        <f t="shared" si="242"/>
        <v>1.8</v>
      </c>
      <c r="H7772" s="25">
        <f>VLOOKUP(F7772,Table!$A$2:$C$121,2,0)</f>
        <v>6</v>
      </c>
      <c r="I7772" s="26">
        <f>VLOOKUP(F7772,Table!$A$2:$C$121,3,0)</f>
        <v>5</v>
      </c>
      <c r="J7772" s="17" t="s">
        <v>11358</v>
      </c>
      <c r="K7772" s="25" t="str">
        <f>LEFT(J7772,MIN(FIND({0,1,2,3,4,5,6,7,8,9},ASC(J7772)&amp;1234567890))-1)</f>
        <v>N</v>
      </c>
      <c r="L7772" s="25">
        <f t="shared" si="243"/>
        <v>2</v>
      </c>
      <c r="M7772" s="25">
        <f>VLOOKUP(K7772,Table!$A$2:$C$121,2,0)</f>
        <v>15</v>
      </c>
      <c r="N7772" s="26">
        <f>VLOOKUP(K7772,Table!$A$2:$C$121,3,0)</f>
        <v>2</v>
      </c>
      <c r="O7772" s="13" t="str">
        <f>VLOOKUP(A7772,Table!$U$1:$V$230,2,0)</f>
        <v>Hexagonal</v>
      </c>
      <c r="P7772" s="1"/>
    </row>
    <row r="7773" spans="1:16">
      <c r="A7773" s="12">
        <v>194</v>
      </c>
      <c r="B7773" s="12">
        <v>195540</v>
      </c>
      <c r="C7773" s="12" t="s">
        <v>7455</v>
      </c>
      <c r="D7773" s="12" t="s">
        <v>8285</v>
      </c>
      <c r="E7773" s="17" t="s">
        <v>13744</v>
      </c>
      <c r="F7773" s="25" t="str">
        <f>LEFT(E7773,MIN(FIND({0,1,2,3,4,5,6,7,8,9},ASC(E7773)&amp;1234567890))-1)</f>
        <v>Yb</v>
      </c>
      <c r="G7773" s="25">
        <f t="shared" si="242"/>
        <v>0.93400000000000005</v>
      </c>
      <c r="H7773" s="25">
        <f>VLOOKUP(F7773,Table!$A$2:$C$121,2,0)</f>
        <v>3</v>
      </c>
      <c r="I7773" s="26">
        <f>VLOOKUP(F7773,Table!$A$2:$C$121,3,0)</f>
        <v>6</v>
      </c>
      <c r="J7773" s="17" t="s">
        <v>11661</v>
      </c>
      <c r="K7773" s="25" t="str">
        <f>LEFT(J7773,MIN(FIND({0,1,2,3,4,5,6,7,8,9},ASC(J7773)&amp;1234567890))-1)</f>
        <v>Ag</v>
      </c>
      <c r="L7773" s="25">
        <f t="shared" si="243"/>
        <v>2</v>
      </c>
      <c r="M7773" s="25">
        <f>VLOOKUP(K7773,Table!$A$2:$C$121,2,0)</f>
        <v>11</v>
      </c>
      <c r="N7773" s="26">
        <f>VLOOKUP(K7773,Table!$A$2:$C$121,3,0)</f>
        <v>5</v>
      </c>
      <c r="O7773" s="13" t="str">
        <f>VLOOKUP(A7773,Table!$U$1:$V$230,2,0)</f>
        <v>Hexagonal</v>
      </c>
      <c r="P7773" s="1"/>
    </row>
    <row r="7774" spans="1:16">
      <c r="A7774" s="12">
        <v>194</v>
      </c>
      <c r="B7774" s="12">
        <v>196390</v>
      </c>
      <c r="C7774" s="12" t="s">
        <v>7455</v>
      </c>
      <c r="D7774" s="12" t="s">
        <v>8286</v>
      </c>
      <c r="E7774" s="17" t="s">
        <v>11619</v>
      </c>
      <c r="F7774" s="25" t="str">
        <f>LEFT(E7774,MIN(FIND({0,1,2,3,4,5,6,7,8,9},ASC(E7774)&amp;1234567890))-1)</f>
        <v>Np</v>
      </c>
      <c r="G7774" s="25">
        <f t="shared" si="242"/>
        <v>2</v>
      </c>
      <c r="H7774" s="25">
        <f>VLOOKUP(F7774,Table!$A$2:$C$121,2,0)</f>
        <v>3</v>
      </c>
      <c r="I7774" s="26">
        <f>VLOOKUP(F7774,Table!$A$2:$C$121,3,0)</f>
        <v>7</v>
      </c>
      <c r="J7774" s="17" t="s">
        <v>11539</v>
      </c>
      <c r="K7774" s="25" t="str">
        <f>LEFT(J7774,MIN(FIND({0,1,2,3,4,5,6,7,8,9},ASC(J7774)&amp;1234567890))-1)</f>
        <v>Co</v>
      </c>
      <c r="L7774" s="25">
        <f t="shared" si="243"/>
        <v>17</v>
      </c>
      <c r="M7774" s="25">
        <f>VLOOKUP(K7774,Table!$A$2:$C$121,2,0)</f>
        <v>9</v>
      </c>
      <c r="N7774" s="26">
        <f>VLOOKUP(K7774,Table!$A$2:$C$121,3,0)</f>
        <v>4</v>
      </c>
      <c r="O7774" s="13" t="str">
        <f>VLOOKUP(A7774,Table!$U$1:$V$230,2,0)</f>
        <v>Hexagonal</v>
      </c>
      <c r="P7774" s="1"/>
    </row>
    <row r="7775" spans="1:16">
      <c r="A7775" s="12">
        <v>194</v>
      </c>
      <c r="B7775" s="12">
        <v>430520</v>
      </c>
      <c r="C7775" s="12" t="s">
        <v>7455</v>
      </c>
      <c r="D7775" s="12" t="s">
        <v>6909</v>
      </c>
      <c r="E7775" s="17" t="s">
        <v>11745</v>
      </c>
      <c r="F7775" s="25" t="str">
        <f>LEFT(E7775,MIN(FIND({0,1,2,3,4,5,6,7,8,9},ASC(E7775)&amp;1234567890))-1)</f>
        <v>K</v>
      </c>
      <c r="G7775" s="25">
        <f t="shared" si="242"/>
        <v>2</v>
      </c>
      <c r="H7775" s="25">
        <f>VLOOKUP(F7775,Table!$A$2:$C$121,2,0)</f>
        <v>1</v>
      </c>
      <c r="I7775" s="26">
        <f>VLOOKUP(F7775,Table!$A$2:$C$121,3,0)</f>
        <v>4</v>
      </c>
      <c r="J7775" s="17" t="s">
        <v>361</v>
      </c>
      <c r="K7775" s="25" t="str">
        <f>LEFT(J7775,MIN(FIND({0,1,2,3,4,5,6,7,8,9},ASC(J7775)&amp;1234567890))-1)</f>
        <v>Se</v>
      </c>
      <c r="L7775" s="25">
        <f t="shared" si="243"/>
        <v>2</v>
      </c>
      <c r="M7775" s="25">
        <f>VLOOKUP(K7775,Table!$A$2:$C$121,2,0)</f>
        <v>16</v>
      </c>
      <c r="N7775" s="26">
        <f>VLOOKUP(K7775,Table!$A$2:$C$121,3,0)</f>
        <v>4</v>
      </c>
      <c r="O7775" s="13" t="str">
        <f>VLOOKUP(A7775,Table!$U$1:$V$230,2,0)</f>
        <v>Hexagonal</v>
      </c>
      <c r="P7775" s="1"/>
    </row>
    <row r="7776" spans="1:16">
      <c r="A7776" s="12">
        <v>194</v>
      </c>
      <c r="B7776" s="12">
        <v>239668</v>
      </c>
      <c r="C7776" s="12" t="s">
        <v>7455</v>
      </c>
      <c r="D7776" s="12" t="s">
        <v>6348</v>
      </c>
      <c r="E7776" s="17" t="s">
        <v>11367</v>
      </c>
      <c r="F7776" s="25" t="str">
        <f>LEFT(E7776,MIN(FIND({0,1,2,3,4,5,6,7,8,9},ASC(E7776)&amp;1234567890))-1)</f>
        <v>Tb</v>
      </c>
      <c r="G7776" s="25">
        <f t="shared" si="242"/>
        <v>2</v>
      </c>
      <c r="H7776" s="25">
        <f>VLOOKUP(F7776,Table!$A$2:$C$121,2,0)</f>
        <v>3</v>
      </c>
      <c r="I7776" s="26">
        <f>VLOOKUP(F7776,Table!$A$2:$C$121,3,0)</f>
        <v>6</v>
      </c>
      <c r="J7776" s="17" t="s">
        <v>11493</v>
      </c>
      <c r="K7776" s="25" t="str">
        <f>LEFT(J7776,MIN(FIND({0,1,2,3,4,5,6,7,8,9},ASC(J7776)&amp;1234567890))-1)</f>
        <v>Fe</v>
      </c>
      <c r="L7776" s="25">
        <f t="shared" si="243"/>
        <v>17</v>
      </c>
      <c r="M7776" s="25">
        <f>VLOOKUP(K7776,Table!$A$2:$C$121,2,0)</f>
        <v>8</v>
      </c>
      <c r="N7776" s="26">
        <f>VLOOKUP(K7776,Table!$A$2:$C$121,3,0)</f>
        <v>4</v>
      </c>
      <c r="O7776" s="13" t="str">
        <f>VLOOKUP(A7776,Table!$U$1:$V$230,2,0)</f>
        <v>Hexagonal</v>
      </c>
      <c r="P7776" s="1"/>
    </row>
    <row r="7777" spans="1:16">
      <c r="A7777" s="12">
        <v>194</v>
      </c>
      <c r="B7777" s="12">
        <v>431104</v>
      </c>
      <c r="C7777" s="12" t="s">
        <v>7455</v>
      </c>
      <c r="D7777" s="12" t="s">
        <v>8287</v>
      </c>
      <c r="E7777" s="17" t="s">
        <v>13745</v>
      </c>
      <c r="F7777" s="25" t="str">
        <f>LEFT(E7777,MIN(FIND({0,1,2,3,4,5,6,7,8,9},ASC(E7777)&amp;1234567890))-1)</f>
        <v>Al</v>
      </c>
      <c r="G7777" s="25">
        <f t="shared" si="242"/>
        <v>7.17</v>
      </c>
      <c r="H7777" s="25">
        <f>VLOOKUP(F7777,Table!$A$2:$C$121,2,0)</f>
        <v>13</v>
      </c>
      <c r="I7777" s="26">
        <f>VLOOKUP(F7777,Table!$A$2:$C$121,3,0)</f>
        <v>3</v>
      </c>
      <c r="J7777" s="17" t="s">
        <v>11858</v>
      </c>
      <c r="K7777" s="25" t="str">
        <f>LEFT(J7777,MIN(FIND({0,1,2,3,4,5,6,7,8,9},ASC(J7777)&amp;1234567890))-1)</f>
        <v>Ba</v>
      </c>
      <c r="L7777" s="25">
        <f t="shared" si="243"/>
        <v>4</v>
      </c>
      <c r="M7777" s="25">
        <f>VLOOKUP(K7777,Table!$A$2:$C$121,2,0)</f>
        <v>2</v>
      </c>
      <c r="N7777" s="26">
        <f>VLOOKUP(K7777,Table!$A$2:$C$121,3,0)</f>
        <v>6</v>
      </c>
      <c r="O7777" s="13" t="str">
        <f>VLOOKUP(A7777,Table!$U$1:$V$230,2,0)</f>
        <v>Hexagonal</v>
      </c>
      <c r="P7777" s="1"/>
    </row>
    <row r="7778" spans="1:16">
      <c r="A7778" s="12">
        <v>200</v>
      </c>
      <c r="B7778" s="12">
        <v>20834</v>
      </c>
      <c r="C7778" s="12" t="s">
        <v>8345</v>
      </c>
      <c r="D7778" s="12" t="s">
        <v>3826</v>
      </c>
      <c r="E7778" s="17" t="s">
        <v>12309</v>
      </c>
      <c r="F7778" s="25" t="str">
        <f>LEFT(E7778,MIN(FIND({0,1,2,3,4,5,6,7,8,9},ASC(E7778)&amp;1234567890))-1)</f>
        <v>Pd</v>
      </c>
      <c r="G7778" s="25">
        <f t="shared" si="242"/>
        <v>1.5</v>
      </c>
      <c r="H7778" s="25">
        <f>VLOOKUP(F7778,Table!$A$2:$C$121,2,0)</f>
        <v>10</v>
      </c>
      <c r="I7778" s="26">
        <f>VLOOKUP(F7778,Table!$A$2:$C$121,3,0)</f>
        <v>5</v>
      </c>
      <c r="J7778" s="17" t="s">
        <v>11764</v>
      </c>
      <c r="K7778" s="25" t="str">
        <f>LEFT(J7778,MIN(FIND({0,1,2,3,4,5,6,7,8,9},ASC(J7778)&amp;1234567890))-1)</f>
        <v>H</v>
      </c>
      <c r="L7778" s="25">
        <f t="shared" si="243"/>
        <v>2</v>
      </c>
      <c r="M7778" s="25">
        <f>VLOOKUP(K7778,Table!$A$2:$C$121,2,0)</f>
        <v>1</v>
      </c>
      <c r="N7778" s="26">
        <f>VLOOKUP(K7778,Table!$A$2:$C$121,3,0)</f>
        <v>1</v>
      </c>
      <c r="O7778" s="13" t="str">
        <f>VLOOKUP(A7778,Table!$U$1:$V$230,2,0)</f>
        <v>Cubic</v>
      </c>
      <c r="P7778" s="1"/>
    </row>
    <row r="7779" spans="1:16">
      <c r="A7779" s="12">
        <v>200</v>
      </c>
      <c r="B7779" s="12">
        <v>75354</v>
      </c>
      <c r="C7779" s="12" t="s">
        <v>8345</v>
      </c>
      <c r="D7779" s="12" t="s">
        <v>8346</v>
      </c>
      <c r="E7779" s="17" t="s">
        <v>11723</v>
      </c>
      <c r="F7779" s="25" t="str">
        <f>LEFT(E7779,MIN(FIND({0,1,2,3,4,5,6,7,8,9},ASC(E7779)&amp;1234567890))-1)</f>
        <v>Sr</v>
      </c>
      <c r="G7779" s="25">
        <f t="shared" si="242"/>
        <v>3</v>
      </c>
      <c r="H7779" s="25">
        <f>VLOOKUP(F7779,Table!$A$2:$C$121,2,0)</f>
        <v>2</v>
      </c>
      <c r="I7779" s="26">
        <f>VLOOKUP(F7779,Table!$A$2:$C$121,3,0)</f>
        <v>5</v>
      </c>
      <c r="J7779" s="17" t="s">
        <v>11427</v>
      </c>
      <c r="K7779" s="25" t="str">
        <f>LEFT(J7779,MIN(FIND({0,1,2,3,4,5,6,7,8,9},ASC(J7779)&amp;1234567890))-1)</f>
        <v>C</v>
      </c>
      <c r="L7779" s="25">
        <f t="shared" si="243"/>
        <v>60</v>
      </c>
      <c r="M7779" s="25">
        <f>VLOOKUP(K7779,Table!$A$2:$C$121,2,0)</f>
        <v>14</v>
      </c>
      <c r="N7779" s="26">
        <f>VLOOKUP(K7779,Table!$A$2:$C$121,3,0)</f>
        <v>2</v>
      </c>
      <c r="O7779" s="13" t="str">
        <f>VLOOKUP(A7779,Table!$U$1:$V$230,2,0)</f>
        <v>Cubic</v>
      </c>
      <c r="P7779" s="1"/>
    </row>
    <row r="7780" spans="1:16">
      <c r="A7780" s="12">
        <v>200</v>
      </c>
      <c r="B7780" s="12">
        <v>102032</v>
      </c>
      <c r="C7780" s="12" t="s">
        <v>8345</v>
      </c>
      <c r="D7780" s="12" t="s">
        <v>8347</v>
      </c>
      <c r="E7780" s="17" t="s">
        <v>12738</v>
      </c>
      <c r="F7780" s="25" t="str">
        <f>LEFT(E7780,MIN(FIND({0,1,2,3,4,5,6,7,8,9},ASC(E7780)&amp;1234567890))-1)</f>
        <v>Cd</v>
      </c>
      <c r="G7780" s="25">
        <f t="shared" si="242"/>
        <v>11</v>
      </c>
      <c r="H7780" s="25">
        <f>VLOOKUP(F7780,Table!$A$2:$C$121,2,0)</f>
        <v>12</v>
      </c>
      <c r="I7780" s="26">
        <f>VLOOKUP(F7780,Table!$A$2:$C$121,3,0)</f>
        <v>5</v>
      </c>
      <c r="J7780" s="17" t="s">
        <v>11728</v>
      </c>
      <c r="K7780" s="25" t="str">
        <f>LEFT(J7780,MIN(FIND({0,1,2,3,4,5,6,7,8,9},ASC(J7780)&amp;1234567890))-1)</f>
        <v>Na</v>
      </c>
      <c r="L7780" s="25">
        <f t="shared" si="243"/>
        <v>2</v>
      </c>
      <c r="M7780" s="25">
        <f>VLOOKUP(K7780,Table!$A$2:$C$121,2,0)</f>
        <v>1</v>
      </c>
      <c r="N7780" s="26">
        <f>VLOOKUP(K7780,Table!$A$2:$C$121,3,0)</f>
        <v>3</v>
      </c>
      <c r="O7780" s="13" t="str">
        <f>VLOOKUP(A7780,Table!$U$1:$V$230,2,0)</f>
        <v>Cubic</v>
      </c>
      <c r="P7780" s="1"/>
    </row>
    <row r="7781" spans="1:16">
      <c r="A7781" s="12">
        <v>200</v>
      </c>
      <c r="B7781" s="12">
        <v>14374</v>
      </c>
      <c r="C7781" s="12" t="s">
        <v>8345</v>
      </c>
      <c r="D7781" s="12" t="s">
        <v>8348</v>
      </c>
      <c r="E7781" s="17" t="s">
        <v>13746</v>
      </c>
      <c r="F7781" s="25" t="str">
        <f>LEFT(E7781,MIN(FIND({0,1,2,3,4,5,6,7,8,9},ASC(E7781)&amp;1234567890))-1)</f>
        <v>Al</v>
      </c>
      <c r="G7781" s="25">
        <f t="shared" si="242"/>
        <v>57</v>
      </c>
      <c r="H7781" s="25">
        <f>VLOOKUP(F7781,Table!$A$2:$C$121,2,0)</f>
        <v>13</v>
      </c>
      <c r="I7781" s="26">
        <f>VLOOKUP(F7781,Table!$A$2:$C$121,3,0)</f>
        <v>3</v>
      </c>
      <c r="J7781" s="17" t="s">
        <v>12584</v>
      </c>
      <c r="K7781" s="25" t="str">
        <f>LEFT(J7781,MIN(FIND({0,1,2,3,4,5,6,7,8,9},ASC(J7781)&amp;1234567890))-1)</f>
        <v>Mn</v>
      </c>
      <c r="L7781" s="25">
        <f t="shared" si="243"/>
        <v>12</v>
      </c>
      <c r="M7781" s="25">
        <f>VLOOKUP(K7781,Table!$A$2:$C$121,2,0)</f>
        <v>7</v>
      </c>
      <c r="N7781" s="26">
        <f>VLOOKUP(K7781,Table!$A$2:$C$121,3,0)</f>
        <v>4</v>
      </c>
      <c r="O7781" s="13" t="str">
        <f>VLOOKUP(A7781,Table!$U$1:$V$230,2,0)</f>
        <v>Cubic</v>
      </c>
      <c r="P7781" s="1"/>
    </row>
    <row r="7782" spans="1:16">
      <c r="A7782" s="12">
        <v>200</v>
      </c>
      <c r="B7782" s="12">
        <v>103620</v>
      </c>
      <c r="C7782" s="12" t="s">
        <v>8345</v>
      </c>
      <c r="D7782" s="12" t="s">
        <v>8349</v>
      </c>
      <c r="E7782" s="17" t="s">
        <v>11384</v>
      </c>
      <c r="F7782" s="25" t="str">
        <f>LEFT(E7782,MIN(FIND({0,1,2,3,4,5,6,7,8,9},ASC(E7782)&amp;1234567890))-1)</f>
        <v>Fe</v>
      </c>
      <c r="G7782" s="25">
        <f t="shared" si="242"/>
        <v>6</v>
      </c>
      <c r="H7782" s="25">
        <f>VLOOKUP(F7782,Table!$A$2:$C$121,2,0)</f>
        <v>8</v>
      </c>
      <c r="I7782" s="26">
        <f>VLOOKUP(F7782,Table!$A$2:$C$121,3,0)</f>
        <v>4</v>
      </c>
      <c r="J7782" s="17" t="s">
        <v>13747</v>
      </c>
      <c r="K7782" s="25" t="str">
        <f>LEFT(J7782,MIN(FIND({0,1,2,3,4,5,6,7,8,9},ASC(J7782)&amp;1234567890))-1)</f>
        <v>Sc</v>
      </c>
      <c r="L7782" s="25">
        <f t="shared" si="243"/>
        <v>29</v>
      </c>
      <c r="M7782" s="25">
        <f>VLOOKUP(K7782,Table!$A$2:$C$121,2,0)</f>
        <v>3</v>
      </c>
      <c r="N7782" s="26">
        <f>VLOOKUP(K7782,Table!$A$2:$C$121,3,0)</f>
        <v>4</v>
      </c>
      <c r="O7782" s="13" t="str">
        <f>VLOOKUP(A7782,Table!$U$1:$V$230,2,0)</f>
        <v>Cubic</v>
      </c>
      <c r="P7782" s="1"/>
    </row>
    <row r="7783" spans="1:16">
      <c r="A7783" s="12">
        <v>200</v>
      </c>
      <c r="B7783" s="12">
        <v>104898</v>
      </c>
      <c r="C7783" s="12" t="s">
        <v>8345</v>
      </c>
      <c r="D7783" s="12" t="s">
        <v>8350</v>
      </c>
      <c r="E7783" s="17" t="s">
        <v>11894</v>
      </c>
      <c r="F7783" s="25" t="str">
        <f>LEFT(E7783,MIN(FIND({0,1,2,3,4,5,6,7,8,9},ASC(E7783)&amp;1234567890))-1)</f>
        <v>Mg</v>
      </c>
      <c r="G7783" s="25">
        <f t="shared" si="242"/>
        <v>2</v>
      </c>
      <c r="H7783" s="25">
        <f>VLOOKUP(F7783,Table!$A$2:$C$121,2,0)</f>
        <v>2</v>
      </c>
      <c r="I7783" s="26">
        <f>VLOOKUP(F7783,Table!$A$2:$C$121,3,0)</f>
        <v>3</v>
      </c>
      <c r="J7783" s="17" t="s">
        <v>12198</v>
      </c>
      <c r="K7783" s="25" t="str">
        <f>LEFT(J7783,MIN(FIND({0,1,2,3,4,5,6,7,8,9},ASC(J7783)&amp;1234567890))-1)</f>
        <v>Zn</v>
      </c>
      <c r="L7783" s="25">
        <f t="shared" si="243"/>
        <v>11</v>
      </c>
      <c r="M7783" s="25">
        <f>VLOOKUP(K7783,Table!$A$2:$C$121,2,0)</f>
        <v>12</v>
      </c>
      <c r="N7783" s="26">
        <f>VLOOKUP(K7783,Table!$A$2:$C$121,3,0)</f>
        <v>4</v>
      </c>
      <c r="O7783" s="13" t="str">
        <f>VLOOKUP(A7783,Table!$U$1:$V$230,2,0)</f>
        <v>Cubic</v>
      </c>
      <c r="P7783" s="1"/>
    </row>
    <row r="7784" spans="1:16">
      <c r="A7784" s="12">
        <v>200</v>
      </c>
      <c r="B7784" s="12">
        <v>105922</v>
      </c>
      <c r="C7784" s="12" t="s">
        <v>8345</v>
      </c>
      <c r="D7784" s="12" t="s">
        <v>8351</v>
      </c>
      <c r="E7784" s="17" t="s">
        <v>13748</v>
      </c>
      <c r="F7784" s="25" t="str">
        <f>LEFT(E7784,MIN(FIND({0,1,2,3,4,5,6,7,8,9},ASC(E7784)&amp;1234567890))-1)</f>
        <v>Rh</v>
      </c>
      <c r="G7784" s="25">
        <f t="shared" si="242"/>
        <v>13</v>
      </c>
      <c r="H7784" s="25">
        <f>VLOOKUP(F7784,Table!$A$2:$C$121,2,0)</f>
        <v>9</v>
      </c>
      <c r="I7784" s="26">
        <f>VLOOKUP(F7784,Table!$A$2:$C$121,3,0)</f>
        <v>5</v>
      </c>
      <c r="J7784" s="17" t="s">
        <v>13749</v>
      </c>
      <c r="K7784" s="25" t="str">
        <f>LEFT(J7784,MIN(FIND({0,1,2,3,4,5,6,7,8,9},ASC(J7784)&amp;1234567890))-1)</f>
        <v>Sc</v>
      </c>
      <c r="L7784" s="25">
        <f t="shared" si="243"/>
        <v>57</v>
      </c>
      <c r="M7784" s="25">
        <f>VLOOKUP(K7784,Table!$A$2:$C$121,2,0)</f>
        <v>3</v>
      </c>
      <c r="N7784" s="26">
        <f>VLOOKUP(K7784,Table!$A$2:$C$121,3,0)</f>
        <v>4</v>
      </c>
      <c r="O7784" s="13" t="str">
        <f>VLOOKUP(A7784,Table!$U$1:$V$230,2,0)</f>
        <v>Cubic</v>
      </c>
      <c r="P7784" s="1"/>
    </row>
    <row r="7785" spans="1:16">
      <c r="A7785" s="12">
        <v>200</v>
      </c>
      <c r="B7785" s="12">
        <v>600485</v>
      </c>
      <c r="C7785" s="12" t="s">
        <v>8345</v>
      </c>
      <c r="D7785" s="12" t="s">
        <v>8352</v>
      </c>
      <c r="E7785" s="17" t="s">
        <v>13749</v>
      </c>
      <c r="F7785" s="25" t="str">
        <f>LEFT(E7785,MIN(FIND({0,1,2,3,4,5,6,7,8,9},ASC(E7785)&amp;1234567890))-1)</f>
        <v>Sc</v>
      </c>
      <c r="G7785" s="25">
        <f t="shared" si="242"/>
        <v>57</v>
      </c>
      <c r="H7785" s="25">
        <f>VLOOKUP(F7785,Table!$A$2:$C$121,2,0)</f>
        <v>3</v>
      </c>
      <c r="I7785" s="26">
        <f>VLOOKUP(F7785,Table!$A$2:$C$121,3,0)</f>
        <v>4</v>
      </c>
      <c r="J7785" s="17" t="s">
        <v>11988</v>
      </c>
      <c r="K7785" s="25" t="str">
        <f>LEFT(J7785,MIN(FIND({0,1,2,3,4,5,6,7,8,9},ASC(J7785)&amp;1234567890))-1)</f>
        <v>Ir</v>
      </c>
      <c r="L7785" s="25">
        <f t="shared" si="243"/>
        <v>13</v>
      </c>
      <c r="M7785" s="25">
        <f>VLOOKUP(K7785,Table!$A$2:$C$121,2,0)</f>
        <v>9</v>
      </c>
      <c r="N7785" s="26">
        <f>VLOOKUP(K7785,Table!$A$2:$C$121,3,0)</f>
        <v>6</v>
      </c>
      <c r="O7785" s="13" t="str">
        <f>VLOOKUP(A7785,Table!$U$1:$V$230,2,0)</f>
        <v>Cubic</v>
      </c>
      <c r="P7785" s="1"/>
    </row>
    <row r="7786" spans="1:16">
      <c r="A7786" s="12">
        <v>200</v>
      </c>
      <c r="B7786" s="12">
        <v>600486</v>
      </c>
      <c r="C7786" s="12" t="s">
        <v>8345</v>
      </c>
      <c r="D7786" s="12" t="s">
        <v>8353</v>
      </c>
      <c r="E7786" s="17" t="s">
        <v>13749</v>
      </c>
      <c r="F7786" s="25" t="str">
        <f>LEFT(E7786,MIN(FIND({0,1,2,3,4,5,6,7,8,9},ASC(E7786)&amp;1234567890))-1)</f>
        <v>Sc</v>
      </c>
      <c r="G7786" s="25">
        <f t="shared" si="242"/>
        <v>57</v>
      </c>
      <c r="H7786" s="25">
        <f>VLOOKUP(F7786,Table!$A$2:$C$121,2,0)</f>
        <v>3</v>
      </c>
      <c r="I7786" s="26">
        <f>VLOOKUP(F7786,Table!$A$2:$C$121,3,0)</f>
        <v>4</v>
      </c>
      <c r="J7786" s="17" t="s">
        <v>11549</v>
      </c>
      <c r="K7786" s="25" t="str">
        <f>LEFT(J7786,MIN(FIND({0,1,2,3,4,5,6,7,8,9},ASC(J7786)&amp;1234567890))-1)</f>
        <v>Pt</v>
      </c>
      <c r="L7786" s="25">
        <f t="shared" si="243"/>
        <v>13</v>
      </c>
      <c r="M7786" s="25">
        <f>VLOOKUP(K7786,Table!$A$2:$C$121,2,0)</f>
        <v>10</v>
      </c>
      <c r="N7786" s="26">
        <f>VLOOKUP(K7786,Table!$A$2:$C$121,3,0)</f>
        <v>6</v>
      </c>
      <c r="O7786" s="13" t="str">
        <f>VLOOKUP(A7786,Table!$U$1:$V$230,2,0)</f>
        <v>Cubic</v>
      </c>
      <c r="P7786" s="1"/>
    </row>
    <row r="7787" spans="1:16">
      <c r="A7787" s="12">
        <v>200</v>
      </c>
      <c r="B7787" s="12">
        <v>633426</v>
      </c>
      <c r="C7787" s="12" t="s">
        <v>8345</v>
      </c>
      <c r="D7787" s="12" t="s">
        <v>8354</v>
      </c>
      <c r="E7787" s="17" t="s">
        <v>13747</v>
      </c>
      <c r="F7787" s="25" t="str">
        <f>LEFT(E7787,MIN(FIND({0,1,2,3,4,5,6,7,8,9},ASC(E7787)&amp;1234567890))-1)</f>
        <v>Sc</v>
      </c>
      <c r="G7787" s="25">
        <f t="shared" si="242"/>
        <v>29</v>
      </c>
      <c r="H7787" s="25">
        <f>VLOOKUP(F7787,Table!$A$2:$C$121,2,0)</f>
        <v>3</v>
      </c>
      <c r="I7787" s="26">
        <f>VLOOKUP(F7787,Table!$A$2:$C$121,3,0)</f>
        <v>4</v>
      </c>
      <c r="J7787" s="17" t="s">
        <v>11384</v>
      </c>
      <c r="K7787" s="25" t="str">
        <f>LEFT(J7787,MIN(FIND({0,1,2,3,4,5,6,7,8,9},ASC(J7787)&amp;1234567890))-1)</f>
        <v>Fe</v>
      </c>
      <c r="L7787" s="25">
        <f t="shared" si="243"/>
        <v>6</v>
      </c>
      <c r="M7787" s="25">
        <f>VLOOKUP(K7787,Table!$A$2:$C$121,2,0)</f>
        <v>8</v>
      </c>
      <c r="N7787" s="26">
        <f>VLOOKUP(K7787,Table!$A$2:$C$121,3,0)</f>
        <v>4</v>
      </c>
      <c r="O7787" s="13" t="str">
        <f>VLOOKUP(A7787,Table!$U$1:$V$230,2,0)</f>
        <v>Cubic</v>
      </c>
      <c r="P7787" s="1"/>
    </row>
    <row r="7788" spans="1:16">
      <c r="A7788" s="12">
        <v>200</v>
      </c>
      <c r="B7788" s="12">
        <v>658001</v>
      </c>
      <c r="C7788" s="12" t="s">
        <v>8345</v>
      </c>
      <c r="D7788" s="12" t="s">
        <v>8355</v>
      </c>
      <c r="E7788" s="17" t="s">
        <v>11988</v>
      </c>
      <c r="F7788" s="25" t="str">
        <f>LEFT(E7788,MIN(FIND({0,1,2,3,4,5,6,7,8,9},ASC(E7788)&amp;1234567890))-1)</f>
        <v>Ir</v>
      </c>
      <c r="G7788" s="25">
        <f t="shared" si="242"/>
        <v>13</v>
      </c>
      <c r="H7788" s="25">
        <f>VLOOKUP(F7788,Table!$A$2:$C$121,2,0)</f>
        <v>9</v>
      </c>
      <c r="I7788" s="26">
        <f>VLOOKUP(F7788,Table!$A$2:$C$121,3,0)</f>
        <v>6</v>
      </c>
      <c r="J7788" s="17" t="s">
        <v>13749</v>
      </c>
      <c r="K7788" s="25" t="str">
        <f>LEFT(J7788,MIN(FIND({0,1,2,3,4,5,6,7,8,9},ASC(J7788)&amp;1234567890))-1)</f>
        <v>Sc</v>
      </c>
      <c r="L7788" s="25">
        <f t="shared" si="243"/>
        <v>57</v>
      </c>
      <c r="M7788" s="25">
        <f>VLOOKUP(K7788,Table!$A$2:$C$121,2,0)</f>
        <v>3</v>
      </c>
      <c r="N7788" s="26">
        <f>VLOOKUP(K7788,Table!$A$2:$C$121,3,0)</f>
        <v>4</v>
      </c>
      <c r="O7788" s="13" t="str">
        <f>VLOOKUP(A7788,Table!$U$1:$V$230,2,0)</f>
        <v>Cubic</v>
      </c>
      <c r="P7788" s="1"/>
    </row>
    <row r="7789" spans="1:16">
      <c r="A7789" s="12">
        <v>200</v>
      </c>
      <c r="B7789" s="12">
        <v>421373</v>
      </c>
      <c r="C7789" s="12" t="s">
        <v>8345</v>
      </c>
      <c r="D7789" s="12" t="s">
        <v>8356</v>
      </c>
      <c r="E7789" s="17" t="s">
        <v>11728</v>
      </c>
      <c r="F7789" s="25" t="str">
        <f>LEFT(E7789,MIN(FIND({0,1,2,3,4,5,6,7,8,9},ASC(E7789)&amp;1234567890))-1)</f>
        <v>Na</v>
      </c>
      <c r="G7789" s="25">
        <f t="shared" si="242"/>
        <v>2</v>
      </c>
      <c r="H7789" s="25">
        <f>VLOOKUP(F7789,Table!$A$2:$C$121,2,0)</f>
        <v>1</v>
      </c>
      <c r="I7789" s="26">
        <f>VLOOKUP(F7789,Table!$A$2:$C$121,3,0)</f>
        <v>3</v>
      </c>
      <c r="J7789" s="17" t="s">
        <v>12738</v>
      </c>
      <c r="K7789" s="25" t="str">
        <f>LEFT(J7789,MIN(FIND({0,1,2,3,4,5,6,7,8,9},ASC(J7789)&amp;1234567890))-1)</f>
        <v>Cd</v>
      </c>
      <c r="L7789" s="25">
        <f t="shared" si="243"/>
        <v>11</v>
      </c>
      <c r="M7789" s="25">
        <f>VLOOKUP(K7789,Table!$A$2:$C$121,2,0)</f>
        <v>12</v>
      </c>
      <c r="N7789" s="26">
        <f>VLOOKUP(K7789,Table!$A$2:$C$121,3,0)</f>
        <v>5</v>
      </c>
      <c r="O7789" s="13" t="str">
        <f>VLOOKUP(A7789,Table!$U$1:$V$230,2,0)</f>
        <v>Cubic</v>
      </c>
      <c r="P7789" s="1"/>
    </row>
    <row r="7790" spans="1:16">
      <c r="A7790" s="12">
        <v>200</v>
      </c>
      <c r="B7790" s="12">
        <v>55871</v>
      </c>
      <c r="C7790" s="12" t="s">
        <v>8345</v>
      </c>
      <c r="D7790" s="12" t="s">
        <v>8357</v>
      </c>
      <c r="E7790" s="17" t="s">
        <v>13750</v>
      </c>
      <c r="F7790" s="25" t="str">
        <f>LEFT(E7790,MIN(FIND({0,1,2,3,4,5,6,7,8,9},ASC(E7790)&amp;1234567890))-1)</f>
        <v>Al</v>
      </c>
      <c r="G7790" s="25">
        <f t="shared" si="242"/>
        <v>351.6</v>
      </c>
      <c r="H7790" s="25">
        <f>VLOOKUP(F7790,Table!$A$2:$C$121,2,0)</f>
        <v>13</v>
      </c>
      <c r="I7790" s="26">
        <f>VLOOKUP(F7790,Table!$A$2:$C$121,3,0)</f>
        <v>3</v>
      </c>
      <c r="J7790" s="17" t="s">
        <v>13751</v>
      </c>
      <c r="K7790" s="25" t="str">
        <f>LEFT(J7790,MIN(FIND({0,1,2,3,4,5,6,7,8,9},ASC(J7790)&amp;1234567890))-1)</f>
        <v>Rh</v>
      </c>
      <c r="L7790" s="25">
        <f t="shared" si="243"/>
        <v>141.6</v>
      </c>
      <c r="M7790" s="25">
        <f>VLOOKUP(K7790,Table!$A$2:$C$121,2,0)</f>
        <v>9</v>
      </c>
      <c r="N7790" s="26">
        <f>VLOOKUP(K7790,Table!$A$2:$C$121,3,0)</f>
        <v>5</v>
      </c>
      <c r="O7790" s="13" t="str">
        <f>VLOOKUP(A7790,Table!$U$1:$V$230,2,0)</f>
        <v>Cubic</v>
      </c>
      <c r="P7790" s="1"/>
    </row>
    <row r="7791" spans="1:16">
      <c r="A7791" s="12">
        <v>200</v>
      </c>
      <c r="B7791" s="12">
        <v>55872</v>
      </c>
      <c r="C7791" s="12" t="s">
        <v>8345</v>
      </c>
      <c r="D7791" s="12" t="s">
        <v>8358</v>
      </c>
      <c r="E7791" s="17" t="s">
        <v>13752</v>
      </c>
      <c r="F7791" s="25" t="str">
        <f>LEFT(E7791,MIN(FIND({0,1,2,3,4,5,6,7,8,9},ASC(E7791)&amp;1234567890))-1)</f>
        <v>Al</v>
      </c>
      <c r="G7791" s="25">
        <f t="shared" si="242"/>
        <v>410.4</v>
      </c>
      <c r="H7791" s="25">
        <f>VLOOKUP(F7791,Table!$A$2:$C$121,2,0)</f>
        <v>13</v>
      </c>
      <c r="I7791" s="26">
        <f>VLOOKUP(F7791,Table!$A$2:$C$121,3,0)</f>
        <v>3</v>
      </c>
      <c r="J7791" s="17" t="s">
        <v>13753</v>
      </c>
      <c r="K7791" s="25" t="str">
        <f>LEFT(J7791,MIN(FIND({0,1,2,3,4,5,6,7,8,9},ASC(J7791)&amp;1234567890))-1)</f>
        <v>Rh</v>
      </c>
      <c r="L7791" s="25">
        <f t="shared" si="243"/>
        <v>152.6</v>
      </c>
      <c r="M7791" s="25">
        <f>VLOOKUP(K7791,Table!$A$2:$C$121,2,0)</f>
        <v>9</v>
      </c>
      <c r="N7791" s="26">
        <f>VLOOKUP(K7791,Table!$A$2:$C$121,3,0)</f>
        <v>5</v>
      </c>
      <c r="O7791" s="13" t="str">
        <f>VLOOKUP(A7791,Table!$U$1:$V$230,2,0)</f>
        <v>Cubic</v>
      </c>
      <c r="P7791" s="1"/>
    </row>
    <row r="7792" spans="1:16">
      <c r="A7792" s="12">
        <v>200</v>
      </c>
      <c r="B7792" s="12">
        <v>370032</v>
      </c>
      <c r="C7792" s="12" t="s">
        <v>8345</v>
      </c>
      <c r="D7792" s="12" t="s">
        <v>8359</v>
      </c>
      <c r="E7792" s="17" t="s">
        <v>13754</v>
      </c>
      <c r="F7792" s="25" t="str">
        <f>LEFT(E7792,MIN(FIND({0,1,2,3,4,5,6,7,8,9},ASC(E7792)&amp;1234567890))-1)</f>
        <v>K</v>
      </c>
      <c r="G7792" s="25">
        <f t="shared" si="242"/>
        <v>49</v>
      </c>
      <c r="H7792" s="25">
        <f>VLOOKUP(F7792,Table!$A$2:$C$121,2,0)</f>
        <v>1</v>
      </c>
      <c r="I7792" s="26">
        <f>VLOOKUP(F7792,Table!$A$2:$C$121,3,0)</f>
        <v>4</v>
      </c>
      <c r="J7792" s="17" t="s">
        <v>13755</v>
      </c>
      <c r="K7792" s="25" t="str">
        <f>LEFT(J7792,MIN(FIND({0,1,2,3,4,5,6,7,8,9},ASC(J7792)&amp;1234567890))-1)</f>
        <v>Tl</v>
      </c>
      <c r="L7792" s="25">
        <f t="shared" si="243"/>
        <v>108</v>
      </c>
      <c r="M7792" s="25">
        <f>VLOOKUP(K7792,Table!$A$2:$C$121,2,0)</f>
        <v>13</v>
      </c>
      <c r="N7792" s="26">
        <f>VLOOKUP(K7792,Table!$A$2:$C$121,3,0)</f>
        <v>6</v>
      </c>
      <c r="O7792" s="13" t="str">
        <f>VLOOKUP(A7792,Table!$U$1:$V$230,2,0)</f>
        <v>Cubic</v>
      </c>
      <c r="P7792" s="1"/>
    </row>
    <row r="7793" spans="1:16">
      <c r="A7793" s="12">
        <v>201</v>
      </c>
      <c r="B7793" s="12">
        <v>31092</v>
      </c>
      <c r="C7793" s="12" t="s">
        <v>8360</v>
      </c>
      <c r="D7793" s="12" t="s">
        <v>236</v>
      </c>
      <c r="E7793" s="17" t="s">
        <v>330</v>
      </c>
      <c r="F7793" s="25" t="str">
        <f>LEFT(E7793,MIN(FIND({0,1,2,3,4,5,6,7,8,9},ASC(E7793)&amp;1234567890))-1)</f>
        <v>Ca</v>
      </c>
      <c r="G7793" s="25">
        <f t="shared" si="242"/>
        <v>1</v>
      </c>
      <c r="H7793" s="25">
        <f>VLOOKUP(F7793,Table!$A$2:$C$121,2,0)</f>
        <v>2</v>
      </c>
      <c r="I7793" s="26">
        <f>VLOOKUP(F7793,Table!$A$2:$C$121,3,0)</f>
        <v>4</v>
      </c>
      <c r="J7793" s="17" t="s">
        <v>383</v>
      </c>
      <c r="K7793" s="25" t="str">
        <f>LEFT(J7793,MIN(FIND({0,1,2,3,4,5,6,7,8,9},ASC(J7793)&amp;1234567890))-1)</f>
        <v>C</v>
      </c>
      <c r="L7793" s="25">
        <f t="shared" si="243"/>
        <v>2</v>
      </c>
      <c r="M7793" s="25">
        <f>VLOOKUP(K7793,Table!$A$2:$C$121,2,0)</f>
        <v>14</v>
      </c>
      <c r="N7793" s="26">
        <f>VLOOKUP(K7793,Table!$A$2:$C$121,3,0)</f>
        <v>2</v>
      </c>
      <c r="O7793" s="13" t="str">
        <f>VLOOKUP(A7793,Table!$U$1:$V$230,2,0)</f>
        <v>Cubic</v>
      </c>
      <c r="P7793" s="1"/>
    </row>
    <row r="7794" spans="1:16">
      <c r="A7794" s="12">
        <v>201</v>
      </c>
      <c r="B7794" s="12">
        <v>74855</v>
      </c>
      <c r="C7794" s="12" t="s">
        <v>8361</v>
      </c>
      <c r="D7794" s="12" t="s">
        <v>8362</v>
      </c>
      <c r="E7794" s="17" t="s">
        <v>12125</v>
      </c>
      <c r="F7794" s="25" t="str">
        <f>LEFT(E7794,MIN(FIND({0,1,2,3,4,5,6,7,8,9},ASC(E7794)&amp;1234567890))-1)</f>
        <v>W</v>
      </c>
      <c r="G7794" s="25">
        <f t="shared" si="242"/>
        <v>6</v>
      </c>
      <c r="H7794" s="25">
        <f>VLOOKUP(F7794,Table!$A$2:$C$121,2,0)</f>
        <v>6</v>
      </c>
      <c r="I7794" s="26">
        <f>VLOOKUP(F7794,Table!$A$2:$C$121,3,0)</f>
        <v>6</v>
      </c>
      <c r="J7794" s="17" t="s">
        <v>12128</v>
      </c>
      <c r="K7794" s="25" t="str">
        <f>LEFT(J7794,MIN(FIND({0,1,2,3,4,5,6,7,8,9},ASC(J7794)&amp;1234567890))-1)</f>
        <v>Br</v>
      </c>
      <c r="L7794" s="25">
        <f t="shared" si="243"/>
        <v>14</v>
      </c>
      <c r="M7794" s="25">
        <f>VLOOKUP(K7794,Table!$A$2:$C$121,2,0)</f>
        <v>17</v>
      </c>
      <c r="N7794" s="26">
        <f>VLOOKUP(K7794,Table!$A$2:$C$121,3,0)</f>
        <v>4</v>
      </c>
      <c r="O7794" s="13" t="str">
        <f>VLOOKUP(A7794,Table!$U$1:$V$230,2,0)</f>
        <v>Cubic</v>
      </c>
      <c r="P7794" s="1"/>
    </row>
    <row r="7795" spans="1:16">
      <c r="A7795" s="12">
        <v>201</v>
      </c>
      <c r="B7795" s="12">
        <v>54599</v>
      </c>
      <c r="C7795" s="12" t="s">
        <v>8360</v>
      </c>
      <c r="D7795" s="12" t="s">
        <v>8363</v>
      </c>
      <c r="E7795" s="17" t="s">
        <v>13756</v>
      </c>
      <c r="F7795" s="25" t="str">
        <f>LEFT(E7795,MIN(FIND({0,1,2,3,4,5,6,7,8,9},ASC(E7795)&amp;1234567890))-1)</f>
        <v>Ce</v>
      </c>
      <c r="G7795" s="25">
        <f t="shared" si="242"/>
        <v>6</v>
      </c>
      <c r="H7795" s="25">
        <f>VLOOKUP(F7795,Table!$A$2:$C$121,2,0)</f>
        <v>3</v>
      </c>
      <c r="I7795" s="26">
        <f>VLOOKUP(F7795,Table!$A$2:$C$121,3,0)</f>
        <v>6</v>
      </c>
      <c r="J7795" s="17" t="s">
        <v>13757</v>
      </c>
      <c r="K7795" s="25" t="str">
        <f>LEFT(J7795,MIN(FIND({0,1,2,3,4,5,6,7,8,9},ASC(J7795)&amp;1234567890))-1)</f>
        <v>Cd</v>
      </c>
      <c r="L7795" s="25">
        <f t="shared" si="243"/>
        <v>37</v>
      </c>
      <c r="M7795" s="25">
        <f>VLOOKUP(K7795,Table!$A$2:$C$121,2,0)</f>
        <v>12</v>
      </c>
      <c r="N7795" s="26">
        <f>VLOOKUP(K7795,Table!$A$2:$C$121,3,0)</f>
        <v>5</v>
      </c>
      <c r="O7795" s="13" t="str">
        <f>VLOOKUP(A7795,Table!$U$1:$V$230,2,0)</f>
        <v>Cubic</v>
      </c>
      <c r="P7795" s="1"/>
    </row>
    <row r="7796" spans="1:16">
      <c r="A7796" s="12">
        <v>202</v>
      </c>
      <c r="B7796" s="12">
        <v>75355</v>
      </c>
      <c r="C7796" s="12" t="s">
        <v>8364</v>
      </c>
      <c r="D7796" s="12" t="s">
        <v>8365</v>
      </c>
      <c r="E7796" s="17" t="s">
        <v>13758</v>
      </c>
      <c r="F7796" s="25" t="str">
        <f>LEFT(E7796,MIN(FIND({0,1,2,3,4,5,6,7,8,9},ASC(E7796)&amp;1234567890))-1)</f>
        <v>Sr</v>
      </c>
      <c r="G7796" s="25">
        <f t="shared" si="242"/>
        <v>2.08</v>
      </c>
      <c r="H7796" s="25">
        <f>VLOOKUP(F7796,Table!$A$2:$C$121,2,0)</f>
        <v>2</v>
      </c>
      <c r="I7796" s="26">
        <f>VLOOKUP(F7796,Table!$A$2:$C$121,3,0)</f>
        <v>5</v>
      </c>
      <c r="J7796" s="17" t="s">
        <v>11427</v>
      </c>
      <c r="K7796" s="25" t="str">
        <f>LEFT(J7796,MIN(FIND({0,1,2,3,4,5,6,7,8,9},ASC(J7796)&amp;1234567890))-1)</f>
        <v>C</v>
      </c>
      <c r="L7796" s="25">
        <f t="shared" si="243"/>
        <v>60</v>
      </c>
      <c r="M7796" s="25">
        <f>VLOOKUP(K7796,Table!$A$2:$C$121,2,0)</f>
        <v>14</v>
      </c>
      <c r="N7796" s="26">
        <f>VLOOKUP(K7796,Table!$A$2:$C$121,3,0)</f>
        <v>2</v>
      </c>
      <c r="O7796" s="13" t="str">
        <f>VLOOKUP(A7796,Table!$U$1:$V$230,2,0)</f>
        <v>Cubic</v>
      </c>
      <c r="P7796" s="1"/>
    </row>
    <row r="7797" spans="1:16">
      <c r="A7797" s="12">
        <v>202</v>
      </c>
      <c r="B7797" s="12">
        <v>70064</v>
      </c>
      <c r="C7797" s="12" t="s">
        <v>8364</v>
      </c>
      <c r="D7797" s="12" t="s">
        <v>8366</v>
      </c>
      <c r="E7797" s="17" t="s">
        <v>13759</v>
      </c>
      <c r="F7797" s="25" t="str">
        <f>LEFT(E7797,MIN(FIND({0,1,2,3,4,5,6,7,8,9},ASC(E7797)&amp;1234567890))-1)</f>
        <v>Na</v>
      </c>
      <c r="G7797" s="25">
        <f t="shared" si="242"/>
        <v>9.2799999999999994</v>
      </c>
      <c r="H7797" s="25">
        <f>VLOOKUP(F7797,Table!$A$2:$C$121,2,0)</f>
        <v>1</v>
      </c>
      <c r="I7797" s="26">
        <f>VLOOKUP(F7797,Table!$A$2:$C$121,3,0)</f>
        <v>3</v>
      </c>
      <c r="J7797" s="17" t="s">
        <v>11427</v>
      </c>
      <c r="K7797" s="25" t="str">
        <f>LEFT(J7797,MIN(FIND({0,1,2,3,4,5,6,7,8,9},ASC(J7797)&amp;1234567890))-1)</f>
        <v>C</v>
      </c>
      <c r="L7797" s="25">
        <f t="shared" si="243"/>
        <v>60</v>
      </c>
      <c r="M7797" s="25">
        <f>VLOOKUP(K7797,Table!$A$2:$C$121,2,0)</f>
        <v>14</v>
      </c>
      <c r="N7797" s="26">
        <f>VLOOKUP(K7797,Table!$A$2:$C$121,3,0)</f>
        <v>2</v>
      </c>
      <c r="O7797" s="13" t="str">
        <f>VLOOKUP(A7797,Table!$U$1:$V$230,2,0)</f>
        <v>Cubic</v>
      </c>
      <c r="P7797" s="1"/>
    </row>
    <row r="7798" spans="1:16">
      <c r="A7798" s="12">
        <v>202</v>
      </c>
      <c r="B7798" s="12">
        <v>107543</v>
      </c>
      <c r="C7798" s="12" t="s">
        <v>8364</v>
      </c>
      <c r="D7798" s="12" t="s">
        <v>8367</v>
      </c>
      <c r="E7798" s="17" t="s">
        <v>13760</v>
      </c>
      <c r="F7798" s="25" t="str">
        <f>LEFT(E7798,MIN(FIND({0,1,2,3,4,5,6,7,8,9},ASC(E7798)&amp;1234567890))-1)</f>
        <v>Ag</v>
      </c>
      <c r="G7798" s="25">
        <f t="shared" si="242"/>
        <v>7.96</v>
      </c>
      <c r="H7798" s="25">
        <f>VLOOKUP(F7798,Table!$A$2:$C$121,2,0)</f>
        <v>11</v>
      </c>
      <c r="I7798" s="26">
        <f>VLOOKUP(F7798,Table!$A$2:$C$121,3,0)</f>
        <v>5</v>
      </c>
      <c r="J7798" s="17" t="s">
        <v>13761</v>
      </c>
      <c r="K7798" s="25" t="str">
        <f>LEFT(J7798,MIN(FIND({0,1,2,3,4,5,6,7,8,9},ASC(J7798)&amp;1234567890))-1)</f>
        <v>Mg</v>
      </c>
      <c r="L7798" s="25">
        <f t="shared" si="243"/>
        <v>25.04</v>
      </c>
      <c r="M7798" s="25">
        <f>VLOOKUP(K7798,Table!$A$2:$C$121,2,0)</f>
        <v>2</v>
      </c>
      <c r="N7798" s="26">
        <f>VLOOKUP(K7798,Table!$A$2:$C$121,3,0)</f>
        <v>3</v>
      </c>
      <c r="O7798" s="13" t="str">
        <f>VLOOKUP(A7798,Table!$U$1:$V$230,2,0)</f>
        <v>Cubic</v>
      </c>
      <c r="P7798" s="1"/>
    </row>
    <row r="7799" spans="1:16">
      <c r="A7799" s="12">
        <v>203</v>
      </c>
      <c r="B7799" s="12">
        <v>48154</v>
      </c>
      <c r="C7799" s="12" t="s">
        <v>8368</v>
      </c>
      <c r="D7799" s="12" t="s">
        <v>3</v>
      </c>
      <c r="E7799" s="17" t="s">
        <v>31</v>
      </c>
      <c r="F7799" s="25" t="str">
        <f>LEFT(E7799,MIN(FIND({0,1,2,3,4,5,6,7,8,9},ASC(E7799)&amp;1234567890))-1)</f>
        <v>Si</v>
      </c>
      <c r="G7799" s="25">
        <f t="shared" si="242"/>
        <v>1</v>
      </c>
      <c r="H7799" s="25">
        <f>VLOOKUP(F7799,Table!$A$2:$C$121,2,0)</f>
        <v>14</v>
      </c>
      <c r="I7799" s="26">
        <f>VLOOKUP(F7799,Table!$A$2:$C$121,3,0)</f>
        <v>3</v>
      </c>
      <c r="J7799" s="17" t="s">
        <v>32</v>
      </c>
      <c r="K7799" s="25" t="str">
        <f>LEFT(J7799,MIN(FIND({0,1,2,3,4,5,6,7,8,9},ASC(J7799)&amp;1234567890))-1)</f>
        <v>O</v>
      </c>
      <c r="L7799" s="25">
        <f t="shared" si="243"/>
        <v>2</v>
      </c>
      <c r="M7799" s="25">
        <f>VLOOKUP(K7799,Table!$A$2:$C$121,2,0)</f>
        <v>16</v>
      </c>
      <c r="N7799" s="26">
        <f>VLOOKUP(K7799,Table!$A$2:$C$121,3,0)</f>
        <v>2</v>
      </c>
      <c r="O7799" s="13" t="str">
        <f>VLOOKUP(A7799,Table!$U$1:$V$230,2,0)</f>
        <v>Cubic</v>
      </c>
      <c r="P7799" s="1"/>
    </row>
    <row r="7800" spans="1:16">
      <c r="A7800" s="12">
        <v>203</v>
      </c>
      <c r="B7800" s="12">
        <v>252137</v>
      </c>
      <c r="C7800" s="12" t="s">
        <v>8369</v>
      </c>
      <c r="D7800" s="12" t="s">
        <v>8370</v>
      </c>
      <c r="E7800" s="17" t="s">
        <v>12736</v>
      </c>
      <c r="F7800" s="25" t="str">
        <f>LEFT(E7800,MIN(FIND({0,1,2,3,4,5,6,7,8,9},ASC(E7800)&amp;1234567890))-1)</f>
        <v>Eu</v>
      </c>
      <c r="G7800" s="25">
        <f t="shared" si="242"/>
        <v>4</v>
      </c>
      <c r="H7800" s="25">
        <f>VLOOKUP(F7800,Table!$A$2:$C$121,2,0)</f>
        <v>3</v>
      </c>
      <c r="I7800" s="26">
        <f>VLOOKUP(F7800,Table!$A$2:$C$121,3,0)</f>
        <v>6</v>
      </c>
      <c r="J7800" s="17" t="s">
        <v>13762</v>
      </c>
      <c r="K7800" s="25" t="str">
        <f>LEFT(J7800,MIN(FIND({0,1,2,3,4,5,6,7,8,9},ASC(J7800)&amp;1234567890))-1)</f>
        <v>Cd</v>
      </c>
      <c r="L7800" s="25">
        <f t="shared" si="243"/>
        <v>25</v>
      </c>
      <c r="M7800" s="25">
        <f>VLOOKUP(K7800,Table!$A$2:$C$121,2,0)</f>
        <v>12</v>
      </c>
      <c r="N7800" s="26">
        <f>VLOOKUP(K7800,Table!$A$2:$C$121,3,0)</f>
        <v>5</v>
      </c>
      <c r="O7800" s="13" t="str">
        <f>VLOOKUP(A7800,Table!$U$1:$V$230,2,0)</f>
        <v>Cubic</v>
      </c>
      <c r="P7800" s="1"/>
    </row>
    <row r="7801" spans="1:16">
      <c r="A7801" s="12">
        <v>204</v>
      </c>
      <c r="B7801" s="12">
        <v>8177</v>
      </c>
      <c r="C7801" s="12" t="s">
        <v>8371</v>
      </c>
      <c r="D7801" s="12" t="s">
        <v>8372</v>
      </c>
      <c r="E7801" s="17" t="s">
        <v>11333</v>
      </c>
      <c r="F7801" s="25" t="str">
        <f>LEFT(E7801,MIN(FIND({0,1,2,3,4,5,6,7,8,9},ASC(E7801)&amp;1234567890))-1)</f>
        <v>Dy</v>
      </c>
      <c r="G7801" s="25">
        <f t="shared" si="242"/>
        <v>1</v>
      </c>
      <c r="H7801" s="25">
        <f>VLOOKUP(F7801,Table!$A$2:$C$121,2,0)</f>
        <v>3</v>
      </c>
      <c r="I7801" s="26">
        <f>VLOOKUP(F7801,Table!$A$2:$C$121,3,0)</f>
        <v>6</v>
      </c>
      <c r="J7801" s="17" t="s">
        <v>13060</v>
      </c>
      <c r="K7801" s="25" t="str">
        <f>LEFT(J7801,MIN(FIND({0,1,2,3,4,5,6,7,8,9},ASC(J7801)&amp;1234567890))-1)</f>
        <v>Cd</v>
      </c>
      <c r="L7801" s="25">
        <f t="shared" si="243"/>
        <v>6</v>
      </c>
      <c r="M7801" s="25">
        <f>VLOOKUP(K7801,Table!$A$2:$C$121,2,0)</f>
        <v>12</v>
      </c>
      <c r="N7801" s="26">
        <f>VLOOKUP(K7801,Table!$A$2:$C$121,3,0)</f>
        <v>5</v>
      </c>
      <c r="O7801" s="13" t="str">
        <f>VLOOKUP(A7801,Table!$U$1:$V$230,2,0)</f>
        <v>Cubic</v>
      </c>
      <c r="P7801" s="1"/>
    </row>
    <row r="7802" spans="1:16">
      <c r="A7802" s="12">
        <v>204</v>
      </c>
      <c r="B7802" s="12">
        <v>9148</v>
      </c>
      <c r="C7802" s="12" t="s">
        <v>8371</v>
      </c>
      <c r="D7802" s="12" t="s">
        <v>8373</v>
      </c>
      <c r="E7802" s="17" t="s">
        <v>11336</v>
      </c>
      <c r="F7802" s="25" t="str">
        <f>LEFT(E7802,MIN(FIND({0,1,2,3,4,5,6,7,8,9},ASC(E7802)&amp;1234567890))-1)</f>
        <v>Y</v>
      </c>
      <c r="G7802" s="25">
        <f t="shared" si="242"/>
        <v>1</v>
      </c>
      <c r="H7802" s="25">
        <f>VLOOKUP(F7802,Table!$A$2:$C$121,2,0)</f>
        <v>3</v>
      </c>
      <c r="I7802" s="26">
        <f>VLOOKUP(F7802,Table!$A$2:$C$121,3,0)</f>
        <v>5</v>
      </c>
      <c r="J7802" s="17" t="s">
        <v>13060</v>
      </c>
      <c r="K7802" s="25" t="str">
        <f>LEFT(J7802,MIN(FIND({0,1,2,3,4,5,6,7,8,9},ASC(J7802)&amp;1234567890))-1)</f>
        <v>Cd</v>
      </c>
      <c r="L7802" s="25">
        <f t="shared" si="243"/>
        <v>6</v>
      </c>
      <c r="M7802" s="25">
        <f>VLOOKUP(K7802,Table!$A$2:$C$121,2,0)</f>
        <v>12</v>
      </c>
      <c r="N7802" s="26">
        <f>VLOOKUP(K7802,Table!$A$2:$C$121,3,0)</f>
        <v>5</v>
      </c>
      <c r="O7802" s="13" t="str">
        <f>VLOOKUP(A7802,Table!$U$1:$V$230,2,0)</f>
        <v>Cubic</v>
      </c>
      <c r="P7802" s="1"/>
    </row>
    <row r="7803" spans="1:16">
      <c r="A7803" s="12">
        <v>204</v>
      </c>
      <c r="B7803" s="12">
        <v>15457</v>
      </c>
      <c r="C7803" s="12" t="s">
        <v>8371</v>
      </c>
      <c r="D7803" s="12" t="s">
        <v>8374</v>
      </c>
      <c r="E7803" s="17" t="s">
        <v>72</v>
      </c>
      <c r="F7803" s="25" t="str">
        <f>LEFT(E7803,MIN(FIND({0,1,2,3,4,5,6,7,8,9},ASC(E7803)&amp;1234567890))-1)</f>
        <v>Ir</v>
      </c>
      <c r="G7803" s="25">
        <f t="shared" si="242"/>
        <v>1</v>
      </c>
      <c r="H7803" s="25">
        <f>VLOOKUP(F7803,Table!$A$2:$C$121,2,0)</f>
        <v>9</v>
      </c>
      <c r="I7803" s="26">
        <f>VLOOKUP(F7803,Table!$A$2:$C$121,3,0)</f>
        <v>6</v>
      </c>
      <c r="J7803" s="17" t="s">
        <v>331</v>
      </c>
      <c r="K7803" s="25" t="str">
        <f>LEFT(J7803,MIN(FIND({0,1,2,3,4,5,6,7,8,9},ASC(J7803)&amp;1234567890))-1)</f>
        <v>As</v>
      </c>
      <c r="L7803" s="25">
        <f t="shared" si="243"/>
        <v>3</v>
      </c>
      <c r="M7803" s="25">
        <f>VLOOKUP(K7803,Table!$A$2:$C$121,2,0)</f>
        <v>15</v>
      </c>
      <c r="N7803" s="26">
        <f>VLOOKUP(K7803,Table!$A$2:$C$121,3,0)</f>
        <v>4</v>
      </c>
      <c r="O7803" s="13" t="str">
        <f>VLOOKUP(A7803,Table!$U$1:$V$230,2,0)</f>
        <v>Cubic</v>
      </c>
      <c r="P7803" s="1"/>
    </row>
    <row r="7804" spans="1:16">
      <c r="A7804" s="12">
        <v>204</v>
      </c>
      <c r="B7804" s="12">
        <v>15458</v>
      </c>
      <c r="C7804" s="12" t="s">
        <v>8371</v>
      </c>
      <c r="D7804" s="12" t="s">
        <v>8375</v>
      </c>
      <c r="E7804" s="17" t="s">
        <v>72</v>
      </c>
      <c r="F7804" s="25" t="str">
        <f>LEFT(E7804,MIN(FIND({0,1,2,3,4,5,6,7,8,9},ASC(E7804)&amp;1234567890))-1)</f>
        <v>Ir</v>
      </c>
      <c r="G7804" s="25">
        <f t="shared" si="242"/>
        <v>1</v>
      </c>
      <c r="H7804" s="25">
        <f>VLOOKUP(F7804,Table!$A$2:$C$121,2,0)</f>
        <v>9</v>
      </c>
      <c r="I7804" s="26">
        <f>VLOOKUP(F7804,Table!$A$2:$C$121,3,0)</f>
        <v>6</v>
      </c>
      <c r="J7804" s="17" t="s">
        <v>11357</v>
      </c>
      <c r="K7804" s="25" t="str">
        <f>LEFT(J7804,MIN(FIND({0,1,2,3,4,5,6,7,8,9},ASC(J7804)&amp;1234567890))-1)</f>
        <v>Sb</v>
      </c>
      <c r="L7804" s="25">
        <f t="shared" si="243"/>
        <v>3</v>
      </c>
      <c r="M7804" s="25">
        <f>VLOOKUP(K7804,Table!$A$2:$C$121,2,0)</f>
        <v>15</v>
      </c>
      <c r="N7804" s="26">
        <f>VLOOKUP(K7804,Table!$A$2:$C$121,3,0)</f>
        <v>5</v>
      </c>
      <c r="O7804" s="13" t="str">
        <f>VLOOKUP(A7804,Table!$U$1:$V$230,2,0)</f>
        <v>Cubic</v>
      </c>
      <c r="P7804" s="1"/>
    </row>
    <row r="7805" spans="1:16">
      <c r="A7805" s="12">
        <v>204</v>
      </c>
      <c r="B7805" s="12">
        <v>9188</v>
      </c>
      <c r="C7805" s="12" t="s">
        <v>8371</v>
      </c>
      <c r="D7805" s="12" t="s">
        <v>8376</v>
      </c>
      <c r="E7805" s="17" t="s">
        <v>76</v>
      </c>
      <c r="F7805" s="25" t="str">
        <f>LEFT(E7805,MIN(FIND({0,1,2,3,4,5,6,7,8,9},ASC(E7805)&amp;1234567890))-1)</f>
        <v>Co</v>
      </c>
      <c r="G7805" s="25">
        <f t="shared" si="242"/>
        <v>1</v>
      </c>
      <c r="H7805" s="25">
        <f>VLOOKUP(F7805,Table!$A$2:$C$121,2,0)</f>
        <v>9</v>
      </c>
      <c r="I7805" s="26">
        <f>VLOOKUP(F7805,Table!$A$2:$C$121,3,0)</f>
        <v>4</v>
      </c>
      <c r="J7805" s="17" t="s">
        <v>331</v>
      </c>
      <c r="K7805" s="25" t="str">
        <f>LEFT(J7805,MIN(FIND({0,1,2,3,4,5,6,7,8,9},ASC(J7805)&amp;1234567890))-1)</f>
        <v>As</v>
      </c>
      <c r="L7805" s="25">
        <f t="shared" si="243"/>
        <v>3</v>
      </c>
      <c r="M7805" s="25">
        <f>VLOOKUP(K7805,Table!$A$2:$C$121,2,0)</f>
        <v>15</v>
      </c>
      <c r="N7805" s="26">
        <f>VLOOKUP(K7805,Table!$A$2:$C$121,3,0)</f>
        <v>4</v>
      </c>
      <c r="O7805" s="13" t="str">
        <f>VLOOKUP(A7805,Table!$U$1:$V$230,2,0)</f>
        <v>Cubic</v>
      </c>
      <c r="P7805" s="1"/>
    </row>
    <row r="7806" spans="1:16">
      <c r="A7806" s="12">
        <v>204</v>
      </c>
      <c r="B7806" s="12">
        <v>23711</v>
      </c>
      <c r="C7806" s="12" t="s">
        <v>8371</v>
      </c>
      <c r="D7806" s="12" t="s">
        <v>8377</v>
      </c>
      <c r="E7806" s="17" t="s">
        <v>76</v>
      </c>
      <c r="F7806" s="25" t="str">
        <f>LEFT(E7806,MIN(FIND({0,1,2,3,4,5,6,7,8,9},ASC(E7806)&amp;1234567890))-1)</f>
        <v>Co</v>
      </c>
      <c r="G7806" s="25">
        <f t="shared" si="242"/>
        <v>1</v>
      </c>
      <c r="H7806" s="25">
        <f>VLOOKUP(F7806,Table!$A$2:$C$121,2,0)</f>
        <v>9</v>
      </c>
      <c r="I7806" s="26">
        <f>VLOOKUP(F7806,Table!$A$2:$C$121,3,0)</f>
        <v>4</v>
      </c>
      <c r="J7806" s="17" t="s">
        <v>378</v>
      </c>
      <c r="K7806" s="25" t="str">
        <f>LEFT(J7806,MIN(FIND({0,1,2,3,4,5,6,7,8,9},ASC(J7806)&amp;1234567890))-1)</f>
        <v>P</v>
      </c>
      <c r="L7806" s="25">
        <f t="shared" si="243"/>
        <v>3</v>
      </c>
      <c r="M7806" s="25">
        <f>VLOOKUP(K7806,Table!$A$2:$C$121,2,0)</f>
        <v>15</v>
      </c>
      <c r="N7806" s="26">
        <f>VLOOKUP(K7806,Table!$A$2:$C$121,3,0)</f>
        <v>3</v>
      </c>
      <c r="O7806" s="13" t="str">
        <f>VLOOKUP(A7806,Table!$U$1:$V$230,2,0)</f>
        <v>Cubic</v>
      </c>
      <c r="P7806" s="1"/>
    </row>
    <row r="7807" spans="1:16">
      <c r="A7807" s="12">
        <v>204</v>
      </c>
      <c r="B7807" s="12">
        <v>23712</v>
      </c>
      <c r="C7807" s="12" t="s">
        <v>8371</v>
      </c>
      <c r="D7807" s="12" t="s">
        <v>8378</v>
      </c>
      <c r="E7807" s="17" t="s">
        <v>11294</v>
      </c>
      <c r="F7807" s="25" t="str">
        <f>LEFT(E7807,MIN(FIND({0,1,2,3,4,5,6,7,8,9},ASC(E7807)&amp;1234567890))-1)</f>
        <v>Rh</v>
      </c>
      <c r="G7807" s="25">
        <f t="shared" si="242"/>
        <v>1</v>
      </c>
      <c r="H7807" s="25">
        <f>VLOOKUP(F7807,Table!$A$2:$C$121,2,0)</f>
        <v>9</v>
      </c>
      <c r="I7807" s="26">
        <f>VLOOKUP(F7807,Table!$A$2:$C$121,3,0)</f>
        <v>5</v>
      </c>
      <c r="J7807" s="17" t="s">
        <v>378</v>
      </c>
      <c r="K7807" s="25" t="str">
        <f>LEFT(J7807,MIN(FIND({0,1,2,3,4,5,6,7,8,9},ASC(J7807)&amp;1234567890))-1)</f>
        <v>P</v>
      </c>
      <c r="L7807" s="25">
        <f t="shared" si="243"/>
        <v>3</v>
      </c>
      <c r="M7807" s="25">
        <f>VLOOKUP(K7807,Table!$A$2:$C$121,2,0)</f>
        <v>15</v>
      </c>
      <c r="N7807" s="26">
        <f>VLOOKUP(K7807,Table!$A$2:$C$121,3,0)</f>
        <v>3</v>
      </c>
      <c r="O7807" s="13" t="str">
        <f>VLOOKUP(A7807,Table!$U$1:$V$230,2,0)</f>
        <v>Cubic</v>
      </c>
      <c r="P7807" s="1"/>
    </row>
    <row r="7808" spans="1:16">
      <c r="A7808" s="12">
        <v>204</v>
      </c>
      <c r="B7808" s="12">
        <v>23713</v>
      </c>
      <c r="C7808" s="12" t="s">
        <v>8371</v>
      </c>
      <c r="D7808" s="12" t="s">
        <v>8379</v>
      </c>
      <c r="E7808" s="17" t="s">
        <v>72</v>
      </c>
      <c r="F7808" s="25" t="str">
        <f>LEFT(E7808,MIN(FIND({0,1,2,3,4,5,6,7,8,9},ASC(E7808)&amp;1234567890))-1)</f>
        <v>Ir</v>
      </c>
      <c r="G7808" s="25">
        <f t="shared" si="242"/>
        <v>1</v>
      </c>
      <c r="H7808" s="25">
        <f>VLOOKUP(F7808,Table!$A$2:$C$121,2,0)</f>
        <v>9</v>
      </c>
      <c r="I7808" s="26">
        <f>VLOOKUP(F7808,Table!$A$2:$C$121,3,0)</f>
        <v>6</v>
      </c>
      <c r="J7808" s="17" t="s">
        <v>378</v>
      </c>
      <c r="K7808" s="25" t="str">
        <f>LEFT(J7808,MIN(FIND({0,1,2,3,4,5,6,7,8,9},ASC(J7808)&amp;1234567890))-1)</f>
        <v>P</v>
      </c>
      <c r="L7808" s="25">
        <f t="shared" si="243"/>
        <v>3</v>
      </c>
      <c r="M7808" s="25">
        <f>VLOOKUP(K7808,Table!$A$2:$C$121,2,0)</f>
        <v>15</v>
      </c>
      <c r="N7808" s="26">
        <f>VLOOKUP(K7808,Table!$A$2:$C$121,3,0)</f>
        <v>3</v>
      </c>
      <c r="O7808" s="13" t="str">
        <f>VLOOKUP(A7808,Table!$U$1:$V$230,2,0)</f>
        <v>Cubic</v>
      </c>
      <c r="P7808" s="1"/>
    </row>
    <row r="7809" spans="1:16">
      <c r="A7809" s="12">
        <v>204</v>
      </c>
      <c r="B7809" s="12">
        <v>23714</v>
      </c>
      <c r="C7809" s="12" t="s">
        <v>8371</v>
      </c>
      <c r="D7809" s="12" t="s">
        <v>8380</v>
      </c>
      <c r="E7809" s="17" t="s">
        <v>66</v>
      </c>
      <c r="F7809" s="25" t="str">
        <f>LEFT(E7809,MIN(FIND({0,1,2,3,4,5,6,7,8,9},ASC(E7809)&amp;1234567890))-1)</f>
        <v>Ni</v>
      </c>
      <c r="G7809" s="25">
        <f t="shared" si="242"/>
        <v>1</v>
      </c>
      <c r="H7809" s="25">
        <f>VLOOKUP(F7809,Table!$A$2:$C$121,2,0)</f>
        <v>10</v>
      </c>
      <c r="I7809" s="26">
        <f>VLOOKUP(F7809,Table!$A$2:$C$121,3,0)</f>
        <v>4</v>
      </c>
      <c r="J7809" s="17" t="s">
        <v>378</v>
      </c>
      <c r="K7809" s="25" t="str">
        <f>LEFT(J7809,MIN(FIND({0,1,2,3,4,5,6,7,8,9},ASC(J7809)&amp;1234567890))-1)</f>
        <v>P</v>
      </c>
      <c r="L7809" s="25">
        <f t="shared" si="243"/>
        <v>3</v>
      </c>
      <c r="M7809" s="25">
        <f>VLOOKUP(K7809,Table!$A$2:$C$121,2,0)</f>
        <v>15</v>
      </c>
      <c r="N7809" s="26">
        <f>VLOOKUP(K7809,Table!$A$2:$C$121,3,0)</f>
        <v>3</v>
      </c>
      <c r="O7809" s="13" t="str">
        <f>VLOOKUP(A7809,Table!$U$1:$V$230,2,0)</f>
        <v>Cubic</v>
      </c>
      <c r="P7809" s="1"/>
    </row>
    <row r="7810" spans="1:16">
      <c r="A7810" s="12">
        <v>204</v>
      </c>
      <c r="B7810" s="12">
        <v>24769</v>
      </c>
      <c r="C7810" s="12" t="s">
        <v>8371</v>
      </c>
      <c r="D7810" s="12" t="s">
        <v>4444</v>
      </c>
      <c r="E7810" s="17" t="s">
        <v>11351</v>
      </c>
      <c r="F7810" s="25" t="str">
        <f>LEFT(E7810,MIN(FIND({0,1,2,3,4,5,6,7,8,9},ASC(E7810)&amp;1234567890))-1)</f>
        <v>Cu</v>
      </c>
      <c r="G7810" s="25">
        <f t="shared" ref="G7810:G7873" si="244">IF(SUBSTITUTE(E7810,F7810,"")="",1,SUBSTITUTE(E7810,F7810,""))*1</f>
        <v>1</v>
      </c>
      <c r="H7810" s="25">
        <f>VLOOKUP(F7810,Table!$A$2:$C$121,2,0)</f>
        <v>11</v>
      </c>
      <c r="I7810" s="26">
        <f>VLOOKUP(F7810,Table!$A$2:$C$121,3,0)</f>
        <v>4</v>
      </c>
      <c r="J7810" s="17" t="s">
        <v>11344</v>
      </c>
      <c r="K7810" s="25" t="str">
        <f>LEFT(J7810,MIN(FIND({0,1,2,3,4,5,6,7,8,9},ASC(J7810)&amp;1234567890))-1)</f>
        <v>Br</v>
      </c>
      <c r="L7810" s="25">
        <f t="shared" ref="L7810:L7873" si="245">IF(SUBSTITUTE(J7810,K7810,"")="",1,SUBSTITUTE(J7810,K7810,""))*1</f>
        <v>1</v>
      </c>
      <c r="M7810" s="25">
        <f>VLOOKUP(K7810,Table!$A$2:$C$121,2,0)</f>
        <v>17</v>
      </c>
      <c r="N7810" s="26">
        <f>VLOOKUP(K7810,Table!$A$2:$C$121,3,0)</f>
        <v>4</v>
      </c>
      <c r="O7810" s="13" t="str">
        <f>VLOOKUP(A7810,Table!$U$1:$V$230,2,0)</f>
        <v>Cubic</v>
      </c>
      <c r="P7810" s="1"/>
    </row>
    <row r="7811" spans="1:16">
      <c r="A7811" s="12">
        <v>204</v>
      </c>
      <c r="B7811" s="12">
        <v>29047</v>
      </c>
      <c r="C7811" s="12" t="s">
        <v>8371</v>
      </c>
      <c r="D7811" s="12" t="s">
        <v>1226</v>
      </c>
      <c r="E7811" s="17" t="s">
        <v>11358</v>
      </c>
      <c r="F7811" s="25" t="str">
        <f>LEFT(E7811,MIN(FIND({0,1,2,3,4,5,6,7,8,9},ASC(E7811)&amp;1234567890))-1)</f>
        <v>N</v>
      </c>
      <c r="G7811" s="25">
        <f t="shared" si="244"/>
        <v>2</v>
      </c>
      <c r="H7811" s="25">
        <f>VLOOKUP(F7811,Table!$A$2:$C$121,2,0)</f>
        <v>15</v>
      </c>
      <c r="I7811" s="26">
        <f>VLOOKUP(F7811,Table!$A$2:$C$121,3,0)</f>
        <v>2</v>
      </c>
      <c r="J7811" s="17" t="s">
        <v>582</v>
      </c>
      <c r="K7811" s="25" t="str">
        <f>LEFT(J7811,MIN(FIND({0,1,2,3,4,5,6,7,8,9},ASC(J7811)&amp;1234567890))-1)</f>
        <v>O</v>
      </c>
      <c r="L7811" s="25">
        <f t="shared" si="245"/>
        <v>4</v>
      </c>
      <c r="M7811" s="25">
        <f>VLOOKUP(K7811,Table!$A$2:$C$121,2,0)</f>
        <v>16</v>
      </c>
      <c r="N7811" s="26">
        <f>VLOOKUP(K7811,Table!$A$2:$C$121,3,0)</f>
        <v>2</v>
      </c>
      <c r="O7811" s="13" t="str">
        <f>VLOOKUP(A7811,Table!$U$1:$V$230,2,0)</f>
        <v>Cubic</v>
      </c>
      <c r="P7811" s="1"/>
    </row>
    <row r="7812" spans="1:16">
      <c r="A7812" s="12">
        <v>204</v>
      </c>
      <c r="B7812" s="12">
        <v>34049</v>
      </c>
      <c r="C7812" s="12" t="s">
        <v>8371</v>
      </c>
      <c r="D7812" s="12" t="s">
        <v>8381</v>
      </c>
      <c r="E7812" s="17" t="s">
        <v>11294</v>
      </c>
      <c r="F7812" s="25" t="str">
        <f>LEFT(E7812,MIN(FIND({0,1,2,3,4,5,6,7,8,9},ASC(E7812)&amp;1234567890))-1)</f>
        <v>Rh</v>
      </c>
      <c r="G7812" s="25">
        <f t="shared" si="244"/>
        <v>1</v>
      </c>
      <c r="H7812" s="25">
        <f>VLOOKUP(F7812,Table!$A$2:$C$121,2,0)</f>
        <v>9</v>
      </c>
      <c r="I7812" s="26">
        <f>VLOOKUP(F7812,Table!$A$2:$C$121,3,0)</f>
        <v>5</v>
      </c>
      <c r="J7812" s="17" t="s">
        <v>11357</v>
      </c>
      <c r="K7812" s="25" t="str">
        <f>LEFT(J7812,MIN(FIND({0,1,2,3,4,5,6,7,8,9},ASC(J7812)&amp;1234567890))-1)</f>
        <v>Sb</v>
      </c>
      <c r="L7812" s="25">
        <f t="shared" si="245"/>
        <v>3</v>
      </c>
      <c r="M7812" s="25">
        <f>VLOOKUP(K7812,Table!$A$2:$C$121,2,0)</f>
        <v>15</v>
      </c>
      <c r="N7812" s="26">
        <f>VLOOKUP(K7812,Table!$A$2:$C$121,3,0)</f>
        <v>5</v>
      </c>
      <c r="O7812" s="13" t="str">
        <f>VLOOKUP(A7812,Table!$U$1:$V$230,2,0)</f>
        <v>Cubic</v>
      </c>
      <c r="P7812" s="1"/>
    </row>
    <row r="7813" spans="1:16">
      <c r="A7813" s="12">
        <v>204</v>
      </c>
      <c r="B7813" s="12">
        <v>34052</v>
      </c>
      <c r="C7813" s="12" t="s">
        <v>8371</v>
      </c>
      <c r="D7813" s="12" t="s">
        <v>8382</v>
      </c>
      <c r="E7813" s="17" t="s">
        <v>11294</v>
      </c>
      <c r="F7813" s="25" t="str">
        <f>LEFT(E7813,MIN(FIND({0,1,2,3,4,5,6,7,8,9},ASC(E7813)&amp;1234567890))-1)</f>
        <v>Rh</v>
      </c>
      <c r="G7813" s="25">
        <f t="shared" si="244"/>
        <v>1</v>
      </c>
      <c r="H7813" s="25">
        <f>VLOOKUP(F7813,Table!$A$2:$C$121,2,0)</f>
        <v>9</v>
      </c>
      <c r="I7813" s="26">
        <f>VLOOKUP(F7813,Table!$A$2:$C$121,3,0)</f>
        <v>5</v>
      </c>
      <c r="J7813" s="17" t="s">
        <v>331</v>
      </c>
      <c r="K7813" s="25" t="str">
        <f>LEFT(J7813,MIN(FIND({0,1,2,3,4,5,6,7,8,9},ASC(J7813)&amp;1234567890))-1)</f>
        <v>As</v>
      </c>
      <c r="L7813" s="25">
        <f t="shared" si="245"/>
        <v>3</v>
      </c>
      <c r="M7813" s="25">
        <f>VLOOKUP(K7813,Table!$A$2:$C$121,2,0)</f>
        <v>15</v>
      </c>
      <c r="N7813" s="26">
        <f>VLOOKUP(K7813,Table!$A$2:$C$121,3,0)</f>
        <v>4</v>
      </c>
      <c r="O7813" s="13" t="str">
        <f>VLOOKUP(A7813,Table!$U$1:$V$230,2,0)</f>
        <v>Cubic</v>
      </c>
      <c r="P7813" s="1"/>
    </row>
    <row r="7814" spans="1:16">
      <c r="A7814" s="12">
        <v>204</v>
      </c>
      <c r="B7814" s="12">
        <v>34048</v>
      </c>
      <c r="C7814" s="12" t="s">
        <v>8371</v>
      </c>
      <c r="D7814" s="12" t="s">
        <v>8383</v>
      </c>
      <c r="E7814" s="17" t="s">
        <v>76</v>
      </c>
      <c r="F7814" s="25" t="str">
        <f>LEFT(E7814,MIN(FIND({0,1,2,3,4,5,6,7,8,9},ASC(E7814)&amp;1234567890))-1)</f>
        <v>Co</v>
      </c>
      <c r="G7814" s="25">
        <f t="shared" si="244"/>
        <v>1</v>
      </c>
      <c r="H7814" s="25">
        <f>VLOOKUP(F7814,Table!$A$2:$C$121,2,0)</f>
        <v>9</v>
      </c>
      <c r="I7814" s="26">
        <f>VLOOKUP(F7814,Table!$A$2:$C$121,3,0)</f>
        <v>4</v>
      </c>
      <c r="J7814" s="17" t="s">
        <v>11357</v>
      </c>
      <c r="K7814" s="25" t="str">
        <f>LEFT(J7814,MIN(FIND({0,1,2,3,4,5,6,7,8,9},ASC(J7814)&amp;1234567890))-1)</f>
        <v>Sb</v>
      </c>
      <c r="L7814" s="25">
        <f t="shared" si="245"/>
        <v>3</v>
      </c>
      <c r="M7814" s="25">
        <f>VLOOKUP(K7814,Table!$A$2:$C$121,2,0)</f>
        <v>15</v>
      </c>
      <c r="N7814" s="26">
        <f>VLOOKUP(K7814,Table!$A$2:$C$121,3,0)</f>
        <v>5</v>
      </c>
      <c r="O7814" s="13" t="str">
        <f>VLOOKUP(A7814,Table!$U$1:$V$230,2,0)</f>
        <v>Cubic</v>
      </c>
      <c r="P7814" s="1"/>
    </row>
    <row r="7815" spans="1:16">
      <c r="A7815" s="12">
        <v>204</v>
      </c>
      <c r="B7815" s="12">
        <v>66727</v>
      </c>
      <c r="C7815" s="12" t="s">
        <v>8371</v>
      </c>
      <c r="D7815" s="12" t="s">
        <v>8384</v>
      </c>
      <c r="E7815" s="17" t="s">
        <v>13373</v>
      </c>
      <c r="F7815" s="25" t="str">
        <f>LEFT(E7815,MIN(FIND({0,1,2,3,4,5,6,7,8,9},ASC(E7815)&amp;1234567890))-1)</f>
        <v>Cs</v>
      </c>
      <c r="G7815" s="25">
        <f t="shared" si="244"/>
        <v>6</v>
      </c>
      <c r="H7815" s="25">
        <f>VLOOKUP(F7815,Table!$A$2:$C$121,2,0)</f>
        <v>1</v>
      </c>
      <c r="I7815" s="26">
        <f>VLOOKUP(F7815,Table!$A$2:$C$121,3,0)</f>
        <v>6</v>
      </c>
      <c r="J7815" s="17" t="s">
        <v>11427</v>
      </c>
      <c r="K7815" s="25" t="str">
        <f>LEFT(J7815,MIN(FIND({0,1,2,3,4,5,6,7,8,9},ASC(J7815)&amp;1234567890))-1)</f>
        <v>C</v>
      </c>
      <c r="L7815" s="25">
        <f t="shared" si="245"/>
        <v>60</v>
      </c>
      <c r="M7815" s="25">
        <f>VLOOKUP(K7815,Table!$A$2:$C$121,2,0)</f>
        <v>14</v>
      </c>
      <c r="N7815" s="26">
        <f>VLOOKUP(K7815,Table!$A$2:$C$121,3,0)</f>
        <v>2</v>
      </c>
      <c r="O7815" s="13" t="str">
        <f>VLOOKUP(A7815,Table!$U$1:$V$230,2,0)</f>
        <v>Cubic</v>
      </c>
      <c r="P7815" s="1"/>
    </row>
    <row r="7816" spans="1:16">
      <c r="A7816" s="12">
        <v>204</v>
      </c>
      <c r="B7816" s="12">
        <v>66879</v>
      </c>
      <c r="C7816" s="12" t="s">
        <v>8371</v>
      </c>
      <c r="D7816" s="12" t="s">
        <v>8385</v>
      </c>
      <c r="E7816" s="17" t="s">
        <v>12170</v>
      </c>
      <c r="F7816" s="25" t="str">
        <f>LEFT(E7816,MIN(FIND({0,1,2,3,4,5,6,7,8,9},ASC(E7816)&amp;1234567890))-1)</f>
        <v>K</v>
      </c>
      <c r="G7816" s="25">
        <f t="shared" si="244"/>
        <v>6</v>
      </c>
      <c r="H7816" s="25">
        <f>VLOOKUP(F7816,Table!$A$2:$C$121,2,0)</f>
        <v>1</v>
      </c>
      <c r="I7816" s="26">
        <f>VLOOKUP(F7816,Table!$A$2:$C$121,3,0)</f>
        <v>4</v>
      </c>
      <c r="J7816" s="17" t="s">
        <v>11427</v>
      </c>
      <c r="K7816" s="25" t="str">
        <f>LEFT(J7816,MIN(FIND({0,1,2,3,4,5,6,7,8,9},ASC(J7816)&amp;1234567890))-1)</f>
        <v>C</v>
      </c>
      <c r="L7816" s="25">
        <f t="shared" si="245"/>
        <v>60</v>
      </c>
      <c r="M7816" s="25">
        <f>VLOOKUP(K7816,Table!$A$2:$C$121,2,0)</f>
        <v>14</v>
      </c>
      <c r="N7816" s="26">
        <f>VLOOKUP(K7816,Table!$A$2:$C$121,3,0)</f>
        <v>2</v>
      </c>
      <c r="O7816" s="13" t="str">
        <f>VLOOKUP(A7816,Table!$U$1:$V$230,2,0)</f>
        <v>Cubic</v>
      </c>
      <c r="P7816" s="1"/>
    </row>
    <row r="7817" spans="1:16">
      <c r="A7817" s="12">
        <v>204</v>
      </c>
      <c r="B7817" s="12">
        <v>66880</v>
      </c>
      <c r="C7817" s="12" t="s">
        <v>8371</v>
      </c>
      <c r="D7817" s="12" t="s">
        <v>8386</v>
      </c>
      <c r="E7817" s="17" t="s">
        <v>13129</v>
      </c>
      <c r="F7817" s="25" t="str">
        <f>LEFT(E7817,MIN(FIND({0,1,2,3,4,5,6,7,8,9},ASC(E7817)&amp;1234567890))-1)</f>
        <v>Rb</v>
      </c>
      <c r="G7817" s="25">
        <f t="shared" si="244"/>
        <v>6</v>
      </c>
      <c r="H7817" s="25">
        <f>VLOOKUP(F7817,Table!$A$2:$C$121,2,0)</f>
        <v>1</v>
      </c>
      <c r="I7817" s="26">
        <f>VLOOKUP(F7817,Table!$A$2:$C$121,3,0)</f>
        <v>5</v>
      </c>
      <c r="J7817" s="17" t="s">
        <v>11427</v>
      </c>
      <c r="K7817" s="25" t="str">
        <f>LEFT(J7817,MIN(FIND({0,1,2,3,4,5,6,7,8,9},ASC(J7817)&amp;1234567890))-1)</f>
        <v>C</v>
      </c>
      <c r="L7817" s="25">
        <f t="shared" si="245"/>
        <v>60</v>
      </c>
      <c r="M7817" s="25">
        <f>VLOOKUP(K7817,Table!$A$2:$C$121,2,0)</f>
        <v>14</v>
      </c>
      <c r="N7817" s="26">
        <f>VLOOKUP(K7817,Table!$A$2:$C$121,3,0)</f>
        <v>2</v>
      </c>
      <c r="O7817" s="13" t="str">
        <f>VLOOKUP(A7817,Table!$U$1:$V$230,2,0)</f>
        <v>Cubic</v>
      </c>
      <c r="P7817" s="1"/>
    </row>
    <row r="7818" spans="1:16">
      <c r="A7818" s="12">
        <v>204</v>
      </c>
      <c r="B7818" s="12">
        <v>75356</v>
      </c>
      <c r="C7818" s="12" t="s">
        <v>8371</v>
      </c>
      <c r="D7818" s="12" t="s">
        <v>8387</v>
      </c>
      <c r="E7818" s="17" t="s">
        <v>13763</v>
      </c>
      <c r="F7818" s="25" t="str">
        <f>LEFT(E7818,MIN(FIND({0,1,2,3,4,5,6,7,8,9},ASC(E7818)&amp;1234567890))-1)</f>
        <v>Sr</v>
      </c>
      <c r="G7818" s="25">
        <f t="shared" si="244"/>
        <v>6</v>
      </c>
      <c r="H7818" s="25">
        <f>VLOOKUP(F7818,Table!$A$2:$C$121,2,0)</f>
        <v>2</v>
      </c>
      <c r="I7818" s="26">
        <f>VLOOKUP(F7818,Table!$A$2:$C$121,3,0)</f>
        <v>5</v>
      </c>
      <c r="J7818" s="17" t="s">
        <v>11427</v>
      </c>
      <c r="K7818" s="25" t="str">
        <f>LEFT(J7818,MIN(FIND({0,1,2,3,4,5,6,7,8,9},ASC(J7818)&amp;1234567890))-1)</f>
        <v>C</v>
      </c>
      <c r="L7818" s="25">
        <f t="shared" si="245"/>
        <v>60</v>
      </c>
      <c r="M7818" s="25">
        <f>VLOOKUP(K7818,Table!$A$2:$C$121,2,0)</f>
        <v>14</v>
      </c>
      <c r="N7818" s="26">
        <f>VLOOKUP(K7818,Table!$A$2:$C$121,3,0)</f>
        <v>2</v>
      </c>
      <c r="O7818" s="13" t="str">
        <f>VLOOKUP(A7818,Table!$U$1:$V$230,2,0)</f>
        <v>Cubic</v>
      </c>
      <c r="P7818" s="1"/>
    </row>
    <row r="7819" spans="1:16">
      <c r="A7819" s="12">
        <v>204</v>
      </c>
      <c r="B7819" s="12">
        <v>70062</v>
      </c>
      <c r="C7819" s="12" t="s">
        <v>8371</v>
      </c>
      <c r="D7819" s="12" t="s">
        <v>8388</v>
      </c>
      <c r="E7819" s="17" t="s">
        <v>13764</v>
      </c>
      <c r="F7819" s="25" t="str">
        <f>LEFT(E7819,MIN(FIND({0,1,2,3,4,5,6,7,8,9},ASC(E7819)&amp;1234567890))-1)</f>
        <v>Ba</v>
      </c>
      <c r="G7819" s="25">
        <f t="shared" si="244"/>
        <v>6</v>
      </c>
      <c r="H7819" s="25">
        <f>VLOOKUP(F7819,Table!$A$2:$C$121,2,0)</f>
        <v>2</v>
      </c>
      <c r="I7819" s="26">
        <f>VLOOKUP(F7819,Table!$A$2:$C$121,3,0)</f>
        <v>6</v>
      </c>
      <c r="J7819" s="17" t="s">
        <v>11427</v>
      </c>
      <c r="K7819" s="25" t="str">
        <f>LEFT(J7819,MIN(FIND({0,1,2,3,4,5,6,7,8,9},ASC(J7819)&amp;1234567890))-1)</f>
        <v>C</v>
      </c>
      <c r="L7819" s="25">
        <f t="shared" si="245"/>
        <v>60</v>
      </c>
      <c r="M7819" s="25">
        <f>VLOOKUP(K7819,Table!$A$2:$C$121,2,0)</f>
        <v>14</v>
      </c>
      <c r="N7819" s="26">
        <f>VLOOKUP(K7819,Table!$A$2:$C$121,3,0)</f>
        <v>2</v>
      </c>
      <c r="O7819" s="13" t="str">
        <f>VLOOKUP(A7819,Table!$U$1:$V$230,2,0)</f>
        <v>Cubic</v>
      </c>
      <c r="P7819" s="1"/>
    </row>
    <row r="7820" spans="1:16">
      <c r="A7820" s="12">
        <v>204</v>
      </c>
      <c r="B7820" s="12">
        <v>201875</v>
      </c>
      <c r="C7820" s="12" t="s">
        <v>8371</v>
      </c>
      <c r="D7820" s="12" t="s">
        <v>4359</v>
      </c>
      <c r="E7820" s="17" t="s">
        <v>37</v>
      </c>
      <c r="F7820" s="25" t="str">
        <f>LEFT(E7820,MIN(FIND({0,1,2,3,4,5,6,7,8,9},ASC(E7820)&amp;1234567890))-1)</f>
        <v>Re</v>
      </c>
      <c r="G7820" s="25">
        <f t="shared" si="244"/>
        <v>1</v>
      </c>
      <c r="H7820" s="25">
        <f>VLOOKUP(F7820,Table!$A$2:$C$121,2,0)</f>
        <v>7</v>
      </c>
      <c r="I7820" s="26">
        <f>VLOOKUP(F7820,Table!$A$2:$C$121,3,0)</f>
        <v>6</v>
      </c>
      <c r="J7820" s="17" t="s">
        <v>59</v>
      </c>
      <c r="K7820" s="25" t="str">
        <f>LEFT(J7820,MIN(FIND({0,1,2,3,4,5,6,7,8,9},ASC(J7820)&amp;1234567890))-1)</f>
        <v>O</v>
      </c>
      <c r="L7820" s="25">
        <f t="shared" si="245"/>
        <v>3</v>
      </c>
      <c r="M7820" s="25">
        <f>VLOOKUP(K7820,Table!$A$2:$C$121,2,0)</f>
        <v>16</v>
      </c>
      <c r="N7820" s="26">
        <f>VLOOKUP(K7820,Table!$A$2:$C$121,3,0)</f>
        <v>2</v>
      </c>
      <c r="O7820" s="13" t="str">
        <f>VLOOKUP(A7820,Table!$U$1:$V$230,2,0)</f>
        <v>Cubic</v>
      </c>
      <c r="P7820" s="1"/>
    </row>
    <row r="7821" spans="1:16">
      <c r="A7821" s="12">
        <v>204</v>
      </c>
      <c r="B7821" s="12">
        <v>88616</v>
      </c>
      <c r="C7821" s="12" t="s">
        <v>8371</v>
      </c>
      <c r="D7821" s="12" t="s">
        <v>8389</v>
      </c>
      <c r="E7821" s="17" t="s">
        <v>13765</v>
      </c>
      <c r="F7821" s="25" t="str">
        <f>LEFT(E7821,MIN(FIND({0,1,2,3,4,5,6,7,8,9},ASC(E7821)&amp;1234567890))-1)</f>
        <v>Eu</v>
      </c>
      <c r="G7821" s="25">
        <f t="shared" si="244"/>
        <v>6</v>
      </c>
      <c r="H7821" s="25">
        <f>VLOOKUP(F7821,Table!$A$2:$C$121,2,0)</f>
        <v>3</v>
      </c>
      <c r="I7821" s="26">
        <f>VLOOKUP(F7821,Table!$A$2:$C$121,3,0)</f>
        <v>6</v>
      </c>
      <c r="J7821" s="17" t="s">
        <v>11427</v>
      </c>
      <c r="K7821" s="25" t="str">
        <f>LEFT(J7821,MIN(FIND({0,1,2,3,4,5,6,7,8,9},ASC(J7821)&amp;1234567890))-1)</f>
        <v>C</v>
      </c>
      <c r="L7821" s="25">
        <f t="shared" si="245"/>
        <v>60</v>
      </c>
      <c r="M7821" s="25">
        <f>VLOOKUP(K7821,Table!$A$2:$C$121,2,0)</f>
        <v>14</v>
      </c>
      <c r="N7821" s="26">
        <f>VLOOKUP(K7821,Table!$A$2:$C$121,3,0)</f>
        <v>2</v>
      </c>
      <c r="O7821" s="13" t="str">
        <f>VLOOKUP(A7821,Table!$U$1:$V$230,2,0)</f>
        <v>Cubic</v>
      </c>
      <c r="P7821" s="1"/>
    </row>
    <row r="7822" spans="1:16">
      <c r="A7822" s="12">
        <v>204</v>
      </c>
      <c r="B7822" s="12">
        <v>89397</v>
      </c>
      <c r="C7822" s="12" t="s">
        <v>8371</v>
      </c>
      <c r="D7822" s="12" t="s">
        <v>8390</v>
      </c>
      <c r="E7822" s="17" t="s">
        <v>11760</v>
      </c>
      <c r="F7822" s="25" t="str">
        <f>LEFT(E7822,MIN(FIND({0,1,2,3,4,5,6,7,8,9},ASC(E7822)&amp;1234567890))-1)</f>
        <v>Sm</v>
      </c>
      <c r="G7822" s="25">
        <f t="shared" si="244"/>
        <v>6</v>
      </c>
      <c r="H7822" s="25">
        <f>VLOOKUP(F7822,Table!$A$2:$C$121,2,0)</f>
        <v>3</v>
      </c>
      <c r="I7822" s="26">
        <f>VLOOKUP(F7822,Table!$A$2:$C$121,3,0)</f>
        <v>6</v>
      </c>
      <c r="J7822" s="17" t="s">
        <v>11427</v>
      </c>
      <c r="K7822" s="25" t="str">
        <f>LEFT(J7822,MIN(FIND({0,1,2,3,4,5,6,7,8,9},ASC(J7822)&amp;1234567890))-1)</f>
        <v>C</v>
      </c>
      <c r="L7822" s="25">
        <f t="shared" si="245"/>
        <v>60</v>
      </c>
      <c r="M7822" s="25">
        <f>VLOOKUP(K7822,Table!$A$2:$C$121,2,0)</f>
        <v>14</v>
      </c>
      <c r="N7822" s="26">
        <f>VLOOKUP(K7822,Table!$A$2:$C$121,3,0)</f>
        <v>2</v>
      </c>
      <c r="O7822" s="13" t="str">
        <f>VLOOKUP(A7822,Table!$U$1:$V$230,2,0)</f>
        <v>Cubic</v>
      </c>
      <c r="P7822" s="1"/>
    </row>
    <row r="7823" spans="1:16">
      <c r="A7823" s="12">
        <v>204</v>
      </c>
      <c r="B7823" s="12">
        <v>58003</v>
      </c>
      <c r="C7823" s="12" t="s">
        <v>8371</v>
      </c>
      <c r="D7823" s="12" t="s">
        <v>8391</v>
      </c>
      <c r="E7823" s="17" t="s">
        <v>13766</v>
      </c>
      <c r="F7823" s="25" t="str">
        <f>LEFT(E7823,MIN(FIND({0,1,2,3,4,5,6,7,8,9},ASC(E7823)&amp;1234567890))-1)</f>
        <v>Al</v>
      </c>
      <c r="G7823" s="25">
        <f t="shared" si="244"/>
        <v>12</v>
      </c>
      <c r="H7823" s="25">
        <f>VLOOKUP(F7823,Table!$A$2:$C$121,2,0)</f>
        <v>13</v>
      </c>
      <c r="I7823" s="26">
        <f>VLOOKUP(F7823,Table!$A$2:$C$121,3,0)</f>
        <v>3</v>
      </c>
      <c r="J7823" s="17" t="s">
        <v>393</v>
      </c>
      <c r="K7823" s="25" t="str">
        <f>LEFT(J7823,MIN(FIND({0,1,2,3,4,5,6,7,8,9},ASC(J7823)&amp;1234567890))-1)</f>
        <v>Mo</v>
      </c>
      <c r="L7823" s="25">
        <f t="shared" si="245"/>
        <v>1</v>
      </c>
      <c r="M7823" s="25">
        <f>VLOOKUP(K7823,Table!$A$2:$C$121,2,0)</f>
        <v>6</v>
      </c>
      <c r="N7823" s="26">
        <f>VLOOKUP(K7823,Table!$A$2:$C$121,3,0)</f>
        <v>5</v>
      </c>
      <c r="O7823" s="13" t="str">
        <f>VLOOKUP(A7823,Table!$U$1:$V$230,2,0)</f>
        <v>Cubic</v>
      </c>
      <c r="P7823" s="1"/>
    </row>
    <row r="7824" spans="1:16">
      <c r="A7824" s="12">
        <v>204</v>
      </c>
      <c r="B7824" s="12">
        <v>58150</v>
      </c>
      <c r="C7824" s="12" t="s">
        <v>8371</v>
      </c>
      <c r="D7824" s="12" t="s">
        <v>8392</v>
      </c>
      <c r="E7824" s="17" t="s">
        <v>13766</v>
      </c>
      <c r="F7824" s="25" t="str">
        <f>LEFT(E7824,MIN(FIND({0,1,2,3,4,5,6,7,8,9},ASC(E7824)&amp;1234567890))-1)</f>
        <v>Al</v>
      </c>
      <c r="G7824" s="25">
        <f t="shared" si="244"/>
        <v>12</v>
      </c>
      <c r="H7824" s="25">
        <f>VLOOKUP(F7824,Table!$A$2:$C$121,2,0)</f>
        <v>13</v>
      </c>
      <c r="I7824" s="26">
        <f>VLOOKUP(F7824,Table!$A$2:$C$121,3,0)</f>
        <v>3</v>
      </c>
      <c r="J7824" s="17" t="s">
        <v>37</v>
      </c>
      <c r="K7824" s="25" t="str">
        <f>LEFT(J7824,MIN(FIND({0,1,2,3,4,5,6,7,8,9},ASC(J7824)&amp;1234567890))-1)</f>
        <v>Re</v>
      </c>
      <c r="L7824" s="25">
        <f t="shared" si="245"/>
        <v>1</v>
      </c>
      <c r="M7824" s="25">
        <f>VLOOKUP(K7824,Table!$A$2:$C$121,2,0)</f>
        <v>7</v>
      </c>
      <c r="N7824" s="26">
        <f>VLOOKUP(K7824,Table!$A$2:$C$121,3,0)</f>
        <v>6</v>
      </c>
      <c r="O7824" s="13" t="str">
        <f>VLOOKUP(A7824,Table!$U$1:$V$230,2,0)</f>
        <v>Cubic</v>
      </c>
      <c r="P7824" s="1"/>
    </row>
    <row r="7825" spans="1:16">
      <c r="A7825" s="12">
        <v>204</v>
      </c>
      <c r="B7825" s="12">
        <v>58178</v>
      </c>
      <c r="C7825" s="12" t="s">
        <v>8371</v>
      </c>
      <c r="D7825" s="12" t="s">
        <v>8393</v>
      </c>
      <c r="E7825" s="17" t="s">
        <v>13766</v>
      </c>
      <c r="F7825" s="25" t="str">
        <f>LEFT(E7825,MIN(FIND({0,1,2,3,4,5,6,7,8,9},ASC(E7825)&amp;1234567890))-1)</f>
        <v>Al</v>
      </c>
      <c r="G7825" s="25">
        <f t="shared" si="244"/>
        <v>12</v>
      </c>
      <c r="H7825" s="25">
        <f>VLOOKUP(F7825,Table!$A$2:$C$121,2,0)</f>
        <v>13</v>
      </c>
      <c r="I7825" s="26">
        <f>VLOOKUP(F7825,Table!$A$2:$C$121,3,0)</f>
        <v>3</v>
      </c>
      <c r="J7825" s="17" t="s">
        <v>395</v>
      </c>
      <c r="K7825" s="25" t="str">
        <f>LEFT(J7825,MIN(FIND({0,1,2,3,4,5,6,7,8,9},ASC(J7825)&amp;1234567890))-1)</f>
        <v>Tc</v>
      </c>
      <c r="L7825" s="25">
        <f t="shared" si="245"/>
        <v>1</v>
      </c>
      <c r="M7825" s="25">
        <f>VLOOKUP(K7825,Table!$A$2:$C$121,2,0)</f>
        <v>7</v>
      </c>
      <c r="N7825" s="26">
        <f>VLOOKUP(K7825,Table!$A$2:$C$121,3,0)</f>
        <v>5</v>
      </c>
      <c r="O7825" s="13" t="str">
        <f>VLOOKUP(A7825,Table!$U$1:$V$230,2,0)</f>
        <v>Cubic</v>
      </c>
      <c r="P7825" s="1"/>
    </row>
    <row r="7826" spans="1:16">
      <c r="A7826" s="12">
        <v>204</v>
      </c>
      <c r="B7826" s="12">
        <v>58207</v>
      </c>
      <c r="C7826" s="12" t="s">
        <v>8371</v>
      </c>
      <c r="D7826" s="12" t="s">
        <v>8394</v>
      </c>
      <c r="E7826" s="17" t="s">
        <v>13766</v>
      </c>
      <c r="F7826" s="25" t="str">
        <f>LEFT(E7826,MIN(FIND({0,1,2,3,4,5,6,7,8,9},ASC(E7826)&amp;1234567890))-1)</f>
        <v>Al</v>
      </c>
      <c r="G7826" s="25">
        <f t="shared" si="244"/>
        <v>12</v>
      </c>
      <c r="H7826" s="25">
        <f>VLOOKUP(F7826,Table!$A$2:$C$121,2,0)</f>
        <v>13</v>
      </c>
      <c r="I7826" s="26">
        <f>VLOOKUP(F7826,Table!$A$2:$C$121,3,0)</f>
        <v>3</v>
      </c>
      <c r="J7826" s="17" t="s">
        <v>390</v>
      </c>
      <c r="K7826" s="25" t="str">
        <f>LEFT(J7826,MIN(FIND({0,1,2,3,4,5,6,7,8,9},ASC(J7826)&amp;1234567890))-1)</f>
        <v>W</v>
      </c>
      <c r="L7826" s="25">
        <f t="shared" si="245"/>
        <v>1</v>
      </c>
      <c r="M7826" s="25">
        <f>VLOOKUP(K7826,Table!$A$2:$C$121,2,0)</f>
        <v>6</v>
      </c>
      <c r="N7826" s="26">
        <f>VLOOKUP(K7826,Table!$A$2:$C$121,3,0)</f>
        <v>6</v>
      </c>
      <c r="O7826" s="13" t="str">
        <f>VLOOKUP(A7826,Table!$U$1:$V$230,2,0)</f>
        <v>Cubic</v>
      </c>
      <c r="P7826" s="1"/>
    </row>
    <row r="7827" spans="1:16">
      <c r="A7827" s="12">
        <v>204</v>
      </c>
      <c r="B7827" s="12">
        <v>58735</v>
      </c>
      <c r="C7827" s="12" t="s">
        <v>8371</v>
      </c>
      <c r="D7827" s="12" t="s">
        <v>8395</v>
      </c>
      <c r="E7827" s="17" t="s">
        <v>12956</v>
      </c>
      <c r="F7827" s="25" t="str">
        <f>LEFT(E7827,MIN(FIND({0,1,2,3,4,5,6,7,8,9},ASC(E7827)&amp;1234567890))-1)</f>
        <v>Be</v>
      </c>
      <c r="G7827" s="25">
        <f t="shared" si="244"/>
        <v>17</v>
      </c>
      <c r="H7827" s="25">
        <f>VLOOKUP(F7827,Table!$A$2:$C$121,2,0)</f>
        <v>2</v>
      </c>
      <c r="I7827" s="26">
        <f>VLOOKUP(F7827,Table!$A$2:$C$121,3,0)</f>
        <v>2</v>
      </c>
      <c r="J7827" s="17" t="s">
        <v>11556</v>
      </c>
      <c r="K7827" s="25" t="str">
        <f>LEFT(J7827,MIN(FIND({0,1,2,3,4,5,6,7,8,9},ASC(J7827)&amp;1234567890))-1)</f>
        <v>Ru</v>
      </c>
      <c r="L7827" s="25">
        <f t="shared" si="245"/>
        <v>3</v>
      </c>
      <c r="M7827" s="25">
        <f>VLOOKUP(K7827,Table!$A$2:$C$121,2,0)</f>
        <v>8</v>
      </c>
      <c r="N7827" s="26">
        <f>VLOOKUP(K7827,Table!$A$2:$C$121,3,0)</f>
        <v>5</v>
      </c>
      <c r="O7827" s="13" t="str">
        <f>VLOOKUP(A7827,Table!$U$1:$V$230,2,0)</f>
        <v>Cubic</v>
      </c>
      <c r="P7827" s="1"/>
    </row>
    <row r="7828" spans="1:16">
      <c r="A7828" s="12">
        <v>204</v>
      </c>
      <c r="B7828" s="12">
        <v>102089</v>
      </c>
      <c r="C7828" s="12" t="s">
        <v>8371</v>
      </c>
      <c r="D7828" s="12" t="s">
        <v>8396</v>
      </c>
      <c r="E7828" s="17" t="s">
        <v>13060</v>
      </c>
      <c r="F7828" s="25" t="str">
        <f>LEFT(E7828,MIN(FIND({0,1,2,3,4,5,6,7,8,9},ASC(E7828)&amp;1234567890))-1)</f>
        <v>Cd</v>
      </c>
      <c r="G7828" s="25">
        <f t="shared" si="244"/>
        <v>6</v>
      </c>
      <c r="H7828" s="25">
        <f>VLOOKUP(F7828,Table!$A$2:$C$121,2,0)</f>
        <v>12</v>
      </c>
      <c r="I7828" s="26">
        <f>VLOOKUP(F7828,Table!$A$2:$C$121,3,0)</f>
        <v>5</v>
      </c>
      <c r="J7828" s="17" t="s">
        <v>530</v>
      </c>
      <c r="K7828" s="25" t="str">
        <f>LEFT(J7828,MIN(FIND({0,1,2,3,4,5,6,7,8,9},ASC(J7828)&amp;1234567890))-1)</f>
        <v>Yb</v>
      </c>
      <c r="L7828" s="25">
        <f t="shared" si="245"/>
        <v>1</v>
      </c>
      <c r="M7828" s="25">
        <f>VLOOKUP(K7828,Table!$A$2:$C$121,2,0)</f>
        <v>3</v>
      </c>
      <c r="N7828" s="26">
        <f>VLOOKUP(K7828,Table!$A$2:$C$121,3,0)</f>
        <v>6</v>
      </c>
      <c r="O7828" s="13" t="str">
        <f>VLOOKUP(A7828,Table!$U$1:$V$230,2,0)</f>
        <v>Cubic</v>
      </c>
      <c r="P7828" s="1"/>
    </row>
    <row r="7829" spans="1:16">
      <c r="A7829" s="12">
        <v>204</v>
      </c>
      <c r="B7829" s="12">
        <v>105923</v>
      </c>
      <c r="C7829" s="12" t="s">
        <v>8371</v>
      </c>
      <c r="D7829" s="12" t="s">
        <v>8397</v>
      </c>
      <c r="E7829" s="17" t="s">
        <v>13767</v>
      </c>
      <c r="F7829" s="25" t="str">
        <f>LEFT(E7829,MIN(FIND({0,1,2,3,4,5,6,7,8,9},ASC(E7829)&amp;1234567890))-1)</f>
        <v>Rh</v>
      </c>
      <c r="G7829" s="25">
        <f t="shared" si="244"/>
        <v>13.6</v>
      </c>
      <c r="H7829" s="25">
        <f>VLOOKUP(F7829,Table!$A$2:$C$121,2,0)</f>
        <v>9</v>
      </c>
      <c r="I7829" s="26">
        <f>VLOOKUP(F7829,Table!$A$2:$C$121,3,0)</f>
        <v>5</v>
      </c>
      <c r="J7829" s="17" t="s">
        <v>13768</v>
      </c>
      <c r="K7829" s="25" t="str">
        <f>LEFT(J7829,MIN(FIND({0,1,2,3,4,5,6,7,8,9},ASC(J7829)&amp;1234567890))-1)</f>
        <v>Sc</v>
      </c>
      <c r="L7829" s="25">
        <f t="shared" si="245"/>
        <v>56.8</v>
      </c>
      <c r="M7829" s="25">
        <f>VLOOKUP(K7829,Table!$A$2:$C$121,2,0)</f>
        <v>3</v>
      </c>
      <c r="N7829" s="26">
        <f>VLOOKUP(K7829,Table!$A$2:$C$121,3,0)</f>
        <v>4</v>
      </c>
      <c r="O7829" s="13" t="str">
        <f>VLOOKUP(A7829,Table!$U$1:$V$230,2,0)</f>
        <v>Cubic</v>
      </c>
      <c r="P7829" s="1"/>
    </row>
    <row r="7830" spans="1:16">
      <c r="A7830" s="12">
        <v>204</v>
      </c>
      <c r="B7830" s="12">
        <v>98960</v>
      </c>
      <c r="C7830" s="12" t="s">
        <v>8371</v>
      </c>
      <c r="D7830" s="12" t="s">
        <v>8398</v>
      </c>
      <c r="E7830" s="17" t="s">
        <v>11938</v>
      </c>
      <c r="F7830" s="25" t="str">
        <f>LEFT(E7830,MIN(FIND({0,1,2,3,4,5,6,7,8,9},ASC(E7830)&amp;1234567890))-1)</f>
        <v>Sc</v>
      </c>
      <c r="G7830" s="25">
        <f t="shared" si="244"/>
        <v>3</v>
      </c>
      <c r="H7830" s="25">
        <f>VLOOKUP(F7830,Table!$A$2:$C$121,2,0)</f>
        <v>3</v>
      </c>
      <c r="I7830" s="26">
        <f>VLOOKUP(F7830,Table!$A$2:$C$121,3,0)</f>
        <v>4</v>
      </c>
      <c r="J7830" s="17" t="s">
        <v>13769</v>
      </c>
      <c r="K7830" s="25" t="str">
        <f>LEFT(J7830,MIN(FIND({0,1,2,3,4,5,6,7,8,9},ASC(J7830)&amp;1234567890))-1)</f>
        <v>Zn</v>
      </c>
      <c r="L7830" s="25">
        <f t="shared" si="245"/>
        <v>18</v>
      </c>
      <c r="M7830" s="25">
        <f>VLOOKUP(K7830,Table!$A$2:$C$121,2,0)</f>
        <v>12</v>
      </c>
      <c r="N7830" s="26">
        <f>VLOOKUP(K7830,Table!$A$2:$C$121,3,0)</f>
        <v>4</v>
      </c>
      <c r="O7830" s="13" t="str">
        <f>VLOOKUP(A7830,Table!$U$1:$V$230,2,0)</f>
        <v>Cubic</v>
      </c>
      <c r="P7830" s="1"/>
    </row>
    <row r="7831" spans="1:16">
      <c r="A7831" s="12">
        <v>204</v>
      </c>
      <c r="B7831" s="12">
        <v>98965</v>
      </c>
      <c r="C7831" s="12" t="s">
        <v>8371</v>
      </c>
      <c r="D7831" s="12" t="s">
        <v>8399</v>
      </c>
      <c r="E7831" s="17" t="s">
        <v>341</v>
      </c>
      <c r="F7831" s="25" t="str">
        <f>LEFT(E7831,MIN(FIND({0,1,2,3,4,5,6,7,8,9},ASC(E7831)&amp;1234567890))-1)</f>
        <v>Ru</v>
      </c>
      <c r="G7831" s="25">
        <f t="shared" si="244"/>
        <v>1</v>
      </c>
      <c r="H7831" s="25">
        <f>VLOOKUP(F7831,Table!$A$2:$C$121,2,0)</f>
        <v>8</v>
      </c>
      <c r="I7831" s="26">
        <f>VLOOKUP(F7831,Table!$A$2:$C$121,3,0)</f>
        <v>5</v>
      </c>
      <c r="J7831" s="17" t="s">
        <v>13770</v>
      </c>
      <c r="K7831" s="25" t="str">
        <f>LEFT(J7831,MIN(FIND({0,1,2,3,4,5,6,7,8,9},ASC(J7831)&amp;1234567890))-1)</f>
        <v>Sb</v>
      </c>
      <c r="L7831" s="25">
        <f t="shared" si="245"/>
        <v>3.1429999999999998</v>
      </c>
      <c r="M7831" s="25">
        <f>VLOOKUP(K7831,Table!$A$2:$C$121,2,0)</f>
        <v>15</v>
      </c>
      <c r="N7831" s="26">
        <f>VLOOKUP(K7831,Table!$A$2:$C$121,3,0)</f>
        <v>5</v>
      </c>
      <c r="O7831" s="13" t="str">
        <f>VLOOKUP(A7831,Table!$U$1:$V$230,2,0)</f>
        <v>Cubic</v>
      </c>
      <c r="P7831" s="1"/>
    </row>
    <row r="7832" spans="1:16">
      <c r="A7832" s="12">
        <v>204</v>
      </c>
      <c r="B7832" s="12">
        <v>608472</v>
      </c>
      <c r="C7832" s="12" t="s">
        <v>8371</v>
      </c>
      <c r="D7832" s="12" t="s">
        <v>8400</v>
      </c>
      <c r="E7832" s="17" t="s">
        <v>355</v>
      </c>
      <c r="F7832" s="25" t="str">
        <f>LEFT(E7832,MIN(FIND({0,1,2,3,4,5,6,7,8,9},ASC(E7832)&amp;1234567890))-1)</f>
        <v>Mn</v>
      </c>
      <c r="G7832" s="25">
        <f t="shared" si="244"/>
        <v>1</v>
      </c>
      <c r="H7832" s="25">
        <f>VLOOKUP(F7832,Table!$A$2:$C$121,2,0)</f>
        <v>7</v>
      </c>
      <c r="I7832" s="26">
        <f>VLOOKUP(F7832,Table!$A$2:$C$121,3,0)</f>
        <v>4</v>
      </c>
      <c r="J7832" s="17" t="s">
        <v>13766</v>
      </c>
      <c r="K7832" s="25" t="str">
        <f>LEFT(J7832,MIN(FIND({0,1,2,3,4,5,6,7,8,9},ASC(J7832)&amp;1234567890))-1)</f>
        <v>Al</v>
      </c>
      <c r="L7832" s="25">
        <f t="shared" si="245"/>
        <v>12</v>
      </c>
      <c r="M7832" s="25">
        <f>VLOOKUP(K7832,Table!$A$2:$C$121,2,0)</f>
        <v>13</v>
      </c>
      <c r="N7832" s="26">
        <f>VLOOKUP(K7832,Table!$A$2:$C$121,3,0)</f>
        <v>3</v>
      </c>
      <c r="O7832" s="13" t="str">
        <f>VLOOKUP(A7832,Table!$U$1:$V$230,2,0)</f>
        <v>Cubic</v>
      </c>
      <c r="P7832" s="1"/>
    </row>
    <row r="7833" spans="1:16">
      <c r="A7833" s="12">
        <v>204</v>
      </c>
      <c r="B7833" s="12">
        <v>608582</v>
      </c>
      <c r="C7833" s="12" t="s">
        <v>8371</v>
      </c>
      <c r="D7833" s="12" t="s">
        <v>8401</v>
      </c>
      <c r="E7833" s="17" t="s">
        <v>393</v>
      </c>
      <c r="F7833" s="25" t="str">
        <f>LEFT(E7833,MIN(FIND({0,1,2,3,4,5,6,7,8,9},ASC(E7833)&amp;1234567890))-1)</f>
        <v>Mo</v>
      </c>
      <c r="G7833" s="25">
        <f t="shared" si="244"/>
        <v>1</v>
      </c>
      <c r="H7833" s="25">
        <f>VLOOKUP(F7833,Table!$A$2:$C$121,2,0)</f>
        <v>6</v>
      </c>
      <c r="I7833" s="26">
        <f>VLOOKUP(F7833,Table!$A$2:$C$121,3,0)</f>
        <v>5</v>
      </c>
      <c r="J7833" s="17" t="s">
        <v>13766</v>
      </c>
      <c r="K7833" s="25" t="str">
        <f>LEFT(J7833,MIN(FIND({0,1,2,3,4,5,6,7,8,9},ASC(J7833)&amp;1234567890))-1)</f>
        <v>Al</v>
      </c>
      <c r="L7833" s="25">
        <f t="shared" si="245"/>
        <v>12</v>
      </c>
      <c r="M7833" s="25">
        <f>VLOOKUP(K7833,Table!$A$2:$C$121,2,0)</f>
        <v>13</v>
      </c>
      <c r="N7833" s="26">
        <f>VLOOKUP(K7833,Table!$A$2:$C$121,3,0)</f>
        <v>3</v>
      </c>
      <c r="O7833" s="13" t="str">
        <f>VLOOKUP(A7833,Table!$U$1:$V$230,2,0)</f>
        <v>Cubic</v>
      </c>
      <c r="P7833" s="1"/>
    </row>
    <row r="7834" spans="1:16">
      <c r="A7834" s="12">
        <v>204</v>
      </c>
      <c r="B7834" s="12">
        <v>609479</v>
      </c>
      <c r="C7834" s="12" t="s">
        <v>8371</v>
      </c>
      <c r="D7834" s="12" t="s">
        <v>8402</v>
      </c>
      <c r="E7834" s="17" t="s">
        <v>395</v>
      </c>
      <c r="F7834" s="25" t="str">
        <f>LEFT(E7834,MIN(FIND({0,1,2,3,4,5,6,7,8,9},ASC(E7834)&amp;1234567890))-1)</f>
        <v>Tc</v>
      </c>
      <c r="G7834" s="25">
        <f t="shared" si="244"/>
        <v>1</v>
      </c>
      <c r="H7834" s="25">
        <f>VLOOKUP(F7834,Table!$A$2:$C$121,2,0)</f>
        <v>7</v>
      </c>
      <c r="I7834" s="26">
        <f>VLOOKUP(F7834,Table!$A$2:$C$121,3,0)</f>
        <v>5</v>
      </c>
      <c r="J7834" s="17" t="s">
        <v>13766</v>
      </c>
      <c r="K7834" s="25" t="str">
        <f>LEFT(J7834,MIN(FIND({0,1,2,3,4,5,6,7,8,9},ASC(J7834)&amp;1234567890))-1)</f>
        <v>Al</v>
      </c>
      <c r="L7834" s="25">
        <f t="shared" si="245"/>
        <v>12</v>
      </c>
      <c r="M7834" s="25">
        <f>VLOOKUP(K7834,Table!$A$2:$C$121,2,0)</f>
        <v>13</v>
      </c>
      <c r="N7834" s="26">
        <f>VLOOKUP(K7834,Table!$A$2:$C$121,3,0)</f>
        <v>3</v>
      </c>
      <c r="O7834" s="13" t="str">
        <f>VLOOKUP(A7834,Table!$U$1:$V$230,2,0)</f>
        <v>Cubic</v>
      </c>
      <c r="P7834" s="1"/>
    </row>
    <row r="7835" spans="1:16">
      <c r="A7835" s="12">
        <v>204</v>
      </c>
      <c r="B7835" s="12">
        <v>616380</v>
      </c>
      <c r="C7835" s="12" t="s">
        <v>8371</v>
      </c>
      <c r="D7835" s="12" t="s">
        <v>8403</v>
      </c>
      <c r="E7835" s="17" t="s">
        <v>12690</v>
      </c>
      <c r="F7835" s="25" t="str">
        <f>LEFT(E7835,MIN(FIND({0,1,2,3,4,5,6,7,8,9},ASC(E7835)&amp;1234567890))-1)</f>
        <v>Os</v>
      </c>
      <c r="G7835" s="25">
        <f t="shared" si="244"/>
        <v>3</v>
      </c>
      <c r="H7835" s="25">
        <f>VLOOKUP(F7835,Table!$A$2:$C$121,2,0)</f>
        <v>8</v>
      </c>
      <c r="I7835" s="26">
        <f>VLOOKUP(F7835,Table!$A$2:$C$121,3,0)</f>
        <v>6</v>
      </c>
      <c r="J7835" s="17" t="s">
        <v>12956</v>
      </c>
      <c r="K7835" s="25" t="str">
        <f>LEFT(J7835,MIN(FIND({0,1,2,3,4,5,6,7,8,9},ASC(J7835)&amp;1234567890))-1)</f>
        <v>Be</v>
      </c>
      <c r="L7835" s="25">
        <f t="shared" si="245"/>
        <v>17</v>
      </c>
      <c r="M7835" s="25">
        <f>VLOOKUP(K7835,Table!$A$2:$C$121,2,0)</f>
        <v>2</v>
      </c>
      <c r="N7835" s="26">
        <f>VLOOKUP(K7835,Table!$A$2:$C$121,3,0)</f>
        <v>2</v>
      </c>
      <c r="O7835" s="13" t="str">
        <f>VLOOKUP(A7835,Table!$U$1:$V$230,2,0)</f>
        <v>Cubic</v>
      </c>
      <c r="P7835" s="1"/>
    </row>
    <row r="7836" spans="1:16">
      <c r="A7836" s="12">
        <v>204</v>
      </c>
      <c r="B7836" s="12">
        <v>619189</v>
      </c>
      <c r="C7836" s="12" t="s">
        <v>8371</v>
      </c>
      <c r="D7836" s="12" t="s">
        <v>8404</v>
      </c>
      <c r="E7836" s="17" t="s">
        <v>330</v>
      </c>
      <c r="F7836" s="25" t="str">
        <f>LEFT(E7836,MIN(FIND({0,1,2,3,4,5,6,7,8,9},ASC(E7836)&amp;1234567890))-1)</f>
        <v>Ca</v>
      </c>
      <c r="G7836" s="25">
        <f t="shared" si="244"/>
        <v>1</v>
      </c>
      <c r="H7836" s="25">
        <f>VLOOKUP(F7836,Table!$A$2:$C$121,2,0)</f>
        <v>2</v>
      </c>
      <c r="I7836" s="26">
        <f>VLOOKUP(F7836,Table!$A$2:$C$121,3,0)</f>
        <v>4</v>
      </c>
      <c r="J7836" s="17" t="s">
        <v>13060</v>
      </c>
      <c r="K7836" s="25" t="str">
        <f>LEFT(J7836,MIN(FIND({0,1,2,3,4,5,6,7,8,9},ASC(J7836)&amp;1234567890))-1)</f>
        <v>Cd</v>
      </c>
      <c r="L7836" s="25">
        <f t="shared" si="245"/>
        <v>6</v>
      </c>
      <c r="M7836" s="25">
        <f>VLOOKUP(K7836,Table!$A$2:$C$121,2,0)</f>
        <v>12</v>
      </c>
      <c r="N7836" s="26">
        <f>VLOOKUP(K7836,Table!$A$2:$C$121,3,0)</f>
        <v>5</v>
      </c>
      <c r="O7836" s="13" t="str">
        <f>VLOOKUP(A7836,Table!$U$1:$V$230,2,0)</f>
        <v>Cubic</v>
      </c>
      <c r="P7836" s="1"/>
    </row>
    <row r="7837" spans="1:16">
      <c r="A7837" s="12">
        <v>204</v>
      </c>
      <c r="B7837" s="12">
        <v>619655</v>
      </c>
      <c r="C7837" s="12" t="s">
        <v>8371</v>
      </c>
      <c r="D7837" s="12" t="s">
        <v>8405</v>
      </c>
      <c r="E7837" s="17" t="s">
        <v>11331</v>
      </c>
      <c r="F7837" s="25" t="str">
        <f>LEFT(E7837,MIN(FIND({0,1,2,3,4,5,6,7,8,9},ASC(E7837)&amp;1234567890))-1)</f>
        <v>Ce</v>
      </c>
      <c r="G7837" s="25">
        <f t="shared" si="244"/>
        <v>1</v>
      </c>
      <c r="H7837" s="25">
        <f>VLOOKUP(F7837,Table!$A$2:$C$121,2,0)</f>
        <v>3</v>
      </c>
      <c r="I7837" s="26">
        <f>VLOOKUP(F7837,Table!$A$2:$C$121,3,0)</f>
        <v>6</v>
      </c>
      <c r="J7837" s="17" t="s">
        <v>13060</v>
      </c>
      <c r="K7837" s="25" t="str">
        <f>LEFT(J7837,MIN(FIND({0,1,2,3,4,5,6,7,8,9},ASC(J7837)&amp;1234567890))-1)</f>
        <v>Cd</v>
      </c>
      <c r="L7837" s="25">
        <f t="shared" si="245"/>
        <v>6</v>
      </c>
      <c r="M7837" s="25">
        <f>VLOOKUP(K7837,Table!$A$2:$C$121,2,0)</f>
        <v>12</v>
      </c>
      <c r="N7837" s="26">
        <f>VLOOKUP(K7837,Table!$A$2:$C$121,3,0)</f>
        <v>5</v>
      </c>
      <c r="O7837" s="13" t="str">
        <f>VLOOKUP(A7837,Table!$U$1:$V$230,2,0)</f>
        <v>Cubic</v>
      </c>
      <c r="P7837" s="1"/>
    </row>
    <row r="7838" spans="1:16">
      <c r="A7838" s="12">
        <v>204</v>
      </c>
      <c r="B7838" s="12">
        <v>619818</v>
      </c>
      <c r="C7838" s="12" t="s">
        <v>8371</v>
      </c>
      <c r="D7838" s="12" t="s">
        <v>8406</v>
      </c>
      <c r="E7838" s="17" t="s">
        <v>11542</v>
      </c>
      <c r="F7838" s="25" t="str">
        <f>LEFT(E7838,MIN(FIND({0,1,2,3,4,5,6,7,8,9},ASC(E7838)&amp;1234567890))-1)</f>
        <v>Er</v>
      </c>
      <c r="G7838" s="25">
        <f t="shared" si="244"/>
        <v>1</v>
      </c>
      <c r="H7838" s="25">
        <f>VLOOKUP(F7838,Table!$A$2:$C$121,2,0)</f>
        <v>3</v>
      </c>
      <c r="I7838" s="26">
        <f>VLOOKUP(F7838,Table!$A$2:$C$121,3,0)</f>
        <v>6</v>
      </c>
      <c r="J7838" s="17" t="s">
        <v>13060</v>
      </c>
      <c r="K7838" s="25" t="str">
        <f>LEFT(J7838,MIN(FIND({0,1,2,3,4,5,6,7,8,9},ASC(J7838)&amp;1234567890))-1)</f>
        <v>Cd</v>
      </c>
      <c r="L7838" s="25">
        <f t="shared" si="245"/>
        <v>6</v>
      </c>
      <c r="M7838" s="25">
        <f>VLOOKUP(K7838,Table!$A$2:$C$121,2,0)</f>
        <v>12</v>
      </c>
      <c r="N7838" s="26">
        <f>VLOOKUP(K7838,Table!$A$2:$C$121,3,0)</f>
        <v>5</v>
      </c>
      <c r="O7838" s="13" t="str">
        <f>VLOOKUP(A7838,Table!$U$1:$V$230,2,0)</f>
        <v>Cubic</v>
      </c>
      <c r="P7838" s="1"/>
    </row>
    <row r="7839" spans="1:16">
      <c r="A7839" s="12">
        <v>204</v>
      </c>
      <c r="B7839" s="12">
        <v>619843</v>
      </c>
      <c r="C7839" s="12" t="s">
        <v>8371</v>
      </c>
      <c r="D7839" s="12" t="s">
        <v>8407</v>
      </c>
      <c r="E7839" s="17" t="s">
        <v>428</v>
      </c>
      <c r="F7839" s="25" t="str">
        <f>LEFT(E7839,MIN(FIND({0,1,2,3,4,5,6,7,8,9},ASC(E7839)&amp;1234567890))-1)</f>
        <v>Eu</v>
      </c>
      <c r="G7839" s="25">
        <f t="shared" si="244"/>
        <v>1</v>
      </c>
      <c r="H7839" s="25">
        <f>VLOOKUP(F7839,Table!$A$2:$C$121,2,0)</f>
        <v>3</v>
      </c>
      <c r="I7839" s="26">
        <f>VLOOKUP(F7839,Table!$A$2:$C$121,3,0)</f>
        <v>6</v>
      </c>
      <c r="J7839" s="17" t="s">
        <v>13060</v>
      </c>
      <c r="K7839" s="25" t="str">
        <f>LEFT(J7839,MIN(FIND({0,1,2,3,4,5,6,7,8,9},ASC(J7839)&amp;1234567890))-1)</f>
        <v>Cd</v>
      </c>
      <c r="L7839" s="25">
        <f t="shared" si="245"/>
        <v>6</v>
      </c>
      <c r="M7839" s="25">
        <f>VLOOKUP(K7839,Table!$A$2:$C$121,2,0)</f>
        <v>12</v>
      </c>
      <c r="N7839" s="26">
        <f>VLOOKUP(K7839,Table!$A$2:$C$121,3,0)</f>
        <v>5</v>
      </c>
      <c r="O7839" s="13" t="str">
        <f>VLOOKUP(A7839,Table!$U$1:$V$230,2,0)</f>
        <v>Cubic</v>
      </c>
      <c r="P7839" s="1"/>
    </row>
    <row r="7840" spans="1:16">
      <c r="A7840" s="12">
        <v>204</v>
      </c>
      <c r="B7840" s="12">
        <v>619913</v>
      </c>
      <c r="C7840" s="12" t="s">
        <v>8371</v>
      </c>
      <c r="D7840" s="12" t="s">
        <v>8408</v>
      </c>
      <c r="E7840" s="17" t="s">
        <v>11306</v>
      </c>
      <c r="F7840" s="25" t="str">
        <f>LEFT(E7840,MIN(FIND({0,1,2,3,4,5,6,7,8,9},ASC(E7840)&amp;1234567890))-1)</f>
        <v>Gd</v>
      </c>
      <c r="G7840" s="25">
        <f t="shared" si="244"/>
        <v>1</v>
      </c>
      <c r="H7840" s="25">
        <f>VLOOKUP(F7840,Table!$A$2:$C$121,2,0)</f>
        <v>3</v>
      </c>
      <c r="I7840" s="26">
        <f>VLOOKUP(F7840,Table!$A$2:$C$121,3,0)</f>
        <v>6</v>
      </c>
      <c r="J7840" s="17" t="s">
        <v>13060</v>
      </c>
      <c r="K7840" s="25" t="str">
        <f>LEFT(J7840,MIN(FIND({0,1,2,3,4,5,6,7,8,9},ASC(J7840)&amp;1234567890))-1)</f>
        <v>Cd</v>
      </c>
      <c r="L7840" s="25">
        <f t="shared" si="245"/>
        <v>6</v>
      </c>
      <c r="M7840" s="25">
        <f>VLOOKUP(K7840,Table!$A$2:$C$121,2,0)</f>
        <v>12</v>
      </c>
      <c r="N7840" s="26">
        <f>VLOOKUP(K7840,Table!$A$2:$C$121,3,0)</f>
        <v>5</v>
      </c>
      <c r="O7840" s="13" t="str">
        <f>VLOOKUP(A7840,Table!$U$1:$V$230,2,0)</f>
        <v>Cubic</v>
      </c>
      <c r="P7840" s="1"/>
    </row>
    <row r="7841" spans="1:16">
      <c r="A7841" s="12">
        <v>204</v>
      </c>
      <c r="B7841" s="12">
        <v>619996</v>
      </c>
      <c r="C7841" s="12" t="s">
        <v>8371</v>
      </c>
      <c r="D7841" s="12" t="s">
        <v>8409</v>
      </c>
      <c r="E7841" s="17" t="s">
        <v>587</v>
      </c>
      <c r="F7841" s="25" t="str">
        <f>LEFT(E7841,MIN(FIND({0,1,2,3,4,5,6,7,8,9},ASC(E7841)&amp;1234567890))-1)</f>
        <v>Ho</v>
      </c>
      <c r="G7841" s="25">
        <f t="shared" si="244"/>
        <v>1</v>
      </c>
      <c r="H7841" s="25">
        <f>VLOOKUP(F7841,Table!$A$2:$C$121,2,0)</f>
        <v>3</v>
      </c>
      <c r="I7841" s="26">
        <f>VLOOKUP(F7841,Table!$A$2:$C$121,3,0)</f>
        <v>6</v>
      </c>
      <c r="J7841" s="17" t="s">
        <v>13060</v>
      </c>
      <c r="K7841" s="25" t="str">
        <f>LEFT(J7841,MIN(FIND({0,1,2,3,4,5,6,7,8,9},ASC(J7841)&amp;1234567890))-1)</f>
        <v>Cd</v>
      </c>
      <c r="L7841" s="25">
        <f t="shared" si="245"/>
        <v>6</v>
      </c>
      <c r="M7841" s="25">
        <f>VLOOKUP(K7841,Table!$A$2:$C$121,2,0)</f>
        <v>12</v>
      </c>
      <c r="N7841" s="26">
        <f>VLOOKUP(K7841,Table!$A$2:$C$121,3,0)</f>
        <v>5</v>
      </c>
      <c r="O7841" s="13" t="str">
        <f>VLOOKUP(A7841,Table!$U$1:$V$230,2,0)</f>
        <v>Cubic</v>
      </c>
      <c r="P7841" s="1"/>
    </row>
    <row r="7842" spans="1:16">
      <c r="A7842" s="12">
        <v>204</v>
      </c>
      <c r="B7842" s="12">
        <v>620124</v>
      </c>
      <c r="C7842" s="12" t="s">
        <v>8371</v>
      </c>
      <c r="D7842" s="12" t="s">
        <v>8410</v>
      </c>
      <c r="E7842" s="17" t="s">
        <v>11335</v>
      </c>
      <c r="F7842" s="25" t="str">
        <f>LEFT(E7842,MIN(FIND({0,1,2,3,4,5,6,7,8,9},ASC(E7842)&amp;1234567890))-1)</f>
        <v>Lu</v>
      </c>
      <c r="G7842" s="25">
        <f t="shared" si="244"/>
        <v>1</v>
      </c>
      <c r="H7842" s="25">
        <f>VLOOKUP(F7842,Table!$A$2:$C$121,2,0)</f>
        <v>3</v>
      </c>
      <c r="I7842" s="26">
        <f>VLOOKUP(F7842,Table!$A$2:$C$121,3,0)</f>
        <v>6</v>
      </c>
      <c r="J7842" s="17" t="s">
        <v>13060</v>
      </c>
      <c r="K7842" s="25" t="str">
        <f>LEFT(J7842,MIN(FIND({0,1,2,3,4,5,6,7,8,9},ASC(J7842)&amp;1234567890))-1)</f>
        <v>Cd</v>
      </c>
      <c r="L7842" s="25">
        <f t="shared" si="245"/>
        <v>6</v>
      </c>
      <c r="M7842" s="25">
        <f>VLOOKUP(K7842,Table!$A$2:$C$121,2,0)</f>
        <v>12</v>
      </c>
      <c r="N7842" s="26">
        <f>VLOOKUP(K7842,Table!$A$2:$C$121,3,0)</f>
        <v>5</v>
      </c>
      <c r="O7842" s="13" t="str">
        <f>VLOOKUP(A7842,Table!$U$1:$V$230,2,0)</f>
        <v>Cubic</v>
      </c>
      <c r="P7842" s="1"/>
    </row>
    <row r="7843" spans="1:16">
      <c r="A7843" s="12">
        <v>204</v>
      </c>
      <c r="B7843" s="12">
        <v>620192</v>
      </c>
      <c r="C7843" s="12" t="s">
        <v>8371</v>
      </c>
      <c r="D7843" s="12" t="s">
        <v>8411</v>
      </c>
      <c r="E7843" s="17" t="s">
        <v>615</v>
      </c>
      <c r="F7843" s="25" t="str">
        <f>LEFT(E7843,MIN(FIND({0,1,2,3,4,5,6,7,8,9},ASC(E7843)&amp;1234567890))-1)</f>
        <v>Nd</v>
      </c>
      <c r="G7843" s="25">
        <f t="shared" si="244"/>
        <v>1</v>
      </c>
      <c r="H7843" s="25">
        <f>VLOOKUP(F7843,Table!$A$2:$C$121,2,0)</f>
        <v>3</v>
      </c>
      <c r="I7843" s="26">
        <f>VLOOKUP(F7843,Table!$A$2:$C$121,3,0)</f>
        <v>6</v>
      </c>
      <c r="J7843" s="17" t="s">
        <v>13060</v>
      </c>
      <c r="K7843" s="25" t="str">
        <f>LEFT(J7843,MIN(FIND({0,1,2,3,4,5,6,7,8,9},ASC(J7843)&amp;1234567890))-1)</f>
        <v>Cd</v>
      </c>
      <c r="L7843" s="25">
        <f t="shared" si="245"/>
        <v>6</v>
      </c>
      <c r="M7843" s="25">
        <f>VLOOKUP(K7843,Table!$A$2:$C$121,2,0)</f>
        <v>12</v>
      </c>
      <c r="N7843" s="26">
        <f>VLOOKUP(K7843,Table!$A$2:$C$121,3,0)</f>
        <v>5</v>
      </c>
      <c r="O7843" s="13" t="str">
        <f>VLOOKUP(A7843,Table!$U$1:$V$230,2,0)</f>
        <v>Cubic</v>
      </c>
      <c r="P7843" s="1"/>
    </row>
    <row r="7844" spans="1:16">
      <c r="A7844" s="12">
        <v>204</v>
      </c>
      <c r="B7844" s="12">
        <v>620200</v>
      </c>
      <c r="C7844" s="12" t="s">
        <v>8371</v>
      </c>
      <c r="D7844" s="12" t="s">
        <v>8412</v>
      </c>
      <c r="E7844" s="17" t="s">
        <v>11379</v>
      </c>
      <c r="F7844" s="25" t="str">
        <f>LEFT(E7844,MIN(FIND({0,1,2,3,4,5,6,7,8,9},ASC(E7844)&amp;1234567890))-1)</f>
        <v>Np</v>
      </c>
      <c r="G7844" s="25">
        <f t="shared" si="244"/>
        <v>1</v>
      </c>
      <c r="H7844" s="25">
        <f>VLOOKUP(F7844,Table!$A$2:$C$121,2,0)</f>
        <v>3</v>
      </c>
      <c r="I7844" s="26">
        <f>VLOOKUP(F7844,Table!$A$2:$C$121,3,0)</f>
        <v>7</v>
      </c>
      <c r="J7844" s="17" t="s">
        <v>13060</v>
      </c>
      <c r="K7844" s="25" t="str">
        <f>LEFT(J7844,MIN(FIND({0,1,2,3,4,5,6,7,8,9},ASC(J7844)&amp;1234567890))-1)</f>
        <v>Cd</v>
      </c>
      <c r="L7844" s="25">
        <f t="shared" si="245"/>
        <v>6</v>
      </c>
      <c r="M7844" s="25">
        <f>VLOOKUP(K7844,Table!$A$2:$C$121,2,0)</f>
        <v>12</v>
      </c>
      <c r="N7844" s="26">
        <f>VLOOKUP(K7844,Table!$A$2:$C$121,3,0)</f>
        <v>5</v>
      </c>
      <c r="O7844" s="13" t="str">
        <f>VLOOKUP(A7844,Table!$U$1:$V$230,2,0)</f>
        <v>Cubic</v>
      </c>
      <c r="P7844" s="1"/>
    </row>
    <row r="7845" spans="1:16">
      <c r="A7845" s="12">
        <v>204</v>
      </c>
      <c r="B7845" s="12">
        <v>620288</v>
      </c>
      <c r="C7845" s="12" t="s">
        <v>8371</v>
      </c>
      <c r="D7845" s="12" t="s">
        <v>8413</v>
      </c>
      <c r="E7845" s="17" t="s">
        <v>11332</v>
      </c>
      <c r="F7845" s="25" t="str">
        <f>LEFT(E7845,MIN(FIND({0,1,2,3,4,5,6,7,8,9},ASC(E7845)&amp;1234567890))-1)</f>
        <v>Pr</v>
      </c>
      <c r="G7845" s="25">
        <f t="shared" si="244"/>
        <v>1</v>
      </c>
      <c r="H7845" s="25">
        <f>VLOOKUP(F7845,Table!$A$2:$C$121,2,0)</f>
        <v>3</v>
      </c>
      <c r="I7845" s="26">
        <f>VLOOKUP(F7845,Table!$A$2:$C$121,3,0)</f>
        <v>6</v>
      </c>
      <c r="J7845" s="17" t="s">
        <v>13060</v>
      </c>
      <c r="K7845" s="25" t="str">
        <f>LEFT(J7845,MIN(FIND({0,1,2,3,4,5,6,7,8,9},ASC(J7845)&amp;1234567890))-1)</f>
        <v>Cd</v>
      </c>
      <c r="L7845" s="25">
        <f t="shared" si="245"/>
        <v>6</v>
      </c>
      <c r="M7845" s="25">
        <f>VLOOKUP(K7845,Table!$A$2:$C$121,2,0)</f>
        <v>12</v>
      </c>
      <c r="N7845" s="26">
        <f>VLOOKUP(K7845,Table!$A$2:$C$121,3,0)</f>
        <v>5</v>
      </c>
      <c r="O7845" s="13" t="str">
        <f>VLOOKUP(A7845,Table!$U$1:$V$230,2,0)</f>
        <v>Cubic</v>
      </c>
      <c r="P7845" s="1"/>
    </row>
    <row r="7846" spans="1:16">
      <c r="A7846" s="12">
        <v>204</v>
      </c>
      <c r="B7846" s="12">
        <v>620300</v>
      </c>
      <c r="C7846" s="12" t="s">
        <v>8371</v>
      </c>
      <c r="D7846" s="12" t="s">
        <v>8414</v>
      </c>
      <c r="E7846" s="17" t="s">
        <v>11502</v>
      </c>
      <c r="F7846" s="25" t="str">
        <f>LEFT(E7846,MIN(FIND({0,1,2,3,4,5,6,7,8,9},ASC(E7846)&amp;1234567890))-1)</f>
        <v>Pu</v>
      </c>
      <c r="G7846" s="25">
        <f t="shared" si="244"/>
        <v>1</v>
      </c>
      <c r="H7846" s="25">
        <f>VLOOKUP(F7846,Table!$A$2:$C$121,2,0)</f>
        <v>3</v>
      </c>
      <c r="I7846" s="26">
        <f>VLOOKUP(F7846,Table!$A$2:$C$121,3,0)</f>
        <v>7</v>
      </c>
      <c r="J7846" s="17" t="s">
        <v>13060</v>
      </c>
      <c r="K7846" s="25" t="str">
        <f>LEFT(J7846,MIN(FIND({0,1,2,3,4,5,6,7,8,9},ASC(J7846)&amp;1234567890))-1)</f>
        <v>Cd</v>
      </c>
      <c r="L7846" s="25">
        <f t="shared" si="245"/>
        <v>6</v>
      </c>
      <c r="M7846" s="25">
        <f>VLOOKUP(K7846,Table!$A$2:$C$121,2,0)</f>
        <v>12</v>
      </c>
      <c r="N7846" s="26">
        <f>VLOOKUP(K7846,Table!$A$2:$C$121,3,0)</f>
        <v>5</v>
      </c>
      <c r="O7846" s="13" t="str">
        <f>VLOOKUP(A7846,Table!$U$1:$V$230,2,0)</f>
        <v>Cubic</v>
      </c>
      <c r="P7846" s="1"/>
    </row>
    <row r="7847" spans="1:16">
      <c r="A7847" s="12">
        <v>204</v>
      </c>
      <c r="B7847" s="12">
        <v>620474</v>
      </c>
      <c r="C7847" s="12" t="s">
        <v>8371</v>
      </c>
      <c r="D7847" s="12" t="s">
        <v>8415</v>
      </c>
      <c r="E7847" s="17" t="s">
        <v>590</v>
      </c>
      <c r="F7847" s="25" t="str">
        <f>LEFT(E7847,MIN(FIND({0,1,2,3,4,5,6,7,8,9},ASC(E7847)&amp;1234567890))-1)</f>
        <v>Sm</v>
      </c>
      <c r="G7847" s="25">
        <f t="shared" si="244"/>
        <v>1</v>
      </c>
      <c r="H7847" s="25">
        <f>VLOOKUP(F7847,Table!$A$2:$C$121,2,0)</f>
        <v>3</v>
      </c>
      <c r="I7847" s="26">
        <f>VLOOKUP(F7847,Table!$A$2:$C$121,3,0)</f>
        <v>6</v>
      </c>
      <c r="J7847" s="17" t="s">
        <v>13060</v>
      </c>
      <c r="K7847" s="25" t="str">
        <f>LEFT(J7847,MIN(FIND({0,1,2,3,4,5,6,7,8,9},ASC(J7847)&amp;1234567890))-1)</f>
        <v>Cd</v>
      </c>
      <c r="L7847" s="25">
        <f t="shared" si="245"/>
        <v>6</v>
      </c>
      <c r="M7847" s="25">
        <f>VLOOKUP(K7847,Table!$A$2:$C$121,2,0)</f>
        <v>12</v>
      </c>
      <c r="N7847" s="26">
        <f>VLOOKUP(K7847,Table!$A$2:$C$121,3,0)</f>
        <v>5</v>
      </c>
      <c r="O7847" s="13" t="str">
        <f>VLOOKUP(A7847,Table!$U$1:$V$230,2,0)</f>
        <v>Cubic</v>
      </c>
      <c r="P7847" s="1"/>
    </row>
    <row r="7848" spans="1:16">
      <c r="A7848" s="12">
        <v>204</v>
      </c>
      <c r="B7848" s="12">
        <v>620493</v>
      </c>
      <c r="C7848" s="12" t="s">
        <v>8371</v>
      </c>
      <c r="D7848" s="12" t="s">
        <v>8416</v>
      </c>
      <c r="E7848" s="17" t="s">
        <v>433</v>
      </c>
      <c r="F7848" s="25" t="str">
        <f>LEFT(E7848,MIN(FIND({0,1,2,3,4,5,6,7,8,9},ASC(E7848)&amp;1234567890))-1)</f>
        <v>Sr</v>
      </c>
      <c r="G7848" s="25">
        <f t="shared" si="244"/>
        <v>1</v>
      </c>
      <c r="H7848" s="25">
        <f>VLOOKUP(F7848,Table!$A$2:$C$121,2,0)</f>
        <v>2</v>
      </c>
      <c r="I7848" s="26">
        <f>VLOOKUP(F7848,Table!$A$2:$C$121,3,0)</f>
        <v>5</v>
      </c>
      <c r="J7848" s="17" t="s">
        <v>13060</v>
      </c>
      <c r="K7848" s="25" t="str">
        <f>LEFT(J7848,MIN(FIND({0,1,2,3,4,5,6,7,8,9},ASC(J7848)&amp;1234567890))-1)</f>
        <v>Cd</v>
      </c>
      <c r="L7848" s="25">
        <f t="shared" si="245"/>
        <v>6</v>
      </c>
      <c r="M7848" s="25">
        <f>VLOOKUP(K7848,Table!$A$2:$C$121,2,0)</f>
        <v>12</v>
      </c>
      <c r="N7848" s="26">
        <f>VLOOKUP(K7848,Table!$A$2:$C$121,3,0)</f>
        <v>5</v>
      </c>
      <c r="O7848" s="13" t="str">
        <f>VLOOKUP(A7848,Table!$U$1:$V$230,2,0)</f>
        <v>Cubic</v>
      </c>
      <c r="P7848" s="1"/>
    </row>
    <row r="7849" spans="1:16">
      <c r="A7849" s="12">
        <v>204</v>
      </c>
      <c r="B7849" s="12">
        <v>620510</v>
      </c>
      <c r="C7849" s="12" t="s">
        <v>8371</v>
      </c>
      <c r="D7849" s="12" t="s">
        <v>8417</v>
      </c>
      <c r="E7849" s="17" t="s">
        <v>11313</v>
      </c>
      <c r="F7849" s="25" t="str">
        <f>LEFT(E7849,MIN(FIND({0,1,2,3,4,5,6,7,8,9},ASC(E7849)&amp;1234567890))-1)</f>
        <v>Tb</v>
      </c>
      <c r="G7849" s="25">
        <f t="shared" si="244"/>
        <v>1</v>
      </c>
      <c r="H7849" s="25">
        <f>VLOOKUP(F7849,Table!$A$2:$C$121,2,0)</f>
        <v>3</v>
      </c>
      <c r="I7849" s="26">
        <f>VLOOKUP(F7849,Table!$A$2:$C$121,3,0)</f>
        <v>6</v>
      </c>
      <c r="J7849" s="17" t="s">
        <v>13060</v>
      </c>
      <c r="K7849" s="25" t="str">
        <f>LEFT(J7849,MIN(FIND({0,1,2,3,4,5,6,7,8,9},ASC(J7849)&amp;1234567890))-1)</f>
        <v>Cd</v>
      </c>
      <c r="L7849" s="25">
        <f t="shared" si="245"/>
        <v>6</v>
      </c>
      <c r="M7849" s="25">
        <f>VLOOKUP(K7849,Table!$A$2:$C$121,2,0)</f>
        <v>12</v>
      </c>
      <c r="N7849" s="26">
        <f>VLOOKUP(K7849,Table!$A$2:$C$121,3,0)</f>
        <v>5</v>
      </c>
      <c r="O7849" s="13" t="str">
        <f>VLOOKUP(A7849,Table!$U$1:$V$230,2,0)</f>
        <v>Cubic</v>
      </c>
      <c r="P7849" s="1"/>
    </row>
    <row r="7850" spans="1:16">
      <c r="A7850" s="12">
        <v>204</v>
      </c>
      <c r="B7850" s="12">
        <v>620582</v>
      </c>
      <c r="C7850" s="12" t="s">
        <v>8371</v>
      </c>
      <c r="D7850" s="12" t="s">
        <v>8418</v>
      </c>
      <c r="E7850" s="17" t="s">
        <v>11334</v>
      </c>
      <c r="F7850" s="25" t="str">
        <f>LEFT(E7850,MIN(FIND({0,1,2,3,4,5,6,7,8,9},ASC(E7850)&amp;1234567890))-1)</f>
        <v>Tm</v>
      </c>
      <c r="G7850" s="25">
        <f t="shared" si="244"/>
        <v>1</v>
      </c>
      <c r="H7850" s="25">
        <f>VLOOKUP(F7850,Table!$A$2:$C$121,2,0)</f>
        <v>3</v>
      </c>
      <c r="I7850" s="26">
        <f>VLOOKUP(F7850,Table!$A$2:$C$121,3,0)</f>
        <v>6</v>
      </c>
      <c r="J7850" s="17" t="s">
        <v>13060</v>
      </c>
      <c r="K7850" s="25" t="str">
        <f>LEFT(J7850,MIN(FIND({0,1,2,3,4,5,6,7,8,9},ASC(J7850)&amp;1234567890))-1)</f>
        <v>Cd</v>
      </c>
      <c r="L7850" s="25">
        <f t="shared" si="245"/>
        <v>6</v>
      </c>
      <c r="M7850" s="25">
        <f>VLOOKUP(K7850,Table!$A$2:$C$121,2,0)</f>
        <v>12</v>
      </c>
      <c r="N7850" s="26">
        <f>VLOOKUP(K7850,Table!$A$2:$C$121,3,0)</f>
        <v>5</v>
      </c>
      <c r="O7850" s="13" t="str">
        <f>VLOOKUP(A7850,Table!$U$1:$V$230,2,0)</f>
        <v>Cubic</v>
      </c>
      <c r="P7850" s="1"/>
    </row>
    <row r="7851" spans="1:16">
      <c r="A7851" s="12">
        <v>204</v>
      </c>
      <c r="B7851" s="12">
        <v>620605</v>
      </c>
      <c r="C7851" s="12" t="s">
        <v>8371</v>
      </c>
      <c r="D7851" s="12" t="s">
        <v>8419</v>
      </c>
      <c r="E7851" s="17" t="s">
        <v>530</v>
      </c>
      <c r="F7851" s="25" t="str">
        <f>LEFT(E7851,MIN(FIND({0,1,2,3,4,5,6,7,8,9},ASC(E7851)&amp;1234567890))-1)</f>
        <v>Yb</v>
      </c>
      <c r="G7851" s="25">
        <f t="shared" si="244"/>
        <v>1</v>
      </c>
      <c r="H7851" s="25">
        <f>VLOOKUP(F7851,Table!$A$2:$C$121,2,0)</f>
        <v>3</v>
      </c>
      <c r="I7851" s="26">
        <f>VLOOKUP(F7851,Table!$A$2:$C$121,3,0)</f>
        <v>6</v>
      </c>
      <c r="J7851" s="17" t="s">
        <v>13060</v>
      </c>
      <c r="K7851" s="25" t="str">
        <f>LEFT(J7851,MIN(FIND({0,1,2,3,4,5,6,7,8,9},ASC(J7851)&amp;1234567890))-1)</f>
        <v>Cd</v>
      </c>
      <c r="L7851" s="25">
        <f t="shared" si="245"/>
        <v>6</v>
      </c>
      <c r="M7851" s="25">
        <f>VLOOKUP(K7851,Table!$A$2:$C$121,2,0)</f>
        <v>12</v>
      </c>
      <c r="N7851" s="26">
        <f>VLOOKUP(K7851,Table!$A$2:$C$121,3,0)</f>
        <v>5</v>
      </c>
      <c r="O7851" s="13" t="str">
        <f>VLOOKUP(A7851,Table!$U$1:$V$230,2,0)</f>
        <v>Cubic</v>
      </c>
      <c r="P7851" s="1"/>
    </row>
    <row r="7852" spans="1:16">
      <c r="A7852" s="12">
        <v>204</v>
      </c>
      <c r="B7852" s="12">
        <v>647923</v>
      </c>
      <c r="C7852" s="12" t="s">
        <v>8371</v>
      </c>
      <c r="D7852" s="12" t="s">
        <v>8420</v>
      </c>
      <c r="E7852" s="17" t="s">
        <v>541</v>
      </c>
      <c r="F7852" s="25" t="str">
        <f>LEFT(E7852,MIN(FIND({0,1,2,3,4,5,6,7,8,9},ASC(E7852)&amp;1234567890))-1)</f>
        <v>Pd</v>
      </c>
      <c r="G7852" s="25">
        <f t="shared" si="244"/>
        <v>1</v>
      </c>
      <c r="H7852" s="25">
        <f>VLOOKUP(F7852,Table!$A$2:$C$121,2,0)</f>
        <v>10</v>
      </c>
      <c r="I7852" s="26">
        <f>VLOOKUP(F7852,Table!$A$2:$C$121,3,0)</f>
        <v>5</v>
      </c>
      <c r="J7852" s="17" t="s">
        <v>378</v>
      </c>
      <c r="K7852" s="25" t="str">
        <f>LEFT(J7852,MIN(FIND({0,1,2,3,4,5,6,7,8,9},ASC(J7852)&amp;1234567890))-1)</f>
        <v>P</v>
      </c>
      <c r="L7852" s="25">
        <f t="shared" si="245"/>
        <v>3</v>
      </c>
      <c r="M7852" s="25">
        <f>VLOOKUP(K7852,Table!$A$2:$C$121,2,0)</f>
        <v>15</v>
      </c>
      <c r="N7852" s="26">
        <f>VLOOKUP(K7852,Table!$A$2:$C$121,3,0)</f>
        <v>3</v>
      </c>
      <c r="O7852" s="13" t="str">
        <f>VLOOKUP(A7852,Table!$U$1:$V$230,2,0)</f>
        <v>Cubic</v>
      </c>
      <c r="P7852" s="1"/>
    </row>
    <row r="7853" spans="1:16">
      <c r="A7853" s="12">
        <v>204</v>
      </c>
      <c r="B7853" s="12">
        <v>651840</v>
      </c>
      <c r="C7853" s="12" t="s">
        <v>8371</v>
      </c>
      <c r="D7853" s="12" t="s">
        <v>8421</v>
      </c>
      <c r="E7853" s="17" t="s">
        <v>11938</v>
      </c>
      <c r="F7853" s="25" t="str">
        <f>LEFT(E7853,MIN(FIND({0,1,2,3,4,5,6,7,8,9},ASC(E7853)&amp;1234567890))-1)</f>
        <v>Sc</v>
      </c>
      <c r="G7853" s="25">
        <f t="shared" si="244"/>
        <v>3</v>
      </c>
      <c r="H7853" s="25">
        <f>VLOOKUP(F7853,Table!$A$2:$C$121,2,0)</f>
        <v>3</v>
      </c>
      <c r="I7853" s="26">
        <f>VLOOKUP(F7853,Table!$A$2:$C$121,3,0)</f>
        <v>4</v>
      </c>
      <c r="J7853" s="17" t="s">
        <v>12899</v>
      </c>
      <c r="K7853" s="25" t="str">
        <f>LEFT(J7853,MIN(FIND({0,1,2,3,4,5,6,7,8,9},ASC(J7853)&amp;1234567890))-1)</f>
        <v>Zn</v>
      </c>
      <c r="L7853" s="25">
        <f t="shared" si="245"/>
        <v>17</v>
      </c>
      <c r="M7853" s="25">
        <f>VLOOKUP(K7853,Table!$A$2:$C$121,2,0)</f>
        <v>12</v>
      </c>
      <c r="N7853" s="26">
        <f>VLOOKUP(K7853,Table!$A$2:$C$121,3,0)</f>
        <v>4</v>
      </c>
      <c r="O7853" s="13" t="str">
        <f>VLOOKUP(A7853,Table!$U$1:$V$230,2,0)</f>
        <v>Cubic</v>
      </c>
      <c r="P7853" s="1"/>
    </row>
    <row r="7854" spans="1:16">
      <c r="A7854" s="12">
        <v>204</v>
      </c>
      <c r="B7854" s="12">
        <v>653490</v>
      </c>
      <c r="C7854" s="12" t="s">
        <v>8371</v>
      </c>
      <c r="D7854" s="12" t="s">
        <v>8422</v>
      </c>
      <c r="E7854" s="17" t="s">
        <v>422</v>
      </c>
      <c r="F7854" s="25" t="str">
        <f>LEFT(E7854,MIN(FIND({0,1,2,3,4,5,6,7,8,9},ASC(E7854)&amp;1234567890))-1)</f>
        <v>Yb</v>
      </c>
      <c r="G7854" s="25">
        <f t="shared" si="244"/>
        <v>3</v>
      </c>
      <c r="H7854" s="25">
        <f>VLOOKUP(F7854,Table!$A$2:$C$121,2,0)</f>
        <v>3</v>
      </c>
      <c r="I7854" s="26">
        <f>VLOOKUP(F7854,Table!$A$2:$C$121,3,0)</f>
        <v>6</v>
      </c>
      <c r="J7854" s="17" t="s">
        <v>12899</v>
      </c>
      <c r="K7854" s="25" t="str">
        <f>LEFT(J7854,MIN(FIND({0,1,2,3,4,5,6,7,8,9},ASC(J7854)&amp;1234567890))-1)</f>
        <v>Zn</v>
      </c>
      <c r="L7854" s="25">
        <f t="shared" si="245"/>
        <v>17</v>
      </c>
      <c r="M7854" s="25">
        <f>VLOOKUP(K7854,Table!$A$2:$C$121,2,0)</f>
        <v>12</v>
      </c>
      <c r="N7854" s="26">
        <f>VLOOKUP(K7854,Table!$A$2:$C$121,3,0)</f>
        <v>4</v>
      </c>
      <c r="O7854" s="13" t="str">
        <f>VLOOKUP(A7854,Table!$U$1:$V$230,2,0)</f>
        <v>Cubic</v>
      </c>
      <c r="P7854" s="1"/>
    </row>
    <row r="7855" spans="1:16">
      <c r="A7855" s="12">
        <v>204</v>
      </c>
      <c r="B7855" s="12">
        <v>657337</v>
      </c>
      <c r="C7855" s="12" t="s">
        <v>8371</v>
      </c>
      <c r="D7855" s="12" t="s">
        <v>8423</v>
      </c>
      <c r="E7855" s="17" t="s">
        <v>376</v>
      </c>
      <c r="F7855" s="25" t="str">
        <f>LEFT(E7855,MIN(FIND({0,1,2,3,4,5,6,7,8,9},ASC(E7855)&amp;1234567890))-1)</f>
        <v>Cs</v>
      </c>
      <c r="G7855" s="25">
        <f t="shared" si="244"/>
        <v>1</v>
      </c>
      <c r="H7855" s="25">
        <f>VLOOKUP(F7855,Table!$A$2:$C$121,2,0)</f>
        <v>1</v>
      </c>
      <c r="I7855" s="26">
        <f>VLOOKUP(F7855,Table!$A$2:$C$121,3,0)</f>
        <v>6</v>
      </c>
      <c r="J7855" s="17" t="s">
        <v>13771</v>
      </c>
      <c r="K7855" s="25" t="str">
        <f>LEFT(J7855,MIN(FIND({0,1,2,3,4,5,6,7,8,9},ASC(J7855)&amp;1234567890))-1)</f>
        <v>C</v>
      </c>
      <c r="L7855" s="25">
        <f t="shared" si="245"/>
        <v>10</v>
      </c>
      <c r="M7855" s="25">
        <f>VLOOKUP(K7855,Table!$A$2:$C$121,2,0)</f>
        <v>14</v>
      </c>
      <c r="N7855" s="26">
        <f>VLOOKUP(K7855,Table!$A$2:$C$121,3,0)</f>
        <v>2</v>
      </c>
      <c r="O7855" s="13" t="str">
        <f>VLOOKUP(A7855,Table!$U$1:$V$230,2,0)</f>
        <v>Cubic</v>
      </c>
      <c r="P7855" s="1"/>
    </row>
    <row r="7856" spans="1:16">
      <c r="A7856" s="12">
        <v>204</v>
      </c>
      <c r="B7856" s="12">
        <v>418601</v>
      </c>
      <c r="C7856" s="12" t="s">
        <v>8371</v>
      </c>
      <c r="D7856" s="12" t="s">
        <v>8424</v>
      </c>
      <c r="E7856" s="17" t="s">
        <v>13772</v>
      </c>
      <c r="F7856" s="25" t="str">
        <f>LEFT(E7856,MIN(FIND({0,1,2,3,4,5,6,7,8,9},ASC(E7856)&amp;1234567890))-1)</f>
        <v>Yb</v>
      </c>
      <c r="G7856" s="25">
        <f t="shared" si="244"/>
        <v>25.05</v>
      </c>
      <c r="H7856" s="25">
        <f>VLOOKUP(F7856,Table!$A$2:$C$121,2,0)</f>
        <v>3</v>
      </c>
      <c r="I7856" s="26">
        <f>VLOOKUP(F7856,Table!$A$2:$C$121,3,0)</f>
        <v>6</v>
      </c>
      <c r="J7856" s="17" t="s">
        <v>13773</v>
      </c>
      <c r="K7856" s="25" t="str">
        <f>LEFT(J7856,MIN(FIND({0,1,2,3,4,5,6,7,8,9},ASC(J7856)&amp;1234567890))-1)</f>
        <v>Zn</v>
      </c>
      <c r="L7856" s="25">
        <f t="shared" si="245"/>
        <v>146.83000000000001</v>
      </c>
      <c r="M7856" s="25">
        <f>VLOOKUP(K7856,Table!$A$2:$C$121,2,0)</f>
        <v>12</v>
      </c>
      <c r="N7856" s="26">
        <f>VLOOKUP(K7856,Table!$A$2:$C$121,3,0)</f>
        <v>4</v>
      </c>
      <c r="O7856" s="13" t="str">
        <f>VLOOKUP(A7856,Table!$U$1:$V$230,2,0)</f>
        <v>Cubic</v>
      </c>
      <c r="P7856" s="1"/>
    </row>
    <row r="7857" spans="1:16">
      <c r="A7857" s="12">
        <v>204</v>
      </c>
      <c r="B7857" s="12">
        <v>190327</v>
      </c>
      <c r="C7857" s="12" t="s">
        <v>8371</v>
      </c>
      <c r="D7857" s="12" t="s">
        <v>8425</v>
      </c>
      <c r="E7857" s="17" t="s">
        <v>66</v>
      </c>
      <c r="F7857" s="25" t="str">
        <f>LEFT(E7857,MIN(FIND({0,1,2,3,4,5,6,7,8,9},ASC(E7857)&amp;1234567890))-1)</f>
        <v>Ni</v>
      </c>
      <c r="G7857" s="25">
        <f t="shared" si="244"/>
        <v>1</v>
      </c>
      <c r="H7857" s="25">
        <f>VLOOKUP(F7857,Table!$A$2:$C$121,2,0)</f>
        <v>10</v>
      </c>
      <c r="I7857" s="26">
        <f>VLOOKUP(F7857,Table!$A$2:$C$121,3,0)</f>
        <v>4</v>
      </c>
      <c r="J7857" s="17" t="s">
        <v>11357</v>
      </c>
      <c r="K7857" s="25" t="str">
        <f>LEFT(J7857,MIN(FIND({0,1,2,3,4,5,6,7,8,9},ASC(J7857)&amp;1234567890))-1)</f>
        <v>Sb</v>
      </c>
      <c r="L7857" s="25">
        <f t="shared" si="245"/>
        <v>3</v>
      </c>
      <c r="M7857" s="25">
        <f>VLOOKUP(K7857,Table!$A$2:$C$121,2,0)</f>
        <v>15</v>
      </c>
      <c r="N7857" s="26">
        <f>VLOOKUP(K7857,Table!$A$2:$C$121,3,0)</f>
        <v>5</v>
      </c>
      <c r="O7857" s="13" t="str">
        <f>VLOOKUP(A7857,Table!$U$1:$V$230,2,0)</f>
        <v>Cubic</v>
      </c>
      <c r="P7857" s="1"/>
    </row>
    <row r="7858" spans="1:16">
      <c r="A7858" s="12">
        <v>204</v>
      </c>
      <c r="B7858" s="12">
        <v>191841</v>
      </c>
      <c r="C7858" s="12" t="s">
        <v>8371</v>
      </c>
      <c r="D7858" s="12" t="s">
        <v>8426</v>
      </c>
      <c r="E7858" s="17" t="s">
        <v>12003</v>
      </c>
      <c r="F7858" s="25" t="str">
        <f>LEFT(E7858,MIN(FIND({0,1,2,3,4,5,6,7,8,9},ASC(E7858)&amp;1234567890))-1)</f>
        <v>Pr</v>
      </c>
      <c r="G7858" s="25">
        <f t="shared" si="244"/>
        <v>3</v>
      </c>
      <c r="H7858" s="25">
        <f>VLOOKUP(F7858,Table!$A$2:$C$121,2,0)</f>
        <v>3</v>
      </c>
      <c r="I7858" s="26">
        <f>VLOOKUP(F7858,Table!$A$2:$C$121,3,0)</f>
        <v>6</v>
      </c>
      <c r="J7858" s="17" t="s">
        <v>13774</v>
      </c>
      <c r="K7858" s="25" t="str">
        <f>LEFT(J7858,MIN(FIND({0,1,2,3,4,5,6,7,8,9},ASC(J7858)&amp;1234567890))-1)</f>
        <v>Cd</v>
      </c>
      <c r="L7858" s="25">
        <f t="shared" si="245"/>
        <v>18.2</v>
      </c>
      <c r="M7858" s="25">
        <f>VLOOKUP(K7858,Table!$A$2:$C$121,2,0)</f>
        <v>12</v>
      </c>
      <c r="N7858" s="26">
        <f>VLOOKUP(K7858,Table!$A$2:$C$121,3,0)</f>
        <v>5</v>
      </c>
      <c r="O7858" s="13" t="str">
        <f>VLOOKUP(A7858,Table!$U$1:$V$230,2,0)</f>
        <v>Cubic</v>
      </c>
      <c r="P7858" s="1"/>
    </row>
    <row r="7859" spans="1:16">
      <c r="A7859" s="12">
        <v>204</v>
      </c>
      <c r="B7859" s="12">
        <v>191844</v>
      </c>
      <c r="C7859" s="12" t="s">
        <v>8371</v>
      </c>
      <c r="D7859" s="12" t="s">
        <v>8427</v>
      </c>
      <c r="E7859" s="17" t="s">
        <v>11780</v>
      </c>
      <c r="F7859" s="25" t="str">
        <f>LEFT(E7859,MIN(FIND({0,1,2,3,4,5,6,7,8,9},ASC(E7859)&amp;1234567890))-1)</f>
        <v>Eu</v>
      </c>
      <c r="G7859" s="25">
        <f t="shared" si="244"/>
        <v>3</v>
      </c>
      <c r="H7859" s="25">
        <f>VLOOKUP(F7859,Table!$A$2:$C$121,2,0)</f>
        <v>3</v>
      </c>
      <c r="I7859" s="26">
        <f>VLOOKUP(F7859,Table!$A$2:$C$121,3,0)</f>
        <v>6</v>
      </c>
      <c r="J7859" s="17" t="s">
        <v>13775</v>
      </c>
      <c r="K7859" s="25" t="str">
        <f>LEFT(J7859,MIN(FIND({0,1,2,3,4,5,6,7,8,9},ASC(J7859)&amp;1234567890))-1)</f>
        <v>Cd</v>
      </c>
      <c r="L7859" s="25">
        <f t="shared" si="245"/>
        <v>19</v>
      </c>
      <c r="M7859" s="25">
        <f>VLOOKUP(K7859,Table!$A$2:$C$121,2,0)</f>
        <v>12</v>
      </c>
      <c r="N7859" s="26">
        <f>VLOOKUP(K7859,Table!$A$2:$C$121,3,0)</f>
        <v>5</v>
      </c>
      <c r="O7859" s="13" t="str">
        <f>VLOOKUP(A7859,Table!$U$1:$V$230,2,0)</f>
        <v>Cubic</v>
      </c>
      <c r="P7859" s="1"/>
    </row>
    <row r="7860" spans="1:16">
      <c r="A7860" s="12">
        <v>204</v>
      </c>
      <c r="B7860" s="12">
        <v>418849</v>
      </c>
      <c r="C7860" s="12" t="s">
        <v>8371</v>
      </c>
      <c r="D7860" s="12" t="s">
        <v>8428</v>
      </c>
      <c r="E7860" s="17" t="s">
        <v>357</v>
      </c>
      <c r="F7860" s="25" t="str">
        <f>LEFT(E7860,MIN(FIND({0,1,2,3,4,5,6,7,8,9},ASC(E7860)&amp;1234567890))-1)</f>
        <v>Cs</v>
      </c>
      <c r="G7860" s="25">
        <f t="shared" si="244"/>
        <v>2</v>
      </c>
      <c r="H7860" s="25">
        <f>VLOOKUP(F7860,Table!$A$2:$C$121,2,0)</f>
        <v>1</v>
      </c>
      <c r="I7860" s="26">
        <f>VLOOKUP(F7860,Table!$A$2:$C$121,3,0)</f>
        <v>6</v>
      </c>
      <c r="J7860" s="17" t="s">
        <v>13776</v>
      </c>
      <c r="K7860" s="25" t="str">
        <f>LEFT(J7860,MIN(FIND({0,1,2,3,4,5,6,7,8,9},ASC(J7860)&amp;1234567890))-1)</f>
        <v>Hg</v>
      </c>
      <c r="L7860" s="25">
        <f t="shared" si="245"/>
        <v>27</v>
      </c>
      <c r="M7860" s="25">
        <f>VLOOKUP(K7860,Table!$A$2:$C$121,2,0)</f>
        <v>12</v>
      </c>
      <c r="N7860" s="26">
        <f>VLOOKUP(K7860,Table!$A$2:$C$121,3,0)</f>
        <v>6</v>
      </c>
      <c r="O7860" s="13" t="str">
        <f>VLOOKUP(A7860,Table!$U$1:$V$230,2,0)</f>
        <v>Cubic</v>
      </c>
      <c r="P7860" s="1"/>
    </row>
    <row r="7861" spans="1:16">
      <c r="A7861" s="12">
        <v>205</v>
      </c>
      <c r="B7861" s="12">
        <v>2179</v>
      </c>
      <c r="C7861" s="12" t="s">
        <v>8429</v>
      </c>
      <c r="D7861" s="12" t="s">
        <v>5865</v>
      </c>
      <c r="E7861" s="17" t="s">
        <v>11294</v>
      </c>
      <c r="F7861" s="25" t="str">
        <f>LEFT(E7861,MIN(FIND({0,1,2,3,4,5,6,7,8,9},ASC(E7861)&amp;1234567890))-1)</f>
        <v>Rh</v>
      </c>
      <c r="G7861" s="25">
        <f t="shared" si="244"/>
        <v>1</v>
      </c>
      <c r="H7861" s="25">
        <f>VLOOKUP(F7861,Table!$A$2:$C$121,2,0)</f>
        <v>9</v>
      </c>
      <c r="I7861" s="26">
        <f>VLOOKUP(F7861,Table!$A$2:$C$121,3,0)</f>
        <v>5</v>
      </c>
      <c r="J7861" s="17" t="s">
        <v>73</v>
      </c>
      <c r="K7861" s="25" t="str">
        <f>LEFT(J7861,MIN(FIND({0,1,2,3,4,5,6,7,8,9},ASC(J7861)&amp;1234567890))-1)</f>
        <v>Te</v>
      </c>
      <c r="L7861" s="25">
        <f t="shared" si="245"/>
        <v>2</v>
      </c>
      <c r="M7861" s="25">
        <f>VLOOKUP(K7861,Table!$A$2:$C$121,2,0)</f>
        <v>16</v>
      </c>
      <c r="N7861" s="26">
        <f>VLOOKUP(K7861,Table!$A$2:$C$121,3,0)</f>
        <v>5</v>
      </c>
      <c r="O7861" s="13" t="str">
        <f>VLOOKUP(A7861,Table!$U$1:$V$230,2,0)</f>
        <v>Cubic</v>
      </c>
      <c r="P7861" s="1"/>
    </row>
    <row r="7862" spans="1:16">
      <c r="A7862" s="12">
        <v>205</v>
      </c>
      <c r="B7862" s="12">
        <v>2180</v>
      </c>
      <c r="C7862" s="12" t="s">
        <v>8429</v>
      </c>
      <c r="D7862" s="12" t="s">
        <v>8430</v>
      </c>
      <c r="E7862" s="17" t="s">
        <v>13777</v>
      </c>
      <c r="F7862" s="25" t="str">
        <f>LEFT(E7862,MIN(FIND({0,1,2,3,4,5,6,7,8,9},ASC(E7862)&amp;1234567890))-1)</f>
        <v>Rh</v>
      </c>
      <c r="G7862" s="25">
        <f t="shared" si="244"/>
        <v>0.98</v>
      </c>
      <c r="H7862" s="25">
        <f>VLOOKUP(F7862,Table!$A$2:$C$121,2,0)</f>
        <v>9</v>
      </c>
      <c r="I7862" s="26">
        <f>VLOOKUP(F7862,Table!$A$2:$C$121,3,0)</f>
        <v>5</v>
      </c>
      <c r="J7862" s="17" t="s">
        <v>73</v>
      </c>
      <c r="K7862" s="25" t="str">
        <f>LEFT(J7862,MIN(FIND({0,1,2,3,4,5,6,7,8,9},ASC(J7862)&amp;1234567890))-1)</f>
        <v>Te</v>
      </c>
      <c r="L7862" s="25">
        <f t="shared" si="245"/>
        <v>2</v>
      </c>
      <c r="M7862" s="25">
        <f>VLOOKUP(K7862,Table!$A$2:$C$121,2,0)</f>
        <v>16</v>
      </c>
      <c r="N7862" s="26">
        <f>VLOOKUP(K7862,Table!$A$2:$C$121,3,0)</f>
        <v>5</v>
      </c>
      <c r="O7862" s="13" t="str">
        <f>VLOOKUP(A7862,Table!$U$1:$V$230,2,0)</f>
        <v>Cubic</v>
      </c>
      <c r="P7862" s="1"/>
    </row>
    <row r="7863" spans="1:16">
      <c r="A7863" s="12">
        <v>205</v>
      </c>
      <c r="B7863" s="12">
        <v>2181</v>
      </c>
      <c r="C7863" s="12" t="s">
        <v>8429</v>
      </c>
      <c r="D7863" s="12" t="s">
        <v>8431</v>
      </c>
      <c r="E7863" s="17" t="s">
        <v>13778</v>
      </c>
      <c r="F7863" s="25" t="str">
        <f>LEFT(E7863,MIN(FIND({0,1,2,3,4,5,6,7,8,9},ASC(E7863)&amp;1234567890))-1)</f>
        <v>Rh</v>
      </c>
      <c r="G7863" s="25">
        <f t="shared" si="244"/>
        <v>0.95</v>
      </c>
      <c r="H7863" s="25">
        <f>VLOOKUP(F7863,Table!$A$2:$C$121,2,0)</f>
        <v>9</v>
      </c>
      <c r="I7863" s="26">
        <f>VLOOKUP(F7863,Table!$A$2:$C$121,3,0)</f>
        <v>5</v>
      </c>
      <c r="J7863" s="17" t="s">
        <v>73</v>
      </c>
      <c r="K7863" s="25" t="str">
        <f>LEFT(J7863,MIN(FIND({0,1,2,3,4,5,6,7,8,9},ASC(J7863)&amp;1234567890))-1)</f>
        <v>Te</v>
      </c>
      <c r="L7863" s="25">
        <f t="shared" si="245"/>
        <v>2</v>
      </c>
      <c r="M7863" s="25">
        <f>VLOOKUP(K7863,Table!$A$2:$C$121,2,0)</f>
        <v>16</v>
      </c>
      <c r="N7863" s="26">
        <f>VLOOKUP(K7863,Table!$A$2:$C$121,3,0)</f>
        <v>5</v>
      </c>
      <c r="O7863" s="13" t="str">
        <f>VLOOKUP(A7863,Table!$U$1:$V$230,2,0)</f>
        <v>Cubic</v>
      </c>
      <c r="P7863" s="1"/>
    </row>
    <row r="7864" spans="1:16">
      <c r="A7864" s="12">
        <v>205</v>
      </c>
      <c r="B7864" s="12">
        <v>2182</v>
      </c>
      <c r="C7864" s="12" t="s">
        <v>8429</v>
      </c>
      <c r="D7864" s="12" t="s">
        <v>8432</v>
      </c>
      <c r="E7864" s="17" t="s">
        <v>13779</v>
      </c>
      <c r="F7864" s="25" t="str">
        <f>LEFT(E7864,MIN(FIND({0,1,2,3,4,5,6,7,8,9},ASC(E7864)&amp;1234567890))-1)</f>
        <v>Rh</v>
      </c>
      <c r="G7864" s="25">
        <f t="shared" si="244"/>
        <v>0.93100000000000005</v>
      </c>
      <c r="H7864" s="25">
        <f>VLOOKUP(F7864,Table!$A$2:$C$121,2,0)</f>
        <v>9</v>
      </c>
      <c r="I7864" s="26">
        <f>VLOOKUP(F7864,Table!$A$2:$C$121,3,0)</f>
        <v>5</v>
      </c>
      <c r="J7864" s="17" t="s">
        <v>73</v>
      </c>
      <c r="K7864" s="25" t="str">
        <f>LEFT(J7864,MIN(FIND({0,1,2,3,4,5,6,7,8,9},ASC(J7864)&amp;1234567890))-1)</f>
        <v>Te</v>
      </c>
      <c r="L7864" s="25">
        <f t="shared" si="245"/>
        <v>2</v>
      </c>
      <c r="M7864" s="25">
        <f>VLOOKUP(K7864,Table!$A$2:$C$121,2,0)</f>
        <v>16</v>
      </c>
      <c r="N7864" s="26">
        <f>VLOOKUP(K7864,Table!$A$2:$C$121,3,0)</f>
        <v>5</v>
      </c>
      <c r="O7864" s="13" t="str">
        <f>VLOOKUP(A7864,Table!$U$1:$V$230,2,0)</f>
        <v>Cubic</v>
      </c>
      <c r="P7864" s="1"/>
    </row>
    <row r="7865" spans="1:16">
      <c r="A7865" s="12">
        <v>205</v>
      </c>
      <c r="B7865" s="12">
        <v>2183</v>
      </c>
      <c r="C7865" s="12" t="s">
        <v>8429</v>
      </c>
      <c r="D7865" s="12" t="s">
        <v>8433</v>
      </c>
      <c r="E7865" s="17" t="s">
        <v>13780</v>
      </c>
      <c r="F7865" s="25" t="str">
        <f>LEFT(E7865,MIN(FIND({0,1,2,3,4,5,6,7,8,9},ASC(E7865)&amp;1234567890))-1)</f>
        <v>Rh</v>
      </c>
      <c r="G7865" s="25">
        <f t="shared" si="244"/>
        <v>0.9</v>
      </c>
      <c r="H7865" s="25">
        <f>VLOOKUP(F7865,Table!$A$2:$C$121,2,0)</f>
        <v>9</v>
      </c>
      <c r="I7865" s="26">
        <f>VLOOKUP(F7865,Table!$A$2:$C$121,3,0)</f>
        <v>5</v>
      </c>
      <c r="J7865" s="17" t="s">
        <v>73</v>
      </c>
      <c r="K7865" s="25" t="str">
        <f>LEFT(J7865,MIN(FIND({0,1,2,3,4,5,6,7,8,9},ASC(J7865)&amp;1234567890))-1)</f>
        <v>Te</v>
      </c>
      <c r="L7865" s="25">
        <f t="shared" si="245"/>
        <v>2</v>
      </c>
      <c r="M7865" s="25">
        <f>VLOOKUP(K7865,Table!$A$2:$C$121,2,0)</f>
        <v>16</v>
      </c>
      <c r="N7865" s="26">
        <f>VLOOKUP(K7865,Table!$A$2:$C$121,3,0)</f>
        <v>5</v>
      </c>
      <c r="O7865" s="13" t="str">
        <f>VLOOKUP(A7865,Table!$U$1:$V$230,2,0)</f>
        <v>Cubic</v>
      </c>
      <c r="P7865" s="1"/>
    </row>
    <row r="7866" spans="1:16">
      <c r="A7866" s="12">
        <v>205</v>
      </c>
      <c r="B7866" s="12">
        <v>2184</v>
      </c>
      <c r="C7866" s="12" t="s">
        <v>8429</v>
      </c>
      <c r="D7866" s="12" t="s">
        <v>8434</v>
      </c>
      <c r="E7866" s="17" t="s">
        <v>13781</v>
      </c>
      <c r="F7866" s="25" t="str">
        <f>LEFT(E7866,MIN(FIND({0,1,2,3,4,5,6,7,8,9},ASC(E7866)&amp;1234567890))-1)</f>
        <v>Rh</v>
      </c>
      <c r="G7866" s="25">
        <f t="shared" si="244"/>
        <v>0.86199999999999999</v>
      </c>
      <c r="H7866" s="25">
        <f>VLOOKUP(F7866,Table!$A$2:$C$121,2,0)</f>
        <v>9</v>
      </c>
      <c r="I7866" s="26">
        <f>VLOOKUP(F7866,Table!$A$2:$C$121,3,0)</f>
        <v>5</v>
      </c>
      <c r="J7866" s="17" t="s">
        <v>73</v>
      </c>
      <c r="K7866" s="25" t="str">
        <f>LEFT(J7866,MIN(FIND({0,1,2,3,4,5,6,7,8,9},ASC(J7866)&amp;1234567890))-1)</f>
        <v>Te</v>
      </c>
      <c r="L7866" s="25">
        <f t="shared" si="245"/>
        <v>2</v>
      </c>
      <c r="M7866" s="25">
        <f>VLOOKUP(K7866,Table!$A$2:$C$121,2,0)</f>
        <v>16</v>
      </c>
      <c r="N7866" s="26">
        <f>VLOOKUP(K7866,Table!$A$2:$C$121,3,0)</f>
        <v>5</v>
      </c>
      <c r="O7866" s="13" t="str">
        <f>VLOOKUP(A7866,Table!$U$1:$V$230,2,0)</f>
        <v>Cubic</v>
      </c>
      <c r="P7866" s="1"/>
    </row>
    <row r="7867" spans="1:16">
      <c r="A7867" s="12">
        <v>205</v>
      </c>
      <c r="B7867" s="12">
        <v>2185</v>
      </c>
      <c r="C7867" s="12" t="s">
        <v>8429</v>
      </c>
      <c r="D7867" s="12" t="s">
        <v>8435</v>
      </c>
      <c r="E7867" s="17" t="s">
        <v>13782</v>
      </c>
      <c r="F7867" s="25" t="str">
        <f>LEFT(E7867,MIN(FIND({0,1,2,3,4,5,6,7,8,9},ASC(E7867)&amp;1234567890))-1)</f>
        <v>Rh</v>
      </c>
      <c r="G7867" s="25">
        <f t="shared" si="244"/>
        <v>0.82</v>
      </c>
      <c r="H7867" s="25">
        <f>VLOOKUP(F7867,Table!$A$2:$C$121,2,0)</f>
        <v>9</v>
      </c>
      <c r="I7867" s="26">
        <f>VLOOKUP(F7867,Table!$A$2:$C$121,3,0)</f>
        <v>5</v>
      </c>
      <c r="J7867" s="17" t="s">
        <v>73</v>
      </c>
      <c r="K7867" s="25" t="str">
        <f>LEFT(J7867,MIN(FIND({0,1,2,3,4,5,6,7,8,9},ASC(J7867)&amp;1234567890))-1)</f>
        <v>Te</v>
      </c>
      <c r="L7867" s="25">
        <f t="shared" si="245"/>
        <v>2</v>
      </c>
      <c r="M7867" s="25">
        <f>VLOOKUP(K7867,Table!$A$2:$C$121,2,0)</f>
        <v>16</v>
      </c>
      <c r="N7867" s="26">
        <f>VLOOKUP(K7867,Table!$A$2:$C$121,3,0)</f>
        <v>5</v>
      </c>
      <c r="O7867" s="13" t="str">
        <f>VLOOKUP(A7867,Table!$U$1:$V$230,2,0)</f>
        <v>Cubic</v>
      </c>
      <c r="P7867" s="1"/>
    </row>
    <row r="7868" spans="1:16">
      <c r="A7868" s="12">
        <v>205</v>
      </c>
      <c r="B7868" s="12">
        <v>15026</v>
      </c>
      <c r="C7868" s="12" t="s">
        <v>8429</v>
      </c>
      <c r="D7868" s="12" t="s">
        <v>8436</v>
      </c>
      <c r="E7868" s="17" t="s">
        <v>539</v>
      </c>
      <c r="F7868" s="25" t="str">
        <f>LEFT(E7868,MIN(FIND({0,1,2,3,4,5,6,7,8,9},ASC(E7868)&amp;1234567890))-1)</f>
        <v>Pt</v>
      </c>
      <c r="G7868" s="25">
        <f t="shared" si="244"/>
        <v>1</v>
      </c>
      <c r="H7868" s="25">
        <f>VLOOKUP(F7868,Table!$A$2:$C$121,2,0)</f>
        <v>10</v>
      </c>
      <c r="I7868" s="26">
        <f>VLOOKUP(F7868,Table!$A$2:$C$121,3,0)</f>
        <v>6</v>
      </c>
      <c r="J7868" s="17" t="s">
        <v>30</v>
      </c>
      <c r="K7868" s="25" t="str">
        <f>LEFT(J7868,MIN(FIND({0,1,2,3,4,5,6,7,8,9},ASC(J7868)&amp;1234567890))-1)</f>
        <v>P</v>
      </c>
      <c r="L7868" s="25">
        <f t="shared" si="245"/>
        <v>2</v>
      </c>
      <c r="M7868" s="25">
        <f>VLOOKUP(K7868,Table!$A$2:$C$121,2,0)</f>
        <v>15</v>
      </c>
      <c r="N7868" s="26">
        <f>VLOOKUP(K7868,Table!$A$2:$C$121,3,0)</f>
        <v>3</v>
      </c>
      <c r="O7868" s="13" t="str">
        <f>VLOOKUP(A7868,Table!$U$1:$V$230,2,0)</f>
        <v>Cubic</v>
      </c>
      <c r="P7868" s="1"/>
    </row>
    <row r="7869" spans="1:16">
      <c r="A7869" s="12">
        <v>205</v>
      </c>
      <c r="B7869" s="12">
        <v>15698</v>
      </c>
      <c r="C7869" s="12" t="s">
        <v>8429</v>
      </c>
      <c r="D7869" s="12" t="s">
        <v>5642</v>
      </c>
      <c r="E7869" s="17" t="s">
        <v>11658</v>
      </c>
      <c r="F7869" s="25" t="str">
        <f>LEFT(E7869,MIN(FIND({0,1,2,3,4,5,6,7,8,9},ASC(E7869)&amp;1234567890))-1)</f>
        <v>Ir</v>
      </c>
      <c r="G7869" s="25">
        <f t="shared" si="244"/>
        <v>3</v>
      </c>
      <c r="H7869" s="25">
        <f>VLOOKUP(F7869,Table!$A$2:$C$121,2,0)</f>
        <v>9</v>
      </c>
      <c r="I7869" s="26">
        <f>VLOOKUP(F7869,Table!$A$2:$C$121,3,0)</f>
        <v>6</v>
      </c>
      <c r="J7869" s="17" t="s">
        <v>11416</v>
      </c>
      <c r="K7869" s="25" t="str">
        <f>LEFT(J7869,MIN(FIND({0,1,2,3,4,5,6,7,8,9},ASC(J7869)&amp;1234567890))-1)</f>
        <v>Te</v>
      </c>
      <c r="L7869" s="25">
        <f t="shared" si="245"/>
        <v>8</v>
      </c>
      <c r="M7869" s="25">
        <f>VLOOKUP(K7869,Table!$A$2:$C$121,2,0)</f>
        <v>16</v>
      </c>
      <c r="N7869" s="26">
        <f>VLOOKUP(K7869,Table!$A$2:$C$121,3,0)</f>
        <v>5</v>
      </c>
      <c r="O7869" s="13" t="str">
        <f>VLOOKUP(A7869,Table!$U$1:$V$230,2,0)</f>
        <v>Cubic</v>
      </c>
      <c r="P7869" s="1"/>
    </row>
    <row r="7870" spans="1:16">
      <c r="A7870" s="12">
        <v>205</v>
      </c>
      <c r="B7870" s="12">
        <v>16428</v>
      </c>
      <c r="C7870" s="12" t="s">
        <v>8429</v>
      </c>
      <c r="D7870" s="12" t="s">
        <v>1636</v>
      </c>
      <c r="E7870" s="17" t="s">
        <v>614</v>
      </c>
      <c r="F7870" s="25" t="str">
        <f>LEFT(E7870,MIN(FIND({0,1,2,3,4,5,6,7,8,9},ASC(E7870)&amp;1234567890))-1)</f>
        <v>C</v>
      </c>
      <c r="G7870" s="25">
        <f t="shared" si="244"/>
        <v>1</v>
      </c>
      <c r="H7870" s="25">
        <f>VLOOKUP(F7870,Table!$A$2:$C$121,2,0)</f>
        <v>14</v>
      </c>
      <c r="I7870" s="26">
        <f>VLOOKUP(F7870,Table!$A$2:$C$121,3,0)</f>
        <v>2</v>
      </c>
      <c r="J7870" s="17" t="s">
        <v>32</v>
      </c>
      <c r="K7870" s="25" t="str">
        <f>LEFT(J7870,MIN(FIND({0,1,2,3,4,5,6,7,8,9},ASC(J7870)&amp;1234567890))-1)</f>
        <v>O</v>
      </c>
      <c r="L7870" s="25">
        <f t="shared" si="245"/>
        <v>2</v>
      </c>
      <c r="M7870" s="25">
        <f>VLOOKUP(K7870,Table!$A$2:$C$121,2,0)</f>
        <v>16</v>
      </c>
      <c r="N7870" s="26">
        <f>VLOOKUP(K7870,Table!$A$2:$C$121,3,0)</f>
        <v>2</v>
      </c>
      <c r="O7870" s="13" t="str">
        <f>VLOOKUP(A7870,Table!$U$1:$V$230,2,0)</f>
        <v>Cubic</v>
      </c>
      <c r="P7870" s="1"/>
    </row>
    <row r="7871" spans="1:16">
      <c r="A7871" s="12">
        <v>205</v>
      </c>
      <c r="B7871" s="12">
        <v>243</v>
      </c>
      <c r="C7871" s="12" t="s">
        <v>8429</v>
      </c>
      <c r="D7871" s="12" t="s">
        <v>2074</v>
      </c>
      <c r="E7871" s="17" t="s">
        <v>11351</v>
      </c>
      <c r="F7871" s="25" t="str">
        <f>LEFT(E7871,MIN(FIND({0,1,2,3,4,5,6,7,8,9},ASC(E7871)&amp;1234567890))-1)</f>
        <v>Cu</v>
      </c>
      <c r="G7871" s="25">
        <f t="shared" si="244"/>
        <v>1</v>
      </c>
      <c r="H7871" s="25">
        <f>VLOOKUP(F7871,Table!$A$2:$C$121,2,0)</f>
        <v>11</v>
      </c>
      <c r="I7871" s="26">
        <f>VLOOKUP(F7871,Table!$A$2:$C$121,3,0)</f>
        <v>4</v>
      </c>
      <c r="J7871" s="17" t="s">
        <v>361</v>
      </c>
      <c r="K7871" s="25" t="str">
        <f>LEFT(J7871,MIN(FIND({0,1,2,3,4,5,6,7,8,9},ASC(J7871)&amp;1234567890))-1)</f>
        <v>Se</v>
      </c>
      <c r="L7871" s="25">
        <f t="shared" si="245"/>
        <v>2</v>
      </c>
      <c r="M7871" s="25">
        <f>VLOOKUP(K7871,Table!$A$2:$C$121,2,0)</f>
        <v>16</v>
      </c>
      <c r="N7871" s="26">
        <f>VLOOKUP(K7871,Table!$A$2:$C$121,3,0)</f>
        <v>4</v>
      </c>
      <c r="O7871" s="13" t="str">
        <f>VLOOKUP(A7871,Table!$U$1:$V$230,2,0)</f>
        <v>Cubic</v>
      </c>
      <c r="P7871" s="1"/>
    </row>
    <row r="7872" spans="1:16">
      <c r="A7872" s="12">
        <v>205</v>
      </c>
      <c r="B7872" s="12">
        <v>316</v>
      </c>
      <c r="C7872" s="12" t="s">
        <v>8429</v>
      </c>
      <c r="D7872" s="12" t="s">
        <v>4</v>
      </c>
      <c r="E7872" s="17" t="s">
        <v>33</v>
      </c>
      <c r="F7872" s="25" t="str">
        <f>LEFT(E7872,MIN(FIND({0,1,2,3,4,5,6,7,8,9},ASC(E7872)&amp;1234567890))-1)</f>
        <v>Fe</v>
      </c>
      <c r="G7872" s="25">
        <f t="shared" si="244"/>
        <v>1</v>
      </c>
      <c r="H7872" s="25">
        <f>VLOOKUP(F7872,Table!$A$2:$C$121,2,0)</f>
        <v>8</v>
      </c>
      <c r="I7872" s="26">
        <f>VLOOKUP(F7872,Table!$A$2:$C$121,3,0)</f>
        <v>4</v>
      </c>
      <c r="J7872" s="17" t="s">
        <v>34</v>
      </c>
      <c r="K7872" s="25" t="str">
        <f>LEFT(J7872,MIN(FIND({0,1,2,3,4,5,6,7,8,9},ASC(J7872)&amp;1234567890))-1)</f>
        <v>S</v>
      </c>
      <c r="L7872" s="25">
        <f t="shared" si="245"/>
        <v>2</v>
      </c>
      <c r="M7872" s="25">
        <f>VLOOKUP(K7872,Table!$A$2:$C$121,2,0)</f>
        <v>16</v>
      </c>
      <c r="N7872" s="26">
        <f>VLOOKUP(K7872,Table!$A$2:$C$121,3,0)</f>
        <v>3</v>
      </c>
      <c r="O7872" s="13" t="str">
        <f>VLOOKUP(A7872,Table!$U$1:$V$230,2,0)</f>
        <v>Cubic</v>
      </c>
      <c r="P7872" s="1"/>
    </row>
    <row r="7873" spans="1:16">
      <c r="A7873" s="12">
        <v>205</v>
      </c>
      <c r="B7873" s="12">
        <v>15991</v>
      </c>
      <c r="C7873" s="12" t="s">
        <v>8429</v>
      </c>
      <c r="D7873" s="12" t="s">
        <v>1423</v>
      </c>
      <c r="E7873" s="17" t="s">
        <v>355</v>
      </c>
      <c r="F7873" s="25" t="str">
        <f>LEFT(E7873,MIN(FIND({0,1,2,3,4,5,6,7,8,9},ASC(E7873)&amp;1234567890))-1)</f>
        <v>Mn</v>
      </c>
      <c r="G7873" s="25">
        <f t="shared" si="244"/>
        <v>1</v>
      </c>
      <c r="H7873" s="25">
        <f>VLOOKUP(F7873,Table!$A$2:$C$121,2,0)</f>
        <v>7</v>
      </c>
      <c r="I7873" s="26">
        <f>VLOOKUP(F7873,Table!$A$2:$C$121,3,0)</f>
        <v>4</v>
      </c>
      <c r="J7873" s="17" t="s">
        <v>34</v>
      </c>
      <c r="K7873" s="25" t="str">
        <f>LEFT(J7873,MIN(FIND({0,1,2,3,4,5,6,7,8,9},ASC(J7873)&amp;1234567890))-1)</f>
        <v>S</v>
      </c>
      <c r="L7873" s="25">
        <f t="shared" si="245"/>
        <v>2</v>
      </c>
      <c r="M7873" s="25">
        <f>VLOOKUP(K7873,Table!$A$2:$C$121,2,0)</f>
        <v>16</v>
      </c>
      <c r="N7873" s="26">
        <f>VLOOKUP(K7873,Table!$A$2:$C$121,3,0)</f>
        <v>3</v>
      </c>
      <c r="O7873" s="13" t="str">
        <f>VLOOKUP(A7873,Table!$U$1:$V$230,2,0)</f>
        <v>Cubic</v>
      </c>
      <c r="P7873" s="1"/>
    </row>
    <row r="7874" spans="1:16">
      <c r="A7874" s="12">
        <v>205</v>
      </c>
      <c r="B7874" s="12">
        <v>22073</v>
      </c>
      <c r="C7874" s="12" t="s">
        <v>8429</v>
      </c>
      <c r="D7874" s="12" t="s">
        <v>8437</v>
      </c>
      <c r="E7874" s="17" t="s">
        <v>539</v>
      </c>
      <c r="F7874" s="25" t="str">
        <f>LEFT(E7874,MIN(FIND({0,1,2,3,4,5,6,7,8,9},ASC(E7874)&amp;1234567890))-1)</f>
        <v>Pt</v>
      </c>
      <c r="G7874" s="25">
        <f t="shared" ref="G7874:G7937" si="246">IF(SUBSTITUTE(E7874,F7874,"")="",1,SUBSTITUTE(E7874,F7874,""))*1</f>
        <v>1</v>
      </c>
      <c r="H7874" s="25">
        <f>VLOOKUP(F7874,Table!$A$2:$C$121,2,0)</f>
        <v>10</v>
      </c>
      <c r="I7874" s="26">
        <f>VLOOKUP(F7874,Table!$A$2:$C$121,3,0)</f>
        <v>6</v>
      </c>
      <c r="J7874" s="17" t="s">
        <v>11450</v>
      </c>
      <c r="K7874" s="25" t="str">
        <f>LEFT(J7874,MIN(FIND({0,1,2,3,4,5,6,7,8,9},ASC(J7874)&amp;1234567890))-1)</f>
        <v>Cl</v>
      </c>
      <c r="L7874" s="25">
        <f t="shared" ref="L7874:L7937" si="247">IF(SUBSTITUTE(J7874,K7874,"")="",1,SUBSTITUTE(J7874,K7874,""))*1</f>
        <v>4</v>
      </c>
      <c r="M7874" s="25">
        <f>VLOOKUP(K7874,Table!$A$2:$C$121,2,0)</f>
        <v>17</v>
      </c>
      <c r="N7874" s="26">
        <f>VLOOKUP(K7874,Table!$A$2:$C$121,3,0)</f>
        <v>3</v>
      </c>
      <c r="O7874" s="13" t="str">
        <f>VLOOKUP(A7874,Table!$U$1:$V$230,2,0)</f>
        <v>Cubic</v>
      </c>
      <c r="P7874" s="1"/>
    </row>
    <row r="7875" spans="1:16">
      <c r="A7875" s="12">
        <v>205</v>
      </c>
      <c r="B7875" s="12">
        <v>22100</v>
      </c>
      <c r="C7875" s="12" t="s">
        <v>8429</v>
      </c>
      <c r="D7875" s="12" t="s">
        <v>8438</v>
      </c>
      <c r="E7875" s="17" t="s">
        <v>31</v>
      </c>
      <c r="F7875" s="25" t="str">
        <f>LEFT(E7875,MIN(FIND({0,1,2,3,4,5,6,7,8,9},ASC(E7875)&amp;1234567890))-1)</f>
        <v>Si</v>
      </c>
      <c r="G7875" s="25">
        <f t="shared" si="246"/>
        <v>1</v>
      </c>
      <c r="H7875" s="25">
        <f>VLOOKUP(F7875,Table!$A$2:$C$121,2,0)</f>
        <v>14</v>
      </c>
      <c r="I7875" s="26">
        <f>VLOOKUP(F7875,Table!$A$2:$C$121,3,0)</f>
        <v>3</v>
      </c>
      <c r="J7875" s="17" t="s">
        <v>374</v>
      </c>
      <c r="K7875" s="25" t="str">
        <f>LEFT(J7875,MIN(FIND({0,1,2,3,4,5,6,7,8,9},ASC(J7875)&amp;1234567890))-1)</f>
        <v>I</v>
      </c>
      <c r="L7875" s="25">
        <f t="shared" si="247"/>
        <v>4</v>
      </c>
      <c r="M7875" s="25">
        <f>VLOOKUP(K7875,Table!$A$2:$C$121,2,0)</f>
        <v>17</v>
      </c>
      <c r="N7875" s="26">
        <f>VLOOKUP(K7875,Table!$A$2:$C$121,3,0)</f>
        <v>5</v>
      </c>
      <c r="O7875" s="13" t="str">
        <f>VLOOKUP(A7875,Table!$U$1:$V$230,2,0)</f>
        <v>Cubic</v>
      </c>
      <c r="P7875" s="1"/>
    </row>
    <row r="7876" spans="1:16">
      <c r="A7876" s="12">
        <v>205</v>
      </c>
      <c r="B7876" s="12">
        <v>22221</v>
      </c>
      <c r="C7876" s="12" t="s">
        <v>8429</v>
      </c>
      <c r="D7876" s="12" t="s">
        <v>1490</v>
      </c>
      <c r="E7876" s="17" t="s">
        <v>66</v>
      </c>
      <c r="F7876" s="25" t="str">
        <f>LEFT(E7876,MIN(FIND({0,1,2,3,4,5,6,7,8,9},ASC(E7876)&amp;1234567890))-1)</f>
        <v>Ni</v>
      </c>
      <c r="G7876" s="25">
        <f t="shared" si="246"/>
        <v>1</v>
      </c>
      <c r="H7876" s="25">
        <f>VLOOKUP(F7876,Table!$A$2:$C$121,2,0)</f>
        <v>10</v>
      </c>
      <c r="I7876" s="26">
        <f>VLOOKUP(F7876,Table!$A$2:$C$121,3,0)</f>
        <v>4</v>
      </c>
      <c r="J7876" s="17" t="s">
        <v>30</v>
      </c>
      <c r="K7876" s="25" t="str">
        <f>LEFT(J7876,MIN(FIND({0,1,2,3,4,5,6,7,8,9},ASC(J7876)&amp;1234567890))-1)</f>
        <v>P</v>
      </c>
      <c r="L7876" s="25">
        <f t="shared" si="247"/>
        <v>2</v>
      </c>
      <c r="M7876" s="25">
        <f>VLOOKUP(K7876,Table!$A$2:$C$121,2,0)</f>
        <v>15</v>
      </c>
      <c r="N7876" s="26">
        <f>VLOOKUP(K7876,Table!$A$2:$C$121,3,0)</f>
        <v>3</v>
      </c>
      <c r="O7876" s="13" t="str">
        <f>VLOOKUP(A7876,Table!$U$1:$V$230,2,0)</f>
        <v>Cubic</v>
      </c>
      <c r="P7876" s="1"/>
    </row>
    <row r="7877" spans="1:16">
      <c r="A7877" s="12">
        <v>205</v>
      </c>
      <c r="B7877" s="12">
        <v>22386</v>
      </c>
      <c r="C7877" s="12" t="s">
        <v>8429</v>
      </c>
      <c r="D7877" s="12" t="s">
        <v>8439</v>
      </c>
      <c r="E7877" s="17" t="s">
        <v>11358</v>
      </c>
      <c r="F7877" s="25" t="str">
        <f>LEFT(E7877,MIN(FIND({0,1,2,3,4,5,6,7,8,9},ASC(E7877)&amp;1234567890))-1)</f>
        <v>N</v>
      </c>
      <c r="G7877" s="25">
        <f t="shared" si="246"/>
        <v>2</v>
      </c>
      <c r="H7877" s="25">
        <f>VLOOKUP(F7877,Table!$A$2:$C$121,2,0)</f>
        <v>15</v>
      </c>
      <c r="I7877" s="26">
        <f>VLOOKUP(F7877,Table!$A$2:$C$121,3,0)</f>
        <v>2</v>
      </c>
      <c r="J7877" s="17" t="s">
        <v>371</v>
      </c>
      <c r="K7877" s="25" t="str">
        <f>LEFT(J7877,MIN(FIND({0,1,2,3,4,5,6,7,8,9},ASC(J7877)&amp;1234567890))-1)</f>
        <v>O</v>
      </c>
      <c r="L7877" s="25">
        <f t="shared" si="247"/>
        <v>1</v>
      </c>
      <c r="M7877" s="25">
        <f>VLOOKUP(K7877,Table!$A$2:$C$121,2,0)</f>
        <v>16</v>
      </c>
      <c r="N7877" s="26">
        <f>VLOOKUP(K7877,Table!$A$2:$C$121,3,0)</f>
        <v>2</v>
      </c>
      <c r="O7877" s="13" t="str">
        <f>VLOOKUP(A7877,Table!$U$1:$V$230,2,0)</f>
        <v>Cubic</v>
      </c>
      <c r="P7877" s="1"/>
    </row>
    <row r="7878" spans="1:16">
      <c r="A7878" s="12">
        <v>205</v>
      </c>
      <c r="B7878" s="12">
        <v>22399</v>
      </c>
      <c r="C7878" s="12" t="s">
        <v>8429</v>
      </c>
      <c r="D7878" s="12" t="s">
        <v>8440</v>
      </c>
      <c r="E7878" s="17" t="s">
        <v>544</v>
      </c>
      <c r="F7878" s="25" t="str">
        <f>LEFT(E7878,MIN(FIND({0,1,2,3,4,5,6,7,8,9},ASC(E7878)&amp;1234567890))-1)</f>
        <v>Ge</v>
      </c>
      <c r="G7878" s="25">
        <f t="shared" si="246"/>
        <v>1</v>
      </c>
      <c r="H7878" s="25">
        <f>VLOOKUP(F7878,Table!$A$2:$C$121,2,0)</f>
        <v>14</v>
      </c>
      <c r="I7878" s="26">
        <f>VLOOKUP(F7878,Table!$A$2:$C$121,3,0)</f>
        <v>4</v>
      </c>
      <c r="J7878" s="17" t="s">
        <v>374</v>
      </c>
      <c r="K7878" s="25" t="str">
        <f>LEFT(J7878,MIN(FIND({0,1,2,3,4,5,6,7,8,9},ASC(J7878)&amp;1234567890))-1)</f>
        <v>I</v>
      </c>
      <c r="L7878" s="25">
        <f t="shared" si="247"/>
        <v>4</v>
      </c>
      <c r="M7878" s="25">
        <f>VLOOKUP(K7878,Table!$A$2:$C$121,2,0)</f>
        <v>17</v>
      </c>
      <c r="N7878" s="26">
        <f>VLOOKUP(K7878,Table!$A$2:$C$121,3,0)</f>
        <v>5</v>
      </c>
      <c r="O7878" s="13" t="str">
        <f>VLOOKUP(A7878,Table!$U$1:$V$230,2,0)</f>
        <v>Cubic</v>
      </c>
      <c r="P7878" s="1"/>
    </row>
    <row r="7879" spans="1:16">
      <c r="A7879" s="12">
        <v>205</v>
      </c>
      <c r="B7879" s="12">
        <v>24020</v>
      </c>
      <c r="C7879" s="12" t="s">
        <v>8429</v>
      </c>
      <c r="D7879" s="12" t="s">
        <v>8441</v>
      </c>
      <c r="E7879" s="17" t="s">
        <v>355</v>
      </c>
      <c r="F7879" s="25" t="str">
        <f>LEFT(E7879,MIN(FIND({0,1,2,3,4,5,6,7,8,9},ASC(E7879)&amp;1234567890))-1)</f>
        <v>Mn</v>
      </c>
      <c r="G7879" s="25">
        <f t="shared" si="246"/>
        <v>1</v>
      </c>
      <c r="H7879" s="25">
        <f>VLOOKUP(F7879,Table!$A$2:$C$121,2,0)</f>
        <v>7</v>
      </c>
      <c r="I7879" s="26">
        <f>VLOOKUP(F7879,Table!$A$2:$C$121,3,0)</f>
        <v>4</v>
      </c>
      <c r="J7879" s="17" t="s">
        <v>361</v>
      </c>
      <c r="K7879" s="25" t="str">
        <f>LEFT(J7879,MIN(FIND({0,1,2,3,4,5,6,7,8,9},ASC(J7879)&amp;1234567890))-1)</f>
        <v>Se</v>
      </c>
      <c r="L7879" s="25">
        <f t="shared" si="247"/>
        <v>2</v>
      </c>
      <c r="M7879" s="25">
        <f>VLOOKUP(K7879,Table!$A$2:$C$121,2,0)</f>
        <v>16</v>
      </c>
      <c r="N7879" s="26">
        <f>VLOOKUP(K7879,Table!$A$2:$C$121,3,0)</f>
        <v>4</v>
      </c>
      <c r="O7879" s="13" t="str">
        <f>VLOOKUP(A7879,Table!$U$1:$V$230,2,0)</f>
        <v>Cubic</v>
      </c>
      <c r="P7879" s="1"/>
    </row>
    <row r="7880" spans="1:16">
      <c r="A7880" s="12">
        <v>205</v>
      </c>
      <c r="B7880" s="12">
        <v>24021</v>
      </c>
      <c r="C7880" s="12" t="s">
        <v>8429</v>
      </c>
      <c r="D7880" s="12" t="s">
        <v>8442</v>
      </c>
      <c r="E7880" s="17" t="s">
        <v>355</v>
      </c>
      <c r="F7880" s="25" t="str">
        <f>LEFT(E7880,MIN(FIND({0,1,2,3,4,5,6,7,8,9},ASC(E7880)&amp;1234567890))-1)</f>
        <v>Mn</v>
      </c>
      <c r="G7880" s="25">
        <f t="shared" si="246"/>
        <v>1</v>
      </c>
      <c r="H7880" s="25">
        <f>VLOOKUP(F7880,Table!$A$2:$C$121,2,0)</f>
        <v>7</v>
      </c>
      <c r="I7880" s="26">
        <f>VLOOKUP(F7880,Table!$A$2:$C$121,3,0)</f>
        <v>4</v>
      </c>
      <c r="J7880" s="17" t="s">
        <v>73</v>
      </c>
      <c r="K7880" s="25" t="str">
        <f>LEFT(J7880,MIN(FIND({0,1,2,3,4,5,6,7,8,9},ASC(J7880)&amp;1234567890))-1)</f>
        <v>Te</v>
      </c>
      <c r="L7880" s="25">
        <f t="shared" si="247"/>
        <v>2</v>
      </c>
      <c r="M7880" s="25">
        <f>VLOOKUP(K7880,Table!$A$2:$C$121,2,0)</f>
        <v>16</v>
      </c>
      <c r="N7880" s="26">
        <f>VLOOKUP(K7880,Table!$A$2:$C$121,3,0)</f>
        <v>5</v>
      </c>
      <c r="O7880" s="13" t="str">
        <f>VLOOKUP(A7880,Table!$U$1:$V$230,2,0)</f>
        <v>Cubic</v>
      </c>
      <c r="P7880" s="1"/>
    </row>
    <row r="7881" spans="1:16">
      <c r="A7881" s="12">
        <v>205</v>
      </c>
      <c r="B7881" s="12">
        <v>24154</v>
      </c>
      <c r="C7881" s="12" t="s">
        <v>8429</v>
      </c>
      <c r="D7881" s="12" t="s">
        <v>8443</v>
      </c>
      <c r="E7881" s="17" t="s">
        <v>541</v>
      </c>
      <c r="F7881" s="25" t="str">
        <f>LEFT(E7881,MIN(FIND({0,1,2,3,4,5,6,7,8,9},ASC(E7881)&amp;1234567890))-1)</f>
        <v>Pd</v>
      </c>
      <c r="G7881" s="25">
        <f t="shared" si="246"/>
        <v>1</v>
      </c>
      <c r="H7881" s="25">
        <f>VLOOKUP(F7881,Table!$A$2:$C$121,2,0)</f>
        <v>10</v>
      </c>
      <c r="I7881" s="26">
        <f>VLOOKUP(F7881,Table!$A$2:$C$121,3,0)</f>
        <v>5</v>
      </c>
      <c r="J7881" s="17" t="s">
        <v>453</v>
      </c>
      <c r="K7881" s="25" t="str">
        <f>LEFT(J7881,MIN(FIND({0,1,2,3,4,5,6,7,8,9},ASC(J7881)&amp;1234567890))-1)</f>
        <v>As</v>
      </c>
      <c r="L7881" s="25">
        <f t="shared" si="247"/>
        <v>2</v>
      </c>
      <c r="M7881" s="25">
        <f>VLOOKUP(K7881,Table!$A$2:$C$121,2,0)</f>
        <v>15</v>
      </c>
      <c r="N7881" s="26">
        <f>VLOOKUP(K7881,Table!$A$2:$C$121,3,0)</f>
        <v>4</v>
      </c>
      <c r="O7881" s="13" t="str">
        <f>VLOOKUP(A7881,Table!$U$1:$V$230,2,0)</f>
        <v>Cubic</v>
      </c>
      <c r="P7881" s="1"/>
    </row>
    <row r="7882" spans="1:16">
      <c r="A7882" s="12">
        <v>205</v>
      </c>
      <c r="B7882" s="12">
        <v>24188</v>
      </c>
      <c r="C7882" s="12" t="s">
        <v>8429</v>
      </c>
      <c r="D7882" s="12" t="s">
        <v>2114</v>
      </c>
      <c r="E7882" s="17" t="s">
        <v>341</v>
      </c>
      <c r="F7882" s="25" t="str">
        <f>LEFT(E7882,MIN(FIND({0,1,2,3,4,5,6,7,8,9},ASC(E7882)&amp;1234567890))-1)</f>
        <v>Ru</v>
      </c>
      <c r="G7882" s="25">
        <f t="shared" si="246"/>
        <v>1</v>
      </c>
      <c r="H7882" s="25">
        <f>VLOOKUP(F7882,Table!$A$2:$C$121,2,0)</f>
        <v>8</v>
      </c>
      <c r="I7882" s="26">
        <f>VLOOKUP(F7882,Table!$A$2:$C$121,3,0)</f>
        <v>5</v>
      </c>
      <c r="J7882" s="17" t="s">
        <v>73</v>
      </c>
      <c r="K7882" s="25" t="str">
        <f>LEFT(J7882,MIN(FIND({0,1,2,3,4,5,6,7,8,9},ASC(J7882)&amp;1234567890))-1)</f>
        <v>Te</v>
      </c>
      <c r="L7882" s="25">
        <f t="shared" si="247"/>
        <v>2</v>
      </c>
      <c r="M7882" s="25">
        <f>VLOOKUP(K7882,Table!$A$2:$C$121,2,0)</f>
        <v>16</v>
      </c>
      <c r="N7882" s="26">
        <f>VLOOKUP(K7882,Table!$A$2:$C$121,3,0)</f>
        <v>5</v>
      </c>
      <c r="O7882" s="13" t="str">
        <f>VLOOKUP(A7882,Table!$U$1:$V$230,2,0)</f>
        <v>Cubic</v>
      </c>
      <c r="P7882" s="1"/>
    </row>
    <row r="7883" spans="1:16">
      <c r="A7883" s="12">
        <v>205</v>
      </c>
      <c r="B7883" s="12">
        <v>24189</v>
      </c>
      <c r="C7883" s="12" t="s">
        <v>8429</v>
      </c>
      <c r="D7883" s="12" t="s">
        <v>8444</v>
      </c>
      <c r="E7883" s="17" t="s">
        <v>434</v>
      </c>
      <c r="F7883" s="25" t="str">
        <f>LEFT(E7883,MIN(FIND({0,1,2,3,4,5,6,7,8,9},ASC(E7883)&amp;1234567890))-1)</f>
        <v>Os</v>
      </c>
      <c r="G7883" s="25">
        <f t="shared" si="246"/>
        <v>1</v>
      </c>
      <c r="H7883" s="25">
        <f>VLOOKUP(F7883,Table!$A$2:$C$121,2,0)</f>
        <v>8</v>
      </c>
      <c r="I7883" s="26">
        <f>VLOOKUP(F7883,Table!$A$2:$C$121,3,0)</f>
        <v>6</v>
      </c>
      <c r="J7883" s="17" t="s">
        <v>73</v>
      </c>
      <c r="K7883" s="25" t="str">
        <f>LEFT(J7883,MIN(FIND({0,1,2,3,4,5,6,7,8,9},ASC(J7883)&amp;1234567890))-1)</f>
        <v>Te</v>
      </c>
      <c r="L7883" s="25">
        <f t="shared" si="247"/>
        <v>2</v>
      </c>
      <c r="M7883" s="25">
        <f>VLOOKUP(K7883,Table!$A$2:$C$121,2,0)</f>
        <v>16</v>
      </c>
      <c r="N7883" s="26">
        <f>VLOOKUP(K7883,Table!$A$2:$C$121,3,0)</f>
        <v>5</v>
      </c>
      <c r="O7883" s="13" t="str">
        <f>VLOOKUP(A7883,Table!$U$1:$V$230,2,0)</f>
        <v>Cubic</v>
      </c>
      <c r="P7883" s="1"/>
    </row>
    <row r="7884" spans="1:16">
      <c r="A7884" s="12">
        <v>205</v>
      </c>
      <c r="B7884" s="12">
        <v>24201</v>
      </c>
      <c r="C7884" s="12" t="s">
        <v>8429</v>
      </c>
      <c r="D7884" s="12" t="s">
        <v>8445</v>
      </c>
      <c r="E7884" s="17" t="s">
        <v>341</v>
      </c>
      <c r="F7884" s="25" t="str">
        <f>LEFT(E7884,MIN(FIND({0,1,2,3,4,5,6,7,8,9},ASC(E7884)&amp;1234567890))-1)</f>
        <v>Ru</v>
      </c>
      <c r="G7884" s="25">
        <f t="shared" si="246"/>
        <v>1</v>
      </c>
      <c r="H7884" s="25">
        <f>VLOOKUP(F7884,Table!$A$2:$C$121,2,0)</f>
        <v>8</v>
      </c>
      <c r="I7884" s="26">
        <f>VLOOKUP(F7884,Table!$A$2:$C$121,3,0)</f>
        <v>5</v>
      </c>
      <c r="J7884" s="17" t="s">
        <v>361</v>
      </c>
      <c r="K7884" s="25" t="str">
        <f>LEFT(J7884,MIN(FIND({0,1,2,3,4,5,6,7,8,9},ASC(J7884)&amp;1234567890))-1)</f>
        <v>Se</v>
      </c>
      <c r="L7884" s="25">
        <f t="shared" si="247"/>
        <v>2</v>
      </c>
      <c r="M7884" s="25">
        <f>VLOOKUP(K7884,Table!$A$2:$C$121,2,0)</f>
        <v>16</v>
      </c>
      <c r="N7884" s="26">
        <f>VLOOKUP(K7884,Table!$A$2:$C$121,3,0)</f>
        <v>4</v>
      </c>
      <c r="O7884" s="13" t="str">
        <f>VLOOKUP(A7884,Table!$U$1:$V$230,2,0)</f>
        <v>Cubic</v>
      </c>
      <c r="P7884" s="1"/>
    </row>
    <row r="7885" spans="1:16">
      <c r="A7885" s="12">
        <v>205</v>
      </c>
      <c r="B7885" s="12">
        <v>24202</v>
      </c>
      <c r="C7885" s="12" t="s">
        <v>8429</v>
      </c>
      <c r="D7885" s="12" t="s">
        <v>8446</v>
      </c>
      <c r="E7885" s="17" t="s">
        <v>434</v>
      </c>
      <c r="F7885" s="25" t="str">
        <f>LEFT(E7885,MIN(FIND({0,1,2,3,4,5,6,7,8,9},ASC(E7885)&amp;1234567890))-1)</f>
        <v>Os</v>
      </c>
      <c r="G7885" s="25">
        <f t="shared" si="246"/>
        <v>1</v>
      </c>
      <c r="H7885" s="25">
        <f>VLOOKUP(F7885,Table!$A$2:$C$121,2,0)</f>
        <v>8</v>
      </c>
      <c r="I7885" s="26">
        <f>VLOOKUP(F7885,Table!$A$2:$C$121,3,0)</f>
        <v>6</v>
      </c>
      <c r="J7885" s="17" t="s">
        <v>361</v>
      </c>
      <c r="K7885" s="25" t="str">
        <f>LEFT(J7885,MIN(FIND({0,1,2,3,4,5,6,7,8,9},ASC(J7885)&amp;1234567890))-1)</f>
        <v>Se</v>
      </c>
      <c r="L7885" s="25">
        <f t="shared" si="247"/>
        <v>2</v>
      </c>
      <c r="M7885" s="25">
        <f>VLOOKUP(K7885,Table!$A$2:$C$121,2,0)</f>
        <v>16</v>
      </c>
      <c r="N7885" s="26">
        <f>VLOOKUP(K7885,Table!$A$2:$C$121,3,0)</f>
        <v>4</v>
      </c>
      <c r="O7885" s="13" t="str">
        <f>VLOOKUP(A7885,Table!$U$1:$V$230,2,0)</f>
        <v>Cubic</v>
      </c>
      <c r="P7885" s="1"/>
    </row>
    <row r="7886" spans="1:16">
      <c r="A7886" s="12">
        <v>205</v>
      </c>
      <c r="B7886" s="12">
        <v>24333</v>
      </c>
      <c r="C7886" s="12" t="s">
        <v>8429</v>
      </c>
      <c r="D7886" s="12" t="s">
        <v>2016</v>
      </c>
      <c r="E7886" s="17" t="s">
        <v>31</v>
      </c>
      <c r="F7886" s="25" t="str">
        <f>LEFT(E7886,MIN(FIND({0,1,2,3,4,5,6,7,8,9},ASC(E7886)&amp;1234567890))-1)</f>
        <v>Si</v>
      </c>
      <c r="G7886" s="25">
        <f t="shared" si="246"/>
        <v>1</v>
      </c>
      <c r="H7886" s="25">
        <f>VLOOKUP(F7886,Table!$A$2:$C$121,2,0)</f>
        <v>14</v>
      </c>
      <c r="I7886" s="26">
        <f>VLOOKUP(F7886,Table!$A$2:$C$121,3,0)</f>
        <v>3</v>
      </c>
      <c r="J7886" s="17" t="s">
        <v>30</v>
      </c>
      <c r="K7886" s="25" t="str">
        <f>LEFT(J7886,MIN(FIND({0,1,2,3,4,5,6,7,8,9},ASC(J7886)&amp;1234567890))-1)</f>
        <v>P</v>
      </c>
      <c r="L7886" s="25">
        <f t="shared" si="247"/>
        <v>2</v>
      </c>
      <c r="M7886" s="25">
        <f>VLOOKUP(K7886,Table!$A$2:$C$121,2,0)</f>
        <v>15</v>
      </c>
      <c r="N7886" s="26">
        <f>VLOOKUP(K7886,Table!$A$2:$C$121,3,0)</f>
        <v>3</v>
      </c>
      <c r="O7886" s="13" t="str">
        <f>VLOOKUP(A7886,Table!$U$1:$V$230,2,0)</f>
        <v>Cubic</v>
      </c>
      <c r="P7886" s="1"/>
    </row>
    <row r="7887" spans="1:16">
      <c r="A7887" s="12">
        <v>205</v>
      </c>
      <c r="B7887" s="12">
        <v>24801</v>
      </c>
      <c r="C7887" s="12" t="s">
        <v>8429</v>
      </c>
      <c r="D7887" s="12" t="s">
        <v>2030</v>
      </c>
      <c r="E7887" s="17" t="s">
        <v>31</v>
      </c>
      <c r="F7887" s="25" t="str">
        <f>LEFT(E7887,MIN(FIND({0,1,2,3,4,5,6,7,8,9},ASC(E7887)&amp;1234567890))-1)</f>
        <v>Si</v>
      </c>
      <c r="G7887" s="25">
        <f t="shared" si="246"/>
        <v>1</v>
      </c>
      <c r="H7887" s="25">
        <f>VLOOKUP(F7887,Table!$A$2:$C$121,2,0)</f>
        <v>14</v>
      </c>
      <c r="I7887" s="26">
        <f>VLOOKUP(F7887,Table!$A$2:$C$121,3,0)</f>
        <v>3</v>
      </c>
      <c r="J7887" s="17" t="s">
        <v>453</v>
      </c>
      <c r="K7887" s="25" t="str">
        <f>LEFT(J7887,MIN(FIND({0,1,2,3,4,5,6,7,8,9},ASC(J7887)&amp;1234567890))-1)</f>
        <v>As</v>
      </c>
      <c r="L7887" s="25">
        <f t="shared" si="247"/>
        <v>2</v>
      </c>
      <c r="M7887" s="25">
        <f>VLOOKUP(K7887,Table!$A$2:$C$121,2,0)</f>
        <v>15</v>
      </c>
      <c r="N7887" s="26">
        <f>VLOOKUP(K7887,Table!$A$2:$C$121,3,0)</f>
        <v>4</v>
      </c>
      <c r="O7887" s="13" t="str">
        <f>VLOOKUP(A7887,Table!$U$1:$V$230,2,0)</f>
        <v>Cubic</v>
      </c>
      <c r="P7887" s="1"/>
    </row>
    <row r="7888" spans="1:16">
      <c r="A7888" s="12">
        <v>205</v>
      </c>
      <c r="B7888" s="12">
        <v>26582</v>
      </c>
      <c r="C7888" s="12" t="s">
        <v>8429</v>
      </c>
      <c r="D7888" s="12" t="s">
        <v>2098</v>
      </c>
      <c r="E7888" s="17" t="s">
        <v>11410</v>
      </c>
      <c r="F7888" s="25" t="str">
        <f>LEFT(E7888,MIN(FIND({0,1,2,3,4,5,6,7,8,9},ASC(E7888)&amp;1234567890))-1)</f>
        <v>Na</v>
      </c>
      <c r="G7888" s="25">
        <f t="shared" si="246"/>
        <v>1</v>
      </c>
      <c r="H7888" s="25">
        <f>VLOOKUP(F7888,Table!$A$2:$C$121,2,0)</f>
        <v>1</v>
      </c>
      <c r="I7888" s="26">
        <f>VLOOKUP(F7888,Table!$A$2:$C$121,3,0)</f>
        <v>3</v>
      </c>
      <c r="J7888" s="17" t="s">
        <v>32</v>
      </c>
      <c r="K7888" s="25" t="str">
        <f>LEFT(J7888,MIN(FIND({0,1,2,3,4,5,6,7,8,9},ASC(J7888)&amp;1234567890))-1)</f>
        <v>O</v>
      </c>
      <c r="L7888" s="25">
        <f t="shared" si="247"/>
        <v>2</v>
      </c>
      <c r="M7888" s="25">
        <f>VLOOKUP(K7888,Table!$A$2:$C$121,2,0)</f>
        <v>16</v>
      </c>
      <c r="N7888" s="26">
        <f>VLOOKUP(K7888,Table!$A$2:$C$121,3,0)</f>
        <v>2</v>
      </c>
      <c r="O7888" s="13" t="str">
        <f>VLOOKUP(A7888,Table!$U$1:$V$230,2,0)</f>
        <v>Cubic</v>
      </c>
      <c r="P7888" s="1"/>
    </row>
    <row r="7889" spans="1:16">
      <c r="A7889" s="12">
        <v>205</v>
      </c>
      <c r="B7889" s="12">
        <v>27035</v>
      </c>
      <c r="C7889" s="12" t="s">
        <v>8429</v>
      </c>
      <c r="D7889" s="12" t="s">
        <v>2047</v>
      </c>
      <c r="E7889" s="17" t="s">
        <v>446</v>
      </c>
      <c r="F7889" s="25" t="str">
        <f>LEFT(E7889,MIN(FIND({0,1,2,3,4,5,6,7,8,9},ASC(E7889)&amp;1234567890))-1)</f>
        <v>D</v>
      </c>
      <c r="G7889" s="25">
        <f t="shared" si="246"/>
        <v>2</v>
      </c>
      <c r="H7889" s="25">
        <f>VLOOKUP(F7889,Table!$A$2:$C$121,2,0)</f>
        <v>1</v>
      </c>
      <c r="I7889" s="26">
        <f>VLOOKUP(F7889,Table!$A$2:$C$121,3,0)</f>
        <v>1</v>
      </c>
      <c r="J7889" s="17" t="s">
        <v>379</v>
      </c>
      <c r="K7889" s="25" t="str">
        <f>LEFT(J7889,MIN(FIND({0,1,2,3,4,5,6,7,8,9},ASC(J7889)&amp;1234567890))-1)</f>
        <v>S</v>
      </c>
      <c r="L7889" s="25">
        <f t="shared" si="247"/>
        <v>1</v>
      </c>
      <c r="M7889" s="25">
        <f>VLOOKUP(K7889,Table!$A$2:$C$121,2,0)</f>
        <v>16</v>
      </c>
      <c r="N7889" s="26">
        <f>VLOOKUP(K7889,Table!$A$2:$C$121,3,0)</f>
        <v>3</v>
      </c>
      <c r="O7889" s="13" t="str">
        <f>VLOOKUP(A7889,Table!$U$1:$V$230,2,0)</f>
        <v>Cubic</v>
      </c>
      <c r="P7889" s="1"/>
    </row>
    <row r="7890" spans="1:16">
      <c r="A7890" s="12">
        <v>205</v>
      </c>
      <c r="B7890" s="12">
        <v>24186</v>
      </c>
      <c r="C7890" s="12" t="s">
        <v>8429</v>
      </c>
      <c r="D7890" s="12" t="s">
        <v>8447</v>
      </c>
      <c r="E7890" s="17" t="s">
        <v>341</v>
      </c>
      <c r="F7890" s="25" t="str">
        <f>LEFT(E7890,MIN(FIND({0,1,2,3,4,5,6,7,8,9},ASC(E7890)&amp;1234567890))-1)</f>
        <v>Ru</v>
      </c>
      <c r="G7890" s="25">
        <f t="shared" si="246"/>
        <v>1</v>
      </c>
      <c r="H7890" s="25">
        <f>VLOOKUP(F7890,Table!$A$2:$C$121,2,0)</f>
        <v>8</v>
      </c>
      <c r="I7890" s="26">
        <f>VLOOKUP(F7890,Table!$A$2:$C$121,3,0)</f>
        <v>5</v>
      </c>
      <c r="J7890" s="17" t="s">
        <v>34</v>
      </c>
      <c r="K7890" s="25" t="str">
        <f>LEFT(J7890,MIN(FIND({0,1,2,3,4,5,6,7,8,9},ASC(J7890)&amp;1234567890))-1)</f>
        <v>S</v>
      </c>
      <c r="L7890" s="25">
        <f t="shared" si="247"/>
        <v>2</v>
      </c>
      <c r="M7890" s="25">
        <f>VLOOKUP(K7890,Table!$A$2:$C$121,2,0)</f>
        <v>16</v>
      </c>
      <c r="N7890" s="26">
        <f>VLOOKUP(K7890,Table!$A$2:$C$121,3,0)</f>
        <v>3</v>
      </c>
      <c r="O7890" s="13" t="str">
        <f>VLOOKUP(A7890,Table!$U$1:$V$230,2,0)</f>
        <v>Cubic</v>
      </c>
      <c r="P7890" s="1"/>
    </row>
    <row r="7891" spans="1:16">
      <c r="A7891" s="12">
        <v>205</v>
      </c>
      <c r="B7891" s="12">
        <v>24187</v>
      </c>
      <c r="C7891" s="12" t="s">
        <v>8429</v>
      </c>
      <c r="D7891" s="12" t="s">
        <v>8448</v>
      </c>
      <c r="E7891" s="17" t="s">
        <v>434</v>
      </c>
      <c r="F7891" s="25" t="str">
        <f>LEFT(E7891,MIN(FIND({0,1,2,3,4,5,6,7,8,9},ASC(E7891)&amp;1234567890))-1)</f>
        <v>Os</v>
      </c>
      <c r="G7891" s="25">
        <f t="shared" si="246"/>
        <v>1</v>
      </c>
      <c r="H7891" s="25">
        <f>VLOOKUP(F7891,Table!$A$2:$C$121,2,0)</f>
        <v>8</v>
      </c>
      <c r="I7891" s="26">
        <f>VLOOKUP(F7891,Table!$A$2:$C$121,3,0)</f>
        <v>6</v>
      </c>
      <c r="J7891" s="17" t="s">
        <v>34</v>
      </c>
      <c r="K7891" s="25" t="str">
        <f>LEFT(J7891,MIN(FIND({0,1,2,3,4,5,6,7,8,9},ASC(J7891)&amp;1234567890))-1)</f>
        <v>S</v>
      </c>
      <c r="L7891" s="25">
        <f t="shared" si="247"/>
        <v>2</v>
      </c>
      <c r="M7891" s="25">
        <f>VLOOKUP(K7891,Table!$A$2:$C$121,2,0)</f>
        <v>16</v>
      </c>
      <c r="N7891" s="26">
        <f>VLOOKUP(K7891,Table!$A$2:$C$121,3,0)</f>
        <v>3</v>
      </c>
      <c r="O7891" s="13" t="str">
        <f>VLOOKUP(A7891,Table!$U$1:$V$230,2,0)</f>
        <v>Cubic</v>
      </c>
      <c r="P7891" s="1"/>
    </row>
    <row r="7892" spans="1:16">
      <c r="A7892" s="12">
        <v>205</v>
      </c>
      <c r="B7892" s="12">
        <v>24156</v>
      </c>
      <c r="C7892" s="12" t="s">
        <v>8429</v>
      </c>
      <c r="D7892" s="12" t="s">
        <v>8449</v>
      </c>
      <c r="E7892" s="17" t="s">
        <v>539</v>
      </c>
      <c r="F7892" s="25" t="str">
        <f>LEFT(E7892,MIN(FIND({0,1,2,3,4,5,6,7,8,9},ASC(E7892)&amp;1234567890))-1)</f>
        <v>Pt</v>
      </c>
      <c r="G7892" s="25">
        <f t="shared" si="246"/>
        <v>1</v>
      </c>
      <c r="H7892" s="25">
        <f>VLOOKUP(F7892,Table!$A$2:$C$121,2,0)</f>
        <v>10</v>
      </c>
      <c r="I7892" s="26">
        <f>VLOOKUP(F7892,Table!$A$2:$C$121,3,0)</f>
        <v>6</v>
      </c>
      <c r="J7892" s="17" t="s">
        <v>453</v>
      </c>
      <c r="K7892" s="25" t="str">
        <f>LEFT(J7892,MIN(FIND({0,1,2,3,4,5,6,7,8,9},ASC(J7892)&amp;1234567890))-1)</f>
        <v>As</v>
      </c>
      <c r="L7892" s="25">
        <f t="shared" si="247"/>
        <v>2</v>
      </c>
      <c r="M7892" s="25">
        <f>VLOOKUP(K7892,Table!$A$2:$C$121,2,0)</f>
        <v>15</v>
      </c>
      <c r="N7892" s="26">
        <f>VLOOKUP(K7892,Table!$A$2:$C$121,3,0)</f>
        <v>4</v>
      </c>
      <c r="O7892" s="13" t="str">
        <f>VLOOKUP(A7892,Table!$U$1:$V$230,2,0)</f>
        <v>Cubic</v>
      </c>
      <c r="P7892" s="1"/>
    </row>
    <row r="7893" spans="1:16">
      <c r="A7893" s="12">
        <v>205</v>
      </c>
      <c r="B7893" s="12">
        <v>30390</v>
      </c>
      <c r="C7893" s="12" t="s">
        <v>8429</v>
      </c>
      <c r="D7893" s="12" t="s">
        <v>8450</v>
      </c>
      <c r="E7893" s="17" t="s">
        <v>69</v>
      </c>
      <c r="F7893" s="25" t="str">
        <f>LEFT(E7893,MIN(FIND({0,1,2,3,4,5,6,7,8,9},ASC(E7893)&amp;1234567890))-1)</f>
        <v>Mg</v>
      </c>
      <c r="G7893" s="25">
        <f t="shared" si="246"/>
        <v>1</v>
      </c>
      <c r="H7893" s="25">
        <f>VLOOKUP(F7893,Table!$A$2:$C$121,2,0)</f>
        <v>2</v>
      </c>
      <c r="I7893" s="26">
        <f>VLOOKUP(F7893,Table!$A$2:$C$121,3,0)</f>
        <v>3</v>
      </c>
      <c r="J7893" s="17" t="s">
        <v>73</v>
      </c>
      <c r="K7893" s="25" t="str">
        <f>LEFT(J7893,MIN(FIND({0,1,2,3,4,5,6,7,8,9},ASC(J7893)&amp;1234567890))-1)</f>
        <v>Te</v>
      </c>
      <c r="L7893" s="25">
        <f t="shared" si="247"/>
        <v>2</v>
      </c>
      <c r="M7893" s="25">
        <f>VLOOKUP(K7893,Table!$A$2:$C$121,2,0)</f>
        <v>16</v>
      </c>
      <c r="N7893" s="26">
        <f>VLOOKUP(K7893,Table!$A$2:$C$121,3,0)</f>
        <v>5</v>
      </c>
      <c r="O7893" s="13" t="str">
        <f>VLOOKUP(A7893,Table!$U$1:$V$230,2,0)</f>
        <v>Cubic</v>
      </c>
      <c r="P7893" s="1"/>
    </row>
    <row r="7894" spans="1:16">
      <c r="A7894" s="12">
        <v>205</v>
      </c>
      <c r="B7894" s="12">
        <v>31093</v>
      </c>
      <c r="C7894" s="12" t="s">
        <v>8429</v>
      </c>
      <c r="D7894" s="12" t="s">
        <v>8289</v>
      </c>
      <c r="E7894" s="17" t="s">
        <v>11291</v>
      </c>
      <c r="F7894" s="25" t="str">
        <f>LEFT(E7894,MIN(FIND({0,1,2,3,4,5,6,7,8,9},ASC(E7894)&amp;1234567890))-1)</f>
        <v>Sn</v>
      </c>
      <c r="G7894" s="25">
        <f t="shared" si="246"/>
        <v>1</v>
      </c>
      <c r="H7894" s="25">
        <f>VLOOKUP(F7894,Table!$A$2:$C$121,2,0)</f>
        <v>14</v>
      </c>
      <c r="I7894" s="26">
        <f>VLOOKUP(F7894,Table!$A$2:$C$121,3,0)</f>
        <v>5</v>
      </c>
      <c r="J7894" s="17" t="s">
        <v>374</v>
      </c>
      <c r="K7894" s="25" t="str">
        <f>LEFT(J7894,MIN(FIND({0,1,2,3,4,5,6,7,8,9},ASC(J7894)&amp;1234567890))-1)</f>
        <v>I</v>
      </c>
      <c r="L7894" s="25">
        <f t="shared" si="247"/>
        <v>4</v>
      </c>
      <c r="M7894" s="25">
        <f>VLOOKUP(K7894,Table!$A$2:$C$121,2,0)</f>
        <v>17</v>
      </c>
      <c r="N7894" s="26">
        <f>VLOOKUP(K7894,Table!$A$2:$C$121,3,0)</f>
        <v>5</v>
      </c>
      <c r="O7894" s="13" t="str">
        <f>VLOOKUP(A7894,Table!$U$1:$V$230,2,0)</f>
        <v>Cubic</v>
      </c>
      <c r="P7894" s="1"/>
    </row>
    <row r="7895" spans="1:16">
      <c r="A7895" s="12">
        <v>205</v>
      </c>
      <c r="B7895" s="12">
        <v>35479</v>
      </c>
      <c r="C7895" s="12" t="s">
        <v>8429</v>
      </c>
      <c r="D7895" s="12" t="s">
        <v>8451</v>
      </c>
      <c r="E7895" s="17" t="s">
        <v>69</v>
      </c>
      <c r="F7895" s="25" t="str">
        <f>LEFT(E7895,MIN(FIND({0,1,2,3,4,5,6,7,8,9},ASC(E7895)&amp;1234567890))-1)</f>
        <v>Mg</v>
      </c>
      <c r="G7895" s="25">
        <f t="shared" si="246"/>
        <v>1</v>
      </c>
      <c r="H7895" s="25">
        <f>VLOOKUP(F7895,Table!$A$2:$C$121,2,0)</f>
        <v>2</v>
      </c>
      <c r="I7895" s="26">
        <f>VLOOKUP(F7895,Table!$A$2:$C$121,3,0)</f>
        <v>3</v>
      </c>
      <c r="J7895" s="17" t="s">
        <v>32</v>
      </c>
      <c r="K7895" s="25" t="str">
        <f>LEFT(J7895,MIN(FIND({0,1,2,3,4,5,6,7,8,9},ASC(J7895)&amp;1234567890))-1)</f>
        <v>O</v>
      </c>
      <c r="L7895" s="25">
        <f t="shared" si="247"/>
        <v>2</v>
      </c>
      <c r="M7895" s="25">
        <f>VLOOKUP(K7895,Table!$A$2:$C$121,2,0)</f>
        <v>16</v>
      </c>
      <c r="N7895" s="26">
        <f>VLOOKUP(K7895,Table!$A$2:$C$121,3,0)</f>
        <v>2</v>
      </c>
      <c r="O7895" s="13" t="str">
        <f>VLOOKUP(A7895,Table!$U$1:$V$230,2,0)</f>
        <v>Cubic</v>
      </c>
      <c r="P7895" s="1"/>
    </row>
    <row r="7896" spans="1:16">
      <c r="A7896" s="12">
        <v>205</v>
      </c>
      <c r="B7896" s="12">
        <v>36151</v>
      </c>
      <c r="C7896" s="12" t="s">
        <v>8429</v>
      </c>
      <c r="D7896" s="12" t="s">
        <v>8452</v>
      </c>
      <c r="E7896" s="17" t="s">
        <v>11293</v>
      </c>
      <c r="F7896" s="25" t="str">
        <f>LEFT(E7896,MIN(FIND({0,1,2,3,4,5,6,7,8,9},ASC(E7896)&amp;1234567890))-1)</f>
        <v>Cd</v>
      </c>
      <c r="G7896" s="25">
        <f t="shared" si="246"/>
        <v>1</v>
      </c>
      <c r="H7896" s="25">
        <f>VLOOKUP(F7896,Table!$A$2:$C$121,2,0)</f>
        <v>12</v>
      </c>
      <c r="I7896" s="26">
        <f>VLOOKUP(F7896,Table!$A$2:$C$121,3,0)</f>
        <v>5</v>
      </c>
      <c r="J7896" s="17" t="s">
        <v>32</v>
      </c>
      <c r="K7896" s="25" t="str">
        <f>LEFT(J7896,MIN(FIND({0,1,2,3,4,5,6,7,8,9},ASC(J7896)&amp;1234567890))-1)</f>
        <v>O</v>
      </c>
      <c r="L7896" s="25">
        <f t="shared" si="247"/>
        <v>2</v>
      </c>
      <c r="M7896" s="25">
        <f>VLOOKUP(K7896,Table!$A$2:$C$121,2,0)</f>
        <v>16</v>
      </c>
      <c r="N7896" s="26">
        <f>VLOOKUP(K7896,Table!$A$2:$C$121,3,0)</f>
        <v>2</v>
      </c>
      <c r="O7896" s="13" t="str">
        <f>VLOOKUP(A7896,Table!$U$1:$V$230,2,0)</f>
        <v>Cubic</v>
      </c>
      <c r="P7896" s="1"/>
    </row>
    <row r="7897" spans="1:16">
      <c r="A7897" s="12">
        <v>205</v>
      </c>
      <c r="B7897" s="12">
        <v>39241</v>
      </c>
      <c r="C7897" s="12" t="s">
        <v>8429</v>
      </c>
      <c r="D7897" s="12" t="s">
        <v>1199</v>
      </c>
      <c r="E7897" s="17" t="s">
        <v>50</v>
      </c>
      <c r="F7897" s="25" t="str">
        <f>LEFT(E7897,MIN(FIND({0,1,2,3,4,5,6,7,8,9},ASC(E7897)&amp;1234567890))-1)</f>
        <v>Ti</v>
      </c>
      <c r="G7897" s="25">
        <f t="shared" si="246"/>
        <v>1</v>
      </c>
      <c r="H7897" s="25">
        <f>VLOOKUP(F7897,Table!$A$2:$C$121,2,0)</f>
        <v>4</v>
      </c>
      <c r="I7897" s="26">
        <f>VLOOKUP(F7897,Table!$A$2:$C$121,3,0)</f>
        <v>4</v>
      </c>
      <c r="J7897" s="17" t="s">
        <v>11387</v>
      </c>
      <c r="K7897" s="25" t="str">
        <f>LEFT(J7897,MIN(FIND({0,1,2,3,4,5,6,7,8,9},ASC(J7897)&amp;1234567890))-1)</f>
        <v>Br</v>
      </c>
      <c r="L7897" s="25">
        <f t="shared" si="247"/>
        <v>4</v>
      </c>
      <c r="M7897" s="25">
        <f>VLOOKUP(K7897,Table!$A$2:$C$121,2,0)</f>
        <v>17</v>
      </c>
      <c r="N7897" s="26">
        <f>VLOOKUP(K7897,Table!$A$2:$C$121,3,0)</f>
        <v>4</v>
      </c>
      <c r="O7897" s="13" t="str">
        <f>VLOOKUP(A7897,Table!$U$1:$V$230,2,0)</f>
        <v>Cubic</v>
      </c>
      <c r="P7897" s="1"/>
    </row>
    <row r="7898" spans="1:16">
      <c r="A7898" s="12">
        <v>205</v>
      </c>
      <c r="B7898" s="12">
        <v>60763</v>
      </c>
      <c r="C7898" s="12" t="s">
        <v>8429</v>
      </c>
      <c r="D7898" s="12" t="s">
        <v>8453</v>
      </c>
      <c r="E7898" s="17" t="s">
        <v>70</v>
      </c>
      <c r="F7898" s="25" t="str">
        <f>LEFT(E7898,MIN(FIND({0,1,2,3,4,5,6,7,8,9},ASC(E7898)&amp;1234567890))-1)</f>
        <v>Zn</v>
      </c>
      <c r="G7898" s="25">
        <f t="shared" si="246"/>
        <v>1</v>
      </c>
      <c r="H7898" s="25">
        <f>VLOOKUP(F7898,Table!$A$2:$C$121,2,0)</f>
        <v>12</v>
      </c>
      <c r="I7898" s="26">
        <f>VLOOKUP(F7898,Table!$A$2:$C$121,3,0)</f>
        <v>4</v>
      </c>
      <c r="J7898" s="17" t="s">
        <v>32</v>
      </c>
      <c r="K7898" s="25" t="str">
        <f>LEFT(J7898,MIN(FIND({0,1,2,3,4,5,6,7,8,9},ASC(J7898)&amp;1234567890))-1)</f>
        <v>O</v>
      </c>
      <c r="L7898" s="25">
        <f t="shared" si="247"/>
        <v>2</v>
      </c>
      <c r="M7898" s="25">
        <f>VLOOKUP(K7898,Table!$A$2:$C$121,2,0)</f>
        <v>16</v>
      </c>
      <c r="N7898" s="26">
        <f>VLOOKUP(K7898,Table!$A$2:$C$121,3,0)</f>
        <v>2</v>
      </c>
      <c r="O7898" s="13" t="str">
        <f>VLOOKUP(A7898,Table!$U$1:$V$230,2,0)</f>
        <v>Cubic</v>
      </c>
      <c r="P7898" s="1"/>
    </row>
    <row r="7899" spans="1:16">
      <c r="A7899" s="12">
        <v>205</v>
      </c>
      <c r="B7899" s="12">
        <v>41209</v>
      </c>
      <c r="C7899" s="12" t="s">
        <v>8429</v>
      </c>
      <c r="D7899" s="12" t="s">
        <v>4590</v>
      </c>
      <c r="E7899" s="17" t="s">
        <v>541</v>
      </c>
      <c r="F7899" s="25" t="str">
        <f>LEFT(E7899,MIN(FIND({0,1,2,3,4,5,6,7,8,9},ASC(E7899)&amp;1234567890))-1)</f>
        <v>Pd</v>
      </c>
      <c r="G7899" s="25">
        <f t="shared" si="246"/>
        <v>1</v>
      </c>
      <c r="H7899" s="25">
        <f>VLOOKUP(F7899,Table!$A$2:$C$121,2,0)</f>
        <v>10</v>
      </c>
      <c r="I7899" s="26">
        <f>VLOOKUP(F7899,Table!$A$2:$C$121,3,0)</f>
        <v>5</v>
      </c>
      <c r="J7899" s="17" t="s">
        <v>11632</v>
      </c>
      <c r="K7899" s="25" t="str">
        <f>LEFT(J7899,MIN(FIND({0,1,2,3,4,5,6,7,8,9},ASC(J7899)&amp;1234567890))-1)</f>
        <v>F</v>
      </c>
      <c r="L7899" s="25">
        <f t="shared" si="247"/>
        <v>2</v>
      </c>
      <c r="M7899" s="25">
        <f>VLOOKUP(K7899,Table!$A$2:$C$121,2,0)</f>
        <v>17</v>
      </c>
      <c r="N7899" s="26">
        <f>VLOOKUP(K7899,Table!$A$2:$C$121,3,0)</f>
        <v>2</v>
      </c>
      <c r="O7899" s="13" t="str">
        <f>VLOOKUP(A7899,Table!$U$1:$V$230,2,0)</f>
        <v>Cubic</v>
      </c>
      <c r="P7899" s="1"/>
    </row>
    <row r="7900" spans="1:16">
      <c r="A7900" s="12">
        <v>205</v>
      </c>
      <c r="B7900" s="12">
        <v>40328</v>
      </c>
      <c r="C7900" s="12" t="s">
        <v>8429</v>
      </c>
      <c r="D7900" s="12" t="s">
        <v>8454</v>
      </c>
      <c r="E7900" s="17" t="s">
        <v>66</v>
      </c>
      <c r="F7900" s="25" t="str">
        <f>LEFT(E7900,MIN(FIND({0,1,2,3,4,5,6,7,8,9},ASC(E7900)&amp;1234567890))-1)</f>
        <v>Ni</v>
      </c>
      <c r="G7900" s="25">
        <f t="shared" si="246"/>
        <v>1</v>
      </c>
      <c r="H7900" s="25">
        <f>VLOOKUP(F7900,Table!$A$2:$C$121,2,0)</f>
        <v>10</v>
      </c>
      <c r="I7900" s="26">
        <f>VLOOKUP(F7900,Table!$A$2:$C$121,3,0)</f>
        <v>4</v>
      </c>
      <c r="J7900" s="17" t="s">
        <v>34</v>
      </c>
      <c r="K7900" s="25" t="str">
        <f>LEFT(J7900,MIN(FIND({0,1,2,3,4,5,6,7,8,9},ASC(J7900)&amp;1234567890))-1)</f>
        <v>S</v>
      </c>
      <c r="L7900" s="25">
        <f t="shared" si="247"/>
        <v>2</v>
      </c>
      <c r="M7900" s="25">
        <f>VLOOKUP(K7900,Table!$A$2:$C$121,2,0)</f>
        <v>16</v>
      </c>
      <c r="N7900" s="26">
        <f>VLOOKUP(K7900,Table!$A$2:$C$121,3,0)</f>
        <v>3</v>
      </c>
      <c r="O7900" s="13" t="str">
        <f>VLOOKUP(A7900,Table!$U$1:$V$230,2,0)</f>
        <v>Cubic</v>
      </c>
      <c r="P7900" s="1"/>
    </row>
    <row r="7901" spans="1:16">
      <c r="A7901" s="12">
        <v>205</v>
      </c>
      <c r="B7901" s="12">
        <v>40330</v>
      </c>
      <c r="C7901" s="12" t="s">
        <v>8429</v>
      </c>
      <c r="D7901" s="12" t="s">
        <v>2147</v>
      </c>
      <c r="E7901" s="17" t="s">
        <v>66</v>
      </c>
      <c r="F7901" s="25" t="str">
        <f>LEFT(E7901,MIN(FIND({0,1,2,3,4,5,6,7,8,9},ASC(E7901)&amp;1234567890))-1)</f>
        <v>Ni</v>
      </c>
      <c r="G7901" s="25">
        <f t="shared" si="246"/>
        <v>1</v>
      </c>
      <c r="H7901" s="25">
        <f>VLOOKUP(F7901,Table!$A$2:$C$121,2,0)</f>
        <v>10</v>
      </c>
      <c r="I7901" s="26">
        <f>VLOOKUP(F7901,Table!$A$2:$C$121,3,0)</f>
        <v>4</v>
      </c>
      <c r="J7901" s="17" t="s">
        <v>361</v>
      </c>
      <c r="K7901" s="25" t="str">
        <f>LEFT(J7901,MIN(FIND({0,1,2,3,4,5,6,7,8,9},ASC(J7901)&amp;1234567890))-1)</f>
        <v>Se</v>
      </c>
      <c r="L7901" s="25">
        <f t="shared" si="247"/>
        <v>2</v>
      </c>
      <c r="M7901" s="25">
        <f>VLOOKUP(K7901,Table!$A$2:$C$121,2,0)</f>
        <v>16</v>
      </c>
      <c r="N7901" s="26">
        <f>VLOOKUP(K7901,Table!$A$2:$C$121,3,0)</f>
        <v>4</v>
      </c>
      <c r="O7901" s="13" t="str">
        <f>VLOOKUP(A7901,Table!$U$1:$V$230,2,0)</f>
        <v>Cubic</v>
      </c>
      <c r="P7901" s="1"/>
    </row>
    <row r="7902" spans="1:16">
      <c r="A7902" s="12">
        <v>205</v>
      </c>
      <c r="B7902" s="12">
        <v>40350</v>
      </c>
      <c r="C7902" s="12" t="s">
        <v>8429</v>
      </c>
      <c r="D7902" s="12" t="s">
        <v>8455</v>
      </c>
      <c r="E7902" s="17" t="s">
        <v>427</v>
      </c>
      <c r="F7902" s="25" t="str">
        <f>LEFT(E7902,MIN(FIND({0,1,2,3,4,5,6,7,8,9},ASC(E7902)&amp;1234567890))-1)</f>
        <v>Au</v>
      </c>
      <c r="G7902" s="25">
        <f t="shared" si="246"/>
        <v>1</v>
      </c>
      <c r="H7902" s="25">
        <f>VLOOKUP(F7902,Table!$A$2:$C$121,2,0)</f>
        <v>11</v>
      </c>
      <c r="I7902" s="26">
        <f>VLOOKUP(F7902,Table!$A$2:$C$121,3,0)</f>
        <v>6</v>
      </c>
      <c r="J7902" s="17" t="s">
        <v>593</v>
      </c>
      <c r="K7902" s="25" t="str">
        <f>LEFT(J7902,MIN(FIND({0,1,2,3,4,5,6,7,8,9},ASC(J7902)&amp;1234567890))-1)</f>
        <v>Sb</v>
      </c>
      <c r="L7902" s="25">
        <f t="shared" si="247"/>
        <v>2</v>
      </c>
      <c r="M7902" s="25">
        <f>VLOOKUP(K7902,Table!$A$2:$C$121,2,0)</f>
        <v>15</v>
      </c>
      <c r="N7902" s="26">
        <f>VLOOKUP(K7902,Table!$A$2:$C$121,3,0)</f>
        <v>5</v>
      </c>
      <c r="O7902" s="13" t="str">
        <f>VLOOKUP(A7902,Table!$U$1:$V$230,2,0)</f>
        <v>Cubic</v>
      </c>
      <c r="P7902" s="1"/>
    </row>
    <row r="7903" spans="1:16">
      <c r="A7903" s="12">
        <v>205</v>
      </c>
      <c r="B7903" s="12">
        <v>67433</v>
      </c>
      <c r="C7903" s="12" t="s">
        <v>8429</v>
      </c>
      <c r="D7903" s="12" t="s">
        <v>3524</v>
      </c>
      <c r="E7903" s="17" t="s">
        <v>11414</v>
      </c>
      <c r="F7903" s="25" t="str">
        <f>LEFT(E7903,MIN(FIND({0,1,2,3,4,5,6,7,8,9},ASC(E7903)&amp;1234567890))-1)</f>
        <v>H</v>
      </c>
      <c r="G7903" s="25">
        <f t="shared" si="246"/>
        <v>1</v>
      </c>
      <c r="H7903" s="25">
        <f>VLOOKUP(F7903,Table!$A$2:$C$121,2,0)</f>
        <v>1</v>
      </c>
      <c r="I7903" s="26">
        <f>VLOOKUP(F7903,Table!$A$2:$C$121,3,0)</f>
        <v>1</v>
      </c>
      <c r="J7903" s="17" t="s">
        <v>11344</v>
      </c>
      <c r="K7903" s="25" t="str">
        <f>LEFT(J7903,MIN(FIND({0,1,2,3,4,5,6,7,8,9},ASC(J7903)&amp;1234567890))-1)</f>
        <v>Br</v>
      </c>
      <c r="L7903" s="25">
        <f t="shared" si="247"/>
        <v>1</v>
      </c>
      <c r="M7903" s="25">
        <f>VLOOKUP(K7903,Table!$A$2:$C$121,2,0)</f>
        <v>17</v>
      </c>
      <c r="N7903" s="26">
        <f>VLOOKUP(K7903,Table!$A$2:$C$121,3,0)</f>
        <v>4</v>
      </c>
      <c r="O7903" s="13" t="str">
        <f>VLOOKUP(A7903,Table!$U$1:$V$230,2,0)</f>
        <v>Cubic</v>
      </c>
      <c r="P7903" s="1"/>
    </row>
    <row r="7904" spans="1:16">
      <c r="A7904" s="12">
        <v>205</v>
      </c>
      <c r="B7904" s="12">
        <v>66939</v>
      </c>
      <c r="C7904" s="12" t="s">
        <v>8429</v>
      </c>
      <c r="D7904" s="12" t="s">
        <v>2112</v>
      </c>
      <c r="E7904" s="17" t="s">
        <v>341</v>
      </c>
      <c r="F7904" s="25" t="str">
        <f>LEFT(E7904,MIN(FIND({0,1,2,3,4,5,6,7,8,9},ASC(E7904)&amp;1234567890))-1)</f>
        <v>Ru</v>
      </c>
      <c r="G7904" s="25">
        <f t="shared" si="246"/>
        <v>1</v>
      </c>
      <c r="H7904" s="25">
        <f>VLOOKUP(F7904,Table!$A$2:$C$121,2,0)</f>
        <v>8</v>
      </c>
      <c r="I7904" s="26">
        <f>VLOOKUP(F7904,Table!$A$2:$C$121,3,0)</f>
        <v>5</v>
      </c>
      <c r="J7904" s="17" t="s">
        <v>32</v>
      </c>
      <c r="K7904" s="25" t="str">
        <f>LEFT(J7904,MIN(FIND({0,1,2,3,4,5,6,7,8,9},ASC(J7904)&amp;1234567890))-1)</f>
        <v>O</v>
      </c>
      <c r="L7904" s="25">
        <f t="shared" si="247"/>
        <v>2</v>
      </c>
      <c r="M7904" s="25">
        <f>VLOOKUP(K7904,Table!$A$2:$C$121,2,0)</f>
        <v>16</v>
      </c>
      <c r="N7904" s="26">
        <f>VLOOKUP(K7904,Table!$A$2:$C$121,3,0)</f>
        <v>2</v>
      </c>
      <c r="O7904" s="13" t="str">
        <f>VLOOKUP(A7904,Table!$U$1:$V$230,2,0)</f>
        <v>Cubic</v>
      </c>
      <c r="P7904" s="1"/>
    </row>
    <row r="7905" spans="1:16">
      <c r="A7905" s="12">
        <v>205</v>
      </c>
      <c r="B7905" s="12">
        <v>71062</v>
      </c>
      <c r="C7905" s="12" t="s">
        <v>8429</v>
      </c>
      <c r="D7905" s="12" t="s">
        <v>8456</v>
      </c>
      <c r="E7905" s="17" t="s">
        <v>11569</v>
      </c>
      <c r="F7905" s="25" t="str">
        <f>LEFT(E7905,MIN(FIND({0,1,2,3,4,5,6,7,8,9},ASC(E7905)&amp;1234567890))-1)</f>
        <v>In</v>
      </c>
      <c r="G7905" s="25">
        <f t="shared" si="246"/>
        <v>7</v>
      </c>
      <c r="H7905" s="25">
        <f>VLOOKUP(F7905,Table!$A$2:$C$121,2,0)</f>
        <v>13</v>
      </c>
      <c r="I7905" s="26">
        <f>VLOOKUP(F7905,Table!$A$2:$C$121,3,0)</f>
        <v>5</v>
      </c>
      <c r="J7905" s="17" t="s">
        <v>12890</v>
      </c>
      <c r="K7905" s="25" t="str">
        <f>LEFT(J7905,MIN(FIND({0,1,2,3,4,5,6,7,8,9},ASC(J7905)&amp;1234567890))-1)</f>
        <v>Cl</v>
      </c>
      <c r="L7905" s="25">
        <f t="shared" si="247"/>
        <v>9</v>
      </c>
      <c r="M7905" s="25">
        <f>VLOOKUP(K7905,Table!$A$2:$C$121,2,0)</f>
        <v>17</v>
      </c>
      <c r="N7905" s="26">
        <f>VLOOKUP(K7905,Table!$A$2:$C$121,3,0)</f>
        <v>3</v>
      </c>
      <c r="O7905" s="13" t="str">
        <f>VLOOKUP(A7905,Table!$U$1:$V$230,2,0)</f>
        <v>Cubic</v>
      </c>
      <c r="P7905" s="1"/>
    </row>
    <row r="7906" spans="1:16">
      <c r="A7906" s="12">
        <v>205</v>
      </c>
      <c r="B7906" s="12">
        <v>78271</v>
      </c>
      <c r="C7906" s="12" t="s">
        <v>8429</v>
      </c>
      <c r="D7906" s="12" t="s">
        <v>8457</v>
      </c>
      <c r="E7906" s="17" t="s">
        <v>11351</v>
      </c>
      <c r="F7906" s="25" t="str">
        <f>LEFT(E7906,MIN(FIND({0,1,2,3,4,5,6,7,8,9},ASC(E7906)&amp;1234567890))-1)</f>
        <v>Cu</v>
      </c>
      <c r="G7906" s="25">
        <f t="shared" si="246"/>
        <v>1</v>
      </c>
      <c r="H7906" s="25">
        <f>VLOOKUP(F7906,Table!$A$2:$C$121,2,0)</f>
        <v>11</v>
      </c>
      <c r="I7906" s="26">
        <f>VLOOKUP(F7906,Table!$A$2:$C$121,3,0)</f>
        <v>4</v>
      </c>
      <c r="J7906" s="17" t="s">
        <v>11343</v>
      </c>
      <c r="K7906" s="25" t="str">
        <f>LEFT(J7906,MIN(FIND({0,1,2,3,4,5,6,7,8,9},ASC(J7906)&amp;1234567890))-1)</f>
        <v>Cl</v>
      </c>
      <c r="L7906" s="25">
        <f t="shared" si="247"/>
        <v>1</v>
      </c>
      <c r="M7906" s="25">
        <f>VLOOKUP(K7906,Table!$A$2:$C$121,2,0)</f>
        <v>17</v>
      </c>
      <c r="N7906" s="26">
        <f>VLOOKUP(K7906,Table!$A$2:$C$121,3,0)</f>
        <v>3</v>
      </c>
      <c r="O7906" s="13" t="str">
        <f>VLOOKUP(A7906,Table!$U$1:$V$230,2,0)</f>
        <v>Cubic</v>
      </c>
      <c r="P7906" s="1"/>
    </row>
    <row r="7907" spans="1:16">
      <c r="A7907" s="12">
        <v>205</v>
      </c>
      <c r="B7907" s="12">
        <v>78278</v>
      </c>
      <c r="C7907" s="12" t="s">
        <v>8429</v>
      </c>
      <c r="D7907" s="12" t="s">
        <v>4444</v>
      </c>
      <c r="E7907" s="17" t="s">
        <v>11351</v>
      </c>
      <c r="F7907" s="25" t="str">
        <f>LEFT(E7907,MIN(FIND({0,1,2,3,4,5,6,7,8,9},ASC(E7907)&amp;1234567890))-1)</f>
        <v>Cu</v>
      </c>
      <c r="G7907" s="25">
        <f t="shared" si="246"/>
        <v>1</v>
      </c>
      <c r="H7907" s="25">
        <f>VLOOKUP(F7907,Table!$A$2:$C$121,2,0)</f>
        <v>11</v>
      </c>
      <c r="I7907" s="26">
        <f>VLOOKUP(F7907,Table!$A$2:$C$121,3,0)</f>
        <v>4</v>
      </c>
      <c r="J7907" s="17" t="s">
        <v>11344</v>
      </c>
      <c r="K7907" s="25" t="str">
        <f>LEFT(J7907,MIN(FIND({0,1,2,3,4,5,6,7,8,9},ASC(J7907)&amp;1234567890))-1)</f>
        <v>Br</v>
      </c>
      <c r="L7907" s="25">
        <f t="shared" si="247"/>
        <v>1</v>
      </c>
      <c r="M7907" s="25">
        <f>VLOOKUP(K7907,Table!$A$2:$C$121,2,0)</f>
        <v>17</v>
      </c>
      <c r="N7907" s="26">
        <f>VLOOKUP(K7907,Table!$A$2:$C$121,3,0)</f>
        <v>4</v>
      </c>
      <c r="O7907" s="13" t="str">
        <f>VLOOKUP(A7907,Table!$U$1:$V$230,2,0)</f>
        <v>Cubic</v>
      </c>
      <c r="P7907" s="1"/>
    </row>
    <row r="7908" spans="1:16">
      <c r="A7908" s="12">
        <v>205</v>
      </c>
      <c r="B7908" s="12">
        <v>79669</v>
      </c>
      <c r="C7908" s="12" t="s">
        <v>8429</v>
      </c>
      <c r="D7908" s="12" t="s">
        <v>8458</v>
      </c>
      <c r="E7908" s="17" t="s">
        <v>76</v>
      </c>
      <c r="F7908" s="25" t="str">
        <f>LEFT(E7908,MIN(FIND({0,1,2,3,4,5,6,7,8,9},ASC(E7908)&amp;1234567890))-1)</f>
        <v>Co</v>
      </c>
      <c r="G7908" s="25">
        <f t="shared" si="246"/>
        <v>1</v>
      </c>
      <c r="H7908" s="25">
        <f>VLOOKUP(F7908,Table!$A$2:$C$121,2,0)</f>
        <v>9</v>
      </c>
      <c r="I7908" s="26">
        <f>VLOOKUP(F7908,Table!$A$2:$C$121,3,0)</f>
        <v>4</v>
      </c>
      <c r="J7908" s="17" t="s">
        <v>13783</v>
      </c>
      <c r="K7908" s="25" t="str">
        <f>LEFT(J7908,MIN(FIND({0,1,2,3,4,5,6,7,8,9},ASC(J7908)&amp;1234567890))-1)</f>
        <v>S</v>
      </c>
      <c r="L7908" s="25">
        <f t="shared" si="247"/>
        <v>1.97</v>
      </c>
      <c r="M7908" s="25">
        <f>VLOOKUP(K7908,Table!$A$2:$C$121,2,0)</f>
        <v>16</v>
      </c>
      <c r="N7908" s="26">
        <f>VLOOKUP(K7908,Table!$A$2:$C$121,3,0)</f>
        <v>3</v>
      </c>
      <c r="O7908" s="13" t="str">
        <f>VLOOKUP(A7908,Table!$U$1:$V$230,2,0)</f>
        <v>Cubic</v>
      </c>
      <c r="P7908" s="1"/>
    </row>
    <row r="7909" spans="1:16">
      <c r="A7909" s="12">
        <v>205</v>
      </c>
      <c r="B7909" s="12">
        <v>79670</v>
      </c>
      <c r="C7909" s="12" t="s">
        <v>8429</v>
      </c>
      <c r="D7909" s="12" t="s">
        <v>8459</v>
      </c>
      <c r="E7909" s="17" t="s">
        <v>66</v>
      </c>
      <c r="F7909" s="25" t="str">
        <f>LEFT(E7909,MIN(FIND({0,1,2,3,4,5,6,7,8,9},ASC(E7909)&amp;1234567890))-1)</f>
        <v>Ni</v>
      </c>
      <c r="G7909" s="25">
        <f t="shared" si="246"/>
        <v>1</v>
      </c>
      <c r="H7909" s="25">
        <f>VLOOKUP(F7909,Table!$A$2:$C$121,2,0)</f>
        <v>10</v>
      </c>
      <c r="I7909" s="26">
        <f>VLOOKUP(F7909,Table!$A$2:$C$121,3,0)</f>
        <v>4</v>
      </c>
      <c r="J7909" s="17" t="s">
        <v>13783</v>
      </c>
      <c r="K7909" s="25" t="str">
        <f>LEFT(J7909,MIN(FIND({0,1,2,3,4,5,6,7,8,9},ASC(J7909)&amp;1234567890))-1)</f>
        <v>S</v>
      </c>
      <c r="L7909" s="25">
        <f t="shared" si="247"/>
        <v>1.97</v>
      </c>
      <c r="M7909" s="25">
        <f>VLOOKUP(K7909,Table!$A$2:$C$121,2,0)</f>
        <v>16</v>
      </c>
      <c r="N7909" s="26">
        <f>VLOOKUP(K7909,Table!$A$2:$C$121,3,0)</f>
        <v>3</v>
      </c>
      <c r="O7909" s="13" t="str">
        <f>VLOOKUP(A7909,Table!$U$1:$V$230,2,0)</f>
        <v>Cubic</v>
      </c>
      <c r="P7909" s="1"/>
    </row>
    <row r="7910" spans="1:16">
      <c r="A7910" s="12">
        <v>205</v>
      </c>
      <c r="B7910" s="12">
        <v>86351</v>
      </c>
      <c r="C7910" s="12" t="s">
        <v>8429</v>
      </c>
      <c r="D7910" s="12" t="s">
        <v>8460</v>
      </c>
      <c r="E7910" s="17" t="s">
        <v>76</v>
      </c>
      <c r="F7910" s="25" t="str">
        <f>LEFT(E7910,MIN(FIND({0,1,2,3,4,5,6,7,8,9},ASC(E7910)&amp;1234567890))-1)</f>
        <v>Co</v>
      </c>
      <c r="G7910" s="25">
        <f t="shared" si="246"/>
        <v>1</v>
      </c>
      <c r="H7910" s="25">
        <f>VLOOKUP(F7910,Table!$A$2:$C$121,2,0)</f>
        <v>9</v>
      </c>
      <c r="I7910" s="26">
        <f>VLOOKUP(F7910,Table!$A$2:$C$121,3,0)</f>
        <v>4</v>
      </c>
      <c r="J7910" s="17" t="s">
        <v>34</v>
      </c>
      <c r="K7910" s="25" t="str">
        <f>LEFT(J7910,MIN(FIND({0,1,2,3,4,5,6,7,8,9},ASC(J7910)&amp;1234567890))-1)</f>
        <v>S</v>
      </c>
      <c r="L7910" s="25">
        <f t="shared" si="247"/>
        <v>2</v>
      </c>
      <c r="M7910" s="25">
        <f>VLOOKUP(K7910,Table!$A$2:$C$121,2,0)</f>
        <v>16</v>
      </c>
      <c r="N7910" s="26">
        <f>VLOOKUP(K7910,Table!$A$2:$C$121,3,0)</f>
        <v>3</v>
      </c>
      <c r="O7910" s="13" t="str">
        <f>VLOOKUP(A7910,Table!$U$1:$V$230,2,0)</f>
        <v>Cubic</v>
      </c>
      <c r="P7910" s="1"/>
    </row>
    <row r="7911" spans="1:16">
      <c r="A7911" s="12">
        <v>205</v>
      </c>
      <c r="B7911" s="12">
        <v>86355</v>
      </c>
      <c r="C7911" s="12" t="s">
        <v>8429</v>
      </c>
      <c r="D7911" s="12" t="s">
        <v>8461</v>
      </c>
      <c r="E7911" s="17" t="s">
        <v>66</v>
      </c>
      <c r="F7911" s="25" t="str">
        <f>LEFT(E7911,MIN(FIND({0,1,2,3,4,5,6,7,8,9},ASC(E7911)&amp;1234567890))-1)</f>
        <v>Ni</v>
      </c>
      <c r="G7911" s="25">
        <f t="shared" si="246"/>
        <v>1</v>
      </c>
      <c r="H7911" s="25">
        <f>VLOOKUP(F7911,Table!$A$2:$C$121,2,0)</f>
        <v>10</v>
      </c>
      <c r="I7911" s="26">
        <f>VLOOKUP(F7911,Table!$A$2:$C$121,3,0)</f>
        <v>4</v>
      </c>
      <c r="J7911" s="17" t="s">
        <v>13784</v>
      </c>
      <c r="K7911" s="25" t="str">
        <f>LEFT(J7911,MIN(FIND({0,1,2,3,4,5,6,7,8,9},ASC(J7911)&amp;1234567890))-1)</f>
        <v>S</v>
      </c>
      <c r="L7911" s="25">
        <f t="shared" si="247"/>
        <v>1.968</v>
      </c>
      <c r="M7911" s="25">
        <f>VLOOKUP(K7911,Table!$A$2:$C$121,2,0)</f>
        <v>16</v>
      </c>
      <c r="N7911" s="26">
        <f>VLOOKUP(K7911,Table!$A$2:$C$121,3,0)</f>
        <v>3</v>
      </c>
      <c r="O7911" s="13" t="str">
        <f>VLOOKUP(A7911,Table!$U$1:$V$230,2,0)</f>
        <v>Cubic</v>
      </c>
      <c r="P7911" s="1"/>
    </row>
    <row r="7912" spans="1:16">
      <c r="A7912" s="12">
        <v>205</v>
      </c>
      <c r="B7912" s="12">
        <v>100510</v>
      </c>
      <c r="C7912" s="12" t="s">
        <v>8429</v>
      </c>
      <c r="D7912" s="12" t="s">
        <v>1743</v>
      </c>
      <c r="E7912" s="17" t="s">
        <v>11351</v>
      </c>
      <c r="F7912" s="25" t="str">
        <f>LEFT(E7912,MIN(FIND({0,1,2,3,4,5,6,7,8,9},ASC(E7912)&amp;1234567890))-1)</f>
        <v>Cu</v>
      </c>
      <c r="G7912" s="25">
        <f t="shared" si="246"/>
        <v>1</v>
      </c>
      <c r="H7912" s="25">
        <f>VLOOKUP(F7912,Table!$A$2:$C$121,2,0)</f>
        <v>11</v>
      </c>
      <c r="I7912" s="26">
        <f>VLOOKUP(F7912,Table!$A$2:$C$121,3,0)</f>
        <v>4</v>
      </c>
      <c r="J7912" s="17" t="s">
        <v>34</v>
      </c>
      <c r="K7912" s="25" t="str">
        <f>LEFT(J7912,MIN(FIND({0,1,2,3,4,5,6,7,8,9},ASC(J7912)&amp;1234567890))-1)</f>
        <v>S</v>
      </c>
      <c r="L7912" s="25">
        <f t="shared" si="247"/>
        <v>2</v>
      </c>
      <c r="M7912" s="25">
        <f>VLOOKUP(K7912,Table!$A$2:$C$121,2,0)</f>
        <v>16</v>
      </c>
      <c r="N7912" s="26">
        <f>VLOOKUP(K7912,Table!$A$2:$C$121,3,0)</f>
        <v>3</v>
      </c>
      <c r="O7912" s="13" t="str">
        <f>VLOOKUP(A7912,Table!$U$1:$V$230,2,0)</f>
        <v>Cubic</v>
      </c>
      <c r="P7912" s="1"/>
    </row>
    <row r="7913" spans="1:16">
      <c r="A7913" s="12">
        <v>205</v>
      </c>
      <c r="B7913" s="12">
        <v>41734</v>
      </c>
      <c r="C7913" s="12" t="s">
        <v>8429</v>
      </c>
      <c r="D7913" s="12" t="s">
        <v>15405</v>
      </c>
      <c r="E7913" s="17" t="s">
        <v>15430</v>
      </c>
      <c r="F7913" s="25" t="str">
        <f>LEFT(E7913,MIN(FIND({0,1,2,3,4,5,6,7,8,9},ASC(E7913)&amp;1234567890))-1)</f>
        <v>Rh</v>
      </c>
      <c r="G7913" s="25">
        <f t="shared" si="246"/>
        <v>0.98</v>
      </c>
      <c r="H7913" s="25">
        <f>VLOOKUP(F7913,Table!$A$2:$C$121,2,0)</f>
        <v>9</v>
      </c>
      <c r="I7913" s="26">
        <f>VLOOKUP(F7913,Table!$A$2:$C$121,3,0)</f>
        <v>5</v>
      </c>
      <c r="J7913" s="17" t="s">
        <v>361</v>
      </c>
      <c r="K7913" s="25" t="str">
        <f>LEFT(J7913,MIN(FIND({0,1,2,3,4,5,6,7,8,9},ASC(J7913)&amp;1234567890))-1)</f>
        <v>Se</v>
      </c>
      <c r="L7913" s="25">
        <f t="shared" si="247"/>
        <v>2</v>
      </c>
      <c r="M7913" s="25">
        <f>VLOOKUP(K7913,Table!$A$2:$C$121,2,0)</f>
        <v>16</v>
      </c>
      <c r="N7913" s="26">
        <f>VLOOKUP(K7913,Table!$A$2:$C$121,3,0)</f>
        <v>4</v>
      </c>
      <c r="O7913" s="13" t="str">
        <f>VLOOKUP(A7913,Table!$U$1:$V$230,2,0)</f>
        <v>Cubic</v>
      </c>
      <c r="P7913" s="1"/>
    </row>
    <row r="7914" spans="1:16">
      <c r="A7914" s="12">
        <v>205</v>
      </c>
      <c r="B7914" s="12">
        <v>41735</v>
      </c>
      <c r="C7914" s="12" t="s">
        <v>8429</v>
      </c>
      <c r="D7914" s="12" t="s">
        <v>15406</v>
      </c>
      <c r="E7914" s="17" t="s">
        <v>15431</v>
      </c>
      <c r="F7914" s="25" t="str">
        <f>LEFT(E7914,MIN(FIND({0,1,2,3,4,5,6,7,8,9},ASC(E7914)&amp;1234567890))-1)</f>
        <v>Rh</v>
      </c>
      <c r="G7914" s="25">
        <f t="shared" si="246"/>
        <v>0.9</v>
      </c>
      <c r="H7914" s="25">
        <f>VLOOKUP(F7914,Table!$A$2:$C$121,2,0)</f>
        <v>9</v>
      </c>
      <c r="I7914" s="26">
        <f>VLOOKUP(F7914,Table!$A$2:$C$121,3,0)</f>
        <v>5</v>
      </c>
      <c r="J7914" s="17" t="s">
        <v>361</v>
      </c>
      <c r="K7914" s="25" t="str">
        <f>LEFT(J7914,MIN(FIND({0,1,2,3,4,5,6,7,8,9},ASC(J7914)&amp;1234567890))-1)</f>
        <v>Se</v>
      </c>
      <c r="L7914" s="25">
        <f t="shared" si="247"/>
        <v>2</v>
      </c>
      <c r="M7914" s="25">
        <f>VLOOKUP(K7914,Table!$A$2:$C$121,2,0)</f>
        <v>16</v>
      </c>
      <c r="N7914" s="26">
        <f>VLOOKUP(K7914,Table!$A$2:$C$121,3,0)</f>
        <v>4</v>
      </c>
      <c r="O7914" s="13" t="str">
        <f>VLOOKUP(A7914,Table!$U$1:$V$230,2,0)</f>
        <v>Cubic</v>
      </c>
      <c r="P7914" s="1"/>
    </row>
    <row r="7915" spans="1:16">
      <c r="A7915" s="12">
        <v>205</v>
      </c>
      <c r="B7915" s="12">
        <v>41736</v>
      </c>
      <c r="C7915" s="12" t="s">
        <v>8429</v>
      </c>
      <c r="D7915" s="12" t="s">
        <v>15407</v>
      </c>
      <c r="E7915" s="17" t="s">
        <v>15432</v>
      </c>
      <c r="F7915" s="25" t="str">
        <f>LEFT(E7915,MIN(FIND({0,1,2,3,4,5,6,7,8,9},ASC(E7915)&amp;1234567890))-1)</f>
        <v>Rh</v>
      </c>
      <c r="G7915" s="25">
        <f t="shared" si="246"/>
        <v>0.78</v>
      </c>
      <c r="H7915" s="25">
        <f>VLOOKUP(F7915,Table!$A$2:$C$121,2,0)</f>
        <v>9</v>
      </c>
      <c r="I7915" s="26">
        <f>VLOOKUP(F7915,Table!$A$2:$C$121,3,0)</f>
        <v>5</v>
      </c>
      <c r="J7915" s="17" t="s">
        <v>361</v>
      </c>
      <c r="K7915" s="25" t="str">
        <f>LEFT(J7915,MIN(FIND({0,1,2,3,4,5,6,7,8,9},ASC(J7915)&amp;1234567890))-1)</f>
        <v>Se</v>
      </c>
      <c r="L7915" s="25">
        <f t="shared" si="247"/>
        <v>2</v>
      </c>
      <c r="M7915" s="25">
        <f>VLOOKUP(K7915,Table!$A$2:$C$121,2,0)</f>
        <v>16</v>
      </c>
      <c r="N7915" s="26">
        <f>VLOOKUP(K7915,Table!$A$2:$C$121,3,0)</f>
        <v>4</v>
      </c>
      <c r="O7915" s="13" t="str">
        <f>VLOOKUP(A7915,Table!$U$1:$V$230,2,0)</f>
        <v>Cubic</v>
      </c>
      <c r="P7915" s="1"/>
    </row>
    <row r="7916" spans="1:16">
      <c r="A7916" s="12">
        <v>205</v>
      </c>
      <c r="B7916" s="12">
        <v>42539</v>
      </c>
      <c r="C7916" s="12" t="s">
        <v>8429</v>
      </c>
      <c r="D7916" s="12" t="s">
        <v>2117</v>
      </c>
      <c r="E7916" s="17" t="s">
        <v>76</v>
      </c>
      <c r="F7916" s="25" t="str">
        <f>LEFT(E7916,MIN(FIND({0,1,2,3,4,5,6,7,8,9},ASC(E7916)&amp;1234567890))-1)</f>
        <v>Co</v>
      </c>
      <c r="G7916" s="25">
        <f t="shared" si="246"/>
        <v>1</v>
      </c>
      <c r="H7916" s="25">
        <f>VLOOKUP(F7916,Table!$A$2:$C$121,2,0)</f>
        <v>9</v>
      </c>
      <c r="I7916" s="26">
        <f>VLOOKUP(F7916,Table!$A$2:$C$121,3,0)</f>
        <v>4</v>
      </c>
      <c r="J7916" s="17" t="s">
        <v>361</v>
      </c>
      <c r="K7916" s="25" t="str">
        <f>LEFT(J7916,MIN(FIND({0,1,2,3,4,5,6,7,8,9},ASC(J7916)&amp;1234567890))-1)</f>
        <v>Se</v>
      </c>
      <c r="L7916" s="25">
        <f t="shared" si="247"/>
        <v>2</v>
      </c>
      <c r="M7916" s="25">
        <f>VLOOKUP(K7916,Table!$A$2:$C$121,2,0)</f>
        <v>16</v>
      </c>
      <c r="N7916" s="26">
        <f>VLOOKUP(K7916,Table!$A$2:$C$121,3,0)</f>
        <v>4</v>
      </c>
      <c r="O7916" s="13" t="str">
        <f>VLOOKUP(A7916,Table!$U$1:$V$230,2,0)</f>
        <v>Cubic</v>
      </c>
      <c r="P7916" s="1"/>
    </row>
    <row r="7917" spans="1:16">
      <c r="A7917" s="12">
        <v>205</v>
      </c>
      <c r="B7917" s="12">
        <v>42567</v>
      </c>
      <c r="C7917" s="12" t="s">
        <v>8429</v>
      </c>
      <c r="D7917" s="12" t="s">
        <v>8462</v>
      </c>
      <c r="E7917" s="17" t="s">
        <v>539</v>
      </c>
      <c r="F7917" s="25" t="str">
        <f>LEFT(E7917,MIN(FIND({0,1,2,3,4,5,6,7,8,9},ASC(E7917)&amp;1234567890))-1)</f>
        <v>Pt</v>
      </c>
      <c r="G7917" s="25">
        <f t="shared" si="246"/>
        <v>1</v>
      </c>
      <c r="H7917" s="25">
        <f>VLOOKUP(F7917,Table!$A$2:$C$121,2,0)</f>
        <v>10</v>
      </c>
      <c r="I7917" s="26">
        <f>VLOOKUP(F7917,Table!$A$2:$C$121,3,0)</f>
        <v>6</v>
      </c>
      <c r="J7917" s="17" t="s">
        <v>11456</v>
      </c>
      <c r="K7917" s="25" t="str">
        <f>LEFT(J7917,MIN(FIND({0,1,2,3,4,5,6,7,8,9},ASC(J7917)&amp;1234567890))-1)</f>
        <v>Bi</v>
      </c>
      <c r="L7917" s="25">
        <f t="shared" si="247"/>
        <v>2</v>
      </c>
      <c r="M7917" s="25">
        <f>VLOOKUP(K7917,Table!$A$2:$C$121,2,0)</f>
        <v>15</v>
      </c>
      <c r="N7917" s="26">
        <f>VLOOKUP(K7917,Table!$A$2:$C$121,3,0)</f>
        <v>6</v>
      </c>
      <c r="O7917" s="13" t="str">
        <f>VLOOKUP(A7917,Table!$U$1:$V$230,2,0)</f>
        <v>Cubic</v>
      </c>
      <c r="P7917" s="1"/>
    </row>
    <row r="7918" spans="1:16">
      <c r="A7918" s="12">
        <v>205</v>
      </c>
      <c r="B7918" s="12">
        <v>42569</v>
      </c>
      <c r="C7918" s="12" t="s">
        <v>8429</v>
      </c>
      <c r="D7918" s="12" t="s">
        <v>2116</v>
      </c>
      <c r="E7918" s="17" t="s">
        <v>66</v>
      </c>
      <c r="F7918" s="25" t="str">
        <f>LEFT(E7918,MIN(FIND({0,1,2,3,4,5,6,7,8,9},ASC(E7918)&amp;1234567890))-1)</f>
        <v>Ni</v>
      </c>
      <c r="G7918" s="25">
        <f t="shared" si="246"/>
        <v>1</v>
      </c>
      <c r="H7918" s="25">
        <f>VLOOKUP(F7918,Table!$A$2:$C$121,2,0)</f>
        <v>10</v>
      </c>
      <c r="I7918" s="26">
        <f>VLOOKUP(F7918,Table!$A$2:$C$121,3,0)</f>
        <v>4</v>
      </c>
      <c r="J7918" s="17" t="s">
        <v>453</v>
      </c>
      <c r="K7918" s="25" t="str">
        <f>LEFT(J7918,MIN(FIND({0,1,2,3,4,5,6,7,8,9},ASC(J7918)&amp;1234567890))-1)</f>
        <v>As</v>
      </c>
      <c r="L7918" s="25">
        <f t="shared" si="247"/>
        <v>2</v>
      </c>
      <c r="M7918" s="25">
        <f>VLOOKUP(K7918,Table!$A$2:$C$121,2,0)</f>
        <v>15</v>
      </c>
      <c r="N7918" s="26">
        <f>VLOOKUP(K7918,Table!$A$2:$C$121,3,0)</f>
        <v>4</v>
      </c>
      <c r="O7918" s="13" t="str">
        <f>VLOOKUP(A7918,Table!$U$1:$V$230,2,0)</f>
        <v>Cubic</v>
      </c>
      <c r="P7918" s="1"/>
    </row>
    <row r="7919" spans="1:16">
      <c r="A7919" s="12">
        <v>205</v>
      </c>
      <c r="B7919" s="12">
        <v>42751</v>
      </c>
      <c r="C7919" s="12" t="s">
        <v>8429</v>
      </c>
      <c r="D7919" s="12" t="s">
        <v>8463</v>
      </c>
      <c r="E7919" s="17" t="s">
        <v>541</v>
      </c>
      <c r="F7919" s="25" t="str">
        <f>LEFT(E7919,MIN(FIND({0,1,2,3,4,5,6,7,8,9},ASC(E7919)&amp;1234567890))-1)</f>
        <v>Pd</v>
      </c>
      <c r="G7919" s="25">
        <f t="shared" si="246"/>
        <v>1</v>
      </c>
      <c r="H7919" s="25">
        <f>VLOOKUP(F7919,Table!$A$2:$C$121,2,0)</f>
        <v>10</v>
      </c>
      <c r="I7919" s="26">
        <f>VLOOKUP(F7919,Table!$A$2:$C$121,3,0)</f>
        <v>5</v>
      </c>
      <c r="J7919" s="17" t="s">
        <v>593</v>
      </c>
      <c r="K7919" s="25" t="str">
        <f>LEFT(J7919,MIN(FIND({0,1,2,3,4,5,6,7,8,9},ASC(J7919)&amp;1234567890))-1)</f>
        <v>Sb</v>
      </c>
      <c r="L7919" s="25">
        <f t="shared" si="247"/>
        <v>2</v>
      </c>
      <c r="M7919" s="25">
        <f>VLOOKUP(K7919,Table!$A$2:$C$121,2,0)</f>
        <v>15</v>
      </c>
      <c r="N7919" s="26">
        <f>VLOOKUP(K7919,Table!$A$2:$C$121,3,0)</f>
        <v>5</v>
      </c>
      <c r="O7919" s="13" t="str">
        <f>VLOOKUP(A7919,Table!$U$1:$V$230,2,0)</f>
        <v>Cubic</v>
      </c>
      <c r="P7919" s="1"/>
    </row>
    <row r="7920" spans="1:16">
      <c r="A7920" s="12">
        <v>205</v>
      </c>
      <c r="B7920" s="12">
        <v>43105</v>
      </c>
      <c r="C7920" s="12" t="s">
        <v>8429</v>
      </c>
      <c r="D7920" s="12" t="s">
        <v>8464</v>
      </c>
      <c r="E7920" s="17" t="s">
        <v>539</v>
      </c>
      <c r="F7920" s="25" t="str">
        <f>LEFT(E7920,MIN(FIND({0,1,2,3,4,5,6,7,8,9},ASC(E7920)&amp;1234567890))-1)</f>
        <v>Pt</v>
      </c>
      <c r="G7920" s="25">
        <f t="shared" si="246"/>
        <v>1</v>
      </c>
      <c r="H7920" s="25">
        <f>VLOOKUP(F7920,Table!$A$2:$C$121,2,0)</f>
        <v>10</v>
      </c>
      <c r="I7920" s="26">
        <f>VLOOKUP(F7920,Table!$A$2:$C$121,3,0)</f>
        <v>6</v>
      </c>
      <c r="J7920" s="17" t="s">
        <v>593</v>
      </c>
      <c r="K7920" s="25" t="str">
        <f>LEFT(J7920,MIN(FIND({0,1,2,3,4,5,6,7,8,9},ASC(J7920)&amp;1234567890))-1)</f>
        <v>Sb</v>
      </c>
      <c r="L7920" s="25">
        <f t="shared" si="247"/>
        <v>2</v>
      </c>
      <c r="M7920" s="25">
        <f>VLOOKUP(K7920,Table!$A$2:$C$121,2,0)</f>
        <v>15</v>
      </c>
      <c r="N7920" s="26">
        <f>VLOOKUP(K7920,Table!$A$2:$C$121,3,0)</f>
        <v>5</v>
      </c>
      <c r="O7920" s="13" t="str">
        <f>VLOOKUP(A7920,Table!$U$1:$V$230,2,0)</f>
        <v>Cubic</v>
      </c>
      <c r="P7920" s="1"/>
    </row>
    <row r="7921" spans="1:16">
      <c r="A7921" s="12">
        <v>205</v>
      </c>
      <c r="B7921" s="12">
        <v>44868</v>
      </c>
      <c r="C7921" s="12" t="s">
        <v>8429</v>
      </c>
      <c r="D7921" s="12" t="s">
        <v>2917</v>
      </c>
      <c r="E7921" s="17" t="s">
        <v>11294</v>
      </c>
      <c r="F7921" s="25" t="str">
        <f>LEFT(E7921,MIN(FIND({0,1,2,3,4,5,6,7,8,9},ASC(E7921)&amp;1234567890))-1)</f>
        <v>Rh</v>
      </c>
      <c r="G7921" s="25">
        <f t="shared" si="246"/>
        <v>1</v>
      </c>
      <c r="H7921" s="25">
        <f>VLOOKUP(F7921,Table!$A$2:$C$121,2,0)</f>
        <v>9</v>
      </c>
      <c r="I7921" s="26">
        <f>VLOOKUP(F7921,Table!$A$2:$C$121,3,0)</f>
        <v>5</v>
      </c>
      <c r="J7921" s="17" t="s">
        <v>361</v>
      </c>
      <c r="K7921" s="25" t="str">
        <f>LEFT(J7921,MIN(FIND({0,1,2,3,4,5,6,7,8,9},ASC(J7921)&amp;1234567890))-1)</f>
        <v>Se</v>
      </c>
      <c r="L7921" s="25">
        <f t="shared" si="247"/>
        <v>2</v>
      </c>
      <c r="M7921" s="25">
        <f>VLOOKUP(K7921,Table!$A$2:$C$121,2,0)</f>
        <v>16</v>
      </c>
      <c r="N7921" s="26">
        <f>VLOOKUP(K7921,Table!$A$2:$C$121,3,0)</f>
        <v>4</v>
      </c>
      <c r="O7921" s="13" t="str">
        <f>VLOOKUP(A7921,Table!$U$1:$V$230,2,0)</f>
        <v>Cubic</v>
      </c>
      <c r="P7921" s="1"/>
    </row>
    <row r="7922" spans="1:16">
      <c r="A7922" s="12">
        <v>205</v>
      </c>
      <c r="B7922" s="12">
        <v>88615</v>
      </c>
      <c r="C7922" s="12" t="s">
        <v>8429</v>
      </c>
      <c r="D7922" s="12" t="s">
        <v>8465</v>
      </c>
      <c r="E7922" s="17" t="s">
        <v>13785</v>
      </c>
      <c r="F7922" s="25" t="str">
        <f>LEFT(E7922,MIN(FIND({0,1,2,3,4,5,6,7,8,9},ASC(E7922)&amp;1234567890))-1)</f>
        <v>Eu</v>
      </c>
      <c r="G7922" s="25">
        <f t="shared" si="246"/>
        <v>2.819</v>
      </c>
      <c r="H7922" s="25">
        <f>VLOOKUP(F7922,Table!$A$2:$C$121,2,0)</f>
        <v>3</v>
      </c>
      <c r="I7922" s="26">
        <f>VLOOKUP(F7922,Table!$A$2:$C$121,3,0)</f>
        <v>6</v>
      </c>
      <c r="J7922" s="17" t="s">
        <v>11427</v>
      </c>
      <c r="K7922" s="25" t="str">
        <f>LEFT(J7922,MIN(FIND({0,1,2,3,4,5,6,7,8,9},ASC(J7922)&amp;1234567890))-1)</f>
        <v>C</v>
      </c>
      <c r="L7922" s="25">
        <f t="shared" si="247"/>
        <v>60</v>
      </c>
      <c r="M7922" s="25">
        <f>VLOOKUP(K7922,Table!$A$2:$C$121,2,0)</f>
        <v>14</v>
      </c>
      <c r="N7922" s="26">
        <f>VLOOKUP(K7922,Table!$A$2:$C$121,3,0)</f>
        <v>2</v>
      </c>
      <c r="O7922" s="13" t="str">
        <f>VLOOKUP(A7922,Table!$U$1:$V$230,2,0)</f>
        <v>Cubic</v>
      </c>
      <c r="P7922" s="1"/>
    </row>
    <row r="7923" spans="1:16">
      <c r="A7923" s="12">
        <v>205</v>
      </c>
      <c r="B7923" s="12">
        <v>56533</v>
      </c>
      <c r="C7923" s="12" t="s">
        <v>8429</v>
      </c>
      <c r="D7923" s="12" t="s">
        <v>8466</v>
      </c>
      <c r="E7923" s="17" t="s">
        <v>33</v>
      </c>
      <c r="F7923" s="25" t="str">
        <f>LEFT(E7923,MIN(FIND({0,1,2,3,4,5,6,7,8,9},ASC(E7923)&amp;1234567890))-1)</f>
        <v>Fe</v>
      </c>
      <c r="G7923" s="25">
        <f t="shared" si="246"/>
        <v>1</v>
      </c>
      <c r="H7923" s="25">
        <f>VLOOKUP(F7923,Table!$A$2:$C$121,2,0)</f>
        <v>8</v>
      </c>
      <c r="I7923" s="26">
        <f>VLOOKUP(F7923,Table!$A$2:$C$121,3,0)</f>
        <v>4</v>
      </c>
      <c r="J7923" s="17" t="s">
        <v>13786</v>
      </c>
      <c r="K7923" s="25" t="str">
        <f>LEFT(J7923,MIN(FIND({0,1,2,3,4,5,6,7,8,9},ASC(J7923)&amp;1234567890))-1)</f>
        <v>S</v>
      </c>
      <c r="L7923" s="25">
        <f t="shared" si="247"/>
        <v>1.92</v>
      </c>
      <c r="M7923" s="25">
        <f>VLOOKUP(K7923,Table!$A$2:$C$121,2,0)</f>
        <v>16</v>
      </c>
      <c r="N7923" s="26">
        <f>VLOOKUP(K7923,Table!$A$2:$C$121,3,0)</f>
        <v>3</v>
      </c>
      <c r="O7923" s="13" t="str">
        <f>VLOOKUP(A7923,Table!$U$1:$V$230,2,0)</f>
        <v>Cubic</v>
      </c>
      <c r="P7923" s="1"/>
    </row>
    <row r="7924" spans="1:16">
      <c r="A7924" s="12">
        <v>205</v>
      </c>
      <c r="B7924" s="12">
        <v>56534</v>
      </c>
      <c r="C7924" s="12" t="s">
        <v>8429</v>
      </c>
      <c r="D7924" s="12" t="s">
        <v>8467</v>
      </c>
      <c r="E7924" s="17" t="s">
        <v>33</v>
      </c>
      <c r="F7924" s="25" t="str">
        <f>LEFT(E7924,MIN(FIND({0,1,2,3,4,5,6,7,8,9},ASC(E7924)&amp;1234567890))-1)</f>
        <v>Fe</v>
      </c>
      <c r="G7924" s="25">
        <f t="shared" si="246"/>
        <v>1</v>
      </c>
      <c r="H7924" s="25">
        <f>VLOOKUP(F7924,Table!$A$2:$C$121,2,0)</f>
        <v>8</v>
      </c>
      <c r="I7924" s="26">
        <f>VLOOKUP(F7924,Table!$A$2:$C$121,3,0)</f>
        <v>4</v>
      </c>
      <c r="J7924" s="17" t="s">
        <v>13787</v>
      </c>
      <c r="K7924" s="25" t="str">
        <f>LEFT(J7924,MIN(FIND({0,1,2,3,4,5,6,7,8,9},ASC(J7924)&amp;1234567890))-1)</f>
        <v>S</v>
      </c>
      <c r="L7924" s="25">
        <f t="shared" si="247"/>
        <v>1.74</v>
      </c>
      <c r="M7924" s="25">
        <f>VLOOKUP(K7924,Table!$A$2:$C$121,2,0)</f>
        <v>16</v>
      </c>
      <c r="N7924" s="26">
        <f>VLOOKUP(K7924,Table!$A$2:$C$121,3,0)</f>
        <v>3</v>
      </c>
      <c r="O7924" s="13" t="str">
        <f>VLOOKUP(A7924,Table!$U$1:$V$230,2,0)</f>
        <v>Cubic</v>
      </c>
      <c r="P7924" s="1"/>
    </row>
    <row r="7925" spans="1:16">
      <c r="A7925" s="12">
        <v>205</v>
      </c>
      <c r="B7925" s="12">
        <v>77470</v>
      </c>
      <c r="C7925" s="12" t="s">
        <v>8429</v>
      </c>
      <c r="D7925" s="12" t="s">
        <v>1502</v>
      </c>
      <c r="E7925" s="17" t="s">
        <v>11363</v>
      </c>
      <c r="F7925" s="25" t="str">
        <f>LEFT(E7925,MIN(FIND({0,1,2,3,4,5,6,7,8,9},ASC(E7925)&amp;1234567890))-1)</f>
        <v>Th</v>
      </c>
      <c r="G7925" s="25">
        <f t="shared" si="246"/>
        <v>1</v>
      </c>
      <c r="H7925" s="25">
        <f>VLOOKUP(F7925,Table!$A$2:$C$121,2,0)</f>
        <v>3</v>
      </c>
      <c r="I7925" s="26">
        <f>VLOOKUP(F7925,Table!$A$2:$C$121,3,0)</f>
        <v>7</v>
      </c>
      <c r="J7925" s="17" t="s">
        <v>383</v>
      </c>
      <c r="K7925" s="25" t="str">
        <f>LEFT(J7925,MIN(FIND({0,1,2,3,4,5,6,7,8,9},ASC(J7925)&amp;1234567890))-1)</f>
        <v>C</v>
      </c>
      <c r="L7925" s="25">
        <f t="shared" si="247"/>
        <v>2</v>
      </c>
      <c r="M7925" s="25">
        <f>VLOOKUP(K7925,Table!$A$2:$C$121,2,0)</f>
        <v>14</v>
      </c>
      <c r="N7925" s="26">
        <f>VLOOKUP(K7925,Table!$A$2:$C$121,3,0)</f>
        <v>2</v>
      </c>
      <c r="O7925" s="13" t="str">
        <f>VLOOKUP(A7925,Table!$U$1:$V$230,2,0)</f>
        <v>Cubic</v>
      </c>
      <c r="P7925" s="1"/>
    </row>
    <row r="7926" spans="1:16">
      <c r="A7926" s="12">
        <v>205</v>
      </c>
      <c r="B7926" s="12">
        <v>56677</v>
      </c>
      <c r="C7926" s="12" t="s">
        <v>8429</v>
      </c>
      <c r="D7926" s="12" t="s">
        <v>2126</v>
      </c>
      <c r="E7926" s="17" t="s">
        <v>11291</v>
      </c>
      <c r="F7926" s="25" t="str">
        <f>LEFT(E7926,MIN(FIND({0,1,2,3,4,5,6,7,8,9},ASC(E7926)&amp;1234567890))-1)</f>
        <v>Sn</v>
      </c>
      <c r="G7926" s="25">
        <f t="shared" si="246"/>
        <v>1</v>
      </c>
      <c r="H7926" s="25">
        <f>VLOOKUP(F7926,Table!$A$2:$C$121,2,0)</f>
        <v>14</v>
      </c>
      <c r="I7926" s="26">
        <f>VLOOKUP(F7926,Table!$A$2:$C$121,3,0)</f>
        <v>5</v>
      </c>
      <c r="J7926" s="17" t="s">
        <v>32</v>
      </c>
      <c r="K7926" s="25" t="str">
        <f>LEFT(J7926,MIN(FIND({0,1,2,3,4,5,6,7,8,9},ASC(J7926)&amp;1234567890))-1)</f>
        <v>O</v>
      </c>
      <c r="L7926" s="25">
        <f t="shared" si="247"/>
        <v>2</v>
      </c>
      <c r="M7926" s="25">
        <f>VLOOKUP(K7926,Table!$A$2:$C$121,2,0)</f>
        <v>16</v>
      </c>
      <c r="N7926" s="26">
        <f>VLOOKUP(K7926,Table!$A$2:$C$121,3,0)</f>
        <v>2</v>
      </c>
      <c r="O7926" s="13" t="str">
        <f>VLOOKUP(A7926,Table!$U$1:$V$230,2,0)</f>
        <v>Cubic</v>
      </c>
      <c r="P7926" s="1"/>
    </row>
    <row r="7927" spans="1:16">
      <c r="A7927" s="12">
        <v>205</v>
      </c>
      <c r="B7927" s="12">
        <v>94282</v>
      </c>
      <c r="C7927" s="12" t="s">
        <v>8429</v>
      </c>
      <c r="D7927" s="12" t="s">
        <v>2127</v>
      </c>
      <c r="E7927" s="17" t="s">
        <v>69</v>
      </c>
      <c r="F7927" s="25" t="str">
        <f>LEFT(E7927,MIN(FIND({0,1,2,3,4,5,6,7,8,9},ASC(E7927)&amp;1234567890))-1)</f>
        <v>Mg</v>
      </c>
      <c r="G7927" s="25">
        <f t="shared" si="246"/>
        <v>1</v>
      </c>
      <c r="H7927" s="25">
        <f>VLOOKUP(F7927,Table!$A$2:$C$121,2,0)</f>
        <v>2</v>
      </c>
      <c r="I7927" s="26">
        <f>VLOOKUP(F7927,Table!$A$2:$C$121,3,0)</f>
        <v>3</v>
      </c>
      <c r="J7927" s="17" t="s">
        <v>11632</v>
      </c>
      <c r="K7927" s="25" t="str">
        <f>LEFT(J7927,MIN(FIND({0,1,2,3,4,5,6,7,8,9},ASC(J7927)&amp;1234567890))-1)</f>
        <v>F</v>
      </c>
      <c r="L7927" s="25">
        <f t="shared" si="247"/>
        <v>2</v>
      </c>
      <c r="M7927" s="25">
        <f>VLOOKUP(K7927,Table!$A$2:$C$121,2,0)</f>
        <v>17</v>
      </c>
      <c r="N7927" s="26">
        <f>VLOOKUP(K7927,Table!$A$2:$C$121,3,0)</f>
        <v>2</v>
      </c>
      <c r="O7927" s="13" t="str">
        <f>VLOOKUP(A7927,Table!$U$1:$V$230,2,0)</f>
        <v>Cubic</v>
      </c>
      <c r="P7927" s="1"/>
    </row>
    <row r="7928" spans="1:16">
      <c r="A7928" s="12">
        <v>205</v>
      </c>
      <c r="B7928" s="12">
        <v>411887</v>
      </c>
      <c r="C7928" s="12" t="s">
        <v>8429</v>
      </c>
      <c r="D7928" s="12" t="s">
        <v>8468</v>
      </c>
      <c r="E7928" s="17" t="s">
        <v>11561</v>
      </c>
      <c r="F7928" s="25" t="str">
        <f>LEFT(E7928,MIN(FIND({0,1,2,3,4,5,6,7,8,9},ASC(E7928)&amp;1234567890))-1)</f>
        <v>Ca</v>
      </c>
      <c r="G7928" s="25">
        <f t="shared" si="246"/>
        <v>13</v>
      </c>
      <c r="H7928" s="25">
        <f>VLOOKUP(F7928,Table!$A$2:$C$121,2,0)</f>
        <v>2</v>
      </c>
      <c r="I7928" s="26">
        <f>VLOOKUP(F7928,Table!$A$2:$C$121,3,0)</f>
        <v>4</v>
      </c>
      <c r="J7928" s="17" t="s">
        <v>13788</v>
      </c>
      <c r="K7928" s="25" t="str">
        <f>LEFT(J7928,MIN(FIND({0,1,2,3,4,5,6,7,8,9},ASC(J7928)&amp;1234567890))-1)</f>
        <v>Cd</v>
      </c>
      <c r="L7928" s="25">
        <f t="shared" si="247"/>
        <v>76</v>
      </c>
      <c r="M7928" s="25">
        <f>VLOOKUP(K7928,Table!$A$2:$C$121,2,0)</f>
        <v>12</v>
      </c>
      <c r="N7928" s="26">
        <f>VLOOKUP(K7928,Table!$A$2:$C$121,3,0)</f>
        <v>5</v>
      </c>
      <c r="O7928" s="13" t="str">
        <f>VLOOKUP(A7928,Table!$U$1:$V$230,2,0)</f>
        <v>Cubic</v>
      </c>
      <c r="P7928" s="1"/>
    </row>
    <row r="7929" spans="1:16">
      <c r="A7929" s="12">
        <v>205</v>
      </c>
      <c r="B7929" s="12">
        <v>105914</v>
      </c>
      <c r="C7929" s="12" t="s">
        <v>8429</v>
      </c>
      <c r="D7929" s="12" t="s">
        <v>8469</v>
      </c>
      <c r="E7929" s="17" t="s">
        <v>11294</v>
      </c>
      <c r="F7929" s="25" t="str">
        <f>LEFT(E7929,MIN(FIND({0,1,2,3,4,5,6,7,8,9},ASC(E7929)&amp;1234567890))-1)</f>
        <v>Rh</v>
      </c>
      <c r="G7929" s="25">
        <f t="shared" si="246"/>
        <v>1</v>
      </c>
      <c r="H7929" s="25">
        <f>VLOOKUP(F7929,Table!$A$2:$C$121,2,0)</f>
        <v>9</v>
      </c>
      <c r="I7929" s="26">
        <f>VLOOKUP(F7929,Table!$A$2:$C$121,3,0)</f>
        <v>5</v>
      </c>
      <c r="J7929" s="17" t="s">
        <v>34</v>
      </c>
      <c r="K7929" s="25" t="str">
        <f>LEFT(J7929,MIN(FIND({0,1,2,3,4,5,6,7,8,9},ASC(J7929)&amp;1234567890))-1)</f>
        <v>S</v>
      </c>
      <c r="L7929" s="25">
        <f t="shared" si="247"/>
        <v>2</v>
      </c>
      <c r="M7929" s="25">
        <f>VLOOKUP(K7929,Table!$A$2:$C$121,2,0)</f>
        <v>16</v>
      </c>
      <c r="N7929" s="26">
        <f>VLOOKUP(K7929,Table!$A$2:$C$121,3,0)</f>
        <v>3</v>
      </c>
      <c r="O7929" s="13" t="str">
        <f>VLOOKUP(A7929,Table!$U$1:$V$230,2,0)</f>
        <v>Cubic</v>
      </c>
      <c r="P7929" s="1"/>
    </row>
    <row r="7930" spans="1:16">
      <c r="A7930" s="12">
        <v>205</v>
      </c>
      <c r="B7930" s="12">
        <v>281601</v>
      </c>
      <c r="C7930" s="12" t="s">
        <v>8429</v>
      </c>
      <c r="D7930" s="12" t="s">
        <v>1312</v>
      </c>
      <c r="E7930" s="17" t="s">
        <v>544</v>
      </c>
      <c r="F7930" s="25" t="str">
        <f>LEFT(E7930,MIN(FIND({0,1,2,3,4,5,6,7,8,9},ASC(E7930)&amp;1234567890))-1)</f>
        <v>Ge</v>
      </c>
      <c r="G7930" s="25">
        <f t="shared" si="246"/>
        <v>1</v>
      </c>
      <c r="H7930" s="25">
        <f>VLOOKUP(F7930,Table!$A$2:$C$121,2,0)</f>
        <v>14</v>
      </c>
      <c r="I7930" s="26">
        <f>VLOOKUP(F7930,Table!$A$2:$C$121,3,0)</f>
        <v>4</v>
      </c>
      <c r="J7930" s="17" t="s">
        <v>32</v>
      </c>
      <c r="K7930" s="25" t="str">
        <f>LEFT(J7930,MIN(FIND({0,1,2,3,4,5,6,7,8,9},ASC(J7930)&amp;1234567890))-1)</f>
        <v>O</v>
      </c>
      <c r="L7930" s="25">
        <f t="shared" si="247"/>
        <v>2</v>
      </c>
      <c r="M7930" s="25">
        <f>VLOOKUP(K7930,Table!$A$2:$C$121,2,0)</f>
        <v>16</v>
      </c>
      <c r="N7930" s="26">
        <f>VLOOKUP(K7930,Table!$A$2:$C$121,3,0)</f>
        <v>2</v>
      </c>
      <c r="O7930" s="13" t="str">
        <f>VLOOKUP(A7930,Table!$U$1:$V$230,2,0)</f>
        <v>Cubic</v>
      </c>
      <c r="P7930" s="1"/>
    </row>
    <row r="7931" spans="1:16">
      <c r="A7931" s="12">
        <v>205</v>
      </c>
      <c r="B7931" s="12">
        <v>409856</v>
      </c>
      <c r="C7931" s="12" t="s">
        <v>8429</v>
      </c>
      <c r="D7931" s="12" t="s">
        <v>1367</v>
      </c>
      <c r="E7931" s="17" t="s">
        <v>544</v>
      </c>
      <c r="F7931" s="25" t="str">
        <f>LEFT(E7931,MIN(FIND({0,1,2,3,4,5,6,7,8,9},ASC(E7931)&amp;1234567890))-1)</f>
        <v>Ge</v>
      </c>
      <c r="G7931" s="25">
        <f t="shared" si="246"/>
        <v>1</v>
      </c>
      <c r="H7931" s="25">
        <f>VLOOKUP(F7931,Table!$A$2:$C$121,2,0)</f>
        <v>14</v>
      </c>
      <c r="I7931" s="26">
        <f>VLOOKUP(F7931,Table!$A$2:$C$121,3,0)</f>
        <v>4</v>
      </c>
      <c r="J7931" s="17" t="s">
        <v>11387</v>
      </c>
      <c r="K7931" s="25" t="str">
        <f>LEFT(J7931,MIN(FIND({0,1,2,3,4,5,6,7,8,9},ASC(J7931)&amp;1234567890))-1)</f>
        <v>Br</v>
      </c>
      <c r="L7931" s="25">
        <f t="shared" si="247"/>
        <v>4</v>
      </c>
      <c r="M7931" s="25">
        <f>VLOOKUP(K7931,Table!$A$2:$C$121,2,0)</f>
        <v>17</v>
      </c>
      <c r="N7931" s="26">
        <f>VLOOKUP(K7931,Table!$A$2:$C$121,3,0)</f>
        <v>4</v>
      </c>
      <c r="O7931" s="13" t="str">
        <f>VLOOKUP(A7931,Table!$U$1:$V$230,2,0)</f>
        <v>Cubic</v>
      </c>
      <c r="P7931" s="1"/>
    </row>
    <row r="7932" spans="1:16">
      <c r="A7932" s="12">
        <v>205</v>
      </c>
      <c r="B7932" s="12">
        <v>619006</v>
      </c>
      <c r="C7932" s="12" t="s">
        <v>8429</v>
      </c>
      <c r="D7932" s="12" t="s">
        <v>3942</v>
      </c>
      <c r="E7932" s="17" t="s">
        <v>343</v>
      </c>
      <c r="F7932" s="25" t="str">
        <f>LEFT(E7932,MIN(FIND({0,1,2,3,4,5,6,7,8,9},ASC(E7932)&amp;1234567890))-1)</f>
        <v>U</v>
      </c>
      <c r="G7932" s="25">
        <f t="shared" si="246"/>
        <v>1</v>
      </c>
      <c r="H7932" s="25">
        <f>VLOOKUP(F7932,Table!$A$2:$C$121,2,0)</f>
        <v>3</v>
      </c>
      <c r="I7932" s="26">
        <f>VLOOKUP(F7932,Table!$A$2:$C$121,3,0)</f>
        <v>7</v>
      </c>
      <c r="J7932" s="17" t="s">
        <v>383</v>
      </c>
      <c r="K7932" s="25" t="str">
        <f>LEFT(J7932,MIN(FIND({0,1,2,3,4,5,6,7,8,9},ASC(J7932)&amp;1234567890))-1)</f>
        <v>C</v>
      </c>
      <c r="L7932" s="25">
        <f t="shared" si="247"/>
        <v>2</v>
      </c>
      <c r="M7932" s="25">
        <f>VLOOKUP(K7932,Table!$A$2:$C$121,2,0)</f>
        <v>14</v>
      </c>
      <c r="N7932" s="26">
        <f>VLOOKUP(K7932,Table!$A$2:$C$121,3,0)</f>
        <v>2</v>
      </c>
      <c r="O7932" s="13" t="str">
        <f>VLOOKUP(A7932,Table!$U$1:$V$230,2,0)</f>
        <v>Cubic</v>
      </c>
      <c r="P7932" s="1"/>
    </row>
    <row r="7933" spans="1:16">
      <c r="A7933" s="12">
        <v>205</v>
      </c>
      <c r="B7933" s="12">
        <v>620305</v>
      </c>
      <c r="C7933" s="12" t="s">
        <v>8429</v>
      </c>
      <c r="D7933" s="12" t="s">
        <v>8470</v>
      </c>
      <c r="E7933" s="17" t="s">
        <v>11293</v>
      </c>
      <c r="F7933" s="25" t="str">
        <f>LEFT(E7933,MIN(FIND({0,1,2,3,4,5,6,7,8,9},ASC(E7933)&amp;1234567890))-1)</f>
        <v>Cd</v>
      </c>
      <c r="G7933" s="25">
        <f t="shared" si="246"/>
        <v>1</v>
      </c>
      <c r="H7933" s="25">
        <f>VLOOKUP(F7933,Table!$A$2:$C$121,2,0)</f>
        <v>12</v>
      </c>
      <c r="I7933" s="26">
        <f>VLOOKUP(F7933,Table!$A$2:$C$121,3,0)</f>
        <v>5</v>
      </c>
      <c r="J7933" s="17" t="s">
        <v>34</v>
      </c>
      <c r="K7933" s="25" t="str">
        <f>LEFT(J7933,MIN(FIND({0,1,2,3,4,5,6,7,8,9},ASC(J7933)&amp;1234567890))-1)</f>
        <v>S</v>
      </c>
      <c r="L7933" s="25">
        <f t="shared" si="247"/>
        <v>2</v>
      </c>
      <c r="M7933" s="25">
        <f>VLOOKUP(K7933,Table!$A$2:$C$121,2,0)</f>
        <v>16</v>
      </c>
      <c r="N7933" s="26">
        <f>VLOOKUP(K7933,Table!$A$2:$C$121,3,0)</f>
        <v>3</v>
      </c>
      <c r="O7933" s="13" t="str">
        <f>VLOOKUP(A7933,Table!$U$1:$V$230,2,0)</f>
        <v>Cubic</v>
      </c>
      <c r="P7933" s="1"/>
    </row>
    <row r="7934" spans="1:16">
      <c r="A7934" s="12">
        <v>205</v>
      </c>
      <c r="B7934" s="12">
        <v>620416</v>
      </c>
      <c r="C7934" s="12" t="s">
        <v>8429</v>
      </c>
      <c r="D7934" s="12" t="s">
        <v>8471</v>
      </c>
      <c r="E7934" s="17" t="s">
        <v>11293</v>
      </c>
      <c r="F7934" s="25" t="str">
        <f>LEFT(E7934,MIN(FIND({0,1,2,3,4,5,6,7,8,9},ASC(E7934)&amp;1234567890))-1)</f>
        <v>Cd</v>
      </c>
      <c r="G7934" s="25">
        <f t="shared" si="246"/>
        <v>1</v>
      </c>
      <c r="H7934" s="25">
        <f>VLOOKUP(F7934,Table!$A$2:$C$121,2,0)</f>
        <v>12</v>
      </c>
      <c r="I7934" s="26">
        <f>VLOOKUP(F7934,Table!$A$2:$C$121,3,0)</f>
        <v>5</v>
      </c>
      <c r="J7934" s="17" t="s">
        <v>361</v>
      </c>
      <c r="K7934" s="25" t="str">
        <f>LEFT(J7934,MIN(FIND({0,1,2,3,4,5,6,7,8,9},ASC(J7934)&amp;1234567890))-1)</f>
        <v>Se</v>
      </c>
      <c r="L7934" s="25">
        <f t="shared" si="247"/>
        <v>2</v>
      </c>
      <c r="M7934" s="25">
        <f>VLOOKUP(K7934,Table!$A$2:$C$121,2,0)</f>
        <v>16</v>
      </c>
      <c r="N7934" s="26">
        <f>VLOOKUP(K7934,Table!$A$2:$C$121,3,0)</f>
        <v>4</v>
      </c>
      <c r="O7934" s="13" t="str">
        <f>VLOOKUP(A7934,Table!$U$1:$V$230,2,0)</f>
        <v>Cubic</v>
      </c>
      <c r="P7934" s="1"/>
    </row>
    <row r="7935" spans="1:16">
      <c r="A7935" s="12">
        <v>205</v>
      </c>
      <c r="B7935" s="12">
        <v>625403</v>
      </c>
      <c r="C7935" s="12" t="s">
        <v>8429</v>
      </c>
      <c r="D7935" s="12" t="s">
        <v>1742</v>
      </c>
      <c r="E7935" s="17" t="s">
        <v>76</v>
      </c>
      <c r="F7935" s="25" t="str">
        <f>LEFT(E7935,MIN(FIND({0,1,2,3,4,5,6,7,8,9},ASC(E7935)&amp;1234567890))-1)</f>
        <v>Co</v>
      </c>
      <c r="G7935" s="25">
        <f t="shared" si="246"/>
        <v>1</v>
      </c>
      <c r="H7935" s="25">
        <f>VLOOKUP(F7935,Table!$A$2:$C$121,2,0)</f>
        <v>9</v>
      </c>
      <c r="I7935" s="26">
        <f>VLOOKUP(F7935,Table!$A$2:$C$121,3,0)</f>
        <v>4</v>
      </c>
      <c r="J7935" s="17" t="s">
        <v>73</v>
      </c>
      <c r="K7935" s="25" t="str">
        <f>LEFT(J7935,MIN(FIND({0,1,2,3,4,5,6,7,8,9},ASC(J7935)&amp;1234567890))-1)</f>
        <v>Te</v>
      </c>
      <c r="L7935" s="25">
        <f t="shared" si="247"/>
        <v>2</v>
      </c>
      <c r="M7935" s="25">
        <f>VLOOKUP(K7935,Table!$A$2:$C$121,2,0)</f>
        <v>16</v>
      </c>
      <c r="N7935" s="26">
        <f>VLOOKUP(K7935,Table!$A$2:$C$121,3,0)</f>
        <v>5</v>
      </c>
      <c r="O7935" s="13" t="str">
        <f>VLOOKUP(A7935,Table!$U$1:$V$230,2,0)</f>
        <v>Cubic</v>
      </c>
      <c r="P7935" s="1"/>
    </row>
    <row r="7936" spans="1:16">
      <c r="A7936" s="12">
        <v>205</v>
      </c>
      <c r="B7936" s="12">
        <v>629329</v>
      </c>
      <c r="C7936" s="12" t="s">
        <v>8429</v>
      </c>
      <c r="D7936" s="12" t="s">
        <v>8472</v>
      </c>
      <c r="E7936" s="17" t="s">
        <v>11351</v>
      </c>
      <c r="F7936" s="25" t="str">
        <f>LEFT(E7936,MIN(FIND({0,1,2,3,4,5,6,7,8,9},ASC(E7936)&amp;1234567890))-1)</f>
        <v>Cu</v>
      </c>
      <c r="G7936" s="25">
        <f t="shared" si="246"/>
        <v>1</v>
      </c>
      <c r="H7936" s="25">
        <f>VLOOKUP(F7936,Table!$A$2:$C$121,2,0)</f>
        <v>11</v>
      </c>
      <c r="I7936" s="26">
        <f>VLOOKUP(F7936,Table!$A$2:$C$121,3,0)</f>
        <v>4</v>
      </c>
      <c r="J7936" s="17" t="s">
        <v>73</v>
      </c>
      <c r="K7936" s="25" t="str">
        <f>LEFT(J7936,MIN(FIND({0,1,2,3,4,5,6,7,8,9},ASC(J7936)&amp;1234567890))-1)</f>
        <v>Te</v>
      </c>
      <c r="L7936" s="25">
        <f t="shared" si="247"/>
        <v>2</v>
      </c>
      <c r="M7936" s="25">
        <f>VLOOKUP(K7936,Table!$A$2:$C$121,2,0)</f>
        <v>16</v>
      </c>
      <c r="N7936" s="26">
        <f>VLOOKUP(K7936,Table!$A$2:$C$121,3,0)</f>
        <v>5</v>
      </c>
      <c r="O7936" s="13" t="str">
        <f>VLOOKUP(A7936,Table!$U$1:$V$230,2,0)</f>
        <v>Cubic</v>
      </c>
      <c r="P7936" s="1"/>
    </row>
    <row r="7937" spans="1:16">
      <c r="A7937" s="12">
        <v>205</v>
      </c>
      <c r="B7937" s="12">
        <v>633475</v>
      </c>
      <c r="C7937" s="12" t="s">
        <v>8429</v>
      </c>
      <c r="D7937" s="12" t="s">
        <v>2100</v>
      </c>
      <c r="E7937" s="17" t="s">
        <v>33</v>
      </c>
      <c r="F7937" s="25" t="str">
        <f>LEFT(E7937,MIN(FIND({0,1,2,3,4,5,6,7,8,9},ASC(E7937)&amp;1234567890))-1)</f>
        <v>Fe</v>
      </c>
      <c r="G7937" s="25">
        <f t="shared" si="246"/>
        <v>1</v>
      </c>
      <c r="H7937" s="25">
        <f>VLOOKUP(F7937,Table!$A$2:$C$121,2,0)</f>
        <v>8</v>
      </c>
      <c r="I7937" s="26">
        <f>VLOOKUP(F7937,Table!$A$2:$C$121,3,0)</f>
        <v>4</v>
      </c>
      <c r="J7937" s="17" t="s">
        <v>361</v>
      </c>
      <c r="K7937" s="25" t="str">
        <f>LEFT(J7937,MIN(FIND({0,1,2,3,4,5,6,7,8,9},ASC(J7937)&amp;1234567890))-1)</f>
        <v>Se</v>
      </c>
      <c r="L7937" s="25">
        <f t="shared" si="247"/>
        <v>2</v>
      </c>
      <c r="M7937" s="25">
        <f>VLOOKUP(K7937,Table!$A$2:$C$121,2,0)</f>
        <v>16</v>
      </c>
      <c r="N7937" s="26">
        <f>VLOOKUP(K7937,Table!$A$2:$C$121,3,0)</f>
        <v>4</v>
      </c>
      <c r="O7937" s="13" t="str">
        <f>VLOOKUP(A7937,Table!$U$1:$V$230,2,0)</f>
        <v>Cubic</v>
      </c>
      <c r="P7937" s="1"/>
    </row>
    <row r="7938" spans="1:16">
      <c r="A7938" s="12">
        <v>205</v>
      </c>
      <c r="B7938" s="12">
        <v>633869</v>
      </c>
      <c r="C7938" s="12" t="s">
        <v>8429</v>
      </c>
      <c r="D7938" s="12" t="s">
        <v>1741</v>
      </c>
      <c r="E7938" s="17" t="s">
        <v>33</v>
      </c>
      <c r="F7938" s="25" t="str">
        <f>LEFT(E7938,MIN(FIND({0,1,2,3,4,5,6,7,8,9},ASC(E7938)&amp;1234567890))-1)</f>
        <v>Fe</v>
      </c>
      <c r="G7938" s="25">
        <f t="shared" ref="G7938:G8001" si="248">IF(SUBSTITUTE(E7938,F7938,"")="",1,SUBSTITUTE(E7938,F7938,""))*1</f>
        <v>1</v>
      </c>
      <c r="H7938" s="25">
        <f>VLOOKUP(F7938,Table!$A$2:$C$121,2,0)</f>
        <v>8</v>
      </c>
      <c r="I7938" s="26">
        <f>VLOOKUP(F7938,Table!$A$2:$C$121,3,0)</f>
        <v>4</v>
      </c>
      <c r="J7938" s="17" t="s">
        <v>73</v>
      </c>
      <c r="K7938" s="25" t="str">
        <f>LEFT(J7938,MIN(FIND({0,1,2,3,4,5,6,7,8,9},ASC(J7938)&amp;1234567890))-1)</f>
        <v>Te</v>
      </c>
      <c r="L7938" s="25">
        <f t="shared" ref="L7938:L8001" si="249">IF(SUBSTITUTE(J7938,K7938,"")="",1,SUBSTITUTE(J7938,K7938,""))*1</f>
        <v>2</v>
      </c>
      <c r="M7938" s="25">
        <f>VLOOKUP(K7938,Table!$A$2:$C$121,2,0)</f>
        <v>16</v>
      </c>
      <c r="N7938" s="26">
        <f>VLOOKUP(K7938,Table!$A$2:$C$121,3,0)</f>
        <v>5</v>
      </c>
      <c r="O7938" s="13" t="str">
        <f>VLOOKUP(A7938,Table!$U$1:$V$230,2,0)</f>
        <v>Cubic</v>
      </c>
      <c r="P7938" s="1"/>
    </row>
    <row r="7939" spans="1:16">
      <c r="A7939" s="12">
        <v>205</v>
      </c>
      <c r="B7939" s="12">
        <v>642815</v>
      </c>
      <c r="C7939" s="12" t="s">
        <v>8429</v>
      </c>
      <c r="D7939" s="12" t="s">
        <v>8473</v>
      </c>
      <c r="E7939" s="17" t="s">
        <v>69</v>
      </c>
      <c r="F7939" s="25" t="str">
        <f>LEFT(E7939,MIN(FIND({0,1,2,3,4,5,6,7,8,9},ASC(E7939)&amp;1234567890))-1)</f>
        <v>Mg</v>
      </c>
      <c r="G7939" s="25">
        <f t="shared" si="248"/>
        <v>1</v>
      </c>
      <c r="H7939" s="25">
        <f>VLOOKUP(F7939,Table!$A$2:$C$121,2,0)</f>
        <v>2</v>
      </c>
      <c r="I7939" s="26">
        <f>VLOOKUP(F7939,Table!$A$2:$C$121,3,0)</f>
        <v>3</v>
      </c>
      <c r="J7939" s="17" t="s">
        <v>361</v>
      </c>
      <c r="K7939" s="25" t="str">
        <f>LEFT(J7939,MIN(FIND({0,1,2,3,4,5,6,7,8,9},ASC(J7939)&amp;1234567890))-1)</f>
        <v>Se</v>
      </c>
      <c r="L7939" s="25">
        <f t="shared" si="249"/>
        <v>2</v>
      </c>
      <c r="M7939" s="25">
        <f>VLOOKUP(K7939,Table!$A$2:$C$121,2,0)</f>
        <v>16</v>
      </c>
      <c r="N7939" s="26">
        <f>VLOOKUP(K7939,Table!$A$2:$C$121,3,0)</f>
        <v>4</v>
      </c>
      <c r="O7939" s="13" t="str">
        <f>VLOOKUP(A7939,Table!$U$1:$V$230,2,0)</f>
        <v>Cubic</v>
      </c>
      <c r="P7939" s="1"/>
    </row>
    <row r="7940" spans="1:16">
      <c r="A7940" s="12">
        <v>205</v>
      </c>
      <c r="B7940" s="12">
        <v>646897</v>
      </c>
      <c r="C7940" s="12" t="s">
        <v>8429</v>
      </c>
      <c r="D7940" s="12" t="s">
        <v>5898</v>
      </c>
      <c r="E7940" s="17" t="s">
        <v>66</v>
      </c>
      <c r="F7940" s="25" t="str">
        <f>LEFT(E7940,MIN(FIND({0,1,2,3,4,5,6,7,8,9},ASC(E7940)&amp;1234567890))-1)</f>
        <v>Ni</v>
      </c>
      <c r="G7940" s="25">
        <f t="shared" si="248"/>
        <v>1</v>
      </c>
      <c r="H7940" s="25">
        <f>VLOOKUP(F7940,Table!$A$2:$C$121,2,0)</f>
        <v>10</v>
      </c>
      <c r="I7940" s="26">
        <f>VLOOKUP(F7940,Table!$A$2:$C$121,3,0)</f>
        <v>4</v>
      </c>
      <c r="J7940" s="17" t="s">
        <v>73</v>
      </c>
      <c r="K7940" s="25" t="str">
        <f>LEFT(J7940,MIN(FIND({0,1,2,3,4,5,6,7,8,9},ASC(J7940)&amp;1234567890))-1)</f>
        <v>Te</v>
      </c>
      <c r="L7940" s="25">
        <f t="shared" si="249"/>
        <v>2</v>
      </c>
      <c r="M7940" s="25">
        <f>VLOOKUP(K7940,Table!$A$2:$C$121,2,0)</f>
        <v>16</v>
      </c>
      <c r="N7940" s="26">
        <f>VLOOKUP(K7940,Table!$A$2:$C$121,3,0)</f>
        <v>5</v>
      </c>
      <c r="O7940" s="13" t="str">
        <f>VLOOKUP(A7940,Table!$U$1:$V$230,2,0)</f>
        <v>Cubic</v>
      </c>
      <c r="P7940" s="1"/>
    </row>
    <row r="7941" spans="1:16">
      <c r="A7941" s="12">
        <v>205</v>
      </c>
      <c r="B7941" s="12">
        <v>647247</v>
      </c>
      <c r="C7941" s="12" t="s">
        <v>8429</v>
      </c>
      <c r="D7941" s="12" t="s">
        <v>8474</v>
      </c>
      <c r="E7941" s="17" t="s">
        <v>11640</v>
      </c>
      <c r="F7941" s="25" t="str">
        <f>LEFT(E7941,MIN(FIND({0,1,2,3,4,5,6,7,8,9},ASC(E7941)&amp;1234567890))-1)</f>
        <v>Pa</v>
      </c>
      <c r="G7941" s="25">
        <f t="shared" si="248"/>
        <v>1</v>
      </c>
      <c r="H7941" s="25">
        <f>VLOOKUP(F7941,Table!$A$2:$C$121,2,0)</f>
        <v>3</v>
      </c>
      <c r="I7941" s="26">
        <f>VLOOKUP(F7941,Table!$A$2:$C$121,3,0)</f>
        <v>7</v>
      </c>
      <c r="J7941" s="17" t="s">
        <v>32</v>
      </c>
      <c r="K7941" s="25" t="str">
        <f>LEFT(J7941,MIN(FIND({0,1,2,3,4,5,6,7,8,9},ASC(J7941)&amp;1234567890))-1)</f>
        <v>O</v>
      </c>
      <c r="L7941" s="25">
        <f t="shared" si="249"/>
        <v>2</v>
      </c>
      <c r="M7941" s="25">
        <f>VLOOKUP(K7941,Table!$A$2:$C$121,2,0)</f>
        <v>16</v>
      </c>
      <c r="N7941" s="26">
        <f>VLOOKUP(K7941,Table!$A$2:$C$121,3,0)</f>
        <v>2</v>
      </c>
      <c r="O7941" s="13" t="str">
        <f>VLOOKUP(A7941,Table!$U$1:$V$230,2,0)</f>
        <v>Cubic</v>
      </c>
      <c r="P7941" s="1"/>
    </row>
    <row r="7942" spans="1:16">
      <c r="A7942" s="12">
        <v>205</v>
      </c>
      <c r="B7942" s="12">
        <v>659145</v>
      </c>
      <c r="C7942" s="12" t="s">
        <v>8429</v>
      </c>
      <c r="D7942" s="12" t="s">
        <v>8475</v>
      </c>
      <c r="E7942" s="17" t="s">
        <v>11410</v>
      </c>
      <c r="F7942" s="25" t="str">
        <f>LEFT(E7942,MIN(FIND({0,1,2,3,4,5,6,7,8,9},ASC(E7942)&amp;1234567890))-1)</f>
        <v>Na</v>
      </c>
      <c r="G7942" s="25">
        <f t="shared" si="248"/>
        <v>1</v>
      </c>
      <c r="H7942" s="25">
        <f>VLOOKUP(F7942,Table!$A$2:$C$121,2,0)</f>
        <v>1</v>
      </c>
      <c r="I7942" s="26">
        <f>VLOOKUP(F7942,Table!$A$2:$C$121,3,0)</f>
        <v>3</v>
      </c>
      <c r="J7942" s="17" t="s">
        <v>11427</v>
      </c>
      <c r="K7942" s="25" t="str">
        <f>LEFT(J7942,MIN(FIND({0,1,2,3,4,5,6,7,8,9},ASC(J7942)&amp;1234567890))-1)</f>
        <v>C</v>
      </c>
      <c r="L7942" s="25">
        <f t="shared" si="249"/>
        <v>60</v>
      </c>
      <c r="M7942" s="25">
        <f>VLOOKUP(K7942,Table!$A$2:$C$121,2,0)</f>
        <v>14</v>
      </c>
      <c r="N7942" s="26">
        <f>VLOOKUP(K7942,Table!$A$2:$C$121,3,0)</f>
        <v>2</v>
      </c>
      <c r="O7942" s="13" t="str">
        <f>VLOOKUP(A7942,Table!$U$1:$V$230,2,0)</f>
        <v>Cubic</v>
      </c>
      <c r="P7942" s="1"/>
    </row>
    <row r="7943" spans="1:16">
      <c r="A7943" s="12">
        <v>205</v>
      </c>
      <c r="B7943" s="12">
        <v>170623</v>
      </c>
      <c r="C7943" s="12" t="s">
        <v>8429</v>
      </c>
      <c r="D7943" s="12" t="s">
        <v>8476</v>
      </c>
      <c r="E7943" s="17" t="s">
        <v>11331</v>
      </c>
      <c r="F7943" s="25" t="str">
        <f>LEFT(E7943,MIN(FIND({0,1,2,3,4,5,6,7,8,9},ASC(E7943)&amp;1234567890))-1)</f>
        <v>Ce</v>
      </c>
      <c r="G7943" s="25">
        <f t="shared" si="248"/>
        <v>1</v>
      </c>
      <c r="H7943" s="25">
        <f>VLOOKUP(F7943,Table!$A$2:$C$121,2,0)</f>
        <v>3</v>
      </c>
      <c r="I7943" s="26">
        <f>VLOOKUP(F7943,Table!$A$2:$C$121,3,0)</f>
        <v>6</v>
      </c>
      <c r="J7943" s="17" t="s">
        <v>13789</v>
      </c>
      <c r="K7943" s="25" t="str">
        <f>LEFT(J7943,MIN(FIND({0,1,2,3,4,5,6,7,8,9},ASC(J7943)&amp;1234567890))-1)</f>
        <v>C</v>
      </c>
      <c r="L7943" s="25">
        <f t="shared" si="249"/>
        <v>82</v>
      </c>
      <c r="M7943" s="25">
        <f>VLOOKUP(K7943,Table!$A$2:$C$121,2,0)</f>
        <v>14</v>
      </c>
      <c r="N7943" s="26">
        <f>VLOOKUP(K7943,Table!$A$2:$C$121,3,0)</f>
        <v>2</v>
      </c>
      <c r="O7943" s="13" t="str">
        <f>VLOOKUP(A7943,Table!$U$1:$V$230,2,0)</f>
        <v>Cubic</v>
      </c>
      <c r="P7943" s="1"/>
    </row>
    <row r="7944" spans="1:16">
      <c r="A7944" s="12">
        <v>205</v>
      </c>
      <c r="B7944" s="12">
        <v>109275</v>
      </c>
      <c r="C7944" s="12" t="s">
        <v>8429</v>
      </c>
      <c r="D7944" s="12" t="s">
        <v>272</v>
      </c>
      <c r="E7944" s="17" t="s">
        <v>426</v>
      </c>
      <c r="F7944" s="25" t="str">
        <f>LEFT(E7944,MIN(FIND({0,1,2,3,4,5,6,7,8,9},ASC(E7944)&amp;1234567890))-1)</f>
        <v>Hf</v>
      </c>
      <c r="G7944" s="25">
        <f t="shared" si="248"/>
        <v>1</v>
      </c>
      <c r="H7944" s="25">
        <f>VLOOKUP(F7944,Table!$A$2:$C$121,2,0)</f>
        <v>4</v>
      </c>
      <c r="I7944" s="26">
        <f>VLOOKUP(F7944,Table!$A$2:$C$121,3,0)</f>
        <v>6</v>
      </c>
      <c r="J7944" s="17" t="s">
        <v>374</v>
      </c>
      <c r="K7944" s="25" t="str">
        <f>LEFT(J7944,MIN(FIND({0,1,2,3,4,5,6,7,8,9},ASC(J7944)&amp;1234567890))-1)</f>
        <v>I</v>
      </c>
      <c r="L7944" s="25">
        <f t="shared" si="249"/>
        <v>4</v>
      </c>
      <c r="M7944" s="25">
        <f>VLOOKUP(K7944,Table!$A$2:$C$121,2,0)</f>
        <v>17</v>
      </c>
      <c r="N7944" s="26">
        <f>VLOOKUP(K7944,Table!$A$2:$C$121,3,0)</f>
        <v>5</v>
      </c>
      <c r="O7944" s="13" t="str">
        <f>VLOOKUP(A7944,Table!$U$1:$V$230,2,0)</f>
        <v>Cubic</v>
      </c>
      <c r="P7944" s="1"/>
    </row>
    <row r="7945" spans="1:16">
      <c r="A7945" s="12">
        <v>205</v>
      </c>
      <c r="B7945" s="12">
        <v>55699</v>
      </c>
      <c r="C7945" s="12" t="s">
        <v>8429</v>
      </c>
      <c r="D7945" s="12" t="s">
        <v>8477</v>
      </c>
      <c r="E7945" s="17" t="s">
        <v>33</v>
      </c>
      <c r="F7945" s="25" t="str">
        <f>LEFT(E7945,MIN(FIND({0,1,2,3,4,5,6,7,8,9},ASC(E7945)&amp;1234567890))-1)</f>
        <v>Fe</v>
      </c>
      <c r="G7945" s="25">
        <f t="shared" si="248"/>
        <v>1</v>
      </c>
      <c r="H7945" s="25">
        <f>VLOOKUP(F7945,Table!$A$2:$C$121,2,0)</f>
        <v>8</v>
      </c>
      <c r="I7945" s="26">
        <f>VLOOKUP(F7945,Table!$A$2:$C$121,3,0)</f>
        <v>4</v>
      </c>
      <c r="J7945" s="17" t="s">
        <v>11973</v>
      </c>
      <c r="K7945" s="25" t="str">
        <f>LEFT(J7945,MIN(FIND({0,1,2,3,4,5,6,7,8,9},ASC(J7945)&amp;1234567890))-1)</f>
        <v>S</v>
      </c>
      <c r="L7945" s="25">
        <f t="shared" si="249"/>
        <v>1.96</v>
      </c>
      <c r="M7945" s="25">
        <f>VLOOKUP(K7945,Table!$A$2:$C$121,2,0)</f>
        <v>16</v>
      </c>
      <c r="N7945" s="26">
        <f>VLOOKUP(K7945,Table!$A$2:$C$121,3,0)</f>
        <v>3</v>
      </c>
      <c r="O7945" s="13" t="str">
        <f>VLOOKUP(A7945,Table!$U$1:$V$230,2,0)</f>
        <v>Cubic</v>
      </c>
      <c r="P7945" s="1"/>
    </row>
    <row r="7946" spans="1:16">
      <c r="A7946" s="12">
        <v>205</v>
      </c>
      <c r="B7946" s="12">
        <v>152784</v>
      </c>
      <c r="C7946" s="12" t="s">
        <v>8429</v>
      </c>
      <c r="D7946" s="12" t="s">
        <v>8478</v>
      </c>
      <c r="E7946" s="17" t="s">
        <v>13790</v>
      </c>
      <c r="F7946" s="25" t="str">
        <f>LEFT(E7946,MIN(FIND({0,1,2,3,4,5,6,7,8,9},ASC(E7946)&amp;1234567890))-1)</f>
        <v>Fe</v>
      </c>
      <c r="G7946" s="25">
        <f t="shared" si="248"/>
        <v>1.0109999999999999</v>
      </c>
      <c r="H7946" s="25">
        <f>VLOOKUP(F7946,Table!$A$2:$C$121,2,0)</f>
        <v>8</v>
      </c>
      <c r="I7946" s="26">
        <f>VLOOKUP(F7946,Table!$A$2:$C$121,3,0)</f>
        <v>4</v>
      </c>
      <c r="J7946" s="17" t="s">
        <v>34</v>
      </c>
      <c r="K7946" s="25" t="str">
        <f>LEFT(J7946,MIN(FIND({0,1,2,3,4,5,6,7,8,9},ASC(J7946)&amp;1234567890))-1)</f>
        <v>S</v>
      </c>
      <c r="L7946" s="25">
        <f t="shared" si="249"/>
        <v>2</v>
      </c>
      <c r="M7946" s="25">
        <f>VLOOKUP(K7946,Table!$A$2:$C$121,2,0)</f>
        <v>16</v>
      </c>
      <c r="N7946" s="26">
        <f>VLOOKUP(K7946,Table!$A$2:$C$121,3,0)</f>
        <v>3</v>
      </c>
      <c r="O7946" s="13" t="str">
        <f>VLOOKUP(A7946,Table!$U$1:$V$230,2,0)</f>
        <v>Cubic</v>
      </c>
      <c r="P7946" s="1"/>
    </row>
    <row r="7947" spans="1:16">
      <c r="A7947" s="12">
        <v>205</v>
      </c>
      <c r="B7947" s="12">
        <v>152785</v>
      </c>
      <c r="C7947" s="12" t="s">
        <v>8429</v>
      </c>
      <c r="D7947" s="12" t="s">
        <v>8479</v>
      </c>
      <c r="E7947" s="17" t="s">
        <v>12383</v>
      </c>
      <c r="F7947" s="25" t="str">
        <f>LEFT(E7947,MIN(FIND({0,1,2,3,4,5,6,7,8,9},ASC(E7947)&amp;1234567890))-1)</f>
        <v>Fe</v>
      </c>
      <c r="G7947" s="25">
        <f t="shared" si="248"/>
        <v>0.98699999999999999</v>
      </c>
      <c r="H7947" s="25">
        <f>VLOOKUP(F7947,Table!$A$2:$C$121,2,0)</f>
        <v>8</v>
      </c>
      <c r="I7947" s="26">
        <f>VLOOKUP(F7947,Table!$A$2:$C$121,3,0)</f>
        <v>4</v>
      </c>
      <c r="J7947" s="17" t="s">
        <v>34</v>
      </c>
      <c r="K7947" s="25" t="str">
        <f>LEFT(J7947,MIN(FIND({0,1,2,3,4,5,6,7,8,9},ASC(J7947)&amp;1234567890))-1)</f>
        <v>S</v>
      </c>
      <c r="L7947" s="25">
        <f t="shared" si="249"/>
        <v>2</v>
      </c>
      <c r="M7947" s="25">
        <f>VLOOKUP(K7947,Table!$A$2:$C$121,2,0)</f>
        <v>16</v>
      </c>
      <c r="N7947" s="26">
        <f>VLOOKUP(K7947,Table!$A$2:$C$121,3,0)</f>
        <v>3</v>
      </c>
      <c r="O7947" s="13" t="str">
        <f>VLOOKUP(A7947,Table!$U$1:$V$230,2,0)</f>
        <v>Cubic</v>
      </c>
      <c r="P7947" s="1"/>
    </row>
    <row r="7948" spans="1:16">
      <c r="A7948" s="12">
        <v>205</v>
      </c>
      <c r="B7948" s="12">
        <v>158958</v>
      </c>
      <c r="C7948" s="12" t="s">
        <v>8429</v>
      </c>
      <c r="D7948" s="12" t="s">
        <v>3</v>
      </c>
      <c r="E7948" s="17" t="s">
        <v>31</v>
      </c>
      <c r="F7948" s="25" t="str">
        <f>LEFT(E7948,MIN(FIND({0,1,2,3,4,5,6,7,8,9},ASC(E7948)&amp;1234567890))-1)</f>
        <v>Si</v>
      </c>
      <c r="G7948" s="25">
        <f t="shared" si="248"/>
        <v>1</v>
      </c>
      <c r="H7948" s="25">
        <f>VLOOKUP(F7948,Table!$A$2:$C$121,2,0)</f>
        <v>14</v>
      </c>
      <c r="I7948" s="26">
        <f>VLOOKUP(F7948,Table!$A$2:$C$121,3,0)</f>
        <v>3</v>
      </c>
      <c r="J7948" s="17" t="s">
        <v>32</v>
      </c>
      <c r="K7948" s="25" t="str">
        <f>LEFT(J7948,MIN(FIND({0,1,2,3,4,5,6,7,8,9},ASC(J7948)&amp;1234567890))-1)</f>
        <v>O</v>
      </c>
      <c r="L7948" s="25">
        <f t="shared" si="249"/>
        <v>2</v>
      </c>
      <c r="M7948" s="25">
        <f>VLOOKUP(K7948,Table!$A$2:$C$121,2,0)</f>
        <v>16</v>
      </c>
      <c r="N7948" s="26">
        <f>VLOOKUP(K7948,Table!$A$2:$C$121,3,0)</f>
        <v>2</v>
      </c>
      <c r="O7948" s="13" t="str">
        <f>VLOOKUP(A7948,Table!$U$1:$V$230,2,0)</f>
        <v>Cubic</v>
      </c>
      <c r="P7948" s="1"/>
    </row>
    <row r="7949" spans="1:16">
      <c r="A7949" s="12">
        <v>205</v>
      </c>
      <c r="B7949" s="12">
        <v>160813</v>
      </c>
      <c r="C7949" s="12" t="s">
        <v>8429</v>
      </c>
      <c r="D7949" s="12" t="s">
        <v>2283</v>
      </c>
      <c r="E7949" s="17" t="s">
        <v>343</v>
      </c>
      <c r="F7949" s="25" t="str">
        <f>LEFT(E7949,MIN(FIND({0,1,2,3,4,5,6,7,8,9},ASC(E7949)&amp;1234567890))-1)</f>
        <v>U</v>
      </c>
      <c r="G7949" s="25">
        <f t="shared" si="248"/>
        <v>1</v>
      </c>
      <c r="H7949" s="25">
        <f>VLOOKUP(F7949,Table!$A$2:$C$121,2,0)</f>
        <v>3</v>
      </c>
      <c r="I7949" s="26">
        <f>VLOOKUP(F7949,Table!$A$2:$C$121,3,0)</f>
        <v>7</v>
      </c>
      <c r="J7949" s="17" t="s">
        <v>32</v>
      </c>
      <c r="K7949" s="25" t="str">
        <f>LEFT(J7949,MIN(FIND({0,1,2,3,4,5,6,7,8,9},ASC(J7949)&amp;1234567890))-1)</f>
        <v>O</v>
      </c>
      <c r="L7949" s="25">
        <f t="shared" si="249"/>
        <v>2</v>
      </c>
      <c r="M7949" s="25">
        <f>VLOOKUP(K7949,Table!$A$2:$C$121,2,0)</f>
        <v>16</v>
      </c>
      <c r="N7949" s="26">
        <f>VLOOKUP(K7949,Table!$A$2:$C$121,3,0)</f>
        <v>2</v>
      </c>
      <c r="O7949" s="13" t="str">
        <f>VLOOKUP(A7949,Table!$U$1:$V$230,2,0)</f>
        <v>Cubic</v>
      </c>
      <c r="P7949" s="1"/>
    </row>
    <row r="7950" spans="1:16">
      <c r="A7950" s="12">
        <v>205</v>
      </c>
      <c r="B7950" s="12">
        <v>246527</v>
      </c>
      <c r="C7950" s="12" t="s">
        <v>8429</v>
      </c>
      <c r="D7950" s="12" t="s">
        <v>8480</v>
      </c>
      <c r="E7950" s="17" t="s">
        <v>13791</v>
      </c>
      <c r="F7950" s="25" t="str">
        <f>LEFT(E7950,MIN(FIND({0,1,2,3,4,5,6,7,8,9},ASC(E7950)&amp;1234567890))-1)</f>
        <v>Rb</v>
      </c>
      <c r="G7950" s="25">
        <f t="shared" si="248"/>
        <v>8.77</v>
      </c>
      <c r="H7950" s="25">
        <f>VLOOKUP(F7950,Table!$A$2:$C$121,2,0)</f>
        <v>1</v>
      </c>
      <c r="I7950" s="26">
        <f>VLOOKUP(F7950,Table!$A$2:$C$121,3,0)</f>
        <v>5</v>
      </c>
      <c r="J7950" s="17" t="s">
        <v>456</v>
      </c>
      <c r="K7950" s="25" t="str">
        <f>LEFT(J7950,MIN(FIND({0,1,2,3,4,5,6,7,8,9},ASC(J7950)&amp;1234567890))-1)</f>
        <v>C</v>
      </c>
      <c r="L7950" s="25">
        <f t="shared" si="249"/>
        <v>84</v>
      </c>
      <c r="M7950" s="25">
        <f>VLOOKUP(K7950,Table!$A$2:$C$121,2,0)</f>
        <v>14</v>
      </c>
      <c r="N7950" s="26">
        <f>VLOOKUP(K7950,Table!$A$2:$C$121,3,0)</f>
        <v>2</v>
      </c>
      <c r="O7950" s="13" t="str">
        <f>VLOOKUP(A7950,Table!$U$1:$V$230,2,0)</f>
        <v>Cubic</v>
      </c>
      <c r="P7950" s="1"/>
    </row>
    <row r="7951" spans="1:16">
      <c r="A7951" s="12">
        <v>205</v>
      </c>
      <c r="B7951" s="12">
        <v>246528</v>
      </c>
      <c r="C7951" s="12" t="s">
        <v>8429</v>
      </c>
      <c r="D7951" s="12" t="s">
        <v>8481</v>
      </c>
      <c r="E7951" s="17" t="s">
        <v>13792</v>
      </c>
      <c r="F7951" s="25" t="str">
        <f>LEFT(E7951,MIN(FIND({0,1,2,3,4,5,6,7,8,9},ASC(E7951)&amp;1234567890))-1)</f>
        <v>Rb</v>
      </c>
      <c r="G7951" s="25">
        <f t="shared" si="248"/>
        <v>8.49</v>
      </c>
      <c r="H7951" s="25">
        <f>VLOOKUP(F7951,Table!$A$2:$C$121,2,0)</f>
        <v>1</v>
      </c>
      <c r="I7951" s="26">
        <f>VLOOKUP(F7951,Table!$A$2:$C$121,3,0)</f>
        <v>5</v>
      </c>
      <c r="J7951" s="17" t="s">
        <v>456</v>
      </c>
      <c r="K7951" s="25" t="str">
        <f>LEFT(J7951,MIN(FIND({0,1,2,3,4,5,6,7,8,9},ASC(J7951)&amp;1234567890))-1)</f>
        <v>C</v>
      </c>
      <c r="L7951" s="25">
        <f t="shared" si="249"/>
        <v>84</v>
      </c>
      <c r="M7951" s="25">
        <f>VLOOKUP(K7951,Table!$A$2:$C$121,2,0)</f>
        <v>14</v>
      </c>
      <c r="N7951" s="26">
        <f>VLOOKUP(K7951,Table!$A$2:$C$121,3,0)</f>
        <v>2</v>
      </c>
      <c r="O7951" s="13" t="str">
        <f>VLOOKUP(A7951,Table!$U$1:$V$230,2,0)</f>
        <v>Cubic</v>
      </c>
      <c r="P7951" s="1"/>
    </row>
    <row r="7952" spans="1:16">
      <c r="A7952" s="12">
        <v>205</v>
      </c>
      <c r="B7952" s="12">
        <v>23285</v>
      </c>
      <c r="C7952" s="12" t="s">
        <v>8429</v>
      </c>
      <c r="D7952" s="12" t="s">
        <v>8482</v>
      </c>
      <c r="E7952" s="17" t="s">
        <v>12026</v>
      </c>
      <c r="F7952" s="25" t="str">
        <f>LEFT(E7952,MIN(FIND({0,1,2,3,4,5,6,7,8,9},ASC(E7952)&amp;1234567890))-1)</f>
        <v>In</v>
      </c>
      <c r="G7952" s="25">
        <f t="shared" si="248"/>
        <v>5</v>
      </c>
      <c r="H7952" s="25">
        <f>VLOOKUP(F7952,Table!$A$2:$C$121,2,0)</f>
        <v>13</v>
      </c>
      <c r="I7952" s="26">
        <f>VLOOKUP(F7952,Table!$A$2:$C$121,3,0)</f>
        <v>5</v>
      </c>
      <c r="J7952" s="17" t="s">
        <v>481</v>
      </c>
      <c r="K7952" s="25" t="str">
        <f>LEFT(J7952,MIN(FIND({0,1,2,3,4,5,6,7,8,9},ASC(J7952)&amp;1234567890))-1)</f>
        <v>S</v>
      </c>
      <c r="L7952" s="25">
        <f t="shared" si="249"/>
        <v>4</v>
      </c>
      <c r="M7952" s="25">
        <f>VLOOKUP(K7952,Table!$A$2:$C$121,2,0)</f>
        <v>16</v>
      </c>
      <c r="N7952" s="26">
        <f>VLOOKUP(K7952,Table!$A$2:$C$121,3,0)</f>
        <v>3</v>
      </c>
      <c r="O7952" s="13" t="str">
        <f>VLOOKUP(A7952,Table!$U$1:$V$230,2,0)</f>
        <v>Cubic</v>
      </c>
      <c r="P7952" s="1"/>
    </row>
    <row r="7953" spans="1:16">
      <c r="A7953" s="12">
        <v>205</v>
      </c>
      <c r="B7953" s="12">
        <v>260324</v>
      </c>
      <c r="C7953" s="12" t="s">
        <v>8429</v>
      </c>
      <c r="D7953" s="12" t="s">
        <v>1407</v>
      </c>
      <c r="E7953" s="17" t="s">
        <v>31</v>
      </c>
      <c r="F7953" s="25" t="str">
        <f>LEFT(E7953,MIN(FIND({0,1,2,3,4,5,6,7,8,9},ASC(E7953)&amp;1234567890))-1)</f>
        <v>Si</v>
      </c>
      <c r="G7953" s="25">
        <f t="shared" si="248"/>
        <v>1</v>
      </c>
      <c r="H7953" s="25">
        <f>VLOOKUP(F7953,Table!$A$2:$C$121,2,0)</f>
        <v>14</v>
      </c>
      <c r="I7953" s="26">
        <f>VLOOKUP(F7953,Table!$A$2:$C$121,3,0)</f>
        <v>3</v>
      </c>
      <c r="J7953" s="17" t="s">
        <v>11387</v>
      </c>
      <c r="K7953" s="25" t="str">
        <f>LEFT(J7953,MIN(FIND({0,1,2,3,4,5,6,7,8,9},ASC(J7953)&amp;1234567890))-1)</f>
        <v>Br</v>
      </c>
      <c r="L7953" s="25">
        <f t="shared" si="249"/>
        <v>4</v>
      </c>
      <c r="M7953" s="25">
        <f>VLOOKUP(K7953,Table!$A$2:$C$121,2,0)</f>
        <v>17</v>
      </c>
      <c r="N7953" s="26">
        <f>VLOOKUP(K7953,Table!$A$2:$C$121,3,0)</f>
        <v>4</v>
      </c>
      <c r="O7953" s="13" t="str">
        <f>VLOOKUP(A7953,Table!$U$1:$V$230,2,0)</f>
        <v>Cubic</v>
      </c>
      <c r="P7953" s="1"/>
    </row>
    <row r="7954" spans="1:16">
      <c r="A7954" s="12">
        <v>205</v>
      </c>
      <c r="B7954" s="12">
        <v>421891</v>
      </c>
      <c r="C7954" s="12" t="s">
        <v>8429</v>
      </c>
      <c r="D7954" s="12" t="s">
        <v>8483</v>
      </c>
      <c r="E7954" s="17" t="s">
        <v>12035</v>
      </c>
      <c r="F7954" s="25" t="str">
        <f>LEFT(E7954,MIN(FIND({0,1,2,3,4,5,6,7,8,9},ASC(E7954)&amp;1234567890))-1)</f>
        <v>B</v>
      </c>
      <c r="G7954" s="25">
        <f t="shared" si="248"/>
        <v>12</v>
      </c>
      <c r="H7954" s="25">
        <f>VLOOKUP(F7954,Table!$A$2:$C$121,2,0)</f>
        <v>13</v>
      </c>
      <c r="I7954" s="26">
        <f>VLOOKUP(F7954,Table!$A$2:$C$121,3,0)</f>
        <v>2</v>
      </c>
      <c r="J7954" s="17" t="s">
        <v>493</v>
      </c>
      <c r="K7954" s="25" t="str">
        <f>LEFT(J7954,MIN(FIND({0,1,2,3,4,5,6,7,8,9},ASC(J7954)&amp;1234567890))-1)</f>
        <v>Cl</v>
      </c>
      <c r="L7954" s="25">
        <f t="shared" si="249"/>
        <v>12</v>
      </c>
      <c r="M7954" s="25">
        <f>VLOOKUP(K7954,Table!$A$2:$C$121,2,0)</f>
        <v>17</v>
      </c>
      <c r="N7954" s="26">
        <f>VLOOKUP(K7954,Table!$A$2:$C$121,3,0)</f>
        <v>3</v>
      </c>
      <c r="O7954" s="13" t="str">
        <f>VLOOKUP(A7954,Table!$U$1:$V$230,2,0)</f>
        <v>Cubic</v>
      </c>
      <c r="P7954" s="1"/>
    </row>
    <row r="7955" spans="1:16">
      <c r="A7955" s="12">
        <v>205</v>
      </c>
      <c r="B7955" s="12">
        <v>251565</v>
      </c>
      <c r="C7955" s="12" t="s">
        <v>8429</v>
      </c>
      <c r="D7955" s="12" t="s">
        <v>4593</v>
      </c>
      <c r="E7955" s="17" t="s">
        <v>11294</v>
      </c>
      <c r="F7955" s="25" t="str">
        <f>LEFT(E7955,MIN(FIND({0,1,2,3,4,5,6,7,8,9},ASC(E7955)&amp;1234567890))-1)</f>
        <v>Rh</v>
      </c>
      <c r="G7955" s="25">
        <f t="shared" si="248"/>
        <v>1</v>
      </c>
      <c r="H7955" s="25">
        <f>VLOOKUP(F7955,Table!$A$2:$C$121,2,0)</f>
        <v>9</v>
      </c>
      <c r="I7955" s="26">
        <f>VLOOKUP(F7955,Table!$A$2:$C$121,3,0)</f>
        <v>5</v>
      </c>
      <c r="J7955" s="17" t="s">
        <v>32</v>
      </c>
      <c r="K7955" s="25" t="str">
        <f>LEFT(J7955,MIN(FIND({0,1,2,3,4,5,6,7,8,9},ASC(J7955)&amp;1234567890))-1)</f>
        <v>O</v>
      </c>
      <c r="L7955" s="25">
        <f t="shared" si="249"/>
        <v>2</v>
      </c>
      <c r="M7955" s="25">
        <f>VLOOKUP(K7955,Table!$A$2:$C$121,2,0)</f>
        <v>16</v>
      </c>
      <c r="N7955" s="26">
        <f>VLOOKUP(K7955,Table!$A$2:$C$121,3,0)</f>
        <v>2</v>
      </c>
      <c r="O7955" s="13" t="str">
        <f>VLOOKUP(A7955,Table!$U$1:$V$230,2,0)</f>
        <v>Cubic</v>
      </c>
      <c r="P7955" s="1"/>
    </row>
    <row r="7956" spans="1:16">
      <c r="A7956" s="12">
        <v>205</v>
      </c>
      <c r="B7956" s="12">
        <v>251566</v>
      </c>
      <c r="C7956" s="12" t="s">
        <v>8429</v>
      </c>
      <c r="D7956" s="12" t="s">
        <v>4587</v>
      </c>
      <c r="E7956" s="17" t="s">
        <v>434</v>
      </c>
      <c r="F7956" s="25" t="str">
        <f>LEFT(E7956,MIN(FIND({0,1,2,3,4,5,6,7,8,9},ASC(E7956)&amp;1234567890))-1)</f>
        <v>Os</v>
      </c>
      <c r="G7956" s="25">
        <f t="shared" si="248"/>
        <v>1</v>
      </c>
      <c r="H7956" s="25">
        <f>VLOOKUP(F7956,Table!$A$2:$C$121,2,0)</f>
        <v>8</v>
      </c>
      <c r="I7956" s="26">
        <f>VLOOKUP(F7956,Table!$A$2:$C$121,3,0)</f>
        <v>6</v>
      </c>
      <c r="J7956" s="17" t="s">
        <v>32</v>
      </c>
      <c r="K7956" s="25" t="str">
        <f>LEFT(J7956,MIN(FIND({0,1,2,3,4,5,6,7,8,9},ASC(J7956)&amp;1234567890))-1)</f>
        <v>O</v>
      </c>
      <c r="L7956" s="25">
        <f t="shared" si="249"/>
        <v>2</v>
      </c>
      <c r="M7956" s="25">
        <f>VLOOKUP(K7956,Table!$A$2:$C$121,2,0)</f>
        <v>16</v>
      </c>
      <c r="N7956" s="26">
        <f>VLOOKUP(K7956,Table!$A$2:$C$121,3,0)</f>
        <v>2</v>
      </c>
      <c r="O7956" s="13" t="str">
        <f>VLOOKUP(A7956,Table!$U$1:$V$230,2,0)</f>
        <v>Cubic</v>
      </c>
      <c r="P7956" s="1"/>
    </row>
    <row r="7957" spans="1:16">
      <c r="A7957" s="12">
        <v>205</v>
      </c>
      <c r="B7957" s="12">
        <v>251567</v>
      </c>
      <c r="C7957" s="12" t="s">
        <v>8429</v>
      </c>
      <c r="D7957" s="12" t="s">
        <v>4603</v>
      </c>
      <c r="E7957" s="17" t="s">
        <v>72</v>
      </c>
      <c r="F7957" s="25" t="str">
        <f>LEFT(E7957,MIN(FIND({0,1,2,3,4,5,6,7,8,9},ASC(E7957)&amp;1234567890))-1)</f>
        <v>Ir</v>
      </c>
      <c r="G7957" s="25">
        <f t="shared" si="248"/>
        <v>1</v>
      </c>
      <c r="H7957" s="25">
        <f>VLOOKUP(F7957,Table!$A$2:$C$121,2,0)</f>
        <v>9</v>
      </c>
      <c r="I7957" s="26">
        <f>VLOOKUP(F7957,Table!$A$2:$C$121,3,0)</f>
        <v>6</v>
      </c>
      <c r="J7957" s="17" t="s">
        <v>32</v>
      </c>
      <c r="K7957" s="25" t="str">
        <f>LEFT(J7957,MIN(FIND({0,1,2,3,4,5,6,7,8,9},ASC(J7957)&amp;1234567890))-1)</f>
        <v>O</v>
      </c>
      <c r="L7957" s="25">
        <f t="shared" si="249"/>
        <v>2</v>
      </c>
      <c r="M7957" s="25">
        <f>VLOOKUP(K7957,Table!$A$2:$C$121,2,0)</f>
        <v>16</v>
      </c>
      <c r="N7957" s="26">
        <f>VLOOKUP(K7957,Table!$A$2:$C$121,3,0)</f>
        <v>2</v>
      </c>
      <c r="O7957" s="13" t="str">
        <f>VLOOKUP(A7957,Table!$U$1:$V$230,2,0)</f>
        <v>Cubic</v>
      </c>
      <c r="P7957" s="1"/>
    </row>
    <row r="7958" spans="1:16">
      <c r="A7958" s="12">
        <v>205</v>
      </c>
      <c r="B7958" s="12">
        <v>251568</v>
      </c>
      <c r="C7958" s="12" t="s">
        <v>8429</v>
      </c>
      <c r="D7958" s="12" t="s">
        <v>2082</v>
      </c>
      <c r="E7958" s="17" t="s">
        <v>539</v>
      </c>
      <c r="F7958" s="25" t="str">
        <f>LEFT(E7958,MIN(FIND({0,1,2,3,4,5,6,7,8,9},ASC(E7958)&amp;1234567890))-1)</f>
        <v>Pt</v>
      </c>
      <c r="G7958" s="25">
        <f t="shared" si="248"/>
        <v>1</v>
      </c>
      <c r="H7958" s="25">
        <f>VLOOKUP(F7958,Table!$A$2:$C$121,2,0)</f>
        <v>10</v>
      </c>
      <c r="I7958" s="26">
        <f>VLOOKUP(F7958,Table!$A$2:$C$121,3,0)</f>
        <v>6</v>
      </c>
      <c r="J7958" s="17" t="s">
        <v>32</v>
      </c>
      <c r="K7958" s="25" t="str">
        <f>LEFT(J7958,MIN(FIND({0,1,2,3,4,5,6,7,8,9},ASC(J7958)&amp;1234567890))-1)</f>
        <v>O</v>
      </c>
      <c r="L7958" s="25">
        <f t="shared" si="249"/>
        <v>2</v>
      </c>
      <c r="M7958" s="25">
        <f>VLOOKUP(K7958,Table!$A$2:$C$121,2,0)</f>
        <v>16</v>
      </c>
      <c r="N7958" s="26">
        <f>VLOOKUP(K7958,Table!$A$2:$C$121,3,0)</f>
        <v>2</v>
      </c>
      <c r="O7958" s="13" t="str">
        <f>VLOOKUP(A7958,Table!$U$1:$V$230,2,0)</f>
        <v>Cubic</v>
      </c>
      <c r="P7958" s="1"/>
    </row>
    <row r="7959" spans="1:16">
      <c r="A7959" s="12">
        <v>206</v>
      </c>
      <c r="B7959" s="12">
        <v>14388</v>
      </c>
      <c r="C7959" s="12" t="s">
        <v>8484</v>
      </c>
      <c r="D7959" s="12" t="s">
        <v>2246</v>
      </c>
      <c r="E7959" s="17" t="s">
        <v>11641</v>
      </c>
      <c r="F7959" s="25" t="str">
        <f>LEFT(E7959,MIN(FIND({0,1,2,3,4,5,6,7,8,9},ASC(E7959)&amp;1234567890))-1)</f>
        <v>In</v>
      </c>
      <c r="G7959" s="25">
        <f t="shared" si="248"/>
        <v>2</v>
      </c>
      <c r="H7959" s="25">
        <f>VLOOKUP(F7959,Table!$A$2:$C$121,2,0)</f>
        <v>13</v>
      </c>
      <c r="I7959" s="26">
        <f>VLOOKUP(F7959,Table!$A$2:$C$121,3,0)</f>
        <v>5</v>
      </c>
      <c r="J7959" s="17" t="s">
        <v>59</v>
      </c>
      <c r="K7959" s="25" t="str">
        <f>LEFT(J7959,MIN(FIND({0,1,2,3,4,5,6,7,8,9},ASC(J7959)&amp;1234567890))-1)</f>
        <v>O</v>
      </c>
      <c r="L7959" s="25">
        <f t="shared" si="249"/>
        <v>3</v>
      </c>
      <c r="M7959" s="25">
        <f>VLOOKUP(K7959,Table!$A$2:$C$121,2,0)</f>
        <v>16</v>
      </c>
      <c r="N7959" s="26">
        <f>VLOOKUP(K7959,Table!$A$2:$C$121,3,0)</f>
        <v>2</v>
      </c>
      <c r="O7959" s="13" t="str">
        <f>VLOOKUP(A7959,Table!$U$1:$V$230,2,0)</f>
        <v>Cubic</v>
      </c>
      <c r="P7959" s="1"/>
    </row>
    <row r="7960" spans="1:16">
      <c r="A7960" s="12">
        <v>206</v>
      </c>
      <c r="B7960" s="12">
        <v>16394</v>
      </c>
      <c r="C7960" s="12" t="s">
        <v>8484</v>
      </c>
      <c r="D7960" s="12" t="s">
        <v>1058</v>
      </c>
      <c r="E7960" s="17" t="s">
        <v>11329</v>
      </c>
      <c r="F7960" s="25" t="str">
        <f>LEFT(E7960,MIN(FIND({0,1,2,3,4,5,6,7,8,9},ASC(E7960)&amp;1234567890))-1)</f>
        <v>Y</v>
      </c>
      <c r="G7960" s="25">
        <f t="shared" si="248"/>
        <v>2</v>
      </c>
      <c r="H7960" s="25">
        <f>VLOOKUP(F7960,Table!$A$2:$C$121,2,0)</f>
        <v>3</v>
      </c>
      <c r="I7960" s="26">
        <f>VLOOKUP(F7960,Table!$A$2:$C$121,3,0)</f>
        <v>5</v>
      </c>
      <c r="J7960" s="17" t="s">
        <v>59</v>
      </c>
      <c r="K7960" s="25" t="str">
        <f>LEFT(J7960,MIN(FIND({0,1,2,3,4,5,6,7,8,9},ASC(J7960)&amp;1234567890))-1)</f>
        <v>O</v>
      </c>
      <c r="L7960" s="25">
        <f t="shared" si="249"/>
        <v>3</v>
      </c>
      <c r="M7960" s="25">
        <f>VLOOKUP(K7960,Table!$A$2:$C$121,2,0)</f>
        <v>16</v>
      </c>
      <c r="N7960" s="26">
        <f>VLOOKUP(K7960,Table!$A$2:$C$121,3,0)</f>
        <v>2</v>
      </c>
      <c r="O7960" s="13" t="str">
        <f>VLOOKUP(A7960,Table!$U$1:$V$230,2,0)</f>
        <v>Cubic</v>
      </c>
      <c r="P7960" s="1"/>
    </row>
    <row r="7961" spans="1:16">
      <c r="A7961" s="12">
        <v>206</v>
      </c>
      <c r="B7961" s="12">
        <v>9091</v>
      </c>
      <c r="C7961" s="12" t="s">
        <v>8484</v>
      </c>
      <c r="D7961" s="12" t="s">
        <v>315</v>
      </c>
      <c r="E7961" s="17" t="s">
        <v>55</v>
      </c>
      <c r="F7961" s="25" t="str">
        <f>LEFT(E7961,MIN(FIND({0,1,2,3,4,5,6,7,8,9},ASC(E7961)&amp;1234567890))-1)</f>
        <v>Mn</v>
      </c>
      <c r="G7961" s="25">
        <f t="shared" si="248"/>
        <v>2</v>
      </c>
      <c r="H7961" s="25">
        <f>VLOOKUP(F7961,Table!$A$2:$C$121,2,0)</f>
        <v>7</v>
      </c>
      <c r="I7961" s="26">
        <f>VLOOKUP(F7961,Table!$A$2:$C$121,3,0)</f>
        <v>4</v>
      </c>
      <c r="J7961" s="17" t="s">
        <v>59</v>
      </c>
      <c r="K7961" s="25" t="str">
        <f>LEFT(J7961,MIN(FIND({0,1,2,3,4,5,6,7,8,9},ASC(J7961)&amp;1234567890))-1)</f>
        <v>O</v>
      </c>
      <c r="L7961" s="25">
        <f t="shared" si="249"/>
        <v>3</v>
      </c>
      <c r="M7961" s="25">
        <f>VLOOKUP(K7961,Table!$A$2:$C$121,2,0)</f>
        <v>16</v>
      </c>
      <c r="N7961" s="26">
        <f>VLOOKUP(K7961,Table!$A$2:$C$121,3,0)</f>
        <v>2</v>
      </c>
      <c r="O7961" s="13" t="str">
        <f>VLOOKUP(A7961,Table!$U$1:$V$230,2,0)</f>
        <v>Cubic</v>
      </c>
      <c r="P7961" s="1"/>
    </row>
    <row r="7962" spans="1:16">
      <c r="A7962" s="12">
        <v>206</v>
      </c>
      <c r="B7962" s="12">
        <v>23522</v>
      </c>
      <c r="C7962" s="12" t="s">
        <v>8484</v>
      </c>
      <c r="D7962" s="12" t="s">
        <v>8485</v>
      </c>
      <c r="E7962" s="17" t="s">
        <v>12830</v>
      </c>
      <c r="F7962" s="25" t="str">
        <f>LEFT(E7962,MIN(FIND({0,1,2,3,4,5,6,7,8,9},ASC(E7962)&amp;1234567890))-1)</f>
        <v>Mg</v>
      </c>
      <c r="G7962" s="25">
        <f t="shared" si="248"/>
        <v>3</v>
      </c>
      <c r="H7962" s="25">
        <f>VLOOKUP(F7962,Table!$A$2:$C$121,2,0)</f>
        <v>2</v>
      </c>
      <c r="I7962" s="26">
        <f>VLOOKUP(F7962,Table!$A$2:$C$121,3,0)</f>
        <v>3</v>
      </c>
      <c r="J7962" s="17" t="s">
        <v>11358</v>
      </c>
      <c r="K7962" s="25" t="str">
        <f>LEFT(J7962,MIN(FIND({0,1,2,3,4,5,6,7,8,9},ASC(J7962)&amp;1234567890))-1)</f>
        <v>N</v>
      </c>
      <c r="L7962" s="25">
        <f t="shared" si="249"/>
        <v>2</v>
      </c>
      <c r="M7962" s="25">
        <f>VLOOKUP(K7962,Table!$A$2:$C$121,2,0)</f>
        <v>15</v>
      </c>
      <c r="N7962" s="26">
        <f>VLOOKUP(K7962,Table!$A$2:$C$121,3,0)</f>
        <v>2</v>
      </c>
      <c r="O7962" s="13" t="str">
        <f>VLOOKUP(A7962,Table!$U$1:$V$230,2,0)</f>
        <v>Cubic</v>
      </c>
      <c r="P7962" s="1"/>
    </row>
    <row r="7963" spans="1:16">
      <c r="A7963" s="12">
        <v>206</v>
      </c>
      <c r="B7963" s="12">
        <v>24200</v>
      </c>
      <c r="C7963" s="12" t="s">
        <v>8484</v>
      </c>
      <c r="D7963" s="12" t="s">
        <v>8340</v>
      </c>
      <c r="E7963" s="17" t="s">
        <v>11956</v>
      </c>
      <c r="F7963" s="25" t="str">
        <f>LEFT(E7963,MIN(FIND({0,1,2,3,4,5,6,7,8,9},ASC(E7963)&amp;1234567890))-1)</f>
        <v>Sc</v>
      </c>
      <c r="G7963" s="25">
        <f t="shared" si="248"/>
        <v>2</v>
      </c>
      <c r="H7963" s="25">
        <f>VLOOKUP(F7963,Table!$A$2:$C$121,2,0)</f>
        <v>3</v>
      </c>
      <c r="I7963" s="26">
        <f>VLOOKUP(F7963,Table!$A$2:$C$121,3,0)</f>
        <v>4</v>
      </c>
      <c r="J7963" s="17" t="s">
        <v>59</v>
      </c>
      <c r="K7963" s="25" t="str">
        <f>LEFT(J7963,MIN(FIND({0,1,2,3,4,5,6,7,8,9},ASC(J7963)&amp;1234567890))-1)</f>
        <v>O</v>
      </c>
      <c r="L7963" s="25">
        <f t="shared" si="249"/>
        <v>3</v>
      </c>
      <c r="M7963" s="25">
        <f>VLOOKUP(K7963,Table!$A$2:$C$121,2,0)</f>
        <v>16</v>
      </c>
      <c r="N7963" s="26">
        <f>VLOOKUP(K7963,Table!$A$2:$C$121,3,0)</f>
        <v>2</v>
      </c>
      <c r="O7963" s="13" t="str">
        <f>VLOOKUP(A7963,Table!$U$1:$V$230,2,0)</f>
        <v>Cubic</v>
      </c>
      <c r="P7963" s="1"/>
    </row>
    <row r="7964" spans="1:16">
      <c r="A7964" s="12">
        <v>206</v>
      </c>
      <c r="B7964" s="12">
        <v>24221</v>
      </c>
      <c r="C7964" s="12" t="s">
        <v>8484</v>
      </c>
      <c r="D7964" s="12" t="s">
        <v>5908</v>
      </c>
      <c r="E7964" s="17" t="s">
        <v>11428</v>
      </c>
      <c r="F7964" s="25" t="str">
        <f>LEFT(E7964,MIN(FIND({0,1,2,3,4,5,6,7,8,9},ASC(E7964)&amp;1234567890))-1)</f>
        <v>U</v>
      </c>
      <c r="G7964" s="25">
        <f t="shared" si="248"/>
        <v>2</v>
      </c>
      <c r="H7964" s="25">
        <f>VLOOKUP(F7964,Table!$A$2:$C$121,2,0)</f>
        <v>3</v>
      </c>
      <c r="I7964" s="26">
        <f>VLOOKUP(F7964,Table!$A$2:$C$121,3,0)</f>
        <v>7</v>
      </c>
      <c r="J7964" s="17" t="s">
        <v>11411</v>
      </c>
      <c r="K7964" s="25" t="str">
        <f>LEFT(J7964,MIN(FIND({0,1,2,3,4,5,6,7,8,9},ASC(J7964)&amp;1234567890))-1)</f>
        <v>N</v>
      </c>
      <c r="L7964" s="25">
        <f t="shared" si="249"/>
        <v>3</v>
      </c>
      <c r="M7964" s="25">
        <f>VLOOKUP(K7964,Table!$A$2:$C$121,2,0)</f>
        <v>15</v>
      </c>
      <c r="N7964" s="26">
        <f>VLOOKUP(K7964,Table!$A$2:$C$121,3,0)</f>
        <v>2</v>
      </c>
      <c r="O7964" s="13" t="str">
        <f>VLOOKUP(A7964,Table!$U$1:$V$230,2,0)</f>
        <v>Cubic</v>
      </c>
      <c r="P7964" s="1"/>
    </row>
    <row r="7965" spans="1:16">
      <c r="A7965" s="12">
        <v>206</v>
      </c>
      <c r="B7965" s="12">
        <v>26169</v>
      </c>
      <c r="C7965" s="12" t="s">
        <v>8484</v>
      </c>
      <c r="D7965" s="12" t="s">
        <v>1257</v>
      </c>
      <c r="E7965" s="17" t="s">
        <v>342</v>
      </c>
      <c r="F7965" s="25" t="str">
        <f>LEFT(E7965,MIN(FIND({0,1,2,3,4,5,6,7,8,9},ASC(E7965)&amp;1234567890))-1)</f>
        <v>P</v>
      </c>
      <c r="G7965" s="25">
        <f t="shared" si="248"/>
        <v>4</v>
      </c>
      <c r="H7965" s="25">
        <f>VLOOKUP(F7965,Table!$A$2:$C$121,2,0)</f>
        <v>15</v>
      </c>
      <c r="I7965" s="26">
        <f>VLOOKUP(F7965,Table!$A$2:$C$121,3,0)</f>
        <v>3</v>
      </c>
      <c r="J7965" s="17" t="s">
        <v>11616</v>
      </c>
      <c r="K7965" s="25" t="str">
        <f>LEFT(J7965,MIN(FIND({0,1,2,3,4,5,6,7,8,9},ASC(J7965)&amp;1234567890))-1)</f>
        <v>S</v>
      </c>
      <c r="L7965" s="25">
        <f t="shared" si="249"/>
        <v>9</v>
      </c>
      <c r="M7965" s="25">
        <f>VLOOKUP(K7965,Table!$A$2:$C$121,2,0)</f>
        <v>16</v>
      </c>
      <c r="N7965" s="26">
        <f>VLOOKUP(K7965,Table!$A$2:$C$121,3,0)</f>
        <v>3</v>
      </c>
      <c r="O7965" s="13" t="str">
        <f>VLOOKUP(A7965,Table!$U$1:$V$230,2,0)</f>
        <v>Cubic</v>
      </c>
      <c r="P7965" s="1"/>
    </row>
    <row r="7966" spans="1:16">
      <c r="A7966" s="12">
        <v>206</v>
      </c>
      <c r="B7966" s="12">
        <v>26585</v>
      </c>
      <c r="C7966" s="12" t="s">
        <v>8484</v>
      </c>
      <c r="D7966" s="12" t="s">
        <v>1026</v>
      </c>
      <c r="E7966" s="17" t="s">
        <v>11535</v>
      </c>
      <c r="F7966" s="25" t="str">
        <f>LEFT(E7966,MIN(FIND({0,1,2,3,4,5,6,7,8,9},ASC(E7966)&amp;1234567890))-1)</f>
        <v>Am</v>
      </c>
      <c r="G7966" s="25">
        <f t="shared" si="248"/>
        <v>2</v>
      </c>
      <c r="H7966" s="25">
        <f>VLOOKUP(F7966,Table!$A$2:$C$121,2,0)</f>
        <v>3</v>
      </c>
      <c r="I7966" s="26">
        <f>VLOOKUP(F7966,Table!$A$2:$C$121,3,0)</f>
        <v>7</v>
      </c>
      <c r="J7966" s="17" t="s">
        <v>59</v>
      </c>
      <c r="K7966" s="25" t="str">
        <f>LEFT(J7966,MIN(FIND({0,1,2,3,4,5,6,7,8,9},ASC(J7966)&amp;1234567890))-1)</f>
        <v>O</v>
      </c>
      <c r="L7966" s="25">
        <f t="shared" si="249"/>
        <v>3</v>
      </c>
      <c r="M7966" s="25">
        <f>VLOOKUP(K7966,Table!$A$2:$C$121,2,0)</f>
        <v>16</v>
      </c>
      <c r="N7966" s="26">
        <f>VLOOKUP(K7966,Table!$A$2:$C$121,3,0)</f>
        <v>2</v>
      </c>
      <c r="O7966" s="13" t="str">
        <f>VLOOKUP(A7966,Table!$U$1:$V$230,2,0)</f>
        <v>Cubic</v>
      </c>
      <c r="P7966" s="1"/>
    </row>
    <row r="7967" spans="1:16">
      <c r="A7967" s="12">
        <v>206</v>
      </c>
      <c r="B7967" s="12">
        <v>26875</v>
      </c>
      <c r="C7967" s="12" t="s">
        <v>8484</v>
      </c>
      <c r="D7967" s="12" t="s">
        <v>8486</v>
      </c>
      <c r="E7967" s="17" t="s">
        <v>12830</v>
      </c>
      <c r="F7967" s="25" t="str">
        <f>LEFT(E7967,MIN(FIND({0,1,2,3,4,5,6,7,8,9},ASC(E7967)&amp;1234567890))-1)</f>
        <v>Mg</v>
      </c>
      <c r="G7967" s="25">
        <f t="shared" si="248"/>
        <v>3</v>
      </c>
      <c r="H7967" s="25">
        <f>VLOOKUP(F7967,Table!$A$2:$C$121,2,0)</f>
        <v>2</v>
      </c>
      <c r="I7967" s="26">
        <f>VLOOKUP(F7967,Table!$A$2:$C$121,3,0)</f>
        <v>3</v>
      </c>
      <c r="J7967" s="17" t="s">
        <v>30</v>
      </c>
      <c r="K7967" s="25" t="str">
        <f>LEFT(J7967,MIN(FIND({0,1,2,3,4,5,6,7,8,9},ASC(J7967)&amp;1234567890))-1)</f>
        <v>P</v>
      </c>
      <c r="L7967" s="25">
        <f t="shared" si="249"/>
        <v>2</v>
      </c>
      <c r="M7967" s="25">
        <f>VLOOKUP(K7967,Table!$A$2:$C$121,2,0)</f>
        <v>15</v>
      </c>
      <c r="N7967" s="26">
        <f>VLOOKUP(K7967,Table!$A$2:$C$121,3,0)</f>
        <v>3</v>
      </c>
      <c r="O7967" s="13" t="str">
        <f>VLOOKUP(A7967,Table!$U$1:$V$230,2,0)</f>
        <v>Cubic</v>
      </c>
      <c r="P7967" s="1"/>
    </row>
    <row r="7968" spans="1:16">
      <c r="A7968" s="12">
        <v>206</v>
      </c>
      <c r="B7968" s="12">
        <v>26813</v>
      </c>
      <c r="C7968" s="12" t="s">
        <v>8484</v>
      </c>
      <c r="D7968" s="12" t="s">
        <v>8339</v>
      </c>
      <c r="E7968" s="17" t="s">
        <v>11475</v>
      </c>
      <c r="F7968" s="25" t="str">
        <f>LEFT(E7968,MIN(FIND({0,1,2,3,4,5,6,7,8,9},ASC(E7968)&amp;1234567890))-1)</f>
        <v>Tl</v>
      </c>
      <c r="G7968" s="25">
        <f t="shared" si="248"/>
        <v>2</v>
      </c>
      <c r="H7968" s="25">
        <f>VLOOKUP(F7968,Table!$A$2:$C$121,2,0)</f>
        <v>13</v>
      </c>
      <c r="I7968" s="26">
        <f>VLOOKUP(F7968,Table!$A$2:$C$121,3,0)</f>
        <v>6</v>
      </c>
      <c r="J7968" s="17" t="s">
        <v>59</v>
      </c>
      <c r="K7968" s="25" t="str">
        <f>LEFT(J7968,MIN(FIND({0,1,2,3,4,5,6,7,8,9},ASC(J7968)&amp;1234567890))-1)</f>
        <v>O</v>
      </c>
      <c r="L7968" s="25">
        <f t="shared" si="249"/>
        <v>3</v>
      </c>
      <c r="M7968" s="25">
        <f>VLOOKUP(K7968,Table!$A$2:$C$121,2,0)</f>
        <v>16</v>
      </c>
      <c r="N7968" s="26">
        <f>VLOOKUP(K7968,Table!$A$2:$C$121,3,0)</f>
        <v>2</v>
      </c>
      <c r="O7968" s="13" t="str">
        <f>VLOOKUP(A7968,Table!$U$1:$V$230,2,0)</f>
        <v>Cubic</v>
      </c>
      <c r="P7968" s="1"/>
    </row>
    <row r="7969" spans="1:16">
      <c r="A7969" s="12">
        <v>206</v>
      </c>
      <c r="B7969" s="12">
        <v>27773</v>
      </c>
      <c r="C7969" s="12" t="s">
        <v>8484</v>
      </c>
      <c r="D7969" s="12" t="s">
        <v>1105</v>
      </c>
      <c r="E7969" s="17" t="s">
        <v>11314</v>
      </c>
      <c r="F7969" s="25" t="str">
        <f>LEFT(E7969,MIN(FIND({0,1,2,3,4,5,6,7,8,9},ASC(E7969)&amp;1234567890))-1)</f>
        <v>Ho</v>
      </c>
      <c r="G7969" s="25">
        <f t="shared" si="248"/>
        <v>2</v>
      </c>
      <c r="H7969" s="25">
        <f>VLOOKUP(F7969,Table!$A$2:$C$121,2,0)</f>
        <v>3</v>
      </c>
      <c r="I7969" s="26">
        <f>VLOOKUP(F7969,Table!$A$2:$C$121,3,0)</f>
        <v>6</v>
      </c>
      <c r="J7969" s="17" t="s">
        <v>59</v>
      </c>
      <c r="K7969" s="25" t="str">
        <f>LEFT(J7969,MIN(FIND({0,1,2,3,4,5,6,7,8,9},ASC(J7969)&amp;1234567890))-1)</f>
        <v>O</v>
      </c>
      <c r="L7969" s="25">
        <f t="shared" si="249"/>
        <v>3</v>
      </c>
      <c r="M7969" s="25">
        <f>VLOOKUP(K7969,Table!$A$2:$C$121,2,0)</f>
        <v>16</v>
      </c>
      <c r="N7969" s="26">
        <f>VLOOKUP(K7969,Table!$A$2:$C$121,3,0)</f>
        <v>2</v>
      </c>
      <c r="O7969" s="13" t="str">
        <f>VLOOKUP(A7969,Table!$U$1:$V$230,2,0)</f>
        <v>Cubic</v>
      </c>
      <c r="P7969" s="1"/>
    </row>
    <row r="7970" spans="1:16">
      <c r="A7970" s="12">
        <v>206</v>
      </c>
      <c r="B7970" s="12">
        <v>27774</v>
      </c>
      <c r="C7970" s="12" t="s">
        <v>8484</v>
      </c>
      <c r="D7970" s="12" t="s">
        <v>1092</v>
      </c>
      <c r="E7970" s="17" t="s">
        <v>11330</v>
      </c>
      <c r="F7970" s="25" t="str">
        <f>LEFT(E7970,MIN(FIND({0,1,2,3,4,5,6,7,8,9},ASC(E7970)&amp;1234567890))-1)</f>
        <v>Er</v>
      </c>
      <c r="G7970" s="25">
        <f t="shared" si="248"/>
        <v>2</v>
      </c>
      <c r="H7970" s="25">
        <f>VLOOKUP(F7970,Table!$A$2:$C$121,2,0)</f>
        <v>3</v>
      </c>
      <c r="I7970" s="26">
        <f>VLOOKUP(F7970,Table!$A$2:$C$121,3,0)</f>
        <v>6</v>
      </c>
      <c r="J7970" s="17" t="s">
        <v>59</v>
      </c>
      <c r="K7970" s="25" t="str">
        <f>LEFT(J7970,MIN(FIND({0,1,2,3,4,5,6,7,8,9},ASC(J7970)&amp;1234567890))-1)</f>
        <v>O</v>
      </c>
      <c r="L7970" s="25">
        <f t="shared" si="249"/>
        <v>3</v>
      </c>
      <c r="M7970" s="25">
        <f>VLOOKUP(K7970,Table!$A$2:$C$121,2,0)</f>
        <v>16</v>
      </c>
      <c r="N7970" s="26">
        <f>VLOOKUP(K7970,Table!$A$2:$C$121,3,0)</f>
        <v>2</v>
      </c>
      <c r="O7970" s="13" t="str">
        <f>VLOOKUP(A7970,Table!$U$1:$V$230,2,0)</f>
        <v>Cubic</v>
      </c>
      <c r="P7970" s="1"/>
    </row>
    <row r="7971" spans="1:16">
      <c r="A7971" s="12">
        <v>206</v>
      </c>
      <c r="B7971" s="12">
        <v>27775</v>
      </c>
      <c r="C7971" s="12" t="s">
        <v>8484</v>
      </c>
      <c r="D7971" s="12" t="s">
        <v>8337</v>
      </c>
      <c r="E7971" s="17" t="s">
        <v>537</v>
      </c>
      <c r="F7971" s="25" t="str">
        <f>LEFT(E7971,MIN(FIND({0,1,2,3,4,5,6,7,8,9},ASC(E7971)&amp;1234567890))-1)</f>
        <v>Yb</v>
      </c>
      <c r="G7971" s="25">
        <f t="shared" si="248"/>
        <v>2</v>
      </c>
      <c r="H7971" s="25">
        <f>VLOOKUP(F7971,Table!$A$2:$C$121,2,0)</f>
        <v>3</v>
      </c>
      <c r="I7971" s="26">
        <f>VLOOKUP(F7971,Table!$A$2:$C$121,3,0)</f>
        <v>6</v>
      </c>
      <c r="J7971" s="17" t="s">
        <v>59</v>
      </c>
      <c r="K7971" s="25" t="str">
        <f>LEFT(J7971,MIN(FIND({0,1,2,3,4,5,6,7,8,9},ASC(J7971)&amp;1234567890))-1)</f>
        <v>O</v>
      </c>
      <c r="L7971" s="25">
        <f t="shared" si="249"/>
        <v>3</v>
      </c>
      <c r="M7971" s="25">
        <f>VLOOKUP(K7971,Table!$A$2:$C$121,2,0)</f>
        <v>16</v>
      </c>
      <c r="N7971" s="26">
        <f>VLOOKUP(K7971,Table!$A$2:$C$121,3,0)</f>
        <v>2</v>
      </c>
      <c r="O7971" s="13" t="str">
        <f>VLOOKUP(A7971,Table!$U$1:$V$230,2,0)</f>
        <v>Cubic</v>
      </c>
      <c r="P7971" s="1"/>
    </row>
    <row r="7972" spans="1:16">
      <c r="A7972" s="12">
        <v>206</v>
      </c>
      <c r="B7972" s="12">
        <v>34678</v>
      </c>
      <c r="C7972" s="12" t="s">
        <v>8484</v>
      </c>
      <c r="D7972" s="12" t="s">
        <v>1086</v>
      </c>
      <c r="E7972" s="17" t="s">
        <v>11566</v>
      </c>
      <c r="F7972" s="25" t="str">
        <f>LEFT(E7972,MIN(FIND({0,1,2,3,4,5,6,7,8,9},ASC(E7972)&amp;1234567890))-1)</f>
        <v>Ca</v>
      </c>
      <c r="G7972" s="25">
        <f t="shared" si="248"/>
        <v>3</v>
      </c>
      <c r="H7972" s="25">
        <f>VLOOKUP(F7972,Table!$A$2:$C$121,2,0)</f>
        <v>2</v>
      </c>
      <c r="I7972" s="26">
        <f>VLOOKUP(F7972,Table!$A$2:$C$121,3,0)</f>
        <v>4</v>
      </c>
      <c r="J7972" s="17" t="s">
        <v>11358</v>
      </c>
      <c r="K7972" s="25" t="str">
        <f>LEFT(J7972,MIN(FIND({0,1,2,3,4,5,6,7,8,9},ASC(J7972)&amp;1234567890))-1)</f>
        <v>N</v>
      </c>
      <c r="L7972" s="25">
        <f t="shared" si="249"/>
        <v>2</v>
      </c>
      <c r="M7972" s="25">
        <f>VLOOKUP(K7972,Table!$A$2:$C$121,2,0)</f>
        <v>15</v>
      </c>
      <c r="N7972" s="26">
        <f>VLOOKUP(K7972,Table!$A$2:$C$121,3,0)</f>
        <v>2</v>
      </c>
      <c r="O7972" s="13" t="str">
        <f>VLOOKUP(A7972,Table!$U$1:$V$230,2,0)</f>
        <v>Cubic</v>
      </c>
      <c r="P7972" s="1"/>
    </row>
    <row r="7973" spans="1:16">
      <c r="A7973" s="12">
        <v>206</v>
      </c>
      <c r="B7973" s="12">
        <v>39240</v>
      </c>
      <c r="C7973" s="12" t="s">
        <v>8484</v>
      </c>
      <c r="D7973" s="12" t="s">
        <v>703</v>
      </c>
      <c r="E7973" s="17" t="s">
        <v>11307</v>
      </c>
      <c r="F7973" s="25" t="str">
        <f>LEFT(E7973,MIN(FIND({0,1,2,3,4,5,6,7,8,9},ASC(E7973)&amp;1234567890))-1)</f>
        <v>Tm</v>
      </c>
      <c r="G7973" s="25">
        <f t="shared" si="248"/>
        <v>2</v>
      </c>
      <c r="H7973" s="25">
        <f>VLOOKUP(F7973,Table!$A$2:$C$121,2,0)</f>
        <v>3</v>
      </c>
      <c r="I7973" s="26">
        <f>VLOOKUP(F7973,Table!$A$2:$C$121,3,0)</f>
        <v>6</v>
      </c>
      <c r="J7973" s="17" t="s">
        <v>336</v>
      </c>
      <c r="K7973" s="25" t="str">
        <f>LEFT(J7973,MIN(FIND({0,1,2,3,4,5,6,7,8,9},ASC(J7973)&amp;1234567890))-1)</f>
        <v>S</v>
      </c>
      <c r="L7973" s="25">
        <f t="shared" si="249"/>
        <v>3</v>
      </c>
      <c r="M7973" s="25">
        <f>VLOOKUP(K7973,Table!$A$2:$C$121,2,0)</f>
        <v>16</v>
      </c>
      <c r="N7973" s="26">
        <f>VLOOKUP(K7973,Table!$A$2:$C$121,3,0)</f>
        <v>3</v>
      </c>
      <c r="O7973" s="13" t="str">
        <f>VLOOKUP(A7973,Table!$U$1:$V$230,2,0)</f>
        <v>Cubic</v>
      </c>
      <c r="P7973" s="1"/>
    </row>
    <row r="7974" spans="1:16">
      <c r="A7974" s="12">
        <v>206</v>
      </c>
      <c r="B7974" s="12">
        <v>60416</v>
      </c>
      <c r="C7974" s="12" t="s">
        <v>8484</v>
      </c>
      <c r="D7974" s="12" t="s">
        <v>8487</v>
      </c>
      <c r="E7974" s="17" t="s">
        <v>11428</v>
      </c>
      <c r="F7974" s="25" t="str">
        <f>LEFT(E7974,MIN(FIND({0,1,2,3,4,5,6,7,8,9},ASC(E7974)&amp;1234567890))-1)</f>
        <v>U</v>
      </c>
      <c r="G7974" s="25">
        <f t="shared" si="248"/>
        <v>2</v>
      </c>
      <c r="H7974" s="25">
        <f>VLOOKUP(F7974,Table!$A$2:$C$121,2,0)</f>
        <v>3</v>
      </c>
      <c r="I7974" s="26">
        <f>VLOOKUP(F7974,Table!$A$2:$C$121,3,0)</f>
        <v>7</v>
      </c>
      <c r="J7974" s="17" t="s">
        <v>13793</v>
      </c>
      <c r="K7974" s="25" t="str">
        <f>LEFT(J7974,MIN(FIND({0,1,2,3,4,5,6,7,8,9},ASC(J7974)&amp;1234567890))-1)</f>
        <v>N</v>
      </c>
      <c r="L7974" s="25">
        <f t="shared" si="249"/>
        <v>3.48</v>
      </c>
      <c r="M7974" s="25">
        <f>VLOOKUP(K7974,Table!$A$2:$C$121,2,0)</f>
        <v>15</v>
      </c>
      <c r="N7974" s="26">
        <f>VLOOKUP(K7974,Table!$A$2:$C$121,3,0)</f>
        <v>2</v>
      </c>
      <c r="O7974" s="13" t="str">
        <f>VLOOKUP(A7974,Table!$U$1:$V$230,2,0)</f>
        <v>Cubic</v>
      </c>
      <c r="P7974" s="1"/>
    </row>
    <row r="7975" spans="1:16">
      <c r="A7975" s="12">
        <v>206</v>
      </c>
      <c r="B7975" s="12">
        <v>60415</v>
      </c>
      <c r="C7975" s="12" t="s">
        <v>8484</v>
      </c>
      <c r="D7975" s="12" t="s">
        <v>8488</v>
      </c>
      <c r="E7975" s="17" t="s">
        <v>11428</v>
      </c>
      <c r="F7975" s="25" t="str">
        <f>LEFT(E7975,MIN(FIND({0,1,2,3,4,5,6,7,8,9},ASC(E7975)&amp;1234567890))-1)</f>
        <v>U</v>
      </c>
      <c r="G7975" s="25">
        <f t="shared" si="248"/>
        <v>2</v>
      </c>
      <c r="H7975" s="25">
        <f>VLOOKUP(F7975,Table!$A$2:$C$121,2,0)</f>
        <v>3</v>
      </c>
      <c r="I7975" s="26">
        <f>VLOOKUP(F7975,Table!$A$2:$C$121,3,0)</f>
        <v>7</v>
      </c>
      <c r="J7975" s="17" t="s">
        <v>13794</v>
      </c>
      <c r="K7975" s="25" t="str">
        <f>LEFT(J7975,MIN(FIND({0,1,2,3,4,5,6,7,8,9},ASC(J7975)&amp;1234567890))-1)</f>
        <v>N</v>
      </c>
      <c r="L7975" s="25">
        <f t="shared" si="249"/>
        <v>3.1</v>
      </c>
      <c r="M7975" s="25">
        <f>VLOOKUP(K7975,Table!$A$2:$C$121,2,0)</f>
        <v>15</v>
      </c>
      <c r="N7975" s="26">
        <f>VLOOKUP(K7975,Table!$A$2:$C$121,3,0)</f>
        <v>2</v>
      </c>
      <c r="O7975" s="13" t="str">
        <f>VLOOKUP(A7975,Table!$U$1:$V$230,2,0)</f>
        <v>Cubic</v>
      </c>
      <c r="P7975" s="1"/>
    </row>
    <row r="7976" spans="1:16">
      <c r="A7976" s="12">
        <v>206</v>
      </c>
      <c r="B7976" s="12">
        <v>61269</v>
      </c>
      <c r="C7976" s="12" t="s">
        <v>8484</v>
      </c>
      <c r="D7976" s="12" t="s">
        <v>8338</v>
      </c>
      <c r="E7976" s="17" t="s">
        <v>11377</v>
      </c>
      <c r="F7976" s="25" t="str">
        <f>LEFT(E7976,MIN(FIND({0,1,2,3,4,5,6,7,8,9},ASC(E7976)&amp;1234567890))-1)</f>
        <v>Dy</v>
      </c>
      <c r="G7976" s="25">
        <f t="shared" si="248"/>
        <v>2</v>
      </c>
      <c r="H7976" s="25">
        <f>VLOOKUP(F7976,Table!$A$2:$C$121,2,0)</f>
        <v>3</v>
      </c>
      <c r="I7976" s="26">
        <f>VLOOKUP(F7976,Table!$A$2:$C$121,3,0)</f>
        <v>6</v>
      </c>
      <c r="J7976" s="17" t="s">
        <v>59</v>
      </c>
      <c r="K7976" s="25" t="str">
        <f>LEFT(J7976,MIN(FIND({0,1,2,3,4,5,6,7,8,9},ASC(J7976)&amp;1234567890))-1)</f>
        <v>O</v>
      </c>
      <c r="L7976" s="25">
        <f t="shared" si="249"/>
        <v>3</v>
      </c>
      <c r="M7976" s="25">
        <f>VLOOKUP(K7976,Table!$A$2:$C$121,2,0)</f>
        <v>16</v>
      </c>
      <c r="N7976" s="26">
        <f>VLOOKUP(K7976,Table!$A$2:$C$121,3,0)</f>
        <v>2</v>
      </c>
      <c r="O7976" s="13" t="str">
        <f>VLOOKUP(A7976,Table!$U$1:$V$230,2,0)</f>
        <v>Cubic</v>
      </c>
      <c r="P7976" s="1"/>
    </row>
    <row r="7977" spans="1:16">
      <c r="A7977" s="12">
        <v>206</v>
      </c>
      <c r="B7977" s="12">
        <v>40471</v>
      </c>
      <c r="C7977" s="12" t="s">
        <v>8484</v>
      </c>
      <c r="D7977" s="12" t="s">
        <v>8341</v>
      </c>
      <c r="E7977" s="17" t="s">
        <v>12000</v>
      </c>
      <c r="F7977" s="25" t="str">
        <f>LEFT(E7977,MIN(FIND({0,1,2,3,4,5,6,7,8,9},ASC(E7977)&amp;1234567890))-1)</f>
        <v>Lu</v>
      </c>
      <c r="G7977" s="25">
        <f t="shared" si="248"/>
        <v>2</v>
      </c>
      <c r="H7977" s="25">
        <f>VLOOKUP(F7977,Table!$A$2:$C$121,2,0)</f>
        <v>3</v>
      </c>
      <c r="I7977" s="26">
        <f>VLOOKUP(F7977,Table!$A$2:$C$121,3,0)</f>
        <v>6</v>
      </c>
      <c r="J7977" s="17" t="s">
        <v>59</v>
      </c>
      <c r="K7977" s="25" t="str">
        <f>LEFT(J7977,MIN(FIND({0,1,2,3,4,5,6,7,8,9},ASC(J7977)&amp;1234567890))-1)</f>
        <v>O</v>
      </c>
      <c r="L7977" s="25">
        <f t="shared" si="249"/>
        <v>3</v>
      </c>
      <c r="M7977" s="25">
        <f>VLOOKUP(K7977,Table!$A$2:$C$121,2,0)</f>
        <v>16</v>
      </c>
      <c r="N7977" s="26">
        <f>VLOOKUP(K7977,Table!$A$2:$C$121,3,0)</f>
        <v>2</v>
      </c>
      <c r="O7977" s="13" t="str">
        <f>VLOOKUP(A7977,Table!$U$1:$V$230,2,0)</f>
        <v>Cubic</v>
      </c>
      <c r="P7977" s="1"/>
    </row>
    <row r="7978" spans="1:16">
      <c r="A7978" s="12">
        <v>206</v>
      </c>
      <c r="B7978" s="12">
        <v>40472</v>
      </c>
      <c r="C7978" s="12" t="s">
        <v>8484</v>
      </c>
      <c r="D7978" s="12" t="s">
        <v>822</v>
      </c>
      <c r="E7978" s="17" t="s">
        <v>11392</v>
      </c>
      <c r="F7978" s="25" t="str">
        <f>LEFT(E7978,MIN(FIND({0,1,2,3,4,5,6,7,8,9},ASC(E7978)&amp;1234567890))-1)</f>
        <v>Eu</v>
      </c>
      <c r="G7978" s="25">
        <f t="shared" si="248"/>
        <v>2</v>
      </c>
      <c r="H7978" s="25">
        <f>VLOOKUP(F7978,Table!$A$2:$C$121,2,0)</f>
        <v>3</v>
      </c>
      <c r="I7978" s="26">
        <f>VLOOKUP(F7978,Table!$A$2:$C$121,3,0)</f>
        <v>6</v>
      </c>
      <c r="J7978" s="17" t="s">
        <v>59</v>
      </c>
      <c r="K7978" s="25" t="str">
        <f>LEFT(J7978,MIN(FIND({0,1,2,3,4,5,6,7,8,9},ASC(J7978)&amp;1234567890))-1)</f>
        <v>O</v>
      </c>
      <c r="L7978" s="25">
        <f t="shared" si="249"/>
        <v>3</v>
      </c>
      <c r="M7978" s="25">
        <f>VLOOKUP(K7978,Table!$A$2:$C$121,2,0)</f>
        <v>16</v>
      </c>
      <c r="N7978" s="26">
        <f>VLOOKUP(K7978,Table!$A$2:$C$121,3,0)</f>
        <v>2</v>
      </c>
      <c r="O7978" s="13" t="str">
        <f>VLOOKUP(A7978,Table!$U$1:$V$230,2,0)</f>
        <v>Cubic</v>
      </c>
      <c r="P7978" s="1"/>
    </row>
    <row r="7979" spans="1:16">
      <c r="A7979" s="12">
        <v>206</v>
      </c>
      <c r="B7979" s="12">
        <v>40473</v>
      </c>
      <c r="C7979" s="12" t="s">
        <v>8484</v>
      </c>
      <c r="D7979" s="12" t="s">
        <v>1050</v>
      </c>
      <c r="E7979" s="17" t="s">
        <v>11395</v>
      </c>
      <c r="F7979" s="25" t="str">
        <f>LEFT(E7979,MIN(FIND({0,1,2,3,4,5,6,7,8,9},ASC(E7979)&amp;1234567890))-1)</f>
        <v>Gd</v>
      </c>
      <c r="G7979" s="25">
        <f t="shared" si="248"/>
        <v>2</v>
      </c>
      <c r="H7979" s="25">
        <f>VLOOKUP(F7979,Table!$A$2:$C$121,2,0)</f>
        <v>3</v>
      </c>
      <c r="I7979" s="26">
        <f>VLOOKUP(F7979,Table!$A$2:$C$121,3,0)</f>
        <v>6</v>
      </c>
      <c r="J7979" s="17" t="s">
        <v>59</v>
      </c>
      <c r="K7979" s="25" t="str">
        <f>LEFT(J7979,MIN(FIND({0,1,2,3,4,5,6,7,8,9},ASC(J7979)&amp;1234567890))-1)</f>
        <v>O</v>
      </c>
      <c r="L7979" s="25">
        <f t="shared" si="249"/>
        <v>3</v>
      </c>
      <c r="M7979" s="25">
        <f>VLOOKUP(K7979,Table!$A$2:$C$121,2,0)</f>
        <v>16</v>
      </c>
      <c r="N7979" s="26">
        <f>VLOOKUP(K7979,Table!$A$2:$C$121,3,0)</f>
        <v>2</v>
      </c>
      <c r="O7979" s="13" t="str">
        <f>VLOOKUP(A7979,Table!$U$1:$V$230,2,0)</f>
        <v>Cubic</v>
      </c>
      <c r="P7979" s="1"/>
    </row>
    <row r="7980" spans="1:16">
      <c r="A7980" s="12">
        <v>206</v>
      </c>
      <c r="B7980" s="12">
        <v>40475</v>
      </c>
      <c r="C7980" s="12" t="s">
        <v>8484</v>
      </c>
      <c r="D7980" s="12" t="s">
        <v>859</v>
      </c>
      <c r="E7980" s="17" t="s">
        <v>60</v>
      </c>
      <c r="F7980" s="25" t="str">
        <f>LEFT(E7980,MIN(FIND({0,1,2,3,4,5,6,7,8,9},ASC(E7980)&amp;1234567890))-1)</f>
        <v>Sm</v>
      </c>
      <c r="G7980" s="25">
        <f t="shared" si="248"/>
        <v>2</v>
      </c>
      <c r="H7980" s="25">
        <f>VLOOKUP(F7980,Table!$A$2:$C$121,2,0)</f>
        <v>3</v>
      </c>
      <c r="I7980" s="26">
        <f>VLOOKUP(F7980,Table!$A$2:$C$121,3,0)</f>
        <v>6</v>
      </c>
      <c r="J7980" s="17" t="s">
        <v>59</v>
      </c>
      <c r="K7980" s="25" t="str">
        <f>LEFT(J7980,MIN(FIND({0,1,2,3,4,5,6,7,8,9},ASC(J7980)&amp;1234567890))-1)</f>
        <v>O</v>
      </c>
      <c r="L7980" s="25">
        <f t="shared" si="249"/>
        <v>3</v>
      </c>
      <c r="M7980" s="25">
        <f>VLOOKUP(K7980,Table!$A$2:$C$121,2,0)</f>
        <v>16</v>
      </c>
      <c r="N7980" s="26">
        <f>VLOOKUP(K7980,Table!$A$2:$C$121,3,0)</f>
        <v>2</v>
      </c>
      <c r="O7980" s="13" t="str">
        <f>VLOOKUP(A7980,Table!$U$1:$V$230,2,0)</f>
        <v>Cubic</v>
      </c>
      <c r="P7980" s="1"/>
    </row>
    <row r="7981" spans="1:16">
      <c r="A7981" s="12">
        <v>206</v>
      </c>
      <c r="B7981" s="12">
        <v>72010</v>
      </c>
      <c r="C7981" s="12" t="s">
        <v>8484</v>
      </c>
      <c r="D7981" s="12" t="s">
        <v>514</v>
      </c>
      <c r="E7981" s="17" t="s">
        <v>537</v>
      </c>
      <c r="F7981" s="25" t="str">
        <f>LEFT(E7981,MIN(FIND({0,1,2,3,4,5,6,7,8,9},ASC(E7981)&amp;1234567890))-1)</f>
        <v>Yb</v>
      </c>
      <c r="G7981" s="25">
        <f t="shared" si="248"/>
        <v>2</v>
      </c>
      <c r="H7981" s="25">
        <f>VLOOKUP(F7981,Table!$A$2:$C$121,2,0)</f>
        <v>3</v>
      </c>
      <c r="I7981" s="26">
        <f>VLOOKUP(F7981,Table!$A$2:$C$121,3,0)</f>
        <v>6</v>
      </c>
      <c r="J7981" s="17" t="s">
        <v>336</v>
      </c>
      <c r="K7981" s="25" t="str">
        <f>LEFT(J7981,MIN(FIND({0,1,2,3,4,5,6,7,8,9},ASC(J7981)&amp;1234567890))-1)</f>
        <v>S</v>
      </c>
      <c r="L7981" s="25">
        <f t="shared" si="249"/>
        <v>3</v>
      </c>
      <c r="M7981" s="25">
        <f>VLOOKUP(K7981,Table!$A$2:$C$121,2,0)</f>
        <v>16</v>
      </c>
      <c r="N7981" s="26">
        <f>VLOOKUP(K7981,Table!$A$2:$C$121,3,0)</f>
        <v>3</v>
      </c>
      <c r="O7981" s="13" t="str">
        <f>VLOOKUP(A7981,Table!$U$1:$V$230,2,0)</f>
        <v>Cubic</v>
      </c>
      <c r="P7981" s="1"/>
    </row>
    <row r="7982" spans="1:16">
      <c r="A7982" s="12">
        <v>206</v>
      </c>
      <c r="B7982" s="12">
        <v>84918</v>
      </c>
      <c r="C7982" s="12" t="s">
        <v>8484</v>
      </c>
      <c r="D7982" s="12" t="s">
        <v>8489</v>
      </c>
      <c r="E7982" s="17" t="s">
        <v>11839</v>
      </c>
      <c r="F7982" s="25" t="str">
        <f>LEFT(E7982,MIN(FIND({0,1,2,3,4,5,6,7,8,9},ASC(E7982)&amp;1234567890))-1)</f>
        <v>Zn</v>
      </c>
      <c r="G7982" s="25">
        <f t="shared" si="248"/>
        <v>3</v>
      </c>
      <c r="H7982" s="25">
        <f>VLOOKUP(F7982,Table!$A$2:$C$121,2,0)</f>
        <v>12</v>
      </c>
      <c r="I7982" s="26">
        <f>VLOOKUP(F7982,Table!$A$2:$C$121,3,0)</f>
        <v>4</v>
      </c>
      <c r="J7982" s="17" t="s">
        <v>11358</v>
      </c>
      <c r="K7982" s="25" t="str">
        <f>LEFT(J7982,MIN(FIND({0,1,2,3,4,5,6,7,8,9},ASC(J7982)&amp;1234567890))-1)</f>
        <v>N</v>
      </c>
      <c r="L7982" s="25">
        <f t="shared" si="249"/>
        <v>2</v>
      </c>
      <c r="M7982" s="25">
        <f>VLOOKUP(K7982,Table!$A$2:$C$121,2,0)</f>
        <v>15</v>
      </c>
      <c r="N7982" s="26">
        <f>VLOOKUP(K7982,Table!$A$2:$C$121,3,0)</f>
        <v>2</v>
      </c>
      <c r="O7982" s="13" t="str">
        <f>VLOOKUP(A7982,Table!$U$1:$V$230,2,0)</f>
        <v>Cubic</v>
      </c>
      <c r="P7982" s="1"/>
    </row>
    <row r="7983" spans="1:16">
      <c r="A7983" s="12">
        <v>206</v>
      </c>
      <c r="B7983" s="12">
        <v>43990</v>
      </c>
      <c r="C7983" s="12" t="s">
        <v>8484</v>
      </c>
      <c r="D7983" s="12" t="s">
        <v>5863</v>
      </c>
      <c r="E7983" s="17" t="s">
        <v>12830</v>
      </c>
      <c r="F7983" s="25" t="str">
        <f>LEFT(E7983,MIN(FIND({0,1,2,3,4,5,6,7,8,9},ASC(E7983)&amp;1234567890))-1)</f>
        <v>Mg</v>
      </c>
      <c r="G7983" s="25">
        <f t="shared" si="248"/>
        <v>3</v>
      </c>
      <c r="H7983" s="25">
        <f>VLOOKUP(F7983,Table!$A$2:$C$121,2,0)</f>
        <v>2</v>
      </c>
      <c r="I7983" s="26">
        <f>VLOOKUP(F7983,Table!$A$2:$C$121,3,0)</f>
        <v>3</v>
      </c>
      <c r="J7983" s="17" t="s">
        <v>453</v>
      </c>
      <c r="K7983" s="25" t="str">
        <f>LEFT(J7983,MIN(FIND({0,1,2,3,4,5,6,7,8,9},ASC(J7983)&amp;1234567890))-1)</f>
        <v>As</v>
      </c>
      <c r="L7983" s="25">
        <f t="shared" si="249"/>
        <v>2</v>
      </c>
      <c r="M7983" s="25">
        <f>VLOOKUP(K7983,Table!$A$2:$C$121,2,0)</f>
        <v>15</v>
      </c>
      <c r="N7983" s="26">
        <f>VLOOKUP(K7983,Table!$A$2:$C$121,3,0)</f>
        <v>4</v>
      </c>
      <c r="O7983" s="13" t="str">
        <f>VLOOKUP(A7983,Table!$U$1:$V$230,2,0)</f>
        <v>Cubic</v>
      </c>
      <c r="P7983" s="1"/>
    </row>
    <row r="7984" spans="1:16">
      <c r="A7984" s="12">
        <v>206</v>
      </c>
      <c r="B7984" s="12">
        <v>76524</v>
      </c>
      <c r="C7984" s="12" t="s">
        <v>8484</v>
      </c>
      <c r="D7984" s="12" t="s">
        <v>8490</v>
      </c>
      <c r="E7984" s="17" t="s">
        <v>13795</v>
      </c>
      <c r="F7984" s="25" t="str">
        <f>LEFT(E7984,MIN(FIND({0,1,2,3,4,5,6,7,8,9},ASC(E7984)&amp;1234567890))-1)</f>
        <v>U</v>
      </c>
      <c r="G7984" s="25">
        <f t="shared" si="248"/>
        <v>4</v>
      </c>
      <c r="H7984" s="25">
        <f>VLOOKUP(F7984,Table!$A$2:$C$121,2,0)</f>
        <v>3</v>
      </c>
      <c r="I7984" s="26">
        <f>VLOOKUP(F7984,Table!$A$2:$C$121,3,0)</f>
        <v>7</v>
      </c>
      <c r="J7984" s="17" t="s">
        <v>13796</v>
      </c>
      <c r="K7984" s="25" t="str">
        <f>LEFT(J7984,MIN(FIND({0,1,2,3,4,5,6,7,8,9},ASC(J7984)&amp;1234567890))-1)</f>
        <v>N</v>
      </c>
      <c r="L7984" s="25">
        <f t="shared" si="249"/>
        <v>7</v>
      </c>
      <c r="M7984" s="25">
        <f>VLOOKUP(K7984,Table!$A$2:$C$121,2,0)</f>
        <v>15</v>
      </c>
      <c r="N7984" s="26">
        <f>VLOOKUP(K7984,Table!$A$2:$C$121,3,0)</f>
        <v>2</v>
      </c>
      <c r="O7984" s="13" t="str">
        <f>VLOOKUP(A7984,Table!$U$1:$V$230,2,0)</f>
        <v>Cubic</v>
      </c>
      <c r="P7984" s="1"/>
    </row>
    <row r="7985" spans="1:16">
      <c r="A7985" s="12">
        <v>206</v>
      </c>
      <c r="B7985" s="12">
        <v>88752</v>
      </c>
      <c r="C7985" s="12" t="s">
        <v>8484</v>
      </c>
      <c r="D7985" s="12" t="s">
        <v>8491</v>
      </c>
      <c r="E7985" s="17" t="s">
        <v>11331</v>
      </c>
      <c r="F7985" s="25" t="str">
        <f>LEFT(E7985,MIN(FIND({0,1,2,3,4,5,6,7,8,9},ASC(E7985)&amp;1234567890))-1)</f>
        <v>Ce</v>
      </c>
      <c r="G7985" s="25">
        <f t="shared" si="248"/>
        <v>1</v>
      </c>
      <c r="H7985" s="25">
        <f>VLOOKUP(F7985,Table!$A$2:$C$121,2,0)</f>
        <v>3</v>
      </c>
      <c r="I7985" s="26">
        <f>VLOOKUP(F7985,Table!$A$2:$C$121,3,0)</f>
        <v>6</v>
      </c>
      <c r="J7985" s="17" t="s">
        <v>13797</v>
      </c>
      <c r="K7985" s="25" t="str">
        <f>LEFT(J7985,MIN(FIND({0,1,2,3,4,5,6,7,8,9},ASC(J7985)&amp;1234567890))-1)</f>
        <v>O</v>
      </c>
      <c r="L7985" s="25">
        <f t="shared" si="249"/>
        <v>1.6950000000000001</v>
      </c>
      <c r="M7985" s="25">
        <f>VLOOKUP(K7985,Table!$A$2:$C$121,2,0)</f>
        <v>16</v>
      </c>
      <c r="N7985" s="26">
        <f>VLOOKUP(K7985,Table!$A$2:$C$121,3,0)</f>
        <v>2</v>
      </c>
      <c r="O7985" s="13" t="str">
        <f>VLOOKUP(A7985,Table!$U$1:$V$230,2,0)</f>
        <v>Cubic</v>
      </c>
      <c r="P7985" s="1"/>
    </row>
    <row r="7986" spans="1:16">
      <c r="A7986" s="12">
        <v>206</v>
      </c>
      <c r="B7986" s="12">
        <v>88753</v>
      </c>
      <c r="C7986" s="12" t="s">
        <v>8484</v>
      </c>
      <c r="D7986" s="12" t="s">
        <v>8492</v>
      </c>
      <c r="E7986" s="17" t="s">
        <v>11331</v>
      </c>
      <c r="F7986" s="25" t="str">
        <f>LEFT(E7986,MIN(FIND({0,1,2,3,4,5,6,7,8,9},ASC(E7986)&amp;1234567890))-1)</f>
        <v>Ce</v>
      </c>
      <c r="G7986" s="25">
        <f t="shared" si="248"/>
        <v>1</v>
      </c>
      <c r="H7986" s="25">
        <f>VLOOKUP(F7986,Table!$A$2:$C$121,2,0)</f>
        <v>3</v>
      </c>
      <c r="I7986" s="26">
        <f>VLOOKUP(F7986,Table!$A$2:$C$121,3,0)</f>
        <v>6</v>
      </c>
      <c r="J7986" s="17" t="s">
        <v>13798</v>
      </c>
      <c r="K7986" s="25" t="str">
        <f>LEFT(J7986,MIN(FIND({0,1,2,3,4,5,6,7,8,9},ASC(J7986)&amp;1234567890))-1)</f>
        <v>O</v>
      </c>
      <c r="L7986" s="25">
        <f t="shared" si="249"/>
        <v>1.675</v>
      </c>
      <c r="M7986" s="25">
        <f>VLOOKUP(K7986,Table!$A$2:$C$121,2,0)</f>
        <v>16</v>
      </c>
      <c r="N7986" s="26">
        <f>VLOOKUP(K7986,Table!$A$2:$C$121,3,0)</f>
        <v>2</v>
      </c>
      <c r="O7986" s="13" t="str">
        <f>VLOOKUP(A7986,Table!$U$1:$V$230,2,0)</f>
        <v>Cubic</v>
      </c>
      <c r="P7986" s="1"/>
    </row>
    <row r="7987" spans="1:16">
      <c r="A7987" s="12">
        <v>206</v>
      </c>
      <c r="B7987" s="12">
        <v>412667</v>
      </c>
      <c r="C7987" s="12" t="s">
        <v>8484</v>
      </c>
      <c r="D7987" s="12" t="s">
        <v>7460</v>
      </c>
      <c r="E7987" s="17" t="s">
        <v>12756</v>
      </c>
      <c r="F7987" s="25" t="str">
        <f>LEFT(E7987,MIN(FIND({0,1,2,3,4,5,6,7,8,9},ASC(E7987)&amp;1234567890))-1)</f>
        <v>Be</v>
      </c>
      <c r="G7987" s="25">
        <f t="shared" si="248"/>
        <v>3</v>
      </c>
      <c r="H7987" s="25">
        <f>VLOOKUP(F7987,Table!$A$2:$C$121,2,0)</f>
        <v>2</v>
      </c>
      <c r="I7987" s="26">
        <f>VLOOKUP(F7987,Table!$A$2:$C$121,3,0)</f>
        <v>2</v>
      </c>
      <c r="J7987" s="17" t="s">
        <v>11358</v>
      </c>
      <c r="K7987" s="25" t="str">
        <f>LEFT(J7987,MIN(FIND({0,1,2,3,4,5,6,7,8,9},ASC(J7987)&amp;1234567890))-1)</f>
        <v>N</v>
      </c>
      <c r="L7987" s="25">
        <f t="shared" si="249"/>
        <v>2</v>
      </c>
      <c r="M7987" s="25">
        <f>VLOOKUP(K7987,Table!$A$2:$C$121,2,0)</f>
        <v>15</v>
      </c>
      <c r="N7987" s="26">
        <f>VLOOKUP(K7987,Table!$A$2:$C$121,3,0)</f>
        <v>2</v>
      </c>
      <c r="O7987" s="13" t="str">
        <f>VLOOKUP(A7987,Table!$U$1:$V$230,2,0)</f>
        <v>Cubic</v>
      </c>
      <c r="P7987" s="1"/>
    </row>
    <row r="7988" spans="1:16">
      <c r="A7988" s="12">
        <v>206</v>
      </c>
      <c r="B7988" s="12">
        <v>40474</v>
      </c>
      <c r="C7988" s="12" t="s">
        <v>8484</v>
      </c>
      <c r="D7988" s="12" t="s">
        <v>970</v>
      </c>
      <c r="E7988" s="17" t="s">
        <v>11367</v>
      </c>
      <c r="F7988" s="25" t="str">
        <f>LEFT(E7988,MIN(FIND({0,1,2,3,4,5,6,7,8,9},ASC(E7988)&amp;1234567890))-1)</f>
        <v>Tb</v>
      </c>
      <c r="G7988" s="25">
        <f t="shared" si="248"/>
        <v>2</v>
      </c>
      <c r="H7988" s="25">
        <f>VLOOKUP(F7988,Table!$A$2:$C$121,2,0)</f>
        <v>3</v>
      </c>
      <c r="I7988" s="26">
        <f>VLOOKUP(F7988,Table!$A$2:$C$121,3,0)</f>
        <v>6</v>
      </c>
      <c r="J7988" s="17" t="s">
        <v>59</v>
      </c>
      <c r="K7988" s="25" t="str">
        <f>LEFT(J7988,MIN(FIND({0,1,2,3,4,5,6,7,8,9},ASC(J7988)&amp;1234567890))-1)</f>
        <v>O</v>
      </c>
      <c r="L7988" s="25">
        <f t="shared" si="249"/>
        <v>3</v>
      </c>
      <c r="M7988" s="25">
        <f>VLOOKUP(K7988,Table!$A$2:$C$121,2,0)</f>
        <v>16</v>
      </c>
      <c r="N7988" s="26">
        <f>VLOOKUP(K7988,Table!$A$2:$C$121,3,0)</f>
        <v>2</v>
      </c>
      <c r="O7988" s="13" t="str">
        <f>VLOOKUP(A7988,Table!$U$1:$V$230,2,0)</f>
        <v>Cubic</v>
      </c>
      <c r="P7988" s="1"/>
    </row>
    <row r="7989" spans="1:16">
      <c r="A7989" s="12">
        <v>206</v>
      </c>
      <c r="B7989" s="12">
        <v>61270</v>
      </c>
      <c r="C7989" s="12" t="s">
        <v>8484</v>
      </c>
      <c r="D7989" s="12" t="s">
        <v>8342</v>
      </c>
      <c r="E7989" s="17" t="s">
        <v>11307</v>
      </c>
      <c r="F7989" s="25" t="str">
        <f>LEFT(E7989,MIN(FIND({0,1,2,3,4,5,6,7,8,9},ASC(E7989)&amp;1234567890))-1)</f>
        <v>Tm</v>
      </c>
      <c r="G7989" s="25">
        <f t="shared" si="248"/>
        <v>2</v>
      </c>
      <c r="H7989" s="25">
        <f>VLOOKUP(F7989,Table!$A$2:$C$121,2,0)</f>
        <v>3</v>
      </c>
      <c r="I7989" s="26">
        <f>VLOOKUP(F7989,Table!$A$2:$C$121,3,0)</f>
        <v>6</v>
      </c>
      <c r="J7989" s="17" t="s">
        <v>59</v>
      </c>
      <c r="K7989" s="25" t="str">
        <f>LEFT(J7989,MIN(FIND({0,1,2,3,4,5,6,7,8,9},ASC(J7989)&amp;1234567890))-1)</f>
        <v>O</v>
      </c>
      <c r="L7989" s="25">
        <f t="shared" si="249"/>
        <v>3</v>
      </c>
      <c r="M7989" s="25">
        <f>VLOOKUP(K7989,Table!$A$2:$C$121,2,0)</f>
        <v>16</v>
      </c>
      <c r="N7989" s="26">
        <f>VLOOKUP(K7989,Table!$A$2:$C$121,3,0)</f>
        <v>2</v>
      </c>
      <c r="O7989" s="13" t="str">
        <f>VLOOKUP(A7989,Table!$U$1:$V$230,2,0)</f>
        <v>Cubic</v>
      </c>
      <c r="P7989" s="1"/>
    </row>
    <row r="7990" spans="1:16">
      <c r="A7990" s="12">
        <v>206</v>
      </c>
      <c r="B7990" s="12">
        <v>600447</v>
      </c>
      <c r="C7990" s="12" t="s">
        <v>8484</v>
      </c>
      <c r="D7990" s="12" t="s">
        <v>1034</v>
      </c>
      <c r="E7990" s="17" t="s">
        <v>11536</v>
      </c>
      <c r="F7990" s="25" t="str">
        <f>LEFT(E7990,MIN(FIND({0,1,2,3,4,5,6,7,8,9},ASC(E7990)&amp;1234567890))-1)</f>
        <v>Cf</v>
      </c>
      <c r="G7990" s="25">
        <f t="shared" si="248"/>
        <v>2</v>
      </c>
      <c r="H7990" s="25">
        <f>VLOOKUP(F7990,Table!$A$2:$C$121,2,0)</f>
        <v>3</v>
      </c>
      <c r="I7990" s="26">
        <f>VLOOKUP(F7990,Table!$A$2:$C$121,3,0)</f>
        <v>7</v>
      </c>
      <c r="J7990" s="17" t="s">
        <v>59</v>
      </c>
      <c r="K7990" s="25" t="str">
        <f>LEFT(J7990,MIN(FIND({0,1,2,3,4,5,6,7,8,9},ASC(J7990)&amp;1234567890))-1)</f>
        <v>O</v>
      </c>
      <c r="L7990" s="25">
        <f t="shared" si="249"/>
        <v>3</v>
      </c>
      <c r="M7990" s="25">
        <f>VLOOKUP(K7990,Table!$A$2:$C$121,2,0)</f>
        <v>16</v>
      </c>
      <c r="N7990" s="26">
        <f>VLOOKUP(K7990,Table!$A$2:$C$121,3,0)</f>
        <v>2</v>
      </c>
      <c r="O7990" s="13" t="str">
        <f>VLOOKUP(A7990,Table!$U$1:$V$230,2,0)</f>
        <v>Cubic</v>
      </c>
      <c r="P7990" s="1"/>
    </row>
    <row r="7991" spans="1:16">
      <c r="A7991" s="12">
        <v>206</v>
      </c>
      <c r="B7991" s="12">
        <v>611608</v>
      </c>
      <c r="C7991" s="12" t="s">
        <v>8484</v>
      </c>
      <c r="D7991" s="12" t="s">
        <v>4092</v>
      </c>
      <c r="E7991" s="17" t="s">
        <v>11839</v>
      </c>
      <c r="F7991" s="25" t="str">
        <f>LEFT(E7991,MIN(FIND({0,1,2,3,4,5,6,7,8,9},ASC(E7991)&amp;1234567890))-1)</f>
        <v>Zn</v>
      </c>
      <c r="G7991" s="25">
        <f t="shared" si="248"/>
        <v>3</v>
      </c>
      <c r="H7991" s="25">
        <f>VLOOKUP(F7991,Table!$A$2:$C$121,2,0)</f>
        <v>12</v>
      </c>
      <c r="I7991" s="26">
        <f>VLOOKUP(F7991,Table!$A$2:$C$121,3,0)</f>
        <v>4</v>
      </c>
      <c r="J7991" s="17" t="s">
        <v>453</v>
      </c>
      <c r="K7991" s="25" t="str">
        <f>LEFT(J7991,MIN(FIND({0,1,2,3,4,5,6,7,8,9},ASC(J7991)&amp;1234567890))-1)</f>
        <v>As</v>
      </c>
      <c r="L7991" s="25">
        <f t="shared" si="249"/>
        <v>2</v>
      </c>
      <c r="M7991" s="25">
        <f>VLOOKUP(K7991,Table!$A$2:$C$121,2,0)</f>
        <v>15</v>
      </c>
      <c r="N7991" s="26">
        <f>VLOOKUP(K7991,Table!$A$2:$C$121,3,0)</f>
        <v>4</v>
      </c>
      <c r="O7991" s="13" t="str">
        <f>VLOOKUP(A7991,Table!$U$1:$V$230,2,0)</f>
        <v>Cubic</v>
      </c>
      <c r="P7991" s="1"/>
    </row>
    <row r="7992" spans="1:16">
      <c r="A7992" s="12">
        <v>206</v>
      </c>
      <c r="B7992" s="12">
        <v>616384</v>
      </c>
      <c r="C7992" s="12" t="s">
        <v>8484</v>
      </c>
      <c r="D7992" s="12" t="s">
        <v>5495</v>
      </c>
      <c r="E7992" s="17" t="s">
        <v>12756</v>
      </c>
      <c r="F7992" s="25" t="str">
        <f>LEFT(E7992,MIN(FIND({0,1,2,3,4,5,6,7,8,9},ASC(E7992)&amp;1234567890))-1)</f>
        <v>Be</v>
      </c>
      <c r="G7992" s="25">
        <f t="shared" si="248"/>
        <v>3</v>
      </c>
      <c r="H7992" s="25">
        <f>VLOOKUP(F7992,Table!$A$2:$C$121,2,0)</f>
        <v>2</v>
      </c>
      <c r="I7992" s="26">
        <f>VLOOKUP(F7992,Table!$A$2:$C$121,3,0)</f>
        <v>2</v>
      </c>
      <c r="J7992" s="17" t="s">
        <v>30</v>
      </c>
      <c r="K7992" s="25" t="str">
        <f>LEFT(J7992,MIN(FIND({0,1,2,3,4,5,6,7,8,9},ASC(J7992)&amp;1234567890))-1)</f>
        <v>P</v>
      </c>
      <c r="L7992" s="25">
        <f t="shared" si="249"/>
        <v>2</v>
      </c>
      <c r="M7992" s="25">
        <f>VLOOKUP(K7992,Table!$A$2:$C$121,2,0)</f>
        <v>15</v>
      </c>
      <c r="N7992" s="26">
        <f>VLOOKUP(K7992,Table!$A$2:$C$121,3,0)</f>
        <v>3</v>
      </c>
      <c r="O7992" s="13" t="str">
        <f>VLOOKUP(A7992,Table!$U$1:$V$230,2,0)</f>
        <v>Cubic</v>
      </c>
      <c r="P7992" s="1"/>
    </row>
    <row r="7993" spans="1:16">
      <c r="A7993" s="12">
        <v>206</v>
      </c>
      <c r="B7993" s="12">
        <v>616409</v>
      </c>
      <c r="C7993" s="12" t="s">
        <v>8484</v>
      </c>
      <c r="D7993" s="12" t="s">
        <v>8493</v>
      </c>
      <c r="E7993" s="17" t="s">
        <v>12756</v>
      </c>
      <c r="F7993" s="25" t="str">
        <f>LEFT(E7993,MIN(FIND({0,1,2,3,4,5,6,7,8,9},ASC(E7993)&amp;1234567890))-1)</f>
        <v>Be</v>
      </c>
      <c r="G7993" s="25">
        <f t="shared" si="248"/>
        <v>3</v>
      </c>
      <c r="H7993" s="25">
        <f>VLOOKUP(F7993,Table!$A$2:$C$121,2,0)</f>
        <v>2</v>
      </c>
      <c r="I7993" s="26">
        <f>VLOOKUP(F7993,Table!$A$2:$C$121,3,0)</f>
        <v>2</v>
      </c>
      <c r="J7993" s="17" t="s">
        <v>11776</v>
      </c>
      <c r="K7993" s="25" t="str">
        <f>LEFT(J7993,MIN(FIND({0,1,2,3,4,5,6,7,8,9},ASC(J7993)&amp;1234567890))-1)</f>
        <v>Ru</v>
      </c>
      <c r="L7993" s="25">
        <f t="shared" si="249"/>
        <v>2</v>
      </c>
      <c r="M7993" s="25">
        <f>VLOOKUP(K7993,Table!$A$2:$C$121,2,0)</f>
        <v>8</v>
      </c>
      <c r="N7993" s="26">
        <f>VLOOKUP(K7993,Table!$A$2:$C$121,3,0)</f>
        <v>5</v>
      </c>
      <c r="O7993" s="13" t="str">
        <f>VLOOKUP(A7993,Table!$U$1:$V$230,2,0)</f>
        <v>Cubic</v>
      </c>
      <c r="P7993" s="1"/>
    </row>
    <row r="7994" spans="1:16">
      <c r="A7994" s="12">
        <v>206</v>
      </c>
      <c r="B7994" s="12">
        <v>617272</v>
      </c>
      <c r="C7994" s="12" t="s">
        <v>8484</v>
      </c>
      <c r="D7994" s="12" t="s">
        <v>838</v>
      </c>
      <c r="E7994" s="17" t="s">
        <v>11401</v>
      </c>
      <c r="F7994" s="25" t="str">
        <f>LEFT(E7994,MIN(FIND({0,1,2,3,4,5,6,7,8,9},ASC(E7994)&amp;1234567890))-1)</f>
        <v>Bk</v>
      </c>
      <c r="G7994" s="25">
        <f t="shared" si="248"/>
        <v>2</v>
      </c>
      <c r="H7994" s="25">
        <f>VLOOKUP(F7994,Table!$A$2:$C$121,2,0)</f>
        <v>3</v>
      </c>
      <c r="I7994" s="26">
        <f>VLOOKUP(F7994,Table!$A$2:$C$121,3,0)</f>
        <v>7</v>
      </c>
      <c r="J7994" s="17" t="s">
        <v>59</v>
      </c>
      <c r="K7994" s="25" t="str">
        <f>LEFT(J7994,MIN(FIND({0,1,2,3,4,5,6,7,8,9},ASC(J7994)&amp;1234567890))-1)</f>
        <v>O</v>
      </c>
      <c r="L7994" s="25">
        <f t="shared" si="249"/>
        <v>3</v>
      </c>
      <c r="M7994" s="25">
        <f>VLOOKUP(K7994,Table!$A$2:$C$121,2,0)</f>
        <v>16</v>
      </c>
      <c r="N7994" s="26">
        <f>VLOOKUP(K7994,Table!$A$2:$C$121,3,0)</f>
        <v>2</v>
      </c>
      <c r="O7994" s="13" t="str">
        <f>VLOOKUP(A7994,Table!$U$1:$V$230,2,0)</f>
        <v>Cubic</v>
      </c>
      <c r="P7994" s="1"/>
    </row>
    <row r="7995" spans="1:16">
      <c r="A7995" s="12">
        <v>206</v>
      </c>
      <c r="B7995" s="12">
        <v>620218</v>
      </c>
      <c r="C7995" s="12" t="s">
        <v>8484</v>
      </c>
      <c r="D7995" s="12" t="s">
        <v>4777</v>
      </c>
      <c r="E7995" s="17" t="s">
        <v>12049</v>
      </c>
      <c r="F7995" s="25" t="str">
        <f>LEFT(E7995,MIN(FIND({0,1,2,3,4,5,6,7,8,9},ASC(E7995)&amp;1234567890))-1)</f>
        <v>Cd</v>
      </c>
      <c r="G7995" s="25">
        <f t="shared" si="248"/>
        <v>3</v>
      </c>
      <c r="H7995" s="25">
        <f>VLOOKUP(F7995,Table!$A$2:$C$121,2,0)</f>
        <v>12</v>
      </c>
      <c r="I7995" s="26">
        <f>VLOOKUP(F7995,Table!$A$2:$C$121,3,0)</f>
        <v>5</v>
      </c>
      <c r="J7995" s="17" t="s">
        <v>30</v>
      </c>
      <c r="K7995" s="25" t="str">
        <f>LEFT(J7995,MIN(FIND({0,1,2,3,4,5,6,7,8,9},ASC(J7995)&amp;1234567890))-1)</f>
        <v>P</v>
      </c>
      <c r="L7995" s="25">
        <f t="shared" si="249"/>
        <v>2</v>
      </c>
      <c r="M7995" s="25">
        <f>VLOOKUP(K7995,Table!$A$2:$C$121,2,0)</f>
        <v>15</v>
      </c>
      <c r="N7995" s="26">
        <f>VLOOKUP(K7995,Table!$A$2:$C$121,3,0)</f>
        <v>3</v>
      </c>
      <c r="O7995" s="13" t="str">
        <f>VLOOKUP(A7995,Table!$U$1:$V$230,2,0)</f>
        <v>Cubic</v>
      </c>
      <c r="P7995" s="1"/>
    </row>
    <row r="7996" spans="1:16">
      <c r="A7996" s="12">
        <v>206</v>
      </c>
      <c r="B7996" s="12">
        <v>621711</v>
      </c>
      <c r="C7996" s="12" t="s">
        <v>8484</v>
      </c>
      <c r="D7996" s="12" t="s">
        <v>5699</v>
      </c>
      <c r="E7996" s="17" t="s">
        <v>11371</v>
      </c>
      <c r="F7996" s="25" t="str">
        <f>LEFT(E7996,MIN(FIND({0,1,2,3,4,5,6,7,8,9},ASC(E7996)&amp;1234567890))-1)</f>
        <v>Ce</v>
      </c>
      <c r="G7996" s="25">
        <f t="shared" si="248"/>
        <v>2</v>
      </c>
      <c r="H7996" s="25">
        <f>VLOOKUP(F7996,Table!$A$2:$C$121,2,0)</f>
        <v>3</v>
      </c>
      <c r="I7996" s="26">
        <f>VLOOKUP(F7996,Table!$A$2:$C$121,3,0)</f>
        <v>6</v>
      </c>
      <c r="J7996" s="17" t="s">
        <v>59</v>
      </c>
      <c r="K7996" s="25" t="str">
        <f>LEFT(J7996,MIN(FIND({0,1,2,3,4,5,6,7,8,9},ASC(J7996)&amp;1234567890))-1)</f>
        <v>O</v>
      </c>
      <c r="L7996" s="25">
        <f t="shared" si="249"/>
        <v>3</v>
      </c>
      <c r="M7996" s="25">
        <f>VLOOKUP(K7996,Table!$A$2:$C$121,2,0)</f>
        <v>16</v>
      </c>
      <c r="N7996" s="26">
        <f>VLOOKUP(K7996,Table!$A$2:$C$121,3,0)</f>
        <v>2</v>
      </c>
      <c r="O7996" s="13" t="str">
        <f>VLOOKUP(A7996,Table!$U$1:$V$230,2,0)</f>
        <v>Cubic</v>
      </c>
      <c r="P7996" s="1"/>
    </row>
    <row r="7997" spans="1:16">
      <c r="A7997" s="12">
        <v>206</v>
      </c>
      <c r="B7997" s="12">
        <v>622385</v>
      </c>
      <c r="C7997" s="12" t="s">
        <v>8484</v>
      </c>
      <c r="D7997" s="12" t="s">
        <v>1035</v>
      </c>
      <c r="E7997" s="17" t="s">
        <v>11537</v>
      </c>
      <c r="F7997" s="25" t="str">
        <f>LEFT(E7997,MIN(FIND({0,1,2,3,4,5,6,7,8,9},ASC(E7997)&amp;1234567890))-1)</f>
        <v>Cm</v>
      </c>
      <c r="G7997" s="25">
        <f t="shared" si="248"/>
        <v>2</v>
      </c>
      <c r="H7997" s="25">
        <f>VLOOKUP(F7997,Table!$A$2:$C$121,2,0)</f>
        <v>3</v>
      </c>
      <c r="I7997" s="26">
        <f>VLOOKUP(F7997,Table!$A$2:$C$121,3,0)</f>
        <v>7</v>
      </c>
      <c r="J7997" s="17" t="s">
        <v>59</v>
      </c>
      <c r="K7997" s="25" t="str">
        <f>LEFT(J7997,MIN(FIND({0,1,2,3,4,5,6,7,8,9},ASC(J7997)&amp;1234567890))-1)</f>
        <v>O</v>
      </c>
      <c r="L7997" s="25">
        <f t="shared" si="249"/>
        <v>3</v>
      </c>
      <c r="M7997" s="25">
        <f>VLOOKUP(K7997,Table!$A$2:$C$121,2,0)</f>
        <v>16</v>
      </c>
      <c r="N7997" s="26">
        <f>VLOOKUP(K7997,Table!$A$2:$C$121,3,0)</f>
        <v>2</v>
      </c>
      <c r="O7997" s="13" t="str">
        <f>VLOOKUP(A7997,Table!$U$1:$V$230,2,0)</f>
        <v>Cubic</v>
      </c>
      <c r="P7997" s="1"/>
    </row>
    <row r="7998" spans="1:16">
      <c r="A7998" s="12">
        <v>206</v>
      </c>
      <c r="B7998" s="12">
        <v>629957</v>
      </c>
      <c r="C7998" s="12" t="s">
        <v>8484</v>
      </c>
      <c r="D7998" s="12" t="s">
        <v>8494</v>
      </c>
      <c r="E7998" s="17" t="s">
        <v>11377</v>
      </c>
      <c r="F7998" s="25" t="str">
        <f>LEFT(E7998,MIN(FIND({0,1,2,3,4,5,6,7,8,9},ASC(E7998)&amp;1234567890))-1)</f>
        <v>Dy</v>
      </c>
      <c r="G7998" s="25">
        <f t="shared" si="248"/>
        <v>2</v>
      </c>
      <c r="H7998" s="25">
        <f>VLOOKUP(F7998,Table!$A$2:$C$121,2,0)</f>
        <v>3</v>
      </c>
      <c r="I7998" s="26">
        <f>VLOOKUP(F7998,Table!$A$2:$C$121,3,0)</f>
        <v>6</v>
      </c>
      <c r="J7998" s="17" t="s">
        <v>11411</v>
      </c>
      <c r="K7998" s="25" t="str">
        <f>LEFT(J7998,MIN(FIND({0,1,2,3,4,5,6,7,8,9},ASC(J7998)&amp;1234567890))-1)</f>
        <v>N</v>
      </c>
      <c r="L7998" s="25">
        <f t="shared" si="249"/>
        <v>3</v>
      </c>
      <c r="M7998" s="25">
        <f>VLOOKUP(K7998,Table!$A$2:$C$121,2,0)</f>
        <v>15</v>
      </c>
      <c r="N7998" s="26">
        <f>VLOOKUP(K7998,Table!$A$2:$C$121,3,0)</f>
        <v>2</v>
      </c>
      <c r="O7998" s="13" t="str">
        <f>VLOOKUP(A7998,Table!$U$1:$V$230,2,0)</f>
        <v>Cubic</v>
      </c>
      <c r="P7998" s="1"/>
    </row>
    <row r="7999" spans="1:16">
      <c r="A7999" s="12">
        <v>206</v>
      </c>
      <c r="B7999" s="12">
        <v>631236</v>
      </c>
      <c r="C7999" s="12" t="s">
        <v>8484</v>
      </c>
      <c r="D7999" s="12" t="s">
        <v>8495</v>
      </c>
      <c r="E7999" s="17" t="s">
        <v>13799</v>
      </c>
      <c r="F7999" s="25" t="str">
        <f>LEFT(E7999,MIN(FIND({0,1,2,3,4,5,6,7,8,9},ASC(E7999)&amp;1234567890))-1)</f>
        <v>Es</v>
      </c>
      <c r="G7999" s="25">
        <f t="shared" si="248"/>
        <v>2</v>
      </c>
      <c r="H7999" s="25">
        <f>VLOOKUP(F7999,Table!$A$2:$C$121,2,0)</f>
        <v>3</v>
      </c>
      <c r="I7999" s="26">
        <f>VLOOKUP(F7999,Table!$A$2:$C$121,3,0)</f>
        <v>7</v>
      </c>
      <c r="J7999" s="17" t="s">
        <v>59</v>
      </c>
      <c r="K7999" s="25" t="str">
        <f>LEFT(J7999,MIN(FIND({0,1,2,3,4,5,6,7,8,9},ASC(J7999)&amp;1234567890))-1)</f>
        <v>O</v>
      </c>
      <c r="L7999" s="25">
        <f t="shared" si="249"/>
        <v>3</v>
      </c>
      <c r="M7999" s="25">
        <f>VLOOKUP(K7999,Table!$A$2:$C$121,2,0)</f>
        <v>16</v>
      </c>
      <c r="N7999" s="26">
        <f>VLOOKUP(K7999,Table!$A$2:$C$121,3,0)</f>
        <v>2</v>
      </c>
      <c r="O7999" s="13" t="str">
        <f>VLOOKUP(A7999,Table!$U$1:$V$230,2,0)</f>
        <v>Cubic</v>
      </c>
      <c r="P7999" s="1"/>
    </row>
    <row r="8000" spans="1:16">
      <c r="A8000" s="12">
        <v>206</v>
      </c>
      <c r="B8000" s="12">
        <v>639435</v>
      </c>
      <c r="C8000" s="12" t="s">
        <v>8484</v>
      </c>
      <c r="D8000" s="12" t="s">
        <v>8496</v>
      </c>
      <c r="E8000" s="17" t="s">
        <v>11314</v>
      </c>
      <c r="F8000" s="25" t="str">
        <f>LEFT(E8000,MIN(FIND({0,1,2,3,4,5,6,7,8,9},ASC(E8000)&amp;1234567890))-1)</f>
        <v>Ho</v>
      </c>
      <c r="G8000" s="25">
        <f t="shared" si="248"/>
        <v>2</v>
      </c>
      <c r="H8000" s="25">
        <f>VLOOKUP(F8000,Table!$A$2:$C$121,2,0)</f>
        <v>3</v>
      </c>
      <c r="I8000" s="26">
        <f>VLOOKUP(F8000,Table!$A$2:$C$121,3,0)</f>
        <v>6</v>
      </c>
      <c r="J8000" s="17" t="s">
        <v>11411</v>
      </c>
      <c r="K8000" s="25" t="str">
        <f>LEFT(J8000,MIN(FIND({0,1,2,3,4,5,6,7,8,9},ASC(J8000)&amp;1234567890))-1)</f>
        <v>N</v>
      </c>
      <c r="L8000" s="25">
        <f t="shared" si="249"/>
        <v>3</v>
      </c>
      <c r="M8000" s="25">
        <f>VLOOKUP(K8000,Table!$A$2:$C$121,2,0)</f>
        <v>15</v>
      </c>
      <c r="N8000" s="26">
        <f>VLOOKUP(K8000,Table!$A$2:$C$121,3,0)</f>
        <v>2</v>
      </c>
      <c r="O8000" s="13" t="str">
        <f>VLOOKUP(A8000,Table!$U$1:$V$230,2,0)</f>
        <v>Cubic</v>
      </c>
      <c r="P8000" s="1"/>
    </row>
    <row r="8001" spans="1:16">
      <c r="A8001" s="12">
        <v>206</v>
      </c>
      <c r="B8001" s="12">
        <v>641600</v>
      </c>
      <c r="C8001" s="12" t="s">
        <v>8484</v>
      </c>
      <c r="D8001" s="12" t="s">
        <v>5698</v>
      </c>
      <c r="E8001" s="17" t="s">
        <v>11328</v>
      </c>
      <c r="F8001" s="25" t="str">
        <f>LEFT(E8001,MIN(FIND({0,1,2,3,4,5,6,7,8,9},ASC(E8001)&amp;1234567890))-1)</f>
        <v>La</v>
      </c>
      <c r="G8001" s="25">
        <f t="shared" si="248"/>
        <v>2</v>
      </c>
      <c r="H8001" s="25">
        <f>VLOOKUP(F8001,Table!$A$2:$C$121,2,0)</f>
        <v>3</v>
      </c>
      <c r="I8001" s="26">
        <f>VLOOKUP(F8001,Table!$A$2:$C$121,3,0)</f>
        <v>6</v>
      </c>
      <c r="J8001" s="17" t="s">
        <v>59</v>
      </c>
      <c r="K8001" s="25" t="str">
        <f>LEFT(J8001,MIN(FIND({0,1,2,3,4,5,6,7,8,9},ASC(J8001)&amp;1234567890))-1)</f>
        <v>O</v>
      </c>
      <c r="L8001" s="25">
        <f t="shared" si="249"/>
        <v>3</v>
      </c>
      <c r="M8001" s="25">
        <f>VLOOKUP(K8001,Table!$A$2:$C$121,2,0)</f>
        <v>16</v>
      </c>
      <c r="N8001" s="26">
        <f>VLOOKUP(K8001,Table!$A$2:$C$121,3,0)</f>
        <v>2</v>
      </c>
      <c r="O8001" s="13" t="str">
        <f>VLOOKUP(A8001,Table!$U$1:$V$230,2,0)</f>
        <v>Cubic</v>
      </c>
      <c r="P8001" s="1"/>
    </row>
    <row r="8002" spans="1:16">
      <c r="A8002" s="12">
        <v>206</v>
      </c>
      <c r="B8002" s="12">
        <v>642442</v>
      </c>
      <c r="C8002" s="12" t="s">
        <v>8484</v>
      </c>
      <c r="D8002" s="12" t="s">
        <v>8497</v>
      </c>
      <c r="E8002" s="17" t="s">
        <v>12000</v>
      </c>
      <c r="F8002" s="25" t="str">
        <f>LEFT(E8002,MIN(FIND({0,1,2,3,4,5,6,7,8,9},ASC(E8002)&amp;1234567890))-1)</f>
        <v>Lu</v>
      </c>
      <c r="G8002" s="25">
        <f t="shared" ref="G8002:G8065" si="250">IF(SUBSTITUTE(E8002,F8002,"")="",1,SUBSTITUTE(E8002,F8002,""))*1</f>
        <v>2</v>
      </c>
      <c r="H8002" s="25">
        <f>VLOOKUP(F8002,Table!$A$2:$C$121,2,0)</f>
        <v>3</v>
      </c>
      <c r="I8002" s="26">
        <f>VLOOKUP(F8002,Table!$A$2:$C$121,3,0)</f>
        <v>6</v>
      </c>
      <c r="J8002" s="17" t="s">
        <v>11411</v>
      </c>
      <c r="K8002" s="25" t="str">
        <f>LEFT(J8002,MIN(FIND({0,1,2,3,4,5,6,7,8,9},ASC(J8002)&amp;1234567890))-1)</f>
        <v>N</v>
      </c>
      <c r="L8002" s="25">
        <f t="shared" ref="L8002:L8065" si="251">IF(SUBSTITUTE(J8002,K8002,"")="",1,SUBSTITUTE(J8002,K8002,""))*1</f>
        <v>3</v>
      </c>
      <c r="M8002" s="25">
        <f>VLOOKUP(K8002,Table!$A$2:$C$121,2,0)</f>
        <v>15</v>
      </c>
      <c r="N8002" s="26">
        <f>VLOOKUP(K8002,Table!$A$2:$C$121,3,0)</f>
        <v>2</v>
      </c>
      <c r="O8002" s="13" t="str">
        <f>VLOOKUP(A8002,Table!$U$1:$V$230,2,0)</f>
        <v>Cubic</v>
      </c>
      <c r="P8002" s="1"/>
    </row>
    <row r="8003" spans="1:16">
      <c r="A8003" s="12">
        <v>206</v>
      </c>
      <c r="B8003" s="12">
        <v>644736</v>
      </c>
      <c r="C8003" s="12" t="s">
        <v>8484</v>
      </c>
      <c r="D8003" s="12" t="s">
        <v>8498</v>
      </c>
      <c r="E8003" s="17" t="s">
        <v>11367</v>
      </c>
      <c r="F8003" s="25" t="str">
        <f>LEFT(E8003,MIN(FIND({0,1,2,3,4,5,6,7,8,9},ASC(E8003)&amp;1234567890))-1)</f>
        <v>Tb</v>
      </c>
      <c r="G8003" s="25">
        <f t="shared" si="250"/>
        <v>2</v>
      </c>
      <c r="H8003" s="25">
        <f>VLOOKUP(F8003,Table!$A$2:$C$121,2,0)</f>
        <v>3</v>
      </c>
      <c r="I8003" s="26">
        <f>VLOOKUP(F8003,Table!$A$2:$C$121,3,0)</f>
        <v>6</v>
      </c>
      <c r="J8003" s="17" t="s">
        <v>11411</v>
      </c>
      <c r="K8003" s="25" t="str">
        <f>LEFT(J8003,MIN(FIND({0,1,2,3,4,5,6,7,8,9},ASC(J8003)&amp;1234567890))-1)</f>
        <v>N</v>
      </c>
      <c r="L8003" s="25">
        <f t="shared" si="251"/>
        <v>3</v>
      </c>
      <c r="M8003" s="25">
        <f>VLOOKUP(K8003,Table!$A$2:$C$121,2,0)</f>
        <v>15</v>
      </c>
      <c r="N8003" s="26">
        <f>VLOOKUP(K8003,Table!$A$2:$C$121,3,0)</f>
        <v>2</v>
      </c>
      <c r="O8003" s="13" t="str">
        <f>VLOOKUP(A8003,Table!$U$1:$V$230,2,0)</f>
        <v>Cubic</v>
      </c>
      <c r="P8003" s="1"/>
    </row>
    <row r="8004" spans="1:16">
      <c r="A8004" s="12">
        <v>206</v>
      </c>
      <c r="B8004" s="12">
        <v>644801</v>
      </c>
      <c r="C8004" s="12" t="s">
        <v>8484</v>
      </c>
      <c r="D8004" s="12" t="s">
        <v>8499</v>
      </c>
      <c r="E8004" s="17" t="s">
        <v>11307</v>
      </c>
      <c r="F8004" s="25" t="str">
        <f>LEFT(E8004,MIN(FIND({0,1,2,3,4,5,6,7,8,9},ASC(E8004)&amp;1234567890))-1)</f>
        <v>Tm</v>
      </c>
      <c r="G8004" s="25">
        <f t="shared" si="250"/>
        <v>2</v>
      </c>
      <c r="H8004" s="25">
        <f>VLOOKUP(F8004,Table!$A$2:$C$121,2,0)</f>
        <v>3</v>
      </c>
      <c r="I8004" s="26">
        <f>VLOOKUP(F8004,Table!$A$2:$C$121,3,0)</f>
        <v>6</v>
      </c>
      <c r="J8004" s="17" t="s">
        <v>11411</v>
      </c>
      <c r="K8004" s="25" t="str">
        <f>LEFT(J8004,MIN(FIND({0,1,2,3,4,5,6,7,8,9},ASC(J8004)&amp;1234567890))-1)</f>
        <v>N</v>
      </c>
      <c r="L8004" s="25">
        <f t="shared" si="251"/>
        <v>3</v>
      </c>
      <c r="M8004" s="25">
        <f>VLOOKUP(K8004,Table!$A$2:$C$121,2,0)</f>
        <v>15</v>
      </c>
      <c r="N8004" s="26">
        <f>VLOOKUP(K8004,Table!$A$2:$C$121,3,0)</f>
        <v>2</v>
      </c>
      <c r="O8004" s="13" t="str">
        <f>VLOOKUP(A8004,Table!$U$1:$V$230,2,0)</f>
        <v>Cubic</v>
      </c>
      <c r="P8004" s="1"/>
    </row>
    <row r="8005" spans="1:16">
      <c r="A8005" s="12">
        <v>206</v>
      </c>
      <c r="B8005" s="12">
        <v>645657</v>
      </c>
      <c r="C8005" s="12" t="s">
        <v>8484</v>
      </c>
      <c r="D8005" s="12" t="s">
        <v>5700</v>
      </c>
      <c r="E8005" s="17" t="s">
        <v>412</v>
      </c>
      <c r="F8005" s="25" t="str">
        <f>LEFT(E8005,MIN(FIND({0,1,2,3,4,5,6,7,8,9},ASC(E8005)&amp;1234567890))-1)</f>
        <v>Nd</v>
      </c>
      <c r="G8005" s="25">
        <f t="shared" si="250"/>
        <v>2</v>
      </c>
      <c r="H8005" s="25">
        <f>VLOOKUP(F8005,Table!$A$2:$C$121,2,0)</f>
        <v>3</v>
      </c>
      <c r="I8005" s="26">
        <f>VLOOKUP(F8005,Table!$A$2:$C$121,3,0)</f>
        <v>6</v>
      </c>
      <c r="J8005" s="17" t="s">
        <v>59</v>
      </c>
      <c r="K8005" s="25" t="str">
        <f>LEFT(J8005,MIN(FIND({0,1,2,3,4,5,6,7,8,9},ASC(J8005)&amp;1234567890))-1)</f>
        <v>O</v>
      </c>
      <c r="L8005" s="25">
        <f t="shared" si="251"/>
        <v>3</v>
      </c>
      <c r="M8005" s="25">
        <f>VLOOKUP(K8005,Table!$A$2:$C$121,2,0)</f>
        <v>16</v>
      </c>
      <c r="N8005" s="26">
        <f>VLOOKUP(K8005,Table!$A$2:$C$121,3,0)</f>
        <v>2</v>
      </c>
      <c r="O8005" s="13" t="str">
        <f>VLOOKUP(A8005,Table!$U$1:$V$230,2,0)</f>
        <v>Cubic</v>
      </c>
      <c r="P8005" s="1"/>
    </row>
    <row r="8006" spans="1:16">
      <c r="A8006" s="12">
        <v>206</v>
      </c>
      <c r="B8006" s="12">
        <v>647284</v>
      </c>
      <c r="C8006" s="12" t="s">
        <v>8484</v>
      </c>
      <c r="D8006" s="12" t="s">
        <v>5990</v>
      </c>
      <c r="E8006" s="17" t="s">
        <v>12870</v>
      </c>
      <c r="F8006" s="25" t="str">
        <f>LEFT(E8006,MIN(FIND({0,1,2,3,4,5,6,7,8,9},ASC(E8006)&amp;1234567890))-1)</f>
        <v>Pm</v>
      </c>
      <c r="G8006" s="25">
        <f t="shared" si="250"/>
        <v>2</v>
      </c>
      <c r="H8006" s="25">
        <f>VLOOKUP(F8006,Table!$A$2:$C$121,2,0)</f>
        <v>3</v>
      </c>
      <c r="I8006" s="26">
        <f>VLOOKUP(F8006,Table!$A$2:$C$121,3,0)</f>
        <v>6</v>
      </c>
      <c r="J8006" s="17" t="s">
        <v>59</v>
      </c>
      <c r="K8006" s="25" t="str">
        <f>LEFT(J8006,MIN(FIND({0,1,2,3,4,5,6,7,8,9},ASC(J8006)&amp;1234567890))-1)</f>
        <v>O</v>
      </c>
      <c r="L8006" s="25">
        <f t="shared" si="251"/>
        <v>3</v>
      </c>
      <c r="M8006" s="25">
        <f>VLOOKUP(K8006,Table!$A$2:$C$121,2,0)</f>
        <v>16</v>
      </c>
      <c r="N8006" s="26">
        <f>VLOOKUP(K8006,Table!$A$2:$C$121,3,0)</f>
        <v>2</v>
      </c>
      <c r="O8006" s="13" t="str">
        <f>VLOOKUP(A8006,Table!$U$1:$V$230,2,0)</f>
        <v>Cubic</v>
      </c>
      <c r="P8006" s="1"/>
    </row>
    <row r="8007" spans="1:16">
      <c r="A8007" s="12">
        <v>206</v>
      </c>
      <c r="B8007" s="12">
        <v>647290</v>
      </c>
      <c r="C8007" s="12" t="s">
        <v>8484</v>
      </c>
      <c r="D8007" s="12" t="s">
        <v>5876</v>
      </c>
      <c r="E8007" s="17" t="s">
        <v>11327</v>
      </c>
      <c r="F8007" s="25" t="str">
        <f>LEFT(E8007,MIN(FIND({0,1,2,3,4,5,6,7,8,9},ASC(E8007)&amp;1234567890))-1)</f>
        <v>Pr</v>
      </c>
      <c r="G8007" s="25">
        <f t="shared" si="250"/>
        <v>2</v>
      </c>
      <c r="H8007" s="25">
        <f>VLOOKUP(F8007,Table!$A$2:$C$121,2,0)</f>
        <v>3</v>
      </c>
      <c r="I8007" s="26">
        <f>VLOOKUP(F8007,Table!$A$2:$C$121,3,0)</f>
        <v>6</v>
      </c>
      <c r="J8007" s="17" t="s">
        <v>59</v>
      </c>
      <c r="K8007" s="25" t="str">
        <f>LEFT(J8007,MIN(FIND({0,1,2,3,4,5,6,7,8,9},ASC(J8007)&amp;1234567890))-1)</f>
        <v>O</v>
      </c>
      <c r="L8007" s="25">
        <f t="shared" si="251"/>
        <v>3</v>
      </c>
      <c r="M8007" s="25">
        <f>VLOOKUP(K8007,Table!$A$2:$C$121,2,0)</f>
        <v>16</v>
      </c>
      <c r="N8007" s="26">
        <f>VLOOKUP(K8007,Table!$A$2:$C$121,3,0)</f>
        <v>2</v>
      </c>
      <c r="O8007" s="13" t="str">
        <f>VLOOKUP(A8007,Table!$U$1:$V$230,2,0)</f>
        <v>Cubic</v>
      </c>
      <c r="P8007" s="1"/>
    </row>
    <row r="8008" spans="1:16">
      <c r="A8008" s="12">
        <v>206</v>
      </c>
      <c r="B8008" s="12">
        <v>647294</v>
      </c>
      <c r="C8008" s="12" t="s">
        <v>8484</v>
      </c>
      <c r="D8008" s="12" t="s">
        <v>8500</v>
      </c>
      <c r="E8008" s="17" t="s">
        <v>11327</v>
      </c>
      <c r="F8008" s="25" t="str">
        <f>LEFT(E8008,MIN(FIND({0,1,2,3,4,5,6,7,8,9},ASC(E8008)&amp;1234567890))-1)</f>
        <v>Pr</v>
      </c>
      <c r="G8008" s="25">
        <f t="shared" si="250"/>
        <v>2</v>
      </c>
      <c r="H8008" s="25">
        <f>VLOOKUP(F8008,Table!$A$2:$C$121,2,0)</f>
        <v>3</v>
      </c>
      <c r="I8008" s="26">
        <f>VLOOKUP(F8008,Table!$A$2:$C$121,3,0)</f>
        <v>6</v>
      </c>
      <c r="J8008" s="17" t="s">
        <v>13800</v>
      </c>
      <c r="K8008" s="25" t="str">
        <f>LEFT(J8008,MIN(FIND({0,1,2,3,4,5,6,7,8,9},ASC(J8008)&amp;1234567890))-1)</f>
        <v>O</v>
      </c>
      <c r="L8008" s="25">
        <f t="shared" si="251"/>
        <v>3.33</v>
      </c>
      <c r="M8008" s="25">
        <f>VLOOKUP(K8008,Table!$A$2:$C$121,2,0)</f>
        <v>16</v>
      </c>
      <c r="N8008" s="26">
        <f>VLOOKUP(K8008,Table!$A$2:$C$121,3,0)</f>
        <v>2</v>
      </c>
      <c r="O8008" s="13" t="str">
        <f>VLOOKUP(A8008,Table!$U$1:$V$230,2,0)</f>
        <v>Cubic</v>
      </c>
      <c r="P8008" s="1"/>
    </row>
    <row r="8009" spans="1:16">
      <c r="A8009" s="12">
        <v>206</v>
      </c>
      <c r="B8009" s="12">
        <v>648310</v>
      </c>
      <c r="C8009" s="12" t="s">
        <v>8484</v>
      </c>
      <c r="D8009" s="12" t="s">
        <v>4778</v>
      </c>
      <c r="E8009" s="17" t="s">
        <v>11839</v>
      </c>
      <c r="F8009" s="25" t="str">
        <f>LEFT(E8009,MIN(FIND({0,1,2,3,4,5,6,7,8,9},ASC(E8009)&amp;1234567890))-1)</f>
        <v>Zn</v>
      </c>
      <c r="G8009" s="25">
        <f t="shared" si="250"/>
        <v>3</v>
      </c>
      <c r="H8009" s="25">
        <f>VLOOKUP(F8009,Table!$A$2:$C$121,2,0)</f>
        <v>12</v>
      </c>
      <c r="I8009" s="26">
        <f>VLOOKUP(F8009,Table!$A$2:$C$121,3,0)</f>
        <v>4</v>
      </c>
      <c r="J8009" s="17" t="s">
        <v>30</v>
      </c>
      <c r="K8009" s="25" t="str">
        <f>LEFT(J8009,MIN(FIND({0,1,2,3,4,5,6,7,8,9},ASC(J8009)&amp;1234567890))-1)</f>
        <v>P</v>
      </c>
      <c r="L8009" s="25">
        <f t="shared" si="251"/>
        <v>2</v>
      </c>
      <c r="M8009" s="25">
        <f>VLOOKUP(K8009,Table!$A$2:$C$121,2,0)</f>
        <v>15</v>
      </c>
      <c r="N8009" s="26">
        <f>VLOOKUP(K8009,Table!$A$2:$C$121,3,0)</f>
        <v>3</v>
      </c>
      <c r="O8009" s="13" t="str">
        <f>VLOOKUP(A8009,Table!$U$1:$V$230,2,0)</f>
        <v>Cubic</v>
      </c>
      <c r="P8009" s="1"/>
    </row>
    <row r="8010" spans="1:16">
      <c r="A8010" s="12">
        <v>206</v>
      </c>
      <c r="B8010" s="12">
        <v>658804</v>
      </c>
      <c r="C8010" s="12" t="s">
        <v>8484</v>
      </c>
      <c r="D8010" s="12" t="s">
        <v>8501</v>
      </c>
      <c r="E8010" s="17" t="s">
        <v>453</v>
      </c>
      <c r="F8010" s="25" t="str">
        <f>LEFT(E8010,MIN(FIND({0,1,2,3,4,5,6,7,8,9},ASC(E8010)&amp;1234567890))-1)</f>
        <v>As</v>
      </c>
      <c r="G8010" s="25">
        <f t="shared" si="250"/>
        <v>2</v>
      </c>
      <c r="H8010" s="25">
        <f>VLOOKUP(F8010,Table!$A$2:$C$121,2,0)</f>
        <v>15</v>
      </c>
      <c r="I8010" s="26">
        <f>VLOOKUP(F8010,Table!$A$2:$C$121,3,0)</f>
        <v>4</v>
      </c>
      <c r="J8010" s="17" t="s">
        <v>11839</v>
      </c>
      <c r="K8010" s="25" t="str">
        <f>LEFT(J8010,MIN(FIND({0,1,2,3,4,5,6,7,8,9},ASC(J8010)&amp;1234567890))-1)</f>
        <v>Zn</v>
      </c>
      <c r="L8010" s="25">
        <f t="shared" si="251"/>
        <v>3</v>
      </c>
      <c r="M8010" s="25">
        <f>VLOOKUP(K8010,Table!$A$2:$C$121,2,0)</f>
        <v>12</v>
      </c>
      <c r="N8010" s="26">
        <f>VLOOKUP(K8010,Table!$A$2:$C$121,3,0)</f>
        <v>4</v>
      </c>
      <c r="O8010" s="13" t="str">
        <f>VLOOKUP(A8010,Table!$U$1:$V$230,2,0)</f>
        <v>Cubic</v>
      </c>
      <c r="P8010" s="1"/>
    </row>
    <row r="8011" spans="1:16">
      <c r="A8011" s="12">
        <v>206</v>
      </c>
      <c r="B8011" s="12">
        <v>108615</v>
      </c>
      <c r="C8011" s="12" t="s">
        <v>8484</v>
      </c>
      <c r="D8011" s="12" t="s">
        <v>8502</v>
      </c>
      <c r="E8011" s="17" t="s">
        <v>11428</v>
      </c>
      <c r="F8011" s="25" t="str">
        <f>LEFT(E8011,MIN(FIND({0,1,2,3,4,5,6,7,8,9},ASC(E8011)&amp;1234567890))-1)</f>
        <v>U</v>
      </c>
      <c r="G8011" s="25">
        <f t="shared" si="250"/>
        <v>2</v>
      </c>
      <c r="H8011" s="25">
        <f>VLOOKUP(F8011,Table!$A$2:$C$121,2,0)</f>
        <v>3</v>
      </c>
      <c r="I8011" s="26">
        <f>VLOOKUP(F8011,Table!$A$2:$C$121,3,0)</f>
        <v>7</v>
      </c>
      <c r="J8011" s="17" t="s">
        <v>13801</v>
      </c>
      <c r="K8011" s="25" t="str">
        <f>LEFT(J8011,MIN(FIND({0,1,2,3,4,5,6,7,8,9},ASC(J8011)&amp;1234567890))-1)</f>
        <v>N</v>
      </c>
      <c r="L8011" s="25">
        <f t="shared" si="251"/>
        <v>3.01</v>
      </c>
      <c r="M8011" s="25">
        <f>VLOOKUP(K8011,Table!$A$2:$C$121,2,0)</f>
        <v>15</v>
      </c>
      <c r="N8011" s="26">
        <f>VLOOKUP(K8011,Table!$A$2:$C$121,3,0)</f>
        <v>2</v>
      </c>
      <c r="O8011" s="13" t="str">
        <f>VLOOKUP(A8011,Table!$U$1:$V$230,2,0)</f>
        <v>Cubic</v>
      </c>
      <c r="P8011" s="1"/>
    </row>
    <row r="8012" spans="1:16">
      <c r="A8012" s="12">
        <v>206</v>
      </c>
      <c r="B8012" s="12">
        <v>108905</v>
      </c>
      <c r="C8012" s="12" t="s">
        <v>8484</v>
      </c>
      <c r="D8012" s="12" t="s">
        <v>1399</v>
      </c>
      <c r="E8012" s="17" t="s">
        <v>67</v>
      </c>
      <c r="F8012" s="25" t="str">
        <f>LEFT(E8012,MIN(FIND({0,1,2,3,4,5,6,7,8,9},ASC(E8012)&amp;1234567890))-1)</f>
        <v>Fe</v>
      </c>
      <c r="G8012" s="25">
        <f t="shared" si="250"/>
        <v>2</v>
      </c>
      <c r="H8012" s="25">
        <f>VLOOKUP(F8012,Table!$A$2:$C$121,2,0)</f>
        <v>8</v>
      </c>
      <c r="I8012" s="26">
        <f>VLOOKUP(F8012,Table!$A$2:$C$121,3,0)</f>
        <v>4</v>
      </c>
      <c r="J8012" s="17" t="s">
        <v>59</v>
      </c>
      <c r="K8012" s="25" t="str">
        <f>LEFT(J8012,MIN(FIND({0,1,2,3,4,5,6,7,8,9},ASC(J8012)&amp;1234567890))-1)</f>
        <v>O</v>
      </c>
      <c r="L8012" s="25">
        <f t="shared" si="251"/>
        <v>3</v>
      </c>
      <c r="M8012" s="25">
        <f>VLOOKUP(K8012,Table!$A$2:$C$121,2,0)</f>
        <v>16</v>
      </c>
      <c r="N8012" s="26">
        <f>VLOOKUP(K8012,Table!$A$2:$C$121,3,0)</f>
        <v>2</v>
      </c>
      <c r="O8012" s="13" t="str">
        <f>VLOOKUP(A8012,Table!$U$1:$V$230,2,0)</f>
        <v>Cubic</v>
      </c>
      <c r="P8012" s="1"/>
    </row>
    <row r="8013" spans="1:16">
      <c r="A8013" s="12">
        <v>206</v>
      </c>
      <c r="B8013" s="12">
        <v>109363</v>
      </c>
      <c r="C8013" s="12" t="s">
        <v>8484</v>
      </c>
      <c r="D8013" s="12" t="s">
        <v>5886</v>
      </c>
      <c r="E8013" s="17" t="s">
        <v>11937</v>
      </c>
      <c r="F8013" s="25" t="str">
        <f>LEFT(E8013,MIN(FIND({0,1,2,3,4,5,6,7,8,9},ASC(E8013)&amp;1234567890))-1)</f>
        <v>Pu</v>
      </c>
      <c r="G8013" s="25">
        <f t="shared" si="250"/>
        <v>2</v>
      </c>
      <c r="H8013" s="25">
        <f>VLOOKUP(F8013,Table!$A$2:$C$121,2,0)</f>
        <v>3</v>
      </c>
      <c r="I8013" s="26">
        <f>VLOOKUP(F8013,Table!$A$2:$C$121,3,0)</f>
        <v>7</v>
      </c>
      <c r="J8013" s="17" t="s">
        <v>59</v>
      </c>
      <c r="K8013" s="25" t="str">
        <f>LEFT(J8013,MIN(FIND({0,1,2,3,4,5,6,7,8,9},ASC(J8013)&amp;1234567890))-1)</f>
        <v>O</v>
      </c>
      <c r="L8013" s="25">
        <f t="shared" si="251"/>
        <v>3</v>
      </c>
      <c r="M8013" s="25">
        <f>VLOOKUP(K8013,Table!$A$2:$C$121,2,0)</f>
        <v>16</v>
      </c>
      <c r="N8013" s="26">
        <f>VLOOKUP(K8013,Table!$A$2:$C$121,3,0)</f>
        <v>2</v>
      </c>
      <c r="O8013" s="13" t="str">
        <f>VLOOKUP(A8013,Table!$U$1:$V$230,2,0)</f>
        <v>Cubic</v>
      </c>
      <c r="P8013" s="1"/>
    </row>
    <row r="8014" spans="1:16">
      <c r="A8014" s="12">
        <v>206</v>
      </c>
      <c r="B8014" s="12">
        <v>150813</v>
      </c>
      <c r="C8014" s="12" t="s">
        <v>8484</v>
      </c>
      <c r="D8014" s="12" t="s">
        <v>8503</v>
      </c>
      <c r="E8014" s="17" t="s">
        <v>13802</v>
      </c>
      <c r="F8014" s="25" t="str">
        <f>LEFT(E8014,MIN(FIND({0,1,2,3,4,5,6,7,8,9},ASC(E8014)&amp;1234567890))-1)</f>
        <v>Mo</v>
      </c>
      <c r="G8014" s="25">
        <f t="shared" si="250"/>
        <v>0.27879999999999999</v>
      </c>
      <c r="H8014" s="25">
        <f>VLOOKUP(F8014,Table!$A$2:$C$121,2,0)</f>
        <v>6</v>
      </c>
      <c r="I8014" s="26">
        <f>VLOOKUP(F8014,Table!$A$2:$C$121,3,0)</f>
        <v>5</v>
      </c>
      <c r="J8014" s="17" t="s">
        <v>13803</v>
      </c>
      <c r="K8014" s="25" t="str">
        <f>LEFT(J8014,MIN(FIND({0,1,2,3,4,5,6,7,8,9},ASC(J8014)&amp;1234567890))-1)</f>
        <v>U</v>
      </c>
      <c r="L8014" s="25">
        <f t="shared" si="251"/>
        <v>1.7212000000000001</v>
      </c>
      <c r="M8014" s="25">
        <f>VLOOKUP(K8014,Table!$A$2:$C$121,2,0)</f>
        <v>3</v>
      </c>
      <c r="N8014" s="26">
        <f>VLOOKUP(K8014,Table!$A$2:$C$121,3,0)</f>
        <v>7</v>
      </c>
      <c r="O8014" s="13" t="str">
        <f>VLOOKUP(A8014,Table!$U$1:$V$230,2,0)</f>
        <v>Cubic</v>
      </c>
      <c r="P8014" s="1"/>
    </row>
    <row r="8015" spans="1:16">
      <c r="A8015" s="12">
        <v>206</v>
      </c>
      <c r="B8015" s="12">
        <v>159760</v>
      </c>
      <c r="C8015" s="12" t="s">
        <v>8484</v>
      </c>
      <c r="D8015" s="12" t="s">
        <v>8504</v>
      </c>
      <c r="E8015" s="17" t="s">
        <v>11313</v>
      </c>
      <c r="F8015" s="25" t="str">
        <f>LEFT(E8015,MIN(FIND({0,1,2,3,4,5,6,7,8,9},ASC(E8015)&amp;1234567890))-1)</f>
        <v>Tb</v>
      </c>
      <c r="G8015" s="25">
        <f t="shared" si="250"/>
        <v>1</v>
      </c>
      <c r="H8015" s="25">
        <f>VLOOKUP(F8015,Table!$A$2:$C$121,2,0)</f>
        <v>3</v>
      </c>
      <c r="I8015" s="26">
        <f>VLOOKUP(F8015,Table!$A$2:$C$121,3,0)</f>
        <v>6</v>
      </c>
      <c r="J8015" s="17" t="s">
        <v>12604</v>
      </c>
      <c r="K8015" s="25" t="str">
        <f>LEFT(J8015,MIN(FIND({0,1,2,3,4,5,6,7,8,9},ASC(J8015)&amp;1234567890))-1)</f>
        <v>O</v>
      </c>
      <c r="L8015" s="25">
        <f t="shared" si="251"/>
        <v>1.68</v>
      </c>
      <c r="M8015" s="25">
        <f>VLOOKUP(K8015,Table!$A$2:$C$121,2,0)</f>
        <v>16</v>
      </c>
      <c r="N8015" s="26">
        <f>VLOOKUP(K8015,Table!$A$2:$C$121,3,0)</f>
        <v>2</v>
      </c>
      <c r="O8015" s="13" t="str">
        <f>VLOOKUP(A8015,Table!$U$1:$V$230,2,0)</f>
        <v>Cubic</v>
      </c>
      <c r="P8015" s="1"/>
    </row>
    <row r="8016" spans="1:16">
      <c r="A8016" s="12">
        <v>206</v>
      </c>
      <c r="B8016" s="12">
        <v>187783</v>
      </c>
      <c r="C8016" s="12" t="s">
        <v>8484</v>
      </c>
      <c r="D8016" s="12" t="s">
        <v>8505</v>
      </c>
      <c r="E8016" s="17" t="s">
        <v>13804</v>
      </c>
      <c r="F8016" s="25" t="str">
        <f>LEFT(E8016,MIN(FIND({0,1,2,3,4,5,6,7,8,9},ASC(E8016)&amp;1234567890))-1)</f>
        <v>Sc</v>
      </c>
      <c r="G8016" s="25">
        <f t="shared" si="250"/>
        <v>1.81</v>
      </c>
      <c r="H8016" s="25">
        <f>VLOOKUP(F8016,Table!$A$2:$C$121,2,0)</f>
        <v>3</v>
      </c>
      <c r="I8016" s="26">
        <f>VLOOKUP(F8016,Table!$A$2:$C$121,3,0)</f>
        <v>4</v>
      </c>
      <c r="J8016" s="17" t="s">
        <v>59</v>
      </c>
      <c r="K8016" s="25" t="str">
        <f>LEFT(J8016,MIN(FIND({0,1,2,3,4,5,6,7,8,9},ASC(J8016)&amp;1234567890))-1)</f>
        <v>O</v>
      </c>
      <c r="L8016" s="25">
        <f t="shared" si="251"/>
        <v>3</v>
      </c>
      <c r="M8016" s="25">
        <f>VLOOKUP(K8016,Table!$A$2:$C$121,2,0)</f>
        <v>16</v>
      </c>
      <c r="N8016" s="26">
        <f>VLOOKUP(K8016,Table!$A$2:$C$121,3,0)</f>
        <v>2</v>
      </c>
      <c r="O8016" s="13" t="str">
        <f>VLOOKUP(A8016,Table!$U$1:$V$230,2,0)</f>
        <v>Cubic</v>
      </c>
      <c r="P8016" s="1"/>
    </row>
    <row r="8017" spans="1:16">
      <c r="A8017" s="12">
        <v>206</v>
      </c>
      <c r="B8017" s="12">
        <v>416908</v>
      </c>
      <c r="C8017" s="12" t="s">
        <v>8484</v>
      </c>
      <c r="D8017" s="12" t="s">
        <v>8506</v>
      </c>
      <c r="E8017" s="17" t="s">
        <v>12049</v>
      </c>
      <c r="F8017" s="25" t="str">
        <f>LEFT(E8017,MIN(FIND({0,1,2,3,4,5,6,7,8,9},ASC(E8017)&amp;1234567890))-1)</f>
        <v>Cd</v>
      </c>
      <c r="G8017" s="25">
        <f t="shared" si="250"/>
        <v>3</v>
      </c>
      <c r="H8017" s="25">
        <f>VLOOKUP(F8017,Table!$A$2:$C$121,2,0)</f>
        <v>12</v>
      </c>
      <c r="I8017" s="26">
        <f>VLOOKUP(F8017,Table!$A$2:$C$121,3,0)</f>
        <v>5</v>
      </c>
      <c r="J8017" s="17" t="s">
        <v>11358</v>
      </c>
      <c r="K8017" s="25" t="str">
        <f>LEFT(J8017,MIN(FIND({0,1,2,3,4,5,6,7,8,9},ASC(J8017)&amp;1234567890))-1)</f>
        <v>N</v>
      </c>
      <c r="L8017" s="25">
        <f t="shared" si="251"/>
        <v>2</v>
      </c>
      <c r="M8017" s="25">
        <f>VLOOKUP(K8017,Table!$A$2:$C$121,2,0)</f>
        <v>15</v>
      </c>
      <c r="N8017" s="26">
        <f>VLOOKUP(K8017,Table!$A$2:$C$121,3,0)</f>
        <v>2</v>
      </c>
      <c r="O8017" s="13" t="str">
        <f>VLOOKUP(A8017,Table!$U$1:$V$230,2,0)</f>
        <v>Cubic</v>
      </c>
      <c r="P8017" s="1"/>
    </row>
    <row r="8018" spans="1:16">
      <c r="A8018" s="12">
        <v>206</v>
      </c>
      <c r="B8018" s="12">
        <v>260212</v>
      </c>
      <c r="C8018" s="12" t="s">
        <v>8484</v>
      </c>
      <c r="D8018" s="12" t="s">
        <v>1498</v>
      </c>
      <c r="E8018" s="17" t="s">
        <v>584</v>
      </c>
      <c r="F8018" s="25" t="str">
        <f>LEFT(E8018,MIN(FIND({0,1,2,3,4,5,6,7,8,9},ASC(E8018)&amp;1234567890))-1)</f>
        <v>V</v>
      </c>
      <c r="G8018" s="25">
        <f t="shared" si="250"/>
        <v>2</v>
      </c>
      <c r="H8018" s="25">
        <f>VLOOKUP(F8018,Table!$A$2:$C$121,2,0)</f>
        <v>5</v>
      </c>
      <c r="I8018" s="26">
        <f>VLOOKUP(F8018,Table!$A$2:$C$121,3,0)</f>
        <v>4</v>
      </c>
      <c r="J8018" s="17" t="s">
        <v>59</v>
      </c>
      <c r="K8018" s="25" t="str">
        <f>LEFT(J8018,MIN(FIND({0,1,2,3,4,5,6,7,8,9},ASC(J8018)&amp;1234567890))-1)</f>
        <v>O</v>
      </c>
      <c r="L8018" s="25">
        <f t="shared" si="251"/>
        <v>3</v>
      </c>
      <c r="M8018" s="25">
        <f>VLOOKUP(K8018,Table!$A$2:$C$121,2,0)</f>
        <v>16</v>
      </c>
      <c r="N8018" s="26">
        <f>VLOOKUP(K8018,Table!$A$2:$C$121,3,0)</f>
        <v>2</v>
      </c>
      <c r="O8018" s="13" t="str">
        <f>VLOOKUP(A8018,Table!$U$1:$V$230,2,0)</f>
        <v>Cubic</v>
      </c>
      <c r="P8018" s="1"/>
    </row>
    <row r="8019" spans="1:16">
      <c r="A8019" s="12">
        <v>206</v>
      </c>
      <c r="B8019" s="12">
        <v>262366</v>
      </c>
      <c r="C8019" s="12" t="s">
        <v>8484</v>
      </c>
      <c r="D8019" s="12" t="s">
        <v>8507</v>
      </c>
      <c r="E8019" s="17" t="s">
        <v>11411</v>
      </c>
      <c r="F8019" s="25" t="str">
        <f>LEFT(E8019,MIN(FIND({0,1,2,3,4,5,6,7,8,9},ASC(E8019)&amp;1234567890))-1)</f>
        <v>N</v>
      </c>
      <c r="G8019" s="25">
        <f t="shared" si="250"/>
        <v>3</v>
      </c>
      <c r="H8019" s="25">
        <f>VLOOKUP(F8019,Table!$A$2:$C$121,2,0)</f>
        <v>15</v>
      </c>
      <c r="I8019" s="26">
        <f>VLOOKUP(F8019,Table!$A$2:$C$121,3,0)</f>
        <v>2</v>
      </c>
      <c r="J8019" s="17" t="s">
        <v>11619</v>
      </c>
      <c r="K8019" s="25" t="str">
        <f>LEFT(J8019,MIN(FIND({0,1,2,3,4,5,6,7,8,9},ASC(J8019)&amp;1234567890))-1)</f>
        <v>Np</v>
      </c>
      <c r="L8019" s="25">
        <f t="shared" si="251"/>
        <v>2</v>
      </c>
      <c r="M8019" s="25">
        <f>VLOOKUP(K8019,Table!$A$2:$C$121,2,0)</f>
        <v>3</v>
      </c>
      <c r="N8019" s="26">
        <f>VLOOKUP(K8019,Table!$A$2:$C$121,3,0)</f>
        <v>7</v>
      </c>
      <c r="O8019" s="13" t="str">
        <f>VLOOKUP(A8019,Table!$U$1:$V$230,2,0)</f>
        <v>Cubic</v>
      </c>
      <c r="P8019" s="1"/>
    </row>
    <row r="8020" spans="1:16">
      <c r="A8020" s="12">
        <v>221</v>
      </c>
      <c r="B8020" s="12">
        <v>14338</v>
      </c>
      <c r="C8020" s="12" t="s">
        <v>9052</v>
      </c>
      <c r="D8020" s="12" t="s">
        <v>1941</v>
      </c>
      <c r="E8020" s="17" t="s">
        <v>335</v>
      </c>
      <c r="F8020" s="25" t="str">
        <f>LEFT(E8020,MIN(FIND({0,1,2,3,4,5,6,7,8,9},ASC(E8020)&amp;1234567890))-1)</f>
        <v>Nb</v>
      </c>
      <c r="G8020" s="25">
        <f t="shared" si="250"/>
        <v>1</v>
      </c>
      <c r="H8020" s="25">
        <f>VLOOKUP(F8020,Table!$A$2:$C$121,2,0)</f>
        <v>5</v>
      </c>
      <c r="I8020" s="26">
        <f>VLOOKUP(F8020,Table!$A$2:$C$121,3,0)</f>
        <v>5</v>
      </c>
      <c r="J8020" s="17" t="s">
        <v>371</v>
      </c>
      <c r="K8020" s="25" t="str">
        <f>LEFT(J8020,MIN(FIND({0,1,2,3,4,5,6,7,8,9},ASC(J8020)&amp;1234567890))-1)</f>
        <v>O</v>
      </c>
      <c r="L8020" s="25">
        <f t="shared" si="251"/>
        <v>1</v>
      </c>
      <c r="M8020" s="25">
        <f>VLOOKUP(K8020,Table!$A$2:$C$121,2,0)</f>
        <v>16</v>
      </c>
      <c r="N8020" s="26">
        <f>VLOOKUP(K8020,Table!$A$2:$C$121,3,0)</f>
        <v>2</v>
      </c>
      <c r="O8020" s="13" t="str">
        <f>VLOOKUP(A8020,Table!$U$1:$V$230,2,0)</f>
        <v>Cubic</v>
      </c>
      <c r="P8020" s="1"/>
    </row>
    <row r="8021" spans="1:16">
      <c r="A8021" s="12">
        <v>221</v>
      </c>
      <c r="B8021" s="12">
        <v>15961</v>
      </c>
      <c r="C8021" s="12" t="s">
        <v>9052</v>
      </c>
      <c r="D8021" s="12" t="s">
        <v>2580</v>
      </c>
      <c r="E8021" s="17" t="s">
        <v>11336</v>
      </c>
      <c r="F8021" s="25" t="str">
        <f>LEFT(E8021,MIN(FIND({0,1,2,3,4,5,6,7,8,9},ASC(E8021)&amp;1234567890))-1)</f>
        <v>Y</v>
      </c>
      <c r="G8021" s="25">
        <f t="shared" si="250"/>
        <v>1</v>
      </c>
      <c r="H8021" s="25">
        <f>VLOOKUP(F8021,Table!$A$2:$C$121,2,0)</f>
        <v>3</v>
      </c>
      <c r="I8021" s="26">
        <f>VLOOKUP(F8021,Table!$A$2:$C$121,3,0)</f>
        <v>5</v>
      </c>
      <c r="J8021" s="17" t="s">
        <v>365</v>
      </c>
      <c r="K8021" s="25" t="str">
        <f>LEFT(J8021,MIN(FIND({0,1,2,3,4,5,6,7,8,9},ASC(J8021)&amp;1234567890))-1)</f>
        <v>F</v>
      </c>
      <c r="L8021" s="25">
        <f t="shared" si="251"/>
        <v>3</v>
      </c>
      <c r="M8021" s="25">
        <f>VLOOKUP(K8021,Table!$A$2:$C$121,2,0)</f>
        <v>17</v>
      </c>
      <c r="N8021" s="26">
        <f>VLOOKUP(K8021,Table!$A$2:$C$121,3,0)</f>
        <v>2</v>
      </c>
      <c r="O8021" s="13" t="str">
        <f>VLOOKUP(A8021,Table!$U$1:$V$230,2,0)</f>
        <v>Cubic</v>
      </c>
      <c r="P8021" s="1"/>
    </row>
    <row r="8022" spans="1:16">
      <c r="A8022" s="12">
        <v>221</v>
      </c>
      <c r="B8022" s="12">
        <v>20240</v>
      </c>
      <c r="C8022" s="12" t="s">
        <v>9052</v>
      </c>
      <c r="D8022" s="12" t="s">
        <v>9053</v>
      </c>
      <c r="E8022" s="17" t="s">
        <v>31</v>
      </c>
      <c r="F8022" s="25" t="str">
        <f>LEFT(E8022,MIN(FIND({0,1,2,3,4,5,6,7,8,9},ASC(E8022)&amp;1234567890))-1)</f>
        <v>Si</v>
      </c>
      <c r="G8022" s="25">
        <f t="shared" si="250"/>
        <v>1</v>
      </c>
      <c r="H8022" s="25">
        <f>VLOOKUP(F8022,Table!$A$2:$C$121,2,0)</f>
        <v>14</v>
      </c>
      <c r="I8022" s="26">
        <f>VLOOKUP(F8022,Table!$A$2:$C$121,3,0)</f>
        <v>3</v>
      </c>
      <c r="J8022" s="17" t="s">
        <v>12148</v>
      </c>
      <c r="K8022" s="25" t="str">
        <f>LEFT(J8022,MIN(FIND({0,1,2,3,4,5,6,7,8,9},ASC(J8022)&amp;1234567890))-1)</f>
        <v>B</v>
      </c>
      <c r="L8022" s="25">
        <f t="shared" si="251"/>
        <v>6</v>
      </c>
      <c r="M8022" s="25">
        <f>VLOOKUP(K8022,Table!$A$2:$C$121,2,0)</f>
        <v>13</v>
      </c>
      <c r="N8022" s="26">
        <f>VLOOKUP(K8022,Table!$A$2:$C$121,3,0)</f>
        <v>2</v>
      </c>
      <c r="O8022" s="13" t="str">
        <f>VLOOKUP(A8022,Table!$U$1:$V$230,2,0)</f>
        <v>Cubic</v>
      </c>
      <c r="P8022" s="1"/>
    </row>
    <row r="8023" spans="1:16">
      <c r="A8023" s="12">
        <v>221</v>
      </c>
      <c r="B8023" s="12">
        <v>22173</v>
      </c>
      <c r="C8023" s="12" t="s">
        <v>9052</v>
      </c>
      <c r="D8023" s="12" t="s">
        <v>9054</v>
      </c>
      <c r="E8023" s="17" t="s">
        <v>376</v>
      </c>
      <c r="F8023" s="25" t="str">
        <f>LEFT(E8023,MIN(FIND({0,1,2,3,4,5,6,7,8,9},ASC(E8023)&amp;1234567890))-1)</f>
        <v>Cs</v>
      </c>
      <c r="G8023" s="25">
        <f t="shared" si="250"/>
        <v>1</v>
      </c>
      <c r="H8023" s="25">
        <f>VLOOKUP(F8023,Table!$A$2:$C$121,2,0)</f>
        <v>1</v>
      </c>
      <c r="I8023" s="26">
        <f>VLOOKUP(F8023,Table!$A$2:$C$121,3,0)</f>
        <v>6</v>
      </c>
      <c r="J8023" s="17" t="s">
        <v>11343</v>
      </c>
      <c r="K8023" s="25" t="str">
        <f>LEFT(J8023,MIN(FIND({0,1,2,3,4,5,6,7,8,9},ASC(J8023)&amp;1234567890))-1)</f>
        <v>Cl</v>
      </c>
      <c r="L8023" s="25">
        <f t="shared" si="251"/>
        <v>1</v>
      </c>
      <c r="M8023" s="25">
        <f>VLOOKUP(K8023,Table!$A$2:$C$121,2,0)</f>
        <v>17</v>
      </c>
      <c r="N8023" s="26">
        <f>VLOOKUP(K8023,Table!$A$2:$C$121,3,0)</f>
        <v>3</v>
      </c>
      <c r="O8023" s="13" t="str">
        <f>VLOOKUP(A8023,Table!$U$1:$V$230,2,0)</f>
        <v>Cubic</v>
      </c>
      <c r="P8023" s="1"/>
    </row>
    <row r="8024" spans="1:16">
      <c r="A8024" s="12">
        <v>221</v>
      </c>
      <c r="B8024" s="12">
        <v>22174</v>
      </c>
      <c r="C8024" s="12" t="s">
        <v>9052</v>
      </c>
      <c r="D8024" s="12" t="s">
        <v>9055</v>
      </c>
      <c r="E8024" s="17" t="s">
        <v>376</v>
      </c>
      <c r="F8024" s="25" t="str">
        <f>LEFT(E8024,MIN(FIND({0,1,2,3,4,5,6,7,8,9},ASC(E8024)&amp;1234567890))-1)</f>
        <v>Cs</v>
      </c>
      <c r="G8024" s="25">
        <f t="shared" si="250"/>
        <v>1</v>
      </c>
      <c r="H8024" s="25">
        <f>VLOOKUP(F8024,Table!$A$2:$C$121,2,0)</f>
        <v>1</v>
      </c>
      <c r="I8024" s="26">
        <f>VLOOKUP(F8024,Table!$A$2:$C$121,3,0)</f>
        <v>6</v>
      </c>
      <c r="J8024" s="17" t="s">
        <v>11344</v>
      </c>
      <c r="K8024" s="25" t="str">
        <f>LEFT(J8024,MIN(FIND({0,1,2,3,4,5,6,7,8,9},ASC(J8024)&amp;1234567890))-1)</f>
        <v>Br</v>
      </c>
      <c r="L8024" s="25">
        <f t="shared" si="251"/>
        <v>1</v>
      </c>
      <c r="M8024" s="25">
        <f>VLOOKUP(K8024,Table!$A$2:$C$121,2,0)</f>
        <v>17</v>
      </c>
      <c r="N8024" s="26">
        <f>VLOOKUP(K8024,Table!$A$2:$C$121,3,0)</f>
        <v>4</v>
      </c>
      <c r="O8024" s="13" t="str">
        <f>VLOOKUP(A8024,Table!$U$1:$V$230,2,0)</f>
        <v>Cubic</v>
      </c>
      <c r="P8024" s="1"/>
    </row>
    <row r="8025" spans="1:16">
      <c r="A8025" s="12">
        <v>221</v>
      </c>
      <c r="B8025" s="12">
        <v>23930</v>
      </c>
      <c r="C8025" s="12" t="s">
        <v>9052</v>
      </c>
      <c r="D8025" s="12" t="s">
        <v>9056</v>
      </c>
      <c r="E8025" s="17" t="s">
        <v>14117</v>
      </c>
      <c r="F8025" s="25" t="str">
        <f>LEFT(E8025,MIN(FIND({0,1,2,3,4,5,6,7,8,9},ASC(E8025)&amp;1234567890))-1)</f>
        <v>Rh</v>
      </c>
      <c r="G8025" s="25">
        <f t="shared" si="250"/>
        <v>17</v>
      </c>
      <c r="H8025" s="25">
        <f>VLOOKUP(F8025,Table!$A$2:$C$121,2,0)</f>
        <v>9</v>
      </c>
      <c r="I8025" s="26">
        <f>VLOOKUP(F8025,Table!$A$2:$C$121,3,0)</f>
        <v>5</v>
      </c>
      <c r="J8025" s="17" t="s">
        <v>11767</v>
      </c>
      <c r="K8025" s="25" t="str">
        <f>LEFT(J8025,MIN(FIND({0,1,2,3,4,5,6,7,8,9},ASC(J8025)&amp;1234567890))-1)</f>
        <v>S</v>
      </c>
      <c r="L8025" s="25">
        <f t="shared" si="251"/>
        <v>15</v>
      </c>
      <c r="M8025" s="25">
        <f>VLOOKUP(K8025,Table!$A$2:$C$121,2,0)</f>
        <v>16</v>
      </c>
      <c r="N8025" s="26">
        <f>VLOOKUP(K8025,Table!$A$2:$C$121,3,0)</f>
        <v>3</v>
      </c>
      <c r="O8025" s="13" t="str">
        <f>VLOOKUP(A8025,Table!$U$1:$V$230,2,0)</f>
        <v>Cubic</v>
      </c>
      <c r="P8025" s="1"/>
    </row>
    <row r="8026" spans="1:16">
      <c r="A8026" s="12">
        <v>221</v>
      </c>
      <c r="B8026" s="12">
        <v>24703</v>
      </c>
      <c r="C8026" s="12" t="s">
        <v>9052</v>
      </c>
      <c r="D8026" s="12" t="s">
        <v>9057</v>
      </c>
      <c r="E8026" s="17" t="s">
        <v>11363</v>
      </c>
      <c r="F8026" s="25" t="str">
        <f>LEFT(E8026,MIN(FIND({0,1,2,3,4,5,6,7,8,9},ASC(E8026)&amp;1234567890))-1)</f>
        <v>Th</v>
      </c>
      <c r="G8026" s="25">
        <f t="shared" si="250"/>
        <v>1</v>
      </c>
      <c r="H8026" s="25">
        <f>VLOOKUP(F8026,Table!$A$2:$C$121,2,0)</f>
        <v>3</v>
      </c>
      <c r="I8026" s="26">
        <f>VLOOKUP(F8026,Table!$A$2:$C$121,3,0)</f>
        <v>7</v>
      </c>
      <c r="J8026" s="17" t="s">
        <v>12148</v>
      </c>
      <c r="K8026" s="25" t="str">
        <f>LEFT(J8026,MIN(FIND({0,1,2,3,4,5,6,7,8,9},ASC(J8026)&amp;1234567890))-1)</f>
        <v>B</v>
      </c>
      <c r="L8026" s="25">
        <f t="shared" si="251"/>
        <v>6</v>
      </c>
      <c r="M8026" s="25">
        <f>VLOOKUP(K8026,Table!$A$2:$C$121,2,0)</f>
        <v>13</v>
      </c>
      <c r="N8026" s="26">
        <f>VLOOKUP(K8026,Table!$A$2:$C$121,3,0)</f>
        <v>2</v>
      </c>
      <c r="O8026" s="13" t="str">
        <f>VLOOKUP(A8026,Table!$U$1:$V$230,2,0)</f>
        <v>Cubic</v>
      </c>
      <c r="P8026" s="1"/>
    </row>
    <row r="8027" spans="1:16">
      <c r="A8027" s="12">
        <v>221</v>
      </c>
      <c r="B8027" s="12">
        <v>25596</v>
      </c>
      <c r="C8027" s="12" t="s">
        <v>9052</v>
      </c>
      <c r="D8027" s="12" t="s">
        <v>9058</v>
      </c>
      <c r="E8027" s="17" t="s">
        <v>335</v>
      </c>
      <c r="F8027" s="25" t="str">
        <f>LEFT(E8027,MIN(FIND({0,1,2,3,4,5,6,7,8,9},ASC(E8027)&amp;1234567890))-1)</f>
        <v>Nb</v>
      </c>
      <c r="G8027" s="25">
        <f t="shared" si="250"/>
        <v>1</v>
      </c>
      <c r="H8027" s="25">
        <f>VLOOKUP(F8027,Table!$A$2:$C$121,2,0)</f>
        <v>5</v>
      </c>
      <c r="I8027" s="26">
        <f>VLOOKUP(F8027,Table!$A$2:$C$121,3,0)</f>
        <v>5</v>
      </c>
      <c r="J8027" s="17" t="s">
        <v>365</v>
      </c>
      <c r="K8027" s="25" t="str">
        <f>LEFT(J8027,MIN(FIND({0,1,2,3,4,5,6,7,8,9},ASC(J8027)&amp;1234567890))-1)</f>
        <v>F</v>
      </c>
      <c r="L8027" s="25">
        <f t="shared" si="251"/>
        <v>3</v>
      </c>
      <c r="M8027" s="25">
        <f>VLOOKUP(K8027,Table!$A$2:$C$121,2,0)</f>
        <v>17</v>
      </c>
      <c r="N8027" s="26">
        <f>VLOOKUP(K8027,Table!$A$2:$C$121,3,0)</f>
        <v>2</v>
      </c>
      <c r="O8027" s="13" t="str">
        <f>VLOOKUP(A8027,Table!$U$1:$V$230,2,0)</f>
        <v>Cubic</v>
      </c>
      <c r="P8027" s="1"/>
    </row>
    <row r="8028" spans="1:16">
      <c r="A8028" s="12">
        <v>221</v>
      </c>
      <c r="B8028" s="12">
        <v>25675</v>
      </c>
      <c r="C8028" s="12" t="s">
        <v>9052</v>
      </c>
      <c r="D8028" s="12" t="s">
        <v>9059</v>
      </c>
      <c r="E8028" s="17" t="s">
        <v>543</v>
      </c>
      <c r="F8028" s="25" t="str">
        <f>LEFT(E8028,MIN(FIND({0,1,2,3,4,5,6,7,8,9},ASC(E8028)&amp;1234567890))-1)</f>
        <v>Cu</v>
      </c>
      <c r="G8028" s="25">
        <f t="shared" si="250"/>
        <v>3</v>
      </c>
      <c r="H8028" s="25">
        <f>VLOOKUP(F8028,Table!$A$2:$C$121,2,0)</f>
        <v>11</v>
      </c>
      <c r="I8028" s="26">
        <f>VLOOKUP(F8028,Table!$A$2:$C$121,3,0)</f>
        <v>4</v>
      </c>
      <c r="J8028" s="17" t="s">
        <v>68</v>
      </c>
      <c r="K8028" s="25" t="str">
        <f>LEFT(J8028,MIN(FIND({0,1,2,3,4,5,6,7,8,9},ASC(J8028)&amp;1234567890))-1)</f>
        <v>N</v>
      </c>
      <c r="L8028" s="25">
        <f t="shared" si="251"/>
        <v>1</v>
      </c>
      <c r="M8028" s="25">
        <f>VLOOKUP(K8028,Table!$A$2:$C$121,2,0)</f>
        <v>15</v>
      </c>
      <c r="N8028" s="26">
        <f>VLOOKUP(K8028,Table!$A$2:$C$121,3,0)</f>
        <v>2</v>
      </c>
      <c r="O8028" s="13" t="str">
        <f>VLOOKUP(A8028,Table!$U$1:$V$230,2,0)</f>
        <v>Cubic</v>
      </c>
      <c r="P8028" s="1"/>
    </row>
    <row r="8029" spans="1:16">
      <c r="A8029" s="12">
        <v>221</v>
      </c>
      <c r="B8029" s="12">
        <v>26673</v>
      </c>
      <c r="C8029" s="12" t="s">
        <v>9052</v>
      </c>
      <c r="D8029" s="12" t="s">
        <v>505</v>
      </c>
      <c r="E8029" s="17" t="s">
        <v>343</v>
      </c>
      <c r="F8029" s="25" t="str">
        <f>LEFT(E8029,MIN(FIND({0,1,2,3,4,5,6,7,8,9},ASC(E8029)&amp;1234567890))-1)</f>
        <v>U</v>
      </c>
      <c r="G8029" s="25">
        <f t="shared" si="250"/>
        <v>1</v>
      </c>
      <c r="H8029" s="25">
        <f>VLOOKUP(F8029,Table!$A$2:$C$121,2,0)</f>
        <v>3</v>
      </c>
      <c r="I8029" s="26">
        <f>VLOOKUP(F8029,Table!$A$2:$C$121,3,0)</f>
        <v>7</v>
      </c>
      <c r="J8029" s="17" t="s">
        <v>59</v>
      </c>
      <c r="K8029" s="25" t="str">
        <f>LEFT(J8029,MIN(FIND({0,1,2,3,4,5,6,7,8,9},ASC(J8029)&amp;1234567890))-1)</f>
        <v>O</v>
      </c>
      <c r="L8029" s="25">
        <f t="shared" si="251"/>
        <v>3</v>
      </c>
      <c r="M8029" s="25">
        <f>VLOOKUP(K8029,Table!$A$2:$C$121,2,0)</f>
        <v>16</v>
      </c>
      <c r="N8029" s="26">
        <f>VLOOKUP(K8029,Table!$A$2:$C$121,3,0)</f>
        <v>2</v>
      </c>
      <c r="O8029" s="13" t="str">
        <f>VLOOKUP(A8029,Table!$U$1:$V$230,2,0)</f>
        <v>Cubic</v>
      </c>
      <c r="P8029" s="1"/>
    </row>
    <row r="8030" spans="1:16">
      <c r="A8030" s="12">
        <v>221</v>
      </c>
      <c r="B8030" s="12">
        <v>26753</v>
      </c>
      <c r="C8030" s="12" t="s">
        <v>9052</v>
      </c>
      <c r="D8030" s="12" t="s">
        <v>9060</v>
      </c>
      <c r="E8030" s="17" t="s">
        <v>330</v>
      </c>
      <c r="F8030" s="25" t="str">
        <f>LEFT(E8030,MIN(FIND({0,1,2,3,4,5,6,7,8,9},ASC(E8030)&amp;1234567890))-1)</f>
        <v>Ca</v>
      </c>
      <c r="G8030" s="25">
        <f t="shared" si="250"/>
        <v>1</v>
      </c>
      <c r="H8030" s="25">
        <f>VLOOKUP(F8030,Table!$A$2:$C$121,2,0)</f>
        <v>2</v>
      </c>
      <c r="I8030" s="26">
        <f>VLOOKUP(F8030,Table!$A$2:$C$121,3,0)</f>
        <v>4</v>
      </c>
      <c r="J8030" s="17" t="s">
        <v>12148</v>
      </c>
      <c r="K8030" s="25" t="str">
        <f>LEFT(J8030,MIN(FIND({0,1,2,3,4,5,6,7,8,9},ASC(J8030)&amp;1234567890))-1)</f>
        <v>B</v>
      </c>
      <c r="L8030" s="25">
        <f t="shared" si="251"/>
        <v>6</v>
      </c>
      <c r="M8030" s="25">
        <f>VLOOKUP(K8030,Table!$A$2:$C$121,2,0)</f>
        <v>13</v>
      </c>
      <c r="N8030" s="26">
        <f>VLOOKUP(K8030,Table!$A$2:$C$121,3,0)</f>
        <v>2</v>
      </c>
      <c r="O8030" s="13" t="str">
        <f>VLOOKUP(A8030,Table!$U$1:$V$230,2,0)</f>
        <v>Cubic</v>
      </c>
      <c r="P8030" s="1"/>
    </row>
    <row r="8031" spans="1:16">
      <c r="A8031" s="12">
        <v>221</v>
      </c>
      <c r="B8031" s="12">
        <v>26877</v>
      </c>
      <c r="C8031" s="12" t="s">
        <v>9052</v>
      </c>
      <c r="D8031" s="12" t="s">
        <v>9061</v>
      </c>
      <c r="E8031" s="17" t="s">
        <v>11498</v>
      </c>
      <c r="F8031" s="25" t="str">
        <f>LEFT(E8031,MIN(FIND({0,1,2,3,4,5,6,7,8,9},ASC(E8031)&amp;1234567890))-1)</f>
        <v>Rb</v>
      </c>
      <c r="G8031" s="25">
        <f t="shared" si="250"/>
        <v>1</v>
      </c>
      <c r="H8031" s="25">
        <f>VLOOKUP(F8031,Table!$A$2:$C$121,2,0)</f>
        <v>1</v>
      </c>
      <c r="I8031" s="26">
        <f>VLOOKUP(F8031,Table!$A$2:$C$121,3,0)</f>
        <v>5</v>
      </c>
      <c r="J8031" s="17" t="s">
        <v>11343</v>
      </c>
      <c r="K8031" s="25" t="str">
        <f>LEFT(J8031,MIN(FIND({0,1,2,3,4,5,6,7,8,9},ASC(J8031)&amp;1234567890))-1)</f>
        <v>Cl</v>
      </c>
      <c r="L8031" s="25">
        <f t="shared" si="251"/>
        <v>1</v>
      </c>
      <c r="M8031" s="25">
        <f>VLOOKUP(K8031,Table!$A$2:$C$121,2,0)</f>
        <v>17</v>
      </c>
      <c r="N8031" s="26">
        <f>VLOOKUP(K8031,Table!$A$2:$C$121,3,0)</f>
        <v>3</v>
      </c>
      <c r="O8031" s="13" t="str">
        <f>VLOOKUP(A8031,Table!$U$1:$V$230,2,0)</f>
        <v>Cubic</v>
      </c>
      <c r="P8031" s="1"/>
    </row>
    <row r="8032" spans="1:16">
      <c r="A8032" s="12">
        <v>221</v>
      </c>
      <c r="B8032" s="12">
        <v>27036</v>
      </c>
      <c r="C8032" s="12" t="s">
        <v>9052</v>
      </c>
      <c r="D8032" s="12" t="s">
        <v>3527</v>
      </c>
      <c r="E8032" s="17" t="s">
        <v>11323</v>
      </c>
      <c r="F8032" s="25" t="str">
        <f>LEFT(E8032,MIN(FIND({0,1,2,3,4,5,6,7,8,9},ASC(E8032)&amp;1234567890))-1)</f>
        <v>U</v>
      </c>
      <c r="G8032" s="25">
        <f t="shared" si="250"/>
        <v>3</v>
      </c>
      <c r="H8032" s="25">
        <f>VLOOKUP(F8032,Table!$A$2:$C$121,2,0)</f>
        <v>3</v>
      </c>
      <c r="I8032" s="26">
        <f>VLOOKUP(F8032,Table!$A$2:$C$121,3,0)</f>
        <v>7</v>
      </c>
      <c r="J8032" s="17" t="s">
        <v>31</v>
      </c>
      <c r="K8032" s="25" t="str">
        <f>LEFT(J8032,MIN(FIND({0,1,2,3,4,5,6,7,8,9},ASC(J8032)&amp;1234567890))-1)</f>
        <v>Si</v>
      </c>
      <c r="L8032" s="25">
        <f t="shared" si="251"/>
        <v>1</v>
      </c>
      <c r="M8032" s="25">
        <f>VLOOKUP(K8032,Table!$A$2:$C$121,2,0)</f>
        <v>14</v>
      </c>
      <c r="N8032" s="26">
        <f>VLOOKUP(K8032,Table!$A$2:$C$121,3,0)</f>
        <v>3</v>
      </c>
      <c r="O8032" s="13" t="str">
        <f>VLOOKUP(A8032,Table!$U$1:$V$230,2,0)</f>
        <v>Cubic</v>
      </c>
      <c r="P8032" s="1"/>
    </row>
    <row r="8033" spans="1:16">
      <c r="A8033" s="12">
        <v>221</v>
      </c>
      <c r="B8033" s="12">
        <v>28537</v>
      </c>
      <c r="C8033" s="12" t="s">
        <v>9052</v>
      </c>
      <c r="D8033" s="12" t="s">
        <v>5162</v>
      </c>
      <c r="E8033" s="17" t="s">
        <v>376</v>
      </c>
      <c r="F8033" s="25" t="str">
        <f>LEFT(E8033,MIN(FIND({0,1,2,3,4,5,6,7,8,9},ASC(E8033)&amp;1234567890))-1)</f>
        <v>Cs</v>
      </c>
      <c r="G8033" s="25">
        <f t="shared" si="250"/>
        <v>1</v>
      </c>
      <c r="H8033" s="25">
        <f>VLOOKUP(F8033,Table!$A$2:$C$121,2,0)</f>
        <v>1</v>
      </c>
      <c r="I8033" s="26">
        <f>VLOOKUP(F8033,Table!$A$2:$C$121,3,0)</f>
        <v>6</v>
      </c>
      <c r="J8033" s="17" t="s">
        <v>11411</v>
      </c>
      <c r="K8033" s="25" t="str">
        <f>LEFT(J8033,MIN(FIND({0,1,2,3,4,5,6,7,8,9},ASC(J8033)&amp;1234567890))-1)</f>
        <v>N</v>
      </c>
      <c r="L8033" s="25">
        <f t="shared" si="251"/>
        <v>3</v>
      </c>
      <c r="M8033" s="25">
        <f>VLOOKUP(K8033,Table!$A$2:$C$121,2,0)</f>
        <v>15</v>
      </c>
      <c r="N8033" s="26">
        <f>VLOOKUP(K8033,Table!$A$2:$C$121,3,0)</f>
        <v>2</v>
      </c>
      <c r="O8033" s="13" t="str">
        <f>VLOOKUP(A8033,Table!$U$1:$V$230,2,0)</f>
        <v>Cubic</v>
      </c>
      <c r="P8033" s="1"/>
    </row>
    <row r="8034" spans="1:16">
      <c r="A8034" s="12">
        <v>221</v>
      </c>
      <c r="B8034" s="12">
        <v>29107</v>
      </c>
      <c r="C8034" s="12" t="s">
        <v>9052</v>
      </c>
      <c r="D8034" s="12" t="s">
        <v>3332</v>
      </c>
      <c r="E8034" s="17" t="s">
        <v>588</v>
      </c>
      <c r="F8034" s="25" t="str">
        <f>LEFT(E8034,MIN(FIND({0,1,2,3,4,5,6,7,8,9},ASC(E8034)&amp;1234567890))-1)</f>
        <v>Tl</v>
      </c>
      <c r="G8034" s="25">
        <f t="shared" si="250"/>
        <v>1</v>
      </c>
      <c r="H8034" s="25">
        <f>VLOOKUP(F8034,Table!$A$2:$C$121,2,0)</f>
        <v>13</v>
      </c>
      <c r="I8034" s="26">
        <f>VLOOKUP(F8034,Table!$A$2:$C$121,3,0)</f>
        <v>6</v>
      </c>
      <c r="J8034" s="17" t="s">
        <v>11343</v>
      </c>
      <c r="K8034" s="25" t="str">
        <f>LEFT(J8034,MIN(FIND({0,1,2,3,4,5,6,7,8,9},ASC(J8034)&amp;1234567890))-1)</f>
        <v>Cl</v>
      </c>
      <c r="L8034" s="25">
        <f t="shared" si="251"/>
        <v>1</v>
      </c>
      <c r="M8034" s="25">
        <f>VLOOKUP(K8034,Table!$A$2:$C$121,2,0)</f>
        <v>17</v>
      </c>
      <c r="N8034" s="26">
        <f>VLOOKUP(K8034,Table!$A$2:$C$121,3,0)</f>
        <v>3</v>
      </c>
      <c r="O8034" s="13" t="str">
        <f>VLOOKUP(A8034,Table!$U$1:$V$230,2,0)</f>
        <v>Cubic</v>
      </c>
      <c r="P8034" s="1"/>
    </row>
    <row r="8035" spans="1:16">
      <c r="A8035" s="12">
        <v>221</v>
      </c>
      <c r="B8035" s="12">
        <v>23907</v>
      </c>
      <c r="C8035" s="12" t="s">
        <v>9052</v>
      </c>
      <c r="D8035" s="12" t="s">
        <v>9062</v>
      </c>
      <c r="E8035" s="17" t="s">
        <v>13872</v>
      </c>
      <c r="F8035" s="25" t="str">
        <f>LEFT(E8035,MIN(FIND({0,1,2,3,4,5,6,7,8,9},ASC(E8035)&amp;1234567890))-1)</f>
        <v>Pd</v>
      </c>
      <c r="G8035" s="25">
        <f t="shared" si="250"/>
        <v>17</v>
      </c>
      <c r="H8035" s="25">
        <f>VLOOKUP(F8035,Table!$A$2:$C$121,2,0)</f>
        <v>10</v>
      </c>
      <c r="I8035" s="26">
        <f>VLOOKUP(F8035,Table!$A$2:$C$121,3,0)</f>
        <v>5</v>
      </c>
      <c r="J8035" s="17" t="s">
        <v>14118</v>
      </c>
      <c r="K8035" s="25" t="str">
        <f>LEFT(J8035,MIN(FIND({0,1,2,3,4,5,6,7,8,9},ASC(J8035)&amp;1234567890))-1)</f>
        <v>Se</v>
      </c>
      <c r="L8035" s="25">
        <f t="shared" si="251"/>
        <v>15</v>
      </c>
      <c r="M8035" s="25">
        <f>VLOOKUP(K8035,Table!$A$2:$C$121,2,0)</f>
        <v>16</v>
      </c>
      <c r="N8035" s="26">
        <f>VLOOKUP(K8035,Table!$A$2:$C$121,3,0)</f>
        <v>4</v>
      </c>
      <c r="O8035" s="13" t="str">
        <f>VLOOKUP(A8035,Table!$U$1:$V$230,2,0)</f>
        <v>Cubic</v>
      </c>
      <c r="P8035" s="1"/>
    </row>
    <row r="8036" spans="1:16">
      <c r="A8036" s="12">
        <v>221</v>
      </c>
      <c r="B8036" s="12">
        <v>30370</v>
      </c>
      <c r="C8036" s="12" t="s">
        <v>9052</v>
      </c>
      <c r="D8036" s="12" t="s">
        <v>9063</v>
      </c>
      <c r="E8036" s="17" t="s">
        <v>11759</v>
      </c>
      <c r="F8036" s="25" t="str">
        <f>LEFT(E8036,MIN(FIND({0,1,2,3,4,5,6,7,8,9},ASC(E8036)&amp;1234567890))-1)</f>
        <v>W</v>
      </c>
      <c r="G8036" s="25">
        <f t="shared" si="250"/>
        <v>3</v>
      </c>
      <c r="H8036" s="25">
        <f>VLOOKUP(F8036,Table!$A$2:$C$121,2,0)</f>
        <v>6</v>
      </c>
      <c r="I8036" s="26">
        <f>VLOOKUP(F8036,Table!$A$2:$C$121,3,0)</f>
        <v>6</v>
      </c>
      <c r="J8036" s="17" t="s">
        <v>372</v>
      </c>
      <c r="K8036" s="25" t="str">
        <f>LEFT(J8036,MIN(FIND({0,1,2,3,4,5,6,7,8,9},ASC(J8036)&amp;1234567890))-1)</f>
        <v>N</v>
      </c>
      <c r="L8036" s="25">
        <f t="shared" si="251"/>
        <v>4</v>
      </c>
      <c r="M8036" s="25">
        <f>VLOOKUP(K8036,Table!$A$2:$C$121,2,0)</f>
        <v>15</v>
      </c>
      <c r="N8036" s="26">
        <f>VLOOKUP(K8036,Table!$A$2:$C$121,3,0)</f>
        <v>2</v>
      </c>
      <c r="O8036" s="13" t="str">
        <f>VLOOKUP(A8036,Table!$U$1:$V$230,2,0)</f>
        <v>Cubic</v>
      </c>
      <c r="P8036" s="1"/>
    </row>
    <row r="8037" spans="1:16">
      <c r="A8037" s="12">
        <v>221</v>
      </c>
      <c r="B8037" s="12">
        <v>31099</v>
      </c>
      <c r="C8037" s="12" t="s">
        <v>9052</v>
      </c>
      <c r="D8037" s="12" t="s">
        <v>4185</v>
      </c>
      <c r="E8037" s="17" t="s">
        <v>11498</v>
      </c>
      <c r="F8037" s="25" t="str">
        <f>LEFT(E8037,MIN(FIND({0,1,2,3,4,5,6,7,8,9},ASC(E8037)&amp;1234567890))-1)</f>
        <v>Rb</v>
      </c>
      <c r="G8037" s="25">
        <f t="shared" si="250"/>
        <v>1</v>
      </c>
      <c r="H8037" s="25">
        <f>VLOOKUP(F8037,Table!$A$2:$C$121,2,0)</f>
        <v>1</v>
      </c>
      <c r="I8037" s="26">
        <f>VLOOKUP(F8037,Table!$A$2:$C$121,3,0)</f>
        <v>5</v>
      </c>
      <c r="J8037" s="17" t="s">
        <v>11411</v>
      </c>
      <c r="K8037" s="25" t="str">
        <f>LEFT(J8037,MIN(FIND({0,1,2,3,4,5,6,7,8,9},ASC(J8037)&amp;1234567890))-1)</f>
        <v>N</v>
      </c>
      <c r="L8037" s="25">
        <f t="shared" si="251"/>
        <v>3</v>
      </c>
      <c r="M8037" s="25">
        <f>VLOOKUP(K8037,Table!$A$2:$C$121,2,0)</f>
        <v>15</v>
      </c>
      <c r="N8037" s="26">
        <f>VLOOKUP(K8037,Table!$A$2:$C$121,3,0)</f>
        <v>2</v>
      </c>
      <c r="O8037" s="13" t="str">
        <f>VLOOKUP(A8037,Table!$U$1:$V$230,2,0)</f>
        <v>Cubic</v>
      </c>
      <c r="P8037" s="1"/>
    </row>
    <row r="8038" spans="1:16">
      <c r="A8038" s="12">
        <v>221</v>
      </c>
      <c r="B8038" s="12">
        <v>38354</v>
      </c>
      <c r="C8038" s="12" t="s">
        <v>9052</v>
      </c>
      <c r="D8038" s="12" t="s">
        <v>9064</v>
      </c>
      <c r="E8038" s="17" t="s">
        <v>13795</v>
      </c>
      <c r="F8038" s="25" t="str">
        <f>LEFT(E8038,MIN(FIND({0,1,2,3,4,5,6,7,8,9},ASC(E8038)&amp;1234567890))-1)</f>
        <v>U</v>
      </c>
      <c r="G8038" s="25">
        <f t="shared" si="250"/>
        <v>4</v>
      </c>
      <c r="H8038" s="25">
        <f>VLOOKUP(F8038,Table!$A$2:$C$121,2,0)</f>
        <v>3</v>
      </c>
      <c r="I8038" s="26">
        <f>VLOOKUP(F8038,Table!$A$2:$C$121,3,0)</f>
        <v>7</v>
      </c>
      <c r="J8038" s="17" t="s">
        <v>336</v>
      </c>
      <c r="K8038" s="25" t="str">
        <f>LEFT(J8038,MIN(FIND({0,1,2,3,4,5,6,7,8,9},ASC(J8038)&amp;1234567890))-1)</f>
        <v>S</v>
      </c>
      <c r="L8038" s="25">
        <f t="shared" si="251"/>
        <v>3</v>
      </c>
      <c r="M8038" s="25">
        <f>VLOOKUP(K8038,Table!$A$2:$C$121,2,0)</f>
        <v>16</v>
      </c>
      <c r="N8038" s="26">
        <f>VLOOKUP(K8038,Table!$A$2:$C$121,3,0)</f>
        <v>3</v>
      </c>
      <c r="O8038" s="13" t="str">
        <f>VLOOKUP(A8038,Table!$U$1:$V$230,2,0)</f>
        <v>Cubic</v>
      </c>
      <c r="P8038" s="1"/>
    </row>
    <row r="8039" spans="1:16">
      <c r="A8039" s="12">
        <v>221</v>
      </c>
      <c r="B8039" s="12">
        <v>30891</v>
      </c>
      <c r="C8039" s="12" t="s">
        <v>9052</v>
      </c>
      <c r="D8039" s="12" t="s">
        <v>9065</v>
      </c>
      <c r="E8039" s="17" t="s">
        <v>46</v>
      </c>
      <c r="F8039" s="25" t="str">
        <f>LEFT(E8039,MIN(FIND({0,1,2,3,4,5,6,7,8,9},ASC(E8039)&amp;1234567890))-1)</f>
        <v>La</v>
      </c>
      <c r="G8039" s="25">
        <f t="shared" si="250"/>
        <v>1</v>
      </c>
      <c r="H8039" s="25">
        <f>VLOOKUP(F8039,Table!$A$2:$C$121,2,0)</f>
        <v>3</v>
      </c>
      <c r="I8039" s="26">
        <f>VLOOKUP(F8039,Table!$A$2:$C$121,3,0)</f>
        <v>6</v>
      </c>
      <c r="J8039" s="17" t="s">
        <v>14119</v>
      </c>
      <c r="K8039" s="25" t="str">
        <f>LEFT(J8039,MIN(FIND({0,1,2,3,4,5,6,7,8,9},ASC(J8039)&amp;1234567890))-1)</f>
        <v>B</v>
      </c>
      <c r="L8039" s="25">
        <f t="shared" si="251"/>
        <v>5.7839999999999998</v>
      </c>
      <c r="M8039" s="25">
        <f>VLOOKUP(K8039,Table!$A$2:$C$121,2,0)</f>
        <v>13</v>
      </c>
      <c r="N8039" s="26">
        <f>VLOOKUP(K8039,Table!$A$2:$C$121,3,0)</f>
        <v>2</v>
      </c>
      <c r="O8039" s="13" t="str">
        <f>VLOOKUP(A8039,Table!$U$1:$V$230,2,0)</f>
        <v>Cubic</v>
      </c>
      <c r="P8039" s="1"/>
    </row>
    <row r="8040" spans="1:16">
      <c r="A8040" s="12">
        <v>221</v>
      </c>
      <c r="B8040" s="12">
        <v>30903</v>
      </c>
      <c r="C8040" s="12" t="s">
        <v>9052</v>
      </c>
      <c r="D8040" s="12" t="s">
        <v>9066</v>
      </c>
      <c r="E8040" s="17" t="s">
        <v>46</v>
      </c>
      <c r="F8040" s="25" t="str">
        <f>LEFT(E8040,MIN(FIND({0,1,2,3,4,5,6,7,8,9},ASC(E8040)&amp;1234567890))-1)</f>
        <v>La</v>
      </c>
      <c r="G8040" s="25">
        <f t="shared" si="250"/>
        <v>1</v>
      </c>
      <c r="H8040" s="25">
        <f>VLOOKUP(F8040,Table!$A$2:$C$121,2,0)</f>
        <v>3</v>
      </c>
      <c r="I8040" s="26">
        <f>VLOOKUP(F8040,Table!$A$2:$C$121,3,0)</f>
        <v>6</v>
      </c>
      <c r="J8040" s="17" t="s">
        <v>14120</v>
      </c>
      <c r="K8040" s="25" t="str">
        <f>LEFT(J8040,MIN(FIND({0,1,2,3,4,5,6,7,8,9},ASC(J8040)&amp;1234567890))-1)</f>
        <v>B</v>
      </c>
      <c r="L8040" s="25">
        <f t="shared" si="251"/>
        <v>5.8319999999999999</v>
      </c>
      <c r="M8040" s="25">
        <f>VLOOKUP(K8040,Table!$A$2:$C$121,2,0)</f>
        <v>13</v>
      </c>
      <c r="N8040" s="26">
        <f>VLOOKUP(K8040,Table!$A$2:$C$121,3,0)</f>
        <v>2</v>
      </c>
      <c r="O8040" s="13" t="str">
        <f>VLOOKUP(A8040,Table!$U$1:$V$230,2,0)</f>
        <v>Cubic</v>
      </c>
      <c r="P8040" s="1"/>
    </row>
    <row r="8041" spans="1:16">
      <c r="A8041" s="12">
        <v>221</v>
      </c>
      <c r="B8041" s="12">
        <v>30904</v>
      </c>
      <c r="C8041" s="12" t="s">
        <v>9052</v>
      </c>
      <c r="D8041" s="12" t="s">
        <v>9067</v>
      </c>
      <c r="E8041" s="17" t="s">
        <v>46</v>
      </c>
      <c r="F8041" s="25" t="str">
        <f>LEFT(E8041,MIN(FIND({0,1,2,3,4,5,6,7,8,9},ASC(E8041)&amp;1234567890))-1)</f>
        <v>La</v>
      </c>
      <c r="G8041" s="25">
        <f t="shared" si="250"/>
        <v>1</v>
      </c>
      <c r="H8041" s="25">
        <f>VLOOKUP(F8041,Table!$A$2:$C$121,2,0)</f>
        <v>3</v>
      </c>
      <c r="I8041" s="26">
        <f>VLOOKUP(F8041,Table!$A$2:$C$121,3,0)</f>
        <v>6</v>
      </c>
      <c r="J8041" s="17" t="s">
        <v>14121</v>
      </c>
      <c r="K8041" s="25" t="str">
        <f>LEFT(J8041,MIN(FIND({0,1,2,3,4,5,6,7,8,9},ASC(J8041)&amp;1234567890))-1)</f>
        <v>B</v>
      </c>
      <c r="L8041" s="25">
        <f t="shared" si="251"/>
        <v>5.8920000000000003</v>
      </c>
      <c r="M8041" s="25">
        <f>VLOOKUP(K8041,Table!$A$2:$C$121,2,0)</f>
        <v>13</v>
      </c>
      <c r="N8041" s="26">
        <f>VLOOKUP(K8041,Table!$A$2:$C$121,3,0)</f>
        <v>2</v>
      </c>
      <c r="O8041" s="13" t="str">
        <f>VLOOKUP(A8041,Table!$U$1:$V$230,2,0)</f>
        <v>Cubic</v>
      </c>
      <c r="P8041" s="1"/>
    </row>
    <row r="8042" spans="1:16">
      <c r="A8042" s="12">
        <v>221</v>
      </c>
      <c r="B8042" s="12">
        <v>30612</v>
      </c>
      <c r="C8042" s="12" t="s">
        <v>9052</v>
      </c>
      <c r="D8042" s="12" t="s">
        <v>6487</v>
      </c>
      <c r="E8042" s="17" t="s">
        <v>393</v>
      </c>
      <c r="F8042" s="25" t="str">
        <f>LEFT(E8042,MIN(FIND({0,1,2,3,4,5,6,7,8,9},ASC(E8042)&amp;1234567890))-1)</f>
        <v>Mo</v>
      </c>
      <c r="G8042" s="25">
        <f t="shared" si="250"/>
        <v>1</v>
      </c>
      <c r="H8042" s="25">
        <f>VLOOKUP(F8042,Table!$A$2:$C$121,2,0)</f>
        <v>6</v>
      </c>
      <c r="I8042" s="26">
        <f>VLOOKUP(F8042,Table!$A$2:$C$121,3,0)</f>
        <v>5</v>
      </c>
      <c r="J8042" s="17" t="s">
        <v>365</v>
      </c>
      <c r="K8042" s="25" t="str">
        <f>LEFT(J8042,MIN(FIND({0,1,2,3,4,5,6,7,8,9},ASC(J8042)&amp;1234567890))-1)</f>
        <v>F</v>
      </c>
      <c r="L8042" s="25">
        <f t="shared" si="251"/>
        <v>3</v>
      </c>
      <c r="M8042" s="25">
        <f>VLOOKUP(K8042,Table!$A$2:$C$121,2,0)</f>
        <v>17</v>
      </c>
      <c r="N8042" s="26">
        <f>VLOOKUP(K8042,Table!$A$2:$C$121,3,0)</f>
        <v>2</v>
      </c>
      <c r="O8042" s="13" t="str">
        <f>VLOOKUP(A8042,Table!$U$1:$V$230,2,0)</f>
        <v>Cubic</v>
      </c>
      <c r="P8042" s="1"/>
    </row>
    <row r="8043" spans="1:16">
      <c r="A8043" s="12">
        <v>221</v>
      </c>
      <c r="B8043" s="12">
        <v>30613</v>
      </c>
      <c r="C8043" s="12" t="s">
        <v>9052</v>
      </c>
      <c r="D8043" s="12" t="s">
        <v>9068</v>
      </c>
      <c r="E8043" s="17" t="s">
        <v>405</v>
      </c>
      <c r="F8043" s="25" t="str">
        <f>LEFT(E8043,MIN(FIND({0,1,2,3,4,5,6,7,8,9},ASC(E8043)&amp;1234567890))-1)</f>
        <v>Ta</v>
      </c>
      <c r="G8043" s="25">
        <f t="shared" si="250"/>
        <v>1</v>
      </c>
      <c r="H8043" s="25">
        <f>VLOOKUP(F8043,Table!$A$2:$C$121,2,0)</f>
        <v>5</v>
      </c>
      <c r="I8043" s="26">
        <f>VLOOKUP(F8043,Table!$A$2:$C$121,3,0)</f>
        <v>6</v>
      </c>
      <c r="J8043" s="17" t="s">
        <v>365</v>
      </c>
      <c r="K8043" s="25" t="str">
        <f>LEFT(J8043,MIN(FIND({0,1,2,3,4,5,6,7,8,9},ASC(J8043)&amp;1234567890))-1)</f>
        <v>F</v>
      </c>
      <c r="L8043" s="25">
        <f t="shared" si="251"/>
        <v>3</v>
      </c>
      <c r="M8043" s="25">
        <f>VLOOKUP(K8043,Table!$A$2:$C$121,2,0)</f>
        <v>17</v>
      </c>
      <c r="N8043" s="26">
        <f>VLOOKUP(K8043,Table!$A$2:$C$121,3,0)</f>
        <v>2</v>
      </c>
      <c r="O8043" s="13" t="str">
        <f>VLOOKUP(A8043,Table!$U$1:$V$230,2,0)</f>
        <v>Cubic</v>
      </c>
      <c r="P8043" s="1"/>
    </row>
    <row r="8044" spans="1:16">
      <c r="A8044" s="12">
        <v>221</v>
      </c>
      <c r="B8044" s="12">
        <v>33586</v>
      </c>
      <c r="C8044" s="12" t="s">
        <v>9052</v>
      </c>
      <c r="D8044" s="12" t="s">
        <v>9069</v>
      </c>
      <c r="E8044" s="17" t="s">
        <v>11363</v>
      </c>
      <c r="F8044" s="25" t="str">
        <f>LEFT(E8044,MIN(FIND({0,1,2,3,4,5,6,7,8,9},ASC(E8044)&amp;1234567890))-1)</f>
        <v>Th</v>
      </c>
      <c r="G8044" s="25">
        <f t="shared" si="250"/>
        <v>1</v>
      </c>
      <c r="H8044" s="25">
        <f>VLOOKUP(F8044,Table!$A$2:$C$121,2,0)</f>
        <v>3</v>
      </c>
      <c r="I8044" s="26">
        <f>VLOOKUP(F8044,Table!$A$2:$C$121,3,0)</f>
        <v>7</v>
      </c>
      <c r="J8044" s="17" t="s">
        <v>328</v>
      </c>
      <c r="K8044" s="25" t="str">
        <f>LEFT(J8044,MIN(FIND({0,1,2,3,4,5,6,7,8,9},ASC(J8044)&amp;1234567890))-1)</f>
        <v>Te</v>
      </c>
      <c r="L8044" s="25">
        <f t="shared" si="251"/>
        <v>1</v>
      </c>
      <c r="M8044" s="25">
        <f>VLOOKUP(K8044,Table!$A$2:$C$121,2,0)</f>
        <v>16</v>
      </c>
      <c r="N8044" s="26">
        <f>VLOOKUP(K8044,Table!$A$2:$C$121,3,0)</f>
        <v>5</v>
      </c>
      <c r="O8044" s="13" t="str">
        <f>VLOOKUP(A8044,Table!$U$1:$V$230,2,0)</f>
        <v>Cubic</v>
      </c>
      <c r="P8044" s="1"/>
    </row>
    <row r="8045" spans="1:16">
      <c r="A8045" s="12">
        <v>221</v>
      </c>
      <c r="B8045" s="12">
        <v>31232</v>
      </c>
      <c r="C8045" s="12" t="s">
        <v>9052</v>
      </c>
      <c r="D8045" s="12" t="s">
        <v>9070</v>
      </c>
      <c r="E8045" s="17" t="s">
        <v>39</v>
      </c>
      <c r="F8045" s="25" t="str">
        <f>LEFT(E8045,MIN(FIND({0,1,2,3,4,5,6,7,8,9},ASC(E8045)&amp;1234567890))-1)</f>
        <v>K</v>
      </c>
      <c r="G8045" s="25">
        <f t="shared" si="250"/>
        <v>1</v>
      </c>
      <c r="H8045" s="25">
        <f>VLOOKUP(F8045,Table!$A$2:$C$121,2,0)</f>
        <v>1</v>
      </c>
      <c r="I8045" s="26">
        <f>VLOOKUP(F8045,Table!$A$2:$C$121,3,0)</f>
        <v>4</v>
      </c>
      <c r="J8045" s="17" t="s">
        <v>11343</v>
      </c>
      <c r="K8045" s="25" t="str">
        <f>LEFT(J8045,MIN(FIND({0,1,2,3,4,5,6,7,8,9},ASC(J8045)&amp;1234567890))-1)</f>
        <v>Cl</v>
      </c>
      <c r="L8045" s="25">
        <f t="shared" si="251"/>
        <v>1</v>
      </c>
      <c r="M8045" s="25">
        <f>VLOOKUP(K8045,Table!$A$2:$C$121,2,0)</f>
        <v>17</v>
      </c>
      <c r="N8045" s="26">
        <f>VLOOKUP(K8045,Table!$A$2:$C$121,3,0)</f>
        <v>3</v>
      </c>
      <c r="O8045" s="13" t="str">
        <f>VLOOKUP(A8045,Table!$U$1:$V$230,2,0)</f>
        <v>Cubic</v>
      </c>
      <c r="P8045" s="1"/>
    </row>
    <row r="8046" spans="1:16">
      <c r="A8046" s="12">
        <v>221</v>
      </c>
      <c r="B8046" s="12">
        <v>60498</v>
      </c>
      <c r="C8046" s="12" t="s">
        <v>9052</v>
      </c>
      <c r="D8046" s="12" t="s">
        <v>4184</v>
      </c>
      <c r="E8046" s="17" t="s">
        <v>376</v>
      </c>
      <c r="F8046" s="25" t="str">
        <f>LEFT(E8046,MIN(FIND({0,1,2,3,4,5,6,7,8,9},ASC(E8046)&amp;1234567890))-1)</f>
        <v>Cs</v>
      </c>
      <c r="G8046" s="25">
        <f t="shared" si="250"/>
        <v>1</v>
      </c>
      <c r="H8046" s="25">
        <f>VLOOKUP(F8046,Table!$A$2:$C$121,2,0)</f>
        <v>1</v>
      </c>
      <c r="I8046" s="26">
        <f>VLOOKUP(F8046,Table!$A$2:$C$121,3,0)</f>
        <v>6</v>
      </c>
      <c r="J8046" s="17" t="s">
        <v>329</v>
      </c>
      <c r="K8046" s="25" t="str">
        <f>LEFT(J8046,MIN(FIND({0,1,2,3,4,5,6,7,8,9},ASC(J8046)&amp;1234567890))-1)</f>
        <v>I</v>
      </c>
      <c r="L8046" s="25">
        <f t="shared" si="251"/>
        <v>1</v>
      </c>
      <c r="M8046" s="25">
        <f>VLOOKUP(K8046,Table!$A$2:$C$121,2,0)</f>
        <v>17</v>
      </c>
      <c r="N8046" s="26">
        <f>VLOOKUP(K8046,Table!$A$2:$C$121,3,0)</f>
        <v>5</v>
      </c>
      <c r="O8046" s="13" t="str">
        <f>VLOOKUP(A8046,Table!$U$1:$V$230,2,0)</f>
        <v>Cubic</v>
      </c>
      <c r="P8046" s="1"/>
    </row>
    <row r="8047" spans="1:16">
      <c r="A8047" s="12">
        <v>221</v>
      </c>
      <c r="B8047" s="12">
        <v>60381</v>
      </c>
      <c r="C8047" s="12" t="s">
        <v>9052</v>
      </c>
      <c r="D8047" s="12" t="s">
        <v>9071</v>
      </c>
      <c r="E8047" s="17" t="s">
        <v>588</v>
      </c>
      <c r="F8047" s="25" t="str">
        <f>LEFT(E8047,MIN(FIND({0,1,2,3,4,5,6,7,8,9},ASC(E8047)&amp;1234567890))-1)</f>
        <v>Tl</v>
      </c>
      <c r="G8047" s="25">
        <f t="shared" si="250"/>
        <v>1</v>
      </c>
      <c r="H8047" s="25">
        <f>VLOOKUP(F8047,Table!$A$2:$C$121,2,0)</f>
        <v>13</v>
      </c>
      <c r="I8047" s="26">
        <f>VLOOKUP(F8047,Table!$A$2:$C$121,3,0)</f>
        <v>6</v>
      </c>
      <c r="J8047" s="17" t="s">
        <v>11645</v>
      </c>
      <c r="K8047" s="25" t="str">
        <f>LEFT(J8047,MIN(FIND({0,1,2,3,4,5,6,7,8,9},ASC(J8047)&amp;1234567890))-1)</f>
        <v>Sb</v>
      </c>
      <c r="L8047" s="25">
        <f t="shared" si="251"/>
        <v>1</v>
      </c>
      <c r="M8047" s="25">
        <f>VLOOKUP(K8047,Table!$A$2:$C$121,2,0)</f>
        <v>15</v>
      </c>
      <c r="N8047" s="26">
        <f>VLOOKUP(K8047,Table!$A$2:$C$121,3,0)</f>
        <v>5</v>
      </c>
      <c r="O8047" s="13" t="str">
        <f>VLOOKUP(A8047,Table!$U$1:$V$230,2,0)</f>
        <v>Cubic</v>
      </c>
      <c r="P8047" s="1"/>
    </row>
    <row r="8048" spans="1:16">
      <c r="A8048" s="12">
        <v>221</v>
      </c>
      <c r="B8048" s="12">
        <v>61522</v>
      </c>
      <c r="C8048" s="12" t="s">
        <v>9052</v>
      </c>
      <c r="D8048" s="12" t="s">
        <v>9072</v>
      </c>
      <c r="E8048" s="17" t="s">
        <v>11498</v>
      </c>
      <c r="F8048" s="25" t="str">
        <f>LEFT(E8048,MIN(FIND({0,1,2,3,4,5,6,7,8,9},ASC(E8048)&amp;1234567890))-1)</f>
        <v>Rb</v>
      </c>
      <c r="G8048" s="25">
        <f t="shared" si="250"/>
        <v>1</v>
      </c>
      <c r="H8048" s="25">
        <f>VLOOKUP(F8048,Table!$A$2:$C$121,2,0)</f>
        <v>1</v>
      </c>
      <c r="I8048" s="26">
        <f>VLOOKUP(F8048,Table!$A$2:$C$121,3,0)</f>
        <v>5</v>
      </c>
      <c r="J8048" s="17" t="s">
        <v>11344</v>
      </c>
      <c r="K8048" s="25" t="str">
        <f>LEFT(J8048,MIN(FIND({0,1,2,3,4,5,6,7,8,9},ASC(J8048)&amp;1234567890))-1)</f>
        <v>Br</v>
      </c>
      <c r="L8048" s="25">
        <f t="shared" si="251"/>
        <v>1</v>
      </c>
      <c r="M8048" s="25">
        <f>VLOOKUP(K8048,Table!$A$2:$C$121,2,0)</f>
        <v>17</v>
      </c>
      <c r="N8048" s="26">
        <f>VLOOKUP(K8048,Table!$A$2:$C$121,3,0)</f>
        <v>4</v>
      </c>
      <c r="O8048" s="13" t="str">
        <f>VLOOKUP(A8048,Table!$U$1:$V$230,2,0)</f>
        <v>Cubic</v>
      </c>
      <c r="P8048" s="1"/>
    </row>
    <row r="8049" spans="1:16">
      <c r="A8049" s="12">
        <v>221</v>
      </c>
      <c r="B8049" s="12">
        <v>61523</v>
      </c>
      <c r="C8049" s="12" t="s">
        <v>9052</v>
      </c>
      <c r="D8049" s="12" t="s">
        <v>9073</v>
      </c>
      <c r="E8049" s="17" t="s">
        <v>11498</v>
      </c>
      <c r="F8049" s="25" t="str">
        <f>LEFT(E8049,MIN(FIND({0,1,2,3,4,5,6,7,8,9},ASC(E8049)&amp;1234567890))-1)</f>
        <v>Rb</v>
      </c>
      <c r="G8049" s="25">
        <f t="shared" si="250"/>
        <v>1</v>
      </c>
      <c r="H8049" s="25">
        <f>VLOOKUP(F8049,Table!$A$2:$C$121,2,0)</f>
        <v>1</v>
      </c>
      <c r="I8049" s="26">
        <f>VLOOKUP(F8049,Table!$A$2:$C$121,3,0)</f>
        <v>5</v>
      </c>
      <c r="J8049" s="17" t="s">
        <v>329</v>
      </c>
      <c r="K8049" s="25" t="str">
        <f>LEFT(J8049,MIN(FIND({0,1,2,3,4,5,6,7,8,9},ASC(J8049)&amp;1234567890))-1)</f>
        <v>I</v>
      </c>
      <c r="L8049" s="25">
        <f t="shared" si="251"/>
        <v>1</v>
      </c>
      <c r="M8049" s="25">
        <f>VLOOKUP(K8049,Table!$A$2:$C$121,2,0)</f>
        <v>17</v>
      </c>
      <c r="N8049" s="26">
        <f>VLOOKUP(K8049,Table!$A$2:$C$121,3,0)</f>
        <v>5</v>
      </c>
      <c r="O8049" s="13" t="str">
        <f>VLOOKUP(A8049,Table!$U$1:$V$230,2,0)</f>
        <v>Cubic</v>
      </c>
      <c r="P8049" s="1"/>
    </row>
    <row r="8050" spans="1:16">
      <c r="A8050" s="12">
        <v>221</v>
      </c>
      <c r="B8050" s="12">
        <v>61532</v>
      </c>
      <c r="C8050" s="12" t="s">
        <v>9052</v>
      </c>
      <c r="D8050" s="12" t="s">
        <v>3333</v>
      </c>
      <c r="E8050" s="17" t="s">
        <v>588</v>
      </c>
      <c r="F8050" s="25" t="str">
        <f>LEFT(E8050,MIN(FIND({0,1,2,3,4,5,6,7,8,9},ASC(E8050)&amp;1234567890))-1)</f>
        <v>Tl</v>
      </c>
      <c r="G8050" s="25">
        <f t="shared" si="250"/>
        <v>1</v>
      </c>
      <c r="H8050" s="25">
        <f>VLOOKUP(F8050,Table!$A$2:$C$121,2,0)</f>
        <v>13</v>
      </c>
      <c r="I8050" s="26">
        <f>VLOOKUP(F8050,Table!$A$2:$C$121,3,0)</f>
        <v>6</v>
      </c>
      <c r="J8050" s="17" t="s">
        <v>11344</v>
      </c>
      <c r="K8050" s="25" t="str">
        <f>LEFT(J8050,MIN(FIND({0,1,2,3,4,5,6,7,8,9},ASC(J8050)&amp;1234567890))-1)</f>
        <v>Br</v>
      </c>
      <c r="L8050" s="25">
        <f t="shared" si="251"/>
        <v>1</v>
      </c>
      <c r="M8050" s="25">
        <f>VLOOKUP(K8050,Table!$A$2:$C$121,2,0)</f>
        <v>17</v>
      </c>
      <c r="N8050" s="26">
        <f>VLOOKUP(K8050,Table!$A$2:$C$121,3,0)</f>
        <v>4</v>
      </c>
      <c r="O8050" s="13" t="str">
        <f>VLOOKUP(A8050,Table!$U$1:$V$230,2,0)</f>
        <v>Cubic</v>
      </c>
      <c r="P8050" s="1"/>
    </row>
    <row r="8051" spans="1:16">
      <c r="A8051" s="12">
        <v>221</v>
      </c>
      <c r="B8051" s="12">
        <v>61555</v>
      </c>
      <c r="C8051" s="12" t="s">
        <v>9052</v>
      </c>
      <c r="D8051" s="12" t="s">
        <v>9074</v>
      </c>
      <c r="E8051" s="17" t="s">
        <v>39</v>
      </c>
      <c r="F8051" s="25" t="str">
        <f>LEFT(E8051,MIN(FIND({0,1,2,3,4,5,6,7,8,9},ASC(E8051)&amp;1234567890))-1)</f>
        <v>K</v>
      </c>
      <c r="G8051" s="25">
        <f t="shared" si="250"/>
        <v>1</v>
      </c>
      <c r="H8051" s="25">
        <f>VLOOKUP(F8051,Table!$A$2:$C$121,2,0)</f>
        <v>1</v>
      </c>
      <c r="I8051" s="26">
        <f>VLOOKUP(F8051,Table!$A$2:$C$121,3,0)</f>
        <v>4</v>
      </c>
      <c r="J8051" s="17" t="s">
        <v>329</v>
      </c>
      <c r="K8051" s="25" t="str">
        <f>LEFT(J8051,MIN(FIND({0,1,2,3,4,5,6,7,8,9},ASC(J8051)&amp;1234567890))-1)</f>
        <v>I</v>
      </c>
      <c r="L8051" s="25">
        <f t="shared" si="251"/>
        <v>1</v>
      </c>
      <c r="M8051" s="25">
        <f>VLOOKUP(K8051,Table!$A$2:$C$121,2,0)</f>
        <v>17</v>
      </c>
      <c r="N8051" s="26">
        <f>VLOOKUP(K8051,Table!$A$2:$C$121,3,0)</f>
        <v>5</v>
      </c>
      <c r="O8051" s="13" t="str">
        <f>VLOOKUP(A8051,Table!$U$1:$V$230,2,0)</f>
        <v>Cubic</v>
      </c>
      <c r="P8051" s="1"/>
    </row>
    <row r="8052" spans="1:16">
      <c r="A8052" s="12">
        <v>221</v>
      </c>
      <c r="B8052" s="12">
        <v>61556</v>
      </c>
      <c r="C8052" s="12" t="s">
        <v>9052</v>
      </c>
      <c r="D8052" s="12" t="s">
        <v>9075</v>
      </c>
      <c r="E8052" s="17" t="s">
        <v>39</v>
      </c>
      <c r="F8052" s="25" t="str">
        <f>LEFT(E8052,MIN(FIND({0,1,2,3,4,5,6,7,8,9},ASC(E8052)&amp;1234567890))-1)</f>
        <v>K</v>
      </c>
      <c r="G8052" s="25">
        <f t="shared" si="250"/>
        <v>1</v>
      </c>
      <c r="H8052" s="25">
        <f>VLOOKUP(F8052,Table!$A$2:$C$121,2,0)</f>
        <v>1</v>
      </c>
      <c r="I8052" s="26">
        <f>VLOOKUP(F8052,Table!$A$2:$C$121,3,0)</f>
        <v>4</v>
      </c>
      <c r="J8052" s="17" t="s">
        <v>11344</v>
      </c>
      <c r="K8052" s="25" t="str">
        <f>LEFT(J8052,MIN(FIND({0,1,2,3,4,5,6,7,8,9},ASC(J8052)&amp;1234567890))-1)</f>
        <v>Br</v>
      </c>
      <c r="L8052" s="25">
        <f t="shared" si="251"/>
        <v>1</v>
      </c>
      <c r="M8052" s="25">
        <f>VLOOKUP(K8052,Table!$A$2:$C$121,2,0)</f>
        <v>17</v>
      </c>
      <c r="N8052" s="26">
        <f>VLOOKUP(K8052,Table!$A$2:$C$121,3,0)</f>
        <v>4</v>
      </c>
      <c r="O8052" s="13" t="str">
        <f>VLOOKUP(A8052,Table!$U$1:$V$230,2,0)</f>
        <v>Cubic</v>
      </c>
      <c r="P8052" s="1"/>
    </row>
    <row r="8053" spans="1:16">
      <c r="A8053" s="12">
        <v>221</v>
      </c>
      <c r="B8053" s="12">
        <v>61558</v>
      </c>
      <c r="C8053" s="12" t="s">
        <v>9052</v>
      </c>
      <c r="D8053" s="12" t="s">
        <v>9076</v>
      </c>
      <c r="E8053" s="17" t="s">
        <v>39</v>
      </c>
      <c r="F8053" s="25" t="str">
        <f>LEFT(E8053,MIN(FIND({0,1,2,3,4,5,6,7,8,9},ASC(E8053)&amp;1234567890))-1)</f>
        <v>K</v>
      </c>
      <c r="G8053" s="25">
        <f t="shared" si="250"/>
        <v>1</v>
      </c>
      <c r="H8053" s="25">
        <f>VLOOKUP(F8053,Table!$A$2:$C$121,2,0)</f>
        <v>1</v>
      </c>
      <c r="I8053" s="26">
        <f>VLOOKUP(F8053,Table!$A$2:$C$121,3,0)</f>
        <v>4</v>
      </c>
      <c r="J8053" s="17" t="s">
        <v>11679</v>
      </c>
      <c r="K8053" s="25" t="str">
        <f>LEFT(J8053,MIN(FIND({0,1,2,3,4,5,6,7,8,9},ASC(J8053)&amp;1234567890))-1)</f>
        <v>F</v>
      </c>
      <c r="L8053" s="25">
        <f t="shared" si="251"/>
        <v>1</v>
      </c>
      <c r="M8053" s="25">
        <f>VLOOKUP(K8053,Table!$A$2:$C$121,2,0)</f>
        <v>17</v>
      </c>
      <c r="N8053" s="26">
        <f>VLOOKUP(K8053,Table!$A$2:$C$121,3,0)</f>
        <v>2</v>
      </c>
      <c r="O8053" s="13" t="str">
        <f>VLOOKUP(A8053,Table!$U$1:$V$230,2,0)</f>
        <v>Cubic</v>
      </c>
      <c r="P8053" s="1"/>
    </row>
    <row r="8054" spans="1:16">
      <c r="A8054" s="12">
        <v>221</v>
      </c>
      <c r="B8054" s="12">
        <v>61562</v>
      </c>
      <c r="C8054" s="12" t="s">
        <v>9052</v>
      </c>
      <c r="D8054" s="12" t="s">
        <v>9077</v>
      </c>
      <c r="E8054" s="17" t="s">
        <v>11498</v>
      </c>
      <c r="F8054" s="25" t="str">
        <f>LEFT(E8054,MIN(FIND({0,1,2,3,4,5,6,7,8,9},ASC(E8054)&amp;1234567890))-1)</f>
        <v>Rb</v>
      </c>
      <c r="G8054" s="25">
        <f t="shared" si="250"/>
        <v>1</v>
      </c>
      <c r="H8054" s="25">
        <f>VLOOKUP(F8054,Table!$A$2:$C$121,2,0)</f>
        <v>1</v>
      </c>
      <c r="I8054" s="26">
        <f>VLOOKUP(F8054,Table!$A$2:$C$121,3,0)</f>
        <v>5</v>
      </c>
      <c r="J8054" s="17" t="s">
        <v>11679</v>
      </c>
      <c r="K8054" s="25" t="str">
        <f>LEFT(J8054,MIN(FIND({0,1,2,3,4,5,6,7,8,9},ASC(J8054)&amp;1234567890))-1)</f>
        <v>F</v>
      </c>
      <c r="L8054" s="25">
        <f t="shared" si="251"/>
        <v>1</v>
      </c>
      <c r="M8054" s="25">
        <f>VLOOKUP(K8054,Table!$A$2:$C$121,2,0)</f>
        <v>17</v>
      </c>
      <c r="N8054" s="26">
        <f>VLOOKUP(K8054,Table!$A$2:$C$121,3,0)</f>
        <v>2</v>
      </c>
      <c r="O8054" s="13" t="str">
        <f>VLOOKUP(A8054,Table!$U$1:$V$230,2,0)</f>
        <v>Cubic</v>
      </c>
      <c r="P8054" s="1"/>
    </row>
    <row r="8055" spans="1:16">
      <c r="A8055" s="12">
        <v>221</v>
      </c>
      <c r="B8055" s="12">
        <v>61563</v>
      </c>
      <c r="C8055" s="12" t="s">
        <v>9052</v>
      </c>
      <c r="D8055" s="12" t="s">
        <v>9078</v>
      </c>
      <c r="E8055" s="17" t="s">
        <v>376</v>
      </c>
      <c r="F8055" s="25" t="str">
        <f>LEFT(E8055,MIN(FIND({0,1,2,3,4,5,6,7,8,9},ASC(E8055)&amp;1234567890))-1)</f>
        <v>Cs</v>
      </c>
      <c r="G8055" s="25">
        <f t="shared" si="250"/>
        <v>1</v>
      </c>
      <c r="H8055" s="25">
        <f>VLOOKUP(F8055,Table!$A$2:$C$121,2,0)</f>
        <v>1</v>
      </c>
      <c r="I8055" s="26">
        <f>VLOOKUP(F8055,Table!$A$2:$C$121,3,0)</f>
        <v>6</v>
      </c>
      <c r="J8055" s="17" t="s">
        <v>11679</v>
      </c>
      <c r="K8055" s="25" t="str">
        <f>LEFT(J8055,MIN(FIND({0,1,2,3,4,5,6,7,8,9},ASC(J8055)&amp;1234567890))-1)</f>
        <v>F</v>
      </c>
      <c r="L8055" s="25">
        <f t="shared" si="251"/>
        <v>1</v>
      </c>
      <c r="M8055" s="25">
        <f>VLOOKUP(K8055,Table!$A$2:$C$121,2,0)</f>
        <v>17</v>
      </c>
      <c r="N8055" s="26">
        <f>VLOOKUP(K8055,Table!$A$2:$C$121,3,0)</f>
        <v>2</v>
      </c>
      <c r="O8055" s="13" t="str">
        <f>VLOOKUP(A8055,Table!$U$1:$V$230,2,0)</f>
        <v>Cubic</v>
      </c>
      <c r="P8055" s="1"/>
    </row>
    <row r="8056" spans="1:16">
      <c r="A8056" s="12">
        <v>221</v>
      </c>
      <c r="B8056" s="12">
        <v>62250</v>
      </c>
      <c r="C8056" s="12" t="s">
        <v>9052</v>
      </c>
      <c r="D8056" s="12" t="s">
        <v>9079</v>
      </c>
      <c r="E8056" s="17" t="s">
        <v>11379</v>
      </c>
      <c r="F8056" s="25" t="str">
        <f>LEFT(E8056,MIN(FIND({0,1,2,3,4,5,6,7,8,9},ASC(E8056)&amp;1234567890))-1)</f>
        <v>Np</v>
      </c>
      <c r="G8056" s="25">
        <f t="shared" si="250"/>
        <v>1</v>
      </c>
      <c r="H8056" s="25">
        <f>VLOOKUP(F8056,Table!$A$2:$C$121,2,0)</f>
        <v>3</v>
      </c>
      <c r="I8056" s="26">
        <f>VLOOKUP(F8056,Table!$A$2:$C$121,3,0)</f>
        <v>7</v>
      </c>
      <c r="J8056" s="17" t="s">
        <v>540</v>
      </c>
      <c r="K8056" s="25" t="str">
        <f>LEFT(J8056,MIN(FIND({0,1,2,3,4,5,6,7,8,9},ASC(J8056)&amp;1234567890))-1)</f>
        <v>As</v>
      </c>
      <c r="L8056" s="25">
        <f t="shared" si="251"/>
        <v>1</v>
      </c>
      <c r="M8056" s="25">
        <f>VLOOKUP(K8056,Table!$A$2:$C$121,2,0)</f>
        <v>15</v>
      </c>
      <c r="N8056" s="26">
        <f>VLOOKUP(K8056,Table!$A$2:$C$121,3,0)</f>
        <v>4</v>
      </c>
      <c r="O8056" s="13" t="str">
        <f>VLOOKUP(A8056,Table!$U$1:$V$230,2,0)</f>
        <v>Cubic</v>
      </c>
      <c r="P8056" s="1"/>
    </row>
    <row r="8057" spans="1:16">
      <c r="A8057" s="12">
        <v>221</v>
      </c>
      <c r="B8057" s="12">
        <v>60148</v>
      </c>
      <c r="C8057" s="12" t="s">
        <v>9052</v>
      </c>
      <c r="D8057" s="12" t="s">
        <v>9080</v>
      </c>
      <c r="E8057" s="17" t="s">
        <v>405</v>
      </c>
      <c r="F8057" s="25" t="str">
        <f>LEFT(E8057,MIN(FIND({0,1,2,3,4,5,6,7,8,9},ASC(E8057)&amp;1234567890))-1)</f>
        <v>Ta</v>
      </c>
      <c r="G8057" s="25">
        <f t="shared" si="250"/>
        <v>1</v>
      </c>
      <c r="H8057" s="25">
        <f>VLOOKUP(F8057,Table!$A$2:$C$121,2,0)</f>
        <v>5</v>
      </c>
      <c r="I8057" s="26">
        <f>VLOOKUP(F8057,Table!$A$2:$C$121,3,0)</f>
        <v>6</v>
      </c>
      <c r="J8057" s="17" t="s">
        <v>14122</v>
      </c>
      <c r="K8057" s="25" t="str">
        <f>LEFT(J8057,MIN(FIND({0,1,2,3,4,5,6,7,8,9},ASC(J8057)&amp;1234567890))-1)</f>
        <v>O</v>
      </c>
      <c r="L8057" s="25">
        <f t="shared" si="251"/>
        <v>1.7</v>
      </c>
      <c r="M8057" s="25">
        <f>VLOOKUP(K8057,Table!$A$2:$C$121,2,0)</f>
        <v>16</v>
      </c>
      <c r="N8057" s="26">
        <f>VLOOKUP(K8057,Table!$A$2:$C$121,3,0)</f>
        <v>2</v>
      </c>
      <c r="O8057" s="13" t="str">
        <f>VLOOKUP(A8057,Table!$U$1:$V$230,2,0)</f>
        <v>Cubic</v>
      </c>
      <c r="P8057" s="1"/>
    </row>
    <row r="8058" spans="1:16">
      <c r="A8058" s="12">
        <v>221</v>
      </c>
      <c r="B8058" s="12">
        <v>60149</v>
      </c>
      <c r="C8058" s="12" t="s">
        <v>9052</v>
      </c>
      <c r="D8058" s="12" t="s">
        <v>9081</v>
      </c>
      <c r="E8058" s="17" t="s">
        <v>405</v>
      </c>
      <c r="F8058" s="25" t="str">
        <f>LEFT(E8058,MIN(FIND({0,1,2,3,4,5,6,7,8,9},ASC(E8058)&amp;1234567890))-1)</f>
        <v>Ta</v>
      </c>
      <c r="G8058" s="25">
        <f t="shared" si="250"/>
        <v>1</v>
      </c>
      <c r="H8058" s="25">
        <f>VLOOKUP(F8058,Table!$A$2:$C$121,2,0)</f>
        <v>5</v>
      </c>
      <c r="I8058" s="26">
        <f>VLOOKUP(F8058,Table!$A$2:$C$121,3,0)</f>
        <v>6</v>
      </c>
      <c r="J8058" s="17" t="s">
        <v>14123</v>
      </c>
      <c r="K8058" s="25" t="str">
        <f>LEFT(J8058,MIN(FIND({0,1,2,3,4,5,6,7,8,9},ASC(J8058)&amp;1234567890))-1)</f>
        <v>O</v>
      </c>
      <c r="L8058" s="25">
        <f t="shared" si="251"/>
        <v>3.5999999999999997E-2</v>
      </c>
      <c r="M8058" s="25">
        <f>VLOOKUP(K8058,Table!$A$2:$C$121,2,0)</f>
        <v>16</v>
      </c>
      <c r="N8058" s="26">
        <f>VLOOKUP(K8058,Table!$A$2:$C$121,3,0)</f>
        <v>2</v>
      </c>
      <c r="O8058" s="13" t="str">
        <f>VLOOKUP(A8058,Table!$U$1:$V$230,2,0)</f>
        <v>Cubic</v>
      </c>
      <c r="P8058" s="1"/>
    </row>
    <row r="8059" spans="1:16">
      <c r="A8059" s="12">
        <v>221</v>
      </c>
      <c r="B8059" s="12">
        <v>60150</v>
      </c>
      <c r="C8059" s="12" t="s">
        <v>9052</v>
      </c>
      <c r="D8059" s="12" t="s">
        <v>9082</v>
      </c>
      <c r="E8059" s="17" t="s">
        <v>405</v>
      </c>
      <c r="F8059" s="25" t="str">
        <f>LEFT(E8059,MIN(FIND({0,1,2,3,4,5,6,7,8,9},ASC(E8059)&amp;1234567890))-1)</f>
        <v>Ta</v>
      </c>
      <c r="G8059" s="25">
        <f t="shared" si="250"/>
        <v>1</v>
      </c>
      <c r="H8059" s="25">
        <f>VLOOKUP(F8059,Table!$A$2:$C$121,2,0)</f>
        <v>5</v>
      </c>
      <c r="I8059" s="26">
        <f>VLOOKUP(F8059,Table!$A$2:$C$121,3,0)</f>
        <v>6</v>
      </c>
      <c r="J8059" s="17" t="s">
        <v>14124</v>
      </c>
      <c r="K8059" s="25" t="str">
        <f>LEFT(J8059,MIN(FIND({0,1,2,3,4,5,6,7,8,9},ASC(J8059)&amp;1234567890))-1)</f>
        <v>O</v>
      </c>
      <c r="L8059" s="25">
        <f t="shared" si="251"/>
        <v>1.306</v>
      </c>
      <c r="M8059" s="25">
        <f>VLOOKUP(K8059,Table!$A$2:$C$121,2,0)</f>
        <v>16</v>
      </c>
      <c r="N8059" s="26">
        <f>VLOOKUP(K8059,Table!$A$2:$C$121,3,0)</f>
        <v>2</v>
      </c>
      <c r="O8059" s="13" t="str">
        <f>VLOOKUP(A8059,Table!$U$1:$V$230,2,0)</f>
        <v>Cubic</v>
      </c>
      <c r="P8059" s="1"/>
    </row>
    <row r="8060" spans="1:16">
      <c r="A8060" s="12">
        <v>221</v>
      </c>
      <c r="B8060" s="12">
        <v>60192</v>
      </c>
      <c r="C8060" s="12" t="s">
        <v>9052</v>
      </c>
      <c r="D8060" s="12" t="s">
        <v>9083</v>
      </c>
      <c r="E8060" s="17" t="s">
        <v>335</v>
      </c>
      <c r="F8060" s="25" t="str">
        <f>LEFT(E8060,MIN(FIND({0,1,2,3,4,5,6,7,8,9},ASC(E8060)&amp;1234567890))-1)</f>
        <v>Nb</v>
      </c>
      <c r="G8060" s="25">
        <f t="shared" si="250"/>
        <v>1</v>
      </c>
      <c r="H8060" s="25">
        <f>VLOOKUP(F8060,Table!$A$2:$C$121,2,0)</f>
        <v>5</v>
      </c>
      <c r="I8060" s="26">
        <f>VLOOKUP(F8060,Table!$A$2:$C$121,3,0)</f>
        <v>5</v>
      </c>
      <c r="J8060" s="17" t="s">
        <v>14125</v>
      </c>
      <c r="K8060" s="25" t="str">
        <f>LEFT(J8060,MIN(FIND({0,1,2,3,4,5,6,7,8,9},ASC(J8060)&amp;1234567890))-1)</f>
        <v>O</v>
      </c>
      <c r="L8060" s="25">
        <f t="shared" si="251"/>
        <v>1.64</v>
      </c>
      <c r="M8060" s="25">
        <f>VLOOKUP(K8060,Table!$A$2:$C$121,2,0)</f>
        <v>16</v>
      </c>
      <c r="N8060" s="26">
        <f>VLOOKUP(K8060,Table!$A$2:$C$121,3,0)</f>
        <v>2</v>
      </c>
      <c r="O8060" s="13" t="str">
        <f>VLOOKUP(A8060,Table!$U$1:$V$230,2,0)</f>
        <v>Cubic</v>
      </c>
      <c r="P8060" s="1"/>
    </row>
    <row r="8061" spans="1:16">
      <c r="A8061" s="12">
        <v>221</v>
      </c>
      <c r="B8061" s="12">
        <v>40089</v>
      </c>
      <c r="C8061" s="12" t="s">
        <v>9052</v>
      </c>
      <c r="D8061" s="12" t="s">
        <v>8568</v>
      </c>
      <c r="E8061" s="17" t="s">
        <v>13810</v>
      </c>
      <c r="F8061" s="25" t="str">
        <f>LEFT(E8061,MIN(FIND({0,1,2,3,4,5,6,7,8,9},ASC(E8061)&amp;1234567890))-1)</f>
        <v>Fe</v>
      </c>
      <c r="G8061" s="25">
        <f t="shared" si="250"/>
        <v>0.90200000000000002</v>
      </c>
      <c r="H8061" s="25">
        <f>VLOOKUP(F8061,Table!$A$2:$C$121,2,0)</f>
        <v>8</v>
      </c>
      <c r="I8061" s="26">
        <f>VLOOKUP(F8061,Table!$A$2:$C$121,3,0)</f>
        <v>4</v>
      </c>
      <c r="J8061" s="17" t="s">
        <v>371</v>
      </c>
      <c r="K8061" s="25" t="str">
        <f>LEFT(J8061,MIN(FIND({0,1,2,3,4,5,6,7,8,9},ASC(J8061)&amp;1234567890))-1)</f>
        <v>O</v>
      </c>
      <c r="L8061" s="25">
        <f t="shared" si="251"/>
        <v>1</v>
      </c>
      <c r="M8061" s="25">
        <f>VLOOKUP(K8061,Table!$A$2:$C$121,2,0)</f>
        <v>16</v>
      </c>
      <c r="N8061" s="26">
        <f>VLOOKUP(K8061,Table!$A$2:$C$121,3,0)</f>
        <v>2</v>
      </c>
      <c r="O8061" s="13" t="str">
        <f>VLOOKUP(A8061,Table!$U$1:$V$230,2,0)</f>
        <v>Cubic</v>
      </c>
      <c r="P8061" s="1"/>
    </row>
    <row r="8062" spans="1:16">
      <c r="A8062" s="12">
        <v>221</v>
      </c>
      <c r="B8062" s="12">
        <v>60195</v>
      </c>
      <c r="C8062" s="12" t="s">
        <v>9052</v>
      </c>
      <c r="D8062" s="12" t="s">
        <v>9084</v>
      </c>
      <c r="E8062" s="17" t="s">
        <v>11557</v>
      </c>
      <c r="F8062" s="25" t="str">
        <f>LEFT(E8062,MIN(FIND({0,1,2,3,4,5,6,7,8,9},ASC(E8062)&amp;1234567890))-1)</f>
        <v>Fe</v>
      </c>
      <c r="G8062" s="25">
        <f t="shared" si="250"/>
        <v>4</v>
      </c>
      <c r="H8062" s="25">
        <f>VLOOKUP(F8062,Table!$A$2:$C$121,2,0)</f>
        <v>8</v>
      </c>
      <c r="I8062" s="26">
        <f>VLOOKUP(F8062,Table!$A$2:$C$121,3,0)</f>
        <v>4</v>
      </c>
      <c r="J8062" s="17" t="s">
        <v>68</v>
      </c>
      <c r="K8062" s="25" t="str">
        <f>LEFT(J8062,MIN(FIND({0,1,2,3,4,5,6,7,8,9},ASC(J8062)&amp;1234567890))-1)</f>
        <v>N</v>
      </c>
      <c r="L8062" s="25">
        <f t="shared" si="251"/>
        <v>1</v>
      </c>
      <c r="M8062" s="25">
        <f>VLOOKUP(K8062,Table!$A$2:$C$121,2,0)</f>
        <v>15</v>
      </c>
      <c r="N8062" s="26">
        <f>VLOOKUP(K8062,Table!$A$2:$C$121,3,0)</f>
        <v>2</v>
      </c>
      <c r="O8062" s="13" t="str">
        <f>VLOOKUP(A8062,Table!$U$1:$V$230,2,0)</f>
        <v>Cubic</v>
      </c>
      <c r="P8062" s="1"/>
    </row>
    <row r="8063" spans="1:16">
      <c r="A8063" s="12">
        <v>221</v>
      </c>
      <c r="B8063" s="12">
        <v>50313</v>
      </c>
      <c r="C8063" s="12" t="s">
        <v>9052</v>
      </c>
      <c r="D8063" s="12" t="s">
        <v>9085</v>
      </c>
      <c r="E8063" s="17" t="s">
        <v>433</v>
      </c>
      <c r="F8063" s="25" t="str">
        <f>LEFT(E8063,MIN(FIND({0,1,2,3,4,5,6,7,8,9},ASC(E8063)&amp;1234567890))-1)</f>
        <v>Sr</v>
      </c>
      <c r="G8063" s="25">
        <f t="shared" si="250"/>
        <v>1</v>
      </c>
      <c r="H8063" s="25">
        <f>VLOOKUP(F8063,Table!$A$2:$C$121,2,0)</f>
        <v>2</v>
      </c>
      <c r="I8063" s="26">
        <f>VLOOKUP(F8063,Table!$A$2:$C$121,3,0)</f>
        <v>5</v>
      </c>
      <c r="J8063" s="17" t="s">
        <v>12148</v>
      </c>
      <c r="K8063" s="25" t="str">
        <f>LEFT(J8063,MIN(FIND({0,1,2,3,4,5,6,7,8,9},ASC(J8063)&amp;1234567890))-1)</f>
        <v>B</v>
      </c>
      <c r="L8063" s="25">
        <f t="shared" si="251"/>
        <v>6</v>
      </c>
      <c r="M8063" s="25">
        <f>VLOOKUP(K8063,Table!$A$2:$C$121,2,0)</f>
        <v>13</v>
      </c>
      <c r="N8063" s="26">
        <f>VLOOKUP(K8063,Table!$A$2:$C$121,3,0)</f>
        <v>2</v>
      </c>
      <c r="O8063" s="13" t="str">
        <f>VLOOKUP(A8063,Table!$U$1:$V$230,2,0)</f>
        <v>Cubic</v>
      </c>
      <c r="P8063" s="1"/>
    </row>
    <row r="8064" spans="1:16">
      <c r="A8064" s="12">
        <v>221</v>
      </c>
      <c r="B8064" s="12">
        <v>40334</v>
      </c>
      <c r="C8064" s="12" t="s">
        <v>9052</v>
      </c>
      <c r="D8064" s="12" t="s">
        <v>9086</v>
      </c>
      <c r="E8064" s="17" t="s">
        <v>11359</v>
      </c>
      <c r="F8064" s="25" t="str">
        <f>LEFT(E8064,MIN(FIND({0,1,2,3,4,5,6,7,8,9},ASC(E8064)&amp;1234567890))-1)</f>
        <v>Ni</v>
      </c>
      <c r="G8064" s="25">
        <f t="shared" si="250"/>
        <v>3</v>
      </c>
      <c r="H8064" s="25">
        <f>VLOOKUP(F8064,Table!$A$2:$C$121,2,0)</f>
        <v>10</v>
      </c>
      <c r="I8064" s="26">
        <f>VLOOKUP(F8064,Table!$A$2:$C$121,3,0)</f>
        <v>4</v>
      </c>
      <c r="J8064" s="17" t="s">
        <v>33</v>
      </c>
      <c r="K8064" s="25" t="str">
        <f>LEFT(J8064,MIN(FIND({0,1,2,3,4,5,6,7,8,9},ASC(J8064)&amp;1234567890))-1)</f>
        <v>Fe</v>
      </c>
      <c r="L8064" s="25">
        <f t="shared" si="251"/>
        <v>1</v>
      </c>
      <c r="M8064" s="25">
        <f>VLOOKUP(K8064,Table!$A$2:$C$121,2,0)</f>
        <v>8</v>
      </c>
      <c r="N8064" s="26">
        <f>VLOOKUP(K8064,Table!$A$2:$C$121,3,0)</f>
        <v>4</v>
      </c>
      <c r="O8064" s="13" t="str">
        <f>VLOOKUP(A8064,Table!$U$1:$V$230,2,0)</f>
        <v>Cubic</v>
      </c>
      <c r="P8064" s="1"/>
    </row>
    <row r="8065" spans="1:16">
      <c r="A8065" s="12">
        <v>221</v>
      </c>
      <c r="B8065" s="12">
        <v>40351</v>
      </c>
      <c r="C8065" s="12" t="s">
        <v>9052</v>
      </c>
      <c r="D8065" s="12" t="s">
        <v>9087</v>
      </c>
      <c r="E8065" s="17" t="s">
        <v>427</v>
      </c>
      <c r="F8065" s="25" t="str">
        <f>LEFT(E8065,MIN(FIND({0,1,2,3,4,5,6,7,8,9},ASC(E8065)&amp;1234567890))-1)</f>
        <v>Au</v>
      </c>
      <c r="G8065" s="25">
        <f t="shared" si="250"/>
        <v>1</v>
      </c>
      <c r="H8065" s="25">
        <f>VLOOKUP(F8065,Table!$A$2:$C$121,2,0)</f>
        <v>11</v>
      </c>
      <c r="I8065" s="26">
        <f>VLOOKUP(F8065,Table!$A$2:$C$121,3,0)</f>
        <v>6</v>
      </c>
      <c r="J8065" s="17" t="s">
        <v>543</v>
      </c>
      <c r="K8065" s="25" t="str">
        <f>LEFT(J8065,MIN(FIND({0,1,2,3,4,5,6,7,8,9},ASC(J8065)&amp;1234567890))-1)</f>
        <v>Cu</v>
      </c>
      <c r="L8065" s="25">
        <f t="shared" si="251"/>
        <v>3</v>
      </c>
      <c r="M8065" s="25">
        <f>VLOOKUP(K8065,Table!$A$2:$C$121,2,0)</f>
        <v>11</v>
      </c>
      <c r="N8065" s="26">
        <f>VLOOKUP(K8065,Table!$A$2:$C$121,3,0)</f>
        <v>4</v>
      </c>
      <c r="O8065" s="13" t="str">
        <f>VLOOKUP(A8065,Table!$U$1:$V$230,2,0)</f>
        <v>Cubic</v>
      </c>
      <c r="P8065" s="1"/>
    </row>
    <row r="8066" spans="1:16">
      <c r="A8066" s="12">
        <v>221</v>
      </c>
      <c r="B8066" s="12">
        <v>66039</v>
      </c>
      <c r="C8066" s="12" t="s">
        <v>9052</v>
      </c>
      <c r="D8066" s="12" t="s">
        <v>9088</v>
      </c>
      <c r="E8066" s="17" t="s">
        <v>11331</v>
      </c>
      <c r="F8066" s="25" t="str">
        <f>LEFT(E8066,MIN(FIND({0,1,2,3,4,5,6,7,8,9},ASC(E8066)&amp;1234567890))-1)</f>
        <v>Ce</v>
      </c>
      <c r="G8066" s="25">
        <f t="shared" ref="G8066:G8129" si="252">IF(SUBSTITUTE(E8066,F8066,"")="",1,SUBSTITUTE(E8066,F8066,""))*1</f>
        <v>1</v>
      </c>
      <c r="H8066" s="25">
        <f>VLOOKUP(F8066,Table!$A$2:$C$121,2,0)</f>
        <v>3</v>
      </c>
      <c r="I8066" s="26">
        <f>VLOOKUP(F8066,Table!$A$2:$C$121,3,0)</f>
        <v>6</v>
      </c>
      <c r="J8066" s="17" t="s">
        <v>14126</v>
      </c>
      <c r="K8066" s="25" t="str">
        <f>LEFT(J8066,MIN(FIND({0,1,2,3,4,5,6,7,8,9},ASC(J8066)&amp;1234567890))-1)</f>
        <v>B</v>
      </c>
      <c r="L8066" s="25">
        <f t="shared" ref="L8066:L8129" si="253">IF(SUBSTITUTE(J8066,K8066,"")="",1,SUBSTITUTE(J8066,K8066,""))*1</f>
        <v>5.58</v>
      </c>
      <c r="M8066" s="25">
        <f>VLOOKUP(K8066,Table!$A$2:$C$121,2,0)</f>
        <v>13</v>
      </c>
      <c r="N8066" s="26">
        <f>VLOOKUP(K8066,Table!$A$2:$C$121,3,0)</f>
        <v>2</v>
      </c>
      <c r="O8066" s="13" t="str">
        <f>VLOOKUP(A8066,Table!$U$1:$V$230,2,0)</f>
        <v>Cubic</v>
      </c>
      <c r="P8066" s="1"/>
    </row>
    <row r="8067" spans="1:16">
      <c r="A8067" s="12">
        <v>221</v>
      </c>
      <c r="B8067" s="12">
        <v>66040</v>
      </c>
      <c r="C8067" s="12" t="s">
        <v>9052</v>
      </c>
      <c r="D8067" s="12" t="s">
        <v>9089</v>
      </c>
      <c r="E8067" s="17" t="s">
        <v>11331</v>
      </c>
      <c r="F8067" s="25" t="str">
        <f>LEFT(E8067,MIN(FIND({0,1,2,3,4,5,6,7,8,9},ASC(E8067)&amp;1234567890))-1)</f>
        <v>Ce</v>
      </c>
      <c r="G8067" s="25">
        <f t="shared" si="252"/>
        <v>1</v>
      </c>
      <c r="H8067" s="25">
        <f>VLOOKUP(F8067,Table!$A$2:$C$121,2,0)</f>
        <v>3</v>
      </c>
      <c r="I8067" s="26">
        <f>VLOOKUP(F8067,Table!$A$2:$C$121,3,0)</f>
        <v>6</v>
      </c>
      <c r="J8067" s="17" t="s">
        <v>11893</v>
      </c>
      <c r="K8067" s="25" t="str">
        <f>LEFT(J8067,MIN(FIND({0,1,2,3,4,5,6,7,8,9},ASC(J8067)&amp;1234567890))-1)</f>
        <v>B</v>
      </c>
      <c r="L8067" s="25">
        <f t="shared" si="253"/>
        <v>5.82</v>
      </c>
      <c r="M8067" s="25">
        <f>VLOOKUP(K8067,Table!$A$2:$C$121,2,0)</f>
        <v>13</v>
      </c>
      <c r="N8067" s="26">
        <f>VLOOKUP(K8067,Table!$A$2:$C$121,3,0)</f>
        <v>2</v>
      </c>
      <c r="O8067" s="13" t="str">
        <f>VLOOKUP(A8067,Table!$U$1:$V$230,2,0)</f>
        <v>Cubic</v>
      </c>
      <c r="P8067" s="1"/>
    </row>
    <row r="8068" spans="1:16">
      <c r="A8068" s="12">
        <v>221</v>
      </c>
      <c r="B8068" s="12">
        <v>67404</v>
      </c>
      <c r="C8068" s="12" t="s">
        <v>9052</v>
      </c>
      <c r="D8068" s="12" t="s">
        <v>9090</v>
      </c>
      <c r="E8068" s="17" t="s">
        <v>11331</v>
      </c>
      <c r="F8068" s="25" t="str">
        <f>LEFT(E8068,MIN(FIND({0,1,2,3,4,5,6,7,8,9},ASC(E8068)&amp;1234567890))-1)</f>
        <v>Ce</v>
      </c>
      <c r="G8068" s="25">
        <f t="shared" si="252"/>
        <v>1</v>
      </c>
      <c r="H8068" s="25">
        <f>VLOOKUP(F8068,Table!$A$2:$C$121,2,0)</f>
        <v>3</v>
      </c>
      <c r="I8068" s="26">
        <f>VLOOKUP(F8068,Table!$A$2:$C$121,3,0)</f>
        <v>6</v>
      </c>
      <c r="J8068" s="17" t="s">
        <v>12148</v>
      </c>
      <c r="K8068" s="25" t="str">
        <f>LEFT(J8068,MIN(FIND({0,1,2,3,4,5,6,7,8,9},ASC(J8068)&amp;1234567890))-1)</f>
        <v>B</v>
      </c>
      <c r="L8068" s="25">
        <f t="shared" si="253"/>
        <v>6</v>
      </c>
      <c r="M8068" s="25">
        <f>VLOOKUP(K8068,Table!$A$2:$C$121,2,0)</f>
        <v>13</v>
      </c>
      <c r="N8068" s="26">
        <f>VLOOKUP(K8068,Table!$A$2:$C$121,3,0)</f>
        <v>2</v>
      </c>
      <c r="O8068" s="13" t="str">
        <f>VLOOKUP(A8068,Table!$U$1:$V$230,2,0)</f>
        <v>Cubic</v>
      </c>
      <c r="P8068" s="1"/>
    </row>
    <row r="8069" spans="1:16">
      <c r="A8069" s="12">
        <v>221</v>
      </c>
      <c r="B8069" s="12">
        <v>66238</v>
      </c>
      <c r="C8069" s="12" t="s">
        <v>9052</v>
      </c>
      <c r="D8069" s="12" t="s">
        <v>9091</v>
      </c>
      <c r="E8069" s="17" t="s">
        <v>590</v>
      </c>
      <c r="F8069" s="25" t="str">
        <f>LEFT(E8069,MIN(FIND({0,1,2,3,4,5,6,7,8,9},ASC(E8069)&amp;1234567890))-1)</f>
        <v>Sm</v>
      </c>
      <c r="G8069" s="25">
        <f t="shared" si="252"/>
        <v>1</v>
      </c>
      <c r="H8069" s="25">
        <f>VLOOKUP(F8069,Table!$A$2:$C$121,2,0)</f>
        <v>3</v>
      </c>
      <c r="I8069" s="26">
        <f>VLOOKUP(F8069,Table!$A$2:$C$121,3,0)</f>
        <v>6</v>
      </c>
      <c r="J8069" s="17" t="s">
        <v>14127</v>
      </c>
      <c r="K8069" s="25" t="str">
        <f>LEFT(J8069,MIN(FIND({0,1,2,3,4,5,6,7,8,9},ASC(J8069)&amp;1234567890))-1)</f>
        <v>B</v>
      </c>
      <c r="L8069" s="25">
        <f t="shared" si="253"/>
        <v>5.76</v>
      </c>
      <c r="M8069" s="25">
        <f>VLOOKUP(K8069,Table!$A$2:$C$121,2,0)</f>
        <v>13</v>
      </c>
      <c r="N8069" s="26">
        <f>VLOOKUP(K8069,Table!$A$2:$C$121,3,0)</f>
        <v>2</v>
      </c>
      <c r="O8069" s="13" t="str">
        <f>VLOOKUP(A8069,Table!$U$1:$V$230,2,0)</f>
        <v>Cubic</v>
      </c>
      <c r="P8069" s="1"/>
    </row>
    <row r="8070" spans="1:16">
      <c r="A8070" s="12">
        <v>221</v>
      </c>
      <c r="B8070" s="12">
        <v>72579</v>
      </c>
      <c r="C8070" s="12" t="s">
        <v>9052</v>
      </c>
      <c r="D8070" s="12" t="s">
        <v>9092</v>
      </c>
      <c r="E8070" s="17" t="s">
        <v>590</v>
      </c>
      <c r="F8070" s="25" t="str">
        <f>LEFT(E8070,MIN(FIND({0,1,2,3,4,5,6,7,8,9},ASC(E8070)&amp;1234567890))-1)</f>
        <v>Sm</v>
      </c>
      <c r="G8070" s="25">
        <f t="shared" si="252"/>
        <v>1</v>
      </c>
      <c r="H8070" s="25">
        <f>VLOOKUP(F8070,Table!$A$2:$C$121,2,0)</f>
        <v>3</v>
      </c>
      <c r="I8070" s="26">
        <f>VLOOKUP(F8070,Table!$A$2:$C$121,3,0)</f>
        <v>6</v>
      </c>
      <c r="J8070" s="17" t="s">
        <v>11893</v>
      </c>
      <c r="K8070" s="25" t="str">
        <f>LEFT(J8070,MIN(FIND({0,1,2,3,4,5,6,7,8,9},ASC(J8070)&amp;1234567890))-1)</f>
        <v>B</v>
      </c>
      <c r="L8070" s="25">
        <f t="shared" si="253"/>
        <v>5.82</v>
      </c>
      <c r="M8070" s="25">
        <f>VLOOKUP(K8070,Table!$A$2:$C$121,2,0)</f>
        <v>13</v>
      </c>
      <c r="N8070" s="26">
        <f>VLOOKUP(K8070,Table!$A$2:$C$121,3,0)</f>
        <v>2</v>
      </c>
      <c r="O8070" s="13" t="str">
        <f>VLOOKUP(A8070,Table!$U$1:$V$230,2,0)</f>
        <v>Cubic</v>
      </c>
      <c r="P8070" s="1"/>
    </row>
    <row r="8071" spans="1:16">
      <c r="A8071" s="12">
        <v>221</v>
      </c>
      <c r="B8071" s="12">
        <v>72580</v>
      </c>
      <c r="C8071" s="12" t="s">
        <v>9052</v>
      </c>
      <c r="D8071" s="12" t="s">
        <v>9093</v>
      </c>
      <c r="E8071" s="17" t="s">
        <v>590</v>
      </c>
      <c r="F8071" s="25" t="str">
        <f>LEFT(E8071,MIN(FIND({0,1,2,3,4,5,6,7,8,9},ASC(E8071)&amp;1234567890))-1)</f>
        <v>Sm</v>
      </c>
      <c r="G8071" s="25">
        <f t="shared" si="252"/>
        <v>1</v>
      </c>
      <c r="H8071" s="25">
        <f>VLOOKUP(F8071,Table!$A$2:$C$121,2,0)</f>
        <v>3</v>
      </c>
      <c r="I8071" s="26">
        <f>VLOOKUP(F8071,Table!$A$2:$C$121,3,0)</f>
        <v>6</v>
      </c>
      <c r="J8071" s="17" t="s">
        <v>14128</v>
      </c>
      <c r="K8071" s="25" t="str">
        <f>LEFT(J8071,MIN(FIND({0,1,2,3,4,5,6,7,8,9},ASC(J8071)&amp;1234567890))-1)</f>
        <v>B</v>
      </c>
      <c r="L8071" s="25">
        <f t="shared" si="253"/>
        <v>5.49</v>
      </c>
      <c r="M8071" s="25">
        <f>VLOOKUP(K8071,Table!$A$2:$C$121,2,0)</f>
        <v>13</v>
      </c>
      <c r="N8071" s="26">
        <f>VLOOKUP(K8071,Table!$A$2:$C$121,3,0)</f>
        <v>2</v>
      </c>
      <c r="O8071" s="13" t="str">
        <f>VLOOKUP(A8071,Table!$U$1:$V$230,2,0)</f>
        <v>Cubic</v>
      </c>
      <c r="P8071" s="1"/>
    </row>
    <row r="8072" spans="1:16">
      <c r="A8072" s="12">
        <v>221</v>
      </c>
      <c r="B8072" s="12">
        <v>79201</v>
      </c>
      <c r="C8072" s="12" t="s">
        <v>9052</v>
      </c>
      <c r="D8072" s="12" t="s">
        <v>9094</v>
      </c>
      <c r="E8072" s="17" t="s">
        <v>615</v>
      </c>
      <c r="F8072" s="25" t="str">
        <f>LEFT(E8072,MIN(FIND({0,1,2,3,4,5,6,7,8,9},ASC(E8072)&amp;1234567890))-1)</f>
        <v>Nd</v>
      </c>
      <c r="G8072" s="25">
        <f t="shared" si="252"/>
        <v>1</v>
      </c>
      <c r="H8072" s="25">
        <f>VLOOKUP(F8072,Table!$A$2:$C$121,2,0)</f>
        <v>3</v>
      </c>
      <c r="I8072" s="26">
        <f>VLOOKUP(F8072,Table!$A$2:$C$121,3,0)</f>
        <v>6</v>
      </c>
      <c r="J8072" s="17" t="s">
        <v>14129</v>
      </c>
      <c r="K8072" s="25" t="str">
        <f>LEFT(J8072,MIN(FIND({0,1,2,3,4,5,6,7,8,9},ASC(J8072)&amp;1234567890))-1)</f>
        <v>B</v>
      </c>
      <c r="L8072" s="25">
        <f t="shared" si="253"/>
        <v>5.8259999999999996</v>
      </c>
      <c r="M8072" s="25">
        <f>VLOOKUP(K8072,Table!$A$2:$C$121,2,0)</f>
        <v>13</v>
      </c>
      <c r="N8072" s="26">
        <f>VLOOKUP(K8072,Table!$A$2:$C$121,3,0)</f>
        <v>2</v>
      </c>
      <c r="O8072" s="13" t="str">
        <f>VLOOKUP(A8072,Table!$U$1:$V$230,2,0)</f>
        <v>Cubic</v>
      </c>
      <c r="P8072" s="1"/>
    </row>
    <row r="8073" spans="1:16">
      <c r="A8073" s="12">
        <v>221</v>
      </c>
      <c r="B8073" s="12">
        <v>79202</v>
      </c>
      <c r="C8073" s="12" t="s">
        <v>9052</v>
      </c>
      <c r="D8073" s="12" t="s">
        <v>9095</v>
      </c>
      <c r="E8073" s="17" t="s">
        <v>428</v>
      </c>
      <c r="F8073" s="25" t="str">
        <f>LEFT(E8073,MIN(FIND({0,1,2,3,4,5,6,7,8,9},ASC(E8073)&amp;1234567890))-1)</f>
        <v>Eu</v>
      </c>
      <c r="G8073" s="25">
        <f t="shared" si="252"/>
        <v>1</v>
      </c>
      <c r="H8073" s="25">
        <f>VLOOKUP(F8073,Table!$A$2:$C$121,2,0)</f>
        <v>3</v>
      </c>
      <c r="I8073" s="26">
        <f>VLOOKUP(F8073,Table!$A$2:$C$121,3,0)</f>
        <v>6</v>
      </c>
      <c r="J8073" s="17" t="s">
        <v>14130</v>
      </c>
      <c r="K8073" s="25" t="str">
        <f>LEFT(J8073,MIN(FIND({0,1,2,3,4,5,6,7,8,9},ASC(J8073)&amp;1234567890))-1)</f>
        <v>B</v>
      </c>
      <c r="L8073" s="25">
        <f t="shared" si="253"/>
        <v>5.88</v>
      </c>
      <c r="M8073" s="25">
        <f>VLOOKUP(K8073,Table!$A$2:$C$121,2,0)</f>
        <v>13</v>
      </c>
      <c r="N8073" s="26">
        <f>VLOOKUP(K8073,Table!$A$2:$C$121,3,0)</f>
        <v>2</v>
      </c>
      <c r="O8073" s="13" t="str">
        <f>VLOOKUP(A8073,Table!$U$1:$V$230,2,0)</f>
        <v>Cubic</v>
      </c>
      <c r="P8073" s="1"/>
    </row>
    <row r="8074" spans="1:16">
      <c r="A8074" s="12">
        <v>221</v>
      </c>
      <c r="B8074" s="12">
        <v>79203</v>
      </c>
      <c r="C8074" s="12" t="s">
        <v>9052</v>
      </c>
      <c r="D8074" s="12" t="s">
        <v>9096</v>
      </c>
      <c r="E8074" s="17" t="s">
        <v>530</v>
      </c>
      <c r="F8074" s="25" t="str">
        <f>LEFT(E8074,MIN(FIND({0,1,2,3,4,5,6,7,8,9},ASC(E8074)&amp;1234567890))-1)</f>
        <v>Yb</v>
      </c>
      <c r="G8074" s="25">
        <f t="shared" si="252"/>
        <v>1</v>
      </c>
      <c r="H8074" s="25">
        <f>VLOOKUP(F8074,Table!$A$2:$C$121,2,0)</f>
        <v>3</v>
      </c>
      <c r="I8074" s="26">
        <f>VLOOKUP(F8074,Table!$A$2:$C$121,3,0)</f>
        <v>6</v>
      </c>
      <c r="J8074" s="17" t="s">
        <v>14131</v>
      </c>
      <c r="K8074" s="25" t="str">
        <f>LEFT(J8074,MIN(FIND({0,1,2,3,4,5,6,7,8,9},ASC(J8074)&amp;1234567890))-1)</f>
        <v>B</v>
      </c>
      <c r="L8074" s="25">
        <f t="shared" si="253"/>
        <v>5.8620000000000001</v>
      </c>
      <c r="M8074" s="25">
        <f>VLOOKUP(K8074,Table!$A$2:$C$121,2,0)</f>
        <v>13</v>
      </c>
      <c r="N8074" s="26">
        <f>VLOOKUP(K8074,Table!$A$2:$C$121,3,0)</f>
        <v>2</v>
      </c>
      <c r="O8074" s="13" t="str">
        <f>VLOOKUP(A8074,Table!$U$1:$V$230,2,0)</f>
        <v>Cubic</v>
      </c>
      <c r="P8074" s="1"/>
    </row>
    <row r="8075" spans="1:16">
      <c r="A8075" s="12">
        <v>221</v>
      </c>
      <c r="B8075" s="12">
        <v>79230</v>
      </c>
      <c r="C8075" s="12" t="s">
        <v>9052</v>
      </c>
      <c r="D8075" s="12" t="s">
        <v>8313</v>
      </c>
      <c r="E8075" s="17" t="s">
        <v>341</v>
      </c>
      <c r="F8075" s="25" t="str">
        <f>LEFT(E8075,MIN(FIND({0,1,2,3,4,5,6,7,8,9},ASC(E8075)&amp;1234567890))-1)</f>
        <v>Ru</v>
      </c>
      <c r="G8075" s="25">
        <f t="shared" si="252"/>
        <v>1</v>
      </c>
      <c r="H8075" s="25">
        <f>VLOOKUP(F8075,Table!$A$2:$C$121,2,0)</f>
        <v>8</v>
      </c>
      <c r="I8075" s="26">
        <f>VLOOKUP(F8075,Table!$A$2:$C$121,3,0)</f>
        <v>5</v>
      </c>
      <c r="J8075" s="17" t="s">
        <v>31</v>
      </c>
      <c r="K8075" s="25" t="str">
        <f>LEFT(J8075,MIN(FIND({0,1,2,3,4,5,6,7,8,9},ASC(J8075)&amp;1234567890))-1)</f>
        <v>Si</v>
      </c>
      <c r="L8075" s="25">
        <f t="shared" si="253"/>
        <v>1</v>
      </c>
      <c r="M8075" s="25">
        <f>VLOOKUP(K8075,Table!$A$2:$C$121,2,0)</f>
        <v>14</v>
      </c>
      <c r="N8075" s="26">
        <f>VLOOKUP(K8075,Table!$A$2:$C$121,3,0)</f>
        <v>3</v>
      </c>
      <c r="O8075" s="13" t="str">
        <f>VLOOKUP(A8075,Table!$U$1:$V$230,2,0)</f>
        <v>Cubic</v>
      </c>
      <c r="P8075" s="1"/>
    </row>
    <row r="8076" spans="1:16">
      <c r="A8076" s="12">
        <v>221</v>
      </c>
      <c r="B8076" s="12">
        <v>79605</v>
      </c>
      <c r="C8076" s="12" t="s">
        <v>9052</v>
      </c>
      <c r="D8076" s="12" t="s">
        <v>9097</v>
      </c>
      <c r="E8076" s="17" t="s">
        <v>330</v>
      </c>
      <c r="F8076" s="25" t="str">
        <f>LEFT(E8076,MIN(FIND({0,1,2,3,4,5,6,7,8,9},ASC(E8076)&amp;1234567890))-1)</f>
        <v>Ca</v>
      </c>
      <c r="G8076" s="25">
        <f t="shared" si="252"/>
        <v>1</v>
      </c>
      <c r="H8076" s="25">
        <f>VLOOKUP(F8076,Table!$A$2:$C$121,2,0)</f>
        <v>2</v>
      </c>
      <c r="I8076" s="26">
        <f>VLOOKUP(F8076,Table!$A$2:$C$121,3,0)</f>
        <v>4</v>
      </c>
      <c r="J8076" s="17" t="s">
        <v>14132</v>
      </c>
      <c r="K8076" s="25" t="str">
        <f>LEFT(J8076,MIN(FIND({0,1,2,3,4,5,6,7,8,9},ASC(J8076)&amp;1234567890))-1)</f>
        <v>B</v>
      </c>
      <c r="L8076" s="25">
        <f t="shared" si="253"/>
        <v>5.8680000000000003</v>
      </c>
      <c r="M8076" s="25">
        <f>VLOOKUP(K8076,Table!$A$2:$C$121,2,0)</f>
        <v>13</v>
      </c>
      <c r="N8076" s="26">
        <f>VLOOKUP(K8076,Table!$A$2:$C$121,3,0)</f>
        <v>2</v>
      </c>
      <c r="O8076" s="13" t="str">
        <f>VLOOKUP(A8076,Table!$U$1:$V$230,2,0)</f>
        <v>Cubic</v>
      </c>
      <c r="P8076" s="1"/>
    </row>
    <row r="8077" spans="1:16">
      <c r="A8077" s="12">
        <v>221</v>
      </c>
      <c r="B8077" s="12">
        <v>86268</v>
      </c>
      <c r="C8077" s="12" t="s">
        <v>9052</v>
      </c>
      <c r="D8077" s="12" t="s">
        <v>9098</v>
      </c>
      <c r="E8077" s="17" t="s">
        <v>428</v>
      </c>
      <c r="F8077" s="25" t="str">
        <f>LEFT(E8077,MIN(FIND({0,1,2,3,4,5,6,7,8,9},ASC(E8077)&amp;1234567890))-1)</f>
        <v>Eu</v>
      </c>
      <c r="G8077" s="25">
        <f t="shared" si="252"/>
        <v>1</v>
      </c>
      <c r="H8077" s="25">
        <f>VLOOKUP(F8077,Table!$A$2:$C$121,2,0)</f>
        <v>3</v>
      </c>
      <c r="I8077" s="26">
        <f>VLOOKUP(F8077,Table!$A$2:$C$121,3,0)</f>
        <v>6</v>
      </c>
      <c r="J8077" s="17" t="s">
        <v>12148</v>
      </c>
      <c r="K8077" s="25" t="str">
        <f>LEFT(J8077,MIN(FIND({0,1,2,3,4,5,6,7,8,9},ASC(J8077)&amp;1234567890))-1)</f>
        <v>B</v>
      </c>
      <c r="L8077" s="25">
        <f t="shared" si="253"/>
        <v>6</v>
      </c>
      <c r="M8077" s="25">
        <f>VLOOKUP(K8077,Table!$A$2:$C$121,2,0)</f>
        <v>13</v>
      </c>
      <c r="N8077" s="26">
        <f>VLOOKUP(K8077,Table!$A$2:$C$121,3,0)</f>
        <v>2</v>
      </c>
      <c r="O8077" s="13" t="str">
        <f>VLOOKUP(A8077,Table!$U$1:$V$230,2,0)</f>
        <v>Cubic</v>
      </c>
      <c r="P8077" s="1"/>
    </row>
    <row r="8078" spans="1:16">
      <c r="A8078" s="12">
        <v>221</v>
      </c>
      <c r="B8078" s="12">
        <v>100533</v>
      </c>
      <c r="C8078" s="12" t="s">
        <v>9052</v>
      </c>
      <c r="D8078" s="12" t="s">
        <v>9099</v>
      </c>
      <c r="E8078" s="17" t="s">
        <v>33</v>
      </c>
      <c r="F8078" s="25" t="str">
        <f>LEFT(E8078,MIN(FIND({0,1,2,3,4,5,6,7,8,9},ASC(E8078)&amp;1234567890))-1)</f>
        <v>Fe</v>
      </c>
      <c r="G8078" s="25">
        <f t="shared" si="252"/>
        <v>1</v>
      </c>
      <c r="H8078" s="25">
        <f>VLOOKUP(F8078,Table!$A$2:$C$121,2,0)</f>
        <v>8</v>
      </c>
      <c r="I8078" s="26">
        <f>VLOOKUP(F8078,Table!$A$2:$C$121,3,0)</f>
        <v>4</v>
      </c>
      <c r="J8078" s="17" t="s">
        <v>50</v>
      </c>
      <c r="K8078" s="25" t="str">
        <f>LEFT(J8078,MIN(FIND({0,1,2,3,4,5,6,7,8,9},ASC(J8078)&amp;1234567890))-1)</f>
        <v>Ti</v>
      </c>
      <c r="L8078" s="25">
        <f t="shared" si="253"/>
        <v>1</v>
      </c>
      <c r="M8078" s="25">
        <f>VLOOKUP(K8078,Table!$A$2:$C$121,2,0)</f>
        <v>4</v>
      </c>
      <c r="N8078" s="26">
        <f>VLOOKUP(K8078,Table!$A$2:$C$121,3,0)</f>
        <v>4</v>
      </c>
      <c r="O8078" s="13" t="str">
        <f>VLOOKUP(A8078,Table!$U$1:$V$230,2,0)</f>
        <v>Cubic</v>
      </c>
      <c r="P8078" s="1"/>
    </row>
    <row r="8079" spans="1:16">
      <c r="A8079" s="12">
        <v>221</v>
      </c>
      <c r="B8079" s="12">
        <v>100534</v>
      </c>
      <c r="C8079" s="12" t="s">
        <v>9052</v>
      </c>
      <c r="D8079" s="12" t="s">
        <v>9100</v>
      </c>
      <c r="E8079" s="17" t="s">
        <v>14133</v>
      </c>
      <c r="F8079" s="25" t="str">
        <f>LEFT(E8079,MIN(FIND({0,1,2,3,4,5,6,7,8,9},ASC(E8079)&amp;1234567890))-1)</f>
        <v>Fe</v>
      </c>
      <c r="G8079" s="25">
        <f t="shared" si="252"/>
        <v>0.98799999999999999</v>
      </c>
      <c r="H8079" s="25">
        <f>VLOOKUP(F8079,Table!$A$2:$C$121,2,0)</f>
        <v>8</v>
      </c>
      <c r="I8079" s="26">
        <f>VLOOKUP(F8079,Table!$A$2:$C$121,3,0)</f>
        <v>4</v>
      </c>
      <c r="J8079" s="17" t="s">
        <v>50</v>
      </c>
      <c r="K8079" s="25" t="str">
        <f>LEFT(J8079,MIN(FIND({0,1,2,3,4,5,6,7,8,9},ASC(J8079)&amp;1234567890))-1)</f>
        <v>Ti</v>
      </c>
      <c r="L8079" s="25">
        <f t="shared" si="253"/>
        <v>1</v>
      </c>
      <c r="M8079" s="25">
        <f>VLOOKUP(K8079,Table!$A$2:$C$121,2,0)</f>
        <v>4</v>
      </c>
      <c r="N8079" s="26">
        <f>VLOOKUP(K8079,Table!$A$2:$C$121,3,0)</f>
        <v>4</v>
      </c>
      <c r="O8079" s="13" t="str">
        <f>VLOOKUP(A8079,Table!$U$1:$V$230,2,0)</f>
        <v>Cubic</v>
      </c>
      <c r="P8079" s="1"/>
    </row>
    <row r="8080" spans="1:16">
      <c r="A8080" s="12">
        <v>221</v>
      </c>
      <c r="B8080" s="12">
        <v>40794</v>
      </c>
      <c r="C8080" s="12" t="s">
        <v>9052</v>
      </c>
      <c r="D8080" s="12" t="s">
        <v>9101</v>
      </c>
      <c r="E8080" s="17" t="s">
        <v>14134</v>
      </c>
      <c r="F8080" s="25" t="str">
        <f>LEFT(E8080,MIN(FIND({0,1,2,3,4,5,6,7,8,9},ASC(E8080)&amp;1234567890))-1)</f>
        <v>Gd</v>
      </c>
      <c r="G8080" s="25">
        <f t="shared" si="252"/>
        <v>0.88</v>
      </c>
      <c r="H8080" s="25">
        <f>VLOOKUP(F8080,Table!$A$2:$C$121,2,0)</f>
        <v>3</v>
      </c>
      <c r="I8080" s="26">
        <f>VLOOKUP(F8080,Table!$A$2:$C$121,3,0)</f>
        <v>6</v>
      </c>
      <c r="J8080" s="17" t="s">
        <v>47</v>
      </c>
      <c r="K8080" s="25" t="str">
        <f>LEFT(J8080,MIN(FIND({0,1,2,3,4,5,6,7,8,9},ASC(J8080)&amp;1234567890))-1)</f>
        <v>Se</v>
      </c>
      <c r="L8080" s="25">
        <f t="shared" si="253"/>
        <v>1</v>
      </c>
      <c r="M8080" s="25">
        <f>VLOOKUP(K8080,Table!$A$2:$C$121,2,0)</f>
        <v>16</v>
      </c>
      <c r="N8080" s="26">
        <f>VLOOKUP(K8080,Table!$A$2:$C$121,3,0)</f>
        <v>4</v>
      </c>
      <c r="O8080" s="13" t="str">
        <f>VLOOKUP(A8080,Table!$U$1:$V$230,2,0)</f>
        <v>Cubic</v>
      </c>
      <c r="P8080" s="1"/>
    </row>
    <row r="8081" spans="1:16">
      <c r="A8081" s="12">
        <v>221</v>
      </c>
      <c r="B8081" s="12">
        <v>40947</v>
      </c>
      <c r="C8081" s="12" t="s">
        <v>9052</v>
      </c>
      <c r="D8081" s="12" t="s">
        <v>9102</v>
      </c>
      <c r="E8081" s="17" t="s">
        <v>46</v>
      </c>
      <c r="F8081" s="25" t="str">
        <f>LEFT(E8081,MIN(FIND({0,1,2,3,4,5,6,7,8,9},ASC(E8081)&amp;1234567890))-1)</f>
        <v>La</v>
      </c>
      <c r="G8081" s="25">
        <f t="shared" si="252"/>
        <v>1</v>
      </c>
      <c r="H8081" s="25">
        <f>VLOOKUP(F8081,Table!$A$2:$C$121,2,0)</f>
        <v>3</v>
      </c>
      <c r="I8081" s="26">
        <f>VLOOKUP(F8081,Table!$A$2:$C$121,3,0)</f>
        <v>6</v>
      </c>
      <c r="J8081" s="17" t="s">
        <v>12148</v>
      </c>
      <c r="K8081" s="25" t="str">
        <f>LEFT(J8081,MIN(FIND({0,1,2,3,4,5,6,7,8,9},ASC(J8081)&amp;1234567890))-1)</f>
        <v>B</v>
      </c>
      <c r="L8081" s="25">
        <f t="shared" si="253"/>
        <v>6</v>
      </c>
      <c r="M8081" s="25">
        <f>VLOOKUP(K8081,Table!$A$2:$C$121,2,0)</f>
        <v>13</v>
      </c>
      <c r="N8081" s="26">
        <f>VLOOKUP(K8081,Table!$A$2:$C$121,3,0)</f>
        <v>2</v>
      </c>
      <c r="O8081" s="13" t="str">
        <f>VLOOKUP(A8081,Table!$U$1:$V$230,2,0)</f>
        <v>Cubic</v>
      </c>
      <c r="P8081" s="1"/>
    </row>
    <row r="8082" spans="1:16">
      <c r="A8082" s="12">
        <v>221</v>
      </c>
      <c r="B8082" s="12">
        <v>40948</v>
      </c>
      <c r="C8082" s="12" t="s">
        <v>9052</v>
      </c>
      <c r="D8082" s="12" t="s">
        <v>9103</v>
      </c>
      <c r="E8082" s="17" t="s">
        <v>14135</v>
      </c>
      <c r="F8082" s="25" t="str">
        <f>LEFT(E8082,MIN(FIND({0,1,2,3,4,5,6,7,8,9},ASC(E8082)&amp;1234567890))-1)</f>
        <v>Ce</v>
      </c>
      <c r="G8082" s="25">
        <f t="shared" si="252"/>
        <v>0.99</v>
      </c>
      <c r="H8082" s="25">
        <f>VLOOKUP(F8082,Table!$A$2:$C$121,2,0)</f>
        <v>3</v>
      </c>
      <c r="I8082" s="26">
        <f>VLOOKUP(F8082,Table!$A$2:$C$121,3,0)</f>
        <v>6</v>
      </c>
      <c r="J8082" s="17" t="s">
        <v>12148</v>
      </c>
      <c r="K8082" s="25" t="str">
        <f>LEFT(J8082,MIN(FIND({0,1,2,3,4,5,6,7,8,9},ASC(J8082)&amp;1234567890))-1)</f>
        <v>B</v>
      </c>
      <c r="L8082" s="25">
        <f t="shared" si="253"/>
        <v>6</v>
      </c>
      <c r="M8082" s="25">
        <f>VLOOKUP(K8082,Table!$A$2:$C$121,2,0)</f>
        <v>13</v>
      </c>
      <c r="N8082" s="26">
        <f>VLOOKUP(K8082,Table!$A$2:$C$121,3,0)</f>
        <v>2</v>
      </c>
      <c r="O8082" s="13" t="str">
        <f>VLOOKUP(A8082,Table!$U$1:$V$230,2,0)</f>
        <v>Cubic</v>
      </c>
      <c r="P8082" s="1"/>
    </row>
    <row r="8083" spans="1:16">
      <c r="A8083" s="12">
        <v>221</v>
      </c>
      <c r="B8083" s="12">
        <v>40949</v>
      </c>
      <c r="C8083" s="12" t="s">
        <v>9052</v>
      </c>
      <c r="D8083" s="12" t="s">
        <v>9104</v>
      </c>
      <c r="E8083" s="17" t="s">
        <v>14136</v>
      </c>
      <c r="F8083" s="25" t="str">
        <f>LEFT(E8083,MIN(FIND({0,1,2,3,4,5,6,7,8,9},ASC(E8083)&amp;1234567890))-1)</f>
        <v>Sm</v>
      </c>
      <c r="G8083" s="25">
        <f t="shared" si="252"/>
        <v>0.99</v>
      </c>
      <c r="H8083" s="25">
        <f>VLOOKUP(F8083,Table!$A$2:$C$121,2,0)</f>
        <v>3</v>
      </c>
      <c r="I8083" s="26">
        <f>VLOOKUP(F8083,Table!$A$2:$C$121,3,0)</f>
        <v>6</v>
      </c>
      <c r="J8083" s="17" t="s">
        <v>12148</v>
      </c>
      <c r="K8083" s="25" t="str">
        <f>LEFT(J8083,MIN(FIND({0,1,2,3,4,5,6,7,8,9},ASC(J8083)&amp;1234567890))-1)</f>
        <v>B</v>
      </c>
      <c r="L8083" s="25">
        <f t="shared" si="253"/>
        <v>6</v>
      </c>
      <c r="M8083" s="25">
        <f>VLOOKUP(K8083,Table!$A$2:$C$121,2,0)</f>
        <v>13</v>
      </c>
      <c r="N8083" s="26">
        <f>VLOOKUP(K8083,Table!$A$2:$C$121,3,0)</f>
        <v>2</v>
      </c>
      <c r="O8083" s="13" t="str">
        <f>VLOOKUP(A8083,Table!$U$1:$V$230,2,0)</f>
        <v>Cubic</v>
      </c>
      <c r="P8083" s="1"/>
    </row>
    <row r="8084" spans="1:16">
      <c r="A8084" s="12">
        <v>221</v>
      </c>
      <c r="B8084" s="12">
        <v>42588</v>
      </c>
      <c r="C8084" s="12" t="s">
        <v>9052</v>
      </c>
      <c r="D8084" s="12" t="s">
        <v>9105</v>
      </c>
      <c r="E8084" s="17" t="s">
        <v>33</v>
      </c>
      <c r="F8084" s="25" t="str">
        <f>LEFT(E8084,MIN(FIND({0,1,2,3,4,5,6,7,8,9},ASC(E8084)&amp;1234567890))-1)</f>
        <v>Fe</v>
      </c>
      <c r="G8084" s="25">
        <f t="shared" si="252"/>
        <v>1</v>
      </c>
      <c r="H8084" s="25">
        <f>VLOOKUP(F8084,Table!$A$2:$C$121,2,0)</f>
        <v>8</v>
      </c>
      <c r="I8084" s="26">
        <f>VLOOKUP(F8084,Table!$A$2:$C$121,3,0)</f>
        <v>4</v>
      </c>
      <c r="J8084" s="17" t="s">
        <v>11355</v>
      </c>
      <c r="K8084" s="25" t="str">
        <f>LEFT(J8084,MIN(FIND({0,1,2,3,4,5,6,7,8,9},ASC(J8084)&amp;1234567890))-1)</f>
        <v>Pt</v>
      </c>
      <c r="L8084" s="25">
        <f t="shared" si="253"/>
        <v>3</v>
      </c>
      <c r="M8084" s="25">
        <f>VLOOKUP(K8084,Table!$A$2:$C$121,2,0)</f>
        <v>10</v>
      </c>
      <c r="N8084" s="26">
        <f>VLOOKUP(K8084,Table!$A$2:$C$121,3,0)</f>
        <v>6</v>
      </c>
      <c r="O8084" s="13" t="str">
        <f>VLOOKUP(A8084,Table!$U$1:$V$230,2,0)</f>
        <v>Cubic</v>
      </c>
      <c r="P8084" s="1"/>
    </row>
    <row r="8085" spans="1:16">
      <c r="A8085" s="12">
        <v>221</v>
      </c>
      <c r="B8085" s="12">
        <v>42600</v>
      </c>
      <c r="C8085" s="12" t="s">
        <v>9052</v>
      </c>
      <c r="D8085" s="12" t="s">
        <v>9106</v>
      </c>
      <c r="E8085" s="17" t="s">
        <v>586</v>
      </c>
      <c r="F8085" s="25" t="str">
        <f>LEFT(E8085,MIN(FIND({0,1,2,3,4,5,6,7,8,9},ASC(E8085)&amp;1234567890))-1)</f>
        <v>Pb</v>
      </c>
      <c r="G8085" s="25">
        <f t="shared" si="252"/>
        <v>1</v>
      </c>
      <c r="H8085" s="25">
        <f>VLOOKUP(F8085,Table!$A$2:$C$121,2,0)</f>
        <v>14</v>
      </c>
      <c r="I8085" s="26">
        <f>VLOOKUP(F8085,Table!$A$2:$C$121,3,0)</f>
        <v>6</v>
      </c>
      <c r="J8085" s="17" t="s">
        <v>11830</v>
      </c>
      <c r="K8085" s="25" t="str">
        <f>LEFT(J8085,MIN(FIND({0,1,2,3,4,5,6,7,8,9},ASC(J8085)&amp;1234567890))-1)</f>
        <v>Pd</v>
      </c>
      <c r="L8085" s="25">
        <f t="shared" si="253"/>
        <v>3</v>
      </c>
      <c r="M8085" s="25">
        <f>VLOOKUP(K8085,Table!$A$2:$C$121,2,0)</f>
        <v>10</v>
      </c>
      <c r="N8085" s="26">
        <f>VLOOKUP(K8085,Table!$A$2:$C$121,3,0)</f>
        <v>5</v>
      </c>
      <c r="O8085" s="13" t="str">
        <f>VLOOKUP(A8085,Table!$U$1:$V$230,2,0)</f>
        <v>Cubic</v>
      </c>
      <c r="P8085" s="1"/>
    </row>
    <row r="8086" spans="1:16">
      <c r="A8086" s="12">
        <v>221</v>
      </c>
      <c r="B8086" s="12">
        <v>42758</v>
      </c>
      <c r="C8086" s="12" t="s">
        <v>9052</v>
      </c>
      <c r="D8086" s="12" t="s">
        <v>6282</v>
      </c>
      <c r="E8086" s="17" t="s">
        <v>12051</v>
      </c>
      <c r="F8086" s="25" t="str">
        <f>LEFT(E8086,MIN(FIND({0,1,2,3,4,5,6,7,8,9},ASC(E8086)&amp;1234567890))-1)</f>
        <v>Nb</v>
      </c>
      <c r="G8086" s="25">
        <f t="shared" si="252"/>
        <v>4</v>
      </c>
      <c r="H8086" s="25">
        <f>VLOOKUP(F8086,Table!$A$2:$C$121,2,0)</f>
        <v>5</v>
      </c>
      <c r="I8086" s="26">
        <f>VLOOKUP(F8086,Table!$A$2:$C$121,3,0)</f>
        <v>5</v>
      </c>
      <c r="J8086" s="17" t="s">
        <v>406</v>
      </c>
      <c r="K8086" s="25" t="str">
        <f>LEFT(J8086,MIN(FIND({0,1,2,3,4,5,6,7,8,9},ASC(J8086)&amp;1234567890))-1)</f>
        <v>C</v>
      </c>
      <c r="L8086" s="25">
        <f t="shared" si="253"/>
        <v>3</v>
      </c>
      <c r="M8086" s="25">
        <f>VLOOKUP(K8086,Table!$A$2:$C$121,2,0)</f>
        <v>14</v>
      </c>
      <c r="N8086" s="26">
        <f>VLOOKUP(K8086,Table!$A$2:$C$121,3,0)</f>
        <v>2</v>
      </c>
      <c r="O8086" s="13" t="str">
        <f>VLOOKUP(A8086,Table!$U$1:$V$230,2,0)</f>
        <v>Cubic</v>
      </c>
      <c r="P8086" s="1"/>
    </row>
    <row r="8087" spans="1:16">
      <c r="A8087" s="12">
        <v>221</v>
      </c>
      <c r="B8087" s="12">
        <v>42759</v>
      </c>
      <c r="C8087" s="12" t="s">
        <v>9052</v>
      </c>
      <c r="D8087" s="12" t="s">
        <v>9107</v>
      </c>
      <c r="E8087" s="17" t="s">
        <v>11817</v>
      </c>
      <c r="F8087" s="25" t="str">
        <f>LEFT(E8087,MIN(FIND({0,1,2,3,4,5,6,7,8,9},ASC(E8087)&amp;1234567890))-1)</f>
        <v>Ta</v>
      </c>
      <c r="G8087" s="25">
        <f t="shared" si="252"/>
        <v>4</v>
      </c>
      <c r="H8087" s="25">
        <f>VLOOKUP(F8087,Table!$A$2:$C$121,2,0)</f>
        <v>5</v>
      </c>
      <c r="I8087" s="26">
        <f>VLOOKUP(F8087,Table!$A$2:$C$121,3,0)</f>
        <v>6</v>
      </c>
      <c r="J8087" s="17" t="s">
        <v>14137</v>
      </c>
      <c r="K8087" s="25" t="str">
        <f>LEFT(J8087,MIN(FIND({0,1,2,3,4,5,6,7,8,9},ASC(J8087)&amp;1234567890))-1)</f>
        <v>C</v>
      </c>
      <c r="L8087" s="25">
        <f t="shared" si="253"/>
        <v>3.04</v>
      </c>
      <c r="M8087" s="25">
        <f>VLOOKUP(K8087,Table!$A$2:$C$121,2,0)</f>
        <v>14</v>
      </c>
      <c r="N8087" s="26">
        <f>VLOOKUP(K8087,Table!$A$2:$C$121,3,0)</f>
        <v>2</v>
      </c>
      <c r="O8087" s="13" t="str">
        <f>VLOOKUP(A8087,Table!$U$1:$V$230,2,0)</f>
        <v>Cubic</v>
      </c>
      <c r="P8087" s="1"/>
    </row>
    <row r="8088" spans="1:16">
      <c r="A8088" s="12">
        <v>221</v>
      </c>
      <c r="B8088" s="12">
        <v>43379</v>
      </c>
      <c r="C8088" s="12" t="s">
        <v>9052</v>
      </c>
      <c r="D8088" s="12" t="s">
        <v>9108</v>
      </c>
      <c r="E8088" s="17" t="s">
        <v>50</v>
      </c>
      <c r="F8088" s="25" t="str">
        <f>LEFT(E8088,MIN(FIND({0,1,2,3,4,5,6,7,8,9},ASC(E8088)&amp;1234567890))-1)</f>
        <v>Ti</v>
      </c>
      <c r="G8088" s="25">
        <f t="shared" si="252"/>
        <v>1</v>
      </c>
      <c r="H8088" s="25">
        <f>VLOOKUP(F8088,Table!$A$2:$C$121,2,0)</f>
        <v>4</v>
      </c>
      <c r="I8088" s="26">
        <f>VLOOKUP(F8088,Table!$A$2:$C$121,3,0)</f>
        <v>4</v>
      </c>
      <c r="J8088" s="17" t="s">
        <v>383</v>
      </c>
      <c r="K8088" s="25" t="str">
        <f>LEFT(J8088,MIN(FIND({0,1,2,3,4,5,6,7,8,9},ASC(J8088)&amp;1234567890))-1)</f>
        <v>C</v>
      </c>
      <c r="L8088" s="25">
        <f t="shared" si="253"/>
        <v>2</v>
      </c>
      <c r="M8088" s="25">
        <f>VLOOKUP(K8088,Table!$A$2:$C$121,2,0)</f>
        <v>14</v>
      </c>
      <c r="N8088" s="26">
        <f>VLOOKUP(K8088,Table!$A$2:$C$121,3,0)</f>
        <v>2</v>
      </c>
      <c r="O8088" s="13" t="str">
        <f>VLOOKUP(A8088,Table!$U$1:$V$230,2,0)</f>
        <v>Cubic</v>
      </c>
      <c r="P8088" s="1"/>
    </row>
    <row r="8089" spans="1:16">
      <c r="A8089" s="12">
        <v>221</v>
      </c>
      <c r="B8089" s="12">
        <v>43417</v>
      </c>
      <c r="C8089" s="12" t="s">
        <v>9052</v>
      </c>
      <c r="D8089" s="12" t="s">
        <v>8306</v>
      </c>
      <c r="E8089" s="17" t="s">
        <v>434</v>
      </c>
      <c r="F8089" s="25" t="str">
        <f>LEFT(E8089,MIN(FIND({0,1,2,3,4,5,6,7,8,9},ASC(E8089)&amp;1234567890))-1)</f>
        <v>Os</v>
      </c>
      <c r="G8089" s="25">
        <f t="shared" si="252"/>
        <v>1</v>
      </c>
      <c r="H8089" s="25">
        <f>VLOOKUP(F8089,Table!$A$2:$C$121,2,0)</f>
        <v>8</v>
      </c>
      <c r="I8089" s="26">
        <f>VLOOKUP(F8089,Table!$A$2:$C$121,3,0)</f>
        <v>6</v>
      </c>
      <c r="J8089" s="17" t="s">
        <v>31</v>
      </c>
      <c r="K8089" s="25" t="str">
        <f>LEFT(J8089,MIN(FIND({0,1,2,3,4,5,6,7,8,9},ASC(J8089)&amp;1234567890))-1)</f>
        <v>Si</v>
      </c>
      <c r="L8089" s="25">
        <f t="shared" si="253"/>
        <v>1</v>
      </c>
      <c r="M8089" s="25">
        <f>VLOOKUP(K8089,Table!$A$2:$C$121,2,0)</f>
        <v>14</v>
      </c>
      <c r="N8089" s="26">
        <f>VLOOKUP(K8089,Table!$A$2:$C$121,3,0)</f>
        <v>3</v>
      </c>
      <c r="O8089" s="13" t="str">
        <f>VLOOKUP(A8089,Table!$U$1:$V$230,2,0)</f>
        <v>Cubic</v>
      </c>
      <c r="P8089" s="1"/>
    </row>
    <row r="8090" spans="1:16">
      <c r="A8090" s="12">
        <v>221</v>
      </c>
      <c r="B8090" s="12">
        <v>43434</v>
      </c>
      <c r="C8090" s="12" t="s">
        <v>9052</v>
      </c>
      <c r="D8090" s="12" t="s">
        <v>9109</v>
      </c>
      <c r="E8090" s="17" t="s">
        <v>11410</v>
      </c>
      <c r="F8090" s="25" t="str">
        <f>LEFT(E8090,MIN(FIND({0,1,2,3,4,5,6,7,8,9},ASC(E8090)&amp;1234567890))-1)</f>
        <v>Na</v>
      </c>
      <c r="G8090" s="25">
        <f t="shared" si="252"/>
        <v>1</v>
      </c>
      <c r="H8090" s="25">
        <f>VLOOKUP(F8090,Table!$A$2:$C$121,2,0)</f>
        <v>1</v>
      </c>
      <c r="I8090" s="26">
        <f>VLOOKUP(F8090,Table!$A$2:$C$121,3,0)</f>
        <v>3</v>
      </c>
      <c r="J8090" s="17" t="s">
        <v>11343</v>
      </c>
      <c r="K8090" s="25" t="str">
        <f>LEFT(J8090,MIN(FIND({0,1,2,3,4,5,6,7,8,9},ASC(J8090)&amp;1234567890))-1)</f>
        <v>Cl</v>
      </c>
      <c r="L8090" s="25">
        <f t="shared" si="253"/>
        <v>1</v>
      </c>
      <c r="M8090" s="25">
        <f>VLOOKUP(K8090,Table!$A$2:$C$121,2,0)</f>
        <v>17</v>
      </c>
      <c r="N8090" s="26">
        <f>VLOOKUP(K8090,Table!$A$2:$C$121,3,0)</f>
        <v>3</v>
      </c>
      <c r="O8090" s="13" t="str">
        <f>VLOOKUP(A8090,Table!$U$1:$V$230,2,0)</f>
        <v>Cubic</v>
      </c>
      <c r="P8090" s="1"/>
    </row>
    <row r="8091" spans="1:16">
      <c r="A8091" s="12">
        <v>221</v>
      </c>
      <c r="B8091" s="12">
        <v>43435</v>
      </c>
      <c r="C8091" s="12" t="s">
        <v>9052</v>
      </c>
      <c r="D8091" s="12" t="s">
        <v>755</v>
      </c>
      <c r="E8091" s="17" t="s">
        <v>11342</v>
      </c>
      <c r="F8091" s="25" t="str">
        <f>LEFT(E8091,MIN(FIND({0,1,2,3,4,5,6,7,8,9},ASC(E8091)&amp;1234567890))-1)</f>
        <v>Ag</v>
      </c>
      <c r="G8091" s="25">
        <f t="shared" si="252"/>
        <v>1</v>
      </c>
      <c r="H8091" s="25">
        <f>VLOOKUP(F8091,Table!$A$2:$C$121,2,0)</f>
        <v>11</v>
      </c>
      <c r="I8091" s="26">
        <f>VLOOKUP(F8091,Table!$A$2:$C$121,3,0)</f>
        <v>5</v>
      </c>
      <c r="J8091" s="17" t="s">
        <v>329</v>
      </c>
      <c r="K8091" s="25" t="str">
        <f>LEFT(J8091,MIN(FIND({0,1,2,3,4,5,6,7,8,9},ASC(J8091)&amp;1234567890))-1)</f>
        <v>I</v>
      </c>
      <c r="L8091" s="25">
        <f t="shared" si="253"/>
        <v>1</v>
      </c>
      <c r="M8091" s="25">
        <f>VLOOKUP(K8091,Table!$A$2:$C$121,2,0)</f>
        <v>17</v>
      </c>
      <c r="N8091" s="26">
        <f>VLOOKUP(K8091,Table!$A$2:$C$121,3,0)</f>
        <v>5</v>
      </c>
      <c r="O8091" s="13" t="str">
        <f>VLOOKUP(A8091,Table!$U$1:$V$230,2,0)</f>
        <v>Cubic</v>
      </c>
      <c r="P8091" s="1"/>
    </row>
    <row r="8092" spans="1:16">
      <c r="A8092" s="12">
        <v>221</v>
      </c>
      <c r="B8092" s="12">
        <v>43658</v>
      </c>
      <c r="C8092" s="12" t="s">
        <v>9052</v>
      </c>
      <c r="D8092" s="12" t="s">
        <v>9110</v>
      </c>
      <c r="E8092" s="17" t="s">
        <v>11502</v>
      </c>
      <c r="F8092" s="25" t="str">
        <f>LEFT(E8092,MIN(FIND({0,1,2,3,4,5,6,7,8,9},ASC(E8092)&amp;1234567890))-1)</f>
        <v>Pu</v>
      </c>
      <c r="G8092" s="25">
        <f t="shared" si="252"/>
        <v>1</v>
      </c>
      <c r="H8092" s="25">
        <f>VLOOKUP(F8092,Table!$A$2:$C$121,2,0)</f>
        <v>3</v>
      </c>
      <c r="I8092" s="26">
        <f>VLOOKUP(F8092,Table!$A$2:$C$121,3,0)</f>
        <v>7</v>
      </c>
      <c r="J8092" s="17" t="s">
        <v>12148</v>
      </c>
      <c r="K8092" s="25" t="str">
        <f>LEFT(J8092,MIN(FIND({0,1,2,3,4,5,6,7,8,9},ASC(J8092)&amp;1234567890))-1)</f>
        <v>B</v>
      </c>
      <c r="L8092" s="25">
        <f t="shared" si="253"/>
        <v>6</v>
      </c>
      <c r="M8092" s="25">
        <f>VLOOKUP(K8092,Table!$A$2:$C$121,2,0)</f>
        <v>13</v>
      </c>
      <c r="N8092" s="26">
        <f>VLOOKUP(K8092,Table!$A$2:$C$121,3,0)</f>
        <v>2</v>
      </c>
      <c r="O8092" s="13" t="str">
        <f>VLOOKUP(A8092,Table!$U$1:$V$230,2,0)</f>
        <v>Cubic</v>
      </c>
      <c r="P8092" s="1"/>
    </row>
    <row r="8093" spans="1:16">
      <c r="A8093" s="12">
        <v>221</v>
      </c>
      <c r="B8093" s="12">
        <v>44048</v>
      </c>
      <c r="C8093" s="12" t="s">
        <v>9052</v>
      </c>
      <c r="D8093" s="12" t="s">
        <v>9111</v>
      </c>
      <c r="E8093" s="17" t="s">
        <v>11502</v>
      </c>
      <c r="F8093" s="25" t="str">
        <f>LEFT(E8093,MIN(FIND({0,1,2,3,4,5,6,7,8,9},ASC(E8093)&amp;1234567890))-1)</f>
        <v>Pu</v>
      </c>
      <c r="G8093" s="25">
        <f t="shared" si="252"/>
        <v>1</v>
      </c>
      <c r="H8093" s="25">
        <f>VLOOKUP(F8093,Table!$A$2:$C$121,2,0)</f>
        <v>3</v>
      </c>
      <c r="I8093" s="26">
        <f>VLOOKUP(F8093,Table!$A$2:$C$121,3,0)</f>
        <v>7</v>
      </c>
      <c r="J8093" s="17" t="s">
        <v>540</v>
      </c>
      <c r="K8093" s="25" t="str">
        <f>LEFT(J8093,MIN(FIND({0,1,2,3,4,5,6,7,8,9},ASC(J8093)&amp;1234567890))-1)</f>
        <v>As</v>
      </c>
      <c r="L8093" s="25">
        <f t="shared" si="253"/>
        <v>1</v>
      </c>
      <c r="M8093" s="25">
        <f>VLOOKUP(K8093,Table!$A$2:$C$121,2,0)</f>
        <v>15</v>
      </c>
      <c r="N8093" s="26">
        <f>VLOOKUP(K8093,Table!$A$2:$C$121,3,0)</f>
        <v>4</v>
      </c>
      <c r="O8093" s="13" t="str">
        <f>VLOOKUP(A8093,Table!$U$1:$V$230,2,0)</f>
        <v>Cubic</v>
      </c>
      <c r="P8093" s="1"/>
    </row>
    <row r="8094" spans="1:16">
      <c r="A8094" s="12">
        <v>221</v>
      </c>
      <c r="B8094" s="12">
        <v>44072</v>
      </c>
      <c r="C8094" s="12" t="s">
        <v>9052</v>
      </c>
      <c r="D8094" s="12" t="s">
        <v>9112</v>
      </c>
      <c r="E8094" s="17" t="s">
        <v>11363</v>
      </c>
      <c r="F8094" s="25" t="str">
        <f>LEFT(E8094,MIN(FIND({0,1,2,3,4,5,6,7,8,9},ASC(E8094)&amp;1234567890))-1)</f>
        <v>Th</v>
      </c>
      <c r="G8094" s="25">
        <f t="shared" si="252"/>
        <v>1</v>
      </c>
      <c r="H8094" s="25">
        <f>VLOOKUP(F8094,Table!$A$2:$C$121,2,0)</f>
        <v>3</v>
      </c>
      <c r="I8094" s="26">
        <f>VLOOKUP(F8094,Table!$A$2:$C$121,3,0)</f>
        <v>7</v>
      </c>
      <c r="J8094" s="17" t="s">
        <v>540</v>
      </c>
      <c r="K8094" s="25" t="str">
        <f>LEFT(J8094,MIN(FIND({0,1,2,3,4,5,6,7,8,9},ASC(J8094)&amp;1234567890))-1)</f>
        <v>As</v>
      </c>
      <c r="L8094" s="25">
        <f t="shared" si="253"/>
        <v>1</v>
      </c>
      <c r="M8094" s="25">
        <f>VLOOKUP(K8094,Table!$A$2:$C$121,2,0)</f>
        <v>15</v>
      </c>
      <c r="N8094" s="26">
        <f>VLOOKUP(K8094,Table!$A$2:$C$121,3,0)</f>
        <v>4</v>
      </c>
      <c r="O8094" s="13" t="str">
        <f>VLOOKUP(A8094,Table!$U$1:$V$230,2,0)</f>
        <v>Cubic</v>
      </c>
      <c r="P8094" s="1"/>
    </row>
    <row r="8095" spans="1:16">
      <c r="A8095" s="12">
        <v>221</v>
      </c>
      <c r="B8095" s="12">
        <v>44079</v>
      </c>
      <c r="C8095" s="12" t="s">
        <v>9052</v>
      </c>
      <c r="D8095" s="12" t="s">
        <v>9113</v>
      </c>
      <c r="E8095" s="17" t="s">
        <v>343</v>
      </c>
      <c r="F8095" s="25" t="str">
        <f>LEFT(E8095,MIN(FIND({0,1,2,3,4,5,6,7,8,9},ASC(E8095)&amp;1234567890))-1)</f>
        <v>U</v>
      </c>
      <c r="G8095" s="25">
        <f t="shared" si="252"/>
        <v>1</v>
      </c>
      <c r="H8095" s="25">
        <f>VLOOKUP(F8095,Table!$A$2:$C$121,2,0)</f>
        <v>3</v>
      </c>
      <c r="I8095" s="26">
        <f>VLOOKUP(F8095,Table!$A$2:$C$121,3,0)</f>
        <v>7</v>
      </c>
      <c r="J8095" s="17" t="s">
        <v>540</v>
      </c>
      <c r="K8095" s="25" t="str">
        <f>LEFT(J8095,MIN(FIND({0,1,2,3,4,5,6,7,8,9},ASC(J8095)&amp;1234567890))-1)</f>
        <v>As</v>
      </c>
      <c r="L8095" s="25">
        <f t="shared" si="253"/>
        <v>1</v>
      </c>
      <c r="M8095" s="25">
        <f>VLOOKUP(K8095,Table!$A$2:$C$121,2,0)</f>
        <v>15</v>
      </c>
      <c r="N8095" s="26">
        <f>VLOOKUP(K8095,Table!$A$2:$C$121,3,0)</f>
        <v>4</v>
      </c>
      <c r="O8095" s="13" t="str">
        <f>VLOOKUP(A8095,Table!$U$1:$V$230,2,0)</f>
        <v>Cubic</v>
      </c>
      <c r="P8095" s="1"/>
    </row>
    <row r="8096" spans="1:16">
      <c r="A8096" s="12">
        <v>221</v>
      </c>
      <c r="B8096" s="12">
        <v>44369</v>
      </c>
      <c r="C8096" s="12" t="s">
        <v>9052</v>
      </c>
      <c r="D8096" s="12" t="s">
        <v>9114</v>
      </c>
      <c r="E8096" s="17" t="s">
        <v>354</v>
      </c>
      <c r="F8096" s="25" t="str">
        <f>LEFT(E8096,MIN(FIND({0,1,2,3,4,5,6,7,8,9},ASC(E8096)&amp;1234567890))-1)</f>
        <v>Mn</v>
      </c>
      <c r="G8096" s="25">
        <f t="shared" si="252"/>
        <v>4</v>
      </c>
      <c r="H8096" s="25">
        <f>VLOOKUP(F8096,Table!$A$2:$C$121,2,0)</f>
        <v>7</v>
      </c>
      <c r="I8096" s="26">
        <f>VLOOKUP(F8096,Table!$A$2:$C$121,3,0)</f>
        <v>4</v>
      </c>
      <c r="J8096" s="17" t="s">
        <v>68</v>
      </c>
      <c r="K8096" s="25" t="str">
        <f>LEFT(J8096,MIN(FIND({0,1,2,3,4,5,6,7,8,9},ASC(J8096)&amp;1234567890))-1)</f>
        <v>N</v>
      </c>
      <c r="L8096" s="25">
        <f t="shared" si="253"/>
        <v>1</v>
      </c>
      <c r="M8096" s="25">
        <f>VLOOKUP(K8096,Table!$A$2:$C$121,2,0)</f>
        <v>15</v>
      </c>
      <c r="N8096" s="26">
        <f>VLOOKUP(K8096,Table!$A$2:$C$121,3,0)</f>
        <v>2</v>
      </c>
      <c r="O8096" s="13" t="str">
        <f>VLOOKUP(A8096,Table!$U$1:$V$230,2,0)</f>
        <v>Cubic</v>
      </c>
      <c r="P8096" s="1"/>
    </row>
    <row r="8097" spans="1:16">
      <c r="A8097" s="12">
        <v>221</v>
      </c>
      <c r="B8097" s="12">
        <v>44377</v>
      </c>
      <c r="C8097" s="12" t="s">
        <v>9052</v>
      </c>
      <c r="D8097" s="12" t="s">
        <v>9115</v>
      </c>
      <c r="E8097" s="17" t="s">
        <v>480</v>
      </c>
      <c r="F8097" s="25" t="str">
        <f>LEFT(E8097,MIN(FIND({0,1,2,3,4,5,6,7,8,9},ASC(E8097)&amp;1234567890))-1)</f>
        <v>Mo</v>
      </c>
      <c r="G8097" s="25">
        <f t="shared" si="252"/>
        <v>3</v>
      </c>
      <c r="H8097" s="25">
        <f>VLOOKUP(F8097,Table!$A$2:$C$121,2,0)</f>
        <v>6</v>
      </c>
      <c r="I8097" s="26">
        <f>VLOOKUP(F8097,Table!$A$2:$C$121,3,0)</f>
        <v>5</v>
      </c>
      <c r="J8097" s="17" t="s">
        <v>11358</v>
      </c>
      <c r="K8097" s="25" t="str">
        <f>LEFT(J8097,MIN(FIND({0,1,2,3,4,5,6,7,8,9},ASC(J8097)&amp;1234567890))-1)</f>
        <v>N</v>
      </c>
      <c r="L8097" s="25">
        <f t="shared" si="253"/>
        <v>2</v>
      </c>
      <c r="M8097" s="25">
        <f>VLOOKUP(K8097,Table!$A$2:$C$121,2,0)</f>
        <v>15</v>
      </c>
      <c r="N8097" s="26">
        <f>VLOOKUP(K8097,Table!$A$2:$C$121,3,0)</f>
        <v>2</v>
      </c>
      <c r="O8097" s="13" t="str">
        <f>VLOOKUP(A8097,Table!$U$1:$V$230,2,0)</f>
        <v>Cubic</v>
      </c>
      <c r="P8097" s="1"/>
    </row>
    <row r="8098" spans="1:16">
      <c r="A8098" s="12">
        <v>221</v>
      </c>
      <c r="B8098" s="12">
        <v>44385</v>
      </c>
      <c r="C8098" s="12" t="s">
        <v>9052</v>
      </c>
      <c r="D8098" s="12" t="s">
        <v>1264</v>
      </c>
      <c r="E8098" s="17" t="s">
        <v>11294</v>
      </c>
      <c r="F8098" s="25" t="str">
        <f>LEFT(E8098,MIN(FIND({0,1,2,3,4,5,6,7,8,9},ASC(E8098)&amp;1234567890))-1)</f>
        <v>Rh</v>
      </c>
      <c r="G8098" s="25">
        <f t="shared" si="252"/>
        <v>1</v>
      </c>
      <c r="H8098" s="25">
        <f>VLOOKUP(F8098,Table!$A$2:$C$121,2,0)</f>
        <v>9</v>
      </c>
      <c r="I8098" s="26">
        <f>VLOOKUP(F8098,Table!$A$2:$C$121,3,0)</f>
        <v>5</v>
      </c>
      <c r="J8098" s="17" t="s">
        <v>31</v>
      </c>
      <c r="K8098" s="25" t="str">
        <f>LEFT(J8098,MIN(FIND({0,1,2,3,4,5,6,7,8,9},ASC(J8098)&amp;1234567890))-1)</f>
        <v>Si</v>
      </c>
      <c r="L8098" s="25">
        <f t="shared" si="253"/>
        <v>1</v>
      </c>
      <c r="M8098" s="25">
        <f>VLOOKUP(K8098,Table!$A$2:$C$121,2,0)</f>
        <v>14</v>
      </c>
      <c r="N8098" s="26">
        <f>VLOOKUP(K8098,Table!$A$2:$C$121,3,0)</f>
        <v>3</v>
      </c>
      <c r="O8098" s="13" t="str">
        <f>VLOOKUP(A8098,Table!$U$1:$V$230,2,0)</f>
        <v>Cubic</v>
      </c>
      <c r="P8098" s="1"/>
    </row>
    <row r="8099" spans="1:16">
      <c r="A8099" s="12">
        <v>221</v>
      </c>
      <c r="B8099" s="12">
        <v>44427</v>
      </c>
      <c r="C8099" s="12" t="s">
        <v>9052</v>
      </c>
      <c r="D8099" s="12" t="s">
        <v>9116</v>
      </c>
      <c r="E8099" s="17" t="s">
        <v>39</v>
      </c>
      <c r="F8099" s="25" t="str">
        <f>LEFT(E8099,MIN(FIND({0,1,2,3,4,5,6,7,8,9},ASC(E8099)&amp;1234567890))-1)</f>
        <v>K</v>
      </c>
      <c r="G8099" s="25">
        <f t="shared" si="252"/>
        <v>1</v>
      </c>
      <c r="H8099" s="25">
        <f>VLOOKUP(F8099,Table!$A$2:$C$121,2,0)</f>
        <v>1</v>
      </c>
      <c r="I8099" s="26">
        <f>VLOOKUP(F8099,Table!$A$2:$C$121,3,0)</f>
        <v>4</v>
      </c>
      <c r="J8099" s="17" t="s">
        <v>12148</v>
      </c>
      <c r="K8099" s="25" t="str">
        <f>LEFT(J8099,MIN(FIND({0,1,2,3,4,5,6,7,8,9},ASC(J8099)&amp;1234567890))-1)</f>
        <v>B</v>
      </c>
      <c r="L8099" s="25">
        <f t="shared" si="253"/>
        <v>6</v>
      </c>
      <c r="M8099" s="25">
        <f>VLOOKUP(K8099,Table!$A$2:$C$121,2,0)</f>
        <v>13</v>
      </c>
      <c r="N8099" s="26">
        <f>VLOOKUP(K8099,Table!$A$2:$C$121,3,0)</f>
        <v>2</v>
      </c>
      <c r="O8099" s="13" t="str">
        <f>VLOOKUP(A8099,Table!$U$1:$V$230,2,0)</f>
        <v>Cubic</v>
      </c>
      <c r="P8099" s="1"/>
    </row>
    <row r="8100" spans="1:16">
      <c r="A8100" s="12">
        <v>221</v>
      </c>
      <c r="B8100" s="12">
        <v>44641</v>
      </c>
      <c r="C8100" s="12" t="s">
        <v>9052</v>
      </c>
      <c r="D8100" s="12" t="s">
        <v>1667</v>
      </c>
      <c r="E8100" s="17" t="s">
        <v>11286</v>
      </c>
      <c r="F8100" s="25" t="str">
        <f>LEFT(E8100,MIN(FIND({0,1,2,3,4,5,6,7,8,9},ASC(E8100)&amp;1234567890))-1)</f>
        <v>In</v>
      </c>
      <c r="G8100" s="25">
        <f t="shared" si="252"/>
        <v>1</v>
      </c>
      <c r="H8100" s="25">
        <f>VLOOKUP(F8100,Table!$A$2:$C$121,2,0)</f>
        <v>13</v>
      </c>
      <c r="I8100" s="26">
        <f>VLOOKUP(F8100,Table!$A$2:$C$121,3,0)</f>
        <v>5</v>
      </c>
      <c r="J8100" s="17" t="s">
        <v>11645</v>
      </c>
      <c r="K8100" s="25" t="str">
        <f>LEFT(J8100,MIN(FIND({0,1,2,3,4,5,6,7,8,9},ASC(J8100)&amp;1234567890))-1)</f>
        <v>Sb</v>
      </c>
      <c r="L8100" s="25">
        <f t="shared" si="253"/>
        <v>1</v>
      </c>
      <c r="M8100" s="25">
        <f>VLOOKUP(K8100,Table!$A$2:$C$121,2,0)</f>
        <v>15</v>
      </c>
      <c r="N8100" s="26">
        <f>VLOOKUP(K8100,Table!$A$2:$C$121,3,0)</f>
        <v>5</v>
      </c>
      <c r="O8100" s="13" t="str">
        <f>VLOOKUP(A8100,Table!$U$1:$V$230,2,0)</f>
        <v>Cubic</v>
      </c>
      <c r="P8100" s="1"/>
    </row>
    <row r="8101" spans="1:16">
      <c r="A8101" s="12">
        <v>221</v>
      </c>
      <c r="B8101" s="12">
        <v>44652</v>
      </c>
      <c r="C8101" s="12" t="s">
        <v>9052</v>
      </c>
      <c r="D8101" s="12" t="s">
        <v>5155</v>
      </c>
      <c r="E8101" s="17" t="s">
        <v>11286</v>
      </c>
      <c r="F8101" s="25" t="str">
        <f>LEFT(E8101,MIN(FIND({0,1,2,3,4,5,6,7,8,9},ASC(E8101)&amp;1234567890))-1)</f>
        <v>In</v>
      </c>
      <c r="G8101" s="25">
        <f t="shared" si="252"/>
        <v>1</v>
      </c>
      <c r="H8101" s="25">
        <f>VLOOKUP(F8101,Table!$A$2:$C$121,2,0)</f>
        <v>13</v>
      </c>
      <c r="I8101" s="26">
        <f>VLOOKUP(F8101,Table!$A$2:$C$121,3,0)</f>
        <v>5</v>
      </c>
      <c r="J8101" s="17" t="s">
        <v>328</v>
      </c>
      <c r="K8101" s="25" t="str">
        <f>LEFT(J8101,MIN(FIND({0,1,2,3,4,5,6,7,8,9},ASC(J8101)&amp;1234567890))-1)</f>
        <v>Te</v>
      </c>
      <c r="L8101" s="25">
        <f t="shared" si="253"/>
        <v>1</v>
      </c>
      <c r="M8101" s="25">
        <f>VLOOKUP(K8101,Table!$A$2:$C$121,2,0)</f>
        <v>16</v>
      </c>
      <c r="N8101" s="26">
        <f>VLOOKUP(K8101,Table!$A$2:$C$121,3,0)</f>
        <v>5</v>
      </c>
      <c r="O8101" s="13" t="str">
        <f>VLOOKUP(A8101,Table!$U$1:$V$230,2,0)</f>
        <v>Cubic</v>
      </c>
      <c r="P8101" s="1"/>
    </row>
    <row r="8102" spans="1:16">
      <c r="A8102" s="12">
        <v>221</v>
      </c>
      <c r="B8102" s="12">
        <v>76124</v>
      </c>
      <c r="C8102" s="12" t="s">
        <v>9052</v>
      </c>
      <c r="D8102" s="12" t="s">
        <v>9117</v>
      </c>
      <c r="E8102" s="17" t="s">
        <v>410</v>
      </c>
      <c r="F8102" s="25" t="str">
        <f>LEFT(E8102,MIN(FIND({0,1,2,3,4,5,6,7,8,9},ASC(E8102)&amp;1234567890))-1)</f>
        <v>Ba</v>
      </c>
      <c r="G8102" s="25">
        <f t="shared" si="252"/>
        <v>1</v>
      </c>
      <c r="H8102" s="25">
        <f>VLOOKUP(F8102,Table!$A$2:$C$121,2,0)</f>
        <v>2</v>
      </c>
      <c r="I8102" s="26">
        <f>VLOOKUP(F8102,Table!$A$2:$C$121,3,0)</f>
        <v>6</v>
      </c>
      <c r="J8102" s="17" t="s">
        <v>12148</v>
      </c>
      <c r="K8102" s="25" t="str">
        <f>LEFT(J8102,MIN(FIND({0,1,2,3,4,5,6,7,8,9},ASC(J8102)&amp;1234567890))-1)</f>
        <v>B</v>
      </c>
      <c r="L8102" s="25">
        <f t="shared" si="253"/>
        <v>6</v>
      </c>
      <c r="M8102" s="25">
        <f>VLOOKUP(K8102,Table!$A$2:$C$121,2,0)</f>
        <v>13</v>
      </c>
      <c r="N8102" s="26">
        <f>VLOOKUP(K8102,Table!$A$2:$C$121,3,0)</f>
        <v>2</v>
      </c>
      <c r="O8102" s="13" t="str">
        <f>VLOOKUP(A8102,Table!$U$1:$V$230,2,0)</f>
        <v>Cubic</v>
      </c>
      <c r="P8102" s="1"/>
    </row>
    <row r="8103" spans="1:16">
      <c r="A8103" s="12">
        <v>221</v>
      </c>
      <c r="B8103" s="12">
        <v>76125</v>
      </c>
      <c r="C8103" s="12" t="s">
        <v>9052</v>
      </c>
      <c r="D8103" s="12" t="s">
        <v>9118</v>
      </c>
      <c r="E8103" s="17" t="s">
        <v>11306</v>
      </c>
      <c r="F8103" s="25" t="str">
        <f>LEFT(E8103,MIN(FIND({0,1,2,3,4,5,6,7,8,9},ASC(E8103)&amp;1234567890))-1)</f>
        <v>Gd</v>
      </c>
      <c r="G8103" s="25">
        <f t="shared" si="252"/>
        <v>1</v>
      </c>
      <c r="H8103" s="25">
        <f>VLOOKUP(F8103,Table!$A$2:$C$121,2,0)</f>
        <v>3</v>
      </c>
      <c r="I8103" s="26">
        <f>VLOOKUP(F8103,Table!$A$2:$C$121,3,0)</f>
        <v>6</v>
      </c>
      <c r="J8103" s="17" t="s">
        <v>12148</v>
      </c>
      <c r="K8103" s="25" t="str">
        <f>LEFT(J8103,MIN(FIND({0,1,2,3,4,5,6,7,8,9},ASC(J8103)&amp;1234567890))-1)</f>
        <v>B</v>
      </c>
      <c r="L8103" s="25">
        <f t="shared" si="253"/>
        <v>6</v>
      </c>
      <c r="M8103" s="25">
        <f>VLOOKUP(K8103,Table!$A$2:$C$121,2,0)</f>
        <v>13</v>
      </c>
      <c r="N8103" s="26">
        <f>VLOOKUP(K8103,Table!$A$2:$C$121,3,0)</f>
        <v>2</v>
      </c>
      <c r="O8103" s="13" t="str">
        <f>VLOOKUP(A8103,Table!$U$1:$V$230,2,0)</f>
        <v>Cubic</v>
      </c>
      <c r="P8103" s="1"/>
    </row>
    <row r="8104" spans="1:16">
      <c r="A8104" s="12">
        <v>221</v>
      </c>
      <c r="B8104" s="12">
        <v>76126</v>
      </c>
      <c r="C8104" s="12" t="s">
        <v>9052</v>
      </c>
      <c r="D8104" s="12" t="s">
        <v>9119</v>
      </c>
      <c r="E8104" s="17" t="s">
        <v>11336</v>
      </c>
      <c r="F8104" s="25" t="str">
        <f>LEFT(E8104,MIN(FIND({0,1,2,3,4,5,6,7,8,9},ASC(E8104)&amp;1234567890))-1)</f>
        <v>Y</v>
      </c>
      <c r="G8104" s="25">
        <f t="shared" si="252"/>
        <v>1</v>
      </c>
      <c r="H8104" s="25">
        <f>VLOOKUP(F8104,Table!$A$2:$C$121,2,0)</f>
        <v>3</v>
      </c>
      <c r="I8104" s="26">
        <f>VLOOKUP(F8104,Table!$A$2:$C$121,3,0)</f>
        <v>5</v>
      </c>
      <c r="J8104" s="17" t="s">
        <v>12148</v>
      </c>
      <c r="K8104" s="25" t="str">
        <f>LEFT(J8104,MIN(FIND({0,1,2,3,4,5,6,7,8,9},ASC(J8104)&amp;1234567890))-1)</f>
        <v>B</v>
      </c>
      <c r="L8104" s="25">
        <f t="shared" si="253"/>
        <v>6</v>
      </c>
      <c r="M8104" s="25">
        <f>VLOOKUP(K8104,Table!$A$2:$C$121,2,0)</f>
        <v>13</v>
      </c>
      <c r="N8104" s="26">
        <f>VLOOKUP(K8104,Table!$A$2:$C$121,3,0)</f>
        <v>2</v>
      </c>
      <c r="O8104" s="13" t="str">
        <f>VLOOKUP(A8104,Table!$U$1:$V$230,2,0)</f>
        <v>Cubic</v>
      </c>
      <c r="P8104" s="1"/>
    </row>
    <row r="8105" spans="1:16">
      <c r="A8105" s="12">
        <v>221</v>
      </c>
      <c r="B8105" s="12">
        <v>76403</v>
      </c>
      <c r="C8105" s="12" t="s">
        <v>9052</v>
      </c>
      <c r="D8105" s="12" t="s">
        <v>9120</v>
      </c>
      <c r="E8105" s="17" t="s">
        <v>11501</v>
      </c>
      <c r="F8105" s="25" t="str">
        <f>LEFT(E8105,MIN(FIND({0,1,2,3,4,5,6,7,8,9},ASC(E8105)&amp;1234567890))-1)</f>
        <v>Ni</v>
      </c>
      <c r="G8105" s="25">
        <f t="shared" si="252"/>
        <v>4</v>
      </c>
      <c r="H8105" s="25">
        <f>VLOOKUP(F8105,Table!$A$2:$C$121,2,0)</f>
        <v>10</v>
      </c>
      <c r="I8105" s="26">
        <f>VLOOKUP(F8105,Table!$A$2:$C$121,3,0)</f>
        <v>4</v>
      </c>
      <c r="J8105" s="17" t="s">
        <v>68</v>
      </c>
      <c r="K8105" s="25" t="str">
        <f>LEFT(J8105,MIN(FIND({0,1,2,3,4,5,6,7,8,9},ASC(J8105)&amp;1234567890))-1)</f>
        <v>N</v>
      </c>
      <c r="L8105" s="25">
        <f t="shared" si="253"/>
        <v>1</v>
      </c>
      <c r="M8105" s="25">
        <f>VLOOKUP(K8105,Table!$A$2:$C$121,2,0)</f>
        <v>15</v>
      </c>
      <c r="N8105" s="26">
        <f>VLOOKUP(K8105,Table!$A$2:$C$121,3,0)</f>
        <v>2</v>
      </c>
      <c r="O8105" s="13" t="str">
        <f>VLOOKUP(A8105,Table!$U$1:$V$230,2,0)</f>
        <v>Cubic</v>
      </c>
      <c r="P8105" s="1"/>
    </row>
    <row r="8106" spans="1:16">
      <c r="A8106" s="12">
        <v>221</v>
      </c>
      <c r="B8106" s="12">
        <v>76413</v>
      </c>
      <c r="C8106" s="12" t="s">
        <v>9052</v>
      </c>
      <c r="D8106" s="12" t="s">
        <v>2867</v>
      </c>
      <c r="E8106" s="17" t="s">
        <v>11359</v>
      </c>
      <c r="F8106" s="25" t="str">
        <f>LEFT(E8106,MIN(FIND({0,1,2,3,4,5,6,7,8,9},ASC(E8106)&amp;1234567890))-1)</f>
        <v>Ni</v>
      </c>
      <c r="G8106" s="25">
        <f t="shared" si="252"/>
        <v>3</v>
      </c>
      <c r="H8106" s="25">
        <f>VLOOKUP(F8106,Table!$A$2:$C$121,2,0)</f>
        <v>10</v>
      </c>
      <c r="I8106" s="26">
        <f>VLOOKUP(F8106,Table!$A$2:$C$121,3,0)</f>
        <v>4</v>
      </c>
      <c r="J8106" s="17" t="s">
        <v>31</v>
      </c>
      <c r="K8106" s="25" t="str">
        <f>LEFT(J8106,MIN(FIND({0,1,2,3,4,5,6,7,8,9},ASC(J8106)&amp;1234567890))-1)</f>
        <v>Si</v>
      </c>
      <c r="L8106" s="25">
        <f t="shared" si="253"/>
        <v>1</v>
      </c>
      <c r="M8106" s="25">
        <f>VLOOKUP(K8106,Table!$A$2:$C$121,2,0)</f>
        <v>14</v>
      </c>
      <c r="N8106" s="26">
        <f>VLOOKUP(K8106,Table!$A$2:$C$121,3,0)</f>
        <v>3</v>
      </c>
      <c r="O8106" s="13" t="str">
        <f>VLOOKUP(A8106,Table!$U$1:$V$230,2,0)</f>
        <v>Cubic</v>
      </c>
      <c r="P8106" s="1"/>
    </row>
    <row r="8107" spans="1:16">
      <c r="A8107" s="12">
        <v>221</v>
      </c>
      <c r="B8107" s="12">
        <v>76751</v>
      </c>
      <c r="C8107" s="12" t="s">
        <v>9052</v>
      </c>
      <c r="D8107" s="12" t="s">
        <v>9121</v>
      </c>
      <c r="E8107" s="17" t="s">
        <v>14138</v>
      </c>
      <c r="F8107" s="25" t="str">
        <f>LEFT(E8107,MIN(FIND({0,1,2,3,4,5,6,7,8,9},ASC(E8107)&amp;1234567890))-1)</f>
        <v>U</v>
      </c>
      <c r="G8107" s="25">
        <f t="shared" si="252"/>
        <v>1.07</v>
      </c>
      <c r="H8107" s="25">
        <f>VLOOKUP(F8107,Table!$A$2:$C$121,2,0)</f>
        <v>3</v>
      </c>
      <c r="I8107" s="26">
        <f>VLOOKUP(F8107,Table!$A$2:$C$121,3,0)</f>
        <v>7</v>
      </c>
      <c r="J8107" s="17" t="s">
        <v>14139</v>
      </c>
      <c r="K8107" s="25" t="str">
        <f>LEFT(J8107,MIN(FIND({0,1,2,3,4,5,6,7,8,9},ASC(J8107)&amp;1234567890))-1)</f>
        <v>Si</v>
      </c>
      <c r="L8107" s="25">
        <f t="shared" si="253"/>
        <v>2.14</v>
      </c>
      <c r="M8107" s="25">
        <f>VLOOKUP(K8107,Table!$A$2:$C$121,2,0)</f>
        <v>14</v>
      </c>
      <c r="N8107" s="26">
        <f>VLOOKUP(K8107,Table!$A$2:$C$121,3,0)</f>
        <v>3</v>
      </c>
      <c r="O8107" s="13" t="str">
        <f>VLOOKUP(A8107,Table!$U$1:$V$230,2,0)</f>
        <v>Cubic</v>
      </c>
      <c r="P8107" s="1"/>
    </row>
    <row r="8108" spans="1:16">
      <c r="A8108" s="12">
        <v>221</v>
      </c>
      <c r="B8108" s="12">
        <v>42612</v>
      </c>
      <c r="C8108" s="12" t="s">
        <v>9052</v>
      </c>
      <c r="D8108" s="12" t="s">
        <v>9122</v>
      </c>
      <c r="E8108" s="17" t="s">
        <v>14140</v>
      </c>
      <c r="F8108" s="25" t="str">
        <f>LEFT(E8108,MIN(FIND({0,1,2,3,4,5,6,7,8,9},ASC(E8108)&amp;1234567890))-1)</f>
        <v>Th</v>
      </c>
      <c r="G8108" s="25">
        <f t="shared" si="252"/>
        <v>0.78</v>
      </c>
      <c r="H8108" s="25">
        <f>VLOOKUP(F8108,Table!$A$2:$C$121,2,0)</f>
        <v>3</v>
      </c>
      <c r="I8108" s="26">
        <f>VLOOKUP(F8108,Table!$A$2:$C$121,3,0)</f>
        <v>7</v>
      </c>
      <c r="J8108" s="17" t="s">
        <v>12148</v>
      </c>
      <c r="K8108" s="25" t="str">
        <f>LEFT(J8108,MIN(FIND({0,1,2,3,4,5,6,7,8,9},ASC(J8108)&amp;1234567890))-1)</f>
        <v>B</v>
      </c>
      <c r="L8108" s="25">
        <f t="shared" si="253"/>
        <v>6</v>
      </c>
      <c r="M8108" s="25">
        <f>VLOOKUP(K8108,Table!$A$2:$C$121,2,0)</f>
        <v>13</v>
      </c>
      <c r="N8108" s="26">
        <f>VLOOKUP(K8108,Table!$A$2:$C$121,3,0)</f>
        <v>2</v>
      </c>
      <c r="O8108" s="13" t="str">
        <f>VLOOKUP(A8108,Table!$U$1:$V$230,2,0)</f>
        <v>Cubic</v>
      </c>
      <c r="P8108" s="1"/>
    </row>
    <row r="8109" spans="1:16">
      <c r="A8109" s="12">
        <v>221</v>
      </c>
      <c r="B8109" s="12">
        <v>53235</v>
      </c>
      <c r="C8109" s="12" t="s">
        <v>9052</v>
      </c>
      <c r="D8109" s="12" t="s">
        <v>9123</v>
      </c>
      <c r="E8109" s="17" t="s">
        <v>376</v>
      </c>
      <c r="F8109" s="25" t="str">
        <f>LEFT(E8109,MIN(FIND({0,1,2,3,4,5,6,7,8,9},ASC(E8109)&amp;1234567890))-1)</f>
        <v>Cs</v>
      </c>
      <c r="G8109" s="25">
        <f t="shared" si="252"/>
        <v>1</v>
      </c>
      <c r="H8109" s="25">
        <f>VLOOKUP(F8109,Table!$A$2:$C$121,2,0)</f>
        <v>1</v>
      </c>
      <c r="I8109" s="26">
        <f>VLOOKUP(F8109,Table!$A$2:$C$121,3,0)</f>
        <v>6</v>
      </c>
      <c r="J8109" s="17" t="s">
        <v>11414</v>
      </c>
      <c r="K8109" s="25" t="str">
        <f>LEFT(J8109,MIN(FIND({0,1,2,3,4,5,6,7,8,9},ASC(J8109)&amp;1234567890))-1)</f>
        <v>H</v>
      </c>
      <c r="L8109" s="25">
        <f t="shared" si="253"/>
        <v>1</v>
      </c>
      <c r="M8109" s="25">
        <f>VLOOKUP(K8109,Table!$A$2:$C$121,2,0)</f>
        <v>1</v>
      </c>
      <c r="N8109" s="26">
        <f>VLOOKUP(K8109,Table!$A$2:$C$121,3,0)</f>
        <v>1</v>
      </c>
      <c r="O8109" s="13" t="str">
        <f>VLOOKUP(A8109,Table!$U$1:$V$230,2,0)</f>
        <v>Cubic</v>
      </c>
      <c r="P8109" s="1"/>
    </row>
    <row r="8110" spans="1:16">
      <c r="A8110" s="12">
        <v>221</v>
      </c>
      <c r="B8110" s="12">
        <v>56260</v>
      </c>
      <c r="C8110" s="12" t="s">
        <v>9052</v>
      </c>
      <c r="D8110" s="12" t="s">
        <v>4290</v>
      </c>
      <c r="E8110" s="17" t="s">
        <v>11355</v>
      </c>
      <c r="F8110" s="25" t="str">
        <f>LEFT(E8110,MIN(FIND({0,1,2,3,4,5,6,7,8,9},ASC(E8110)&amp;1234567890))-1)</f>
        <v>Pt</v>
      </c>
      <c r="G8110" s="25">
        <f t="shared" si="252"/>
        <v>3</v>
      </c>
      <c r="H8110" s="25">
        <f>VLOOKUP(F8110,Table!$A$2:$C$121,2,0)</f>
        <v>10</v>
      </c>
      <c r="I8110" s="26">
        <f>VLOOKUP(F8110,Table!$A$2:$C$121,3,0)</f>
        <v>6</v>
      </c>
      <c r="J8110" s="17" t="s">
        <v>11286</v>
      </c>
      <c r="K8110" s="25" t="str">
        <f>LEFT(J8110,MIN(FIND({0,1,2,3,4,5,6,7,8,9},ASC(J8110)&amp;1234567890))-1)</f>
        <v>In</v>
      </c>
      <c r="L8110" s="25">
        <f t="shared" si="253"/>
        <v>1</v>
      </c>
      <c r="M8110" s="25">
        <f>VLOOKUP(K8110,Table!$A$2:$C$121,2,0)</f>
        <v>13</v>
      </c>
      <c r="N8110" s="26">
        <f>VLOOKUP(K8110,Table!$A$2:$C$121,3,0)</f>
        <v>5</v>
      </c>
      <c r="O8110" s="13" t="str">
        <f>VLOOKUP(A8110,Table!$U$1:$V$230,2,0)</f>
        <v>Cubic</v>
      </c>
      <c r="P8110" s="1"/>
    </row>
    <row r="8111" spans="1:16">
      <c r="A8111" s="12">
        <v>221</v>
      </c>
      <c r="B8111" s="12">
        <v>56264</v>
      </c>
      <c r="C8111" s="12" t="s">
        <v>9052</v>
      </c>
      <c r="D8111" s="12" t="s">
        <v>9124</v>
      </c>
      <c r="E8111" s="17" t="s">
        <v>33</v>
      </c>
      <c r="F8111" s="25" t="str">
        <f>LEFT(E8111,MIN(FIND({0,1,2,3,4,5,6,7,8,9},ASC(E8111)&amp;1234567890))-1)</f>
        <v>Fe</v>
      </c>
      <c r="G8111" s="25">
        <f t="shared" si="252"/>
        <v>1</v>
      </c>
      <c r="H8111" s="25">
        <f>VLOOKUP(F8111,Table!$A$2:$C$121,2,0)</f>
        <v>8</v>
      </c>
      <c r="I8111" s="26">
        <f>VLOOKUP(F8111,Table!$A$2:$C$121,3,0)</f>
        <v>4</v>
      </c>
      <c r="J8111" s="17" t="s">
        <v>11658</v>
      </c>
      <c r="K8111" s="25" t="str">
        <f>LEFT(J8111,MIN(FIND({0,1,2,3,4,5,6,7,8,9},ASC(J8111)&amp;1234567890))-1)</f>
        <v>Ir</v>
      </c>
      <c r="L8111" s="25">
        <f t="shared" si="253"/>
        <v>3</v>
      </c>
      <c r="M8111" s="25">
        <f>VLOOKUP(K8111,Table!$A$2:$C$121,2,0)</f>
        <v>9</v>
      </c>
      <c r="N8111" s="26">
        <f>VLOOKUP(K8111,Table!$A$2:$C$121,3,0)</f>
        <v>6</v>
      </c>
      <c r="O8111" s="13" t="str">
        <f>VLOOKUP(A8111,Table!$U$1:$V$230,2,0)</f>
        <v>Cubic</v>
      </c>
      <c r="P8111" s="1"/>
    </row>
    <row r="8112" spans="1:16">
      <c r="A8112" s="12">
        <v>221</v>
      </c>
      <c r="B8112" s="12">
        <v>56266</v>
      </c>
      <c r="C8112" s="12" t="s">
        <v>9052</v>
      </c>
      <c r="D8112" s="12" t="s">
        <v>9125</v>
      </c>
      <c r="E8112" s="17" t="s">
        <v>11910</v>
      </c>
      <c r="F8112" s="25" t="str">
        <f>LEFT(E8112,MIN(FIND({0,1,2,3,4,5,6,7,8,9},ASC(E8112)&amp;1234567890))-1)</f>
        <v>Au</v>
      </c>
      <c r="G8112" s="25">
        <f t="shared" si="252"/>
        <v>3</v>
      </c>
      <c r="H8112" s="25">
        <f>VLOOKUP(F8112,Table!$A$2:$C$121,2,0)</f>
        <v>11</v>
      </c>
      <c r="I8112" s="26">
        <f>VLOOKUP(F8112,Table!$A$2:$C$121,3,0)</f>
        <v>6</v>
      </c>
      <c r="J8112" s="17" t="s">
        <v>11351</v>
      </c>
      <c r="K8112" s="25" t="str">
        <f>LEFT(J8112,MIN(FIND({0,1,2,3,4,5,6,7,8,9},ASC(J8112)&amp;1234567890))-1)</f>
        <v>Cu</v>
      </c>
      <c r="L8112" s="25">
        <f t="shared" si="253"/>
        <v>1</v>
      </c>
      <c r="M8112" s="25">
        <f>VLOOKUP(K8112,Table!$A$2:$C$121,2,0)</f>
        <v>11</v>
      </c>
      <c r="N8112" s="26">
        <f>VLOOKUP(K8112,Table!$A$2:$C$121,3,0)</f>
        <v>4</v>
      </c>
      <c r="O8112" s="13" t="str">
        <f>VLOOKUP(A8112,Table!$U$1:$V$230,2,0)</f>
        <v>Cubic</v>
      </c>
      <c r="P8112" s="1"/>
    </row>
    <row r="8113" spans="1:16">
      <c r="A8113" s="12">
        <v>221</v>
      </c>
      <c r="B8113" s="12">
        <v>56273</v>
      </c>
      <c r="C8113" s="12" t="s">
        <v>9052</v>
      </c>
      <c r="D8113" s="12" t="s">
        <v>9126</v>
      </c>
      <c r="E8113" s="17" t="s">
        <v>76</v>
      </c>
      <c r="F8113" s="25" t="str">
        <f>LEFT(E8113,MIN(FIND({0,1,2,3,4,5,6,7,8,9},ASC(E8113)&amp;1234567890))-1)</f>
        <v>Co</v>
      </c>
      <c r="G8113" s="25">
        <f t="shared" si="252"/>
        <v>1</v>
      </c>
      <c r="H8113" s="25">
        <f>VLOOKUP(F8113,Table!$A$2:$C$121,2,0)</f>
        <v>9</v>
      </c>
      <c r="I8113" s="26">
        <f>VLOOKUP(F8113,Table!$A$2:$C$121,3,0)</f>
        <v>4</v>
      </c>
      <c r="J8113" s="17" t="s">
        <v>33</v>
      </c>
      <c r="K8113" s="25" t="str">
        <f>LEFT(J8113,MIN(FIND({0,1,2,3,4,5,6,7,8,9},ASC(J8113)&amp;1234567890))-1)</f>
        <v>Fe</v>
      </c>
      <c r="L8113" s="25">
        <f t="shared" si="253"/>
        <v>1</v>
      </c>
      <c r="M8113" s="25">
        <f>VLOOKUP(K8113,Table!$A$2:$C$121,2,0)</f>
        <v>8</v>
      </c>
      <c r="N8113" s="26">
        <f>VLOOKUP(K8113,Table!$A$2:$C$121,3,0)</f>
        <v>4</v>
      </c>
      <c r="O8113" s="13" t="str">
        <f>VLOOKUP(A8113,Table!$U$1:$V$230,2,0)</f>
        <v>Cubic</v>
      </c>
      <c r="P8113" s="1"/>
    </row>
    <row r="8114" spans="1:16">
      <c r="A8114" s="12">
        <v>221</v>
      </c>
      <c r="B8114" s="12">
        <v>56276</v>
      </c>
      <c r="C8114" s="12" t="s">
        <v>9052</v>
      </c>
      <c r="D8114" s="12" t="s">
        <v>9127</v>
      </c>
      <c r="E8114" s="17" t="s">
        <v>11351</v>
      </c>
      <c r="F8114" s="25" t="str">
        <f>LEFT(E8114,MIN(FIND({0,1,2,3,4,5,6,7,8,9},ASC(E8114)&amp;1234567890))-1)</f>
        <v>Cu</v>
      </c>
      <c r="G8114" s="25">
        <f t="shared" si="252"/>
        <v>1</v>
      </c>
      <c r="H8114" s="25">
        <f>VLOOKUP(F8114,Table!$A$2:$C$121,2,0)</f>
        <v>11</v>
      </c>
      <c r="I8114" s="26">
        <f>VLOOKUP(F8114,Table!$A$2:$C$121,3,0)</f>
        <v>4</v>
      </c>
      <c r="J8114" s="17" t="s">
        <v>70</v>
      </c>
      <c r="K8114" s="25" t="str">
        <f>LEFT(J8114,MIN(FIND({0,1,2,3,4,5,6,7,8,9},ASC(J8114)&amp;1234567890))-1)</f>
        <v>Zn</v>
      </c>
      <c r="L8114" s="25">
        <f t="shared" si="253"/>
        <v>1</v>
      </c>
      <c r="M8114" s="25">
        <f>VLOOKUP(K8114,Table!$A$2:$C$121,2,0)</f>
        <v>12</v>
      </c>
      <c r="N8114" s="26">
        <f>VLOOKUP(K8114,Table!$A$2:$C$121,3,0)</f>
        <v>4</v>
      </c>
      <c r="O8114" s="13" t="str">
        <f>VLOOKUP(A8114,Table!$U$1:$V$230,2,0)</f>
        <v>Cubic</v>
      </c>
      <c r="P8114" s="1"/>
    </row>
    <row r="8115" spans="1:16">
      <c r="A8115" s="12">
        <v>221</v>
      </c>
      <c r="B8115" s="12">
        <v>52111</v>
      </c>
      <c r="C8115" s="12" t="s">
        <v>9052</v>
      </c>
      <c r="D8115" s="12" t="s">
        <v>9128</v>
      </c>
      <c r="E8115" s="17" t="s">
        <v>433</v>
      </c>
      <c r="F8115" s="25" t="str">
        <f>LEFT(E8115,MIN(FIND({0,1,2,3,4,5,6,7,8,9},ASC(E8115)&amp;1234567890))-1)</f>
        <v>Sr</v>
      </c>
      <c r="G8115" s="25">
        <f t="shared" si="252"/>
        <v>1</v>
      </c>
      <c r="H8115" s="25">
        <f>VLOOKUP(F8115,Table!$A$2:$C$121,2,0)</f>
        <v>2</v>
      </c>
      <c r="I8115" s="26">
        <f>VLOOKUP(F8115,Table!$A$2:$C$121,3,0)</f>
        <v>5</v>
      </c>
      <c r="J8115" s="17" t="s">
        <v>379</v>
      </c>
      <c r="K8115" s="25" t="str">
        <f>LEFT(J8115,MIN(FIND({0,1,2,3,4,5,6,7,8,9},ASC(J8115)&amp;1234567890))-1)</f>
        <v>S</v>
      </c>
      <c r="L8115" s="25">
        <f t="shared" si="253"/>
        <v>1</v>
      </c>
      <c r="M8115" s="25">
        <f>VLOOKUP(K8115,Table!$A$2:$C$121,2,0)</f>
        <v>16</v>
      </c>
      <c r="N8115" s="26">
        <f>VLOOKUP(K8115,Table!$A$2:$C$121,3,0)</f>
        <v>3</v>
      </c>
      <c r="O8115" s="13" t="str">
        <f>VLOOKUP(A8115,Table!$U$1:$V$230,2,0)</f>
        <v>Cubic</v>
      </c>
      <c r="P8115" s="1"/>
    </row>
    <row r="8116" spans="1:16">
      <c r="A8116" s="12">
        <v>221</v>
      </c>
      <c r="B8116" s="12">
        <v>52201</v>
      </c>
      <c r="C8116" s="12" t="s">
        <v>9052</v>
      </c>
      <c r="D8116" s="12" t="s">
        <v>561</v>
      </c>
      <c r="E8116" s="17" t="s">
        <v>588</v>
      </c>
      <c r="F8116" s="25" t="str">
        <f>LEFT(E8116,MIN(FIND({0,1,2,3,4,5,6,7,8,9},ASC(E8116)&amp;1234567890))-1)</f>
        <v>Tl</v>
      </c>
      <c r="G8116" s="25">
        <f t="shared" si="252"/>
        <v>1</v>
      </c>
      <c r="H8116" s="25">
        <f>VLOOKUP(F8116,Table!$A$2:$C$121,2,0)</f>
        <v>13</v>
      </c>
      <c r="I8116" s="26">
        <f>VLOOKUP(F8116,Table!$A$2:$C$121,3,0)</f>
        <v>6</v>
      </c>
      <c r="J8116" s="17" t="s">
        <v>379</v>
      </c>
      <c r="K8116" s="25" t="str">
        <f>LEFT(J8116,MIN(FIND({0,1,2,3,4,5,6,7,8,9},ASC(J8116)&amp;1234567890))-1)</f>
        <v>S</v>
      </c>
      <c r="L8116" s="25">
        <f t="shared" si="253"/>
        <v>1</v>
      </c>
      <c r="M8116" s="25">
        <f>VLOOKUP(K8116,Table!$A$2:$C$121,2,0)</f>
        <v>16</v>
      </c>
      <c r="N8116" s="26">
        <f>VLOOKUP(K8116,Table!$A$2:$C$121,3,0)</f>
        <v>3</v>
      </c>
      <c r="O8116" s="13" t="str">
        <f>VLOOKUP(A8116,Table!$U$1:$V$230,2,0)</f>
        <v>Cubic</v>
      </c>
      <c r="P8116" s="1"/>
    </row>
    <row r="8117" spans="1:16">
      <c r="A8117" s="12">
        <v>221</v>
      </c>
      <c r="B8117" s="12">
        <v>52302</v>
      </c>
      <c r="C8117" s="12" t="s">
        <v>9052</v>
      </c>
      <c r="D8117" s="12" t="s">
        <v>6170</v>
      </c>
      <c r="E8117" s="17" t="s">
        <v>11291</v>
      </c>
      <c r="F8117" s="25" t="str">
        <f>LEFT(E8117,MIN(FIND({0,1,2,3,4,5,6,7,8,9},ASC(E8117)&amp;1234567890))-1)</f>
        <v>Sn</v>
      </c>
      <c r="G8117" s="25">
        <f t="shared" si="252"/>
        <v>1</v>
      </c>
      <c r="H8117" s="25">
        <f>VLOOKUP(F8117,Table!$A$2:$C$121,2,0)</f>
        <v>14</v>
      </c>
      <c r="I8117" s="26">
        <f>VLOOKUP(F8117,Table!$A$2:$C$121,3,0)</f>
        <v>5</v>
      </c>
      <c r="J8117" s="17" t="s">
        <v>11645</v>
      </c>
      <c r="K8117" s="25" t="str">
        <f>LEFT(J8117,MIN(FIND({0,1,2,3,4,5,6,7,8,9},ASC(J8117)&amp;1234567890))-1)</f>
        <v>Sb</v>
      </c>
      <c r="L8117" s="25">
        <f t="shared" si="253"/>
        <v>1</v>
      </c>
      <c r="M8117" s="25">
        <f>VLOOKUP(K8117,Table!$A$2:$C$121,2,0)</f>
        <v>15</v>
      </c>
      <c r="N8117" s="26">
        <f>VLOOKUP(K8117,Table!$A$2:$C$121,3,0)</f>
        <v>5</v>
      </c>
      <c r="O8117" s="13" t="str">
        <f>VLOOKUP(A8117,Table!$U$1:$V$230,2,0)</f>
        <v>Cubic</v>
      </c>
      <c r="P8117" s="1"/>
    </row>
    <row r="8118" spans="1:16">
      <c r="A8118" s="12">
        <v>221</v>
      </c>
      <c r="B8118" s="12">
        <v>52316</v>
      </c>
      <c r="C8118" s="12" t="s">
        <v>9052</v>
      </c>
      <c r="D8118" s="12" t="s">
        <v>9129</v>
      </c>
      <c r="E8118" s="17" t="s">
        <v>11363</v>
      </c>
      <c r="F8118" s="25" t="str">
        <f>LEFT(E8118,MIN(FIND({0,1,2,3,4,5,6,7,8,9},ASC(E8118)&amp;1234567890))-1)</f>
        <v>Th</v>
      </c>
      <c r="G8118" s="25">
        <f t="shared" si="252"/>
        <v>1</v>
      </c>
      <c r="H8118" s="25">
        <f>VLOOKUP(F8118,Table!$A$2:$C$121,2,0)</f>
        <v>3</v>
      </c>
      <c r="I8118" s="26">
        <f>VLOOKUP(F8118,Table!$A$2:$C$121,3,0)</f>
        <v>7</v>
      </c>
      <c r="J8118" s="17" t="s">
        <v>11645</v>
      </c>
      <c r="K8118" s="25" t="str">
        <f>LEFT(J8118,MIN(FIND({0,1,2,3,4,5,6,7,8,9},ASC(J8118)&amp;1234567890))-1)</f>
        <v>Sb</v>
      </c>
      <c r="L8118" s="25">
        <f t="shared" si="253"/>
        <v>1</v>
      </c>
      <c r="M8118" s="25">
        <f>VLOOKUP(K8118,Table!$A$2:$C$121,2,0)</f>
        <v>15</v>
      </c>
      <c r="N8118" s="26">
        <f>VLOOKUP(K8118,Table!$A$2:$C$121,3,0)</f>
        <v>5</v>
      </c>
      <c r="O8118" s="13" t="str">
        <f>VLOOKUP(A8118,Table!$U$1:$V$230,2,0)</f>
        <v>Cubic</v>
      </c>
      <c r="P8118" s="1"/>
    </row>
    <row r="8119" spans="1:16">
      <c r="A8119" s="12">
        <v>221</v>
      </c>
      <c r="B8119" s="12">
        <v>52443</v>
      </c>
      <c r="C8119" s="12" t="s">
        <v>9052</v>
      </c>
      <c r="D8119" s="12" t="s">
        <v>9130</v>
      </c>
      <c r="E8119" s="17" t="s">
        <v>11363</v>
      </c>
      <c r="F8119" s="25" t="str">
        <f>LEFT(E8119,MIN(FIND({0,1,2,3,4,5,6,7,8,9},ASC(E8119)&amp;1234567890))-1)</f>
        <v>Th</v>
      </c>
      <c r="G8119" s="25">
        <f t="shared" si="252"/>
        <v>1</v>
      </c>
      <c r="H8119" s="25">
        <f>VLOOKUP(F8119,Table!$A$2:$C$121,2,0)</f>
        <v>3</v>
      </c>
      <c r="I8119" s="26">
        <f>VLOOKUP(F8119,Table!$A$2:$C$121,3,0)</f>
        <v>7</v>
      </c>
      <c r="J8119" s="17" t="s">
        <v>47</v>
      </c>
      <c r="K8119" s="25" t="str">
        <f>LEFT(J8119,MIN(FIND({0,1,2,3,4,5,6,7,8,9},ASC(J8119)&amp;1234567890))-1)</f>
        <v>Se</v>
      </c>
      <c r="L8119" s="25">
        <f t="shared" si="253"/>
        <v>1</v>
      </c>
      <c r="M8119" s="25">
        <f>VLOOKUP(K8119,Table!$A$2:$C$121,2,0)</f>
        <v>16</v>
      </c>
      <c r="N8119" s="26">
        <f>VLOOKUP(K8119,Table!$A$2:$C$121,3,0)</f>
        <v>4</v>
      </c>
      <c r="O8119" s="13" t="str">
        <f>VLOOKUP(A8119,Table!$U$1:$V$230,2,0)</f>
        <v>Cubic</v>
      </c>
      <c r="P8119" s="1"/>
    </row>
    <row r="8120" spans="1:16">
      <c r="A8120" s="12">
        <v>221</v>
      </c>
      <c r="B8120" s="12">
        <v>52446</v>
      </c>
      <c r="C8120" s="12" t="s">
        <v>9052</v>
      </c>
      <c r="D8120" s="12" t="s">
        <v>5329</v>
      </c>
      <c r="E8120" s="17" t="s">
        <v>588</v>
      </c>
      <c r="F8120" s="25" t="str">
        <f>LEFT(E8120,MIN(FIND({0,1,2,3,4,5,6,7,8,9},ASC(E8120)&amp;1234567890))-1)</f>
        <v>Tl</v>
      </c>
      <c r="G8120" s="25">
        <f t="shared" si="252"/>
        <v>1</v>
      </c>
      <c r="H8120" s="25">
        <f>VLOOKUP(F8120,Table!$A$2:$C$121,2,0)</f>
        <v>13</v>
      </c>
      <c r="I8120" s="26">
        <f>VLOOKUP(F8120,Table!$A$2:$C$121,3,0)</f>
        <v>6</v>
      </c>
      <c r="J8120" s="17" t="s">
        <v>47</v>
      </c>
      <c r="K8120" s="25" t="str">
        <f>LEFT(J8120,MIN(FIND({0,1,2,3,4,5,6,7,8,9},ASC(J8120)&amp;1234567890))-1)</f>
        <v>Se</v>
      </c>
      <c r="L8120" s="25">
        <f t="shared" si="253"/>
        <v>1</v>
      </c>
      <c r="M8120" s="25">
        <f>VLOOKUP(K8120,Table!$A$2:$C$121,2,0)</f>
        <v>16</v>
      </c>
      <c r="N8120" s="26">
        <f>VLOOKUP(K8120,Table!$A$2:$C$121,3,0)</f>
        <v>4</v>
      </c>
      <c r="O8120" s="13" t="str">
        <f>VLOOKUP(A8120,Table!$U$1:$V$230,2,0)</f>
        <v>Cubic</v>
      </c>
      <c r="P8120" s="1"/>
    </row>
    <row r="8121" spans="1:16">
      <c r="A8121" s="12">
        <v>221</v>
      </c>
      <c r="B8121" s="12">
        <v>52470</v>
      </c>
      <c r="C8121" s="12" t="s">
        <v>9052</v>
      </c>
      <c r="D8121" s="12" t="s">
        <v>9131</v>
      </c>
      <c r="E8121" s="17" t="s">
        <v>343</v>
      </c>
      <c r="F8121" s="25" t="str">
        <f>LEFT(E8121,MIN(FIND({0,1,2,3,4,5,6,7,8,9},ASC(E8121)&amp;1234567890))-1)</f>
        <v>U</v>
      </c>
      <c r="G8121" s="25">
        <f t="shared" si="252"/>
        <v>1</v>
      </c>
      <c r="H8121" s="25">
        <f>VLOOKUP(F8121,Table!$A$2:$C$121,2,0)</f>
        <v>3</v>
      </c>
      <c r="I8121" s="26">
        <f>VLOOKUP(F8121,Table!$A$2:$C$121,3,0)</f>
        <v>7</v>
      </c>
      <c r="J8121" s="17" t="s">
        <v>11374</v>
      </c>
      <c r="K8121" s="25" t="str">
        <f>LEFT(J8121,MIN(FIND({0,1,2,3,4,5,6,7,8,9},ASC(J8121)&amp;1234567890))-1)</f>
        <v>Si</v>
      </c>
      <c r="L8121" s="25">
        <f t="shared" si="253"/>
        <v>3</v>
      </c>
      <c r="M8121" s="25">
        <f>VLOOKUP(K8121,Table!$A$2:$C$121,2,0)</f>
        <v>14</v>
      </c>
      <c r="N8121" s="26">
        <f>VLOOKUP(K8121,Table!$A$2:$C$121,3,0)</f>
        <v>3</v>
      </c>
      <c r="O8121" s="13" t="str">
        <f>VLOOKUP(A8121,Table!$U$1:$V$230,2,0)</f>
        <v>Cubic</v>
      </c>
      <c r="P8121" s="1"/>
    </row>
    <row r="8122" spans="1:16">
      <c r="A8122" s="12">
        <v>221</v>
      </c>
      <c r="B8122" s="12">
        <v>52484</v>
      </c>
      <c r="C8122" s="12" t="s">
        <v>9052</v>
      </c>
      <c r="D8122" s="12" t="s">
        <v>9132</v>
      </c>
      <c r="E8122" s="17" t="s">
        <v>590</v>
      </c>
      <c r="F8122" s="25" t="str">
        <f>LEFT(E8122,MIN(FIND({0,1,2,3,4,5,6,7,8,9},ASC(E8122)&amp;1234567890))-1)</f>
        <v>Sm</v>
      </c>
      <c r="G8122" s="25">
        <f t="shared" si="252"/>
        <v>1</v>
      </c>
      <c r="H8122" s="25">
        <f>VLOOKUP(F8122,Table!$A$2:$C$121,2,0)</f>
        <v>3</v>
      </c>
      <c r="I8122" s="26">
        <f>VLOOKUP(F8122,Table!$A$2:$C$121,3,0)</f>
        <v>6</v>
      </c>
      <c r="J8122" s="17" t="s">
        <v>328</v>
      </c>
      <c r="K8122" s="25" t="str">
        <f>LEFT(J8122,MIN(FIND({0,1,2,3,4,5,6,7,8,9},ASC(J8122)&amp;1234567890))-1)</f>
        <v>Te</v>
      </c>
      <c r="L8122" s="25">
        <f t="shared" si="253"/>
        <v>1</v>
      </c>
      <c r="M8122" s="25">
        <f>VLOOKUP(K8122,Table!$A$2:$C$121,2,0)</f>
        <v>16</v>
      </c>
      <c r="N8122" s="26">
        <f>VLOOKUP(K8122,Table!$A$2:$C$121,3,0)</f>
        <v>5</v>
      </c>
      <c r="O8122" s="13" t="str">
        <f>VLOOKUP(A8122,Table!$U$1:$V$230,2,0)</f>
        <v>Cubic</v>
      </c>
      <c r="P8122" s="1"/>
    </row>
    <row r="8123" spans="1:16">
      <c r="A8123" s="12">
        <v>221</v>
      </c>
      <c r="B8123" s="12">
        <v>52488</v>
      </c>
      <c r="C8123" s="12" t="s">
        <v>9052</v>
      </c>
      <c r="D8123" s="12" t="s">
        <v>2939</v>
      </c>
      <c r="E8123" s="17" t="s">
        <v>11291</v>
      </c>
      <c r="F8123" s="25" t="str">
        <f>LEFT(E8123,MIN(FIND({0,1,2,3,4,5,6,7,8,9},ASC(E8123)&amp;1234567890))-1)</f>
        <v>Sn</v>
      </c>
      <c r="G8123" s="25">
        <f t="shared" si="252"/>
        <v>1</v>
      </c>
      <c r="H8123" s="25">
        <f>VLOOKUP(F8123,Table!$A$2:$C$121,2,0)</f>
        <v>14</v>
      </c>
      <c r="I8123" s="26">
        <f>VLOOKUP(F8123,Table!$A$2:$C$121,3,0)</f>
        <v>5</v>
      </c>
      <c r="J8123" s="17" t="s">
        <v>328</v>
      </c>
      <c r="K8123" s="25" t="str">
        <f>LEFT(J8123,MIN(FIND({0,1,2,3,4,5,6,7,8,9},ASC(J8123)&amp;1234567890))-1)</f>
        <v>Te</v>
      </c>
      <c r="L8123" s="25">
        <f t="shared" si="253"/>
        <v>1</v>
      </c>
      <c r="M8123" s="25">
        <f>VLOOKUP(K8123,Table!$A$2:$C$121,2,0)</f>
        <v>16</v>
      </c>
      <c r="N8123" s="26">
        <f>VLOOKUP(K8123,Table!$A$2:$C$121,3,0)</f>
        <v>5</v>
      </c>
      <c r="O8123" s="13" t="str">
        <f>VLOOKUP(A8123,Table!$U$1:$V$230,2,0)</f>
        <v>Cubic</v>
      </c>
      <c r="P8123" s="1"/>
    </row>
    <row r="8124" spans="1:16">
      <c r="A8124" s="12">
        <v>221</v>
      </c>
      <c r="B8124" s="12">
        <v>52491</v>
      </c>
      <c r="C8124" s="12" t="s">
        <v>9052</v>
      </c>
      <c r="D8124" s="12" t="s">
        <v>9133</v>
      </c>
      <c r="E8124" s="17" t="s">
        <v>433</v>
      </c>
      <c r="F8124" s="25" t="str">
        <f>LEFT(E8124,MIN(FIND({0,1,2,3,4,5,6,7,8,9},ASC(E8124)&amp;1234567890))-1)</f>
        <v>Sr</v>
      </c>
      <c r="G8124" s="25">
        <f t="shared" si="252"/>
        <v>1</v>
      </c>
      <c r="H8124" s="25">
        <f>VLOOKUP(F8124,Table!$A$2:$C$121,2,0)</f>
        <v>2</v>
      </c>
      <c r="I8124" s="26">
        <f>VLOOKUP(F8124,Table!$A$2:$C$121,3,0)</f>
        <v>5</v>
      </c>
      <c r="J8124" s="17" t="s">
        <v>328</v>
      </c>
      <c r="K8124" s="25" t="str">
        <f>LEFT(J8124,MIN(FIND({0,1,2,3,4,5,6,7,8,9},ASC(J8124)&amp;1234567890))-1)</f>
        <v>Te</v>
      </c>
      <c r="L8124" s="25">
        <f t="shared" si="253"/>
        <v>1</v>
      </c>
      <c r="M8124" s="25">
        <f>VLOOKUP(K8124,Table!$A$2:$C$121,2,0)</f>
        <v>16</v>
      </c>
      <c r="N8124" s="26">
        <f>VLOOKUP(K8124,Table!$A$2:$C$121,3,0)</f>
        <v>5</v>
      </c>
      <c r="O8124" s="13" t="str">
        <f>VLOOKUP(A8124,Table!$U$1:$V$230,2,0)</f>
        <v>Cubic</v>
      </c>
      <c r="P8124" s="1"/>
    </row>
    <row r="8125" spans="1:16">
      <c r="A8125" s="12">
        <v>221</v>
      </c>
      <c r="B8125" s="12">
        <v>52695</v>
      </c>
      <c r="C8125" s="12" t="s">
        <v>9052</v>
      </c>
      <c r="D8125" s="12" t="s">
        <v>9134</v>
      </c>
      <c r="E8125" s="17" t="s">
        <v>410</v>
      </c>
      <c r="F8125" s="25" t="str">
        <f>LEFT(E8125,MIN(FIND({0,1,2,3,4,5,6,7,8,9},ASC(E8125)&amp;1234567890))-1)</f>
        <v>Ba</v>
      </c>
      <c r="G8125" s="25">
        <f t="shared" si="252"/>
        <v>1</v>
      </c>
      <c r="H8125" s="25">
        <f>VLOOKUP(F8125,Table!$A$2:$C$121,2,0)</f>
        <v>2</v>
      </c>
      <c r="I8125" s="26">
        <f>VLOOKUP(F8125,Table!$A$2:$C$121,3,0)</f>
        <v>6</v>
      </c>
      <c r="J8125" s="17" t="s">
        <v>47</v>
      </c>
      <c r="K8125" s="25" t="str">
        <f>LEFT(J8125,MIN(FIND({0,1,2,3,4,5,6,7,8,9},ASC(J8125)&amp;1234567890))-1)</f>
        <v>Se</v>
      </c>
      <c r="L8125" s="25">
        <f t="shared" si="253"/>
        <v>1</v>
      </c>
      <c r="M8125" s="25">
        <f>VLOOKUP(K8125,Table!$A$2:$C$121,2,0)</f>
        <v>16</v>
      </c>
      <c r="N8125" s="26">
        <f>VLOOKUP(K8125,Table!$A$2:$C$121,3,0)</f>
        <v>4</v>
      </c>
      <c r="O8125" s="13" t="str">
        <f>VLOOKUP(A8125,Table!$U$1:$V$230,2,0)</f>
        <v>Cubic</v>
      </c>
      <c r="P8125" s="1"/>
    </row>
    <row r="8126" spans="1:16">
      <c r="A8126" s="12">
        <v>221</v>
      </c>
      <c r="B8126" s="12">
        <v>52792</v>
      </c>
      <c r="C8126" s="12" t="s">
        <v>9052</v>
      </c>
      <c r="D8126" s="12" t="s">
        <v>2464</v>
      </c>
      <c r="E8126" s="17" t="s">
        <v>330</v>
      </c>
      <c r="F8126" s="25" t="str">
        <f>LEFT(E8126,MIN(FIND({0,1,2,3,4,5,6,7,8,9},ASC(E8126)&amp;1234567890))-1)</f>
        <v>Ca</v>
      </c>
      <c r="G8126" s="25">
        <f t="shared" si="252"/>
        <v>1</v>
      </c>
      <c r="H8126" s="25">
        <f>VLOOKUP(F8126,Table!$A$2:$C$121,2,0)</f>
        <v>2</v>
      </c>
      <c r="I8126" s="26">
        <f>VLOOKUP(F8126,Table!$A$2:$C$121,3,0)</f>
        <v>4</v>
      </c>
      <c r="J8126" s="17" t="s">
        <v>328</v>
      </c>
      <c r="K8126" s="25" t="str">
        <f>LEFT(J8126,MIN(FIND({0,1,2,3,4,5,6,7,8,9},ASC(J8126)&amp;1234567890))-1)</f>
        <v>Te</v>
      </c>
      <c r="L8126" s="25">
        <f t="shared" si="253"/>
        <v>1</v>
      </c>
      <c r="M8126" s="25">
        <f>VLOOKUP(K8126,Table!$A$2:$C$121,2,0)</f>
        <v>16</v>
      </c>
      <c r="N8126" s="26">
        <f>VLOOKUP(K8126,Table!$A$2:$C$121,3,0)</f>
        <v>5</v>
      </c>
      <c r="O8126" s="13" t="str">
        <f>VLOOKUP(A8126,Table!$U$1:$V$230,2,0)</f>
        <v>Cubic</v>
      </c>
      <c r="P8126" s="1"/>
    </row>
    <row r="8127" spans="1:16">
      <c r="A8127" s="12">
        <v>221</v>
      </c>
      <c r="B8127" s="12">
        <v>52888</v>
      </c>
      <c r="C8127" s="12" t="s">
        <v>9052</v>
      </c>
      <c r="D8127" s="12" t="s">
        <v>9135</v>
      </c>
      <c r="E8127" s="17" t="s">
        <v>11331</v>
      </c>
      <c r="F8127" s="25" t="str">
        <f>LEFT(E8127,MIN(FIND({0,1,2,3,4,5,6,7,8,9},ASC(E8127)&amp;1234567890))-1)</f>
        <v>Ce</v>
      </c>
      <c r="G8127" s="25">
        <f t="shared" si="252"/>
        <v>1</v>
      </c>
      <c r="H8127" s="25">
        <f>VLOOKUP(F8127,Table!$A$2:$C$121,2,0)</f>
        <v>3</v>
      </c>
      <c r="I8127" s="26">
        <f>VLOOKUP(F8127,Table!$A$2:$C$121,3,0)</f>
        <v>6</v>
      </c>
      <c r="J8127" s="17" t="s">
        <v>11467</v>
      </c>
      <c r="K8127" s="25" t="str">
        <f>LEFT(J8127,MIN(FIND({0,1,2,3,4,5,6,7,8,9},ASC(J8127)&amp;1234567890))-1)</f>
        <v>P</v>
      </c>
      <c r="L8127" s="25">
        <f t="shared" si="253"/>
        <v>1</v>
      </c>
      <c r="M8127" s="25">
        <f>VLOOKUP(K8127,Table!$A$2:$C$121,2,0)</f>
        <v>15</v>
      </c>
      <c r="N8127" s="26">
        <f>VLOOKUP(K8127,Table!$A$2:$C$121,3,0)</f>
        <v>3</v>
      </c>
      <c r="O8127" s="13" t="str">
        <f>VLOOKUP(A8127,Table!$U$1:$V$230,2,0)</f>
        <v>Cubic</v>
      </c>
      <c r="P8127" s="1"/>
    </row>
    <row r="8128" spans="1:16">
      <c r="A8128" s="12">
        <v>221</v>
      </c>
      <c r="B8128" s="12">
        <v>77071</v>
      </c>
      <c r="C8128" s="12" t="s">
        <v>9052</v>
      </c>
      <c r="D8128" s="12" t="s">
        <v>5730</v>
      </c>
      <c r="E8128" s="17" t="s">
        <v>11874</v>
      </c>
      <c r="F8128" s="25" t="str">
        <f>LEFT(E8128,MIN(FIND({0,1,2,3,4,5,6,7,8,9},ASC(E8128)&amp;1234567890))-1)</f>
        <v>Sc</v>
      </c>
      <c r="G8128" s="25">
        <f t="shared" si="252"/>
        <v>1</v>
      </c>
      <c r="H8128" s="25">
        <f>VLOOKUP(F8128,Table!$A$2:$C$121,2,0)</f>
        <v>3</v>
      </c>
      <c r="I8128" s="26">
        <f>VLOOKUP(F8128,Table!$A$2:$C$121,3,0)</f>
        <v>4</v>
      </c>
      <c r="J8128" s="17" t="s">
        <v>365</v>
      </c>
      <c r="K8128" s="25" t="str">
        <f>LEFT(J8128,MIN(FIND({0,1,2,3,4,5,6,7,8,9},ASC(J8128)&amp;1234567890))-1)</f>
        <v>F</v>
      </c>
      <c r="L8128" s="25">
        <f t="shared" si="253"/>
        <v>3</v>
      </c>
      <c r="M8128" s="25">
        <f>VLOOKUP(K8128,Table!$A$2:$C$121,2,0)</f>
        <v>17</v>
      </c>
      <c r="N8128" s="26">
        <f>VLOOKUP(K8128,Table!$A$2:$C$121,3,0)</f>
        <v>2</v>
      </c>
      <c r="O8128" s="13" t="str">
        <f>VLOOKUP(A8128,Table!$U$1:$V$230,2,0)</f>
        <v>Cubic</v>
      </c>
      <c r="P8128" s="1"/>
    </row>
    <row r="8129" spans="1:16">
      <c r="A8129" s="12">
        <v>221</v>
      </c>
      <c r="B8129" s="12">
        <v>77369</v>
      </c>
      <c r="C8129" s="12" t="s">
        <v>9052</v>
      </c>
      <c r="D8129" s="12" t="s">
        <v>9136</v>
      </c>
      <c r="E8129" s="17" t="s">
        <v>14141</v>
      </c>
      <c r="F8129" s="25" t="str">
        <f>LEFT(E8129,MIN(FIND({0,1,2,3,4,5,6,7,8,9},ASC(E8129)&amp;1234567890))-1)</f>
        <v>Fe</v>
      </c>
      <c r="G8129" s="25">
        <f t="shared" si="252"/>
        <v>11</v>
      </c>
      <c r="H8129" s="25">
        <f>VLOOKUP(F8129,Table!$A$2:$C$121,2,0)</f>
        <v>8</v>
      </c>
      <c r="I8129" s="26">
        <f>VLOOKUP(F8129,Table!$A$2:$C$121,3,0)</f>
        <v>4</v>
      </c>
      <c r="J8129" s="17" t="s">
        <v>11317</v>
      </c>
      <c r="K8129" s="25" t="str">
        <f>LEFT(J8129,MIN(FIND({0,1,2,3,4,5,6,7,8,9},ASC(J8129)&amp;1234567890))-1)</f>
        <v>Si</v>
      </c>
      <c r="L8129" s="25">
        <f t="shared" si="253"/>
        <v>5</v>
      </c>
      <c r="M8129" s="25">
        <f>VLOOKUP(K8129,Table!$A$2:$C$121,2,0)</f>
        <v>14</v>
      </c>
      <c r="N8129" s="26">
        <f>VLOOKUP(K8129,Table!$A$2:$C$121,3,0)</f>
        <v>3</v>
      </c>
      <c r="O8129" s="13" t="str">
        <f>VLOOKUP(A8129,Table!$U$1:$V$230,2,0)</f>
        <v>Cubic</v>
      </c>
      <c r="P8129" s="1"/>
    </row>
    <row r="8130" spans="1:16">
      <c r="A8130" s="12">
        <v>221</v>
      </c>
      <c r="B8130" s="12">
        <v>77865</v>
      </c>
      <c r="C8130" s="12" t="s">
        <v>9052</v>
      </c>
      <c r="D8130" s="12" t="s">
        <v>557</v>
      </c>
      <c r="E8130" s="17" t="s">
        <v>586</v>
      </c>
      <c r="F8130" s="25" t="str">
        <f>LEFT(E8130,MIN(FIND({0,1,2,3,4,5,6,7,8,9},ASC(E8130)&amp;1234567890))-1)</f>
        <v>Pb</v>
      </c>
      <c r="G8130" s="25">
        <f t="shared" ref="G8130:G8193" si="254">IF(SUBSTITUTE(E8130,F8130,"")="",1,SUBSTITUTE(E8130,F8130,""))*1</f>
        <v>1</v>
      </c>
      <c r="H8130" s="25">
        <f>VLOOKUP(F8130,Table!$A$2:$C$121,2,0)</f>
        <v>14</v>
      </c>
      <c r="I8130" s="26">
        <f>VLOOKUP(F8130,Table!$A$2:$C$121,3,0)</f>
        <v>6</v>
      </c>
      <c r="J8130" s="17" t="s">
        <v>379</v>
      </c>
      <c r="K8130" s="25" t="str">
        <f>LEFT(J8130,MIN(FIND({0,1,2,3,4,5,6,7,8,9},ASC(J8130)&amp;1234567890))-1)</f>
        <v>S</v>
      </c>
      <c r="L8130" s="25">
        <f t="shared" ref="L8130:L8193" si="255">IF(SUBSTITUTE(J8130,K8130,"")="",1,SUBSTITUTE(J8130,K8130,""))*1</f>
        <v>1</v>
      </c>
      <c r="M8130" s="25">
        <f>VLOOKUP(K8130,Table!$A$2:$C$121,2,0)</f>
        <v>16</v>
      </c>
      <c r="N8130" s="26">
        <f>VLOOKUP(K8130,Table!$A$2:$C$121,3,0)</f>
        <v>3</v>
      </c>
      <c r="O8130" s="13" t="str">
        <f>VLOOKUP(A8130,Table!$U$1:$V$230,2,0)</f>
        <v>Cubic</v>
      </c>
      <c r="P8130" s="1"/>
    </row>
    <row r="8131" spans="1:16">
      <c r="A8131" s="12">
        <v>221</v>
      </c>
      <c r="B8131" s="12">
        <v>77870</v>
      </c>
      <c r="C8131" s="12" t="s">
        <v>9052</v>
      </c>
      <c r="D8131" s="12" t="s">
        <v>1871</v>
      </c>
      <c r="E8131" s="17" t="s">
        <v>586</v>
      </c>
      <c r="F8131" s="25" t="str">
        <f>LEFT(E8131,MIN(FIND({0,1,2,3,4,5,6,7,8,9},ASC(E8131)&amp;1234567890))-1)</f>
        <v>Pb</v>
      </c>
      <c r="G8131" s="25">
        <f t="shared" si="254"/>
        <v>1</v>
      </c>
      <c r="H8131" s="25">
        <f>VLOOKUP(F8131,Table!$A$2:$C$121,2,0)</f>
        <v>14</v>
      </c>
      <c r="I8131" s="26">
        <f>VLOOKUP(F8131,Table!$A$2:$C$121,3,0)</f>
        <v>6</v>
      </c>
      <c r="J8131" s="17" t="s">
        <v>47</v>
      </c>
      <c r="K8131" s="25" t="str">
        <f>LEFT(J8131,MIN(FIND({0,1,2,3,4,5,6,7,8,9},ASC(J8131)&amp;1234567890))-1)</f>
        <v>Se</v>
      </c>
      <c r="L8131" s="25">
        <f t="shared" si="255"/>
        <v>1</v>
      </c>
      <c r="M8131" s="25">
        <f>VLOOKUP(K8131,Table!$A$2:$C$121,2,0)</f>
        <v>16</v>
      </c>
      <c r="N8131" s="26">
        <f>VLOOKUP(K8131,Table!$A$2:$C$121,3,0)</f>
        <v>4</v>
      </c>
      <c r="O8131" s="13" t="str">
        <f>VLOOKUP(A8131,Table!$U$1:$V$230,2,0)</f>
        <v>Cubic</v>
      </c>
      <c r="P8131" s="1"/>
    </row>
    <row r="8132" spans="1:16">
      <c r="A8132" s="12">
        <v>221</v>
      </c>
      <c r="B8132" s="12">
        <v>77882</v>
      </c>
      <c r="C8132" s="12" t="s">
        <v>9052</v>
      </c>
      <c r="D8132" s="12" t="s">
        <v>2889</v>
      </c>
      <c r="E8132" s="17" t="s">
        <v>586</v>
      </c>
      <c r="F8132" s="25" t="str">
        <f>LEFT(E8132,MIN(FIND({0,1,2,3,4,5,6,7,8,9},ASC(E8132)&amp;1234567890))-1)</f>
        <v>Pb</v>
      </c>
      <c r="G8132" s="25">
        <f t="shared" si="254"/>
        <v>1</v>
      </c>
      <c r="H8132" s="25">
        <f>VLOOKUP(F8132,Table!$A$2:$C$121,2,0)</f>
        <v>14</v>
      </c>
      <c r="I8132" s="26">
        <f>VLOOKUP(F8132,Table!$A$2:$C$121,3,0)</f>
        <v>6</v>
      </c>
      <c r="J8132" s="17" t="s">
        <v>328</v>
      </c>
      <c r="K8132" s="25" t="str">
        <f>LEFT(J8132,MIN(FIND({0,1,2,3,4,5,6,7,8,9},ASC(J8132)&amp;1234567890))-1)</f>
        <v>Te</v>
      </c>
      <c r="L8132" s="25">
        <f t="shared" si="255"/>
        <v>1</v>
      </c>
      <c r="M8132" s="25">
        <f>VLOOKUP(K8132,Table!$A$2:$C$121,2,0)</f>
        <v>16</v>
      </c>
      <c r="N8132" s="26">
        <f>VLOOKUP(K8132,Table!$A$2:$C$121,3,0)</f>
        <v>5</v>
      </c>
      <c r="O8132" s="13" t="str">
        <f>VLOOKUP(A8132,Table!$U$1:$V$230,2,0)</f>
        <v>Cubic</v>
      </c>
      <c r="P8132" s="1"/>
    </row>
    <row r="8133" spans="1:16">
      <c r="A8133" s="12">
        <v>221</v>
      </c>
      <c r="B8133" s="12">
        <v>77936</v>
      </c>
      <c r="C8133" s="12" t="s">
        <v>9052</v>
      </c>
      <c r="D8133" s="12" t="s">
        <v>9137</v>
      </c>
      <c r="E8133" s="17" t="s">
        <v>11332</v>
      </c>
      <c r="F8133" s="25" t="str">
        <f>LEFT(E8133,MIN(FIND({0,1,2,3,4,5,6,7,8,9},ASC(E8133)&amp;1234567890))-1)</f>
        <v>Pr</v>
      </c>
      <c r="G8133" s="25">
        <f t="shared" si="254"/>
        <v>1</v>
      </c>
      <c r="H8133" s="25">
        <f>VLOOKUP(F8133,Table!$A$2:$C$121,2,0)</f>
        <v>3</v>
      </c>
      <c r="I8133" s="26">
        <f>VLOOKUP(F8133,Table!$A$2:$C$121,3,0)</f>
        <v>6</v>
      </c>
      <c r="J8133" s="17" t="s">
        <v>328</v>
      </c>
      <c r="K8133" s="25" t="str">
        <f>LEFT(J8133,MIN(FIND({0,1,2,3,4,5,6,7,8,9},ASC(J8133)&amp;1234567890))-1)</f>
        <v>Te</v>
      </c>
      <c r="L8133" s="25">
        <f t="shared" si="255"/>
        <v>1</v>
      </c>
      <c r="M8133" s="25">
        <f>VLOOKUP(K8133,Table!$A$2:$C$121,2,0)</f>
        <v>16</v>
      </c>
      <c r="N8133" s="26">
        <f>VLOOKUP(K8133,Table!$A$2:$C$121,3,0)</f>
        <v>5</v>
      </c>
      <c r="O8133" s="13" t="str">
        <f>VLOOKUP(A8133,Table!$U$1:$V$230,2,0)</f>
        <v>Cubic</v>
      </c>
      <c r="P8133" s="1"/>
    </row>
    <row r="8134" spans="1:16">
      <c r="A8134" s="12">
        <v>221</v>
      </c>
      <c r="B8134" s="12">
        <v>53447</v>
      </c>
      <c r="C8134" s="12" t="s">
        <v>9052</v>
      </c>
      <c r="D8134" s="12" t="s">
        <v>9138</v>
      </c>
      <c r="E8134" s="17" t="s">
        <v>428</v>
      </c>
      <c r="F8134" s="25" t="str">
        <f>LEFT(E8134,MIN(FIND({0,1,2,3,4,5,6,7,8,9},ASC(E8134)&amp;1234567890))-1)</f>
        <v>Eu</v>
      </c>
      <c r="G8134" s="25">
        <f t="shared" si="254"/>
        <v>1</v>
      </c>
      <c r="H8134" s="25">
        <f>VLOOKUP(F8134,Table!$A$2:$C$121,2,0)</f>
        <v>3</v>
      </c>
      <c r="I8134" s="26">
        <f>VLOOKUP(F8134,Table!$A$2:$C$121,3,0)</f>
        <v>6</v>
      </c>
      <c r="J8134" s="17" t="s">
        <v>328</v>
      </c>
      <c r="K8134" s="25" t="str">
        <f>LEFT(J8134,MIN(FIND({0,1,2,3,4,5,6,7,8,9},ASC(J8134)&amp;1234567890))-1)</f>
        <v>Te</v>
      </c>
      <c r="L8134" s="25">
        <f t="shared" si="255"/>
        <v>1</v>
      </c>
      <c r="M8134" s="25">
        <f>VLOOKUP(K8134,Table!$A$2:$C$121,2,0)</f>
        <v>16</v>
      </c>
      <c r="N8134" s="26">
        <f>VLOOKUP(K8134,Table!$A$2:$C$121,3,0)</f>
        <v>5</v>
      </c>
      <c r="O8134" s="13" t="str">
        <f>VLOOKUP(A8134,Table!$U$1:$V$230,2,0)</f>
        <v>Cubic</v>
      </c>
      <c r="P8134" s="1"/>
    </row>
    <row r="8135" spans="1:16">
      <c r="A8135" s="12">
        <v>221</v>
      </c>
      <c r="B8135" s="12">
        <v>53461</v>
      </c>
      <c r="C8135" s="12" t="s">
        <v>9052</v>
      </c>
      <c r="D8135" s="12" t="s">
        <v>7473</v>
      </c>
      <c r="E8135" s="17" t="s">
        <v>11292</v>
      </c>
      <c r="F8135" s="25" t="str">
        <f>LEFT(E8135,MIN(FIND({0,1,2,3,4,5,6,7,8,9},ASC(E8135)&amp;1234567890))-1)</f>
        <v>Fe</v>
      </c>
      <c r="G8135" s="25">
        <f t="shared" si="254"/>
        <v>3</v>
      </c>
      <c r="H8135" s="25">
        <f>VLOOKUP(F8135,Table!$A$2:$C$121,2,0)</f>
        <v>8</v>
      </c>
      <c r="I8135" s="26">
        <f>VLOOKUP(F8135,Table!$A$2:$C$121,3,0)</f>
        <v>4</v>
      </c>
      <c r="J8135" s="17" t="s">
        <v>544</v>
      </c>
      <c r="K8135" s="25" t="str">
        <f>LEFT(J8135,MIN(FIND({0,1,2,3,4,5,6,7,8,9},ASC(J8135)&amp;1234567890))-1)</f>
        <v>Ge</v>
      </c>
      <c r="L8135" s="25">
        <f t="shared" si="255"/>
        <v>1</v>
      </c>
      <c r="M8135" s="25">
        <f>VLOOKUP(K8135,Table!$A$2:$C$121,2,0)</f>
        <v>14</v>
      </c>
      <c r="N8135" s="26">
        <f>VLOOKUP(K8135,Table!$A$2:$C$121,3,0)</f>
        <v>4</v>
      </c>
      <c r="O8135" s="13" t="str">
        <f>VLOOKUP(A8135,Table!$U$1:$V$230,2,0)</f>
        <v>Cubic</v>
      </c>
      <c r="P8135" s="1"/>
    </row>
    <row r="8136" spans="1:16">
      <c r="A8136" s="12">
        <v>221</v>
      </c>
      <c r="B8136" s="12">
        <v>53745</v>
      </c>
      <c r="C8136" s="12" t="s">
        <v>9052</v>
      </c>
      <c r="D8136" s="12" t="s">
        <v>9139</v>
      </c>
      <c r="E8136" s="17" t="s">
        <v>11359</v>
      </c>
      <c r="F8136" s="25" t="str">
        <f>LEFT(E8136,MIN(FIND({0,1,2,3,4,5,6,7,8,9},ASC(E8136)&amp;1234567890))-1)</f>
        <v>Ni</v>
      </c>
      <c r="G8136" s="25">
        <f t="shared" si="254"/>
        <v>3</v>
      </c>
      <c r="H8136" s="25">
        <f>VLOOKUP(F8136,Table!$A$2:$C$121,2,0)</f>
        <v>10</v>
      </c>
      <c r="I8136" s="26">
        <f>VLOOKUP(F8136,Table!$A$2:$C$121,3,0)</f>
        <v>4</v>
      </c>
      <c r="J8136" s="17" t="s">
        <v>544</v>
      </c>
      <c r="K8136" s="25" t="str">
        <f>LEFT(J8136,MIN(FIND({0,1,2,3,4,5,6,7,8,9},ASC(J8136)&amp;1234567890))-1)</f>
        <v>Ge</v>
      </c>
      <c r="L8136" s="25">
        <f t="shared" si="255"/>
        <v>1</v>
      </c>
      <c r="M8136" s="25">
        <f>VLOOKUP(K8136,Table!$A$2:$C$121,2,0)</f>
        <v>14</v>
      </c>
      <c r="N8136" s="26">
        <f>VLOOKUP(K8136,Table!$A$2:$C$121,3,0)</f>
        <v>4</v>
      </c>
      <c r="O8136" s="13" t="str">
        <f>VLOOKUP(A8136,Table!$U$1:$V$230,2,0)</f>
        <v>Cubic</v>
      </c>
      <c r="P8136" s="1"/>
    </row>
    <row r="8137" spans="1:16">
      <c r="A8137" s="12">
        <v>221</v>
      </c>
      <c r="B8137" s="12">
        <v>53854</v>
      </c>
      <c r="C8137" s="12" t="s">
        <v>9052</v>
      </c>
      <c r="D8137" s="12" t="s">
        <v>3140</v>
      </c>
      <c r="E8137" s="17" t="s">
        <v>588</v>
      </c>
      <c r="F8137" s="25" t="str">
        <f>LEFT(E8137,MIN(FIND({0,1,2,3,4,5,6,7,8,9},ASC(E8137)&amp;1234567890))-1)</f>
        <v>Tl</v>
      </c>
      <c r="G8137" s="25">
        <f t="shared" si="254"/>
        <v>1</v>
      </c>
      <c r="H8137" s="25">
        <f>VLOOKUP(F8137,Table!$A$2:$C$121,2,0)</f>
        <v>13</v>
      </c>
      <c r="I8137" s="26">
        <f>VLOOKUP(F8137,Table!$A$2:$C$121,3,0)</f>
        <v>6</v>
      </c>
      <c r="J8137" s="17" t="s">
        <v>329</v>
      </c>
      <c r="K8137" s="25" t="str">
        <f>LEFT(J8137,MIN(FIND({0,1,2,3,4,5,6,7,8,9},ASC(J8137)&amp;1234567890))-1)</f>
        <v>I</v>
      </c>
      <c r="L8137" s="25">
        <f t="shared" si="255"/>
        <v>1</v>
      </c>
      <c r="M8137" s="25">
        <f>VLOOKUP(K8137,Table!$A$2:$C$121,2,0)</f>
        <v>17</v>
      </c>
      <c r="N8137" s="26">
        <f>VLOOKUP(K8137,Table!$A$2:$C$121,3,0)</f>
        <v>5</v>
      </c>
      <c r="O8137" s="13" t="str">
        <f>VLOOKUP(A8137,Table!$U$1:$V$230,2,0)</f>
        <v>Cubic</v>
      </c>
      <c r="P8137" s="1"/>
    </row>
    <row r="8138" spans="1:16">
      <c r="A8138" s="12">
        <v>221</v>
      </c>
      <c r="B8138" s="12">
        <v>53967</v>
      </c>
      <c r="C8138" s="12" t="s">
        <v>9052</v>
      </c>
      <c r="D8138" s="12" t="s">
        <v>9140</v>
      </c>
      <c r="E8138" s="17" t="s">
        <v>588</v>
      </c>
      <c r="F8138" s="25" t="str">
        <f>LEFT(E8138,MIN(FIND({0,1,2,3,4,5,6,7,8,9},ASC(E8138)&amp;1234567890))-1)</f>
        <v>Tl</v>
      </c>
      <c r="G8138" s="25">
        <f t="shared" si="254"/>
        <v>1</v>
      </c>
      <c r="H8138" s="25">
        <f>VLOOKUP(F8138,Table!$A$2:$C$121,2,0)</f>
        <v>13</v>
      </c>
      <c r="I8138" s="26">
        <f>VLOOKUP(F8138,Table!$A$2:$C$121,3,0)</f>
        <v>6</v>
      </c>
      <c r="J8138" s="17" t="s">
        <v>542</v>
      </c>
      <c r="K8138" s="25" t="str">
        <f>LEFT(J8138,MIN(FIND({0,1,2,3,4,5,6,7,8,9},ASC(J8138)&amp;1234567890))-1)</f>
        <v>Bi</v>
      </c>
      <c r="L8138" s="25">
        <f t="shared" si="255"/>
        <v>1</v>
      </c>
      <c r="M8138" s="25">
        <f>VLOOKUP(K8138,Table!$A$2:$C$121,2,0)</f>
        <v>15</v>
      </c>
      <c r="N8138" s="26">
        <f>VLOOKUP(K8138,Table!$A$2:$C$121,3,0)</f>
        <v>6</v>
      </c>
      <c r="O8138" s="13" t="str">
        <f>VLOOKUP(A8138,Table!$U$1:$V$230,2,0)</f>
        <v>Cubic</v>
      </c>
      <c r="P8138" s="1"/>
    </row>
    <row r="8139" spans="1:16">
      <c r="A8139" s="12">
        <v>221</v>
      </c>
      <c r="B8139" s="12">
        <v>56050</v>
      </c>
      <c r="C8139" s="12" t="s">
        <v>9052</v>
      </c>
      <c r="D8139" s="12" t="s">
        <v>9141</v>
      </c>
      <c r="E8139" s="17" t="s">
        <v>343</v>
      </c>
      <c r="F8139" s="25" t="str">
        <f>LEFT(E8139,MIN(FIND({0,1,2,3,4,5,6,7,8,9},ASC(E8139)&amp;1234567890))-1)</f>
        <v>U</v>
      </c>
      <c r="G8139" s="25">
        <f t="shared" si="254"/>
        <v>1</v>
      </c>
      <c r="H8139" s="25">
        <f>VLOOKUP(F8139,Table!$A$2:$C$121,2,0)</f>
        <v>3</v>
      </c>
      <c r="I8139" s="26">
        <f>VLOOKUP(F8139,Table!$A$2:$C$121,3,0)</f>
        <v>7</v>
      </c>
      <c r="J8139" s="17" t="s">
        <v>594</v>
      </c>
      <c r="K8139" s="25" t="str">
        <f>LEFT(J8139,MIN(FIND({0,1,2,3,4,5,6,7,8,9},ASC(J8139)&amp;1234567890))-1)</f>
        <v>Ge</v>
      </c>
      <c r="L8139" s="25">
        <f t="shared" si="255"/>
        <v>3</v>
      </c>
      <c r="M8139" s="25">
        <f>VLOOKUP(K8139,Table!$A$2:$C$121,2,0)</f>
        <v>14</v>
      </c>
      <c r="N8139" s="26">
        <f>VLOOKUP(K8139,Table!$A$2:$C$121,3,0)</f>
        <v>4</v>
      </c>
      <c r="O8139" s="13" t="str">
        <f>VLOOKUP(A8139,Table!$U$1:$V$230,2,0)</f>
        <v>Cubic</v>
      </c>
      <c r="P8139" s="1"/>
    </row>
    <row r="8140" spans="1:16">
      <c r="A8140" s="12">
        <v>221</v>
      </c>
      <c r="B8140" s="12">
        <v>57495</v>
      </c>
      <c r="C8140" s="12" t="s">
        <v>9052</v>
      </c>
      <c r="D8140" s="12" t="s">
        <v>766</v>
      </c>
      <c r="E8140" s="17" t="s">
        <v>11352</v>
      </c>
      <c r="F8140" s="25" t="str">
        <f>LEFT(E8140,MIN(FIND({0,1,2,3,4,5,6,7,8,9},ASC(E8140)&amp;1234567890))-1)</f>
        <v>Al</v>
      </c>
      <c r="G8140" s="25">
        <f t="shared" si="254"/>
        <v>1</v>
      </c>
      <c r="H8140" s="25">
        <f>VLOOKUP(F8140,Table!$A$2:$C$121,2,0)</f>
        <v>13</v>
      </c>
      <c r="I8140" s="26">
        <f>VLOOKUP(F8140,Table!$A$2:$C$121,3,0)</f>
        <v>3</v>
      </c>
      <c r="J8140" s="17" t="s">
        <v>427</v>
      </c>
      <c r="K8140" s="25" t="str">
        <f>LEFT(J8140,MIN(FIND({0,1,2,3,4,5,6,7,8,9},ASC(J8140)&amp;1234567890))-1)</f>
        <v>Au</v>
      </c>
      <c r="L8140" s="25">
        <f t="shared" si="255"/>
        <v>1</v>
      </c>
      <c r="M8140" s="25">
        <f>VLOOKUP(K8140,Table!$A$2:$C$121,2,0)</f>
        <v>11</v>
      </c>
      <c r="N8140" s="26">
        <f>VLOOKUP(K8140,Table!$A$2:$C$121,3,0)</f>
        <v>6</v>
      </c>
      <c r="O8140" s="13" t="str">
        <f>VLOOKUP(A8140,Table!$U$1:$V$230,2,0)</f>
        <v>Cubic</v>
      </c>
      <c r="P8140" s="1"/>
    </row>
    <row r="8141" spans="1:16">
      <c r="A8141" s="12">
        <v>221</v>
      </c>
      <c r="B8141" s="12">
        <v>57552</v>
      </c>
      <c r="C8141" s="12" t="s">
        <v>9052</v>
      </c>
      <c r="D8141" s="12" t="s">
        <v>3114</v>
      </c>
      <c r="E8141" s="17" t="s">
        <v>11352</v>
      </c>
      <c r="F8141" s="25" t="str">
        <f>LEFT(E8141,MIN(FIND({0,1,2,3,4,5,6,7,8,9},ASC(E8141)&amp;1234567890))-1)</f>
        <v>Al</v>
      </c>
      <c r="G8141" s="25">
        <f t="shared" si="254"/>
        <v>1</v>
      </c>
      <c r="H8141" s="25">
        <f>VLOOKUP(F8141,Table!$A$2:$C$121,2,0)</f>
        <v>13</v>
      </c>
      <c r="I8141" s="26">
        <f>VLOOKUP(F8141,Table!$A$2:$C$121,3,0)</f>
        <v>3</v>
      </c>
      <c r="J8141" s="17" t="s">
        <v>11331</v>
      </c>
      <c r="K8141" s="25" t="str">
        <f>LEFT(J8141,MIN(FIND({0,1,2,3,4,5,6,7,8,9},ASC(J8141)&amp;1234567890))-1)</f>
        <v>Ce</v>
      </c>
      <c r="L8141" s="25">
        <f t="shared" si="255"/>
        <v>1</v>
      </c>
      <c r="M8141" s="25">
        <f>VLOOKUP(K8141,Table!$A$2:$C$121,2,0)</f>
        <v>3</v>
      </c>
      <c r="N8141" s="26">
        <f>VLOOKUP(K8141,Table!$A$2:$C$121,3,0)</f>
        <v>6</v>
      </c>
      <c r="O8141" s="13" t="str">
        <f>VLOOKUP(A8141,Table!$U$1:$V$230,2,0)</f>
        <v>Cubic</v>
      </c>
      <c r="P8141" s="1"/>
    </row>
    <row r="8142" spans="1:16">
      <c r="A8142" s="12">
        <v>221</v>
      </c>
      <c r="B8142" s="12">
        <v>57553</v>
      </c>
      <c r="C8142" s="12" t="s">
        <v>9052</v>
      </c>
      <c r="D8142" s="12" t="s">
        <v>767</v>
      </c>
      <c r="E8142" s="17" t="s">
        <v>11352</v>
      </c>
      <c r="F8142" s="25" t="str">
        <f>LEFT(E8142,MIN(FIND({0,1,2,3,4,5,6,7,8,9},ASC(E8142)&amp;1234567890))-1)</f>
        <v>Al</v>
      </c>
      <c r="G8142" s="25">
        <f t="shared" si="254"/>
        <v>1</v>
      </c>
      <c r="H8142" s="25">
        <f>VLOOKUP(F8142,Table!$A$2:$C$121,2,0)</f>
        <v>13</v>
      </c>
      <c r="I8142" s="26">
        <f>VLOOKUP(F8142,Table!$A$2:$C$121,3,0)</f>
        <v>3</v>
      </c>
      <c r="J8142" s="17" t="s">
        <v>11353</v>
      </c>
      <c r="K8142" s="25" t="str">
        <f>LEFT(J8142,MIN(FIND({0,1,2,3,4,5,6,7,8,9},ASC(J8142)&amp;1234567890))-1)</f>
        <v>Ce</v>
      </c>
      <c r="L8142" s="25">
        <f t="shared" si="255"/>
        <v>3</v>
      </c>
      <c r="M8142" s="25">
        <f>VLOOKUP(K8142,Table!$A$2:$C$121,2,0)</f>
        <v>3</v>
      </c>
      <c r="N8142" s="26">
        <f>VLOOKUP(K8142,Table!$A$2:$C$121,3,0)</f>
        <v>6</v>
      </c>
      <c r="O8142" s="13" t="str">
        <f>VLOOKUP(A8142,Table!$U$1:$V$230,2,0)</f>
        <v>Cubic</v>
      </c>
      <c r="P8142" s="1"/>
    </row>
    <row r="8143" spans="1:16">
      <c r="A8143" s="12">
        <v>221</v>
      </c>
      <c r="B8143" s="12">
        <v>57596</v>
      </c>
      <c r="C8143" s="12" t="s">
        <v>9052</v>
      </c>
      <c r="D8143" s="12" t="s">
        <v>9142</v>
      </c>
      <c r="E8143" s="17" t="s">
        <v>11352</v>
      </c>
      <c r="F8143" s="25" t="str">
        <f>LEFT(E8143,MIN(FIND({0,1,2,3,4,5,6,7,8,9},ASC(E8143)&amp;1234567890))-1)</f>
        <v>Al</v>
      </c>
      <c r="G8143" s="25">
        <f t="shared" si="254"/>
        <v>1</v>
      </c>
      <c r="H8143" s="25">
        <f>VLOOKUP(F8143,Table!$A$2:$C$121,2,0)</f>
        <v>13</v>
      </c>
      <c r="I8143" s="26">
        <f>VLOOKUP(F8143,Table!$A$2:$C$121,3,0)</f>
        <v>3</v>
      </c>
      <c r="J8143" s="17" t="s">
        <v>76</v>
      </c>
      <c r="K8143" s="25" t="str">
        <f>LEFT(J8143,MIN(FIND({0,1,2,3,4,5,6,7,8,9},ASC(J8143)&amp;1234567890))-1)</f>
        <v>Co</v>
      </c>
      <c r="L8143" s="25">
        <f t="shared" si="255"/>
        <v>1</v>
      </c>
      <c r="M8143" s="25">
        <f>VLOOKUP(K8143,Table!$A$2:$C$121,2,0)</f>
        <v>9</v>
      </c>
      <c r="N8143" s="26">
        <f>VLOOKUP(K8143,Table!$A$2:$C$121,3,0)</f>
        <v>4</v>
      </c>
      <c r="O8143" s="13" t="str">
        <f>VLOOKUP(A8143,Table!$U$1:$V$230,2,0)</f>
        <v>Cubic</v>
      </c>
      <c r="P8143" s="1"/>
    </row>
    <row r="8144" spans="1:16">
      <c r="A8144" s="12">
        <v>221</v>
      </c>
      <c r="B8144" s="12">
        <v>57914</v>
      </c>
      <c r="C8144" s="12" t="s">
        <v>9052</v>
      </c>
      <c r="D8144" s="12" t="s">
        <v>6193</v>
      </c>
      <c r="E8144" s="17" t="s">
        <v>445</v>
      </c>
      <c r="F8144" s="25" t="str">
        <f>LEFT(E8144,MIN(FIND({0,1,2,3,4,5,6,7,8,9},ASC(E8144)&amp;1234567890))-1)</f>
        <v>Al</v>
      </c>
      <c r="G8144" s="25">
        <f t="shared" si="254"/>
        <v>3</v>
      </c>
      <c r="H8144" s="25">
        <f>VLOOKUP(F8144,Table!$A$2:$C$121,2,0)</f>
        <v>13</v>
      </c>
      <c r="I8144" s="26">
        <f>VLOOKUP(F8144,Table!$A$2:$C$121,3,0)</f>
        <v>3</v>
      </c>
      <c r="J8144" s="17" t="s">
        <v>587</v>
      </c>
      <c r="K8144" s="25" t="str">
        <f>LEFT(J8144,MIN(FIND({0,1,2,3,4,5,6,7,8,9},ASC(J8144)&amp;1234567890))-1)</f>
        <v>Ho</v>
      </c>
      <c r="L8144" s="25">
        <f t="shared" si="255"/>
        <v>1</v>
      </c>
      <c r="M8144" s="25">
        <f>VLOOKUP(K8144,Table!$A$2:$C$121,2,0)</f>
        <v>3</v>
      </c>
      <c r="N8144" s="26">
        <f>VLOOKUP(K8144,Table!$A$2:$C$121,3,0)</f>
        <v>6</v>
      </c>
      <c r="O8144" s="13" t="str">
        <f>VLOOKUP(A8144,Table!$U$1:$V$230,2,0)</f>
        <v>Cubic</v>
      </c>
      <c r="P8144" s="1"/>
    </row>
    <row r="8145" spans="1:16">
      <c r="A8145" s="12">
        <v>221</v>
      </c>
      <c r="B8145" s="12">
        <v>57928</v>
      </c>
      <c r="C8145" s="12" t="s">
        <v>9052</v>
      </c>
      <c r="D8145" s="12" t="s">
        <v>9143</v>
      </c>
      <c r="E8145" s="17" t="s">
        <v>11352</v>
      </c>
      <c r="F8145" s="25" t="str">
        <f>LEFT(E8145,MIN(FIND({0,1,2,3,4,5,6,7,8,9},ASC(E8145)&amp;1234567890))-1)</f>
        <v>Al</v>
      </c>
      <c r="G8145" s="25">
        <f t="shared" si="254"/>
        <v>1</v>
      </c>
      <c r="H8145" s="25">
        <f>VLOOKUP(F8145,Table!$A$2:$C$121,2,0)</f>
        <v>13</v>
      </c>
      <c r="I8145" s="26">
        <f>VLOOKUP(F8145,Table!$A$2:$C$121,3,0)</f>
        <v>3</v>
      </c>
      <c r="J8145" s="17" t="s">
        <v>72</v>
      </c>
      <c r="K8145" s="25" t="str">
        <f>LEFT(J8145,MIN(FIND({0,1,2,3,4,5,6,7,8,9},ASC(J8145)&amp;1234567890))-1)</f>
        <v>Ir</v>
      </c>
      <c r="L8145" s="25">
        <f t="shared" si="255"/>
        <v>1</v>
      </c>
      <c r="M8145" s="25">
        <f>VLOOKUP(K8145,Table!$A$2:$C$121,2,0)</f>
        <v>9</v>
      </c>
      <c r="N8145" s="26">
        <f>VLOOKUP(K8145,Table!$A$2:$C$121,3,0)</f>
        <v>6</v>
      </c>
      <c r="O8145" s="13" t="str">
        <f>VLOOKUP(A8145,Table!$U$1:$V$230,2,0)</f>
        <v>Cubic</v>
      </c>
      <c r="P8145" s="1"/>
    </row>
    <row r="8146" spans="1:16">
      <c r="A8146" s="12">
        <v>221</v>
      </c>
      <c r="B8146" s="12">
        <v>57932</v>
      </c>
      <c r="C8146" s="12" t="s">
        <v>9052</v>
      </c>
      <c r="D8146" s="12" t="s">
        <v>9144</v>
      </c>
      <c r="E8146" s="17" t="s">
        <v>11352</v>
      </c>
      <c r="F8146" s="25" t="str">
        <f>LEFT(E8146,MIN(FIND({0,1,2,3,4,5,6,7,8,9},ASC(E8146)&amp;1234567890))-1)</f>
        <v>Al</v>
      </c>
      <c r="G8146" s="25">
        <f t="shared" si="254"/>
        <v>1</v>
      </c>
      <c r="H8146" s="25">
        <f>VLOOKUP(F8146,Table!$A$2:$C$121,2,0)</f>
        <v>13</v>
      </c>
      <c r="I8146" s="26">
        <f>VLOOKUP(F8146,Table!$A$2:$C$121,3,0)</f>
        <v>3</v>
      </c>
      <c r="J8146" s="17" t="s">
        <v>11999</v>
      </c>
      <c r="K8146" s="25" t="str">
        <f>LEFT(J8146,MIN(FIND({0,1,2,3,4,5,6,7,8,9},ASC(J8146)&amp;1234567890))-1)</f>
        <v>La</v>
      </c>
      <c r="L8146" s="25">
        <f t="shared" si="255"/>
        <v>3</v>
      </c>
      <c r="M8146" s="25">
        <f>VLOOKUP(K8146,Table!$A$2:$C$121,2,0)</f>
        <v>3</v>
      </c>
      <c r="N8146" s="26">
        <f>VLOOKUP(K8146,Table!$A$2:$C$121,3,0)</f>
        <v>6</v>
      </c>
      <c r="O8146" s="13" t="str">
        <f>VLOOKUP(A8146,Table!$U$1:$V$230,2,0)</f>
        <v>Cubic</v>
      </c>
      <c r="P8146" s="1"/>
    </row>
    <row r="8147" spans="1:16">
      <c r="A8147" s="12">
        <v>221</v>
      </c>
      <c r="B8147" s="12">
        <v>57952</v>
      </c>
      <c r="C8147" s="12" t="s">
        <v>9052</v>
      </c>
      <c r="D8147" s="12" t="s">
        <v>9145</v>
      </c>
      <c r="E8147" s="17" t="s">
        <v>445</v>
      </c>
      <c r="F8147" s="25" t="str">
        <f>LEFT(E8147,MIN(FIND({0,1,2,3,4,5,6,7,8,9},ASC(E8147)&amp;1234567890))-1)</f>
        <v>Al</v>
      </c>
      <c r="G8147" s="25">
        <f t="shared" si="254"/>
        <v>3</v>
      </c>
      <c r="H8147" s="25">
        <f>VLOOKUP(F8147,Table!$A$2:$C$121,2,0)</f>
        <v>13</v>
      </c>
      <c r="I8147" s="26">
        <f>VLOOKUP(F8147,Table!$A$2:$C$121,3,0)</f>
        <v>3</v>
      </c>
      <c r="J8147" s="17" t="s">
        <v>457</v>
      </c>
      <c r="K8147" s="25" t="str">
        <f>LEFT(J8147,MIN(FIND({0,1,2,3,4,5,6,7,8,9},ASC(J8147)&amp;1234567890))-1)</f>
        <v>Li</v>
      </c>
      <c r="L8147" s="25">
        <f t="shared" si="255"/>
        <v>1</v>
      </c>
      <c r="M8147" s="25">
        <f>VLOOKUP(K8147,Table!$A$2:$C$121,2,0)</f>
        <v>1</v>
      </c>
      <c r="N8147" s="26">
        <f>VLOOKUP(K8147,Table!$A$2:$C$121,3,0)</f>
        <v>2</v>
      </c>
      <c r="O8147" s="13" t="str">
        <f>VLOOKUP(A8147,Table!$U$1:$V$230,2,0)</f>
        <v>Cubic</v>
      </c>
      <c r="P8147" s="1"/>
    </row>
    <row r="8148" spans="1:16">
      <c r="A8148" s="12">
        <v>221</v>
      </c>
      <c r="B8148" s="12">
        <v>57960</v>
      </c>
      <c r="C8148" s="12" t="s">
        <v>9052</v>
      </c>
      <c r="D8148" s="12" t="s">
        <v>9146</v>
      </c>
      <c r="E8148" s="17" t="s">
        <v>445</v>
      </c>
      <c r="F8148" s="25" t="str">
        <f>LEFT(E8148,MIN(FIND({0,1,2,3,4,5,6,7,8,9},ASC(E8148)&amp;1234567890))-1)</f>
        <v>Al</v>
      </c>
      <c r="G8148" s="25">
        <f t="shared" si="254"/>
        <v>3</v>
      </c>
      <c r="H8148" s="25">
        <f>VLOOKUP(F8148,Table!$A$2:$C$121,2,0)</f>
        <v>13</v>
      </c>
      <c r="I8148" s="26">
        <f>VLOOKUP(F8148,Table!$A$2:$C$121,3,0)</f>
        <v>3</v>
      </c>
      <c r="J8148" s="17" t="s">
        <v>11335</v>
      </c>
      <c r="K8148" s="25" t="str">
        <f>LEFT(J8148,MIN(FIND({0,1,2,3,4,5,6,7,8,9},ASC(J8148)&amp;1234567890))-1)</f>
        <v>Lu</v>
      </c>
      <c r="L8148" s="25">
        <f t="shared" si="255"/>
        <v>1</v>
      </c>
      <c r="M8148" s="25">
        <f>VLOOKUP(K8148,Table!$A$2:$C$121,2,0)</f>
        <v>3</v>
      </c>
      <c r="N8148" s="26">
        <f>VLOOKUP(K8148,Table!$A$2:$C$121,3,0)</f>
        <v>6</v>
      </c>
      <c r="O8148" s="13" t="str">
        <f>VLOOKUP(A8148,Table!$U$1:$V$230,2,0)</f>
        <v>Cubic</v>
      </c>
      <c r="P8148" s="1"/>
    </row>
    <row r="8149" spans="1:16">
      <c r="A8149" s="12">
        <v>221</v>
      </c>
      <c r="B8149" s="12">
        <v>58037</v>
      </c>
      <c r="C8149" s="12" t="s">
        <v>9052</v>
      </c>
      <c r="D8149" s="12" t="s">
        <v>9147</v>
      </c>
      <c r="E8149" s="17" t="s">
        <v>11352</v>
      </c>
      <c r="F8149" s="25" t="str">
        <f>LEFT(E8149,MIN(FIND({0,1,2,3,4,5,6,7,8,9},ASC(E8149)&amp;1234567890))-1)</f>
        <v>Al</v>
      </c>
      <c r="G8149" s="25">
        <f t="shared" si="254"/>
        <v>1</v>
      </c>
      <c r="H8149" s="25">
        <f>VLOOKUP(F8149,Table!$A$2:$C$121,2,0)</f>
        <v>13</v>
      </c>
      <c r="I8149" s="26">
        <f>VLOOKUP(F8149,Table!$A$2:$C$121,3,0)</f>
        <v>3</v>
      </c>
      <c r="J8149" s="17" t="s">
        <v>66</v>
      </c>
      <c r="K8149" s="25" t="str">
        <f>LEFT(J8149,MIN(FIND({0,1,2,3,4,5,6,7,8,9},ASC(J8149)&amp;1234567890))-1)</f>
        <v>Ni</v>
      </c>
      <c r="L8149" s="25">
        <f t="shared" si="255"/>
        <v>1</v>
      </c>
      <c r="M8149" s="25">
        <f>VLOOKUP(K8149,Table!$A$2:$C$121,2,0)</f>
        <v>10</v>
      </c>
      <c r="N8149" s="26">
        <f>VLOOKUP(K8149,Table!$A$2:$C$121,3,0)</f>
        <v>4</v>
      </c>
      <c r="O8149" s="13" t="str">
        <f>VLOOKUP(A8149,Table!$U$1:$V$230,2,0)</f>
        <v>Cubic</v>
      </c>
      <c r="P8149" s="1"/>
    </row>
    <row r="8150" spans="1:16">
      <c r="A8150" s="12">
        <v>221</v>
      </c>
      <c r="B8150" s="12">
        <v>58038</v>
      </c>
      <c r="C8150" s="12" t="s">
        <v>9052</v>
      </c>
      <c r="D8150" s="12" t="s">
        <v>4281</v>
      </c>
      <c r="E8150" s="17" t="s">
        <v>11352</v>
      </c>
      <c r="F8150" s="25" t="str">
        <f>LEFT(E8150,MIN(FIND({0,1,2,3,4,5,6,7,8,9},ASC(E8150)&amp;1234567890))-1)</f>
        <v>Al</v>
      </c>
      <c r="G8150" s="25">
        <f t="shared" si="254"/>
        <v>1</v>
      </c>
      <c r="H8150" s="25">
        <f>VLOOKUP(F8150,Table!$A$2:$C$121,2,0)</f>
        <v>13</v>
      </c>
      <c r="I8150" s="26">
        <f>VLOOKUP(F8150,Table!$A$2:$C$121,3,0)</f>
        <v>3</v>
      </c>
      <c r="J8150" s="17" t="s">
        <v>11359</v>
      </c>
      <c r="K8150" s="25" t="str">
        <f>LEFT(J8150,MIN(FIND({0,1,2,3,4,5,6,7,8,9},ASC(J8150)&amp;1234567890))-1)</f>
        <v>Ni</v>
      </c>
      <c r="L8150" s="25">
        <f t="shared" si="255"/>
        <v>3</v>
      </c>
      <c r="M8150" s="25">
        <f>VLOOKUP(K8150,Table!$A$2:$C$121,2,0)</f>
        <v>10</v>
      </c>
      <c r="N8150" s="26">
        <f>VLOOKUP(K8150,Table!$A$2:$C$121,3,0)</f>
        <v>4</v>
      </c>
      <c r="O8150" s="13" t="str">
        <f>VLOOKUP(A8150,Table!$U$1:$V$230,2,0)</f>
        <v>Cubic</v>
      </c>
      <c r="P8150" s="1"/>
    </row>
    <row r="8151" spans="1:16">
      <c r="A8151" s="12">
        <v>221</v>
      </c>
      <c r="B8151" s="12">
        <v>58087</v>
      </c>
      <c r="C8151" s="12" t="s">
        <v>9052</v>
      </c>
      <c r="D8151" s="12" t="s">
        <v>9148</v>
      </c>
      <c r="E8151" s="17" t="s">
        <v>445</v>
      </c>
      <c r="F8151" s="25" t="str">
        <f>LEFT(E8151,MIN(FIND({0,1,2,3,4,5,6,7,8,9},ASC(E8151)&amp;1234567890))-1)</f>
        <v>Al</v>
      </c>
      <c r="G8151" s="25">
        <f t="shared" si="254"/>
        <v>3</v>
      </c>
      <c r="H8151" s="25">
        <f>VLOOKUP(F8151,Table!$A$2:$C$121,2,0)</f>
        <v>13</v>
      </c>
      <c r="I8151" s="26">
        <f>VLOOKUP(F8151,Table!$A$2:$C$121,3,0)</f>
        <v>3</v>
      </c>
      <c r="J8151" s="17" t="s">
        <v>11379</v>
      </c>
      <c r="K8151" s="25" t="str">
        <f>LEFT(J8151,MIN(FIND({0,1,2,3,4,5,6,7,8,9},ASC(J8151)&amp;1234567890))-1)</f>
        <v>Np</v>
      </c>
      <c r="L8151" s="25">
        <f t="shared" si="255"/>
        <v>1</v>
      </c>
      <c r="M8151" s="25">
        <f>VLOOKUP(K8151,Table!$A$2:$C$121,2,0)</f>
        <v>3</v>
      </c>
      <c r="N8151" s="26">
        <f>VLOOKUP(K8151,Table!$A$2:$C$121,3,0)</f>
        <v>7</v>
      </c>
      <c r="O8151" s="13" t="str">
        <f>VLOOKUP(A8151,Table!$U$1:$V$230,2,0)</f>
        <v>Cubic</v>
      </c>
      <c r="P8151" s="1"/>
    </row>
    <row r="8152" spans="1:16">
      <c r="A8152" s="12">
        <v>221</v>
      </c>
      <c r="B8152" s="12">
        <v>58107</v>
      </c>
      <c r="C8152" s="12" t="s">
        <v>9052</v>
      </c>
      <c r="D8152" s="12" t="s">
        <v>9149</v>
      </c>
      <c r="E8152" s="17" t="s">
        <v>11352</v>
      </c>
      <c r="F8152" s="25" t="str">
        <f>LEFT(E8152,MIN(FIND({0,1,2,3,4,5,6,7,8,9},ASC(E8152)&amp;1234567890))-1)</f>
        <v>Al</v>
      </c>
      <c r="G8152" s="25">
        <f t="shared" si="254"/>
        <v>1</v>
      </c>
      <c r="H8152" s="25">
        <f>VLOOKUP(F8152,Table!$A$2:$C$121,2,0)</f>
        <v>13</v>
      </c>
      <c r="I8152" s="26">
        <f>VLOOKUP(F8152,Table!$A$2:$C$121,3,0)</f>
        <v>3</v>
      </c>
      <c r="J8152" s="17" t="s">
        <v>434</v>
      </c>
      <c r="K8152" s="25" t="str">
        <f>LEFT(J8152,MIN(FIND({0,1,2,3,4,5,6,7,8,9},ASC(J8152)&amp;1234567890))-1)</f>
        <v>Os</v>
      </c>
      <c r="L8152" s="25">
        <f t="shared" si="255"/>
        <v>1</v>
      </c>
      <c r="M8152" s="25">
        <f>VLOOKUP(K8152,Table!$A$2:$C$121,2,0)</f>
        <v>8</v>
      </c>
      <c r="N8152" s="26">
        <f>VLOOKUP(K8152,Table!$A$2:$C$121,3,0)</f>
        <v>6</v>
      </c>
      <c r="O8152" s="13" t="str">
        <f>VLOOKUP(A8152,Table!$U$1:$V$230,2,0)</f>
        <v>Cubic</v>
      </c>
      <c r="P8152" s="1"/>
    </row>
    <row r="8153" spans="1:16">
      <c r="A8153" s="12">
        <v>221</v>
      </c>
      <c r="B8153" s="12">
        <v>58113</v>
      </c>
      <c r="C8153" s="12" t="s">
        <v>9052</v>
      </c>
      <c r="D8153" s="12" t="s">
        <v>5611</v>
      </c>
      <c r="E8153" s="17" t="s">
        <v>11352</v>
      </c>
      <c r="F8153" s="25" t="str">
        <f>LEFT(E8153,MIN(FIND({0,1,2,3,4,5,6,7,8,9},ASC(E8153)&amp;1234567890))-1)</f>
        <v>Al</v>
      </c>
      <c r="G8153" s="25">
        <f t="shared" si="254"/>
        <v>1</v>
      </c>
      <c r="H8153" s="25">
        <f>VLOOKUP(F8153,Table!$A$2:$C$121,2,0)</f>
        <v>13</v>
      </c>
      <c r="I8153" s="26">
        <f>VLOOKUP(F8153,Table!$A$2:$C$121,3,0)</f>
        <v>3</v>
      </c>
      <c r="J8153" s="17" t="s">
        <v>541</v>
      </c>
      <c r="K8153" s="25" t="str">
        <f>LEFT(J8153,MIN(FIND({0,1,2,3,4,5,6,7,8,9},ASC(J8153)&amp;1234567890))-1)</f>
        <v>Pd</v>
      </c>
      <c r="L8153" s="25">
        <f t="shared" si="255"/>
        <v>1</v>
      </c>
      <c r="M8153" s="25">
        <f>VLOOKUP(K8153,Table!$A$2:$C$121,2,0)</f>
        <v>10</v>
      </c>
      <c r="N8153" s="26">
        <f>VLOOKUP(K8153,Table!$A$2:$C$121,3,0)</f>
        <v>5</v>
      </c>
      <c r="O8153" s="13" t="str">
        <f>VLOOKUP(A8153,Table!$U$1:$V$230,2,0)</f>
        <v>Cubic</v>
      </c>
      <c r="P8153" s="1"/>
    </row>
    <row r="8154" spans="1:16">
      <c r="A8154" s="12">
        <v>221</v>
      </c>
      <c r="B8154" s="12">
        <v>58123</v>
      </c>
      <c r="C8154" s="12" t="s">
        <v>9052</v>
      </c>
      <c r="D8154" s="12" t="s">
        <v>3330</v>
      </c>
      <c r="E8154" s="17" t="s">
        <v>11352</v>
      </c>
      <c r="F8154" s="25" t="str">
        <f>LEFT(E8154,MIN(FIND({0,1,2,3,4,5,6,7,8,9},ASC(E8154)&amp;1234567890))-1)</f>
        <v>Al</v>
      </c>
      <c r="G8154" s="25">
        <f t="shared" si="254"/>
        <v>1</v>
      </c>
      <c r="H8154" s="25">
        <f>VLOOKUP(F8154,Table!$A$2:$C$121,2,0)</f>
        <v>13</v>
      </c>
      <c r="I8154" s="26">
        <f>VLOOKUP(F8154,Table!$A$2:$C$121,3,0)</f>
        <v>3</v>
      </c>
      <c r="J8154" s="17" t="s">
        <v>11332</v>
      </c>
      <c r="K8154" s="25" t="str">
        <f>LEFT(J8154,MIN(FIND({0,1,2,3,4,5,6,7,8,9},ASC(J8154)&amp;1234567890))-1)</f>
        <v>Pr</v>
      </c>
      <c r="L8154" s="25">
        <f t="shared" si="255"/>
        <v>1</v>
      </c>
      <c r="M8154" s="25">
        <f>VLOOKUP(K8154,Table!$A$2:$C$121,2,0)</f>
        <v>3</v>
      </c>
      <c r="N8154" s="26">
        <f>VLOOKUP(K8154,Table!$A$2:$C$121,3,0)</f>
        <v>6</v>
      </c>
      <c r="O8154" s="13" t="str">
        <f>VLOOKUP(A8154,Table!$U$1:$V$230,2,0)</f>
        <v>Cubic</v>
      </c>
      <c r="P8154" s="1"/>
    </row>
    <row r="8155" spans="1:16">
      <c r="A8155" s="12">
        <v>221</v>
      </c>
      <c r="B8155" s="12">
        <v>58124</v>
      </c>
      <c r="C8155" s="12" t="s">
        <v>9052</v>
      </c>
      <c r="D8155" s="12" t="s">
        <v>8111</v>
      </c>
      <c r="E8155" s="17" t="s">
        <v>11352</v>
      </c>
      <c r="F8155" s="25" t="str">
        <f>LEFT(E8155,MIN(FIND({0,1,2,3,4,5,6,7,8,9},ASC(E8155)&amp;1234567890))-1)</f>
        <v>Al</v>
      </c>
      <c r="G8155" s="25">
        <f t="shared" si="254"/>
        <v>1</v>
      </c>
      <c r="H8155" s="25">
        <f>VLOOKUP(F8155,Table!$A$2:$C$121,2,0)</f>
        <v>13</v>
      </c>
      <c r="I8155" s="26">
        <f>VLOOKUP(F8155,Table!$A$2:$C$121,3,0)</f>
        <v>3</v>
      </c>
      <c r="J8155" s="17" t="s">
        <v>12003</v>
      </c>
      <c r="K8155" s="25" t="str">
        <f>LEFT(J8155,MIN(FIND({0,1,2,3,4,5,6,7,8,9},ASC(J8155)&amp;1234567890))-1)</f>
        <v>Pr</v>
      </c>
      <c r="L8155" s="25">
        <f t="shared" si="255"/>
        <v>3</v>
      </c>
      <c r="M8155" s="25">
        <f>VLOOKUP(K8155,Table!$A$2:$C$121,2,0)</f>
        <v>3</v>
      </c>
      <c r="N8155" s="26">
        <f>VLOOKUP(K8155,Table!$A$2:$C$121,3,0)</f>
        <v>6</v>
      </c>
      <c r="O8155" s="13" t="str">
        <f>VLOOKUP(A8155,Table!$U$1:$V$230,2,0)</f>
        <v>Cubic</v>
      </c>
      <c r="P8155" s="1"/>
    </row>
    <row r="8156" spans="1:16">
      <c r="A8156" s="12">
        <v>221</v>
      </c>
      <c r="B8156" s="12">
        <v>58126</v>
      </c>
      <c r="C8156" s="12" t="s">
        <v>9052</v>
      </c>
      <c r="D8156" s="12" t="s">
        <v>8133</v>
      </c>
      <c r="E8156" s="17" t="s">
        <v>445</v>
      </c>
      <c r="F8156" s="25" t="str">
        <f>LEFT(E8156,MIN(FIND({0,1,2,3,4,5,6,7,8,9},ASC(E8156)&amp;1234567890))-1)</f>
        <v>Al</v>
      </c>
      <c r="G8156" s="25">
        <f t="shared" si="254"/>
        <v>3</v>
      </c>
      <c r="H8156" s="25">
        <f>VLOOKUP(F8156,Table!$A$2:$C$121,2,0)</f>
        <v>13</v>
      </c>
      <c r="I8156" s="26">
        <f>VLOOKUP(F8156,Table!$A$2:$C$121,3,0)</f>
        <v>3</v>
      </c>
      <c r="J8156" s="17" t="s">
        <v>11332</v>
      </c>
      <c r="K8156" s="25" t="str">
        <f>LEFT(J8156,MIN(FIND({0,1,2,3,4,5,6,7,8,9},ASC(J8156)&amp;1234567890))-1)</f>
        <v>Pr</v>
      </c>
      <c r="L8156" s="25">
        <f t="shared" si="255"/>
        <v>1</v>
      </c>
      <c r="M8156" s="25">
        <f>VLOOKUP(K8156,Table!$A$2:$C$121,2,0)</f>
        <v>3</v>
      </c>
      <c r="N8156" s="26">
        <f>VLOOKUP(K8156,Table!$A$2:$C$121,3,0)</f>
        <v>6</v>
      </c>
      <c r="O8156" s="13" t="str">
        <f>VLOOKUP(A8156,Table!$U$1:$V$230,2,0)</f>
        <v>Cubic</v>
      </c>
      <c r="P8156" s="1"/>
    </row>
    <row r="8157" spans="1:16">
      <c r="A8157" s="12">
        <v>221</v>
      </c>
      <c r="B8157" s="12">
        <v>58128</v>
      </c>
      <c r="C8157" s="12" t="s">
        <v>9052</v>
      </c>
      <c r="D8157" s="12" t="s">
        <v>8317</v>
      </c>
      <c r="E8157" s="17" t="s">
        <v>11352</v>
      </c>
      <c r="F8157" s="25" t="str">
        <f>LEFT(E8157,MIN(FIND({0,1,2,3,4,5,6,7,8,9},ASC(E8157)&amp;1234567890))-1)</f>
        <v>Al</v>
      </c>
      <c r="G8157" s="25">
        <f t="shared" si="254"/>
        <v>1</v>
      </c>
      <c r="H8157" s="25">
        <f>VLOOKUP(F8157,Table!$A$2:$C$121,2,0)</f>
        <v>13</v>
      </c>
      <c r="I8157" s="26">
        <f>VLOOKUP(F8157,Table!$A$2:$C$121,3,0)</f>
        <v>3</v>
      </c>
      <c r="J8157" s="17" t="s">
        <v>539</v>
      </c>
      <c r="K8157" s="25" t="str">
        <f>LEFT(J8157,MIN(FIND({0,1,2,3,4,5,6,7,8,9},ASC(J8157)&amp;1234567890))-1)</f>
        <v>Pt</v>
      </c>
      <c r="L8157" s="25">
        <f t="shared" si="255"/>
        <v>1</v>
      </c>
      <c r="M8157" s="25">
        <f>VLOOKUP(K8157,Table!$A$2:$C$121,2,0)</f>
        <v>10</v>
      </c>
      <c r="N8157" s="26">
        <f>VLOOKUP(K8157,Table!$A$2:$C$121,3,0)</f>
        <v>6</v>
      </c>
      <c r="O8157" s="13" t="str">
        <f>VLOOKUP(A8157,Table!$U$1:$V$230,2,0)</f>
        <v>Cubic</v>
      </c>
      <c r="P8157" s="1"/>
    </row>
    <row r="8158" spans="1:16">
      <c r="A8158" s="12">
        <v>221</v>
      </c>
      <c r="B8158" s="12">
        <v>58131</v>
      </c>
      <c r="C8158" s="12" t="s">
        <v>9052</v>
      </c>
      <c r="D8158" s="12" t="s">
        <v>4404</v>
      </c>
      <c r="E8158" s="17" t="s">
        <v>11352</v>
      </c>
      <c r="F8158" s="25" t="str">
        <f>LEFT(E8158,MIN(FIND({0,1,2,3,4,5,6,7,8,9},ASC(E8158)&amp;1234567890))-1)</f>
        <v>Al</v>
      </c>
      <c r="G8158" s="25">
        <f t="shared" si="254"/>
        <v>1</v>
      </c>
      <c r="H8158" s="25">
        <f>VLOOKUP(F8158,Table!$A$2:$C$121,2,0)</f>
        <v>13</v>
      </c>
      <c r="I8158" s="26">
        <f>VLOOKUP(F8158,Table!$A$2:$C$121,3,0)</f>
        <v>3</v>
      </c>
      <c r="J8158" s="17" t="s">
        <v>11355</v>
      </c>
      <c r="K8158" s="25" t="str">
        <f>LEFT(J8158,MIN(FIND({0,1,2,3,4,5,6,7,8,9},ASC(J8158)&amp;1234567890))-1)</f>
        <v>Pt</v>
      </c>
      <c r="L8158" s="25">
        <f t="shared" si="255"/>
        <v>3</v>
      </c>
      <c r="M8158" s="25">
        <f>VLOOKUP(K8158,Table!$A$2:$C$121,2,0)</f>
        <v>10</v>
      </c>
      <c r="N8158" s="26">
        <f>VLOOKUP(K8158,Table!$A$2:$C$121,3,0)</f>
        <v>6</v>
      </c>
      <c r="O8158" s="13" t="str">
        <f>VLOOKUP(A8158,Table!$U$1:$V$230,2,0)</f>
        <v>Cubic</v>
      </c>
      <c r="P8158" s="1"/>
    </row>
    <row r="8159" spans="1:16">
      <c r="A8159" s="12">
        <v>221</v>
      </c>
      <c r="B8159" s="12">
        <v>58142</v>
      </c>
      <c r="C8159" s="12" t="s">
        <v>9052</v>
      </c>
      <c r="D8159" s="12" t="s">
        <v>6176</v>
      </c>
      <c r="E8159" s="17" t="s">
        <v>445</v>
      </c>
      <c r="F8159" s="25" t="str">
        <f>LEFT(E8159,MIN(FIND({0,1,2,3,4,5,6,7,8,9},ASC(E8159)&amp;1234567890))-1)</f>
        <v>Al</v>
      </c>
      <c r="G8159" s="25">
        <f t="shared" si="254"/>
        <v>3</v>
      </c>
      <c r="H8159" s="25">
        <f>VLOOKUP(F8159,Table!$A$2:$C$121,2,0)</f>
        <v>13</v>
      </c>
      <c r="I8159" s="26">
        <f>VLOOKUP(F8159,Table!$A$2:$C$121,3,0)</f>
        <v>3</v>
      </c>
      <c r="J8159" s="17" t="s">
        <v>11502</v>
      </c>
      <c r="K8159" s="25" t="str">
        <f>LEFT(J8159,MIN(FIND({0,1,2,3,4,5,6,7,8,9},ASC(J8159)&amp;1234567890))-1)</f>
        <v>Pu</v>
      </c>
      <c r="L8159" s="25">
        <f t="shared" si="255"/>
        <v>1</v>
      </c>
      <c r="M8159" s="25">
        <f>VLOOKUP(K8159,Table!$A$2:$C$121,2,0)</f>
        <v>3</v>
      </c>
      <c r="N8159" s="26">
        <f>VLOOKUP(K8159,Table!$A$2:$C$121,3,0)</f>
        <v>7</v>
      </c>
      <c r="O8159" s="13" t="str">
        <f>VLOOKUP(A8159,Table!$U$1:$V$230,2,0)</f>
        <v>Cubic</v>
      </c>
      <c r="P8159" s="1"/>
    </row>
    <row r="8160" spans="1:16">
      <c r="A8160" s="12">
        <v>221</v>
      </c>
      <c r="B8160" s="12">
        <v>58146</v>
      </c>
      <c r="C8160" s="12" t="s">
        <v>9052</v>
      </c>
      <c r="D8160" s="12" t="s">
        <v>9150</v>
      </c>
      <c r="E8160" s="17" t="s">
        <v>11352</v>
      </c>
      <c r="F8160" s="25" t="str">
        <f>LEFT(E8160,MIN(FIND({0,1,2,3,4,5,6,7,8,9},ASC(E8160)&amp;1234567890))-1)</f>
        <v>Al</v>
      </c>
      <c r="G8160" s="25">
        <f t="shared" si="254"/>
        <v>1</v>
      </c>
      <c r="H8160" s="25">
        <f>VLOOKUP(F8160,Table!$A$2:$C$121,2,0)</f>
        <v>13</v>
      </c>
      <c r="I8160" s="26">
        <f>VLOOKUP(F8160,Table!$A$2:$C$121,3,0)</f>
        <v>3</v>
      </c>
      <c r="J8160" s="17" t="s">
        <v>37</v>
      </c>
      <c r="K8160" s="25" t="str">
        <f>LEFT(J8160,MIN(FIND({0,1,2,3,4,5,6,7,8,9},ASC(J8160)&amp;1234567890))-1)</f>
        <v>Re</v>
      </c>
      <c r="L8160" s="25">
        <f t="shared" si="255"/>
        <v>1</v>
      </c>
      <c r="M8160" s="25">
        <f>VLOOKUP(K8160,Table!$A$2:$C$121,2,0)</f>
        <v>7</v>
      </c>
      <c r="N8160" s="26">
        <f>VLOOKUP(K8160,Table!$A$2:$C$121,3,0)</f>
        <v>6</v>
      </c>
      <c r="O8160" s="13" t="str">
        <f>VLOOKUP(A8160,Table!$U$1:$V$230,2,0)</f>
        <v>Cubic</v>
      </c>
      <c r="P8160" s="1"/>
    </row>
    <row r="8161" spans="1:16">
      <c r="A8161" s="12">
        <v>221</v>
      </c>
      <c r="B8161" s="12">
        <v>58151</v>
      </c>
      <c r="C8161" s="12" t="s">
        <v>9052</v>
      </c>
      <c r="D8161" s="12" t="s">
        <v>9151</v>
      </c>
      <c r="E8161" s="17" t="s">
        <v>11352</v>
      </c>
      <c r="F8161" s="25" t="str">
        <f>LEFT(E8161,MIN(FIND({0,1,2,3,4,5,6,7,8,9},ASC(E8161)&amp;1234567890))-1)</f>
        <v>Al</v>
      </c>
      <c r="G8161" s="25">
        <f t="shared" si="254"/>
        <v>1</v>
      </c>
      <c r="H8161" s="25">
        <f>VLOOKUP(F8161,Table!$A$2:$C$121,2,0)</f>
        <v>13</v>
      </c>
      <c r="I8161" s="26">
        <f>VLOOKUP(F8161,Table!$A$2:$C$121,3,0)</f>
        <v>3</v>
      </c>
      <c r="J8161" s="17" t="s">
        <v>11294</v>
      </c>
      <c r="K8161" s="25" t="str">
        <f>LEFT(J8161,MIN(FIND({0,1,2,3,4,5,6,7,8,9},ASC(J8161)&amp;1234567890))-1)</f>
        <v>Rh</v>
      </c>
      <c r="L8161" s="25">
        <f t="shared" si="255"/>
        <v>1</v>
      </c>
      <c r="M8161" s="25">
        <f>VLOOKUP(K8161,Table!$A$2:$C$121,2,0)</f>
        <v>9</v>
      </c>
      <c r="N8161" s="26">
        <f>VLOOKUP(K8161,Table!$A$2:$C$121,3,0)</f>
        <v>5</v>
      </c>
      <c r="O8161" s="13" t="str">
        <f>VLOOKUP(A8161,Table!$U$1:$V$230,2,0)</f>
        <v>Cubic</v>
      </c>
      <c r="P8161" s="1"/>
    </row>
    <row r="8162" spans="1:16">
      <c r="A8162" s="12">
        <v>221</v>
      </c>
      <c r="B8162" s="12">
        <v>58155</v>
      </c>
      <c r="C8162" s="12" t="s">
        <v>9052</v>
      </c>
      <c r="D8162" s="12" t="s">
        <v>9152</v>
      </c>
      <c r="E8162" s="17" t="s">
        <v>11352</v>
      </c>
      <c r="F8162" s="25" t="str">
        <f>LEFT(E8162,MIN(FIND({0,1,2,3,4,5,6,7,8,9},ASC(E8162)&amp;1234567890))-1)</f>
        <v>Al</v>
      </c>
      <c r="G8162" s="25">
        <f t="shared" si="254"/>
        <v>1</v>
      </c>
      <c r="H8162" s="25">
        <f>VLOOKUP(F8162,Table!$A$2:$C$121,2,0)</f>
        <v>13</v>
      </c>
      <c r="I8162" s="26">
        <f>VLOOKUP(F8162,Table!$A$2:$C$121,3,0)</f>
        <v>3</v>
      </c>
      <c r="J8162" s="17" t="s">
        <v>341</v>
      </c>
      <c r="K8162" s="25" t="str">
        <f>LEFT(J8162,MIN(FIND({0,1,2,3,4,5,6,7,8,9},ASC(J8162)&amp;1234567890))-1)</f>
        <v>Ru</v>
      </c>
      <c r="L8162" s="25">
        <f t="shared" si="255"/>
        <v>1</v>
      </c>
      <c r="M8162" s="25">
        <f>VLOOKUP(K8162,Table!$A$2:$C$121,2,0)</f>
        <v>8</v>
      </c>
      <c r="N8162" s="26">
        <f>VLOOKUP(K8162,Table!$A$2:$C$121,3,0)</f>
        <v>5</v>
      </c>
      <c r="O8162" s="13" t="str">
        <f>VLOOKUP(A8162,Table!$U$1:$V$230,2,0)</f>
        <v>Cubic</v>
      </c>
      <c r="P8162" s="1"/>
    </row>
    <row r="8163" spans="1:16">
      <c r="A8163" s="12">
        <v>221</v>
      </c>
      <c r="B8163" s="12">
        <v>94251</v>
      </c>
      <c r="C8163" s="12" t="s">
        <v>9052</v>
      </c>
      <c r="D8163" s="12" t="s">
        <v>9153</v>
      </c>
      <c r="E8163" s="17" t="s">
        <v>13283</v>
      </c>
      <c r="F8163" s="25" t="str">
        <f>LEFT(E8163,MIN(FIND({0,1,2,3,4,5,6,7,8,9},ASC(E8163)&amp;1234567890))-1)</f>
        <v>La</v>
      </c>
      <c r="G8163" s="25">
        <f t="shared" si="254"/>
        <v>0.98299999999999998</v>
      </c>
      <c r="H8163" s="25">
        <f>VLOOKUP(F8163,Table!$A$2:$C$121,2,0)</f>
        <v>3</v>
      </c>
      <c r="I8163" s="26">
        <f>VLOOKUP(F8163,Table!$A$2:$C$121,3,0)</f>
        <v>6</v>
      </c>
      <c r="J8163" s="17" t="s">
        <v>12148</v>
      </c>
      <c r="K8163" s="25" t="str">
        <f>LEFT(J8163,MIN(FIND({0,1,2,3,4,5,6,7,8,9},ASC(J8163)&amp;1234567890))-1)</f>
        <v>B</v>
      </c>
      <c r="L8163" s="25">
        <f t="shared" si="255"/>
        <v>6</v>
      </c>
      <c r="M8163" s="25">
        <f>VLOOKUP(K8163,Table!$A$2:$C$121,2,0)</f>
        <v>13</v>
      </c>
      <c r="N8163" s="26">
        <f>VLOOKUP(K8163,Table!$A$2:$C$121,3,0)</f>
        <v>2</v>
      </c>
      <c r="O8163" s="13" t="str">
        <f>VLOOKUP(A8163,Table!$U$1:$V$230,2,0)</f>
        <v>Cubic</v>
      </c>
      <c r="P8163" s="1"/>
    </row>
    <row r="8164" spans="1:16">
      <c r="A8164" s="12">
        <v>221</v>
      </c>
      <c r="B8164" s="12">
        <v>94252</v>
      </c>
      <c r="C8164" s="12" t="s">
        <v>9052</v>
      </c>
      <c r="D8164" s="12" t="s">
        <v>9154</v>
      </c>
      <c r="E8164" s="17" t="s">
        <v>14142</v>
      </c>
      <c r="F8164" s="25" t="str">
        <f>LEFT(E8164,MIN(FIND({0,1,2,3,4,5,6,7,8,9},ASC(E8164)&amp;1234567890))-1)</f>
        <v>La</v>
      </c>
      <c r="G8164" s="25">
        <f t="shared" si="254"/>
        <v>0.98699999999999999</v>
      </c>
      <c r="H8164" s="25">
        <f>VLOOKUP(F8164,Table!$A$2:$C$121,2,0)</f>
        <v>3</v>
      </c>
      <c r="I8164" s="26">
        <f>VLOOKUP(F8164,Table!$A$2:$C$121,3,0)</f>
        <v>6</v>
      </c>
      <c r="J8164" s="17" t="s">
        <v>12148</v>
      </c>
      <c r="K8164" s="25" t="str">
        <f>LEFT(J8164,MIN(FIND({0,1,2,3,4,5,6,7,8,9},ASC(J8164)&amp;1234567890))-1)</f>
        <v>B</v>
      </c>
      <c r="L8164" s="25">
        <f t="shared" si="255"/>
        <v>6</v>
      </c>
      <c r="M8164" s="25">
        <f>VLOOKUP(K8164,Table!$A$2:$C$121,2,0)</f>
        <v>13</v>
      </c>
      <c r="N8164" s="26">
        <f>VLOOKUP(K8164,Table!$A$2:$C$121,3,0)</f>
        <v>2</v>
      </c>
      <c r="O8164" s="13" t="str">
        <f>VLOOKUP(A8164,Table!$U$1:$V$230,2,0)</f>
        <v>Cubic</v>
      </c>
      <c r="P8164" s="1"/>
    </row>
    <row r="8165" spans="1:16">
      <c r="A8165" s="12">
        <v>221</v>
      </c>
      <c r="B8165" s="12">
        <v>412313</v>
      </c>
      <c r="C8165" s="12" t="s">
        <v>9052</v>
      </c>
      <c r="D8165" s="12" t="s">
        <v>2970</v>
      </c>
      <c r="E8165" s="17" t="s">
        <v>11697</v>
      </c>
      <c r="F8165" s="25" t="str">
        <f>LEFT(E8165,MIN(FIND({0,1,2,3,4,5,6,7,8,9},ASC(E8165)&amp;1234567890))-1)</f>
        <v>Na</v>
      </c>
      <c r="G8165" s="25">
        <f t="shared" si="254"/>
        <v>3</v>
      </c>
      <c r="H8165" s="25">
        <f>VLOOKUP(F8165,Table!$A$2:$C$121,2,0)</f>
        <v>1</v>
      </c>
      <c r="I8165" s="26">
        <f>VLOOKUP(F8165,Table!$A$2:$C$121,3,0)</f>
        <v>3</v>
      </c>
      <c r="J8165" s="17" t="s">
        <v>68</v>
      </c>
      <c r="K8165" s="25" t="str">
        <f>LEFT(J8165,MIN(FIND({0,1,2,3,4,5,6,7,8,9},ASC(J8165)&amp;1234567890))-1)</f>
        <v>N</v>
      </c>
      <c r="L8165" s="25">
        <f t="shared" si="255"/>
        <v>1</v>
      </c>
      <c r="M8165" s="25">
        <f>VLOOKUP(K8165,Table!$A$2:$C$121,2,0)</f>
        <v>15</v>
      </c>
      <c r="N8165" s="26">
        <f>VLOOKUP(K8165,Table!$A$2:$C$121,3,0)</f>
        <v>2</v>
      </c>
      <c r="O8165" s="13" t="str">
        <f>VLOOKUP(A8165,Table!$U$1:$V$230,2,0)</f>
        <v>Cubic</v>
      </c>
      <c r="P8165" s="1"/>
    </row>
    <row r="8166" spans="1:16">
      <c r="A8166" s="12">
        <v>221</v>
      </c>
      <c r="B8166" s="12">
        <v>96119</v>
      </c>
      <c r="C8166" s="12" t="s">
        <v>9052</v>
      </c>
      <c r="D8166" s="12" t="s">
        <v>9155</v>
      </c>
      <c r="E8166" s="17" t="s">
        <v>11426</v>
      </c>
      <c r="F8166" s="25" t="str">
        <f>LEFT(E8166,MIN(FIND({0,1,2,3,4,5,6,7,8,9},ASC(E8166)&amp;1234567890))-1)</f>
        <v>Mn</v>
      </c>
      <c r="G8166" s="25">
        <f t="shared" si="254"/>
        <v>3</v>
      </c>
      <c r="H8166" s="25">
        <f>VLOOKUP(F8166,Table!$A$2:$C$121,2,0)</f>
        <v>7</v>
      </c>
      <c r="I8166" s="26">
        <f>VLOOKUP(F8166,Table!$A$2:$C$121,3,0)</f>
        <v>4</v>
      </c>
      <c r="J8166" s="17" t="s">
        <v>11645</v>
      </c>
      <c r="K8166" s="25" t="str">
        <f>LEFT(J8166,MIN(FIND({0,1,2,3,4,5,6,7,8,9},ASC(J8166)&amp;1234567890))-1)</f>
        <v>Sb</v>
      </c>
      <c r="L8166" s="25">
        <f t="shared" si="255"/>
        <v>1</v>
      </c>
      <c r="M8166" s="25">
        <f>VLOOKUP(K8166,Table!$A$2:$C$121,2,0)</f>
        <v>15</v>
      </c>
      <c r="N8166" s="26">
        <f>VLOOKUP(K8166,Table!$A$2:$C$121,3,0)</f>
        <v>5</v>
      </c>
      <c r="O8166" s="13" t="str">
        <f>VLOOKUP(A8166,Table!$U$1:$V$230,2,0)</f>
        <v>Cubic</v>
      </c>
      <c r="P8166" s="1"/>
    </row>
    <row r="8167" spans="1:16">
      <c r="A8167" s="12">
        <v>221</v>
      </c>
      <c r="B8167" s="12">
        <v>96139</v>
      </c>
      <c r="C8167" s="12" t="s">
        <v>9052</v>
      </c>
      <c r="D8167" s="12" t="s">
        <v>9156</v>
      </c>
      <c r="E8167" s="17" t="s">
        <v>50</v>
      </c>
      <c r="F8167" s="25" t="str">
        <f>LEFT(E8167,MIN(FIND({0,1,2,3,4,5,6,7,8,9},ASC(E8167)&amp;1234567890))-1)</f>
        <v>Ti</v>
      </c>
      <c r="G8167" s="25">
        <f t="shared" si="254"/>
        <v>1</v>
      </c>
      <c r="H8167" s="25">
        <f>VLOOKUP(F8167,Table!$A$2:$C$121,2,0)</f>
        <v>4</v>
      </c>
      <c r="I8167" s="26">
        <f>VLOOKUP(F8167,Table!$A$2:$C$121,3,0)</f>
        <v>4</v>
      </c>
      <c r="J8167" s="17" t="s">
        <v>33</v>
      </c>
      <c r="K8167" s="25" t="str">
        <f>LEFT(J8167,MIN(FIND({0,1,2,3,4,5,6,7,8,9},ASC(J8167)&amp;1234567890))-1)</f>
        <v>Fe</v>
      </c>
      <c r="L8167" s="25">
        <f t="shared" si="255"/>
        <v>1</v>
      </c>
      <c r="M8167" s="25">
        <f>VLOOKUP(K8167,Table!$A$2:$C$121,2,0)</f>
        <v>8</v>
      </c>
      <c r="N8167" s="26">
        <f>VLOOKUP(K8167,Table!$A$2:$C$121,3,0)</f>
        <v>4</v>
      </c>
      <c r="O8167" s="13" t="str">
        <f>VLOOKUP(A8167,Table!$U$1:$V$230,2,0)</f>
        <v>Cubic</v>
      </c>
      <c r="P8167" s="1"/>
    </row>
    <row r="8168" spans="1:16">
      <c r="A8168" s="12">
        <v>221</v>
      </c>
      <c r="B8168" s="12">
        <v>58098</v>
      </c>
      <c r="C8168" s="12" t="s">
        <v>9052</v>
      </c>
      <c r="D8168" s="12" t="s">
        <v>3191</v>
      </c>
      <c r="E8168" s="17" t="s">
        <v>11352</v>
      </c>
      <c r="F8168" s="25" t="str">
        <f>LEFT(E8168,MIN(FIND({0,1,2,3,4,5,6,7,8,9},ASC(E8168)&amp;1234567890))-1)</f>
        <v>Al</v>
      </c>
      <c r="G8168" s="25">
        <f t="shared" si="254"/>
        <v>1</v>
      </c>
      <c r="H8168" s="25">
        <f>VLOOKUP(F8168,Table!$A$2:$C$121,2,0)</f>
        <v>13</v>
      </c>
      <c r="I8168" s="26">
        <f>VLOOKUP(F8168,Table!$A$2:$C$121,3,0)</f>
        <v>3</v>
      </c>
      <c r="J8168" s="17" t="s">
        <v>11874</v>
      </c>
      <c r="K8168" s="25" t="str">
        <f>LEFT(J8168,MIN(FIND({0,1,2,3,4,5,6,7,8,9},ASC(J8168)&amp;1234567890))-1)</f>
        <v>Sc</v>
      </c>
      <c r="L8168" s="25">
        <f t="shared" si="255"/>
        <v>1</v>
      </c>
      <c r="M8168" s="25">
        <f>VLOOKUP(K8168,Table!$A$2:$C$121,2,0)</f>
        <v>3</v>
      </c>
      <c r="N8168" s="26">
        <f>VLOOKUP(K8168,Table!$A$2:$C$121,3,0)</f>
        <v>4</v>
      </c>
      <c r="O8168" s="13" t="str">
        <f>VLOOKUP(A8168,Table!$U$1:$V$230,2,0)</f>
        <v>Cubic</v>
      </c>
      <c r="P8168" s="1"/>
    </row>
    <row r="8169" spans="1:16">
      <c r="A8169" s="12">
        <v>221</v>
      </c>
      <c r="B8169" s="12">
        <v>58103</v>
      </c>
      <c r="C8169" s="12" t="s">
        <v>9052</v>
      </c>
      <c r="D8169" s="12" t="s">
        <v>9157</v>
      </c>
      <c r="E8169" s="17" t="s">
        <v>445</v>
      </c>
      <c r="F8169" s="25" t="str">
        <f>LEFT(E8169,MIN(FIND({0,1,2,3,4,5,6,7,8,9},ASC(E8169)&amp;1234567890))-1)</f>
        <v>Al</v>
      </c>
      <c r="G8169" s="25">
        <f t="shared" si="254"/>
        <v>3</v>
      </c>
      <c r="H8169" s="25">
        <f>VLOOKUP(F8169,Table!$A$2:$C$121,2,0)</f>
        <v>13</v>
      </c>
      <c r="I8169" s="26">
        <f>VLOOKUP(F8169,Table!$A$2:$C$121,3,0)</f>
        <v>3</v>
      </c>
      <c r="J8169" s="17" t="s">
        <v>11874</v>
      </c>
      <c r="K8169" s="25" t="str">
        <f>LEFT(J8169,MIN(FIND({0,1,2,3,4,5,6,7,8,9},ASC(J8169)&amp;1234567890))-1)</f>
        <v>Sc</v>
      </c>
      <c r="L8169" s="25">
        <f t="shared" si="255"/>
        <v>1</v>
      </c>
      <c r="M8169" s="25">
        <f>VLOOKUP(K8169,Table!$A$2:$C$121,2,0)</f>
        <v>3</v>
      </c>
      <c r="N8169" s="26">
        <f>VLOOKUP(K8169,Table!$A$2:$C$121,3,0)</f>
        <v>4</v>
      </c>
      <c r="O8169" s="13" t="str">
        <f>VLOOKUP(A8169,Table!$U$1:$V$230,2,0)</f>
        <v>Cubic</v>
      </c>
      <c r="P8169" s="1"/>
    </row>
    <row r="8170" spans="1:16">
      <c r="A8170" s="12">
        <v>221</v>
      </c>
      <c r="B8170" s="12">
        <v>58104</v>
      </c>
      <c r="C8170" s="12" t="s">
        <v>9052</v>
      </c>
      <c r="D8170" s="12" t="s">
        <v>9158</v>
      </c>
      <c r="E8170" s="17" t="s">
        <v>11352</v>
      </c>
      <c r="F8170" s="25" t="str">
        <f>LEFT(E8170,MIN(FIND({0,1,2,3,4,5,6,7,8,9},ASC(E8170)&amp;1234567890))-1)</f>
        <v>Al</v>
      </c>
      <c r="G8170" s="25">
        <f t="shared" si="254"/>
        <v>1</v>
      </c>
      <c r="H8170" s="25">
        <f>VLOOKUP(F8170,Table!$A$2:$C$121,2,0)</f>
        <v>13</v>
      </c>
      <c r="I8170" s="26">
        <f>VLOOKUP(F8170,Table!$A$2:$C$121,3,0)</f>
        <v>3</v>
      </c>
      <c r="J8170" s="17" t="s">
        <v>590</v>
      </c>
      <c r="K8170" s="25" t="str">
        <f>LEFT(J8170,MIN(FIND({0,1,2,3,4,5,6,7,8,9},ASC(J8170)&amp;1234567890))-1)</f>
        <v>Sm</v>
      </c>
      <c r="L8170" s="25">
        <f t="shared" si="255"/>
        <v>1</v>
      </c>
      <c r="M8170" s="25">
        <f>VLOOKUP(K8170,Table!$A$2:$C$121,2,0)</f>
        <v>3</v>
      </c>
      <c r="N8170" s="26">
        <f>VLOOKUP(K8170,Table!$A$2:$C$121,3,0)</f>
        <v>6</v>
      </c>
      <c r="O8170" s="13" t="str">
        <f>VLOOKUP(A8170,Table!$U$1:$V$230,2,0)</f>
        <v>Cubic</v>
      </c>
      <c r="P8170" s="1"/>
    </row>
    <row r="8171" spans="1:16">
      <c r="A8171" s="12">
        <v>221</v>
      </c>
      <c r="B8171" s="12">
        <v>58106</v>
      </c>
      <c r="C8171" s="12" t="s">
        <v>9052</v>
      </c>
      <c r="D8171" s="12" t="s">
        <v>9159</v>
      </c>
      <c r="E8171" s="17" t="s">
        <v>11352</v>
      </c>
      <c r="F8171" s="25" t="str">
        <f>LEFT(E8171,MIN(FIND({0,1,2,3,4,5,6,7,8,9},ASC(E8171)&amp;1234567890))-1)</f>
        <v>Al</v>
      </c>
      <c r="G8171" s="25">
        <f t="shared" si="254"/>
        <v>1</v>
      </c>
      <c r="H8171" s="25">
        <f>VLOOKUP(F8171,Table!$A$2:$C$121,2,0)</f>
        <v>13</v>
      </c>
      <c r="I8171" s="26">
        <f>VLOOKUP(F8171,Table!$A$2:$C$121,3,0)</f>
        <v>3</v>
      </c>
      <c r="J8171" s="17" t="s">
        <v>501</v>
      </c>
      <c r="K8171" s="25" t="str">
        <f>LEFT(J8171,MIN(FIND({0,1,2,3,4,5,6,7,8,9},ASC(J8171)&amp;1234567890))-1)</f>
        <v>Sm</v>
      </c>
      <c r="L8171" s="25">
        <f t="shared" si="255"/>
        <v>3</v>
      </c>
      <c r="M8171" s="25">
        <f>VLOOKUP(K8171,Table!$A$2:$C$121,2,0)</f>
        <v>3</v>
      </c>
      <c r="N8171" s="26">
        <f>VLOOKUP(K8171,Table!$A$2:$C$121,3,0)</f>
        <v>6</v>
      </c>
      <c r="O8171" s="13" t="str">
        <f>VLOOKUP(A8171,Table!$U$1:$V$230,2,0)</f>
        <v>Cubic</v>
      </c>
      <c r="P8171" s="1"/>
    </row>
    <row r="8172" spans="1:16">
      <c r="A8172" s="12">
        <v>221</v>
      </c>
      <c r="B8172" s="12">
        <v>58173</v>
      </c>
      <c r="C8172" s="12" t="s">
        <v>9052</v>
      </c>
      <c r="D8172" s="12" t="s">
        <v>9160</v>
      </c>
      <c r="E8172" s="17" t="s">
        <v>11352</v>
      </c>
      <c r="F8172" s="25" t="str">
        <f>LEFT(E8172,MIN(FIND({0,1,2,3,4,5,6,7,8,9},ASC(E8172)&amp;1234567890))-1)</f>
        <v>Al</v>
      </c>
      <c r="G8172" s="25">
        <f t="shared" si="254"/>
        <v>1</v>
      </c>
      <c r="H8172" s="25">
        <f>VLOOKUP(F8172,Table!$A$2:$C$121,2,0)</f>
        <v>13</v>
      </c>
      <c r="I8172" s="26">
        <f>VLOOKUP(F8172,Table!$A$2:$C$121,3,0)</f>
        <v>3</v>
      </c>
      <c r="J8172" s="17" t="s">
        <v>11545</v>
      </c>
      <c r="K8172" s="25" t="str">
        <f>LEFT(J8172,MIN(FIND({0,1,2,3,4,5,6,7,8,9},ASC(J8172)&amp;1234567890))-1)</f>
        <v>Tb</v>
      </c>
      <c r="L8172" s="25">
        <f t="shared" si="255"/>
        <v>3</v>
      </c>
      <c r="M8172" s="25">
        <f>VLOOKUP(K8172,Table!$A$2:$C$121,2,0)</f>
        <v>3</v>
      </c>
      <c r="N8172" s="26">
        <f>VLOOKUP(K8172,Table!$A$2:$C$121,3,0)</f>
        <v>6</v>
      </c>
      <c r="O8172" s="13" t="str">
        <f>VLOOKUP(A8172,Table!$U$1:$V$230,2,0)</f>
        <v>Cubic</v>
      </c>
      <c r="P8172" s="1"/>
    </row>
    <row r="8173" spans="1:16">
      <c r="A8173" s="12">
        <v>221</v>
      </c>
      <c r="B8173" s="12">
        <v>58194</v>
      </c>
      <c r="C8173" s="12" t="s">
        <v>9052</v>
      </c>
      <c r="D8173" s="12" t="s">
        <v>9161</v>
      </c>
      <c r="E8173" s="17" t="s">
        <v>445</v>
      </c>
      <c r="F8173" s="25" t="str">
        <f>LEFT(E8173,MIN(FIND({0,1,2,3,4,5,6,7,8,9},ASC(E8173)&amp;1234567890))-1)</f>
        <v>Al</v>
      </c>
      <c r="G8173" s="25">
        <f t="shared" si="254"/>
        <v>3</v>
      </c>
      <c r="H8173" s="25">
        <f>VLOOKUP(F8173,Table!$A$2:$C$121,2,0)</f>
        <v>13</v>
      </c>
      <c r="I8173" s="26">
        <f>VLOOKUP(F8173,Table!$A$2:$C$121,3,0)</f>
        <v>3</v>
      </c>
      <c r="J8173" s="17" t="s">
        <v>11334</v>
      </c>
      <c r="K8173" s="25" t="str">
        <f>LEFT(J8173,MIN(FIND({0,1,2,3,4,5,6,7,8,9},ASC(J8173)&amp;1234567890))-1)</f>
        <v>Tm</v>
      </c>
      <c r="L8173" s="25">
        <f t="shared" si="255"/>
        <v>1</v>
      </c>
      <c r="M8173" s="25">
        <f>VLOOKUP(K8173,Table!$A$2:$C$121,2,0)</f>
        <v>3</v>
      </c>
      <c r="N8173" s="26">
        <f>VLOOKUP(K8173,Table!$A$2:$C$121,3,0)</f>
        <v>6</v>
      </c>
      <c r="O8173" s="13" t="str">
        <f>VLOOKUP(A8173,Table!$U$1:$V$230,2,0)</f>
        <v>Cubic</v>
      </c>
      <c r="P8173" s="1"/>
    </row>
    <row r="8174" spans="1:16">
      <c r="A8174" s="12">
        <v>221</v>
      </c>
      <c r="B8174" s="12">
        <v>58196</v>
      </c>
      <c r="C8174" s="12" t="s">
        <v>9052</v>
      </c>
      <c r="D8174" s="12" t="s">
        <v>9162</v>
      </c>
      <c r="E8174" s="17" t="s">
        <v>445</v>
      </c>
      <c r="F8174" s="25" t="str">
        <f>LEFT(E8174,MIN(FIND({0,1,2,3,4,5,6,7,8,9},ASC(E8174)&amp;1234567890))-1)</f>
        <v>Al</v>
      </c>
      <c r="G8174" s="25">
        <f t="shared" si="254"/>
        <v>3</v>
      </c>
      <c r="H8174" s="25">
        <f>VLOOKUP(F8174,Table!$A$2:$C$121,2,0)</f>
        <v>13</v>
      </c>
      <c r="I8174" s="26">
        <f>VLOOKUP(F8174,Table!$A$2:$C$121,3,0)</f>
        <v>3</v>
      </c>
      <c r="J8174" s="17" t="s">
        <v>343</v>
      </c>
      <c r="K8174" s="25" t="str">
        <f>LEFT(J8174,MIN(FIND({0,1,2,3,4,5,6,7,8,9},ASC(J8174)&amp;1234567890))-1)</f>
        <v>U</v>
      </c>
      <c r="L8174" s="25">
        <f t="shared" si="255"/>
        <v>1</v>
      </c>
      <c r="M8174" s="25">
        <f>VLOOKUP(K8174,Table!$A$2:$C$121,2,0)</f>
        <v>3</v>
      </c>
      <c r="N8174" s="26">
        <f>VLOOKUP(K8174,Table!$A$2:$C$121,3,0)</f>
        <v>7</v>
      </c>
      <c r="O8174" s="13" t="str">
        <f>VLOOKUP(A8174,Table!$U$1:$V$230,2,0)</f>
        <v>Cubic</v>
      </c>
      <c r="P8174" s="1"/>
    </row>
    <row r="8175" spans="1:16">
      <c r="A8175" s="12">
        <v>221</v>
      </c>
      <c r="B8175" s="12">
        <v>58210</v>
      </c>
      <c r="C8175" s="12" t="s">
        <v>9052</v>
      </c>
      <c r="D8175" s="12" t="s">
        <v>3124</v>
      </c>
      <c r="E8175" s="17" t="s">
        <v>11352</v>
      </c>
      <c r="F8175" s="25" t="str">
        <f>LEFT(E8175,MIN(FIND({0,1,2,3,4,5,6,7,8,9},ASC(E8175)&amp;1234567890))-1)</f>
        <v>Al</v>
      </c>
      <c r="G8175" s="25">
        <f t="shared" si="254"/>
        <v>1</v>
      </c>
      <c r="H8175" s="25">
        <f>VLOOKUP(F8175,Table!$A$2:$C$121,2,0)</f>
        <v>13</v>
      </c>
      <c r="I8175" s="26">
        <f>VLOOKUP(F8175,Table!$A$2:$C$121,3,0)</f>
        <v>3</v>
      </c>
      <c r="J8175" s="17" t="s">
        <v>11336</v>
      </c>
      <c r="K8175" s="25" t="str">
        <f>LEFT(J8175,MIN(FIND({0,1,2,3,4,5,6,7,8,9},ASC(J8175)&amp;1234567890))-1)</f>
        <v>Y</v>
      </c>
      <c r="L8175" s="25">
        <f t="shared" si="255"/>
        <v>1</v>
      </c>
      <c r="M8175" s="25">
        <f>VLOOKUP(K8175,Table!$A$2:$C$121,2,0)</f>
        <v>3</v>
      </c>
      <c r="N8175" s="26">
        <f>VLOOKUP(K8175,Table!$A$2:$C$121,3,0)</f>
        <v>5</v>
      </c>
      <c r="O8175" s="13" t="str">
        <f>VLOOKUP(A8175,Table!$U$1:$V$230,2,0)</f>
        <v>Cubic</v>
      </c>
      <c r="P8175" s="1"/>
    </row>
    <row r="8176" spans="1:16">
      <c r="A8176" s="12">
        <v>221</v>
      </c>
      <c r="B8176" s="12">
        <v>58212</v>
      </c>
      <c r="C8176" s="12" t="s">
        <v>9052</v>
      </c>
      <c r="D8176" s="12" t="s">
        <v>9163</v>
      </c>
      <c r="E8176" s="17" t="s">
        <v>11352</v>
      </c>
      <c r="F8176" s="25" t="str">
        <f>LEFT(E8176,MIN(FIND({0,1,2,3,4,5,6,7,8,9},ASC(E8176)&amp;1234567890))-1)</f>
        <v>Al</v>
      </c>
      <c r="G8176" s="25">
        <f t="shared" si="254"/>
        <v>1</v>
      </c>
      <c r="H8176" s="25">
        <f>VLOOKUP(F8176,Table!$A$2:$C$121,2,0)</f>
        <v>13</v>
      </c>
      <c r="I8176" s="26">
        <f>VLOOKUP(F8176,Table!$A$2:$C$121,3,0)</f>
        <v>3</v>
      </c>
      <c r="J8176" s="17" t="s">
        <v>77</v>
      </c>
      <c r="K8176" s="25" t="str">
        <f>LEFT(J8176,MIN(FIND({0,1,2,3,4,5,6,7,8,9},ASC(J8176)&amp;1234567890))-1)</f>
        <v>Y</v>
      </c>
      <c r="L8176" s="25">
        <f t="shared" si="255"/>
        <v>3</v>
      </c>
      <c r="M8176" s="25">
        <f>VLOOKUP(K8176,Table!$A$2:$C$121,2,0)</f>
        <v>3</v>
      </c>
      <c r="N8176" s="26">
        <f>VLOOKUP(K8176,Table!$A$2:$C$121,3,0)</f>
        <v>5</v>
      </c>
      <c r="O8176" s="13" t="str">
        <f>VLOOKUP(A8176,Table!$U$1:$V$230,2,0)</f>
        <v>Cubic</v>
      </c>
      <c r="P8176" s="1"/>
    </row>
    <row r="8177" spans="1:16">
      <c r="A8177" s="12">
        <v>221</v>
      </c>
      <c r="B8177" s="12">
        <v>58216</v>
      </c>
      <c r="C8177" s="12" t="s">
        <v>9052</v>
      </c>
      <c r="D8177" s="12" t="s">
        <v>6181</v>
      </c>
      <c r="E8177" s="17" t="s">
        <v>445</v>
      </c>
      <c r="F8177" s="25" t="str">
        <f>LEFT(E8177,MIN(FIND({0,1,2,3,4,5,6,7,8,9},ASC(E8177)&amp;1234567890))-1)</f>
        <v>Al</v>
      </c>
      <c r="G8177" s="25">
        <f t="shared" si="254"/>
        <v>3</v>
      </c>
      <c r="H8177" s="25">
        <f>VLOOKUP(F8177,Table!$A$2:$C$121,2,0)</f>
        <v>13</v>
      </c>
      <c r="I8177" s="26">
        <f>VLOOKUP(F8177,Table!$A$2:$C$121,3,0)</f>
        <v>3</v>
      </c>
      <c r="J8177" s="17" t="s">
        <v>11336</v>
      </c>
      <c r="K8177" s="25" t="str">
        <f>LEFT(J8177,MIN(FIND({0,1,2,3,4,5,6,7,8,9},ASC(J8177)&amp;1234567890))-1)</f>
        <v>Y</v>
      </c>
      <c r="L8177" s="25">
        <f t="shared" si="255"/>
        <v>1</v>
      </c>
      <c r="M8177" s="25">
        <f>VLOOKUP(K8177,Table!$A$2:$C$121,2,0)</f>
        <v>3</v>
      </c>
      <c r="N8177" s="26">
        <f>VLOOKUP(K8177,Table!$A$2:$C$121,3,0)</f>
        <v>5</v>
      </c>
      <c r="O8177" s="13" t="str">
        <f>VLOOKUP(A8177,Table!$U$1:$V$230,2,0)</f>
        <v>Cubic</v>
      </c>
      <c r="P8177" s="1"/>
    </row>
    <row r="8178" spans="1:16">
      <c r="A8178" s="12">
        <v>221</v>
      </c>
      <c r="B8178" s="12">
        <v>58224</v>
      </c>
      <c r="C8178" s="12" t="s">
        <v>9052</v>
      </c>
      <c r="D8178" s="12" t="s">
        <v>9164</v>
      </c>
      <c r="E8178" s="17" t="s">
        <v>445</v>
      </c>
      <c r="F8178" s="25" t="str">
        <f>LEFT(E8178,MIN(FIND({0,1,2,3,4,5,6,7,8,9},ASC(E8178)&amp;1234567890))-1)</f>
        <v>Al</v>
      </c>
      <c r="G8178" s="25">
        <f t="shared" si="254"/>
        <v>3</v>
      </c>
      <c r="H8178" s="25">
        <f>VLOOKUP(F8178,Table!$A$2:$C$121,2,0)</f>
        <v>13</v>
      </c>
      <c r="I8178" s="26">
        <f>VLOOKUP(F8178,Table!$A$2:$C$121,3,0)</f>
        <v>3</v>
      </c>
      <c r="J8178" s="17" t="s">
        <v>530</v>
      </c>
      <c r="K8178" s="25" t="str">
        <f>LEFT(J8178,MIN(FIND({0,1,2,3,4,5,6,7,8,9},ASC(J8178)&amp;1234567890))-1)</f>
        <v>Yb</v>
      </c>
      <c r="L8178" s="25">
        <f t="shared" si="255"/>
        <v>1</v>
      </c>
      <c r="M8178" s="25">
        <f>VLOOKUP(K8178,Table!$A$2:$C$121,2,0)</f>
        <v>3</v>
      </c>
      <c r="N8178" s="26">
        <f>VLOOKUP(K8178,Table!$A$2:$C$121,3,0)</f>
        <v>6</v>
      </c>
      <c r="O8178" s="13" t="str">
        <f>VLOOKUP(A8178,Table!$U$1:$V$230,2,0)</f>
        <v>Cubic</v>
      </c>
      <c r="P8178" s="1"/>
    </row>
    <row r="8179" spans="1:16">
      <c r="A8179" s="12">
        <v>221</v>
      </c>
      <c r="B8179" s="12">
        <v>58230</v>
      </c>
      <c r="C8179" s="12" t="s">
        <v>9052</v>
      </c>
      <c r="D8179" s="12" t="s">
        <v>9165</v>
      </c>
      <c r="E8179" s="17" t="s">
        <v>11352</v>
      </c>
      <c r="F8179" s="25" t="str">
        <f>LEFT(E8179,MIN(FIND({0,1,2,3,4,5,6,7,8,9},ASC(E8179)&amp;1234567890))-1)</f>
        <v>Al</v>
      </c>
      <c r="G8179" s="25">
        <f t="shared" si="254"/>
        <v>1</v>
      </c>
      <c r="H8179" s="25">
        <f>VLOOKUP(F8179,Table!$A$2:$C$121,2,0)</f>
        <v>13</v>
      </c>
      <c r="I8179" s="26">
        <f>VLOOKUP(F8179,Table!$A$2:$C$121,3,0)</f>
        <v>3</v>
      </c>
      <c r="J8179" s="17" t="s">
        <v>11819</v>
      </c>
      <c r="K8179" s="25" t="str">
        <f>LEFT(J8179,MIN(FIND({0,1,2,3,4,5,6,7,8,9},ASC(J8179)&amp;1234567890))-1)</f>
        <v>Zr</v>
      </c>
      <c r="L8179" s="25">
        <f t="shared" si="255"/>
        <v>3</v>
      </c>
      <c r="M8179" s="25">
        <f>VLOOKUP(K8179,Table!$A$2:$C$121,2,0)</f>
        <v>4</v>
      </c>
      <c r="N8179" s="26">
        <f>VLOOKUP(K8179,Table!$A$2:$C$121,3,0)</f>
        <v>5</v>
      </c>
      <c r="O8179" s="13" t="str">
        <f>VLOOKUP(A8179,Table!$U$1:$V$230,2,0)</f>
        <v>Cubic</v>
      </c>
      <c r="P8179" s="1"/>
    </row>
    <row r="8180" spans="1:16">
      <c r="A8180" s="12">
        <v>221</v>
      </c>
      <c r="B8180" s="12">
        <v>58234</v>
      </c>
      <c r="C8180" s="12" t="s">
        <v>9052</v>
      </c>
      <c r="D8180" s="12" t="s">
        <v>9166</v>
      </c>
      <c r="E8180" s="17" t="s">
        <v>11342</v>
      </c>
      <c r="F8180" s="25" t="str">
        <f>LEFT(E8180,MIN(FIND({0,1,2,3,4,5,6,7,8,9},ASC(E8180)&amp;1234567890))-1)</f>
        <v>Ag</v>
      </c>
      <c r="G8180" s="25">
        <f t="shared" si="254"/>
        <v>1</v>
      </c>
      <c r="H8180" s="25">
        <f>VLOOKUP(F8180,Table!$A$2:$C$121,2,0)</f>
        <v>11</v>
      </c>
      <c r="I8180" s="26">
        <f>VLOOKUP(F8180,Table!$A$2:$C$121,3,0)</f>
        <v>5</v>
      </c>
      <c r="J8180" s="17" t="s">
        <v>11542</v>
      </c>
      <c r="K8180" s="25" t="str">
        <f>LEFT(J8180,MIN(FIND({0,1,2,3,4,5,6,7,8,9},ASC(J8180)&amp;1234567890))-1)</f>
        <v>Er</v>
      </c>
      <c r="L8180" s="25">
        <f t="shared" si="255"/>
        <v>1</v>
      </c>
      <c r="M8180" s="25">
        <f>VLOOKUP(K8180,Table!$A$2:$C$121,2,0)</f>
        <v>3</v>
      </c>
      <c r="N8180" s="26">
        <f>VLOOKUP(K8180,Table!$A$2:$C$121,3,0)</f>
        <v>6</v>
      </c>
      <c r="O8180" s="13" t="str">
        <f>VLOOKUP(A8180,Table!$U$1:$V$230,2,0)</f>
        <v>Cubic</v>
      </c>
      <c r="P8180" s="1"/>
    </row>
    <row r="8181" spans="1:16">
      <c r="A8181" s="12">
        <v>221</v>
      </c>
      <c r="B8181" s="12">
        <v>58246</v>
      </c>
      <c r="C8181" s="12" t="s">
        <v>9052</v>
      </c>
      <c r="D8181" s="12" t="s">
        <v>9167</v>
      </c>
      <c r="E8181" s="17" t="s">
        <v>11683</v>
      </c>
      <c r="F8181" s="25" t="str">
        <f>LEFT(E8181,MIN(FIND({0,1,2,3,4,5,6,7,8,9},ASC(E8181)&amp;1234567890))-1)</f>
        <v>Am</v>
      </c>
      <c r="G8181" s="25">
        <f t="shared" si="254"/>
        <v>1</v>
      </c>
      <c r="H8181" s="25">
        <f>VLOOKUP(F8181,Table!$A$2:$C$121,2,0)</f>
        <v>3</v>
      </c>
      <c r="I8181" s="26">
        <f>VLOOKUP(F8181,Table!$A$2:$C$121,3,0)</f>
        <v>7</v>
      </c>
      <c r="J8181" s="17" t="s">
        <v>11830</v>
      </c>
      <c r="K8181" s="25" t="str">
        <f>LEFT(J8181,MIN(FIND({0,1,2,3,4,5,6,7,8,9},ASC(J8181)&amp;1234567890))-1)</f>
        <v>Pd</v>
      </c>
      <c r="L8181" s="25">
        <f t="shared" si="255"/>
        <v>3</v>
      </c>
      <c r="M8181" s="25">
        <f>VLOOKUP(K8181,Table!$A$2:$C$121,2,0)</f>
        <v>10</v>
      </c>
      <c r="N8181" s="26">
        <f>VLOOKUP(K8181,Table!$A$2:$C$121,3,0)</f>
        <v>5</v>
      </c>
      <c r="O8181" s="13" t="str">
        <f>VLOOKUP(A8181,Table!$U$1:$V$230,2,0)</f>
        <v>Cubic</v>
      </c>
      <c r="P8181" s="1"/>
    </row>
    <row r="8182" spans="1:16">
      <c r="A8182" s="12">
        <v>221</v>
      </c>
      <c r="B8182" s="12">
        <v>58250</v>
      </c>
      <c r="C8182" s="12" t="s">
        <v>9052</v>
      </c>
      <c r="D8182" s="12" t="s">
        <v>9168</v>
      </c>
      <c r="E8182" s="17" t="s">
        <v>11683</v>
      </c>
      <c r="F8182" s="25" t="str">
        <f>LEFT(E8182,MIN(FIND({0,1,2,3,4,5,6,7,8,9},ASC(E8182)&amp;1234567890))-1)</f>
        <v>Am</v>
      </c>
      <c r="G8182" s="25">
        <f t="shared" si="254"/>
        <v>1</v>
      </c>
      <c r="H8182" s="25">
        <f>VLOOKUP(F8182,Table!$A$2:$C$121,2,0)</f>
        <v>3</v>
      </c>
      <c r="I8182" s="26">
        <f>VLOOKUP(F8182,Table!$A$2:$C$121,3,0)</f>
        <v>7</v>
      </c>
      <c r="J8182" s="17" t="s">
        <v>424</v>
      </c>
      <c r="K8182" s="25" t="str">
        <f>LEFT(J8182,MIN(FIND({0,1,2,3,4,5,6,7,8,9},ASC(J8182)&amp;1234567890))-1)</f>
        <v>Rh</v>
      </c>
      <c r="L8182" s="25">
        <f t="shared" si="255"/>
        <v>3</v>
      </c>
      <c r="M8182" s="25">
        <f>VLOOKUP(K8182,Table!$A$2:$C$121,2,0)</f>
        <v>9</v>
      </c>
      <c r="N8182" s="26">
        <f>VLOOKUP(K8182,Table!$A$2:$C$121,3,0)</f>
        <v>5</v>
      </c>
      <c r="O8182" s="13" t="str">
        <f>VLOOKUP(A8182,Table!$U$1:$V$230,2,0)</f>
        <v>Cubic</v>
      </c>
      <c r="P8182" s="1"/>
    </row>
    <row r="8183" spans="1:16">
      <c r="A8183" s="12">
        <v>221</v>
      </c>
      <c r="B8183" s="12">
        <v>58265</v>
      </c>
      <c r="C8183" s="12" t="s">
        <v>9052</v>
      </c>
      <c r="D8183" s="12" t="s">
        <v>9169</v>
      </c>
      <c r="E8183" s="17" t="s">
        <v>11342</v>
      </c>
      <c r="F8183" s="25" t="str">
        <f>LEFT(E8183,MIN(FIND({0,1,2,3,4,5,6,7,8,9},ASC(E8183)&amp;1234567890))-1)</f>
        <v>Ag</v>
      </c>
      <c r="G8183" s="25">
        <f t="shared" si="254"/>
        <v>1</v>
      </c>
      <c r="H8183" s="25">
        <f>VLOOKUP(F8183,Table!$A$2:$C$121,2,0)</f>
        <v>11</v>
      </c>
      <c r="I8183" s="26">
        <f>VLOOKUP(F8183,Table!$A$2:$C$121,3,0)</f>
        <v>5</v>
      </c>
      <c r="J8183" s="17" t="s">
        <v>11306</v>
      </c>
      <c r="K8183" s="25" t="str">
        <f>LEFT(J8183,MIN(FIND({0,1,2,3,4,5,6,7,8,9},ASC(J8183)&amp;1234567890))-1)</f>
        <v>Gd</v>
      </c>
      <c r="L8183" s="25">
        <f t="shared" si="255"/>
        <v>1</v>
      </c>
      <c r="M8183" s="25">
        <f>VLOOKUP(K8183,Table!$A$2:$C$121,2,0)</f>
        <v>3</v>
      </c>
      <c r="N8183" s="26">
        <f>VLOOKUP(K8183,Table!$A$2:$C$121,3,0)</f>
        <v>6</v>
      </c>
      <c r="O8183" s="13" t="str">
        <f>VLOOKUP(A8183,Table!$U$1:$V$230,2,0)</f>
        <v>Cubic</v>
      </c>
      <c r="P8183" s="1"/>
    </row>
    <row r="8184" spans="1:16">
      <c r="A8184" s="12">
        <v>221</v>
      </c>
      <c r="B8184" s="12">
        <v>58277</v>
      </c>
      <c r="C8184" s="12" t="s">
        <v>9052</v>
      </c>
      <c r="D8184" s="12" t="s">
        <v>9170</v>
      </c>
      <c r="E8184" s="17" t="s">
        <v>11342</v>
      </c>
      <c r="F8184" s="25" t="str">
        <f>LEFT(E8184,MIN(FIND({0,1,2,3,4,5,6,7,8,9},ASC(E8184)&amp;1234567890))-1)</f>
        <v>Ag</v>
      </c>
      <c r="G8184" s="25">
        <f t="shared" si="254"/>
        <v>1</v>
      </c>
      <c r="H8184" s="25">
        <f>VLOOKUP(F8184,Table!$A$2:$C$121,2,0)</f>
        <v>11</v>
      </c>
      <c r="I8184" s="26">
        <f>VLOOKUP(F8184,Table!$A$2:$C$121,3,0)</f>
        <v>5</v>
      </c>
      <c r="J8184" s="17" t="s">
        <v>587</v>
      </c>
      <c r="K8184" s="25" t="str">
        <f>LEFT(J8184,MIN(FIND({0,1,2,3,4,5,6,7,8,9},ASC(J8184)&amp;1234567890))-1)</f>
        <v>Ho</v>
      </c>
      <c r="L8184" s="25">
        <f t="shared" si="255"/>
        <v>1</v>
      </c>
      <c r="M8184" s="25">
        <f>VLOOKUP(K8184,Table!$A$2:$C$121,2,0)</f>
        <v>3</v>
      </c>
      <c r="N8184" s="26">
        <f>VLOOKUP(K8184,Table!$A$2:$C$121,3,0)</f>
        <v>6</v>
      </c>
      <c r="O8184" s="13" t="str">
        <f>VLOOKUP(A8184,Table!$U$1:$V$230,2,0)</f>
        <v>Cubic</v>
      </c>
      <c r="P8184" s="1"/>
    </row>
    <row r="8185" spans="1:16">
      <c r="A8185" s="12">
        <v>221</v>
      </c>
      <c r="B8185" s="12">
        <v>58283</v>
      </c>
      <c r="C8185" s="12" t="s">
        <v>9052</v>
      </c>
      <c r="D8185" s="12" t="s">
        <v>9171</v>
      </c>
      <c r="E8185" s="17" t="s">
        <v>11657</v>
      </c>
      <c r="F8185" s="25" t="str">
        <f>LEFT(E8185,MIN(FIND({0,1,2,3,4,5,6,7,8,9},ASC(E8185)&amp;1234567890))-1)</f>
        <v>Ag</v>
      </c>
      <c r="G8185" s="25">
        <f t="shared" si="254"/>
        <v>3</v>
      </c>
      <c r="H8185" s="25">
        <f>VLOOKUP(F8185,Table!$A$2:$C$121,2,0)</f>
        <v>11</v>
      </c>
      <c r="I8185" s="26">
        <f>VLOOKUP(F8185,Table!$A$2:$C$121,3,0)</f>
        <v>5</v>
      </c>
      <c r="J8185" s="17" t="s">
        <v>11286</v>
      </c>
      <c r="K8185" s="25" t="str">
        <f>LEFT(J8185,MIN(FIND({0,1,2,3,4,5,6,7,8,9},ASC(J8185)&amp;1234567890))-1)</f>
        <v>In</v>
      </c>
      <c r="L8185" s="25">
        <f t="shared" si="255"/>
        <v>1</v>
      </c>
      <c r="M8185" s="25">
        <f>VLOOKUP(K8185,Table!$A$2:$C$121,2,0)</f>
        <v>13</v>
      </c>
      <c r="N8185" s="26">
        <f>VLOOKUP(K8185,Table!$A$2:$C$121,3,0)</f>
        <v>5</v>
      </c>
      <c r="O8185" s="13" t="str">
        <f>VLOOKUP(A8185,Table!$U$1:$V$230,2,0)</f>
        <v>Cubic</v>
      </c>
      <c r="P8185" s="1"/>
    </row>
    <row r="8186" spans="1:16">
      <c r="A8186" s="12">
        <v>221</v>
      </c>
      <c r="B8186" s="12">
        <v>58288</v>
      </c>
      <c r="C8186" s="12" t="s">
        <v>9052</v>
      </c>
      <c r="D8186" s="12" t="s">
        <v>4200</v>
      </c>
      <c r="E8186" s="17" t="s">
        <v>11342</v>
      </c>
      <c r="F8186" s="25" t="str">
        <f>LEFT(E8186,MIN(FIND({0,1,2,3,4,5,6,7,8,9},ASC(E8186)&amp;1234567890))-1)</f>
        <v>Ag</v>
      </c>
      <c r="G8186" s="25">
        <f t="shared" si="254"/>
        <v>1</v>
      </c>
      <c r="H8186" s="25">
        <f>VLOOKUP(F8186,Table!$A$2:$C$121,2,0)</f>
        <v>11</v>
      </c>
      <c r="I8186" s="26">
        <f>VLOOKUP(F8186,Table!$A$2:$C$121,3,0)</f>
        <v>5</v>
      </c>
      <c r="J8186" s="17" t="s">
        <v>46</v>
      </c>
      <c r="K8186" s="25" t="str">
        <f>LEFT(J8186,MIN(FIND({0,1,2,3,4,5,6,7,8,9},ASC(J8186)&amp;1234567890))-1)</f>
        <v>La</v>
      </c>
      <c r="L8186" s="25">
        <f t="shared" si="255"/>
        <v>1</v>
      </c>
      <c r="M8186" s="25">
        <f>VLOOKUP(K8186,Table!$A$2:$C$121,2,0)</f>
        <v>3</v>
      </c>
      <c r="N8186" s="26">
        <f>VLOOKUP(K8186,Table!$A$2:$C$121,3,0)</f>
        <v>6</v>
      </c>
      <c r="O8186" s="13" t="str">
        <f>VLOOKUP(A8186,Table!$U$1:$V$230,2,0)</f>
        <v>Cubic</v>
      </c>
      <c r="P8186" s="1"/>
    </row>
    <row r="8187" spans="1:16">
      <c r="A8187" s="12">
        <v>221</v>
      </c>
      <c r="B8187" s="12">
        <v>58310</v>
      </c>
      <c r="C8187" s="12" t="s">
        <v>9052</v>
      </c>
      <c r="D8187" s="12" t="s">
        <v>9172</v>
      </c>
      <c r="E8187" s="17" t="s">
        <v>11342</v>
      </c>
      <c r="F8187" s="25" t="str">
        <f>LEFT(E8187,MIN(FIND({0,1,2,3,4,5,6,7,8,9},ASC(E8187)&amp;1234567890))-1)</f>
        <v>Ag</v>
      </c>
      <c r="G8187" s="25">
        <f t="shared" si="254"/>
        <v>1</v>
      </c>
      <c r="H8187" s="25">
        <f>VLOOKUP(F8187,Table!$A$2:$C$121,2,0)</f>
        <v>11</v>
      </c>
      <c r="I8187" s="26">
        <f>VLOOKUP(F8187,Table!$A$2:$C$121,3,0)</f>
        <v>5</v>
      </c>
      <c r="J8187" s="17" t="s">
        <v>457</v>
      </c>
      <c r="K8187" s="25" t="str">
        <f>LEFT(J8187,MIN(FIND({0,1,2,3,4,5,6,7,8,9},ASC(J8187)&amp;1234567890))-1)</f>
        <v>Li</v>
      </c>
      <c r="L8187" s="25">
        <f t="shared" si="255"/>
        <v>1</v>
      </c>
      <c r="M8187" s="25">
        <f>VLOOKUP(K8187,Table!$A$2:$C$121,2,0)</f>
        <v>1</v>
      </c>
      <c r="N8187" s="26">
        <f>VLOOKUP(K8187,Table!$A$2:$C$121,3,0)</f>
        <v>2</v>
      </c>
      <c r="O8187" s="13" t="str">
        <f>VLOOKUP(A8187,Table!$U$1:$V$230,2,0)</f>
        <v>Cubic</v>
      </c>
      <c r="P8187" s="1"/>
    </row>
    <row r="8188" spans="1:16">
      <c r="A8188" s="12">
        <v>221</v>
      </c>
      <c r="B8188" s="12">
        <v>58322</v>
      </c>
      <c r="C8188" s="12" t="s">
        <v>9052</v>
      </c>
      <c r="D8188" s="12" t="s">
        <v>9173</v>
      </c>
      <c r="E8188" s="17" t="s">
        <v>11342</v>
      </c>
      <c r="F8188" s="25" t="str">
        <f>LEFT(E8188,MIN(FIND({0,1,2,3,4,5,6,7,8,9},ASC(E8188)&amp;1234567890))-1)</f>
        <v>Ag</v>
      </c>
      <c r="G8188" s="25">
        <f t="shared" si="254"/>
        <v>1</v>
      </c>
      <c r="H8188" s="25">
        <f>VLOOKUP(F8188,Table!$A$2:$C$121,2,0)</f>
        <v>11</v>
      </c>
      <c r="I8188" s="26">
        <f>VLOOKUP(F8188,Table!$A$2:$C$121,3,0)</f>
        <v>5</v>
      </c>
      <c r="J8188" s="17" t="s">
        <v>69</v>
      </c>
      <c r="K8188" s="25" t="str">
        <f>LEFT(J8188,MIN(FIND({0,1,2,3,4,5,6,7,8,9},ASC(J8188)&amp;1234567890))-1)</f>
        <v>Mg</v>
      </c>
      <c r="L8188" s="25">
        <f t="shared" si="255"/>
        <v>1</v>
      </c>
      <c r="M8188" s="25">
        <f>VLOOKUP(K8188,Table!$A$2:$C$121,2,0)</f>
        <v>2</v>
      </c>
      <c r="N8188" s="26">
        <f>VLOOKUP(K8188,Table!$A$2:$C$121,3,0)</f>
        <v>3</v>
      </c>
      <c r="O8188" s="13" t="str">
        <f>VLOOKUP(A8188,Table!$U$1:$V$230,2,0)</f>
        <v>Cubic</v>
      </c>
      <c r="P8188" s="1"/>
    </row>
    <row r="8189" spans="1:16">
      <c r="A8189" s="12">
        <v>221</v>
      </c>
      <c r="B8189" s="12">
        <v>58323</v>
      </c>
      <c r="C8189" s="12" t="s">
        <v>9052</v>
      </c>
      <c r="D8189" s="12" t="s">
        <v>9174</v>
      </c>
      <c r="E8189" s="17" t="s">
        <v>11657</v>
      </c>
      <c r="F8189" s="25" t="str">
        <f>LEFT(E8189,MIN(FIND({0,1,2,3,4,5,6,7,8,9},ASC(E8189)&amp;1234567890))-1)</f>
        <v>Ag</v>
      </c>
      <c r="G8189" s="25">
        <f t="shared" si="254"/>
        <v>3</v>
      </c>
      <c r="H8189" s="25">
        <f>VLOOKUP(F8189,Table!$A$2:$C$121,2,0)</f>
        <v>11</v>
      </c>
      <c r="I8189" s="26">
        <f>VLOOKUP(F8189,Table!$A$2:$C$121,3,0)</f>
        <v>5</v>
      </c>
      <c r="J8189" s="17" t="s">
        <v>69</v>
      </c>
      <c r="K8189" s="25" t="str">
        <f>LEFT(J8189,MIN(FIND({0,1,2,3,4,5,6,7,8,9},ASC(J8189)&amp;1234567890))-1)</f>
        <v>Mg</v>
      </c>
      <c r="L8189" s="25">
        <f t="shared" si="255"/>
        <v>1</v>
      </c>
      <c r="M8189" s="25">
        <f>VLOOKUP(K8189,Table!$A$2:$C$121,2,0)</f>
        <v>2</v>
      </c>
      <c r="N8189" s="26">
        <f>VLOOKUP(K8189,Table!$A$2:$C$121,3,0)</f>
        <v>3</v>
      </c>
      <c r="O8189" s="13" t="str">
        <f>VLOOKUP(A8189,Table!$U$1:$V$230,2,0)</f>
        <v>Cubic</v>
      </c>
      <c r="P8189" s="1"/>
    </row>
    <row r="8190" spans="1:16">
      <c r="A8190" s="12">
        <v>221</v>
      </c>
      <c r="B8190" s="12">
        <v>58338</v>
      </c>
      <c r="C8190" s="12" t="s">
        <v>9052</v>
      </c>
      <c r="D8190" s="12" t="s">
        <v>9175</v>
      </c>
      <c r="E8190" s="17" t="s">
        <v>11342</v>
      </c>
      <c r="F8190" s="25" t="str">
        <f>LEFT(E8190,MIN(FIND({0,1,2,3,4,5,6,7,8,9},ASC(E8190)&amp;1234567890))-1)</f>
        <v>Ag</v>
      </c>
      <c r="G8190" s="25">
        <f t="shared" si="254"/>
        <v>1</v>
      </c>
      <c r="H8190" s="25">
        <f>VLOOKUP(F8190,Table!$A$2:$C$121,2,0)</f>
        <v>11</v>
      </c>
      <c r="I8190" s="26">
        <f>VLOOKUP(F8190,Table!$A$2:$C$121,3,0)</f>
        <v>5</v>
      </c>
      <c r="J8190" s="17" t="s">
        <v>615</v>
      </c>
      <c r="K8190" s="25" t="str">
        <f>LEFT(J8190,MIN(FIND({0,1,2,3,4,5,6,7,8,9},ASC(J8190)&amp;1234567890))-1)</f>
        <v>Nd</v>
      </c>
      <c r="L8190" s="25">
        <f t="shared" si="255"/>
        <v>1</v>
      </c>
      <c r="M8190" s="25">
        <f>VLOOKUP(K8190,Table!$A$2:$C$121,2,0)</f>
        <v>3</v>
      </c>
      <c r="N8190" s="26">
        <f>VLOOKUP(K8190,Table!$A$2:$C$121,3,0)</f>
        <v>6</v>
      </c>
      <c r="O8190" s="13" t="str">
        <f>VLOOKUP(A8190,Table!$U$1:$V$230,2,0)</f>
        <v>Cubic</v>
      </c>
      <c r="P8190" s="1"/>
    </row>
    <row r="8191" spans="1:16">
      <c r="A8191" s="12">
        <v>221</v>
      </c>
      <c r="B8191" s="12">
        <v>58345</v>
      </c>
      <c r="C8191" s="12" t="s">
        <v>9052</v>
      </c>
      <c r="D8191" s="12" t="s">
        <v>9176</v>
      </c>
      <c r="E8191" s="17" t="s">
        <v>11342</v>
      </c>
      <c r="F8191" s="25" t="str">
        <f>LEFT(E8191,MIN(FIND({0,1,2,3,4,5,6,7,8,9},ASC(E8191)&amp;1234567890))-1)</f>
        <v>Ag</v>
      </c>
      <c r="G8191" s="25">
        <f t="shared" si="254"/>
        <v>1</v>
      </c>
      <c r="H8191" s="25">
        <f>VLOOKUP(F8191,Table!$A$2:$C$121,2,0)</f>
        <v>11</v>
      </c>
      <c r="I8191" s="26">
        <f>VLOOKUP(F8191,Table!$A$2:$C$121,3,0)</f>
        <v>5</v>
      </c>
      <c r="J8191" s="17" t="s">
        <v>11332</v>
      </c>
      <c r="K8191" s="25" t="str">
        <f>LEFT(J8191,MIN(FIND({0,1,2,3,4,5,6,7,8,9},ASC(J8191)&amp;1234567890))-1)</f>
        <v>Pr</v>
      </c>
      <c r="L8191" s="25">
        <f t="shared" si="255"/>
        <v>1</v>
      </c>
      <c r="M8191" s="25">
        <f>VLOOKUP(K8191,Table!$A$2:$C$121,2,0)</f>
        <v>3</v>
      </c>
      <c r="N8191" s="26">
        <f>VLOOKUP(K8191,Table!$A$2:$C$121,3,0)</f>
        <v>6</v>
      </c>
      <c r="O8191" s="13" t="str">
        <f>VLOOKUP(A8191,Table!$U$1:$V$230,2,0)</f>
        <v>Cubic</v>
      </c>
      <c r="P8191" s="1"/>
    </row>
    <row r="8192" spans="1:16">
      <c r="A8192" s="12">
        <v>221</v>
      </c>
      <c r="B8192" s="12">
        <v>58347</v>
      </c>
      <c r="C8192" s="12" t="s">
        <v>9052</v>
      </c>
      <c r="D8192" s="12" t="s">
        <v>9177</v>
      </c>
      <c r="E8192" s="17" t="s">
        <v>11342</v>
      </c>
      <c r="F8192" s="25" t="str">
        <f>LEFT(E8192,MIN(FIND({0,1,2,3,4,5,6,7,8,9},ASC(E8192)&amp;1234567890))-1)</f>
        <v>Ag</v>
      </c>
      <c r="G8192" s="25">
        <f t="shared" si="254"/>
        <v>1</v>
      </c>
      <c r="H8192" s="25">
        <f>VLOOKUP(F8192,Table!$A$2:$C$121,2,0)</f>
        <v>11</v>
      </c>
      <c r="I8192" s="26">
        <f>VLOOKUP(F8192,Table!$A$2:$C$121,3,0)</f>
        <v>5</v>
      </c>
      <c r="J8192" s="17" t="s">
        <v>11355</v>
      </c>
      <c r="K8192" s="25" t="str">
        <f>LEFT(J8192,MIN(FIND({0,1,2,3,4,5,6,7,8,9},ASC(J8192)&amp;1234567890))-1)</f>
        <v>Pt</v>
      </c>
      <c r="L8192" s="25">
        <f t="shared" si="255"/>
        <v>3</v>
      </c>
      <c r="M8192" s="25">
        <f>VLOOKUP(K8192,Table!$A$2:$C$121,2,0)</f>
        <v>10</v>
      </c>
      <c r="N8192" s="26">
        <f>VLOOKUP(K8192,Table!$A$2:$C$121,3,0)</f>
        <v>6</v>
      </c>
      <c r="O8192" s="13" t="str">
        <f>VLOOKUP(A8192,Table!$U$1:$V$230,2,0)</f>
        <v>Cubic</v>
      </c>
      <c r="P8192" s="1"/>
    </row>
    <row r="8193" spans="1:16">
      <c r="A8193" s="12">
        <v>221</v>
      </c>
      <c r="B8193" s="12">
        <v>58348</v>
      </c>
      <c r="C8193" s="12" t="s">
        <v>9052</v>
      </c>
      <c r="D8193" s="12" t="s">
        <v>9178</v>
      </c>
      <c r="E8193" s="17" t="s">
        <v>11342</v>
      </c>
      <c r="F8193" s="25" t="str">
        <f>LEFT(E8193,MIN(FIND({0,1,2,3,4,5,6,7,8,9},ASC(E8193)&amp;1234567890))-1)</f>
        <v>Ag</v>
      </c>
      <c r="G8193" s="25">
        <f t="shared" si="254"/>
        <v>1</v>
      </c>
      <c r="H8193" s="25">
        <f>VLOOKUP(F8193,Table!$A$2:$C$121,2,0)</f>
        <v>11</v>
      </c>
      <c r="I8193" s="26">
        <f>VLOOKUP(F8193,Table!$A$2:$C$121,3,0)</f>
        <v>5</v>
      </c>
      <c r="J8193" s="17" t="s">
        <v>11874</v>
      </c>
      <c r="K8193" s="25" t="str">
        <f>LEFT(J8193,MIN(FIND({0,1,2,3,4,5,6,7,8,9},ASC(J8193)&amp;1234567890))-1)</f>
        <v>Sc</v>
      </c>
      <c r="L8193" s="25">
        <f t="shared" si="255"/>
        <v>1</v>
      </c>
      <c r="M8193" s="25">
        <f>VLOOKUP(K8193,Table!$A$2:$C$121,2,0)</f>
        <v>3</v>
      </c>
      <c r="N8193" s="26">
        <f>VLOOKUP(K8193,Table!$A$2:$C$121,3,0)</f>
        <v>4</v>
      </c>
      <c r="O8193" s="13" t="str">
        <f>VLOOKUP(A8193,Table!$U$1:$V$230,2,0)</f>
        <v>Cubic</v>
      </c>
      <c r="P8193" s="1"/>
    </row>
    <row r="8194" spans="1:16">
      <c r="A8194" s="12">
        <v>221</v>
      </c>
      <c r="B8194" s="12">
        <v>58350</v>
      </c>
      <c r="C8194" s="12" t="s">
        <v>9052</v>
      </c>
      <c r="D8194" s="12" t="s">
        <v>9179</v>
      </c>
      <c r="E8194" s="17" t="s">
        <v>11342</v>
      </c>
      <c r="F8194" s="25" t="str">
        <f>LEFT(E8194,MIN(FIND({0,1,2,3,4,5,6,7,8,9},ASC(E8194)&amp;1234567890))-1)</f>
        <v>Ag</v>
      </c>
      <c r="G8194" s="25">
        <f t="shared" ref="G8194:G8257" si="256">IF(SUBSTITUTE(E8194,F8194,"")="",1,SUBSTITUTE(E8194,F8194,""))*1</f>
        <v>1</v>
      </c>
      <c r="H8194" s="25">
        <f>VLOOKUP(F8194,Table!$A$2:$C$121,2,0)</f>
        <v>11</v>
      </c>
      <c r="I8194" s="26">
        <f>VLOOKUP(F8194,Table!$A$2:$C$121,3,0)</f>
        <v>5</v>
      </c>
      <c r="J8194" s="17" t="s">
        <v>590</v>
      </c>
      <c r="K8194" s="25" t="str">
        <f>LEFT(J8194,MIN(FIND({0,1,2,3,4,5,6,7,8,9},ASC(J8194)&amp;1234567890))-1)</f>
        <v>Sm</v>
      </c>
      <c r="L8194" s="25">
        <f t="shared" ref="L8194:L8257" si="257">IF(SUBSTITUTE(J8194,K8194,"")="",1,SUBSTITUTE(J8194,K8194,""))*1</f>
        <v>1</v>
      </c>
      <c r="M8194" s="25">
        <f>VLOOKUP(K8194,Table!$A$2:$C$121,2,0)</f>
        <v>3</v>
      </c>
      <c r="N8194" s="26">
        <f>VLOOKUP(K8194,Table!$A$2:$C$121,3,0)</f>
        <v>6</v>
      </c>
      <c r="O8194" s="13" t="str">
        <f>VLOOKUP(A8194,Table!$U$1:$V$230,2,0)</f>
        <v>Cubic</v>
      </c>
      <c r="P8194" s="1"/>
    </row>
    <row r="8195" spans="1:16">
      <c r="A8195" s="12">
        <v>221</v>
      </c>
      <c r="B8195" s="12">
        <v>58363</v>
      </c>
      <c r="C8195" s="12" t="s">
        <v>9052</v>
      </c>
      <c r="D8195" s="12" t="s">
        <v>4201</v>
      </c>
      <c r="E8195" s="17" t="s">
        <v>11342</v>
      </c>
      <c r="F8195" s="25" t="str">
        <f>LEFT(E8195,MIN(FIND({0,1,2,3,4,5,6,7,8,9},ASC(E8195)&amp;1234567890))-1)</f>
        <v>Ag</v>
      </c>
      <c r="G8195" s="25">
        <f t="shared" si="256"/>
        <v>1</v>
      </c>
      <c r="H8195" s="25">
        <f>VLOOKUP(F8195,Table!$A$2:$C$121,2,0)</f>
        <v>11</v>
      </c>
      <c r="I8195" s="26">
        <f>VLOOKUP(F8195,Table!$A$2:$C$121,3,0)</f>
        <v>5</v>
      </c>
      <c r="J8195" s="17" t="s">
        <v>11313</v>
      </c>
      <c r="K8195" s="25" t="str">
        <f>LEFT(J8195,MIN(FIND({0,1,2,3,4,5,6,7,8,9},ASC(J8195)&amp;1234567890))-1)</f>
        <v>Tb</v>
      </c>
      <c r="L8195" s="25">
        <f t="shared" si="257"/>
        <v>1</v>
      </c>
      <c r="M8195" s="25">
        <f>VLOOKUP(K8195,Table!$A$2:$C$121,2,0)</f>
        <v>3</v>
      </c>
      <c r="N8195" s="26">
        <f>VLOOKUP(K8195,Table!$A$2:$C$121,3,0)</f>
        <v>6</v>
      </c>
      <c r="O8195" s="13" t="str">
        <f>VLOOKUP(A8195,Table!$U$1:$V$230,2,0)</f>
        <v>Cubic</v>
      </c>
      <c r="P8195" s="1"/>
    </row>
    <row r="8196" spans="1:16">
      <c r="A8196" s="12">
        <v>221</v>
      </c>
      <c r="B8196" s="12">
        <v>58372</v>
      </c>
      <c r="C8196" s="12" t="s">
        <v>9052</v>
      </c>
      <c r="D8196" s="12" t="s">
        <v>9180</v>
      </c>
      <c r="E8196" s="17" t="s">
        <v>11342</v>
      </c>
      <c r="F8196" s="25" t="str">
        <f>LEFT(E8196,MIN(FIND({0,1,2,3,4,5,6,7,8,9},ASC(E8196)&amp;1234567890))-1)</f>
        <v>Ag</v>
      </c>
      <c r="G8196" s="25">
        <f t="shared" si="256"/>
        <v>1</v>
      </c>
      <c r="H8196" s="25">
        <f>VLOOKUP(F8196,Table!$A$2:$C$121,2,0)</f>
        <v>11</v>
      </c>
      <c r="I8196" s="26">
        <f>VLOOKUP(F8196,Table!$A$2:$C$121,3,0)</f>
        <v>5</v>
      </c>
      <c r="J8196" s="17" t="s">
        <v>11334</v>
      </c>
      <c r="K8196" s="25" t="str">
        <f>LEFT(J8196,MIN(FIND({0,1,2,3,4,5,6,7,8,9},ASC(J8196)&amp;1234567890))-1)</f>
        <v>Tm</v>
      </c>
      <c r="L8196" s="25">
        <f t="shared" si="257"/>
        <v>1</v>
      </c>
      <c r="M8196" s="25">
        <f>VLOOKUP(K8196,Table!$A$2:$C$121,2,0)</f>
        <v>3</v>
      </c>
      <c r="N8196" s="26">
        <f>VLOOKUP(K8196,Table!$A$2:$C$121,3,0)</f>
        <v>6</v>
      </c>
      <c r="O8196" s="13" t="str">
        <f>VLOOKUP(A8196,Table!$U$1:$V$230,2,0)</f>
        <v>Cubic</v>
      </c>
      <c r="P8196" s="1"/>
    </row>
    <row r="8197" spans="1:16">
      <c r="A8197" s="12">
        <v>221</v>
      </c>
      <c r="B8197" s="12">
        <v>58374</v>
      </c>
      <c r="C8197" s="12" t="s">
        <v>9052</v>
      </c>
      <c r="D8197" s="12" t="s">
        <v>9181</v>
      </c>
      <c r="E8197" s="17" t="s">
        <v>11657</v>
      </c>
      <c r="F8197" s="25" t="str">
        <f>LEFT(E8197,MIN(FIND({0,1,2,3,4,5,6,7,8,9},ASC(E8197)&amp;1234567890))-1)</f>
        <v>Ag</v>
      </c>
      <c r="G8197" s="25">
        <f t="shared" si="256"/>
        <v>3</v>
      </c>
      <c r="H8197" s="25">
        <f>VLOOKUP(F8197,Table!$A$2:$C$121,2,0)</f>
        <v>11</v>
      </c>
      <c r="I8197" s="26">
        <f>VLOOKUP(F8197,Table!$A$2:$C$121,3,0)</f>
        <v>5</v>
      </c>
      <c r="J8197" s="17" t="s">
        <v>11334</v>
      </c>
      <c r="K8197" s="25" t="str">
        <f>LEFT(J8197,MIN(FIND({0,1,2,3,4,5,6,7,8,9},ASC(J8197)&amp;1234567890))-1)</f>
        <v>Tm</v>
      </c>
      <c r="L8197" s="25">
        <f t="shared" si="257"/>
        <v>1</v>
      </c>
      <c r="M8197" s="25">
        <f>VLOOKUP(K8197,Table!$A$2:$C$121,2,0)</f>
        <v>3</v>
      </c>
      <c r="N8197" s="26">
        <f>VLOOKUP(K8197,Table!$A$2:$C$121,3,0)</f>
        <v>6</v>
      </c>
      <c r="O8197" s="13" t="str">
        <f>VLOOKUP(A8197,Table!$U$1:$V$230,2,0)</f>
        <v>Cubic</v>
      </c>
      <c r="P8197" s="1"/>
    </row>
    <row r="8198" spans="1:16">
      <c r="A8198" s="12">
        <v>221</v>
      </c>
      <c r="B8198" s="12">
        <v>58376</v>
      </c>
      <c r="C8198" s="12" t="s">
        <v>9052</v>
      </c>
      <c r="D8198" s="12" t="s">
        <v>9182</v>
      </c>
      <c r="E8198" s="17" t="s">
        <v>11342</v>
      </c>
      <c r="F8198" s="25" t="str">
        <f>LEFT(E8198,MIN(FIND({0,1,2,3,4,5,6,7,8,9},ASC(E8198)&amp;1234567890))-1)</f>
        <v>Ag</v>
      </c>
      <c r="G8198" s="25">
        <f t="shared" si="256"/>
        <v>1</v>
      </c>
      <c r="H8198" s="25">
        <f>VLOOKUP(F8198,Table!$A$2:$C$121,2,0)</f>
        <v>11</v>
      </c>
      <c r="I8198" s="26">
        <f>VLOOKUP(F8198,Table!$A$2:$C$121,3,0)</f>
        <v>5</v>
      </c>
      <c r="J8198" s="17" t="s">
        <v>11336</v>
      </c>
      <c r="K8198" s="25" t="str">
        <f>LEFT(J8198,MIN(FIND({0,1,2,3,4,5,6,7,8,9},ASC(J8198)&amp;1234567890))-1)</f>
        <v>Y</v>
      </c>
      <c r="L8198" s="25">
        <f t="shared" si="257"/>
        <v>1</v>
      </c>
      <c r="M8198" s="25">
        <f>VLOOKUP(K8198,Table!$A$2:$C$121,2,0)</f>
        <v>3</v>
      </c>
      <c r="N8198" s="26">
        <f>VLOOKUP(K8198,Table!$A$2:$C$121,3,0)</f>
        <v>5</v>
      </c>
      <c r="O8198" s="13" t="str">
        <f>VLOOKUP(A8198,Table!$U$1:$V$230,2,0)</f>
        <v>Cubic</v>
      </c>
      <c r="P8198" s="1"/>
    </row>
    <row r="8199" spans="1:16">
      <c r="A8199" s="12">
        <v>221</v>
      </c>
      <c r="B8199" s="12">
        <v>58378</v>
      </c>
      <c r="C8199" s="12" t="s">
        <v>9052</v>
      </c>
      <c r="D8199" s="12" t="s">
        <v>2560</v>
      </c>
      <c r="E8199" s="17" t="s">
        <v>11342</v>
      </c>
      <c r="F8199" s="25" t="str">
        <f>LEFT(E8199,MIN(FIND({0,1,2,3,4,5,6,7,8,9},ASC(E8199)&amp;1234567890))-1)</f>
        <v>Ag</v>
      </c>
      <c r="G8199" s="25">
        <f t="shared" si="256"/>
        <v>1</v>
      </c>
      <c r="H8199" s="25">
        <f>VLOOKUP(F8199,Table!$A$2:$C$121,2,0)</f>
        <v>11</v>
      </c>
      <c r="I8199" s="26">
        <f>VLOOKUP(F8199,Table!$A$2:$C$121,3,0)</f>
        <v>5</v>
      </c>
      <c r="J8199" s="17" t="s">
        <v>530</v>
      </c>
      <c r="K8199" s="25" t="str">
        <f>LEFT(J8199,MIN(FIND({0,1,2,3,4,5,6,7,8,9},ASC(J8199)&amp;1234567890))-1)</f>
        <v>Yb</v>
      </c>
      <c r="L8199" s="25">
        <f t="shared" si="257"/>
        <v>1</v>
      </c>
      <c r="M8199" s="25">
        <f>VLOOKUP(K8199,Table!$A$2:$C$121,2,0)</f>
        <v>3</v>
      </c>
      <c r="N8199" s="26">
        <f>VLOOKUP(K8199,Table!$A$2:$C$121,3,0)</f>
        <v>6</v>
      </c>
      <c r="O8199" s="13" t="str">
        <f>VLOOKUP(A8199,Table!$U$1:$V$230,2,0)</f>
        <v>Cubic</v>
      </c>
      <c r="P8199" s="1"/>
    </row>
    <row r="8200" spans="1:16">
      <c r="A8200" s="12">
        <v>221</v>
      </c>
      <c r="B8200" s="12">
        <v>58384</v>
      </c>
      <c r="C8200" s="12" t="s">
        <v>9052</v>
      </c>
      <c r="D8200" s="12" t="s">
        <v>9183</v>
      </c>
      <c r="E8200" s="17" t="s">
        <v>11342</v>
      </c>
      <c r="F8200" s="25" t="str">
        <f>LEFT(E8200,MIN(FIND({0,1,2,3,4,5,6,7,8,9},ASC(E8200)&amp;1234567890))-1)</f>
        <v>Ag</v>
      </c>
      <c r="G8200" s="25">
        <f t="shared" si="256"/>
        <v>1</v>
      </c>
      <c r="H8200" s="25">
        <f>VLOOKUP(F8200,Table!$A$2:$C$121,2,0)</f>
        <v>11</v>
      </c>
      <c r="I8200" s="26">
        <f>VLOOKUP(F8200,Table!$A$2:$C$121,3,0)</f>
        <v>5</v>
      </c>
      <c r="J8200" s="17" t="s">
        <v>70</v>
      </c>
      <c r="K8200" s="25" t="str">
        <f>LEFT(J8200,MIN(FIND({0,1,2,3,4,5,6,7,8,9},ASC(J8200)&amp;1234567890))-1)</f>
        <v>Zn</v>
      </c>
      <c r="L8200" s="25">
        <f t="shared" si="257"/>
        <v>1</v>
      </c>
      <c r="M8200" s="25">
        <f>VLOOKUP(K8200,Table!$A$2:$C$121,2,0)</f>
        <v>12</v>
      </c>
      <c r="N8200" s="26">
        <f>VLOOKUP(K8200,Table!$A$2:$C$121,3,0)</f>
        <v>4</v>
      </c>
      <c r="O8200" s="13" t="str">
        <f>VLOOKUP(A8200,Table!$U$1:$V$230,2,0)</f>
        <v>Cubic</v>
      </c>
      <c r="P8200" s="1"/>
    </row>
    <row r="8201" spans="1:16">
      <c r="A8201" s="12">
        <v>221</v>
      </c>
      <c r="B8201" s="12">
        <v>58410</v>
      </c>
      <c r="C8201" s="12" t="s">
        <v>9052</v>
      </c>
      <c r="D8201" s="12" t="s">
        <v>690</v>
      </c>
      <c r="E8201" s="17" t="s">
        <v>427</v>
      </c>
      <c r="F8201" s="25" t="str">
        <f>LEFT(E8201,MIN(FIND({0,1,2,3,4,5,6,7,8,9},ASC(E8201)&amp;1234567890))-1)</f>
        <v>Au</v>
      </c>
      <c r="G8201" s="25">
        <f t="shared" si="256"/>
        <v>1</v>
      </c>
      <c r="H8201" s="25">
        <f>VLOOKUP(F8201,Table!$A$2:$C$121,2,0)</f>
        <v>11</v>
      </c>
      <c r="I8201" s="26">
        <f>VLOOKUP(F8201,Table!$A$2:$C$121,3,0)</f>
        <v>6</v>
      </c>
      <c r="J8201" s="17" t="s">
        <v>11293</v>
      </c>
      <c r="K8201" s="25" t="str">
        <f>LEFT(J8201,MIN(FIND({0,1,2,3,4,5,6,7,8,9},ASC(J8201)&amp;1234567890))-1)</f>
        <v>Cd</v>
      </c>
      <c r="L8201" s="25">
        <f t="shared" si="257"/>
        <v>1</v>
      </c>
      <c r="M8201" s="25">
        <f>VLOOKUP(K8201,Table!$A$2:$C$121,2,0)</f>
        <v>12</v>
      </c>
      <c r="N8201" s="26">
        <f>VLOOKUP(K8201,Table!$A$2:$C$121,3,0)</f>
        <v>5</v>
      </c>
      <c r="O8201" s="13" t="str">
        <f>VLOOKUP(A8201,Table!$U$1:$V$230,2,0)</f>
        <v>Cubic</v>
      </c>
      <c r="P8201" s="1"/>
    </row>
    <row r="8202" spans="1:16">
      <c r="A8202" s="12">
        <v>221</v>
      </c>
      <c r="B8202" s="12">
        <v>58427</v>
      </c>
      <c r="C8202" s="12" t="s">
        <v>9052</v>
      </c>
      <c r="D8202" s="12" t="s">
        <v>9184</v>
      </c>
      <c r="E8202" s="17" t="s">
        <v>427</v>
      </c>
      <c r="F8202" s="25" t="str">
        <f>LEFT(E8202,MIN(FIND({0,1,2,3,4,5,6,7,8,9},ASC(E8202)&amp;1234567890))-1)</f>
        <v>Au</v>
      </c>
      <c r="G8202" s="25">
        <f t="shared" si="256"/>
        <v>1</v>
      </c>
      <c r="H8202" s="25">
        <f>VLOOKUP(F8202,Table!$A$2:$C$121,2,0)</f>
        <v>11</v>
      </c>
      <c r="I8202" s="26">
        <f>VLOOKUP(F8202,Table!$A$2:$C$121,3,0)</f>
        <v>6</v>
      </c>
      <c r="J8202" s="17" t="s">
        <v>376</v>
      </c>
      <c r="K8202" s="25" t="str">
        <f>LEFT(J8202,MIN(FIND({0,1,2,3,4,5,6,7,8,9},ASC(J8202)&amp;1234567890))-1)</f>
        <v>Cs</v>
      </c>
      <c r="L8202" s="25">
        <f t="shared" si="257"/>
        <v>1</v>
      </c>
      <c r="M8202" s="25">
        <f>VLOOKUP(K8202,Table!$A$2:$C$121,2,0)</f>
        <v>1</v>
      </c>
      <c r="N8202" s="26">
        <f>VLOOKUP(K8202,Table!$A$2:$C$121,3,0)</f>
        <v>6</v>
      </c>
      <c r="O8202" s="13" t="str">
        <f>VLOOKUP(A8202,Table!$U$1:$V$230,2,0)</f>
        <v>Cubic</v>
      </c>
      <c r="P8202" s="1"/>
    </row>
    <row r="8203" spans="1:16">
      <c r="A8203" s="12">
        <v>221</v>
      </c>
      <c r="B8203" s="12">
        <v>58428</v>
      </c>
      <c r="C8203" s="12" t="s">
        <v>9052</v>
      </c>
      <c r="D8203" s="12" t="s">
        <v>9185</v>
      </c>
      <c r="E8203" s="17" t="s">
        <v>427</v>
      </c>
      <c r="F8203" s="25" t="str">
        <f>LEFT(E8203,MIN(FIND({0,1,2,3,4,5,6,7,8,9},ASC(E8203)&amp;1234567890))-1)</f>
        <v>Au</v>
      </c>
      <c r="G8203" s="25">
        <f t="shared" si="256"/>
        <v>1</v>
      </c>
      <c r="H8203" s="25">
        <f>VLOOKUP(F8203,Table!$A$2:$C$121,2,0)</f>
        <v>11</v>
      </c>
      <c r="I8203" s="26">
        <f>VLOOKUP(F8203,Table!$A$2:$C$121,3,0)</f>
        <v>6</v>
      </c>
      <c r="J8203" s="17" t="s">
        <v>11498</v>
      </c>
      <c r="K8203" s="25" t="str">
        <f>LEFT(J8203,MIN(FIND({0,1,2,3,4,5,6,7,8,9},ASC(J8203)&amp;1234567890))-1)</f>
        <v>Rb</v>
      </c>
      <c r="L8203" s="25">
        <f t="shared" si="257"/>
        <v>1</v>
      </c>
      <c r="M8203" s="25">
        <f>VLOOKUP(K8203,Table!$A$2:$C$121,2,0)</f>
        <v>1</v>
      </c>
      <c r="N8203" s="26">
        <f>VLOOKUP(K8203,Table!$A$2:$C$121,3,0)</f>
        <v>5</v>
      </c>
      <c r="O8203" s="13" t="str">
        <f>VLOOKUP(A8203,Table!$U$1:$V$230,2,0)</f>
        <v>Cubic</v>
      </c>
      <c r="P8203" s="1"/>
    </row>
    <row r="8204" spans="1:16">
      <c r="A8204" s="12">
        <v>221</v>
      </c>
      <c r="B8204" s="12">
        <v>58439</v>
      </c>
      <c r="C8204" s="12" t="s">
        <v>9052</v>
      </c>
      <c r="D8204" s="12" t="s">
        <v>3193</v>
      </c>
      <c r="E8204" s="17" t="s">
        <v>427</v>
      </c>
      <c r="F8204" s="25" t="str">
        <f>LEFT(E8204,MIN(FIND({0,1,2,3,4,5,6,7,8,9},ASC(E8204)&amp;1234567890))-1)</f>
        <v>Au</v>
      </c>
      <c r="G8204" s="25">
        <f t="shared" si="256"/>
        <v>1</v>
      </c>
      <c r="H8204" s="25">
        <f>VLOOKUP(F8204,Table!$A$2:$C$121,2,0)</f>
        <v>11</v>
      </c>
      <c r="I8204" s="26">
        <f>VLOOKUP(F8204,Table!$A$2:$C$121,3,0)</f>
        <v>6</v>
      </c>
      <c r="J8204" s="17" t="s">
        <v>11333</v>
      </c>
      <c r="K8204" s="25" t="str">
        <f>LEFT(J8204,MIN(FIND({0,1,2,3,4,5,6,7,8,9},ASC(J8204)&amp;1234567890))-1)</f>
        <v>Dy</v>
      </c>
      <c r="L8204" s="25">
        <f t="shared" si="257"/>
        <v>1</v>
      </c>
      <c r="M8204" s="25">
        <f>VLOOKUP(K8204,Table!$A$2:$C$121,2,0)</f>
        <v>3</v>
      </c>
      <c r="N8204" s="26">
        <f>VLOOKUP(K8204,Table!$A$2:$C$121,3,0)</f>
        <v>6</v>
      </c>
      <c r="O8204" s="13" t="str">
        <f>VLOOKUP(A8204,Table!$U$1:$V$230,2,0)</f>
        <v>Cubic</v>
      </c>
      <c r="P8204" s="1"/>
    </row>
    <row r="8205" spans="1:16">
      <c r="A8205" s="12">
        <v>221</v>
      </c>
      <c r="B8205" s="12">
        <v>58445</v>
      </c>
      <c r="C8205" s="12" t="s">
        <v>9052</v>
      </c>
      <c r="D8205" s="12" t="s">
        <v>3126</v>
      </c>
      <c r="E8205" s="17" t="s">
        <v>427</v>
      </c>
      <c r="F8205" s="25" t="str">
        <f>LEFT(E8205,MIN(FIND({0,1,2,3,4,5,6,7,8,9},ASC(E8205)&amp;1234567890))-1)</f>
        <v>Au</v>
      </c>
      <c r="G8205" s="25">
        <f t="shared" si="256"/>
        <v>1</v>
      </c>
      <c r="H8205" s="25">
        <f>VLOOKUP(F8205,Table!$A$2:$C$121,2,0)</f>
        <v>11</v>
      </c>
      <c r="I8205" s="26">
        <f>VLOOKUP(F8205,Table!$A$2:$C$121,3,0)</f>
        <v>6</v>
      </c>
      <c r="J8205" s="17" t="s">
        <v>11542</v>
      </c>
      <c r="K8205" s="25" t="str">
        <f>LEFT(J8205,MIN(FIND({0,1,2,3,4,5,6,7,8,9},ASC(J8205)&amp;1234567890))-1)</f>
        <v>Er</v>
      </c>
      <c r="L8205" s="25">
        <f t="shared" si="257"/>
        <v>1</v>
      </c>
      <c r="M8205" s="25">
        <f>VLOOKUP(K8205,Table!$A$2:$C$121,2,0)</f>
        <v>3</v>
      </c>
      <c r="N8205" s="26">
        <f>VLOOKUP(K8205,Table!$A$2:$C$121,3,0)</f>
        <v>6</v>
      </c>
      <c r="O8205" s="13" t="str">
        <f>VLOOKUP(A8205,Table!$U$1:$V$230,2,0)</f>
        <v>Cubic</v>
      </c>
      <c r="P8205" s="1"/>
    </row>
    <row r="8206" spans="1:16">
      <c r="A8206" s="12">
        <v>221</v>
      </c>
      <c r="B8206" s="12">
        <v>58464</v>
      </c>
      <c r="C8206" s="12" t="s">
        <v>9052</v>
      </c>
      <c r="D8206" s="12" t="s">
        <v>3194</v>
      </c>
      <c r="E8206" s="17" t="s">
        <v>427</v>
      </c>
      <c r="F8206" s="25" t="str">
        <f>LEFT(E8206,MIN(FIND({0,1,2,3,4,5,6,7,8,9},ASC(E8206)&amp;1234567890))-1)</f>
        <v>Au</v>
      </c>
      <c r="G8206" s="25">
        <f t="shared" si="256"/>
        <v>1</v>
      </c>
      <c r="H8206" s="25">
        <f>VLOOKUP(F8206,Table!$A$2:$C$121,2,0)</f>
        <v>11</v>
      </c>
      <c r="I8206" s="26">
        <f>VLOOKUP(F8206,Table!$A$2:$C$121,3,0)</f>
        <v>6</v>
      </c>
      <c r="J8206" s="17" t="s">
        <v>11306</v>
      </c>
      <c r="K8206" s="25" t="str">
        <f>LEFT(J8206,MIN(FIND({0,1,2,3,4,5,6,7,8,9},ASC(J8206)&amp;1234567890))-1)</f>
        <v>Gd</v>
      </c>
      <c r="L8206" s="25">
        <f t="shared" si="257"/>
        <v>1</v>
      </c>
      <c r="M8206" s="25">
        <f>VLOOKUP(K8206,Table!$A$2:$C$121,2,0)</f>
        <v>3</v>
      </c>
      <c r="N8206" s="26">
        <f>VLOOKUP(K8206,Table!$A$2:$C$121,3,0)</f>
        <v>6</v>
      </c>
      <c r="O8206" s="13" t="str">
        <f>VLOOKUP(A8206,Table!$U$1:$V$230,2,0)</f>
        <v>Cubic</v>
      </c>
      <c r="P8206" s="1"/>
    </row>
    <row r="8207" spans="1:16">
      <c r="A8207" s="12">
        <v>221</v>
      </c>
      <c r="B8207" s="12">
        <v>58479</v>
      </c>
      <c r="C8207" s="12" t="s">
        <v>9052</v>
      </c>
      <c r="D8207" s="12" t="s">
        <v>3195</v>
      </c>
      <c r="E8207" s="17" t="s">
        <v>427</v>
      </c>
      <c r="F8207" s="25" t="str">
        <f>LEFT(E8207,MIN(FIND({0,1,2,3,4,5,6,7,8,9},ASC(E8207)&amp;1234567890))-1)</f>
        <v>Au</v>
      </c>
      <c r="G8207" s="25">
        <f t="shared" si="256"/>
        <v>1</v>
      </c>
      <c r="H8207" s="25">
        <f>VLOOKUP(F8207,Table!$A$2:$C$121,2,0)</f>
        <v>11</v>
      </c>
      <c r="I8207" s="26">
        <f>VLOOKUP(F8207,Table!$A$2:$C$121,3,0)</f>
        <v>6</v>
      </c>
      <c r="J8207" s="17" t="s">
        <v>587</v>
      </c>
      <c r="K8207" s="25" t="str">
        <f>LEFT(J8207,MIN(FIND({0,1,2,3,4,5,6,7,8,9},ASC(J8207)&amp;1234567890))-1)</f>
        <v>Ho</v>
      </c>
      <c r="L8207" s="25">
        <f t="shared" si="257"/>
        <v>1</v>
      </c>
      <c r="M8207" s="25">
        <f>VLOOKUP(K8207,Table!$A$2:$C$121,2,0)</f>
        <v>3</v>
      </c>
      <c r="N8207" s="26">
        <f>VLOOKUP(K8207,Table!$A$2:$C$121,3,0)</f>
        <v>6</v>
      </c>
      <c r="O8207" s="13" t="str">
        <f>VLOOKUP(A8207,Table!$U$1:$V$230,2,0)</f>
        <v>Cubic</v>
      </c>
      <c r="P8207" s="1"/>
    </row>
    <row r="8208" spans="1:16">
      <c r="A8208" s="12">
        <v>221</v>
      </c>
      <c r="B8208" s="12">
        <v>58525</v>
      </c>
      <c r="C8208" s="12" t="s">
        <v>9052</v>
      </c>
      <c r="D8208" s="12" t="s">
        <v>9186</v>
      </c>
      <c r="E8208" s="17" t="s">
        <v>11910</v>
      </c>
      <c r="F8208" s="25" t="str">
        <f>LEFT(E8208,MIN(FIND({0,1,2,3,4,5,6,7,8,9},ASC(E8208)&amp;1234567890))-1)</f>
        <v>Au</v>
      </c>
      <c r="G8208" s="25">
        <f t="shared" si="256"/>
        <v>3</v>
      </c>
      <c r="H8208" s="25">
        <f>VLOOKUP(F8208,Table!$A$2:$C$121,2,0)</f>
        <v>11</v>
      </c>
      <c r="I8208" s="26">
        <f>VLOOKUP(F8208,Table!$A$2:$C$121,3,0)</f>
        <v>6</v>
      </c>
      <c r="J8208" s="17" t="s">
        <v>457</v>
      </c>
      <c r="K8208" s="25" t="str">
        <f>LEFT(J8208,MIN(FIND({0,1,2,3,4,5,6,7,8,9},ASC(J8208)&amp;1234567890))-1)</f>
        <v>Li</v>
      </c>
      <c r="L8208" s="25">
        <f t="shared" si="257"/>
        <v>1</v>
      </c>
      <c r="M8208" s="25">
        <f>VLOOKUP(K8208,Table!$A$2:$C$121,2,0)</f>
        <v>1</v>
      </c>
      <c r="N8208" s="26">
        <f>VLOOKUP(K8208,Table!$A$2:$C$121,3,0)</f>
        <v>2</v>
      </c>
      <c r="O8208" s="13" t="str">
        <f>VLOOKUP(A8208,Table!$U$1:$V$230,2,0)</f>
        <v>Cubic</v>
      </c>
      <c r="P8208" s="1"/>
    </row>
    <row r="8209" spans="1:16">
      <c r="A8209" s="12">
        <v>221</v>
      </c>
      <c r="B8209" s="12">
        <v>58535</v>
      </c>
      <c r="C8209" s="12" t="s">
        <v>9052</v>
      </c>
      <c r="D8209" s="12" t="s">
        <v>9187</v>
      </c>
      <c r="E8209" s="17" t="s">
        <v>427</v>
      </c>
      <c r="F8209" s="25" t="str">
        <f>LEFT(E8209,MIN(FIND({0,1,2,3,4,5,6,7,8,9},ASC(E8209)&amp;1234567890))-1)</f>
        <v>Au</v>
      </c>
      <c r="G8209" s="25">
        <f t="shared" si="256"/>
        <v>1</v>
      </c>
      <c r="H8209" s="25">
        <f>VLOOKUP(F8209,Table!$A$2:$C$121,2,0)</f>
        <v>11</v>
      </c>
      <c r="I8209" s="26">
        <f>VLOOKUP(F8209,Table!$A$2:$C$121,3,0)</f>
        <v>6</v>
      </c>
      <c r="J8209" s="17" t="s">
        <v>11335</v>
      </c>
      <c r="K8209" s="25" t="str">
        <f>LEFT(J8209,MIN(FIND({0,1,2,3,4,5,6,7,8,9},ASC(J8209)&amp;1234567890))-1)</f>
        <v>Lu</v>
      </c>
      <c r="L8209" s="25">
        <f t="shared" si="257"/>
        <v>1</v>
      </c>
      <c r="M8209" s="25">
        <f>VLOOKUP(K8209,Table!$A$2:$C$121,2,0)</f>
        <v>3</v>
      </c>
      <c r="N8209" s="26">
        <f>VLOOKUP(K8209,Table!$A$2:$C$121,3,0)</f>
        <v>6</v>
      </c>
      <c r="O8209" s="13" t="str">
        <f>VLOOKUP(A8209,Table!$U$1:$V$230,2,0)</f>
        <v>Cubic</v>
      </c>
      <c r="P8209" s="1"/>
    </row>
    <row r="8210" spans="1:16">
      <c r="A8210" s="12">
        <v>221</v>
      </c>
      <c r="B8210" s="12">
        <v>58538</v>
      </c>
      <c r="C8210" s="12" t="s">
        <v>9052</v>
      </c>
      <c r="D8210" s="12" t="s">
        <v>9188</v>
      </c>
      <c r="E8210" s="17" t="s">
        <v>427</v>
      </c>
      <c r="F8210" s="25" t="str">
        <f>LEFT(E8210,MIN(FIND({0,1,2,3,4,5,6,7,8,9},ASC(E8210)&amp;1234567890))-1)</f>
        <v>Au</v>
      </c>
      <c r="G8210" s="25">
        <f t="shared" si="256"/>
        <v>1</v>
      </c>
      <c r="H8210" s="25">
        <f>VLOOKUP(F8210,Table!$A$2:$C$121,2,0)</f>
        <v>11</v>
      </c>
      <c r="I8210" s="26">
        <f>VLOOKUP(F8210,Table!$A$2:$C$121,3,0)</f>
        <v>6</v>
      </c>
      <c r="J8210" s="17" t="s">
        <v>69</v>
      </c>
      <c r="K8210" s="25" t="str">
        <f>LEFT(J8210,MIN(FIND({0,1,2,3,4,5,6,7,8,9},ASC(J8210)&amp;1234567890))-1)</f>
        <v>Mg</v>
      </c>
      <c r="L8210" s="25">
        <f t="shared" si="257"/>
        <v>1</v>
      </c>
      <c r="M8210" s="25">
        <f>VLOOKUP(K8210,Table!$A$2:$C$121,2,0)</f>
        <v>2</v>
      </c>
      <c r="N8210" s="26">
        <f>VLOOKUP(K8210,Table!$A$2:$C$121,3,0)</f>
        <v>3</v>
      </c>
      <c r="O8210" s="13" t="str">
        <f>VLOOKUP(A8210,Table!$U$1:$V$230,2,0)</f>
        <v>Cubic</v>
      </c>
      <c r="P8210" s="1"/>
    </row>
    <row r="8211" spans="1:16">
      <c r="A8211" s="12">
        <v>221</v>
      </c>
      <c r="B8211" s="12">
        <v>58565</v>
      </c>
      <c r="C8211" s="12" t="s">
        <v>9052</v>
      </c>
      <c r="D8211" s="12" t="s">
        <v>2697</v>
      </c>
      <c r="E8211" s="17" t="s">
        <v>427</v>
      </c>
      <c r="F8211" s="25" t="str">
        <f>LEFT(E8211,MIN(FIND({0,1,2,3,4,5,6,7,8,9},ASC(E8211)&amp;1234567890))-1)</f>
        <v>Au</v>
      </c>
      <c r="G8211" s="25">
        <f t="shared" si="256"/>
        <v>1</v>
      </c>
      <c r="H8211" s="25">
        <f>VLOOKUP(F8211,Table!$A$2:$C$121,2,0)</f>
        <v>11</v>
      </c>
      <c r="I8211" s="26">
        <f>VLOOKUP(F8211,Table!$A$2:$C$121,3,0)</f>
        <v>6</v>
      </c>
      <c r="J8211" s="17" t="s">
        <v>615</v>
      </c>
      <c r="K8211" s="25" t="str">
        <f>LEFT(J8211,MIN(FIND({0,1,2,3,4,5,6,7,8,9},ASC(J8211)&amp;1234567890))-1)</f>
        <v>Nd</v>
      </c>
      <c r="L8211" s="25">
        <f t="shared" si="257"/>
        <v>1</v>
      </c>
      <c r="M8211" s="25">
        <f>VLOOKUP(K8211,Table!$A$2:$C$121,2,0)</f>
        <v>3</v>
      </c>
      <c r="N8211" s="26">
        <f>VLOOKUP(K8211,Table!$A$2:$C$121,3,0)</f>
        <v>6</v>
      </c>
      <c r="O8211" s="13" t="str">
        <f>VLOOKUP(A8211,Table!$U$1:$V$230,2,0)</f>
        <v>Cubic</v>
      </c>
      <c r="P8211" s="1"/>
    </row>
    <row r="8212" spans="1:16">
      <c r="A8212" s="12">
        <v>221</v>
      </c>
      <c r="B8212" s="12">
        <v>58575</v>
      </c>
      <c r="C8212" s="12" t="s">
        <v>9052</v>
      </c>
      <c r="D8212" s="12" t="s">
        <v>2698</v>
      </c>
      <c r="E8212" s="17" t="s">
        <v>427</v>
      </c>
      <c r="F8212" s="25" t="str">
        <f>LEFT(E8212,MIN(FIND({0,1,2,3,4,5,6,7,8,9},ASC(E8212)&amp;1234567890))-1)</f>
        <v>Au</v>
      </c>
      <c r="G8212" s="25">
        <f t="shared" si="256"/>
        <v>1</v>
      </c>
      <c r="H8212" s="25">
        <f>VLOOKUP(F8212,Table!$A$2:$C$121,2,0)</f>
        <v>11</v>
      </c>
      <c r="I8212" s="26">
        <f>VLOOKUP(F8212,Table!$A$2:$C$121,3,0)</f>
        <v>6</v>
      </c>
      <c r="J8212" s="17" t="s">
        <v>11332</v>
      </c>
      <c r="K8212" s="25" t="str">
        <f>LEFT(J8212,MIN(FIND({0,1,2,3,4,5,6,7,8,9},ASC(J8212)&amp;1234567890))-1)</f>
        <v>Pr</v>
      </c>
      <c r="L8212" s="25">
        <f t="shared" si="257"/>
        <v>1</v>
      </c>
      <c r="M8212" s="25">
        <f>VLOOKUP(K8212,Table!$A$2:$C$121,2,0)</f>
        <v>3</v>
      </c>
      <c r="N8212" s="26">
        <f>VLOOKUP(K8212,Table!$A$2:$C$121,3,0)</f>
        <v>6</v>
      </c>
      <c r="O8212" s="13" t="str">
        <f>VLOOKUP(A8212,Table!$U$1:$V$230,2,0)</f>
        <v>Cubic</v>
      </c>
      <c r="P8212" s="1"/>
    </row>
    <row r="8213" spans="1:16">
      <c r="A8213" s="12">
        <v>221</v>
      </c>
      <c r="B8213" s="12">
        <v>58582</v>
      </c>
      <c r="C8213" s="12" t="s">
        <v>9052</v>
      </c>
      <c r="D8213" s="12" t="s">
        <v>9189</v>
      </c>
      <c r="E8213" s="17" t="s">
        <v>427</v>
      </c>
      <c r="F8213" s="25" t="str">
        <f>LEFT(E8213,MIN(FIND({0,1,2,3,4,5,6,7,8,9},ASC(E8213)&amp;1234567890))-1)</f>
        <v>Au</v>
      </c>
      <c r="G8213" s="25">
        <f t="shared" si="256"/>
        <v>1</v>
      </c>
      <c r="H8213" s="25">
        <f>VLOOKUP(F8213,Table!$A$2:$C$121,2,0)</f>
        <v>11</v>
      </c>
      <c r="I8213" s="26">
        <f>VLOOKUP(F8213,Table!$A$2:$C$121,3,0)</f>
        <v>6</v>
      </c>
      <c r="J8213" s="17" t="s">
        <v>11874</v>
      </c>
      <c r="K8213" s="25" t="str">
        <f>LEFT(J8213,MIN(FIND({0,1,2,3,4,5,6,7,8,9},ASC(J8213)&amp;1234567890))-1)</f>
        <v>Sc</v>
      </c>
      <c r="L8213" s="25">
        <f t="shared" si="257"/>
        <v>1</v>
      </c>
      <c r="M8213" s="25">
        <f>VLOOKUP(K8213,Table!$A$2:$C$121,2,0)</f>
        <v>3</v>
      </c>
      <c r="N8213" s="26">
        <f>VLOOKUP(K8213,Table!$A$2:$C$121,3,0)</f>
        <v>4</v>
      </c>
      <c r="O8213" s="13" t="str">
        <f>VLOOKUP(A8213,Table!$U$1:$V$230,2,0)</f>
        <v>Cubic</v>
      </c>
      <c r="P8213" s="1"/>
    </row>
    <row r="8214" spans="1:16">
      <c r="A8214" s="12">
        <v>221</v>
      </c>
      <c r="B8214" s="12">
        <v>58584</v>
      </c>
      <c r="C8214" s="12" t="s">
        <v>9052</v>
      </c>
      <c r="D8214" s="12" t="s">
        <v>2700</v>
      </c>
      <c r="E8214" s="17" t="s">
        <v>427</v>
      </c>
      <c r="F8214" s="25" t="str">
        <f>LEFT(E8214,MIN(FIND({0,1,2,3,4,5,6,7,8,9},ASC(E8214)&amp;1234567890))-1)</f>
        <v>Au</v>
      </c>
      <c r="G8214" s="25">
        <f t="shared" si="256"/>
        <v>1</v>
      </c>
      <c r="H8214" s="25">
        <f>VLOOKUP(F8214,Table!$A$2:$C$121,2,0)</f>
        <v>11</v>
      </c>
      <c r="I8214" s="26">
        <f>VLOOKUP(F8214,Table!$A$2:$C$121,3,0)</f>
        <v>6</v>
      </c>
      <c r="J8214" s="17" t="s">
        <v>590</v>
      </c>
      <c r="K8214" s="25" t="str">
        <f>LEFT(J8214,MIN(FIND({0,1,2,3,4,5,6,7,8,9},ASC(J8214)&amp;1234567890))-1)</f>
        <v>Sm</v>
      </c>
      <c r="L8214" s="25">
        <f t="shared" si="257"/>
        <v>1</v>
      </c>
      <c r="M8214" s="25">
        <f>VLOOKUP(K8214,Table!$A$2:$C$121,2,0)</f>
        <v>3</v>
      </c>
      <c r="N8214" s="26">
        <f>VLOOKUP(K8214,Table!$A$2:$C$121,3,0)</f>
        <v>6</v>
      </c>
      <c r="O8214" s="13" t="str">
        <f>VLOOKUP(A8214,Table!$U$1:$V$230,2,0)</f>
        <v>Cubic</v>
      </c>
      <c r="P8214" s="1"/>
    </row>
    <row r="8215" spans="1:16">
      <c r="A8215" s="12">
        <v>221</v>
      </c>
      <c r="B8215" s="12">
        <v>58600</v>
      </c>
      <c r="C8215" s="12" t="s">
        <v>9052</v>
      </c>
      <c r="D8215" s="12" t="s">
        <v>3196</v>
      </c>
      <c r="E8215" s="17" t="s">
        <v>427</v>
      </c>
      <c r="F8215" s="25" t="str">
        <f>LEFT(E8215,MIN(FIND({0,1,2,3,4,5,6,7,8,9},ASC(E8215)&amp;1234567890))-1)</f>
        <v>Au</v>
      </c>
      <c r="G8215" s="25">
        <f t="shared" si="256"/>
        <v>1</v>
      </c>
      <c r="H8215" s="25">
        <f>VLOOKUP(F8215,Table!$A$2:$C$121,2,0)</f>
        <v>11</v>
      </c>
      <c r="I8215" s="26">
        <f>VLOOKUP(F8215,Table!$A$2:$C$121,3,0)</f>
        <v>6</v>
      </c>
      <c r="J8215" s="17" t="s">
        <v>11313</v>
      </c>
      <c r="K8215" s="25" t="str">
        <f>LEFT(J8215,MIN(FIND({0,1,2,3,4,5,6,7,8,9},ASC(J8215)&amp;1234567890))-1)</f>
        <v>Tb</v>
      </c>
      <c r="L8215" s="25">
        <f t="shared" si="257"/>
        <v>1</v>
      </c>
      <c r="M8215" s="25">
        <f>VLOOKUP(K8215,Table!$A$2:$C$121,2,0)</f>
        <v>3</v>
      </c>
      <c r="N8215" s="26">
        <f>VLOOKUP(K8215,Table!$A$2:$C$121,3,0)</f>
        <v>6</v>
      </c>
      <c r="O8215" s="13" t="str">
        <f>VLOOKUP(A8215,Table!$U$1:$V$230,2,0)</f>
        <v>Cubic</v>
      </c>
      <c r="P8215" s="1"/>
    </row>
    <row r="8216" spans="1:16">
      <c r="A8216" s="12">
        <v>221</v>
      </c>
      <c r="B8216" s="12">
        <v>58603</v>
      </c>
      <c r="C8216" s="12" t="s">
        <v>9052</v>
      </c>
      <c r="D8216" s="12" t="s">
        <v>1966</v>
      </c>
      <c r="E8216" s="17" t="s">
        <v>427</v>
      </c>
      <c r="F8216" s="25" t="str">
        <f>LEFT(E8216,MIN(FIND({0,1,2,3,4,5,6,7,8,9},ASC(E8216)&amp;1234567890))-1)</f>
        <v>Au</v>
      </c>
      <c r="G8216" s="25">
        <f t="shared" si="256"/>
        <v>1</v>
      </c>
      <c r="H8216" s="25">
        <f>VLOOKUP(F8216,Table!$A$2:$C$121,2,0)</f>
        <v>11</v>
      </c>
      <c r="I8216" s="26">
        <f>VLOOKUP(F8216,Table!$A$2:$C$121,3,0)</f>
        <v>6</v>
      </c>
      <c r="J8216" s="17" t="s">
        <v>50</v>
      </c>
      <c r="K8216" s="25" t="str">
        <f>LEFT(J8216,MIN(FIND({0,1,2,3,4,5,6,7,8,9},ASC(J8216)&amp;1234567890))-1)</f>
        <v>Ti</v>
      </c>
      <c r="L8216" s="25">
        <f t="shared" si="257"/>
        <v>1</v>
      </c>
      <c r="M8216" s="25">
        <f>VLOOKUP(K8216,Table!$A$2:$C$121,2,0)</f>
        <v>4</v>
      </c>
      <c r="N8216" s="26">
        <f>VLOOKUP(K8216,Table!$A$2:$C$121,3,0)</f>
        <v>4</v>
      </c>
      <c r="O8216" s="13" t="str">
        <f>VLOOKUP(A8216,Table!$U$1:$V$230,2,0)</f>
        <v>Cubic</v>
      </c>
      <c r="P8216" s="1"/>
    </row>
    <row r="8217" spans="1:16">
      <c r="A8217" s="12">
        <v>221</v>
      </c>
      <c r="B8217" s="12">
        <v>58604</v>
      </c>
      <c r="C8217" s="12" t="s">
        <v>9052</v>
      </c>
      <c r="D8217" s="12" t="s">
        <v>9190</v>
      </c>
      <c r="E8217" s="17" t="s">
        <v>427</v>
      </c>
      <c r="F8217" s="25" t="str">
        <f>LEFT(E8217,MIN(FIND({0,1,2,3,4,5,6,7,8,9},ASC(E8217)&amp;1234567890))-1)</f>
        <v>Au</v>
      </c>
      <c r="G8217" s="25">
        <f t="shared" si="256"/>
        <v>1</v>
      </c>
      <c r="H8217" s="25">
        <f>VLOOKUP(F8217,Table!$A$2:$C$121,2,0)</f>
        <v>11</v>
      </c>
      <c r="I8217" s="26">
        <f>VLOOKUP(F8217,Table!$A$2:$C$121,3,0)</f>
        <v>6</v>
      </c>
      <c r="J8217" s="17" t="s">
        <v>11459</v>
      </c>
      <c r="K8217" s="25" t="str">
        <f>LEFT(J8217,MIN(FIND({0,1,2,3,4,5,6,7,8,9},ASC(J8217)&amp;1234567890))-1)</f>
        <v>Ti</v>
      </c>
      <c r="L8217" s="25">
        <f t="shared" si="257"/>
        <v>3</v>
      </c>
      <c r="M8217" s="25">
        <f>VLOOKUP(K8217,Table!$A$2:$C$121,2,0)</f>
        <v>4</v>
      </c>
      <c r="N8217" s="26">
        <f>VLOOKUP(K8217,Table!$A$2:$C$121,3,0)</f>
        <v>4</v>
      </c>
      <c r="O8217" s="13" t="str">
        <f>VLOOKUP(A8217,Table!$U$1:$V$230,2,0)</f>
        <v>Cubic</v>
      </c>
      <c r="P8217" s="1"/>
    </row>
    <row r="8218" spans="1:16">
      <c r="A8218" s="12">
        <v>221</v>
      </c>
      <c r="B8218" s="12">
        <v>58608</v>
      </c>
      <c r="C8218" s="12" t="s">
        <v>9052</v>
      </c>
      <c r="D8218" s="12" t="s">
        <v>3197</v>
      </c>
      <c r="E8218" s="17" t="s">
        <v>427</v>
      </c>
      <c r="F8218" s="25" t="str">
        <f>LEFT(E8218,MIN(FIND({0,1,2,3,4,5,6,7,8,9},ASC(E8218)&amp;1234567890))-1)</f>
        <v>Au</v>
      </c>
      <c r="G8218" s="25">
        <f t="shared" si="256"/>
        <v>1</v>
      </c>
      <c r="H8218" s="25">
        <f>VLOOKUP(F8218,Table!$A$2:$C$121,2,0)</f>
        <v>11</v>
      </c>
      <c r="I8218" s="26">
        <f>VLOOKUP(F8218,Table!$A$2:$C$121,3,0)</f>
        <v>6</v>
      </c>
      <c r="J8218" s="17" t="s">
        <v>11334</v>
      </c>
      <c r="K8218" s="25" t="str">
        <f>LEFT(J8218,MIN(FIND({0,1,2,3,4,5,6,7,8,9},ASC(J8218)&amp;1234567890))-1)</f>
        <v>Tm</v>
      </c>
      <c r="L8218" s="25">
        <f t="shared" si="257"/>
        <v>1</v>
      </c>
      <c r="M8218" s="25">
        <f>VLOOKUP(K8218,Table!$A$2:$C$121,2,0)</f>
        <v>3</v>
      </c>
      <c r="N8218" s="26">
        <f>VLOOKUP(K8218,Table!$A$2:$C$121,3,0)</f>
        <v>6</v>
      </c>
      <c r="O8218" s="13" t="str">
        <f>VLOOKUP(A8218,Table!$U$1:$V$230,2,0)</f>
        <v>Cubic</v>
      </c>
      <c r="P8218" s="1"/>
    </row>
    <row r="8219" spans="1:16">
      <c r="A8219" s="12">
        <v>221</v>
      </c>
      <c r="B8219" s="12">
        <v>58611</v>
      </c>
      <c r="C8219" s="12" t="s">
        <v>9052</v>
      </c>
      <c r="D8219" s="12" t="s">
        <v>9191</v>
      </c>
      <c r="E8219" s="17" t="s">
        <v>427</v>
      </c>
      <c r="F8219" s="25" t="str">
        <f>LEFT(E8219,MIN(FIND({0,1,2,3,4,5,6,7,8,9},ASC(E8219)&amp;1234567890))-1)</f>
        <v>Au</v>
      </c>
      <c r="G8219" s="25">
        <f t="shared" si="256"/>
        <v>1</v>
      </c>
      <c r="H8219" s="25">
        <f>VLOOKUP(F8219,Table!$A$2:$C$121,2,0)</f>
        <v>11</v>
      </c>
      <c r="I8219" s="26">
        <f>VLOOKUP(F8219,Table!$A$2:$C$121,3,0)</f>
        <v>6</v>
      </c>
      <c r="J8219" s="17" t="s">
        <v>11405</v>
      </c>
      <c r="K8219" s="25" t="str">
        <f>LEFT(J8219,MIN(FIND({0,1,2,3,4,5,6,7,8,9},ASC(J8219)&amp;1234567890))-1)</f>
        <v>V</v>
      </c>
      <c r="L8219" s="25">
        <f t="shared" si="257"/>
        <v>3</v>
      </c>
      <c r="M8219" s="25">
        <f>VLOOKUP(K8219,Table!$A$2:$C$121,2,0)</f>
        <v>5</v>
      </c>
      <c r="N8219" s="26">
        <f>VLOOKUP(K8219,Table!$A$2:$C$121,3,0)</f>
        <v>4</v>
      </c>
      <c r="O8219" s="13" t="str">
        <f>VLOOKUP(A8219,Table!$U$1:$V$230,2,0)</f>
        <v>Cubic</v>
      </c>
      <c r="P8219" s="1"/>
    </row>
    <row r="8220" spans="1:16">
      <c r="A8220" s="12">
        <v>221</v>
      </c>
      <c r="B8220" s="12">
        <v>58617</v>
      </c>
      <c r="C8220" s="12" t="s">
        <v>9052</v>
      </c>
      <c r="D8220" s="12" t="s">
        <v>9192</v>
      </c>
      <c r="E8220" s="17" t="s">
        <v>427</v>
      </c>
      <c r="F8220" s="25" t="str">
        <f>LEFT(E8220,MIN(FIND({0,1,2,3,4,5,6,7,8,9},ASC(E8220)&amp;1234567890))-1)</f>
        <v>Au</v>
      </c>
      <c r="G8220" s="25">
        <f t="shared" si="256"/>
        <v>1</v>
      </c>
      <c r="H8220" s="25">
        <f>VLOOKUP(F8220,Table!$A$2:$C$121,2,0)</f>
        <v>11</v>
      </c>
      <c r="I8220" s="26">
        <f>VLOOKUP(F8220,Table!$A$2:$C$121,3,0)</f>
        <v>6</v>
      </c>
      <c r="J8220" s="17" t="s">
        <v>11336</v>
      </c>
      <c r="K8220" s="25" t="str">
        <f>LEFT(J8220,MIN(FIND({0,1,2,3,4,5,6,7,8,9},ASC(J8220)&amp;1234567890))-1)</f>
        <v>Y</v>
      </c>
      <c r="L8220" s="25">
        <f t="shared" si="257"/>
        <v>1</v>
      </c>
      <c r="M8220" s="25">
        <f>VLOOKUP(K8220,Table!$A$2:$C$121,2,0)</f>
        <v>3</v>
      </c>
      <c r="N8220" s="26">
        <f>VLOOKUP(K8220,Table!$A$2:$C$121,3,0)</f>
        <v>5</v>
      </c>
      <c r="O8220" s="13" t="str">
        <f>VLOOKUP(A8220,Table!$U$1:$V$230,2,0)</f>
        <v>Cubic</v>
      </c>
      <c r="P8220" s="1"/>
    </row>
    <row r="8221" spans="1:16">
      <c r="A8221" s="12">
        <v>221</v>
      </c>
      <c r="B8221" s="12">
        <v>58618</v>
      </c>
      <c r="C8221" s="12" t="s">
        <v>9052</v>
      </c>
      <c r="D8221" s="12" t="s">
        <v>2703</v>
      </c>
      <c r="E8221" s="17" t="s">
        <v>427</v>
      </c>
      <c r="F8221" s="25" t="str">
        <f>LEFT(E8221,MIN(FIND({0,1,2,3,4,5,6,7,8,9},ASC(E8221)&amp;1234567890))-1)</f>
        <v>Au</v>
      </c>
      <c r="G8221" s="25">
        <f t="shared" si="256"/>
        <v>1</v>
      </c>
      <c r="H8221" s="25">
        <f>VLOOKUP(F8221,Table!$A$2:$C$121,2,0)</f>
        <v>11</v>
      </c>
      <c r="I8221" s="26">
        <f>VLOOKUP(F8221,Table!$A$2:$C$121,3,0)</f>
        <v>6</v>
      </c>
      <c r="J8221" s="17" t="s">
        <v>530</v>
      </c>
      <c r="K8221" s="25" t="str">
        <f>LEFT(J8221,MIN(FIND({0,1,2,3,4,5,6,7,8,9},ASC(J8221)&amp;1234567890))-1)</f>
        <v>Yb</v>
      </c>
      <c r="L8221" s="25">
        <f t="shared" si="257"/>
        <v>1</v>
      </c>
      <c r="M8221" s="25">
        <f>VLOOKUP(K8221,Table!$A$2:$C$121,2,0)</f>
        <v>3</v>
      </c>
      <c r="N8221" s="26">
        <f>VLOOKUP(K8221,Table!$A$2:$C$121,3,0)</f>
        <v>6</v>
      </c>
      <c r="O8221" s="13" t="str">
        <f>VLOOKUP(A8221,Table!$U$1:$V$230,2,0)</f>
        <v>Cubic</v>
      </c>
      <c r="P8221" s="1"/>
    </row>
    <row r="8222" spans="1:16">
      <c r="A8222" s="12">
        <v>221</v>
      </c>
      <c r="B8222" s="12">
        <v>58625</v>
      </c>
      <c r="C8222" s="12" t="s">
        <v>9052</v>
      </c>
      <c r="D8222" s="12" t="s">
        <v>9193</v>
      </c>
      <c r="E8222" s="17" t="s">
        <v>427</v>
      </c>
      <c r="F8222" s="25" t="str">
        <f>LEFT(E8222,MIN(FIND({0,1,2,3,4,5,6,7,8,9},ASC(E8222)&amp;1234567890))-1)</f>
        <v>Au</v>
      </c>
      <c r="G8222" s="25">
        <f t="shared" si="256"/>
        <v>1</v>
      </c>
      <c r="H8222" s="25">
        <f>VLOOKUP(F8222,Table!$A$2:$C$121,2,0)</f>
        <v>11</v>
      </c>
      <c r="I8222" s="26">
        <f>VLOOKUP(F8222,Table!$A$2:$C$121,3,0)</f>
        <v>6</v>
      </c>
      <c r="J8222" s="17" t="s">
        <v>70</v>
      </c>
      <c r="K8222" s="25" t="str">
        <f>LEFT(J8222,MIN(FIND({0,1,2,3,4,5,6,7,8,9},ASC(J8222)&amp;1234567890))-1)</f>
        <v>Zn</v>
      </c>
      <c r="L8222" s="25">
        <f t="shared" si="257"/>
        <v>1</v>
      </c>
      <c r="M8222" s="25">
        <f>VLOOKUP(K8222,Table!$A$2:$C$121,2,0)</f>
        <v>12</v>
      </c>
      <c r="N8222" s="26">
        <f>VLOOKUP(K8222,Table!$A$2:$C$121,3,0)</f>
        <v>4</v>
      </c>
      <c r="O8222" s="13" t="str">
        <f>VLOOKUP(A8222,Table!$U$1:$V$230,2,0)</f>
        <v>Cubic</v>
      </c>
      <c r="P8222" s="1"/>
    </row>
    <row r="8223" spans="1:16">
      <c r="A8223" s="12">
        <v>221</v>
      </c>
      <c r="B8223" s="12">
        <v>58642</v>
      </c>
      <c r="C8223" s="12" t="s">
        <v>9052</v>
      </c>
      <c r="D8223" s="12" t="s">
        <v>9194</v>
      </c>
      <c r="E8223" s="17" t="s">
        <v>410</v>
      </c>
      <c r="F8223" s="25" t="str">
        <f>LEFT(E8223,MIN(FIND({0,1,2,3,4,5,6,7,8,9},ASC(E8223)&amp;1234567890))-1)</f>
        <v>Ba</v>
      </c>
      <c r="G8223" s="25">
        <f t="shared" si="256"/>
        <v>1</v>
      </c>
      <c r="H8223" s="25">
        <f>VLOOKUP(F8223,Table!$A$2:$C$121,2,0)</f>
        <v>2</v>
      </c>
      <c r="I8223" s="26">
        <f>VLOOKUP(F8223,Table!$A$2:$C$121,3,0)</f>
        <v>6</v>
      </c>
      <c r="J8223" s="17" t="s">
        <v>11293</v>
      </c>
      <c r="K8223" s="25" t="str">
        <f>LEFT(J8223,MIN(FIND({0,1,2,3,4,5,6,7,8,9},ASC(J8223)&amp;1234567890))-1)</f>
        <v>Cd</v>
      </c>
      <c r="L8223" s="25">
        <f t="shared" si="257"/>
        <v>1</v>
      </c>
      <c r="M8223" s="25">
        <f>VLOOKUP(K8223,Table!$A$2:$C$121,2,0)</f>
        <v>12</v>
      </c>
      <c r="N8223" s="26">
        <f>VLOOKUP(K8223,Table!$A$2:$C$121,3,0)</f>
        <v>5</v>
      </c>
      <c r="O8223" s="13" t="str">
        <f>VLOOKUP(A8223,Table!$U$1:$V$230,2,0)</f>
        <v>Cubic</v>
      </c>
      <c r="P8223" s="1"/>
    </row>
    <row r="8224" spans="1:16">
      <c r="A8224" s="12">
        <v>221</v>
      </c>
      <c r="B8224" s="12">
        <v>58654</v>
      </c>
      <c r="C8224" s="12" t="s">
        <v>9052</v>
      </c>
      <c r="D8224" s="12" t="s">
        <v>9195</v>
      </c>
      <c r="E8224" s="17" t="s">
        <v>410</v>
      </c>
      <c r="F8224" s="25" t="str">
        <f>LEFT(E8224,MIN(FIND({0,1,2,3,4,5,6,7,8,9},ASC(E8224)&amp;1234567890))-1)</f>
        <v>Ba</v>
      </c>
      <c r="G8224" s="25">
        <f t="shared" si="256"/>
        <v>1</v>
      </c>
      <c r="H8224" s="25">
        <f>VLOOKUP(F8224,Table!$A$2:$C$121,2,0)</f>
        <v>2</v>
      </c>
      <c r="I8224" s="26">
        <f>VLOOKUP(F8224,Table!$A$2:$C$121,3,0)</f>
        <v>6</v>
      </c>
      <c r="J8224" s="17" t="s">
        <v>370</v>
      </c>
      <c r="K8224" s="25" t="str">
        <f>LEFT(J8224,MIN(FIND({0,1,2,3,4,5,6,7,8,9},ASC(J8224)&amp;1234567890))-1)</f>
        <v>Hg</v>
      </c>
      <c r="L8224" s="25">
        <f t="shared" si="257"/>
        <v>1</v>
      </c>
      <c r="M8224" s="25">
        <f>VLOOKUP(K8224,Table!$A$2:$C$121,2,0)</f>
        <v>12</v>
      </c>
      <c r="N8224" s="26">
        <f>VLOOKUP(K8224,Table!$A$2:$C$121,3,0)</f>
        <v>6</v>
      </c>
      <c r="O8224" s="13" t="str">
        <f>VLOOKUP(A8224,Table!$U$1:$V$230,2,0)</f>
        <v>Cubic</v>
      </c>
      <c r="P8224" s="1"/>
    </row>
    <row r="8225" spans="1:16">
      <c r="A8225" s="12">
        <v>221</v>
      </c>
      <c r="B8225" s="12">
        <v>58656</v>
      </c>
      <c r="C8225" s="12" t="s">
        <v>9052</v>
      </c>
      <c r="D8225" s="12" t="s">
        <v>9196</v>
      </c>
      <c r="E8225" s="17" t="s">
        <v>410</v>
      </c>
      <c r="F8225" s="25" t="str">
        <f>LEFT(E8225,MIN(FIND({0,1,2,3,4,5,6,7,8,9},ASC(E8225)&amp;1234567890))-1)</f>
        <v>Ba</v>
      </c>
      <c r="G8225" s="25">
        <f t="shared" si="256"/>
        <v>1</v>
      </c>
      <c r="H8225" s="25">
        <f>VLOOKUP(F8225,Table!$A$2:$C$121,2,0)</f>
        <v>2</v>
      </c>
      <c r="I8225" s="26">
        <f>VLOOKUP(F8225,Table!$A$2:$C$121,3,0)</f>
        <v>6</v>
      </c>
      <c r="J8225" s="17" t="s">
        <v>12194</v>
      </c>
      <c r="K8225" s="25" t="str">
        <f>LEFT(J8225,MIN(FIND({0,1,2,3,4,5,6,7,8,9},ASC(J8225)&amp;1234567890))-1)</f>
        <v>Hg</v>
      </c>
      <c r="L8225" s="25">
        <f t="shared" si="257"/>
        <v>11</v>
      </c>
      <c r="M8225" s="25">
        <f>VLOOKUP(K8225,Table!$A$2:$C$121,2,0)</f>
        <v>12</v>
      </c>
      <c r="N8225" s="26">
        <f>VLOOKUP(K8225,Table!$A$2:$C$121,3,0)</f>
        <v>6</v>
      </c>
      <c r="O8225" s="13" t="str">
        <f>VLOOKUP(A8225,Table!$U$1:$V$230,2,0)</f>
        <v>Cubic</v>
      </c>
      <c r="P8225" s="1"/>
    </row>
    <row r="8226" spans="1:16">
      <c r="A8226" s="12">
        <v>221</v>
      </c>
      <c r="B8226" s="12">
        <v>58682</v>
      </c>
      <c r="C8226" s="12" t="s">
        <v>9052</v>
      </c>
      <c r="D8226" s="12" t="s">
        <v>9197</v>
      </c>
      <c r="E8226" s="17" t="s">
        <v>410</v>
      </c>
      <c r="F8226" s="25" t="str">
        <f>LEFT(E8226,MIN(FIND({0,1,2,3,4,5,6,7,8,9},ASC(E8226)&amp;1234567890))-1)</f>
        <v>Ba</v>
      </c>
      <c r="G8226" s="25">
        <f t="shared" si="256"/>
        <v>1</v>
      </c>
      <c r="H8226" s="25">
        <f>VLOOKUP(F8226,Table!$A$2:$C$121,2,0)</f>
        <v>2</v>
      </c>
      <c r="I8226" s="26">
        <f>VLOOKUP(F8226,Table!$A$2:$C$121,3,0)</f>
        <v>6</v>
      </c>
      <c r="J8226" s="17" t="s">
        <v>70</v>
      </c>
      <c r="K8226" s="25" t="str">
        <f>LEFT(J8226,MIN(FIND({0,1,2,3,4,5,6,7,8,9},ASC(J8226)&amp;1234567890))-1)</f>
        <v>Zn</v>
      </c>
      <c r="L8226" s="25">
        <f t="shared" si="257"/>
        <v>1</v>
      </c>
      <c r="M8226" s="25">
        <f>VLOOKUP(K8226,Table!$A$2:$C$121,2,0)</f>
        <v>12</v>
      </c>
      <c r="N8226" s="26">
        <f>VLOOKUP(K8226,Table!$A$2:$C$121,3,0)</f>
        <v>4</v>
      </c>
      <c r="O8226" s="13" t="str">
        <f>VLOOKUP(A8226,Table!$U$1:$V$230,2,0)</f>
        <v>Cubic</v>
      </c>
      <c r="P8226" s="1"/>
    </row>
    <row r="8227" spans="1:16">
      <c r="A8227" s="12">
        <v>221</v>
      </c>
      <c r="B8227" s="12">
        <v>58693</v>
      </c>
      <c r="C8227" s="12" t="s">
        <v>9052</v>
      </c>
      <c r="D8227" s="12" t="s">
        <v>9198</v>
      </c>
      <c r="E8227" s="17" t="s">
        <v>12081</v>
      </c>
      <c r="F8227" s="25" t="str">
        <f>LEFT(E8227,MIN(FIND({0,1,2,3,4,5,6,7,8,9},ASC(E8227)&amp;1234567890))-1)</f>
        <v>Be</v>
      </c>
      <c r="G8227" s="25">
        <f t="shared" si="256"/>
        <v>1</v>
      </c>
      <c r="H8227" s="25">
        <f>VLOOKUP(F8227,Table!$A$2:$C$121,2,0)</f>
        <v>2</v>
      </c>
      <c r="I8227" s="26">
        <f>VLOOKUP(F8227,Table!$A$2:$C$121,3,0)</f>
        <v>2</v>
      </c>
      <c r="J8227" s="17" t="s">
        <v>76</v>
      </c>
      <c r="K8227" s="25" t="str">
        <f>LEFT(J8227,MIN(FIND({0,1,2,3,4,5,6,7,8,9},ASC(J8227)&amp;1234567890))-1)</f>
        <v>Co</v>
      </c>
      <c r="L8227" s="25">
        <f t="shared" si="257"/>
        <v>1</v>
      </c>
      <c r="M8227" s="25">
        <f>VLOOKUP(K8227,Table!$A$2:$C$121,2,0)</f>
        <v>9</v>
      </c>
      <c r="N8227" s="26">
        <f>VLOOKUP(K8227,Table!$A$2:$C$121,3,0)</f>
        <v>4</v>
      </c>
      <c r="O8227" s="13" t="str">
        <f>VLOOKUP(A8227,Table!$U$1:$V$230,2,0)</f>
        <v>Cubic</v>
      </c>
      <c r="P8227" s="1"/>
    </row>
    <row r="8228" spans="1:16">
      <c r="A8228" s="12">
        <v>221</v>
      </c>
      <c r="B8228" s="12">
        <v>58700</v>
      </c>
      <c r="C8228" s="12" t="s">
        <v>9052</v>
      </c>
      <c r="D8228" s="12" t="s">
        <v>9199</v>
      </c>
      <c r="E8228" s="17" t="s">
        <v>12081</v>
      </c>
      <c r="F8228" s="25" t="str">
        <f>LEFT(E8228,MIN(FIND({0,1,2,3,4,5,6,7,8,9},ASC(E8228)&amp;1234567890))-1)</f>
        <v>Be</v>
      </c>
      <c r="G8228" s="25">
        <f t="shared" si="256"/>
        <v>1</v>
      </c>
      <c r="H8228" s="25">
        <f>VLOOKUP(F8228,Table!$A$2:$C$121,2,0)</f>
        <v>2</v>
      </c>
      <c r="I8228" s="26">
        <f>VLOOKUP(F8228,Table!$A$2:$C$121,3,0)</f>
        <v>2</v>
      </c>
      <c r="J8228" s="17" t="s">
        <v>11351</v>
      </c>
      <c r="K8228" s="25" t="str">
        <f>LEFT(J8228,MIN(FIND({0,1,2,3,4,5,6,7,8,9},ASC(J8228)&amp;1234567890))-1)</f>
        <v>Cu</v>
      </c>
      <c r="L8228" s="25">
        <f t="shared" si="257"/>
        <v>1</v>
      </c>
      <c r="M8228" s="25">
        <f>VLOOKUP(K8228,Table!$A$2:$C$121,2,0)</f>
        <v>11</v>
      </c>
      <c r="N8228" s="26">
        <f>VLOOKUP(K8228,Table!$A$2:$C$121,3,0)</f>
        <v>4</v>
      </c>
      <c r="O8228" s="13" t="str">
        <f>VLOOKUP(A8228,Table!$U$1:$V$230,2,0)</f>
        <v>Cubic</v>
      </c>
      <c r="P8228" s="1"/>
    </row>
    <row r="8229" spans="1:16">
      <c r="A8229" s="12">
        <v>221</v>
      </c>
      <c r="B8229" s="12">
        <v>58726</v>
      </c>
      <c r="C8229" s="12" t="s">
        <v>9052</v>
      </c>
      <c r="D8229" s="12" t="s">
        <v>9200</v>
      </c>
      <c r="E8229" s="17" t="s">
        <v>12081</v>
      </c>
      <c r="F8229" s="25" t="str">
        <f>LEFT(E8229,MIN(FIND({0,1,2,3,4,5,6,7,8,9},ASC(E8229)&amp;1234567890))-1)</f>
        <v>Be</v>
      </c>
      <c r="G8229" s="25">
        <f t="shared" si="256"/>
        <v>1</v>
      </c>
      <c r="H8229" s="25">
        <f>VLOOKUP(F8229,Table!$A$2:$C$121,2,0)</f>
        <v>2</v>
      </c>
      <c r="I8229" s="26">
        <f>VLOOKUP(F8229,Table!$A$2:$C$121,3,0)</f>
        <v>2</v>
      </c>
      <c r="J8229" s="17" t="s">
        <v>66</v>
      </c>
      <c r="K8229" s="25" t="str">
        <f>LEFT(J8229,MIN(FIND({0,1,2,3,4,5,6,7,8,9},ASC(J8229)&amp;1234567890))-1)</f>
        <v>Ni</v>
      </c>
      <c r="L8229" s="25">
        <f t="shared" si="257"/>
        <v>1</v>
      </c>
      <c r="M8229" s="25">
        <f>VLOOKUP(K8229,Table!$A$2:$C$121,2,0)</f>
        <v>10</v>
      </c>
      <c r="N8229" s="26">
        <f>VLOOKUP(K8229,Table!$A$2:$C$121,3,0)</f>
        <v>4</v>
      </c>
      <c r="O8229" s="13" t="str">
        <f>VLOOKUP(A8229,Table!$U$1:$V$230,2,0)</f>
        <v>Cubic</v>
      </c>
      <c r="P8229" s="1"/>
    </row>
    <row r="8230" spans="1:16">
      <c r="A8230" s="12">
        <v>221</v>
      </c>
      <c r="B8230" s="12">
        <v>58728</v>
      </c>
      <c r="C8230" s="12" t="s">
        <v>9052</v>
      </c>
      <c r="D8230" s="12" t="s">
        <v>9201</v>
      </c>
      <c r="E8230" s="17" t="s">
        <v>12081</v>
      </c>
      <c r="F8230" s="25" t="str">
        <f>LEFT(E8230,MIN(FIND({0,1,2,3,4,5,6,7,8,9},ASC(E8230)&amp;1234567890))-1)</f>
        <v>Be</v>
      </c>
      <c r="G8230" s="25">
        <f t="shared" si="256"/>
        <v>1</v>
      </c>
      <c r="H8230" s="25">
        <f>VLOOKUP(F8230,Table!$A$2:$C$121,2,0)</f>
        <v>2</v>
      </c>
      <c r="I8230" s="26">
        <f>VLOOKUP(F8230,Table!$A$2:$C$121,3,0)</f>
        <v>2</v>
      </c>
      <c r="J8230" s="17" t="s">
        <v>541</v>
      </c>
      <c r="K8230" s="25" t="str">
        <f>LEFT(J8230,MIN(FIND({0,1,2,3,4,5,6,7,8,9},ASC(J8230)&amp;1234567890))-1)</f>
        <v>Pd</v>
      </c>
      <c r="L8230" s="25">
        <f t="shared" si="257"/>
        <v>1</v>
      </c>
      <c r="M8230" s="25">
        <f>VLOOKUP(K8230,Table!$A$2:$C$121,2,0)</f>
        <v>10</v>
      </c>
      <c r="N8230" s="26">
        <f>VLOOKUP(K8230,Table!$A$2:$C$121,3,0)</f>
        <v>5</v>
      </c>
      <c r="O8230" s="13" t="str">
        <f>VLOOKUP(A8230,Table!$U$1:$V$230,2,0)</f>
        <v>Cubic</v>
      </c>
      <c r="P8230" s="1"/>
    </row>
    <row r="8231" spans="1:16">
      <c r="A8231" s="12">
        <v>221</v>
      </c>
      <c r="B8231" s="12">
        <v>58734</v>
      </c>
      <c r="C8231" s="12" t="s">
        <v>9052</v>
      </c>
      <c r="D8231" s="12" t="s">
        <v>9202</v>
      </c>
      <c r="E8231" s="17" t="s">
        <v>12081</v>
      </c>
      <c r="F8231" s="25" t="str">
        <f>LEFT(E8231,MIN(FIND({0,1,2,3,4,5,6,7,8,9},ASC(E8231)&amp;1234567890))-1)</f>
        <v>Be</v>
      </c>
      <c r="G8231" s="25">
        <f t="shared" si="256"/>
        <v>1</v>
      </c>
      <c r="H8231" s="25">
        <f>VLOOKUP(F8231,Table!$A$2:$C$121,2,0)</f>
        <v>2</v>
      </c>
      <c r="I8231" s="26">
        <f>VLOOKUP(F8231,Table!$A$2:$C$121,3,0)</f>
        <v>2</v>
      </c>
      <c r="J8231" s="17" t="s">
        <v>11294</v>
      </c>
      <c r="K8231" s="25" t="str">
        <f>LEFT(J8231,MIN(FIND({0,1,2,3,4,5,6,7,8,9},ASC(J8231)&amp;1234567890))-1)</f>
        <v>Rh</v>
      </c>
      <c r="L8231" s="25">
        <f t="shared" si="257"/>
        <v>1</v>
      </c>
      <c r="M8231" s="25">
        <f>VLOOKUP(K8231,Table!$A$2:$C$121,2,0)</f>
        <v>9</v>
      </c>
      <c r="N8231" s="26">
        <f>VLOOKUP(K8231,Table!$A$2:$C$121,3,0)</f>
        <v>5</v>
      </c>
      <c r="O8231" s="13" t="str">
        <f>VLOOKUP(A8231,Table!$U$1:$V$230,2,0)</f>
        <v>Cubic</v>
      </c>
      <c r="P8231" s="1"/>
    </row>
    <row r="8232" spans="1:16">
      <c r="A8232" s="12">
        <v>221</v>
      </c>
      <c r="B8232" s="12">
        <v>58743</v>
      </c>
      <c r="C8232" s="12" t="s">
        <v>9052</v>
      </c>
      <c r="D8232" s="12" t="s">
        <v>9203</v>
      </c>
      <c r="E8232" s="17" t="s">
        <v>12081</v>
      </c>
      <c r="F8232" s="25" t="str">
        <f>LEFT(E8232,MIN(FIND({0,1,2,3,4,5,6,7,8,9},ASC(E8232)&amp;1234567890))-1)</f>
        <v>Be</v>
      </c>
      <c r="G8232" s="25">
        <f t="shared" si="256"/>
        <v>1</v>
      </c>
      <c r="H8232" s="25">
        <f>VLOOKUP(F8232,Table!$A$2:$C$121,2,0)</f>
        <v>2</v>
      </c>
      <c r="I8232" s="26">
        <f>VLOOKUP(F8232,Table!$A$2:$C$121,3,0)</f>
        <v>2</v>
      </c>
      <c r="J8232" s="17" t="s">
        <v>50</v>
      </c>
      <c r="K8232" s="25" t="str">
        <f>LEFT(J8232,MIN(FIND({0,1,2,3,4,5,6,7,8,9},ASC(J8232)&amp;1234567890))-1)</f>
        <v>Ti</v>
      </c>
      <c r="L8232" s="25">
        <f t="shared" si="257"/>
        <v>1</v>
      </c>
      <c r="M8232" s="25">
        <f>VLOOKUP(K8232,Table!$A$2:$C$121,2,0)</f>
        <v>4</v>
      </c>
      <c r="N8232" s="26">
        <f>VLOOKUP(K8232,Table!$A$2:$C$121,3,0)</f>
        <v>4</v>
      </c>
      <c r="O8232" s="13" t="str">
        <f>VLOOKUP(A8232,Table!$U$1:$V$230,2,0)</f>
        <v>Cubic</v>
      </c>
      <c r="P8232" s="1"/>
    </row>
    <row r="8233" spans="1:16">
      <c r="A8233" s="12">
        <v>221</v>
      </c>
      <c r="B8233" s="12">
        <v>58858</v>
      </c>
      <c r="C8233" s="12" t="s">
        <v>9052</v>
      </c>
      <c r="D8233" s="12" t="s">
        <v>9204</v>
      </c>
      <c r="E8233" s="17" t="s">
        <v>11840</v>
      </c>
      <c r="F8233" s="25" t="str">
        <f>LEFT(E8233,MIN(FIND({0,1,2,3,4,5,6,7,8,9},ASC(E8233)&amp;1234567890))-1)</f>
        <v>Bi</v>
      </c>
      <c r="G8233" s="25">
        <f t="shared" si="256"/>
        <v>3</v>
      </c>
      <c r="H8233" s="25">
        <f>VLOOKUP(F8233,Table!$A$2:$C$121,2,0)</f>
        <v>15</v>
      </c>
      <c r="I8233" s="26">
        <f>VLOOKUP(F8233,Table!$A$2:$C$121,3,0)</f>
        <v>6</v>
      </c>
      <c r="J8233" s="17" t="s">
        <v>433</v>
      </c>
      <c r="K8233" s="25" t="str">
        <f>LEFT(J8233,MIN(FIND({0,1,2,3,4,5,6,7,8,9},ASC(J8233)&amp;1234567890))-1)</f>
        <v>Sr</v>
      </c>
      <c r="L8233" s="25">
        <f t="shared" si="257"/>
        <v>1</v>
      </c>
      <c r="M8233" s="25">
        <f>VLOOKUP(K8233,Table!$A$2:$C$121,2,0)</f>
        <v>2</v>
      </c>
      <c r="N8233" s="26">
        <f>VLOOKUP(K8233,Table!$A$2:$C$121,3,0)</f>
        <v>5</v>
      </c>
      <c r="O8233" s="13" t="str">
        <f>VLOOKUP(A8233,Table!$U$1:$V$230,2,0)</f>
        <v>Cubic</v>
      </c>
      <c r="P8233" s="1"/>
    </row>
    <row r="8234" spans="1:16">
      <c r="A8234" s="12">
        <v>221</v>
      </c>
      <c r="B8234" s="12">
        <v>58860</v>
      </c>
      <c r="C8234" s="12" t="s">
        <v>9052</v>
      </c>
      <c r="D8234" s="12" t="s">
        <v>9205</v>
      </c>
      <c r="E8234" s="17" t="s">
        <v>542</v>
      </c>
      <c r="F8234" s="25" t="str">
        <f>LEFT(E8234,MIN(FIND({0,1,2,3,4,5,6,7,8,9},ASC(E8234)&amp;1234567890))-1)</f>
        <v>Bi</v>
      </c>
      <c r="G8234" s="25">
        <f t="shared" si="256"/>
        <v>1</v>
      </c>
      <c r="H8234" s="25">
        <f>VLOOKUP(F8234,Table!$A$2:$C$121,2,0)</f>
        <v>15</v>
      </c>
      <c r="I8234" s="26">
        <f>VLOOKUP(F8234,Table!$A$2:$C$121,3,0)</f>
        <v>6</v>
      </c>
      <c r="J8234" s="17" t="s">
        <v>11363</v>
      </c>
      <c r="K8234" s="25" t="str">
        <f>LEFT(J8234,MIN(FIND({0,1,2,3,4,5,6,7,8,9},ASC(J8234)&amp;1234567890))-1)</f>
        <v>Th</v>
      </c>
      <c r="L8234" s="25">
        <f t="shared" si="257"/>
        <v>1</v>
      </c>
      <c r="M8234" s="25">
        <f>VLOOKUP(K8234,Table!$A$2:$C$121,2,0)</f>
        <v>3</v>
      </c>
      <c r="N8234" s="26">
        <f>VLOOKUP(K8234,Table!$A$2:$C$121,3,0)</f>
        <v>7</v>
      </c>
      <c r="O8234" s="13" t="str">
        <f>VLOOKUP(A8234,Table!$U$1:$V$230,2,0)</f>
        <v>Cubic</v>
      </c>
      <c r="P8234" s="1"/>
    </row>
    <row r="8235" spans="1:16">
      <c r="A8235" s="12">
        <v>221</v>
      </c>
      <c r="B8235" s="12">
        <v>58873</v>
      </c>
      <c r="C8235" s="12" t="s">
        <v>9052</v>
      </c>
      <c r="D8235" s="12" t="s">
        <v>9206</v>
      </c>
      <c r="E8235" s="17" t="s">
        <v>13236</v>
      </c>
      <c r="F8235" s="25" t="str">
        <f>LEFT(E8235,MIN(FIND({0,1,2,3,4,5,6,7,8,9},ASC(E8235)&amp;1234567890))-1)</f>
        <v>Bk</v>
      </c>
      <c r="G8235" s="25">
        <f t="shared" si="256"/>
        <v>1</v>
      </c>
      <c r="H8235" s="25">
        <f>VLOOKUP(F8235,Table!$A$2:$C$121,2,0)</f>
        <v>3</v>
      </c>
      <c r="I8235" s="26">
        <f>VLOOKUP(F8235,Table!$A$2:$C$121,3,0)</f>
        <v>7</v>
      </c>
      <c r="J8235" s="17" t="s">
        <v>424</v>
      </c>
      <c r="K8235" s="25" t="str">
        <f>LEFT(J8235,MIN(FIND({0,1,2,3,4,5,6,7,8,9},ASC(J8235)&amp;1234567890))-1)</f>
        <v>Rh</v>
      </c>
      <c r="L8235" s="25">
        <f t="shared" si="257"/>
        <v>3</v>
      </c>
      <c r="M8235" s="25">
        <f>VLOOKUP(K8235,Table!$A$2:$C$121,2,0)</f>
        <v>9</v>
      </c>
      <c r="N8235" s="26">
        <f>VLOOKUP(K8235,Table!$A$2:$C$121,3,0)</f>
        <v>5</v>
      </c>
      <c r="O8235" s="13" t="str">
        <f>VLOOKUP(A8235,Table!$U$1:$V$230,2,0)</f>
        <v>Cubic</v>
      </c>
      <c r="P8235" s="1"/>
    </row>
    <row r="8236" spans="1:16">
      <c r="A8236" s="12">
        <v>221</v>
      </c>
      <c r="B8236" s="12">
        <v>58874</v>
      </c>
      <c r="C8236" s="12" t="s">
        <v>9052</v>
      </c>
      <c r="D8236" s="12" t="s">
        <v>9207</v>
      </c>
      <c r="E8236" s="17" t="s">
        <v>330</v>
      </c>
      <c r="F8236" s="25" t="str">
        <f>LEFT(E8236,MIN(FIND({0,1,2,3,4,5,6,7,8,9},ASC(E8236)&amp;1234567890))-1)</f>
        <v>Ca</v>
      </c>
      <c r="G8236" s="25">
        <f t="shared" si="256"/>
        <v>1</v>
      </c>
      <c r="H8236" s="25">
        <f>VLOOKUP(F8236,Table!$A$2:$C$121,2,0)</f>
        <v>2</v>
      </c>
      <c r="I8236" s="26">
        <f>VLOOKUP(F8236,Table!$A$2:$C$121,3,0)</f>
        <v>4</v>
      </c>
      <c r="J8236" s="17" t="s">
        <v>11293</v>
      </c>
      <c r="K8236" s="25" t="str">
        <f>LEFT(J8236,MIN(FIND({0,1,2,3,4,5,6,7,8,9},ASC(J8236)&amp;1234567890))-1)</f>
        <v>Cd</v>
      </c>
      <c r="L8236" s="25">
        <f t="shared" si="257"/>
        <v>1</v>
      </c>
      <c r="M8236" s="25">
        <f>VLOOKUP(K8236,Table!$A$2:$C$121,2,0)</f>
        <v>12</v>
      </c>
      <c r="N8236" s="26">
        <f>VLOOKUP(K8236,Table!$A$2:$C$121,3,0)</f>
        <v>5</v>
      </c>
      <c r="O8236" s="13" t="str">
        <f>VLOOKUP(A8236,Table!$U$1:$V$230,2,0)</f>
        <v>Cubic</v>
      </c>
      <c r="P8236" s="1"/>
    </row>
    <row r="8237" spans="1:16">
      <c r="A8237" s="12">
        <v>221</v>
      </c>
      <c r="B8237" s="12">
        <v>58900</v>
      </c>
      <c r="C8237" s="12" t="s">
        <v>9052</v>
      </c>
      <c r="D8237" s="12" t="s">
        <v>9208</v>
      </c>
      <c r="E8237" s="17" t="s">
        <v>330</v>
      </c>
      <c r="F8237" s="25" t="str">
        <f>LEFT(E8237,MIN(FIND({0,1,2,3,4,5,6,7,8,9},ASC(E8237)&amp;1234567890))-1)</f>
        <v>Ca</v>
      </c>
      <c r="G8237" s="25">
        <f t="shared" si="256"/>
        <v>1</v>
      </c>
      <c r="H8237" s="25">
        <f>VLOOKUP(F8237,Table!$A$2:$C$121,2,0)</f>
        <v>2</v>
      </c>
      <c r="I8237" s="26">
        <f>VLOOKUP(F8237,Table!$A$2:$C$121,3,0)</f>
        <v>4</v>
      </c>
      <c r="J8237" s="17" t="s">
        <v>370</v>
      </c>
      <c r="K8237" s="25" t="str">
        <f>LEFT(J8237,MIN(FIND({0,1,2,3,4,5,6,7,8,9},ASC(J8237)&amp;1234567890))-1)</f>
        <v>Hg</v>
      </c>
      <c r="L8237" s="25">
        <f t="shared" si="257"/>
        <v>1</v>
      </c>
      <c r="M8237" s="25">
        <f>VLOOKUP(K8237,Table!$A$2:$C$121,2,0)</f>
        <v>12</v>
      </c>
      <c r="N8237" s="26">
        <f>VLOOKUP(K8237,Table!$A$2:$C$121,3,0)</f>
        <v>6</v>
      </c>
      <c r="O8237" s="13" t="str">
        <f>VLOOKUP(A8237,Table!$U$1:$V$230,2,0)</f>
        <v>Cubic</v>
      </c>
      <c r="P8237" s="1"/>
    </row>
    <row r="8238" spans="1:16">
      <c r="A8238" s="12">
        <v>221</v>
      </c>
      <c r="B8238" s="12">
        <v>58902</v>
      </c>
      <c r="C8238" s="12" t="s">
        <v>9052</v>
      </c>
      <c r="D8238" s="12" t="s">
        <v>9209</v>
      </c>
      <c r="E8238" s="17" t="s">
        <v>330</v>
      </c>
      <c r="F8238" s="25" t="str">
        <f>LEFT(E8238,MIN(FIND({0,1,2,3,4,5,6,7,8,9},ASC(E8238)&amp;1234567890))-1)</f>
        <v>Ca</v>
      </c>
      <c r="G8238" s="25">
        <f t="shared" si="256"/>
        <v>1</v>
      </c>
      <c r="H8238" s="25">
        <f>VLOOKUP(F8238,Table!$A$2:$C$121,2,0)</f>
        <v>2</v>
      </c>
      <c r="I8238" s="26">
        <f>VLOOKUP(F8238,Table!$A$2:$C$121,3,0)</f>
        <v>4</v>
      </c>
      <c r="J8238" s="17" t="s">
        <v>12194</v>
      </c>
      <c r="K8238" s="25" t="str">
        <f>LEFT(J8238,MIN(FIND({0,1,2,3,4,5,6,7,8,9},ASC(J8238)&amp;1234567890))-1)</f>
        <v>Hg</v>
      </c>
      <c r="L8238" s="25">
        <f t="shared" si="257"/>
        <v>11</v>
      </c>
      <c r="M8238" s="25">
        <f>VLOOKUP(K8238,Table!$A$2:$C$121,2,0)</f>
        <v>12</v>
      </c>
      <c r="N8238" s="26">
        <f>VLOOKUP(K8238,Table!$A$2:$C$121,3,0)</f>
        <v>6</v>
      </c>
      <c r="O8238" s="13" t="str">
        <f>VLOOKUP(A8238,Table!$U$1:$V$230,2,0)</f>
        <v>Cubic</v>
      </c>
      <c r="P8238" s="1"/>
    </row>
    <row r="8239" spans="1:16">
      <c r="A8239" s="12">
        <v>221</v>
      </c>
      <c r="B8239" s="12">
        <v>58905</v>
      </c>
      <c r="C8239" s="12" t="s">
        <v>9052</v>
      </c>
      <c r="D8239" s="12" t="s">
        <v>5133</v>
      </c>
      <c r="E8239" s="17" t="s">
        <v>330</v>
      </c>
      <c r="F8239" s="25" t="str">
        <f>LEFT(E8239,MIN(FIND({0,1,2,3,4,5,6,7,8,9},ASC(E8239)&amp;1234567890))-1)</f>
        <v>Ca</v>
      </c>
      <c r="G8239" s="25">
        <f t="shared" si="256"/>
        <v>1</v>
      </c>
      <c r="H8239" s="25">
        <f>VLOOKUP(F8239,Table!$A$2:$C$121,2,0)</f>
        <v>2</v>
      </c>
      <c r="I8239" s="26">
        <f>VLOOKUP(F8239,Table!$A$2:$C$121,3,0)</f>
        <v>4</v>
      </c>
      <c r="J8239" s="17" t="s">
        <v>11286</v>
      </c>
      <c r="K8239" s="25" t="str">
        <f>LEFT(J8239,MIN(FIND({0,1,2,3,4,5,6,7,8,9},ASC(J8239)&amp;1234567890))-1)</f>
        <v>In</v>
      </c>
      <c r="L8239" s="25">
        <f t="shared" si="257"/>
        <v>1</v>
      </c>
      <c r="M8239" s="25">
        <f>VLOOKUP(K8239,Table!$A$2:$C$121,2,0)</f>
        <v>13</v>
      </c>
      <c r="N8239" s="26">
        <f>VLOOKUP(K8239,Table!$A$2:$C$121,3,0)</f>
        <v>5</v>
      </c>
      <c r="O8239" s="13" t="str">
        <f>VLOOKUP(A8239,Table!$U$1:$V$230,2,0)</f>
        <v>Cubic</v>
      </c>
      <c r="P8239" s="1"/>
    </row>
    <row r="8240" spans="1:16">
      <c r="A8240" s="12">
        <v>221</v>
      </c>
      <c r="B8240" s="12">
        <v>58919</v>
      </c>
      <c r="C8240" s="12" t="s">
        <v>9052</v>
      </c>
      <c r="D8240" s="12" t="s">
        <v>9210</v>
      </c>
      <c r="E8240" s="17" t="s">
        <v>330</v>
      </c>
      <c r="F8240" s="25" t="str">
        <f>LEFT(E8240,MIN(FIND({0,1,2,3,4,5,6,7,8,9},ASC(E8240)&amp;1234567890))-1)</f>
        <v>Ca</v>
      </c>
      <c r="G8240" s="25">
        <f t="shared" si="256"/>
        <v>1</v>
      </c>
      <c r="H8240" s="25">
        <f>VLOOKUP(F8240,Table!$A$2:$C$121,2,0)</f>
        <v>2</v>
      </c>
      <c r="I8240" s="26">
        <f>VLOOKUP(F8240,Table!$A$2:$C$121,3,0)</f>
        <v>4</v>
      </c>
      <c r="J8240" s="17" t="s">
        <v>597</v>
      </c>
      <c r="K8240" s="25" t="str">
        <f>LEFT(J8240,MIN(FIND({0,1,2,3,4,5,6,7,8,9},ASC(J8240)&amp;1234567890))-1)</f>
        <v>Pb</v>
      </c>
      <c r="L8240" s="25">
        <f t="shared" si="257"/>
        <v>3</v>
      </c>
      <c r="M8240" s="25">
        <f>VLOOKUP(K8240,Table!$A$2:$C$121,2,0)</f>
        <v>14</v>
      </c>
      <c r="N8240" s="26">
        <f>VLOOKUP(K8240,Table!$A$2:$C$121,3,0)</f>
        <v>6</v>
      </c>
      <c r="O8240" s="13" t="str">
        <f>VLOOKUP(A8240,Table!$U$1:$V$230,2,0)</f>
        <v>Cubic</v>
      </c>
      <c r="P8240" s="1"/>
    </row>
    <row r="8241" spans="1:16">
      <c r="A8241" s="12">
        <v>221</v>
      </c>
      <c r="B8241" s="12">
        <v>58921</v>
      </c>
      <c r="C8241" s="12" t="s">
        <v>9052</v>
      </c>
      <c r="D8241" s="12" t="s">
        <v>9211</v>
      </c>
      <c r="E8241" s="17" t="s">
        <v>11566</v>
      </c>
      <c r="F8241" s="25" t="str">
        <f>LEFT(E8241,MIN(FIND({0,1,2,3,4,5,6,7,8,9},ASC(E8241)&amp;1234567890))-1)</f>
        <v>Ca</v>
      </c>
      <c r="G8241" s="25">
        <f t="shared" si="256"/>
        <v>3</v>
      </c>
      <c r="H8241" s="25">
        <f>VLOOKUP(F8241,Table!$A$2:$C$121,2,0)</f>
        <v>2</v>
      </c>
      <c r="I8241" s="26">
        <f>VLOOKUP(F8241,Table!$A$2:$C$121,3,0)</f>
        <v>4</v>
      </c>
      <c r="J8241" s="17" t="s">
        <v>586</v>
      </c>
      <c r="K8241" s="25" t="str">
        <f>LEFT(J8241,MIN(FIND({0,1,2,3,4,5,6,7,8,9},ASC(J8241)&amp;1234567890))-1)</f>
        <v>Pb</v>
      </c>
      <c r="L8241" s="25">
        <f t="shared" si="257"/>
        <v>1</v>
      </c>
      <c r="M8241" s="25">
        <f>VLOOKUP(K8241,Table!$A$2:$C$121,2,0)</f>
        <v>14</v>
      </c>
      <c r="N8241" s="26">
        <f>VLOOKUP(K8241,Table!$A$2:$C$121,3,0)</f>
        <v>6</v>
      </c>
      <c r="O8241" s="13" t="str">
        <f>VLOOKUP(A8241,Table!$U$1:$V$230,2,0)</f>
        <v>Cubic</v>
      </c>
      <c r="P8241" s="1"/>
    </row>
    <row r="8242" spans="1:16">
      <c r="A8242" s="12">
        <v>221</v>
      </c>
      <c r="B8242" s="12">
        <v>58926</v>
      </c>
      <c r="C8242" s="12" t="s">
        <v>9052</v>
      </c>
      <c r="D8242" s="12" t="s">
        <v>9212</v>
      </c>
      <c r="E8242" s="17" t="s">
        <v>330</v>
      </c>
      <c r="F8242" s="25" t="str">
        <f>LEFT(E8242,MIN(FIND({0,1,2,3,4,5,6,7,8,9},ASC(E8242)&amp;1234567890))-1)</f>
        <v>Ca</v>
      </c>
      <c r="G8242" s="25">
        <f t="shared" si="256"/>
        <v>1</v>
      </c>
      <c r="H8242" s="25">
        <f>VLOOKUP(F8242,Table!$A$2:$C$121,2,0)</f>
        <v>2</v>
      </c>
      <c r="I8242" s="26">
        <f>VLOOKUP(F8242,Table!$A$2:$C$121,3,0)</f>
        <v>4</v>
      </c>
      <c r="J8242" s="17" t="s">
        <v>541</v>
      </c>
      <c r="K8242" s="25" t="str">
        <f>LEFT(J8242,MIN(FIND({0,1,2,3,4,5,6,7,8,9},ASC(J8242)&amp;1234567890))-1)</f>
        <v>Pd</v>
      </c>
      <c r="L8242" s="25">
        <f t="shared" si="257"/>
        <v>1</v>
      </c>
      <c r="M8242" s="25">
        <f>VLOOKUP(K8242,Table!$A$2:$C$121,2,0)</f>
        <v>10</v>
      </c>
      <c r="N8242" s="26">
        <f>VLOOKUP(K8242,Table!$A$2:$C$121,3,0)</f>
        <v>5</v>
      </c>
      <c r="O8242" s="13" t="str">
        <f>VLOOKUP(A8242,Table!$U$1:$V$230,2,0)</f>
        <v>Cubic</v>
      </c>
      <c r="P8242" s="1"/>
    </row>
    <row r="8243" spans="1:16">
      <c r="A8243" s="12">
        <v>221</v>
      </c>
      <c r="B8243" s="12">
        <v>58934</v>
      </c>
      <c r="C8243" s="12" t="s">
        <v>9052</v>
      </c>
      <c r="D8243" s="12" t="s">
        <v>9213</v>
      </c>
      <c r="E8243" s="17" t="s">
        <v>330</v>
      </c>
      <c r="F8243" s="25" t="str">
        <f>LEFT(E8243,MIN(FIND({0,1,2,3,4,5,6,7,8,9},ASC(E8243)&amp;1234567890))-1)</f>
        <v>Ca</v>
      </c>
      <c r="G8243" s="25">
        <f t="shared" si="256"/>
        <v>1</v>
      </c>
      <c r="H8243" s="25">
        <f>VLOOKUP(F8243,Table!$A$2:$C$121,2,0)</f>
        <v>2</v>
      </c>
      <c r="I8243" s="26">
        <f>VLOOKUP(F8243,Table!$A$2:$C$121,3,0)</f>
        <v>4</v>
      </c>
      <c r="J8243" s="17" t="s">
        <v>413</v>
      </c>
      <c r="K8243" s="25" t="str">
        <f>LEFT(J8243,MIN(FIND({0,1,2,3,4,5,6,7,8,9},ASC(J8243)&amp;1234567890))-1)</f>
        <v>Sn</v>
      </c>
      <c r="L8243" s="25">
        <f t="shared" si="257"/>
        <v>3</v>
      </c>
      <c r="M8243" s="25">
        <f>VLOOKUP(K8243,Table!$A$2:$C$121,2,0)</f>
        <v>14</v>
      </c>
      <c r="N8243" s="26">
        <f>VLOOKUP(K8243,Table!$A$2:$C$121,3,0)</f>
        <v>5</v>
      </c>
      <c r="O8243" s="13" t="str">
        <f>VLOOKUP(A8243,Table!$U$1:$V$230,2,0)</f>
        <v>Cubic</v>
      </c>
      <c r="P8243" s="1"/>
    </row>
    <row r="8244" spans="1:16">
      <c r="A8244" s="12">
        <v>221</v>
      </c>
      <c r="B8244" s="12">
        <v>58941</v>
      </c>
      <c r="C8244" s="12" t="s">
        <v>9052</v>
      </c>
      <c r="D8244" s="12" t="s">
        <v>9214</v>
      </c>
      <c r="E8244" s="17" t="s">
        <v>330</v>
      </c>
      <c r="F8244" s="25" t="str">
        <f>LEFT(E8244,MIN(FIND({0,1,2,3,4,5,6,7,8,9},ASC(E8244)&amp;1234567890))-1)</f>
        <v>Ca</v>
      </c>
      <c r="G8244" s="25">
        <f t="shared" si="256"/>
        <v>1</v>
      </c>
      <c r="H8244" s="25">
        <f>VLOOKUP(F8244,Table!$A$2:$C$121,2,0)</f>
        <v>2</v>
      </c>
      <c r="I8244" s="26">
        <f>VLOOKUP(F8244,Table!$A$2:$C$121,3,0)</f>
        <v>4</v>
      </c>
      <c r="J8244" s="17" t="s">
        <v>588</v>
      </c>
      <c r="K8244" s="25" t="str">
        <f>LEFT(J8244,MIN(FIND({0,1,2,3,4,5,6,7,8,9},ASC(J8244)&amp;1234567890))-1)</f>
        <v>Tl</v>
      </c>
      <c r="L8244" s="25">
        <f t="shared" si="257"/>
        <v>1</v>
      </c>
      <c r="M8244" s="25">
        <f>VLOOKUP(K8244,Table!$A$2:$C$121,2,0)</f>
        <v>13</v>
      </c>
      <c r="N8244" s="26">
        <f>VLOOKUP(K8244,Table!$A$2:$C$121,3,0)</f>
        <v>6</v>
      </c>
      <c r="O8244" s="13" t="str">
        <f>VLOOKUP(A8244,Table!$U$1:$V$230,2,0)</f>
        <v>Cubic</v>
      </c>
      <c r="P8244" s="1"/>
    </row>
    <row r="8245" spans="1:16">
      <c r="A8245" s="12">
        <v>221</v>
      </c>
      <c r="B8245" s="12">
        <v>58942</v>
      </c>
      <c r="C8245" s="12" t="s">
        <v>9052</v>
      </c>
      <c r="D8245" s="12" t="s">
        <v>9215</v>
      </c>
      <c r="E8245" s="17" t="s">
        <v>330</v>
      </c>
      <c r="F8245" s="25" t="str">
        <f>LEFT(E8245,MIN(FIND({0,1,2,3,4,5,6,7,8,9},ASC(E8245)&amp;1234567890))-1)</f>
        <v>Ca</v>
      </c>
      <c r="G8245" s="25">
        <f t="shared" si="256"/>
        <v>1</v>
      </c>
      <c r="H8245" s="25">
        <f>VLOOKUP(F8245,Table!$A$2:$C$121,2,0)</f>
        <v>2</v>
      </c>
      <c r="I8245" s="26">
        <f>VLOOKUP(F8245,Table!$A$2:$C$121,3,0)</f>
        <v>4</v>
      </c>
      <c r="J8245" s="17" t="s">
        <v>420</v>
      </c>
      <c r="K8245" s="25" t="str">
        <f>LEFT(J8245,MIN(FIND({0,1,2,3,4,5,6,7,8,9},ASC(J8245)&amp;1234567890))-1)</f>
        <v>Tl</v>
      </c>
      <c r="L8245" s="25">
        <f t="shared" si="257"/>
        <v>3</v>
      </c>
      <c r="M8245" s="25">
        <f>VLOOKUP(K8245,Table!$A$2:$C$121,2,0)</f>
        <v>13</v>
      </c>
      <c r="N8245" s="26">
        <f>VLOOKUP(K8245,Table!$A$2:$C$121,3,0)</f>
        <v>6</v>
      </c>
      <c r="O8245" s="13" t="str">
        <f>VLOOKUP(A8245,Table!$U$1:$V$230,2,0)</f>
        <v>Cubic</v>
      </c>
      <c r="P8245" s="1"/>
    </row>
    <row r="8246" spans="1:16">
      <c r="A8246" s="12">
        <v>221</v>
      </c>
      <c r="B8246" s="12">
        <v>58949</v>
      </c>
      <c r="C8246" s="12" t="s">
        <v>9052</v>
      </c>
      <c r="D8246" s="12" t="s">
        <v>4211</v>
      </c>
      <c r="E8246" s="17" t="s">
        <v>11293</v>
      </c>
      <c r="F8246" s="25" t="str">
        <f>LEFT(E8246,MIN(FIND({0,1,2,3,4,5,6,7,8,9},ASC(E8246)&amp;1234567890))-1)</f>
        <v>Cd</v>
      </c>
      <c r="G8246" s="25">
        <f t="shared" si="256"/>
        <v>1</v>
      </c>
      <c r="H8246" s="25">
        <f>VLOOKUP(F8246,Table!$A$2:$C$121,2,0)</f>
        <v>12</v>
      </c>
      <c r="I8246" s="26">
        <f>VLOOKUP(F8246,Table!$A$2:$C$121,3,0)</f>
        <v>5</v>
      </c>
      <c r="J8246" s="17" t="s">
        <v>11331</v>
      </c>
      <c r="K8246" s="25" t="str">
        <f>LEFT(J8246,MIN(FIND({0,1,2,3,4,5,6,7,8,9},ASC(J8246)&amp;1234567890))-1)</f>
        <v>Ce</v>
      </c>
      <c r="L8246" s="25">
        <f t="shared" si="257"/>
        <v>1</v>
      </c>
      <c r="M8246" s="25">
        <f>VLOOKUP(K8246,Table!$A$2:$C$121,2,0)</f>
        <v>3</v>
      </c>
      <c r="N8246" s="26">
        <f>VLOOKUP(K8246,Table!$A$2:$C$121,3,0)</f>
        <v>6</v>
      </c>
      <c r="O8246" s="13" t="str">
        <f>VLOOKUP(A8246,Table!$U$1:$V$230,2,0)</f>
        <v>Cubic</v>
      </c>
      <c r="P8246" s="1"/>
    </row>
    <row r="8247" spans="1:16">
      <c r="A8247" s="12">
        <v>221</v>
      </c>
      <c r="B8247" s="12">
        <v>58962</v>
      </c>
      <c r="C8247" s="12" t="s">
        <v>9052</v>
      </c>
      <c r="D8247" s="12" t="s">
        <v>9216</v>
      </c>
      <c r="E8247" s="17" t="s">
        <v>11293</v>
      </c>
      <c r="F8247" s="25" t="str">
        <f>LEFT(E8247,MIN(FIND({0,1,2,3,4,5,6,7,8,9},ASC(E8247)&amp;1234567890))-1)</f>
        <v>Cd</v>
      </c>
      <c r="G8247" s="25">
        <f t="shared" si="256"/>
        <v>1</v>
      </c>
      <c r="H8247" s="25">
        <f>VLOOKUP(F8247,Table!$A$2:$C$121,2,0)</f>
        <v>12</v>
      </c>
      <c r="I8247" s="26">
        <f>VLOOKUP(F8247,Table!$A$2:$C$121,3,0)</f>
        <v>5</v>
      </c>
      <c r="J8247" s="17" t="s">
        <v>11333</v>
      </c>
      <c r="K8247" s="25" t="str">
        <f>LEFT(J8247,MIN(FIND({0,1,2,3,4,5,6,7,8,9},ASC(J8247)&amp;1234567890))-1)</f>
        <v>Dy</v>
      </c>
      <c r="L8247" s="25">
        <f t="shared" si="257"/>
        <v>1</v>
      </c>
      <c r="M8247" s="25">
        <f>VLOOKUP(K8247,Table!$A$2:$C$121,2,0)</f>
        <v>3</v>
      </c>
      <c r="N8247" s="26">
        <f>VLOOKUP(K8247,Table!$A$2:$C$121,3,0)</f>
        <v>6</v>
      </c>
      <c r="O8247" s="13" t="str">
        <f>VLOOKUP(A8247,Table!$U$1:$V$230,2,0)</f>
        <v>Cubic</v>
      </c>
      <c r="P8247" s="1"/>
    </row>
    <row r="8248" spans="1:16">
      <c r="A8248" s="12">
        <v>221</v>
      </c>
      <c r="B8248" s="12">
        <v>58967</v>
      </c>
      <c r="C8248" s="12" t="s">
        <v>9052</v>
      </c>
      <c r="D8248" s="12" t="s">
        <v>9217</v>
      </c>
      <c r="E8248" s="17" t="s">
        <v>11293</v>
      </c>
      <c r="F8248" s="25" t="str">
        <f>LEFT(E8248,MIN(FIND({0,1,2,3,4,5,6,7,8,9},ASC(E8248)&amp;1234567890))-1)</f>
        <v>Cd</v>
      </c>
      <c r="G8248" s="25">
        <f t="shared" si="256"/>
        <v>1</v>
      </c>
      <c r="H8248" s="25">
        <f>VLOOKUP(F8248,Table!$A$2:$C$121,2,0)</f>
        <v>12</v>
      </c>
      <c r="I8248" s="26">
        <f>VLOOKUP(F8248,Table!$A$2:$C$121,3,0)</f>
        <v>5</v>
      </c>
      <c r="J8248" s="17" t="s">
        <v>11542</v>
      </c>
      <c r="K8248" s="25" t="str">
        <f>LEFT(J8248,MIN(FIND({0,1,2,3,4,5,6,7,8,9},ASC(J8248)&amp;1234567890))-1)</f>
        <v>Er</v>
      </c>
      <c r="L8248" s="25">
        <f t="shared" si="257"/>
        <v>1</v>
      </c>
      <c r="M8248" s="25">
        <f>VLOOKUP(K8248,Table!$A$2:$C$121,2,0)</f>
        <v>3</v>
      </c>
      <c r="N8248" s="26">
        <f>VLOOKUP(K8248,Table!$A$2:$C$121,3,0)</f>
        <v>6</v>
      </c>
      <c r="O8248" s="13" t="str">
        <f>VLOOKUP(A8248,Table!$U$1:$V$230,2,0)</f>
        <v>Cubic</v>
      </c>
      <c r="P8248" s="1"/>
    </row>
    <row r="8249" spans="1:16">
      <c r="A8249" s="12">
        <v>221</v>
      </c>
      <c r="B8249" s="12">
        <v>58971</v>
      </c>
      <c r="C8249" s="12" t="s">
        <v>9052</v>
      </c>
      <c r="D8249" s="12" t="s">
        <v>9218</v>
      </c>
      <c r="E8249" s="17" t="s">
        <v>11293</v>
      </c>
      <c r="F8249" s="25" t="str">
        <f>LEFT(E8249,MIN(FIND({0,1,2,3,4,5,6,7,8,9},ASC(E8249)&amp;1234567890))-1)</f>
        <v>Cd</v>
      </c>
      <c r="G8249" s="25">
        <f t="shared" si="256"/>
        <v>1</v>
      </c>
      <c r="H8249" s="25">
        <f>VLOOKUP(F8249,Table!$A$2:$C$121,2,0)</f>
        <v>12</v>
      </c>
      <c r="I8249" s="26">
        <f>VLOOKUP(F8249,Table!$A$2:$C$121,3,0)</f>
        <v>5</v>
      </c>
      <c r="J8249" s="17" t="s">
        <v>428</v>
      </c>
      <c r="K8249" s="25" t="str">
        <f>LEFT(J8249,MIN(FIND({0,1,2,3,4,5,6,7,8,9},ASC(J8249)&amp;1234567890))-1)</f>
        <v>Eu</v>
      </c>
      <c r="L8249" s="25">
        <f t="shared" si="257"/>
        <v>1</v>
      </c>
      <c r="M8249" s="25">
        <f>VLOOKUP(K8249,Table!$A$2:$C$121,2,0)</f>
        <v>3</v>
      </c>
      <c r="N8249" s="26">
        <f>VLOOKUP(K8249,Table!$A$2:$C$121,3,0)</f>
        <v>6</v>
      </c>
      <c r="O8249" s="13" t="str">
        <f>VLOOKUP(A8249,Table!$U$1:$V$230,2,0)</f>
        <v>Cubic</v>
      </c>
      <c r="P8249" s="1"/>
    </row>
    <row r="8250" spans="1:16">
      <c r="A8250" s="12">
        <v>221</v>
      </c>
      <c r="B8250" s="12">
        <v>58975</v>
      </c>
      <c r="C8250" s="12" t="s">
        <v>9052</v>
      </c>
      <c r="D8250" s="12" t="s">
        <v>9219</v>
      </c>
      <c r="E8250" s="17" t="s">
        <v>11293</v>
      </c>
      <c r="F8250" s="25" t="str">
        <f>LEFT(E8250,MIN(FIND({0,1,2,3,4,5,6,7,8,9},ASC(E8250)&amp;1234567890))-1)</f>
        <v>Cd</v>
      </c>
      <c r="G8250" s="25">
        <f t="shared" si="256"/>
        <v>1</v>
      </c>
      <c r="H8250" s="25">
        <f>VLOOKUP(F8250,Table!$A$2:$C$121,2,0)</f>
        <v>12</v>
      </c>
      <c r="I8250" s="26">
        <f>VLOOKUP(F8250,Table!$A$2:$C$121,3,0)</f>
        <v>5</v>
      </c>
      <c r="J8250" s="17" t="s">
        <v>11306</v>
      </c>
      <c r="K8250" s="25" t="str">
        <f>LEFT(J8250,MIN(FIND({0,1,2,3,4,5,6,7,8,9},ASC(J8250)&amp;1234567890))-1)</f>
        <v>Gd</v>
      </c>
      <c r="L8250" s="25">
        <f t="shared" si="257"/>
        <v>1</v>
      </c>
      <c r="M8250" s="25">
        <f>VLOOKUP(K8250,Table!$A$2:$C$121,2,0)</f>
        <v>3</v>
      </c>
      <c r="N8250" s="26">
        <f>VLOOKUP(K8250,Table!$A$2:$C$121,3,0)</f>
        <v>6</v>
      </c>
      <c r="O8250" s="13" t="str">
        <f>VLOOKUP(A8250,Table!$U$1:$V$230,2,0)</f>
        <v>Cubic</v>
      </c>
      <c r="P8250" s="1"/>
    </row>
    <row r="8251" spans="1:16">
      <c r="A8251" s="12">
        <v>221</v>
      </c>
      <c r="B8251" s="12">
        <v>58988</v>
      </c>
      <c r="C8251" s="12" t="s">
        <v>9052</v>
      </c>
      <c r="D8251" s="12" t="s">
        <v>9220</v>
      </c>
      <c r="E8251" s="17" t="s">
        <v>11293</v>
      </c>
      <c r="F8251" s="25" t="str">
        <f>LEFT(E8251,MIN(FIND({0,1,2,3,4,5,6,7,8,9},ASC(E8251)&amp;1234567890))-1)</f>
        <v>Cd</v>
      </c>
      <c r="G8251" s="25">
        <f t="shared" si="256"/>
        <v>1</v>
      </c>
      <c r="H8251" s="25">
        <f>VLOOKUP(F8251,Table!$A$2:$C$121,2,0)</f>
        <v>12</v>
      </c>
      <c r="I8251" s="26">
        <f>VLOOKUP(F8251,Table!$A$2:$C$121,3,0)</f>
        <v>5</v>
      </c>
      <c r="J8251" s="17" t="s">
        <v>587</v>
      </c>
      <c r="K8251" s="25" t="str">
        <f>LEFT(J8251,MIN(FIND({0,1,2,3,4,5,6,7,8,9},ASC(J8251)&amp;1234567890))-1)</f>
        <v>Ho</v>
      </c>
      <c r="L8251" s="25">
        <f t="shared" si="257"/>
        <v>1</v>
      </c>
      <c r="M8251" s="25">
        <f>VLOOKUP(K8251,Table!$A$2:$C$121,2,0)</f>
        <v>3</v>
      </c>
      <c r="N8251" s="26">
        <f>VLOOKUP(K8251,Table!$A$2:$C$121,3,0)</f>
        <v>6</v>
      </c>
      <c r="O8251" s="13" t="str">
        <f>VLOOKUP(A8251,Table!$U$1:$V$230,2,0)</f>
        <v>Cubic</v>
      </c>
      <c r="P8251" s="1"/>
    </row>
    <row r="8252" spans="1:16">
      <c r="A8252" s="12">
        <v>221</v>
      </c>
      <c r="B8252" s="12">
        <v>102003</v>
      </c>
      <c r="C8252" s="12" t="s">
        <v>9052</v>
      </c>
      <c r="D8252" s="12" t="s">
        <v>4212</v>
      </c>
      <c r="E8252" s="17" t="s">
        <v>11293</v>
      </c>
      <c r="F8252" s="25" t="str">
        <f>LEFT(E8252,MIN(FIND({0,1,2,3,4,5,6,7,8,9},ASC(E8252)&amp;1234567890))-1)</f>
        <v>Cd</v>
      </c>
      <c r="G8252" s="25">
        <f t="shared" si="256"/>
        <v>1</v>
      </c>
      <c r="H8252" s="25">
        <f>VLOOKUP(F8252,Table!$A$2:$C$121,2,0)</f>
        <v>12</v>
      </c>
      <c r="I8252" s="26">
        <f>VLOOKUP(F8252,Table!$A$2:$C$121,3,0)</f>
        <v>5</v>
      </c>
      <c r="J8252" s="17" t="s">
        <v>46</v>
      </c>
      <c r="K8252" s="25" t="str">
        <f>LEFT(J8252,MIN(FIND({0,1,2,3,4,5,6,7,8,9},ASC(J8252)&amp;1234567890))-1)</f>
        <v>La</v>
      </c>
      <c r="L8252" s="25">
        <f t="shared" si="257"/>
        <v>1</v>
      </c>
      <c r="M8252" s="25">
        <f>VLOOKUP(K8252,Table!$A$2:$C$121,2,0)</f>
        <v>3</v>
      </c>
      <c r="N8252" s="26">
        <f>VLOOKUP(K8252,Table!$A$2:$C$121,3,0)</f>
        <v>6</v>
      </c>
      <c r="O8252" s="13" t="str">
        <f>VLOOKUP(A8252,Table!$U$1:$V$230,2,0)</f>
        <v>Cubic</v>
      </c>
      <c r="P8252" s="1"/>
    </row>
    <row r="8253" spans="1:16">
      <c r="A8253" s="12">
        <v>221</v>
      </c>
      <c r="B8253" s="12">
        <v>102020</v>
      </c>
      <c r="C8253" s="12" t="s">
        <v>9052</v>
      </c>
      <c r="D8253" s="12" t="s">
        <v>9221</v>
      </c>
      <c r="E8253" s="17" t="s">
        <v>11293</v>
      </c>
      <c r="F8253" s="25" t="str">
        <f>LEFT(E8253,MIN(FIND({0,1,2,3,4,5,6,7,8,9},ASC(E8253)&amp;1234567890))-1)</f>
        <v>Cd</v>
      </c>
      <c r="G8253" s="25">
        <f t="shared" si="256"/>
        <v>1</v>
      </c>
      <c r="H8253" s="25">
        <f>VLOOKUP(F8253,Table!$A$2:$C$121,2,0)</f>
        <v>12</v>
      </c>
      <c r="I8253" s="26">
        <f>VLOOKUP(F8253,Table!$A$2:$C$121,3,0)</f>
        <v>5</v>
      </c>
      <c r="J8253" s="17" t="s">
        <v>11335</v>
      </c>
      <c r="K8253" s="25" t="str">
        <f>LEFT(J8253,MIN(FIND({0,1,2,3,4,5,6,7,8,9},ASC(J8253)&amp;1234567890))-1)</f>
        <v>Lu</v>
      </c>
      <c r="L8253" s="25">
        <f t="shared" si="257"/>
        <v>1</v>
      </c>
      <c r="M8253" s="25">
        <f>VLOOKUP(K8253,Table!$A$2:$C$121,2,0)</f>
        <v>3</v>
      </c>
      <c r="N8253" s="26">
        <f>VLOOKUP(K8253,Table!$A$2:$C$121,3,0)</f>
        <v>6</v>
      </c>
      <c r="O8253" s="13" t="str">
        <f>VLOOKUP(A8253,Table!$U$1:$V$230,2,0)</f>
        <v>Cubic</v>
      </c>
      <c r="P8253" s="1"/>
    </row>
    <row r="8254" spans="1:16">
      <c r="A8254" s="12">
        <v>221</v>
      </c>
      <c r="B8254" s="12">
        <v>102035</v>
      </c>
      <c r="C8254" s="12" t="s">
        <v>9052</v>
      </c>
      <c r="D8254" s="12" t="s">
        <v>9222</v>
      </c>
      <c r="E8254" s="17" t="s">
        <v>12049</v>
      </c>
      <c r="F8254" s="25" t="str">
        <f>LEFT(E8254,MIN(FIND({0,1,2,3,4,5,6,7,8,9},ASC(E8254)&amp;1234567890))-1)</f>
        <v>Cd</v>
      </c>
      <c r="G8254" s="25">
        <f t="shared" si="256"/>
        <v>3</v>
      </c>
      <c r="H8254" s="25">
        <f>VLOOKUP(F8254,Table!$A$2:$C$121,2,0)</f>
        <v>12</v>
      </c>
      <c r="I8254" s="26">
        <f>VLOOKUP(F8254,Table!$A$2:$C$121,3,0)</f>
        <v>5</v>
      </c>
      <c r="J8254" s="17" t="s">
        <v>335</v>
      </c>
      <c r="K8254" s="25" t="str">
        <f>LEFT(J8254,MIN(FIND({0,1,2,3,4,5,6,7,8,9},ASC(J8254)&amp;1234567890))-1)</f>
        <v>Nb</v>
      </c>
      <c r="L8254" s="25">
        <f t="shared" si="257"/>
        <v>1</v>
      </c>
      <c r="M8254" s="25">
        <f>VLOOKUP(K8254,Table!$A$2:$C$121,2,0)</f>
        <v>5</v>
      </c>
      <c r="N8254" s="26">
        <f>VLOOKUP(K8254,Table!$A$2:$C$121,3,0)</f>
        <v>5</v>
      </c>
      <c r="O8254" s="13" t="str">
        <f>VLOOKUP(A8254,Table!$U$1:$V$230,2,0)</f>
        <v>Cubic</v>
      </c>
      <c r="P8254" s="1"/>
    </row>
    <row r="8255" spans="1:16">
      <c r="A8255" s="12">
        <v>221</v>
      </c>
      <c r="B8255" s="12">
        <v>102036</v>
      </c>
      <c r="C8255" s="12" t="s">
        <v>9052</v>
      </c>
      <c r="D8255" s="12" t="s">
        <v>9223</v>
      </c>
      <c r="E8255" s="17" t="s">
        <v>11293</v>
      </c>
      <c r="F8255" s="25" t="str">
        <f>LEFT(E8255,MIN(FIND({0,1,2,3,4,5,6,7,8,9},ASC(E8255)&amp;1234567890))-1)</f>
        <v>Cd</v>
      </c>
      <c r="G8255" s="25">
        <f t="shared" si="256"/>
        <v>1</v>
      </c>
      <c r="H8255" s="25">
        <f>VLOOKUP(F8255,Table!$A$2:$C$121,2,0)</f>
        <v>12</v>
      </c>
      <c r="I8255" s="26">
        <f>VLOOKUP(F8255,Table!$A$2:$C$121,3,0)</f>
        <v>5</v>
      </c>
      <c r="J8255" s="17" t="s">
        <v>615</v>
      </c>
      <c r="K8255" s="25" t="str">
        <f>LEFT(J8255,MIN(FIND({0,1,2,3,4,5,6,7,8,9},ASC(J8255)&amp;1234567890))-1)</f>
        <v>Nd</v>
      </c>
      <c r="L8255" s="25">
        <f t="shared" si="257"/>
        <v>1</v>
      </c>
      <c r="M8255" s="25">
        <f>VLOOKUP(K8255,Table!$A$2:$C$121,2,0)</f>
        <v>3</v>
      </c>
      <c r="N8255" s="26">
        <f>VLOOKUP(K8255,Table!$A$2:$C$121,3,0)</f>
        <v>6</v>
      </c>
      <c r="O8255" s="13" t="str">
        <f>VLOOKUP(A8255,Table!$U$1:$V$230,2,0)</f>
        <v>Cubic</v>
      </c>
      <c r="P8255" s="1"/>
    </row>
    <row r="8256" spans="1:16">
      <c r="A8256" s="12">
        <v>221</v>
      </c>
      <c r="B8256" s="12">
        <v>102048</v>
      </c>
      <c r="C8256" s="12" t="s">
        <v>9052</v>
      </c>
      <c r="D8256" s="12" t="s">
        <v>4214</v>
      </c>
      <c r="E8256" s="17" t="s">
        <v>11293</v>
      </c>
      <c r="F8256" s="25" t="str">
        <f>LEFT(E8256,MIN(FIND({0,1,2,3,4,5,6,7,8,9},ASC(E8256)&amp;1234567890))-1)</f>
        <v>Cd</v>
      </c>
      <c r="G8256" s="25">
        <f t="shared" si="256"/>
        <v>1</v>
      </c>
      <c r="H8256" s="25">
        <f>VLOOKUP(F8256,Table!$A$2:$C$121,2,0)</f>
        <v>12</v>
      </c>
      <c r="I8256" s="26">
        <f>VLOOKUP(F8256,Table!$A$2:$C$121,3,0)</f>
        <v>5</v>
      </c>
      <c r="J8256" s="17" t="s">
        <v>11332</v>
      </c>
      <c r="K8256" s="25" t="str">
        <f>LEFT(J8256,MIN(FIND({0,1,2,3,4,5,6,7,8,9},ASC(J8256)&amp;1234567890))-1)</f>
        <v>Pr</v>
      </c>
      <c r="L8256" s="25">
        <f t="shared" si="257"/>
        <v>1</v>
      </c>
      <c r="M8256" s="25">
        <f>VLOOKUP(K8256,Table!$A$2:$C$121,2,0)</f>
        <v>3</v>
      </c>
      <c r="N8256" s="26">
        <f>VLOOKUP(K8256,Table!$A$2:$C$121,3,0)</f>
        <v>6</v>
      </c>
      <c r="O8256" s="13" t="str">
        <f>VLOOKUP(A8256,Table!$U$1:$V$230,2,0)</f>
        <v>Cubic</v>
      </c>
      <c r="P8256" s="1"/>
    </row>
    <row r="8257" spans="1:16">
      <c r="A8257" s="12">
        <v>221</v>
      </c>
      <c r="B8257" s="12">
        <v>102061</v>
      </c>
      <c r="C8257" s="12" t="s">
        <v>9052</v>
      </c>
      <c r="D8257" s="12" t="s">
        <v>9224</v>
      </c>
      <c r="E8257" s="17" t="s">
        <v>11293</v>
      </c>
      <c r="F8257" s="25" t="str">
        <f>LEFT(E8257,MIN(FIND({0,1,2,3,4,5,6,7,8,9},ASC(E8257)&amp;1234567890))-1)</f>
        <v>Cd</v>
      </c>
      <c r="G8257" s="25">
        <f t="shared" si="256"/>
        <v>1</v>
      </c>
      <c r="H8257" s="25">
        <f>VLOOKUP(F8257,Table!$A$2:$C$121,2,0)</f>
        <v>12</v>
      </c>
      <c r="I8257" s="26">
        <f>VLOOKUP(F8257,Table!$A$2:$C$121,3,0)</f>
        <v>5</v>
      </c>
      <c r="J8257" s="17" t="s">
        <v>11874</v>
      </c>
      <c r="K8257" s="25" t="str">
        <f>LEFT(J8257,MIN(FIND({0,1,2,3,4,5,6,7,8,9},ASC(J8257)&amp;1234567890))-1)</f>
        <v>Sc</v>
      </c>
      <c r="L8257" s="25">
        <f t="shared" si="257"/>
        <v>1</v>
      </c>
      <c r="M8257" s="25">
        <f>VLOOKUP(K8257,Table!$A$2:$C$121,2,0)</f>
        <v>3</v>
      </c>
      <c r="N8257" s="26">
        <f>VLOOKUP(K8257,Table!$A$2:$C$121,3,0)</f>
        <v>4</v>
      </c>
      <c r="O8257" s="13" t="str">
        <f>VLOOKUP(A8257,Table!$U$1:$V$230,2,0)</f>
        <v>Cubic</v>
      </c>
      <c r="P8257" s="1"/>
    </row>
    <row r="8258" spans="1:16">
      <c r="A8258" s="12">
        <v>221</v>
      </c>
      <c r="B8258" s="12">
        <v>102063</v>
      </c>
      <c r="C8258" s="12" t="s">
        <v>9052</v>
      </c>
      <c r="D8258" s="12" t="s">
        <v>9225</v>
      </c>
      <c r="E8258" s="17" t="s">
        <v>11293</v>
      </c>
      <c r="F8258" s="25" t="str">
        <f>LEFT(E8258,MIN(FIND({0,1,2,3,4,5,6,7,8,9},ASC(E8258)&amp;1234567890))-1)</f>
        <v>Cd</v>
      </c>
      <c r="G8258" s="25">
        <f t="shared" ref="G8258:G8321" si="258">IF(SUBSTITUTE(E8258,F8258,"")="",1,SUBSTITUTE(E8258,F8258,""))*1</f>
        <v>1</v>
      </c>
      <c r="H8258" s="25">
        <f>VLOOKUP(F8258,Table!$A$2:$C$121,2,0)</f>
        <v>12</v>
      </c>
      <c r="I8258" s="26">
        <f>VLOOKUP(F8258,Table!$A$2:$C$121,3,0)</f>
        <v>5</v>
      </c>
      <c r="J8258" s="17" t="s">
        <v>590</v>
      </c>
      <c r="K8258" s="25" t="str">
        <f>LEFT(J8258,MIN(FIND({0,1,2,3,4,5,6,7,8,9},ASC(J8258)&amp;1234567890))-1)</f>
        <v>Sm</v>
      </c>
      <c r="L8258" s="25">
        <f t="shared" ref="L8258:L8321" si="259">IF(SUBSTITUTE(J8258,K8258,"")="",1,SUBSTITUTE(J8258,K8258,""))*1</f>
        <v>1</v>
      </c>
      <c r="M8258" s="25">
        <f>VLOOKUP(K8258,Table!$A$2:$C$121,2,0)</f>
        <v>3</v>
      </c>
      <c r="N8258" s="26">
        <f>VLOOKUP(K8258,Table!$A$2:$C$121,3,0)</f>
        <v>6</v>
      </c>
      <c r="O8258" s="13" t="str">
        <f>VLOOKUP(A8258,Table!$U$1:$V$230,2,0)</f>
        <v>Cubic</v>
      </c>
      <c r="P8258" s="1"/>
    </row>
    <row r="8259" spans="1:16">
      <c r="A8259" s="12">
        <v>221</v>
      </c>
      <c r="B8259" s="12">
        <v>102066</v>
      </c>
      <c r="C8259" s="12" t="s">
        <v>9052</v>
      </c>
      <c r="D8259" s="12" t="s">
        <v>9226</v>
      </c>
      <c r="E8259" s="17" t="s">
        <v>11293</v>
      </c>
      <c r="F8259" s="25" t="str">
        <f>LEFT(E8259,MIN(FIND({0,1,2,3,4,5,6,7,8,9},ASC(E8259)&amp;1234567890))-1)</f>
        <v>Cd</v>
      </c>
      <c r="G8259" s="25">
        <f t="shared" si="258"/>
        <v>1</v>
      </c>
      <c r="H8259" s="25">
        <f>VLOOKUP(F8259,Table!$A$2:$C$121,2,0)</f>
        <v>12</v>
      </c>
      <c r="I8259" s="26">
        <f>VLOOKUP(F8259,Table!$A$2:$C$121,3,0)</f>
        <v>5</v>
      </c>
      <c r="J8259" s="17" t="s">
        <v>433</v>
      </c>
      <c r="K8259" s="25" t="str">
        <f>LEFT(J8259,MIN(FIND({0,1,2,3,4,5,6,7,8,9},ASC(J8259)&amp;1234567890))-1)</f>
        <v>Sr</v>
      </c>
      <c r="L8259" s="25">
        <f t="shared" si="259"/>
        <v>1</v>
      </c>
      <c r="M8259" s="25">
        <f>VLOOKUP(K8259,Table!$A$2:$C$121,2,0)</f>
        <v>2</v>
      </c>
      <c r="N8259" s="26">
        <f>VLOOKUP(K8259,Table!$A$2:$C$121,3,0)</f>
        <v>5</v>
      </c>
      <c r="O8259" s="13" t="str">
        <f>VLOOKUP(A8259,Table!$U$1:$V$230,2,0)</f>
        <v>Cubic</v>
      </c>
      <c r="P8259" s="1"/>
    </row>
    <row r="8260" spans="1:16">
      <c r="A8260" s="12">
        <v>221</v>
      </c>
      <c r="B8260" s="12">
        <v>102068</v>
      </c>
      <c r="C8260" s="12" t="s">
        <v>9052</v>
      </c>
      <c r="D8260" s="12" t="s">
        <v>9227</v>
      </c>
      <c r="E8260" s="17" t="s">
        <v>11293</v>
      </c>
      <c r="F8260" s="25" t="str">
        <f>LEFT(E8260,MIN(FIND({0,1,2,3,4,5,6,7,8,9},ASC(E8260)&amp;1234567890))-1)</f>
        <v>Cd</v>
      </c>
      <c r="G8260" s="25">
        <f t="shared" si="258"/>
        <v>1</v>
      </c>
      <c r="H8260" s="25">
        <f>VLOOKUP(F8260,Table!$A$2:$C$121,2,0)</f>
        <v>12</v>
      </c>
      <c r="I8260" s="26">
        <f>VLOOKUP(F8260,Table!$A$2:$C$121,3,0)</f>
        <v>5</v>
      </c>
      <c r="J8260" s="17" t="s">
        <v>11313</v>
      </c>
      <c r="K8260" s="25" t="str">
        <f>LEFT(J8260,MIN(FIND({0,1,2,3,4,5,6,7,8,9},ASC(J8260)&amp;1234567890))-1)</f>
        <v>Tb</v>
      </c>
      <c r="L8260" s="25">
        <f t="shared" si="259"/>
        <v>1</v>
      </c>
      <c r="M8260" s="25">
        <f>VLOOKUP(K8260,Table!$A$2:$C$121,2,0)</f>
        <v>3</v>
      </c>
      <c r="N8260" s="26">
        <f>VLOOKUP(K8260,Table!$A$2:$C$121,3,0)</f>
        <v>6</v>
      </c>
      <c r="O8260" s="13" t="str">
        <f>VLOOKUP(A8260,Table!$U$1:$V$230,2,0)</f>
        <v>Cubic</v>
      </c>
      <c r="P8260" s="1"/>
    </row>
    <row r="8261" spans="1:16">
      <c r="A8261" s="12">
        <v>221</v>
      </c>
      <c r="B8261" s="12">
        <v>102078</v>
      </c>
      <c r="C8261" s="12" t="s">
        <v>9052</v>
      </c>
      <c r="D8261" s="12" t="s">
        <v>9228</v>
      </c>
      <c r="E8261" s="17" t="s">
        <v>11293</v>
      </c>
      <c r="F8261" s="25" t="str">
        <f>LEFT(E8261,MIN(FIND({0,1,2,3,4,5,6,7,8,9},ASC(E8261)&amp;1234567890))-1)</f>
        <v>Cd</v>
      </c>
      <c r="G8261" s="25">
        <f t="shared" si="258"/>
        <v>1</v>
      </c>
      <c r="H8261" s="25">
        <f>VLOOKUP(F8261,Table!$A$2:$C$121,2,0)</f>
        <v>12</v>
      </c>
      <c r="I8261" s="26">
        <f>VLOOKUP(F8261,Table!$A$2:$C$121,3,0)</f>
        <v>5</v>
      </c>
      <c r="J8261" s="17" t="s">
        <v>11334</v>
      </c>
      <c r="K8261" s="25" t="str">
        <f>LEFT(J8261,MIN(FIND({0,1,2,3,4,5,6,7,8,9},ASC(J8261)&amp;1234567890))-1)</f>
        <v>Tm</v>
      </c>
      <c r="L8261" s="25">
        <f t="shared" si="259"/>
        <v>1</v>
      </c>
      <c r="M8261" s="25">
        <f>VLOOKUP(K8261,Table!$A$2:$C$121,2,0)</f>
        <v>3</v>
      </c>
      <c r="N8261" s="26">
        <f>VLOOKUP(K8261,Table!$A$2:$C$121,3,0)</f>
        <v>6</v>
      </c>
      <c r="O8261" s="13" t="str">
        <f>VLOOKUP(A8261,Table!$U$1:$V$230,2,0)</f>
        <v>Cubic</v>
      </c>
      <c r="P8261" s="1"/>
    </row>
    <row r="8262" spans="1:16">
      <c r="A8262" s="12">
        <v>221</v>
      </c>
      <c r="B8262" s="12">
        <v>102081</v>
      </c>
      <c r="C8262" s="12" t="s">
        <v>9052</v>
      </c>
      <c r="D8262" s="12" t="s">
        <v>9229</v>
      </c>
      <c r="E8262" s="17" t="s">
        <v>14143</v>
      </c>
      <c r="F8262" s="25" t="str">
        <f>LEFT(E8262,MIN(FIND({0,1,2,3,4,5,6,7,8,9},ASC(E8262)&amp;1234567890))-1)</f>
        <v>Cd</v>
      </c>
      <c r="G8262" s="25">
        <f t="shared" si="258"/>
        <v>9.5</v>
      </c>
      <c r="H8262" s="25">
        <f>VLOOKUP(F8262,Table!$A$2:$C$121,2,0)</f>
        <v>12</v>
      </c>
      <c r="I8262" s="26">
        <f>VLOOKUP(F8262,Table!$A$2:$C$121,3,0)</f>
        <v>5</v>
      </c>
      <c r="J8262" s="17" t="s">
        <v>343</v>
      </c>
      <c r="K8262" s="25" t="str">
        <f>LEFT(J8262,MIN(FIND({0,1,2,3,4,5,6,7,8,9},ASC(J8262)&amp;1234567890))-1)</f>
        <v>U</v>
      </c>
      <c r="L8262" s="25">
        <f t="shared" si="259"/>
        <v>1</v>
      </c>
      <c r="M8262" s="25">
        <f>VLOOKUP(K8262,Table!$A$2:$C$121,2,0)</f>
        <v>3</v>
      </c>
      <c r="N8262" s="26">
        <f>VLOOKUP(K8262,Table!$A$2:$C$121,3,0)</f>
        <v>7</v>
      </c>
      <c r="O8262" s="13" t="str">
        <f>VLOOKUP(A8262,Table!$U$1:$V$230,2,0)</f>
        <v>Cubic</v>
      </c>
      <c r="P8262" s="1"/>
    </row>
    <row r="8263" spans="1:16">
      <c r="A8263" s="12">
        <v>221</v>
      </c>
      <c r="B8263" s="12">
        <v>102082</v>
      </c>
      <c r="C8263" s="12" t="s">
        <v>9052</v>
      </c>
      <c r="D8263" s="12" t="s">
        <v>9230</v>
      </c>
      <c r="E8263" s="17" t="s">
        <v>11293</v>
      </c>
      <c r="F8263" s="25" t="str">
        <f>LEFT(E8263,MIN(FIND({0,1,2,3,4,5,6,7,8,9},ASC(E8263)&amp;1234567890))-1)</f>
        <v>Cd</v>
      </c>
      <c r="G8263" s="25">
        <f t="shared" si="258"/>
        <v>1</v>
      </c>
      <c r="H8263" s="25">
        <f>VLOOKUP(F8263,Table!$A$2:$C$121,2,0)</f>
        <v>12</v>
      </c>
      <c r="I8263" s="26">
        <f>VLOOKUP(F8263,Table!$A$2:$C$121,3,0)</f>
        <v>5</v>
      </c>
      <c r="J8263" s="17" t="s">
        <v>11405</v>
      </c>
      <c r="K8263" s="25" t="str">
        <f>LEFT(J8263,MIN(FIND({0,1,2,3,4,5,6,7,8,9},ASC(J8263)&amp;1234567890))-1)</f>
        <v>V</v>
      </c>
      <c r="L8263" s="25">
        <f t="shared" si="259"/>
        <v>3</v>
      </c>
      <c r="M8263" s="25">
        <f>VLOOKUP(K8263,Table!$A$2:$C$121,2,0)</f>
        <v>5</v>
      </c>
      <c r="N8263" s="26">
        <f>VLOOKUP(K8263,Table!$A$2:$C$121,3,0)</f>
        <v>4</v>
      </c>
      <c r="O8263" s="13" t="str">
        <f>VLOOKUP(A8263,Table!$U$1:$V$230,2,0)</f>
        <v>Cubic</v>
      </c>
      <c r="P8263" s="1"/>
    </row>
    <row r="8264" spans="1:16">
      <c r="A8264" s="12">
        <v>221</v>
      </c>
      <c r="B8264" s="12">
        <v>102083</v>
      </c>
      <c r="C8264" s="12" t="s">
        <v>9052</v>
      </c>
      <c r="D8264" s="12" t="s">
        <v>9231</v>
      </c>
      <c r="E8264" s="17" t="s">
        <v>11293</v>
      </c>
      <c r="F8264" s="25" t="str">
        <f>LEFT(E8264,MIN(FIND({0,1,2,3,4,5,6,7,8,9},ASC(E8264)&amp;1234567890))-1)</f>
        <v>Cd</v>
      </c>
      <c r="G8264" s="25">
        <f t="shared" si="258"/>
        <v>1</v>
      </c>
      <c r="H8264" s="25">
        <f>VLOOKUP(F8264,Table!$A$2:$C$121,2,0)</f>
        <v>12</v>
      </c>
      <c r="I8264" s="26">
        <f>VLOOKUP(F8264,Table!$A$2:$C$121,3,0)</f>
        <v>5</v>
      </c>
      <c r="J8264" s="17" t="s">
        <v>11336</v>
      </c>
      <c r="K8264" s="25" t="str">
        <f>LEFT(J8264,MIN(FIND({0,1,2,3,4,5,6,7,8,9},ASC(J8264)&amp;1234567890))-1)</f>
        <v>Y</v>
      </c>
      <c r="L8264" s="25">
        <f t="shared" si="259"/>
        <v>1</v>
      </c>
      <c r="M8264" s="25">
        <f>VLOOKUP(K8264,Table!$A$2:$C$121,2,0)</f>
        <v>3</v>
      </c>
      <c r="N8264" s="26">
        <f>VLOOKUP(K8264,Table!$A$2:$C$121,3,0)</f>
        <v>5</v>
      </c>
      <c r="O8264" s="13" t="str">
        <f>VLOOKUP(A8264,Table!$U$1:$V$230,2,0)</f>
        <v>Cubic</v>
      </c>
      <c r="P8264" s="1"/>
    </row>
    <row r="8265" spans="1:16">
      <c r="A8265" s="12">
        <v>221</v>
      </c>
      <c r="B8265" s="12">
        <v>102088</v>
      </c>
      <c r="C8265" s="12" t="s">
        <v>9052</v>
      </c>
      <c r="D8265" s="12" t="s">
        <v>9232</v>
      </c>
      <c r="E8265" s="17" t="s">
        <v>11293</v>
      </c>
      <c r="F8265" s="25" t="str">
        <f>LEFT(E8265,MIN(FIND({0,1,2,3,4,5,6,7,8,9},ASC(E8265)&amp;1234567890))-1)</f>
        <v>Cd</v>
      </c>
      <c r="G8265" s="25">
        <f t="shared" si="258"/>
        <v>1</v>
      </c>
      <c r="H8265" s="25">
        <f>VLOOKUP(F8265,Table!$A$2:$C$121,2,0)</f>
        <v>12</v>
      </c>
      <c r="I8265" s="26">
        <f>VLOOKUP(F8265,Table!$A$2:$C$121,3,0)</f>
        <v>5</v>
      </c>
      <c r="J8265" s="17" t="s">
        <v>530</v>
      </c>
      <c r="K8265" s="25" t="str">
        <f>LEFT(J8265,MIN(FIND({0,1,2,3,4,5,6,7,8,9},ASC(J8265)&amp;1234567890))-1)</f>
        <v>Yb</v>
      </c>
      <c r="L8265" s="25">
        <f t="shared" si="259"/>
        <v>1</v>
      </c>
      <c r="M8265" s="25">
        <f>VLOOKUP(K8265,Table!$A$2:$C$121,2,0)</f>
        <v>3</v>
      </c>
      <c r="N8265" s="26">
        <f>VLOOKUP(K8265,Table!$A$2:$C$121,3,0)</f>
        <v>6</v>
      </c>
      <c r="O8265" s="13" t="str">
        <f>VLOOKUP(A8265,Table!$U$1:$V$230,2,0)</f>
        <v>Cubic</v>
      </c>
      <c r="P8265" s="1"/>
    </row>
    <row r="8266" spans="1:16">
      <c r="A8266" s="12">
        <v>221</v>
      </c>
      <c r="B8266" s="12">
        <v>102168</v>
      </c>
      <c r="C8266" s="12" t="s">
        <v>9052</v>
      </c>
      <c r="D8266" s="12" t="s">
        <v>9233</v>
      </c>
      <c r="E8266" s="17" t="s">
        <v>11353</v>
      </c>
      <c r="F8266" s="25" t="str">
        <f>LEFT(E8266,MIN(FIND({0,1,2,3,4,5,6,7,8,9},ASC(E8266)&amp;1234567890))-1)</f>
        <v>Ce</v>
      </c>
      <c r="G8266" s="25">
        <f t="shared" si="258"/>
        <v>3</v>
      </c>
      <c r="H8266" s="25">
        <f>VLOOKUP(F8266,Table!$A$2:$C$121,2,0)</f>
        <v>3</v>
      </c>
      <c r="I8266" s="26">
        <f>VLOOKUP(F8266,Table!$A$2:$C$121,3,0)</f>
        <v>6</v>
      </c>
      <c r="J8266" s="17" t="s">
        <v>366</v>
      </c>
      <c r="K8266" s="25" t="str">
        <f>LEFT(J8266,MIN(FIND({0,1,2,3,4,5,6,7,8,9},ASC(J8266)&amp;1234567890))-1)</f>
        <v>Ga</v>
      </c>
      <c r="L8266" s="25">
        <f t="shared" si="259"/>
        <v>1</v>
      </c>
      <c r="M8266" s="25">
        <f>VLOOKUP(K8266,Table!$A$2:$C$121,2,0)</f>
        <v>13</v>
      </c>
      <c r="N8266" s="26">
        <f>VLOOKUP(K8266,Table!$A$2:$C$121,3,0)</f>
        <v>4</v>
      </c>
      <c r="O8266" s="13" t="str">
        <f>VLOOKUP(A8266,Table!$U$1:$V$230,2,0)</f>
        <v>Cubic</v>
      </c>
      <c r="P8266" s="1"/>
    </row>
    <row r="8267" spans="1:16">
      <c r="A8267" s="12">
        <v>221</v>
      </c>
      <c r="B8267" s="12">
        <v>102180</v>
      </c>
      <c r="C8267" s="12" t="s">
        <v>9052</v>
      </c>
      <c r="D8267" s="12" t="s">
        <v>9234</v>
      </c>
      <c r="E8267" s="17" t="s">
        <v>11331</v>
      </c>
      <c r="F8267" s="25" t="str">
        <f>LEFT(E8267,MIN(FIND({0,1,2,3,4,5,6,7,8,9},ASC(E8267)&amp;1234567890))-1)</f>
        <v>Ce</v>
      </c>
      <c r="G8267" s="25">
        <f t="shared" si="258"/>
        <v>1</v>
      </c>
      <c r="H8267" s="25">
        <f>VLOOKUP(F8267,Table!$A$2:$C$121,2,0)</f>
        <v>3</v>
      </c>
      <c r="I8267" s="26">
        <f>VLOOKUP(F8267,Table!$A$2:$C$121,3,0)</f>
        <v>6</v>
      </c>
      <c r="J8267" s="17" t="s">
        <v>370</v>
      </c>
      <c r="K8267" s="25" t="str">
        <f>LEFT(J8267,MIN(FIND({0,1,2,3,4,5,6,7,8,9},ASC(J8267)&amp;1234567890))-1)</f>
        <v>Hg</v>
      </c>
      <c r="L8267" s="25">
        <f t="shared" si="259"/>
        <v>1</v>
      </c>
      <c r="M8267" s="25">
        <f>VLOOKUP(K8267,Table!$A$2:$C$121,2,0)</f>
        <v>12</v>
      </c>
      <c r="N8267" s="26">
        <f>VLOOKUP(K8267,Table!$A$2:$C$121,3,0)</f>
        <v>6</v>
      </c>
      <c r="O8267" s="13" t="str">
        <f>VLOOKUP(A8267,Table!$U$1:$V$230,2,0)</f>
        <v>Cubic</v>
      </c>
      <c r="P8267" s="1"/>
    </row>
    <row r="8268" spans="1:16">
      <c r="A8268" s="12">
        <v>221</v>
      </c>
      <c r="B8268" s="12">
        <v>102185</v>
      </c>
      <c r="C8268" s="12" t="s">
        <v>9052</v>
      </c>
      <c r="D8268" s="12" t="s">
        <v>9235</v>
      </c>
      <c r="E8268" s="17" t="s">
        <v>11331</v>
      </c>
      <c r="F8268" s="25" t="str">
        <f>LEFT(E8268,MIN(FIND({0,1,2,3,4,5,6,7,8,9},ASC(E8268)&amp;1234567890))-1)</f>
        <v>Ce</v>
      </c>
      <c r="G8268" s="25">
        <f t="shared" si="258"/>
        <v>1</v>
      </c>
      <c r="H8268" s="25">
        <f>VLOOKUP(F8268,Table!$A$2:$C$121,2,0)</f>
        <v>3</v>
      </c>
      <c r="I8268" s="26">
        <f>VLOOKUP(F8268,Table!$A$2:$C$121,3,0)</f>
        <v>6</v>
      </c>
      <c r="J8268" s="17" t="s">
        <v>45</v>
      </c>
      <c r="K8268" s="25" t="str">
        <f>LEFT(J8268,MIN(FIND({0,1,2,3,4,5,6,7,8,9},ASC(J8268)&amp;1234567890))-1)</f>
        <v>In</v>
      </c>
      <c r="L8268" s="25">
        <f t="shared" si="259"/>
        <v>3</v>
      </c>
      <c r="M8268" s="25">
        <f>VLOOKUP(K8268,Table!$A$2:$C$121,2,0)</f>
        <v>13</v>
      </c>
      <c r="N8268" s="26">
        <f>VLOOKUP(K8268,Table!$A$2:$C$121,3,0)</f>
        <v>5</v>
      </c>
      <c r="O8268" s="13" t="str">
        <f>VLOOKUP(A8268,Table!$U$1:$V$230,2,0)</f>
        <v>Cubic</v>
      </c>
      <c r="P8268" s="1"/>
    </row>
    <row r="8269" spans="1:16">
      <c r="A8269" s="12">
        <v>221</v>
      </c>
      <c r="B8269" s="12">
        <v>102187</v>
      </c>
      <c r="C8269" s="12" t="s">
        <v>9052</v>
      </c>
      <c r="D8269" s="12" t="s">
        <v>9236</v>
      </c>
      <c r="E8269" s="17" t="s">
        <v>11353</v>
      </c>
      <c r="F8269" s="25" t="str">
        <f>LEFT(E8269,MIN(FIND({0,1,2,3,4,5,6,7,8,9},ASC(E8269)&amp;1234567890))-1)</f>
        <v>Ce</v>
      </c>
      <c r="G8269" s="25">
        <f t="shared" si="258"/>
        <v>3</v>
      </c>
      <c r="H8269" s="25">
        <f>VLOOKUP(F8269,Table!$A$2:$C$121,2,0)</f>
        <v>3</v>
      </c>
      <c r="I8269" s="26">
        <f>VLOOKUP(F8269,Table!$A$2:$C$121,3,0)</f>
        <v>6</v>
      </c>
      <c r="J8269" s="17" t="s">
        <v>11286</v>
      </c>
      <c r="K8269" s="25" t="str">
        <f>LEFT(J8269,MIN(FIND({0,1,2,3,4,5,6,7,8,9},ASC(J8269)&amp;1234567890))-1)</f>
        <v>In</v>
      </c>
      <c r="L8269" s="25">
        <f t="shared" si="259"/>
        <v>1</v>
      </c>
      <c r="M8269" s="25">
        <f>VLOOKUP(K8269,Table!$A$2:$C$121,2,0)</f>
        <v>13</v>
      </c>
      <c r="N8269" s="26">
        <f>VLOOKUP(K8269,Table!$A$2:$C$121,3,0)</f>
        <v>5</v>
      </c>
      <c r="O8269" s="13" t="str">
        <f>VLOOKUP(A8269,Table!$U$1:$V$230,2,0)</f>
        <v>Cubic</v>
      </c>
      <c r="P8269" s="1"/>
    </row>
    <row r="8270" spans="1:16">
      <c r="A8270" s="12">
        <v>221</v>
      </c>
      <c r="B8270" s="12">
        <v>102215</v>
      </c>
      <c r="C8270" s="12" t="s">
        <v>9052</v>
      </c>
      <c r="D8270" s="12" t="s">
        <v>9237</v>
      </c>
      <c r="E8270" s="17" t="s">
        <v>11331</v>
      </c>
      <c r="F8270" s="25" t="str">
        <f>LEFT(E8270,MIN(FIND({0,1,2,3,4,5,6,7,8,9},ASC(E8270)&amp;1234567890))-1)</f>
        <v>Ce</v>
      </c>
      <c r="G8270" s="25">
        <f t="shared" si="258"/>
        <v>1</v>
      </c>
      <c r="H8270" s="25">
        <f>VLOOKUP(F8270,Table!$A$2:$C$121,2,0)</f>
        <v>3</v>
      </c>
      <c r="I8270" s="26">
        <f>VLOOKUP(F8270,Table!$A$2:$C$121,3,0)</f>
        <v>6</v>
      </c>
      <c r="J8270" s="17" t="s">
        <v>69</v>
      </c>
      <c r="K8270" s="25" t="str">
        <f>LEFT(J8270,MIN(FIND({0,1,2,3,4,5,6,7,8,9},ASC(J8270)&amp;1234567890))-1)</f>
        <v>Mg</v>
      </c>
      <c r="L8270" s="25">
        <f t="shared" si="259"/>
        <v>1</v>
      </c>
      <c r="M8270" s="25">
        <f>VLOOKUP(K8270,Table!$A$2:$C$121,2,0)</f>
        <v>2</v>
      </c>
      <c r="N8270" s="26">
        <f>VLOOKUP(K8270,Table!$A$2:$C$121,3,0)</f>
        <v>3</v>
      </c>
      <c r="O8270" s="13" t="str">
        <f>VLOOKUP(A8270,Table!$U$1:$V$230,2,0)</f>
        <v>Cubic</v>
      </c>
      <c r="P8270" s="1"/>
    </row>
    <row r="8271" spans="1:16">
      <c r="A8271" s="12">
        <v>221</v>
      </c>
      <c r="B8271" s="12">
        <v>102244</v>
      </c>
      <c r="C8271" s="12" t="s">
        <v>9052</v>
      </c>
      <c r="D8271" s="12" t="s">
        <v>9238</v>
      </c>
      <c r="E8271" s="17" t="s">
        <v>11331</v>
      </c>
      <c r="F8271" s="25" t="str">
        <f>LEFT(E8271,MIN(FIND({0,1,2,3,4,5,6,7,8,9},ASC(E8271)&amp;1234567890))-1)</f>
        <v>Ce</v>
      </c>
      <c r="G8271" s="25">
        <f t="shared" si="258"/>
        <v>1</v>
      </c>
      <c r="H8271" s="25">
        <f>VLOOKUP(F8271,Table!$A$2:$C$121,2,0)</f>
        <v>3</v>
      </c>
      <c r="I8271" s="26">
        <f>VLOOKUP(F8271,Table!$A$2:$C$121,3,0)</f>
        <v>6</v>
      </c>
      <c r="J8271" s="17" t="s">
        <v>597</v>
      </c>
      <c r="K8271" s="25" t="str">
        <f>LEFT(J8271,MIN(FIND({0,1,2,3,4,5,6,7,8,9},ASC(J8271)&amp;1234567890))-1)</f>
        <v>Pb</v>
      </c>
      <c r="L8271" s="25">
        <f t="shared" si="259"/>
        <v>3</v>
      </c>
      <c r="M8271" s="25">
        <f>VLOOKUP(K8271,Table!$A$2:$C$121,2,0)</f>
        <v>14</v>
      </c>
      <c r="N8271" s="26">
        <f>VLOOKUP(K8271,Table!$A$2:$C$121,3,0)</f>
        <v>6</v>
      </c>
      <c r="O8271" s="13" t="str">
        <f>VLOOKUP(A8271,Table!$U$1:$V$230,2,0)</f>
        <v>Cubic</v>
      </c>
      <c r="P8271" s="1"/>
    </row>
    <row r="8272" spans="1:16">
      <c r="A8272" s="12">
        <v>221</v>
      </c>
      <c r="B8272" s="12">
        <v>102246</v>
      </c>
      <c r="C8272" s="12" t="s">
        <v>9052</v>
      </c>
      <c r="D8272" s="12" t="s">
        <v>9239</v>
      </c>
      <c r="E8272" s="17" t="s">
        <v>11331</v>
      </c>
      <c r="F8272" s="25" t="str">
        <f>LEFT(E8272,MIN(FIND({0,1,2,3,4,5,6,7,8,9},ASC(E8272)&amp;1234567890))-1)</f>
        <v>Ce</v>
      </c>
      <c r="G8272" s="25">
        <f t="shared" si="258"/>
        <v>1</v>
      </c>
      <c r="H8272" s="25">
        <f>VLOOKUP(F8272,Table!$A$2:$C$121,2,0)</f>
        <v>3</v>
      </c>
      <c r="I8272" s="26">
        <f>VLOOKUP(F8272,Table!$A$2:$C$121,3,0)</f>
        <v>6</v>
      </c>
      <c r="J8272" s="17" t="s">
        <v>11830</v>
      </c>
      <c r="K8272" s="25" t="str">
        <f>LEFT(J8272,MIN(FIND({0,1,2,3,4,5,6,7,8,9},ASC(J8272)&amp;1234567890))-1)</f>
        <v>Pd</v>
      </c>
      <c r="L8272" s="25">
        <f t="shared" si="259"/>
        <v>3</v>
      </c>
      <c r="M8272" s="25">
        <f>VLOOKUP(K8272,Table!$A$2:$C$121,2,0)</f>
        <v>10</v>
      </c>
      <c r="N8272" s="26">
        <f>VLOOKUP(K8272,Table!$A$2:$C$121,3,0)</f>
        <v>5</v>
      </c>
      <c r="O8272" s="13" t="str">
        <f>VLOOKUP(A8272,Table!$U$1:$V$230,2,0)</f>
        <v>Cubic</v>
      </c>
      <c r="P8272" s="1"/>
    </row>
    <row r="8273" spans="1:16">
      <c r="A8273" s="12">
        <v>221</v>
      </c>
      <c r="B8273" s="12">
        <v>102258</v>
      </c>
      <c r="C8273" s="12" t="s">
        <v>9052</v>
      </c>
      <c r="D8273" s="12" t="s">
        <v>9240</v>
      </c>
      <c r="E8273" s="17" t="s">
        <v>11331</v>
      </c>
      <c r="F8273" s="25" t="str">
        <f>LEFT(E8273,MIN(FIND({0,1,2,3,4,5,6,7,8,9},ASC(E8273)&amp;1234567890))-1)</f>
        <v>Ce</v>
      </c>
      <c r="G8273" s="25">
        <f t="shared" si="258"/>
        <v>1</v>
      </c>
      <c r="H8273" s="25">
        <f>VLOOKUP(F8273,Table!$A$2:$C$121,2,0)</f>
        <v>3</v>
      </c>
      <c r="I8273" s="26">
        <f>VLOOKUP(F8273,Table!$A$2:$C$121,3,0)</f>
        <v>6</v>
      </c>
      <c r="J8273" s="17" t="s">
        <v>11355</v>
      </c>
      <c r="K8273" s="25" t="str">
        <f>LEFT(J8273,MIN(FIND({0,1,2,3,4,5,6,7,8,9},ASC(J8273)&amp;1234567890))-1)</f>
        <v>Pt</v>
      </c>
      <c r="L8273" s="25">
        <f t="shared" si="259"/>
        <v>3</v>
      </c>
      <c r="M8273" s="25">
        <f>VLOOKUP(K8273,Table!$A$2:$C$121,2,0)</f>
        <v>10</v>
      </c>
      <c r="N8273" s="26">
        <f>VLOOKUP(K8273,Table!$A$2:$C$121,3,0)</f>
        <v>6</v>
      </c>
      <c r="O8273" s="13" t="str">
        <f>VLOOKUP(A8273,Table!$U$1:$V$230,2,0)</f>
        <v>Cubic</v>
      </c>
      <c r="P8273" s="1"/>
    </row>
    <row r="8274" spans="1:16">
      <c r="A8274" s="12">
        <v>221</v>
      </c>
      <c r="B8274" s="12">
        <v>102269</v>
      </c>
      <c r="C8274" s="12" t="s">
        <v>9052</v>
      </c>
      <c r="D8274" s="12" t="s">
        <v>9241</v>
      </c>
      <c r="E8274" s="17" t="s">
        <v>11331</v>
      </c>
      <c r="F8274" s="25" t="str">
        <f>LEFT(E8274,MIN(FIND({0,1,2,3,4,5,6,7,8,9},ASC(E8274)&amp;1234567890))-1)</f>
        <v>Ce</v>
      </c>
      <c r="G8274" s="25">
        <f t="shared" si="258"/>
        <v>1</v>
      </c>
      <c r="H8274" s="25">
        <f>VLOOKUP(F8274,Table!$A$2:$C$121,2,0)</f>
        <v>3</v>
      </c>
      <c r="I8274" s="26">
        <f>VLOOKUP(F8274,Table!$A$2:$C$121,3,0)</f>
        <v>6</v>
      </c>
      <c r="J8274" s="17" t="s">
        <v>424</v>
      </c>
      <c r="K8274" s="25" t="str">
        <f>LEFT(J8274,MIN(FIND({0,1,2,3,4,5,6,7,8,9},ASC(J8274)&amp;1234567890))-1)</f>
        <v>Rh</v>
      </c>
      <c r="L8274" s="25">
        <f t="shared" si="259"/>
        <v>3</v>
      </c>
      <c r="M8274" s="25">
        <f>VLOOKUP(K8274,Table!$A$2:$C$121,2,0)</f>
        <v>9</v>
      </c>
      <c r="N8274" s="26">
        <f>VLOOKUP(K8274,Table!$A$2:$C$121,3,0)</f>
        <v>5</v>
      </c>
      <c r="O8274" s="13" t="str">
        <f>VLOOKUP(A8274,Table!$U$1:$V$230,2,0)</f>
        <v>Cubic</v>
      </c>
      <c r="P8274" s="1"/>
    </row>
    <row r="8275" spans="1:16">
      <c r="A8275" s="12">
        <v>221</v>
      </c>
      <c r="B8275" s="12">
        <v>102284</v>
      </c>
      <c r="C8275" s="12" t="s">
        <v>9052</v>
      </c>
      <c r="D8275" s="12" t="s">
        <v>9242</v>
      </c>
      <c r="E8275" s="17" t="s">
        <v>11331</v>
      </c>
      <c r="F8275" s="25" t="str">
        <f>LEFT(E8275,MIN(FIND({0,1,2,3,4,5,6,7,8,9},ASC(E8275)&amp;1234567890))-1)</f>
        <v>Ce</v>
      </c>
      <c r="G8275" s="25">
        <f t="shared" si="258"/>
        <v>1</v>
      </c>
      <c r="H8275" s="25">
        <f>VLOOKUP(F8275,Table!$A$2:$C$121,2,0)</f>
        <v>3</v>
      </c>
      <c r="I8275" s="26">
        <f>VLOOKUP(F8275,Table!$A$2:$C$121,3,0)</f>
        <v>6</v>
      </c>
      <c r="J8275" s="17" t="s">
        <v>413</v>
      </c>
      <c r="K8275" s="25" t="str">
        <f>LEFT(J8275,MIN(FIND({0,1,2,3,4,5,6,7,8,9},ASC(J8275)&amp;1234567890))-1)</f>
        <v>Sn</v>
      </c>
      <c r="L8275" s="25">
        <f t="shared" si="259"/>
        <v>3</v>
      </c>
      <c r="M8275" s="25">
        <f>VLOOKUP(K8275,Table!$A$2:$C$121,2,0)</f>
        <v>14</v>
      </c>
      <c r="N8275" s="26">
        <f>VLOOKUP(K8275,Table!$A$2:$C$121,3,0)</f>
        <v>5</v>
      </c>
      <c r="O8275" s="13" t="str">
        <f>VLOOKUP(A8275,Table!$U$1:$V$230,2,0)</f>
        <v>Cubic</v>
      </c>
      <c r="P8275" s="1"/>
    </row>
    <row r="8276" spans="1:16">
      <c r="A8276" s="12">
        <v>221</v>
      </c>
      <c r="B8276" s="12">
        <v>102286</v>
      </c>
      <c r="C8276" s="12" t="s">
        <v>9052</v>
      </c>
      <c r="D8276" s="12" t="s">
        <v>9243</v>
      </c>
      <c r="E8276" s="17" t="s">
        <v>11353</v>
      </c>
      <c r="F8276" s="25" t="str">
        <f>LEFT(E8276,MIN(FIND({0,1,2,3,4,5,6,7,8,9},ASC(E8276)&amp;1234567890))-1)</f>
        <v>Ce</v>
      </c>
      <c r="G8276" s="25">
        <f t="shared" si="258"/>
        <v>3</v>
      </c>
      <c r="H8276" s="25">
        <f>VLOOKUP(F8276,Table!$A$2:$C$121,2,0)</f>
        <v>3</v>
      </c>
      <c r="I8276" s="26">
        <f>VLOOKUP(F8276,Table!$A$2:$C$121,3,0)</f>
        <v>6</v>
      </c>
      <c r="J8276" s="17" t="s">
        <v>11291</v>
      </c>
      <c r="K8276" s="25" t="str">
        <f>LEFT(J8276,MIN(FIND({0,1,2,3,4,5,6,7,8,9},ASC(J8276)&amp;1234567890))-1)</f>
        <v>Sn</v>
      </c>
      <c r="L8276" s="25">
        <f t="shared" si="259"/>
        <v>1</v>
      </c>
      <c r="M8276" s="25">
        <f>VLOOKUP(K8276,Table!$A$2:$C$121,2,0)</f>
        <v>14</v>
      </c>
      <c r="N8276" s="26">
        <f>VLOOKUP(K8276,Table!$A$2:$C$121,3,0)</f>
        <v>5</v>
      </c>
      <c r="O8276" s="13" t="str">
        <f>VLOOKUP(A8276,Table!$U$1:$V$230,2,0)</f>
        <v>Cubic</v>
      </c>
      <c r="P8276" s="1"/>
    </row>
    <row r="8277" spans="1:16">
      <c r="A8277" s="12">
        <v>221</v>
      </c>
      <c r="B8277" s="12">
        <v>102295</v>
      </c>
      <c r="C8277" s="12" t="s">
        <v>9052</v>
      </c>
      <c r="D8277" s="12" t="s">
        <v>9244</v>
      </c>
      <c r="E8277" s="17" t="s">
        <v>11331</v>
      </c>
      <c r="F8277" s="25" t="str">
        <f>LEFT(E8277,MIN(FIND({0,1,2,3,4,5,6,7,8,9},ASC(E8277)&amp;1234567890))-1)</f>
        <v>Ce</v>
      </c>
      <c r="G8277" s="25">
        <f t="shared" si="258"/>
        <v>1</v>
      </c>
      <c r="H8277" s="25">
        <f>VLOOKUP(F8277,Table!$A$2:$C$121,2,0)</f>
        <v>3</v>
      </c>
      <c r="I8277" s="26">
        <f>VLOOKUP(F8277,Table!$A$2:$C$121,3,0)</f>
        <v>6</v>
      </c>
      <c r="J8277" s="17" t="s">
        <v>420</v>
      </c>
      <c r="K8277" s="25" t="str">
        <f>LEFT(J8277,MIN(FIND({0,1,2,3,4,5,6,7,8,9},ASC(J8277)&amp;1234567890))-1)</f>
        <v>Tl</v>
      </c>
      <c r="L8277" s="25">
        <f t="shared" si="259"/>
        <v>3</v>
      </c>
      <c r="M8277" s="25">
        <f>VLOOKUP(K8277,Table!$A$2:$C$121,2,0)</f>
        <v>13</v>
      </c>
      <c r="N8277" s="26">
        <f>VLOOKUP(K8277,Table!$A$2:$C$121,3,0)</f>
        <v>6</v>
      </c>
      <c r="O8277" s="13" t="str">
        <f>VLOOKUP(A8277,Table!$U$1:$V$230,2,0)</f>
        <v>Cubic</v>
      </c>
      <c r="P8277" s="1"/>
    </row>
    <row r="8278" spans="1:16">
      <c r="A8278" s="12">
        <v>221</v>
      </c>
      <c r="B8278" s="12">
        <v>102296</v>
      </c>
      <c r="C8278" s="12" t="s">
        <v>9052</v>
      </c>
      <c r="D8278" s="12" t="s">
        <v>9245</v>
      </c>
      <c r="E8278" s="17" t="s">
        <v>11353</v>
      </c>
      <c r="F8278" s="25" t="str">
        <f>LEFT(E8278,MIN(FIND({0,1,2,3,4,5,6,7,8,9},ASC(E8278)&amp;1234567890))-1)</f>
        <v>Ce</v>
      </c>
      <c r="G8278" s="25">
        <f t="shared" si="258"/>
        <v>3</v>
      </c>
      <c r="H8278" s="25">
        <f>VLOOKUP(F8278,Table!$A$2:$C$121,2,0)</f>
        <v>3</v>
      </c>
      <c r="I8278" s="26">
        <f>VLOOKUP(F8278,Table!$A$2:$C$121,3,0)</f>
        <v>6</v>
      </c>
      <c r="J8278" s="17" t="s">
        <v>588</v>
      </c>
      <c r="K8278" s="25" t="str">
        <f>LEFT(J8278,MIN(FIND({0,1,2,3,4,5,6,7,8,9},ASC(J8278)&amp;1234567890))-1)</f>
        <v>Tl</v>
      </c>
      <c r="L8278" s="25">
        <f t="shared" si="259"/>
        <v>1</v>
      </c>
      <c r="M8278" s="25">
        <f>VLOOKUP(K8278,Table!$A$2:$C$121,2,0)</f>
        <v>13</v>
      </c>
      <c r="N8278" s="26">
        <f>VLOOKUP(K8278,Table!$A$2:$C$121,3,0)</f>
        <v>6</v>
      </c>
      <c r="O8278" s="13" t="str">
        <f>VLOOKUP(A8278,Table!$U$1:$V$230,2,0)</f>
        <v>Cubic</v>
      </c>
      <c r="P8278" s="1"/>
    </row>
    <row r="8279" spans="1:16">
      <c r="A8279" s="12">
        <v>221</v>
      </c>
      <c r="B8279" s="12">
        <v>102303</v>
      </c>
      <c r="C8279" s="12" t="s">
        <v>9052</v>
      </c>
      <c r="D8279" s="12" t="s">
        <v>9246</v>
      </c>
      <c r="E8279" s="17" t="s">
        <v>11331</v>
      </c>
      <c r="F8279" s="25" t="str">
        <f>LEFT(E8279,MIN(FIND({0,1,2,3,4,5,6,7,8,9},ASC(E8279)&amp;1234567890))-1)</f>
        <v>Ce</v>
      </c>
      <c r="G8279" s="25">
        <f t="shared" si="258"/>
        <v>1</v>
      </c>
      <c r="H8279" s="25">
        <f>VLOOKUP(F8279,Table!$A$2:$C$121,2,0)</f>
        <v>3</v>
      </c>
      <c r="I8279" s="26">
        <f>VLOOKUP(F8279,Table!$A$2:$C$121,3,0)</f>
        <v>6</v>
      </c>
      <c r="J8279" s="17" t="s">
        <v>70</v>
      </c>
      <c r="K8279" s="25" t="str">
        <f>LEFT(J8279,MIN(FIND({0,1,2,3,4,5,6,7,8,9},ASC(J8279)&amp;1234567890))-1)</f>
        <v>Zn</v>
      </c>
      <c r="L8279" s="25">
        <f t="shared" si="259"/>
        <v>1</v>
      </c>
      <c r="M8279" s="25">
        <f>VLOOKUP(K8279,Table!$A$2:$C$121,2,0)</f>
        <v>12</v>
      </c>
      <c r="N8279" s="26">
        <f>VLOOKUP(K8279,Table!$A$2:$C$121,3,0)</f>
        <v>4</v>
      </c>
      <c r="O8279" s="13" t="str">
        <f>VLOOKUP(A8279,Table!$U$1:$V$230,2,0)</f>
        <v>Cubic</v>
      </c>
      <c r="P8279" s="1"/>
    </row>
    <row r="8280" spans="1:16">
      <c r="A8280" s="12">
        <v>221</v>
      </c>
      <c r="B8280" s="12">
        <v>102313</v>
      </c>
      <c r="C8280" s="12" t="s">
        <v>9052</v>
      </c>
      <c r="D8280" s="12" t="s">
        <v>9247</v>
      </c>
      <c r="E8280" s="17" t="s">
        <v>11947</v>
      </c>
      <c r="F8280" s="25" t="str">
        <f>LEFT(E8280,MIN(FIND({0,1,2,3,4,5,6,7,8,9},ASC(E8280)&amp;1234567890))-1)</f>
        <v>Cm</v>
      </c>
      <c r="G8280" s="25">
        <f t="shared" si="258"/>
        <v>1</v>
      </c>
      <c r="H8280" s="25">
        <f>VLOOKUP(F8280,Table!$A$2:$C$121,2,0)</f>
        <v>3</v>
      </c>
      <c r="I8280" s="26">
        <f>VLOOKUP(F8280,Table!$A$2:$C$121,3,0)</f>
        <v>7</v>
      </c>
      <c r="J8280" s="17" t="s">
        <v>11830</v>
      </c>
      <c r="K8280" s="25" t="str">
        <f>LEFT(J8280,MIN(FIND({0,1,2,3,4,5,6,7,8,9},ASC(J8280)&amp;1234567890))-1)</f>
        <v>Pd</v>
      </c>
      <c r="L8280" s="25">
        <f t="shared" si="259"/>
        <v>3</v>
      </c>
      <c r="M8280" s="25">
        <f>VLOOKUP(K8280,Table!$A$2:$C$121,2,0)</f>
        <v>10</v>
      </c>
      <c r="N8280" s="26">
        <f>VLOOKUP(K8280,Table!$A$2:$C$121,3,0)</f>
        <v>5</v>
      </c>
      <c r="O8280" s="13" t="str">
        <f>VLOOKUP(A8280,Table!$U$1:$V$230,2,0)</f>
        <v>Cubic</v>
      </c>
      <c r="P8280" s="1"/>
    </row>
    <row r="8281" spans="1:16">
      <c r="A8281" s="12">
        <v>221</v>
      </c>
      <c r="B8281" s="12">
        <v>77679</v>
      </c>
      <c r="C8281" s="12" t="s">
        <v>9052</v>
      </c>
      <c r="D8281" s="12" t="s">
        <v>4359</v>
      </c>
      <c r="E8281" s="17" t="s">
        <v>37</v>
      </c>
      <c r="F8281" s="25" t="str">
        <f>LEFT(E8281,MIN(FIND({0,1,2,3,4,5,6,7,8,9},ASC(E8281)&amp;1234567890))-1)</f>
        <v>Re</v>
      </c>
      <c r="G8281" s="25">
        <f t="shared" si="258"/>
        <v>1</v>
      </c>
      <c r="H8281" s="25">
        <f>VLOOKUP(F8281,Table!$A$2:$C$121,2,0)</f>
        <v>7</v>
      </c>
      <c r="I8281" s="26">
        <f>VLOOKUP(F8281,Table!$A$2:$C$121,3,0)</f>
        <v>6</v>
      </c>
      <c r="J8281" s="17" t="s">
        <v>59</v>
      </c>
      <c r="K8281" s="25" t="str">
        <f>LEFT(J8281,MIN(FIND({0,1,2,3,4,5,6,7,8,9},ASC(J8281)&amp;1234567890))-1)</f>
        <v>O</v>
      </c>
      <c r="L8281" s="25">
        <f t="shared" si="259"/>
        <v>3</v>
      </c>
      <c r="M8281" s="25">
        <f>VLOOKUP(K8281,Table!$A$2:$C$121,2,0)</f>
        <v>16</v>
      </c>
      <c r="N8281" s="26">
        <f>VLOOKUP(K8281,Table!$A$2:$C$121,3,0)</f>
        <v>2</v>
      </c>
      <c r="O8281" s="13" t="str">
        <f>VLOOKUP(A8281,Table!$U$1:$V$230,2,0)</f>
        <v>Cubic</v>
      </c>
      <c r="P8281" s="1"/>
    </row>
    <row r="8282" spans="1:16">
      <c r="A8282" s="12">
        <v>221</v>
      </c>
      <c r="B8282" s="12">
        <v>102423</v>
      </c>
      <c r="C8282" s="12" t="s">
        <v>9052</v>
      </c>
      <c r="D8282" s="12" t="s">
        <v>9248</v>
      </c>
      <c r="E8282" s="17" t="s">
        <v>76</v>
      </c>
      <c r="F8282" s="25" t="str">
        <f>LEFT(E8282,MIN(FIND({0,1,2,3,4,5,6,7,8,9},ASC(E8282)&amp;1234567890))-1)</f>
        <v>Co</v>
      </c>
      <c r="G8282" s="25">
        <f t="shared" si="258"/>
        <v>1</v>
      </c>
      <c r="H8282" s="25">
        <f>VLOOKUP(F8282,Table!$A$2:$C$121,2,0)</f>
        <v>9</v>
      </c>
      <c r="I8282" s="26">
        <f>VLOOKUP(F8282,Table!$A$2:$C$121,3,0)</f>
        <v>4</v>
      </c>
      <c r="J8282" s="17" t="s">
        <v>366</v>
      </c>
      <c r="K8282" s="25" t="str">
        <f>LEFT(J8282,MIN(FIND({0,1,2,3,4,5,6,7,8,9},ASC(J8282)&amp;1234567890))-1)</f>
        <v>Ga</v>
      </c>
      <c r="L8282" s="25">
        <f t="shared" si="259"/>
        <v>1</v>
      </c>
      <c r="M8282" s="25">
        <f>VLOOKUP(K8282,Table!$A$2:$C$121,2,0)</f>
        <v>13</v>
      </c>
      <c r="N8282" s="26">
        <f>VLOOKUP(K8282,Table!$A$2:$C$121,3,0)</f>
        <v>4</v>
      </c>
      <c r="O8282" s="13" t="str">
        <f>VLOOKUP(A8282,Table!$U$1:$V$230,2,0)</f>
        <v>Cubic</v>
      </c>
      <c r="P8282" s="1"/>
    </row>
    <row r="8283" spans="1:16">
      <c r="A8283" s="12">
        <v>221</v>
      </c>
      <c r="B8283" s="12">
        <v>102480</v>
      </c>
      <c r="C8283" s="12" t="s">
        <v>9052</v>
      </c>
      <c r="D8283" s="12" t="s">
        <v>9249</v>
      </c>
      <c r="E8283" s="17" t="s">
        <v>76</v>
      </c>
      <c r="F8283" s="25" t="str">
        <f>LEFT(E8283,MIN(FIND({0,1,2,3,4,5,6,7,8,9},ASC(E8283)&amp;1234567890))-1)</f>
        <v>Co</v>
      </c>
      <c r="G8283" s="25">
        <f t="shared" si="258"/>
        <v>1</v>
      </c>
      <c r="H8283" s="25">
        <f>VLOOKUP(F8283,Table!$A$2:$C$121,2,0)</f>
        <v>9</v>
      </c>
      <c r="I8283" s="26">
        <f>VLOOKUP(F8283,Table!$A$2:$C$121,3,0)</f>
        <v>4</v>
      </c>
      <c r="J8283" s="17" t="s">
        <v>426</v>
      </c>
      <c r="K8283" s="25" t="str">
        <f>LEFT(J8283,MIN(FIND({0,1,2,3,4,5,6,7,8,9},ASC(J8283)&amp;1234567890))-1)</f>
        <v>Hf</v>
      </c>
      <c r="L8283" s="25">
        <f t="shared" si="259"/>
        <v>1</v>
      </c>
      <c r="M8283" s="25">
        <f>VLOOKUP(K8283,Table!$A$2:$C$121,2,0)</f>
        <v>4</v>
      </c>
      <c r="N8283" s="26">
        <f>VLOOKUP(K8283,Table!$A$2:$C$121,3,0)</f>
        <v>6</v>
      </c>
      <c r="O8283" s="13" t="str">
        <f>VLOOKUP(A8283,Table!$U$1:$V$230,2,0)</f>
        <v>Cubic</v>
      </c>
      <c r="P8283" s="1"/>
    </row>
    <row r="8284" spans="1:16">
      <c r="A8284" s="12">
        <v>221</v>
      </c>
      <c r="B8284" s="12">
        <v>102624</v>
      </c>
      <c r="C8284" s="12" t="s">
        <v>9052</v>
      </c>
      <c r="D8284" s="12" t="s">
        <v>9250</v>
      </c>
      <c r="E8284" s="17" t="s">
        <v>76</v>
      </c>
      <c r="F8284" s="25" t="str">
        <f>LEFT(E8284,MIN(FIND({0,1,2,3,4,5,6,7,8,9},ASC(E8284)&amp;1234567890))-1)</f>
        <v>Co</v>
      </c>
      <c r="G8284" s="25">
        <f t="shared" si="258"/>
        <v>1</v>
      </c>
      <c r="H8284" s="25">
        <f>VLOOKUP(F8284,Table!$A$2:$C$121,2,0)</f>
        <v>9</v>
      </c>
      <c r="I8284" s="26">
        <f>VLOOKUP(F8284,Table!$A$2:$C$121,3,0)</f>
        <v>4</v>
      </c>
      <c r="J8284" s="17" t="s">
        <v>11355</v>
      </c>
      <c r="K8284" s="25" t="str">
        <f>LEFT(J8284,MIN(FIND({0,1,2,3,4,5,6,7,8,9},ASC(J8284)&amp;1234567890))-1)</f>
        <v>Pt</v>
      </c>
      <c r="L8284" s="25">
        <f t="shared" si="259"/>
        <v>3</v>
      </c>
      <c r="M8284" s="25">
        <f>VLOOKUP(K8284,Table!$A$2:$C$121,2,0)</f>
        <v>10</v>
      </c>
      <c r="N8284" s="26">
        <f>VLOOKUP(K8284,Table!$A$2:$C$121,3,0)</f>
        <v>6</v>
      </c>
      <c r="O8284" s="13" t="str">
        <f>VLOOKUP(A8284,Table!$U$1:$V$230,2,0)</f>
        <v>Cubic</v>
      </c>
      <c r="P8284" s="1"/>
    </row>
    <row r="8285" spans="1:16">
      <c r="A8285" s="12">
        <v>221</v>
      </c>
      <c r="B8285" s="12">
        <v>102642</v>
      </c>
      <c r="C8285" s="12" t="s">
        <v>9052</v>
      </c>
      <c r="D8285" s="12" t="s">
        <v>9251</v>
      </c>
      <c r="E8285" s="17" t="s">
        <v>76</v>
      </c>
      <c r="F8285" s="25" t="str">
        <f>LEFT(E8285,MIN(FIND({0,1,2,3,4,5,6,7,8,9},ASC(E8285)&amp;1234567890))-1)</f>
        <v>Co</v>
      </c>
      <c r="G8285" s="25">
        <f t="shared" si="258"/>
        <v>1</v>
      </c>
      <c r="H8285" s="25">
        <f>VLOOKUP(F8285,Table!$A$2:$C$121,2,0)</f>
        <v>9</v>
      </c>
      <c r="I8285" s="26">
        <f>VLOOKUP(F8285,Table!$A$2:$C$121,3,0)</f>
        <v>4</v>
      </c>
      <c r="J8285" s="17" t="s">
        <v>11874</v>
      </c>
      <c r="K8285" s="25" t="str">
        <f>LEFT(J8285,MIN(FIND({0,1,2,3,4,5,6,7,8,9},ASC(J8285)&amp;1234567890))-1)</f>
        <v>Sc</v>
      </c>
      <c r="L8285" s="25">
        <f t="shared" si="259"/>
        <v>1</v>
      </c>
      <c r="M8285" s="25">
        <f>VLOOKUP(K8285,Table!$A$2:$C$121,2,0)</f>
        <v>3</v>
      </c>
      <c r="N8285" s="26">
        <f>VLOOKUP(K8285,Table!$A$2:$C$121,3,0)</f>
        <v>4</v>
      </c>
      <c r="O8285" s="13" t="str">
        <f>VLOOKUP(A8285,Table!$U$1:$V$230,2,0)</f>
        <v>Cubic</v>
      </c>
      <c r="P8285" s="1"/>
    </row>
    <row r="8286" spans="1:16">
      <c r="A8286" s="12">
        <v>221</v>
      </c>
      <c r="B8286" s="12">
        <v>102689</v>
      </c>
      <c r="C8286" s="12" t="s">
        <v>9052</v>
      </c>
      <c r="D8286" s="12" t="s">
        <v>6090</v>
      </c>
      <c r="E8286" s="17" t="s">
        <v>11523</v>
      </c>
      <c r="F8286" s="25" t="str">
        <f>LEFT(E8286,MIN(FIND({0,1,2,3,4,5,6,7,8,9},ASC(E8286)&amp;1234567890))-1)</f>
        <v>Co</v>
      </c>
      <c r="G8286" s="25">
        <f t="shared" si="258"/>
        <v>3</v>
      </c>
      <c r="H8286" s="25">
        <f>VLOOKUP(F8286,Table!$A$2:$C$121,2,0)</f>
        <v>9</v>
      </c>
      <c r="I8286" s="26">
        <f>VLOOKUP(F8286,Table!$A$2:$C$121,3,0)</f>
        <v>4</v>
      </c>
      <c r="J8286" s="17" t="s">
        <v>405</v>
      </c>
      <c r="K8286" s="25" t="str">
        <f>LEFT(J8286,MIN(FIND({0,1,2,3,4,5,6,7,8,9},ASC(J8286)&amp;1234567890))-1)</f>
        <v>Ta</v>
      </c>
      <c r="L8286" s="25">
        <f t="shared" si="259"/>
        <v>1</v>
      </c>
      <c r="M8286" s="25">
        <f>VLOOKUP(K8286,Table!$A$2:$C$121,2,0)</f>
        <v>5</v>
      </c>
      <c r="N8286" s="26">
        <f>VLOOKUP(K8286,Table!$A$2:$C$121,3,0)</f>
        <v>6</v>
      </c>
      <c r="O8286" s="13" t="str">
        <f>VLOOKUP(A8286,Table!$U$1:$V$230,2,0)</f>
        <v>Cubic</v>
      </c>
      <c r="P8286" s="1"/>
    </row>
    <row r="8287" spans="1:16">
      <c r="A8287" s="12">
        <v>221</v>
      </c>
      <c r="B8287" s="12">
        <v>102705</v>
      </c>
      <c r="C8287" s="12" t="s">
        <v>9052</v>
      </c>
      <c r="D8287" s="12" t="s">
        <v>9252</v>
      </c>
      <c r="E8287" s="17" t="s">
        <v>76</v>
      </c>
      <c r="F8287" s="25" t="str">
        <f>LEFT(E8287,MIN(FIND({0,1,2,3,4,5,6,7,8,9},ASC(E8287)&amp;1234567890))-1)</f>
        <v>Co</v>
      </c>
      <c r="G8287" s="25">
        <f t="shared" si="258"/>
        <v>1</v>
      </c>
      <c r="H8287" s="25">
        <f>VLOOKUP(F8287,Table!$A$2:$C$121,2,0)</f>
        <v>9</v>
      </c>
      <c r="I8287" s="26">
        <f>VLOOKUP(F8287,Table!$A$2:$C$121,3,0)</f>
        <v>4</v>
      </c>
      <c r="J8287" s="17" t="s">
        <v>50</v>
      </c>
      <c r="K8287" s="25" t="str">
        <f>LEFT(J8287,MIN(FIND({0,1,2,3,4,5,6,7,8,9},ASC(J8287)&amp;1234567890))-1)</f>
        <v>Ti</v>
      </c>
      <c r="L8287" s="25">
        <f t="shared" si="259"/>
        <v>1</v>
      </c>
      <c r="M8287" s="25">
        <f>VLOOKUP(K8287,Table!$A$2:$C$121,2,0)</f>
        <v>4</v>
      </c>
      <c r="N8287" s="26">
        <f>VLOOKUP(K8287,Table!$A$2:$C$121,3,0)</f>
        <v>4</v>
      </c>
      <c r="O8287" s="13" t="str">
        <f>VLOOKUP(A8287,Table!$U$1:$V$230,2,0)</f>
        <v>Cubic</v>
      </c>
      <c r="P8287" s="1"/>
    </row>
    <row r="8288" spans="1:16">
      <c r="A8288" s="12">
        <v>221</v>
      </c>
      <c r="B8288" s="12">
        <v>102708</v>
      </c>
      <c r="C8288" s="12" t="s">
        <v>9052</v>
      </c>
      <c r="D8288" s="12" t="s">
        <v>9253</v>
      </c>
      <c r="E8288" s="17" t="s">
        <v>11523</v>
      </c>
      <c r="F8288" s="25" t="str">
        <f>LEFT(E8288,MIN(FIND({0,1,2,3,4,5,6,7,8,9},ASC(E8288)&amp;1234567890))-1)</f>
        <v>Co</v>
      </c>
      <c r="G8288" s="25">
        <f t="shared" si="258"/>
        <v>3</v>
      </c>
      <c r="H8288" s="25">
        <f>VLOOKUP(F8288,Table!$A$2:$C$121,2,0)</f>
        <v>9</v>
      </c>
      <c r="I8288" s="26">
        <f>VLOOKUP(F8288,Table!$A$2:$C$121,3,0)</f>
        <v>4</v>
      </c>
      <c r="J8288" s="17" t="s">
        <v>50</v>
      </c>
      <c r="K8288" s="25" t="str">
        <f>LEFT(J8288,MIN(FIND({0,1,2,3,4,5,6,7,8,9},ASC(J8288)&amp;1234567890))-1)</f>
        <v>Ti</v>
      </c>
      <c r="L8288" s="25">
        <f t="shared" si="259"/>
        <v>1</v>
      </c>
      <c r="M8288" s="25">
        <f>VLOOKUP(K8288,Table!$A$2:$C$121,2,0)</f>
        <v>4</v>
      </c>
      <c r="N8288" s="26">
        <f>VLOOKUP(K8288,Table!$A$2:$C$121,3,0)</f>
        <v>4</v>
      </c>
      <c r="O8288" s="13" t="str">
        <f>VLOOKUP(A8288,Table!$U$1:$V$230,2,0)</f>
        <v>Cubic</v>
      </c>
      <c r="P8288" s="1"/>
    </row>
    <row r="8289" spans="1:16">
      <c r="A8289" s="12">
        <v>221</v>
      </c>
      <c r="B8289" s="12">
        <v>102737</v>
      </c>
      <c r="C8289" s="12" t="s">
        <v>9052</v>
      </c>
      <c r="D8289" s="12" t="s">
        <v>9254</v>
      </c>
      <c r="E8289" s="17" t="s">
        <v>76</v>
      </c>
      <c r="F8289" s="25" t="str">
        <f>LEFT(E8289,MIN(FIND({0,1,2,3,4,5,6,7,8,9},ASC(E8289)&amp;1234567890))-1)</f>
        <v>Co</v>
      </c>
      <c r="G8289" s="25">
        <f t="shared" si="258"/>
        <v>1</v>
      </c>
      <c r="H8289" s="25">
        <f>VLOOKUP(F8289,Table!$A$2:$C$121,2,0)</f>
        <v>9</v>
      </c>
      <c r="I8289" s="26">
        <f>VLOOKUP(F8289,Table!$A$2:$C$121,3,0)</f>
        <v>4</v>
      </c>
      <c r="J8289" s="17" t="s">
        <v>377</v>
      </c>
      <c r="K8289" s="25" t="str">
        <f>LEFT(J8289,MIN(FIND({0,1,2,3,4,5,6,7,8,9},ASC(J8289)&amp;1234567890))-1)</f>
        <v>Zr</v>
      </c>
      <c r="L8289" s="25">
        <f t="shared" si="259"/>
        <v>1</v>
      </c>
      <c r="M8289" s="25">
        <f>VLOOKUP(K8289,Table!$A$2:$C$121,2,0)</f>
        <v>4</v>
      </c>
      <c r="N8289" s="26">
        <f>VLOOKUP(K8289,Table!$A$2:$C$121,3,0)</f>
        <v>5</v>
      </c>
      <c r="O8289" s="13" t="str">
        <f>VLOOKUP(A8289,Table!$U$1:$V$230,2,0)</f>
        <v>Cubic</v>
      </c>
      <c r="P8289" s="1"/>
    </row>
    <row r="8290" spans="1:16">
      <c r="A8290" s="12">
        <v>221</v>
      </c>
      <c r="B8290" s="12">
        <v>102834</v>
      </c>
      <c r="C8290" s="12" t="s">
        <v>9052</v>
      </c>
      <c r="D8290" s="12" t="s">
        <v>9255</v>
      </c>
      <c r="E8290" s="17" t="s">
        <v>11390</v>
      </c>
      <c r="F8290" s="25" t="str">
        <f>LEFT(E8290,MIN(FIND({0,1,2,3,4,5,6,7,8,9},ASC(E8290)&amp;1234567890))-1)</f>
        <v>Cr</v>
      </c>
      <c r="G8290" s="25">
        <f t="shared" si="258"/>
        <v>1</v>
      </c>
      <c r="H8290" s="25">
        <f>VLOOKUP(F8290,Table!$A$2:$C$121,2,0)</f>
        <v>6</v>
      </c>
      <c r="I8290" s="26">
        <f>VLOOKUP(F8290,Table!$A$2:$C$121,3,0)</f>
        <v>4</v>
      </c>
      <c r="J8290" s="17" t="s">
        <v>11355</v>
      </c>
      <c r="K8290" s="25" t="str">
        <f>LEFT(J8290,MIN(FIND({0,1,2,3,4,5,6,7,8,9},ASC(J8290)&amp;1234567890))-1)</f>
        <v>Pt</v>
      </c>
      <c r="L8290" s="25">
        <f t="shared" si="259"/>
        <v>3</v>
      </c>
      <c r="M8290" s="25">
        <f>VLOOKUP(K8290,Table!$A$2:$C$121,2,0)</f>
        <v>10</v>
      </c>
      <c r="N8290" s="26">
        <f>VLOOKUP(K8290,Table!$A$2:$C$121,3,0)</f>
        <v>6</v>
      </c>
      <c r="O8290" s="13" t="str">
        <f>VLOOKUP(A8290,Table!$U$1:$V$230,2,0)</f>
        <v>Cubic</v>
      </c>
      <c r="P8290" s="1"/>
    </row>
    <row r="8291" spans="1:16">
      <c r="A8291" s="12">
        <v>221</v>
      </c>
      <c r="B8291" s="12">
        <v>102873</v>
      </c>
      <c r="C8291" s="12" t="s">
        <v>9052</v>
      </c>
      <c r="D8291" s="12" t="s">
        <v>9256</v>
      </c>
      <c r="E8291" s="17" t="s">
        <v>11351</v>
      </c>
      <c r="F8291" s="25" t="str">
        <f>LEFT(E8291,MIN(FIND({0,1,2,3,4,5,6,7,8,9},ASC(E8291)&amp;1234567890))-1)</f>
        <v>Cu</v>
      </c>
      <c r="G8291" s="25">
        <f t="shared" si="258"/>
        <v>1</v>
      </c>
      <c r="H8291" s="25">
        <f>VLOOKUP(F8291,Table!$A$2:$C$121,2,0)</f>
        <v>11</v>
      </c>
      <c r="I8291" s="26">
        <f>VLOOKUP(F8291,Table!$A$2:$C$121,3,0)</f>
        <v>4</v>
      </c>
      <c r="J8291" s="17" t="s">
        <v>11333</v>
      </c>
      <c r="K8291" s="25" t="str">
        <f>LEFT(J8291,MIN(FIND({0,1,2,3,4,5,6,7,8,9},ASC(J8291)&amp;1234567890))-1)</f>
        <v>Dy</v>
      </c>
      <c r="L8291" s="25">
        <f t="shared" si="259"/>
        <v>1</v>
      </c>
      <c r="M8291" s="25">
        <f>VLOOKUP(K8291,Table!$A$2:$C$121,2,0)</f>
        <v>3</v>
      </c>
      <c r="N8291" s="26">
        <f>VLOOKUP(K8291,Table!$A$2:$C$121,3,0)</f>
        <v>6</v>
      </c>
      <c r="O8291" s="13" t="str">
        <f>VLOOKUP(A8291,Table!$U$1:$V$230,2,0)</f>
        <v>Cubic</v>
      </c>
      <c r="P8291" s="1"/>
    </row>
    <row r="8292" spans="1:16">
      <c r="A8292" s="12">
        <v>221</v>
      </c>
      <c r="B8292" s="12">
        <v>102880</v>
      </c>
      <c r="C8292" s="12" t="s">
        <v>9052</v>
      </c>
      <c r="D8292" s="12" t="s">
        <v>9257</v>
      </c>
      <c r="E8292" s="17" t="s">
        <v>11351</v>
      </c>
      <c r="F8292" s="25" t="str">
        <f>LEFT(E8292,MIN(FIND({0,1,2,3,4,5,6,7,8,9},ASC(E8292)&amp;1234567890))-1)</f>
        <v>Cu</v>
      </c>
      <c r="G8292" s="25">
        <f t="shared" si="258"/>
        <v>1</v>
      </c>
      <c r="H8292" s="25">
        <f>VLOOKUP(F8292,Table!$A$2:$C$121,2,0)</f>
        <v>11</v>
      </c>
      <c r="I8292" s="26">
        <f>VLOOKUP(F8292,Table!$A$2:$C$121,3,0)</f>
        <v>4</v>
      </c>
      <c r="J8292" s="17" t="s">
        <v>11542</v>
      </c>
      <c r="K8292" s="25" t="str">
        <f>LEFT(J8292,MIN(FIND({0,1,2,3,4,5,6,7,8,9},ASC(J8292)&amp;1234567890))-1)</f>
        <v>Er</v>
      </c>
      <c r="L8292" s="25">
        <f t="shared" si="259"/>
        <v>1</v>
      </c>
      <c r="M8292" s="25">
        <f>VLOOKUP(K8292,Table!$A$2:$C$121,2,0)</f>
        <v>3</v>
      </c>
      <c r="N8292" s="26">
        <f>VLOOKUP(K8292,Table!$A$2:$C$121,3,0)</f>
        <v>6</v>
      </c>
      <c r="O8292" s="13" t="str">
        <f>VLOOKUP(A8292,Table!$U$1:$V$230,2,0)</f>
        <v>Cubic</v>
      </c>
      <c r="P8292" s="1"/>
    </row>
    <row r="8293" spans="1:16">
      <c r="A8293" s="12">
        <v>221</v>
      </c>
      <c r="B8293" s="12">
        <v>102948</v>
      </c>
      <c r="C8293" s="12" t="s">
        <v>9052</v>
      </c>
      <c r="D8293" s="12" t="s">
        <v>9258</v>
      </c>
      <c r="E8293" s="17" t="s">
        <v>11351</v>
      </c>
      <c r="F8293" s="25" t="str">
        <f>LEFT(E8293,MIN(FIND({0,1,2,3,4,5,6,7,8,9},ASC(E8293)&amp;1234567890))-1)</f>
        <v>Cu</v>
      </c>
      <c r="G8293" s="25">
        <f t="shared" si="258"/>
        <v>1</v>
      </c>
      <c r="H8293" s="25">
        <f>VLOOKUP(F8293,Table!$A$2:$C$121,2,0)</f>
        <v>11</v>
      </c>
      <c r="I8293" s="26">
        <f>VLOOKUP(F8293,Table!$A$2:$C$121,3,0)</f>
        <v>4</v>
      </c>
      <c r="J8293" s="17" t="s">
        <v>11306</v>
      </c>
      <c r="K8293" s="25" t="str">
        <f>LEFT(J8293,MIN(FIND({0,1,2,3,4,5,6,7,8,9},ASC(J8293)&amp;1234567890))-1)</f>
        <v>Gd</v>
      </c>
      <c r="L8293" s="25">
        <f t="shared" si="259"/>
        <v>1</v>
      </c>
      <c r="M8293" s="25">
        <f>VLOOKUP(K8293,Table!$A$2:$C$121,2,0)</f>
        <v>3</v>
      </c>
      <c r="N8293" s="26">
        <f>VLOOKUP(K8293,Table!$A$2:$C$121,3,0)</f>
        <v>6</v>
      </c>
      <c r="O8293" s="13" t="str">
        <f>VLOOKUP(A8293,Table!$U$1:$V$230,2,0)</f>
        <v>Cubic</v>
      </c>
      <c r="P8293" s="1"/>
    </row>
    <row r="8294" spans="1:16">
      <c r="A8294" s="12">
        <v>221</v>
      </c>
      <c r="B8294" s="12">
        <v>102974</v>
      </c>
      <c r="C8294" s="12" t="s">
        <v>9052</v>
      </c>
      <c r="D8294" s="12" t="s">
        <v>9259</v>
      </c>
      <c r="E8294" s="17" t="s">
        <v>11351</v>
      </c>
      <c r="F8294" s="25" t="str">
        <f>LEFT(E8294,MIN(FIND({0,1,2,3,4,5,6,7,8,9},ASC(E8294)&amp;1234567890))-1)</f>
        <v>Cu</v>
      </c>
      <c r="G8294" s="25">
        <f t="shared" si="258"/>
        <v>1</v>
      </c>
      <c r="H8294" s="25">
        <f>VLOOKUP(F8294,Table!$A$2:$C$121,2,0)</f>
        <v>11</v>
      </c>
      <c r="I8294" s="26">
        <f>VLOOKUP(F8294,Table!$A$2:$C$121,3,0)</f>
        <v>4</v>
      </c>
      <c r="J8294" s="17" t="s">
        <v>587</v>
      </c>
      <c r="K8294" s="25" t="str">
        <f>LEFT(J8294,MIN(FIND({0,1,2,3,4,5,6,7,8,9},ASC(J8294)&amp;1234567890))-1)</f>
        <v>Ho</v>
      </c>
      <c r="L8294" s="25">
        <f t="shared" si="259"/>
        <v>1</v>
      </c>
      <c r="M8294" s="25">
        <f>VLOOKUP(K8294,Table!$A$2:$C$121,2,0)</f>
        <v>3</v>
      </c>
      <c r="N8294" s="26">
        <f>VLOOKUP(K8294,Table!$A$2:$C$121,3,0)</f>
        <v>6</v>
      </c>
      <c r="O8294" s="13" t="str">
        <f>VLOOKUP(A8294,Table!$U$1:$V$230,2,0)</f>
        <v>Cubic</v>
      </c>
      <c r="P8294" s="1"/>
    </row>
    <row r="8295" spans="1:16">
      <c r="A8295" s="12">
        <v>221</v>
      </c>
      <c r="B8295" s="12">
        <v>103084</v>
      </c>
      <c r="C8295" s="12" t="s">
        <v>9052</v>
      </c>
      <c r="D8295" s="12" t="s">
        <v>4051</v>
      </c>
      <c r="E8295" s="17" t="s">
        <v>543</v>
      </c>
      <c r="F8295" s="25" t="str">
        <f>LEFT(E8295,MIN(FIND({0,1,2,3,4,5,6,7,8,9},ASC(E8295)&amp;1234567890))-1)</f>
        <v>Cu</v>
      </c>
      <c r="G8295" s="25">
        <f t="shared" si="258"/>
        <v>3</v>
      </c>
      <c r="H8295" s="25">
        <f>VLOOKUP(F8295,Table!$A$2:$C$121,2,0)</f>
        <v>11</v>
      </c>
      <c r="I8295" s="26">
        <f>VLOOKUP(F8295,Table!$A$2:$C$121,3,0)</f>
        <v>4</v>
      </c>
      <c r="J8295" s="17" t="s">
        <v>541</v>
      </c>
      <c r="K8295" s="25" t="str">
        <f>LEFT(J8295,MIN(FIND({0,1,2,3,4,5,6,7,8,9},ASC(J8295)&amp;1234567890))-1)</f>
        <v>Pd</v>
      </c>
      <c r="L8295" s="25">
        <f t="shared" si="259"/>
        <v>1</v>
      </c>
      <c r="M8295" s="25">
        <f>VLOOKUP(K8295,Table!$A$2:$C$121,2,0)</f>
        <v>10</v>
      </c>
      <c r="N8295" s="26">
        <f>VLOOKUP(K8295,Table!$A$2:$C$121,3,0)</f>
        <v>5</v>
      </c>
      <c r="O8295" s="13" t="str">
        <f>VLOOKUP(A8295,Table!$U$1:$V$230,2,0)</f>
        <v>Cubic</v>
      </c>
      <c r="P8295" s="1"/>
    </row>
    <row r="8296" spans="1:16">
      <c r="A8296" s="12">
        <v>221</v>
      </c>
      <c r="B8296" s="12">
        <v>103095</v>
      </c>
      <c r="C8296" s="12" t="s">
        <v>9052</v>
      </c>
      <c r="D8296" s="12" t="s">
        <v>9260</v>
      </c>
      <c r="E8296" s="17" t="s">
        <v>11351</v>
      </c>
      <c r="F8296" s="25" t="str">
        <f>LEFT(E8296,MIN(FIND({0,1,2,3,4,5,6,7,8,9},ASC(E8296)&amp;1234567890))-1)</f>
        <v>Cu</v>
      </c>
      <c r="G8296" s="25">
        <f t="shared" si="258"/>
        <v>1</v>
      </c>
      <c r="H8296" s="25">
        <f>VLOOKUP(F8296,Table!$A$2:$C$121,2,0)</f>
        <v>11</v>
      </c>
      <c r="I8296" s="26">
        <f>VLOOKUP(F8296,Table!$A$2:$C$121,3,0)</f>
        <v>4</v>
      </c>
      <c r="J8296" s="17" t="s">
        <v>11874</v>
      </c>
      <c r="K8296" s="25" t="str">
        <f>LEFT(J8296,MIN(FIND({0,1,2,3,4,5,6,7,8,9},ASC(J8296)&amp;1234567890))-1)</f>
        <v>Sc</v>
      </c>
      <c r="L8296" s="25">
        <f t="shared" si="259"/>
        <v>1</v>
      </c>
      <c r="M8296" s="25">
        <f>VLOOKUP(K8296,Table!$A$2:$C$121,2,0)</f>
        <v>3</v>
      </c>
      <c r="N8296" s="26">
        <f>VLOOKUP(K8296,Table!$A$2:$C$121,3,0)</f>
        <v>4</v>
      </c>
      <c r="O8296" s="13" t="str">
        <f>VLOOKUP(A8296,Table!$U$1:$V$230,2,0)</f>
        <v>Cubic</v>
      </c>
      <c r="P8296" s="1"/>
    </row>
    <row r="8297" spans="1:16">
      <c r="A8297" s="12">
        <v>221</v>
      </c>
      <c r="B8297" s="12">
        <v>103115</v>
      </c>
      <c r="C8297" s="12" t="s">
        <v>9052</v>
      </c>
      <c r="D8297" s="12" t="s">
        <v>4219</v>
      </c>
      <c r="E8297" s="17" t="s">
        <v>11351</v>
      </c>
      <c r="F8297" s="25" t="str">
        <f>LEFT(E8297,MIN(FIND({0,1,2,3,4,5,6,7,8,9},ASC(E8297)&amp;1234567890))-1)</f>
        <v>Cu</v>
      </c>
      <c r="G8297" s="25">
        <f t="shared" si="258"/>
        <v>1</v>
      </c>
      <c r="H8297" s="25">
        <f>VLOOKUP(F8297,Table!$A$2:$C$121,2,0)</f>
        <v>11</v>
      </c>
      <c r="I8297" s="26">
        <f>VLOOKUP(F8297,Table!$A$2:$C$121,3,0)</f>
        <v>4</v>
      </c>
      <c r="J8297" s="17" t="s">
        <v>11313</v>
      </c>
      <c r="K8297" s="25" t="str">
        <f>LEFT(J8297,MIN(FIND({0,1,2,3,4,5,6,7,8,9},ASC(J8297)&amp;1234567890))-1)</f>
        <v>Tb</v>
      </c>
      <c r="L8297" s="25">
        <f t="shared" si="259"/>
        <v>1</v>
      </c>
      <c r="M8297" s="25">
        <f>VLOOKUP(K8297,Table!$A$2:$C$121,2,0)</f>
        <v>3</v>
      </c>
      <c r="N8297" s="26">
        <f>VLOOKUP(K8297,Table!$A$2:$C$121,3,0)</f>
        <v>6</v>
      </c>
      <c r="O8297" s="13" t="str">
        <f>VLOOKUP(A8297,Table!$U$1:$V$230,2,0)</f>
        <v>Cubic</v>
      </c>
      <c r="P8297" s="1"/>
    </row>
    <row r="8298" spans="1:16">
      <c r="A8298" s="12">
        <v>221</v>
      </c>
      <c r="B8298" s="12">
        <v>103129</v>
      </c>
      <c r="C8298" s="12" t="s">
        <v>9052</v>
      </c>
      <c r="D8298" s="12" t="s">
        <v>9261</v>
      </c>
      <c r="E8298" s="17" t="s">
        <v>11333</v>
      </c>
      <c r="F8298" s="25" t="str">
        <f>LEFT(E8298,MIN(FIND({0,1,2,3,4,5,6,7,8,9},ASC(E8298)&amp;1234567890))-1)</f>
        <v>Dy</v>
      </c>
      <c r="G8298" s="25">
        <f t="shared" si="258"/>
        <v>1</v>
      </c>
      <c r="H8298" s="25">
        <f>VLOOKUP(F8298,Table!$A$2:$C$121,2,0)</f>
        <v>3</v>
      </c>
      <c r="I8298" s="26">
        <f>VLOOKUP(F8298,Table!$A$2:$C$121,3,0)</f>
        <v>6</v>
      </c>
      <c r="J8298" s="17" t="s">
        <v>69</v>
      </c>
      <c r="K8298" s="25" t="str">
        <f>LEFT(J8298,MIN(FIND({0,1,2,3,4,5,6,7,8,9},ASC(J8298)&amp;1234567890))-1)</f>
        <v>Mg</v>
      </c>
      <c r="L8298" s="25">
        <f t="shared" si="259"/>
        <v>1</v>
      </c>
      <c r="M8298" s="25">
        <f>VLOOKUP(K8298,Table!$A$2:$C$121,2,0)</f>
        <v>2</v>
      </c>
      <c r="N8298" s="26">
        <f>VLOOKUP(K8298,Table!$A$2:$C$121,3,0)</f>
        <v>3</v>
      </c>
      <c r="O8298" s="13" t="str">
        <f>VLOOKUP(A8298,Table!$U$1:$V$230,2,0)</f>
        <v>Cubic</v>
      </c>
      <c r="P8298" s="1"/>
    </row>
    <row r="8299" spans="1:16">
      <c r="A8299" s="12">
        <v>221</v>
      </c>
      <c r="B8299" s="12">
        <v>103138</v>
      </c>
      <c r="C8299" s="12" t="s">
        <v>9052</v>
      </c>
      <c r="D8299" s="12" t="s">
        <v>9262</v>
      </c>
      <c r="E8299" s="17" t="s">
        <v>11351</v>
      </c>
      <c r="F8299" s="25" t="str">
        <f>LEFT(E8299,MIN(FIND({0,1,2,3,4,5,6,7,8,9},ASC(E8299)&amp;1234567890))-1)</f>
        <v>Cu</v>
      </c>
      <c r="G8299" s="25">
        <f t="shared" si="258"/>
        <v>1</v>
      </c>
      <c r="H8299" s="25">
        <f>VLOOKUP(F8299,Table!$A$2:$C$121,2,0)</f>
        <v>11</v>
      </c>
      <c r="I8299" s="26">
        <f>VLOOKUP(F8299,Table!$A$2:$C$121,3,0)</f>
        <v>4</v>
      </c>
      <c r="J8299" s="17" t="s">
        <v>11334</v>
      </c>
      <c r="K8299" s="25" t="str">
        <f>LEFT(J8299,MIN(FIND({0,1,2,3,4,5,6,7,8,9},ASC(J8299)&amp;1234567890))-1)</f>
        <v>Tm</v>
      </c>
      <c r="L8299" s="25">
        <f t="shared" si="259"/>
        <v>1</v>
      </c>
      <c r="M8299" s="25">
        <f>VLOOKUP(K8299,Table!$A$2:$C$121,2,0)</f>
        <v>3</v>
      </c>
      <c r="N8299" s="26">
        <f>VLOOKUP(K8299,Table!$A$2:$C$121,3,0)</f>
        <v>6</v>
      </c>
      <c r="O8299" s="13" t="str">
        <f>VLOOKUP(A8299,Table!$U$1:$V$230,2,0)</f>
        <v>Cubic</v>
      </c>
      <c r="P8299" s="1"/>
    </row>
    <row r="8300" spans="1:16">
      <c r="A8300" s="12">
        <v>221</v>
      </c>
      <c r="B8300" s="12">
        <v>103142</v>
      </c>
      <c r="C8300" s="12" t="s">
        <v>9052</v>
      </c>
      <c r="D8300" s="12" t="s">
        <v>9263</v>
      </c>
      <c r="E8300" s="17" t="s">
        <v>11351</v>
      </c>
      <c r="F8300" s="25" t="str">
        <f>LEFT(E8300,MIN(FIND({0,1,2,3,4,5,6,7,8,9},ASC(E8300)&amp;1234567890))-1)</f>
        <v>Cu</v>
      </c>
      <c r="G8300" s="25">
        <f t="shared" si="258"/>
        <v>1</v>
      </c>
      <c r="H8300" s="25">
        <f>VLOOKUP(F8300,Table!$A$2:$C$121,2,0)</f>
        <v>11</v>
      </c>
      <c r="I8300" s="26">
        <f>VLOOKUP(F8300,Table!$A$2:$C$121,3,0)</f>
        <v>4</v>
      </c>
      <c r="J8300" s="17" t="s">
        <v>11336</v>
      </c>
      <c r="K8300" s="25" t="str">
        <f>LEFT(J8300,MIN(FIND({0,1,2,3,4,5,6,7,8,9},ASC(J8300)&amp;1234567890))-1)</f>
        <v>Y</v>
      </c>
      <c r="L8300" s="25">
        <f t="shared" si="259"/>
        <v>1</v>
      </c>
      <c r="M8300" s="25">
        <f>VLOOKUP(K8300,Table!$A$2:$C$121,2,0)</f>
        <v>3</v>
      </c>
      <c r="N8300" s="26">
        <f>VLOOKUP(K8300,Table!$A$2:$C$121,3,0)</f>
        <v>5</v>
      </c>
      <c r="O8300" s="13" t="str">
        <f>VLOOKUP(A8300,Table!$U$1:$V$230,2,0)</f>
        <v>Cubic</v>
      </c>
      <c r="P8300" s="1"/>
    </row>
    <row r="8301" spans="1:16">
      <c r="A8301" s="12">
        <v>221</v>
      </c>
      <c r="B8301" s="12">
        <v>103163</v>
      </c>
      <c r="C8301" s="12" t="s">
        <v>9052</v>
      </c>
      <c r="D8301" s="12" t="s">
        <v>9264</v>
      </c>
      <c r="E8301" s="17" t="s">
        <v>11351</v>
      </c>
      <c r="F8301" s="25" t="str">
        <f>LEFT(E8301,MIN(FIND({0,1,2,3,4,5,6,7,8,9},ASC(E8301)&amp;1234567890))-1)</f>
        <v>Cu</v>
      </c>
      <c r="G8301" s="25">
        <f t="shared" si="258"/>
        <v>1</v>
      </c>
      <c r="H8301" s="25">
        <f>VLOOKUP(F8301,Table!$A$2:$C$121,2,0)</f>
        <v>11</v>
      </c>
      <c r="I8301" s="26">
        <f>VLOOKUP(F8301,Table!$A$2:$C$121,3,0)</f>
        <v>4</v>
      </c>
      <c r="J8301" s="17" t="s">
        <v>377</v>
      </c>
      <c r="K8301" s="25" t="str">
        <f>LEFT(J8301,MIN(FIND({0,1,2,3,4,5,6,7,8,9},ASC(J8301)&amp;1234567890))-1)</f>
        <v>Zr</v>
      </c>
      <c r="L8301" s="25">
        <f t="shared" si="259"/>
        <v>1</v>
      </c>
      <c r="M8301" s="25">
        <f>VLOOKUP(K8301,Table!$A$2:$C$121,2,0)</f>
        <v>4</v>
      </c>
      <c r="N8301" s="26">
        <f>VLOOKUP(K8301,Table!$A$2:$C$121,3,0)</f>
        <v>5</v>
      </c>
      <c r="O8301" s="13" t="str">
        <f>VLOOKUP(A8301,Table!$U$1:$V$230,2,0)</f>
        <v>Cubic</v>
      </c>
      <c r="P8301" s="1"/>
    </row>
    <row r="8302" spans="1:16">
      <c r="A8302" s="12">
        <v>221</v>
      </c>
      <c r="B8302" s="12">
        <v>103187</v>
      </c>
      <c r="C8302" s="12" t="s">
        <v>9052</v>
      </c>
      <c r="D8302" s="12" t="s">
        <v>6328</v>
      </c>
      <c r="E8302" s="17" t="s">
        <v>11333</v>
      </c>
      <c r="F8302" s="25" t="str">
        <f>LEFT(E8302,MIN(FIND({0,1,2,3,4,5,6,7,8,9},ASC(E8302)&amp;1234567890))-1)</f>
        <v>Dy</v>
      </c>
      <c r="G8302" s="25">
        <f t="shared" si="258"/>
        <v>1</v>
      </c>
      <c r="H8302" s="25">
        <f>VLOOKUP(F8302,Table!$A$2:$C$121,2,0)</f>
        <v>3</v>
      </c>
      <c r="I8302" s="26">
        <f>VLOOKUP(F8302,Table!$A$2:$C$121,3,0)</f>
        <v>6</v>
      </c>
      <c r="J8302" s="17" t="s">
        <v>11560</v>
      </c>
      <c r="K8302" s="25" t="str">
        <f>LEFT(J8302,MIN(FIND({0,1,2,3,4,5,6,7,8,9},ASC(J8302)&amp;1234567890))-1)</f>
        <v>Ga</v>
      </c>
      <c r="L8302" s="25">
        <f t="shared" si="259"/>
        <v>3</v>
      </c>
      <c r="M8302" s="25">
        <f>VLOOKUP(K8302,Table!$A$2:$C$121,2,0)</f>
        <v>13</v>
      </c>
      <c r="N8302" s="26">
        <f>VLOOKUP(K8302,Table!$A$2:$C$121,3,0)</f>
        <v>4</v>
      </c>
      <c r="O8302" s="13" t="str">
        <f>VLOOKUP(A8302,Table!$U$1:$V$230,2,0)</f>
        <v>Cubic</v>
      </c>
      <c r="P8302" s="1"/>
    </row>
    <row r="8303" spans="1:16">
      <c r="A8303" s="12">
        <v>221</v>
      </c>
      <c r="B8303" s="12">
        <v>103195</v>
      </c>
      <c r="C8303" s="12" t="s">
        <v>9052</v>
      </c>
      <c r="D8303" s="12" t="s">
        <v>9265</v>
      </c>
      <c r="E8303" s="17" t="s">
        <v>11333</v>
      </c>
      <c r="F8303" s="25" t="str">
        <f>LEFT(E8303,MIN(FIND({0,1,2,3,4,5,6,7,8,9},ASC(E8303)&amp;1234567890))-1)</f>
        <v>Dy</v>
      </c>
      <c r="G8303" s="25">
        <f t="shared" si="258"/>
        <v>1</v>
      </c>
      <c r="H8303" s="25">
        <f>VLOOKUP(F8303,Table!$A$2:$C$121,2,0)</f>
        <v>3</v>
      </c>
      <c r="I8303" s="26">
        <f>VLOOKUP(F8303,Table!$A$2:$C$121,3,0)</f>
        <v>6</v>
      </c>
      <c r="J8303" s="17" t="s">
        <v>370</v>
      </c>
      <c r="K8303" s="25" t="str">
        <f>LEFT(J8303,MIN(FIND({0,1,2,3,4,5,6,7,8,9},ASC(J8303)&amp;1234567890))-1)</f>
        <v>Hg</v>
      </c>
      <c r="L8303" s="25">
        <f t="shared" si="259"/>
        <v>1</v>
      </c>
      <c r="M8303" s="25">
        <f>VLOOKUP(K8303,Table!$A$2:$C$121,2,0)</f>
        <v>12</v>
      </c>
      <c r="N8303" s="26">
        <f>VLOOKUP(K8303,Table!$A$2:$C$121,3,0)</f>
        <v>6</v>
      </c>
      <c r="O8303" s="13" t="str">
        <f>VLOOKUP(A8303,Table!$U$1:$V$230,2,0)</f>
        <v>Cubic</v>
      </c>
      <c r="P8303" s="1"/>
    </row>
    <row r="8304" spans="1:16">
      <c r="A8304" s="12">
        <v>221</v>
      </c>
      <c r="B8304" s="12">
        <v>103201</v>
      </c>
      <c r="C8304" s="12" t="s">
        <v>9052</v>
      </c>
      <c r="D8304" s="12" t="s">
        <v>9266</v>
      </c>
      <c r="E8304" s="17" t="s">
        <v>11333</v>
      </c>
      <c r="F8304" s="25" t="str">
        <f>LEFT(E8304,MIN(FIND({0,1,2,3,4,5,6,7,8,9},ASC(E8304)&amp;1234567890))-1)</f>
        <v>Dy</v>
      </c>
      <c r="G8304" s="25">
        <f t="shared" si="258"/>
        <v>1</v>
      </c>
      <c r="H8304" s="25">
        <f>VLOOKUP(F8304,Table!$A$2:$C$121,2,0)</f>
        <v>3</v>
      </c>
      <c r="I8304" s="26">
        <f>VLOOKUP(F8304,Table!$A$2:$C$121,3,0)</f>
        <v>6</v>
      </c>
      <c r="J8304" s="17" t="s">
        <v>11286</v>
      </c>
      <c r="K8304" s="25" t="str">
        <f>LEFT(J8304,MIN(FIND({0,1,2,3,4,5,6,7,8,9},ASC(J8304)&amp;1234567890))-1)</f>
        <v>In</v>
      </c>
      <c r="L8304" s="25">
        <f t="shared" si="259"/>
        <v>1</v>
      </c>
      <c r="M8304" s="25">
        <f>VLOOKUP(K8304,Table!$A$2:$C$121,2,0)</f>
        <v>13</v>
      </c>
      <c r="N8304" s="26">
        <f>VLOOKUP(K8304,Table!$A$2:$C$121,3,0)</f>
        <v>5</v>
      </c>
      <c r="O8304" s="13" t="str">
        <f>VLOOKUP(A8304,Table!$U$1:$V$230,2,0)</f>
        <v>Cubic</v>
      </c>
      <c r="P8304" s="1"/>
    </row>
    <row r="8305" spans="1:16">
      <c r="A8305" s="12">
        <v>221</v>
      </c>
      <c r="B8305" s="12">
        <v>103202</v>
      </c>
      <c r="C8305" s="12" t="s">
        <v>9052</v>
      </c>
      <c r="D8305" s="12" t="s">
        <v>9267</v>
      </c>
      <c r="E8305" s="17" t="s">
        <v>11333</v>
      </c>
      <c r="F8305" s="25" t="str">
        <f>LEFT(E8305,MIN(FIND({0,1,2,3,4,5,6,7,8,9},ASC(E8305)&amp;1234567890))-1)</f>
        <v>Dy</v>
      </c>
      <c r="G8305" s="25">
        <f t="shared" si="258"/>
        <v>1</v>
      </c>
      <c r="H8305" s="25">
        <f>VLOOKUP(F8305,Table!$A$2:$C$121,2,0)</f>
        <v>3</v>
      </c>
      <c r="I8305" s="26">
        <f>VLOOKUP(F8305,Table!$A$2:$C$121,3,0)</f>
        <v>6</v>
      </c>
      <c r="J8305" s="17" t="s">
        <v>45</v>
      </c>
      <c r="K8305" s="25" t="str">
        <f>LEFT(J8305,MIN(FIND({0,1,2,3,4,5,6,7,8,9},ASC(J8305)&amp;1234567890))-1)</f>
        <v>In</v>
      </c>
      <c r="L8305" s="25">
        <f t="shared" si="259"/>
        <v>3</v>
      </c>
      <c r="M8305" s="25">
        <f>VLOOKUP(K8305,Table!$A$2:$C$121,2,0)</f>
        <v>13</v>
      </c>
      <c r="N8305" s="26">
        <f>VLOOKUP(K8305,Table!$A$2:$C$121,3,0)</f>
        <v>5</v>
      </c>
      <c r="O8305" s="13" t="str">
        <f>VLOOKUP(A8305,Table!$U$1:$V$230,2,0)</f>
        <v>Cubic</v>
      </c>
      <c r="P8305" s="1"/>
    </row>
    <row r="8306" spans="1:16">
      <c r="A8306" s="12">
        <v>221</v>
      </c>
      <c r="B8306" s="12">
        <v>103212</v>
      </c>
      <c r="C8306" s="12" t="s">
        <v>9052</v>
      </c>
      <c r="D8306" s="12" t="s">
        <v>9268</v>
      </c>
      <c r="E8306" s="17" t="s">
        <v>11333</v>
      </c>
      <c r="F8306" s="25" t="str">
        <f>LEFT(E8306,MIN(FIND({0,1,2,3,4,5,6,7,8,9},ASC(E8306)&amp;1234567890))-1)</f>
        <v>Dy</v>
      </c>
      <c r="G8306" s="25">
        <f t="shared" si="258"/>
        <v>1</v>
      </c>
      <c r="H8306" s="25">
        <f>VLOOKUP(F8306,Table!$A$2:$C$121,2,0)</f>
        <v>3</v>
      </c>
      <c r="I8306" s="26">
        <f>VLOOKUP(F8306,Table!$A$2:$C$121,3,0)</f>
        <v>6</v>
      </c>
      <c r="J8306" s="17" t="s">
        <v>11658</v>
      </c>
      <c r="K8306" s="25" t="str">
        <f>LEFT(J8306,MIN(FIND({0,1,2,3,4,5,6,7,8,9},ASC(J8306)&amp;1234567890))-1)</f>
        <v>Ir</v>
      </c>
      <c r="L8306" s="25">
        <f t="shared" si="259"/>
        <v>3</v>
      </c>
      <c r="M8306" s="25">
        <f>VLOOKUP(K8306,Table!$A$2:$C$121,2,0)</f>
        <v>9</v>
      </c>
      <c r="N8306" s="26">
        <f>VLOOKUP(K8306,Table!$A$2:$C$121,3,0)</f>
        <v>6</v>
      </c>
      <c r="O8306" s="13" t="str">
        <f>VLOOKUP(A8306,Table!$U$1:$V$230,2,0)</f>
        <v>Cubic</v>
      </c>
      <c r="P8306" s="1"/>
    </row>
    <row r="8307" spans="1:16">
      <c r="A8307" s="12">
        <v>221</v>
      </c>
      <c r="B8307" s="12">
        <v>103231</v>
      </c>
      <c r="C8307" s="12" t="s">
        <v>9052</v>
      </c>
      <c r="D8307" s="12" t="s">
        <v>9269</v>
      </c>
      <c r="E8307" s="17" t="s">
        <v>11542</v>
      </c>
      <c r="F8307" s="25" t="str">
        <f>LEFT(E8307,MIN(FIND({0,1,2,3,4,5,6,7,8,9},ASC(E8307)&amp;1234567890))-1)</f>
        <v>Er</v>
      </c>
      <c r="G8307" s="25">
        <f t="shared" si="258"/>
        <v>1</v>
      </c>
      <c r="H8307" s="25">
        <f>VLOOKUP(F8307,Table!$A$2:$C$121,2,0)</f>
        <v>3</v>
      </c>
      <c r="I8307" s="26">
        <f>VLOOKUP(F8307,Table!$A$2:$C$121,3,0)</f>
        <v>6</v>
      </c>
      <c r="J8307" s="17" t="s">
        <v>11560</v>
      </c>
      <c r="K8307" s="25" t="str">
        <f>LEFT(J8307,MIN(FIND({0,1,2,3,4,5,6,7,8,9},ASC(J8307)&amp;1234567890))-1)</f>
        <v>Ga</v>
      </c>
      <c r="L8307" s="25">
        <f t="shared" si="259"/>
        <v>3</v>
      </c>
      <c r="M8307" s="25">
        <f>VLOOKUP(K8307,Table!$A$2:$C$121,2,0)</f>
        <v>13</v>
      </c>
      <c r="N8307" s="26">
        <f>VLOOKUP(K8307,Table!$A$2:$C$121,3,0)</f>
        <v>4</v>
      </c>
      <c r="O8307" s="13" t="str">
        <f>VLOOKUP(A8307,Table!$U$1:$V$230,2,0)</f>
        <v>Cubic</v>
      </c>
      <c r="P8307" s="1"/>
    </row>
    <row r="8308" spans="1:16">
      <c r="A8308" s="12">
        <v>221</v>
      </c>
      <c r="B8308" s="12">
        <v>103245</v>
      </c>
      <c r="C8308" s="12" t="s">
        <v>9052</v>
      </c>
      <c r="D8308" s="12" t="s">
        <v>9270</v>
      </c>
      <c r="E8308" s="17" t="s">
        <v>11542</v>
      </c>
      <c r="F8308" s="25" t="str">
        <f>LEFT(E8308,MIN(FIND({0,1,2,3,4,5,6,7,8,9},ASC(E8308)&amp;1234567890))-1)</f>
        <v>Er</v>
      </c>
      <c r="G8308" s="25">
        <f t="shared" si="258"/>
        <v>1</v>
      </c>
      <c r="H8308" s="25">
        <f>VLOOKUP(F8308,Table!$A$2:$C$121,2,0)</f>
        <v>3</v>
      </c>
      <c r="I8308" s="26">
        <f>VLOOKUP(F8308,Table!$A$2:$C$121,3,0)</f>
        <v>6</v>
      </c>
      <c r="J8308" s="17" t="s">
        <v>370</v>
      </c>
      <c r="K8308" s="25" t="str">
        <f>LEFT(J8308,MIN(FIND({0,1,2,3,4,5,6,7,8,9},ASC(J8308)&amp;1234567890))-1)</f>
        <v>Hg</v>
      </c>
      <c r="L8308" s="25">
        <f t="shared" si="259"/>
        <v>1</v>
      </c>
      <c r="M8308" s="25">
        <f>VLOOKUP(K8308,Table!$A$2:$C$121,2,0)</f>
        <v>12</v>
      </c>
      <c r="N8308" s="26">
        <f>VLOOKUP(K8308,Table!$A$2:$C$121,3,0)</f>
        <v>6</v>
      </c>
      <c r="O8308" s="13" t="str">
        <f>VLOOKUP(A8308,Table!$U$1:$V$230,2,0)</f>
        <v>Cubic</v>
      </c>
      <c r="P8308" s="1"/>
    </row>
    <row r="8309" spans="1:16">
      <c r="A8309" s="12">
        <v>221</v>
      </c>
      <c r="B8309" s="12">
        <v>103248</v>
      </c>
      <c r="C8309" s="12" t="s">
        <v>9052</v>
      </c>
      <c r="D8309" s="12" t="s">
        <v>9271</v>
      </c>
      <c r="E8309" s="17" t="s">
        <v>11542</v>
      </c>
      <c r="F8309" s="25" t="str">
        <f>LEFT(E8309,MIN(FIND({0,1,2,3,4,5,6,7,8,9},ASC(E8309)&amp;1234567890))-1)</f>
        <v>Er</v>
      </c>
      <c r="G8309" s="25">
        <f t="shared" si="258"/>
        <v>1</v>
      </c>
      <c r="H8309" s="25">
        <f>VLOOKUP(F8309,Table!$A$2:$C$121,2,0)</f>
        <v>3</v>
      </c>
      <c r="I8309" s="26">
        <f>VLOOKUP(F8309,Table!$A$2:$C$121,3,0)</f>
        <v>6</v>
      </c>
      <c r="J8309" s="17" t="s">
        <v>11286</v>
      </c>
      <c r="K8309" s="25" t="str">
        <f>LEFT(J8309,MIN(FIND({0,1,2,3,4,5,6,7,8,9},ASC(J8309)&amp;1234567890))-1)</f>
        <v>In</v>
      </c>
      <c r="L8309" s="25">
        <f t="shared" si="259"/>
        <v>1</v>
      </c>
      <c r="M8309" s="25">
        <f>VLOOKUP(K8309,Table!$A$2:$C$121,2,0)</f>
        <v>13</v>
      </c>
      <c r="N8309" s="26">
        <f>VLOOKUP(K8309,Table!$A$2:$C$121,3,0)</f>
        <v>5</v>
      </c>
      <c r="O8309" s="13" t="str">
        <f>VLOOKUP(A8309,Table!$U$1:$V$230,2,0)</f>
        <v>Cubic</v>
      </c>
      <c r="P8309" s="1"/>
    </row>
    <row r="8310" spans="1:16">
      <c r="A8310" s="12">
        <v>221</v>
      </c>
      <c r="B8310" s="12">
        <v>103249</v>
      </c>
      <c r="C8310" s="12" t="s">
        <v>9052</v>
      </c>
      <c r="D8310" s="12" t="s">
        <v>9272</v>
      </c>
      <c r="E8310" s="17" t="s">
        <v>11542</v>
      </c>
      <c r="F8310" s="25" t="str">
        <f>LEFT(E8310,MIN(FIND({0,1,2,3,4,5,6,7,8,9},ASC(E8310)&amp;1234567890))-1)</f>
        <v>Er</v>
      </c>
      <c r="G8310" s="25">
        <f t="shared" si="258"/>
        <v>1</v>
      </c>
      <c r="H8310" s="25">
        <f>VLOOKUP(F8310,Table!$A$2:$C$121,2,0)</f>
        <v>3</v>
      </c>
      <c r="I8310" s="26">
        <f>VLOOKUP(F8310,Table!$A$2:$C$121,3,0)</f>
        <v>6</v>
      </c>
      <c r="J8310" s="17" t="s">
        <v>45</v>
      </c>
      <c r="K8310" s="25" t="str">
        <f>LEFT(J8310,MIN(FIND({0,1,2,3,4,5,6,7,8,9},ASC(J8310)&amp;1234567890))-1)</f>
        <v>In</v>
      </c>
      <c r="L8310" s="25">
        <f t="shared" si="259"/>
        <v>3</v>
      </c>
      <c r="M8310" s="25">
        <f>VLOOKUP(K8310,Table!$A$2:$C$121,2,0)</f>
        <v>13</v>
      </c>
      <c r="N8310" s="26">
        <f>VLOOKUP(K8310,Table!$A$2:$C$121,3,0)</f>
        <v>5</v>
      </c>
      <c r="O8310" s="13" t="str">
        <f>VLOOKUP(A8310,Table!$U$1:$V$230,2,0)</f>
        <v>Cubic</v>
      </c>
      <c r="P8310" s="1"/>
    </row>
    <row r="8311" spans="1:16">
      <c r="A8311" s="12">
        <v>221</v>
      </c>
      <c r="B8311" s="12">
        <v>103257</v>
      </c>
      <c r="C8311" s="12" t="s">
        <v>9052</v>
      </c>
      <c r="D8311" s="12" t="s">
        <v>9273</v>
      </c>
      <c r="E8311" s="17" t="s">
        <v>11542</v>
      </c>
      <c r="F8311" s="25" t="str">
        <f>LEFT(E8311,MIN(FIND({0,1,2,3,4,5,6,7,8,9},ASC(E8311)&amp;1234567890))-1)</f>
        <v>Er</v>
      </c>
      <c r="G8311" s="25">
        <f t="shared" si="258"/>
        <v>1</v>
      </c>
      <c r="H8311" s="25">
        <f>VLOOKUP(F8311,Table!$A$2:$C$121,2,0)</f>
        <v>3</v>
      </c>
      <c r="I8311" s="26">
        <f>VLOOKUP(F8311,Table!$A$2:$C$121,3,0)</f>
        <v>6</v>
      </c>
      <c r="J8311" s="17" t="s">
        <v>72</v>
      </c>
      <c r="K8311" s="25" t="str">
        <f>LEFT(J8311,MIN(FIND({0,1,2,3,4,5,6,7,8,9},ASC(J8311)&amp;1234567890))-1)</f>
        <v>Ir</v>
      </c>
      <c r="L8311" s="25">
        <f t="shared" si="259"/>
        <v>1</v>
      </c>
      <c r="M8311" s="25">
        <f>VLOOKUP(K8311,Table!$A$2:$C$121,2,0)</f>
        <v>9</v>
      </c>
      <c r="N8311" s="26">
        <f>VLOOKUP(K8311,Table!$A$2:$C$121,3,0)</f>
        <v>6</v>
      </c>
      <c r="O8311" s="13" t="str">
        <f>VLOOKUP(A8311,Table!$U$1:$V$230,2,0)</f>
        <v>Cubic</v>
      </c>
      <c r="P8311" s="1"/>
    </row>
    <row r="8312" spans="1:16">
      <c r="A8312" s="12">
        <v>221</v>
      </c>
      <c r="B8312" s="12">
        <v>103260</v>
      </c>
      <c r="C8312" s="12" t="s">
        <v>9052</v>
      </c>
      <c r="D8312" s="12" t="s">
        <v>9274</v>
      </c>
      <c r="E8312" s="17" t="s">
        <v>11542</v>
      </c>
      <c r="F8312" s="25" t="str">
        <f>LEFT(E8312,MIN(FIND({0,1,2,3,4,5,6,7,8,9},ASC(E8312)&amp;1234567890))-1)</f>
        <v>Er</v>
      </c>
      <c r="G8312" s="25">
        <f t="shared" si="258"/>
        <v>1</v>
      </c>
      <c r="H8312" s="25">
        <f>VLOOKUP(F8312,Table!$A$2:$C$121,2,0)</f>
        <v>3</v>
      </c>
      <c r="I8312" s="26">
        <f>VLOOKUP(F8312,Table!$A$2:$C$121,3,0)</f>
        <v>6</v>
      </c>
      <c r="J8312" s="17" t="s">
        <v>69</v>
      </c>
      <c r="K8312" s="25" t="str">
        <f>LEFT(J8312,MIN(FIND({0,1,2,3,4,5,6,7,8,9},ASC(J8312)&amp;1234567890))-1)</f>
        <v>Mg</v>
      </c>
      <c r="L8312" s="25">
        <f t="shared" si="259"/>
        <v>1</v>
      </c>
      <c r="M8312" s="25">
        <f>VLOOKUP(K8312,Table!$A$2:$C$121,2,0)</f>
        <v>2</v>
      </c>
      <c r="N8312" s="26">
        <f>VLOOKUP(K8312,Table!$A$2:$C$121,3,0)</f>
        <v>3</v>
      </c>
      <c r="O8312" s="13" t="str">
        <f>VLOOKUP(A8312,Table!$U$1:$V$230,2,0)</f>
        <v>Cubic</v>
      </c>
      <c r="P8312" s="1"/>
    </row>
    <row r="8313" spans="1:16">
      <c r="A8313" s="12">
        <v>221</v>
      </c>
      <c r="B8313" s="12">
        <v>103277</v>
      </c>
      <c r="C8313" s="12" t="s">
        <v>9052</v>
      </c>
      <c r="D8313" s="12" t="s">
        <v>9275</v>
      </c>
      <c r="E8313" s="17" t="s">
        <v>11542</v>
      </c>
      <c r="F8313" s="25" t="str">
        <f>LEFT(E8313,MIN(FIND({0,1,2,3,4,5,6,7,8,9},ASC(E8313)&amp;1234567890))-1)</f>
        <v>Er</v>
      </c>
      <c r="G8313" s="25">
        <f t="shared" si="258"/>
        <v>1</v>
      </c>
      <c r="H8313" s="25">
        <f>VLOOKUP(F8313,Table!$A$2:$C$121,2,0)</f>
        <v>3</v>
      </c>
      <c r="I8313" s="26">
        <f>VLOOKUP(F8313,Table!$A$2:$C$121,3,0)</f>
        <v>6</v>
      </c>
      <c r="J8313" s="17" t="s">
        <v>597</v>
      </c>
      <c r="K8313" s="25" t="str">
        <f>LEFT(J8313,MIN(FIND({0,1,2,3,4,5,6,7,8,9},ASC(J8313)&amp;1234567890))-1)</f>
        <v>Pb</v>
      </c>
      <c r="L8313" s="25">
        <f t="shared" si="259"/>
        <v>3</v>
      </c>
      <c r="M8313" s="25">
        <f>VLOOKUP(K8313,Table!$A$2:$C$121,2,0)</f>
        <v>14</v>
      </c>
      <c r="N8313" s="26">
        <f>VLOOKUP(K8313,Table!$A$2:$C$121,3,0)</f>
        <v>6</v>
      </c>
      <c r="O8313" s="13" t="str">
        <f>VLOOKUP(A8313,Table!$U$1:$V$230,2,0)</f>
        <v>Cubic</v>
      </c>
      <c r="P8313" s="1"/>
    </row>
    <row r="8314" spans="1:16">
      <c r="A8314" s="12">
        <v>221</v>
      </c>
      <c r="B8314" s="12">
        <v>103279</v>
      </c>
      <c r="C8314" s="12" t="s">
        <v>9052</v>
      </c>
      <c r="D8314" s="12" t="s">
        <v>9276</v>
      </c>
      <c r="E8314" s="17" t="s">
        <v>11542</v>
      </c>
      <c r="F8314" s="25" t="str">
        <f>LEFT(E8314,MIN(FIND({0,1,2,3,4,5,6,7,8,9},ASC(E8314)&amp;1234567890))-1)</f>
        <v>Er</v>
      </c>
      <c r="G8314" s="25">
        <f t="shared" si="258"/>
        <v>1</v>
      </c>
      <c r="H8314" s="25">
        <f>VLOOKUP(F8314,Table!$A$2:$C$121,2,0)</f>
        <v>3</v>
      </c>
      <c r="I8314" s="26">
        <f>VLOOKUP(F8314,Table!$A$2:$C$121,3,0)</f>
        <v>6</v>
      </c>
      <c r="J8314" s="17" t="s">
        <v>541</v>
      </c>
      <c r="K8314" s="25" t="str">
        <f>LEFT(J8314,MIN(FIND({0,1,2,3,4,5,6,7,8,9},ASC(J8314)&amp;1234567890))-1)</f>
        <v>Pd</v>
      </c>
      <c r="L8314" s="25">
        <f t="shared" si="259"/>
        <v>1</v>
      </c>
      <c r="M8314" s="25">
        <f>VLOOKUP(K8314,Table!$A$2:$C$121,2,0)</f>
        <v>10</v>
      </c>
      <c r="N8314" s="26">
        <f>VLOOKUP(K8314,Table!$A$2:$C$121,3,0)</f>
        <v>5</v>
      </c>
      <c r="O8314" s="13" t="str">
        <f>VLOOKUP(A8314,Table!$U$1:$V$230,2,0)</f>
        <v>Cubic</v>
      </c>
      <c r="P8314" s="1"/>
    </row>
    <row r="8315" spans="1:16">
      <c r="A8315" s="12">
        <v>221</v>
      </c>
      <c r="B8315" s="12">
        <v>103280</v>
      </c>
      <c r="C8315" s="12" t="s">
        <v>9052</v>
      </c>
      <c r="D8315" s="12" t="s">
        <v>9277</v>
      </c>
      <c r="E8315" s="17" t="s">
        <v>11542</v>
      </c>
      <c r="F8315" s="25" t="str">
        <f>LEFT(E8315,MIN(FIND({0,1,2,3,4,5,6,7,8,9},ASC(E8315)&amp;1234567890))-1)</f>
        <v>Er</v>
      </c>
      <c r="G8315" s="25">
        <f t="shared" si="258"/>
        <v>1</v>
      </c>
      <c r="H8315" s="25">
        <f>VLOOKUP(F8315,Table!$A$2:$C$121,2,0)</f>
        <v>3</v>
      </c>
      <c r="I8315" s="26">
        <f>VLOOKUP(F8315,Table!$A$2:$C$121,3,0)</f>
        <v>6</v>
      </c>
      <c r="J8315" s="17" t="s">
        <v>11830</v>
      </c>
      <c r="K8315" s="25" t="str">
        <f>LEFT(J8315,MIN(FIND({0,1,2,3,4,5,6,7,8,9},ASC(J8315)&amp;1234567890))-1)</f>
        <v>Pd</v>
      </c>
      <c r="L8315" s="25">
        <f t="shared" si="259"/>
        <v>3</v>
      </c>
      <c r="M8315" s="25">
        <f>VLOOKUP(K8315,Table!$A$2:$C$121,2,0)</f>
        <v>10</v>
      </c>
      <c r="N8315" s="26">
        <f>VLOOKUP(K8315,Table!$A$2:$C$121,3,0)</f>
        <v>5</v>
      </c>
      <c r="O8315" s="13" t="str">
        <f>VLOOKUP(A8315,Table!$U$1:$V$230,2,0)</f>
        <v>Cubic</v>
      </c>
      <c r="P8315" s="1"/>
    </row>
    <row r="8316" spans="1:16">
      <c r="A8316" s="12">
        <v>221</v>
      </c>
      <c r="B8316" s="12">
        <v>103289</v>
      </c>
      <c r="C8316" s="12" t="s">
        <v>9052</v>
      </c>
      <c r="D8316" s="12" t="s">
        <v>9278</v>
      </c>
      <c r="E8316" s="17" t="s">
        <v>11542</v>
      </c>
      <c r="F8316" s="25" t="str">
        <f>LEFT(E8316,MIN(FIND({0,1,2,3,4,5,6,7,8,9},ASC(E8316)&amp;1234567890))-1)</f>
        <v>Er</v>
      </c>
      <c r="G8316" s="25">
        <f t="shared" si="258"/>
        <v>1</v>
      </c>
      <c r="H8316" s="25">
        <f>VLOOKUP(F8316,Table!$A$2:$C$121,2,0)</f>
        <v>3</v>
      </c>
      <c r="I8316" s="26">
        <f>VLOOKUP(F8316,Table!$A$2:$C$121,3,0)</f>
        <v>6</v>
      </c>
      <c r="J8316" s="17" t="s">
        <v>11355</v>
      </c>
      <c r="K8316" s="25" t="str">
        <f>LEFT(J8316,MIN(FIND({0,1,2,3,4,5,6,7,8,9},ASC(J8316)&amp;1234567890))-1)</f>
        <v>Pt</v>
      </c>
      <c r="L8316" s="25">
        <f t="shared" si="259"/>
        <v>3</v>
      </c>
      <c r="M8316" s="25">
        <f>VLOOKUP(K8316,Table!$A$2:$C$121,2,0)</f>
        <v>10</v>
      </c>
      <c r="N8316" s="26">
        <f>VLOOKUP(K8316,Table!$A$2:$C$121,3,0)</f>
        <v>6</v>
      </c>
      <c r="O8316" s="13" t="str">
        <f>VLOOKUP(A8316,Table!$U$1:$V$230,2,0)</f>
        <v>Cubic</v>
      </c>
      <c r="P8316" s="1"/>
    </row>
    <row r="8317" spans="1:16">
      <c r="A8317" s="12">
        <v>221</v>
      </c>
      <c r="B8317" s="12">
        <v>103293</v>
      </c>
      <c r="C8317" s="12" t="s">
        <v>9052</v>
      </c>
      <c r="D8317" s="12" t="s">
        <v>9279</v>
      </c>
      <c r="E8317" s="17" t="s">
        <v>11542</v>
      </c>
      <c r="F8317" s="25" t="str">
        <f>LEFT(E8317,MIN(FIND({0,1,2,3,4,5,6,7,8,9},ASC(E8317)&amp;1234567890))-1)</f>
        <v>Er</v>
      </c>
      <c r="G8317" s="25">
        <f t="shared" si="258"/>
        <v>1</v>
      </c>
      <c r="H8317" s="25">
        <f>VLOOKUP(F8317,Table!$A$2:$C$121,2,0)</f>
        <v>3</v>
      </c>
      <c r="I8317" s="26">
        <f>VLOOKUP(F8317,Table!$A$2:$C$121,3,0)</f>
        <v>6</v>
      </c>
      <c r="J8317" s="17" t="s">
        <v>11294</v>
      </c>
      <c r="K8317" s="25" t="str">
        <f>LEFT(J8317,MIN(FIND({0,1,2,3,4,5,6,7,8,9},ASC(J8317)&amp;1234567890))-1)</f>
        <v>Rh</v>
      </c>
      <c r="L8317" s="25">
        <f t="shared" si="259"/>
        <v>1</v>
      </c>
      <c r="M8317" s="25">
        <f>VLOOKUP(K8317,Table!$A$2:$C$121,2,0)</f>
        <v>9</v>
      </c>
      <c r="N8317" s="26">
        <f>VLOOKUP(K8317,Table!$A$2:$C$121,3,0)</f>
        <v>5</v>
      </c>
      <c r="O8317" s="13" t="str">
        <f>VLOOKUP(A8317,Table!$U$1:$V$230,2,0)</f>
        <v>Cubic</v>
      </c>
      <c r="P8317" s="1"/>
    </row>
    <row r="8318" spans="1:16">
      <c r="A8318" s="12">
        <v>221</v>
      </c>
      <c r="B8318" s="12">
        <v>103305</v>
      </c>
      <c r="C8318" s="12" t="s">
        <v>9052</v>
      </c>
      <c r="D8318" s="12" t="s">
        <v>1816</v>
      </c>
      <c r="E8318" s="17" t="s">
        <v>11542</v>
      </c>
      <c r="F8318" s="25" t="str">
        <f>LEFT(E8318,MIN(FIND({0,1,2,3,4,5,6,7,8,9},ASC(E8318)&amp;1234567890))-1)</f>
        <v>Er</v>
      </c>
      <c r="G8318" s="25">
        <f t="shared" si="258"/>
        <v>1</v>
      </c>
      <c r="H8318" s="25">
        <f>VLOOKUP(F8318,Table!$A$2:$C$121,2,0)</f>
        <v>3</v>
      </c>
      <c r="I8318" s="26">
        <f>VLOOKUP(F8318,Table!$A$2:$C$121,3,0)</f>
        <v>6</v>
      </c>
      <c r="J8318" s="17" t="s">
        <v>413</v>
      </c>
      <c r="K8318" s="25" t="str">
        <f>LEFT(J8318,MIN(FIND({0,1,2,3,4,5,6,7,8,9},ASC(J8318)&amp;1234567890))-1)</f>
        <v>Sn</v>
      </c>
      <c r="L8318" s="25">
        <f t="shared" si="259"/>
        <v>3</v>
      </c>
      <c r="M8318" s="25">
        <f>VLOOKUP(K8318,Table!$A$2:$C$121,2,0)</f>
        <v>14</v>
      </c>
      <c r="N8318" s="26">
        <f>VLOOKUP(K8318,Table!$A$2:$C$121,3,0)</f>
        <v>5</v>
      </c>
      <c r="O8318" s="13" t="str">
        <f>VLOOKUP(A8318,Table!$U$1:$V$230,2,0)</f>
        <v>Cubic</v>
      </c>
      <c r="P8318" s="1"/>
    </row>
    <row r="8319" spans="1:16">
      <c r="A8319" s="12">
        <v>221</v>
      </c>
      <c r="B8319" s="12">
        <v>103311</v>
      </c>
      <c r="C8319" s="12" t="s">
        <v>9052</v>
      </c>
      <c r="D8319" s="12" t="s">
        <v>4222</v>
      </c>
      <c r="E8319" s="17" t="s">
        <v>11542</v>
      </c>
      <c r="F8319" s="25" t="str">
        <f>LEFT(E8319,MIN(FIND({0,1,2,3,4,5,6,7,8,9},ASC(E8319)&amp;1234567890))-1)</f>
        <v>Er</v>
      </c>
      <c r="G8319" s="25">
        <f t="shared" si="258"/>
        <v>1</v>
      </c>
      <c r="H8319" s="25">
        <f>VLOOKUP(F8319,Table!$A$2:$C$121,2,0)</f>
        <v>3</v>
      </c>
      <c r="I8319" s="26">
        <f>VLOOKUP(F8319,Table!$A$2:$C$121,3,0)</f>
        <v>6</v>
      </c>
      <c r="J8319" s="17" t="s">
        <v>588</v>
      </c>
      <c r="K8319" s="25" t="str">
        <f>LEFT(J8319,MIN(FIND({0,1,2,3,4,5,6,7,8,9},ASC(J8319)&amp;1234567890))-1)</f>
        <v>Tl</v>
      </c>
      <c r="L8319" s="25">
        <f t="shared" si="259"/>
        <v>1</v>
      </c>
      <c r="M8319" s="25">
        <f>VLOOKUP(K8319,Table!$A$2:$C$121,2,0)</f>
        <v>13</v>
      </c>
      <c r="N8319" s="26">
        <f>VLOOKUP(K8319,Table!$A$2:$C$121,3,0)</f>
        <v>6</v>
      </c>
      <c r="O8319" s="13" t="str">
        <f>VLOOKUP(A8319,Table!$U$1:$V$230,2,0)</f>
        <v>Cubic</v>
      </c>
      <c r="P8319" s="1"/>
    </row>
    <row r="8320" spans="1:16">
      <c r="A8320" s="12">
        <v>221</v>
      </c>
      <c r="B8320" s="12">
        <v>103313</v>
      </c>
      <c r="C8320" s="12" t="s">
        <v>9052</v>
      </c>
      <c r="D8320" s="12" t="s">
        <v>9280</v>
      </c>
      <c r="E8320" s="17" t="s">
        <v>11542</v>
      </c>
      <c r="F8320" s="25" t="str">
        <f>LEFT(E8320,MIN(FIND({0,1,2,3,4,5,6,7,8,9},ASC(E8320)&amp;1234567890))-1)</f>
        <v>Er</v>
      </c>
      <c r="G8320" s="25">
        <f t="shared" si="258"/>
        <v>1</v>
      </c>
      <c r="H8320" s="25">
        <f>VLOOKUP(F8320,Table!$A$2:$C$121,2,0)</f>
        <v>3</v>
      </c>
      <c r="I8320" s="26">
        <f>VLOOKUP(F8320,Table!$A$2:$C$121,3,0)</f>
        <v>6</v>
      </c>
      <c r="J8320" s="17" t="s">
        <v>420</v>
      </c>
      <c r="K8320" s="25" t="str">
        <f>LEFT(J8320,MIN(FIND({0,1,2,3,4,5,6,7,8,9},ASC(J8320)&amp;1234567890))-1)</f>
        <v>Tl</v>
      </c>
      <c r="L8320" s="25">
        <f t="shared" si="259"/>
        <v>3</v>
      </c>
      <c r="M8320" s="25">
        <f>VLOOKUP(K8320,Table!$A$2:$C$121,2,0)</f>
        <v>13</v>
      </c>
      <c r="N8320" s="26">
        <f>VLOOKUP(K8320,Table!$A$2:$C$121,3,0)</f>
        <v>6</v>
      </c>
      <c r="O8320" s="13" t="str">
        <f>VLOOKUP(A8320,Table!$U$1:$V$230,2,0)</f>
        <v>Cubic</v>
      </c>
      <c r="P8320" s="1"/>
    </row>
    <row r="8321" spans="1:16">
      <c r="A8321" s="12">
        <v>221</v>
      </c>
      <c r="B8321" s="12">
        <v>103316</v>
      </c>
      <c r="C8321" s="12" t="s">
        <v>9052</v>
      </c>
      <c r="D8321" s="12" t="s">
        <v>9281</v>
      </c>
      <c r="E8321" s="17" t="s">
        <v>11542</v>
      </c>
      <c r="F8321" s="25" t="str">
        <f>LEFT(E8321,MIN(FIND({0,1,2,3,4,5,6,7,8,9},ASC(E8321)&amp;1234567890))-1)</f>
        <v>Er</v>
      </c>
      <c r="G8321" s="25">
        <f t="shared" si="258"/>
        <v>1</v>
      </c>
      <c r="H8321" s="25">
        <f>VLOOKUP(F8321,Table!$A$2:$C$121,2,0)</f>
        <v>3</v>
      </c>
      <c r="I8321" s="26">
        <f>VLOOKUP(F8321,Table!$A$2:$C$121,3,0)</f>
        <v>6</v>
      </c>
      <c r="J8321" s="17" t="s">
        <v>70</v>
      </c>
      <c r="K8321" s="25" t="str">
        <f>LEFT(J8321,MIN(FIND({0,1,2,3,4,5,6,7,8,9},ASC(J8321)&amp;1234567890))-1)</f>
        <v>Zn</v>
      </c>
      <c r="L8321" s="25">
        <f t="shared" si="259"/>
        <v>1</v>
      </c>
      <c r="M8321" s="25">
        <f>VLOOKUP(K8321,Table!$A$2:$C$121,2,0)</f>
        <v>12</v>
      </c>
      <c r="N8321" s="26">
        <f>VLOOKUP(K8321,Table!$A$2:$C$121,3,0)</f>
        <v>4</v>
      </c>
      <c r="O8321" s="13" t="str">
        <f>VLOOKUP(A8321,Table!$U$1:$V$230,2,0)</f>
        <v>Cubic</v>
      </c>
      <c r="P8321" s="1"/>
    </row>
    <row r="8322" spans="1:16">
      <c r="A8322" s="12">
        <v>221</v>
      </c>
      <c r="B8322" s="12">
        <v>103341</v>
      </c>
      <c r="C8322" s="12" t="s">
        <v>9052</v>
      </c>
      <c r="D8322" s="12" t="s">
        <v>9282</v>
      </c>
      <c r="E8322" s="17" t="s">
        <v>11333</v>
      </c>
      <c r="F8322" s="25" t="str">
        <f>LEFT(E8322,MIN(FIND({0,1,2,3,4,5,6,7,8,9},ASC(E8322)&amp;1234567890))-1)</f>
        <v>Dy</v>
      </c>
      <c r="G8322" s="25">
        <f t="shared" ref="G8322:G8385" si="260">IF(SUBSTITUTE(E8322,F8322,"")="",1,SUBSTITUTE(E8322,F8322,""))*1</f>
        <v>1</v>
      </c>
      <c r="H8322" s="25">
        <f>VLOOKUP(F8322,Table!$A$2:$C$121,2,0)</f>
        <v>3</v>
      </c>
      <c r="I8322" s="26">
        <f>VLOOKUP(F8322,Table!$A$2:$C$121,3,0)</f>
        <v>6</v>
      </c>
      <c r="J8322" s="17" t="s">
        <v>597</v>
      </c>
      <c r="K8322" s="25" t="str">
        <f>LEFT(J8322,MIN(FIND({0,1,2,3,4,5,6,7,8,9},ASC(J8322)&amp;1234567890))-1)</f>
        <v>Pb</v>
      </c>
      <c r="L8322" s="25">
        <f t="shared" ref="L8322:L8385" si="261">IF(SUBSTITUTE(J8322,K8322,"")="",1,SUBSTITUTE(J8322,K8322,""))*1</f>
        <v>3</v>
      </c>
      <c r="M8322" s="25">
        <f>VLOOKUP(K8322,Table!$A$2:$C$121,2,0)</f>
        <v>14</v>
      </c>
      <c r="N8322" s="26">
        <f>VLOOKUP(K8322,Table!$A$2:$C$121,3,0)</f>
        <v>6</v>
      </c>
      <c r="O8322" s="13" t="str">
        <f>VLOOKUP(A8322,Table!$U$1:$V$230,2,0)</f>
        <v>Cubic</v>
      </c>
      <c r="P8322" s="1"/>
    </row>
    <row r="8323" spans="1:16">
      <c r="A8323" s="12">
        <v>221</v>
      </c>
      <c r="B8323" s="12">
        <v>103343</v>
      </c>
      <c r="C8323" s="12" t="s">
        <v>9052</v>
      </c>
      <c r="D8323" s="12" t="s">
        <v>2762</v>
      </c>
      <c r="E8323" s="17" t="s">
        <v>11333</v>
      </c>
      <c r="F8323" s="25" t="str">
        <f>LEFT(E8323,MIN(FIND({0,1,2,3,4,5,6,7,8,9},ASC(E8323)&amp;1234567890))-1)</f>
        <v>Dy</v>
      </c>
      <c r="G8323" s="25">
        <f t="shared" si="260"/>
        <v>1</v>
      </c>
      <c r="H8323" s="25">
        <f>VLOOKUP(F8323,Table!$A$2:$C$121,2,0)</f>
        <v>3</v>
      </c>
      <c r="I8323" s="26">
        <f>VLOOKUP(F8323,Table!$A$2:$C$121,3,0)</f>
        <v>6</v>
      </c>
      <c r="J8323" s="17" t="s">
        <v>541</v>
      </c>
      <c r="K8323" s="25" t="str">
        <f>LEFT(J8323,MIN(FIND({0,1,2,3,4,5,6,7,8,9},ASC(J8323)&amp;1234567890))-1)</f>
        <v>Pd</v>
      </c>
      <c r="L8323" s="25">
        <f t="shared" si="261"/>
        <v>1</v>
      </c>
      <c r="M8323" s="25">
        <f>VLOOKUP(K8323,Table!$A$2:$C$121,2,0)</f>
        <v>10</v>
      </c>
      <c r="N8323" s="26">
        <f>VLOOKUP(K8323,Table!$A$2:$C$121,3,0)</f>
        <v>5</v>
      </c>
      <c r="O8323" s="13" t="str">
        <f>VLOOKUP(A8323,Table!$U$1:$V$230,2,0)</f>
        <v>Cubic</v>
      </c>
      <c r="P8323" s="1"/>
    </row>
    <row r="8324" spans="1:16">
      <c r="A8324" s="12">
        <v>221</v>
      </c>
      <c r="B8324" s="12">
        <v>103344</v>
      </c>
      <c r="C8324" s="12" t="s">
        <v>9052</v>
      </c>
      <c r="D8324" s="12" t="s">
        <v>9283</v>
      </c>
      <c r="E8324" s="17" t="s">
        <v>11333</v>
      </c>
      <c r="F8324" s="25" t="str">
        <f>LEFT(E8324,MIN(FIND({0,1,2,3,4,5,6,7,8,9},ASC(E8324)&amp;1234567890))-1)</f>
        <v>Dy</v>
      </c>
      <c r="G8324" s="25">
        <f t="shared" si="260"/>
        <v>1</v>
      </c>
      <c r="H8324" s="25">
        <f>VLOOKUP(F8324,Table!$A$2:$C$121,2,0)</f>
        <v>3</v>
      </c>
      <c r="I8324" s="26">
        <f>VLOOKUP(F8324,Table!$A$2:$C$121,3,0)</f>
        <v>6</v>
      </c>
      <c r="J8324" s="17" t="s">
        <v>11830</v>
      </c>
      <c r="K8324" s="25" t="str">
        <f>LEFT(J8324,MIN(FIND({0,1,2,3,4,5,6,7,8,9},ASC(J8324)&amp;1234567890))-1)</f>
        <v>Pd</v>
      </c>
      <c r="L8324" s="25">
        <f t="shared" si="261"/>
        <v>3</v>
      </c>
      <c r="M8324" s="25">
        <f>VLOOKUP(K8324,Table!$A$2:$C$121,2,0)</f>
        <v>10</v>
      </c>
      <c r="N8324" s="26">
        <f>VLOOKUP(K8324,Table!$A$2:$C$121,3,0)</f>
        <v>5</v>
      </c>
      <c r="O8324" s="13" t="str">
        <f>VLOOKUP(A8324,Table!$U$1:$V$230,2,0)</f>
        <v>Cubic</v>
      </c>
      <c r="P8324" s="1"/>
    </row>
    <row r="8325" spans="1:16">
      <c r="A8325" s="12">
        <v>221</v>
      </c>
      <c r="B8325" s="12">
        <v>103356</v>
      </c>
      <c r="C8325" s="12" t="s">
        <v>9052</v>
      </c>
      <c r="D8325" s="12" t="s">
        <v>9284</v>
      </c>
      <c r="E8325" s="17" t="s">
        <v>11333</v>
      </c>
      <c r="F8325" s="25" t="str">
        <f>LEFT(E8325,MIN(FIND({0,1,2,3,4,5,6,7,8,9},ASC(E8325)&amp;1234567890))-1)</f>
        <v>Dy</v>
      </c>
      <c r="G8325" s="25">
        <f t="shared" si="260"/>
        <v>1</v>
      </c>
      <c r="H8325" s="25">
        <f>VLOOKUP(F8325,Table!$A$2:$C$121,2,0)</f>
        <v>3</v>
      </c>
      <c r="I8325" s="26">
        <f>VLOOKUP(F8325,Table!$A$2:$C$121,3,0)</f>
        <v>6</v>
      </c>
      <c r="J8325" s="17" t="s">
        <v>11355</v>
      </c>
      <c r="K8325" s="25" t="str">
        <f>LEFT(J8325,MIN(FIND({0,1,2,3,4,5,6,7,8,9},ASC(J8325)&amp;1234567890))-1)</f>
        <v>Pt</v>
      </c>
      <c r="L8325" s="25">
        <f t="shared" si="261"/>
        <v>3</v>
      </c>
      <c r="M8325" s="25">
        <f>VLOOKUP(K8325,Table!$A$2:$C$121,2,0)</f>
        <v>10</v>
      </c>
      <c r="N8325" s="26">
        <f>VLOOKUP(K8325,Table!$A$2:$C$121,3,0)</f>
        <v>6</v>
      </c>
      <c r="O8325" s="13" t="str">
        <f>VLOOKUP(A8325,Table!$U$1:$V$230,2,0)</f>
        <v>Cubic</v>
      </c>
      <c r="P8325" s="1"/>
    </row>
    <row r="8326" spans="1:16">
      <c r="A8326" s="12">
        <v>221</v>
      </c>
      <c r="B8326" s="12">
        <v>103359</v>
      </c>
      <c r="C8326" s="12" t="s">
        <v>9052</v>
      </c>
      <c r="D8326" s="12" t="s">
        <v>9285</v>
      </c>
      <c r="E8326" s="17" t="s">
        <v>11333</v>
      </c>
      <c r="F8326" s="25" t="str">
        <f>LEFT(E8326,MIN(FIND({0,1,2,3,4,5,6,7,8,9},ASC(E8326)&amp;1234567890))-1)</f>
        <v>Dy</v>
      </c>
      <c r="G8326" s="25">
        <f t="shared" si="260"/>
        <v>1</v>
      </c>
      <c r="H8326" s="25">
        <f>VLOOKUP(F8326,Table!$A$2:$C$121,2,0)</f>
        <v>3</v>
      </c>
      <c r="I8326" s="26">
        <f>VLOOKUP(F8326,Table!$A$2:$C$121,3,0)</f>
        <v>6</v>
      </c>
      <c r="J8326" s="17" t="s">
        <v>11294</v>
      </c>
      <c r="K8326" s="25" t="str">
        <f>LEFT(J8326,MIN(FIND({0,1,2,3,4,5,6,7,8,9},ASC(J8326)&amp;1234567890))-1)</f>
        <v>Rh</v>
      </c>
      <c r="L8326" s="25">
        <f t="shared" si="261"/>
        <v>1</v>
      </c>
      <c r="M8326" s="25">
        <f>VLOOKUP(K8326,Table!$A$2:$C$121,2,0)</f>
        <v>9</v>
      </c>
      <c r="N8326" s="26">
        <f>VLOOKUP(K8326,Table!$A$2:$C$121,3,0)</f>
        <v>5</v>
      </c>
      <c r="O8326" s="13" t="str">
        <f>VLOOKUP(A8326,Table!$U$1:$V$230,2,0)</f>
        <v>Cubic</v>
      </c>
      <c r="P8326" s="1"/>
    </row>
    <row r="8327" spans="1:16">
      <c r="A8327" s="12">
        <v>221</v>
      </c>
      <c r="B8327" s="12">
        <v>103370</v>
      </c>
      <c r="C8327" s="12" t="s">
        <v>9052</v>
      </c>
      <c r="D8327" s="12" t="s">
        <v>1814</v>
      </c>
      <c r="E8327" s="17" t="s">
        <v>11333</v>
      </c>
      <c r="F8327" s="25" t="str">
        <f>LEFT(E8327,MIN(FIND({0,1,2,3,4,5,6,7,8,9},ASC(E8327)&amp;1234567890))-1)</f>
        <v>Dy</v>
      </c>
      <c r="G8327" s="25">
        <f t="shared" si="260"/>
        <v>1</v>
      </c>
      <c r="H8327" s="25">
        <f>VLOOKUP(F8327,Table!$A$2:$C$121,2,0)</f>
        <v>3</v>
      </c>
      <c r="I8327" s="26">
        <f>VLOOKUP(F8327,Table!$A$2:$C$121,3,0)</f>
        <v>6</v>
      </c>
      <c r="J8327" s="17" t="s">
        <v>413</v>
      </c>
      <c r="K8327" s="25" t="str">
        <f>LEFT(J8327,MIN(FIND({0,1,2,3,4,5,6,7,8,9},ASC(J8327)&amp;1234567890))-1)</f>
        <v>Sn</v>
      </c>
      <c r="L8327" s="25">
        <f t="shared" si="261"/>
        <v>3</v>
      </c>
      <c r="M8327" s="25">
        <f>VLOOKUP(K8327,Table!$A$2:$C$121,2,0)</f>
        <v>14</v>
      </c>
      <c r="N8327" s="26">
        <f>VLOOKUP(K8327,Table!$A$2:$C$121,3,0)</f>
        <v>5</v>
      </c>
      <c r="O8327" s="13" t="str">
        <f>VLOOKUP(A8327,Table!$U$1:$V$230,2,0)</f>
        <v>Cubic</v>
      </c>
      <c r="P8327" s="1"/>
    </row>
    <row r="8328" spans="1:16">
      <c r="A8328" s="12">
        <v>221</v>
      </c>
      <c r="B8328" s="12">
        <v>103375</v>
      </c>
      <c r="C8328" s="12" t="s">
        <v>9052</v>
      </c>
      <c r="D8328" s="12" t="s">
        <v>9286</v>
      </c>
      <c r="E8328" s="17" t="s">
        <v>11333</v>
      </c>
      <c r="F8328" s="25" t="str">
        <f>LEFT(E8328,MIN(FIND({0,1,2,3,4,5,6,7,8,9},ASC(E8328)&amp;1234567890))-1)</f>
        <v>Dy</v>
      </c>
      <c r="G8328" s="25">
        <f t="shared" si="260"/>
        <v>1</v>
      </c>
      <c r="H8328" s="25">
        <f>VLOOKUP(F8328,Table!$A$2:$C$121,2,0)</f>
        <v>3</v>
      </c>
      <c r="I8328" s="26">
        <f>VLOOKUP(F8328,Table!$A$2:$C$121,3,0)</f>
        <v>6</v>
      </c>
      <c r="J8328" s="17" t="s">
        <v>588</v>
      </c>
      <c r="K8328" s="25" t="str">
        <f>LEFT(J8328,MIN(FIND({0,1,2,3,4,5,6,7,8,9},ASC(J8328)&amp;1234567890))-1)</f>
        <v>Tl</v>
      </c>
      <c r="L8328" s="25">
        <f t="shared" si="261"/>
        <v>1</v>
      </c>
      <c r="M8328" s="25">
        <f>VLOOKUP(K8328,Table!$A$2:$C$121,2,0)</f>
        <v>13</v>
      </c>
      <c r="N8328" s="26">
        <f>VLOOKUP(K8328,Table!$A$2:$C$121,3,0)</f>
        <v>6</v>
      </c>
      <c r="O8328" s="13" t="str">
        <f>VLOOKUP(A8328,Table!$U$1:$V$230,2,0)</f>
        <v>Cubic</v>
      </c>
      <c r="P8328" s="1"/>
    </row>
    <row r="8329" spans="1:16">
      <c r="A8329" s="12">
        <v>221</v>
      </c>
      <c r="B8329" s="12">
        <v>103376</v>
      </c>
      <c r="C8329" s="12" t="s">
        <v>9052</v>
      </c>
      <c r="D8329" s="12" t="s">
        <v>9287</v>
      </c>
      <c r="E8329" s="17" t="s">
        <v>11333</v>
      </c>
      <c r="F8329" s="25" t="str">
        <f>LEFT(E8329,MIN(FIND({0,1,2,3,4,5,6,7,8,9},ASC(E8329)&amp;1234567890))-1)</f>
        <v>Dy</v>
      </c>
      <c r="G8329" s="25">
        <f t="shared" si="260"/>
        <v>1</v>
      </c>
      <c r="H8329" s="25">
        <f>VLOOKUP(F8329,Table!$A$2:$C$121,2,0)</f>
        <v>3</v>
      </c>
      <c r="I8329" s="26">
        <f>VLOOKUP(F8329,Table!$A$2:$C$121,3,0)</f>
        <v>6</v>
      </c>
      <c r="J8329" s="17" t="s">
        <v>420</v>
      </c>
      <c r="K8329" s="25" t="str">
        <f>LEFT(J8329,MIN(FIND({0,1,2,3,4,5,6,7,8,9},ASC(J8329)&amp;1234567890))-1)</f>
        <v>Tl</v>
      </c>
      <c r="L8329" s="25">
        <f t="shared" si="261"/>
        <v>3</v>
      </c>
      <c r="M8329" s="25">
        <f>VLOOKUP(K8329,Table!$A$2:$C$121,2,0)</f>
        <v>13</v>
      </c>
      <c r="N8329" s="26">
        <f>VLOOKUP(K8329,Table!$A$2:$C$121,3,0)</f>
        <v>6</v>
      </c>
      <c r="O8329" s="13" t="str">
        <f>VLOOKUP(A8329,Table!$U$1:$V$230,2,0)</f>
        <v>Cubic</v>
      </c>
      <c r="P8329" s="1"/>
    </row>
    <row r="8330" spans="1:16">
      <c r="A8330" s="12">
        <v>221</v>
      </c>
      <c r="B8330" s="12">
        <v>103379</v>
      </c>
      <c r="C8330" s="12" t="s">
        <v>9052</v>
      </c>
      <c r="D8330" s="12" t="s">
        <v>4223</v>
      </c>
      <c r="E8330" s="17" t="s">
        <v>11333</v>
      </c>
      <c r="F8330" s="25" t="str">
        <f>LEFT(E8330,MIN(FIND({0,1,2,3,4,5,6,7,8,9},ASC(E8330)&amp;1234567890))-1)</f>
        <v>Dy</v>
      </c>
      <c r="G8330" s="25">
        <f t="shared" si="260"/>
        <v>1</v>
      </c>
      <c r="H8330" s="25">
        <f>VLOOKUP(F8330,Table!$A$2:$C$121,2,0)</f>
        <v>3</v>
      </c>
      <c r="I8330" s="26">
        <f>VLOOKUP(F8330,Table!$A$2:$C$121,3,0)</f>
        <v>6</v>
      </c>
      <c r="J8330" s="17" t="s">
        <v>70</v>
      </c>
      <c r="K8330" s="25" t="str">
        <f>LEFT(J8330,MIN(FIND({0,1,2,3,4,5,6,7,8,9},ASC(J8330)&amp;1234567890))-1)</f>
        <v>Zn</v>
      </c>
      <c r="L8330" s="25">
        <f t="shared" si="261"/>
        <v>1</v>
      </c>
      <c r="M8330" s="25">
        <f>VLOOKUP(K8330,Table!$A$2:$C$121,2,0)</f>
        <v>12</v>
      </c>
      <c r="N8330" s="26">
        <f>VLOOKUP(K8330,Table!$A$2:$C$121,3,0)</f>
        <v>4</v>
      </c>
      <c r="O8330" s="13" t="str">
        <f>VLOOKUP(A8330,Table!$U$1:$V$230,2,0)</f>
        <v>Cubic</v>
      </c>
      <c r="P8330" s="1"/>
    </row>
    <row r="8331" spans="1:16">
      <c r="A8331" s="12">
        <v>221</v>
      </c>
      <c r="B8331" s="12">
        <v>103396</v>
      </c>
      <c r="C8331" s="12" t="s">
        <v>9052</v>
      </c>
      <c r="D8331" s="12" t="s">
        <v>9288</v>
      </c>
      <c r="E8331" s="17" t="s">
        <v>428</v>
      </c>
      <c r="F8331" s="25" t="str">
        <f>LEFT(E8331,MIN(FIND({0,1,2,3,4,5,6,7,8,9},ASC(E8331)&amp;1234567890))-1)</f>
        <v>Eu</v>
      </c>
      <c r="G8331" s="25">
        <f t="shared" si="260"/>
        <v>1</v>
      </c>
      <c r="H8331" s="25">
        <f>VLOOKUP(F8331,Table!$A$2:$C$121,2,0)</f>
        <v>3</v>
      </c>
      <c r="I8331" s="26">
        <f>VLOOKUP(F8331,Table!$A$2:$C$121,3,0)</f>
        <v>6</v>
      </c>
      <c r="J8331" s="17" t="s">
        <v>370</v>
      </c>
      <c r="K8331" s="25" t="str">
        <f>LEFT(J8331,MIN(FIND({0,1,2,3,4,5,6,7,8,9},ASC(J8331)&amp;1234567890))-1)</f>
        <v>Hg</v>
      </c>
      <c r="L8331" s="25">
        <f t="shared" si="261"/>
        <v>1</v>
      </c>
      <c r="M8331" s="25">
        <f>VLOOKUP(K8331,Table!$A$2:$C$121,2,0)</f>
        <v>12</v>
      </c>
      <c r="N8331" s="26">
        <f>VLOOKUP(K8331,Table!$A$2:$C$121,3,0)</f>
        <v>6</v>
      </c>
      <c r="O8331" s="13" t="str">
        <f>VLOOKUP(A8331,Table!$U$1:$V$230,2,0)</f>
        <v>Cubic</v>
      </c>
      <c r="P8331" s="1"/>
    </row>
    <row r="8332" spans="1:16">
      <c r="A8332" s="12">
        <v>221</v>
      </c>
      <c r="B8332" s="12">
        <v>103418</v>
      </c>
      <c r="C8332" s="12" t="s">
        <v>9052</v>
      </c>
      <c r="D8332" s="12" t="s">
        <v>9289</v>
      </c>
      <c r="E8332" s="17" t="s">
        <v>428</v>
      </c>
      <c r="F8332" s="25" t="str">
        <f>LEFT(E8332,MIN(FIND({0,1,2,3,4,5,6,7,8,9},ASC(E8332)&amp;1234567890))-1)</f>
        <v>Eu</v>
      </c>
      <c r="G8332" s="25">
        <f t="shared" si="260"/>
        <v>1</v>
      </c>
      <c r="H8332" s="25">
        <f>VLOOKUP(F8332,Table!$A$2:$C$121,2,0)</f>
        <v>3</v>
      </c>
      <c r="I8332" s="26">
        <f>VLOOKUP(F8332,Table!$A$2:$C$121,3,0)</f>
        <v>6</v>
      </c>
      <c r="J8332" s="17" t="s">
        <v>597</v>
      </c>
      <c r="K8332" s="25" t="str">
        <f>LEFT(J8332,MIN(FIND({0,1,2,3,4,5,6,7,8,9},ASC(J8332)&amp;1234567890))-1)</f>
        <v>Pb</v>
      </c>
      <c r="L8332" s="25">
        <f t="shared" si="261"/>
        <v>3</v>
      </c>
      <c r="M8332" s="25">
        <f>VLOOKUP(K8332,Table!$A$2:$C$121,2,0)</f>
        <v>14</v>
      </c>
      <c r="N8332" s="26">
        <f>VLOOKUP(K8332,Table!$A$2:$C$121,3,0)</f>
        <v>6</v>
      </c>
      <c r="O8332" s="13" t="str">
        <f>VLOOKUP(A8332,Table!$U$1:$V$230,2,0)</f>
        <v>Cubic</v>
      </c>
      <c r="P8332" s="1"/>
    </row>
    <row r="8333" spans="1:16">
      <c r="A8333" s="12">
        <v>221</v>
      </c>
      <c r="B8333" s="12">
        <v>103425</v>
      </c>
      <c r="C8333" s="12" t="s">
        <v>9052</v>
      </c>
      <c r="D8333" s="12" t="s">
        <v>9290</v>
      </c>
      <c r="E8333" s="17" t="s">
        <v>428</v>
      </c>
      <c r="F8333" s="25" t="str">
        <f>LEFT(E8333,MIN(FIND({0,1,2,3,4,5,6,7,8,9},ASC(E8333)&amp;1234567890))-1)</f>
        <v>Eu</v>
      </c>
      <c r="G8333" s="25">
        <f t="shared" si="260"/>
        <v>1</v>
      </c>
      <c r="H8333" s="25">
        <f>VLOOKUP(F8333,Table!$A$2:$C$121,2,0)</f>
        <v>3</v>
      </c>
      <c r="I8333" s="26">
        <f>VLOOKUP(F8333,Table!$A$2:$C$121,3,0)</f>
        <v>6</v>
      </c>
      <c r="J8333" s="17" t="s">
        <v>11830</v>
      </c>
      <c r="K8333" s="25" t="str">
        <f>LEFT(J8333,MIN(FIND({0,1,2,3,4,5,6,7,8,9},ASC(J8333)&amp;1234567890))-1)</f>
        <v>Pd</v>
      </c>
      <c r="L8333" s="25">
        <f t="shared" si="261"/>
        <v>3</v>
      </c>
      <c r="M8333" s="25">
        <f>VLOOKUP(K8333,Table!$A$2:$C$121,2,0)</f>
        <v>10</v>
      </c>
      <c r="N8333" s="26">
        <f>VLOOKUP(K8333,Table!$A$2:$C$121,3,0)</f>
        <v>5</v>
      </c>
      <c r="O8333" s="13" t="str">
        <f>VLOOKUP(A8333,Table!$U$1:$V$230,2,0)</f>
        <v>Cubic</v>
      </c>
      <c r="P8333" s="1"/>
    </row>
    <row r="8334" spans="1:16">
      <c r="A8334" s="12">
        <v>221</v>
      </c>
      <c r="B8334" s="12">
        <v>103437</v>
      </c>
      <c r="C8334" s="12" t="s">
        <v>9052</v>
      </c>
      <c r="D8334" s="12" t="s">
        <v>9291</v>
      </c>
      <c r="E8334" s="17" t="s">
        <v>428</v>
      </c>
      <c r="F8334" s="25" t="str">
        <f>LEFT(E8334,MIN(FIND({0,1,2,3,4,5,6,7,8,9},ASC(E8334)&amp;1234567890))-1)</f>
        <v>Eu</v>
      </c>
      <c r="G8334" s="25">
        <f t="shared" si="260"/>
        <v>1</v>
      </c>
      <c r="H8334" s="25">
        <f>VLOOKUP(F8334,Table!$A$2:$C$121,2,0)</f>
        <v>3</v>
      </c>
      <c r="I8334" s="26">
        <f>VLOOKUP(F8334,Table!$A$2:$C$121,3,0)</f>
        <v>6</v>
      </c>
      <c r="J8334" s="17" t="s">
        <v>588</v>
      </c>
      <c r="K8334" s="25" t="str">
        <f>LEFT(J8334,MIN(FIND({0,1,2,3,4,5,6,7,8,9},ASC(J8334)&amp;1234567890))-1)</f>
        <v>Tl</v>
      </c>
      <c r="L8334" s="25">
        <f t="shared" si="261"/>
        <v>1</v>
      </c>
      <c r="M8334" s="25">
        <f>VLOOKUP(K8334,Table!$A$2:$C$121,2,0)</f>
        <v>13</v>
      </c>
      <c r="N8334" s="26">
        <f>VLOOKUP(K8334,Table!$A$2:$C$121,3,0)</f>
        <v>6</v>
      </c>
      <c r="O8334" s="13" t="str">
        <f>VLOOKUP(A8334,Table!$U$1:$V$230,2,0)</f>
        <v>Cubic</v>
      </c>
      <c r="P8334" s="1"/>
    </row>
    <row r="8335" spans="1:16">
      <c r="A8335" s="12">
        <v>221</v>
      </c>
      <c r="B8335" s="12">
        <v>103439</v>
      </c>
      <c r="C8335" s="12" t="s">
        <v>9052</v>
      </c>
      <c r="D8335" s="12" t="s">
        <v>7908</v>
      </c>
      <c r="E8335" s="17" t="s">
        <v>428</v>
      </c>
      <c r="F8335" s="25" t="str">
        <f>LEFT(E8335,MIN(FIND({0,1,2,3,4,5,6,7,8,9},ASC(E8335)&amp;1234567890))-1)</f>
        <v>Eu</v>
      </c>
      <c r="G8335" s="25">
        <f t="shared" si="260"/>
        <v>1</v>
      </c>
      <c r="H8335" s="25">
        <f>VLOOKUP(F8335,Table!$A$2:$C$121,2,0)</f>
        <v>3</v>
      </c>
      <c r="I8335" s="26">
        <f>VLOOKUP(F8335,Table!$A$2:$C$121,3,0)</f>
        <v>6</v>
      </c>
      <c r="J8335" s="17" t="s">
        <v>420</v>
      </c>
      <c r="K8335" s="25" t="str">
        <f>LEFT(J8335,MIN(FIND({0,1,2,3,4,5,6,7,8,9},ASC(J8335)&amp;1234567890))-1)</f>
        <v>Tl</v>
      </c>
      <c r="L8335" s="25">
        <f t="shared" si="261"/>
        <v>3</v>
      </c>
      <c r="M8335" s="25">
        <f>VLOOKUP(K8335,Table!$A$2:$C$121,2,0)</f>
        <v>13</v>
      </c>
      <c r="N8335" s="26">
        <f>VLOOKUP(K8335,Table!$A$2:$C$121,3,0)</f>
        <v>6</v>
      </c>
      <c r="O8335" s="13" t="str">
        <f>VLOOKUP(A8335,Table!$U$1:$V$230,2,0)</f>
        <v>Cubic</v>
      </c>
      <c r="P8335" s="1"/>
    </row>
    <row r="8336" spans="1:16">
      <c r="A8336" s="12">
        <v>221</v>
      </c>
      <c r="B8336" s="12">
        <v>103442</v>
      </c>
      <c r="C8336" s="12" t="s">
        <v>9052</v>
      </c>
      <c r="D8336" s="12" t="s">
        <v>9292</v>
      </c>
      <c r="E8336" s="17" t="s">
        <v>428</v>
      </c>
      <c r="F8336" s="25" t="str">
        <f>LEFT(E8336,MIN(FIND({0,1,2,3,4,5,6,7,8,9},ASC(E8336)&amp;1234567890))-1)</f>
        <v>Eu</v>
      </c>
      <c r="G8336" s="25">
        <f t="shared" si="260"/>
        <v>1</v>
      </c>
      <c r="H8336" s="25">
        <f>VLOOKUP(F8336,Table!$A$2:$C$121,2,0)</f>
        <v>3</v>
      </c>
      <c r="I8336" s="26">
        <f>VLOOKUP(F8336,Table!$A$2:$C$121,3,0)</f>
        <v>6</v>
      </c>
      <c r="J8336" s="17" t="s">
        <v>70</v>
      </c>
      <c r="K8336" s="25" t="str">
        <f>LEFT(J8336,MIN(FIND({0,1,2,3,4,5,6,7,8,9},ASC(J8336)&amp;1234567890))-1)</f>
        <v>Zn</v>
      </c>
      <c r="L8336" s="25">
        <f t="shared" si="261"/>
        <v>1</v>
      </c>
      <c r="M8336" s="25">
        <f>VLOOKUP(K8336,Table!$A$2:$C$121,2,0)</f>
        <v>12</v>
      </c>
      <c r="N8336" s="26">
        <f>VLOOKUP(K8336,Table!$A$2:$C$121,3,0)</f>
        <v>4</v>
      </c>
      <c r="O8336" s="13" t="str">
        <f>VLOOKUP(A8336,Table!$U$1:$V$230,2,0)</f>
        <v>Cubic</v>
      </c>
      <c r="P8336" s="1"/>
    </row>
    <row r="8337" spans="1:16">
      <c r="A8337" s="12">
        <v>221</v>
      </c>
      <c r="B8337" s="12">
        <v>103451</v>
      </c>
      <c r="C8337" s="12" t="s">
        <v>9052</v>
      </c>
      <c r="D8337" s="12" t="s">
        <v>7909</v>
      </c>
      <c r="E8337" s="17" t="s">
        <v>11292</v>
      </c>
      <c r="F8337" s="25" t="str">
        <f>LEFT(E8337,MIN(FIND({0,1,2,3,4,5,6,7,8,9},ASC(E8337)&amp;1234567890))-1)</f>
        <v>Fe</v>
      </c>
      <c r="G8337" s="25">
        <f t="shared" si="260"/>
        <v>3</v>
      </c>
      <c r="H8337" s="25">
        <f>VLOOKUP(F8337,Table!$A$2:$C$121,2,0)</f>
        <v>8</v>
      </c>
      <c r="I8337" s="26">
        <f>VLOOKUP(F8337,Table!$A$2:$C$121,3,0)</f>
        <v>4</v>
      </c>
      <c r="J8337" s="17" t="s">
        <v>366</v>
      </c>
      <c r="K8337" s="25" t="str">
        <f>LEFT(J8337,MIN(FIND({0,1,2,3,4,5,6,7,8,9},ASC(J8337)&amp;1234567890))-1)</f>
        <v>Ga</v>
      </c>
      <c r="L8337" s="25">
        <f t="shared" si="261"/>
        <v>1</v>
      </c>
      <c r="M8337" s="25">
        <f>VLOOKUP(K8337,Table!$A$2:$C$121,2,0)</f>
        <v>13</v>
      </c>
      <c r="N8337" s="26">
        <f>VLOOKUP(K8337,Table!$A$2:$C$121,3,0)</f>
        <v>4</v>
      </c>
      <c r="O8337" s="13" t="str">
        <f>VLOOKUP(A8337,Table!$U$1:$V$230,2,0)</f>
        <v>Cubic</v>
      </c>
      <c r="P8337" s="1"/>
    </row>
    <row r="8338" spans="1:16">
      <c r="A8338" s="12">
        <v>221</v>
      </c>
      <c r="B8338" s="12">
        <v>103557</v>
      </c>
      <c r="C8338" s="12" t="s">
        <v>9052</v>
      </c>
      <c r="D8338" s="12" t="s">
        <v>9293</v>
      </c>
      <c r="E8338" s="17" t="s">
        <v>33</v>
      </c>
      <c r="F8338" s="25" t="str">
        <f>LEFT(E8338,MIN(FIND({0,1,2,3,4,5,6,7,8,9},ASC(E8338)&amp;1234567890))-1)</f>
        <v>Fe</v>
      </c>
      <c r="G8338" s="25">
        <f t="shared" si="260"/>
        <v>1</v>
      </c>
      <c r="H8338" s="25">
        <f>VLOOKUP(F8338,Table!$A$2:$C$121,2,0)</f>
        <v>8</v>
      </c>
      <c r="I8338" s="26">
        <f>VLOOKUP(F8338,Table!$A$2:$C$121,3,0)</f>
        <v>4</v>
      </c>
      <c r="J8338" s="17" t="s">
        <v>11359</v>
      </c>
      <c r="K8338" s="25" t="str">
        <f>LEFT(J8338,MIN(FIND({0,1,2,3,4,5,6,7,8,9},ASC(J8338)&amp;1234567890))-1)</f>
        <v>Ni</v>
      </c>
      <c r="L8338" s="25">
        <f t="shared" si="261"/>
        <v>3</v>
      </c>
      <c r="M8338" s="25">
        <f>VLOOKUP(K8338,Table!$A$2:$C$121,2,0)</f>
        <v>10</v>
      </c>
      <c r="N8338" s="26">
        <f>VLOOKUP(K8338,Table!$A$2:$C$121,3,0)</f>
        <v>4</v>
      </c>
      <c r="O8338" s="13" t="str">
        <f>VLOOKUP(A8338,Table!$U$1:$V$230,2,0)</f>
        <v>Cubic</v>
      </c>
      <c r="P8338" s="1"/>
    </row>
    <row r="8339" spans="1:16">
      <c r="A8339" s="12">
        <v>221</v>
      </c>
      <c r="B8339" s="12">
        <v>103582</v>
      </c>
      <c r="C8339" s="12" t="s">
        <v>9052</v>
      </c>
      <c r="D8339" s="12" t="s">
        <v>9294</v>
      </c>
      <c r="E8339" s="17" t="s">
        <v>33</v>
      </c>
      <c r="F8339" s="25" t="str">
        <f>LEFT(E8339,MIN(FIND({0,1,2,3,4,5,6,7,8,9},ASC(E8339)&amp;1234567890))-1)</f>
        <v>Fe</v>
      </c>
      <c r="G8339" s="25">
        <f t="shared" si="260"/>
        <v>1</v>
      </c>
      <c r="H8339" s="25">
        <f>VLOOKUP(F8339,Table!$A$2:$C$121,2,0)</f>
        <v>8</v>
      </c>
      <c r="I8339" s="26">
        <f>VLOOKUP(F8339,Table!$A$2:$C$121,3,0)</f>
        <v>4</v>
      </c>
      <c r="J8339" s="17" t="s">
        <v>11830</v>
      </c>
      <c r="K8339" s="25" t="str">
        <f>LEFT(J8339,MIN(FIND({0,1,2,3,4,5,6,7,8,9},ASC(J8339)&amp;1234567890))-1)</f>
        <v>Pd</v>
      </c>
      <c r="L8339" s="25">
        <f t="shared" si="261"/>
        <v>3</v>
      </c>
      <c r="M8339" s="25">
        <f>VLOOKUP(K8339,Table!$A$2:$C$121,2,0)</f>
        <v>10</v>
      </c>
      <c r="N8339" s="26">
        <f>VLOOKUP(K8339,Table!$A$2:$C$121,3,0)</f>
        <v>5</v>
      </c>
      <c r="O8339" s="13" t="str">
        <f>VLOOKUP(A8339,Table!$U$1:$V$230,2,0)</f>
        <v>Cubic</v>
      </c>
      <c r="P8339" s="1"/>
    </row>
    <row r="8340" spans="1:16">
      <c r="A8340" s="12">
        <v>221</v>
      </c>
      <c r="B8340" s="12">
        <v>103586</v>
      </c>
      <c r="C8340" s="12" t="s">
        <v>9052</v>
      </c>
      <c r="D8340" s="12" t="s">
        <v>9295</v>
      </c>
      <c r="E8340" s="17" t="s">
        <v>11292</v>
      </c>
      <c r="F8340" s="25" t="str">
        <f>LEFT(E8340,MIN(FIND({0,1,2,3,4,5,6,7,8,9},ASC(E8340)&amp;1234567890))-1)</f>
        <v>Fe</v>
      </c>
      <c r="G8340" s="25">
        <f t="shared" si="260"/>
        <v>3</v>
      </c>
      <c r="H8340" s="25">
        <f>VLOOKUP(F8340,Table!$A$2:$C$121,2,0)</f>
        <v>8</v>
      </c>
      <c r="I8340" s="26">
        <f>VLOOKUP(F8340,Table!$A$2:$C$121,3,0)</f>
        <v>4</v>
      </c>
      <c r="J8340" s="17" t="s">
        <v>541</v>
      </c>
      <c r="K8340" s="25" t="str">
        <f>LEFT(J8340,MIN(FIND({0,1,2,3,4,5,6,7,8,9},ASC(J8340)&amp;1234567890))-1)</f>
        <v>Pd</v>
      </c>
      <c r="L8340" s="25">
        <f t="shared" si="261"/>
        <v>1</v>
      </c>
      <c r="M8340" s="25">
        <f>VLOOKUP(K8340,Table!$A$2:$C$121,2,0)</f>
        <v>10</v>
      </c>
      <c r="N8340" s="26">
        <f>VLOOKUP(K8340,Table!$A$2:$C$121,3,0)</f>
        <v>5</v>
      </c>
      <c r="O8340" s="13" t="str">
        <f>VLOOKUP(A8340,Table!$U$1:$V$230,2,0)</f>
        <v>Cubic</v>
      </c>
      <c r="P8340" s="1"/>
    </row>
    <row r="8341" spans="1:16">
      <c r="A8341" s="12">
        <v>221</v>
      </c>
      <c r="B8341" s="12">
        <v>103598</v>
      </c>
      <c r="C8341" s="12" t="s">
        <v>9052</v>
      </c>
      <c r="D8341" s="12" t="s">
        <v>9296</v>
      </c>
      <c r="E8341" s="17" t="s">
        <v>11292</v>
      </c>
      <c r="F8341" s="25" t="str">
        <f>LEFT(E8341,MIN(FIND({0,1,2,3,4,5,6,7,8,9},ASC(E8341)&amp;1234567890))-1)</f>
        <v>Fe</v>
      </c>
      <c r="G8341" s="25">
        <f t="shared" si="260"/>
        <v>3</v>
      </c>
      <c r="H8341" s="25">
        <f>VLOOKUP(F8341,Table!$A$2:$C$121,2,0)</f>
        <v>8</v>
      </c>
      <c r="I8341" s="26">
        <f>VLOOKUP(F8341,Table!$A$2:$C$121,3,0)</f>
        <v>4</v>
      </c>
      <c r="J8341" s="17" t="s">
        <v>539</v>
      </c>
      <c r="K8341" s="25" t="str">
        <f>LEFT(J8341,MIN(FIND({0,1,2,3,4,5,6,7,8,9},ASC(J8341)&amp;1234567890))-1)</f>
        <v>Pt</v>
      </c>
      <c r="L8341" s="25">
        <f t="shared" si="261"/>
        <v>1</v>
      </c>
      <c r="M8341" s="25">
        <f>VLOOKUP(K8341,Table!$A$2:$C$121,2,0)</f>
        <v>10</v>
      </c>
      <c r="N8341" s="26">
        <f>VLOOKUP(K8341,Table!$A$2:$C$121,3,0)</f>
        <v>6</v>
      </c>
      <c r="O8341" s="13" t="str">
        <f>VLOOKUP(A8341,Table!$U$1:$V$230,2,0)</f>
        <v>Cubic</v>
      </c>
      <c r="P8341" s="1"/>
    </row>
    <row r="8342" spans="1:16">
      <c r="A8342" s="12">
        <v>221</v>
      </c>
      <c r="B8342" s="12">
        <v>103638</v>
      </c>
      <c r="C8342" s="12" t="s">
        <v>9052</v>
      </c>
      <c r="D8342" s="12" t="s">
        <v>7485</v>
      </c>
      <c r="E8342" s="17" t="s">
        <v>11292</v>
      </c>
      <c r="F8342" s="25" t="str">
        <f>LEFT(E8342,MIN(FIND({0,1,2,3,4,5,6,7,8,9},ASC(E8342)&amp;1234567890))-1)</f>
        <v>Fe</v>
      </c>
      <c r="G8342" s="25">
        <f t="shared" si="260"/>
        <v>3</v>
      </c>
      <c r="H8342" s="25">
        <f>VLOOKUP(F8342,Table!$A$2:$C$121,2,0)</f>
        <v>8</v>
      </c>
      <c r="I8342" s="26">
        <f>VLOOKUP(F8342,Table!$A$2:$C$121,3,0)</f>
        <v>4</v>
      </c>
      <c r="J8342" s="17" t="s">
        <v>11291</v>
      </c>
      <c r="K8342" s="25" t="str">
        <f>LEFT(J8342,MIN(FIND({0,1,2,3,4,5,6,7,8,9},ASC(J8342)&amp;1234567890))-1)</f>
        <v>Sn</v>
      </c>
      <c r="L8342" s="25">
        <f t="shared" si="261"/>
        <v>1</v>
      </c>
      <c r="M8342" s="25">
        <f>VLOOKUP(K8342,Table!$A$2:$C$121,2,0)</f>
        <v>14</v>
      </c>
      <c r="N8342" s="26">
        <f>VLOOKUP(K8342,Table!$A$2:$C$121,3,0)</f>
        <v>5</v>
      </c>
      <c r="O8342" s="13" t="str">
        <f>VLOOKUP(A8342,Table!$U$1:$V$230,2,0)</f>
        <v>Cubic</v>
      </c>
      <c r="P8342" s="1"/>
    </row>
    <row r="8343" spans="1:16">
      <c r="A8343" s="12">
        <v>221</v>
      </c>
      <c r="B8343" s="12">
        <v>103659</v>
      </c>
      <c r="C8343" s="12" t="s">
        <v>9052</v>
      </c>
      <c r="D8343" s="12" t="s">
        <v>9297</v>
      </c>
      <c r="E8343" s="17" t="s">
        <v>11560</v>
      </c>
      <c r="F8343" s="25" t="str">
        <f>LEFT(E8343,MIN(FIND({0,1,2,3,4,5,6,7,8,9},ASC(E8343)&amp;1234567890))-1)</f>
        <v>Ga</v>
      </c>
      <c r="G8343" s="25">
        <f t="shared" si="260"/>
        <v>3</v>
      </c>
      <c r="H8343" s="25">
        <f>VLOOKUP(F8343,Table!$A$2:$C$121,2,0)</f>
        <v>13</v>
      </c>
      <c r="I8343" s="26">
        <f>VLOOKUP(F8343,Table!$A$2:$C$121,3,0)</f>
        <v>4</v>
      </c>
      <c r="J8343" s="17" t="s">
        <v>11335</v>
      </c>
      <c r="K8343" s="25" t="str">
        <f>LEFT(J8343,MIN(FIND({0,1,2,3,4,5,6,7,8,9},ASC(J8343)&amp;1234567890))-1)</f>
        <v>Lu</v>
      </c>
      <c r="L8343" s="25">
        <f t="shared" si="261"/>
        <v>1</v>
      </c>
      <c r="M8343" s="25">
        <f>VLOOKUP(K8343,Table!$A$2:$C$121,2,0)</f>
        <v>3</v>
      </c>
      <c r="N8343" s="26">
        <f>VLOOKUP(K8343,Table!$A$2:$C$121,3,0)</f>
        <v>6</v>
      </c>
      <c r="O8343" s="13" t="str">
        <f>VLOOKUP(A8343,Table!$U$1:$V$230,2,0)</f>
        <v>Cubic</v>
      </c>
      <c r="P8343" s="1"/>
    </row>
    <row r="8344" spans="1:16">
      <c r="A8344" s="12">
        <v>221</v>
      </c>
      <c r="B8344" s="12">
        <v>103681</v>
      </c>
      <c r="C8344" s="12" t="s">
        <v>9052</v>
      </c>
      <c r="D8344" s="12" t="s">
        <v>4660</v>
      </c>
      <c r="E8344" s="17" t="s">
        <v>33</v>
      </c>
      <c r="F8344" s="25" t="str">
        <f>LEFT(E8344,MIN(FIND({0,1,2,3,4,5,6,7,8,9},ASC(E8344)&amp;1234567890))-1)</f>
        <v>Fe</v>
      </c>
      <c r="G8344" s="25">
        <f t="shared" si="260"/>
        <v>1</v>
      </c>
      <c r="H8344" s="25">
        <f>VLOOKUP(F8344,Table!$A$2:$C$121,2,0)</f>
        <v>8</v>
      </c>
      <c r="I8344" s="26">
        <f>VLOOKUP(F8344,Table!$A$2:$C$121,3,0)</f>
        <v>4</v>
      </c>
      <c r="J8344" s="17" t="s">
        <v>334</v>
      </c>
      <c r="K8344" s="25" t="str">
        <f>LEFT(J8344,MIN(FIND({0,1,2,3,4,5,6,7,8,9},ASC(J8344)&amp;1234567890))-1)</f>
        <v>V</v>
      </c>
      <c r="L8344" s="25">
        <f t="shared" si="261"/>
        <v>1</v>
      </c>
      <c r="M8344" s="25">
        <f>VLOOKUP(K8344,Table!$A$2:$C$121,2,0)</f>
        <v>5</v>
      </c>
      <c r="N8344" s="26">
        <f>VLOOKUP(K8344,Table!$A$2:$C$121,3,0)</f>
        <v>4</v>
      </c>
      <c r="O8344" s="13" t="str">
        <f>VLOOKUP(A8344,Table!$U$1:$V$230,2,0)</f>
        <v>Cubic</v>
      </c>
      <c r="P8344" s="1"/>
    </row>
    <row r="8345" spans="1:16">
      <c r="A8345" s="12">
        <v>221</v>
      </c>
      <c r="B8345" s="12">
        <v>103749</v>
      </c>
      <c r="C8345" s="12" t="s">
        <v>9052</v>
      </c>
      <c r="D8345" s="12" t="s">
        <v>7681</v>
      </c>
      <c r="E8345" s="17" t="s">
        <v>11560</v>
      </c>
      <c r="F8345" s="25" t="str">
        <f>LEFT(E8345,MIN(FIND({0,1,2,3,4,5,6,7,8,9},ASC(E8345)&amp;1234567890))-1)</f>
        <v>Ga</v>
      </c>
      <c r="G8345" s="25">
        <f t="shared" si="260"/>
        <v>3</v>
      </c>
      <c r="H8345" s="25">
        <f>VLOOKUP(F8345,Table!$A$2:$C$121,2,0)</f>
        <v>13</v>
      </c>
      <c r="I8345" s="26">
        <f>VLOOKUP(F8345,Table!$A$2:$C$121,3,0)</f>
        <v>4</v>
      </c>
      <c r="J8345" s="17" t="s">
        <v>587</v>
      </c>
      <c r="K8345" s="25" t="str">
        <f>LEFT(J8345,MIN(FIND({0,1,2,3,4,5,6,7,8,9},ASC(J8345)&amp;1234567890))-1)</f>
        <v>Ho</v>
      </c>
      <c r="L8345" s="25">
        <f t="shared" si="261"/>
        <v>1</v>
      </c>
      <c r="M8345" s="25">
        <f>VLOOKUP(K8345,Table!$A$2:$C$121,2,0)</f>
        <v>3</v>
      </c>
      <c r="N8345" s="26">
        <f>VLOOKUP(K8345,Table!$A$2:$C$121,3,0)</f>
        <v>6</v>
      </c>
      <c r="O8345" s="13" t="str">
        <f>VLOOKUP(A8345,Table!$U$1:$V$230,2,0)</f>
        <v>Cubic</v>
      </c>
      <c r="P8345" s="1"/>
    </row>
    <row r="8346" spans="1:16">
      <c r="A8346" s="12">
        <v>221</v>
      </c>
      <c r="B8346" s="12">
        <v>103760</v>
      </c>
      <c r="C8346" s="12" t="s">
        <v>9052</v>
      </c>
      <c r="D8346" s="12" t="s">
        <v>9298</v>
      </c>
      <c r="E8346" s="17" t="s">
        <v>366</v>
      </c>
      <c r="F8346" s="25" t="str">
        <f>LEFT(E8346,MIN(FIND({0,1,2,3,4,5,6,7,8,9},ASC(E8346)&amp;1234567890))-1)</f>
        <v>Ga</v>
      </c>
      <c r="G8346" s="25">
        <f t="shared" si="260"/>
        <v>1</v>
      </c>
      <c r="H8346" s="25">
        <f>VLOOKUP(F8346,Table!$A$2:$C$121,2,0)</f>
        <v>13</v>
      </c>
      <c r="I8346" s="26">
        <f>VLOOKUP(F8346,Table!$A$2:$C$121,3,0)</f>
        <v>4</v>
      </c>
      <c r="J8346" s="17" t="s">
        <v>72</v>
      </c>
      <c r="K8346" s="25" t="str">
        <f>LEFT(J8346,MIN(FIND({0,1,2,3,4,5,6,7,8,9},ASC(J8346)&amp;1234567890))-1)</f>
        <v>Ir</v>
      </c>
      <c r="L8346" s="25">
        <f t="shared" si="261"/>
        <v>1</v>
      </c>
      <c r="M8346" s="25">
        <f>VLOOKUP(K8346,Table!$A$2:$C$121,2,0)</f>
        <v>9</v>
      </c>
      <c r="N8346" s="26">
        <f>VLOOKUP(K8346,Table!$A$2:$C$121,3,0)</f>
        <v>6</v>
      </c>
      <c r="O8346" s="13" t="str">
        <f>VLOOKUP(A8346,Table!$U$1:$V$230,2,0)</f>
        <v>Cubic</v>
      </c>
      <c r="P8346" s="1"/>
    </row>
    <row r="8347" spans="1:16">
      <c r="A8347" s="12">
        <v>221</v>
      </c>
      <c r="B8347" s="12">
        <v>103765</v>
      </c>
      <c r="C8347" s="12" t="s">
        <v>9052</v>
      </c>
      <c r="D8347" s="12" t="s">
        <v>9299</v>
      </c>
      <c r="E8347" s="17" t="s">
        <v>366</v>
      </c>
      <c r="F8347" s="25" t="str">
        <f>LEFT(E8347,MIN(FIND({0,1,2,3,4,5,6,7,8,9},ASC(E8347)&amp;1234567890))-1)</f>
        <v>Ga</v>
      </c>
      <c r="G8347" s="25">
        <f t="shared" si="260"/>
        <v>1</v>
      </c>
      <c r="H8347" s="25">
        <f>VLOOKUP(F8347,Table!$A$2:$C$121,2,0)</f>
        <v>13</v>
      </c>
      <c r="I8347" s="26">
        <f>VLOOKUP(F8347,Table!$A$2:$C$121,3,0)</f>
        <v>4</v>
      </c>
      <c r="J8347" s="17" t="s">
        <v>11999</v>
      </c>
      <c r="K8347" s="25" t="str">
        <f>LEFT(J8347,MIN(FIND({0,1,2,3,4,5,6,7,8,9},ASC(J8347)&amp;1234567890))-1)</f>
        <v>La</v>
      </c>
      <c r="L8347" s="25">
        <f t="shared" si="261"/>
        <v>3</v>
      </c>
      <c r="M8347" s="25">
        <f>VLOOKUP(K8347,Table!$A$2:$C$121,2,0)</f>
        <v>3</v>
      </c>
      <c r="N8347" s="26">
        <f>VLOOKUP(K8347,Table!$A$2:$C$121,3,0)</f>
        <v>6</v>
      </c>
      <c r="O8347" s="13" t="str">
        <f>VLOOKUP(A8347,Table!$U$1:$V$230,2,0)</f>
        <v>Cubic</v>
      </c>
      <c r="P8347" s="1"/>
    </row>
    <row r="8348" spans="1:16">
      <c r="A8348" s="12">
        <v>221</v>
      </c>
      <c r="B8348" s="12">
        <v>103846</v>
      </c>
      <c r="C8348" s="12" t="s">
        <v>9052</v>
      </c>
      <c r="D8348" s="12" t="s">
        <v>9300</v>
      </c>
      <c r="E8348" s="17" t="s">
        <v>366</v>
      </c>
      <c r="F8348" s="25" t="str">
        <f>LEFT(E8348,MIN(FIND({0,1,2,3,4,5,6,7,8,9},ASC(E8348)&amp;1234567890))-1)</f>
        <v>Ga</v>
      </c>
      <c r="G8348" s="25">
        <f t="shared" si="260"/>
        <v>1</v>
      </c>
      <c r="H8348" s="25">
        <f>VLOOKUP(F8348,Table!$A$2:$C$121,2,0)</f>
        <v>13</v>
      </c>
      <c r="I8348" s="26">
        <f>VLOOKUP(F8348,Table!$A$2:$C$121,3,0)</f>
        <v>4</v>
      </c>
      <c r="J8348" s="17" t="s">
        <v>11576</v>
      </c>
      <c r="K8348" s="25" t="str">
        <f>LEFT(J8348,MIN(FIND({0,1,2,3,4,5,6,7,8,9},ASC(J8348)&amp;1234567890))-1)</f>
        <v>Nd</v>
      </c>
      <c r="L8348" s="25">
        <f t="shared" si="261"/>
        <v>3</v>
      </c>
      <c r="M8348" s="25">
        <f>VLOOKUP(K8348,Table!$A$2:$C$121,2,0)</f>
        <v>3</v>
      </c>
      <c r="N8348" s="26">
        <f>VLOOKUP(K8348,Table!$A$2:$C$121,3,0)</f>
        <v>6</v>
      </c>
      <c r="O8348" s="13" t="str">
        <f>VLOOKUP(A8348,Table!$U$1:$V$230,2,0)</f>
        <v>Cubic</v>
      </c>
      <c r="P8348" s="1"/>
    </row>
    <row r="8349" spans="1:16">
      <c r="A8349" s="12">
        <v>221</v>
      </c>
      <c r="B8349" s="12">
        <v>103847</v>
      </c>
      <c r="C8349" s="12" t="s">
        <v>9052</v>
      </c>
      <c r="D8349" s="12" t="s">
        <v>9301</v>
      </c>
      <c r="E8349" s="17" t="s">
        <v>11560</v>
      </c>
      <c r="F8349" s="25" t="str">
        <f>LEFT(E8349,MIN(FIND({0,1,2,3,4,5,6,7,8,9},ASC(E8349)&amp;1234567890))-1)</f>
        <v>Ga</v>
      </c>
      <c r="G8349" s="25">
        <f t="shared" si="260"/>
        <v>3</v>
      </c>
      <c r="H8349" s="25">
        <f>VLOOKUP(F8349,Table!$A$2:$C$121,2,0)</f>
        <v>13</v>
      </c>
      <c r="I8349" s="26">
        <f>VLOOKUP(F8349,Table!$A$2:$C$121,3,0)</f>
        <v>4</v>
      </c>
      <c r="J8349" s="17" t="s">
        <v>615</v>
      </c>
      <c r="K8349" s="25" t="str">
        <f>LEFT(J8349,MIN(FIND({0,1,2,3,4,5,6,7,8,9},ASC(J8349)&amp;1234567890))-1)</f>
        <v>Nd</v>
      </c>
      <c r="L8349" s="25">
        <f t="shared" si="261"/>
        <v>1</v>
      </c>
      <c r="M8349" s="25">
        <f>VLOOKUP(K8349,Table!$A$2:$C$121,2,0)</f>
        <v>3</v>
      </c>
      <c r="N8349" s="26">
        <f>VLOOKUP(K8349,Table!$A$2:$C$121,3,0)</f>
        <v>6</v>
      </c>
      <c r="O8349" s="13" t="str">
        <f>VLOOKUP(A8349,Table!$U$1:$V$230,2,0)</f>
        <v>Cubic</v>
      </c>
      <c r="P8349" s="1"/>
    </row>
    <row r="8350" spans="1:16">
      <c r="A8350" s="12">
        <v>221</v>
      </c>
      <c r="B8350" s="12">
        <v>103853</v>
      </c>
      <c r="C8350" s="12" t="s">
        <v>9052</v>
      </c>
      <c r="D8350" s="12" t="s">
        <v>9302</v>
      </c>
      <c r="E8350" s="17" t="s">
        <v>366</v>
      </c>
      <c r="F8350" s="25" t="str">
        <f>LEFT(E8350,MIN(FIND({0,1,2,3,4,5,6,7,8,9},ASC(E8350)&amp;1234567890))-1)</f>
        <v>Ga</v>
      </c>
      <c r="G8350" s="25">
        <f t="shared" si="260"/>
        <v>1</v>
      </c>
      <c r="H8350" s="25">
        <f>VLOOKUP(F8350,Table!$A$2:$C$121,2,0)</f>
        <v>13</v>
      </c>
      <c r="I8350" s="26">
        <f>VLOOKUP(F8350,Table!$A$2:$C$121,3,0)</f>
        <v>4</v>
      </c>
      <c r="J8350" s="17" t="s">
        <v>66</v>
      </c>
      <c r="K8350" s="25" t="str">
        <f>LEFT(J8350,MIN(FIND({0,1,2,3,4,5,6,7,8,9},ASC(J8350)&amp;1234567890))-1)</f>
        <v>Ni</v>
      </c>
      <c r="L8350" s="25">
        <f t="shared" si="261"/>
        <v>1</v>
      </c>
      <c r="M8350" s="25">
        <f>VLOOKUP(K8350,Table!$A$2:$C$121,2,0)</f>
        <v>10</v>
      </c>
      <c r="N8350" s="26">
        <f>VLOOKUP(K8350,Table!$A$2:$C$121,3,0)</f>
        <v>4</v>
      </c>
      <c r="O8350" s="13" t="str">
        <f>VLOOKUP(A8350,Table!$U$1:$V$230,2,0)</f>
        <v>Cubic</v>
      </c>
      <c r="P8350" s="1"/>
    </row>
    <row r="8351" spans="1:16">
      <c r="A8351" s="12">
        <v>221</v>
      </c>
      <c r="B8351" s="12">
        <v>103856</v>
      </c>
      <c r="C8351" s="12" t="s">
        <v>9052</v>
      </c>
      <c r="D8351" s="12" t="s">
        <v>9303</v>
      </c>
      <c r="E8351" s="17" t="s">
        <v>366</v>
      </c>
      <c r="F8351" s="25" t="str">
        <f>LEFT(E8351,MIN(FIND({0,1,2,3,4,5,6,7,8,9},ASC(E8351)&amp;1234567890))-1)</f>
        <v>Ga</v>
      </c>
      <c r="G8351" s="25">
        <f t="shared" si="260"/>
        <v>1</v>
      </c>
      <c r="H8351" s="25">
        <f>VLOOKUP(F8351,Table!$A$2:$C$121,2,0)</f>
        <v>13</v>
      </c>
      <c r="I8351" s="26">
        <f>VLOOKUP(F8351,Table!$A$2:$C$121,3,0)</f>
        <v>4</v>
      </c>
      <c r="J8351" s="17" t="s">
        <v>11359</v>
      </c>
      <c r="K8351" s="25" t="str">
        <f>LEFT(J8351,MIN(FIND({0,1,2,3,4,5,6,7,8,9},ASC(J8351)&amp;1234567890))-1)</f>
        <v>Ni</v>
      </c>
      <c r="L8351" s="25">
        <f t="shared" si="261"/>
        <v>3</v>
      </c>
      <c r="M8351" s="25">
        <f>VLOOKUP(K8351,Table!$A$2:$C$121,2,0)</f>
        <v>10</v>
      </c>
      <c r="N8351" s="26">
        <f>VLOOKUP(K8351,Table!$A$2:$C$121,3,0)</f>
        <v>4</v>
      </c>
      <c r="O8351" s="13" t="str">
        <f>VLOOKUP(A8351,Table!$U$1:$V$230,2,0)</f>
        <v>Cubic</v>
      </c>
      <c r="P8351" s="1"/>
    </row>
    <row r="8352" spans="1:16">
      <c r="A8352" s="12">
        <v>221</v>
      </c>
      <c r="B8352" s="12">
        <v>103907</v>
      </c>
      <c r="C8352" s="12" t="s">
        <v>9052</v>
      </c>
      <c r="D8352" s="12" t="s">
        <v>9304</v>
      </c>
      <c r="E8352" s="17" t="s">
        <v>12040</v>
      </c>
      <c r="F8352" s="25" t="str">
        <f>LEFT(E8352,MIN(FIND({0,1,2,3,4,5,6,7,8,9},ASC(E8352)&amp;1234567890))-1)</f>
        <v>Ga</v>
      </c>
      <c r="G8352" s="25">
        <f t="shared" si="260"/>
        <v>0.9</v>
      </c>
      <c r="H8352" s="25">
        <f>VLOOKUP(F8352,Table!$A$2:$C$121,2,0)</f>
        <v>13</v>
      </c>
      <c r="I8352" s="26">
        <f>VLOOKUP(F8352,Table!$A$2:$C$121,3,0)</f>
        <v>4</v>
      </c>
      <c r="J8352" s="17" t="s">
        <v>12314</v>
      </c>
      <c r="K8352" s="25" t="str">
        <f>LEFT(J8352,MIN(FIND({0,1,2,3,4,5,6,7,8,9},ASC(J8352)&amp;1234567890))-1)</f>
        <v>Pd</v>
      </c>
      <c r="L8352" s="25">
        <f t="shared" si="261"/>
        <v>1.1000000000000001</v>
      </c>
      <c r="M8352" s="25">
        <f>VLOOKUP(K8352,Table!$A$2:$C$121,2,0)</f>
        <v>10</v>
      </c>
      <c r="N8352" s="26">
        <f>VLOOKUP(K8352,Table!$A$2:$C$121,3,0)</f>
        <v>5</v>
      </c>
      <c r="O8352" s="13" t="str">
        <f>VLOOKUP(A8352,Table!$U$1:$V$230,2,0)</f>
        <v>Cubic</v>
      </c>
      <c r="P8352" s="1"/>
    </row>
    <row r="8353" spans="1:16">
      <c r="A8353" s="12">
        <v>221</v>
      </c>
      <c r="B8353" s="12">
        <v>103914</v>
      </c>
      <c r="C8353" s="12" t="s">
        <v>9052</v>
      </c>
      <c r="D8353" s="12" t="s">
        <v>9305</v>
      </c>
      <c r="E8353" s="17" t="s">
        <v>366</v>
      </c>
      <c r="F8353" s="25" t="str">
        <f>LEFT(E8353,MIN(FIND({0,1,2,3,4,5,6,7,8,9},ASC(E8353)&amp;1234567890))-1)</f>
        <v>Ga</v>
      </c>
      <c r="G8353" s="25">
        <f t="shared" si="260"/>
        <v>1</v>
      </c>
      <c r="H8353" s="25">
        <f>VLOOKUP(F8353,Table!$A$2:$C$121,2,0)</f>
        <v>13</v>
      </c>
      <c r="I8353" s="26">
        <f>VLOOKUP(F8353,Table!$A$2:$C$121,3,0)</f>
        <v>4</v>
      </c>
      <c r="J8353" s="17" t="s">
        <v>12003</v>
      </c>
      <c r="K8353" s="25" t="str">
        <f>LEFT(J8353,MIN(FIND({0,1,2,3,4,5,6,7,8,9},ASC(J8353)&amp;1234567890))-1)</f>
        <v>Pr</v>
      </c>
      <c r="L8353" s="25">
        <f t="shared" si="261"/>
        <v>3</v>
      </c>
      <c r="M8353" s="25">
        <f>VLOOKUP(K8353,Table!$A$2:$C$121,2,0)</f>
        <v>3</v>
      </c>
      <c r="N8353" s="26">
        <f>VLOOKUP(K8353,Table!$A$2:$C$121,3,0)</f>
        <v>6</v>
      </c>
      <c r="O8353" s="13" t="str">
        <f>VLOOKUP(A8353,Table!$U$1:$V$230,2,0)</f>
        <v>Cubic</v>
      </c>
      <c r="P8353" s="1"/>
    </row>
    <row r="8354" spans="1:16">
      <c r="A8354" s="12">
        <v>221</v>
      </c>
      <c r="B8354" s="12">
        <v>103921</v>
      </c>
      <c r="C8354" s="12" t="s">
        <v>9052</v>
      </c>
      <c r="D8354" s="12" t="s">
        <v>9306</v>
      </c>
      <c r="E8354" s="17" t="s">
        <v>14144</v>
      </c>
      <c r="F8354" s="25" t="str">
        <f>LEFT(E8354,MIN(FIND({0,1,2,3,4,5,6,7,8,9},ASC(E8354)&amp;1234567890))-1)</f>
        <v>Ga</v>
      </c>
      <c r="G8354" s="25">
        <f t="shared" si="260"/>
        <v>1.08</v>
      </c>
      <c r="H8354" s="25">
        <f>VLOOKUP(F8354,Table!$A$2:$C$121,2,0)</f>
        <v>13</v>
      </c>
      <c r="I8354" s="26">
        <f>VLOOKUP(F8354,Table!$A$2:$C$121,3,0)</f>
        <v>4</v>
      </c>
      <c r="J8354" s="17" t="s">
        <v>14145</v>
      </c>
      <c r="K8354" s="25" t="str">
        <f>LEFT(J8354,MIN(FIND({0,1,2,3,4,5,6,7,8,9},ASC(J8354)&amp;1234567890))-1)</f>
        <v>Pt</v>
      </c>
      <c r="L8354" s="25">
        <f t="shared" si="261"/>
        <v>2.92</v>
      </c>
      <c r="M8354" s="25">
        <f>VLOOKUP(K8354,Table!$A$2:$C$121,2,0)</f>
        <v>10</v>
      </c>
      <c r="N8354" s="26">
        <f>VLOOKUP(K8354,Table!$A$2:$C$121,3,0)</f>
        <v>6</v>
      </c>
      <c r="O8354" s="13" t="str">
        <f>VLOOKUP(A8354,Table!$U$1:$V$230,2,0)</f>
        <v>Cubic</v>
      </c>
      <c r="P8354" s="1"/>
    </row>
    <row r="8355" spans="1:16">
      <c r="A8355" s="12">
        <v>221</v>
      </c>
      <c r="B8355" s="12">
        <v>103922</v>
      </c>
      <c r="C8355" s="12" t="s">
        <v>9052</v>
      </c>
      <c r="D8355" s="12" t="s">
        <v>4361</v>
      </c>
      <c r="E8355" s="17" t="s">
        <v>366</v>
      </c>
      <c r="F8355" s="25" t="str">
        <f>LEFT(E8355,MIN(FIND({0,1,2,3,4,5,6,7,8,9},ASC(E8355)&amp;1234567890))-1)</f>
        <v>Ga</v>
      </c>
      <c r="G8355" s="25">
        <f t="shared" si="260"/>
        <v>1</v>
      </c>
      <c r="H8355" s="25">
        <f>VLOOKUP(F8355,Table!$A$2:$C$121,2,0)</f>
        <v>13</v>
      </c>
      <c r="I8355" s="26">
        <f>VLOOKUP(F8355,Table!$A$2:$C$121,3,0)</f>
        <v>4</v>
      </c>
      <c r="J8355" s="17" t="s">
        <v>11355</v>
      </c>
      <c r="K8355" s="25" t="str">
        <f>LEFT(J8355,MIN(FIND({0,1,2,3,4,5,6,7,8,9},ASC(J8355)&amp;1234567890))-1)</f>
        <v>Pt</v>
      </c>
      <c r="L8355" s="25">
        <f t="shared" si="261"/>
        <v>3</v>
      </c>
      <c r="M8355" s="25">
        <f>VLOOKUP(K8355,Table!$A$2:$C$121,2,0)</f>
        <v>10</v>
      </c>
      <c r="N8355" s="26">
        <f>VLOOKUP(K8355,Table!$A$2:$C$121,3,0)</f>
        <v>6</v>
      </c>
      <c r="O8355" s="13" t="str">
        <f>VLOOKUP(A8355,Table!$U$1:$V$230,2,0)</f>
        <v>Cubic</v>
      </c>
      <c r="P8355" s="1"/>
    </row>
    <row r="8356" spans="1:16">
      <c r="A8356" s="12">
        <v>221</v>
      </c>
      <c r="B8356" s="12">
        <v>103935</v>
      </c>
      <c r="C8356" s="12" t="s">
        <v>9052</v>
      </c>
      <c r="D8356" s="12" t="s">
        <v>4225</v>
      </c>
      <c r="E8356" s="17" t="s">
        <v>366</v>
      </c>
      <c r="F8356" s="25" t="str">
        <f>LEFT(E8356,MIN(FIND({0,1,2,3,4,5,6,7,8,9},ASC(E8356)&amp;1234567890))-1)</f>
        <v>Ga</v>
      </c>
      <c r="G8356" s="25">
        <f t="shared" si="260"/>
        <v>1</v>
      </c>
      <c r="H8356" s="25">
        <f>VLOOKUP(F8356,Table!$A$2:$C$121,2,0)</f>
        <v>13</v>
      </c>
      <c r="I8356" s="26">
        <f>VLOOKUP(F8356,Table!$A$2:$C$121,3,0)</f>
        <v>4</v>
      </c>
      <c r="J8356" s="17" t="s">
        <v>12048</v>
      </c>
      <c r="K8356" s="25" t="str">
        <f>LEFT(J8356,MIN(FIND({0,1,2,3,4,5,6,7,8,9},ASC(J8356)&amp;1234567890))-1)</f>
        <v>Pu</v>
      </c>
      <c r="L8356" s="25">
        <f t="shared" si="261"/>
        <v>3</v>
      </c>
      <c r="M8356" s="25">
        <f>VLOOKUP(K8356,Table!$A$2:$C$121,2,0)</f>
        <v>3</v>
      </c>
      <c r="N8356" s="26">
        <f>VLOOKUP(K8356,Table!$A$2:$C$121,3,0)</f>
        <v>7</v>
      </c>
      <c r="O8356" s="13" t="str">
        <f>VLOOKUP(A8356,Table!$U$1:$V$230,2,0)</f>
        <v>Cubic</v>
      </c>
      <c r="P8356" s="1"/>
    </row>
    <row r="8357" spans="1:16">
      <c r="A8357" s="12">
        <v>221</v>
      </c>
      <c r="B8357" s="12">
        <v>103948</v>
      </c>
      <c r="C8357" s="12" t="s">
        <v>9052</v>
      </c>
      <c r="D8357" s="12" t="s">
        <v>9307</v>
      </c>
      <c r="E8357" s="17" t="s">
        <v>366</v>
      </c>
      <c r="F8357" s="25" t="str">
        <f>LEFT(E8357,MIN(FIND({0,1,2,3,4,5,6,7,8,9},ASC(E8357)&amp;1234567890))-1)</f>
        <v>Ga</v>
      </c>
      <c r="G8357" s="25">
        <f t="shared" si="260"/>
        <v>1</v>
      </c>
      <c r="H8357" s="25">
        <f>VLOOKUP(F8357,Table!$A$2:$C$121,2,0)</f>
        <v>13</v>
      </c>
      <c r="I8357" s="26">
        <f>VLOOKUP(F8357,Table!$A$2:$C$121,3,0)</f>
        <v>4</v>
      </c>
      <c r="J8357" s="17" t="s">
        <v>11294</v>
      </c>
      <c r="K8357" s="25" t="str">
        <f>LEFT(J8357,MIN(FIND({0,1,2,3,4,5,6,7,8,9},ASC(J8357)&amp;1234567890))-1)</f>
        <v>Rh</v>
      </c>
      <c r="L8357" s="25">
        <f t="shared" si="261"/>
        <v>1</v>
      </c>
      <c r="M8357" s="25">
        <f>VLOOKUP(K8357,Table!$A$2:$C$121,2,0)</f>
        <v>9</v>
      </c>
      <c r="N8357" s="26">
        <f>VLOOKUP(K8357,Table!$A$2:$C$121,3,0)</f>
        <v>5</v>
      </c>
      <c r="O8357" s="13" t="str">
        <f>VLOOKUP(A8357,Table!$U$1:$V$230,2,0)</f>
        <v>Cubic</v>
      </c>
      <c r="P8357" s="1"/>
    </row>
    <row r="8358" spans="1:16">
      <c r="A8358" s="12">
        <v>221</v>
      </c>
      <c r="B8358" s="12">
        <v>103950</v>
      </c>
      <c r="C8358" s="12" t="s">
        <v>9052</v>
      </c>
      <c r="D8358" s="12" t="s">
        <v>9308</v>
      </c>
      <c r="E8358" s="17" t="s">
        <v>366</v>
      </c>
      <c r="F8358" s="25" t="str">
        <f>LEFT(E8358,MIN(FIND({0,1,2,3,4,5,6,7,8,9},ASC(E8358)&amp;1234567890))-1)</f>
        <v>Ga</v>
      </c>
      <c r="G8358" s="25">
        <f t="shared" si="260"/>
        <v>1</v>
      </c>
      <c r="H8358" s="25">
        <f>VLOOKUP(F8358,Table!$A$2:$C$121,2,0)</f>
        <v>13</v>
      </c>
      <c r="I8358" s="26">
        <f>VLOOKUP(F8358,Table!$A$2:$C$121,3,0)</f>
        <v>4</v>
      </c>
      <c r="J8358" s="17" t="s">
        <v>341</v>
      </c>
      <c r="K8358" s="25" t="str">
        <f>LEFT(J8358,MIN(FIND({0,1,2,3,4,5,6,7,8,9},ASC(J8358)&amp;1234567890))-1)</f>
        <v>Ru</v>
      </c>
      <c r="L8358" s="25">
        <f t="shared" si="261"/>
        <v>1</v>
      </c>
      <c r="M8358" s="25">
        <f>VLOOKUP(K8358,Table!$A$2:$C$121,2,0)</f>
        <v>8</v>
      </c>
      <c r="N8358" s="26">
        <f>VLOOKUP(K8358,Table!$A$2:$C$121,3,0)</f>
        <v>5</v>
      </c>
      <c r="O8358" s="13" t="str">
        <f>VLOOKUP(A8358,Table!$U$1:$V$230,2,0)</f>
        <v>Cubic</v>
      </c>
      <c r="P8358" s="1"/>
    </row>
    <row r="8359" spans="1:16">
      <c r="A8359" s="12">
        <v>221</v>
      </c>
      <c r="B8359" s="12">
        <v>103958</v>
      </c>
      <c r="C8359" s="12" t="s">
        <v>9052</v>
      </c>
      <c r="D8359" s="12" t="s">
        <v>9309</v>
      </c>
      <c r="E8359" s="17" t="s">
        <v>11560</v>
      </c>
      <c r="F8359" s="25" t="str">
        <f>LEFT(E8359,MIN(FIND({0,1,2,3,4,5,6,7,8,9},ASC(E8359)&amp;1234567890))-1)</f>
        <v>Ga</v>
      </c>
      <c r="G8359" s="25">
        <f t="shared" si="260"/>
        <v>3</v>
      </c>
      <c r="H8359" s="25">
        <f>VLOOKUP(F8359,Table!$A$2:$C$121,2,0)</f>
        <v>13</v>
      </c>
      <c r="I8359" s="26">
        <f>VLOOKUP(F8359,Table!$A$2:$C$121,3,0)</f>
        <v>4</v>
      </c>
      <c r="J8359" s="17" t="s">
        <v>11874</v>
      </c>
      <c r="K8359" s="25" t="str">
        <f>LEFT(J8359,MIN(FIND({0,1,2,3,4,5,6,7,8,9},ASC(J8359)&amp;1234567890))-1)</f>
        <v>Sc</v>
      </c>
      <c r="L8359" s="25">
        <f t="shared" si="261"/>
        <v>1</v>
      </c>
      <c r="M8359" s="25">
        <f>VLOOKUP(K8359,Table!$A$2:$C$121,2,0)</f>
        <v>3</v>
      </c>
      <c r="N8359" s="26">
        <f>VLOOKUP(K8359,Table!$A$2:$C$121,3,0)</f>
        <v>4</v>
      </c>
      <c r="O8359" s="13" t="str">
        <f>VLOOKUP(A8359,Table!$U$1:$V$230,2,0)</f>
        <v>Cubic</v>
      </c>
      <c r="P8359" s="1"/>
    </row>
    <row r="8360" spans="1:16">
      <c r="A8360" s="12">
        <v>221</v>
      </c>
      <c r="B8360" s="12">
        <v>103964</v>
      </c>
      <c r="C8360" s="12" t="s">
        <v>9052</v>
      </c>
      <c r="D8360" s="12" t="s">
        <v>9310</v>
      </c>
      <c r="E8360" s="17" t="s">
        <v>366</v>
      </c>
      <c r="F8360" s="25" t="str">
        <f>LEFT(E8360,MIN(FIND({0,1,2,3,4,5,6,7,8,9},ASC(E8360)&amp;1234567890))-1)</f>
        <v>Ga</v>
      </c>
      <c r="G8360" s="25">
        <f t="shared" si="260"/>
        <v>1</v>
      </c>
      <c r="H8360" s="25">
        <f>VLOOKUP(F8360,Table!$A$2:$C$121,2,0)</f>
        <v>13</v>
      </c>
      <c r="I8360" s="26">
        <f>VLOOKUP(F8360,Table!$A$2:$C$121,3,0)</f>
        <v>4</v>
      </c>
      <c r="J8360" s="17" t="s">
        <v>501</v>
      </c>
      <c r="K8360" s="25" t="str">
        <f>LEFT(J8360,MIN(FIND({0,1,2,3,4,5,6,7,8,9},ASC(J8360)&amp;1234567890))-1)</f>
        <v>Sm</v>
      </c>
      <c r="L8360" s="25">
        <f t="shared" si="261"/>
        <v>3</v>
      </c>
      <c r="M8360" s="25">
        <f>VLOOKUP(K8360,Table!$A$2:$C$121,2,0)</f>
        <v>3</v>
      </c>
      <c r="N8360" s="26">
        <f>VLOOKUP(K8360,Table!$A$2:$C$121,3,0)</f>
        <v>6</v>
      </c>
      <c r="O8360" s="13" t="str">
        <f>VLOOKUP(A8360,Table!$U$1:$V$230,2,0)</f>
        <v>Cubic</v>
      </c>
      <c r="P8360" s="1"/>
    </row>
    <row r="8361" spans="1:16">
      <c r="A8361" s="12">
        <v>221</v>
      </c>
      <c r="B8361" s="12">
        <v>103981</v>
      </c>
      <c r="C8361" s="12" t="s">
        <v>9052</v>
      </c>
      <c r="D8361" s="12" t="s">
        <v>9311</v>
      </c>
      <c r="E8361" s="17" t="s">
        <v>11560</v>
      </c>
      <c r="F8361" s="25" t="str">
        <f>LEFT(E8361,MIN(FIND({0,1,2,3,4,5,6,7,8,9},ASC(E8361)&amp;1234567890))-1)</f>
        <v>Ga</v>
      </c>
      <c r="G8361" s="25">
        <f t="shared" si="260"/>
        <v>3</v>
      </c>
      <c r="H8361" s="25">
        <f>VLOOKUP(F8361,Table!$A$2:$C$121,2,0)</f>
        <v>13</v>
      </c>
      <c r="I8361" s="26">
        <f>VLOOKUP(F8361,Table!$A$2:$C$121,3,0)</f>
        <v>4</v>
      </c>
      <c r="J8361" s="17" t="s">
        <v>11313</v>
      </c>
      <c r="K8361" s="25" t="str">
        <f>LEFT(J8361,MIN(FIND({0,1,2,3,4,5,6,7,8,9},ASC(J8361)&amp;1234567890))-1)</f>
        <v>Tb</v>
      </c>
      <c r="L8361" s="25">
        <f t="shared" si="261"/>
        <v>1</v>
      </c>
      <c r="M8361" s="25">
        <f>VLOOKUP(K8361,Table!$A$2:$C$121,2,0)</f>
        <v>3</v>
      </c>
      <c r="N8361" s="26">
        <f>VLOOKUP(K8361,Table!$A$2:$C$121,3,0)</f>
        <v>6</v>
      </c>
      <c r="O8361" s="13" t="str">
        <f>VLOOKUP(A8361,Table!$U$1:$V$230,2,0)</f>
        <v>Cubic</v>
      </c>
      <c r="P8361" s="1"/>
    </row>
    <row r="8362" spans="1:16">
      <c r="A8362" s="12">
        <v>221</v>
      </c>
      <c r="B8362" s="12">
        <v>104007</v>
      </c>
      <c r="C8362" s="12" t="s">
        <v>9052</v>
      </c>
      <c r="D8362" s="12" t="s">
        <v>9312</v>
      </c>
      <c r="E8362" s="17" t="s">
        <v>11560</v>
      </c>
      <c r="F8362" s="25" t="str">
        <f>LEFT(E8362,MIN(FIND({0,1,2,3,4,5,6,7,8,9},ASC(E8362)&amp;1234567890))-1)</f>
        <v>Ga</v>
      </c>
      <c r="G8362" s="25">
        <f t="shared" si="260"/>
        <v>3</v>
      </c>
      <c r="H8362" s="25">
        <f>VLOOKUP(F8362,Table!$A$2:$C$121,2,0)</f>
        <v>13</v>
      </c>
      <c r="I8362" s="26">
        <f>VLOOKUP(F8362,Table!$A$2:$C$121,3,0)</f>
        <v>4</v>
      </c>
      <c r="J8362" s="17" t="s">
        <v>11334</v>
      </c>
      <c r="K8362" s="25" t="str">
        <f>LEFT(J8362,MIN(FIND({0,1,2,3,4,5,6,7,8,9},ASC(J8362)&amp;1234567890))-1)</f>
        <v>Tm</v>
      </c>
      <c r="L8362" s="25">
        <f t="shared" si="261"/>
        <v>1</v>
      </c>
      <c r="M8362" s="25">
        <f>VLOOKUP(K8362,Table!$A$2:$C$121,2,0)</f>
        <v>3</v>
      </c>
      <c r="N8362" s="26">
        <f>VLOOKUP(K8362,Table!$A$2:$C$121,3,0)</f>
        <v>6</v>
      </c>
      <c r="O8362" s="13" t="str">
        <f>VLOOKUP(A8362,Table!$U$1:$V$230,2,0)</f>
        <v>Cubic</v>
      </c>
      <c r="P8362" s="1"/>
    </row>
    <row r="8363" spans="1:16">
      <c r="A8363" s="12">
        <v>221</v>
      </c>
      <c r="B8363" s="12">
        <v>104015</v>
      </c>
      <c r="C8363" s="12" t="s">
        <v>9052</v>
      </c>
      <c r="D8363" s="12" t="s">
        <v>9313</v>
      </c>
      <c r="E8363" s="17" t="s">
        <v>11560</v>
      </c>
      <c r="F8363" s="25" t="str">
        <f>LEFT(E8363,MIN(FIND({0,1,2,3,4,5,6,7,8,9},ASC(E8363)&amp;1234567890))-1)</f>
        <v>Ga</v>
      </c>
      <c r="G8363" s="25">
        <f t="shared" si="260"/>
        <v>3</v>
      </c>
      <c r="H8363" s="25">
        <f>VLOOKUP(F8363,Table!$A$2:$C$121,2,0)</f>
        <v>13</v>
      </c>
      <c r="I8363" s="26">
        <f>VLOOKUP(F8363,Table!$A$2:$C$121,3,0)</f>
        <v>4</v>
      </c>
      <c r="J8363" s="17" t="s">
        <v>343</v>
      </c>
      <c r="K8363" s="25" t="str">
        <f>LEFT(J8363,MIN(FIND({0,1,2,3,4,5,6,7,8,9},ASC(J8363)&amp;1234567890))-1)</f>
        <v>U</v>
      </c>
      <c r="L8363" s="25">
        <f t="shared" si="261"/>
        <v>1</v>
      </c>
      <c r="M8363" s="25">
        <f>VLOOKUP(K8363,Table!$A$2:$C$121,2,0)</f>
        <v>3</v>
      </c>
      <c r="N8363" s="26">
        <f>VLOOKUP(K8363,Table!$A$2:$C$121,3,0)</f>
        <v>7</v>
      </c>
      <c r="O8363" s="13" t="str">
        <f>VLOOKUP(A8363,Table!$U$1:$V$230,2,0)</f>
        <v>Cubic</v>
      </c>
      <c r="P8363" s="1"/>
    </row>
    <row r="8364" spans="1:16">
      <c r="A8364" s="12">
        <v>221</v>
      </c>
      <c r="B8364" s="12">
        <v>104046</v>
      </c>
      <c r="C8364" s="12" t="s">
        <v>9052</v>
      </c>
      <c r="D8364" s="12" t="s">
        <v>9314</v>
      </c>
      <c r="E8364" s="17" t="s">
        <v>11306</v>
      </c>
      <c r="F8364" s="25" t="str">
        <f>LEFT(E8364,MIN(FIND({0,1,2,3,4,5,6,7,8,9},ASC(E8364)&amp;1234567890))-1)</f>
        <v>Gd</v>
      </c>
      <c r="G8364" s="25">
        <f t="shared" si="260"/>
        <v>1</v>
      </c>
      <c r="H8364" s="25">
        <f>VLOOKUP(F8364,Table!$A$2:$C$121,2,0)</f>
        <v>3</v>
      </c>
      <c r="I8364" s="26">
        <f>VLOOKUP(F8364,Table!$A$2:$C$121,3,0)</f>
        <v>6</v>
      </c>
      <c r="J8364" s="17" t="s">
        <v>370</v>
      </c>
      <c r="K8364" s="25" t="str">
        <f>LEFT(J8364,MIN(FIND({0,1,2,3,4,5,6,7,8,9},ASC(J8364)&amp;1234567890))-1)</f>
        <v>Hg</v>
      </c>
      <c r="L8364" s="25">
        <f t="shared" si="261"/>
        <v>1</v>
      </c>
      <c r="M8364" s="25">
        <f>VLOOKUP(K8364,Table!$A$2:$C$121,2,0)</f>
        <v>12</v>
      </c>
      <c r="N8364" s="26">
        <f>VLOOKUP(K8364,Table!$A$2:$C$121,3,0)</f>
        <v>6</v>
      </c>
      <c r="O8364" s="13" t="str">
        <f>VLOOKUP(A8364,Table!$U$1:$V$230,2,0)</f>
        <v>Cubic</v>
      </c>
      <c r="P8364" s="1"/>
    </row>
    <row r="8365" spans="1:16">
      <c r="A8365" s="12">
        <v>221</v>
      </c>
      <c r="B8365" s="12">
        <v>104048</v>
      </c>
      <c r="C8365" s="12" t="s">
        <v>9052</v>
      </c>
      <c r="D8365" s="12" t="s">
        <v>4228</v>
      </c>
      <c r="E8365" s="17" t="s">
        <v>11306</v>
      </c>
      <c r="F8365" s="25" t="str">
        <f>LEFT(E8365,MIN(FIND({0,1,2,3,4,5,6,7,8,9},ASC(E8365)&amp;1234567890))-1)</f>
        <v>Gd</v>
      </c>
      <c r="G8365" s="25">
        <f t="shared" si="260"/>
        <v>1</v>
      </c>
      <c r="H8365" s="25">
        <f>VLOOKUP(F8365,Table!$A$2:$C$121,2,0)</f>
        <v>3</v>
      </c>
      <c r="I8365" s="26">
        <f>VLOOKUP(F8365,Table!$A$2:$C$121,3,0)</f>
        <v>6</v>
      </c>
      <c r="J8365" s="17" t="s">
        <v>11286</v>
      </c>
      <c r="K8365" s="25" t="str">
        <f>LEFT(J8365,MIN(FIND({0,1,2,3,4,5,6,7,8,9},ASC(J8365)&amp;1234567890))-1)</f>
        <v>In</v>
      </c>
      <c r="L8365" s="25">
        <f t="shared" si="261"/>
        <v>1</v>
      </c>
      <c r="M8365" s="25">
        <f>VLOOKUP(K8365,Table!$A$2:$C$121,2,0)</f>
        <v>13</v>
      </c>
      <c r="N8365" s="26">
        <f>VLOOKUP(K8365,Table!$A$2:$C$121,3,0)</f>
        <v>5</v>
      </c>
      <c r="O8365" s="13" t="str">
        <f>VLOOKUP(A8365,Table!$U$1:$V$230,2,0)</f>
        <v>Cubic</v>
      </c>
      <c r="P8365" s="1"/>
    </row>
    <row r="8366" spans="1:16">
      <c r="A8366" s="12">
        <v>221</v>
      </c>
      <c r="B8366" s="12">
        <v>104050</v>
      </c>
      <c r="C8366" s="12" t="s">
        <v>9052</v>
      </c>
      <c r="D8366" s="12" t="s">
        <v>9315</v>
      </c>
      <c r="E8366" s="17" t="s">
        <v>11306</v>
      </c>
      <c r="F8366" s="25" t="str">
        <f>LEFT(E8366,MIN(FIND({0,1,2,3,4,5,6,7,8,9},ASC(E8366)&amp;1234567890))-1)</f>
        <v>Gd</v>
      </c>
      <c r="G8366" s="25">
        <f t="shared" si="260"/>
        <v>1</v>
      </c>
      <c r="H8366" s="25">
        <f>VLOOKUP(F8366,Table!$A$2:$C$121,2,0)</f>
        <v>3</v>
      </c>
      <c r="I8366" s="26">
        <f>VLOOKUP(F8366,Table!$A$2:$C$121,3,0)</f>
        <v>6</v>
      </c>
      <c r="J8366" s="17" t="s">
        <v>45</v>
      </c>
      <c r="K8366" s="25" t="str">
        <f>LEFT(J8366,MIN(FIND({0,1,2,3,4,5,6,7,8,9},ASC(J8366)&amp;1234567890))-1)</f>
        <v>In</v>
      </c>
      <c r="L8366" s="25">
        <f t="shared" si="261"/>
        <v>3</v>
      </c>
      <c r="M8366" s="25">
        <f>VLOOKUP(K8366,Table!$A$2:$C$121,2,0)</f>
        <v>13</v>
      </c>
      <c r="N8366" s="26">
        <f>VLOOKUP(K8366,Table!$A$2:$C$121,3,0)</f>
        <v>5</v>
      </c>
      <c r="O8366" s="13" t="str">
        <f>VLOOKUP(A8366,Table!$U$1:$V$230,2,0)</f>
        <v>Cubic</v>
      </c>
      <c r="P8366" s="1"/>
    </row>
    <row r="8367" spans="1:16">
      <c r="A8367" s="12">
        <v>221</v>
      </c>
      <c r="B8367" s="12">
        <v>104061</v>
      </c>
      <c r="C8367" s="12" t="s">
        <v>9052</v>
      </c>
      <c r="D8367" s="12" t="s">
        <v>6359</v>
      </c>
      <c r="E8367" s="17" t="s">
        <v>11306</v>
      </c>
      <c r="F8367" s="25" t="str">
        <f>LEFT(E8367,MIN(FIND({0,1,2,3,4,5,6,7,8,9},ASC(E8367)&amp;1234567890))-1)</f>
        <v>Gd</v>
      </c>
      <c r="G8367" s="25">
        <f t="shared" si="260"/>
        <v>1</v>
      </c>
      <c r="H8367" s="25">
        <f>VLOOKUP(F8367,Table!$A$2:$C$121,2,0)</f>
        <v>3</v>
      </c>
      <c r="I8367" s="26">
        <f>VLOOKUP(F8367,Table!$A$2:$C$121,3,0)</f>
        <v>6</v>
      </c>
      <c r="J8367" s="17" t="s">
        <v>11658</v>
      </c>
      <c r="K8367" s="25" t="str">
        <f>LEFT(J8367,MIN(FIND({0,1,2,3,4,5,6,7,8,9},ASC(J8367)&amp;1234567890))-1)</f>
        <v>Ir</v>
      </c>
      <c r="L8367" s="25">
        <f t="shared" si="261"/>
        <v>3</v>
      </c>
      <c r="M8367" s="25">
        <f>VLOOKUP(K8367,Table!$A$2:$C$121,2,0)</f>
        <v>9</v>
      </c>
      <c r="N8367" s="26">
        <f>VLOOKUP(K8367,Table!$A$2:$C$121,3,0)</f>
        <v>6</v>
      </c>
      <c r="O8367" s="13" t="str">
        <f>VLOOKUP(A8367,Table!$U$1:$V$230,2,0)</f>
        <v>Cubic</v>
      </c>
      <c r="P8367" s="1"/>
    </row>
    <row r="8368" spans="1:16">
      <c r="A8368" s="12">
        <v>221</v>
      </c>
      <c r="B8368" s="12">
        <v>104065</v>
      </c>
      <c r="C8368" s="12" t="s">
        <v>9052</v>
      </c>
      <c r="D8368" s="12" t="s">
        <v>9316</v>
      </c>
      <c r="E8368" s="17" t="s">
        <v>11306</v>
      </c>
      <c r="F8368" s="25" t="str">
        <f>LEFT(E8368,MIN(FIND({0,1,2,3,4,5,6,7,8,9},ASC(E8368)&amp;1234567890))-1)</f>
        <v>Gd</v>
      </c>
      <c r="G8368" s="25">
        <f t="shared" si="260"/>
        <v>1</v>
      </c>
      <c r="H8368" s="25">
        <f>VLOOKUP(F8368,Table!$A$2:$C$121,2,0)</f>
        <v>3</v>
      </c>
      <c r="I8368" s="26">
        <f>VLOOKUP(F8368,Table!$A$2:$C$121,3,0)</f>
        <v>6</v>
      </c>
      <c r="J8368" s="17" t="s">
        <v>69</v>
      </c>
      <c r="K8368" s="25" t="str">
        <f>LEFT(J8368,MIN(FIND({0,1,2,3,4,5,6,7,8,9},ASC(J8368)&amp;1234567890))-1)</f>
        <v>Mg</v>
      </c>
      <c r="L8368" s="25">
        <f t="shared" si="261"/>
        <v>1</v>
      </c>
      <c r="M8368" s="25">
        <f>VLOOKUP(K8368,Table!$A$2:$C$121,2,0)</f>
        <v>2</v>
      </c>
      <c r="N8368" s="26">
        <f>VLOOKUP(K8368,Table!$A$2:$C$121,3,0)</f>
        <v>3</v>
      </c>
      <c r="O8368" s="13" t="str">
        <f>VLOOKUP(A8368,Table!$U$1:$V$230,2,0)</f>
        <v>Cubic</v>
      </c>
      <c r="P8368" s="1"/>
    </row>
    <row r="8369" spans="1:16">
      <c r="A8369" s="12">
        <v>221</v>
      </c>
      <c r="B8369" s="12">
        <v>104106</v>
      </c>
      <c r="C8369" s="12" t="s">
        <v>9052</v>
      </c>
      <c r="D8369" s="12" t="s">
        <v>9317</v>
      </c>
      <c r="E8369" s="17" t="s">
        <v>11306</v>
      </c>
      <c r="F8369" s="25" t="str">
        <f>LEFT(E8369,MIN(FIND({0,1,2,3,4,5,6,7,8,9},ASC(E8369)&amp;1234567890))-1)</f>
        <v>Gd</v>
      </c>
      <c r="G8369" s="25">
        <f t="shared" si="260"/>
        <v>1</v>
      </c>
      <c r="H8369" s="25">
        <f>VLOOKUP(F8369,Table!$A$2:$C$121,2,0)</f>
        <v>3</v>
      </c>
      <c r="I8369" s="26">
        <f>VLOOKUP(F8369,Table!$A$2:$C$121,3,0)</f>
        <v>6</v>
      </c>
      <c r="J8369" s="17" t="s">
        <v>597</v>
      </c>
      <c r="K8369" s="25" t="str">
        <f>LEFT(J8369,MIN(FIND({0,1,2,3,4,5,6,7,8,9},ASC(J8369)&amp;1234567890))-1)</f>
        <v>Pb</v>
      </c>
      <c r="L8369" s="25">
        <f t="shared" si="261"/>
        <v>3</v>
      </c>
      <c r="M8369" s="25">
        <f>VLOOKUP(K8369,Table!$A$2:$C$121,2,0)</f>
        <v>14</v>
      </c>
      <c r="N8369" s="26">
        <f>VLOOKUP(K8369,Table!$A$2:$C$121,3,0)</f>
        <v>6</v>
      </c>
      <c r="O8369" s="13" t="str">
        <f>VLOOKUP(A8369,Table!$U$1:$V$230,2,0)</f>
        <v>Cubic</v>
      </c>
      <c r="P8369" s="1"/>
    </row>
    <row r="8370" spans="1:16">
      <c r="A8370" s="12">
        <v>221</v>
      </c>
      <c r="B8370" s="12">
        <v>104109</v>
      </c>
      <c r="C8370" s="12" t="s">
        <v>9052</v>
      </c>
      <c r="D8370" s="12" t="s">
        <v>9318</v>
      </c>
      <c r="E8370" s="17" t="s">
        <v>11306</v>
      </c>
      <c r="F8370" s="25" t="str">
        <f>LEFT(E8370,MIN(FIND({0,1,2,3,4,5,6,7,8,9},ASC(E8370)&amp;1234567890))-1)</f>
        <v>Gd</v>
      </c>
      <c r="G8370" s="25">
        <f t="shared" si="260"/>
        <v>1</v>
      </c>
      <c r="H8370" s="25">
        <f>VLOOKUP(F8370,Table!$A$2:$C$121,2,0)</f>
        <v>3</v>
      </c>
      <c r="I8370" s="26">
        <f>VLOOKUP(F8370,Table!$A$2:$C$121,3,0)</f>
        <v>6</v>
      </c>
      <c r="J8370" s="17" t="s">
        <v>11830</v>
      </c>
      <c r="K8370" s="25" t="str">
        <f>LEFT(J8370,MIN(FIND({0,1,2,3,4,5,6,7,8,9},ASC(J8370)&amp;1234567890))-1)</f>
        <v>Pd</v>
      </c>
      <c r="L8370" s="25">
        <f t="shared" si="261"/>
        <v>3</v>
      </c>
      <c r="M8370" s="25">
        <f>VLOOKUP(K8370,Table!$A$2:$C$121,2,0)</f>
        <v>10</v>
      </c>
      <c r="N8370" s="26">
        <f>VLOOKUP(K8370,Table!$A$2:$C$121,3,0)</f>
        <v>5</v>
      </c>
      <c r="O8370" s="13" t="str">
        <f>VLOOKUP(A8370,Table!$U$1:$V$230,2,0)</f>
        <v>Cubic</v>
      </c>
      <c r="P8370" s="1"/>
    </row>
    <row r="8371" spans="1:16">
      <c r="A8371" s="12">
        <v>221</v>
      </c>
      <c r="B8371" s="12">
        <v>104122</v>
      </c>
      <c r="C8371" s="12" t="s">
        <v>9052</v>
      </c>
      <c r="D8371" s="12" t="s">
        <v>9319</v>
      </c>
      <c r="E8371" s="17" t="s">
        <v>11306</v>
      </c>
      <c r="F8371" s="25" t="str">
        <f>LEFT(E8371,MIN(FIND({0,1,2,3,4,5,6,7,8,9},ASC(E8371)&amp;1234567890))-1)</f>
        <v>Gd</v>
      </c>
      <c r="G8371" s="25">
        <f t="shared" si="260"/>
        <v>1</v>
      </c>
      <c r="H8371" s="25">
        <f>VLOOKUP(F8371,Table!$A$2:$C$121,2,0)</f>
        <v>3</v>
      </c>
      <c r="I8371" s="26">
        <f>VLOOKUP(F8371,Table!$A$2:$C$121,3,0)</f>
        <v>6</v>
      </c>
      <c r="J8371" s="17" t="s">
        <v>11355</v>
      </c>
      <c r="K8371" s="25" t="str">
        <f>LEFT(J8371,MIN(FIND({0,1,2,3,4,5,6,7,8,9},ASC(J8371)&amp;1234567890))-1)</f>
        <v>Pt</v>
      </c>
      <c r="L8371" s="25">
        <f t="shared" si="261"/>
        <v>3</v>
      </c>
      <c r="M8371" s="25">
        <f>VLOOKUP(K8371,Table!$A$2:$C$121,2,0)</f>
        <v>10</v>
      </c>
      <c r="N8371" s="26">
        <f>VLOOKUP(K8371,Table!$A$2:$C$121,3,0)</f>
        <v>6</v>
      </c>
      <c r="O8371" s="13" t="str">
        <f>VLOOKUP(A8371,Table!$U$1:$V$230,2,0)</f>
        <v>Cubic</v>
      </c>
      <c r="P8371" s="1"/>
    </row>
    <row r="8372" spans="1:16">
      <c r="A8372" s="12">
        <v>221</v>
      </c>
      <c r="B8372" s="12">
        <v>104125</v>
      </c>
      <c r="C8372" s="12" t="s">
        <v>9052</v>
      </c>
      <c r="D8372" s="12" t="s">
        <v>9320</v>
      </c>
      <c r="E8372" s="17" t="s">
        <v>11306</v>
      </c>
      <c r="F8372" s="25" t="str">
        <f>LEFT(E8372,MIN(FIND({0,1,2,3,4,5,6,7,8,9},ASC(E8372)&amp;1234567890))-1)</f>
        <v>Gd</v>
      </c>
      <c r="G8372" s="25">
        <f t="shared" si="260"/>
        <v>1</v>
      </c>
      <c r="H8372" s="25">
        <f>VLOOKUP(F8372,Table!$A$2:$C$121,2,0)</f>
        <v>3</v>
      </c>
      <c r="I8372" s="26">
        <f>VLOOKUP(F8372,Table!$A$2:$C$121,3,0)</f>
        <v>6</v>
      </c>
      <c r="J8372" s="17" t="s">
        <v>11294</v>
      </c>
      <c r="K8372" s="25" t="str">
        <f>LEFT(J8372,MIN(FIND({0,1,2,3,4,5,6,7,8,9},ASC(J8372)&amp;1234567890))-1)</f>
        <v>Rh</v>
      </c>
      <c r="L8372" s="25">
        <f t="shared" si="261"/>
        <v>1</v>
      </c>
      <c r="M8372" s="25">
        <f>VLOOKUP(K8372,Table!$A$2:$C$121,2,0)</f>
        <v>9</v>
      </c>
      <c r="N8372" s="26">
        <f>VLOOKUP(K8372,Table!$A$2:$C$121,3,0)</f>
        <v>5</v>
      </c>
      <c r="O8372" s="13" t="str">
        <f>VLOOKUP(A8372,Table!$U$1:$V$230,2,0)</f>
        <v>Cubic</v>
      </c>
      <c r="P8372" s="1"/>
    </row>
    <row r="8373" spans="1:16">
      <c r="A8373" s="12">
        <v>221</v>
      </c>
      <c r="B8373" s="12">
        <v>104133</v>
      </c>
      <c r="C8373" s="12" t="s">
        <v>9052</v>
      </c>
      <c r="D8373" s="12" t="s">
        <v>1810</v>
      </c>
      <c r="E8373" s="17" t="s">
        <v>11306</v>
      </c>
      <c r="F8373" s="25" t="str">
        <f>LEFT(E8373,MIN(FIND({0,1,2,3,4,5,6,7,8,9},ASC(E8373)&amp;1234567890))-1)</f>
        <v>Gd</v>
      </c>
      <c r="G8373" s="25">
        <f t="shared" si="260"/>
        <v>1</v>
      </c>
      <c r="H8373" s="25">
        <f>VLOOKUP(F8373,Table!$A$2:$C$121,2,0)</f>
        <v>3</v>
      </c>
      <c r="I8373" s="26">
        <f>VLOOKUP(F8373,Table!$A$2:$C$121,3,0)</f>
        <v>6</v>
      </c>
      <c r="J8373" s="17" t="s">
        <v>413</v>
      </c>
      <c r="K8373" s="25" t="str">
        <f>LEFT(J8373,MIN(FIND({0,1,2,3,4,5,6,7,8,9},ASC(J8373)&amp;1234567890))-1)</f>
        <v>Sn</v>
      </c>
      <c r="L8373" s="25">
        <f t="shared" si="261"/>
        <v>3</v>
      </c>
      <c r="M8373" s="25">
        <f>VLOOKUP(K8373,Table!$A$2:$C$121,2,0)</f>
        <v>14</v>
      </c>
      <c r="N8373" s="26">
        <f>VLOOKUP(K8373,Table!$A$2:$C$121,3,0)</f>
        <v>5</v>
      </c>
      <c r="O8373" s="13" t="str">
        <f>VLOOKUP(A8373,Table!$U$1:$V$230,2,0)</f>
        <v>Cubic</v>
      </c>
      <c r="P8373" s="1"/>
    </row>
    <row r="8374" spans="1:16">
      <c r="A8374" s="12">
        <v>221</v>
      </c>
      <c r="B8374" s="12">
        <v>104140</v>
      </c>
      <c r="C8374" s="12" t="s">
        <v>9052</v>
      </c>
      <c r="D8374" s="12" t="s">
        <v>9321</v>
      </c>
      <c r="E8374" s="17" t="s">
        <v>11306</v>
      </c>
      <c r="F8374" s="25" t="str">
        <f>LEFT(E8374,MIN(FIND({0,1,2,3,4,5,6,7,8,9},ASC(E8374)&amp;1234567890))-1)</f>
        <v>Gd</v>
      </c>
      <c r="G8374" s="25">
        <f t="shared" si="260"/>
        <v>1</v>
      </c>
      <c r="H8374" s="25">
        <f>VLOOKUP(F8374,Table!$A$2:$C$121,2,0)</f>
        <v>3</v>
      </c>
      <c r="I8374" s="26">
        <f>VLOOKUP(F8374,Table!$A$2:$C$121,3,0)</f>
        <v>6</v>
      </c>
      <c r="J8374" s="17" t="s">
        <v>588</v>
      </c>
      <c r="K8374" s="25" t="str">
        <f>LEFT(J8374,MIN(FIND({0,1,2,3,4,5,6,7,8,9},ASC(J8374)&amp;1234567890))-1)</f>
        <v>Tl</v>
      </c>
      <c r="L8374" s="25">
        <f t="shared" si="261"/>
        <v>1</v>
      </c>
      <c r="M8374" s="25">
        <f>VLOOKUP(K8374,Table!$A$2:$C$121,2,0)</f>
        <v>13</v>
      </c>
      <c r="N8374" s="26">
        <f>VLOOKUP(K8374,Table!$A$2:$C$121,3,0)</f>
        <v>6</v>
      </c>
      <c r="O8374" s="13" t="str">
        <f>VLOOKUP(A8374,Table!$U$1:$V$230,2,0)</f>
        <v>Cubic</v>
      </c>
      <c r="P8374" s="1"/>
    </row>
    <row r="8375" spans="1:16">
      <c r="A8375" s="12">
        <v>221</v>
      </c>
      <c r="B8375" s="12">
        <v>104141</v>
      </c>
      <c r="C8375" s="12" t="s">
        <v>9052</v>
      </c>
      <c r="D8375" s="12" t="s">
        <v>9322</v>
      </c>
      <c r="E8375" s="17" t="s">
        <v>11306</v>
      </c>
      <c r="F8375" s="25" t="str">
        <f>LEFT(E8375,MIN(FIND({0,1,2,3,4,5,6,7,8,9},ASC(E8375)&amp;1234567890))-1)</f>
        <v>Gd</v>
      </c>
      <c r="G8375" s="25">
        <f t="shared" si="260"/>
        <v>1</v>
      </c>
      <c r="H8375" s="25">
        <f>VLOOKUP(F8375,Table!$A$2:$C$121,2,0)</f>
        <v>3</v>
      </c>
      <c r="I8375" s="26">
        <f>VLOOKUP(F8375,Table!$A$2:$C$121,3,0)</f>
        <v>6</v>
      </c>
      <c r="J8375" s="17" t="s">
        <v>420</v>
      </c>
      <c r="K8375" s="25" t="str">
        <f>LEFT(J8375,MIN(FIND({0,1,2,3,4,5,6,7,8,9},ASC(J8375)&amp;1234567890))-1)</f>
        <v>Tl</v>
      </c>
      <c r="L8375" s="25">
        <f t="shared" si="261"/>
        <v>3</v>
      </c>
      <c r="M8375" s="25">
        <f>VLOOKUP(K8375,Table!$A$2:$C$121,2,0)</f>
        <v>13</v>
      </c>
      <c r="N8375" s="26">
        <f>VLOOKUP(K8375,Table!$A$2:$C$121,3,0)</f>
        <v>6</v>
      </c>
      <c r="O8375" s="13" t="str">
        <f>VLOOKUP(A8375,Table!$U$1:$V$230,2,0)</f>
        <v>Cubic</v>
      </c>
      <c r="P8375" s="1"/>
    </row>
    <row r="8376" spans="1:16">
      <c r="A8376" s="12">
        <v>221</v>
      </c>
      <c r="B8376" s="12">
        <v>104148</v>
      </c>
      <c r="C8376" s="12" t="s">
        <v>9052</v>
      </c>
      <c r="D8376" s="12" t="s">
        <v>9323</v>
      </c>
      <c r="E8376" s="17" t="s">
        <v>11306</v>
      </c>
      <c r="F8376" s="25" t="str">
        <f>LEFT(E8376,MIN(FIND({0,1,2,3,4,5,6,7,8,9},ASC(E8376)&amp;1234567890))-1)</f>
        <v>Gd</v>
      </c>
      <c r="G8376" s="25">
        <f t="shared" si="260"/>
        <v>1</v>
      </c>
      <c r="H8376" s="25">
        <f>VLOOKUP(F8376,Table!$A$2:$C$121,2,0)</f>
        <v>3</v>
      </c>
      <c r="I8376" s="26">
        <f>VLOOKUP(F8376,Table!$A$2:$C$121,3,0)</f>
        <v>6</v>
      </c>
      <c r="J8376" s="17" t="s">
        <v>70</v>
      </c>
      <c r="K8376" s="25" t="str">
        <f>LEFT(J8376,MIN(FIND({0,1,2,3,4,5,6,7,8,9},ASC(J8376)&amp;1234567890))-1)</f>
        <v>Zn</v>
      </c>
      <c r="L8376" s="25">
        <f t="shared" si="261"/>
        <v>1</v>
      </c>
      <c r="M8376" s="25">
        <f>VLOOKUP(K8376,Table!$A$2:$C$121,2,0)</f>
        <v>12</v>
      </c>
      <c r="N8376" s="26">
        <f>VLOOKUP(K8376,Table!$A$2:$C$121,3,0)</f>
        <v>4</v>
      </c>
      <c r="O8376" s="13" t="str">
        <f>VLOOKUP(A8376,Table!$U$1:$V$230,2,0)</f>
        <v>Cubic</v>
      </c>
      <c r="P8376" s="1"/>
    </row>
    <row r="8377" spans="1:16">
      <c r="A8377" s="12">
        <v>221</v>
      </c>
      <c r="B8377" s="12">
        <v>104195</v>
      </c>
      <c r="C8377" s="12" t="s">
        <v>9052</v>
      </c>
      <c r="D8377" s="12" t="s">
        <v>9324</v>
      </c>
      <c r="E8377" s="17" t="s">
        <v>343</v>
      </c>
      <c r="F8377" s="25" t="str">
        <f>LEFT(E8377,MIN(FIND({0,1,2,3,4,5,6,7,8,9},ASC(E8377)&amp;1234567890))-1)</f>
        <v>U</v>
      </c>
      <c r="G8377" s="25">
        <f t="shared" si="260"/>
        <v>1</v>
      </c>
      <c r="H8377" s="25">
        <f>VLOOKUP(F8377,Table!$A$2:$C$121,2,0)</f>
        <v>3</v>
      </c>
      <c r="I8377" s="26">
        <f>VLOOKUP(F8377,Table!$A$2:$C$121,3,0)</f>
        <v>7</v>
      </c>
      <c r="J8377" s="17" t="s">
        <v>328</v>
      </c>
      <c r="K8377" s="25" t="str">
        <f>LEFT(J8377,MIN(FIND({0,1,2,3,4,5,6,7,8,9},ASC(J8377)&amp;1234567890))-1)</f>
        <v>Te</v>
      </c>
      <c r="L8377" s="25">
        <f t="shared" si="261"/>
        <v>1</v>
      </c>
      <c r="M8377" s="25">
        <f>VLOOKUP(K8377,Table!$A$2:$C$121,2,0)</f>
        <v>16</v>
      </c>
      <c r="N8377" s="26">
        <f>VLOOKUP(K8377,Table!$A$2:$C$121,3,0)</f>
        <v>5</v>
      </c>
      <c r="O8377" s="13" t="str">
        <f>VLOOKUP(A8377,Table!$U$1:$V$230,2,0)</f>
        <v>Cubic</v>
      </c>
      <c r="P8377" s="1"/>
    </row>
    <row r="8378" spans="1:16">
      <c r="A8378" s="12">
        <v>221</v>
      </c>
      <c r="B8378" s="12">
        <v>104206</v>
      </c>
      <c r="C8378" s="12" t="s">
        <v>9052</v>
      </c>
      <c r="D8378" s="12" t="s">
        <v>9325</v>
      </c>
      <c r="E8378" s="17" t="s">
        <v>530</v>
      </c>
      <c r="F8378" s="25" t="str">
        <f>LEFT(E8378,MIN(FIND({0,1,2,3,4,5,6,7,8,9},ASC(E8378)&amp;1234567890))-1)</f>
        <v>Yb</v>
      </c>
      <c r="G8378" s="25">
        <f t="shared" si="260"/>
        <v>1</v>
      </c>
      <c r="H8378" s="25">
        <f>VLOOKUP(F8378,Table!$A$2:$C$121,2,0)</f>
        <v>3</v>
      </c>
      <c r="I8378" s="26">
        <f>VLOOKUP(F8378,Table!$A$2:$C$121,3,0)</f>
        <v>6</v>
      </c>
      <c r="J8378" s="17" t="s">
        <v>70</v>
      </c>
      <c r="K8378" s="25" t="str">
        <f>LEFT(J8378,MIN(FIND({0,1,2,3,4,5,6,7,8,9},ASC(J8378)&amp;1234567890))-1)</f>
        <v>Zn</v>
      </c>
      <c r="L8378" s="25">
        <f t="shared" si="261"/>
        <v>1</v>
      </c>
      <c r="M8378" s="25">
        <f>VLOOKUP(K8378,Table!$A$2:$C$121,2,0)</f>
        <v>12</v>
      </c>
      <c r="N8378" s="26">
        <f>VLOOKUP(K8378,Table!$A$2:$C$121,3,0)</f>
        <v>4</v>
      </c>
      <c r="O8378" s="13" t="str">
        <f>VLOOKUP(A8378,Table!$U$1:$V$230,2,0)</f>
        <v>Cubic</v>
      </c>
      <c r="P8378" s="1"/>
    </row>
    <row r="8379" spans="1:16">
      <c r="A8379" s="12">
        <v>221</v>
      </c>
      <c r="B8379" s="12">
        <v>104212</v>
      </c>
      <c r="C8379" s="12" t="s">
        <v>9052</v>
      </c>
      <c r="D8379" s="12" t="s">
        <v>9326</v>
      </c>
      <c r="E8379" s="17" t="s">
        <v>426</v>
      </c>
      <c r="F8379" s="25" t="str">
        <f>LEFT(E8379,MIN(FIND({0,1,2,3,4,5,6,7,8,9},ASC(E8379)&amp;1234567890))-1)</f>
        <v>Hf</v>
      </c>
      <c r="G8379" s="25">
        <f t="shared" si="260"/>
        <v>1</v>
      </c>
      <c r="H8379" s="25">
        <f>VLOOKUP(F8379,Table!$A$2:$C$121,2,0)</f>
        <v>4</v>
      </c>
      <c r="I8379" s="26">
        <f>VLOOKUP(F8379,Table!$A$2:$C$121,3,0)</f>
        <v>6</v>
      </c>
      <c r="J8379" s="17" t="s">
        <v>11658</v>
      </c>
      <c r="K8379" s="25" t="str">
        <f>LEFT(J8379,MIN(FIND({0,1,2,3,4,5,6,7,8,9},ASC(J8379)&amp;1234567890))-1)</f>
        <v>Ir</v>
      </c>
      <c r="L8379" s="25">
        <f t="shared" si="261"/>
        <v>3</v>
      </c>
      <c r="M8379" s="25">
        <f>VLOOKUP(K8379,Table!$A$2:$C$121,2,0)</f>
        <v>9</v>
      </c>
      <c r="N8379" s="26">
        <f>VLOOKUP(K8379,Table!$A$2:$C$121,3,0)</f>
        <v>6</v>
      </c>
      <c r="O8379" s="13" t="str">
        <f>VLOOKUP(A8379,Table!$U$1:$V$230,2,0)</f>
        <v>Cubic</v>
      </c>
      <c r="P8379" s="1"/>
    </row>
    <row r="8380" spans="1:16">
      <c r="A8380" s="12">
        <v>221</v>
      </c>
      <c r="B8380" s="12">
        <v>104252</v>
      </c>
      <c r="C8380" s="12" t="s">
        <v>9052</v>
      </c>
      <c r="D8380" s="12" t="s">
        <v>9327</v>
      </c>
      <c r="E8380" s="17" t="s">
        <v>426</v>
      </c>
      <c r="F8380" s="25" t="str">
        <f>LEFT(E8380,MIN(FIND({0,1,2,3,4,5,6,7,8,9},ASC(E8380)&amp;1234567890))-1)</f>
        <v>Hf</v>
      </c>
      <c r="G8380" s="25">
        <f t="shared" si="260"/>
        <v>1</v>
      </c>
      <c r="H8380" s="25">
        <f>VLOOKUP(F8380,Table!$A$2:$C$121,2,0)</f>
        <v>4</v>
      </c>
      <c r="I8380" s="26">
        <f>VLOOKUP(F8380,Table!$A$2:$C$121,3,0)</f>
        <v>6</v>
      </c>
      <c r="J8380" s="17" t="s">
        <v>434</v>
      </c>
      <c r="K8380" s="25" t="str">
        <f>LEFT(J8380,MIN(FIND({0,1,2,3,4,5,6,7,8,9},ASC(J8380)&amp;1234567890))-1)</f>
        <v>Os</v>
      </c>
      <c r="L8380" s="25">
        <f t="shared" si="261"/>
        <v>1</v>
      </c>
      <c r="M8380" s="25">
        <f>VLOOKUP(K8380,Table!$A$2:$C$121,2,0)</f>
        <v>8</v>
      </c>
      <c r="N8380" s="26">
        <f>VLOOKUP(K8380,Table!$A$2:$C$121,3,0)</f>
        <v>6</v>
      </c>
      <c r="O8380" s="13" t="str">
        <f>VLOOKUP(A8380,Table!$U$1:$V$230,2,0)</f>
        <v>Cubic</v>
      </c>
      <c r="P8380" s="1"/>
    </row>
    <row r="8381" spans="1:16">
      <c r="A8381" s="12">
        <v>221</v>
      </c>
      <c r="B8381" s="12">
        <v>104257</v>
      </c>
      <c r="C8381" s="12" t="s">
        <v>9052</v>
      </c>
      <c r="D8381" s="12" t="s">
        <v>3253</v>
      </c>
      <c r="E8381" s="17" t="s">
        <v>426</v>
      </c>
      <c r="F8381" s="25" t="str">
        <f>LEFT(E8381,MIN(FIND({0,1,2,3,4,5,6,7,8,9},ASC(E8381)&amp;1234567890))-1)</f>
        <v>Hf</v>
      </c>
      <c r="G8381" s="25">
        <f t="shared" si="260"/>
        <v>1</v>
      </c>
      <c r="H8381" s="25">
        <f>VLOOKUP(F8381,Table!$A$2:$C$121,2,0)</f>
        <v>4</v>
      </c>
      <c r="I8381" s="26">
        <f>VLOOKUP(F8381,Table!$A$2:$C$121,3,0)</f>
        <v>6</v>
      </c>
      <c r="J8381" s="17" t="s">
        <v>539</v>
      </c>
      <c r="K8381" s="25" t="str">
        <f>LEFT(J8381,MIN(FIND({0,1,2,3,4,5,6,7,8,9},ASC(J8381)&amp;1234567890))-1)</f>
        <v>Pt</v>
      </c>
      <c r="L8381" s="25">
        <f t="shared" si="261"/>
        <v>1</v>
      </c>
      <c r="M8381" s="25">
        <f>VLOOKUP(K8381,Table!$A$2:$C$121,2,0)</f>
        <v>10</v>
      </c>
      <c r="N8381" s="26">
        <f>VLOOKUP(K8381,Table!$A$2:$C$121,3,0)</f>
        <v>6</v>
      </c>
      <c r="O8381" s="13" t="str">
        <f>VLOOKUP(A8381,Table!$U$1:$V$230,2,0)</f>
        <v>Cubic</v>
      </c>
      <c r="P8381" s="1"/>
    </row>
    <row r="8382" spans="1:16">
      <c r="A8382" s="12">
        <v>221</v>
      </c>
      <c r="B8382" s="12">
        <v>104265</v>
      </c>
      <c r="C8382" s="12" t="s">
        <v>9052</v>
      </c>
      <c r="D8382" s="12" t="s">
        <v>9328</v>
      </c>
      <c r="E8382" s="17" t="s">
        <v>426</v>
      </c>
      <c r="F8382" s="25" t="str">
        <f>LEFT(E8382,MIN(FIND({0,1,2,3,4,5,6,7,8,9},ASC(E8382)&amp;1234567890))-1)</f>
        <v>Hf</v>
      </c>
      <c r="G8382" s="25">
        <f t="shared" si="260"/>
        <v>1</v>
      </c>
      <c r="H8382" s="25">
        <f>VLOOKUP(F8382,Table!$A$2:$C$121,2,0)</f>
        <v>4</v>
      </c>
      <c r="I8382" s="26">
        <f>VLOOKUP(F8382,Table!$A$2:$C$121,3,0)</f>
        <v>6</v>
      </c>
      <c r="J8382" s="17" t="s">
        <v>11294</v>
      </c>
      <c r="K8382" s="25" t="str">
        <f>LEFT(J8382,MIN(FIND({0,1,2,3,4,5,6,7,8,9},ASC(J8382)&amp;1234567890))-1)</f>
        <v>Rh</v>
      </c>
      <c r="L8382" s="25">
        <f t="shared" si="261"/>
        <v>1</v>
      </c>
      <c r="M8382" s="25">
        <f>VLOOKUP(K8382,Table!$A$2:$C$121,2,0)</f>
        <v>9</v>
      </c>
      <c r="N8382" s="26">
        <f>VLOOKUP(K8382,Table!$A$2:$C$121,3,0)</f>
        <v>5</v>
      </c>
      <c r="O8382" s="13" t="str">
        <f>VLOOKUP(A8382,Table!$U$1:$V$230,2,0)</f>
        <v>Cubic</v>
      </c>
      <c r="P8382" s="1"/>
    </row>
    <row r="8383" spans="1:16">
      <c r="A8383" s="12">
        <v>221</v>
      </c>
      <c r="B8383" s="12">
        <v>104266</v>
      </c>
      <c r="C8383" s="12" t="s">
        <v>9052</v>
      </c>
      <c r="D8383" s="12" t="s">
        <v>9329</v>
      </c>
      <c r="E8383" s="17" t="s">
        <v>426</v>
      </c>
      <c r="F8383" s="25" t="str">
        <f>LEFT(E8383,MIN(FIND({0,1,2,3,4,5,6,7,8,9},ASC(E8383)&amp;1234567890))-1)</f>
        <v>Hf</v>
      </c>
      <c r="G8383" s="25">
        <f t="shared" si="260"/>
        <v>1</v>
      </c>
      <c r="H8383" s="25">
        <f>VLOOKUP(F8383,Table!$A$2:$C$121,2,0)</f>
        <v>4</v>
      </c>
      <c r="I8383" s="26">
        <f>VLOOKUP(F8383,Table!$A$2:$C$121,3,0)</f>
        <v>6</v>
      </c>
      <c r="J8383" s="17" t="s">
        <v>424</v>
      </c>
      <c r="K8383" s="25" t="str">
        <f>LEFT(J8383,MIN(FIND({0,1,2,3,4,5,6,7,8,9},ASC(J8383)&amp;1234567890))-1)</f>
        <v>Rh</v>
      </c>
      <c r="L8383" s="25">
        <f t="shared" si="261"/>
        <v>3</v>
      </c>
      <c r="M8383" s="25">
        <f>VLOOKUP(K8383,Table!$A$2:$C$121,2,0)</f>
        <v>9</v>
      </c>
      <c r="N8383" s="26">
        <f>VLOOKUP(K8383,Table!$A$2:$C$121,3,0)</f>
        <v>5</v>
      </c>
      <c r="O8383" s="13" t="str">
        <f>VLOOKUP(A8383,Table!$U$1:$V$230,2,0)</f>
        <v>Cubic</v>
      </c>
      <c r="P8383" s="1"/>
    </row>
    <row r="8384" spans="1:16">
      <c r="A8384" s="12">
        <v>221</v>
      </c>
      <c r="B8384" s="12">
        <v>104268</v>
      </c>
      <c r="C8384" s="12" t="s">
        <v>9052</v>
      </c>
      <c r="D8384" s="12" t="s">
        <v>9330</v>
      </c>
      <c r="E8384" s="17" t="s">
        <v>426</v>
      </c>
      <c r="F8384" s="25" t="str">
        <f>LEFT(E8384,MIN(FIND({0,1,2,3,4,5,6,7,8,9},ASC(E8384)&amp;1234567890))-1)</f>
        <v>Hf</v>
      </c>
      <c r="G8384" s="25">
        <f t="shared" si="260"/>
        <v>1</v>
      </c>
      <c r="H8384" s="25">
        <f>VLOOKUP(F8384,Table!$A$2:$C$121,2,0)</f>
        <v>4</v>
      </c>
      <c r="I8384" s="26">
        <f>VLOOKUP(F8384,Table!$A$2:$C$121,3,0)</f>
        <v>6</v>
      </c>
      <c r="J8384" s="17" t="s">
        <v>341</v>
      </c>
      <c r="K8384" s="25" t="str">
        <f>LEFT(J8384,MIN(FIND({0,1,2,3,4,5,6,7,8,9},ASC(J8384)&amp;1234567890))-1)</f>
        <v>Ru</v>
      </c>
      <c r="L8384" s="25">
        <f t="shared" si="261"/>
        <v>1</v>
      </c>
      <c r="M8384" s="25">
        <f>VLOOKUP(K8384,Table!$A$2:$C$121,2,0)</f>
        <v>8</v>
      </c>
      <c r="N8384" s="26">
        <f>VLOOKUP(K8384,Table!$A$2:$C$121,3,0)</f>
        <v>5</v>
      </c>
      <c r="O8384" s="13" t="str">
        <f>VLOOKUP(A8384,Table!$U$1:$V$230,2,0)</f>
        <v>Cubic</v>
      </c>
      <c r="P8384" s="1"/>
    </row>
    <row r="8385" spans="1:16">
      <c r="A8385" s="12">
        <v>221</v>
      </c>
      <c r="B8385" s="12">
        <v>104277</v>
      </c>
      <c r="C8385" s="12" t="s">
        <v>9052</v>
      </c>
      <c r="D8385" s="12" t="s">
        <v>9331</v>
      </c>
      <c r="E8385" s="17" t="s">
        <v>426</v>
      </c>
      <c r="F8385" s="25" t="str">
        <f>LEFT(E8385,MIN(FIND({0,1,2,3,4,5,6,7,8,9},ASC(E8385)&amp;1234567890))-1)</f>
        <v>Hf</v>
      </c>
      <c r="G8385" s="25">
        <f t="shared" si="260"/>
        <v>1</v>
      </c>
      <c r="H8385" s="25">
        <f>VLOOKUP(F8385,Table!$A$2:$C$121,2,0)</f>
        <v>4</v>
      </c>
      <c r="I8385" s="26">
        <f>VLOOKUP(F8385,Table!$A$2:$C$121,3,0)</f>
        <v>6</v>
      </c>
      <c r="J8385" s="17" t="s">
        <v>395</v>
      </c>
      <c r="K8385" s="25" t="str">
        <f>LEFT(J8385,MIN(FIND({0,1,2,3,4,5,6,7,8,9},ASC(J8385)&amp;1234567890))-1)</f>
        <v>Tc</v>
      </c>
      <c r="L8385" s="25">
        <f t="shared" si="261"/>
        <v>1</v>
      </c>
      <c r="M8385" s="25">
        <f>VLOOKUP(K8385,Table!$A$2:$C$121,2,0)</f>
        <v>7</v>
      </c>
      <c r="N8385" s="26">
        <f>VLOOKUP(K8385,Table!$A$2:$C$121,3,0)</f>
        <v>5</v>
      </c>
      <c r="O8385" s="13" t="str">
        <f>VLOOKUP(A8385,Table!$U$1:$V$230,2,0)</f>
        <v>Cubic</v>
      </c>
      <c r="P8385" s="1"/>
    </row>
    <row r="8386" spans="1:16">
      <c r="A8386" s="12">
        <v>221</v>
      </c>
      <c r="B8386" s="12">
        <v>104297</v>
      </c>
      <c r="C8386" s="12" t="s">
        <v>9052</v>
      </c>
      <c r="D8386" s="12" t="s">
        <v>9332</v>
      </c>
      <c r="E8386" s="17" t="s">
        <v>370</v>
      </c>
      <c r="F8386" s="25" t="str">
        <f>LEFT(E8386,MIN(FIND({0,1,2,3,4,5,6,7,8,9},ASC(E8386)&amp;1234567890))-1)</f>
        <v>Hg</v>
      </c>
      <c r="G8386" s="25">
        <f t="shared" ref="G8386:G8449" si="262">IF(SUBSTITUTE(E8386,F8386,"")="",1,SUBSTITUTE(E8386,F8386,""))*1</f>
        <v>1</v>
      </c>
      <c r="H8386" s="25">
        <f>VLOOKUP(F8386,Table!$A$2:$C$121,2,0)</f>
        <v>12</v>
      </c>
      <c r="I8386" s="26">
        <f>VLOOKUP(F8386,Table!$A$2:$C$121,3,0)</f>
        <v>6</v>
      </c>
      <c r="J8386" s="17" t="s">
        <v>587</v>
      </c>
      <c r="K8386" s="25" t="str">
        <f>LEFT(J8386,MIN(FIND({0,1,2,3,4,5,6,7,8,9},ASC(J8386)&amp;1234567890))-1)</f>
        <v>Ho</v>
      </c>
      <c r="L8386" s="25">
        <f t="shared" ref="L8386:L8449" si="263">IF(SUBSTITUTE(J8386,K8386,"")="",1,SUBSTITUTE(J8386,K8386,""))*1</f>
        <v>1</v>
      </c>
      <c r="M8386" s="25">
        <f>VLOOKUP(K8386,Table!$A$2:$C$121,2,0)</f>
        <v>3</v>
      </c>
      <c r="N8386" s="26">
        <f>VLOOKUP(K8386,Table!$A$2:$C$121,3,0)</f>
        <v>6</v>
      </c>
      <c r="O8386" s="13" t="str">
        <f>VLOOKUP(A8386,Table!$U$1:$V$230,2,0)</f>
        <v>Cubic</v>
      </c>
      <c r="P8386" s="1"/>
    </row>
    <row r="8387" spans="1:16">
      <c r="A8387" s="12">
        <v>221</v>
      </c>
      <c r="B8387" s="12">
        <v>104305</v>
      </c>
      <c r="C8387" s="12" t="s">
        <v>9052</v>
      </c>
      <c r="D8387" s="12" t="s">
        <v>9333</v>
      </c>
      <c r="E8387" s="17" t="s">
        <v>370</v>
      </c>
      <c r="F8387" s="25" t="str">
        <f>LEFT(E8387,MIN(FIND({0,1,2,3,4,5,6,7,8,9},ASC(E8387)&amp;1234567890))-1)</f>
        <v>Hg</v>
      </c>
      <c r="G8387" s="25">
        <f t="shared" si="262"/>
        <v>1</v>
      </c>
      <c r="H8387" s="25">
        <f>VLOOKUP(F8387,Table!$A$2:$C$121,2,0)</f>
        <v>12</v>
      </c>
      <c r="I8387" s="26">
        <f>VLOOKUP(F8387,Table!$A$2:$C$121,3,0)</f>
        <v>6</v>
      </c>
      <c r="J8387" s="17" t="s">
        <v>46</v>
      </c>
      <c r="K8387" s="25" t="str">
        <f>LEFT(J8387,MIN(FIND({0,1,2,3,4,5,6,7,8,9},ASC(J8387)&amp;1234567890))-1)</f>
        <v>La</v>
      </c>
      <c r="L8387" s="25">
        <f t="shared" si="263"/>
        <v>1</v>
      </c>
      <c r="M8387" s="25">
        <f>VLOOKUP(K8387,Table!$A$2:$C$121,2,0)</f>
        <v>3</v>
      </c>
      <c r="N8387" s="26">
        <f>VLOOKUP(K8387,Table!$A$2:$C$121,3,0)</f>
        <v>6</v>
      </c>
      <c r="O8387" s="13" t="str">
        <f>VLOOKUP(A8387,Table!$U$1:$V$230,2,0)</f>
        <v>Cubic</v>
      </c>
      <c r="P8387" s="1"/>
    </row>
    <row r="8388" spans="1:16">
      <c r="A8388" s="12">
        <v>221</v>
      </c>
      <c r="B8388" s="12">
        <v>104308</v>
      </c>
      <c r="C8388" s="12" t="s">
        <v>9052</v>
      </c>
      <c r="D8388" s="12" t="s">
        <v>9334</v>
      </c>
      <c r="E8388" s="17" t="s">
        <v>370</v>
      </c>
      <c r="F8388" s="25" t="str">
        <f>LEFT(E8388,MIN(FIND({0,1,2,3,4,5,6,7,8,9},ASC(E8388)&amp;1234567890))-1)</f>
        <v>Hg</v>
      </c>
      <c r="G8388" s="25">
        <f t="shared" si="262"/>
        <v>1</v>
      </c>
      <c r="H8388" s="25">
        <f>VLOOKUP(F8388,Table!$A$2:$C$121,2,0)</f>
        <v>12</v>
      </c>
      <c r="I8388" s="26">
        <f>VLOOKUP(F8388,Table!$A$2:$C$121,3,0)</f>
        <v>6</v>
      </c>
      <c r="J8388" s="17" t="s">
        <v>457</v>
      </c>
      <c r="K8388" s="25" t="str">
        <f>LEFT(J8388,MIN(FIND({0,1,2,3,4,5,6,7,8,9},ASC(J8388)&amp;1234567890))-1)</f>
        <v>Li</v>
      </c>
      <c r="L8388" s="25">
        <f t="shared" si="263"/>
        <v>1</v>
      </c>
      <c r="M8388" s="25">
        <f>VLOOKUP(K8388,Table!$A$2:$C$121,2,0)</f>
        <v>1</v>
      </c>
      <c r="N8388" s="26">
        <f>VLOOKUP(K8388,Table!$A$2:$C$121,3,0)</f>
        <v>2</v>
      </c>
      <c r="O8388" s="13" t="str">
        <f>VLOOKUP(A8388,Table!$U$1:$V$230,2,0)</f>
        <v>Cubic</v>
      </c>
      <c r="P8388" s="1"/>
    </row>
    <row r="8389" spans="1:16">
      <c r="A8389" s="12">
        <v>221</v>
      </c>
      <c r="B8389" s="12">
        <v>104312</v>
      </c>
      <c r="C8389" s="12" t="s">
        <v>9052</v>
      </c>
      <c r="D8389" s="12" t="s">
        <v>9335</v>
      </c>
      <c r="E8389" s="17" t="s">
        <v>370</v>
      </c>
      <c r="F8389" s="25" t="str">
        <f>LEFT(E8389,MIN(FIND({0,1,2,3,4,5,6,7,8,9},ASC(E8389)&amp;1234567890))-1)</f>
        <v>Hg</v>
      </c>
      <c r="G8389" s="25">
        <f t="shared" si="262"/>
        <v>1</v>
      </c>
      <c r="H8389" s="25">
        <f>VLOOKUP(F8389,Table!$A$2:$C$121,2,0)</f>
        <v>12</v>
      </c>
      <c r="I8389" s="26">
        <f>VLOOKUP(F8389,Table!$A$2:$C$121,3,0)</f>
        <v>6</v>
      </c>
      <c r="J8389" s="17" t="s">
        <v>11335</v>
      </c>
      <c r="K8389" s="25" t="str">
        <f>LEFT(J8389,MIN(FIND({0,1,2,3,4,5,6,7,8,9},ASC(J8389)&amp;1234567890))-1)</f>
        <v>Lu</v>
      </c>
      <c r="L8389" s="25">
        <f t="shared" si="263"/>
        <v>1</v>
      </c>
      <c r="M8389" s="25">
        <f>VLOOKUP(K8389,Table!$A$2:$C$121,2,0)</f>
        <v>3</v>
      </c>
      <c r="N8389" s="26">
        <f>VLOOKUP(K8389,Table!$A$2:$C$121,3,0)</f>
        <v>6</v>
      </c>
      <c r="O8389" s="13" t="str">
        <f>VLOOKUP(A8389,Table!$U$1:$V$230,2,0)</f>
        <v>Cubic</v>
      </c>
      <c r="P8389" s="1"/>
    </row>
    <row r="8390" spans="1:16">
      <c r="A8390" s="12">
        <v>221</v>
      </c>
      <c r="B8390" s="12">
        <v>104313</v>
      </c>
      <c r="C8390" s="12" t="s">
        <v>9052</v>
      </c>
      <c r="D8390" s="12" t="s">
        <v>9336</v>
      </c>
      <c r="E8390" s="17" t="s">
        <v>370</v>
      </c>
      <c r="F8390" s="25" t="str">
        <f>LEFT(E8390,MIN(FIND({0,1,2,3,4,5,6,7,8,9},ASC(E8390)&amp;1234567890))-1)</f>
        <v>Hg</v>
      </c>
      <c r="G8390" s="25">
        <f t="shared" si="262"/>
        <v>1</v>
      </c>
      <c r="H8390" s="25">
        <f>VLOOKUP(F8390,Table!$A$2:$C$121,2,0)</f>
        <v>12</v>
      </c>
      <c r="I8390" s="26">
        <f>VLOOKUP(F8390,Table!$A$2:$C$121,3,0)</f>
        <v>6</v>
      </c>
      <c r="J8390" s="17" t="s">
        <v>69</v>
      </c>
      <c r="K8390" s="25" t="str">
        <f>LEFT(J8390,MIN(FIND({0,1,2,3,4,5,6,7,8,9},ASC(J8390)&amp;1234567890))-1)</f>
        <v>Mg</v>
      </c>
      <c r="L8390" s="25">
        <f t="shared" si="263"/>
        <v>1</v>
      </c>
      <c r="M8390" s="25">
        <f>VLOOKUP(K8390,Table!$A$2:$C$121,2,0)</f>
        <v>2</v>
      </c>
      <c r="N8390" s="26">
        <f>VLOOKUP(K8390,Table!$A$2:$C$121,3,0)</f>
        <v>3</v>
      </c>
      <c r="O8390" s="13" t="str">
        <f>VLOOKUP(A8390,Table!$U$1:$V$230,2,0)</f>
        <v>Cubic</v>
      </c>
      <c r="P8390" s="1"/>
    </row>
    <row r="8391" spans="1:16">
      <c r="A8391" s="12">
        <v>221</v>
      </c>
      <c r="B8391" s="12">
        <v>104321</v>
      </c>
      <c r="C8391" s="12" t="s">
        <v>9052</v>
      </c>
      <c r="D8391" s="12" t="s">
        <v>4265</v>
      </c>
      <c r="E8391" s="17" t="s">
        <v>370</v>
      </c>
      <c r="F8391" s="25" t="str">
        <f>LEFT(E8391,MIN(FIND({0,1,2,3,4,5,6,7,8,9},ASC(E8391)&amp;1234567890))-1)</f>
        <v>Hg</v>
      </c>
      <c r="G8391" s="25">
        <f t="shared" si="262"/>
        <v>1</v>
      </c>
      <c r="H8391" s="25">
        <f>VLOOKUP(F8391,Table!$A$2:$C$121,2,0)</f>
        <v>12</v>
      </c>
      <c r="I8391" s="26">
        <f>VLOOKUP(F8391,Table!$A$2:$C$121,3,0)</f>
        <v>6</v>
      </c>
      <c r="J8391" s="17" t="s">
        <v>355</v>
      </c>
      <c r="K8391" s="25" t="str">
        <f>LEFT(J8391,MIN(FIND({0,1,2,3,4,5,6,7,8,9},ASC(J8391)&amp;1234567890))-1)</f>
        <v>Mn</v>
      </c>
      <c r="L8391" s="25">
        <f t="shared" si="263"/>
        <v>1</v>
      </c>
      <c r="M8391" s="25">
        <f>VLOOKUP(K8391,Table!$A$2:$C$121,2,0)</f>
        <v>7</v>
      </c>
      <c r="N8391" s="26">
        <f>VLOOKUP(K8391,Table!$A$2:$C$121,3,0)</f>
        <v>4</v>
      </c>
      <c r="O8391" s="13" t="str">
        <f>VLOOKUP(A8391,Table!$U$1:$V$230,2,0)</f>
        <v>Cubic</v>
      </c>
      <c r="P8391" s="1"/>
    </row>
    <row r="8392" spans="1:16">
      <c r="A8392" s="12">
        <v>221</v>
      </c>
      <c r="B8392" s="12">
        <v>104330</v>
      </c>
      <c r="C8392" s="12" t="s">
        <v>9052</v>
      </c>
      <c r="D8392" s="12" t="s">
        <v>9337</v>
      </c>
      <c r="E8392" s="17" t="s">
        <v>370</v>
      </c>
      <c r="F8392" s="25" t="str">
        <f>LEFT(E8392,MIN(FIND({0,1,2,3,4,5,6,7,8,9},ASC(E8392)&amp;1234567890))-1)</f>
        <v>Hg</v>
      </c>
      <c r="G8392" s="25">
        <f t="shared" si="262"/>
        <v>1</v>
      </c>
      <c r="H8392" s="25">
        <f>VLOOKUP(F8392,Table!$A$2:$C$121,2,0)</f>
        <v>12</v>
      </c>
      <c r="I8392" s="26">
        <f>VLOOKUP(F8392,Table!$A$2:$C$121,3,0)</f>
        <v>6</v>
      </c>
      <c r="J8392" s="17" t="s">
        <v>615</v>
      </c>
      <c r="K8392" s="25" t="str">
        <f>LEFT(J8392,MIN(FIND({0,1,2,3,4,5,6,7,8,9},ASC(J8392)&amp;1234567890))-1)</f>
        <v>Nd</v>
      </c>
      <c r="L8392" s="25">
        <f t="shared" si="263"/>
        <v>1</v>
      </c>
      <c r="M8392" s="25">
        <f>VLOOKUP(K8392,Table!$A$2:$C$121,2,0)</f>
        <v>3</v>
      </c>
      <c r="N8392" s="26">
        <f>VLOOKUP(K8392,Table!$A$2:$C$121,3,0)</f>
        <v>6</v>
      </c>
      <c r="O8392" s="13" t="str">
        <f>VLOOKUP(A8392,Table!$U$1:$V$230,2,0)</f>
        <v>Cubic</v>
      </c>
      <c r="P8392" s="1"/>
    </row>
    <row r="8393" spans="1:16">
      <c r="A8393" s="12">
        <v>221</v>
      </c>
      <c r="B8393" s="12">
        <v>104336</v>
      </c>
      <c r="C8393" s="12" t="s">
        <v>9052</v>
      </c>
      <c r="D8393" s="12" t="s">
        <v>9338</v>
      </c>
      <c r="E8393" s="17" t="s">
        <v>370</v>
      </c>
      <c r="F8393" s="25" t="str">
        <f>LEFT(E8393,MIN(FIND({0,1,2,3,4,5,6,7,8,9},ASC(E8393)&amp;1234567890))-1)</f>
        <v>Hg</v>
      </c>
      <c r="G8393" s="25">
        <f t="shared" si="262"/>
        <v>1</v>
      </c>
      <c r="H8393" s="25">
        <f>VLOOKUP(F8393,Table!$A$2:$C$121,2,0)</f>
        <v>12</v>
      </c>
      <c r="I8393" s="26">
        <f>VLOOKUP(F8393,Table!$A$2:$C$121,3,0)</f>
        <v>6</v>
      </c>
      <c r="J8393" s="17" t="s">
        <v>11332</v>
      </c>
      <c r="K8393" s="25" t="str">
        <f>LEFT(J8393,MIN(FIND({0,1,2,3,4,5,6,7,8,9},ASC(J8393)&amp;1234567890))-1)</f>
        <v>Pr</v>
      </c>
      <c r="L8393" s="25">
        <f t="shared" si="263"/>
        <v>1</v>
      </c>
      <c r="M8393" s="25">
        <f>VLOOKUP(K8393,Table!$A$2:$C$121,2,0)</f>
        <v>3</v>
      </c>
      <c r="N8393" s="26">
        <f>VLOOKUP(K8393,Table!$A$2:$C$121,3,0)</f>
        <v>6</v>
      </c>
      <c r="O8393" s="13" t="str">
        <f>VLOOKUP(A8393,Table!$U$1:$V$230,2,0)</f>
        <v>Cubic</v>
      </c>
      <c r="P8393" s="1"/>
    </row>
    <row r="8394" spans="1:16">
      <c r="A8394" s="12">
        <v>221</v>
      </c>
      <c r="B8394" s="12">
        <v>104342</v>
      </c>
      <c r="C8394" s="12" t="s">
        <v>9052</v>
      </c>
      <c r="D8394" s="12" t="s">
        <v>9339</v>
      </c>
      <c r="E8394" s="17" t="s">
        <v>370</v>
      </c>
      <c r="F8394" s="25" t="str">
        <f>LEFT(E8394,MIN(FIND({0,1,2,3,4,5,6,7,8,9},ASC(E8394)&amp;1234567890))-1)</f>
        <v>Hg</v>
      </c>
      <c r="G8394" s="25">
        <f t="shared" si="262"/>
        <v>1</v>
      </c>
      <c r="H8394" s="25">
        <f>VLOOKUP(F8394,Table!$A$2:$C$121,2,0)</f>
        <v>12</v>
      </c>
      <c r="I8394" s="26">
        <f>VLOOKUP(F8394,Table!$A$2:$C$121,3,0)</f>
        <v>6</v>
      </c>
      <c r="J8394" s="17" t="s">
        <v>11874</v>
      </c>
      <c r="K8394" s="25" t="str">
        <f>LEFT(J8394,MIN(FIND({0,1,2,3,4,5,6,7,8,9},ASC(J8394)&amp;1234567890))-1)</f>
        <v>Sc</v>
      </c>
      <c r="L8394" s="25">
        <f t="shared" si="263"/>
        <v>1</v>
      </c>
      <c r="M8394" s="25">
        <f>VLOOKUP(K8394,Table!$A$2:$C$121,2,0)</f>
        <v>3</v>
      </c>
      <c r="N8394" s="26">
        <f>VLOOKUP(K8394,Table!$A$2:$C$121,3,0)</f>
        <v>4</v>
      </c>
      <c r="O8394" s="13" t="str">
        <f>VLOOKUP(A8394,Table!$U$1:$V$230,2,0)</f>
        <v>Cubic</v>
      </c>
      <c r="P8394" s="1"/>
    </row>
    <row r="8395" spans="1:16">
      <c r="A8395" s="12">
        <v>221</v>
      </c>
      <c r="B8395" s="12">
        <v>104345</v>
      </c>
      <c r="C8395" s="12" t="s">
        <v>9052</v>
      </c>
      <c r="D8395" s="12" t="s">
        <v>9340</v>
      </c>
      <c r="E8395" s="17" t="s">
        <v>370</v>
      </c>
      <c r="F8395" s="25" t="str">
        <f>LEFT(E8395,MIN(FIND({0,1,2,3,4,5,6,7,8,9},ASC(E8395)&amp;1234567890))-1)</f>
        <v>Hg</v>
      </c>
      <c r="G8395" s="25">
        <f t="shared" si="262"/>
        <v>1</v>
      </c>
      <c r="H8395" s="25">
        <f>VLOOKUP(F8395,Table!$A$2:$C$121,2,0)</f>
        <v>12</v>
      </c>
      <c r="I8395" s="26">
        <f>VLOOKUP(F8395,Table!$A$2:$C$121,3,0)</f>
        <v>6</v>
      </c>
      <c r="J8395" s="17" t="s">
        <v>433</v>
      </c>
      <c r="K8395" s="25" t="str">
        <f>LEFT(J8395,MIN(FIND({0,1,2,3,4,5,6,7,8,9},ASC(J8395)&amp;1234567890))-1)</f>
        <v>Sr</v>
      </c>
      <c r="L8395" s="25">
        <f t="shared" si="263"/>
        <v>1</v>
      </c>
      <c r="M8395" s="25">
        <f>VLOOKUP(K8395,Table!$A$2:$C$121,2,0)</f>
        <v>2</v>
      </c>
      <c r="N8395" s="26">
        <f>VLOOKUP(K8395,Table!$A$2:$C$121,3,0)</f>
        <v>5</v>
      </c>
      <c r="O8395" s="13" t="str">
        <f>VLOOKUP(A8395,Table!$U$1:$V$230,2,0)</f>
        <v>Cubic</v>
      </c>
      <c r="P8395" s="1"/>
    </row>
    <row r="8396" spans="1:16">
      <c r="A8396" s="12">
        <v>221</v>
      </c>
      <c r="B8396" s="12">
        <v>104348</v>
      </c>
      <c r="C8396" s="12" t="s">
        <v>9052</v>
      </c>
      <c r="D8396" s="12" t="s">
        <v>9341</v>
      </c>
      <c r="E8396" s="17" t="s">
        <v>370</v>
      </c>
      <c r="F8396" s="25" t="str">
        <f>LEFT(E8396,MIN(FIND({0,1,2,3,4,5,6,7,8,9},ASC(E8396)&amp;1234567890))-1)</f>
        <v>Hg</v>
      </c>
      <c r="G8396" s="25">
        <f t="shared" si="262"/>
        <v>1</v>
      </c>
      <c r="H8396" s="25">
        <f>VLOOKUP(F8396,Table!$A$2:$C$121,2,0)</f>
        <v>12</v>
      </c>
      <c r="I8396" s="26">
        <f>VLOOKUP(F8396,Table!$A$2:$C$121,3,0)</f>
        <v>6</v>
      </c>
      <c r="J8396" s="17" t="s">
        <v>11313</v>
      </c>
      <c r="K8396" s="25" t="str">
        <f>LEFT(J8396,MIN(FIND({0,1,2,3,4,5,6,7,8,9},ASC(J8396)&amp;1234567890))-1)</f>
        <v>Tb</v>
      </c>
      <c r="L8396" s="25">
        <f t="shared" si="263"/>
        <v>1</v>
      </c>
      <c r="M8396" s="25">
        <f>VLOOKUP(K8396,Table!$A$2:$C$121,2,0)</f>
        <v>3</v>
      </c>
      <c r="N8396" s="26">
        <f>VLOOKUP(K8396,Table!$A$2:$C$121,3,0)</f>
        <v>6</v>
      </c>
      <c r="O8396" s="13" t="str">
        <f>VLOOKUP(A8396,Table!$U$1:$V$230,2,0)</f>
        <v>Cubic</v>
      </c>
      <c r="P8396" s="1"/>
    </row>
    <row r="8397" spans="1:16">
      <c r="A8397" s="12">
        <v>221</v>
      </c>
      <c r="B8397" s="12">
        <v>104356</v>
      </c>
      <c r="C8397" s="12" t="s">
        <v>9052</v>
      </c>
      <c r="D8397" s="12" t="s">
        <v>9342</v>
      </c>
      <c r="E8397" s="17" t="s">
        <v>370</v>
      </c>
      <c r="F8397" s="25" t="str">
        <f>LEFT(E8397,MIN(FIND({0,1,2,3,4,5,6,7,8,9},ASC(E8397)&amp;1234567890))-1)</f>
        <v>Hg</v>
      </c>
      <c r="G8397" s="25">
        <f t="shared" si="262"/>
        <v>1</v>
      </c>
      <c r="H8397" s="25">
        <f>VLOOKUP(F8397,Table!$A$2:$C$121,2,0)</f>
        <v>12</v>
      </c>
      <c r="I8397" s="26">
        <f>VLOOKUP(F8397,Table!$A$2:$C$121,3,0)</f>
        <v>6</v>
      </c>
      <c r="J8397" s="17" t="s">
        <v>11459</v>
      </c>
      <c r="K8397" s="25" t="str">
        <f>LEFT(J8397,MIN(FIND({0,1,2,3,4,5,6,7,8,9},ASC(J8397)&amp;1234567890))-1)</f>
        <v>Ti</v>
      </c>
      <c r="L8397" s="25">
        <f t="shared" si="263"/>
        <v>3</v>
      </c>
      <c r="M8397" s="25">
        <f>VLOOKUP(K8397,Table!$A$2:$C$121,2,0)</f>
        <v>4</v>
      </c>
      <c r="N8397" s="26">
        <f>VLOOKUP(K8397,Table!$A$2:$C$121,3,0)</f>
        <v>4</v>
      </c>
      <c r="O8397" s="13" t="str">
        <f>VLOOKUP(A8397,Table!$U$1:$V$230,2,0)</f>
        <v>Cubic</v>
      </c>
      <c r="P8397" s="1"/>
    </row>
    <row r="8398" spans="1:16">
      <c r="A8398" s="12">
        <v>221</v>
      </c>
      <c r="B8398" s="12">
        <v>104360</v>
      </c>
      <c r="C8398" s="12" t="s">
        <v>9052</v>
      </c>
      <c r="D8398" s="12" t="s">
        <v>9343</v>
      </c>
      <c r="E8398" s="17" t="s">
        <v>370</v>
      </c>
      <c r="F8398" s="25" t="str">
        <f>LEFT(E8398,MIN(FIND({0,1,2,3,4,5,6,7,8,9},ASC(E8398)&amp;1234567890))-1)</f>
        <v>Hg</v>
      </c>
      <c r="G8398" s="25">
        <f t="shared" si="262"/>
        <v>1</v>
      </c>
      <c r="H8398" s="25">
        <f>VLOOKUP(F8398,Table!$A$2:$C$121,2,0)</f>
        <v>12</v>
      </c>
      <c r="I8398" s="26">
        <f>VLOOKUP(F8398,Table!$A$2:$C$121,3,0)</f>
        <v>6</v>
      </c>
      <c r="J8398" s="17" t="s">
        <v>588</v>
      </c>
      <c r="K8398" s="25" t="str">
        <f>LEFT(J8398,MIN(FIND({0,1,2,3,4,5,6,7,8,9},ASC(J8398)&amp;1234567890))-1)</f>
        <v>Tl</v>
      </c>
      <c r="L8398" s="25">
        <f t="shared" si="263"/>
        <v>1</v>
      </c>
      <c r="M8398" s="25">
        <f>VLOOKUP(K8398,Table!$A$2:$C$121,2,0)</f>
        <v>13</v>
      </c>
      <c r="N8398" s="26">
        <f>VLOOKUP(K8398,Table!$A$2:$C$121,3,0)</f>
        <v>6</v>
      </c>
      <c r="O8398" s="13" t="str">
        <f>VLOOKUP(A8398,Table!$U$1:$V$230,2,0)</f>
        <v>Cubic</v>
      </c>
      <c r="P8398" s="1"/>
    </row>
    <row r="8399" spans="1:16">
      <c r="A8399" s="12">
        <v>221</v>
      </c>
      <c r="B8399" s="12">
        <v>104362</v>
      </c>
      <c r="C8399" s="12" t="s">
        <v>9052</v>
      </c>
      <c r="D8399" s="12" t="s">
        <v>9344</v>
      </c>
      <c r="E8399" s="17" t="s">
        <v>12039</v>
      </c>
      <c r="F8399" s="25" t="str">
        <f>LEFT(E8399,MIN(FIND({0,1,2,3,4,5,6,7,8,9},ASC(E8399)&amp;1234567890))-1)</f>
        <v>Hg</v>
      </c>
      <c r="G8399" s="25">
        <f t="shared" si="262"/>
        <v>3</v>
      </c>
      <c r="H8399" s="25">
        <f>VLOOKUP(F8399,Table!$A$2:$C$121,2,0)</f>
        <v>12</v>
      </c>
      <c r="I8399" s="26">
        <f>VLOOKUP(F8399,Table!$A$2:$C$121,3,0)</f>
        <v>6</v>
      </c>
      <c r="J8399" s="17" t="s">
        <v>588</v>
      </c>
      <c r="K8399" s="25" t="str">
        <f>LEFT(J8399,MIN(FIND({0,1,2,3,4,5,6,7,8,9},ASC(J8399)&amp;1234567890))-1)</f>
        <v>Tl</v>
      </c>
      <c r="L8399" s="25">
        <f t="shared" si="263"/>
        <v>1</v>
      </c>
      <c r="M8399" s="25">
        <f>VLOOKUP(K8399,Table!$A$2:$C$121,2,0)</f>
        <v>13</v>
      </c>
      <c r="N8399" s="26">
        <f>VLOOKUP(K8399,Table!$A$2:$C$121,3,0)</f>
        <v>6</v>
      </c>
      <c r="O8399" s="13" t="str">
        <f>VLOOKUP(A8399,Table!$U$1:$V$230,2,0)</f>
        <v>Cubic</v>
      </c>
      <c r="P8399" s="1"/>
    </row>
    <row r="8400" spans="1:16">
      <c r="A8400" s="12">
        <v>221</v>
      </c>
      <c r="B8400" s="12">
        <v>104365</v>
      </c>
      <c r="C8400" s="12" t="s">
        <v>9052</v>
      </c>
      <c r="D8400" s="12" t="s">
        <v>9345</v>
      </c>
      <c r="E8400" s="17" t="s">
        <v>370</v>
      </c>
      <c r="F8400" s="25" t="str">
        <f>LEFT(E8400,MIN(FIND({0,1,2,3,4,5,6,7,8,9},ASC(E8400)&amp;1234567890))-1)</f>
        <v>Hg</v>
      </c>
      <c r="G8400" s="25">
        <f t="shared" si="262"/>
        <v>1</v>
      </c>
      <c r="H8400" s="25">
        <f>VLOOKUP(F8400,Table!$A$2:$C$121,2,0)</f>
        <v>12</v>
      </c>
      <c r="I8400" s="26">
        <f>VLOOKUP(F8400,Table!$A$2:$C$121,3,0)</f>
        <v>6</v>
      </c>
      <c r="J8400" s="17" t="s">
        <v>11334</v>
      </c>
      <c r="K8400" s="25" t="str">
        <f>LEFT(J8400,MIN(FIND({0,1,2,3,4,5,6,7,8,9},ASC(J8400)&amp;1234567890))-1)</f>
        <v>Tm</v>
      </c>
      <c r="L8400" s="25">
        <f t="shared" si="263"/>
        <v>1</v>
      </c>
      <c r="M8400" s="25">
        <f>VLOOKUP(K8400,Table!$A$2:$C$121,2,0)</f>
        <v>3</v>
      </c>
      <c r="N8400" s="26">
        <f>VLOOKUP(K8400,Table!$A$2:$C$121,3,0)</f>
        <v>6</v>
      </c>
      <c r="O8400" s="13" t="str">
        <f>VLOOKUP(A8400,Table!$U$1:$V$230,2,0)</f>
        <v>Cubic</v>
      </c>
      <c r="P8400" s="1"/>
    </row>
    <row r="8401" spans="1:16">
      <c r="A8401" s="12">
        <v>221</v>
      </c>
      <c r="B8401" s="12">
        <v>104367</v>
      </c>
      <c r="C8401" s="12" t="s">
        <v>9052</v>
      </c>
      <c r="D8401" s="12" t="s">
        <v>9346</v>
      </c>
      <c r="E8401" s="17" t="s">
        <v>370</v>
      </c>
      <c r="F8401" s="25" t="str">
        <f>LEFT(E8401,MIN(FIND({0,1,2,3,4,5,6,7,8,9},ASC(E8401)&amp;1234567890))-1)</f>
        <v>Hg</v>
      </c>
      <c r="G8401" s="25">
        <f t="shared" si="262"/>
        <v>1</v>
      </c>
      <c r="H8401" s="25">
        <f>VLOOKUP(F8401,Table!$A$2:$C$121,2,0)</f>
        <v>12</v>
      </c>
      <c r="I8401" s="26">
        <f>VLOOKUP(F8401,Table!$A$2:$C$121,3,0)</f>
        <v>6</v>
      </c>
      <c r="J8401" s="17" t="s">
        <v>11336</v>
      </c>
      <c r="K8401" s="25" t="str">
        <f>LEFT(J8401,MIN(FIND({0,1,2,3,4,5,6,7,8,9},ASC(J8401)&amp;1234567890))-1)</f>
        <v>Y</v>
      </c>
      <c r="L8401" s="25">
        <f t="shared" si="263"/>
        <v>1</v>
      </c>
      <c r="M8401" s="25">
        <f>VLOOKUP(K8401,Table!$A$2:$C$121,2,0)</f>
        <v>3</v>
      </c>
      <c r="N8401" s="26">
        <f>VLOOKUP(K8401,Table!$A$2:$C$121,3,0)</f>
        <v>5</v>
      </c>
      <c r="O8401" s="13" t="str">
        <f>VLOOKUP(A8401,Table!$U$1:$V$230,2,0)</f>
        <v>Cubic</v>
      </c>
      <c r="P8401" s="1"/>
    </row>
    <row r="8402" spans="1:16">
      <c r="A8402" s="12">
        <v>221</v>
      </c>
      <c r="B8402" s="12">
        <v>104370</v>
      </c>
      <c r="C8402" s="12" t="s">
        <v>9052</v>
      </c>
      <c r="D8402" s="12" t="s">
        <v>9347</v>
      </c>
      <c r="E8402" s="17" t="s">
        <v>370</v>
      </c>
      <c r="F8402" s="25" t="str">
        <f>LEFT(E8402,MIN(FIND({0,1,2,3,4,5,6,7,8,9},ASC(E8402)&amp;1234567890))-1)</f>
        <v>Hg</v>
      </c>
      <c r="G8402" s="25">
        <f t="shared" si="262"/>
        <v>1</v>
      </c>
      <c r="H8402" s="25">
        <f>VLOOKUP(F8402,Table!$A$2:$C$121,2,0)</f>
        <v>12</v>
      </c>
      <c r="I8402" s="26">
        <f>VLOOKUP(F8402,Table!$A$2:$C$121,3,0)</f>
        <v>6</v>
      </c>
      <c r="J8402" s="17" t="s">
        <v>530</v>
      </c>
      <c r="K8402" s="25" t="str">
        <f>LEFT(J8402,MIN(FIND({0,1,2,3,4,5,6,7,8,9},ASC(J8402)&amp;1234567890))-1)</f>
        <v>Yb</v>
      </c>
      <c r="L8402" s="25">
        <f t="shared" si="263"/>
        <v>1</v>
      </c>
      <c r="M8402" s="25">
        <f>VLOOKUP(K8402,Table!$A$2:$C$121,2,0)</f>
        <v>3</v>
      </c>
      <c r="N8402" s="26">
        <f>VLOOKUP(K8402,Table!$A$2:$C$121,3,0)</f>
        <v>6</v>
      </c>
      <c r="O8402" s="13" t="str">
        <f>VLOOKUP(A8402,Table!$U$1:$V$230,2,0)</f>
        <v>Cubic</v>
      </c>
      <c r="P8402" s="1"/>
    </row>
    <row r="8403" spans="1:16">
      <c r="A8403" s="12">
        <v>221</v>
      </c>
      <c r="B8403" s="12">
        <v>104376</v>
      </c>
      <c r="C8403" s="12" t="s">
        <v>9052</v>
      </c>
      <c r="D8403" s="12" t="s">
        <v>9348</v>
      </c>
      <c r="E8403" s="17" t="s">
        <v>12039</v>
      </c>
      <c r="F8403" s="25" t="str">
        <f>LEFT(E8403,MIN(FIND({0,1,2,3,4,5,6,7,8,9},ASC(E8403)&amp;1234567890))-1)</f>
        <v>Hg</v>
      </c>
      <c r="G8403" s="25">
        <f t="shared" si="262"/>
        <v>3</v>
      </c>
      <c r="H8403" s="25">
        <f>VLOOKUP(F8403,Table!$A$2:$C$121,2,0)</f>
        <v>12</v>
      </c>
      <c r="I8403" s="26">
        <f>VLOOKUP(F8403,Table!$A$2:$C$121,3,0)</f>
        <v>6</v>
      </c>
      <c r="J8403" s="17" t="s">
        <v>377</v>
      </c>
      <c r="K8403" s="25" t="str">
        <f>LEFT(J8403,MIN(FIND({0,1,2,3,4,5,6,7,8,9},ASC(J8403)&amp;1234567890))-1)</f>
        <v>Zr</v>
      </c>
      <c r="L8403" s="25">
        <f t="shared" si="263"/>
        <v>1</v>
      </c>
      <c r="M8403" s="25">
        <f>VLOOKUP(K8403,Table!$A$2:$C$121,2,0)</f>
        <v>4</v>
      </c>
      <c r="N8403" s="26">
        <f>VLOOKUP(K8403,Table!$A$2:$C$121,3,0)</f>
        <v>5</v>
      </c>
      <c r="O8403" s="13" t="str">
        <f>VLOOKUP(A8403,Table!$U$1:$V$230,2,0)</f>
        <v>Cubic</v>
      </c>
      <c r="P8403" s="1"/>
    </row>
    <row r="8404" spans="1:16">
      <c r="A8404" s="12">
        <v>221</v>
      </c>
      <c r="B8404" s="12">
        <v>104410</v>
      </c>
      <c r="C8404" s="12" t="s">
        <v>9052</v>
      </c>
      <c r="D8404" s="12" t="s">
        <v>9349</v>
      </c>
      <c r="E8404" s="17" t="s">
        <v>587</v>
      </c>
      <c r="F8404" s="25" t="str">
        <f>LEFT(E8404,MIN(FIND({0,1,2,3,4,5,6,7,8,9},ASC(E8404)&amp;1234567890))-1)</f>
        <v>Ho</v>
      </c>
      <c r="G8404" s="25">
        <f t="shared" si="262"/>
        <v>1</v>
      </c>
      <c r="H8404" s="25">
        <f>VLOOKUP(F8404,Table!$A$2:$C$121,2,0)</f>
        <v>3</v>
      </c>
      <c r="I8404" s="26">
        <f>VLOOKUP(F8404,Table!$A$2:$C$121,3,0)</f>
        <v>6</v>
      </c>
      <c r="J8404" s="17" t="s">
        <v>11286</v>
      </c>
      <c r="K8404" s="25" t="str">
        <f>LEFT(J8404,MIN(FIND({0,1,2,3,4,5,6,7,8,9},ASC(J8404)&amp;1234567890))-1)</f>
        <v>In</v>
      </c>
      <c r="L8404" s="25">
        <f t="shared" si="263"/>
        <v>1</v>
      </c>
      <c r="M8404" s="25">
        <f>VLOOKUP(K8404,Table!$A$2:$C$121,2,0)</f>
        <v>13</v>
      </c>
      <c r="N8404" s="26">
        <f>VLOOKUP(K8404,Table!$A$2:$C$121,3,0)</f>
        <v>5</v>
      </c>
      <c r="O8404" s="13" t="str">
        <f>VLOOKUP(A8404,Table!$U$1:$V$230,2,0)</f>
        <v>Cubic</v>
      </c>
      <c r="P8404" s="1"/>
    </row>
    <row r="8405" spans="1:16">
      <c r="A8405" s="12">
        <v>221</v>
      </c>
      <c r="B8405" s="12">
        <v>104411</v>
      </c>
      <c r="C8405" s="12" t="s">
        <v>9052</v>
      </c>
      <c r="D8405" s="12" t="s">
        <v>9350</v>
      </c>
      <c r="E8405" s="17" t="s">
        <v>587</v>
      </c>
      <c r="F8405" s="25" t="str">
        <f>LEFT(E8405,MIN(FIND({0,1,2,3,4,5,6,7,8,9},ASC(E8405)&amp;1234567890))-1)</f>
        <v>Ho</v>
      </c>
      <c r="G8405" s="25">
        <f t="shared" si="262"/>
        <v>1</v>
      </c>
      <c r="H8405" s="25">
        <f>VLOOKUP(F8405,Table!$A$2:$C$121,2,0)</f>
        <v>3</v>
      </c>
      <c r="I8405" s="26">
        <f>VLOOKUP(F8405,Table!$A$2:$C$121,3,0)</f>
        <v>6</v>
      </c>
      <c r="J8405" s="17" t="s">
        <v>45</v>
      </c>
      <c r="K8405" s="25" t="str">
        <f>LEFT(J8405,MIN(FIND({0,1,2,3,4,5,6,7,8,9},ASC(J8405)&amp;1234567890))-1)</f>
        <v>In</v>
      </c>
      <c r="L8405" s="25">
        <f t="shared" si="263"/>
        <v>3</v>
      </c>
      <c r="M8405" s="25">
        <f>VLOOKUP(K8405,Table!$A$2:$C$121,2,0)</f>
        <v>13</v>
      </c>
      <c r="N8405" s="26">
        <f>VLOOKUP(K8405,Table!$A$2:$C$121,3,0)</f>
        <v>5</v>
      </c>
      <c r="O8405" s="13" t="str">
        <f>VLOOKUP(A8405,Table!$U$1:$V$230,2,0)</f>
        <v>Cubic</v>
      </c>
      <c r="P8405" s="1"/>
    </row>
    <row r="8406" spans="1:16">
      <c r="A8406" s="12">
        <v>221</v>
      </c>
      <c r="B8406" s="12">
        <v>104415</v>
      </c>
      <c r="C8406" s="12" t="s">
        <v>9052</v>
      </c>
      <c r="D8406" s="12" t="s">
        <v>9351</v>
      </c>
      <c r="E8406" s="17" t="s">
        <v>587</v>
      </c>
      <c r="F8406" s="25" t="str">
        <f>LEFT(E8406,MIN(FIND({0,1,2,3,4,5,6,7,8,9},ASC(E8406)&amp;1234567890))-1)</f>
        <v>Ho</v>
      </c>
      <c r="G8406" s="25">
        <f t="shared" si="262"/>
        <v>1</v>
      </c>
      <c r="H8406" s="25">
        <f>VLOOKUP(F8406,Table!$A$2:$C$121,2,0)</f>
        <v>3</v>
      </c>
      <c r="I8406" s="26">
        <f>VLOOKUP(F8406,Table!$A$2:$C$121,3,0)</f>
        <v>6</v>
      </c>
      <c r="J8406" s="17" t="s">
        <v>72</v>
      </c>
      <c r="K8406" s="25" t="str">
        <f>LEFT(J8406,MIN(FIND({0,1,2,3,4,5,6,7,8,9},ASC(J8406)&amp;1234567890))-1)</f>
        <v>Ir</v>
      </c>
      <c r="L8406" s="25">
        <f t="shared" si="263"/>
        <v>1</v>
      </c>
      <c r="M8406" s="25">
        <f>VLOOKUP(K8406,Table!$A$2:$C$121,2,0)</f>
        <v>9</v>
      </c>
      <c r="N8406" s="26">
        <f>VLOOKUP(K8406,Table!$A$2:$C$121,3,0)</f>
        <v>6</v>
      </c>
      <c r="O8406" s="13" t="str">
        <f>VLOOKUP(A8406,Table!$U$1:$V$230,2,0)</f>
        <v>Cubic</v>
      </c>
      <c r="P8406" s="1"/>
    </row>
    <row r="8407" spans="1:16">
      <c r="A8407" s="12">
        <v>221</v>
      </c>
      <c r="B8407" s="12">
        <v>104417</v>
      </c>
      <c r="C8407" s="12" t="s">
        <v>9052</v>
      </c>
      <c r="D8407" s="12" t="s">
        <v>9352</v>
      </c>
      <c r="E8407" s="17" t="s">
        <v>587</v>
      </c>
      <c r="F8407" s="25" t="str">
        <f>LEFT(E8407,MIN(FIND({0,1,2,3,4,5,6,7,8,9},ASC(E8407)&amp;1234567890))-1)</f>
        <v>Ho</v>
      </c>
      <c r="G8407" s="25">
        <f t="shared" si="262"/>
        <v>1</v>
      </c>
      <c r="H8407" s="25">
        <f>VLOOKUP(F8407,Table!$A$2:$C$121,2,0)</f>
        <v>3</v>
      </c>
      <c r="I8407" s="26">
        <f>VLOOKUP(F8407,Table!$A$2:$C$121,3,0)</f>
        <v>6</v>
      </c>
      <c r="J8407" s="17" t="s">
        <v>69</v>
      </c>
      <c r="K8407" s="25" t="str">
        <f>LEFT(J8407,MIN(FIND({0,1,2,3,4,5,6,7,8,9},ASC(J8407)&amp;1234567890))-1)</f>
        <v>Mg</v>
      </c>
      <c r="L8407" s="25">
        <f t="shared" si="263"/>
        <v>1</v>
      </c>
      <c r="M8407" s="25">
        <f>VLOOKUP(K8407,Table!$A$2:$C$121,2,0)</f>
        <v>2</v>
      </c>
      <c r="N8407" s="26">
        <f>VLOOKUP(K8407,Table!$A$2:$C$121,3,0)</f>
        <v>3</v>
      </c>
      <c r="O8407" s="13" t="str">
        <f>VLOOKUP(A8407,Table!$U$1:$V$230,2,0)</f>
        <v>Cubic</v>
      </c>
      <c r="P8407" s="1"/>
    </row>
    <row r="8408" spans="1:16">
      <c r="A8408" s="12">
        <v>221</v>
      </c>
      <c r="B8408" s="12">
        <v>104431</v>
      </c>
      <c r="C8408" s="12" t="s">
        <v>9052</v>
      </c>
      <c r="D8408" s="12" t="s">
        <v>9353</v>
      </c>
      <c r="E8408" s="17" t="s">
        <v>587</v>
      </c>
      <c r="F8408" s="25" t="str">
        <f>LEFT(E8408,MIN(FIND({0,1,2,3,4,5,6,7,8,9},ASC(E8408)&amp;1234567890))-1)</f>
        <v>Ho</v>
      </c>
      <c r="G8408" s="25">
        <f t="shared" si="262"/>
        <v>1</v>
      </c>
      <c r="H8408" s="25">
        <f>VLOOKUP(F8408,Table!$A$2:$C$121,2,0)</f>
        <v>3</v>
      </c>
      <c r="I8408" s="26">
        <f>VLOOKUP(F8408,Table!$A$2:$C$121,3,0)</f>
        <v>6</v>
      </c>
      <c r="J8408" s="17" t="s">
        <v>597</v>
      </c>
      <c r="K8408" s="25" t="str">
        <f>LEFT(J8408,MIN(FIND({0,1,2,3,4,5,6,7,8,9},ASC(J8408)&amp;1234567890))-1)</f>
        <v>Pb</v>
      </c>
      <c r="L8408" s="25">
        <f t="shared" si="263"/>
        <v>3</v>
      </c>
      <c r="M8408" s="25">
        <f>VLOOKUP(K8408,Table!$A$2:$C$121,2,0)</f>
        <v>14</v>
      </c>
      <c r="N8408" s="26">
        <f>VLOOKUP(K8408,Table!$A$2:$C$121,3,0)</f>
        <v>6</v>
      </c>
      <c r="O8408" s="13" t="str">
        <f>VLOOKUP(A8408,Table!$U$1:$V$230,2,0)</f>
        <v>Cubic</v>
      </c>
      <c r="P8408" s="1"/>
    </row>
    <row r="8409" spans="1:16">
      <c r="A8409" s="12">
        <v>221</v>
      </c>
      <c r="B8409" s="12">
        <v>104433</v>
      </c>
      <c r="C8409" s="12" t="s">
        <v>9052</v>
      </c>
      <c r="D8409" s="12" t="s">
        <v>2827</v>
      </c>
      <c r="E8409" s="17" t="s">
        <v>587</v>
      </c>
      <c r="F8409" s="25" t="str">
        <f>LEFT(E8409,MIN(FIND({0,1,2,3,4,5,6,7,8,9},ASC(E8409)&amp;1234567890))-1)</f>
        <v>Ho</v>
      </c>
      <c r="G8409" s="25">
        <f t="shared" si="262"/>
        <v>1</v>
      </c>
      <c r="H8409" s="25">
        <f>VLOOKUP(F8409,Table!$A$2:$C$121,2,0)</f>
        <v>3</v>
      </c>
      <c r="I8409" s="26">
        <f>VLOOKUP(F8409,Table!$A$2:$C$121,3,0)</f>
        <v>6</v>
      </c>
      <c r="J8409" s="17" t="s">
        <v>541</v>
      </c>
      <c r="K8409" s="25" t="str">
        <f>LEFT(J8409,MIN(FIND({0,1,2,3,4,5,6,7,8,9},ASC(J8409)&amp;1234567890))-1)</f>
        <v>Pd</v>
      </c>
      <c r="L8409" s="25">
        <f t="shared" si="263"/>
        <v>1</v>
      </c>
      <c r="M8409" s="25">
        <f>VLOOKUP(K8409,Table!$A$2:$C$121,2,0)</f>
        <v>10</v>
      </c>
      <c r="N8409" s="26">
        <f>VLOOKUP(K8409,Table!$A$2:$C$121,3,0)</f>
        <v>5</v>
      </c>
      <c r="O8409" s="13" t="str">
        <f>VLOOKUP(A8409,Table!$U$1:$V$230,2,0)</f>
        <v>Cubic</v>
      </c>
      <c r="P8409" s="1"/>
    </row>
    <row r="8410" spans="1:16">
      <c r="A8410" s="12">
        <v>221</v>
      </c>
      <c r="B8410" s="12">
        <v>104434</v>
      </c>
      <c r="C8410" s="12" t="s">
        <v>9052</v>
      </c>
      <c r="D8410" s="12" t="s">
        <v>9354</v>
      </c>
      <c r="E8410" s="17" t="s">
        <v>587</v>
      </c>
      <c r="F8410" s="25" t="str">
        <f>LEFT(E8410,MIN(FIND({0,1,2,3,4,5,6,7,8,9},ASC(E8410)&amp;1234567890))-1)</f>
        <v>Ho</v>
      </c>
      <c r="G8410" s="25">
        <f t="shared" si="262"/>
        <v>1</v>
      </c>
      <c r="H8410" s="25">
        <f>VLOOKUP(F8410,Table!$A$2:$C$121,2,0)</f>
        <v>3</v>
      </c>
      <c r="I8410" s="26">
        <f>VLOOKUP(F8410,Table!$A$2:$C$121,3,0)</f>
        <v>6</v>
      </c>
      <c r="J8410" s="17" t="s">
        <v>11830</v>
      </c>
      <c r="K8410" s="25" t="str">
        <f>LEFT(J8410,MIN(FIND({0,1,2,3,4,5,6,7,8,9},ASC(J8410)&amp;1234567890))-1)</f>
        <v>Pd</v>
      </c>
      <c r="L8410" s="25">
        <f t="shared" si="263"/>
        <v>3</v>
      </c>
      <c r="M8410" s="25">
        <f>VLOOKUP(K8410,Table!$A$2:$C$121,2,0)</f>
        <v>10</v>
      </c>
      <c r="N8410" s="26">
        <f>VLOOKUP(K8410,Table!$A$2:$C$121,3,0)</f>
        <v>5</v>
      </c>
      <c r="O8410" s="13" t="str">
        <f>VLOOKUP(A8410,Table!$U$1:$V$230,2,0)</f>
        <v>Cubic</v>
      </c>
      <c r="P8410" s="1"/>
    </row>
    <row r="8411" spans="1:16">
      <c r="A8411" s="12">
        <v>221</v>
      </c>
      <c r="B8411" s="12">
        <v>104442</v>
      </c>
      <c r="C8411" s="12" t="s">
        <v>9052</v>
      </c>
      <c r="D8411" s="12" t="s">
        <v>9355</v>
      </c>
      <c r="E8411" s="17" t="s">
        <v>587</v>
      </c>
      <c r="F8411" s="25" t="str">
        <f>LEFT(E8411,MIN(FIND({0,1,2,3,4,5,6,7,8,9},ASC(E8411)&amp;1234567890))-1)</f>
        <v>Ho</v>
      </c>
      <c r="G8411" s="25">
        <f t="shared" si="262"/>
        <v>1</v>
      </c>
      <c r="H8411" s="25">
        <f>VLOOKUP(F8411,Table!$A$2:$C$121,2,0)</f>
        <v>3</v>
      </c>
      <c r="I8411" s="26">
        <f>VLOOKUP(F8411,Table!$A$2:$C$121,3,0)</f>
        <v>6</v>
      </c>
      <c r="J8411" s="17" t="s">
        <v>11355</v>
      </c>
      <c r="K8411" s="25" t="str">
        <f>LEFT(J8411,MIN(FIND({0,1,2,3,4,5,6,7,8,9},ASC(J8411)&amp;1234567890))-1)</f>
        <v>Pt</v>
      </c>
      <c r="L8411" s="25">
        <f t="shared" si="263"/>
        <v>3</v>
      </c>
      <c r="M8411" s="25">
        <f>VLOOKUP(K8411,Table!$A$2:$C$121,2,0)</f>
        <v>10</v>
      </c>
      <c r="N8411" s="26">
        <f>VLOOKUP(K8411,Table!$A$2:$C$121,3,0)</f>
        <v>6</v>
      </c>
      <c r="O8411" s="13" t="str">
        <f>VLOOKUP(A8411,Table!$U$1:$V$230,2,0)</f>
        <v>Cubic</v>
      </c>
      <c r="P8411" s="1"/>
    </row>
    <row r="8412" spans="1:16">
      <c r="A8412" s="12">
        <v>221</v>
      </c>
      <c r="B8412" s="12">
        <v>104445</v>
      </c>
      <c r="C8412" s="12" t="s">
        <v>9052</v>
      </c>
      <c r="D8412" s="12" t="s">
        <v>9356</v>
      </c>
      <c r="E8412" s="17" t="s">
        <v>587</v>
      </c>
      <c r="F8412" s="25" t="str">
        <f>LEFT(E8412,MIN(FIND({0,1,2,3,4,5,6,7,8,9},ASC(E8412)&amp;1234567890))-1)</f>
        <v>Ho</v>
      </c>
      <c r="G8412" s="25">
        <f t="shared" si="262"/>
        <v>1</v>
      </c>
      <c r="H8412" s="25">
        <f>VLOOKUP(F8412,Table!$A$2:$C$121,2,0)</f>
        <v>3</v>
      </c>
      <c r="I8412" s="26">
        <f>VLOOKUP(F8412,Table!$A$2:$C$121,3,0)</f>
        <v>6</v>
      </c>
      <c r="J8412" s="17" t="s">
        <v>11294</v>
      </c>
      <c r="K8412" s="25" t="str">
        <f>LEFT(J8412,MIN(FIND({0,1,2,3,4,5,6,7,8,9},ASC(J8412)&amp;1234567890))-1)</f>
        <v>Rh</v>
      </c>
      <c r="L8412" s="25">
        <f t="shared" si="263"/>
        <v>1</v>
      </c>
      <c r="M8412" s="25">
        <f>VLOOKUP(K8412,Table!$A$2:$C$121,2,0)</f>
        <v>9</v>
      </c>
      <c r="N8412" s="26">
        <f>VLOOKUP(K8412,Table!$A$2:$C$121,3,0)</f>
        <v>5</v>
      </c>
      <c r="O8412" s="13" t="str">
        <f>VLOOKUP(A8412,Table!$U$1:$V$230,2,0)</f>
        <v>Cubic</v>
      </c>
      <c r="P8412" s="1"/>
    </row>
    <row r="8413" spans="1:16">
      <c r="A8413" s="12">
        <v>221</v>
      </c>
      <c r="B8413" s="12">
        <v>104449</v>
      </c>
      <c r="C8413" s="12" t="s">
        <v>9052</v>
      </c>
      <c r="D8413" s="12" t="s">
        <v>1815</v>
      </c>
      <c r="E8413" s="17" t="s">
        <v>587</v>
      </c>
      <c r="F8413" s="25" t="str">
        <f>LEFT(E8413,MIN(FIND({0,1,2,3,4,5,6,7,8,9},ASC(E8413)&amp;1234567890))-1)</f>
        <v>Ho</v>
      </c>
      <c r="G8413" s="25">
        <f t="shared" si="262"/>
        <v>1</v>
      </c>
      <c r="H8413" s="25">
        <f>VLOOKUP(F8413,Table!$A$2:$C$121,2,0)</f>
        <v>3</v>
      </c>
      <c r="I8413" s="26">
        <f>VLOOKUP(F8413,Table!$A$2:$C$121,3,0)</f>
        <v>6</v>
      </c>
      <c r="J8413" s="17" t="s">
        <v>413</v>
      </c>
      <c r="K8413" s="25" t="str">
        <f>LEFT(J8413,MIN(FIND({0,1,2,3,4,5,6,7,8,9},ASC(J8413)&amp;1234567890))-1)</f>
        <v>Sn</v>
      </c>
      <c r="L8413" s="25">
        <f t="shared" si="263"/>
        <v>3</v>
      </c>
      <c r="M8413" s="25">
        <f>VLOOKUP(K8413,Table!$A$2:$C$121,2,0)</f>
        <v>14</v>
      </c>
      <c r="N8413" s="26">
        <f>VLOOKUP(K8413,Table!$A$2:$C$121,3,0)</f>
        <v>5</v>
      </c>
      <c r="O8413" s="13" t="str">
        <f>VLOOKUP(A8413,Table!$U$1:$V$230,2,0)</f>
        <v>Cubic</v>
      </c>
      <c r="P8413" s="1"/>
    </row>
    <row r="8414" spans="1:16">
      <c r="A8414" s="12">
        <v>221</v>
      </c>
      <c r="B8414" s="12">
        <v>104454</v>
      </c>
      <c r="C8414" s="12" t="s">
        <v>9052</v>
      </c>
      <c r="D8414" s="12" t="s">
        <v>9357</v>
      </c>
      <c r="E8414" s="17" t="s">
        <v>587</v>
      </c>
      <c r="F8414" s="25" t="str">
        <f>LEFT(E8414,MIN(FIND({0,1,2,3,4,5,6,7,8,9},ASC(E8414)&amp;1234567890))-1)</f>
        <v>Ho</v>
      </c>
      <c r="G8414" s="25">
        <f t="shared" si="262"/>
        <v>1</v>
      </c>
      <c r="H8414" s="25">
        <f>VLOOKUP(F8414,Table!$A$2:$C$121,2,0)</f>
        <v>3</v>
      </c>
      <c r="I8414" s="26">
        <f>VLOOKUP(F8414,Table!$A$2:$C$121,3,0)</f>
        <v>6</v>
      </c>
      <c r="J8414" s="17" t="s">
        <v>588</v>
      </c>
      <c r="K8414" s="25" t="str">
        <f>LEFT(J8414,MIN(FIND({0,1,2,3,4,5,6,7,8,9},ASC(J8414)&amp;1234567890))-1)</f>
        <v>Tl</v>
      </c>
      <c r="L8414" s="25">
        <f t="shared" si="263"/>
        <v>1</v>
      </c>
      <c r="M8414" s="25">
        <f>VLOOKUP(K8414,Table!$A$2:$C$121,2,0)</f>
        <v>13</v>
      </c>
      <c r="N8414" s="26">
        <f>VLOOKUP(K8414,Table!$A$2:$C$121,3,0)</f>
        <v>6</v>
      </c>
      <c r="O8414" s="13" t="str">
        <f>VLOOKUP(A8414,Table!$U$1:$V$230,2,0)</f>
        <v>Cubic</v>
      </c>
      <c r="P8414" s="1"/>
    </row>
    <row r="8415" spans="1:16">
      <c r="A8415" s="12">
        <v>221</v>
      </c>
      <c r="B8415" s="12">
        <v>104455</v>
      </c>
      <c r="C8415" s="12" t="s">
        <v>9052</v>
      </c>
      <c r="D8415" s="12" t="s">
        <v>9358</v>
      </c>
      <c r="E8415" s="17" t="s">
        <v>587</v>
      </c>
      <c r="F8415" s="25" t="str">
        <f>LEFT(E8415,MIN(FIND({0,1,2,3,4,5,6,7,8,9},ASC(E8415)&amp;1234567890))-1)</f>
        <v>Ho</v>
      </c>
      <c r="G8415" s="25">
        <f t="shared" si="262"/>
        <v>1</v>
      </c>
      <c r="H8415" s="25">
        <f>VLOOKUP(F8415,Table!$A$2:$C$121,2,0)</f>
        <v>3</v>
      </c>
      <c r="I8415" s="26">
        <f>VLOOKUP(F8415,Table!$A$2:$C$121,3,0)</f>
        <v>6</v>
      </c>
      <c r="J8415" s="17" t="s">
        <v>420</v>
      </c>
      <c r="K8415" s="25" t="str">
        <f>LEFT(J8415,MIN(FIND({0,1,2,3,4,5,6,7,8,9},ASC(J8415)&amp;1234567890))-1)</f>
        <v>Tl</v>
      </c>
      <c r="L8415" s="25">
        <f t="shared" si="263"/>
        <v>3</v>
      </c>
      <c r="M8415" s="25">
        <f>VLOOKUP(K8415,Table!$A$2:$C$121,2,0)</f>
        <v>13</v>
      </c>
      <c r="N8415" s="26">
        <f>VLOOKUP(K8415,Table!$A$2:$C$121,3,0)</f>
        <v>6</v>
      </c>
      <c r="O8415" s="13" t="str">
        <f>VLOOKUP(A8415,Table!$U$1:$V$230,2,0)</f>
        <v>Cubic</v>
      </c>
      <c r="P8415" s="1"/>
    </row>
    <row r="8416" spans="1:16">
      <c r="A8416" s="12">
        <v>221</v>
      </c>
      <c r="B8416" s="12">
        <v>104457</v>
      </c>
      <c r="C8416" s="12" t="s">
        <v>9052</v>
      </c>
      <c r="D8416" s="12" t="s">
        <v>9359</v>
      </c>
      <c r="E8416" s="17" t="s">
        <v>587</v>
      </c>
      <c r="F8416" s="25" t="str">
        <f>LEFT(E8416,MIN(FIND({0,1,2,3,4,5,6,7,8,9},ASC(E8416)&amp;1234567890))-1)</f>
        <v>Ho</v>
      </c>
      <c r="G8416" s="25">
        <f t="shared" si="262"/>
        <v>1</v>
      </c>
      <c r="H8416" s="25">
        <f>VLOOKUP(F8416,Table!$A$2:$C$121,2,0)</f>
        <v>3</v>
      </c>
      <c r="I8416" s="26">
        <f>VLOOKUP(F8416,Table!$A$2:$C$121,3,0)</f>
        <v>6</v>
      </c>
      <c r="J8416" s="17" t="s">
        <v>70</v>
      </c>
      <c r="K8416" s="25" t="str">
        <f>LEFT(J8416,MIN(FIND({0,1,2,3,4,5,6,7,8,9},ASC(J8416)&amp;1234567890))-1)</f>
        <v>Zn</v>
      </c>
      <c r="L8416" s="25">
        <f t="shared" si="263"/>
        <v>1</v>
      </c>
      <c r="M8416" s="25">
        <f>VLOOKUP(K8416,Table!$A$2:$C$121,2,0)</f>
        <v>12</v>
      </c>
      <c r="N8416" s="26">
        <f>VLOOKUP(K8416,Table!$A$2:$C$121,3,0)</f>
        <v>4</v>
      </c>
      <c r="O8416" s="13" t="str">
        <f>VLOOKUP(A8416,Table!$U$1:$V$230,2,0)</f>
        <v>Cubic</v>
      </c>
      <c r="P8416" s="1"/>
    </row>
    <row r="8417" spans="1:16">
      <c r="A8417" s="12">
        <v>221</v>
      </c>
      <c r="B8417" s="12">
        <v>104466</v>
      </c>
      <c r="C8417" s="12" t="s">
        <v>9052</v>
      </c>
      <c r="D8417" s="12" t="s">
        <v>9360</v>
      </c>
      <c r="E8417" s="17" t="s">
        <v>11342</v>
      </c>
      <c r="F8417" s="25" t="str">
        <f>LEFT(E8417,MIN(FIND({0,1,2,3,4,5,6,7,8,9},ASC(E8417)&amp;1234567890))-1)</f>
        <v>Ag</v>
      </c>
      <c r="G8417" s="25">
        <f t="shared" si="262"/>
        <v>1</v>
      </c>
      <c r="H8417" s="25">
        <f>VLOOKUP(F8417,Table!$A$2:$C$121,2,0)</f>
        <v>11</v>
      </c>
      <c r="I8417" s="26">
        <f>VLOOKUP(F8417,Table!$A$2:$C$121,3,0)</f>
        <v>5</v>
      </c>
      <c r="J8417" s="17" t="s">
        <v>366</v>
      </c>
      <c r="K8417" s="25" t="str">
        <f>LEFT(J8417,MIN(FIND({0,1,2,3,4,5,6,7,8,9},ASC(J8417)&amp;1234567890))-1)</f>
        <v>Ga</v>
      </c>
      <c r="L8417" s="25">
        <f t="shared" si="263"/>
        <v>1</v>
      </c>
      <c r="M8417" s="25">
        <f>VLOOKUP(K8417,Table!$A$2:$C$121,2,0)</f>
        <v>13</v>
      </c>
      <c r="N8417" s="26">
        <f>VLOOKUP(K8417,Table!$A$2:$C$121,3,0)</f>
        <v>4</v>
      </c>
      <c r="O8417" s="13" t="str">
        <f>VLOOKUP(A8417,Table!$U$1:$V$230,2,0)</f>
        <v>Cubic</v>
      </c>
      <c r="P8417" s="1"/>
    </row>
    <row r="8418" spans="1:16">
      <c r="A8418" s="12">
        <v>221</v>
      </c>
      <c r="B8418" s="12">
        <v>104490</v>
      </c>
      <c r="C8418" s="12" t="s">
        <v>9052</v>
      </c>
      <c r="D8418" s="12" t="s">
        <v>9361</v>
      </c>
      <c r="E8418" s="17" t="s">
        <v>72</v>
      </c>
      <c r="F8418" s="25" t="str">
        <f>LEFT(E8418,MIN(FIND({0,1,2,3,4,5,6,7,8,9},ASC(E8418)&amp;1234567890))-1)</f>
        <v>Ir</v>
      </c>
      <c r="G8418" s="25">
        <f t="shared" si="262"/>
        <v>1</v>
      </c>
      <c r="H8418" s="25">
        <f>VLOOKUP(F8418,Table!$A$2:$C$121,2,0)</f>
        <v>9</v>
      </c>
      <c r="I8418" s="26">
        <f>VLOOKUP(F8418,Table!$A$2:$C$121,3,0)</f>
        <v>6</v>
      </c>
      <c r="J8418" s="17" t="s">
        <v>11335</v>
      </c>
      <c r="K8418" s="25" t="str">
        <f>LEFT(J8418,MIN(FIND({0,1,2,3,4,5,6,7,8,9},ASC(J8418)&amp;1234567890))-1)</f>
        <v>Lu</v>
      </c>
      <c r="L8418" s="25">
        <f t="shared" si="263"/>
        <v>1</v>
      </c>
      <c r="M8418" s="25">
        <f>VLOOKUP(K8418,Table!$A$2:$C$121,2,0)</f>
        <v>3</v>
      </c>
      <c r="N8418" s="26">
        <f>VLOOKUP(K8418,Table!$A$2:$C$121,3,0)</f>
        <v>6</v>
      </c>
      <c r="O8418" s="13" t="str">
        <f>VLOOKUP(A8418,Table!$U$1:$V$230,2,0)</f>
        <v>Cubic</v>
      </c>
      <c r="P8418" s="1"/>
    </row>
    <row r="8419" spans="1:16">
      <c r="A8419" s="12">
        <v>221</v>
      </c>
      <c r="B8419" s="12">
        <v>104515</v>
      </c>
      <c r="C8419" s="12" t="s">
        <v>9052</v>
      </c>
      <c r="D8419" s="12" t="s">
        <v>9362</v>
      </c>
      <c r="E8419" s="17" t="s">
        <v>11658</v>
      </c>
      <c r="F8419" s="25" t="str">
        <f>LEFT(E8419,MIN(FIND({0,1,2,3,4,5,6,7,8,9},ASC(E8419)&amp;1234567890))-1)</f>
        <v>Ir</v>
      </c>
      <c r="G8419" s="25">
        <f t="shared" si="262"/>
        <v>3</v>
      </c>
      <c r="H8419" s="25">
        <f>VLOOKUP(F8419,Table!$A$2:$C$121,2,0)</f>
        <v>9</v>
      </c>
      <c r="I8419" s="26">
        <f>VLOOKUP(F8419,Table!$A$2:$C$121,3,0)</f>
        <v>6</v>
      </c>
      <c r="J8419" s="17" t="s">
        <v>335</v>
      </c>
      <c r="K8419" s="25" t="str">
        <f>LEFT(J8419,MIN(FIND({0,1,2,3,4,5,6,7,8,9},ASC(J8419)&amp;1234567890))-1)</f>
        <v>Nb</v>
      </c>
      <c r="L8419" s="25">
        <f t="shared" si="263"/>
        <v>1</v>
      </c>
      <c r="M8419" s="25">
        <f>VLOOKUP(K8419,Table!$A$2:$C$121,2,0)</f>
        <v>5</v>
      </c>
      <c r="N8419" s="26">
        <f>VLOOKUP(K8419,Table!$A$2:$C$121,3,0)</f>
        <v>5</v>
      </c>
      <c r="O8419" s="13" t="str">
        <f>VLOOKUP(A8419,Table!$U$1:$V$230,2,0)</f>
        <v>Cubic</v>
      </c>
      <c r="P8419" s="1"/>
    </row>
    <row r="8420" spans="1:16">
      <c r="A8420" s="12">
        <v>221</v>
      </c>
      <c r="B8420" s="12">
        <v>104520</v>
      </c>
      <c r="C8420" s="12" t="s">
        <v>9052</v>
      </c>
      <c r="D8420" s="12" t="s">
        <v>6367</v>
      </c>
      <c r="E8420" s="17" t="s">
        <v>11658</v>
      </c>
      <c r="F8420" s="25" t="str">
        <f>LEFT(E8420,MIN(FIND({0,1,2,3,4,5,6,7,8,9},ASC(E8420)&amp;1234567890))-1)</f>
        <v>Ir</v>
      </c>
      <c r="G8420" s="25">
        <f t="shared" si="262"/>
        <v>3</v>
      </c>
      <c r="H8420" s="25">
        <f>VLOOKUP(F8420,Table!$A$2:$C$121,2,0)</f>
        <v>9</v>
      </c>
      <c r="I8420" s="26">
        <f>VLOOKUP(F8420,Table!$A$2:$C$121,3,0)</f>
        <v>6</v>
      </c>
      <c r="J8420" s="17" t="s">
        <v>615</v>
      </c>
      <c r="K8420" s="25" t="str">
        <f>LEFT(J8420,MIN(FIND({0,1,2,3,4,5,6,7,8,9},ASC(J8420)&amp;1234567890))-1)</f>
        <v>Nd</v>
      </c>
      <c r="L8420" s="25">
        <f t="shared" si="263"/>
        <v>1</v>
      </c>
      <c r="M8420" s="25">
        <f>VLOOKUP(K8420,Table!$A$2:$C$121,2,0)</f>
        <v>3</v>
      </c>
      <c r="N8420" s="26">
        <f>VLOOKUP(K8420,Table!$A$2:$C$121,3,0)</f>
        <v>6</v>
      </c>
      <c r="O8420" s="13" t="str">
        <f>VLOOKUP(A8420,Table!$U$1:$V$230,2,0)</f>
        <v>Cubic</v>
      </c>
      <c r="P8420" s="1"/>
    </row>
    <row r="8421" spans="1:16">
      <c r="A8421" s="12">
        <v>221</v>
      </c>
      <c r="B8421" s="12">
        <v>104537</v>
      </c>
      <c r="C8421" s="12" t="s">
        <v>9052</v>
      </c>
      <c r="D8421" s="12" t="s">
        <v>9363</v>
      </c>
      <c r="E8421" s="17" t="s">
        <v>11658</v>
      </c>
      <c r="F8421" s="25" t="str">
        <f>LEFT(E8421,MIN(FIND({0,1,2,3,4,5,6,7,8,9},ASC(E8421)&amp;1234567890))-1)</f>
        <v>Ir</v>
      </c>
      <c r="G8421" s="25">
        <f t="shared" si="262"/>
        <v>3</v>
      </c>
      <c r="H8421" s="25">
        <f>VLOOKUP(F8421,Table!$A$2:$C$121,2,0)</f>
        <v>9</v>
      </c>
      <c r="I8421" s="26">
        <f>VLOOKUP(F8421,Table!$A$2:$C$121,3,0)</f>
        <v>6</v>
      </c>
      <c r="J8421" s="17" t="s">
        <v>11640</v>
      </c>
      <c r="K8421" s="25" t="str">
        <f>LEFT(J8421,MIN(FIND({0,1,2,3,4,5,6,7,8,9},ASC(J8421)&amp;1234567890))-1)</f>
        <v>Pa</v>
      </c>
      <c r="L8421" s="25">
        <f t="shared" si="263"/>
        <v>1</v>
      </c>
      <c r="M8421" s="25">
        <f>VLOOKUP(K8421,Table!$A$2:$C$121,2,0)</f>
        <v>3</v>
      </c>
      <c r="N8421" s="26">
        <f>VLOOKUP(K8421,Table!$A$2:$C$121,3,0)</f>
        <v>7</v>
      </c>
      <c r="O8421" s="13" t="str">
        <f>VLOOKUP(A8421,Table!$U$1:$V$230,2,0)</f>
        <v>Cubic</v>
      </c>
      <c r="P8421" s="1"/>
    </row>
    <row r="8422" spans="1:16">
      <c r="A8422" s="12">
        <v>221</v>
      </c>
      <c r="B8422" s="12">
        <v>104557</v>
      </c>
      <c r="C8422" s="12" t="s">
        <v>9052</v>
      </c>
      <c r="D8422" s="12" t="s">
        <v>9364</v>
      </c>
      <c r="E8422" s="17" t="s">
        <v>72</v>
      </c>
      <c r="F8422" s="25" t="str">
        <f>LEFT(E8422,MIN(FIND({0,1,2,3,4,5,6,7,8,9},ASC(E8422)&amp;1234567890))-1)</f>
        <v>Ir</v>
      </c>
      <c r="G8422" s="25">
        <f t="shared" si="262"/>
        <v>1</v>
      </c>
      <c r="H8422" s="25">
        <f>VLOOKUP(F8422,Table!$A$2:$C$121,2,0)</f>
        <v>9</v>
      </c>
      <c r="I8422" s="26">
        <f>VLOOKUP(F8422,Table!$A$2:$C$121,3,0)</f>
        <v>6</v>
      </c>
      <c r="J8422" s="17" t="s">
        <v>11874</v>
      </c>
      <c r="K8422" s="25" t="str">
        <f>LEFT(J8422,MIN(FIND({0,1,2,3,4,5,6,7,8,9},ASC(J8422)&amp;1234567890))-1)</f>
        <v>Sc</v>
      </c>
      <c r="L8422" s="25">
        <f t="shared" si="263"/>
        <v>1</v>
      </c>
      <c r="M8422" s="25">
        <f>VLOOKUP(K8422,Table!$A$2:$C$121,2,0)</f>
        <v>3</v>
      </c>
      <c r="N8422" s="26">
        <f>VLOOKUP(K8422,Table!$A$2:$C$121,3,0)</f>
        <v>4</v>
      </c>
      <c r="O8422" s="13" t="str">
        <f>VLOOKUP(A8422,Table!$U$1:$V$230,2,0)</f>
        <v>Cubic</v>
      </c>
      <c r="P8422" s="1"/>
    </row>
    <row r="8423" spans="1:16">
      <c r="A8423" s="12">
        <v>221</v>
      </c>
      <c r="B8423" s="12">
        <v>104566</v>
      </c>
      <c r="C8423" s="12" t="s">
        <v>9052</v>
      </c>
      <c r="D8423" s="12" t="s">
        <v>9365</v>
      </c>
      <c r="E8423" s="17" t="s">
        <v>11658</v>
      </c>
      <c r="F8423" s="25" t="str">
        <f>LEFT(E8423,MIN(FIND({0,1,2,3,4,5,6,7,8,9},ASC(E8423)&amp;1234567890))-1)</f>
        <v>Ir</v>
      </c>
      <c r="G8423" s="25">
        <f t="shared" si="262"/>
        <v>3</v>
      </c>
      <c r="H8423" s="25">
        <f>VLOOKUP(F8423,Table!$A$2:$C$121,2,0)</f>
        <v>9</v>
      </c>
      <c r="I8423" s="26">
        <f>VLOOKUP(F8423,Table!$A$2:$C$121,3,0)</f>
        <v>6</v>
      </c>
      <c r="J8423" s="17" t="s">
        <v>405</v>
      </c>
      <c r="K8423" s="25" t="str">
        <f>LEFT(J8423,MIN(FIND({0,1,2,3,4,5,6,7,8,9},ASC(J8423)&amp;1234567890))-1)</f>
        <v>Ta</v>
      </c>
      <c r="L8423" s="25">
        <f t="shared" si="263"/>
        <v>1</v>
      </c>
      <c r="M8423" s="25">
        <f>VLOOKUP(K8423,Table!$A$2:$C$121,2,0)</f>
        <v>5</v>
      </c>
      <c r="N8423" s="26">
        <f>VLOOKUP(K8423,Table!$A$2:$C$121,3,0)</f>
        <v>6</v>
      </c>
      <c r="O8423" s="13" t="str">
        <f>VLOOKUP(A8423,Table!$U$1:$V$230,2,0)</f>
        <v>Cubic</v>
      </c>
      <c r="P8423" s="1"/>
    </row>
    <row r="8424" spans="1:16">
      <c r="A8424" s="12">
        <v>221</v>
      </c>
      <c r="B8424" s="12">
        <v>104578</v>
      </c>
      <c r="C8424" s="12" t="s">
        <v>9052</v>
      </c>
      <c r="D8424" s="12" t="s">
        <v>9366</v>
      </c>
      <c r="E8424" s="17" t="s">
        <v>11658</v>
      </c>
      <c r="F8424" s="25" t="str">
        <f>LEFT(E8424,MIN(FIND({0,1,2,3,4,5,6,7,8,9},ASC(E8424)&amp;1234567890))-1)</f>
        <v>Ir</v>
      </c>
      <c r="G8424" s="25">
        <f t="shared" si="262"/>
        <v>3</v>
      </c>
      <c r="H8424" s="25">
        <f>VLOOKUP(F8424,Table!$A$2:$C$121,2,0)</f>
        <v>9</v>
      </c>
      <c r="I8424" s="26">
        <f>VLOOKUP(F8424,Table!$A$2:$C$121,3,0)</f>
        <v>6</v>
      </c>
      <c r="J8424" s="17" t="s">
        <v>50</v>
      </c>
      <c r="K8424" s="25" t="str">
        <f>LEFT(J8424,MIN(FIND({0,1,2,3,4,5,6,7,8,9},ASC(J8424)&amp;1234567890))-1)</f>
        <v>Ti</v>
      </c>
      <c r="L8424" s="25">
        <f t="shared" si="263"/>
        <v>1</v>
      </c>
      <c r="M8424" s="25">
        <f>VLOOKUP(K8424,Table!$A$2:$C$121,2,0)</f>
        <v>4</v>
      </c>
      <c r="N8424" s="26">
        <f>VLOOKUP(K8424,Table!$A$2:$C$121,3,0)</f>
        <v>4</v>
      </c>
      <c r="O8424" s="13" t="str">
        <f>VLOOKUP(A8424,Table!$U$1:$V$230,2,0)</f>
        <v>Cubic</v>
      </c>
      <c r="P8424" s="1"/>
    </row>
    <row r="8425" spans="1:16">
      <c r="A8425" s="12">
        <v>221</v>
      </c>
      <c r="B8425" s="12">
        <v>104580</v>
      </c>
      <c r="C8425" s="12" t="s">
        <v>9052</v>
      </c>
      <c r="D8425" s="12" t="s">
        <v>9367</v>
      </c>
      <c r="E8425" s="17" t="s">
        <v>72</v>
      </c>
      <c r="F8425" s="25" t="str">
        <f>LEFT(E8425,MIN(FIND({0,1,2,3,4,5,6,7,8,9},ASC(E8425)&amp;1234567890))-1)</f>
        <v>Ir</v>
      </c>
      <c r="G8425" s="25">
        <f t="shared" si="262"/>
        <v>1</v>
      </c>
      <c r="H8425" s="25">
        <f>VLOOKUP(F8425,Table!$A$2:$C$121,2,0)</f>
        <v>9</v>
      </c>
      <c r="I8425" s="26">
        <f>VLOOKUP(F8425,Table!$A$2:$C$121,3,0)</f>
        <v>6</v>
      </c>
      <c r="J8425" s="17" t="s">
        <v>11334</v>
      </c>
      <c r="K8425" s="25" t="str">
        <f>LEFT(J8425,MIN(FIND({0,1,2,3,4,5,6,7,8,9},ASC(J8425)&amp;1234567890))-1)</f>
        <v>Tm</v>
      </c>
      <c r="L8425" s="25">
        <f t="shared" si="263"/>
        <v>1</v>
      </c>
      <c r="M8425" s="25">
        <f>VLOOKUP(K8425,Table!$A$2:$C$121,2,0)</f>
        <v>3</v>
      </c>
      <c r="N8425" s="26">
        <f>VLOOKUP(K8425,Table!$A$2:$C$121,3,0)</f>
        <v>6</v>
      </c>
      <c r="O8425" s="13" t="str">
        <f>VLOOKUP(A8425,Table!$U$1:$V$230,2,0)</f>
        <v>Cubic</v>
      </c>
      <c r="P8425" s="1"/>
    </row>
    <row r="8426" spans="1:16">
      <c r="A8426" s="12">
        <v>221</v>
      </c>
      <c r="B8426" s="12">
        <v>104587</v>
      </c>
      <c r="C8426" s="12" t="s">
        <v>9052</v>
      </c>
      <c r="D8426" s="12" t="s">
        <v>9368</v>
      </c>
      <c r="E8426" s="17" t="s">
        <v>11658</v>
      </c>
      <c r="F8426" s="25" t="str">
        <f>LEFT(E8426,MIN(FIND({0,1,2,3,4,5,6,7,8,9},ASC(E8426)&amp;1234567890))-1)</f>
        <v>Ir</v>
      </c>
      <c r="G8426" s="25">
        <f t="shared" si="262"/>
        <v>3</v>
      </c>
      <c r="H8426" s="25">
        <f>VLOOKUP(F8426,Table!$A$2:$C$121,2,0)</f>
        <v>9</v>
      </c>
      <c r="I8426" s="26">
        <f>VLOOKUP(F8426,Table!$A$2:$C$121,3,0)</f>
        <v>6</v>
      </c>
      <c r="J8426" s="17" t="s">
        <v>343</v>
      </c>
      <c r="K8426" s="25" t="str">
        <f>LEFT(J8426,MIN(FIND({0,1,2,3,4,5,6,7,8,9},ASC(J8426)&amp;1234567890))-1)</f>
        <v>U</v>
      </c>
      <c r="L8426" s="25">
        <f t="shared" si="263"/>
        <v>1</v>
      </c>
      <c r="M8426" s="25">
        <f>VLOOKUP(K8426,Table!$A$2:$C$121,2,0)</f>
        <v>3</v>
      </c>
      <c r="N8426" s="26">
        <f>VLOOKUP(K8426,Table!$A$2:$C$121,3,0)</f>
        <v>7</v>
      </c>
      <c r="O8426" s="13" t="str">
        <f>VLOOKUP(A8426,Table!$U$1:$V$230,2,0)</f>
        <v>Cubic</v>
      </c>
      <c r="P8426" s="1"/>
    </row>
    <row r="8427" spans="1:16">
      <c r="A8427" s="12">
        <v>221</v>
      </c>
      <c r="B8427" s="12">
        <v>104594</v>
      </c>
      <c r="C8427" s="12" t="s">
        <v>9052</v>
      </c>
      <c r="D8427" s="12" t="s">
        <v>9369</v>
      </c>
      <c r="E8427" s="17" t="s">
        <v>11658</v>
      </c>
      <c r="F8427" s="25" t="str">
        <f>LEFT(E8427,MIN(FIND({0,1,2,3,4,5,6,7,8,9},ASC(E8427)&amp;1234567890))-1)</f>
        <v>Ir</v>
      </c>
      <c r="G8427" s="25">
        <f t="shared" si="262"/>
        <v>3</v>
      </c>
      <c r="H8427" s="25">
        <f>VLOOKUP(F8427,Table!$A$2:$C$121,2,0)</f>
        <v>9</v>
      </c>
      <c r="I8427" s="26">
        <f>VLOOKUP(F8427,Table!$A$2:$C$121,3,0)</f>
        <v>6</v>
      </c>
      <c r="J8427" s="17" t="s">
        <v>334</v>
      </c>
      <c r="K8427" s="25" t="str">
        <f>LEFT(J8427,MIN(FIND({0,1,2,3,4,5,6,7,8,9},ASC(J8427)&amp;1234567890))-1)</f>
        <v>V</v>
      </c>
      <c r="L8427" s="25">
        <f t="shared" si="263"/>
        <v>1</v>
      </c>
      <c r="M8427" s="25">
        <f>VLOOKUP(K8427,Table!$A$2:$C$121,2,0)</f>
        <v>5</v>
      </c>
      <c r="N8427" s="26">
        <f>VLOOKUP(K8427,Table!$A$2:$C$121,3,0)</f>
        <v>4</v>
      </c>
      <c r="O8427" s="13" t="str">
        <f>VLOOKUP(A8427,Table!$U$1:$V$230,2,0)</f>
        <v>Cubic</v>
      </c>
      <c r="P8427" s="1"/>
    </row>
    <row r="8428" spans="1:16">
      <c r="A8428" s="12">
        <v>221</v>
      </c>
      <c r="B8428" s="12">
        <v>104600</v>
      </c>
      <c r="C8428" s="12" t="s">
        <v>9052</v>
      </c>
      <c r="D8428" s="12" t="s">
        <v>9370</v>
      </c>
      <c r="E8428" s="17" t="s">
        <v>72</v>
      </c>
      <c r="F8428" s="25" t="str">
        <f>LEFT(E8428,MIN(FIND({0,1,2,3,4,5,6,7,8,9},ASC(E8428)&amp;1234567890))-1)</f>
        <v>Ir</v>
      </c>
      <c r="G8428" s="25">
        <f t="shared" si="262"/>
        <v>1</v>
      </c>
      <c r="H8428" s="25">
        <f>VLOOKUP(F8428,Table!$A$2:$C$121,2,0)</f>
        <v>9</v>
      </c>
      <c r="I8428" s="26">
        <f>VLOOKUP(F8428,Table!$A$2:$C$121,3,0)</f>
        <v>6</v>
      </c>
      <c r="J8428" s="17" t="s">
        <v>11336</v>
      </c>
      <c r="K8428" s="25" t="str">
        <f>LEFT(J8428,MIN(FIND({0,1,2,3,4,5,6,7,8,9},ASC(J8428)&amp;1234567890))-1)</f>
        <v>Y</v>
      </c>
      <c r="L8428" s="25">
        <f t="shared" si="263"/>
        <v>1</v>
      </c>
      <c r="M8428" s="25">
        <f>VLOOKUP(K8428,Table!$A$2:$C$121,2,0)</f>
        <v>3</v>
      </c>
      <c r="N8428" s="26">
        <f>VLOOKUP(K8428,Table!$A$2:$C$121,3,0)</f>
        <v>5</v>
      </c>
      <c r="O8428" s="13" t="str">
        <f>VLOOKUP(A8428,Table!$U$1:$V$230,2,0)</f>
        <v>Cubic</v>
      </c>
      <c r="P8428" s="1"/>
    </row>
    <row r="8429" spans="1:16">
      <c r="A8429" s="12">
        <v>221</v>
      </c>
      <c r="B8429" s="12">
        <v>104603</v>
      </c>
      <c r="C8429" s="12" t="s">
        <v>9052</v>
      </c>
      <c r="D8429" s="12" t="s">
        <v>9371</v>
      </c>
      <c r="E8429" s="17" t="s">
        <v>72</v>
      </c>
      <c r="F8429" s="25" t="str">
        <f>LEFT(E8429,MIN(FIND({0,1,2,3,4,5,6,7,8,9},ASC(E8429)&amp;1234567890))-1)</f>
        <v>Ir</v>
      </c>
      <c r="G8429" s="25">
        <f t="shared" si="262"/>
        <v>1</v>
      </c>
      <c r="H8429" s="25">
        <f>VLOOKUP(F8429,Table!$A$2:$C$121,2,0)</f>
        <v>9</v>
      </c>
      <c r="I8429" s="26">
        <f>VLOOKUP(F8429,Table!$A$2:$C$121,3,0)</f>
        <v>6</v>
      </c>
      <c r="J8429" s="17" t="s">
        <v>530</v>
      </c>
      <c r="K8429" s="25" t="str">
        <f>LEFT(J8429,MIN(FIND({0,1,2,3,4,5,6,7,8,9},ASC(J8429)&amp;1234567890))-1)</f>
        <v>Yb</v>
      </c>
      <c r="L8429" s="25">
        <f t="shared" si="263"/>
        <v>1</v>
      </c>
      <c r="M8429" s="25">
        <f>VLOOKUP(K8429,Table!$A$2:$C$121,2,0)</f>
        <v>3</v>
      </c>
      <c r="N8429" s="26">
        <f>VLOOKUP(K8429,Table!$A$2:$C$121,3,0)</f>
        <v>6</v>
      </c>
      <c r="O8429" s="13" t="str">
        <f>VLOOKUP(A8429,Table!$U$1:$V$230,2,0)</f>
        <v>Cubic</v>
      </c>
      <c r="P8429" s="1"/>
    </row>
    <row r="8430" spans="1:16">
      <c r="A8430" s="12">
        <v>221</v>
      </c>
      <c r="B8430" s="12">
        <v>104606</v>
      </c>
      <c r="C8430" s="12" t="s">
        <v>9052</v>
      </c>
      <c r="D8430" s="12" t="s">
        <v>9372</v>
      </c>
      <c r="E8430" s="17" t="s">
        <v>72</v>
      </c>
      <c r="F8430" s="25" t="str">
        <f>LEFT(E8430,MIN(FIND({0,1,2,3,4,5,6,7,8,9},ASC(E8430)&amp;1234567890))-1)</f>
        <v>Ir</v>
      </c>
      <c r="G8430" s="25">
        <f t="shared" si="262"/>
        <v>1</v>
      </c>
      <c r="H8430" s="25">
        <f>VLOOKUP(F8430,Table!$A$2:$C$121,2,0)</f>
        <v>9</v>
      </c>
      <c r="I8430" s="26">
        <f>VLOOKUP(F8430,Table!$A$2:$C$121,3,0)</f>
        <v>6</v>
      </c>
      <c r="J8430" s="17" t="s">
        <v>377</v>
      </c>
      <c r="K8430" s="25" t="str">
        <f>LEFT(J8430,MIN(FIND({0,1,2,3,4,5,6,7,8,9},ASC(J8430)&amp;1234567890))-1)</f>
        <v>Zr</v>
      </c>
      <c r="L8430" s="25">
        <f t="shared" si="263"/>
        <v>1</v>
      </c>
      <c r="M8430" s="25">
        <f>VLOOKUP(K8430,Table!$A$2:$C$121,2,0)</f>
        <v>4</v>
      </c>
      <c r="N8430" s="26">
        <f>VLOOKUP(K8430,Table!$A$2:$C$121,3,0)</f>
        <v>5</v>
      </c>
      <c r="O8430" s="13" t="str">
        <f>VLOOKUP(A8430,Table!$U$1:$V$230,2,0)</f>
        <v>Cubic</v>
      </c>
      <c r="P8430" s="1"/>
    </row>
    <row r="8431" spans="1:16">
      <c r="A8431" s="12">
        <v>221</v>
      </c>
      <c r="B8431" s="12">
        <v>104610</v>
      </c>
      <c r="C8431" s="12" t="s">
        <v>9052</v>
      </c>
      <c r="D8431" s="12" t="s">
        <v>9373</v>
      </c>
      <c r="E8431" s="17" t="s">
        <v>11658</v>
      </c>
      <c r="F8431" s="25" t="str">
        <f>LEFT(E8431,MIN(FIND({0,1,2,3,4,5,6,7,8,9},ASC(E8431)&amp;1234567890))-1)</f>
        <v>Ir</v>
      </c>
      <c r="G8431" s="25">
        <f t="shared" si="262"/>
        <v>3</v>
      </c>
      <c r="H8431" s="25">
        <f>VLOOKUP(F8431,Table!$A$2:$C$121,2,0)</f>
        <v>9</v>
      </c>
      <c r="I8431" s="26">
        <f>VLOOKUP(F8431,Table!$A$2:$C$121,3,0)</f>
        <v>6</v>
      </c>
      <c r="J8431" s="17" t="s">
        <v>377</v>
      </c>
      <c r="K8431" s="25" t="str">
        <f>LEFT(J8431,MIN(FIND({0,1,2,3,4,5,6,7,8,9},ASC(J8431)&amp;1234567890))-1)</f>
        <v>Zr</v>
      </c>
      <c r="L8431" s="25">
        <f t="shared" si="263"/>
        <v>1</v>
      </c>
      <c r="M8431" s="25">
        <f>VLOOKUP(K8431,Table!$A$2:$C$121,2,0)</f>
        <v>4</v>
      </c>
      <c r="N8431" s="26">
        <f>VLOOKUP(K8431,Table!$A$2:$C$121,3,0)</f>
        <v>5</v>
      </c>
      <c r="O8431" s="13" t="str">
        <f>VLOOKUP(A8431,Table!$U$1:$V$230,2,0)</f>
        <v>Cubic</v>
      </c>
      <c r="P8431" s="1"/>
    </row>
    <row r="8432" spans="1:16">
      <c r="A8432" s="12">
        <v>221</v>
      </c>
      <c r="B8432" s="12">
        <v>104658</v>
      </c>
      <c r="C8432" s="12" t="s">
        <v>9052</v>
      </c>
      <c r="D8432" s="12" t="s">
        <v>9374</v>
      </c>
      <c r="E8432" s="17" t="s">
        <v>46</v>
      </c>
      <c r="F8432" s="25" t="str">
        <f>LEFT(E8432,MIN(FIND({0,1,2,3,4,5,6,7,8,9},ASC(E8432)&amp;1234567890))-1)</f>
        <v>La</v>
      </c>
      <c r="G8432" s="25">
        <f t="shared" si="262"/>
        <v>1</v>
      </c>
      <c r="H8432" s="25">
        <f>VLOOKUP(F8432,Table!$A$2:$C$121,2,0)</f>
        <v>3</v>
      </c>
      <c r="I8432" s="26">
        <f>VLOOKUP(F8432,Table!$A$2:$C$121,3,0)</f>
        <v>6</v>
      </c>
      <c r="J8432" s="17" t="s">
        <v>69</v>
      </c>
      <c r="K8432" s="25" t="str">
        <f>LEFT(J8432,MIN(FIND({0,1,2,3,4,5,6,7,8,9},ASC(J8432)&amp;1234567890))-1)</f>
        <v>Mg</v>
      </c>
      <c r="L8432" s="25">
        <f t="shared" si="263"/>
        <v>1</v>
      </c>
      <c r="M8432" s="25">
        <f>VLOOKUP(K8432,Table!$A$2:$C$121,2,0)</f>
        <v>2</v>
      </c>
      <c r="N8432" s="26">
        <f>VLOOKUP(K8432,Table!$A$2:$C$121,3,0)</f>
        <v>3</v>
      </c>
      <c r="O8432" s="13" t="str">
        <f>VLOOKUP(A8432,Table!$U$1:$V$230,2,0)</f>
        <v>Cubic</v>
      </c>
      <c r="P8432" s="1"/>
    </row>
    <row r="8433" spans="1:16">
      <c r="A8433" s="12">
        <v>221</v>
      </c>
      <c r="B8433" s="12">
        <v>104691</v>
      </c>
      <c r="C8433" s="12" t="s">
        <v>9052</v>
      </c>
      <c r="D8433" s="12" t="s">
        <v>9375</v>
      </c>
      <c r="E8433" s="17" t="s">
        <v>46</v>
      </c>
      <c r="F8433" s="25" t="str">
        <f>LEFT(E8433,MIN(FIND({0,1,2,3,4,5,6,7,8,9},ASC(E8433)&amp;1234567890))-1)</f>
        <v>La</v>
      </c>
      <c r="G8433" s="25">
        <f t="shared" si="262"/>
        <v>1</v>
      </c>
      <c r="H8433" s="25">
        <f>VLOOKUP(F8433,Table!$A$2:$C$121,2,0)</f>
        <v>3</v>
      </c>
      <c r="I8433" s="26">
        <f>VLOOKUP(F8433,Table!$A$2:$C$121,3,0)</f>
        <v>6</v>
      </c>
      <c r="J8433" s="17" t="s">
        <v>597</v>
      </c>
      <c r="K8433" s="25" t="str">
        <f>LEFT(J8433,MIN(FIND({0,1,2,3,4,5,6,7,8,9},ASC(J8433)&amp;1234567890))-1)</f>
        <v>Pb</v>
      </c>
      <c r="L8433" s="25">
        <f t="shared" si="263"/>
        <v>3</v>
      </c>
      <c r="M8433" s="25">
        <f>VLOOKUP(K8433,Table!$A$2:$C$121,2,0)</f>
        <v>14</v>
      </c>
      <c r="N8433" s="26">
        <f>VLOOKUP(K8433,Table!$A$2:$C$121,3,0)</f>
        <v>6</v>
      </c>
      <c r="O8433" s="13" t="str">
        <f>VLOOKUP(A8433,Table!$U$1:$V$230,2,0)</f>
        <v>Cubic</v>
      </c>
      <c r="P8433" s="1"/>
    </row>
    <row r="8434" spans="1:16">
      <c r="A8434" s="12">
        <v>221</v>
      </c>
      <c r="B8434" s="12">
        <v>104696</v>
      </c>
      <c r="C8434" s="12" t="s">
        <v>9052</v>
      </c>
      <c r="D8434" s="12" t="s">
        <v>9376</v>
      </c>
      <c r="E8434" s="17" t="s">
        <v>46</v>
      </c>
      <c r="F8434" s="25" t="str">
        <f>LEFT(E8434,MIN(FIND({0,1,2,3,4,5,6,7,8,9},ASC(E8434)&amp;1234567890))-1)</f>
        <v>La</v>
      </c>
      <c r="G8434" s="25">
        <f t="shared" si="262"/>
        <v>1</v>
      </c>
      <c r="H8434" s="25">
        <f>VLOOKUP(F8434,Table!$A$2:$C$121,2,0)</f>
        <v>3</v>
      </c>
      <c r="I8434" s="26">
        <f>VLOOKUP(F8434,Table!$A$2:$C$121,3,0)</f>
        <v>6</v>
      </c>
      <c r="J8434" s="17" t="s">
        <v>11830</v>
      </c>
      <c r="K8434" s="25" t="str">
        <f>LEFT(J8434,MIN(FIND({0,1,2,3,4,5,6,7,8,9},ASC(J8434)&amp;1234567890))-1)</f>
        <v>Pd</v>
      </c>
      <c r="L8434" s="25">
        <f t="shared" si="263"/>
        <v>3</v>
      </c>
      <c r="M8434" s="25">
        <f>VLOOKUP(K8434,Table!$A$2:$C$121,2,0)</f>
        <v>10</v>
      </c>
      <c r="N8434" s="26">
        <f>VLOOKUP(K8434,Table!$A$2:$C$121,3,0)</f>
        <v>5</v>
      </c>
      <c r="O8434" s="13" t="str">
        <f>VLOOKUP(A8434,Table!$U$1:$V$230,2,0)</f>
        <v>Cubic</v>
      </c>
      <c r="P8434" s="1"/>
    </row>
    <row r="8435" spans="1:16">
      <c r="A8435" s="12">
        <v>221</v>
      </c>
      <c r="B8435" s="12">
        <v>104701</v>
      </c>
      <c r="C8435" s="12" t="s">
        <v>9052</v>
      </c>
      <c r="D8435" s="12" t="s">
        <v>9377</v>
      </c>
      <c r="E8435" s="17" t="s">
        <v>46</v>
      </c>
      <c r="F8435" s="25" t="str">
        <f>LEFT(E8435,MIN(FIND({0,1,2,3,4,5,6,7,8,9},ASC(E8435)&amp;1234567890))-1)</f>
        <v>La</v>
      </c>
      <c r="G8435" s="25">
        <f t="shared" si="262"/>
        <v>1</v>
      </c>
      <c r="H8435" s="25">
        <f>VLOOKUP(F8435,Table!$A$2:$C$121,2,0)</f>
        <v>3</v>
      </c>
      <c r="I8435" s="26">
        <f>VLOOKUP(F8435,Table!$A$2:$C$121,3,0)</f>
        <v>6</v>
      </c>
      <c r="J8435" s="17" t="s">
        <v>11355</v>
      </c>
      <c r="K8435" s="25" t="str">
        <f>LEFT(J8435,MIN(FIND({0,1,2,3,4,5,6,7,8,9},ASC(J8435)&amp;1234567890))-1)</f>
        <v>Pt</v>
      </c>
      <c r="L8435" s="25">
        <f t="shared" si="263"/>
        <v>3</v>
      </c>
      <c r="M8435" s="25">
        <f>VLOOKUP(K8435,Table!$A$2:$C$121,2,0)</f>
        <v>10</v>
      </c>
      <c r="N8435" s="26">
        <f>VLOOKUP(K8435,Table!$A$2:$C$121,3,0)</f>
        <v>6</v>
      </c>
      <c r="O8435" s="13" t="str">
        <f>VLOOKUP(A8435,Table!$U$1:$V$230,2,0)</f>
        <v>Cubic</v>
      </c>
      <c r="P8435" s="1"/>
    </row>
    <row r="8436" spans="1:16">
      <c r="A8436" s="12">
        <v>221</v>
      </c>
      <c r="B8436" s="12">
        <v>104720</v>
      </c>
      <c r="C8436" s="12" t="s">
        <v>9052</v>
      </c>
      <c r="D8436" s="12" t="s">
        <v>9378</v>
      </c>
      <c r="E8436" s="17" t="s">
        <v>46</v>
      </c>
      <c r="F8436" s="25" t="str">
        <f>LEFT(E8436,MIN(FIND({0,1,2,3,4,5,6,7,8,9},ASC(E8436)&amp;1234567890))-1)</f>
        <v>La</v>
      </c>
      <c r="G8436" s="25">
        <f t="shared" si="262"/>
        <v>1</v>
      </c>
      <c r="H8436" s="25">
        <f>VLOOKUP(F8436,Table!$A$2:$C$121,2,0)</f>
        <v>3</v>
      </c>
      <c r="I8436" s="26">
        <f>VLOOKUP(F8436,Table!$A$2:$C$121,3,0)</f>
        <v>6</v>
      </c>
      <c r="J8436" s="17" t="s">
        <v>413</v>
      </c>
      <c r="K8436" s="25" t="str">
        <f>LEFT(J8436,MIN(FIND({0,1,2,3,4,5,6,7,8,9},ASC(J8436)&amp;1234567890))-1)</f>
        <v>Sn</v>
      </c>
      <c r="L8436" s="25">
        <f t="shared" si="263"/>
        <v>3</v>
      </c>
      <c r="M8436" s="25">
        <f>VLOOKUP(K8436,Table!$A$2:$C$121,2,0)</f>
        <v>14</v>
      </c>
      <c r="N8436" s="26">
        <f>VLOOKUP(K8436,Table!$A$2:$C$121,3,0)</f>
        <v>5</v>
      </c>
      <c r="O8436" s="13" t="str">
        <f>VLOOKUP(A8436,Table!$U$1:$V$230,2,0)</f>
        <v>Cubic</v>
      </c>
      <c r="P8436" s="1"/>
    </row>
    <row r="8437" spans="1:16">
      <c r="A8437" s="12">
        <v>221</v>
      </c>
      <c r="B8437" s="12">
        <v>104722</v>
      </c>
      <c r="C8437" s="12" t="s">
        <v>9052</v>
      </c>
      <c r="D8437" s="12" t="s">
        <v>9379</v>
      </c>
      <c r="E8437" s="17" t="s">
        <v>11999</v>
      </c>
      <c r="F8437" s="25" t="str">
        <f>LEFT(E8437,MIN(FIND({0,1,2,3,4,5,6,7,8,9},ASC(E8437)&amp;1234567890))-1)</f>
        <v>La</v>
      </c>
      <c r="G8437" s="25">
        <f t="shared" si="262"/>
        <v>3</v>
      </c>
      <c r="H8437" s="25">
        <f>VLOOKUP(F8437,Table!$A$2:$C$121,2,0)</f>
        <v>3</v>
      </c>
      <c r="I8437" s="26">
        <f>VLOOKUP(F8437,Table!$A$2:$C$121,3,0)</f>
        <v>6</v>
      </c>
      <c r="J8437" s="17" t="s">
        <v>11291</v>
      </c>
      <c r="K8437" s="25" t="str">
        <f>LEFT(J8437,MIN(FIND({0,1,2,3,4,5,6,7,8,9},ASC(J8437)&amp;1234567890))-1)</f>
        <v>Sn</v>
      </c>
      <c r="L8437" s="25">
        <f t="shared" si="263"/>
        <v>1</v>
      </c>
      <c r="M8437" s="25">
        <f>VLOOKUP(K8437,Table!$A$2:$C$121,2,0)</f>
        <v>14</v>
      </c>
      <c r="N8437" s="26">
        <f>VLOOKUP(K8437,Table!$A$2:$C$121,3,0)</f>
        <v>5</v>
      </c>
      <c r="O8437" s="13" t="str">
        <f>VLOOKUP(A8437,Table!$U$1:$V$230,2,0)</f>
        <v>Cubic</v>
      </c>
      <c r="P8437" s="1"/>
    </row>
    <row r="8438" spans="1:16">
      <c r="A8438" s="12">
        <v>221</v>
      </c>
      <c r="B8438" s="12">
        <v>104730</v>
      </c>
      <c r="C8438" s="12" t="s">
        <v>9052</v>
      </c>
      <c r="D8438" s="12" t="s">
        <v>9380</v>
      </c>
      <c r="E8438" s="17" t="s">
        <v>46</v>
      </c>
      <c r="F8438" s="25" t="str">
        <f>LEFT(E8438,MIN(FIND({0,1,2,3,4,5,6,7,8,9},ASC(E8438)&amp;1234567890))-1)</f>
        <v>La</v>
      </c>
      <c r="G8438" s="25">
        <f t="shared" si="262"/>
        <v>1</v>
      </c>
      <c r="H8438" s="25">
        <f>VLOOKUP(F8438,Table!$A$2:$C$121,2,0)</f>
        <v>3</v>
      </c>
      <c r="I8438" s="26">
        <f>VLOOKUP(F8438,Table!$A$2:$C$121,3,0)</f>
        <v>6</v>
      </c>
      <c r="J8438" s="17" t="s">
        <v>588</v>
      </c>
      <c r="K8438" s="25" t="str">
        <f>LEFT(J8438,MIN(FIND({0,1,2,3,4,5,6,7,8,9},ASC(J8438)&amp;1234567890))-1)</f>
        <v>Tl</v>
      </c>
      <c r="L8438" s="25">
        <f t="shared" si="263"/>
        <v>1</v>
      </c>
      <c r="M8438" s="25">
        <f>VLOOKUP(K8438,Table!$A$2:$C$121,2,0)</f>
        <v>13</v>
      </c>
      <c r="N8438" s="26">
        <f>VLOOKUP(K8438,Table!$A$2:$C$121,3,0)</f>
        <v>6</v>
      </c>
      <c r="O8438" s="13" t="str">
        <f>VLOOKUP(A8438,Table!$U$1:$V$230,2,0)</f>
        <v>Cubic</v>
      </c>
      <c r="P8438" s="1"/>
    </row>
    <row r="8439" spans="1:16">
      <c r="A8439" s="12">
        <v>221</v>
      </c>
      <c r="B8439" s="12">
        <v>104731</v>
      </c>
      <c r="C8439" s="12" t="s">
        <v>9052</v>
      </c>
      <c r="D8439" s="12" t="s">
        <v>9381</v>
      </c>
      <c r="E8439" s="17" t="s">
        <v>46</v>
      </c>
      <c r="F8439" s="25" t="str">
        <f>LEFT(E8439,MIN(FIND({0,1,2,3,4,5,6,7,8,9},ASC(E8439)&amp;1234567890))-1)</f>
        <v>La</v>
      </c>
      <c r="G8439" s="25">
        <f t="shared" si="262"/>
        <v>1</v>
      </c>
      <c r="H8439" s="25">
        <f>VLOOKUP(F8439,Table!$A$2:$C$121,2,0)</f>
        <v>3</v>
      </c>
      <c r="I8439" s="26">
        <f>VLOOKUP(F8439,Table!$A$2:$C$121,3,0)</f>
        <v>6</v>
      </c>
      <c r="J8439" s="17" t="s">
        <v>420</v>
      </c>
      <c r="K8439" s="25" t="str">
        <f>LEFT(J8439,MIN(FIND({0,1,2,3,4,5,6,7,8,9},ASC(J8439)&amp;1234567890))-1)</f>
        <v>Tl</v>
      </c>
      <c r="L8439" s="25">
        <f t="shared" si="263"/>
        <v>3</v>
      </c>
      <c r="M8439" s="25">
        <f>VLOOKUP(K8439,Table!$A$2:$C$121,2,0)</f>
        <v>13</v>
      </c>
      <c r="N8439" s="26">
        <f>VLOOKUP(K8439,Table!$A$2:$C$121,3,0)</f>
        <v>6</v>
      </c>
      <c r="O8439" s="13" t="str">
        <f>VLOOKUP(A8439,Table!$U$1:$V$230,2,0)</f>
        <v>Cubic</v>
      </c>
      <c r="P8439" s="1"/>
    </row>
    <row r="8440" spans="1:16">
      <c r="A8440" s="12">
        <v>221</v>
      </c>
      <c r="B8440" s="12">
        <v>104732</v>
      </c>
      <c r="C8440" s="12" t="s">
        <v>9052</v>
      </c>
      <c r="D8440" s="12" t="s">
        <v>9382</v>
      </c>
      <c r="E8440" s="17" t="s">
        <v>11999</v>
      </c>
      <c r="F8440" s="25" t="str">
        <f>LEFT(E8440,MIN(FIND({0,1,2,3,4,5,6,7,8,9},ASC(E8440)&amp;1234567890))-1)</f>
        <v>La</v>
      </c>
      <c r="G8440" s="25">
        <f t="shared" si="262"/>
        <v>3</v>
      </c>
      <c r="H8440" s="25">
        <f>VLOOKUP(F8440,Table!$A$2:$C$121,2,0)</f>
        <v>3</v>
      </c>
      <c r="I8440" s="26">
        <f>VLOOKUP(F8440,Table!$A$2:$C$121,3,0)</f>
        <v>6</v>
      </c>
      <c r="J8440" s="17" t="s">
        <v>588</v>
      </c>
      <c r="K8440" s="25" t="str">
        <f>LEFT(J8440,MIN(FIND({0,1,2,3,4,5,6,7,8,9},ASC(J8440)&amp;1234567890))-1)</f>
        <v>Tl</v>
      </c>
      <c r="L8440" s="25">
        <f t="shared" si="263"/>
        <v>1</v>
      </c>
      <c r="M8440" s="25">
        <f>VLOOKUP(K8440,Table!$A$2:$C$121,2,0)</f>
        <v>13</v>
      </c>
      <c r="N8440" s="26">
        <f>VLOOKUP(K8440,Table!$A$2:$C$121,3,0)</f>
        <v>6</v>
      </c>
      <c r="O8440" s="13" t="str">
        <f>VLOOKUP(A8440,Table!$U$1:$V$230,2,0)</f>
        <v>Cubic</v>
      </c>
      <c r="P8440" s="1"/>
    </row>
    <row r="8441" spans="1:16">
      <c r="A8441" s="12">
        <v>221</v>
      </c>
      <c r="B8441" s="12">
        <v>104735</v>
      </c>
      <c r="C8441" s="12" t="s">
        <v>9052</v>
      </c>
      <c r="D8441" s="12" t="s">
        <v>9383</v>
      </c>
      <c r="E8441" s="17" t="s">
        <v>46</v>
      </c>
      <c r="F8441" s="25" t="str">
        <f>LEFT(E8441,MIN(FIND({0,1,2,3,4,5,6,7,8,9},ASC(E8441)&amp;1234567890))-1)</f>
        <v>La</v>
      </c>
      <c r="G8441" s="25">
        <f t="shared" si="262"/>
        <v>1</v>
      </c>
      <c r="H8441" s="25">
        <f>VLOOKUP(F8441,Table!$A$2:$C$121,2,0)</f>
        <v>3</v>
      </c>
      <c r="I8441" s="26">
        <f>VLOOKUP(F8441,Table!$A$2:$C$121,3,0)</f>
        <v>6</v>
      </c>
      <c r="J8441" s="17" t="s">
        <v>70</v>
      </c>
      <c r="K8441" s="25" t="str">
        <f>LEFT(J8441,MIN(FIND({0,1,2,3,4,5,6,7,8,9},ASC(J8441)&amp;1234567890))-1)</f>
        <v>Zn</v>
      </c>
      <c r="L8441" s="25">
        <f t="shared" si="263"/>
        <v>1</v>
      </c>
      <c r="M8441" s="25">
        <f>VLOOKUP(K8441,Table!$A$2:$C$121,2,0)</f>
        <v>12</v>
      </c>
      <c r="N8441" s="26">
        <f>VLOOKUP(K8441,Table!$A$2:$C$121,3,0)</f>
        <v>4</v>
      </c>
      <c r="O8441" s="13" t="str">
        <f>VLOOKUP(A8441,Table!$U$1:$V$230,2,0)</f>
        <v>Cubic</v>
      </c>
      <c r="P8441" s="1"/>
    </row>
    <row r="8442" spans="1:16">
      <c r="A8442" s="12">
        <v>221</v>
      </c>
      <c r="B8442" s="12">
        <v>104762</v>
      </c>
      <c r="C8442" s="12" t="s">
        <v>9052</v>
      </c>
      <c r="D8442" s="12" t="s">
        <v>6230</v>
      </c>
      <c r="E8442" s="17" t="s">
        <v>457</v>
      </c>
      <c r="F8442" s="25" t="str">
        <f>LEFT(E8442,MIN(FIND({0,1,2,3,4,5,6,7,8,9},ASC(E8442)&amp;1234567890))-1)</f>
        <v>Li</v>
      </c>
      <c r="G8442" s="25">
        <f t="shared" si="262"/>
        <v>1</v>
      </c>
      <c r="H8442" s="25">
        <f>VLOOKUP(F8442,Table!$A$2:$C$121,2,0)</f>
        <v>1</v>
      </c>
      <c r="I8442" s="26">
        <f>VLOOKUP(F8442,Table!$A$2:$C$121,3,0)</f>
        <v>2</v>
      </c>
      <c r="J8442" s="17" t="s">
        <v>586</v>
      </c>
      <c r="K8442" s="25" t="str">
        <f>LEFT(J8442,MIN(FIND({0,1,2,3,4,5,6,7,8,9},ASC(J8442)&amp;1234567890))-1)</f>
        <v>Pb</v>
      </c>
      <c r="L8442" s="25">
        <f t="shared" si="263"/>
        <v>1</v>
      </c>
      <c r="M8442" s="25">
        <f>VLOOKUP(K8442,Table!$A$2:$C$121,2,0)</f>
        <v>14</v>
      </c>
      <c r="N8442" s="26">
        <f>VLOOKUP(K8442,Table!$A$2:$C$121,3,0)</f>
        <v>6</v>
      </c>
      <c r="O8442" s="13" t="str">
        <f>VLOOKUP(A8442,Table!$U$1:$V$230,2,0)</f>
        <v>Cubic</v>
      </c>
      <c r="P8442" s="1"/>
    </row>
    <row r="8443" spans="1:16">
      <c r="A8443" s="12">
        <v>221</v>
      </c>
      <c r="B8443" s="12">
        <v>104769</v>
      </c>
      <c r="C8443" s="12" t="s">
        <v>9052</v>
      </c>
      <c r="D8443" s="12" t="s">
        <v>6870</v>
      </c>
      <c r="E8443" s="17" t="s">
        <v>457</v>
      </c>
      <c r="F8443" s="25" t="str">
        <f>LEFT(E8443,MIN(FIND({0,1,2,3,4,5,6,7,8,9},ASC(E8443)&amp;1234567890))-1)</f>
        <v>Li</v>
      </c>
      <c r="G8443" s="25">
        <f t="shared" si="262"/>
        <v>1</v>
      </c>
      <c r="H8443" s="25">
        <f>VLOOKUP(F8443,Table!$A$2:$C$121,2,0)</f>
        <v>1</v>
      </c>
      <c r="I8443" s="26">
        <f>VLOOKUP(F8443,Table!$A$2:$C$121,3,0)</f>
        <v>2</v>
      </c>
      <c r="J8443" s="17" t="s">
        <v>541</v>
      </c>
      <c r="K8443" s="25" t="str">
        <f>LEFT(J8443,MIN(FIND({0,1,2,3,4,5,6,7,8,9},ASC(J8443)&amp;1234567890))-1)</f>
        <v>Pd</v>
      </c>
      <c r="L8443" s="25">
        <f t="shared" si="263"/>
        <v>1</v>
      </c>
      <c r="M8443" s="25">
        <f>VLOOKUP(K8443,Table!$A$2:$C$121,2,0)</f>
        <v>10</v>
      </c>
      <c r="N8443" s="26">
        <f>VLOOKUP(K8443,Table!$A$2:$C$121,3,0)</f>
        <v>5</v>
      </c>
      <c r="O8443" s="13" t="str">
        <f>VLOOKUP(A8443,Table!$U$1:$V$230,2,0)</f>
        <v>Cubic</v>
      </c>
      <c r="P8443" s="1"/>
    </row>
    <row r="8444" spans="1:16">
      <c r="A8444" s="12">
        <v>221</v>
      </c>
      <c r="B8444" s="12">
        <v>104789</v>
      </c>
      <c r="C8444" s="12" t="s">
        <v>9052</v>
      </c>
      <c r="D8444" s="12" t="s">
        <v>3447</v>
      </c>
      <c r="E8444" s="17" t="s">
        <v>457</v>
      </c>
      <c r="F8444" s="25" t="str">
        <f>LEFT(E8444,MIN(FIND({0,1,2,3,4,5,6,7,8,9},ASC(E8444)&amp;1234567890))-1)</f>
        <v>Li</v>
      </c>
      <c r="G8444" s="25">
        <f t="shared" si="262"/>
        <v>1</v>
      </c>
      <c r="H8444" s="25">
        <f>VLOOKUP(F8444,Table!$A$2:$C$121,2,0)</f>
        <v>1</v>
      </c>
      <c r="I8444" s="26">
        <f>VLOOKUP(F8444,Table!$A$2:$C$121,3,0)</f>
        <v>2</v>
      </c>
      <c r="J8444" s="17" t="s">
        <v>588</v>
      </c>
      <c r="K8444" s="25" t="str">
        <f>LEFT(J8444,MIN(FIND({0,1,2,3,4,5,6,7,8,9},ASC(J8444)&amp;1234567890))-1)</f>
        <v>Tl</v>
      </c>
      <c r="L8444" s="25">
        <f t="shared" si="263"/>
        <v>1</v>
      </c>
      <c r="M8444" s="25">
        <f>VLOOKUP(K8444,Table!$A$2:$C$121,2,0)</f>
        <v>13</v>
      </c>
      <c r="N8444" s="26">
        <f>VLOOKUP(K8444,Table!$A$2:$C$121,3,0)</f>
        <v>6</v>
      </c>
      <c r="O8444" s="13" t="str">
        <f>VLOOKUP(A8444,Table!$U$1:$V$230,2,0)</f>
        <v>Cubic</v>
      </c>
      <c r="P8444" s="1"/>
    </row>
    <row r="8445" spans="1:16">
      <c r="A8445" s="12">
        <v>221</v>
      </c>
      <c r="B8445" s="12">
        <v>104800</v>
      </c>
      <c r="C8445" s="12" t="s">
        <v>9052</v>
      </c>
      <c r="D8445" s="12" t="s">
        <v>9384</v>
      </c>
      <c r="E8445" s="17" t="s">
        <v>11335</v>
      </c>
      <c r="F8445" s="25" t="str">
        <f>LEFT(E8445,MIN(FIND({0,1,2,3,4,5,6,7,8,9},ASC(E8445)&amp;1234567890))-1)</f>
        <v>Lu</v>
      </c>
      <c r="G8445" s="25">
        <f t="shared" si="262"/>
        <v>1</v>
      </c>
      <c r="H8445" s="25">
        <f>VLOOKUP(F8445,Table!$A$2:$C$121,2,0)</f>
        <v>3</v>
      </c>
      <c r="I8445" s="26">
        <f>VLOOKUP(F8445,Table!$A$2:$C$121,3,0)</f>
        <v>6</v>
      </c>
      <c r="J8445" s="17" t="s">
        <v>69</v>
      </c>
      <c r="K8445" s="25" t="str">
        <f>LEFT(J8445,MIN(FIND({0,1,2,3,4,5,6,7,8,9},ASC(J8445)&amp;1234567890))-1)</f>
        <v>Mg</v>
      </c>
      <c r="L8445" s="25">
        <f t="shared" si="263"/>
        <v>1</v>
      </c>
      <c r="M8445" s="25">
        <f>VLOOKUP(K8445,Table!$A$2:$C$121,2,0)</f>
        <v>2</v>
      </c>
      <c r="N8445" s="26">
        <f>VLOOKUP(K8445,Table!$A$2:$C$121,3,0)</f>
        <v>3</v>
      </c>
      <c r="O8445" s="13" t="str">
        <f>VLOOKUP(A8445,Table!$U$1:$V$230,2,0)</f>
        <v>Cubic</v>
      </c>
      <c r="P8445" s="1"/>
    </row>
    <row r="8446" spans="1:16">
      <c r="A8446" s="12">
        <v>221</v>
      </c>
      <c r="B8446" s="12">
        <v>104812</v>
      </c>
      <c r="C8446" s="12" t="s">
        <v>9052</v>
      </c>
      <c r="D8446" s="12" t="s">
        <v>9385</v>
      </c>
      <c r="E8446" s="17" t="s">
        <v>11335</v>
      </c>
      <c r="F8446" s="25" t="str">
        <f>LEFT(E8446,MIN(FIND({0,1,2,3,4,5,6,7,8,9},ASC(E8446)&amp;1234567890))-1)</f>
        <v>Lu</v>
      </c>
      <c r="G8446" s="25">
        <f t="shared" si="262"/>
        <v>1</v>
      </c>
      <c r="H8446" s="25">
        <f>VLOOKUP(F8446,Table!$A$2:$C$121,2,0)</f>
        <v>3</v>
      </c>
      <c r="I8446" s="26">
        <f>VLOOKUP(F8446,Table!$A$2:$C$121,3,0)</f>
        <v>6</v>
      </c>
      <c r="J8446" s="17" t="s">
        <v>597</v>
      </c>
      <c r="K8446" s="25" t="str">
        <f>LEFT(J8446,MIN(FIND({0,1,2,3,4,5,6,7,8,9},ASC(J8446)&amp;1234567890))-1)</f>
        <v>Pb</v>
      </c>
      <c r="L8446" s="25">
        <f t="shared" si="263"/>
        <v>3</v>
      </c>
      <c r="M8446" s="25">
        <f>VLOOKUP(K8446,Table!$A$2:$C$121,2,0)</f>
        <v>14</v>
      </c>
      <c r="N8446" s="26">
        <f>VLOOKUP(K8446,Table!$A$2:$C$121,3,0)</f>
        <v>6</v>
      </c>
      <c r="O8446" s="13" t="str">
        <f>VLOOKUP(A8446,Table!$U$1:$V$230,2,0)</f>
        <v>Cubic</v>
      </c>
      <c r="P8446" s="1"/>
    </row>
    <row r="8447" spans="1:16">
      <c r="A8447" s="12">
        <v>221</v>
      </c>
      <c r="B8447" s="12">
        <v>104813</v>
      </c>
      <c r="C8447" s="12" t="s">
        <v>9052</v>
      </c>
      <c r="D8447" s="12" t="s">
        <v>9386</v>
      </c>
      <c r="E8447" s="17" t="s">
        <v>11335</v>
      </c>
      <c r="F8447" s="25" t="str">
        <f>LEFT(E8447,MIN(FIND({0,1,2,3,4,5,6,7,8,9},ASC(E8447)&amp;1234567890))-1)</f>
        <v>Lu</v>
      </c>
      <c r="G8447" s="25">
        <f t="shared" si="262"/>
        <v>1</v>
      </c>
      <c r="H8447" s="25">
        <f>VLOOKUP(F8447,Table!$A$2:$C$121,2,0)</f>
        <v>3</v>
      </c>
      <c r="I8447" s="26">
        <f>VLOOKUP(F8447,Table!$A$2:$C$121,3,0)</f>
        <v>6</v>
      </c>
      <c r="J8447" s="17" t="s">
        <v>541</v>
      </c>
      <c r="K8447" s="25" t="str">
        <f>LEFT(J8447,MIN(FIND({0,1,2,3,4,5,6,7,8,9},ASC(J8447)&amp;1234567890))-1)</f>
        <v>Pd</v>
      </c>
      <c r="L8447" s="25">
        <f t="shared" si="263"/>
        <v>1</v>
      </c>
      <c r="M8447" s="25">
        <f>VLOOKUP(K8447,Table!$A$2:$C$121,2,0)</f>
        <v>10</v>
      </c>
      <c r="N8447" s="26">
        <f>VLOOKUP(K8447,Table!$A$2:$C$121,3,0)</f>
        <v>5</v>
      </c>
      <c r="O8447" s="13" t="str">
        <f>VLOOKUP(A8447,Table!$U$1:$V$230,2,0)</f>
        <v>Cubic</v>
      </c>
      <c r="P8447" s="1"/>
    </row>
    <row r="8448" spans="1:16">
      <c r="A8448" s="12">
        <v>221</v>
      </c>
      <c r="B8448" s="12">
        <v>104815</v>
      </c>
      <c r="C8448" s="12" t="s">
        <v>9052</v>
      </c>
      <c r="D8448" s="12" t="s">
        <v>9387</v>
      </c>
      <c r="E8448" s="17" t="s">
        <v>11335</v>
      </c>
      <c r="F8448" s="25" t="str">
        <f>LEFT(E8448,MIN(FIND({0,1,2,3,4,5,6,7,8,9},ASC(E8448)&amp;1234567890))-1)</f>
        <v>Lu</v>
      </c>
      <c r="G8448" s="25">
        <f t="shared" si="262"/>
        <v>1</v>
      </c>
      <c r="H8448" s="25">
        <f>VLOOKUP(F8448,Table!$A$2:$C$121,2,0)</f>
        <v>3</v>
      </c>
      <c r="I8448" s="26">
        <f>VLOOKUP(F8448,Table!$A$2:$C$121,3,0)</f>
        <v>6</v>
      </c>
      <c r="J8448" s="17" t="s">
        <v>11830</v>
      </c>
      <c r="K8448" s="25" t="str">
        <f>LEFT(J8448,MIN(FIND({0,1,2,3,4,5,6,7,8,9},ASC(J8448)&amp;1234567890))-1)</f>
        <v>Pd</v>
      </c>
      <c r="L8448" s="25">
        <f t="shared" si="263"/>
        <v>3</v>
      </c>
      <c r="M8448" s="25">
        <f>VLOOKUP(K8448,Table!$A$2:$C$121,2,0)</f>
        <v>10</v>
      </c>
      <c r="N8448" s="26">
        <f>VLOOKUP(K8448,Table!$A$2:$C$121,3,0)</f>
        <v>5</v>
      </c>
      <c r="O8448" s="13" t="str">
        <f>VLOOKUP(A8448,Table!$U$1:$V$230,2,0)</f>
        <v>Cubic</v>
      </c>
      <c r="P8448" s="1"/>
    </row>
    <row r="8449" spans="1:16">
      <c r="A8449" s="12">
        <v>221</v>
      </c>
      <c r="B8449" s="12">
        <v>104820</v>
      </c>
      <c r="C8449" s="12" t="s">
        <v>9052</v>
      </c>
      <c r="D8449" s="12" t="s">
        <v>9388</v>
      </c>
      <c r="E8449" s="17" t="s">
        <v>11335</v>
      </c>
      <c r="F8449" s="25" t="str">
        <f>LEFT(E8449,MIN(FIND({0,1,2,3,4,5,6,7,8,9},ASC(E8449)&amp;1234567890))-1)</f>
        <v>Lu</v>
      </c>
      <c r="G8449" s="25">
        <f t="shared" si="262"/>
        <v>1</v>
      </c>
      <c r="H8449" s="25">
        <f>VLOOKUP(F8449,Table!$A$2:$C$121,2,0)</f>
        <v>3</v>
      </c>
      <c r="I8449" s="26">
        <f>VLOOKUP(F8449,Table!$A$2:$C$121,3,0)</f>
        <v>6</v>
      </c>
      <c r="J8449" s="17" t="s">
        <v>11355</v>
      </c>
      <c r="K8449" s="25" t="str">
        <f>LEFT(J8449,MIN(FIND({0,1,2,3,4,5,6,7,8,9},ASC(J8449)&amp;1234567890))-1)</f>
        <v>Pt</v>
      </c>
      <c r="L8449" s="25">
        <f t="shared" si="263"/>
        <v>3</v>
      </c>
      <c r="M8449" s="25">
        <f>VLOOKUP(K8449,Table!$A$2:$C$121,2,0)</f>
        <v>10</v>
      </c>
      <c r="N8449" s="26">
        <f>VLOOKUP(K8449,Table!$A$2:$C$121,3,0)</f>
        <v>6</v>
      </c>
      <c r="O8449" s="13" t="str">
        <f>VLOOKUP(A8449,Table!$U$1:$V$230,2,0)</f>
        <v>Cubic</v>
      </c>
      <c r="P8449" s="1"/>
    </row>
    <row r="8450" spans="1:16">
      <c r="A8450" s="12">
        <v>221</v>
      </c>
      <c r="B8450" s="12">
        <v>104821</v>
      </c>
      <c r="C8450" s="12" t="s">
        <v>9052</v>
      </c>
      <c r="D8450" s="12" t="s">
        <v>9389</v>
      </c>
      <c r="E8450" s="17" t="s">
        <v>11335</v>
      </c>
      <c r="F8450" s="25" t="str">
        <f>LEFT(E8450,MIN(FIND({0,1,2,3,4,5,6,7,8,9},ASC(E8450)&amp;1234567890))-1)</f>
        <v>Lu</v>
      </c>
      <c r="G8450" s="25">
        <f t="shared" ref="G8450:G8513" si="264">IF(SUBSTITUTE(E8450,F8450,"")="",1,SUBSTITUTE(E8450,F8450,""))*1</f>
        <v>1</v>
      </c>
      <c r="H8450" s="25">
        <f>VLOOKUP(F8450,Table!$A$2:$C$121,2,0)</f>
        <v>3</v>
      </c>
      <c r="I8450" s="26">
        <f>VLOOKUP(F8450,Table!$A$2:$C$121,3,0)</f>
        <v>6</v>
      </c>
      <c r="J8450" s="17" t="s">
        <v>11294</v>
      </c>
      <c r="K8450" s="25" t="str">
        <f>LEFT(J8450,MIN(FIND({0,1,2,3,4,5,6,7,8,9},ASC(J8450)&amp;1234567890))-1)</f>
        <v>Rh</v>
      </c>
      <c r="L8450" s="25">
        <f t="shared" ref="L8450:L8513" si="265">IF(SUBSTITUTE(J8450,K8450,"")="",1,SUBSTITUTE(J8450,K8450,""))*1</f>
        <v>1</v>
      </c>
      <c r="M8450" s="25">
        <f>VLOOKUP(K8450,Table!$A$2:$C$121,2,0)</f>
        <v>9</v>
      </c>
      <c r="N8450" s="26">
        <f>VLOOKUP(K8450,Table!$A$2:$C$121,3,0)</f>
        <v>5</v>
      </c>
      <c r="O8450" s="13" t="str">
        <f>VLOOKUP(A8450,Table!$U$1:$V$230,2,0)</f>
        <v>Cubic</v>
      </c>
      <c r="P8450" s="1"/>
    </row>
    <row r="8451" spans="1:16">
      <c r="A8451" s="12">
        <v>221</v>
      </c>
      <c r="B8451" s="12">
        <v>104824</v>
      </c>
      <c r="C8451" s="12" t="s">
        <v>9052</v>
      </c>
      <c r="D8451" s="12" t="s">
        <v>9390</v>
      </c>
      <c r="E8451" s="17" t="s">
        <v>11335</v>
      </c>
      <c r="F8451" s="25" t="str">
        <f>LEFT(E8451,MIN(FIND({0,1,2,3,4,5,6,7,8,9},ASC(E8451)&amp;1234567890))-1)</f>
        <v>Lu</v>
      </c>
      <c r="G8451" s="25">
        <f t="shared" si="264"/>
        <v>1</v>
      </c>
      <c r="H8451" s="25">
        <f>VLOOKUP(F8451,Table!$A$2:$C$121,2,0)</f>
        <v>3</v>
      </c>
      <c r="I8451" s="26">
        <f>VLOOKUP(F8451,Table!$A$2:$C$121,3,0)</f>
        <v>6</v>
      </c>
      <c r="J8451" s="17" t="s">
        <v>341</v>
      </c>
      <c r="K8451" s="25" t="str">
        <f>LEFT(J8451,MIN(FIND({0,1,2,3,4,5,6,7,8,9},ASC(J8451)&amp;1234567890))-1)</f>
        <v>Ru</v>
      </c>
      <c r="L8451" s="25">
        <f t="shared" si="265"/>
        <v>1</v>
      </c>
      <c r="M8451" s="25">
        <f>VLOOKUP(K8451,Table!$A$2:$C$121,2,0)</f>
        <v>8</v>
      </c>
      <c r="N8451" s="26">
        <f>VLOOKUP(K8451,Table!$A$2:$C$121,3,0)</f>
        <v>5</v>
      </c>
      <c r="O8451" s="13" t="str">
        <f>VLOOKUP(A8451,Table!$U$1:$V$230,2,0)</f>
        <v>Cubic</v>
      </c>
      <c r="P8451" s="1"/>
    </row>
    <row r="8452" spans="1:16">
      <c r="A8452" s="12">
        <v>221</v>
      </c>
      <c r="B8452" s="12">
        <v>104829</v>
      </c>
      <c r="C8452" s="12" t="s">
        <v>9052</v>
      </c>
      <c r="D8452" s="12" t="s">
        <v>9391</v>
      </c>
      <c r="E8452" s="17" t="s">
        <v>11335</v>
      </c>
      <c r="F8452" s="25" t="str">
        <f>LEFT(E8452,MIN(FIND({0,1,2,3,4,5,6,7,8,9},ASC(E8452)&amp;1234567890))-1)</f>
        <v>Lu</v>
      </c>
      <c r="G8452" s="25">
        <f t="shared" si="264"/>
        <v>1</v>
      </c>
      <c r="H8452" s="25">
        <f>VLOOKUP(F8452,Table!$A$2:$C$121,2,0)</f>
        <v>3</v>
      </c>
      <c r="I8452" s="26">
        <f>VLOOKUP(F8452,Table!$A$2:$C$121,3,0)</f>
        <v>6</v>
      </c>
      <c r="J8452" s="17" t="s">
        <v>420</v>
      </c>
      <c r="K8452" s="25" t="str">
        <f>LEFT(J8452,MIN(FIND({0,1,2,3,4,5,6,7,8,9},ASC(J8452)&amp;1234567890))-1)</f>
        <v>Tl</v>
      </c>
      <c r="L8452" s="25">
        <f t="shared" si="265"/>
        <v>3</v>
      </c>
      <c r="M8452" s="25">
        <f>VLOOKUP(K8452,Table!$A$2:$C$121,2,0)</f>
        <v>13</v>
      </c>
      <c r="N8452" s="26">
        <f>VLOOKUP(K8452,Table!$A$2:$C$121,3,0)</f>
        <v>6</v>
      </c>
      <c r="O8452" s="13" t="str">
        <f>VLOOKUP(A8452,Table!$U$1:$V$230,2,0)</f>
        <v>Cubic</v>
      </c>
      <c r="P8452" s="1"/>
    </row>
    <row r="8453" spans="1:16">
      <c r="A8453" s="12">
        <v>221</v>
      </c>
      <c r="B8453" s="12">
        <v>104830</v>
      </c>
      <c r="C8453" s="12" t="s">
        <v>9052</v>
      </c>
      <c r="D8453" s="12" t="s">
        <v>9392</v>
      </c>
      <c r="E8453" s="17" t="s">
        <v>11335</v>
      </c>
      <c r="F8453" s="25" t="str">
        <f>LEFT(E8453,MIN(FIND({0,1,2,3,4,5,6,7,8,9},ASC(E8453)&amp;1234567890))-1)</f>
        <v>Lu</v>
      </c>
      <c r="G8453" s="25">
        <f t="shared" si="264"/>
        <v>1</v>
      </c>
      <c r="H8453" s="25">
        <f>VLOOKUP(F8453,Table!$A$2:$C$121,2,0)</f>
        <v>3</v>
      </c>
      <c r="I8453" s="26">
        <f>VLOOKUP(F8453,Table!$A$2:$C$121,3,0)</f>
        <v>6</v>
      </c>
      <c r="J8453" s="17" t="s">
        <v>70</v>
      </c>
      <c r="K8453" s="25" t="str">
        <f>LEFT(J8453,MIN(FIND({0,1,2,3,4,5,6,7,8,9},ASC(J8453)&amp;1234567890))-1)</f>
        <v>Zn</v>
      </c>
      <c r="L8453" s="25">
        <f t="shared" si="265"/>
        <v>1</v>
      </c>
      <c r="M8453" s="25">
        <f>VLOOKUP(K8453,Table!$A$2:$C$121,2,0)</f>
        <v>12</v>
      </c>
      <c r="N8453" s="26">
        <f>VLOOKUP(K8453,Table!$A$2:$C$121,3,0)</f>
        <v>4</v>
      </c>
      <c r="O8453" s="13" t="str">
        <f>VLOOKUP(A8453,Table!$U$1:$V$230,2,0)</f>
        <v>Cubic</v>
      </c>
      <c r="P8453" s="1"/>
    </row>
    <row r="8454" spans="1:16">
      <c r="A8454" s="12">
        <v>221</v>
      </c>
      <c r="B8454" s="12">
        <v>104833</v>
      </c>
      <c r="C8454" s="12" t="s">
        <v>9052</v>
      </c>
      <c r="D8454" s="12" t="s">
        <v>9393</v>
      </c>
      <c r="E8454" s="17" t="s">
        <v>69</v>
      </c>
      <c r="F8454" s="25" t="str">
        <f>LEFT(E8454,MIN(FIND({0,1,2,3,4,5,6,7,8,9},ASC(E8454)&amp;1234567890))-1)</f>
        <v>Mg</v>
      </c>
      <c r="G8454" s="25">
        <f t="shared" si="264"/>
        <v>1</v>
      </c>
      <c r="H8454" s="25">
        <f>VLOOKUP(F8454,Table!$A$2:$C$121,2,0)</f>
        <v>2</v>
      </c>
      <c r="I8454" s="26">
        <f>VLOOKUP(F8454,Table!$A$2:$C$121,3,0)</f>
        <v>3</v>
      </c>
      <c r="J8454" s="17" t="s">
        <v>615</v>
      </c>
      <c r="K8454" s="25" t="str">
        <f>LEFT(J8454,MIN(FIND({0,1,2,3,4,5,6,7,8,9},ASC(J8454)&amp;1234567890))-1)</f>
        <v>Nd</v>
      </c>
      <c r="L8454" s="25">
        <f t="shared" si="265"/>
        <v>1</v>
      </c>
      <c r="M8454" s="25">
        <f>VLOOKUP(K8454,Table!$A$2:$C$121,2,0)</f>
        <v>3</v>
      </c>
      <c r="N8454" s="26">
        <f>VLOOKUP(K8454,Table!$A$2:$C$121,3,0)</f>
        <v>6</v>
      </c>
      <c r="O8454" s="13" t="str">
        <f>VLOOKUP(A8454,Table!$U$1:$V$230,2,0)</f>
        <v>Cubic</v>
      </c>
      <c r="P8454" s="1"/>
    </row>
    <row r="8455" spans="1:16">
      <c r="A8455" s="12">
        <v>221</v>
      </c>
      <c r="B8455" s="12">
        <v>104847</v>
      </c>
      <c r="C8455" s="12" t="s">
        <v>9052</v>
      </c>
      <c r="D8455" s="12" t="s">
        <v>9394</v>
      </c>
      <c r="E8455" s="17" t="s">
        <v>69</v>
      </c>
      <c r="F8455" s="25" t="str">
        <f>LEFT(E8455,MIN(FIND({0,1,2,3,4,5,6,7,8,9},ASC(E8455)&amp;1234567890))-1)</f>
        <v>Mg</v>
      </c>
      <c r="G8455" s="25">
        <f t="shared" si="264"/>
        <v>1</v>
      </c>
      <c r="H8455" s="25">
        <f>VLOOKUP(F8455,Table!$A$2:$C$121,2,0)</f>
        <v>2</v>
      </c>
      <c r="I8455" s="26">
        <f>VLOOKUP(F8455,Table!$A$2:$C$121,3,0)</f>
        <v>3</v>
      </c>
      <c r="J8455" s="17" t="s">
        <v>541</v>
      </c>
      <c r="K8455" s="25" t="str">
        <f>LEFT(J8455,MIN(FIND({0,1,2,3,4,5,6,7,8,9},ASC(J8455)&amp;1234567890))-1)</f>
        <v>Pd</v>
      </c>
      <c r="L8455" s="25">
        <f t="shared" si="265"/>
        <v>1</v>
      </c>
      <c r="M8455" s="25">
        <f>VLOOKUP(K8455,Table!$A$2:$C$121,2,0)</f>
        <v>10</v>
      </c>
      <c r="N8455" s="26">
        <f>VLOOKUP(K8455,Table!$A$2:$C$121,3,0)</f>
        <v>5</v>
      </c>
      <c r="O8455" s="13" t="str">
        <f>VLOOKUP(A8455,Table!$U$1:$V$230,2,0)</f>
        <v>Cubic</v>
      </c>
      <c r="P8455" s="1"/>
    </row>
    <row r="8456" spans="1:16">
      <c r="A8456" s="12">
        <v>221</v>
      </c>
      <c r="B8456" s="12">
        <v>104851</v>
      </c>
      <c r="C8456" s="12" t="s">
        <v>9052</v>
      </c>
      <c r="D8456" s="12" t="s">
        <v>9395</v>
      </c>
      <c r="E8456" s="17" t="s">
        <v>69</v>
      </c>
      <c r="F8456" s="25" t="str">
        <f>LEFT(E8456,MIN(FIND({0,1,2,3,4,5,6,7,8,9},ASC(E8456)&amp;1234567890))-1)</f>
        <v>Mg</v>
      </c>
      <c r="G8456" s="25">
        <f t="shared" si="264"/>
        <v>1</v>
      </c>
      <c r="H8456" s="25">
        <f>VLOOKUP(F8456,Table!$A$2:$C$121,2,0)</f>
        <v>2</v>
      </c>
      <c r="I8456" s="26">
        <f>VLOOKUP(F8456,Table!$A$2:$C$121,3,0)</f>
        <v>3</v>
      </c>
      <c r="J8456" s="17" t="s">
        <v>11332</v>
      </c>
      <c r="K8456" s="25" t="str">
        <f>LEFT(J8456,MIN(FIND({0,1,2,3,4,5,6,7,8,9},ASC(J8456)&amp;1234567890))-1)</f>
        <v>Pr</v>
      </c>
      <c r="L8456" s="25">
        <f t="shared" si="265"/>
        <v>1</v>
      </c>
      <c r="M8456" s="25">
        <f>VLOOKUP(K8456,Table!$A$2:$C$121,2,0)</f>
        <v>3</v>
      </c>
      <c r="N8456" s="26">
        <f>VLOOKUP(K8456,Table!$A$2:$C$121,3,0)</f>
        <v>6</v>
      </c>
      <c r="O8456" s="13" t="str">
        <f>VLOOKUP(A8456,Table!$U$1:$V$230,2,0)</f>
        <v>Cubic</v>
      </c>
      <c r="P8456" s="1"/>
    </row>
    <row r="8457" spans="1:16">
      <c r="A8457" s="12">
        <v>221</v>
      </c>
      <c r="B8457" s="12">
        <v>104859</v>
      </c>
      <c r="C8457" s="12" t="s">
        <v>9052</v>
      </c>
      <c r="D8457" s="12" t="s">
        <v>9396</v>
      </c>
      <c r="E8457" s="17" t="s">
        <v>69</v>
      </c>
      <c r="F8457" s="25" t="str">
        <f>LEFT(E8457,MIN(FIND({0,1,2,3,4,5,6,7,8,9},ASC(E8457)&amp;1234567890))-1)</f>
        <v>Mg</v>
      </c>
      <c r="G8457" s="25">
        <f t="shared" si="264"/>
        <v>1</v>
      </c>
      <c r="H8457" s="25">
        <f>VLOOKUP(F8457,Table!$A$2:$C$121,2,0)</f>
        <v>2</v>
      </c>
      <c r="I8457" s="26">
        <f>VLOOKUP(F8457,Table!$A$2:$C$121,3,0)</f>
        <v>3</v>
      </c>
      <c r="J8457" s="17" t="s">
        <v>11294</v>
      </c>
      <c r="K8457" s="25" t="str">
        <f>LEFT(J8457,MIN(FIND({0,1,2,3,4,5,6,7,8,9},ASC(J8457)&amp;1234567890))-1)</f>
        <v>Rh</v>
      </c>
      <c r="L8457" s="25">
        <f t="shared" si="265"/>
        <v>1</v>
      </c>
      <c r="M8457" s="25">
        <f>VLOOKUP(K8457,Table!$A$2:$C$121,2,0)</f>
        <v>9</v>
      </c>
      <c r="N8457" s="26">
        <f>VLOOKUP(K8457,Table!$A$2:$C$121,3,0)</f>
        <v>5</v>
      </c>
      <c r="O8457" s="13" t="str">
        <f>VLOOKUP(A8457,Table!$U$1:$V$230,2,0)</f>
        <v>Cubic</v>
      </c>
      <c r="P8457" s="1"/>
    </row>
    <row r="8458" spans="1:16">
      <c r="A8458" s="12">
        <v>221</v>
      </c>
      <c r="B8458" s="12">
        <v>104865</v>
      </c>
      <c r="C8458" s="12" t="s">
        <v>9052</v>
      </c>
      <c r="D8458" s="12" t="s">
        <v>9397</v>
      </c>
      <c r="E8458" s="17" t="s">
        <v>69</v>
      </c>
      <c r="F8458" s="25" t="str">
        <f>LEFT(E8458,MIN(FIND({0,1,2,3,4,5,6,7,8,9},ASC(E8458)&amp;1234567890))-1)</f>
        <v>Mg</v>
      </c>
      <c r="G8458" s="25">
        <f t="shared" si="264"/>
        <v>1</v>
      </c>
      <c r="H8458" s="25">
        <f>VLOOKUP(F8458,Table!$A$2:$C$121,2,0)</f>
        <v>2</v>
      </c>
      <c r="I8458" s="26">
        <f>VLOOKUP(F8458,Table!$A$2:$C$121,3,0)</f>
        <v>3</v>
      </c>
      <c r="J8458" s="17" t="s">
        <v>590</v>
      </c>
      <c r="K8458" s="25" t="str">
        <f>LEFT(J8458,MIN(FIND({0,1,2,3,4,5,6,7,8,9},ASC(J8458)&amp;1234567890))-1)</f>
        <v>Sm</v>
      </c>
      <c r="L8458" s="25">
        <f t="shared" si="265"/>
        <v>1</v>
      </c>
      <c r="M8458" s="25">
        <f>VLOOKUP(K8458,Table!$A$2:$C$121,2,0)</f>
        <v>3</v>
      </c>
      <c r="N8458" s="26">
        <f>VLOOKUP(K8458,Table!$A$2:$C$121,3,0)</f>
        <v>6</v>
      </c>
      <c r="O8458" s="13" t="str">
        <f>VLOOKUP(A8458,Table!$U$1:$V$230,2,0)</f>
        <v>Cubic</v>
      </c>
      <c r="P8458" s="1"/>
    </row>
    <row r="8459" spans="1:16">
      <c r="A8459" s="12">
        <v>221</v>
      </c>
      <c r="B8459" s="12">
        <v>104873</v>
      </c>
      <c r="C8459" s="12" t="s">
        <v>9052</v>
      </c>
      <c r="D8459" s="12" t="s">
        <v>9398</v>
      </c>
      <c r="E8459" s="17" t="s">
        <v>69</v>
      </c>
      <c r="F8459" s="25" t="str">
        <f>LEFT(E8459,MIN(FIND({0,1,2,3,4,5,6,7,8,9},ASC(E8459)&amp;1234567890))-1)</f>
        <v>Mg</v>
      </c>
      <c r="G8459" s="25">
        <f t="shared" si="264"/>
        <v>1</v>
      </c>
      <c r="H8459" s="25">
        <f>VLOOKUP(F8459,Table!$A$2:$C$121,2,0)</f>
        <v>2</v>
      </c>
      <c r="I8459" s="26">
        <f>VLOOKUP(F8459,Table!$A$2:$C$121,3,0)</f>
        <v>3</v>
      </c>
      <c r="J8459" s="17" t="s">
        <v>433</v>
      </c>
      <c r="K8459" s="25" t="str">
        <f>LEFT(J8459,MIN(FIND({0,1,2,3,4,5,6,7,8,9},ASC(J8459)&amp;1234567890))-1)</f>
        <v>Sr</v>
      </c>
      <c r="L8459" s="25">
        <f t="shared" si="265"/>
        <v>1</v>
      </c>
      <c r="M8459" s="25">
        <f>VLOOKUP(K8459,Table!$A$2:$C$121,2,0)</f>
        <v>2</v>
      </c>
      <c r="N8459" s="26">
        <f>VLOOKUP(K8459,Table!$A$2:$C$121,3,0)</f>
        <v>5</v>
      </c>
      <c r="O8459" s="13" t="str">
        <f>VLOOKUP(A8459,Table!$U$1:$V$230,2,0)</f>
        <v>Cubic</v>
      </c>
      <c r="P8459" s="1"/>
    </row>
    <row r="8460" spans="1:16">
      <c r="A8460" s="12">
        <v>221</v>
      </c>
      <c r="B8460" s="12">
        <v>104879</v>
      </c>
      <c r="C8460" s="12" t="s">
        <v>9052</v>
      </c>
      <c r="D8460" s="12" t="s">
        <v>9399</v>
      </c>
      <c r="E8460" s="17" t="s">
        <v>69</v>
      </c>
      <c r="F8460" s="25" t="str">
        <f>LEFT(E8460,MIN(FIND({0,1,2,3,4,5,6,7,8,9},ASC(E8460)&amp;1234567890))-1)</f>
        <v>Mg</v>
      </c>
      <c r="G8460" s="25">
        <f t="shared" si="264"/>
        <v>1</v>
      </c>
      <c r="H8460" s="25">
        <f>VLOOKUP(F8460,Table!$A$2:$C$121,2,0)</f>
        <v>2</v>
      </c>
      <c r="I8460" s="26">
        <f>VLOOKUP(F8460,Table!$A$2:$C$121,3,0)</f>
        <v>3</v>
      </c>
      <c r="J8460" s="17" t="s">
        <v>11313</v>
      </c>
      <c r="K8460" s="25" t="str">
        <f>LEFT(J8460,MIN(FIND({0,1,2,3,4,5,6,7,8,9},ASC(J8460)&amp;1234567890))-1)</f>
        <v>Tb</v>
      </c>
      <c r="L8460" s="25">
        <f t="shared" si="265"/>
        <v>1</v>
      </c>
      <c r="M8460" s="25">
        <f>VLOOKUP(K8460,Table!$A$2:$C$121,2,0)</f>
        <v>3</v>
      </c>
      <c r="N8460" s="26">
        <f>VLOOKUP(K8460,Table!$A$2:$C$121,3,0)</f>
        <v>6</v>
      </c>
      <c r="O8460" s="13" t="str">
        <f>VLOOKUP(A8460,Table!$U$1:$V$230,2,0)</f>
        <v>Cubic</v>
      </c>
      <c r="P8460" s="1"/>
    </row>
    <row r="8461" spans="1:16">
      <c r="A8461" s="12">
        <v>221</v>
      </c>
      <c r="B8461" s="12">
        <v>104884</v>
      </c>
      <c r="C8461" s="12" t="s">
        <v>9052</v>
      </c>
      <c r="D8461" s="12" t="s">
        <v>9400</v>
      </c>
      <c r="E8461" s="17" t="s">
        <v>69</v>
      </c>
      <c r="F8461" s="25" t="str">
        <f>LEFT(E8461,MIN(FIND({0,1,2,3,4,5,6,7,8,9},ASC(E8461)&amp;1234567890))-1)</f>
        <v>Mg</v>
      </c>
      <c r="G8461" s="25">
        <f t="shared" si="264"/>
        <v>1</v>
      </c>
      <c r="H8461" s="25">
        <f>VLOOKUP(F8461,Table!$A$2:$C$121,2,0)</f>
        <v>2</v>
      </c>
      <c r="I8461" s="26">
        <f>VLOOKUP(F8461,Table!$A$2:$C$121,3,0)</f>
        <v>3</v>
      </c>
      <c r="J8461" s="17" t="s">
        <v>588</v>
      </c>
      <c r="K8461" s="25" t="str">
        <f>LEFT(J8461,MIN(FIND({0,1,2,3,4,5,6,7,8,9},ASC(J8461)&amp;1234567890))-1)</f>
        <v>Tl</v>
      </c>
      <c r="L8461" s="25">
        <f t="shared" si="265"/>
        <v>1</v>
      </c>
      <c r="M8461" s="25">
        <f>VLOOKUP(K8461,Table!$A$2:$C$121,2,0)</f>
        <v>13</v>
      </c>
      <c r="N8461" s="26">
        <f>VLOOKUP(K8461,Table!$A$2:$C$121,3,0)</f>
        <v>6</v>
      </c>
      <c r="O8461" s="13" t="str">
        <f>VLOOKUP(A8461,Table!$U$1:$V$230,2,0)</f>
        <v>Cubic</v>
      </c>
      <c r="P8461" s="1"/>
    </row>
    <row r="8462" spans="1:16">
      <c r="A8462" s="12">
        <v>221</v>
      </c>
      <c r="B8462" s="12">
        <v>104885</v>
      </c>
      <c r="C8462" s="12" t="s">
        <v>9052</v>
      </c>
      <c r="D8462" s="12" t="s">
        <v>9401</v>
      </c>
      <c r="E8462" s="17" t="s">
        <v>69</v>
      </c>
      <c r="F8462" s="25" t="str">
        <f>LEFT(E8462,MIN(FIND({0,1,2,3,4,5,6,7,8,9},ASC(E8462)&amp;1234567890))-1)</f>
        <v>Mg</v>
      </c>
      <c r="G8462" s="25">
        <f t="shared" si="264"/>
        <v>1</v>
      </c>
      <c r="H8462" s="25">
        <f>VLOOKUP(F8462,Table!$A$2:$C$121,2,0)</f>
        <v>2</v>
      </c>
      <c r="I8462" s="26">
        <f>VLOOKUP(F8462,Table!$A$2:$C$121,3,0)</f>
        <v>3</v>
      </c>
      <c r="J8462" s="17" t="s">
        <v>11334</v>
      </c>
      <c r="K8462" s="25" t="str">
        <f>LEFT(J8462,MIN(FIND({0,1,2,3,4,5,6,7,8,9},ASC(J8462)&amp;1234567890))-1)</f>
        <v>Tm</v>
      </c>
      <c r="L8462" s="25">
        <f t="shared" si="265"/>
        <v>1</v>
      </c>
      <c r="M8462" s="25">
        <f>VLOOKUP(K8462,Table!$A$2:$C$121,2,0)</f>
        <v>3</v>
      </c>
      <c r="N8462" s="26">
        <f>VLOOKUP(K8462,Table!$A$2:$C$121,3,0)</f>
        <v>6</v>
      </c>
      <c r="O8462" s="13" t="str">
        <f>VLOOKUP(A8462,Table!$U$1:$V$230,2,0)</f>
        <v>Cubic</v>
      </c>
      <c r="P8462" s="1"/>
    </row>
    <row r="8463" spans="1:16">
      <c r="A8463" s="12">
        <v>221</v>
      </c>
      <c r="B8463" s="12">
        <v>104889</v>
      </c>
      <c r="C8463" s="12" t="s">
        <v>9052</v>
      </c>
      <c r="D8463" s="12" t="s">
        <v>9402</v>
      </c>
      <c r="E8463" s="17" t="s">
        <v>69</v>
      </c>
      <c r="F8463" s="25" t="str">
        <f>LEFT(E8463,MIN(FIND({0,1,2,3,4,5,6,7,8,9},ASC(E8463)&amp;1234567890))-1)</f>
        <v>Mg</v>
      </c>
      <c r="G8463" s="25">
        <f t="shared" si="264"/>
        <v>1</v>
      </c>
      <c r="H8463" s="25">
        <f>VLOOKUP(F8463,Table!$A$2:$C$121,2,0)</f>
        <v>2</v>
      </c>
      <c r="I8463" s="26">
        <f>VLOOKUP(F8463,Table!$A$2:$C$121,3,0)</f>
        <v>3</v>
      </c>
      <c r="J8463" s="17" t="s">
        <v>11336</v>
      </c>
      <c r="K8463" s="25" t="str">
        <f>LEFT(J8463,MIN(FIND({0,1,2,3,4,5,6,7,8,9},ASC(J8463)&amp;1234567890))-1)</f>
        <v>Y</v>
      </c>
      <c r="L8463" s="25">
        <f t="shared" si="265"/>
        <v>1</v>
      </c>
      <c r="M8463" s="25">
        <f>VLOOKUP(K8463,Table!$A$2:$C$121,2,0)</f>
        <v>3</v>
      </c>
      <c r="N8463" s="26">
        <f>VLOOKUP(K8463,Table!$A$2:$C$121,3,0)</f>
        <v>5</v>
      </c>
      <c r="O8463" s="13" t="str">
        <f>VLOOKUP(A8463,Table!$U$1:$V$230,2,0)</f>
        <v>Cubic</v>
      </c>
      <c r="P8463" s="1"/>
    </row>
    <row r="8464" spans="1:16">
      <c r="A8464" s="12">
        <v>221</v>
      </c>
      <c r="B8464" s="12">
        <v>104917</v>
      </c>
      <c r="C8464" s="12" t="s">
        <v>9052</v>
      </c>
      <c r="D8464" s="12" t="s">
        <v>4238</v>
      </c>
      <c r="E8464" s="17" t="s">
        <v>355</v>
      </c>
      <c r="F8464" s="25" t="str">
        <f>LEFT(E8464,MIN(FIND({0,1,2,3,4,5,6,7,8,9},ASC(E8464)&amp;1234567890))-1)</f>
        <v>Mn</v>
      </c>
      <c r="G8464" s="25">
        <f t="shared" si="264"/>
        <v>1</v>
      </c>
      <c r="H8464" s="25">
        <f>VLOOKUP(F8464,Table!$A$2:$C$121,2,0)</f>
        <v>7</v>
      </c>
      <c r="I8464" s="26">
        <f>VLOOKUP(F8464,Table!$A$2:$C$121,3,0)</f>
        <v>4</v>
      </c>
      <c r="J8464" s="17" t="s">
        <v>66</v>
      </c>
      <c r="K8464" s="25" t="str">
        <f>LEFT(J8464,MIN(FIND({0,1,2,3,4,5,6,7,8,9},ASC(J8464)&amp;1234567890))-1)</f>
        <v>Ni</v>
      </c>
      <c r="L8464" s="25">
        <f t="shared" si="265"/>
        <v>1</v>
      </c>
      <c r="M8464" s="25">
        <f>VLOOKUP(K8464,Table!$A$2:$C$121,2,0)</f>
        <v>10</v>
      </c>
      <c r="N8464" s="26">
        <f>VLOOKUP(K8464,Table!$A$2:$C$121,3,0)</f>
        <v>4</v>
      </c>
      <c r="O8464" s="13" t="str">
        <f>VLOOKUP(A8464,Table!$U$1:$V$230,2,0)</f>
        <v>Cubic</v>
      </c>
      <c r="P8464" s="1"/>
    </row>
    <row r="8465" spans="1:16">
      <c r="A8465" s="12">
        <v>221</v>
      </c>
      <c r="B8465" s="12">
        <v>104920</v>
      </c>
      <c r="C8465" s="12" t="s">
        <v>9052</v>
      </c>
      <c r="D8465" s="12" t="s">
        <v>9403</v>
      </c>
      <c r="E8465" s="17" t="s">
        <v>355</v>
      </c>
      <c r="F8465" s="25" t="str">
        <f>LEFT(E8465,MIN(FIND({0,1,2,3,4,5,6,7,8,9},ASC(E8465)&amp;1234567890))-1)</f>
        <v>Mn</v>
      </c>
      <c r="G8465" s="25">
        <f t="shared" si="264"/>
        <v>1</v>
      </c>
      <c r="H8465" s="25">
        <f>VLOOKUP(F8465,Table!$A$2:$C$121,2,0)</f>
        <v>7</v>
      </c>
      <c r="I8465" s="26">
        <f>VLOOKUP(F8465,Table!$A$2:$C$121,3,0)</f>
        <v>4</v>
      </c>
      <c r="J8465" s="17" t="s">
        <v>11359</v>
      </c>
      <c r="K8465" s="25" t="str">
        <f>LEFT(J8465,MIN(FIND({0,1,2,3,4,5,6,7,8,9},ASC(J8465)&amp;1234567890))-1)</f>
        <v>Ni</v>
      </c>
      <c r="L8465" s="25">
        <f t="shared" si="265"/>
        <v>3</v>
      </c>
      <c r="M8465" s="25">
        <f>VLOOKUP(K8465,Table!$A$2:$C$121,2,0)</f>
        <v>10</v>
      </c>
      <c r="N8465" s="26">
        <f>VLOOKUP(K8465,Table!$A$2:$C$121,3,0)</f>
        <v>4</v>
      </c>
      <c r="O8465" s="13" t="str">
        <f>VLOOKUP(A8465,Table!$U$1:$V$230,2,0)</f>
        <v>Cubic</v>
      </c>
      <c r="P8465" s="1"/>
    </row>
    <row r="8466" spans="1:16">
      <c r="A8466" s="12">
        <v>221</v>
      </c>
      <c r="B8466" s="12">
        <v>104939</v>
      </c>
      <c r="C8466" s="12" t="s">
        <v>9052</v>
      </c>
      <c r="D8466" s="12" t="s">
        <v>4239</v>
      </c>
      <c r="E8466" s="17" t="s">
        <v>355</v>
      </c>
      <c r="F8466" s="25" t="str">
        <f>LEFT(E8466,MIN(FIND({0,1,2,3,4,5,6,7,8,9},ASC(E8466)&amp;1234567890))-1)</f>
        <v>Mn</v>
      </c>
      <c r="G8466" s="25">
        <f t="shared" si="264"/>
        <v>1</v>
      </c>
      <c r="H8466" s="25">
        <f>VLOOKUP(F8466,Table!$A$2:$C$121,2,0)</f>
        <v>7</v>
      </c>
      <c r="I8466" s="26">
        <f>VLOOKUP(F8466,Table!$A$2:$C$121,3,0)</f>
        <v>4</v>
      </c>
      <c r="J8466" s="17" t="s">
        <v>541</v>
      </c>
      <c r="K8466" s="25" t="str">
        <f>LEFT(J8466,MIN(FIND({0,1,2,3,4,5,6,7,8,9},ASC(J8466)&amp;1234567890))-1)</f>
        <v>Pd</v>
      </c>
      <c r="L8466" s="25">
        <f t="shared" si="265"/>
        <v>1</v>
      </c>
      <c r="M8466" s="25">
        <f>VLOOKUP(K8466,Table!$A$2:$C$121,2,0)</f>
        <v>10</v>
      </c>
      <c r="N8466" s="26">
        <f>VLOOKUP(K8466,Table!$A$2:$C$121,3,0)</f>
        <v>5</v>
      </c>
      <c r="O8466" s="13" t="str">
        <f>VLOOKUP(A8466,Table!$U$1:$V$230,2,0)</f>
        <v>Cubic</v>
      </c>
      <c r="P8466" s="1"/>
    </row>
    <row r="8467" spans="1:16">
      <c r="A8467" s="12">
        <v>221</v>
      </c>
      <c r="B8467" s="12">
        <v>104951</v>
      </c>
      <c r="C8467" s="12" t="s">
        <v>9052</v>
      </c>
      <c r="D8467" s="12" t="s">
        <v>9404</v>
      </c>
      <c r="E8467" s="17" t="s">
        <v>355</v>
      </c>
      <c r="F8467" s="25" t="str">
        <f>LEFT(E8467,MIN(FIND({0,1,2,3,4,5,6,7,8,9},ASC(E8467)&amp;1234567890))-1)</f>
        <v>Mn</v>
      </c>
      <c r="G8467" s="25">
        <f t="shared" si="264"/>
        <v>1</v>
      </c>
      <c r="H8467" s="25">
        <f>VLOOKUP(F8467,Table!$A$2:$C$121,2,0)</f>
        <v>7</v>
      </c>
      <c r="I8467" s="26">
        <f>VLOOKUP(F8467,Table!$A$2:$C$121,3,0)</f>
        <v>4</v>
      </c>
      <c r="J8467" s="17" t="s">
        <v>11355</v>
      </c>
      <c r="K8467" s="25" t="str">
        <f>LEFT(J8467,MIN(FIND({0,1,2,3,4,5,6,7,8,9},ASC(J8467)&amp;1234567890))-1)</f>
        <v>Pt</v>
      </c>
      <c r="L8467" s="25">
        <f t="shared" si="265"/>
        <v>3</v>
      </c>
      <c r="M8467" s="25">
        <f>VLOOKUP(K8467,Table!$A$2:$C$121,2,0)</f>
        <v>10</v>
      </c>
      <c r="N8467" s="26">
        <f>VLOOKUP(K8467,Table!$A$2:$C$121,3,0)</f>
        <v>6</v>
      </c>
      <c r="O8467" s="13" t="str">
        <f>VLOOKUP(A8467,Table!$U$1:$V$230,2,0)</f>
        <v>Cubic</v>
      </c>
      <c r="P8467" s="1"/>
    </row>
    <row r="8468" spans="1:16">
      <c r="A8468" s="12">
        <v>221</v>
      </c>
      <c r="B8468" s="12">
        <v>104953</v>
      </c>
      <c r="C8468" s="12" t="s">
        <v>9052</v>
      </c>
      <c r="D8468" s="12" t="s">
        <v>9405</v>
      </c>
      <c r="E8468" s="17" t="s">
        <v>11426</v>
      </c>
      <c r="F8468" s="25" t="str">
        <f>LEFT(E8468,MIN(FIND({0,1,2,3,4,5,6,7,8,9},ASC(E8468)&amp;1234567890))-1)</f>
        <v>Mn</v>
      </c>
      <c r="G8468" s="25">
        <f t="shared" si="264"/>
        <v>3</v>
      </c>
      <c r="H8468" s="25">
        <f>VLOOKUP(F8468,Table!$A$2:$C$121,2,0)</f>
        <v>7</v>
      </c>
      <c r="I8468" s="26">
        <f>VLOOKUP(F8468,Table!$A$2:$C$121,3,0)</f>
        <v>4</v>
      </c>
      <c r="J8468" s="17" t="s">
        <v>539</v>
      </c>
      <c r="K8468" s="25" t="str">
        <f>LEFT(J8468,MIN(FIND({0,1,2,3,4,5,6,7,8,9},ASC(J8468)&amp;1234567890))-1)</f>
        <v>Pt</v>
      </c>
      <c r="L8468" s="25">
        <f t="shared" si="265"/>
        <v>1</v>
      </c>
      <c r="M8468" s="25">
        <f>VLOOKUP(K8468,Table!$A$2:$C$121,2,0)</f>
        <v>10</v>
      </c>
      <c r="N8468" s="26">
        <f>VLOOKUP(K8468,Table!$A$2:$C$121,3,0)</f>
        <v>6</v>
      </c>
      <c r="O8468" s="13" t="str">
        <f>VLOOKUP(A8468,Table!$U$1:$V$230,2,0)</f>
        <v>Cubic</v>
      </c>
      <c r="P8468" s="1"/>
    </row>
    <row r="8469" spans="1:16">
      <c r="A8469" s="12">
        <v>221</v>
      </c>
      <c r="B8469" s="12">
        <v>104960</v>
      </c>
      <c r="C8469" s="12" t="s">
        <v>9052</v>
      </c>
      <c r="D8469" s="12" t="s">
        <v>4241</v>
      </c>
      <c r="E8469" s="17" t="s">
        <v>355</v>
      </c>
      <c r="F8469" s="25" t="str">
        <f>LEFT(E8469,MIN(FIND({0,1,2,3,4,5,6,7,8,9},ASC(E8469)&amp;1234567890))-1)</f>
        <v>Mn</v>
      </c>
      <c r="G8469" s="25">
        <f t="shared" si="264"/>
        <v>1</v>
      </c>
      <c r="H8469" s="25">
        <f>VLOOKUP(F8469,Table!$A$2:$C$121,2,0)</f>
        <v>7</v>
      </c>
      <c r="I8469" s="26">
        <f>VLOOKUP(F8469,Table!$A$2:$C$121,3,0)</f>
        <v>4</v>
      </c>
      <c r="J8469" s="17" t="s">
        <v>11294</v>
      </c>
      <c r="K8469" s="25" t="str">
        <f>LEFT(J8469,MIN(FIND({0,1,2,3,4,5,6,7,8,9},ASC(J8469)&amp;1234567890))-1)</f>
        <v>Rh</v>
      </c>
      <c r="L8469" s="25">
        <f t="shared" si="265"/>
        <v>1</v>
      </c>
      <c r="M8469" s="25">
        <f>VLOOKUP(K8469,Table!$A$2:$C$121,2,0)</f>
        <v>9</v>
      </c>
      <c r="N8469" s="26">
        <f>VLOOKUP(K8469,Table!$A$2:$C$121,3,0)</f>
        <v>5</v>
      </c>
      <c r="O8469" s="13" t="str">
        <f>VLOOKUP(A8469,Table!$U$1:$V$230,2,0)</f>
        <v>Cubic</v>
      </c>
      <c r="P8469" s="1"/>
    </row>
    <row r="8470" spans="1:16">
      <c r="A8470" s="12">
        <v>221</v>
      </c>
      <c r="B8470" s="12">
        <v>104961</v>
      </c>
      <c r="C8470" s="12" t="s">
        <v>9052</v>
      </c>
      <c r="D8470" s="12" t="s">
        <v>9406</v>
      </c>
      <c r="E8470" s="17" t="s">
        <v>11426</v>
      </c>
      <c r="F8470" s="25" t="str">
        <f>LEFT(E8470,MIN(FIND({0,1,2,3,4,5,6,7,8,9},ASC(E8470)&amp;1234567890))-1)</f>
        <v>Mn</v>
      </c>
      <c r="G8470" s="25">
        <f t="shared" si="264"/>
        <v>3</v>
      </c>
      <c r="H8470" s="25">
        <f>VLOOKUP(F8470,Table!$A$2:$C$121,2,0)</f>
        <v>7</v>
      </c>
      <c r="I8470" s="26">
        <f>VLOOKUP(F8470,Table!$A$2:$C$121,3,0)</f>
        <v>4</v>
      </c>
      <c r="J8470" s="17" t="s">
        <v>11294</v>
      </c>
      <c r="K8470" s="25" t="str">
        <f>LEFT(J8470,MIN(FIND({0,1,2,3,4,5,6,7,8,9},ASC(J8470)&amp;1234567890))-1)</f>
        <v>Rh</v>
      </c>
      <c r="L8470" s="25">
        <f t="shared" si="265"/>
        <v>1</v>
      </c>
      <c r="M8470" s="25">
        <f>VLOOKUP(K8470,Table!$A$2:$C$121,2,0)</f>
        <v>9</v>
      </c>
      <c r="N8470" s="26">
        <f>VLOOKUP(K8470,Table!$A$2:$C$121,3,0)</f>
        <v>5</v>
      </c>
      <c r="O8470" s="13" t="str">
        <f>VLOOKUP(A8470,Table!$U$1:$V$230,2,0)</f>
        <v>Cubic</v>
      </c>
      <c r="P8470" s="1"/>
    </row>
    <row r="8471" spans="1:16">
      <c r="A8471" s="12">
        <v>221</v>
      </c>
      <c r="B8471" s="12">
        <v>104998</v>
      </c>
      <c r="C8471" s="12" t="s">
        <v>9052</v>
      </c>
      <c r="D8471" s="12" t="s">
        <v>9407</v>
      </c>
      <c r="E8471" s="17" t="s">
        <v>355</v>
      </c>
      <c r="F8471" s="25" t="str">
        <f>LEFT(E8471,MIN(FIND({0,1,2,3,4,5,6,7,8,9},ASC(E8471)&amp;1234567890))-1)</f>
        <v>Mn</v>
      </c>
      <c r="G8471" s="25">
        <f t="shared" si="264"/>
        <v>1</v>
      </c>
      <c r="H8471" s="25">
        <f>VLOOKUP(F8471,Table!$A$2:$C$121,2,0)</f>
        <v>7</v>
      </c>
      <c r="I8471" s="26">
        <f>VLOOKUP(F8471,Table!$A$2:$C$121,3,0)</f>
        <v>4</v>
      </c>
      <c r="J8471" s="17" t="s">
        <v>334</v>
      </c>
      <c r="K8471" s="25" t="str">
        <f>LEFT(J8471,MIN(FIND({0,1,2,3,4,5,6,7,8,9},ASC(J8471)&amp;1234567890))-1)</f>
        <v>V</v>
      </c>
      <c r="L8471" s="25">
        <f t="shared" si="265"/>
        <v>1</v>
      </c>
      <c r="M8471" s="25">
        <f>VLOOKUP(K8471,Table!$A$2:$C$121,2,0)</f>
        <v>5</v>
      </c>
      <c r="N8471" s="26">
        <f>VLOOKUP(K8471,Table!$A$2:$C$121,3,0)</f>
        <v>4</v>
      </c>
      <c r="O8471" s="13" t="str">
        <f>VLOOKUP(A8471,Table!$U$1:$V$230,2,0)</f>
        <v>Cubic</v>
      </c>
      <c r="P8471" s="1"/>
    </row>
    <row r="8472" spans="1:16">
      <c r="A8472" s="12">
        <v>221</v>
      </c>
      <c r="B8472" s="12">
        <v>105017</v>
      </c>
      <c r="C8472" s="12" t="s">
        <v>9052</v>
      </c>
      <c r="D8472" s="12" t="s">
        <v>9408</v>
      </c>
      <c r="E8472" s="17" t="s">
        <v>355</v>
      </c>
      <c r="F8472" s="25" t="str">
        <f>LEFT(E8472,MIN(FIND({0,1,2,3,4,5,6,7,8,9},ASC(E8472)&amp;1234567890))-1)</f>
        <v>Mn</v>
      </c>
      <c r="G8472" s="25">
        <f t="shared" si="264"/>
        <v>1</v>
      </c>
      <c r="H8472" s="25">
        <f>VLOOKUP(F8472,Table!$A$2:$C$121,2,0)</f>
        <v>7</v>
      </c>
      <c r="I8472" s="26">
        <f>VLOOKUP(F8472,Table!$A$2:$C$121,3,0)</f>
        <v>4</v>
      </c>
      <c r="J8472" s="17" t="s">
        <v>70</v>
      </c>
      <c r="K8472" s="25" t="str">
        <f>LEFT(J8472,MIN(FIND({0,1,2,3,4,5,6,7,8,9},ASC(J8472)&amp;1234567890))-1)</f>
        <v>Zn</v>
      </c>
      <c r="L8472" s="25">
        <f t="shared" si="265"/>
        <v>1</v>
      </c>
      <c r="M8472" s="25">
        <f>VLOOKUP(K8472,Table!$A$2:$C$121,2,0)</f>
        <v>12</v>
      </c>
      <c r="N8472" s="26">
        <f>VLOOKUP(K8472,Table!$A$2:$C$121,3,0)</f>
        <v>4</v>
      </c>
      <c r="O8472" s="13" t="str">
        <f>VLOOKUP(A8472,Table!$U$1:$V$230,2,0)</f>
        <v>Cubic</v>
      </c>
      <c r="P8472" s="1"/>
    </row>
    <row r="8473" spans="1:16">
      <c r="A8473" s="12">
        <v>221</v>
      </c>
      <c r="B8473" s="12">
        <v>105020</v>
      </c>
      <c r="C8473" s="12" t="s">
        <v>9052</v>
      </c>
      <c r="D8473" s="12" t="s">
        <v>9409</v>
      </c>
      <c r="E8473" s="17" t="s">
        <v>355</v>
      </c>
      <c r="F8473" s="25" t="str">
        <f>LEFT(E8473,MIN(FIND({0,1,2,3,4,5,6,7,8,9},ASC(E8473)&amp;1234567890))-1)</f>
        <v>Mn</v>
      </c>
      <c r="G8473" s="25">
        <f t="shared" si="264"/>
        <v>1</v>
      </c>
      <c r="H8473" s="25">
        <f>VLOOKUP(F8473,Table!$A$2:$C$121,2,0)</f>
        <v>7</v>
      </c>
      <c r="I8473" s="26">
        <f>VLOOKUP(F8473,Table!$A$2:$C$121,3,0)</f>
        <v>4</v>
      </c>
      <c r="J8473" s="17" t="s">
        <v>11839</v>
      </c>
      <c r="K8473" s="25" t="str">
        <f>LEFT(J8473,MIN(FIND({0,1,2,3,4,5,6,7,8,9},ASC(J8473)&amp;1234567890))-1)</f>
        <v>Zn</v>
      </c>
      <c r="L8473" s="25">
        <f t="shared" si="265"/>
        <v>3</v>
      </c>
      <c r="M8473" s="25">
        <f>VLOOKUP(K8473,Table!$A$2:$C$121,2,0)</f>
        <v>12</v>
      </c>
      <c r="N8473" s="26">
        <f>VLOOKUP(K8473,Table!$A$2:$C$121,3,0)</f>
        <v>4</v>
      </c>
      <c r="O8473" s="13" t="str">
        <f>VLOOKUP(A8473,Table!$U$1:$V$230,2,0)</f>
        <v>Cubic</v>
      </c>
      <c r="P8473" s="1"/>
    </row>
    <row r="8474" spans="1:16">
      <c r="A8474" s="12">
        <v>221</v>
      </c>
      <c r="B8474" s="12">
        <v>105157</v>
      </c>
      <c r="C8474" s="12" t="s">
        <v>9052</v>
      </c>
      <c r="D8474" s="12" t="s">
        <v>9410</v>
      </c>
      <c r="E8474" s="17" t="s">
        <v>11410</v>
      </c>
      <c r="F8474" s="25" t="str">
        <f>LEFT(E8474,MIN(FIND({0,1,2,3,4,5,6,7,8,9},ASC(E8474)&amp;1234567890))-1)</f>
        <v>Na</v>
      </c>
      <c r="G8474" s="25">
        <f t="shared" si="264"/>
        <v>1</v>
      </c>
      <c r="H8474" s="25">
        <f>VLOOKUP(F8474,Table!$A$2:$C$121,2,0)</f>
        <v>1</v>
      </c>
      <c r="I8474" s="26">
        <f>VLOOKUP(F8474,Table!$A$2:$C$121,3,0)</f>
        <v>3</v>
      </c>
      <c r="J8474" s="17" t="s">
        <v>597</v>
      </c>
      <c r="K8474" s="25" t="str">
        <f>LEFT(J8474,MIN(FIND({0,1,2,3,4,5,6,7,8,9},ASC(J8474)&amp;1234567890))-1)</f>
        <v>Pb</v>
      </c>
      <c r="L8474" s="25">
        <f t="shared" si="265"/>
        <v>3</v>
      </c>
      <c r="M8474" s="25">
        <f>VLOOKUP(K8474,Table!$A$2:$C$121,2,0)</f>
        <v>14</v>
      </c>
      <c r="N8474" s="26">
        <f>VLOOKUP(K8474,Table!$A$2:$C$121,3,0)</f>
        <v>6</v>
      </c>
      <c r="O8474" s="13" t="str">
        <f>VLOOKUP(A8474,Table!$U$1:$V$230,2,0)</f>
        <v>Cubic</v>
      </c>
      <c r="P8474" s="1"/>
    </row>
    <row r="8475" spans="1:16">
      <c r="A8475" s="12">
        <v>221</v>
      </c>
      <c r="B8475" s="12">
        <v>105214</v>
      </c>
      <c r="C8475" s="12" t="s">
        <v>9052</v>
      </c>
      <c r="D8475" s="12" t="s">
        <v>9411</v>
      </c>
      <c r="E8475" s="17" t="s">
        <v>335</v>
      </c>
      <c r="F8475" s="25" t="str">
        <f>LEFT(E8475,MIN(FIND({0,1,2,3,4,5,6,7,8,9},ASC(E8475)&amp;1234567890))-1)</f>
        <v>Nb</v>
      </c>
      <c r="G8475" s="25">
        <f t="shared" si="264"/>
        <v>1</v>
      </c>
      <c r="H8475" s="25">
        <f>VLOOKUP(F8475,Table!$A$2:$C$121,2,0)</f>
        <v>5</v>
      </c>
      <c r="I8475" s="26">
        <f>VLOOKUP(F8475,Table!$A$2:$C$121,3,0)</f>
        <v>5</v>
      </c>
      <c r="J8475" s="17" t="s">
        <v>424</v>
      </c>
      <c r="K8475" s="25" t="str">
        <f>LEFT(J8475,MIN(FIND({0,1,2,3,4,5,6,7,8,9},ASC(J8475)&amp;1234567890))-1)</f>
        <v>Rh</v>
      </c>
      <c r="L8475" s="25">
        <f t="shared" si="265"/>
        <v>3</v>
      </c>
      <c r="M8475" s="25">
        <f>VLOOKUP(K8475,Table!$A$2:$C$121,2,0)</f>
        <v>9</v>
      </c>
      <c r="N8475" s="26">
        <f>VLOOKUP(K8475,Table!$A$2:$C$121,3,0)</f>
        <v>5</v>
      </c>
      <c r="O8475" s="13" t="str">
        <f>VLOOKUP(A8475,Table!$U$1:$V$230,2,0)</f>
        <v>Cubic</v>
      </c>
      <c r="P8475" s="1"/>
    </row>
    <row r="8476" spans="1:16">
      <c r="A8476" s="12">
        <v>221</v>
      </c>
      <c r="B8476" s="12">
        <v>105221</v>
      </c>
      <c r="C8476" s="12" t="s">
        <v>9052</v>
      </c>
      <c r="D8476" s="12" t="s">
        <v>4242</v>
      </c>
      <c r="E8476" s="17" t="s">
        <v>335</v>
      </c>
      <c r="F8476" s="25" t="str">
        <f>LEFT(E8476,MIN(FIND({0,1,2,3,4,5,6,7,8,9},ASC(E8476)&amp;1234567890))-1)</f>
        <v>Nb</v>
      </c>
      <c r="G8476" s="25">
        <f t="shared" si="264"/>
        <v>1</v>
      </c>
      <c r="H8476" s="25">
        <f>VLOOKUP(F8476,Table!$A$2:$C$121,2,0)</f>
        <v>5</v>
      </c>
      <c r="I8476" s="26">
        <f>VLOOKUP(F8476,Table!$A$2:$C$121,3,0)</f>
        <v>5</v>
      </c>
      <c r="J8476" s="17" t="s">
        <v>341</v>
      </c>
      <c r="K8476" s="25" t="str">
        <f>LEFT(J8476,MIN(FIND({0,1,2,3,4,5,6,7,8,9},ASC(J8476)&amp;1234567890))-1)</f>
        <v>Ru</v>
      </c>
      <c r="L8476" s="25">
        <f t="shared" si="265"/>
        <v>1</v>
      </c>
      <c r="M8476" s="25">
        <f>VLOOKUP(K8476,Table!$A$2:$C$121,2,0)</f>
        <v>8</v>
      </c>
      <c r="N8476" s="26">
        <f>VLOOKUP(K8476,Table!$A$2:$C$121,3,0)</f>
        <v>5</v>
      </c>
      <c r="O8476" s="13" t="str">
        <f>VLOOKUP(A8476,Table!$U$1:$V$230,2,0)</f>
        <v>Cubic</v>
      </c>
      <c r="P8476" s="1"/>
    </row>
    <row r="8477" spans="1:16">
      <c r="A8477" s="12">
        <v>221</v>
      </c>
      <c r="B8477" s="12">
        <v>105224</v>
      </c>
      <c r="C8477" s="12" t="s">
        <v>9052</v>
      </c>
      <c r="D8477" s="12" t="s">
        <v>9412</v>
      </c>
      <c r="E8477" s="17" t="s">
        <v>335</v>
      </c>
      <c r="F8477" s="25" t="str">
        <f>LEFT(E8477,MIN(FIND({0,1,2,3,4,5,6,7,8,9},ASC(E8477)&amp;1234567890))-1)</f>
        <v>Nb</v>
      </c>
      <c r="G8477" s="25">
        <f t="shared" si="264"/>
        <v>1</v>
      </c>
      <c r="H8477" s="25">
        <f>VLOOKUP(F8477,Table!$A$2:$C$121,2,0)</f>
        <v>5</v>
      </c>
      <c r="I8477" s="26">
        <f>VLOOKUP(F8477,Table!$A$2:$C$121,3,0)</f>
        <v>5</v>
      </c>
      <c r="J8477" s="17" t="s">
        <v>11556</v>
      </c>
      <c r="K8477" s="25" t="str">
        <f>LEFT(J8477,MIN(FIND({0,1,2,3,4,5,6,7,8,9},ASC(J8477)&amp;1234567890))-1)</f>
        <v>Ru</v>
      </c>
      <c r="L8477" s="25">
        <f t="shared" si="265"/>
        <v>3</v>
      </c>
      <c r="M8477" s="25">
        <f>VLOOKUP(K8477,Table!$A$2:$C$121,2,0)</f>
        <v>8</v>
      </c>
      <c r="N8477" s="26">
        <f>VLOOKUP(K8477,Table!$A$2:$C$121,3,0)</f>
        <v>5</v>
      </c>
      <c r="O8477" s="13" t="str">
        <f>VLOOKUP(A8477,Table!$U$1:$V$230,2,0)</f>
        <v>Cubic</v>
      </c>
      <c r="P8477" s="1"/>
    </row>
    <row r="8478" spans="1:16">
      <c r="A8478" s="12">
        <v>221</v>
      </c>
      <c r="B8478" s="12">
        <v>105258</v>
      </c>
      <c r="C8478" s="12" t="s">
        <v>9052</v>
      </c>
      <c r="D8478" s="12" t="s">
        <v>9413</v>
      </c>
      <c r="E8478" s="17" t="s">
        <v>335</v>
      </c>
      <c r="F8478" s="25" t="str">
        <f>LEFT(E8478,MIN(FIND({0,1,2,3,4,5,6,7,8,9},ASC(E8478)&amp;1234567890))-1)</f>
        <v>Nb</v>
      </c>
      <c r="G8478" s="25">
        <f t="shared" si="264"/>
        <v>1</v>
      </c>
      <c r="H8478" s="25">
        <f>VLOOKUP(F8478,Table!$A$2:$C$121,2,0)</f>
        <v>5</v>
      </c>
      <c r="I8478" s="26">
        <f>VLOOKUP(F8478,Table!$A$2:$C$121,3,0)</f>
        <v>5</v>
      </c>
      <c r="J8478" s="17" t="s">
        <v>11839</v>
      </c>
      <c r="K8478" s="25" t="str">
        <f>LEFT(J8478,MIN(FIND({0,1,2,3,4,5,6,7,8,9},ASC(J8478)&amp;1234567890))-1)</f>
        <v>Zn</v>
      </c>
      <c r="L8478" s="25">
        <f t="shared" si="265"/>
        <v>3</v>
      </c>
      <c r="M8478" s="25">
        <f>VLOOKUP(K8478,Table!$A$2:$C$121,2,0)</f>
        <v>12</v>
      </c>
      <c r="N8478" s="26">
        <f>VLOOKUP(K8478,Table!$A$2:$C$121,3,0)</f>
        <v>4</v>
      </c>
      <c r="O8478" s="13" t="str">
        <f>VLOOKUP(A8478,Table!$U$1:$V$230,2,0)</f>
        <v>Cubic</v>
      </c>
      <c r="P8478" s="1"/>
    </row>
    <row r="8479" spans="1:16">
      <c r="A8479" s="12">
        <v>221</v>
      </c>
      <c r="B8479" s="12">
        <v>105272</v>
      </c>
      <c r="C8479" s="12" t="s">
        <v>9052</v>
      </c>
      <c r="D8479" s="12" t="s">
        <v>9414</v>
      </c>
      <c r="E8479" s="17" t="s">
        <v>615</v>
      </c>
      <c r="F8479" s="25" t="str">
        <f>LEFT(E8479,MIN(FIND({0,1,2,3,4,5,6,7,8,9},ASC(E8479)&amp;1234567890))-1)</f>
        <v>Nd</v>
      </c>
      <c r="G8479" s="25">
        <f t="shared" si="264"/>
        <v>1</v>
      </c>
      <c r="H8479" s="25">
        <f>VLOOKUP(F8479,Table!$A$2:$C$121,2,0)</f>
        <v>3</v>
      </c>
      <c r="I8479" s="26">
        <f>VLOOKUP(F8479,Table!$A$2:$C$121,3,0)</f>
        <v>6</v>
      </c>
      <c r="J8479" s="17" t="s">
        <v>597</v>
      </c>
      <c r="K8479" s="25" t="str">
        <f>LEFT(J8479,MIN(FIND({0,1,2,3,4,5,6,7,8,9},ASC(J8479)&amp;1234567890))-1)</f>
        <v>Pb</v>
      </c>
      <c r="L8479" s="25">
        <f t="shared" si="265"/>
        <v>3</v>
      </c>
      <c r="M8479" s="25">
        <f>VLOOKUP(K8479,Table!$A$2:$C$121,2,0)</f>
        <v>14</v>
      </c>
      <c r="N8479" s="26">
        <f>VLOOKUP(K8479,Table!$A$2:$C$121,3,0)</f>
        <v>6</v>
      </c>
      <c r="O8479" s="13" t="str">
        <f>VLOOKUP(A8479,Table!$U$1:$V$230,2,0)</f>
        <v>Cubic</v>
      </c>
      <c r="P8479" s="1"/>
    </row>
    <row r="8480" spans="1:16">
      <c r="A8480" s="12">
        <v>221</v>
      </c>
      <c r="B8480" s="12">
        <v>105273</v>
      </c>
      <c r="C8480" s="12" t="s">
        <v>9052</v>
      </c>
      <c r="D8480" s="12" t="s">
        <v>9415</v>
      </c>
      <c r="E8480" s="17" t="s">
        <v>615</v>
      </c>
      <c r="F8480" s="25" t="str">
        <f>LEFT(E8480,MIN(FIND({0,1,2,3,4,5,6,7,8,9},ASC(E8480)&amp;1234567890))-1)</f>
        <v>Nd</v>
      </c>
      <c r="G8480" s="25">
        <f t="shared" si="264"/>
        <v>1</v>
      </c>
      <c r="H8480" s="25">
        <f>VLOOKUP(F8480,Table!$A$2:$C$121,2,0)</f>
        <v>3</v>
      </c>
      <c r="I8480" s="26">
        <f>VLOOKUP(F8480,Table!$A$2:$C$121,3,0)</f>
        <v>6</v>
      </c>
      <c r="J8480" s="17" t="s">
        <v>11830</v>
      </c>
      <c r="K8480" s="25" t="str">
        <f>LEFT(J8480,MIN(FIND({0,1,2,3,4,5,6,7,8,9},ASC(J8480)&amp;1234567890))-1)</f>
        <v>Pd</v>
      </c>
      <c r="L8480" s="25">
        <f t="shared" si="265"/>
        <v>3</v>
      </c>
      <c r="M8480" s="25">
        <f>VLOOKUP(K8480,Table!$A$2:$C$121,2,0)</f>
        <v>10</v>
      </c>
      <c r="N8480" s="26">
        <f>VLOOKUP(K8480,Table!$A$2:$C$121,3,0)</f>
        <v>5</v>
      </c>
      <c r="O8480" s="13" t="str">
        <f>VLOOKUP(A8480,Table!$U$1:$V$230,2,0)</f>
        <v>Cubic</v>
      </c>
      <c r="P8480" s="1"/>
    </row>
    <row r="8481" spans="1:16">
      <c r="A8481" s="12">
        <v>221</v>
      </c>
      <c r="B8481" s="12">
        <v>105280</v>
      </c>
      <c r="C8481" s="12" t="s">
        <v>9052</v>
      </c>
      <c r="D8481" s="12" t="s">
        <v>9416</v>
      </c>
      <c r="E8481" s="17" t="s">
        <v>615</v>
      </c>
      <c r="F8481" s="25" t="str">
        <f>LEFT(E8481,MIN(FIND({0,1,2,3,4,5,6,7,8,9},ASC(E8481)&amp;1234567890))-1)</f>
        <v>Nd</v>
      </c>
      <c r="G8481" s="25">
        <f t="shared" si="264"/>
        <v>1</v>
      </c>
      <c r="H8481" s="25">
        <f>VLOOKUP(F8481,Table!$A$2:$C$121,2,0)</f>
        <v>3</v>
      </c>
      <c r="I8481" s="26">
        <f>VLOOKUP(F8481,Table!$A$2:$C$121,3,0)</f>
        <v>6</v>
      </c>
      <c r="J8481" s="17" t="s">
        <v>11355</v>
      </c>
      <c r="K8481" s="25" t="str">
        <f>LEFT(J8481,MIN(FIND({0,1,2,3,4,5,6,7,8,9},ASC(J8481)&amp;1234567890))-1)</f>
        <v>Pt</v>
      </c>
      <c r="L8481" s="25">
        <f t="shared" si="265"/>
        <v>3</v>
      </c>
      <c r="M8481" s="25">
        <f>VLOOKUP(K8481,Table!$A$2:$C$121,2,0)</f>
        <v>10</v>
      </c>
      <c r="N8481" s="26">
        <f>VLOOKUP(K8481,Table!$A$2:$C$121,3,0)</f>
        <v>6</v>
      </c>
      <c r="O8481" s="13" t="str">
        <f>VLOOKUP(A8481,Table!$U$1:$V$230,2,0)</f>
        <v>Cubic</v>
      </c>
      <c r="P8481" s="1"/>
    </row>
    <row r="8482" spans="1:16">
      <c r="A8482" s="12">
        <v>221</v>
      </c>
      <c r="B8482" s="12">
        <v>105290</v>
      </c>
      <c r="C8482" s="12" t="s">
        <v>9052</v>
      </c>
      <c r="D8482" s="12" t="s">
        <v>9417</v>
      </c>
      <c r="E8482" s="17" t="s">
        <v>615</v>
      </c>
      <c r="F8482" s="25" t="str">
        <f>LEFT(E8482,MIN(FIND({0,1,2,3,4,5,6,7,8,9},ASC(E8482)&amp;1234567890))-1)</f>
        <v>Nd</v>
      </c>
      <c r="G8482" s="25">
        <f t="shared" si="264"/>
        <v>1</v>
      </c>
      <c r="H8482" s="25">
        <f>VLOOKUP(F8482,Table!$A$2:$C$121,2,0)</f>
        <v>3</v>
      </c>
      <c r="I8482" s="26">
        <f>VLOOKUP(F8482,Table!$A$2:$C$121,3,0)</f>
        <v>6</v>
      </c>
      <c r="J8482" s="17" t="s">
        <v>413</v>
      </c>
      <c r="K8482" s="25" t="str">
        <f>LEFT(J8482,MIN(FIND({0,1,2,3,4,5,6,7,8,9},ASC(J8482)&amp;1234567890))-1)</f>
        <v>Sn</v>
      </c>
      <c r="L8482" s="25">
        <f t="shared" si="265"/>
        <v>3</v>
      </c>
      <c r="M8482" s="25">
        <f>VLOOKUP(K8482,Table!$A$2:$C$121,2,0)</f>
        <v>14</v>
      </c>
      <c r="N8482" s="26">
        <f>VLOOKUP(K8482,Table!$A$2:$C$121,3,0)</f>
        <v>5</v>
      </c>
      <c r="O8482" s="13" t="str">
        <f>VLOOKUP(A8482,Table!$U$1:$V$230,2,0)</f>
        <v>Cubic</v>
      </c>
      <c r="P8482" s="1"/>
    </row>
    <row r="8483" spans="1:16">
      <c r="A8483" s="12">
        <v>221</v>
      </c>
      <c r="B8483" s="12">
        <v>105292</v>
      </c>
      <c r="C8483" s="12" t="s">
        <v>9052</v>
      </c>
      <c r="D8483" s="12" t="s">
        <v>9418</v>
      </c>
      <c r="E8483" s="17" t="s">
        <v>615</v>
      </c>
      <c r="F8483" s="25" t="str">
        <f>LEFT(E8483,MIN(FIND({0,1,2,3,4,5,6,7,8,9},ASC(E8483)&amp;1234567890))-1)</f>
        <v>Nd</v>
      </c>
      <c r="G8483" s="25">
        <f t="shared" si="264"/>
        <v>1</v>
      </c>
      <c r="H8483" s="25">
        <f>VLOOKUP(F8483,Table!$A$2:$C$121,2,0)</f>
        <v>3</v>
      </c>
      <c r="I8483" s="26">
        <f>VLOOKUP(F8483,Table!$A$2:$C$121,3,0)</f>
        <v>6</v>
      </c>
      <c r="J8483" s="17" t="s">
        <v>588</v>
      </c>
      <c r="K8483" s="25" t="str">
        <f>LEFT(J8483,MIN(FIND({0,1,2,3,4,5,6,7,8,9},ASC(J8483)&amp;1234567890))-1)</f>
        <v>Tl</v>
      </c>
      <c r="L8483" s="25">
        <f t="shared" si="265"/>
        <v>1</v>
      </c>
      <c r="M8483" s="25">
        <f>VLOOKUP(K8483,Table!$A$2:$C$121,2,0)</f>
        <v>13</v>
      </c>
      <c r="N8483" s="26">
        <f>VLOOKUP(K8483,Table!$A$2:$C$121,3,0)</f>
        <v>6</v>
      </c>
      <c r="O8483" s="13" t="str">
        <f>VLOOKUP(A8483,Table!$U$1:$V$230,2,0)</f>
        <v>Cubic</v>
      </c>
      <c r="P8483" s="1"/>
    </row>
    <row r="8484" spans="1:16">
      <c r="A8484" s="12">
        <v>221</v>
      </c>
      <c r="B8484" s="12">
        <v>105293</v>
      </c>
      <c r="C8484" s="12" t="s">
        <v>9052</v>
      </c>
      <c r="D8484" s="12" t="s">
        <v>9419</v>
      </c>
      <c r="E8484" s="17" t="s">
        <v>615</v>
      </c>
      <c r="F8484" s="25" t="str">
        <f>LEFT(E8484,MIN(FIND({0,1,2,3,4,5,6,7,8,9},ASC(E8484)&amp;1234567890))-1)</f>
        <v>Nd</v>
      </c>
      <c r="G8484" s="25">
        <f t="shared" si="264"/>
        <v>1</v>
      </c>
      <c r="H8484" s="25">
        <f>VLOOKUP(F8484,Table!$A$2:$C$121,2,0)</f>
        <v>3</v>
      </c>
      <c r="I8484" s="26">
        <f>VLOOKUP(F8484,Table!$A$2:$C$121,3,0)</f>
        <v>6</v>
      </c>
      <c r="J8484" s="17" t="s">
        <v>420</v>
      </c>
      <c r="K8484" s="25" t="str">
        <f>LEFT(J8484,MIN(FIND({0,1,2,3,4,5,6,7,8,9},ASC(J8484)&amp;1234567890))-1)</f>
        <v>Tl</v>
      </c>
      <c r="L8484" s="25">
        <f t="shared" si="265"/>
        <v>3</v>
      </c>
      <c r="M8484" s="25">
        <f>VLOOKUP(K8484,Table!$A$2:$C$121,2,0)</f>
        <v>13</v>
      </c>
      <c r="N8484" s="26">
        <f>VLOOKUP(K8484,Table!$A$2:$C$121,3,0)</f>
        <v>6</v>
      </c>
      <c r="O8484" s="13" t="str">
        <f>VLOOKUP(A8484,Table!$U$1:$V$230,2,0)</f>
        <v>Cubic</v>
      </c>
      <c r="P8484" s="1"/>
    </row>
    <row r="8485" spans="1:16">
      <c r="A8485" s="12">
        <v>221</v>
      </c>
      <c r="B8485" s="12">
        <v>105295</v>
      </c>
      <c r="C8485" s="12" t="s">
        <v>9052</v>
      </c>
      <c r="D8485" s="12" t="s">
        <v>9420</v>
      </c>
      <c r="E8485" s="17" t="s">
        <v>11576</v>
      </c>
      <c r="F8485" s="25" t="str">
        <f>LEFT(E8485,MIN(FIND({0,1,2,3,4,5,6,7,8,9},ASC(E8485)&amp;1234567890))-1)</f>
        <v>Nd</v>
      </c>
      <c r="G8485" s="25">
        <f t="shared" si="264"/>
        <v>3</v>
      </c>
      <c r="H8485" s="25">
        <f>VLOOKUP(F8485,Table!$A$2:$C$121,2,0)</f>
        <v>3</v>
      </c>
      <c r="I8485" s="26">
        <f>VLOOKUP(F8485,Table!$A$2:$C$121,3,0)</f>
        <v>6</v>
      </c>
      <c r="J8485" s="17" t="s">
        <v>588</v>
      </c>
      <c r="K8485" s="25" t="str">
        <f>LEFT(J8485,MIN(FIND({0,1,2,3,4,5,6,7,8,9},ASC(J8485)&amp;1234567890))-1)</f>
        <v>Tl</v>
      </c>
      <c r="L8485" s="25">
        <f t="shared" si="265"/>
        <v>1</v>
      </c>
      <c r="M8485" s="25">
        <f>VLOOKUP(K8485,Table!$A$2:$C$121,2,0)</f>
        <v>13</v>
      </c>
      <c r="N8485" s="26">
        <f>VLOOKUP(K8485,Table!$A$2:$C$121,3,0)</f>
        <v>6</v>
      </c>
      <c r="O8485" s="13" t="str">
        <f>VLOOKUP(A8485,Table!$U$1:$V$230,2,0)</f>
        <v>Cubic</v>
      </c>
      <c r="P8485" s="1"/>
    </row>
    <row r="8486" spans="1:16">
      <c r="A8486" s="12">
        <v>221</v>
      </c>
      <c r="B8486" s="12">
        <v>105299</v>
      </c>
      <c r="C8486" s="12" t="s">
        <v>9052</v>
      </c>
      <c r="D8486" s="12" t="s">
        <v>9421</v>
      </c>
      <c r="E8486" s="17" t="s">
        <v>615</v>
      </c>
      <c r="F8486" s="25" t="str">
        <f>LEFT(E8486,MIN(FIND({0,1,2,3,4,5,6,7,8,9},ASC(E8486)&amp;1234567890))-1)</f>
        <v>Nd</v>
      </c>
      <c r="G8486" s="25">
        <f t="shared" si="264"/>
        <v>1</v>
      </c>
      <c r="H8486" s="25">
        <f>VLOOKUP(F8486,Table!$A$2:$C$121,2,0)</f>
        <v>3</v>
      </c>
      <c r="I8486" s="26">
        <f>VLOOKUP(F8486,Table!$A$2:$C$121,3,0)</f>
        <v>6</v>
      </c>
      <c r="J8486" s="17" t="s">
        <v>70</v>
      </c>
      <c r="K8486" s="25" t="str">
        <f>LEFT(J8486,MIN(FIND({0,1,2,3,4,5,6,7,8,9},ASC(J8486)&amp;1234567890))-1)</f>
        <v>Zn</v>
      </c>
      <c r="L8486" s="25">
        <f t="shared" si="265"/>
        <v>1</v>
      </c>
      <c r="M8486" s="25">
        <f>VLOOKUP(K8486,Table!$A$2:$C$121,2,0)</f>
        <v>12</v>
      </c>
      <c r="N8486" s="26">
        <f>VLOOKUP(K8486,Table!$A$2:$C$121,3,0)</f>
        <v>4</v>
      </c>
      <c r="O8486" s="13" t="str">
        <f>VLOOKUP(A8486,Table!$U$1:$V$230,2,0)</f>
        <v>Cubic</v>
      </c>
      <c r="P8486" s="1"/>
    </row>
    <row r="8487" spans="1:16">
      <c r="A8487" s="12">
        <v>221</v>
      </c>
      <c r="B8487" s="12">
        <v>105333</v>
      </c>
      <c r="C8487" s="12" t="s">
        <v>9052</v>
      </c>
      <c r="D8487" s="12" t="s">
        <v>9422</v>
      </c>
      <c r="E8487" s="17" t="s">
        <v>66</v>
      </c>
      <c r="F8487" s="25" t="str">
        <f>LEFT(E8487,MIN(FIND({0,1,2,3,4,5,6,7,8,9},ASC(E8487)&amp;1234567890))-1)</f>
        <v>Ni</v>
      </c>
      <c r="G8487" s="25">
        <f t="shared" si="264"/>
        <v>1</v>
      </c>
      <c r="H8487" s="25">
        <f>VLOOKUP(F8487,Table!$A$2:$C$121,2,0)</f>
        <v>10</v>
      </c>
      <c r="I8487" s="26">
        <f>VLOOKUP(F8487,Table!$A$2:$C$121,3,0)</f>
        <v>4</v>
      </c>
      <c r="J8487" s="17" t="s">
        <v>11874</v>
      </c>
      <c r="K8487" s="25" t="str">
        <f>LEFT(J8487,MIN(FIND({0,1,2,3,4,5,6,7,8,9},ASC(J8487)&amp;1234567890))-1)</f>
        <v>Sc</v>
      </c>
      <c r="L8487" s="25">
        <f t="shared" si="265"/>
        <v>1</v>
      </c>
      <c r="M8487" s="25">
        <f>VLOOKUP(K8487,Table!$A$2:$C$121,2,0)</f>
        <v>3</v>
      </c>
      <c r="N8487" s="26">
        <f>VLOOKUP(K8487,Table!$A$2:$C$121,3,0)</f>
        <v>4</v>
      </c>
      <c r="O8487" s="13" t="str">
        <f>VLOOKUP(A8487,Table!$U$1:$V$230,2,0)</f>
        <v>Cubic</v>
      </c>
      <c r="P8487" s="1"/>
    </row>
    <row r="8488" spans="1:16">
      <c r="A8488" s="12">
        <v>221</v>
      </c>
      <c r="B8488" s="12">
        <v>105353</v>
      </c>
      <c r="C8488" s="12" t="s">
        <v>9052</v>
      </c>
      <c r="D8488" s="12" t="s">
        <v>2196</v>
      </c>
      <c r="E8488" s="17" t="s">
        <v>11359</v>
      </c>
      <c r="F8488" s="25" t="str">
        <f>LEFT(E8488,MIN(FIND({0,1,2,3,4,5,6,7,8,9},ASC(E8488)&amp;1234567890))-1)</f>
        <v>Ni</v>
      </c>
      <c r="G8488" s="25">
        <f t="shared" si="264"/>
        <v>3</v>
      </c>
      <c r="H8488" s="25">
        <f>VLOOKUP(F8488,Table!$A$2:$C$121,2,0)</f>
        <v>10</v>
      </c>
      <c r="I8488" s="26">
        <f>VLOOKUP(F8488,Table!$A$2:$C$121,3,0)</f>
        <v>4</v>
      </c>
      <c r="J8488" s="17" t="s">
        <v>11291</v>
      </c>
      <c r="K8488" s="25" t="str">
        <f>LEFT(J8488,MIN(FIND({0,1,2,3,4,5,6,7,8,9},ASC(J8488)&amp;1234567890))-1)</f>
        <v>Sn</v>
      </c>
      <c r="L8488" s="25">
        <f t="shared" si="265"/>
        <v>1</v>
      </c>
      <c r="M8488" s="25">
        <f>VLOOKUP(K8488,Table!$A$2:$C$121,2,0)</f>
        <v>14</v>
      </c>
      <c r="N8488" s="26">
        <f>VLOOKUP(K8488,Table!$A$2:$C$121,3,0)</f>
        <v>5</v>
      </c>
      <c r="O8488" s="13" t="str">
        <f>VLOOKUP(A8488,Table!$U$1:$V$230,2,0)</f>
        <v>Cubic</v>
      </c>
      <c r="P8488" s="1"/>
    </row>
    <row r="8489" spans="1:16">
      <c r="A8489" s="12">
        <v>221</v>
      </c>
      <c r="B8489" s="12">
        <v>105412</v>
      </c>
      <c r="C8489" s="12" t="s">
        <v>9052</v>
      </c>
      <c r="D8489" s="12" t="s">
        <v>612</v>
      </c>
      <c r="E8489" s="17" t="s">
        <v>66</v>
      </c>
      <c r="F8489" s="25" t="str">
        <f>LEFT(E8489,MIN(FIND({0,1,2,3,4,5,6,7,8,9},ASC(E8489)&amp;1234567890))-1)</f>
        <v>Ni</v>
      </c>
      <c r="G8489" s="25">
        <f t="shared" si="264"/>
        <v>1</v>
      </c>
      <c r="H8489" s="25">
        <f>VLOOKUP(F8489,Table!$A$2:$C$121,2,0)</f>
        <v>10</v>
      </c>
      <c r="I8489" s="26">
        <f>VLOOKUP(F8489,Table!$A$2:$C$121,3,0)</f>
        <v>4</v>
      </c>
      <c r="J8489" s="17" t="s">
        <v>50</v>
      </c>
      <c r="K8489" s="25" t="str">
        <f>LEFT(J8489,MIN(FIND({0,1,2,3,4,5,6,7,8,9},ASC(J8489)&amp;1234567890))-1)</f>
        <v>Ti</v>
      </c>
      <c r="L8489" s="25">
        <f t="shared" si="265"/>
        <v>1</v>
      </c>
      <c r="M8489" s="25">
        <f>VLOOKUP(K8489,Table!$A$2:$C$121,2,0)</f>
        <v>4</v>
      </c>
      <c r="N8489" s="26">
        <f>VLOOKUP(K8489,Table!$A$2:$C$121,3,0)</f>
        <v>4</v>
      </c>
      <c r="O8489" s="13" t="str">
        <f>VLOOKUP(A8489,Table!$U$1:$V$230,2,0)</f>
        <v>Cubic</v>
      </c>
      <c r="P8489" s="1"/>
    </row>
    <row r="8490" spans="1:16">
      <c r="A8490" s="12">
        <v>221</v>
      </c>
      <c r="B8490" s="12">
        <v>105470</v>
      </c>
      <c r="C8490" s="12" t="s">
        <v>9052</v>
      </c>
      <c r="D8490" s="12" t="s">
        <v>4244</v>
      </c>
      <c r="E8490" s="17" t="s">
        <v>66</v>
      </c>
      <c r="F8490" s="25" t="str">
        <f>LEFT(E8490,MIN(FIND({0,1,2,3,4,5,6,7,8,9},ASC(E8490)&amp;1234567890))-1)</f>
        <v>Ni</v>
      </c>
      <c r="G8490" s="25">
        <f t="shared" si="264"/>
        <v>1</v>
      </c>
      <c r="H8490" s="25">
        <f>VLOOKUP(F8490,Table!$A$2:$C$121,2,0)</f>
        <v>10</v>
      </c>
      <c r="I8490" s="26">
        <f>VLOOKUP(F8490,Table!$A$2:$C$121,3,0)</f>
        <v>4</v>
      </c>
      <c r="J8490" s="17" t="s">
        <v>70</v>
      </c>
      <c r="K8490" s="25" t="str">
        <f>LEFT(J8490,MIN(FIND({0,1,2,3,4,5,6,7,8,9},ASC(J8490)&amp;1234567890))-1)</f>
        <v>Zn</v>
      </c>
      <c r="L8490" s="25">
        <f t="shared" si="265"/>
        <v>1</v>
      </c>
      <c r="M8490" s="25">
        <f>VLOOKUP(K8490,Table!$A$2:$C$121,2,0)</f>
        <v>12</v>
      </c>
      <c r="N8490" s="26">
        <f>VLOOKUP(K8490,Table!$A$2:$C$121,3,0)</f>
        <v>4</v>
      </c>
      <c r="O8490" s="13" t="str">
        <f>VLOOKUP(A8490,Table!$U$1:$V$230,2,0)</f>
        <v>Cubic</v>
      </c>
      <c r="P8490" s="1"/>
    </row>
    <row r="8491" spans="1:16">
      <c r="A8491" s="12">
        <v>221</v>
      </c>
      <c r="B8491" s="12">
        <v>105491</v>
      </c>
      <c r="C8491" s="12" t="s">
        <v>9052</v>
      </c>
      <c r="D8491" s="12" t="s">
        <v>8045</v>
      </c>
      <c r="E8491" s="17" t="s">
        <v>11379</v>
      </c>
      <c r="F8491" s="25" t="str">
        <f>LEFT(E8491,MIN(FIND({0,1,2,3,4,5,6,7,8,9},ASC(E8491)&amp;1234567890))-1)</f>
        <v>Np</v>
      </c>
      <c r="G8491" s="25">
        <f t="shared" si="264"/>
        <v>1</v>
      </c>
      <c r="H8491" s="25">
        <f>VLOOKUP(F8491,Table!$A$2:$C$121,2,0)</f>
        <v>3</v>
      </c>
      <c r="I8491" s="26">
        <f>VLOOKUP(F8491,Table!$A$2:$C$121,3,0)</f>
        <v>7</v>
      </c>
      <c r="J8491" s="17" t="s">
        <v>11830</v>
      </c>
      <c r="K8491" s="25" t="str">
        <f>LEFT(J8491,MIN(FIND({0,1,2,3,4,5,6,7,8,9},ASC(J8491)&amp;1234567890))-1)</f>
        <v>Pd</v>
      </c>
      <c r="L8491" s="25">
        <f t="shared" si="265"/>
        <v>3</v>
      </c>
      <c r="M8491" s="25">
        <f>VLOOKUP(K8491,Table!$A$2:$C$121,2,0)</f>
        <v>10</v>
      </c>
      <c r="N8491" s="26">
        <f>VLOOKUP(K8491,Table!$A$2:$C$121,3,0)</f>
        <v>5</v>
      </c>
      <c r="O8491" s="13" t="str">
        <f>VLOOKUP(A8491,Table!$U$1:$V$230,2,0)</f>
        <v>Cubic</v>
      </c>
      <c r="P8491" s="1"/>
    </row>
    <row r="8492" spans="1:16">
      <c r="A8492" s="12">
        <v>221</v>
      </c>
      <c r="B8492" s="12">
        <v>105493</v>
      </c>
      <c r="C8492" s="12" t="s">
        <v>9052</v>
      </c>
      <c r="D8492" s="12" t="s">
        <v>9423</v>
      </c>
      <c r="E8492" s="17" t="s">
        <v>11379</v>
      </c>
      <c r="F8492" s="25" t="str">
        <f>LEFT(E8492,MIN(FIND({0,1,2,3,4,5,6,7,8,9},ASC(E8492)&amp;1234567890))-1)</f>
        <v>Np</v>
      </c>
      <c r="G8492" s="25">
        <f t="shared" si="264"/>
        <v>1</v>
      </c>
      <c r="H8492" s="25">
        <f>VLOOKUP(F8492,Table!$A$2:$C$121,2,0)</f>
        <v>3</v>
      </c>
      <c r="I8492" s="26">
        <f>VLOOKUP(F8492,Table!$A$2:$C$121,3,0)</f>
        <v>7</v>
      </c>
      <c r="J8492" s="17" t="s">
        <v>424</v>
      </c>
      <c r="K8492" s="25" t="str">
        <f>LEFT(J8492,MIN(FIND({0,1,2,3,4,5,6,7,8,9},ASC(J8492)&amp;1234567890))-1)</f>
        <v>Rh</v>
      </c>
      <c r="L8492" s="25">
        <f t="shared" si="265"/>
        <v>3</v>
      </c>
      <c r="M8492" s="25">
        <f>VLOOKUP(K8492,Table!$A$2:$C$121,2,0)</f>
        <v>9</v>
      </c>
      <c r="N8492" s="26">
        <f>VLOOKUP(K8492,Table!$A$2:$C$121,3,0)</f>
        <v>5</v>
      </c>
      <c r="O8492" s="13" t="str">
        <f>VLOOKUP(A8492,Table!$U$1:$V$230,2,0)</f>
        <v>Cubic</v>
      </c>
      <c r="P8492" s="1"/>
    </row>
    <row r="8493" spans="1:16">
      <c r="A8493" s="12">
        <v>221</v>
      </c>
      <c r="B8493" s="12">
        <v>105495</v>
      </c>
      <c r="C8493" s="12" t="s">
        <v>9052</v>
      </c>
      <c r="D8493" s="12" t="s">
        <v>9424</v>
      </c>
      <c r="E8493" s="17" t="s">
        <v>11379</v>
      </c>
      <c r="F8493" s="25" t="str">
        <f>LEFT(E8493,MIN(FIND({0,1,2,3,4,5,6,7,8,9},ASC(E8493)&amp;1234567890))-1)</f>
        <v>Np</v>
      </c>
      <c r="G8493" s="25">
        <f t="shared" si="264"/>
        <v>1</v>
      </c>
      <c r="H8493" s="25">
        <f>VLOOKUP(F8493,Table!$A$2:$C$121,2,0)</f>
        <v>3</v>
      </c>
      <c r="I8493" s="26">
        <f>VLOOKUP(F8493,Table!$A$2:$C$121,3,0)</f>
        <v>7</v>
      </c>
      <c r="J8493" s="17" t="s">
        <v>413</v>
      </c>
      <c r="K8493" s="25" t="str">
        <f>LEFT(J8493,MIN(FIND({0,1,2,3,4,5,6,7,8,9},ASC(J8493)&amp;1234567890))-1)</f>
        <v>Sn</v>
      </c>
      <c r="L8493" s="25">
        <f t="shared" si="265"/>
        <v>3</v>
      </c>
      <c r="M8493" s="25">
        <f>VLOOKUP(K8493,Table!$A$2:$C$121,2,0)</f>
        <v>14</v>
      </c>
      <c r="N8493" s="26">
        <f>VLOOKUP(K8493,Table!$A$2:$C$121,3,0)</f>
        <v>5</v>
      </c>
      <c r="O8493" s="13" t="str">
        <f>VLOOKUP(A8493,Table!$U$1:$V$230,2,0)</f>
        <v>Cubic</v>
      </c>
      <c r="P8493" s="1"/>
    </row>
    <row r="8494" spans="1:16">
      <c r="A8494" s="12">
        <v>221</v>
      </c>
      <c r="B8494" s="12">
        <v>105497</v>
      </c>
      <c r="C8494" s="12" t="s">
        <v>9052</v>
      </c>
      <c r="D8494" s="12" t="s">
        <v>9425</v>
      </c>
      <c r="E8494" s="17" t="s">
        <v>12011</v>
      </c>
      <c r="F8494" s="25" t="str">
        <f>LEFT(E8494,MIN(FIND({0,1,2,3,4,5,6,7,8,9},ASC(E8494)&amp;1234567890))-1)</f>
        <v>Np</v>
      </c>
      <c r="G8494" s="25">
        <f t="shared" si="264"/>
        <v>3</v>
      </c>
      <c r="H8494" s="25">
        <f>VLOOKUP(F8494,Table!$A$2:$C$121,2,0)</f>
        <v>3</v>
      </c>
      <c r="I8494" s="26">
        <f>VLOOKUP(F8494,Table!$A$2:$C$121,3,0)</f>
        <v>7</v>
      </c>
      <c r="J8494" s="17" t="s">
        <v>588</v>
      </c>
      <c r="K8494" s="25" t="str">
        <f>LEFT(J8494,MIN(FIND({0,1,2,3,4,5,6,7,8,9},ASC(J8494)&amp;1234567890))-1)</f>
        <v>Tl</v>
      </c>
      <c r="L8494" s="25">
        <f t="shared" si="265"/>
        <v>1</v>
      </c>
      <c r="M8494" s="25">
        <f>VLOOKUP(K8494,Table!$A$2:$C$121,2,0)</f>
        <v>13</v>
      </c>
      <c r="N8494" s="26">
        <f>VLOOKUP(K8494,Table!$A$2:$C$121,3,0)</f>
        <v>6</v>
      </c>
      <c r="O8494" s="13" t="str">
        <f>VLOOKUP(A8494,Table!$U$1:$V$230,2,0)</f>
        <v>Cubic</v>
      </c>
      <c r="P8494" s="1"/>
    </row>
    <row r="8495" spans="1:16">
      <c r="A8495" s="12">
        <v>221</v>
      </c>
      <c r="B8495" s="12">
        <v>105572</v>
      </c>
      <c r="C8495" s="12" t="s">
        <v>9052</v>
      </c>
      <c r="D8495" s="12" t="s">
        <v>9426</v>
      </c>
      <c r="E8495" s="17" t="s">
        <v>434</v>
      </c>
      <c r="F8495" s="25" t="str">
        <f>LEFT(E8495,MIN(FIND({0,1,2,3,4,5,6,7,8,9},ASC(E8495)&amp;1234567890))-1)</f>
        <v>Os</v>
      </c>
      <c r="G8495" s="25">
        <f t="shared" si="264"/>
        <v>1</v>
      </c>
      <c r="H8495" s="25">
        <f>VLOOKUP(F8495,Table!$A$2:$C$121,2,0)</f>
        <v>8</v>
      </c>
      <c r="I8495" s="26">
        <f>VLOOKUP(F8495,Table!$A$2:$C$121,3,0)</f>
        <v>6</v>
      </c>
      <c r="J8495" s="17" t="s">
        <v>50</v>
      </c>
      <c r="K8495" s="25" t="str">
        <f>LEFT(J8495,MIN(FIND({0,1,2,3,4,5,6,7,8,9},ASC(J8495)&amp;1234567890))-1)</f>
        <v>Ti</v>
      </c>
      <c r="L8495" s="25">
        <f t="shared" si="265"/>
        <v>1</v>
      </c>
      <c r="M8495" s="25">
        <f>VLOOKUP(K8495,Table!$A$2:$C$121,2,0)</f>
        <v>4</v>
      </c>
      <c r="N8495" s="26">
        <f>VLOOKUP(K8495,Table!$A$2:$C$121,3,0)</f>
        <v>4</v>
      </c>
      <c r="O8495" s="13" t="str">
        <f>VLOOKUP(A8495,Table!$U$1:$V$230,2,0)</f>
        <v>Cubic</v>
      </c>
      <c r="P8495" s="1"/>
    </row>
    <row r="8496" spans="1:16">
      <c r="A8496" s="12">
        <v>221</v>
      </c>
      <c r="B8496" s="12">
        <v>105580</v>
      </c>
      <c r="C8496" s="12" t="s">
        <v>9052</v>
      </c>
      <c r="D8496" s="12" t="s">
        <v>9427</v>
      </c>
      <c r="E8496" s="17" t="s">
        <v>434</v>
      </c>
      <c r="F8496" s="25" t="str">
        <f>LEFT(E8496,MIN(FIND({0,1,2,3,4,5,6,7,8,9},ASC(E8496)&amp;1234567890))-1)</f>
        <v>Os</v>
      </c>
      <c r="G8496" s="25">
        <f t="shared" si="264"/>
        <v>1</v>
      </c>
      <c r="H8496" s="25">
        <f>VLOOKUP(F8496,Table!$A$2:$C$121,2,0)</f>
        <v>8</v>
      </c>
      <c r="I8496" s="26">
        <f>VLOOKUP(F8496,Table!$A$2:$C$121,3,0)</f>
        <v>6</v>
      </c>
      <c r="J8496" s="17" t="s">
        <v>377</v>
      </c>
      <c r="K8496" s="25" t="str">
        <f>LEFT(J8496,MIN(FIND({0,1,2,3,4,5,6,7,8,9},ASC(J8496)&amp;1234567890))-1)</f>
        <v>Zr</v>
      </c>
      <c r="L8496" s="25">
        <f t="shared" si="265"/>
        <v>1</v>
      </c>
      <c r="M8496" s="25">
        <f>VLOOKUP(K8496,Table!$A$2:$C$121,2,0)</f>
        <v>4</v>
      </c>
      <c r="N8496" s="26">
        <f>VLOOKUP(K8496,Table!$A$2:$C$121,3,0)</f>
        <v>5</v>
      </c>
      <c r="O8496" s="13" t="str">
        <f>VLOOKUP(A8496,Table!$U$1:$V$230,2,0)</f>
        <v>Cubic</v>
      </c>
      <c r="P8496" s="1"/>
    </row>
    <row r="8497" spans="1:16">
      <c r="A8497" s="12">
        <v>221</v>
      </c>
      <c r="B8497" s="12">
        <v>105586</v>
      </c>
      <c r="C8497" s="12" t="s">
        <v>9052</v>
      </c>
      <c r="D8497" s="12" t="s">
        <v>9428</v>
      </c>
      <c r="E8497" s="17" t="s">
        <v>11640</v>
      </c>
      <c r="F8497" s="25" t="str">
        <f>LEFT(E8497,MIN(FIND({0,1,2,3,4,5,6,7,8,9},ASC(E8497)&amp;1234567890))-1)</f>
        <v>Pa</v>
      </c>
      <c r="G8497" s="25">
        <f t="shared" si="264"/>
        <v>1</v>
      </c>
      <c r="H8497" s="25">
        <f>VLOOKUP(F8497,Table!$A$2:$C$121,2,0)</f>
        <v>3</v>
      </c>
      <c r="I8497" s="26">
        <f>VLOOKUP(F8497,Table!$A$2:$C$121,3,0)</f>
        <v>7</v>
      </c>
      <c r="J8497" s="17" t="s">
        <v>424</v>
      </c>
      <c r="K8497" s="25" t="str">
        <f>LEFT(J8497,MIN(FIND({0,1,2,3,4,5,6,7,8,9},ASC(J8497)&amp;1234567890))-1)</f>
        <v>Rh</v>
      </c>
      <c r="L8497" s="25">
        <f t="shared" si="265"/>
        <v>3</v>
      </c>
      <c r="M8497" s="25">
        <f>VLOOKUP(K8497,Table!$A$2:$C$121,2,0)</f>
        <v>9</v>
      </c>
      <c r="N8497" s="26">
        <f>VLOOKUP(K8497,Table!$A$2:$C$121,3,0)</f>
        <v>5</v>
      </c>
      <c r="O8497" s="13" t="str">
        <f>VLOOKUP(A8497,Table!$U$1:$V$230,2,0)</f>
        <v>Cubic</v>
      </c>
      <c r="P8497" s="1"/>
    </row>
    <row r="8498" spans="1:16">
      <c r="A8498" s="12">
        <v>221</v>
      </c>
      <c r="B8498" s="12">
        <v>105599</v>
      </c>
      <c r="C8498" s="12" t="s">
        <v>9052</v>
      </c>
      <c r="D8498" s="12" t="s">
        <v>9429</v>
      </c>
      <c r="E8498" s="17" t="s">
        <v>586</v>
      </c>
      <c r="F8498" s="25" t="str">
        <f>LEFT(E8498,MIN(FIND({0,1,2,3,4,5,6,7,8,9},ASC(E8498)&amp;1234567890))-1)</f>
        <v>Pb</v>
      </c>
      <c r="G8498" s="25">
        <f t="shared" si="264"/>
        <v>1</v>
      </c>
      <c r="H8498" s="25">
        <f>VLOOKUP(F8498,Table!$A$2:$C$121,2,0)</f>
        <v>14</v>
      </c>
      <c r="I8498" s="26">
        <f>VLOOKUP(F8498,Table!$A$2:$C$121,3,0)</f>
        <v>6</v>
      </c>
      <c r="J8498" s="17" t="s">
        <v>12003</v>
      </c>
      <c r="K8498" s="25" t="str">
        <f>LEFT(J8498,MIN(FIND({0,1,2,3,4,5,6,7,8,9},ASC(J8498)&amp;1234567890))-1)</f>
        <v>Pr</v>
      </c>
      <c r="L8498" s="25">
        <f t="shared" si="265"/>
        <v>3</v>
      </c>
      <c r="M8498" s="25">
        <f>VLOOKUP(K8498,Table!$A$2:$C$121,2,0)</f>
        <v>3</v>
      </c>
      <c r="N8498" s="26">
        <f>VLOOKUP(K8498,Table!$A$2:$C$121,3,0)</f>
        <v>6</v>
      </c>
      <c r="O8498" s="13" t="str">
        <f>VLOOKUP(A8498,Table!$U$1:$V$230,2,0)</f>
        <v>Cubic</v>
      </c>
      <c r="P8498" s="1"/>
    </row>
    <row r="8499" spans="1:16">
      <c r="A8499" s="12">
        <v>221</v>
      </c>
      <c r="B8499" s="12">
        <v>105600</v>
      </c>
      <c r="C8499" s="12" t="s">
        <v>9052</v>
      </c>
      <c r="D8499" s="12" t="s">
        <v>9430</v>
      </c>
      <c r="E8499" s="17" t="s">
        <v>597</v>
      </c>
      <c r="F8499" s="25" t="str">
        <f>LEFT(E8499,MIN(FIND({0,1,2,3,4,5,6,7,8,9},ASC(E8499)&amp;1234567890))-1)</f>
        <v>Pb</v>
      </c>
      <c r="G8499" s="25">
        <f t="shared" si="264"/>
        <v>3</v>
      </c>
      <c r="H8499" s="25">
        <f>VLOOKUP(F8499,Table!$A$2:$C$121,2,0)</f>
        <v>14</v>
      </c>
      <c r="I8499" s="26">
        <f>VLOOKUP(F8499,Table!$A$2:$C$121,3,0)</f>
        <v>6</v>
      </c>
      <c r="J8499" s="17" t="s">
        <v>11332</v>
      </c>
      <c r="K8499" s="25" t="str">
        <f>LEFT(J8499,MIN(FIND({0,1,2,3,4,5,6,7,8,9},ASC(J8499)&amp;1234567890))-1)</f>
        <v>Pr</v>
      </c>
      <c r="L8499" s="25">
        <f t="shared" si="265"/>
        <v>1</v>
      </c>
      <c r="M8499" s="25">
        <f>VLOOKUP(K8499,Table!$A$2:$C$121,2,0)</f>
        <v>3</v>
      </c>
      <c r="N8499" s="26">
        <f>VLOOKUP(K8499,Table!$A$2:$C$121,3,0)</f>
        <v>6</v>
      </c>
      <c r="O8499" s="13" t="str">
        <f>VLOOKUP(A8499,Table!$U$1:$V$230,2,0)</f>
        <v>Cubic</v>
      </c>
      <c r="P8499" s="1"/>
    </row>
    <row r="8500" spans="1:16">
      <c r="A8500" s="12">
        <v>221</v>
      </c>
      <c r="B8500" s="12">
        <v>105603</v>
      </c>
      <c r="C8500" s="12" t="s">
        <v>9052</v>
      </c>
      <c r="D8500" s="12" t="s">
        <v>9431</v>
      </c>
      <c r="E8500" s="17" t="s">
        <v>586</v>
      </c>
      <c r="F8500" s="25" t="str">
        <f>LEFT(E8500,MIN(FIND({0,1,2,3,4,5,6,7,8,9},ASC(E8500)&amp;1234567890))-1)</f>
        <v>Pb</v>
      </c>
      <c r="G8500" s="25">
        <f t="shared" si="264"/>
        <v>1</v>
      </c>
      <c r="H8500" s="25">
        <f>VLOOKUP(F8500,Table!$A$2:$C$121,2,0)</f>
        <v>14</v>
      </c>
      <c r="I8500" s="26">
        <f>VLOOKUP(F8500,Table!$A$2:$C$121,3,0)</f>
        <v>6</v>
      </c>
      <c r="J8500" s="17" t="s">
        <v>11355</v>
      </c>
      <c r="K8500" s="25" t="str">
        <f>LEFT(J8500,MIN(FIND({0,1,2,3,4,5,6,7,8,9},ASC(J8500)&amp;1234567890))-1)</f>
        <v>Pt</v>
      </c>
      <c r="L8500" s="25">
        <f t="shared" si="265"/>
        <v>3</v>
      </c>
      <c r="M8500" s="25">
        <f>VLOOKUP(K8500,Table!$A$2:$C$121,2,0)</f>
        <v>10</v>
      </c>
      <c r="N8500" s="26">
        <f>VLOOKUP(K8500,Table!$A$2:$C$121,3,0)</f>
        <v>6</v>
      </c>
      <c r="O8500" s="13" t="str">
        <f>VLOOKUP(A8500,Table!$U$1:$V$230,2,0)</f>
        <v>Cubic</v>
      </c>
      <c r="P8500" s="1"/>
    </row>
    <row r="8501" spans="1:16">
      <c r="A8501" s="12">
        <v>221</v>
      </c>
      <c r="B8501" s="12">
        <v>105605</v>
      </c>
      <c r="C8501" s="12" t="s">
        <v>9052</v>
      </c>
      <c r="D8501" s="12" t="s">
        <v>9432</v>
      </c>
      <c r="E8501" s="17" t="s">
        <v>586</v>
      </c>
      <c r="F8501" s="25" t="str">
        <f>LEFT(E8501,MIN(FIND({0,1,2,3,4,5,6,7,8,9},ASC(E8501)&amp;1234567890))-1)</f>
        <v>Pb</v>
      </c>
      <c r="G8501" s="25">
        <f t="shared" si="264"/>
        <v>1</v>
      </c>
      <c r="H8501" s="25">
        <f>VLOOKUP(F8501,Table!$A$2:$C$121,2,0)</f>
        <v>14</v>
      </c>
      <c r="I8501" s="26">
        <f>VLOOKUP(F8501,Table!$A$2:$C$121,3,0)</f>
        <v>6</v>
      </c>
      <c r="J8501" s="17" t="s">
        <v>12048</v>
      </c>
      <c r="K8501" s="25" t="str">
        <f>LEFT(J8501,MIN(FIND({0,1,2,3,4,5,6,7,8,9},ASC(J8501)&amp;1234567890))-1)</f>
        <v>Pu</v>
      </c>
      <c r="L8501" s="25">
        <f t="shared" si="265"/>
        <v>3</v>
      </c>
      <c r="M8501" s="25">
        <f>VLOOKUP(K8501,Table!$A$2:$C$121,2,0)</f>
        <v>3</v>
      </c>
      <c r="N8501" s="26">
        <f>VLOOKUP(K8501,Table!$A$2:$C$121,3,0)</f>
        <v>7</v>
      </c>
      <c r="O8501" s="13" t="str">
        <f>VLOOKUP(A8501,Table!$U$1:$V$230,2,0)</f>
        <v>Cubic</v>
      </c>
      <c r="P8501" s="1"/>
    </row>
    <row r="8502" spans="1:16">
      <c r="A8502" s="12">
        <v>221</v>
      </c>
      <c r="B8502" s="12">
        <v>105606</v>
      </c>
      <c r="C8502" s="12" t="s">
        <v>9052</v>
      </c>
      <c r="D8502" s="12" t="s">
        <v>9433</v>
      </c>
      <c r="E8502" s="17" t="s">
        <v>597</v>
      </c>
      <c r="F8502" s="25" t="str">
        <f>LEFT(E8502,MIN(FIND({0,1,2,3,4,5,6,7,8,9},ASC(E8502)&amp;1234567890))-1)</f>
        <v>Pb</v>
      </c>
      <c r="G8502" s="25">
        <f t="shared" si="264"/>
        <v>3</v>
      </c>
      <c r="H8502" s="25">
        <f>VLOOKUP(F8502,Table!$A$2:$C$121,2,0)</f>
        <v>14</v>
      </c>
      <c r="I8502" s="26">
        <f>VLOOKUP(F8502,Table!$A$2:$C$121,3,0)</f>
        <v>6</v>
      </c>
      <c r="J8502" s="17" t="s">
        <v>11502</v>
      </c>
      <c r="K8502" s="25" t="str">
        <f>LEFT(J8502,MIN(FIND({0,1,2,3,4,5,6,7,8,9},ASC(J8502)&amp;1234567890))-1)</f>
        <v>Pu</v>
      </c>
      <c r="L8502" s="25">
        <f t="shared" si="265"/>
        <v>1</v>
      </c>
      <c r="M8502" s="25">
        <f>VLOOKUP(K8502,Table!$A$2:$C$121,2,0)</f>
        <v>3</v>
      </c>
      <c r="N8502" s="26">
        <f>VLOOKUP(K8502,Table!$A$2:$C$121,3,0)</f>
        <v>7</v>
      </c>
      <c r="O8502" s="13" t="str">
        <f>VLOOKUP(A8502,Table!$U$1:$V$230,2,0)</f>
        <v>Cubic</v>
      </c>
      <c r="P8502" s="1"/>
    </row>
    <row r="8503" spans="1:16">
      <c r="A8503" s="12">
        <v>221</v>
      </c>
      <c r="B8503" s="12">
        <v>105629</v>
      </c>
      <c r="C8503" s="12" t="s">
        <v>9052</v>
      </c>
      <c r="D8503" s="12" t="s">
        <v>9434</v>
      </c>
      <c r="E8503" s="17" t="s">
        <v>597</v>
      </c>
      <c r="F8503" s="25" t="str">
        <f>LEFT(E8503,MIN(FIND({0,1,2,3,4,5,6,7,8,9},ASC(E8503)&amp;1234567890))-1)</f>
        <v>Pb</v>
      </c>
      <c r="G8503" s="25">
        <f t="shared" si="264"/>
        <v>3</v>
      </c>
      <c r="H8503" s="25">
        <f>VLOOKUP(F8503,Table!$A$2:$C$121,2,0)</f>
        <v>14</v>
      </c>
      <c r="I8503" s="26">
        <f>VLOOKUP(F8503,Table!$A$2:$C$121,3,0)</f>
        <v>6</v>
      </c>
      <c r="J8503" s="17" t="s">
        <v>11313</v>
      </c>
      <c r="K8503" s="25" t="str">
        <f>LEFT(J8503,MIN(FIND({0,1,2,3,4,5,6,7,8,9},ASC(J8503)&amp;1234567890))-1)</f>
        <v>Tb</v>
      </c>
      <c r="L8503" s="25">
        <f t="shared" si="265"/>
        <v>1</v>
      </c>
      <c r="M8503" s="25">
        <f>VLOOKUP(K8503,Table!$A$2:$C$121,2,0)</f>
        <v>3</v>
      </c>
      <c r="N8503" s="26">
        <f>VLOOKUP(K8503,Table!$A$2:$C$121,3,0)</f>
        <v>6</v>
      </c>
      <c r="O8503" s="13" t="str">
        <f>VLOOKUP(A8503,Table!$U$1:$V$230,2,0)</f>
        <v>Cubic</v>
      </c>
      <c r="P8503" s="1"/>
    </row>
    <row r="8504" spans="1:16">
      <c r="A8504" s="12">
        <v>221</v>
      </c>
      <c r="B8504" s="12">
        <v>105632</v>
      </c>
      <c r="C8504" s="12" t="s">
        <v>9052</v>
      </c>
      <c r="D8504" s="12" t="s">
        <v>9435</v>
      </c>
      <c r="E8504" s="17" t="s">
        <v>597</v>
      </c>
      <c r="F8504" s="25" t="str">
        <f>LEFT(E8504,MIN(FIND({0,1,2,3,4,5,6,7,8,9},ASC(E8504)&amp;1234567890))-1)</f>
        <v>Pb</v>
      </c>
      <c r="G8504" s="25">
        <f t="shared" si="264"/>
        <v>3</v>
      </c>
      <c r="H8504" s="25">
        <f>VLOOKUP(F8504,Table!$A$2:$C$121,2,0)</f>
        <v>14</v>
      </c>
      <c r="I8504" s="26">
        <f>VLOOKUP(F8504,Table!$A$2:$C$121,3,0)</f>
        <v>6</v>
      </c>
      <c r="J8504" s="17" t="s">
        <v>11363</v>
      </c>
      <c r="K8504" s="25" t="str">
        <f>LEFT(J8504,MIN(FIND({0,1,2,3,4,5,6,7,8,9},ASC(J8504)&amp;1234567890))-1)</f>
        <v>Th</v>
      </c>
      <c r="L8504" s="25">
        <f t="shared" si="265"/>
        <v>1</v>
      </c>
      <c r="M8504" s="25">
        <f>VLOOKUP(K8504,Table!$A$2:$C$121,2,0)</f>
        <v>3</v>
      </c>
      <c r="N8504" s="26">
        <f>VLOOKUP(K8504,Table!$A$2:$C$121,3,0)</f>
        <v>7</v>
      </c>
      <c r="O8504" s="13" t="str">
        <f>VLOOKUP(A8504,Table!$U$1:$V$230,2,0)</f>
        <v>Cubic</v>
      </c>
      <c r="P8504" s="1"/>
    </row>
    <row r="8505" spans="1:16">
      <c r="A8505" s="12">
        <v>221</v>
      </c>
      <c r="B8505" s="12">
        <v>105635</v>
      </c>
      <c r="C8505" s="12" t="s">
        <v>9052</v>
      </c>
      <c r="D8505" s="12" t="s">
        <v>9436</v>
      </c>
      <c r="E8505" s="17" t="s">
        <v>597</v>
      </c>
      <c r="F8505" s="25" t="str">
        <f>LEFT(E8505,MIN(FIND({0,1,2,3,4,5,6,7,8,9},ASC(E8505)&amp;1234567890))-1)</f>
        <v>Pb</v>
      </c>
      <c r="G8505" s="25">
        <f t="shared" si="264"/>
        <v>3</v>
      </c>
      <c r="H8505" s="25">
        <f>VLOOKUP(F8505,Table!$A$2:$C$121,2,0)</f>
        <v>14</v>
      </c>
      <c r="I8505" s="26">
        <f>VLOOKUP(F8505,Table!$A$2:$C$121,3,0)</f>
        <v>6</v>
      </c>
      <c r="J8505" s="17" t="s">
        <v>11334</v>
      </c>
      <c r="K8505" s="25" t="str">
        <f>LEFT(J8505,MIN(FIND({0,1,2,3,4,5,6,7,8,9},ASC(J8505)&amp;1234567890))-1)</f>
        <v>Tm</v>
      </c>
      <c r="L8505" s="25">
        <f t="shared" si="265"/>
        <v>1</v>
      </c>
      <c r="M8505" s="25">
        <f>VLOOKUP(K8505,Table!$A$2:$C$121,2,0)</f>
        <v>3</v>
      </c>
      <c r="N8505" s="26">
        <f>VLOOKUP(K8505,Table!$A$2:$C$121,3,0)</f>
        <v>6</v>
      </c>
      <c r="O8505" s="13" t="str">
        <f>VLOOKUP(A8505,Table!$U$1:$V$230,2,0)</f>
        <v>Cubic</v>
      </c>
      <c r="P8505" s="1"/>
    </row>
    <row r="8506" spans="1:16">
      <c r="A8506" s="12">
        <v>221</v>
      </c>
      <c r="B8506" s="12">
        <v>105637</v>
      </c>
      <c r="C8506" s="12" t="s">
        <v>9052</v>
      </c>
      <c r="D8506" s="12" t="s">
        <v>9437</v>
      </c>
      <c r="E8506" s="17" t="s">
        <v>597</v>
      </c>
      <c r="F8506" s="25" t="str">
        <f>LEFT(E8506,MIN(FIND({0,1,2,3,4,5,6,7,8,9},ASC(E8506)&amp;1234567890))-1)</f>
        <v>Pb</v>
      </c>
      <c r="G8506" s="25">
        <f t="shared" si="264"/>
        <v>3</v>
      </c>
      <c r="H8506" s="25">
        <f>VLOOKUP(F8506,Table!$A$2:$C$121,2,0)</f>
        <v>14</v>
      </c>
      <c r="I8506" s="26">
        <f>VLOOKUP(F8506,Table!$A$2:$C$121,3,0)</f>
        <v>6</v>
      </c>
      <c r="J8506" s="17" t="s">
        <v>343</v>
      </c>
      <c r="K8506" s="25" t="str">
        <f>LEFT(J8506,MIN(FIND({0,1,2,3,4,5,6,7,8,9},ASC(J8506)&amp;1234567890))-1)</f>
        <v>U</v>
      </c>
      <c r="L8506" s="25">
        <f t="shared" si="265"/>
        <v>1</v>
      </c>
      <c r="M8506" s="25">
        <f>VLOOKUP(K8506,Table!$A$2:$C$121,2,0)</f>
        <v>3</v>
      </c>
      <c r="N8506" s="26">
        <f>VLOOKUP(K8506,Table!$A$2:$C$121,3,0)</f>
        <v>7</v>
      </c>
      <c r="O8506" s="13" t="str">
        <f>VLOOKUP(A8506,Table!$U$1:$V$230,2,0)</f>
        <v>Cubic</v>
      </c>
      <c r="P8506" s="1"/>
    </row>
    <row r="8507" spans="1:16">
      <c r="A8507" s="12">
        <v>221</v>
      </c>
      <c r="B8507" s="12">
        <v>105641</v>
      </c>
      <c r="C8507" s="12" t="s">
        <v>9052</v>
      </c>
      <c r="D8507" s="12" t="s">
        <v>9438</v>
      </c>
      <c r="E8507" s="17" t="s">
        <v>597</v>
      </c>
      <c r="F8507" s="25" t="str">
        <f>LEFT(E8507,MIN(FIND({0,1,2,3,4,5,6,7,8,9},ASC(E8507)&amp;1234567890))-1)</f>
        <v>Pb</v>
      </c>
      <c r="G8507" s="25">
        <f t="shared" si="264"/>
        <v>3</v>
      </c>
      <c r="H8507" s="25">
        <f>VLOOKUP(F8507,Table!$A$2:$C$121,2,0)</f>
        <v>14</v>
      </c>
      <c r="I8507" s="26">
        <f>VLOOKUP(F8507,Table!$A$2:$C$121,3,0)</f>
        <v>6</v>
      </c>
      <c r="J8507" s="17" t="s">
        <v>11336</v>
      </c>
      <c r="K8507" s="25" t="str">
        <f>LEFT(J8507,MIN(FIND({0,1,2,3,4,5,6,7,8,9},ASC(J8507)&amp;1234567890))-1)</f>
        <v>Y</v>
      </c>
      <c r="L8507" s="25">
        <f t="shared" si="265"/>
        <v>1</v>
      </c>
      <c r="M8507" s="25">
        <f>VLOOKUP(K8507,Table!$A$2:$C$121,2,0)</f>
        <v>3</v>
      </c>
      <c r="N8507" s="26">
        <f>VLOOKUP(K8507,Table!$A$2:$C$121,3,0)</f>
        <v>5</v>
      </c>
      <c r="O8507" s="13" t="str">
        <f>VLOOKUP(A8507,Table!$U$1:$V$230,2,0)</f>
        <v>Cubic</v>
      </c>
      <c r="P8507" s="1"/>
    </row>
    <row r="8508" spans="1:16">
      <c r="A8508" s="12">
        <v>221</v>
      </c>
      <c r="B8508" s="12">
        <v>105646</v>
      </c>
      <c r="C8508" s="12" t="s">
        <v>9052</v>
      </c>
      <c r="D8508" s="12" t="s">
        <v>9439</v>
      </c>
      <c r="E8508" s="17" t="s">
        <v>597</v>
      </c>
      <c r="F8508" s="25" t="str">
        <f>LEFT(E8508,MIN(FIND({0,1,2,3,4,5,6,7,8,9},ASC(E8508)&amp;1234567890))-1)</f>
        <v>Pb</v>
      </c>
      <c r="G8508" s="25">
        <f t="shared" si="264"/>
        <v>3</v>
      </c>
      <c r="H8508" s="25">
        <f>VLOOKUP(F8508,Table!$A$2:$C$121,2,0)</f>
        <v>14</v>
      </c>
      <c r="I8508" s="26">
        <f>VLOOKUP(F8508,Table!$A$2:$C$121,3,0)</f>
        <v>6</v>
      </c>
      <c r="J8508" s="17" t="s">
        <v>530</v>
      </c>
      <c r="K8508" s="25" t="str">
        <f>LEFT(J8508,MIN(FIND({0,1,2,3,4,5,6,7,8,9},ASC(J8508)&amp;1234567890))-1)</f>
        <v>Yb</v>
      </c>
      <c r="L8508" s="25">
        <f t="shared" si="265"/>
        <v>1</v>
      </c>
      <c r="M8508" s="25">
        <f>VLOOKUP(K8508,Table!$A$2:$C$121,2,0)</f>
        <v>3</v>
      </c>
      <c r="N8508" s="26">
        <f>VLOOKUP(K8508,Table!$A$2:$C$121,3,0)</f>
        <v>6</v>
      </c>
      <c r="O8508" s="13" t="str">
        <f>VLOOKUP(A8508,Table!$U$1:$V$230,2,0)</f>
        <v>Cubic</v>
      </c>
      <c r="P8508" s="1"/>
    </row>
    <row r="8509" spans="1:16">
      <c r="A8509" s="12">
        <v>221</v>
      </c>
      <c r="B8509" s="12">
        <v>105650</v>
      </c>
      <c r="C8509" s="12" t="s">
        <v>9052</v>
      </c>
      <c r="D8509" s="12" t="s">
        <v>9440</v>
      </c>
      <c r="E8509" s="17" t="s">
        <v>11830</v>
      </c>
      <c r="F8509" s="25" t="str">
        <f>LEFT(E8509,MIN(FIND({0,1,2,3,4,5,6,7,8,9},ASC(E8509)&amp;1234567890))-1)</f>
        <v>Pd</v>
      </c>
      <c r="G8509" s="25">
        <f t="shared" si="264"/>
        <v>3</v>
      </c>
      <c r="H8509" s="25">
        <f>VLOOKUP(F8509,Table!$A$2:$C$121,2,0)</f>
        <v>10</v>
      </c>
      <c r="I8509" s="26">
        <f>VLOOKUP(F8509,Table!$A$2:$C$121,3,0)</f>
        <v>5</v>
      </c>
      <c r="J8509" s="17" t="s">
        <v>11332</v>
      </c>
      <c r="K8509" s="25" t="str">
        <f>LEFT(J8509,MIN(FIND({0,1,2,3,4,5,6,7,8,9},ASC(J8509)&amp;1234567890))-1)</f>
        <v>Pr</v>
      </c>
      <c r="L8509" s="25">
        <f t="shared" si="265"/>
        <v>1</v>
      </c>
      <c r="M8509" s="25">
        <f>VLOOKUP(K8509,Table!$A$2:$C$121,2,0)</f>
        <v>3</v>
      </c>
      <c r="N8509" s="26">
        <f>VLOOKUP(K8509,Table!$A$2:$C$121,3,0)</f>
        <v>6</v>
      </c>
      <c r="O8509" s="13" t="str">
        <f>VLOOKUP(A8509,Table!$U$1:$V$230,2,0)</f>
        <v>Cubic</v>
      </c>
      <c r="P8509" s="1"/>
    </row>
    <row r="8510" spans="1:16">
      <c r="A8510" s="12">
        <v>221</v>
      </c>
      <c r="B8510" s="12">
        <v>105659</v>
      </c>
      <c r="C8510" s="12" t="s">
        <v>9052</v>
      </c>
      <c r="D8510" s="12" t="s">
        <v>9441</v>
      </c>
      <c r="E8510" s="17" t="s">
        <v>11830</v>
      </c>
      <c r="F8510" s="25" t="str">
        <f>LEFT(E8510,MIN(FIND({0,1,2,3,4,5,6,7,8,9},ASC(E8510)&amp;1234567890))-1)</f>
        <v>Pd</v>
      </c>
      <c r="G8510" s="25">
        <f t="shared" si="264"/>
        <v>3</v>
      </c>
      <c r="H8510" s="25">
        <f>VLOOKUP(F8510,Table!$A$2:$C$121,2,0)</f>
        <v>10</v>
      </c>
      <c r="I8510" s="26">
        <f>VLOOKUP(F8510,Table!$A$2:$C$121,3,0)</f>
        <v>5</v>
      </c>
      <c r="J8510" s="17" t="s">
        <v>11502</v>
      </c>
      <c r="K8510" s="25" t="str">
        <f>LEFT(J8510,MIN(FIND({0,1,2,3,4,5,6,7,8,9},ASC(J8510)&amp;1234567890))-1)</f>
        <v>Pu</v>
      </c>
      <c r="L8510" s="25">
        <f t="shared" si="265"/>
        <v>1</v>
      </c>
      <c r="M8510" s="25">
        <f>VLOOKUP(K8510,Table!$A$2:$C$121,2,0)</f>
        <v>3</v>
      </c>
      <c r="N8510" s="26">
        <f>VLOOKUP(K8510,Table!$A$2:$C$121,3,0)</f>
        <v>7</v>
      </c>
      <c r="O8510" s="13" t="str">
        <f>VLOOKUP(A8510,Table!$U$1:$V$230,2,0)</f>
        <v>Cubic</v>
      </c>
      <c r="P8510" s="1"/>
    </row>
    <row r="8511" spans="1:16">
      <c r="A8511" s="12">
        <v>221</v>
      </c>
      <c r="B8511" s="12">
        <v>105672</v>
      </c>
      <c r="C8511" s="12" t="s">
        <v>9052</v>
      </c>
      <c r="D8511" s="12" t="s">
        <v>9442</v>
      </c>
      <c r="E8511" s="17" t="s">
        <v>541</v>
      </c>
      <c r="F8511" s="25" t="str">
        <f>LEFT(E8511,MIN(FIND({0,1,2,3,4,5,6,7,8,9},ASC(E8511)&amp;1234567890))-1)</f>
        <v>Pd</v>
      </c>
      <c r="G8511" s="25">
        <f t="shared" si="264"/>
        <v>1</v>
      </c>
      <c r="H8511" s="25">
        <f>VLOOKUP(F8511,Table!$A$2:$C$121,2,0)</f>
        <v>10</v>
      </c>
      <c r="I8511" s="26">
        <f>VLOOKUP(F8511,Table!$A$2:$C$121,3,0)</f>
        <v>5</v>
      </c>
      <c r="J8511" s="17" t="s">
        <v>11874</v>
      </c>
      <c r="K8511" s="25" t="str">
        <f>LEFT(J8511,MIN(FIND({0,1,2,3,4,5,6,7,8,9},ASC(J8511)&amp;1234567890))-1)</f>
        <v>Sc</v>
      </c>
      <c r="L8511" s="25">
        <f t="shared" si="265"/>
        <v>1</v>
      </c>
      <c r="M8511" s="25">
        <f>VLOOKUP(K8511,Table!$A$2:$C$121,2,0)</f>
        <v>3</v>
      </c>
      <c r="N8511" s="26">
        <f>VLOOKUP(K8511,Table!$A$2:$C$121,3,0)</f>
        <v>4</v>
      </c>
      <c r="O8511" s="13" t="str">
        <f>VLOOKUP(A8511,Table!$U$1:$V$230,2,0)</f>
        <v>Cubic</v>
      </c>
      <c r="P8511" s="1"/>
    </row>
    <row r="8512" spans="1:16">
      <c r="A8512" s="12">
        <v>221</v>
      </c>
      <c r="B8512" s="12">
        <v>105673</v>
      </c>
      <c r="C8512" s="12" t="s">
        <v>9052</v>
      </c>
      <c r="D8512" s="12" t="s">
        <v>9443</v>
      </c>
      <c r="E8512" s="17" t="s">
        <v>11830</v>
      </c>
      <c r="F8512" s="25" t="str">
        <f>LEFT(E8512,MIN(FIND({0,1,2,3,4,5,6,7,8,9},ASC(E8512)&amp;1234567890))-1)</f>
        <v>Pd</v>
      </c>
      <c r="G8512" s="25">
        <f t="shared" si="264"/>
        <v>3</v>
      </c>
      <c r="H8512" s="25">
        <f>VLOOKUP(F8512,Table!$A$2:$C$121,2,0)</f>
        <v>10</v>
      </c>
      <c r="I8512" s="26">
        <f>VLOOKUP(F8512,Table!$A$2:$C$121,3,0)</f>
        <v>5</v>
      </c>
      <c r="J8512" s="17" t="s">
        <v>11874</v>
      </c>
      <c r="K8512" s="25" t="str">
        <f>LEFT(J8512,MIN(FIND({0,1,2,3,4,5,6,7,8,9},ASC(J8512)&amp;1234567890))-1)</f>
        <v>Sc</v>
      </c>
      <c r="L8512" s="25">
        <f t="shared" si="265"/>
        <v>1</v>
      </c>
      <c r="M8512" s="25">
        <f>VLOOKUP(K8512,Table!$A$2:$C$121,2,0)</f>
        <v>3</v>
      </c>
      <c r="N8512" s="26">
        <f>VLOOKUP(K8512,Table!$A$2:$C$121,3,0)</f>
        <v>4</v>
      </c>
      <c r="O8512" s="13" t="str">
        <f>VLOOKUP(A8512,Table!$U$1:$V$230,2,0)</f>
        <v>Cubic</v>
      </c>
      <c r="P8512" s="1"/>
    </row>
    <row r="8513" spans="1:16">
      <c r="A8513" s="12">
        <v>221</v>
      </c>
      <c r="B8513" s="12">
        <v>105678</v>
      </c>
      <c r="C8513" s="12" t="s">
        <v>9052</v>
      </c>
      <c r="D8513" s="12" t="s">
        <v>9444</v>
      </c>
      <c r="E8513" s="17" t="s">
        <v>11830</v>
      </c>
      <c r="F8513" s="25" t="str">
        <f>LEFT(E8513,MIN(FIND({0,1,2,3,4,5,6,7,8,9},ASC(E8513)&amp;1234567890))-1)</f>
        <v>Pd</v>
      </c>
      <c r="G8513" s="25">
        <f t="shared" si="264"/>
        <v>3</v>
      </c>
      <c r="H8513" s="25">
        <f>VLOOKUP(F8513,Table!$A$2:$C$121,2,0)</f>
        <v>10</v>
      </c>
      <c r="I8513" s="26">
        <f>VLOOKUP(F8513,Table!$A$2:$C$121,3,0)</f>
        <v>5</v>
      </c>
      <c r="J8513" s="17" t="s">
        <v>590</v>
      </c>
      <c r="K8513" s="25" t="str">
        <f>LEFT(J8513,MIN(FIND({0,1,2,3,4,5,6,7,8,9},ASC(J8513)&amp;1234567890))-1)</f>
        <v>Sm</v>
      </c>
      <c r="L8513" s="25">
        <f t="shared" si="265"/>
        <v>1</v>
      </c>
      <c r="M8513" s="25">
        <f>VLOOKUP(K8513,Table!$A$2:$C$121,2,0)</f>
        <v>3</v>
      </c>
      <c r="N8513" s="26">
        <f>VLOOKUP(K8513,Table!$A$2:$C$121,3,0)</f>
        <v>6</v>
      </c>
      <c r="O8513" s="13" t="str">
        <f>VLOOKUP(A8513,Table!$U$1:$V$230,2,0)</f>
        <v>Cubic</v>
      </c>
      <c r="P8513" s="1"/>
    </row>
    <row r="8514" spans="1:16">
      <c r="A8514" s="12">
        <v>221</v>
      </c>
      <c r="B8514" s="12">
        <v>105689</v>
      </c>
      <c r="C8514" s="12" t="s">
        <v>9052</v>
      </c>
      <c r="D8514" s="12" t="s">
        <v>4247</v>
      </c>
      <c r="E8514" s="17" t="s">
        <v>11830</v>
      </c>
      <c r="F8514" s="25" t="str">
        <f>LEFT(E8514,MIN(FIND({0,1,2,3,4,5,6,7,8,9},ASC(E8514)&amp;1234567890))-1)</f>
        <v>Pd</v>
      </c>
      <c r="G8514" s="25">
        <f t="shared" ref="G8514:G8577" si="266">IF(SUBSTITUTE(E8514,F8514,"")="",1,SUBSTITUTE(E8514,F8514,""))*1</f>
        <v>3</v>
      </c>
      <c r="H8514" s="25">
        <f>VLOOKUP(F8514,Table!$A$2:$C$121,2,0)</f>
        <v>10</v>
      </c>
      <c r="I8514" s="26">
        <f>VLOOKUP(F8514,Table!$A$2:$C$121,3,0)</f>
        <v>5</v>
      </c>
      <c r="J8514" s="17" t="s">
        <v>11291</v>
      </c>
      <c r="K8514" s="25" t="str">
        <f>LEFT(J8514,MIN(FIND({0,1,2,3,4,5,6,7,8,9},ASC(J8514)&amp;1234567890))-1)</f>
        <v>Sn</v>
      </c>
      <c r="L8514" s="25">
        <f t="shared" ref="L8514:L8577" si="267">IF(SUBSTITUTE(J8514,K8514,"")="",1,SUBSTITUTE(J8514,K8514,""))*1</f>
        <v>1</v>
      </c>
      <c r="M8514" s="25">
        <f>VLOOKUP(K8514,Table!$A$2:$C$121,2,0)</f>
        <v>14</v>
      </c>
      <c r="N8514" s="26">
        <f>VLOOKUP(K8514,Table!$A$2:$C$121,3,0)</f>
        <v>5</v>
      </c>
      <c r="O8514" s="13" t="str">
        <f>VLOOKUP(A8514,Table!$U$1:$V$230,2,0)</f>
        <v>Cubic</v>
      </c>
      <c r="P8514" s="1"/>
    </row>
    <row r="8515" spans="1:16">
      <c r="A8515" s="12">
        <v>221</v>
      </c>
      <c r="B8515" s="12">
        <v>105711</v>
      </c>
      <c r="C8515" s="12" t="s">
        <v>9052</v>
      </c>
      <c r="D8515" s="12" t="s">
        <v>9445</v>
      </c>
      <c r="E8515" s="17" t="s">
        <v>11830</v>
      </c>
      <c r="F8515" s="25" t="str">
        <f>LEFT(E8515,MIN(FIND({0,1,2,3,4,5,6,7,8,9},ASC(E8515)&amp;1234567890))-1)</f>
        <v>Pd</v>
      </c>
      <c r="G8515" s="25">
        <f t="shared" si="266"/>
        <v>3</v>
      </c>
      <c r="H8515" s="25">
        <f>VLOOKUP(F8515,Table!$A$2:$C$121,2,0)</f>
        <v>10</v>
      </c>
      <c r="I8515" s="26">
        <f>VLOOKUP(F8515,Table!$A$2:$C$121,3,0)</f>
        <v>5</v>
      </c>
      <c r="J8515" s="17" t="s">
        <v>11313</v>
      </c>
      <c r="K8515" s="25" t="str">
        <f>LEFT(J8515,MIN(FIND({0,1,2,3,4,5,6,7,8,9},ASC(J8515)&amp;1234567890))-1)</f>
        <v>Tb</v>
      </c>
      <c r="L8515" s="25">
        <f t="shared" si="267"/>
        <v>1</v>
      </c>
      <c r="M8515" s="25">
        <f>VLOOKUP(K8515,Table!$A$2:$C$121,2,0)</f>
        <v>3</v>
      </c>
      <c r="N8515" s="26">
        <f>VLOOKUP(K8515,Table!$A$2:$C$121,3,0)</f>
        <v>6</v>
      </c>
      <c r="O8515" s="13" t="str">
        <f>VLOOKUP(A8515,Table!$U$1:$V$230,2,0)</f>
        <v>Cubic</v>
      </c>
      <c r="P8515" s="1"/>
    </row>
    <row r="8516" spans="1:16">
      <c r="A8516" s="12">
        <v>221</v>
      </c>
      <c r="B8516" s="12">
        <v>105718</v>
      </c>
      <c r="C8516" s="12" t="s">
        <v>9052</v>
      </c>
      <c r="D8516" s="12" t="s">
        <v>9446</v>
      </c>
      <c r="E8516" s="17" t="s">
        <v>14146</v>
      </c>
      <c r="F8516" s="25" t="str">
        <f>LEFT(E8516,MIN(FIND({0,1,2,3,4,5,6,7,8,9},ASC(E8516)&amp;1234567890))-1)</f>
        <v>Pd</v>
      </c>
      <c r="G8516" s="25">
        <f t="shared" si="266"/>
        <v>3.2</v>
      </c>
      <c r="H8516" s="25">
        <f>VLOOKUP(F8516,Table!$A$2:$C$121,2,0)</f>
        <v>10</v>
      </c>
      <c r="I8516" s="26">
        <f>VLOOKUP(F8516,Table!$A$2:$C$121,3,0)</f>
        <v>5</v>
      </c>
      <c r="J8516" s="17" t="s">
        <v>14147</v>
      </c>
      <c r="K8516" s="25" t="str">
        <f>LEFT(J8516,MIN(FIND({0,1,2,3,4,5,6,7,8,9},ASC(J8516)&amp;1234567890))-1)</f>
        <v>Th</v>
      </c>
      <c r="L8516" s="25">
        <f t="shared" si="267"/>
        <v>0.8</v>
      </c>
      <c r="M8516" s="25">
        <f>VLOOKUP(K8516,Table!$A$2:$C$121,2,0)</f>
        <v>3</v>
      </c>
      <c r="N8516" s="26">
        <f>VLOOKUP(K8516,Table!$A$2:$C$121,3,0)</f>
        <v>7</v>
      </c>
      <c r="O8516" s="13" t="str">
        <f>VLOOKUP(A8516,Table!$U$1:$V$230,2,0)</f>
        <v>Cubic</v>
      </c>
      <c r="P8516" s="1"/>
    </row>
    <row r="8517" spans="1:16">
      <c r="A8517" s="12">
        <v>221</v>
      </c>
      <c r="B8517" s="12">
        <v>105721</v>
      </c>
      <c r="C8517" s="12" t="s">
        <v>9052</v>
      </c>
      <c r="D8517" s="12" t="s">
        <v>1972</v>
      </c>
      <c r="E8517" s="17" t="s">
        <v>541</v>
      </c>
      <c r="F8517" s="25" t="str">
        <f>LEFT(E8517,MIN(FIND({0,1,2,3,4,5,6,7,8,9},ASC(E8517)&amp;1234567890))-1)</f>
        <v>Pd</v>
      </c>
      <c r="G8517" s="25">
        <f t="shared" si="266"/>
        <v>1</v>
      </c>
      <c r="H8517" s="25">
        <f>VLOOKUP(F8517,Table!$A$2:$C$121,2,0)</f>
        <v>10</v>
      </c>
      <c r="I8517" s="26">
        <f>VLOOKUP(F8517,Table!$A$2:$C$121,3,0)</f>
        <v>5</v>
      </c>
      <c r="J8517" s="17" t="s">
        <v>50</v>
      </c>
      <c r="K8517" s="25" t="str">
        <f>LEFT(J8517,MIN(FIND({0,1,2,3,4,5,6,7,8,9},ASC(J8517)&amp;1234567890))-1)</f>
        <v>Ti</v>
      </c>
      <c r="L8517" s="25">
        <f t="shared" si="267"/>
        <v>1</v>
      </c>
      <c r="M8517" s="25">
        <f>VLOOKUP(K8517,Table!$A$2:$C$121,2,0)</f>
        <v>4</v>
      </c>
      <c r="N8517" s="26">
        <f>VLOOKUP(K8517,Table!$A$2:$C$121,3,0)</f>
        <v>4</v>
      </c>
      <c r="O8517" s="13" t="str">
        <f>VLOOKUP(A8517,Table!$U$1:$V$230,2,0)</f>
        <v>Cubic</v>
      </c>
      <c r="P8517" s="1"/>
    </row>
    <row r="8518" spans="1:16">
      <c r="A8518" s="12">
        <v>221</v>
      </c>
      <c r="B8518" s="12">
        <v>105724</v>
      </c>
      <c r="C8518" s="12" t="s">
        <v>9052</v>
      </c>
      <c r="D8518" s="12" t="s">
        <v>8060</v>
      </c>
      <c r="E8518" s="17" t="s">
        <v>11830</v>
      </c>
      <c r="F8518" s="25" t="str">
        <f>LEFT(E8518,MIN(FIND({0,1,2,3,4,5,6,7,8,9},ASC(E8518)&amp;1234567890))-1)</f>
        <v>Pd</v>
      </c>
      <c r="G8518" s="25">
        <f t="shared" si="266"/>
        <v>3</v>
      </c>
      <c r="H8518" s="25">
        <f>VLOOKUP(F8518,Table!$A$2:$C$121,2,0)</f>
        <v>10</v>
      </c>
      <c r="I8518" s="26">
        <f>VLOOKUP(F8518,Table!$A$2:$C$121,3,0)</f>
        <v>5</v>
      </c>
      <c r="J8518" s="17" t="s">
        <v>50</v>
      </c>
      <c r="K8518" s="25" t="str">
        <f>LEFT(J8518,MIN(FIND({0,1,2,3,4,5,6,7,8,9},ASC(J8518)&amp;1234567890))-1)</f>
        <v>Ti</v>
      </c>
      <c r="L8518" s="25">
        <f t="shared" si="267"/>
        <v>1</v>
      </c>
      <c r="M8518" s="25">
        <f>VLOOKUP(K8518,Table!$A$2:$C$121,2,0)</f>
        <v>4</v>
      </c>
      <c r="N8518" s="26">
        <f>VLOOKUP(K8518,Table!$A$2:$C$121,3,0)</f>
        <v>4</v>
      </c>
      <c r="O8518" s="13" t="str">
        <f>VLOOKUP(A8518,Table!$U$1:$V$230,2,0)</f>
        <v>Cubic</v>
      </c>
      <c r="P8518" s="1"/>
    </row>
    <row r="8519" spans="1:16">
      <c r="A8519" s="12">
        <v>221</v>
      </c>
      <c r="B8519" s="12">
        <v>105734</v>
      </c>
      <c r="C8519" s="12" t="s">
        <v>9052</v>
      </c>
      <c r="D8519" s="12" t="s">
        <v>9447</v>
      </c>
      <c r="E8519" s="17" t="s">
        <v>541</v>
      </c>
      <c r="F8519" s="25" t="str">
        <f>LEFT(E8519,MIN(FIND({0,1,2,3,4,5,6,7,8,9},ASC(E8519)&amp;1234567890))-1)</f>
        <v>Pd</v>
      </c>
      <c r="G8519" s="25">
        <f t="shared" si="266"/>
        <v>1</v>
      </c>
      <c r="H8519" s="25">
        <f>VLOOKUP(F8519,Table!$A$2:$C$121,2,0)</f>
        <v>10</v>
      </c>
      <c r="I8519" s="26">
        <f>VLOOKUP(F8519,Table!$A$2:$C$121,3,0)</f>
        <v>5</v>
      </c>
      <c r="J8519" s="17" t="s">
        <v>11334</v>
      </c>
      <c r="K8519" s="25" t="str">
        <f>LEFT(J8519,MIN(FIND({0,1,2,3,4,5,6,7,8,9},ASC(J8519)&amp;1234567890))-1)</f>
        <v>Tm</v>
      </c>
      <c r="L8519" s="25">
        <f t="shared" si="267"/>
        <v>1</v>
      </c>
      <c r="M8519" s="25">
        <f>VLOOKUP(K8519,Table!$A$2:$C$121,2,0)</f>
        <v>3</v>
      </c>
      <c r="N8519" s="26">
        <f>VLOOKUP(K8519,Table!$A$2:$C$121,3,0)</f>
        <v>6</v>
      </c>
      <c r="O8519" s="13" t="str">
        <f>VLOOKUP(A8519,Table!$U$1:$V$230,2,0)</f>
        <v>Cubic</v>
      </c>
      <c r="P8519" s="1"/>
    </row>
    <row r="8520" spans="1:16">
      <c r="A8520" s="12">
        <v>221</v>
      </c>
      <c r="B8520" s="12">
        <v>105735</v>
      </c>
      <c r="C8520" s="12" t="s">
        <v>9052</v>
      </c>
      <c r="D8520" s="12" t="s">
        <v>9448</v>
      </c>
      <c r="E8520" s="17" t="s">
        <v>11830</v>
      </c>
      <c r="F8520" s="25" t="str">
        <f>LEFT(E8520,MIN(FIND({0,1,2,3,4,5,6,7,8,9},ASC(E8520)&amp;1234567890))-1)</f>
        <v>Pd</v>
      </c>
      <c r="G8520" s="25">
        <f t="shared" si="266"/>
        <v>3</v>
      </c>
      <c r="H8520" s="25">
        <f>VLOOKUP(F8520,Table!$A$2:$C$121,2,0)</f>
        <v>10</v>
      </c>
      <c r="I8520" s="26">
        <f>VLOOKUP(F8520,Table!$A$2:$C$121,3,0)</f>
        <v>5</v>
      </c>
      <c r="J8520" s="17" t="s">
        <v>11334</v>
      </c>
      <c r="K8520" s="25" t="str">
        <f>LEFT(J8520,MIN(FIND({0,1,2,3,4,5,6,7,8,9},ASC(J8520)&amp;1234567890))-1)</f>
        <v>Tm</v>
      </c>
      <c r="L8520" s="25">
        <f t="shared" si="267"/>
        <v>1</v>
      </c>
      <c r="M8520" s="25">
        <f>VLOOKUP(K8520,Table!$A$2:$C$121,2,0)</f>
        <v>3</v>
      </c>
      <c r="N8520" s="26">
        <f>VLOOKUP(K8520,Table!$A$2:$C$121,3,0)</f>
        <v>6</v>
      </c>
      <c r="O8520" s="13" t="str">
        <f>VLOOKUP(A8520,Table!$U$1:$V$230,2,0)</f>
        <v>Cubic</v>
      </c>
      <c r="P8520" s="1"/>
    </row>
    <row r="8521" spans="1:16">
      <c r="A8521" s="12">
        <v>221</v>
      </c>
      <c r="B8521" s="12">
        <v>105743</v>
      </c>
      <c r="C8521" s="12" t="s">
        <v>9052</v>
      </c>
      <c r="D8521" s="12" t="s">
        <v>9449</v>
      </c>
      <c r="E8521" s="17" t="s">
        <v>11830</v>
      </c>
      <c r="F8521" s="25" t="str">
        <f>LEFT(E8521,MIN(FIND({0,1,2,3,4,5,6,7,8,9},ASC(E8521)&amp;1234567890))-1)</f>
        <v>Pd</v>
      </c>
      <c r="G8521" s="25">
        <f t="shared" si="266"/>
        <v>3</v>
      </c>
      <c r="H8521" s="25">
        <f>VLOOKUP(F8521,Table!$A$2:$C$121,2,0)</f>
        <v>10</v>
      </c>
      <c r="I8521" s="26">
        <f>VLOOKUP(F8521,Table!$A$2:$C$121,3,0)</f>
        <v>5</v>
      </c>
      <c r="J8521" s="17" t="s">
        <v>11336</v>
      </c>
      <c r="K8521" s="25" t="str">
        <f>LEFT(J8521,MIN(FIND({0,1,2,3,4,5,6,7,8,9},ASC(J8521)&amp;1234567890))-1)</f>
        <v>Y</v>
      </c>
      <c r="L8521" s="25">
        <f t="shared" si="267"/>
        <v>1</v>
      </c>
      <c r="M8521" s="25">
        <f>VLOOKUP(K8521,Table!$A$2:$C$121,2,0)</f>
        <v>3</v>
      </c>
      <c r="N8521" s="26">
        <f>VLOOKUP(K8521,Table!$A$2:$C$121,3,0)</f>
        <v>5</v>
      </c>
      <c r="O8521" s="13" t="str">
        <f>VLOOKUP(A8521,Table!$U$1:$V$230,2,0)</f>
        <v>Cubic</v>
      </c>
      <c r="P8521" s="1"/>
    </row>
    <row r="8522" spans="1:16">
      <c r="A8522" s="12">
        <v>221</v>
      </c>
      <c r="B8522" s="12">
        <v>105747</v>
      </c>
      <c r="C8522" s="12" t="s">
        <v>9052</v>
      </c>
      <c r="D8522" s="12" t="s">
        <v>2894</v>
      </c>
      <c r="E8522" s="17" t="s">
        <v>541</v>
      </c>
      <c r="F8522" s="25" t="str">
        <f>LEFT(E8522,MIN(FIND({0,1,2,3,4,5,6,7,8,9},ASC(E8522)&amp;1234567890))-1)</f>
        <v>Pd</v>
      </c>
      <c r="G8522" s="25">
        <f t="shared" si="266"/>
        <v>1</v>
      </c>
      <c r="H8522" s="25">
        <f>VLOOKUP(F8522,Table!$A$2:$C$121,2,0)</f>
        <v>10</v>
      </c>
      <c r="I8522" s="26">
        <f>VLOOKUP(F8522,Table!$A$2:$C$121,3,0)</f>
        <v>5</v>
      </c>
      <c r="J8522" s="17" t="s">
        <v>530</v>
      </c>
      <c r="K8522" s="25" t="str">
        <f>LEFT(J8522,MIN(FIND({0,1,2,3,4,5,6,7,8,9},ASC(J8522)&amp;1234567890))-1)</f>
        <v>Yb</v>
      </c>
      <c r="L8522" s="25">
        <f t="shared" si="267"/>
        <v>1</v>
      </c>
      <c r="M8522" s="25">
        <f>VLOOKUP(K8522,Table!$A$2:$C$121,2,0)</f>
        <v>3</v>
      </c>
      <c r="N8522" s="26">
        <f>VLOOKUP(K8522,Table!$A$2:$C$121,3,0)</f>
        <v>6</v>
      </c>
      <c r="O8522" s="13" t="str">
        <f>VLOOKUP(A8522,Table!$U$1:$V$230,2,0)</f>
        <v>Cubic</v>
      </c>
      <c r="P8522" s="1"/>
    </row>
    <row r="8523" spans="1:16">
      <c r="A8523" s="12">
        <v>221</v>
      </c>
      <c r="B8523" s="12">
        <v>105749</v>
      </c>
      <c r="C8523" s="12" t="s">
        <v>9052</v>
      </c>
      <c r="D8523" s="12" t="s">
        <v>9450</v>
      </c>
      <c r="E8523" s="17" t="s">
        <v>11830</v>
      </c>
      <c r="F8523" s="25" t="str">
        <f>LEFT(E8523,MIN(FIND({0,1,2,3,4,5,6,7,8,9},ASC(E8523)&amp;1234567890))-1)</f>
        <v>Pd</v>
      </c>
      <c r="G8523" s="25">
        <f t="shared" si="266"/>
        <v>3</v>
      </c>
      <c r="H8523" s="25">
        <f>VLOOKUP(F8523,Table!$A$2:$C$121,2,0)</f>
        <v>10</v>
      </c>
      <c r="I8523" s="26">
        <f>VLOOKUP(F8523,Table!$A$2:$C$121,3,0)</f>
        <v>5</v>
      </c>
      <c r="J8523" s="17" t="s">
        <v>530</v>
      </c>
      <c r="K8523" s="25" t="str">
        <f>LEFT(J8523,MIN(FIND({0,1,2,3,4,5,6,7,8,9},ASC(J8523)&amp;1234567890))-1)</f>
        <v>Yb</v>
      </c>
      <c r="L8523" s="25">
        <f t="shared" si="267"/>
        <v>1</v>
      </c>
      <c r="M8523" s="25">
        <f>VLOOKUP(K8523,Table!$A$2:$C$121,2,0)</f>
        <v>3</v>
      </c>
      <c r="N8523" s="26">
        <f>VLOOKUP(K8523,Table!$A$2:$C$121,3,0)</f>
        <v>6</v>
      </c>
      <c r="O8523" s="13" t="str">
        <f>VLOOKUP(A8523,Table!$U$1:$V$230,2,0)</f>
        <v>Cubic</v>
      </c>
      <c r="P8523" s="1"/>
    </row>
    <row r="8524" spans="1:16">
      <c r="A8524" s="12">
        <v>221</v>
      </c>
      <c r="B8524" s="12">
        <v>105774</v>
      </c>
      <c r="C8524" s="12" t="s">
        <v>9052</v>
      </c>
      <c r="D8524" s="12" t="s">
        <v>3865</v>
      </c>
      <c r="E8524" s="17" t="s">
        <v>11355</v>
      </c>
      <c r="F8524" s="25" t="str">
        <f>LEFT(E8524,MIN(FIND({0,1,2,3,4,5,6,7,8,9},ASC(E8524)&amp;1234567890))-1)</f>
        <v>Pt</v>
      </c>
      <c r="G8524" s="25">
        <f t="shared" si="266"/>
        <v>3</v>
      </c>
      <c r="H8524" s="25">
        <f>VLOOKUP(F8524,Table!$A$2:$C$121,2,0)</f>
        <v>10</v>
      </c>
      <c r="I8524" s="26">
        <f>VLOOKUP(F8524,Table!$A$2:$C$121,3,0)</f>
        <v>6</v>
      </c>
      <c r="J8524" s="17" t="s">
        <v>11502</v>
      </c>
      <c r="K8524" s="25" t="str">
        <f>LEFT(J8524,MIN(FIND({0,1,2,3,4,5,6,7,8,9},ASC(J8524)&amp;1234567890))-1)</f>
        <v>Pu</v>
      </c>
      <c r="L8524" s="25">
        <f t="shared" si="267"/>
        <v>1</v>
      </c>
      <c r="M8524" s="25">
        <f>VLOOKUP(K8524,Table!$A$2:$C$121,2,0)</f>
        <v>3</v>
      </c>
      <c r="N8524" s="26">
        <f>VLOOKUP(K8524,Table!$A$2:$C$121,3,0)</f>
        <v>7</v>
      </c>
      <c r="O8524" s="13" t="str">
        <f>VLOOKUP(A8524,Table!$U$1:$V$230,2,0)</f>
        <v>Cubic</v>
      </c>
      <c r="P8524" s="1"/>
    </row>
    <row r="8525" spans="1:16">
      <c r="A8525" s="12">
        <v>221</v>
      </c>
      <c r="B8525" s="12">
        <v>105784</v>
      </c>
      <c r="C8525" s="12" t="s">
        <v>9052</v>
      </c>
      <c r="D8525" s="12" t="s">
        <v>9451</v>
      </c>
      <c r="E8525" s="17" t="s">
        <v>539</v>
      </c>
      <c r="F8525" s="25" t="str">
        <f>LEFT(E8525,MIN(FIND({0,1,2,3,4,5,6,7,8,9},ASC(E8525)&amp;1234567890))-1)</f>
        <v>Pt</v>
      </c>
      <c r="G8525" s="25">
        <f t="shared" si="266"/>
        <v>1</v>
      </c>
      <c r="H8525" s="25">
        <f>VLOOKUP(F8525,Table!$A$2:$C$121,2,0)</f>
        <v>10</v>
      </c>
      <c r="I8525" s="26">
        <f>VLOOKUP(F8525,Table!$A$2:$C$121,3,0)</f>
        <v>6</v>
      </c>
      <c r="J8525" s="17" t="s">
        <v>11874</v>
      </c>
      <c r="K8525" s="25" t="str">
        <f>LEFT(J8525,MIN(FIND({0,1,2,3,4,5,6,7,8,9},ASC(J8525)&amp;1234567890))-1)</f>
        <v>Sc</v>
      </c>
      <c r="L8525" s="25">
        <f t="shared" si="267"/>
        <v>1</v>
      </c>
      <c r="M8525" s="25">
        <f>VLOOKUP(K8525,Table!$A$2:$C$121,2,0)</f>
        <v>3</v>
      </c>
      <c r="N8525" s="26">
        <f>VLOOKUP(K8525,Table!$A$2:$C$121,3,0)</f>
        <v>4</v>
      </c>
      <c r="O8525" s="13" t="str">
        <f>VLOOKUP(A8525,Table!$U$1:$V$230,2,0)</f>
        <v>Cubic</v>
      </c>
      <c r="P8525" s="1"/>
    </row>
    <row r="8526" spans="1:16">
      <c r="A8526" s="12">
        <v>221</v>
      </c>
      <c r="B8526" s="12">
        <v>105786</v>
      </c>
      <c r="C8526" s="12" t="s">
        <v>9052</v>
      </c>
      <c r="D8526" s="12" t="s">
        <v>9452</v>
      </c>
      <c r="E8526" s="17" t="s">
        <v>11355</v>
      </c>
      <c r="F8526" s="25" t="str">
        <f>LEFT(E8526,MIN(FIND({0,1,2,3,4,5,6,7,8,9},ASC(E8526)&amp;1234567890))-1)</f>
        <v>Pt</v>
      </c>
      <c r="G8526" s="25">
        <f t="shared" si="266"/>
        <v>3</v>
      </c>
      <c r="H8526" s="25">
        <f>VLOOKUP(F8526,Table!$A$2:$C$121,2,0)</f>
        <v>10</v>
      </c>
      <c r="I8526" s="26">
        <f>VLOOKUP(F8526,Table!$A$2:$C$121,3,0)</f>
        <v>6</v>
      </c>
      <c r="J8526" s="17" t="s">
        <v>11874</v>
      </c>
      <c r="K8526" s="25" t="str">
        <f>LEFT(J8526,MIN(FIND({0,1,2,3,4,5,6,7,8,9},ASC(J8526)&amp;1234567890))-1)</f>
        <v>Sc</v>
      </c>
      <c r="L8526" s="25">
        <f t="shared" si="267"/>
        <v>1</v>
      </c>
      <c r="M8526" s="25">
        <f>VLOOKUP(K8526,Table!$A$2:$C$121,2,0)</f>
        <v>3</v>
      </c>
      <c r="N8526" s="26">
        <f>VLOOKUP(K8526,Table!$A$2:$C$121,3,0)</f>
        <v>4</v>
      </c>
      <c r="O8526" s="13" t="str">
        <f>VLOOKUP(A8526,Table!$U$1:$V$230,2,0)</f>
        <v>Cubic</v>
      </c>
      <c r="P8526" s="1"/>
    </row>
    <row r="8527" spans="1:16">
      <c r="A8527" s="12">
        <v>221</v>
      </c>
      <c r="B8527" s="12">
        <v>105790</v>
      </c>
      <c r="C8527" s="12" t="s">
        <v>9052</v>
      </c>
      <c r="D8527" s="12" t="s">
        <v>9453</v>
      </c>
      <c r="E8527" s="17" t="s">
        <v>11355</v>
      </c>
      <c r="F8527" s="25" t="str">
        <f>LEFT(E8527,MIN(FIND({0,1,2,3,4,5,6,7,8,9},ASC(E8527)&amp;1234567890))-1)</f>
        <v>Pt</v>
      </c>
      <c r="G8527" s="25">
        <f t="shared" si="266"/>
        <v>3</v>
      </c>
      <c r="H8527" s="25">
        <f>VLOOKUP(F8527,Table!$A$2:$C$121,2,0)</f>
        <v>10</v>
      </c>
      <c r="I8527" s="26">
        <f>VLOOKUP(F8527,Table!$A$2:$C$121,3,0)</f>
        <v>6</v>
      </c>
      <c r="J8527" s="17" t="s">
        <v>590</v>
      </c>
      <c r="K8527" s="25" t="str">
        <f>LEFT(J8527,MIN(FIND({0,1,2,3,4,5,6,7,8,9},ASC(J8527)&amp;1234567890))-1)</f>
        <v>Sm</v>
      </c>
      <c r="L8527" s="25">
        <f t="shared" si="267"/>
        <v>1</v>
      </c>
      <c r="M8527" s="25">
        <f>VLOOKUP(K8527,Table!$A$2:$C$121,2,0)</f>
        <v>3</v>
      </c>
      <c r="N8527" s="26">
        <f>VLOOKUP(K8527,Table!$A$2:$C$121,3,0)</f>
        <v>6</v>
      </c>
      <c r="O8527" s="13" t="str">
        <f>VLOOKUP(A8527,Table!$U$1:$V$230,2,0)</f>
        <v>Cubic</v>
      </c>
      <c r="P8527" s="1"/>
    </row>
    <row r="8528" spans="1:16">
      <c r="A8528" s="12">
        <v>221</v>
      </c>
      <c r="B8528" s="12">
        <v>105795</v>
      </c>
      <c r="C8528" s="12" t="s">
        <v>9052</v>
      </c>
      <c r="D8528" s="12" t="s">
        <v>9454</v>
      </c>
      <c r="E8528" s="17" t="s">
        <v>11355</v>
      </c>
      <c r="F8528" s="25" t="str">
        <f>LEFT(E8528,MIN(FIND({0,1,2,3,4,5,6,7,8,9},ASC(E8528)&amp;1234567890))-1)</f>
        <v>Pt</v>
      </c>
      <c r="G8528" s="25">
        <f t="shared" si="266"/>
        <v>3</v>
      </c>
      <c r="H8528" s="25">
        <f>VLOOKUP(F8528,Table!$A$2:$C$121,2,0)</f>
        <v>10</v>
      </c>
      <c r="I8528" s="26">
        <f>VLOOKUP(F8528,Table!$A$2:$C$121,3,0)</f>
        <v>6</v>
      </c>
      <c r="J8528" s="17" t="s">
        <v>11291</v>
      </c>
      <c r="K8528" s="25" t="str">
        <f>LEFT(J8528,MIN(FIND({0,1,2,3,4,5,6,7,8,9},ASC(J8528)&amp;1234567890))-1)</f>
        <v>Sn</v>
      </c>
      <c r="L8528" s="25">
        <f t="shared" si="267"/>
        <v>1</v>
      </c>
      <c r="M8528" s="25">
        <f>VLOOKUP(K8528,Table!$A$2:$C$121,2,0)</f>
        <v>14</v>
      </c>
      <c r="N8528" s="26">
        <f>VLOOKUP(K8528,Table!$A$2:$C$121,3,0)</f>
        <v>5</v>
      </c>
      <c r="O8528" s="13" t="str">
        <f>VLOOKUP(A8528,Table!$U$1:$V$230,2,0)</f>
        <v>Cubic</v>
      </c>
      <c r="P8528" s="1"/>
    </row>
    <row r="8529" spans="1:16">
      <c r="A8529" s="12">
        <v>221</v>
      </c>
      <c r="B8529" s="12">
        <v>105808</v>
      </c>
      <c r="C8529" s="12" t="s">
        <v>9052</v>
      </c>
      <c r="D8529" s="12" t="s">
        <v>9455</v>
      </c>
      <c r="E8529" s="17" t="s">
        <v>11355</v>
      </c>
      <c r="F8529" s="25" t="str">
        <f>LEFT(E8529,MIN(FIND({0,1,2,3,4,5,6,7,8,9},ASC(E8529)&amp;1234567890))-1)</f>
        <v>Pt</v>
      </c>
      <c r="G8529" s="25">
        <f t="shared" si="266"/>
        <v>3</v>
      </c>
      <c r="H8529" s="25">
        <f>VLOOKUP(F8529,Table!$A$2:$C$121,2,0)</f>
        <v>10</v>
      </c>
      <c r="I8529" s="26">
        <f>VLOOKUP(F8529,Table!$A$2:$C$121,3,0)</f>
        <v>6</v>
      </c>
      <c r="J8529" s="17" t="s">
        <v>11313</v>
      </c>
      <c r="K8529" s="25" t="str">
        <f>LEFT(J8529,MIN(FIND({0,1,2,3,4,5,6,7,8,9},ASC(J8529)&amp;1234567890))-1)</f>
        <v>Tb</v>
      </c>
      <c r="L8529" s="25">
        <f t="shared" si="267"/>
        <v>1</v>
      </c>
      <c r="M8529" s="25">
        <f>VLOOKUP(K8529,Table!$A$2:$C$121,2,0)</f>
        <v>3</v>
      </c>
      <c r="N8529" s="26">
        <f>VLOOKUP(K8529,Table!$A$2:$C$121,3,0)</f>
        <v>6</v>
      </c>
      <c r="O8529" s="13" t="str">
        <f>VLOOKUP(A8529,Table!$U$1:$V$230,2,0)</f>
        <v>Cubic</v>
      </c>
      <c r="P8529" s="1"/>
    </row>
    <row r="8530" spans="1:16">
      <c r="A8530" s="12">
        <v>221</v>
      </c>
      <c r="B8530" s="12">
        <v>105814</v>
      </c>
      <c r="C8530" s="12" t="s">
        <v>9052</v>
      </c>
      <c r="D8530" s="12" t="s">
        <v>1973</v>
      </c>
      <c r="E8530" s="17" t="s">
        <v>539</v>
      </c>
      <c r="F8530" s="25" t="str">
        <f>LEFT(E8530,MIN(FIND({0,1,2,3,4,5,6,7,8,9},ASC(E8530)&amp;1234567890))-1)</f>
        <v>Pt</v>
      </c>
      <c r="G8530" s="25">
        <f t="shared" si="266"/>
        <v>1</v>
      </c>
      <c r="H8530" s="25">
        <f>VLOOKUP(F8530,Table!$A$2:$C$121,2,0)</f>
        <v>10</v>
      </c>
      <c r="I8530" s="26">
        <f>VLOOKUP(F8530,Table!$A$2:$C$121,3,0)</f>
        <v>6</v>
      </c>
      <c r="J8530" s="17" t="s">
        <v>50</v>
      </c>
      <c r="K8530" s="25" t="str">
        <f>LEFT(J8530,MIN(FIND({0,1,2,3,4,5,6,7,8,9},ASC(J8530)&amp;1234567890))-1)</f>
        <v>Ti</v>
      </c>
      <c r="L8530" s="25">
        <f t="shared" si="267"/>
        <v>1</v>
      </c>
      <c r="M8530" s="25">
        <f>VLOOKUP(K8530,Table!$A$2:$C$121,2,0)</f>
        <v>4</v>
      </c>
      <c r="N8530" s="26">
        <f>VLOOKUP(K8530,Table!$A$2:$C$121,3,0)</f>
        <v>4</v>
      </c>
      <c r="O8530" s="13" t="str">
        <f>VLOOKUP(A8530,Table!$U$1:$V$230,2,0)</f>
        <v>Cubic</v>
      </c>
      <c r="P8530" s="1"/>
    </row>
    <row r="8531" spans="1:16">
      <c r="A8531" s="12">
        <v>221</v>
      </c>
      <c r="B8531" s="12">
        <v>105824</v>
      </c>
      <c r="C8531" s="12" t="s">
        <v>9052</v>
      </c>
      <c r="D8531" s="12" t="s">
        <v>9456</v>
      </c>
      <c r="E8531" s="17" t="s">
        <v>11355</v>
      </c>
      <c r="F8531" s="25" t="str">
        <f>LEFT(E8531,MIN(FIND({0,1,2,3,4,5,6,7,8,9},ASC(E8531)&amp;1234567890))-1)</f>
        <v>Pt</v>
      </c>
      <c r="G8531" s="25">
        <f t="shared" si="266"/>
        <v>3</v>
      </c>
      <c r="H8531" s="25">
        <f>VLOOKUP(F8531,Table!$A$2:$C$121,2,0)</f>
        <v>10</v>
      </c>
      <c r="I8531" s="26">
        <f>VLOOKUP(F8531,Table!$A$2:$C$121,3,0)</f>
        <v>6</v>
      </c>
      <c r="J8531" s="17" t="s">
        <v>11334</v>
      </c>
      <c r="K8531" s="25" t="str">
        <f>LEFT(J8531,MIN(FIND({0,1,2,3,4,5,6,7,8,9},ASC(J8531)&amp;1234567890))-1)</f>
        <v>Tm</v>
      </c>
      <c r="L8531" s="25">
        <f t="shared" si="267"/>
        <v>1</v>
      </c>
      <c r="M8531" s="25">
        <f>VLOOKUP(K8531,Table!$A$2:$C$121,2,0)</f>
        <v>3</v>
      </c>
      <c r="N8531" s="26">
        <f>VLOOKUP(K8531,Table!$A$2:$C$121,3,0)</f>
        <v>6</v>
      </c>
      <c r="O8531" s="13" t="str">
        <f>VLOOKUP(A8531,Table!$U$1:$V$230,2,0)</f>
        <v>Cubic</v>
      </c>
      <c r="P8531" s="1"/>
    </row>
    <row r="8532" spans="1:16">
      <c r="A8532" s="12">
        <v>221</v>
      </c>
      <c r="B8532" s="12">
        <v>105836</v>
      </c>
      <c r="C8532" s="12" t="s">
        <v>9052</v>
      </c>
      <c r="D8532" s="12" t="s">
        <v>9457</v>
      </c>
      <c r="E8532" s="17" t="s">
        <v>539</v>
      </c>
      <c r="F8532" s="25" t="str">
        <f>LEFT(E8532,MIN(FIND({0,1,2,3,4,5,6,7,8,9},ASC(E8532)&amp;1234567890))-1)</f>
        <v>Pt</v>
      </c>
      <c r="G8532" s="25">
        <f t="shared" si="266"/>
        <v>1</v>
      </c>
      <c r="H8532" s="25">
        <f>VLOOKUP(F8532,Table!$A$2:$C$121,2,0)</f>
        <v>10</v>
      </c>
      <c r="I8532" s="26">
        <f>VLOOKUP(F8532,Table!$A$2:$C$121,3,0)</f>
        <v>6</v>
      </c>
      <c r="J8532" s="17" t="s">
        <v>11405</v>
      </c>
      <c r="K8532" s="25" t="str">
        <f>LEFT(J8532,MIN(FIND({0,1,2,3,4,5,6,7,8,9},ASC(J8532)&amp;1234567890))-1)</f>
        <v>V</v>
      </c>
      <c r="L8532" s="25">
        <f t="shared" si="267"/>
        <v>3</v>
      </c>
      <c r="M8532" s="25">
        <f>VLOOKUP(K8532,Table!$A$2:$C$121,2,0)</f>
        <v>5</v>
      </c>
      <c r="N8532" s="26">
        <f>VLOOKUP(K8532,Table!$A$2:$C$121,3,0)</f>
        <v>4</v>
      </c>
      <c r="O8532" s="13" t="str">
        <f>VLOOKUP(A8532,Table!$U$1:$V$230,2,0)</f>
        <v>Cubic</v>
      </c>
      <c r="P8532" s="1"/>
    </row>
    <row r="8533" spans="1:16">
      <c r="A8533" s="12">
        <v>221</v>
      </c>
      <c r="B8533" s="12">
        <v>105841</v>
      </c>
      <c r="C8533" s="12" t="s">
        <v>9052</v>
      </c>
      <c r="D8533" s="12" t="s">
        <v>4959</v>
      </c>
      <c r="E8533" s="17" t="s">
        <v>11355</v>
      </c>
      <c r="F8533" s="25" t="str">
        <f>LEFT(E8533,MIN(FIND({0,1,2,3,4,5,6,7,8,9},ASC(E8533)&amp;1234567890))-1)</f>
        <v>Pt</v>
      </c>
      <c r="G8533" s="25">
        <f t="shared" si="266"/>
        <v>3</v>
      </c>
      <c r="H8533" s="25">
        <f>VLOOKUP(F8533,Table!$A$2:$C$121,2,0)</f>
        <v>10</v>
      </c>
      <c r="I8533" s="26">
        <f>VLOOKUP(F8533,Table!$A$2:$C$121,3,0)</f>
        <v>6</v>
      </c>
      <c r="J8533" s="17" t="s">
        <v>334</v>
      </c>
      <c r="K8533" s="25" t="str">
        <f>LEFT(J8533,MIN(FIND({0,1,2,3,4,5,6,7,8,9},ASC(J8533)&amp;1234567890))-1)</f>
        <v>V</v>
      </c>
      <c r="L8533" s="25">
        <f t="shared" si="267"/>
        <v>1</v>
      </c>
      <c r="M8533" s="25">
        <f>VLOOKUP(K8533,Table!$A$2:$C$121,2,0)</f>
        <v>5</v>
      </c>
      <c r="N8533" s="26">
        <f>VLOOKUP(K8533,Table!$A$2:$C$121,3,0)</f>
        <v>4</v>
      </c>
      <c r="O8533" s="13" t="str">
        <f>VLOOKUP(A8533,Table!$U$1:$V$230,2,0)</f>
        <v>Cubic</v>
      </c>
      <c r="P8533" s="1"/>
    </row>
    <row r="8534" spans="1:16">
      <c r="A8534" s="12">
        <v>221</v>
      </c>
      <c r="B8534" s="12">
        <v>105845</v>
      </c>
      <c r="C8534" s="12" t="s">
        <v>9052</v>
      </c>
      <c r="D8534" s="12" t="s">
        <v>9458</v>
      </c>
      <c r="E8534" s="17" t="s">
        <v>11355</v>
      </c>
      <c r="F8534" s="25" t="str">
        <f>LEFT(E8534,MIN(FIND({0,1,2,3,4,5,6,7,8,9},ASC(E8534)&amp;1234567890))-1)</f>
        <v>Pt</v>
      </c>
      <c r="G8534" s="25">
        <f t="shared" si="266"/>
        <v>3</v>
      </c>
      <c r="H8534" s="25">
        <f>VLOOKUP(F8534,Table!$A$2:$C$121,2,0)</f>
        <v>10</v>
      </c>
      <c r="I8534" s="26">
        <f>VLOOKUP(F8534,Table!$A$2:$C$121,3,0)</f>
        <v>6</v>
      </c>
      <c r="J8534" s="17" t="s">
        <v>11336</v>
      </c>
      <c r="K8534" s="25" t="str">
        <f>LEFT(J8534,MIN(FIND({0,1,2,3,4,5,6,7,8,9},ASC(J8534)&amp;1234567890))-1)</f>
        <v>Y</v>
      </c>
      <c r="L8534" s="25">
        <f t="shared" si="267"/>
        <v>1</v>
      </c>
      <c r="M8534" s="25">
        <f>VLOOKUP(K8534,Table!$A$2:$C$121,2,0)</f>
        <v>3</v>
      </c>
      <c r="N8534" s="26">
        <f>VLOOKUP(K8534,Table!$A$2:$C$121,3,0)</f>
        <v>5</v>
      </c>
      <c r="O8534" s="13" t="str">
        <f>VLOOKUP(A8534,Table!$U$1:$V$230,2,0)</f>
        <v>Cubic</v>
      </c>
      <c r="P8534" s="1"/>
    </row>
    <row r="8535" spans="1:16">
      <c r="A8535" s="12">
        <v>221</v>
      </c>
      <c r="B8535" s="12">
        <v>105849</v>
      </c>
      <c r="C8535" s="12" t="s">
        <v>9052</v>
      </c>
      <c r="D8535" s="12" t="s">
        <v>9459</v>
      </c>
      <c r="E8535" s="17" t="s">
        <v>11355</v>
      </c>
      <c r="F8535" s="25" t="str">
        <f>LEFT(E8535,MIN(FIND({0,1,2,3,4,5,6,7,8,9},ASC(E8535)&amp;1234567890))-1)</f>
        <v>Pt</v>
      </c>
      <c r="G8535" s="25">
        <f t="shared" si="266"/>
        <v>3</v>
      </c>
      <c r="H8535" s="25">
        <f>VLOOKUP(F8535,Table!$A$2:$C$121,2,0)</f>
        <v>10</v>
      </c>
      <c r="I8535" s="26">
        <f>VLOOKUP(F8535,Table!$A$2:$C$121,3,0)</f>
        <v>6</v>
      </c>
      <c r="J8535" s="17" t="s">
        <v>530</v>
      </c>
      <c r="K8535" s="25" t="str">
        <f>LEFT(J8535,MIN(FIND({0,1,2,3,4,5,6,7,8,9},ASC(J8535)&amp;1234567890))-1)</f>
        <v>Yb</v>
      </c>
      <c r="L8535" s="25">
        <f t="shared" si="267"/>
        <v>1</v>
      </c>
      <c r="M8535" s="25">
        <f>VLOOKUP(K8535,Table!$A$2:$C$121,2,0)</f>
        <v>3</v>
      </c>
      <c r="N8535" s="26">
        <f>VLOOKUP(K8535,Table!$A$2:$C$121,3,0)</f>
        <v>6</v>
      </c>
      <c r="O8535" s="13" t="str">
        <f>VLOOKUP(A8535,Table!$U$1:$V$230,2,0)</f>
        <v>Cubic</v>
      </c>
      <c r="P8535" s="1"/>
    </row>
    <row r="8536" spans="1:16">
      <c r="A8536" s="12">
        <v>221</v>
      </c>
      <c r="B8536" s="12">
        <v>105853</v>
      </c>
      <c r="C8536" s="12" t="s">
        <v>9052</v>
      </c>
      <c r="D8536" s="12" t="s">
        <v>9460</v>
      </c>
      <c r="E8536" s="17" t="s">
        <v>11355</v>
      </c>
      <c r="F8536" s="25" t="str">
        <f>LEFT(E8536,MIN(FIND({0,1,2,3,4,5,6,7,8,9},ASC(E8536)&amp;1234567890))-1)</f>
        <v>Pt</v>
      </c>
      <c r="G8536" s="25">
        <f t="shared" si="266"/>
        <v>3</v>
      </c>
      <c r="H8536" s="25">
        <f>VLOOKUP(F8536,Table!$A$2:$C$121,2,0)</f>
        <v>10</v>
      </c>
      <c r="I8536" s="26">
        <f>VLOOKUP(F8536,Table!$A$2:$C$121,3,0)</f>
        <v>6</v>
      </c>
      <c r="J8536" s="17" t="s">
        <v>70</v>
      </c>
      <c r="K8536" s="25" t="str">
        <f>LEFT(J8536,MIN(FIND({0,1,2,3,4,5,6,7,8,9},ASC(J8536)&amp;1234567890))-1)</f>
        <v>Zn</v>
      </c>
      <c r="L8536" s="25">
        <f t="shared" si="267"/>
        <v>1</v>
      </c>
      <c r="M8536" s="25">
        <f>VLOOKUP(K8536,Table!$A$2:$C$121,2,0)</f>
        <v>12</v>
      </c>
      <c r="N8536" s="26">
        <f>VLOOKUP(K8536,Table!$A$2:$C$121,3,0)</f>
        <v>4</v>
      </c>
      <c r="O8536" s="13" t="str">
        <f>VLOOKUP(A8536,Table!$U$1:$V$230,2,0)</f>
        <v>Cubic</v>
      </c>
      <c r="P8536" s="1"/>
    </row>
    <row r="8537" spans="1:16">
      <c r="A8537" s="12">
        <v>221</v>
      </c>
      <c r="B8537" s="12">
        <v>105857</v>
      </c>
      <c r="C8537" s="12" t="s">
        <v>9052</v>
      </c>
      <c r="D8537" s="12" t="s">
        <v>3298</v>
      </c>
      <c r="E8537" s="17" t="s">
        <v>539</v>
      </c>
      <c r="F8537" s="25" t="str">
        <f>LEFT(E8537,MIN(FIND({0,1,2,3,4,5,6,7,8,9},ASC(E8537)&amp;1234567890))-1)</f>
        <v>Pt</v>
      </c>
      <c r="G8537" s="25">
        <f t="shared" si="266"/>
        <v>1</v>
      </c>
      <c r="H8537" s="25">
        <f>VLOOKUP(F8537,Table!$A$2:$C$121,2,0)</f>
        <v>10</v>
      </c>
      <c r="I8537" s="26">
        <f>VLOOKUP(F8537,Table!$A$2:$C$121,3,0)</f>
        <v>6</v>
      </c>
      <c r="J8537" s="17" t="s">
        <v>377</v>
      </c>
      <c r="K8537" s="25" t="str">
        <f>LEFT(J8537,MIN(FIND({0,1,2,3,4,5,6,7,8,9},ASC(J8537)&amp;1234567890))-1)</f>
        <v>Zr</v>
      </c>
      <c r="L8537" s="25">
        <f t="shared" si="267"/>
        <v>1</v>
      </c>
      <c r="M8537" s="25">
        <f>VLOOKUP(K8537,Table!$A$2:$C$121,2,0)</f>
        <v>4</v>
      </c>
      <c r="N8537" s="26">
        <f>VLOOKUP(K8537,Table!$A$2:$C$121,3,0)</f>
        <v>5</v>
      </c>
      <c r="O8537" s="13" t="str">
        <f>VLOOKUP(A8537,Table!$U$1:$V$230,2,0)</f>
        <v>Cubic</v>
      </c>
      <c r="P8537" s="1"/>
    </row>
    <row r="8538" spans="1:16">
      <c r="A8538" s="12">
        <v>221</v>
      </c>
      <c r="B8538" s="12">
        <v>105858</v>
      </c>
      <c r="C8538" s="12" t="s">
        <v>9052</v>
      </c>
      <c r="D8538" s="12" t="s">
        <v>8065</v>
      </c>
      <c r="E8538" s="17" t="s">
        <v>11355</v>
      </c>
      <c r="F8538" s="25" t="str">
        <f>LEFT(E8538,MIN(FIND({0,1,2,3,4,5,6,7,8,9},ASC(E8538)&amp;1234567890))-1)</f>
        <v>Pt</v>
      </c>
      <c r="G8538" s="25">
        <f t="shared" si="266"/>
        <v>3</v>
      </c>
      <c r="H8538" s="25">
        <f>VLOOKUP(F8538,Table!$A$2:$C$121,2,0)</f>
        <v>10</v>
      </c>
      <c r="I8538" s="26">
        <f>VLOOKUP(F8538,Table!$A$2:$C$121,3,0)</f>
        <v>6</v>
      </c>
      <c r="J8538" s="17" t="s">
        <v>377</v>
      </c>
      <c r="K8538" s="25" t="str">
        <f>LEFT(J8538,MIN(FIND({0,1,2,3,4,5,6,7,8,9},ASC(J8538)&amp;1234567890))-1)</f>
        <v>Zr</v>
      </c>
      <c r="L8538" s="25">
        <f t="shared" si="267"/>
        <v>1</v>
      </c>
      <c r="M8538" s="25">
        <f>VLOOKUP(K8538,Table!$A$2:$C$121,2,0)</f>
        <v>4</v>
      </c>
      <c r="N8538" s="26">
        <f>VLOOKUP(K8538,Table!$A$2:$C$121,3,0)</f>
        <v>5</v>
      </c>
      <c r="O8538" s="13" t="str">
        <f>VLOOKUP(A8538,Table!$U$1:$V$230,2,0)</f>
        <v>Cubic</v>
      </c>
      <c r="P8538" s="1"/>
    </row>
    <row r="8539" spans="1:16">
      <c r="A8539" s="12">
        <v>221</v>
      </c>
      <c r="B8539" s="12">
        <v>105861</v>
      </c>
      <c r="C8539" s="12" t="s">
        <v>9052</v>
      </c>
      <c r="D8539" s="12" t="s">
        <v>9461</v>
      </c>
      <c r="E8539" s="17" t="s">
        <v>11502</v>
      </c>
      <c r="F8539" s="25" t="str">
        <f>LEFT(E8539,MIN(FIND({0,1,2,3,4,5,6,7,8,9},ASC(E8539)&amp;1234567890))-1)</f>
        <v>Pu</v>
      </c>
      <c r="G8539" s="25">
        <f t="shared" si="266"/>
        <v>1</v>
      </c>
      <c r="H8539" s="25">
        <f>VLOOKUP(F8539,Table!$A$2:$C$121,2,0)</f>
        <v>3</v>
      </c>
      <c r="I8539" s="26">
        <f>VLOOKUP(F8539,Table!$A$2:$C$121,3,0)</f>
        <v>7</v>
      </c>
      <c r="J8539" s="17" t="s">
        <v>424</v>
      </c>
      <c r="K8539" s="25" t="str">
        <f>LEFT(J8539,MIN(FIND({0,1,2,3,4,5,6,7,8,9},ASC(J8539)&amp;1234567890))-1)</f>
        <v>Rh</v>
      </c>
      <c r="L8539" s="25">
        <f t="shared" si="267"/>
        <v>3</v>
      </c>
      <c r="M8539" s="25">
        <f>VLOOKUP(K8539,Table!$A$2:$C$121,2,0)</f>
        <v>9</v>
      </c>
      <c r="N8539" s="26">
        <f>VLOOKUP(K8539,Table!$A$2:$C$121,3,0)</f>
        <v>5</v>
      </c>
      <c r="O8539" s="13" t="str">
        <f>VLOOKUP(A8539,Table!$U$1:$V$230,2,0)</f>
        <v>Cubic</v>
      </c>
      <c r="P8539" s="1"/>
    </row>
    <row r="8540" spans="1:16">
      <c r="A8540" s="12">
        <v>221</v>
      </c>
      <c r="B8540" s="12">
        <v>105865</v>
      </c>
      <c r="C8540" s="12" t="s">
        <v>9052</v>
      </c>
      <c r="D8540" s="12" t="s">
        <v>9462</v>
      </c>
      <c r="E8540" s="17" t="s">
        <v>11502</v>
      </c>
      <c r="F8540" s="25" t="str">
        <f>LEFT(E8540,MIN(FIND({0,1,2,3,4,5,6,7,8,9},ASC(E8540)&amp;1234567890))-1)</f>
        <v>Pu</v>
      </c>
      <c r="G8540" s="25">
        <f t="shared" si="266"/>
        <v>1</v>
      </c>
      <c r="H8540" s="25">
        <f>VLOOKUP(F8540,Table!$A$2:$C$121,2,0)</f>
        <v>3</v>
      </c>
      <c r="I8540" s="26">
        <f>VLOOKUP(F8540,Table!$A$2:$C$121,3,0)</f>
        <v>7</v>
      </c>
      <c r="J8540" s="17" t="s">
        <v>341</v>
      </c>
      <c r="K8540" s="25" t="str">
        <f>LEFT(J8540,MIN(FIND({0,1,2,3,4,5,6,7,8,9},ASC(J8540)&amp;1234567890))-1)</f>
        <v>Ru</v>
      </c>
      <c r="L8540" s="25">
        <f t="shared" si="267"/>
        <v>1</v>
      </c>
      <c r="M8540" s="25">
        <f>VLOOKUP(K8540,Table!$A$2:$C$121,2,0)</f>
        <v>8</v>
      </c>
      <c r="N8540" s="26">
        <f>VLOOKUP(K8540,Table!$A$2:$C$121,3,0)</f>
        <v>5</v>
      </c>
      <c r="O8540" s="13" t="str">
        <f>VLOOKUP(A8540,Table!$U$1:$V$230,2,0)</f>
        <v>Cubic</v>
      </c>
      <c r="P8540" s="1"/>
    </row>
    <row r="8541" spans="1:16">
      <c r="A8541" s="12">
        <v>221</v>
      </c>
      <c r="B8541" s="12">
        <v>105874</v>
      </c>
      <c r="C8541" s="12" t="s">
        <v>9052</v>
      </c>
      <c r="D8541" s="12" t="s">
        <v>9463</v>
      </c>
      <c r="E8541" s="17" t="s">
        <v>11502</v>
      </c>
      <c r="F8541" s="25" t="str">
        <f>LEFT(E8541,MIN(FIND({0,1,2,3,4,5,6,7,8,9},ASC(E8541)&amp;1234567890))-1)</f>
        <v>Pu</v>
      </c>
      <c r="G8541" s="25">
        <f t="shared" si="266"/>
        <v>1</v>
      </c>
      <c r="H8541" s="25">
        <f>VLOOKUP(F8541,Table!$A$2:$C$121,2,0)</f>
        <v>3</v>
      </c>
      <c r="I8541" s="26">
        <f>VLOOKUP(F8541,Table!$A$2:$C$121,3,0)</f>
        <v>7</v>
      </c>
      <c r="J8541" s="17" t="s">
        <v>413</v>
      </c>
      <c r="K8541" s="25" t="str">
        <f>LEFT(J8541,MIN(FIND({0,1,2,3,4,5,6,7,8,9},ASC(J8541)&amp;1234567890))-1)</f>
        <v>Sn</v>
      </c>
      <c r="L8541" s="25">
        <f t="shared" si="267"/>
        <v>3</v>
      </c>
      <c r="M8541" s="25">
        <f>VLOOKUP(K8541,Table!$A$2:$C$121,2,0)</f>
        <v>14</v>
      </c>
      <c r="N8541" s="26">
        <f>VLOOKUP(K8541,Table!$A$2:$C$121,3,0)</f>
        <v>5</v>
      </c>
      <c r="O8541" s="13" t="str">
        <f>VLOOKUP(A8541,Table!$U$1:$V$230,2,0)</f>
        <v>Cubic</v>
      </c>
      <c r="P8541" s="1"/>
    </row>
    <row r="8542" spans="1:16">
      <c r="A8542" s="12">
        <v>221</v>
      </c>
      <c r="B8542" s="12">
        <v>105896</v>
      </c>
      <c r="C8542" s="12" t="s">
        <v>9052</v>
      </c>
      <c r="D8542" s="12" t="s">
        <v>9464</v>
      </c>
      <c r="E8542" s="17" t="s">
        <v>37</v>
      </c>
      <c r="F8542" s="25" t="str">
        <f>LEFT(E8542,MIN(FIND({0,1,2,3,4,5,6,7,8,9},ASC(E8542)&amp;1234567890))-1)</f>
        <v>Re</v>
      </c>
      <c r="G8542" s="25">
        <f t="shared" si="266"/>
        <v>1</v>
      </c>
      <c r="H8542" s="25">
        <f>VLOOKUP(F8542,Table!$A$2:$C$121,2,0)</f>
        <v>7</v>
      </c>
      <c r="I8542" s="26">
        <f>VLOOKUP(F8542,Table!$A$2:$C$121,3,0)</f>
        <v>6</v>
      </c>
      <c r="J8542" s="17" t="s">
        <v>50</v>
      </c>
      <c r="K8542" s="25" t="str">
        <f>LEFT(J8542,MIN(FIND({0,1,2,3,4,5,6,7,8,9},ASC(J8542)&amp;1234567890))-1)</f>
        <v>Ti</v>
      </c>
      <c r="L8542" s="25">
        <f t="shared" si="267"/>
        <v>1</v>
      </c>
      <c r="M8542" s="25">
        <f>VLOOKUP(K8542,Table!$A$2:$C$121,2,0)</f>
        <v>4</v>
      </c>
      <c r="N8542" s="26">
        <f>VLOOKUP(K8542,Table!$A$2:$C$121,3,0)</f>
        <v>4</v>
      </c>
      <c r="O8542" s="13" t="str">
        <f>VLOOKUP(A8542,Table!$U$1:$V$230,2,0)</f>
        <v>Cubic</v>
      </c>
      <c r="P8542" s="1"/>
    </row>
    <row r="8543" spans="1:16">
      <c r="A8543" s="12">
        <v>221</v>
      </c>
      <c r="B8543" s="12">
        <v>105919</v>
      </c>
      <c r="C8543" s="12" t="s">
        <v>9052</v>
      </c>
      <c r="D8543" s="12" t="s">
        <v>9465</v>
      </c>
      <c r="E8543" s="17" t="s">
        <v>11294</v>
      </c>
      <c r="F8543" s="25" t="str">
        <f>LEFT(E8543,MIN(FIND({0,1,2,3,4,5,6,7,8,9},ASC(E8543)&amp;1234567890))-1)</f>
        <v>Rh</v>
      </c>
      <c r="G8543" s="25">
        <f t="shared" si="266"/>
        <v>1</v>
      </c>
      <c r="H8543" s="25">
        <f>VLOOKUP(F8543,Table!$A$2:$C$121,2,0)</f>
        <v>9</v>
      </c>
      <c r="I8543" s="26">
        <f>VLOOKUP(F8543,Table!$A$2:$C$121,3,0)</f>
        <v>5</v>
      </c>
      <c r="J8543" s="17" t="s">
        <v>11874</v>
      </c>
      <c r="K8543" s="25" t="str">
        <f>LEFT(J8543,MIN(FIND({0,1,2,3,4,5,6,7,8,9},ASC(J8543)&amp;1234567890))-1)</f>
        <v>Sc</v>
      </c>
      <c r="L8543" s="25">
        <f t="shared" si="267"/>
        <v>1</v>
      </c>
      <c r="M8543" s="25">
        <f>VLOOKUP(K8543,Table!$A$2:$C$121,2,0)</f>
        <v>3</v>
      </c>
      <c r="N8543" s="26">
        <f>VLOOKUP(K8543,Table!$A$2:$C$121,3,0)</f>
        <v>4</v>
      </c>
      <c r="O8543" s="13" t="str">
        <f>VLOOKUP(A8543,Table!$U$1:$V$230,2,0)</f>
        <v>Cubic</v>
      </c>
      <c r="P8543" s="1"/>
    </row>
    <row r="8544" spans="1:16">
      <c r="A8544" s="12">
        <v>221</v>
      </c>
      <c r="B8544" s="12">
        <v>105920</v>
      </c>
      <c r="C8544" s="12" t="s">
        <v>9052</v>
      </c>
      <c r="D8544" s="12" t="s">
        <v>9466</v>
      </c>
      <c r="E8544" s="17" t="s">
        <v>424</v>
      </c>
      <c r="F8544" s="25" t="str">
        <f>LEFT(E8544,MIN(FIND({0,1,2,3,4,5,6,7,8,9},ASC(E8544)&amp;1234567890))-1)</f>
        <v>Rh</v>
      </c>
      <c r="G8544" s="25">
        <f t="shared" si="266"/>
        <v>3</v>
      </c>
      <c r="H8544" s="25">
        <f>VLOOKUP(F8544,Table!$A$2:$C$121,2,0)</f>
        <v>9</v>
      </c>
      <c r="I8544" s="26">
        <f>VLOOKUP(F8544,Table!$A$2:$C$121,3,0)</f>
        <v>5</v>
      </c>
      <c r="J8544" s="17" t="s">
        <v>11874</v>
      </c>
      <c r="K8544" s="25" t="str">
        <f>LEFT(J8544,MIN(FIND({0,1,2,3,4,5,6,7,8,9},ASC(J8544)&amp;1234567890))-1)</f>
        <v>Sc</v>
      </c>
      <c r="L8544" s="25">
        <f t="shared" si="267"/>
        <v>1</v>
      </c>
      <c r="M8544" s="25">
        <f>VLOOKUP(K8544,Table!$A$2:$C$121,2,0)</f>
        <v>3</v>
      </c>
      <c r="N8544" s="26">
        <f>VLOOKUP(K8544,Table!$A$2:$C$121,3,0)</f>
        <v>4</v>
      </c>
      <c r="O8544" s="13" t="str">
        <f>VLOOKUP(A8544,Table!$U$1:$V$230,2,0)</f>
        <v>Cubic</v>
      </c>
      <c r="P8544" s="1"/>
    </row>
    <row r="8545" spans="1:16">
      <c r="A8545" s="12">
        <v>221</v>
      </c>
      <c r="B8545" s="12">
        <v>105925</v>
      </c>
      <c r="C8545" s="12" t="s">
        <v>9052</v>
      </c>
      <c r="D8545" s="12" t="s">
        <v>9467</v>
      </c>
      <c r="E8545" s="17" t="s">
        <v>11294</v>
      </c>
      <c r="F8545" s="25" t="str">
        <f>LEFT(E8545,MIN(FIND({0,1,2,3,4,5,6,7,8,9},ASC(E8545)&amp;1234567890))-1)</f>
        <v>Rh</v>
      </c>
      <c r="G8545" s="25">
        <f t="shared" si="266"/>
        <v>1</v>
      </c>
      <c r="H8545" s="25">
        <f>VLOOKUP(F8545,Table!$A$2:$C$121,2,0)</f>
        <v>9</v>
      </c>
      <c r="I8545" s="26">
        <f>VLOOKUP(F8545,Table!$A$2:$C$121,3,0)</f>
        <v>5</v>
      </c>
      <c r="J8545" s="17" t="s">
        <v>590</v>
      </c>
      <c r="K8545" s="25" t="str">
        <f>LEFT(J8545,MIN(FIND({0,1,2,3,4,5,6,7,8,9},ASC(J8545)&amp;1234567890))-1)</f>
        <v>Sm</v>
      </c>
      <c r="L8545" s="25">
        <f t="shared" si="267"/>
        <v>1</v>
      </c>
      <c r="M8545" s="25">
        <f>VLOOKUP(K8545,Table!$A$2:$C$121,2,0)</f>
        <v>3</v>
      </c>
      <c r="N8545" s="26">
        <f>VLOOKUP(K8545,Table!$A$2:$C$121,3,0)</f>
        <v>6</v>
      </c>
      <c r="O8545" s="13" t="str">
        <f>VLOOKUP(A8545,Table!$U$1:$V$230,2,0)</f>
        <v>Cubic</v>
      </c>
      <c r="P8545" s="1"/>
    </row>
    <row r="8546" spans="1:16">
      <c r="A8546" s="12">
        <v>221</v>
      </c>
      <c r="B8546" s="12">
        <v>105939</v>
      </c>
      <c r="C8546" s="12" t="s">
        <v>9052</v>
      </c>
      <c r="D8546" s="12" t="s">
        <v>9468</v>
      </c>
      <c r="E8546" s="17" t="s">
        <v>424</v>
      </c>
      <c r="F8546" s="25" t="str">
        <f>LEFT(E8546,MIN(FIND({0,1,2,3,4,5,6,7,8,9},ASC(E8546)&amp;1234567890))-1)</f>
        <v>Rh</v>
      </c>
      <c r="G8546" s="25">
        <f t="shared" si="266"/>
        <v>3</v>
      </c>
      <c r="H8546" s="25">
        <f>VLOOKUP(F8546,Table!$A$2:$C$121,2,0)</f>
        <v>9</v>
      </c>
      <c r="I8546" s="26">
        <f>VLOOKUP(F8546,Table!$A$2:$C$121,3,0)</f>
        <v>5</v>
      </c>
      <c r="J8546" s="17" t="s">
        <v>405</v>
      </c>
      <c r="K8546" s="25" t="str">
        <f>LEFT(J8546,MIN(FIND({0,1,2,3,4,5,6,7,8,9},ASC(J8546)&amp;1234567890))-1)</f>
        <v>Ta</v>
      </c>
      <c r="L8546" s="25">
        <f t="shared" si="267"/>
        <v>1</v>
      </c>
      <c r="M8546" s="25">
        <f>VLOOKUP(K8546,Table!$A$2:$C$121,2,0)</f>
        <v>5</v>
      </c>
      <c r="N8546" s="26">
        <f>VLOOKUP(K8546,Table!$A$2:$C$121,3,0)</f>
        <v>6</v>
      </c>
      <c r="O8546" s="13" t="str">
        <f>VLOOKUP(A8546,Table!$U$1:$V$230,2,0)</f>
        <v>Cubic</v>
      </c>
      <c r="P8546" s="1"/>
    </row>
    <row r="8547" spans="1:16">
      <c r="A8547" s="12">
        <v>221</v>
      </c>
      <c r="B8547" s="12">
        <v>105942</v>
      </c>
      <c r="C8547" s="12" t="s">
        <v>9052</v>
      </c>
      <c r="D8547" s="12" t="s">
        <v>9469</v>
      </c>
      <c r="E8547" s="17" t="s">
        <v>11294</v>
      </c>
      <c r="F8547" s="25" t="str">
        <f>LEFT(E8547,MIN(FIND({0,1,2,3,4,5,6,7,8,9},ASC(E8547)&amp;1234567890))-1)</f>
        <v>Rh</v>
      </c>
      <c r="G8547" s="25">
        <f t="shared" si="266"/>
        <v>1</v>
      </c>
      <c r="H8547" s="25">
        <f>VLOOKUP(F8547,Table!$A$2:$C$121,2,0)</f>
        <v>9</v>
      </c>
      <c r="I8547" s="26">
        <f>VLOOKUP(F8547,Table!$A$2:$C$121,3,0)</f>
        <v>5</v>
      </c>
      <c r="J8547" s="17" t="s">
        <v>11313</v>
      </c>
      <c r="K8547" s="25" t="str">
        <f>LEFT(J8547,MIN(FIND({0,1,2,3,4,5,6,7,8,9},ASC(J8547)&amp;1234567890))-1)</f>
        <v>Tb</v>
      </c>
      <c r="L8547" s="25">
        <f t="shared" si="267"/>
        <v>1</v>
      </c>
      <c r="M8547" s="25">
        <f>VLOOKUP(K8547,Table!$A$2:$C$121,2,0)</f>
        <v>3</v>
      </c>
      <c r="N8547" s="26">
        <f>VLOOKUP(K8547,Table!$A$2:$C$121,3,0)</f>
        <v>6</v>
      </c>
      <c r="O8547" s="13" t="str">
        <f>VLOOKUP(A8547,Table!$U$1:$V$230,2,0)</f>
        <v>Cubic</v>
      </c>
      <c r="P8547" s="1"/>
    </row>
    <row r="8548" spans="1:16">
      <c r="A8548" s="12">
        <v>221</v>
      </c>
      <c r="B8548" s="12">
        <v>105949</v>
      </c>
      <c r="C8548" s="12" t="s">
        <v>9052</v>
      </c>
      <c r="D8548" s="12" t="s">
        <v>9470</v>
      </c>
      <c r="E8548" s="17" t="s">
        <v>424</v>
      </c>
      <c r="F8548" s="25" t="str">
        <f>LEFT(E8548,MIN(FIND({0,1,2,3,4,5,6,7,8,9},ASC(E8548)&amp;1234567890))-1)</f>
        <v>Rh</v>
      </c>
      <c r="G8548" s="25">
        <f t="shared" si="266"/>
        <v>3</v>
      </c>
      <c r="H8548" s="25">
        <f>VLOOKUP(F8548,Table!$A$2:$C$121,2,0)</f>
        <v>9</v>
      </c>
      <c r="I8548" s="26">
        <f>VLOOKUP(F8548,Table!$A$2:$C$121,3,0)</f>
        <v>5</v>
      </c>
      <c r="J8548" s="17" t="s">
        <v>11363</v>
      </c>
      <c r="K8548" s="25" t="str">
        <f>LEFT(J8548,MIN(FIND({0,1,2,3,4,5,6,7,8,9},ASC(J8548)&amp;1234567890))-1)</f>
        <v>Th</v>
      </c>
      <c r="L8548" s="25">
        <f t="shared" si="267"/>
        <v>1</v>
      </c>
      <c r="M8548" s="25">
        <f>VLOOKUP(K8548,Table!$A$2:$C$121,2,0)</f>
        <v>3</v>
      </c>
      <c r="N8548" s="26">
        <f>VLOOKUP(K8548,Table!$A$2:$C$121,3,0)</f>
        <v>7</v>
      </c>
      <c r="O8548" s="13" t="str">
        <f>VLOOKUP(A8548,Table!$U$1:$V$230,2,0)</f>
        <v>Cubic</v>
      </c>
      <c r="P8548" s="1"/>
    </row>
    <row r="8549" spans="1:16">
      <c r="A8549" s="12">
        <v>221</v>
      </c>
      <c r="B8549" s="12">
        <v>105953</v>
      </c>
      <c r="C8549" s="12" t="s">
        <v>9052</v>
      </c>
      <c r="D8549" s="12" t="s">
        <v>4251</v>
      </c>
      <c r="E8549" s="17" t="s">
        <v>11294</v>
      </c>
      <c r="F8549" s="25" t="str">
        <f>LEFT(E8549,MIN(FIND({0,1,2,3,4,5,6,7,8,9},ASC(E8549)&amp;1234567890))-1)</f>
        <v>Rh</v>
      </c>
      <c r="G8549" s="25">
        <f t="shared" si="266"/>
        <v>1</v>
      </c>
      <c r="H8549" s="25">
        <f>VLOOKUP(F8549,Table!$A$2:$C$121,2,0)</f>
        <v>9</v>
      </c>
      <c r="I8549" s="26">
        <f>VLOOKUP(F8549,Table!$A$2:$C$121,3,0)</f>
        <v>5</v>
      </c>
      <c r="J8549" s="17" t="s">
        <v>50</v>
      </c>
      <c r="K8549" s="25" t="str">
        <f>LEFT(J8549,MIN(FIND({0,1,2,3,4,5,6,7,8,9},ASC(J8549)&amp;1234567890))-1)</f>
        <v>Ti</v>
      </c>
      <c r="L8549" s="25">
        <f t="shared" si="267"/>
        <v>1</v>
      </c>
      <c r="M8549" s="25">
        <f>VLOOKUP(K8549,Table!$A$2:$C$121,2,0)</f>
        <v>4</v>
      </c>
      <c r="N8549" s="26">
        <f>VLOOKUP(K8549,Table!$A$2:$C$121,3,0)</f>
        <v>4</v>
      </c>
      <c r="O8549" s="13" t="str">
        <f>VLOOKUP(A8549,Table!$U$1:$V$230,2,0)</f>
        <v>Cubic</v>
      </c>
      <c r="P8549" s="1"/>
    </row>
    <row r="8550" spans="1:16">
      <c r="A8550" s="12">
        <v>221</v>
      </c>
      <c r="B8550" s="12">
        <v>105955</v>
      </c>
      <c r="C8550" s="12" t="s">
        <v>9052</v>
      </c>
      <c r="D8550" s="12" t="s">
        <v>9471</v>
      </c>
      <c r="E8550" s="17" t="s">
        <v>424</v>
      </c>
      <c r="F8550" s="25" t="str">
        <f>LEFT(E8550,MIN(FIND({0,1,2,3,4,5,6,7,8,9},ASC(E8550)&amp;1234567890))-1)</f>
        <v>Rh</v>
      </c>
      <c r="G8550" s="25">
        <f t="shared" si="266"/>
        <v>3</v>
      </c>
      <c r="H8550" s="25">
        <f>VLOOKUP(F8550,Table!$A$2:$C$121,2,0)</f>
        <v>9</v>
      </c>
      <c r="I8550" s="26">
        <f>VLOOKUP(F8550,Table!$A$2:$C$121,3,0)</f>
        <v>5</v>
      </c>
      <c r="J8550" s="17" t="s">
        <v>50</v>
      </c>
      <c r="K8550" s="25" t="str">
        <f>LEFT(J8550,MIN(FIND({0,1,2,3,4,5,6,7,8,9},ASC(J8550)&amp;1234567890))-1)</f>
        <v>Ti</v>
      </c>
      <c r="L8550" s="25">
        <f t="shared" si="267"/>
        <v>1</v>
      </c>
      <c r="M8550" s="25">
        <f>VLOOKUP(K8550,Table!$A$2:$C$121,2,0)</f>
        <v>4</v>
      </c>
      <c r="N8550" s="26">
        <f>VLOOKUP(K8550,Table!$A$2:$C$121,3,0)</f>
        <v>4</v>
      </c>
      <c r="O8550" s="13" t="str">
        <f>VLOOKUP(A8550,Table!$U$1:$V$230,2,0)</f>
        <v>Cubic</v>
      </c>
      <c r="P8550" s="1"/>
    </row>
    <row r="8551" spans="1:16">
      <c r="A8551" s="12">
        <v>221</v>
      </c>
      <c r="B8551" s="12">
        <v>105959</v>
      </c>
      <c r="C8551" s="12" t="s">
        <v>9052</v>
      </c>
      <c r="D8551" s="12" t="s">
        <v>9472</v>
      </c>
      <c r="E8551" s="17" t="s">
        <v>11294</v>
      </c>
      <c r="F8551" s="25" t="str">
        <f>LEFT(E8551,MIN(FIND({0,1,2,3,4,5,6,7,8,9},ASC(E8551)&amp;1234567890))-1)</f>
        <v>Rh</v>
      </c>
      <c r="G8551" s="25">
        <f t="shared" si="266"/>
        <v>1</v>
      </c>
      <c r="H8551" s="25">
        <f>VLOOKUP(F8551,Table!$A$2:$C$121,2,0)</f>
        <v>9</v>
      </c>
      <c r="I8551" s="26">
        <f>VLOOKUP(F8551,Table!$A$2:$C$121,3,0)</f>
        <v>5</v>
      </c>
      <c r="J8551" s="17" t="s">
        <v>11334</v>
      </c>
      <c r="K8551" s="25" t="str">
        <f>LEFT(J8551,MIN(FIND({0,1,2,3,4,5,6,7,8,9},ASC(J8551)&amp;1234567890))-1)</f>
        <v>Tm</v>
      </c>
      <c r="L8551" s="25">
        <f t="shared" si="267"/>
        <v>1</v>
      </c>
      <c r="M8551" s="25">
        <f>VLOOKUP(K8551,Table!$A$2:$C$121,2,0)</f>
        <v>3</v>
      </c>
      <c r="N8551" s="26">
        <f>VLOOKUP(K8551,Table!$A$2:$C$121,3,0)</f>
        <v>6</v>
      </c>
      <c r="O8551" s="13" t="str">
        <f>VLOOKUP(A8551,Table!$U$1:$V$230,2,0)</f>
        <v>Cubic</v>
      </c>
      <c r="P8551" s="1"/>
    </row>
    <row r="8552" spans="1:16">
      <c r="A8552" s="12">
        <v>221</v>
      </c>
      <c r="B8552" s="12">
        <v>105961</v>
      </c>
      <c r="C8552" s="12" t="s">
        <v>9052</v>
      </c>
      <c r="D8552" s="12" t="s">
        <v>9473</v>
      </c>
      <c r="E8552" s="17" t="s">
        <v>424</v>
      </c>
      <c r="F8552" s="25" t="str">
        <f>LEFT(E8552,MIN(FIND({0,1,2,3,4,5,6,7,8,9},ASC(E8552)&amp;1234567890))-1)</f>
        <v>Rh</v>
      </c>
      <c r="G8552" s="25">
        <f t="shared" si="266"/>
        <v>3</v>
      </c>
      <c r="H8552" s="25">
        <f>VLOOKUP(F8552,Table!$A$2:$C$121,2,0)</f>
        <v>9</v>
      </c>
      <c r="I8552" s="26">
        <f>VLOOKUP(F8552,Table!$A$2:$C$121,3,0)</f>
        <v>5</v>
      </c>
      <c r="J8552" s="17" t="s">
        <v>343</v>
      </c>
      <c r="K8552" s="25" t="str">
        <f>LEFT(J8552,MIN(FIND({0,1,2,3,4,5,6,7,8,9},ASC(J8552)&amp;1234567890))-1)</f>
        <v>U</v>
      </c>
      <c r="L8552" s="25">
        <f t="shared" si="267"/>
        <v>1</v>
      </c>
      <c r="M8552" s="25">
        <f>VLOOKUP(K8552,Table!$A$2:$C$121,2,0)</f>
        <v>3</v>
      </c>
      <c r="N8552" s="26">
        <f>VLOOKUP(K8552,Table!$A$2:$C$121,3,0)</f>
        <v>7</v>
      </c>
      <c r="O8552" s="13" t="str">
        <f>VLOOKUP(A8552,Table!$U$1:$V$230,2,0)</f>
        <v>Cubic</v>
      </c>
      <c r="P8552" s="1"/>
    </row>
    <row r="8553" spans="1:16">
      <c r="A8553" s="12">
        <v>221</v>
      </c>
      <c r="B8553" s="12">
        <v>105966</v>
      </c>
      <c r="C8553" s="12" t="s">
        <v>9052</v>
      </c>
      <c r="D8553" s="12" t="s">
        <v>9474</v>
      </c>
      <c r="E8553" s="17" t="s">
        <v>424</v>
      </c>
      <c r="F8553" s="25" t="str">
        <f>LEFT(E8553,MIN(FIND({0,1,2,3,4,5,6,7,8,9},ASC(E8553)&amp;1234567890))-1)</f>
        <v>Rh</v>
      </c>
      <c r="G8553" s="25">
        <f t="shared" si="266"/>
        <v>3</v>
      </c>
      <c r="H8553" s="25">
        <f>VLOOKUP(F8553,Table!$A$2:$C$121,2,0)</f>
        <v>9</v>
      </c>
      <c r="I8553" s="26">
        <f>VLOOKUP(F8553,Table!$A$2:$C$121,3,0)</f>
        <v>5</v>
      </c>
      <c r="J8553" s="17" t="s">
        <v>334</v>
      </c>
      <c r="K8553" s="25" t="str">
        <f>LEFT(J8553,MIN(FIND({0,1,2,3,4,5,6,7,8,9},ASC(J8553)&amp;1234567890))-1)</f>
        <v>V</v>
      </c>
      <c r="L8553" s="25">
        <f t="shared" si="267"/>
        <v>1</v>
      </c>
      <c r="M8553" s="25">
        <f>VLOOKUP(K8553,Table!$A$2:$C$121,2,0)</f>
        <v>5</v>
      </c>
      <c r="N8553" s="26">
        <f>VLOOKUP(K8553,Table!$A$2:$C$121,3,0)</f>
        <v>4</v>
      </c>
      <c r="O8553" s="13" t="str">
        <f>VLOOKUP(A8553,Table!$U$1:$V$230,2,0)</f>
        <v>Cubic</v>
      </c>
      <c r="P8553" s="1"/>
    </row>
    <row r="8554" spans="1:16">
      <c r="A8554" s="12">
        <v>221</v>
      </c>
      <c r="B8554" s="12">
        <v>105972</v>
      </c>
      <c r="C8554" s="12" t="s">
        <v>9052</v>
      </c>
      <c r="D8554" s="12" t="s">
        <v>9475</v>
      </c>
      <c r="E8554" s="17" t="s">
        <v>11294</v>
      </c>
      <c r="F8554" s="25" t="str">
        <f>LEFT(E8554,MIN(FIND({0,1,2,3,4,5,6,7,8,9},ASC(E8554)&amp;1234567890))-1)</f>
        <v>Rh</v>
      </c>
      <c r="G8554" s="25">
        <f t="shared" si="266"/>
        <v>1</v>
      </c>
      <c r="H8554" s="25">
        <f>VLOOKUP(F8554,Table!$A$2:$C$121,2,0)</f>
        <v>9</v>
      </c>
      <c r="I8554" s="26">
        <f>VLOOKUP(F8554,Table!$A$2:$C$121,3,0)</f>
        <v>5</v>
      </c>
      <c r="J8554" s="17" t="s">
        <v>11336</v>
      </c>
      <c r="K8554" s="25" t="str">
        <f>LEFT(J8554,MIN(FIND({0,1,2,3,4,5,6,7,8,9},ASC(J8554)&amp;1234567890))-1)</f>
        <v>Y</v>
      </c>
      <c r="L8554" s="25">
        <f t="shared" si="267"/>
        <v>1</v>
      </c>
      <c r="M8554" s="25">
        <f>VLOOKUP(K8554,Table!$A$2:$C$121,2,0)</f>
        <v>3</v>
      </c>
      <c r="N8554" s="26">
        <f>VLOOKUP(K8554,Table!$A$2:$C$121,3,0)</f>
        <v>5</v>
      </c>
      <c r="O8554" s="13" t="str">
        <f>VLOOKUP(A8554,Table!$U$1:$V$230,2,0)</f>
        <v>Cubic</v>
      </c>
      <c r="P8554" s="1"/>
    </row>
    <row r="8555" spans="1:16">
      <c r="A8555" s="12">
        <v>221</v>
      </c>
      <c r="B8555" s="12">
        <v>105980</v>
      </c>
      <c r="C8555" s="12" t="s">
        <v>9052</v>
      </c>
      <c r="D8555" s="12" t="s">
        <v>2630</v>
      </c>
      <c r="E8555" s="17" t="s">
        <v>11294</v>
      </c>
      <c r="F8555" s="25" t="str">
        <f>LEFT(E8555,MIN(FIND({0,1,2,3,4,5,6,7,8,9},ASC(E8555)&amp;1234567890))-1)</f>
        <v>Rh</v>
      </c>
      <c r="G8555" s="25">
        <f t="shared" si="266"/>
        <v>1</v>
      </c>
      <c r="H8555" s="25">
        <f>VLOOKUP(F8555,Table!$A$2:$C$121,2,0)</f>
        <v>9</v>
      </c>
      <c r="I8555" s="26">
        <f>VLOOKUP(F8555,Table!$A$2:$C$121,3,0)</f>
        <v>5</v>
      </c>
      <c r="J8555" s="17" t="s">
        <v>377</v>
      </c>
      <c r="K8555" s="25" t="str">
        <f>LEFT(J8555,MIN(FIND({0,1,2,3,4,5,6,7,8,9},ASC(J8555)&amp;1234567890))-1)</f>
        <v>Zr</v>
      </c>
      <c r="L8555" s="25">
        <f t="shared" si="267"/>
        <v>1</v>
      </c>
      <c r="M8555" s="25">
        <f>VLOOKUP(K8555,Table!$A$2:$C$121,2,0)</f>
        <v>4</v>
      </c>
      <c r="N8555" s="26">
        <f>VLOOKUP(K8555,Table!$A$2:$C$121,3,0)</f>
        <v>5</v>
      </c>
      <c r="O8555" s="13" t="str">
        <f>VLOOKUP(A8555,Table!$U$1:$V$230,2,0)</f>
        <v>Cubic</v>
      </c>
      <c r="P8555" s="1"/>
    </row>
    <row r="8556" spans="1:16">
      <c r="A8556" s="12">
        <v>221</v>
      </c>
      <c r="B8556" s="12">
        <v>105984</v>
      </c>
      <c r="C8556" s="12" t="s">
        <v>9052</v>
      </c>
      <c r="D8556" s="12" t="s">
        <v>9476</v>
      </c>
      <c r="E8556" s="17" t="s">
        <v>424</v>
      </c>
      <c r="F8556" s="25" t="str">
        <f>LEFT(E8556,MIN(FIND({0,1,2,3,4,5,6,7,8,9},ASC(E8556)&amp;1234567890))-1)</f>
        <v>Rh</v>
      </c>
      <c r="G8556" s="25">
        <f t="shared" si="266"/>
        <v>3</v>
      </c>
      <c r="H8556" s="25">
        <f>VLOOKUP(F8556,Table!$A$2:$C$121,2,0)</f>
        <v>9</v>
      </c>
      <c r="I8556" s="26">
        <f>VLOOKUP(F8556,Table!$A$2:$C$121,3,0)</f>
        <v>5</v>
      </c>
      <c r="J8556" s="17" t="s">
        <v>377</v>
      </c>
      <c r="K8556" s="25" t="str">
        <f>LEFT(J8556,MIN(FIND({0,1,2,3,4,5,6,7,8,9},ASC(J8556)&amp;1234567890))-1)</f>
        <v>Zr</v>
      </c>
      <c r="L8556" s="25">
        <f t="shared" si="267"/>
        <v>1</v>
      </c>
      <c r="M8556" s="25">
        <f>VLOOKUP(K8556,Table!$A$2:$C$121,2,0)</f>
        <v>4</v>
      </c>
      <c r="N8556" s="26">
        <f>VLOOKUP(K8556,Table!$A$2:$C$121,3,0)</f>
        <v>5</v>
      </c>
      <c r="O8556" s="13" t="str">
        <f>VLOOKUP(A8556,Table!$U$1:$V$230,2,0)</f>
        <v>Cubic</v>
      </c>
      <c r="P8556" s="1"/>
    </row>
    <row r="8557" spans="1:16">
      <c r="A8557" s="12">
        <v>221</v>
      </c>
      <c r="B8557" s="12">
        <v>105988</v>
      </c>
      <c r="C8557" s="12" t="s">
        <v>9052</v>
      </c>
      <c r="D8557" s="12" t="s">
        <v>9477</v>
      </c>
      <c r="E8557" s="17" t="s">
        <v>341</v>
      </c>
      <c r="F8557" s="25" t="str">
        <f>LEFT(E8557,MIN(FIND({0,1,2,3,4,5,6,7,8,9},ASC(E8557)&amp;1234567890))-1)</f>
        <v>Ru</v>
      </c>
      <c r="G8557" s="25">
        <f t="shared" si="266"/>
        <v>1</v>
      </c>
      <c r="H8557" s="25">
        <f>VLOOKUP(F8557,Table!$A$2:$C$121,2,0)</f>
        <v>8</v>
      </c>
      <c r="I8557" s="26">
        <f>VLOOKUP(F8557,Table!$A$2:$C$121,3,0)</f>
        <v>5</v>
      </c>
      <c r="J8557" s="17" t="s">
        <v>11874</v>
      </c>
      <c r="K8557" s="25" t="str">
        <f>LEFT(J8557,MIN(FIND({0,1,2,3,4,5,6,7,8,9},ASC(J8557)&amp;1234567890))-1)</f>
        <v>Sc</v>
      </c>
      <c r="L8557" s="25">
        <f t="shared" si="267"/>
        <v>1</v>
      </c>
      <c r="M8557" s="25">
        <f>VLOOKUP(K8557,Table!$A$2:$C$121,2,0)</f>
        <v>3</v>
      </c>
      <c r="N8557" s="26">
        <f>VLOOKUP(K8557,Table!$A$2:$C$121,3,0)</f>
        <v>4</v>
      </c>
      <c r="O8557" s="13" t="str">
        <f>VLOOKUP(A8557,Table!$U$1:$V$230,2,0)</f>
        <v>Cubic</v>
      </c>
      <c r="P8557" s="1"/>
    </row>
    <row r="8558" spans="1:16">
      <c r="A8558" s="12">
        <v>221</v>
      </c>
      <c r="B8558" s="12">
        <v>106004</v>
      </c>
      <c r="C8558" s="12" t="s">
        <v>9052</v>
      </c>
      <c r="D8558" s="12" t="s">
        <v>9478</v>
      </c>
      <c r="E8558" s="17" t="s">
        <v>341</v>
      </c>
      <c r="F8558" s="25" t="str">
        <f>LEFT(E8558,MIN(FIND({0,1,2,3,4,5,6,7,8,9},ASC(E8558)&amp;1234567890))-1)</f>
        <v>Ru</v>
      </c>
      <c r="G8558" s="25">
        <f t="shared" si="266"/>
        <v>1</v>
      </c>
      <c r="H8558" s="25">
        <f>VLOOKUP(F8558,Table!$A$2:$C$121,2,0)</f>
        <v>8</v>
      </c>
      <c r="I8558" s="26">
        <f>VLOOKUP(F8558,Table!$A$2:$C$121,3,0)</f>
        <v>5</v>
      </c>
      <c r="J8558" s="17" t="s">
        <v>50</v>
      </c>
      <c r="K8558" s="25" t="str">
        <f>LEFT(J8558,MIN(FIND({0,1,2,3,4,5,6,7,8,9},ASC(J8558)&amp;1234567890))-1)</f>
        <v>Ti</v>
      </c>
      <c r="L8558" s="25">
        <f t="shared" si="267"/>
        <v>1</v>
      </c>
      <c r="M8558" s="25">
        <f>VLOOKUP(K8558,Table!$A$2:$C$121,2,0)</f>
        <v>4</v>
      </c>
      <c r="N8558" s="26">
        <f>VLOOKUP(K8558,Table!$A$2:$C$121,3,0)</f>
        <v>4</v>
      </c>
      <c r="O8558" s="13" t="str">
        <f>VLOOKUP(A8558,Table!$U$1:$V$230,2,0)</f>
        <v>Cubic</v>
      </c>
      <c r="P8558" s="1"/>
    </row>
    <row r="8559" spans="1:16">
      <c r="A8559" s="12">
        <v>221</v>
      </c>
      <c r="B8559" s="12">
        <v>106008</v>
      </c>
      <c r="C8559" s="12" t="s">
        <v>9052</v>
      </c>
      <c r="D8559" s="12" t="s">
        <v>9479</v>
      </c>
      <c r="E8559" s="17" t="s">
        <v>11556</v>
      </c>
      <c r="F8559" s="25" t="str">
        <f>LEFT(E8559,MIN(FIND({0,1,2,3,4,5,6,7,8,9},ASC(E8559)&amp;1234567890))-1)</f>
        <v>Ru</v>
      </c>
      <c r="G8559" s="25">
        <f t="shared" si="266"/>
        <v>3</v>
      </c>
      <c r="H8559" s="25">
        <f>VLOOKUP(F8559,Table!$A$2:$C$121,2,0)</f>
        <v>8</v>
      </c>
      <c r="I8559" s="26">
        <f>VLOOKUP(F8559,Table!$A$2:$C$121,3,0)</f>
        <v>5</v>
      </c>
      <c r="J8559" s="17" t="s">
        <v>343</v>
      </c>
      <c r="K8559" s="25" t="str">
        <f>LEFT(J8559,MIN(FIND({0,1,2,3,4,5,6,7,8,9},ASC(J8559)&amp;1234567890))-1)</f>
        <v>U</v>
      </c>
      <c r="L8559" s="25">
        <f t="shared" si="267"/>
        <v>1</v>
      </c>
      <c r="M8559" s="25">
        <f>VLOOKUP(K8559,Table!$A$2:$C$121,2,0)</f>
        <v>3</v>
      </c>
      <c r="N8559" s="26">
        <f>VLOOKUP(K8559,Table!$A$2:$C$121,3,0)</f>
        <v>7</v>
      </c>
      <c r="O8559" s="13" t="str">
        <f>VLOOKUP(A8559,Table!$U$1:$V$230,2,0)</f>
        <v>Cubic</v>
      </c>
      <c r="P8559" s="1"/>
    </row>
    <row r="8560" spans="1:16">
      <c r="A8560" s="12">
        <v>221</v>
      </c>
      <c r="B8560" s="12">
        <v>106010</v>
      </c>
      <c r="C8560" s="12" t="s">
        <v>9052</v>
      </c>
      <c r="D8560" s="12" t="s">
        <v>4253</v>
      </c>
      <c r="E8560" s="17" t="s">
        <v>341</v>
      </c>
      <c r="F8560" s="25" t="str">
        <f>LEFT(E8560,MIN(FIND({0,1,2,3,4,5,6,7,8,9},ASC(E8560)&amp;1234567890))-1)</f>
        <v>Ru</v>
      </c>
      <c r="G8560" s="25">
        <f t="shared" si="266"/>
        <v>1</v>
      </c>
      <c r="H8560" s="25">
        <f>VLOOKUP(F8560,Table!$A$2:$C$121,2,0)</f>
        <v>8</v>
      </c>
      <c r="I8560" s="26">
        <f>VLOOKUP(F8560,Table!$A$2:$C$121,3,0)</f>
        <v>5</v>
      </c>
      <c r="J8560" s="17" t="s">
        <v>334</v>
      </c>
      <c r="K8560" s="25" t="str">
        <f>LEFT(J8560,MIN(FIND({0,1,2,3,4,5,6,7,8,9},ASC(J8560)&amp;1234567890))-1)</f>
        <v>V</v>
      </c>
      <c r="L8560" s="25">
        <f t="shared" si="267"/>
        <v>1</v>
      </c>
      <c r="M8560" s="25">
        <f>VLOOKUP(K8560,Table!$A$2:$C$121,2,0)</f>
        <v>5</v>
      </c>
      <c r="N8560" s="26">
        <f>VLOOKUP(K8560,Table!$A$2:$C$121,3,0)</f>
        <v>4</v>
      </c>
      <c r="O8560" s="13" t="str">
        <f>VLOOKUP(A8560,Table!$U$1:$V$230,2,0)</f>
        <v>Cubic</v>
      </c>
      <c r="P8560" s="1"/>
    </row>
    <row r="8561" spans="1:16">
      <c r="A8561" s="12">
        <v>221</v>
      </c>
      <c r="B8561" s="12">
        <v>106022</v>
      </c>
      <c r="C8561" s="12" t="s">
        <v>9052</v>
      </c>
      <c r="D8561" s="12" t="s">
        <v>9480</v>
      </c>
      <c r="E8561" s="17" t="s">
        <v>341</v>
      </c>
      <c r="F8561" s="25" t="str">
        <f>LEFT(E8561,MIN(FIND({0,1,2,3,4,5,6,7,8,9},ASC(E8561)&amp;1234567890))-1)</f>
        <v>Ru</v>
      </c>
      <c r="G8561" s="25">
        <f t="shared" si="266"/>
        <v>1</v>
      </c>
      <c r="H8561" s="25">
        <f>VLOOKUP(F8561,Table!$A$2:$C$121,2,0)</f>
        <v>8</v>
      </c>
      <c r="I8561" s="26">
        <f>VLOOKUP(F8561,Table!$A$2:$C$121,3,0)</f>
        <v>5</v>
      </c>
      <c r="J8561" s="17" t="s">
        <v>377</v>
      </c>
      <c r="K8561" s="25" t="str">
        <f>LEFT(J8561,MIN(FIND({0,1,2,3,4,5,6,7,8,9},ASC(J8561)&amp;1234567890))-1)</f>
        <v>Zr</v>
      </c>
      <c r="L8561" s="25">
        <f t="shared" si="267"/>
        <v>1</v>
      </c>
      <c r="M8561" s="25">
        <f>VLOOKUP(K8561,Table!$A$2:$C$121,2,0)</f>
        <v>4</v>
      </c>
      <c r="N8561" s="26">
        <f>VLOOKUP(K8561,Table!$A$2:$C$121,3,0)</f>
        <v>5</v>
      </c>
      <c r="O8561" s="13" t="str">
        <f>VLOOKUP(A8561,Table!$U$1:$V$230,2,0)</f>
        <v>Cubic</v>
      </c>
      <c r="P8561" s="1"/>
    </row>
    <row r="8562" spans="1:16">
      <c r="A8562" s="12">
        <v>221</v>
      </c>
      <c r="B8562" s="12">
        <v>106041</v>
      </c>
      <c r="C8562" s="12" t="s">
        <v>9052</v>
      </c>
      <c r="D8562" s="12" t="s">
        <v>9481</v>
      </c>
      <c r="E8562" s="17" t="s">
        <v>11874</v>
      </c>
      <c r="F8562" s="25" t="str">
        <f>LEFT(E8562,MIN(FIND({0,1,2,3,4,5,6,7,8,9},ASC(E8562)&amp;1234567890))-1)</f>
        <v>Sc</v>
      </c>
      <c r="G8562" s="25">
        <f t="shared" si="266"/>
        <v>1</v>
      </c>
      <c r="H8562" s="25">
        <f>VLOOKUP(F8562,Table!$A$2:$C$121,2,0)</f>
        <v>3</v>
      </c>
      <c r="I8562" s="26">
        <f>VLOOKUP(F8562,Table!$A$2:$C$121,3,0)</f>
        <v>4</v>
      </c>
      <c r="J8562" s="17" t="s">
        <v>70</v>
      </c>
      <c r="K8562" s="25" t="str">
        <f>LEFT(J8562,MIN(FIND({0,1,2,3,4,5,6,7,8,9},ASC(J8562)&amp;1234567890))-1)</f>
        <v>Zn</v>
      </c>
      <c r="L8562" s="25">
        <f t="shared" si="267"/>
        <v>1</v>
      </c>
      <c r="M8562" s="25">
        <f>VLOOKUP(K8562,Table!$A$2:$C$121,2,0)</f>
        <v>12</v>
      </c>
      <c r="N8562" s="26">
        <f>VLOOKUP(K8562,Table!$A$2:$C$121,3,0)</f>
        <v>4</v>
      </c>
      <c r="O8562" s="13" t="str">
        <f>VLOOKUP(A8562,Table!$U$1:$V$230,2,0)</f>
        <v>Cubic</v>
      </c>
      <c r="P8562" s="1"/>
    </row>
    <row r="8563" spans="1:16">
      <c r="A8563" s="12">
        <v>221</v>
      </c>
      <c r="B8563" s="12">
        <v>106063</v>
      </c>
      <c r="C8563" s="12" t="s">
        <v>9052</v>
      </c>
      <c r="D8563" s="12" t="s">
        <v>4254</v>
      </c>
      <c r="E8563" s="17" t="s">
        <v>590</v>
      </c>
      <c r="F8563" s="25" t="str">
        <f>LEFT(E8563,MIN(FIND({0,1,2,3,4,5,6,7,8,9},ASC(E8563)&amp;1234567890))-1)</f>
        <v>Sm</v>
      </c>
      <c r="G8563" s="25">
        <f t="shared" si="266"/>
        <v>1</v>
      </c>
      <c r="H8563" s="25">
        <f>VLOOKUP(F8563,Table!$A$2:$C$121,2,0)</f>
        <v>3</v>
      </c>
      <c r="I8563" s="26">
        <f>VLOOKUP(F8563,Table!$A$2:$C$121,3,0)</f>
        <v>6</v>
      </c>
      <c r="J8563" s="17" t="s">
        <v>588</v>
      </c>
      <c r="K8563" s="25" t="str">
        <f>LEFT(J8563,MIN(FIND({0,1,2,3,4,5,6,7,8,9},ASC(J8563)&amp;1234567890))-1)</f>
        <v>Tl</v>
      </c>
      <c r="L8563" s="25">
        <f t="shared" si="267"/>
        <v>1</v>
      </c>
      <c r="M8563" s="25">
        <f>VLOOKUP(K8563,Table!$A$2:$C$121,2,0)</f>
        <v>13</v>
      </c>
      <c r="N8563" s="26">
        <f>VLOOKUP(K8563,Table!$A$2:$C$121,3,0)</f>
        <v>6</v>
      </c>
      <c r="O8563" s="13" t="str">
        <f>VLOOKUP(A8563,Table!$U$1:$V$230,2,0)</f>
        <v>Cubic</v>
      </c>
      <c r="P8563" s="1"/>
    </row>
    <row r="8564" spans="1:16">
      <c r="A8564" s="12">
        <v>221</v>
      </c>
      <c r="B8564" s="12">
        <v>106064</v>
      </c>
      <c r="C8564" s="12" t="s">
        <v>9052</v>
      </c>
      <c r="D8564" s="12" t="s">
        <v>9482</v>
      </c>
      <c r="E8564" s="17" t="s">
        <v>590</v>
      </c>
      <c r="F8564" s="25" t="str">
        <f>LEFT(E8564,MIN(FIND({0,1,2,3,4,5,6,7,8,9},ASC(E8564)&amp;1234567890))-1)</f>
        <v>Sm</v>
      </c>
      <c r="G8564" s="25">
        <f t="shared" si="266"/>
        <v>1</v>
      </c>
      <c r="H8564" s="25">
        <f>VLOOKUP(F8564,Table!$A$2:$C$121,2,0)</f>
        <v>3</v>
      </c>
      <c r="I8564" s="26">
        <f>VLOOKUP(F8564,Table!$A$2:$C$121,3,0)</f>
        <v>6</v>
      </c>
      <c r="J8564" s="17" t="s">
        <v>420</v>
      </c>
      <c r="K8564" s="25" t="str">
        <f>LEFT(J8564,MIN(FIND({0,1,2,3,4,5,6,7,8,9},ASC(J8564)&amp;1234567890))-1)</f>
        <v>Tl</v>
      </c>
      <c r="L8564" s="25">
        <f t="shared" si="267"/>
        <v>3</v>
      </c>
      <c r="M8564" s="25">
        <f>VLOOKUP(K8564,Table!$A$2:$C$121,2,0)</f>
        <v>13</v>
      </c>
      <c r="N8564" s="26">
        <f>VLOOKUP(K8564,Table!$A$2:$C$121,3,0)</f>
        <v>6</v>
      </c>
      <c r="O8564" s="13" t="str">
        <f>VLOOKUP(A8564,Table!$U$1:$V$230,2,0)</f>
        <v>Cubic</v>
      </c>
      <c r="P8564" s="1"/>
    </row>
    <row r="8565" spans="1:16">
      <c r="A8565" s="12">
        <v>221</v>
      </c>
      <c r="B8565" s="12">
        <v>106066</v>
      </c>
      <c r="C8565" s="12" t="s">
        <v>9052</v>
      </c>
      <c r="D8565" s="12" t="s">
        <v>9483</v>
      </c>
      <c r="E8565" s="17" t="s">
        <v>590</v>
      </c>
      <c r="F8565" s="25" t="str">
        <f>LEFT(E8565,MIN(FIND({0,1,2,3,4,5,6,7,8,9},ASC(E8565)&amp;1234567890))-1)</f>
        <v>Sm</v>
      </c>
      <c r="G8565" s="25">
        <f t="shared" si="266"/>
        <v>1</v>
      </c>
      <c r="H8565" s="25">
        <f>VLOOKUP(F8565,Table!$A$2:$C$121,2,0)</f>
        <v>3</v>
      </c>
      <c r="I8565" s="26">
        <f>VLOOKUP(F8565,Table!$A$2:$C$121,3,0)</f>
        <v>6</v>
      </c>
      <c r="J8565" s="17" t="s">
        <v>70</v>
      </c>
      <c r="K8565" s="25" t="str">
        <f>LEFT(J8565,MIN(FIND({0,1,2,3,4,5,6,7,8,9},ASC(J8565)&amp;1234567890))-1)</f>
        <v>Zn</v>
      </c>
      <c r="L8565" s="25">
        <f t="shared" si="267"/>
        <v>1</v>
      </c>
      <c r="M8565" s="25">
        <f>VLOOKUP(K8565,Table!$A$2:$C$121,2,0)</f>
        <v>12</v>
      </c>
      <c r="N8565" s="26">
        <f>VLOOKUP(K8565,Table!$A$2:$C$121,3,0)</f>
        <v>4</v>
      </c>
      <c r="O8565" s="13" t="str">
        <f>VLOOKUP(A8565,Table!$U$1:$V$230,2,0)</f>
        <v>Cubic</v>
      </c>
      <c r="P8565" s="1"/>
    </row>
    <row r="8566" spans="1:16">
      <c r="A8566" s="12">
        <v>221</v>
      </c>
      <c r="B8566" s="12">
        <v>106079</v>
      </c>
      <c r="C8566" s="12" t="s">
        <v>9052</v>
      </c>
      <c r="D8566" s="12" t="s">
        <v>9484</v>
      </c>
      <c r="E8566" s="17" t="s">
        <v>413</v>
      </c>
      <c r="F8566" s="25" t="str">
        <f>LEFT(E8566,MIN(FIND({0,1,2,3,4,5,6,7,8,9},ASC(E8566)&amp;1234567890))-1)</f>
        <v>Sn</v>
      </c>
      <c r="G8566" s="25">
        <f t="shared" si="266"/>
        <v>3</v>
      </c>
      <c r="H8566" s="25">
        <f>VLOOKUP(F8566,Table!$A$2:$C$121,2,0)</f>
        <v>14</v>
      </c>
      <c r="I8566" s="26">
        <f>VLOOKUP(F8566,Table!$A$2:$C$121,3,0)</f>
        <v>5</v>
      </c>
      <c r="J8566" s="17" t="s">
        <v>11313</v>
      </c>
      <c r="K8566" s="25" t="str">
        <f>LEFT(J8566,MIN(FIND({0,1,2,3,4,5,6,7,8,9},ASC(J8566)&amp;1234567890))-1)</f>
        <v>Tb</v>
      </c>
      <c r="L8566" s="25">
        <f t="shared" si="267"/>
        <v>1</v>
      </c>
      <c r="M8566" s="25">
        <f>VLOOKUP(K8566,Table!$A$2:$C$121,2,0)</f>
        <v>3</v>
      </c>
      <c r="N8566" s="26">
        <f>VLOOKUP(K8566,Table!$A$2:$C$121,3,0)</f>
        <v>6</v>
      </c>
      <c r="O8566" s="13" t="str">
        <f>VLOOKUP(A8566,Table!$U$1:$V$230,2,0)</f>
        <v>Cubic</v>
      </c>
      <c r="P8566" s="1"/>
    </row>
    <row r="8567" spans="1:16">
      <c r="A8567" s="12">
        <v>221</v>
      </c>
      <c r="B8567" s="12">
        <v>106082</v>
      </c>
      <c r="C8567" s="12" t="s">
        <v>9052</v>
      </c>
      <c r="D8567" s="12" t="s">
        <v>9485</v>
      </c>
      <c r="E8567" s="17" t="s">
        <v>413</v>
      </c>
      <c r="F8567" s="25" t="str">
        <f>LEFT(E8567,MIN(FIND({0,1,2,3,4,5,6,7,8,9},ASC(E8567)&amp;1234567890))-1)</f>
        <v>Sn</v>
      </c>
      <c r="G8567" s="25">
        <f t="shared" si="266"/>
        <v>3</v>
      </c>
      <c r="H8567" s="25">
        <f>VLOOKUP(F8567,Table!$A$2:$C$121,2,0)</f>
        <v>14</v>
      </c>
      <c r="I8567" s="26">
        <f>VLOOKUP(F8567,Table!$A$2:$C$121,3,0)</f>
        <v>5</v>
      </c>
      <c r="J8567" s="17" t="s">
        <v>11363</v>
      </c>
      <c r="K8567" s="25" t="str">
        <f>LEFT(J8567,MIN(FIND({0,1,2,3,4,5,6,7,8,9},ASC(J8567)&amp;1234567890))-1)</f>
        <v>Th</v>
      </c>
      <c r="L8567" s="25">
        <f t="shared" si="267"/>
        <v>1</v>
      </c>
      <c r="M8567" s="25">
        <f>VLOOKUP(K8567,Table!$A$2:$C$121,2,0)</f>
        <v>3</v>
      </c>
      <c r="N8567" s="26">
        <f>VLOOKUP(K8567,Table!$A$2:$C$121,3,0)</f>
        <v>7</v>
      </c>
      <c r="O8567" s="13" t="str">
        <f>VLOOKUP(A8567,Table!$U$1:$V$230,2,0)</f>
        <v>Cubic</v>
      </c>
      <c r="P8567" s="1"/>
    </row>
    <row r="8568" spans="1:16">
      <c r="A8568" s="12">
        <v>221</v>
      </c>
      <c r="B8568" s="12">
        <v>106087</v>
      </c>
      <c r="C8568" s="12" t="s">
        <v>9052</v>
      </c>
      <c r="D8568" s="12" t="s">
        <v>9486</v>
      </c>
      <c r="E8568" s="17" t="s">
        <v>11291</v>
      </c>
      <c r="F8568" s="25" t="str">
        <f>LEFT(E8568,MIN(FIND({0,1,2,3,4,5,6,7,8,9},ASC(E8568)&amp;1234567890))-1)</f>
        <v>Sn</v>
      </c>
      <c r="G8568" s="25">
        <f t="shared" si="266"/>
        <v>1</v>
      </c>
      <c r="H8568" s="25">
        <f>VLOOKUP(F8568,Table!$A$2:$C$121,2,0)</f>
        <v>14</v>
      </c>
      <c r="I8568" s="26">
        <f>VLOOKUP(F8568,Table!$A$2:$C$121,3,0)</f>
        <v>5</v>
      </c>
      <c r="J8568" s="17" t="s">
        <v>11459</v>
      </c>
      <c r="K8568" s="25" t="str">
        <f>LEFT(J8568,MIN(FIND({0,1,2,3,4,5,6,7,8,9},ASC(J8568)&amp;1234567890))-1)</f>
        <v>Ti</v>
      </c>
      <c r="L8568" s="25">
        <f t="shared" si="267"/>
        <v>3</v>
      </c>
      <c r="M8568" s="25">
        <f>VLOOKUP(K8568,Table!$A$2:$C$121,2,0)</f>
        <v>4</v>
      </c>
      <c r="N8568" s="26">
        <f>VLOOKUP(K8568,Table!$A$2:$C$121,3,0)</f>
        <v>4</v>
      </c>
      <c r="O8568" s="13" t="str">
        <f>VLOOKUP(A8568,Table!$U$1:$V$230,2,0)</f>
        <v>Cubic</v>
      </c>
      <c r="P8568" s="1"/>
    </row>
    <row r="8569" spans="1:16">
      <c r="A8569" s="12">
        <v>221</v>
      </c>
      <c r="B8569" s="12">
        <v>106095</v>
      </c>
      <c r="C8569" s="12" t="s">
        <v>9052</v>
      </c>
      <c r="D8569" s="12" t="s">
        <v>9487</v>
      </c>
      <c r="E8569" s="17" t="s">
        <v>413</v>
      </c>
      <c r="F8569" s="25" t="str">
        <f>LEFT(E8569,MIN(FIND({0,1,2,3,4,5,6,7,8,9},ASC(E8569)&amp;1234567890))-1)</f>
        <v>Sn</v>
      </c>
      <c r="G8569" s="25">
        <f t="shared" si="266"/>
        <v>3</v>
      </c>
      <c r="H8569" s="25">
        <f>VLOOKUP(F8569,Table!$A$2:$C$121,2,0)</f>
        <v>14</v>
      </c>
      <c r="I8569" s="26">
        <f>VLOOKUP(F8569,Table!$A$2:$C$121,3,0)</f>
        <v>5</v>
      </c>
      <c r="J8569" s="17" t="s">
        <v>343</v>
      </c>
      <c r="K8569" s="25" t="str">
        <f>LEFT(J8569,MIN(FIND({0,1,2,3,4,5,6,7,8,9},ASC(J8569)&amp;1234567890))-1)</f>
        <v>U</v>
      </c>
      <c r="L8569" s="25">
        <f t="shared" si="267"/>
        <v>1</v>
      </c>
      <c r="M8569" s="25">
        <f>VLOOKUP(K8569,Table!$A$2:$C$121,2,0)</f>
        <v>3</v>
      </c>
      <c r="N8569" s="26">
        <f>VLOOKUP(K8569,Table!$A$2:$C$121,3,0)</f>
        <v>7</v>
      </c>
      <c r="O8569" s="13" t="str">
        <f>VLOOKUP(A8569,Table!$U$1:$V$230,2,0)</f>
        <v>Cubic</v>
      </c>
      <c r="P8569" s="1"/>
    </row>
    <row r="8570" spans="1:16">
      <c r="A8570" s="12">
        <v>221</v>
      </c>
      <c r="B8570" s="12">
        <v>106102</v>
      </c>
      <c r="C8570" s="12" t="s">
        <v>9052</v>
      </c>
      <c r="D8570" s="12" t="s">
        <v>9488</v>
      </c>
      <c r="E8570" s="17" t="s">
        <v>413</v>
      </c>
      <c r="F8570" s="25" t="str">
        <f>LEFT(E8570,MIN(FIND({0,1,2,3,4,5,6,7,8,9},ASC(E8570)&amp;1234567890))-1)</f>
        <v>Sn</v>
      </c>
      <c r="G8570" s="25">
        <f t="shared" si="266"/>
        <v>3</v>
      </c>
      <c r="H8570" s="25">
        <f>VLOOKUP(F8570,Table!$A$2:$C$121,2,0)</f>
        <v>14</v>
      </c>
      <c r="I8570" s="26">
        <f>VLOOKUP(F8570,Table!$A$2:$C$121,3,0)</f>
        <v>5</v>
      </c>
      <c r="J8570" s="17" t="s">
        <v>11336</v>
      </c>
      <c r="K8570" s="25" t="str">
        <f>LEFT(J8570,MIN(FIND({0,1,2,3,4,5,6,7,8,9},ASC(J8570)&amp;1234567890))-1)</f>
        <v>Y</v>
      </c>
      <c r="L8570" s="25">
        <f t="shared" si="267"/>
        <v>1</v>
      </c>
      <c r="M8570" s="25">
        <f>VLOOKUP(K8570,Table!$A$2:$C$121,2,0)</f>
        <v>3</v>
      </c>
      <c r="N8570" s="26">
        <f>VLOOKUP(K8570,Table!$A$2:$C$121,3,0)</f>
        <v>5</v>
      </c>
      <c r="O8570" s="13" t="str">
        <f>VLOOKUP(A8570,Table!$U$1:$V$230,2,0)</f>
        <v>Cubic</v>
      </c>
      <c r="P8570" s="1"/>
    </row>
    <row r="8571" spans="1:16">
      <c r="A8571" s="12">
        <v>221</v>
      </c>
      <c r="B8571" s="12">
        <v>106106</v>
      </c>
      <c r="C8571" s="12" t="s">
        <v>9052</v>
      </c>
      <c r="D8571" s="12" t="s">
        <v>9489</v>
      </c>
      <c r="E8571" s="17" t="s">
        <v>413</v>
      </c>
      <c r="F8571" s="25" t="str">
        <f>LEFT(E8571,MIN(FIND({0,1,2,3,4,5,6,7,8,9},ASC(E8571)&amp;1234567890))-1)</f>
        <v>Sn</v>
      </c>
      <c r="G8571" s="25">
        <f t="shared" si="266"/>
        <v>3</v>
      </c>
      <c r="H8571" s="25">
        <f>VLOOKUP(F8571,Table!$A$2:$C$121,2,0)</f>
        <v>14</v>
      </c>
      <c r="I8571" s="26">
        <f>VLOOKUP(F8571,Table!$A$2:$C$121,3,0)</f>
        <v>5</v>
      </c>
      <c r="J8571" s="17" t="s">
        <v>530</v>
      </c>
      <c r="K8571" s="25" t="str">
        <f>LEFT(J8571,MIN(FIND({0,1,2,3,4,5,6,7,8,9},ASC(J8571)&amp;1234567890))-1)</f>
        <v>Yb</v>
      </c>
      <c r="L8571" s="25">
        <f t="shared" si="267"/>
        <v>1</v>
      </c>
      <c r="M8571" s="25">
        <f>VLOOKUP(K8571,Table!$A$2:$C$121,2,0)</f>
        <v>3</v>
      </c>
      <c r="N8571" s="26">
        <f>VLOOKUP(K8571,Table!$A$2:$C$121,3,0)</f>
        <v>6</v>
      </c>
      <c r="O8571" s="13" t="str">
        <f>VLOOKUP(A8571,Table!$U$1:$V$230,2,0)</f>
        <v>Cubic</v>
      </c>
      <c r="P8571" s="1"/>
    </row>
    <row r="8572" spans="1:16">
      <c r="A8572" s="12">
        <v>221</v>
      </c>
      <c r="B8572" s="12">
        <v>106110</v>
      </c>
      <c r="C8572" s="12" t="s">
        <v>9052</v>
      </c>
      <c r="D8572" s="12" t="s">
        <v>9490</v>
      </c>
      <c r="E8572" s="17" t="s">
        <v>433</v>
      </c>
      <c r="F8572" s="25" t="str">
        <f>LEFT(E8572,MIN(FIND({0,1,2,3,4,5,6,7,8,9},ASC(E8572)&amp;1234567890))-1)</f>
        <v>Sr</v>
      </c>
      <c r="G8572" s="25">
        <f t="shared" si="266"/>
        <v>1</v>
      </c>
      <c r="H8572" s="25">
        <f>VLOOKUP(F8572,Table!$A$2:$C$121,2,0)</f>
        <v>2</v>
      </c>
      <c r="I8572" s="26">
        <f>VLOOKUP(F8572,Table!$A$2:$C$121,3,0)</f>
        <v>5</v>
      </c>
      <c r="J8572" s="17" t="s">
        <v>588</v>
      </c>
      <c r="K8572" s="25" t="str">
        <f>LEFT(J8572,MIN(FIND({0,1,2,3,4,5,6,7,8,9},ASC(J8572)&amp;1234567890))-1)</f>
        <v>Tl</v>
      </c>
      <c r="L8572" s="25">
        <f t="shared" si="267"/>
        <v>1</v>
      </c>
      <c r="M8572" s="25">
        <f>VLOOKUP(K8572,Table!$A$2:$C$121,2,0)</f>
        <v>13</v>
      </c>
      <c r="N8572" s="26">
        <f>VLOOKUP(K8572,Table!$A$2:$C$121,3,0)</f>
        <v>6</v>
      </c>
      <c r="O8572" s="13" t="str">
        <f>VLOOKUP(A8572,Table!$U$1:$V$230,2,0)</f>
        <v>Cubic</v>
      </c>
      <c r="P8572" s="1"/>
    </row>
    <row r="8573" spans="1:16">
      <c r="A8573" s="12">
        <v>221</v>
      </c>
      <c r="B8573" s="12">
        <v>106117</v>
      </c>
      <c r="C8573" s="12" t="s">
        <v>9052</v>
      </c>
      <c r="D8573" s="12" t="s">
        <v>9491</v>
      </c>
      <c r="E8573" s="17" t="s">
        <v>405</v>
      </c>
      <c r="F8573" s="25" t="str">
        <f>LEFT(E8573,MIN(FIND({0,1,2,3,4,5,6,7,8,9},ASC(E8573)&amp;1234567890))-1)</f>
        <v>Ta</v>
      </c>
      <c r="G8573" s="25">
        <f t="shared" si="266"/>
        <v>1</v>
      </c>
      <c r="H8573" s="25">
        <f>VLOOKUP(F8573,Table!$A$2:$C$121,2,0)</f>
        <v>5</v>
      </c>
      <c r="I8573" s="26">
        <f>VLOOKUP(F8573,Table!$A$2:$C$121,3,0)</f>
        <v>6</v>
      </c>
      <c r="J8573" s="17" t="s">
        <v>395</v>
      </c>
      <c r="K8573" s="25" t="str">
        <f>LEFT(J8573,MIN(FIND({0,1,2,3,4,5,6,7,8,9},ASC(J8573)&amp;1234567890))-1)</f>
        <v>Tc</v>
      </c>
      <c r="L8573" s="25">
        <f t="shared" si="267"/>
        <v>1</v>
      </c>
      <c r="M8573" s="25">
        <f>VLOOKUP(K8573,Table!$A$2:$C$121,2,0)</f>
        <v>7</v>
      </c>
      <c r="N8573" s="26">
        <f>VLOOKUP(K8573,Table!$A$2:$C$121,3,0)</f>
        <v>5</v>
      </c>
      <c r="O8573" s="13" t="str">
        <f>VLOOKUP(A8573,Table!$U$1:$V$230,2,0)</f>
        <v>Cubic</v>
      </c>
      <c r="P8573" s="1"/>
    </row>
    <row r="8574" spans="1:16">
      <c r="A8574" s="12">
        <v>221</v>
      </c>
      <c r="B8574" s="12">
        <v>106129</v>
      </c>
      <c r="C8574" s="12" t="s">
        <v>9052</v>
      </c>
      <c r="D8574" s="12" t="s">
        <v>9492</v>
      </c>
      <c r="E8574" s="17" t="s">
        <v>11313</v>
      </c>
      <c r="F8574" s="25" t="str">
        <f>LEFT(E8574,MIN(FIND({0,1,2,3,4,5,6,7,8,9},ASC(E8574)&amp;1234567890))-1)</f>
        <v>Tb</v>
      </c>
      <c r="G8574" s="25">
        <f t="shared" si="266"/>
        <v>1</v>
      </c>
      <c r="H8574" s="25">
        <f>VLOOKUP(F8574,Table!$A$2:$C$121,2,0)</f>
        <v>3</v>
      </c>
      <c r="I8574" s="26">
        <f>VLOOKUP(F8574,Table!$A$2:$C$121,3,0)</f>
        <v>6</v>
      </c>
      <c r="J8574" s="17" t="s">
        <v>588</v>
      </c>
      <c r="K8574" s="25" t="str">
        <f>LEFT(J8574,MIN(FIND({0,1,2,3,4,5,6,7,8,9},ASC(J8574)&amp;1234567890))-1)</f>
        <v>Tl</v>
      </c>
      <c r="L8574" s="25">
        <f t="shared" si="267"/>
        <v>1</v>
      </c>
      <c r="M8574" s="25">
        <f>VLOOKUP(K8574,Table!$A$2:$C$121,2,0)</f>
        <v>13</v>
      </c>
      <c r="N8574" s="26">
        <f>VLOOKUP(K8574,Table!$A$2:$C$121,3,0)</f>
        <v>6</v>
      </c>
      <c r="O8574" s="13" t="str">
        <f>VLOOKUP(A8574,Table!$U$1:$V$230,2,0)</f>
        <v>Cubic</v>
      </c>
      <c r="P8574" s="1"/>
    </row>
    <row r="8575" spans="1:16">
      <c r="A8575" s="12">
        <v>221</v>
      </c>
      <c r="B8575" s="12">
        <v>106130</v>
      </c>
      <c r="C8575" s="12" t="s">
        <v>9052</v>
      </c>
      <c r="D8575" s="12" t="s">
        <v>9493</v>
      </c>
      <c r="E8575" s="17" t="s">
        <v>11313</v>
      </c>
      <c r="F8575" s="25" t="str">
        <f>LEFT(E8575,MIN(FIND({0,1,2,3,4,5,6,7,8,9},ASC(E8575)&amp;1234567890))-1)</f>
        <v>Tb</v>
      </c>
      <c r="G8575" s="25">
        <f t="shared" si="266"/>
        <v>1</v>
      </c>
      <c r="H8575" s="25">
        <f>VLOOKUP(F8575,Table!$A$2:$C$121,2,0)</f>
        <v>3</v>
      </c>
      <c r="I8575" s="26">
        <f>VLOOKUP(F8575,Table!$A$2:$C$121,3,0)</f>
        <v>6</v>
      </c>
      <c r="J8575" s="17" t="s">
        <v>420</v>
      </c>
      <c r="K8575" s="25" t="str">
        <f>LEFT(J8575,MIN(FIND({0,1,2,3,4,5,6,7,8,9},ASC(J8575)&amp;1234567890))-1)</f>
        <v>Tl</v>
      </c>
      <c r="L8575" s="25">
        <f t="shared" si="267"/>
        <v>3</v>
      </c>
      <c r="M8575" s="25">
        <f>VLOOKUP(K8575,Table!$A$2:$C$121,2,0)</f>
        <v>13</v>
      </c>
      <c r="N8575" s="26">
        <f>VLOOKUP(K8575,Table!$A$2:$C$121,3,0)</f>
        <v>6</v>
      </c>
      <c r="O8575" s="13" t="str">
        <f>VLOOKUP(A8575,Table!$U$1:$V$230,2,0)</f>
        <v>Cubic</v>
      </c>
      <c r="P8575" s="1"/>
    </row>
    <row r="8576" spans="1:16">
      <c r="A8576" s="12">
        <v>221</v>
      </c>
      <c r="B8576" s="12">
        <v>106134</v>
      </c>
      <c r="C8576" s="12" t="s">
        <v>9052</v>
      </c>
      <c r="D8576" s="12" t="s">
        <v>4256</v>
      </c>
      <c r="E8576" s="17" t="s">
        <v>11313</v>
      </c>
      <c r="F8576" s="25" t="str">
        <f>LEFT(E8576,MIN(FIND({0,1,2,3,4,5,6,7,8,9},ASC(E8576)&amp;1234567890))-1)</f>
        <v>Tb</v>
      </c>
      <c r="G8576" s="25">
        <f t="shared" si="266"/>
        <v>1</v>
      </c>
      <c r="H8576" s="25">
        <f>VLOOKUP(F8576,Table!$A$2:$C$121,2,0)</f>
        <v>3</v>
      </c>
      <c r="I8576" s="26">
        <f>VLOOKUP(F8576,Table!$A$2:$C$121,3,0)</f>
        <v>6</v>
      </c>
      <c r="J8576" s="17" t="s">
        <v>70</v>
      </c>
      <c r="K8576" s="25" t="str">
        <f>LEFT(J8576,MIN(FIND({0,1,2,3,4,5,6,7,8,9},ASC(J8576)&amp;1234567890))-1)</f>
        <v>Zn</v>
      </c>
      <c r="L8576" s="25">
        <f t="shared" si="267"/>
        <v>1</v>
      </c>
      <c r="M8576" s="25">
        <f>VLOOKUP(K8576,Table!$A$2:$C$121,2,0)</f>
        <v>12</v>
      </c>
      <c r="N8576" s="26">
        <f>VLOOKUP(K8576,Table!$A$2:$C$121,3,0)</f>
        <v>4</v>
      </c>
      <c r="O8576" s="13" t="str">
        <f>VLOOKUP(A8576,Table!$U$1:$V$230,2,0)</f>
        <v>Cubic</v>
      </c>
      <c r="P8576" s="1"/>
    </row>
    <row r="8577" spans="1:16">
      <c r="A8577" s="12">
        <v>221</v>
      </c>
      <c r="B8577" s="12">
        <v>106142</v>
      </c>
      <c r="C8577" s="12" t="s">
        <v>9052</v>
      </c>
      <c r="D8577" s="12" t="s">
        <v>9494</v>
      </c>
      <c r="E8577" s="17" t="s">
        <v>395</v>
      </c>
      <c r="F8577" s="25" t="str">
        <f>LEFT(E8577,MIN(FIND({0,1,2,3,4,5,6,7,8,9},ASC(E8577)&amp;1234567890))-1)</f>
        <v>Tc</v>
      </c>
      <c r="G8577" s="25">
        <f t="shared" si="266"/>
        <v>1</v>
      </c>
      <c r="H8577" s="25">
        <f>VLOOKUP(F8577,Table!$A$2:$C$121,2,0)</f>
        <v>7</v>
      </c>
      <c r="I8577" s="26">
        <f>VLOOKUP(F8577,Table!$A$2:$C$121,3,0)</f>
        <v>5</v>
      </c>
      <c r="J8577" s="17" t="s">
        <v>50</v>
      </c>
      <c r="K8577" s="25" t="str">
        <f>LEFT(J8577,MIN(FIND({0,1,2,3,4,5,6,7,8,9},ASC(J8577)&amp;1234567890))-1)</f>
        <v>Ti</v>
      </c>
      <c r="L8577" s="25">
        <f t="shared" si="267"/>
        <v>1</v>
      </c>
      <c r="M8577" s="25">
        <f>VLOOKUP(K8577,Table!$A$2:$C$121,2,0)</f>
        <v>4</v>
      </c>
      <c r="N8577" s="26">
        <f>VLOOKUP(K8577,Table!$A$2:$C$121,3,0)</f>
        <v>4</v>
      </c>
      <c r="O8577" s="13" t="str">
        <f>VLOOKUP(A8577,Table!$U$1:$V$230,2,0)</f>
        <v>Cubic</v>
      </c>
      <c r="P8577" s="1"/>
    </row>
    <row r="8578" spans="1:16">
      <c r="A8578" s="12">
        <v>221</v>
      </c>
      <c r="B8578" s="12">
        <v>106143</v>
      </c>
      <c r="C8578" s="12" t="s">
        <v>9052</v>
      </c>
      <c r="D8578" s="12" t="s">
        <v>9495</v>
      </c>
      <c r="E8578" s="17" t="s">
        <v>395</v>
      </c>
      <c r="F8578" s="25" t="str">
        <f>LEFT(E8578,MIN(FIND({0,1,2,3,4,5,6,7,8,9},ASC(E8578)&amp;1234567890))-1)</f>
        <v>Tc</v>
      </c>
      <c r="G8578" s="25">
        <f t="shared" ref="G8578:G8641" si="268">IF(SUBSTITUTE(E8578,F8578,"")="",1,SUBSTITUTE(E8578,F8578,""))*1</f>
        <v>1</v>
      </c>
      <c r="H8578" s="25">
        <f>VLOOKUP(F8578,Table!$A$2:$C$121,2,0)</f>
        <v>7</v>
      </c>
      <c r="I8578" s="26">
        <f>VLOOKUP(F8578,Table!$A$2:$C$121,3,0)</f>
        <v>5</v>
      </c>
      <c r="J8578" s="17" t="s">
        <v>334</v>
      </c>
      <c r="K8578" s="25" t="str">
        <f>LEFT(J8578,MIN(FIND({0,1,2,3,4,5,6,7,8,9},ASC(J8578)&amp;1234567890))-1)</f>
        <v>V</v>
      </c>
      <c r="L8578" s="25">
        <f t="shared" ref="L8578:L8641" si="269">IF(SUBSTITUTE(J8578,K8578,"")="",1,SUBSTITUTE(J8578,K8578,""))*1</f>
        <v>1</v>
      </c>
      <c r="M8578" s="25">
        <f>VLOOKUP(K8578,Table!$A$2:$C$121,2,0)</f>
        <v>5</v>
      </c>
      <c r="N8578" s="26">
        <f>VLOOKUP(K8578,Table!$A$2:$C$121,3,0)</f>
        <v>4</v>
      </c>
      <c r="O8578" s="13" t="str">
        <f>VLOOKUP(A8578,Table!$U$1:$V$230,2,0)</f>
        <v>Cubic</v>
      </c>
      <c r="P8578" s="1"/>
    </row>
    <row r="8579" spans="1:16">
      <c r="A8579" s="12">
        <v>221</v>
      </c>
      <c r="B8579" s="12">
        <v>106159</v>
      </c>
      <c r="C8579" s="12" t="s">
        <v>9052</v>
      </c>
      <c r="D8579" s="12" t="s">
        <v>9496</v>
      </c>
      <c r="E8579" s="17" t="s">
        <v>11363</v>
      </c>
      <c r="F8579" s="25" t="str">
        <f>LEFT(E8579,MIN(FIND({0,1,2,3,4,5,6,7,8,9},ASC(E8579)&amp;1234567890))-1)</f>
        <v>Th</v>
      </c>
      <c r="G8579" s="25">
        <f t="shared" si="268"/>
        <v>1</v>
      </c>
      <c r="H8579" s="25">
        <f>VLOOKUP(F8579,Table!$A$2:$C$121,2,0)</f>
        <v>3</v>
      </c>
      <c r="I8579" s="26">
        <f>VLOOKUP(F8579,Table!$A$2:$C$121,3,0)</f>
        <v>7</v>
      </c>
      <c r="J8579" s="17" t="s">
        <v>420</v>
      </c>
      <c r="K8579" s="25" t="str">
        <f>LEFT(J8579,MIN(FIND({0,1,2,3,4,5,6,7,8,9},ASC(J8579)&amp;1234567890))-1)</f>
        <v>Tl</v>
      </c>
      <c r="L8579" s="25">
        <f t="shared" si="269"/>
        <v>3</v>
      </c>
      <c r="M8579" s="25">
        <f>VLOOKUP(K8579,Table!$A$2:$C$121,2,0)</f>
        <v>13</v>
      </c>
      <c r="N8579" s="26">
        <f>VLOOKUP(K8579,Table!$A$2:$C$121,3,0)</f>
        <v>6</v>
      </c>
      <c r="O8579" s="13" t="str">
        <f>VLOOKUP(A8579,Table!$U$1:$V$230,2,0)</f>
        <v>Cubic</v>
      </c>
      <c r="P8579" s="1"/>
    </row>
    <row r="8580" spans="1:16">
      <c r="A8580" s="12">
        <v>221</v>
      </c>
      <c r="B8580" s="12">
        <v>106185</v>
      </c>
      <c r="C8580" s="12" t="s">
        <v>9052</v>
      </c>
      <c r="D8580" s="12" t="s">
        <v>9497</v>
      </c>
      <c r="E8580" s="17" t="s">
        <v>50</v>
      </c>
      <c r="F8580" s="25" t="str">
        <f>LEFT(E8580,MIN(FIND({0,1,2,3,4,5,6,7,8,9},ASC(E8580)&amp;1234567890))-1)</f>
        <v>Ti</v>
      </c>
      <c r="G8580" s="25">
        <f t="shared" si="268"/>
        <v>1</v>
      </c>
      <c r="H8580" s="25">
        <f>VLOOKUP(F8580,Table!$A$2:$C$121,2,0)</f>
        <v>4</v>
      </c>
      <c r="I8580" s="26">
        <f>VLOOKUP(F8580,Table!$A$2:$C$121,3,0)</f>
        <v>4</v>
      </c>
      <c r="J8580" s="17" t="s">
        <v>11839</v>
      </c>
      <c r="K8580" s="25" t="str">
        <f>LEFT(J8580,MIN(FIND({0,1,2,3,4,5,6,7,8,9},ASC(J8580)&amp;1234567890))-1)</f>
        <v>Zn</v>
      </c>
      <c r="L8580" s="25">
        <f t="shared" si="269"/>
        <v>3</v>
      </c>
      <c r="M8580" s="25">
        <f>VLOOKUP(K8580,Table!$A$2:$C$121,2,0)</f>
        <v>12</v>
      </c>
      <c r="N8580" s="26">
        <f>VLOOKUP(K8580,Table!$A$2:$C$121,3,0)</f>
        <v>4</v>
      </c>
      <c r="O8580" s="13" t="str">
        <f>VLOOKUP(A8580,Table!$U$1:$V$230,2,0)</f>
        <v>Cubic</v>
      </c>
      <c r="P8580" s="1"/>
    </row>
    <row r="8581" spans="1:16">
      <c r="A8581" s="12">
        <v>221</v>
      </c>
      <c r="B8581" s="12">
        <v>106191</v>
      </c>
      <c r="C8581" s="12" t="s">
        <v>9052</v>
      </c>
      <c r="D8581" s="12" t="s">
        <v>9498</v>
      </c>
      <c r="E8581" s="17" t="s">
        <v>588</v>
      </c>
      <c r="F8581" s="25" t="str">
        <f>LEFT(E8581,MIN(FIND({0,1,2,3,4,5,6,7,8,9},ASC(E8581)&amp;1234567890))-1)</f>
        <v>Tl</v>
      </c>
      <c r="G8581" s="25">
        <f t="shared" si="268"/>
        <v>1</v>
      </c>
      <c r="H8581" s="25">
        <f>VLOOKUP(F8581,Table!$A$2:$C$121,2,0)</f>
        <v>13</v>
      </c>
      <c r="I8581" s="26">
        <f>VLOOKUP(F8581,Table!$A$2:$C$121,3,0)</f>
        <v>6</v>
      </c>
      <c r="J8581" s="17" t="s">
        <v>11334</v>
      </c>
      <c r="K8581" s="25" t="str">
        <f>LEFT(J8581,MIN(FIND({0,1,2,3,4,5,6,7,8,9},ASC(J8581)&amp;1234567890))-1)</f>
        <v>Tm</v>
      </c>
      <c r="L8581" s="25">
        <f t="shared" si="269"/>
        <v>1</v>
      </c>
      <c r="M8581" s="25">
        <f>VLOOKUP(K8581,Table!$A$2:$C$121,2,0)</f>
        <v>3</v>
      </c>
      <c r="N8581" s="26">
        <f>VLOOKUP(K8581,Table!$A$2:$C$121,3,0)</f>
        <v>6</v>
      </c>
      <c r="O8581" s="13" t="str">
        <f>VLOOKUP(A8581,Table!$U$1:$V$230,2,0)</f>
        <v>Cubic</v>
      </c>
      <c r="P8581" s="1"/>
    </row>
    <row r="8582" spans="1:16">
      <c r="A8582" s="12">
        <v>221</v>
      </c>
      <c r="B8582" s="12">
        <v>106193</v>
      </c>
      <c r="C8582" s="12" t="s">
        <v>9052</v>
      </c>
      <c r="D8582" s="12" t="s">
        <v>9499</v>
      </c>
      <c r="E8582" s="17" t="s">
        <v>420</v>
      </c>
      <c r="F8582" s="25" t="str">
        <f>LEFT(E8582,MIN(FIND({0,1,2,3,4,5,6,7,8,9},ASC(E8582)&amp;1234567890))-1)</f>
        <v>Tl</v>
      </c>
      <c r="G8582" s="25">
        <f t="shared" si="268"/>
        <v>3</v>
      </c>
      <c r="H8582" s="25">
        <f>VLOOKUP(F8582,Table!$A$2:$C$121,2,0)</f>
        <v>13</v>
      </c>
      <c r="I8582" s="26">
        <f>VLOOKUP(F8582,Table!$A$2:$C$121,3,0)</f>
        <v>6</v>
      </c>
      <c r="J8582" s="17" t="s">
        <v>11334</v>
      </c>
      <c r="K8582" s="25" t="str">
        <f>LEFT(J8582,MIN(FIND({0,1,2,3,4,5,6,7,8,9},ASC(J8582)&amp;1234567890))-1)</f>
        <v>Tm</v>
      </c>
      <c r="L8582" s="25">
        <f t="shared" si="269"/>
        <v>1</v>
      </c>
      <c r="M8582" s="25">
        <f>VLOOKUP(K8582,Table!$A$2:$C$121,2,0)</f>
        <v>3</v>
      </c>
      <c r="N8582" s="26">
        <f>VLOOKUP(K8582,Table!$A$2:$C$121,3,0)</f>
        <v>6</v>
      </c>
      <c r="O8582" s="13" t="str">
        <f>VLOOKUP(A8582,Table!$U$1:$V$230,2,0)</f>
        <v>Cubic</v>
      </c>
      <c r="P8582" s="1"/>
    </row>
    <row r="8583" spans="1:16">
      <c r="A8583" s="12">
        <v>221</v>
      </c>
      <c r="B8583" s="12">
        <v>106194</v>
      </c>
      <c r="C8583" s="12" t="s">
        <v>9052</v>
      </c>
      <c r="D8583" s="12" t="s">
        <v>9500</v>
      </c>
      <c r="E8583" s="17" t="s">
        <v>420</v>
      </c>
      <c r="F8583" s="25" t="str">
        <f>LEFT(E8583,MIN(FIND({0,1,2,3,4,5,6,7,8,9},ASC(E8583)&amp;1234567890))-1)</f>
        <v>Tl</v>
      </c>
      <c r="G8583" s="25">
        <f t="shared" si="268"/>
        <v>3</v>
      </c>
      <c r="H8583" s="25">
        <f>VLOOKUP(F8583,Table!$A$2:$C$121,2,0)</f>
        <v>13</v>
      </c>
      <c r="I8583" s="26">
        <f>VLOOKUP(F8583,Table!$A$2:$C$121,3,0)</f>
        <v>6</v>
      </c>
      <c r="J8583" s="17" t="s">
        <v>343</v>
      </c>
      <c r="K8583" s="25" t="str">
        <f>LEFT(J8583,MIN(FIND({0,1,2,3,4,5,6,7,8,9},ASC(J8583)&amp;1234567890))-1)</f>
        <v>U</v>
      </c>
      <c r="L8583" s="25">
        <f t="shared" si="269"/>
        <v>1</v>
      </c>
      <c r="M8583" s="25">
        <f>VLOOKUP(K8583,Table!$A$2:$C$121,2,0)</f>
        <v>3</v>
      </c>
      <c r="N8583" s="26">
        <f>VLOOKUP(K8583,Table!$A$2:$C$121,3,0)</f>
        <v>7</v>
      </c>
      <c r="O8583" s="13" t="str">
        <f>VLOOKUP(A8583,Table!$U$1:$V$230,2,0)</f>
        <v>Cubic</v>
      </c>
      <c r="P8583" s="1"/>
    </row>
    <row r="8584" spans="1:16">
      <c r="A8584" s="12">
        <v>221</v>
      </c>
      <c r="B8584" s="12">
        <v>106195</v>
      </c>
      <c r="C8584" s="12" t="s">
        <v>9052</v>
      </c>
      <c r="D8584" s="12" t="s">
        <v>9501</v>
      </c>
      <c r="E8584" s="17" t="s">
        <v>588</v>
      </c>
      <c r="F8584" s="25" t="str">
        <f>LEFT(E8584,MIN(FIND({0,1,2,3,4,5,6,7,8,9},ASC(E8584)&amp;1234567890))-1)</f>
        <v>Tl</v>
      </c>
      <c r="G8584" s="25">
        <f t="shared" si="268"/>
        <v>1</v>
      </c>
      <c r="H8584" s="25">
        <f>VLOOKUP(F8584,Table!$A$2:$C$121,2,0)</f>
        <v>13</v>
      </c>
      <c r="I8584" s="26">
        <f>VLOOKUP(F8584,Table!$A$2:$C$121,3,0)</f>
        <v>6</v>
      </c>
      <c r="J8584" s="17" t="s">
        <v>11336</v>
      </c>
      <c r="K8584" s="25" t="str">
        <f>LEFT(J8584,MIN(FIND({0,1,2,3,4,5,6,7,8,9},ASC(J8584)&amp;1234567890))-1)</f>
        <v>Y</v>
      </c>
      <c r="L8584" s="25">
        <f t="shared" si="269"/>
        <v>1</v>
      </c>
      <c r="M8584" s="25">
        <f>VLOOKUP(K8584,Table!$A$2:$C$121,2,0)</f>
        <v>3</v>
      </c>
      <c r="N8584" s="26">
        <f>VLOOKUP(K8584,Table!$A$2:$C$121,3,0)</f>
        <v>5</v>
      </c>
      <c r="O8584" s="13" t="str">
        <f>VLOOKUP(A8584,Table!$U$1:$V$230,2,0)</f>
        <v>Cubic</v>
      </c>
      <c r="P8584" s="1"/>
    </row>
    <row r="8585" spans="1:16">
      <c r="A8585" s="12">
        <v>221</v>
      </c>
      <c r="B8585" s="12">
        <v>106196</v>
      </c>
      <c r="C8585" s="12" t="s">
        <v>9052</v>
      </c>
      <c r="D8585" s="12" t="s">
        <v>9502</v>
      </c>
      <c r="E8585" s="17" t="s">
        <v>420</v>
      </c>
      <c r="F8585" s="25" t="str">
        <f>LEFT(E8585,MIN(FIND({0,1,2,3,4,5,6,7,8,9},ASC(E8585)&amp;1234567890))-1)</f>
        <v>Tl</v>
      </c>
      <c r="G8585" s="25">
        <f t="shared" si="268"/>
        <v>3</v>
      </c>
      <c r="H8585" s="25">
        <f>VLOOKUP(F8585,Table!$A$2:$C$121,2,0)</f>
        <v>13</v>
      </c>
      <c r="I8585" s="26">
        <f>VLOOKUP(F8585,Table!$A$2:$C$121,3,0)</f>
        <v>6</v>
      </c>
      <c r="J8585" s="17" t="s">
        <v>11336</v>
      </c>
      <c r="K8585" s="25" t="str">
        <f>LEFT(J8585,MIN(FIND({0,1,2,3,4,5,6,7,8,9},ASC(J8585)&amp;1234567890))-1)</f>
        <v>Y</v>
      </c>
      <c r="L8585" s="25">
        <f t="shared" si="269"/>
        <v>1</v>
      </c>
      <c r="M8585" s="25">
        <f>VLOOKUP(K8585,Table!$A$2:$C$121,2,0)</f>
        <v>3</v>
      </c>
      <c r="N8585" s="26">
        <f>VLOOKUP(K8585,Table!$A$2:$C$121,3,0)</f>
        <v>5</v>
      </c>
      <c r="O8585" s="13" t="str">
        <f>VLOOKUP(A8585,Table!$U$1:$V$230,2,0)</f>
        <v>Cubic</v>
      </c>
      <c r="P8585" s="1"/>
    </row>
    <row r="8586" spans="1:16">
      <c r="A8586" s="12">
        <v>221</v>
      </c>
      <c r="B8586" s="12">
        <v>106197</v>
      </c>
      <c r="C8586" s="12" t="s">
        <v>9052</v>
      </c>
      <c r="D8586" s="12" t="s">
        <v>9503</v>
      </c>
      <c r="E8586" s="17" t="s">
        <v>588</v>
      </c>
      <c r="F8586" s="25" t="str">
        <f>LEFT(E8586,MIN(FIND({0,1,2,3,4,5,6,7,8,9},ASC(E8586)&amp;1234567890))-1)</f>
        <v>Tl</v>
      </c>
      <c r="G8586" s="25">
        <f t="shared" si="268"/>
        <v>1</v>
      </c>
      <c r="H8586" s="25">
        <f>VLOOKUP(F8586,Table!$A$2:$C$121,2,0)</f>
        <v>13</v>
      </c>
      <c r="I8586" s="26">
        <f>VLOOKUP(F8586,Table!$A$2:$C$121,3,0)</f>
        <v>6</v>
      </c>
      <c r="J8586" s="17" t="s">
        <v>530</v>
      </c>
      <c r="K8586" s="25" t="str">
        <f>LEFT(J8586,MIN(FIND({0,1,2,3,4,5,6,7,8,9},ASC(J8586)&amp;1234567890))-1)</f>
        <v>Yb</v>
      </c>
      <c r="L8586" s="25">
        <f t="shared" si="269"/>
        <v>1</v>
      </c>
      <c r="M8586" s="25">
        <f>VLOOKUP(K8586,Table!$A$2:$C$121,2,0)</f>
        <v>3</v>
      </c>
      <c r="N8586" s="26">
        <f>VLOOKUP(K8586,Table!$A$2:$C$121,3,0)</f>
        <v>6</v>
      </c>
      <c r="O8586" s="13" t="str">
        <f>VLOOKUP(A8586,Table!$U$1:$V$230,2,0)</f>
        <v>Cubic</v>
      </c>
      <c r="P8586" s="1"/>
    </row>
    <row r="8587" spans="1:16">
      <c r="A8587" s="12">
        <v>221</v>
      </c>
      <c r="B8587" s="12">
        <v>106199</v>
      </c>
      <c r="C8587" s="12" t="s">
        <v>9052</v>
      </c>
      <c r="D8587" s="12" t="s">
        <v>9504</v>
      </c>
      <c r="E8587" s="17" t="s">
        <v>420</v>
      </c>
      <c r="F8587" s="25" t="str">
        <f>LEFT(E8587,MIN(FIND({0,1,2,3,4,5,6,7,8,9},ASC(E8587)&amp;1234567890))-1)</f>
        <v>Tl</v>
      </c>
      <c r="G8587" s="25">
        <f t="shared" si="268"/>
        <v>3</v>
      </c>
      <c r="H8587" s="25">
        <f>VLOOKUP(F8587,Table!$A$2:$C$121,2,0)</f>
        <v>13</v>
      </c>
      <c r="I8587" s="26">
        <f>VLOOKUP(F8587,Table!$A$2:$C$121,3,0)</f>
        <v>6</v>
      </c>
      <c r="J8587" s="17" t="s">
        <v>530</v>
      </c>
      <c r="K8587" s="25" t="str">
        <f>LEFT(J8587,MIN(FIND({0,1,2,3,4,5,6,7,8,9},ASC(J8587)&amp;1234567890))-1)</f>
        <v>Yb</v>
      </c>
      <c r="L8587" s="25">
        <f t="shared" si="269"/>
        <v>1</v>
      </c>
      <c r="M8587" s="25">
        <f>VLOOKUP(K8587,Table!$A$2:$C$121,2,0)</f>
        <v>3</v>
      </c>
      <c r="N8587" s="26">
        <f>VLOOKUP(K8587,Table!$A$2:$C$121,3,0)</f>
        <v>6</v>
      </c>
      <c r="O8587" s="13" t="str">
        <f>VLOOKUP(A8587,Table!$U$1:$V$230,2,0)</f>
        <v>Cubic</v>
      </c>
      <c r="P8587" s="1"/>
    </row>
    <row r="8588" spans="1:16">
      <c r="A8588" s="12">
        <v>221</v>
      </c>
      <c r="B8588" s="12">
        <v>106203</v>
      </c>
      <c r="C8588" s="12" t="s">
        <v>9052</v>
      </c>
      <c r="D8588" s="12" t="s">
        <v>9505</v>
      </c>
      <c r="E8588" s="17" t="s">
        <v>11334</v>
      </c>
      <c r="F8588" s="25" t="str">
        <f>LEFT(E8588,MIN(FIND({0,1,2,3,4,5,6,7,8,9},ASC(E8588)&amp;1234567890))-1)</f>
        <v>Tm</v>
      </c>
      <c r="G8588" s="25">
        <f t="shared" si="268"/>
        <v>1</v>
      </c>
      <c r="H8588" s="25">
        <f>VLOOKUP(F8588,Table!$A$2:$C$121,2,0)</f>
        <v>3</v>
      </c>
      <c r="I8588" s="26">
        <f>VLOOKUP(F8588,Table!$A$2:$C$121,3,0)</f>
        <v>6</v>
      </c>
      <c r="J8588" s="17" t="s">
        <v>70</v>
      </c>
      <c r="K8588" s="25" t="str">
        <f>LEFT(J8588,MIN(FIND({0,1,2,3,4,5,6,7,8,9},ASC(J8588)&amp;1234567890))-1)</f>
        <v>Zn</v>
      </c>
      <c r="L8588" s="25">
        <f t="shared" si="269"/>
        <v>1</v>
      </c>
      <c r="M8588" s="25">
        <f>VLOOKUP(K8588,Table!$A$2:$C$121,2,0)</f>
        <v>12</v>
      </c>
      <c r="N8588" s="26">
        <f>VLOOKUP(K8588,Table!$A$2:$C$121,3,0)</f>
        <v>4</v>
      </c>
      <c r="O8588" s="13" t="str">
        <f>VLOOKUP(A8588,Table!$U$1:$V$230,2,0)</f>
        <v>Cubic</v>
      </c>
      <c r="P8588" s="1"/>
    </row>
    <row r="8589" spans="1:16">
      <c r="A8589" s="12">
        <v>221</v>
      </c>
      <c r="B8589" s="12">
        <v>106225</v>
      </c>
      <c r="C8589" s="12" t="s">
        <v>9052</v>
      </c>
      <c r="D8589" s="12" t="s">
        <v>9506</v>
      </c>
      <c r="E8589" s="17" t="s">
        <v>11336</v>
      </c>
      <c r="F8589" s="25" t="str">
        <f>LEFT(E8589,MIN(FIND({0,1,2,3,4,5,6,7,8,9},ASC(E8589)&amp;1234567890))-1)</f>
        <v>Y</v>
      </c>
      <c r="G8589" s="25">
        <f t="shared" si="268"/>
        <v>1</v>
      </c>
      <c r="H8589" s="25">
        <f>VLOOKUP(F8589,Table!$A$2:$C$121,2,0)</f>
        <v>3</v>
      </c>
      <c r="I8589" s="26">
        <f>VLOOKUP(F8589,Table!$A$2:$C$121,3,0)</f>
        <v>5</v>
      </c>
      <c r="J8589" s="17" t="s">
        <v>70</v>
      </c>
      <c r="K8589" s="25" t="str">
        <f>LEFT(J8589,MIN(FIND({0,1,2,3,4,5,6,7,8,9},ASC(J8589)&amp;1234567890))-1)</f>
        <v>Zn</v>
      </c>
      <c r="L8589" s="25">
        <f t="shared" si="269"/>
        <v>1</v>
      </c>
      <c r="M8589" s="25">
        <f>VLOOKUP(K8589,Table!$A$2:$C$121,2,0)</f>
        <v>12</v>
      </c>
      <c r="N8589" s="26">
        <f>VLOOKUP(K8589,Table!$A$2:$C$121,3,0)</f>
        <v>4</v>
      </c>
      <c r="O8589" s="13" t="str">
        <f>VLOOKUP(A8589,Table!$U$1:$V$230,2,0)</f>
        <v>Cubic</v>
      </c>
      <c r="P8589" s="1"/>
    </row>
    <row r="8590" spans="1:16">
      <c r="A8590" s="12">
        <v>221</v>
      </c>
      <c r="B8590" s="12">
        <v>106235</v>
      </c>
      <c r="C8590" s="12" t="s">
        <v>9052</v>
      </c>
      <c r="D8590" s="12" t="s">
        <v>9507</v>
      </c>
      <c r="E8590" s="17" t="s">
        <v>70</v>
      </c>
      <c r="F8590" s="25" t="str">
        <f>LEFT(E8590,MIN(FIND({0,1,2,3,4,5,6,7,8,9},ASC(E8590)&amp;1234567890))-1)</f>
        <v>Zn</v>
      </c>
      <c r="G8590" s="25">
        <f t="shared" si="268"/>
        <v>1</v>
      </c>
      <c r="H8590" s="25">
        <f>VLOOKUP(F8590,Table!$A$2:$C$121,2,0)</f>
        <v>12</v>
      </c>
      <c r="I8590" s="26">
        <f>VLOOKUP(F8590,Table!$A$2:$C$121,3,0)</f>
        <v>4</v>
      </c>
      <c r="J8590" s="17" t="s">
        <v>377</v>
      </c>
      <c r="K8590" s="25" t="str">
        <f>LEFT(J8590,MIN(FIND({0,1,2,3,4,5,6,7,8,9},ASC(J8590)&amp;1234567890))-1)</f>
        <v>Zr</v>
      </c>
      <c r="L8590" s="25">
        <f t="shared" si="269"/>
        <v>1</v>
      </c>
      <c r="M8590" s="25">
        <f>VLOOKUP(K8590,Table!$A$2:$C$121,2,0)</f>
        <v>4</v>
      </c>
      <c r="N8590" s="26">
        <f>VLOOKUP(K8590,Table!$A$2:$C$121,3,0)</f>
        <v>5</v>
      </c>
      <c r="O8590" s="13" t="str">
        <f>VLOOKUP(A8590,Table!$U$1:$V$230,2,0)</f>
        <v>Cubic</v>
      </c>
      <c r="P8590" s="1"/>
    </row>
    <row r="8591" spans="1:16">
      <c r="A8591" s="12">
        <v>221</v>
      </c>
      <c r="B8591" s="12">
        <v>106240</v>
      </c>
      <c r="C8591" s="12" t="s">
        <v>9052</v>
      </c>
      <c r="D8591" s="12" t="s">
        <v>9508</v>
      </c>
      <c r="E8591" s="17" t="s">
        <v>334</v>
      </c>
      <c r="F8591" s="25" t="str">
        <f>LEFT(E8591,MIN(FIND({0,1,2,3,4,5,6,7,8,9},ASC(E8591)&amp;1234567890))-1)</f>
        <v>V</v>
      </c>
      <c r="G8591" s="25">
        <f t="shared" si="268"/>
        <v>1</v>
      </c>
      <c r="H8591" s="25">
        <f>VLOOKUP(F8591,Table!$A$2:$C$121,2,0)</f>
        <v>5</v>
      </c>
      <c r="I8591" s="26">
        <f>VLOOKUP(F8591,Table!$A$2:$C$121,3,0)</f>
        <v>4</v>
      </c>
      <c r="J8591" s="17" t="s">
        <v>11839</v>
      </c>
      <c r="K8591" s="25" t="str">
        <f>LEFT(J8591,MIN(FIND({0,1,2,3,4,5,6,7,8,9},ASC(J8591)&amp;1234567890))-1)</f>
        <v>Zn</v>
      </c>
      <c r="L8591" s="25">
        <f t="shared" si="269"/>
        <v>3</v>
      </c>
      <c r="M8591" s="25">
        <f>VLOOKUP(K8591,Table!$A$2:$C$121,2,0)</f>
        <v>12</v>
      </c>
      <c r="N8591" s="26">
        <f>VLOOKUP(K8591,Table!$A$2:$C$121,3,0)</f>
        <v>4</v>
      </c>
      <c r="O8591" s="13" t="str">
        <f>VLOOKUP(A8591,Table!$U$1:$V$230,2,0)</f>
        <v>Cubic</v>
      </c>
      <c r="P8591" s="1"/>
    </row>
    <row r="8592" spans="1:16">
      <c r="A8592" s="12">
        <v>221</v>
      </c>
      <c r="B8592" s="12">
        <v>97743</v>
      </c>
      <c r="C8592" s="12" t="s">
        <v>9052</v>
      </c>
      <c r="D8592" s="12" t="s">
        <v>7802</v>
      </c>
      <c r="E8592" s="17" t="s">
        <v>11426</v>
      </c>
      <c r="F8592" s="25" t="str">
        <f>LEFT(E8592,MIN(FIND({0,1,2,3,4,5,6,7,8,9},ASC(E8592)&amp;1234567890))-1)</f>
        <v>Mn</v>
      </c>
      <c r="G8592" s="25">
        <f t="shared" si="268"/>
        <v>3</v>
      </c>
      <c r="H8592" s="25">
        <f>VLOOKUP(F8592,Table!$A$2:$C$121,2,0)</f>
        <v>7</v>
      </c>
      <c r="I8592" s="26">
        <f>VLOOKUP(F8592,Table!$A$2:$C$121,3,0)</f>
        <v>4</v>
      </c>
      <c r="J8592" s="17" t="s">
        <v>544</v>
      </c>
      <c r="K8592" s="25" t="str">
        <f>LEFT(J8592,MIN(FIND({0,1,2,3,4,5,6,7,8,9},ASC(J8592)&amp;1234567890))-1)</f>
        <v>Ge</v>
      </c>
      <c r="L8592" s="25">
        <f t="shared" si="269"/>
        <v>1</v>
      </c>
      <c r="M8592" s="25">
        <f>VLOOKUP(K8592,Table!$A$2:$C$121,2,0)</f>
        <v>14</v>
      </c>
      <c r="N8592" s="26">
        <f>VLOOKUP(K8592,Table!$A$2:$C$121,3,0)</f>
        <v>4</v>
      </c>
      <c r="O8592" s="13" t="str">
        <f>VLOOKUP(A8592,Table!$U$1:$V$230,2,0)</f>
        <v>Cubic</v>
      </c>
      <c r="P8592" s="1"/>
    </row>
    <row r="8593" spans="1:16">
      <c r="A8593" s="12">
        <v>221</v>
      </c>
      <c r="B8593" s="12">
        <v>240128</v>
      </c>
      <c r="C8593" s="12" t="s">
        <v>9052</v>
      </c>
      <c r="D8593" s="12" t="s">
        <v>9509</v>
      </c>
      <c r="E8593" s="17" t="s">
        <v>343</v>
      </c>
      <c r="F8593" s="25" t="str">
        <f>LEFT(E8593,MIN(FIND({0,1,2,3,4,5,6,7,8,9},ASC(E8593)&amp;1234567890))-1)</f>
        <v>U</v>
      </c>
      <c r="G8593" s="25">
        <f t="shared" si="268"/>
        <v>1</v>
      </c>
      <c r="H8593" s="25">
        <f>VLOOKUP(F8593,Table!$A$2:$C$121,2,0)</f>
        <v>3</v>
      </c>
      <c r="I8593" s="26">
        <f>VLOOKUP(F8593,Table!$A$2:$C$121,3,0)</f>
        <v>7</v>
      </c>
      <c r="J8593" s="17" t="s">
        <v>445</v>
      </c>
      <c r="K8593" s="25" t="str">
        <f>LEFT(J8593,MIN(FIND({0,1,2,3,4,5,6,7,8,9},ASC(J8593)&amp;1234567890))-1)</f>
        <v>Al</v>
      </c>
      <c r="L8593" s="25">
        <f t="shared" si="269"/>
        <v>3</v>
      </c>
      <c r="M8593" s="25">
        <f>VLOOKUP(K8593,Table!$A$2:$C$121,2,0)</f>
        <v>13</v>
      </c>
      <c r="N8593" s="26">
        <f>VLOOKUP(K8593,Table!$A$2:$C$121,3,0)</f>
        <v>3</v>
      </c>
      <c r="O8593" s="13" t="str">
        <f>VLOOKUP(A8593,Table!$U$1:$V$230,2,0)</f>
        <v>Cubic</v>
      </c>
      <c r="P8593" s="1"/>
    </row>
    <row r="8594" spans="1:16">
      <c r="A8594" s="12">
        <v>221</v>
      </c>
      <c r="B8594" s="12">
        <v>240164</v>
      </c>
      <c r="C8594" s="12" t="s">
        <v>9052</v>
      </c>
      <c r="D8594" s="12" t="s">
        <v>4468</v>
      </c>
      <c r="E8594" s="17" t="s">
        <v>12373</v>
      </c>
      <c r="F8594" s="25" t="str">
        <f>LEFT(E8594,MIN(FIND({0,1,2,3,4,5,6,7,8,9},ASC(E8594)&amp;1234567890))-1)</f>
        <v>Ti</v>
      </c>
      <c r="G8594" s="25">
        <f t="shared" si="268"/>
        <v>2.2400000000000002</v>
      </c>
      <c r="H8594" s="25">
        <f>VLOOKUP(F8594,Table!$A$2:$C$121,2,0)</f>
        <v>4</v>
      </c>
      <c r="I8594" s="26">
        <f>VLOOKUP(F8594,Table!$A$2:$C$121,3,0)</f>
        <v>4</v>
      </c>
      <c r="J8594" s="17" t="s">
        <v>12374</v>
      </c>
      <c r="K8594" s="25" t="str">
        <f>LEFT(J8594,MIN(FIND({0,1,2,3,4,5,6,7,8,9},ASC(J8594)&amp;1234567890))-1)</f>
        <v>In</v>
      </c>
      <c r="L8594" s="25">
        <f t="shared" si="269"/>
        <v>1.76</v>
      </c>
      <c r="M8594" s="25">
        <f>VLOOKUP(K8594,Table!$A$2:$C$121,2,0)</f>
        <v>13</v>
      </c>
      <c r="N8594" s="26">
        <f>VLOOKUP(K8594,Table!$A$2:$C$121,3,0)</f>
        <v>5</v>
      </c>
      <c r="O8594" s="13" t="str">
        <f>VLOOKUP(A8594,Table!$U$1:$V$230,2,0)</f>
        <v>Cubic</v>
      </c>
      <c r="P8594" s="1"/>
    </row>
    <row r="8595" spans="1:16">
      <c r="A8595" s="12">
        <v>221</v>
      </c>
      <c r="B8595" s="12">
        <v>52326</v>
      </c>
      <c r="C8595" s="12" t="s">
        <v>9052</v>
      </c>
      <c r="D8595" s="12" t="s">
        <v>9510</v>
      </c>
      <c r="E8595" s="17" t="s">
        <v>343</v>
      </c>
      <c r="F8595" s="25" t="str">
        <f>LEFT(E8595,MIN(FIND({0,1,2,3,4,5,6,7,8,9},ASC(E8595)&amp;1234567890))-1)</f>
        <v>U</v>
      </c>
      <c r="G8595" s="25">
        <f t="shared" si="268"/>
        <v>1</v>
      </c>
      <c r="H8595" s="25">
        <f>VLOOKUP(F8595,Table!$A$2:$C$121,2,0)</f>
        <v>3</v>
      </c>
      <c r="I8595" s="26">
        <f>VLOOKUP(F8595,Table!$A$2:$C$121,3,0)</f>
        <v>7</v>
      </c>
      <c r="J8595" s="17" t="s">
        <v>11645</v>
      </c>
      <c r="K8595" s="25" t="str">
        <f>LEFT(J8595,MIN(FIND({0,1,2,3,4,5,6,7,8,9},ASC(J8595)&amp;1234567890))-1)</f>
        <v>Sb</v>
      </c>
      <c r="L8595" s="25">
        <f t="shared" si="269"/>
        <v>1</v>
      </c>
      <c r="M8595" s="25">
        <f>VLOOKUP(K8595,Table!$A$2:$C$121,2,0)</f>
        <v>15</v>
      </c>
      <c r="N8595" s="26">
        <f>VLOOKUP(K8595,Table!$A$2:$C$121,3,0)</f>
        <v>5</v>
      </c>
      <c r="O8595" s="13" t="str">
        <f>VLOOKUP(A8595,Table!$U$1:$V$230,2,0)</f>
        <v>Cubic</v>
      </c>
      <c r="P8595" s="1"/>
    </row>
    <row r="8596" spans="1:16">
      <c r="A8596" s="12">
        <v>221</v>
      </c>
      <c r="B8596" s="12">
        <v>98984</v>
      </c>
      <c r="C8596" s="12" t="s">
        <v>9052</v>
      </c>
      <c r="D8596" s="12" t="s">
        <v>9511</v>
      </c>
      <c r="E8596" s="17" t="s">
        <v>39</v>
      </c>
      <c r="F8596" s="25" t="str">
        <f>LEFT(E8596,MIN(FIND({0,1,2,3,4,5,6,7,8,9},ASC(E8596)&amp;1234567890))-1)</f>
        <v>K</v>
      </c>
      <c r="G8596" s="25">
        <f t="shared" si="268"/>
        <v>1</v>
      </c>
      <c r="H8596" s="25">
        <f>VLOOKUP(F8596,Table!$A$2:$C$121,2,0)</f>
        <v>1</v>
      </c>
      <c r="I8596" s="26">
        <f>VLOOKUP(F8596,Table!$A$2:$C$121,3,0)</f>
        <v>4</v>
      </c>
      <c r="J8596" s="17" t="s">
        <v>14148</v>
      </c>
      <c r="K8596" s="25" t="str">
        <f>LEFT(J8596,MIN(FIND({0,1,2,3,4,5,6,7,8,9},ASC(J8596)&amp;1234567890))-1)</f>
        <v>B</v>
      </c>
      <c r="L8596" s="25">
        <f t="shared" si="269"/>
        <v>5.67</v>
      </c>
      <c r="M8596" s="25">
        <f>VLOOKUP(K8596,Table!$A$2:$C$121,2,0)</f>
        <v>13</v>
      </c>
      <c r="N8596" s="26">
        <f>VLOOKUP(K8596,Table!$A$2:$C$121,3,0)</f>
        <v>2</v>
      </c>
      <c r="O8596" s="13" t="str">
        <f>VLOOKUP(A8596,Table!$U$1:$V$230,2,0)</f>
        <v>Cubic</v>
      </c>
      <c r="P8596" s="1"/>
    </row>
    <row r="8597" spans="1:16">
      <c r="A8597" s="12">
        <v>221</v>
      </c>
      <c r="B8597" s="12">
        <v>98989</v>
      </c>
      <c r="C8597" s="12" t="s">
        <v>9052</v>
      </c>
      <c r="D8597" s="12" t="s">
        <v>9512</v>
      </c>
      <c r="E8597" s="17" t="s">
        <v>39</v>
      </c>
      <c r="F8597" s="25" t="str">
        <f>LEFT(E8597,MIN(FIND({0,1,2,3,4,5,6,7,8,9},ASC(E8597)&amp;1234567890))-1)</f>
        <v>K</v>
      </c>
      <c r="G8597" s="25">
        <f t="shared" si="268"/>
        <v>1</v>
      </c>
      <c r="H8597" s="25">
        <f>VLOOKUP(F8597,Table!$A$2:$C$121,2,0)</f>
        <v>1</v>
      </c>
      <c r="I8597" s="26">
        <f>VLOOKUP(F8597,Table!$A$2:$C$121,3,0)</f>
        <v>4</v>
      </c>
      <c r="J8597" s="17" t="s">
        <v>14149</v>
      </c>
      <c r="K8597" s="25" t="str">
        <f>LEFT(J8597,MIN(FIND({0,1,2,3,4,5,6,7,8,9},ASC(J8597)&amp;1234567890))-1)</f>
        <v>B</v>
      </c>
      <c r="L8597" s="25">
        <f t="shared" si="269"/>
        <v>5.68</v>
      </c>
      <c r="M8597" s="25">
        <f>VLOOKUP(K8597,Table!$A$2:$C$121,2,0)</f>
        <v>13</v>
      </c>
      <c r="N8597" s="26">
        <f>VLOOKUP(K8597,Table!$A$2:$C$121,3,0)</f>
        <v>2</v>
      </c>
      <c r="O8597" s="13" t="str">
        <f>VLOOKUP(A8597,Table!$U$1:$V$230,2,0)</f>
        <v>Cubic</v>
      </c>
      <c r="P8597" s="1"/>
    </row>
    <row r="8598" spans="1:16">
      <c r="A8598" s="12">
        <v>221</v>
      </c>
      <c r="B8598" s="12">
        <v>57360</v>
      </c>
      <c r="C8598" s="12" t="s">
        <v>9052</v>
      </c>
      <c r="D8598" s="12" t="s">
        <v>7772</v>
      </c>
      <c r="E8598" s="17" t="s">
        <v>11342</v>
      </c>
      <c r="F8598" s="25" t="str">
        <f>LEFT(E8598,MIN(FIND({0,1,2,3,4,5,6,7,8,9},ASC(E8598)&amp;1234567890))-1)</f>
        <v>Ag</v>
      </c>
      <c r="G8598" s="25">
        <f t="shared" si="268"/>
        <v>1</v>
      </c>
      <c r="H8598" s="25">
        <f>VLOOKUP(F8598,Table!$A$2:$C$121,2,0)</f>
        <v>11</v>
      </c>
      <c r="I8598" s="26">
        <f>VLOOKUP(F8598,Table!$A$2:$C$121,3,0)</f>
        <v>5</v>
      </c>
      <c r="J8598" s="17" t="s">
        <v>11293</v>
      </c>
      <c r="K8598" s="25" t="str">
        <f>LEFT(J8598,MIN(FIND({0,1,2,3,4,5,6,7,8,9},ASC(J8598)&amp;1234567890))-1)</f>
        <v>Cd</v>
      </c>
      <c r="L8598" s="25">
        <f t="shared" si="269"/>
        <v>1</v>
      </c>
      <c r="M8598" s="25">
        <f>VLOOKUP(K8598,Table!$A$2:$C$121,2,0)</f>
        <v>12</v>
      </c>
      <c r="N8598" s="26">
        <f>VLOOKUP(K8598,Table!$A$2:$C$121,3,0)</f>
        <v>5</v>
      </c>
      <c r="O8598" s="13" t="str">
        <f>VLOOKUP(A8598,Table!$U$1:$V$230,2,0)</f>
        <v>Cubic</v>
      </c>
      <c r="P8598" s="1"/>
    </row>
    <row r="8599" spans="1:16">
      <c r="A8599" s="12">
        <v>221</v>
      </c>
      <c r="B8599" s="12">
        <v>57367</v>
      </c>
      <c r="C8599" s="12" t="s">
        <v>9052</v>
      </c>
      <c r="D8599" s="12" t="s">
        <v>4260</v>
      </c>
      <c r="E8599" s="17" t="s">
        <v>11342</v>
      </c>
      <c r="F8599" s="25" t="str">
        <f>LEFT(E8599,MIN(FIND({0,1,2,3,4,5,6,7,8,9},ASC(E8599)&amp;1234567890))-1)</f>
        <v>Ag</v>
      </c>
      <c r="G8599" s="25">
        <f t="shared" si="268"/>
        <v>1</v>
      </c>
      <c r="H8599" s="25">
        <f>VLOOKUP(F8599,Table!$A$2:$C$121,2,0)</f>
        <v>11</v>
      </c>
      <c r="I8599" s="26">
        <f>VLOOKUP(F8599,Table!$A$2:$C$121,3,0)</f>
        <v>5</v>
      </c>
      <c r="J8599" s="17" t="s">
        <v>11331</v>
      </c>
      <c r="K8599" s="25" t="str">
        <f>LEFT(J8599,MIN(FIND({0,1,2,3,4,5,6,7,8,9},ASC(J8599)&amp;1234567890))-1)</f>
        <v>Ce</v>
      </c>
      <c r="L8599" s="25">
        <f t="shared" si="269"/>
        <v>1</v>
      </c>
      <c r="M8599" s="25">
        <f>VLOOKUP(K8599,Table!$A$2:$C$121,2,0)</f>
        <v>3</v>
      </c>
      <c r="N8599" s="26">
        <f>VLOOKUP(K8599,Table!$A$2:$C$121,3,0)</f>
        <v>6</v>
      </c>
      <c r="O8599" s="13" t="str">
        <f>VLOOKUP(A8599,Table!$U$1:$V$230,2,0)</f>
        <v>Cubic</v>
      </c>
      <c r="P8599" s="1"/>
    </row>
    <row r="8600" spans="1:16">
      <c r="A8600" s="12">
        <v>221</v>
      </c>
      <c r="B8600" s="12">
        <v>57379</v>
      </c>
      <c r="C8600" s="12" t="s">
        <v>9052</v>
      </c>
      <c r="D8600" s="12" t="s">
        <v>9513</v>
      </c>
      <c r="E8600" s="17" t="s">
        <v>11342</v>
      </c>
      <c r="F8600" s="25" t="str">
        <f>LEFT(E8600,MIN(FIND({0,1,2,3,4,5,6,7,8,9},ASC(E8600)&amp;1234567890))-1)</f>
        <v>Ag</v>
      </c>
      <c r="G8600" s="25">
        <f t="shared" si="268"/>
        <v>1</v>
      </c>
      <c r="H8600" s="25">
        <f>VLOOKUP(F8600,Table!$A$2:$C$121,2,0)</f>
        <v>11</v>
      </c>
      <c r="I8600" s="26">
        <f>VLOOKUP(F8600,Table!$A$2:$C$121,3,0)</f>
        <v>5</v>
      </c>
      <c r="J8600" s="17" t="s">
        <v>11333</v>
      </c>
      <c r="K8600" s="25" t="str">
        <f>LEFT(J8600,MIN(FIND({0,1,2,3,4,5,6,7,8,9},ASC(J8600)&amp;1234567890))-1)</f>
        <v>Dy</v>
      </c>
      <c r="L8600" s="25">
        <f t="shared" si="269"/>
        <v>1</v>
      </c>
      <c r="M8600" s="25">
        <f>VLOOKUP(K8600,Table!$A$2:$C$121,2,0)</f>
        <v>3</v>
      </c>
      <c r="N8600" s="26">
        <f>VLOOKUP(K8600,Table!$A$2:$C$121,3,0)</f>
        <v>6</v>
      </c>
      <c r="O8600" s="13" t="str">
        <f>VLOOKUP(A8600,Table!$U$1:$V$230,2,0)</f>
        <v>Cubic</v>
      </c>
      <c r="P8600" s="1"/>
    </row>
    <row r="8601" spans="1:16">
      <c r="A8601" s="12">
        <v>221</v>
      </c>
      <c r="B8601" s="12">
        <v>57441</v>
      </c>
      <c r="C8601" s="12" t="s">
        <v>9052</v>
      </c>
      <c r="D8601" s="12" t="s">
        <v>9514</v>
      </c>
      <c r="E8601" s="17" t="s">
        <v>11379</v>
      </c>
      <c r="F8601" s="25" t="str">
        <f>LEFT(E8601,MIN(FIND({0,1,2,3,4,5,6,7,8,9},ASC(E8601)&amp;1234567890))-1)</f>
        <v>Np</v>
      </c>
      <c r="G8601" s="25">
        <f t="shared" si="268"/>
        <v>1</v>
      </c>
      <c r="H8601" s="25">
        <f>VLOOKUP(F8601,Table!$A$2:$C$121,2,0)</f>
        <v>3</v>
      </c>
      <c r="I8601" s="26">
        <f>VLOOKUP(F8601,Table!$A$2:$C$121,3,0)</f>
        <v>7</v>
      </c>
      <c r="J8601" s="17" t="s">
        <v>11374</v>
      </c>
      <c r="K8601" s="25" t="str">
        <f>LEFT(J8601,MIN(FIND({0,1,2,3,4,5,6,7,8,9},ASC(J8601)&amp;1234567890))-1)</f>
        <v>Si</v>
      </c>
      <c r="L8601" s="25">
        <f t="shared" si="269"/>
        <v>3</v>
      </c>
      <c r="M8601" s="25">
        <f>VLOOKUP(K8601,Table!$A$2:$C$121,2,0)</f>
        <v>14</v>
      </c>
      <c r="N8601" s="26">
        <f>VLOOKUP(K8601,Table!$A$2:$C$121,3,0)</f>
        <v>3</v>
      </c>
      <c r="O8601" s="13" t="str">
        <f>VLOOKUP(A8601,Table!$U$1:$V$230,2,0)</f>
        <v>Cubic</v>
      </c>
      <c r="P8601" s="1"/>
    </row>
    <row r="8602" spans="1:16">
      <c r="A8602" s="12">
        <v>221</v>
      </c>
      <c r="B8602" s="12">
        <v>57442</v>
      </c>
      <c r="C8602" s="12" t="s">
        <v>9052</v>
      </c>
      <c r="D8602" s="12" t="s">
        <v>9515</v>
      </c>
      <c r="E8602" s="17" t="s">
        <v>11379</v>
      </c>
      <c r="F8602" s="25" t="str">
        <f>LEFT(E8602,MIN(FIND({0,1,2,3,4,5,6,7,8,9},ASC(E8602)&amp;1234567890))-1)</f>
        <v>Np</v>
      </c>
      <c r="G8602" s="25">
        <f t="shared" si="268"/>
        <v>1</v>
      </c>
      <c r="H8602" s="25">
        <f>VLOOKUP(F8602,Table!$A$2:$C$121,2,0)</f>
        <v>3</v>
      </c>
      <c r="I8602" s="26">
        <f>VLOOKUP(F8602,Table!$A$2:$C$121,3,0)</f>
        <v>7</v>
      </c>
      <c r="J8602" s="17" t="s">
        <v>328</v>
      </c>
      <c r="K8602" s="25" t="str">
        <f>LEFT(J8602,MIN(FIND({0,1,2,3,4,5,6,7,8,9},ASC(J8602)&amp;1234567890))-1)</f>
        <v>Te</v>
      </c>
      <c r="L8602" s="25">
        <f t="shared" si="269"/>
        <v>1</v>
      </c>
      <c r="M8602" s="25">
        <f>VLOOKUP(K8602,Table!$A$2:$C$121,2,0)</f>
        <v>16</v>
      </c>
      <c r="N8602" s="26">
        <f>VLOOKUP(K8602,Table!$A$2:$C$121,3,0)</f>
        <v>5</v>
      </c>
      <c r="O8602" s="13" t="str">
        <f>VLOOKUP(A8602,Table!$U$1:$V$230,2,0)</f>
        <v>Cubic</v>
      </c>
      <c r="P8602" s="1"/>
    </row>
    <row r="8603" spans="1:16">
      <c r="A8603" s="12">
        <v>221</v>
      </c>
      <c r="B8603" s="12">
        <v>57474</v>
      </c>
      <c r="C8603" s="12" t="s">
        <v>9052</v>
      </c>
      <c r="D8603" s="12" t="s">
        <v>4262</v>
      </c>
      <c r="E8603" s="17" t="s">
        <v>11502</v>
      </c>
      <c r="F8603" s="25" t="str">
        <f>LEFT(E8603,MIN(FIND({0,1,2,3,4,5,6,7,8,9},ASC(E8603)&amp;1234567890))-1)</f>
        <v>Pu</v>
      </c>
      <c r="G8603" s="25">
        <f t="shared" si="268"/>
        <v>1</v>
      </c>
      <c r="H8603" s="25">
        <f>VLOOKUP(F8603,Table!$A$2:$C$121,2,0)</f>
        <v>3</v>
      </c>
      <c r="I8603" s="26">
        <f>VLOOKUP(F8603,Table!$A$2:$C$121,3,0)</f>
        <v>7</v>
      </c>
      <c r="J8603" s="17" t="s">
        <v>11645</v>
      </c>
      <c r="K8603" s="25" t="str">
        <f>LEFT(J8603,MIN(FIND({0,1,2,3,4,5,6,7,8,9},ASC(J8603)&amp;1234567890))-1)</f>
        <v>Sb</v>
      </c>
      <c r="L8603" s="25">
        <f t="shared" si="269"/>
        <v>1</v>
      </c>
      <c r="M8603" s="25">
        <f>VLOOKUP(K8603,Table!$A$2:$C$121,2,0)</f>
        <v>15</v>
      </c>
      <c r="N8603" s="26">
        <f>VLOOKUP(K8603,Table!$A$2:$C$121,3,0)</f>
        <v>5</v>
      </c>
      <c r="O8603" s="13" t="str">
        <f>VLOOKUP(A8603,Table!$U$1:$V$230,2,0)</f>
        <v>Cubic</v>
      </c>
      <c r="P8603" s="1"/>
    </row>
    <row r="8604" spans="1:16">
      <c r="A8604" s="12">
        <v>221</v>
      </c>
      <c r="B8604" s="12">
        <v>57736</v>
      </c>
      <c r="C8604" s="12" t="s">
        <v>9052</v>
      </c>
      <c r="D8604" s="12" t="s">
        <v>2060</v>
      </c>
      <c r="E8604" s="17" t="s">
        <v>11352</v>
      </c>
      <c r="F8604" s="25" t="str">
        <f>LEFT(E8604,MIN(FIND({0,1,2,3,4,5,6,7,8,9},ASC(E8604)&amp;1234567890))-1)</f>
        <v>Al</v>
      </c>
      <c r="G8604" s="25">
        <f t="shared" si="268"/>
        <v>1</v>
      </c>
      <c r="H8604" s="25">
        <f>VLOOKUP(F8604,Table!$A$2:$C$121,2,0)</f>
        <v>13</v>
      </c>
      <c r="I8604" s="26">
        <f>VLOOKUP(F8604,Table!$A$2:$C$121,3,0)</f>
        <v>3</v>
      </c>
      <c r="J8604" s="17" t="s">
        <v>11333</v>
      </c>
      <c r="K8604" s="25" t="str">
        <f>LEFT(J8604,MIN(FIND({0,1,2,3,4,5,6,7,8,9},ASC(J8604)&amp;1234567890))-1)</f>
        <v>Dy</v>
      </c>
      <c r="L8604" s="25">
        <f t="shared" si="269"/>
        <v>1</v>
      </c>
      <c r="M8604" s="25">
        <f>VLOOKUP(K8604,Table!$A$2:$C$121,2,0)</f>
        <v>3</v>
      </c>
      <c r="N8604" s="26">
        <f>VLOOKUP(K8604,Table!$A$2:$C$121,3,0)</f>
        <v>6</v>
      </c>
      <c r="O8604" s="13" t="str">
        <f>VLOOKUP(A8604,Table!$U$1:$V$230,2,0)</f>
        <v>Cubic</v>
      </c>
      <c r="P8604" s="1"/>
    </row>
    <row r="8605" spans="1:16">
      <c r="A8605" s="12">
        <v>221</v>
      </c>
      <c r="B8605" s="12">
        <v>57739</v>
      </c>
      <c r="C8605" s="12" t="s">
        <v>9052</v>
      </c>
      <c r="D8605" s="12" t="s">
        <v>4972</v>
      </c>
      <c r="E8605" s="17" t="s">
        <v>445</v>
      </c>
      <c r="F8605" s="25" t="str">
        <f>LEFT(E8605,MIN(FIND({0,1,2,3,4,5,6,7,8,9},ASC(E8605)&amp;1234567890))-1)</f>
        <v>Al</v>
      </c>
      <c r="G8605" s="25">
        <f t="shared" si="268"/>
        <v>3</v>
      </c>
      <c r="H8605" s="25">
        <f>VLOOKUP(F8605,Table!$A$2:$C$121,2,0)</f>
        <v>13</v>
      </c>
      <c r="I8605" s="26">
        <f>VLOOKUP(F8605,Table!$A$2:$C$121,3,0)</f>
        <v>3</v>
      </c>
      <c r="J8605" s="17" t="s">
        <v>11333</v>
      </c>
      <c r="K8605" s="25" t="str">
        <f>LEFT(J8605,MIN(FIND({0,1,2,3,4,5,6,7,8,9},ASC(J8605)&amp;1234567890))-1)</f>
        <v>Dy</v>
      </c>
      <c r="L8605" s="25">
        <f t="shared" si="269"/>
        <v>1</v>
      </c>
      <c r="M8605" s="25">
        <f>VLOOKUP(K8605,Table!$A$2:$C$121,2,0)</f>
        <v>3</v>
      </c>
      <c r="N8605" s="26">
        <f>VLOOKUP(K8605,Table!$A$2:$C$121,3,0)</f>
        <v>6</v>
      </c>
      <c r="O8605" s="13" t="str">
        <f>VLOOKUP(A8605,Table!$U$1:$V$230,2,0)</f>
        <v>Cubic</v>
      </c>
      <c r="P8605" s="1"/>
    </row>
    <row r="8606" spans="1:16">
      <c r="A8606" s="12">
        <v>221</v>
      </c>
      <c r="B8606" s="12">
        <v>57766</v>
      </c>
      <c r="C8606" s="12" t="s">
        <v>9052</v>
      </c>
      <c r="D8606" s="12" t="s">
        <v>9516</v>
      </c>
      <c r="E8606" s="17" t="s">
        <v>445</v>
      </c>
      <c r="F8606" s="25" t="str">
        <f>LEFT(E8606,MIN(FIND({0,1,2,3,4,5,6,7,8,9},ASC(E8606)&amp;1234567890))-1)</f>
        <v>Al</v>
      </c>
      <c r="G8606" s="25">
        <f t="shared" si="268"/>
        <v>3</v>
      </c>
      <c r="H8606" s="25">
        <f>VLOOKUP(F8606,Table!$A$2:$C$121,2,0)</f>
        <v>13</v>
      </c>
      <c r="I8606" s="26">
        <f>VLOOKUP(F8606,Table!$A$2:$C$121,3,0)</f>
        <v>3</v>
      </c>
      <c r="J8606" s="17" t="s">
        <v>11542</v>
      </c>
      <c r="K8606" s="25" t="str">
        <f>LEFT(J8606,MIN(FIND({0,1,2,3,4,5,6,7,8,9},ASC(J8606)&amp;1234567890))-1)</f>
        <v>Er</v>
      </c>
      <c r="L8606" s="25">
        <f t="shared" si="269"/>
        <v>1</v>
      </c>
      <c r="M8606" s="25">
        <f>VLOOKUP(K8606,Table!$A$2:$C$121,2,0)</f>
        <v>3</v>
      </c>
      <c r="N8606" s="26">
        <f>VLOOKUP(K8606,Table!$A$2:$C$121,3,0)</f>
        <v>6</v>
      </c>
      <c r="O8606" s="13" t="str">
        <f>VLOOKUP(A8606,Table!$U$1:$V$230,2,0)</f>
        <v>Cubic</v>
      </c>
      <c r="P8606" s="1"/>
    </row>
    <row r="8607" spans="1:16">
      <c r="A8607" s="12">
        <v>221</v>
      </c>
      <c r="B8607" s="12">
        <v>57791</v>
      </c>
      <c r="C8607" s="12" t="s">
        <v>9052</v>
      </c>
      <c r="D8607" s="12" t="s">
        <v>9517</v>
      </c>
      <c r="E8607" s="17" t="s">
        <v>11352</v>
      </c>
      <c r="F8607" s="25" t="str">
        <f>LEFT(E8607,MIN(FIND({0,1,2,3,4,5,6,7,8,9},ASC(E8607)&amp;1234567890))-1)</f>
        <v>Al</v>
      </c>
      <c r="G8607" s="25">
        <f t="shared" si="268"/>
        <v>1</v>
      </c>
      <c r="H8607" s="25">
        <f>VLOOKUP(F8607,Table!$A$2:$C$121,2,0)</f>
        <v>13</v>
      </c>
      <c r="I8607" s="26">
        <f>VLOOKUP(F8607,Table!$A$2:$C$121,3,0)</f>
        <v>3</v>
      </c>
      <c r="J8607" s="17" t="s">
        <v>33</v>
      </c>
      <c r="K8607" s="25" t="str">
        <f>LEFT(J8607,MIN(FIND({0,1,2,3,4,5,6,7,8,9},ASC(J8607)&amp;1234567890))-1)</f>
        <v>Fe</v>
      </c>
      <c r="L8607" s="25">
        <f t="shared" si="269"/>
        <v>1</v>
      </c>
      <c r="M8607" s="25">
        <f>VLOOKUP(K8607,Table!$A$2:$C$121,2,0)</f>
        <v>8</v>
      </c>
      <c r="N8607" s="26">
        <f>VLOOKUP(K8607,Table!$A$2:$C$121,3,0)</f>
        <v>4</v>
      </c>
      <c r="O8607" s="13" t="str">
        <f>VLOOKUP(A8607,Table!$U$1:$V$230,2,0)</f>
        <v>Cubic</v>
      </c>
      <c r="P8607" s="1"/>
    </row>
    <row r="8608" spans="1:16">
      <c r="A8608" s="12">
        <v>221</v>
      </c>
      <c r="B8608" s="12">
        <v>106609</v>
      </c>
      <c r="C8608" s="12" t="s">
        <v>9052</v>
      </c>
      <c r="D8608" s="12" t="s">
        <v>9518</v>
      </c>
      <c r="E8608" s="17" t="s">
        <v>14150</v>
      </c>
      <c r="F8608" s="25" t="str">
        <f>LEFT(E8608,MIN(FIND({0,1,2,3,4,5,6,7,8,9},ASC(E8608)&amp;1234567890))-1)</f>
        <v>Er</v>
      </c>
      <c r="G8608" s="25">
        <f t="shared" si="268"/>
        <v>1.04</v>
      </c>
      <c r="H8608" s="25">
        <f>VLOOKUP(F8608,Table!$A$2:$C$121,2,0)</f>
        <v>3</v>
      </c>
      <c r="I8608" s="26">
        <f>VLOOKUP(F8608,Table!$A$2:$C$121,3,0)</f>
        <v>6</v>
      </c>
      <c r="J8608" s="17" t="s">
        <v>14151</v>
      </c>
      <c r="K8608" s="25" t="str">
        <f>LEFT(J8608,MIN(FIND({0,1,2,3,4,5,6,7,8,9},ASC(J8608)&amp;1234567890))-1)</f>
        <v>Mg</v>
      </c>
      <c r="L8608" s="25">
        <f t="shared" si="269"/>
        <v>0.96</v>
      </c>
      <c r="M8608" s="25">
        <f>VLOOKUP(K8608,Table!$A$2:$C$121,2,0)</f>
        <v>2</v>
      </c>
      <c r="N8608" s="26">
        <f>VLOOKUP(K8608,Table!$A$2:$C$121,3,0)</f>
        <v>3</v>
      </c>
      <c r="O8608" s="13" t="str">
        <f>VLOOKUP(A8608,Table!$U$1:$V$230,2,0)</f>
        <v>Cubic</v>
      </c>
      <c r="P8608" s="1"/>
    </row>
    <row r="8609" spans="1:16">
      <c r="A8609" s="12">
        <v>221</v>
      </c>
      <c r="B8609" s="12">
        <v>106744</v>
      </c>
      <c r="C8609" s="12" t="s">
        <v>9052</v>
      </c>
      <c r="D8609" s="12" t="s">
        <v>9519</v>
      </c>
      <c r="E8609" s="17" t="s">
        <v>11560</v>
      </c>
      <c r="F8609" s="25" t="str">
        <f>LEFT(E8609,MIN(FIND({0,1,2,3,4,5,6,7,8,9},ASC(E8609)&amp;1234567890))-1)</f>
        <v>Ga</v>
      </c>
      <c r="G8609" s="25">
        <f t="shared" si="268"/>
        <v>3</v>
      </c>
      <c r="H8609" s="25">
        <f>VLOOKUP(F8609,Table!$A$2:$C$121,2,0)</f>
        <v>13</v>
      </c>
      <c r="I8609" s="26">
        <f>VLOOKUP(F8609,Table!$A$2:$C$121,3,0)</f>
        <v>4</v>
      </c>
      <c r="J8609" s="17" t="s">
        <v>11379</v>
      </c>
      <c r="K8609" s="25" t="str">
        <f>LEFT(J8609,MIN(FIND({0,1,2,3,4,5,6,7,8,9},ASC(J8609)&amp;1234567890))-1)</f>
        <v>Np</v>
      </c>
      <c r="L8609" s="25">
        <f t="shared" si="269"/>
        <v>1</v>
      </c>
      <c r="M8609" s="25">
        <f>VLOOKUP(K8609,Table!$A$2:$C$121,2,0)</f>
        <v>3</v>
      </c>
      <c r="N8609" s="26">
        <f>VLOOKUP(K8609,Table!$A$2:$C$121,3,0)</f>
        <v>7</v>
      </c>
      <c r="O8609" s="13" t="str">
        <f>VLOOKUP(A8609,Table!$U$1:$V$230,2,0)</f>
        <v>Cubic</v>
      </c>
      <c r="P8609" s="1"/>
    </row>
    <row r="8610" spans="1:16">
      <c r="A8610" s="12">
        <v>221</v>
      </c>
      <c r="B8610" s="12">
        <v>410566</v>
      </c>
      <c r="C8610" s="12" t="s">
        <v>9052</v>
      </c>
      <c r="D8610" s="12" t="s">
        <v>9520</v>
      </c>
      <c r="E8610" s="17" t="s">
        <v>39</v>
      </c>
      <c r="F8610" s="25" t="str">
        <f>LEFT(E8610,MIN(FIND({0,1,2,3,4,5,6,7,8,9},ASC(E8610)&amp;1234567890))-1)</f>
        <v>K</v>
      </c>
      <c r="G8610" s="25">
        <f t="shared" si="268"/>
        <v>1</v>
      </c>
      <c r="H8610" s="25">
        <f>VLOOKUP(F8610,Table!$A$2:$C$121,2,0)</f>
        <v>1</v>
      </c>
      <c r="I8610" s="26">
        <f>VLOOKUP(F8610,Table!$A$2:$C$121,3,0)</f>
        <v>4</v>
      </c>
      <c r="J8610" s="17" t="s">
        <v>12194</v>
      </c>
      <c r="K8610" s="25" t="str">
        <f>LEFT(J8610,MIN(FIND({0,1,2,3,4,5,6,7,8,9},ASC(J8610)&amp;1234567890))-1)</f>
        <v>Hg</v>
      </c>
      <c r="L8610" s="25">
        <f t="shared" si="269"/>
        <v>11</v>
      </c>
      <c r="M8610" s="25">
        <f>VLOOKUP(K8610,Table!$A$2:$C$121,2,0)</f>
        <v>12</v>
      </c>
      <c r="N8610" s="26">
        <f>VLOOKUP(K8610,Table!$A$2:$C$121,3,0)</f>
        <v>6</v>
      </c>
      <c r="O8610" s="13" t="str">
        <f>VLOOKUP(A8610,Table!$U$1:$V$230,2,0)</f>
        <v>Cubic</v>
      </c>
      <c r="P8610" s="1"/>
    </row>
    <row r="8611" spans="1:16">
      <c r="A8611" s="12">
        <v>221</v>
      </c>
      <c r="B8611" s="12">
        <v>410567</v>
      </c>
      <c r="C8611" s="12" t="s">
        <v>9052</v>
      </c>
      <c r="D8611" s="12" t="s">
        <v>9521</v>
      </c>
      <c r="E8611" s="17" t="s">
        <v>11498</v>
      </c>
      <c r="F8611" s="25" t="str">
        <f>LEFT(E8611,MIN(FIND({0,1,2,3,4,5,6,7,8,9},ASC(E8611)&amp;1234567890))-1)</f>
        <v>Rb</v>
      </c>
      <c r="G8611" s="25">
        <f t="shared" si="268"/>
        <v>1</v>
      </c>
      <c r="H8611" s="25">
        <f>VLOOKUP(F8611,Table!$A$2:$C$121,2,0)</f>
        <v>1</v>
      </c>
      <c r="I8611" s="26">
        <f>VLOOKUP(F8611,Table!$A$2:$C$121,3,0)</f>
        <v>5</v>
      </c>
      <c r="J8611" s="17" t="s">
        <v>12194</v>
      </c>
      <c r="K8611" s="25" t="str">
        <f>LEFT(J8611,MIN(FIND({0,1,2,3,4,5,6,7,8,9},ASC(J8611)&amp;1234567890))-1)</f>
        <v>Hg</v>
      </c>
      <c r="L8611" s="25">
        <f t="shared" si="269"/>
        <v>11</v>
      </c>
      <c r="M8611" s="25">
        <f>VLOOKUP(K8611,Table!$A$2:$C$121,2,0)</f>
        <v>12</v>
      </c>
      <c r="N8611" s="26">
        <f>VLOOKUP(K8611,Table!$A$2:$C$121,3,0)</f>
        <v>6</v>
      </c>
      <c r="O8611" s="13" t="str">
        <f>VLOOKUP(A8611,Table!$U$1:$V$230,2,0)</f>
        <v>Cubic</v>
      </c>
      <c r="P8611" s="1"/>
    </row>
    <row r="8612" spans="1:16">
      <c r="A8612" s="12">
        <v>221</v>
      </c>
      <c r="B8612" s="12">
        <v>412238</v>
      </c>
      <c r="C8612" s="12" t="s">
        <v>9052</v>
      </c>
      <c r="D8612" s="12" t="s">
        <v>9522</v>
      </c>
      <c r="E8612" s="17" t="s">
        <v>14152</v>
      </c>
      <c r="F8612" s="25" t="str">
        <f>LEFT(E8612,MIN(FIND({0,1,2,3,4,5,6,7,8,9},ASC(E8612)&amp;1234567890))-1)</f>
        <v>Ni</v>
      </c>
      <c r="G8612" s="25">
        <f t="shared" si="268"/>
        <v>0.92</v>
      </c>
      <c r="H8612" s="25">
        <f>VLOOKUP(F8612,Table!$A$2:$C$121,2,0)</f>
        <v>10</v>
      </c>
      <c r="I8612" s="26">
        <f>VLOOKUP(F8612,Table!$A$2:$C$121,3,0)</f>
        <v>4</v>
      </c>
      <c r="J8612" s="17" t="s">
        <v>12346</v>
      </c>
      <c r="K8612" s="25" t="str">
        <f>LEFT(J8612,MIN(FIND({0,1,2,3,4,5,6,7,8,9},ASC(J8612)&amp;1234567890))-1)</f>
        <v>Al</v>
      </c>
      <c r="L8612" s="25">
        <f t="shared" si="269"/>
        <v>1.05</v>
      </c>
      <c r="M8612" s="25">
        <f>VLOOKUP(K8612,Table!$A$2:$C$121,2,0)</f>
        <v>13</v>
      </c>
      <c r="N8612" s="26">
        <f>VLOOKUP(K8612,Table!$A$2:$C$121,3,0)</f>
        <v>3</v>
      </c>
      <c r="O8612" s="13" t="str">
        <f>VLOOKUP(A8612,Table!$U$1:$V$230,2,0)</f>
        <v>Cubic</v>
      </c>
      <c r="P8612" s="1"/>
    </row>
    <row r="8613" spans="1:16">
      <c r="A8613" s="12">
        <v>221</v>
      </c>
      <c r="B8613" s="12">
        <v>602748</v>
      </c>
      <c r="C8613" s="12" t="s">
        <v>9052</v>
      </c>
      <c r="D8613" s="12" t="s">
        <v>9523</v>
      </c>
      <c r="E8613" s="17" t="s">
        <v>590</v>
      </c>
      <c r="F8613" s="25" t="str">
        <f>LEFT(E8613,MIN(FIND({0,1,2,3,4,5,6,7,8,9},ASC(E8613)&amp;1234567890))-1)</f>
        <v>Sm</v>
      </c>
      <c r="G8613" s="25">
        <f t="shared" si="268"/>
        <v>1</v>
      </c>
      <c r="H8613" s="25">
        <f>VLOOKUP(F8613,Table!$A$2:$C$121,2,0)</f>
        <v>3</v>
      </c>
      <c r="I8613" s="26">
        <f>VLOOKUP(F8613,Table!$A$2:$C$121,3,0)</f>
        <v>6</v>
      </c>
      <c r="J8613" s="17" t="s">
        <v>12148</v>
      </c>
      <c r="K8613" s="25" t="str">
        <f>LEFT(J8613,MIN(FIND({0,1,2,3,4,5,6,7,8,9},ASC(J8613)&amp;1234567890))-1)</f>
        <v>B</v>
      </c>
      <c r="L8613" s="25">
        <f t="shared" si="269"/>
        <v>6</v>
      </c>
      <c r="M8613" s="25">
        <f>VLOOKUP(K8613,Table!$A$2:$C$121,2,0)</f>
        <v>13</v>
      </c>
      <c r="N8613" s="26">
        <f>VLOOKUP(K8613,Table!$A$2:$C$121,3,0)</f>
        <v>2</v>
      </c>
      <c r="O8613" s="13" t="str">
        <f>VLOOKUP(A8613,Table!$U$1:$V$230,2,0)</f>
        <v>Cubic</v>
      </c>
      <c r="P8613" s="1"/>
    </row>
    <row r="8614" spans="1:16">
      <c r="A8614" s="12">
        <v>221</v>
      </c>
      <c r="B8614" s="12">
        <v>602753</v>
      </c>
      <c r="C8614" s="12" t="s">
        <v>9052</v>
      </c>
      <c r="D8614" s="12" t="s">
        <v>9524</v>
      </c>
      <c r="E8614" s="17" t="s">
        <v>11332</v>
      </c>
      <c r="F8614" s="25" t="str">
        <f>LEFT(E8614,MIN(FIND({0,1,2,3,4,5,6,7,8,9},ASC(E8614)&amp;1234567890))-1)</f>
        <v>Pr</v>
      </c>
      <c r="G8614" s="25">
        <f t="shared" si="268"/>
        <v>1</v>
      </c>
      <c r="H8614" s="25">
        <f>VLOOKUP(F8614,Table!$A$2:$C$121,2,0)</f>
        <v>3</v>
      </c>
      <c r="I8614" s="26">
        <f>VLOOKUP(F8614,Table!$A$2:$C$121,3,0)</f>
        <v>6</v>
      </c>
      <c r="J8614" s="17" t="s">
        <v>12148</v>
      </c>
      <c r="K8614" s="25" t="str">
        <f>LEFT(J8614,MIN(FIND({0,1,2,3,4,5,6,7,8,9},ASC(J8614)&amp;1234567890))-1)</f>
        <v>B</v>
      </c>
      <c r="L8614" s="25">
        <f t="shared" si="269"/>
        <v>6</v>
      </c>
      <c r="M8614" s="25">
        <f>VLOOKUP(K8614,Table!$A$2:$C$121,2,0)</f>
        <v>13</v>
      </c>
      <c r="N8614" s="26">
        <f>VLOOKUP(K8614,Table!$A$2:$C$121,3,0)</f>
        <v>2</v>
      </c>
      <c r="O8614" s="13" t="str">
        <f>VLOOKUP(A8614,Table!$U$1:$V$230,2,0)</f>
        <v>Cubic</v>
      </c>
      <c r="P8614" s="1"/>
    </row>
    <row r="8615" spans="1:16">
      <c r="A8615" s="12">
        <v>221</v>
      </c>
      <c r="B8615" s="12">
        <v>602771</v>
      </c>
      <c r="C8615" s="12" t="s">
        <v>9052</v>
      </c>
      <c r="D8615" s="12" t="s">
        <v>9525</v>
      </c>
      <c r="E8615" s="17" t="s">
        <v>615</v>
      </c>
      <c r="F8615" s="25" t="str">
        <f>LEFT(E8615,MIN(FIND({0,1,2,3,4,5,6,7,8,9},ASC(E8615)&amp;1234567890))-1)</f>
        <v>Nd</v>
      </c>
      <c r="G8615" s="25">
        <f t="shared" si="268"/>
        <v>1</v>
      </c>
      <c r="H8615" s="25">
        <f>VLOOKUP(F8615,Table!$A$2:$C$121,2,0)</f>
        <v>3</v>
      </c>
      <c r="I8615" s="26">
        <f>VLOOKUP(F8615,Table!$A$2:$C$121,3,0)</f>
        <v>6</v>
      </c>
      <c r="J8615" s="17" t="s">
        <v>12148</v>
      </c>
      <c r="K8615" s="25" t="str">
        <f>LEFT(J8615,MIN(FIND({0,1,2,3,4,5,6,7,8,9},ASC(J8615)&amp;1234567890))-1)</f>
        <v>B</v>
      </c>
      <c r="L8615" s="25">
        <f t="shared" si="269"/>
        <v>6</v>
      </c>
      <c r="M8615" s="25">
        <f>VLOOKUP(K8615,Table!$A$2:$C$121,2,0)</f>
        <v>13</v>
      </c>
      <c r="N8615" s="26">
        <f>VLOOKUP(K8615,Table!$A$2:$C$121,3,0)</f>
        <v>2</v>
      </c>
      <c r="O8615" s="13" t="str">
        <f>VLOOKUP(A8615,Table!$U$1:$V$230,2,0)</f>
        <v>Cubic</v>
      </c>
      <c r="P8615" s="1"/>
    </row>
    <row r="8616" spans="1:16">
      <c r="A8616" s="12">
        <v>221</v>
      </c>
      <c r="B8616" s="12">
        <v>603095</v>
      </c>
      <c r="C8616" s="12" t="s">
        <v>9052</v>
      </c>
      <c r="D8616" s="12" t="s">
        <v>9526</v>
      </c>
      <c r="E8616" s="17" t="s">
        <v>45</v>
      </c>
      <c r="F8616" s="25" t="str">
        <f>LEFT(E8616,MIN(FIND({0,1,2,3,4,5,6,7,8,9},ASC(E8616)&amp;1234567890))-1)</f>
        <v>In</v>
      </c>
      <c r="G8616" s="25">
        <f t="shared" si="268"/>
        <v>3</v>
      </c>
      <c r="H8616" s="25">
        <f>VLOOKUP(F8616,Table!$A$2:$C$121,2,0)</f>
        <v>13</v>
      </c>
      <c r="I8616" s="26">
        <f>VLOOKUP(F8616,Table!$A$2:$C$121,3,0)</f>
        <v>5</v>
      </c>
      <c r="J8616" s="17" t="s">
        <v>11379</v>
      </c>
      <c r="K8616" s="25" t="str">
        <f>LEFT(J8616,MIN(FIND({0,1,2,3,4,5,6,7,8,9},ASC(J8616)&amp;1234567890))-1)</f>
        <v>Np</v>
      </c>
      <c r="L8616" s="25">
        <f t="shared" si="269"/>
        <v>1</v>
      </c>
      <c r="M8616" s="25">
        <f>VLOOKUP(K8616,Table!$A$2:$C$121,2,0)</f>
        <v>3</v>
      </c>
      <c r="N8616" s="26">
        <f>VLOOKUP(K8616,Table!$A$2:$C$121,3,0)</f>
        <v>7</v>
      </c>
      <c r="O8616" s="13" t="str">
        <f>VLOOKUP(A8616,Table!$U$1:$V$230,2,0)</f>
        <v>Cubic</v>
      </c>
      <c r="P8616" s="1"/>
    </row>
    <row r="8617" spans="1:16">
      <c r="A8617" s="12">
        <v>221</v>
      </c>
      <c r="B8617" s="12">
        <v>603097</v>
      </c>
      <c r="C8617" s="12" t="s">
        <v>9052</v>
      </c>
      <c r="D8617" s="12" t="s">
        <v>9527</v>
      </c>
      <c r="E8617" s="17" t="s">
        <v>413</v>
      </c>
      <c r="F8617" s="25" t="str">
        <f>LEFT(E8617,MIN(FIND({0,1,2,3,4,5,6,7,8,9},ASC(E8617)&amp;1234567890))-1)</f>
        <v>Sn</v>
      </c>
      <c r="G8617" s="25">
        <f t="shared" si="268"/>
        <v>3</v>
      </c>
      <c r="H8617" s="25">
        <f>VLOOKUP(F8617,Table!$A$2:$C$121,2,0)</f>
        <v>14</v>
      </c>
      <c r="I8617" s="26">
        <f>VLOOKUP(F8617,Table!$A$2:$C$121,3,0)</f>
        <v>5</v>
      </c>
      <c r="J8617" s="17" t="s">
        <v>11379</v>
      </c>
      <c r="K8617" s="25" t="str">
        <f>LEFT(J8617,MIN(FIND({0,1,2,3,4,5,6,7,8,9},ASC(J8617)&amp;1234567890))-1)</f>
        <v>Np</v>
      </c>
      <c r="L8617" s="25">
        <f t="shared" si="269"/>
        <v>1</v>
      </c>
      <c r="M8617" s="25">
        <f>VLOOKUP(K8617,Table!$A$2:$C$121,2,0)</f>
        <v>3</v>
      </c>
      <c r="N8617" s="26">
        <f>VLOOKUP(K8617,Table!$A$2:$C$121,3,0)</f>
        <v>7</v>
      </c>
      <c r="O8617" s="13" t="str">
        <f>VLOOKUP(A8617,Table!$U$1:$V$230,2,0)</f>
        <v>Cubic</v>
      </c>
      <c r="P8617" s="1"/>
    </row>
    <row r="8618" spans="1:16">
      <c r="A8618" s="12">
        <v>221</v>
      </c>
      <c r="B8618" s="12">
        <v>603099</v>
      </c>
      <c r="C8618" s="12" t="s">
        <v>9052</v>
      </c>
      <c r="D8618" s="12" t="s">
        <v>9528</v>
      </c>
      <c r="E8618" s="17" t="s">
        <v>45</v>
      </c>
      <c r="F8618" s="25" t="str">
        <f>LEFT(E8618,MIN(FIND({0,1,2,3,4,5,6,7,8,9},ASC(E8618)&amp;1234567890))-1)</f>
        <v>In</v>
      </c>
      <c r="G8618" s="25">
        <f t="shared" si="268"/>
        <v>3</v>
      </c>
      <c r="H8618" s="25">
        <f>VLOOKUP(F8618,Table!$A$2:$C$121,2,0)</f>
        <v>13</v>
      </c>
      <c r="I8618" s="26">
        <f>VLOOKUP(F8618,Table!$A$2:$C$121,3,0)</f>
        <v>5</v>
      </c>
      <c r="J8618" s="17" t="s">
        <v>343</v>
      </c>
      <c r="K8618" s="25" t="str">
        <f>LEFT(J8618,MIN(FIND({0,1,2,3,4,5,6,7,8,9},ASC(J8618)&amp;1234567890))-1)</f>
        <v>U</v>
      </c>
      <c r="L8618" s="25">
        <f t="shared" si="269"/>
        <v>1</v>
      </c>
      <c r="M8618" s="25">
        <f>VLOOKUP(K8618,Table!$A$2:$C$121,2,0)</f>
        <v>3</v>
      </c>
      <c r="N8618" s="26">
        <f>VLOOKUP(K8618,Table!$A$2:$C$121,3,0)</f>
        <v>7</v>
      </c>
      <c r="O8618" s="13" t="str">
        <f>VLOOKUP(A8618,Table!$U$1:$V$230,2,0)</f>
        <v>Cubic</v>
      </c>
      <c r="P8618" s="1"/>
    </row>
    <row r="8619" spans="1:16">
      <c r="A8619" s="12">
        <v>221</v>
      </c>
      <c r="B8619" s="12">
        <v>603208</v>
      </c>
      <c r="C8619" s="12" t="s">
        <v>9052</v>
      </c>
      <c r="D8619" s="12" t="s">
        <v>9529</v>
      </c>
      <c r="E8619" s="17" t="s">
        <v>11286</v>
      </c>
      <c r="F8619" s="25" t="str">
        <f>LEFT(E8619,MIN(FIND({0,1,2,3,4,5,6,7,8,9},ASC(E8619)&amp;1234567890))-1)</f>
        <v>In</v>
      </c>
      <c r="G8619" s="25">
        <f t="shared" si="268"/>
        <v>1</v>
      </c>
      <c r="H8619" s="25">
        <f>VLOOKUP(F8619,Table!$A$2:$C$121,2,0)</f>
        <v>13</v>
      </c>
      <c r="I8619" s="26">
        <f>VLOOKUP(F8619,Table!$A$2:$C$121,3,0)</f>
        <v>5</v>
      </c>
      <c r="J8619" s="17" t="s">
        <v>11999</v>
      </c>
      <c r="K8619" s="25" t="str">
        <f>LEFT(J8619,MIN(FIND({0,1,2,3,4,5,6,7,8,9},ASC(J8619)&amp;1234567890))-1)</f>
        <v>La</v>
      </c>
      <c r="L8619" s="25">
        <f t="shared" si="269"/>
        <v>3</v>
      </c>
      <c r="M8619" s="25">
        <f>VLOOKUP(K8619,Table!$A$2:$C$121,2,0)</f>
        <v>3</v>
      </c>
      <c r="N8619" s="26">
        <f>VLOOKUP(K8619,Table!$A$2:$C$121,3,0)</f>
        <v>6</v>
      </c>
      <c r="O8619" s="13" t="str">
        <f>VLOOKUP(A8619,Table!$U$1:$V$230,2,0)</f>
        <v>Cubic</v>
      </c>
      <c r="P8619" s="1"/>
    </row>
    <row r="8620" spans="1:16">
      <c r="A8620" s="12">
        <v>221</v>
      </c>
      <c r="B8620" s="12">
        <v>603831</v>
      </c>
      <c r="C8620" s="12" t="s">
        <v>9052</v>
      </c>
      <c r="D8620" s="12" t="s">
        <v>9530</v>
      </c>
      <c r="E8620" s="17" t="s">
        <v>45</v>
      </c>
      <c r="F8620" s="25" t="str">
        <f>LEFT(E8620,MIN(FIND({0,1,2,3,4,5,6,7,8,9},ASC(E8620)&amp;1234567890))-1)</f>
        <v>In</v>
      </c>
      <c r="G8620" s="25">
        <f t="shared" si="268"/>
        <v>3</v>
      </c>
      <c r="H8620" s="25">
        <f>VLOOKUP(F8620,Table!$A$2:$C$121,2,0)</f>
        <v>13</v>
      </c>
      <c r="I8620" s="26">
        <f>VLOOKUP(F8620,Table!$A$2:$C$121,3,0)</f>
        <v>5</v>
      </c>
      <c r="J8620" s="17" t="s">
        <v>11336</v>
      </c>
      <c r="K8620" s="25" t="str">
        <f>LEFT(J8620,MIN(FIND({0,1,2,3,4,5,6,7,8,9},ASC(J8620)&amp;1234567890))-1)</f>
        <v>Y</v>
      </c>
      <c r="L8620" s="25">
        <f t="shared" si="269"/>
        <v>1</v>
      </c>
      <c r="M8620" s="25">
        <f>VLOOKUP(K8620,Table!$A$2:$C$121,2,0)</f>
        <v>3</v>
      </c>
      <c r="N8620" s="26">
        <f>VLOOKUP(K8620,Table!$A$2:$C$121,3,0)</f>
        <v>5</v>
      </c>
      <c r="O8620" s="13" t="str">
        <f>VLOOKUP(A8620,Table!$U$1:$V$230,2,0)</f>
        <v>Cubic</v>
      </c>
      <c r="P8620" s="1"/>
    </row>
    <row r="8621" spans="1:16">
      <c r="A8621" s="12">
        <v>221</v>
      </c>
      <c r="B8621" s="12">
        <v>605384</v>
      </c>
      <c r="C8621" s="12" t="s">
        <v>9052</v>
      </c>
      <c r="D8621" s="12" t="s">
        <v>9531</v>
      </c>
      <c r="E8621" s="17" t="s">
        <v>11342</v>
      </c>
      <c r="F8621" s="25" t="str">
        <f>LEFT(E8621,MIN(FIND({0,1,2,3,4,5,6,7,8,9},ASC(E8621)&amp;1234567890))-1)</f>
        <v>Ag</v>
      </c>
      <c r="G8621" s="25">
        <f t="shared" si="268"/>
        <v>1</v>
      </c>
      <c r="H8621" s="25">
        <f>VLOOKUP(F8621,Table!$A$2:$C$121,2,0)</f>
        <v>11</v>
      </c>
      <c r="I8621" s="26">
        <f>VLOOKUP(F8621,Table!$A$2:$C$121,3,0)</f>
        <v>5</v>
      </c>
      <c r="J8621" s="17" t="s">
        <v>11286</v>
      </c>
      <c r="K8621" s="25" t="str">
        <f>LEFT(J8621,MIN(FIND({0,1,2,3,4,5,6,7,8,9},ASC(J8621)&amp;1234567890))-1)</f>
        <v>In</v>
      </c>
      <c r="L8621" s="25">
        <f t="shared" si="269"/>
        <v>1</v>
      </c>
      <c r="M8621" s="25">
        <f>VLOOKUP(K8621,Table!$A$2:$C$121,2,0)</f>
        <v>13</v>
      </c>
      <c r="N8621" s="26">
        <f>VLOOKUP(K8621,Table!$A$2:$C$121,3,0)</f>
        <v>5</v>
      </c>
      <c r="O8621" s="13" t="str">
        <f>VLOOKUP(A8621,Table!$U$1:$V$230,2,0)</f>
        <v>Cubic</v>
      </c>
      <c r="P8621" s="1"/>
    </row>
    <row r="8622" spans="1:16">
      <c r="A8622" s="12">
        <v>221</v>
      </c>
      <c r="B8622" s="12">
        <v>605689</v>
      </c>
      <c r="C8622" s="12" t="s">
        <v>9052</v>
      </c>
      <c r="D8622" s="12" t="s">
        <v>9532</v>
      </c>
      <c r="E8622" s="17" t="s">
        <v>11657</v>
      </c>
      <c r="F8622" s="25" t="str">
        <f>LEFT(E8622,MIN(FIND({0,1,2,3,4,5,6,7,8,9},ASC(E8622)&amp;1234567890))-1)</f>
        <v>Ag</v>
      </c>
      <c r="G8622" s="25">
        <f t="shared" si="268"/>
        <v>3</v>
      </c>
      <c r="H8622" s="25">
        <f>VLOOKUP(F8622,Table!$A$2:$C$121,2,0)</f>
        <v>11</v>
      </c>
      <c r="I8622" s="26">
        <f>VLOOKUP(F8622,Table!$A$2:$C$121,3,0)</f>
        <v>5</v>
      </c>
      <c r="J8622" s="17" t="s">
        <v>539</v>
      </c>
      <c r="K8622" s="25" t="str">
        <f>LEFT(J8622,MIN(FIND({0,1,2,3,4,5,6,7,8,9},ASC(J8622)&amp;1234567890))-1)</f>
        <v>Pt</v>
      </c>
      <c r="L8622" s="25">
        <f t="shared" si="269"/>
        <v>1</v>
      </c>
      <c r="M8622" s="25">
        <f>VLOOKUP(K8622,Table!$A$2:$C$121,2,0)</f>
        <v>10</v>
      </c>
      <c r="N8622" s="26">
        <f>VLOOKUP(K8622,Table!$A$2:$C$121,3,0)</f>
        <v>6</v>
      </c>
      <c r="O8622" s="13" t="str">
        <f>VLOOKUP(A8622,Table!$U$1:$V$230,2,0)</f>
        <v>Cubic</v>
      </c>
      <c r="P8622" s="1"/>
    </row>
    <row r="8623" spans="1:16">
      <c r="A8623" s="12">
        <v>221</v>
      </c>
      <c r="B8623" s="12">
        <v>608581</v>
      </c>
      <c r="C8623" s="12" t="s">
        <v>9052</v>
      </c>
      <c r="D8623" s="12" t="s">
        <v>9533</v>
      </c>
      <c r="E8623" s="17" t="s">
        <v>11352</v>
      </c>
      <c r="F8623" s="25" t="str">
        <f>LEFT(E8623,MIN(FIND({0,1,2,3,4,5,6,7,8,9},ASC(E8623)&amp;1234567890))-1)</f>
        <v>Al</v>
      </c>
      <c r="G8623" s="25">
        <f t="shared" si="268"/>
        <v>1</v>
      </c>
      <c r="H8623" s="25">
        <f>VLOOKUP(F8623,Table!$A$2:$C$121,2,0)</f>
        <v>13</v>
      </c>
      <c r="I8623" s="26">
        <f>VLOOKUP(F8623,Table!$A$2:$C$121,3,0)</f>
        <v>3</v>
      </c>
      <c r="J8623" s="17" t="s">
        <v>393</v>
      </c>
      <c r="K8623" s="25" t="str">
        <f>LEFT(J8623,MIN(FIND({0,1,2,3,4,5,6,7,8,9},ASC(J8623)&amp;1234567890))-1)</f>
        <v>Mo</v>
      </c>
      <c r="L8623" s="25">
        <f t="shared" si="269"/>
        <v>1</v>
      </c>
      <c r="M8623" s="25">
        <f>VLOOKUP(K8623,Table!$A$2:$C$121,2,0)</f>
        <v>6</v>
      </c>
      <c r="N8623" s="26">
        <f>VLOOKUP(K8623,Table!$A$2:$C$121,3,0)</f>
        <v>5</v>
      </c>
      <c r="O8623" s="13" t="str">
        <f>VLOOKUP(A8623,Table!$U$1:$V$230,2,0)</f>
        <v>Cubic</v>
      </c>
      <c r="P8623" s="1"/>
    </row>
    <row r="8624" spans="1:16">
      <c r="A8624" s="12">
        <v>221</v>
      </c>
      <c r="B8624" s="12">
        <v>609709</v>
      </c>
      <c r="C8624" s="12" t="s">
        <v>9052</v>
      </c>
      <c r="D8624" s="12" t="s">
        <v>4970</v>
      </c>
      <c r="E8624" s="17" t="s">
        <v>445</v>
      </c>
      <c r="F8624" s="25" t="str">
        <f>LEFT(E8624,MIN(FIND({0,1,2,3,4,5,6,7,8,9},ASC(E8624)&amp;1234567890))-1)</f>
        <v>Al</v>
      </c>
      <c r="G8624" s="25">
        <f t="shared" si="268"/>
        <v>3</v>
      </c>
      <c r="H8624" s="25">
        <f>VLOOKUP(F8624,Table!$A$2:$C$121,2,0)</f>
        <v>13</v>
      </c>
      <c r="I8624" s="26">
        <f>VLOOKUP(F8624,Table!$A$2:$C$121,3,0)</f>
        <v>3</v>
      </c>
      <c r="J8624" s="17" t="s">
        <v>377</v>
      </c>
      <c r="K8624" s="25" t="str">
        <f>LEFT(J8624,MIN(FIND({0,1,2,3,4,5,6,7,8,9},ASC(J8624)&amp;1234567890))-1)</f>
        <v>Zr</v>
      </c>
      <c r="L8624" s="25">
        <f t="shared" si="269"/>
        <v>1</v>
      </c>
      <c r="M8624" s="25">
        <f>VLOOKUP(K8624,Table!$A$2:$C$121,2,0)</f>
        <v>4</v>
      </c>
      <c r="N8624" s="26">
        <f>VLOOKUP(K8624,Table!$A$2:$C$121,3,0)</f>
        <v>5</v>
      </c>
      <c r="O8624" s="13" t="str">
        <f>VLOOKUP(A8624,Table!$U$1:$V$230,2,0)</f>
        <v>Cubic</v>
      </c>
      <c r="P8624" s="1"/>
    </row>
    <row r="8625" spans="1:16">
      <c r="A8625" s="12">
        <v>221</v>
      </c>
      <c r="B8625" s="12">
        <v>609742</v>
      </c>
      <c r="C8625" s="12" t="s">
        <v>9052</v>
      </c>
      <c r="D8625" s="12" t="s">
        <v>9534</v>
      </c>
      <c r="E8625" s="17" t="s">
        <v>11819</v>
      </c>
      <c r="F8625" s="25" t="str">
        <f>LEFT(E8625,MIN(FIND({0,1,2,3,4,5,6,7,8,9},ASC(E8625)&amp;1234567890))-1)</f>
        <v>Zr</v>
      </c>
      <c r="G8625" s="25">
        <f t="shared" si="268"/>
        <v>3</v>
      </c>
      <c r="H8625" s="25">
        <f>VLOOKUP(F8625,Table!$A$2:$C$121,2,0)</f>
        <v>4</v>
      </c>
      <c r="I8625" s="26">
        <f>VLOOKUP(F8625,Table!$A$2:$C$121,3,0)</f>
        <v>5</v>
      </c>
      <c r="J8625" s="17" t="s">
        <v>11352</v>
      </c>
      <c r="K8625" s="25" t="str">
        <f>LEFT(J8625,MIN(FIND({0,1,2,3,4,5,6,7,8,9},ASC(J8625)&amp;1234567890))-1)</f>
        <v>Al</v>
      </c>
      <c r="L8625" s="25">
        <f t="shared" si="269"/>
        <v>1</v>
      </c>
      <c r="M8625" s="25">
        <f>VLOOKUP(K8625,Table!$A$2:$C$121,2,0)</f>
        <v>13</v>
      </c>
      <c r="N8625" s="26">
        <f>VLOOKUP(K8625,Table!$A$2:$C$121,3,0)</f>
        <v>3</v>
      </c>
      <c r="O8625" s="13" t="str">
        <f>VLOOKUP(A8625,Table!$U$1:$V$230,2,0)</f>
        <v>Cubic</v>
      </c>
      <c r="P8625" s="1"/>
    </row>
    <row r="8626" spans="1:16">
      <c r="A8626" s="12">
        <v>221</v>
      </c>
      <c r="B8626" s="12">
        <v>609760</v>
      </c>
      <c r="C8626" s="12" t="s">
        <v>9052</v>
      </c>
      <c r="D8626" s="12" t="s">
        <v>9535</v>
      </c>
      <c r="E8626" s="17" t="s">
        <v>11683</v>
      </c>
      <c r="F8626" s="25" t="str">
        <f>LEFT(E8626,MIN(FIND({0,1,2,3,4,5,6,7,8,9},ASC(E8626)&amp;1234567890))-1)</f>
        <v>Am</v>
      </c>
      <c r="G8626" s="25">
        <f t="shared" si="268"/>
        <v>1</v>
      </c>
      <c r="H8626" s="25">
        <f>VLOOKUP(F8626,Table!$A$2:$C$121,2,0)</f>
        <v>3</v>
      </c>
      <c r="I8626" s="26">
        <f>VLOOKUP(F8626,Table!$A$2:$C$121,3,0)</f>
        <v>7</v>
      </c>
      <c r="J8626" s="17" t="s">
        <v>12148</v>
      </c>
      <c r="K8626" s="25" t="str">
        <f>LEFT(J8626,MIN(FIND({0,1,2,3,4,5,6,7,8,9},ASC(J8626)&amp;1234567890))-1)</f>
        <v>B</v>
      </c>
      <c r="L8626" s="25">
        <f t="shared" si="269"/>
        <v>6</v>
      </c>
      <c r="M8626" s="25">
        <f>VLOOKUP(K8626,Table!$A$2:$C$121,2,0)</f>
        <v>13</v>
      </c>
      <c r="N8626" s="26">
        <f>VLOOKUP(K8626,Table!$A$2:$C$121,3,0)</f>
        <v>2</v>
      </c>
      <c r="O8626" s="13" t="str">
        <f>VLOOKUP(A8626,Table!$U$1:$V$230,2,0)</f>
        <v>Cubic</v>
      </c>
      <c r="P8626" s="1"/>
    </row>
    <row r="8627" spans="1:16">
      <c r="A8627" s="12">
        <v>221</v>
      </c>
      <c r="B8627" s="12">
        <v>612495</v>
      </c>
      <c r="C8627" s="12" t="s">
        <v>9052</v>
      </c>
      <c r="D8627" s="12" t="s">
        <v>9536</v>
      </c>
      <c r="E8627" s="17" t="s">
        <v>530</v>
      </c>
      <c r="F8627" s="25" t="str">
        <f>LEFT(E8627,MIN(FIND({0,1,2,3,4,5,6,7,8,9},ASC(E8627)&amp;1234567890))-1)</f>
        <v>Yb</v>
      </c>
      <c r="G8627" s="25">
        <f t="shared" si="268"/>
        <v>1</v>
      </c>
      <c r="H8627" s="25">
        <f>VLOOKUP(F8627,Table!$A$2:$C$121,2,0)</f>
        <v>3</v>
      </c>
      <c r="I8627" s="26">
        <f>VLOOKUP(F8627,Table!$A$2:$C$121,3,0)</f>
        <v>6</v>
      </c>
      <c r="J8627" s="17" t="s">
        <v>427</v>
      </c>
      <c r="K8627" s="25" t="str">
        <f>LEFT(J8627,MIN(FIND({0,1,2,3,4,5,6,7,8,9},ASC(J8627)&amp;1234567890))-1)</f>
        <v>Au</v>
      </c>
      <c r="L8627" s="25">
        <f t="shared" si="269"/>
        <v>1</v>
      </c>
      <c r="M8627" s="25">
        <f>VLOOKUP(K8627,Table!$A$2:$C$121,2,0)</f>
        <v>11</v>
      </c>
      <c r="N8627" s="26">
        <f>VLOOKUP(K8627,Table!$A$2:$C$121,3,0)</f>
        <v>6</v>
      </c>
      <c r="O8627" s="13" t="str">
        <f>VLOOKUP(A8627,Table!$U$1:$V$230,2,0)</f>
        <v>Cubic</v>
      </c>
      <c r="P8627" s="1"/>
    </row>
    <row r="8628" spans="1:16">
      <c r="A8628" s="12">
        <v>221</v>
      </c>
      <c r="B8628" s="12">
        <v>613595</v>
      </c>
      <c r="C8628" s="12" t="s">
        <v>9052</v>
      </c>
      <c r="D8628" s="12" t="s">
        <v>9537</v>
      </c>
      <c r="E8628" s="17" t="s">
        <v>11333</v>
      </c>
      <c r="F8628" s="25" t="str">
        <f>LEFT(E8628,MIN(FIND({0,1,2,3,4,5,6,7,8,9},ASC(E8628)&amp;1234567890))-1)</f>
        <v>Dy</v>
      </c>
      <c r="G8628" s="25">
        <f t="shared" si="268"/>
        <v>1</v>
      </c>
      <c r="H8628" s="25">
        <f>VLOOKUP(F8628,Table!$A$2:$C$121,2,0)</f>
        <v>3</v>
      </c>
      <c r="I8628" s="26">
        <f>VLOOKUP(F8628,Table!$A$2:$C$121,3,0)</f>
        <v>6</v>
      </c>
      <c r="J8628" s="17" t="s">
        <v>12148</v>
      </c>
      <c r="K8628" s="25" t="str">
        <f>LEFT(J8628,MIN(FIND({0,1,2,3,4,5,6,7,8,9},ASC(J8628)&amp;1234567890))-1)</f>
        <v>B</v>
      </c>
      <c r="L8628" s="25">
        <f t="shared" si="269"/>
        <v>6</v>
      </c>
      <c r="M8628" s="25">
        <f>VLOOKUP(K8628,Table!$A$2:$C$121,2,0)</f>
        <v>13</v>
      </c>
      <c r="N8628" s="26">
        <f>VLOOKUP(K8628,Table!$A$2:$C$121,3,0)</f>
        <v>2</v>
      </c>
      <c r="O8628" s="13" t="str">
        <f>VLOOKUP(A8628,Table!$U$1:$V$230,2,0)</f>
        <v>Cubic</v>
      </c>
      <c r="P8628" s="1"/>
    </row>
    <row r="8629" spans="1:16">
      <c r="A8629" s="12">
        <v>221</v>
      </c>
      <c r="B8629" s="12">
        <v>613708</v>
      </c>
      <c r="C8629" s="12" t="s">
        <v>9052</v>
      </c>
      <c r="D8629" s="12" t="s">
        <v>9538</v>
      </c>
      <c r="E8629" s="17" t="s">
        <v>11542</v>
      </c>
      <c r="F8629" s="25" t="str">
        <f>LEFT(E8629,MIN(FIND({0,1,2,3,4,5,6,7,8,9},ASC(E8629)&amp;1234567890))-1)</f>
        <v>Er</v>
      </c>
      <c r="G8629" s="25">
        <f t="shared" si="268"/>
        <v>1</v>
      </c>
      <c r="H8629" s="25">
        <f>VLOOKUP(F8629,Table!$A$2:$C$121,2,0)</f>
        <v>3</v>
      </c>
      <c r="I8629" s="26">
        <f>VLOOKUP(F8629,Table!$A$2:$C$121,3,0)</f>
        <v>6</v>
      </c>
      <c r="J8629" s="17" t="s">
        <v>12148</v>
      </c>
      <c r="K8629" s="25" t="str">
        <f>LEFT(J8629,MIN(FIND({0,1,2,3,4,5,6,7,8,9},ASC(J8629)&amp;1234567890))-1)</f>
        <v>B</v>
      </c>
      <c r="L8629" s="25">
        <f t="shared" si="269"/>
        <v>6</v>
      </c>
      <c r="M8629" s="25">
        <f>VLOOKUP(K8629,Table!$A$2:$C$121,2,0)</f>
        <v>13</v>
      </c>
      <c r="N8629" s="26">
        <f>VLOOKUP(K8629,Table!$A$2:$C$121,3,0)</f>
        <v>2</v>
      </c>
      <c r="O8629" s="13" t="str">
        <f>VLOOKUP(A8629,Table!$U$1:$V$230,2,0)</f>
        <v>Cubic</v>
      </c>
      <c r="P8629" s="1"/>
    </row>
    <row r="8630" spans="1:16">
      <c r="A8630" s="12">
        <v>221</v>
      </c>
      <c r="B8630" s="12">
        <v>614465</v>
      </c>
      <c r="C8630" s="12" t="s">
        <v>9052</v>
      </c>
      <c r="D8630" s="12" t="s">
        <v>9539</v>
      </c>
      <c r="E8630" s="17" t="s">
        <v>587</v>
      </c>
      <c r="F8630" s="25" t="str">
        <f>LEFT(E8630,MIN(FIND({0,1,2,3,4,5,6,7,8,9},ASC(E8630)&amp;1234567890))-1)</f>
        <v>Ho</v>
      </c>
      <c r="G8630" s="25">
        <f t="shared" si="268"/>
        <v>1</v>
      </c>
      <c r="H8630" s="25">
        <f>VLOOKUP(F8630,Table!$A$2:$C$121,2,0)</f>
        <v>3</v>
      </c>
      <c r="I8630" s="26">
        <f>VLOOKUP(F8630,Table!$A$2:$C$121,3,0)</f>
        <v>6</v>
      </c>
      <c r="J8630" s="17" t="s">
        <v>12148</v>
      </c>
      <c r="K8630" s="25" t="str">
        <f>LEFT(J8630,MIN(FIND({0,1,2,3,4,5,6,7,8,9},ASC(J8630)&amp;1234567890))-1)</f>
        <v>B</v>
      </c>
      <c r="L8630" s="25">
        <f t="shared" si="269"/>
        <v>6</v>
      </c>
      <c r="M8630" s="25">
        <f>VLOOKUP(K8630,Table!$A$2:$C$121,2,0)</f>
        <v>13</v>
      </c>
      <c r="N8630" s="26">
        <f>VLOOKUP(K8630,Table!$A$2:$C$121,3,0)</f>
        <v>2</v>
      </c>
      <c r="O8630" s="13" t="str">
        <f>VLOOKUP(A8630,Table!$U$1:$V$230,2,0)</f>
        <v>Cubic</v>
      </c>
      <c r="P8630" s="1"/>
    </row>
    <row r="8631" spans="1:16">
      <c r="A8631" s="12">
        <v>221</v>
      </c>
      <c r="B8631" s="12">
        <v>614680</v>
      </c>
      <c r="C8631" s="12" t="s">
        <v>9052</v>
      </c>
      <c r="D8631" s="12" t="s">
        <v>9540</v>
      </c>
      <c r="E8631" s="17" t="s">
        <v>11335</v>
      </c>
      <c r="F8631" s="25" t="str">
        <f>LEFT(E8631,MIN(FIND({0,1,2,3,4,5,6,7,8,9},ASC(E8631)&amp;1234567890))-1)</f>
        <v>Lu</v>
      </c>
      <c r="G8631" s="25">
        <f t="shared" si="268"/>
        <v>1</v>
      </c>
      <c r="H8631" s="25">
        <f>VLOOKUP(F8631,Table!$A$2:$C$121,2,0)</f>
        <v>3</v>
      </c>
      <c r="I8631" s="26">
        <f>VLOOKUP(F8631,Table!$A$2:$C$121,3,0)</f>
        <v>6</v>
      </c>
      <c r="J8631" s="17" t="s">
        <v>12148</v>
      </c>
      <c r="K8631" s="25" t="str">
        <f>LEFT(J8631,MIN(FIND({0,1,2,3,4,5,6,7,8,9},ASC(J8631)&amp;1234567890))-1)</f>
        <v>B</v>
      </c>
      <c r="L8631" s="25">
        <f t="shared" si="269"/>
        <v>6</v>
      </c>
      <c r="M8631" s="25">
        <f>VLOOKUP(K8631,Table!$A$2:$C$121,2,0)</f>
        <v>13</v>
      </c>
      <c r="N8631" s="26">
        <f>VLOOKUP(K8631,Table!$A$2:$C$121,3,0)</f>
        <v>2</v>
      </c>
      <c r="O8631" s="13" t="str">
        <f>VLOOKUP(A8631,Table!$U$1:$V$230,2,0)</f>
        <v>Cubic</v>
      </c>
      <c r="P8631" s="1"/>
    </row>
    <row r="8632" spans="1:16">
      <c r="A8632" s="12">
        <v>221</v>
      </c>
      <c r="B8632" s="12">
        <v>615104</v>
      </c>
      <c r="C8632" s="12" t="s">
        <v>9052</v>
      </c>
      <c r="D8632" s="12" t="s">
        <v>9541</v>
      </c>
      <c r="E8632" s="17" t="s">
        <v>11379</v>
      </c>
      <c r="F8632" s="25" t="str">
        <f>LEFT(E8632,MIN(FIND({0,1,2,3,4,5,6,7,8,9},ASC(E8632)&amp;1234567890))-1)</f>
        <v>Np</v>
      </c>
      <c r="G8632" s="25">
        <f t="shared" si="268"/>
        <v>1</v>
      </c>
      <c r="H8632" s="25">
        <f>VLOOKUP(F8632,Table!$A$2:$C$121,2,0)</f>
        <v>3</v>
      </c>
      <c r="I8632" s="26">
        <f>VLOOKUP(F8632,Table!$A$2:$C$121,3,0)</f>
        <v>7</v>
      </c>
      <c r="J8632" s="17" t="s">
        <v>12148</v>
      </c>
      <c r="K8632" s="25" t="str">
        <f>LEFT(J8632,MIN(FIND({0,1,2,3,4,5,6,7,8,9},ASC(J8632)&amp;1234567890))-1)</f>
        <v>B</v>
      </c>
      <c r="L8632" s="25">
        <f t="shared" si="269"/>
        <v>6</v>
      </c>
      <c r="M8632" s="25">
        <f>VLOOKUP(K8632,Table!$A$2:$C$121,2,0)</f>
        <v>13</v>
      </c>
      <c r="N8632" s="26">
        <f>VLOOKUP(K8632,Table!$A$2:$C$121,3,0)</f>
        <v>2</v>
      </c>
      <c r="O8632" s="13" t="str">
        <f>VLOOKUP(A8632,Table!$U$1:$V$230,2,0)</f>
        <v>Cubic</v>
      </c>
      <c r="P8632" s="1"/>
    </row>
    <row r="8633" spans="1:16">
      <c r="A8633" s="12">
        <v>221</v>
      </c>
      <c r="B8633" s="12">
        <v>615447</v>
      </c>
      <c r="C8633" s="12" t="s">
        <v>9052</v>
      </c>
      <c r="D8633" s="12" t="s">
        <v>9542</v>
      </c>
      <c r="E8633" s="17" t="s">
        <v>14153</v>
      </c>
      <c r="F8633" s="25" t="str">
        <f>LEFT(E8633,MIN(FIND({0,1,2,3,4,5,6,7,8,9},ASC(E8633)&amp;1234567890))-1)</f>
        <v>Sm</v>
      </c>
      <c r="G8633" s="25">
        <f t="shared" si="268"/>
        <v>0.75</v>
      </c>
      <c r="H8633" s="25">
        <f>VLOOKUP(F8633,Table!$A$2:$C$121,2,0)</f>
        <v>3</v>
      </c>
      <c r="I8633" s="26">
        <f>VLOOKUP(F8633,Table!$A$2:$C$121,3,0)</f>
        <v>6</v>
      </c>
      <c r="J8633" s="17" t="s">
        <v>12148</v>
      </c>
      <c r="K8633" s="25" t="str">
        <f>LEFT(J8633,MIN(FIND({0,1,2,3,4,5,6,7,8,9},ASC(J8633)&amp;1234567890))-1)</f>
        <v>B</v>
      </c>
      <c r="L8633" s="25">
        <f t="shared" si="269"/>
        <v>6</v>
      </c>
      <c r="M8633" s="25">
        <f>VLOOKUP(K8633,Table!$A$2:$C$121,2,0)</f>
        <v>13</v>
      </c>
      <c r="N8633" s="26">
        <f>VLOOKUP(K8633,Table!$A$2:$C$121,3,0)</f>
        <v>2</v>
      </c>
      <c r="O8633" s="13" t="str">
        <f>VLOOKUP(A8633,Table!$U$1:$V$230,2,0)</f>
        <v>Cubic</v>
      </c>
      <c r="P8633" s="1"/>
    </row>
    <row r="8634" spans="1:16">
      <c r="A8634" s="12">
        <v>221</v>
      </c>
      <c r="B8634" s="12">
        <v>615448</v>
      </c>
      <c r="C8634" s="12" t="s">
        <v>9052</v>
      </c>
      <c r="D8634" s="12" t="s">
        <v>9543</v>
      </c>
      <c r="E8634" s="17" t="s">
        <v>590</v>
      </c>
      <c r="F8634" s="25" t="str">
        <f>LEFT(E8634,MIN(FIND({0,1,2,3,4,5,6,7,8,9},ASC(E8634)&amp;1234567890))-1)</f>
        <v>Sm</v>
      </c>
      <c r="G8634" s="25">
        <f t="shared" si="268"/>
        <v>1</v>
      </c>
      <c r="H8634" s="25">
        <f>VLOOKUP(F8634,Table!$A$2:$C$121,2,0)</f>
        <v>3</v>
      </c>
      <c r="I8634" s="26">
        <f>VLOOKUP(F8634,Table!$A$2:$C$121,3,0)</f>
        <v>6</v>
      </c>
      <c r="J8634" s="17" t="s">
        <v>14154</v>
      </c>
      <c r="K8634" s="25" t="str">
        <f>LEFT(J8634,MIN(FIND({0,1,2,3,4,5,6,7,8,9},ASC(J8634)&amp;1234567890))-1)</f>
        <v>B</v>
      </c>
      <c r="L8634" s="25">
        <f t="shared" si="269"/>
        <v>5.7</v>
      </c>
      <c r="M8634" s="25">
        <f>VLOOKUP(K8634,Table!$A$2:$C$121,2,0)</f>
        <v>13</v>
      </c>
      <c r="N8634" s="26">
        <f>VLOOKUP(K8634,Table!$A$2:$C$121,3,0)</f>
        <v>2</v>
      </c>
      <c r="O8634" s="13" t="str">
        <f>VLOOKUP(A8634,Table!$U$1:$V$230,2,0)</f>
        <v>Cubic</v>
      </c>
      <c r="P8634" s="1"/>
    </row>
    <row r="8635" spans="1:16">
      <c r="A8635" s="12">
        <v>221</v>
      </c>
      <c r="B8635" s="12">
        <v>615536</v>
      </c>
      <c r="C8635" s="12" t="s">
        <v>9052</v>
      </c>
      <c r="D8635" s="12" t="s">
        <v>9544</v>
      </c>
      <c r="E8635" s="17" t="s">
        <v>11313</v>
      </c>
      <c r="F8635" s="25" t="str">
        <f>LEFT(E8635,MIN(FIND({0,1,2,3,4,5,6,7,8,9},ASC(E8635)&amp;1234567890))-1)</f>
        <v>Tb</v>
      </c>
      <c r="G8635" s="25">
        <f t="shared" si="268"/>
        <v>1</v>
      </c>
      <c r="H8635" s="25">
        <f>VLOOKUP(F8635,Table!$A$2:$C$121,2,0)</f>
        <v>3</v>
      </c>
      <c r="I8635" s="26">
        <f>VLOOKUP(F8635,Table!$A$2:$C$121,3,0)</f>
        <v>6</v>
      </c>
      <c r="J8635" s="17" t="s">
        <v>12148</v>
      </c>
      <c r="K8635" s="25" t="str">
        <f>LEFT(J8635,MIN(FIND({0,1,2,3,4,5,6,7,8,9},ASC(J8635)&amp;1234567890))-1)</f>
        <v>B</v>
      </c>
      <c r="L8635" s="25">
        <f t="shared" si="269"/>
        <v>6</v>
      </c>
      <c r="M8635" s="25">
        <f>VLOOKUP(K8635,Table!$A$2:$C$121,2,0)</f>
        <v>13</v>
      </c>
      <c r="N8635" s="26">
        <f>VLOOKUP(K8635,Table!$A$2:$C$121,3,0)</f>
        <v>2</v>
      </c>
      <c r="O8635" s="13" t="str">
        <f>VLOOKUP(A8635,Table!$U$1:$V$230,2,0)</f>
        <v>Cubic</v>
      </c>
      <c r="P8635" s="1"/>
    </row>
    <row r="8636" spans="1:16">
      <c r="A8636" s="12">
        <v>221</v>
      </c>
      <c r="B8636" s="12">
        <v>615612</v>
      </c>
      <c r="C8636" s="12" t="s">
        <v>9052</v>
      </c>
      <c r="D8636" s="12" t="s">
        <v>9545</v>
      </c>
      <c r="E8636" s="17" t="s">
        <v>11334</v>
      </c>
      <c r="F8636" s="25" t="str">
        <f>LEFT(E8636,MIN(FIND({0,1,2,3,4,5,6,7,8,9},ASC(E8636)&amp;1234567890))-1)</f>
        <v>Tm</v>
      </c>
      <c r="G8636" s="25">
        <f t="shared" si="268"/>
        <v>1</v>
      </c>
      <c r="H8636" s="25">
        <f>VLOOKUP(F8636,Table!$A$2:$C$121,2,0)</f>
        <v>3</v>
      </c>
      <c r="I8636" s="26">
        <f>VLOOKUP(F8636,Table!$A$2:$C$121,3,0)</f>
        <v>6</v>
      </c>
      <c r="J8636" s="17" t="s">
        <v>12148</v>
      </c>
      <c r="K8636" s="25" t="str">
        <f>LEFT(J8636,MIN(FIND({0,1,2,3,4,5,6,7,8,9},ASC(J8636)&amp;1234567890))-1)</f>
        <v>B</v>
      </c>
      <c r="L8636" s="25">
        <f t="shared" si="269"/>
        <v>6</v>
      </c>
      <c r="M8636" s="25">
        <f>VLOOKUP(K8636,Table!$A$2:$C$121,2,0)</f>
        <v>13</v>
      </c>
      <c r="N8636" s="26">
        <f>VLOOKUP(K8636,Table!$A$2:$C$121,3,0)</f>
        <v>2</v>
      </c>
      <c r="O8636" s="13" t="str">
        <f>VLOOKUP(A8636,Table!$U$1:$V$230,2,0)</f>
        <v>Cubic</v>
      </c>
      <c r="P8636" s="1"/>
    </row>
    <row r="8637" spans="1:16">
      <c r="A8637" s="12">
        <v>221</v>
      </c>
      <c r="B8637" s="12">
        <v>615735</v>
      </c>
      <c r="C8637" s="12" t="s">
        <v>9052</v>
      </c>
      <c r="D8637" s="12" t="s">
        <v>9546</v>
      </c>
      <c r="E8637" s="17" t="s">
        <v>530</v>
      </c>
      <c r="F8637" s="25" t="str">
        <f>LEFT(E8637,MIN(FIND({0,1,2,3,4,5,6,7,8,9},ASC(E8637)&amp;1234567890))-1)</f>
        <v>Yb</v>
      </c>
      <c r="G8637" s="25">
        <f t="shared" si="268"/>
        <v>1</v>
      </c>
      <c r="H8637" s="25">
        <f>VLOOKUP(F8637,Table!$A$2:$C$121,2,0)</f>
        <v>3</v>
      </c>
      <c r="I8637" s="26">
        <f>VLOOKUP(F8637,Table!$A$2:$C$121,3,0)</f>
        <v>6</v>
      </c>
      <c r="J8637" s="17" t="s">
        <v>12148</v>
      </c>
      <c r="K8637" s="25" t="str">
        <f>LEFT(J8637,MIN(FIND({0,1,2,3,4,5,6,7,8,9},ASC(J8637)&amp;1234567890))-1)</f>
        <v>B</v>
      </c>
      <c r="L8637" s="25">
        <f t="shared" si="269"/>
        <v>6</v>
      </c>
      <c r="M8637" s="25">
        <f>VLOOKUP(K8637,Table!$A$2:$C$121,2,0)</f>
        <v>13</v>
      </c>
      <c r="N8637" s="26">
        <f>VLOOKUP(K8637,Table!$A$2:$C$121,3,0)</f>
        <v>2</v>
      </c>
      <c r="O8637" s="13" t="str">
        <f>VLOOKUP(A8637,Table!$U$1:$V$230,2,0)</f>
        <v>Cubic</v>
      </c>
      <c r="P8637" s="1"/>
    </row>
    <row r="8638" spans="1:16">
      <c r="A8638" s="12">
        <v>221</v>
      </c>
      <c r="B8638" s="12">
        <v>616162</v>
      </c>
      <c r="C8638" s="12" t="s">
        <v>9052</v>
      </c>
      <c r="D8638" s="12" t="s">
        <v>9547</v>
      </c>
      <c r="E8638" s="17" t="s">
        <v>410</v>
      </c>
      <c r="F8638" s="25" t="str">
        <f>LEFT(E8638,MIN(FIND({0,1,2,3,4,5,6,7,8,9},ASC(E8638)&amp;1234567890))-1)</f>
        <v>Ba</v>
      </c>
      <c r="G8638" s="25">
        <f t="shared" si="268"/>
        <v>1</v>
      </c>
      <c r="H8638" s="25">
        <f>VLOOKUP(F8638,Table!$A$2:$C$121,2,0)</f>
        <v>2</v>
      </c>
      <c r="I8638" s="26">
        <f>VLOOKUP(F8638,Table!$A$2:$C$121,3,0)</f>
        <v>6</v>
      </c>
      <c r="J8638" s="17" t="s">
        <v>328</v>
      </c>
      <c r="K8638" s="25" t="str">
        <f>LEFT(J8638,MIN(FIND({0,1,2,3,4,5,6,7,8,9},ASC(J8638)&amp;1234567890))-1)</f>
        <v>Te</v>
      </c>
      <c r="L8638" s="25">
        <f t="shared" si="269"/>
        <v>1</v>
      </c>
      <c r="M8638" s="25">
        <f>VLOOKUP(K8638,Table!$A$2:$C$121,2,0)</f>
        <v>16</v>
      </c>
      <c r="N8638" s="26">
        <f>VLOOKUP(K8638,Table!$A$2:$C$121,3,0)</f>
        <v>5</v>
      </c>
      <c r="O8638" s="13" t="str">
        <f>VLOOKUP(A8638,Table!$U$1:$V$230,2,0)</f>
        <v>Cubic</v>
      </c>
      <c r="P8638" s="1"/>
    </row>
    <row r="8639" spans="1:16">
      <c r="A8639" s="12">
        <v>221</v>
      </c>
      <c r="B8639" s="12">
        <v>616457</v>
      </c>
      <c r="C8639" s="12" t="s">
        <v>9052</v>
      </c>
      <c r="D8639" s="12" t="s">
        <v>9548</v>
      </c>
      <c r="E8639" s="17" t="s">
        <v>50</v>
      </c>
      <c r="F8639" s="25" t="str">
        <f>LEFT(E8639,MIN(FIND({0,1,2,3,4,5,6,7,8,9},ASC(E8639)&amp;1234567890))-1)</f>
        <v>Ti</v>
      </c>
      <c r="G8639" s="25">
        <f t="shared" si="268"/>
        <v>1</v>
      </c>
      <c r="H8639" s="25">
        <f>VLOOKUP(F8639,Table!$A$2:$C$121,2,0)</f>
        <v>4</v>
      </c>
      <c r="I8639" s="26">
        <f>VLOOKUP(F8639,Table!$A$2:$C$121,3,0)</f>
        <v>4</v>
      </c>
      <c r="J8639" s="17" t="s">
        <v>12081</v>
      </c>
      <c r="K8639" s="25" t="str">
        <f>LEFT(J8639,MIN(FIND({0,1,2,3,4,5,6,7,8,9},ASC(J8639)&amp;1234567890))-1)</f>
        <v>Be</v>
      </c>
      <c r="L8639" s="25">
        <f t="shared" si="269"/>
        <v>1</v>
      </c>
      <c r="M8639" s="25">
        <f>VLOOKUP(K8639,Table!$A$2:$C$121,2,0)</f>
        <v>2</v>
      </c>
      <c r="N8639" s="26">
        <f>VLOOKUP(K8639,Table!$A$2:$C$121,3,0)</f>
        <v>2</v>
      </c>
      <c r="O8639" s="13" t="str">
        <f>VLOOKUP(A8639,Table!$U$1:$V$230,2,0)</f>
        <v>Cubic</v>
      </c>
      <c r="P8639" s="1"/>
    </row>
    <row r="8640" spans="1:16">
      <c r="A8640" s="12">
        <v>221</v>
      </c>
      <c r="B8640" s="12">
        <v>619646</v>
      </c>
      <c r="C8640" s="12" t="s">
        <v>9052</v>
      </c>
      <c r="D8640" s="12" t="s">
        <v>9549</v>
      </c>
      <c r="E8640" s="17" t="s">
        <v>11331</v>
      </c>
      <c r="F8640" s="25" t="str">
        <f>LEFT(E8640,MIN(FIND({0,1,2,3,4,5,6,7,8,9},ASC(E8640)&amp;1234567890))-1)</f>
        <v>Ce</v>
      </c>
      <c r="G8640" s="25">
        <f t="shared" si="268"/>
        <v>1</v>
      </c>
      <c r="H8640" s="25">
        <f>VLOOKUP(F8640,Table!$A$2:$C$121,2,0)</f>
        <v>3</v>
      </c>
      <c r="I8640" s="26">
        <f>VLOOKUP(F8640,Table!$A$2:$C$121,3,0)</f>
        <v>6</v>
      </c>
      <c r="J8640" s="17" t="s">
        <v>12738</v>
      </c>
      <c r="K8640" s="25" t="str">
        <f>LEFT(J8640,MIN(FIND({0,1,2,3,4,5,6,7,8,9},ASC(J8640)&amp;1234567890))-1)</f>
        <v>Cd</v>
      </c>
      <c r="L8640" s="25">
        <f t="shared" si="269"/>
        <v>11</v>
      </c>
      <c r="M8640" s="25">
        <f>VLOOKUP(K8640,Table!$A$2:$C$121,2,0)</f>
        <v>12</v>
      </c>
      <c r="N8640" s="26">
        <f>VLOOKUP(K8640,Table!$A$2:$C$121,3,0)</f>
        <v>5</v>
      </c>
      <c r="O8640" s="13" t="str">
        <f>VLOOKUP(A8640,Table!$U$1:$V$230,2,0)</f>
        <v>Cubic</v>
      </c>
      <c r="P8640" s="1"/>
    </row>
    <row r="8641" spans="1:16">
      <c r="A8641" s="12">
        <v>221</v>
      </c>
      <c r="B8641" s="12">
        <v>620068</v>
      </c>
      <c r="C8641" s="12" t="s">
        <v>9052</v>
      </c>
      <c r="D8641" s="12" t="s">
        <v>9550</v>
      </c>
      <c r="E8641" s="17" t="s">
        <v>46</v>
      </c>
      <c r="F8641" s="25" t="str">
        <f>LEFT(E8641,MIN(FIND({0,1,2,3,4,5,6,7,8,9},ASC(E8641)&amp;1234567890))-1)</f>
        <v>La</v>
      </c>
      <c r="G8641" s="25">
        <f t="shared" si="268"/>
        <v>1</v>
      </c>
      <c r="H8641" s="25">
        <f>VLOOKUP(F8641,Table!$A$2:$C$121,2,0)</f>
        <v>3</v>
      </c>
      <c r="I8641" s="26">
        <f>VLOOKUP(F8641,Table!$A$2:$C$121,3,0)</f>
        <v>6</v>
      </c>
      <c r="J8641" s="17" t="s">
        <v>12738</v>
      </c>
      <c r="K8641" s="25" t="str">
        <f>LEFT(J8641,MIN(FIND({0,1,2,3,4,5,6,7,8,9},ASC(J8641)&amp;1234567890))-1)</f>
        <v>Cd</v>
      </c>
      <c r="L8641" s="25">
        <f t="shared" si="269"/>
        <v>11</v>
      </c>
      <c r="M8641" s="25">
        <f>VLOOKUP(K8641,Table!$A$2:$C$121,2,0)</f>
        <v>12</v>
      </c>
      <c r="N8641" s="26">
        <f>VLOOKUP(K8641,Table!$A$2:$C$121,3,0)</f>
        <v>5</v>
      </c>
      <c r="O8641" s="13" t="str">
        <f>VLOOKUP(A8641,Table!$U$1:$V$230,2,0)</f>
        <v>Cubic</v>
      </c>
      <c r="P8641" s="1"/>
    </row>
    <row r="8642" spans="1:16">
      <c r="A8642" s="12">
        <v>221</v>
      </c>
      <c r="B8642" s="12">
        <v>620191</v>
      </c>
      <c r="C8642" s="12" t="s">
        <v>9052</v>
      </c>
      <c r="D8642" s="12" t="s">
        <v>9551</v>
      </c>
      <c r="E8642" s="17" t="s">
        <v>615</v>
      </c>
      <c r="F8642" s="25" t="str">
        <f>LEFT(E8642,MIN(FIND({0,1,2,3,4,5,6,7,8,9},ASC(E8642)&amp;1234567890))-1)</f>
        <v>Nd</v>
      </c>
      <c r="G8642" s="25">
        <f t="shared" ref="G8642:G8705" si="270">IF(SUBSTITUTE(E8642,F8642,"")="",1,SUBSTITUTE(E8642,F8642,""))*1</f>
        <v>1</v>
      </c>
      <c r="H8642" s="25">
        <f>VLOOKUP(F8642,Table!$A$2:$C$121,2,0)</f>
        <v>3</v>
      </c>
      <c r="I8642" s="26">
        <f>VLOOKUP(F8642,Table!$A$2:$C$121,3,0)</f>
        <v>6</v>
      </c>
      <c r="J8642" s="17" t="s">
        <v>12738</v>
      </c>
      <c r="K8642" s="25" t="str">
        <f>LEFT(J8642,MIN(FIND({0,1,2,3,4,5,6,7,8,9},ASC(J8642)&amp;1234567890))-1)</f>
        <v>Cd</v>
      </c>
      <c r="L8642" s="25">
        <f t="shared" ref="L8642:L8705" si="271">IF(SUBSTITUTE(J8642,K8642,"")="",1,SUBSTITUTE(J8642,K8642,""))*1</f>
        <v>11</v>
      </c>
      <c r="M8642" s="25">
        <f>VLOOKUP(K8642,Table!$A$2:$C$121,2,0)</f>
        <v>12</v>
      </c>
      <c r="N8642" s="26">
        <f>VLOOKUP(K8642,Table!$A$2:$C$121,3,0)</f>
        <v>5</v>
      </c>
      <c r="O8642" s="13" t="str">
        <f>VLOOKUP(A8642,Table!$U$1:$V$230,2,0)</f>
        <v>Cubic</v>
      </c>
      <c r="P8642" s="1"/>
    </row>
    <row r="8643" spans="1:16">
      <c r="A8643" s="12">
        <v>221</v>
      </c>
      <c r="B8643" s="12">
        <v>620199</v>
      </c>
      <c r="C8643" s="12" t="s">
        <v>9052</v>
      </c>
      <c r="D8643" s="12" t="s">
        <v>9552</v>
      </c>
      <c r="E8643" s="17" t="s">
        <v>11379</v>
      </c>
      <c r="F8643" s="25" t="str">
        <f>LEFT(E8643,MIN(FIND({0,1,2,3,4,5,6,7,8,9},ASC(E8643)&amp;1234567890))-1)</f>
        <v>Np</v>
      </c>
      <c r="G8643" s="25">
        <f t="shared" si="270"/>
        <v>1</v>
      </c>
      <c r="H8643" s="25">
        <f>VLOOKUP(F8643,Table!$A$2:$C$121,2,0)</f>
        <v>3</v>
      </c>
      <c r="I8643" s="26">
        <f>VLOOKUP(F8643,Table!$A$2:$C$121,3,0)</f>
        <v>7</v>
      </c>
      <c r="J8643" s="17" t="s">
        <v>12738</v>
      </c>
      <c r="K8643" s="25" t="str">
        <f>LEFT(J8643,MIN(FIND({0,1,2,3,4,5,6,7,8,9},ASC(J8643)&amp;1234567890))-1)</f>
        <v>Cd</v>
      </c>
      <c r="L8643" s="25">
        <f t="shared" si="271"/>
        <v>11</v>
      </c>
      <c r="M8643" s="25">
        <f>VLOOKUP(K8643,Table!$A$2:$C$121,2,0)</f>
        <v>12</v>
      </c>
      <c r="N8643" s="26">
        <f>VLOOKUP(K8643,Table!$A$2:$C$121,3,0)</f>
        <v>5</v>
      </c>
      <c r="O8643" s="13" t="str">
        <f>VLOOKUP(A8643,Table!$U$1:$V$230,2,0)</f>
        <v>Cubic</v>
      </c>
      <c r="P8643" s="1"/>
    </row>
    <row r="8644" spans="1:16">
      <c r="A8644" s="12">
        <v>221</v>
      </c>
      <c r="B8644" s="12">
        <v>620277</v>
      </c>
      <c r="C8644" s="12" t="s">
        <v>9052</v>
      </c>
      <c r="D8644" s="12" t="s">
        <v>9553</v>
      </c>
      <c r="E8644" s="17" t="s">
        <v>11332</v>
      </c>
      <c r="F8644" s="25" t="str">
        <f>LEFT(E8644,MIN(FIND({0,1,2,3,4,5,6,7,8,9},ASC(E8644)&amp;1234567890))-1)</f>
        <v>Pr</v>
      </c>
      <c r="G8644" s="25">
        <f t="shared" si="270"/>
        <v>1</v>
      </c>
      <c r="H8644" s="25">
        <f>VLOOKUP(F8644,Table!$A$2:$C$121,2,0)</f>
        <v>3</v>
      </c>
      <c r="I8644" s="26">
        <f>VLOOKUP(F8644,Table!$A$2:$C$121,3,0)</f>
        <v>6</v>
      </c>
      <c r="J8644" s="17" t="s">
        <v>12738</v>
      </c>
      <c r="K8644" s="25" t="str">
        <f>LEFT(J8644,MIN(FIND({0,1,2,3,4,5,6,7,8,9},ASC(J8644)&amp;1234567890))-1)</f>
        <v>Cd</v>
      </c>
      <c r="L8644" s="25">
        <f t="shared" si="271"/>
        <v>11</v>
      </c>
      <c r="M8644" s="25">
        <f>VLOOKUP(K8644,Table!$A$2:$C$121,2,0)</f>
        <v>12</v>
      </c>
      <c r="N8644" s="26">
        <f>VLOOKUP(K8644,Table!$A$2:$C$121,3,0)</f>
        <v>5</v>
      </c>
      <c r="O8644" s="13" t="str">
        <f>VLOOKUP(A8644,Table!$U$1:$V$230,2,0)</f>
        <v>Cubic</v>
      </c>
      <c r="P8644" s="1"/>
    </row>
    <row r="8645" spans="1:16">
      <c r="A8645" s="12">
        <v>221</v>
      </c>
      <c r="B8645" s="12">
        <v>620299</v>
      </c>
      <c r="C8645" s="12" t="s">
        <v>9052</v>
      </c>
      <c r="D8645" s="12" t="s">
        <v>9554</v>
      </c>
      <c r="E8645" s="17" t="s">
        <v>11502</v>
      </c>
      <c r="F8645" s="25" t="str">
        <f>LEFT(E8645,MIN(FIND({0,1,2,3,4,5,6,7,8,9},ASC(E8645)&amp;1234567890))-1)</f>
        <v>Pu</v>
      </c>
      <c r="G8645" s="25">
        <f t="shared" si="270"/>
        <v>1</v>
      </c>
      <c r="H8645" s="25">
        <f>VLOOKUP(F8645,Table!$A$2:$C$121,2,0)</f>
        <v>3</v>
      </c>
      <c r="I8645" s="26">
        <f>VLOOKUP(F8645,Table!$A$2:$C$121,3,0)</f>
        <v>7</v>
      </c>
      <c r="J8645" s="17" t="s">
        <v>12738</v>
      </c>
      <c r="K8645" s="25" t="str">
        <f>LEFT(J8645,MIN(FIND({0,1,2,3,4,5,6,7,8,9},ASC(J8645)&amp;1234567890))-1)</f>
        <v>Cd</v>
      </c>
      <c r="L8645" s="25">
        <f t="shared" si="271"/>
        <v>11</v>
      </c>
      <c r="M8645" s="25">
        <f>VLOOKUP(K8645,Table!$A$2:$C$121,2,0)</f>
        <v>12</v>
      </c>
      <c r="N8645" s="26">
        <f>VLOOKUP(K8645,Table!$A$2:$C$121,3,0)</f>
        <v>5</v>
      </c>
      <c r="O8645" s="13" t="str">
        <f>VLOOKUP(A8645,Table!$U$1:$V$230,2,0)</f>
        <v>Cubic</v>
      </c>
      <c r="P8645" s="1"/>
    </row>
    <row r="8646" spans="1:16">
      <c r="A8646" s="12">
        <v>221</v>
      </c>
      <c r="B8646" s="12">
        <v>620473</v>
      </c>
      <c r="C8646" s="12" t="s">
        <v>9052</v>
      </c>
      <c r="D8646" s="12" t="s">
        <v>9555</v>
      </c>
      <c r="E8646" s="17" t="s">
        <v>590</v>
      </c>
      <c r="F8646" s="25" t="str">
        <f>LEFT(E8646,MIN(FIND({0,1,2,3,4,5,6,7,8,9},ASC(E8646)&amp;1234567890))-1)</f>
        <v>Sm</v>
      </c>
      <c r="G8646" s="25">
        <f t="shared" si="270"/>
        <v>1</v>
      </c>
      <c r="H8646" s="25">
        <f>VLOOKUP(F8646,Table!$A$2:$C$121,2,0)</f>
        <v>3</v>
      </c>
      <c r="I8646" s="26">
        <f>VLOOKUP(F8646,Table!$A$2:$C$121,3,0)</f>
        <v>6</v>
      </c>
      <c r="J8646" s="17" t="s">
        <v>12738</v>
      </c>
      <c r="K8646" s="25" t="str">
        <f>LEFT(J8646,MIN(FIND({0,1,2,3,4,5,6,7,8,9},ASC(J8646)&amp;1234567890))-1)</f>
        <v>Cd</v>
      </c>
      <c r="L8646" s="25">
        <f t="shared" si="271"/>
        <v>11</v>
      </c>
      <c r="M8646" s="25">
        <f>VLOOKUP(K8646,Table!$A$2:$C$121,2,0)</f>
        <v>12</v>
      </c>
      <c r="N8646" s="26">
        <f>VLOOKUP(K8646,Table!$A$2:$C$121,3,0)</f>
        <v>5</v>
      </c>
      <c r="O8646" s="13" t="str">
        <f>VLOOKUP(A8646,Table!$U$1:$V$230,2,0)</f>
        <v>Cubic</v>
      </c>
      <c r="P8646" s="1"/>
    </row>
    <row r="8647" spans="1:16">
      <c r="A8647" s="12">
        <v>221</v>
      </c>
      <c r="B8647" s="12">
        <v>620560</v>
      </c>
      <c r="C8647" s="12" t="s">
        <v>9052</v>
      </c>
      <c r="D8647" s="12" t="s">
        <v>9556</v>
      </c>
      <c r="E8647" s="17" t="s">
        <v>11363</v>
      </c>
      <c r="F8647" s="25" t="str">
        <f>LEFT(E8647,MIN(FIND({0,1,2,3,4,5,6,7,8,9},ASC(E8647)&amp;1234567890))-1)</f>
        <v>Th</v>
      </c>
      <c r="G8647" s="25">
        <f t="shared" si="270"/>
        <v>1</v>
      </c>
      <c r="H8647" s="25">
        <f>VLOOKUP(F8647,Table!$A$2:$C$121,2,0)</f>
        <v>3</v>
      </c>
      <c r="I8647" s="26">
        <f>VLOOKUP(F8647,Table!$A$2:$C$121,3,0)</f>
        <v>7</v>
      </c>
      <c r="J8647" s="17" t="s">
        <v>12738</v>
      </c>
      <c r="K8647" s="25" t="str">
        <f>LEFT(J8647,MIN(FIND({0,1,2,3,4,5,6,7,8,9},ASC(J8647)&amp;1234567890))-1)</f>
        <v>Cd</v>
      </c>
      <c r="L8647" s="25">
        <f t="shared" si="271"/>
        <v>11</v>
      </c>
      <c r="M8647" s="25">
        <f>VLOOKUP(K8647,Table!$A$2:$C$121,2,0)</f>
        <v>12</v>
      </c>
      <c r="N8647" s="26">
        <f>VLOOKUP(K8647,Table!$A$2:$C$121,3,0)</f>
        <v>5</v>
      </c>
      <c r="O8647" s="13" t="str">
        <f>VLOOKUP(A8647,Table!$U$1:$V$230,2,0)</f>
        <v>Cubic</v>
      </c>
      <c r="P8647" s="1"/>
    </row>
    <row r="8648" spans="1:16">
      <c r="A8648" s="12">
        <v>221</v>
      </c>
      <c r="B8648" s="12">
        <v>622415</v>
      </c>
      <c r="C8648" s="12" t="s">
        <v>9052</v>
      </c>
      <c r="D8648" s="12" t="s">
        <v>9557</v>
      </c>
      <c r="E8648" s="17" t="s">
        <v>11947</v>
      </c>
      <c r="F8648" s="25" t="str">
        <f>LEFT(E8648,MIN(FIND({0,1,2,3,4,5,6,7,8,9},ASC(E8648)&amp;1234567890))-1)</f>
        <v>Cm</v>
      </c>
      <c r="G8648" s="25">
        <f t="shared" si="270"/>
        <v>1</v>
      </c>
      <c r="H8648" s="25">
        <f>VLOOKUP(F8648,Table!$A$2:$C$121,2,0)</f>
        <v>3</v>
      </c>
      <c r="I8648" s="26">
        <f>VLOOKUP(F8648,Table!$A$2:$C$121,3,0)</f>
        <v>7</v>
      </c>
      <c r="J8648" s="17" t="s">
        <v>424</v>
      </c>
      <c r="K8648" s="25" t="str">
        <f>LEFT(J8648,MIN(FIND({0,1,2,3,4,5,6,7,8,9},ASC(J8648)&amp;1234567890))-1)</f>
        <v>Rh</v>
      </c>
      <c r="L8648" s="25">
        <f t="shared" si="271"/>
        <v>3</v>
      </c>
      <c r="M8648" s="25">
        <f>VLOOKUP(K8648,Table!$A$2:$C$121,2,0)</f>
        <v>9</v>
      </c>
      <c r="N8648" s="26">
        <f>VLOOKUP(K8648,Table!$A$2:$C$121,3,0)</f>
        <v>5</v>
      </c>
      <c r="O8648" s="13" t="str">
        <f>VLOOKUP(A8648,Table!$U$1:$V$230,2,0)</f>
        <v>Cubic</v>
      </c>
      <c r="P8648" s="1"/>
    </row>
    <row r="8649" spans="1:16">
      <c r="A8649" s="12">
        <v>221</v>
      </c>
      <c r="B8649" s="12">
        <v>626213</v>
      </c>
      <c r="C8649" s="12" t="s">
        <v>9052</v>
      </c>
      <c r="D8649" s="12" t="s">
        <v>9558</v>
      </c>
      <c r="E8649" s="17" t="s">
        <v>11390</v>
      </c>
      <c r="F8649" s="25" t="str">
        <f>LEFT(E8649,MIN(FIND({0,1,2,3,4,5,6,7,8,9},ASC(E8649)&amp;1234567890))-1)</f>
        <v>Cr</v>
      </c>
      <c r="G8649" s="25">
        <f t="shared" si="270"/>
        <v>1</v>
      </c>
      <c r="H8649" s="25">
        <f>VLOOKUP(F8649,Table!$A$2:$C$121,2,0)</f>
        <v>6</v>
      </c>
      <c r="I8649" s="26">
        <f>VLOOKUP(F8649,Table!$A$2:$C$121,3,0)</f>
        <v>4</v>
      </c>
      <c r="J8649" s="17" t="s">
        <v>11658</v>
      </c>
      <c r="K8649" s="25" t="str">
        <f>LEFT(J8649,MIN(FIND({0,1,2,3,4,5,6,7,8,9},ASC(J8649)&amp;1234567890))-1)</f>
        <v>Ir</v>
      </c>
      <c r="L8649" s="25">
        <f t="shared" si="271"/>
        <v>3</v>
      </c>
      <c r="M8649" s="25">
        <f>VLOOKUP(K8649,Table!$A$2:$C$121,2,0)</f>
        <v>9</v>
      </c>
      <c r="N8649" s="26">
        <f>VLOOKUP(K8649,Table!$A$2:$C$121,3,0)</f>
        <v>6</v>
      </c>
      <c r="O8649" s="13" t="str">
        <f>VLOOKUP(A8649,Table!$U$1:$V$230,2,0)</f>
        <v>Cubic</v>
      </c>
      <c r="P8649" s="1"/>
    </row>
    <row r="8650" spans="1:16">
      <c r="A8650" s="12">
        <v>221</v>
      </c>
      <c r="B8650" s="12">
        <v>628749</v>
      </c>
      <c r="C8650" s="12" t="s">
        <v>9052</v>
      </c>
      <c r="D8650" s="12" t="s">
        <v>9559</v>
      </c>
      <c r="E8650" s="17" t="s">
        <v>543</v>
      </c>
      <c r="F8650" s="25" t="str">
        <f>LEFT(E8650,MIN(FIND({0,1,2,3,4,5,6,7,8,9},ASC(E8650)&amp;1234567890))-1)</f>
        <v>Cu</v>
      </c>
      <c r="G8650" s="25">
        <f t="shared" si="270"/>
        <v>3</v>
      </c>
      <c r="H8650" s="25">
        <f>VLOOKUP(F8650,Table!$A$2:$C$121,2,0)</f>
        <v>11</v>
      </c>
      <c r="I8650" s="26">
        <f>VLOOKUP(F8650,Table!$A$2:$C$121,3,0)</f>
        <v>4</v>
      </c>
      <c r="J8650" s="17" t="s">
        <v>539</v>
      </c>
      <c r="K8650" s="25" t="str">
        <f>LEFT(J8650,MIN(FIND({0,1,2,3,4,5,6,7,8,9},ASC(J8650)&amp;1234567890))-1)</f>
        <v>Pt</v>
      </c>
      <c r="L8650" s="25">
        <f t="shared" si="271"/>
        <v>1</v>
      </c>
      <c r="M8650" s="25">
        <f>VLOOKUP(K8650,Table!$A$2:$C$121,2,0)</f>
        <v>10</v>
      </c>
      <c r="N8650" s="26">
        <f>VLOOKUP(K8650,Table!$A$2:$C$121,3,0)</f>
        <v>6</v>
      </c>
      <c r="O8650" s="13" t="str">
        <f>VLOOKUP(A8650,Table!$U$1:$V$230,2,0)</f>
        <v>Cubic</v>
      </c>
      <c r="P8650" s="1"/>
    </row>
    <row r="8651" spans="1:16">
      <c r="A8651" s="12">
        <v>221</v>
      </c>
      <c r="B8651" s="12">
        <v>633224</v>
      </c>
      <c r="C8651" s="12" t="s">
        <v>9052</v>
      </c>
      <c r="D8651" s="12" t="s">
        <v>9560</v>
      </c>
      <c r="E8651" s="17" t="s">
        <v>33</v>
      </c>
      <c r="F8651" s="25" t="str">
        <f>LEFT(E8651,MIN(FIND({0,1,2,3,4,5,6,7,8,9},ASC(E8651)&amp;1234567890))-1)</f>
        <v>Fe</v>
      </c>
      <c r="G8651" s="25">
        <f t="shared" si="270"/>
        <v>1</v>
      </c>
      <c r="H8651" s="25">
        <f>VLOOKUP(F8651,Table!$A$2:$C$121,2,0)</f>
        <v>8</v>
      </c>
      <c r="I8651" s="26">
        <f>VLOOKUP(F8651,Table!$A$2:$C$121,3,0)</f>
        <v>4</v>
      </c>
      <c r="J8651" s="17" t="s">
        <v>11294</v>
      </c>
      <c r="K8651" s="25" t="str">
        <f>LEFT(J8651,MIN(FIND({0,1,2,3,4,5,6,7,8,9},ASC(J8651)&amp;1234567890))-1)</f>
        <v>Rh</v>
      </c>
      <c r="L8651" s="25">
        <f t="shared" si="271"/>
        <v>1</v>
      </c>
      <c r="M8651" s="25">
        <f>VLOOKUP(K8651,Table!$A$2:$C$121,2,0)</f>
        <v>9</v>
      </c>
      <c r="N8651" s="26">
        <f>VLOOKUP(K8651,Table!$A$2:$C$121,3,0)</f>
        <v>5</v>
      </c>
      <c r="O8651" s="13" t="str">
        <f>VLOOKUP(A8651,Table!$U$1:$V$230,2,0)</f>
        <v>Cubic</v>
      </c>
      <c r="P8651" s="1"/>
    </row>
    <row r="8652" spans="1:16">
      <c r="A8652" s="12">
        <v>221</v>
      </c>
      <c r="B8652" s="12">
        <v>634799</v>
      </c>
      <c r="C8652" s="12" t="s">
        <v>9052</v>
      </c>
      <c r="D8652" s="12" t="s">
        <v>9561</v>
      </c>
      <c r="E8652" s="17" t="s">
        <v>11576</v>
      </c>
      <c r="F8652" s="25" t="str">
        <f>LEFT(E8652,MIN(FIND({0,1,2,3,4,5,6,7,8,9},ASC(E8652)&amp;1234567890))-1)</f>
        <v>Nd</v>
      </c>
      <c r="G8652" s="25">
        <f t="shared" si="270"/>
        <v>3</v>
      </c>
      <c r="H8652" s="25">
        <f>VLOOKUP(F8652,Table!$A$2:$C$121,2,0)</f>
        <v>3</v>
      </c>
      <c r="I8652" s="26">
        <f>VLOOKUP(F8652,Table!$A$2:$C$121,3,0)</f>
        <v>6</v>
      </c>
      <c r="J8652" s="17" t="s">
        <v>366</v>
      </c>
      <c r="K8652" s="25" t="str">
        <f>LEFT(J8652,MIN(FIND({0,1,2,3,4,5,6,7,8,9},ASC(J8652)&amp;1234567890))-1)</f>
        <v>Ga</v>
      </c>
      <c r="L8652" s="25">
        <f t="shared" si="271"/>
        <v>1</v>
      </c>
      <c r="M8652" s="25">
        <f>VLOOKUP(K8652,Table!$A$2:$C$121,2,0)</f>
        <v>13</v>
      </c>
      <c r="N8652" s="26">
        <f>VLOOKUP(K8652,Table!$A$2:$C$121,3,0)</f>
        <v>4</v>
      </c>
      <c r="O8652" s="13" t="str">
        <f>VLOOKUP(A8652,Table!$U$1:$V$230,2,0)</f>
        <v>Cubic</v>
      </c>
      <c r="P8652" s="1"/>
    </row>
    <row r="8653" spans="1:16">
      <c r="A8653" s="12">
        <v>221</v>
      </c>
      <c r="B8653" s="12">
        <v>635427</v>
      </c>
      <c r="C8653" s="12" t="s">
        <v>9052</v>
      </c>
      <c r="D8653" s="12" t="s">
        <v>9562</v>
      </c>
      <c r="E8653" s="17" t="s">
        <v>501</v>
      </c>
      <c r="F8653" s="25" t="str">
        <f>LEFT(E8653,MIN(FIND({0,1,2,3,4,5,6,7,8,9},ASC(E8653)&amp;1234567890))-1)</f>
        <v>Sm</v>
      </c>
      <c r="G8653" s="25">
        <f t="shared" si="270"/>
        <v>3</v>
      </c>
      <c r="H8653" s="25">
        <f>VLOOKUP(F8653,Table!$A$2:$C$121,2,0)</f>
        <v>3</v>
      </c>
      <c r="I8653" s="26">
        <f>VLOOKUP(F8653,Table!$A$2:$C$121,3,0)</f>
        <v>6</v>
      </c>
      <c r="J8653" s="17" t="s">
        <v>366</v>
      </c>
      <c r="K8653" s="25" t="str">
        <f>LEFT(J8653,MIN(FIND({0,1,2,3,4,5,6,7,8,9},ASC(J8653)&amp;1234567890))-1)</f>
        <v>Ga</v>
      </c>
      <c r="L8653" s="25">
        <f t="shared" si="271"/>
        <v>1</v>
      </c>
      <c r="M8653" s="25">
        <f>VLOOKUP(K8653,Table!$A$2:$C$121,2,0)</f>
        <v>13</v>
      </c>
      <c r="N8653" s="26">
        <f>VLOOKUP(K8653,Table!$A$2:$C$121,3,0)</f>
        <v>4</v>
      </c>
      <c r="O8653" s="13" t="str">
        <f>VLOOKUP(A8653,Table!$U$1:$V$230,2,0)</f>
        <v>Cubic</v>
      </c>
      <c r="P8653" s="1"/>
    </row>
    <row r="8654" spans="1:16">
      <c r="A8654" s="12">
        <v>221</v>
      </c>
      <c r="B8654" s="12">
        <v>637356</v>
      </c>
      <c r="C8654" s="12" t="s">
        <v>9052</v>
      </c>
      <c r="D8654" s="12" t="s">
        <v>9563</v>
      </c>
      <c r="E8654" s="17" t="s">
        <v>544</v>
      </c>
      <c r="F8654" s="25" t="str">
        <f>LEFT(E8654,MIN(FIND({0,1,2,3,4,5,6,7,8,9},ASC(E8654)&amp;1234567890))-1)</f>
        <v>Ge</v>
      </c>
      <c r="G8654" s="25">
        <f t="shared" si="270"/>
        <v>1</v>
      </c>
      <c r="H8654" s="25">
        <f>VLOOKUP(F8654,Table!$A$2:$C$121,2,0)</f>
        <v>14</v>
      </c>
      <c r="I8654" s="26">
        <f>VLOOKUP(F8654,Table!$A$2:$C$121,3,0)</f>
        <v>4</v>
      </c>
      <c r="J8654" s="17" t="s">
        <v>11359</v>
      </c>
      <c r="K8654" s="25" t="str">
        <f>LEFT(J8654,MIN(FIND({0,1,2,3,4,5,6,7,8,9},ASC(J8654)&amp;1234567890))-1)</f>
        <v>Ni</v>
      </c>
      <c r="L8654" s="25">
        <f t="shared" si="271"/>
        <v>3</v>
      </c>
      <c r="M8654" s="25">
        <f>VLOOKUP(K8654,Table!$A$2:$C$121,2,0)</f>
        <v>10</v>
      </c>
      <c r="N8654" s="26">
        <f>VLOOKUP(K8654,Table!$A$2:$C$121,3,0)</f>
        <v>4</v>
      </c>
      <c r="O8654" s="13" t="str">
        <f>VLOOKUP(A8654,Table!$U$1:$V$230,2,0)</f>
        <v>Cubic</v>
      </c>
      <c r="P8654" s="1"/>
    </row>
    <row r="8655" spans="1:16">
      <c r="A8655" s="12">
        <v>221</v>
      </c>
      <c r="B8655" s="12">
        <v>638071</v>
      </c>
      <c r="C8655" s="12" t="s">
        <v>9052</v>
      </c>
      <c r="D8655" s="12" t="s">
        <v>9564</v>
      </c>
      <c r="E8655" s="17" t="s">
        <v>594</v>
      </c>
      <c r="F8655" s="25" t="str">
        <f>LEFT(E8655,MIN(FIND({0,1,2,3,4,5,6,7,8,9},ASC(E8655)&amp;1234567890))-1)</f>
        <v>Ge</v>
      </c>
      <c r="G8655" s="25">
        <f t="shared" si="270"/>
        <v>3</v>
      </c>
      <c r="H8655" s="25">
        <f>VLOOKUP(F8655,Table!$A$2:$C$121,2,0)</f>
        <v>14</v>
      </c>
      <c r="I8655" s="26">
        <f>VLOOKUP(F8655,Table!$A$2:$C$121,3,0)</f>
        <v>4</v>
      </c>
      <c r="J8655" s="17" t="s">
        <v>343</v>
      </c>
      <c r="K8655" s="25" t="str">
        <f>LEFT(J8655,MIN(FIND({0,1,2,3,4,5,6,7,8,9},ASC(J8655)&amp;1234567890))-1)</f>
        <v>U</v>
      </c>
      <c r="L8655" s="25">
        <f t="shared" si="271"/>
        <v>1</v>
      </c>
      <c r="M8655" s="25">
        <f>VLOOKUP(K8655,Table!$A$2:$C$121,2,0)</f>
        <v>3</v>
      </c>
      <c r="N8655" s="26">
        <f>VLOOKUP(K8655,Table!$A$2:$C$121,3,0)</f>
        <v>7</v>
      </c>
      <c r="O8655" s="13" t="str">
        <f>VLOOKUP(A8655,Table!$U$1:$V$230,2,0)</f>
        <v>Cubic</v>
      </c>
      <c r="P8655" s="1"/>
    </row>
    <row r="8656" spans="1:16">
      <c r="A8656" s="12">
        <v>221</v>
      </c>
      <c r="B8656" s="12">
        <v>639147</v>
      </c>
      <c r="C8656" s="12" t="s">
        <v>9052</v>
      </c>
      <c r="D8656" s="12" t="s">
        <v>9565</v>
      </c>
      <c r="E8656" s="17" t="s">
        <v>370</v>
      </c>
      <c r="F8656" s="25" t="str">
        <f>LEFT(E8656,MIN(FIND({0,1,2,3,4,5,6,7,8,9},ASC(E8656)&amp;1234567890))-1)</f>
        <v>Hg</v>
      </c>
      <c r="G8656" s="25">
        <f t="shared" si="270"/>
        <v>1</v>
      </c>
      <c r="H8656" s="25">
        <f>VLOOKUP(F8656,Table!$A$2:$C$121,2,0)</f>
        <v>12</v>
      </c>
      <c r="I8656" s="26">
        <f>VLOOKUP(F8656,Table!$A$2:$C$121,3,0)</f>
        <v>6</v>
      </c>
      <c r="J8656" s="17" t="s">
        <v>11355</v>
      </c>
      <c r="K8656" s="25" t="str">
        <f>LEFT(J8656,MIN(FIND({0,1,2,3,4,5,6,7,8,9},ASC(J8656)&amp;1234567890))-1)</f>
        <v>Pt</v>
      </c>
      <c r="L8656" s="25">
        <f t="shared" si="271"/>
        <v>3</v>
      </c>
      <c r="M8656" s="25">
        <f>VLOOKUP(K8656,Table!$A$2:$C$121,2,0)</f>
        <v>10</v>
      </c>
      <c r="N8656" s="26">
        <f>VLOOKUP(K8656,Table!$A$2:$C$121,3,0)</f>
        <v>6</v>
      </c>
      <c r="O8656" s="13" t="str">
        <f>VLOOKUP(A8656,Table!$U$1:$V$230,2,0)</f>
        <v>Cubic</v>
      </c>
      <c r="P8656" s="1"/>
    </row>
    <row r="8657" spans="1:16">
      <c r="A8657" s="12">
        <v>221</v>
      </c>
      <c r="B8657" s="12">
        <v>639841</v>
      </c>
      <c r="C8657" s="12" t="s">
        <v>9052</v>
      </c>
      <c r="D8657" s="12" t="s">
        <v>9566</v>
      </c>
      <c r="E8657" s="17" t="s">
        <v>45</v>
      </c>
      <c r="F8657" s="25" t="str">
        <f>LEFT(E8657,MIN(FIND({0,1,2,3,4,5,6,7,8,9},ASC(E8657)&amp;1234567890))-1)</f>
        <v>In</v>
      </c>
      <c r="G8657" s="25">
        <f t="shared" si="270"/>
        <v>3</v>
      </c>
      <c r="H8657" s="25">
        <f>VLOOKUP(F8657,Table!$A$2:$C$121,2,0)</f>
        <v>13</v>
      </c>
      <c r="I8657" s="26">
        <f>VLOOKUP(F8657,Table!$A$2:$C$121,3,0)</f>
        <v>5</v>
      </c>
      <c r="J8657" s="17" t="s">
        <v>46</v>
      </c>
      <c r="K8657" s="25" t="str">
        <f>LEFT(J8657,MIN(FIND({0,1,2,3,4,5,6,7,8,9},ASC(J8657)&amp;1234567890))-1)</f>
        <v>La</v>
      </c>
      <c r="L8657" s="25">
        <f t="shared" si="271"/>
        <v>1</v>
      </c>
      <c r="M8657" s="25">
        <f>VLOOKUP(K8657,Table!$A$2:$C$121,2,0)</f>
        <v>3</v>
      </c>
      <c r="N8657" s="26">
        <f>VLOOKUP(K8657,Table!$A$2:$C$121,3,0)</f>
        <v>6</v>
      </c>
      <c r="O8657" s="13" t="str">
        <f>VLOOKUP(A8657,Table!$U$1:$V$230,2,0)</f>
        <v>Cubic</v>
      </c>
      <c r="P8657" s="1"/>
    </row>
    <row r="8658" spans="1:16">
      <c r="A8658" s="12">
        <v>221</v>
      </c>
      <c r="B8658" s="12">
        <v>639910</v>
      </c>
      <c r="C8658" s="12" t="s">
        <v>9052</v>
      </c>
      <c r="D8658" s="12" t="s">
        <v>9567</v>
      </c>
      <c r="E8658" s="17" t="s">
        <v>45</v>
      </c>
      <c r="F8658" s="25" t="str">
        <f>LEFT(E8658,MIN(FIND({0,1,2,3,4,5,6,7,8,9},ASC(E8658)&amp;1234567890))-1)</f>
        <v>In</v>
      </c>
      <c r="G8658" s="25">
        <f t="shared" si="270"/>
        <v>3</v>
      </c>
      <c r="H8658" s="25">
        <f>VLOOKUP(F8658,Table!$A$2:$C$121,2,0)</f>
        <v>13</v>
      </c>
      <c r="I8658" s="26">
        <f>VLOOKUP(F8658,Table!$A$2:$C$121,3,0)</f>
        <v>5</v>
      </c>
      <c r="J8658" s="17" t="s">
        <v>11335</v>
      </c>
      <c r="K8658" s="25" t="str">
        <f>LEFT(J8658,MIN(FIND({0,1,2,3,4,5,6,7,8,9},ASC(J8658)&amp;1234567890))-1)</f>
        <v>Lu</v>
      </c>
      <c r="L8658" s="25">
        <f t="shared" si="271"/>
        <v>1</v>
      </c>
      <c r="M8658" s="25">
        <f>VLOOKUP(K8658,Table!$A$2:$C$121,2,0)</f>
        <v>3</v>
      </c>
      <c r="N8658" s="26">
        <f>VLOOKUP(K8658,Table!$A$2:$C$121,3,0)</f>
        <v>6</v>
      </c>
      <c r="O8658" s="13" t="str">
        <f>VLOOKUP(A8658,Table!$U$1:$V$230,2,0)</f>
        <v>Cubic</v>
      </c>
      <c r="P8658" s="1"/>
    </row>
    <row r="8659" spans="1:16">
      <c r="A8659" s="12">
        <v>221</v>
      </c>
      <c r="B8659" s="12">
        <v>640061</v>
      </c>
      <c r="C8659" s="12" t="s">
        <v>9052</v>
      </c>
      <c r="D8659" s="12" t="s">
        <v>9568</v>
      </c>
      <c r="E8659" s="17" t="s">
        <v>11286</v>
      </c>
      <c r="F8659" s="25" t="str">
        <f>LEFT(E8659,MIN(FIND({0,1,2,3,4,5,6,7,8,9},ASC(E8659)&amp;1234567890))-1)</f>
        <v>In</v>
      </c>
      <c r="G8659" s="25">
        <f t="shared" si="270"/>
        <v>1</v>
      </c>
      <c r="H8659" s="25">
        <f>VLOOKUP(F8659,Table!$A$2:$C$121,2,0)</f>
        <v>13</v>
      </c>
      <c r="I8659" s="26">
        <f>VLOOKUP(F8659,Table!$A$2:$C$121,3,0)</f>
        <v>5</v>
      </c>
      <c r="J8659" s="17" t="s">
        <v>11576</v>
      </c>
      <c r="K8659" s="25" t="str">
        <f>LEFT(J8659,MIN(FIND({0,1,2,3,4,5,6,7,8,9},ASC(J8659)&amp;1234567890))-1)</f>
        <v>Nd</v>
      </c>
      <c r="L8659" s="25">
        <f t="shared" si="271"/>
        <v>3</v>
      </c>
      <c r="M8659" s="25">
        <f>VLOOKUP(K8659,Table!$A$2:$C$121,2,0)</f>
        <v>3</v>
      </c>
      <c r="N8659" s="26">
        <f>VLOOKUP(K8659,Table!$A$2:$C$121,3,0)</f>
        <v>6</v>
      </c>
      <c r="O8659" s="13" t="str">
        <f>VLOOKUP(A8659,Table!$U$1:$V$230,2,0)</f>
        <v>Cubic</v>
      </c>
      <c r="P8659" s="1"/>
    </row>
    <row r="8660" spans="1:16">
      <c r="A8660" s="12">
        <v>221</v>
      </c>
      <c r="B8660" s="12">
        <v>640065</v>
      </c>
      <c r="C8660" s="12" t="s">
        <v>9052</v>
      </c>
      <c r="D8660" s="12" t="s">
        <v>9569</v>
      </c>
      <c r="E8660" s="17" t="s">
        <v>45</v>
      </c>
      <c r="F8660" s="25" t="str">
        <f>LEFT(E8660,MIN(FIND({0,1,2,3,4,5,6,7,8,9},ASC(E8660)&amp;1234567890))-1)</f>
        <v>In</v>
      </c>
      <c r="G8660" s="25">
        <f t="shared" si="270"/>
        <v>3</v>
      </c>
      <c r="H8660" s="25">
        <f>VLOOKUP(F8660,Table!$A$2:$C$121,2,0)</f>
        <v>13</v>
      </c>
      <c r="I8660" s="26">
        <f>VLOOKUP(F8660,Table!$A$2:$C$121,3,0)</f>
        <v>5</v>
      </c>
      <c r="J8660" s="17" t="s">
        <v>615</v>
      </c>
      <c r="K8660" s="25" t="str">
        <f>LEFT(J8660,MIN(FIND({0,1,2,3,4,5,6,7,8,9},ASC(J8660)&amp;1234567890))-1)</f>
        <v>Nd</v>
      </c>
      <c r="L8660" s="25">
        <f t="shared" si="271"/>
        <v>1</v>
      </c>
      <c r="M8660" s="25">
        <f>VLOOKUP(K8660,Table!$A$2:$C$121,2,0)</f>
        <v>3</v>
      </c>
      <c r="N8660" s="26">
        <f>VLOOKUP(K8660,Table!$A$2:$C$121,3,0)</f>
        <v>6</v>
      </c>
      <c r="O8660" s="13" t="str">
        <f>VLOOKUP(A8660,Table!$U$1:$V$230,2,0)</f>
        <v>Cubic</v>
      </c>
      <c r="P8660" s="1"/>
    </row>
    <row r="8661" spans="1:16">
      <c r="A8661" s="12">
        <v>221</v>
      </c>
      <c r="B8661" s="12">
        <v>640228</v>
      </c>
      <c r="C8661" s="12" t="s">
        <v>9052</v>
      </c>
      <c r="D8661" s="12" t="s">
        <v>9570</v>
      </c>
      <c r="E8661" s="17" t="s">
        <v>11286</v>
      </c>
      <c r="F8661" s="25" t="str">
        <f>LEFT(E8661,MIN(FIND({0,1,2,3,4,5,6,7,8,9},ASC(E8661)&amp;1234567890))-1)</f>
        <v>In</v>
      </c>
      <c r="G8661" s="25">
        <f t="shared" si="270"/>
        <v>1</v>
      </c>
      <c r="H8661" s="25">
        <f>VLOOKUP(F8661,Table!$A$2:$C$121,2,0)</f>
        <v>13</v>
      </c>
      <c r="I8661" s="26">
        <f>VLOOKUP(F8661,Table!$A$2:$C$121,3,0)</f>
        <v>5</v>
      </c>
      <c r="J8661" s="17" t="s">
        <v>541</v>
      </c>
      <c r="K8661" s="25" t="str">
        <f>LEFT(J8661,MIN(FIND({0,1,2,3,4,5,6,7,8,9},ASC(J8661)&amp;1234567890))-1)</f>
        <v>Pd</v>
      </c>
      <c r="L8661" s="25">
        <f t="shared" si="271"/>
        <v>1</v>
      </c>
      <c r="M8661" s="25">
        <f>VLOOKUP(K8661,Table!$A$2:$C$121,2,0)</f>
        <v>10</v>
      </c>
      <c r="N8661" s="26">
        <f>VLOOKUP(K8661,Table!$A$2:$C$121,3,0)</f>
        <v>5</v>
      </c>
      <c r="O8661" s="13" t="str">
        <f>VLOOKUP(A8661,Table!$U$1:$V$230,2,0)</f>
        <v>Cubic</v>
      </c>
      <c r="P8661" s="1"/>
    </row>
    <row r="8662" spans="1:16">
      <c r="A8662" s="12">
        <v>221</v>
      </c>
      <c r="B8662" s="12">
        <v>640265</v>
      </c>
      <c r="C8662" s="12" t="s">
        <v>9052</v>
      </c>
      <c r="D8662" s="12" t="s">
        <v>9571</v>
      </c>
      <c r="E8662" s="17" t="s">
        <v>11286</v>
      </c>
      <c r="F8662" s="25" t="str">
        <f>LEFT(E8662,MIN(FIND({0,1,2,3,4,5,6,7,8,9},ASC(E8662)&amp;1234567890))-1)</f>
        <v>In</v>
      </c>
      <c r="G8662" s="25">
        <f t="shared" si="270"/>
        <v>1</v>
      </c>
      <c r="H8662" s="25">
        <f>VLOOKUP(F8662,Table!$A$2:$C$121,2,0)</f>
        <v>13</v>
      </c>
      <c r="I8662" s="26">
        <f>VLOOKUP(F8662,Table!$A$2:$C$121,3,0)</f>
        <v>5</v>
      </c>
      <c r="J8662" s="17" t="s">
        <v>12003</v>
      </c>
      <c r="K8662" s="25" t="str">
        <f>LEFT(J8662,MIN(FIND({0,1,2,3,4,5,6,7,8,9},ASC(J8662)&amp;1234567890))-1)</f>
        <v>Pr</v>
      </c>
      <c r="L8662" s="25">
        <f t="shared" si="271"/>
        <v>3</v>
      </c>
      <c r="M8662" s="25">
        <f>VLOOKUP(K8662,Table!$A$2:$C$121,2,0)</f>
        <v>3</v>
      </c>
      <c r="N8662" s="26">
        <f>VLOOKUP(K8662,Table!$A$2:$C$121,3,0)</f>
        <v>6</v>
      </c>
      <c r="O8662" s="13" t="str">
        <f>VLOOKUP(A8662,Table!$U$1:$V$230,2,0)</f>
        <v>Cubic</v>
      </c>
      <c r="P8662" s="1"/>
    </row>
    <row r="8663" spans="1:16">
      <c r="A8663" s="12">
        <v>221</v>
      </c>
      <c r="B8663" s="12">
        <v>640266</v>
      </c>
      <c r="C8663" s="12" t="s">
        <v>9052</v>
      </c>
      <c r="D8663" s="12" t="s">
        <v>9572</v>
      </c>
      <c r="E8663" s="17" t="s">
        <v>45</v>
      </c>
      <c r="F8663" s="25" t="str">
        <f>LEFT(E8663,MIN(FIND({0,1,2,3,4,5,6,7,8,9},ASC(E8663)&amp;1234567890))-1)</f>
        <v>In</v>
      </c>
      <c r="G8663" s="25">
        <f t="shared" si="270"/>
        <v>3</v>
      </c>
      <c r="H8663" s="25">
        <f>VLOOKUP(F8663,Table!$A$2:$C$121,2,0)</f>
        <v>13</v>
      </c>
      <c r="I8663" s="26">
        <f>VLOOKUP(F8663,Table!$A$2:$C$121,3,0)</f>
        <v>5</v>
      </c>
      <c r="J8663" s="17" t="s">
        <v>11332</v>
      </c>
      <c r="K8663" s="25" t="str">
        <f>LEFT(J8663,MIN(FIND({0,1,2,3,4,5,6,7,8,9},ASC(J8663)&amp;1234567890))-1)</f>
        <v>Pr</v>
      </c>
      <c r="L8663" s="25">
        <f t="shared" si="271"/>
        <v>1</v>
      </c>
      <c r="M8663" s="25">
        <f>VLOOKUP(K8663,Table!$A$2:$C$121,2,0)</f>
        <v>3</v>
      </c>
      <c r="N8663" s="26">
        <f>VLOOKUP(K8663,Table!$A$2:$C$121,3,0)</f>
        <v>6</v>
      </c>
      <c r="O8663" s="13" t="str">
        <f>VLOOKUP(A8663,Table!$U$1:$V$230,2,0)</f>
        <v>Cubic</v>
      </c>
      <c r="P8663" s="1"/>
    </row>
    <row r="8664" spans="1:16">
      <c r="A8664" s="12">
        <v>221</v>
      </c>
      <c r="B8664" s="12">
        <v>640284</v>
      </c>
      <c r="C8664" s="12" t="s">
        <v>9052</v>
      </c>
      <c r="D8664" s="12" t="s">
        <v>9573</v>
      </c>
      <c r="E8664" s="17" t="s">
        <v>11286</v>
      </c>
      <c r="F8664" s="25" t="str">
        <f>LEFT(E8664,MIN(FIND({0,1,2,3,4,5,6,7,8,9},ASC(E8664)&amp;1234567890))-1)</f>
        <v>In</v>
      </c>
      <c r="G8664" s="25">
        <f t="shared" si="270"/>
        <v>1</v>
      </c>
      <c r="H8664" s="25">
        <f>VLOOKUP(F8664,Table!$A$2:$C$121,2,0)</f>
        <v>13</v>
      </c>
      <c r="I8664" s="26">
        <f>VLOOKUP(F8664,Table!$A$2:$C$121,3,0)</f>
        <v>5</v>
      </c>
      <c r="J8664" s="17" t="s">
        <v>11355</v>
      </c>
      <c r="K8664" s="25" t="str">
        <f>LEFT(J8664,MIN(FIND({0,1,2,3,4,5,6,7,8,9},ASC(J8664)&amp;1234567890))-1)</f>
        <v>Pt</v>
      </c>
      <c r="L8664" s="25">
        <f t="shared" si="271"/>
        <v>3</v>
      </c>
      <c r="M8664" s="25">
        <f>VLOOKUP(K8664,Table!$A$2:$C$121,2,0)</f>
        <v>10</v>
      </c>
      <c r="N8664" s="26">
        <f>VLOOKUP(K8664,Table!$A$2:$C$121,3,0)</f>
        <v>6</v>
      </c>
      <c r="O8664" s="13" t="str">
        <f>VLOOKUP(A8664,Table!$U$1:$V$230,2,0)</f>
        <v>Cubic</v>
      </c>
      <c r="P8664" s="1"/>
    </row>
    <row r="8665" spans="1:16">
      <c r="A8665" s="12">
        <v>221</v>
      </c>
      <c r="B8665" s="12">
        <v>640330</v>
      </c>
      <c r="C8665" s="12" t="s">
        <v>9052</v>
      </c>
      <c r="D8665" s="12" t="s">
        <v>9574</v>
      </c>
      <c r="E8665" s="17" t="s">
        <v>45</v>
      </c>
      <c r="F8665" s="25" t="str">
        <f>LEFT(E8665,MIN(FIND({0,1,2,3,4,5,6,7,8,9},ASC(E8665)&amp;1234567890))-1)</f>
        <v>In</v>
      </c>
      <c r="G8665" s="25">
        <f t="shared" si="270"/>
        <v>3</v>
      </c>
      <c r="H8665" s="25">
        <f>VLOOKUP(F8665,Table!$A$2:$C$121,2,0)</f>
        <v>13</v>
      </c>
      <c r="I8665" s="26">
        <f>VLOOKUP(F8665,Table!$A$2:$C$121,3,0)</f>
        <v>5</v>
      </c>
      <c r="J8665" s="17" t="s">
        <v>11502</v>
      </c>
      <c r="K8665" s="25" t="str">
        <f>LEFT(J8665,MIN(FIND({0,1,2,3,4,5,6,7,8,9},ASC(J8665)&amp;1234567890))-1)</f>
        <v>Pu</v>
      </c>
      <c r="L8665" s="25">
        <f t="shared" si="271"/>
        <v>1</v>
      </c>
      <c r="M8665" s="25">
        <f>VLOOKUP(K8665,Table!$A$2:$C$121,2,0)</f>
        <v>3</v>
      </c>
      <c r="N8665" s="26">
        <f>VLOOKUP(K8665,Table!$A$2:$C$121,3,0)</f>
        <v>7</v>
      </c>
      <c r="O8665" s="13" t="str">
        <f>VLOOKUP(A8665,Table!$U$1:$V$230,2,0)</f>
        <v>Cubic</v>
      </c>
      <c r="P8665" s="1"/>
    </row>
    <row r="8666" spans="1:16">
      <c r="A8666" s="12">
        <v>221</v>
      </c>
      <c r="B8666" s="12">
        <v>640334</v>
      </c>
      <c r="C8666" s="12" t="s">
        <v>9052</v>
      </c>
      <c r="D8666" s="12" t="s">
        <v>9575</v>
      </c>
      <c r="E8666" s="17" t="s">
        <v>11286</v>
      </c>
      <c r="F8666" s="25" t="str">
        <f>LEFT(E8666,MIN(FIND({0,1,2,3,4,5,6,7,8,9},ASC(E8666)&amp;1234567890))-1)</f>
        <v>In</v>
      </c>
      <c r="G8666" s="25">
        <f t="shared" si="270"/>
        <v>1</v>
      </c>
      <c r="H8666" s="25">
        <f>VLOOKUP(F8666,Table!$A$2:$C$121,2,0)</f>
        <v>13</v>
      </c>
      <c r="I8666" s="26">
        <f>VLOOKUP(F8666,Table!$A$2:$C$121,3,0)</f>
        <v>5</v>
      </c>
      <c r="J8666" s="17" t="s">
        <v>11294</v>
      </c>
      <c r="K8666" s="25" t="str">
        <f>LEFT(J8666,MIN(FIND({0,1,2,3,4,5,6,7,8,9},ASC(J8666)&amp;1234567890))-1)</f>
        <v>Rh</v>
      </c>
      <c r="L8666" s="25">
        <f t="shared" si="271"/>
        <v>1</v>
      </c>
      <c r="M8666" s="25">
        <f>VLOOKUP(K8666,Table!$A$2:$C$121,2,0)</f>
        <v>9</v>
      </c>
      <c r="N8666" s="26">
        <f>VLOOKUP(K8666,Table!$A$2:$C$121,3,0)</f>
        <v>5</v>
      </c>
      <c r="O8666" s="13" t="str">
        <f>VLOOKUP(A8666,Table!$U$1:$V$230,2,0)</f>
        <v>Cubic</v>
      </c>
      <c r="P8666" s="1"/>
    </row>
    <row r="8667" spans="1:16">
      <c r="A8667" s="12">
        <v>221</v>
      </c>
      <c r="B8667" s="12">
        <v>640463</v>
      </c>
      <c r="C8667" s="12" t="s">
        <v>9052</v>
      </c>
      <c r="D8667" s="12" t="s">
        <v>9576</v>
      </c>
      <c r="E8667" s="17" t="s">
        <v>45</v>
      </c>
      <c r="F8667" s="25" t="str">
        <f>LEFT(E8667,MIN(FIND({0,1,2,3,4,5,6,7,8,9},ASC(E8667)&amp;1234567890))-1)</f>
        <v>In</v>
      </c>
      <c r="G8667" s="25">
        <f t="shared" si="270"/>
        <v>3</v>
      </c>
      <c r="H8667" s="25">
        <f>VLOOKUP(F8667,Table!$A$2:$C$121,2,0)</f>
        <v>13</v>
      </c>
      <c r="I8667" s="26">
        <f>VLOOKUP(F8667,Table!$A$2:$C$121,3,0)</f>
        <v>5</v>
      </c>
      <c r="J8667" s="17" t="s">
        <v>11874</v>
      </c>
      <c r="K8667" s="25" t="str">
        <f>LEFT(J8667,MIN(FIND({0,1,2,3,4,5,6,7,8,9},ASC(J8667)&amp;1234567890))-1)</f>
        <v>Sc</v>
      </c>
      <c r="L8667" s="25">
        <f t="shared" si="271"/>
        <v>1</v>
      </c>
      <c r="M8667" s="25">
        <f>VLOOKUP(K8667,Table!$A$2:$C$121,2,0)</f>
        <v>3</v>
      </c>
      <c r="N8667" s="26">
        <f>VLOOKUP(K8667,Table!$A$2:$C$121,3,0)</f>
        <v>4</v>
      </c>
      <c r="O8667" s="13" t="str">
        <f>VLOOKUP(A8667,Table!$U$1:$V$230,2,0)</f>
        <v>Cubic</v>
      </c>
      <c r="P8667" s="1"/>
    </row>
    <row r="8668" spans="1:16">
      <c r="A8668" s="12">
        <v>221</v>
      </c>
      <c r="B8668" s="12">
        <v>640538</v>
      </c>
      <c r="C8668" s="12" t="s">
        <v>9052</v>
      </c>
      <c r="D8668" s="12" t="s">
        <v>9577</v>
      </c>
      <c r="E8668" s="17" t="s">
        <v>45</v>
      </c>
      <c r="F8668" s="25" t="str">
        <f>LEFT(E8668,MIN(FIND({0,1,2,3,4,5,6,7,8,9},ASC(E8668)&amp;1234567890))-1)</f>
        <v>In</v>
      </c>
      <c r="G8668" s="25">
        <f t="shared" si="270"/>
        <v>3</v>
      </c>
      <c r="H8668" s="25">
        <f>VLOOKUP(F8668,Table!$A$2:$C$121,2,0)</f>
        <v>13</v>
      </c>
      <c r="I8668" s="26">
        <f>VLOOKUP(F8668,Table!$A$2:$C$121,3,0)</f>
        <v>5</v>
      </c>
      <c r="J8668" s="17" t="s">
        <v>590</v>
      </c>
      <c r="K8668" s="25" t="str">
        <f>LEFT(J8668,MIN(FIND({0,1,2,3,4,5,6,7,8,9},ASC(J8668)&amp;1234567890))-1)</f>
        <v>Sm</v>
      </c>
      <c r="L8668" s="25">
        <f t="shared" si="271"/>
        <v>1</v>
      </c>
      <c r="M8668" s="25">
        <f>VLOOKUP(K8668,Table!$A$2:$C$121,2,0)</f>
        <v>3</v>
      </c>
      <c r="N8668" s="26">
        <f>VLOOKUP(K8668,Table!$A$2:$C$121,3,0)</f>
        <v>6</v>
      </c>
      <c r="O8668" s="13" t="str">
        <f>VLOOKUP(A8668,Table!$U$1:$V$230,2,0)</f>
        <v>Cubic</v>
      </c>
      <c r="P8668" s="1"/>
    </row>
    <row r="8669" spans="1:16">
      <c r="A8669" s="12">
        <v>221</v>
      </c>
      <c r="B8669" s="12">
        <v>640543</v>
      </c>
      <c r="C8669" s="12" t="s">
        <v>9052</v>
      </c>
      <c r="D8669" s="12" t="s">
        <v>9578</v>
      </c>
      <c r="E8669" s="17" t="s">
        <v>11286</v>
      </c>
      <c r="F8669" s="25" t="str">
        <f>LEFT(E8669,MIN(FIND({0,1,2,3,4,5,6,7,8,9},ASC(E8669)&amp;1234567890))-1)</f>
        <v>In</v>
      </c>
      <c r="G8669" s="25">
        <f t="shared" si="270"/>
        <v>1</v>
      </c>
      <c r="H8669" s="25">
        <f>VLOOKUP(F8669,Table!$A$2:$C$121,2,0)</f>
        <v>13</v>
      </c>
      <c r="I8669" s="26">
        <f>VLOOKUP(F8669,Table!$A$2:$C$121,3,0)</f>
        <v>5</v>
      </c>
      <c r="J8669" s="17" t="s">
        <v>501</v>
      </c>
      <c r="K8669" s="25" t="str">
        <f>LEFT(J8669,MIN(FIND({0,1,2,3,4,5,6,7,8,9},ASC(J8669)&amp;1234567890))-1)</f>
        <v>Sm</v>
      </c>
      <c r="L8669" s="25">
        <f t="shared" si="271"/>
        <v>3</v>
      </c>
      <c r="M8669" s="25">
        <f>VLOOKUP(K8669,Table!$A$2:$C$121,2,0)</f>
        <v>3</v>
      </c>
      <c r="N8669" s="26">
        <f>VLOOKUP(K8669,Table!$A$2:$C$121,3,0)</f>
        <v>6</v>
      </c>
      <c r="O8669" s="13" t="str">
        <f>VLOOKUP(A8669,Table!$U$1:$V$230,2,0)</f>
        <v>Cubic</v>
      </c>
      <c r="P8669" s="1"/>
    </row>
    <row r="8670" spans="1:16">
      <c r="A8670" s="12">
        <v>221</v>
      </c>
      <c r="B8670" s="12">
        <v>640585</v>
      </c>
      <c r="C8670" s="12" t="s">
        <v>9052</v>
      </c>
      <c r="D8670" s="12" t="s">
        <v>9579</v>
      </c>
      <c r="E8670" s="17" t="s">
        <v>45</v>
      </c>
      <c r="F8670" s="25" t="str">
        <f>LEFT(E8670,MIN(FIND({0,1,2,3,4,5,6,7,8,9},ASC(E8670)&amp;1234567890))-1)</f>
        <v>In</v>
      </c>
      <c r="G8670" s="25">
        <f t="shared" si="270"/>
        <v>3</v>
      </c>
      <c r="H8670" s="25">
        <f>VLOOKUP(F8670,Table!$A$2:$C$121,2,0)</f>
        <v>13</v>
      </c>
      <c r="I8670" s="26">
        <f>VLOOKUP(F8670,Table!$A$2:$C$121,3,0)</f>
        <v>5</v>
      </c>
      <c r="J8670" s="17" t="s">
        <v>11313</v>
      </c>
      <c r="K8670" s="25" t="str">
        <f>LEFT(J8670,MIN(FIND({0,1,2,3,4,5,6,7,8,9},ASC(J8670)&amp;1234567890))-1)</f>
        <v>Tb</v>
      </c>
      <c r="L8670" s="25">
        <f t="shared" si="271"/>
        <v>1</v>
      </c>
      <c r="M8670" s="25">
        <f>VLOOKUP(K8670,Table!$A$2:$C$121,2,0)</f>
        <v>3</v>
      </c>
      <c r="N8670" s="26">
        <f>VLOOKUP(K8670,Table!$A$2:$C$121,3,0)</f>
        <v>6</v>
      </c>
      <c r="O8670" s="13" t="str">
        <f>VLOOKUP(A8670,Table!$U$1:$V$230,2,0)</f>
        <v>Cubic</v>
      </c>
      <c r="P8670" s="1"/>
    </row>
    <row r="8671" spans="1:16">
      <c r="A8671" s="12">
        <v>221</v>
      </c>
      <c r="B8671" s="12">
        <v>640645</v>
      </c>
      <c r="C8671" s="12" t="s">
        <v>9052</v>
      </c>
      <c r="D8671" s="12" t="s">
        <v>9580</v>
      </c>
      <c r="E8671" s="17" t="s">
        <v>45</v>
      </c>
      <c r="F8671" s="25" t="str">
        <f>LEFT(E8671,MIN(FIND({0,1,2,3,4,5,6,7,8,9},ASC(E8671)&amp;1234567890))-1)</f>
        <v>In</v>
      </c>
      <c r="G8671" s="25">
        <f t="shared" si="270"/>
        <v>3</v>
      </c>
      <c r="H8671" s="25">
        <f>VLOOKUP(F8671,Table!$A$2:$C$121,2,0)</f>
        <v>13</v>
      </c>
      <c r="I8671" s="26">
        <f>VLOOKUP(F8671,Table!$A$2:$C$121,3,0)</f>
        <v>5</v>
      </c>
      <c r="J8671" s="17" t="s">
        <v>11363</v>
      </c>
      <c r="K8671" s="25" t="str">
        <f>LEFT(J8671,MIN(FIND({0,1,2,3,4,5,6,7,8,9},ASC(J8671)&amp;1234567890))-1)</f>
        <v>Th</v>
      </c>
      <c r="L8671" s="25">
        <f t="shared" si="271"/>
        <v>1</v>
      </c>
      <c r="M8671" s="25">
        <f>VLOOKUP(K8671,Table!$A$2:$C$121,2,0)</f>
        <v>3</v>
      </c>
      <c r="N8671" s="26">
        <f>VLOOKUP(K8671,Table!$A$2:$C$121,3,0)</f>
        <v>7</v>
      </c>
      <c r="O8671" s="13" t="str">
        <f>VLOOKUP(A8671,Table!$U$1:$V$230,2,0)</f>
        <v>Cubic</v>
      </c>
      <c r="P8671" s="1"/>
    </row>
    <row r="8672" spans="1:16">
      <c r="A8672" s="12">
        <v>221</v>
      </c>
      <c r="B8672" s="12">
        <v>640669</v>
      </c>
      <c r="C8672" s="12" t="s">
        <v>9052</v>
      </c>
      <c r="D8672" s="12" t="s">
        <v>9581</v>
      </c>
      <c r="E8672" s="17" t="s">
        <v>11286</v>
      </c>
      <c r="F8672" s="25" t="str">
        <f>LEFT(E8672,MIN(FIND({0,1,2,3,4,5,6,7,8,9},ASC(E8672)&amp;1234567890))-1)</f>
        <v>In</v>
      </c>
      <c r="G8672" s="25">
        <f t="shared" si="270"/>
        <v>1</v>
      </c>
      <c r="H8672" s="25">
        <f>VLOOKUP(F8672,Table!$A$2:$C$121,2,0)</f>
        <v>13</v>
      </c>
      <c r="I8672" s="26">
        <f>VLOOKUP(F8672,Table!$A$2:$C$121,3,0)</f>
        <v>5</v>
      </c>
      <c r="J8672" s="17" t="s">
        <v>11334</v>
      </c>
      <c r="K8672" s="25" t="str">
        <f>LEFT(J8672,MIN(FIND({0,1,2,3,4,5,6,7,8,9},ASC(J8672)&amp;1234567890))-1)</f>
        <v>Tm</v>
      </c>
      <c r="L8672" s="25">
        <f t="shared" si="271"/>
        <v>1</v>
      </c>
      <c r="M8672" s="25">
        <f>VLOOKUP(K8672,Table!$A$2:$C$121,2,0)</f>
        <v>3</v>
      </c>
      <c r="N8672" s="26">
        <f>VLOOKUP(K8672,Table!$A$2:$C$121,3,0)</f>
        <v>6</v>
      </c>
      <c r="O8672" s="13" t="str">
        <f>VLOOKUP(A8672,Table!$U$1:$V$230,2,0)</f>
        <v>Cubic</v>
      </c>
      <c r="P8672" s="1"/>
    </row>
    <row r="8673" spans="1:16">
      <c r="A8673" s="12">
        <v>221</v>
      </c>
      <c r="B8673" s="12">
        <v>640670</v>
      </c>
      <c r="C8673" s="12" t="s">
        <v>9052</v>
      </c>
      <c r="D8673" s="12" t="s">
        <v>9582</v>
      </c>
      <c r="E8673" s="17" t="s">
        <v>45</v>
      </c>
      <c r="F8673" s="25" t="str">
        <f>LEFT(E8673,MIN(FIND({0,1,2,3,4,5,6,7,8,9},ASC(E8673)&amp;1234567890))-1)</f>
        <v>In</v>
      </c>
      <c r="G8673" s="25">
        <f t="shared" si="270"/>
        <v>3</v>
      </c>
      <c r="H8673" s="25">
        <f>VLOOKUP(F8673,Table!$A$2:$C$121,2,0)</f>
        <v>13</v>
      </c>
      <c r="I8673" s="26">
        <f>VLOOKUP(F8673,Table!$A$2:$C$121,3,0)</f>
        <v>5</v>
      </c>
      <c r="J8673" s="17" t="s">
        <v>11334</v>
      </c>
      <c r="K8673" s="25" t="str">
        <f>LEFT(J8673,MIN(FIND({0,1,2,3,4,5,6,7,8,9},ASC(J8673)&amp;1234567890))-1)</f>
        <v>Tm</v>
      </c>
      <c r="L8673" s="25">
        <f t="shared" si="271"/>
        <v>1</v>
      </c>
      <c r="M8673" s="25">
        <f>VLOOKUP(K8673,Table!$A$2:$C$121,2,0)</f>
        <v>3</v>
      </c>
      <c r="N8673" s="26">
        <f>VLOOKUP(K8673,Table!$A$2:$C$121,3,0)</f>
        <v>6</v>
      </c>
      <c r="O8673" s="13" t="str">
        <f>VLOOKUP(A8673,Table!$U$1:$V$230,2,0)</f>
        <v>Cubic</v>
      </c>
      <c r="P8673" s="1"/>
    </row>
    <row r="8674" spans="1:16">
      <c r="A8674" s="12">
        <v>221</v>
      </c>
      <c r="B8674" s="12">
        <v>640692</v>
      </c>
      <c r="C8674" s="12" t="s">
        <v>9052</v>
      </c>
      <c r="D8674" s="12" t="s">
        <v>9583</v>
      </c>
      <c r="E8674" s="17" t="s">
        <v>11286</v>
      </c>
      <c r="F8674" s="25" t="str">
        <f>LEFT(E8674,MIN(FIND({0,1,2,3,4,5,6,7,8,9},ASC(E8674)&amp;1234567890))-1)</f>
        <v>In</v>
      </c>
      <c r="G8674" s="25">
        <f t="shared" si="270"/>
        <v>1</v>
      </c>
      <c r="H8674" s="25">
        <f>VLOOKUP(F8674,Table!$A$2:$C$121,2,0)</f>
        <v>13</v>
      </c>
      <c r="I8674" s="26">
        <f>VLOOKUP(F8674,Table!$A$2:$C$121,3,0)</f>
        <v>5</v>
      </c>
      <c r="J8674" s="17" t="s">
        <v>11336</v>
      </c>
      <c r="K8674" s="25" t="str">
        <f>LEFT(J8674,MIN(FIND({0,1,2,3,4,5,6,7,8,9},ASC(J8674)&amp;1234567890))-1)</f>
        <v>Y</v>
      </c>
      <c r="L8674" s="25">
        <f t="shared" si="271"/>
        <v>1</v>
      </c>
      <c r="M8674" s="25">
        <f>VLOOKUP(K8674,Table!$A$2:$C$121,2,0)</f>
        <v>3</v>
      </c>
      <c r="N8674" s="26">
        <f>VLOOKUP(K8674,Table!$A$2:$C$121,3,0)</f>
        <v>5</v>
      </c>
      <c r="O8674" s="13" t="str">
        <f>VLOOKUP(A8674,Table!$U$1:$V$230,2,0)</f>
        <v>Cubic</v>
      </c>
      <c r="P8674" s="1"/>
    </row>
    <row r="8675" spans="1:16">
      <c r="A8675" s="12">
        <v>221</v>
      </c>
      <c r="B8675" s="12">
        <v>640701</v>
      </c>
      <c r="C8675" s="12" t="s">
        <v>9052</v>
      </c>
      <c r="D8675" s="12" t="s">
        <v>9584</v>
      </c>
      <c r="E8675" s="17" t="s">
        <v>45</v>
      </c>
      <c r="F8675" s="25" t="str">
        <f>LEFT(E8675,MIN(FIND({0,1,2,3,4,5,6,7,8,9},ASC(E8675)&amp;1234567890))-1)</f>
        <v>In</v>
      </c>
      <c r="G8675" s="25">
        <f t="shared" si="270"/>
        <v>3</v>
      </c>
      <c r="H8675" s="25">
        <f>VLOOKUP(F8675,Table!$A$2:$C$121,2,0)</f>
        <v>13</v>
      </c>
      <c r="I8675" s="26">
        <f>VLOOKUP(F8675,Table!$A$2:$C$121,3,0)</f>
        <v>5</v>
      </c>
      <c r="J8675" s="17" t="s">
        <v>530</v>
      </c>
      <c r="K8675" s="25" t="str">
        <f>LEFT(J8675,MIN(FIND({0,1,2,3,4,5,6,7,8,9},ASC(J8675)&amp;1234567890))-1)</f>
        <v>Yb</v>
      </c>
      <c r="L8675" s="25">
        <f t="shared" si="271"/>
        <v>1</v>
      </c>
      <c r="M8675" s="25">
        <f>VLOOKUP(K8675,Table!$A$2:$C$121,2,0)</f>
        <v>3</v>
      </c>
      <c r="N8675" s="26">
        <f>VLOOKUP(K8675,Table!$A$2:$C$121,3,0)</f>
        <v>6</v>
      </c>
      <c r="O8675" s="13" t="str">
        <f>VLOOKUP(A8675,Table!$U$1:$V$230,2,0)</f>
        <v>Cubic</v>
      </c>
      <c r="P8675" s="1"/>
    </row>
    <row r="8676" spans="1:16">
      <c r="A8676" s="12">
        <v>221</v>
      </c>
      <c r="B8676" s="12">
        <v>640702</v>
      </c>
      <c r="C8676" s="12" t="s">
        <v>9052</v>
      </c>
      <c r="D8676" s="12" t="s">
        <v>9585</v>
      </c>
      <c r="E8676" s="17" t="s">
        <v>11286</v>
      </c>
      <c r="F8676" s="25" t="str">
        <f>LEFT(E8676,MIN(FIND({0,1,2,3,4,5,6,7,8,9},ASC(E8676)&amp;1234567890))-1)</f>
        <v>In</v>
      </c>
      <c r="G8676" s="25">
        <f t="shared" si="270"/>
        <v>1</v>
      </c>
      <c r="H8676" s="25">
        <f>VLOOKUP(F8676,Table!$A$2:$C$121,2,0)</f>
        <v>13</v>
      </c>
      <c r="I8676" s="26">
        <f>VLOOKUP(F8676,Table!$A$2:$C$121,3,0)</f>
        <v>5</v>
      </c>
      <c r="J8676" s="17" t="s">
        <v>530</v>
      </c>
      <c r="K8676" s="25" t="str">
        <f>LEFT(J8676,MIN(FIND({0,1,2,3,4,5,6,7,8,9},ASC(J8676)&amp;1234567890))-1)</f>
        <v>Yb</v>
      </c>
      <c r="L8676" s="25">
        <f t="shared" si="271"/>
        <v>1</v>
      </c>
      <c r="M8676" s="25">
        <f>VLOOKUP(K8676,Table!$A$2:$C$121,2,0)</f>
        <v>3</v>
      </c>
      <c r="N8676" s="26">
        <f>VLOOKUP(K8676,Table!$A$2:$C$121,3,0)</f>
        <v>6</v>
      </c>
      <c r="O8676" s="13" t="str">
        <f>VLOOKUP(A8676,Table!$U$1:$V$230,2,0)</f>
        <v>Cubic</v>
      </c>
      <c r="P8676" s="1"/>
    </row>
    <row r="8677" spans="1:16">
      <c r="A8677" s="12">
        <v>221</v>
      </c>
      <c r="B8677" s="12">
        <v>640717</v>
      </c>
      <c r="C8677" s="12" t="s">
        <v>9052</v>
      </c>
      <c r="D8677" s="12" t="s">
        <v>9586</v>
      </c>
      <c r="E8677" s="17" t="s">
        <v>11286</v>
      </c>
      <c r="F8677" s="25" t="str">
        <f>LEFT(E8677,MIN(FIND({0,1,2,3,4,5,6,7,8,9},ASC(E8677)&amp;1234567890))-1)</f>
        <v>In</v>
      </c>
      <c r="G8677" s="25">
        <f t="shared" si="270"/>
        <v>1</v>
      </c>
      <c r="H8677" s="25">
        <f>VLOOKUP(F8677,Table!$A$2:$C$121,2,0)</f>
        <v>13</v>
      </c>
      <c r="I8677" s="26">
        <f>VLOOKUP(F8677,Table!$A$2:$C$121,3,0)</f>
        <v>5</v>
      </c>
      <c r="J8677" s="17" t="s">
        <v>11819</v>
      </c>
      <c r="K8677" s="25" t="str">
        <f>LEFT(J8677,MIN(FIND({0,1,2,3,4,5,6,7,8,9},ASC(J8677)&amp;1234567890))-1)</f>
        <v>Zr</v>
      </c>
      <c r="L8677" s="25">
        <f t="shared" si="271"/>
        <v>3</v>
      </c>
      <c r="M8677" s="25">
        <f>VLOOKUP(K8677,Table!$A$2:$C$121,2,0)</f>
        <v>4</v>
      </c>
      <c r="N8677" s="26">
        <f>VLOOKUP(K8677,Table!$A$2:$C$121,3,0)</f>
        <v>5</v>
      </c>
      <c r="O8677" s="13" t="str">
        <f>VLOOKUP(A8677,Table!$U$1:$V$230,2,0)</f>
        <v>Cubic</v>
      </c>
      <c r="P8677" s="1"/>
    </row>
    <row r="8678" spans="1:16">
      <c r="A8678" s="12">
        <v>221</v>
      </c>
      <c r="B8678" s="12">
        <v>643391</v>
      </c>
      <c r="C8678" s="12" t="s">
        <v>9052</v>
      </c>
      <c r="D8678" s="12" t="s">
        <v>9587</v>
      </c>
      <c r="E8678" s="17" t="s">
        <v>355</v>
      </c>
      <c r="F8678" s="25" t="str">
        <f>LEFT(E8678,MIN(FIND({0,1,2,3,4,5,6,7,8,9},ASC(E8678)&amp;1234567890))-1)</f>
        <v>Mn</v>
      </c>
      <c r="G8678" s="25">
        <f t="shared" si="270"/>
        <v>1</v>
      </c>
      <c r="H8678" s="25">
        <f>VLOOKUP(F8678,Table!$A$2:$C$121,2,0)</f>
        <v>7</v>
      </c>
      <c r="I8678" s="26">
        <f>VLOOKUP(F8678,Table!$A$2:$C$121,3,0)</f>
        <v>4</v>
      </c>
      <c r="J8678" s="17" t="s">
        <v>11498</v>
      </c>
      <c r="K8678" s="25" t="str">
        <f>LEFT(J8678,MIN(FIND({0,1,2,3,4,5,6,7,8,9},ASC(J8678)&amp;1234567890))-1)</f>
        <v>Rb</v>
      </c>
      <c r="L8678" s="25">
        <f t="shared" si="271"/>
        <v>1</v>
      </c>
      <c r="M8678" s="25">
        <f>VLOOKUP(K8678,Table!$A$2:$C$121,2,0)</f>
        <v>1</v>
      </c>
      <c r="N8678" s="26">
        <f>VLOOKUP(K8678,Table!$A$2:$C$121,3,0)</f>
        <v>5</v>
      </c>
      <c r="O8678" s="13" t="str">
        <f>VLOOKUP(A8678,Table!$U$1:$V$230,2,0)</f>
        <v>Cubic</v>
      </c>
      <c r="P8678" s="1"/>
    </row>
    <row r="8679" spans="1:16">
      <c r="A8679" s="12">
        <v>221</v>
      </c>
      <c r="B8679" s="12">
        <v>645435</v>
      </c>
      <c r="C8679" s="12" t="s">
        <v>9052</v>
      </c>
      <c r="D8679" s="12" t="s">
        <v>3863</v>
      </c>
      <c r="E8679" s="17" t="s">
        <v>12190</v>
      </c>
      <c r="F8679" s="25" t="str">
        <f>LEFT(E8679,MIN(FIND({0,1,2,3,4,5,6,7,8,9},ASC(E8679)&amp;1234567890))-1)</f>
        <v>Nb</v>
      </c>
      <c r="G8679" s="25">
        <f t="shared" si="270"/>
        <v>3</v>
      </c>
      <c r="H8679" s="25">
        <f>VLOOKUP(F8679,Table!$A$2:$C$121,2,0)</f>
        <v>5</v>
      </c>
      <c r="I8679" s="26">
        <f>VLOOKUP(F8679,Table!$A$2:$C$121,3,0)</f>
        <v>5</v>
      </c>
      <c r="J8679" s="17" t="s">
        <v>31</v>
      </c>
      <c r="K8679" s="25" t="str">
        <f>LEFT(J8679,MIN(FIND({0,1,2,3,4,5,6,7,8,9},ASC(J8679)&amp;1234567890))-1)</f>
        <v>Si</v>
      </c>
      <c r="L8679" s="25">
        <f t="shared" si="271"/>
        <v>1</v>
      </c>
      <c r="M8679" s="25">
        <f>VLOOKUP(K8679,Table!$A$2:$C$121,2,0)</f>
        <v>14</v>
      </c>
      <c r="N8679" s="26">
        <f>VLOOKUP(K8679,Table!$A$2:$C$121,3,0)</f>
        <v>3</v>
      </c>
      <c r="O8679" s="13" t="str">
        <f>VLOOKUP(A8679,Table!$U$1:$V$230,2,0)</f>
        <v>Cubic</v>
      </c>
      <c r="P8679" s="1"/>
    </row>
    <row r="8680" spans="1:16">
      <c r="A8680" s="12">
        <v>221</v>
      </c>
      <c r="B8680" s="12">
        <v>649386</v>
      </c>
      <c r="C8680" s="12" t="s">
        <v>9052</v>
      </c>
      <c r="D8680" s="12" t="s">
        <v>9588</v>
      </c>
      <c r="E8680" s="17" t="s">
        <v>11332</v>
      </c>
      <c r="F8680" s="25" t="str">
        <f>LEFT(E8680,MIN(FIND({0,1,2,3,4,5,6,7,8,9},ASC(E8680)&amp;1234567890))-1)</f>
        <v>Pr</v>
      </c>
      <c r="G8680" s="25">
        <f t="shared" si="270"/>
        <v>1</v>
      </c>
      <c r="H8680" s="25">
        <f>VLOOKUP(F8680,Table!$A$2:$C$121,2,0)</f>
        <v>3</v>
      </c>
      <c r="I8680" s="26">
        <f>VLOOKUP(F8680,Table!$A$2:$C$121,3,0)</f>
        <v>6</v>
      </c>
      <c r="J8680" s="17" t="s">
        <v>413</v>
      </c>
      <c r="K8680" s="25" t="str">
        <f>LEFT(J8680,MIN(FIND({0,1,2,3,4,5,6,7,8,9},ASC(J8680)&amp;1234567890))-1)</f>
        <v>Sn</v>
      </c>
      <c r="L8680" s="25">
        <f t="shared" si="271"/>
        <v>3</v>
      </c>
      <c r="M8680" s="25">
        <f>VLOOKUP(K8680,Table!$A$2:$C$121,2,0)</f>
        <v>14</v>
      </c>
      <c r="N8680" s="26">
        <f>VLOOKUP(K8680,Table!$A$2:$C$121,3,0)</f>
        <v>5</v>
      </c>
      <c r="O8680" s="13" t="str">
        <f>VLOOKUP(A8680,Table!$U$1:$V$230,2,0)</f>
        <v>Cubic</v>
      </c>
      <c r="P8680" s="1"/>
    </row>
    <row r="8681" spans="1:16">
      <c r="A8681" s="12">
        <v>221</v>
      </c>
      <c r="B8681" s="12">
        <v>649395</v>
      </c>
      <c r="C8681" s="12" t="s">
        <v>9052</v>
      </c>
      <c r="D8681" s="12" t="s">
        <v>9589</v>
      </c>
      <c r="E8681" s="17" t="s">
        <v>12003</v>
      </c>
      <c r="F8681" s="25" t="str">
        <f>LEFT(E8681,MIN(FIND({0,1,2,3,4,5,6,7,8,9},ASC(E8681)&amp;1234567890))-1)</f>
        <v>Pr</v>
      </c>
      <c r="G8681" s="25">
        <f t="shared" si="270"/>
        <v>3</v>
      </c>
      <c r="H8681" s="25">
        <f>VLOOKUP(F8681,Table!$A$2:$C$121,2,0)</f>
        <v>3</v>
      </c>
      <c r="I8681" s="26">
        <f>VLOOKUP(F8681,Table!$A$2:$C$121,3,0)</f>
        <v>6</v>
      </c>
      <c r="J8681" s="17" t="s">
        <v>11291</v>
      </c>
      <c r="K8681" s="25" t="str">
        <f>LEFT(J8681,MIN(FIND({0,1,2,3,4,5,6,7,8,9},ASC(J8681)&amp;1234567890))-1)</f>
        <v>Sn</v>
      </c>
      <c r="L8681" s="25">
        <f t="shared" si="271"/>
        <v>1</v>
      </c>
      <c r="M8681" s="25">
        <f>VLOOKUP(K8681,Table!$A$2:$C$121,2,0)</f>
        <v>14</v>
      </c>
      <c r="N8681" s="26">
        <f>VLOOKUP(K8681,Table!$A$2:$C$121,3,0)</f>
        <v>5</v>
      </c>
      <c r="O8681" s="13" t="str">
        <f>VLOOKUP(A8681,Table!$U$1:$V$230,2,0)</f>
        <v>Cubic</v>
      </c>
      <c r="P8681" s="1"/>
    </row>
    <row r="8682" spans="1:16">
      <c r="A8682" s="12">
        <v>221</v>
      </c>
      <c r="B8682" s="12">
        <v>649448</v>
      </c>
      <c r="C8682" s="12" t="s">
        <v>9052</v>
      </c>
      <c r="D8682" s="12" t="s">
        <v>9590</v>
      </c>
      <c r="E8682" s="17" t="s">
        <v>11332</v>
      </c>
      <c r="F8682" s="25" t="str">
        <f>LEFT(E8682,MIN(FIND({0,1,2,3,4,5,6,7,8,9},ASC(E8682)&amp;1234567890))-1)</f>
        <v>Pr</v>
      </c>
      <c r="G8682" s="25">
        <f t="shared" si="270"/>
        <v>1</v>
      </c>
      <c r="H8682" s="25">
        <f>VLOOKUP(F8682,Table!$A$2:$C$121,2,0)</f>
        <v>3</v>
      </c>
      <c r="I8682" s="26">
        <f>VLOOKUP(F8682,Table!$A$2:$C$121,3,0)</f>
        <v>6</v>
      </c>
      <c r="J8682" s="17" t="s">
        <v>420</v>
      </c>
      <c r="K8682" s="25" t="str">
        <f>LEFT(J8682,MIN(FIND({0,1,2,3,4,5,6,7,8,9},ASC(J8682)&amp;1234567890))-1)</f>
        <v>Tl</v>
      </c>
      <c r="L8682" s="25">
        <f t="shared" si="271"/>
        <v>3</v>
      </c>
      <c r="M8682" s="25">
        <f>VLOOKUP(K8682,Table!$A$2:$C$121,2,0)</f>
        <v>13</v>
      </c>
      <c r="N8682" s="26">
        <f>VLOOKUP(K8682,Table!$A$2:$C$121,3,0)</f>
        <v>6</v>
      </c>
      <c r="O8682" s="13" t="str">
        <f>VLOOKUP(A8682,Table!$U$1:$V$230,2,0)</f>
        <v>Cubic</v>
      </c>
      <c r="P8682" s="1"/>
    </row>
    <row r="8683" spans="1:16">
      <c r="A8683" s="12">
        <v>221</v>
      </c>
      <c r="B8683" s="12">
        <v>649452</v>
      </c>
      <c r="C8683" s="12" t="s">
        <v>9052</v>
      </c>
      <c r="D8683" s="12" t="s">
        <v>9591</v>
      </c>
      <c r="E8683" s="17" t="s">
        <v>12003</v>
      </c>
      <c r="F8683" s="25" t="str">
        <f>LEFT(E8683,MIN(FIND({0,1,2,3,4,5,6,7,8,9},ASC(E8683)&amp;1234567890))-1)</f>
        <v>Pr</v>
      </c>
      <c r="G8683" s="25">
        <f t="shared" si="270"/>
        <v>3</v>
      </c>
      <c r="H8683" s="25">
        <f>VLOOKUP(F8683,Table!$A$2:$C$121,2,0)</f>
        <v>3</v>
      </c>
      <c r="I8683" s="26">
        <f>VLOOKUP(F8683,Table!$A$2:$C$121,3,0)</f>
        <v>6</v>
      </c>
      <c r="J8683" s="17" t="s">
        <v>588</v>
      </c>
      <c r="K8683" s="25" t="str">
        <f>LEFT(J8683,MIN(FIND({0,1,2,3,4,5,6,7,8,9},ASC(J8683)&amp;1234567890))-1)</f>
        <v>Tl</v>
      </c>
      <c r="L8683" s="25">
        <f t="shared" si="271"/>
        <v>1</v>
      </c>
      <c r="M8683" s="25">
        <f>VLOOKUP(K8683,Table!$A$2:$C$121,2,0)</f>
        <v>13</v>
      </c>
      <c r="N8683" s="26">
        <f>VLOOKUP(K8683,Table!$A$2:$C$121,3,0)</f>
        <v>6</v>
      </c>
      <c r="O8683" s="13" t="str">
        <f>VLOOKUP(A8683,Table!$U$1:$V$230,2,0)</f>
        <v>Cubic</v>
      </c>
      <c r="P8683" s="1"/>
    </row>
    <row r="8684" spans="1:16">
      <c r="A8684" s="12">
        <v>221</v>
      </c>
      <c r="B8684" s="12">
        <v>649465</v>
      </c>
      <c r="C8684" s="12" t="s">
        <v>9052</v>
      </c>
      <c r="D8684" s="12" t="s">
        <v>4288</v>
      </c>
      <c r="E8684" s="17" t="s">
        <v>11332</v>
      </c>
      <c r="F8684" s="25" t="str">
        <f>LEFT(E8684,MIN(FIND({0,1,2,3,4,5,6,7,8,9},ASC(E8684)&amp;1234567890))-1)</f>
        <v>Pr</v>
      </c>
      <c r="G8684" s="25">
        <f t="shared" si="270"/>
        <v>1</v>
      </c>
      <c r="H8684" s="25">
        <f>VLOOKUP(F8684,Table!$A$2:$C$121,2,0)</f>
        <v>3</v>
      </c>
      <c r="I8684" s="26">
        <f>VLOOKUP(F8684,Table!$A$2:$C$121,3,0)</f>
        <v>6</v>
      </c>
      <c r="J8684" s="17" t="s">
        <v>70</v>
      </c>
      <c r="K8684" s="25" t="str">
        <f>LEFT(J8684,MIN(FIND({0,1,2,3,4,5,6,7,8,9},ASC(J8684)&amp;1234567890))-1)</f>
        <v>Zn</v>
      </c>
      <c r="L8684" s="25">
        <f t="shared" si="271"/>
        <v>1</v>
      </c>
      <c r="M8684" s="25">
        <f>VLOOKUP(K8684,Table!$A$2:$C$121,2,0)</f>
        <v>12</v>
      </c>
      <c r="N8684" s="26">
        <f>VLOOKUP(K8684,Table!$A$2:$C$121,3,0)</f>
        <v>4</v>
      </c>
      <c r="O8684" s="13" t="str">
        <f>VLOOKUP(A8684,Table!$U$1:$V$230,2,0)</f>
        <v>Cubic</v>
      </c>
      <c r="P8684" s="1"/>
    </row>
    <row r="8685" spans="1:16">
      <c r="A8685" s="12">
        <v>221</v>
      </c>
      <c r="B8685" s="12">
        <v>649771</v>
      </c>
      <c r="C8685" s="12" t="s">
        <v>9052</v>
      </c>
      <c r="D8685" s="12" t="s">
        <v>8064</v>
      </c>
      <c r="E8685" s="17" t="s">
        <v>11355</v>
      </c>
      <c r="F8685" s="25" t="str">
        <f>LEFT(E8685,MIN(FIND({0,1,2,3,4,5,6,7,8,9},ASC(E8685)&amp;1234567890))-1)</f>
        <v>Pt</v>
      </c>
      <c r="G8685" s="25">
        <f t="shared" si="270"/>
        <v>3</v>
      </c>
      <c r="H8685" s="25">
        <f>VLOOKUP(F8685,Table!$A$2:$C$121,2,0)</f>
        <v>10</v>
      </c>
      <c r="I8685" s="26">
        <f>VLOOKUP(F8685,Table!$A$2:$C$121,3,0)</f>
        <v>6</v>
      </c>
      <c r="J8685" s="17" t="s">
        <v>50</v>
      </c>
      <c r="K8685" s="25" t="str">
        <f>LEFT(J8685,MIN(FIND({0,1,2,3,4,5,6,7,8,9},ASC(J8685)&amp;1234567890))-1)</f>
        <v>Ti</v>
      </c>
      <c r="L8685" s="25">
        <f t="shared" si="271"/>
        <v>1</v>
      </c>
      <c r="M8685" s="25">
        <f>VLOOKUP(K8685,Table!$A$2:$C$121,2,0)</f>
        <v>4</v>
      </c>
      <c r="N8685" s="26">
        <f>VLOOKUP(K8685,Table!$A$2:$C$121,3,0)</f>
        <v>4</v>
      </c>
      <c r="O8685" s="13" t="str">
        <f>VLOOKUP(A8685,Table!$U$1:$V$230,2,0)</f>
        <v>Cubic</v>
      </c>
      <c r="P8685" s="1"/>
    </row>
    <row r="8686" spans="1:16">
      <c r="A8686" s="12">
        <v>221</v>
      </c>
      <c r="B8686" s="12">
        <v>649980</v>
      </c>
      <c r="C8686" s="12" t="s">
        <v>9052</v>
      </c>
      <c r="D8686" s="12" t="s">
        <v>9592</v>
      </c>
      <c r="E8686" s="17" t="s">
        <v>11502</v>
      </c>
      <c r="F8686" s="25" t="str">
        <f>LEFT(E8686,MIN(FIND({0,1,2,3,4,5,6,7,8,9},ASC(E8686)&amp;1234567890))-1)</f>
        <v>Pu</v>
      </c>
      <c r="G8686" s="25">
        <f t="shared" si="270"/>
        <v>1</v>
      </c>
      <c r="H8686" s="25">
        <f>VLOOKUP(F8686,Table!$A$2:$C$121,2,0)</f>
        <v>3</v>
      </c>
      <c r="I8686" s="26">
        <f>VLOOKUP(F8686,Table!$A$2:$C$121,3,0)</f>
        <v>7</v>
      </c>
      <c r="J8686" s="17" t="s">
        <v>328</v>
      </c>
      <c r="K8686" s="25" t="str">
        <f>LEFT(J8686,MIN(FIND({0,1,2,3,4,5,6,7,8,9},ASC(J8686)&amp;1234567890))-1)</f>
        <v>Te</v>
      </c>
      <c r="L8686" s="25">
        <f t="shared" si="271"/>
        <v>1</v>
      </c>
      <c r="M8686" s="25">
        <f>VLOOKUP(K8686,Table!$A$2:$C$121,2,0)</f>
        <v>16</v>
      </c>
      <c r="N8686" s="26">
        <f>VLOOKUP(K8686,Table!$A$2:$C$121,3,0)</f>
        <v>5</v>
      </c>
      <c r="O8686" s="13" t="str">
        <f>VLOOKUP(A8686,Table!$U$1:$V$230,2,0)</f>
        <v>Cubic</v>
      </c>
      <c r="P8686" s="1"/>
    </row>
    <row r="8687" spans="1:16">
      <c r="A8687" s="12">
        <v>221</v>
      </c>
      <c r="B8687" s="12">
        <v>650690</v>
      </c>
      <c r="C8687" s="12" t="s">
        <v>9052</v>
      </c>
      <c r="D8687" s="12" t="s">
        <v>4252</v>
      </c>
      <c r="E8687" s="17" t="s">
        <v>341</v>
      </c>
      <c r="F8687" s="25" t="str">
        <f>LEFT(E8687,MIN(FIND({0,1,2,3,4,5,6,7,8,9},ASC(E8687)&amp;1234567890))-1)</f>
        <v>Ru</v>
      </c>
      <c r="G8687" s="25">
        <f t="shared" si="270"/>
        <v>1</v>
      </c>
      <c r="H8687" s="25">
        <f>VLOOKUP(F8687,Table!$A$2:$C$121,2,0)</f>
        <v>8</v>
      </c>
      <c r="I8687" s="26">
        <f>VLOOKUP(F8687,Table!$A$2:$C$121,3,0)</f>
        <v>5</v>
      </c>
      <c r="J8687" s="17" t="s">
        <v>405</v>
      </c>
      <c r="K8687" s="25" t="str">
        <f>LEFT(J8687,MIN(FIND({0,1,2,3,4,5,6,7,8,9},ASC(J8687)&amp;1234567890))-1)</f>
        <v>Ta</v>
      </c>
      <c r="L8687" s="25">
        <f t="shared" si="271"/>
        <v>1</v>
      </c>
      <c r="M8687" s="25">
        <f>VLOOKUP(K8687,Table!$A$2:$C$121,2,0)</f>
        <v>5</v>
      </c>
      <c r="N8687" s="26">
        <f>VLOOKUP(K8687,Table!$A$2:$C$121,3,0)</f>
        <v>6</v>
      </c>
      <c r="O8687" s="13" t="str">
        <f>VLOOKUP(A8687,Table!$U$1:$V$230,2,0)</f>
        <v>Cubic</v>
      </c>
      <c r="P8687" s="1"/>
    </row>
    <row r="8688" spans="1:16">
      <c r="A8688" s="12">
        <v>221</v>
      </c>
      <c r="B8688" s="12">
        <v>651575</v>
      </c>
      <c r="C8688" s="12" t="s">
        <v>9052</v>
      </c>
      <c r="D8688" s="12" t="s">
        <v>6423</v>
      </c>
      <c r="E8688" s="17" t="s">
        <v>11645</v>
      </c>
      <c r="F8688" s="25" t="str">
        <f>LEFT(E8688,MIN(FIND({0,1,2,3,4,5,6,7,8,9},ASC(E8688)&amp;1234567890))-1)</f>
        <v>Sb</v>
      </c>
      <c r="G8688" s="25">
        <f t="shared" si="270"/>
        <v>1</v>
      </c>
      <c r="H8688" s="25">
        <f>VLOOKUP(F8688,Table!$A$2:$C$121,2,0)</f>
        <v>15</v>
      </c>
      <c r="I8688" s="26">
        <f>VLOOKUP(F8688,Table!$A$2:$C$121,3,0)</f>
        <v>5</v>
      </c>
      <c r="J8688" s="17" t="s">
        <v>11291</v>
      </c>
      <c r="K8688" s="25" t="str">
        <f>LEFT(J8688,MIN(FIND({0,1,2,3,4,5,6,7,8,9},ASC(J8688)&amp;1234567890))-1)</f>
        <v>Sn</v>
      </c>
      <c r="L8688" s="25">
        <f t="shared" si="271"/>
        <v>1</v>
      </c>
      <c r="M8688" s="25">
        <f>VLOOKUP(K8688,Table!$A$2:$C$121,2,0)</f>
        <v>14</v>
      </c>
      <c r="N8688" s="26">
        <f>VLOOKUP(K8688,Table!$A$2:$C$121,3,0)</f>
        <v>5</v>
      </c>
      <c r="O8688" s="13" t="str">
        <f>VLOOKUP(A8688,Table!$U$1:$V$230,2,0)</f>
        <v>Cubic</v>
      </c>
      <c r="P8688" s="1"/>
    </row>
    <row r="8689" spans="1:16">
      <c r="A8689" s="12">
        <v>221</v>
      </c>
      <c r="B8689" s="12">
        <v>652646</v>
      </c>
      <c r="C8689" s="12" t="s">
        <v>9052</v>
      </c>
      <c r="D8689" s="12" t="s">
        <v>9593</v>
      </c>
      <c r="E8689" s="17" t="s">
        <v>590</v>
      </c>
      <c r="F8689" s="25" t="str">
        <f>LEFT(E8689,MIN(FIND({0,1,2,3,4,5,6,7,8,9},ASC(E8689)&amp;1234567890))-1)</f>
        <v>Sm</v>
      </c>
      <c r="G8689" s="25">
        <f t="shared" si="270"/>
        <v>1</v>
      </c>
      <c r="H8689" s="25">
        <f>VLOOKUP(F8689,Table!$A$2:$C$121,2,0)</f>
        <v>3</v>
      </c>
      <c r="I8689" s="26">
        <f>VLOOKUP(F8689,Table!$A$2:$C$121,3,0)</f>
        <v>6</v>
      </c>
      <c r="J8689" s="17" t="s">
        <v>413</v>
      </c>
      <c r="K8689" s="25" t="str">
        <f>LEFT(J8689,MIN(FIND({0,1,2,3,4,5,6,7,8,9},ASC(J8689)&amp;1234567890))-1)</f>
        <v>Sn</v>
      </c>
      <c r="L8689" s="25">
        <f t="shared" si="271"/>
        <v>3</v>
      </c>
      <c r="M8689" s="25">
        <f>VLOOKUP(K8689,Table!$A$2:$C$121,2,0)</f>
        <v>14</v>
      </c>
      <c r="N8689" s="26">
        <f>VLOOKUP(K8689,Table!$A$2:$C$121,3,0)</f>
        <v>5</v>
      </c>
      <c r="O8689" s="13" t="str">
        <f>VLOOKUP(A8689,Table!$U$1:$V$230,2,0)</f>
        <v>Cubic</v>
      </c>
      <c r="P8689" s="1"/>
    </row>
    <row r="8690" spans="1:16">
      <c r="A8690" s="12">
        <v>221</v>
      </c>
      <c r="B8690" s="12">
        <v>657101</v>
      </c>
      <c r="C8690" s="12" t="s">
        <v>9052</v>
      </c>
      <c r="D8690" s="12" t="s">
        <v>9594</v>
      </c>
      <c r="E8690" s="17" t="s">
        <v>11374</v>
      </c>
      <c r="F8690" s="25" t="str">
        <f>LEFT(E8690,MIN(FIND({0,1,2,3,4,5,6,7,8,9},ASC(E8690)&amp;1234567890))-1)</f>
        <v>Si</v>
      </c>
      <c r="G8690" s="25">
        <f t="shared" si="270"/>
        <v>3</v>
      </c>
      <c r="H8690" s="25">
        <f>VLOOKUP(F8690,Table!$A$2:$C$121,2,0)</f>
        <v>14</v>
      </c>
      <c r="I8690" s="26">
        <f>VLOOKUP(F8690,Table!$A$2:$C$121,3,0)</f>
        <v>3</v>
      </c>
      <c r="J8690" s="17" t="s">
        <v>343</v>
      </c>
      <c r="K8690" s="25" t="str">
        <f>LEFT(J8690,MIN(FIND({0,1,2,3,4,5,6,7,8,9},ASC(J8690)&amp;1234567890))-1)</f>
        <v>U</v>
      </c>
      <c r="L8690" s="25">
        <f t="shared" si="271"/>
        <v>1</v>
      </c>
      <c r="M8690" s="25">
        <f>VLOOKUP(K8690,Table!$A$2:$C$121,2,0)</f>
        <v>3</v>
      </c>
      <c r="N8690" s="26">
        <f>VLOOKUP(K8690,Table!$A$2:$C$121,3,0)</f>
        <v>7</v>
      </c>
      <c r="O8690" s="13" t="str">
        <f>VLOOKUP(A8690,Table!$U$1:$V$230,2,0)</f>
        <v>Cubic</v>
      </c>
      <c r="P8690" s="1"/>
    </row>
    <row r="8691" spans="1:16">
      <c r="A8691" s="12">
        <v>221</v>
      </c>
      <c r="B8691" s="12">
        <v>657654</v>
      </c>
      <c r="C8691" s="12" t="s">
        <v>9052</v>
      </c>
      <c r="D8691" s="12" t="s">
        <v>9595</v>
      </c>
      <c r="E8691" s="17" t="s">
        <v>11379</v>
      </c>
      <c r="F8691" s="25" t="str">
        <f>LEFT(E8691,MIN(FIND({0,1,2,3,4,5,6,7,8,9},ASC(E8691)&amp;1234567890))-1)</f>
        <v>Np</v>
      </c>
      <c r="G8691" s="25">
        <f t="shared" si="270"/>
        <v>1</v>
      </c>
      <c r="H8691" s="25">
        <f>VLOOKUP(F8691,Table!$A$2:$C$121,2,0)</f>
        <v>3</v>
      </c>
      <c r="I8691" s="26">
        <f>VLOOKUP(F8691,Table!$A$2:$C$121,3,0)</f>
        <v>7</v>
      </c>
      <c r="J8691" s="17" t="s">
        <v>45</v>
      </c>
      <c r="K8691" s="25" t="str">
        <f>LEFT(J8691,MIN(FIND({0,1,2,3,4,5,6,7,8,9},ASC(J8691)&amp;1234567890))-1)</f>
        <v>In</v>
      </c>
      <c r="L8691" s="25">
        <f t="shared" si="271"/>
        <v>3</v>
      </c>
      <c r="M8691" s="25">
        <f>VLOOKUP(K8691,Table!$A$2:$C$121,2,0)</f>
        <v>13</v>
      </c>
      <c r="N8691" s="26">
        <f>VLOOKUP(K8691,Table!$A$2:$C$121,3,0)</f>
        <v>5</v>
      </c>
      <c r="O8691" s="13" t="str">
        <f>VLOOKUP(A8691,Table!$U$1:$V$230,2,0)</f>
        <v>Cubic</v>
      </c>
      <c r="P8691" s="1"/>
    </row>
    <row r="8692" spans="1:16">
      <c r="A8692" s="12">
        <v>221</v>
      </c>
      <c r="B8692" s="12">
        <v>51948</v>
      </c>
      <c r="C8692" s="12" t="s">
        <v>9052</v>
      </c>
      <c r="D8692" s="12" t="s">
        <v>9596</v>
      </c>
      <c r="E8692" s="17" t="s">
        <v>11286</v>
      </c>
      <c r="F8692" s="25" t="str">
        <f>LEFT(E8692,MIN(FIND({0,1,2,3,4,5,6,7,8,9},ASC(E8692)&amp;1234567890))-1)</f>
        <v>In</v>
      </c>
      <c r="G8692" s="25">
        <f t="shared" si="270"/>
        <v>1</v>
      </c>
      <c r="H8692" s="25">
        <f>VLOOKUP(F8692,Table!$A$2:$C$121,2,0)</f>
        <v>13</v>
      </c>
      <c r="I8692" s="26">
        <f>VLOOKUP(F8692,Table!$A$2:$C$121,3,0)</f>
        <v>5</v>
      </c>
      <c r="J8692" s="17" t="s">
        <v>46</v>
      </c>
      <c r="K8692" s="25" t="str">
        <f>LEFT(J8692,MIN(FIND({0,1,2,3,4,5,6,7,8,9},ASC(J8692)&amp;1234567890))-1)</f>
        <v>La</v>
      </c>
      <c r="L8692" s="25">
        <f t="shared" si="271"/>
        <v>1</v>
      </c>
      <c r="M8692" s="25">
        <f>VLOOKUP(K8692,Table!$A$2:$C$121,2,0)</f>
        <v>3</v>
      </c>
      <c r="N8692" s="26">
        <f>VLOOKUP(K8692,Table!$A$2:$C$121,3,0)</f>
        <v>6</v>
      </c>
      <c r="O8692" s="13" t="str">
        <f>VLOOKUP(A8692,Table!$U$1:$V$230,2,0)</f>
        <v>Cubic</v>
      </c>
      <c r="P8692" s="1"/>
    </row>
    <row r="8693" spans="1:16">
      <c r="A8693" s="12">
        <v>221</v>
      </c>
      <c r="B8693" s="12">
        <v>51975</v>
      </c>
      <c r="C8693" s="12" t="s">
        <v>9052</v>
      </c>
      <c r="D8693" s="12" t="s">
        <v>5544</v>
      </c>
      <c r="E8693" s="17" t="s">
        <v>11286</v>
      </c>
      <c r="F8693" s="25" t="str">
        <f>LEFT(E8693,MIN(FIND({0,1,2,3,4,5,6,7,8,9},ASC(E8693)&amp;1234567890))-1)</f>
        <v>In</v>
      </c>
      <c r="G8693" s="25">
        <f t="shared" si="270"/>
        <v>1</v>
      </c>
      <c r="H8693" s="25">
        <f>VLOOKUP(F8693,Table!$A$2:$C$121,2,0)</f>
        <v>13</v>
      </c>
      <c r="I8693" s="26">
        <f>VLOOKUP(F8693,Table!$A$2:$C$121,3,0)</f>
        <v>5</v>
      </c>
      <c r="J8693" s="17" t="s">
        <v>12830</v>
      </c>
      <c r="K8693" s="25" t="str">
        <f>LEFT(J8693,MIN(FIND({0,1,2,3,4,5,6,7,8,9},ASC(J8693)&amp;1234567890))-1)</f>
        <v>Mg</v>
      </c>
      <c r="L8693" s="25">
        <f t="shared" si="271"/>
        <v>3</v>
      </c>
      <c r="M8693" s="25">
        <f>VLOOKUP(K8693,Table!$A$2:$C$121,2,0)</f>
        <v>2</v>
      </c>
      <c r="N8693" s="26">
        <f>VLOOKUP(K8693,Table!$A$2:$C$121,3,0)</f>
        <v>3</v>
      </c>
      <c r="O8693" s="13" t="str">
        <f>VLOOKUP(A8693,Table!$U$1:$V$230,2,0)</f>
        <v>Cubic</v>
      </c>
      <c r="P8693" s="1"/>
    </row>
    <row r="8694" spans="1:16">
      <c r="A8694" s="12">
        <v>221</v>
      </c>
      <c r="B8694" s="12">
        <v>51978</v>
      </c>
      <c r="C8694" s="12" t="s">
        <v>9052</v>
      </c>
      <c r="D8694" s="12" t="s">
        <v>9597</v>
      </c>
      <c r="E8694" s="17" t="s">
        <v>45</v>
      </c>
      <c r="F8694" s="25" t="str">
        <f>LEFT(E8694,MIN(FIND({0,1,2,3,4,5,6,7,8,9},ASC(E8694)&amp;1234567890))-1)</f>
        <v>In</v>
      </c>
      <c r="G8694" s="25">
        <f t="shared" si="270"/>
        <v>3</v>
      </c>
      <c r="H8694" s="25">
        <f>VLOOKUP(F8694,Table!$A$2:$C$121,2,0)</f>
        <v>13</v>
      </c>
      <c r="I8694" s="26">
        <f>VLOOKUP(F8694,Table!$A$2:$C$121,3,0)</f>
        <v>5</v>
      </c>
      <c r="J8694" s="17" t="s">
        <v>69</v>
      </c>
      <c r="K8694" s="25" t="str">
        <f>LEFT(J8694,MIN(FIND({0,1,2,3,4,5,6,7,8,9},ASC(J8694)&amp;1234567890))-1)</f>
        <v>Mg</v>
      </c>
      <c r="L8694" s="25">
        <f t="shared" si="271"/>
        <v>1</v>
      </c>
      <c r="M8694" s="25">
        <f>VLOOKUP(K8694,Table!$A$2:$C$121,2,0)</f>
        <v>2</v>
      </c>
      <c r="N8694" s="26">
        <f>VLOOKUP(K8694,Table!$A$2:$C$121,3,0)</f>
        <v>3</v>
      </c>
      <c r="O8694" s="13" t="str">
        <f>VLOOKUP(A8694,Table!$U$1:$V$230,2,0)</f>
        <v>Cubic</v>
      </c>
      <c r="P8694" s="1"/>
    </row>
    <row r="8695" spans="1:16">
      <c r="A8695" s="12">
        <v>221</v>
      </c>
      <c r="B8695" s="12">
        <v>59432</v>
      </c>
      <c r="C8695" s="12" t="s">
        <v>9052</v>
      </c>
      <c r="D8695" s="12" t="s">
        <v>7176</v>
      </c>
      <c r="E8695" s="17" t="s">
        <v>11286</v>
      </c>
      <c r="F8695" s="25" t="str">
        <f>LEFT(E8695,MIN(FIND({0,1,2,3,4,5,6,7,8,9},ASC(E8695)&amp;1234567890))-1)</f>
        <v>In</v>
      </c>
      <c r="G8695" s="25">
        <f t="shared" si="270"/>
        <v>1</v>
      </c>
      <c r="H8695" s="25">
        <f>VLOOKUP(F8695,Table!$A$2:$C$121,2,0)</f>
        <v>13</v>
      </c>
      <c r="I8695" s="26">
        <f>VLOOKUP(F8695,Table!$A$2:$C$121,3,0)</f>
        <v>5</v>
      </c>
      <c r="J8695" s="17" t="s">
        <v>66</v>
      </c>
      <c r="K8695" s="25" t="str">
        <f>LEFT(J8695,MIN(FIND({0,1,2,3,4,5,6,7,8,9},ASC(J8695)&amp;1234567890))-1)</f>
        <v>Ni</v>
      </c>
      <c r="L8695" s="25">
        <f t="shared" si="271"/>
        <v>1</v>
      </c>
      <c r="M8695" s="25">
        <f>VLOOKUP(K8695,Table!$A$2:$C$121,2,0)</f>
        <v>10</v>
      </c>
      <c r="N8695" s="26">
        <f>VLOOKUP(K8695,Table!$A$2:$C$121,3,0)</f>
        <v>4</v>
      </c>
      <c r="O8695" s="13" t="str">
        <f>VLOOKUP(A8695,Table!$U$1:$V$230,2,0)</f>
        <v>Cubic</v>
      </c>
      <c r="P8695" s="1"/>
    </row>
    <row r="8696" spans="1:16">
      <c r="A8696" s="12">
        <v>221</v>
      </c>
      <c r="B8696" s="12">
        <v>59438</v>
      </c>
      <c r="C8696" s="12" t="s">
        <v>9052</v>
      </c>
      <c r="D8696" s="12" t="s">
        <v>7984</v>
      </c>
      <c r="E8696" s="17" t="s">
        <v>11286</v>
      </c>
      <c r="F8696" s="25" t="str">
        <f>LEFT(E8696,MIN(FIND({0,1,2,3,4,5,6,7,8,9},ASC(E8696)&amp;1234567890))-1)</f>
        <v>In</v>
      </c>
      <c r="G8696" s="25">
        <f t="shared" si="270"/>
        <v>1</v>
      </c>
      <c r="H8696" s="25">
        <f>VLOOKUP(F8696,Table!$A$2:$C$121,2,0)</f>
        <v>13</v>
      </c>
      <c r="I8696" s="26">
        <f>VLOOKUP(F8696,Table!$A$2:$C$121,3,0)</f>
        <v>5</v>
      </c>
      <c r="J8696" s="17" t="s">
        <v>11359</v>
      </c>
      <c r="K8696" s="25" t="str">
        <f>LEFT(J8696,MIN(FIND({0,1,2,3,4,5,6,7,8,9},ASC(J8696)&amp;1234567890))-1)</f>
        <v>Ni</v>
      </c>
      <c r="L8696" s="25">
        <f t="shared" si="271"/>
        <v>3</v>
      </c>
      <c r="M8696" s="25">
        <f>VLOOKUP(K8696,Table!$A$2:$C$121,2,0)</f>
        <v>10</v>
      </c>
      <c r="N8696" s="26">
        <f>VLOOKUP(K8696,Table!$A$2:$C$121,3,0)</f>
        <v>4</v>
      </c>
      <c r="O8696" s="13" t="str">
        <f>VLOOKUP(A8696,Table!$U$1:$V$230,2,0)</f>
        <v>Cubic</v>
      </c>
      <c r="P8696" s="1"/>
    </row>
    <row r="8697" spans="1:16">
      <c r="A8697" s="12">
        <v>221</v>
      </c>
      <c r="B8697" s="12">
        <v>59487</v>
      </c>
      <c r="C8697" s="12" t="s">
        <v>9052</v>
      </c>
      <c r="D8697" s="12" t="s">
        <v>9598</v>
      </c>
      <c r="E8697" s="17" t="s">
        <v>11286</v>
      </c>
      <c r="F8697" s="25" t="str">
        <f>LEFT(E8697,MIN(FIND({0,1,2,3,4,5,6,7,8,9},ASC(E8697)&amp;1234567890))-1)</f>
        <v>In</v>
      </c>
      <c r="G8697" s="25">
        <f t="shared" si="270"/>
        <v>1</v>
      </c>
      <c r="H8697" s="25">
        <f>VLOOKUP(F8697,Table!$A$2:$C$121,2,0)</f>
        <v>13</v>
      </c>
      <c r="I8697" s="26">
        <f>VLOOKUP(F8697,Table!$A$2:$C$121,3,0)</f>
        <v>5</v>
      </c>
      <c r="J8697" s="17" t="s">
        <v>11332</v>
      </c>
      <c r="K8697" s="25" t="str">
        <f>LEFT(J8697,MIN(FIND({0,1,2,3,4,5,6,7,8,9},ASC(J8697)&amp;1234567890))-1)</f>
        <v>Pr</v>
      </c>
      <c r="L8697" s="25">
        <f t="shared" si="271"/>
        <v>1</v>
      </c>
      <c r="M8697" s="25">
        <f>VLOOKUP(K8697,Table!$A$2:$C$121,2,0)</f>
        <v>3</v>
      </c>
      <c r="N8697" s="26">
        <f>VLOOKUP(K8697,Table!$A$2:$C$121,3,0)</f>
        <v>6</v>
      </c>
      <c r="O8697" s="13" t="str">
        <f>VLOOKUP(A8697,Table!$U$1:$V$230,2,0)</f>
        <v>Cubic</v>
      </c>
      <c r="P8697" s="1"/>
    </row>
    <row r="8698" spans="1:16">
      <c r="A8698" s="12">
        <v>221</v>
      </c>
      <c r="B8698" s="12">
        <v>59510</v>
      </c>
      <c r="C8698" s="12" t="s">
        <v>9052</v>
      </c>
      <c r="D8698" s="12" t="s">
        <v>9599</v>
      </c>
      <c r="E8698" s="17" t="s">
        <v>11286</v>
      </c>
      <c r="F8698" s="25" t="str">
        <f>LEFT(E8698,MIN(FIND({0,1,2,3,4,5,6,7,8,9},ASC(E8698)&amp;1234567890))-1)</f>
        <v>In</v>
      </c>
      <c r="G8698" s="25">
        <f t="shared" si="270"/>
        <v>1</v>
      </c>
      <c r="H8698" s="25">
        <f>VLOOKUP(F8698,Table!$A$2:$C$121,2,0)</f>
        <v>13</v>
      </c>
      <c r="I8698" s="26">
        <f>VLOOKUP(F8698,Table!$A$2:$C$121,3,0)</f>
        <v>5</v>
      </c>
      <c r="J8698" s="17" t="s">
        <v>12048</v>
      </c>
      <c r="K8698" s="25" t="str">
        <f>LEFT(J8698,MIN(FIND({0,1,2,3,4,5,6,7,8,9},ASC(J8698)&amp;1234567890))-1)</f>
        <v>Pu</v>
      </c>
      <c r="L8698" s="25">
        <f t="shared" si="271"/>
        <v>3</v>
      </c>
      <c r="M8698" s="25">
        <f>VLOOKUP(K8698,Table!$A$2:$C$121,2,0)</f>
        <v>3</v>
      </c>
      <c r="N8698" s="26">
        <f>VLOOKUP(K8698,Table!$A$2:$C$121,3,0)</f>
        <v>7</v>
      </c>
      <c r="O8698" s="13" t="str">
        <f>VLOOKUP(A8698,Table!$U$1:$V$230,2,0)</f>
        <v>Cubic</v>
      </c>
      <c r="P8698" s="1"/>
    </row>
    <row r="8699" spans="1:16">
      <c r="A8699" s="12">
        <v>221</v>
      </c>
      <c r="B8699" s="12">
        <v>59523</v>
      </c>
      <c r="C8699" s="12" t="s">
        <v>9052</v>
      </c>
      <c r="D8699" s="12" t="s">
        <v>9600</v>
      </c>
      <c r="E8699" s="17" t="s">
        <v>11286</v>
      </c>
      <c r="F8699" s="25" t="str">
        <f>LEFT(E8699,MIN(FIND({0,1,2,3,4,5,6,7,8,9},ASC(E8699)&amp;1234567890))-1)</f>
        <v>In</v>
      </c>
      <c r="G8699" s="25">
        <f t="shared" si="270"/>
        <v>1</v>
      </c>
      <c r="H8699" s="25">
        <f>VLOOKUP(F8699,Table!$A$2:$C$121,2,0)</f>
        <v>13</v>
      </c>
      <c r="I8699" s="26">
        <f>VLOOKUP(F8699,Table!$A$2:$C$121,3,0)</f>
        <v>5</v>
      </c>
      <c r="J8699" s="17" t="s">
        <v>11938</v>
      </c>
      <c r="K8699" s="25" t="str">
        <f>LEFT(J8699,MIN(FIND({0,1,2,3,4,5,6,7,8,9},ASC(J8699)&amp;1234567890))-1)</f>
        <v>Sc</v>
      </c>
      <c r="L8699" s="25">
        <f t="shared" si="271"/>
        <v>3</v>
      </c>
      <c r="M8699" s="25">
        <f>VLOOKUP(K8699,Table!$A$2:$C$121,2,0)</f>
        <v>3</v>
      </c>
      <c r="N8699" s="26">
        <f>VLOOKUP(K8699,Table!$A$2:$C$121,3,0)</f>
        <v>4</v>
      </c>
      <c r="O8699" s="13" t="str">
        <f>VLOOKUP(A8699,Table!$U$1:$V$230,2,0)</f>
        <v>Cubic</v>
      </c>
      <c r="P8699" s="1"/>
    </row>
    <row r="8700" spans="1:16">
      <c r="A8700" s="12">
        <v>221</v>
      </c>
      <c r="B8700" s="12">
        <v>59525</v>
      </c>
      <c r="C8700" s="12" t="s">
        <v>9052</v>
      </c>
      <c r="D8700" s="12" t="s">
        <v>9601</v>
      </c>
      <c r="E8700" s="17" t="s">
        <v>11286</v>
      </c>
      <c r="F8700" s="25" t="str">
        <f>LEFT(E8700,MIN(FIND({0,1,2,3,4,5,6,7,8,9},ASC(E8700)&amp;1234567890))-1)</f>
        <v>In</v>
      </c>
      <c r="G8700" s="25">
        <f t="shared" si="270"/>
        <v>1</v>
      </c>
      <c r="H8700" s="25">
        <f>VLOOKUP(F8700,Table!$A$2:$C$121,2,0)</f>
        <v>13</v>
      </c>
      <c r="I8700" s="26">
        <f>VLOOKUP(F8700,Table!$A$2:$C$121,3,0)</f>
        <v>5</v>
      </c>
      <c r="J8700" s="17" t="s">
        <v>590</v>
      </c>
      <c r="K8700" s="25" t="str">
        <f>LEFT(J8700,MIN(FIND({0,1,2,3,4,5,6,7,8,9},ASC(J8700)&amp;1234567890))-1)</f>
        <v>Sm</v>
      </c>
      <c r="L8700" s="25">
        <f t="shared" si="271"/>
        <v>1</v>
      </c>
      <c r="M8700" s="25">
        <f>VLOOKUP(K8700,Table!$A$2:$C$121,2,0)</f>
        <v>3</v>
      </c>
      <c r="N8700" s="26">
        <f>VLOOKUP(K8700,Table!$A$2:$C$121,3,0)</f>
        <v>6</v>
      </c>
      <c r="O8700" s="13" t="str">
        <f>VLOOKUP(A8700,Table!$U$1:$V$230,2,0)</f>
        <v>Cubic</v>
      </c>
      <c r="P8700" s="1"/>
    </row>
    <row r="8701" spans="1:16">
      <c r="A8701" s="12">
        <v>221</v>
      </c>
      <c r="B8701" s="12">
        <v>130021</v>
      </c>
      <c r="C8701" s="12" t="s">
        <v>9052</v>
      </c>
      <c r="D8701" s="12" t="s">
        <v>3080</v>
      </c>
      <c r="E8701" s="17" t="s">
        <v>11352</v>
      </c>
      <c r="F8701" s="25" t="str">
        <f>LEFT(E8701,MIN(FIND({0,1,2,3,4,5,6,7,8,9},ASC(E8701)&amp;1234567890))-1)</f>
        <v>Al</v>
      </c>
      <c r="G8701" s="25">
        <f t="shared" si="270"/>
        <v>1</v>
      </c>
      <c r="H8701" s="25">
        <f>VLOOKUP(F8701,Table!$A$2:$C$121,2,0)</f>
        <v>13</v>
      </c>
      <c r="I8701" s="26">
        <f>VLOOKUP(F8701,Table!$A$2:$C$121,3,0)</f>
        <v>3</v>
      </c>
      <c r="J8701" s="17" t="s">
        <v>365</v>
      </c>
      <c r="K8701" s="25" t="str">
        <f>LEFT(J8701,MIN(FIND({0,1,2,3,4,5,6,7,8,9},ASC(J8701)&amp;1234567890))-1)</f>
        <v>F</v>
      </c>
      <c r="L8701" s="25">
        <f t="shared" si="271"/>
        <v>3</v>
      </c>
      <c r="M8701" s="25">
        <f>VLOOKUP(K8701,Table!$A$2:$C$121,2,0)</f>
        <v>17</v>
      </c>
      <c r="N8701" s="26">
        <f>VLOOKUP(K8701,Table!$A$2:$C$121,3,0)</f>
        <v>2</v>
      </c>
      <c r="O8701" s="13" t="str">
        <f>VLOOKUP(A8701,Table!$U$1:$V$230,2,0)</f>
        <v>Cubic</v>
      </c>
      <c r="P8701" s="1"/>
    </row>
    <row r="8702" spans="1:16">
      <c r="A8702" s="12">
        <v>221</v>
      </c>
      <c r="B8702" s="12">
        <v>107742</v>
      </c>
      <c r="C8702" s="12" t="s">
        <v>9052</v>
      </c>
      <c r="D8702" s="12" t="s">
        <v>9602</v>
      </c>
      <c r="E8702" s="17" t="s">
        <v>14155</v>
      </c>
      <c r="F8702" s="25" t="str">
        <f>LEFT(E8702,MIN(FIND({0,1,2,3,4,5,6,7,8,9},ASC(E8702)&amp;1234567890))-1)</f>
        <v>Ag</v>
      </c>
      <c r="G8702" s="25">
        <f t="shared" si="270"/>
        <v>0.25</v>
      </c>
      <c r="H8702" s="25">
        <f>VLOOKUP(F8702,Table!$A$2:$C$121,2,0)</f>
        <v>11</v>
      </c>
      <c r="I8702" s="26">
        <f>VLOOKUP(F8702,Table!$A$2:$C$121,3,0)</f>
        <v>5</v>
      </c>
      <c r="J8702" s="17" t="s">
        <v>14156</v>
      </c>
      <c r="K8702" s="25" t="str">
        <f>LEFT(J8702,MIN(FIND({0,1,2,3,4,5,6,7,8,9},ASC(J8702)&amp;1234567890))-1)</f>
        <v>Te</v>
      </c>
      <c r="L8702" s="25">
        <f t="shared" si="271"/>
        <v>0.75</v>
      </c>
      <c r="M8702" s="25">
        <f>VLOOKUP(K8702,Table!$A$2:$C$121,2,0)</f>
        <v>16</v>
      </c>
      <c r="N8702" s="26">
        <f>VLOOKUP(K8702,Table!$A$2:$C$121,3,0)</f>
        <v>5</v>
      </c>
      <c r="O8702" s="13" t="str">
        <f>VLOOKUP(A8702,Table!$U$1:$V$230,2,0)</f>
        <v>Cubic</v>
      </c>
      <c r="P8702" s="1"/>
    </row>
    <row r="8703" spans="1:16">
      <c r="A8703" s="12">
        <v>221</v>
      </c>
      <c r="B8703" s="12">
        <v>107968</v>
      </c>
      <c r="C8703" s="12" t="s">
        <v>9052</v>
      </c>
      <c r="D8703" s="12" t="s">
        <v>9603</v>
      </c>
      <c r="E8703" s="17" t="s">
        <v>14157</v>
      </c>
      <c r="F8703" s="25" t="str">
        <f>LEFT(E8703,MIN(FIND({0,1,2,3,4,5,6,7,8,9},ASC(E8703)&amp;1234567890))-1)</f>
        <v>Au</v>
      </c>
      <c r="G8703" s="25">
        <f t="shared" si="270"/>
        <v>0.25</v>
      </c>
      <c r="H8703" s="25">
        <f>VLOOKUP(F8703,Table!$A$2:$C$121,2,0)</f>
        <v>11</v>
      </c>
      <c r="I8703" s="26">
        <f>VLOOKUP(F8703,Table!$A$2:$C$121,3,0)</f>
        <v>6</v>
      </c>
      <c r="J8703" s="17" t="s">
        <v>14158</v>
      </c>
      <c r="K8703" s="25" t="str">
        <f>LEFT(J8703,MIN(FIND({0,1,2,3,4,5,6,7,8,9},ASC(J8703)&amp;1234567890))-1)</f>
        <v>Bi</v>
      </c>
      <c r="L8703" s="25">
        <f t="shared" si="271"/>
        <v>0.75</v>
      </c>
      <c r="M8703" s="25">
        <f>VLOOKUP(K8703,Table!$A$2:$C$121,2,0)</f>
        <v>15</v>
      </c>
      <c r="N8703" s="26">
        <f>VLOOKUP(K8703,Table!$A$2:$C$121,3,0)</f>
        <v>6</v>
      </c>
      <c r="O8703" s="13" t="str">
        <f>VLOOKUP(A8703,Table!$U$1:$V$230,2,0)</f>
        <v>Cubic</v>
      </c>
      <c r="P8703" s="1"/>
    </row>
    <row r="8704" spans="1:16">
      <c r="A8704" s="12">
        <v>221</v>
      </c>
      <c r="B8704" s="12">
        <v>108007</v>
      </c>
      <c r="C8704" s="12" t="s">
        <v>9052</v>
      </c>
      <c r="D8704" s="12" t="s">
        <v>9604</v>
      </c>
      <c r="E8704" s="17" t="s">
        <v>14157</v>
      </c>
      <c r="F8704" s="25" t="str">
        <f>LEFT(E8704,MIN(FIND({0,1,2,3,4,5,6,7,8,9},ASC(E8704)&amp;1234567890))-1)</f>
        <v>Au</v>
      </c>
      <c r="G8704" s="25">
        <f t="shared" si="270"/>
        <v>0.25</v>
      </c>
      <c r="H8704" s="25">
        <f>VLOOKUP(F8704,Table!$A$2:$C$121,2,0)</f>
        <v>11</v>
      </c>
      <c r="I8704" s="26">
        <f>VLOOKUP(F8704,Table!$A$2:$C$121,3,0)</f>
        <v>6</v>
      </c>
      <c r="J8704" s="17" t="s">
        <v>14159</v>
      </c>
      <c r="K8704" s="25" t="str">
        <f>LEFT(J8704,MIN(FIND({0,1,2,3,4,5,6,7,8,9},ASC(J8704)&amp;1234567890))-1)</f>
        <v>Sb</v>
      </c>
      <c r="L8704" s="25">
        <f t="shared" si="271"/>
        <v>0.75</v>
      </c>
      <c r="M8704" s="25">
        <f>VLOOKUP(K8704,Table!$A$2:$C$121,2,0)</f>
        <v>15</v>
      </c>
      <c r="N8704" s="26">
        <f>VLOOKUP(K8704,Table!$A$2:$C$121,3,0)</f>
        <v>5</v>
      </c>
      <c r="O8704" s="13" t="str">
        <f>VLOOKUP(A8704,Table!$U$1:$V$230,2,0)</f>
        <v>Cubic</v>
      </c>
      <c r="P8704" s="1"/>
    </row>
    <row r="8705" spans="1:16">
      <c r="A8705" s="12">
        <v>221</v>
      </c>
      <c r="B8705" s="12">
        <v>108015</v>
      </c>
      <c r="C8705" s="12" t="s">
        <v>9052</v>
      </c>
      <c r="D8705" s="12" t="s">
        <v>9605</v>
      </c>
      <c r="E8705" s="17" t="s">
        <v>14157</v>
      </c>
      <c r="F8705" s="25" t="str">
        <f>LEFT(E8705,MIN(FIND({0,1,2,3,4,5,6,7,8,9},ASC(E8705)&amp;1234567890))-1)</f>
        <v>Au</v>
      </c>
      <c r="G8705" s="25">
        <f t="shared" si="270"/>
        <v>0.25</v>
      </c>
      <c r="H8705" s="25">
        <f>VLOOKUP(F8705,Table!$A$2:$C$121,2,0)</f>
        <v>11</v>
      </c>
      <c r="I8705" s="26">
        <f>VLOOKUP(F8705,Table!$A$2:$C$121,3,0)</f>
        <v>6</v>
      </c>
      <c r="J8705" s="17" t="s">
        <v>14156</v>
      </c>
      <c r="K8705" s="25" t="str">
        <f>LEFT(J8705,MIN(FIND({0,1,2,3,4,5,6,7,8,9},ASC(J8705)&amp;1234567890))-1)</f>
        <v>Te</v>
      </c>
      <c r="L8705" s="25">
        <f t="shared" si="271"/>
        <v>0.75</v>
      </c>
      <c r="M8705" s="25">
        <f>VLOOKUP(K8705,Table!$A$2:$C$121,2,0)</f>
        <v>16</v>
      </c>
      <c r="N8705" s="26">
        <f>VLOOKUP(K8705,Table!$A$2:$C$121,3,0)</f>
        <v>5</v>
      </c>
      <c r="O8705" s="13" t="str">
        <f>VLOOKUP(A8705,Table!$U$1:$V$230,2,0)</f>
        <v>Cubic</v>
      </c>
      <c r="P8705" s="1"/>
    </row>
    <row r="8706" spans="1:16">
      <c r="A8706" s="12">
        <v>221</v>
      </c>
      <c r="B8706" s="12">
        <v>108016</v>
      </c>
      <c r="C8706" s="12" t="s">
        <v>9052</v>
      </c>
      <c r="D8706" s="12" t="s">
        <v>9606</v>
      </c>
      <c r="E8706" s="17" t="s">
        <v>14160</v>
      </c>
      <c r="F8706" s="25" t="str">
        <f>LEFT(E8706,MIN(FIND({0,1,2,3,4,5,6,7,8,9},ASC(E8706)&amp;1234567890))-1)</f>
        <v>Au</v>
      </c>
      <c r="G8706" s="25">
        <f t="shared" ref="G8706:G8769" si="272">IF(SUBSTITUTE(E8706,F8706,"")="",1,SUBSTITUTE(E8706,F8706,""))*1</f>
        <v>0.3</v>
      </c>
      <c r="H8706" s="25">
        <f>VLOOKUP(F8706,Table!$A$2:$C$121,2,0)</f>
        <v>11</v>
      </c>
      <c r="I8706" s="26">
        <f>VLOOKUP(F8706,Table!$A$2:$C$121,3,0)</f>
        <v>6</v>
      </c>
      <c r="J8706" s="17" t="s">
        <v>14161</v>
      </c>
      <c r="K8706" s="25" t="str">
        <f>LEFT(J8706,MIN(FIND({0,1,2,3,4,5,6,7,8,9},ASC(J8706)&amp;1234567890))-1)</f>
        <v>Te</v>
      </c>
      <c r="L8706" s="25">
        <f t="shared" ref="L8706:L8769" si="273">IF(SUBSTITUTE(J8706,K8706,"")="",1,SUBSTITUTE(J8706,K8706,""))*1</f>
        <v>0.7</v>
      </c>
      <c r="M8706" s="25">
        <f>VLOOKUP(K8706,Table!$A$2:$C$121,2,0)</f>
        <v>16</v>
      </c>
      <c r="N8706" s="26">
        <f>VLOOKUP(K8706,Table!$A$2:$C$121,3,0)</f>
        <v>5</v>
      </c>
      <c r="O8706" s="13" t="str">
        <f>VLOOKUP(A8706,Table!$U$1:$V$230,2,0)</f>
        <v>Cubic</v>
      </c>
      <c r="P8706" s="1"/>
    </row>
    <row r="8707" spans="1:16">
      <c r="A8707" s="12">
        <v>221</v>
      </c>
      <c r="B8707" s="12">
        <v>108105</v>
      </c>
      <c r="C8707" s="12" t="s">
        <v>9052</v>
      </c>
      <c r="D8707" s="12" t="s">
        <v>9607</v>
      </c>
      <c r="E8707" s="17" t="s">
        <v>11331</v>
      </c>
      <c r="F8707" s="25" t="str">
        <f>LEFT(E8707,MIN(FIND({0,1,2,3,4,5,6,7,8,9},ASC(E8707)&amp;1234567890))-1)</f>
        <v>Ce</v>
      </c>
      <c r="G8707" s="25">
        <f t="shared" si="272"/>
        <v>1</v>
      </c>
      <c r="H8707" s="25">
        <f>VLOOKUP(F8707,Table!$A$2:$C$121,2,0)</f>
        <v>3</v>
      </c>
      <c r="I8707" s="26">
        <f>VLOOKUP(F8707,Table!$A$2:$C$121,3,0)</f>
        <v>6</v>
      </c>
      <c r="J8707" s="17" t="s">
        <v>542</v>
      </c>
      <c r="K8707" s="25" t="str">
        <f>LEFT(J8707,MIN(FIND({0,1,2,3,4,5,6,7,8,9},ASC(J8707)&amp;1234567890))-1)</f>
        <v>Bi</v>
      </c>
      <c r="L8707" s="25">
        <f t="shared" si="273"/>
        <v>1</v>
      </c>
      <c r="M8707" s="25">
        <f>VLOOKUP(K8707,Table!$A$2:$C$121,2,0)</f>
        <v>15</v>
      </c>
      <c r="N8707" s="26">
        <f>VLOOKUP(K8707,Table!$A$2:$C$121,3,0)</f>
        <v>6</v>
      </c>
      <c r="O8707" s="13" t="str">
        <f>VLOOKUP(A8707,Table!$U$1:$V$230,2,0)</f>
        <v>Cubic</v>
      </c>
      <c r="P8707" s="1"/>
    </row>
    <row r="8708" spans="1:16">
      <c r="A8708" s="12">
        <v>221</v>
      </c>
      <c r="B8708" s="12">
        <v>108259</v>
      </c>
      <c r="C8708" s="12" t="s">
        <v>9052</v>
      </c>
      <c r="D8708" s="12" t="s">
        <v>9608</v>
      </c>
      <c r="E8708" s="17" t="s">
        <v>11353</v>
      </c>
      <c r="F8708" s="25" t="str">
        <f>LEFT(E8708,MIN(FIND({0,1,2,3,4,5,6,7,8,9},ASC(E8708)&amp;1234567890))-1)</f>
        <v>Ce</v>
      </c>
      <c r="G8708" s="25">
        <f t="shared" si="272"/>
        <v>3</v>
      </c>
      <c r="H8708" s="25">
        <f>VLOOKUP(F8708,Table!$A$2:$C$121,2,0)</f>
        <v>3</v>
      </c>
      <c r="I8708" s="26">
        <f>VLOOKUP(F8708,Table!$A$2:$C$121,3,0)</f>
        <v>6</v>
      </c>
      <c r="J8708" s="17" t="s">
        <v>586</v>
      </c>
      <c r="K8708" s="25" t="str">
        <f>LEFT(J8708,MIN(FIND({0,1,2,3,4,5,6,7,8,9},ASC(J8708)&amp;1234567890))-1)</f>
        <v>Pb</v>
      </c>
      <c r="L8708" s="25">
        <f t="shared" si="273"/>
        <v>1</v>
      </c>
      <c r="M8708" s="25">
        <f>VLOOKUP(K8708,Table!$A$2:$C$121,2,0)</f>
        <v>14</v>
      </c>
      <c r="N8708" s="26">
        <f>VLOOKUP(K8708,Table!$A$2:$C$121,3,0)</f>
        <v>6</v>
      </c>
      <c r="O8708" s="13" t="str">
        <f>VLOOKUP(A8708,Table!$U$1:$V$230,2,0)</f>
        <v>Cubic</v>
      </c>
      <c r="P8708" s="1"/>
    </row>
    <row r="8709" spans="1:16">
      <c r="A8709" s="12">
        <v>221</v>
      </c>
      <c r="B8709" s="12">
        <v>108348</v>
      </c>
      <c r="C8709" s="12" t="s">
        <v>9052</v>
      </c>
      <c r="D8709" s="12" t="s">
        <v>9609</v>
      </c>
      <c r="E8709" s="17" t="s">
        <v>11390</v>
      </c>
      <c r="F8709" s="25" t="str">
        <f>LEFT(E8709,MIN(FIND({0,1,2,3,4,5,6,7,8,9},ASC(E8709)&amp;1234567890))-1)</f>
        <v>Cr</v>
      </c>
      <c r="G8709" s="25">
        <f t="shared" si="272"/>
        <v>1</v>
      </c>
      <c r="H8709" s="25">
        <f>VLOOKUP(F8709,Table!$A$2:$C$121,2,0)</f>
        <v>6</v>
      </c>
      <c r="I8709" s="26">
        <f>VLOOKUP(F8709,Table!$A$2:$C$121,3,0)</f>
        <v>4</v>
      </c>
      <c r="J8709" s="17" t="s">
        <v>424</v>
      </c>
      <c r="K8709" s="25" t="str">
        <f>LEFT(J8709,MIN(FIND({0,1,2,3,4,5,6,7,8,9},ASC(J8709)&amp;1234567890))-1)</f>
        <v>Rh</v>
      </c>
      <c r="L8709" s="25">
        <f t="shared" si="273"/>
        <v>3</v>
      </c>
      <c r="M8709" s="25">
        <f>VLOOKUP(K8709,Table!$A$2:$C$121,2,0)</f>
        <v>9</v>
      </c>
      <c r="N8709" s="26">
        <f>VLOOKUP(K8709,Table!$A$2:$C$121,3,0)</f>
        <v>5</v>
      </c>
      <c r="O8709" s="13" t="str">
        <f>VLOOKUP(A8709,Table!$U$1:$V$230,2,0)</f>
        <v>Cubic</v>
      </c>
      <c r="P8709" s="1"/>
    </row>
    <row r="8710" spans="1:16">
      <c r="A8710" s="12">
        <v>221</v>
      </c>
      <c r="B8710" s="12">
        <v>108353</v>
      </c>
      <c r="C8710" s="12" t="s">
        <v>9052</v>
      </c>
      <c r="D8710" s="12" t="s">
        <v>9610</v>
      </c>
      <c r="E8710" s="17" t="s">
        <v>14162</v>
      </c>
      <c r="F8710" s="25" t="str">
        <f>LEFT(E8710,MIN(FIND({0,1,2,3,4,5,6,7,8,9},ASC(E8710)&amp;1234567890))-1)</f>
        <v>Cr</v>
      </c>
      <c r="G8710" s="25">
        <f t="shared" si="272"/>
        <v>0.1</v>
      </c>
      <c r="H8710" s="25">
        <f>VLOOKUP(F8710,Table!$A$2:$C$121,2,0)</f>
        <v>6</v>
      </c>
      <c r="I8710" s="26">
        <f>VLOOKUP(F8710,Table!$A$2:$C$121,3,0)</f>
        <v>4</v>
      </c>
      <c r="J8710" s="17" t="s">
        <v>14163</v>
      </c>
      <c r="K8710" s="25" t="str">
        <f>LEFT(J8710,MIN(FIND({0,1,2,3,4,5,6,7,8,9},ASC(J8710)&amp;1234567890))-1)</f>
        <v>Sb</v>
      </c>
      <c r="L8710" s="25">
        <f t="shared" si="273"/>
        <v>0.9</v>
      </c>
      <c r="M8710" s="25">
        <f>VLOOKUP(K8710,Table!$A$2:$C$121,2,0)</f>
        <v>15</v>
      </c>
      <c r="N8710" s="26">
        <f>VLOOKUP(K8710,Table!$A$2:$C$121,3,0)</f>
        <v>5</v>
      </c>
      <c r="O8710" s="13" t="str">
        <f>VLOOKUP(A8710,Table!$U$1:$V$230,2,0)</f>
        <v>Cubic</v>
      </c>
      <c r="P8710" s="1"/>
    </row>
    <row r="8711" spans="1:16">
      <c r="A8711" s="12">
        <v>221</v>
      </c>
      <c r="B8711" s="12">
        <v>108374</v>
      </c>
      <c r="C8711" s="12" t="s">
        <v>9052</v>
      </c>
      <c r="D8711" s="12" t="s">
        <v>2740</v>
      </c>
      <c r="E8711" s="17" t="s">
        <v>11351</v>
      </c>
      <c r="F8711" s="25" t="str">
        <f>LEFT(E8711,MIN(FIND({0,1,2,3,4,5,6,7,8,9},ASC(E8711)&amp;1234567890))-1)</f>
        <v>Cu</v>
      </c>
      <c r="G8711" s="25">
        <f t="shared" si="272"/>
        <v>1</v>
      </c>
      <c r="H8711" s="25">
        <f>VLOOKUP(F8711,Table!$A$2:$C$121,2,0)</f>
        <v>11</v>
      </c>
      <c r="I8711" s="26">
        <f>VLOOKUP(F8711,Table!$A$2:$C$121,3,0)</f>
        <v>4</v>
      </c>
      <c r="J8711" s="17" t="s">
        <v>428</v>
      </c>
      <c r="K8711" s="25" t="str">
        <f>LEFT(J8711,MIN(FIND({0,1,2,3,4,5,6,7,8,9},ASC(J8711)&amp;1234567890))-1)</f>
        <v>Eu</v>
      </c>
      <c r="L8711" s="25">
        <f t="shared" si="273"/>
        <v>1</v>
      </c>
      <c r="M8711" s="25">
        <f>VLOOKUP(K8711,Table!$A$2:$C$121,2,0)</f>
        <v>3</v>
      </c>
      <c r="N8711" s="26">
        <f>VLOOKUP(K8711,Table!$A$2:$C$121,3,0)</f>
        <v>6</v>
      </c>
      <c r="O8711" s="13" t="str">
        <f>VLOOKUP(A8711,Table!$U$1:$V$230,2,0)</f>
        <v>Cubic</v>
      </c>
      <c r="P8711" s="1"/>
    </row>
    <row r="8712" spans="1:16">
      <c r="A8712" s="12">
        <v>221</v>
      </c>
      <c r="B8712" s="12">
        <v>108413</v>
      </c>
      <c r="C8712" s="12" t="s">
        <v>9052</v>
      </c>
      <c r="D8712" s="12" t="s">
        <v>2749</v>
      </c>
      <c r="E8712" s="17" t="s">
        <v>11351</v>
      </c>
      <c r="F8712" s="25" t="str">
        <f>LEFT(E8712,MIN(FIND({0,1,2,3,4,5,6,7,8,9},ASC(E8712)&amp;1234567890))-1)</f>
        <v>Cu</v>
      </c>
      <c r="G8712" s="25">
        <f t="shared" si="272"/>
        <v>1</v>
      </c>
      <c r="H8712" s="25">
        <f>VLOOKUP(F8712,Table!$A$2:$C$121,2,0)</f>
        <v>11</v>
      </c>
      <c r="I8712" s="26">
        <f>VLOOKUP(F8712,Table!$A$2:$C$121,3,0)</f>
        <v>4</v>
      </c>
      <c r="J8712" s="17" t="s">
        <v>590</v>
      </c>
      <c r="K8712" s="25" t="str">
        <f>LEFT(J8712,MIN(FIND({0,1,2,3,4,5,6,7,8,9},ASC(J8712)&amp;1234567890))-1)</f>
        <v>Sm</v>
      </c>
      <c r="L8712" s="25">
        <f t="shared" si="273"/>
        <v>1</v>
      </c>
      <c r="M8712" s="25">
        <f>VLOOKUP(K8712,Table!$A$2:$C$121,2,0)</f>
        <v>3</v>
      </c>
      <c r="N8712" s="26">
        <f>VLOOKUP(K8712,Table!$A$2:$C$121,3,0)</f>
        <v>6</v>
      </c>
      <c r="O8712" s="13" t="str">
        <f>VLOOKUP(A8712,Table!$U$1:$V$230,2,0)</f>
        <v>Cubic</v>
      </c>
      <c r="P8712" s="1"/>
    </row>
    <row r="8713" spans="1:16">
      <c r="A8713" s="12">
        <v>221</v>
      </c>
      <c r="B8713" s="12">
        <v>108432</v>
      </c>
      <c r="C8713" s="12" t="s">
        <v>9052</v>
      </c>
      <c r="D8713" s="12" t="s">
        <v>9611</v>
      </c>
      <c r="E8713" s="17" t="s">
        <v>14164</v>
      </c>
      <c r="F8713" s="25" t="str">
        <f>LEFT(E8713,MIN(FIND({0,1,2,3,4,5,6,7,8,9},ASC(E8713)&amp;1234567890))-1)</f>
        <v>Er</v>
      </c>
      <c r="G8713" s="25">
        <f t="shared" si="272"/>
        <v>0.5</v>
      </c>
      <c r="H8713" s="25">
        <f>VLOOKUP(F8713,Table!$A$2:$C$121,2,0)</f>
        <v>3</v>
      </c>
      <c r="I8713" s="26">
        <f>VLOOKUP(F8713,Table!$A$2:$C$121,3,0)</f>
        <v>6</v>
      </c>
      <c r="J8713" s="17" t="s">
        <v>14165</v>
      </c>
      <c r="K8713" s="25" t="str">
        <f>LEFT(J8713,MIN(FIND({0,1,2,3,4,5,6,7,8,9},ASC(J8713)&amp;1234567890))-1)</f>
        <v>Te</v>
      </c>
      <c r="L8713" s="25">
        <f t="shared" si="273"/>
        <v>0.5</v>
      </c>
      <c r="M8713" s="25">
        <f>VLOOKUP(K8713,Table!$A$2:$C$121,2,0)</f>
        <v>16</v>
      </c>
      <c r="N8713" s="26">
        <f>VLOOKUP(K8713,Table!$A$2:$C$121,3,0)</f>
        <v>5</v>
      </c>
      <c r="O8713" s="13" t="str">
        <f>VLOOKUP(A8713,Table!$U$1:$V$230,2,0)</f>
        <v>Cubic</v>
      </c>
      <c r="P8713" s="1"/>
    </row>
    <row r="8714" spans="1:16">
      <c r="A8714" s="12">
        <v>221</v>
      </c>
      <c r="B8714" s="12">
        <v>108435</v>
      </c>
      <c r="C8714" s="12" t="s">
        <v>9052</v>
      </c>
      <c r="D8714" s="12" t="s">
        <v>9612</v>
      </c>
      <c r="E8714" s="17" t="s">
        <v>413</v>
      </c>
      <c r="F8714" s="25" t="str">
        <f>LEFT(E8714,MIN(FIND({0,1,2,3,4,5,6,7,8,9},ASC(E8714)&amp;1234567890))-1)</f>
        <v>Sn</v>
      </c>
      <c r="G8714" s="25">
        <f t="shared" si="272"/>
        <v>3</v>
      </c>
      <c r="H8714" s="25">
        <f>VLOOKUP(F8714,Table!$A$2:$C$121,2,0)</f>
        <v>14</v>
      </c>
      <c r="I8714" s="26">
        <f>VLOOKUP(F8714,Table!$A$2:$C$121,3,0)</f>
        <v>5</v>
      </c>
      <c r="J8714" s="17" t="s">
        <v>428</v>
      </c>
      <c r="K8714" s="25" t="str">
        <f>LEFT(J8714,MIN(FIND({0,1,2,3,4,5,6,7,8,9},ASC(J8714)&amp;1234567890))-1)</f>
        <v>Eu</v>
      </c>
      <c r="L8714" s="25">
        <f t="shared" si="273"/>
        <v>1</v>
      </c>
      <c r="M8714" s="25">
        <f>VLOOKUP(K8714,Table!$A$2:$C$121,2,0)</f>
        <v>3</v>
      </c>
      <c r="N8714" s="26">
        <f>VLOOKUP(K8714,Table!$A$2:$C$121,3,0)</f>
        <v>6</v>
      </c>
      <c r="O8714" s="13" t="str">
        <f>VLOOKUP(A8714,Table!$U$1:$V$230,2,0)</f>
        <v>Cubic</v>
      </c>
      <c r="P8714" s="1"/>
    </row>
    <row r="8715" spans="1:16">
      <c r="A8715" s="12">
        <v>221</v>
      </c>
      <c r="B8715" s="12">
        <v>108521</v>
      </c>
      <c r="C8715" s="12" t="s">
        <v>9052</v>
      </c>
      <c r="D8715" s="12" t="s">
        <v>9613</v>
      </c>
      <c r="E8715" s="17" t="s">
        <v>544</v>
      </c>
      <c r="F8715" s="25" t="str">
        <f>LEFT(E8715,MIN(FIND({0,1,2,3,4,5,6,7,8,9},ASC(E8715)&amp;1234567890))-1)</f>
        <v>Ge</v>
      </c>
      <c r="G8715" s="25">
        <f t="shared" si="272"/>
        <v>1</v>
      </c>
      <c r="H8715" s="25">
        <f>VLOOKUP(F8715,Table!$A$2:$C$121,2,0)</f>
        <v>14</v>
      </c>
      <c r="I8715" s="26">
        <f>VLOOKUP(F8715,Table!$A$2:$C$121,3,0)</f>
        <v>4</v>
      </c>
      <c r="J8715" s="17" t="s">
        <v>12190</v>
      </c>
      <c r="K8715" s="25" t="str">
        <f>LEFT(J8715,MIN(FIND({0,1,2,3,4,5,6,7,8,9},ASC(J8715)&amp;1234567890))-1)</f>
        <v>Nb</v>
      </c>
      <c r="L8715" s="25">
        <f t="shared" si="273"/>
        <v>3</v>
      </c>
      <c r="M8715" s="25">
        <f>VLOOKUP(K8715,Table!$A$2:$C$121,2,0)</f>
        <v>5</v>
      </c>
      <c r="N8715" s="26">
        <f>VLOOKUP(K8715,Table!$A$2:$C$121,3,0)</f>
        <v>5</v>
      </c>
      <c r="O8715" s="13" t="str">
        <f>VLOOKUP(A8715,Table!$U$1:$V$230,2,0)</f>
        <v>Cubic</v>
      </c>
      <c r="P8715" s="1"/>
    </row>
    <row r="8716" spans="1:16">
      <c r="A8716" s="12">
        <v>221</v>
      </c>
      <c r="B8716" s="12">
        <v>108541</v>
      </c>
      <c r="C8716" s="12" t="s">
        <v>9052</v>
      </c>
      <c r="D8716" s="12" t="s">
        <v>9614</v>
      </c>
      <c r="E8716" s="17" t="s">
        <v>14166</v>
      </c>
      <c r="F8716" s="25" t="str">
        <f>LEFT(E8716,MIN(FIND({0,1,2,3,4,5,6,7,8,9},ASC(E8716)&amp;1234567890))-1)</f>
        <v>Hf</v>
      </c>
      <c r="G8716" s="25">
        <f t="shared" si="272"/>
        <v>0.8</v>
      </c>
      <c r="H8716" s="25">
        <f>VLOOKUP(F8716,Table!$A$2:$C$121,2,0)</f>
        <v>4</v>
      </c>
      <c r="I8716" s="26">
        <f>VLOOKUP(F8716,Table!$A$2:$C$121,3,0)</f>
        <v>6</v>
      </c>
      <c r="J8716" s="17" t="s">
        <v>14167</v>
      </c>
      <c r="K8716" s="25" t="str">
        <f>LEFT(J8716,MIN(FIND({0,1,2,3,4,5,6,7,8,9},ASC(J8716)&amp;1234567890))-1)</f>
        <v>Pt</v>
      </c>
      <c r="L8716" s="25">
        <f t="shared" si="273"/>
        <v>3.2</v>
      </c>
      <c r="M8716" s="25">
        <f>VLOOKUP(K8716,Table!$A$2:$C$121,2,0)</f>
        <v>10</v>
      </c>
      <c r="N8716" s="26">
        <f>VLOOKUP(K8716,Table!$A$2:$C$121,3,0)</f>
        <v>6</v>
      </c>
      <c r="O8716" s="13" t="str">
        <f>VLOOKUP(A8716,Table!$U$1:$V$230,2,0)</f>
        <v>Cubic</v>
      </c>
      <c r="P8716" s="1"/>
    </row>
    <row r="8717" spans="1:16">
      <c r="A8717" s="12">
        <v>221</v>
      </c>
      <c r="B8717" s="12">
        <v>108560</v>
      </c>
      <c r="C8717" s="12" t="s">
        <v>9052</v>
      </c>
      <c r="D8717" s="12" t="s">
        <v>9615</v>
      </c>
      <c r="E8717" s="17" t="s">
        <v>13586</v>
      </c>
      <c r="F8717" s="25" t="str">
        <f>LEFT(E8717,MIN(FIND({0,1,2,3,4,5,6,7,8,9},ASC(E8717)&amp;1234567890))-1)</f>
        <v>In</v>
      </c>
      <c r="G8717" s="25">
        <f t="shared" si="272"/>
        <v>0.4</v>
      </c>
      <c r="H8717" s="25">
        <f>VLOOKUP(F8717,Table!$A$2:$C$121,2,0)</f>
        <v>13</v>
      </c>
      <c r="I8717" s="26">
        <f>VLOOKUP(F8717,Table!$A$2:$C$121,3,0)</f>
        <v>5</v>
      </c>
      <c r="J8717" s="17" t="s">
        <v>14168</v>
      </c>
      <c r="K8717" s="25" t="str">
        <f>LEFT(J8717,MIN(FIND({0,1,2,3,4,5,6,7,8,9},ASC(J8717)&amp;1234567890))-1)</f>
        <v>Sb</v>
      </c>
      <c r="L8717" s="25">
        <f t="shared" si="273"/>
        <v>0.6</v>
      </c>
      <c r="M8717" s="25">
        <f>VLOOKUP(K8717,Table!$A$2:$C$121,2,0)</f>
        <v>15</v>
      </c>
      <c r="N8717" s="26">
        <f>VLOOKUP(K8717,Table!$A$2:$C$121,3,0)</f>
        <v>5</v>
      </c>
      <c r="O8717" s="13" t="str">
        <f>VLOOKUP(A8717,Table!$U$1:$V$230,2,0)</f>
        <v>Cubic</v>
      </c>
      <c r="P8717" s="1"/>
    </row>
    <row r="8718" spans="1:16">
      <c r="A8718" s="12">
        <v>221</v>
      </c>
      <c r="B8718" s="12">
        <v>108568</v>
      </c>
      <c r="C8718" s="12" t="s">
        <v>9052</v>
      </c>
      <c r="D8718" s="12" t="s">
        <v>9616</v>
      </c>
      <c r="E8718" s="17" t="s">
        <v>11658</v>
      </c>
      <c r="F8718" s="25" t="str">
        <f>LEFT(E8718,MIN(FIND({0,1,2,3,4,5,6,7,8,9},ASC(E8718)&amp;1234567890))-1)</f>
        <v>Ir</v>
      </c>
      <c r="G8718" s="25">
        <f t="shared" si="272"/>
        <v>3</v>
      </c>
      <c r="H8718" s="25">
        <f>VLOOKUP(F8718,Table!$A$2:$C$121,2,0)</f>
        <v>9</v>
      </c>
      <c r="I8718" s="26">
        <f>VLOOKUP(F8718,Table!$A$2:$C$121,3,0)</f>
        <v>6</v>
      </c>
      <c r="J8718" s="17" t="s">
        <v>11874</v>
      </c>
      <c r="K8718" s="25" t="str">
        <f>LEFT(J8718,MIN(FIND({0,1,2,3,4,5,6,7,8,9},ASC(J8718)&amp;1234567890))-1)</f>
        <v>Sc</v>
      </c>
      <c r="L8718" s="25">
        <f t="shared" si="273"/>
        <v>1</v>
      </c>
      <c r="M8718" s="25">
        <f>VLOOKUP(K8718,Table!$A$2:$C$121,2,0)</f>
        <v>3</v>
      </c>
      <c r="N8718" s="26">
        <f>VLOOKUP(K8718,Table!$A$2:$C$121,3,0)</f>
        <v>4</v>
      </c>
      <c r="O8718" s="13" t="str">
        <f>VLOOKUP(A8718,Table!$U$1:$V$230,2,0)</f>
        <v>Cubic</v>
      </c>
      <c r="P8718" s="1"/>
    </row>
    <row r="8719" spans="1:16">
      <c r="A8719" s="12">
        <v>221</v>
      </c>
      <c r="B8719" s="12">
        <v>108569</v>
      </c>
      <c r="C8719" s="12" t="s">
        <v>9052</v>
      </c>
      <c r="D8719" s="12" t="s">
        <v>4235</v>
      </c>
      <c r="E8719" s="17" t="s">
        <v>72</v>
      </c>
      <c r="F8719" s="25" t="str">
        <f>LEFT(E8719,MIN(FIND({0,1,2,3,4,5,6,7,8,9},ASC(E8719)&amp;1234567890))-1)</f>
        <v>Ir</v>
      </c>
      <c r="G8719" s="25">
        <f t="shared" si="272"/>
        <v>1</v>
      </c>
      <c r="H8719" s="25">
        <f>VLOOKUP(F8719,Table!$A$2:$C$121,2,0)</f>
        <v>9</v>
      </c>
      <c r="I8719" s="26">
        <f>VLOOKUP(F8719,Table!$A$2:$C$121,3,0)</f>
        <v>6</v>
      </c>
      <c r="J8719" s="17" t="s">
        <v>50</v>
      </c>
      <c r="K8719" s="25" t="str">
        <f>LEFT(J8719,MIN(FIND({0,1,2,3,4,5,6,7,8,9},ASC(J8719)&amp;1234567890))-1)</f>
        <v>Ti</v>
      </c>
      <c r="L8719" s="25">
        <f t="shared" si="273"/>
        <v>1</v>
      </c>
      <c r="M8719" s="25">
        <f>VLOOKUP(K8719,Table!$A$2:$C$121,2,0)</f>
        <v>4</v>
      </c>
      <c r="N8719" s="26">
        <f>VLOOKUP(K8719,Table!$A$2:$C$121,3,0)</f>
        <v>4</v>
      </c>
      <c r="O8719" s="13" t="str">
        <f>VLOOKUP(A8719,Table!$U$1:$V$230,2,0)</f>
        <v>Cubic</v>
      </c>
      <c r="P8719" s="1"/>
    </row>
    <row r="8720" spans="1:16">
      <c r="A8720" s="12">
        <v>221</v>
      </c>
      <c r="B8720" s="12">
        <v>108583</v>
      </c>
      <c r="C8720" s="12" t="s">
        <v>9052</v>
      </c>
      <c r="D8720" s="12" t="s">
        <v>9617</v>
      </c>
      <c r="E8720" s="17" t="s">
        <v>69</v>
      </c>
      <c r="F8720" s="25" t="str">
        <f>LEFT(E8720,MIN(FIND({0,1,2,3,4,5,6,7,8,9},ASC(E8720)&amp;1234567890))-1)</f>
        <v>Mg</v>
      </c>
      <c r="G8720" s="25">
        <f t="shared" si="272"/>
        <v>1</v>
      </c>
      <c r="H8720" s="25">
        <f>VLOOKUP(F8720,Table!$A$2:$C$121,2,0)</f>
        <v>2</v>
      </c>
      <c r="I8720" s="26">
        <f>VLOOKUP(F8720,Table!$A$2:$C$121,3,0)</f>
        <v>3</v>
      </c>
      <c r="J8720" s="17" t="s">
        <v>11874</v>
      </c>
      <c r="K8720" s="25" t="str">
        <f>LEFT(J8720,MIN(FIND({0,1,2,3,4,5,6,7,8,9},ASC(J8720)&amp;1234567890))-1)</f>
        <v>Sc</v>
      </c>
      <c r="L8720" s="25">
        <f t="shared" si="273"/>
        <v>1</v>
      </c>
      <c r="M8720" s="25">
        <f>VLOOKUP(K8720,Table!$A$2:$C$121,2,0)</f>
        <v>3</v>
      </c>
      <c r="N8720" s="26">
        <f>VLOOKUP(K8720,Table!$A$2:$C$121,3,0)</f>
        <v>4</v>
      </c>
      <c r="O8720" s="13" t="str">
        <f>VLOOKUP(A8720,Table!$U$1:$V$230,2,0)</f>
        <v>Cubic</v>
      </c>
      <c r="P8720" s="1"/>
    </row>
    <row r="8721" spans="1:16">
      <c r="A8721" s="12">
        <v>221</v>
      </c>
      <c r="B8721" s="12">
        <v>108638</v>
      </c>
      <c r="C8721" s="12" t="s">
        <v>9052</v>
      </c>
      <c r="D8721" s="12" t="s">
        <v>9618</v>
      </c>
      <c r="E8721" s="17" t="s">
        <v>12868</v>
      </c>
      <c r="F8721" s="25" t="str">
        <f>LEFT(E8721,MIN(FIND({0,1,2,3,4,5,6,7,8,9},ASC(E8721)&amp;1234567890))-1)</f>
        <v>Nd</v>
      </c>
      <c r="G8721" s="25">
        <f t="shared" si="272"/>
        <v>0.5</v>
      </c>
      <c r="H8721" s="25">
        <f>VLOOKUP(F8721,Table!$A$2:$C$121,2,0)</f>
        <v>3</v>
      </c>
      <c r="I8721" s="26">
        <f>VLOOKUP(F8721,Table!$A$2:$C$121,3,0)</f>
        <v>6</v>
      </c>
      <c r="J8721" s="17" t="s">
        <v>14165</v>
      </c>
      <c r="K8721" s="25" t="str">
        <f>LEFT(J8721,MIN(FIND({0,1,2,3,4,5,6,7,8,9},ASC(J8721)&amp;1234567890))-1)</f>
        <v>Te</v>
      </c>
      <c r="L8721" s="25">
        <f t="shared" si="273"/>
        <v>0.5</v>
      </c>
      <c r="M8721" s="25">
        <f>VLOOKUP(K8721,Table!$A$2:$C$121,2,0)</f>
        <v>16</v>
      </c>
      <c r="N8721" s="26">
        <f>VLOOKUP(K8721,Table!$A$2:$C$121,3,0)</f>
        <v>5</v>
      </c>
      <c r="O8721" s="13" t="str">
        <f>VLOOKUP(A8721,Table!$U$1:$V$230,2,0)</f>
        <v>Cubic</v>
      </c>
      <c r="P8721" s="1"/>
    </row>
    <row r="8722" spans="1:16">
      <c r="A8722" s="12">
        <v>221</v>
      </c>
      <c r="B8722" s="12">
        <v>108644</v>
      </c>
      <c r="C8722" s="12" t="s">
        <v>9052</v>
      </c>
      <c r="D8722" s="12" t="s">
        <v>9619</v>
      </c>
      <c r="E8722" s="17" t="s">
        <v>14169</v>
      </c>
      <c r="F8722" s="25" t="str">
        <f>LEFT(E8722,MIN(FIND({0,1,2,3,4,5,6,7,8,9},ASC(E8722)&amp;1234567890))-1)</f>
        <v>Ni</v>
      </c>
      <c r="G8722" s="25">
        <f t="shared" si="272"/>
        <v>0.12</v>
      </c>
      <c r="H8722" s="25">
        <f>VLOOKUP(F8722,Table!$A$2:$C$121,2,0)</f>
        <v>10</v>
      </c>
      <c r="I8722" s="26">
        <f>VLOOKUP(F8722,Table!$A$2:$C$121,3,0)</f>
        <v>4</v>
      </c>
      <c r="J8722" s="17" t="s">
        <v>14170</v>
      </c>
      <c r="K8722" s="25" t="str">
        <f>LEFT(J8722,MIN(FIND({0,1,2,3,4,5,6,7,8,9},ASC(J8722)&amp;1234567890))-1)</f>
        <v>Sb</v>
      </c>
      <c r="L8722" s="25">
        <f t="shared" si="273"/>
        <v>0.88</v>
      </c>
      <c r="M8722" s="25">
        <f>VLOOKUP(K8722,Table!$A$2:$C$121,2,0)</f>
        <v>15</v>
      </c>
      <c r="N8722" s="26">
        <f>VLOOKUP(K8722,Table!$A$2:$C$121,3,0)</f>
        <v>5</v>
      </c>
      <c r="O8722" s="13" t="str">
        <f>VLOOKUP(A8722,Table!$U$1:$V$230,2,0)</f>
        <v>Cubic</v>
      </c>
      <c r="P8722" s="1"/>
    </row>
    <row r="8723" spans="1:16">
      <c r="A8723" s="12">
        <v>221</v>
      </c>
      <c r="B8723" s="12">
        <v>108651</v>
      </c>
      <c r="C8723" s="12" t="s">
        <v>9052</v>
      </c>
      <c r="D8723" s="12" t="s">
        <v>243</v>
      </c>
      <c r="E8723" s="17" t="s">
        <v>390</v>
      </c>
      <c r="F8723" s="25" t="str">
        <f>LEFT(E8723,MIN(FIND({0,1,2,3,4,5,6,7,8,9},ASC(E8723)&amp;1234567890))-1)</f>
        <v>W</v>
      </c>
      <c r="G8723" s="25">
        <f t="shared" si="272"/>
        <v>1</v>
      </c>
      <c r="H8723" s="25">
        <f>VLOOKUP(F8723,Table!$A$2:$C$121,2,0)</f>
        <v>6</v>
      </c>
      <c r="I8723" s="26">
        <f>VLOOKUP(F8723,Table!$A$2:$C$121,3,0)</f>
        <v>6</v>
      </c>
      <c r="J8723" s="17" t="s">
        <v>59</v>
      </c>
      <c r="K8723" s="25" t="str">
        <f>LEFT(J8723,MIN(FIND({0,1,2,3,4,5,6,7,8,9},ASC(J8723)&amp;1234567890))-1)</f>
        <v>O</v>
      </c>
      <c r="L8723" s="25">
        <f t="shared" si="273"/>
        <v>3</v>
      </c>
      <c r="M8723" s="25">
        <f>VLOOKUP(K8723,Table!$A$2:$C$121,2,0)</f>
        <v>16</v>
      </c>
      <c r="N8723" s="26">
        <f>VLOOKUP(K8723,Table!$A$2:$C$121,3,0)</f>
        <v>2</v>
      </c>
      <c r="O8723" s="13" t="str">
        <f>VLOOKUP(A8723,Table!$U$1:$V$230,2,0)</f>
        <v>Cubic</v>
      </c>
      <c r="P8723" s="1"/>
    </row>
    <row r="8724" spans="1:16">
      <c r="A8724" s="12">
        <v>221</v>
      </c>
      <c r="B8724" s="12">
        <v>108667</v>
      </c>
      <c r="C8724" s="12" t="s">
        <v>9052</v>
      </c>
      <c r="D8724" s="12" t="s">
        <v>9620</v>
      </c>
      <c r="E8724" s="17" t="s">
        <v>14171</v>
      </c>
      <c r="F8724" s="25" t="str">
        <f>LEFT(E8724,MIN(FIND({0,1,2,3,4,5,6,7,8,9},ASC(E8724)&amp;1234567890))-1)</f>
        <v>Pd</v>
      </c>
      <c r="G8724" s="25">
        <f t="shared" si="272"/>
        <v>0.15</v>
      </c>
      <c r="H8724" s="25">
        <f>VLOOKUP(F8724,Table!$A$2:$C$121,2,0)</f>
        <v>10</v>
      </c>
      <c r="I8724" s="26">
        <f>VLOOKUP(F8724,Table!$A$2:$C$121,3,0)</f>
        <v>5</v>
      </c>
      <c r="J8724" s="17" t="s">
        <v>14172</v>
      </c>
      <c r="K8724" s="25" t="str">
        <f>LEFT(J8724,MIN(FIND({0,1,2,3,4,5,6,7,8,9},ASC(J8724)&amp;1234567890))-1)</f>
        <v>Sb</v>
      </c>
      <c r="L8724" s="25">
        <f t="shared" si="273"/>
        <v>0.85</v>
      </c>
      <c r="M8724" s="25">
        <f>VLOOKUP(K8724,Table!$A$2:$C$121,2,0)</f>
        <v>15</v>
      </c>
      <c r="N8724" s="26">
        <f>VLOOKUP(K8724,Table!$A$2:$C$121,3,0)</f>
        <v>5</v>
      </c>
      <c r="O8724" s="13" t="str">
        <f>VLOOKUP(A8724,Table!$U$1:$V$230,2,0)</f>
        <v>Cubic</v>
      </c>
      <c r="P8724" s="1"/>
    </row>
    <row r="8725" spans="1:16">
      <c r="A8725" s="12">
        <v>221</v>
      </c>
      <c r="B8725" s="12">
        <v>108684</v>
      </c>
      <c r="C8725" s="12" t="s">
        <v>9052</v>
      </c>
      <c r="D8725" s="12" t="s">
        <v>9621</v>
      </c>
      <c r="E8725" s="17" t="s">
        <v>11332</v>
      </c>
      <c r="F8725" s="25" t="str">
        <f>LEFT(E8725,MIN(FIND({0,1,2,3,4,5,6,7,8,9},ASC(E8725)&amp;1234567890))-1)</f>
        <v>Pr</v>
      </c>
      <c r="G8725" s="25">
        <f t="shared" si="272"/>
        <v>1</v>
      </c>
      <c r="H8725" s="25">
        <f>VLOOKUP(F8725,Table!$A$2:$C$121,2,0)</f>
        <v>3</v>
      </c>
      <c r="I8725" s="26">
        <f>VLOOKUP(F8725,Table!$A$2:$C$121,3,0)</f>
        <v>6</v>
      </c>
      <c r="J8725" s="17" t="s">
        <v>11355</v>
      </c>
      <c r="K8725" s="25" t="str">
        <f>LEFT(J8725,MIN(FIND({0,1,2,3,4,5,6,7,8,9},ASC(J8725)&amp;1234567890))-1)</f>
        <v>Pt</v>
      </c>
      <c r="L8725" s="25">
        <f t="shared" si="273"/>
        <v>3</v>
      </c>
      <c r="M8725" s="25">
        <f>VLOOKUP(K8725,Table!$A$2:$C$121,2,0)</f>
        <v>10</v>
      </c>
      <c r="N8725" s="26">
        <f>VLOOKUP(K8725,Table!$A$2:$C$121,3,0)</f>
        <v>6</v>
      </c>
      <c r="O8725" s="13" t="str">
        <f>VLOOKUP(A8725,Table!$U$1:$V$230,2,0)</f>
        <v>Cubic</v>
      </c>
      <c r="P8725" s="1"/>
    </row>
    <row r="8726" spans="1:16">
      <c r="A8726" s="12">
        <v>221</v>
      </c>
      <c r="B8726" s="12">
        <v>108699</v>
      </c>
      <c r="C8726" s="12" t="s">
        <v>9052</v>
      </c>
      <c r="D8726" s="12" t="s">
        <v>9622</v>
      </c>
      <c r="E8726" s="17" t="s">
        <v>11332</v>
      </c>
      <c r="F8726" s="25" t="str">
        <f>LEFT(E8726,MIN(FIND({0,1,2,3,4,5,6,7,8,9},ASC(E8726)&amp;1234567890))-1)</f>
        <v>Pr</v>
      </c>
      <c r="G8726" s="25">
        <f t="shared" si="272"/>
        <v>1</v>
      </c>
      <c r="H8726" s="25">
        <f>VLOOKUP(F8726,Table!$A$2:$C$121,2,0)</f>
        <v>3</v>
      </c>
      <c r="I8726" s="26">
        <f>VLOOKUP(F8726,Table!$A$2:$C$121,3,0)</f>
        <v>6</v>
      </c>
      <c r="J8726" s="17" t="s">
        <v>588</v>
      </c>
      <c r="K8726" s="25" t="str">
        <f>LEFT(J8726,MIN(FIND({0,1,2,3,4,5,6,7,8,9},ASC(J8726)&amp;1234567890))-1)</f>
        <v>Tl</v>
      </c>
      <c r="L8726" s="25">
        <f t="shared" si="273"/>
        <v>1</v>
      </c>
      <c r="M8726" s="25">
        <f>VLOOKUP(K8726,Table!$A$2:$C$121,2,0)</f>
        <v>13</v>
      </c>
      <c r="N8726" s="26">
        <f>VLOOKUP(K8726,Table!$A$2:$C$121,3,0)</f>
        <v>6</v>
      </c>
      <c r="O8726" s="13" t="str">
        <f>VLOOKUP(A8726,Table!$U$1:$V$230,2,0)</f>
        <v>Cubic</v>
      </c>
      <c r="P8726" s="1"/>
    </row>
    <row r="8727" spans="1:16">
      <c r="A8727" s="12">
        <v>221</v>
      </c>
      <c r="B8727" s="12">
        <v>108726</v>
      </c>
      <c r="C8727" s="12" t="s">
        <v>9052</v>
      </c>
      <c r="D8727" s="12" t="s">
        <v>9623</v>
      </c>
      <c r="E8727" s="17" t="s">
        <v>11294</v>
      </c>
      <c r="F8727" s="25" t="str">
        <f>LEFT(E8727,MIN(FIND({0,1,2,3,4,5,6,7,8,9},ASC(E8727)&amp;1234567890))-1)</f>
        <v>Rh</v>
      </c>
      <c r="G8727" s="25">
        <f t="shared" si="272"/>
        <v>1</v>
      </c>
      <c r="H8727" s="25">
        <f>VLOOKUP(F8727,Table!$A$2:$C$121,2,0)</f>
        <v>9</v>
      </c>
      <c r="I8727" s="26">
        <f>VLOOKUP(F8727,Table!$A$2:$C$121,3,0)</f>
        <v>5</v>
      </c>
      <c r="J8727" s="17" t="s">
        <v>530</v>
      </c>
      <c r="K8727" s="25" t="str">
        <f>LEFT(J8727,MIN(FIND({0,1,2,3,4,5,6,7,8,9},ASC(J8727)&amp;1234567890))-1)</f>
        <v>Yb</v>
      </c>
      <c r="L8727" s="25">
        <f t="shared" si="273"/>
        <v>1</v>
      </c>
      <c r="M8727" s="25">
        <f>VLOOKUP(K8727,Table!$A$2:$C$121,2,0)</f>
        <v>3</v>
      </c>
      <c r="N8727" s="26">
        <f>VLOOKUP(K8727,Table!$A$2:$C$121,3,0)</f>
        <v>6</v>
      </c>
      <c r="O8727" s="13" t="str">
        <f>VLOOKUP(A8727,Table!$U$1:$V$230,2,0)</f>
        <v>Cubic</v>
      </c>
      <c r="P8727" s="1"/>
    </row>
    <row r="8728" spans="1:16">
      <c r="A8728" s="12">
        <v>221</v>
      </c>
      <c r="B8728" s="12">
        <v>108728</v>
      </c>
      <c r="C8728" s="12" t="s">
        <v>9052</v>
      </c>
      <c r="D8728" s="12" t="s">
        <v>9624</v>
      </c>
      <c r="E8728" s="17" t="s">
        <v>341</v>
      </c>
      <c r="F8728" s="25" t="str">
        <f>LEFT(E8728,MIN(FIND({0,1,2,3,4,5,6,7,8,9},ASC(E8728)&amp;1234567890))-1)</f>
        <v>Ru</v>
      </c>
      <c r="G8728" s="25">
        <f t="shared" si="272"/>
        <v>1</v>
      </c>
      <c r="H8728" s="25">
        <f>VLOOKUP(F8728,Table!$A$2:$C$121,2,0)</f>
        <v>8</v>
      </c>
      <c r="I8728" s="26">
        <f>VLOOKUP(F8728,Table!$A$2:$C$121,3,0)</f>
        <v>5</v>
      </c>
      <c r="J8728" s="17" t="s">
        <v>530</v>
      </c>
      <c r="K8728" s="25" t="str">
        <f>LEFT(J8728,MIN(FIND({0,1,2,3,4,5,6,7,8,9},ASC(J8728)&amp;1234567890))-1)</f>
        <v>Yb</v>
      </c>
      <c r="L8728" s="25">
        <f t="shared" si="273"/>
        <v>1</v>
      </c>
      <c r="M8728" s="25">
        <f>VLOOKUP(K8728,Table!$A$2:$C$121,2,0)</f>
        <v>3</v>
      </c>
      <c r="N8728" s="26">
        <f>VLOOKUP(K8728,Table!$A$2:$C$121,3,0)</f>
        <v>6</v>
      </c>
      <c r="O8728" s="13" t="str">
        <f>VLOOKUP(A8728,Table!$U$1:$V$230,2,0)</f>
        <v>Cubic</v>
      </c>
      <c r="P8728" s="1"/>
    </row>
    <row r="8729" spans="1:16">
      <c r="A8729" s="12">
        <v>221</v>
      </c>
      <c r="B8729" s="12">
        <v>109244</v>
      </c>
      <c r="C8729" s="12" t="s">
        <v>9052</v>
      </c>
      <c r="D8729" s="12" t="s">
        <v>9625</v>
      </c>
      <c r="E8729" s="17" t="s">
        <v>11333</v>
      </c>
      <c r="F8729" s="25" t="str">
        <f>LEFT(E8729,MIN(FIND({0,1,2,3,4,5,6,7,8,9},ASC(E8729)&amp;1234567890))-1)</f>
        <v>Dy</v>
      </c>
      <c r="G8729" s="25">
        <f t="shared" si="272"/>
        <v>1</v>
      </c>
      <c r="H8729" s="25">
        <f>VLOOKUP(F8729,Table!$A$2:$C$121,2,0)</f>
        <v>3</v>
      </c>
      <c r="I8729" s="26">
        <f>VLOOKUP(F8729,Table!$A$2:$C$121,3,0)</f>
        <v>6</v>
      </c>
      <c r="J8729" s="17" t="s">
        <v>11363</v>
      </c>
      <c r="K8729" s="25" t="str">
        <f>LEFT(J8729,MIN(FIND({0,1,2,3,4,5,6,7,8,9},ASC(J8729)&amp;1234567890))-1)</f>
        <v>Th</v>
      </c>
      <c r="L8729" s="25">
        <f t="shared" si="273"/>
        <v>1</v>
      </c>
      <c r="M8729" s="25">
        <f>VLOOKUP(K8729,Table!$A$2:$C$121,2,0)</f>
        <v>3</v>
      </c>
      <c r="N8729" s="26">
        <f>VLOOKUP(K8729,Table!$A$2:$C$121,3,0)</f>
        <v>7</v>
      </c>
      <c r="O8729" s="13" t="str">
        <f>VLOOKUP(A8729,Table!$U$1:$V$230,2,0)</f>
        <v>Cubic</v>
      </c>
      <c r="P8729" s="1"/>
    </row>
    <row r="8730" spans="1:16">
      <c r="A8730" s="12">
        <v>221</v>
      </c>
      <c r="B8730" s="12">
        <v>109243</v>
      </c>
      <c r="C8730" s="12" t="s">
        <v>9052</v>
      </c>
      <c r="D8730" s="12" t="s">
        <v>9626</v>
      </c>
      <c r="E8730" s="17" t="s">
        <v>11306</v>
      </c>
      <c r="F8730" s="25" t="str">
        <f>LEFT(E8730,MIN(FIND({0,1,2,3,4,5,6,7,8,9},ASC(E8730)&amp;1234567890))-1)</f>
        <v>Gd</v>
      </c>
      <c r="G8730" s="25">
        <f t="shared" si="272"/>
        <v>1</v>
      </c>
      <c r="H8730" s="25">
        <f>VLOOKUP(F8730,Table!$A$2:$C$121,2,0)</f>
        <v>3</v>
      </c>
      <c r="I8730" s="26">
        <f>VLOOKUP(F8730,Table!$A$2:$C$121,3,0)</f>
        <v>6</v>
      </c>
      <c r="J8730" s="17" t="s">
        <v>11363</v>
      </c>
      <c r="K8730" s="25" t="str">
        <f>LEFT(J8730,MIN(FIND({0,1,2,3,4,5,6,7,8,9},ASC(J8730)&amp;1234567890))-1)</f>
        <v>Th</v>
      </c>
      <c r="L8730" s="25">
        <f t="shared" si="273"/>
        <v>1</v>
      </c>
      <c r="M8730" s="25">
        <f>VLOOKUP(K8730,Table!$A$2:$C$121,2,0)</f>
        <v>3</v>
      </c>
      <c r="N8730" s="26">
        <f>VLOOKUP(K8730,Table!$A$2:$C$121,3,0)</f>
        <v>7</v>
      </c>
      <c r="O8730" s="13" t="str">
        <f>VLOOKUP(A8730,Table!$U$1:$V$230,2,0)</f>
        <v>Cubic</v>
      </c>
      <c r="P8730" s="1"/>
    </row>
    <row r="8731" spans="1:16">
      <c r="A8731" s="12">
        <v>221</v>
      </c>
      <c r="B8731" s="12">
        <v>109285</v>
      </c>
      <c r="C8731" s="12" t="s">
        <v>9052</v>
      </c>
      <c r="D8731" s="12" t="s">
        <v>9627</v>
      </c>
      <c r="E8731" s="17" t="s">
        <v>12049</v>
      </c>
      <c r="F8731" s="25" t="str">
        <f>LEFT(E8731,MIN(FIND({0,1,2,3,4,5,6,7,8,9},ASC(E8731)&amp;1234567890))-1)</f>
        <v>Cd</v>
      </c>
      <c r="G8731" s="25">
        <f t="shared" si="272"/>
        <v>3</v>
      </c>
      <c r="H8731" s="25">
        <f>VLOOKUP(F8731,Table!$A$2:$C$121,2,0)</f>
        <v>12</v>
      </c>
      <c r="I8731" s="26">
        <f>VLOOKUP(F8731,Table!$A$2:$C$121,3,0)</f>
        <v>5</v>
      </c>
      <c r="J8731" s="17" t="s">
        <v>11286</v>
      </c>
      <c r="K8731" s="25" t="str">
        <f>LEFT(J8731,MIN(FIND({0,1,2,3,4,5,6,7,8,9},ASC(J8731)&amp;1234567890))-1)</f>
        <v>In</v>
      </c>
      <c r="L8731" s="25">
        <f t="shared" si="273"/>
        <v>1</v>
      </c>
      <c r="M8731" s="25">
        <f>VLOOKUP(K8731,Table!$A$2:$C$121,2,0)</f>
        <v>13</v>
      </c>
      <c r="N8731" s="26">
        <f>VLOOKUP(K8731,Table!$A$2:$C$121,3,0)</f>
        <v>5</v>
      </c>
      <c r="O8731" s="13" t="str">
        <f>VLOOKUP(A8731,Table!$U$1:$V$230,2,0)</f>
        <v>Cubic</v>
      </c>
      <c r="P8731" s="1"/>
    </row>
    <row r="8732" spans="1:16">
      <c r="A8732" s="12">
        <v>221</v>
      </c>
      <c r="B8732" s="12">
        <v>109347</v>
      </c>
      <c r="C8732" s="12" t="s">
        <v>9052</v>
      </c>
      <c r="D8732" s="12" t="s">
        <v>9628</v>
      </c>
      <c r="E8732" s="17" t="s">
        <v>13687</v>
      </c>
      <c r="F8732" s="25" t="str">
        <f>LEFT(E8732,MIN(FIND({0,1,2,3,4,5,6,7,8,9},ASC(E8732)&amp;1234567890))-1)</f>
        <v>Mn</v>
      </c>
      <c r="G8732" s="25">
        <f t="shared" si="272"/>
        <v>1.5</v>
      </c>
      <c r="H8732" s="25">
        <f>VLOOKUP(F8732,Table!$A$2:$C$121,2,0)</f>
        <v>7</v>
      </c>
      <c r="I8732" s="26">
        <f>VLOOKUP(F8732,Table!$A$2:$C$121,3,0)</f>
        <v>4</v>
      </c>
      <c r="J8732" s="17" t="s">
        <v>14173</v>
      </c>
      <c r="K8732" s="25" t="str">
        <f>LEFT(J8732,MIN(FIND({0,1,2,3,4,5,6,7,8,9},ASC(J8732)&amp;1234567890))-1)</f>
        <v>Si</v>
      </c>
      <c r="L8732" s="25">
        <f t="shared" si="273"/>
        <v>0.5</v>
      </c>
      <c r="M8732" s="25">
        <f>VLOOKUP(K8732,Table!$A$2:$C$121,2,0)</f>
        <v>14</v>
      </c>
      <c r="N8732" s="26">
        <f>VLOOKUP(K8732,Table!$A$2:$C$121,3,0)</f>
        <v>3</v>
      </c>
      <c r="O8732" s="13" t="str">
        <f>VLOOKUP(A8732,Table!$U$1:$V$230,2,0)</f>
        <v>Cubic</v>
      </c>
      <c r="P8732" s="1"/>
    </row>
    <row r="8733" spans="1:16">
      <c r="A8733" s="12">
        <v>221</v>
      </c>
      <c r="B8733" s="12">
        <v>109348</v>
      </c>
      <c r="C8733" s="12" t="s">
        <v>9052</v>
      </c>
      <c r="D8733" s="12" t="s">
        <v>4291</v>
      </c>
      <c r="E8733" s="17" t="s">
        <v>427</v>
      </c>
      <c r="F8733" s="25" t="str">
        <f>LEFT(E8733,MIN(FIND({0,1,2,3,4,5,6,7,8,9},ASC(E8733)&amp;1234567890))-1)</f>
        <v>Au</v>
      </c>
      <c r="G8733" s="25">
        <f t="shared" si="272"/>
        <v>1</v>
      </c>
      <c r="H8733" s="25">
        <f>VLOOKUP(F8733,Table!$A$2:$C$121,2,0)</f>
        <v>11</v>
      </c>
      <c r="I8733" s="26">
        <f>VLOOKUP(F8733,Table!$A$2:$C$121,3,0)</f>
        <v>6</v>
      </c>
      <c r="J8733" s="17" t="s">
        <v>355</v>
      </c>
      <c r="K8733" s="25" t="str">
        <f>LEFT(J8733,MIN(FIND({0,1,2,3,4,5,6,7,8,9},ASC(J8733)&amp;1234567890))-1)</f>
        <v>Mn</v>
      </c>
      <c r="L8733" s="25">
        <f t="shared" si="273"/>
        <v>1</v>
      </c>
      <c r="M8733" s="25">
        <f>VLOOKUP(K8733,Table!$A$2:$C$121,2,0)</f>
        <v>7</v>
      </c>
      <c r="N8733" s="26">
        <f>VLOOKUP(K8733,Table!$A$2:$C$121,3,0)</f>
        <v>4</v>
      </c>
      <c r="O8733" s="13" t="str">
        <f>VLOOKUP(A8733,Table!$U$1:$V$230,2,0)</f>
        <v>Cubic</v>
      </c>
      <c r="P8733" s="1"/>
    </row>
    <row r="8734" spans="1:16">
      <c r="A8734" s="12">
        <v>221</v>
      </c>
      <c r="B8734" s="12">
        <v>109361</v>
      </c>
      <c r="C8734" s="12" t="s">
        <v>9052</v>
      </c>
      <c r="D8734" s="12" t="s">
        <v>9629</v>
      </c>
      <c r="E8734" s="17" t="s">
        <v>11502</v>
      </c>
      <c r="F8734" s="25" t="str">
        <f>LEFT(E8734,MIN(FIND({0,1,2,3,4,5,6,7,8,9},ASC(E8734)&amp;1234567890))-1)</f>
        <v>Pu</v>
      </c>
      <c r="G8734" s="25">
        <f t="shared" si="272"/>
        <v>1</v>
      </c>
      <c r="H8734" s="25">
        <f>VLOOKUP(F8734,Table!$A$2:$C$121,2,0)</f>
        <v>3</v>
      </c>
      <c r="I8734" s="26">
        <f>VLOOKUP(F8734,Table!$A$2:$C$121,3,0)</f>
        <v>7</v>
      </c>
      <c r="J8734" s="17" t="s">
        <v>594</v>
      </c>
      <c r="K8734" s="25" t="str">
        <f>LEFT(J8734,MIN(FIND({0,1,2,3,4,5,6,7,8,9},ASC(J8734)&amp;1234567890))-1)</f>
        <v>Ge</v>
      </c>
      <c r="L8734" s="25">
        <f t="shared" si="273"/>
        <v>3</v>
      </c>
      <c r="M8734" s="25">
        <f>VLOOKUP(K8734,Table!$A$2:$C$121,2,0)</f>
        <v>14</v>
      </c>
      <c r="N8734" s="26">
        <f>VLOOKUP(K8734,Table!$A$2:$C$121,3,0)</f>
        <v>4</v>
      </c>
      <c r="O8734" s="13" t="str">
        <f>VLOOKUP(A8734,Table!$U$1:$V$230,2,0)</f>
        <v>Cubic</v>
      </c>
      <c r="P8734" s="1"/>
    </row>
    <row r="8735" spans="1:16">
      <c r="A8735" s="12">
        <v>221</v>
      </c>
      <c r="B8735" s="12">
        <v>54333</v>
      </c>
      <c r="C8735" s="12" t="s">
        <v>9052</v>
      </c>
      <c r="D8735" s="12" t="s">
        <v>9630</v>
      </c>
      <c r="E8735" s="17" t="s">
        <v>11313</v>
      </c>
      <c r="F8735" s="25" t="str">
        <f>LEFT(E8735,MIN(FIND({0,1,2,3,4,5,6,7,8,9},ASC(E8735)&amp;1234567890))-1)</f>
        <v>Tb</v>
      </c>
      <c r="G8735" s="25">
        <f t="shared" si="272"/>
        <v>1</v>
      </c>
      <c r="H8735" s="25">
        <f>VLOOKUP(F8735,Table!$A$2:$C$121,2,0)</f>
        <v>3</v>
      </c>
      <c r="I8735" s="26">
        <f>VLOOKUP(F8735,Table!$A$2:$C$121,3,0)</f>
        <v>6</v>
      </c>
      <c r="J8735" s="17" t="s">
        <v>11830</v>
      </c>
      <c r="K8735" s="25" t="str">
        <f>LEFT(J8735,MIN(FIND({0,1,2,3,4,5,6,7,8,9},ASC(J8735)&amp;1234567890))-1)</f>
        <v>Pd</v>
      </c>
      <c r="L8735" s="25">
        <f t="shared" si="273"/>
        <v>3</v>
      </c>
      <c r="M8735" s="25">
        <f>VLOOKUP(K8735,Table!$A$2:$C$121,2,0)</f>
        <v>10</v>
      </c>
      <c r="N8735" s="26">
        <f>VLOOKUP(K8735,Table!$A$2:$C$121,3,0)</f>
        <v>5</v>
      </c>
      <c r="O8735" s="13" t="str">
        <f>VLOOKUP(A8735,Table!$U$1:$V$230,2,0)</f>
        <v>Cubic</v>
      </c>
      <c r="P8735" s="1"/>
    </row>
    <row r="8736" spans="1:16">
      <c r="A8736" s="12">
        <v>221</v>
      </c>
      <c r="B8736" s="12">
        <v>150137</v>
      </c>
      <c r="C8736" s="12" t="s">
        <v>9052</v>
      </c>
      <c r="D8736" s="12" t="s">
        <v>9631</v>
      </c>
      <c r="E8736" s="17" t="s">
        <v>14174</v>
      </c>
      <c r="F8736" s="25" t="str">
        <f>LEFT(E8736,MIN(FIND({0,1,2,3,4,5,6,7,8,9},ASC(E8736)&amp;1234567890))-1)</f>
        <v>Pd</v>
      </c>
      <c r="G8736" s="25">
        <f t="shared" si="272"/>
        <v>2.94</v>
      </c>
      <c r="H8736" s="25">
        <f>VLOOKUP(F8736,Table!$A$2:$C$121,2,0)</f>
        <v>10</v>
      </c>
      <c r="I8736" s="26">
        <f>VLOOKUP(F8736,Table!$A$2:$C$121,3,0)</f>
        <v>5</v>
      </c>
      <c r="J8736" s="17" t="s">
        <v>14175</v>
      </c>
      <c r="K8736" s="25" t="str">
        <f>LEFT(J8736,MIN(FIND({0,1,2,3,4,5,6,7,8,9},ASC(J8736)&amp;1234567890))-1)</f>
        <v>Mn</v>
      </c>
      <c r="L8736" s="25">
        <f t="shared" si="273"/>
        <v>0.94</v>
      </c>
      <c r="M8736" s="25">
        <f>VLOOKUP(K8736,Table!$A$2:$C$121,2,0)</f>
        <v>7</v>
      </c>
      <c r="N8736" s="26">
        <f>VLOOKUP(K8736,Table!$A$2:$C$121,3,0)</f>
        <v>4</v>
      </c>
      <c r="O8736" s="13" t="str">
        <f>VLOOKUP(A8736,Table!$U$1:$V$230,2,0)</f>
        <v>Cubic</v>
      </c>
      <c r="P8736" s="1"/>
    </row>
    <row r="8737" spans="1:16">
      <c r="A8737" s="12">
        <v>221</v>
      </c>
      <c r="B8737" s="12">
        <v>150536</v>
      </c>
      <c r="C8737" s="12" t="s">
        <v>9052</v>
      </c>
      <c r="D8737" s="12" t="s">
        <v>9632</v>
      </c>
      <c r="E8737" s="17" t="s">
        <v>11306</v>
      </c>
      <c r="F8737" s="25" t="str">
        <f>LEFT(E8737,MIN(FIND({0,1,2,3,4,5,6,7,8,9},ASC(E8737)&amp;1234567890))-1)</f>
        <v>Gd</v>
      </c>
      <c r="G8737" s="25">
        <f t="shared" si="272"/>
        <v>1</v>
      </c>
      <c r="H8737" s="25">
        <f>VLOOKUP(F8737,Table!$A$2:$C$121,2,0)</f>
        <v>3</v>
      </c>
      <c r="I8737" s="26">
        <f>VLOOKUP(F8737,Table!$A$2:$C$121,3,0)</f>
        <v>6</v>
      </c>
      <c r="J8737" s="17" t="s">
        <v>11342</v>
      </c>
      <c r="K8737" s="25" t="str">
        <f>LEFT(J8737,MIN(FIND({0,1,2,3,4,5,6,7,8,9},ASC(J8737)&amp;1234567890))-1)</f>
        <v>Ag</v>
      </c>
      <c r="L8737" s="25">
        <f t="shared" si="273"/>
        <v>1</v>
      </c>
      <c r="M8737" s="25">
        <f>VLOOKUP(K8737,Table!$A$2:$C$121,2,0)</f>
        <v>11</v>
      </c>
      <c r="N8737" s="26">
        <f>VLOOKUP(K8737,Table!$A$2:$C$121,3,0)</f>
        <v>5</v>
      </c>
      <c r="O8737" s="13" t="str">
        <f>VLOOKUP(A8737,Table!$U$1:$V$230,2,0)</f>
        <v>Cubic</v>
      </c>
      <c r="P8737" s="1"/>
    </row>
    <row r="8738" spans="1:16">
      <c r="A8738" s="12">
        <v>221</v>
      </c>
      <c r="B8738" s="12">
        <v>150537</v>
      </c>
      <c r="C8738" s="12" t="s">
        <v>9052</v>
      </c>
      <c r="D8738" s="12" t="s">
        <v>2063</v>
      </c>
      <c r="E8738" s="17" t="s">
        <v>11306</v>
      </c>
      <c r="F8738" s="25" t="str">
        <f>LEFT(E8738,MIN(FIND({0,1,2,3,4,5,6,7,8,9},ASC(E8738)&amp;1234567890))-1)</f>
        <v>Gd</v>
      </c>
      <c r="G8738" s="25">
        <f t="shared" si="272"/>
        <v>1</v>
      </c>
      <c r="H8738" s="25">
        <f>VLOOKUP(F8738,Table!$A$2:$C$121,2,0)</f>
        <v>3</v>
      </c>
      <c r="I8738" s="26">
        <f>VLOOKUP(F8738,Table!$A$2:$C$121,3,0)</f>
        <v>6</v>
      </c>
      <c r="J8738" s="17" t="s">
        <v>11352</v>
      </c>
      <c r="K8738" s="25" t="str">
        <f>LEFT(J8738,MIN(FIND({0,1,2,3,4,5,6,7,8,9},ASC(J8738)&amp;1234567890))-1)</f>
        <v>Al</v>
      </c>
      <c r="L8738" s="25">
        <f t="shared" si="273"/>
        <v>1</v>
      </c>
      <c r="M8738" s="25">
        <f>VLOOKUP(K8738,Table!$A$2:$C$121,2,0)</f>
        <v>13</v>
      </c>
      <c r="N8738" s="26">
        <f>VLOOKUP(K8738,Table!$A$2:$C$121,3,0)</f>
        <v>3</v>
      </c>
      <c r="O8738" s="13" t="str">
        <f>VLOOKUP(A8738,Table!$U$1:$V$230,2,0)</f>
        <v>Cubic</v>
      </c>
      <c r="P8738" s="1"/>
    </row>
    <row r="8739" spans="1:16">
      <c r="A8739" s="12">
        <v>221</v>
      </c>
      <c r="B8739" s="12">
        <v>150538</v>
      </c>
      <c r="C8739" s="12" t="s">
        <v>9052</v>
      </c>
      <c r="D8739" s="12" t="s">
        <v>9633</v>
      </c>
      <c r="E8739" s="17" t="s">
        <v>11333</v>
      </c>
      <c r="F8739" s="25" t="str">
        <f>LEFT(E8739,MIN(FIND({0,1,2,3,4,5,6,7,8,9},ASC(E8739)&amp;1234567890))-1)</f>
        <v>Dy</v>
      </c>
      <c r="G8739" s="25">
        <f t="shared" si="272"/>
        <v>1</v>
      </c>
      <c r="H8739" s="25">
        <f>VLOOKUP(F8739,Table!$A$2:$C$121,2,0)</f>
        <v>3</v>
      </c>
      <c r="I8739" s="26">
        <f>VLOOKUP(F8739,Table!$A$2:$C$121,3,0)</f>
        <v>6</v>
      </c>
      <c r="J8739" s="17" t="s">
        <v>11342</v>
      </c>
      <c r="K8739" s="25" t="str">
        <f>LEFT(J8739,MIN(FIND({0,1,2,3,4,5,6,7,8,9},ASC(J8739)&amp;1234567890))-1)</f>
        <v>Ag</v>
      </c>
      <c r="L8739" s="25">
        <f t="shared" si="273"/>
        <v>1</v>
      </c>
      <c r="M8739" s="25">
        <f>VLOOKUP(K8739,Table!$A$2:$C$121,2,0)</f>
        <v>11</v>
      </c>
      <c r="N8739" s="26">
        <f>VLOOKUP(K8739,Table!$A$2:$C$121,3,0)</f>
        <v>5</v>
      </c>
      <c r="O8739" s="13" t="str">
        <f>VLOOKUP(A8739,Table!$U$1:$V$230,2,0)</f>
        <v>Cubic</v>
      </c>
      <c r="P8739" s="1"/>
    </row>
    <row r="8740" spans="1:16">
      <c r="A8740" s="12">
        <v>221</v>
      </c>
      <c r="B8740" s="12">
        <v>150539</v>
      </c>
      <c r="C8740" s="12" t="s">
        <v>9052</v>
      </c>
      <c r="D8740" s="12" t="s">
        <v>9634</v>
      </c>
      <c r="E8740" s="17" t="s">
        <v>11333</v>
      </c>
      <c r="F8740" s="25" t="str">
        <f>LEFT(E8740,MIN(FIND({0,1,2,3,4,5,6,7,8,9},ASC(E8740)&amp;1234567890))-1)</f>
        <v>Dy</v>
      </c>
      <c r="G8740" s="25">
        <f t="shared" si="272"/>
        <v>1</v>
      </c>
      <c r="H8740" s="25">
        <f>VLOOKUP(F8740,Table!$A$2:$C$121,2,0)</f>
        <v>3</v>
      </c>
      <c r="I8740" s="26">
        <f>VLOOKUP(F8740,Table!$A$2:$C$121,3,0)</f>
        <v>6</v>
      </c>
      <c r="J8740" s="17" t="s">
        <v>11351</v>
      </c>
      <c r="K8740" s="25" t="str">
        <f>LEFT(J8740,MIN(FIND({0,1,2,3,4,5,6,7,8,9},ASC(J8740)&amp;1234567890))-1)</f>
        <v>Cu</v>
      </c>
      <c r="L8740" s="25">
        <f t="shared" si="273"/>
        <v>1</v>
      </c>
      <c r="M8740" s="25">
        <f>VLOOKUP(K8740,Table!$A$2:$C$121,2,0)</f>
        <v>11</v>
      </c>
      <c r="N8740" s="26">
        <f>VLOOKUP(K8740,Table!$A$2:$C$121,3,0)</f>
        <v>4</v>
      </c>
      <c r="O8740" s="13" t="str">
        <f>VLOOKUP(A8740,Table!$U$1:$V$230,2,0)</f>
        <v>Cubic</v>
      </c>
      <c r="P8740" s="1"/>
    </row>
    <row r="8741" spans="1:16">
      <c r="A8741" s="12">
        <v>221</v>
      </c>
      <c r="B8741" s="12">
        <v>150584</v>
      </c>
      <c r="C8741" s="12" t="s">
        <v>9052</v>
      </c>
      <c r="D8741" s="12" t="s">
        <v>9635</v>
      </c>
      <c r="E8741" s="17" t="s">
        <v>11584</v>
      </c>
      <c r="F8741" s="25" t="str">
        <f>LEFT(E8741,MIN(FIND({0,1,2,3,4,5,6,7,8,9},ASC(E8741)&amp;1234567890))-1)</f>
        <v>Fe</v>
      </c>
      <c r="G8741" s="25">
        <f t="shared" si="272"/>
        <v>13</v>
      </c>
      <c r="H8741" s="25">
        <f>VLOOKUP(F8741,Table!$A$2:$C$121,2,0)</f>
        <v>8</v>
      </c>
      <c r="I8741" s="26">
        <f>VLOOKUP(F8741,Table!$A$2:$C$121,3,0)</f>
        <v>4</v>
      </c>
      <c r="J8741" s="17" t="s">
        <v>594</v>
      </c>
      <c r="K8741" s="25" t="str">
        <f>LEFT(J8741,MIN(FIND({0,1,2,3,4,5,6,7,8,9},ASC(J8741)&amp;1234567890))-1)</f>
        <v>Ge</v>
      </c>
      <c r="L8741" s="25">
        <f t="shared" si="273"/>
        <v>3</v>
      </c>
      <c r="M8741" s="25">
        <f>VLOOKUP(K8741,Table!$A$2:$C$121,2,0)</f>
        <v>14</v>
      </c>
      <c r="N8741" s="26">
        <f>VLOOKUP(K8741,Table!$A$2:$C$121,3,0)</f>
        <v>4</v>
      </c>
      <c r="O8741" s="13" t="str">
        <f>VLOOKUP(A8741,Table!$U$1:$V$230,2,0)</f>
        <v>Cubic</v>
      </c>
      <c r="P8741" s="1"/>
    </row>
    <row r="8742" spans="1:16">
      <c r="A8742" s="12">
        <v>221</v>
      </c>
      <c r="B8742" s="12">
        <v>150646</v>
      </c>
      <c r="C8742" s="12" t="s">
        <v>9052</v>
      </c>
      <c r="D8742" s="12" t="s">
        <v>9636</v>
      </c>
      <c r="E8742" s="17" t="s">
        <v>14176</v>
      </c>
      <c r="F8742" s="25" t="str">
        <f>LEFT(E8742,MIN(FIND({0,1,2,3,4,5,6,7,8,9},ASC(E8742)&amp;1234567890))-1)</f>
        <v>Al</v>
      </c>
      <c r="G8742" s="25">
        <f t="shared" si="272"/>
        <v>5.15</v>
      </c>
      <c r="H8742" s="25">
        <f>VLOOKUP(F8742,Table!$A$2:$C$121,2,0)</f>
        <v>13</v>
      </c>
      <c r="I8742" s="26">
        <f>VLOOKUP(F8742,Table!$A$2:$C$121,3,0)</f>
        <v>3</v>
      </c>
      <c r="J8742" s="17" t="s">
        <v>14177</v>
      </c>
      <c r="K8742" s="25" t="str">
        <f>LEFT(J8742,MIN(FIND({0,1,2,3,4,5,6,7,8,9},ASC(J8742)&amp;1234567890))-1)</f>
        <v>Mg</v>
      </c>
      <c r="L8742" s="25">
        <f t="shared" si="273"/>
        <v>3.15</v>
      </c>
      <c r="M8742" s="25">
        <f>VLOOKUP(K8742,Table!$A$2:$C$121,2,0)</f>
        <v>2</v>
      </c>
      <c r="N8742" s="26">
        <f>VLOOKUP(K8742,Table!$A$2:$C$121,3,0)</f>
        <v>3</v>
      </c>
      <c r="O8742" s="13" t="str">
        <f>VLOOKUP(A8742,Table!$U$1:$V$230,2,0)</f>
        <v>Cubic</v>
      </c>
      <c r="P8742" s="1"/>
    </row>
    <row r="8743" spans="1:16">
      <c r="A8743" s="12">
        <v>221</v>
      </c>
      <c r="B8743" s="12">
        <v>150831</v>
      </c>
      <c r="C8743" s="12" t="s">
        <v>9052</v>
      </c>
      <c r="D8743" s="12" t="s">
        <v>9637</v>
      </c>
      <c r="E8743" s="17" t="s">
        <v>69</v>
      </c>
      <c r="F8743" s="25" t="str">
        <f>LEFT(E8743,MIN(FIND({0,1,2,3,4,5,6,7,8,9},ASC(E8743)&amp;1234567890))-1)</f>
        <v>Mg</v>
      </c>
      <c r="G8743" s="25">
        <f t="shared" si="272"/>
        <v>1</v>
      </c>
      <c r="H8743" s="25">
        <f>VLOOKUP(F8743,Table!$A$2:$C$121,2,0)</f>
        <v>2</v>
      </c>
      <c r="I8743" s="26">
        <f>VLOOKUP(F8743,Table!$A$2:$C$121,3,0)</f>
        <v>3</v>
      </c>
      <c r="J8743" s="17" t="s">
        <v>11342</v>
      </c>
      <c r="K8743" s="25" t="str">
        <f>LEFT(J8743,MIN(FIND({0,1,2,3,4,5,6,7,8,9},ASC(J8743)&amp;1234567890))-1)</f>
        <v>Ag</v>
      </c>
      <c r="L8743" s="25">
        <f t="shared" si="273"/>
        <v>1</v>
      </c>
      <c r="M8743" s="25">
        <f>VLOOKUP(K8743,Table!$A$2:$C$121,2,0)</f>
        <v>11</v>
      </c>
      <c r="N8743" s="26">
        <f>VLOOKUP(K8743,Table!$A$2:$C$121,3,0)</f>
        <v>5</v>
      </c>
      <c r="O8743" s="13" t="str">
        <f>VLOOKUP(A8743,Table!$U$1:$V$230,2,0)</f>
        <v>Cubic</v>
      </c>
      <c r="P8743" s="1"/>
    </row>
    <row r="8744" spans="1:16">
      <c r="A8744" s="12">
        <v>221</v>
      </c>
      <c r="B8744" s="12">
        <v>150935</v>
      </c>
      <c r="C8744" s="12" t="s">
        <v>9052</v>
      </c>
      <c r="D8744" s="12" t="s">
        <v>9638</v>
      </c>
      <c r="E8744" s="17" t="s">
        <v>334</v>
      </c>
      <c r="F8744" s="25" t="str">
        <f>LEFT(E8744,MIN(FIND({0,1,2,3,4,5,6,7,8,9},ASC(E8744)&amp;1234567890))-1)</f>
        <v>V</v>
      </c>
      <c r="G8744" s="25">
        <f t="shared" si="272"/>
        <v>1</v>
      </c>
      <c r="H8744" s="25">
        <f>VLOOKUP(F8744,Table!$A$2:$C$121,2,0)</f>
        <v>5</v>
      </c>
      <c r="I8744" s="26">
        <f>VLOOKUP(F8744,Table!$A$2:$C$121,3,0)</f>
        <v>4</v>
      </c>
      <c r="J8744" s="17" t="s">
        <v>434</v>
      </c>
      <c r="K8744" s="25" t="str">
        <f>LEFT(J8744,MIN(FIND({0,1,2,3,4,5,6,7,8,9},ASC(J8744)&amp;1234567890))-1)</f>
        <v>Os</v>
      </c>
      <c r="L8744" s="25">
        <f t="shared" si="273"/>
        <v>1</v>
      </c>
      <c r="M8744" s="25">
        <f>VLOOKUP(K8744,Table!$A$2:$C$121,2,0)</f>
        <v>8</v>
      </c>
      <c r="N8744" s="26">
        <f>VLOOKUP(K8744,Table!$A$2:$C$121,3,0)</f>
        <v>6</v>
      </c>
      <c r="O8744" s="13" t="str">
        <f>VLOOKUP(A8744,Table!$U$1:$V$230,2,0)</f>
        <v>Cubic</v>
      </c>
      <c r="P8744" s="1"/>
    </row>
    <row r="8745" spans="1:16">
      <c r="A8745" s="12">
        <v>221</v>
      </c>
      <c r="B8745" s="12">
        <v>150936</v>
      </c>
      <c r="C8745" s="12" t="s">
        <v>9052</v>
      </c>
      <c r="D8745" s="12" t="s">
        <v>9639</v>
      </c>
      <c r="E8745" s="17" t="s">
        <v>50</v>
      </c>
      <c r="F8745" s="25" t="str">
        <f>LEFT(E8745,MIN(FIND({0,1,2,3,4,5,6,7,8,9},ASC(E8745)&amp;1234567890))-1)</f>
        <v>Ti</v>
      </c>
      <c r="G8745" s="25">
        <f t="shared" si="272"/>
        <v>1</v>
      </c>
      <c r="H8745" s="25">
        <f>VLOOKUP(F8745,Table!$A$2:$C$121,2,0)</f>
        <v>4</v>
      </c>
      <c r="I8745" s="26">
        <f>VLOOKUP(F8745,Table!$A$2:$C$121,3,0)</f>
        <v>4</v>
      </c>
      <c r="J8745" s="17" t="s">
        <v>341</v>
      </c>
      <c r="K8745" s="25" t="str">
        <f>LEFT(J8745,MIN(FIND({0,1,2,3,4,5,6,7,8,9},ASC(J8745)&amp;1234567890))-1)</f>
        <v>Ru</v>
      </c>
      <c r="L8745" s="25">
        <f t="shared" si="273"/>
        <v>1</v>
      </c>
      <c r="M8745" s="25">
        <f>VLOOKUP(K8745,Table!$A$2:$C$121,2,0)</f>
        <v>8</v>
      </c>
      <c r="N8745" s="26">
        <f>VLOOKUP(K8745,Table!$A$2:$C$121,3,0)</f>
        <v>5</v>
      </c>
      <c r="O8745" s="13" t="str">
        <f>VLOOKUP(A8745,Table!$U$1:$V$230,2,0)</f>
        <v>Cubic</v>
      </c>
      <c r="P8745" s="1"/>
    </row>
    <row r="8746" spans="1:16">
      <c r="A8746" s="12">
        <v>221</v>
      </c>
      <c r="B8746" s="12">
        <v>150937</v>
      </c>
      <c r="C8746" s="12" t="s">
        <v>9052</v>
      </c>
      <c r="D8746" s="12" t="s">
        <v>9640</v>
      </c>
      <c r="E8746" s="17" t="s">
        <v>50</v>
      </c>
      <c r="F8746" s="25" t="str">
        <f>LEFT(E8746,MIN(FIND({0,1,2,3,4,5,6,7,8,9},ASC(E8746)&amp;1234567890))-1)</f>
        <v>Ti</v>
      </c>
      <c r="G8746" s="25">
        <f t="shared" si="272"/>
        <v>1</v>
      </c>
      <c r="H8746" s="25">
        <f>VLOOKUP(F8746,Table!$A$2:$C$121,2,0)</f>
        <v>4</v>
      </c>
      <c r="I8746" s="26">
        <f>VLOOKUP(F8746,Table!$A$2:$C$121,3,0)</f>
        <v>4</v>
      </c>
      <c r="J8746" s="17" t="s">
        <v>76</v>
      </c>
      <c r="K8746" s="25" t="str">
        <f>LEFT(J8746,MIN(FIND({0,1,2,3,4,5,6,7,8,9},ASC(J8746)&amp;1234567890))-1)</f>
        <v>Co</v>
      </c>
      <c r="L8746" s="25">
        <f t="shared" si="273"/>
        <v>1</v>
      </c>
      <c r="M8746" s="25">
        <f>VLOOKUP(K8746,Table!$A$2:$C$121,2,0)</f>
        <v>9</v>
      </c>
      <c r="N8746" s="26">
        <f>VLOOKUP(K8746,Table!$A$2:$C$121,3,0)</f>
        <v>4</v>
      </c>
      <c r="O8746" s="13" t="str">
        <f>VLOOKUP(A8746,Table!$U$1:$V$230,2,0)</f>
        <v>Cubic</v>
      </c>
      <c r="P8746" s="1"/>
    </row>
    <row r="8747" spans="1:16">
      <c r="A8747" s="12">
        <v>221</v>
      </c>
      <c r="B8747" s="12">
        <v>150962</v>
      </c>
      <c r="C8747" s="12" t="s">
        <v>9052</v>
      </c>
      <c r="D8747" s="12" t="s">
        <v>9641</v>
      </c>
      <c r="E8747" s="17" t="s">
        <v>11331</v>
      </c>
      <c r="F8747" s="25" t="str">
        <f>LEFT(E8747,MIN(FIND({0,1,2,3,4,5,6,7,8,9},ASC(E8747)&amp;1234567890))-1)</f>
        <v>Ce</v>
      </c>
      <c r="G8747" s="25">
        <f t="shared" si="272"/>
        <v>1</v>
      </c>
      <c r="H8747" s="25">
        <f>VLOOKUP(F8747,Table!$A$2:$C$121,2,0)</f>
        <v>3</v>
      </c>
      <c r="I8747" s="26">
        <f>VLOOKUP(F8747,Table!$A$2:$C$121,3,0)</f>
        <v>6</v>
      </c>
      <c r="J8747" s="17" t="s">
        <v>11342</v>
      </c>
      <c r="K8747" s="25" t="str">
        <f>LEFT(J8747,MIN(FIND({0,1,2,3,4,5,6,7,8,9},ASC(J8747)&amp;1234567890))-1)</f>
        <v>Ag</v>
      </c>
      <c r="L8747" s="25">
        <f t="shared" si="273"/>
        <v>1</v>
      </c>
      <c r="M8747" s="25">
        <f>VLOOKUP(K8747,Table!$A$2:$C$121,2,0)</f>
        <v>11</v>
      </c>
      <c r="N8747" s="26">
        <f>VLOOKUP(K8747,Table!$A$2:$C$121,3,0)</f>
        <v>5</v>
      </c>
      <c r="O8747" s="13" t="str">
        <f>VLOOKUP(A8747,Table!$U$1:$V$230,2,0)</f>
        <v>Cubic</v>
      </c>
      <c r="P8747" s="1"/>
    </row>
    <row r="8748" spans="1:16">
      <c r="A8748" s="12">
        <v>221</v>
      </c>
      <c r="B8748" s="12">
        <v>150963</v>
      </c>
      <c r="C8748" s="12" t="s">
        <v>9052</v>
      </c>
      <c r="D8748" s="12" t="s">
        <v>9642</v>
      </c>
      <c r="E8748" s="17" t="s">
        <v>46</v>
      </c>
      <c r="F8748" s="25" t="str">
        <f>LEFT(E8748,MIN(FIND({0,1,2,3,4,5,6,7,8,9},ASC(E8748)&amp;1234567890))-1)</f>
        <v>La</v>
      </c>
      <c r="G8748" s="25">
        <f t="shared" si="272"/>
        <v>1</v>
      </c>
      <c r="H8748" s="25">
        <f>VLOOKUP(F8748,Table!$A$2:$C$121,2,0)</f>
        <v>3</v>
      </c>
      <c r="I8748" s="26">
        <f>VLOOKUP(F8748,Table!$A$2:$C$121,3,0)</f>
        <v>6</v>
      </c>
      <c r="J8748" s="17" t="s">
        <v>11342</v>
      </c>
      <c r="K8748" s="25" t="str">
        <f>LEFT(J8748,MIN(FIND({0,1,2,3,4,5,6,7,8,9},ASC(J8748)&amp;1234567890))-1)</f>
        <v>Ag</v>
      </c>
      <c r="L8748" s="25">
        <f t="shared" si="273"/>
        <v>1</v>
      </c>
      <c r="M8748" s="25">
        <f>VLOOKUP(K8748,Table!$A$2:$C$121,2,0)</f>
        <v>11</v>
      </c>
      <c r="N8748" s="26">
        <f>VLOOKUP(K8748,Table!$A$2:$C$121,3,0)</f>
        <v>5</v>
      </c>
      <c r="O8748" s="13" t="str">
        <f>VLOOKUP(A8748,Table!$U$1:$V$230,2,0)</f>
        <v>Cubic</v>
      </c>
      <c r="P8748" s="1"/>
    </row>
    <row r="8749" spans="1:16">
      <c r="A8749" s="12">
        <v>221</v>
      </c>
      <c r="B8749" s="12">
        <v>150971</v>
      </c>
      <c r="C8749" s="12" t="s">
        <v>9052</v>
      </c>
      <c r="D8749" s="12" t="s">
        <v>9643</v>
      </c>
      <c r="E8749" s="17" t="s">
        <v>376</v>
      </c>
      <c r="F8749" s="25" t="str">
        <f>LEFT(E8749,MIN(FIND({0,1,2,3,4,5,6,7,8,9},ASC(E8749)&amp;1234567890))-1)</f>
        <v>Cs</v>
      </c>
      <c r="G8749" s="25">
        <f t="shared" si="272"/>
        <v>1</v>
      </c>
      <c r="H8749" s="25">
        <f>VLOOKUP(F8749,Table!$A$2:$C$121,2,0)</f>
        <v>1</v>
      </c>
      <c r="I8749" s="26">
        <f>VLOOKUP(F8749,Table!$A$2:$C$121,3,0)</f>
        <v>6</v>
      </c>
      <c r="J8749" s="17" t="s">
        <v>427</v>
      </c>
      <c r="K8749" s="25" t="str">
        <f>LEFT(J8749,MIN(FIND({0,1,2,3,4,5,6,7,8,9},ASC(J8749)&amp;1234567890))-1)</f>
        <v>Au</v>
      </c>
      <c r="L8749" s="25">
        <f t="shared" si="273"/>
        <v>1</v>
      </c>
      <c r="M8749" s="25">
        <f>VLOOKUP(K8749,Table!$A$2:$C$121,2,0)</f>
        <v>11</v>
      </c>
      <c r="N8749" s="26">
        <f>VLOOKUP(K8749,Table!$A$2:$C$121,3,0)</f>
        <v>6</v>
      </c>
      <c r="O8749" s="13" t="str">
        <f>VLOOKUP(A8749,Table!$U$1:$V$230,2,0)</f>
        <v>Cubic</v>
      </c>
      <c r="P8749" s="1"/>
    </row>
    <row r="8750" spans="1:16">
      <c r="A8750" s="12">
        <v>221</v>
      </c>
      <c r="B8750" s="12">
        <v>150972</v>
      </c>
      <c r="C8750" s="12" t="s">
        <v>9052</v>
      </c>
      <c r="D8750" s="12" t="s">
        <v>9644</v>
      </c>
      <c r="E8750" s="17" t="s">
        <v>11498</v>
      </c>
      <c r="F8750" s="25" t="str">
        <f>LEFT(E8750,MIN(FIND({0,1,2,3,4,5,6,7,8,9},ASC(E8750)&amp;1234567890))-1)</f>
        <v>Rb</v>
      </c>
      <c r="G8750" s="25">
        <f t="shared" si="272"/>
        <v>1</v>
      </c>
      <c r="H8750" s="25">
        <f>VLOOKUP(F8750,Table!$A$2:$C$121,2,0)</f>
        <v>1</v>
      </c>
      <c r="I8750" s="26">
        <f>VLOOKUP(F8750,Table!$A$2:$C$121,3,0)</f>
        <v>5</v>
      </c>
      <c r="J8750" s="17" t="s">
        <v>427</v>
      </c>
      <c r="K8750" s="25" t="str">
        <f>LEFT(J8750,MIN(FIND({0,1,2,3,4,5,6,7,8,9},ASC(J8750)&amp;1234567890))-1)</f>
        <v>Au</v>
      </c>
      <c r="L8750" s="25">
        <f t="shared" si="273"/>
        <v>1</v>
      </c>
      <c r="M8750" s="25">
        <f>VLOOKUP(K8750,Table!$A$2:$C$121,2,0)</f>
        <v>11</v>
      </c>
      <c r="N8750" s="26">
        <f>VLOOKUP(K8750,Table!$A$2:$C$121,3,0)</f>
        <v>6</v>
      </c>
      <c r="O8750" s="13" t="str">
        <f>VLOOKUP(A8750,Table!$U$1:$V$230,2,0)</f>
        <v>Cubic</v>
      </c>
      <c r="P8750" s="1"/>
    </row>
    <row r="8751" spans="1:16">
      <c r="A8751" s="12">
        <v>221</v>
      </c>
      <c r="B8751" s="12">
        <v>151367</v>
      </c>
      <c r="C8751" s="12" t="s">
        <v>9052</v>
      </c>
      <c r="D8751" s="12" t="s">
        <v>9645</v>
      </c>
      <c r="E8751" s="17" t="s">
        <v>11332</v>
      </c>
      <c r="F8751" s="25" t="str">
        <f>LEFT(E8751,MIN(FIND({0,1,2,3,4,5,6,7,8,9},ASC(E8751)&amp;1234567890))-1)</f>
        <v>Pr</v>
      </c>
      <c r="G8751" s="25">
        <f t="shared" si="272"/>
        <v>1</v>
      </c>
      <c r="H8751" s="25">
        <f>VLOOKUP(F8751,Table!$A$2:$C$121,2,0)</f>
        <v>3</v>
      </c>
      <c r="I8751" s="26">
        <f>VLOOKUP(F8751,Table!$A$2:$C$121,3,0)</f>
        <v>6</v>
      </c>
      <c r="J8751" s="17" t="s">
        <v>597</v>
      </c>
      <c r="K8751" s="25" t="str">
        <f>LEFT(J8751,MIN(FIND({0,1,2,3,4,5,6,7,8,9},ASC(J8751)&amp;1234567890))-1)</f>
        <v>Pb</v>
      </c>
      <c r="L8751" s="25">
        <f t="shared" si="273"/>
        <v>3</v>
      </c>
      <c r="M8751" s="25">
        <f>VLOOKUP(K8751,Table!$A$2:$C$121,2,0)</f>
        <v>14</v>
      </c>
      <c r="N8751" s="26">
        <f>VLOOKUP(K8751,Table!$A$2:$C$121,3,0)</f>
        <v>6</v>
      </c>
      <c r="O8751" s="13" t="str">
        <f>VLOOKUP(A8751,Table!$U$1:$V$230,2,0)</f>
        <v>Cubic</v>
      </c>
      <c r="P8751" s="1"/>
    </row>
    <row r="8752" spans="1:16">
      <c r="A8752" s="12">
        <v>221</v>
      </c>
      <c r="B8752" s="12">
        <v>151370</v>
      </c>
      <c r="C8752" s="12" t="s">
        <v>9052</v>
      </c>
      <c r="D8752" s="12" t="s">
        <v>2061</v>
      </c>
      <c r="E8752" s="17" t="s">
        <v>615</v>
      </c>
      <c r="F8752" s="25" t="str">
        <f>LEFT(E8752,MIN(FIND({0,1,2,3,4,5,6,7,8,9},ASC(E8752)&amp;1234567890))-1)</f>
        <v>Nd</v>
      </c>
      <c r="G8752" s="25">
        <f t="shared" si="272"/>
        <v>1</v>
      </c>
      <c r="H8752" s="25">
        <f>VLOOKUP(F8752,Table!$A$2:$C$121,2,0)</f>
        <v>3</v>
      </c>
      <c r="I8752" s="26">
        <f>VLOOKUP(F8752,Table!$A$2:$C$121,3,0)</f>
        <v>6</v>
      </c>
      <c r="J8752" s="17" t="s">
        <v>11352</v>
      </c>
      <c r="K8752" s="25" t="str">
        <f>LEFT(J8752,MIN(FIND({0,1,2,3,4,5,6,7,8,9},ASC(J8752)&amp;1234567890))-1)</f>
        <v>Al</v>
      </c>
      <c r="L8752" s="25">
        <f t="shared" si="273"/>
        <v>1</v>
      </c>
      <c r="M8752" s="25">
        <f>VLOOKUP(K8752,Table!$A$2:$C$121,2,0)</f>
        <v>13</v>
      </c>
      <c r="N8752" s="26">
        <f>VLOOKUP(K8752,Table!$A$2:$C$121,3,0)</f>
        <v>3</v>
      </c>
      <c r="O8752" s="13" t="str">
        <f>VLOOKUP(A8752,Table!$U$1:$V$230,2,0)</f>
        <v>Cubic</v>
      </c>
      <c r="P8752" s="1"/>
    </row>
    <row r="8753" spans="1:16">
      <c r="A8753" s="12">
        <v>221</v>
      </c>
      <c r="B8753" s="12">
        <v>151385</v>
      </c>
      <c r="C8753" s="12" t="s">
        <v>9052</v>
      </c>
      <c r="D8753" s="12" t="s">
        <v>9646</v>
      </c>
      <c r="E8753" s="17" t="s">
        <v>11359</v>
      </c>
      <c r="F8753" s="25" t="str">
        <f>LEFT(E8753,MIN(FIND({0,1,2,3,4,5,6,7,8,9},ASC(E8753)&amp;1234567890))-1)</f>
        <v>Ni</v>
      </c>
      <c r="G8753" s="25">
        <f t="shared" si="272"/>
        <v>3</v>
      </c>
      <c r="H8753" s="25">
        <f>VLOOKUP(F8753,Table!$A$2:$C$121,2,0)</f>
        <v>10</v>
      </c>
      <c r="I8753" s="26">
        <f>VLOOKUP(F8753,Table!$A$2:$C$121,3,0)</f>
        <v>4</v>
      </c>
      <c r="J8753" s="17" t="s">
        <v>11352</v>
      </c>
      <c r="K8753" s="25" t="str">
        <f>LEFT(J8753,MIN(FIND({0,1,2,3,4,5,6,7,8,9},ASC(J8753)&amp;1234567890))-1)</f>
        <v>Al</v>
      </c>
      <c r="L8753" s="25">
        <f t="shared" si="273"/>
        <v>1</v>
      </c>
      <c r="M8753" s="25">
        <f>VLOOKUP(K8753,Table!$A$2:$C$121,2,0)</f>
        <v>13</v>
      </c>
      <c r="N8753" s="26">
        <f>VLOOKUP(K8753,Table!$A$2:$C$121,3,0)</f>
        <v>3</v>
      </c>
      <c r="O8753" s="13" t="str">
        <f>VLOOKUP(A8753,Table!$U$1:$V$230,2,0)</f>
        <v>Cubic</v>
      </c>
      <c r="P8753" s="1"/>
    </row>
    <row r="8754" spans="1:16">
      <c r="A8754" s="12">
        <v>221</v>
      </c>
      <c r="B8754" s="12">
        <v>151386</v>
      </c>
      <c r="C8754" s="12" t="s">
        <v>9052</v>
      </c>
      <c r="D8754" s="12" t="s">
        <v>9647</v>
      </c>
      <c r="E8754" s="17" t="s">
        <v>66</v>
      </c>
      <c r="F8754" s="25" t="str">
        <f>LEFT(E8754,MIN(FIND({0,1,2,3,4,5,6,7,8,9},ASC(E8754)&amp;1234567890))-1)</f>
        <v>Ni</v>
      </c>
      <c r="G8754" s="25">
        <f t="shared" si="272"/>
        <v>1</v>
      </c>
      <c r="H8754" s="25">
        <f>VLOOKUP(F8754,Table!$A$2:$C$121,2,0)</f>
        <v>10</v>
      </c>
      <c r="I8754" s="26">
        <f>VLOOKUP(F8754,Table!$A$2:$C$121,3,0)</f>
        <v>4</v>
      </c>
      <c r="J8754" s="17" t="s">
        <v>11352</v>
      </c>
      <c r="K8754" s="25" t="str">
        <f>LEFT(J8754,MIN(FIND({0,1,2,3,4,5,6,7,8,9},ASC(J8754)&amp;1234567890))-1)</f>
        <v>Al</v>
      </c>
      <c r="L8754" s="25">
        <f t="shared" si="273"/>
        <v>1</v>
      </c>
      <c r="M8754" s="25">
        <f>VLOOKUP(K8754,Table!$A$2:$C$121,2,0)</f>
        <v>13</v>
      </c>
      <c r="N8754" s="26">
        <f>VLOOKUP(K8754,Table!$A$2:$C$121,3,0)</f>
        <v>3</v>
      </c>
      <c r="O8754" s="13" t="str">
        <f>VLOOKUP(A8754,Table!$U$1:$V$230,2,0)</f>
        <v>Cubic</v>
      </c>
      <c r="P8754" s="1"/>
    </row>
    <row r="8755" spans="1:16">
      <c r="A8755" s="12">
        <v>221</v>
      </c>
      <c r="B8755" s="12">
        <v>151193</v>
      </c>
      <c r="C8755" s="12" t="s">
        <v>9052</v>
      </c>
      <c r="D8755" s="12" t="s">
        <v>9648</v>
      </c>
      <c r="E8755" s="17" t="s">
        <v>11359</v>
      </c>
      <c r="F8755" s="25" t="str">
        <f>LEFT(E8755,MIN(FIND({0,1,2,3,4,5,6,7,8,9},ASC(E8755)&amp;1234567890))-1)</f>
        <v>Ni</v>
      </c>
      <c r="G8755" s="25">
        <f t="shared" si="272"/>
        <v>3</v>
      </c>
      <c r="H8755" s="25">
        <f>VLOOKUP(F8755,Table!$A$2:$C$121,2,0)</f>
        <v>10</v>
      </c>
      <c r="I8755" s="26">
        <f>VLOOKUP(F8755,Table!$A$2:$C$121,3,0)</f>
        <v>4</v>
      </c>
      <c r="J8755" s="17" t="s">
        <v>539</v>
      </c>
      <c r="K8755" s="25" t="str">
        <f>LEFT(J8755,MIN(FIND({0,1,2,3,4,5,6,7,8,9},ASC(J8755)&amp;1234567890))-1)</f>
        <v>Pt</v>
      </c>
      <c r="L8755" s="25">
        <f t="shared" si="273"/>
        <v>1</v>
      </c>
      <c r="M8755" s="25">
        <f>VLOOKUP(K8755,Table!$A$2:$C$121,2,0)</f>
        <v>10</v>
      </c>
      <c r="N8755" s="26">
        <f>VLOOKUP(K8755,Table!$A$2:$C$121,3,0)</f>
        <v>6</v>
      </c>
      <c r="O8755" s="13" t="str">
        <f>VLOOKUP(A8755,Table!$U$1:$V$230,2,0)</f>
        <v>Cubic</v>
      </c>
      <c r="P8755" s="1"/>
    </row>
    <row r="8756" spans="1:16">
      <c r="A8756" s="12">
        <v>221</v>
      </c>
      <c r="B8756" s="12">
        <v>153055</v>
      </c>
      <c r="C8756" s="12" t="s">
        <v>9052</v>
      </c>
      <c r="D8756" s="12" t="s">
        <v>5101</v>
      </c>
      <c r="E8756" s="17" t="s">
        <v>69</v>
      </c>
      <c r="F8756" s="25" t="str">
        <f>LEFT(E8756,MIN(FIND({0,1,2,3,4,5,6,7,8,9},ASC(E8756)&amp;1234567890))-1)</f>
        <v>Mg</v>
      </c>
      <c r="G8756" s="25">
        <f t="shared" si="272"/>
        <v>1</v>
      </c>
      <c r="H8756" s="25">
        <f>VLOOKUP(F8756,Table!$A$2:$C$121,2,0)</f>
        <v>2</v>
      </c>
      <c r="I8756" s="26">
        <f>VLOOKUP(F8756,Table!$A$2:$C$121,3,0)</f>
        <v>3</v>
      </c>
      <c r="J8756" s="17" t="s">
        <v>11830</v>
      </c>
      <c r="K8756" s="25" t="str">
        <f>LEFT(J8756,MIN(FIND({0,1,2,3,4,5,6,7,8,9},ASC(J8756)&amp;1234567890))-1)</f>
        <v>Pd</v>
      </c>
      <c r="L8756" s="25">
        <f t="shared" si="273"/>
        <v>3</v>
      </c>
      <c r="M8756" s="25">
        <f>VLOOKUP(K8756,Table!$A$2:$C$121,2,0)</f>
        <v>10</v>
      </c>
      <c r="N8756" s="26">
        <f>VLOOKUP(K8756,Table!$A$2:$C$121,3,0)</f>
        <v>5</v>
      </c>
      <c r="O8756" s="13" t="str">
        <f>VLOOKUP(A8756,Table!$U$1:$V$230,2,0)</f>
        <v>Cubic</v>
      </c>
      <c r="P8756" s="1"/>
    </row>
    <row r="8757" spans="1:16">
      <c r="A8757" s="12">
        <v>221</v>
      </c>
      <c r="B8757" s="12">
        <v>155928</v>
      </c>
      <c r="C8757" s="12" t="s">
        <v>9052</v>
      </c>
      <c r="D8757" s="12" t="s">
        <v>8309</v>
      </c>
      <c r="E8757" s="17" t="s">
        <v>76</v>
      </c>
      <c r="F8757" s="25" t="str">
        <f>LEFT(E8757,MIN(FIND({0,1,2,3,4,5,6,7,8,9},ASC(E8757)&amp;1234567890))-1)</f>
        <v>Co</v>
      </c>
      <c r="G8757" s="25">
        <f t="shared" si="272"/>
        <v>1</v>
      </c>
      <c r="H8757" s="25">
        <f>VLOOKUP(F8757,Table!$A$2:$C$121,2,0)</f>
        <v>9</v>
      </c>
      <c r="I8757" s="26">
        <f>VLOOKUP(F8757,Table!$A$2:$C$121,3,0)</f>
        <v>4</v>
      </c>
      <c r="J8757" s="17" t="s">
        <v>31</v>
      </c>
      <c r="K8757" s="25" t="str">
        <f>LEFT(J8757,MIN(FIND({0,1,2,3,4,5,6,7,8,9},ASC(J8757)&amp;1234567890))-1)</f>
        <v>Si</v>
      </c>
      <c r="L8757" s="25">
        <f t="shared" si="273"/>
        <v>1</v>
      </c>
      <c r="M8757" s="25">
        <f>VLOOKUP(K8757,Table!$A$2:$C$121,2,0)</f>
        <v>14</v>
      </c>
      <c r="N8757" s="26">
        <f>VLOOKUP(K8757,Table!$A$2:$C$121,3,0)</f>
        <v>3</v>
      </c>
      <c r="O8757" s="13" t="str">
        <f>VLOOKUP(A8757,Table!$U$1:$V$230,2,0)</f>
        <v>Cubic</v>
      </c>
      <c r="P8757" s="1"/>
    </row>
    <row r="8758" spans="1:16">
      <c r="A8758" s="12">
        <v>221</v>
      </c>
      <c r="B8758" s="12">
        <v>158940</v>
      </c>
      <c r="C8758" s="12" t="s">
        <v>9052</v>
      </c>
      <c r="D8758" s="12" t="s">
        <v>9649</v>
      </c>
      <c r="E8758" s="17" t="s">
        <v>11947</v>
      </c>
      <c r="F8758" s="25" t="str">
        <f>LEFT(E8758,MIN(FIND({0,1,2,3,4,5,6,7,8,9},ASC(E8758)&amp;1234567890))-1)</f>
        <v>Cm</v>
      </c>
      <c r="G8758" s="25">
        <f t="shared" si="272"/>
        <v>1</v>
      </c>
      <c r="H8758" s="25">
        <f>VLOOKUP(F8758,Table!$A$2:$C$121,2,0)</f>
        <v>3</v>
      </c>
      <c r="I8758" s="26">
        <f>VLOOKUP(F8758,Table!$A$2:$C$121,3,0)</f>
        <v>7</v>
      </c>
      <c r="J8758" s="17" t="s">
        <v>11556</v>
      </c>
      <c r="K8758" s="25" t="str">
        <f>LEFT(J8758,MIN(FIND({0,1,2,3,4,5,6,7,8,9},ASC(J8758)&amp;1234567890))-1)</f>
        <v>Ru</v>
      </c>
      <c r="L8758" s="25">
        <f t="shared" si="273"/>
        <v>3</v>
      </c>
      <c r="M8758" s="25">
        <f>VLOOKUP(K8758,Table!$A$2:$C$121,2,0)</f>
        <v>8</v>
      </c>
      <c r="N8758" s="26">
        <f>VLOOKUP(K8758,Table!$A$2:$C$121,3,0)</f>
        <v>5</v>
      </c>
      <c r="O8758" s="13" t="str">
        <f>VLOOKUP(A8758,Table!$U$1:$V$230,2,0)</f>
        <v>Cubic</v>
      </c>
      <c r="P8758" s="1"/>
    </row>
    <row r="8759" spans="1:16">
      <c r="A8759" s="12">
        <v>221</v>
      </c>
      <c r="B8759" s="12">
        <v>163410</v>
      </c>
      <c r="C8759" s="12" t="s">
        <v>9052</v>
      </c>
      <c r="D8759" s="12" t="s">
        <v>9650</v>
      </c>
      <c r="E8759" s="17" t="s">
        <v>11336</v>
      </c>
      <c r="F8759" s="25" t="str">
        <f>LEFT(E8759,MIN(FIND({0,1,2,3,4,5,6,7,8,9},ASC(E8759)&amp;1234567890))-1)</f>
        <v>Y</v>
      </c>
      <c r="G8759" s="25">
        <f t="shared" si="272"/>
        <v>1</v>
      </c>
      <c r="H8759" s="25">
        <f>VLOOKUP(F8759,Table!$A$2:$C$121,2,0)</f>
        <v>3</v>
      </c>
      <c r="I8759" s="26">
        <f>VLOOKUP(F8759,Table!$A$2:$C$121,3,0)</f>
        <v>5</v>
      </c>
      <c r="J8759" s="17" t="s">
        <v>11830</v>
      </c>
      <c r="K8759" s="25" t="str">
        <f>LEFT(J8759,MIN(FIND({0,1,2,3,4,5,6,7,8,9},ASC(J8759)&amp;1234567890))-1)</f>
        <v>Pd</v>
      </c>
      <c r="L8759" s="25">
        <f t="shared" si="273"/>
        <v>3</v>
      </c>
      <c r="M8759" s="25">
        <f>VLOOKUP(K8759,Table!$A$2:$C$121,2,0)</f>
        <v>10</v>
      </c>
      <c r="N8759" s="26">
        <f>VLOOKUP(K8759,Table!$A$2:$C$121,3,0)</f>
        <v>5</v>
      </c>
      <c r="O8759" s="13" t="str">
        <f>VLOOKUP(A8759,Table!$U$1:$V$230,2,0)</f>
        <v>Cubic</v>
      </c>
      <c r="P8759" s="1"/>
    </row>
    <row r="8760" spans="1:16">
      <c r="A8760" s="12">
        <v>221</v>
      </c>
      <c r="B8760" s="12">
        <v>163566</v>
      </c>
      <c r="C8760" s="12" t="s">
        <v>9052</v>
      </c>
      <c r="D8760" s="12" t="s">
        <v>9651</v>
      </c>
      <c r="E8760" s="17" t="s">
        <v>14178</v>
      </c>
      <c r="F8760" s="25" t="str">
        <f>LEFT(E8760,MIN(FIND({0,1,2,3,4,5,6,7,8,9},ASC(E8760)&amp;1234567890))-1)</f>
        <v>Ag</v>
      </c>
      <c r="G8760" s="25">
        <f t="shared" si="272"/>
        <v>0.41099999999999998</v>
      </c>
      <c r="H8760" s="25">
        <f>VLOOKUP(F8760,Table!$A$2:$C$121,2,0)</f>
        <v>11</v>
      </c>
      <c r="I8760" s="26">
        <f>VLOOKUP(F8760,Table!$A$2:$C$121,3,0)</f>
        <v>5</v>
      </c>
      <c r="J8760" s="17" t="s">
        <v>14179</v>
      </c>
      <c r="K8760" s="25" t="str">
        <f>LEFT(J8760,MIN(FIND({0,1,2,3,4,5,6,7,8,9},ASC(J8760)&amp;1234567890))-1)</f>
        <v>Li</v>
      </c>
      <c r="L8760" s="25">
        <f t="shared" si="273"/>
        <v>0.58899999999999997</v>
      </c>
      <c r="M8760" s="25">
        <f>VLOOKUP(K8760,Table!$A$2:$C$121,2,0)</f>
        <v>1</v>
      </c>
      <c r="N8760" s="26">
        <f>VLOOKUP(K8760,Table!$A$2:$C$121,3,0)</f>
        <v>2</v>
      </c>
      <c r="O8760" s="13" t="str">
        <f>VLOOKUP(A8760,Table!$U$1:$V$230,2,0)</f>
        <v>Cubic</v>
      </c>
      <c r="P8760" s="1"/>
    </row>
    <row r="8761" spans="1:16">
      <c r="A8761" s="12">
        <v>221</v>
      </c>
      <c r="B8761" s="12">
        <v>163697</v>
      </c>
      <c r="C8761" s="12" t="s">
        <v>9052</v>
      </c>
      <c r="D8761" s="12" t="s">
        <v>9652</v>
      </c>
      <c r="E8761" s="17" t="s">
        <v>11336</v>
      </c>
      <c r="F8761" s="25" t="str">
        <f>LEFT(E8761,MIN(FIND({0,1,2,3,4,5,6,7,8,9},ASC(E8761)&amp;1234567890))-1)</f>
        <v>Y</v>
      </c>
      <c r="G8761" s="25">
        <f t="shared" si="272"/>
        <v>1</v>
      </c>
      <c r="H8761" s="25">
        <f>VLOOKUP(F8761,Table!$A$2:$C$121,2,0)</f>
        <v>3</v>
      </c>
      <c r="I8761" s="26">
        <f>VLOOKUP(F8761,Table!$A$2:$C$121,3,0)</f>
        <v>5</v>
      </c>
      <c r="J8761" s="17" t="s">
        <v>11351</v>
      </c>
      <c r="K8761" s="25" t="str">
        <f>LEFT(J8761,MIN(FIND({0,1,2,3,4,5,6,7,8,9},ASC(J8761)&amp;1234567890))-1)</f>
        <v>Cu</v>
      </c>
      <c r="L8761" s="25">
        <f t="shared" si="273"/>
        <v>1</v>
      </c>
      <c r="M8761" s="25">
        <f>VLOOKUP(K8761,Table!$A$2:$C$121,2,0)</f>
        <v>11</v>
      </c>
      <c r="N8761" s="26">
        <f>VLOOKUP(K8761,Table!$A$2:$C$121,3,0)</f>
        <v>4</v>
      </c>
      <c r="O8761" s="13" t="str">
        <f>VLOOKUP(A8761,Table!$U$1:$V$230,2,0)</f>
        <v>Cubic</v>
      </c>
      <c r="P8761" s="1"/>
    </row>
    <row r="8762" spans="1:16">
      <c r="A8762" s="12">
        <v>221</v>
      </c>
      <c r="B8762" s="12">
        <v>163698</v>
      </c>
      <c r="C8762" s="12" t="s">
        <v>9052</v>
      </c>
      <c r="D8762" s="12" t="s">
        <v>9653</v>
      </c>
      <c r="E8762" s="17" t="s">
        <v>11336</v>
      </c>
      <c r="F8762" s="25" t="str">
        <f>LEFT(E8762,MIN(FIND({0,1,2,3,4,5,6,7,8,9},ASC(E8762)&amp;1234567890))-1)</f>
        <v>Y</v>
      </c>
      <c r="G8762" s="25">
        <f t="shared" si="272"/>
        <v>1</v>
      </c>
      <c r="H8762" s="25">
        <f>VLOOKUP(F8762,Table!$A$2:$C$121,2,0)</f>
        <v>3</v>
      </c>
      <c r="I8762" s="26">
        <f>VLOOKUP(F8762,Table!$A$2:$C$121,3,0)</f>
        <v>5</v>
      </c>
      <c r="J8762" s="17" t="s">
        <v>69</v>
      </c>
      <c r="K8762" s="25" t="str">
        <f>LEFT(J8762,MIN(FIND({0,1,2,3,4,5,6,7,8,9},ASC(J8762)&amp;1234567890))-1)</f>
        <v>Mg</v>
      </c>
      <c r="L8762" s="25">
        <f t="shared" si="273"/>
        <v>1</v>
      </c>
      <c r="M8762" s="25">
        <f>VLOOKUP(K8762,Table!$A$2:$C$121,2,0)</f>
        <v>2</v>
      </c>
      <c r="N8762" s="26">
        <f>VLOOKUP(K8762,Table!$A$2:$C$121,3,0)</f>
        <v>3</v>
      </c>
      <c r="O8762" s="13" t="str">
        <f>VLOOKUP(A8762,Table!$U$1:$V$230,2,0)</f>
        <v>Cubic</v>
      </c>
      <c r="P8762" s="1"/>
    </row>
    <row r="8763" spans="1:16">
      <c r="A8763" s="12">
        <v>221</v>
      </c>
      <c r="B8763" s="12">
        <v>163741</v>
      </c>
      <c r="C8763" s="12" t="s">
        <v>9052</v>
      </c>
      <c r="D8763" s="12" t="s">
        <v>9654</v>
      </c>
      <c r="E8763" s="17" t="s">
        <v>335</v>
      </c>
      <c r="F8763" s="25" t="str">
        <f>LEFT(E8763,MIN(FIND({0,1,2,3,4,5,6,7,8,9},ASC(E8763)&amp;1234567890))-1)</f>
        <v>Nb</v>
      </c>
      <c r="G8763" s="25">
        <f t="shared" si="272"/>
        <v>1</v>
      </c>
      <c r="H8763" s="25">
        <f>VLOOKUP(F8763,Table!$A$2:$C$121,2,0)</f>
        <v>5</v>
      </c>
      <c r="I8763" s="26">
        <f>VLOOKUP(F8763,Table!$A$2:$C$121,3,0)</f>
        <v>5</v>
      </c>
      <c r="J8763" s="17" t="s">
        <v>14180</v>
      </c>
      <c r="K8763" s="25" t="str">
        <f>LEFT(J8763,MIN(FIND({0,1,2,3,4,5,6,7,8,9},ASC(J8763)&amp;1234567890))-1)</f>
        <v>C</v>
      </c>
      <c r="L8763" s="25">
        <f t="shared" si="273"/>
        <v>0.76</v>
      </c>
      <c r="M8763" s="25">
        <f>VLOOKUP(K8763,Table!$A$2:$C$121,2,0)</f>
        <v>14</v>
      </c>
      <c r="N8763" s="26">
        <f>VLOOKUP(K8763,Table!$A$2:$C$121,3,0)</f>
        <v>2</v>
      </c>
      <c r="O8763" s="13" t="str">
        <f>VLOOKUP(A8763,Table!$U$1:$V$230,2,0)</f>
        <v>Cubic</v>
      </c>
      <c r="P8763" s="1"/>
    </row>
    <row r="8764" spans="1:16">
      <c r="A8764" s="12">
        <v>221</v>
      </c>
      <c r="B8764" s="12">
        <v>165164</v>
      </c>
      <c r="C8764" s="12" t="s">
        <v>9052</v>
      </c>
      <c r="D8764" s="12" t="s">
        <v>9655</v>
      </c>
      <c r="E8764" s="17" t="s">
        <v>33</v>
      </c>
      <c r="F8764" s="25" t="str">
        <f>LEFT(E8764,MIN(FIND({0,1,2,3,4,5,6,7,8,9},ASC(E8764)&amp;1234567890))-1)</f>
        <v>Fe</v>
      </c>
      <c r="G8764" s="25">
        <f t="shared" si="272"/>
        <v>1</v>
      </c>
      <c r="H8764" s="25">
        <f>VLOOKUP(F8764,Table!$A$2:$C$121,2,0)</f>
        <v>8</v>
      </c>
      <c r="I8764" s="26">
        <f>VLOOKUP(F8764,Table!$A$2:$C$121,3,0)</f>
        <v>4</v>
      </c>
      <c r="J8764" s="17" t="s">
        <v>11352</v>
      </c>
      <c r="K8764" s="25" t="str">
        <f>LEFT(J8764,MIN(FIND({0,1,2,3,4,5,6,7,8,9},ASC(J8764)&amp;1234567890))-1)</f>
        <v>Al</v>
      </c>
      <c r="L8764" s="25">
        <f t="shared" si="273"/>
        <v>1</v>
      </c>
      <c r="M8764" s="25">
        <f>VLOOKUP(K8764,Table!$A$2:$C$121,2,0)</f>
        <v>13</v>
      </c>
      <c r="N8764" s="26">
        <f>VLOOKUP(K8764,Table!$A$2:$C$121,3,0)</f>
        <v>3</v>
      </c>
      <c r="O8764" s="13" t="str">
        <f>VLOOKUP(A8764,Table!$U$1:$V$230,2,0)</f>
        <v>Cubic</v>
      </c>
      <c r="P8764" s="1"/>
    </row>
    <row r="8765" spans="1:16">
      <c r="A8765" s="12">
        <v>221</v>
      </c>
      <c r="B8765" s="12">
        <v>166154</v>
      </c>
      <c r="C8765" s="12" t="s">
        <v>9052</v>
      </c>
      <c r="D8765" s="12" t="s">
        <v>9656</v>
      </c>
      <c r="E8765" s="17" t="s">
        <v>14181</v>
      </c>
      <c r="F8765" s="25" t="str">
        <f>LEFT(E8765,MIN(FIND({0,1,2,3,4,5,6,7,8,9},ASC(E8765)&amp;1234567890))-1)</f>
        <v>Cu</v>
      </c>
      <c r="G8765" s="25">
        <f t="shared" si="272"/>
        <v>0.6</v>
      </c>
      <c r="H8765" s="25">
        <f>VLOOKUP(F8765,Table!$A$2:$C$121,2,0)</f>
        <v>11</v>
      </c>
      <c r="I8765" s="26">
        <f>VLOOKUP(F8765,Table!$A$2:$C$121,3,0)</f>
        <v>4</v>
      </c>
      <c r="J8765" s="17" t="s">
        <v>14182</v>
      </c>
      <c r="K8765" s="25" t="str">
        <f>LEFT(J8765,MIN(FIND({0,1,2,3,4,5,6,7,8,9},ASC(J8765)&amp;1234567890))-1)</f>
        <v>Pd</v>
      </c>
      <c r="L8765" s="25">
        <f t="shared" si="273"/>
        <v>0.4</v>
      </c>
      <c r="M8765" s="25">
        <f>VLOOKUP(K8765,Table!$A$2:$C$121,2,0)</f>
        <v>10</v>
      </c>
      <c r="N8765" s="26">
        <f>VLOOKUP(K8765,Table!$A$2:$C$121,3,0)</f>
        <v>5</v>
      </c>
      <c r="O8765" s="13" t="str">
        <f>VLOOKUP(A8765,Table!$U$1:$V$230,2,0)</f>
        <v>Cubic</v>
      </c>
      <c r="P8765" s="1"/>
    </row>
    <row r="8766" spans="1:16">
      <c r="A8766" s="12">
        <v>221</v>
      </c>
      <c r="B8766" s="12">
        <v>166366</v>
      </c>
      <c r="C8766" s="12" t="s">
        <v>9052</v>
      </c>
      <c r="D8766" s="12" t="s">
        <v>23</v>
      </c>
      <c r="E8766" s="17" t="s">
        <v>50</v>
      </c>
      <c r="F8766" s="25" t="str">
        <f>LEFT(E8766,MIN(FIND({0,1,2,3,4,5,6,7,8,9},ASC(E8766)&amp;1234567890))-1)</f>
        <v>Ti</v>
      </c>
      <c r="G8766" s="25">
        <f t="shared" si="272"/>
        <v>1</v>
      </c>
      <c r="H8766" s="25">
        <f>VLOOKUP(F8766,Table!$A$2:$C$121,2,0)</f>
        <v>4</v>
      </c>
      <c r="I8766" s="26">
        <f>VLOOKUP(F8766,Table!$A$2:$C$121,3,0)</f>
        <v>4</v>
      </c>
      <c r="J8766" s="17" t="s">
        <v>66</v>
      </c>
      <c r="K8766" s="25" t="str">
        <f>LEFT(J8766,MIN(FIND({0,1,2,3,4,5,6,7,8,9},ASC(J8766)&amp;1234567890))-1)</f>
        <v>Ni</v>
      </c>
      <c r="L8766" s="25">
        <f t="shared" si="273"/>
        <v>1</v>
      </c>
      <c r="M8766" s="25">
        <f>VLOOKUP(K8766,Table!$A$2:$C$121,2,0)</f>
        <v>10</v>
      </c>
      <c r="N8766" s="26">
        <f>VLOOKUP(K8766,Table!$A$2:$C$121,3,0)</f>
        <v>4</v>
      </c>
      <c r="O8766" s="13" t="str">
        <f>VLOOKUP(A8766,Table!$U$1:$V$230,2,0)</f>
        <v>Cubic</v>
      </c>
      <c r="P8766" s="1"/>
    </row>
    <row r="8767" spans="1:16">
      <c r="A8767" s="12">
        <v>221</v>
      </c>
      <c r="B8767" s="12">
        <v>168422</v>
      </c>
      <c r="C8767" s="12" t="s">
        <v>9052</v>
      </c>
      <c r="D8767" s="12" t="s">
        <v>9657</v>
      </c>
      <c r="E8767" s="17" t="s">
        <v>14183</v>
      </c>
      <c r="F8767" s="25" t="str">
        <f>LEFT(E8767,MIN(FIND({0,1,2,3,4,5,6,7,8,9},ASC(E8767)&amp;1234567890))-1)</f>
        <v>Eu</v>
      </c>
      <c r="G8767" s="25">
        <f t="shared" si="272"/>
        <v>0.98</v>
      </c>
      <c r="H8767" s="25">
        <f>VLOOKUP(F8767,Table!$A$2:$C$121,2,0)</f>
        <v>3</v>
      </c>
      <c r="I8767" s="26">
        <f>VLOOKUP(F8767,Table!$A$2:$C$121,3,0)</f>
        <v>6</v>
      </c>
      <c r="J8767" s="17" t="s">
        <v>14184</v>
      </c>
      <c r="K8767" s="25" t="str">
        <f>LEFT(J8767,MIN(FIND({0,1,2,3,4,5,6,7,8,9},ASC(J8767)&amp;1234567890))-1)</f>
        <v>Pd</v>
      </c>
      <c r="L8767" s="25">
        <f t="shared" si="273"/>
        <v>3.02</v>
      </c>
      <c r="M8767" s="25">
        <f>VLOOKUP(K8767,Table!$A$2:$C$121,2,0)</f>
        <v>10</v>
      </c>
      <c r="N8767" s="26">
        <f>VLOOKUP(K8767,Table!$A$2:$C$121,3,0)</f>
        <v>5</v>
      </c>
      <c r="O8767" s="13" t="str">
        <f>VLOOKUP(A8767,Table!$U$1:$V$230,2,0)</f>
        <v>Cubic</v>
      </c>
      <c r="P8767" s="1"/>
    </row>
    <row r="8768" spans="1:16">
      <c r="A8768" s="12">
        <v>221</v>
      </c>
      <c r="B8768" s="12">
        <v>168423</v>
      </c>
      <c r="C8768" s="12" t="s">
        <v>9052</v>
      </c>
      <c r="D8768" s="12" t="s">
        <v>9658</v>
      </c>
      <c r="E8768" s="17" t="s">
        <v>14185</v>
      </c>
      <c r="F8768" s="25" t="str">
        <f>LEFT(E8768,MIN(FIND({0,1,2,3,4,5,6,7,8,9},ASC(E8768)&amp;1234567890))-1)</f>
        <v>Eu</v>
      </c>
      <c r="G8768" s="25">
        <f t="shared" si="272"/>
        <v>0.96</v>
      </c>
      <c r="H8768" s="25">
        <f>VLOOKUP(F8768,Table!$A$2:$C$121,2,0)</f>
        <v>3</v>
      </c>
      <c r="I8768" s="26">
        <f>VLOOKUP(F8768,Table!$A$2:$C$121,3,0)</f>
        <v>6</v>
      </c>
      <c r="J8768" s="17" t="s">
        <v>14186</v>
      </c>
      <c r="K8768" s="25" t="str">
        <f>LEFT(J8768,MIN(FIND({0,1,2,3,4,5,6,7,8,9},ASC(J8768)&amp;1234567890))-1)</f>
        <v>Pd</v>
      </c>
      <c r="L8768" s="25">
        <f t="shared" si="273"/>
        <v>3.04</v>
      </c>
      <c r="M8768" s="25">
        <f>VLOOKUP(K8768,Table!$A$2:$C$121,2,0)</f>
        <v>10</v>
      </c>
      <c r="N8768" s="26">
        <f>VLOOKUP(K8768,Table!$A$2:$C$121,3,0)</f>
        <v>5</v>
      </c>
      <c r="O8768" s="13" t="str">
        <f>VLOOKUP(A8768,Table!$U$1:$V$230,2,0)</f>
        <v>Cubic</v>
      </c>
      <c r="P8768" s="1"/>
    </row>
    <row r="8769" spans="1:16">
      <c r="A8769" s="12">
        <v>221</v>
      </c>
      <c r="B8769" s="12">
        <v>181683</v>
      </c>
      <c r="C8769" s="12" t="s">
        <v>9052</v>
      </c>
      <c r="D8769" s="12" t="s">
        <v>9659</v>
      </c>
      <c r="E8769" s="17" t="s">
        <v>14187</v>
      </c>
      <c r="F8769" s="25" t="str">
        <f>LEFT(E8769,MIN(FIND({0,1,2,3,4,5,6,7,8,9},ASC(E8769)&amp;1234567890))-1)</f>
        <v>Ti</v>
      </c>
      <c r="G8769" s="25">
        <f t="shared" si="272"/>
        <v>1.028</v>
      </c>
      <c r="H8769" s="25">
        <f>VLOOKUP(F8769,Table!$A$2:$C$121,2,0)</f>
        <v>4</v>
      </c>
      <c r="I8769" s="26">
        <f>VLOOKUP(F8769,Table!$A$2:$C$121,3,0)</f>
        <v>4</v>
      </c>
      <c r="J8769" s="17" t="s">
        <v>14188</v>
      </c>
      <c r="K8769" s="25" t="str">
        <f>LEFT(J8769,MIN(FIND({0,1,2,3,4,5,6,7,8,9},ASC(J8769)&amp;1234567890))-1)</f>
        <v>Fe</v>
      </c>
      <c r="L8769" s="25">
        <f t="shared" si="273"/>
        <v>0.97199999999999998</v>
      </c>
      <c r="M8769" s="25">
        <f>VLOOKUP(K8769,Table!$A$2:$C$121,2,0)</f>
        <v>8</v>
      </c>
      <c r="N8769" s="26">
        <f>VLOOKUP(K8769,Table!$A$2:$C$121,3,0)</f>
        <v>4</v>
      </c>
      <c r="O8769" s="13" t="str">
        <f>VLOOKUP(A8769,Table!$U$1:$V$230,2,0)</f>
        <v>Cubic</v>
      </c>
      <c r="P8769" s="1"/>
    </row>
    <row r="8770" spans="1:16">
      <c r="A8770" s="12">
        <v>221</v>
      </c>
      <c r="B8770" s="12">
        <v>181913</v>
      </c>
      <c r="C8770" s="12" t="s">
        <v>9052</v>
      </c>
      <c r="D8770" s="12" t="s">
        <v>9660</v>
      </c>
      <c r="E8770" s="17" t="s">
        <v>11351</v>
      </c>
      <c r="F8770" s="25" t="str">
        <f>LEFT(E8770,MIN(FIND({0,1,2,3,4,5,6,7,8,9},ASC(E8770)&amp;1234567890))-1)</f>
        <v>Cu</v>
      </c>
      <c r="G8770" s="25">
        <f t="shared" ref="G8770:G8833" si="274">IF(SUBSTITUTE(E8770,F8770,"")="",1,SUBSTITUTE(E8770,F8770,""))*1</f>
        <v>1</v>
      </c>
      <c r="H8770" s="25">
        <f>VLOOKUP(F8770,Table!$A$2:$C$121,2,0)</f>
        <v>11</v>
      </c>
      <c r="I8770" s="26">
        <f>VLOOKUP(F8770,Table!$A$2:$C$121,3,0)</f>
        <v>4</v>
      </c>
      <c r="J8770" s="17" t="s">
        <v>541</v>
      </c>
      <c r="K8770" s="25" t="str">
        <f>LEFT(J8770,MIN(FIND({0,1,2,3,4,5,6,7,8,9},ASC(J8770)&amp;1234567890))-1)</f>
        <v>Pd</v>
      </c>
      <c r="L8770" s="25">
        <f t="shared" ref="L8770:L8833" si="275">IF(SUBSTITUTE(J8770,K8770,"")="",1,SUBSTITUTE(J8770,K8770,""))*1</f>
        <v>1</v>
      </c>
      <c r="M8770" s="25">
        <f>VLOOKUP(K8770,Table!$A$2:$C$121,2,0)</f>
        <v>10</v>
      </c>
      <c r="N8770" s="26">
        <f>VLOOKUP(K8770,Table!$A$2:$C$121,3,0)</f>
        <v>5</v>
      </c>
      <c r="O8770" s="13" t="str">
        <f>VLOOKUP(A8770,Table!$U$1:$V$230,2,0)</f>
        <v>Cubic</v>
      </c>
      <c r="P8770" s="1"/>
    </row>
    <row r="8771" spans="1:16">
      <c r="A8771" s="12">
        <v>221</v>
      </c>
      <c r="B8771" s="12">
        <v>185102</v>
      </c>
      <c r="C8771" s="12" t="s">
        <v>9052</v>
      </c>
      <c r="D8771" s="12" t="s">
        <v>9661</v>
      </c>
      <c r="E8771" s="17" t="s">
        <v>590</v>
      </c>
      <c r="F8771" s="25" t="str">
        <f>LEFT(E8771,MIN(FIND({0,1,2,3,4,5,6,7,8,9},ASC(E8771)&amp;1234567890))-1)</f>
        <v>Sm</v>
      </c>
      <c r="G8771" s="25">
        <f t="shared" si="274"/>
        <v>1</v>
      </c>
      <c r="H8771" s="25">
        <f>VLOOKUP(F8771,Table!$A$2:$C$121,2,0)</f>
        <v>3</v>
      </c>
      <c r="I8771" s="26">
        <f>VLOOKUP(F8771,Table!$A$2:$C$121,3,0)</f>
        <v>6</v>
      </c>
      <c r="J8771" s="17" t="s">
        <v>45</v>
      </c>
      <c r="K8771" s="25" t="str">
        <f>LEFT(J8771,MIN(FIND({0,1,2,3,4,5,6,7,8,9},ASC(J8771)&amp;1234567890))-1)</f>
        <v>In</v>
      </c>
      <c r="L8771" s="25">
        <f t="shared" si="275"/>
        <v>3</v>
      </c>
      <c r="M8771" s="25">
        <f>VLOOKUP(K8771,Table!$A$2:$C$121,2,0)</f>
        <v>13</v>
      </c>
      <c r="N8771" s="26">
        <f>VLOOKUP(K8771,Table!$A$2:$C$121,3,0)</f>
        <v>5</v>
      </c>
      <c r="O8771" s="13" t="str">
        <f>VLOOKUP(A8771,Table!$U$1:$V$230,2,0)</f>
        <v>Cubic</v>
      </c>
      <c r="P8771" s="1"/>
    </row>
    <row r="8772" spans="1:16">
      <c r="A8772" s="12">
        <v>221</v>
      </c>
      <c r="B8772" s="12">
        <v>187479</v>
      </c>
      <c r="C8772" s="12" t="s">
        <v>9052</v>
      </c>
      <c r="D8772" s="12" t="s">
        <v>9662</v>
      </c>
      <c r="E8772" s="17" t="s">
        <v>343</v>
      </c>
      <c r="F8772" s="25" t="str">
        <f>LEFT(E8772,MIN(FIND({0,1,2,3,4,5,6,7,8,9},ASC(E8772)&amp;1234567890))-1)</f>
        <v>U</v>
      </c>
      <c r="G8772" s="25">
        <f t="shared" si="274"/>
        <v>1</v>
      </c>
      <c r="H8772" s="25">
        <f>VLOOKUP(F8772,Table!$A$2:$C$121,2,0)</f>
        <v>3</v>
      </c>
      <c r="I8772" s="26">
        <f>VLOOKUP(F8772,Table!$A$2:$C$121,3,0)</f>
        <v>7</v>
      </c>
      <c r="J8772" s="17" t="s">
        <v>424</v>
      </c>
      <c r="K8772" s="25" t="str">
        <f>LEFT(J8772,MIN(FIND({0,1,2,3,4,5,6,7,8,9},ASC(J8772)&amp;1234567890))-1)</f>
        <v>Rh</v>
      </c>
      <c r="L8772" s="25">
        <f t="shared" si="275"/>
        <v>3</v>
      </c>
      <c r="M8772" s="25">
        <f>VLOOKUP(K8772,Table!$A$2:$C$121,2,0)</f>
        <v>9</v>
      </c>
      <c r="N8772" s="26">
        <f>VLOOKUP(K8772,Table!$A$2:$C$121,3,0)</f>
        <v>5</v>
      </c>
      <c r="O8772" s="13" t="str">
        <f>VLOOKUP(A8772,Table!$U$1:$V$230,2,0)</f>
        <v>Cubic</v>
      </c>
      <c r="P8772" s="1"/>
    </row>
    <row r="8773" spans="1:16">
      <c r="A8773" s="12">
        <v>221</v>
      </c>
      <c r="B8773" s="12">
        <v>189944</v>
      </c>
      <c r="C8773" s="12" t="s">
        <v>9052</v>
      </c>
      <c r="D8773" s="12" t="s">
        <v>9663</v>
      </c>
      <c r="E8773" s="17" t="s">
        <v>377</v>
      </c>
      <c r="F8773" s="25" t="str">
        <f>LEFT(E8773,MIN(FIND({0,1,2,3,4,5,6,7,8,9},ASC(E8773)&amp;1234567890))-1)</f>
        <v>Zr</v>
      </c>
      <c r="G8773" s="25">
        <f t="shared" si="274"/>
        <v>1</v>
      </c>
      <c r="H8773" s="25">
        <f>VLOOKUP(F8773,Table!$A$2:$C$121,2,0)</f>
        <v>4</v>
      </c>
      <c r="I8773" s="26">
        <f>VLOOKUP(F8773,Table!$A$2:$C$121,3,0)</f>
        <v>5</v>
      </c>
      <c r="J8773" s="17" t="s">
        <v>76</v>
      </c>
      <c r="K8773" s="25" t="str">
        <f>LEFT(J8773,MIN(FIND({0,1,2,3,4,5,6,7,8,9},ASC(J8773)&amp;1234567890))-1)</f>
        <v>Co</v>
      </c>
      <c r="L8773" s="25">
        <f t="shared" si="275"/>
        <v>1</v>
      </c>
      <c r="M8773" s="25">
        <f>VLOOKUP(K8773,Table!$A$2:$C$121,2,0)</f>
        <v>9</v>
      </c>
      <c r="N8773" s="26">
        <f>VLOOKUP(K8773,Table!$A$2:$C$121,3,0)</f>
        <v>4</v>
      </c>
      <c r="O8773" s="13" t="str">
        <f>VLOOKUP(A8773,Table!$U$1:$V$230,2,0)</f>
        <v>Cubic</v>
      </c>
      <c r="P8773" s="1"/>
    </row>
    <row r="8774" spans="1:16">
      <c r="A8774" s="12">
        <v>221</v>
      </c>
      <c r="B8774" s="12">
        <v>190092</v>
      </c>
      <c r="C8774" s="12" t="s">
        <v>9052</v>
      </c>
      <c r="D8774" s="12" t="s">
        <v>9664</v>
      </c>
      <c r="E8774" s="17" t="s">
        <v>11336</v>
      </c>
      <c r="F8774" s="25" t="str">
        <f>LEFT(E8774,MIN(FIND({0,1,2,3,4,5,6,7,8,9},ASC(E8774)&amp;1234567890))-1)</f>
        <v>Y</v>
      </c>
      <c r="G8774" s="25">
        <f t="shared" si="274"/>
        <v>1</v>
      </c>
      <c r="H8774" s="25">
        <f>VLOOKUP(F8774,Table!$A$2:$C$121,2,0)</f>
        <v>3</v>
      </c>
      <c r="I8774" s="26">
        <f>VLOOKUP(F8774,Table!$A$2:$C$121,3,0)</f>
        <v>5</v>
      </c>
      <c r="J8774" s="17" t="s">
        <v>11342</v>
      </c>
      <c r="K8774" s="25" t="str">
        <f>LEFT(J8774,MIN(FIND({0,1,2,3,4,5,6,7,8,9},ASC(J8774)&amp;1234567890))-1)</f>
        <v>Ag</v>
      </c>
      <c r="L8774" s="25">
        <f t="shared" si="275"/>
        <v>1</v>
      </c>
      <c r="M8774" s="25">
        <f>VLOOKUP(K8774,Table!$A$2:$C$121,2,0)</f>
        <v>11</v>
      </c>
      <c r="N8774" s="26">
        <f>VLOOKUP(K8774,Table!$A$2:$C$121,3,0)</f>
        <v>5</v>
      </c>
      <c r="O8774" s="13" t="str">
        <f>VLOOKUP(A8774,Table!$U$1:$V$230,2,0)</f>
        <v>Cubic</v>
      </c>
      <c r="P8774" s="1"/>
    </row>
    <row r="8775" spans="1:16">
      <c r="A8775" s="12">
        <v>221</v>
      </c>
      <c r="B8775" s="12">
        <v>190196</v>
      </c>
      <c r="C8775" s="12" t="s">
        <v>9052</v>
      </c>
      <c r="D8775" s="12" t="s">
        <v>9665</v>
      </c>
      <c r="E8775" s="17" t="s">
        <v>11332</v>
      </c>
      <c r="F8775" s="25" t="str">
        <f>LEFT(E8775,MIN(FIND({0,1,2,3,4,5,6,7,8,9},ASC(E8775)&amp;1234567890))-1)</f>
        <v>Pr</v>
      </c>
      <c r="G8775" s="25">
        <f t="shared" si="274"/>
        <v>1</v>
      </c>
      <c r="H8775" s="25">
        <f>VLOOKUP(F8775,Table!$A$2:$C$121,2,0)</f>
        <v>3</v>
      </c>
      <c r="I8775" s="26">
        <f>VLOOKUP(F8775,Table!$A$2:$C$121,3,0)</f>
        <v>6</v>
      </c>
      <c r="J8775" s="17" t="s">
        <v>11342</v>
      </c>
      <c r="K8775" s="25" t="str">
        <f>LEFT(J8775,MIN(FIND({0,1,2,3,4,5,6,7,8,9},ASC(J8775)&amp;1234567890))-1)</f>
        <v>Ag</v>
      </c>
      <c r="L8775" s="25">
        <f t="shared" si="275"/>
        <v>1</v>
      </c>
      <c r="M8775" s="25">
        <f>VLOOKUP(K8775,Table!$A$2:$C$121,2,0)</f>
        <v>11</v>
      </c>
      <c r="N8775" s="26">
        <f>VLOOKUP(K8775,Table!$A$2:$C$121,3,0)</f>
        <v>5</v>
      </c>
      <c r="O8775" s="13" t="str">
        <f>VLOOKUP(A8775,Table!$U$1:$V$230,2,0)</f>
        <v>Cubic</v>
      </c>
      <c r="P8775" s="1"/>
    </row>
    <row r="8776" spans="1:16">
      <c r="A8776" s="12">
        <v>221</v>
      </c>
      <c r="B8776" s="12">
        <v>191109</v>
      </c>
      <c r="C8776" s="12" t="s">
        <v>9052</v>
      </c>
      <c r="D8776" s="12" t="s">
        <v>9666</v>
      </c>
      <c r="E8776" s="17" t="s">
        <v>14189</v>
      </c>
      <c r="F8776" s="25" t="str">
        <f>LEFT(E8776,MIN(FIND({0,1,2,3,4,5,6,7,8,9},ASC(E8776)&amp;1234567890))-1)</f>
        <v>Ni</v>
      </c>
      <c r="G8776" s="25">
        <f t="shared" si="274"/>
        <v>1.1599999999999999</v>
      </c>
      <c r="H8776" s="25">
        <f>VLOOKUP(F8776,Table!$A$2:$C$121,2,0)</f>
        <v>10</v>
      </c>
      <c r="I8776" s="26">
        <f>VLOOKUP(F8776,Table!$A$2:$C$121,3,0)</f>
        <v>4</v>
      </c>
      <c r="J8776" s="17" t="s">
        <v>14190</v>
      </c>
      <c r="K8776" s="25" t="str">
        <f>LEFT(J8776,MIN(FIND({0,1,2,3,4,5,6,7,8,9},ASC(J8776)&amp;1234567890))-1)</f>
        <v>Al</v>
      </c>
      <c r="L8776" s="25">
        <f t="shared" si="275"/>
        <v>0.84</v>
      </c>
      <c r="M8776" s="25">
        <f>VLOOKUP(K8776,Table!$A$2:$C$121,2,0)</f>
        <v>13</v>
      </c>
      <c r="N8776" s="26">
        <f>VLOOKUP(K8776,Table!$A$2:$C$121,3,0)</f>
        <v>3</v>
      </c>
      <c r="O8776" s="13" t="str">
        <f>VLOOKUP(A8776,Table!$U$1:$V$230,2,0)</f>
        <v>Cubic</v>
      </c>
      <c r="P8776" s="1"/>
    </row>
    <row r="8777" spans="1:16">
      <c r="A8777" s="12">
        <v>221</v>
      </c>
      <c r="B8777" s="12">
        <v>191111</v>
      </c>
      <c r="C8777" s="12" t="s">
        <v>9052</v>
      </c>
      <c r="D8777" s="12" t="s">
        <v>9667</v>
      </c>
      <c r="E8777" s="17" t="s">
        <v>14191</v>
      </c>
      <c r="F8777" s="25" t="str">
        <f>LEFT(E8777,MIN(FIND({0,1,2,3,4,5,6,7,8,9},ASC(E8777)&amp;1234567890))-1)</f>
        <v>Ni</v>
      </c>
      <c r="G8777" s="25">
        <f t="shared" si="274"/>
        <v>0.89</v>
      </c>
      <c r="H8777" s="25">
        <f>VLOOKUP(F8777,Table!$A$2:$C$121,2,0)</f>
        <v>10</v>
      </c>
      <c r="I8777" s="26">
        <f>VLOOKUP(F8777,Table!$A$2:$C$121,3,0)</f>
        <v>4</v>
      </c>
      <c r="J8777" s="17" t="s">
        <v>11352</v>
      </c>
      <c r="K8777" s="25" t="str">
        <f>LEFT(J8777,MIN(FIND({0,1,2,3,4,5,6,7,8,9},ASC(J8777)&amp;1234567890))-1)</f>
        <v>Al</v>
      </c>
      <c r="L8777" s="25">
        <f t="shared" si="275"/>
        <v>1</v>
      </c>
      <c r="M8777" s="25">
        <f>VLOOKUP(K8777,Table!$A$2:$C$121,2,0)</f>
        <v>13</v>
      </c>
      <c r="N8777" s="26">
        <f>VLOOKUP(K8777,Table!$A$2:$C$121,3,0)</f>
        <v>3</v>
      </c>
      <c r="O8777" s="13" t="str">
        <f>VLOOKUP(A8777,Table!$U$1:$V$230,2,0)</f>
        <v>Cubic</v>
      </c>
      <c r="P8777" s="1"/>
    </row>
    <row r="8778" spans="1:16">
      <c r="A8778" s="12">
        <v>221</v>
      </c>
      <c r="B8778" s="12">
        <v>191112</v>
      </c>
      <c r="C8778" s="12" t="s">
        <v>9052</v>
      </c>
      <c r="D8778" s="12" t="s">
        <v>9668</v>
      </c>
      <c r="E8778" s="17" t="s">
        <v>66</v>
      </c>
      <c r="F8778" s="25" t="str">
        <f>LEFT(E8778,MIN(FIND({0,1,2,3,4,5,6,7,8,9},ASC(E8778)&amp;1234567890))-1)</f>
        <v>Ni</v>
      </c>
      <c r="G8778" s="25">
        <f t="shared" si="274"/>
        <v>1</v>
      </c>
      <c r="H8778" s="25">
        <f>VLOOKUP(F8778,Table!$A$2:$C$121,2,0)</f>
        <v>10</v>
      </c>
      <c r="I8778" s="26">
        <f>VLOOKUP(F8778,Table!$A$2:$C$121,3,0)</f>
        <v>4</v>
      </c>
      <c r="J8778" s="17" t="s">
        <v>366</v>
      </c>
      <c r="K8778" s="25" t="str">
        <f>LEFT(J8778,MIN(FIND({0,1,2,3,4,5,6,7,8,9},ASC(J8778)&amp;1234567890))-1)</f>
        <v>Ga</v>
      </c>
      <c r="L8778" s="25">
        <f t="shared" si="275"/>
        <v>1</v>
      </c>
      <c r="M8778" s="25">
        <f>VLOOKUP(K8778,Table!$A$2:$C$121,2,0)</f>
        <v>13</v>
      </c>
      <c r="N8778" s="26">
        <f>VLOOKUP(K8778,Table!$A$2:$C$121,3,0)</f>
        <v>4</v>
      </c>
      <c r="O8778" s="13" t="str">
        <f>VLOOKUP(A8778,Table!$U$1:$V$230,2,0)</f>
        <v>Cubic</v>
      </c>
      <c r="P8778" s="1"/>
    </row>
    <row r="8779" spans="1:16">
      <c r="A8779" s="12">
        <v>221</v>
      </c>
      <c r="B8779" s="12">
        <v>247134</v>
      </c>
      <c r="C8779" s="12" t="s">
        <v>9052</v>
      </c>
      <c r="D8779" s="12" t="s">
        <v>9669</v>
      </c>
      <c r="E8779" s="17" t="s">
        <v>433</v>
      </c>
      <c r="F8779" s="25" t="str">
        <f>LEFT(E8779,MIN(FIND({0,1,2,3,4,5,6,7,8,9},ASC(E8779)&amp;1234567890))-1)</f>
        <v>Sr</v>
      </c>
      <c r="G8779" s="25">
        <f t="shared" si="274"/>
        <v>1</v>
      </c>
      <c r="H8779" s="25">
        <f>VLOOKUP(F8779,Table!$A$2:$C$121,2,0)</f>
        <v>2</v>
      </c>
      <c r="I8779" s="26">
        <f>VLOOKUP(F8779,Table!$A$2:$C$121,3,0)</f>
        <v>5</v>
      </c>
      <c r="J8779" s="17" t="s">
        <v>12194</v>
      </c>
      <c r="K8779" s="25" t="str">
        <f>LEFT(J8779,MIN(FIND({0,1,2,3,4,5,6,7,8,9},ASC(J8779)&amp;1234567890))-1)</f>
        <v>Hg</v>
      </c>
      <c r="L8779" s="25">
        <f t="shared" si="275"/>
        <v>11</v>
      </c>
      <c r="M8779" s="25">
        <f>VLOOKUP(K8779,Table!$A$2:$C$121,2,0)</f>
        <v>12</v>
      </c>
      <c r="N8779" s="26">
        <f>VLOOKUP(K8779,Table!$A$2:$C$121,3,0)</f>
        <v>6</v>
      </c>
      <c r="O8779" s="13" t="str">
        <f>VLOOKUP(A8779,Table!$U$1:$V$230,2,0)</f>
        <v>Cubic</v>
      </c>
      <c r="P8779" s="1"/>
    </row>
    <row r="8780" spans="1:16">
      <c r="A8780" s="12">
        <v>221</v>
      </c>
      <c r="B8780" s="12">
        <v>247193</v>
      </c>
      <c r="C8780" s="12" t="s">
        <v>9052</v>
      </c>
      <c r="D8780" s="12" t="s">
        <v>4275</v>
      </c>
      <c r="E8780" s="17" t="s">
        <v>11286</v>
      </c>
      <c r="F8780" s="25" t="str">
        <f>LEFT(E8780,MIN(FIND({0,1,2,3,4,5,6,7,8,9},ASC(E8780)&amp;1234567890))-1)</f>
        <v>In</v>
      </c>
      <c r="G8780" s="25">
        <f t="shared" si="274"/>
        <v>1</v>
      </c>
      <c r="H8780" s="25">
        <f>VLOOKUP(F8780,Table!$A$2:$C$121,2,0)</f>
        <v>13</v>
      </c>
      <c r="I8780" s="26">
        <f>VLOOKUP(F8780,Table!$A$2:$C$121,3,0)</f>
        <v>5</v>
      </c>
      <c r="J8780" s="17" t="s">
        <v>11830</v>
      </c>
      <c r="K8780" s="25" t="str">
        <f>LEFT(J8780,MIN(FIND({0,1,2,3,4,5,6,7,8,9},ASC(J8780)&amp;1234567890))-1)</f>
        <v>Pd</v>
      </c>
      <c r="L8780" s="25">
        <f t="shared" si="275"/>
        <v>3</v>
      </c>
      <c r="M8780" s="25">
        <f>VLOOKUP(K8780,Table!$A$2:$C$121,2,0)</f>
        <v>10</v>
      </c>
      <c r="N8780" s="26">
        <f>VLOOKUP(K8780,Table!$A$2:$C$121,3,0)</f>
        <v>5</v>
      </c>
      <c r="O8780" s="13" t="str">
        <f>VLOOKUP(A8780,Table!$U$1:$V$230,2,0)</f>
        <v>Cubic</v>
      </c>
      <c r="P8780" s="1"/>
    </row>
    <row r="8781" spans="1:16">
      <c r="A8781" s="12">
        <v>221</v>
      </c>
      <c r="B8781" s="12">
        <v>106924</v>
      </c>
      <c r="C8781" s="12" t="s">
        <v>9052</v>
      </c>
      <c r="D8781" s="12" t="s">
        <v>9670</v>
      </c>
      <c r="E8781" s="17" t="s">
        <v>12011</v>
      </c>
      <c r="F8781" s="25" t="str">
        <f>LEFT(E8781,MIN(FIND({0,1,2,3,4,5,6,7,8,9},ASC(E8781)&amp;1234567890))-1)</f>
        <v>Np</v>
      </c>
      <c r="G8781" s="25">
        <f t="shared" si="274"/>
        <v>3</v>
      </c>
      <c r="H8781" s="25">
        <f>VLOOKUP(F8781,Table!$A$2:$C$121,2,0)</f>
        <v>3</v>
      </c>
      <c r="I8781" s="26">
        <f>VLOOKUP(F8781,Table!$A$2:$C$121,3,0)</f>
        <v>7</v>
      </c>
      <c r="J8781" s="17" t="s">
        <v>11352</v>
      </c>
      <c r="K8781" s="25" t="str">
        <f>LEFT(J8781,MIN(FIND({0,1,2,3,4,5,6,7,8,9},ASC(J8781)&amp;1234567890))-1)</f>
        <v>Al</v>
      </c>
      <c r="L8781" s="25">
        <f t="shared" si="275"/>
        <v>1</v>
      </c>
      <c r="M8781" s="25">
        <f>VLOOKUP(K8781,Table!$A$2:$C$121,2,0)</f>
        <v>13</v>
      </c>
      <c r="N8781" s="26">
        <f>VLOOKUP(K8781,Table!$A$2:$C$121,3,0)</f>
        <v>3</v>
      </c>
      <c r="O8781" s="13" t="str">
        <f>VLOOKUP(A8781,Table!$U$1:$V$230,2,0)</f>
        <v>Cubic</v>
      </c>
      <c r="P8781" s="1"/>
    </row>
    <row r="8782" spans="1:16">
      <c r="A8782" s="12">
        <v>221</v>
      </c>
      <c r="B8782" s="12">
        <v>106925</v>
      </c>
      <c r="C8782" s="12" t="s">
        <v>9052</v>
      </c>
      <c r="D8782" s="12" t="s">
        <v>9671</v>
      </c>
      <c r="E8782" s="17" t="s">
        <v>12011</v>
      </c>
      <c r="F8782" s="25" t="str">
        <f>LEFT(E8782,MIN(FIND({0,1,2,3,4,5,6,7,8,9},ASC(E8782)&amp;1234567890))-1)</f>
        <v>Np</v>
      </c>
      <c r="G8782" s="25">
        <f t="shared" si="274"/>
        <v>3</v>
      </c>
      <c r="H8782" s="25">
        <f>VLOOKUP(F8782,Table!$A$2:$C$121,2,0)</f>
        <v>3</v>
      </c>
      <c r="I8782" s="26">
        <f>VLOOKUP(F8782,Table!$A$2:$C$121,3,0)</f>
        <v>7</v>
      </c>
      <c r="J8782" s="17" t="s">
        <v>11286</v>
      </c>
      <c r="K8782" s="25" t="str">
        <f>LEFT(J8782,MIN(FIND({0,1,2,3,4,5,6,7,8,9},ASC(J8782)&amp;1234567890))-1)</f>
        <v>In</v>
      </c>
      <c r="L8782" s="25">
        <f t="shared" si="275"/>
        <v>1</v>
      </c>
      <c r="M8782" s="25">
        <f>VLOOKUP(K8782,Table!$A$2:$C$121,2,0)</f>
        <v>13</v>
      </c>
      <c r="N8782" s="26">
        <f>VLOOKUP(K8782,Table!$A$2:$C$121,3,0)</f>
        <v>5</v>
      </c>
      <c r="O8782" s="13" t="str">
        <f>VLOOKUP(A8782,Table!$U$1:$V$230,2,0)</f>
        <v>Cubic</v>
      </c>
      <c r="P8782" s="1"/>
    </row>
    <row r="8783" spans="1:16">
      <c r="A8783" s="12">
        <v>221</v>
      </c>
      <c r="B8783" s="12">
        <v>107019</v>
      </c>
      <c r="C8783" s="12" t="s">
        <v>9052</v>
      </c>
      <c r="D8783" s="12" t="s">
        <v>9672</v>
      </c>
      <c r="E8783" s="17" t="s">
        <v>11999</v>
      </c>
      <c r="F8783" s="25" t="str">
        <f>LEFT(E8783,MIN(FIND({0,1,2,3,4,5,6,7,8,9},ASC(E8783)&amp;1234567890))-1)</f>
        <v>La</v>
      </c>
      <c r="G8783" s="25">
        <f t="shared" si="274"/>
        <v>3</v>
      </c>
      <c r="H8783" s="25">
        <f>VLOOKUP(F8783,Table!$A$2:$C$121,2,0)</f>
        <v>3</v>
      </c>
      <c r="I8783" s="26">
        <f>VLOOKUP(F8783,Table!$A$2:$C$121,3,0)</f>
        <v>6</v>
      </c>
      <c r="J8783" s="17" t="s">
        <v>11286</v>
      </c>
      <c r="K8783" s="25" t="str">
        <f>LEFT(J8783,MIN(FIND({0,1,2,3,4,5,6,7,8,9},ASC(J8783)&amp;1234567890))-1)</f>
        <v>In</v>
      </c>
      <c r="L8783" s="25">
        <f t="shared" si="275"/>
        <v>1</v>
      </c>
      <c r="M8783" s="25">
        <f>VLOOKUP(K8783,Table!$A$2:$C$121,2,0)</f>
        <v>13</v>
      </c>
      <c r="N8783" s="26">
        <f>VLOOKUP(K8783,Table!$A$2:$C$121,3,0)</f>
        <v>5</v>
      </c>
      <c r="O8783" s="13" t="str">
        <f>VLOOKUP(A8783,Table!$U$1:$V$230,2,0)</f>
        <v>Cubic</v>
      </c>
      <c r="P8783" s="1"/>
    </row>
    <row r="8784" spans="1:16">
      <c r="A8784" s="12">
        <v>221</v>
      </c>
      <c r="B8784" s="12">
        <v>107436</v>
      </c>
      <c r="C8784" s="12" t="s">
        <v>9052</v>
      </c>
      <c r="D8784" s="12" t="s">
        <v>9673</v>
      </c>
      <c r="E8784" s="17" t="s">
        <v>14192</v>
      </c>
      <c r="F8784" s="25" t="str">
        <f>LEFT(E8784,MIN(FIND({0,1,2,3,4,5,6,7,8,9},ASC(E8784)&amp;1234567890))-1)</f>
        <v>Al</v>
      </c>
      <c r="G8784" s="25">
        <f t="shared" si="274"/>
        <v>1.1599999999999999</v>
      </c>
      <c r="H8784" s="25">
        <f>VLOOKUP(F8784,Table!$A$2:$C$121,2,0)</f>
        <v>13</v>
      </c>
      <c r="I8784" s="26">
        <f>VLOOKUP(F8784,Table!$A$2:$C$121,3,0)</f>
        <v>3</v>
      </c>
      <c r="J8784" s="17" t="s">
        <v>14193</v>
      </c>
      <c r="K8784" s="25" t="str">
        <f>LEFT(J8784,MIN(FIND({0,1,2,3,4,5,6,7,8,9},ASC(J8784)&amp;1234567890))-1)</f>
        <v>Pt</v>
      </c>
      <c r="L8784" s="25">
        <f t="shared" si="275"/>
        <v>2.84</v>
      </c>
      <c r="M8784" s="25">
        <f>VLOOKUP(K8784,Table!$A$2:$C$121,2,0)</f>
        <v>10</v>
      </c>
      <c r="N8784" s="26">
        <f>VLOOKUP(K8784,Table!$A$2:$C$121,3,0)</f>
        <v>6</v>
      </c>
      <c r="O8784" s="13" t="str">
        <f>VLOOKUP(A8784,Table!$U$1:$V$230,2,0)</f>
        <v>Cubic</v>
      </c>
      <c r="P8784" s="1"/>
    </row>
    <row r="8785" spans="1:16">
      <c r="A8785" s="12">
        <v>221</v>
      </c>
      <c r="B8785" s="12">
        <v>107574</v>
      </c>
      <c r="C8785" s="12" t="s">
        <v>9052</v>
      </c>
      <c r="D8785" s="12" t="s">
        <v>9674</v>
      </c>
      <c r="E8785" s="17" t="s">
        <v>11294</v>
      </c>
      <c r="F8785" s="25" t="str">
        <f>LEFT(E8785,MIN(FIND({0,1,2,3,4,5,6,7,8,9},ASC(E8785)&amp;1234567890))-1)</f>
        <v>Rh</v>
      </c>
      <c r="G8785" s="25">
        <f t="shared" si="274"/>
        <v>1</v>
      </c>
      <c r="H8785" s="25">
        <f>VLOOKUP(F8785,Table!$A$2:$C$121,2,0)</f>
        <v>9</v>
      </c>
      <c r="I8785" s="26">
        <f>VLOOKUP(F8785,Table!$A$2:$C$121,3,0)</f>
        <v>5</v>
      </c>
      <c r="J8785" s="17" t="s">
        <v>70</v>
      </c>
      <c r="K8785" s="25" t="str">
        <f>LEFT(J8785,MIN(FIND({0,1,2,3,4,5,6,7,8,9},ASC(J8785)&amp;1234567890))-1)</f>
        <v>Zn</v>
      </c>
      <c r="L8785" s="25">
        <f t="shared" si="275"/>
        <v>1</v>
      </c>
      <c r="M8785" s="25">
        <f>VLOOKUP(K8785,Table!$A$2:$C$121,2,0)</f>
        <v>12</v>
      </c>
      <c r="N8785" s="26">
        <f>VLOOKUP(K8785,Table!$A$2:$C$121,3,0)</f>
        <v>4</v>
      </c>
      <c r="O8785" s="13" t="str">
        <f>VLOOKUP(A8785,Table!$U$1:$V$230,2,0)</f>
        <v>Cubic</v>
      </c>
      <c r="P8785" s="1"/>
    </row>
    <row r="8786" spans="1:16">
      <c r="A8786" s="12">
        <v>221</v>
      </c>
      <c r="B8786" s="12">
        <v>57109</v>
      </c>
      <c r="C8786" s="12" t="s">
        <v>9052</v>
      </c>
      <c r="D8786" s="12" t="s">
        <v>9675</v>
      </c>
      <c r="E8786" s="17" t="s">
        <v>11379</v>
      </c>
      <c r="F8786" s="25" t="str">
        <f>LEFT(E8786,MIN(FIND({0,1,2,3,4,5,6,7,8,9},ASC(E8786)&amp;1234567890))-1)</f>
        <v>Np</v>
      </c>
      <c r="G8786" s="25">
        <f t="shared" si="274"/>
        <v>1</v>
      </c>
      <c r="H8786" s="25">
        <f>VLOOKUP(F8786,Table!$A$2:$C$121,2,0)</f>
        <v>3</v>
      </c>
      <c r="I8786" s="26">
        <f>VLOOKUP(F8786,Table!$A$2:$C$121,3,0)</f>
        <v>7</v>
      </c>
      <c r="J8786" s="17" t="s">
        <v>594</v>
      </c>
      <c r="K8786" s="25" t="str">
        <f>LEFT(J8786,MIN(FIND({0,1,2,3,4,5,6,7,8,9},ASC(J8786)&amp;1234567890))-1)</f>
        <v>Ge</v>
      </c>
      <c r="L8786" s="25">
        <f t="shared" si="275"/>
        <v>3</v>
      </c>
      <c r="M8786" s="25">
        <f>VLOOKUP(K8786,Table!$A$2:$C$121,2,0)</f>
        <v>14</v>
      </c>
      <c r="N8786" s="26">
        <f>VLOOKUP(K8786,Table!$A$2:$C$121,3,0)</f>
        <v>4</v>
      </c>
      <c r="O8786" s="13" t="str">
        <f>VLOOKUP(A8786,Table!$U$1:$V$230,2,0)</f>
        <v>Cubic</v>
      </c>
      <c r="P8786" s="1"/>
    </row>
    <row r="8787" spans="1:16">
      <c r="A8787" s="12">
        <v>221</v>
      </c>
      <c r="B8787" s="12">
        <v>105496</v>
      </c>
      <c r="C8787" s="12" t="s">
        <v>9052</v>
      </c>
      <c r="D8787" s="12" t="s">
        <v>9676</v>
      </c>
      <c r="E8787" s="17" t="s">
        <v>12011</v>
      </c>
      <c r="F8787" s="25" t="str">
        <f>LEFT(E8787,MIN(FIND({0,1,2,3,4,5,6,7,8,9},ASC(E8787)&amp;1234567890))-1)</f>
        <v>Np</v>
      </c>
      <c r="G8787" s="25">
        <f t="shared" si="274"/>
        <v>3</v>
      </c>
      <c r="H8787" s="25">
        <f>VLOOKUP(F8787,Table!$A$2:$C$121,2,0)</f>
        <v>3</v>
      </c>
      <c r="I8787" s="26">
        <f>VLOOKUP(F8787,Table!$A$2:$C$121,3,0)</f>
        <v>7</v>
      </c>
      <c r="J8787" s="17" t="s">
        <v>11291</v>
      </c>
      <c r="K8787" s="25" t="str">
        <f>LEFT(J8787,MIN(FIND({0,1,2,3,4,5,6,7,8,9},ASC(J8787)&amp;1234567890))-1)</f>
        <v>Sn</v>
      </c>
      <c r="L8787" s="25">
        <f t="shared" si="275"/>
        <v>1</v>
      </c>
      <c r="M8787" s="25">
        <f>VLOOKUP(K8787,Table!$A$2:$C$121,2,0)</f>
        <v>14</v>
      </c>
      <c r="N8787" s="26">
        <f>VLOOKUP(K8787,Table!$A$2:$C$121,3,0)</f>
        <v>5</v>
      </c>
      <c r="O8787" s="13" t="str">
        <f>VLOOKUP(A8787,Table!$U$1:$V$230,2,0)</f>
        <v>Cubic</v>
      </c>
      <c r="P8787" s="1"/>
    </row>
    <row r="8788" spans="1:16">
      <c r="A8788" s="12">
        <v>221</v>
      </c>
      <c r="B8788" s="12">
        <v>55547</v>
      </c>
      <c r="C8788" s="12" t="s">
        <v>9052</v>
      </c>
      <c r="D8788" s="12" t="s">
        <v>3377</v>
      </c>
      <c r="E8788" s="17" t="s">
        <v>377</v>
      </c>
      <c r="F8788" s="25" t="str">
        <f>LEFT(E8788,MIN(FIND({0,1,2,3,4,5,6,7,8,9},ASC(E8788)&amp;1234567890))-1)</f>
        <v>Zr</v>
      </c>
      <c r="G8788" s="25">
        <f t="shared" si="274"/>
        <v>1</v>
      </c>
      <c r="H8788" s="25">
        <f>VLOOKUP(F8788,Table!$A$2:$C$121,2,0)</f>
        <v>4</v>
      </c>
      <c r="I8788" s="26">
        <f>VLOOKUP(F8788,Table!$A$2:$C$121,3,0)</f>
        <v>5</v>
      </c>
      <c r="J8788" s="17" t="s">
        <v>541</v>
      </c>
      <c r="K8788" s="25" t="str">
        <f>LEFT(J8788,MIN(FIND({0,1,2,3,4,5,6,7,8,9},ASC(J8788)&amp;1234567890))-1)</f>
        <v>Pd</v>
      </c>
      <c r="L8788" s="25">
        <f t="shared" si="275"/>
        <v>1</v>
      </c>
      <c r="M8788" s="25">
        <f>VLOOKUP(K8788,Table!$A$2:$C$121,2,0)</f>
        <v>10</v>
      </c>
      <c r="N8788" s="26">
        <f>VLOOKUP(K8788,Table!$A$2:$C$121,3,0)</f>
        <v>5</v>
      </c>
      <c r="O8788" s="13" t="str">
        <f>VLOOKUP(A8788,Table!$U$1:$V$230,2,0)</f>
        <v>Cubic</v>
      </c>
      <c r="P8788" s="1"/>
    </row>
    <row r="8789" spans="1:16">
      <c r="A8789" s="12">
        <v>221</v>
      </c>
      <c r="B8789" s="12">
        <v>241004</v>
      </c>
      <c r="C8789" s="12" t="s">
        <v>9052</v>
      </c>
      <c r="D8789" s="12" t="s">
        <v>9677</v>
      </c>
      <c r="E8789" s="17" t="s">
        <v>12148</v>
      </c>
      <c r="F8789" s="25" t="str">
        <f>LEFT(E8789,MIN(FIND({0,1,2,3,4,5,6,7,8,9},ASC(E8789)&amp;1234567890))-1)</f>
        <v>B</v>
      </c>
      <c r="G8789" s="25">
        <f t="shared" si="274"/>
        <v>6</v>
      </c>
      <c r="H8789" s="25">
        <f>VLOOKUP(F8789,Table!$A$2:$C$121,2,0)</f>
        <v>13</v>
      </c>
      <c r="I8789" s="26">
        <f>VLOOKUP(F8789,Table!$A$2:$C$121,3,0)</f>
        <v>2</v>
      </c>
      <c r="J8789" s="17" t="s">
        <v>11331</v>
      </c>
      <c r="K8789" s="25" t="str">
        <f>LEFT(J8789,MIN(FIND({0,1,2,3,4,5,6,7,8,9},ASC(J8789)&amp;1234567890))-1)</f>
        <v>Ce</v>
      </c>
      <c r="L8789" s="25">
        <f t="shared" si="275"/>
        <v>1</v>
      </c>
      <c r="M8789" s="25">
        <f>VLOOKUP(K8789,Table!$A$2:$C$121,2,0)</f>
        <v>3</v>
      </c>
      <c r="N8789" s="26">
        <f>VLOOKUP(K8789,Table!$A$2:$C$121,3,0)</f>
        <v>6</v>
      </c>
      <c r="O8789" s="13" t="str">
        <f>VLOOKUP(A8789,Table!$U$1:$V$230,2,0)</f>
        <v>Cubic</v>
      </c>
      <c r="P8789" s="1"/>
    </row>
    <row r="8790" spans="1:16">
      <c r="A8790" s="12">
        <v>221</v>
      </c>
      <c r="B8790" s="12">
        <v>193098</v>
      </c>
      <c r="C8790" s="12" t="s">
        <v>9052</v>
      </c>
      <c r="D8790" s="12" t="s">
        <v>9678</v>
      </c>
      <c r="E8790" s="17" t="s">
        <v>530</v>
      </c>
      <c r="F8790" s="25" t="str">
        <f>LEFT(E8790,MIN(FIND({0,1,2,3,4,5,6,7,8,9},ASC(E8790)&amp;1234567890))-1)</f>
        <v>Yb</v>
      </c>
      <c r="G8790" s="25">
        <f t="shared" si="274"/>
        <v>1</v>
      </c>
      <c r="H8790" s="25">
        <f>VLOOKUP(F8790,Table!$A$2:$C$121,2,0)</f>
        <v>3</v>
      </c>
      <c r="I8790" s="26">
        <f>VLOOKUP(F8790,Table!$A$2:$C$121,3,0)</f>
        <v>6</v>
      </c>
      <c r="J8790" s="17" t="s">
        <v>14194</v>
      </c>
      <c r="K8790" s="25" t="str">
        <f>LEFT(J8790,MIN(FIND({0,1,2,3,4,5,6,7,8,9},ASC(J8790)&amp;1234567890))-1)</f>
        <v>Ge</v>
      </c>
      <c r="L8790" s="25">
        <f t="shared" si="275"/>
        <v>2.85</v>
      </c>
      <c r="M8790" s="25">
        <f>VLOOKUP(K8790,Table!$A$2:$C$121,2,0)</f>
        <v>14</v>
      </c>
      <c r="N8790" s="26">
        <f>VLOOKUP(K8790,Table!$A$2:$C$121,3,0)</f>
        <v>4</v>
      </c>
      <c r="O8790" s="13" t="str">
        <f>VLOOKUP(A8790,Table!$U$1:$V$230,2,0)</f>
        <v>Cubic</v>
      </c>
      <c r="P8790" s="1"/>
    </row>
    <row r="8791" spans="1:16">
      <c r="A8791" s="12">
        <v>221</v>
      </c>
      <c r="B8791" s="12">
        <v>193099</v>
      </c>
      <c r="C8791" s="12" t="s">
        <v>9052</v>
      </c>
      <c r="D8791" s="12" t="s">
        <v>9679</v>
      </c>
      <c r="E8791" s="17" t="s">
        <v>11313</v>
      </c>
      <c r="F8791" s="25" t="str">
        <f>LEFT(E8791,MIN(FIND({0,1,2,3,4,5,6,7,8,9},ASC(E8791)&amp;1234567890))-1)</f>
        <v>Tb</v>
      </c>
      <c r="G8791" s="25">
        <f t="shared" si="274"/>
        <v>1</v>
      </c>
      <c r="H8791" s="25">
        <f>VLOOKUP(F8791,Table!$A$2:$C$121,2,0)</f>
        <v>3</v>
      </c>
      <c r="I8791" s="26">
        <f>VLOOKUP(F8791,Table!$A$2:$C$121,3,0)</f>
        <v>6</v>
      </c>
      <c r="J8791" s="17" t="s">
        <v>14194</v>
      </c>
      <c r="K8791" s="25" t="str">
        <f>LEFT(J8791,MIN(FIND({0,1,2,3,4,5,6,7,8,9},ASC(J8791)&amp;1234567890))-1)</f>
        <v>Ge</v>
      </c>
      <c r="L8791" s="25">
        <f t="shared" si="275"/>
        <v>2.85</v>
      </c>
      <c r="M8791" s="25">
        <f>VLOOKUP(K8791,Table!$A$2:$C$121,2,0)</f>
        <v>14</v>
      </c>
      <c r="N8791" s="26">
        <f>VLOOKUP(K8791,Table!$A$2:$C$121,3,0)</f>
        <v>4</v>
      </c>
      <c r="O8791" s="13" t="str">
        <f>VLOOKUP(A8791,Table!$U$1:$V$230,2,0)</f>
        <v>Cubic</v>
      </c>
      <c r="P8791" s="1"/>
    </row>
    <row r="8792" spans="1:16">
      <c r="A8792" s="12">
        <v>221</v>
      </c>
      <c r="B8792" s="12">
        <v>193100</v>
      </c>
      <c r="C8792" s="12" t="s">
        <v>9052</v>
      </c>
      <c r="D8792" s="12" t="s">
        <v>9680</v>
      </c>
      <c r="E8792" s="17" t="s">
        <v>11333</v>
      </c>
      <c r="F8792" s="25" t="str">
        <f>LEFT(E8792,MIN(FIND({0,1,2,3,4,5,6,7,8,9},ASC(E8792)&amp;1234567890))-1)</f>
        <v>Dy</v>
      </c>
      <c r="G8792" s="25">
        <f t="shared" si="274"/>
        <v>1</v>
      </c>
      <c r="H8792" s="25">
        <f>VLOOKUP(F8792,Table!$A$2:$C$121,2,0)</f>
        <v>3</v>
      </c>
      <c r="I8792" s="26">
        <f>VLOOKUP(F8792,Table!$A$2:$C$121,3,0)</f>
        <v>6</v>
      </c>
      <c r="J8792" s="17" t="s">
        <v>14194</v>
      </c>
      <c r="K8792" s="25" t="str">
        <f>LEFT(J8792,MIN(FIND({0,1,2,3,4,5,6,7,8,9},ASC(J8792)&amp;1234567890))-1)</f>
        <v>Ge</v>
      </c>
      <c r="L8792" s="25">
        <f t="shared" si="275"/>
        <v>2.85</v>
      </c>
      <c r="M8792" s="25">
        <f>VLOOKUP(K8792,Table!$A$2:$C$121,2,0)</f>
        <v>14</v>
      </c>
      <c r="N8792" s="26">
        <f>VLOOKUP(K8792,Table!$A$2:$C$121,3,0)</f>
        <v>4</v>
      </c>
      <c r="O8792" s="13" t="str">
        <f>VLOOKUP(A8792,Table!$U$1:$V$230,2,0)</f>
        <v>Cubic</v>
      </c>
      <c r="P8792" s="1"/>
    </row>
    <row r="8793" spans="1:16">
      <c r="A8793" s="12">
        <v>221</v>
      </c>
      <c r="B8793" s="12">
        <v>5116</v>
      </c>
      <c r="C8793" s="12" t="s">
        <v>9052</v>
      </c>
      <c r="D8793" s="12" t="s">
        <v>9681</v>
      </c>
      <c r="E8793" s="17" t="s">
        <v>11292</v>
      </c>
      <c r="F8793" s="25" t="str">
        <f>LEFT(E8793,MIN(FIND({0,1,2,3,4,5,6,7,8,9},ASC(E8793)&amp;1234567890))-1)</f>
        <v>Fe</v>
      </c>
      <c r="G8793" s="25">
        <f t="shared" si="274"/>
        <v>3</v>
      </c>
      <c r="H8793" s="25">
        <f>VLOOKUP(F8793,Table!$A$2:$C$121,2,0)</f>
        <v>8</v>
      </c>
      <c r="I8793" s="26">
        <f>VLOOKUP(F8793,Table!$A$2:$C$121,3,0)</f>
        <v>4</v>
      </c>
      <c r="J8793" s="17" t="s">
        <v>66</v>
      </c>
      <c r="K8793" s="25" t="str">
        <f>LEFT(J8793,MIN(FIND({0,1,2,3,4,5,6,7,8,9},ASC(J8793)&amp;1234567890))-1)</f>
        <v>Ni</v>
      </c>
      <c r="L8793" s="25">
        <f t="shared" si="275"/>
        <v>1</v>
      </c>
      <c r="M8793" s="25">
        <f>VLOOKUP(K8793,Table!$A$2:$C$121,2,0)</f>
        <v>10</v>
      </c>
      <c r="N8793" s="26">
        <f>VLOOKUP(K8793,Table!$A$2:$C$121,3,0)</f>
        <v>4</v>
      </c>
      <c r="O8793" s="13" t="str">
        <f>VLOOKUP(A8793,Table!$U$1:$V$230,2,0)</f>
        <v>Cubic</v>
      </c>
      <c r="P8793" s="1"/>
    </row>
    <row r="8794" spans="1:16">
      <c r="A8794" s="12">
        <v>221</v>
      </c>
      <c r="B8794" s="12">
        <v>193569</v>
      </c>
      <c r="C8794" s="12" t="s">
        <v>9052</v>
      </c>
      <c r="D8794" s="12" t="s">
        <v>9682</v>
      </c>
      <c r="E8794" s="17" t="s">
        <v>69</v>
      </c>
      <c r="F8794" s="25" t="str">
        <f>LEFT(E8794,MIN(FIND({0,1,2,3,4,5,6,7,8,9},ASC(E8794)&amp;1234567890))-1)</f>
        <v>Mg</v>
      </c>
      <c r="G8794" s="25">
        <f t="shared" si="274"/>
        <v>1</v>
      </c>
      <c r="H8794" s="25">
        <f>VLOOKUP(F8794,Table!$A$2:$C$121,2,0)</f>
        <v>2</v>
      </c>
      <c r="I8794" s="26">
        <f>VLOOKUP(F8794,Table!$A$2:$C$121,3,0)</f>
        <v>3</v>
      </c>
      <c r="J8794" s="17" t="s">
        <v>11359</v>
      </c>
      <c r="K8794" s="25" t="str">
        <f>LEFT(J8794,MIN(FIND({0,1,2,3,4,5,6,7,8,9},ASC(J8794)&amp;1234567890))-1)</f>
        <v>Ni</v>
      </c>
      <c r="L8794" s="25">
        <f t="shared" si="275"/>
        <v>3</v>
      </c>
      <c r="M8794" s="25">
        <f>VLOOKUP(K8794,Table!$A$2:$C$121,2,0)</f>
        <v>10</v>
      </c>
      <c r="N8794" s="26">
        <f>VLOOKUP(K8794,Table!$A$2:$C$121,3,0)</f>
        <v>4</v>
      </c>
      <c r="O8794" s="13" t="str">
        <f>VLOOKUP(A8794,Table!$U$1:$V$230,2,0)</f>
        <v>Cubic</v>
      </c>
      <c r="P8794" s="1"/>
    </row>
    <row r="8795" spans="1:16">
      <c r="A8795" s="12">
        <v>223</v>
      </c>
      <c r="B8795" s="12">
        <v>8124</v>
      </c>
      <c r="C8795" s="12" t="s">
        <v>9683</v>
      </c>
      <c r="D8795" s="12" t="s">
        <v>9684</v>
      </c>
      <c r="E8795" s="17" t="s">
        <v>14195</v>
      </c>
      <c r="F8795" s="25" t="str">
        <f>LEFT(E8795,MIN(FIND({0,1,2,3,4,5,6,7,8,9},ASC(E8795)&amp;1234567890))-1)</f>
        <v>Nb</v>
      </c>
      <c r="G8795" s="25">
        <f t="shared" si="274"/>
        <v>3.2</v>
      </c>
      <c r="H8795" s="25">
        <f>VLOOKUP(F8795,Table!$A$2:$C$121,2,0)</f>
        <v>5</v>
      </c>
      <c r="I8795" s="26">
        <f>VLOOKUP(F8795,Table!$A$2:$C$121,3,0)</f>
        <v>5</v>
      </c>
      <c r="J8795" s="17" t="s">
        <v>14196</v>
      </c>
      <c r="K8795" s="25" t="str">
        <f>LEFT(J8795,MIN(FIND({0,1,2,3,4,5,6,7,8,9},ASC(J8795)&amp;1234567890))-1)</f>
        <v>Ge</v>
      </c>
      <c r="L8795" s="25">
        <f t="shared" si="275"/>
        <v>0.8</v>
      </c>
      <c r="M8795" s="25">
        <f>VLOOKUP(K8795,Table!$A$2:$C$121,2,0)</f>
        <v>14</v>
      </c>
      <c r="N8795" s="26">
        <f>VLOOKUP(K8795,Table!$A$2:$C$121,3,0)</f>
        <v>4</v>
      </c>
      <c r="O8795" s="13" t="str">
        <f>VLOOKUP(A8795,Table!$U$1:$V$230,2,0)</f>
        <v>Cubic</v>
      </c>
      <c r="P8795" s="1"/>
    </row>
    <row r="8796" spans="1:16">
      <c r="A8796" s="12">
        <v>223</v>
      </c>
      <c r="B8796" s="12">
        <v>15641</v>
      </c>
      <c r="C8796" s="12" t="s">
        <v>9683</v>
      </c>
      <c r="D8796" s="12" t="s">
        <v>9685</v>
      </c>
      <c r="E8796" s="17" t="s">
        <v>11882</v>
      </c>
      <c r="F8796" s="25" t="str">
        <f>LEFT(E8796,MIN(FIND({0,1,2,3,4,5,6,7,8,9},ASC(E8796)&amp;1234567890))-1)</f>
        <v>K</v>
      </c>
      <c r="G8796" s="25">
        <f t="shared" si="274"/>
        <v>8</v>
      </c>
      <c r="H8796" s="25">
        <f>VLOOKUP(F8796,Table!$A$2:$C$121,2,0)</f>
        <v>1</v>
      </c>
      <c r="I8796" s="26">
        <f>VLOOKUP(F8796,Table!$A$2:$C$121,3,0)</f>
        <v>4</v>
      </c>
      <c r="J8796" s="17" t="s">
        <v>14197</v>
      </c>
      <c r="K8796" s="25" t="str">
        <f>LEFT(J8796,MIN(FIND({0,1,2,3,4,5,6,7,8,9},ASC(J8796)&amp;1234567890))-1)</f>
        <v>Si</v>
      </c>
      <c r="L8796" s="25">
        <f t="shared" si="275"/>
        <v>46</v>
      </c>
      <c r="M8796" s="25">
        <f>VLOOKUP(K8796,Table!$A$2:$C$121,2,0)</f>
        <v>14</v>
      </c>
      <c r="N8796" s="26">
        <f>VLOOKUP(K8796,Table!$A$2:$C$121,3,0)</f>
        <v>3</v>
      </c>
      <c r="O8796" s="13" t="str">
        <f>VLOOKUP(A8796,Table!$U$1:$V$230,2,0)</f>
        <v>Cubic</v>
      </c>
      <c r="P8796" s="1"/>
    </row>
    <row r="8797" spans="1:16">
      <c r="A8797" s="12">
        <v>223</v>
      </c>
      <c r="B8797" s="12">
        <v>15904</v>
      </c>
      <c r="C8797" s="12" t="s">
        <v>9683</v>
      </c>
      <c r="D8797" s="12" t="s">
        <v>9686</v>
      </c>
      <c r="E8797" s="17" t="s">
        <v>11383</v>
      </c>
      <c r="F8797" s="25" t="str">
        <f>LEFT(E8797,MIN(FIND({0,1,2,3,4,5,6,7,8,9},ASC(E8797)&amp;1234567890))-1)</f>
        <v>Cr</v>
      </c>
      <c r="G8797" s="25">
        <f t="shared" si="274"/>
        <v>3</v>
      </c>
      <c r="H8797" s="25">
        <f>VLOOKUP(F8797,Table!$A$2:$C$121,2,0)</f>
        <v>6</v>
      </c>
      <c r="I8797" s="26">
        <f>VLOOKUP(F8797,Table!$A$2:$C$121,3,0)</f>
        <v>4</v>
      </c>
      <c r="J8797" s="17" t="s">
        <v>371</v>
      </c>
      <c r="K8797" s="25" t="str">
        <f>LEFT(J8797,MIN(FIND({0,1,2,3,4,5,6,7,8,9},ASC(J8797)&amp;1234567890))-1)</f>
        <v>O</v>
      </c>
      <c r="L8797" s="25">
        <f t="shared" si="275"/>
        <v>1</v>
      </c>
      <c r="M8797" s="25">
        <f>VLOOKUP(K8797,Table!$A$2:$C$121,2,0)</f>
        <v>16</v>
      </c>
      <c r="N8797" s="26">
        <f>VLOOKUP(K8797,Table!$A$2:$C$121,3,0)</f>
        <v>2</v>
      </c>
      <c r="O8797" s="13" t="str">
        <f>VLOOKUP(A8797,Table!$U$1:$V$230,2,0)</f>
        <v>Cubic</v>
      </c>
      <c r="P8797" s="1"/>
    </row>
    <row r="8798" spans="1:16">
      <c r="A8798" s="12">
        <v>223</v>
      </c>
      <c r="B8798" s="12">
        <v>20212</v>
      </c>
      <c r="C8798" s="12" t="s">
        <v>9683</v>
      </c>
      <c r="D8798" s="12" t="s">
        <v>9687</v>
      </c>
      <c r="E8798" s="17" t="s">
        <v>11405</v>
      </c>
      <c r="F8798" s="25" t="str">
        <f>LEFT(E8798,MIN(FIND({0,1,2,3,4,5,6,7,8,9},ASC(E8798)&amp;1234567890))-1)</f>
        <v>V</v>
      </c>
      <c r="G8798" s="25">
        <f t="shared" si="274"/>
        <v>3</v>
      </c>
      <c r="H8798" s="25">
        <f>VLOOKUP(F8798,Table!$A$2:$C$121,2,0)</f>
        <v>5</v>
      </c>
      <c r="I8798" s="26">
        <f>VLOOKUP(F8798,Table!$A$2:$C$121,3,0)</f>
        <v>4</v>
      </c>
      <c r="J8798" s="17" t="s">
        <v>544</v>
      </c>
      <c r="K8798" s="25" t="str">
        <f>LEFT(J8798,MIN(FIND({0,1,2,3,4,5,6,7,8,9},ASC(J8798)&amp;1234567890))-1)</f>
        <v>Ge</v>
      </c>
      <c r="L8798" s="25">
        <f t="shared" si="275"/>
        <v>1</v>
      </c>
      <c r="M8798" s="25">
        <f>VLOOKUP(K8798,Table!$A$2:$C$121,2,0)</f>
        <v>14</v>
      </c>
      <c r="N8798" s="26">
        <f>VLOOKUP(K8798,Table!$A$2:$C$121,3,0)</f>
        <v>4</v>
      </c>
      <c r="O8798" s="13" t="str">
        <f>VLOOKUP(A8798,Table!$U$1:$V$230,2,0)</f>
        <v>Cubic</v>
      </c>
      <c r="P8798" s="1"/>
    </row>
    <row r="8799" spans="1:16">
      <c r="A8799" s="12">
        <v>223</v>
      </c>
      <c r="B8799" s="12">
        <v>25301</v>
      </c>
      <c r="C8799" s="12" t="s">
        <v>9683</v>
      </c>
      <c r="D8799" s="12" t="s">
        <v>9688</v>
      </c>
      <c r="E8799" s="17" t="s">
        <v>11882</v>
      </c>
      <c r="F8799" s="25" t="str">
        <f>LEFT(E8799,MIN(FIND({0,1,2,3,4,5,6,7,8,9},ASC(E8799)&amp;1234567890))-1)</f>
        <v>K</v>
      </c>
      <c r="G8799" s="25">
        <f t="shared" si="274"/>
        <v>8</v>
      </c>
      <c r="H8799" s="25">
        <f>VLOOKUP(F8799,Table!$A$2:$C$121,2,0)</f>
        <v>1</v>
      </c>
      <c r="I8799" s="26">
        <f>VLOOKUP(F8799,Table!$A$2:$C$121,3,0)</f>
        <v>4</v>
      </c>
      <c r="J8799" s="17" t="s">
        <v>14198</v>
      </c>
      <c r="K8799" s="25" t="str">
        <f>LEFT(J8799,MIN(FIND({0,1,2,3,4,5,6,7,8,9},ASC(J8799)&amp;1234567890))-1)</f>
        <v>Sn</v>
      </c>
      <c r="L8799" s="25">
        <f t="shared" si="275"/>
        <v>46</v>
      </c>
      <c r="M8799" s="25">
        <f>VLOOKUP(K8799,Table!$A$2:$C$121,2,0)</f>
        <v>14</v>
      </c>
      <c r="N8799" s="26">
        <f>VLOOKUP(K8799,Table!$A$2:$C$121,3,0)</f>
        <v>5</v>
      </c>
      <c r="O8799" s="13" t="str">
        <f>VLOOKUP(A8799,Table!$U$1:$V$230,2,0)</f>
        <v>Cubic</v>
      </c>
      <c r="P8799" s="1"/>
    </row>
    <row r="8800" spans="1:16">
      <c r="A8800" s="12">
        <v>223</v>
      </c>
      <c r="B8800" s="12">
        <v>25413</v>
      </c>
      <c r="C8800" s="12" t="s">
        <v>9683</v>
      </c>
      <c r="D8800" s="12" t="s">
        <v>9689</v>
      </c>
      <c r="E8800" s="17" t="s">
        <v>13059</v>
      </c>
      <c r="F8800" s="25" t="str">
        <f>LEFT(E8800,MIN(FIND({0,1,2,3,4,5,6,7,8,9},ASC(E8800)&amp;1234567890))-1)</f>
        <v>Na</v>
      </c>
      <c r="G8800" s="25">
        <f t="shared" si="274"/>
        <v>8</v>
      </c>
      <c r="H8800" s="25">
        <f>VLOOKUP(F8800,Table!$A$2:$C$121,2,0)</f>
        <v>1</v>
      </c>
      <c r="I8800" s="26">
        <f>VLOOKUP(F8800,Table!$A$2:$C$121,3,0)</f>
        <v>3</v>
      </c>
      <c r="J8800" s="17" t="s">
        <v>14197</v>
      </c>
      <c r="K8800" s="25" t="str">
        <f>LEFT(J8800,MIN(FIND({0,1,2,3,4,5,6,7,8,9},ASC(J8800)&amp;1234567890))-1)</f>
        <v>Si</v>
      </c>
      <c r="L8800" s="25">
        <f t="shared" si="275"/>
        <v>46</v>
      </c>
      <c r="M8800" s="25">
        <f>VLOOKUP(K8800,Table!$A$2:$C$121,2,0)</f>
        <v>14</v>
      </c>
      <c r="N8800" s="26">
        <f>VLOOKUP(K8800,Table!$A$2:$C$121,3,0)</f>
        <v>3</v>
      </c>
      <c r="O8800" s="13" t="str">
        <f>VLOOKUP(A8800,Table!$U$1:$V$230,2,0)</f>
        <v>Cubic</v>
      </c>
      <c r="P8800" s="1"/>
    </row>
    <row r="8801" spans="1:16">
      <c r="A8801" s="12">
        <v>223</v>
      </c>
      <c r="B8801" s="12">
        <v>26300</v>
      </c>
      <c r="C8801" s="12" t="s">
        <v>9683</v>
      </c>
      <c r="D8801" s="12" t="s">
        <v>9690</v>
      </c>
      <c r="E8801" s="17" t="s">
        <v>11882</v>
      </c>
      <c r="F8801" s="25" t="str">
        <f>LEFT(E8801,MIN(FIND({0,1,2,3,4,5,6,7,8,9},ASC(E8801)&amp;1234567890))-1)</f>
        <v>K</v>
      </c>
      <c r="G8801" s="25">
        <f t="shared" si="274"/>
        <v>8</v>
      </c>
      <c r="H8801" s="25">
        <f>VLOOKUP(F8801,Table!$A$2:$C$121,2,0)</f>
        <v>1</v>
      </c>
      <c r="I8801" s="26">
        <f>VLOOKUP(F8801,Table!$A$2:$C$121,3,0)</f>
        <v>4</v>
      </c>
      <c r="J8801" s="17" t="s">
        <v>14199</v>
      </c>
      <c r="K8801" s="25" t="str">
        <f>LEFT(J8801,MIN(FIND({0,1,2,3,4,5,6,7,8,9},ASC(J8801)&amp;1234567890))-1)</f>
        <v>Ge</v>
      </c>
      <c r="L8801" s="25">
        <f t="shared" si="275"/>
        <v>46</v>
      </c>
      <c r="M8801" s="25">
        <f>VLOOKUP(K8801,Table!$A$2:$C$121,2,0)</f>
        <v>14</v>
      </c>
      <c r="N8801" s="26">
        <f>VLOOKUP(K8801,Table!$A$2:$C$121,3,0)</f>
        <v>4</v>
      </c>
      <c r="O8801" s="13" t="str">
        <f>VLOOKUP(A8801,Table!$U$1:$V$230,2,0)</f>
        <v>Cubic</v>
      </c>
      <c r="P8801" s="1"/>
    </row>
    <row r="8802" spans="1:16">
      <c r="A8802" s="12">
        <v>223</v>
      </c>
      <c r="B8802" s="12">
        <v>26573</v>
      </c>
      <c r="C8802" s="12" t="s">
        <v>9683</v>
      </c>
      <c r="D8802" s="12" t="s">
        <v>3916</v>
      </c>
      <c r="E8802" s="17" t="s">
        <v>12190</v>
      </c>
      <c r="F8802" s="25" t="str">
        <f>LEFT(E8802,MIN(FIND({0,1,2,3,4,5,6,7,8,9},ASC(E8802)&amp;1234567890))-1)</f>
        <v>Nb</v>
      </c>
      <c r="G8802" s="25">
        <f t="shared" si="274"/>
        <v>3</v>
      </c>
      <c r="H8802" s="25">
        <f>VLOOKUP(F8802,Table!$A$2:$C$121,2,0)</f>
        <v>5</v>
      </c>
      <c r="I8802" s="26">
        <f>VLOOKUP(F8802,Table!$A$2:$C$121,3,0)</f>
        <v>5</v>
      </c>
      <c r="J8802" s="17" t="s">
        <v>544</v>
      </c>
      <c r="K8802" s="25" t="str">
        <f>LEFT(J8802,MIN(FIND({0,1,2,3,4,5,6,7,8,9},ASC(J8802)&amp;1234567890))-1)</f>
        <v>Ge</v>
      </c>
      <c r="L8802" s="25">
        <f t="shared" si="275"/>
        <v>1</v>
      </c>
      <c r="M8802" s="25">
        <f>VLOOKUP(K8802,Table!$A$2:$C$121,2,0)</f>
        <v>14</v>
      </c>
      <c r="N8802" s="26">
        <f>VLOOKUP(K8802,Table!$A$2:$C$121,3,0)</f>
        <v>4</v>
      </c>
      <c r="O8802" s="13" t="str">
        <f>VLOOKUP(A8802,Table!$U$1:$V$230,2,0)</f>
        <v>Cubic</v>
      </c>
      <c r="P8802" s="1"/>
    </row>
    <row r="8803" spans="1:16">
      <c r="A8803" s="12">
        <v>223</v>
      </c>
      <c r="B8803" s="12">
        <v>26592</v>
      </c>
      <c r="C8803" s="12" t="s">
        <v>9683</v>
      </c>
      <c r="D8803" s="12" t="s">
        <v>9691</v>
      </c>
      <c r="E8803" s="17" t="s">
        <v>343</v>
      </c>
      <c r="F8803" s="25" t="str">
        <f>LEFT(E8803,MIN(FIND({0,1,2,3,4,5,6,7,8,9},ASC(E8803)&amp;1234567890))-1)</f>
        <v>U</v>
      </c>
      <c r="G8803" s="25">
        <f t="shared" si="274"/>
        <v>1</v>
      </c>
      <c r="H8803" s="25">
        <f>VLOOKUP(F8803,Table!$A$2:$C$121,2,0)</f>
        <v>3</v>
      </c>
      <c r="I8803" s="26">
        <f>VLOOKUP(F8803,Table!$A$2:$C$121,3,0)</f>
        <v>7</v>
      </c>
      <c r="J8803" s="17" t="s">
        <v>11907</v>
      </c>
      <c r="K8803" s="25" t="str">
        <f>LEFT(J8803,MIN(FIND({0,1,2,3,4,5,6,7,8,9},ASC(J8803)&amp;1234567890))-1)</f>
        <v>H</v>
      </c>
      <c r="L8803" s="25">
        <f t="shared" si="275"/>
        <v>3</v>
      </c>
      <c r="M8803" s="25">
        <f>VLOOKUP(K8803,Table!$A$2:$C$121,2,0)</f>
        <v>1</v>
      </c>
      <c r="N8803" s="26">
        <f>VLOOKUP(K8803,Table!$A$2:$C$121,3,0)</f>
        <v>1</v>
      </c>
      <c r="O8803" s="13" t="str">
        <f>VLOOKUP(A8803,Table!$U$1:$V$230,2,0)</f>
        <v>Cubic</v>
      </c>
      <c r="P8803" s="1"/>
    </row>
    <row r="8804" spans="1:16">
      <c r="A8804" s="12">
        <v>223</v>
      </c>
      <c r="B8804" s="12">
        <v>28122</v>
      </c>
      <c r="C8804" s="12" t="s">
        <v>9683</v>
      </c>
      <c r="D8804" s="12" t="s">
        <v>9692</v>
      </c>
      <c r="E8804" s="17" t="s">
        <v>14200</v>
      </c>
      <c r="F8804" s="25" t="str">
        <f>LEFT(E8804,MIN(FIND({0,1,2,3,4,5,6,7,8,9},ASC(E8804)&amp;1234567890))-1)</f>
        <v>K</v>
      </c>
      <c r="G8804" s="25">
        <f t="shared" si="274"/>
        <v>6.8</v>
      </c>
      <c r="H8804" s="25">
        <f>VLOOKUP(F8804,Table!$A$2:$C$121,2,0)</f>
        <v>1</v>
      </c>
      <c r="I8804" s="26">
        <f>VLOOKUP(F8804,Table!$A$2:$C$121,3,0)</f>
        <v>4</v>
      </c>
      <c r="J8804" s="17" t="s">
        <v>14201</v>
      </c>
      <c r="K8804" s="25" t="str">
        <f>LEFT(J8804,MIN(FIND({0,1,2,3,4,5,6,7,8,9},ASC(J8804)&amp;1234567890))-1)</f>
        <v>Si</v>
      </c>
      <c r="L8804" s="25">
        <f t="shared" si="275"/>
        <v>45.3</v>
      </c>
      <c r="M8804" s="25">
        <f>VLOOKUP(K8804,Table!$A$2:$C$121,2,0)</f>
        <v>14</v>
      </c>
      <c r="N8804" s="26">
        <f>VLOOKUP(K8804,Table!$A$2:$C$121,3,0)</f>
        <v>3</v>
      </c>
      <c r="O8804" s="13" t="str">
        <f>VLOOKUP(A8804,Table!$U$1:$V$230,2,0)</f>
        <v>Cubic</v>
      </c>
      <c r="P8804" s="1"/>
    </row>
    <row r="8805" spans="1:16">
      <c r="A8805" s="12">
        <v>223</v>
      </c>
      <c r="B8805" s="12">
        <v>28123</v>
      </c>
      <c r="C8805" s="12" t="s">
        <v>9683</v>
      </c>
      <c r="D8805" s="12" t="s">
        <v>9693</v>
      </c>
      <c r="E8805" s="17" t="s">
        <v>14202</v>
      </c>
      <c r="F8805" s="25" t="str">
        <f>LEFT(E8805,MIN(FIND({0,1,2,3,4,5,6,7,8,9},ASC(E8805)&amp;1234567890))-1)</f>
        <v>K</v>
      </c>
      <c r="G8805" s="25">
        <f t="shared" si="274"/>
        <v>7.4</v>
      </c>
      <c r="H8805" s="25">
        <f>VLOOKUP(F8805,Table!$A$2:$C$121,2,0)</f>
        <v>1</v>
      </c>
      <c r="I8805" s="26">
        <f>VLOOKUP(F8805,Table!$A$2:$C$121,3,0)</f>
        <v>4</v>
      </c>
      <c r="J8805" s="17" t="s">
        <v>14203</v>
      </c>
      <c r="K8805" s="25" t="str">
        <f>LEFT(J8805,MIN(FIND({0,1,2,3,4,5,6,7,8,9},ASC(J8805)&amp;1234567890))-1)</f>
        <v>Ge</v>
      </c>
      <c r="L8805" s="25">
        <f t="shared" si="275"/>
        <v>45</v>
      </c>
      <c r="M8805" s="25">
        <f>VLOOKUP(K8805,Table!$A$2:$C$121,2,0)</f>
        <v>14</v>
      </c>
      <c r="N8805" s="26">
        <f>VLOOKUP(K8805,Table!$A$2:$C$121,3,0)</f>
        <v>4</v>
      </c>
      <c r="O8805" s="13" t="str">
        <f>VLOOKUP(A8805,Table!$U$1:$V$230,2,0)</f>
        <v>Cubic</v>
      </c>
      <c r="P8805" s="1"/>
    </row>
    <row r="8806" spans="1:16">
      <c r="A8806" s="12">
        <v>223</v>
      </c>
      <c r="B8806" s="12">
        <v>22412</v>
      </c>
      <c r="C8806" s="12" t="s">
        <v>9683</v>
      </c>
      <c r="D8806" s="12" t="s">
        <v>9694</v>
      </c>
      <c r="E8806" s="17" t="s">
        <v>11405</v>
      </c>
      <c r="F8806" s="25" t="str">
        <f>LEFT(E8806,MIN(FIND({0,1,2,3,4,5,6,7,8,9},ASC(E8806)&amp;1234567890))-1)</f>
        <v>V</v>
      </c>
      <c r="G8806" s="25">
        <f t="shared" si="274"/>
        <v>3</v>
      </c>
      <c r="H8806" s="25">
        <f>VLOOKUP(F8806,Table!$A$2:$C$121,2,0)</f>
        <v>5</v>
      </c>
      <c r="I8806" s="26">
        <f>VLOOKUP(F8806,Table!$A$2:$C$121,3,0)</f>
        <v>4</v>
      </c>
      <c r="J8806" s="17" t="s">
        <v>31</v>
      </c>
      <c r="K8806" s="25" t="str">
        <f>LEFT(J8806,MIN(FIND({0,1,2,3,4,5,6,7,8,9},ASC(J8806)&amp;1234567890))-1)</f>
        <v>Si</v>
      </c>
      <c r="L8806" s="25">
        <f t="shared" si="275"/>
        <v>1</v>
      </c>
      <c r="M8806" s="25">
        <f>VLOOKUP(K8806,Table!$A$2:$C$121,2,0)</f>
        <v>14</v>
      </c>
      <c r="N8806" s="26">
        <f>VLOOKUP(K8806,Table!$A$2:$C$121,3,0)</f>
        <v>3</v>
      </c>
      <c r="O8806" s="13" t="str">
        <f>VLOOKUP(A8806,Table!$U$1:$V$230,2,0)</f>
        <v>Cubic</v>
      </c>
      <c r="P8806" s="1"/>
    </row>
    <row r="8807" spans="1:16">
      <c r="A8807" s="12">
        <v>223</v>
      </c>
      <c r="B8807" s="12">
        <v>30444</v>
      </c>
      <c r="C8807" s="12" t="s">
        <v>9683</v>
      </c>
      <c r="D8807" s="12" t="s">
        <v>9695</v>
      </c>
      <c r="E8807" s="17" t="s">
        <v>11355</v>
      </c>
      <c r="F8807" s="25" t="str">
        <f>LEFT(E8807,MIN(FIND({0,1,2,3,4,5,6,7,8,9},ASC(E8807)&amp;1234567890))-1)</f>
        <v>Pt</v>
      </c>
      <c r="G8807" s="25">
        <f t="shared" si="274"/>
        <v>3</v>
      </c>
      <c r="H8807" s="25">
        <f>VLOOKUP(F8807,Table!$A$2:$C$121,2,0)</f>
        <v>10</v>
      </c>
      <c r="I8807" s="26">
        <f>VLOOKUP(F8807,Table!$A$2:$C$121,3,0)</f>
        <v>6</v>
      </c>
      <c r="J8807" s="17" t="s">
        <v>582</v>
      </c>
      <c r="K8807" s="25" t="str">
        <f>LEFT(J8807,MIN(FIND({0,1,2,3,4,5,6,7,8,9},ASC(J8807)&amp;1234567890))-1)</f>
        <v>O</v>
      </c>
      <c r="L8807" s="25">
        <f t="shared" si="275"/>
        <v>4</v>
      </c>
      <c r="M8807" s="25">
        <f>VLOOKUP(K8807,Table!$A$2:$C$121,2,0)</f>
        <v>16</v>
      </c>
      <c r="N8807" s="26">
        <f>VLOOKUP(K8807,Table!$A$2:$C$121,3,0)</f>
        <v>2</v>
      </c>
      <c r="O8807" s="13" t="str">
        <f>VLOOKUP(A8807,Table!$U$1:$V$230,2,0)</f>
        <v>Cubic</v>
      </c>
      <c r="P8807" s="1"/>
    </row>
    <row r="8808" spans="1:16">
      <c r="A8808" s="12">
        <v>223</v>
      </c>
      <c r="B8808" s="12">
        <v>32509</v>
      </c>
      <c r="C8808" s="12" t="s">
        <v>9683</v>
      </c>
      <c r="D8808" s="12" t="s">
        <v>9696</v>
      </c>
      <c r="E8808" s="17" t="s">
        <v>11383</v>
      </c>
      <c r="F8808" s="25" t="str">
        <f>LEFT(E8808,MIN(FIND({0,1,2,3,4,5,6,7,8,9},ASC(E8808)&amp;1234567890))-1)</f>
        <v>Cr</v>
      </c>
      <c r="G8808" s="25">
        <f t="shared" si="274"/>
        <v>3</v>
      </c>
      <c r="H8808" s="25">
        <f>VLOOKUP(F8808,Table!$A$2:$C$121,2,0)</f>
        <v>6</v>
      </c>
      <c r="I8808" s="26">
        <f>VLOOKUP(F8808,Table!$A$2:$C$121,3,0)</f>
        <v>4</v>
      </c>
      <c r="J8808" s="17" t="s">
        <v>31</v>
      </c>
      <c r="K8808" s="25" t="str">
        <f>LEFT(J8808,MIN(FIND({0,1,2,3,4,5,6,7,8,9},ASC(J8808)&amp;1234567890))-1)</f>
        <v>Si</v>
      </c>
      <c r="L8808" s="25">
        <f t="shared" si="275"/>
        <v>1</v>
      </c>
      <c r="M8808" s="25">
        <f>VLOOKUP(K8808,Table!$A$2:$C$121,2,0)</f>
        <v>14</v>
      </c>
      <c r="N8808" s="26">
        <f>VLOOKUP(K8808,Table!$A$2:$C$121,3,0)</f>
        <v>3</v>
      </c>
      <c r="O8808" s="13" t="str">
        <f>VLOOKUP(A8808,Table!$U$1:$V$230,2,0)</f>
        <v>Cubic</v>
      </c>
      <c r="P8808" s="1"/>
    </row>
    <row r="8809" spans="1:16">
      <c r="A8809" s="12">
        <v>223</v>
      </c>
      <c r="B8809" s="12">
        <v>35755</v>
      </c>
      <c r="C8809" s="12" t="s">
        <v>9683</v>
      </c>
      <c r="D8809" s="12" t="s">
        <v>9697</v>
      </c>
      <c r="E8809" s="17" t="s">
        <v>480</v>
      </c>
      <c r="F8809" s="25" t="str">
        <f>LEFT(E8809,MIN(FIND({0,1,2,3,4,5,6,7,8,9},ASC(E8809)&amp;1234567890))-1)</f>
        <v>Mo</v>
      </c>
      <c r="G8809" s="25">
        <f t="shared" si="274"/>
        <v>3</v>
      </c>
      <c r="H8809" s="25">
        <f>VLOOKUP(F8809,Table!$A$2:$C$121,2,0)</f>
        <v>6</v>
      </c>
      <c r="I8809" s="26">
        <f>VLOOKUP(F8809,Table!$A$2:$C$121,3,0)</f>
        <v>5</v>
      </c>
      <c r="J8809" s="17" t="s">
        <v>31</v>
      </c>
      <c r="K8809" s="25" t="str">
        <f>LEFT(J8809,MIN(FIND({0,1,2,3,4,5,6,7,8,9},ASC(J8809)&amp;1234567890))-1)</f>
        <v>Si</v>
      </c>
      <c r="L8809" s="25">
        <f t="shared" si="275"/>
        <v>1</v>
      </c>
      <c r="M8809" s="25">
        <f>VLOOKUP(K8809,Table!$A$2:$C$121,2,0)</f>
        <v>14</v>
      </c>
      <c r="N8809" s="26">
        <f>VLOOKUP(K8809,Table!$A$2:$C$121,3,0)</f>
        <v>3</v>
      </c>
      <c r="O8809" s="13" t="str">
        <f>VLOOKUP(A8809,Table!$U$1:$V$230,2,0)</f>
        <v>Cubic</v>
      </c>
      <c r="P8809" s="1"/>
    </row>
    <row r="8810" spans="1:16">
      <c r="A8810" s="12">
        <v>223</v>
      </c>
      <c r="B8810" s="12">
        <v>62352</v>
      </c>
      <c r="C8810" s="12" t="s">
        <v>9683</v>
      </c>
      <c r="D8810" s="12" t="s">
        <v>9698</v>
      </c>
      <c r="E8810" s="17" t="s">
        <v>13082</v>
      </c>
      <c r="F8810" s="25" t="str">
        <f>LEFT(E8810,MIN(FIND({0,1,2,3,4,5,6,7,8,9},ASC(E8810)&amp;1234567890))-1)</f>
        <v>Cs</v>
      </c>
      <c r="G8810" s="25">
        <f t="shared" si="274"/>
        <v>8</v>
      </c>
      <c r="H8810" s="25">
        <f>VLOOKUP(F8810,Table!$A$2:$C$121,2,0)</f>
        <v>1</v>
      </c>
      <c r="I8810" s="26">
        <f>VLOOKUP(F8810,Table!$A$2:$C$121,3,0)</f>
        <v>6</v>
      </c>
      <c r="J8810" s="17" t="s">
        <v>14198</v>
      </c>
      <c r="K8810" s="25" t="str">
        <f>LEFT(J8810,MIN(FIND({0,1,2,3,4,5,6,7,8,9},ASC(J8810)&amp;1234567890))-1)</f>
        <v>Sn</v>
      </c>
      <c r="L8810" s="25">
        <f t="shared" si="275"/>
        <v>46</v>
      </c>
      <c r="M8810" s="25">
        <f>VLOOKUP(K8810,Table!$A$2:$C$121,2,0)</f>
        <v>14</v>
      </c>
      <c r="N8810" s="26">
        <f>VLOOKUP(K8810,Table!$A$2:$C$121,3,0)</f>
        <v>5</v>
      </c>
      <c r="O8810" s="13" t="str">
        <f>VLOOKUP(A8810,Table!$U$1:$V$230,2,0)</f>
        <v>Cubic</v>
      </c>
      <c r="P8810" s="1"/>
    </row>
    <row r="8811" spans="1:16">
      <c r="A8811" s="12">
        <v>223</v>
      </c>
      <c r="B8811" s="12">
        <v>60545</v>
      </c>
      <c r="C8811" s="12" t="s">
        <v>9683</v>
      </c>
      <c r="D8811" s="12" t="s">
        <v>9699</v>
      </c>
      <c r="E8811" s="17" t="s">
        <v>343</v>
      </c>
      <c r="F8811" s="25" t="str">
        <f>LEFT(E8811,MIN(FIND({0,1,2,3,4,5,6,7,8,9},ASC(E8811)&amp;1234567890))-1)</f>
        <v>U</v>
      </c>
      <c r="G8811" s="25">
        <f t="shared" si="274"/>
        <v>1</v>
      </c>
      <c r="H8811" s="25">
        <f>VLOOKUP(F8811,Table!$A$2:$C$121,2,0)</f>
        <v>3</v>
      </c>
      <c r="I8811" s="26">
        <f>VLOOKUP(F8811,Table!$A$2:$C$121,3,0)</f>
        <v>7</v>
      </c>
      <c r="J8811" s="17" t="s">
        <v>11904</v>
      </c>
      <c r="K8811" s="25" t="str">
        <f>LEFT(J8811,MIN(FIND({0,1,2,3,4,5,6,7,8,9},ASC(J8811)&amp;1234567890))-1)</f>
        <v>D</v>
      </c>
      <c r="L8811" s="25">
        <f t="shared" si="275"/>
        <v>3</v>
      </c>
      <c r="M8811" s="25">
        <f>VLOOKUP(K8811,Table!$A$2:$C$121,2,0)</f>
        <v>1</v>
      </c>
      <c r="N8811" s="26">
        <f>VLOOKUP(K8811,Table!$A$2:$C$121,3,0)</f>
        <v>1</v>
      </c>
      <c r="O8811" s="13" t="str">
        <f>VLOOKUP(A8811,Table!$U$1:$V$230,2,0)</f>
        <v>Cubic</v>
      </c>
      <c r="P8811" s="1"/>
    </row>
    <row r="8812" spans="1:16">
      <c r="A8812" s="12">
        <v>223</v>
      </c>
      <c r="B8812" s="12">
        <v>50296</v>
      </c>
      <c r="C8812" s="12" t="s">
        <v>9683</v>
      </c>
      <c r="D8812" s="12" t="s">
        <v>9700</v>
      </c>
      <c r="E8812" s="17" t="s">
        <v>11459</v>
      </c>
      <c r="F8812" s="25" t="str">
        <f>LEFT(E8812,MIN(FIND({0,1,2,3,4,5,6,7,8,9},ASC(E8812)&amp;1234567890))-1)</f>
        <v>Ti</v>
      </c>
      <c r="G8812" s="25">
        <f t="shared" si="274"/>
        <v>3</v>
      </c>
      <c r="H8812" s="25">
        <f>VLOOKUP(F8812,Table!$A$2:$C$121,2,0)</f>
        <v>4</v>
      </c>
      <c r="I8812" s="26">
        <f>VLOOKUP(F8812,Table!$A$2:$C$121,3,0)</f>
        <v>4</v>
      </c>
      <c r="J8812" s="17" t="s">
        <v>72</v>
      </c>
      <c r="K8812" s="25" t="str">
        <f>LEFT(J8812,MIN(FIND({0,1,2,3,4,5,6,7,8,9},ASC(J8812)&amp;1234567890))-1)</f>
        <v>Ir</v>
      </c>
      <c r="L8812" s="25">
        <f t="shared" si="275"/>
        <v>1</v>
      </c>
      <c r="M8812" s="25">
        <f>VLOOKUP(K8812,Table!$A$2:$C$121,2,0)</f>
        <v>9</v>
      </c>
      <c r="N8812" s="26">
        <f>VLOOKUP(K8812,Table!$A$2:$C$121,3,0)</f>
        <v>6</v>
      </c>
      <c r="O8812" s="13" t="str">
        <f>VLOOKUP(A8812,Table!$U$1:$V$230,2,0)</f>
        <v>Cubic</v>
      </c>
      <c r="P8812" s="1"/>
    </row>
    <row r="8813" spans="1:16">
      <c r="A8813" s="12">
        <v>223</v>
      </c>
      <c r="B8813" s="12">
        <v>79273</v>
      </c>
      <c r="C8813" s="12" t="s">
        <v>9683</v>
      </c>
      <c r="D8813" s="12" t="s">
        <v>9701</v>
      </c>
      <c r="E8813" s="17" t="s">
        <v>541</v>
      </c>
      <c r="F8813" s="25" t="str">
        <f>LEFT(E8813,MIN(FIND({0,1,2,3,4,5,6,7,8,9},ASC(E8813)&amp;1234567890))-1)</f>
        <v>Pd</v>
      </c>
      <c r="G8813" s="25">
        <f t="shared" si="274"/>
        <v>1</v>
      </c>
      <c r="H8813" s="25">
        <f>VLOOKUP(F8813,Table!$A$2:$C$121,2,0)</f>
        <v>10</v>
      </c>
      <c r="I8813" s="26">
        <f>VLOOKUP(F8813,Table!$A$2:$C$121,3,0)</f>
        <v>5</v>
      </c>
      <c r="J8813" s="17" t="s">
        <v>14204</v>
      </c>
      <c r="K8813" s="25" t="str">
        <f>LEFT(J8813,MIN(FIND({0,1,2,3,4,5,6,7,8,9},ASC(J8813)&amp;1234567890))-1)</f>
        <v>D</v>
      </c>
      <c r="L8813" s="25">
        <f t="shared" si="275"/>
        <v>0.64900000000000002</v>
      </c>
      <c r="M8813" s="25">
        <f>VLOOKUP(K8813,Table!$A$2:$C$121,2,0)</f>
        <v>1</v>
      </c>
      <c r="N8813" s="26">
        <f>VLOOKUP(K8813,Table!$A$2:$C$121,3,0)</f>
        <v>1</v>
      </c>
      <c r="O8813" s="13" t="str">
        <f>VLOOKUP(A8813,Table!$U$1:$V$230,2,0)</f>
        <v>Cubic</v>
      </c>
      <c r="P8813" s="1"/>
    </row>
    <row r="8814" spans="1:16">
      <c r="A8814" s="12">
        <v>223</v>
      </c>
      <c r="B8814" s="12">
        <v>70063</v>
      </c>
      <c r="C8814" s="12" t="s">
        <v>9683</v>
      </c>
      <c r="D8814" s="12" t="s">
        <v>9702</v>
      </c>
      <c r="E8814" s="17" t="s">
        <v>11628</v>
      </c>
      <c r="F8814" s="25" t="str">
        <f>LEFT(E8814,MIN(FIND({0,1,2,3,4,5,6,7,8,9},ASC(E8814)&amp;1234567890))-1)</f>
        <v>Ba</v>
      </c>
      <c r="G8814" s="25">
        <f t="shared" si="274"/>
        <v>3</v>
      </c>
      <c r="H8814" s="25">
        <f>VLOOKUP(F8814,Table!$A$2:$C$121,2,0)</f>
        <v>2</v>
      </c>
      <c r="I8814" s="26">
        <f>VLOOKUP(F8814,Table!$A$2:$C$121,3,0)</f>
        <v>6</v>
      </c>
      <c r="J8814" s="17" t="s">
        <v>11427</v>
      </c>
      <c r="K8814" s="25" t="str">
        <f>LEFT(J8814,MIN(FIND({0,1,2,3,4,5,6,7,8,9},ASC(J8814)&amp;1234567890))-1)</f>
        <v>C</v>
      </c>
      <c r="L8814" s="25">
        <f t="shared" si="275"/>
        <v>60</v>
      </c>
      <c r="M8814" s="25">
        <f>VLOOKUP(K8814,Table!$A$2:$C$121,2,0)</f>
        <v>14</v>
      </c>
      <c r="N8814" s="26">
        <f>VLOOKUP(K8814,Table!$A$2:$C$121,3,0)</f>
        <v>2</v>
      </c>
      <c r="O8814" s="13" t="str">
        <f>VLOOKUP(A8814,Table!$U$1:$V$230,2,0)</f>
        <v>Cubic</v>
      </c>
      <c r="P8814" s="1"/>
    </row>
    <row r="8815" spans="1:16">
      <c r="A8815" s="12">
        <v>223</v>
      </c>
      <c r="B8815" s="12">
        <v>200053</v>
      </c>
      <c r="C8815" s="12" t="s">
        <v>9683</v>
      </c>
      <c r="D8815" s="12" t="s">
        <v>9703</v>
      </c>
      <c r="E8815" s="17" t="s">
        <v>14205</v>
      </c>
      <c r="F8815" s="25" t="str">
        <f>LEFT(E8815,MIN(FIND({0,1,2,3,4,5,6,7,8,9},ASC(E8815)&amp;1234567890))-1)</f>
        <v>Pt</v>
      </c>
      <c r="G8815" s="25">
        <f t="shared" si="274"/>
        <v>3.4</v>
      </c>
      <c r="H8815" s="25">
        <f>VLOOKUP(F8815,Table!$A$2:$C$121,2,0)</f>
        <v>10</v>
      </c>
      <c r="I8815" s="26">
        <f>VLOOKUP(F8815,Table!$A$2:$C$121,3,0)</f>
        <v>6</v>
      </c>
      <c r="J8815" s="17" t="s">
        <v>582</v>
      </c>
      <c r="K8815" s="25" t="str">
        <f>LEFT(J8815,MIN(FIND({0,1,2,3,4,5,6,7,8,9},ASC(J8815)&amp;1234567890))-1)</f>
        <v>O</v>
      </c>
      <c r="L8815" s="25">
        <f t="shared" si="275"/>
        <v>4</v>
      </c>
      <c r="M8815" s="25">
        <f>VLOOKUP(K8815,Table!$A$2:$C$121,2,0)</f>
        <v>16</v>
      </c>
      <c r="N8815" s="26">
        <f>VLOOKUP(K8815,Table!$A$2:$C$121,3,0)</f>
        <v>2</v>
      </c>
      <c r="O8815" s="13" t="str">
        <f>VLOOKUP(A8815,Table!$U$1:$V$230,2,0)</f>
        <v>Cubic</v>
      </c>
      <c r="P8815" s="1"/>
    </row>
    <row r="8816" spans="1:16">
      <c r="A8816" s="12">
        <v>223</v>
      </c>
      <c r="B8816" s="12">
        <v>43356</v>
      </c>
      <c r="C8816" s="12" t="s">
        <v>9683</v>
      </c>
      <c r="D8816" s="12" t="s">
        <v>5206</v>
      </c>
      <c r="E8816" s="17" t="s">
        <v>11459</v>
      </c>
      <c r="F8816" s="25" t="str">
        <f>LEFT(E8816,MIN(FIND({0,1,2,3,4,5,6,7,8,9},ASC(E8816)&amp;1234567890))-1)</f>
        <v>Ti</v>
      </c>
      <c r="G8816" s="25">
        <f t="shared" si="274"/>
        <v>3</v>
      </c>
      <c r="H8816" s="25">
        <f>VLOOKUP(F8816,Table!$A$2:$C$121,2,0)</f>
        <v>4</v>
      </c>
      <c r="I8816" s="26">
        <f>VLOOKUP(F8816,Table!$A$2:$C$121,3,0)</f>
        <v>4</v>
      </c>
      <c r="J8816" s="17" t="s">
        <v>11645</v>
      </c>
      <c r="K8816" s="25" t="str">
        <f>LEFT(J8816,MIN(FIND({0,1,2,3,4,5,6,7,8,9},ASC(J8816)&amp;1234567890))-1)</f>
        <v>Sb</v>
      </c>
      <c r="L8816" s="25">
        <f t="shared" si="275"/>
        <v>1</v>
      </c>
      <c r="M8816" s="25">
        <f>VLOOKUP(K8816,Table!$A$2:$C$121,2,0)</f>
        <v>15</v>
      </c>
      <c r="N8816" s="26">
        <f>VLOOKUP(K8816,Table!$A$2:$C$121,3,0)</f>
        <v>5</v>
      </c>
      <c r="O8816" s="13" t="str">
        <f>VLOOKUP(A8816,Table!$U$1:$V$230,2,0)</f>
        <v>Cubic</v>
      </c>
      <c r="P8816" s="1"/>
    </row>
    <row r="8817" spans="1:16">
      <c r="A8817" s="12">
        <v>223</v>
      </c>
      <c r="B8817" s="12">
        <v>43897</v>
      </c>
      <c r="C8817" s="12" t="s">
        <v>9683</v>
      </c>
      <c r="D8817" s="12" t="s">
        <v>9704</v>
      </c>
      <c r="E8817" s="17" t="s">
        <v>14206</v>
      </c>
      <c r="F8817" s="25" t="str">
        <f>LEFT(E8817,MIN(FIND({0,1,2,3,4,5,6,7,8,9},ASC(E8817)&amp;1234567890))-1)</f>
        <v>Cr</v>
      </c>
      <c r="G8817" s="25">
        <f t="shared" si="274"/>
        <v>3.2</v>
      </c>
      <c r="H8817" s="25">
        <f>VLOOKUP(F8817,Table!$A$2:$C$121,2,0)</f>
        <v>6</v>
      </c>
      <c r="I8817" s="26">
        <f>VLOOKUP(F8817,Table!$A$2:$C$121,3,0)</f>
        <v>4</v>
      </c>
      <c r="J8817" s="17" t="s">
        <v>14207</v>
      </c>
      <c r="K8817" s="25" t="str">
        <f>LEFT(J8817,MIN(FIND({0,1,2,3,4,5,6,7,8,9},ASC(J8817)&amp;1234567890))-1)</f>
        <v>As</v>
      </c>
      <c r="L8817" s="25">
        <f t="shared" si="275"/>
        <v>0.8</v>
      </c>
      <c r="M8817" s="25">
        <f>VLOOKUP(K8817,Table!$A$2:$C$121,2,0)</f>
        <v>15</v>
      </c>
      <c r="N8817" s="26">
        <f>VLOOKUP(K8817,Table!$A$2:$C$121,3,0)</f>
        <v>4</v>
      </c>
      <c r="O8817" s="13" t="str">
        <f>VLOOKUP(A8817,Table!$U$1:$V$230,2,0)</f>
        <v>Cubic</v>
      </c>
      <c r="P8817" s="1"/>
    </row>
    <row r="8818" spans="1:16">
      <c r="A8818" s="12">
        <v>223</v>
      </c>
      <c r="B8818" s="12">
        <v>44084</v>
      </c>
      <c r="C8818" s="12" t="s">
        <v>9683</v>
      </c>
      <c r="D8818" s="12" t="s">
        <v>9705</v>
      </c>
      <c r="E8818" s="17" t="s">
        <v>11405</v>
      </c>
      <c r="F8818" s="25" t="str">
        <f>LEFT(E8818,MIN(FIND({0,1,2,3,4,5,6,7,8,9},ASC(E8818)&amp;1234567890))-1)</f>
        <v>V</v>
      </c>
      <c r="G8818" s="25">
        <f t="shared" si="274"/>
        <v>3</v>
      </c>
      <c r="H8818" s="25">
        <f>VLOOKUP(F8818,Table!$A$2:$C$121,2,0)</f>
        <v>5</v>
      </c>
      <c r="I8818" s="26">
        <f>VLOOKUP(F8818,Table!$A$2:$C$121,3,0)</f>
        <v>4</v>
      </c>
      <c r="J8818" s="17" t="s">
        <v>540</v>
      </c>
      <c r="K8818" s="25" t="str">
        <f>LEFT(J8818,MIN(FIND({0,1,2,3,4,5,6,7,8,9},ASC(J8818)&amp;1234567890))-1)</f>
        <v>As</v>
      </c>
      <c r="L8818" s="25">
        <f t="shared" si="275"/>
        <v>1</v>
      </c>
      <c r="M8818" s="25">
        <f>VLOOKUP(K8818,Table!$A$2:$C$121,2,0)</f>
        <v>15</v>
      </c>
      <c r="N8818" s="26">
        <f>VLOOKUP(K8818,Table!$A$2:$C$121,3,0)</f>
        <v>4</v>
      </c>
      <c r="O8818" s="13" t="str">
        <f>VLOOKUP(A8818,Table!$U$1:$V$230,2,0)</f>
        <v>Cubic</v>
      </c>
      <c r="P8818" s="1"/>
    </row>
    <row r="8819" spans="1:16">
      <c r="A8819" s="12">
        <v>223</v>
      </c>
      <c r="B8819" s="12">
        <v>76030</v>
      </c>
      <c r="C8819" s="12" t="s">
        <v>9683</v>
      </c>
      <c r="D8819" s="12" t="s">
        <v>9706</v>
      </c>
      <c r="E8819" s="17" t="s">
        <v>11640</v>
      </c>
      <c r="F8819" s="25" t="str">
        <f>LEFT(E8819,MIN(FIND({0,1,2,3,4,5,6,7,8,9},ASC(E8819)&amp;1234567890))-1)</f>
        <v>Pa</v>
      </c>
      <c r="G8819" s="25">
        <f t="shared" si="274"/>
        <v>1</v>
      </c>
      <c r="H8819" s="25">
        <f>VLOOKUP(F8819,Table!$A$2:$C$121,2,0)</f>
        <v>3</v>
      </c>
      <c r="I8819" s="26">
        <f>VLOOKUP(F8819,Table!$A$2:$C$121,3,0)</f>
        <v>7</v>
      </c>
      <c r="J8819" s="17" t="s">
        <v>11907</v>
      </c>
      <c r="K8819" s="25" t="str">
        <f>LEFT(J8819,MIN(FIND({0,1,2,3,4,5,6,7,8,9},ASC(J8819)&amp;1234567890))-1)</f>
        <v>H</v>
      </c>
      <c r="L8819" s="25">
        <f t="shared" si="275"/>
        <v>3</v>
      </c>
      <c r="M8819" s="25">
        <f>VLOOKUP(K8819,Table!$A$2:$C$121,2,0)</f>
        <v>1</v>
      </c>
      <c r="N8819" s="26">
        <f>VLOOKUP(K8819,Table!$A$2:$C$121,3,0)</f>
        <v>1</v>
      </c>
      <c r="O8819" s="13" t="str">
        <f>VLOOKUP(A8819,Table!$U$1:$V$230,2,0)</f>
        <v>Cubic</v>
      </c>
      <c r="P8819" s="1"/>
    </row>
    <row r="8820" spans="1:16">
      <c r="A8820" s="12">
        <v>223</v>
      </c>
      <c r="B8820" s="12">
        <v>76572</v>
      </c>
      <c r="C8820" s="12" t="s">
        <v>9683</v>
      </c>
      <c r="D8820" s="12" t="s">
        <v>9707</v>
      </c>
      <c r="E8820" s="17" t="s">
        <v>12190</v>
      </c>
      <c r="F8820" s="25" t="str">
        <f>LEFT(E8820,MIN(FIND({0,1,2,3,4,5,6,7,8,9},ASC(E8820)&amp;1234567890))-1)</f>
        <v>Nb</v>
      </c>
      <c r="G8820" s="25">
        <f t="shared" si="274"/>
        <v>3</v>
      </c>
      <c r="H8820" s="25">
        <f>VLOOKUP(F8820,Table!$A$2:$C$121,2,0)</f>
        <v>5</v>
      </c>
      <c r="I8820" s="26">
        <f>VLOOKUP(F8820,Table!$A$2:$C$121,3,0)</f>
        <v>5</v>
      </c>
      <c r="J8820" s="17" t="s">
        <v>11645</v>
      </c>
      <c r="K8820" s="25" t="str">
        <f>LEFT(J8820,MIN(FIND({0,1,2,3,4,5,6,7,8,9},ASC(J8820)&amp;1234567890))-1)</f>
        <v>Sb</v>
      </c>
      <c r="L8820" s="25">
        <f t="shared" si="275"/>
        <v>1</v>
      </c>
      <c r="M8820" s="25">
        <f>VLOOKUP(K8820,Table!$A$2:$C$121,2,0)</f>
        <v>15</v>
      </c>
      <c r="N8820" s="26">
        <f>VLOOKUP(K8820,Table!$A$2:$C$121,3,0)</f>
        <v>5</v>
      </c>
      <c r="O8820" s="13" t="str">
        <f>VLOOKUP(A8820,Table!$U$1:$V$230,2,0)</f>
        <v>Cubic</v>
      </c>
      <c r="P8820" s="1"/>
    </row>
    <row r="8821" spans="1:16">
      <c r="A8821" s="12">
        <v>223</v>
      </c>
      <c r="B8821" s="12">
        <v>76584</v>
      </c>
      <c r="C8821" s="12" t="s">
        <v>9683</v>
      </c>
      <c r="D8821" s="12" t="s">
        <v>3863</v>
      </c>
      <c r="E8821" s="17" t="s">
        <v>12190</v>
      </c>
      <c r="F8821" s="25" t="str">
        <f>LEFT(E8821,MIN(FIND({0,1,2,3,4,5,6,7,8,9},ASC(E8821)&amp;1234567890))-1)</f>
        <v>Nb</v>
      </c>
      <c r="G8821" s="25">
        <f t="shared" si="274"/>
        <v>3</v>
      </c>
      <c r="H8821" s="25">
        <f>VLOOKUP(F8821,Table!$A$2:$C$121,2,0)</f>
        <v>5</v>
      </c>
      <c r="I8821" s="26">
        <f>VLOOKUP(F8821,Table!$A$2:$C$121,3,0)</f>
        <v>5</v>
      </c>
      <c r="J8821" s="17" t="s">
        <v>31</v>
      </c>
      <c r="K8821" s="25" t="str">
        <f>LEFT(J8821,MIN(FIND({0,1,2,3,4,5,6,7,8,9},ASC(J8821)&amp;1234567890))-1)</f>
        <v>Si</v>
      </c>
      <c r="L8821" s="25">
        <f t="shared" si="275"/>
        <v>1</v>
      </c>
      <c r="M8821" s="25">
        <f>VLOOKUP(K8821,Table!$A$2:$C$121,2,0)</f>
        <v>14</v>
      </c>
      <c r="N8821" s="26">
        <f>VLOOKUP(K8821,Table!$A$2:$C$121,3,0)</f>
        <v>3</v>
      </c>
      <c r="O8821" s="13" t="str">
        <f>VLOOKUP(A8821,Table!$U$1:$V$230,2,0)</f>
        <v>Cubic</v>
      </c>
      <c r="P8821" s="1"/>
    </row>
    <row r="8822" spans="1:16">
      <c r="A8822" s="12">
        <v>223</v>
      </c>
      <c r="B8822" s="12">
        <v>53127</v>
      </c>
      <c r="C8822" s="12" t="s">
        <v>9683</v>
      </c>
      <c r="D8822" s="12" t="s">
        <v>9708</v>
      </c>
      <c r="E8822" s="17" t="s">
        <v>11383</v>
      </c>
      <c r="F8822" s="25" t="str">
        <f>LEFT(E8822,MIN(FIND({0,1,2,3,4,5,6,7,8,9},ASC(E8822)&amp;1234567890))-1)</f>
        <v>Cr</v>
      </c>
      <c r="G8822" s="25">
        <f t="shared" si="274"/>
        <v>3</v>
      </c>
      <c r="H8822" s="25">
        <f>VLOOKUP(F8822,Table!$A$2:$C$121,2,0)</f>
        <v>6</v>
      </c>
      <c r="I8822" s="26">
        <f>VLOOKUP(F8822,Table!$A$2:$C$121,3,0)</f>
        <v>4</v>
      </c>
      <c r="J8822" s="17" t="s">
        <v>544</v>
      </c>
      <c r="K8822" s="25" t="str">
        <f>LEFT(J8822,MIN(FIND({0,1,2,3,4,5,6,7,8,9},ASC(J8822)&amp;1234567890))-1)</f>
        <v>Ge</v>
      </c>
      <c r="L8822" s="25">
        <f t="shared" si="275"/>
        <v>1</v>
      </c>
      <c r="M8822" s="25">
        <f>VLOOKUP(K8822,Table!$A$2:$C$121,2,0)</f>
        <v>14</v>
      </c>
      <c r="N8822" s="26">
        <f>VLOOKUP(K8822,Table!$A$2:$C$121,3,0)</f>
        <v>4</v>
      </c>
      <c r="O8822" s="13" t="str">
        <f>VLOOKUP(A8822,Table!$U$1:$V$230,2,0)</f>
        <v>Cubic</v>
      </c>
      <c r="P8822" s="1"/>
    </row>
    <row r="8823" spans="1:16">
      <c r="A8823" s="12">
        <v>223</v>
      </c>
      <c r="B8823" s="12">
        <v>409469</v>
      </c>
      <c r="C8823" s="12" t="s">
        <v>9683</v>
      </c>
      <c r="D8823" s="12" t="s">
        <v>9709</v>
      </c>
      <c r="E8823" s="17" t="s">
        <v>14208</v>
      </c>
      <c r="F8823" s="25" t="str">
        <f>LEFT(E8823,MIN(FIND({0,1,2,3,4,5,6,7,8,9},ASC(E8823)&amp;1234567890))-1)</f>
        <v>Ba</v>
      </c>
      <c r="G8823" s="25">
        <f t="shared" si="274"/>
        <v>8</v>
      </c>
      <c r="H8823" s="25">
        <f>VLOOKUP(F8823,Table!$A$2:$C$121,2,0)</f>
        <v>2</v>
      </c>
      <c r="I8823" s="26">
        <f>VLOOKUP(F8823,Table!$A$2:$C$121,3,0)</f>
        <v>6</v>
      </c>
      <c r="J8823" s="17" t="s">
        <v>14209</v>
      </c>
      <c r="K8823" s="25" t="str">
        <f>LEFT(J8823,MIN(FIND({0,1,2,3,4,5,6,7,8,9},ASC(J8823)&amp;1234567890))-1)</f>
        <v>Ge</v>
      </c>
      <c r="L8823" s="25">
        <f t="shared" si="275"/>
        <v>42.9</v>
      </c>
      <c r="M8823" s="25">
        <f>VLOOKUP(K8823,Table!$A$2:$C$121,2,0)</f>
        <v>14</v>
      </c>
      <c r="N8823" s="26">
        <f>VLOOKUP(K8823,Table!$A$2:$C$121,3,0)</f>
        <v>4</v>
      </c>
      <c r="O8823" s="13" t="str">
        <f>VLOOKUP(A8823,Table!$U$1:$V$230,2,0)</f>
        <v>Cubic</v>
      </c>
      <c r="P8823" s="1"/>
    </row>
    <row r="8824" spans="1:16">
      <c r="A8824" s="12">
        <v>223</v>
      </c>
      <c r="B8824" s="12">
        <v>90093</v>
      </c>
      <c r="C8824" s="12" t="s">
        <v>9683</v>
      </c>
      <c r="D8824" s="12" t="s">
        <v>9710</v>
      </c>
      <c r="E8824" s="17" t="s">
        <v>14208</v>
      </c>
      <c r="F8824" s="25" t="str">
        <f>LEFT(E8824,MIN(FIND({0,1,2,3,4,5,6,7,8,9},ASC(E8824)&amp;1234567890))-1)</f>
        <v>Ba</v>
      </c>
      <c r="G8824" s="25">
        <f t="shared" si="274"/>
        <v>8</v>
      </c>
      <c r="H8824" s="25">
        <f>VLOOKUP(F8824,Table!$A$2:$C$121,2,0)</f>
        <v>2</v>
      </c>
      <c r="I8824" s="26">
        <f>VLOOKUP(F8824,Table!$A$2:$C$121,3,0)</f>
        <v>6</v>
      </c>
      <c r="J8824" s="17" t="s">
        <v>14197</v>
      </c>
      <c r="K8824" s="25" t="str">
        <f>LEFT(J8824,MIN(FIND({0,1,2,3,4,5,6,7,8,9},ASC(J8824)&amp;1234567890))-1)</f>
        <v>Si</v>
      </c>
      <c r="L8824" s="25">
        <f t="shared" si="275"/>
        <v>46</v>
      </c>
      <c r="M8824" s="25">
        <f>VLOOKUP(K8824,Table!$A$2:$C$121,2,0)</f>
        <v>14</v>
      </c>
      <c r="N8824" s="26">
        <f>VLOOKUP(K8824,Table!$A$2:$C$121,3,0)</f>
        <v>3</v>
      </c>
      <c r="O8824" s="13" t="str">
        <f>VLOOKUP(A8824,Table!$U$1:$V$230,2,0)</f>
        <v>Cubic</v>
      </c>
      <c r="P8824" s="1"/>
    </row>
    <row r="8825" spans="1:16">
      <c r="A8825" s="12">
        <v>223</v>
      </c>
      <c r="B8825" s="12">
        <v>91285</v>
      </c>
      <c r="C8825" s="12" t="s">
        <v>9683</v>
      </c>
      <c r="D8825" s="12" t="s">
        <v>9711</v>
      </c>
      <c r="E8825" s="17" t="s">
        <v>14210</v>
      </c>
      <c r="F8825" s="25" t="str">
        <f>LEFT(E8825,MIN(FIND({0,1,2,3,4,5,6,7,8,9},ASC(E8825)&amp;1234567890))-1)</f>
        <v>K</v>
      </c>
      <c r="G8825" s="25">
        <f t="shared" si="274"/>
        <v>7.62</v>
      </c>
      <c r="H8825" s="25">
        <f>VLOOKUP(F8825,Table!$A$2:$C$121,2,0)</f>
        <v>1</v>
      </c>
      <c r="I8825" s="26">
        <f>VLOOKUP(F8825,Table!$A$2:$C$121,3,0)</f>
        <v>4</v>
      </c>
      <c r="J8825" s="17" t="s">
        <v>14211</v>
      </c>
      <c r="K8825" s="25" t="str">
        <f>LEFT(J8825,MIN(FIND({0,1,2,3,4,5,6,7,8,9},ASC(J8825)&amp;1234567890))-1)</f>
        <v>Si</v>
      </c>
      <c r="L8825" s="25">
        <f t="shared" si="275"/>
        <v>46.63</v>
      </c>
      <c r="M8825" s="25">
        <f>VLOOKUP(K8825,Table!$A$2:$C$121,2,0)</f>
        <v>14</v>
      </c>
      <c r="N8825" s="26">
        <f>VLOOKUP(K8825,Table!$A$2:$C$121,3,0)</f>
        <v>3</v>
      </c>
      <c r="O8825" s="13" t="str">
        <f>VLOOKUP(A8825,Table!$U$1:$V$230,2,0)</f>
        <v>Cubic</v>
      </c>
      <c r="P8825" s="1"/>
    </row>
    <row r="8826" spans="1:16">
      <c r="A8826" s="12">
        <v>223</v>
      </c>
      <c r="B8826" s="12">
        <v>91286</v>
      </c>
      <c r="C8826" s="12" t="s">
        <v>9683</v>
      </c>
      <c r="D8826" s="12" t="s">
        <v>9712</v>
      </c>
      <c r="E8826" s="17" t="s">
        <v>14212</v>
      </c>
      <c r="F8826" s="25" t="str">
        <f>LEFT(E8826,MIN(FIND({0,1,2,3,4,5,6,7,8,9},ASC(E8826)&amp;1234567890))-1)</f>
        <v>Rb</v>
      </c>
      <c r="G8826" s="25">
        <f t="shared" si="274"/>
        <v>6.1479999999999997</v>
      </c>
      <c r="H8826" s="25">
        <f>VLOOKUP(F8826,Table!$A$2:$C$121,2,0)</f>
        <v>1</v>
      </c>
      <c r="I8826" s="26">
        <f>VLOOKUP(F8826,Table!$A$2:$C$121,3,0)</f>
        <v>5</v>
      </c>
      <c r="J8826" s="17" t="s">
        <v>14213</v>
      </c>
      <c r="K8826" s="25" t="str">
        <f>LEFT(J8826,MIN(FIND({0,1,2,3,4,5,6,7,8,9},ASC(J8826)&amp;1234567890))-1)</f>
        <v>Si</v>
      </c>
      <c r="L8826" s="25">
        <f t="shared" si="275"/>
        <v>46.27</v>
      </c>
      <c r="M8826" s="25">
        <f>VLOOKUP(K8826,Table!$A$2:$C$121,2,0)</f>
        <v>14</v>
      </c>
      <c r="N8826" s="26">
        <f>VLOOKUP(K8826,Table!$A$2:$C$121,3,0)</f>
        <v>3</v>
      </c>
      <c r="O8826" s="13" t="str">
        <f>VLOOKUP(A8826,Table!$U$1:$V$230,2,0)</f>
        <v>Cubic</v>
      </c>
      <c r="P8826" s="1"/>
    </row>
    <row r="8827" spans="1:16">
      <c r="A8827" s="12">
        <v>223</v>
      </c>
      <c r="B8827" s="12">
        <v>91287</v>
      </c>
      <c r="C8827" s="12" t="s">
        <v>9683</v>
      </c>
      <c r="D8827" s="12" t="s">
        <v>9713</v>
      </c>
      <c r="E8827" s="17" t="s">
        <v>14214</v>
      </c>
      <c r="F8827" s="25" t="str">
        <f>LEFT(E8827,MIN(FIND({0,1,2,3,4,5,6,7,8,9},ASC(E8827)&amp;1234567890))-1)</f>
        <v>K</v>
      </c>
      <c r="G8827" s="25">
        <f t="shared" si="274"/>
        <v>7.52</v>
      </c>
      <c r="H8827" s="25">
        <f>VLOOKUP(F8827,Table!$A$2:$C$121,2,0)</f>
        <v>1</v>
      </c>
      <c r="I8827" s="26">
        <f>VLOOKUP(F8827,Table!$A$2:$C$121,3,0)</f>
        <v>4</v>
      </c>
      <c r="J8827" s="17" t="s">
        <v>14215</v>
      </c>
      <c r="K8827" s="25" t="str">
        <f>LEFT(J8827,MIN(FIND({0,1,2,3,4,5,6,7,8,9},ASC(J8827)&amp;1234567890))-1)</f>
        <v>Ge</v>
      </c>
      <c r="L8827" s="25">
        <f t="shared" si="275"/>
        <v>44.05</v>
      </c>
      <c r="M8827" s="25">
        <f>VLOOKUP(K8827,Table!$A$2:$C$121,2,0)</f>
        <v>14</v>
      </c>
      <c r="N8827" s="26">
        <f>VLOOKUP(K8827,Table!$A$2:$C$121,3,0)</f>
        <v>4</v>
      </c>
      <c r="O8827" s="13" t="str">
        <f>VLOOKUP(A8827,Table!$U$1:$V$230,2,0)</f>
        <v>Cubic</v>
      </c>
      <c r="P8827" s="1"/>
    </row>
    <row r="8828" spans="1:16">
      <c r="A8828" s="12">
        <v>223</v>
      </c>
      <c r="B8828" s="12">
        <v>52310</v>
      </c>
      <c r="C8828" s="12" t="s">
        <v>9683</v>
      </c>
      <c r="D8828" s="12" t="s">
        <v>9714</v>
      </c>
      <c r="E8828" s="17" t="s">
        <v>11462</v>
      </c>
      <c r="F8828" s="25" t="str">
        <f>LEFT(E8828,MIN(FIND({0,1,2,3,4,5,6,7,8,9},ASC(E8828)&amp;1234567890))-1)</f>
        <v>Ta</v>
      </c>
      <c r="G8828" s="25">
        <f t="shared" si="274"/>
        <v>3</v>
      </c>
      <c r="H8828" s="25">
        <f>VLOOKUP(F8828,Table!$A$2:$C$121,2,0)</f>
        <v>5</v>
      </c>
      <c r="I8828" s="26">
        <f>VLOOKUP(F8828,Table!$A$2:$C$121,3,0)</f>
        <v>6</v>
      </c>
      <c r="J8828" s="17" t="s">
        <v>11645</v>
      </c>
      <c r="K8828" s="25" t="str">
        <f>LEFT(J8828,MIN(FIND({0,1,2,3,4,5,6,7,8,9},ASC(J8828)&amp;1234567890))-1)</f>
        <v>Sb</v>
      </c>
      <c r="L8828" s="25">
        <f t="shared" si="275"/>
        <v>1</v>
      </c>
      <c r="M8828" s="25">
        <f>VLOOKUP(K8828,Table!$A$2:$C$121,2,0)</f>
        <v>15</v>
      </c>
      <c r="N8828" s="26">
        <f>VLOOKUP(K8828,Table!$A$2:$C$121,3,0)</f>
        <v>5</v>
      </c>
      <c r="O8828" s="13" t="str">
        <f>VLOOKUP(A8828,Table!$U$1:$V$230,2,0)</f>
        <v>Cubic</v>
      </c>
      <c r="P8828" s="1"/>
    </row>
    <row r="8829" spans="1:16">
      <c r="A8829" s="12">
        <v>223</v>
      </c>
      <c r="B8829" s="12">
        <v>52330</v>
      </c>
      <c r="C8829" s="12" t="s">
        <v>9683</v>
      </c>
      <c r="D8829" s="12" t="s">
        <v>9715</v>
      </c>
      <c r="E8829" s="17" t="s">
        <v>11405</v>
      </c>
      <c r="F8829" s="25" t="str">
        <f>LEFT(E8829,MIN(FIND({0,1,2,3,4,5,6,7,8,9},ASC(E8829)&amp;1234567890))-1)</f>
        <v>V</v>
      </c>
      <c r="G8829" s="25">
        <f t="shared" si="274"/>
        <v>3</v>
      </c>
      <c r="H8829" s="25">
        <f>VLOOKUP(F8829,Table!$A$2:$C$121,2,0)</f>
        <v>5</v>
      </c>
      <c r="I8829" s="26">
        <f>VLOOKUP(F8829,Table!$A$2:$C$121,3,0)</f>
        <v>4</v>
      </c>
      <c r="J8829" s="17" t="s">
        <v>11645</v>
      </c>
      <c r="K8829" s="25" t="str">
        <f>LEFT(J8829,MIN(FIND({0,1,2,3,4,5,6,7,8,9},ASC(J8829)&amp;1234567890))-1)</f>
        <v>Sb</v>
      </c>
      <c r="L8829" s="25">
        <f t="shared" si="275"/>
        <v>1</v>
      </c>
      <c r="M8829" s="25">
        <f>VLOOKUP(K8829,Table!$A$2:$C$121,2,0)</f>
        <v>15</v>
      </c>
      <c r="N8829" s="26">
        <f>VLOOKUP(K8829,Table!$A$2:$C$121,3,0)</f>
        <v>5</v>
      </c>
      <c r="O8829" s="13" t="str">
        <f>VLOOKUP(A8829,Table!$U$1:$V$230,2,0)</f>
        <v>Cubic</v>
      </c>
      <c r="P8829" s="1"/>
    </row>
    <row r="8830" spans="1:16">
      <c r="A8830" s="12">
        <v>223</v>
      </c>
      <c r="B8830" s="12">
        <v>52476</v>
      </c>
      <c r="C8830" s="12" t="s">
        <v>9683</v>
      </c>
      <c r="D8830" s="12" t="s">
        <v>9716</v>
      </c>
      <c r="E8830" s="17" t="s">
        <v>11759</v>
      </c>
      <c r="F8830" s="25" t="str">
        <f>LEFT(E8830,MIN(FIND({0,1,2,3,4,5,6,7,8,9},ASC(E8830)&amp;1234567890))-1)</f>
        <v>W</v>
      </c>
      <c r="G8830" s="25">
        <f t="shared" si="274"/>
        <v>3</v>
      </c>
      <c r="H8830" s="25">
        <f>VLOOKUP(F8830,Table!$A$2:$C$121,2,0)</f>
        <v>6</v>
      </c>
      <c r="I8830" s="26">
        <f>VLOOKUP(F8830,Table!$A$2:$C$121,3,0)</f>
        <v>6</v>
      </c>
      <c r="J8830" s="17" t="s">
        <v>31</v>
      </c>
      <c r="K8830" s="25" t="str">
        <f>LEFT(J8830,MIN(FIND({0,1,2,3,4,5,6,7,8,9},ASC(J8830)&amp;1234567890))-1)</f>
        <v>Si</v>
      </c>
      <c r="L8830" s="25">
        <f t="shared" si="275"/>
        <v>1</v>
      </c>
      <c r="M8830" s="25">
        <f>VLOOKUP(K8830,Table!$A$2:$C$121,2,0)</f>
        <v>14</v>
      </c>
      <c r="N8830" s="26">
        <f>VLOOKUP(K8830,Table!$A$2:$C$121,3,0)</f>
        <v>3</v>
      </c>
      <c r="O8830" s="13" t="str">
        <f>VLOOKUP(A8830,Table!$U$1:$V$230,2,0)</f>
        <v>Cubic</v>
      </c>
      <c r="P8830" s="1"/>
    </row>
    <row r="8831" spans="1:16">
      <c r="A8831" s="12">
        <v>223</v>
      </c>
      <c r="B8831" s="12">
        <v>53717</v>
      </c>
      <c r="C8831" s="12" t="s">
        <v>9683</v>
      </c>
      <c r="D8831" s="12" t="s">
        <v>9717</v>
      </c>
      <c r="E8831" s="17" t="s">
        <v>480</v>
      </c>
      <c r="F8831" s="25" t="str">
        <f>LEFT(E8831,MIN(FIND({0,1,2,3,4,5,6,7,8,9},ASC(E8831)&amp;1234567890))-1)</f>
        <v>Mo</v>
      </c>
      <c r="G8831" s="25">
        <f t="shared" si="274"/>
        <v>3</v>
      </c>
      <c r="H8831" s="25">
        <f>VLOOKUP(F8831,Table!$A$2:$C$121,2,0)</f>
        <v>6</v>
      </c>
      <c r="I8831" s="26">
        <f>VLOOKUP(F8831,Table!$A$2:$C$121,3,0)</f>
        <v>5</v>
      </c>
      <c r="J8831" s="17" t="s">
        <v>544</v>
      </c>
      <c r="K8831" s="25" t="str">
        <f>LEFT(J8831,MIN(FIND({0,1,2,3,4,5,6,7,8,9},ASC(J8831)&amp;1234567890))-1)</f>
        <v>Ge</v>
      </c>
      <c r="L8831" s="25">
        <f t="shared" si="275"/>
        <v>1</v>
      </c>
      <c r="M8831" s="25">
        <f>VLOOKUP(K8831,Table!$A$2:$C$121,2,0)</f>
        <v>14</v>
      </c>
      <c r="N8831" s="26">
        <f>VLOOKUP(K8831,Table!$A$2:$C$121,3,0)</f>
        <v>4</v>
      </c>
      <c r="O8831" s="13" t="str">
        <f>VLOOKUP(A8831,Table!$U$1:$V$230,2,0)</f>
        <v>Cubic</v>
      </c>
      <c r="P8831" s="1"/>
    </row>
    <row r="8832" spans="1:16">
      <c r="A8832" s="12">
        <v>223</v>
      </c>
      <c r="B8832" s="12">
        <v>57999</v>
      </c>
      <c r="C8832" s="12" t="s">
        <v>9683</v>
      </c>
      <c r="D8832" s="12" t="s">
        <v>9718</v>
      </c>
      <c r="E8832" s="17" t="s">
        <v>11352</v>
      </c>
      <c r="F8832" s="25" t="str">
        <f>LEFT(E8832,MIN(FIND({0,1,2,3,4,5,6,7,8,9},ASC(E8832)&amp;1234567890))-1)</f>
        <v>Al</v>
      </c>
      <c r="G8832" s="25">
        <f t="shared" si="274"/>
        <v>1</v>
      </c>
      <c r="H8832" s="25">
        <f>VLOOKUP(F8832,Table!$A$2:$C$121,2,0)</f>
        <v>13</v>
      </c>
      <c r="I8832" s="26">
        <f>VLOOKUP(F8832,Table!$A$2:$C$121,3,0)</f>
        <v>3</v>
      </c>
      <c r="J8832" s="17" t="s">
        <v>480</v>
      </c>
      <c r="K8832" s="25" t="str">
        <f>LEFT(J8832,MIN(FIND({0,1,2,3,4,5,6,7,8,9},ASC(J8832)&amp;1234567890))-1)</f>
        <v>Mo</v>
      </c>
      <c r="L8832" s="25">
        <f t="shared" si="275"/>
        <v>3</v>
      </c>
      <c r="M8832" s="25">
        <f>VLOOKUP(K8832,Table!$A$2:$C$121,2,0)</f>
        <v>6</v>
      </c>
      <c r="N8832" s="26">
        <f>VLOOKUP(K8832,Table!$A$2:$C$121,3,0)</f>
        <v>5</v>
      </c>
      <c r="O8832" s="13" t="str">
        <f>VLOOKUP(A8832,Table!$U$1:$V$230,2,0)</f>
        <v>Cubic</v>
      </c>
      <c r="P8832" s="1"/>
    </row>
    <row r="8833" spans="1:16">
      <c r="A8833" s="12">
        <v>223</v>
      </c>
      <c r="B8833" s="12">
        <v>58014</v>
      </c>
      <c r="C8833" s="12" t="s">
        <v>9683</v>
      </c>
      <c r="D8833" s="12" t="s">
        <v>9719</v>
      </c>
      <c r="E8833" s="17" t="s">
        <v>11352</v>
      </c>
      <c r="F8833" s="25" t="str">
        <f>LEFT(E8833,MIN(FIND({0,1,2,3,4,5,6,7,8,9},ASC(E8833)&amp;1234567890))-1)</f>
        <v>Al</v>
      </c>
      <c r="G8833" s="25">
        <f t="shared" si="274"/>
        <v>1</v>
      </c>
      <c r="H8833" s="25">
        <f>VLOOKUP(F8833,Table!$A$2:$C$121,2,0)</f>
        <v>13</v>
      </c>
      <c r="I8833" s="26">
        <f>VLOOKUP(F8833,Table!$A$2:$C$121,3,0)</f>
        <v>3</v>
      </c>
      <c r="J8833" s="17" t="s">
        <v>12190</v>
      </c>
      <c r="K8833" s="25" t="str">
        <f>LEFT(J8833,MIN(FIND({0,1,2,3,4,5,6,7,8,9},ASC(J8833)&amp;1234567890))-1)</f>
        <v>Nb</v>
      </c>
      <c r="L8833" s="25">
        <f t="shared" si="275"/>
        <v>3</v>
      </c>
      <c r="M8833" s="25">
        <f>VLOOKUP(K8833,Table!$A$2:$C$121,2,0)</f>
        <v>5</v>
      </c>
      <c r="N8833" s="26">
        <f>VLOOKUP(K8833,Table!$A$2:$C$121,3,0)</f>
        <v>5</v>
      </c>
      <c r="O8833" s="13" t="str">
        <f>VLOOKUP(A8833,Table!$U$1:$V$230,2,0)</f>
        <v>Cubic</v>
      </c>
      <c r="P8833" s="1"/>
    </row>
    <row r="8834" spans="1:16">
      <c r="A8834" s="12">
        <v>223</v>
      </c>
      <c r="B8834" s="12">
        <v>94264</v>
      </c>
      <c r="C8834" s="12" t="s">
        <v>9683</v>
      </c>
      <c r="D8834" s="12" t="s">
        <v>9720</v>
      </c>
      <c r="E8834" s="17" t="s">
        <v>14216</v>
      </c>
      <c r="F8834" s="25" t="str">
        <f>LEFT(E8834,MIN(FIND({0,1,2,3,4,5,6,7,8,9},ASC(E8834)&amp;1234567890))-1)</f>
        <v>Ba</v>
      </c>
      <c r="G8834" s="25">
        <f t="shared" ref="G8834:G8897" si="276">IF(SUBSTITUTE(E8834,F8834,"")="",1,SUBSTITUTE(E8834,F8834,""))*1</f>
        <v>7.76</v>
      </c>
      <c r="H8834" s="25">
        <f>VLOOKUP(F8834,Table!$A$2:$C$121,2,0)</f>
        <v>2</v>
      </c>
      <c r="I8834" s="26">
        <f>VLOOKUP(F8834,Table!$A$2:$C$121,3,0)</f>
        <v>6</v>
      </c>
      <c r="J8834" s="17" t="s">
        <v>14217</v>
      </c>
      <c r="K8834" s="25" t="str">
        <f>LEFT(J8834,MIN(FIND({0,1,2,3,4,5,6,7,8,9},ASC(J8834)&amp;1234567890))-1)</f>
        <v>Si</v>
      </c>
      <c r="L8834" s="25">
        <f t="shared" ref="L8834:L8897" si="277">IF(SUBSTITUTE(J8834,K8834,"")="",1,SUBSTITUTE(J8834,K8834,""))*1</f>
        <v>45.5</v>
      </c>
      <c r="M8834" s="25">
        <f>VLOOKUP(K8834,Table!$A$2:$C$121,2,0)</f>
        <v>14</v>
      </c>
      <c r="N8834" s="26">
        <f>VLOOKUP(K8834,Table!$A$2:$C$121,3,0)</f>
        <v>3</v>
      </c>
      <c r="O8834" s="13" t="str">
        <f>VLOOKUP(A8834,Table!$U$1:$V$230,2,0)</f>
        <v>Cubic</v>
      </c>
      <c r="P8834" s="1"/>
    </row>
    <row r="8835" spans="1:16">
      <c r="A8835" s="12">
        <v>223</v>
      </c>
      <c r="B8835" s="12">
        <v>240037</v>
      </c>
      <c r="C8835" s="12" t="s">
        <v>9683</v>
      </c>
      <c r="D8835" s="12" t="s">
        <v>9721</v>
      </c>
      <c r="E8835" s="17" t="s">
        <v>11690</v>
      </c>
      <c r="F8835" s="25" t="str">
        <f>LEFT(E8835,MIN(FIND({0,1,2,3,4,5,6,7,8,9},ASC(E8835)&amp;1234567890))-1)</f>
        <v>Rb</v>
      </c>
      <c r="G8835" s="25">
        <f t="shared" si="276"/>
        <v>3</v>
      </c>
      <c r="H8835" s="25">
        <f>VLOOKUP(F8835,Table!$A$2:$C$121,2,0)</f>
        <v>1</v>
      </c>
      <c r="I8835" s="26">
        <f>VLOOKUP(F8835,Table!$A$2:$C$121,3,0)</f>
        <v>5</v>
      </c>
      <c r="J8835" s="17" t="s">
        <v>14218</v>
      </c>
      <c r="K8835" s="25" t="str">
        <f>LEFT(J8835,MIN(FIND({0,1,2,3,4,5,6,7,8,9},ASC(J8835)&amp;1234567890))-1)</f>
        <v>Hg</v>
      </c>
      <c r="L8835" s="25">
        <f t="shared" si="277"/>
        <v>20</v>
      </c>
      <c r="M8835" s="25">
        <f>VLOOKUP(K8835,Table!$A$2:$C$121,2,0)</f>
        <v>12</v>
      </c>
      <c r="N8835" s="26">
        <f>VLOOKUP(K8835,Table!$A$2:$C$121,3,0)</f>
        <v>6</v>
      </c>
      <c r="O8835" s="13" t="str">
        <f>VLOOKUP(A8835,Table!$U$1:$V$230,2,0)</f>
        <v>Cubic</v>
      </c>
      <c r="P8835" s="1"/>
    </row>
    <row r="8836" spans="1:16">
      <c r="A8836" s="12">
        <v>223</v>
      </c>
      <c r="B8836" s="12">
        <v>240038</v>
      </c>
      <c r="C8836" s="12" t="s">
        <v>9683</v>
      </c>
      <c r="D8836" s="12" t="s">
        <v>9722</v>
      </c>
      <c r="E8836" s="17" t="s">
        <v>11687</v>
      </c>
      <c r="F8836" s="25" t="str">
        <f>LEFT(E8836,MIN(FIND({0,1,2,3,4,5,6,7,8,9},ASC(E8836)&amp;1234567890))-1)</f>
        <v>Cs</v>
      </c>
      <c r="G8836" s="25">
        <f t="shared" si="276"/>
        <v>3</v>
      </c>
      <c r="H8836" s="25">
        <f>VLOOKUP(F8836,Table!$A$2:$C$121,2,0)</f>
        <v>1</v>
      </c>
      <c r="I8836" s="26">
        <f>VLOOKUP(F8836,Table!$A$2:$C$121,3,0)</f>
        <v>6</v>
      </c>
      <c r="J8836" s="17" t="s">
        <v>14218</v>
      </c>
      <c r="K8836" s="25" t="str">
        <f>LEFT(J8836,MIN(FIND({0,1,2,3,4,5,6,7,8,9},ASC(J8836)&amp;1234567890))-1)</f>
        <v>Hg</v>
      </c>
      <c r="L8836" s="25">
        <f t="shared" si="277"/>
        <v>20</v>
      </c>
      <c r="M8836" s="25">
        <f>VLOOKUP(K8836,Table!$A$2:$C$121,2,0)</f>
        <v>12</v>
      </c>
      <c r="N8836" s="26">
        <f>VLOOKUP(K8836,Table!$A$2:$C$121,3,0)</f>
        <v>6</v>
      </c>
      <c r="O8836" s="13" t="str">
        <f>VLOOKUP(A8836,Table!$U$1:$V$230,2,0)</f>
        <v>Cubic</v>
      </c>
      <c r="P8836" s="1"/>
    </row>
    <row r="8837" spans="1:16">
      <c r="A8837" s="12">
        <v>223</v>
      </c>
      <c r="B8837" s="12">
        <v>409448</v>
      </c>
      <c r="C8837" s="12" t="s">
        <v>9683</v>
      </c>
      <c r="D8837" s="12" t="s">
        <v>9723</v>
      </c>
      <c r="E8837" s="17" t="s">
        <v>13082</v>
      </c>
      <c r="F8837" s="25" t="str">
        <f>LEFT(E8837,MIN(FIND({0,1,2,3,4,5,6,7,8,9},ASC(E8837)&amp;1234567890))-1)</f>
        <v>Cs</v>
      </c>
      <c r="G8837" s="25">
        <f t="shared" si="276"/>
        <v>8</v>
      </c>
      <c r="H8837" s="25">
        <f>VLOOKUP(F8837,Table!$A$2:$C$121,2,0)</f>
        <v>1</v>
      </c>
      <c r="I8837" s="26">
        <f>VLOOKUP(F8837,Table!$A$2:$C$121,3,0)</f>
        <v>6</v>
      </c>
      <c r="J8837" s="17" t="s">
        <v>14219</v>
      </c>
      <c r="K8837" s="25" t="str">
        <f>LEFT(J8837,MIN(FIND({0,1,2,3,4,5,6,7,8,9},ASC(J8837)&amp;1234567890))-1)</f>
        <v>Sn</v>
      </c>
      <c r="L8837" s="25">
        <f t="shared" si="277"/>
        <v>44</v>
      </c>
      <c r="M8837" s="25">
        <f>VLOOKUP(K8837,Table!$A$2:$C$121,2,0)</f>
        <v>14</v>
      </c>
      <c r="N8837" s="26">
        <f>VLOOKUP(K8837,Table!$A$2:$C$121,3,0)</f>
        <v>5</v>
      </c>
      <c r="O8837" s="13" t="str">
        <f>VLOOKUP(A8837,Table!$U$1:$V$230,2,0)</f>
        <v>Cubic</v>
      </c>
      <c r="P8837" s="1"/>
    </row>
    <row r="8838" spans="1:16">
      <c r="A8838" s="12">
        <v>223</v>
      </c>
      <c r="B8838" s="12">
        <v>499448</v>
      </c>
      <c r="C8838" s="12" t="s">
        <v>9683</v>
      </c>
      <c r="D8838" s="12" t="s">
        <v>9724</v>
      </c>
      <c r="E8838" s="17" t="s">
        <v>13082</v>
      </c>
      <c r="F8838" s="25" t="str">
        <f>LEFT(E8838,MIN(FIND({0,1,2,3,4,5,6,7,8,9},ASC(E8838)&amp;1234567890))-1)</f>
        <v>Cs</v>
      </c>
      <c r="G8838" s="25">
        <f t="shared" si="276"/>
        <v>8</v>
      </c>
      <c r="H8838" s="25">
        <f>VLOOKUP(F8838,Table!$A$2:$C$121,2,0)</f>
        <v>1</v>
      </c>
      <c r="I8838" s="26">
        <f>VLOOKUP(F8838,Table!$A$2:$C$121,3,0)</f>
        <v>6</v>
      </c>
      <c r="J8838" s="17" t="s">
        <v>14220</v>
      </c>
      <c r="K8838" s="25" t="str">
        <f>LEFT(J8838,MIN(FIND({0,1,2,3,4,5,6,7,8,9},ASC(J8838)&amp;1234567890))-1)</f>
        <v>Sn</v>
      </c>
      <c r="L8838" s="25">
        <f t="shared" si="277"/>
        <v>44.24</v>
      </c>
      <c r="M8838" s="25">
        <f>VLOOKUP(K8838,Table!$A$2:$C$121,2,0)</f>
        <v>14</v>
      </c>
      <c r="N8838" s="26">
        <f>VLOOKUP(K8838,Table!$A$2:$C$121,3,0)</f>
        <v>5</v>
      </c>
      <c r="O8838" s="13" t="str">
        <f>VLOOKUP(A8838,Table!$U$1:$V$230,2,0)</f>
        <v>Cubic</v>
      </c>
      <c r="P8838" s="1"/>
    </row>
    <row r="8839" spans="1:16">
      <c r="A8839" s="12">
        <v>223</v>
      </c>
      <c r="B8839" s="12">
        <v>281412</v>
      </c>
      <c r="C8839" s="12" t="s">
        <v>9683</v>
      </c>
      <c r="D8839" s="12" t="s">
        <v>9725</v>
      </c>
      <c r="E8839" s="17" t="s">
        <v>14216</v>
      </c>
      <c r="F8839" s="25" t="str">
        <f>LEFT(E8839,MIN(FIND({0,1,2,3,4,5,6,7,8,9},ASC(E8839)&amp;1234567890))-1)</f>
        <v>Ba</v>
      </c>
      <c r="G8839" s="25">
        <f t="shared" si="276"/>
        <v>7.76</v>
      </c>
      <c r="H8839" s="25">
        <f>VLOOKUP(F8839,Table!$A$2:$C$121,2,0)</f>
        <v>2</v>
      </c>
      <c r="I8839" s="26">
        <f>VLOOKUP(F8839,Table!$A$2:$C$121,3,0)</f>
        <v>6</v>
      </c>
      <c r="J8839" s="17" t="s">
        <v>14197</v>
      </c>
      <c r="K8839" s="25" t="str">
        <f>LEFT(J8839,MIN(FIND({0,1,2,3,4,5,6,7,8,9},ASC(J8839)&amp;1234567890))-1)</f>
        <v>Si</v>
      </c>
      <c r="L8839" s="25">
        <f t="shared" si="277"/>
        <v>46</v>
      </c>
      <c r="M8839" s="25">
        <f>VLOOKUP(K8839,Table!$A$2:$C$121,2,0)</f>
        <v>14</v>
      </c>
      <c r="N8839" s="26">
        <f>VLOOKUP(K8839,Table!$A$2:$C$121,3,0)</f>
        <v>3</v>
      </c>
      <c r="O8839" s="13" t="str">
        <f>VLOOKUP(A8839,Table!$U$1:$V$230,2,0)</f>
        <v>Cubic</v>
      </c>
      <c r="P8839" s="1"/>
    </row>
    <row r="8840" spans="1:16">
      <c r="A8840" s="12">
        <v>223</v>
      </c>
      <c r="B8840" s="12">
        <v>281413</v>
      </c>
      <c r="C8840" s="12" t="s">
        <v>9683</v>
      </c>
      <c r="D8840" s="12" t="s">
        <v>9726</v>
      </c>
      <c r="E8840" s="17" t="s">
        <v>14221</v>
      </c>
      <c r="F8840" s="25" t="str">
        <f>LEFT(E8840,MIN(FIND({0,1,2,3,4,5,6,7,8,9},ASC(E8840)&amp;1234567890))-1)</f>
        <v>Ba</v>
      </c>
      <c r="G8840" s="25">
        <f t="shared" si="276"/>
        <v>6.63</v>
      </c>
      <c r="H8840" s="25">
        <f>VLOOKUP(F8840,Table!$A$2:$C$121,2,0)</f>
        <v>2</v>
      </c>
      <c r="I8840" s="26">
        <f>VLOOKUP(F8840,Table!$A$2:$C$121,3,0)</f>
        <v>6</v>
      </c>
      <c r="J8840" s="17" t="s">
        <v>14197</v>
      </c>
      <c r="K8840" s="25" t="str">
        <f>LEFT(J8840,MIN(FIND({0,1,2,3,4,5,6,7,8,9},ASC(J8840)&amp;1234567890))-1)</f>
        <v>Si</v>
      </c>
      <c r="L8840" s="25">
        <f t="shared" si="277"/>
        <v>46</v>
      </c>
      <c r="M8840" s="25">
        <f>VLOOKUP(K8840,Table!$A$2:$C$121,2,0)</f>
        <v>14</v>
      </c>
      <c r="N8840" s="26">
        <f>VLOOKUP(K8840,Table!$A$2:$C$121,3,0)</f>
        <v>3</v>
      </c>
      <c r="O8840" s="13" t="str">
        <f>VLOOKUP(A8840,Table!$U$1:$V$230,2,0)</f>
        <v>Cubic</v>
      </c>
      <c r="P8840" s="1"/>
    </row>
    <row r="8841" spans="1:16">
      <c r="A8841" s="12">
        <v>223</v>
      </c>
      <c r="B8841" s="12">
        <v>58200</v>
      </c>
      <c r="C8841" s="12" t="s">
        <v>9683</v>
      </c>
      <c r="D8841" s="12" t="s">
        <v>9727</v>
      </c>
      <c r="E8841" s="17" t="s">
        <v>11352</v>
      </c>
      <c r="F8841" s="25" t="str">
        <f>LEFT(E8841,MIN(FIND({0,1,2,3,4,5,6,7,8,9},ASC(E8841)&amp;1234567890))-1)</f>
        <v>Al</v>
      </c>
      <c r="G8841" s="25">
        <f t="shared" si="276"/>
        <v>1</v>
      </c>
      <c r="H8841" s="25">
        <f>VLOOKUP(F8841,Table!$A$2:$C$121,2,0)</f>
        <v>13</v>
      </c>
      <c r="I8841" s="26">
        <f>VLOOKUP(F8841,Table!$A$2:$C$121,3,0)</f>
        <v>3</v>
      </c>
      <c r="J8841" s="17" t="s">
        <v>11405</v>
      </c>
      <c r="K8841" s="25" t="str">
        <f>LEFT(J8841,MIN(FIND({0,1,2,3,4,5,6,7,8,9},ASC(J8841)&amp;1234567890))-1)</f>
        <v>V</v>
      </c>
      <c r="L8841" s="25">
        <f t="shared" si="277"/>
        <v>3</v>
      </c>
      <c r="M8841" s="25">
        <f>VLOOKUP(K8841,Table!$A$2:$C$121,2,0)</f>
        <v>5</v>
      </c>
      <c r="N8841" s="26">
        <f>VLOOKUP(K8841,Table!$A$2:$C$121,3,0)</f>
        <v>4</v>
      </c>
      <c r="O8841" s="13" t="str">
        <f>VLOOKUP(A8841,Table!$U$1:$V$230,2,0)</f>
        <v>Cubic</v>
      </c>
      <c r="P8841" s="1"/>
    </row>
    <row r="8842" spans="1:16">
      <c r="A8842" s="12">
        <v>223</v>
      </c>
      <c r="B8842" s="12">
        <v>58556</v>
      </c>
      <c r="C8842" s="12" t="s">
        <v>9683</v>
      </c>
      <c r="D8842" s="12" t="s">
        <v>9728</v>
      </c>
      <c r="E8842" s="17" t="s">
        <v>427</v>
      </c>
      <c r="F8842" s="25" t="str">
        <f>LEFT(E8842,MIN(FIND({0,1,2,3,4,5,6,7,8,9},ASC(E8842)&amp;1234567890))-1)</f>
        <v>Au</v>
      </c>
      <c r="G8842" s="25">
        <f t="shared" si="276"/>
        <v>1</v>
      </c>
      <c r="H8842" s="25">
        <f>VLOOKUP(F8842,Table!$A$2:$C$121,2,0)</f>
        <v>11</v>
      </c>
      <c r="I8842" s="26">
        <f>VLOOKUP(F8842,Table!$A$2:$C$121,3,0)</f>
        <v>6</v>
      </c>
      <c r="J8842" s="17" t="s">
        <v>12190</v>
      </c>
      <c r="K8842" s="25" t="str">
        <f>LEFT(J8842,MIN(FIND({0,1,2,3,4,5,6,7,8,9},ASC(J8842)&amp;1234567890))-1)</f>
        <v>Nb</v>
      </c>
      <c r="L8842" s="25">
        <f t="shared" si="277"/>
        <v>3</v>
      </c>
      <c r="M8842" s="25">
        <f>VLOOKUP(K8842,Table!$A$2:$C$121,2,0)</f>
        <v>5</v>
      </c>
      <c r="N8842" s="26">
        <f>VLOOKUP(K8842,Table!$A$2:$C$121,3,0)</f>
        <v>5</v>
      </c>
      <c r="O8842" s="13" t="str">
        <f>VLOOKUP(A8842,Table!$U$1:$V$230,2,0)</f>
        <v>Cubic</v>
      </c>
      <c r="P8842" s="1"/>
    </row>
    <row r="8843" spans="1:16">
      <c r="A8843" s="12">
        <v>223</v>
      </c>
      <c r="B8843" s="12">
        <v>58599</v>
      </c>
      <c r="C8843" s="12" t="s">
        <v>9683</v>
      </c>
      <c r="D8843" s="12" t="s">
        <v>9729</v>
      </c>
      <c r="E8843" s="17" t="s">
        <v>427</v>
      </c>
      <c r="F8843" s="25" t="str">
        <f>LEFT(E8843,MIN(FIND({0,1,2,3,4,5,6,7,8,9},ASC(E8843)&amp;1234567890))-1)</f>
        <v>Au</v>
      </c>
      <c r="G8843" s="25">
        <f t="shared" si="276"/>
        <v>1</v>
      </c>
      <c r="H8843" s="25">
        <f>VLOOKUP(F8843,Table!$A$2:$C$121,2,0)</f>
        <v>11</v>
      </c>
      <c r="I8843" s="26">
        <f>VLOOKUP(F8843,Table!$A$2:$C$121,3,0)</f>
        <v>6</v>
      </c>
      <c r="J8843" s="17" t="s">
        <v>11462</v>
      </c>
      <c r="K8843" s="25" t="str">
        <f>LEFT(J8843,MIN(FIND({0,1,2,3,4,5,6,7,8,9},ASC(J8843)&amp;1234567890))-1)</f>
        <v>Ta</v>
      </c>
      <c r="L8843" s="25">
        <f t="shared" si="277"/>
        <v>3</v>
      </c>
      <c r="M8843" s="25">
        <f>VLOOKUP(K8843,Table!$A$2:$C$121,2,0)</f>
        <v>5</v>
      </c>
      <c r="N8843" s="26">
        <f>VLOOKUP(K8843,Table!$A$2:$C$121,3,0)</f>
        <v>6</v>
      </c>
      <c r="O8843" s="13" t="str">
        <f>VLOOKUP(A8843,Table!$U$1:$V$230,2,0)</f>
        <v>Cubic</v>
      </c>
      <c r="P8843" s="1"/>
    </row>
    <row r="8844" spans="1:16">
      <c r="A8844" s="12">
        <v>223</v>
      </c>
      <c r="B8844" s="12">
        <v>58605</v>
      </c>
      <c r="C8844" s="12" t="s">
        <v>9683</v>
      </c>
      <c r="D8844" s="12" t="s">
        <v>9190</v>
      </c>
      <c r="E8844" s="17" t="s">
        <v>427</v>
      </c>
      <c r="F8844" s="25" t="str">
        <f>LEFT(E8844,MIN(FIND({0,1,2,3,4,5,6,7,8,9},ASC(E8844)&amp;1234567890))-1)</f>
        <v>Au</v>
      </c>
      <c r="G8844" s="25">
        <f t="shared" si="276"/>
        <v>1</v>
      </c>
      <c r="H8844" s="25">
        <f>VLOOKUP(F8844,Table!$A$2:$C$121,2,0)</f>
        <v>11</v>
      </c>
      <c r="I8844" s="26">
        <f>VLOOKUP(F8844,Table!$A$2:$C$121,3,0)</f>
        <v>6</v>
      </c>
      <c r="J8844" s="17" t="s">
        <v>11459</v>
      </c>
      <c r="K8844" s="25" t="str">
        <f>LEFT(J8844,MIN(FIND({0,1,2,3,4,5,6,7,8,9},ASC(J8844)&amp;1234567890))-1)</f>
        <v>Ti</v>
      </c>
      <c r="L8844" s="25">
        <f t="shared" si="277"/>
        <v>3</v>
      </c>
      <c r="M8844" s="25">
        <f>VLOOKUP(K8844,Table!$A$2:$C$121,2,0)</f>
        <v>4</v>
      </c>
      <c r="N8844" s="26">
        <f>VLOOKUP(K8844,Table!$A$2:$C$121,3,0)</f>
        <v>4</v>
      </c>
      <c r="O8844" s="13" t="str">
        <f>VLOOKUP(A8844,Table!$U$1:$V$230,2,0)</f>
        <v>Cubic</v>
      </c>
      <c r="P8844" s="1"/>
    </row>
    <row r="8845" spans="1:16">
      <c r="A8845" s="12">
        <v>223</v>
      </c>
      <c r="B8845" s="12">
        <v>58612</v>
      </c>
      <c r="C8845" s="12" t="s">
        <v>9683</v>
      </c>
      <c r="D8845" s="12" t="s">
        <v>9191</v>
      </c>
      <c r="E8845" s="17" t="s">
        <v>427</v>
      </c>
      <c r="F8845" s="25" t="str">
        <f>LEFT(E8845,MIN(FIND({0,1,2,3,4,5,6,7,8,9},ASC(E8845)&amp;1234567890))-1)</f>
        <v>Au</v>
      </c>
      <c r="G8845" s="25">
        <f t="shared" si="276"/>
        <v>1</v>
      </c>
      <c r="H8845" s="25">
        <f>VLOOKUP(F8845,Table!$A$2:$C$121,2,0)</f>
        <v>11</v>
      </c>
      <c r="I8845" s="26">
        <f>VLOOKUP(F8845,Table!$A$2:$C$121,3,0)</f>
        <v>6</v>
      </c>
      <c r="J8845" s="17" t="s">
        <v>11405</v>
      </c>
      <c r="K8845" s="25" t="str">
        <f>LEFT(J8845,MIN(FIND({0,1,2,3,4,5,6,7,8,9},ASC(J8845)&amp;1234567890))-1)</f>
        <v>V</v>
      </c>
      <c r="L8845" s="25">
        <f t="shared" si="277"/>
        <v>3</v>
      </c>
      <c r="M8845" s="25">
        <f>VLOOKUP(K8845,Table!$A$2:$C$121,2,0)</f>
        <v>5</v>
      </c>
      <c r="N8845" s="26">
        <f>VLOOKUP(K8845,Table!$A$2:$C$121,3,0)</f>
        <v>4</v>
      </c>
      <c r="O8845" s="13" t="str">
        <f>VLOOKUP(A8845,Table!$U$1:$V$230,2,0)</f>
        <v>Cubic</v>
      </c>
      <c r="P8845" s="1"/>
    </row>
    <row r="8846" spans="1:16">
      <c r="A8846" s="12">
        <v>223</v>
      </c>
      <c r="B8846" s="12">
        <v>58626</v>
      </c>
      <c r="C8846" s="12" t="s">
        <v>9683</v>
      </c>
      <c r="D8846" s="12" t="s">
        <v>9730</v>
      </c>
      <c r="E8846" s="17" t="s">
        <v>427</v>
      </c>
      <c r="F8846" s="25" t="str">
        <f>LEFT(E8846,MIN(FIND({0,1,2,3,4,5,6,7,8,9},ASC(E8846)&amp;1234567890))-1)</f>
        <v>Au</v>
      </c>
      <c r="G8846" s="25">
        <f t="shared" si="276"/>
        <v>1</v>
      </c>
      <c r="H8846" s="25">
        <f>VLOOKUP(F8846,Table!$A$2:$C$121,2,0)</f>
        <v>11</v>
      </c>
      <c r="I8846" s="26">
        <f>VLOOKUP(F8846,Table!$A$2:$C$121,3,0)</f>
        <v>6</v>
      </c>
      <c r="J8846" s="17" t="s">
        <v>11839</v>
      </c>
      <c r="K8846" s="25" t="str">
        <f>LEFT(J8846,MIN(FIND({0,1,2,3,4,5,6,7,8,9},ASC(J8846)&amp;1234567890))-1)</f>
        <v>Zn</v>
      </c>
      <c r="L8846" s="25">
        <f t="shared" si="277"/>
        <v>3</v>
      </c>
      <c r="M8846" s="25">
        <f>VLOOKUP(K8846,Table!$A$2:$C$121,2,0)</f>
        <v>12</v>
      </c>
      <c r="N8846" s="26">
        <f>VLOOKUP(K8846,Table!$A$2:$C$121,3,0)</f>
        <v>4</v>
      </c>
      <c r="O8846" s="13" t="str">
        <f>VLOOKUP(A8846,Table!$U$1:$V$230,2,0)</f>
        <v>Cubic</v>
      </c>
      <c r="P8846" s="1"/>
    </row>
    <row r="8847" spans="1:16">
      <c r="A8847" s="12">
        <v>223</v>
      </c>
      <c r="B8847" s="12">
        <v>58630</v>
      </c>
      <c r="C8847" s="12" t="s">
        <v>9683</v>
      </c>
      <c r="D8847" s="12" t="s">
        <v>9731</v>
      </c>
      <c r="E8847" s="17" t="s">
        <v>427</v>
      </c>
      <c r="F8847" s="25" t="str">
        <f>LEFT(E8847,MIN(FIND({0,1,2,3,4,5,6,7,8,9},ASC(E8847)&amp;1234567890))-1)</f>
        <v>Au</v>
      </c>
      <c r="G8847" s="25">
        <f t="shared" si="276"/>
        <v>1</v>
      </c>
      <c r="H8847" s="25">
        <f>VLOOKUP(F8847,Table!$A$2:$C$121,2,0)</f>
        <v>11</v>
      </c>
      <c r="I8847" s="26">
        <f>VLOOKUP(F8847,Table!$A$2:$C$121,3,0)</f>
        <v>6</v>
      </c>
      <c r="J8847" s="17" t="s">
        <v>11819</v>
      </c>
      <c r="K8847" s="25" t="str">
        <f>LEFT(J8847,MIN(FIND({0,1,2,3,4,5,6,7,8,9},ASC(J8847)&amp;1234567890))-1)</f>
        <v>Zr</v>
      </c>
      <c r="L8847" s="25">
        <f t="shared" si="277"/>
        <v>3</v>
      </c>
      <c r="M8847" s="25">
        <f>VLOOKUP(K8847,Table!$A$2:$C$121,2,0)</f>
        <v>4</v>
      </c>
      <c r="N8847" s="26">
        <f>VLOOKUP(K8847,Table!$A$2:$C$121,3,0)</f>
        <v>5</v>
      </c>
      <c r="O8847" s="13" t="str">
        <f>VLOOKUP(A8847,Table!$U$1:$V$230,2,0)</f>
        <v>Cubic</v>
      </c>
      <c r="P8847" s="1"/>
    </row>
    <row r="8848" spans="1:16">
      <c r="A8848" s="12">
        <v>223</v>
      </c>
      <c r="B8848" s="12">
        <v>58715</v>
      </c>
      <c r="C8848" s="12" t="s">
        <v>9683</v>
      </c>
      <c r="D8848" s="12" t="s">
        <v>9732</v>
      </c>
      <c r="E8848" s="17" t="s">
        <v>12081</v>
      </c>
      <c r="F8848" s="25" t="str">
        <f>LEFT(E8848,MIN(FIND({0,1,2,3,4,5,6,7,8,9},ASC(E8848)&amp;1234567890))-1)</f>
        <v>Be</v>
      </c>
      <c r="G8848" s="25">
        <f t="shared" si="276"/>
        <v>1</v>
      </c>
      <c r="H8848" s="25">
        <f>VLOOKUP(F8848,Table!$A$2:$C$121,2,0)</f>
        <v>2</v>
      </c>
      <c r="I8848" s="26">
        <f>VLOOKUP(F8848,Table!$A$2:$C$121,3,0)</f>
        <v>2</v>
      </c>
      <c r="J8848" s="17" t="s">
        <v>480</v>
      </c>
      <c r="K8848" s="25" t="str">
        <f>LEFT(J8848,MIN(FIND({0,1,2,3,4,5,6,7,8,9},ASC(J8848)&amp;1234567890))-1)</f>
        <v>Mo</v>
      </c>
      <c r="L8848" s="25">
        <f t="shared" si="277"/>
        <v>3</v>
      </c>
      <c r="M8848" s="25">
        <f>VLOOKUP(K8848,Table!$A$2:$C$121,2,0)</f>
        <v>6</v>
      </c>
      <c r="N8848" s="26">
        <f>VLOOKUP(K8848,Table!$A$2:$C$121,3,0)</f>
        <v>5</v>
      </c>
      <c r="O8848" s="13" t="str">
        <f>VLOOKUP(A8848,Table!$U$1:$V$230,2,0)</f>
        <v>Cubic</v>
      </c>
      <c r="P8848" s="1"/>
    </row>
    <row r="8849" spans="1:16">
      <c r="A8849" s="12">
        <v>223</v>
      </c>
      <c r="B8849" s="12">
        <v>58817</v>
      </c>
      <c r="C8849" s="12" t="s">
        <v>9683</v>
      </c>
      <c r="D8849" s="12" t="s">
        <v>9733</v>
      </c>
      <c r="E8849" s="17" t="s">
        <v>542</v>
      </c>
      <c r="F8849" s="25" t="str">
        <f>LEFT(E8849,MIN(FIND({0,1,2,3,4,5,6,7,8,9},ASC(E8849)&amp;1234567890))-1)</f>
        <v>Bi</v>
      </c>
      <c r="G8849" s="25">
        <f t="shared" si="276"/>
        <v>1</v>
      </c>
      <c r="H8849" s="25">
        <f>VLOOKUP(F8849,Table!$A$2:$C$121,2,0)</f>
        <v>15</v>
      </c>
      <c r="I8849" s="26">
        <f>VLOOKUP(F8849,Table!$A$2:$C$121,3,0)</f>
        <v>6</v>
      </c>
      <c r="J8849" s="17" t="s">
        <v>12190</v>
      </c>
      <c r="K8849" s="25" t="str">
        <f>LEFT(J8849,MIN(FIND({0,1,2,3,4,5,6,7,8,9},ASC(J8849)&amp;1234567890))-1)</f>
        <v>Nb</v>
      </c>
      <c r="L8849" s="25">
        <f t="shared" si="277"/>
        <v>3</v>
      </c>
      <c r="M8849" s="25">
        <f>VLOOKUP(K8849,Table!$A$2:$C$121,2,0)</f>
        <v>5</v>
      </c>
      <c r="N8849" s="26">
        <f>VLOOKUP(K8849,Table!$A$2:$C$121,3,0)</f>
        <v>5</v>
      </c>
      <c r="O8849" s="13" t="str">
        <f>VLOOKUP(A8849,Table!$U$1:$V$230,2,0)</f>
        <v>Cubic</v>
      </c>
      <c r="P8849" s="1"/>
    </row>
    <row r="8850" spans="1:16">
      <c r="A8850" s="12">
        <v>223</v>
      </c>
      <c r="B8850" s="12">
        <v>58818</v>
      </c>
      <c r="C8850" s="12" t="s">
        <v>9683</v>
      </c>
      <c r="D8850" s="12" t="s">
        <v>9734</v>
      </c>
      <c r="E8850" s="17" t="s">
        <v>13524</v>
      </c>
      <c r="F8850" s="25" t="str">
        <f>LEFT(E8850,MIN(FIND({0,1,2,3,4,5,6,7,8,9},ASC(E8850)&amp;1234567890))-1)</f>
        <v>Bi</v>
      </c>
      <c r="G8850" s="25">
        <f t="shared" si="276"/>
        <v>0.25</v>
      </c>
      <c r="H8850" s="25">
        <f>VLOOKUP(F8850,Table!$A$2:$C$121,2,0)</f>
        <v>15</v>
      </c>
      <c r="I8850" s="26">
        <f>VLOOKUP(F8850,Table!$A$2:$C$121,3,0)</f>
        <v>6</v>
      </c>
      <c r="J8850" s="17" t="s">
        <v>13527</v>
      </c>
      <c r="K8850" s="25" t="str">
        <f>LEFT(J8850,MIN(FIND({0,1,2,3,4,5,6,7,8,9},ASC(J8850)&amp;1234567890))-1)</f>
        <v>Nb</v>
      </c>
      <c r="L8850" s="25">
        <f t="shared" si="277"/>
        <v>0.75</v>
      </c>
      <c r="M8850" s="25">
        <f>VLOOKUP(K8850,Table!$A$2:$C$121,2,0)</f>
        <v>5</v>
      </c>
      <c r="N8850" s="26">
        <f>VLOOKUP(K8850,Table!$A$2:$C$121,3,0)</f>
        <v>5</v>
      </c>
      <c r="O8850" s="13" t="str">
        <f>VLOOKUP(A8850,Table!$U$1:$V$230,2,0)</f>
        <v>Cubic</v>
      </c>
      <c r="P8850" s="1"/>
    </row>
    <row r="8851" spans="1:16">
      <c r="A8851" s="12">
        <v>223</v>
      </c>
      <c r="B8851" s="12">
        <v>52344</v>
      </c>
      <c r="C8851" s="12" t="s">
        <v>9683</v>
      </c>
      <c r="D8851" s="12" t="s">
        <v>9735</v>
      </c>
      <c r="E8851" s="17" t="s">
        <v>11759</v>
      </c>
      <c r="F8851" s="25" t="str">
        <f>LEFT(E8851,MIN(FIND({0,1,2,3,4,5,6,7,8,9},ASC(E8851)&amp;1234567890))-1)</f>
        <v>W</v>
      </c>
      <c r="G8851" s="25">
        <f t="shared" si="276"/>
        <v>3</v>
      </c>
      <c r="H8851" s="25">
        <f>VLOOKUP(F8851,Table!$A$2:$C$121,2,0)</f>
        <v>6</v>
      </c>
      <c r="I8851" s="26">
        <f>VLOOKUP(F8851,Table!$A$2:$C$121,3,0)</f>
        <v>6</v>
      </c>
      <c r="J8851" s="17" t="s">
        <v>371</v>
      </c>
      <c r="K8851" s="25" t="str">
        <f>LEFT(J8851,MIN(FIND({0,1,2,3,4,5,6,7,8,9},ASC(J8851)&amp;1234567890))-1)</f>
        <v>O</v>
      </c>
      <c r="L8851" s="25">
        <f t="shared" si="277"/>
        <v>1</v>
      </c>
      <c r="M8851" s="25">
        <f>VLOOKUP(K8851,Table!$A$2:$C$121,2,0)</f>
        <v>16</v>
      </c>
      <c r="N8851" s="26">
        <f>VLOOKUP(K8851,Table!$A$2:$C$121,3,0)</f>
        <v>2</v>
      </c>
      <c r="O8851" s="13" t="str">
        <f>VLOOKUP(A8851,Table!$U$1:$V$230,2,0)</f>
        <v>Cubic</v>
      </c>
      <c r="P8851" s="1"/>
    </row>
    <row r="8852" spans="1:16">
      <c r="A8852" s="12">
        <v>223</v>
      </c>
      <c r="B8852" s="12">
        <v>102716</v>
      </c>
      <c r="C8852" s="12" t="s">
        <v>9683</v>
      </c>
      <c r="D8852" s="12" t="s">
        <v>9736</v>
      </c>
      <c r="E8852" s="17" t="s">
        <v>76</v>
      </c>
      <c r="F8852" s="25" t="str">
        <f>LEFT(E8852,MIN(FIND({0,1,2,3,4,5,6,7,8,9},ASC(E8852)&amp;1234567890))-1)</f>
        <v>Co</v>
      </c>
      <c r="G8852" s="25">
        <f t="shared" si="276"/>
        <v>1</v>
      </c>
      <c r="H8852" s="25">
        <f>VLOOKUP(F8852,Table!$A$2:$C$121,2,0)</f>
        <v>9</v>
      </c>
      <c r="I8852" s="26">
        <f>VLOOKUP(F8852,Table!$A$2:$C$121,3,0)</f>
        <v>4</v>
      </c>
      <c r="J8852" s="17" t="s">
        <v>11405</v>
      </c>
      <c r="K8852" s="25" t="str">
        <f>LEFT(J8852,MIN(FIND({0,1,2,3,4,5,6,7,8,9},ASC(J8852)&amp;1234567890))-1)</f>
        <v>V</v>
      </c>
      <c r="L8852" s="25">
        <f t="shared" si="277"/>
        <v>3</v>
      </c>
      <c r="M8852" s="25">
        <f>VLOOKUP(K8852,Table!$A$2:$C$121,2,0)</f>
        <v>5</v>
      </c>
      <c r="N8852" s="26">
        <f>VLOOKUP(K8852,Table!$A$2:$C$121,3,0)</f>
        <v>4</v>
      </c>
      <c r="O8852" s="13" t="str">
        <f>VLOOKUP(A8852,Table!$U$1:$V$230,2,0)</f>
        <v>Cubic</v>
      </c>
      <c r="P8852" s="1"/>
    </row>
    <row r="8853" spans="1:16">
      <c r="A8853" s="12">
        <v>223</v>
      </c>
      <c r="B8853" s="12">
        <v>102767</v>
      </c>
      <c r="C8853" s="12" t="s">
        <v>9683</v>
      </c>
      <c r="D8853" s="12" t="s">
        <v>9737</v>
      </c>
      <c r="E8853" s="17" t="s">
        <v>11383</v>
      </c>
      <c r="F8853" s="25" t="str">
        <f>LEFT(E8853,MIN(FIND({0,1,2,3,4,5,6,7,8,9},ASC(E8853)&amp;1234567890))-1)</f>
        <v>Cr</v>
      </c>
      <c r="G8853" s="25">
        <f t="shared" si="276"/>
        <v>3</v>
      </c>
      <c r="H8853" s="25">
        <f>VLOOKUP(F8853,Table!$A$2:$C$121,2,0)</f>
        <v>6</v>
      </c>
      <c r="I8853" s="26">
        <f>VLOOKUP(F8853,Table!$A$2:$C$121,3,0)</f>
        <v>4</v>
      </c>
      <c r="J8853" s="17" t="s">
        <v>366</v>
      </c>
      <c r="K8853" s="25" t="str">
        <f>LEFT(J8853,MIN(FIND({0,1,2,3,4,5,6,7,8,9},ASC(J8853)&amp;1234567890))-1)</f>
        <v>Ga</v>
      </c>
      <c r="L8853" s="25">
        <f t="shared" si="277"/>
        <v>1</v>
      </c>
      <c r="M8853" s="25">
        <f>VLOOKUP(K8853,Table!$A$2:$C$121,2,0)</f>
        <v>13</v>
      </c>
      <c r="N8853" s="26">
        <f>VLOOKUP(K8853,Table!$A$2:$C$121,3,0)</f>
        <v>4</v>
      </c>
      <c r="O8853" s="13" t="str">
        <f>VLOOKUP(A8853,Table!$U$1:$V$230,2,0)</f>
        <v>Cubic</v>
      </c>
      <c r="P8853" s="1"/>
    </row>
    <row r="8854" spans="1:16">
      <c r="A8854" s="12">
        <v>223</v>
      </c>
      <c r="B8854" s="12">
        <v>102779</v>
      </c>
      <c r="C8854" s="12" t="s">
        <v>9683</v>
      </c>
      <c r="D8854" s="12" t="s">
        <v>9738</v>
      </c>
      <c r="E8854" s="17" t="s">
        <v>11383</v>
      </c>
      <c r="F8854" s="25" t="str">
        <f>LEFT(E8854,MIN(FIND({0,1,2,3,4,5,6,7,8,9},ASC(E8854)&amp;1234567890))-1)</f>
        <v>Cr</v>
      </c>
      <c r="G8854" s="25">
        <f t="shared" si="276"/>
        <v>3</v>
      </c>
      <c r="H8854" s="25">
        <f>VLOOKUP(F8854,Table!$A$2:$C$121,2,0)</f>
        <v>6</v>
      </c>
      <c r="I8854" s="26">
        <f>VLOOKUP(F8854,Table!$A$2:$C$121,3,0)</f>
        <v>4</v>
      </c>
      <c r="J8854" s="17" t="s">
        <v>72</v>
      </c>
      <c r="K8854" s="25" t="str">
        <f>LEFT(J8854,MIN(FIND({0,1,2,3,4,5,6,7,8,9},ASC(J8854)&amp;1234567890))-1)</f>
        <v>Ir</v>
      </c>
      <c r="L8854" s="25">
        <f t="shared" si="277"/>
        <v>1</v>
      </c>
      <c r="M8854" s="25">
        <f>VLOOKUP(K8854,Table!$A$2:$C$121,2,0)</f>
        <v>9</v>
      </c>
      <c r="N8854" s="26">
        <f>VLOOKUP(K8854,Table!$A$2:$C$121,3,0)</f>
        <v>6</v>
      </c>
      <c r="O8854" s="13" t="str">
        <f>VLOOKUP(A8854,Table!$U$1:$V$230,2,0)</f>
        <v>Cubic</v>
      </c>
      <c r="P8854" s="1"/>
    </row>
    <row r="8855" spans="1:16">
      <c r="A8855" s="12">
        <v>223</v>
      </c>
      <c r="B8855" s="12">
        <v>102781</v>
      </c>
      <c r="C8855" s="12" t="s">
        <v>9683</v>
      </c>
      <c r="D8855" s="12" t="s">
        <v>9739</v>
      </c>
      <c r="E8855" s="17" t="s">
        <v>14222</v>
      </c>
      <c r="F8855" s="25" t="str">
        <f>LEFT(E8855,MIN(FIND({0,1,2,3,4,5,6,7,8,9},ASC(E8855)&amp;1234567890))-1)</f>
        <v>Cr</v>
      </c>
      <c r="G8855" s="25">
        <f t="shared" si="276"/>
        <v>2.88</v>
      </c>
      <c r="H8855" s="25">
        <f>VLOOKUP(F8855,Table!$A$2:$C$121,2,0)</f>
        <v>6</v>
      </c>
      <c r="I8855" s="26">
        <f>VLOOKUP(F8855,Table!$A$2:$C$121,3,0)</f>
        <v>4</v>
      </c>
      <c r="J8855" s="17" t="s">
        <v>14223</v>
      </c>
      <c r="K8855" s="25" t="str">
        <f>LEFT(J8855,MIN(FIND({0,1,2,3,4,5,6,7,8,9},ASC(J8855)&amp;1234567890))-1)</f>
        <v>Ir</v>
      </c>
      <c r="L8855" s="25">
        <f t="shared" si="277"/>
        <v>1.1200000000000001</v>
      </c>
      <c r="M8855" s="25">
        <f>VLOOKUP(K8855,Table!$A$2:$C$121,2,0)</f>
        <v>9</v>
      </c>
      <c r="N8855" s="26">
        <f>VLOOKUP(K8855,Table!$A$2:$C$121,3,0)</f>
        <v>6</v>
      </c>
      <c r="O8855" s="13" t="str">
        <f>VLOOKUP(A8855,Table!$U$1:$V$230,2,0)</f>
        <v>Cubic</v>
      </c>
      <c r="P8855" s="1"/>
    </row>
    <row r="8856" spans="1:16">
      <c r="A8856" s="12">
        <v>223</v>
      </c>
      <c r="B8856" s="12">
        <v>102828</v>
      </c>
      <c r="C8856" s="12" t="s">
        <v>9683</v>
      </c>
      <c r="D8856" s="12" t="s">
        <v>9740</v>
      </c>
      <c r="E8856" s="17" t="s">
        <v>11383</v>
      </c>
      <c r="F8856" s="25" t="str">
        <f>LEFT(E8856,MIN(FIND({0,1,2,3,4,5,6,7,8,9},ASC(E8856)&amp;1234567890))-1)</f>
        <v>Cr</v>
      </c>
      <c r="G8856" s="25">
        <f t="shared" si="276"/>
        <v>3</v>
      </c>
      <c r="H8856" s="25">
        <f>VLOOKUP(F8856,Table!$A$2:$C$121,2,0)</f>
        <v>6</v>
      </c>
      <c r="I8856" s="26">
        <f>VLOOKUP(F8856,Table!$A$2:$C$121,3,0)</f>
        <v>4</v>
      </c>
      <c r="J8856" s="17" t="s">
        <v>434</v>
      </c>
      <c r="K8856" s="25" t="str">
        <f>LEFT(J8856,MIN(FIND({0,1,2,3,4,5,6,7,8,9},ASC(J8856)&amp;1234567890))-1)</f>
        <v>Os</v>
      </c>
      <c r="L8856" s="25">
        <f t="shared" si="277"/>
        <v>1</v>
      </c>
      <c r="M8856" s="25">
        <f>VLOOKUP(K8856,Table!$A$2:$C$121,2,0)</f>
        <v>8</v>
      </c>
      <c r="N8856" s="26">
        <f>VLOOKUP(K8856,Table!$A$2:$C$121,3,0)</f>
        <v>6</v>
      </c>
      <c r="O8856" s="13" t="str">
        <f>VLOOKUP(A8856,Table!$U$1:$V$230,2,0)</f>
        <v>Cubic</v>
      </c>
      <c r="P8856" s="1"/>
    </row>
    <row r="8857" spans="1:16">
      <c r="A8857" s="12">
        <v>223</v>
      </c>
      <c r="B8857" s="12">
        <v>102836</v>
      </c>
      <c r="C8857" s="12" t="s">
        <v>9683</v>
      </c>
      <c r="D8857" s="12" t="s">
        <v>9741</v>
      </c>
      <c r="E8857" s="17" t="s">
        <v>11383</v>
      </c>
      <c r="F8857" s="25" t="str">
        <f>LEFT(E8857,MIN(FIND({0,1,2,3,4,5,6,7,8,9},ASC(E8857)&amp;1234567890))-1)</f>
        <v>Cr</v>
      </c>
      <c r="G8857" s="25">
        <f t="shared" si="276"/>
        <v>3</v>
      </c>
      <c r="H8857" s="25">
        <f>VLOOKUP(F8857,Table!$A$2:$C$121,2,0)</f>
        <v>6</v>
      </c>
      <c r="I8857" s="26">
        <f>VLOOKUP(F8857,Table!$A$2:$C$121,3,0)</f>
        <v>4</v>
      </c>
      <c r="J8857" s="17" t="s">
        <v>539</v>
      </c>
      <c r="K8857" s="25" t="str">
        <f>LEFT(J8857,MIN(FIND({0,1,2,3,4,5,6,7,8,9},ASC(J8857)&amp;1234567890))-1)</f>
        <v>Pt</v>
      </c>
      <c r="L8857" s="25">
        <f t="shared" si="277"/>
        <v>1</v>
      </c>
      <c r="M8857" s="25">
        <f>VLOOKUP(K8857,Table!$A$2:$C$121,2,0)</f>
        <v>10</v>
      </c>
      <c r="N8857" s="26">
        <f>VLOOKUP(K8857,Table!$A$2:$C$121,3,0)</f>
        <v>6</v>
      </c>
      <c r="O8857" s="13" t="str">
        <f>VLOOKUP(A8857,Table!$U$1:$V$230,2,0)</f>
        <v>Cubic</v>
      </c>
      <c r="P8857" s="1"/>
    </row>
    <row r="8858" spans="1:16">
      <c r="A8858" s="12">
        <v>223</v>
      </c>
      <c r="B8858" s="12">
        <v>102842</v>
      </c>
      <c r="C8858" s="12" t="s">
        <v>9683</v>
      </c>
      <c r="D8858" s="12" t="s">
        <v>9742</v>
      </c>
      <c r="E8858" s="17" t="s">
        <v>14224</v>
      </c>
      <c r="F8858" s="25" t="str">
        <f>LEFT(E8858,MIN(FIND({0,1,2,3,4,5,6,7,8,9},ASC(E8858)&amp;1234567890))-1)</f>
        <v>Cr</v>
      </c>
      <c r="G8858" s="25">
        <f t="shared" si="276"/>
        <v>3.14</v>
      </c>
      <c r="H8858" s="25">
        <f>VLOOKUP(F8858,Table!$A$2:$C$121,2,0)</f>
        <v>6</v>
      </c>
      <c r="I8858" s="26">
        <f>VLOOKUP(F8858,Table!$A$2:$C$121,3,0)</f>
        <v>4</v>
      </c>
      <c r="J8858" s="17" t="s">
        <v>14225</v>
      </c>
      <c r="K8858" s="25" t="str">
        <f>LEFT(J8858,MIN(FIND({0,1,2,3,4,5,6,7,8,9},ASC(J8858)&amp;1234567890))-1)</f>
        <v>Ru</v>
      </c>
      <c r="L8858" s="25">
        <f t="shared" si="277"/>
        <v>0.86</v>
      </c>
      <c r="M8858" s="25">
        <f>VLOOKUP(K8858,Table!$A$2:$C$121,2,0)</f>
        <v>8</v>
      </c>
      <c r="N8858" s="26">
        <f>VLOOKUP(K8858,Table!$A$2:$C$121,3,0)</f>
        <v>5</v>
      </c>
      <c r="O8858" s="13" t="str">
        <f>VLOOKUP(A8858,Table!$U$1:$V$230,2,0)</f>
        <v>Cubic</v>
      </c>
      <c r="P8858" s="1"/>
    </row>
    <row r="8859" spans="1:16">
      <c r="A8859" s="12">
        <v>223</v>
      </c>
      <c r="B8859" s="12">
        <v>102843</v>
      </c>
      <c r="C8859" s="12" t="s">
        <v>9683</v>
      </c>
      <c r="D8859" s="12" t="s">
        <v>9743</v>
      </c>
      <c r="E8859" s="17" t="s">
        <v>11383</v>
      </c>
      <c r="F8859" s="25" t="str">
        <f>LEFT(E8859,MIN(FIND({0,1,2,3,4,5,6,7,8,9},ASC(E8859)&amp;1234567890))-1)</f>
        <v>Cr</v>
      </c>
      <c r="G8859" s="25">
        <f t="shared" si="276"/>
        <v>3</v>
      </c>
      <c r="H8859" s="25">
        <f>VLOOKUP(F8859,Table!$A$2:$C$121,2,0)</f>
        <v>6</v>
      </c>
      <c r="I8859" s="26">
        <f>VLOOKUP(F8859,Table!$A$2:$C$121,3,0)</f>
        <v>4</v>
      </c>
      <c r="J8859" s="17" t="s">
        <v>341</v>
      </c>
      <c r="K8859" s="25" t="str">
        <f>LEFT(J8859,MIN(FIND({0,1,2,3,4,5,6,7,8,9},ASC(J8859)&amp;1234567890))-1)</f>
        <v>Ru</v>
      </c>
      <c r="L8859" s="25">
        <f t="shared" si="277"/>
        <v>1</v>
      </c>
      <c r="M8859" s="25">
        <f>VLOOKUP(K8859,Table!$A$2:$C$121,2,0)</f>
        <v>8</v>
      </c>
      <c r="N8859" s="26">
        <f>VLOOKUP(K8859,Table!$A$2:$C$121,3,0)</f>
        <v>5</v>
      </c>
      <c r="O8859" s="13" t="str">
        <f>VLOOKUP(A8859,Table!$U$1:$V$230,2,0)</f>
        <v>Cubic</v>
      </c>
      <c r="P8859" s="1"/>
    </row>
    <row r="8860" spans="1:16">
      <c r="A8860" s="12">
        <v>223</v>
      </c>
      <c r="B8860" s="12">
        <v>103816</v>
      </c>
      <c r="C8860" s="12" t="s">
        <v>9683</v>
      </c>
      <c r="D8860" s="12" t="s">
        <v>9744</v>
      </c>
      <c r="E8860" s="17" t="s">
        <v>366</v>
      </c>
      <c r="F8860" s="25" t="str">
        <f>LEFT(E8860,MIN(FIND({0,1,2,3,4,5,6,7,8,9},ASC(E8860)&amp;1234567890))-1)</f>
        <v>Ga</v>
      </c>
      <c r="G8860" s="25">
        <f t="shared" si="276"/>
        <v>1</v>
      </c>
      <c r="H8860" s="25">
        <f>VLOOKUP(F8860,Table!$A$2:$C$121,2,0)</f>
        <v>13</v>
      </c>
      <c r="I8860" s="26">
        <f>VLOOKUP(F8860,Table!$A$2:$C$121,3,0)</f>
        <v>4</v>
      </c>
      <c r="J8860" s="17" t="s">
        <v>480</v>
      </c>
      <c r="K8860" s="25" t="str">
        <f>LEFT(J8860,MIN(FIND({0,1,2,3,4,5,6,7,8,9},ASC(J8860)&amp;1234567890))-1)</f>
        <v>Mo</v>
      </c>
      <c r="L8860" s="25">
        <f t="shared" si="277"/>
        <v>3</v>
      </c>
      <c r="M8860" s="25">
        <f>VLOOKUP(K8860,Table!$A$2:$C$121,2,0)</f>
        <v>6</v>
      </c>
      <c r="N8860" s="26">
        <f>VLOOKUP(K8860,Table!$A$2:$C$121,3,0)</f>
        <v>5</v>
      </c>
      <c r="O8860" s="13" t="str">
        <f>VLOOKUP(A8860,Table!$U$1:$V$230,2,0)</f>
        <v>Cubic</v>
      </c>
      <c r="P8860" s="1"/>
    </row>
    <row r="8861" spans="1:16">
      <c r="A8861" s="12">
        <v>223</v>
      </c>
      <c r="B8861" s="12">
        <v>103831</v>
      </c>
      <c r="C8861" s="12" t="s">
        <v>9683</v>
      </c>
      <c r="D8861" s="12" t="s">
        <v>9745</v>
      </c>
      <c r="E8861" s="17" t="s">
        <v>366</v>
      </c>
      <c r="F8861" s="25" t="str">
        <f>LEFT(E8861,MIN(FIND({0,1,2,3,4,5,6,7,8,9},ASC(E8861)&amp;1234567890))-1)</f>
        <v>Ga</v>
      </c>
      <c r="G8861" s="25">
        <f t="shared" si="276"/>
        <v>1</v>
      </c>
      <c r="H8861" s="25">
        <f>VLOOKUP(F8861,Table!$A$2:$C$121,2,0)</f>
        <v>13</v>
      </c>
      <c r="I8861" s="26">
        <f>VLOOKUP(F8861,Table!$A$2:$C$121,3,0)</f>
        <v>4</v>
      </c>
      <c r="J8861" s="17" t="s">
        <v>12190</v>
      </c>
      <c r="K8861" s="25" t="str">
        <f>LEFT(J8861,MIN(FIND({0,1,2,3,4,5,6,7,8,9},ASC(J8861)&amp;1234567890))-1)</f>
        <v>Nb</v>
      </c>
      <c r="L8861" s="25">
        <f t="shared" si="277"/>
        <v>3</v>
      </c>
      <c r="M8861" s="25">
        <f>VLOOKUP(K8861,Table!$A$2:$C$121,2,0)</f>
        <v>5</v>
      </c>
      <c r="N8861" s="26">
        <f>VLOOKUP(K8861,Table!$A$2:$C$121,3,0)</f>
        <v>5</v>
      </c>
      <c r="O8861" s="13" t="str">
        <f>VLOOKUP(A8861,Table!$U$1:$V$230,2,0)</f>
        <v>Cubic</v>
      </c>
      <c r="P8861" s="1"/>
    </row>
    <row r="8862" spans="1:16">
      <c r="A8862" s="12">
        <v>223</v>
      </c>
      <c r="B8862" s="12">
        <v>104020</v>
      </c>
      <c r="C8862" s="12" t="s">
        <v>9683</v>
      </c>
      <c r="D8862" s="12" t="s">
        <v>9746</v>
      </c>
      <c r="E8862" s="17" t="s">
        <v>366</v>
      </c>
      <c r="F8862" s="25" t="str">
        <f>LEFT(E8862,MIN(FIND({0,1,2,3,4,5,6,7,8,9},ASC(E8862)&amp;1234567890))-1)</f>
        <v>Ga</v>
      </c>
      <c r="G8862" s="25">
        <f t="shared" si="276"/>
        <v>1</v>
      </c>
      <c r="H8862" s="25">
        <f>VLOOKUP(F8862,Table!$A$2:$C$121,2,0)</f>
        <v>13</v>
      </c>
      <c r="I8862" s="26">
        <f>VLOOKUP(F8862,Table!$A$2:$C$121,3,0)</f>
        <v>4</v>
      </c>
      <c r="J8862" s="17" t="s">
        <v>11405</v>
      </c>
      <c r="K8862" s="25" t="str">
        <f>LEFT(J8862,MIN(FIND({0,1,2,3,4,5,6,7,8,9},ASC(J8862)&amp;1234567890))-1)</f>
        <v>V</v>
      </c>
      <c r="L8862" s="25">
        <f t="shared" si="277"/>
        <v>3</v>
      </c>
      <c r="M8862" s="25">
        <f>VLOOKUP(K8862,Table!$A$2:$C$121,2,0)</f>
        <v>5</v>
      </c>
      <c r="N8862" s="26">
        <f>VLOOKUP(K8862,Table!$A$2:$C$121,3,0)</f>
        <v>4</v>
      </c>
      <c r="O8862" s="13" t="str">
        <f>VLOOKUP(A8862,Table!$U$1:$V$230,2,0)</f>
        <v>Cubic</v>
      </c>
      <c r="P8862" s="1"/>
    </row>
    <row r="8863" spans="1:16">
      <c r="A8863" s="12">
        <v>223</v>
      </c>
      <c r="B8863" s="12">
        <v>104203</v>
      </c>
      <c r="C8863" s="12" t="s">
        <v>9683</v>
      </c>
      <c r="D8863" s="12" t="s">
        <v>9747</v>
      </c>
      <c r="E8863" s="17" t="s">
        <v>14226</v>
      </c>
      <c r="F8863" s="25" t="str">
        <f>LEFT(E8863,MIN(FIND({0,1,2,3,4,5,6,7,8,9},ASC(E8863)&amp;1234567890))-1)</f>
        <v>Tl</v>
      </c>
      <c r="G8863" s="25">
        <f t="shared" si="276"/>
        <v>0.8</v>
      </c>
      <c r="H8863" s="25">
        <f>VLOOKUP(F8863,Table!$A$2:$C$121,2,0)</f>
        <v>13</v>
      </c>
      <c r="I8863" s="26">
        <f>VLOOKUP(F8863,Table!$A$2:$C$121,3,0)</f>
        <v>6</v>
      </c>
      <c r="J8863" s="17" t="s">
        <v>14227</v>
      </c>
      <c r="K8863" s="25" t="str">
        <f>LEFT(J8863,MIN(FIND({0,1,2,3,4,5,6,7,8,9},ASC(J8863)&amp;1234567890))-1)</f>
        <v>Zr</v>
      </c>
      <c r="L8863" s="25">
        <f t="shared" si="277"/>
        <v>3.2</v>
      </c>
      <c r="M8863" s="25">
        <f>VLOOKUP(K8863,Table!$A$2:$C$121,2,0)</f>
        <v>4</v>
      </c>
      <c r="N8863" s="26">
        <f>VLOOKUP(K8863,Table!$A$2:$C$121,3,0)</f>
        <v>5</v>
      </c>
      <c r="O8863" s="13" t="str">
        <f>VLOOKUP(A8863,Table!$U$1:$V$230,2,0)</f>
        <v>Cubic</v>
      </c>
      <c r="P8863" s="1"/>
    </row>
    <row r="8864" spans="1:16">
      <c r="A8864" s="12">
        <v>223</v>
      </c>
      <c r="B8864" s="12">
        <v>104357</v>
      </c>
      <c r="C8864" s="12" t="s">
        <v>9683</v>
      </c>
      <c r="D8864" s="12" t="s">
        <v>9342</v>
      </c>
      <c r="E8864" s="17" t="s">
        <v>370</v>
      </c>
      <c r="F8864" s="25" t="str">
        <f>LEFT(E8864,MIN(FIND({0,1,2,3,4,5,6,7,8,9},ASC(E8864)&amp;1234567890))-1)</f>
        <v>Hg</v>
      </c>
      <c r="G8864" s="25">
        <f t="shared" si="276"/>
        <v>1</v>
      </c>
      <c r="H8864" s="25">
        <f>VLOOKUP(F8864,Table!$A$2:$C$121,2,0)</f>
        <v>12</v>
      </c>
      <c r="I8864" s="26">
        <f>VLOOKUP(F8864,Table!$A$2:$C$121,3,0)</f>
        <v>6</v>
      </c>
      <c r="J8864" s="17" t="s">
        <v>11459</v>
      </c>
      <c r="K8864" s="25" t="str">
        <f>LEFT(J8864,MIN(FIND({0,1,2,3,4,5,6,7,8,9},ASC(J8864)&amp;1234567890))-1)</f>
        <v>Ti</v>
      </c>
      <c r="L8864" s="25">
        <f t="shared" si="277"/>
        <v>3</v>
      </c>
      <c r="M8864" s="25">
        <f>VLOOKUP(K8864,Table!$A$2:$C$121,2,0)</f>
        <v>4</v>
      </c>
      <c r="N8864" s="26">
        <f>VLOOKUP(K8864,Table!$A$2:$C$121,3,0)</f>
        <v>4</v>
      </c>
      <c r="O8864" s="13" t="str">
        <f>VLOOKUP(A8864,Table!$U$1:$V$230,2,0)</f>
        <v>Cubic</v>
      </c>
      <c r="P8864" s="1"/>
    </row>
    <row r="8865" spans="1:16">
      <c r="A8865" s="12">
        <v>223</v>
      </c>
      <c r="B8865" s="12">
        <v>104375</v>
      </c>
      <c r="C8865" s="12" t="s">
        <v>9683</v>
      </c>
      <c r="D8865" s="12" t="s">
        <v>9748</v>
      </c>
      <c r="E8865" s="17" t="s">
        <v>370</v>
      </c>
      <c r="F8865" s="25" t="str">
        <f>LEFT(E8865,MIN(FIND({0,1,2,3,4,5,6,7,8,9},ASC(E8865)&amp;1234567890))-1)</f>
        <v>Hg</v>
      </c>
      <c r="G8865" s="25">
        <f t="shared" si="276"/>
        <v>1</v>
      </c>
      <c r="H8865" s="25">
        <f>VLOOKUP(F8865,Table!$A$2:$C$121,2,0)</f>
        <v>12</v>
      </c>
      <c r="I8865" s="26">
        <f>VLOOKUP(F8865,Table!$A$2:$C$121,3,0)</f>
        <v>6</v>
      </c>
      <c r="J8865" s="17" t="s">
        <v>11819</v>
      </c>
      <c r="K8865" s="25" t="str">
        <f>LEFT(J8865,MIN(FIND({0,1,2,3,4,5,6,7,8,9},ASC(J8865)&amp;1234567890))-1)</f>
        <v>Zr</v>
      </c>
      <c r="L8865" s="25">
        <f t="shared" si="277"/>
        <v>3</v>
      </c>
      <c r="M8865" s="25">
        <f>VLOOKUP(K8865,Table!$A$2:$C$121,2,0)</f>
        <v>4</v>
      </c>
      <c r="N8865" s="26">
        <f>VLOOKUP(K8865,Table!$A$2:$C$121,3,0)</f>
        <v>5</v>
      </c>
      <c r="O8865" s="13" t="str">
        <f>VLOOKUP(A8865,Table!$U$1:$V$230,2,0)</f>
        <v>Cubic</v>
      </c>
      <c r="P8865" s="1"/>
    </row>
    <row r="8866" spans="1:16">
      <c r="A8866" s="12">
        <v>223</v>
      </c>
      <c r="B8866" s="12">
        <v>104502</v>
      </c>
      <c r="C8866" s="12" t="s">
        <v>9683</v>
      </c>
      <c r="D8866" s="12" t="s">
        <v>9749</v>
      </c>
      <c r="E8866" s="17" t="s">
        <v>72</v>
      </c>
      <c r="F8866" s="25" t="str">
        <f>LEFT(E8866,MIN(FIND({0,1,2,3,4,5,6,7,8,9},ASC(E8866)&amp;1234567890))-1)</f>
        <v>Ir</v>
      </c>
      <c r="G8866" s="25">
        <f t="shared" si="276"/>
        <v>1</v>
      </c>
      <c r="H8866" s="25">
        <f>VLOOKUP(F8866,Table!$A$2:$C$121,2,0)</f>
        <v>9</v>
      </c>
      <c r="I8866" s="26">
        <f>VLOOKUP(F8866,Table!$A$2:$C$121,3,0)</f>
        <v>6</v>
      </c>
      <c r="J8866" s="17" t="s">
        <v>480</v>
      </c>
      <c r="K8866" s="25" t="str">
        <f>LEFT(J8866,MIN(FIND({0,1,2,3,4,5,6,7,8,9},ASC(J8866)&amp;1234567890))-1)</f>
        <v>Mo</v>
      </c>
      <c r="L8866" s="25">
        <f t="shared" si="277"/>
        <v>3</v>
      </c>
      <c r="M8866" s="25">
        <f>VLOOKUP(K8866,Table!$A$2:$C$121,2,0)</f>
        <v>6</v>
      </c>
      <c r="N8866" s="26">
        <f>VLOOKUP(K8866,Table!$A$2:$C$121,3,0)</f>
        <v>5</v>
      </c>
      <c r="O8866" s="13" t="str">
        <f>VLOOKUP(A8866,Table!$U$1:$V$230,2,0)</f>
        <v>Cubic</v>
      </c>
      <c r="P8866" s="1"/>
    </row>
    <row r="8867" spans="1:16">
      <c r="A8867" s="12">
        <v>223</v>
      </c>
      <c r="B8867" s="12">
        <v>104503</v>
      </c>
      <c r="C8867" s="12" t="s">
        <v>9683</v>
      </c>
      <c r="D8867" s="12" t="s">
        <v>9750</v>
      </c>
      <c r="E8867" s="17" t="s">
        <v>14228</v>
      </c>
      <c r="F8867" s="25" t="str">
        <f>LEFT(E8867,MIN(FIND({0,1,2,3,4,5,6,7,8,9},ASC(E8867)&amp;1234567890))-1)</f>
        <v>Ir</v>
      </c>
      <c r="G8867" s="25">
        <f t="shared" si="276"/>
        <v>0.94</v>
      </c>
      <c r="H8867" s="25">
        <f>VLOOKUP(F8867,Table!$A$2:$C$121,2,0)</f>
        <v>9</v>
      </c>
      <c r="I8867" s="26">
        <f>VLOOKUP(F8867,Table!$A$2:$C$121,3,0)</f>
        <v>6</v>
      </c>
      <c r="J8867" s="17" t="s">
        <v>14229</v>
      </c>
      <c r="K8867" s="25" t="str">
        <f>LEFT(J8867,MIN(FIND({0,1,2,3,4,5,6,7,8,9},ASC(J8867)&amp;1234567890))-1)</f>
        <v>Mo</v>
      </c>
      <c r="L8867" s="25">
        <f t="shared" si="277"/>
        <v>3.06</v>
      </c>
      <c r="M8867" s="25">
        <f>VLOOKUP(K8867,Table!$A$2:$C$121,2,0)</f>
        <v>6</v>
      </c>
      <c r="N8867" s="26">
        <f>VLOOKUP(K8867,Table!$A$2:$C$121,3,0)</f>
        <v>5</v>
      </c>
      <c r="O8867" s="13" t="str">
        <f>VLOOKUP(A8867,Table!$U$1:$V$230,2,0)</f>
        <v>Cubic</v>
      </c>
      <c r="P8867" s="1"/>
    </row>
    <row r="8868" spans="1:16">
      <c r="A8868" s="12">
        <v>223</v>
      </c>
      <c r="B8868" s="12">
        <v>104511</v>
      </c>
      <c r="C8868" s="12" t="s">
        <v>9683</v>
      </c>
      <c r="D8868" s="12" t="s">
        <v>9751</v>
      </c>
      <c r="E8868" s="17" t="s">
        <v>72</v>
      </c>
      <c r="F8868" s="25" t="str">
        <f>LEFT(E8868,MIN(FIND({0,1,2,3,4,5,6,7,8,9},ASC(E8868)&amp;1234567890))-1)</f>
        <v>Ir</v>
      </c>
      <c r="G8868" s="25">
        <f t="shared" si="276"/>
        <v>1</v>
      </c>
      <c r="H8868" s="25">
        <f>VLOOKUP(F8868,Table!$A$2:$C$121,2,0)</f>
        <v>9</v>
      </c>
      <c r="I8868" s="26">
        <f>VLOOKUP(F8868,Table!$A$2:$C$121,3,0)</f>
        <v>6</v>
      </c>
      <c r="J8868" s="17" t="s">
        <v>12190</v>
      </c>
      <c r="K8868" s="25" t="str">
        <f>LEFT(J8868,MIN(FIND({0,1,2,3,4,5,6,7,8,9},ASC(J8868)&amp;1234567890))-1)</f>
        <v>Nb</v>
      </c>
      <c r="L8868" s="25">
        <f t="shared" si="277"/>
        <v>3</v>
      </c>
      <c r="M8868" s="25">
        <f>VLOOKUP(K8868,Table!$A$2:$C$121,2,0)</f>
        <v>5</v>
      </c>
      <c r="N8868" s="26">
        <f>VLOOKUP(K8868,Table!$A$2:$C$121,3,0)</f>
        <v>5</v>
      </c>
      <c r="O8868" s="13" t="str">
        <f>VLOOKUP(A8868,Table!$U$1:$V$230,2,0)</f>
        <v>Cubic</v>
      </c>
      <c r="P8868" s="1"/>
    </row>
    <row r="8869" spans="1:16">
      <c r="A8869" s="12">
        <v>223</v>
      </c>
      <c r="B8869" s="12">
        <v>104576</v>
      </c>
      <c r="C8869" s="12" t="s">
        <v>9683</v>
      </c>
      <c r="D8869" s="12" t="s">
        <v>9752</v>
      </c>
      <c r="E8869" s="17" t="s">
        <v>72</v>
      </c>
      <c r="F8869" s="25" t="str">
        <f>LEFT(E8869,MIN(FIND({0,1,2,3,4,5,6,7,8,9},ASC(E8869)&amp;1234567890))-1)</f>
        <v>Ir</v>
      </c>
      <c r="G8869" s="25">
        <f t="shared" si="276"/>
        <v>1</v>
      </c>
      <c r="H8869" s="25">
        <f>VLOOKUP(F8869,Table!$A$2:$C$121,2,0)</f>
        <v>9</v>
      </c>
      <c r="I8869" s="26">
        <f>VLOOKUP(F8869,Table!$A$2:$C$121,3,0)</f>
        <v>6</v>
      </c>
      <c r="J8869" s="17" t="s">
        <v>11459</v>
      </c>
      <c r="K8869" s="25" t="str">
        <f>LEFT(J8869,MIN(FIND({0,1,2,3,4,5,6,7,8,9},ASC(J8869)&amp;1234567890))-1)</f>
        <v>Ti</v>
      </c>
      <c r="L8869" s="25">
        <f t="shared" si="277"/>
        <v>3</v>
      </c>
      <c r="M8869" s="25">
        <f>VLOOKUP(K8869,Table!$A$2:$C$121,2,0)</f>
        <v>4</v>
      </c>
      <c r="N8869" s="26">
        <f>VLOOKUP(K8869,Table!$A$2:$C$121,3,0)</f>
        <v>4</v>
      </c>
      <c r="O8869" s="13" t="str">
        <f>VLOOKUP(A8869,Table!$U$1:$V$230,2,0)</f>
        <v>Cubic</v>
      </c>
      <c r="P8869" s="1"/>
    </row>
    <row r="8870" spans="1:16">
      <c r="A8870" s="12">
        <v>223</v>
      </c>
      <c r="B8870" s="12">
        <v>104591</v>
      </c>
      <c r="C8870" s="12" t="s">
        <v>9683</v>
      </c>
      <c r="D8870" s="12" t="s">
        <v>9753</v>
      </c>
      <c r="E8870" s="17" t="s">
        <v>72</v>
      </c>
      <c r="F8870" s="25" t="str">
        <f>LEFT(E8870,MIN(FIND({0,1,2,3,4,5,6,7,8,9},ASC(E8870)&amp;1234567890))-1)</f>
        <v>Ir</v>
      </c>
      <c r="G8870" s="25">
        <f t="shared" si="276"/>
        <v>1</v>
      </c>
      <c r="H8870" s="25">
        <f>VLOOKUP(F8870,Table!$A$2:$C$121,2,0)</f>
        <v>9</v>
      </c>
      <c r="I8870" s="26">
        <f>VLOOKUP(F8870,Table!$A$2:$C$121,3,0)</f>
        <v>6</v>
      </c>
      <c r="J8870" s="17" t="s">
        <v>11405</v>
      </c>
      <c r="K8870" s="25" t="str">
        <f>LEFT(J8870,MIN(FIND({0,1,2,3,4,5,6,7,8,9},ASC(J8870)&amp;1234567890))-1)</f>
        <v>V</v>
      </c>
      <c r="L8870" s="25">
        <f t="shared" si="277"/>
        <v>3</v>
      </c>
      <c r="M8870" s="25">
        <f>VLOOKUP(K8870,Table!$A$2:$C$121,2,0)</f>
        <v>5</v>
      </c>
      <c r="N8870" s="26">
        <f>VLOOKUP(K8870,Table!$A$2:$C$121,3,0)</f>
        <v>4</v>
      </c>
      <c r="O8870" s="13" t="str">
        <f>VLOOKUP(A8870,Table!$U$1:$V$230,2,0)</f>
        <v>Cubic</v>
      </c>
      <c r="P8870" s="1"/>
    </row>
    <row r="8871" spans="1:16">
      <c r="A8871" s="12">
        <v>223</v>
      </c>
      <c r="B8871" s="12">
        <v>105054</v>
      </c>
      <c r="C8871" s="12" t="s">
        <v>9683</v>
      </c>
      <c r="D8871" s="12" t="s">
        <v>9754</v>
      </c>
      <c r="E8871" s="17" t="s">
        <v>480</v>
      </c>
      <c r="F8871" s="25" t="str">
        <f>LEFT(E8871,MIN(FIND({0,1,2,3,4,5,6,7,8,9},ASC(E8871)&amp;1234567890))-1)</f>
        <v>Mo</v>
      </c>
      <c r="G8871" s="25">
        <f t="shared" si="276"/>
        <v>3</v>
      </c>
      <c r="H8871" s="25">
        <f>VLOOKUP(F8871,Table!$A$2:$C$121,2,0)</f>
        <v>6</v>
      </c>
      <c r="I8871" s="26">
        <f>VLOOKUP(F8871,Table!$A$2:$C$121,3,0)</f>
        <v>5</v>
      </c>
      <c r="J8871" s="17" t="s">
        <v>434</v>
      </c>
      <c r="K8871" s="25" t="str">
        <f>LEFT(J8871,MIN(FIND({0,1,2,3,4,5,6,7,8,9},ASC(J8871)&amp;1234567890))-1)</f>
        <v>Os</v>
      </c>
      <c r="L8871" s="25">
        <f t="shared" si="277"/>
        <v>1</v>
      </c>
      <c r="M8871" s="25">
        <f>VLOOKUP(K8871,Table!$A$2:$C$121,2,0)</f>
        <v>8</v>
      </c>
      <c r="N8871" s="26">
        <f>VLOOKUP(K8871,Table!$A$2:$C$121,3,0)</f>
        <v>6</v>
      </c>
      <c r="O8871" s="13" t="str">
        <f>VLOOKUP(A8871,Table!$U$1:$V$230,2,0)</f>
        <v>Cubic</v>
      </c>
      <c r="P8871" s="1"/>
    </row>
    <row r="8872" spans="1:16">
      <c r="A8872" s="12">
        <v>223</v>
      </c>
      <c r="B8872" s="12">
        <v>105071</v>
      </c>
      <c r="C8872" s="12" t="s">
        <v>9683</v>
      </c>
      <c r="D8872" s="12" t="s">
        <v>9755</v>
      </c>
      <c r="E8872" s="17" t="s">
        <v>480</v>
      </c>
      <c r="F8872" s="25" t="str">
        <f>LEFT(E8872,MIN(FIND({0,1,2,3,4,5,6,7,8,9},ASC(E8872)&amp;1234567890))-1)</f>
        <v>Mo</v>
      </c>
      <c r="G8872" s="25">
        <f t="shared" si="276"/>
        <v>3</v>
      </c>
      <c r="H8872" s="25">
        <f>VLOOKUP(F8872,Table!$A$2:$C$121,2,0)</f>
        <v>6</v>
      </c>
      <c r="I8872" s="26">
        <f>VLOOKUP(F8872,Table!$A$2:$C$121,3,0)</f>
        <v>5</v>
      </c>
      <c r="J8872" s="17" t="s">
        <v>539</v>
      </c>
      <c r="K8872" s="25" t="str">
        <f>LEFT(J8872,MIN(FIND({0,1,2,3,4,5,6,7,8,9},ASC(J8872)&amp;1234567890))-1)</f>
        <v>Pt</v>
      </c>
      <c r="L8872" s="25">
        <f t="shared" si="277"/>
        <v>1</v>
      </c>
      <c r="M8872" s="25">
        <f>VLOOKUP(K8872,Table!$A$2:$C$121,2,0)</f>
        <v>10</v>
      </c>
      <c r="N8872" s="26">
        <f>VLOOKUP(K8872,Table!$A$2:$C$121,3,0)</f>
        <v>6</v>
      </c>
      <c r="O8872" s="13" t="str">
        <f>VLOOKUP(A8872,Table!$U$1:$V$230,2,0)</f>
        <v>Cubic</v>
      </c>
      <c r="P8872" s="1"/>
    </row>
    <row r="8873" spans="1:16">
      <c r="A8873" s="12">
        <v>223</v>
      </c>
      <c r="B8873" s="12">
        <v>105094</v>
      </c>
      <c r="C8873" s="12" t="s">
        <v>9683</v>
      </c>
      <c r="D8873" s="12" t="s">
        <v>9756</v>
      </c>
      <c r="E8873" s="17" t="s">
        <v>480</v>
      </c>
      <c r="F8873" s="25" t="str">
        <f>LEFT(E8873,MIN(FIND({0,1,2,3,4,5,6,7,8,9},ASC(E8873)&amp;1234567890))-1)</f>
        <v>Mo</v>
      </c>
      <c r="G8873" s="25">
        <f t="shared" si="276"/>
        <v>3</v>
      </c>
      <c r="H8873" s="25">
        <f>VLOOKUP(F8873,Table!$A$2:$C$121,2,0)</f>
        <v>6</v>
      </c>
      <c r="I8873" s="26">
        <f>VLOOKUP(F8873,Table!$A$2:$C$121,3,0)</f>
        <v>5</v>
      </c>
      <c r="J8873" s="17" t="s">
        <v>11291</v>
      </c>
      <c r="K8873" s="25" t="str">
        <f>LEFT(J8873,MIN(FIND({0,1,2,3,4,5,6,7,8,9},ASC(J8873)&amp;1234567890))-1)</f>
        <v>Sn</v>
      </c>
      <c r="L8873" s="25">
        <f t="shared" si="277"/>
        <v>1</v>
      </c>
      <c r="M8873" s="25">
        <f>VLOOKUP(K8873,Table!$A$2:$C$121,2,0)</f>
        <v>14</v>
      </c>
      <c r="N8873" s="26">
        <f>VLOOKUP(K8873,Table!$A$2:$C$121,3,0)</f>
        <v>5</v>
      </c>
      <c r="O8873" s="13" t="str">
        <f>VLOOKUP(A8873,Table!$U$1:$V$230,2,0)</f>
        <v>Cubic</v>
      </c>
      <c r="P8873" s="1"/>
    </row>
    <row r="8874" spans="1:16">
      <c r="A8874" s="12">
        <v>223</v>
      </c>
      <c r="B8874" s="12">
        <v>105118</v>
      </c>
      <c r="C8874" s="12" t="s">
        <v>9683</v>
      </c>
      <c r="D8874" s="12" t="s">
        <v>9757</v>
      </c>
      <c r="E8874" s="17" t="s">
        <v>480</v>
      </c>
      <c r="F8874" s="25" t="str">
        <f>LEFT(E8874,MIN(FIND({0,1,2,3,4,5,6,7,8,9},ASC(E8874)&amp;1234567890))-1)</f>
        <v>Mo</v>
      </c>
      <c r="G8874" s="25">
        <f t="shared" si="276"/>
        <v>3</v>
      </c>
      <c r="H8874" s="25">
        <f>VLOOKUP(F8874,Table!$A$2:$C$121,2,0)</f>
        <v>6</v>
      </c>
      <c r="I8874" s="26">
        <f>VLOOKUP(F8874,Table!$A$2:$C$121,3,0)</f>
        <v>5</v>
      </c>
      <c r="J8874" s="17" t="s">
        <v>377</v>
      </c>
      <c r="K8874" s="25" t="str">
        <f>LEFT(J8874,MIN(FIND({0,1,2,3,4,5,6,7,8,9},ASC(J8874)&amp;1234567890))-1)</f>
        <v>Zr</v>
      </c>
      <c r="L8874" s="25">
        <f t="shared" si="277"/>
        <v>1</v>
      </c>
      <c r="M8874" s="25">
        <f>VLOOKUP(K8874,Table!$A$2:$C$121,2,0)</f>
        <v>4</v>
      </c>
      <c r="N8874" s="26">
        <f>VLOOKUP(K8874,Table!$A$2:$C$121,3,0)</f>
        <v>5</v>
      </c>
      <c r="O8874" s="13" t="str">
        <f>VLOOKUP(A8874,Table!$U$1:$V$230,2,0)</f>
        <v>Cubic</v>
      </c>
      <c r="P8874" s="1"/>
    </row>
    <row r="8875" spans="1:16">
      <c r="A8875" s="12">
        <v>223</v>
      </c>
      <c r="B8875" s="12">
        <v>105184</v>
      </c>
      <c r="C8875" s="12" t="s">
        <v>9683</v>
      </c>
      <c r="D8875" s="12" t="s">
        <v>9758</v>
      </c>
      <c r="E8875" s="17" t="s">
        <v>12190</v>
      </c>
      <c r="F8875" s="25" t="str">
        <f>LEFT(E8875,MIN(FIND({0,1,2,3,4,5,6,7,8,9},ASC(E8875)&amp;1234567890))-1)</f>
        <v>Nb</v>
      </c>
      <c r="G8875" s="25">
        <f t="shared" si="276"/>
        <v>3</v>
      </c>
      <c r="H8875" s="25">
        <f>VLOOKUP(F8875,Table!$A$2:$C$121,2,0)</f>
        <v>5</v>
      </c>
      <c r="I8875" s="26">
        <f>VLOOKUP(F8875,Table!$A$2:$C$121,3,0)</f>
        <v>5</v>
      </c>
      <c r="J8875" s="17" t="s">
        <v>434</v>
      </c>
      <c r="K8875" s="25" t="str">
        <f>LEFT(J8875,MIN(FIND({0,1,2,3,4,5,6,7,8,9},ASC(J8875)&amp;1234567890))-1)</f>
        <v>Os</v>
      </c>
      <c r="L8875" s="25">
        <f t="shared" si="277"/>
        <v>1</v>
      </c>
      <c r="M8875" s="25">
        <f>VLOOKUP(K8875,Table!$A$2:$C$121,2,0)</f>
        <v>8</v>
      </c>
      <c r="N8875" s="26">
        <f>VLOOKUP(K8875,Table!$A$2:$C$121,3,0)</f>
        <v>6</v>
      </c>
      <c r="O8875" s="13" t="str">
        <f>VLOOKUP(A8875,Table!$U$1:$V$230,2,0)</f>
        <v>Cubic</v>
      </c>
      <c r="P8875" s="1"/>
    </row>
    <row r="8876" spans="1:16">
      <c r="A8876" s="12">
        <v>223</v>
      </c>
      <c r="B8876" s="12">
        <v>105188</v>
      </c>
      <c r="C8876" s="12" t="s">
        <v>9683</v>
      </c>
      <c r="D8876" s="12" t="s">
        <v>9759</v>
      </c>
      <c r="E8876" s="17" t="s">
        <v>12190</v>
      </c>
      <c r="F8876" s="25" t="str">
        <f>LEFT(E8876,MIN(FIND({0,1,2,3,4,5,6,7,8,9},ASC(E8876)&amp;1234567890))-1)</f>
        <v>Nb</v>
      </c>
      <c r="G8876" s="25">
        <f t="shared" si="276"/>
        <v>3</v>
      </c>
      <c r="H8876" s="25">
        <f>VLOOKUP(F8876,Table!$A$2:$C$121,2,0)</f>
        <v>5</v>
      </c>
      <c r="I8876" s="26">
        <f>VLOOKUP(F8876,Table!$A$2:$C$121,3,0)</f>
        <v>5</v>
      </c>
      <c r="J8876" s="17" t="s">
        <v>586</v>
      </c>
      <c r="K8876" s="25" t="str">
        <f>LEFT(J8876,MIN(FIND({0,1,2,3,4,5,6,7,8,9},ASC(J8876)&amp;1234567890))-1)</f>
        <v>Pb</v>
      </c>
      <c r="L8876" s="25">
        <f t="shared" si="277"/>
        <v>1</v>
      </c>
      <c r="M8876" s="25">
        <f>VLOOKUP(K8876,Table!$A$2:$C$121,2,0)</f>
        <v>14</v>
      </c>
      <c r="N8876" s="26">
        <f>VLOOKUP(K8876,Table!$A$2:$C$121,3,0)</f>
        <v>6</v>
      </c>
      <c r="O8876" s="13" t="str">
        <f>VLOOKUP(A8876,Table!$U$1:$V$230,2,0)</f>
        <v>Cubic</v>
      </c>
      <c r="P8876" s="1"/>
    </row>
    <row r="8877" spans="1:16">
      <c r="A8877" s="12">
        <v>223</v>
      </c>
      <c r="B8877" s="12">
        <v>105203</v>
      </c>
      <c r="C8877" s="12" t="s">
        <v>9683</v>
      </c>
      <c r="D8877" s="12" t="s">
        <v>9760</v>
      </c>
      <c r="E8877" s="17" t="s">
        <v>12190</v>
      </c>
      <c r="F8877" s="25" t="str">
        <f>LEFT(E8877,MIN(FIND({0,1,2,3,4,5,6,7,8,9},ASC(E8877)&amp;1234567890))-1)</f>
        <v>Nb</v>
      </c>
      <c r="G8877" s="25">
        <f t="shared" si="276"/>
        <v>3</v>
      </c>
      <c r="H8877" s="25">
        <f>VLOOKUP(F8877,Table!$A$2:$C$121,2,0)</f>
        <v>5</v>
      </c>
      <c r="I8877" s="26">
        <f>VLOOKUP(F8877,Table!$A$2:$C$121,3,0)</f>
        <v>5</v>
      </c>
      <c r="J8877" s="17" t="s">
        <v>539</v>
      </c>
      <c r="K8877" s="25" t="str">
        <f>LEFT(J8877,MIN(FIND({0,1,2,3,4,5,6,7,8,9},ASC(J8877)&amp;1234567890))-1)</f>
        <v>Pt</v>
      </c>
      <c r="L8877" s="25">
        <f t="shared" si="277"/>
        <v>1</v>
      </c>
      <c r="M8877" s="25">
        <f>VLOOKUP(K8877,Table!$A$2:$C$121,2,0)</f>
        <v>10</v>
      </c>
      <c r="N8877" s="26">
        <f>VLOOKUP(K8877,Table!$A$2:$C$121,3,0)</f>
        <v>6</v>
      </c>
      <c r="O8877" s="13" t="str">
        <f>VLOOKUP(A8877,Table!$U$1:$V$230,2,0)</f>
        <v>Cubic</v>
      </c>
      <c r="P8877" s="1"/>
    </row>
    <row r="8878" spans="1:16">
      <c r="A8878" s="12">
        <v>223</v>
      </c>
      <c r="B8878" s="12">
        <v>105216</v>
      </c>
      <c r="C8878" s="12" t="s">
        <v>9683</v>
      </c>
      <c r="D8878" s="12" t="s">
        <v>9761</v>
      </c>
      <c r="E8878" s="17" t="s">
        <v>12190</v>
      </c>
      <c r="F8878" s="25" t="str">
        <f>LEFT(E8878,MIN(FIND({0,1,2,3,4,5,6,7,8,9},ASC(E8878)&amp;1234567890))-1)</f>
        <v>Nb</v>
      </c>
      <c r="G8878" s="25">
        <f t="shared" si="276"/>
        <v>3</v>
      </c>
      <c r="H8878" s="25">
        <f>VLOOKUP(F8878,Table!$A$2:$C$121,2,0)</f>
        <v>5</v>
      </c>
      <c r="I8878" s="26">
        <f>VLOOKUP(F8878,Table!$A$2:$C$121,3,0)</f>
        <v>5</v>
      </c>
      <c r="J8878" s="17" t="s">
        <v>11294</v>
      </c>
      <c r="K8878" s="25" t="str">
        <f>LEFT(J8878,MIN(FIND({0,1,2,3,4,5,6,7,8,9},ASC(J8878)&amp;1234567890))-1)</f>
        <v>Rh</v>
      </c>
      <c r="L8878" s="25">
        <f t="shared" si="277"/>
        <v>1</v>
      </c>
      <c r="M8878" s="25">
        <f>VLOOKUP(K8878,Table!$A$2:$C$121,2,0)</f>
        <v>9</v>
      </c>
      <c r="N8878" s="26">
        <f>VLOOKUP(K8878,Table!$A$2:$C$121,3,0)</f>
        <v>5</v>
      </c>
      <c r="O8878" s="13" t="str">
        <f>VLOOKUP(A8878,Table!$U$1:$V$230,2,0)</f>
        <v>Cubic</v>
      </c>
      <c r="P8878" s="1"/>
    </row>
    <row r="8879" spans="1:16">
      <c r="A8879" s="12">
        <v>223</v>
      </c>
      <c r="B8879" s="12">
        <v>105230</v>
      </c>
      <c r="C8879" s="12" t="s">
        <v>9683</v>
      </c>
      <c r="D8879" s="12" t="s">
        <v>4568</v>
      </c>
      <c r="E8879" s="17" t="s">
        <v>12190</v>
      </c>
      <c r="F8879" s="25" t="str">
        <f>LEFT(E8879,MIN(FIND({0,1,2,3,4,5,6,7,8,9},ASC(E8879)&amp;1234567890))-1)</f>
        <v>Nb</v>
      </c>
      <c r="G8879" s="25">
        <f t="shared" si="276"/>
        <v>3</v>
      </c>
      <c r="H8879" s="25">
        <f>VLOOKUP(F8879,Table!$A$2:$C$121,2,0)</f>
        <v>5</v>
      </c>
      <c r="I8879" s="26">
        <f>VLOOKUP(F8879,Table!$A$2:$C$121,3,0)</f>
        <v>5</v>
      </c>
      <c r="J8879" s="17" t="s">
        <v>11291</v>
      </c>
      <c r="K8879" s="25" t="str">
        <f>LEFT(J8879,MIN(FIND({0,1,2,3,4,5,6,7,8,9},ASC(J8879)&amp;1234567890))-1)</f>
        <v>Sn</v>
      </c>
      <c r="L8879" s="25">
        <f t="shared" si="277"/>
        <v>1</v>
      </c>
      <c r="M8879" s="25">
        <f>VLOOKUP(K8879,Table!$A$2:$C$121,2,0)</f>
        <v>14</v>
      </c>
      <c r="N8879" s="26">
        <f>VLOOKUP(K8879,Table!$A$2:$C$121,3,0)</f>
        <v>5</v>
      </c>
      <c r="O8879" s="13" t="str">
        <f>VLOOKUP(A8879,Table!$U$1:$V$230,2,0)</f>
        <v>Cubic</v>
      </c>
      <c r="P8879" s="1"/>
    </row>
    <row r="8880" spans="1:16">
      <c r="A8880" s="12">
        <v>223</v>
      </c>
      <c r="B8880" s="12">
        <v>105244</v>
      </c>
      <c r="C8880" s="12" t="s">
        <v>9683</v>
      </c>
      <c r="D8880" s="12" t="s">
        <v>9762</v>
      </c>
      <c r="E8880" s="17" t="s">
        <v>12190</v>
      </c>
      <c r="F8880" s="25" t="str">
        <f>LEFT(E8880,MIN(FIND({0,1,2,3,4,5,6,7,8,9},ASC(E8880)&amp;1234567890))-1)</f>
        <v>Nb</v>
      </c>
      <c r="G8880" s="25">
        <f t="shared" si="276"/>
        <v>3</v>
      </c>
      <c r="H8880" s="25">
        <f>VLOOKUP(F8880,Table!$A$2:$C$121,2,0)</f>
        <v>5</v>
      </c>
      <c r="I8880" s="26">
        <f>VLOOKUP(F8880,Table!$A$2:$C$121,3,0)</f>
        <v>5</v>
      </c>
      <c r="J8880" s="17" t="s">
        <v>328</v>
      </c>
      <c r="K8880" s="25" t="str">
        <f>LEFT(J8880,MIN(FIND({0,1,2,3,4,5,6,7,8,9},ASC(J8880)&amp;1234567890))-1)</f>
        <v>Te</v>
      </c>
      <c r="L8880" s="25">
        <f t="shared" si="277"/>
        <v>1</v>
      </c>
      <c r="M8880" s="25">
        <f>VLOOKUP(K8880,Table!$A$2:$C$121,2,0)</f>
        <v>16</v>
      </c>
      <c r="N8880" s="26">
        <f>VLOOKUP(K8880,Table!$A$2:$C$121,3,0)</f>
        <v>5</v>
      </c>
      <c r="O8880" s="13" t="str">
        <f>VLOOKUP(A8880,Table!$U$1:$V$230,2,0)</f>
        <v>Cubic</v>
      </c>
      <c r="P8880" s="1"/>
    </row>
    <row r="8881" spans="1:16">
      <c r="A8881" s="12">
        <v>223</v>
      </c>
      <c r="B8881" s="12">
        <v>105251</v>
      </c>
      <c r="C8881" s="12" t="s">
        <v>9683</v>
      </c>
      <c r="D8881" s="12" t="s">
        <v>9763</v>
      </c>
      <c r="E8881" s="17" t="s">
        <v>12190</v>
      </c>
      <c r="F8881" s="25" t="str">
        <f>LEFT(E8881,MIN(FIND({0,1,2,3,4,5,6,7,8,9},ASC(E8881)&amp;1234567890))-1)</f>
        <v>Nb</v>
      </c>
      <c r="G8881" s="25">
        <f t="shared" si="276"/>
        <v>3</v>
      </c>
      <c r="H8881" s="25">
        <f>VLOOKUP(F8881,Table!$A$2:$C$121,2,0)</f>
        <v>5</v>
      </c>
      <c r="I8881" s="26">
        <f>VLOOKUP(F8881,Table!$A$2:$C$121,3,0)</f>
        <v>5</v>
      </c>
      <c r="J8881" s="17" t="s">
        <v>588</v>
      </c>
      <c r="K8881" s="25" t="str">
        <f>LEFT(J8881,MIN(FIND({0,1,2,3,4,5,6,7,8,9},ASC(J8881)&amp;1234567890))-1)</f>
        <v>Tl</v>
      </c>
      <c r="L8881" s="25">
        <f t="shared" si="277"/>
        <v>1</v>
      </c>
      <c r="M8881" s="25">
        <f>VLOOKUP(K8881,Table!$A$2:$C$121,2,0)</f>
        <v>13</v>
      </c>
      <c r="N8881" s="26">
        <f>VLOOKUP(K8881,Table!$A$2:$C$121,3,0)</f>
        <v>6</v>
      </c>
      <c r="O8881" s="13" t="str">
        <f>VLOOKUP(A8881,Table!$U$1:$V$230,2,0)</f>
        <v>Cubic</v>
      </c>
      <c r="P8881" s="1"/>
    </row>
    <row r="8882" spans="1:16">
      <c r="A8882" s="12">
        <v>223</v>
      </c>
      <c r="B8882" s="12">
        <v>105439</v>
      </c>
      <c r="C8882" s="12" t="s">
        <v>9683</v>
      </c>
      <c r="D8882" s="12" t="s">
        <v>9764</v>
      </c>
      <c r="E8882" s="17" t="s">
        <v>14230</v>
      </c>
      <c r="F8882" s="25" t="str">
        <f>LEFT(E8882,MIN(FIND({0,1,2,3,4,5,6,7,8,9},ASC(E8882)&amp;1234567890))-1)</f>
        <v>Ni</v>
      </c>
      <c r="G8882" s="25">
        <f t="shared" si="276"/>
        <v>0.9</v>
      </c>
      <c r="H8882" s="25">
        <f>VLOOKUP(F8882,Table!$A$2:$C$121,2,0)</f>
        <v>10</v>
      </c>
      <c r="I8882" s="26">
        <f>VLOOKUP(F8882,Table!$A$2:$C$121,3,0)</f>
        <v>4</v>
      </c>
      <c r="J8882" s="17" t="s">
        <v>12428</v>
      </c>
      <c r="K8882" s="25" t="str">
        <f>LEFT(J8882,MIN(FIND({0,1,2,3,4,5,6,7,8,9},ASC(J8882)&amp;1234567890))-1)</f>
        <v>V</v>
      </c>
      <c r="L8882" s="25">
        <f t="shared" si="277"/>
        <v>3.1</v>
      </c>
      <c r="M8882" s="25">
        <f>VLOOKUP(K8882,Table!$A$2:$C$121,2,0)</f>
        <v>5</v>
      </c>
      <c r="N8882" s="26">
        <f>VLOOKUP(K8882,Table!$A$2:$C$121,3,0)</f>
        <v>4</v>
      </c>
      <c r="O8882" s="13" t="str">
        <f>VLOOKUP(A8882,Table!$U$1:$V$230,2,0)</f>
        <v>Cubic</v>
      </c>
      <c r="P8882" s="1"/>
    </row>
    <row r="8883" spans="1:16">
      <c r="A8883" s="12">
        <v>223</v>
      </c>
      <c r="B8883" s="12">
        <v>105440</v>
      </c>
      <c r="C8883" s="12" t="s">
        <v>9683</v>
      </c>
      <c r="D8883" s="12" t="s">
        <v>9765</v>
      </c>
      <c r="E8883" s="17" t="s">
        <v>11530</v>
      </c>
      <c r="F8883" s="25" t="str">
        <f>LEFT(E8883,MIN(FIND({0,1,2,3,4,5,6,7,8,9},ASC(E8883)&amp;1234567890))-1)</f>
        <v>Ni</v>
      </c>
      <c r="G8883" s="25">
        <f t="shared" si="276"/>
        <v>0.97</v>
      </c>
      <c r="H8883" s="25">
        <f>VLOOKUP(F8883,Table!$A$2:$C$121,2,0)</f>
        <v>10</v>
      </c>
      <c r="I8883" s="26">
        <f>VLOOKUP(F8883,Table!$A$2:$C$121,3,0)</f>
        <v>4</v>
      </c>
      <c r="J8883" s="17" t="s">
        <v>14231</v>
      </c>
      <c r="K8883" s="25" t="str">
        <f>LEFT(J8883,MIN(FIND({0,1,2,3,4,5,6,7,8,9},ASC(J8883)&amp;1234567890))-1)</f>
        <v>V</v>
      </c>
      <c r="L8883" s="25">
        <f t="shared" si="277"/>
        <v>3.03</v>
      </c>
      <c r="M8883" s="25">
        <f>VLOOKUP(K8883,Table!$A$2:$C$121,2,0)</f>
        <v>5</v>
      </c>
      <c r="N8883" s="26">
        <f>VLOOKUP(K8883,Table!$A$2:$C$121,3,0)</f>
        <v>4</v>
      </c>
      <c r="O8883" s="13" t="str">
        <f>VLOOKUP(A8883,Table!$U$1:$V$230,2,0)</f>
        <v>Cubic</v>
      </c>
      <c r="P8883" s="1"/>
    </row>
    <row r="8884" spans="1:16">
      <c r="A8884" s="12">
        <v>223</v>
      </c>
      <c r="B8884" s="12">
        <v>105518</v>
      </c>
      <c r="C8884" s="12" t="s">
        <v>9683</v>
      </c>
      <c r="D8884" s="12" t="s">
        <v>9766</v>
      </c>
      <c r="E8884" s="17" t="s">
        <v>14232</v>
      </c>
      <c r="F8884" s="25" t="str">
        <f>LEFT(E8884,MIN(FIND({0,1,2,3,4,5,6,7,8,9},ASC(E8884)&amp;1234567890))-1)</f>
        <v>Al</v>
      </c>
      <c r="G8884" s="25">
        <f t="shared" si="276"/>
        <v>3.1</v>
      </c>
      <c r="H8884" s="25">
        <f>VLOOKUP(F8884,Table!$A$2:$C$121,2,0)</f>
        <v>13</v>
      </c>
      <c r="I8884" s="26">
        <f>VLOOKUP(F8884,Table!$A$2:$C$121,3,0)</f>
        <v>3</v>
      </c>
      <c r="J8884" s="17" t="s">
        <v>12509</v>
      </c>
      <c r="K8884" s="25" t="str">
        <f>LEFT(J8884,MIN(FIND({0,1,2,3,4,5,6,7,8,9},ASC(J8884)&amp;1234567890))-1)</f>
        <v>Mo</v>
      </c>
      <c r="L8884" s="25">
        <f t="shared" si="277"/>
        <v>0.9</v>
      </c>
      <c r="M8884" s="25">
        <f>VLOOKUP(K8884,Table!$A$2:$C$121,2,0)</f>
        <v>6</v>
      </c>
      <c r="N8884" s="26">
        <f>VLOOKUP(K8884,Table!$A$2:$C$121,3,0)</f>
        <v>5</v>
      </c>
      <c r="O8884" s="13" t="str">
        <f>VLOOKUP(A8884,Table!$U$1:$V$230,2,0)</f>
        <v>Cubic</v>
      </c>
      <c r="P8884" s="1"/>
    </row>
    <row r="8885" spans="1:16">
      <c r="A8885" s="12">
        <v>223</v>
      </c>
      <c r="B8885" s="12">
        <v>105639</v>
      </c>
      <c r="C8885" s="12" t="s">
        <v>9683</v>
      </c>
      <c r="D8885" s="12" t="s">
        <v>9767</v>
      </c>
      <c r="E8885" s="17" t="s">
        <v>586</v>
      </c>
      <c r="F8885" s="25" t="str">
        <f>LEFT(E8885,MIN(FIND({0,1,2,3,4,5,6,7,8,9},ASC(E8885)&amp;1234567890))-1)</f>
        <v>Pb</v>
      </c>
      <c r="G8885" s="25">
        <f t="shared" si="276"/>
        <v>1</v>
      </c>
      <c r="H8885" s="25">
        <f>VLOOKUP(F8885,Table!$A$2:$C$121,2,0)</f>
        <v>14</v>
      </c>
      <c r="I8885" s="26">
        <f>VLOOKUP(F8885,Table!$A$2:$C$121,3,0)</f>
        <v>6</v>
      </c>
      <c r="J8885" s="17" t="s">
        <v>11405</v>
      </c>
      <c r="K8885" s="25" t="str">
        <f>LEFT(J8885,MIN(FIND({0,1,2,3,4,5,6,7,8,9},ASC(J8885)&amp;1234567890))-1)</f>
        <v>V</v>
      </c>
      <c r="L8885" s="25">
        <f t="shared" si="277"/>
        <v>3</v>
      </c>
      <c r="M8885" s="25">
        <f>VLOOKUP(K8885,Table!$A$2:$C$121,2,0)</f>
        <v>5</v>
      </c>
      <c r="N8885" s="26">
        <f>VLOOKUP(K8885,Table!$A$2:$C$121,3,0)</f>
        <v>4</v>
      </c>
      <c r="O8885" s="13" t="str">
        <f>VLOOKUP(A8885,Table!$U$1:$V$230,2,0)</f>
        <v>Cubic</v>
      </c>
      <c r="P8885" s="1"/>
    </row>
    <row r="8886" spans="1:16">
      <c r="A8886" s="12">
        <v>223</v>
      </c>
      <c r="B8886" s="12">
        <v>105739</v>
      </c>
      <c r="C8886" s="12" t="s">
        <v>9683</v>
      </c>
      <c r="D8886" s="12" t="s">
        <v>9768</v>
      </c>
      <c r="E8886" s="17" t="s">
        <v>541</v>
      </c>
      <c r="F8886" s="25" t="str">
        <f>LEFT(E8886,MIN(FIND({0,1,2,3,4,5,6,7,8,9},ASC(E8886)&amp;1234567890))-1)</f>
        <v>Pd</v>
      </c>
      <c r="G8886" s="25">
        <f t="shared" si="276"/>
        <v>1</v>
      </c>
      <c r="H8886" s="25">
        <f>VLOOKUP(F8886,Table!$A$2:$C$121,2,0)</f>
        <v>10</v>
      </c>
      <c r="I8886" s="26">
        <f>VLOOKUP(F8886,Table!$A$2:$C$121,3,0)</f>
        <v>5</v>
      </c>
      <c r="J8886" s="17" t="s">
        <v>11405</v>
      </c>
      <c r="K8886" s="25" t="str">
        <f>LEFT(J8886,MIN(FIND({0,1,2,3,4,5,6,7,8,9},ASC(J8886)&amp;1234567890))-1)</f>
        <v>V</v>
      </c>
      <c r="L8886" s="25">
        <f t="shared" si="277"/>
        <v>3</v>
      </c>
      <c r="M8886" s="25">
        <f>VLOOKUP(K8886,Table!$A$2:$C$121,2,0)</f>
        <v>5</v>
      </c>
      <c r="N8886" s="26">
        <f>VLOOKUP(K8886,Table!$A$2:$C$121,3,0)</f>
        <v>4</v>
      </c>
      <c r="O8886" s="13" t="str">
        <f>VLOOKUP(A8886,Table!$U$1:$V$230,2,0)</f>
        <v>Cubic</v>
      </c>
      <c r="P8886" s="1"/>
    </row>
    <row r="8887" spans="1:16">
      <c r="A8887" s="12">
        <v>223</v>
      </c>
      <c r="B8887" s="12">
        <v>105815</v>
      </c>
      <c r="C8887" s="12" t="s">
        <v>9683</v>
      </c>
      <c r="D8887" s="12" t="s">
        <v>9769</v>
      </c>
      <c r="E8887" s="17" t="s">
        <v>539</v>
      </c>
      <c r="F8887" s="25" t="str">
        <f>LEFT(E8887,MIN(FIND({0,1,2,3,4,5,6,7,8,9},ASC(E8887)&amp;1234567890))-1)</f>
        <v>Pt</v>
      </c>
      <c r="G8887" s="25">
        <f t="shared" si="276"/>
        <v>1</v>
      </c>
      <c r="H8887" s="25">
        <f>VLOOKUP(F8887,Table!$A$2:$C$121,2,0)</f>
        <v>10</v>
      </c>
      <c r="I8887" s="26">
        <f>VLOOKUP(F8887,Table!$A$2:$C$121,3,0)</f>
        <v>6</v>
      </c>
      <c r="J8887" s="17" t="s">
        <v>11459</v>
      </c>
      <c r="K8887" s="25" t="str">
        <f>LEFT(J8887,MIN(FIND({0,1,2,3,4,5,6,7,8,9},ASC(J8887)&amp;1234567890))-1)</f>
        <v>Ti</v>
      </c>
      <c r="L8887" s="25">
        <f t="shared" si="277"/>
        <v>3</v>
      </c>
      <c r="M8887" s="25">
        <f>VLOOKUP(K8887,Table!$A$2:$C$121,2,0)</f>
        <v>4</v>
      </c>
      <c r="N8887" s="26">
        <f>VLOOKUP(K8887,Table!$A$2:$C$121,3,0)</f>
        <v>4</v>
      </c>
      <c r="O8887" s="13" t="str">
        <f>VLOOKUP(A8887,Table!$U$1:$V$230,2,0)</f>
        <v>Cubic</v>
      </c>
      <c r="P8887" s="1"/>
    </row>
    <row r="8888" spans="1:16">
      <c r="A8888" s="12">
        <v>223</v>
      </c>
      <c r="B8888" s="12">
        <v>105837</v>
      </c>
      <c r="C8888" s="12" t="s">
        <v>9683</v>
      </c>
      <c r="D8888" s="12" t="s">
        <v>9457</v>
      </c>
      <c r="E8888" s="17" t="s">
        <v>539</v>
      </c>
      <c r="F8888" s="25" t="str">
        <f>LEFT(E8888,MIN(FIND({0,1,2,3,4,5,6,7,8,9},ASC(E8888)&amp;1234567890))-1)</f>
        <v>Pt</v>
      </c>
      <c r="G8888" s="25">
        <f t="shared" si="276"/>
        <v>1</v>
      </c>
      <c r="H8888" s="25">
        <f>VLOOKUP(F8888,Table!$A$2:$C$121,2,0)</f>
        <v>10</v>
      </c>
      <c r="I8888" s="26">
        <f>VLOOKUP(F8888,Table!$A$2:$C$121,3,0)</f>
        <v>6</v>
      </c>
      <c r="J8888" s="17" t="s">
        <v>11405</v>
      </c>
      <c r="K8888" s="25" t="str">
        <f>LEFT(J8888,MIN(FIND({0,1,2,3,4,5,6,7,8,9},ASC(J8888)&amp;1234567890))-1)</f>
        <v>V</v>
      </c>
      <c r="L8888" s="25">
        <f t="shared" si="277"/>
        <v>3</v>
      </c>
      <c r="M8888" s="25">
        <f>VLOOKUP(K8888,Table!$A$2:$C$121,2,0)</f>
        <v>5</v>
      </c>
      <c r="N8888" s="26">
        <f>VLOOKUP(K8888,Table!$A$2:$C$121,3,0)</f>
        <v>4</v>
      </c>
      <c r="O8888" s="13" t="str">
        <f>VLOOKUP(A8888,Table!$U$1:$V$230,2,0)</f>
        <v>Cubic</v>
      </c>
      <c r="P8888" s="1"/>
    </row>
    <row r="8889" spans="1:16">
      <c r="A8889" s="12">
        <v>223</v>
      </c>
      <c r="B8889" s="12">
        <v>105901</v>
      </c>
      <c r="C8889" s="12" t="s">
        <v>9683</v>
      </c>
      <c r="D8889" s="12" t="s">
        <v>9770</v>
      </c>
      <c r="E8889" s="17" t="s">
        <v>14233</v>
      </c>
      <c r="F8889" s="25" t="str">
        <f>LEFT(E8889,MIN(FIND({0,1,2,3,4,5,6,7,8,9},ASC(E8889)&amp;1234567890))-1)</f>
        <v>Re</v>
      </c>
      <c r="G8889" s="25">
        <f t="shared" si="276"/>
        <v>5.68</v>
      </c>
      <c r="H8889" s="25">
        <f>VLOOKUP(F8889,Table!$A$2:$C$121,2,0)</f>
        <v>7</v>
      </c>
      <c r="I8889" s="26">
        <f>VLOOKUP(F8889,Table!$A$2:$C$121,3,0)</f>
        <v>6</v>
      </c>
      <c r="J8889" s="17" t="s">
        <v>14234</v>
      </c>
      <c r="K8889" s="25" t="str">
        <f>LEFT(J8889,MIN(FIND({0,1,2,3,4,5,6,7,8,9},ASC(J8889)&amp;1234567890))-1)</f>
        <v>V</v>
      </c>
      <c r="L8889" s="25">
        <f t="shared" si="277"/>
        <v>2.3199999999999998</v>
      </c>
      <c r="M8889" s="25">
        <f>VLOOKUP(K8889,Table!$A$2:$C$121,2,0)</f>
        <v>5</v>
      </c>
      <c r="N8889" s="26">
        <f>VLOOKUP(K8889,Table!$A$2:$C$121,3,0)</f>
        <v>4</v>
      </c>
      <c r="O8889" s="13" t="str">
        <f>VLOOKUP(A8889,Table!$U$1:$V$230,2,0)</f>
        <v>Cubic</v>
      </c>
      <c r="P8889" s="1"/>
    </row>
    <row r="8890" spans="1:16">
      <c r="A8890" s="12">
        <v>223</v>
      </c>
      <c r="B8890" s="12">
        <v>105964</v>
      </c>
      <c r="C8890" s="12" t="s">
        <v>9683</v>
      </c>
      <c r="D8890" s="12" t="s">
        <v>9771</v>
      </c>
      <c r="E8890" s="17" t="s">
        <v>11294</v>
      </c>
      <c r="F8890" s="25" t="str">
        <f>LEFT(E8890,MIN(FIND({0,1,2,3,4,5,6,7,8,9},ASC(E8890)&amp;1234567890))-1)</f>
        <v>Rh</v>
      </c>
      <c r="G8890" s="25">
        <f t="shared" si="276"/>
        <v>1</v>
      </c>
      <c r="H8890" s="25">
        <f>VLOOKUP(F8890,Table!$A$2:$C$121,2,0)</f>
        <v>9</v>
      </c>
      <c r="I8890" s="26">
        <f>VLOOKUP(F8890,Table!$A$2:$C$121,3,0)</f>
        <v>5</v>
      </c>
      <c r="J8890" s="17" t="s">
        <v>11405</v>
      </c>
      <c r="K8890" s="25" t="str">
        <f>LEFT(J8890,MIN(FIND({0,1,2,3,4,5,6,7,8,9},ASC(J8890)&amp;1234567890))-1)</f>
        <v>V</v>
      </c>
      <c r="L8890" s="25">
        <f t="shared" si="277"/>
        <v>3</v>
      </c>
      <c r="M8890" s="25">
        <f>VLOOKUP(K8890,Table!$A$2:$C$121,2,0)</f>
        <v>5</v>
      </c>
      <c r="N8890" s="26">
        <f>VLOOKUP(K8890,Table!$A$2:$C$121,3,0)</f>
        <v>4</v>
      </c>
      <c r="O8890" s="13" t="str">
        <f>VLOOKUP(A8890,Table!$U$1:$V$230,2,0)</f>
        <v>Cubic</v>
      </c>
      <c r="P8890" s="1"/>
    </row>
    <row r="8891" spans="1:16">
      <c r="A8891" s="12">
        <v>223</v>
      </c>
      <c r="B8891" s="12">
        <v>106035</v>
      </c>
      <c r="C8891" s="12" t="s">
        <v>9683</v>
      </c>
      <c r="D8891" s="12" t="s">
        <v>9772</v>
      </c>
      <c r="E8891" s="17" t="s">
        <v>11645</v>
      </c>
      <c r="F8891" s="25" t="str">
        <f>LEFT(E8891,MIN(FIND({0,1,2,3,4,5,6,7,8,9},ASC(E8891)&amp;1234567890))-1)</f>
        <v>Sb</v>
      </c>
      <c r="G8891" s="25">
        <f t="shared" si="276"/>
        <v>1</v>
      </c>
      <c r="H8891" s="25">
        <f>VLOOKUP(F8891,Table!$A$2:$C$121,2,0)</f>
        <v>15</v>
      </c>
      <c r="I8891" s="26">
        <f>VLOOKUP(F8891,Table!$A$2:$C$121,3,0)</f>
        <v>5</v>
      </c>
      <c r="J8891" s="17" t="s">
        <v>11459</v>
      </c>
      <c r="K8891" s="25" t="str">
        <f>LEFT(J8891,MIN(FIND({0,1,2,3,4,5,6,7,8,9},ASC(J8891)&amp;1234567890))-1)</f>
        <v>Ti</v>
      </c>
      <c r="L8891" s="25">
        <f t="shared" si="277"/>
        <v>3</v>
      </c>
      <c r="M8891" s="25">
        <f>VLOOKUP(K8891,Table!$A$2:$C$121,2,0)</f>
        <v>4</v>
      </c>
      <c r="N8891" s="26">
        <f>VLOOKUP(K8891,Table!$A$2:$C$121,3,0)</f>
        <v>4</v>
      </c>
      <c r="O8891" s="13" t="str">
        <f>VLOOKUP(A8891,Table!$U$1:$V$230,2,0)</f>
        <v>Cubic</v>
      </c>
      <c r="P8891" s="1"/>
    </row>
    <row r="8892" spans="1:16">
      <c r="A8892" s="12">
        <v>223</v>
      </c>
      <c r="B8892" s="12">
        <v>106076</v>
      </c>
      <c r="C8892" s="12" t="s">
        <v>9683</v>
      </c>
      <c r="D8892" s="12" t="s">
        <v>9773</v>
      </c>
      <c r="E8892" s="17" t="s">
        <v>11291</v>
      </c>
      <c r="F8892" s="25" t="str">
        <f>LEFT(E8892,MIN(FIND({0,1,2,3,4,5,6,7,8,9},ASC(E8892)&amp;1234567890))-1)</f>
        <v>Sn</v>
      </c>
      <c r="G8892" s="25">
        <f t="shared" si="276"/>
        <v>1</v>
      </c>
      <c r="H8892" s="25">
        <f>VLOOKUP(F8892,Table!$A$2:$C$121,2,0)</f>
        <v>14</v>
      </c>
      <c r="I8892" s="26">
        <f>VLOOKUP(F8892,Table!$A$2:$C$121,3,0)</f>
        <v>5</v>
      </c>
      <c r="J8892" s="17" t="s">
        <v>11462</v>
      </c>
      <c r="K8892" s="25" t="str">
        <f>LEFT(J8892,MIN(FIND({0,1,2,3,4,5,6,7,8,9},ASC(J8892)&amp;1234567890))-1)</f>
        <v>Ta</v>
      </c>
      <c r="L8892" s="25">
        <f t="shared" si="277"/>
        <v>3</v>
      </c>
      <c r="M8892" s="25">
        <f>VLOOKUP(K8892,Table!$A$2:$C$121,2,0)</f>
        <v>5</v>
      </c>
      <c r="N8892" s="26">
        <f>VLOOKUP(K8892,Table!$A$2:$C$121,3,0)</f>
        <v>6</v>
      </c>
      <c r="O8892" s="13" t="str">
        <f>VLOOKUP(A8892,Table!$U$1:$V$230,2,0)</f>
        <v>Cubic</v>
      </c>
      <c r="P8892" s="1"/>
    </row>
    <row r="8893" spans="1:16">
      <c r="A8893" s="12">
        <v>223</v>
      </c>
      <c r="B8893" s="12">
        <v>106097</v>
      </c>
      <c r="C8893" s="12" t="s">
        <v>9683</v>
      </c>
      <c r="D8893" s="12" t="s">
        <v>7753</v>
      </c>
      <c r="E8893" s="17" t="s">
        <v>11291</v>
      </c>
      <c r="F8893" s="25" t="str">
        <f>LEFT(E8893,MIN(FIND({0,1,2,3,4,5,6,7,8,9},ASC(E8893)&amp;1234567890))-1)</f>
        <v>Sn</v>
      </c>
      <c r="G8893" s="25">
        <f t="shared" si="276"/>
        <v>1</v>
      </c>
      <c r="H8893" s="25">
        <f>VLOOKUP(F8893,Table!$A$2:$C$121,2,0)</f>
        <v>14</v>
      </c>
      <c r="I8893" s="26">
        <f>VLOOKUP(F8893,Table!$A$2:$C$121,3,0)</f>
        <v>5</v>
      </c>
      <c r="J8893" s="17" t="s">
        <v>11405</v>
      </c>
      <c r="K8893" s="25" t="str">
        <f>LEFT(J8893,MIN(FIND({0,1,2,3,4,5,6,7,8,9},ASC(J8893)&amp;1234567890))-1)</f>
        <v>V</v>
      </c>
      <c r="L8893" s="25">
        <f t="shared" si="277"/>
        <v>3</v>
      </c>
      <c r="M8893" s="25">
        <f>VLOOKUP(K8893,Table!$A$2:$C$121,2,0)</f>
        <v>5</v>
      </c>
      <c r="N8893" s="26">
        <f>VLOOKUP(K8893,Table!$A$2:$C$121,3,0)</f>
        <v>4</v>
      </c>
      <c r="O8893" s="13" t="str">
        <f>VLOOKUP(A8893,Table!$U$1:$V$230,2,0)</f>
        <v>Cubic</v>
      </c>
      <c r="P8893" s="1"/>
    </row>
    <row r="8894" spans="1:16">
      <c r="A8894" s="12">
        <v>223</v>
      </c>
      <c r="B8894" s="12">
        <v>106108</v>
      </c>
      <c r="C8894" s="12" t="s">
        <v>9683</v>
      </c>
      <c r="D8894" s="12" t="s">
        <v>9774</v>
      </c>
      <c r="E8894" s="17" t="s">
        <v>11291</v>
      </c>
      <c r="F8894" s="25" t="str">
        <f>LEFT(E8894,MIN(FIND({0,1,2,3,4,5,6,7,8,9},ASC(E8894)&amp;1234567890))-1)</f>
        <v>Sn</v>
      </c>
      <c r="G8894" s="25">
        <f t="shared" si="276"/>
        <v>1</v>
      </c>
      <c r="H8894" s="25">
        <f>VLOOKUP(F8894,Table!$A$2:$C$121,2,0)</f>
        <v>14</v>
      </c>
      <c r="I8894" s="26">
        <f>VLOOKUP(F8894,Table!$A$2:$C$121,3,0)</f>
        <v>5</v>
      </c>
      <c r="J8894" s="17" t="s">
        <v>11819</v>
      </c>
      <c r="K8894" s="25" t="str">
        <f>LEFT(J8894,MIN(FIND({0,1,2,3,4,5,6,7,8,9},ASC(J8894)&amp;1234567890))-1)</f>
        <v>Zr</v>
      </c>
      <c r="L8894" s="25">
        <f t="shared" si="277"/>
        <v>3</v>
      </c>
      <c r="M8894" s="25">
        <f>VLOOKUP(K8894,Table!$A$2:$C$121,2,0)</f>
        <v>4</v>
      </c>
      <c r="N8894" s="26">
        <f>VLOOKUP(K8894,Table!$A$2:$C$121,3,0)</f>
        <v>5</v>
      </c>
      <c r="O8894" s="13" t="str">
        <f>VLOOKUP(A8894,Table!$U$1:$V$230,2,0)</f>
        <v>Cubic</v>
      </c>
      <c r="P8894" s="1"/>
    </row>
    <row r="8895" spans="1:16">
      <c r="A8895" s="12">
        <v>223</v>
      </c>
      <c r="B8895" s="12">
        <v>97476</v>
      </c>
      <c r="C8895" s="12" t="s">
        <v>9683</v>
      </c>
      <c r="D8895" s="12" t="s">
        <v>9775</v>
      </c>
      <c r="E8895" s="17" t="s">
        <v>14235</v>
      </c>
      <c r="F8895" s="25" t="str">
        <f>LEFT(E8895,MIN(FIND({0,1,2,3,4,5,6,7,8,9},ASC(E8895)&amp;1234567890))-1)</f>
        <v>Ba</v>
      </c>
      <c r="G8895" s="25">
        <f t="shared" si="276"/>
        <v>7.6</v>
      </c>
      <c r="H8895" s="25">
        <f>VLOOKUP(F8895,Table!$A$2:$C$121,2,0)</f>
        <v>2</v>
      </c>
      <c r="I8895" s="26">
        <f>VLOOKUP(F8895,Table!$A$2:$C$121,3,0)</f>
        <v>6</v>
      </c>
      <c r="J8895" s="17" t="s">
        <v>14197</v>
      </c>
      <c r="K8895" s="25" t="str">
        <f>LEFT(J8895,MIN(FIND({0,1,2,3,4,5,6,7,8,9},ASC(J8895)&amp;1234567890))-1)</f>
        <v>Si</v>
      </c>
      <c r="L8895" s="25">
        <f t="shared" si="277"/>
        <v>46</v>
      </c>
      <c r="M8895" s="25">
        <f>VLOOKUP(K8895,Table!$A$2:$C$121,2,0)</f>
        <v>14</v>
      </c>
      <c r="N8895" s="26">
        <f>VLOOKUP(K8895,Table!$A$2:$C$121,3,0)</f>
        <v>3</v>
      </c>
      <c r="O8895" s="13" t="str">
        <f>VLOOKUP(A8895,Table!$U$1:$V$230,2,0)</f>
        <v>Cubic</v>
      </c>
      <c r="P8895" s="1"/>
    </row>
    <row r="8896" spans="1:16">
      <c r="A8896" s="12">
        <v>223</v>
      </c>
      <c r="B8896" s="12">
        <v>97480</v>
      </c>
      <c r="C8896" s="12" t="s">
        <v>9683</v>
      </c>
      <c r="D8896" s="12" t="s">
        <v>9776</v>
      </c>
      <c r="E8896" s="17" t="s">
        <v>14208</v>
      </c>
      <c r="F8896" s="25" t="str">
        <f>LEFT(E8896,MIN(FIND({0,1,2,3,4,5,6,7,8,9},ASC(E8896)&amp;1234567890))-1)</f>
        <v>Ba</v>
      </c>
      <c r="G8896" s="25">
        <f t="shared" si="276"/>
        <v>8</v>
      </c>
      <c r="H8896" s="25">
        <f>VLOOKUP(F8896,Table!$A$2:$C$121,2,0)</f>
        <v>2</v>
      </c>
      <c r="I8896" s="26">
        <f>VLOOKUP(F8896,Table!$A$2:$C$121,3,0)</f>
        <v>6</v>
      </c>
      <c r="J8896" s="17" t="s">
        <v>14236</v>
      </c>
      <c r="K8896" s="25" t="str">
        <f>LEFT(J8896,MIN(FIND({0,1,2,3,4,5,6,7,8,9},ASC(J8896)&amp;1234567890))-1)</f>
        <v>Ge</v>
      </c>
      <c r="L8896" s="25">
        <f t="shared" si="277"/>
        <v>42.84</v>
      </c>
      <c r="M8896" s="25">
        <f>VLOOKUP(K8896,Table!$A$2:$C$121,2,0)</f>
        <v>14</v>
      </c>
      <c r="N8896" s="26">
        <f>VLOOKUP(K8896,Table!$A$2:$C$121,3,0)</f>
        <v>4</v>
      </c>
      <c r="O8896" s="13" t="str">
        <f>VLOOKUP(A8896,Table!$U$1:$V$230,2,0)</f>
        <v>Cubic</v>
      </c>
      <c r="P8896" s="1"/>
    </row>
    <row r="8897" spans="1:16">
      <c r="A8897" s="12">
        <v>223</v>
      </c>
      <c r="B8897" s="12">
        <v>603983</v>
      </c>
      <c r="C8897" s="12" t="s">
        <v>9683</v>
      </c>
      <c r="D8897" s="12" t="s">
        <v>9777</v>
      </c>
      <c r="E8897" s="17" t="s">
        <v>544</v>
      </c>
      <c r="F8897" s="25" t="str">
        <f>LEFT(E8897,MIN(FIND({0,1,2,3,4,5,6,7,8,9},ASC(E8897)&amp;1234567890))-1)</f>
        <v>Ge</v>
      </c>
      <c r="G8897" s="25">
        <f t="shared" si="276"/>
        <v>1</v>
      </c>
      <c r="H8897" s="25">
        <f>VLOOKUP(F8897,Table!$A$2:$C$121,2,0)</f>
        <v>14</v>
      </c>
      <c r="I8897" s="26">
        <f>VLOOKUP(F8897,Table!$A$2:$C$121,3,0)</f>
        <v>4</v>
      </c>
      <c r="J8897" s="17" t="s">
        <v>11405</v>
      </c>
      <c r="K8897" s="25" t="str">
        <f>LEFT(J8897,MIN(FIND({0,1,2,3,4,5,6,7,8,9},ASC(J8897)&amp;1234567890))-1)</f>
        <v>V</v>
      </c>
      <c r="L8897" s="25">
        <f t="shared" si="277"/>
        <v>3</v>
      </c>
      <c r="M8897" s="25">
        <f>VLOOKUP(K8897,Table!$A$2:$C$121,2,0)</f>
        <v>5</v>
      </c>
      <c r="N8897" s="26">
        <f>VLOOKUP(K8897,Table!$A$2:$C$121,3,0)</f>
        <v>4</v>
      </c>
      <c r="O8897" s="13" t="str">
        <f>VLOOKUP(A8897,Table!$U$1:$V$230,2,0)</f>
        <v>Cubic</v>
      </c>
      <c r="P8897" s="1"/>
    </row>
    <row r="8898" spans="1:16">
      <c r="A8898" s="12">
        <v>223</v>
      </c>
      <c r="B8898" s="12">
        <v>608235</v>
      </c>
      <c r="C8898" s="12" t="s">
        <v>9683</v>
      </c>
      <c r="D8898" s="12" t="s">
        <v>9778</v>
      </c>
      <c r="E8898" s="17" t="s">
        <v>72</v>
      </c>
      <c r="F8898" s="25" t="str">
        <f>LEFT(E8898,MIN(FIND({0,1,2,3,4,5,6,7,8,9},ASC(E8898)&amp;1234567890))-1)</f>
        <v>Ir</v>
      </c>
      <c r="G8898" s="25">
        <f t="shared" ref="G8898:G8961" si="278">IF(SUBSTITUTE(E8898,F8898,"")="",1,SUBSTITUTE(E8898,F8898,""))*1</f>
        <v>1</v>
      </c>
      <c r="H8898" s="25">
        <f>VLOOKUP(F8898,Table!$A$2:$C$121,2,0)</f>
        <v>9</v>
      </c>
      <c r="I8898" s="26">
        <f>VLOOKUP(F8898,Table!$A$2:$C$121,3,0)</f>
        <v>6</v>
      </c>
      <c r="J8898" s="17" t="s">
        <v>445</v>
      </c>
      <c r="K8898" s="25" t="str">
        <f>LEFT(J8898,MIN(FIND({0,1,2,3,4,5,6,7,8,9},ASC(J8898)&amp;1234567890))-1)</f>
        <v>Al</v>
      </c>
      <c r="L8898" s="25">
        <f t="shared" ref="L8898:L8961" si="279">IF(SUBSTITUTE(J8898,K8898,"")="",1,SUBSTITUTE(J8898,K8898,""))*1</f>
        <v>3</v>
      </c>
      <c r="M8898" s="25">
        <f>VLOOKUP(K8898,Table!$A$2:$C$121,2,0)</f>
        <v>13</v>
      </c>
      <c r="N8898" s="26">
        <f>VLOOKUP(K8898,Table!$A$2:$C$121,3,0)</f>
        <v>3</v>
      </c>
      <c r="O8898" s="13" t="str">
        <f>VLOOKUP(A8898,Table!$U$1:$V$230,2,0)</f>
        <v>Cubic</v>
      </c>
      <c r="P8898" s="1"/>
    </row>
    <row r="8899" spans="1:16">
      <c r="A8899" s="12">
        <v>223</v>
      </c>
      <c r="B8899" s="12">
        <v>608657</v>
      </c>
      <c r="C8899" s="12" t="s">
        <v>9683</v>
      </c>
      <c r="D8899" s="12" t="s">
        <v>9779</v>
      </c>
      <c r="E8899" s="17" t="s">
        <v>12190</v>
      </c>
      <c r="F8899" s="25" t="str">
        <f>LEFT(E8899,MIN(FIND({0,1,2,3,4,5,6,7,8,9},ASC(E8899)&amp;1234567890))-1)</f>
        <v>Nb</v>
      </c>
      <c r="G8899" s="25">
        <f t="shared" si="278"/>
        <v>3</v>
      </c>
      <c r="H8899" s="25">
        <f>VLOOKUP(F8899,Table!$A$2:$C$121,2,0)</f>
        <v>5</v>
      </c>
      <c r="I8899" s="26">
        <f>VLOOKUP(F8899,Table!$A$2:$C$121,3,0)</f>
        <v>5</v>
      </c>
      <c r="J8899" s="17" t="s">
        <v>11352</v>
      </c>
      <c r="K8899" s="25" t="str">
        <f>LEFT(J8899,MIN(FIND({0,1,2,3,4,5,6,7,8,9},ASC(J8899)&amp;1234567890))-1)</f>
        <v>Al</v>
      </c>
      <c r="L8899" s="25">
        <f t="shared" si="279"/>
        <v>1</v>
      </c>
      <c r="M8899" s="25">
        <f>VLOOKUP(K8899,Table!$A$2:$C$121,2,0)</f>
        <v>13</v>
      </c>
      <c r="N8899" s="26">
        <f>VLOOKUP(K8899,Table!$A$2:$C$121,3,0)</f>
        <v>3</v>
      </c>
      <c r="O8899" s="13" t="str">
        <f>VLOOKUP(A8899,Table!$U$1:$V$230,2,0)</f>
        <v>Cubic</v>
      </c>
      <c r="P8899" s="1"/>
    </row>
    <row r="8900" spans="1:16">
      <c r="A8900" s="12">
        <v>223</v>
      </c>
      <c r="B8900" s="12">
        <v>611501</v>
      </c>
      <c r="C8900" s="12" t="s">
        <v>9683</v>
      </c>
      <c r="D8900" s="12" t="s">
        <v>3911</v>
      </c>
      <c r="E8900" s="17" t="s">
        <v>11459</v>
      </c>
      <c r="F8900" s="25" t="str">
        <f>LEFT(E8900,MIN(FIND({0,1,2,3,4,5,6,7,8,9},ASC(E8900)&amp;1234567890))-1)</f>
        <v>Ti</v>
      </c>
      <c r="G8900" s="25">
        <f t="shared" si="278"/>
        <v>3</v>
      </c>
      <c r="H8900" s="25">
        <f>VLOOKUP(F8900,Table!$A$2:$C$121,2,0)</f>
        <v>4</v>
      </c>
      <c r="I8900" s="26">
        <f>VLOOKUP(F8900,Table!$A$2:$C$121,3,0)</f>
        <v>4</v>
      </c>
      <c r="J8900" s="17" t="s">
        <v>540</v>
      </c>
      <c r="K8900" s="25" t="str">
        <f>LEFT(J8900,MIN(FIND({0,1,2,3,4,5,6,7,8,9},ASC(J8900)&amp;1234567890))-1)</f>
        <v>As</v>
      </c>
      <c r="L8900" s="25">
        <f t="shared" si="279"/>
        <v>1</v>
      </c>
      <c r="M8900" s="25">
        <f>VLOOKUP(K8900,Table!$A$2:$C$121,2,0)</f>
        <v>15</v>
      </c>
      <c r="N8900" s="26">
        <f>VLOOKUP(K8900,Table!$A$2:$C$121,3,0)</f>
        <v>4</v>
      </c>
      <c r="O8900" s="13" t="str">
        <f>VLOOKUP(A8900,Table!$U$1:$V$230,2,0)</f>
        <v>Cubic</v>
      </c>
      <c r="P8900" s="1"/>
    </row>
    <row r="8901" spans="1:16">
      <c r="A8901" s="12">
        <v>223</v>
      </c>
      <c r="B8901" s="12">
        <v>618609</v>
      </c>
      <c r="C8901" s="12" t="s">
        <v>9683</v>
      </c>
      <c r="D8901" s="12" t="s">
        <v>5815</v>
      </c>
      <c r="E8901" s="17" t="s">
        <v>614</v>
      </c>
      <c r="F8901" s="25" t="str">
        <f>LEFT(E8901,MIN(FIND({0,1,2,3,4,5,6,7,8,9},ASC(E8901)&amp;1234567890))-1)</f>
        <v>C</v>
      </c>
      <c r="G8901" s="25">
        <f t="shared" si="278"/>
        <v>1</v>
      </c>
      <c r="H8901" s="25">
        <f>VLOOKUP(F8901,Table!$A$2:$C$121,2,0)</f>
        <v>14</v>
      </c>
      <c r="I8901" s="26">
        <f>VLOOKUP(F8901,Table!$A$2:$C$121,3,0)</f>
        <v>2</v>
      </c>
      <c r="J8901" s="17" t="s">
        <v>371</v>
      </c>
      <c r="K8901" s="25" t="str">
        <f>LEFT(J8901,MIN(FIND({0,1,2,3,4,5,6,7,8,9},ASC(J8901)&amp;1234567890))-1)</f>
        <v>O</v>
      </c>
      <c r="L8901" s="25">
        <f t="shared" si="279"/>
        <v>1</v>
      </c>
      <c r="M8901" s="25">
        <f>VLOOKUP(K8901,Table!$A$2:$C$121,2,0)</f>
        <v>16</v>
      </c>
      <c r="N8901" s="26">
        <f>VLOOKUP(K8901,Table!$A$2:$C$121,3,0)</f>
        <v>2</v>
      </c>
      <c r="O8901" s="13" t="str">
        <f>VLOOKUP(A8901,Table!$U$1:$V$230,2,0)</f>
        <v>Cubic</v>
      </c>
      <c r="P8901" s="1"/>
    </row>
    <row r="8902" spans="1:16">
      <c r="A8902" s="12">
        <v>223</v>
      </c>
      <c r="B8902" s="12">
        <v>620584</v>
      </c>
      <c r="C8902" s="12" t="s">
        <v>9683</v>
      </c>
      <c r="D8902" s="12" t="s">
        <v>9230</v>
      </c>
      <c r="E8902" s="17" t="s">
        <v>11293</v>
      </c>
      <c r="F8902" s="25" t="str">
        <f>LEFT(E8902,MIN(FIND({0,1,2,3,4,5,6,7,8,9},ASC(E8902)&amp;1234567890))-1)</f>
        <v>Cd</v>
      </c>
      <c r="G8902" s="25">
        <f t="shared" si="278"/>
        <v>1</v>
      </c>
      <c r="H8902" s="25">
        <f>VLOOKUP(F8902,Table!$A$2:$C$121,2,0)</f>
        <v>12</v>
      </c>
      <c r="I8902" s="26">
        <f>VLOOKUP(F8902,Table!$A$2:$C$121,3,0)</f>
        <v>5</v>
      </c>
      <c r="J8902" s="17" t="s">
        <v>11405</v>
      </c>
      <c r="K8902" s="25" t="str">
        <f>LEFT(J8902,MIN(FIND({0,1,2,3,4,5,6,7,8,9},ASC(J8902)&amp;1234567890))-1)</f>
        <v>V</v>
      </c>
      <c r="L8902" s="25">
        <f t="shared" si="279"/>
        <v>3</v>
      </c>
      <c r="M8902" s="25">
        <f>VLOOKUP(K8902,Table!$A$2:$C$121,2,0)</f>
        <v>5</v>
      </c>
      <c r="N8902" s="26">
        <f>VLOOKUP(K8902,Table!$A$2:$C$121,3,0)</f>
        <v>4</v>
      </c>
      <c r="O8902" s="13" t="str">
        <f>VLOOKUP(A8902,Table!$U$1:$V$230,2,0)</f>
        <v>Cubic</v>
      </c>
      <c r="P8902" s="1"/>
    </row>
    <row r="8903" spans="1:16">
      <c r="A8903" s="12">
        <v>223</v>
      </c>
      <c r="B8903" s="12">
        <v>626569</v>
      </c>
      <c r="C8903" s="12" t="s">
        <v>9683</v>
      </c>
      <c r="D8903" s="12" t="s">
        <v>9780</v>
      </c>
      <c r="E8903" s="17" t="s">
        <v>11383</v>
      </c>
      <c r="F8903" s="25" t="str">
        <f>LEFT(E8903,MIN(FIND({0,1,2,3,4,5,6,7,8,9},ASC(E8903)&amp;1234567890))-1)</f>
        <v>Cr</v>
      </c>
      <c r="G8903" s="25">
        <f t="shared" si="278"/>
        <v>3</v>
      </c>
      <c r="H8903" s="25">
        <f>VLOOKUP(F8903,Table!$A$2:$C$121,2,0)</f>
        <v>6</v>
      </c>
      <c r="I8903" s="26">
        <f>VLOOKUP(F8903,Table!$A$2:$C$121,3,0)</f>
        <v>4</v>
      </c>
      <c r="J8903" s="17" t="s">
        <v>11294</v>
      </c>
      <c r="K8903" s="25" t="str">
        <f>LEFT(J8903,MIN(FIND({0,1,2,3,4,5,6,7,8,9},ASC(J8903)&amp;1234567890))-1)</f>
        <v>Rh</v>
      </c>
      <c r="L8903" s="25">
        <f t="shared" si="279"/>
        <v>1</v>
      </c>
      <c r="M8903" s="25">
        <f>VLOOKUP(K8903,Table!$A$2:$C$121,2,0)</f>
        <v>9</v>
      </c>
      <c r="N8903" s="26">
        <f>VLOOKUP(K8903,Table!$A$2:$C$121,3,0)</f>
        <v>5</v>
      </c>
      <c r="O8903" s="13" t="str">
        <f>VLOOKUP(A8903,Table!$U$1:$V$230,2,0)</f>
        <v>Cubic</v>
      </c>
      <c r="P8903" s="1"/>
    </row>
    <row r="8904" spans="1:16">
      <c r="A8904" s="12">
        <v>223</v>
      </c>
      <c r="B8904" s="12">
        <v>627107</v>
      </c>
      <c r="C8904" s="12" t="s">
        <v>9683</v>
      </c>
      <c r="D8904" s="12" t="s">
        <v>9781</v>
      </c>
      <c r="E8904" s="17" t="s">
        <v>11699</v>
      </c>
      <c r="F8904" s="25" t="str">
        <f>LEFT(E8904,MIN(FIND({0,1,2,3,4,5,6,7,8,9},ASC(E8904)&amp;1234567890))-1)</f>
        <v>Cs</v>
      </c>
      <c r="G8904" s="25">
        <f t="shared" si="278"/>
        <v>4</v>
      </c>
      <c r="H8904" s="25">
        <f>VLOOKUP(F8904,Table!$A$2:$C$121,2,0)</f>
        <v>1</v>
      </c>
      <c r="I8904" s="26">
        <f>VLOOKUP(F8904,Table!$A$2:$C$121,3,0)</f>
        <v>6</v>
      </c>
      <c r="J8904" s="17" t="s">
        <v>12344</v>
      </c>
      <c r="K8904" s="25" t="str">
        <f>LEFT(J8904,MIN(FIND({0,1,2,3,4,5,6,7,8,9},ASC(J8904)&amp;1234567890))-1)</f>
        <v>Sn</v>
      </c>
      <c r="L8904" s="25">
        <f t="shared" si="279"/>
        <v>23</v>
      </c>
      <c r="M8904" s="25">
        <f>VLOOKUP(K8904,Table!$A$2:$C$121,2,0)</f>
        <v>14</v>
      </c>
      <c r="N8904" s="26">
        <f>VLOOKUP(K8904,Table!$A$2:$C$121,3,0)</f>
        <v>5</v>
      </c>
      <c r="O8904" s="13" t="str">
        <f>VLOOKUP(A8904,Table!$U$1:$V$230,2,0)</f>
        <v>Cubic</v>
      </c>
      <c r="P8904" s="1"/>
    </row>
    <row r="8905" spans="1:16">
      <c r="A8905" s="12">
        <v>223</v>
      </c>
      <c r="B8905" s="12">
        <v>634028</v>
      </c>
      <c r="C8905" s="12" t="s">
        <v>9683</v>
      </c>
      <c r="D8905" s="12" t="s">
        <v>9782</v>
      </c>
      <c r="E8905" s="17" t="s">
        <v>11405</v>
      </c>
      <c r="F8905" s="25" t="str">
        <f>LEFT(E8905,MIN(FIND({0,1,2,3,4,5,6,7,8,9},ASC(E8905)&amp;1234567890))-1)</f>
        <v>V</v>
      </c>
      <c r="G8905" s="25">
        <f t="shared" si="278"/>
        <v>3</v>
      </c>
      <c r="H8905" s="25">
        <f>VLOOKUP(F8905,Table!$A$2:$C$121,2,0)</f>
        <v>5</v>
      </c>
      <c r="I8905" s="26">
        <f>VLOOKUP(F8905,Table!$A$2:$C$121,3,0)</f>
        <v>4</v>
      </c>
      <c r="J8905" s="17" t="s">
        <v>33</v>
      </c>
      <c r="K8905" s="25" t="str">
        <f>LEFT(J8905,MIN(FIND({0,1,2,3,4,5,6,7,8,9},ASC(J8905)&amp;1234567890))-1)</f>
        <v>Fe</v>
      </c>
      <c r="L8905" s="25">
        <f t="shared" si="279"/>
        <v>1</v>
      </c>
      <c r="M8905" s="25">
        <f>VLOOKUP(K8905,Table!$A$2:$C$121,2,0)</f>
        <v>8</v>
      </c>
      <c r="N8905" s="26">
        <f>VLOOKUP(K8905,Table!$A$2:$C$121,3,0)</f>
        <v>4</v>
      </c>
      <c r="O8905" s="13" t="str">
        <f>VLOOKUP(A8905,Table!$U$1:$V$230,2,0)</f>
        <v>Cubic</v>
      </c>
      <c r="P8905" s="1"/>
    </row>
    <row r="8906" spans="1:16">
      <c r="A8906" s="12">
        <v>223</v>
      </c>
      <c r="B8906" s="12">
        <v>634746</v>
      </c>
      <c r="C8906" s="12" t="s">
        <v>9683</v>
      </c>
      <c r="D8906" s="12" t="s">
        <v>9783</v>
      </c>
      <c r="E8906" s="17" t="s">
        <v>12190</v>
      </c>
      <c r="F8906" s="25" t="str">
        <f>LEFT(E8906,MIN(FIND({0,1,2,3,4,5,6,7,8,9},ASC(E8906)&amp;1234567890))-1)</f>
        <v>Nb</v>
      </c>
      <c r="G8906" s="25">
        <f t="shared" si="278"/>
        <v>3</v>
      </c>
      <c r="H8906" s="25">
        <f>VLOOKUP(F8906,Table!$A$2:$C$121,2,0)</f>
        <v>5</v>
      </c>
      <c r="I8906" s="26">
        <f>VLOOKUP(F8906,Table!$A$2:$C$121,3,0)</f>
        <v>5</v>
      </c>
      <c r="J8906" s="17" t="s">
        <v>366</v>
      </c>
      <c r="K8906" s="25" t="str">
        <f>LEFT(J8906,MIN(FIND({0,1,2,3,4,5,6,7,8,9},ASC(J8906)&amp;1234567890))-1)</f>
        <v>Ga</v>
      </c>
      <c r="L8906" s="25">
        <f t="shared" si="279"/>
        <v>1</v>
      </c>
      <c r="M8906" s="25">
        <f>VLOOKUP(K8906,Table!$A$2:$C$121,2,0)</f>
        <v>13</v>
      </c>
      <c r="N8906" s="26">
        <f>VLOOKUP(K8906,Table!$A$2:$C$121,3,0)</f>
        <v>4</v>
      </c>
      <c r="O8906" s="13" t="str">
        <f>VLOOKUP(A8906,Table!$U$1:$V$230,2,0)</f>
        <v>Cubic</v>
      </c>
      <c r="P8906" s="1"/>
    </row>
    <row r="8907" spans="1:16">
      <c r="A8907" s="12">
        <v>223</v>
      </c>
      <c r="B8907" s="12">
        <v>637137</v>
      </c>
      <c r="C8907" s="12" t="s">
        <v>9683</v>
      </c>
      <c r="D8907" s="12" t="s">
        <v>9784</v>
      </c>
      <c r="E8907" s="17" t="s">
        <v>544</v>
      </c>
      <c r="F8907" s="25" t="str">
        <f>LEFT(E8907,MIN(FIND({0,1,2,3,4,5,6,7,8,9},ASC(E8907)&amp;1234567890))-1)</f>
        <v>Ge</v>
      </c>
      <c r="G8907" s="25">
        <f t="shared" si="278"/>
        <v>1</v>
      </c>
      <c r="H8907" s="25">
        <f>VLOOKUP(F8907,Table!$A$2:$C$121,2,0)</f>
        <v>14</v>
      </c>
      <c r="I8907" s="26">
        <f>VLOOKUP(F8907,Table!$A$2:$C$121,3,0)</f>
        <v>4</v>
      </c>
      <c r="J8907" s="17" t="s">
        <v>480</v>
      </c>
      <c r="K8907" s="25" t="str">
        <f>LEFT(J8907,MIN(FIND({0,1,2,3,4,5,6,7,8,9},ASC(J8907)&amp;1234567890))-1)</f>
        <v>Mo</v>
      </c>
      <c r="L8907" s="25">
        <f t="shared" si="279"/>
        <v>3</v>
      </c>
      <c r="M8907" s="25">
        <f>VLOOKUP(K8907,Table!$A$2:$C$121,2,0)</f>
        <v>6</v>
      </c>
      <c r="N8907" s="26">
        <f>VLOOKUP(K8907,Table!$A$2:$C$121,3,0)</f>
        <v>5</v>
      </c>
      <c r="O8907" s="13" t="str">
        <f>VLOOKUP(A8907,Table!$U$1:$V$230,2,0)</f>
        <v>Cubic</v>
      </c>
      <c r="P8907" s="1"/>
    </row>
    <row r="8908" spans="1:16">
      <c r="A8908" s="12">
        <v>223</v>
      </c>
      <c r="B8908" s="12">
        <v>637190</v>
      </c>
      <c r="C8908" s="12" t="s">
        <v>9683</v>
      </c>
      <c r="D8908" s="12" t="s">
        <v>9613</v>
      </c>
      <c r="E8908" s="17" t="s">
        <v>544</v>
      </c>
      <c r="F8908" s="25" t="str">
        <f>LEFT(E8908,MIN(FIND({0,1,2,3,4,5,6,7,8,9},ASC(E8908)&amp;1234567890))-1)</f>
        <v>Ge</v>
      </c>
      <c r="G8908" s="25">
        <f t="shared" si="278"/>
        <v>1</v>
      </c>
      <c r="H8908" s="25">
        <f>VLOOKUP(F8908,Table!$A$2:$C$121,2,0)</f>
        <v>14</v>
      </c>
      <c r="I8908" s="26">
        <f>VLOOKUP(F8908,Table!$A$2:$C$121,3,0)</f>
        <v>4</v>
      </c>
      <c r="J8908" s="17" t="s">
        <v>12190</v>
      </c>
      <c r="K8908" s="25" t="str">
        <f>LEFT(J8908,MIN(FIND({0,1,2,3,4,5,6,7,8,9},ASC(J8908)&amp;1234567890))-1)</f>
        <v>Nb</v>
      </c>
      <c r="L8908" s="25">
        <f t="shared" si="279"/>
        <v>3</v>
      </c>
      <c r="M8908" s="25">
        <f>VLOOKUP(K8908,Table!$A$2:$C$121,2,0)</f>
        <v>5</v>
      </c>
      <c r="N8908" s="26">
        <f>VLOOKUP(K8908,Table!$A$2:$C$121,3,0)</f>
        <v>5</v>
      </c>
      <c r="O8908" s="13" t="str">
        <f>VLOOKUP(A8908,Table!$U$1:$V$230,2,0)</f>
        <v>Cubic</v>
      </c>
      <c r="P8908" s="1"/>
    </row>
    <row r="8909" spans="1:16">
      <c r="A8909" s="12">
        <v>223</v>
      </c>
      <c r="B8909" s="12">
        <v>638098</v>
      </c>
      <c r="C8909" s="12" t="s">
        <v>9683</v>
      </c>
      <c r="D8909" s="12" t="s">
        <v>9785</v>
      </c>
      <c r="E8909" s="17" t="s">
        <v>594</v>
      </c>
      <c r="F8909" s="25" t="str">
        <f>LEFT(E8909,MIN(FIND({0,1,2,3,4,5,6,7,8,9},ASC(E8909)&amp;1234567890))-1)</f>
        <v>Ge</v>
      </c>
      <c r="G8909" s="25">
        <f t="shared" si="278"/>
        <v>3</v>
      </c>
      <c r="H8909" s="25">
        <f>VLOOKUP(F8909,Table!$A$2:$C$121,2,0)</f>
        <v>14</v>
      </c>
      <c r="I8909" s="26">
        <f>VLOOKUP(F8909,Table!$A$2:$C$121,3,0)</f>
        <v>4</v>
      </c>
      <c r="J8909" s="17" t="s">
        <v>334</v>
      </c>
      <c r="K8909" s="25" t="str">
        <f>LEFT(J8909,MIN(FIND({0,1,2,3,4,5,6,7,8,9},ASC(J8909)&amp;1234567890))-1)</f>
        <v>V</v>
      </c>
      <c r="L8909" s="25">
        <f t="shared" si="279"/>
        <v>1</v>
      </c>
      <c r="M8909" s="25">
        <f>VLOOKUP(K8909,Table!$A$2:$C$121,2,0)</f>
        <v>5</v>
      </c>
      <c r="N8909" s="26">
        <f>VLOOKUP(K8909,Table!$A$2:$C$121,3,0)</f>
        <v>4</v>
      </c>
      <c r="O8909" s="13" t="str">
        <f>VLOOKUP(A8909,Table!$U$1:$V$230,2,0)</f>
        <v>Cubic</v>
      </c>
      <c r="P8909" s="1"/>
    </row>
    <row r="8910" spans="1:16">
      <c r="A8910" s="12">
        <v>223</v>
      </c>
      <c r="B8910" s="12">
        <v>640048</v>
      </c>
      <c r="C8910" s="12" t="s">
        <v>9683</v>
      </c>
      <c r="D8910" s="12" t="s">
        <v>9786</v>
      </c>
      <c r="E8910" s="17" t="s">
        <v>11286</v>
      </c>
      <c r="F8910" s="25" t="str">
        <f>LEFT(E8910,MIN(FIND({0,1,2,3,4,5,6,7,8,9},ASC(E8910)&amp;1234567890))-1)</f>
        <v>In</v>
      </c>
      <c r="G8910" s="25">
        <f t="shared" si="278"/>
        <v>1</v>
      </c>
      <c r="H8910" s="25">
        <f>VLOOKUP(F8910,Table!$A$2:$C$121,2,0)</f>
        <v>13</v>
      </c>
      <c r="I8910" s="26">
        <f>VLOOKUP(F8910,Table!$A$2:$C$121,3,0)</f>
        <v>5</v>
      </c>
      <c r="J8910" s="17" t="s">
        <v>12190</v>
      </c>
      <c r="K8910" s="25" t="str">
        <f>LEFT(J8910,MIN(FIND({0,1,2,3,4,5,6,7,8,9},ASC(J8910)&amp;1234567890))-1)</f>
        <v>Nb</v>
      </c>
      <c r="L8910" s="25">
        <f t="shared" si="279"/>
        <v>3</v>
      </c>
      <c r="M8910" s="25">
        <f>VLOOKUP(K8910,Table!$A$2:$C$121,2,0)</f>
        <v>5</v>
      </c>
      <c r="N8910" s="26">
        <f>VLOOKUP(K8910,Table!$A$2:$C$121,3,0)</f>
        <v>5</v>
      </c>
      <c r="O8910" s="13" t="str">
        <f>VLOOKUP(A8910,Table!$U$1:$V$230,2,0)</f>
        <v>Cubic</v>
      </c>
      <c r="P8910" s="1"/>
    </row>
    <row r="8911" spans="1:16">
      <c r="A8911" s="12">
        <v>223</v>
      </c>
      <c r="B8911" s="12">
        <v>640052</v>
      </c>
      <c r="C8911" s="12" t="s">
        <v>9683</v>
      </c>
      <c r="D8911" s="12" t="s">
        <v>9787</v>
      </c>
      <c r="E8911" s="17" t="s">
        <v>12190</v>
      </c>
      <c r="F8911" s="25" t="str">
        <f>LEFT(E8911,MIN(FIND({0,1,2,3,4,5,6,7,8,9},ASC(E8911)&amp;1234567890))-1)</f>
        <v>Nb</v>
      </c>
      <c r="G8911" s="25">
        <f t="shared" si="278"/>
        <v>3</v>
      </c>
      <c r="H8911" s="25">
        <f>VLOOKUP(F8911,Table!$A$2:$C$121,2,0)</f>
        <v>5</v>
      </c>
      <c r="I8911" s="26">
        <f>VLOOKUP(F8911,Table!$A$2:$C$121,3,0)</f>
        <v>5</v>
      </c>
      <c r="J8911" s="17" t="s">
        <v>11286</v>
      </c>
      <c r="K8911" s="25" t="str">
        <f>LEFT(J8911,MIN(FIND({0,1,2,3,4,5,6,7,8,9},ASC(J8911)&amp;1234567890))-1)</f>
        <v>In</v>
      </c>
      <c r="L8911" s="25">
        <f t="shared" si="279"/>
        <v>1</v>
      </c>
      <c r="M8911" s="25">
        <f>VLOOKUP(K8911,Table!$A$2:$C$121,2,0)</f>
        <v>13</v>
      </c>
      <c r="N8911" s="26">
        <f>VLOOKUP(K8911,Table!$A$2:$C$121,3,0)</f>
        <v>5</v>
      </c>
      <c r="O8911" s="13" t="str">
        <f>VLOOKUP(A8911,Table!$U$1:$V$230,2,0)</f>
        <v>Cubic</v>
      </c>
      <c r="P8911" s="1"/>
    </row>
    <row r="8912" spans="1:16">
      <c r="A8912" s="12">
        <v>223</v>
      </c>
      <c r="B8912" s="12">
        <v>640809</v>
      </c>
      <c r="C8912" s="12" t="s">
        <v>9683</v>
      </c>
      <c r="D8912" s="12" t="s">
        <v>9788</v>
      </c>
      <c r="E8912" s="17" t="s">
        <v>14237</v>
      </c>
      <c r="F8912" s="25" t="str">
        <f>LEFT(E8912,MIN(FIND({0,1,2,3,4,5,6,7,8,9},ASC(E8912)&amp;1234567890))-1)</f>
        <v>Ir</v>
      </c>
      <c r="G8912" s="25">
        <f t="shared" si="278"/>
        <v>0.92</v>
      </c>
      <c r="H8912" s="25">
        <f>VLOOKUP(F8912,Table!$A$2:$C$121,2,0)</f>
        <v>9</v>
      </c>
      <c r="I8912" s="26">
        <f>VLOOKUP(F8912,Table!$A$2:$C$121,3,0)</f>
        <v>6</v>
      </c>
      <c r="J8912" s="17" t="s">
        <v>480</v>
      </c>
      <c r="K8912" s="25" t="str">
        <f>LEFT(J8912,MIN(FIND({0,1,2,3,4,5,6,7,8,9},ASC(J8912)&amp;1234567890))-1)</f>
        <v>Mo</v>
      </c>
      <c r="L8912" s="25">
        <f t="shared" si="279"/>
        <v>3</v>
      </c>
      <c r="M8912" s="25">
        <f>VLOOKUP(K8912,Table!$A$2:$C$121,2,0)</f>
        <v>6</v>
      </c>
      <c r="N8912" s="26">
        <f>VLOOKUP(K8912,Table!$A$2:$C$121,3,0)</f>
        <v>5</v>
      </c>
      <c r="O8912" s="13" t="str">
        <f>VLOOKUP(A8912,Table!$U$1:$V$230,2,0)</f>
        <v>Cubic</v>
      </c>
      <c r="P8912" s="1"/>
    </row>
    <row r="8913" spans="1:16">
      <c r="A8913" s="12">
        <v>223</v>
      </c>
      <c r="B8913" s="12">
        <v>647028</v>
      </c>
      <c r="C8913" s="12" t="s">
        <v>9683</v>
      </c>
      <c r="D8913" s="12" t="s">
        <v>9789</v>
      </c>
      <c r="E8913" s="17" t="s">
        <v>66</v>
      </c>
      <c r="F8913" s="25" t="str">
        <f>LEFT(E8913,MIN(FIND({0,1,2,3,4,5,6,7,8,9},ASC(E8913)&amp;1234567890))-1)</f>
        <v>Ni</v>
      </c>
      <c r="G8913" s="25">
        <f t="shared" si="278"/>
        <v>1</v>
      </c>
      <c r="H8913" s="25">
        <f>VLOOKUP(F8913,Table!$A$2:$C$121,2,0)</f>
        <v>10</v>
      </c>
      <c r="I8913" s="26">
        <f>VLOOKUP(F8913,Table!$A$2:$C$121,3,0)</f>
        <v>4</v>
      </c>
      <c r="J8913" s="17" t="s">
        <v>11405</v>
      </c>
      <c r="K8913" s="25" t="str">
        <f>LEFT(J8913,MIN(FIND({0,1,2,3,4,5,6,7,8,9},ASC(J8913)&amp;1234567890))-1)</f>
        <v>V</v>
      </c>
      <c r="L8913" s="25">
        <f t="shared" si="279"/>
        <v>3</v>
      </c>
      <c r="M8913" s="25">
        <f>VLOOKUP(K8913,Table!$A$2:$C$121,2,0)</f>
        <v>5</v>
      </c>
      <c r="N8913" s="26">
        <f>VLOOKUP(K8913,Table!$A$2:$C$121,3,0)</f>
        <v>4</v>
      </c>
      <c r="O8913" s="13" t="str">
        <f>VLOOKUP(A8913,Table!$U$1:$V$230,2,0)</f>
        <v>Cubic</v>
      </c>
      <c r="P8913" s="1"/>
    </row>
    <row r="8914" spans="1:16">
      <c r="A8914" s="12">
        <v>223</v>
      </c>
      <c r="B8914" s="12">
        <v>650187</v>
      </c>
      <c r="C8914" s="12" t="s">
        <v>9683</v>
      </c>
      <c r="D8914" s="12" t="s">
        <v>9790</v>
      </c>
      <c r="E8914" s="17" t="s">
        <v>14238</v>
      </c>
      <c r="F8914" s="25" t="str">
        <f>LEFT(E8914,MIN(FIND({0,1,2,3,4,5,6,7,8,9},ASC(E8914)&amp;1234567890))-1)</f>
        <v>Re</v>
      </c>
      <c r="G8914" s="25">
        <f t="shared" si="278"/>
        <v>2.82</v>
      </c>
      <c r="H8914" s="25">
        <f>VLOOKUP(F8914,Table!$A$2:$C$121,2,0)</f>
        <v>7</v>
      </c>
      <c r="I8914" s="26">
        <f>VLOOKUP(F8914,Table!$A$2:$C$121,3,0)</f>
        <v>6</v>
      </c>
      <c r="J8914" s="17" t="s">
        <v>14239</v>
      </c>
      <c r="K8914" s="25" t="str">
        <f>LEFT(J8914,MIN(FIND({0,1,2,3,4,5,6,7,8,9},ASC(J8914)&amp;1234567890))-1)</f>
        <v>V</v>
      </c>
      <c r="L8914" s="25">
        <f t="shared" si="279"/>
        <v>1.1499999999999999</v>
      </c>
      <c r="M8914" s="25">
        <f>VLOOKUP(K8914,Table!$A$2:$C$121,2,0)</f>
        <v>5</v>
      </c>
      <c r="N8914" s="26">
        <f>VLOOKUP(K8914,Table!$A$2:$C$121,3,0)</f>
        <v>4</v>
      </c>
      <c r="O8914" s="13" t="str">
        <f>VLOOKUP(A8914,Table!$U$1:$V$230,2,0)</f>
        <v>Cubic</v>
      </c>
      <c r="P8914" s="1"/>
    </row>
    <row r="8915" spans="1:16">
      <c r="A8915" s="12">
        <v>223</v>
      </c>
      <c r="B8915" s="12">
        <v>173169</v>
      </c>
      <c r="C8915" s="12" t="s">
        <v>9683</v>
      </c>
      <c r="D8915" s="12" t="s">
        <v>9791</v>
      </c>
      <c r="E8915" s="17" t="s">
        <v>14240</v>
      </c>
      <c r="F8915" s="25" t="str">
        <f>LEFT(E8915,MIN(FIND({0,1,2,3,4,5,6,7,8,9},ASC(E8915)&amp;1234567890))-1)</f>
        <v>K</v>
      </c>
      <c r="G8915" s="25">
        <f t="shared" si="278"/>
        <v>6.95</v>
      </c>
      <c r="H8915" s="25">
        <f>VLOOKUP(F8915,Table!$A$2:$C$121,2,0)</f>
        <v>1</v>
      </c>
      <c r="I8915" s="26">
        <f>VLOOKUP(F8915,Table!$A$2:$C$121,3,0)</f>
        <v>4</v>
      </c>
      <c r="J8915" s="17" t="s">
        <v>14197</v>
      </c>
      <c r="K8915" s="25" t="str">
        <f>LEFT(J8915,MIN(FIND({0,1,2,3,4,5,6,7,8,9},ASC(J8915)&amp;1234567890))-1)</f>
        <v>Si</v>
      </c>
      <c r="L8915" s="25">
        <f t="shared" si="279"/>
        <v>46</v>
      </c>
      <c r="M8915" s="25">
        <f>VLOOKUP(K8915,Table!$A$2:$C$121,2,0)</f>
        <v>14</v>
      </c>
      <c r="N8915" s="26">
        <f>VLOOKUP(K8915,Table!$A$2:$C$121,3,0)</f>
        <v>3</v>
      </c>
      <c r="O8915" s="13" t="str">
        <f>VLOOKUP(A8915,Table!$U$1:$V$230,2,0)</f>
        <v>Cubic</v>
      </c>
      <c r="P8915" s="1"/>
    </row>
    <row r="8916" spans="1:16">
      <c r="A8916" s="12">
        <v>223</v>
      </c>
      <c r="B8916" s="12">
        <v>173170</v>
      </c>
      <c r="C8916" s="12" t="s">
        <v>9683</v>
      </c>
      <c r="D8916" s="12" t="s">
        <v>9792</v>
      </c>
      <c r="E8916" s="17" t="s">
        <v>14241</v>
      </c>
      <c r="F8916" s="25" t="str">
        <f>LEFT(E8916,MIN(FIND({0,1,2,3,4,5,6,7,8,9},ASC(E8916)&amp;1234567890))-1)</f>
        <v>Na</v>
      </c>
      <c r="G8916" s="25">
        <f t="shared" si="278"/>
        <v>6.19</v>
      </c>
      <c r="H8916" s="25">
        <f>VLOOKUP(F8916,Table!$A$2:$C$121,2,0)</f>
        <v>1</v>
      </c>
      <c r="I8916" s="26">
        <f>VLOOKUP(F8916,Table!$A$2:$C$121,3,0)</f>
        <v>3</v>
      </c>
      <c r="J8916" s="17" t="s">
        <v>14197</v>
      </c>
      <c r="K8916" s="25" t="str">
        <f>LEFT(J8916,MIN(FIND({0,1,2,3,4,5,6,7,8,9},ASC(J8916)&amp;1234567890))-1)</f>
        <v>Si</v>
      </c>
      <c r="L8916" s="25">
        <f t="shared" si="279"/>
        <v>46</v>
      </c>
      <c r="M8916" s="25">
        <f>VLOOKUP(K8916,Table!$A$2:$C$121,2,0)</f>
        <v>14</v>
      </c>
      <c r="N8916" s="26">
        <f>VLOOKUP(K8916,Table!$A$2:$C$121,3,0)</f>
        <v>3</v>
      </c>
      <c r="O8916" s="13" t="str">
        <f>VLOOKUP(A8916,Table!$U$1:$V$230,2,0)</f>
        <v>Cubic</v>
      </c>
      <c r="P8916" s="1"/>
    </row>
    <row r="8917" spans="1:16">
      <c r="A8917" s="12">
        <v>223</v>
      </c>
      <c r="B8917" s="12">
        <v>54323</v>
      </c>
      <c r="C8917" s="12" t="s">
        <v>9683</v>
      </c>
      <c r="D8917" s="12" t="s">
        <v>9793</v>
      </c>
      <c r="E8917" s="17" t="s">
        <v>14242</v>
      </c>
      <c r="F8917" s="25" t="str">
        <f>LEFT(E8917,MIN(FIND({0,1,2,3,4,5,6,7,8,9},ASC(E8917)&amp;1234567890))-1)</f>
        <v>Pb</v>
      </c>
      <c r="G8917" s="25">
        <f t="shared" si="278"/>
        <v>1.333</v>
      </c>
      <c r="H8917" s="25">
        <f>VLOOKUP(F8917,Table!$A$2:$C$121,2,0)</f>
        <v>14</v>
      </c>
      <c r="I8917" s="26">
        <f>VLOOKUP(F8917,Table!$A$2:$C$121,3,0)</f>
        <v>6</v>
      </c>
      <c r="J8917" s="17" t="s">
        <v>14243</v>
      </c>
      <c r="K8917" s="25" t="str">
        <f>LEFT(J8917,MIN(FIND({0,1,2,3,4,5,6,7,8,9},ASC(J8917)&amp;1234567890))-1)</f>
        <v>Zr</v>
      </c>
      <c r="L8917" s="25">
        <f t="shared" si="279"/>
        <v>6.6669999999999998</v>
      </c>
      <c r="M8917" s="25">
        <f>VLOOKUP(K8917,Table!$A$2:$C$121,2,0)</f>
        <v>4</v>
      </c>
      <c r="N8917" s="26">
        <f>VLOOKUP(K8917,Table!$A$2:$C$121,3,0)</f>
        <v>5</v>
      </c>
      <c r="O8917" s="13" t="str">
        <f>VLOOKUP(A8917,Table!$U$1:$V$230,2,0)</f>
        <v>Cubic</v>
      </c>
      <c r="P8917" s="1"/>
    </row>
    <row r="8918" spans="1:16">
      <c r="A8918" s="12">
        <v>223</v>
      </c>
      <c r="B8918" s="12">
        <v>54358</v>
      </c>
      <c r="C8918" s="12" t="s">
        <v>9683</v>
      </c>
      <c r="D8918" s="12" t="s">
        <v>9794</v>
      </c>
      <c r="E8918" s="17" t="s">
        <v>14244</v>
      </c>
      <c r="F8918" s="25" t="str">
        <f>LEFT(E8918,MIN(FIND({0,1,2,3,4,5,6,7,8,9},ASC(E8918)&amp;1234567890))-1)</f>
        <v>Sn</v>
      </c>
      <c r="G8918" s="25">
        <f t="shared" si="278"/>
        <v>1.6</v>
      </c>
      <c r="H8918" s="25">
        <f>VLOOKUP(F8918,Table!$A$2:$C$121,2,0)</f>
        <v>14</v>
      </c>
      <c r="I8918" s="26">
        <f>VLOOKUP(F8918,Table!$A$2:$C$121,3,0)</f>
        <v>5</v>
      </c>
      <c r="J8918" s="17" t="s">
        <v>14245</v>
      </c>
      <c r="K8918" s="25" t="str">
        <f>LEFT(J8918,MIN(FIND({0,1,2,3,4,5,6,7,8,9},ASC(J8918)&amp;1234567890))-1)</f>
        <v>Zr</v>
      </c>
      <c r="L8918" s="25">
        <f t="shared" si="279"/>
        <v>6.4</v>
      </c>
      <c r="M8918" s="25">
        <f>VLOOKUP(K8918,Table!$A$2:$C$121,2,0)</f>
        <v>4</v>
      </c>
      <c r="N8918" s="26">
        <f>VLOOKUP(K8918,Table!$A$2:$C$121,3,0)</f>
        <v>5</v>
      </c>
      <c r="O8918" s="13" t="str">
        <f>VLOOKUP(A8918,Table!$U$1:$V$230,2,0)</f>
        <v>Cubic</v>
      </c>
      <c r="P8918" s="1"/>
    </row>
    <row r="8919" spans="1:16">
      <c r="A8919" s="12">
        <v>223</v>
      </c>
      <c r="B8919" s="12">
        <v>54402</v>
      </c>
      <c r="C8919" s="12" t="s">
        <v>9683</v>
      </c>
      <c r="D8919" s="12" t="s">
        <v>9795</v>
      </c>
      <c r="E8919" s="17" t="s">
        <v>14246</v>
      </c>
      <c r="F8919" s="25" t="str">
        <f>LEFT(E8919,MIN(FIND({0,1,2,3,4,5,6,7,8,9},ASC(E8919)&amp;1234567890))-1)</f>
        <v>Nb</v>
      </c>
      <c r="G8919" s="25">
        <f t="shared" si="278"/>
        <v>2.99</v>
      </c>
      <c r="H8919" s="25">
        <f>VLOOKUP(F8919,Table!$A$2:$C$121,2,0)</f>
        <v>5</v>
      </c>
      <c r="I8919" s="26">
        <f>VLOOKUP(F8919,Table!$A$2:$C$121,3,0)</f>
        <v>5</v>
      </c>
      <c r="J8919" s="17" t="s">
        <v>14247</v>
      </c>
      <c r="K8919" s="25" t="str">
        <f>LEFT(J8919,MIN(FIND({0,1,2,3,4,5,6,7,8,9},ASC(J8919)&amp;1234567890))-1)</f>
        <v>Au</v>
      </c>
      <c r="L8919" s="25">
        <f t="shared" si="279"/>
        <v>1.01</v>
      </c>
      <c r="M8919" s="25">
        <f>VLOOKUP(K8919,Table!$A$2:$C$121,2,0)</f>
        <v>11</v>
      </c>
      <c r="N8919" s="26">
        <f>VLOOKUP(K8919,Table!$A$2:$C$121,3,0)</f>
        <v>6</v>
      </c>
      <c r="O8919" s="13" t="str">
        <f>VLOOKUP(A8919,Table!$U$1:$V$230,2,0)</f>
        <v>Cubic</v>
      </c>
      <c r="P8919" s="1"/>
    </row>
    <row r="8920" spans="1:16">
      <c r="A8920" s="12">
        <v>223</v>
      </c>
      <c r="B8920" s="12">
        <v>162162</v>
      </c>
      <c r="C8920" s="12" t="s">
        <v>9683</v>
      </c>
      <c r="D8920" s="12" t="s">
        <v>9796</v>
      </c>
      <c r="E8920" s="17" t="s">
        <v>13074</v>
      </c>
      <c r="F8920" s="25" t="str">
        <f>LEFT(E8920,MIN(FIND({0,1,2,3,4,5,6,7,8,9},ASC(E8920)&amp;1234567890))-1)</f>
        <v>Rb</v>
      </c>
      <c r="G8920" s="25">
        <f t="shared" si="278"/>
        <v>8</v>
      </c>
      <c r="H8920" s="25">
        <f>VLOOKUP(F8920,Table!$A$2:$C$121,2,0)</f>
        <v>1</v>
      </c>
      <c r="I8920" s="26">
        <f>VLOOKUP(F8920,Table!$A$2:$C$121,3,0)</f>
        <v>5</v>
      </c>
      <c r="J8920" s="17" t="s">
        <v>14219</v>
      </c>
      <c r="K8920" s="25" t="str">
        <f>LEFT(J8920,MIN(FIND({0,1,2,3,4,5,6,7,8,9},ASC(J8920)&amp;1234567890))-1)</f>
        <v>Sn</v>
      </c>
      <c r="L8920" s="25">
        <f t="shared" si="279"/>
        <v>44</v>
      </c>
      <c r="M8920" s="25">
        <f>VLOOKUP(K8920,Table!$A$2:$C$121,2,0)</f>
        <v>14</v>
      </c>
      <c r="N8920" s="26">
        <f>VLOOKUP(K8920,Table!$A$2:$C$121,3,0)</f>
        <v>5</v>
      </c>
      <c r="O8920" s="13" t="str">
        <f>VLOOKUP(A8920,Table!$U$1:$V$230,2,0)</f>
        <v>Cubic</v>
      </c>
      <c r="P8920" s="1"/>
    </row>
    <row r="8921" spans="1:16">
      <c r="A8921" s="12">
        <v>223</v>
      </c>
      <c r="B8921" s="12">
        <v>165369</v>
      </c>
      <c r="C8921" s="12" t="s">
        <v>9683</v>
      </c>
      <c r="D8921" s="12" t="s">
        <v>9797</v>
      </c>
      <c r="E8921" s="17" t="s">
        <v>13074</v>
      </c>
      <c r="F8921" s="25" t="str">
        <f>LEFT(E8921,MIN(FIND({0,1,2,3,4,5,6,7,8,9},ASC(E8921)&amp;1234567890))-1)</f>
        <v>Rb</v>
      </c>
      <c r="G8921" s="25">
        <f t="shared" si="278"/>
        <v>8</v>
      </c>
      <c r="H8921" s="25">
        <f>VLOOKUP(F8921,Table!$A$2:$C$121,2,0)</f>
        <v>1</v>
      </c>
      <c r="I8921" s="26">
        <f>VLOOKUP(F8921,Table!$A$2:$C$121,3,0)</f>
        <v>5</v>
      </c>
      <c r="J8921" s="17" t="s">
        <v>14248</v>
      </c>
      <c r="K8921" s="25" t="str">
        <f>LEFT(J8921,MIN(FIND({0,1,2,3,4,5,6,7,8,9},ASC(J8921)&amp;1234567890))-1)</f>
        <v>Sn</v>
      </c>
      <c r="L8921" s="25">
        <f t="shared" si="279"/>
        <v>44.6</v>
      </c>
      <c r="M8921" s="25">
        <f>VLOOKUP(K8921,Table!$A$2:$C$121,2,0)</f>
        <v>14</v>
      </c>
      <c r="N8921" s="26">
        <f>VLOOKUP(K8921,Table!$A$2:$C$121,3,0)</f>
        <v>5</v>
      </c>
      <c r="O8921" s="13" t="str">
        <f>VLOOKUP(A8921,Table!$U$1:$V$230,2,0)</f>
        <v>Cubic</v>
      </c>
      <c r="P8921" s="1"/>
    </row>
    <row r="8922" spans="1:16">
      <c r="A8922" s="12">
        <v>223</v>
      </c>
      <c r="B8922" s="12">
        <v>182909</v>
      </c>
      <c r="C8922" s="12" t="s">
        <v>9683</v>
      </c>
      <c r="D8922" s="12" t="s">
        <v>9798</v>
      </c>
      <c r="E8922" s="17" t="s">
        <v>14249</v>
      </c>
      <c r="F8922" s="25" t="str">
        <f>LEFT(E8922,MIN(FIND({0,1,2,3,4,5,6,7,8,9},ASC(E8922)&amp;1234567890))-1)</f>
        <v>K</v>
      </c>
      <c r="G8922" s="25">
        <f t="shared" si="278"/>
        <v>7.46</v>
      </c>
      <c r="H8922" s="25">
        <f>VLOOKUP(F8922,Table!$A$2:$C$121,2,0)</f>
        <v>1</v>
      </c>
      <c r="I8922" s="26">
        <f>VLOOKUP(F8922,Table!$A$2:$C$121,3,0)</f>
        <v>4</v>
      </c>
      <c r="J8922" s="17" t="s">
        <v>14197</v>
      </c>
      <c r="K8922" s="25" t="str">
        <f>LEFT(J8922,MIN(FIND({0,1,2,3,4,5,6,7,8,9},ASC(J8922)&amp;1234567890))-1)</f>
        <v>Si</v>
      </c>
      <c r="L8922" s="25">
        <f t="shared" si="279"/>
        <v>46</v>
      </c>
      <c r="M8922" s="25">
        <f>VLOOKUP(K8922,Table!$A$2:$C$121,2,0)</f>
        <v>14</v>
      </c>
      <c r="N8922" s="26">
        <f>VLOOKUP(K8922,Table!$A$2:$C$121,3,0)</f>
        <v>3</v>
      </c>
      <c r="O8922" s="13" t="str">
        <f>VLOOKUP(A8922,Table!$U$1:$V$230,2,0)</f>
        <v>Cubic</v>
      </c>
      <c r="P8922" s="1"/>
    </row>
    <row r="8923" spans="1:16">
      <c r="A8923" s="12">
        <v>223</v>
      </c>
      <c r="B8923" s="12">
        <v>189870</v>
      </c>
      <c r="C8923" s="12" t="s">
        <v>9683</v>
      </c>
      <c r="D8923" s="12" t="s">
        <v>9799</v>
      </c>
      <c r="E8923" s="17" t="s">
        <v>544</v>
      </c>
      <c r="F8923" s="25" t="str">
        <f>LEFT(E8923,MIN(FIND({0,1,2,3,4,5,6,7,8,9},ASC(E8923)&amp;1234567890))-1)</f>
        <v>Ge</v>
      </c>
      <c r="G8923" s="25">
        <f t="shared" si="278"/>
        <v>1</v>
      </c>
      <c r="H8923" s="25">
        <f>VLOOKUP(F8923,Table!$A$2:$C$121,2,0)</f>
        <v>14</v>
      </c>
      <c r="I8923" s="26">
        <f>VLOOKUP(F8923,Table!$A$2:$C$121,3,0)</f>
        <v>4</v>
      </c>
      <c r="J8923" s="17" t="s">
        <v>11383</v>
      </c>
      <c r="K8923" s="25" t="str">
        <f>LEFT(J8923,MIN(FIND({0,1,2,3,4,5,6,7,8,9},ASC(J8923)&amp;1234567890))-1)</f>
        <v>Cr</v>
      </c>
      <c r="L8923" s="25">
        <f t="shared" si="279"/>
        <v>3</v>
      </c>
      <c r="M8923" s="25">
        <f>VLOOKUP(K8923,Table!$A$2:$C$121,2,0)</f>
        <v>6</v>
      </c>
      <c r="N8923" s="26">
        <f>VLOOKUP(K8923,Table!$A$2:$C$121,3,0)</f>
        <v>4</v>
      </c>
      <c r="O8923" s="13" t="str">
        <f>VLOOKUP(A8923,Table!$U$1:$V$230,2,0)</f>
        <v>Cubic</v>
      </c>
      <c r="P8923" s="1"/>
    </row>
    <row r="8924" spans="1:16">
      <c r="A8924" s="12">
        <v>223</v>
      </c>
      <c r="B8924" s="12">
        <v>190540</v>
      </c>
      <c r="C8924" s="12" t="s">
        <v>9683</v>
      </c>
      <c r="D8924" s="12" t="s">
        <v>9800</v>
      </c>
      <c r="E8924" s="17" t="s">
        <v>11410</v>
      </c>
      <c r="F8924" s="25" t="str">
        <f>LEFT(E8924,MIN(FIND({0,1,2,3,4,5,6,7,8,9},ASC(E8924)&amp;1234567890))-1)</f>
        <v>Na</v>
      </c>
      <c r="G8924" s="25">
        <f t="shared" si="278"/>
        <v>1</v>
      </c>
      <c r="H8924" s="25">
        <f>VLOOKUP(F8924,Table!$A$2:$C$121,2,0)</f>
        <v>1</v>
      </c>
      <c r="I8924" s="26">
        <f>VLOOKUP(F8924,Table!$A$2:$C$121,3,0)</f>
        <v>3</v>
      </c>
      <c r="J8924" s="17" t="s">
        <v>367</v>
      </c>
      <c r="K8924" s="25" t="str">
        <f>LEFT(J8924,MIN(FIND({0,1,2,3,4,5,6,7,8,9},ASC(J8924)&amp;1234567890))-1)</f>
        <v>Cl</v>
      </c>
      <c r="L8924" s="25">
        <f t="shared" si="279"/>
        <v>3</v>
      </c>
      <c r="M8924" s="25">
        <f>VLOOKUP(K8924,Table!$A$2:$C$121,2,0)</f>
        <v>17</v>
      </c>
      <c r="N8924" s="26">
        <f>VLOOKUP(K8924,Table!$A$2:$C$121,3,0)</f>
        <v>3</v>
      </c>
      <c r="O8924" s="13" t="str">
        <f>VLOOKUP(A8924,Table!$U$1:$V$230,2,0)</f>
        <v>Cubic</v>
      </c>
      <c r="P8924" s="1"/>
    </row>
    <row r="8925" spans="1:16">
      <c r="A8925" s="12">
        <v>223</v>
      </c>
      <c r="B8925" s="12">
        <v>246408</v>
      </c>
      <c r="C8925" s="12" t="s">
        <v>9683</v>
      </c>
      <c r="D8925" s="12" t="s">
        <v>9801</v>
      </c>
      <c r="E8925" s="17" t="s">
        <v>14250</v>
      </c>
      <c r="F8925" s="25" t="str">
        <f>LEFT(E8925,MIN(FIND({0,1,2,3,4,5,6,7,8,9},ASC(E8925)&amp;1234567890))-1)</f>
        <v>Cs</v>
      </c>
      <c r="G8925" s="25">
        <f t="shared" si="278"/>
        <v>7.3</v>
      </c>
      <c r="H8925" s="25">
        <f>VLOOKUP(F8925,Table!$A$2:$C$121,2,0)</f>
        <v>1</v>
      </c>
      <c r="I8925" s="26">
        <f>VLOOKUP(F8925,Table!$A$2:$C$121,3,0)</f>
        <v>6</v>
      </c>
      <c r="J8925" s="17" t="s">
        <v>14197</v>
      </c>
      <c r="K8925" s="25" t="str">
        <f>LEFT(J8925,MIN(FIND({0,1,2,3,4,5,6,7,8,9},ASC(J8925)&amp;1234567890))-1)</f>
        <v>Si</v>
      </c>
      <c r="L8925" s="25">
        <f t="shared" si="279"/>
        <v>46</v>
      </c>
      <c r="M8925" s="25">
        <f>VLOOKUP(K8925,Table!$A$2:$C$121,2,0)</f>
        <v>14</v>
      </c>
      <c r="N8925" s="26">
        <f>VLOOKUP(K8925,Table!$A$2:$C$121,3,0)</f>
        <v>3</v>
      </c>
      <c r="O8925" s="13" t="str">
        <f>VLOOKUP(A8925,Table!$U$1:$V$230,2,0)</f>
        <v>Cubic</v>
      </c>
      <c r="P8925" s="1"/>
    </row>
    <row r="8926" spans="1:16">
      <c r="A8926" s="12">
        <v>223</v>
      </c>
      <c r="B8926" s="12">
        <v>246409</v>
      </c>
      <c r="C8926" s="12" t="s">
        <v>9683</v>
      </c>
      <c r="D8926" s="12" t="s">
        <v>9802</v>
      </c>
      <c r="E8926" s="17" t="s">
        <v>14251</v>
      </c>
      <c r="F8926" s="25" t="str">
        <f>LEFT(E8926,MIN(FIND({0,1,2,3,4,5,6,7,8,9},ASC(E8926)&amp;1234567890))-1)</f>
        <v>Cs</v>
      </c>
      <c r="G8926" s="25">
        <f t="shared" si="278"/>
        <v>6.9</v>
      </c>
      <c r="H8926" s="25">
        <f>VLOOKUP(F8926,Table!$A$2:$C$121,2,0)</f>
        <v>1</v>
      </c>
      <c r="I8926" s="26">
        <f>VLOOKUP(F8926,Table!$A$2:$C$121,3,0)</f>
        <v>6</v>
      </c>
      <c r="J8926" s="17" t="s">
        <v>14197</v>
      </c>
      <c r="K8926" s="25" t="str">
        <f>LEFT(J8926,MIN(FIND({0,1,2,3,4,5,6,7,8,9},ASC(J8926)&amp;1234567890))-1)</f>
        <v>Si</v>
      </c>
      <c r="L8926" s="25">
        <f t="shared" si="279"/>
        <v>46</v>
      </c>
      <c r="M8926" s="25">
        <f>VLOOKUP(K8926,Table!$A$2:$C$121,2,0)</f>
        <v>14</v>
      </c>
      <c r="N8926" s="26">
        <f>VLOOKUP(K8926,Table!$A$2:$C$121,3,0)</f>
        <v>3</v>
      </c>
      <c r="O8926" s="13" t="str">
        <f>VLOOKUP(A8926,Table!$U$1:$V$230,2,0)</f>
        <v>Cubic</v>
      </c>
      <c r="P8926" s="1"/>
    </row>
    <row r="8927" spans="1:16">
      <c r="A8927" s="12">
        <v>223</v>
      </c>
      <c r="B8927" s="12">
        <v>246410</v>
      </c>
      <c r="C8927" s="12" t="s">
        <v>9683</v>
      </c>
      <c r="D8927" s="12" t="s">
        <v>9803</v>
      </c>
      <c r="E8927" s="17" t="s">
        <v>14252</v>
      </c>
      <c r="F8927" s="25" t="str">
        <f>LEFT(E8927,MIN(FIND({0,1,2,3,4,5,6,7,8,9},ASC(E8927)&amp;1234567890))-1)</f>
        <v>Cs</v>
      </c>
      <c r="G8927" s="25">
        <f t="shared" si="278"/>
        <v>7.8</v>
      </c>
      <c r="H8927" s="25">
        <f>VLOOKUP(F8927,Table!$A$2:$C$121,2,0)</f>
        <v>1</v>
      </c>
      <c r="I8927" s="26">
        <f>VLOOKUP(F8927,Table!$A$2:$C$121,3,0)</f>
        <v>6</v>
      </c>
      <c r="J8927" s="17" t="s">
        <v>14197</v>
      </c>
      <c r="K8927" s="25" t="str">
        <f>LEFT(J8927,MIN(FIND({0,1,2,3,4,5,6,7,8,9},ASC(J8927)&amp;1234567890))-1)</f>
        <v>Si</v>
      </c>
      <c r="L8927" s="25">
        <f t="shared" si="279"/>
        <v>46</v>
      </c>
      <c r="M8927" s="25">
        <f>VLOOKUP(K8927,Table!$A$2:$C$121,2,0)</f>
        <v>14</v>
      </c>
      <c r="N8927" s="26">
        <f>VLOOKUP(K8927,Table!$A$2:$C$121,3,0)</f>
        <v>3</v>
      </c>
      <c r="O8927" s="13" t="str">
        <f>VLOOKUP(A8927,Table!$U$1:$V$230,2,0)</f>
        <v>Cubic</v>
      </c>
      <c r="P8927" s="1"/>
    </row>
    <row r="8928" spans="1:16">
      <c r="A8928" s="12">
        <v>223</v>
      </c>
      <c r="B8928" s="12">
        <v>248168</v>
      </c>
      <c r="C8928" s="12" t="s">
        <v>9683</v>
      </c>
      <c r="D8928" s="12" t="s">
        <v>9804</v>
      </c>
      <c r="E8928" s="17" t="s">
        <v>11752</v>
      </c>
      <c r="F8928" s="25" t="str">
        <f>LEFT(E8928,MIN(FIND({0,1,2,3,4,5,6,7,8,9},ASC(E8928)&amp;1234567890))-1)</f>
        <v>Na</v>
      </c>
      <c r="G8928" s="25">
        <f t="shared" si="278"/>
        <v>4</v>
      </c>
      <c r="H8928" s="25">
        <f>VLOOKUP(F8928,Table!$A$2:$C$121,2,0)</f>
        <v>1</v>
      </c>
      <c r="I8928" s="26">
        <f>VLOOKUP(F8928,Table!$A$2:$C$121,3,0)</f>
        <v>3</v>
      </c>
      <c r="J8928" s="17" t="s">
        <v>14253</v>
      </c>
      <c r="K8928" s="25" t="str">
        <f>LEFT(J8928,MIN(FIND({0,1,2,3,4,5,6,7,8,9},ASC(J8928)&amp;1234567890))-1)</f>
        <v>Si</v>
      </c>
      <c r="L8928" s="25">
        <f t="shared" si="279"/>
        <v>23</v>
      </c>
      <c r="M8928" s="25">
        <f>VLOOKUP(K8928,Table!$A$2:$C$121,2,0)</f>
        <v>14</v>
      </c>
      <c r="N8928" s="26">
        <f>VLOOKUP(K8928,Table!$A$2:$C$121,3,0)</f>
        <v>3</v>
      </c>
      <c r="O8928" s="13" t="str">
        <f>VLOOKUP(A8928,Table!$U$1:$V$230,2,0)</f>
        <v>Cubic</v>
      </c>
      <c r="P8928" s="1"/>
    </row>
    <row r="8929" spans="1:16">
      <c r="A8929" s="12">
        <v>223</v>
      </c>
      <c r="B8929" s="12">
        <v>710030</v>
      </c>
      <c r="C8929" s="12" t="s">
        <v>9683</v>
      </c>
      <c r="D8929" s="12" t="s">
        <v>9805</v>
      </c>
      <c r="E8929" s="17" t="s">
        <v>14254</v>
      </c>
      <c r="F8929" s="25" t="str">
        <f>LEFT(E8929,MIN(FIND({0,1,2,3,4,5,6,7,8,9},ASC(E8929)&amp;1234567890))-1)</f>
        <v>Ge</v>
      </c>
      <c r="G8929" s="25">
        <f t="shared" si="278"/>
        <v>44</v>
      </c>
      <c r="H8929" s="25">
        <f>VLOOKUP(F8929,Table!$A$2:$C$121,2,0)</f>
        <v>14</v>
      </c>
      <c r="I8929" s="26">
        <f>VLOOKUP(F8929,Table!$A$2:$C$121,3,0)</f>
        <v>4</v>
      </c>
      <c r="J8929" s="17" t="s">
        <v>11882</v>
      </c>
      <c r="K8929" s="25" t="str">
        <f>LEFT(J8929,MIN(FIND({0,1,2,3,4,5,6,7,8,9},ASC(J8929)&amp;1234567890))-1)</f>
        <v>K</v>
      </c>
      <c r="L8929" s="25">
        <f t="shared" si="279"/>
        <v>8</v>
      </c>
      <c r="M8929" s="25">
        <f>VLOOKUP(K8929,Table!$A$2:$C$121,2,0)</f>
        <v>1</v>
      </c>
      <c r="N8929" s="26">
        <f>VLOOKUP(K8929,Table!$A$2:$C$121,3,0)</f>
        <v>4</v>
      </c>
      <c r="O8929" s="13" t="str">
        <f>VLOOKUP(A8929,Table!$U$1:$V$230,2,0)</f>
        <v>Cubic</v>
      </c>
      <c r="P8929" s="1"/>
    </row>
    <row r="8930" spans="1:16">
      <c r="A8930" s="12">
        <v>223</v>
      </c>
      <c r="B8930" s="12">
        <v>261604</v>
      </c>
      <c r="C8930" s="12" t="s">
        <v>9683</v>
      </c>
      <c r="D8930" s="12" t="s">
        <v>9806</v>
      </c>
      <c r="E8930" s="17" t="s">
        <v>14255</v>
      </c>
      <c r="F8930" s="25" t="str">
        <f>LEFT(E8930,MIN(FIND({0,1,2,3,4,5,6,7,8,9},ASC(E8930)&amp;1234567890))-1)</f>
        <v>Ba</v>
      </c>
      <c r="G8930" s="25">
        <f t="shared" si="278"/>
        <v>6.18</v>
      </c>
      <c r="H8930" s="25">
        <f>VLOOKUP(F8930,Table!$A$2:$C$121,2,0)</f>
        <v>2</v>
      </c>
      <c r="I8930" s="26">
        <f>VLOOKUP(F8930,Table!$A$2:$C$121,3,0)</f>
        <v>6</v>
      </c>
      <c r="J8930" s="17" t="s">
        <v>14197</v>
      </c>
      <c r="K8930" s="25" t="str">
        <f>LEFT(J8930,MIN(FIND({0,1,2,3,4,5,6,7,8,9},ASC(J8930)&amp;1234567890))-1)</f>
        <v>Si</v>
      </c>
      <c r="L8930" s="25">
        <f t="shared" si="279"/>
        <v>46</v>
      </c>
      <c r="M8930" s="25">
        <f>VLOOKUP(K8930,Table!$A$2:$C$121,2,0)</f>
        <v>14</v>
      </c>
      <c r="N8930" s="26">
        <f>VLOOKUP(K8930,Table!$A$2:$C$121,3,0)</f>
        <v>3</v>
      </c>
      <c r="O8930" s="13" t="str">
        <f>VLOOKUP(A8930,Table!$U$1:$V$230,2,0)</f>
        <v>Cubic</v>
      </c>
      <c r="P8930" s="1"/>
    </row>
    <row r="8931" spans="1:16">
      <c r="A8931" s="12">
        <v>223</v>
      </c>
      <c r="B8931" s="12">
        <v>261605</v>
      </c>
      <c r="C8931" s="12" t="s">
        <v>9683</v>
      </c>
      <c r="D8931" s="12" t="s">
        <v>9807</v>
      </c>
      <c r="E8931" s="17" t="s">
        <v>14256</v>
      </c>
      <c r="F8931" s="25" t="str">
        <f>LEFT(E8931,MIN(FIND({0,1,2,3,4,5,6,7,8,9},ASC(E8931)&amp;1234567890))-1)</f>
        <v>Ba</v>
      </c>
      <c r="G8931" s="25">
        <f t="shared" si="278"/>
        <v>6.2</v>
      </c>
      <c r="H8931" s="25">
        <f>VLOOKUP(F8931,Table!$A$2:$C$121,2,0)</f>
        <v>2</v>
      </c>
      <c r="I8931" s="26">
        <f>VLOOKUP(F8931,Table!$A$2:$C$121,3,0)</f>
        <v>6</v>
      </c>
      <c r="J8931" s="17" t="s">
        <v>14197</v>
      </c>
      <c r="K8931" s="25" t="str">
        <f>LEFT(J8931,MIN(FIND({0,1,2,3,4,5,6,7,8,9},ASC(J8931)&amp;1234567890))-1)</f>
        <v>Si</v>
      </c>
      <c r="L8931" s="25">
        <f t="shared" si="279"/>
        <v>46</v>
      </c>
      <c r="M8931" s="25">
        <f>VLOOKUP(K8931,Table!$A$2:$C$121,2,0)</f>
        <v>14</v>
      </c>
      <c r="N8931" s="26">
        <f>VLOOKUP(K8931,Table!$A$2:$C$121,3,0)</f>
        <v>3</v>
      </c>
      <c r="O8931" s="13" t="str">
        <f>VLOOKUP(A8931,Table!$U$1:$V$230,2,0)</f>
        <v>Cubic</v>
      </c>
      <c r="P8931" s="1"/>
    </row>
    <row r="8932" spans="1:16">
      <c r="A8932" s="12">
        <v>223</v>
      </c>
      <c r="B8932" s="12">
        <v>261606</v>
      </c>
      <c r="C8932" s="12" t="s">
        <v>9683</v>
      </c>
      <c r="D8932" s="12" t="s">
        <v>9808</v>
      </c>
      <c r="E8932" s="17" t="s">
        <v>14257</v>
      </c>
      <c r="F8932" s="25" t="str">
        <f>LEFT(E8932,MIN(FIND({0,1,2,3,4,5,6,7,8,9},ASC(E8932)&amp;1234567890))-1)</f>
        <v>Ba</v>
      </c>
      <c r="G8932" s="25">
        <f t="shared" si="278"/>
        <v>6.31</v>
      </c>
      <c r="H8932" s="25">
        <f>VLOOKUP(F8932,Table!$A$2:$C$121,2,0)</f>
        <v>2</v>
      </c>
      <c r="I8932" s="26">
        <f>VLOOKUP(F8932,Table!$A$2:$C$121,3,0)</f>
        <v>6</v>
      </c>
      <c r="J8932" s="17" t="s">
        <v>14197</v>
      </c>
      <c r="K8932" s="25" t="str">
        <f>LEFT(J8932,MIN(FIND({0,1,2,3,4,5,6,7,8,9},ASC(J8932)&amp;1234567890))-1)</f>
        <v>Si</v>
      </c>
      <c r="L8932" s="25">
        <f t="shared" si="279"/>
        <v>46</v>
      </c>
      <c r="M8932" s="25">
        <f>VLOOKUP(K8932,Table!$A$2:$C$121,2,0)</f>
        <v>14</v>
      </c>
      <c r="N8932" s="26">
        <f>VLOOKUP(K8932,Table!$A$2:$C$121,3,0)</f>
        <v>3</v>
      </c>
      <c r="O8932" s="13" t="str">
        <f>VLOOKUP(A8932,Table!$U$1:$V$230,2,0)</f>
        <v>Cubic</v>
      </c>
      <c r="P8932" s="1"/>
    </row>
    <row r="8933" spans="1:16">
      <c r="A8933" s="12">
        <v>223</v>
      </c>
      <c r="B8933" s="12">
        <v>261607</v>
      </c>
      <c r="C8933" s="12" t="s">
        <v>9683</v>
      </c>
      <c r="D8933" s="12" t="s">
        <v>9809</v>
      </c>
      <c r="E8933" s="17" t="s">
        <v>14258</v>
      </c>
      <c r="F8933" s="25" t="str">
        <f>LEFT(E8933,MIN(FIND({0,1,2,3,4,5,6,7,8,9},ASC(E8933)&amp;1234567890))-1)</f>
        <v>Ba</v>
      </c>
      <c r="G8933" s="25">
        <f t="shared" si="278"/>
        <v>6.62</v>
      </c>
      <c r="H8933" s="25">
        <f>VLOOKUP(F8933,Table!$A$2:$C$121,2,0)</f>
        <v>2</v>
      </c>
      <c r="I8933" s="26">
        <f>VLOOKUP(F8933,Table!$A$2:$C$121,3,0)</f>
        <v>6</v>
      </c>
      <c r="J8933" s="17" t="s">
        <v>14197</v>
      </c>
      <c r="K8933" s="25" t="str">
        <f>LEFT(J8933,MIN(FIND({0,1,2,3,4,5,6,7,8,9},ASC(J8933)&amp;1234567890))-1)</f>
        <v>Si</v>
      </c>
      <c r="L8933" s="25">
        <f t="shared" si="279"/>
        <v>46</v>
      </c>
      <c r="M8933" s="25">
        <f>VLOOKUP(K8933,Table!$A$2:$C$121,2,0)</f>
        <v>14</v>
      </c>
      <c r="N8933" s="26">
        <f>VLOOKUP(K8933,Table!$A$2:$C$121,3,0)</f>
        <v>3</v>
      </c>
      <c r="O8933" s="13" t="str">
        <f>VLOOKUP(A8933,Table!$U$1:$V$230,2,0)</f>
        <v>Cubic</v>
      </c>
      <c r="P8933" s="1"/>
    </row>
    <row r="8934" spans="1:16">
      <c r="A8934" s="12">
        <v>223</v>
      </c>
      <c r="B8934" s="12">
        <v>423131</v>
      </c>
      <c r="C8934" s="12" t="s">
        <v>9683</v>
      </c>
      <c r="D8934" s="12" t="s">
        <v>9810</v>
      </c>
      <c r="E8934" s="17" t="s">
        <v>13082</v>
      </c>
      <c r="F8934" s="25" t="str">
        <f>LEFT(E8934,MIN(FIND({0,1,2,3,4,5,6,7,8,9},ASC(E8934)&amp;1234567890))-1)</f>
        <v>Cs</v>
      </c>
      <c r="G8934" s="25">
        <f t="shared" si="278"/>
        <v>8</v>
      </c>
      <c r="H8934" s="25">
        <f>VLOOKUP(F8934,Table!$A$2:$C$121,2,0)</f>
        <v>1</v>
      </c>
      <c r="I8934" s="26">
        <f>VLOOKUP(F8934,Table!$A$2:$C$121,3,0)</f>
        <v>6</v>
      </c>
      <c r="J8934" s="17" t="s">
        <v>14259</v>
      </c>
      <c r="K8934" s="25" t="str">
        <f>LEFT(J8934,MIN(FIND({0,1,2,3,4,5,6,7,8,9},ASC(J8934)&amp;1234567890))-1)</f>
        <v>Ge</v>
      </c>
      <c r="L8934" s="25">
        <f t="shared" si="279"/>
        <v>44.4</v>
      </c>
      <c r="M8934" s="25">
        <f>VLOOKUP(K8934,Table!$A$2:$C$121,2,0)</f>
        <v>14</v>
      </c>
      <c r="N8934" s="26">
        <f>VLOOKUP(K8934,Table!$A$2:$C$121,3,0)</f>
        <v>4</v>
      </c>
      <c r="O8934" s="13" t="str">
        <f>VLOOKUP(A8934,Table!$U$1:$V$230,2,0)</f>
        <v>Cubic</v>
      </c>
      <c r="P8934" s="1"/>
    </row>
    <row r="8935" spans="1:16">
      <c r="A8935" s="12">
        <v>223</v>
      </c>
      <c r="B8935" s="12">
        <v>238319</v>
      </c>
      <c r="C8935" s="12" t="s">
        <v>9683</v>
      </c>
      <c r="D8935" s="12" t="s">
        <v>9811</v>
      </c>
      <c r="E8935" s="17" t="s">
        <v>14260</v>
      </c>
      <c r="F8935" s="25" t="str">
        <f>LEFT(E8935,MIN(FIND({0,1,2,3,4,5,6,7,8,9},ASC(E8935)&amp;1234567890))-1)</f>
        <v>Ba</v>
      </c>
      <c r="G8935" s="25">
        <f t="shared" si="278"/>
        <v>7.27</v>
      </c>
      <c r="H8935" s="25">
        <f>VLOOKUP(F8935,Table!$A$2:$C$121,2,0)</f>
        <v>2</v>
      </c>
      <c r="I8935" s="26">
        <f>VLOOKUP(F8935,Table!$A$2:$C$121,3,0)</f>
        <v>6</v>
      </c>
      <c r="J8935" s="17" t="s">
        <v>14197</v>
      </c>
      <c r="K8935" s="25" t="str">
        <f>LEFT(J8935,MIN(FIND({0,1,2,3,4,5,6,7,8,9},ASC(J8935)&amp;1234567890))-1)</f>
        <v>Si</v>
      </c>
      <c r="L8935" s="25">
        <f t="shared" si="279"/>
        <v>46</v>
      </c>
      <c r="M8935" s="25">
        <f>VLOOKUP(K8935,Table!$A$2:$C$121,2,0)</f>
        <v>14</v>
      </c>
      <c r="N8935" s="26">
        <f>VLOOKUP(K8935,Table!$A$2:$C$121,3,0)</f>
        <v>3</v>
      </c>
      <c r="O8935" s="13" t="str">
        <f>VLOOKUP(A8935,Table!$U$1:$V$230,2,0)</f>
        <v>Cubic</v>
      </c>
      <c r="P8935" s="1"/>
    </row>
    <row r="8936" spans="1:16">
      <c r="A8936" s="12">
        <v>224</v>
      </c>
      <c r="B8936" s="12">
        <v>27150</v>
      </c>
      <c r="C8936" s="12" t="s">
        <v>9812</v>
      </c>
      <c r="D8936" s="12" t="s">
        <v>1173</v>
      </c>
      <c r="E8936" s="17" t="s">
        <v>11456</v>
      </c>
      <c r="F8936" s="25" t="str">
        <f>LEFT(E8936,MIN(FIND({0,1,2,3,4,5,6,7,8,9},ASC(E8936)&amp;1234567890))-1)</f>
        <v>Bi</v>
      </c>
      <c r="G8936" s="25">
        <f t="shared" si="278"/>
        <v>2</v>
      </c>
      <c r="H8936" s="25">
        <f>VLOOKUP(F8936,Table!$A$2:$C$121,2,0)</f>
        <v>15</v>
      </c>
      <c r="I8936" s="26">
        <f>VLOOKUP(F8936,Table!$A$2:$C$121,3,0)</f>
        <v>6</v>
      </c>
      <c r="J8936" s="17" t="s">
        <v>59</v>
      </c>
      <c r="K8936" s="25" t="str">
        <f>LEFT(J8936,MIN(FIND({0,1,2,3,4,5,6,7,8,9},ASC(J8936)&amp;1234567890))-1)</f>
        <v>O</v>
      </c>
      <c r="L8936" s="25">
        <f t="shared" si="279"/>
        <v>3</v>
      </c>
      <c r="M8936" s="25">
        <f>VLOOKUP(K8936,Table!$A$2:$C$121,2,0)</f>
        <v>16</v>
      </c>
      <c r="N8936" s="26">
        <f>VLOOKUP(K8936,Table!$A$2:$C$121,3,0)</f>
        <v>2</v>
      </c>
      <c r="O8936" s="13" t="str">
        <f>VLOOKUP(A8936,Table!$U$1:$V$230,2,0)</f>
        <v>Cubic</v>
      </c>
      <c r="P8936" s="1"/>
    </row>
    <row r="8937" spans="1:16">
      <c r="A8937" s="12">
        <v>224</v>
      </c>
      <c r="B8937" s="12">
        <v>28838</v>
      </c>
      <c r="C8937" s="12" t="s">
        <v>9812</v>
      </c>
      <c r="D8937" s="12" t="s">
        <v>9813</v>
      </c>
      <c r="E8937" s="17" t="s">
        <v>11322</v>
      </c>
      <c r="F8937" s="25" t="str">
        <f>LEFT(E8937,MIN(FIND({0,1,2,3,4,5,6,7,8,9},ASC(E8937)&amp;1234567890))-1)</f>
        <v>Pb</v>
      </c>
      <c r="G8937" s="25">
        <f t="shared" si="278"/>
        <v>2</v>
      </c>
      <c r="H8937" s="25">
        <f>VLOOKUP(F8937,Table!$A$2:$C$121,2,0)</f>
        <v>14</v>
      </c>
      <c r="I8937" s="26">
        <f>VLOOKUP(F8937,Table!$A$2:$C$121,3,0)</f>
        <v>6</v>
      </c>
      <c r="J8937" s="17" t="s">
        <v>371</v>
      </c>
      <c r="K8937" s="25" t="str">
        <f>LEFT(J8937,MIN(FIND({0,1,2,3,4,5,6,7,8,9},ASC(J8937)&amp;1234567890))-1)</f>
        <v>O</v>
      </c>
      <c r="L8937" s="25">
        <f t="shared" si="279"/>
        <v>1</v>
      </c>
      <c r="M8937" s="25">
        <f>VLOOKUP(K8937,Table!$A$2:$C$121,2,0)</f>
        <v>16</v>
      </c>
      <c r="N8937" s="26">
        <f>VLOOKUP(K8937,Table!$A$2:$C$121,3,0)</f>
        <v>2</v>
      </c>
      <c r="O8937" s="13" t="str">
        <f>VLOOKUP(A8937,Table!$U$1:$V$230,2,0)</f>
        <v>Cubic</v>
      </c>
      <c r="P8937" s="1"/>
    </row>
    <row r="8938" spans="1:16">
      <c r="A8938" s="12">
        <v>224</v>
      </c>
      <c r="B8938" s="12">
        <v>26963</v>
      </c>
      <c r="C8938" s="12" t="s">
        <v>9812</v>
      </c>
      <c r="D8938" s="12" t="s">
        <v>4577</v>
      </c>
      <c r="E8938" s="17" t="s">
        <v>461</v>
      </c>
      <c r="F8938" s="25" t="str">
        <f>LEFT(E8938,MIN(FIND({0,1,2,3,4,5,6,7,8,9},ASC(E8938)&amp;1234567890))-1)</f>
        <v>Cu</v>
      </c>
      <c r="G8938" s="25">
        <f t="shared" si="278"/>
        <v>2</v>
      </c>
      <c r="H8938" s="25">
        <f>VLOOKUP(F8938,Table!$A$2:$C$121,2,0)</f>
        <v>11</v>
      </c>
      <c r="I8938" s="26">
        <f>VLOOKUP(F8938,Table!$A$2:$C$121,3,0)</f>
        <v>4</v>
      </c>
      <c r="J8938" s="17" t="s">
        <v>371</v>
      </c>
      <c r="K8938" s="25" t="str">
        <f>LEFT(J8938,MIN(FIND({0,1,2,3,4,5,6,7,8,9},ASC(J8938)&amp;1234567890))-1)</f>
        <v>O</v>
      </c>
      <c r="L8938" s="25">
        <f t="shared" si="279"/>
        <v>1</v>
      </c>
      <c r="M8938" s="25">
        <f>VLOOKUP(K8938,Table!$A$2:$C$121,2,0)</f>
        <v>16</v>
      </c>
      <c r="N8938" s="26">
        <f>VLOOKUP(K8938,Table!$A$2:$C$121,3,0)</f>
        <v>2</v>
      </c>
      <c r="O8938" s="13" t="str">
        <f>VLOOKUP(A8938,Table!$U$1:$V$230,2,0)</f>
        <v>Cubic</v>
      </c>
      <c r="P8938" s="1"/>
    </row>
    <row r="8939" spans="1:16">
      <c r="A8939" s="12">
        <v>224</v>
      </c>
      <c r="B8939" s="12">
        <v>24489</v>
      </c>
      <c r="C8939" s="12" t="s">
        <v>9812</v>
      </c>
      <c r="D8939" s="12" t="s">
        <v>8486</v>
      </c>
      <c r="E8939" s="17" t="s">
        <v>12830</v>
      </c>
      <c r="F8939" s="25" t="str">
        <f>LEFT(E8939,MIN(FIND({0,1,2,3,4,5,6,7,8,9},ASC(E8939)&amp;1234567890))-1)</f>
        <v>Mg</v>
      </c>
      <c r="G8939" s="25">
        <f t="shared" si="278"/>
        <v>3</v>
      </c>
      <c r="H8939" s="25">
        <f>VLOOKUP(F8939,Table!$A$2:$C$121,2,0)</f>
        <v>2</v>
      </c>
      <c r="I8939" s="26">
        <f>VLOOKUP(F8939,Table!$A$2:$C$121,3,0)</f>
        <v>3</v>
      </c>
      <c r="J8939" s="17" t="s">
        <v>30</v>
      </c>
      <c r="K8939" s="25" t="str">
        <f>LEFT(J8939,MIN(FIND({0,1,2,3,4,5,6,7,8,9},ASC(J8939)&amp;1234567890))-1)</f>
        <v>P</v>
      </c>
      <c r="L8939" s="25">
        <f t="shared" si="279"/>
        <v>2</v>
      </c>
      <c r="M8939" s="25">
        <f>VLOOKUP(K8939,Table!$A$2:$C$121,2,0)</f>
        <v>15</v>
      </c>
      <c r="N8939" s="26">
        <f>VLOOKUP(K8939,Table!$A$2:$C$121,3,0)</f>
        <v>3</v>
      </c>
      <c r="O8939" s="13" t="str">
        <f>VLOOKUP(A8939,Table!$U$1:$V$230,2,0)</f>
        <v>Cubic</v>
      </c>
      <c r="P8939" s="1"/>
    </row>
    <row r="8940" spans="1:16">
      <c r="A8940" s="12">
        <v>224</v>
      </c>
      <c r="B8940" s="12">
        <v>30381</v>
      </c>
      <c r="C8940" s="12" t="s">
        <v>9814</v>
      </c>
      <c r="D8940" s="12" t="s">
        <v>6860</v>
      </c>
      <c r="E8940" s="17" t="s">
        <v>390</v>
      </c>
      <c r="F8940" s="25" t="str">
        <f>LEFT(E8940,MIN(FIND({0,1,2,3,4,5,6,7,8,9},ASC(E8940)&amp;1234567890))-1)</f>
        <v>W</v>
      </c>
      <c r="G8940" s="25">
        <f t="shared" si="278"/>
        <v>1</v>
      </c>
      <c r="H8940" s="25">
        <f>VLOOKUP(F8940,Table!$A$2:$C$121,2,0)</f>
        <v>6</v>
      </c>
      <c r="I8940" s="26">
        <f>VLOOKUP(F8940,Table!$A$2:$C$121,3,0)</f>
        <v>6</v>
      </c>
      <c r="J8940" s="17" t="s">
        <v>68</v>
      </c>
      <c r="K8940" s="25" t="str">
        <f>LEFT(J8940,MIN(FIND({0,1,2,3,4,5,6,7,8,9},ASC(J8940)&amp;1234567890))-1)</f>
        <v>N</v>
      </c>
      <c r="L8940" s="25">
        <f t="shared" si="279"/>
        <v>1</v>
      </c>
      <c r="M8940" s="25">
        <f>VLOOKUP(K8940,Table!$A$2:$C$121,2,0)</f>
        <v>15</v>
      </c>
      <c r="N8940" s="26">
        <f>VLOOKUP(K8940,Table!$A$2:$C$121,3,0)</f>
        <v>2</v>
      </c>
      <c r="O8940" s="13" t="str">
        <f>VLOOKUP(A8940,Table!$U$1:$V$230,2,0)</f>
        <v>Cubic</v>
      </c>
      <c r="P8940" s="1"/>
    </row>
    <row r="8941" spans="1:16">
      <c r="A8941" s="12">
        <v>224</v>
      </c>
      <c r="B8941" s="12">
        <v>31058</v>
      </c>
      <c r="C8941" s="12" t="s">
        <v>9812</v>
      </c>
      <c r="D8941" s="12" t="s">
        <v>5859</v>
      </c>
      <c r="E8941" s="17" t="s">
        <v>11661</v>
      </c>
      <c r="F8941" s="25" t="str">
        <f>LEFT(E8941,MIN(FIND({0,1,2,3,4,5,6,7,8,9},ASC(E8941)&amp;1234567890))-1)</f>
        <v>Ag</v>
      </c>
      <c r="G8941" s="25">
        <f t="shared" si="278"/>
        <v>2</v>
      </c>
      <c r="H8941" s="25">
        <f>VLOOKUP(F8941,Table!$A$2:$C$121,2,0)</f>
        <v>11</v>
      </c>
      <c r="I8941" s="26">
        <f>VLOOKUP(F8941,Table!$A$2:$C$121,3,0)</f>
        <v>5</v>
      </c>
      <c r="J8941" s="17" t="s">
        <v>371</v>
      </c>
      <c r="K8941" s="25" t="str">
        <f>LEFT(J8941,MIN(FIND({0,1,2,3,4,5,6,7,8,9},ASC(J8941)&amp;1234567890))-1)</f>
        <v>O</v>
      </c>
      <c r="L8941" s="25">
        <f t="shared" si="279"/>
        <v>1</v>
      </c>
      <c r="M8941" s="25">
        <f>VLOOKUP(K8941,Table!$A$2:$C$121,2,0)</f>
        <v>16</v>
      </c>
      <c r="N8941" s="26">
        <f>VLOOKUP(K8941,Table!$A$2:$C$121,3,0)</f>
        <v>2</v>
      </c>
      <c r="O8941" s="13" t="str">
        <f>VLOOKUP(A8941,Table!$U$1:$V$230,2,0)</f>
        <v>Cubic</v>
      </c>
      <c r="P8941" s="1"/>
    </row>
    <row r="8942" spans="1:16">
      <c r="A8942" s="12">
        <v>224</v>
      </c>
      <c r="B8942" s="12">
        <v>31868</v>
      </c>
      <c r="C8942" s="12" t="s">
        <v>9812</v>
      </c>
      <c r="D8942" s="12" t="s">
        <v>1461</v>
      </c>
      <c r="E8942" s="17" t="s">
        <v>11764</v>
      </c>
      <c r="F8942" s="25" t="str">
        <f>LEFT(E8942,MIN(FIND({0,1,2,3,4,5,6,7,8,9},ASC(E8942)&amp;1234567890))-1)</f>
        <v>H</v>
      </c>
      <c r="G8942" s="25">
        <f t="shared" si="278"/>
        <v>2</v>
      </c>
      <c r="H8942" s="25">
        <f>VLOOKUP(F8942,Table!$A$2:$C$121,2,0)</f>
        <v>1</v>
      </c>
      <c r="I8942" s="26">
        <f>VLOOKUP(F8942,Table!$A$2:$C$121,3,0)</f>
        <v>1</v>
      </c>
      <c r="J8942" s="17" t="s">
        <v>371</v>
      </c>
      <c r="K8942" s="25" t="str">
        <f>LEFT(J8942,MIN(FIND({0,1,2,3,4,5,6,7,8,9},ASC(J8942)&amp;1234567890))-1)</f>
        <v>O</v>
      </c>
      <c r="L8942" s="25">
        <f t="shared" si="279"/>
        <v>1</v>
      </c>
      <c r="M8942" s="25">
        <f>VLOOKUP(K8942,Table!$A$2:$C$121,2,0)</f>
        <v>16</v>
      </c>
      <c r="N8942" s="26">
        <f>VLOOKUP(K8942,Table!$A$2:$C$121,3,0)</f>
        <v>2</v>
      </c>
      <c r="O8942" s="13" t="str">
        <f>VLOOKUP(A8942,Table!$U$1:$V$230,2,0)</f>
        <v>Cubic</v>
      </c>
      <c r="P8942" s="1"/>
    </row>
    <row r="8943" spans="1:16">
      <c r="A8943" s="12">
        <v>224</v>
      </c>
      <c r="B8943" s="12">
        <v>64773</v>
      </c>
      <c r="C8943" s="12" t="s">
        <v>9814</v>
      </c>
      <c r="D8943" s="12" t="s">
        <v>289</v>
      </c>
      <c r="E8943" s="17" t="s">
        <v>446</v>
      </c>
      <c r="F8943" s="25" t="str">
        <f>LEFT(E8943,MIN(FIND({0,1,2,3,4,5,6,7,8,9},ASC(E8943)&amp;1234567890))-1)</f>
        <v>D</v>
      </c>
      <c r="G8943" s="25">
        <f t="shared" si="278"/>
        <v>2</v>
      </c>
      <c r="H8943" s="25">
        <f>VLOOKUP(F8943,Table!$A$2:$C$121,2,0)</f>
        <v>1</v>
      </c>
      <c r="I8943" s="26">
        <f>VLOOKUP(F8943,Table!$A$2:$C$121,3,0)</f>
        <v>1</v>
      </c>
      <c r="J8943" s="17" t="s">
        <v>371</v>
      </c>
      <c r="K8943" s="25" t="str">
        <f>LEFT(J8943,MIN(FIND({0,1,2,3,4,5,6,7,8,9},ASC(J8943)&amp;1234567890))-1)</f>
        <v>O</v>
      </c>
      <c r="L8943" s="25">
        <f t="shared" si="279"/>
        <v>1</v>
      </c>
      <c r="M8943" s="25">
        <f>VLOOKUP(K8943,Table!$A$2:$C$121,2,0)</f>
        <v>16</v>
      </c>
      <c r="N8943" s="26">
        <f>VLOOKUP(K8943,Table!$A$2:$C$121,3,0)</f>
        <v>2</v>
      </c>
      <c r="O8943" s="13" t="str">
        <f>VLOOKUP(A8943,Table!$U$1:$V$230,2,0)</f>
        <v>Cubic</v>
      </c>
      <c r="P8943" s="1"/>
    </row>
    <row r="8944" spans="1:16">
      <c r="A8944" s="12">
        <v>224</v>
      </c>
      <c r="B8944" s="12">
        <v>78718</v>
      </c>
      <c r="C8944" s="12" t="s">
        <v>9812</v>
      </c>
      <c r="D8944" s="12" t="s">
        <v>9815</v>
      </c>
      <c r="E8944" s="17" t="s">
        <v>35</v>
      </c>
      <c r="F8944" s="25" t="str">
        <f>LEFT(E8944,MIN(FIND({0,1,2,3,4,5,6,7,8,9},ASC(E8944)&amp;1234567890))-1)</f>
        <v>Au</v>
      </c>
      <c r="G8944" s="25">
        <f t="shared" si="278"/>
        <v>2</v>
      </c>
      <c r="H8944" s="25">
        <f>VLOOKUP(F8944,Table!$A$2:$C$121,2,0)</f>
        <v>11</v>
      </c>
      <c r="I8944" s="26">
        <f>VLOOKUP(F8944,Table!$A$2:$C$121,3,0)</f>
        <v>6</v>
      </c>
      <c r="J8944" s="17" t="s">
        <v>379</v>
      </c>
      <c r="K8944" s="25" t="str">
        <f>LEFT(J8944,MIN(FIND({0,1,2,3,4,5,6,7,8,9},ASC(J8944)&amp;1234567890))-1)</f>
        <v>S</v>
      </c>
      <c r="L8944" s="25">
        <f t="shared" si="279"/>
        <v>1</v>
      </c>
      <c r="M8944" s="25">
        <f>VLOOKUP(K8944,Table!$A$2:$C$121,2,0)</f>
        <v>16</v>
      </c>
      <c r="N8944" s="26">
        <f>VLOOKUP(K8944,Table!$A$2:$C$121,3,0)</f>
        <v>3</v>
      </c>
      <c r="O8944" s="13" t="str">
        <f>VLOOKUP(A8944,Table!$U$1:$V$230,2,0)</f>
        <v>Cubic</v>
      </c>
      <c r="P8944" s="1"/>
    </row>
    <row r="8945" spans="1:16">
      <c r="A8945" s="12">
        <v>224</v>
      </c>
      <c r="B8945" s="12">
        <v>77651</v>
      </c>
      <c r="C8945" s="12" t="s">
        <v>9812</v>
      </c>
      <c r="D8945" s="12" t="s">
        <v>9816</v>
      </c>
      <c r="E8945" s="17" t="s">
        <v>11781</v>
      </c>
      <c r="F8945" s="25" t="str">
        <f>LEFT(E8945,MIN(FIND({0,1,2,3,4,5,6,7,8,9},ASC(E8945)&amp;1234567890))-1)</f>
        <v>Pd</v>
      </c>
      <c r="G8945" s="25">
        <f t="shared" si="278"/>
        <v>2</v>
      </c>
      <c r="H8945" s="25">
        <f>VLOOKUP(F8945,Table!$A$2:$C$121,2,0)</f>
        <v>10</v>
      </c>
      <c r="I8945" s="26">
        <f>VLOOKUP(F8945,Table!$A$2:$C$121,3,0)</f>
        <v>5</v>
      </c>
      <c r="J8945" s="17" t="s">
        <v>371</v>
      </c>
      <c r="K8945" s="25" t="str">
        <f>LEFT(J8945,MIN(FIND({0,1,2,3,4,5,6,7,8,9},ASC(J8945)&amp;1234567890))-1)</f>
        <v>O</v>
      </c>
      <c r="L8945" s="25">
        <f t="shared" si="279"/>
        <v>1</v>
      </c>
      <c r="M8945" s="25">
        <f>VLOOKUP(K8945,Table!$A$2:$C$121,2,0)</f>
        <v>16</v>
      </c>
      <c r="N8945" s="26">
        <f>VLOOKUP(K8945,Table!$A$2:$C$121,3,0)</f>
        <v>2</v>
      </c>
      <c r="O8945" s="13" t="str">
        <f>VLOOKUP(A8945,Table!$U$1:$V$230,2,0)</f>
        <v>Cubic</v>
      </c>
      <c r="P8945" s="1"/>
    </row>
    <row r="8946" spans="1:16">
      <c r="A8946" s="12">
        <v>224</v>
      </c>
      <c r="B8946" s="12">
        <v>77654</v>
      </c>
      <c r="C8946" s="12" t="s">
        <v>9812</v>
      </c>
      <c r="D8946" s="12" t="s">
        <v>2082</v>
      </c>
      <c r="E8946" s="17" t="s">
        <v>539</v>
      </c>
      <c r="F8946" s="25" t="str">
        <f>LEFT(E8946,MIN(FIND({0,1,2,3,4,5,6,7,8,9},ASC(E8946)&amp;1234567890))-1)</f>
        <v>Pt</v>
      </c>
      <c r="G8946" s="25">
        <f t="shared" si="278"/>
        <v>1</v>
      </c>
      <c r="H8946" s="25">
        <f>VLOOKUP(F8946,Table!$A$2:$C$121,2,0)</f>
        <v>10</v>
      </c>
      <c r="I8946" s="26">
        <f>VLOOKUP(F8946,Table!$A$2:$C$121,3,0)</f>
        <v>6</v>
      </c>
      <c r="J8946" s="17" t="s">
        <v>32</v>
      </c>
      <c r="K8946" s="25" t="str">
        <f>LEFT(J8946,MIN(FIND({0,1,2,3,4,5,6,7,8,9},ASC(J8946)&amp;1234567890))-1)</f>
        <v>O</v>
      </c>
      <c r="L8946" s="25">
        <f t="shared" si="279"/>
        <v>2</v>
      </c>
      <c r="M8946" s="25">
        <f>VLOOKUP(K8946,Table!$A$2:$C$121,2,0)</f>
        <v>16</v>
      </c>
      <c r="N8946" s="26">
        <f>VLOOKUP(K8946,Table!$A$2:$C$121,3,0)</f>
        <v>2</v>
      </c>
      <c r="O8946" s="13" t="str">
        <f>VLOOKUP(A8946,Table!$U$1:$V$230,2,0)</f>
        <v>Cubic</v>
      </c>
      <c r="P8946" s="1"/>
    </row>
    <row r="8947" spans="1:16">
      <c r="A8947" s="12">
        <v>224</v>
      </c>
      <c r="B8947" s="12">
        <v>77714</v>
      </c>
      <c r="C8947" s="12" t="s">
        <v>9812</v>
      </c>
      <c r="D8947" s="12" t="s">
        <v>9817</v>
      </c>
      <c r="E8947" s="17" t="s">
        <v>11391</v>
      </c>
      <c r="F8947" s="25" t="str">
        <f>LEFT(E8947,MIN(FIND({0,1,2,3,4,5,6,7,8,9},ASC(E8947)&amp;1234567890))-1)</f>
        <v>Zr</v>
      </c>
      <c r="G8947" s="25">
        <f t="shared" si="278"/>
        <v>2</v>
      </c>
      <c r="H8947" s="25">
        <f>VLOOKUP(F8947,Table!$A$2:$C$121,2,0)</f>
        <v>4</v>
      </c>
      <c r="I8947" s="26">
        <f>VLOOKUP(F8947,Table!$A$2:$C$121,3,0)</f>
        <v>5</v>
      </c>
      <c r="J8947" s="17" t="s">
        <v>371</v>
      </c>
      <c r="K8947" s="25" t="str">
        <f>LEFT(J8947,MIN(FIND({0,1,2,3,4,5,6,7,8,9},ASC(J8947)&amp;1234567890))-1)</f>
        <v>O</v>
      </c>
      <c r="L8947" s="25">
        <f t="shared" si="279"/>
        <v>1</v>
      </c>
      <c r="M8947" s="25">
        <f>VLOOKUP(K8947,Table!$A$2:$C$121,2,0)</f>
        <v>16</v>
      </c>
      <c r="N8947" s="26">
        <f>VLOOKUP(K8947,Table!$A$2:$C$121,3,0)</f>
        <v>2</v>
      </c>
      <c r="O8947" s="13" t="str">
        <f>VLOOKUP(A8947,Table!$U$1:$V$230,2,0)</f>
        <v>Cubic</v>
      </c>
      <c r="P8947" s="1"/>
    </row>
    <row r="8948" spans="1:16">
      <c r="A8948" s="12">
        <v>224</v>
      </c>
      <c r="B8948" s="12">
        <v>15999</v>
      </c>
      <c r="C8948" s="12" t="s">
        <v>9812</v>
      </c>
      <c r="D8948" s="12" t="s">
        <v>1887</v>
      </c>
      <c r="E8948" s="17" t="s">
        <v>11661</v>
      </c>
      <c r="F8948" s="25" t="str">
        <f>LEFT(E8948,MIN(FIND({0,1,2,3,4,5,6,7,8,9},ASC(E8948)&amp;1234567890))-1)</f>
        <v>Ag</v>
      </c>
      <c r="G8948" s="25">
        <f t="shared" si="278"/>
        <v>2</v>
      </c>
      <c r="H8948" s="25">
        <f>VLOOKUP(F8948,Table!$A$2:$C$121,2,0)</f>
        <v>11</v>
      </c>
      <c r="I8948" s="26">
        <f>VLOOKUP(F8948,Table!$A$2:$C$121,3,0)</f>
        <v>5</v>
      </c>
      <c r="J8948" s="17" t="s">
        <v>59</v>
      </c>
      <c r="K8948" s="25" t="str">
        <f>LEFT(J8948,MIN(FIND({0,1,2,3,4,5,6,7,8,9},ASC(J8948)&amp;1234567890))-1)</f>
        <v>O</v>
      </c>
      <c r="L8948" s="25">
        <f t="shared" si="279"/>
        <v>3</v>
      </c>
      <c r="M8948" s="25">
        <f>VLOOKUP(K8948,Table!$A$2:$C$121,2,0)</f>
        <v>16</v>
      </c>
      <c r="N8948" s="26">
        <f>VLOOKUP(K8948,Table!$A$2:$C$121,3,0)</f>
        <v>2</v>
      </c>
      <c r="O8948" s="13" t="str">
        <f>VLOOKUP(A8948,Table!$U$1:$V$230,2,0)</f>
        <v>Cubic</v>
      </c>
      <c r="P8948" s="1"/>
    </row>
    <row r="8949" spans="1:16">
      <c r="A8949" s="12">
        <v>225</v>
      </c>
      <c r="B8949" s="12">
        <v>982</v>
      </c>
      <c r="C8949" s="12" t="s">
        <v>9818</v>
      </c>
      <c r="D8949" s="12" t="s">
        <v>4157</v>
      </c>
      <c r="E8949" s="17" t="s">
        <v>335</v>
      </c>
      <c r="F8949" s="25" t="str">
        <f>LEFT(E8949,MIN(FIND({0,1,2,3,4,5,6,7,8,9},ASC(E8949)&amp;1234567890))-1)</f>
        <v>Nb</v>
      </c>
      <c r="G8949" s="25">
        <f t="shared" si="278"/>
        <v>1</v>
      </c>
      <c r="H8949" s="25">
        <f>VLOOKUP(F8949,Table!$A$2:$C$121,2,0)</f>
        <v>5</v>
      </c>
      <c r="I8949" s="26">
        <f>VLOOKUP(F8949,Table!$A$2:$C$121,3,0)</f>
        <v>5</v>
      </c>
      <c r="J8949" s="17" t="s">
        <v>68</v>
      </c>
      <c r="K8949" s="25" t="str">
        <f>LEFT(J8949,MIN(FIND({0,1,2,3,4,5,6,7,8,9},ASC(J8949)&amp;1234567890))-1)</f>
        <v>N</v>
      </c>
      <c r="L8949" s="25">
        <f t="shared" si="279"/>
        <v>1</v>
      </c>
      <c r="M8949" s="25">
        <f>VLOOKUP(K8949,Table!$A$2:$C$121,2,0)</f>
        <v>15</v>
      </c>
      <c r="N8949" s="26">
        <f>VLOOKUP(K8949,Table!$A$2:$C$121,3,0)</f>
        <v>2</v>
      </c>
      <c r="O8949" s="13" t="str">
        <f>VLOOKUP(A8949,Table!$U$1:$V$230,2,0)</f>
        <v>Cubic</v>
      </c>
      <c r="P8949" s="1"/>
    </row>
    <row r="8950" spans="1:16">
      <c r="A8950" s="12">
        <v>225</v>
      </c>
      <c r="B8950" s="12">
        <v>1331</v>
      </c>
      <c r="C8950" s="12" t="s">
        <v>9818</v>
      </c>
      <c r="D8950" s="12" t="s">
        <v>9819</v>
      </c>
      <c r="E8950" s="17" t="s">
        <v>11874</v>
      </c>
      <c r="F8950" s="25" t="str">
        <f>LEFT(E8950,MIN(FIND({0,1,2,3,4,5,6,7,8,9},ASC(E8950)&amp;1234567890))-1)</f>
        <v>Sc</v>
      </c>
      <c r="G8950" s="25">
        <f t="shared" si="278"/>
        <v>1</v>
      </c>
      <c r="H8950" s="25">
        <f>VLOOKUP(F8950,Table!$A$2:$C$121,2,0)</f>
        <v>3</v>
      </c>
      <c r="I8950" s="26">
        <f>VLOOKUP(F8950,Table!$A$2:$C$121,3,0)</f>
        <v>4</v>
      </c>
      <c r="J8950" s="17" t="s">
        <v>540</v>
      </c>
      <c r="K8950" s="25" t="str">
        <f>LEFT(J8950,MIN(FIND({0,1,2,3,4,5,6,7,8,9},ASC(J8950)&amp;1234567890))-1)</f>
        <v>As</v>
      </c>
      <c r="L8950" s="25">
        <f t="shared" si="279"/>
        <v>1</v>
      </c>
      <c r="M8950" s="25">
        <f>VLOOKUP(K8950,Table!$A$2:$C$121,2,0)</f>
        <v>15</v>
      </c>
      <c r="N8950" s="26">
        <f>VLOOKUP(K8950,Table!$A$2:$C$121,3,0)</f>
        <v>4</v>
      </c>
      <c r="O8950" s="13" t="str">
        <f>VLOOKUP(A8950,Table!$U$1:$V$230,2,0)</f>
        <v>Cubic</v>
      </c>
      <c r="P8950" s="1"/>
    </row>
    <row r="8951" spans="1:16">
      <c r="A8951" s="12">
        <v>225</v>
      </c>
      <c r="B8951" s="12">
        <v>1335</v>
      </c>
      <c r="C8951" s="12" t="s">
        <v>9818</v>
      </c>
      <c r="D8951" s="12" t="s">
        <v>9820</v>
      </c>
      <c r="E8951" s="17" t="s">
        <v>11874</v>
      </c>
      <c r="F8951" s="25" t="str">
        <f>LEFT(E8951,MIN(FIND({0,1,2,3,4,5,6,7,8,9},ASC(E8951)&amp;1234567890))-1)</f>
        <v>Sc</v>
      </c>
      <c r="G8951" s="25">
        <f t="shared" si="278"/>
        <v>1</v>
      </c>
      <c r="H8951" s="25">
        <f>VLOOKUP(F8951,Table!$A$2:$C$121,2,0)</f>
        <v>3</v>
      </c>
      <c r="I8951" s="26">
        <f>VLOOKUP(F8951,Table!$A$2:$C$121,3,0)</f>
        <v>4</v>
      </c>
      <c r="J8951" s="17" t="s">
        <v>11645</v>
      </c>
      <c r="K8951" s="25" t="str">
        <f>LEFT(J8951,MIN(FIND({0,1,2,3,4,5,6,7,8,9},ASC(J8951)&amp;1234567890))-1)</f>
        <v>Sb</v>
      </c>
      <c r="L8951" s="25">
        <f t="shared" si="279"/>
        <v>1</v>
      </c>
      <c r="M8951" s="25">
        <f>VLOOKUP(K8951,Table!$A$2:$C$121,2,0)</f>
        <v>15</v>
      </c>
      <c r="N8951" s="26">
        <f>VLOOKUP(K8951,Table!$A$2:$C$121,3,0)</f>
        <v>5</v>
      </c>
      <c r="O8951" s="13" t="str">
        <f>VLOOKUP(A8951,Table!$U$1:$V$230,2,0)</f>
        <v>Cubic</v>
      </c>
      <c r="P8951" s="1"/>
    </row>
    <row r="8952" spans="1:16">
      <c r="A8952" s="12">
        <v>225</v>
      </c>
      <c r="B8952" s="12">
        <v>1548</v>
      </c>
      <c r="C8952" s="12" t="s">
        <v>9818</v>
      </c>
      <c r="D8952" s="12" t="s">
        <v>9821</v>
      </c>
      <c r="E8952" s="17" t="s">
        <v>335</v>
      </c>
      <c r="F8952" s="25" t="str">
        <f>LEFT(E8952,MIN(FIND({0,1,2,3,4,5,6,7,8,9},ASC(E8952)&amp;1234567890))-1)</f>
        <v>Nb</v>
      </c>
      <c r="G8952" s="25">
        <f t="shared" si="278"/>
        <v>1</v>
      </c>
      <c r="H8952" s="25">
        <f>VLOOKUP(F8952,Table!$A$2:$C$121,2,0)</f>
        <v>5</v>
      </c>
      <c r="I8952" s="26">
        <f>VLOOKUP(F8952,Table!$A$2:$C$121,3,0)</f>
        <v>5</v>
      </c>
      <c r="J8952" s="17" t="s">
        <v>13188</v>
      </c>
      <c r="K8952" s="25" t="str">
        <f>LEFT(J8952,MIN(FIND({0,1,2,3,4,5,6,7,8,9},ASC(J8952)&amp;1234567890))-1)</f>
        <v>N</v>
      </c>
      <c r="L8952" s="25">
        <f t="shared" si="279"/>
        <v>0.9</v>
      </c>
      <c r="M8952" s="25">
        <f>VLOOKUP(K8952,Table!$A$2:$C$121,2,0)</f>
        <v>15</v>
      </c>
      <c r="N8952" s="26">
        <f>VLOOKUP(K8952,Table!$A$2:$C$121,3,0)</f>
        <v>2</v>
      </c>
      <c r="O8952" s="13" t="str">
        <f>VLOOKUP(A8952,Table!$U$1:$V$230,2,0)</f>
        <v>Cubic</v>
      </c>
      <c r="P8952" s="1"/>
    </row>
    <row r="8953" spans="1:16">
      <c r="A8953" s="12">
        <v>225</v>
      </c>
      <c r="B8953" s="12">
        <v>1565</v>
      </c>
      <c r="C8953" s="12" t="s">
        <v>9818</v>
      </c>
      <c r="D8953" s="12" t="s">
        <v>9822</v>
      </c>
      <c r="E8953" s="17" t="s">
        <v>428</v>
      </c>
      <c r="F8953" s="25" t="str">
        <f>LEFT(E8953,MIN(FIND({0,1,2,3,4,5,6,7,8,9},ASC(E8953)&amp;1234567890))-1)</f>
        <v>Eu</v>
      </c>
      <c r="G8953" s="25">
        <f t="shared" si="278"/>
        <v>1</v>
      </c>
      <c r="H8953" s="25">
        <f>VLOOKUP(F8953,Table!$A$2:$C$121,2,0)</f>
        <v>3</v>
      </c>
      <c r="I8953" s="26">
        <f>VLOOKUP(F8953,Table!$A$2:$C$121,3,0)</f>
        <v>6</v>
      </c>
      <c r="J8953" s="17" t="s">
        <v>68</v>
      </c>
      <c r="K8953" s="25" t="str">
        <f>LEFT(J8953,MIN(FIND({0,1,2,3,4,5,6,7,8,9},ASC(J8953)&amp;1234567890))-1)</f>
        <v>N</v>
      </c>
      <c r="L8953" s="25">
        <f t="shared" si="279"/>
        <v>1</v>
      </c>
      <c r="M8953" s="25">
        <f>VLOOKUP(K8953,Table!$A$2:$C$121,2,0)</f>
        <v>15</v>
      </c>
      <c r="N8953" s="26">
        <f>VLOOKUP(K8953,Table!$A$2:$C$121,3,0)</f>
        <v>2</v>
      </c>
      <c r="O8953" s="13" t="str">
        <f>VLOOKUP(A8953,Table!$U$1:$V$230,2,0)</f>
        <v>Cubic</v>
      </c>
      <c r="P8953" s="1"/>
    </row>
    <row r="8954" spans="1:16">
      <c r="A8954" s="12">
        <v>225</v>
      </c>
      <c r="B8954" s="12">
        <v>2191</v>
      </c>
      <c r="C8954" s="12" t="s">
        <v>9818</v>
      </c>
      <c r="D8954" s="12" t="s">
        <v>1265</v>
      </c>
      <c r="E8954" s="17" t="s">
        <v>410</v>
      </c>
      <c r="F8954" s="25" t="str">
        <f>LEFT(E8954,MIN(FIND({0,1,2,3,4,5,6,7,8,9},ASC(E8954)&amp;1234567890))-1)</f>
        <v>Ba</v>
      </c>
      <c r="G8954" s="25">
        <f t="shared" si="278"/>
        <v>1</v>
      </c>
      <c r="H8954" s="25">
        <f>VLOOKUP(F8954,Table!$A$2:$C$121,2,0)</f>
        <v>2</v>
      </c>
      <c r="I8954" s="26">
        <f>VLOOKUP(F8954,Table!$A$2:$C$121,3,0)</f>
        <v>6</v>
      </c>
      <c r="J8954" s="17" t="s">
        <v>11305</v>
      </c>
      <c r="K8954" s="25" t="str">
        <f>LEFT(J8954,MIN(FIND({0,1,2,3,4,5,6,7,8,9},ASC(J8954)&amp;1234567890))-1)</f>
        <v>Cl</v>
      </c>
      <c r="L8954" s="25">
        <f t="shared" si="279"/>
        <v>2</v>
      </c>
      <c r="M8954" s="25">
        <f>VLOOKUP(K8954,Table!$A$2:$C$121,2,0)</f>
        <v>17</v>
      </c>
      <c r="N8954" s="26">
        <f>VLOOKUP(K8954,Table!$A$2:$C$121,3,0)</f>
        <v>3</v>
      </c>
      <c r="O8954" s="13" t="str">
        <f>VLOOKUP(A8954,Table!$U$1:$V$230,2,0)</f>
        <v>Cubic</v>
      </c>
      <c r="P8954" s="1"/>
    </row>
    <row r="8955" spans="1:16">
      <c r="A8955" s="12">
        <v>225</v>
      </c>
      <c r="B8955" s="12">
        <v>2375</v>
      </c>
      <c r="C8955" s="12" t="s">
        <v>9818</v>
      </c>
      <c r="D8955" s="12" t="s">
        <v>1173</v>
      </c>
      <c r="E8955" s="17" t="s">
        <v>11456</v>
      </c>
      <c r="F8955" s="25" t="str">
        <f>LEFT(E8955,MIN(FIND({0,1,2,3,4,5,6,7,8,9},ASC(E8955)&amp;1234567890))-1)</f>
        <v>Bi</v>
      </c>
      <c r="G8955" s="25">
        <f t="shared" si="278"/>
        <v>2</v>
      </c>
      <c r="H8955" s="25">
        <f>VLOOKUP(F8955,Table!$A$2:$C$121,2,0)</f>
        <v>15</v>
      </c>
      <c r="I8955" s="26">
        <f>VLOOKUP(F8955,Table!$A$2:$C$121,3,0)</f>
        <v>6</v>
      </c>
      <c r="J8955" s="17" t="s">
        <v>59</v>
      </c>
      <c r="K8955" s="25" t="str">
        <f>LEFT(J8955,MIN(FIND({0,1,2,3,4,5,6,7,8,9},ASC(J8955)&amp;1234567890))-1)</f>
        <v>O</v>
      </c>
      <c r="L8955" s="25">
        <f t="shared" si="279"/>
        <v>3</v>
      </c>
      <c r="M8955" s="25">
        <f>VLOOKUP(K8955,Table!$A$2:$C$121,2,0)</f>
        <v>16</v>
      </c>
      <c r="N8955" s="26">
        <f>VLOOKUP(K8955,Table!$A$2:$C$121,3,0)</f>
        <v>2</v>
      </c>
      <c r="O8955" s="13" t="str">
        <f>VLOOKUP(A8955,Table!$U$1:$V$230,2,0)</f>
        <v>Cubic</v>
      </c>
      <c r="P8955" s="1"/>
    </row>
    <row r="8956" spans="1:16">
      <c r="A8956" s="12">
        <v>225</v>
      </c>
      <c r="B8956" s="12">
        <v>2837</v>
      </c>
      <c r="C8956" s="12" t="s">
        <v>9818</v>
      </c>
      <c r="D8956" s="12" t="s">
        <v>9823</v>
      </c>
      <c r="E8956" s="17" t="s">
        <v>14261</v>
      </c>
      <c r="F8956" s="25" t="str">
        <f>LEFT(E8956,MIN(FIND({0,1,2,3,4,5,6,7,8,9},ASC(E8956)&amp;1234567890))-1)</f>
        <v>Cr</v>
      </c>
      <c r="G8956" s="25">
        <f t="shared" si="278"/>
        <v>23</v>
      </c>
      <c r="H8956" s="25">
        <f>VLOOKUP(F8956,Table!$A$2:$C$121,2,0)</f>
        <v>6</v>
      </c>
      <c r="I8956" s="26">
        <f>VLOOKUP(F8956,Table!$A$2:$C$121,3,0)</f>
        <v>4</v>
      </c>
      <c r="J8956" s="17" t="s">
        <v>11733</v>
      </c>
      <c r="K8956" s="25" t="str">
        <f>LEFT(J8956,MIN(FIND({0,1,2,3,4,5,6,7,8,9},ASC(J8956)&amp;1234567890))-1)</f>
        <v>C</v>
      </c>
      <c r="L8956" s="25">
        <f t="shared" si="279"/>
        <v>6</v>
      </c>
      <c r="M8956" s="25">
        <f>VLOOKUP(K8956,Table!$A$2:$C$121,2,0)</f>
        <v>14</v>
      </c>
      <c r="N8956" s="26">
        <f>VLOOKUP(K8956,Table!$A$2:$C$121,3,0)</f>
        <v>2</v>
      </c>
      <c r="O8956" s="13" t="str">
        <f>VLOOKUP(A8956,Table!$U$1:$V$230,2,0)</f>
        <v>Cubic</v>
      </c>
      <c r="P8956" s="1"/>
    </row>
    <row r="8957" spans="1:16">
      <c r="A8957" s="12">
        <v>225</v>
      </c>
      <c r="B8957" s="12">
        <v>9750</v>
      </c>
      <c r="C8957" s="12" t="s">
        <v>9818</v>
      </c>
      <c r="D8957" s="12" t="s">
        <v>9824</v>
      </c>
      <c r="E8957" s="17" t="s">
        <v>11313</v>
      </c>
      <c r="F8957" s="25" t="str">
        <f>LEFT(E8957,MIN(FIND({0,1,2,3,4,5,6,7,8,9},ASC(E8957)&amp;1234567890))-1)</f>
        <v>Tb</v>
      </c>
      <c r="G8957" s="25">
        <f t="shared" si="278"/>
        <v>1</v>
      </c>
      <c r="H8957" s="25">
        <f>VLOOKUP(F8957,Table!$A$2:$C$121,2,0)</f>
        <v>3</v>
      </c>
      <c r="I8957" s="26">
        <f>VLOOKUP(F8957,Table!$A$2:$C$121,3,0)</f>
        <v>6</v>
      </c>
      <c r="J8957" s="17" t="s">
        <v>12830</v>
      </c>
      <c r="K8957" s="25" t="str">
        <f>LEFT(J8957,MIN(FIND({0,1,2,3,4,5,6,7,8,9},ASC(J8957)&amp;1234567890))-1)</f>
        <v>Mg</v>
      </c>
      <c r="L8957" s="25">
        <f t="shared" si="279"/>
        <v>3</v>
      </c>
      <c r="M8957" s="25">
        <f>VLOOKUP(K8957,Table!$A$2:$C$121,2,0)</f>
        <v>2</v>
      </c>
      <c r="N8957" s="26">
        <f>VLOOKUP(K8957,Table!$A$2:$C$121,3,0)</f>
        <v>3</v>
      </c>
      <c r="O8957" s="13" t="str">
        <f>VLOOKUP(A8957,Table!$U$1:$V$230,2,0)</f>
        <v>Cubic</v>
      </c>
      <c r="P8957" s="1"/>
    </row>
    <row r="8958" spans="1:16">
      <c r="A8958" s="12">
        <v>225</v>
      </c>
      <c r="B8958" s="12">
        <v>9865</v>
      </c>
      <c r="C8958" s="12" t="s">
        <v>9818</v>
      </c>
      <c r="D8958" s="12" t="s">
        <v>994</v>
      </c>
      <c r="E8958" s="17" t="s">
        <v>76</v>
      </c>
      <c r="F8958" s="25" t="str">
        <f>LEFT(E8958,MIN(FIND({0,1,2,3,4,5,6,7,8,9},ASC(E8958)&amp;1234567890))-1)</f>
        <v>Co</v>
      </c>
      <c r="G8958" s="25">
        <f t="shared" si="278"/>
        <v>1</v>
      </c>
      <c r="H8958" s="25">
        <f>VLOOKUP(F8958,Table!$A$2:$C$121,2,0)</f>
        <v>9</v>
      </c>
      <c r="I8958" s="26">
        <f>VLOOKUP(F8958,Table!$A$2:$C$121,3,0)</f>
        <v>4</v>
      </c>
      <c r="J8958" s="17" t="s">
        <v>371</v>
      </c>
      <c r="K8958" s="25" t="str">
        <f>LEFT(J8958,MIN(FIND({0,1,2,3,4,5,6,7,8,9},ASC(J8958)&amp;1234567890))-1)</f>
        <v>O</v>
      </c>
      <c r="L8958" s="25">
        <f t="shared" si="279"/>
        <v>1</v>
      </c>
      <c r="M8958" s="25">
        <f>VLOOKUP(K8958,Table!$A$2:$C$121,2,0)</f>
        <v>16</v>
      </c>
      <c r="N8958" s="26">
        <f>VLOOKUP(K8958,Table!$A$2:$C$121,3,0)</f>
        <v>2</v>
      </c>
      <c r="O8958" s="13" t="str">
        <f>VLOOKUP(A8958,Table!$U$1:$V$230,2,0)</f>
        <v>Cubic</v>
      </c>
      <c r="P8958" s="1"/>
    </row>
    <row r="8959" spans="1:16">
      <c r="A8959" s="12">
        <v>225</v>
      </c>
      <c r="B8959" s="12">
        <v>10052</v>
      </c>
      <c r="C8959" s="12" t="s">
        <v>9818</v>
      </c>
      <c r="D8959" s="12" t="s">
        <v>9825</v>
      </c>
      <c r="E8959" s="17" t="s">
        <v>11925</v>
      </c>
      <c r="F8959" s="25" t="str">
        <f>LEFT(E8959,MIN(FIND({0,1,2,3,4,5,6,7,8,9},ASC(E8959)&amp;1234567890))-1)</f>
        <v>Li</v>
      </c>
      <c r="G8959" s="25">
        <f t="shared" si="278"/>
        <v>3</v>
      </c>
      <c r="H8959" s="25">
        <f>VLOOKUP(F8959,Table!$A$2:$C$121,2,0)</f>
        <v>1</v>
      </c>
      <c r="I8959" s="26">
        <f>VLOOKUP(F8959,Table!$A$2:$C$121,3,0)</f>
        <v>2</v>
      </c>
      <c r="J8959" s="17" t="s">
        <v>588</v>
      </c>
      <c r="K8959" s="25" t="str">
        <f>LEFT(J8959,MIN(FIND({0,1,2,3,4,5,6,7,8,9},ASC(J8959)&amp;1234567890))-1)</f>
        <v>Tl</v>
      </c>
      <c r="L8959" s="25">
        <f t="shared" si="279"/>
        <v>1</v>
      </c>
      <c r="M8959" s="25">
        <f>VLOOKUP(K8959,Table!$A$2:$C$121,2,0)</f>
        <v>13</v>
      </c>
      <c r="N8959" s="26">
        <f>VLOOKUP(K8959,Table!$A$2:$C$121,3,0)</f>
        <v>6</v>
      </c>
      <c r="O8959" s="13" t="str">
        <f>VLOOKUP(A8959,Table!$U$1:$V$230,2,0)</f>
        <v>Cubic</v>
      </c>
      <c r="P8959" s="1"/>
    </row>
    <row r="8960" spans="1:16">
      <c r="A8960" s="12">
        <v>225</v>
      </c>
      <c r="B8960" s="12">
        <v>10438</v>
      </c>
      <c r="C8960" s="12" t="s">
        <v>9818</v>
      </c>
      <c r="D8960" s="12" t="s">
        <v>9826</v>
      </c>
      <c r="E8960" s="17" t="s">
        <v>11362</v>
      </c>
      <c r="F8960" s="25" t="str">
        <f>LEFT(E8960,MIN(FIND({0,1,2,3,4,5,6,7,8,9},ASC(E8960)&amp;1234567890))-1)</f>
        <v>Ir</v>
      </c>
      <c r="G8960" s="25">
        <f t="shared" si="278"/>
        <v>4</v>
      </c>
      <c r="H8960" s="25">
        <f>VLOOKUP(F8960,Table!$A$2:$C$121,2,0)</f>
        <v>9</v>
      </c>
      <c r="I8960" s="26">
        <f>VLOOKUP(F8960,Table!$A$2:$C$121,3,0)</f>
        <v>6</v>
      </c>
      <c r="J8960" s="17" t="s">
        <v>12640</v>
      </c>
      <c r="K8960" s="25" t="str">
        <f>LEFT(J8960,MIN(FIND({0,1,2,3,4,5,6,7,8,9},ASC(J8960)&amp;1234567890))-1)</f>
        <v>Sc</v>
      </c>
      <c r="L8960" s="25">
        <f t="shared" si="279"/>
        <v>11</v>
      </c>
      <c r="M8960" s="25">
        <f>VLOOKUP(K8960,Table!$A$2:$C$121,2,0)</f>
        <v>3</v>
      </c>
      <c r="N8960" s="26">
        <f>VLOOKUP(K8960,Table!$A$2:$C$121,3,0)</f>
        <v>4</v>
      </c>
      <c r="O8960" s="13" t="str">
        <f>VLOOKUP(A8960,Table!$U$1:$V$230,2,0)</f>
        <v>Cubic</v>
      </c>
      <c r="P8960" s="1"/>
    </row>
    <row r="8961" spans="1:16">
      <c r="A8961" s="12">
        <v>225</v>
      </c>
      <c r="B8961" s="12">
        <v>10439</v>
      </c>
      <c r="C8961" s="12" t="s">
        <v>9818</v>
      </c>
      <c r="D8961" s="12" t="s">
        <v>9827</v>
      </c>
      <c r="E8961" s="17" t="s">
        <v>12640</v>
      </c>
      <c r="F8961" s="25" t="str">
        <f>LEFT(E8961,MIN(FIND({0,1,2,3,4,5,6,7,8,9},ASC(E8961)&amp;1234567890))-1)</f>
        <v>Sc</v>
      </c>
      <c r="G8961" s="25">
        <f t="shared" si="278"/>
        <v>11</v>
      </c>
      <c r="H8961" s="25">
        <f>VLOOKUP(F8961,Table!$A$2:$C$121,2,0)</f>
        <v>3</v>
      </c>
      <c r="I8961" s="26">
        <f>VLOOKUP(F8961,Table!$A$2:$C$121,3,0)</f>
        <v>4</v>
      </c>
      <c r="J8961" s="17" t="s">
        <v>11484</v>
      </c>
      <c r="K8961" s="25" t="str">
        <f>LEFT(J8961,MIN(FIND({0,1,2,3,4,5,6,7,8,9},ASC(J8961)&amp;1234567890))-1)</f>
        <v>Os</v>
      </c>
      <c r="L8961" s="25">
        <f t="shared" si="279"/>
        <v>4</v>
      </c>
      <c r="M8961" s="25">
        <f>VLOOKUP(K8961,Table!$A$2:$C$121,2,0)</f>
        <v>8</v>
      </c>
      <c r="N8961" s="26">
        <f>VLOOKUP(K8961,Table!$A$2:$C$121,3,0)</f>
        <v>6</v>
      </c>
      <c r="O8961" s="13" t="str">
        <f>VLOOKUP(A8961,Table!$U$1:$V$230,2,0)</f>
        <v>Cubic</v>
      </c>
      <c r="P8961" s="1"/>
    </row>
    <row r="8962" spans="1:16">
      <c r="A8962" s="12">
        <v>225</v>
      </c>
      <c r="B8962" s="12">
        <v>15702</v>
      </c>
      <c r="C8962" s="12" t="s">
        <v>9818</v>
      </c>
      <c r="D8962" s="12" t="s">
        <v>9828</v>
      </c>
      <c r="E8962" s="17" t="s">
        <v>13763</v>
      </c>
      <c r="F8962" s="25" t="str">
        <f>LEFT(E8962,MIN(FIND({0,1,2,3,4,5,6,7,8,9},ASC(E8962)&amp;1234567890))-1)</f>
        <v>Sr</v>
      </c>
      <c r="G8962" s="25">
        <f t="shared" ref="G8962:G9025" si="280">IF(SUBSTITUTE(E8962,F8962,"")="",1,SUBSTITUTE(E8962,F8962,""))*1</f>
        <v>6</v>
      </c>
      <c r="H8962" s="25">
        <f>VLOOKUP(F8962,Table!$A$2:$C$121,2,0)</f>
        <v>2</v>
      </c>
      <c r="I8962" s="26">
        <f>VLOOKUP(F8962,Table!$A$2:$C$121,3,0)</f>
        <v>5</v>
      </c>
      <c r="J8962" s="17" t="s">
        <v>14262</v>
      </c>
      <c r="K8962" s="25" t="str">
        <f>LEFT(J8962,MIN(FIND({0,1,2,3,4,5,6,7,8,9},ASC(J8962)&amp;1234567890))-1)</f>
        <v>Li</v>
      </c>
      <c r="L8962" s="25">
        <f t="shared" ref="L8962:L9025" si="281">IF(SUBSTITUTE(J8962,K8962,"")="",1,SUBSTITUTE(J8962,K8962,""))*1</f>
        <v>23</v>
      </c>
      <c r="M8962" s="25">
        <f>VLOOKUP(K8962,Table!$A$2:$C$121,2,0)</f>
        <v>1</v>
      </c>
      <c r="N8962" s="26">
        <f>VLOOKUP(K8962,Table!$A$2:$C$121,3,0)</f>
        <v>2</v>
      </c>
      <c r="O8962" s="13" t="str">
        <f>VLOOKUP(A8962,Table!$U$1:$V$230,2,0)</f>
        <v>Cubic</v>
      </c>
      <c r="P8962" s="1"/>
    </row>
    <row r="8963" spans="1:16">
      <c r="A8963" s="12">
        <v>225</v>
      </c>
      <c r="B8963" s="12">
        <v>15903</v>
      </c>
      <c r="C8963" s="12" t="s">
        <v>9818</v>
      </c>
      <c r="D8963" s="12" t="s">
        <v>9829</v>
      </c>
      <c r="E8963" s="17" t="s">
        <v>480</v>
      </c>
      <c r="F8963" s="25" t="str">
        <f>LEFT(E8963,MIN(FIND({0,1,2,3,4,5,6,7,8,9},ASC(E8963)&amp;1234567890))-1)</f>
        <v>Mo</v>
      </c>
      <c r="G8963" s="25">
        <f t="shared" si="280"/>
        <v>3</v>
      </c>
      <c r="H8963" s="25">
        <f>VLOOKUP(F8963,Table!$A$2:$C$121,2,0)</f>
        <v>6</v>
      </c>
      <c r="I8963" s="26">
        <f>VLOOKUP(F8963,Table!$A$2:$C$121,3,0)</f>
        <v>5</v>
      </c>
      <c r="J8963" s="17" t="s">
        <v>371</v>
      </c>
      <c r="K8963" s="25" t="str">
        <f>LEFT(J8963,MIN(FIND({0,1,2,3,4,5,6,7,8,9},ASC(J8963)&amp;1234567890))-1)</f>
        <v>O</v>
      </c>
      <c r="L8963" s="25">
        <f t="shared" si="281"/>
        <v>1</v>
      </c>
      <c r="M8963" s="25">
        <f>VLOOKUP(K8963,Table!$A$2:$C$121,2,0)</f>
        <v>16</v>
      </c>
      <c r="N8963" s="26">
        <f>VLOOKUP(K8963,Table!$A$2:$C$121,3,0)</f>
        <v>2</v>
      </c>
      <c r="O8963" s="13" t="str">
        <f>VLOOKUP(A8963,Table!$U$1:$V$230,2,0)</f>
        <v>Cubic</v>
      </c>
      <c r="P8963" s="1"/>
    </row>
    <row r="8964" spans="1:16">
      <c r="A8964" s="12">
        <v>225</v>
      </c>
      <c r="B8964" s="12">
        <v>16647</v>
      </c>
      <c r="C8964" s="12" t="s">
        <v>9818</v>
      </c>
      <c r="D8964" s="12" t="s">
        <v>9830</v>
      </c>
      <c r="E8964" s="17" t="s">
        <v>426</v>
      </c>
      <c r="F8964" s="25" t="str">
        <f>LEFT(E8964,MIN(FIND({0,1,2,3,4,5,6,7,8,9},ASC(E8964)&amp;1234567890))-1)</f>
        <v>Hf</v>
      </c>
      <c r="G8964" s="25">
        <f t="shared" si="280"/>
        <v>1</v>
      </c>
      <c r="H8964" s="25">
        <f>VLOOKUP(F8964,Table!$A$2:$C$121,2,0)</f>
        <v>4</v>
      </c>
      <c r="I8964" s="26">
        <f>VLOOKUP(F8964,Table!$A$2:$C$121,3,0)</f>
        <v>6</v>
      </c>
      <c r="J8964" s="17" t="s">
        <v>14263</v>
      </c>
      <c r="K8964" s="25" t="str">
        <f>LEFT(J8964,MIN(FIND({0,1,2,3,4,5,6,7,8,9},ASC(J8964)&amp;1234567890))-1)</f>
        <v>D</v>
      </c>
      <c r="L8964" s="25">
        <f t="shared" si="281"/>
        <v>1.6279999999999999</v>
      </c>
      <c r="M8964" s="25">
        <f>VLOOKUP(K8964,Table!$A$2:$C$121,2,0)</f>
        <v>1</v>
      </c>
      <c r="N8964" s="26">
        <f>VLOOKUP(K8964,Table!$A$2:$C$121,3,0)</f>
        <v>1</v>
      </c>
      <c r="O8964" s="13" t="str">
        <f>VLOOKUP(A8964,Table!$U$1:$V$230,2,0)</f>
        <v>Cubic</v>
      </c>
      <c r="P8964" s="1"/>
    </row>
    <row r="8965" spans="1:16">
      <c r="A8965" s="12">
        <v>225</v>
      </c>
      <c r="B8965" s="12">
        <v>18008</v>
      </c>
      <c r="C8965" s="12" t="s">
        <v>9818</v>
      </c>
      <c r="D8965" s="12" t="s">
        <v>9831</v>
      </c>
      <c r="E8965" s="17" t="s">
        <v>11342</v>
      </c>
      <c r="F8965" s="25" t="str">
        <f>LEFT(E8965,MIN(FIND({0,1,2,3,4,5,6,7,8,9},ASC(E8965)&amp;1234567890))-1)</f>
        <v>Ag</v>
      </c>
      <c r="G8965" s="25">
        <f t="shared" si="280"/>
        <v>1</v>
      </c>
      <c r="H8965" s="25">
        <f>VLOOKUP(F8965,Table!$A$2:$C$121,2,0)</f>
        <v>11</v>
      </c>
      <c r="I8965" s="26">
        <f>VLOOKUP(F8965,Table!$A$2:$C$121,3,0)</f>
        <v>5</v>
      </c>
      <c r="J8965" s="17" t="s">
        <v>11679</v>
      </c>
      <c r="K8965" s="25" t="str">
        <f>LEFT(J8965,MIN(FIND({0,1,2,3,4,5,6,7,8,9},ASC(J8965)&amp;1234567890))-1)</f>
        <v>F</v>
      </c>
      <c r="L8965" s="25">
        <f t="shared" si="281"/>
        <v>1</v>
      </c>
      <c r="M8965" s="25">
        <f>VLOOKUP(K8965,Table!$A$2:$C$121,2,0)</f>
        <v>17</v>
      </c>
      <c r="N8965" s="26">
        <f>VLOOKUP(K8965,Table!$A$2:$C$121,3,0)</f>
        <v>2</v>
      </c>
      <c r="O8965" s="13" t="str">
        <f>VLOOKUP(A8965,Table!$U$1:$V$230,2,0)</f>
        <v>Cubic</v>
      </c>
      <c r="P8965" s="1"/>
    </row>
    <row r="8966" spans="1:16">
      <c r="A8966" s="12">
        <v>225</v>
      </c>
      <c r="B8966" s="12">
        <v>18011</v>
      </c>
      <c r="C8966" s="12" t="s">
        <v>9818</v>
      </c>
      <c r="D8966" s="12" t="s">
        <v>9832</v>
      </c>
      <c r="E8966" s="17" t="s">
        <v>433</v>
      </c>
      <c r="F8966" s="25" t="str">
        <f>LEFT(E8966,MIN(FIND({0,1,2,3,4,5,6,7,8,9},ASC(E8966)&amp;1234567890))-1)</f>
        <v>Sr</v>
      </c>
      <c r="G8966" s="25">
        <f t="shared" si="280"/>
        <v>1</v>
      </c>
      <c r="H8966" s="25">
        <f>VLOOKUP(F8966,Table!$A$2:$C$121,2,0)</f>
        <v>2</v>
      </c>
      <c r="I8966" s="26">
        <f>VLOOKUP(F8966,Table!$A$2:$C$121,3,0)</f>
        <v>5</v>
      </c>
      <c r="J8966" s="17" t="s">
        <v>11305</v>
      </c>
      <c r="K8966" s="25" t="str">
        <f>LEFT(J8966,MIN(FIND({0,1,2,3,4,5,6,7,8,9},ASC(J8966)&amp;1234567890))-1)</f>
        <v>Cl</v>
      </c>
      <c r="L8966" s="25">
        <f t="shared" si="281"/>
        <v>2</v>
      </c>
      <c r="M8966" s="25">
        <f>VLOOKUP(K8966,Table!$A$2:$C$121,2,0)</f>
        <v>17</v>
      </c>
      <c r="N8966" s="26">
        <f>VLOOKUP(K8966,Table!$A$2:$C$121,3,0)</f>
        <v>3</v>
      </c>
      <c r="O8966" s="13" t="str">
        <f>VLOOKUP(A8966,Table!$U$1:$V$230,2,0)</f>
        <v>Cubic</v>
      </c>
      <c r="P8966" s="1"/>
    </row>
    <row r="8967" spans="1:16">
      <c r="A8967" s="12">
        <v>225</v>
      </c>
      <c r="B8967" s="12">
        <v>18013</v>
      </c>
      <c r="C8967" s="12" t="s">
        <v>9818</v>
      </c>
      <c r="D8967" s="12" t="s">
        <v>9833</v>
      </c>
      <c r="E8967" s="17" t="s">
        <v>11410</v>
      </c>
      <c r="F8967" s="25" t="str">
        <f>LEFT(E8967,MIN(FIND({0,1,2,3,4,5,6,7,8,9},ASC(E8967)&amp;1234567890))-1)</f>
        <v>Na</v>
      </c>
      <c r="G8967" s="25">
        <f t="shared" si="280"/>
        <v>1</v>
      </c>
      <c r="H8967" s="25">
        <f>VLOOKUP(F8967,Table!$A$2:$C$121,2,0)</f>
        <v>1</v>
      </c>
      <c r="I8967" s="26">
        <f>VLOOKUP(F8967,Table!$A$2:$C$121,3,0)</f>
        <v>3</v>
      </c>
      <c r="J8967" s="17" t="s">
        <v>11344</v>
      </c>
      <c r="K8967" s="25" t="str">
        <f>LEFT(J8967,MIN(FIND({0,1,2,3,4,5,6,7,8,9},ASC(J8967)&amp;1234567890))-1)</f>
        <v>Br</v>
      </c>
      <c r="L8967" s="25">
        <f t="shared" si="281"/>
        <v>1</v>
      </c>
      <c r="M8967" s="25">
        <f>VLOOKUP(K8967,Table!$A$2:$C$121,2,0)</f>
        <v>17</v>
      </c>
      <c r="N8967" s="26">
        <f>VLOOKUP(K8967,Table!$A$2:$C$121,3,0)</f>
        <v>4</v>
      </c>
      <c r="O8967" s="13" t="str">
        <f>VLOOKUP(A8967,Table!$U$1:$V$230,2,0)</f>
        <v>Cubic</v>
      </c>
      <c r="P8967" s="1"/>
    </row>
    <row r="8968" spans="1:16">
      <c r="A8968" s="12">
        <v>225</v>
      </c>
      <c r="B8968" s="12">
        <v>18015</v>
      </c>
      <c r="C8968" s="12" t="s">
        <v>9818</v>
      </c>
      <c r="D8968" s="12" t="s">
        <v>9075</v>
      </c>
      <c r="E8968" s="17" t="s">
        <v>39</v>
      </c>
      <c r="F8968" s="25" t="str">
        <f>LEFT(E8968,MIN(FIND({0,1,2,3,4,5,6,7,8,9},ASC(E8968)&amp;1234567890))-1)</f>
        <v>K</v>
      </c>
      <c r="G8968" s="25">
        <f t="shared" si="280"/>
        <v>1</v>
      </c>
      <c r="H8968" s="25">
        <f>VLOOKUP(F8968,Table!$A$2:$C$121,2,0)</f>
        <v>1</v>
      </c>
      <c r="I8968" s="26">
        <f>VLOOKUP(F8968,Table!$A$2:$C$121,3,0)</f>
        <v>4</v>
      </c>
      <c r="J8968" s="17" t="s">
        <v>11344</v>
      </c>
      <c r="K8968" s="25" t="str">
        <f>LEFT(J8968,MIN(FIND({0,1,2,3,4,5,6,7,8,9},ASC(J8968)&amp;1234567890))-1)</f>
        <v>Br</v>
      </c>
      <c r="L8968" s="25">
        <f t="shared" si="281"/>
        <v>1</v>
      </c>
      <c r="M8968" s="25">
        <f>VLOOKUP(K8968,Table!$A$2:$C$121,2,0)</f>
        <v>17</v>
      </c>
      <c r="N8968" s="26">
        <f>VLOOKUP(K8968,Table!$A$2:$C$121,3,0)</f>
        <v>4</v>
      </c>
      <c r="O8968" s="13" t="str">
        <f>VLOOKUP(A8968,Table!$U$1:$V$230,2,0)</f>
        <v>Cubic</v>
      </c>
      <c r="P8968" s="1"/>
    </row>
    <row r="8969" spans="1:16">
      <c r="A8969" s="12">
        <v>225</v>
      </c>
      <c r="B8969" s="12">
        <v>18016</v>
      </c>
      <c r="C8969" s="12" t="s">
        <v>9818</v>
      </c>
      <c r="D8969" s="12" t="s">
        <v>9061</v>
      </c>
      <c r="E8969" s="17" t="s">
        <v>11498</v>
      </c>
      <c r="F8969" s="25" t="str">
        <f>LEFT(E8969,MIN(FIND({0,1,2,3,4,5,6,7,8,9},ASC(E8969)&amp;1234567890))-1)</f>
        <v>Rb</v>
      </c>
      <c r="G8969" s="25">
        <f t="shared" si="280"/>
        <v>1</v>
      </c>
      <c r="H8969" s="25">
        <f>VLOOKUP(F8969,Table!$A$2:$C$121,2,0)</f>
        <v>1</v>
      </c>
      <c r="I8969" s="26">
        <f>VLOOKUP(F8969,Table!$A$2:$C$121,3,0)</f>
        <v>5</v>
      </c>
      <c r="J8969" s="17" t="s">
        <v>11343</v>
      </c>
      <c r="K8969" s="25" t="str">
        <f>LEFT(J8969,MIN(FIND({0,1,2,3,4,5,6,7,8,9},ASC(J8969)&amp;1234567890))-1)</f>
        <v>Cl</v>
      </c>
      <c r="L8969" s="25">
        <f t="shared" si="281"/>
        <v>1</v>
      </c>
      <c r="M8969" s="25">
        <f>VLOOKUP(K8969,Table!$A$2:$C$121,2,0)</f>
        <v>17</v>
      </c>
      <c r="N8969" s="26">
        <f>VLOOKUP(K8969,Table!$A$2:$C$121,3,0)</f>
        <v>3</v>
      </c>
      <c r="O8969" s="13" t="str">
        <f>VLOOKUP(A8969,Table!$U$1:$V$230,2,0)</f>
        <v>Cubic</v>
      </c>
      <c r="P8969" s="1"/>
    </row>
    <row r="8970" spans="1:16">
      <c r="A8970" s="12">
        <v>225</v>
      </c>
      <c r="B8970" s="12">
        <v>18017</v>
      </c>
      <c r="C8970" s="12" t="s">
        <v>9818</v>
      </c>
      <c r="D8970" s="12" t="s">
        <v>9072</v>
      </c>
      <c r="E8970" s="17" t="s">
        <v>11498</v>
      </c>
      <c r="F8970" s="25" t="str">
        <f>LEFT(E8970,MIN(FIND({0,1,2,3,4,5,6,7,8,9},ASC(E8970)&amp;1234567890))-1)</f>
        <v>Rb</v>
      </c>
      <c r="G8970" s="25">
        <f t="shared" si="280"/>
        <v>1</v>
      </c>
      <c r="H8970" s="25">
        <f>VLOOKUP(F8970,Table!$A$2:$C$121,2,0)</f>
        <v>1</v>
      </c>
      <c r="I8970" s="26">
        <f>VLOOKUP(F8970,Table!$A$2:$C$121,3,0)</f>
        <v>5</v>
      </c>
      <c r="J8970" s="17" t="s">
        <v>11344</v>
      </c>
      <c r="K8970" s="25" t="str">
        <f>LEFT(J8970,MIN(FIND({0,1,2,3,4,5,6,7,8,9},ASC(J8970)&amp;1234567890))-1)</f>
        <v>Br</v>
      </c>
      <c r="L8970" s="25">
        <f t="shared" si="281"/>
        <v>1</v>
      </c>
      <c r="M8970" s="25">
        <f>VLOOKUP(K8970,Table!$A$2:$C$121,2,0)</f>
        <v>17</v>
      </c>
      <c r="N8970" s="26">
        <f>VLOOKUP(K8970,Table!$A$2:$C$121,3,0)</f>
        <v>4</v>
      </c>
      <c r="O8970" s="13" t="str">
        <f>VLOOKUP(A8970,Table!$U$1:$V$230,2,0)</f>
        <v>Cubic</v>
      </c>
      <c r="P8970" s="1"/>
    </row>
    <row r="8971" spans="1:16">
      <c r="A8971" s="12">
        <v>225</v>
      </c>
      <c r="B8971" s="12">
        <v>238</v>
      </c>
      <c r="C8971" s="12" t="s">
        <v>9818</v>
      </c>
      <c r="D8971" s="12" t="s">
        <v>8595</v>
      </c>
      <c r="E8971" s="17" t="s">
        <v>13822</v>
      </c>
      <c r="F8971" s="25" t="str">
        <f>LEFT(E8971,MIN(FIND({0,1,2,3,4,5,6,7,8,9},ASC(E8971)&amp;1234567890))-1)</f>
        <v>Cu</v>
      </c>
      <c r="G8971" s="25">
        <f t="shared" si="280"/>
        <v>1.8</v>
      </c>
      <c r="H8971" s="25">
        <f>VLOOKUP(F8971,Table!$A$2:$C$121,2,0)</f>
        <v>11</v>
      </c>
      <c r="I8971" s="26">
        <f>VLOOKUP(F8971,Table!$A$2:$C$121,3,0)</f>
        <v>4</v>
      </c>
      <c r="J8971" s="17" t="s">
        <v>47</v>
      </c>
      <c r="K8971" s="25" t="str">
        <f>LEFT(J8971,MIN(FIND({0,1,2,3,4,5,6,7,8,9},ASC(J8971)&amp;1234567890))-1)</f>
        <v>Se</v>
      </c>
      <c r="L8971" s="25">
        <f t="shared" si="281"/>
        <v>1</v>
      </c>
      <c r="M8971" s="25">
        <f>VLOOKUP(K8971,Table!$A$2:$C$121,2,0)</f>
        <v>16</v>
      </c>
      <c r="N8971" s="26">
        <f>VLOOKUP(K8971,Table!$A$2:$C$121,3,0)</f>
        <v>4</v>
      </c>
      <c r="O8971" s="13" t="str">
        <f>VLOOKUP(A8971,Table!$U$1:$V$230,2,0)</f>
        <v>Cubic</v>
      </c>
      <c r="P8971" s="1"/>
    </row>
    <row r="8972" spans="1:16">
      <c r="A8972" s="12">
        <v>225</v>
      </c>
      <c r="B8972" s="12">
        <v>9866</v>
      </c>
      <c r="C8972" s="12" t="s">
        <v>9818</v>
      </c>
      <c r="D8972" s="12" t="s">
        <v>935</v>
      </c>
      <c r="E8972" s="17" t="s">
        <v>66</v>
      </c>
      <c r="F8972" s="25" t="str">
        <f>LEFT(E8972,MIN(FIND({0,1,2,3,4,5,6,7,8,9},ASC(E8972)&amp;1234567890))-1)</f>
        <v>Ni</v>
      </c>
      <c r="G8972" s="25">
        <f t="shared" si="280"/>
        <v>1</v>
      </c>
      <c r="H8972" s="25">
        <f>VLOOKUP(F8972,Table!$A$2:$C$121,2,0)</f>
        <v>10</v>
      </c>
      <c r="I8972" s="26">
        <f>VLOOKUP(F8972,Table!$A$2:$C$121,3,0)</f>
        <v>4</v>
      </c>
      <c r="J8972" s="17" t="s">
        <v>371</v>
      </c>
      <c r="K8972" s="25" t="str">
        <f>LEFT(J8972,MIN(FIND({0,1,2,3,4,5,6,7,8,9},ASC(J8972)&amp;1234567890))-1)</f>
        <v>O</v>
      </c>
      <c r="L8972" s="25">
        <f t="shared" si="281"/>
        <v>1</v>
      </c>
      <c r="M8972" s="25">
        <f>VLOOKUP(K8972,Table!$A$2:$C$121,2,0)</f>
        <v>16</v>
      </c>
      <c r="N8972" s="26">
        <f>VLOOKUP(K8972,Table!$A$2:$C$121,3,0)</f>
        <v>2</v>
      </c>
      <c r="O8972" s="13" t="str">
        <f>VLOOKUP(A8972,Table!$U$1:$V$230,2,0)</f>
        <v>Cubic</v>
      </c>
      <c r="P8972" s="1"/>
    </row>
    <row r="8973" spans="1:16">
      <c r="A8973" s="12">
        <v>225</v>
      </c>
      <c r="B8973" s="12">
        <v>18007</v>
      </c>
      <c r="C8973" s="12" t="s">
        <v>9818</v>
      </c>
      <c r="D8973" s="12" t="s">
        <v>3013</v>
      </c>
      <c r="E8973" s="17" t="s">
        <v>355</v>
      </c>
      <c r="F8973" s="25" t="str">
        <f>LEFT(E8973,MIN(FIND({0,1,2,3,4,5,6,7,8,9},ASC(E8973)&amp;1234567890))-1)</f>
        <v>Mn</v>
      </c>
      <c r="G8973" s="25">
        <f t="shared" si="280"/>
        <v>1</v>
      </c>
      <c r="H8973" s="25">
        <f>VLOOKUP(F8973,Table!$A$2:$C$121,2,0)</f>
        <v>7</v>
      </c>
      <c r="I8973" s="26">
        <f>VLOOKUP(F8973,Table!$A$2:$C$121,3,0)</f>
        <v>4</v>
      </c>
      <c r="J8973" s="17" t="s">
        <v>379</v>
      </c>
      <c r="K8973" s="25" t="str">
        <f>LEFT(J8973,MIN(FIND({0,1,2,3,4,5,6,7,8,9},ASC(J8973)&amp;1234567890))-1)</f>
        <v>S</v>
      </c>
      <c r="L8973" s="25">
        <f t="shared" si="281"/>
        <v>1</v>
      </c>
      <c r="M8973" s="25">
        <f>VLOOKUP(K8973,Table!$A$2:$C$121,2,0)</f>
        <v>16</v>
      </c>
      <c r="N8973" s="26">
        <f>VLOOKUP(K8973,Table!$A$2:$C$121,3,0)</f>
        <v>3</v>
      </c>
      <c r="O8973" s="13" t="str">
        <f>VLOOKUP(A8973,Table!$U$1:$V$230,2,0)</f>
        <v>Cubic</v>
      </c>
      <c r="P8973" s="1"/>
    </row>
    <row r="8974" spans="1:16">
      <c r="A8974" s="12">
        <v>225</v>
      </c>
      <c r="B8974" s="12">
        <v>1546</v>
      </c>
      <c r="C8974" s="12" t="s">
        <v>9818</v>
      </c>
      <c r="D8974" s="12" t="s">
        <v>9834</v>
      </c>
      <c r="E8974" s="17" t="s">
        <v>50</v>
      </c>
      <c r="F8974" s="25" t="str">
        <f>LEFT(E8974,MIN(FIND({0,1,2,3,4,5,6,7,8,9},ASC(E8974)&amp;1234567890))-1)</f>
        <v>Ti</v>
      </c>
      <c r="G8974" s="25">
        <f t="shared" si="280"/>
        <v>1</v>
      </c>
      <c r="H8974" s="25">
        <f>VLOOKUP(F8974,Table!$A$2:$C$121,2,0)</f>
        <v>4</v>
      </c>
      <c r="I8974" s="26">
        <f>VLOOKUP(F8974,Table!$A$2:$C$121,3,0)</f>
        <v>4</v>
      </c>
      <c r="J8974" s="17" t="s">
        <v>614</v>
      </c>
      <c r="K8974" s="25" t="str">
        <f>LEFT(J8974,MIN(FIND({0,1,2,3,4,5,6,7,8,9},ASC(J8974)&amp;1234567890))-1)</f>
        <v>C</v>
      </c>
      <c r="L8974" s="25">
        <f t="shared" si="281"/>
        <v>1</v>
      </c>
      <c r="M8974" s="25">
        <f>VLOOKUP(K8974,Table!$A$2:$C$121,2,0)</f>
        <v>14</v>
      </c>
      <c r="N8974" s="26">
        <f>VLOOKUP(K8974,Table!$A$2:$C$121,3,0)</f>
        <v>2</v>
      </c>
      <c r="O8974" s="13" t="str">
        <f>VLOOKUP(A8974,Table!$U$1:$V$230,2,0)</f>
        <v>Cubic</v>
      </c>
      <c r="P8974" s="1"/>
    </row>
    <row r="8975" spans="1:16">
      <c r="A8975" s="12">
        <v>225</v>
      </c>
      <c r="B8975" s="12">
        <v>9864</v>
      </c>
      <c r="C8975" s="12" t="s">
        <v>9818</v>
      </c>
      <c r="D8975" s="12" t="s">
        <v>6844</v>
      </c>
      <c r="E8975" s="17" t="s">
        <v>355</v>
      </c>
      <c r="F8975" s="25" t="str">
        <f>LEFT(E8975,MIN(FIND({0,1,2,3,4,5,6,7,8,9},ASC(E8975)&amp;1234567890))-1)</f>
        <v>Mn</v>
      </c>
      <c r="G8975" s="25">
        <f t="shared" si="280"/>
        <v>1</v>
      </c>
      <c r="H8975" s="25">
        <f>VLOOKUP(F8975,Table!$A$2:$C$121,2,0)</f>
        <v>7</v>
      </c>
      <c r="I8975" s="26">
        <f>VLOOKUP(F8975,Table!$A$2:$C$121,3,0)</f>
        <v>4</v>
      </c>
      <c r="J8975" s="17" t="s">
        <v>371</v>
      </c>
      <c r="K8975" s="25" t="str">
        <f>LEFT(J8975,MIN(FIND({0,1,2,3,4,5,6,7,8,9},ASC(J8975)&amp;1234567890))-1)</f>
        <v>O</v>
      </c>
      <c r="L8975" s="25">
        <f t="shared" si="281"/>
        <v>1</v>
      </c>
      <c r="M8975" s="25">
        <f>VLOOKUP(K8975,Table!$A$2:$C$121,2,0)</f>
        <v>16</v>
      </c>
      <c r="N8975" s="26">
        <f>VLOOKUP(K8975,Table!$A$2:$C$121,3,0)</f>
        <v>2</v>
      </c>
      <c r="O8975" s="13" t="str">
        <f>VLOOKUP(A8975,Table!$U$1:$V$230,2,0)</f>
        <v>Cubic</v>
      </c>
      <c r="P8975" s="1"/>
    </row>
    <row r="8976" spans="1:16">
      <c r="A8976" s="12">
        <v>225</v>
      </c>
      <c r="B8976" s="12">
        <v>18012</v>
      </c>
      <c r="C8976" s="12" t="s">
        <v>9818</v>
      </c>
      <c r="D8976" s="12" t="s">
        <v>9835</v>
      </c>
      <c r="E8976" s="17" t="s">
        <v>457</v>
      </c>
      <c r="F8976" s="25" t="str">
        <f>LEFT(E8976,MIN(FIND({0,1,2,3,4,5,6,7,8,9},ASC(E8976)&amp;1234567890))-1)</f>
        <v>Li</v>
      </c>
      <c r="G8976" s="25">
        <f t="shared" si="280"/>
        <v>1</v>
      </c>
      <c r="H8976" s="25">
        <f>VLOOKUP(F8976,Table!$A$2:$C$121,2,0)</f>
        <v>1</v>
      </c>
      <c r="I8976" s="26">
        <f>VLOOKUP(F8976,Table!$A$2:$C$121,3,0)</f>
        <v>2</v>
      </c>
      <c r="J8976" s="17" t="s">
        <v>11679</v>
      </c>
      <c r="K8976" s="25" t="str">
        <f>LEFT(J8976,MIN(FIND({0,1,2,3,4,5,6,7,8,9},ASC(J8976)&amp;1234567890))-1)</f>
        <v>F</v>
      </c>
      <c r="L8976" s="25">
        <f t="shared" si="281"/>
        <v>1</v>
      </c>
      <c r="M8976" s="25">
        <f>VLOOKUP(K8976,Table!$A$2:$C$121,2,0)</f>
        <v>17</v>
      </c>
      <c r="N8976" s="26">
        <f>VLOOKUP(K8976,Table!$A$2:$C$121,3,0)</f>
        <v>2</v>
      </c>
      <c r="O8976" s="13" t="str">
        <f>VLOOKUP(A8976,Table!$U$1:$V$230,2,0)</f>
        <v>Cubic</v>
      </c>
      <c r="P8976" s="1"/>
    </row>
    <row r="8977" spans="1:16">
      <c r="A8977" s="12">
        <v>225</v>
      </c>
      <c r="B8977" s="12">
        <v>1547</v>
      </c>
      <c r="C8977" s="12" t="s">
        <v>9818</v>
      </c>
      <c r="D8977" s="12" t="s">
        <v>9836</v>
      </c>
      <c r="E8977" s="17" t="s">
        <v>50</v>
      </c>
      <c r="F8977" s="25" t="str">
        <f>LEFT(E8977,MIN(FIND({0,1,2,3,4,5,6,7,8,9},ASC(E8977)&amp;1234567890))-1)</f>
        <v>Ti</v>
      </c>
      <c r="G8977" s="25">
        <f t="shared" si="280"/>
        <v>1</v>
      </c>
      <c r="H8977" s="25">
        <f>VLOOKUP(F8977,Table!$A$2:$C$121,2,0)</f>
        <v>4</v>
      </c>
      <c r="I8977" s="26">
        <f>VLOOKUP(F8977,Table!$A$2:$C$121,3,0)</f>
        <v>4</v>
      </c>
      <c r="J8977" s="17" t="s">
        <v>13188</v>
      </c>
      <c r="K8977" s="25" t="str">
        <f>LEFT(J8977,MIN(FIND({0,1,2,3,4,5,6,7,8,9},ASC(J8977)&amp;1234567890))-1)</f>
        <v>N</v>
      </c>
      <c r="L8977" s="25">
        <f t="shared" si="281"/>
        <v>0.9</v>
      </c>
      <c r="M8977" s="25">
        <f>VLOOKUP(K8977,Table!$A$2:$C$121,2,0)</f>
        <v>15</v>
      </c>
      <c r="N8977" s="26">
        <f>VLOOKUP(K8977,Table!$A$2:$C$121,3,0)</f>
        <v>2</v>
      </c>
      <c r="O8977" s="13" t="str">
        <f>VLOOKUP(A8977,Table!$U$1:$V$230,2,0)</f>
        <v>Cubic</v>
      </c>
      <c r="P8977" s="1"/>
    </row>
    <row r="8978" spans="1:16">
      <c r="A8978" s="12">
        <v>225</v>
      </c>
      <c r="B8978" s="12">
        <v>9863</v>
      </c>
      <c r="C8978" s="12" t="s">
        <v>9818</v>
      </c>
      <c r="D8978" s="12" t="s">
        <v>5528</v>
      </c>
      <c r="E8978" s="17" t="s">
        <v>69</v>
      </c>
      <c r="F8978" s="25" t="str">
        <f>LEFT(E8978,MIN(FIND({0,1,2,3,4,5,6,7,8,9},ASC(E8978)&amp;1234567890))-1)</f>
        <v>Mg</v>
      </c>
      <c r="G8978" s="25">
        <f t="shared" si="280"/>
        <v>1</v>
      </c>
      <c r="H8978" s="25">
        <f>VLOOKUP(F8978,Table!$A$2:$C$121,2,0)</f>
        <v>2</v>
      </c>
      <c r="I8978" s="26">
        <f>VLOOKUP(F8978,Table!$A$2:$C$121,3,0)</f>
        <v>3</v>
      </c>
      <c r="J8978" s="17" t="s">
        <v>371</v>
      </c>
      <c r="K8978" s="25" t="str">
        <f>LEFT(J8978,MIN(FIND({0,1,2,3,4,5,6,7,8,9},ASC(J8978)&amp;1234567890))-1)</f>
        <v>O</v>
      </c>
      <c r="L8978" s="25">
        <f t="shared" si="281"/>
        <v>1</v>
      </c>
      <c r="M8978" s="25">
        <f>VLOOKUP(K8978,Table!$A$2:$C$121,2,0)</f>
        <v>16</v>
      </c>
      <c r="N8978" s="26">
        <f>VLOOKUP(K8978,Table!$A$2:$C$121,3,0)</f>
        <v>2</v>
      </c>
      <c r="O8978" s="13" t="str">
        <f>VLOOKUP(A8978,Table!$U$1:$V$230,2,0)</f>
        <v>Cubic</v>
      </c>
      <c r="P8978" s="1"/>
    </row>
    <row r="8979" spans="1:16">
      <c r="A8979" s="12">
        <v>225</v>
      </c>
      <c r="B8979" s="12">
        <v>18014</v>
      </c>
      <c r="C8979" s="12" t="s">
        <v>9818</v>
      </c>
      <c r="D8979" s="12" t="s">
        <v>9070</v>
      </c>
      <c r="E8979" s="17" t="s">
        <v>39</v>
      </c>
      <c r="F8979" s="25" t="str">
        <f>LEFT(E8979,MIN(FIND({0,1,2,3,4,5,6,7,8,9},ASC(E8979)&amp;1234567890))-1)</f>
        <v>K</v>
      </c>
      <c r="G8979" s="25">
        <f t="shared" si="280"/>
        <v>1</v>
      </c>
      <c r="H8979" s="25">
        <f>VLOOKUP(F8979,Table!$A$2:$C$121,2,0)</f>
        <v>1</v>
      </c>
      <c r="I8979" s="26">
        <f>VLOOKUP(F8979,Table!$A$2:$C$121,3,0)</f>
        <v>4</v>
      </c>
      <c r="J8979" s="17" t="s">
        <v>11343</v>
      </c>
      <c r="K8979" s="25" t="str">
        <f>LEFT(J8979,MIN(FIND({0,1,2,3,4,5,6,7,8,9},ASC(J8979)&amp;1234567890))-1)</f>
        <v>Cl</v>
      </c>
      <c r="L8979" s="25">
        <f t="shared" si="281"/>
        <v>1</v>
      </c>
      <c r="M8979" s="25">
        <f>VLOOKUP(K8979,Table!$A$2:$C$121,2,0)</f>
        <v>17</v>
      </c>
      <c r="N8979" s="26">
        <f>VLOOKUP(K8979,Table!$A$2:$C$121,3,0)</f>
        <v>3</v>
      </c>
      <c r="O8979" s="13" t="str">
        <f>VLOOKUP(A8979,Table!$U$1:$V$230,2,0)</f>
        <v>Cubic</v>
      </c>
      <c r="P8979" s="1"/>
    </row>
    <row r="8980" spans="1:16">
      <c r="A8980" s="12">
        <v>225</v>
      </c>
      <c r="B8980" s="12">
        <v>18189</v>
      </c>
      <c r="C8980" s="12" t="s">
        <v>9818</v>
      </c>
      <c r="D8980" s="12" t="s">
        <v>9109</v>
      </c>
      <c r="E8980" s="17" t="s">
        <v>11410</v>
      </c>
      <c r="F8980" s="25" t="str">
        <f>LEFT(E8980,MIN(FIND({0,1,2,3,4,5,6,7,8,9},ASC(E8980)&amp;1234567890))-1)</f>
        <v>Na</v>
      </c>
      <c r="G8980" s="25">
        <f t="shared" si="280"/>
        <v>1</v>
      </c>
      <c r="H8980" s="25">
        <f>VLOOKUP(F8980,Table!$A$2:$C$121,2,0)</f>
        <v>1</v>
      </c>
      <c r="I8980" s="26">
        <f>VLOOKUP(F8980,Table!$A$2:$C$121,3,0)</f>
        <v>3</v>
      </c>
      <c r="J8980" s="17" t="s">
        <v>11343</v>
      </c>
      <c r="K8980" s="25" t="str">
        <f>LEFT(J8980,MIN(FIND({0,1,2,3,4,5,6,7,8,9},ASC(J8980)&amp;1234567890))-1)</f>
        <v>Cl</v>
      </c>
      <c r="L8980" s="25">
        <f t="shared" si="281"/>
        <v>1</v>
      </c>
      <c r="M8980" s="25">
        <f>VLOOKUP(K8980,Table!$A$2:$C$121,2,0)</f>
        <v>17</v>
      </c>
      <c r="N8980" s="26">
        <f>VLOOKUP(K8980,Table!$A$2:$C$121,3,0)</f>
        <v>3</v>
      </c>
      <c r="O8980" s="13" t="str">
        <f>VLOOKUP(A8980,Table!$U$1:$V$230,2,0)</f>
        <v>Cubic</v>
      </c>
      <c r="P8980" s="1"/>
    </row>
    <row r="8981" spans="1:16">
      <c r="A8981" s="12">
        <v>225</v>
      </c>
      <c r="B8981" s="12">
        <v>20013</v>
      </c>
      <c r="C8981" s="12" t="s">
        <v>9818</v>
      </c>
      <c r="D8981" s="12" t="s">
        <v>9837</v>
      </c>
      <c r="E8981" s="17" t="s">
        <v>11336</v>
      </c>
      <c r="F8981" s="25" t="str">
        <f>LEFT(E8981,MIN(FIND({0,1,2,3,4,5,6,7,8,9},ASC(E8981)&amp;1234567890))-1)</f>
        <v>Y</v>
      </c>
      <c r="G8981" s="25">
        <f t="shared" si="280"/>
        <v>1</v>
      </c>
      <c r="H8981" s="25">
        <f>VLOOKUP(F8981,Table!$A$2:$C$121,2,0)</f>
        <v>3</v>
      </c>
      <c r="I8981" s="26">
        <f>VLOOKUP(F8981,Table!$A$2:$C$121,3,0)</f>
        <v>5</v>
      </c>
      <c r="J8981" s="17" t="s">
        <v>11814</v>
      </c>
      <c r="K8981" s="25" t="str">
        <f>LEFT(J8981,MIN(FIND({0,1,2,3,4,5,6,7,8,9},ASC(J8981)&amp;1234567890))-1)</f>
        <v>Po</v>
      </c>
      <c r="L8981" s="25">
        <f t="shared" si="281"/>
        <v>1</v>
      </c>
      <c r="M8981" s="25">
        <f>VLOOKUP(K8981,Table!$A$2:$C$121,2,0)</f>
        <v>16</v>
      </c>
      <c r="N8981" s="26">
        <f>VLOOKUP(K8981,Table!$A$2:$C$121,3,0)</f>
        <v>6</v>
      </c>
      <c r="O8981" s="13" t="str">
        <f>VLOOKUP(A8981,Table!$U$1:$V$230,2,0)</f>
        <v>Cubic</v>
      </c>
      <c r="P8981" s="1"/>
    </row>
    <row r="8982" spans="1:16">
      <c r="A8982" s="12">
        <v>225</v>
      </c>
      <c r="B8982" s="12">
        <v>20384</v>
      </c>
      <c r="C8982" s="12" t="s">
        <v>9818</v>
      </c>
      <c r="D8982" s="12" t="s">
        <v>9838</v>
      </c>
      <c r="E8982" s="17" t="s">
        <v>12339</v>
      </c>
      <c r="F8982" s="25" t="str">
        <f>LEFT(E8982,MIN(FIND({0,1,2,3,4,5,6,7,8,9},ASC(E8982)&amp;1234567890))-1)</f>
        <v>Be</v>
      </c>
      <c r="G8982" s="25">
        <f t="shared" si="280"/>
        <v>2</v>
      </c>
      <c r="H8982" s="25">
        <f>VLOOKUP(F8982,Table!$A$2:$C$121,2,0)</f>
        <v>2</v>
      </c>
      <c r="I8982" s="26">
        <f>VLOOKUP(F8982,Table!$A$2:$C$121,3,0)</f>
        <v>2</v>
      </c>
      <c r="J8982" s="17" t="s">
        <v>364</v>
      </c>
      <c r="K8982" s="25" t="str">
        <f>LEFT(J8982,MIN(FIND({0,1,2,3,4,5,6,7,8,9},ASC(J8982)&amp;1234567890))-1)</f>
        <v>B</v>
      </c>
      <c r="L8982" s="25">
        <f t="shared" si="281"/>
        <v>1</v>
      </c>
      <c r="M8982" s="25">
        <f>VLOOKUP(K8982,Table!$A$2:$C$121,2,0)</f>
        <v>13</v>
      </c>
      <c r="N8982" s="26">
        <f>VLOOKUP(K8982,Table!$A$2:$C$121,3,0)</f>
        <v>2</v>
      </c>
      <c r="O8982" s="13" t="str">
        <f>VLOOKUP(A8982,Table!$U$1:$V$230,2,0)</f>
        <v>Cubic</v>
      </c>
      <c r="P8982" s="1"/>
    </row>
    <row r="8983" spans="1:16">
      <c r="A8983" s="12">
        <v>225</v>
      </c>
      <c r="B8983" s="12">
        <v>20597</v>
      </c>
      <c r="C8983" s="12" t="s">
        <v>9818</v>
      </c>
      <c r="D8983" s="12" t="s">
        <v>2334</v>
      </c>
      <c r="E8983" s="17" t="s">
        <v>586</v>
      </c>
      <c r="F8983" s="25" t="str">
        <f>LEFT(E8983,MIN(FIND({0,1,2,3,4,5,6,7,8,9},ASC(E8983)&amp;1234567890))-1)</f>
        <v>Pb</v>
      </c>
      <c r="G8983" s="25">
        <f t="shared" si="280"/>
        <v>1</v>
      </c>
      <c r="H8983" s="25">
        <f>VLOOKUP(F8983,Table!$A$2:$C$121,2,0)</f>
        <v>14</v>
      </c>
      <c r="I8983" s="26">
        <f>VLOOKUP(F8983,Table!$A$2:$C$121,3,0)</f>
        <v>6</v>
      </c>
      <c r="J8983" s="17" t="s">
        <v>11632</v>
      </c>
      <c r="K8983" s="25" t="str">
        <f>LEFT(J8983,MIN(FIND({0,1,2,3,4,5,6,7,8,9},ASC(J8983)&amp;1234567890))-1)</f>
        <v>F</v>
      </c>
      <c r="L8983" s="25">
        <f t="shared" si="281"/>
        <v>2</v>
      </c>
      <c r="M8983" s="25">
        <f>VLOOKUP(K8983,Table!$A$2:$C$121,2,0)</f>
        <v>17</v>
      </c>
      <c r="N8983" s="26">
        <f>VLOOKUP(K8983,Table!$A$2:$C$121,3,0)</f>
        <v>2</v>
      </c>
      <c r="O8983" s="13" t="str">
        <f>VLOOKUP(A8983,Table!$U$1:$V$230,2,0)</f>
        <v>Cubic</v>
      </c>
      <c r="P8983" s="1"/>
    </row>
    <row r="8984" spans="1:16">
      <c r="A8984" s="12">
        <v>225</v>
      </c>
      <c r="B8984" s="12">
        <v>22158</v>
      </c>
      <c r="C8984" s="12" t="s">
        <v>9818</v>
      </c>
      <c r="D8984" s="12" t="s">
        <v>9074</v>
      </c>
      <c r="E8984" s="17" t="s">
        <v>39</v>
      </c>
      <c r="F8984" s="25" t="str">
        <f>LEFT(E8984,MIN(FIND({0,1,2,3,4,5,6,7,8,9},ASC(E8984)&amp;1234567890))-1)</f>
        <v>K</v>
      </c>
      <c r="G8984" s="25">
        <f t="shared" si="280"/>
        <v>1</v>
      </c>
      <c r="H8984" s="25">
        <f>VLOOKUP(F8984,Table!$A$2:$C$121,2,0)</f>
        <v>1</v>
      </c>
      <c r="I8984" s="26">
        <f>VLOOKUP(F8984,Table!$A$2:$C$121,3,0)</f>
        <v>4</v>
      </c>
      <c r="J8984" s="17" t="s">
        <v>329</v>
      </c>
      <c r="K8984" s="25" t="str">
        <f>LEFT(J8984,MIN(FIND({0,1,2,3,4,5,6,7,8,9},ASC(J8984)&amp;1234567890))-1)</f>
        <v>I</v>
      </c>
      <c r="L8984" s="25">
        <f t="shared" si="281"/>
        <v>1</v>
      </c>
      <c r="M8984" s="25">
        <f>VLOOKUP(K8984,Table!$A$2:$C$121,2,0)</f>
        <v>17</v>
      </c>
      <c r="N8984" s="26">
        <f>VLOOKUP(K8984,Table!$A$2:$C$121,3,0)</f>
        <v>5</v>
      </c>
      <c r="O8984" s="13" t="str">
        <f>VLOOKUP(A8984,Table!$U$1:$V$230,2,0)</f>
        <v>Cubic</v>
      </c>
      <c r="P8984" s="1"/>
    </row>
    <row r="8985" spans="1:16">
      <c r="A8985" s="12">
        <v>225</v>
      </c>
      <c r="B8985" s="12">
        <v>22168</v>
      </c>
      <c r="C8985" s="12" t="s">
        <v>9818</v>
      </c>
      <c r="D8985" s="12" t="s">
        <v>9073</v>
      </c>
      <c r="E8985" s="17" t="s">
        <v>11498</v>
      </c>
      <c r="F8985" s="25" t="str">
        <f>LEFT(E8985,MIN(FIND({0,1,2,3,4,5,6,7,8,9},ASC(E8985)&amp;1234567890))-1)</f>
        <v>Rb</v>
      </c>
      <c r="G8985" s="25">
        <f t="shared" si="280"/>
        <v>1</v>
      </c>
      <c r="H8985" s="25">
        <f>VLOOKUP(F8985,Table!$A$2:$C$121,2,0)</f>
        <v>1</v>
      </c>
      <c r="I8985" s="26">
        <f>VLOOKUP(F8985,Table!$A$2:$C$121,3,0)</f>
        <v>5</v>
      </c>
      <c r="J8985" s="17" t="s">
        <v>329</v>
      </c>
      <c r="K8985" s="25" t="str">
        <f>LEFT(J8985,MIN(FIND({0,1,2,3,4,5,6,7,8,9},ASC(J8985)&amp;1234567890))-1)</f>
        <v>I</v>
      </c>
      <c r="L8985" s="25">
        <f t="shared" si="281"/>
        <v>1</v>
      </c>
      <c r="M8985" s="25">
        <f>VLOOKUP(K8985,Table!$A$2:$C$121,2,0)</f>
        <v>17</v>
      </c>
      <c r="N8985" s="26">
        <f>VLOOKUP(K8985,Table!$A$2:$C$121,3,0)</f>
        <v>5</v>
      </c>
      <c r="O8985" s="13" t="str">
        <f>VLOOKUP(A8985,Table!$U$1:$V$230,2,0)</f>
        <v>Cubic</v>
      </c>
      <c r="P8985" s="1"/>
    </row>
    <row r="8986" spans="1:16">
      <c r="A8986" s="12">
        <v>225</v>
      </c>
      <c r="B8986" s="12">
        <v>22238</v>
      </c>
      <c r="C8986" s="12" t="s">
        <v>9818</v>
      </c>
      <c r="D8986" s="12" t="s">
        <v>9839</v>
      </c>
      <c r="E8986" s="17" t="s">
        <v>11874</v>
      </c>
      <c r="F8986" s="25" t="str">
        <f>LEFT(E8986,MIN(FIND({0,1,2,3,4,5,6,7,8,9},ASC(E8986)&amp;1234567890))-1)</f>
        <v>Sc</v>
      </c>
      <c r="G8986" s="25">
        <f t="shared" si="280"/>
        <v>1</v>
      </c>
      <c r="H8986" s="25">
        <f>VLOOKUP(F8986,Table!$A$2:$C$121,2,0)</f>
        <v>3</v>
      </c>
      <c r="I8986" s="26">
        <f>VLOOKUP(F8986,Table!$A$2:$C$121,3,0)</f>
        <v>4</v>
      </c>
      <c r="J8986" s="17" t="s">
        <v>379</v>
      </c>
      <c r="K8986" s="25" t="str">
        <f>LEFT(J8986,MIN(FIND({0,1,2,3,4,5,6,7,8,9},ASC(J8986)&amp;1234567890))-1)</f>
        <v>S</v>
      </c>
      <c r="L8986" s="25">
        <f t="shared" si="281"/>
        <v>1</v>
      </c>
      <c r="M8986" s="25">
        <f>VLOOKUP(K8986,Table!$A$2:$C$121,2,0)</f>
        <v>16</v>
      </c>
      <c r="N8986" s="26">
        <f>VLOOKUP(K8986,Table!$A$2:$C$121,3,0)</f>
        <v>3</v>
      </c>
      <c r="O8986" s="13" t="str">
        <f>VLOOKUP(A8986,Table!$U$1:$V$230,2,0)</f>
        <v>Cubic</v>
      </c>
      <c r="P8986" s="1"/>
    </row>
    <row r="8987" spans="1:16">
      <c r="A8987" s="12">
        <v>225</v>
      </c>
      <c r="B8987" s="12">
        <v>22262</v>
      </c>
      <c r="C8987" s="12" t="s">
        <v>9818</v>
      </c>
      <c r="D8987" s="12" t="s">
        <v>9840</v>
      </c>
      <c r="E8987" s="17" t="s">
        <v>426</v>
      </c>
      <c r="F8987" s="25" t="str">
        <f>LEFT(E8987,MIN(FIND({0,1,2,3,4,5,6,7,8,9},ASC(E8987)&amp;1234567890))-1)</f>
        <v>Hf</v>
      </c>
      <c r="G8987" s="25">
        <f t="shared" si="280"/>
        <v>1</v>
      </c>
      <c r="H8987" s="25">
        <f>VLOOKUP(F8987,Table!$A$2:$C$121,2,0)</f>
        <v>4</v>
      </c>
      <c r="I8987" s="26">
        <f>VLOOKUP(F8987,Table!$A$2:$C$121,3,0)</f>
        <v>6</v>
      </c>
      <c r="J8987" s="17" t="s">
        <v>614</v>
      </c>
      <c r="K8987" s="25" t="str">
        <f>LEFT(J8987,MIN(FIND({0,1,2,3,4,5,6,7,8,9},ASC(J8987)&amp;1234567890))-1)</f>
        <v>C</v>
      </c>
      <c r="L8987" s="25">
        <f t="shared" si="281"/>
        <v>1</v>
      </c>
      <c r="M8987" s="25">
        <f>VLOOKUP(K8987,Table!$A$2:$C$121,2,0)</f>
        <v>14</v>
      </c>
      <c r="N8987" s="26">
        <f>VLOOKUP(K8987,Table!$A$2:$C$121,3,0)</f>
        <v>2</v>
      </c>
      <c r="O8987" s="13" t="str">
        <f>VLOOKUP(A8987,Table!$U$1:$V$230,2,0)</f>
        <v>Cubic</v>
      </c>
      <c r="P8987" s="1"/>
    </row>
    <row r="8988" spans="1:16">
      <c r="A8988" s="12">
        <v>225</v>
      </c>
      <c r="B8988" s="12">
        <v>22263</v>
      </c>
      <c r="C8988" s="12" t="s">
        <v>9818</v>
      </c>
      <c r="D8988" s="12" t="s">
        <v>9841</v>
      </c>
      <c r="E8988" s="17" t="s">
        <v>334</v>
      </c>
      <c r="F8988" s="25" t="str">
        <f>LEFT(E8988,MIN(FIND({0,1,2,3,4,5,6,7,8,9},ASC(E8988)&amp;1234567890))-1)</f>
        <v>V</v>
      </c>
      <c r="G8988" s="25">
        <f t="shared" si="280"/>
        <v>1</v>
      </c>
      <c r="H8988" s="25">
        <f>VLOOKUP(F8988,Table!$A$2:$C$121,2,0)</f>
        <v>5</v>
      </c>
      <c r="I8988" s="26">
        <f>VLOOKUP(F8988,Table!$A$2:$C$121,3,0)</f>
        <v>4</v>
      </c>
      <c r="J8988" s="17" t="s">
        <v>614</v>
      </c>
      <c r="K8988" s="25" t="str">
        <f>LEFT(J8988,MIN(FIND({0,1,2,3,4,5,6,7,8,9},ASC(J8988)&amp;1234567890))-1)</f>
        <v>C</v>
      </c>
      <c r="L8988" s="25">
        <f t="shared" si="281"/>
        <v>1</v>
      </c>
      <c r="M8988" s="25">
        <f>VLOOKUP(K8988,Table!$A$2:$C$121,2,0)</f>
        <v>14</v>
      </c>
      <c r="N8988" s="26">
        <f>VLOOKUP(K8988,Table!$A$2:$C$121,3,0)</f>
        <v>2</v>
      </c>
      <c r="O8988" s="13" t="str">
        <f>VLOOKUP(A8988,Table!$U$1:$V$230,2,0)</f>
        <v>Cubic</v>
      </c>
      <c r="P8988" s="1"/>
    </row>
    <row r="8989" spans="1:16">
      <c r="A8989" s="12">
        <v>225</v>
      </c>
      <c r="B8989" s="12">
        <v>22264</v>
      </c>
      <c r="C8989" s="12" t="s">
        <v>9818</v>
      </c>
      <c r="D8989" s="12" t="s">
        <v>9842</v>
      </c>
      <c r="E8989" s="17" t="s">
        <v>377</v>
      </c>
      <c r="F8989" s="25" t="str">
        <f>LEFT(E8989,MIN(FIND({0,1,2,3,4,5,6,7,8,9},ASC(E8989)&amp;1234567890))-1)</f>
        <v>Zr</v>
      </c>
      <c r="G8989" s="25">
        <f t="shared" si="280"/>
        <v>1</v>
      </c>
      <c r="H8989" s="25">
        <f>VLOOKUP(F8989,Table!$A$2:$C$121,2,0)</f>
        <v>4</v>
      </c>
      <c r="I8989" s="26">
        <f>VLOOKUP(F8989,Table!$A$2:$C$121,3,0)</f>
        <v>5</v>
      </c>
      <c r="J8989" s="17" t="s">
        <v>614</v>
      </c>
      <c r="K8989" s="25" t="str">
        <f>LEFT(J8989,MIN(FIND({0,1,2,3,4,5,6,7,8,9},ASC(J8989)&amp;1234567890))-1)</f>
        <v>C</v>
      </c>
      <c r="L8989" s="25">
        <f t="shared" si="281"/>
        <v>1</v>
      </c>
      <c r="M8989" s="25">
        <f>VLOOKUP(K8989,Table!$A$2:$C$121,2,0)</f>
        <v>14</v>
      </c>
      <c r="N8989" s="26">
        <f>VLOOKUP(K8989,Table!$A$2:$C$121,3,0)</f>
        <v>2</v>
      </c>
      <c r="O8989" s="13" t="str">
        <f>VLOOKUP(A8989,Table!$U$1:$V$230,2,0)</f>
        <v>Cubic</v>
      </c>
      <c r="P8989" s="1"/>
    </row>
    <row r="8990" spans="1:16">
      <c r="A8990" s="12">
        <v>225</v>
      </c>
      <c r="B8990" s="12">
        <v>22282</v>
      </c>
      <c r="C8990" s="12" t="s">
        <v>9818</v>
      </c>
      <c r="D8990" s="12" t="s">
        <v>9843</v>
      </c>
      <c r="E8990" s="17" t="s">
        <v>11336</v>
      </c>
      <c r="F8990" s="25" t="str">
        <f>LEFT(E8990,MIN(FIND({0,1,2,3,4,5,6,7,8,9},ASC(E8990)&amp;1234567890))-1)</f>
        <v>Y</v>
      </c>
      <c r="G8990" s="25">
        <f t="shared" si="280"/>
        <v>1</v>
      </c>
      <c r="H8990" s="25">
        <f>VLOOKUP(F8990,Table!$A$2:$C$121,2,0)</f>
        <v>3</v>
      </c>
      <c r="I8990" s="26">
        <f>VLOOKUP(F8990,Table!$A$2:$C$121,3,0)</f>
        <v>5</v>
      </c>
      <c r="J8990" s="17" t="s">
        <v>14264</v>
      </c>
      <c r="K8990" s="25" t="str">
        <f>LEFT(J8990,MIN(FIND({0,1,2,3,4,5,6,7,8,9},ASC(J8990)&amp;1234567890))-1)</f>
        <v>C</v>
      </c>
      <c r="L8990" s="25">
        <f t="shared" si="281"/>
        <v>0.44</v>
      </c>
      <c r="M8990" s="25">
        <f>VLOOKUP(K8990,Table!$A$2:$C$121,2,0)</f>
        <v>14</v>
      </c>
      <c r="N8990" s="26">
        <f>VLOOKUP(K8990,Table!$A$2:$C$121,3,0)</f>
        <v>2</v>
      </c>
      <c r="O8990" s="13" t="str">
        <f>VLOOKUP(A8990,Table!$U$1:$V$230,2,0)</f>
        <v>Cubic</v>
      </c>
      <c r="P8990" s="1"/>
    </row>
    <row r="8991" spans="1:16">
      <c r="A8991" s="12">
        <v>225</v>
      </c>
      <c r="B8991" s="12">
        <v>22290</v>
      </c>
      <c r="C8991" s="12" t="s">
        <v>9818</v>
      </c>
      <c r="D8991" s="12" t="s">
        <v>9844</v>
      </c>
      <c r="E8991" s="17" t="s">
        <v>11336</v>
      </c>
      <c r="F8991" s="25" t="str">
        <f>LEFT(E8991,MIN(FIND({0,1,2,3,4,5,6,7,8,9},ASC(E8991)&amp;1234567890))-1)</f>
        <v>Y</v>
      </c>
      <c r="G8991" s="25">
        <f t="shared" si="280"/>
        <v>1</v>
      </c>
      <c r="H8991" s="25">
        <f>VLOOKUP(F8991,Table!$A$2:$C$121,2,0)</f>
        <v>3</v>
      </c>
      <c r="I8991" s="26">
        <f>VLOOKUP(F8991,Table!$A$2:$C$121,3,0)</f>
        <v>5</v>
      </c>
      <c r="J8991" s="17" t="s">
        <v>14265</v>
      </c>
      <c r="K8991" s="25" t="str">
        <f>LEFT(J8991,MIN(FIND({0,1,2,3,4,5,6,7,8,9},ASC(J8991)&amp;1234567890))-1)</f>
        <v>C</v>
      </c>
      <c r="L8991" s="25">
        <f t="shared" si="281"/>
        <v>0.4</v>
      </c>
      <c r="M8991" s="25">
        <f>VLOOKUP(K8991,Table!$A$2:$C$121,2,0)</f>
        <v>14</v>
      </c>
      <c r="N8991" s="26">
        <f>VLOOKUP(K8991,Table!$A$2:$C$121,3,0)</f>
        <v>2</v>
      </c>
      <c r="O8991" s="13" t="str">
        <f>VLOOKUP(A8991,Table!$U$1:$V$230,2,0)</f>
        <v>Cubic</v>
      </c>
      <c r="P8991" s="1"/>
    </row>
    <row r="8992" spans="1:16">
      <c r="A8992" s="12">
        <v>225</v>
      </c>
      <c r="B8992" s="12">
        <v>22291</v>
      </c>
      <c r="C8992" s="12" t="s">
        <v>9818</v>
      </c>
      <c r="D8992" s="12" t="s">
        <v>9845</v>
      </c>
      <c r="E8992" s="17" t="s">
        <v>590</v>
      </c>
      <c r="F8992" s="25" t="str">
        <f>LEFT(E8992,MIN(FIND({0,1,2,3,4,5,6,7,8,9},ASC(E8992)&amp;1234567890))-1)</f>
        <v>Sm</v>
      </c>
      <c r="G8992" s="25">
        <f t="shared" si="280"/>
        <v>1</v>
      </c>
      <c r="H8992" s="25">
        <f>VLOOKUP(F8992,Table!$A$2:$C$121,2,0)</f>
        <v>3</v>
      </c>
      <c r="I8992" s="26">
        <f>VLOOKUP(F8992,Table!$A$2:$C$121,3,0)</f>
        <v>6</v>
      </c>
      <c r="J8992" s="17" t="s">
        <v>14266</v>
      </c>
      <c r="K8992" s="25" t="str">
        <f>LEFT(J8992,MIN(FIND({0,1,2,3,4,5,6,7,8,9},ASC(J8992)&amp;1234567890))-1)</f>
        <v>C</v>
      </c>
      <c r="L8992" s="25">
        <f t="shared" si="281"/>
        <v>0.4</v>
      </c>
      <c r="M8992" s="25">
        <f>VLOOKUP(K8992,Table!$A$2:$C$121,2,0)</f>
        <v>14</v>
      </c>
      <c r="N8992" s="26">
        <f>VLOOKUP(K8992,Table!$A$2:$C$121,3,0)</f>
        <v>2</v>
      </c>
      <c r="O8992" s="13" t="str">
        <f>VLOOKUP(A8992,Table!$U$1:$V$230,2,0)</f>
        <v>Cubic</v>
      </c>
      <c r="P8992" s="1"/>
    </row>
    <row r="8993" spans="1:16">
      <c r="A8993" s="12">
        <v>225</v>
      </c>
      <c r="B8993" s="12">
        <v>22292</v>
      </c>
      <c r="C8993" s="12" t="s">
        <v>9818</v>
      </c>
      <c r="D8993" s="12" t="s">
        <v>9846</v>
      </c>
      <c r="E8993" s="17" t="s">
        <v>11306</v>
      </c>
      <c r="F8993" s="25" t="str">
        <f>LEFT(E8993,MIN(FIND({0,1,2,3,4,5,6,7,8,9},ASC(E8993)&amp;1234567890))-1)</f>
        <v>Gd</v>
      </c>
      <c r="G8993" s="25">
        <f t="shared" si="280"/>
        <v>1</v>
      </c>
      <c r="H8993" s="25">
        <f>VLOOKUP(F8993,Table!$A$2:$C$121,2,0)</f>
        <v>3</v>
      </c>
      <c r="I8993" s="26">
        <f>VLOOKUP(F8993,Table!$A$2:$C$121,3,0)</f>
        <v>6</v>
      </c>
      <c r="J8993" s="17" t="s">
        <v>14266</v>
      </c>
      <c r="K8993" s="25" t="str">
        <f>LEFT(J8993,MIN(FIND({0,1,2,3,4,5,6,7,8,9},ASC(J8993)&amp;1234567890))-1)</f>
        <v>C</v>
      </c>
      <c r="L8993" s="25">
        <f t="shared" si="281"/>
        <v>0.4</v>
      </c>
      <c r="M8993" s="25">
        <f>VLOOKUP(K8993,Table!$A$2:$C$121,2,0)</f>
        <v>14</v>
      </c>
      <c r="N8993" s="26">
        <f>VLOOKUP(K8993,Table!$A$2:$C$121,3,0)</f>
        <v>2</v>
      </c>
      <c r="O8993" s="13" t="str">
        <f>VLOOKUP(A8993,Table!$U$1:$V$230,2,0)</f>
        <v>Cubic</v>
      </c>
      <c r="P8993" s="1"/>
    </row>
    <row r="8994" spans="1:16">
      <c r="A8994" s="12">
        <v>225</v>
      </c>
      <c r="B8994" s="12">
        <v>22293</v>
      </c>
      <c r="C8994" s="12" t="s">
        <v>9818</v>
      </c>
      <c r="D8994" s="12" t="s">
        <v>9847</v>
      </c>
      <c r="E8994" s="17" t="s">
        <v>11313</v>
      </c>
      <c r="F8994" s="25" t="str">
        <f>LEFT(E8994,MIN(FIND({0,1,2,3,4,5,6,7,8,9},ASC(E8994)&amp;1234567890))-1)</f>
        <v>Tb</v>
      </c>
      <c r="G8994" s="25">
        <f t="shared" si="280"/>
        <v>1</v>
      </c>
      <c r="H8994" s="25">
        <f>VLOOKUP(F8994,Table!$A$2:$C$121,2,0)</f>
        <v>3</v>
      </c>
      <c r="I8994" s="26">
        <f>VLOOKUP(F8994,Table!$A$2:$C$121,3,0)</f>
        <v>6</v>
      </c>
      <c r="J8994" s="17" t="s">
        <v>14265</v>
      </c>
      <c r="K8994" s="25" t="str">
        <f>LEFT(J8994,MIN(FIND({0,1,2,3,4,5,6,7,8,9},ASC(J8994)&amp;1234567890))-1)</f>
        <v>C</v>
      </c>
      <c r="L8994" s="25">
        <f t="shared" si="281"/>
        <v>0.4</v>
      </c>
      <c r="M8994" s="25">
        <f>VLOOKUP(K8994,Table!$A$2:$C$121,2,0)</f>
        <v>14</v>
      </c>
      <c r="N8994" s="26">
        <f>VLOOKUP(K8994,Table!$A$2:$C$121,3,0)</f>
        <v>2</v>
      </c>
      <c r="O8994" s="13" t="str">
        <f>VLOOKUP(A8994,Table!$U$1:$V$230,2,0)</f>
        <v>Cubic</v>
      </c>
      <c r="P8994" s="1"/>
    </row>
    <row r="8995" spans="1:16">
      <c r="A8995" s="12">
        <v>225</v>
      </c>
      <c r="B8995" s="12">
        <v>22294</v>
      </c>
      <c r="C8995" s="12" t="s">
        <v>9818</v>
      </c>
      <c r="D8995" s="12" t="s">
        <v>9848</v>
      </c>
      <c r="E8995" s="17" t="s">
        <v>11333</v>
      </c>
      <c r="F8995" s="25" t="str">
        <f>LEFT(E8995,MIN(FIND({0,1,2,3,4,5,6,7,8,9},ASC(E8995)&amp;1234567890))-1)</f>
        <v>Dy</v>
      </c>
      <c r="G8995" s="25">
        <f t="shared" si="280"/>
        <v>1</v>
      </c>
      <c r="H8995" s="25">
        <f>VLOOKUP(F8995,Table!$A$2:$C$121,2,0)</f>
        <v>3</v>
      </c>
      <c r="I8995" s="26">
        <f>VLOOKUP(F8995,Table!$A$2:$C$121,3,0)</f>
        <v>6</v>
      </c>
      <c r="J8995" s="17" t="s">
        <v>14266</v>
      </c>
      <c r="K8995" s="25" t="str">
        <f>LEFT(J8995,MIN(FIND({0,1,2,3,4,5,6,7,8,9},ASC(J8995)&amp;1234567890))-1)</f>
        <v>C</v>
      </c>
      <c r="L8995" s="25">
        <f t="shared" si="281"/>
        <v>0.4</v>
      </c>
      <c r="M8995" s="25">
        <f>VLOOKUP(K8995,Table!$A$2:$C$121,2,0)</f>
        <v>14</v>
      </c>
      <c r="N8995" s="26">
        <f>VLOOKUP(K8995,Table!$A$2:$C$121,3,0)</f>
        <v>2</v>
      </c>
      <c r="O8995" s="13" t="str">
        <f>VLOOKUP(A8995,Table!$U$1:$V$230,2,0)</f>
        <v>Cubic</v>
      </c>
      <c r="P8995" s="1"/>
    </row>
    <row r="8996" spans="1:16">
      <c r="A8996" s="12">
        <v>225</v>
      </c>
      <c r="B8996" s="12">
        <v>22295</v>
      </c>
      <c r="C8996" s="12" t="s">
        <v>9818</v>
      </c>
      <c r="D8996" s="12" t="s">
        <v>9849</v>
      </c>
      <c r="E8996" s="17" t="s">
        <v>587</v>
      </c>
      <c r="F8996" s="25" t="str">
        <f>LEFT(E8996,MIN(FIND({0,1,2,3,4,5,6,7,8,9},ASC(E8996)&amp;1234567890))-1)</f>
        <v>Ho</v>
      </c>
      <c r="G8996" s="25">
        <f t="shared" si="280"/>
        <v>1</v>
      </c>
      <c r="H8996" s="25">
        <f>VLOOKUP(F8996,Table!$A$2:$C$121,2,0)</f>
        <v>3</v>
      </c>
      <c r="I8996" s="26">
        <f>VLOOKUP(F8996,Table!$A$2:$C$121,3,0)</f>
        <v>6</v>
      </c>
      <c r="J8996" s="17" t="s">
        <v>14265</v>
      </c>
      <c r="K8996" s="25" t="str">
        <f>LEFT(J8996,MIN(FIND({0,1,2,3,4,5,6,7,8,9},ASC(J8996)&amp;1234567890))-1)</f>
        <v>C</v>
      </c>
      <c r="L8996" s="25">
        <f t="shared" si="281"/>
        <v>0.4</v>
      </c>
      <c r="M8996" s="25">
        <f>VLOOKUP(K8996,Table!$A$2:$C$121,2,0)</f>
        <v>14</v>
      </c>
      <c r="N8996" s="26">
        <f>VLOOKUP(K8996,Table!$A$2:$C$121,3,0)</f>
        <v>2</v>
      </c>
      <c r="O8996" s="13" t="str">
        <f>VLOOKUP(A8996,Table!$U$1:$V$230,2,0)</f>
        <v>Cubic</v>
      </c>
      <c r="P8996" s="1"/>
    </row>
    <row r="8997" spans="1:16">
      <c r="A8997" s="12">
        <v>225</v>
      </c>
      <c r="B8997" s="12">
        <v>22296</v>
      </c>
      <c r="C8997" s="12" t="s">
        <v>9818</v>
      </c>
      <c r="D8997" s="12" t="s">
        <v>9850</v>
      </c>
      <c r="E8997" s="17" t="s">
        <v>11542</v>
      </c>
      <c r="F8997" s="25" t="str">
        <f>LEFT(E8997,MIN(FIND({0,1,2,3,4,5,6,7,8,9},ASC(E8997)&amp;1234567890))-1)</f>
        <v>Er</v>
      </c>
      <c r="G8997" s="25">
        <f t="shared" si="280"/>
        <v>1</v>
      </c>
      <c r="H8997" s="25">
        <f>VLOOKUP(F8997,Table!$A$2:$C$121,2,0)</f>
        <v>3</v>
      </c>
      <c r="I8997" s="26">
        <f>VLOOKUP(F8997,Table!$A$2:$C$121,3,0)</f>
        <v>6</v>
      </c>
      <c r="J8997" s="17" t="s">
        <v>14266</v>
      </c>
      <c r="K8997" s="25" t="str">
        <f>LEFT(J8997,MIN(FIND({0,1,2,3,4,5,6,7,8,9},ASC(J8997)&amp;1234567890))-1)</f>
        <v>C</v>
      </c>
      <c r="L8997" s="25">
        <f t="shared" si="281"/>
        <v>0.4</v>
      </c>
      <c r="M8997" s="25">
        <f>VLOOKUP(K8997,Table!$A$2:$C$121,2,0)</f>
        <v>14</v>
      </c>
      <c r="N8997" s="26">
        <f>VLOOKUP(K8997,Table!$A$2:$C$121,3,0)</f>
        <v>2</v>
      </c>
      <c r="O8997" s="13" t="str">
        <f>VLOOKUP(A8997,Table!$U$1:$V$230,2,0)</f>
        <v>Cubic</v>
      </c>
      <c r="P8997" s="1"/>
    </row>
    <row r="8998" spans="1:16">
      <c r="A8998" s="12">
        <v>225</v>
      </c>
      <c r="B8998" s="12">
        <v>22297</v>
      </c>
      <c r="C8998" s="12" t="s">
        <v>9818</v>
      </c>
      <c r="D8998" s="12" t="s">
        <v>9851</v>
      </c>
      <c r="E8998" s="17" t="s">
        <v>11334</v>
      </c>
      <c r="F8998" s="25" t="str">
        <f>LEFT(E8998,MIN(FIND({0,1,2,3,4,5,6,7,8,9},ASC(E8998)&amp;1234567890))-1)</f>
        <v>Tm</v>
      </c>
      <c r="G8998" s="25">
        <f t="shared" si="280"/>
        <v>1</v>
      </c>
      <c r="H8998" s="25">
        <f>VLOOKUP(F8998,Table!$A$2:$C$121,2,0)</f>
        <v>3</v>
      </c>
      <c r="I8998" s="26">
        <f>VLOOKUP(F8998,Table!$A$2:$C$121,3,0)</f>
        <v>6</v>
      </c>
      <c r="J8998" s="17" t="s">
        <v>14266</v>
      </c>
      <c r="K8998" s="25" t="str">
        <f>LEFT(J8998,MIN(FIND({0,1,2,3,4,5,6,7,8,9},ASC(J8998)&amp;1234567890))-1)</f>
        <v>C</v>
      </c>
      <c r="L8998" s="25">
        <f t="shared" si="281"/>
        <v>0.4</v>
      </c>
      <c r="M8998" s="25">
        <f>VLOOKUP(K8998,Table!$A$2:$C$121,2,0)</f>
        <v>14</v>
      </c>
      <c r="N8998" s="26">
        <f>VLOOKUP(K8998,Table!$A$2:$C$121,3,0)</f>
        <v>2</v>
      </c>
      <c r="O8998" s="13" t="str">
        <f>VLOOKUP(A8998,Table!$U$1:$V$230,2,0)</f>
        <v>Cubic</v>
      </c>
      <c r="P8998" s="1"/>
    </row>
    <row r="8999" spans="1:16">
      <c r="A8999" s="12">
        <v>225</v>
      </c>
      <c r="B8999" s="12">
        <v>22298</v>
      </c>
      <c r="C8999" s="12" t="s">
        <v>9818</v>
      </c>
      <c r="D8999" s="12" t="s">
        <v>9852</v>
      </c>
      <c r="E8999" s="17" t="s">
        <v>530</v>
      </c>
      <c r="F8999" s="25" t="str">
        <f>LEFT(E8999,MIN(FIND({0,1,2,3,4,5,6,7,8,9},ASC(E8999)&amp;1234567890))-1)</f>
        <v>Yb</v>
      </c>
      <c r="G8999" s="25">
        <f t="shared" si="280"/>
        <v>1</v>
      </c>
      <c r="H8999" s="25">
        <f>VLOOKUP(F8999,Table!$A$2:$C$121,2,0)</f>
        <v>3</v>
      </c>
      <c r="I8999" s="26">
        <f>VLOOKUP(F8999,Table!$A$2:$C$121,3,0)</f>
        <v>6</v>
      </c>
      <c r="J8999" s="17" t="s">
        <v>14266</v>
      </c>
      <c r="K8999" s="25" t="str">
        <f>LEFT(J8999,MIN(FIND({0,1,2,3,4,5,6,7,8,9},ASC(J8999)&amp;1234567890))-1)</f>
        <v>C</v>
      </c>
      <c r="L8999" s="25">
        <f t="shared" si="281"/>
        <v>0.4</v>
      </c>
      <c r="M8999" s="25">
        <f>VLOOKUP(K8999,Table!$A$2:$C$121,2,0)</f>
        <v>14</v>
      </c>
      <c r="N8999" s="26">
        <f>VLOOKUP(K8999,Table!$A$2:$C$121,3,0)</f>
        <v>2</v>
      </c>
      <c r="O8999" s="13" t="str">
        <f>VLOOKUP(A8999,Table!$U$1:$V$230,2,0)</f>
        <v>Cubic</v>
      </c>
      <c r="P8999" s="1"/>
    </row>
    <row r="9000" spans="1:16">
      <c r="A9000" s="12">
        <v>225</v>
      </c>
      <c r="B9000" s="12">
        <v>22299</v>
      </c>
      <c r="C9000" s="12" t="s">
        <v>9818</v>
      </c>
      <c r="D9000" s="12" t="s">
        <v>9853</v>
      </c>
      <c r="E9000" s="17" t="s">
        <v>11335</v>
      </c>
      <c r="F9000" s="25" t="str">
        <f>LEFT(E9000,MIN(FIND({0,1,2,3,4,5,6,7,8,9},ASC(E9000)&amp;1234567890))-1)</f>
        <v>Lu</v>
      </c>
      <c r="G9000" s="25">
        <f t="shared" si="280"/>
        <v>1</v>
      </c>
      <c r="H9000" s="25">
        <f>VLOOKUP(F9000,Table!$A$2:$C$121,2,0)</f>
        <v>3</v>
      </c>
      <c r="I9000" s="26">
        <f>VLOOKUP(F9000,Table!$A$2:$C$121,3,0)</f>
        <v>6</v>
      </c>
      <c r="J9000" s="17" t="s">
        <v>14266</v>
      </c>
      <c r="K9000" s="25" t="str">
        <f>LEFT(J9000,MIN(FIND({0,1,2,3,4,5,6,7,8,9},ASC(J9000)&amp;1234567890))-1)</f>
        <v>C</v>
      </c>
      <c r="L9000" s="25">
        <f t="shared" si="281"/>
        <v>0.4</v>
      </c>
      <c r="M9000" s="25">
        <f>VLOOKUP(K9000,Table!$A$2:$C$121,2,0)</f>
        <v>14</v>
      </c>
      <c r="N9000" s="26">
        <f>VLOOKUP(K9000,Table!$A$2:$C$121,3,0)</f>
        <v>2</v>
      </c>
      <c r="O9000" s="13" t="str">
        <f>VLOOKUP(A9000,Table!$U$1:$V$230,2,0)</f>
        <v>Cubic</v>
      </c>
      <c r="P9000" s="1"/>
    </row>
    <row r="9001" spans="1:16">
      <c r="A9001" s="12">
        <v>225</v>
      </c>
      <c r="B9001" s="12">
        <v>22321</v>
      </c>
      <c r="C9001" s="12" t="s">
        <v>9818</v>
      </c>
      <c r="D9001" s="12" t="s">
        <v>9854</v>
      </c>
      <c r="E9001" s="17" t="s">
        <v>334</v>
      </c>
      <c r="F9001" s="25" t="str">
        <f>LEFT(E9001,MIN(FIND({0,1,2,3,4,5,6,7,8,9},ASC(E9001)&amp;1234567890))-1)</f>
        <v>V</v>
      </c>
      <c r="G9001" s="25">
        <f t="shared" si="280"/>
        <v>1</v>
      </c>
      <c r="H9001" s="25">
        <f>VLOOKUP(F9001,Table!$A$2:$C$121,2,0)</f>
        <v>5</v>
      </c>
      <c r="I9001" s="26">
        <f>VLOOKUP(F9001,Table!$A$2:$C$121,3,0)</f>
        <v>4</v>
      </c>
      <c r="J9001" s="17" t="s">
        <v>68</v>
      </c>
      <c r="K9001" s="25" t="str">
        <f>LEFT(J9001,MIN(FIND({0,1,2,3,4,5,6,7,8,9},ASC(J9001)&amp;1234567890))-1)</f>
        <v>N</v>
      </c>
      <c r="L9001" s="25">
        <f t="shared" si="281"/>
        <v>1</v>
      </c>
      <c r="M9001" s="25">
        <f>VLOOKUP(K9001,Table!$A$2:$C$121,2,0)</f>
        <v>15</v>
      </c>
      <c r="N9001" s="26">
        <f>VLOOKUP(K9001,Table!$A$2:$C$121,3,0)</f>
        <v>2</v>
      </c>
      <c r="O9001" s="13" t="str">
        <f>VLOOKUP(A9001,Table!$U$1:$V$230,2,0)</f>
        <v>Cubic</v>
      </c>
      <c r="P9001" s="1"/>
    </row>
    <row r="9002" spans="1:16">
      <c r="A9002" s="12">
        <v>225</v>
      </c>
      <c r="B9002" s="12">
        <v>22402</v>
      </c>
      <c r="C9002" s="12" t="s">
        <v>9818</v>
      </c>
      <c r="D9002" s="12" t="s">
        <v>6413</v>
      </c>
      <c r="E9002" s="17" t="s">
        <v>11404</v>
      </c>
      <c r="F9002" s="25" t="str">
        <f>LEFT(E9002,MIN(FIND({0,1,2,3,4,5,6,7,8,9},ASC(E9002)&amp;1234567890))-1)</f>
        <v>Li</v>
      </c>
      <c r="G9002" s="25">
        <f t="shared" si="280"/>
        <v>2</v>
      </c>
      <c r="H9002" s="25">
        <f>VLOOKUP(F9002,Table!$A$2:$C$121,2,0)</f>
        <v>1</v>
      </c>
      <c r="I9002" s="26">
        <f>VLOOKUP(F9002,Table!$A$2:$C$121,3,0)</f>
        <v>2</v>
      </c>
      <c r="J9002" s="17" t="s">
        <v>371</v>
      </c>
      <c r="K9002" s="25" t="str">
        <f>LEFT(J9002,MIN(FIND({0,1,2,3,4,5,6,7,8,9},ASC(J9002)&amp;1234567890))-1)</f>
        <v>O</v>
      </c>
      <c r="L9002" s="25">
        <f t="shared" si="281"/>
        <v>1</v>
      </c>
      <c r="M9002" s="25">
        <f>VLOOKUP(K9002,Table!$A$2:$C$121,2,0)</f>
        <v>16</v>
      </c>
      <c r="N9002" s="26">
        <f>VLOOKUP(K9002,Table!$A$2:$C$121,3,0)</f>
        <v>2</v>
      </c>
      <c r="O9002" s="13" t="str">
        <f>VLOOKUP(A9002,Table!$U$1:$V$230,2,0)</f>
        <v>Cubic</v>
      </c>
      <c r="P9002" s="1"/>
    </row>
    <row r="9003" spans="1:16">
      <c r="A9003" s="12">
        <v>225</v>
      </c>
      <c r="B9003" s="12">
        <v>23684</v>
      </c>
      <c r="C9003" s="12" t="s">
        <v>9818</v>
      </c>
      <c r="D9003" s="12" t="s">
        <v>9855</v>
      </c>
      <c r="E9003" s="17" t="s">
        <v>457</v>
      </c>
      <c r="F9003" s="25" t="str">
        <f>LEFT(E9003,MIN(FIND({0,1,2,3,4,5,6,7,8,9},ASC(E9003)&amp;1234567890))-1)</f>
        <v>Li</v>
      </c>
      <c r="G9003" s="25">
        <f t="shared" si="280"/>
        <v>1</v>
      </c>
      <c r="H9003" s="25">
        <f>VLOOKUP(F9003,Table!$A$2:$C$121,2,0)</f>
        <v>1</v>
      </c>
      <c r="I9003" s="26">
        <f>VLOOKUP(F9003,Table!$A$2:$C$121,3,0)</f>
        <v>2</v>
      </c>
      <c r="J9003" s="17" t="s">
        <v>14267</v>
      </c>
      <c r="K9003" s="25" t="str">
        <f>LEFT(J9003,MIN(FIND({0,1,2,3,4,5,6,7,8,9},ASC(J9003)&amp;1234567890))-1)</f>
        <v>H</v>
      </c>
      <c r="L9003" s="25">
        <f t="shared" si="281"/>
        <v>0.98399999999999999</v>
      </c>
      <c r="M9003" s="25">
        <f>VLOOKUP(K9003,Table!$A$2:$C$121,2,0)</f>
        <v>1</v>
      </c>
      <c r="N9003" s="26">
        <f>VLOOKUP(K9003,Table!$A$2:$C$121,3,0)</f>
        <v>1</v>
      </c>
      <c r="O9003" s="13" t="str">
        <f>VLOOKUP(A9003,Table!$U$1:$V$230,2,0)</f>
        <v>Cubic</v>
      </c>
      <c r="P9003" s="1"/>
    </row>
    <row r="9004" spans="1:16">
      <c r="A9004" s="12">
        <v>225</v>
      </c>
      <c r="B9004" s="12">
        <v>23860</v>
      </c>
      <c r="C9004" s="12" t="s">
        <v>9818</v>
      </c>
      <c r="D9004" s="12" t="s">
        <v>9856</v>
      </c>
      <c r="E9004" s="17" t="s">
        <v>11336</v>
      </c>
      <c r="F9004" s="25" t="str">
        <f>LEFT(E9004,MIN(FIND({0,1,2,3,4,5,6,7,8,9},ASC(E9004)&amp;1234567890))-1)</f>
        <v>Y</v>
      </c>
      <c r="G9004" s="25">
        <f t="shared" si="280"/>
        <v>1</v>
      </c>
      <c r="H9004" s="25">
        <f>VLOOKUP(F9004,Table!$A$2:$C$121,2,0)</f>
        <v>3</v>
      </c>
      <c r="I9004" s="26">
        <f>VLOOKUP(F9004,Table!$A$2:$C$121,3,0)</f>
        <v>5</v>
      </c>
      <c r="J9004" s="17" t="s">
        <v>12035</v>
      </c>
      <c r="K9004" s="25" t="str">
        <f>LEFT(J9004,MIN(FIND({0,1,2,3,4,5,6,7,8,9},ASC(J9004)&amp;1234567890))-1)</f>
        <v>B</v>
      </c>
      <c r="L9004" s="25">
        <f t="shared" si="281"/>
        <v>12</v>
      </c>
      <c r="M9004" s="25">
        <f>VLOOKUP(K9004,Table!$A$2:$C$121,2,0)</f>
        <v>13</v>
      </c>
      <c r="N9004" s="26">
        <f>VLOOKUP(K9004,Table!$A$2:$C$121,3,0)</f>
        <v>2</v>
      </c>
      <c r="O9004" s="13" t="str">
        <f>VLOOKUP(A9004,Table!$U$1:$V$230,2,0)</f>
        <v>Cubic</v>
      </c>
      <c r="P9004" s="1"/>
    </row>
    <row r="9005" spans="1:16">
      <c r="A9005" s="12">
        <v>225</v>
      </c>
      <c r="B9005" s="12">
        <v>24218</v>
      </c>
      <c r="C9005" s="12" t="s">
        <v>9818</v>
      </c>
      <c r="D9005" s="12" t="s">
        <v>9857</v>
      </c>
      <c r="E9005" s="17" t="s">
        <v>343</v>
      </c>
      <c r="F9005" s="25" t="str">
        <f>LEFT(E9005,MIN(FIND({0,1,2,3,4,5,6,7,8,9},ASC(E9005)&amp;1234567890))-1)</f>
        <v>U</v>
      </c>
      <c r="G9005" s="25">
        <f t="shared" si="280"/>
        <v>1</v>
      </c>
      <c r="H9005" s="25">
        <f>VLOOKUP(F9005,Table!$A$2:$C$121,2,0)</f>
        <v>3</v>
      </c>
      <c r="I9005" s="26">
        <f>VLOOKUP(F9005,Table!$A$2:$C$121,3,0)</f>
        <v>7</v>
      </c>
      <c r="J9005" s="17" t="s">
        <v>614</v>
      </c>
      <c r="K9005" s="25" t="str">
        <f>LEFT(J9005,MIN(FIND({0,1,2,3,4,5,6,7,8,9},ASC(J9005)&amp;1234567890))-1)</f>
        <v>C</v>
      </c>
      <c r="L9005" s="25">
        <f t="shared" si="281"/>
        <v>1</v>
      </c>
      <c r="M9005" s="25">
        <f>VLOOKUP(K9005,Table!$A$2:$C$121,2,0)</f>
        <v>14</v>
      </c>
      <c r="N9005" s="26">
        <f>VLOOKUP(K9005,Table!$A$2:$C$121,3,0)</f>
        <v>2</v>
      </c>
      <c r="O9005" s="13" t="str">
        <f>VLOOKUP(A9005,Table!$U$1:$V$230,2,0)</f>
        <v>Cubic</v>
      </c>
      <c r="P9005" s="1"/>
    </row>
    <row r="9006" spans="1:16">
      <c r="A9006" s="12">
        <v>225</v>
      </c>
      <c r="B9006" s="12">
        <v>24220</v>
      </c>
      <c r="C9006" s="12" t="s">
        <v>9818</v>
      </c>
      <c r="D9006" s="12" t="s">
        <v>6125</v>
      </c>
      <c r="E9006" s="17" t="s">
        <v>343</v>
      </c>
      <c r="F9006" s="25" t="str">
        <f>LEFT(E9006,MIN(FIND({0,1,2,3,4,5,6,7,8,9},ASC(E9006)&amp;1234567890))-1)</f>
        <v>U</v>
      </c>
      <c r="G9006" s="25">
        <f t="shared" si="280"/>
        <v>1</v>
      </c>
      <c r="H9006" s="25">
        <f>VLOOKUP(F9006,Table!$A$2:$C$121,2,0)</f>
        <v>3</v>
      </c>
      <c r="I9006" s="26">
        <f>VLOOKUP(F9006,Table!$A$2:$C$121,3,0)</f>
        <v>7</v>
      </c>
      <c r="J9006" s="17" t="s">
        <v>68</v>
      </c>
      <c r="K9006" s="25" t="str">
        <f>LEFT(J9006,MIN(FIND({0,1,2,3,4,5,6,7,8,9},ASC(J9006)&amp;1234567890))-1)</f>
        <v>N</v>
      </c>
      <c r="L9006" s="25">
        <f t="shared" si="281"/>
        <v>1</v>
      </c>
      <c r="M9006" s="25">
        <f>VLOOKUP(K9006,Table!$A$2:$C$121,2,0)</f>
        <v>15</v>
      </c>
      <c r="N9006" s="26">
        <f>VLOOKUP(K9006,Table!$A$2:$C$121,3,0)</f>
        <v>2</v>
      </c>
      <c r="O9006" s="13" t="str">
        <f>VLOOKUP(A9006,Table!$U$1:$V$230,2,0)</f>
        <v>Cubic</v>
      </c>
      <c r="P9006" s="1"/>
    </row>
    <row r="9007" spans="1:16">
      <c r="A9007" s="12">
        <v>225</v>
      </c>
      <c r="B9007" s="12">
        <v>24222</v>
      </c>
      <c r="C9007" s="12" t="s">
        <v>9818</v>
      </c>
      <c r="D9007" s="12" t="s">
        <v>9858</v>
      </c>
      <c r="E9007" s="17" t="s">
        <v>343</v>
      </c>
      <c r="F9007" s="25" t="str">
        <f>LEFT(E9007,MIN(FIND({0,1,2,3,4,5,6,7,8,9},ASC(E9007)&amp;1234567890))-1)</f>
        <v>U</v>
      </c>
      <c r="G9007" s="25">
        <f t="shared" si="280"/>
        <v>1</v>
      </c>
      <c r="H9007" s="25">
        <f>VLOOKUP(F9007,Table!$A$2:$C$121,2,0)</f>
        <v>3</v>
      </c>
      <c r="I9007" s="26">
        <f>VLOOKUP(F9007,Table!$A$2:$C$121,3,0)</f>
        <v>7</v>
      </c>
      <c r="J9007" s="17" t="s">
        <v>11358</v>
      </c>
      <c r="K9007" s="25" t="str">
        <f>LEFT(J9007,MIN(FIND({0,1,2,3,4,5,6,7,8,9},ASC(J9007)&amp;1234567890))-1)</f>
        <v>N</v>
      </c>
      <c r="L9007" s="25">
        <f t="shared" si="281"/>
        <v>2</v>
      </c>
      <c r="M9007" s="25">
        <f>VLOOKUP(K9007,Table!$A$2:$C$121,2,0)</f>
        <v>15</v>
      </c>
      <c r="N9007" s="26">
        <f>VLOOKUP(K9007,Table!$A$2:$C$121,3,0)</f>
        <v>2</v>
      </c>
      <c r="O9007" s="13" t="str">
        <f>VLOOKUP(A9007,Table!$U$1:$V$230,2,0)</f>
        <v>Cubic</v>
      </c>
      <c r="P9007" s="1"/>
    </row>
    <row r="9008" spans="1:16">
      <c r="A9008" s="12">
        <v>225</v>
      </c>
      <c r="B9008" s="12">
        <v>24223</v>
      </c>
      <c r="C9008" s="12" t="s">
        <v>9818</v>
      </c>
      <c r="D9008" s="12" t="s">
        <v>9859</v>
      </c>
      <c r="E9008" s="17" t="s">
        <v>343</v>
      </c>
      <c r="F9008" s="25" t="str">
        <f>LEFT(E9008,MIN(FIND({0,1,2,3,4,5,6,7,8,9},ASC(E9008)&amp;1234567890))-1)</f>
        <v>U</v>
      </c>
      <c r="G9008" s="25">
        <f t="shared" si="280"/>
        <v>1</v>
      </c>
      <c r="H9008" s="25">
        <f>VLOOKUP(F9008,Table!$A$2:$C$121,2,0)</f>
        <v>3</v>
      </c>
      <c r="I9008" s="26">
        <f>VLOOKUP(F9008,Table!$A$2:$C$121,3,0)</f>
        <v>7</v>
      </c>
      <c r="J9008" s="17" t="s">
        <v>371</v>
      </c>
      <c r="K9008" s="25" t="str">
        <f>LEFT(J9008,MIN(FIND({0,1,2,3,4,5,6,7,8,9},ASC(J9008)&amp;1234567890))-1)</f>
        <v>O</v>
      </c>
      <c r="L9008" s="25">
        <f t="shared" si="281"/>
        <v>1</v>
      </c>
      <c r="M9008" s="25">
        <f>VLOOKUP(K9008,Table!$A$2:$C$121,2,0)</f>
        <v>16</v>
      </c>
      <c r="N9008" s="26">
        <f>VLOOKUP(K9008,Table!$A$2:$C$121,3,0)</f>
        <v>2</v>
      </c>
      <c r="O9008" s="13" t="str">
        <f>VLOOKUP(A9008,Table!$U$1:$V$230,2,0)</f>
        <v>Cubic</v>
      </c>
      <c r="P9008" s="1"/>
    </row>
    <row r="9009" spans="1:16">
      <c r="A9009" s="12">
        <v>225</v>
      </c>
      <c r="B9009" s="12">
        <v>24251</v>
      </c>
      <c r="C9009" s="12" t="s">
        <v>9818</v>
      </c>
      <c r="D9009" s="12" t="s">
        <v>6810</v>
      </c>
      <c r="E9009" s="17" t="s">
        <v>355</v>
      </c>
      <c r="F9009" s="25" t="str">
        <f>LEFT(E9009,MIN(FIND({0,1,2,3,4,5,6,7,8,9},ASC(E9009)&amp;1234567890))-1)</f>
        <v>Mn</v>
      </c>
      <c r="G9009" s="25">
        <f t="shared" si="280"/>
        <v>1</v>
      </c>
      <c r="H9009" s="25">
        <f>VLOOKUP(F9009,Table!$A$2:$C$121,2,0)</f>
        <v>7</v>
      </c>
      <c r="I9009" s="26">
        <f>VLOOKUP(F9009,Table!$A$2:$C$121,3,0)</f>
        <v>4</v>
      </c>
      <c r="J9009" s="17" t="s">
        <v>47</v>
      </c>
      <c r="K9009" s="25" t="str">
        <f>LEFT(J9009,MIN(FIND({0,1,2,3,4,5,6,7,8,9},ASC(J9009)&amp;1234567890))-1)</f>
        <v>Se</v>
      </c>
      <c r="L9009" s="25">
        <f t="shared" si="281"/>
        <v>1</v>
      </c>
      <c r="M9009" s="25">
        <f>VLOOKUP(K9009,Table!$A$2:$C$121,2,0)</f>
        <v>16</v>
      </c>
      <c r="N9009" s="26">
        <f>VLOOKUP(K9009,Table!$A$2:$C$121,3,0)</f>
        <v>4</v>
      </c>
      <c r="O9009" s="13" t="str">
        <f>VLOOKUP(A9009,Table!$U$1:$V$230,2,0)</f>
        <v>Cubic</v>
      </c>
      <c r="P9009" s="1"/>
    </row>
    <row r="9010" spans="1:16">
      <c r="A9010" s="12">
        <v>225</v>
      </c>
      <c r="B9010" s="12">
        <v>24582</v>
      </c>
      <c r="C9010" s="12" t="s">
        <v>9818</v>
      </c>
      <c r="D9010" s="12" t="s">
        <v>620</v>
      </c>
      <c r="E9010" s="17" t="s">
        <v>11764</v>
      </c>
      <c r="F9010" s="25" t="str">
        <f>LEFT(E9010,MIN(FIND({0,1,2,3,4,5,6,7,8,9},ASC(E9010)&amp;1234567890))-1)</f>
        <v>H</v>
      </c>
      <c r="G9010" s="25">
        <f t="shared" si="280"/>
        <v>2</v>
      </c>
      <c r="H9010" s="25">
        <f>VLOOKUP(F9010,Table!$A$2:$C$121,2,0)</f>
        <v>1</v>
      </c>
      <c r="I9010" s="26">
        <f>VLOOKUP(F9010,Table!$A$2:$C$121,3,0)</f>
        <v>1</v>
      </c>
      <c r="J9010" s="17" t="s">
        <v>379</v>
      </c>
      <c r="K9010" s="25" t="str">
        <f>LEFT(J9010,MIN(FIND({0,1,2,3,4,5,6,7,8,9},ASC(J9010)&amp;1234567890))-1)</f>
        <v>S</v>
      </c>
      <c r="L9010" s="25">
        <f t="shared" si="281"/>
        <v>1</v>
      </c>
      <c r="M9010" s="25">
        <f>VLOOKUP(K9010,Table!$A$2:$C$121,2,0)</f>
        <v>16</v>
      </c>
      <c r="N9010" s="26">
        <f>VLOOKUP(K9010,Table!$A$2:$C$121,3,0)</f>
        <v>3</v>
      </c>
      <c r="O9010" s="13" t="str">
        <f>VLOOKUP(A9010,Table!$U$1:$V$230,2,0)</f>
        <v>Cubic</v>
      </c>
      <c r="P9010" s="1"/>
    </row>
    <row r="9011" spans="1:16">
      <c r="A9011" s="12">
        <v>225</v>
      </c>
      <c r="B9011" s="12">
        <v>24583</v>
      </c>
      <c r="C9011" s="12" t="s">
        <v>9818</v>
      </c>
      <c r="D9011" s="12" t="s">
        <v>2047</v>
      </c>
      <c r="E9011" s="17" t="s">
        <v>446</v>
      </c>
      <c r="F9011" s="25" t="str">
        <f>LEFT(E9011,MIN(FIND({0,1,2,3,4,5,6,7,8,9},ASC(E9011)&amp;1234567890))-1)</f>
        <v>D</v>
      </c>
      <c r="G9011" s="25">
        <f t="shared" si="280"/>
        <v>2</v>
      </c>
      <c r="H9011" s="25">
        <f>VLOOKUP(F9011,Table!$A$2:$C$121,2,0)</f>
        <v>1</v>
      </c>
      <c r="I9011" s="26">
        <f>VLOOKUP(F9011,Table!$A$2:$C$121,3,0)</f>
        <v>1</v>
      </c>
      <c r="J9011" s="17" t="s">
        <v>379</v>
      </c>
      <c r="K9011" s="25" t="str">
        <f>LEFT(J9011,MIN(FIND({0,1,2,3,4,5,6,7,8,9},ASC(J9011)&amp;1234567890))-1)</f>
        <v>S</v>
      </c>
      <c r="L9011" s="25">
        <f t="shared" si="281"/>
        <v>1</v>
      </c>
      <c r="M9011" s="25">
        <f>VLOOKUP(K9011,Table!$A$2:$C$121,2,0)</f>
        <v>16</v>
      </c>
      <c r="N9011" s="26">
        <f>VLOOKUP(K9011,Table!$A$2:$C$121,3,0)</f>
        <v>3</v>
      </c>
      <c r="O9011" s="13" t="str">
        <f>VLOOKUP(A9011,Table!$U$1:$V$230,2,0)</f>
        <v>Cubic</v>
      </c>
      <c r="P9011" s="1"/>
    </row>
    <row r="9012" spans="1:16">
      <c r="A9012" s="12">
        <v>225</v>
      </c>
      <c r="B9012" s="12">
        <v>24584</v>
      </c>
      <c r="C9012" s="12" t="s">
        <v>9818</v>
      </c>
      <c r="D9012" s="12" t="s">
        <v>9860</v>
      </c>
      <c r="E9012" s="17" t="s">
        <v>11764</v>
      </c>
      <c r="F9012" s="25" t="str">
        <f>LEFT(E9012,MIN(FIND({0,1,2,3,4,5,6,7,8,9},ASC(E9012)&amp;1234567890))-1)</f>
        <v>H</v>
      </c>
      <c r="G9012" s="25">
        <f t="shared" si="280"/>
        <v>2</v>
      </c>
      <c r="H9012" s="25">
        <f>VLOOKUP(F9012,Table!$A$2:$C$121,2,0)</f>
        <v>1</v>
      </c>
      <c r="I9012" s="26">
        <f>VLOOKUP(F9012,Table!$A$2:$C$121,3,0)</f>
        <v>1</v>
      </c>
      <c r="J9012" s="17" t="s">
        <v>47</v>
      </c>
      <c r="K9012" s="25" t="str">
        <f>LEFT(J9012,MIN(FIND({0,1,2,3,4,5,6,7,8,9},ASC(J9012)&amp;1234567890))-1)</f>
        <v>Se</v>
      </c>
      <c r="L9012" s="25">
        <f t="shared" si="281"/>
        <v>1</v>
      </c>
      <c r="M9012" s="25">
        <f>VLOOKUP(K9012,Table!$A$2:$C$121,2,0)</f>
        <v>16</v>
      </c>
      <c r="N9012" s="26">
        <f>VLOOKUP(K9012,Table!$A$2:$C$121,3,0)</f>
        <v>4</v>
      </c>
      <c r="O9012" s="13" t="str">
        <f>VLOOKUP(A9012,Table!$U$1:$V$230,2,0)</f>
        <v>Cubic</v>
      </c>
      <c r="P9012" s="1"/>
    </row>
    <row r="9013" spans="1:16">
      <c r="A9013" s="12">
        <v>225</v>
      </c>
      <c r="B9013" s="12">
        <v>24585</v>
      </c>
      <c r="C9013" s="12" t="s">
        <v>9818</v>
      </c>
      <c r="D9013" s="12" t="s">
        <v>9861</v>
      </c>
      <c r="E9013" s="17" t="s">
        <v>446</v>
      </c>
      <c r="F9013" s="25" t="str">
        <f>LEFT(E9013,MIN(FIND({0,1,2,3,4,5,6,7,8,9},ASC(E9013)&amp;1234567890))-1)</f>
        <v>D</v>
      </c>
      <c r="G9013" s="25">
        <f t="shared" si="280"/>
        <v>2</v>
      </c>
      <c r="H9013" s="25">
        <f>VLOOKUP(F9013,Table!$A$2:$C$121,2,0)</f>
        <v>1</v>
      </c>
      <c r="I9013" s="26">
        <f>VLOOKUP(F9013,Table!$A$2:$C$121,3,0)</f>
        <v>1</v>
      </c>
      <c r="J9013" s="17" t="s">
        <v>47</v>
      </c>
      <c r="K9013" s="25" t="str">
        <f>LEFT(J9013,MIN(FIND({0,1,2,3,4,5,6,7,8,9},ASC(J9013)&amp;1234567890))-1)</f>
        <v>Se</v>
      </c>
      <c r="L9013" s="25">
        <f t="shared" si="281"/>
        <v>1</v>
      </c>
      <c r="M9013" s="25">
        <f>VLOOKUP(K9013,Table!$A$2:$C$121,2,0)</f>
        <v>16</v>
      </c>
      <c r="N9013" s="26">
        <f>VLOOKUP(K9013,Table!$A$2:$C$121,3,0)</f>
        <v>4</v>
      </c>
      <c r="O9013" s="13" t="str">
        <f>VLOOKUP(A9013,Table!$U$1:$V$230,2,0)</f>
        <v>Cubic</v>
      </c>
      <c r="P9013" s="1"/>
    </row>
    <row r="9014" spans="1:16">
      <c r="A9014" s="12">
        <v>225</v>
      </c>
      <c r="B9014" s="12">
        <v>24621</v>
      </c>
      <c r="C9014" s="12" t="s">
        <v>9818</v>
      </c>
      <c r="D9014" s="12" t="s">
        <v>9862</v>
      </c>
      <c r="E9014" s="17" t="s">
        <v>11640</v>
      </c>
      <c r="F9014" s="25" t="str">
        <f>LEFT(E9014,MIN(FIND({0,1,2,3,4,5,6,7,8,9},ASC(E9014)&amp;1234567890))-1)</f>
        <v>Pa</v>
      </c>
      <c r="G9014" s="25">
        <f t="shared" si="280"/>
        <v>1</v>
      </c>
      <c r="H9014" s="25">
        <f>VLOOKUP(F9014,Table!$A$2:$C$121,2,0)</f>
        <v>3</v>
      </c>
      <c r="I9014" s="26">
        <f>VLOOKUP(F9014,Table!$A$2:$C$121,3,0)</f>
        <v>7</v>
      </c>
      <c r="J9014" s="17" t="s">
        <v>371</v>
      </c>
      <c r="K9014" s="25" t="str">
        <f>LEFT(J9014,MIN(FIND({0,1,2,3,4,5,6,7,8,9},ASC(J9014)&amp;1234567890))-1)</f>
        <v>O</v>
      </c>
      <c r="L9014" s="25">
        <f t="shared" si="281"/>
        <v>1</v>
      </c>
      <c r="M9014" s="25">
        <f>VLOOKUP(K9014,Table!$A$2:$C$121,2,0)</f>
        <v>16</v>
      </c>
      <c r="N9014" s="26">
        <f>VLOOKUP(K9014,Table!$A$2:$C$121,3,0)</f>
        <v>2</v>
      </c>
      <c r="O9014" s="13" t="str">
        <f>VLOOKUP(A9014,Table!$U$1:$V$230,2,0)</f>
        <v>Cubic</v>
      </c>
      <c r="P9014" s="1"/>
    </row>
    <row r="9015" spans="1:16">
      <c r="A9015" s="12">
        <v>225</v>
      </c>
      <c r="B9015" s="12">
        <v>24705</v>
      </c>
      <c r="C9015" s="12" t="s">
        <v>9818</v>
      </c>
      <c r="D9015" s="12" t="s">
        <v>9863</v>
      </c>
      <c r="E9015" s="17" t="s">
        <v>343</v>
      </c>
      <c r="F9015" s="25" t="str">
        <f>LEFT(E9015,MIN(FIND({0,1,2,3,4,5,6,7,8,9},ASC(E9015)&amp;1234567890))-1)</f>
        <v>U</v>
      </c>
      <c r="G9015" s="25">
        <f t="shared" si="280"/>
        <v>1</v>
      </c>
      <c r="H9015" s="25">
        <f>VLOOKUP(F9015,Table!$A$2:$C$121,2,0)</f>
        <v>3</v>
      </c>
      <c r="I9015" s="26">
        <f>VLOOKUP(F9015,Table!$A$2:$C$121,3,0)</f>
        <v>7</v>
      </c>
      <c r="J9015" s="17" t="s">
        <v>12035</v>
      </c>
      <c r="K9015" s="25" t="str">
        <f>LEFT(J9015,MIN(FIND({0,1,2,3,4,5,6,7,8,9},ASC(J9015)&amp;1234567890))-1)</f>
        <v>B</v>
      </c>
      <c r="L9015" s="25">
        <f t="shared" si="281"/>
        <v>12</v>
      </c>
      <c r="M9015" s="25">
        <f>VLOOKUP(K9015,Table!$A$2:$C$121,2,0)</f>
        <v>13</v>
      </c>
      <c r="N9015" s="26">
        <f>VLOOKUP(K9015,Table!$A$2:$C$121,3,0)</f>
        <v>2</v>
      </c>
      <c r="O9015" s="13" t="str">
        <f>VLOOKUP(A9015,Table!$U$1:$V$230,2,0)</f>
        <v>Cubic</v>
      </c>
      <c r="P9015" s="1"/>
    </row>
    <row r="9016" spans="1:16">
      <c r="A9016" s="12">
        <v>225</v>
      </c>
      <c r="B9016" s="12">
        <v>24803</v>
      </c>
      <c r="C9016" s="12" t="s">
        <v>9818</v>
      </c>
      <c r="D9016" s="12" t="s">
        <v>9864</v>
      </c>
      <c r="E9016" s="17" t="s">
        <v>11894</v>
      </c>
      <c r="F9016" s="25" t="str">
        <f>LEFT(E9016,MIN(FIND({0,1,2,3,4,5,6,7,8,9},ASC(E9016)&amp;1234567890))-1)</f>
        <v>Mg</v>
      </c>
      <c r="G9016" s="25">
        <f t="shared" si="280"/>
        <v>2</v>
      </c>
      <c r="H9016" s="25">
        <f>VLOOKUP(F9016,Table!$A$2:$C$121,2,0)</f>
        <v>2</v>
      </c>
      <c r="I9016" s="26">
        <f>VLOOKUP(F9016,Table!$A$2:$C$121,3,0)</f>
        <v>3</v>
      </c>
      <c r="J9016" s="17" t="s">
        <v>31</v>
      </c>
      <c r="K9016" s="25" t="str">
        <f>LEFT(J9016,MIN(FIND({0,1,2,3,4,5,6,7,8,9},ASC(J9016)&amp;1234567890))-1)</f>
        <v>Si</v>
      </c>
      <c r="L9016" s="25">
        <f t="shared" si="281"/>
        <v>1</v>
      </c>
      <c r="M9016" s="25">
        <f>VLOOKUP(K9016,Table!$A$2:$C$121,2,0)</f>
        <v>14</v>
      </c>
      <c r="N9016" s="26">
        <f>VLOOKUP(K9016,Table!$A$2:$C$121,3,0)</f>
        <v>3</v>
      </c>
      <c r="O9016" s="13" t="str">
        <f>VLOOKUP(A9016,Table!$U$1:$V$230,2,0)</f>
        <v>Cubic</v>
      </c>
      <c r="P9016" s="1"/>
    </row>
    <row r="9017" spans="1:16">
      <c r="A9017" s="12">
        <v>225</v>
      </c>
      <c r="B9017" s="12">
        <v>26268</v>
      </c>
      <c r="C9017" s="12" t="s">
        <v>9818</v>
      </c>
      <c r="D9017" s="12" t="s">
        <v>4279</v>
      </c>
      <c r="E9017" s="17" t="s">
        <v>615</v>
      </c>
      <c r="F9017" s="25" t="str">
        <f>LEFT(E9017,MIN(FIND({0,1,2,3,4,5,6,7,8,9},ASC(E9017)&amp;1234567890))-1)</f>
        <v>Nd</v>
      </c>
      <c r="G9017" s="25">
        <f t="shared" si="280"/>
        <v>1</v>
      </c>
      <c r="H9017" s="25">
        <f>VLOOKUP(F9017,Table!$A$2:$C$121,2,0)</f>
        <v>3</v>
      </c>
      <c r="I9017" s="26">
        <f>VLOOKUP(F9017,Table!$A$2:$C$121,3,0)</f>
        <v>6</v>
      </c>
      <c r="J9017" s="17" t="s">
        <v>540</v>
      </c>
      <c r="K9017" s="25" t="str">
        <f>LEFT(J9017,MIN(FIND({0,1,2,3,4,5,6,7,8,9},ASC(J9017)&amp;1234567890))-1)</f>
        <v>As</v>
      </c>
      <c r="L9017" s="25">
        <f t="shared" si="281"/>
        <v>1</v>
      </c>
      <c r="M9017" s="25">
        <f>VLOOKUP(K9017,Table!$A$2:$C$121,2,0)</f>
        <v>15</v>
      </c>
      <c r="N9017" s="26">
        <f>VLOOKUP(K9017,Table!$A$2:$C$121,3,0)</f>
        <v>4</v>
      </c>
      <c r="O9017" s="13" t="str">
        <f>VLOOKUP(A9017,Table!$U$1:$V$230,2,0)</f>
        <v>Cubic</v>
      </c>
      <c r="P9017" s="1"/>
    </row>
    <row r="9018" spans="1:16">
      <c r="A9018" s="12">
        <v>225</v>
      </c>
      <c r="B9018" s="12">
        <v>26269</v>
      </c>
      <c r="C9018" s="12" t="s">
        <v>9818</v>
      </c>
      <c r="D9018" s="12" t="s">
        <v>15310</v>
      </c>
      <c r="E9018" s="17" t="s">
        <v>14268</v>
      </c>
      <c r="F9018" s="25" t="str">
        <f>LEFT(E9018,MIN(FIND({0,1,2,3,4,5,6,7,8,9},ASC(E9018)&amp;1234567890))-1)</f>
        <v>Tb</v>
      </c>
      <c r="G9018" s="25">
        <f t="shared" si="280"/>
        <v>1</v>
      </c>
      <c r="H9018" s="25">
        <f>VLOOKUP(F9018,Table!$A$2:$C$121,2,0)</f>
        <v>3</v>
      </c>
      <c r="I9018" s="26">
        <f>VLOOKUP(F9018,Table!$A$2:$C$121,3,0)</f>
        <v>6</v>
      </c>
      <c r="J9018" s="17" t="s">
        <v>15345</v>
      </c>
      <c r="K9018" s="25" t="str">
        <f>LEFT(J9018,MIN(FIND({0,1,2,3,4,5,6,7,8,9},ASC(J9018)&amp;1234567890))-1)</f>
        <v>As</v>
      </c>
      <c r="L9018" s="25">
        <f t="shared" si="281"/>
        <v>0.97599999999999998</v>
      </c>
      <c r="M9018" s="25">
        <f>VLOOKUP(K9018,Table!$A$2:$C$121,2,0)</f>
        <v>15</v>
      </c>
      <c r="N9018" s="26">
        <f>VLOOKUP(K9018,Table!$A$2:$C$121,3,0)</f>
        <v>4</v>
      </c>
      <c r="O9018" s="13" t="str">
        <f>VLOOKUP(A9018,Table!$U$1:$V$230,2,0)</f>
        <v>Cubic</v>
      </c>
      <c r="P9018" s="1"/>
    </row>
    <row r="9019" spans="1:16">
      <c r="A9019" s="12">
        <v>225</v>
      </c>
      <c r="B9019" s="12">
        <v>26630</v>
      </c>
      <c r="C9019" s="12" t="s">
        <v>9818</v>
      </c>
      <c r="D9019" s="12" t="s">
        <v>9865</v>
      </c>
      <c r="E9019" s="17" t="s">
        <v>11390</v>
      </c>
      <c r="F9019" s="25" t="str">
        <f>LEFT(E9019,MIN(FIND({0,1,2,3,4,5,6,7,8,9},ASC(E9019)&amp;1234567890))-1)</f>
        <v>Cr</v>
      </c>
      <c r="G9019" s="25">
        <f t="shared" si="280"/>
        <v>1</v>
      </c>
      <c r="H9019" s="25">
        <f>VLOOKUP(F9019,Table!$A$2:$C$121,2,0)</f>
        <v>6</v>
      </c>
      <c r="I9019" s="26">
        <f>VLOOKUP(F9019,Table!$A$2:$C$121,3,0)</f>
        <v>4</v>
      </c>
      <c r="J9019" s="17" t="s">
        <v>11764</v>
      </c>
      <c r="K9019" s="25" t="str">
        <f>LEFT(J9019,MIN(FIND({0,1,2,3,4,5,6,7,8,9},ASC(J9019)&amp;1234567890))-1)</f>
        <v>H</v>
      </c>
      <c r="L9019" s="25">
        <f t="shared" si="281"/>
        <v>2</v>
      </c>
      <c r="M9019" s="25">
        <f>VLOOKUP(K9019,Table!$A$2:$C$121,2,0)</f>
        <v>1</v>
      </c>
      <c r="N9019" s="26">
        <f>VLOOKUP(K9019,Table!$A$2:$C$121,3,0)</f>
        <v>1</v>
      </c>
      <c r="O9019" s="13" t="str">
        <f>VLOOKUP(A9019,Table!$U$1:$V$230,2,0)</f>
        <v>Cubic</v>
      </c>
      <c r="P9019" s="1"/>
    </row>
    <row r="9020" spans="1:16">
      <c r="A9020" s="12">
        <v>225</v>
      </c>
      <c r="B9020" s="12">
        <v>26645</v>
      </c>
      <c r="C9020" s="12" t="s">
        <v>9818</v>
      </c>
      <c r="D9020" s="12" t="s">
        <v>9866</v>
      </c>
      <c r="E9020" s="17" t="s">
        <v>11814</v>
      </c>
      <c r="F9020" s="25" t="str">
        <f>LEFT(E9020,MIN(FIND({0,1,2,3,4,5,6,7,8,9},ASC(E9020)&amp;1234567890))-1)</f>
        <v>Po</v>
      </c>
      <c r="G9020" s="25">
        <f t="shared" si="280"/>
        <v>1</v>
      </c>
      <c r="H9020" s="25">
        <f>VLOOKUP(F9020,Table!$A$2:$C$121,2,0)</f>
        <v>16</v>
      </c>
      <c r="I9020" s="26">
        <f>VLOOKUP(F9020,Table!$A$2:$C$121,3,0)</f>
        <v>6</v>
      </c>
      <c r="J9020" s="17" t="s">
        <v>32</v>
      </c>
      <c r="K9020" s="25" t="str">
        <f>LEFT(J9020,MIN(FIND({0,1,2,3,4,5,6,7,8,9},ASC(J9020)&amp;1234567890))-1)</f>
        <v>O</v>
      </c>
      <c r="L9020" s="25">
        <f t="shared" si="281"/>
        <v>2</v>
      </c>
      <c r="M9020" s="25">
        <f>VLOOKUP(K9020,Table!$A$2:$C$121,2,0)</f>
        <v>16</v>
      </c>
      <c r="N9020" s="26">
        <f>VLOOKUP(K9020,Table!$A$2:$C$121,3,0)</f>
        <v>2</v>
      </c>
      <c r="O9020" s="13" t="str">
        <f>VLOOKUP(A9020,Table!$U$1:$V$230,2,0)</f>
        <v>Cubic</v>
      </c>
      <c r="P9020" s="1"/>
    </row>
    <row r="9021" spans="1:16">
      <c r="A9021" s="12">
        <v>225</v>
      </c>
      <c r="B9021" s="12">
        <v>26653</v>
      </c>
      <c r="C9021" s="12" t="s">
        <v>9818</v>
      </c>
      <c r="D9021" s="12" t="s">
        <v>9130</v>
      </c>
      <c r="E9021" s="17" t="s">
        <v>11363</v>
      </c>
      <c r="F9021" s="25" t="str">
        <f>LEFT(E9021,MIN(FIND({0,1,2,3,4,5,6,7,8,9},ASC(E9021)&amp;1234567890))-1)</f>
        <v>Th</v>
      </c>
      <c r="G9021" s="25">
        <f t="shared" si="280"/>
        <v>1</v>
      </c>
      <c r="H9021" s="25">
        <f>VLOOKUP(F9021,Table!$A$2:$C$121,2,0)</f>
        <v>3</v>
      </c>
      <c r="I9021" s="26">
        <f>VLOOKUP(F9021,Table!$A$2:$C$121,3,0)</f>
        <v>7</v>
      </c>
      <c r="J9021" s="17" t="s">
        <v>47</v>
      </c>
      <c r="K9021" s="25" t="str">
        <f>LEFT(J9021,MIN(FIND({0,1,2,3,4,5,6,7,8,9},ASC(J9021)&amp;1234567890))-1)</f>
        <v>Se</v>
      </c>
      <c r="L9021" s="25">
        <f t="shared" si="281"/>
        <v>1</v>
      </c>
      <c r="M9021" s="25">
        <f>VLOOKUP(K9021,Table!$A$2:$C$121,2,0)</f>
        <v>16</v>
      </c>
      <c r="N9021" s="26">
        <f>VLOOKUP(K9021,Table!$A$2:$C$121,3,0)</f>
        <v>4</v>
      </c>
      <c r="O9021" s="13" t="str">
        <f>VLOOKUP(A9021,Table!$U$1:$V$230,2,0)</f>
        <v>Cubic</v>
      </c>
      <c r="P9021" s="1"/>
    </row>
    <row r="9022" spans="1:16">
      <c r="A9022" s="12">
        <v>225</v>
      </c>
      <c r="B9022" s="12">
        <v>26735</v>
      </c>
      <c r="C9022" s="12" t="s">
        <v>9818</v>
      </c>
      <c r="D9022" s="12" t="s">
        <v>1956</v>
      </c>
      <c r="E9022" s="17" t="s">
        <v>11745</v>
      </c>
      <c r="F9022" s="25" t="str">
        <f>LEFT(E9022,MIN(FIND({0,1,2,3,4,5,6,7,8,9},ASC(E9022)&amp;1234567890))-1)</f>
        <v>K</v>
      </c>
      <c r="G9022" s="25">
        <f t="shared" si="280"/>
        <v>2</v>
      </c>
      <c r="H9022" s="25">
        <f>VLOOKUP(F9022,Table!$A$2:$C$121,2,0)</f>
        <v>1</v>
      </c>
      <c r="I9022" s="26">
        <f>VLOOKUP(F9022,Table!$A$2:$C$121,3,0)</f>
        <v>4</v>
      </c>
      <c r="J9022" s="17" t="s">
        <v>379</v>
      </c>
      <c r="K9022" s="25" t="str">
        <f>LEFT(J9022,MIN(FIND({0,1,2,3,4,5,6,7,8,9},ASC(J9022)&amp;1234567890))-1)</f>
        <v>S</v>
      </c>
      <c r="L9022" s="25">
        <f t="shared" si="281"/>
        <v>1</v>
      </c>
      <c r="M9022" s="25">
        <f>VLOOKUP(K9022,Table!$A$2:$C$121,2,0)</f>
        <v>16</v>
      </c>
      <c r="N9022" s="26">
        <f>VLOOKUP(K9022,Table!$A$2:$C$121,3,0)</f>
        <v>3</v>
      </c>
      <c r="O9022" s="13" t="str">
        <f>VLOOKUP(A9022,Table!$U$1:$V$230,2,0)</f>
        <v>Cubic</v>
      </c>
      <c r="P9022" s="1"/>
    </row>
    <row r="9023" spans="1:16">
      <c r="A9023" s="12">
        <v>225</v>
      </c>
      <c r="B9023" s="12">
        <v>26909</v>
      </c>
      <c r="C9023" s="12" t="s">
        <v>9818</v>
      </c>
      <c r="D9023" s="12" t="s">
        <v>9867</v>
      </c>
      <c r="E9023" s="17" t="s">
        <v>457</v>
      </c>
      <c r="F9023" s="25" t="str">
        <f>LEFT(E9023,MIN(FIND({0,1,2,3,4,5,6,7,8,9},ASC(E9023)&amp;1234567890))-1)</f>
        <v>Li</v>
      </c>
      <c r="G9023" s="25">
        <f t="shared" si="280"/>
        <v>1</v>
      </c>
      <c r="H9023" s="25">
        <f>VLOOKUP(F9023,Table!$A$2:$C$121,2,0)</f>
        <v>1</v>
      </c>
      <c r="I9023" s="26">
        <f>VLOOKUP(F9023,Table!$A$2:$C$121,3,0)</f>
        <v>2</v>
      </c>
      <c r="J9023" s="17" t="s">
        <v>11343</v>
      </c>
      <c r="K9023" s="25" t="str">
        <f>LEFT(J9023,MIN(FIND({0,1,2,3,4,5,6,7,8,9},ASC(J9023)&amp;1234567890))-1)</f>
        <v>Cl</v>
      </c>
      <c r="L9023" s="25">
        <f t="shared" si="281"/>
        <v>1</v>
      </c>
      <c r="M9023" s="25">
        <f>VLOOKUP(K9023,Table!$A$2:$C$121,2,0)</f>
        <v>17</v>
      </c>
      <c r="N9023" s="26">
        <f>VLOOKUP(K9023,Table!$A$2:$C$121,3,0)</f>
        <v>3</v>
      </c>
      <c r="O9023" s="13" t="str">
        <f>VLOOKUP(A9023,Table!$U$1:$V$230,2,0)</f>
        <v>Cubic</v>
      </c>
      <c r="P9023" s="1"/>
    </row>
    <row r="9024" spans="1:16">
      <c r="A9024" s="12">
        <v>225</v>
      </c>
      <c r="B9024" s="12">
        <v>26948</v>
      </c>
      <c r="C9024" s="12" t="s">
        <v>9818</v>
      </c>
      <c r="D9024" s="12" t="s">
        <v>9868</v>
      </c>
      <c r="E9024" s="17" t="s">
        <v>11874</v>
      </c>
      <c r="F9024" s="25" t="str">
        <f>LEFT(E9024,MIN(FIND({0,1,2,3,4,5,6,7,8,9},ASC(E9024)&amp;1234567890))-1)</f>
        <v>Sc</v>
      </c>
      <c r="G9024" s="25">
        <f t="shared" si="280"/>
        <v>1</v>
      </c>
      <c r="H9024" s="25">
        <f>VLOOKUP(F9024,Table!$A$2:$C$121,2,0)</f>
        <v>3</v>
      </c>
      <c r="I9024" s="26">
        <f>VLOOKUP(F9024,Table!$A$2:$C$121,3,0)</f>
        <v>4</v>
      </c>
      <c r="J9024" s="17" t="s">
        <v>68</v>
      </c>
      <c r="K9024" s="25" t="str">
        <f>LEFT(J9024,MIN(FIND({0,1,2,3,4,5,6,7,8,9},ASC(J9024)&amp;1234567890))-1)</f>
        <v>N</v>
      </c>
      <c r="L9024" s="25">
        <f t="shared" si="281"/>
        <v>1</v>
      </c>
      <c r="M9024" s="25">
        <f>VLOOKUP(K9024,Table!$A$2:$C$121,2,0)</f>
        <v>15</v>
      </c>
      <c r="N9024" s="26">
        <f>VLOOKUP(K9024,Table!$A$2:$C$121,3,0)</f>
        <v>2</v>
      </c>
      <c r="O9024" s="13" t="str">
        <f>VLOOKUP(A9024,Table!$U$1:$V$230,2,0)</f>
        <v>Cubic</v>
      </c>
      <c r="P9024" s="1"/>
    </row>
    <row r="9025" spans="1:16">
      <c r="A9025" s="12">
        <v>225</v>
      </c>
      <c r="B9025" s="12">
        <v>26950</v>
      </c>
      <c r="C9025" s="12" t="s">
        <v>9818</v>
      </c>
      <c r="D9025" s="12" t="s">
        <v>9869</v>
      </c>
      <c r="E9025" s="17" t="s">
        <v>377</v>
      </c>
      <c r="F9025" s="25" t="str">
        <f>LEFT(E9025,MIN(FIND({0,1,2,3,4,5,6,7,8,9},ASC(E9025)&amp;1234567890))-1)</f>
        <v>Zr</v>
      </c>
      <c r="G9025" s="25">
        <f t="shared" si="280"/>
        <v>1</v>
      </c>
      <c r="H9025" s="25">
        <f>VLOOKUP(F9025,Table!$A$2:$C$121,2,0)</f>
        <v>4</v>
      </c>
      <c r="I9025" s="26">
        <f>VLOOKUP(F9025,Table!$A$2:$C$121,3,0)</f>
        <v>5</v>
      </c>
      <c r="J9025" s="17" t="s">
        <v>68</v>
      </c>
      <c r="K9025" s="25" t="str">
        <f>LEFT(J9025,MIN(FIND({0,1,2,3,4,5,6,7,8,9},ASC(J9025)&amp;1234567890))-1)</f>
        <v>N</v>
      </c>
      <c r="L9025" s="25">
        <f t="shared" si="281"/>
        <v>1</v>
      </c>
      <c r="M9025" s="25">
        <f>VLOOKUP(K9025,Table!$A$2:$C$121,2,0)</f>
        <v>15</v>
      </c>
      <c r="N9025" s="26">
        <f>VLOOKUP(K9025,Table!$A$2:$C$121,3,0)</f>
        <v>2</v>
      </c>
      <c r="O9025" s="13" t="str">
        <f>VLOOKUP(A9025,Table!$U$1:$V$230,2,0)</f>
        <v>Cubic</v>
      </c>
      <c r="P9025" s="1"/>
    </row>
    <row r="9026" spans="1:16">
      <c r="A9026" s="12">
        <v>225</v>
      </c>
      <c r="B9026" s="12">
        <v>26955</v>
      </c>
      <c r="C9026" s="12" t="s">
        <v>9818</v>
      </c>
      <c r="D9026" s="12" t="s">
        <v>9870</v>
      </c>
      <c r="E9026" s="17" t="s">
        <v>335</v>
      </c>
      <c r="F9026" s="25" t="str">
        <f>LEFT(E9026,MIN(FIND({0,1,2,3,4,5,6,7,8,9},ASC(E9026)&amp;1234567890))-1)</f>
        <v>Nb</v>
      </c>
      <c r="G9026" s="25">
        <f t="shared" ref="G9026:G9089" si="282">IF(SUBSTITUTE(E9026,F9026,"")="",1,SUBSTITUTE(E9026,F9026,""))*1</f>
        <v>1</v>
      </c>
      <c r="H9026" s="25">
        <f>VLOOKUP(F9026,Table!$A$2:$C$121,2,0)</f>
        <v>5</v>
      </c>
      <c r="I9026" s="26">
        <f>VLOOKUP(F9026,Table!$A$2:$C$121,3,0)</f>
        <v>5</v>
      </c>
      <c r="J9026" s="17" t="s">
        <v>614</v>
      </c>
      <c r="K9026" s="25" t="str">
        <f>LEFT(J9026,MIN(FIND({0,1,2,3,4,5,6,7,8,9},ASC(J9026)&amp;1234567890))-1)</f>
        <v>C</v>
      </c>
      <c r="L9026" s="25">
        <f t="shared" ref="L9026:L9089" si="283">IF(SUBSTITUTE(J9026,K9026,"")="",1,SUBSTITUTE(J9026,K9026,""))*1</f>
        <v>1</v>
      </c>
      <c r="M9026" s="25">
        <f>VLOOKUP(K9026,Table!$A$2:$C$121,2,0)</f>
        <v>14</v>
      </c>
      <c r="N9026" s="26">
        <f>VLOOKUP(K9026,Table!$A$2:$C$121,3,0)</f>
        <v>2</v>
      </c>
      <c r="O9026" s="13" t="str">
        <f>VLOOKUP(A9026,Table!$U$1:$V$230,2,0)</f>
        <v>Cubic</v>
      </c>
      <c r="P9026" s="1"/>
    </row>
    <row r="9027" spans="1:16">
      <c r="A9027" s="12">
        <v>225</v>
      </c>
      <c r="B9027" s="12">
        <v>26956</v>
      </c>
      <c r="C9027" s="12" t="s">
        <v>9818</v>
      </c>
      <c r="D9027" s="12" t="s">
        <v>9871</v>
      </c>
      <c r="E9027" s="17" t="s">
        <v>405</v>
      </c>
      <c r="F9027" s="25" t="str">
        <f>LEFT(E9027,MIN(FIND({0,1,2,3,4,5,6,7,8,9},ASC(E9027)&amp;1234567890))-1)</f>
        <v>Ta</v>
      </c>
      <c r="G9027" s="25">
        <f t="shared" si="282"/>
        <v>1</v>
      </c>
      <c r="H9027" s="25">
        <f>VLOOKUP(F9027,Table!$A$2:$C$121,2,0)</f>
        <v>5</v>
      </c>
      <c r="I9027" s="26">
        <f>VLOOKUP(F9027,Table!$A$2:$C$121,3,0)</f>
        <v>6</v>
      </c>
      <c r="J9027" s="17" t="s">
        <v>614</v>
      </c>
      <c r="K9027" s="25" t="str">
        <f>LEFT(J9027,MIN(FIND({0,1,2,3,4,5,6,7,8,9},ASC(J9027)&amp;1234567890))-1)</f>
        <v>C</v>
      </c>
      <c r="L9027" s="25">
        <f t="shared" si="283"/>
        <v>1</v>
      </c>
      <c r="M9027" s="25">
        <f>VLOOKUP(K9027,Table!$A$2:$C$121,2,0)</f>
        <v>14</v>
      </c>
      <c r="N9027" s="26">
        <f>VLOOKUP(K9027,Table!$A$2:$C$121,3,0)</f>
        <v>2</v>
      </c>
      <c r="O9027" s="13" t="str">
        <f>VLOOKUP(A9027,Table!$U$1:$V$230,2,0)</f>
        <v>Cubic</v>
      </c>
      <c r="P9027" s="1"/>
    </row>
    <row r="9028" spans="1:16">
      <c r="A9028" s="12">
        <v>225</v>
      </c>
      <c r="B9028" s="12">
        <v>26957</v>
      </c>
      <c r="C9028" s="12" t="s">
        <v>9818</v>
      </c>
      <c r="D9028" s="12" t="s">
        <v>4589</v>
      </c>
      <c r="E9028" s="17" t="s">
        <v>12081</v>
      </c>
      <c r="F9028" s="25" t="str">
        <f>LEFT(E9028,MIN(FIND({0,1,2,3,4,5,6,7,8,9},ASC(E9028)&amp;1234567890))-1)</f>
        <v>Be</v>
      </c>
      <c r="G9028" s="25">
        <f t="shared" si="282"/>
        <v>1</v>
      </c>
      <c r="H9028" s="25">
        <f>VLOOKUP(F9028,Table!$A$2:$C$121,2,0)</f>
        <v>2</v>
      </c>
      <c r="I9028" s="26">
        <f>VLOOKUP(F9028,Table!$A$2:$C$121,3,0)</f>
        <v>2</v>
      </c>
      <c r="J9028" s="17" t="s">
        <v>371</v>
      </c>
      <c r="K9028" s="25" t="str">
        <f>LEFT(J9028,MIN(FIND({0,1,2,3,4,5,6,7,8,9},ASC(J9028)&amp;1234567890))-1)</f>
        <v>O</v>
      </c>
      <c r="L9028" s="25">
        <f t="shared" si="283"/>
        <v>1</v>
      </c>
      <c r="M9028" s="25">
        <f>VLOOKUP(K9028,Table!$A$2:$C$121,2,0)</f>
        <v>16</v>
      </c>
      <c r="N9028" s="26">
        <f>VLOOKUP(K9028,Table!$A$2:$C$121,3,0)</f>
        <v>2</v>
      </c>
      <c r="O9028" s="13" t="str">
        <f>VLOOKUP(A9028,Table!$U$1:$V$230,2,0)</f>
        <v>Cubic</v>
      </c>
      <c r="P9028" s="1"/>
    </row>
    <row r="9029" spans="1:16">
      <c r="A9029" s="12">
        <v>225</v>
      </c>
      <c r="B9029" s="12">
        <v>26960</v>
      </c>
      <c r="C9029" s="12" t="s">
        <v>9818</v>
      </c>
      <c r="D9029" s="12" t="s">
        <v>9872</v>
      </c>
      <c r="E9029" s="17" t="s">
        <v>433</v>
      </c>
      <c r="F9029" s="25" t="str">
        <f>LEFT(E9029,MIN(FIND({0,1,2,3,4,5,6,7,8,9},ASC(E9029)&amp;1234567890))-1)</f>
        <v>Sr</v>
      </c>
      <c r="G9029" s="25">
        <f t="shared" si="282"/>
        <v>1</v>
      </c>
      <c r="H9029" s="25">
        <f>VLOOKUP(F9029,Table!$A$2:$C$121,2,0)</f>
        <v>2</v>
      </c>
      <c r="I9029" s="26">
        <f>VLOOKUP(F9029,Table!$A$2:$C$121,3,0)</f>
        <v>5</v>
      </c>
      <c r="J9029" s="17" t="s">
        <v>371</v>
      </c>
      <c r="K9029" s="25" t="str">
        <f>LEFT(J9029,MIN(FIND({0,1,2,3,4,5,6,7,8,9},ASC(J9029)&amp;1234567890))-1)</f>
        <v>O</v>
      </c>
      <c r="L9029" s="25">
        <f t="shared" si="283"/>
        <v>1</v>
      </c>
      <c r="M9029" s="25">
        <f>VLOOKUP(K9029,Table!$A$2:$C$121,2,0)</f>
        <v>16</v>
      </c>
      <c r="N9029" s="26">
        <f>VLOOKUP(K9029,Table!$A$2:$C$121,3,0)</f>
        <v>2</v>
      </c>
      <c r="O9029" s="13" t="str">
        <f>VLOOKUP(A9029,Table!$U$1:$V$230,2,0)</f>
        <v>Cubic</v>
      </c>
      <c r="P9029" s="1"/>
    </row>
    <row r="9030" spans="1:16">
      <c r="A9030" s="12">
        <v>225</v>
      </c>
      <c r="B9030" s="12">
        <v>26961</v>
      </c>
      <c r="C9030" s="12" t="s">
        <v>9818</v>
      </c>
      <c r="D9030" s="12" t="s">
        <v>4428</v>
      </c>
      <c r="E9030" s="17" t="s">
        <v>410</v>
      </c>
      <c r="F9030" s="25" t="str">
        <f>LEFT(E9030,MIN(FIND({0,1,2,3,4,5,6,7,8,9},ASC(E9030)&amp;1234567890))-1)</f>
        <v>Ba</v>
      </c>
      <c r="G9030" s="25">
        <f t="shared" si="282"/>
        <v>1</v>
      </c>
      <c r="H9030" s="25">
        <f>VLOOKUP(F9030,Table!$A$2:$C$121,2,0)</f>
        <v>2</v>
      </c>
      <c r="I9030" s="26">
        <f>VLOOKUP(F9030,Table!$A$2:$C$121,3,0)</f>
        <v>6</v>
      </c>
      <c r="J9030" s="17" t="s">
        <v>371</v>
      </c>
      <c r="K9030" s="25" t="str">
        <f>LEFT(J9030,MIN(FIND({0,1,2,3,4,5,6,7,8,9},ASC(J9030)&amp;1234567890))-1)</f>
        <v>O</v>
      </c>
      <c r="L9030" s="25">
        <f t="shared" si="283"/>
        <v>1</v>
      </c>
      <c r="M9030" s="25">
        <f>VLOOKUP(K9030,Table!$A$2:$C$121,2,0)</f>
        <v>16</v>
      </c>
      <c r="N9030" s="26">
        <f>VLOOKUP(K9030,Table!$A$2:$C$121,3,0)</f>
        <v>2</v>
      </c>
      <c r="O9030" s="13" t="str">
        <f>VLOOKUP(A9030,Table!$U$1:$V$230,2,0)</f>
        <v>Cubic</v>
      </c>
      <c r="P9030" s="1"/>
    </row>
    <row r="9031" spans="1:16">
      <c r="A9031" s="12">
        <v>225</v>
      </c>
      <c r="B9031" s="12">
        <v>27043</v>
      </c>
      <c r="C9031" s="12" t="s">
        <v>9818</v>
      </c>
      <c r="D9031" s="12" t="s">
        <v>1763</v>
      </c>
      <c r="E9031" s="17" t="s">
        <v>11413</v>
      </c>
      <c r="F9031" s="25" t="str">
        <f>LEFT(E9031,MIN(FIND({0,1,2,3,4,5,6,7,8,9},ASC(E9031)&amp;1234567890))-1)</f>
        <v>D</v>
      </c>
      <c r="G9031" s="25">
        <f t="shared" si="282"/>
        <v>1</v>
      </c>
      <c r="H9031" s="25">
        <f>VLOOKUP(F9031,Table!$A$2:$C$121,2,0)</f>
        <v>1</v>
      </c>
      <c r="I9031" s="26">
        <f>VLOOKUP(F9031,Table!$A$2:$C$121,3,0)</f>
        <v>1</v>
      </c>
      <c r="J9031" s="17" t="s">
        <v>11343</v>
      </c>
      <c r="K9031" s="25" t="str">
        <f>LEFT(J9031,MIN(FIND({0,1,2,3,4,5,6,7,8,9},ASC(J9031)&amp;1234567890))-1)</f>
        <v>Cl</v>
      </c>
      <c r="L9031" s="25">
        <f t="shared" si="283"/>
        <v>1</v>
      </c>
      <c r="M9031" s="25">
        <f>VLOOKUP(K9031,Table!$A$2:$C$121,2,0)</f>
        <v>17</v>
      </c>
      <c r="N9031" s="26">
        <f>VLOOKUP(K9031,Table!$A$2:$C$121,3,0)</f>
        <v>3</v>
      </c>
      <c r="O9031" s="13" t="str">
        <f>VLOOKUP(A9031,Table!$U$1:$V$230,2,0)</f>
        <v>Cubic</v>
      </c>
      <c r="P9031" s="1"/>
    </row>
    <row r="9032" spans="1:16">
      <c r="A9032" s="12">
        <v>225</v>
      </c>
      <c r="B9032" s="12">
        <v>27104</v>
      </c>
      <c r="C9032" s="12" t="s">
        <v>9818</v>
      </c>
      <c r="D9032" s="12" t="s">
        <v>12</v>
      </c>
      <c r="E9032" s="17" t="s">
        <v>46</v>
      </c>
      <c r="F9032" s="25" t="str">
        <f>LEFT(E9032,MIN(FIND({0,1,2,3,4,5,6,7,8,9},ASC(E9032)&amp;1234567890))-1)</f>
        <v>La</v>
      </c>
      <c r="G9032" s="25">
        <f t="shared" si="282"/>
        <v>1</v>
      </c>
      <c r="H9032" s="25">
        <f>VLOOKUP(F9032,Table!$A$2:$C$121,2,0)</f>
        <v>3</v>
      </c>
      <c r="I9032" s="26">
        <f>VLOOKUP(F9032,Table!$A$2:$C$121,3,0)</f>
        <v>6</v>
      </c>
      <c r="J9032" s="17" t="s">
        <v>47</v>
      </c>
      <c r="K9032" s="25" t="str">
        <f>LEFT(J9032,MIN(FIND({0,1,2,3,4,5,6,7,8,9},ASC(J9032)&amp;1234567890))-1)</f>
        <v>Se</v>
      </c>
      <c r="L9032" s="25">
        <f t="shared" si="283"/>
        <v>1</v>
      </c>
      <c r="M9032" s="25">
        <f>VLOOKUP(K9032,Table!$A$2:$C$121,2,0)</f>
        <v>16</v>
      </c>
      <c r="N9032" s="26">
        <f>VLOOKUP(K9032,Table!$A$2:$C$121,3,0)</f>
        <v>4</v>
      </c>
      <c r="O9032" s="13" t="str">
        <f>VLOOKUP(A9032,Table!$U$1:$V$230,2,0)</f>
        <v>Cubic</v>
      </c>
      <c r="P9032" s="1"/>
    </row>
    <row r="9033" spans="1:16">
      <c r="A9033" s="12">
        <v>225</v>
      </c>
      <c r="B9033" s="12">
        <v>27105</v>
      </c>
      <c r="C9033" s="12" t="s">
        <v>9818</v>
      </c>
      <c r="D9033" s="12" t="s">
        <v>9873</v>
      </c>
      <c r="E9033" s="17" t="s">
        <v>11331</v>
      </c>
      <c r="F9033" s="25" t="str">
        <f>LEFT(E9033,MIN(FIND({0,1,2,3,4,5,6,7,8,9},ASC(E9033)&amp;1234567890))-1)</f>
        <v>Ce</v>
      </c>
      <c r="G9033" s="25">
        <f t="shared" si="282"/>
        <v>1</v>
      </c>
      <c r="H9033" s="25">
        <f>VLOOKUP(F9033,Table!$A$2:$C$121,2,0)</f>
        <v>3</v>
      </c>
      <c r="I9033" s="26">
        <f>VLOOKUP(F9033,Table!$A$2:$C$121,3,0)</f>
        <v>6</v>
      </c>
      <c r="J9033" s="17" t="s">
        <v>47</v>
      </c>
      <c r="K9033" s="25" t="str">
        <f>LEFT(J9033,MIN(FIND({0,1,2,3,4,5,6,7,8,9},ASC(J9033)&amp;1234567890))-1)</f>
        <v>Se</v>
      </c>
      <c r="L9033" s="25">
        <f t="shared" si="283"/>
        <v>1</v>
      </c>
      <c r="M9033" s="25">
        <f>VLOOKUP(K9033,Table!$A$2:$C$121,2,0)</f>
        <v>16</v>
      </c>
      <c r="N9033" s="26">
        <f>VLOOKUP(K9033,Table!$A$2:$C$121,3,0)</f>
        <v>4</v>
      </c>
      <c r="O9033" s="13" t="str">
        <f>VLOOKUP(A9033,Table!$U$1:$V$230,2,0)</f>
        <v>Cubic</v>
      </c>
      <c r="P9033" s="1"/>
    </row>
    <row r="9034" spans="1:16">
      <c r="A9034" s="12">
        <v>225</v>
      </c>
      <c r="B9034" s="12">
        <v>27106</v>
      </c>
      <c r="C9034" s="12" t="s">
        <v>9818</v>
      </c>
      <c r="D9034" s="12" t="s">
        <v>9874</v>
      </c>
      <c r="E9034" s="17" t="s">
        <v>11332</v>
      </c>
      <c r="F9034" s="25" t="str">
        <f>LEFT(E9034,MIN(FIND({0,1,2,3,4,5,6,7,8,9},ASC(E9034)&amp;1234567890))-1)</f>
        <v>Pr</v>
      </c>
      <c r="G9034" s="25">
        <f t="shared" si="282"/>
        <v>1</v>
      </c>
      <c r="H9034" s="25">
        <f>VLOOKUP(F9034,Table!$A$2:$C$121,2,0)</f>
        <v>3</v>
      </c>
      <c r="I9034" s="26">
        <f>VLOOKUP(F9034,Table!$A$2:$C$121,3,0)</f>
        <v>6</v>
      </c>
      <c r="J9034" s="17" t="s">
        <v>47</v>
      </c>
      <c r="K9034" s="25" t="str">
        <f>LEFT(J9034,MIN(FIND({0,1,2,3,4,5,6,7,8,9},ASC(J9034)&amp;1234567890))-1)</f>
        <v>Se</v>
      </c>
      <c r="L9034" s="25">
        <f t="shared" si="283"/>
        <v>1</v>
      </c>
      <c r="M9034" s="25">
        <f>VLOOKUP(K9034,Table!$A$2:$C$121,2,0)</f>
        <v>16</v>
      </c>
      <c r="N9034" s="26">
        <f>VLOOKUP(K9034,Table!$A$2:$C$121,3,0)</f>
        <v>4</v>
      </c>
      <c r="O9034" s="13" t="str">
        <f>VLOOKUP(A9034,Table!$U$1:$V$230,2,0)</f>
        <v>Cubic</v>
      </c>
      <c r="P9034" s="1"/>
    </row>
    <row r="9035" spans="1:16">
      <c r="A9035" s="12">
        <v>225</v>
      </c>
      <c r="B9035" s="12">
        <v>27107</v>
      </c>
      <c r="C9035" s="12" t="s">
        <v>9818</v>
      </c>
      <c r="D9035" s="12" t="s">
        <v>9875</v>
      </c>
      <c r="E9035" s="17" t="s">
        <v>615</v>
      </c>
      <c r="F9035" s="25" t="str">
        <f>LEFT(E9035,MIN(FIND({0,1,2,3,4,5,6,7,8,9},ASC(E9035)&amp;1234567890))-1)</f>
        <v>Nd</v>
      </c>
      <c r="G9035" s="25">
        <f t="shared" si="282"/>
        <v>1</v>
      </c>
      <c r="H9035" s="25">
        <f>VLOOKUP(F9035,Table!$A$2:$C$121,2,0)</f>
        <v>3</v>
      </c>
      <c r="I9035" s="26">
        <f>VLOOKUP(F9035,Table!$A$2:$C$121,3,0)</f>
        <v>6</v>
      </c>
      <c r="J9035" s="17" t="s">
        <v>47</v>
      </c>
      <c r="K9035" s="25" t="str">
        <f>LEFT(J9035,MIN(FIND({0,1,2,3,4,5,6,7,8,9},ASC(J9035)&amp;1234567890))-1)</f>
        <v>Se</v>
      </c>
      <c r="L9035" s="25">
        <f t="shared" si="283"/>
        <v>1</v>
      </c>
      <c r="M9035" s="25">
        <f>VLOOKUP(K9035,Table!$A$2:$C$121,2,0)</f>
        <v>16</v>
      </c>
      <c r="N9035" s="26">
        <f>VLOOKUP(K9035,Table!$A$2:$C$121,3,0)</f>
        <v>4</v>
      </c>
      <c r="O9035" s="13" t="str">
        <f>VLOOKUP(A9035,Table!$U$1:$V$230,2,0)</f>
        <v>Cubic</v>
      </c>
      <c r="P9035" s="1"/>
    </row>
    <row r="9036" spans="1:16">
      <c r="A9036" s="12">
        <v>225</v>
      </c>
      <c r="B9036" s="12">
        <v>27108</v>
      </c>
      <c r="C9036" s="12" t="s">
        <v>9818</v>
      </c>
      <c r="D9036" s="12" t="s">
        <v>6760</v>
      </c>
      <c r="E9036" s="17" t="s">
        <v>590</v>
      </c>
      <c r="F9036" s="25" t="str">
        <f>LEFT(E9036,MIN(FIND({0,1,2,3,4,5,6,7,8,9},ASC(E9036)&amp;1234567890))-1)</f>
        <v>Sm</v>
      </c>
      <c r="G9036" s="25">
        <f t="shared" si="282"/>
        <v>1</v>
      </c>
      <c r="H9036" s="25">
        <f>VLOOKUP(F9036,Table!$A$2:$C$121,2,0)</f>
        <v>3</v>
      </c>
      <c r="I9036" s="26">
        <f>VLOOKUP(F9036,Table!$A$2:$C$121,3,0)</f>
        <v>6</v>
      </c>
      <c r="J9036" s="17" t="s">
        <v>47</v>
      </c>
      <c r="K9036" s="25" t="str">
        <f>LEFT(J9036,MIN(FIND({0,1,2,3,4,5,6,7,8,9},ASC(J9036)&amp;1234567890))-1)</f>
        <v>Se</v>
      </c>
      <c r="L9036" s="25">
        <f t="shared" si="283"/>
        <v>1</v>
      </c>
      <c r="M9036" s="25">
        <f>VLOOKUP(K9036,Table!$A$2:$C$121,2,0)</f>
        <v>16</v>
      </c>
      <c r="N9036" s="26">
        <f>VLOOKUP(K9036,Table!$A$2:$C$121,3,0)</f>
        <v>4</v>
      </c>
      <c r="O9036" s="13" t="str">
        <f>VLOOKUP(A9036,Table!$U$1:$V$230,2,0)</f>
        <v>Cubic</v>
      </c>
      <c r="P9036" s="1"/>
    </row>
    <row r="9037" spans="1:16">
      <c r="A9037" s="12">
        <v>225</v>
      </c>
      <c r="B9037" s="12">
        <v>27109</v>
      </c>
      <c r="C9037" s="12" t="s">
        <v>9818</v>
      </c>
      <c r="D9037" s="12" t="s">
        <v>9876</v>
      </c>
      <c r="E9037" s="17" t="s">
        <v>428</v>
      </c>
      <c r="F9037" s="25" t="str">
        <f>LEFT(E9037,MIN(FIND({0,1,2,3,4,5,6,7,8,9},ASC(E9037)&amp;1234567890))-1)</f>
        <v>Eu</v>
      </c>
      <c r="G9037" s="25">
        <f t="shared" si="282"/>
        <v>1</v>
      </c>
      <c r="H9037" s="25">
        <f>VLOOKUP(F9037,Table!$A$2:$C$121,2,0)</f>
        <v>3</v>
      </c>
      <c r="I9037" s="26">
        <f>VLOOKUP(F9037,Table!$A$2:$C$121,3,0)</f>
        <v>6</v>
      </c>
      <c r="J9037" s="17" t="s">
        <v>47</v>
      </c>
      <c r="K9037" s="25" t="str">
        <f>LEFT(J9037,MIN(FIND({0,1,2,3,4,5,6,7,8,9},ASC(J9037)&amp;1234567890))-1)</f>
        <v>Se</v>
      </c>
      <c r="L9037" s="25">
        <f t="shared" si="283"/>
        <v>1</v>
      </c>
      <c r="M9037" s="25">
        <f>VLOOKUP(K9037,Table!$A$2:$C$121,2,0)</f>
        <v>16</v>
      </c>
      <c r="N9037" s="26">
        <f>VLOOKUP(K9037,Table!$A$2:$C$121,3,0)</f>
        <v>4</v>
      </c>
      <c r="O9037" s="13" t="str">
        <f>VLOOKUP(A9037,Table!$U$1:$V$230,2,0)</f>
        <v>Cubic</v>
      </c>
      <c r="P9037" s="1"/>
    </row>
    <row r="9038" spans="1:16">
      <c r="A9038" s="12">
        <v>225</v>
      </c>
      <c r="B9038" s="12">
        <v>27110</v>
      </c>
      <c r="C9038" s="12" t="s">
        <v>9818</v>
      </c>
      <c r="D9038" s="12" t="s">
        <v>9877</v>
      </c>
      <c r="E9038" s="17" t="s">
        <v>11306</v>
      </c>
      <c r="F9038" s="25" t="str">
        <f>LEFT(E9038,MIN(FIND({0,1,2,3,4,5,6,7,8,9},ASC(E9038)&amp;1234567890))-1)</f>
        <v>Gd</v>
      </c>
      <c r="G9038" s="25">
        <f t="shared" si="282"/>
        <v>1</v>
      </c>
      <c r="H9038" s="25">
        <f>VLOOKUP(F9038,Table!$A$2:$C$121,2,0)</f>
        <v>3</v>
      </c>
      <c r="I9038" s="26">
        <f>VLOOKUP(F9038,Table!$A$2:$C$121,3,0)</f>
        <v>6</v>
      </c>
      <c r="J9038" s="17" t="s">
        <v>47</v>
      </c>
      <c r="K9038" s="25" t="str">
        <f>LEFT(J9038,MIN(FIND({0,1,2,3,4,5,6,7,8,9},ASC(J9038)&amp;1234567890))-1)</f>
        <v>Se</v>
      </c>
      <c r="L9038" s="25">
        <f t="shared" si="283"/>
        <v>1</v>
      </c>
      <c r="M9038" s="25">
        <f>VLOOKUP(K9038,Table!$A$2:$C$121,2,0)</f>
        <v>16</v>
      </c>
      <c r="N9038" s="26">
        <f>VLOOKUP(K9038,Table!$A$2:$C$121,3,0)</f>
        <v>4</v>
      </c>
      <c r="O9038" s="13" t="str">
        <f>VLOOKUP(A9038,Table!$U$1:$V$230,2,0)</f>
        <v>Cubic</v>
      </c>
      <c r="P9038" s="1"/>
    </row>
    <row r="9039" spans="1:16">
      <c r="A9039" s="12">
        <v>225</v>
      </c>
      <c r="B9039" s="12">
        <v>27139</v>
      </c>
      <c r="C9039" s="12" t="s">
        <v>9818</v>
      </c>
      <c r="D9039" s="12" t="s">
        <v>9878</v>
      </c>
      <c r="E9039" s="17" t="s">
        <v>76</v>
      </c>
      <c r="F9039" s="25" t="str">
        <f>LEFT(E9039,MIN(FIND({0,1,2,3,4,5,6,7,8,9},ASC(E9039)&amp;1234567890))-1)</f>
        <v>Co</v>
      </c>
      <c r="G9039" s="25">
        <f t="shared" si="282"/>
        <v>1</v>
      </c>
      <c r="H9039" s="25">
        <f>VLOOKUP(F9039,Table!$A$2:$C$121,2,0)</f>
        <v>9</v>
      </c>
      <c r="I9039" s="26">
        <f>VLOOKUP(F9039,Table!$A$2:$C$121,3,0)</f>
        <v>4</v>
      </c>
      <c r="J9039" s="17" t="s">
        <v>11546</v>
      </c>
      <c r="K9039" s="25" t="str">
        <f>LEFT(J9039,MIN(FIND({0,1,2,3,4,5,6,7,8,9},ASC(J9039)&amp;1234567890))-1)</f>
        <v>Si</v>
      </c>
      <c r="L9039" s="25">
        <f t="shared" si="283"/>
        <v>2</v>
      </c>
      <c r="M9039" s="25">
        <f>VLOOKUP(K9039,Table!$A$2:$C$121,2,0)</f>
        <v>14</v>
      </c>
      <c r="N9039" s="26">
        <f>VLOOKUP(K9039,Table!$A$2:$C$121,3,0)</f>
        <v>3</v>
      </c>
      <c r="O9039" s="13" t="str">
        <f>VLOOKUP(A9039,Table!$U$1:$V$230,2,0)</f>
        <v>Cubic</v>
      </c>
      <c r="P9039" s="1"/>
    </row>
    <row r="9040" spans="1:16">
      <c r="A9040" s="12">
        <v>225</v>
      </c>
      <c r="B9040" s="12">
        <v>27692</v>
      </c>
      <c r="C9040" s="12" t="s">
        <v>9818</v>
      </c>
      <c r="D9040" s="12" t="s">
        <v>9879</v>
      </c>
      <c r="E9040" s="17" t="s">
        <v>11814</v>
      </c>
      <c r="F9040" s="25" t="str">
        <f>LEFT(E9040,MIN(FIND({0,1,2,3,4,5,6,7,8,9},ASC(E9040)&amp;1234567890))-1)</f>
        <v>Po</v>
      </c>
      <c r="G9040" s="25">
        <f t="shared" si="282"/>
        <v>1</v>
      </c>
      <c r="H9040" s="25">
        <f>VLOOKUP(F9040,Table!$A$2:$C$121,2,0)</f>
        <v>16</v>
      </c>
      <c r="I9040" s="26">
        <f>VLOOKUP(F9040,Table!$A$2:$C$121,3,0)</f>
        <v>6</v>
      </c>
      <c r="J9040" s="17" t="s">
        <v>11387</v>
      </c>
      <c r="K9040" s="25" t="str">
        <f>LEFT(J9040,MIN(FIND({0,1,2,3,4,5,6,7,8,9},ASC(J9040)&amp;1234567890))-1)</f>
        <v>Br</v>
      </c>
      <c r="L9040" s="25">
        <f t="shared" si="283"/>
        <v>4</v>
      </c>
      <c r="M9040" s="25">
        <f>VLOOKUP(K9040,Table!$A$2:$C$121,2,0)</f>
        <v>17</v>
      </c>
      <c r="N9040" s="26">
        <f>VLOOKUP(K9040,Table!$A$2:$C$121,3,0)</f>
        <v>4</v>
      </c>
      <c r="O9040" s="13" t="str">
        <f>VLOOKUP(A9040,Table!$U$1:$V$230,2,0)</f>
        <v>Cubic</v>
      </c>
      <c r="P9040" s="1"/>
    </row>
    <row r="9041" spans="1:16">
      <c r="A9041" s="12">
        <v>225</v>
      </c>
      <c r="B9041" s="12">
        <v>27982</v>
      </c>
      <c r="C9041" s="12" t="s">
        <v>9818</v>
      </c>
      <c r="D9041" s="12" t="s">
        <v>9880</v>
      </c>
      <c r="E9041" s="17" t="s">
        <v>457</v>
      </c>
      <c r="F9041" s="25" t="str">
        <f>LEFT(E9041,MIN(FIND({0,1,2,3,4,5,6,7,8,9},ASC(E9041)&amp;1234567890))-1)</f>
        <v>Li</v>
      </c>
      <c r="G9041" s="25">
        <f t="shared" si="282"/>
        <v>1</v>
      </c>
      <c r="H9041" s="25">
        <f>VLOOKUP(F9041,Table!$A$2:$C$121,2,0)</f>
        <v>1</v>
      </c>
      <c r="I9041" s="26">
        <f>VLOOKUP(F9041,Table!$A$2:$C$121,3,0)</f>
        <v>2</v>
      </c>
      <c r="J9041" s="17" t="s">
        <v>11344</v>
      </c>
      <c r="K9041" s="25" t="str">
        <f>LEFT(J9041,MIN(FIND({0,1,2,3,4,5,6,7,8,9},ASC(J9041)&amp;1234567890))-1)</f>
        <v>Br</v>
      </c>
      <c r="L9041" s="25">
        <f t="shared" si="283"/>
        <v>1</v>
      </c>
      <c r="M9041" s="25">
        <f>VLOOKUP(K9041,Table!$A$2:$C$121,2,0)</f>
        <v>17</v>
      </c>
      <c r="N9041" s="26">
        <f>VLOOKUP(K9041,Table!$A$2:$C$121,3,0)</f>
        <v>4</v>
      </c>
      <c r="O9041" s="13" t="str">
        <f>VLOOKUP(A9041,Table!$U$1:$V$230,2,0)</f>
        <v>Cubic</v>
      </c>
      <c r="P9041" s="1"/>
    </row>
    <row r="9042" spans="1:16">
      <c r="A9042" s="12">
        <v>225</v>
      </c>
      <c r="B9042" s="12">
        <v>27983</v>
      </c>
      <c r="C9042" s="12" t="s">
        <v>9818</v>
      </c>
      <c r="D9042" s="12" t="s">
        <v>6838</v>
      </c>
      <c r="E9042" s="17" t="s">
        <v>457</v>
      </c>
      <c r="F9042" s="25" t="str">
        <f>LEFT(E9042,MIN(FIND({0,1,2,3,4,5,6,7,8,9},ASC(E9042)&amp;1234567890))-1)</f>
        <v>Li</v>
      </c>
      <c r="G9042" s="25">
        <f t="shared" si="282"/>
        <v>1</v>
      </c>
      <c r="H9042" s="25">
        <f>VLOOKUP(F9042,Table!$A$2:$C$121,2,0)</f>
        <v>1</v>
      </c>
      <c r="I9042" s="26">
        <f>VLOOKUP(F9042,Table!$A$2:$C$121,3,0)</f>
        <v>2</v>
      </c>
      <c r="J9042" s="17" t="s">
        <v>329</v>
      </c>
      <c r="K9042" s="25" t="str">
        <f>LEFT(J9042,MIN(FIND({0,1,2,3,4,5,6,7,8,9},ASC(J9042)&amp;1234567890))-1)</f>
        <v>I</v>
      </c>
      <c r="L9042" s="25">
        <f t="shared" si="283"/>
        <v>1</v>
      </c>
      <c r="M9042" s="25">
        <f>VLOOKUP(K9042,Table!$A$2:$C$121,2,0)</f>
        <v>17</v>
      </c>
      <c r="N9042" s="26">
        <f>VLOOKUP(K9042,Table!$A$2:$C$121,3,0)</f>
        <v>5</v>
      </c>
      <c r="O9042" s="13" t="str">
        <f>VLOOKUP(A9042,Table!$U$1:$V$230,2,0)</f>
        <v>Cubic</v>
      </c>
      <c r="P9042" s="1"/>
    </row>
    <row r="9043" spans="1:16">
      <c r="A9043" s="12">
        <v>225</v>
      </c>
      <c r="B9043" s="12">
        <v>28064</v>
      </c>
      <c r="C9043" s="12" t="s">
        <v>9818</v>
      </c>
      <c r="D9043" s="12" t="s">
        <v>236</v>
      </c>
      <c r="E9043" s="17" t="s">
        <v>330</v>
      </c>
      <c r="F9043" s="25" t="str">
        <f>LEFT(E9043,MIN(FIND({0,1,2,3,4,5,6,7,8,9},ASC(E9043)&amp;1234567890))-1)</f>
        <v>Ca</v>
      </c>
      <c r="G9043" s="25">
        <f t="shared" si="282"/>
        <v>1</v>
      </c>
      <c r="H9043" s="25">
        <f>VLOOKUP(F9043,Table!$A$2:$C$121,2,0)</f>
        <v>2</v>
      </c>
      <c r="I9043" s="26">
        <f>VLOOKUP(F9043,Table!$A$2:$C$121,3,0)</f>
        <v>4</v>
      </c>
      <c r="J9043" s="17" t="s">
        <v>383</v>
      </c>
      <c r="K9043" s="25" t="str">
        <f>LEFT(J9043,MIN(FIND({0,1,2,3,4,5,6,7,8,9},ASC(J9043)&amp;1234567890))-1)</f>
        <v>C</v>
      </c>
      <c r="L9043" s="25">
        <f t="shared" si="283"/>
        <v>2</v>
      </c>
      <c r="M9043" s="25">
        <f>VLOOKUP(K9043,Table!$A$2:$C$121,2,0)</f>
        <v>14</v>
      </c>
      <c r="N9043" s="26">
        <f>VLOOKUP(K9043,Table!$A$2:$C$121,3,0)</f>
        <v>2</v>
      </c>
      <c r="O9043" s="13" t="str">
        <f>VLOOKUP(A9043,Table!$U$1:$V$230,2,0)</f>
        <v>Cubic</v>
      </c>
      <c r="P9043" s="1"/>
    </row>
    <row r="9044" spans="1:16">
      <c r="A9044" s="12">
        <v>225</v>
      </c>
      <c r="B9044" s="12">
        <v>28557</v>
      </c>
      <c r="C9044" s="12" t="s">
        <v>9818</v>
      </c>
      <c r="D9044" s="12" t="s">
        <v>9881</v>
      </c>
      <c r="E9044" s="17" t="s">
        <v>457</v>
      </c>
      <c r="F9044" s="25" t="str">
        <f>LEFT(E9044,MIN(FIND({0,1,2,3,4,5,6,7,8,9},ASC(E9044)&amp;1234567890))-1)</f>
        <v>Li</v>
      </c>
      <c r="G9044" s="25">
        <f t="shared" si="282"/>
        <v>1</v>
      </c>
      <c r="H9044" s="25">
        <f>VLOOKUP(F9044,Table!$A$2:$C$121,2,0)</f>
        <v>1</v>
      </c>
      <c r="I9044" s="26">
        <f>VLOOKUP(F9044,Table!$A$2:$C$121,3,0)</f>
        <v>2</v>
      </c>
      <c r="J9044" s="17" t="s">
        <v>11414</v>
      </c>
      <c r="K9044" s="25" t="str">
        <f>LEFT(J9044,MIN(FIND({0,1,2,3,4,5,6,7,8,9},ASC(J9044)&amp;1234567890))-1)</f>
        <v>H</v>
      </c>
      <c r="L9044" s="25">
        <f t="shared" si="283"/>
        <v>1</v>
      </c>
      <c r="M9044" s="25">
        <f>VLOOKUP(K9044,Table!$A$2:$C$121,2,0)</f>
        <v>1</v>
      </c>
      <c r="N9044" s="26">
        <f>VLOOKUP(K9044,Table!$A$2:$C$121,3,0)</f>
        <v>1</v>
      </c>
      <c r="O9044" s="13" t="str">
        <f>VLOOKUP(A9044,Table!$U$1:$V$230,2,0)</f>
        <v>Cubic</v>
      </c>
      <c r="P9044" s="1"/>
    </row>
    <row r="9045" spans="1:16">
      <c r="A9045" s="12">
        <v>225</v>
      </c>
      <c r="B9045" s="12">
        <v>28681</v>
      </c>
      <c r="C9045" s="12" t="s">
        <v>9818</v>
      </c>
      <c r="D9045" s="12" t="s">
        <v>9882</v>
      </c>
      <c r="E9045" s="17" t="s">
        <v>334</v>
      </c>
      <c r="F9045" s="25" t="str">
        <f>LEFT(E9045,MIN(FIND({0,1,2,3,4,5,6,7,8,9},ASC(E9045)&amp;1234567890))-1)</f>
        <v>V</v>
      </c>
      <c r="G9045" s="25">
        <f t="shared" si="282"/>
        <v>1</v>
      </c>
      <c r="H9045" s="25">
        <f>VLOOKUP(F9045,Table!$A$2:$C$121,2,0)</f>
        <v>5</v>
      </c>
      <c r="I9045" s="26">
        <f>VLOOKUP(F9045,Table!$A$2:$C$121,3,0)</f>
        <v>4</v>
      </c>
      <c r="J9045" s="17" t="s">
        <v>371</v>
      </c>
      <c r="K9045" s="25" t="str">
        <f>LEFT(J9045,MIN(FIND({0,1,2,3,4,5,6,7,8,9},ASC(J9045)&amp;1234567890))-1)</f>
        <v>O</v>
      </c>
      <c r="L9045" s="25">
        <f t="shared" si="283"/>
        <v>1</v>
      </c>
      <c r="M9045" s="25">
        <f>VLOOKUP(K9045,Table!$A$2:$C$121,2,0)</f>
        <v>16</v>
      </c>
      <c r="N9045" s="26">
        <f>VLOOKUP(K9045,Table!$A$2:$C$121,3,0)</f>
        <v>2</v>
      </c>
      <c r="O9045" s="13" t="str">
        <f>VLOOKUP(A9045,Table!$U$1:$V$230,2,0)</f>
        <v>Cubic</v>
      </c>
      <c r="P9045" s="1"/>
    </row>
    <row r="9046" spans="1:16">
      <c r="A9046" s="12">
        <v>225</v>
      </c>
      <c r="B9046" s="12">
        <v>28710</v>
      </c>
      <c r="C9046" s="12" t="s">
        <v>9818</v>
      </c>
      <c r="D9046" s="12" t="s">
        <v>9883</v>
      </c>
      <c r="E9046" s="17" t="s">
        <v>11332</v>
      </c>
      <c r="F9046" s="25" t="str">
        <f>LEFT(E9046,MIN(FIND({0,1,2,3,4,5,6,7,8,9},ASC(E9046)&amp;1234567890))-1)</f>
        <v>Pr</v>
      </c>
      <c r="G9046" s="25">
        <f t="shared" si="282"/>
        <v>1</v>
      </c>
      <c r="H9046" s="25">
        <f>VLOOKUP(F9046,Table!$A$2:$C$121,2,0)</f>
        <v>3</v>
      </c>
      <c r="I9046" s="26">
        <f>VLOOKUP(F9046,Table!$A$2:$C$121,3,0)</f>
        <v>6</v>
      </c>
      <c r="J9046" s="17" t="s">
        <v>12565</v>
      </c>
      <c r="K9046" s="25" t="str">
        <f>LEFT(J9046,MIN(FIND({0,1,2,3,4,5,6,7,8,9},ASC(J9046)&amp;1234567890))-1)</f>
        <v>O</v>
      </c>
      <c r="L9046" s="25">
        <f t="shared" si="283"/>
        <v>1.99</v>
      </c>
      <c r="M9046" s="25">
        <f>VLOOKUP(K9046,Table!$A$2:$C$121,2,0)</f>
        <v>16</v>
      </c>
      <c r="N9046" s="26">
        <f>VLOOKUP(K9046,Table!$A$2:$C$121,3,0)</f>
        <v>2</v>
      </c>
      <c r="O9046" s="13" t="str">
        <f>VLOOKUP(A9046,Table!$U$1:$V$230,2,0)</f>
        <v>Cubic</v>
      </c>
      <c r="P9046" s="1"/>
    </row>
    <row r="9047" spans="1:16">
      <c r="A9047" s="12">
        <v>225</v>
      </c>
      <c r="B9047" s="12">
        <v>28731</v>
      </c>
      <c r="C9047" s="12" t="s">
        <v>9818</v>
      </c>
      <c r="D9047" s="12" t="s">
        <v>9884</v>
      </c>
      <c r="E9047" s="17" t="s">
        <v>11293</v>
      </c>
      <c r="F9047" s="25" t="str">
        <f>LEFT(E9047,MIN(FIND({0,1,2,3,4,5,6,7,8,9},ASC(E9047)&amp;1234567890))-1)</f>
        <v>Cd</v>
      </c>
      <c r="G9047" s="25">
        <f t="shared" si="282"/>
        <v>1</v>
      </c>
      <c r="H9047" s="25">
        <f>VLOOKUP(F9047,Table!$A$2:$C$121,2,0)</f>
        <v>12</v>
      </c>
      <c r="I9047" s="26">
        <f>VLOOKUP(F9047,Table!$A$2:$C$121,3,0)</f>
        <v>5</v>
      </c>
      <c r="J9047" s="17" t="s">
        <v>11632</v>
      </c>
      <c r="K9047" s="25" t="str">
        <f>LEFT(J9047,MIN(FIND({0,1,2,3,4,5,6,7,8,9},ASC(J9047)&amp;1234567890))-1)</f>
        <v>F</v>
      </c>
      <c r="L9047" s="25">
        <f t="shared" si="283"/>
        <v>2</v>
      </c>
      <c r="M9047" s="25">
        <f>VLOOKUP(K9047,Table!$A$2:$C$121,2,0)</f>
        <v>17</v>
      </c>
      <c r="N9047" s="26">
        <f>VLOOKUP(K9047,Table!$A$2:$C$121,3,0)</f>
        <v>2</v>
      </c>
      <c r="O9047" s="13" t="str">
        <f>VLOOKUP(A9047,Table!$U$1:$V$230,2,0)</f>
        <v>Cubic</v>
      </c>
      <c r="P9047" s="1"/>
    </row>
    <row r="9048" spans="1:16">
      <c r="A9048" s="12">
        <v>225</v>
      </c>
      <c r="B9048" s="12">
        <v>28778</v>
      </c>
      <c r="C9048" s="12" t="s">
        <v>9818</v>
      </c>
      <c r="D9048" s="12" t="s">
        <v>2986</v>
      </c>
      <c r="E9048" s="17" t="s">
        <v>11363</v>
      </c>
      <c r="F9048" s="25" t="str">
        <f>LEFT(E9048,MIN(FIND({0,1,2,3,4,5,6,7,8,9},ASC(E9048)&amp;1234567890))-1)</f>
        <v>Th</v>
      </c>
      <c r="G9048" s="25">
        <f t="shared" si="282"/>
        <v>1</v>
      </c>
      <c r="H9048" s="25">
        <f>VLOOKUP(F9048,Table!$A$2:$C$121,2,0)</f>
        <v>3</v>
      </c>
      <c r="I9048" s="26">
        <f>VLOOKUP(F9048,Table!$A$2:$C$121,3,0)</f>
        <v>7</v>
      </c>
      <c r="J9048" s="17" t="s">
        <v>32</v>
      </c>
      <c r="K9048" s="25" t="str">
        <f>LEFT(J9048,MIN(FIND({0,1,2,3,4,5,6,7,8,9},ASC(J9048)&amp;1234567890))-1)</f>
        <v>O</v>
      </c>
      <c r="L9048" s="25">
        <f t="shared" si="283"/>
        <v>2</v>
      </c>
      <c r="M9048" s="25">
        <f>VLOOKUP(K9048,Table!$A$2:$C$121,2,0)</f>
        <v>16</v>
      </c>
      <c r="N9048" s="26">
        <f>VLOOKUP(K9048,Table!$A$2:$C$121,3,0)</f>
        <v>2</v>
      </c>
      <c r="O9048" s="13" t="str">
        <f>VLOOKUP(A9048,Table!$U$1:$V$230,2,0)</f>
        <v>Cubic</v>
      </c>
      <c r="P9048" s="1"/>
    </row>
    <row r="9049" spans="1:16">
      <c r="A9049" s="12">
        <v>225</v>
      </c>
      <c r="B9049" s="12">
        <v>28786</v>
      </c>
      <c r="C9049" s="12" t="s">
        <v>9818</v>
      </c>
      <c r="D9049" s="12" t="s">
        <v>2988</v>
      </c>
      <c r="E9049" s="17" t="s">
        <v>11332</v>
      </c>
      <c r="F9049" s="25" t="str">
        <f>LEFT(E9049,MIN(FIND({0,1,2,3,4,5,6,7,8,9},ASC(E9049)&amp;1234567890))-1)</f>
        <v>Pr</v>
      </c>
      <c r="G9049" s="25">
        <f t="shared" si="282"/>
        <v>1</v>
      </c>
      <c r="H9049" s="25">
        <f>VLOOKUP(F9049,Table!$A$2:$C$121,2,0)</f>
        <v>3</v>
      </c>
      <c r="I9049" s="26">
        <f>VLOOKUP(F9049,Table!$A$2:$C$121,3,0)</f>
        <v>6</v>
      </c>
      <c r="J9049" s="17" t="s">
        <v>32</v>
      </c>
      <c r="K9049" s="25" t="str">
        <f>LEFT(J9049,MIN(FIND({0,1,2,3,4,5,6,7,8,9},ASC(J9049)&amp;1234567890))-1)</f>
        <v>O</v>
      </c>
      <c r="L9049" s="25">
        <f t="shared" si="283"/>
        <v>2</v>
      </c>
      <c r="M9049" s="25">
        <f>VLOOKUP(K9049,Table!$A$2:$C$121,2,0)</f>
        <v>16</v>
      </c>
      <c r="N9049" s="26">
        <f>VLOOKUP(K9049,Table!$A$2:$C$121,3,0)</f>
        <v>2</v>
      </c>
      <c r="O9049" s="13" t="str">
        <f>VLOOKUP(A9049,Table!$U$1:$V$230,2,0)</f>
        <v>Cubic</v>
      </c>
      <c r="P9049" s="1"/>
    </row>
    <row r="9050" spans="1:16">
      <c r="A9050" s="12">
        <v>225</v>
      </c>
      <c r="B9050" s="12">
        <v>28841</v>
      </c>
      <c r="C9050" s="12" t="s">
        <v>9818</v>
      </c>
      <c r="D9050" s="12" t="s">
        <v>3524</v>
      </c>
      <c r="E9050" s="17" t="s">
        <v>11414</v>
      </c>
      <c r="F9050" s="25" t="str">
        <f>LEFT(E9050,MIN(FIND({0,1,2,3,4,5,6,7,8,9},ASC(E9050)&amp;1234567890))-1)</f>
        <v>H</v>
      </c>
      <c r="G9050" s="25">
        <f t="shared" si="282"/>
        <v>1</v>
      </c>
      <c r="H9050" s="25">
        <f>VLOOKUP(F9050,Table!$A$2:$C$121,2,0)</f>
        <v>1</v>
      </c>
      <c r="I9050" s="26">
        <f>VLOOKUP(F9050,Table!$A$2:$C$121,3,0)</f>
        <v>1</v>
      </c>
      <c r="J9050" s="17" t="s">
        <v>11344</v>
      </c>
      <c r="K9050" s="25" t="str">
        <f>LEFT(J9050,MIN(FIND({0,1,2,3,4,5,6,7,8,9},ASC(J9050)&amp;1234567890))-1)</f>
        <v>Br</v>
      </c>
      <c r="L9050" s="25">
        <f t="shared" si="283"/>
        <v>1</v>
      </c>
      <c r="M9050" s="25">
        <f>VLOOKUP(K9050,Table!$A$2:$C$121,2,0)</f>
        <v>17</v>
      </c>
      <c r="N9050" s="26">
        <f>VLOOKUP(K9050,Table!$A$2:$C$121,3,0)</f>
        <v>4</v>
      </c>
      <c r="O9050" s="13" t="str">
        <f>VLOOKUP(A9050,Table!$U$1:$V$230,2,0)</f>
        <v>Cubic</v>
      </c>
      <c r="P9050" s="1"/>
    </row>
    <row r="9051" spans="1:16">
      <c r="A9051" s="12">
        <v>225</v>
      </c>
      <c r="B9051" s="12">
        <v>28843</v>
      </c>
      <c r="C9051" s="12" t="s">
        <v>9818</v>
      </c>
      <c r="D9051" s="12" t="s">
        <v>3525</v>
      </c>
      <c r="E9051" s="17" t="s">
        <v>11414</v>
      </c>
      <c r="F9051" s="25" t="str">
        <f>LEFT(E9051,MIN(FIND({0,1,2,3,4,5,6,7,8,9},ASC(E9051)&amp;1234567890))-1)</f>
        <v>H</v>
      </c>
      <c r="G9051" s="25">
        <f t="shared" si="282"/>
        <v>1</v>
      </c>
      <c r="H9051" s="25">
        <f>VLOOKUP(F9051,Table!$A$2:$C$121,2,0)</f>
        <v>1</v>
      </c>
      <c r="I9051" s="26">
        <f>VLOOKUP(F9051,Table!$A$2:$C$121,3,0)</f>
        <v>1</v>
      </c>
      <c r="J9051" s="17" t="s">
        <v>11343</v>
      </c>
      <c r="K9051" s="25" t="str">
        <f>LEFT(J9051,MIN(FIND({0,1,2,3,4,5,6,7,8,9},ASC(J9051)&amp;1234567890))-1)</f>
        <v>Cl</v>
      </c>
      <c r="L9051" s="25">
        <f t="shared" si="283"/>
        <v>1</v>
      </c>
      <c r="M9051" s="25">
        <f>VLOOKUP(K9051,Table!$A$2:$C$121,2,0)</f>
        <v>17</v>
      </c>
      <c r="N9051" s="26">
        <f>VLOOKUP(K9051,Table!$A$2:$C$121,3,0)</f>
        <v>3</v>
      </c>
      <c r="O9051" s="13" t="str">
        <f>VLOOKUP(A9051,Table!$U$1:$V$230,2,0)</f>
        <v>Cubic</v>
      </c>
      <c r="P9051" s="1"/>
    </row>
    <row r="9052" spans="1:16">
      <c r="A9052" s="12">
        <v>225</v>
      </c>
      <c r="B9052" s="12">
        <v>28846</v>
      </c>
      <c r="C9052" s="12" t="s">
        <v>9818</v>
      </c>
      <c r="D9052" s="12" t="s">
        <v>9885</v>
      </c>
      <c r="E9052" s="17" t="s">
        <v>11313</v>
      </c>
      <c r="F9052" s="25" t="str">
        <f>LEFT(E9052,MIN(FIND({0,1,2,3,4,5,6,7,8,9},ASC(E9052)&amp;1234567890))-1)</f>
        <v>Tb</v>
      </c>
      <c r="G9052" s="25">
        <f t="shared" si="282"/>
        <v>1</v>
      </c>
      <c r="H9052" s="25">
        <f>VLOOKUP(F9052,Table!$A$2:$C$121,2,0)</f>
        <v>3</v>
      </c>
      <c r="I9052" s="26">
        <f>VLOOKUP(F9052,Table!$A$2:$C$121,3,0)</f>
        <v>6</v>
      </c>
      <c r="J9052" s="17" t="s">
        <v>32</v>
      </c>
      <c r="K9052" s="25" t="str">
        <f>LEFT(J9052,MIN(FIND({0,1,2,3,4,5,6,7,8,9},ASC(J9052)&amp;1234567890))-1)</f>
        <v>O</v>
      </c>
      <c r="L9052" s="25">
        <f t="shared" si="283"/>
        <v>2</v>
      </c>
      <c r="M9052" s="25">
        <f>VLOOKUP(K9052,Table!$A$2:$C$121,2,0)</f>
        <v>16</v>
      </c>
      <c r="N9052" s="26">
        <f>VLOOKUP(K9052,Table!$A$2:$C$121,3,0)</f>
        <v>2</v>
      </c>
      <c r="O9052" s="13" t="str">
        <f>VLOOKUP(A9052,Table!$U$1:$V$230,2,0)</f>
        <v>Cubic</v>
      </c>
      <c r="P9052" s="1"/>
    </row>
    <row r="9053" spans="1:16">
      <c r="A9053" s="12">
        <v>225</v>
      </c>
      <c r="B9053" s="12">
        <v>28900</v>
      </c>
      <c r="C9053" s="12" t="s">
        <v>9818</v>
      </c>
      <c r="D9053" s="12" t="s">
        <v>9128</v>
      </c>
      <c r="E9053" s="17" t="s">
        <v>433</v>
      </c>
      <c r="F9053" s="25" t="str">
        <f>LEFT(E9053,MIN(FIND({0,1,2,3,4,5,6,7,8,9},ASC(E9053)&amp;1234567890))-1)</f>
        <v>Sr</v>
      </c>
      <c r="G9053" s="25">
        <f t="shared" si="282"/>
        <v>1</v>
      </c>
      <c r="H9053" s="25">
        <f>VLOOKUP(F9053,Table!$A$2:$C$121,2,0)</f>
        <v>2</v>
      </c>
      <c r="I9053" s="26">
        <f>VLOOKUP(F9053,Table!$A$2:$C$121,3,0)</f>
        <v>5</v>
      </c>
      <c r="J9053" s="17" t="s">
        <v>379</v>
      </c>
      <c r="K9053" s="25" t="str">
        <f>LEFT(J9053,MIN(FIND({0,1,2,3,4,5,6,7,8,9},ASC(J9053)&amp;1234567890))-1)</f>
        <v>S</v>
      </c>
      <c r="L9053" s="25">
        <f t="shared" si="283"/>
        <v>1</v>
      </c>
      <c r="M9053" s="25">
        <f>VLOOKUP(K9053,Table!$A$2:$C$121,2,0)</f>
        <v>16</v>
      </c>
      <c r="N9053" s="26">
        <f>VLOOKUP(K9053,Table!$A$2:$C$121,3,0)</f>
        <v>3</v>
      </c>
      <c r="O9053" s="13" t="str">
        <f>VLOOKUP(A9053,Table!$U$1:$V$230,2,0)</f>
        <v>Cubic</v>
      </c>
      <c r="P9053" s="1"/>
    </row>
    <row r="9054" spans="1:16">
      <c r="A9054" s="12">
        <v>225</v>
      </c>
      <c r="B9054" s="12">
        <v>28901</v>
      </c>
      <c r="C9054" s="12" t="s">
        <v>9818</v>
      </c>
      <c r="D9054" s="12" t="s">
        <v>9886</v>
      </c>
      <c r="E9054" s="17" t="s">
        <v>433</v>
      </c>
      <c r="F9054" s="25" t="str">
        <f>LEFT(E9054,MIN(FIND({0,1,2,3,4,5,6,7,8,9},ASC(E9054)&amp;1234567890))-1)</f>
        <v>Sr</v>
      </c>
      <c r="G9054" s="25">
        <f t="shared" si="282"/>
        <v>1</v>
      </c>
      <c r="H9054" s="25">
        <f>VLOOKUP(F9054,Table!$A$2:$C$121,2,0)</f>
        <v>2</v>
      </c>
      <c r="I9054" s="26">
        <f>VLOOKUP(F9054,Table!$A$2:$C$121,3,0)</f>
        <v>5</v>
      </c>
      <c r="J9054" s="17" t="s">
        <v>47</v>
      </c>
      <c r="K9054" s="25" t="str">
        <f>LEFT(J9054,MIN(FIND({0,1,2,3,4,5,6,7,8,9},ASC(J9054)&amp;1234567890))-1)</f>
        <v>Se</v>
      </c>
      <c r="L9054" s="25">
        <f t="shared" si="283"/>
        <v>1</v>
      </c>
      <c r="M9054" s="25">
        <f>VLOOKUP(K9054,Table!$A$2:$C$121,2,0)</f>
        <v>16</v>
      </c>
      <c r="N9054" s="26">
        <f>VLOOKUP(K9054,Table!$A$2:$C$121,3,0)</f>
        <v>4</v>
      </c>
      <c r="O9054" s="13" t="str">
        <f>VLOOKUP(A9054,Table!$U$1:$V$230,2,0)</f>
        <v>Cubic</v>
      </c>
      <c r="P9054" s="1"/>
    </row>
    <row r="9055" spans="1:16">
      <c r="A9055" s="12">
        <v>225</v>
      </c>
      <c r="B9055" s="12">
        <v>28903</v>
      </c>
      <c r="C9055" s="12" t="s">
        <v>9818</v>
      </c>
      <c r="D9055" s="12" t="s">
        <v>9887</v>
      </c>
      <c r="E9055" s="17" t="s">
        <v>69</v>
      </c>
      <c r="F9055" s="25" t="str">
        <f>LEFT(E9055,MIN(FIND({0,1,2,3,4,5,6,7,8,9},ASC(E9055)&amp;1234567890))-1)</f>
        <v>Mg</v>
      </c>
      <c r="G9055" s="25">
        <f t="shared" si="282"/>
        <v>1</v>
      </c>
      <c r="H9055" s="25">
        <f>VLOOKUP(F9055,Table!$A$2:$C$121,2,0)</f>
        <v>2</v>
      </c>
      <c r="I9055" s="26">
        <f>VLOOKUP(F9055,Table!$A$2:$C$121,3,0)</f>
        <v>3</v>
      </c>
      <c r="J9055" s="17" t="s">
        <v>379</v>
      </c>
      <c r="K9055" s="25" t="str">
        <f>LEFT(J9055,MIN(FIND({0,1,2,3,4,5,6,7,8,9},ASC(J9055)&amp;1234567890))-1)</f>
        <v>S</v>
      </c>
      <c r="L9055" s="25">
        <f t="shared" si="283"/>
        <v>1</v>
      </c>
      <c r="M9055" s="25">
        <f>VLOOKUP(K9055,Table!$A$2:$C$121,2,0)</f>
        <v>16</v>
      </c>
      <c r="N9055" s="26">
        <f>VLOOKUP(K9055,Table!$A$2:$C$121,3,0)</f>
        <v>3</v>
      </c>
      <c r="O9055" s="13" t="str">
        <f>VLOOKUP(A9055,Table!$U$1:$V$230,2,0)</f>
        <v>Cubic</v>
      </c>
      <c r="P9055" s="1"/>
    </row>
    <row r="9056" spans="1:16">
      <c r="A9056" s="12">
        <v>225</v>
      </c>
      <c r="B9056" s="12">
        <v>28915</v>
      </c>
      <c r="C9056" s="12" t="s">
        <v>9818</v>
      </c>
      <c r="D9056" s="12" t="s">
        <v>8474</v>
      </c>
      <c r="E9056" s="17" t="s">
        <v>11640</v>
      </c>
      <c r="F9056" s="25" t="str">
        <f>LEFT(E9056,MIN(FIND({0,1,2,3,4,5,6,7,8,9},ASC(E9056)&amp;1234567890))-1)</f>
        <v>Pa</v>
      </c>
      <c r="G9056" s="25">
        <f t="shared" si="282"/>
        <v>1</v>
      </c>
      <c r="H9056" s="25">
        <f>VLOOKUP(F9056,Table!$A$2:$C$121,2,0)</f>
        <v>3</v>
      </c>
      <c r="I9056" s="26">
        <f>VLOOKUP(F9056,Table!$A$2:$C$121,3,0)</f>
        <v>7</v>
      </c>
      <c r="J9056" s="17" t="s">
        <v>32</v>
      </c>
      <c r="K9056" s="25" t="str">
        <f>LEFT(J9056,MIN(FIND({0,1,2,3,4,5,6,7,8,9},ASC(J9056)&amp;1234567890))-1)</f>
        <v>O</v>
      </c>
      <c r="L9056" s="25">
        <f t="shared" si="283"/>
        <v>2</v>
      </c>
      <c r="M9056" s="25">
        <f>VLOOKUP(K9056,Table!$A$2:$C$121,2,0)</f>
        <v>16</v>
      </c>
      <c r="N9056" s="26">
        <f>VLOOKUP(K9056,Table!$A$2:$C$121,3,0)</f>
        <v>2</v>
      </c>
      <c r="O9056" s="13" t="str">
        <f>VLOOKUP(A9056,Table!$U$1:$V$230,2,0)</f>
        <v>Cubic</v>
      </c>
      <c r="P9056" s="1"/>
    </row>
    <row r="9057" spans="1:16">
      <c r="A9057" s="12">
        <v>225</v>
      </c>
      <c r="B9057" s="12">
        <v>28916</v>
      </c>
      <c r="C9057" s="12" t="s">
        <v>9818</v>
      </c>
      <c r="D9057" s="12" t="s">
        <v>9888</v>
      </c>
      <c r="E9057" s="17" t="s">
        <v>11313</v>
      </c>
      <c r="F9057" s="25" t="str">
        <f>LEFT(E9057,MIN(FIND({0,1,2,3,4,5,6,7,8,9},ASC(E9057)&amp;1234567890))-1)</f>
        <v>Tb</v>
      </c>
      <c r="G9057" s="25">
        <f t="shared" si="282"/>
        <v>1</v>
      </c>
      <c r="H9057" s="25">
        <f>VLOOKUP(F9057,Table!$A$2:$C$121,2,0)</f>
        <v>3</v>
      </c>
      <c r="I9057" s="26">
        <f>VLOOKUP(F9057,Table!$A$2:$C$121,3,0)</f>
        <v>6</v>
      </c>
      <c r="J9057" s="17" t="s">
        <v>14269</v>
      </c>
      <c r="K9057" s="25" t="str">
        <f>LEFT(J9057,MIN(FIND({0,1,2,3,4,5,6,7,8,9},ASC(J9057)&amp;1234567890))-1)</f>
        <v>O</v>
      </c>
      <c r="L9057" s="25">
        <f t="shared" si="283"/>
        <v>1.81</v>
      </c>
      <c r="M9057" s="25">
        <f>VLOOKUP(K9057,Table!$A$2:$C$121,2,0)</f>
        <v>16</v>
      </c>
      <c r="N9057" s="26">
        <f>VLOOKUP(K9057,Table!$A$2:$C$121,3,0)</f>
        <v>2</v>
      </c>
      <c r="O9057" s="13" t="str">
        <f>VLOOKUP(A9057,Table!$U$1:$V$230,2,0)</f>
        <v>Cubic</v>
      </c>
      <c r="P9057" s="1"/>
    </row>
    <row r="9058" spans="1:16">
      <c r="A9058" s="12">
        <v>225</v>
      </c>
      <c r="B9058" s="12">
        <v>28919</v>
      </c>
      <c r="C9058" s="12" t="s">
        <v>9818</v>
      </c>
      <c r="D9058" s="12" t="s">
        <v>9889</v>
      </c>
      <c r="E9058" s="17" t="s">
        <v>58</v>
      </c>
      <c r="F9058" s="25" t="str">
        <f>LEFT(E9058,MIN(FIND({0,1,2,3,4,5,6,7,8,9},ASC(E9058)&amp;1234567890))-1)</f>
        <v>Al</v>
      </c>
      <c r="G9058" s="25">
        <f t="shared" si="282"/>
        <v>2</v>
      </c>
      <c r="H9058" s="25">
        <f>VLOOKUP(F9058,Table!$A$2:$C$121,2,0)</f>
        <v>13</v>
      </c>
      <c r="I9058" s="26">
        <f>VLOOKUP(F9058,Table!$A$2:$C$121,3,0)</f>
        <v>3</v>
      </c>
      <c r="J9058" s="17" t="s">
        <v>371</v>
      </c>
      <c r="K9058" s="25" t="str">
        <f>LEFT(J9058,MIN(FIND({0,1,2,3,4,5,6,7,8,9},ASC(J9058)&amp;1234567890))-1)</f>
        <v>O</v>
      </c>
      <c r="L9058" s="25">
        <f t="shared" si="283"/>
        <v>1</v>
      </c>
      <c r="M9058" s="25">
        <f>VLOOKUP(K9058,Table!$A$2:$C$121,2,0)</f>
        <v>16</v>
      </c>
      <c r="N9058" s="26">
        <f>VLOOKUP(K9058,Table!$A$2:$C$121,3,0)</f>
        <v>2</v>
      </c>
      <c r="O9058" s="13" t="str">
        <f>VLOOKUP(A9058,Table!$U$1:$V$230,2,0)</f>
        <v>Cubic</v>
      </c>
      <c r="P9058" s="1"/>
    </row>
    <row r="9059" spans="1:16">
      <c r="A9059" s="12">
        <v>225</v>
      </c>
      <c r="B9059" s="12">
        <v>28920</v>
      </c>
      <c r="C9059" s="12" t="s">
        <v>9818</v>
      </c>
      <c r="D9059" s="12" t="s">
        <v>9890</v>
      </c>
      <c r="E9059" s="17" t="s">
        <v>11352</v>
      </c>
      <c r="F9059" s="25" t="str">
        <f>LEFT(E9059,MIN(FIND({0,1,2,3,4,5,6,7,8,9},ASC(E9059)&amp;1234567890))-1)</f>
        <v>Al</v>
      </c>
      <c r="G9059" s="25">
        <f t="shared" si="282"/>
        <v>1</v>
      </c>
      <c r="H9059" s="25">
        <f>VLOOKUP(F9059,Table!$A$2:$C$121,2,0)</f>
        <v>13</v>
      </c>
      <c r="I9059" s="26">
        <f>VLOOKUP(F9059,Table!$A$2:$C$121,3,0)</f>
        <v>3</v>
      </c>
      <c r="J9059" s="17" t="s">
        <v>371</v>
      </c>
      <c r="K9059" s="25" t="str">
        <f>LEFT(J9059,MIN(FIND({0,1,2,3,4,5,6,7,8,9},ASC(J9059)&amp;1234567890))-1)</f>
        <v>O</v>
      </c>
      <c r="L9059" s="25">
        <f t="shared" si="283"/>
        <v>1</v>
      </c>
      <c r="M9059" s="25">
        <f>VLOOKUP(K9059,Table!$A$2:$C$121,2,0)</f>
        <v>16</v>
      </c>
      <c r="N9059" s="26">
        <f>VLOOKUP(K9059,Table!$A$2:$C$121,3,0)</f>
        <v>2</v>
      </c>
      <c r="O9059" s="13" t="str">
        <f>VLOOKUP(A9059,Table!$U$1:$V$230,2,0)</f>
        <v>Cubic</v>
      </c>
      <c r="P9059" s="1"/>
    </row>
    <row r="9060" spans="1:16">
      <c r="A9060" s="12">
        <v>225</v>
      </c>
      <c r="B9060" s="12">
        <v>29025</v>
      </c>
      <c r="C9060" s="12" t="s">
        <v>9818</v>
      </c>
      <c r="D9060" s="12" t="s">
        <v>9891</v>
      </c>
      <c r="E9060" s="17" t="s">
        <v>428</v>
      </c>
      <c r="F9060" s="25" t="str">
        <f>LEFT(E9060,MIN(FIND({0,1,2,3,4,5,6,7,8,9},ASC(E9060)&amp;1234567890))-1)</f>
        <v>Eu</v>
      </c>
      <c r="G9060" s="25">
        <f t="shared" si="282"/>
        <v>1</v>
      </c>
      <c r="H9060" s="25">
        <f>VLOOKUP(F9060,Table!$A$2:$C$121,2,0)</f>
        <v>3</v>
      </c>
      <c r="I9060" s="26">
        <f>VLOOKUP(F9060,Table!$A$2:$C$121,3,0)</f>
        <v>6</v>
      </c>
      <c r="J9060" s="17" t="s">
        <v>11632</v>
      </c>
      <c r="K9060" s="25" t="str">
        <f>LEFT(J9060,MIN(FIND({0,1,2,3,4,5,6,7,8,9},ASC(J9060)&amp;1234567890))-1)</f>
        <v>F</v>
      </c>
      <c r="L9060" s="25">
        <f t="shared" si="283"/>
        <v>2</v>
      </c>
      <c r="M9060" s="25">
        <f>VLOOKUP(K9060,Table!$A$2:$C$121,2,0)</f>
        <v>17</v>
      </c>
      <c r="N9060" s="26">
        <f>VLOOKUP(K9060,Table!$A$2:$C$121,3,0)</f>
        <v>2</v>
      </c>
      <c r="O9060" s="13" t="str">
        <f>VLOOKUP(A9060,Table!$U$1:$V$230,2,0)</f>
        <v>Cubic</v>
      </c>
      <c r="P9060" s="1"/>
    </row>
    <row r="9061" spans="1:16">
      <c r="A9061" s="12">
        <v>225</v>
      </c>
      <c r="B9061" s="12">
        <v>29137</v>
      </c>
      <c r="C9061" s="12" t="s">
        <v>9818</v>
      </c>
      <c r="D9061" s="12" t="s">
        <v>9892</v>
      </c>
      <c r="E9061" s="17" t="s">
        <v>343</v>
      </c>
      <c r="F9061" s="25" t="str">
        <f>LEFT(E9061,MIN(FIND({0,1,2,3,4,5,6,7,8,9},ASC(E9061)&amp;1234567890))-1)</f>
        <v>U</v>
      </c>
      <c r="G9061" s="25">
        <f t="shared" si="282"/>
        <v>1</v>
      </c>
      <c r="H9061" s="25">
        <f>VLOOKUP(F9061,Table!$A$2:$C$121,2,0)</f>
        <v>3</v>
      </c>
      <c r="I9061" s="26">
        <f>VLOOKUP(F9061,Table!$A$2:$C$121,3,0)</f>
        <v>7</v>
      </c>
      <c r="J9061" s="17" t="s">
        <v>14270</v>
      </c>
      <c r="K9061" s="25" t="str">
        <f>LEFT(J9061,MIN(FIND({0,1,2,3,4,5,6,7,8,9},ASC(J9061)&amp;1234567890))-1)</f>
        <v>O</v>
      </c>
      <c r="L9061" s="25">
        <f t="shared" si="283"/>
        <v>2.34</v>
      </c>
      <c r="M9061" s="25">
        <f>VLOOKUP(K9061,Table!$A$2:$C$121,2,0)</f>
        <v>16</v>
      </c>
      <c r="N9061" s="26">
        <f>VLOOKUP(K9061,Table!$A$2:$C$121,3,0)</f>
        <v>2</v>
      </c>
      <c r="O9061" s="13" t="str">
        <f>VLOOKUP(A9061,Table!$U$1:$V$230,2,0)</f>
        <v>Cubic</v>
      </c>
      <c r="P9061" s="1"/>
    </row>
    <row r="9062" spans="1:16">
      <c r="A9062" s="12">
        <v>225</v>
      </c>
      <c r="B9062" s="12">
        <v>29152</v>
      </c>
      <c r="C9062" s="12" t="s">
        <v>9818</v>
      </c>
      <c r="D9062" s="12" t="s">
        <v>9547</v>
      </c>
      <c r="E9062" s="17" t="s">
        <v>410</v>
      </c>
      <c r="F9062" s="25" t="str">
        <f>LEFT(E9062,MIN(FIND({0,1,2,3,4,5,6,7,8,9},ASC(E9062)&amp;1234567890))-1)</f>
        <v>Ba</v>
      </c>
      <c r="G9062" s="25">
        <f t="shared" si="282"/>
        <v>1</v>
      </c>
      <c r="H9062" s="25">
        <f>VLOOKUP(F9062,Table!$A$2:$C$121,2,0)</f>
        <v>2</v>
      </c>
      <c r="I9062" s="26">
        <f>VLOOKUP(F9062,Table!$A$2:$C$121,3,0)</f>
        <v>6</v>
      </c>
      <c r="J9062" s="17" t="s">
        <v>328</v>
      </c>
      <c r="K9062" s="25" t="str">
        <f>LEFT(J9062,MIN(FIND({0,1,2,3,4,5,6,7,8,9},ASC(J9062)&amp;1234567890))-1)</f>
        <v>Te</v>
      </c>
      <c r="L9062" s="25">
        <f t="shared" si="283"/>
        <v>1</v>
      </c>
      <c r="M9062" s="25">
        <f>VLOOKUP(K9062,Table!$A$2:$C$121,2,0)</f>
        <v>16</v>
      </c>
      <c r="N9062" s="26">
        <f>VLOOKUP(K9062,Table!$A$2:$C$121,3,0)</f>
        <v>5</v>
      </c>
      <c r="O9062" s="13" t="str">
        <f>VLOOKUP(A9062,Table!$U$1:$V$230,2,0)</f>
        <v>Cubic</v>
      </c>
      <c r="P9062" s="1"/>
    </row>
    <row r="9063" spans="1:16">
      <c r="A9063" s="12">
        <v>225</v>
      </c>
      <c r="B9063" s="12">
        <v>29208</v>
      </c>
      <c r="C9063" s="12" t="s">
        <v>9818</v>
      </c>
      <c r="D9063" s="12" t="s">
        <v>3003</v>
      </c>
      <c r="E9063" s="17" t="s">
        <v>11513</v>
      </c>
      <c r="F9063" s="25" t="str">
        <f>LEFT(E9063,MIN(FIND({0,1,2,3,4,5,6,7,8,9},ASC(E9063)&amp;1234567890))-1)</f>
        <v>Rb</v>
      </c>
      <c r="G9063" s="25">
        <f t="shared" si="282"/>
        <v>2</v>
      </c>
      <c r="H9063" s="25">
        <f>VLOOKUP(F9063,Table!$A$2:$C$121,2,0)</f>
        <v>1</v>
      </c>
      <c r="I9063" s="26">
        <f>VLOOKUP(F9063,Table!$A$2:$C$121,3,0)</f>
        <v>5</v>
      </c>
      <c r="J9063" s="17" t="s">
        <v>379</v>
      </c>
      <c r="K9063" s="25" t="str">
        <f>LEFT(J9063,MIN(FIND({0,1,2,3,4,5,6,7,8,9},ASC(J9063)&amp;1234567890))-1)</f>
        <v>S</v>
      </c>
      <c r="L9063" s="25">
        <f t="shared" si="283"/>
        <v>1</v>
      </c>
      <c r="M9063" s="25">
        <f>VLOOKUP(K9063,Table!$A$2:$C$121,2,0)</f>
        <v>16</v>
      </c>
      <c r="N9063" s="26">
        <f>VLOOKUP(K9063,Table!$A$2:$C$121,3,0)</f>
        <v>3</v>
      </c>
      <c r="O9063" s="13" t="str">
        <f>VLOOKUP(A9063,Table!$U$1:$V$230,2,0)</f>
        <v>Cubic</v>
      </c>
      <c r="P9063" s="1"/>
    </row>
    <row r="9064" spans="1:16">
      <c r="A9064" s="12">
        <v>225</v>
      </c>
      <c r="B9064" s="12">
        <v>29394</v>
      </c>
      <c r="C9064" s="12" t="s">
        <v>9818</v>
      </c>
      <c r="D9064" s="12" t="s">
        <v>1833</v>
      </c>
      <c r="E9064" s="17" t="s">
        <v>46</v>
      </c>
      <c r="F9064" s="25" t="str">
        <f>LEFT(E9064,MIN(FIND({0,1,2,3,4,5,6,7,8,9},ASC(E9064)&amp;1234567890))-1)</f>
        <v>La</v>
      </c>
      <c r="G9064" s="25">
        <f t="shared" si="282"/>
        <v>1</v>
      </c>
      <c r="H9064" s="25">
        <f>VLOOKUP(F9064,Table!$A$2:$C$121,2,0)</f>
        <v>3</v>
      </c>
      <c r="I9064" s="26">
        <f>VLOOKUP(F9064,Table!$A$2:$C$121,3,0)</f>
        <v>6</v>
      </c>
      <c r="J9064" s="17" t="s">
        <v>379</v>
      </c>
      <c r="K9064" s="25" t="str">
        <f>LEFT(J9064,MIN(FIND({0,1,2,3,4,5,6,7,8,9},ASC(J9064)&amp;1234567890))-1)</f>
        <v>S</v>
      </c>
      <c r="L9064" s="25">
        <f t="shared" si="283"/>
        <v>1</v>
      </c>
      <c r="M9064" s="25">
        <f>VLOOKUP(K9064,Table!$A$2:$C$121,2,0)</f>
        <v>16</v>
      </c>
      <c r="N9064" s="26">
        <f>VLOOKUP(K9064,Table!$A$2:$C$121,3,0)</f>
        <v>3</v>
      </c>
      <c r="O9064" s="13" t="str">
        <f>VLOOKUP(A9064,Table!$U$1:$V$230,2,0)</f>
        <v>Cubic</v>
      </c>
      <c r="P9064" s="1"/>
    </row>
    <row r="9065" spans="1:16">
      <c r="A9065" s="12">
        <v>225</v>
      </c>
      <c r="B9065" s="12">
        <v>29396</v>
      </c>
      <c r="C9065" s="12" t="s">
        <v>9818</v>
      </c>
      <c r="D9065" s="12" t="s">
        <v>9893</v>
      </c>
      <c r="E9065" s="17" t="s">
        <v>46</v>
      </c>
      <c r="F9065" s="25" t="str">
        <f>LEFT(E9065,MIN(FIND({0,1,2,3,4,5,6,7,8,9},ASC(E9065)&amp;1234567890))-1)</f>
        <v>La</v>
      </c>
      <c r="G9065" s="25">
        <f t="shared" si="282"/>
        <v>1</v>
      </c>
      <c r="H9065" s="25">
        <f>VLOOKUP(F9065,Table!$A$2:$C$121,2,0)</f>
        <v>3</v>
      </c>
      <c r="I9065" s="26">
        <f>VLOOKUP(F9065,Table!$A$2:$C$121,3,0)</f>
        <v>6</v>
      </c>
      <c r="J9065" s="17" t="s">
        <v>328</v>
      </c>
      <c r="K9065" s="25" t="str">
        <f>LEFT(J9065,MIN(FIND({0,1,2,3,4,5,6,7,8,9},ASC(J9065)&amp;1234567890))-1)</f>
        <v>Te</v>
      </c>
      <c r="L9065" s="25">
        <f t="shared" si="283"/>
        <v>1</v>
      </c>
      <c r="M9065" s="25">
        <f>VLOOKUP(K9065,Table!$A$2:$C$121,2,0)</f>
        <v>16</v>
      </c>
      <c r="N9065" s="26">
        <f>VLOOKUP(K9065,Table!$A$2:$C$121,3,0)</f>
        <v>5</v>
      </c>
      <c r="O9065" s="13" t="str">
        <f>VLOOKUP(A9065,Table!$U$1:$V$230,2,0)</f>
        <v>Cubic</v>
      </c>
      <c r="P9065" s="1"/>
    </row>
    <row r="9066" spans="1:16">
      <c r="A9066" s="12">
        <v>225</v>
      </c>
      <c r="B9066" s="12">
        <v>29399</v>
      </c>
      <c r="C9066" s="12" t="s">
        <v>9818</v>
      </c>
      <c r="D9066" s="12" t="s">
        <v>9894</v>
      </c>
      <c r="E9066" s="17" t="s">
        <v>11331</v>
      </c>
      <c r="F9066" s="25" t="str">
        <f>LEFT(E9066,MIN(FIND({0,1,2,3,4,5,6,7,8,9},ASC(E9066)&amp;1234567890))-1)</f>
        <v>Ce</v>
      </c>
      <c r="G9066" s="25">
        <f t="shared" si="282"/>
        <v>1</v>
      </c>
      <c r="H9066" s="25">
        <f>VLOOKUP(F9066,Table!$A$2:$C$121,2,0)</f>
        <v>3</v>
      </c>
      <c r="I9066" s="26">
        <f>VLOOKUP(F9066,Table!$A$2:$C$121,3,0)</f>
        <v>6</v>
      </c>
      <c r="J9066" s="17" t="s">
        <v>328</v>
      </c>
      <c r="K9066" s="25" t="str">
        <f>LEFT(J9066,MIN(FIND({0,1,2,3,4,5,6,7,8,9},ASC(J9066)&amp;1234567890))-1)</f>
        <v>Te</v>
      </c>
      <c r="L9066" s="25">
        <f t="shared" si="283"/>
        <v>1</v>
      </c>
      <c r="M9066" s="25">
        <f>VLOOKUP(K9066,Table!$A$2:$C$121,2,0)</f>
        <v>16</v>
      </c>
      <c r="N9066" s="26">
        <f>VLOOKUP(K9066,Table!$A$2:$C$121,3,0)</f>
        <v>5</v>
      </c>
      <c r="O9066" s="13" t="str">
        <f>VLOOKUP(A9066,Table!$U$1:$V$230,2,0)</f>
        <v>Cubic</v>
      </c>
      <c r="P9066" s="1"/>
    </row>
    <row r="9067" spans="1:16">
      <c r="A9067" s="12">
        <v>225</v>
      </c>
      <c r="B9067" s="12">
        <v>29400</v>
      </c>
      <c r="C9067" s="12" t="s">
        <v>9818</v>
      </c>
      <c r="D9067" s="12" t="s">
        <v>9895</v>
      </c>
      <c r="E9067" s="17" t="s">
        <v>11332</v>
      </c>
      <c r="F9067" s="25" t="str">
        <f>LEFT(E9067,MIN(FIND({0,1,2,3,4,5,6,7,8,9},ASC(E9067)&amp;1234567890))-1)</f>
        <v>Pr</v>
      </c>
      <c r="G9067" s="25">
        <f t="shared" si="282"/>
        <v>1</v>
      </c>
      <c r="H9067" s="25">
        <f>VLOOKUP(F9067,Table!$A$2:$C$121,2,0)</f>
        <v>3</v>
      </c>
      <c r="I9067" s="26">
        <f>VLOOKUP(F9067,Table!$A$2:$C$121,3,0)</f>
        <v>6</v>
      </c>
      <c r="J9067" s="17" t="s">
        <v>379</v>
      </c>
      <c r="K9067" s="25" t="str">
        <f>LEFT(J9067,MIN(FIND({0,1,2,3,4,5,6,7,8,9},ASC(J9067)&amp;1234567890))-1)</f>
        <v>S</v>
      </c>
      <c r="L9067" s="25">
        <f t="shared" si="283"/>
        <v>1</v>
      </c>
      <c r="M9067" s="25">
        <f>VLOOKUP(K9067,Table!$A$2:$C$121,2,0)</f>
        <v>16</v>
      </c>
      <c r="N9067" s="26">
        <f>VLOOKUP(K9067,Table!$A$2:$C$121,3,0)</f>
        <v>3</v>
      </c>
      <c r="O9067" s="13" t="str">
        <f>VLOOKUP(A9067,Table!$U$1:$V$230,2,0)</f>
        <v>Cubic</v>
      </c>
      <c r="P9067" s="1"/>
    </row>
    <row r="9068" spans="1:16">
      <c r="A9068" s="12">
        <v>225</v>
      </c>
      <c r="B9068" s="12">
        <v>29402</v>
      </c>
      <c r="C9068" s="12" t="s">
        <v>9818</v>
      </c>
      <c r="D9068" s="12" t="s">
        <v>9137</v>
      </c>
      <c r="E9068" s="17" t="s">
        <v>11332</v>
      </c>
      <c r="F9068" s="25" t="str">
        <f>LEFT(E9068,MIN(FIND({0,1,2,3,4,5,6,7,8,9},ASC(E9068)&amp;1234567890))-1)</f>
        <v>Pr</v>
      </c>
      <c r="G9068" s="25">
        <f t="shared" si="282"/>
        <v>1</v>
      </c>
      <c r="H9068" s="25">
        <f>VLOOKUP(F9068,Table!$A$2:$C$121,2,0)</f>
        <v>3</v>
      </c>
      <c r="I9068" s="26">
        <f>VLOOKUP(F9068,Table!$A$2:$C$121,3,0)</f>
        <v>6</v>
      </c>
      <c r="J9068" s="17" t="s">
        <v>328</v>
      </c>
      <c r="K9068" s="25" t="str">
        <f>LEFT(J9068,MIN(FIND({0,1,2,3,4,5,6,7,8,9},ASC(J9068)&amp;1234567890))-1)</f>
        <v>Te</v>
      </c>
      <c r="L9068" s="25">
        <f t="shared" si="283"/>
        <v>1</v>
      </c>
      <c r="M9068" s="25">
        <f>VLOOKUP(K9068,Table!$A$2:$C$121,2,0)</f>
        <v>16</v>
      </c>
      <c r="N9068" s="26">
        <f>VLOOKUP(K9068,Table!$A$2:$C$121,3,0)</f>
        <v>5</v>
      </c>
      <c r="O9068" s="13" t="str">
        <f>VLOOKUP(A9068,Table!$U$1:$V$230,2,0)</f>
        <v>Cubic</v>
      </c>
      <c r="P9068" s="1"/>
    </row>
    <row r="9069" spans="1:16">
      <c r="A9069" s="12">
        <v>225</v>
      </c>
      <c r="B9069" s="12">
        <v>29403</v>
      </c>
      <c r="C9069" s="12" t="s">
        <v>9818</v>
      </c>
      <c r="D9069" s="12" t="s">
        <v>9896</v>
      </c>
      <c r="E9069" s="17" t="s">
        <v>615</v>
      </c>
      <c r="F9069" s="25" t="str">
        <f>LEFT(E9069,MIN(FIND({0,1,2,3,4,5,6,7,8,9},ASC(E9069)&amp;1234567890))-1)</f>
        <v>Nd</v>
      </c>
      <c r="G9069" s="25">
        <f t="shared" si="282"/>
        <v>1</v>
      </c>
      <c r="H9069" s="25">
        <f>VLOOKUP(F9069,Table!$A$2:$C$121,2,0)</f>
        <v>3</v>
      </c>
      <c r="I9069" s="26">
        <f>VLOOKUP(F9069,Table!$A$2:$C$121,3,0)</f>
        <v>6</v>
      </c>
      <c r="J9069" s="17" t="s">
        <v>379</v>
      </c>
      <c r="K9069" s="25" t="str">
        <f>LEFT(J9069,MIN(FIND({0,1,2,3,4,5,6,7,8,9},ASC(J9069)&amp;1234567890))-1)</f>
        <v>S</v>
      </c>
      <c r="L9069" s="25">
        <f t="shared" si="283"/>
        <v>1</v>
      </c>
      <c r="M9069" s="25">
        <f>VLOOKUP(K9069,Table!$A$2:$C$121,2,0)</f>
        <v>16</v>
      </c>
      <c r="N9069" s="26">
        <f>VLOOKUP(K9069,Table!$A$2:$C$121,3,0)</f>
        <v>3</v>
      </c>
      <c r="O9069" s="13" t="str">
        <f>VLOOKUP(A9069,Table!$U$1:$V$230,2,0)</f>
        <v>Cubic</v>
      </c>
      <c r="P9069" s="1"/>
    </row>
    <row r="9070" spans="1:16">
      <c r="A9070" s="12">
        <v>225</v>
      </c>
      <c r="B9070" s="12">
        <v>29405</v>
      </c>
      <c r="C9070" s="12" t="s">
        <v>9818</v>
      </c>
      <c r="D9070" s="12" t="s">
        <v>9897</v>
      </c>
      <c r="E9070" s="17" t="s">
        <v>615</v>
      </c>
      <c r="F9070" s="25" t="str">
        <f>LEFT(E9070,MIN(FIND({0,1,2,3,4,5,6,7,8,9},ASC(E9070)&amp;1234567890))-1)</f>
        <v>Nd</v>
      </c>
      <c r="G9070" s="25">
        <f t="shared" si="282"/>
        <v>1</v>
      </c>
      <c r="H9070" s="25">
        <f>VLOOKUP(F9070,Table!$A$2:$C$121,2,0)</f>
        <v>3</v>
      </c>
      <c r="I9070" s="26">
        <f>VLOOKUP(F9070,Table!$A$2:$C$121,3,0)</f>
        <v>6</v>
      </c>
      <c r="J9070" s="17" t="s">
        <v>328</v>
      </c>
      <c r="K9070" s="25" t="str">
        <f>LEFT(J9070,MIN(FIND({0,1,2,3,4,5,6,7,8,9},ASC(J9070)&amp;1234567890))-1)</f>
        <v>Te</v>
      </c>
      <c r="L9070" s="25">
        <f t="shared" si="283"/>
        <v>1</v>
      </c>
      <c r="M9070" s="25">
        <f>VLOOKUP(K9070,Table!$A$2:$C$121,2,0)</f>
        <v>16</v>
      </c>
      <c r="N9070" s="26">
        <f>VLOOKUP(K9070,Table!$A$2:$C$121,3,0)</f>
        <v>5</v>
      </c>
      <c r="O9070" s="13" t="str">
        <f>VLOOKUP(A9070,Table!$U$1:$V$230,2,0)</f>
        <v>Cubic</v>
      </c>
      <c r="P9070" s="1"/>
    </row>
    <row r="9071" spans="1:16">
      <c r="A9071" s="12">
        <v>225</v>
      </c>
      <c r="B9071" s="12">
        <v>23861</v>
      </c>
      <c r="C9071" s="12" t="s">
        <v>9818</v>
      </c>
      <c r="D9071" s="12" t="s">
        <v>9898</v>
      </c>
      <c r="E9071" s="17" t="s">
        <v>377</v>
      </c>
      <c r="F9071" s="25" t="str">
        <f>LEFT(E9071,MIN(FIND({0,1,2,3,4,5,6,7,8,9},ASC(E9071)&amp;1234567890))-1)</f>
        <v>Zr</v>
      </c>
      <c r="G9071" s="25">
        <f t="shared" si="282"/>
        <v>1</v>
      </c>
      <c r="H9071" s="25">
        <f>VLOOKUP(F9071,Table!$A$2:$C$121,2,0)</f>
        <v>4</v>
      </c>
      <c r="I9071" s="26">
        <f>VLOOKUP(F9071,Table!$A$2:$C$121,3,0)</f>
        <v>5</v>
      </c>
      <c r="J9071" s="17" t="s">
        <v>12035</v>
      </c>
      <c r="K9071" s="25" t="str">
        <f>LEFT(J9071,MIN(FIND({0,1,2,3,4,5,6,7,8,9},ASC(J9071)&amp;1234567890))-1)</f>
        <v>B</v>
      </c>
      <c r="L9071" s="25">
        <f t="shared" si="283"/>
        <v>12</v>
      </c>
      <c r="M9071" s="25">
        <f>VLOOKUP(K9071,Table!$A$2:$C$121,2,0)</f>
        <v>13</v>
      </c>
      <c r="N9071" s="26">
        <f>VLOOKUP(K9071,Table!$A$2:$C$121,3,0)</f>
        <v>2</v>
      </c>
      <c r="O9071" s="13" t="str">
        <f>VLOOKUP(A9071,Table!$U$1:$V$230,2,0)</f>
        <v>Cubic</v>
      </c>
      <c r="P9071" s="1"/>
    </row>
    <row r="9072" spans="1:16">
      <c r="A9072" s="12">
        <v>225</v>
      </c>
      <c r="B9072" s="12">
        <v>26874</v>
      </c>
      <c r="C9072" s="12" t="s">
        <v>9818</v>
      </c>
      <c r="D9072" s="12" t="s">
        <v>9899</v>
      </c>
      <c r="E9072" s="17" t="s">
        <v>457</v>
      </c>
      <c r="F9072" s="25" t="str">
        <f>LEFT(E9072,MIN(FIND({0,1,2,3,4,5,6,7,8,9},ASC(E9072)&amp;1234567890))-1)</f>
        <v>Li</v>
      </c>
      <c r="G9072" s="25">
        <f t="shared" si="282"/>
        <v>1</v>
      </c>
      <c r="H9072" s="25">
        <f>VLOOKUP(F9072,Table!$A$2:$C$121,2,0)</f>
        <v>1</v>
      </c>
      <c r="I9072" s="26">
        <f>VLOOKUP(F9072,Table!$A$2:$C$121,3,0)</f>
        <v>2</v>
      </c>
      <c r="J9072" s="17" t="s">
        <v>11413</v>
      </c>
      <c r="K9072" s="25" t="str">
        <f>LEFT(J9072,MIN(FIND({0,1,2,3,4,5,6,7,8,9},ASC(J9072)&amp;1234567890))-1)</f>
        <v>D</v>
      </c>
      <c r="L9072" s="25">
        <f t="shared" si="283"/>
        <v>1</v>
      </c>
      <c r="M9072" s="25">
        <f>VLOOKUP(K9072,Table!$A$2:$C$121,2,0)</f>
        <v>1</v>
      </c>
      <c r="N9072" s="26">
        <f>VLOOKUP(K9072,Table!$A$2:$C$121,3,0)</f>
        <v>1</v>
      </c>
      <c r="O9072" s="13" t="str">
        <f>VLOOKUP(A9072,Table!$U$1:$V$230,2,0)</f>
        <v>Cubic</v>
      </c>
      <c r="P9072" s="1"/>
    </row>
    <row r="9073" spans="1:16">
      <c r="A9073" s="12">
        <v>225</v>
      </c>
      <c r="B9073" s="12">
        <v>28753</v>
      </c>
      <c r="C9073" s="12" t="s">
        <v>9818</v>
      </c>
      <c r="D9073" s="12" t="s">
        <v>9900</v>
      </c>
      <c r="E9073" s="17" t="s">
        <v>11331</v>
      </c>
      <c r="F9073" s="25" t="str">
        <f>LEFT(E9073,MIN(FIND({0,1,2,3,4,5,6,7,8,9},ASC(E9073)&amp;1234567890))-1)</f>
        <v>Ce</v>
      </c>
      <c r="G9073" s="25">
        <f t="shared" si="282"/>
        <v>1</v>
      </c>
      <c r="H9073" s="25">
        <f>VLOOKUP(F9073,Table!$A$2:$C$121,2,0)</f>
        <v>3</v>
      </c>
      <c r="I9073" s="26">
        <f>VLOOKUP(F9073,Table!$A$2:$C$121,3,0)</f>
        <v>6</v>
      </c>
      <c r="J9073" s="17" t="s">
        <v>32</v>
      </c>
      <c r="K9073" s="25" t="str">
        <f>LEFT(J9073,MIN(FIND({0,1,2,3,4,5,6,7,8,9},ASC(J9073)&amp;1234567890))-1)</f>
        <v>O</v>
      </c>
      <c r="L9073" s="25">
        <f t="shared" si="283"/>
        <v>2</v>
      </c>
      <c r="M9073" s="25">
        <f>VLOOKUP(K9073,Table!$A$2:$C$121,2,0)</f>
        <v>16</v>
      </c>
      <c r="N9073" s="26">
        <f>VLOOKUP(K9073,Table!$A$2:$C$121,3,0)</f>
        <v>2</v>
      </c>
      <c r="O9073" s="13" t="str">
        <f>VLOOKUP(A9073,Table!$U$1:$V$230,2,0)</f>
        <v>Cubic</v>
      </c>
      <c r="P9073" s="1"/>
    </row>
    <row r="9074" spans="1:16">
      <c r="A9074" s="12">
        <v>225</v>
      </c>
      <c r="B9074" s="12">
        <v>20211</v>
      </c>
      <c r="C9074" s="12" t="s">
        <v>9818</v>
      </c>
      <c r="D9074" s="12" t="s">
        <v>9901</v>
      </c>
      <c r="E9074" s="17" t="s">
        <v>14271</v>
      </c>
      <c r="F9074" s="25" t="str">
        <f>LEFT(E9074,MIN(FIND({0,1,2,3,4,5,6,7,8,9},ASC(E9074)&amp;1234567890))-1)</f>
        <v>Cu</v>
      </c>
      <c r="G9074" s="25">
        <f t="shared" si="282"/>
        <v>7.2</v>
      </c>
      <c r="H9074" s="25">
        <f>VLOOKUP(F9074,Table!$A$2:$C$121,2,0)</f>
        <v>11</v>
      </c>
      <c r="I9074" s="26">
        <f>VLOOKUP(F9074,Table!$A$2:$C$121,3,0)</f>
        <v>4</v>
      </c>
      <c r="J9074" s="17" t="s">
        <v>481</v>
      </c>
      <c r="K9074" s="25" t="str">
        <f>LEFT(J9074,MIN(FIND({0,1,2,3,4,5,6,7,8,9},ASC(J9074)&amp;1234567890))-1)</f>
        <v>S</v>
      </c>
      <c r="L9074" s="25">
        <f t="shared" si="283"/>
        <v>4</v>
      </c>
      <c r="M9074" s="25">
        <f>VLOOKUP(K9074,Table!$A$2:$C$121,2,0)</f>
        <v>16</v>
      </c>
      <c r="N9074" s="26">
        <f>VLOOKUP(K9074,Table!$A$2:$C$121,3,0)</f>
        <v>3</v>
      </c>
      <c r="O9074" s="13" t="str">
        <f>VLOOKUP(A9074,Table!$U$1:$V$230,2,0)</f>
        <v>Cubic</v>
      </c>
      <c r="P9074" s="1"/>
    </row>
    <row r="9075" spans="1:16">
      <c r="A9075" s="12">
        <v>225</v>
      </c>
      <c r="B9075" s="12">
        <v>22259</v>
      </c>
      <c r="C9075" s="12" t="s">
        <v>9818</v>
      </c>
      <c r="D9075" s="12" t="s">
        <v>15311</v>
      </c>
      <c r="E9075" s="17" t="s">
        <v>50</v>
      </c>
      <c r="F9075" s="25" t="str">
        <f>LEFT(E9075,MIN(FIND({0,1,2,3,4,5,6,7,8,9},ASC(E9075)&amp;1234567890))-1)</f>
        <v>Ti</v>
      </c>
      <c r="G9075" s="25">
        <f t="shared" si="282"/>
        <v>1</v>
      </c>
      <c r="H9075" s="25">
        <f>VLOOKUP(F9075,Table!$A$2:$C$121,2,0)</f>
        <v>4</v>
      </c>
      <c r="I9075" s="26">
        <f>VLOOKUP(F9075,Table!$A$2:$C$121,3,0)</f>
        <v>4</v>
      </c>
      <c r="J9075" s="17" t="s">
        <v>15346</v>
      </c>
      <c r="K9075" s="25" t="str">
        <f>LEFT(J9075,MIN(FIND({0,1,2,3,4,5,6,7,8,9},ASC(J9075)&amp;1234567890))-1)</f>
        <v>C</v>
      </c>
      <c r="L9075" s="25">
        <f t="shared" si="283"/>
        <v>0.98099999999999998</v>
      </c>
      <c r="M9075" s="25">
        <f>VLOOKUP(K9075,Table!$A$2:$C$121,2,0)</f>
        <v>14</v>
      </c>
      <c r="N9075" s="26">
        <f>VLOOKUP(K9075,Table!$A$2:$C$121,3,0)</f>
        <v>2</v>
      </c>
      <c r="O9075" s="13" t="str">
        <f>VLOOKUP(A9075,Table!$U$1:$V$230,2,0)</f>
        <v>Cubic</v>
      </c>
      <c r="P9075" s="1"/>
    </row>
    <row r="9076" spans="1:16">
      <c r="A9076" s="12">
        <v>225</v>
      </c>
      <c r="B9076" s="12">
        <v>24802</v>
      </c>
      <c r="C9076" s="12" t="s">
        <v>9818</v>
      </c>
      <c r="D9076" s="12" t="s">
        <v>9902</v>
      </c>
      <c r="E9076" s="17" t="s">
        <v>11293</v>
      </c>
      <c r="F9076" s="25" t="str">
        <f>LEFT(E9076,MIN(FIND({0,1,2,3,4,5,6,7,8,9},ASC(E9076)&amp;1234567890))-1)</f>
        <v>Cd</v>
      </c>
      <c r="G9076" s="25">
        <f t="shared" si="282"/>
        <v>1</v>
      </c>
      <c r="H9076" s="25">
        <f>VLOOKUP(F9076,Table!$A$2:$C$121,2,0)</f>
        <v>12</v>
      </c>
      <c r="I9076" s="26">
        <f>VLOOKUP(F9076,Table!$A$2:$C$121,3,0)</f>
        <v>5</v>
      </c>
      <c r="J9076" s="17" t="s">
        <v>371</v>
      </c>
      <c r="K9076" s="25" t="str">
        <f>LEFT(J9076,MIN(FIND({0,1,2,3,4,5,6,7,8,9},ASC(J9076)&amp;1234567890))-1)</f>
        <v>O</v>
      </c>
      <c r="L9076" s="25">
        <f t="shared" si="283"/>
        <v>1</v>
      </c>
      <c r="M9076" s="25">
        <f>VLOOKUP(K9076,Table!$A$2:$C$121,2,0)</f>
        <v>16</v>
      </c>
      <c r="N9076" s="26">
        <f>VLOOKUP(K9076,Table!$A$2:$C$121,3,0)</f>
        <v>2</v>
      </c>
      <c r="O9076" s="13" t="str">
        <f>VLOOKUP(A9076,Table!$U$1:$V$230,2,0)</f>
        <v>Cubic</v>
      </c>
      <c r="P9076" s="1"/>
    </row>
    <row r="9077" spans="1:16">
      <c r="A9077" s="12">
        <v>225</v>
      </c>
      <c r="B9077" s="12">
        <v>26959</v>
      </c>
      <c r="C9077" s="12" t="s">
        <v>9818</v>
      </c>
      <c r="D9077" s="12" t="s">
        <v>9903</v>
      </c>
      <c r="E9077" s="17" t="s">
        <v>330</v>
      </c>
      <c r="F9077" s="25" t="str">
        <f>LEFT(E9077,MIN(FIND({0,1,2,3,4,5,6,7,8,9},ASC(E9077)&amp;1234567890))-1)</f>
        <v>Ca</v>
      </c>
      <c r="G9077" s="25">
        <f t="shared" si="282"/>
        <v>1</v>
      </c>
      <c r="H9077" s="25">
        <f>VLOOKUP(F9077,Table!$A$2:$C$121,2,0)</f>
        <v>2</v>
      </c>
      <c r="I9077" s="26">
        <f>VLOOKUP(F9077,Table!$A$2:$C$121,3,0)</f>
        <v>4</v>
      </c>
      <c r="J9077" s="17" t="s">
        <v>371</v>
      </c>
      <c r="K9077" s="25" t="str">
        <f>LEFT(J9077,MIN(FIND({0,1,2,3,4,5,6,7,8,9},ASC(J9077)&amp;1234567890))-1)</f>
        <v>O</v>
      </c>
      <c r="L9077" s="25">
        <f t="shared" si="283"/>
        <v>1</v>
      </c>
      <c r="M9077" s="25">
        <f>VLOOKUP(K9077,Table!$A$2:$C$121,2,0)</f>
        <v>16</v>
      </c>
      <c r="N9077" s="26">
        <f>VLOOKUP(K9077,Table!$A$2:$C$121,3,0)</f>
        <v>2</v>
      </c>
      <c r="O9077" s="13" t="str">
        <f>VLOOKUP(A9077,Table!$U$1:$V$230,2,0)</f>
        <v>Cubic</v>
      </c>
      <c r="P9077" s="1"/>
    </row>
    <row r="9078" spans="1:16">
      <c r="A9078" s="12">
        <v>225</v>
      </c>
      <c r="B9078" s="12">
        <v>28730</v>
      </c>
      <c r="C9078" s="12" t="s">
        <v>9818</v>
      </c>
      <c r="D9078" s="12" t="s">
        <v>2518</v>
      </c>
      <c r="E9078" s="17" t="s">
        <v>330</v>
      </c>
      <c r="F9078" s="25" t="str">
        <f>LEFT(E9078,MIN(FIND({0,1,2,3,4,5,6,7,8,9},ASC(E9078)&amp;1234567890))-1)</f>
        <v>Ca</v>
      </c>
      <c r="G9078" s="25">
        <f t="shared" si="282"/>
        <v>1</v>
      </c>
      <c r="H9078" s="25">
        <f>VLOOKUP(F9078,Table!$A$2:$C$121,2,0)</f>
        <v>2</v>
      </c>
      <c r="I9078" s="26">
        <f>VLOOKUP(F9078,Table!$A$2:$C$121,3,0)</f>
        <v>4</v>
      </c>
      <c r="J9078" s="17" t="s">
        <v>11632</v>
      </c>
      <c r="K9078" s="25" t="str">
        <f>LEFT(J9078,MIN(FIND({0,1,2,3,4,5,6,7,8,9},ASC(J9078)&amp;1234567890))-1)</f>
        <v>F</v>
      </c>
      <c r="L9078" s="25">
        <f t="shared" si="283"/>
        <v>2</v>
      </c>
      <c r="M9078" s="25">
        <f>VLOOKUP(K9078,Table!$A$2:$C$121,2,0)</f>
        <v>17</v>
      </c>
      <c r="N9078" s="26">
        <f>VLOOKUP(K9078,Table!$A$2:$C$121,3,0)</f>
        <v>2</v>
      </c>
      <c r="O9078" s="13" t="str">
        <f>VLOOKUP(A9078,Table!$U$1:$V$230,2,0)</f>
        <v>Cubic</v>
      </c>
      <c r="P9078" s="1"/>
    </row>
    <row r="9079" spans="1:16">
      <c r="A9079" s="12">
        <v>225</v>
      </c>
      <c r="B9079" s="12">
        <v>23929</v>
      </c>
      <c r="C9079" s="12" t="s">
        <v>9818</v>
      </c>
      <c r="D9079" s="12" t="s">
        <v>9904</v>
      </c>
      <c r="E9079" s="17" t="s">
        <v>14272</v>
      </c>
      <c r="F9079" s="25" t="str">
        <f>LEFT(E9079,MIN(FIND({0,1,2,3,4,5,6,7,8,9},ASC(E9079)&amp;1234567890))-1)</f>
        <v>Co</v>
      </c>
      <c r="G9079" s="25">
        <f t="shared" si="282"/>
        <v>9</v>
      </c>
      <c r="H9079" s="25">
        <f>VLOOKUP(F9079,Table!$A$2:$C$121,2,0)</f>
        <v>9</v>
      </c>
      <c r="I9079" s="26">
        <f>VLOOKUP(F9079,Table!$A$2:$C$121,3,0)</f>
        <v>4</v>
      </c>
      <c r="J9079" s="17" t="s">
        <v>407</v>
      </c>
      <c r="K9079" s="25" t="str">
        <f>LEFT(J9079,MIN(FIND({0,1,2,3,4,5,6,7,8,9},ASC(J9079)&amp;1234567890))-1)</f>
        <v>S</v>
      </c>
      <c r="L9079" s="25">
        <f t="shared" si="283"/>
        <v>8</v>
      </c>
      <c r="M9079" s="25">
        <f>VLOOKUP(K9079,Table!$A$2:$C$121,2,0)</f>
        <v>16</v>
      </c>
      <c r="N9079" s="26">
        <f>VLOOKUP(K9079,Table!$A$2:$C$121,3,0)</f>
        <v>3</v>
      </c>
      <c r="O9079" s="13" t="str">
        <f>VLOOKUP(A9079,Table!$U$1:$V$230,2,0)</f>
        <v>Cubic</v>
      </c>
      <c r="P9079" s="1"/>
    </row>
    <row r="9080" spans="1:16">
      <c r="A9080" s="12">
        <v>225</v>
      </c>
      <c r="B9080" s="12">
        <v>24695</v>
      </c>
      <c r="C9080" s="12" t="s">
        <v>9818</v>
      </c>
      <c r="D9080" s="12" t="s">
        <v>15408</v>
      </c>
      <c r="E9080" s="17" t="s">
        <v>15433</v>
      </c>
      <c r="F9080" s="25" t="str">
        <f>LEFT(E9080,MIN(FIND({0,1,2,3,4,5,6,7,8,9},ASC(E9080)&amp;1234567890))-1)</f>
        <v>Fe</v>
      </c>
      <c r="G9080" s="25">
        <f t="shared" si="282"/>
        <v>0.97399999999999998</v>
      </c>
      <c r="H9080" s="25">
        <f>VLOOKUP(F9080,Table!$A$2:$C$121,2,0)</f>
        <v>8</v>
      </c>
      <c r="I9080" s="26">
        <f>VLOOKUP(F9080,Table!$A$2:$C$121,3,0)</f>
        <v>4</v>
      </c>
      <c r="J9080" s="17" t="s">
        <v>371</v>
      </c>
      <c r="K9080" s="25" t="str">
        <f>LEFT(J9080,MIN(FIND({0,1,2,3,4,5,6,7,8,9},ASC(J9080)&amp;1234567890))-1)</f>
        <v>O</v>
      </c>
      <c r="L9080" s="25">
        <f t="shared" si="283"/>
        <v>1</v>
      </c>
      <c r="M9080" s="25">
        <f>VLOOKUP(K9080,Table!$A$2:$C$121,2,0)</f>
        <v>16</v>
      </c>
      <c r="N9080" s="26">
        <f>VLOOKUP(K9080,Table!$A$2:$C$121,3,0)</f>
        <v>2</v>
      </c>
      <c r="O9080" s="13" t="str">
        <f>VLOOKUP(A9080,Table!$U$1:$V$230,2,0)</f>
        <v>Cubic</v>
      </c>
      <c r="P9080" s="1"/>
    </row>
    <row r="9081" spans="1:16">
      <c r="A9081" s="12">
        <v>225</v>
      </c>
      <c r="B9081" s="12">
        <v>24696</v>
      </c>
      <c r="C9081" s="12" t="s">
        <v>9818</v>
      </c>
      <c r="D9081" s="12" t="s">
        <v>15409</v>
      </c>
      <c r="E9081" s="17" t="s">
        <v>15434</v>
      </c>
      <c r="F9081" s="25" t="str">
        <f>LEFT(E9081,MIN(FIND({0,1,2,3,4,5,6,7,8,9},ASC(E9081)&amp;1234567890))-1)</f>
        <v>Fe</v>
      </c>
      <c r="G9081" s="25">
        <f t="shared" si="282"/>
        <v>0.94199999999999995</v>
      </c>
      <c r="H9081" s="25">
        <f>VLOOKUP(F9081,Table!$A$2:$C$121,2,0)</f>
        <v>8</v>
      </c>
      <c r="I9081" s="26">
        <f>VLOOKUP(F9081,Table!$A$2:$C$121,3,0)</f>
        <v>4</v>
      </c>
      <c r="J9081" s="17" t="s">
        <v>371</v>
      </c>
      <c r="K9081" s="25" t="str">
        <f>LEFT(J9081,MIN(FIND({0,1,2,3,4,5,6,7,8,9},ASC(J9081)&amp;1234567890))-1)</f>
        <v>O</v>
      </c>
      <c r="L9081" s="25">
        <f t="shared" si="283"/>
        <v>1</v>
      </c>
      <c r="M9081" s="25">
        <f>VLOOKUP(K9081,Table!$A$2:$C$121,2,0)</f>
        <v>16</v>
      </c>
      <c r="N9081" s="26">
        <f>VLOOKUP(K9081,Table!$A$2:$C$121,3,0)</f>
        <v>2</v>
      </c>
      <c r="O9081" s="13" t="str">
        <f>VLOOKUP(A9081,Table!$U$1:$V$230,2,0)</f>
        <v>Cubic</v>
      </c>
      <c r="P9081" s="1"/>
    </row>
    <row r="9082" spans="1:16">
      <c r="A9082" s="12">
        <v>225</v>
      </c>
      <c r="B9082" s="12">
        <v>26947</v>
      </c>
      <c r="C9082" s="12" t="s">
        <v>9818</v>
      </c>
      <c r="D9082" s="12" t="s">
        <v>9905</v>
      </c>
      <c r="E9082" s="17" t="s">
        <v>50</v>
      </c>
      <c r="F9082" s="25" t="str">
        <f>LEFT(E9082,MIN(FIND({0,1,2,3,4,5,6,7,8,9},ASC(E9082)&amp;1234567890))-1)</f>
        <v>Ti</v>
      </c>
      <c r="G9082" s="25">
        <f t="shared" si="282"/>
        <v>1</v>
      </c>
      <c r="H9082" s="25">
        <f>VLOOKUP(F9082,Table!$A$2:$C$121,2,0)</f>
        <v>4</v>
      </c>
      <c r="I9082" s="26">
        <f>VLOOKUP(F9082,Table!$A$2:$C$121,3,0)</f>
        <v>4</v>
      </c>
      <c r="J9082" s="17" t="s">
        <v>68</v>
      </c>
      <c r="K9082" s="25" t="str">
        <f>LEFT(J9082,MIN(FIND({0,1,2,3,4,5,6,7,8,9},ASC(J9082)&amp;1234567890))-1)</f>
        <v>N</v>
      </c>
      <c r="L9082" s="25">
        <f t="shared" si="283"/>
        <v>1</v>
      </c>
      <c r="M9082" s="25">
        <f>VLOOKUP(K9082,Table!$A$2:$C$121,2,0)</f>
        <v>15</v>
      </c>
      <c r="N9082" s="26">
        <f>VLOOKUP(K9082,Table!$A$2:$C$121,3,0)</f>
        <v>2</v>
      </c>
      <c r="O9082" s="13" t="str">
        <f>VLOOKUP(A9082,Table!$U$1:$V$230,2,0)</f>
        <v>Cubic</v>
      </c>
      <c r="P9082" s="1"/>
    </row>
    <row r="9083" spans="1:16">
      <c r="A9083" s="12">
        <v>225</v>
      </c>
      <c r="B9083" s="12">
        <v>27237</v>
      </c>
      <c r="C9083" s="12" t="s">
        <v>9818</v>
      </c>
      <c r="D9083" s="12" t="s">
        <v>8568</v>
      </c>
      <c r="E9083" s="17" t="s">
        <v>13810</v>
      </c>
      <c r="F9083" s="25" t="str">
        <f>LEFT(E9083,MIN(FIND({0,1,2,3,4,5,6,7,8,9},ASC(E9083)&amp;1234567890))-1)</f>
        <v>Fe</v>
      </c>
      <c r="G9083" s="25">
        <f t="shared" si="282"/>
        <v>0.90200000000000002</v>
      </c>
      <c r="H9083" s="25">
        <f>VLOOKUP(F9083,Table!$A$2:$C$121,2,0)</f>
        <v>8</v>
      </c>
      <c r="I9083" s="26">
        <f>VLOOKUP(F9083,Table!$A$2:$C$121,3,0)</f>
        <v>4</v>
      </c>
      <c r="J9083" s="17" t="s">
        <v>371</v>
      </c>
      <c r="K9083" s="25" t="str">
        <f>LEFT(J9083,MIN(FIND({0,1,2,3,4,5,6,7,8,9},ASC(J9083)&amp;1234567890))-1)</f>
        <v>O</v>
      </c>
      <c r="L9083" s="25">
        <f t="shared" si="283"/>
        <v>1</v>
      </c>
      <c r="M9083" s="25">
        <f>VLOOKUP(K9083,Table!$A$2:$C$121,2,0)</f>
        <v>16</v>
      </c>
      <c r="N9083" s="26">
        <f>VLOOKUP(K9083,Table!$A$2:$C$121,3,0)</f>
        <v>2</v>
      </c>
      <c r="O9083" s="13" t="str">
        <f>VLOOKUP(A9083,Table!$U$1:$V$230,2,0)</f>
        <v>Cubic</v>
      </c>
      <c r="P9083" s="1"/>
    </row>
    <row r="9084" spans="1:16">
      <c r="A9084" s="12">
        <v>225</v>
      </c>
      <c r="B9084" s="12">
        <v>27850</v>
      </c>
      <c r="C9084" s="12" t="s">
        <v>9818</v>
      </c>
      <c r="D9084" s="12" t="s">
        <v>9906</v>
      </c>
      <c r="E9084" s="17" t="s">
        <v>14273</v>
      </c>
      <c r="F9084" s="25" t="str">
        <f>LEFT(E9084,MIN(FIND({0,1,2,3,4,5,6,7,8,9},ASC(E9084)&amp;1234567890))-1)</f>
        <v>Fe</v>
      </c>
      <c r="G9084" s="25">
        <f t="shared" si="282"/>
        <v>0.91100000000000003</v>
      </c>
      <c r="H9084" s="25">
        <f>VLOOKUP(F9084,Table!$A$2:$C$121,2,0)</f>
        <v>8</v>
      </c>
      <c r="I9084" s="26">
        <f>VLOOKUP(F9084,Table!$A$2:$C$121,3,0)</f>
        <v>4</v>
      </c>
      <c r="J9084" s="17" t="s">
        <v>371</v>
      </c>
      <c r="K9084" s="25" t="str">
        <f>LEFT(J9084,MIN(FIND({0,1,2,3,4,5,6,7,8,9},ASC(J9084)&amp;1234567890))-1)</f>
        <v>O</v>
      </c>
      <c r="L9084" s="25">
        <f t="shared" si="283"/>
        <v>1</v>
      </c>
      <c r="M9084" s="25">
        <f>VLOOKUP(K9084,Table!$A$2:$C$121,2,0)</f>
        <v>16</v>
      </c>
      <c r="N9084" s="26">
        <f>VLOOKUP(K9084,Table!$A$2:$C$121,3,0)</f>
        <v>2</v>
      </c>
      <c r="O9084" s="13" t="str">
        <f>VLOOKUP(A9084,Table!$U$1:$V$230,2,0)</f>
        <v>Cubic</v>
      </c>
      <c r="P9084" s="1"/>
    </row>
    <row r="9085" spans="1:16">
      <c r="A9085" s="12">
        <v>225</v>
      </c>
      <c r="B9085" s="12">
        <v>27851</v>
      </c>
      <c r="C9085" s="12" t="s">
        <v>9818</v>
      </c>
      <c r="D9085" s="12" t="s">
        <v>9907</v>
      </c>
      <c r="E9085" s="17" t="s">
        <v>14274</v>
      </c>
      <c r="F9085" s="25" t="str">
        <f>LEFT(E9085,MIN(FIND({0,1,2,3,4,5,6,7,8,9},ASC(E9085)&amp;1234567890))-1)</f>
        <v>Fe</v>
      </c>
      <c r="G9085" s="25">
        <f t="shared" si="282"/>
        <v>0.91800000000000004</v>
      </c>
      <c r="H9085" s="25">
        <f>VLOOKUP(F9085,Table!$A$2:$C$121,2,0)</f>
        <v>8</v>
      </c>
      <c r="I9085" s="26">
        <f>VLOOKUP(F9085,Table!$A$2:$C$121,3,0)</f>
        <v>4</v>
      </c>
      <c r="J9085" s="17" t="s">
        <v>371</v>
      </c>
      <c r="K9085" s="25" t="str">
        <f>LEFT(J9085,MIN(FIND({0,1,2,3,4,5,6,7,8,9},ASC(J9085)&amp;1234567890))-1)</f>
        <v>O</v>
      </c>
      <c r="L9085" s="25">
        <f t="shared" si="283"/>
        <v>1</v>
      </c>
      <c r="M9085" s="25">
        <f>VLOOKUP(K9085,Table!$A$2:$C$121,2,0)</f>
        <v>16</v>
      </c>
      <c r="N9085" s="26">
        <f>VLOOKUP(K9085,Table!$A$2:$C$121,3,0)</f>
        <v>2</v>
      </c>
      <c r="O9085" s="13" t="str">
        <f>VLOOKUP(A9085,Table!$U$1:$V$230,2,0)</f>
        <v>Cubic</v>
      </c>
      <c r="P9085" s="1"/>
    </row>
    <row r="9086" spans="1:16">
      <c r="A9086" s="12">
        <v>225</v>
      </c>
      <c r="B9086" s="12">
        <v>27852</v>
      </c>
      <c r="C9086" s="12" t="s">
        <v>9818</v>
      </c>
      <c r="D9086" s="12" t="s">
        <v>9908</v>
      </c>
      <c r="E9086" s="17" t="s">
        <v>14275</v>
      </c>
      <c r="F9086" s="25" t="str">
        <f>LEFT(E9086,MIN(FIND({0,1,2,3,4,5,6,7,8,9},ASC(E9086)&amp;1234567890))-1)</f>
        <v>Fe</v>
      </c>
      <c r="G9086" s="25">
        <f t="shared" si="282"/>
        <v>0.92900000000000005</v>
      </c>
      <c r="H9086" s="25">
        <f>VLOOKUP(F9086,Table!$A$2:$C$121,2,0)</f>
        <v>8</v>
      </c>
      <c r="I9086" s="26">
        <f>VLOOKUP(F9086,Table!$A$2:$C$121,3,0)</f>
        <v>4</v>
      </c>
      <c r="J9086" s="17" t="s">
        <v>371</v>
      </c>
      <c r="K9086" s="25" t="str">
        <f>LEFT(J9086,MIN(FIND({0,1,2,3,4,5,6,7,8,9},ASC(J9086)&amp;1234567890))-1)</f>
        <v>O</v>
      </c>
      <c r="L9086" s="25">
        <f t="shared" si="283"/>
        <v>1</v>
      </c>
      <c r="M9086" s="25">
        <f>VLOOKUP(K9086,Table!$A$2:$C$121,2,0)</f>
        <v>16</v>
      </c>
      <c r="N9086" s="26">
        <f>VLOOKUP(K9086,Table!$A$2:$C$121,3,0)</f>
        <v>2</v>
      </c>
      <c r="O9086" s="13" t="str">
        <f>VLOOKUP(A9086,Table!$U$1:$V$230,2,0)</f>
        <v>Cubic</v>
      </c>
      <c r="P9086" s="1"/>
    </row>
    <row r="9087" spans="1:16">
      <c r="A9087" s="12">
        <v>225</v>
      </c>
      <c r="B9087" s="12">
        <v>27853</v>
      </c>
      <c r="C9087" s="12" t="s">
        <v>9818</v>
      </c>
      <c r="D9087" s="12" t="s">
        <v>9909</v>
      </c>
      <c r="E9087" s="17" t="s">
        <v>14276</v>
      </c>
      <c r="F9087" s="25" t="str">
        <f>LEFT(E9087,MIN(FIND({0,1,2,3,4,5,6,7,8,9},ASC(E9087)&amp;1234567890))-1)</f>
        <v>Fe</v>
      </c>
      <c r="G9087" s="25">
        <f t="shared" si="282"/>
        <v>0.93200000000000005</v>
      </c>
      <c r="H9087" s="25">
        <f>VLOOKUP(F9087,Table!$A$2:$C$121,2,0)</f>
        <v>8</v>
      </c>
      <c r="I9087" s="26">
        <f>VLOOKUP(F9087,Table!$A$2:$C$121,3,0)</f>
        <v>4</v>
      </c>
      <c r="J9087" s="17" t="s">
        <v>371</v>
      </c>
      <c r="K9087" s="25" t="str">
        <f>LEFT(J9087,MIN(FIND({0,1,2,3,4,5,6,7,8,9},ASC(J9087)&amp;1234567890))-1)</f>
        <v>O</v>
      </c>
      <c r="L9087" s="25">
        <f t="shared" si="283"/>
        <v>1</v>
      </c>
      <c r="M9087" s="25">
        <f>VLOOKUP(K9087,Table!$A$2:$C$121,2,0)</f>
        <v>16</v>
      </c>
      <c r="N9087" s="26">
        <f>VLOOKUP(K9087,Table!$A$2:$C$121,3,0)</f>
        <v>2</v>
      </c>
      <c r="O9087" s="13" t="str">
        <f>VLOOKUP(A9087,Table!$U$1:$V$230,2,0)</f>
        <v>Cubic</v>
      </c>
      <c r="P9087" s="1"/>
    </row>
    <row r="9088" spans="1:16">
      <c r="A9088" s="12">
        <v>225</v>
      </c>
      <c r="B9088" s="12">
        <v>27854</v>
      </c>
      <c r="C9088" s="12" t="s">
        <v>9818</v>
      </c>
      <c r="D9088" s="12" t="s">
        <v>9910</v>
      </c>
      <c r="E9088" s="17" t="s">
        <v>14277</v>
      </c>
      <c r="F9088" s="25" t="str">
        <f>LEFT(E9088,MIN(FIND({0,1,2,3,4,5,6,7,8,9},ASC(E9088)&amp;1234567890))-1)</f>
        <v>Fe</v>
      </c>
      <c r="G9088" s="25">
        <f t="shared" si="282"/>
        <v>0.94399999999999995</v>
      </c>
      <c r="H9088" s="25">
        <f>VLOOKUP(F9088,Table!$A$2:$C$121,2,0)</f>
        <v>8</v>
      </c>
      <c r="I9088" s="26">
        <f>VLOOKUP(F9088,Table!$A$2:$C$121,3,0)</f>
        <v>4</v>
      </c>
      <c r="J9088" s="17" t="s">
        <v>371</v>
      </c>
      <c r="K9088" s="25" t="str">
        <f>LEFT(J9088,MIN(FIND({0,1,2,3,4,5,6,7,8,9},ASC(J9088)&amp;1234567890))-1)</f>
        <v>O</v>
      </c>
      <c r="L9088" s="25">
        <f t="shared" si="283"/>
        <v>1</v>
      </c>
      <c r="M9088" s="25">
        <f>VLOOKUP(K9088,Table!$A$2:$C$121,2,0)</f>
        <v>16</v>
      </c>
      <c r="N9088" s="26">
        <f>VLOOKUP(K9088,Table!$A$2:$C$121,3,0)</f>
        <v>2</v>
      </c>
      <c r="O9088" s="13" t="str">
        <f>VLOOKUP(A9088,Table!$U$1:$V$230,2,0)</f>
        <v>Cubic</v>
      </c>
      <c r="P9088" s="1"/>
    </row>
    <row r="9089" spans="1:16">
      <c r="A9089" s="12">
        <v>225</v>
      </c>
      <c r="B9089" s="12">
        <v>28902</v>
      </c>
      <c r="C9089" s="12" t="s">
        <v>9818</v>
      </c>
      <c r="D9089" s="12" t="s">
        <v>9911</v>
      </c>
      <c r="E9089" s="17" t="s">
        <v>330</v>
      </c>
      <c r="F9089" s="25" t="str">
        <f>LEFT(E9089,MIN(FIND({0,1,2,3,4,5,6,7,8,9},ASC(E9089)&amp;1234567890))-1)</f>
        <v>Ca</v>
      </c>
      <c r="G9089" s="25">
        <f t="shared" si="282"/>
        <v>1</v>
      </c>
      <c r="H9089" s="25">
        <f>VLOOKUP(F9089,Table!$A$2:$C$121,2,0)</f>
        <v>2</v>
      </c>
      <c r="I9089" s="26">
        <f>VLOOKUP(F9089,Table!$A$2:$C$121,3,0)</f>
        <v>4</v>
      </c>
      <c r="J9089" s="17" t="s">
        <v>379</v>
      </c>
      <c r="K9089" s="25" t="str">
        <f>LEFT(J9089,MIN(FIND({0,1,2,3,4,5,6,7,8,9},ASC(J9089)&amp;1234567890))-1)</f>
        <v>S</v>
      </c>
      <c r="L9089" s="25">
        <f t="shared" si="283"/>
        <v>1</v>
      </c>
      <c r="M9089" s="25">
        <f>VLOOKUP(K9089,Table!$A$2:$C$121,2,0)</f>
        <v>16</v>
      </c>
      <c r="N9089" s="26">
        <f>VLOOKUP(K9089,Table!$A$2:$C$121,3,0)</f>
        <v>3</v>
      </c>
      <c r="O9089" s="13" t="str">
        <f>VLOOKUP(A9089,Table!$U$1:$V$230,2,0)</f>
        <v>Cubic</v>
      </c>
      <c r="P9089" s="1"/>
    </row>
    <row r="9090" spans="1:16">
      <c r="A9090" s="12">
        <v>225</v>
      </c>
      <c r="B9090" s="12">
        <v>29128</v>
      </c>
      <c r="C9090" s="12" t="s">
        <v>9818</v>
      </c>
      <c r="D9090" s="12" t="s">
        <v>9912</v>
      </c>
      <c r="E9090" s="17" t="s">
        <v>11410</v>
      </c>
      <c r="F9090" s="25" t="str">
        <f>LEFT(E9090,MIN(FIND({0,1,2,3,4,5,6,7,8,9},ASC(E9090)&amp;1234567890))-1)</f>
        <v>Na</v>
      </c>
      <c r="G9090" s="25">
        <f t="shared" ref="G9090:G9153" si="284">IF(SUBSTITUTE(E9090,F9090,"")="",1,SUBSTITUTE(E9090,F9090,""))*1</f>
        <v>1</v>
      </c>
      <c r="H9090" s="25">
        <f>VLOOKUP(F9090,Table!$A$2:$C$121,2,0)</f>
        <v>1</v>
      </c>
      <c r="I9090" s="26">
        <f>VLOOKUP(F9090,Table!$A$2:$C$121,3,0)</f>
        <v>3</v>
      </c>
      <c r="J9090" s="17" t="s">
        <v>11679</v>
      </c>
      <c r="K9090" s="25" t="str">
        <f>LEFT(J9090,MIN(FIND({0,1,2,3,4,5,6,7,8,9},ASC(J9090)&amp;1234567890))-1)</f>
        <v>F</v>
      </c>
      <c r="L9090" s="25">
        <f t="shared" ref="L9090:L9153" si="285">IF(SUBSTITUTE(J9090,K9090,"")="",1,SUBSTITUTE(J9090,K9090,""))*1</f>
        <v>1</v>
      </c>
      <c r="M9090" s="25">
        <f>VLOOKUP(K9090,Table!$A$2:$C$121,2,0)</f>
        <v>17</v>
      </c>
      <c r="N9090" s="26">
        <f>VLOOKUP(K9090,Table!$A$2:$C$121,3,0)</f>
        <v>2</v>
      </c>
      <c r="O9090" s="13" t="str">
        <f>VLOOKUP(A9090,Table!$U$1:$V$230,2,0)</f>
        <v>Cubic</v>
      </c>
      <c r="P9090" s="1"/>
    </row>
    <row r="9091" spans="1:16">
      <c r="A9091" s="12">
        <v>225</v>
      </c>
      <c r="B9091" s="12">
        <v>30089</v>
      </c>
      <c r="C9091" s="12" t="s">
        <v>9818</v>
      </c>
      <c r="D9091" s="12" t="s">
        <v>3368</v>
      </c>
      <c r="E9091" s="17" t="s">
        <v>11351</v>
      </c>
      <c r="F9091" s="25" t="str">
        <f>LEFT(E9091,MIN(FIND({0,1,2,3,4,5,6,7,8,9},ASC(E9091)&amp;1234567890))-1)</f>
        <v>Cu</v>
      </c>
      <c r="G9091" s="25">
        <f t="shared" si="284"/>
        <v>1</v>
      </c>
      <c r="H9091" s="25">
        <f>VLOOKUP(F9091,Table!$A$2:$C$121,2,0)</f>
        <v>11</v>
      </c>
      <c r="I9091" s="26">
        <f>VLOOKUP(F9091,Table!$A$2:$C$121,3,0)</f>
        <v>4</v>
      </c>
      <c r="J9091" s="17" t="s">
        <v>329</v>
      </c>
      <c r="K9091" s="25" t="str">
        <f>LEFT(J9091,MIN(FIND({0,1,2,3,4,5,6,7,8,9},ASC(J9091)&amp;1234567890))-1)</f>
        <v>I</v>
      </c>
      <c r="L9091" s="25">
        <f t="shared" si="285"/>
        <v>1</v>
      </c>
      <c r="M9091" s="25">
        <f>VLOOKUP(K9091,Table!$A$2:$C$121,2,0)</f>
        <v>17</v>
      </c>
      <c r="N9091" s="26">
        <f>VLOOKUP(K9091,Table!$A$2:$C$121,3,0)</f>
        <v>5</v>
      </c>
      <c r="O9091" s="13" t="str">
        <f>VLOOKUP(A9091,Table!$U$1:$V$230,2,0)</f>
        <v>Cubic</v>
      </c>
      <c r="P9091" s="1"/>
    </row>
    <row r="9092" spans="1:16">
      <c r="A9092" s="12">
        <v>225</v>
      </c>
      <c r="B9092" s="12">
        <v>30206</v>
      </c>
      <c r="C9092" s="12" t="s">
        <v>9818</v>
      </c>
      <c r="D9092" s="12" t="s">
        <v>1873</v>
      </c>
      <c r="E9092" s="17" t="s">
        <v>428</v>
      </c>
      <c r="F9092" s="25" t="str">
        <f>LEFT(E9092,MIN(FIND({0,1,2,3,4,5,6,7,8,9},ASC(E9092)&amp;1234567890))-1)</f>
        <v>Eu</v>
      </c>
      <c r="G9092" s="25">
        <f t="shared" si="284"/>
        <v>1</v>
      </c>
      <c r="H9092" s="25">
        <f>VLOOKUP(F9092,Table!$A$2:$C$121,2,0)</f>
        <v>3</v>
      </c>
      <c r="I9092" s="26">
        <f>VLOOKUP(F9092,Table!$A$2:$C$121,3,0)</f>
        <v>6</v>
      </c>
      <c r="J9092" s="17" t="s">
        <v>379</v>
      </c>
      <c r="K9092" s="25" t="str">
        <f>LEFT(J9092,MIN(FIND({0,1,2,3,4,5,6,7,8,9},ASC(J9092)&amp;1234567890))-1)</f>
        <v>S</v>
      </c>
      <c r="L9092" s="25">
        <f t="shared" si="285"/>
        <v>1</v>
      </c>
      <c r="M9092" s="25">
        <f>VLOOKUP(K9092,Table!$A$2:$C$121,2,0)</f>
        <v>16</v>
      </c>
      <c r="N9092" s="26">
        <f>VLOOKUP(K9092,Table!$A$2:$C$121,3,0)</f>
        <v>3</v>
      </c>
      <c r="O9092" s="13" t="str">
        <f>VLOOKUP(A9092,Table!$U$1:$V$230,2,0)</f>
        <v>Cubic</v>
      </c>
      <c r="P9092" s="1"/>
    </row>
    <row r="9093" spans="1:16">
      <c r="A9093" s="12">
        <v>225</v>
      </c>
      <c r="B9093" s="12">
        <v>30240</v>
      </c>
      <c r="C9093" s="12" t="s">
        <v>9818</v>
      </c>
      <c r="D9093" s="12" t="s">
        <v>9913</v>
      </c>
      <c r="E9093" s="17" t="s">
        <v>410</v>
      </c>
      <c r="F9093" s="25" t="str">
        <f>LEFT(E9093,MIN(FIND({0,1,2,3,4,5,6,7,8,9},ASC(E9093)&amp;1234567890))-1)</f>
        <v>Ba</v>
      </c>
      <c r="G9093" s="25">
        <f t="shared" si="284"/>
        <v>1</v>
      </c>
      <c r="H9093" s="25">
        <f>VLOOKUP(F9093,Table!$A$2:$C$121,2,0)</f>
        <v>2</v>
      </c>
      <c r="I9093" s="26">
        <f>VLOOKUP(F9093,Table!$A$2:$C$121,3,0)</f>
        <v>6</v>
      </c>
      <c r="J9093" s="17" t="s">
        <v>379</v>
      </c>
      <c r="K9093" s="25" t="str">
        <f>LEFT(J9093,MIN(FIND({0,1,2,3,4,5,6,7,8,9},ASC(J9093)&amp;1234567890))-1)</f>
        <v>S</v>
      </c>
      <c r="L9093" s="25">
        <f t="shared" si="285"/>
        <v>1</v>
      </c>
      <c r="M9093" s="25">
        <f>VLOOKUP(K9093,Table!$A$2:$C$121,2,0)</f>
        <v>16</v>
      </c>
      <c r="N9093" s="26">
        <f>VLOOKUP(K9093,Table!$A$2:$C$121,3,0)</f>
        <v>3</v>
      </c>
      <c r="O9093" s="13" t="str">
        <f>VLOOKUP(A9093,Table!$U$1:$V$230,2,0)</f>
        <v>Cubic</v>
      </c>
      <c r="P9093" s="1"/>
    </row>
    <row r="9094" spans="1:16">
      <c r="A9094" s="12">
        <v>225</v>
      </c>
      <c r="B9094" s="12">
        <v>31706</v>
      </c>
      <c r="C9094" s="12" t="s">
        <v>9818</v>
      </c>
      <c r="D9094" s="12" t="s">
        <v>1834</v>
      </c>
      <c r="E9094" s="17" t="s">
        <v>11331</v>
      </c>
      <c r="F9094" s="25" t="str">
        <f>LEFT(E9094,MIN(FIND({0,1,2,3,4,5,6,7,8,9},ASC(E9094)&amp;1234567890))-1)</f>
        <v>Ce</v>
      </c>
      <c r="G9094" s="25">
        <f t="shared" si="284"/>
        <v>1</v>
      </c>
      <c r="H9094" s="25">
        <f>VLOOKUP(F9094,Table!$A$2:$C$121,2,0)</f>
        <v>3</v>
      </c>
      <c r="I9094" s="26">
        <f>VLOOKUP(F9094,Table!$A$2:$C$121,3,0)</f>
        <v>6</v>
      </c>
      <c r="J9094" s="17" t="s">
        <v>379</v>
      </c>
      <c r="K9094" s="25" t="str">
        <f>LEFT(J9094,MIN(FIND({0,1,2,3,4,5,6,7,8,9},ASC(J9094)&amp;1234567890))-1)</f>
        <v>S</v>
      </c>
      <c r="L9094" s="25">
        <f t="shared" si="285"/>
        <v>1</v>
      </c>
      <c r="M9094" s="25">
        <f>VLOOKUP(K9094,Table!$A$2:$C$121,2,0)</f>
        <v>16</v>
      </c>
      <c r="N9094" s="26">
        <f>VLOOKUP(K9094,Table!$A$2:$C$121,3,0)</f>
        <v>3</v>
      </c>
      <c r="O9094" s="13" t="str">
        <f>VLOOKUP(A9094,Table!$U$1:$V$230,2,0)</f>
        <v>Cubic</v>
      </c>
      <c r="P9094" s="1"/>
    </row>
    <row r="9095" spans="1:16">
      <c r="A9095" s="12">
        <v>225</v>
      </c>
      <c r="B9095" s="12">
        <v>31707</v>
      </c>
      <c r="C9095" s="12" t="s">
        <v>9818</v>
      </c>
      <c r="D9095" s="12" t="s">
        <v>9914</v>
      </c>
      <c r="E9095" s="17" t="s">
        <v>11363</v>
      </c>
      <c r="F9095" s="25" t="str">
        <f>LEFT(E9095,MIN(FIND({0,1,2,3,4,5,6,7,8,9},ASC(E9095)&amp;1234567890))-1)</f>
        <v>Th</v>
      </c>
      <c r="G9095" s="25">
        <f t="shared" si="284"/>
        <v>1</v>
      </c>
      <c r="H9095" s="25">
        <f>VLOOKUP(F9095,Table!$A$2:$C$121,2,0)</f>
        <v>3</v>
      </c>
      <c r="I9095" s="26">
        <f>VLOOKUP(F9095,Table!$A$2:$C$121,3,0)</f>
        <v>7</v>
      </c>
      <c r="J9095" s="17" t="s">
        <v>379</v>
      </c>
      <c r="K9095" s="25" t="str">
        <f>LEFT(J9095,MIN(FIND({0,1,2,3,4,5,6,7,8,9},ASC(J9095)&amp;1234567890))-1)</f>
        <v>S</v>
      </c>
      <c r="L9095" s="25">
        <f t="shared" si="285"/>
        <v>1</v>
      </c>
      <c r="M9095" s="25">
        <f>VLOOKUP(K9095,Table!$A$2:$C$121,2,0)</f>
        <v>16</v>
      </c>
      <c r="N9095" s="26">
        <f>VLOOKUP(K9095,Table!$A$2:$C$121,3,0)</f>
        <v>3</v>
      </c>
      <c r="O9095" s="13" t="str">
        <f>VLOOKUP(A9095,Table!$U$1:$V$230,2,0)</f>
        <v>Cubic</v>
      </c>
      <c r="P9095" s="1"/>
    </row>
    <row r="9096" spans="1:16">
      <c r="A9096" s="12">
        <v>225</v>
      </c>
      <c r="B9096" s="12">
        <v>31708</v>
      </c>
      <c r="C9096" s="12" t="s">
        <v>9818</v>
      </c>
      <c r="D9096" s="12" t="s">
        <v>9915</v>
      </c>
      <c r="E9096" s="17" t="s">
        <v>343</v>
      </c>
      <c r="F9096" s="25" t="str">
        <f>LEFT(E9096,MIN(FIND({0,1,2,3,4,5,6,7,8,9},ASC(E9096)&amp;1234567890))-1)</f>
        <v>U</v>
      </c>
      <c r="G9096" s="25">
        <f t="shared" si="284"/>
        <v>1</v>
      </c>
      <c r="H9096" s="25">
        <f>VLOOKUP(F9096,Table!$A$2:$C$121,2,0)</f>
        <v>3</v>
      </c>
      <c r="I9096" s="26">
        <f>VLOOKUP(F9096,Table!$A$2:$C$121,3,0)</f>
        <v>7</v>
      </c>
      <c r="J9096" s="17" t="s">
        <v>379</v>
      </c>
      <c r="K9096" s="25" t="str">
        <f>LEFT(J9096,MIN(FIND({0,1,2,3,4,5,6,7,8,9},ASC(J9096)&amp;1234567890))-1)</f>
        <v>S</v>
      </c>
      <c r="L9096" s="25">
        <f t="shared" si="285"/>
        <v>1</v>
      </c>
      <c r="M9096" s="25">
        <f>VLOOKUP(K9096,Table!$A$2:$C$121,2,0)</f>
        <v>16</v>
      </c>
      <c r="N9096" s="26">
        <f>VLOOKUP(K9096,Table!$A$2:$C$121,3,0)</f>
        <v>3</v>
      </c>
      <c r="O9096" s="13" t="str">
        <f>VLOOKUP(A9096,Table!$U$1:$V$230,2,0)</f>
        <v>Cubic</v>
      </c>
      <c r="P9096" s="1"/>
    </row>
    <row r="9097" spans="1:16">
      <c r="A9097" s="12">
        <v>225</v>
      </c>
      <c r="B9097" s="12">
        <v>31709</v>
      </c>
      <c r="C9097" s="12" t="s">
        <v>9818</v>
      </c>
      <c r="D9097" s="12" t="s">
        <v>9916</v>
      </c>
      <c r="E9097" s="17" t="s">
        <v>11502</v>
      </c>
      <c r="F9097" s="25" t="str">
        <f>LEFT(E9097,MIN(FIND({0,1,2,3,4,5,6,7,8,9},ASC(E9097)&amp;1234567890))-1)</f>
        <v>Pu</v>
      </c>
      <c r="G9097" s="25">
        <f t="shared" si="284"/>
        <v>1</v>
      </c>
      <c r="H9097" s="25">
        <f>VLOOKUP(F9097,Table!$A$2:$C$121,2,0)</f>
        <v>3</v>
      </c>
      <c r="I9097" s="26">
        <f>VLOOKUP(F9097,Table!$A$2:$C$121,3,0)</f>
        <v>7</v>
      </c>
      <c r="J9097" s="17" t="s">
        <v>379</v>
      </c>
      <c r="K9097" s="25" t="str">
        <f>LEFT(J9097,MIN(FIND({0,1,2,3,4,5,6,7,8,9},ASC(J9097)&amp;1234567890))-1)</f>
        <v>S</v>
      </c>
      <c r="L9097" s="25">
        <f t="shared" si="285"/>
        <v>1</v>
      </c>
      <c r="M9097" s="25">
        <f>VLOOKUP(K9097,Table!$A$2:$C$121,2,0)</f>
        <v>16</v>
      </c>
      <c r="N9097" s="26">
        <f>VLOOKUP(K9097,Table!$A$2:$C$121,3,0)</f>
        <v>3</v>
      </c>
      <c r="O9097" s="13" t="str">
        <f>VLOOKUP(A9097,Table!$U$1:$V$230,2,0)</f>
        <v>Cubic</v>
      </c>
      <c r="P9097" s="1"/>
    </row>
    <row r="9098" spans="1:16">
      <c r="A9098" s="12">
        <v>225</v>
      </c>
      <c r="B9098" s="12">
        <v>31714</v>
      </c>
      <c r="C9098" s="12" t="s">
        <v>9818</v>
      </c>
      <c r="D9098" s="12" t="s">
        <v>9917</v>
      </c>
      <c r="E9098" s="17" t="s">
        <v>11379</v>
      </c>
      <c r="F9098" s="25" t="str">
        <f>LEFT(E9098,MIN(FIND({0,1,2,3,4,5,6,7,8,9},ASC(E9098)&amp;1234567890))-1)</f>
        <v>Np</v>
      </c>
      <c r="G9098" s="25">
        <f t="shared" si="284"/>
        <v>1</v>
      </c>
      <c r="H9098" s="25">
        <f>VLOOKUP(F9098,Table!$A$2:$C$121,2,0)</f>
        <v>3</v>
      </c>
      <c r="I9098" s="26">
        <f>VLOOKUP(F9098,Table!$A$2:$C$121,3,0)</f>
        <v>7</v>
      </c>
      <c r="J9098" s="17" t="s">
        <v>371</v>
      </c>
      <c r="K9098" s="25" t="str">
        <f>LEFT(J9098,MIN(FIND({0,1,2,3,4,5,6,7,8,9},ASC(J9098)&amp;1234567890))-1)</f>
        <v>O</v>
      </c>
      <c r="L9098" s="25">
        <f t="shared" si="285"/>
        <v>1</v>
      </c>
      <c r="M9098" s="25">
        <f>VLOOKUP(K9098,Table!$A$2:$C$121,2,0)</f>
        <v>16</v>
      </c>
      <c r="N9098" s="26">
        <f>VLOOKUP(K9098,Table!$A$2:$C$121,3,0)</f>
        <v>2</v>
      </c>
      <c r="O9098" s="13" t="str">
        <f>VLOOKUP(A9098,Table!$U$1:$V$230,2,0)</f>
        <v>Cubic</v>
      </c>
      <c r="P9098" s="1"/>
    </row>
    <row r="9099" spans="1:16">
      <c r="A9099" s="12">
        <v>225</v>
      </c>
      <c r="B9099" s="12">
        <v>31715</v>
      </c>
      <c r="C9099" s="12" t="s">
        <v>9818</v>
      </c>
      <c r="D9099" s="12" t="s">
        <v>9918</v>
      </c>
      <c r="E9099" s="17" t="s">
        <v>11502</v>
      </c>
      <c r="F9099" s="25" t="str">
        <f>LEFT(E9099,MIN(FIND({0,1,2,3,4,5,6,7,8,9},ASC(E9099)&amp;1234567890))-1)</f>
        <v>Pu</v>
      </c>
      <c r="G9099" s="25">
        <f t="shared" si="284"/>
        <v>1</v>
      </c>
      <c r="H9099" s="25">
        <f>VLOOKUP(F9099,Table!$A$2:$C$121,2,0)</f>
        <v>3</v>
      </c>
      <c r="I9099" s="26">
        <f>VLOOKUP(F9099,Table!$A$2:$C$121,3,0)</f>
        <v>7</v>
      </c>
      <c r="J9099" s="17" t="s">
        <v>371</v>
      </c>
      <c r="K9099" s="25" t="str">
        <f>LEFT(J9099,MIN(FIND({0,1,2,3,4,5,6,7,8,9},ASC(J9099)&amp;1234567890))-1)</f>
        <v>O</v>
      </c>
      <c r="L9099" s="25">
        <f t="shared" si="285"/>
        <v>1</v>
      </c>
      <c r="M9099" s="25">
        <f>VLOOKUP(K9099,Table!$A$2:$C$121,2,0)</f>
        <v>16</v>
      </c>
      <c r="N9099" s="26">
        <f>VLOOKUP(K9099,Table!$A$2:$C$121,3,0)</f>
        <v>2</v>
      </c>
      <c r="O9099" s="13" t="str">
        <f>VLOOKUP(A9099,Table!$U$1:$V$230,2,0)</f>
        <v>Cubic</v>
      </c>
      <c r="P9099" s="1"/>
    </row>
    <row r="9100" spans="1:16">
      <c r="A9100" s="12">
        <v>225</v>
      </c>
      <c r="B9100" s="12">
        <v>31716</v>
      </c>
      <c r="C9100" s="12" t="s">
        <v>9818</v>
      </c>
      <c r="D9100" s="12" t="s">
        <v>9919</v>
      </c>
      <c r="E9100" s="17" t="s">
        <v>11683</v>
      </c>
      <c r="F9100" s="25" t="str">
        <f>LEFT(E9100,MIN(FIND({0,1,2,3,4,5,6,7,8,9},ASC(E9100)&amp;1234567890))-1)</f>
        <v>Am</v>
      </c>
      <c r="G9100" s="25">
        <f t="shared" si="284"/>
        <v>1</v>
      </c>
      <c r="H9100" s="25">
        <f>VLOOKUP(F9100,Table!$A$2:$C$121,2,0)</f>
        <v>3</v>
      </c>
      <c r="I9100" s="26">
        <f>VLOOKUP(F9100,Table!$A$2:$C$121,3,0)</f>
        <v>7</v>
      </c>
      <c r="J9100" s="17" t="s">
        <v>371</v>
      </c>
      <c r="K9100" s="25" t="str">
        <f>LEFT(J9100,MIN(FIND({0,1,2,3,4,5,6,7,8,9},ASC(J9100)&amp;1234567890))-1)</f>
        <v>O</v>
      </c>
      <c r="L9100" s="25">
        <f t="shared" si="285"/>
        <v>1</v>
      </c>
      <c r="M9100" s="25">
        <f>VLOOKUP(K9100,Table!$A$2:$C$121,2,0)</f>
        <v>16</v>
      </c>
      <c r="N9100" s="26">
        <f>VLOOKUP(K9100,Table!$A$2:$C$121,3,0)</f>
        <v>2</v>
      </c>
      <c r="O9100" s="13" t="str">
        <f>VLOOKUP(A9100,Table!$U$1:$V$230,2,0)</f>
        <v>Cubic</v>
      </c>
      <c r="P9100" s="1"/>
    </row>
    <row r="9101" spans="1:16">
      <c r="A9101" s="12">
        <v>225</v>
      </c>
      <c r="B9101" s="12">
        <v>31717</v>
      </c>
      <c r="C9101" s="12" t="s">
        <v>9818</v>
      </c>
      <c r="D9101" s="12" t="s">
        <v>9920</v>
      </c>
      <c r="E9101" s="17" t="s">
        <v>11379</v>
      </c>
      <c r="F9101" s="25" t="str">
        <f>LEFT(E9101,MIN(FIND({0,1,2,3,4,5,6,7,8,9},ASC(E9101)&amp;1234567890))-1)</f>
        <v>Np</v>
      </c>
      <c r="G9101" s="25">
        <f t="shared" si="284"/>
        <v>1</v>
      </c>
      <c r="H9101" s="25">
        <f>VLOOKUP(F9101,Table!$A$2:$C$121,2,0)</f>
        <v>3</v>
      </c>
      <c r="I9101" s="26">
        <f>VLOOKUP(F9101,Table!$A$2:$C$121,3,0)</f>
        <v>7</v>
      </c>
      <c r="J9101" s="17" t="s">
        <v>68</v>
      </c>
      <c r="K9101" s="25" t="str">
        <f>LEFT(J9101,MIN(FIND({0,1,2,3,4,5,6,7,8,9},ASC(J9101)&amp;1234567890))-1)</f>
        <v>N</v>
      </c>
      <c r="L9101" s="25">
        <f t="shared" si="285"/>
        <v>1</v>
      </c>
      <c r="M9101" s="25">
        <f>VLOOKUP(K9101,Table!$A$2:$C$121,2,0)</f>
        <v>15</v>
      </c>
      <c r="N9101" s="26">
        <f>VLOOKUP(K9101,Table!$A$2:$C$121,3,0)</f>
        <v>2</v>
      </c>
      <c r="O9101" s="13" t="str">
        <f>VLOOKUP(A9101,Table!$U$1:$V$230,2,0)</f>
        <v>Cubic</v>
      </c>
      <c r="P9101" s="1"/>
    </row>
    <row r="9102" spans="1:16">
      <c r="A9102" s="12">
        <v>225</v>
      </c>
      <c r="B9102" s="12">
        <v>31718</v>
      </c>
      <c r="C9102" s="12" t="s">
        <v>9818</v>
      </c>
      <c r="D9102" s="12" t="s">
        <v>9921</v>
      </c>
      <c r="E9102" s="17" t="s">
        <v>11502</v>
      </c>
      <c r="F9102" s="25" t="str">
        <f>LEFT(E9102,MIN(FIND({0,1,2,3,4,5,6,7,8,9},ASC(E9102)&amp;1234567890))-1)</f>
        <v>Pu</v>
      </c>
      <c r="G9102" s="25">
        <f t="shared" si="284"/>
        <v>1</v>
      </c>
      <c r="H9102" s="25">
        <f>VLOOKUP(F9102,Table!$A$2:$C$121,2,0)</f>
        <v>3</v>
      </c>
      <c r="I9102" s="26">
        <f>VLOOKUP(F9102,Table!$A$2:$C$121,3,0)</f>
        <v>7</v>
      </c>
      <c r="J9102" s="17" t="s">
        <v>68</v>
      </c>
      <c r="K9102" s="25" t="str">
        <f>LEFT(J9102,MIN(FIND({0,1,2,3,4,5,6,7,8,9},ASC(J9102)&amp;1234567890))-1)</f>
        <v>N</v>
      </c>
      <c r="L9102" s="25">
        <f t="shared" si="285"/>
        <v>1</v>
      </c>
      <c r="M9102" s="25">
        <f>VLOOKUP(K9102,Table!$A$2:$C$121,2,0)</f>
        <v>15</v>
      </c>
      <c r="N9102" s="26">
        <f>VLOOKUP(K9102,Table!$A$2:$C$121,3,0)</f>
        <v>2</v>
      </c>
      <c r="O9102" s="13" t="str">
        <f>VLOOKUP(A9102,Table!$U$1:$V$230,2,0)</f>
        <v>Cubic</v>
      </c>
      <c r="P9102" s="1"/>
    </row>
    <row r="9103" spans="1:16">
      <c r="A9103" s="12">
        <v>225</v>
      </c>
      <c r="B9103" s="12">
        <v>31719</v>
      </c>
      <c r="C9103" s="12" t="s">
        <v>9818</v>
      </c>
      <c r="D9103" s="12" t="s">
        <v>9922</v>
      </c>
      <c r="E9103" s="17" t="s">
        <v>11502</v>
      </c>
      <c r="F9103" s="25" t="str">
        <f>LEFT(E9103,MIN(FIND({0,1,2,3,4,5,6,7,8,9},ASC(E9103)&amp;1234567890))-1)</f>
        <v>Pu</v>
      </c>
      <c r="G9103" s="25">
        <f t="shared" si="284"/>
        <v>1</v>
      </c>
      <c r="H9103" s="25">
        <f>VLOOKUP(F9103,Table!$A$2:$C$121,2,0)</f>
        <v>3</v>
      </c>
      <c r="I9103" s="26">
        <f>VLOOKUP(F9103,Table!$A$2:$C$121,3,0)</f>
        <v>7</v>
      </c>
      <c r="J9103" s="17" t="s">
        <v>614</v>
      </c>
      <c r="K9103" s="25" t="str">
        <f>LEFT(J9103,MIN(FIND({0,1,2,3,4,5,6,7,8,9},ASC(J9103)&amp;1234567890))-1)</f>
        <v>C</v>
      </c>
      <c r="L9103" s="25">
        <f t="shared" si="285"/>
        <v>1</v>
      </c>
      <c r="M9103" s="25">
        <f>VLOOKUP(K9103,Table!$A$2:$C$121,2,0)</f>
        <v>14</v>
      </c>
      <c r="N9103" s="26">
        <f>VLOOKUP(K9103,Table!$A$2:$C$121,3,0)</f>
        <v>2</v>
      </c>
      <c r="O9103" s="13" t="str">
        <f>VLOOKUP(A9103,Table!$U$1:$V$230,2,0)</f>
        <v>Cubic</v>
      </c>
      <c r="P9103" s="1"/>
    </row>
    <row r="9104" spans="1:16">
      <c r="A9104" s="12">
        <v>225</v>
      </c>
      <c r="B9104" s="12">
        <v>31725</v>
      </c>
      <c r="C9104" s="12" t="s">
        <v>9818</v>
      </c>
      <c r="D9104" s="12" t="s">
        <v>9923</v>
      </c>
      <c r="E9104" s="17" t="s">
        <v>11379</v>
      </c>
      <c r="F9104" s="25" t="str">
        <f>LEFT(E9104,MIN(FIND({0,1,2,3,4,5,6,7,8,9},ASC(E9104)&amp;1234567890))-1)</f>
        <v>Np</v>
      </c>
      <c r="G9104" s="25">
        <f t="shared" si="284"/>
        <v>1</v>
      </c>
      <c r="H9104" s="25">
        <f>VLOOKUP(F9104,Table!$A$2:$C$121,2,0)</f>
        <v>3</v>
      </c>
      <c r="I9104" s="26">
        <f>VLOOKUP(F9104,Table!$A$2:$C$121,3,0)</f>
        <v>7</v>
      </c>
      <c r="J9104" s="17" t="s">
        <v>32</v>
      </c>
      <c r="K9104" s="25" t="str">
        <f>LEFT(J9104,MIN(FIND({0,1,2,3,4,5,6,7,8,9},ASC(J9104)&amp;1234567890))-1)</f>
        <v>O</v>
      </c>
      <c r="L9104" s="25">
        <f t="shared" si="285"/>
        <v>2</v>
      </c>
      <c r="M9104" s="25">
        <f>VLOOKUP(K9104,Table!$A$2:$C$121,2,0)</f>
        <v>16</v>
      </c>
      <c r="N9104" s="26">
        <f>VLOOKUP(K9104,Table!$A$2:$C$121,3,0)</f>
        <v>2</v>
      </c>
      <c r="O9104" s="13" t="str">
        <f>VLOOKUP(A9104,Table!$U$1:$V$230,2,0)</f>
        <v>Cubic</v>
      </c>
      <c r="P9104" s="1"/>
    </row>
    <row r="9105" spans="1:16">
      <c r="A9105" s="12">
        <v>225</v>
      </c>
      <c r="B9105" s="12">
        <v>31726</v>
      </c>
      <c r="C9105" s="12" t="s">
        <v>9818</v>
      </c>
      <c r="D9105" s="12" t="s">
        <v>9924</v>
      </c>
      <c r="E9105" s="17" t="s">
        <v>11502</v>
      </c>
      <c r="F9105" s="25" t="str">
        <f>LEFT(E9105,MIN(FIND({0,1,2,3,4,5,6,7,8,9},ASC(E9105)&amp;1234567890))-1)</f>
        <v>Pu</v>
      </c>
      <c r="G9105" s="25">
        <f t="shared" si="284"/>
        <v>1</v>
      </c>
      <c r="H9105" s="25">
        <f>VLOOKUP(F9105,Table!$A$2:$C$121,2,0)</f>
        <v>3</v>
      </c>
      <c r="I9105" s="26">
        <f>VLOOKUP(F9105,Table!$A$2:$C$121,3,0)</f>
        <v>7</v>
      </c>
      <c r="J9105" s="17" t="s">
        <v>32</v>
      </c>
      <c r="K9105" s="25" t="str">
        <f>LEFT(J9105,MIN(FIND({0,1,2,3,4,5,6,7,8,9},ASC(J9105)&amp;1234567890))-1)</f>
        <v>O</v>
      </c>
      <c r="L9105" s="25">
        <f t="shared" si="285"/>
        <v>2</v>
      </c>
      <c r="M9105" s="25">
        <f>VLOOKUP(K9105,Table!$A$2:$C$121,2,0)</f>
        <v>16</v>
      </c>
      <c r="N9105" s="26">
        <f>VLOOKUP(K9105,Table!$A$2:$C$121,3,0)</f>
        <v>2</v>
      </c>
      <c r="O9105" s="13" t="str">
        <f>VLOOKUP(A9105,Table!$U$1:$V$230,2,0)</f>
        <v>Cubic</v>
      </c>
      <c r="P9105" s="1"/>
    </row>
    <row r="9106" spans="1:16">
      <c r="A9106" s="12">
        <v>225</v>
      </c>
      <c r="B9106" s="12">
        <v>31727</v>
      </c>
      <c r="C9106" s="12" t="s">
        <v>9818</v>
      </c>
      <c r="D9106" s="12" t="s">
        <v>9925</v>
      </c>
      <c r="E9106" s="17" t="s">
        <v>11683</v>
      </c>
      <c r="F9106" s="25" t="str">
        <f>LEFT(E9106,MIN(FIND({0,1,2,3,4,5,6,7,8,9},ASC(E9106)&amp;1234567890))-1)</f>
        <v>Am</v>
      </c>
      <c r="G9106" s="25">
        <f t="shared" si="284"/>
        <v>1</v>
      </c>
      <c r="H9106" s="25">
        <f>VLOOKUP(F9106,Table!$A$2:$C$121,2,0)</f>
        <v>3</v>
      </c>
      <c r="I9106" s="26">
        <f>VLOOKUP(F9106,Table!$A$2:$C$121,3,0)</f>
        <v>7</v>
      </c>
      <c r="J9106" s="17" t="s">
        <v>32</v>
      </c>
      <c r="K9106" s="25" t="str">
        <f>LEFT(J9106,MIN(FIND({0,1,2,3,4,5,6,7,8,9},ASC(J9106)&amp;1234567890))-1)</f>
        <v>O</v>
      </c>
      <c r="L9106" s="25">
        <f t="shared" si="285"/>
        <v>2</v>
      </c>
      <c r="M9106" s="25">
        <f>VLOOKUP(K9106,Table!$A$2:$C$121,2,0)</f>
        <v>16</v>
      </c>
      <c r="N9106" s="26">
        <f>VLOOKUP(K9106,Table!$A$2:$C$121,3,0)</f>
        <v>2</v>
      </c>
      <c r="O9106" s="13" t="str">
        <f>VLOOKUP(A9106,Table!$U$1:$V$230,2,0)</f>
        <v>Cubic</v>
      </c>
      <c r="P9106" s="1"/>
    </row>
    <row r="9107" spans="1:16">
      <c r="A9107" s="12">
        <v>225</v>
      </c>
      <c r="B9107" s="12">
        <v>31730</v>
      </c>
      <c r="C9107" s="12" t="s">
        <v>9818</v>
      </c>
      <c r="D9107" s="12" t="s">
        <v>15410</v>
      </c>
      <c r="E9107" s="17" t="s">
        <v>15435</v>
      </c>
      <c r="F9107" s="25" t="str">
        <f>LEFT(E9107,MIN(FIND({0,1,2,3,4,5,6,7,8,9},ASC(E9107)&amp;1234567890))-1)</f>
        <v>Pa</v>
      </c>
      <c r="G9107" s="25">
        <f t="shared" si="284"/>
        <v>0.91</v>
      </c>
      <c r="H9107" s="25">
        <f>VLOOKUP(F9107,Table!$A$2:$C$121,2,0)</f>
        <v>3</v>
      </c>
      <c r="I9107" s="26">
        <f>VLOOKUP(F9107,Table!$A$2:$C$121,3,0)</f>
        <v>7</v>
      </c>
      <c r="J9107" s="17" t="s">
        <v>32</v>
      </c>
      <c r="K9107" s="25" t="str">
        <f>LEFT(J9107,MIN(FIND({0,1,2,3,4,5,6,7,8,9},ASC(J9107)&amp;1234567890))-1)</f>
        <v>O</v>
      </c>
      <c r="L9107" s="25">
        <f t="shared" si="285"/>
        <v>2</v>
      </c>
      <c r="M9107" s="25">
        <f>VLOOKUP(K9107,Table!$A$2:$C$121,2,0)</f>
        <v>16</v>
      </c>
      <c r="N9107" s="26">
        <f>VLOOKUP(K9107,Table!$A$2:$C$121,3,0)</f>
        <v>2</v>
      </c>
      <c r="O9107" s="13" t="str">
        <f>VLOOKUP(A9107,Table!$U$1:$V$230,2,0)</f>
        <v>Cubic</v>
      </c>
      <c r="P9107" s="1"/>
    </row>
    <row r="9108" spans="1:16">
      <c r="A9108" s="12">
        <v>225</v>
      </c>
      <c r="B9108" s="12">
        <v>31840</v>
      </c>
      <c r="C9108" s="12" t="s">
        <v>9818</v>
      </c>
      <c r="D9108" s="12" t="s">
        <v>3069</v>
      </c>
      <c r="E9108" s="17" t="s">
        <v>70</v>
      </c>
      <c r="F9108" s="25" t="str">
        <f>LEFT(E9108,MIN(FIND({0,1,2,3,4,5,6,7,8,9},ASC(E9108)&amp;1234567890))-1)</f>
        <v>Zn</v>
      </c>
      <c r="G9108" s="25">
        <f t="shared" si="284"/>
        <v>1</v>
      </c>
      <c r="H9108" s="25">
        <f>VLOOKUP(F9108,Table!$A$2:$C$121,2,0)</f>
        <v>12</v>
      </c>
      <c r="I9108" s="26">
        <f>VLOOKUP(F9108,Table!$A$2:$C$121,3,0)</f>
        <v>4</v>
      </c>
      <c r="J9108" s="17" t="s">
        <v>328</v>
      </c>
      <c r="K9108" s="25" t="str">
        <f>LEFT(J9108,MIN(FIND({0,1,2,3,4,5,6,7,8,9},ASC(J9108)&amp;1234567890))-1)</f>
        <v>Te</v>
      </c>
      <c r="L9108" s="25">
        <f t="shared" si="285"/>
        <v>1</v>
      </c>
      <c r="M9108" s="25">
        <f>VLOOKUP(K9108,Table!$A$2:$C$121,2,0)</f>
        <v>16</v>
      </c>
      <c r="N9108" s="26">
        <f>VLOOKUP(K9108,Table!$A$2:$C$121,3,0)</f>
        <v>5</v>
      </c>
      <c r="O9108" s="13" t="str">
        <f>VLOOKUP(A9108,Table!$U$1:$V$230,2,0)</f>
        <v>Cubic</v>
      </c>
      <c r="P9108" s="1"/>
    </row>
    <row r="9109" spans="1:16">
      <c r="A9109" s="12">
        <v>225</v>
      </c>
      <c r="B9109" s="12">
        <v>31842</v>
      </c>
      <c r="C9109" s="12" t="s">
        <v>9818</v>
      </c>
      <c r="D9109" s="12" t="s">
        <v>3113</v>
      </c>
      <c r="E9109" s="17" t="s">
        <v>370</v>
      </c>
      <c r="F9109" s="25" t="str">
        <f>LEFT(E9109,MIN(FIND({0,1,2,3,4,5,6,7,8,9},ASC(E9109)&amp;1234567890))-1)</f>
        <v>Hg</v>
      </c>
      <c r="G9109" s="25">
        <f t="shared" si="284"/>
        <v>1</v>
      </c>
      <c r="H9109" s="25">
        <f>VLOOKUP(F9109,Table!$A$2:$C$121,2,0)</f>
        <v>12</v>
      </c>
      <c r="I9109" s="26">
        <f>VLOOKUP(F9109,Table!$A$2:$C$121,3,0)</f>
        <v>6</v>
      </c>
      <c r="J9109" s="17" t="s">
        <v>328</v>
      </c>
      <c r="K9109" s="25" t="str">
        <f>LEFT(J9109,MIN(FIND({0,1,2,3,4,5,6,7,8,9},ASC(J9109)&amp;1234567890))-1)</f>
        <v>Te</v>
      </c>
      <c r="L9109" s="25">
        <f t="shared" si="285"/>
        <v>1</v>
      </c>
      <c r="M9109" s="25">
        <f>VLOOKUP(K9109,Table!$A$2:$C$121,2,0)</f>
        <v>16</v>
      </c>
      <c r="N9109" s="26">
        <f>VLOOKUP(K9109,Table!$A$2:$C$121,3,0)</f>
        <v>5</v>
      </c>
      <c r="O9109" s="13" t="str">
        <f>VLOOKUP(A9109,Table!$U$1:$V$230,2,0)</f>
        <v>Cubic</v>
      </c>
      <c r="P9109" s="1"/>
    </row>
    <row r="9110" spans="1:16">
      <c r="A9110" s="12">
        <v>225</v>
      </c>
      <c r="B9110" s="12">
        <v>31899</v>
      </c>
      <c r="C9110" s="12" t="s">
        <v>9818</v>
      </c>
      <c r="D9110" s="12" t="s">
        <v>9926</v>
      </c>
      <c r="E9110" s="17" t="s">
        <v>33</v>
      </c>
      <c r="F9110" s="25" t="str">
        <f>LEFT(E9110,MIN(FIND({0,1,2,3,4,5,6,7,8,9},ASC(E9110)&amp;1234567890))-1)</f>
        <v>Fe</v>
      </c>
      <c r="G9110" s="25">
        <f t="shared" si="284"/>
        <v>1</v>
      </c>
      <c r="H9110" s="25">
        <f>VLOOKUP(F9110,Table!$A$2:$C$121,2,0)</f>
        <v>8</v>
      </c>
      <c r="I9110" s="26">
        <f>VLOOKUP(F9110,Table!$A$2:$C$121,3,0)</f>
        <v>4</v>
      </c>
      <c r="J9110" s="17" t="s">
        <v>14278</v>
      </c>
      <c r="K9110" s="25" t="str">
        <f>LEFT(J9110,MIN(FIND({0,1,2,3,4,5,6,7,8,9},ASC(J9110)&amp;1234567890))-1)</f>
        <v>N</v>
      </c>
      <c r="L9110" s="25">
        <f t="shared" si="285"/>
        <v>3.2399999999999998E-2</v>
      </c>
      <c r="M9110" s="25">
        <f>VLOOKUP(K9110,Table!$A$2:$C$121,2,0)</f>
        <v>15</v>
      </c>
      <c r="N9110" s="26">
        <f>VLOOKUP(K9110,Table!$A$2:$C$121,3,0)</f>
        <v>2</v>
      </c>
      <c r="O9110" s="13" t="str">
        <f>VLOOKUP(A9110,Table!$U$1:$V$230,2,0)</f>
        <v>Cubic</v>
      </c>
      <c r="P9110" s="1"/>
    </row>
    <row r="9111" spans="1:16">
      <c r="A9111" s="12">
        <v>225</v>
      </c>
      <c r="B9111" s="12">
        <v>31900</v>
      </c>
      <c r="C9111" s="12" t="s">
        <v>9818</v>
      </c>
      <c r="D9111" s="12" t="s">
        <v>9927</v>
      </c>
      <c r="E9111" s="17" t="s">
        <v>33</v>
      </c>
      <c r="F9111" s="25" t="str">
        <f>LEFT(E9111,MIN(FIND({0,1,2,3,4,5,6,7,8,9},ASC(E9111)&amp;1234567890))-1)</f>
        <v>Fe</v>
      </c>
      <c r="G9111" s="25">
        <f t="shared" si="284"/>
        <v>1</v>
      </c>
      <c r="H9111" s="25">
        <f>VLOOKUP(F9111,Table!$A$2:$C$121,2,0)</f>
        <v>8</v>
      </c>
      <c r="I9111" s="26">
        <f>VLOOKUP(F9111,Table!$A$2:$C$121,3,0)</f>
        <v>4</v>
      </c>
      <c r="J9111" s="17" t="s">
        <v>14279</v>
      </c>
      <c r="K9111" s="25" t="str">
        <f>LEFT(J9111,MIN(FIND({0,1,2,3,4,5,6,7,8,9},ASC(J9111)&amp;1234567890))-1)</f>
        <v>N</v>
      </c>
      <c r="L9111" s="25">
        <f t="shared" si="285"/>
        <v>4.99E-2</v>
      </c>
      <c r="M9111" s="25">
        <f>VLOOKUP(K9111,Table!$A$2:$C$121,2,0)</f>
        <v>15</v>
      </c>
      <c r="N9111" s="26">
        <f>VLOOKUP(K9111,Table!$A$2:$C$121,3,0)</f>
        <v>2</v>
      </c>
      <c r="O9111" s="13" t="str">
        <f>VLOOKUP(A9111,Table!$U$1:$V$230,2,0)</f>
        <v>Cubic</v>
      </c>
      <c r="P9111" s="1"/>
    </row>
    <row r="9112" spans="1:16">
      <c r="A9112" s="12">
        <v>225</v>
      </c>
      <c r="B9112" s="12">
        <v>31901</v>
      </c>
      <c r="C9112" s="12" t="s">
        <v>9818</v>
      </c>
      <c r="D9112" s="12" t="s">
        <v>9928</v>
      </c>
      <c r="E9112" s="17" t="s">
        <v>33</v>
      </c>
      <c r="F9112" s="25" t="str">
        <f>LEFT(E9112,MIN(FIND({0,1,2,3,4,5,6,7,8,9},ASC(E9112)&amp;1234567890))-1)</f>
        <v>Fe</v>
      </c>
      <c r="G9112" s="25">
        <f t="shared" si="284"/>
        <v>1</v>
      </c>
      <c r="H9112" s="25">
        <f>VLOOKUP(F9112,Table!$A$2:$C$121,2,0)</f>
        <v>8</v>
      </c>
      <c r="I9112" s="26">
        <f>VLOOKUP(F9112,Table!$A$2:$C$121,3,0)</f>
        <v>4</v>
      </c>
      <c r="J9112" s="17" t="s">
        <v>14280</v>
      </c>
      <c r="K9112" s="25" t="str">
        <f>LEFT(J9112,MIN(FIND({0,1,2,3,4,5,6,7,8,9},ASC(J9112)&amp;1234567890))-1)</f>
        <v>N</v>
      </c>
      <c r="L9112" s="25">
        <f t="shared" si="285"/>
        <v>5.6000000000000001E-2</v>
      </c>
      <c r="M9112" s="25">
        <f>VLOOKUP(K9112,Table!$A$2:$C$121,2,0)</f>
        <v>15</v>
      </c>
      <c r="N9112" s="26">
        <f>VLOOKUP(K9112,Table!$A$2:$C$121,3,0)</f>
        <v>2</v>
      </c>
      <c r="O9112" s="13" t="str">
        <f>VLOOKUP(A9112,Table!$U$1:$V$230,2,0)</f>
        <v>Cubic</v>
      </c>
      <c r="P9112" s="1"/>
    </row>
    <row r="9113" spans="1:16">
      <c r="A9113" s="12">
        <v>225</v>
      </c>
      <c r="B9113" s="12">
        <v>31902</v>
      </c>
      <c r="C9113" s="12" t="s">
        <v>9818</v>
      </c>
      <c r="D9113" s="12" t="s">
        <v>9929</v>
      </c>
      <c r="E9113" s="17" t="s">
        <v>33</v>
      </c>
      <c r="F9113" s="25" t="str">
        <f>LEFT(E9113,MIN(FIND({0,1,2,3,4,5,6,7,8,9},ASC(E9113)&amp;1234567890))-1)</f>
        <v>Fe</v>
      </c>
      <c r="G9113" s="25">
        <f t="shared" si="284"/>
        <v>1</v>
      </c>
      <c r="H9113" s="25">
        <f>VLOOKUP(F9113,Table!$A$2:$C$121,2,0)</f>
        <v>8</v>
      </c>
      <c r="I9113" s="26">
        <f>VLOOKUP(F9113,Table!$A$2:$C$121,3,0)</f>
        <v>4</v>
      </c>
      <c r="J9113" s="17" t="s">
        <v>14281</v>
      </c>
      <c r="K9113" s="25" t="str">
        <f>LEFT(J9113,MIN(FIND({0,1,2,3,4,5,6,7,8,9},ASC(J9113)&amp;1234567890))-1)</f>
        <v>N</v>
      </c>
      <c r="L9113" s="25">
        <f t="shared" si="285"/>
        <v>5.8900000000000001E-2</v>
      </c>
      <c r="M9113" s="25">
        <f>VLOOKUP(K9113,Table!$A$2:$C$121,2,0)</f>
        <v>15</v>
      </c>
      <c r="N9113" s="26">
        <f>VLOOKUP(K9113,Table!$A$2:$C$121,3,0)</f>
        <v>2</v>
      </c>
      <c r="O9113" s="13" t="str">
        <f>VLOOKUP(A9113,Table!$U$1:$V$230,2,0)</f>
        <v>Cubic</v>
      </c>
      <c r="P9113" s="1"/>
    </row>
    <row r="9114" spans="1:16">
      <c r="A9114" s="12">
        <v>225</v>
      </c>
      <c r="B9114" s="12">
        <v>31903</v>
      </c>
      <c r="C9114" s="12" t="s">
        <v>9818</v>
      </c>
      <c r="D9114" s="12" t="s">
        <v>4837</v>
      </c>
      <c r="E9114" s="17" t="s">
        <v>33</v>
      </c>
      <c r="F9114" s="25" t="str">
        <f>LEFT(E9114,MIN(FIND({0,1,2,3,4,5,6,7,8,9},ASC(E9114)&amp;1234567890))-1)</f>
        <v>Fe</v>
      </c>
      <c r="G9114" s="25">
        <f t="shared" si="284"/>
        <v>1</v>
      </c>
      <c r="H9114" s="25">
        <f>VLOOKUP(F9114,Table!$A$2:$C$121,2,0)</f>
        <v>8</v>
      </c>
      <c r="I9114" s="26">
        <f>VLOOKUP(F9114,Table!$A$2:$C$121,3,0)</f>
        <v>4</v>
      </c>
      <c r="J9114" s="17" t="s">
        <v>12587</v>
      </c>
      <c r="K9114" s="25" t="str">
        <f>LEFT(J9114,MIN(FIND({0,1,2,3,4,5,6,7,8,9},ASC(J9114)&amp;1234567890))-1)</f>
        <v>N</v>
      </c>
      <c r="L9114" s="25">
        <f t="shared" si="285"/>
        <v>7.5999999999999998E-2</v>
      </c>
      <c r="M9114" s="25">
        <f>VLOOKUP(K9114,Table!$A$2:$C$121,2,0)</f>
        <v>15</v>
      </c>
      <c r="N9114" s="26">
        <f>VLOOKUP(K9114,Table!$A$2:$C$121,3,0)</f>
        <v>2</v>
      </c>
      <c r="O9114" s="13" t="str">
        <f>VLOOKUP(A9114,Table!$U$1:$V$230,2,0)</f>
        <v>Cubic</v>
      </c>
      <c r="P9114" s="1"/>
    </row>
    <row r="9115" spans="1:16">
      <c r="A9115" s="12">
        <v>225</v>
      </c>
      <c r="B9115" s="12">
        <v>31904</v>
      </c>
      <c r="C9115" s="12" t="s">
        <v>9818</v>
      </c>
      <c r="D9115" s="12" t="s">
        <v>4838</v>
      </c>
      <c r="E9115" s="17" t="s">
        <v>33</v>
      </c>
      <c r="F9115" s="25" t="str">
        <f>LEFT(E9115,MIN(FIND({0,1,2,3,4,5,6,7,8,9},ASC(E9115)&amp;1234567890))-1)</f>
        <v>Fe</v>
      </c>
      <c r="G9115" s="25">
        <f t="shared" si="284"/>
        <v>1</v>
      </c>
      <c r="H9115" s="25">
        <f>VLOOKUP(F9115,Table!$A$2:$C$121,2,0)</f>
        <v>8</v>
      </c>
      <c r="I9115" s="26">
        <f>VLOOKUP(F9115,Table!$A$2:$C$121,3,0)</f>
        <v>4</v>
      </c>
      <c r="J9115" s="17" t="s">
        <v>12588</v>
      </c>
      <c r="K9115" s="25" t="str">
        <f>LEFT(J9115,MIN(FIND({0,1,2,3,4,5,6,7,8,9},ASC(J9115)&amp;1234567890))-1)</f>
        <v>N</v>
      </c>
      <c r="L9115" s="25">
        <f t="shared" si="285"/>
        <v>8.7999999999999995E-2</v>
      </c>
      <c r="M9115" s="25">
        <f>VLOOKUP(K9115,Table!$A$2:$C$121,2,0)</f>
        <v>15</v>
      </c>
      <c r="N9115" s="26">
        <f>VLOOKUP(K9115,Table!$A$2:$C$121,3,0)</f>
        <v>2</v>
      </c>
      <c r="O9115" s="13" t="str">
        <f>VLOOKUP(A9115,Table!$U$1:$V$230,2,0)</f>
        <v>Cubic</v>
      </c>
      <c r="P9115" s="1"/>
    </row>
    <row r="9116" spans="1:16">
      <c r="A9116" s="12">
        <v>225</v>
      </c>
      <c r="B9116" s="12">
        <v>31905</v>
      </c>
      <c r="C9116" s="12" t="s">
        <v>9818</v>
      </c>
      <c r="D9116" s="12" t="s">
        <v>4839</v>
      </c>
      <c r="E9116" s="17" t="s">
        <v>33</v>
      </c>
      <c r="F9116" s="25" t="str">
        <f>LEFT(E9116,MIN(FIND({0,1,2,3,4,5,6,7,8,9},ASC(E9116)&amp;1234567890))-1)</f>
        <v>Fe</v>
      </c>
      <c r="G9116" s="25">
        <f t="shared" si="284"/>
        <v>1</v>
      </c>
      <c r="H9116" s="25">
        <f>VLOOKUP(F9116,Table!$A$2:$C$121,2,0)</f>
        <v>8</v>
      </c>
      <c r="I9116" s="26">
        <f>VLOOKUP(F9116,Table!$A$2:$C$121,3,0)</f>
        <v>4</v>
      </c>
      <c r="J9116" s="17" t="s">
        <v>12589</v>
      </c>
      <c r="K9116" s="25" t="str">
        <f>LEFT(J9116,MIN(FIND({0,1,2,3,4,5,6,7,8,9},ASC(J9116)&amp;1234567890))-1)</f>
        <v>N</v>
      </c>
      <c r="L9116" s="25">
        <f t="shared" si="285"/>
        <v>8.9700000000000002E-2</v>
      </c>
      <c r="M9116" s="25">
        <f>VLOOKUP(K9116,Table!$A$2:$C$121,2,0)</f>
        <v>15</v>
      </c>
      <c r="N9116" s="26">
        <f>VLOOKUP(K9116,Table!$A$2:$C$121,3,0)</f>
        <v>2</v>
      </c>
      <c r="O9116" s="13" t="str">
        <f>VLOOKUP(A9116,Table!$U$1:$V$230,2,0)</f>
        <v>Cubic</v>
      </c>
      <c r="P9116" s="1"/>
    </row>
    <row r="9117" spans="1:16">
      <c r="A9117" s="12">
        <v>225</v>
      </c>
      <c r="B9117" s="12">
        <v>31906</v>
      </c>
      <c r="C9117" s="12" t="s">
        <v>9818</v>
      </c>
      <c r="D9117" s="12" t="s">
        <v>4840</v>
      </c>
      <c r="E9117" s="17" t="s">
        <v>33</v>
      </c>
      <c r="F9117" s="25" t="str">
        <f>LEFT(E9117,MIN(FIND({0,1,2,3,4,5,6,7,8,9},ASC(E9117)&amp;1234567890))-1)</f>
        <v>Fe</v>
      </c>
      <c r="G9117" s="25">
        <f t="shared" si="284"/>
        <v>1</v>
      </c>
      <c r="H9117" s="25">
        <f>VLOOKUP(F9117,Table!$A$2:$C$121,2,0)</f>
        <v>8</v>
      </c>
      <c r="I9117" s="26">
        <f>VLOOKUP(F9117,Table!$A$2:$C$121,3,0)</f>
        <v>4</v>
      </c>
      <c r="J9117" s="17" t="s">
        <v>12590</v>
      </c>
      <c r="K9117" s="25" t="str">
        <f>LEFT(J9117,MIN(FIND({0,1,2,3,4,5,6,7,8,9},ASC(J9117)&amp;1234567890))-1)</f>
        <v>N</v>
      </c>
      <c r="L9117" s="25">
        <f t="shared" si="285"/>
        <v>9.35E-2</v>
      </c>
      <c r="M9117" s="25">
        <f>VLOOKUP(K9117,Table!$A$2:$C$121,2,0)</f>
        <v>15</v>
      </c>
      <c r="N9117" s="26">
        <f>VLOOKUP(K9117,Table!$A$2:$C$121,3,0)</f>
        <v>2</v>
      </c>
      <c r="O9117" s="13" t="str">
        <f>VLOOKUP(A9117,Table!$U$1:$V$230,2,0)</f>
        <v>Cubic</v>
      </c>
      <c r="P9117" s="1"/>
    </row>
    <row r="9118" spans="1:16">
      <c r="A9118" s="12">
        <v>225</v>
      </c>
      <c r="B9118" s="12">
        <v>31907</v>
      </c>
      <c r="C9118" s="12" t="s">
        <v>9818</v>
      </c>
      <c r="D9118" s="12" t="s">
        <v>4841</v>
      </c>
      <c r="E9118" s="17" t="s">
        <v>33</v>
      </c>
      <c r="F9118" s="25" t="str">
        <f>LEFT(E9118,MIN(FIND({0,1,2,3,4,5,6,7,8,9},ASC(E9118)&amp;1234567890))-1)</f>
        <v>Fe</v>
      </c>
      <c r="G9118" s="25">
        <f t="shared" si="284"/>
        <v>1</v>
      </c>
      <c r="H9118" s="25">
        <f>VLOOKUP(F9118,Table!$A$2:$C$121,2,0)</f>
        <v>8</v>
      </c>
      <c r="I9118" s="26">
        <f>VLOOKUP(F9118,Table!$A$2:$C$121,3,0)</f>
        <v>4</v>
      </c>
      <c r="J9118" s="17" t="s">
        <v>12591</v>
      </c>
      <c r="K9118" s="25" t="str">
        <f>LEFT(J9118,MIN(FIND({0,1,2,3,4,5,6,7,8,9},ASC(J9118)&amp;1234567890))-1)</f>
        <v>N</v>
      </c>
      <c r="L9118" s="25">
        <f t="shared" si="285"/>
        <v>9.3899999999999997E-2</v>
      </c>
      <c r="M9118" s="25">
        <f>VLOOKUP(K9118,Table!$A$2:$C$121,2,0)</f>
        <v>15</v>
      </c>
      <c r="N9118" s="26">
        <f>VLOOKUP(K9118,Table!$A$2:$C$121,3,0)</f>
        <v>2</v>
      </c>
      <c r="O9118" s="13" t="str">
        <f>VLOOKUP(A9118,Table!$U$1:$V$230,2,0)</f>
        <v>Cubic</v>
      </c>
      <c r="P9118" s="1"/>
    </row>
    <row r="9119" spans="1:16">
      <c r="A9119" s="12">
        <v>225</v>
      </c>
      <c r="B9119" s="12">
        <v>31908</v>
      </c>
      <c r="C9119" s="12" t="s">
        <v>9818</v>
      </c>
      <c r="D9119" s="12" t="s">
        <v>4842</v>
      </c>
      <c r="E9119" s="17" t="s">
        <v>33</v>
      </c>
      <c r="F9119" s="25" t="str">
        <f>LEFT(E9119,MIN(FIND({0,1,2,3,4,5,6,7,8,9},ASC(E9119)&amp;1234567890))-1)</f>
        <v>Fe</v>
      </c>
      <c r="G9119" s="25">
        <f t="shared" si="284"/>
        <v>1</v>
      </c>
      <c r="H9119" s="25">
        <f>VLOOKUP(F9119,Table!$A$2:$C$121,2,0)</f>
        <v>8</v>
      </c>
      <c r="I9119" s="26">
        <f>VLOOKUP(F9119,Table!$A$2:$C$121,3,0)</f>
        <v>4</v>
      </c>
      <c r="J9119" s="17" t="s">
        <v>12592</v>
      </c>
      <c r="K9119" s="25" t="str">
        <f>LEFT(J9119,MIN(FIND({0,1,2,3,4,5,6,7,8,9},ASC(J9119)&amp;1234567890))-1)</f>
        <v>N</v>
      </c>
      <c r="L9119" s="25">
        <f t="shared" si="285"/>
        <v>9.5000000000000001E-2</v>
      </c>
      <c r="M9119" s="25">
        <f>VLOOKUP(K9119,Table!$A$2:$C$121,2,0)</f>
        <v>15</v>
      </c>
      <c r="N9119" s="26">
        <f>VLOOKUP(K9119,Table!$A$2:$C$121,3,0)</f>
        <v>2</v>
      </c>
      <c r="O9119" s="13" t="str">
        <f>VLOOKUP(A9119,Table!$U$1:$V$230,2,0)</f>
        <v>Cubic</v>
      </c>
      <c r="P9119" s="1"/>
    </row>
    <row r="9120" spans="1:16">
      <c r="A9120" s="12">
        <v>225</v>
      </c>
      <c r="B9120" s="12">
        <v>33612</v>
      </c>
      <c r="C9120" s="12" t="s">
        <v>9818</v>
      </c>
      <c r="D9120" s="12" t="s">
        <v>9138</v>
      </c>
      <c r="E9120" s="17" t="s">
        <v>428</v>
      </c>
      <c r="F9120" s="25" t="str">
        <f>LEFT(E9120,MIN(FIND({0,1,2,3,4,5,6,7,8,9},ASC(E9120)&amp;1234567890))-1)</f>
        <v>Eu</v>
      </c>
      <c r="G9120" s="25">
        <f t="shared" si="284"/>
        <v>1</v>
      </c>
      <c r="H9120" s="25">
        <f>VLOOKUP(F9120,Table!$A$2:$C$121,2,0)</f>
        <v>3</v>
      </c>
      <c r="I9120" s="26">
        <f>VLOOKUP(F9120,Table!$A$2:$C$121,3,0)</f>
        <v>6</v>
      </c>
      <c r="J9120" s="17" t="s">
        <v>328</v>
      </c>
      <c r="K9120" s="25" t="str">
        <f>LEFT(J9120,MIN(FIND({0,1,2,3,4,5,6,7,8,9},ASC(J9120)&amp;1234567890))-1)</f>
        <v>Te</v>
      </c>
      <c r="L9120" s="25">
        <f t="shared" si="285"/>
        <v>1</v>
      </c>
      <c r="M9120" s="25">
        <f>VLOOKUP(K9120,Table!$A$2:$C$121,2,0)</f>
        <v>16</v>
      </c>
      <c r="N9120" s="26">
        <f>VLOOKUP(K9120,Table!$A$2:$C$121,3,0)</f>
        <v>5</v>
      </c>
      <c r="O9120" s="13" t="str">
        <f>VLOOKUP(A9120,Table!$U$1:$V$230,2,0)</f>
        <v>Cubic</v>
      </c>
      <c r="P9120" s="1"/>
    </row>
    <row r="9121" spans="1:16">
      <c r="A9121" s="12">
        <v>225</v>
      </c>
      <c r="B9121" s="12">
        <v>33614</v>
      </c>
      <c r="C9121" s="12" t="s">
        <v>9818</v>
      </c>
      <c r="D9121" s="12" t="s">
        <v>9930</v>
      </c>
      <c r="E9121" s="17" t="s">
        <v>370</v>
      </c>
      <c r="F9121" s="25" t="str">
        <f>LEFT(E9121,MIN(FIND({0,1,2,3,4,5,6,7,8,9},ASC(E9121)&amp;1234567890))-1)</f>
        <v>Hg</v>
      </c>
      <c r="G9121" s="25">
        <f t="shared" si="284"/>
        <v>1</v>
      </c>
      <c r="H9121" s="25">
        <f>VLOOKUP(F9121,Table!$A$2:$C$121,2,0)</f>
        <v>12</v>
      </c>
      <c r="I9121" s="26">
        <f>VLOOKUP(F9121,Table!$A$2:$C$121,3,0)</f>
        <v>6</v>
      </c>
      <c r="J9121" s="17" t="s">
        <v>11632</v>
      </c>
      <c r="K9121" s="25" t="str">
        <f>LEFT(J9121,MIN(FIND({0,1,2,3,4,5,6,7,8,9},ASC(J9121)&amp;1234567890))-1)</f>
        <v>F</v>
      </c>
      <c r="L9121" s="25">
        <f t="shared" si="285"/>
        <v>2</v>
      </c>
      <c r="M9121" s="25">
        <f>VLOOKUP(K9121,Table!$A$2:$C$121,2,0)</f>
        <v>17</v>
      </c>
      <c r="N9121" s="26">
        <f>VLOOKUP(K9121,Table!$A$2:$C$121,3,0)</f>
        <v>2</v>
      </c>
      <c r="O9121" s="13" t="str">
        <f>VLOOKUP(A9121,Table!$U$1:$V$230,2,0)</f>
        <v>Cubic</v>
      </c>
      <c r="P9121" s="1"/>
    </row>
    <row r="9122" spans="1:16">
      <c r="A9122" s="12">
        <v>225</v>
      </c>
      <c r="B9122" s="12">
        <v>38074</v>
      </c>
      <c r="C9122" s="12" t="s">
        <v>9818</v>
      </c>
      <c r="D9122" s="12" t="s">
        <v>9931</v>
      </c>
      <c r="E9122" s="17" t="s">
        <v>433</v>
      </c>
      <c r="F9122" s="25" t="str">
        <f>LEFT(E9122,MIN(FIND({0,1,2,3,4,5,6,7,8,9},ASC(E9122)&amp;1234567890))-1)</f>
        <v>Sr</v>
      </c>
      <c r="G9122" s="25">
        <f t="shared" si="284"/>
        <v>1</v>
      </c>
      <c r="H9122" s="25">
        <f>VLOOKUP(F9122,Table!$A$2:$C$121,2,0)</f>
        <v>2</v>
      </c>
      <c r="I9122" s="26">
        <f>VLOOKUP(F9122,Table!$A$2:$C$121,3,0)</f>
        <v>5</v>
      </c>
      <c r="J9122" s="17" t="s">
        <v>14282</v>
      </c>
      <c r="K9122" s="25" t="str">
        <f>LEFT(J9122,MIN(FIND({0,1,2,3,4,5,6,7,8,9},ASC(J9122)&amp;1234567890))-1)</f>
        <v>Cl</v>
      </c>
      <c r="L9122" s="25">
        <f t="shared" si="285"/>
        <v>2.0499999999999998</v>
      </c>
      <c r="M9122" s="25">
        <f>VLOOKUP(K9122,Table!$A$2:$C$121,2,0)</f>
        <v>17</v>
      </c>
      <c r="N9122" s="26">
        <f>VLOOKUP(K9122,Table!$A$2:$C$121,3,0)</f>
        <v>3</v>
      </c>
      <c r="O9122" s="13" t="str">
        <f>VLOOKUP(A9122,Table!$U$1:$V$230,2,0)</f>
        <v>Cubic</v>
      </c>
      <c r="P9122" s="1"/>
    </row>
    <row r="9123" spans="1:16">
      <c r="A9123" s="12">
        <v>225</v>
      </c>
      <c r="B9123" s="12">
        <v>38222</v>
      </c>
      <c r="C9123" s="12" t="s">
        <v>9818</v>
      </c>
      <c r="D9123" s="12" t="s">
        <v>5526</v>
      </c>
      <c r="E9123" s="17" t="s">
        <v>70</v>
      </c>
      <c r="F9123" s="25" t="str">
        <f>LEFT(E9123,MIN(FIND({0,1,2,3,4,5,6,7,8,9},ASC(E9123)&amp;1234567890))-1)</f>
        <v>Zn</v>
      </c>
      <c r="G9123" s="25">
        <f t="shared" si="284"/>
        <v>1</v>
      </c>
      <c r="H9123" s="25">
        <f>VLOOKUP(F9123,Table!$A$2:$C$121,2,0)</f>
        <v>12</v>
      </c>
      <c r="I9123" s="26">
        <f>VLOOKUP(F9123,Table!$A$2:$C$121,3,0)</f>
        <v>4</v>
      </c>
      <c r="J9123" s="17" t="s">
        <v>371</v>
      </c>
      <c r="K9123" s="25" t="str">
        <f>LEFT(J9123,MIN(FIND({0,1,2,3,4,5,6,7,8,9},ASC(J9123)&amp;1234567890))-1)</f>
        <v>O</v>
      </c>
      <c r="L9123" s="25">
        <f t="shared" si="285"/>
        <v>1</v>
      </c>
      <c r="M9123" s="25">
        <f>VLOOKUP(K9123,Table!$A$2:$C$121,2,0)</f>
        <v>16</v>
      </c>
      <c r="N9123" s="26">
        <f>VLOOKUP(K9123,Table!$A$2:$C$121,3,0)</f>
        <v>2</v>
      </c>
      <c r="O9123" s="13" t="str">
        <f>VLOOKUP(A9123,Table!$U$1:$V$230,2,0)</f>
        <v>Cubic</v>
      </c>
      <c r="P9123" s="1"/>
    </row>
    <row r="9124" spans="1:16">
      <c r="A9124" s="12">
        <v>225</v>
      </c>
      <c r="B9124" s="12">
        <v>38353</v>
      </c>
      <c r="C9124" s="12" t="s">
        <v>9818</v>
      </c>
      <c r="D9124" s="12" t="s">
        <v>9932</v>
      </c>
      <c r="E9124" s="17" t="s">
        <v>14283</v>
      </c>
      <c r="F9124" s="25" t="str">
        <f>LEFT(E9124,MIN(FIND({0,1,2,3,4,5,6,7,8,9},ASC(E9124)&amp;1234567890))-1)</f>
        <v>Ra</v>
      </c>
      <c r="G9124" s="25">
        <f t="shared" si="284"/>
        <v>1</v>
      </c>
      <c r="H9124" s="25">
        <f>VLOOKUP(F9124,Table!$A$2:$C$121,2,0)</f>
        <v>2</v>
      </c>
      <c r="I9124" s="26">
        <f>VLOOKUP(F9124,Table!$A$2:$C$121,3,0)</f>
        <v>7</v>
      </c>
      <c r="J9124" s="17" t="s">
        <v>11632</v>
      </c>
      <c r="K9124" s="25" t="str">
        <f>LEFT(J9124,MIN(FIND({0,1,2,3,4,5,6,7,8,9},ASC(J9124)&amp;1234567890))-1)</f>
        <v>F</v>
      </c>
      <c r="L9124" s="25">
        <f t="shared" si="285"/>
        <v>2</v>
      </c>
      <c r="M9124" s="25">
        <f>VLOOKUP(K9124,Table!$A$2:$C$121,2,0)</f>
        <v>17</v>
      </c>
      <c r="N9124" s="26">
        <f>VLOOKUP(K9124,Table!$A$2:$C$121,3,0)</f>
        <v>2</v>
      </c>
      <c r="O9124" s="13" t="str">
        <f>VLOOKUP(A9124,Table!$U$1:$V$230,2,0)</f>
        <v>Cubic</v>
      </c>
      <c r="P9124" s="1"/>
    </row>
    <row r="9125" spans="1:16">
      <c r="A9125" s="12">
        <v>225</v>
      </c>
      <c r="B9125" s="12">
        <v>38355</v>
      </c>
      <c r="C9125" s="12" t="s">
        <v>9818</v>
      </c>
      <c r="D9125" s="12" t="s">
        <v>9933</v>
      </c>
      <c r="E9125" s="17" t="s">
        <v>14284</v>
      </c>
      <c r="F9125" s="25" t="str">
        <f>LEFT(E9125,MIN(FIND({0,1,2,3,4,5,6,7,8,9},ASC(E9125)&amp;1234567890))-1)</f>
        <v>Ir</v>
      </c>
      <c r="G9125" s="25">
        <f t="shared" si="284"/>
        <v>1.92</v>
      </c>
      <c r="H9125" s="25">
        <f>VLOOKUP(F9125,Table!$A$2:$C$121,2,0)</f>
        <v>9</v>
      </c>
      <c r="I9125" s="26">
        <f>VLOOKUP(F9125,Table!$A$2:$C$121,3,0)</f>
        <v>6</v>
      </c>
      <c r="J9125" s="17" t="s">
        <v>11467</v>
      </c>
      <c r="K9125" s="25" t="str">
        <f>LEFT(J9125,MIN(FIND({0,1,2,3,4,5,6,7,8,9},ASC(J9125)&amp;1234567890))-1)</f>
        <v>P</v>
      </c>
      <c r="L9125" s="25">
        <f t="shared" si="285"/>
        <v>1</v>
      </c>
      <c r="M9125" s="25">
        <f>VLOOKUP(K9125,Table!$A$2:$C$121,2,0)</f>
        <v>15</v>
      </c>
      <c r="N9125" s="26">
        <f>VLOOKUP(K9125,Table!$A$2:$C$121,3,0)</f>
        <v>3</v>
      </c>
      <c r="O9125" s="13" t="str">
        <f>VLOOKUP(A9125,Table!$U$1:$V$230,2,0)</f>
        <v>Cubic</v>
      </c>
      <c r="P9125" s="1"/>
    </row>
    <row r="9126" spans="1:16">
      <c r="A9126" s="12">
        <v>225</v>
      </c>
      <c r="B9126" s="12">
        <v>38356</v>
      </c>
      <c r="C9126" s="12" t="s">
        <v>9818</v>
      </c>
      <c r="D9126" s="12" t="s">
        <v>9934</v>
      </c>
      <c r="E9126" s="17" t="s">
        <v>11696</v>
      </c>
      <c r="F9126" s="25" t="str">
        <f>LEFT(E9126,MIN(FIND({0,1,2,3,4,5,6,7,8,9},ASC(E9126)&amp;1234567890))-1)</f>
        <v>Rh</v>
      </c>
      <c r="G9126" s="25">
        <f t="shared" si="284"/>
        <v>2</v>
      </c>
      <c r="H9126" s="25">
        <f>VLOOKUP(F9126,Table!$A$2:$C$121,2,0)</f>
        <v>9</v>
      </c>
      <c r="I9126" s="26">
        <f>VLOOKUP(F9126,Table!$A$2:$C$121,3,0)</f>
        <v>5</v>
      </c>
      <c r="J9126" s="17" t="s">
        <v>11467</v>
      </c>
      <c r="K9126" s="25" t="str">
        <f>LEFT(J9126,MIN(FIND({0,1,2,3,4,5,6,7,8,9},ASC(J9126)&amp;1234567890))-1)</f>
        <v>P</v>
      </c>
      <c r="L9126" s="25">
        <f t="shared" si="285"/>
        <v>1</v>
      </c>
      <c r="M9126" s="25">
        <f>VLOOKUP(K9126,Table!$A$2:$C$121,2,0)</f>
        <v>15</v>
      </c>
      <c r="N9126" s="26">
        <f>VLOOKUP(K9126,Table!$A$2:$C$121,3,0)</f>
        <v>3</v>
      </c>
      <c r="O9126" s="13" t="str">
        <f>VLOOKUP(A9126,Table!$U$1:$V$230,2,0)</f>
        <v>Cubic</v>
      </c>
      <c r="P9126" s="1"/>
    </row>
    <row r="9127" spans="1:16">
      <c r="A9127" s="12">
        <v>225</v>
      </c>
      <c r="B9127" s="12">
        <v>37434</v>
      </c>
      <c r="C9127" s="12" t="s">
        <v>9818</v>
      </c>
      <c r="D9127" s="12" t="s">
        <v>1941</v>
      </c>
      <c r="E9127" s="17" t="s">
        <v>335</v>
      </c>
      <c r="F9127" s="25" t="str">
        <f>LEFT(E9127,MIN(FIND({0,1,2,3,4,5,6,7,8,9},ASC(E9127)&amp;1234567890))-1)</f>
        <v>Nb</v>
      </c>
      <c r="G9127" s="25">
        <f t="shared" si="284"/>
        <v>1</v>
      </c>
      <c r="H9127" s="25">
        <f>VLOOKUP(F9127,Table!$A$2:$C$121,2,0)</f>
        <v>5</v>
      </c>
      <c r="I9127" s="26">
        <f>VLOOKUP(F9127,Table!$A$2:$C$121,3,0)</f>
        <v>5</v>
      </c>
      <c r="J9127" s="17" t="s">
        <v>371</v>
      </c>
      <c r="K9127" s="25" t="str">
        <f>LEFT(J9127,MIN(FIND({0,1,2,3,4,5,6,7,8,9},ASC(J9127)&amp;1234567890))-1)</f>
        <v>O</v>
      </c>
      <c r="L9127" s="25">
        <f t="shared" si="285"/>
        <v>1</v>
      </c>
      <c r="M9127" s="25">
        <f>VLOOKUP(K9127,Table!$A$2:$C$121,2,0)</f>
        <v>16</v>
      </c>
      <c r="N9127" s="26">
        <f>VLOOKUP(K9127,Table!$A$2:$C$121,3,0)</f>
        <v>2</v>
      </c>
      <c r="O9127" s="13" t="str">
        <f>VLOOKUP(A9127,Table!$U$1:$V$230,2,0)</f>
        <v>Cubic</v>
      </c>
      <c r="P9127" s="1"/>
    </row>
    <row r="9128" spans="1:16">
      <c r="A9128" s="12">
        <v>225</v>
      </c>
      <c r="B9128" s="12">
        <v>33670</v>
      </c>
      <c r="C9128" s="12" t="s">
        <v>9818</v>
      </c>
      <c r="D9128" s="12" t="s">
        <v>9935</v>
      </c>
      <c r="E9128" s="17" t="s">
        <v>11410</v>
      </c>
      <c r="F9128" s="25" t="str">
        <f>LEFT(E9128,MIN(FIND({0,1,2,3,4,5,6,7,8,9},ASC(E9128)&amp;1234567890))-1)</f>
        <v>Na</v>
      </c>
      <c r="G9128" s="25">
        <f t="shared" si="284"/>
        <v>1</v>
      </c>
      <c r="H9128" s="25">
        <f>VLOOKUP(F9128,Table!$A$2:$C$121,2,0)</f>
        <v>1</v>
      </c>
      <c r="I9128" s="26">
        <f>VLOOKUP(F9128,Table!$A$2:$C$121,3,0)</f>
        <v>3</v>
      </c>
      <c r="J9128" s="17" t="s">
        <v>11414</v>
      </c>
      <c r="K9128" s="25" t="str">
        <f>LEFT(J9128,MIN(FIND({0,1,2,3,4,5,6,7,8,9},ASC(J9128)&amp;1234567890))-1)</f>
        <v>H</v>
      </c>
      <c r="L9128" s="25">
        <f t="shared" si="285"/>
        <v>1</v>
      </c>
      <c r="M9128" s="25">
        <f>VLOOKUP(K9128,Table!$A$2:$C$121,2,0)</f>
        <v>1</v>
      </c>
      <c r="N9128" s="26">
        <f>VLOOKUP(K9128,Table!$A$2:$C$121,3,0)</f>
        <v>1</v>
      </c>
      <c r="O9128" s="13" t="str">
        <f>VLOOKUP(A9128,Table!$U$1:$V$230,2,0)</f>
        <v>Cubic</v>
      </c>
      <c r="P9128" s="1"/>
    </row>
    <row r="9129" spans="1:16">
      <c r="A9129" s="12">
        <v>225</v>
      </c>
      <c r="B9129" s="12">
        <v>33671</v>
      </c>
      <c r="C9129" s="12" t="s">
        <v>9818</v>
      </c>
      <c r="D9129" s="12" t="s">
        <v>9936</v>
      </c>
      <c r="E9129" s="17" t="s">
        <v>11410</v>
      </c>
      <c r="F9129" s="25" t="str">
        <f>LEFT(E9129,MIN(FIND({0,1,2,3,4,5,6,7,8,9},ASC(E9129)&amp;1234567890))-1)</f>
        <v>Na</v>
      </c>
      <c r="G9129" s="25">
        <f t="shared" si="284"/>
        <v>1</v>
      </c>
      <c r="H9129" s="25">
        <f>VLOOKUP(F9129,Table!$A$2:$C$121,2,0)</f>
        <v>1</v>
      </c>
      <c r="I9129" s="26">
        <f>VLOOKUP(F9129,Table!$A$2:$C$121,3,0)</f>
        <v>3</v>
      </c>
      <c r="J9129" s="17" t="s">
        <v>11413</v>
      </c>
      <c r="K9129" s="25" t="str">
        <f>LEFT(J9129,MIN(FIND({0,1,2,3,4,5,6,7,8,9},ASC(J9129)&amp;1234567890))-1)</f>
        <v>D</v>
      </c>
      <c r="L9129" s="25">
        <f t="shared" si="285"/>
        <v>1</v>
      </c>
      <c r="M9129" s="25">
        <f>VLOOKUP(K9129,Table!$A$2:$C$121,2,0)</f>
        <v>1</v>
      </c>
      <c r="N9129" s="26">
        <f>VLOOKUP(K9129,Table!$A$2:$C$121,3,0)</f>
        <v>1</v>
      </c>
      <c r="O9129" s="13" t="str">
        <f>VLOOKUP(A9129,Table!$U$1:$V$230,2,0)</f>
        <v>Cubic</v>
      </c>
      <c r="P9129" s="1"/>
    </row>
    <row r="9130" spans="1:16">
      <c r="A9130" s="12">
        <v>225</v>
      </c>
      <c r="B9130" s="12">
        <v>33674</v>
      </c>
      <c r="C9130" s="12" t="s">
        <v>9818</v>
      </c>
      <c r="D9130" s="12" t="s">
        <v>9937</v>
      </c>
      <c r="E9130" s="17" t="s">
        <v>530</v>
      </c>
      <c r="F9130" s="25" t="str">
        <f>LEFT(E9130,MIN(FIND({0,1,2,3,4,5,6,7,8,9},ASC(E9130)&amp;1234567890))-1)</f>
        <v>Yb</v>
      </c>
      <c r="G9130" s="25">
        <f t="shared" si="284"/>
        <v>1</v>
      </c>
      <c r="H9130" s="25">
        <f>VLOOKUP(F9130,Table!$A$2:$C$121,2,0)</f>
        <v>3</v>
      </c>
      <c r="I9130" s="26">
        <f>VLOOKUP(F9130,Table!$A$2:$C$121,3,0)</f>
        <v>6</v>
      </c>
      <c r="J9130" s="17" t="s">
        <v>328</v>
      </c>
      <c r="K9130" s="25" t="str">
        <f>LEFT(J9130,MIN(FIND({0,1,2,3,4,5,6,7,8,9},ASC(J9130)&amp;1234567890))-1)</f>
        <v>Te</v>
      </c>
      <c r="L9130" s="25">
        <f t="shared" si="285"/>
        <v>1</v>
      </c>
      <c r="M9130" s="25">
        <f>VLOOKUP(K9130,Table!$A$2:$C$121,2,0)</f>
        <v>16</v>
      </c>
      <c r="N9130" s="26">
        <f>VLOOKUP(K9130,Table!$A$2:$C$121,3,0)</f>
        <v>5</v>
      </c>
      <c r="O9130" s="13" t="str">
        <f>VLOOKUP(A9130,Table!$U$1:$V$230,2,0)</f>
        <v>Cubic</v>
      </c>
      <c r="P9130" s="1"/>
    </row>
    <row r="9131" spans="1:16">
      <c r="A9131" s="12">
        <v>225</v>
      </c>
      <c r="B9131" s="12">
        <v>33675</v>
      </c>
      <c r="C9131" s="12" t="s">
        <v>9818</v>
      </c>
      <c r="D9131" s="12" t="s">
        <v>6762</v>
      </c>
      <c r="E9131" s="17" t="s">
        <v>530</v>
      </c>
      <c r="F9131" s="25" t="str">
        <f>LEFT(E9131,MIN(FIND({0,1,2,3,4,5,6,7,8,9},ASC(E9131)&amp;1234567890))-1)</f>
        <v>Yb</v>
      </c>
      <c r="G9131" s="25">
        <f t="shared" si="284"/>
        <v>1</v>
      </c>
      <c r="H9131" s="25">
        <f>VLOOKUP(F9131,Table!$A$2:$C$121,2,0)</f>
        <v>3</v>
      </c>
      <c r="I9131" s="26">
        <f>VLOOKUP(F9131,Table!$A$2:$C$121,3,0)</f>
        <v>6</v>
      </c>
      <c r="J9131" s="17" t="s">
        <v>47</v>
      </c>
      <c r="K9131" s="25" t="str">
        <f>LEFT(J9131,MIN(FIND({0,1,2,3,4,5,6,7,8,9},ASC(J9131)&amp;1234567890))-1)</f>
        <v>Se</v>
      </c>
      <c r="L9131" s="25">
        <f t="shared" si="285"/>
        <v>1</v>
      </c>
      <c r="M9131" s="25">
        <f>VLOOKUP(K9131,Table!$A$2:$C$121,2,0)</f>
        <v>16</v>
      </c>
      <c r="N9131" s="26">
        <f>VLOOKUP(K9131,Table!$A$2:$C$121,3,0)</f>
        <v>4</v>
      </c>
      <c r="O9131" s="13" t="str">
        <f>VLOOKUP(A9131,Table!$U$1:$V$230,2,0)</f>
        <v>Cubic</v>
      </c>
      <c r="P9131" s="1"/>
    </row>
    <row r="9132" spans="1:16">
      <c r="A9132" s="12">
        <v>225</v>
      </c>
      <c r="B9132" s="12">
        <v>38294</v>
      </c>
      <c r="C9132" s="12" t="s">
        <v>9818</v>
      </c>
      <c r="D9132" s="12" t="s">
        <v>1871</v>
      </c>
      <c r="E9132" s="17" t="s">
        <v>586</v>
      </c>
      <c r="F9132" s="25" t="str">
        <f>LEFT(E9132,MIN(FIND({0,1,2,3,4,5,6,7,8,9},ASC(E9132)&amp;1234567890))-1)</f>
        <v>Pb</v>
      </c>
      <c r="G9132" s="25">
        <f t="shared" si="284"/>
        <v>1</v>
      </c>
      <c r="H9132" s="25">
        <f>VLOOKUP(F9132,Table!$A$2:$C$121,2,0)</f>
        <v>14</v>
      </c>
      <c r="I9132" s="26">
        <f>VLOOKUP(F9132,Table!$A$2:$C$121,3,0)</f>
        <v>6</v>
      </c>
      <c r="J9132" s="17" t="s">
        <v>47</v>
      </c>
      <c r="K9132" s="25" t="str">
        <f>LEFT(J9132,MIN(FIND({0,1,2,3,4,5,6,7,8,9},ASC(J9132)&amp;1234567890))-1)</f>
        <v>Se</v>
      </c>
      <c r="L9132" s="25">
        <f t="shared" si="285"/>
        <v>1</v>
      </c>
      <c r="M9132" s="25">
        <f>VLOOKUP(K9132,Table!$A$2:$C$121,2,0)</f>
        <v>16</v>
      </c>
      <c r="N9132" s="26">
        <f>VLOOKUP(K9132,Table!$A$2:$C$121,3,0)</f>
        <v>4</v>
      </c>
      <c r="O9132" s="13" t="str">
        <f>VLOOKUP(A9132,Table!$U$1:$V$230,2,0)</f>
        <v>Cubic</v>
      </c>
      <c r="P9132" s="1"/>
    </row>
    <row r="9133" spans="1:16">
      <c r="A9133" s="12">
        <v>225</v>
      </c>
      <c r="B9133" s="12">
        <v>38295</v>
      </c>
      <c r="C9133" s="12" t="s">
        <v>9818</v>
      </c>
      <c r="D9133" s="12" t="s">
        <v>2889</v>
      </c>
      <c r="E9133" s="17" t="s">
        <v>586</v>
      </c>
      <c r="F9133" s="25" t="str">
        <f>LEFT(E9133,MIN(FIND({0,1,2,3,4,5,6,7,8,9},ASC(E9133)&amp;1234567890))-1)</f>
        <v>Pb</v>
      </c>
      <c r="G9133" s="25">
        <f t="shared" si="284"/>
        <v>1</v>
      </c>
      <c r="H9133" s="25">
        <f>VLOOKUP(F9133,Table!$A$2:$C$121,2,0)</f>
        <v>14</v>
      </c>
      <c r="I9133" s="26">
        <f>VLOOKUP(F9133,Table!$A$2:$C$121,3,0)</f>
        <v>6</v>
      </c>
      <c r="J9133" s="17" t="s">
        <v>328</v>
      </c>
      <c r="K9133" s="25" t="str">
        <f>LEFT(J9133,MIN(FIND({0,1,2,3,4,5,6,7,8,9},ASC(J9133)&amp;1234567890))-1)</f>
        <v>Te</v>
      </c>
      <c r="L9133" s="25">
        <f t="shared" si="285"/>
        <v>1</v>
      </c>
      <c r="M9133" s="25">
        <f>VLOOKUP(K9133,Table!$A$2:$C$121,2,0)</f>
        <v>16</v>
      </c>
      <c r="N9133" s="26">
        <f>VLOOKUP(K9133,Table!$A$2:$C$121,3,0)</f>
        <v>5</v>
      </c>
      <c r="O9133" s="13" t="str">
        <f>VLOOKUP(A9133,Table!$U$1:$V$230,2,0)</f>
        <v>Cubic</v>
      </c>
      <c r="P9133" s="1"/>
    </row>
    <row r="9134" spans="1:16">
      <c r="A9134" s="12">
        <v>225</v>
      </c>
      <c r="B9134" s="12">
        <v>37412</v>
      </c>
      <c r="C9134" s="12" t="s">
        <v>9818</v>
      </c>
      <c r="D9134" s="12" t="s">
        <v>2164</v>
      </c>
      <c r="E9134" s="17" t="s">
        <v>11390</v>
      </c>
      <c r="F9134" s="25" t="str">
        <f>LEFT(E9134,MIN(FIND({0,1,2,3,4,5,6,7,8,9},ASC(E9134)&amp;1234567890))-1)</f>
        <v>Cr</v>
      </c>
      <c r="G9134" s="25">
        <f t="shared" si="284"/>
        <v>1</v>
      </c>
      <c r="H9134" s="25">
        <f>VLOOKUP(F9134,Table!$A$2:$C$121,2,0)</f>
        <v>6</v>
      </c>
      <c r="I9134" s="26">
        <f>VLOOKUP(F9134,Table!$A$2:$C$121,3,0)</f>
        <v>4</v>
      </c>
      <c r="J9134" s="17" t="s">
        <v>68</v>
      </c>
      <c r="K9134" s="25" t="str">
        <f>LEFT(J9134,MIN(FIND({0,1,2,3,4,5,6,7,8,9},ASC(J9134)&amp;1234567890))-1)</f>
        <v>N</v>
      </c>
      <c r="L9134" s="25">
        <f t="shared" si="285"/>
        <v>1</v>
      </c>
      <c r="M9134" s="25">
        <f>VLOOKUP(K9134,Table!$A$2:$C$121,2,0)</f>
        <v>15</v>
      </c>
      <c r="N9134" s="26">
        <f>VLOOKUP(K9134,Table!$A$2:$C$121,3,0)</f>
        <v>2</v>
      </c>
      <c r="O9134" s="13" t="str">
        <f>VLOOKUP(A9134,Table!$U$1:$V$230,2,0)</f>
        <v>Cubic</v>
      </c>
      <c r="P9134" s="1"/>
    </row>
    <row r="9135" spans="1:16">
      <c r="A9135" s="12">
        <v>225</v>
      </c>
      <c r="B9135" s="12">
        <v>38293</v>
      </c>
      <c r="C9135" s="12" t="s">
        <v>9818</v>
      </c>
      <c r="D9135" s="12" t="s">
        <v>557</v>
      </c>
      <c r="E9135" s="17" t="s">
        <v>586</v>
      </c>
      <c r="F9135" s="25" t="str">
        <f>LEFT(E9135,MIN(FIND({0,1,2,3,4,5,6,7,8,9},ASC(E9135)&amp;1234567890))-1)</f>
        <v>Pb</v>
      </c>
      <c r="G9135" s="25">
        <f t="shared" si="284"/>
        <v>1</v>
      </c>
      <c r="H9135" s="25">
        <f>VLOOKUP(F9135,Table!$A$2:$C$121,2,0)</f>
        <v>14</v>
      </c>
      <c r="I9135" s="26">
        <f>VLOOKUP(F9135,Table!$A$2:$C$121,3,0)</f>
        <v>6</v>
      </c>
      <c r="J9135" s="17" t="s">
        <v>379</v>
      </c>
      <c r="K9135" s="25" t="str">
        <f>LEFT(J9135,MIN(FIND({0,1,2,3,4,5,6,7,8,9},ASC(J9135)&amp;1234567890))-1)</f>
        <v>S</v>
      </c>
      <c r="L9135" s="25">
        <f t="shared" si="285"/>
        <v>1</v>
      </c>
      <c r="M9135" s="25">
        <f>VLOOKUP(K9135,Table!$A$2:$C$121,2,0)</f>
        <v>16</v>
      </c>
      <c r="N9135" s="26">
        <f>VLOOKUP(K9135,Table!$A$2:$C$121,3,0)</f>
        <v>3</v>
      </c>
      <c r="O9135" s="13" t="str">
        <f>VLOOKUP(A9135,Table!$U$1:$V$230,2,0)</f>
        <v>Cubic</v>
      </c>
      <c r="P9135" s="1"/>
    </row>
    <row r="9136" spans="1:16">
      <c r="A9136" s="12">
        <v>225</v>
      </c>
      <c r="B9136" s="12">
        <v>32113</v>
      </c>
      <c r="C9136" s="12" t="s">
        <v>9818</v>
      </c>
      <c r="D9136" s="12" t="s">
        <v>5781</v>
      </c>
      <c r="E9136" s="17" t="s">
        <v>13822</v>
      </c>
      <c r="F9136" s="25" t="str">
        <f>LEFT(E9136,MIN(FIND({0,1,2,3,4,5,6,7,8,9},ASC(E9136)&amp;1234567890))-1)</f>
        <v>Cu</v>
      </c>
      <c r="G9136" s="25">
        <f t="shared" si="284"/>
        <v>1.8</v>
      </c>
      <c r="H9136" s="25">
        <f>VLOOKUP(F9136,Table!$A$2:$C$121,2,0)</f>
        <v>11</v>
      </c>
      <c r="I9136" s="26">
        <f>VLOOKUP(F9136,Table!$A$2:$C$121,3,0)</f>
        <v>4</v>
      </c>
      <c r="J9136" s="17" t="s">
        <v>379</v>
      </c>
      <c r="K9136" s="25" t="str">
        <f>LEFT(J9136,MIN(FIND({0,1,2,3,4,5,6,7,8,9},ASC(J9136)&amp;1234567890))-1)</f>
        <v>S</v>
      </c>
      <c r="L9136" s="25">
        <f t="shared" si="285"/>
        <v>1</v>
      </c>
      <c r="M9136" s="25">
        <f>VLOOKUP(K9136,Table!$A$2:$C$121,2,0)</f>
        <v>16</v>
      </c>
      <c r="N9136" s="26">
        <f>VLOOKUP(K9136,Table!$A$2:$C$121,3,0)</f>
        <v>3</v>
      </c>
      <c r="O9136" s="13" t="str">
        <f>VLOOKUP(A9136,Table!$U$1:$V$230,2,0)</f>
        <v>Cubic</v>
      </c>
      <c r="P9136" s="1"/>
    </row>
    <row r="9137" spans="1:16">
      <c r="A9137" s="12">
        <v>225</v>
      </c>
      <c r="B9137" s="12">
        <v>31081</v>
      </c>
      <c r="C9137" s="12" t="s">
        <v>9818</v>
      </c>
      <c r="D9137" s="12" t="s">
        <v>5596</v>
      </c>
      <c r="E9137" s="17" t="s">
        <v>33</v>
      </c>
      <c r="F9137" s="25" t="str">
        <f>LEFT(E9137,MIN(FIND({0,1,2,3,4,5,6,7,8,9},ASC(E9137)&amp;1234567890))-1)</f>
        <v>Fe</v>
      </c>
      <c r="G9137" s="25">
        <f t="shared" si="284"/>
        <v>1</v>
      </c>
      <c r="H9137" s="25">
        <f>VLOOKUP(F9137,Table!$A$2:$C$121,2,0)</f>
        <v>8</v>
      </c>
      <c r="I9137" s="26">
        <f>VLOOKUP(F9137,Table!$A$2:$C$121,3,0)</f>
        <v>4</v>
      </c>
      <c r="J9137" s="17" t="s">
        <v>371</v>
      </c>
      <c r="K9137" s="25" t="str">
        <f>LEFT(J9137,MIN(FIND({0,1,2,3,4,5,6,7,8,9},ASC(J9137)&amp;1234567890))-1)</f>
        <v>O</v>
      </c>
      <c r="L9137" s="25">
        <f t="shared" si="285"/>
        <v>1</v>
      </c>
      <c r="M9137" s="25">
        <f>VLOOKUP(K9137,Table!$A$2:$C$121,2,0)</f>
        <v>16</v>
      </c>
      <c r="N9137" s="26">
        <f>VLOOKUP(K9137,Table!$A$2:$C$121,3,0)</f>
        <v>2</v>
      </c>
      <c r="O9137" s="13" t="str">
        <f>VLOOKUP(A9137,Table!$U$1:$V$230,2,0)</f>
        <v>Cubic</v>
      </c>
      <c r="P9137" s="1"/>
    </row>
    <row r="9138" spans="1:16">
      <c r="A9138" s="12">
        <v>225</v>
      </c>
      <c r="B9138" s="12">
        <v>48126</v>
      </c>
      <c r="C9138" s="12" t="s">
        <v>9818</v>
      </c>
      <c r="D9138" s="12" t="s">
        <v>7945</v>
      </c>
      <c r="E9138" s="17" t="s">
        <v>68</v>
      </c>
      <c r="F9138" s="25" t="str">
        <f>LEFT(E9138,MIN(FIND({0,1,2,3,4,5,6,7,8,9},ASC(E9138)&amp;1234567890))-1)</f>
        <v>N</v>
      </c>
      <c r="G9138" s="25">
        <f t="shared" si="284"/>
        <v>1</v>
      </c>
      <c r="H9138" s="25">
        <f>VLOOKUP(F9138,Table!$A$2:$C$121,2,0)</f>
        <v>15</v>
      </c>
      <c r="I9138" s="26">
        <f>VLOOKUP(F9138,Table!$A$2:$C$121,3,0)</f>
        <v>2</v>
      </c>
      <c r="J9138" s="17" t="s">
        <v>11907</v>
      </c>
      <c r="K9138" s="25" t="str">
        <f>LEFT(J9138,MIN(FIND({0,1,2,3,4,5,6,7,8,9},ASC(J9138)&amp;1234567890))-1)</f>
        <v>H</v>
      </c>
      <c r="L9138" s="25">
        <f t="shared" si="285"/>
        <v>3</v>
      </c>
      <c r="M9138" s="25">
        <f>VLOOKUP(K9138,Table!$A$2:$C$121,2,0)</f>
        <v>1</v>
      </c>
      <c r="N9138" s="26">
        <f>VLOOKUP(K9138,Table!$A$2:$C$121,3,0)</f>
        <v>1</v>
      </c>
      <c r="O9138" s="13" t="str">
        <f>VLOOKUP(A9138,Table!$U$1:$V$230,2,0)</f>
        <v>Cubic</v>
      </c>
      <c r="P9138" s="1"/>
    </row>
    <row r="9139" spans="1:16">
      <c r="A9139" s="12">
        <v>225</v>
      </c>
      <c r="B9139" s="12">
        <v>48146</v>
      </c>
      <c r="C9139" s="12" t="s">
        <v>9818</v>
      </c>
      <c r="D9139" s="12" t="s">
        <v>1637</v>
      </c>
      <c r="E9139" s="17" t="s">
        <v>379</v>
      </c>
      <c r="F9139" s="25" t="str">
        <f>LEFT(E9139,MIN(FIND({0,1,2,3,4,5,6,7,8,9},ASC(E9139)&amp;1234567890))-1)</f>
        <v>S</v>
      </c>
      <c r="G9139" s="25">
        <f t="shared" si="284"/>
        <v>1</v>
      </c>
      <c r="H9139" s="25">
        <f>VLOOKUP(F9139,Table!$A$2:$C$121,2,0)</f>
        <v>16</v>
      </c>
      <c r="I9139" s="26">
        <f>VLOOKUP(F9139,Table!$A$2:$C$121,3,0)</f>
        <v>3</v>
      </c>
      <c r="J9139" s="17" t="s">
        <v>11638</v>
      </c>
      <c r="K9139" s="25" t="str">
        <f>LEFT(J9139,MIN(FIND({0,1,2,3,4,5,6,7,8,9},ASC(J9139)&amp;1234567890))-1)</f>
        <v>F</v>
      </c>
      <c r="L9139" s="25">
        <f t="shared" si="285"/>
        <v>4</v>
      </c>
      <c r="M9139" s="25">
        <f>VLOOKUP(K9139,Table!$A$2:$C$121,2,0)</f>
        <v>17</v>
      </c>
      <c r="N9139" s="26">
        <f>VLOOKUP(K9139,Table!$A$2:$C$121,3,0)</f>
        <v>2</v>
      </c>
      <c r="O9139" s="13" t="str">
        <f>VLOOKUP(A9139,Table!$U$1:$V$230,2,0)</f>
        <v>Cubic</v>
      </c>
      <c r="P9139" s="1"/>
    </row>
    <row r="9140" spans="1:16">
      <c r="A9140" s="12">
        <v>225</v>
      </c>
      <c r="B9140" s="12">
        <v>60432</v>
      </c>
      <c r="C9140" s="12" t="s">
        <v>9818</v>
      </c>
      <c r="D9140" s="12" t="s">
        <v>1731</v>
      </c>
      <c r="E9140" s="17" t="s">
        <v>11404</v>
      </c>
      <c r="F9140" s="25" t="str">
        <f>LEFT(E9140,MIN(FIND({0,1,2,3,4,5,6,7,8,9},ASC(E9140)&amp;1234567890))-1)</f>
        <v>Li</v>
      </c>
      <c r="G9140" s="25">
        <f t="shared" si="284"/>
        <v>2</v>
      </c>
      <c r="H9140" s="25">
        <f>VLOOKUP(F9140,Table!$A$2:$C$121,2,0)</f>
        <v>1</v>
      </c>
      <c r="I9140" s="26">
        <f>VLOOKUP(F9140,Table!$A$2:$C$121,3,0)</f>
        <v>2</v>
      </c>
      <c r="J9140" s="17" t="s">
        <v>379</v>
      </c>
      <c r="K9140" s="25" t="str">
        <f>LEFT(J9140,MIN(FIND({0,1,2,3,4,5,6,7,8,9},ASC(J9140)&amp;1234567890))-1)</f>
        <v>S</v>
      </c>
      <c r="L9140" s="25">
        <f t="shared" si="285"/>
        <v>1</v>
      </c>
      <c r="M9140" s="25">
        <f>VLOOKUP(K9140,Table!$A$2:$C$121,2,0)</f>
        <v>16</v>
      </c>
      <c r="N9140" s="26">
        <f>VLOOKUP(K9140,Table!$A$2:$C$121,3,0)</f>
        <v>3</v>
      </c>
      <c r="O9140" s="13" t="str">
        <f>VLOOKUP(A9140,Table!$U$1:$V$230,2,0)</f>
        <v>Cubic</v>
      </c>
      <c r="P9140" s="1"/>
    </row>
    <row r="9141" spans="1:16">
      <c r="A9141" s="12">
        <v>225</v>
      </c>
      <c r="B9141" s="12">
        <v>60433</v>
      </c>
      <c r="C9141" s="12" t="s">
        <v>9818</v>
      </c>
      <c r="D9141" s="12" t="s">
        <v>9938</v>
      </c>
      <c r="E9141" s="17" t="s">
        <v>11404</v>
      </c>
      <c r="F9141" s="25" t="str">
        <f>LEFT(E9141,MIN(FIND({0,1,2,3,4,5,6,7,8,9},ASC(E9141)&amp;1234567890))-1)</f>
        <v>Li</v>
      </c>
      <c r="G9141" s="25">
        <f t="shared" si="284"/>
        <v>2</v>
      </c>
      <c r="H9141" s="25">
        <f>VLOOKUP(F9141,Table!$A$2:$C$121,2,0)</f>
        <v>1</v>
      </c>
      <c r="I9141" s="26">
        <f>VLOOKUP(F9141,Table!$A$2:$C$121,3,0)</f>
        <v>2</v>
      </c>
      <c r="J9141" s="17" t="s">
        <v>47</v>
      </c>
      <c r="K9141" s="25" t="str">
        <f>LEFT(J9141,MIN(FIND({0,1,2,3,4,5,6,7,8,9},ASC(J9141)&amp;1234567890))-1)</f>
        <v>Se</v>
      </c>
      <c r="L9141" s="25">
        <f t="shared" si="285"/>
        <v>1</v>
      </c>
      <c r="M9141" s="25">
        <f>VLOOKUP(K9141,Table!$A$2:$C$121,2,0)</f>
        <v>16</v>
      </c>
      <c r="N9141" s="26">
        <f>VLOOKUP(K9141,Table!$A$2:$C$121,3,0)</f>
        <v>4</v>
      </c>
      <c r="O9141" s="13" t="str">
        <f>VLOOKUP(A9141,Table!$U$1:$V$230,2,0)</f>
        <v>Cubic</v>
      </c>
      <c r="P9141" s="1"/>
    </row>
    <row r="9142" spans="1:16">
      <c r="A9142" s="12">
        <v>225</v>
      </c>
      <c r="B9142" s="12">
        <v>60434</v>
      </c>
      <c r="C9142" s="12" t="s">
        <v>9818</v>
      </c>
      <c r="D9142" s="12" t="s">
        <v>9939</v>
      </c>
      <c r="E9142" s="17" t="s">
        <v>11404</v>
      </c>
      <c r="F9142" s="25" t="str">
        <f>LEFT(E9142,MIN(FIND({0,1,2,3,4,5,6,7,8,9},ASC(E9142)&amp;1234567890))-1)</f>
        <v>Li</v>
      </c>
      <c r="G9142" s="25">
        <f t="shared" si="284"/>
        <v>2</v>
      </c>
      <c r="H9142" s="25">
        <f>VLOOKUP(F9142,Table!$A$2:$C$121,2,0)</f>
        <v>1</v>
      </c>
      <c r="I9142" s="26">
        <f>VLOOKUP(F9142,Table!$A$2:$C$121,3,0)</f>
        <v>2</v>
      </c>
      <c r="J9142" s="17" t="s">
        <v>328</v>
      </c>
      <c r="K9142" s="25" t="str">
        <f>LEFT(J9142,MIN(FIND({0,1,2,3,4,5,6,7,8,9},ASC(J9142)&amp;1234567890))-1)</f>
        <v>Te</v>
      </c>
      <c r="L9142" s="25">
        <f t="shared" si="285"/>
        <v>1</v>
      </c>
      <c r="M9142" s="25">
        <f>VLOOKUP(K9142,Table!$A$2:$C$121,2,0)</f>
        <v>16</v>
      </c>
      <c r="N9142" s="26">
        <f>VLOOKUP(K9142,Table!$A$2:$C$121,3,0)</f>
        <v>5</v>
      </c>
      <c r="O9142" s="13" t="str">
        <f>VLOOKUP(A9142,Table!$U$1:$V$230,2,0)</f>
        <v>Cubic</v>
      </c>
      <c r="P9142" s="1"/>
    </row>
    <row r="9143" spans="1:16">
      <c r="A9143" s="12">
        <v>225</v>
      </c>
      <c r="B9143" s="12">
        <v>60435</v>
      </c>
      <c r="C9143" s="12" t="s">
        <v>9818</v>
      </c>
      <c r="D9143" s="12" t="s">
        <v>9940</v>
      </c>
      <c r="E9143" s="17" t="s">
        <v>11728</v>
      </c>
      <c r="F9143" s="25" t="str">
        <f>LEFT(E9143,MIN(FIND({0,1,2,3,4,5,6,7,8,9},ASC(E9143)&amp;1234567890))-1)</f>
        <v>Na</v>
      </c>
      <c r="G9143" s="25">
        <f t="shared" si="284"/>
        <v>2</v>
      </c>
      <c r="H9143" s="25">
        <f>VLOOKUP(F9143,Table!$A$2:$C$121,2,0)</f>
        <v>1</v>
      </c>
      <c r="I9143" s="26">
        <f>VLOOKUP(F9143,Table!$A$2:$C$121,3,0)</f>
        <v>3</v>
      </c>
      <c r="J9143" s="17" t="s">
        <v>371</v>
      </c>
      <c r="K9143" s="25" t="str">
        <f>LEFT(J9143,MIN(FIND({0,1,2,3,4,5,6,7,8,9},ASC(J9143)&amp;1234567890))-1)</f>
        <v>O</v>
      </c>
      <c r="L9143" s="25">
        <f t="shared" si="285"/>
        <v>1</v>
      </c>
      <c r="M9143" s="25">
        <f>VLOOKUP(K9143,Table!$A$2:$C$121,2,0)</f>
        <v>16</v>
      </c>
      <c r="N9143" s="26">
        <f>VLOOKUP(K9143,Table!$A$2:$C$121,3,0)</f>
        <v>2</v>
      </c>
      <c r="O9143" s="13" t="str">
        <f>VLOOKUP(A9143,Table!$U$1:$V$230,2,0)</f>
        <v>Cubic</v>
      </c>
      <c r="P9143" s="1"/>
    </row>
    <row r="9144" spans="1:16">
      <c r="A9144" s="12">
        <v>225</v>
      </c>
      <c r="B9144" s="12">
        <v>60436</v>
      </c>
      <c r="C9144" s="12" t="s">
        <v>9818</v>
      </c>
      <c r="D9144" s="12" t="s">
        <v>2538</v>
      </c>
      <c r="E9144" s="17" t="s">
        <v>11728</v>
      </c>
      <c r="F9144" s="25" t="str">
        <f>LEFT(E9144,MIN(FIND({0,1,2,3,4,5,6,7,8,9},ASC(E9144)&amp;1234567890))-1)</f>
        <v>Na</v>
      </c>
      <c r="G9144" s="25">
        <f t="shared" si="284"/>
        <v>2</v>
      </c>
      <c r="H9144" s="25">
        <f>VLOOKUP(F9144,Table!$A$2:$C$121,2,0)</f>
        <v>1</v>
      </c>
      <c r="I9144" s="26">
        <f>VLOOKUP(F9144,Table!$A$2:$C$121,3,0)</f>
        <v>3</v>
      </c>
      <c r="J9144" s="17" t="s">
        <v>379</v>
      </c>
      <c r="K9144" s="25" t="str">
        <f>LEFT(J9144,MIN(FIND({0,1,2,3,4,5,6,7,8,9},ASC(J9144)&amp;1234567890))-1)</f>
        <v>S</v>
      </c>
      <c r="L9144" s="25">
        <f t="shared" si="285"/>
        <v>1</v>
      </c>
      <c r="M9144" s="25">
        <f>VLOOKUP(K9144,Table!$A$2:$C$121,2,0)</f>
        <v>16</v>
      </c>
      <c r="N9144" s="26">
        <f>VLOOKUP(K9144,Table!$A$2:$C$121,3,0)</f>
        <v>3</v>
      </c>
      <c r="O9144" s="13" t="str">
        <f>VLOOKUP(A9144,Table!$U$1:$V$230,2,0)</f>
        <v>Cubic</v>
      </c>
      <c r="P9144" s="1"/>
    </row>
    <row r="9145" spans="1:16">
      <c r="A9145" s="12">
        <v>225</v>
      </c>
      <c r="B9145" s="12">
        <v>60437</v>
      </c>
      <c r="C9145" s="12" t="s">
        <v>9818</v>
      </c>
      <c r="D9145" s="12" t="s">
        <v>9941</v>
      </c>
      <c r="E9145" s="17" t="s">
        <v>11728</v>
      </c>
      <c r="F9145" s="25" t="str">
        <f>LEFT(E9145,MIN(FIND({0,1,2,3,4,5,6,7,8,9},ASC(E9145)&amp;1234567890))-1)</f>
        <v>Na</v>
      </c>
      <c r="G9145" s="25">
        <f t="shared" si="284"/>
        <v>2</v>
      </c>
      <c r="H9145" s="25">
        <f>VLOOKUP(F9145,Table!$A$2:$C$121,2,0)</f>
        <v>1</v>
      </c>
      <c r="I9145" s="26">
        <f>VLOOKUP(F9145,Table!$A$2:$C$121,3,0)</f>
        <v>3</v>
      </c>
      <c r="J9145" s="17" t="s">
        <v>328</v>
      </c>
      <c r="K9145" s="25" t="str">
        <f>LEFT(J9145,MIN(FIND({0,1,2,3,4,5,6,7,8,9},ASC(J9145)&amp;1234567890))-1)</f>
        <v>Te</v>
      </c>
      <c r="L9145" s="25">
        <f t="shared" si="285"/>
        <v>1</v>
      </c>
      <c r="M9145" s="25">
        <f>VLOOKUP(K9145,Table!$A$2:$C$121,2,0)</f>
        <v>16</v>
      </c>
      <c r="N9145" s="26">
        <f>VLOOKUP(K9145,Table!$A$2:$C$121,3,0)</f>
        <v>5</v>
      </c>
      <c r="O9145" s="13" t="str">
        <f>VLOOKUP(A9145,Table!$U$1:$V$230,2,0)</f>
        <v>Cubic</v>
      </c>
      <c r="P9145" s="1"/>
    </row>
    <row r="9146" spans="1:16">
      <c r="A9146" s="12">
        <v>225</v>
      </c>
      <c r="B9146" s="12">
        <v>60438</v>
      </c>
      <c r="C9146" s="12" t="s">
        <v>9818</v>
      </c>
      <c r="D9146" s="12" t="s">
        <v>9942</v>
      </c>
      <c r="E9146" s="17" t="s">
        <v>11745</v>
      </c>
      <c r="F9146" s="25" t="str">
        <f>LEFT(E9146,MIN(FIND({0,1,2,3,4,5,6,7,8,9},ASC(E9146)&amp;1234567890))-1)</f>
        <v>K</v>
      </c>
      <c r="G9146" s="25">
        <f t="shared" si="284"/>
        <v>2</v>
      </c>
      <c r="H9146" s="25">
        <f>VLOOKUP(F9146,Table!$A$2:$C$121,2,0)</f>
        <v>1</v>
      </c>
      <c r="I9146" s="26">
        <f>VLOOKUP(F9146,Table!$A$2:$C$121,3,0)</f>
        <v>4</v>
      </c>
      <c r="J9146" s="17" t="s">
        <v>371</v>
      </c>
      <c r="K9146" s="25" t="str">
        <f>LEFT(J9146,MIN(FIND({0,1,2,3,4,5,6,7,8,9},ASC(J9146)&amp;1234567890))-1)</f>
        <v>O</v>
      </c>
      <c r="L9146" s="25">
        <f t="shared" si="285"/>
        <v>1</v>
      </c>
      <c r="M9146" s="25">
        <f>VLOOKUP(K9146,Table!$A$2:$C$121,2,0)</f>
        <v>16</v>
      </c>
      <c r="N9146" s="26">
        <f>VLOOKUP(K9146,Table!$A$2:$C$121,3,0)</f>
        <v>2</v>
      </c>
      <c r="O9146" s="13" t="str">
        <f>VLOOKUP(A9146,Table!$U$1:$V$230,2,0)</f>
        <v>Cubic</v>
      </c>
      <c r="P9146" s="1"/>
    </row>
    <row r="9147" spans="1:16">
      <c r="A9147" s="12">
        <v>225</v>
      </c>
      <c r="B9147" s="12">
        <v>60440</v>
      </c>
      <c r="C9147" s="12" t="s">
        <v>9818</v>
      </c>
      <c r="D9147" s="12" t="s">
        <v>9943</v>
      </c>
      <c r="E9147" s="17" t="s">
        <v>11745</v>
      </c>
      <c r="F9147" s="25" t="str">
        <f>LEFT(E9147,MIN(FIND({0,1,2,3,4,5,6,7,8,9},ASC(E9147)&amp;1234567890))-1)</f>
        <v>K</v>
      </c>
      <c r="G9147" s="25">
        <f t="shared" si="284"/>
        <v>2</v>
      </c>
      <c r="H9147" s="25">
        <f>VLOOKUP(F9147,Table!$A$2:$C$121,2,0)</f>
        <v>1</v>
      </c>
      <c r="I9147" s="26">
        <f>VLOOKUP(F9147,Table!$A$2:$C$121,3,0)</f>
        <v>4</v>
      </c>
      <c r="J9147" s="17" t="s">
        <v>47</v>
      </c>
      <c r="K9147" s="25" t="str">
        <f>LEFT(J9147,MIN(FIND({0,1,2,3,4,5,6,7,8,9},ASC(J9147)&amp;1234567890))-1)</f>
        <v>Se</v>
      </c>
      <c r="L9147" s="25">
        <f t="shared" si="285"/>
        <v>1</v>
      </c>
      <c r="M9147" s="25">
        <f>VLOOKUP(K9147,Table!$A$2:$C$121,2,0)</f>
        <v>16</v>
      </c>
      <c r="N9147" s="26">
        <f>VLOOKUP(K9147,Table!$A$2:$C$121,3,0)</f>
        <v>4</v>
      </c>
      <c r="O9147" s="13" t="str">
        <f>VLOOKUP(A9147,Table!$U$1:$V$230,2,0)</f>
        <v>Cubic</v>
      </c>
      <c r="P9147" s="1"/>
    </row>
    <row r="9148" spans="1:16">
      <c r="A9148" s="12">
        <v>225</v>
      </c>
      <c r="B9148" s="12">
        <v>60441</v>
      </c>
      <c r="C9148" s="12" t="s">
        <v>9818</v>
      </c>
      <c r="D9148" s="12" t="s">
        <v>9944</v>
      </c>
      <c r="E9148" s="17" t="s">
        <v>11745</v>
      </c>
      <c r="F9148" s="25" t="str">
        <f>LEFT(E9148,MIN(FIND({0,1,2,3,4,5,6,7,8,9},ASC(E9148)&amp;1234567890))-1)</f>
        <v>K</v>
      </c>
      <c r="G9148" s="25">
        <f t="shared" si="284"/>
        <v>2</v>
      </c>
      <c r="H9148" s="25">
        <f>VLOOKUP(F9148,Table!$A$2:$C$121,2,0)</f>
        <v>1</v>
      </c>
      <c r="I9148" s="26">
        <f>VLOOKUP(F9148,Table!$A$2:$C$121,3,0)</f>
        <v>4</v>
      </c>
      <c r="J9148" s="17" t="s">
        <v>328</v>
      </c>
      <c r="K9148" s="25" t="str">
        <f>LEFT(J9148,MIN(FIND({0,1,2,3,4,5,6,7,8,9},ASC(J9148)&amp;1234567890))-1)</f>
        <v>Te</v>
      </c>
      <c r="L9148" s="25">
        <f t="shared" si="285"/>
        <v>1</v>
      </c>
      <c r="M9148" s="25">
        <f>VLOOKUP(K9148,Table!$A$2:$C$121,2,0)</f>
        <v>16</v>
      </c>
      <c r="N9148" s="26">
        <f>VLOOKUP(K9148,Table!$A$2:$C$121,3,0)</f>
        <v>5</v>
      </c>
      <c r="O9148" s="13" t="str">
        <f>VLOOKUP(A9148,Table!$U$1:$V$230,2,0)</f>
        <v>Cubic</v>
      </c>
      <c r="P9148" s="1"/>
    </row>
    <row r="9149" spans="1:16">
      <c r="A9149" s="12">
        <v>225</v>
      </c>
      <c r="B9149" s="12">
        <v>60442</v>
      </c>
      <c r="C9149" s="12" t="s">
        <v>9818</v>
      </c>
      <c r="D9149" s="12" t="s">
        <v>9945</v>
      </c>
      <c r="E9149" s="17" t="s">
        <v>11728</v>
      </c>
      <c r="F9149" s="25" t="str">
        <f>LEFT(E9149,MIN(FIND({0,1,2,3,4,5,6,7,8,9},ASC(E9149)&amp;1234567890))-1)</f>
        <v>Na</v>
      </c>
      <c r="G9149" s="25">
        <f t="shared" si="284"/>
        <v>2</v>
      </c>
      <c r="H9149" s="25">
        <f>VLOOKUP(F9149,Table!$A$2:$C$121,2,0)</f>
        <v>1</v>
      </c>
      <c r="I9149" s="26">
        <f>VLOOKUP(F9149,Table!$A$2:$C$121,3,0)</f>
        <v>3</v>
      </c>
      <c r="J9149" s="17" t="s">
        <v>47</v>
      </c>
      <c r="K9149" s="25" t="str">
        <f>LEFT(J9149,MIN(FIND({0,1,2,3,4,5,6,7,8,9},ASC(J9149)&amp;1234567890))-1)</f>
        <v>Se</v>
      </c>
      <c r="L9149" s="25">
        <f t="shared" si="285"/>
        <v>1</v>
      </c>
      <c r="M9149" s="25">
        <f>VLOOKUP(K9149,Table!$A$2:$C$121,2,0)</f>
        <v>16</v>
      </c>
      <c r="N9149" s="26">
        <f>VLOOKUP(K9149,Table!$A$2:$C$121,3,0)</f>
        <v>4</v>
      </c>
      <c r="O9149" s="13" t="str">
        <f>VLOOKUP(A9149,Table!$U$1:$V$230,2,0)</f>
        <v>Cubic</v>
      </c>
      <c r="P9149" s="1"/>
    </row>
    <row r="9150" spans="1:16">
      <c r="A9150" s="12">
        <v>225</v>
      </c>
      <c r="B9150" s="12">
        <v>60201</v>
      </c>
      <c r="C9150" s="12" t="s">
        <v>9818</v>
      </c>
      <c r="D9150" s="12" t="s">
        <v>9946</v>
      </c>
      <c r="E9150" s="17" t="s">
        <v>330</v>
      </c>
      <c r="F9150" s="25" t="str">
        <f>LEFT(E9150,MIN(FIND({0,1,2,3,4,5,6,7,8,9},ASC(E9150)&amp;1234567890))-1)</f>
        <v>Ca</v>
      </c>
      <c r="G9150" s="25">
        <f t="shared" si="284"/>
        <v>1</v>
      </c>
      <c r="H9150" s="25">
        <f>VLOOKUP(F9150,Table!$A$2:$C$121,2,0)</f>
        <v>2</v>
      </c>
      <c r="I9150" s="26">
        <f>VLOOKUP(F9150,Table!$A$2:$C$121,3,0)</f>
        <v>4</v>
      </c>
      <c r="J9150" s="17" t="s">
        <v>47</v>
      </c>
      <c r="K9150" s="25" t="str">
        <f>LEFT(J9150,MIN(FIND({0,1,2,3,4,5,6,7,8,9},ASC(J9150)&amp;1234567890))-1)</f>
        <v>Se</v>
      </c>
      <c r="L9150" s="25">
        <f t="shared" si="285"/>
        <v>1</v>
      </c>
      <c r="M9150" s="25">
        <f>VLOOKUP(K9150,Table!$A$2:$C$121,2,0)</f>
        <v>16</v>
      </c>
      <c r="N9150" s="26">
        <f>VLOOKUP(K9150,Table!$A$2:$C$121,3,0)</f>
        <v>4</v>
      </c>
      <c r="O9150" s="13" t="str">
        <f>VLOOKUP(A9150,Table!$U$1:$V$230,2,0)</f>
        <v>Cubic</v>
      </c>
      <c r="P9150" s="1"/>
    </row>
    <row r="9151" spans="1:16">
      <c r="A9151" s="12">
        <v>225</v>
      </c>
      <c r="B9151" s="12">
        <v>60202</v>
      </c>
      <c r="C9151" s="12" t="s">
        <v>9818</v>
      </c>
      <c r="D9151" s="12" t="s">
        <v>2464</v>
      </c>
      <c r="E9151" s="17" t="s">
        <v>330</v>
      </c>
      <c r="F9151" s="25" t="str">
        <f>LEFT(E9151,MIN(FIND({0,1,2,3,4,5,6,7,8,9},ASC(E9151)&amp;1234567890))-1)</f>
        <v>Ca</v>
      </c>
      <c r="G9151" s="25">
        <f t="shared" si="284"/>
        <v>1</v>
      </c>
      <c r="H9151" s="25">
        <f>VLOOKUP(F9151,Table!$A$2:$C$121,2,0)</f>
        <v>2</v>
      </c>
      <c r="I9151" s="26">
        <f>VLOOKUP(F9151,Table!$A$2:$C$121,3,0)</f>
        <v>4</v>
      </c>
      <c r="J9151" s="17" t="s">
        <v>328</v>
      </c>
      <c r="K9151" s="25" t="str">
        <f>LEFT(J9151,MIN(FIND({0,1,2,3,4,5,6,7,8,9},ASC(J9151)&amp;1234567890))-1)</f>
        <v>Te</v>
      </c>
      <c r="L9151" s="25">
        <f t="shared" si="285"/>
        <v>1</v>
      </c>
      <c r="M9151" s="25">
        <f>VLOOKUP(K9151,Table!$A$2:$C$121,2,0)</f>
        <v>16</v>
      </c>
      <c r="N9151" s="26">
        <f>VLOOKUP(K9151,Table!$A$2:$C$121,3,0)</f>
        <v>5</v>
      </c>
      <c r="O9151" s="13" t="str">
        <f>VLOOKUP(A9151,Table!$U$1:$V$230,2,0)</f>
        <v>Cubic</v>
      </c>
      <c r="P9151" s="1"/>
    </row>
    <row r="9152" spans="1:16">
      <c r="A9152" s="12">
        <v>225</v>
      </c>
      <c r="B9152" s="12">
        <v>60264</v>
      </c>
      <c r="C9152" s="12" t="s">
        <v>9818</v>
      </c>
      <c r="D9152" s="12" t="s">
        <v>6172</v>
      </c>
      <c r="E9152" s="17" t="s">
        <v>343</v>
      </c>
      <c r="F9152" s="25" t="str">
        <f>LEFT(E9152,MIN(FIND({0,1,2,3,4,5,6,7,8,9},ASC(E9152)&amp;1234567890))-1)</f>
        <v>U</v>
      </c>
      <c r="G9152" s="25">
        <f t="shared" si="284"/>
        <v>1</v>
      </c>
      <c r="H9152" s="25">
        <f>VLOOKUP(F9152,Table!$A$2:$C$121,2,0)</f>
        <v>3</v>
      </c>
      <c r="I9152" s="26">
        <f>VLOOKUP(F9152,Table!$A$2:$C$121,3,0)</f>
        <v>7</v>
      </c>
      <c r="J9152" s="17" t="s">
        <v>11467</v>
      </c>
      <c r="K9152" s="25" t="str">
        <f>LEFT(J9152,MIN(FIND({0,1,2,3,4,5,6,7,8,9},ASC(J9152)&amp;1234567890))-1)</f>
        <v>P</v>
      </c>
      <c r="L9152" s="25">
        <f t="shared" si="285"/>
        <v>1</v>
      </c>
      <c r="M9152" s="25">
        <f>VLOOKUP(K9152,Table!$A$2:$C$121,2,0)</f>
        <v>15</v>
      </c>
      <c r="N9152" s="26">
        <f>VLOOKUP(K9152,Table!$A$2:$C$121,3,0)</f>
        <v>3</v>
      </c>
      <c r="O9152" s="13" t="str">
        <f>VLOOKUP(A9152,Table!$U$1:$V$230,2,0)</f>
        <v>Cubic</v>
      </c>
      <c r="P9152" s="1"/>
    </row>
    <row r="9153" spans="1:16">
      <c r="A9153" s="12">
        <v>225</v>
      </c>
      <c r="B9153" s="12">
        <v>61502</v>
      </c>
      <c r="C9153" s="12" t="s">
        <v>9818</v>
      </c>
      <c r="D9153" s="12" t="s">
        <v>9947</v>
      </c>
      <c r="E9153" s="17" t="s">
        <v>11410</v>
      </c>
      <c r="F9153" s="25" t="str">
        <f>LEFT(E9153,MIN(FIND({0,1,2,3,4,5,6,7,8,9},ASC(E9153)&amp;1234567890))-1)</f>
        <v>Na</v>
      </c>
      <c r="G9153" s="25">
        <f t="shared" si="284"/>
        <v>1</v>
      </c>
      <c r="H9153" s="25">
        <f>VLOOKUP(F9153,Table!$A$2:$C$121,2,0)</f>
        <v>1</v>
      </c>
      <c r="I9153" s="26">
        <f>VLOOKUP(F9153,Table!$A$2:$C$121,3,0)</f>
        <v>3</v>
      </c>
      <c r="J9153" s="17" t="s">
        <v>329</v>
      </c>
      <c r="K9153" s="25" t="str">
        <f>LEFT(J9153,MIN(FIND({0,1,2,3,4,5,6,7,8,9},ASC(J9153)&amp;1234567890))-1)</f>
        <v>I</v>
      </c>
      <c r="L9153" s="25">
        <f t="shared" si="285"/>
        <v>1</v>
      </c>
      <c r="M9153" s="25">
        <f>VLOOKUP(K9153,Table!$A$2:$C$121,2,0)</f>
        <v>17</v>
      </c>
      <c r="N9153" s="26">
        <f>VLOOKUP(K9153,Table!$A$2:$C$121,3,0)</f>
        <v>5</v>
      </c>
      <c r="O9153" s="13" t="str">
        <f>VLOOKUP(A9153,Table!$U$1:$V$230,2,0)</f>
        <v>Cubic</v>
      </c>
      <c r="P9153" s="1"/>
    </row>
    <row r="9154" spans="1:16">
      <c r="A9154" s="12">
        <v>225</v>
      </c>
      <c r="B9154" s="12">
        <v>61515</v>
      </c>
      <c r="C9154" s="12" t="s">
        <v>9818</v>
      </c>
      <c r="D9154" s="12" t="s">
        <v>9054</v>
      </c>
      <c r="E9154" s="17" t="s">
        <v>376</v>
      </c>
      <c r="F9154" s="25" t="str">
        <f>LEFT(E9154,MIN(FIND({0,1,2,3,4,5,6,7,8,9},ASC(E9154)&amp;1234567890))-1)</f>
        <v>Cs</v>
      </c>
      <c r="G9154" s="25">
        <f t="shared" ref="G9154:G9217" si="286">IF(SUBSTITUTE(E9154,F9154,"")="",1,SUBSTITUTE(E9154,F9154,""))*1</f>
        <v>1</v>
      </c>
      <c r="H9154" s="25">
        <f>VLOOKUP(F9154,Table!$A$2:$C$121,2,0)</f>
        <v>1</v>
      </c>
      <c r="I9154" s="26">
        <f>VLOOKUP(F9154,Table!$A$2:$C$121,3,0)</f>
        <v>6</v>
      </c>
      <c r="J9154" s="17" t="s">
        <v>11343</v>
      </c>
      <c r="K9154" s="25" t="str">
        <f>LEFT(J9154,MIN(FIND({0,1,2,3,4,5,6,7,8,9},ASC(J9154)&amp;1234567890))-1)</f>
        <v>Cl</v>
      </c>
      <c r="L9154" s="25">
        <f t="shared" ref="L9154:L9217" si="287">IF(SUBSTITUTE(J9154,K9154,"")="",1,SUBSTITUTE(J9154,K9154,""))*1</f>
        <v>1</v>
      </c>
      <c r="M9154" s="25">
        <f>VLOOKUP(K9154,Table!$A$2:$C$121,2,0)</f>
        <v>17</v>
      </c>
      <c r="N9154" s="26">
        <f>VLOOKUP(K9154,Table!$A$2:$C$121,3,0)</f>
        <v>3</v>
      </c>
      <c r="O9154" s="13" t="str">
        <f>VLOOKUP(A9154,Table!$U$1:$V$230,2,0)</f>
        <v>Cubic</v>
      </c>
      <c r="P9154" s="1"/>
    </row>
    <row r="9155" spans="1:16">
      <c r="A9155" s="12">
        <v>225</v>
      </c>
      <c r="B9155" s="12">
        <v>61516</v>
      </c>
      <c r="C9155" s="12" t="s">
        <v>9818</v>
      </c>
      <c r="D9155" s="12" t="s">
        <v>9055</v>
      </c>
      <c r="E9155" s="17" t="s">
        <v>376</v>
      </c>
      <c r="F9155" s="25" t="str">
        <f>LEFT(E9155,MIN(FIND({0,1,2,3,4,5,6,7,8,9},ASC(E9155)&amp;1234567890))-1)</f>
        <v>Cs</v>
      </c>
      <c r="G9155" s="25">
        <f t="shared" si="286"/>
        <v>1</v>
      </c>
      <c r="H9155" s="25">
        <f>VLOOKUP(F9155,Table!$A$2:$C$121,2,0)</f>
        <v>1</v>
      </c>
      <c r="I9155" s="26">
        <f>VLOOKUP(F9155,Table!$A$2:$C$121,3,0)</f>
        <v>6</v>
      </c>
      <c r="J9155" s="17" t="s">
        <v>11344</v>
      </c>
      <c r="K9155" s="25" t="str">
        <f>LEFT(J9155,MIN(FIND({0,1,2,3,4,5,6,7,8,9},ASC(J9155)&amp;1234567890))-1)</f>
        <v>Br</v>
      </c>
      <c r="L9155" s="25">
        <f t="shared" si="287"/>
        <v>1</v>
      </c>
      <c r="M9155" s="25">
        <f>VLOOKUP(K9155,Table!$A$2:$C$121,2,0)</f>
        <v>17</v>
      </c>
      <c r="N9155" s="26">
        <f>VLOOKUP(K9155,Table!$A$2:$C$121,3,0)</f>
        <v>4</v>
      </c>
      <c r="O9155" s="13" t="str">
        <f>VLOOKUP(A9155,Table!$U$1:$V$230,2,0)</f>
        <v>Cubic</v>
      </c>
      <c r="P9155" s="1"/>
    </row>
    <row r="9156" spans="1:16">
      <c r="A9156" s="12">
        <v>225</v>
      </c>
      <c r="B9156" s="12">
        <v>61517</v>
      </c>
      <c r="C9156" s="12" t="s">
        <v>9818</v>
      </c>
      <c r="D9156" s="12" t="s">
        <v>4184</v>
      </c>
      <c r="E9156" s="17" t="s">
        <v>376</v>
      </c>
      <c r="F9156" s="25" t="str">
        <f>LEFT(E9156,MIN(FIND({0,1,2,3,4,5,6,7,8,9},ASC(E9156)&amp;1234567890))-1)</f>
        <v>Cs</v>
      </c>
      <c r="G9156" s="25">
        <f t="shared" si="286"/>
        <v>1</v>
      </c>
      <c r="H9156" s="25">
        <f>VLOOKUP(F9156,Table!$A$2:$C$121,2,0)</f>
        <v>1</v>
      </c>
      <c r="I9156" s="26">
        <f>VLOOKUP(F9156,Table!$A$2:$C$121,3,0)</f>
        <v>6</v>
      </c>
      <c r="J9156" s="17" t="s">
        <v>329</v>
      </c>
      <c r="K9156" s="25" t="str">
        <f>LEFT(J9156,MIN(FIND({0,1,2,3,4,5,6,7,8,9},ASC(J9156)&amp;1234567890))-1)</f>
        <v>I</v>
      </c>
      <c r="L9156" s="25">
        <f t="shared" si="287"/>
        <v>1</v>
      </c>
      <c r="M9156" s="25">
        <f>VLOOKUP(K9156,Table!$A$2:$C$121,2,0)</f>
        <v>17</v>
      </c>
      <c r="N9156" s="26">
        <f>VLOOKUP(K9156,Table!$A$2:$C$121,3,0)</f>
        <v>5</v>
      </c>
      <c r="O9156" s="13" t="str">
        <f>VLOOKUP(A9156,Table!$U$1:$V$230,2,0)</f>
        <v>Cubic</v>
      </c>
      <c r="P9156" s="1"/>
    </row>
    <row r="9157" spans="1:16">
      <c r="A9157" s="12">
        <v>225</v>
      </c>
      <c r="B9157" s="12">
        <v>61518</v>
      </c>
      <c r="C9157" s="12" t="s">
        <v>9818</v>
      </c>
      <c r="D9157" s="12" t="s">
        <v>3332</v>
      </c>
      <c r="E9157" s="17" t="s">
        <v>588</v>
      </c>
      <c r="F9157" s="25" t="str">
        <f>LEFT(E9157,MIN(FIND({0,1,2,3,4,5,6,7,8,9},ASC(E9157)&amp;1234567890))-1)</f>
        <v>Tl</v>
      </c>
      <c r="G9157" s="25">
        <f t="shared" si="286"/>
        <v>1</v>
      </c>
      <c r="H9157" s="25">
        <f>VLOOKUP(F9157,Table!$A$2:$C$121,2,0)</f>
        <v>13</v>
      </c>
      <c r="I9157" s="26">
        <f>VLOOKUP(F9157,Table!$A$2:$C$121,3,0)</f>
        <v>6</v>
      </c>
      <c r="J9157" s="17" t="s">
        <v>11343</v>
      </c>
      <c r="K9157" s="25" t="str">
        <f>LEFT(J9157,MIN(FIND({0,1,2,3,4,5,6,7,8,9},ASC(J9157)&amp;1234567890))-1)</f>
        <v>Cl</v>
      </c>
      <c r="L9157" s="25">
        <f t="shared" si="287"/>
        <v>1</v>
      </c>
      <c r="M9157" s="25">
        <f>VLOOKUP(K9157,Table!$A$2:$C$121,2,0)</f>
        <v>17</v>
      </c>
      <c r="N9157" s="26">
        <f>VLOOKUP(K9157,Table!$A$2:$C$121,3,0)</f>
        <v>3</v>
      </c>
      <c r="O9157" s="13" t="str">
        <f>VLOOKUP(A9157,Table!$U$1:$V$230,2,0)</f>
        <v>Cubic</v>
      </c>
      <c r="P9157" s="1"/>
    </row>
    <row r="9158" spans="1:16">
      <c r="A9158" s="12">
        <v>225</v>
      </c>
      <c r="B9158" s="12">
        <v>61519</v>
      </c>
      <c r="C9158" s="12" t="s">
        <v>9818</v>
      </c>
      <c r="D9158" s="12" t="s">
        <v>3333</v>
      </c>
      <c r="E9158" s="17" t="s">
        <v>588</v>
      </c>
      <c r="F9158" s="25" t="str">
        <f>LEFT(E9158,MIN(FIND({0,1,2,3,4,5,6,7,8,9},ASC(E9158)&amp;1234567890))-1)</f>
        <v>Tl</v>
      </c>
      <c r="G9158" s="25">
        <f t="shared" si="286"/>
        <v>1</v>
      </c>
      <c r="H9158" s="25">
        <f>VLOOKUP(F9158,Table!$A$2:$C$121,2,0)</f>
        <v>13</v>
      </c>
      <c r="I9158" s="26">
        <f>VLOOKUP(F9158,Table!$A$2:$C$121,3,0)</f>
        <v>6</v>
      </c>
      <c r="J9158" s="17" t="s">
        <v>11344</v>
      </c>
      <c r="K9158" s="25" t="str">
        <f>LEFT(J9158,MIN(FIND({0,1,2,3,4,5,6,7,8,9},ASC(J9158)&amp;1234567890))-1)</f>
        <v>Br</v>
      </c>
      <c r="L9158" s="25">
        <f t="shared" si="287"/>
        <v>1</v>
      </c>
      <c r="M9158" s="25">
        <f>VLOOKUP(K9158,Table!$A$2:$C$121,2,0)</f>
        <v>17</v>
      </c>
      <c r="N9158" s="26">
        <f>VLOOKUP(K9158,Table!$A$2:$C$121,3,0)</f>
        <v>4</v>
      </c>
      <c r="O9158" s="13" t="str">
        <f>VLOOKUP(A9158,Table!$U$1:$V$230,2,0)</f>
        <v>Cubic</v>
      </c>
      <c r="P9158" s="1"/>
    </row>
    <row r="9159" spans="1:16">
      <c r="A9159" s="12">
        <v>225</v>
      </c>
      <c r="B9159" s="12">
        <v>61540</v>
      </c>
      <c r="C9159" s="12" t="s">
        <v>9818</v>
      </c>
      <c r="D9159" s="12" t="s">
        <v>755</v>
      </c>
      <c r="E9159" s="17" t="s">
        <v>11342</v>
      </c>
      <c r="F9159" s="25" t="str">
        <f>LEFT(E9159,MIN(FIND({0,1,2,3,4,5,6,7,8,9},ASC(E9159)&amp;1234567890))-1)</f>
        <v>Ag</v>
      </c>
      <c r="G9159" s="25">
        <f t="shared" si="286"/>
        <v>1</v>
      </c>
      <c r="H9159" s="25">
        <f>VLOOKUP(F9159,Table!$A$2:$C$121,2,0)</f>
        <v>11</v>
      </c>
      <c r="I9159" s="26">
        <f>VLOOKUP(F9159,Table!$A$2:$C$121,3,0)</f>
        <v>5</v>
      </c>
      <c r="J9159" s="17" t="s">
        <v>329</v>
      </c>
      <c r="K9159" s="25" t="str">
        <f>LEFT(J9159,MIN(FIND({0,1,2,3,4,5,6,7,8,9},ASC(J9159)&amp;1234567890))-1)</f>
        <v>I</v>
      </c>
      <c r="L9159" s="25">
        <f t="shared" si="287"/>
        <v>1</v>
      </c>
      <c r="M9159" s="25">
        <f>VLOOKUP(K9159,Table!$A$2:$C$121,2,0)</f>
        <v>17</v>
      </c>
      <c r="N9159" s="26">
        <f>VLOOKUP(K9159,Table!$A$2:$C$121,3,0)</f>
        <v>5</v>
      </c>
      <c r="O9159" s="13" t="str">
        <f>VLOOKUP(A9159,Table!$U$1:$V$230,2,0)</f>
        <v>Cubic</v>
      </c>
      <c r="P9159" s="1"/>
    </row>
    <row r="9160" spans="1:16">
      <c r="A9160" s="12">
        <v>225</v>
      </c>
      <c r="B9160" s="12">
        <v>61626</v>
      </c>
      <c r="C9160" s="12" t="s">
        <v>9818</v>
      </c>
      <c r="D9160" s="12" t="s">
        <v>15312</v>
      </c>
      <c r="E9160" s="17" t="s">
        <v>11874</v>
      </c>
      <c r="F9160" s="25" t="str">
        <f>LEFT(E9160,MIN(FIND({0,1,2,3,4,5,6,7,8,9},ASC(E9160)&amp;1234567890))-1)</f>
        <v>Sc</v>
      </c>
      <c r="G9160" s="25">
        <f t="shared" si="286"/>
        <v>1</v>
      </c>
      <c r="H9160" s="25">
        <f>VLOOKUP(F9160,Table!$A$2:$C$121,2,0)</f>
        <v>3</v>
      </c>
      <c r="I9160" s="26">
        <f>VLOOKUP(F9160,Table!$A$2:$C$121,3,0)</f>
        <v>4</v>
      </c>
      <c r="J9160" s="17" t="s">
        <v>15347</v>
      </c>
      <c r="K9160" s="25" t="str">
        <f>LEFT(J9160,MIN(FIND({0,1,2,3,4,5,6,7,8,9},ASC(J9160)&amp;1234567890))-1)</f>
        <v>O</v>
      </c>
      <c r="L9160" s="25">
        <f t="shared" si="287"/>
        <v>0.95</v>
      </c>
      <c r="M9160" s="25">
        <f>VLOOKUP(K9160,Table!$A$2:$C$121,2,0)</f>
        <v>16</v>
      </c>
      <c r="N9160" s="26">
        <f>VLOOKUP(K9160,Table!$A$2:$C$121,3,0)</f>
        <v>2</v>
      </c>
      <c r="O9160" s="13" t="str">
        <f>VLOOKUP(A9160,Table!$U$1:$V$230,2,0)</f>
        <v>Cubic</v>
      </c>
      <c r="P9160" s="1"/>
    </row>
    <row r="9161" spans="1:16">
      <c r="A9161" s="12">
        <v>225</v>
      </c>
      <c r="B9161" s="12">
        <v>61627</v>
      </c>
      <c r="C9161" s="12" t="s">
        <v>9818</v>
      </c>
      <c r="D9161" s="12" t="s">
        <v>9948</v>
      </c>
      <c r="E9161" s="17" t="s">
        <v>11874</v>
      </c>
      <c r="F9161" s="25" t="str">
        <f>LEFT(E9161,MIN(FIND({0,1,2,3,4,5,6,7,8,9},ASC(E9161)&amp;1234567890))-1)</f>
        <v>Sc</v>
      </c>
      <c r="G9161" s="25">
        <f t="shared" si="286"/>
        <v>1</v>
      </c>
      <c r="H9161" s="25">
        <f>VLOOKUP(F9161,Table!$A$2:$C$121,2,0)</f>
        <v>3</v>
      </c>
      <c r="I9161" s="26">
        <f>VLOOKUP(F9161,Table!$A$2:$C$121,3,0)</f>
        <v>4</v>
      </c>
      <c r="J9161" s="17" t="s">
        <v>14285</v>
      </c>
      <c r="K9161" s="25" t="str">
        <f>LEFT(J9161,MIN(FIND({0,1,2,3,4,5,6,7,8,9},ASC(J9161)&amp;1234567890))-1)</f>
        <v>O</v>
      </c>
      <c r="L9161" s="25">
        <f t="shared" si="287"/>
        <v>1.03</v>
      </c>
      <c r="M9161" s="25">
        <f>VLOOKUP(K9161,Table!$A$2:$C$121,2,0)</f>
        <v>16</v>
      </c>
      <c r="N9161" s="26">
        <f>VLOOKUP(K9161,Table!$A$2:$C$121,3,0)</f>
        <v>2</v>
      </c>
      <c r="O9161" s="13" t="str">
        <f>VLOOKUP(A9161,Table!$U$1:$V$230,2,0)</f>
        <v>Cubic</v>
      </c>
      <c r="P9161" s="1"/>
    </row>
    <row r="9162" spans="1:16">
      <c r="A9162" s="12">
        <v>225</v>
      </c>
      <c r="B9162" s="12">
        <v>61630</v>
      </c>
      <c r="C9162" s="12" t="s">
        <v>9818</v>
      </c>
      <c r="D9162" s="12" t="s">
        <v>15313</v>
      </c>
      <c r="E9162" s="17" t="s">
        <v>334</v>
      </c>
      <c r="F9162" s="25" t="str">
        <f>LEFT(E9162,MIN(FIND({0,1,2,3,4,5,6,7,8,9},ASC(E9162)&amp;1234567890))-1)</f>
        <v>V</v>
      </c>
      <c r="G9162" s="25">
        <f t="shared" si="286"/>
        <v>1</v>
      </c>
      <c r="H9162" s="25">
        <f>VLOOKUP(F9162,Table!$A$2:$C$121,2,0)</f>
        <v>5</v>
      </c>
      <c r="I9162" s="26">
        <f>VLOOKUP(F9162,Table!$A$2:$C$121,3,0)</f>
        <v>4</v>
      </c>
      <c r="J9162" s="17" t="s">
        <v>15348</v>
      </c>
      <c r="K9162" s="25" t="str">
        <f>LEFT(J9162,MIN(FIND({0,1,2,3,4,5,6,7,8,9},ASC(J9162)&amp;1234567890))-1)</f>
        <v>O</v>
      </c>
      <c r="L9162" s="25">
        <f t="shared" si="287"/>
        <v>0.9</v>
      </c>
      <c r="M9162" s="25">
        <f>VLOOKUP(K9162,Table!$A$2:$C$121,2,0)</f>
        <v>16</v>
      </c>
      <c r="N9162" s="26">
        <f>VLOOKUP(K9162,Table!$A$2:$C$121,3,0)</f>
        <v>2</v>
      </c>
      <c r="O9162" s="13" t="str">
        <f>VLOOKUP(A9162,Table!$U$1:$V$230,2,0)</f>
        <v>Cubic</v>
      </c>
      <c r="P9162" s="1"/>
    </row>
    <row r="9163" spans="1:16">
      <c r="A9163" s="12">
        <v>225</v>
      </c>
      <c r="B9163" s="12">
        <v>61631</v>
      </c>
      <c r="C9163" s="12" t="s">
        <v>9818</v>
      </c>
      <c r="D9163" s="12" t="s">
        <v>9949</v>
      </c>
      <c r="E9163" s="17" t="s">
        <v>334</v>
      </c>
      <c r="F9163" s="25" t="str">
        <f>LEFT(E9163,MIN(FIND({0,1,2,3,4,5,6,7,8,9},ASC(E9163)&amp;1234567890))-1)</f>
        <v>V</v>
      </c>
      <c r="G9163" s="25">
        <f t="shared" si="286"/>
        <v>1</v>
      </c>
      <c r="H9163" s="25">
        <f>VLOOKUP(F9163,Table!$A$2:$C$121,2,0)</f>
        <v>5</v>
      </c>
      <c r="I9163" s="26">
        <f>VLOOKUP(F9163,Table!$A$2:$C$121,3,0)</f>
        <v>4</v>
      </c>
      <c r="J9163" s="17" t="s">
        <v>14286</v>
      </c>
      <c r="K9163" s="25" t="str">
        <f>LEFT(J9163,MIN(FIND({0,1,2,3,4,5,6,7,8,9},ASC(J9163)&amp;1234567890))-1)</f>
        <v>O</v>
      </c>
      <c r="L9163" s="25">
        <f t="shared" si="287"/>
        <v>1.1499999999999999</v>
      </c>
      <c r="M9163" s="25">
        <f>VLOOKUP(K9163,Table!$A$2:$C$121,2,0)</f>
        <v>16</v>
      </c>
      <c r="N9163" s="26">
        <f>VLOOKUP(K9163,Table!$A$2:$C$121,3,0)</f>
        <v>2</v>
      </c>
      <c r="O9163" s="13" t="str">
        <f>VLOOKUP(A9163,Table!$U$1:$V$230,2,0)</f>
        <v>Cubic</v>
      </c>
      <c r="P9163" s="1"/>
    </row>
    <row r="9164" spans="1:16">
      <c r="A9164" s="12">
        <v>225</v>
      </c>
      <c r="B9164" s="12">
        <v>61632</v>
      </c>
      <c r="C9164" s="12" t="s">
        <v>9818</v>
      </c>
      <c r="D9164" s="12" t="s">
        <v>15314</v>
      </c>
      <c r="E9164" s="17" t="s">
        <v>11390</v>
      </c>
      <c r="F9164" s="25" t="str">
        <f>LEFT(E9164,MIN(FIND({0,1,2,3,4,5,6,7,8,9},ASC(E9164)&amp;1234567890))-1)</f>
        <v>Cr</v>
      </c>
      <c r="G9164" s="25">
        <f t="shared" si="286"/>
        <v>1</v>
      </c>
      <c r="H9164" s="25">
        <f>VLOOKUP(F9164,Table!$A$2:$C$121,2,0)</f>
        <v>6</v>
      </c>
      <c r="I9164" s="26">
        <f>VLOOKUP(F9164,Table!$A$2:$C$121,3,0)</f>
        <v>4</v>
      </c>
      <c r="J9164" s="17" t="s">
        <v>15349</v>
      </c>
      <c r="K9164" s="25" t="str">
        <f>LEFT(J9164,MIN(FIND({0,1,2,3,4,5,6,7,8,9},ASC(J9164)&amp;1234567890))-1)</f>
        <v>O</v>
      </c>
      <c r="L9164" s="25">
        <f t="shared" si="287"/>
        <v>0.87</v>
      </c>
      <c r="M9164" s="25">
        <f>VLOOKUP(K9164,Table!$A$2:$C$121,2,0)</f>
        <v>16</v>
      </c>
      <c r="N9164" s="26">
        <f>VLOOKUP(K9164,Table!$A$2:$C$121,3,0)</f>
        <v>2</v>
      </c>
      <c r="O9164" s="13" t="str">
        <f>VLOOKUP(A9164,Table!$U$1:$V$230,2,0)</f>
        <v>Cubic</v>
      </c>
      <c r="P9164" s="1"/>
    </row>
    <row r="9165" spans="1:16">
      <c r="A9165" s="12">
        <v>225</v>
      </c>
      <c r="B9165" s="12">
        <v>61633</v>
      </c>
      <c r="C9165" s="12" t="s">
        <v>9818</v>
      </c>
      <c r="D9165" s="12" t="s">
        <v>9950</v>
      </c>
      <c r="E9165" s="17" t="s">
        <v>11390</v>
      </c>
      <c r="F9165" s="25" t="str">
        <f>LEFT(E9165,MIN(FIND({0,1,2,3,4,5,6,7,8,9},ASC(E9165)&amp;1234567890))-1)</f>
        <v>Cr</v>
      </c>
      <c r="G9165" s="25">
        <f t="shared" si="286"/>
        <v>1</v>
      </c>
      <c r="H9165" s="25">
        <f>VLOOKUP(F9165,Table!$A$2:$C$121,2,0)</f>
        <v>6</v>
      </c>
      <c r="I9165" s="26">
        <f>VLOOKUP(F9165,Table!$A$2:$C$121,3,0)</f>
        <v>4</v>
      </c>
      <c r="J9165" s="17" t="s">
        <v>14287</v>
      </c>
      <c r="K9165" s="25" t="str">
        <f>LEFT(J9165,MIN(FIND({0,1,2,3,4,5,6,7,8,9},ASC(J9165)&amp;1234567890))-1)</f>
        <v>O</v>
      </c>
      <c r="L9165" s="25">
        <f t="shared" si="287"/>
        <v>1.01</v>
      </c>
      <c r="M9165" s="25">
        <f>VLOOKUP(K9165,Table!$A$2:$C$121,2,0)</f>
        <v>16</v>
      </c>
      <c r="N9165" s="26">
        <f>VLOOKUP(K9165,Table!$A$2:$C$121,3,0)</f>
        <v>2</v>
      </c>
      <c r="O9165" s="13" t="str">
        <f>VLOOKUP(A9165,Table!$U$1:$V$230,2,0)</f>
        <v>Cubic</v>
      </c>
      <c r="P9165" s="1"/>
    </row>
    <row r="9166" spans="1:16">
      <c r="A9166" s="12">
        <v>225</v>
      </c>
      <c r="B9166" s="12">
        <v>61635</v>
      </c>
      <c r="C9166" s="12" t="s">
        <v>9818</v>
      </c>
      <c r="D9166" s="12" t="s">
        <v>9951</v>
      </c>
      <c r="E9166" s="17" t="s">
        <v>405</v>
      </c>
      <c r="F9166" s="25" t="str">
        <f>LEFT(E9166,MIN(FIND({0,1,2,3,4,5,6,7,8,9},ASC(E9166)&amp;1234567890))-1)</f>
        <v>Ta</v>
      </c>
      <c r="G9166" s="25">
        <f t="shared" si="286"/>
        <v>1</v>
      </c>
      <c r="H9166" s="25">
        <f>VLOOKUP(F9166,Table!$A$2:$C$121,2,0)</f>
        <v>5</v>
      </c>
      <c r="I9166" s="26">
        <f>VLOOKUP(F9166,Table!$A$2:$C$121,3,0)</f>
        <v>6</v>
      </c>
      <c r="J9166" s="17" t="s">
        <v>371</v>
      </c>
      <c r="K9166" s="25" t="str">
        <f>LEFT(J9166,MIN(FIND({0,1,2,3,4,5,6,7,8,9},ASC(J9166)&amp;1234567890))-1)</f>
        <v>O</v>
      </c>
      <c r="L9166" s="25">
        <f t="shared" si="287"/>
        <v>1</v>
      </c>
      <c r="M9166" s="25">
        <f>VLOOKUP(K9166,Table!$A$2:$C$121,2,0)</f>
        <v>16</v>
      </c>
      <c r="N9166" s="26">
        <f>VLOOKUP(K9166,Table!$A$2:$C$121,3,0)</f>
        <v>2</v>
      </c>
      <c r="O9166" s="13" t="str">
        <f>VLOOKUP(A9166,Table!$U$1:$V$230,2,0)</f>
        <v>Cubic</v>
      </c>
      <c r="P9166" s="1"/>
    </row>
    <row r="9167" spans="1:16">
      <c r="A9167" s="12">
        <v>225</v>
      </c>
      <c r="B9167" s="12">
        <v>61647</v>
      </c>
      <c r="C9167" s="12" t="s">
        <v>9818</v>
      </c>
      <c r="D9167" s="12" t="s">
        <v>9952</v>
      </c>
      <c r="E9167" s="17" t="s">
        <v>542</v>
      </c>
      <c r="F9167" s="25" t="str">
        <f>LEFT(E9167,MIN(FIND({0,1,2,3,4,5,6,7,8,9},ASC(E9167)&amp;1234567890))-1)</f>
        <v>Bi</v>
      </c>
      <c r="G9167" s="25">
        <f t="shared" si="286"/>
        <v>1</v>
      </c>
      <c r="H9167" s="25">
        <f>VLOOKUP(F9167,Table!$A$2:$C$121,2,0)</f>
        <v>15</v>
      </c>
      <c r="I9167" s="26">
        <f>VLOOKUP(F9167,Table!$A$2:$C$121,3,0)</f>
        <v>6</v>
      </c>
      <c r="J9167" s="17" t="s">
        <v>14288</v>
      </c>
      <c r="K9167" s="25" t="str">
        <f>LEFT(J9167,MIN(FIND({0,1,2,3,4,5,6,7,8,9},ASC(J9167)&amp;1234567890))-1)</f>
        <v>O</v>
      </c>
      <c r="L9167" s="25">
        <f t="shared" si="287"/>
        <v>1.5</v>
      </c>
      <c r="M9167" s="25">
        <f>VLOOKUP(K9167,Table!$A$2:$C$121,2,0)</f>
        <v>16</v>
      </c>
      <c r="N9167" s="26">
        <f>VLOOKUP(K9167,Table!$A$2:$C$121,3,0)</f>
        <v>2</v>
      </c>
      <c r="O9167" s="13" t="str">
        <f>VLOOKUP(A9167,Table!$U$1:$V$230,2,0)</f>
        <v>Cubic</v>
      </c>
      <c r="P9167" s="1"/>
    </row>
    <row r="9168" spans="1:16">
      <c r="A9168" s="12">
        <v>225</v>
      </c>
      <c r="B9168" s="12">
        <v>61756</v>
      </c>
      <c r="C9168" s="12" t="s">
        <v>9818</v>
      </c>
      <c r="D9168" s="12" t="s">
        <v>9953</v>
      </c>
      <c r="E9168" s="17" t="s">
        <v>11363</v>
      </c>
      <c r="F9168" s="25" t="str">
        <f>LEFT(E9168,MIN(FIND({0,1,2,3,4,5,6,7,8,9},ASC(E9168)&amp;1234567890))-1)</f>
        <v>Th</v>
      </c>
      <c r="G9168" s="25">
        <f t="shared" si="286"/>
        <v>1</v>
      </c>
      <c r="H9168" s="25">
        <f>VLOOKUP(F9168,Table!$A$2:$C$121,2,0)</f>
        <v>3</v>
      </c>
      <c r="I9168" s="26">
        <f>VLOOKUP(F9168,Table!$A$2:$C$121,3,0)</f>
        <v>7</v>
      </c>
      <c r="J9168" s="17" t="s">
        <v>68</v>
      </c>
      <c r="K9168" s="25" t="str">
        <f>LEFT(J9168,MIN(FIND({0,1,2,3,4,5,6,7,8,9},ASC(J9168)&amp;1234567890))-1)</f>
        <v>N</v>
      </c>
      <c r="L9168" s="25">
        <f t="shared" si="287"/>
        <v>1</v>
      </c>
      <c r="M9168" s="25">
        <f>VLOOKUP(K9168,Table!$A$2:$C$121,2,0)</f>
        <v>15</v>
      </c>
      <c r="N9168" s="26">
        <f>VLOOKUP(K9168,Table!$A$2:$C$121,3,0)</f>
        <v>2</v>
      </c>
      <c r="O9168" s="13" t="str">
        <f>VLOOKUP(A9168,Table!$U$1:$V$230,2,0)</f>
        <v>Cubic</v>
      </c>
      <c r="P9168" s="1"/>
    </row>
    <row r="9169" spans="1:16">
      <c r="A9169" s="12">
        <v>225</v>
      </c>
      <c r="B9169" s="12">
        <v>60983</v>
      </c>
      <c r="C9169" s="12" t="s">
        <v>9818</v>
      </c>
      <c r="D9169" s="12" t="s">
        <v>9954</v>
      </c>
      <c r="E9169" s="17" t="s">
        <v>11363</v>
      </c>
      <c r="F9169" s="25" t="str">
        <f>LEFT(E9169,MIN(FIND({0,1,2,3,4,5,6,7,8,9},ASC(E9169)&amp;1234567890))-1)</f>
        <v>Th</v>
      </c>
      <c r="G9169" s="25">
        <f t="shared" si="286"/>
        <v>1</v>
      </c>
      <c r="H9169" s="25">
        <f>VLOOKUP(F9169,Table!$A$2:$C$121,2,0)</f>
        <v>3</v>
      </c>
      <c r="I9169" s="26">
        <f>VLOOKUP(F9169,Table!$A$2:$C$121,3,0)</f>
        <v>7</v>
      </c>
      <c r="J9169" s="17" t="s">
        <v>14289</v>
      </c>
      <c r="K9169" s="25" t="str">
        <f>LEFT(J9169,MIN(FIND({0,1,2,3,4,5,6,7,8,9},ASC(J9169)&amp;1234567890))-1)</f>
        <v>C</v>
      </c>
      <c r="L9169" s="25">
        <f t="shared" si="287"/>
        <v>0.8</v>
      </c>
      <c r="M9169" s="25">
        <f>VLOOKUP(K9169,Table!$A$2:$C$121,2,0)</f>
        <v>14</v>
      </c>
      <c r="N9169" s="26">
        <f>VLOOKUP(K9169,Table!$A$2:$C$121,3,0)</f>
        <v>2</v>
      </c>
      <c r="O9169" s="13" t="str">
        <f>VLOOKUP(A9169,Table!$U$1:$V$230,2,0)</f>
        <v>Cubic</v>
      </c>
      <c r="P9169" s="1"/>
    </row>
    <row r="9170" spans="1:16">
      <c r="A9170" s="12">
        <v>225</v>
      </c>
      <c r="B9170" s="12">
        <v>61420</v>
      </c>
      <c r="C9170" s="12" t="s">
        <v>9818</v>
      </c>
      <c r="D9170" s="12" t="s">
        <v>1268</v>
      </c>
      <c r="E9170" s="17" t="s">
        <v>11661</v>
      </c>
      <c r="F9170" s="25" t="str">
        <f>LEFT(E9170,MIN(FIND({0,1,2,3,4,5,6,7,8,9},ASC(E9170)&amp;1234567890))-1)</f>
        <v>Ag</v>
      </c>
      <c r="G9170" s="25">
        <f t="shared" si="286"/>
        <v>2</v>
      </c>
      <c r="H9170" s="25">
        <f>VLOOKUP(F9170,Table!$A$2:$C$121,2,0)</f>
        <v>11</v>
      </c>
      <c r="I9170" s="26">
        <f>VLOOKUP(F9170,Table!$A$2:$C$121,3,0)</f>
        <v>5</v>
      </c>
      <c r="J9170" s="17" t="s">
        <v>328</v>
      </c>
      <c r="K9170" s="25" t="str">
        <f>LEFT(J9170,MIN(FIND({0,1,2,3,4,5,6,7,8,9},ASC(J9170)&amp;1234567890))-1)</f>
        <v>Te</v>
      </c>
      <c r="L9170" s="25">
        <f t="shared" si="287"/>
        <v>1</v>
      </c>
      <c r="M9170" s="25">
        <f>VLOOKUP(K9170,Table!$A$2:$C$121,2,0)</f>
        <v>16</v>
      </c>
      <c r="N9170" s="26">
        <f>VLOOKUP(K9170,Table!$A$2:$C$121,3,0)</f>
        <v>5</v>
      </c>
      <c r="O9170" s="13" t="str">
        <f>VLOOKUP(A9170,Table!$U$1:$V$230,2,0)</f>
        <v>Cubic</v>
      </c>
      <c r="P9170" s="1"/>
    </row>
    <row r="9171" spans="1:16">
      <c r="A9171" s="12">
        <v>225</v>
      </c>
      <c r="B9171" s="12">
        <v>62260</v>
      </c>
      <c r="C9171" s="12" t="s">
        <v>9818</v>
      </c>
      <c r="D9171" s="12" t="s">
        <v>9955</v>
      </c>
      <c r="E9171" s="17" t="s">
        <v>11687</v>
      </c>
      <c r="F9171" s="25" t="str">
        <f>LEFT(E9171,MIN(FIND({0,1,2,3,4,5,6,7,8,9},ASC(E9171)&amp;1234567890))-1)</f>
        <v>Cs</v>
      </c>
      <c r="G9171" s="25">
        <f t="shared" si="286"/>
        <v>3</v>
      </c>
      <c r="H9171" s="25">
        <f>VLOOKUP(F9171,Table!$A$2:$C$121,2,0)</f>
        <v>1</v>
      </c>
      <c r="I9171" s="26">
        <f>VLOOKUP(F9171,Table!$A$2:$C$121,3,0)</f>
        <v>6</v>
      </c>
      <c r="J9171" s="17" t="s">
        <v>14290</v>
      </c>
      <c r="K9171" s="25" t="str">
        <f>LEFT(J9171,MIN(FIND({0,1,2,3,4,5,6,7,8,9},ASC(J9171)&amp;1234567890))-1)</f>
        <v>P</v>
      </c>
      <c r="L9171" s="25">
        <f t="shared" si="287"/>
        <v>10.08</v>
      </c>
      <c r="M9171" s="25">
        <f>VLOOKUP(K9171,Table!$A$2:$C$121,2,0)</f>
        <v>15</v>
      </c>
      <c r="N9171" s="26">
        <f>VLOOKUP(K9171,Table!$A$2:$C$121,3,0)</f>
        <v>3</v>
      </c>
      <c r="O9171" s="13" t="str">
        <f>VLOOKUP(A9171,Table!$U$1:$V$230,2,0)</f>
        <v>Cubic</v>
      </c>
      <c r="P9171" s="1"/>
    </row>
    <row r="9172" spans="1:16">
      <c r="A9172" s="12">
        <v>225</v>
      </c>
      <c r="B9172" s="12">
        <v>63427</v>
      </c>
      <c r="C9172" s="12" t="s">
        <v>9818</v>
      </c>
      <c r="D9172" s="12" t="s">
        <v>9956</v>
      </c>
      <c r="E9172" s="17" t="s">
        <v>50</v>
      </c>
      <c r="F9172" s="25" t="str">
        <f>LEFT(E9172,MIN(FIND({0,1,2,3,4,5,6,7,8,9},ASC(E9172)&amp;1234567890))-1)</f>
        <v>Ti</v>
      </c>
      <c r="G9172" s="25">
        <f t="shared" si="286"/>
        <v>1</v>
      </c>
      <c r="H9172" s="25">
        <f>VLOOKUP(F9172,Table!$A$2:$C$121,2,0)</f>
        <v>4</v>
      </c>
      <c r="I9172" s="26">
        <f>VLOOKUP(F9172,Table!$A$2:$C$121,3,0)</f>
        <v>4</v>
      </c>
      <c r="J9172" s="17" t="s">
        <v>14291</v>
      </c>
      <c r="K9172" s="25" t="str">
        <f>LEFT(J9172,MIN(FIND({0,1,2,3,4,5,6,7,8,9},ASC(J9172)&amp;1234567890))-1)</f>
        <v>D</v>
      </c>
      <c r="L9172" s="25">
        <f t="shared" si="287"/>
        <v>1.5</v>
      </c>
      <c r="M9172" s="25">
        <f>VLOOKUP(K9172,Table!$A$2:$C$121,2,0)</f>
        <v>1</v>
      </c>
      <c r="N9172" s="26">
        <f>VLOOKUP(K9172,Table!$A$2:$C$121,3,0)</f>
        <v>1</v>
      </c>
      <c r="O9172" s="13" t="str">
        <f>VLOOKUP(A9172,Table!$U$1:$V$230,2,0)</f>
        <v>Cubic</v>
      </c>
      <c r="P9172" s="1"/>
    </row>
    <row r="9173" spans="1:16">
      <c r="A9173" s="12">
        <v>225</v>
      </c>
      <c r="B9173" s="12">
        <v>64717</v>
      </c>
      <c r="C9173" s="12" t="s">
        <v>9818</v>
      </c>
      <c r="D9173" s="12" t="s">
        <v>2426</v>
      </c>
      <c r="E9173" s="17" t="s">
        <v>410</v>
      </c>
      <c r="F9173" s="25" t="str">
        <f>LEFT(E9173,MIN(FIND({0,1,2,3,4,5,6,7,8,9},ASC(E9173)&amp;1234567890))-1)</f>
        <v>Ba</v>
      </c>
      <c r="G9173" s="25">
        <f t="shared" si="286"/>
        <v>1</v>
      </c>
      <c r="H9173" s="25">
        <f>VLOOKUP(F9173,Table!$A$2:$C$121,2,0)</f>
        <v>2</v>
      </c>
      <c r="I9173" s="26">
        <f>VLOOKUP(F9173,Table!$A$2:$C$121,3,0)</f>
        <v>6</v>
      </c>
      <c r="J9173" s="17" t="s">
        <v>11632</v>
      </c>
      <c r="K9173" s="25" t="str">
        <f>LEFT(J9173,MIN(FIND({0,1,2,3,4,5,6,7,8,9},ASC(J9173)&amp;1234567890))-1)</f>
        <v>F</v>
      </c>
      <c r="L9173" s="25">
        <f t="shared" si="287"/>
        <v>2</v>
      </c>
      <c r="M9173" s="25">
        <f>VLOOKUP(K9173,Table!$A$2:$C$121,2,0)</f>
        <v>17</v>
      </c>
      <c r="N9173" s="26">
        <f>VLOOKUP(K9173,Table!$A$2:$C$121,3,0)</f>
        <v>2</v>
      </c>
      <c r="O9173" s="13" t="str">
        <f>VLOOKUP(A9173,Table!$U$1:$V$230,2,0)</f>
        <v>Cubic</v>
      </c>
      <c r="P9173" s="1"/>
    </row>
    <row r="9174" spans="1:16">
      <c r="A9174" s="12">
        <v>225</v>
      </c>
      <c r="B9174" s="12">
        <v>64734</v>
      </c>
      <c r="C9174" s="12" t="s">
        <v>9818</v>
      </c>
      <c r="D9174" s="12" t="s">
        <v>753</v>
      </c>
      <c r="E9174" s="17" t="s">
        <v>11342</v>
      </c>
      <c r="F9174" s="25" t="str">
        <f>LEFT(E9174,MIN(FIND({0,1,2,3,4,5,6,7,8,9},ASC(E9174)&amp;1234567890))-1)</f>
        <v>Ag</v>
      </c>
      <c r="G9174" s="25">
        <f t="shared" si="286"/>
        <v>1</v>
      </c>
      <c r="H9174" s="25">
        <f>VLOOKUP(F9174,Table!$A$2:$C$121,2,0)</f>
        <v>11</v>
      </c>
      <c r="I9174" s="26">
        <f>VLOOKUP(F9174,Table!$A$2:$C$121,3,0)</f>
        <v>5</v>
      </c>
      <c r="J9174" s="17" t="s">
        <v>11343</v>
      </c>
      <c r="K9174" s="25" t="str">
        <f>LEFT(J9174,MIN(FIND({0,1,2,3,4,5,6,7,8,9},ASC(J9174)&amp;1234567890))-1)</f>
        <v>Cl</v>
      </c>
      <c r="L9174" s="25">
        <f t="shared" si="287"/>
        <v>1</v>
      </c>
      <c r="M9174" s="25">
        <f>VLOOKUP(K9174,Table!$A$2:$C$121,2,0)</f>
        <v>17</v>
      </c>
      <c r="N9174" s="26">
        <f>VLOOKUP(K9174,Table!$A$2:$C$121,3,0)</f>
        <v>3</v>
      </c>
      <c r="O9174" s="13" t="str">
        <f>VLOOKUP(A9174,Table!$U$1:$V$230,2,0)</f>
        <v>Cubic</v>
      </c>
      <c r="P9174" s="1"/>
    </row>
    <row r="9175" spans="1:16">
      <c r="A9175" s="12">
        <v>225</v>
      </c>
      <c r="B9175" s="12">
        <v>64686</v>
      </c>
      <c r="C9175" s="12" t="s">
        <v>9818</v>
      </c>
      <c r="D9175" s="12" t="s">
        <v>9076</v>
      </c>
      <c r="E9175" s="17" t="s">
        <v>39</v>
      </c>
      <c r="F9175" s="25" t="str">
        <f>LEFT(E9175,MIN(FIND({0,1,2,3,4,5,6,7,8,9},ASC(E9175)&amp;1234567890))-1)</f>
        <v>K</v>
      </c>
      <c r="G9175" s="25">
        <f t="shared" si="286"/>
        <v>1</v>
      </c>
      <c r="H9175" s="25">
        <f>VLOOKUP(F9175,Table!$A$2:$C$121,2,0)</f>
        <v>1</v>
      </c>
      <c r="I9175" s="26">
        <f>VLOOKUP(F9175,Table!$A$2:$C$121,3,0)</f>
        <v>4</v>
      </c>
      <c r="J9175" s="17" t="s">
        <v>11679</v>
      </c>
      <c r="K9175" s="25" t="str">
        <f>LEFT(J9175,MIN(FIND({0,1,2,3,4,5,6,7,8,9},ASC(J9175)&amp;1234567890))-1)</f>
        <v>F</v>
      </c>
      <c r="L9175" s="25">
        <f t="shared" si="287"/>
        <v>1</v>
      </c>
      <c r="M9175" s="25">
        <f>VLOOKUP(K9175,Table!$A$2:$C$121,2,0)</f>
        <v>17</v>
      </c>
      <c r="N9175" s="26">
        <f>VLOOKUP(K9175,Table!$A$2:$C$121,3,0)</f>
        <v>2</v>
      </c>
      <c r="O9175" s="13" t="str">
        <f>VLOOKUP(A9175,Table!$U$1:$V$230,2,0)</f>
        <v>Cubic</v>
      </c>
      <c r="P9175" s="1"/>
    </row>
    <row r="9176" spans="1:16">
      <c r="A9176" s="12">
        <v>225</v>
      </c>
      <c r="B9176" s="12">
        <v>40073</v>
      </c>
      <c r="C9176" s="12" t="s">
        <v>9818</v>
      </c>
      <c r="D9176" s="12" t="s">
        <v>3576</v>
      </c>
      <c r="E9176" s="17" t="s">
        <v>12002</v>
      </c>
      <c r="F9176" s="25" t="str">
        <f>LEFT(E9176,MIN(FIND({0,1,2,3,4,5,6,7,8,9},ASC(E9176)&amp;1234567890))-1)</f>
        <v>Lu</v>
      </c>
      <c r="G9176" s="25">
        <f t="shared" si="286"/>
        <v>3</v>
      </c>
      <c r="H9176" s="25">
        <f>VLOOKUP(F9176,Table!$A$2:$C$121,2,0)</f>
        <v>3</v>
      </c>
      <c r="I9176" s="26">
        <f>VLOOKUP(F9176,Table!$A$2:$C$121,3,0)</f>
        <v>6</v>
      </c>
      <c r="J9176" s="17" t="s">
        <v>481</v>
      </c>
      <c r="K9176" s="25" t="str">
        <f>LEFT(J9176,MIN(FIND({0,1,2,3,4,5,6,7,8,9},ASC(J9176)&amp;1234567890))-1)</f>
        <v>S</v>
      </c>
      <c r="L9176" s="25">
        <f t="shared" si="287"/>
        <v>4</v>
      </c>
      <c r="M9176" s="25">
        <f>VLOOKUP(K9176,Table!$A$2:$C$121,2,0)</f>
        <v>16</v>
      </c>
      <c r="N9176" s="26">
        <f>VLOOKUP(K9176,Table!$A$2:$C$121,3,0)</f>
        <v>3</v>
      </c>
      <c r="O9176" s="13" t="str">
        <f>VLOOKUP(A9176,Table!$U$1:$V$230,2,0)</f>
        <v>Cubic</v>
      </c>
      <c r="P9176" s="1"/>
    </row>
    <row r="9177" spans="1:16">
      <c r="A9177" s="12">
        <v>225</v>
      </c>
      <c r="B9177" s="12">
        <v>40124</v>
      </c>
      <c r="C9177" s="12" t="s">
        <v>9818</v>
      </c>
      <c r="D9177" s="12" t="s">
        <v>9957</v>
      </c>
      <c r="E9177" s="17" t="s">
        <v>539</v>
      </c>
      <c r="F9177" s="25" t="str">
        <f>LEFT(E9177,MIN(FIND({0,1,2,3,4,5,6,7,8,9},ASC(E9177)&amp;1234567890))-1)</f>
        <v>Pt</v>
      </c>
      <c r="G9177" s="25">
        <f t="shared" si="286"/>
        <v>1</v>
      </c>
      <c r="H9177" s="25">
        <f>VLOOKUP(F9177,Table!$A$2:$C$121,2,0)</f>
        <v>10</v>
      </c>
      <c r="I9177" s="26">
        <f>VLOOKUP(F9177,Table!$A$2:$C$121,3,0)</f>
        <v>6</v>
      </c>
      <c r="J9177" s="17" t="s">
        <v>11286</v>
      </c>
      <c r="K9177" s="25" t="str">
        <f>LEFT(J9177,MIN(FIND({0,1,2,3,4,5,6,7,8,9},ASC(J9177)&amp;1234567890))-1)</f>
        <v>In</v>
      </c>
      <c r="L9177" s="25">
        <f t="shared" si="287"/>
        <v>1</v>
      </c>
      <c r="M9177" s="25">
        <f>VLOOKUP(K9177,Table!$A$2:$C$121,2,0)</f>
        <v>13</v>
      </c>
      <c r="N9177" s="26">
        <f>VLOOKUP(K9177,Table!$A$2:$C$121,3,0)</f>
        <v>5</v>
      </c>
      <c r="O9177" s="13" t="str">
        <f>VLOOKUP(A9177,Table!$U$1:$V$230,2,0)</f>
        <v>Cubic</v>
      </c>
      <c r="P9177" s="1"/>
    </row>
    <row r="9178" spans="1:16">
      <c r="A9178" s="12">
        <v>225</v>
      </c>
      <c r="B9178" s="12">
        <v>64902</v>
      </c>
      <c r="C9178" s="12" t="s">
        <v>9818</v>
      </c>
      <c r="D9178" s="12" t="s">
        <v>9958</v>
      </c>
      <c r="E9178" s="17" t="s">
        <v>14292</v>
      </c>
      <c r="F9178" s="25" t="str">
        <f>LEFT(E9178,MIN(FIND({0,1,2,3,4,5,6,7,8,9},ASC(E9178)&amp;1234567890))-1)</f>
        <v>Ti</v>
      </c>
      <c r="G9178" s="25">
        <f t="shared" si="286"/>
        <v>0.76</v>
      </c>
      <c r="H9178" s="25">
        <f>VLOOKUP(F9178,Table!$A$2:$C$121,2,0)</f>
        <v>4</v>
      </c>
      <c r="I9178" s="26">
        <f>VLOOKUP(F9178,Table!$A$2:$C$121,3,0)</f>
        <v>4</v>
      </c>
      <c r="J9178" s="17" t="s">
        <v>68</v>
      </c>
      <c r="K9178" s="25" t="str">
        <f>LEFT(J9178,MIN(FIND({0,1,2,3,4,5,6,7,8,9},ASC(J9178)&amp;1234567890))-1)</f>
        <v>N</v>
      </c>
      <c r="L9178" s="25">
        <f t="shared" si="287"/>
        <v>1</v>
      </c>
      <c r="M9178" s="25">
        <f>VLOOKUP(K9178,Table!$A$2:$C$121,2,0)</f>
        <v>15</v>
      </c>
      <c r="N9178" s="26">
        <f>VLOOKUP(K9178,Table!$A$2:$C$121,3,0)</f>
        <v>2</v>
      </c>
      <c r="O9178" s="13" t="str">
        <f>VLOOKUP(A9178,Table!$U$1:$V$230,2,0)</f>
        <v>Cubic</v>
      </c>
      <c r="P9178" s="1"/>
    </row>
    <row r="9179" spans="1:16">
      <c r="A9179" s="12">
        <v>225</v>
      </c>
      <c r="B9179" s="12">
        <v>61323</v>
      </c>
      <c r="C9179" s="12" t="s">
        <v>9818</v>
      </c>
      <c r="D9179" s="12" t="s">
        <v>667</v>
      </c>
      <c r="E9179" s="17" t="s">
        <v>11351</v>
      </c>
      <c r="F9179" s="25" t="str">
        <f>LEFT(E9179,MIN(FIND({0,1,2,3,4,5,6,7,8,9},ASC(E9179)&amp;1234567890))-1)</f>
        <v>Cu</v>
      </c>
      <c r="G9179" s="25">
        <f t="shared" si="286"/>
        <v>1</v>
      </c>
      <c r="H9179" s="25">
        <f>VLOOKUP(F9179,Table!$A$2:$C$121,2,0)</f>
        <v>11</v>
      </c>
      <c r="I9179" s="26">
        <f>VLOOKUP(F9179,Table!$A$2:$C$121,3,0)</f>
        <v>4</v>
      </c>
      <c r="J9179" s="17" t="s">
        <v>371</v>
      </c>
      <c r="K9179" s="25" t="str">
        <f>LEFT(J9179,MIN(FIND({0,1,2,3,4,5,6,7,8,9},ASC(J9179)&amp;1234567890))-1)</f>
        <v>O</v>
      </c>
      <c r="L9179" s="25">
        <f t="shared" si="287"/>
        <v>1</v>
      </c>
      <c r="M9179" s="25">
        <f>VLOOKUP(K9179,Table!$A$2:$C$121,2,0)</f>
        <v>16</v>
      </c>
      <c r="N9179" s="26">
        <f>VLOOKUP(K9179,Table!$A$2:$C$121,3,0)</f>
        <v>2</v>
      </c>
      <c r="O9179" s="13" t="str">
        <f>VLOOKUP(A9179,Table!$U$1:$V$230,2,0)</f>
        <v>Cubic</v>
      </c>
      <c r="P9179" s="1"/>
    </row>
    <row r="9180" spans="1:16">
      <c r="A9180" s="12">
        <v>225</v>
      </c>
      <c r="B9180" s="12">
        <v>40414</v>
      </c>
      <c r="C9180" s="12" t="s">
        <v>9818</v>
      </c>
      <c r="D9180" s="12" t="s">
        <v>3006</v>
      </c>
      <c r="E9180" s="17" t="s">
        <v>433</v>
      </c>
      <c r="F9180" s="25" t="str">
        <f>LEFT(E9180,MIN(FIND({0,1,2,3,4,5,6,7,8,9},ASC(E9180)&amp;1234567890))-1)</f>
        <v>Sr</v>
      </c>
      <c r="G9180" s="25">
        <f t="shared" si="286"/>
        <v>1</v>
      </c>
      <c r="H9180" s="25">
        <f>VLOOKUP(F9180,Table!$A$2:$C$121,2,0)</f>
        <v>2</v>
      </c>
      <c r="I9180" s="26">
        <f>VLOOKUP(F9180,Table!$A$2:$C$121,3,0)</f>
        <v>5</v>
      </c>
      <c r="J9180" s="17" t="s">
        <v>11632</v>
      </c>
      <c r="K9180" s="25" t="str">
        <f>LEFT(J9180,MIN(FIND({0,1,2,3,4,5,6,7,8,9},ASC(J9180)&amp;1234567890))-1)</f>
        <v>F</v>
      </c>
      <c r="L9180" s="25">
        <f t="shared" si="287"/>
        <v>2</v>
      </c>
      <c r="M9180" s="25">
        <f>VLOOKUP(K9180,Table!$A$2:$C$121,2,0)</f>
        <v>17</v>
      </c>
      <c r="N9180" s="26">
        <f>VLOOKUP(K9180,Table!$A$2:$C$121,3,0)</f>
        <v>2</v>
      </c>
      <c r="O9180" s="13" t="str">
        <f>VLOOKUP(A9180,Table!$U$1:$V$230,2,0)</f>
        <v>Cubic</v>
      </c>
      <c r="P9180" s="1"/>
    </row>
    <row r="9181" spans="1:16">
      <c r="A9181" s="12">
        <v>225</v>
      </c>
      <c r="B9181" s="12">
        <v>41358</v>
      </c>
      <c r="C9181" s="12" t="s">
        <v>9818</v>
      </c>
      <c r="D9181" s="12" t="s">
        <v>6746</v>
      </c>
      <c r="E9181" s="17" t="s">
        <v>11352</v>
      </c>
      <c r="F9181" s="25" t="str">
        <f>LEFT(E9181,MIN(FIND({0,1,2,3,4,5,6,7,8,9},ASC(E9181)&amp;1234567890))-1)</f>
        <v>Al</v>
      </c>
      <c r="G9181" s="25">
        <f t="shared" si="286"/>
        <v>1</v>
      </c>
      <c r="H9181" s="25">
        <f>VLOOKUP(F9181,Table!$A$2:$C$121,2,0)</f>
        <v>13</v>
      </c>
      <c r="I9181" s="26">
        <f>VLOOKUP(F9181,Table!$A$2:$C$121,3,0)</f>
        <v>3</v>
      </c>
      <c r="J9181" s="17" t="s">
        <v>68</v>
      </c>
      <c r="K9181" s="25" t="str">
        <f>LEFT(J9181,MIN(FIND({0,1,2,3,4,5,6,7,8,9},ASC(J9181)&amp;1234567890))-1)</f>
        <v>N</v>
      </c>
      <c r="L9181" s="25">
        <f t="shared" si="287"/>
        <v>1</v>
      </c>
      <c r="M9181" s="25">
        <f>VLOOKUP(K9181,Table!$A$2:$C$121,2,0)</f>
        <v>15</v>
      </c>
      <c r="N9181" s="26">
        <f>VLOOKUP(K9181,Table!$A$2:$C$121,3,0)</f>
        <v>2</v>
      </c>
      <c r="O9181" s="13" t="str">
        <f>VLOOKUP(A9181,Table!$U$1:$V$230,2,0)</f>
        <v>Cubic</v>
      </c>
      <c r="P9181" s="1"/>
    </row>
    <row r="9182" spans="1:16">
      <c r="A9182" s="12">
        <v>225</v>
      </c>
      <c r="B9182" s="12">
        <v>41567</v>
      </c>
      <c r="C9182" s="12" t="s">
        <v>9818</v>
      </c>
      <c r="D9182" s="12" t="s">
        <v>9959</v>
      </c>
      <c r="E9182" s="17" t="s">
        <v>12339</v>
      </c>
      <c r="F9182" s="25" t="str">
        <f>LEFT(E9182,MIN(FIND({0,1,2,3,4,5,6,7,8,9},ASC(E9182)&amp;1234567890))-1)</f>
        <v>Be</v>
      </c>
      <c r="G9182" s="25">
        <f t="shared" si="286"/>
        <v>2</v>
      </c>
      <c r="H9182" s="25">
        <f>VLOOKUP(F9182,Table!$A$2:$C$121,2,0)</f>
        <v>2</v>
      </c>
      <c r="I9182" s="26">
        <f>VLOOKUP(F9182,Table!$A$2:$C$121,3,0)</f>
        <v>2</v>
      </c>
      <c r="J9182" s="17" t="s">
        <v>614</v>
      </c>
      <c r="K9182" s="25" t="str">
        <f>LEFT(J9182,MIN(FIND({0,1,2,3,4,5,6,7,8,9},ASC(J9182)&amp;1234567890))-1)</f>
        <v>C</v>
      </c>
      <c r="L9182" s="25">
        <f t="shared" si="287"/>
        <v>1</v>
      </c>
      <c r="M9182" s="25">
        <f>VLOOKUP(K9182,Table!$A$2:$C$121,2,0)</f>
        <v>14</v>
      </c>
      <c r="N9182" s="26">
        <f>VLOOKUP(K9182,Table!$A$2:$C$121,3,0)</f>
        <v>2</v>
      </c>
      <c r="O9182" s="13" t="str">
        <f>VLOOKUP(A9182,Table!$U$1:$V$230,2,0)</f>
        <v>Cubic</v>
      </c>
      <c r="P9182" s="1"/>
    </row>
    <row r="9183" spans="1:16">
      <c r="A9183" s="12">
        <v>225</v>
      </c>
      <c r="B9183" s="12">
        <v>41588</v>
      </c>
      <c r="C9183" s="12" t="s">
        <v>9818</v>
      </c>
      <c r="D9183" s="12" t="s">
        <v>4845</v>
      </c>
      <c r="E9183" s="17" t="s">
        <v>46</v>
      </c>
      <c r="F9183" s="25" t="str">
        <f>LEFT(E9183,MIN(FIND({0,1,2,3,4,5,6,7,8,9},ASC(E9183)&amp;1234567890))-1)</f>
        <v>La</v>
      </c>
      <c r="G9183" s="25">
        <f t="shared" si="286"/>
        <v>1</v>
      </c>
      <c r="H9183" s="25">
        <f>VLOOKUP(F9183,Table!$A$2:$C$121,2,0)</f>
        <v>3</v>
      </c>
      <c r="I9183" s="26">
        <f>VLOOKUP(F9183,Table!$A$2:$C$121,3,0)</f>
        <v>6</v>
      </c>
      <c r="J9183" s="17" t="s">
        <v>12594</v>
      </c>
      <c r="K9183" s="25" t="str">
        <f>LEFT(J9183,MIN(FIND({0,1,2,3,4,5,6,7,8,9},ASC(J9183)&amp;1234567890))-1)</f>
        <v>D</v>
      </c>
      <c r="L9183" s="25">
        <f t="shared" si="287"/>
        <v>2.25</v>
      </c>
      <c r="M9183" s="25">
        <f>VLOOKUP(K9183,Table!$A$2:$C$121,2,0)</f>
        <v>1</v>
      </c>
      <c r="N9183" s="26">
        <f>VLOOKUP(K9183,Table!$A$2:$C$121,3,0)</f>
        <v>1</v>
      </c>
      <c r="O9183" s="13" t="str">
        <f>VLOOKUP(A9183,Table!$U$1:$V$230,2,0)</f>
        <v>Cubic</v>
      </c>
      <c r="P9183" s="1"/>
    </row>
    <row r="9184" spans="1:16">
      <c r="A9184" s="12">
        <v>225</v>
      </c>
      <c r="B9184" s="12">
        <v>41140</v>
      </c>
      <c r="C9184" s="12" t="s">
        <v>9818</v>
      </c>
      <c r="D9184" s="12" t="s">
        <v>8294</v>
      </c>
      <c r="E9184" s="17" t="s">
        <v>461</v>
      </c>
      <c r="F9184" s="25" t="str">
        <f>LEFT(E9184,MIN(FIND({0,1,2,3,4,5,6,7,8,9},ASC(E9184)&amp;1234567890))-1)</f>
        <v>Cu</v>
      </c>
      <c r="G9184" s="25">
        <f t="shared" si="286"/>
        <v>2</v>
      </c>
      <c r="H9184" s="25">
        <f>VLOOKUP(F9184,Table!$A$2:$C$121,2,0)</f>
        <v>11</v>
      </c>
      <c r="I9184" s="26">
        <f>VLOOKUP(F9184,Table!$A$2:$C$121,3,0)</f>
        <v>4</v>
      </c>
      <c r="J9184" s="17" t="s">
        <v>47</v>
      </c>
      <c r="K9184" s="25" t="str">
        <f>LEFT(J9184,MIN(FIND({0,1,2,3,4,5,6,7,8,9},ASC(J9184)&amp;1234567890))-1)</f>
        <v>Se</v>
      </c>
      <c r="L9184" s="25">
        <f t="shared" si="287"/>
        <v>1</v>
      </c>
      <c r="M9184" s="25">
        <f>VLOOKUP(K9184,Table!$A$2:$C$121,2,0)</f>
        <v>16</v>
      </c>
      <c r="N9184" s="26">
        <f>VLOOKUP(K9184,Table!$A$2:$C$121,3,0)</f>
        <v>4</v>
      </c>
      <c r="O9184" s="13" t="str">
        <f>VLOOKUP(A9184,Table!$U$1:$V$230,2,0)</f>
        <v>Cubic</v>
      </c>
      <c r="P9184" s="1"/>
    </row>
    <row r="9185" spans="1:16">
      <c r="A9185" s="12">
        <v>225</v>
      </c>
      <c r="B9185" s="12">
        <v>40324</v>
      </c>
      <c r="C9185" s="12" t="s">
        <v>9818</v>
      </c>
      <c r="D9185" s="12" t="s">
        <v>9960</v>
      </c>
      <c r="E9185" s="17" t="s">
        <v>12434</v>
      </c>
      <c r="F9185" s="25" t="str">
        <f>LEFT(E9185,MIN(FIND({0,1,2,3,4,5,6,7,8,9},ASC(E9185)&amp;1234567890))-1)</f>
        <v>Ir</v>
      </c>
      <c r="G9185" s="25">
        <f t="shared" si="286"/>
        <v>0.88</v>
      </c>
      <c r="H9185" s="25">
        <f>VLOOKUP(F9185,Table!$A$2:$C$121,2,0)</f>
        <v>9</v>
      </c>
      <c r="I9185" s="26">
        <f>VLOOKUP(F9185,Table!$A$2:$C$121,3,0)</f>
        <v>6</v>
      </c>
      <c r="J9185" s="17" t="s">
        <v>14293</v>
      </c>
      <c r="K9185" s="25" t="str">
        <f>LEFT(J9185,MIN(FIND({0,1,2,3,4,5,6,7,8,9},ASC(J9185)&amp;1234567890))-1)</f>
        <v>Os</v>
      </c>
      <c r="L9185" s="25">
        <f t="shared" si="287"/>
        <v>0.12</v>
      </c>
      <c r="M9185" s="25">
        <f>VLOOKUP(K9185,Table!$A$2:$C$121,2,0)</f>
        <v>8</v>
      </c>
      <c r="N9185" s="26">
        <f>VLOOKUP(K9185,Table!$A$2:$C$121,3,0)</f>
        <v>6</v>
      </c>
      <c r="O9185" s="13" t="str">
        <f>VLOOKUP(A9185,Table!$U$1:$V$230,2,0)</f>
        <v>Cubic</v>
      </c>
      <c r="P9185" s="1"/>
    </row>
    <row r="9186" spans="1:16">
      <c r="A9186" s="12">
        <v>225</v>
      </c>
      <c r="B9186" s="12">
        <v>40348</v>
      </c>
      <c r="C9186" s="12" t="s">
        <v>9818</v>
      </c>
      <c r="D9186" s="12" t="s">
        <v>15315</v>
      </c>
      <c r="E9186" s="17" t="s">
        <v>15325</v>
      </c>
      <c r="F9186" s="25" t="str">
        <f>LEFT(E9186,MIN(FIND({0,1,2,3,4,5,6,7,8,9},ASC(E9186)&amp;1234567890))-1)</f>
        <v>Ir</v>
      </c>
      <c r="G9186" s="25">
        <f t="shared" si="286"/>
        <v>0.83</v>
      </c>
      <c r="H9186" s="25">
        <f>VLOOKUP(F9186,Table!$A$2:$C$121,2,0)</f>
        <v>9</v>
      </c>
      <c r="I9186" s="26">
        <f>VLOOKUP(F9186,Table!$A$2:$C$121,3,0)</f>
        <v>6</v>
      </c>
      <c r="J9186" s="17" t="s">
        <v>15350</v>
      </c>
      <c r="K9186" s="25" t="str">
        <f>LEFT(J9186,MIN(FIND({0,1,2,3,4,5,6,7,8,9},ASC(J9186)&amp;1234567890))-1)</f>
        <v>Pt</v>
      </c>
      <c r="L9186" s="25">
        <f t="shared" si="287"/>
        <v>0.17</v>
      </c>
      <c r="M9186" s="25">
        <f>VLOOKUP(K9186,Table!$A$2:$C$121,2,0)</f>
        <v>10</v>
      </c>
      <c r="N9186" s="26">
        <f>VLOOKUP(K9186,Table!$A$2:$C$121,3,0)</f>
        <v>6</v>
      </c>
      <c r="O9186" s="13" t="str">
        <f>VLOOKUP(A9186,Table!$U$1:$V$230,2,0)</f>
        <v>Cubic</v>
      </c>
      <c r="P9186" s="1"/>
    </row>
    <row r="9187" spans="1:16">
      <c r="A9187" s="12">
        <v>225</v>
      </c>
      <c r="B9187" s="12">
        <v>40356</v>
      </c>
      <c r="C9187" s="12" t="s">
        <v>9818</v>
      </c>
      <c r="D9187" s="12" t="s">
        <v>9961</v>
      </c>
      <c r="E9187" s="17" t="s">
        <v>14294</v>
      </c>
      <c r="F9187" s="25" t="str">
        <f>LEFT(E9187,MIN(FIND({0,1,2,3,4,5,6,7,8,9},ASC(E9187)&amp;1234567890))-1)</f>
        <v>Rh</v>
      </c>
      <c r="G9187" s="25">
        <f t="shared" si="286"/>
        <v>0.56999999999999995</v>
      </c>
      <c r="H9187" s="25">
        <f>VLOOKUP(F9187,Table!$A$2:$C$121,2,0)</f>
        <v>9</v>
      </c>
      <c r="I9187" s="26">
        <f>VLOOKUP(F9187,Table!$A$2:$C$121,3,0)</f>
        <v>5</v>
      </c>
      <c r="J9187" s="17" t="s">
        <v>14295</v>
      </c>
      <c r="K9187" s="25" t="str">
        <f>LEFT(J9187,MIN(FIND({0,1,2,3,4,5,6,7,8,9},ASC(J9187)&amp;1234567890))-1)</f>
        <v>Pt</v>
      </c>
      <c r="L9187" s="25">
        <f t="shared" si="287"/>
        <v>0.43</v>
      </c>
      <c r="M9187" s="25">
        <f>VLOOKUP(K9187,Table!$A$2:$C$121,2,0)</f>
        <v>10</v>
      </c>
      <c r="N9187" s="26">
        <f>VLOOKUP(K9187,Table!$A$2:$C$121,3,0)</f>
        <v>6</v>
      </c>
      <c r="O9187" s="13" t="str">
        <f>VLOOKUP(A9187,Table!$U$1:$V$230,2,0)</f>
        <v>Cubic</v>
      </c>
      <c r="P9187" s="1"/>
    </row>
    <row r="9188" spans="1:16">
      <c r="A9188" s="12">
        <v>225</v>
      </c>
      <c r="B9188" s="12">
        <v>65410</v>
      </c>
      <c r="C9188" s="12" t="s">
        <v>9818</v>
      </c>
      <c r="D9188" s="12" t="s">
        <v>9962</v>
      </c>
      <c r="E9188" s="17" t="s">
        <v>50</v>
      </c>
      <c r="F9188" s="25" t="str">
        <f>LEFT(E9188,MIN(FIND({0,1,2,3,4,5,6,7,8,9},ASC(E9188)&amp;1234567890))-1)</f>
        <v>Ti</v>
      </c>
      <c r="G9188" s="25">
        <f t="shared" si="286"/>
        <v>1</v>
      </c>
      <c r="H9188" s="25">
        <f>VLOOKUP(F9188,Table!$A$2:$C$121,2,0)</f>
        <v>4</v>
      </c>
      <c r="I9188" s="26">
        <f>VLOOKUP(F9188,Table!$A$2:$C$121,3,0)</f>
        <v>4</v>
      </c>
      <c r="J9188" s="17" t="s">
        <v>11632</v>
      </c>
      <c r="K9188" s="25" t="str">
        <f>LEFT(J9188,MIN(FIND({0,1,2,3,4,5,6,7,8,9},ASC(J9188)&amp;1234567890))-1)</f>
        <v>F</v>
      </c>
      <c r="L9188" s="25">
        <f t="shared" si="287"/>
        <v>2</v>
      </c>
      <c r="M9188" s="25">
        <f>VLOOKUP(K9188,Table!$A$2:$C$121,2,0)</f>
        <v>17</v>
      </c>
      <c r="N9188" s="26">
        <f>VLOOKUP(K9188,Table!$A$2:$C$121,3,0)</f>
        <v>2</v>
      </c>
      <c r="O9188" s="13" t="str">
        <f>VLOOKUP(A9188,Table!$U$1:$V$230,2,0)</f>
        <v>Cubic</v>
      </c>
      <c r="P9188" s="1"/>
    </row>
    <row r="9189" spans="1:16">
      <c r="A9189" s="12">
        <v>225</v>
      </c>
      <c r="B9189" s="12">
        <v>68028</v>
      </c>
      <c r="C9189" s="12" t="s">
        <v>9818</v>
      </c>
      <c r="D9189" s="12" t="s">
        <v>5009</v>
      </c>
      <c r="E9189" s="17" t="s">
        <v>11874</v>
      </c>
      <c r="F9189" s="25" t="str">
        <f>LEFT(E9189,MIN(FIND({0,1,2,3,4,5,6,7,8,9},ASC(E9189)&amp;1234567890))-1)</f>
        <v>Sc</v>
      </c>
      <c r="G9189" s="25">
        <f t="shared" si="286"/>
        <v>1</v>
      </c>
      <c r="H9189" s="25">
        <f>VLOOKUP(F9189,Table!$A$2:$C$121,2,0)</f>
        <v>3</v>
      </c>
      <c r="I9189" s="26">
        <f>VLOOKUP(F9189,Table!$A$2:$C$121,3,0)</f>
        <v>4</v>
      </c>
      <c r="J9189" s="17" t="s">
        <v>12035</v>
      </c>
      <c r="K9189" s="25" t="str">
        <f>LEFT(J9189,MIN(FIND({0,1,2,3,4,5,6,7,8,9},ASC(J9189)&amp;1234567890))-1)</f>
        <v>B</v>
      </c>
      <c r="L9189" s="25">
        <f t="shared" si="287"/>
        <v>12</v>
      </c>
      <c r="M9189" s="25">
        <f>VLOOKUP(K9189,Table!$A$2:$C$121,2,0)</f>
        <v>13</v>
      </c>
      <c r="N9189" s="26">
        <f>VLOOKUP(K9189,Table!$A$2:$C$121,3,0)</f>
        <v>2</v>
      </c>
      <c r="O9189" s="13" t="str">
        <f>VLOOKUP(A9189,Table!$U$1:$V$230,2,0)</f>
        <v>Cubic</v>
      </c>
      <c r="P9189" s="1"/>
    </row>
    <row r="9190" spans="1:16">
      <c r="A9190" s="12">
        <v>225</v>
      </c>
      <c r="B9190" s="12">
        <v>67413</v>
      </c>
      <c r="C9190" s="12" t="s">
        <v>9818</v>
      </c>
      <c r="D9190" s="12" t="s">
        <v>9963</v>
      </c>
      <c r="E9190" s="17" t="s">
        <v>11363</v>
      </c>
      <c r="F9190" s="25" t="str">
        <f>LEFT(E9190,MIN(FIND({0,1,2,3,4,5,6,7,8,9},ASC(E9190)&amp;1234567890))-1)</f>
        <v>Th</v>
      </c>
      <c r="G9190" s="25">
        <f t="shared" si="286"/>
        <v>1</v>
      </c>
      <c r="H9190" s="25">
        <f>VLOOKUP(F9190,Table!$A$2:$C$121,2,0)</f>
        <v>3</v>
      </c>
      <c r="I9190" s="26">
        <f>VLOOKUP(F9190,Table!$A$2:$C$121,3,0)</f>
        <v>7</v>
      </c>
      <c r="J9190" s="17" t="s">
        <v>14296</v>
      </c>
      <c r="K9190" s="25" t="str">
        <f>LEFT(J9190,MIN(FIND({0,1,2,3,4,5,6,7,8,9},ASC(J9190)&amp;1234567890))-1)</f>
        <v>O</v>
      </c>
      <c r="L9190" s="25">
        <f t="shared" si="287"/>
        <v>2.016</v>
      </c>
      <c r="M9190" s="25">
        <f>VLOOKUP(K9190,Table!$A$2:$C$121,2,0)</f>
        <v>16</v>
      </c>
      <c r="N9190" s="26">
        <f>VLOOKUP(K9190,Table!$A$2:$C$121,3,0)</f>
        <v>2</v>
      </c>
      <c r="O9190" s="13" t="str">
        <f>VLOOKUP(A9190,Table!$U$1:$V$230,2,0)</f>
        <v>Cubic</v>
      </c>
      <c r="P9190" s="1"/>
    </row>
    <row r="9191" spans="1:16">
      <c r="A9191" s="12">
        <v>225</v>
      </c>
      <c r="B9191" s="12">
        <v>67414</v>
      </c>
      <c r="C9191" s="12" t="s">
        <v>9818</v>
      </c>
      <c r="D9191" s="12" t="s">
        <v>9964</v>
      </c>
      <c r="E9191" s="17" t="s">
        <v>11947</v>
      </c>
      <c r="F9191" s="25" t="str">
        <f>LEFT(E9191,MIN(FIND({0,1,2,3,4,5,6,7,8,9},ASC(E9191)&amp;1234567890))-1)</f>
        <v>Cm</v>
      </c>
      <c r="G9191" s="25">
        <f t="shared" si="286"/>
        <v>1</v>
      </c>
      <c r="H9191" s="25">
        <f>VLOOKUP(F9191,Table!$A$2:$C$121,2,0)</f>
        <v>3</v>
      </c>
      <c r="I9191" s="26">
        <f>VLOOKUP(F9191,Table!$A$2:$C$121,3,0)</f>
        <v>7</v>
      </c>
      <c r="J9191" s="17" t="s">
        <v>12569</v>
      </c>
      <c r="K9191" s="25" t="str">
        <f>LEFT(J9191,MIN(FIND({0,1,2,3,4,5,6,7,8,9},ASC(J9191)&amp;1234567890))-1)</f>
        <v>O</v>
      </c>
      <c r="L9191" s="25">
        <f t="shared" si="287"/>
        <v>1.97</v>
      </c>
      <c r="M9191" s="25">
        <f>VLOOKUP(K9191,Table!$A$2:$C$121,2,0)</f>
        <v>16</v>
      </c>
      <c r="N9191" s="26">
        <f>VLOOKUP(K9191,Table!$A$2:$C$121,3,0)</f>
        <v>2</v>
      </c>
      <c r="O9191" s="13" t="str">
        <f>VLOOKUP(A9191,Table!$U$1:$V$230,2,0)</f>
        <v>Cubic</v>
      </c>
      <c r="P9191" s="1"/>
    </row>
    <row r="9192" spans="1:16">
      <c r="A9192" s="12">
        <v>225</v>
      </c>
      <c r="B9192" s="12">
        <v>69536</v>
      </c>
      <c r="C9192" s="12" t="s">
        <v>9818</v>
      </c>
      <c r="D9192" s="12" t="s">
        <v>9965</v>
      </c>
      <c r="E9192" s="17" t="s">
        <v>14297</v>
      </c>
      <c r="F9192" s="25" t="str">
        <f>LEFT(E9192,MIN(FIND({0,1,2,3,4,5,6,7,8,9},ASC(E9192)&amp;1234567890))-1)</f>
        <v>Mn</v>
      </c>
      <c r="G9192" s="25">
        <f t="shared" si="286"/>
        <v>23</v>
      </c>
      <c r="H9192" s="25">
        <f>VLOOKUP(F9192,Table!$A$2:$C$121,2,0)</f>
        <v>7</v>
      </c>
      <c r="I9192" s="26">
        <f>VLOOKUP(F9192,Table!$A$2:$C$121,3,0)</f>
        <v>4</v>
      </c>
      <c r="J9192" s="17" t="s">
        <v>11733</v>
      </c>
      <c r="K9192" s="25" t="str">
        <f>LEFT(J9192,MIN(FIND({0,1,2,3,4,5,6,7,8,9},ASC(J9192)&amp;1234567890))-1)</f>
        <v>C</v>
      </c>
      <c r="L9192" s="25">
        <f t="shared" si="287"/>
        <v>6</v>
      </c>
      <c r="M9192" s="25">
        <f>VLOOKUP(K9192,Table!$A$2:$C$121,2,0)</f>
        <v>14</v>
      </c>
      <c r="N9192" s="26">
        <f>VLOOKUP(K9192,Table!$A$2:$C$121,3,0)</f>
        <v>2</v>
      </c>
      <c r="O9192" s="13" t="str">
        <f>VLOOKUP(A9192,Table!$U$1:$V$230,2,0)</f>
        <v>Cubic</v>
      </c>
      <c r="P9192" s="1"/>
    </row>
    <row r="9193" spans="1:16">
      <c r="A9193" s="12">
        <v>225</v>
      </c>
      <c r="B9193" s="12">
        <v>69595</v>
      </c>
      <c r="C9193" s="12" t="s">
        <v>9818</v>
      </c>
      <c r="D9193" s="12" t="s">
        <v>9966</v>
      </c>
      <c r="E9193" s="17" t="s">
        <v>11498</v>
      </c>
      <c r="F9193" s="25" t="str">
        <f>LEFT(E9193,MIN(FIND({0,1,2,3,4,5,6,7,8,9},ASC(E9193)&amp;1234567890))-1)</f>
        <v>Rb</v>
      </c>
      <c r="G9193" s="25">
        <f t="shared" si="286"/>
        <v>1</v>
      </c>
      <c r="H9193" s="25">
        <f>VLOOKUP(F9193,Table!$A$2:$C$121,2,0)</f>
        <v>1</v>
      </c>
      <c r="I9193" s="26">
        <f>VLOOKUP(F9193,Table!$A$2:$C$121,3,0)</f>
        <v>5</v>
      </c>
      <c r="J9193" s="17" t="s">
        <v>11413</v>
      </c>
      <c r="K9193" s="25" t="str">
        <f>LEFT(J9193,MIN(FIND({0,1,2,3,4,5,6,7,8,9},ASC(J9193)&amp;1234567890))-1)</f>
        <v>D</v>
      </c>
      <c r="L9193" s="25">
        <f t="shared" si="287"/>
        <v>1</v>
      </c>
      <c r="M9193" s="25">
        <f>VLOOKUP(K9193,Table!$A$2:$C$121,2,0)</f>
        <v>1</v>
      </c>
      <c r="N9193" s="26">
        <f>VLOOKUP(K9193,Table!$A$2:$C$121,3,0)</f>
        <v>1</v>
      </c>
      <c r="O9193" s="13" t="str">
        <f>VLOOKUP(A9193,Table!$U$1:$V$230,2,0)</f>
        <v>Cubic</v>
      </c>
      <c r="P9193" s="1"/>
    </row>
    <row r="9194" spans="1:16">
      <c r="A9194" s="12">
        <v>225</v>
      </c>
      <c r="B9194" s="12">
        <v>69597</v>
      </c>
      <c r="C9194" s="12" t="s">
        <v>9818</v>
      </c>
      <c r="D9194" s="12" t="s">
        <v>9967</v>
      </c>
      <c r="E9194" s="17" t="s">
        <v>376</v>
      </c>
      <c r="F9194" s="25" t="str">
        <f>LEFT(E9194,MIN(FIND({0,1,2,3,4,5,6,7,8,9},ASC(E9194)&amp;1234567890))-1)</f>
        <v>Cs</v>
      </c>
      <c r="G9194" s="25">
        <f t="shared" si="286"/>
        <v>1</v>
      </c>
      <c r="H9194" s="25">
        <f>VLOOKUP(F9194,Table!$A$2:$C$121,2,0)</f>
        <v>1</v>
      </c>
      <c r="I9194" s="26">
        <f>VLOOKUP(F9194,Table!$A$2:$C$121,3,0)</f>
        <v>6</v>
      </c>
      <c r="J9194" s="17" t="s">
        <v>11413</v>
      </c>
      <c r="K9194" s="25" t="str">
        <f>LEFT(J9194,MIN(FIND({0,1,2,3,4,5,6,7,8,9},ASC(J9194)&amp;1234567890))-1)</f>
        <v>D</v>
      </c>
      <c r="L9194" s="25">
        <f t="shared" si="287"/>
        <v>1</v>
      </c>
      <c r="M9194" s="25">
        <f>VLOOKUP(K9194,Table!$A$2:$C$121,2,0)</f>
        <v>1</v>
      </c>
      <c r="N9194" s="26">
        <f>VLOOKUP(K9194,Table!$A$2:$C$121,3,0)</f>
        <v>1</v>
      </c>
      <c r="O9194" s="13" t="str">
        <f>VLOOKUP(A9194,Table!$U$1:$V$230,2,0)</f>
        <v>Cubic</v>
      </c>
      <c r="P9194" s="1"/>
    </row>
    <row r="9195" spans="1:16">
      <c r="A9195" s="12">
        <v>225</v>
      </c>
      <c r="B9195" s="12">
        <v>69677</v>
      </c>
      <c r="C9195" s="12" t="s">
        <v>9818</v>
      </c>
      <c r="D9195" s="12" t="s">
        <v>6724</v>
      </c>
      <c r="E9195" s="17" t="s">
        <v>11697</v>
      </c>
      <c r="F9195" s="25" t="str">
        <f>LEFT(E9195,MIN(FIND({0,1,2,3,4,5,6,7,8,9},ASC(E9195)&amp;1234567890))-1)</f>
        <v>Na</v>
      </c>
      <c r="G9195" s="25">
        <f t="shared" si="286"/>
        <v>3</v>
      </c>
      <c r="H9195" s="25">
        <f>VLOOKUP(F9195,Table!$A$2:$C$121,2,0)</f>
        <v>1</v>
      </c>
      <c r="I9195" s="26">
        <f>VLOOKUP(F9195,Table!$A$2:$C$121,3,0)</f>
        <v>3</v>
      </c>
      <c r="J9195" s="17" t="s">
        <v>540</v>
      </c>
      <c r="K9195" s="25" t="str">
        <f>LEFT(J9195,MIN(FIND({0,1,2,3,4,5,6,7,8,9},ASC(J9195)&amp;1234567890))-1)</f>
        <v>As</v>
      </c>
      <c r="L9195" s="25">
        <f t="shared" si="287"/>
        <v>1</v>
      </c>
      <c r="M9195" s="25">
        <f>VLOOKUP(K9195,Table!$A$2:$C$121,2,0)</f>
        <v>15</v>
      </c>
      <c r="N9195" s="26">
        <f>VLOOKUP(K9195,Table!$A$2:$C$121,3,0)</f>
        <v>4</v>
      </c>
      <c r="O9195" s="13" t="str">
        <f>VLOOKUP(A9195,Table!$U$1:$V$230,2,0)</f>
        <v>Cubic</v>
      </c>
      <c r="P9195" s="1"/>
    </row>
    <row r="9196" spans="1:16">
      <c r="A9196" s="12">
        <v>225</v>
      </c>
      <c r="B9196" s="12">
        <v>65140</v>
      </c>
      <c r="C9196" s="12" t="s">
        <v>9818</v>
      </c>
      <c r="D9196" s="12" t="s">
        <v>9968</v>
      </c>
      <c r="E9196" s="17" t="s">
        <v>11363</v>
      </c>
      <c r="F9196" s="25" t="str">
        <f>LEFT(E9196,MIN(FIND({0,1,2,3,4,5,6,7,8,9},ASC(E9196)&amp;1234567890))-1)</f>
        <v>Th</v>
      </c>
      <c r="G9196" s="25">
        <f t="shared" si="286"/>
        <v>1</v>
      </c>
      <c r="H9196" s="25">
        <f>VLOOKUP(F9196,Table!$A$2:$C$121,2,0)</f>
        <v>3</v>
      </c>
      <c r="I9196" s="26">
        <f>VLOOKUP(F9196,Table!$A$2:$C$121,3,0)</f>
        <v>7</v>
      </c>
      <c r="J9196" s="17" t="s">
        <v>11467</v>
      </c>
      <c r="K9196" s="25" t="str">
        <f>LEFT(J9196,MIN(FIND({0,1,2,3,4,5,6,7,8,9},ASC(J9196)&amp;1234567890))-1)</f>
        <v>P</v>
      </c>
      <c r="L9196" s="25">
        <f t="shared" si="287"/>
        <v>1</v>
      </c>
      <c r="M9196" s="25">
        <f>VLOOKUP(K9196,Table!$A$2:$C$121,2,0)</f>
        <v>15</v>
      </c>
      <c r="N9196" s="26">
        <f>VLOOKUP(K9196,Table!$A$2:$C$121,3,0)</f>
        <v>3</v>
      </c>
      <c r="O9196" s="13" t="str">
        <f>VLOOKUP(A9196,Table!$U$1:$V$230,2,0)</f>
        <v>Cubic</v>
      </c>
      <c r="P9196" s="1"/>
    </row>
    <row r="9197" spans="1:16">
      <c r="A9197" s="12">
        <v>225</v>
      </c>
      <c r="B9197" s="12">
        <v>66721</v>
      </c>
      <c r="C9197" s="12" t="s">
        <v>9818</v>
      </c>
      <c r="D9197" s="12" t="s">
        <v>9969</v>
      </c>
      <c r="E9197" s="17" t="s">
        <v>14298</v>
      </c>
      <c r="F9197" s="25" t="str">
        <f>LEFT(E9197,MIN(FIND({0,1,2,3,4,5,6,7,8,9},ASC(E9197)&amp;1234567890))-1)</f>
        <v>Yb</v>
      </c>
      <c r="G9197" s="25">
        <f t="shared" si="286"/>
        <v>7.24</v>
      </c>
      <c r="H9197" s="25">
        <f>VLOOKUP(F9197,Table!$A$2:$C$121,2,0)</f>
        <v>3</v>
      </c>
      <c r="I9197" s="26">
        <f>VLOOKUP(F9197,Table!$A$2:$C$121,3,0)</f>
        <v>6</v>
      </c>
      <c r="J9197" s="17" t="s">
        <v>11408</v>
      </c>
      <c r="K9197" s="25" t="str">
        <f>LEFT(J9197,MIN(FIND({0,1,2,3,4,5,6,7,8,9},ASC(J9197)&amp;1234567890))-1)</f>
        <v>Se</v>
      </c>
      <c r="L9197" s="25">
        <f t="shared" si="287"/>
        <v>8</v>
      </c>
      <c r="M9197" s="25">
        <f>VLOOKUP(K9197,Table!$A$2:$C$121,2,0)</f>
        <v>16</v>
      </c>
      <c r="N9197" s="26">
        <f>VLOOKUP(K9197,Table!$A$2:$C$121,3,0)</f>
        <v>4</v>
      </c>
      <c r="O9197" s="13" t="str">
        <f>VLOOKUP(A9197,Table!$U$1:$V$230,2,0)</f>
        <v>Cubic</v>
      </c>
      <c r="P9197" s="1"/>
    </row>
    <row r="9198" spans="1:16">
      <c r="A9198" s="12">
        <v>225</v>
      </c>
      <c r="B9198" s="12">
        <v>66728</v>
      </c>
      <c r="C9198" s="12" t="s">
        <v>9818</v>
      </c>
      <c r="D9198" s="12" t="s">
        <v>9970</v>
      </c>
      <c r="E9198" s="17" t="s">
        <v>11913</v>
      </c>
      <c r="F9198" s="25" t="str">
        <f>LEFT(E9198,MIN(FIND({0,1,2,3,4,5,6,7,8,9},ASC(E9198)&amp;1234567890))-1)</f>
        <v>K</v>
      </c>
      <c r="G9198" s="25">
        <f t="shared" si="286"/>
        <v>3</v>
      </c>
      <c r="H9198" s="25">
        <f>VLOOKUP(F9198,Table!$A$2:$C$121,2,0)</f>
        <v>1</v>
      </c>
      <c r="I9198" s="26">
        <f>VLOOKUP(F9198,Table!$A$2:$C$121,3,0)</f>
        <v>4</v>
      </c>
      <c r="J9198" s="17" t="s">
        <v>11427</v>
      </c>
      <c r="K9198" s="25" t="str">
        <f>LEFT(J9198,MIN(FIND({0,1,2,3,4,5,6,7,8,9},ASC(J9198)&amp;1234567890))-1)</f>
        <v>C</v>
      </c>
      <c r="L9198" s="25">
        <f t="shared" si="287"/>
        <v>60</v>
      </c>
      <c r="M9198" s="25">
        <f>VLOOKUP(K9198,Table!$A$2:$C$121,2,0)</f>
        <v>14</v>
      </c>
      <c r="N9198" s="26">
        <f>VLOOKUP(K9198,Table!$A$2:$C$121,3,0)</f>
        <v>2</v>
      </c>
      <c r="O9198" s="13" t="str">
        <f>VLOOKUP(A9198,Table!$U$1:$V$230,2,0)</f>
        <v>Cubic</v>
      </c>
      <c r="P9198" s="1"/>
    </row>
    <row r="9199" spans="1:16">
      <c r="A9199" s="12">
        <v>225</v>
      </c>
      <c r="B9199" s="12">
        <v>65061</v>
      </c>
      <c r="C9199" s="12" t="s">
        <v>9818</v>
      </c>
      <c r="D9199" s="12" t="s">
        <v>754</v>
      </c>
      <c r="E9199" s="17" t="s">
        <v>11342</v>
      </c>
      <c r="F9199" s="25" t="str">
        <f>LEFT(E9199,MIN(FIND({0,1,2,3,4,5,6,7,8,9},ASC(E9199)&amp;1234567890))-1)</f>
        <v>Ag</v>
      </c>
      <c r="G9199" s="25">
        <f t="shared" si="286"/>
        <v>1</v>
      </c>
      <c r="H9199" s="25">
        <f>VLOOKUP(F9199,Table!$A$2:$C$121,2,0)</f>
        <v>11</v>
      </c>
      <c r="I9199" s="26">
        <f>VLOOKUP(F9199,Table!$A$2:$C$121,3,0)</f>
        <v>5</v>
      </c>
      <c r="J9199" s="17" t="s">
        <v>11344</v>
      </c>
      <c r="K9199" s="25" t="str">
        <f>LEFT(J9199,MIN(FIND({0,1,2,3,4,5,6,7,8,9},ASC(J9199)&amp;1234567890))-1)</f>
        <v>Br</v>
      </c>
      <c r="L9199" s="25">
        <f t="shared" si="287"/>
        <v>1</v>
      </c>
      <c r="M9199" s="25">
        <f>VLOOKUP(K9199,Table!$A$2:$C$121,2,0)</f>
        <v>17</v>
      </c>
      <c r="N9199" s="26">
        <f>VLOOKUP(K9199,Table!$A$2:$C$121,3,0)</f>
        <v>4</v>
      </c>
      <c r="O9199" s="13" t="str">
        <f>VLOOKUP(A9199,Table!$U$1:$V$230,2,0)</f>
        <v>Cubic</v>
      </c>
      <c r="P9199" s="1"/>
    </row>
    <row r="9200" spans="1:16">
      <c r="A9200" s="12">
        <v>225</v>
      </c>
      <c r="B9200" s="12">
        <v>66878</v>
      </c>
      <c r="C9200" s="12" t="s">
        <v>9818</v>
      </c>
      <c r="D9200" s="12" t="s">
        <v>9971</v>
      </c>
      <c r="E9200" s="17" t="s">
        <v>11690</v>
      </c>
      <c r="F9200" s="25" t="str">
        <f>LEFT(E9200,MIN(FIND({0,1,2,3,4,5,6,7,8,9},ASC(E9200)&amp;1234567890))-1)</f>
        <v>Rb</v>
      </c>
      <c r="G9200" s="25">
        <f t="shared" si="286"/>
        <v>3</v>
      </c>
      <c r="H9200" s="25">
        <f>VLOOKUP(F9200,Table!$A$2:$C$121,2,0)</f>
        <v>1</v>
      </c>
      <c r="I9200" s="26">
        <f>VLOOKUP(F9200,Table!$A$2:$C$121,3,0)</f>
        <v>5</v>
      </c>
      <c r="J9200" s="17" t="s">
        <v>11427</v>
      </c>
      <c r="K9200" s="25" t="str">
        <f>LEFT(J9200,MIN(FIND({0,1,2,3,4,5,6,7,8,9},ASC(J9200)&amp;1234567890))-1)</f>
        <v>C</v>
      </c>
      <c r="L9200" s="25">
        <f t="shared" si="287"/>
        <v>60</v>
      </c>
      <c r="M9200" s="25">
        <f>VLOOKUP(K9200,Table!$A$2:$C$121,2,0)</f>
        <v>14</v>
      </c>
      <c r="N9200" s="26">
        <f>VLOOKUP(K9200,Table!$A$2:$C$121,3,0)</f>
        <v>2</v>
      </c>
      <c r="O9200" s="13" t="str">
        <f>VLOOKUP(A9200,Table!$U$1:$V$230,2,0)</f>
        <v>Cubic</v>
      </c>
      <c r="P9200" s="1"/>
    </row>
    <row r="9201" spans="1:16">
      <c r="A9201" s="12">
        <v>225</v>
      </c>
      <c r="B9201" s="12">
        <v>67197</v>
      </c>
      <c r="C9201" s="12" t="s">
        <v>9818</v>
      </c>
      <c r="D9201" s="12" t="s">
        <v>15411</v>
      </c>
      <c r="E9201" s="17" t="s">
        <v>15436</v>
      </c>
      <c r="F9201" s="25" t="str">
        <f>LEFT(E9201,MIN(FIND({0,1,2,3,4,5,6,7,8,9},ASC(E9201)&amp;1234567890))-1)</f>
        <v>Fe</v>
      </c>
      <c r="G9201" s="25">
        <f t="shared" si="286"/>
        <v>0.95</v>
      </c>
      <c r="H9201" s="25">
        <f>VLOOKUP(F9201,Table!$A$2:$C$121,2,0)</f>
        <v>8</v>
      </c>
      <c r="I9201" s="26">
        <f>VLOOKUP(F9201,Table!$A$2:$C$121,3,0)</f>
        <v>4</v>
      </c>
      <c r="J9201" s="17" t="s">
        <v>371</v>
      </c>
      <c r="K9201" s="25" t="str">
        <f>LEFT(J9201,MIN(FIND({0,1,2,3,4,5,6,7,8,9},ASC(J9201)&amp;1234567890))-1)</f>
        <v>O</v>
      </c>
      <c r="L9201" s="25">
        <f t="shared" si="287"/>
        <v>1</v>
      </c>
      <c r="M9201" s="25">
        <f>VLOOKUP(K9201,Table!$A$2:$C$121,2,0)</f>
        <v>16</v>
      </c>
      <c r="N9201" s="26">
        <f>VLOOKUP(K9201,Table!$A$2:$C$121,3,0)</f>
        <v>2</v>
      </c>
      <c r="O9201" s="13" t="str">
        <f>VLOOKUP(A9201,Table!$U$1:$V$230,2,0)</f>
        <v>Cubic</v>
      </c>
      <c r="P9201" s="1"/>
    </row>
    <row r="9202" spans="1:16">
      <c r="A9202" s="12">
        <v>225</v>
      </c>
      <c r="B9202" s="12">
        <v>67198</v>
      </c>
      <c r="C9202" s="12" t="s">
        <v>9818</v>
      </c>
      <c r="D9202" s="12" t="s">
        <v>15412</v>
      </c>
      <c r="E9202" s="17" t="s">
        <v>15437</v>
      </c>
      <c r="F9202" s="25" t="str">
        <f>LEFT(E9202,MIN(FIND({0,1,2,3,4,5,6,7,8,9},ASC(E9202)&amp;1234567890))-1)</f>
        <v>Fe</v>
      </c>
      <c r="G9202" s="25">
        <f t="shared" si="286"/>
        <v>0.94499999999999995</v>
      </c>
      <c r="H9202" s="25">
        <f>VLOOKUP(F9202,Table!$A$2:$C$121,2,0)</f>
        <v>8</v>
      </c>
      <c r="I9202" s="26">
        <f>VLOOKUP(F9202,Table!$A$2:$C$121,3,0)</f>
        <v>4</v>
      </c>
      <c r="J9202" s="17" t="s">
        <v>371</v>
      </c>
      <c r="K9202" s="25" t="str">
        <f>LEFT(J9202,MIN(FIND({0,1,2,3,4,5,6,7,8,9},ASC(J9202)&amp;1234567890))-1)</f>
        <v>O</v>
      </c>
      <c r="L9202" s="25">
        <f t="shared" si="287"/>
        <v>1</v>
      </c>
      <c r="M9202" s="25">
        <f>VLOOKUP(K9202,Table!$A$2:$C$121,2,0)</f>
        <v>16</v>
      </c>
      <c r="N9202" s="26">
        <f>VLOOKUP(K9202,Table!$A$2:$C$121,3,0)</f>
        <v>2</v>
      </c>
      <c r="O9202" s="13" t="str">
        <f>VLOOKUP(A9202,Table!$U$1:$V$230,2,0)</f>
        <v>Cubic</v>
      </c>
      <c r="P9202" s="1"/>
    </row>
    <row r="9203" spans="1:16">
      <c r="A9203" s="12">
        <v>225</v>
      </c>
      <c r="B9203" s="12">
        <v>67199</v>
      </c>
      <c r="C9203" s="12" t="s">
        <v>9818</v>
      </c>
      <c r="D9203" s="12" t="s">
        <v>15413</v>
      </c>
      <c r="E9203" s="17" t="s">
        <v>15438</v>
      </c>
      <c r="F9203" s="25" t="str">
        <f>LEFT(E9203,MIN(FIND({0,1,2,3,4,5,6,7,8,9},ASC(E9203)&amp;1234567890))-1)</f>
        <v>Fe</v>
      </c>
      <c r="G9203" s="25">
        <f t="shared" si="286"/>
        <v>0.92</v>
      </c>
      <c r="H9203" s="25">
        <f>VLOOKUP(F9203,Table!$A$2:$C$121,2,0)</f>
        <v>8</v>
      </c>
      <c r="I9203" s="26">
        <f>VLOOKUP(F9203,Table!$A$2:$C$121,3,0)</f>
        <v>4</v>
      </c>
      <c r="J9203" s="17" t="s">
        <v>371</v>
      </c>
      <c r="K9203" s="25" t="str">
        <f>LEFT(J9203,MIN(FIND({0,1,2,3,4,5,6,7,8,9},ASC(J9203)&amp;1234567890))-1)</f>
        <v>O</v>
      </c>
      <c r="L9203" s="25">
        <f t="shared" si="287"/>
        <v>1</v>
      </c>
      <c r="M9203" s="25">
        <f>VLOOKUP(K9203,Table!$A$2:$C$121,2,0)</f>
        <v>16</v>
      </c>
      <c r="N9203" s="26">
        <f>VLOOKUP(K9203,Table!$A$2:$C$121,3,0)</f>
        <v>2</v>
      </c>
      <c r="O9203" s="13" t="str">
        <f>VLOOKUP(A9203,Table!$U$1:$V$230,2,0)</f>
        <v>Cubic</v>
      </c>
      <c r="P9203" s="1"/>
    </row>
    <row r="9204" spans="1:16">
      <c r="A9204" s="12">
        <v>225</v>
      </c>
      <c r="B9204" s="12">
        <v>67200</v>
      </c>
      <c r="C9204" s="12" t="s">
        <v>9818</v>
      </c>
      <c r="D9204" s="12" t="s">
        <v>15414</v>
      </c>
      <c r="E9204" s="17" t="s">
        <v>15439</v>
      </c>
      <c r="F9204" s="25" t="str">
        <f>LEFT(E9204,MIN(FIND({0,1,2,3,4,5,6,7,8,9},ASC(E9204)&amp;1234567890))-1)</f>
        <v>Fe</v>
      </c>
      <c r="G9204" s="25">
        <f t="shared" si="286"/>
        <v>0.91400000000000003</v>
      </c>
      <c r="H9204" s="25">
        <f>VLOOKUP(F9204,Table!$A$2:$C$121,2,0)</f>
        <v>8</v>
      </c>
      <c r="I9204" s="26">
        <f>VLOOKUP(F9204,Table!$A$2:$C$121,3,0)</f>
        <v>4</v>
      </c>
      <c r="J9204" s="17" t="s">
        <v>371</v>
      </c>
      <c r="K9204" s="25" t="str">
        <f>LEFT(J9204,MIN(FIND({0,1,2,3,4,5,6,7,8,9},ASC(J9204)&amp;1234567890))-1)</f>
        <v>O</v>
      </c>
      <c r="L9204" s="25">
        <f t="shared" si="287"/>
        <v>1</v>
      </c>
      <c r="M9204" s="25">
        <f>VLOOKUP(K9204,Table!$A$2:$C$121,2,0)</f>
        <v>16</v>
      </c>
      <c r="N9204" s="26">
        <f>VLOOKUP(K9204,Table!$A$2:$C$121,3,0)</f>
        <v>2</v>
      </c>
      <c r="O9204" s="13" t="str">
        <f>VLOOKUP(A9204,Table!$U$1:$V$230,2,0)</f>
        <v>Cubic</v>
      </c>
      <c r="P9204" s="1"/>
    </row>
    <row r="9205" spans="1:16">
      <c r="A9205" s="12">
        <v>225</v>
      </c>
      <c r="B9205" s="12">
        <v>67202</v>
      </c>
      <c r="C9205" s="12" t="s">
        <v>9818</v>
      </c>
      <c r="D9205" s="12" t="s">
        <v>15415</v>
      </c>
      <c r="E9205" s="17" t="s">
        <v>15440</v>
      </c>
      <c r="F9205" s="25" t="str">
        <f>LEFT(E9205,MIN(FIND({0,1,2,3,4,5,6,7,8,9},ASC(E9205)&amp;1234567890))-1)</f>
        <v>Fe</v>
      </c>
      <c r="G9205" s="25">
        <f t="shared" si="286"/>
        <v>0.88800000000000001</v>
      </c>
      <c r="H9205" s="25">
        <f>VLOOKUP(F9205,Table!$A$2:$C$121,2,0)</f>
        <v>8</v>
      </c>
      <c r="I9205" s="26">
        <f>VLOOKUP(F9205,Table!$A$2:$C$121,3,0)</f>
        <v>4</v>
      </c>
      <c r="J9205" s="17" t="s">
        <v>371</v>
      </c>
      <c r="K9205" s="25" t="str">
        <f>LEFT(J9205,MIN(FIND({0,1,2,3,4,5,6,7,8,9},ASC(J9205)&amp;1234567890))-1)</f>
        <v>O</v>
      </c>
      <c r="L9205" s="25">
        <f t="shared" si="287"/>
        <v>1</v>
      </c>
      <c r="M9205" s="25">
        <f>VLOOKUP(K9205,Table!$A$2:$C$121,2,0)</f>
        <v>16</v>
      </c>
      <c r="N9205" s="26">
        <f>VLOOKUP(K9205,Table!$A$2:$C$121,3,0)</f>
        <v>2</v>
      </c>
      <c r="O9205" s="13" t="str">
        <f>VLOOKUP(A9205,Table!$U$1:$V$230,2,0)</f>
        <v>Cubic</v>
      </c>
      <c r="P9205" s="1"/>
    </row>
    <row r="9206" spans="1:16">
      <c r="A9206" s="12">
        <v>225</v>
      </c>
      <c r="B9206" s="12">
        <v>67203</v>
      </c>
      <c r="C9206" s="12" t="s">
        <v>9818</v>
      </c>
      <c r="D9206" s="12" t="s">
        <v>15416</v>
      </c>
      <c r="E9206" s="17" t="s">
        <v>15441</v>
      </c>
      <c r="F9206" s="25" t="str">
        <f>LEFT(E9206,MIN(FIND({0,1,2,3,4,5,6,7,8,9},ASC(E9206)&amp;1234567890))-1)</f>
        <v>Fe</v>
      </c>
      <c r="G9206" s="25">
        <f t="shared" si="286"/>
        <v>0.88</v>
      </c>
      <c r="H9206" s="25">
        <f>VLOOKUP(F9206,Table!$A$2:$C$121,2,0)</f>
        <v>8</v>
      </c>
      <c r="I9206" s="26">
        <f>VLOOKUP(F9206,Table!$A$2:$C$121,3,0)</f>
        <v>4</v>
      </c>
      <c r="J9206" s="17" t="s">
        <v>371</v>
      </c>
      <c r="K9206" s="25" t="str">
        <f>LEFT(J9206,MIN(FIND({0,1,2,3,4,5,6,7,8,9},ASC(J9206)&amp;1234567890))-1)</f>
        <v>O</v>
      </c>
      <c r="L9206" s="25">
        <f t="shared" si="287"/>
        <v>1</v>
      </c>
      <c r="M9206" s="25">
        <f>VLOOKUP(K9206,Table!$A$2:$C$121,2,0)</f>
        <v>16</v>
      </c>
      <c r="N9206" s="26">
        <f>VLOOKUP(K9206,Table!$A$2:$C$121,3,0)</f>
        <v>2</v>
      </c>
      <c r="O9206" s="13" t="str">
        <f>VLOOKUP(A9206,Table!$U$1:$V$230,2,0)</f>
        <v>Cubic</v>
      </c>
      <c r="P9206" s="1"/>
    </row>
    <row r="9207" spans="1:16">
      <c r="A9207" s="12">
        <v>225</v>
      </c>
      <c r="B9207" s="12">
        <v>67416</v>
      </c>
      <c r="C9207" s="12" t="s">
        <v>9818</v>
      </c>
      <c r="D9207" s="12" t="s">
        <v>15417</v>
      </c>
      <c r="E9207" s="17" t="s">
        <v>15442</v>
      </c>
      <c r="F9207" s="25" t="str">
        <f>LEFT(E9207,MIN(FIND({0,1,2,3,4,5,6,7,8,9},ASC(E9207)&amp;1234567890))-1)</f>
        <v>Fe</v>
      </c>
      <c r="G9207" s="25">
        <f t="shared" si="286"/>
        <v>0.92800000000000005</v>
      </c>
      <c r="H9207" s="25">
        <f>VLOOKUP(F9207,Table!$A$2:$C$121,2,0)</f>
        <v>8</v>
      </c>
      <c r="I9207" s="26">
        <f>VLOOKUP(F9207,Table!$A$2:$C$121,3,0)</f>
        <v>4</v>
      </c>
      <c r="J9207" s="17" t="s">
        <v>371</v>
      </c>
      <c r="K9207" s="25" t="str">
        <f>LEFT(J9207,MIN(FIND({0,1,2,3,4,5,6,7,8,9},ASC(J9207)&amp;1234567890))-1)</f>
        <v>O</v>
      </c>
      <c r="L9207" s="25">
        <f t="shared" si="287"/>
        <v>1</v>
      </c>
      <c r="M9207" s="25">
        <f>VLOOKUP(K9207,Table!$A$2:$C$121,2,0)</f>
        <v>16</v>
      </c>
      <c r="N9207" s="26">
        <f>VLOOKUP(K9207,Table!$A$2:$C$121,3,0)</f>
        <v>2</v>
      </c>
      <c r="O9207" s="13" t="str">
        <f>VLOOKUP(A9207,Table!$U$1:$V$230,2,0)</f>
        <v>Cubic</v>
      </c>
      <c r="P9207" s="1"/>
    </row>
    <row r="9208" spans="1:16">
      <c r="A9208" s="12">
        <v>225</v>
      </c>
      <c r="B9208" s="12">
        <v>67419</v>
      </c>
      <c r="C9208" s="12" t="s">
        <v>9818</v>
      </c>
      <c r="D9208" s="12" t="s">
        <v>15418</v>
      </c>
      <c r="E9208" s="17" t="s">
        <v>15443</v>
      </c>
      <c r="F9208" s="25" t="str">
        <f>LEFT(E9208,MIN(FIND({0,1,2,3,4,5,6,7,8,9},ASC(E9208)&amp;1234567890))-1)</f>
        <v>Fe</v>
      </c>
      <c r="G9208" s="25">
        <f t="shared" si="286"/>
        <v>0.91600000000000004</v>
      </c>
      <c r="H9208" s="25">
        <f>VLOOKUP(F9208,Table!$A$2:$C$121,2,0)</f>
        <v>8</v>
      </c>
      <c r="I9208" s="26">
        <f>VLOOKUP(F9208,Table!$A$2:$C$121,3,0)</f>
        <v>4</v>
      </c>
      <c r="J9208" s="17" t="s">
        <v>371</v>
      </c>
      <c r="K9208" s="25" t="str">
        <f>LEFT(J9208,MIN(FIND({0,1,2,3,4,5,6,7,8,9},ASC(J9208)&amp;1234567890))-1)</f>
        <v>O</v>
      </c>
      <c r="L9208" s="25">
        <f t="shared" si="287"/>
        <v>1</v>
      </c>
      <c r="M9208" s="25">
        <f>VLOOKUP(K9208,Table!$A$2:$C$121,2,0)</f>
        <v>16</v>
      </c>
      <c r="N9208" s="26">
        <f>VLOOKUP(K9208,Table!$A$2:$C$121,3,0)</f>
        <v>2</v>
      </c>
      <c r="O9208" s="13" t="str">
        <f>VLOOKUP(A9208,Table!$U$1:$V$230,2,0)</f>
        <v>Cubic</v>
      </c>
      <c r="P9208" s="1"/>
    </row>
    <row r="9209" spans="1:16">
      <c r="A9209" s="12">
        <v>225</v>
      </c>
      <c r="B9209" s="12">
        <v>67420</v>
      </c>
      <c r="C9209" s="12" t="s">
        <v>9818</v>
      </c>
      <c r="D9209" s="12" t="s">
        <v>15419</v>
      </c>
      <c r="E9209" s="17" t="s">
        <v>15444</v>
      </c>
      <c r="F9209" s="25" t="str">
        <f>LEFT(E9209,MIN(FIND({0,1,2,3,4,5,6,7,8,9},ASC(E9209)&amp;1234567890))-1)</f>
        <v>Fe</v>
      </c>
      <c r="G9209" s="25">
        <f t="shared" si="286"/>
        <v>0.91300000000000003</v>
      </c>
      <c r="H9209" s="25">
        <f>VLOOKUP(F9209,Table!$A$2:$C$121,2,0)</f>
        <v>8</v>
      </c>
      <c r="I9209" s="26">
        <f>VLOOKUP(F9209,Table!$A$2:$C$121,3,0)</f>
        <v>4</v>
      </c>
      <c r="J9209" s="17" t="s">
        <v>371</v>
      </c>
      <c r="K9209" s="25" t="str">
        <f>LEFT(J9209,MIN(FIND({0,1,2,3,4,5,6,7,8,9},ASC(J9209)&amp;1234567890))-1)</f>
        <v>O</v>
      </c>
      <c r="L9209" s="25">
        <f t="shared" si="287"/>
        <v>1</v>
      </c>
      <c r="M9209" s="25">
        <f>VLOOKUP(K9209,Table!$A$2:$C$121,2,0)</f>
        <v>16</v>
      </c>
      <c r="N9209" s="26">
        <f>VLOOKUP(K9209,Table!$A$2:$C$121,3,0)</f>
        <v>2</v>
      </c>
      <c r="O9209" s="13" t="str">
        <f>VLOOKUP(A9209,Table!$U$1:$V$230,2,0)</f>
        <v>Cubic</v>
      </c>
      <c r="P9209" s="1"/>
    </row>
    <row r="9210" spans="1:16">
      <c r="A9210" s="12">
        <v>225</v>
      </c>
      <c r="B9210" s="12">
        <v>74301</v>
      </c>
      <c r="C9210" s="12" t="s">
        <v>9818</v>
      </c>
      <c r="D9210" s="12" t="s">
        <v>1764</v>
      </c>
      <c r="E9210" s="17" t="s">
        <v>11413</v>
      </c>
      <c r="F9210" s="25" t="str">
        <f>LEFT(E9210,MIN(FIND({0,1,2,3,4,5,6,7,8,9},ASC(E9210)&amp;1234567890))-1)</f>
        <v>D</v>
      </c>
      <c r="G9210" s="25">
        <f t="shared" si="286"/>
        <v>1</v>
      </c>
      <c r="H9210" s="25">
        <f>VLOOKUP(F9210,Table!$A$2:$C$121,2,0)</f>
        <v>1</v>
      </c>
      <c r="I9210" s="26">
        <f>VLOOKUP(F9210,Table!$A$2:$C$121,3,0)</f>
        <v>1</v>
      </c>
      <c r="J9210" s="17" t="s">
        <v>11344</v>
      </c>
      <c r="K9210" s="25" t="str">
        <f>LEFT(J9210,MIN(FIND({0,1,2,3,4,5,6,7,8,9},ASC(J9210)&amp;1234567890))-1)</f>
        <v>Br</v>
      </c>
      <c r="L9210" s="25">
        <f t="shared" si="287"/>
        <v>1</v>
      </c>
      <c r="M9210" s="25">
        <f>VLOOKUP(K9210,Table!$A$2:$C$121,2,0)</f>
        <v>17</v>
      </c>
      <c r="N9210" s="26">
        <f>VLOOKUP(K9210,Table!$A$2:$C$121,3,0)</f>
        <v>4</v>
      </c>
      <c r="O9210" s="13" t="str">
        <f>VLOOKUP(A9210,Table!$U$1:$V$230,2,0)</f>
        <v>Cubic</v>
      </c>
      <c r="P9210" s="1"/>
    </row>
    <row r="9211" spans="1:16">
      <c r="A9211" s="12">
        <v>225</v>
      </c>
      <c r="B9211" s="12">
        <v>74308</v>
      </c>
      <c r="C9211" s="12" t="s">
        <v>9818</v>
      </c>
      <c r="D9211" s="12" t="s">
        <v>1473</v>
      </c>
      <c r="E9211" s="17" t="s">
        <v>11413</v>
      </c>
      <c r="F9211" s="25" t="str">
        <f>LEFT(E9211,MIN(FIND({0,1,2,3,4,5,6,7,8,9},ASC(E9211)&amp;1234567890))-1)</f>
        <v>D</v>
      </c>
      <c r="G9211" s="25">
        <f t="shared" si="286"/>
        <v>1</v>
      </c>
      <c r="H9211" s="25">
        <f>VLOOKUP(F9211,Table!$A$2:$C$121,2,0)</f>
        <v>1</v>
      </c>
      <c r="I9211" s="26">
        <f>VLOOKUP(F9211,Table!$A$2:$C$121,3,0)</f>
        <v>1</v>
      </c>
      <c r="J9211" s="17" t="s">
        <v>329</v>
      </c>
      <c r="K9211" s="25" t="str">
        <f>LEFT(J9211,MIN(FIND({0,1,2,3,4,5,6,7,8,9},ASC(J9211)&amp;1234567890))-1)</f>
        <v>I</v>
      </c>
      <c r="L9211" s="25">
        <f t="shared" si="287"/>
        <v>1</v>
      </c>
      <c r="M9211" s="25">
        <f>VLOOKUP(K9211,Table!$A$2:$C$121,2,0)</f>
        <v>17</v>
      </c>
      <c r="N9211" s="26">
        <f>VLOOKUP(K9211,Table!$A$2:$C$121,3,0)</f>
        <v>5</v>
      </c>
      <c r="O9211" s="13" t="str">
        <f>VLOOKUP(A9211,Table!$U$1:$V$230,2,0)</f>
        <v>Cubic</v>
      </c>
      <c r="P9211" s="1"/>
    </row>
    <row r="9212" spans="1:16">
      <c r="A9212" s="12">
        <v>225</v>
      </c>
      <c r="B9212" s="12">
        <v>75330</v>
      </c>
      <c r="C9212" s="12" t="s">
        <v>9818</v>
      </c>
      <c r="D9212" s="12" t="s">
        <v>9972</v>
      </c>
      <c r="E9212" s="17" t="s">
        <v>14299</v>
      </c>
      <c r="F9212" s="25" t="str">
        <f>LEFT(E9212,MIN(FIND({0,1,2,3,4,5,6,7,8,9},ASC(E9212)&amp;1234567890))-1)</f>
        <v>Yb</v>
      </c>
      <c r="G9212" s="25">
        <f t="shared" si="286"/>
        <v>0.96199999999999997</v>
      </c>
      <c r="H9212" s="25">
        <f>VLOOKUP(F9212,Table!$A$2:$C$121,2,0)</f>
        <v>3</v>
      </c>
      <c r="I9212" s="26">
        <f>VLOOKUP(F9212,Table!$A$2:$C$121,3,0)</f>
        <v>6</v>
      </c>
      <c r="J9212" s="17" t="s">
        <v>14300</v>
      </c>
      <c r="K9212" s="25" t="str">
        <f>LEFT(J9212,MIN(FIND({0,1,2,3,4,5,6,7,8,9},ASC(J9212)&amp;1234567890))-1)</f>
        <v>S</v>
      </c>
      <c r="L9212" s="25">
        <f t="shared" si="287"/>
        <v>0.99539999999999995</v>
      </c>
      <c r="M9212" s="25">
        <f>VLOOKUP(K9212,Table!$A$2:$C$121,2,0)</f>
        <v>16</v>
      </c>
      <c r="N9212" s="26">
        <f>VLOOKUP(K9212,Table!$A$2:$C$121,3,0)</f>
        <v>3</v>
      </c>
      <c r="O9212" s="13" t="str">
        <f>VLOOKUP(A9212,Table!$U$1:$V$230,2,0)</f>
        <v>Cubic</v>
      </c>
      <c r="P9212" s="1"/>
    </row>
    <row r="9213" spans="1:16">
      <c r="A9213" s="12">
        <v>225</v>
      </c>
      <c r="B9213" s="12">
        <v>75331</v>
      </c>
      <c r="C9213" s="12" t="s">
        <v>9818</v>
      </c>
      <c r="D9213" s="12" t="s">
        <v>9973</v>
      </c>
      <c r="E9213" s="17" t="s">
        <v>14301</v>
      </c>
      <c r="F9213" s="25" t="str">
        <f>LEFT(E9213,MIN(FIND({0,1,2,3,4,5,6,7,8,9},ASC(E9213)&amp;1234567890))-1)</f>
        <v>Yb</v>
      </c>
      <c r="G9213" s="25">
        <f t="shared" si="286"/>
        <v>0.89600000000000002</v>
      </c>
      <c r="H9213" s="25">
        <f>VLOOKUP(F9213,Table!$A$2:$C$121,2,0)</f>
        <v>3</v>
      </c>
      <c r="I9213" s="26">
        <f>VLOOKUP(F9213,Table!$A$2:$C$121,3,0)</f>
        <v>6</v>
      </c>
      <c r="J9213" s="17" t="s">
        <v>14302</v>
      </c>
      <c r="K9213" s="25" t="str">
        <f>LEFT(J9213,MIN(FIND({0,1,2,3,4,5,6,7,8,9},ASC(J9213)&amp;1234567890))-1)</f>
        <v>Se</v>
      </c>
      <c r="L9213" s="25">
        <f t="shared" si="287"/>
        <v>1.0047999999999999</v>
      </c>
      <c r="M9213" s="25">
        <f>VLOOKUP(K9213,Table!$A$2:$C$121,2,0)</f>
        <v>16</v>
      </c>
      <c r="N9213" s="26">
        <f>VLOOKUP(K9213,Table!$A$2:$C$121,3,0)</f>
        <v>4</v>
      </c>
      <c r="O9213" s="13" t="str">
        <f>VLOOKUP(A9213,Table!$U$1:$V$230,2,0)</f>
        <v>Cubic</v>
      </c>
      <c r="P9213" s="1"/>
    </row>
    <row r="9214" spans="1:16">
      <c r="A9214" s="12">
        <v>225</v>
      </c>
      <c r="B9214" s="12">
        <v>78273</v>
      </c>
      <c r="C9214" s="12" t="s">
        <v>9818</v>
      </c>
      <c r="D9214" s="12" t="s">
        <v>8457</v>
      </c>
      <c r="E9214" s="17" t="s">
        <v>11351</v>
      </c>
      <c r="F9214" s="25" t="str">
        <f>LEFT(E9214,MIN(FIND({0,1,2,3,4,5,6,7,8,9},ASC(E9214)&amp;1234567890))-1)</f>
        <v>Cu</v>
      </c>
      <c r="G9214" s="25">
        <f t="shared" si="286"/>
        <v>1</v>
      </c>
      <c r="H9214" s="25">
        <f>VLOOKUP(F9214,Table!$A$2:$C$121,2,0)</f>
        <v>11</v>
      </c>
      <c r="I9214" s="26">
        <f>VLOOKUP(F9214,Table!$A$2:$C$121,3,0)</f>
        <v>4</v>
      </c>
      <c r="J9214" s="17" t="s">
        <v>11343</v>
      </c>
      <c r="K9214" s="25" t="str">
        <f>LEFT(J9214,MIN(FIND({0,1,2,3,4,5,6,7,8,9},ASC(J9214)&amp;1234567890))-1)</f>
        <v>Cl</v>
      </c>
      <c r="L9214" s="25">
        <f t="shared" si="287"/>
        <v>1</v>
      </c>
      <c r="M9214" s="25">
        <f>VLOOKUP(K9214,Table!$A$2:$C$121,2,0)</f>
        <v>17</v>
      </c>
      <c r="N9214" s="26">
        <f>VLOOKUP(K9214,Table!$A$2:$C$121,3,0)</f>
        <v>3</v>
      </c>
      <c r="O9214" s="13" t="str">
        <f>VLOOKUP(A9214,Table!$U$1:$V$230,2,0)</f>
        <v>Cubic</v>
      </c>
      <c r="P9214" s="1"/>
    </row>
    <row r="9215" spans="1:16">
      <c r="A9215" s="12">
        <v>225</v>
      </c>
      <c r="B9215" s="12">
        <v>78280</v>
      </c>
      <c r="C9215" s="12" t="s">
        <v>9818</v>
      </c>
      <c r="D9215" s="12" t="s">
        <v>4444</v>
      </c>
      <c r="E9215" s="17" t="s">
        <v>11351</v>
      </c>
      <c r="F9215" s="25" t="str">
        <f>LEFT(E9215,MIN(FIND({0,1,2,3,4,5,6,7,8,9},ASC(E9215)&amp;1234567890))-1)</f>
        <v>Cu</v>
      </c>
      <c r="G9215" s="25">
        <f t="shared" si="286"/>
        <v>1</v>
      </c>
      <c r="H9215" s="25">
        <f>VLOOKUP(F9215,Table!$A$2:$C$121,2,0)</f>
        <v>11</v>
      </c>
      <c r="I9215" s="26">
        <f>VLOOKUP(F9215,Table!$A$2:$C$121,3,0)</f>
        <v>4</v>
      </c>
      <c r="J9215" s="17" t="s">
        <v>11344</v>
      </c>
      <c r="K9215" s="25" t="str">
        <f>LEFT(J9215,MIN(FIND({0,1,2,3,4,5,6,7,8,9},ASC(J9215)&amp;1234567890))-1)</f>
        <v>Br</v>
      </c>
      <c r="L9215" s="25">
        <f t="shared" si="287"/>
        <v>1</v>
      </c>
      <c r="M9215" s="25">
        <f>VLOOKUP(K9215,Table!$A$2:$C$121,2,0)</f>
        <v>17</v>
      </c>
      <c r="N9215" s="26">
        <f>VLOOKUP(K9215,Table!$A$2:$C$121,3,0)</f>
        <v>4</v>
      </c>
      <c r="O9215" s="13" t="str">
        <f>VLOOKUP(A9215,Table!$U$1:$V$230,2,0)</f>
        <v>Cubic</v>
      </c>
      <c r="P9215" s="1"/>
    </row>
    <row r="9216" spans="1:16">
      <c r="A9216" s="12">
        <v>225</v>
      </c>
      <c r="B9216" s="12">
        <v>78424</v>
      </c>
      <c r="C9216" s="12" t="s">
        <v>9818</v>
      </c>
      <c r="D9216" s="12" t="s">
        <v>9974</v>
      </c>
      <c r="E9216" s="17" t="s">
        <v>11427</v>
      </c>
      <c r="F9216" s="25" t="str">
        <f>LEFT(E9216,MIN(FIND({0,1,2,3,4,5,6,7,8,9},ASC(E9216)&amp;1234567890))-1)</f>
        <v>C</v>
      </c>
      <c r="G9216" s="25">
        <f t="shared" si="286"/>
        <v>60</v>
      </c>
      <c r="H9216" s="25">
        <f>VLOOKUP(F9216,Table!$A$2:$C$121,2,0)</f>
        <v>14</v>
      </c>
      <c r="I9216" s="26">
        <f>VLOOKUP(F9216,Table!$A$2:$C$121,3,0)</f>
        <v>2</v>
      </c>
      <c r="J9216" s="17" t="s">
        <v>32</v>
      </c>
      <c r="K9216" s="25" t="str">
        <f>LEFT(J9216,MIN(FIND({0,1,2,3,4,5,6,7,8,9},ASC(J9216)&amp;1234567890))-1)</f>
        <v>O</v>
      </c>
      <c r="L9216" s="25">
        <f t="shared" si="287"/>
        <v>2</v>
      </c>
      <c r="M9216" s="25">
        <f>VLOOKUP(K9216,Table!$A$2:$C$121,2,0)</f>
        <v>16</v>
      </c>
      <c r="N9216" s="26">
        <f>VLOOKUP(K9216,Table!$A$2:$C$121,3,0)</f>
        <v>2</v>
      </c>
      <c r="O9216" s="13" t="str">
        <f>VLOOKUP(A9216,Table!$U$1:$V$230,2,0)</f>
        <v>Cubic</v>
      </c>
      <c r="P9216" s="1"/>
    </row>
    <row r="9217" spans="1:16">
      <c r="A9217" s="12">
        <v>225</v>
      </c>
      <c r="B9217" s="12">
        <v>70065</v>
      </c>
      <c r="C9217" s="12" t="s">
        <v>9818</v>
      </c>
      <c r="D9217" s="12" t="s">
        <v>9975</v>
      </c>
      <c r="E9217" s="17" t="s">
        <v>14303</v>
      </c>
      <c r="F9217" s="25" t="str">
        <f>LEFT(E9217,MIN(FIND({0,1,2,3,4,5,6,7,8,9},ASC(E9217)&amp;1234567890))-1)</f>
        <v>Na</v>
      </c>
      <c r="G9217" s="25">
        <f t="shared" si="286"/>
        <v>6</v>
      </c>
      <c r="H9217" s="25">
        <f>VLOOKUP(F9217,Table!$A$2:$C$121,2,0)</f>
        <v>1</v>
      </c>
      <c r="I9217" s="26">
        <f>VLOOKUP(F9217,Table!$A$2:$C$121,3,0)</f>
        <v>3</v>
      </c>
      <c r="J9217" s="17" t="s">
        <v>11427</v>
      </c>
      <c r="K9217" s="25" t="str">
        <f>LEFT(J9217,MIN(FIND({0,1,2,3,4,5,6,7,8,9},ASC(J9217)&amp;1234567890))-1)</f>
        <v>C</v>
      </c>
      <c r="L9217" s="25">
        <f t="shared" si="287"/>
        <v>60</v>
      </c>
      <c r="M9217" s="25">
        <f>VLOOKUP(K9217,Table!$A$2:$C$121,2,0)</f>
        <v>14</v>
      </c>
      <c r="N9217" s="26">
        <f>VLOOKUP(K9217,Table!$A$2:$C$121,3,0)</f>
        <v>2</v>
      </c>
      <c r="O9217" s="13" t="str">
        <f>VLOOKUP(A9217,Table!$U$1:$V$230,2,0)</f>
        <v>Cubic</v>
      </c>
      <c r="P9217" s="1"/>
    </row>
    <row r="9218" spans="1:16">
      <c r="A9218" s="12">
        <v>225</v>
      </c>
      <c r="B9218" s="12">
        <v>70066</v>
      </c>
      <c r="C9218" s="12" t="s">
        <v>9818</v>
      </c>
      <c r="D9218" s="12" t="s">
        <v>9976</v>
      </c>
      <c r="E9218" s="17" t="s">
        <v>11697</v>
      </c>
      <c r="F9218" s="25" t="str">
        <f>LEFT(E9218,MIN(FIND({0,1,2,3,4,5,6,7,8,9},ASC(E9218)&amp;1234567890))-1)</f>
        <v>Na</v>
      </c>
      <c r="G9218" s="25">
        <f t="shared" ref="G9218:G9281" si="288">IF(SUBSTITUTE(E9218,F9218,"")="",1,SUBSTITUTE(E9218,F9218,""))*1</f>
        <v>3</v>
      </c>
      <c r="H9218" s="25">
        <f>VLOOKUP(F9218,Table!$A$2:$C$121,2,0)</f>
        <v>1</v>
      </c>
      <c r="I9218" s="26">
        <f>VLOOKUP(F9218,Table!$A$2:$C$121,3,0)</f>
        <v>3</v>
      </c>
      <c r="J9218" s="17" t="s">
        <v>11427</v>
      </c>
      <c r="K9218" s="25" t="str">
        <f>LEFT(J9218,MIN(FIND({0,1,2,3,4,5,6,7,8,9},ASC(J9218)&amp;1234567890))-1)</f>
        <v>C</v>
      </c>
      <c r="L9218" s="25">
        <f t="shared" ref="L9218:L9281" si="289">IF(SUBSTITUTE(J9218,K9218,"")="",1,SUBSTITUTE(J9218,K9218,""))*1</f>
        <v>60</v>
      </c>
      <c r="M9218" s="25">
        <f>VLOOKUP(K9218,Table!$A$2:$C$121,2,0)</f>
        <v>14</v>
      </c>
      <c r="N9218" s="26">
        <f>VLOOKUP(K9218,Table!$A$2:$C$121,3,0)</f>
        <v>2</v>
      </c>
      <c r="O9218" s="13" t="str">
        <f>VLOOKUP(A9218,Table!$U$1:$V$230,2,0)</f>
        <v>Cubic</v>
      </c>
      <c r="P9218" s="1"/>
    </row>
    <row r="9219" spans="1:16">
      <c r="A9219" s="12">
        <v>225</v>
      </c>
      <c r="B9219" s="12">
        <v>70067</v>
      </c>
      <c r="C9219" s="12" t="s">
        <v>9818</v>
      </c>
      <c r="D9219" s="12" t="s">
        <v>9977</v>
      </c>
      <c r="E9219" s="17" t="s">
        <v>11728</v>
      </c>
      <c r="F9219" s="25" t="str">
        <f>LEFT(E9219,MIN(FIND({0,1,2,3,4,5,6,7,8,9},ASC(E9219)&amp;1234567890))-1)</f>
        <v>Na</v>
      </c>
      <c r="G9219" s="25">
        <f t="shared" si="288"/>
        <v>2</v>
      </c>
      <c r="H9219" s="25">
        <f>VLOOKUP(F9219,Table!$A$2:$C$121,2,0)</f>
        <v>1</v>
      </c>
      <c r="I9219" s="26">
        <f>VLOOKUP(F9219,Table!$A$2:$C$121,3,0)</f>
        <v>3</v>
      </c>
      <c r="J9219" s="17" t="s">
        <v>11427</v>
      </c>
      <c r="K9219" s="25" t="str">
        <f>LEFT(J9219,MIN(FIND({0,1,2,3,4,5,6,7,8,9},ASC(J9219)&amp;1234567890))-1)</f>
        <v>C</v>
      </c>
      <c r="L9219" s="25">
        <f t="shared" si="289"/>
        <v>60</v>
      </c>
      <c r="M9219" s="25">
        <f>VLOOKUP(K9219,Table!$A$2:$C$121,2,0)</f>
        <v>14</v>
      </c>
      <c r="N9219" s="26">
        <f>VLOOKUP(K9219,Table!$A$2:$C$121,3,0)</f>
        <v>2</v>
      </c>
      <c r="O9219" s="13" t="str">
        <f>VLOOKUP(A9219,Table!$U$1:$V$230,2,0)</f>
        <v>Cubic</v>
      </c>
      <c r="P9219" s="1"/>
    </row>
    <row r="9220" spans="1:16">
      <c r="A9220" s="12">
        <v>225</v>
      </c>
      <c r="B9220" s="12">
        <v>80068</v>
      </c>
      <c r="C9220" s="12" t="s">
        <v>9818</v>
      </c>
      <c r="D9220" s="12" t="s">
        <v>9978</v>
      </c>
      <c r="E9220" s="17" t="s">
        <v>14304</v>
      </c>
      <c r="F9220" s="25" t="str">
        <f>LEFT(E9220,MIN(FIND({0,1,2,3,4,5,6,7,8,9},ASC(E9220)&amp;1234567890))-1)</f>
        <v>Rb</v>
      </c>
      <c r="G9220" s="25">
        <f t="shared" si="288"/>
        <v>2.923</v>
      </c>
      <c r="H9220" s="25">
        <f>VLOOKUP(F9220,Table!$A$2:$C$121,2,0)</f>
        <v>1</v>
      </c>
      <c r="I9220" s="26">
        <f>VLOOKUP(F9220,Table!$A$2:$C$121,3,0)</f>
        <v>5</v>
      </c>
      <c r="J9220" s="17" t="s">
        <v>11427</v>
      </c>
      <c r="K9220" s="25" t="str">
        <f>LEFT(J9220,MIN(FIND({0,1,2,3,4,5,6,7,8,9},ASC(J9220)&amp;1234567890))-1)</f>
        <v>C</v>
      </c>
      <c r="L9220" s="25">
        <f t="shared" si="289"/>
        <v>60</v>
      </c>
      <c r="M9220" s="25">
        <f>VLOOKUP(K9220,Table!$A$2:$C$121,2,0)</f>
        <v>14</v>
      </c>
      <c r="N9220" s="26">
        <f>VLOOKUP(K9220,Table!$A$2:$C$121,3,0)</f>
        <v>2</v>
      </c>
      <c r="O9220" s="13" t="str">
        <f>VLOOKUP(A9220,Table!$U$1:$V$230,2,0)</f>
        <v>Cubic</v>
      </c>
      <c r="P9220" s="1"/>
    </row>
    <row r="9221" spans="1:16">
      <c r="A9221" s="12">
        <v>225</v>
      </c>
      <c r="B9221" s="12">
        <v>80077</v>
      </c>
      <c r="C9221" s="12" t="s">
        <v>9818</v>
      </c>
      <c r="D9221" s="12" t="s">
        <v>9979</v>
      </c>
      <c r="E9221" s="17" t="s">
        <v>14305</v>
      </c>
      <c r="F9221" s="25" t="str">
        <f>LEFT(E9221,MIN(FIND({0,1,2,3,4,5,6,7,8,9},ASC(E9221)&amp;1234567890))-1)</f>
        <v>K</v>
      </c>
      <c r="G9221" s="25">
        <f t="shared" si="288"/>
        <v>2.41</v>
      </c>
      <c r="H9221" s="25">
        <f>VLOOKUP(F9221,Table!$A$2:$C$121,2,0)</f>
        <v>1</v>
      </c>
      <c r="I9221" s="26">
        <f>VLOOKUP(F9221,Table!$A$2:$C$121,3,0)</f>
        <v>4</v>
      </c>
      <c r="J9221" s="17" t="s">
        <v>11427</v>
      </c>
      <c r="K9221" s="25" t="str">
        <f>LEFT(J9221,MIN(FIND({0,1,2,3,4,5,6,7,8,9},ASC(J9221)&amp;1234567890))-1)</f>
        <v>C</v>
      </c>
      <c r="L9221" s="25">
        <f t="shared" si="289"/>
        <v>60</v>
      </c>
      <c r="M9221" s="25">
        <f>VLOOKUP(K9221,Table!$A$2:$C$121,2,0)</f>
        <v>14</v>
      </c>
      <c r="N9221" s="26">
        <f>VLOOKUP(K9221,Table!$A$2:$C$121,3,0)</f>
        <v>2</v>
      </c>
      <c r="O9221" s="13" t="str">
        <f>VLOOKUP(A9221,Table!$U$1:$V$230,2,0)</f>
        <v>Cubic</v>
      </c>
      <c r="P9221" s="1"/>
    </row>
    <row r="9222" spans="1:16">
      <c r="A9222" s="12">
        <v>225</v>
      </c>
      <c r="B9222" s="12">
        <v>81735</v>
      </c>
      <c r="C9222" s="12" t="s">
        <v>9818</v>
      </c>
      <c r="D9222" s="12" t="s">
        <v>9980</v>
      </c>
      <c r="E9222" s="17" t="s">
        <v>11894</v>
      </c>
      <c r="F9222" s="25" t="str">
        <f>LEFT(E9222,MIN(FIND({0,1,2,3,4,5,6,7,8,9},ASC(E9222)&amp;1234567890))-1)</f>
        <v>Mg</v>
      </c>
      <c r="G9222" s="25">
        <f t="shared" si="288"/>
        <v>2</v>
      </c>
      <c r="H9222" s="25">
        <f>VLOOKUP(F9222,Table!$A$2:$C$121,2,0)</f>
        <v>2</v>
      </c>
      <c r="I9222" s="26">
        <f>VLOOKUP(F9222,Table!$A$2:$C$121,3,0)</f>
        <v>3</v>
      </c>
      <c r="J9222" s="17" t="s">
        <v>544</v>
      </c>
      <c r="K9222" s="25" t="str">
        <f>LEFT(J9222,MIN(FIND({0,1,2,3,4,5,6,7,8,9},ASC(J9222)&amp;1234567890))-1)</f>
        <v>Ge</v>
      </c>
      <c r="L9222" s="25">
        <f t="shared" si="289"/>
        <v>1</v>
      </c>
      <c r="M9222" s="25">
        <f>VLOOKUP(K9222,Table!$A$2:$C$121,2,0)</f>
        <v>14</v>
      </c>
      <c r="N9222" s="26">
        <f>VLOOKUP(K9222,Table!$A$2:$C$121,3,0)</f>
        <v>4</v>
      </c>
      <c r="O9222" s="13" t="str">
        <f>VLOOKUP(A9222,Table!$U$1:$V$230,2,0)</f>
        <v>Cubic</v>
      </c>
      <c r="P9222" s="1"/>
    </row>
    <row r="9223" spans="1:16">
      <c r="A9223" s="12">
        <v>225</v>
      </c>
      <c r="B9223" s="12">
        <v>84512</v>
      </c>
      <c r="C9223" s="12" t="s">
        <v>9818</v>
      </c>
      <c r="D9223" s="12" t="s">
        <v>9981</v>
      </c>
      <c r="E9223" s="17" t="s">
        <v>14306</v>
      </c>
      <c r="F9223" s="25" t="str">
        <f>LEFT(E9223,MIN(FIND({0,1,2,3,4,5,6,7,8,9},ASC(E9223)&amp;1234567890))-1)</f>
        <v>Na</v>
      </c>
      <c r="G9223" s="25">
        <f t="shared" si="288"/>
        <v>1.976</v>
      </c>
      <c r="H9223" s="25">
        <f>VLOOKUP(F9223,Table!$A$2:$C$121,2,0)</f>
        <v>1</v>
      </c>
      <c r="I9223" s="26">
        <f>VLOOKUP(F9223,Table!$A$2:$C$121,3,0)</f>
        <v>3</v>
      </c>
      <c r="J9223" s="17" t="s">
        <v>379</v>
      </c>
      <c r="K9223" s="25" t="str">
        <f>LEFT(J9223,MIN(FIND({0,1,2,3,4,5,6,7,8,9},ASC(J9223)&amp;1234567890))-1)</f>
        <v>S</v>
      </c>
      <c r="L9223" s="25">
        <f t="shared" si="289"/>
        <v>1</v>
      </c>
      <c r="M9223" s="25">
        <f>VLOOKUP(K9223,Table!$A$2:$C$121,2,0)</f>
        <v>16</v>
      </c>
      <c r="N9223" s="26">
        <f>VLOOKUP(K9223,Table!$A$2:$C$121,3,0)</f>
        <v>3</v>
      </c>
      <c r="O9223" s="13" t="str">
        <f>VLOOKUP(A9223,Table!$U$1:$V$230,2,0)</f>
        <v>Cubic</v>
      </c>
      <c r="P9223" s="1"/>
    </row>
    <row r="9224" spans="1:16">
      <c r="A9224" s="12">
        <v>225</v>
      </c>
      <c r="B9224" s="12">
        <v>82232</v>
      </c>
      <c r="C9224" s="12" t="s">
        <v>9818</v>
      </c>
      <c r="D9224" s="12" t="s">
        <v>5595</v>
      </c>
      <c r="E9224" s="17" t="s">
        <v>12784</v>
      </c>
      <c r="F9224" s="25" t="str">
        <f>LEFT(E9224,MIN(FIND({0,1,2,3,4,5,6,7,8,9},ASC(E9224)&amp;1234567890))-1)</f>
        <v>Fe</v>
      </c>
      <c r="G9224" s="25">
        <f t="shared" si="288"/>
        <v>0.92500000000000004</v>
      </c>
      <c r="H9224" s="25">
        <f>VLOOKUP(F9224,Table!$A$2:$C$121,2,0)</f>
        <v>8</v>
      </c>
      <c r="I9224" s="26">
        <f>VLOOKUP(F9224,Table!$A$2:$C$121,3,0)</f>
        <v>4</v>
      </c>
      <c r="J9224" s="17" t="s">
        <v>371</v>
      </c>
      <c r="K9224" s="25" t="str">
        <f>LEFT(J9224,MIN(FIND({0,1,2,3,4,5,6,7,8,9},ASC(J9224)&amp;1234567890))-1)</f>
        <v>O</v>
      </c>
      <c r="L9224" s="25">
        <f t="shared" si="289"/>
        <v>1</v>
      </c>
      <c r="M9224" s="25">
        <f>VLOOKUP(K9224,Table!$A$2:$C$121,2,0)</f>
        <v>16</v>
      </c>
      <c r="N9224" s="26">
        <f>VLOOKUP(K9224,Table!$A$2:$C$121,3,0)</f>
        <v>2</v>
      </c>
      <c r="O9224" s="13" t="str">
        <f>VLOOKUP(A9224,Table!$U$1:$V$230,2,0)</f>
        <v>Cubic</v>
      </c>
      <c r="P9224" s="1"/>
    </row>
    <row r="9225" spans="1:16">
      <c r="A9225" s="12">
        <v>225</v>
      </c>
      <c r="B9225" s="12">
        <v>85799</v>
      </c>
      <c r="C9225" s="12" t="s">
        <v>9818</v>
      </c>
      <c r="D9225" s="12" t="s">
        <v>9982</v>
      </c>
      <c r="E9225" s="17" t="s">
        <v>541</v>
      </c>
      <c r="F9225" s="25" t="str">
        <f>LEFT(E9225,MIN(FIND({0,1,2,3,4,5,6,7,8,9},ASC(E9225)&amp;1234567890))-1)</f>
        <v>Pd</v>
      </c>
      <c r="G9225" s="25">
        <f t="shared" si="288"/>
        <v>1</v>
      </c>
      <c r="H9225" s="25">
        <f>VLOOKUP(F9225,Table!$A$2:$C$121,2,0)</f>
        <v>10</v>
      </c>
      <c r="I9225" s="26">
        <f>VLOOKUP(F9225,Table!$A$2:$C$121,3,0)</f>
        <v>5</v>
      </c>
      <c r="J9225" s="17" t="s">
        <v>11824</v>
      </c>
      <c r="K9225" s="25" t="str">
        <f>LEFT(J9225,MIN(FIND({0,1,2,3,4,5,6,7,8,9},ASC(J9225)&amp;1234567890))-1)</f>
        <v>D</v>
      </c>
      <c r="L9225" s="25">
        <f t="shared" si="289"/>
        <v>0.66</v>
      </c>
      <c r="M9225" s="25">
        <f>VLOOKUP(K9225,Table!$A$2:$C$121,2,0)</f>
        <v>1</v>
      </c>
      <c r="N9225" s="26">
        <f>VLOOKUP(K9225,Table!$A$2:$C$121,3,0)</f>
        <v>1</v>
      </c>
      <c r="O9225" s="13" t="str">
        <f>VLOOKUP(A9225,Table!$U$1:$V$230,2,0)</f>
        <v>Cubic</v>
      </c>
      <c r="P9225" s="1"/>
    </row>
    <row r="9226" spans="1:16">
      <c r="A9226" s="12">
        <v>225</v>
      </c>
      <c r="B9226" s="12">
        <v>201089</v>
      </c>
      <c r="C9226" s="12" t="s">
        <v>9818</v>
      </c>
      <c r="D9226" s="12" t="s">
        <v>9983</v>
      </c>
      <c r="E9226" s="17" t="s">
        <v>541</v>
      </c>
      <c r="F9226" s="25" t="str">
        <f>LEFT(E9226,MIN(FIND({0,1,2,3,4,5,6,7,8,9},ASC(E9226)&amp;1234567890))-1)</f>
        <v>Pd</v>
      </c>
      <c r="G9226" s="25">
        <f t="shared" si="288"/>
        <v>1</v>
      </c>
      <c r="H9226" s="25">
        <f>VLOOKUP(F9226,Table!$A$2:$C$121,2,0)</f>
        <v>10</v>
      </c>
      <c r="I9226" s="26">
        <f>VLOOKUP(F9226,Table!$A$2:$C$121,3,0)</f>
        <v>5</v>
      </c>
      <c r="J9226" s="17" t="s">
        <v>14307</v>
      </c>
      <c r="K9226" s="25" t="str">
        <f>LEFT(J9226,MIN(FIND({0,1,2,3,4,5,6,7,8,9},ASC(J9226)&amp;1234567890))-1)</f>
        <v>H</v>
      </c>
      <c r="L9226" s="25">
        <f t="shared" si="289"/>
        <v>0.64</v>
      </c>
      <c r="M9226" s="25">
        <f>VLOOKUP(K9226,Table!$A$2:$C$121,2,0)</f>
        <v>1</v>
      </c>
      <c r="N9226" s="26">
        <f>VLOOKUP(K9226,Table!$A$2:$C$121,3,0)</f>
        <v>1</v>
      </c>
      <c r="O9226" s="13" t="str">
        <f>VLOOKUP(A9226,Table!$U$1:$V$230,2,0)</f>
        <v>Cubic</v>
      </c>
      <c r="P9226" s="1"/>
    </row>
    <row r="9227" spans="1:16">
      <c r="A9227" s="12">
        <v>225</v>
      </c>
      <c r="B9227" s="12">
        <v>202785</v>
      </c>
      <c r="C9227" s="12" t="s">
        <v>9818</v>
      </c>
      <c r="D9227" s="12" t="s">
        <v>1227</v>
      </c>
      <c r="E9227" s="17" t="s">
        <v>461</v>
      </c>
      <c r="F9227" s="25" t="str">
        <f>LEFT(E9227,MIN(FIND({0,1,2,3,4,5,6,7,8,9},ASC(E9227)&amp;1234567890))-1)</f>
        <v>Cu</v>
      </c>
      <c r="G9227" s="25">
        <f t="shared" si="288"/>
        <v>2</v>
      </c>
      <c r="H9227" s="25">
        <f>VLOOKUP(F9227,Table!$A$2:$C$121,2,0)</f>
        <v>11</v>
      </c>
      <c r="I9227" s="26">
        <f>VLOOKUP(F9227,Table!$A$2:$C$121,3,0)</f>
        <v>4</v>
      </c>
      <c r="J9227" s="17" t="s">
        <v>379</v>
      </c>
      <c r="K9227" s="25" t="str">
        <f>LEFT(J9227,MIN(FIND({0,1,2,3,4,5,6,7,8,9},ASC(J9227)&amp;1234567890))-1)</f>
        <v>S</v>
      </c>
      <c r="L9227" s="25">
        <f t="shared" si="289"/>
        <v>1</v>
      </c>
      <c r="M9227" s="25">
        <f>VLOOKUP(K9227,Table!$A$2:$C$121,2,0)</f>
        <v>16</v>
      </c>
      <c r="N9227" s="26">
        <f>VLOOKUP(K9227,Table!$A$2:$C$121,3,0)</f>
        <v>3</v>
      </c>
      <c r="O9227" s="13" t="str">
        <f>VLOOKUP(A9227,Table!$U$1:$V$230,2,0)</f>
        <v>Cubic</v>
      </c>
      <c r="P9227" s="1"/>
    </row>
    <row r="9228" spans="1:16">
      <c r="A9228" s="12">
        <v>225</v>
      </c>
      <c r="B9228" s="12">
        <v>201265</v>
      </c>
      <c r="C9228" s="12" t="s">
        <v>9818</v>
      </c>
      <c r="D9228" s="12" t="s">
        <v>15316</v>
      </c>
      <c r="E9228" s="17" t="s">
        <v>66</v>
      </c>
      <c r="F9228" s="25" t="str">
        <f>LEFT(E9228,MIN(FIND({0,1,2,3,4,5,6,7,8,9},ASC(E9228)&amp;1234567890))-1)</f>
        <v>Ni</v>
      </c>
      <c r="G9228" s="25">
        <f t="shared" si="288"/>
        <v>1</v>
      </c>
      <c r="H9228" s="25">
        <f>VLOOKUP(F9228,Table!$A$2:$C$121,2,0)</f>
        <v>10</v>
      </c>
      <c r="I9228" s="26">
        <f>VLOOKUP(F9228,Table!$A$2:$C$121,3,0)</f>
        <v>4</v>
      </c>
      <c r="J9228" s="17" t="s">
        <v>15351</v>
      </c>
      <c r="K9228" s="25" t="str">
        <f>LEFT(J9228,MIN(FIND({0,1,2,3,4,5,6,7,8,9},ASC(J9228)&amp;1234567890))-1)</f>
        <v>D</v>
      </c>
      <c r="L9228" s="25">
        <f t="shared" si="289"/>
        <v>0.75</v>
      </c>
      <c r="M9228" s="25">
        <f>VLOOKUP(K9228,Table!$A$2:$C$121,2,0)</f>
        <v>1</v>
      </c>
      <c r="N9228" s="26">
        <f>VLOOKUP(K9228,Table!$A$2:$C$121,3,0)</f>
        <v>1</v>
      </c>
      <c r="O9228" s="13" t="str">
        <f>VLOOKUP(A9228,Table!$U$1:$V$230,2,0)</f>
        <v>Cubic</v>
      </c>
      <c r="P9228" s="1"/>
    </row>
    <row r="9229" spans="1:16">
      <c r="A9229" s="12">
        <v>225</v>
      </c>
      <c r="B9229" s="12">
        <v>201274</v>
      </c>
      <c r="C9229" s="12" t="s">
        <v>9818</v>
      </c>
      <c r="D9229" s="12" t="s">
        <v>15317</v>
      </c>
      <c r="E9229" s="17" t="s">
        <v>335</v>
      </c>
      <c r="F9229" s="25" t="str">
        <f>LEFT(E9229,MIN(FIND({0,1,2,3,4,5,6,7,8,9},ASC(E9229)&amp;1234567890))-1)</f>
        <v>Nb</v>
      </c>
      <c r="G9229" s="25">
        <f t="shared" si="288"/>
        <v>1</v>
      </c>
      <c r="H9229" s="25">
        <f>VLOOKUP(F9229,Table!$A$2:$C$121,2,0)</f>
        <v>5</v>
      </c>
      <c r="I9229" s="26">
        <f>VLOOKUP(F9229,Table!$A$2:$C$121,3,0)</f>
        <v>5</v>
      </c>
      <c r="J9229" s="17" t="s">
        <v>15352</v>
      </c>
      <c r="K9229" s="25" t="str">
        <f>LEFT(J9229,MIN(FIND({0,1,2,3,4,5,6,7,8,9},ASC(J9229)&amp;1234567890))-1)</f>
        <v>O</v>
      </c>
      <c r="L9229" s="25">
        <f t="shared" si="289"/>
        <v>0.76</v>
      </c>
      <c r="M9229" s="25">
        <f>VLOOKUP(K9229,Table!$A$2:$C$121,2,0)</f>
        <v>16</v>
      </c>
      <c r="N9229" s="26">
        <f>VLOOKUP(K9229,Table!$A$2:$C$121,3,0)</f>
        <v>2</v>
      </c>
      <c r="O9229" s="13" t="str">
        <f>VLOOKUP(A9229,Table!$U$1:$V$230,2,0)</f>
        <v>Cubic</v>
      </c>
      <c r="P9229" s="1"/>
    </row>
    <row r="9230" spans="1:16">
      <c r="A9230" s="12">
        <v>225</v>
      </c>
      <c r="B9230" s="12">
        <v>201091</v>
      </c>
      <c r="C9230" s="12" t="s">
        <v>9818</v>
      </c>
      <c r="D9230" s="12" t="s">
        <v>9984</v>
      </c>
      <c r="E9230" s="17" t="s">
        <v>14308</v>
      </c>
      <c r="F9230" s="25" t="str">
        <f>LEFT(E9230,MIN(FIND({0,1,2,3,4,5,6,7,8,9},ASC(E9230)&amp;1234567890))-1)</f>
        <v>Fe</v>
      </c>
      <c r="G9230" s="25">
        <f t="shared" si="288"/>
        <v>0.90900000000000003</v>
      </c>
      <c r="H9230" s="25">
        <f>VLOOKUP(F9230,Table!$A$2:$C$121,2,0)</f>
        <v>8</v>
      </c>
      <c r="I9230" s="26">
        <f>VLOOKUP(F9230,Table!$A$2:$C$121,3,0)</f>
        <v>4</v>
      </c>
      <c r="J9230" s="17" t="s">
        <v>371</v>
      </c>
      <c r="K9230" s="25" t="str">
        <f>LEFT(J9230,MIN(FIND({0,1,2,3,4,5,6,7,8,9},ASC(J9230)&amp;1234567890))-1)</f>
        <v>O</v>
      </c>
      <c r="L9230" s="25">
        <f t="shared" si="289"/>
        <v>1</v>
      </c>
      <c r="M9230" s="25">
        <f>VLOOKUP(K9230,Table!$A$2:$C$121,2,0)</f>
        <v>16</v>
      </c>
      <c r="N9230" s="26">
        <f>VLOOKUP(K9230,Table!$A$2:$C$121,3,0)</f>
        <v>2</v>
      </c>
      <c r="O9230" s="13" t="str">
        <f>VLOOKUP(A9230,Table!$U$1:$V$230,2,0)</f>
        <v>Cubic</v>
      </c>
      <c r="P9230" s="1"/>
    </row>
    <row r="9231" spans="1:16">
      <c r="A9231" s="12">
        <v>225</v>
      </c>
      <c r="B9231" s="12">
        <v>409397</v>
      </c>
      <c r="C9231" s="12" t="s">
        <v>9818</v>
      </c>
      <c r="D9231" s="12" t="s">
        <v>9985</v>
      </c>
      <c r="E9231" s="17" t="s">
        <v>14309</v>
      </c>
      <c r="F9231" s="25" t="str">
        <f>LEFT(E9231,MIN(FIND({0,1,2,3,4,5,6,7,8,9},ASC(E9231)&amp;1234567890))-1)</f>
        <v>Li</v>
      </c>
      <c r="G9231" s="25">
        <f t="shared" si="288"/>
        <v>1.944</v>
      </c>
      <c r="H9231" s="25">
        <f>VLOOKUP(F9231,Table!$A$2:$C$121,2,0)</f>
        <v>1</v>
      </c>
      <c r="I9231" s="26">
        <f>VLOOKUP(F9231,Table!$A$2:$C$121,3,0)</f>
        <v>2</v>
      </c>
      <c r="J9231" s="17" t="s">
        <v>379</v>
      </c>
      <c r="K9231" s="25" t="str">
        <f>LEFT(J9231,MIN(FIND({0,1,2,3,4,5,6,7,8,9},ASC(J9231)&amp;1234567890))-1)</f>
        <v>S</v>
      </c>
      <c r="L9231" s="25">
        <f t="shared" si="289"/>
        <v>1</v>
      </c>
      <c r="M9231" s="25">
        <f>VLOOKUP(K9231,Table!$A$2:$C$121,2,0)</f>
        <v>16</v>
      </c>
      <c r="N9231" s="26">
        <f>VLOOKUP(K9231,Table!$A$2:$C$121,3,0)</f>
        <v>3</v>
      </c>
      <c r="O9231" s="13" t="str">
        <f>VLOOKUP(A9231,Table!$U$1:$V$230,2,0)</f>
        <v>Cubic</v>
      </c>
      <c r="P9231" s="1"/>
    </row>
    <row r="9232" spans="1:16">
      <c r="A9232" s="12">
        <v>225</v>
      </c>
      <c r="B9232" s="12">
        <v>40766</v>
      </c>
      <c r="C9232" s="12" t="s">
        <v>9818</v>
      </c>
      <c r="D9232" s="12" t="s">
        <v>9986</v>
      </c>
      <c r="E9232" s="17" t="s">
        <v>11557</v>
      </c>
      <c r="F9232" s="25" t="str">
        <f>LEFT(E9232,MIN(FIND({0,1,2,3,4,5,6,7,8,9},ASC(E9232)&amp;1234567890))-1)</f>
        <v>Fe</v>
      </c>
      <c r="G9232" s="25">
        <f t="shared" si="288"/>
        <v>4</v>
      </c>
      <c r="H9232" s="25">
        <f>VLOOKUP(F9232,Table!$A$2:$C$121,2,0)</f>
        <v>8</v>
      </c>
      <c r="I9232" s="26">
        <f>VLOOKUP(F9232,Table!$A$2:$C$121,3,0)</f>
        <v>4</v>
      </c>
      <c r="J9232" s="17" t="s">
        <v>11917</v>
      </c>
      <c r="K9232" s="25" t="str">
        <f>LEFT(J9232,MIN(FIND({0,1,2,3,4,5,6,7,8,9},ASC(J9232)&amp;1234567890))-1)</f>
        <v>N</v>
      </c>
      <c r="L9232" s="25">
        <f t="shared" si="289"/>
        <v>0.94</v>
      </c>
      <c r="M9232" s="25">
        <f>VLOOKUP(K9232,Table!$A$2:$C$121,2,0)</f>
        <v>15</v>
      </c>
      <c r="N9232" s="26">
        <f>VLOOKUP(K9232,Table!$A$2:$C$121,3,0)</f>
        <v>2</v>
      </c>
      <c r="O9232" s="13" t="str">
        <f>VLOOKUP(A9232,Table!$U$1:$V$230,2,0)</f>
        <v>Cubic</v>
      </c>
      <c r="P9232" s="1"/>
    </row>
    <row r="9233" spans="1:16">
      <c r="A9233" s="12">
        <v>225</v>
      </c>
      <c r="B9233" s="12">
        <v>41013</v>
      </c>
      <c r="C9233" s="12" t="s">
        <v>9818</v>
      </c>
      <c r="D9233" s="12" t="s">
        <v>8904</v>
      </c>
      <c r="E9233" s="17" t="s">
        <v>13795</v>
      </c>
      <c r="F9233" s="25" t="str">
        <f>LEFT(E9233,MIN(FIND({0,1,2,3,4,5,6,7,8,9},ASC(E9233)&amp;1234567890))-1)</f>
        <v>U</v>
      </c>
      <c r="G9233" s="25">
        <f t="shared" si="288"/>
        <v>4</v>
      </c>
      <c r="H9233" s="25">
        <f>VLOOKUP(F9233,Table!$A$2:$C$121,2,0)</f>
        <v>3</v>
      </c>
      <c r="I9233" s="26">
        <f>VLOOKUP(F9233,Table!$A$2:$C$121,3,0)</f>
        <v>7</v>
      </c>
      <c r="J9233" s="17" t="s">
        <v>14069</v>
      </c>
      <c r="K9233" s="25" t="str">
        <f>LEFT(J9233,MIN(FIND({0,1,2,3,4,5,6,7,8,9},ASC(J9233)&amp;1234567890))-1)</f>
        <v>O</v>
      </c>
      <c r="L9233" s="25">
        <f t="shared" si="289"/>
        <v>8.9380000000000006</v>
      </c>
      <c r="M9233" s="25">
        <f>VLOOKUP(K9233,Table!$A$2:$C$121,2,0)</f>
        <v>16</v>
      </c>
      <c r="N9233" s="26">
        <f>VLOOKUP(K9233,Table!$A$2:$C$121,3,0)</f>
        <v>2</v>
      </c>
      <c r="O9233" s="13" t="str">
        <f>VLOOKUP(A9233,Table!$U$1:$V$230,2,0)</f>
        <v>Cubic</v>
      </c>
      <c r="P9233" s="1"/>
    </row>
    <row r="9234" spans="1:16">
      <c r="A9234" s="12">
        <v>225</v>
      </c>
      <c r="B9234" s="12">
        <v>42009</v>
      </c>
      <c r="C9234" s="12" t="s">
        <v>9818</v>
      </c>
      <c r="D9234" s="12" t="s">
        <v>9987</v>
      </c>
      <c r="E9234" s="17" t="s">
        <v>11313</v>
      </c>
      <c r="F9234" s="25" t="str">
        <f>LEFT(E9234,MIN(FIND({0,1,2,3,4,5,6,7,8,9},ASC(E9234)&amp;1234567890))-1)</f>
        <v>Tb</v>
      </c>
      <c r="G9234" s="25">
        <f t="shared" si="288"/>
        <v>1</v>
      </c>
      <c r="H9234" s="25">
        <f>VLOOKUP(F9234,Table!$A$2:$C$121,2,0)</f>
        <v>3</v>
      </c>
      <c r="I9234" s="26">
        <f>VLOOKUP(F9234,Table!$A$2:$C$121,3,0)</f>
        <v>6</v>
      </c>
      <c r="J9234" s="17" t="s">
        <v>14310</v>
      </c>
      <c r="K9234" s="25" t="str">
        <f>LEFT(J9234,MIN(FIND({0,1,2,3,4,5,6,7,8,9},ASC(J9234)&amp;1234567890))-1)</f>
        <v>H</v>
      </c>
      <c r="L9234" s="25">
        <f t="shared" si="289"/>
        <v>2.25</v>
      </c>
      <c r="M9234" s="25">
        <f>VLOOKUP(K9234,Table!$A$2:$C$121,2,0)</f>
        <v>1</v>
      </c>
      <c r="N9234" s="26">
        <f>VLOOKUP(K9234,Table!$A$2:$C$121,3,0)</f>
        <v>1</v>
      </c>
      <c r="O9234" s="13" t="str">
        <f>VLOOKUP(A9234,Table!$U$1:$V$230,2,0)</f>
        <v>Cubic</v>
      </c>
      <c r="P9234" s="1"/>
    </row>
    <row r="9235" spans="1:16">
      <c r="A9235" s="12">
        <v>225</v>
      </c>
      <c r="B9235" s="12">
        <v>42898</v>
      </c>
      <c r="C9235" s="12" t="s">
        <v>9818</v>
      </c>
      <c r="D9235" s="12" t="s">
        <v>4822</v>
      </c>
      <c r="E9235" s="17" t="s">
        <v>46</v>
      </c>
      <c r="F9235" s="25" t="str">
        <f>LEFT(E9235,MIN(FIND({0,1,2,3,4,5,6,7,8,9},ASC(E9235)&amp;1234567890))-1)</f>
        <v>La</v>
      </c>
      <c r="G9235" s="25">
        <f t="shared" si="288"/>
        <v>1</v>
      </c>
      <c r="H9235" s="25">
        <f>VLOOKUP(F9235,Table!$A$2:$C$121,2,0)</f>
        <v>3</v>
      </c>
      <c r="I9235" s="26">
        <f>VLOOKUP(F9235,Table!$A$2:$C$121,3,0)</f>
        <v>6</v>
      </c>
      <c r="J9235" s="17" t="s">
        <v>383</v>
      </c>
      <c r="K9235" s="25" t="str">
        <f>LEFT(J9235,MIN(FIND({0,1,2,3,4,5,6,7,8,9},ASC(J9235)&amp;1234567890))-1)</f>
        <v>C</v>
      </c>
      <c r="L9235" s="25">
        <f t="shared" si="289"/>
        <v>2</v>
      </c>
      <c r="M9235" s="25">
        <f>VLOOKUP(K9235,Table!$A$2:$C$121,2,0)</f>
        <v>14</v>
      </c>
      <c r="N9235" s="26">
        <f>VLOOKUP(K9235,Table!$A$2:$C$121,3,0)</f>
        <v>2</v>
      </c>
      <c r="O9235" s="13" t="str">
        <f>VLOOKUP(A9235,Table!$U$1:$V$230,2,0)</f>
        <v>Cubic</v>
      </c>
      <c r="P9235" s="1"/>
    </row>
    <row r="9236" spans="1:16">
      <c r="A9236" s="12">
        <v>225</v>
      </c>
      <c r="B9236" s="12">
        <v>43176</v>
      </c>
      <c r="C9236" s="12" t="s">
        <v>9818</v>
      </c>
      <c r="D9236" s="12" t="s">
        <v>9988</v>
      </c>
      <c r="E9236" s="17" t="s">
        <v>46</v>
      </c>
      <c r="F9236" s="25" t="str">
        <f>LEFT(E9236,MIN(FIND({0,1,2,3,4,5,6,7,8,9},ASC(E9236)&amp;1234567890))-1)</f>
        <v>La</v>
      </c>
      <c r="G9236" s="25">
        <f t="shared" si="288"/>
        <v>1</v>
      </c>
      <c r="H9236" s="25">
        <f>VLOOKUP(F9236,Table!$A$2:$C$121,2,0)</f>
        <v>3</v>
      </c>
      <c r="I9236" s="26">
        <f>VLOOKUP(F9236,Table!$A$2:$C$121,3,0)</f>
        <v>6</v>
      </c>
      <c r="J9236" s="17" t="s">
        <v>14311</v>
      </c>
      <c r="K9236" s="25" t="str">
        <f>LEFT(J9236,MIN(FIND({0,1,2,3,4,5,6,7,8,9},ASC(J9236)&amp;1234567890))-1)</f>
        <v>D</v>
      </c>
      <c r="L9236" s="25">
        <f t="shared" si="289"/>
        <v>2.44</v>
      </c>
      <c r="M9236" s="25">
        <f>VLOOKUP(K9236,Table!$A$2:$C$121,2,0)</f>
        <v>1</v>
      </c>
      <c r="N9236" s="26">
        <f>VLOOKUP(K9236,Table!$A$2:$C$121,3,0)</f>
        <v>1</v>
      </c>
      <c r="O9236" s="13" t="str">
        <f>VLOOKUP(A9236,Table!$U$1:$V$230,2,0)</f>
        <v>Cubic</v>
      </c>
      <c r="P9236" s="1"/>
    </row>
    <row r="9237" spans="1:16">
      <c r="A9237" s="12">
        <v>225</v>
      </c>
      <c r="B9237" s="12">
        <v>43321</v>
      </c>
      <c r="C9237" s="12" t="s">
        <v>9818</v>
      </c>
      <c r="D9237" s="12" t="s">
        <v>9989</v>
      </c>
      <c r="E9237" s="17" t="s">
        <v>11926</v>
      </c>
      <c r="F9237" s="25" t="str">
        <f>LEFT(E9237,MIN(FIND({0,1,2,3,4,5,6,7,8,9},ASC(E9237)&amp;1234567890))-1)</f>
        <v>Ca</v>
      </c>
      <c r="G9237" s="25">
        <f t="shared" si="288"/>
        <v>7</v>
      </c>
      <c r="H9237" s="25">
        <f>VLOOKUP(F9237,Table!$A$2:$C$121,2,0)</f>
        <v>2</v>
      </c>
      <c r="I9237" s="26">
        <f>VLOOKUP(F9237,Table!$A$2:$C$121,3,0)</f>
        <v>4</v>
      </c>
      <c r="J9237" s="17" t="s">
        <v>544</v>
      </c>
      <c r="K9237" s="25" t="str">
        <f>LEFT(J9237,MIN(FIND({0,1,2,3,4,5,6,7,8,9},ASC(J9237)&amp;1234567890))-1)</f>
        <v>Ge</v>
      </c>
      <c r="L9237" s="25">
        <f t="shared" si="289"/>
        <v>1</v>
      </c>
      <c r="M9237" s="25">
        <f>VLOOKUP(K9237,Table!$A$2:$C$121,2,0)</f>
        <v>14</v>
      </c>
      <c r="N9237" s="26">
        <f>VLOOKUP(K9237,Table!$A$2:$C$121,3,0)</f>
        <v>4</v>
      </c>
      <c r="O9237" s="13" t="str">
        <f>VLOOKUP(A9237,Table!$U$1:$V$230,2,0)</f>
        <v>Cubic</v>
      </c>
      <c r="P9237" s="1"/>
    </row>
    <row r="9238" spans="1:16">
      <c r="A9238" s="12">
        <v>225</v>
      </c>
      <c r="B9238" s="12">
        <v>43327</v>
      </c>
      <c r="C9238" s="12" t="s">
        <v>9818</v>
      </c>
      <c r="D9238" s="12" t="s">
        <v>4876</v>
      </c>
      <c r="E9238" s="17" t="s">
        <v>377</v>
      </c>
      <c r="F9238" s="25" t="str">
        <f>LEFT(E9238,MIN(FIND({0,1,2,3,4,5,6,7,8,9},ASC(E9238)&amp;1234567890))-1)</f>
        <v>Zr</v>
      </c>
      <c r="G9238" s="25">
        <f t="shared" si="288"/>
        <v>1</v>
      </c>
      <c r="H9238" s="25">
        <f>VLOOKUP(F9238,Table!$A$2:$C$121,2,0)</f>
        <v>4</v>
      </c>
      <c r="I9238" s="26">
        <f>VLOOKUP(F9238,Table!$A$2:$C$121,3,0)</f>
        <v>5</v>
      </c>
      <c r="J9238" s="17" t="s">
        <v>446</v>
      </c>
      <c r="K9238" s="25" t="str">
        <f>LEFT(J9238,MIN(FIND({0,1,2,3,4,5,6,7,8,9},ASC(J9238)&amp;1234567890))-1)</f>
        <v>D</v>
      </c>
      <c r="L9238" s="25">
        <f t="shared" si="289"/>
        <v>2</v>
      </c>
      <c r="M9238" s="25">
        <f>VLOOKUP(K9238,Table!$A$2:$C$121,2,0)</f>
        <v>1</v>
      </c>
      <c r="N9238" s="26">
        <f>VLOOKUP(K9238,Table!$A$2:$C$121,3,0)</f>
        <v>1</v>
      </c>
      <c r="O9238" s="13" t="str">
        <f>VLOOKUP(A9238,Table!$U$1:$V$230,2,0)</f>
        <v>Cubic</v>
      </c>
      <c r="P9238" s="1"/>
    </row>
    <row r="9239" spans="1:16">
      <c r="A9239" s="12">
        <v>225</v>
      </c>
      <c r="B9239" s="12">
        <v>43329</v>
      </c>
      <c r="C9239" s="12" t="s">
        <v>9818</v>
      </c>
      <c r="D9239" s="12" t="s">
        <v>9990</v>
      </c>
      <c r="E9239" s="17" t="s">
        <v>66</v>
      </c>
      <c r="F9239" s="25" t="str">
        <f>LEFT(E9239,MIN(FIND({0,1,2,3,4,5,6,7,8,9},ASC(E9239)&amp;1234567890))-1)</f>
        <v>Ni</v>
      </c>
      <c r="G9239" s="25">
        <f t="shared" si="288"/>
        <v>1</v>
      </c>
      <c r="H9239" s="25">
        <f>VLOOKUP(F9239,Table!$A$2:$C$121,2,0)</f>
        <v>10</v>
      </c>
      <c r="I9239" s="26">
        <f>VLOOKUP(F9239,Table!$A$2:$C$121,3,0)</f>
        <v>4</v>
      </c>
      <c r="J9239" s="17" t="s">
        <v>14312</v>
      </c>
      <c r="K9239" s="25" t="str">
        <f>LEFT(J9239,MIN(FIND({0,1,2,3,4,5,6,7,8,9},ASC(J9239)&amp;1234567890))-1)</f>
        <v>H</v>
      </c>
      <c r="L9239" s="25">
        <f t="shared" si="289"/>
        <v>0.6</v>
      </c>
      <c r="M9239" s="25">
        <f>VLOOKUP(K9239,Table!$A$2:$C$121,2,0)</f>
        <v>1</v>
      </c>
      <c r="N9239" s="26">
        <f>VLOOKUP(K9239,Table!$A$2:$C$121,3,0)</f>
        <v>1</v>
      </c>
      <c r="O9239" s="13" t="str">
        <f>VLOOKUP(A9239,Table!$U$1:$V$230,2,0)</f>
        <v>Cubic</v>
      </c>
      <c r="P9239" s="1"/>
    </row>
    <row r="9240" spans="1:16">
      <c r="A9240" s="12">
        <v>225</v>
      </c>
      <c r="B9240" s="12">
        <v>43362</v>
      </c>
      <c r="C9240" s="12" t="s">
        <v>9818</v>
      </c>
      <c r="D9240" s="12" t="s">
        <v>2665</v>
      </c>
      <c r="E9240" s="17" t="s">
        <v>11696</v>
      </c>
      <c r="F9240" s="25" t="str">
        <f>LEFT(E9240,MIN(FIND({0,1,2,3,4,5,6,7,8,9},ASC(E9240)&amp;1234567890))-1)</f>
        <v>Rh</v>
      </c>
      <c r="G9240" s="25">
        <f t="shared" si="288"/>
        <v>2</v>
      </c>
      <c r="H9240" s="25">
        <f>VLOOKUP(F9240,Table!$A$2:$C$121,2,0)</f>
        <v>9</v>
      </c>
      <c r="I9240" s="26">
        <f>VLOOKUP(F9240,Table!$A$2:$C$121,3,0)</f>
        <v>5</v>
      </c>
      <c r="J9240" s="17" t="s">
        <v>540</v>
      </c>
      <c r="K9240" s="25" t="str">
        <f>LEFT(J9240,MIN(FIND({0,1,2,3,4,5,6,7,8,9},ASC(J9240)&amp;1234567890))-1)</f>
        <v>As</v>
      </c>
      <c r="L9240" s="25">
        <f t="shared" si="289"/>
        <v>1</v>
      </c>
      <c r="M9240" s="25">
        <f>VLOOKUP(K9240,Table!$A$2:$C$121,2,0)</f>
        <v>15</v>
      </c>
      <c r="N9240" s="26">
        <f>VLOOKUP(K9240,Table!$A$2:$C$121,3,0)</f>
        <v>4</v>
      </c>
      <c r="O9240" s="13" t="str">
        <f>VLOOKUP(A9240,Table!$U$1:$V$230,2,0)</f>
        <v>Cubic</v>
      </c>
      <c r="P9240" s="1"/>
    </row>
    <row r="9241" spans="1:16">
      <c r="A9241" s="12">
        <v>225</v>
      </c>
      <c r="B9241" s="12">
        <v>43369</v>
      </c>
      <c r="C9241" s="12" t="s">
        <v>9818</v>
      </c>
      <c r="D9241" s="12" t="s">
        <v>9991</v>
      </c>
      <c r="E9241" s="17" t="s">
        <v>50</v>
      </c>
      <c r="F9241" s="25" t="str">
        <f>LEFT(E9241,MIN(FIND({0,1,2,3,4,5,6,7,8,9},ASC(E9241)&amp;1234567890))-1)</f>
        <v>Ti</v>
      </c>
      <c r="G9241" s="25">
        <f t="shared" si="288"/>
        <v>1</v>
      </c>
      <c r="H9241" s="25">
        <f>VLOOKUP(F9241,Table!$A$2:$C$121,2,0)</f>
        <v>4</v>
      </c>
      <c r="I9241" s="26">
        <f>VLOOKUP(F9241,Table!$A$2:$C$121,3,0)</f>
        <v>4</v>
      </c>
      <c r="J9241" s="17" t="s">
        <v>14313</v>
      </c>
      <c r="K9241" s="25" t="str">
        <f>LEFT(J9241,MIN(FIND({0,1,2,3,4,5,6,7,8,9},ASC(J9241)&amp;1234567890))-1)</f>
        <v>C</v>
      </c>
      <c r="L9241" s="25">
        <f t="shared" si="289"/>
        <v>0.95699999999999996</v>
      </c>
      <c r="M9241" s="25">
        <f>VLOOKUP(K9241,Table!$A$2:$C$121,2,0)</f>
        <v>14</v>
      </c>
      <c r="N9241" s="26">
        <f>VLOOKUP(K9241,Table!$A$2:$C$121,3,0)</f>
        <v>2</v>
      </c>
      <c r="O9241" s="13" t="str">
        <f>VLOOKUP(A9241,Table!$U$1:$V$230,2,0)</f>
        <v>Cubic</v>
      </c>
      <c r="P9241" s="1"/>
    </row>
    <row r="9242" spans="1:16">
      <c r="A9242" s="12">
        <v>225</v>
      </c>
      <c r="B9242" s="12">
        <v>43370</v>
      </c>
      <c r="C9242" s="12" t="s">
        <v>9818</v>
      </c>
      <c r="D9242" s="12" t="s">
        <v>9992</v>
      </c>
      <c r="E9242" s="17" t="s">
        <v>377</v>
      </c>
      <c r="F9242" s="25" t="str">
        <f>LEFT(E9242,MIN(FIND({0,1,2,3,4,5,6,7,8,9},ASC(E9242)&amp;1234567890))-1)</f>
        <v>Zr</v>
      </c>
      <c r="G9242" s="25">
        <f t="shared" si="288"/>
        <v>1</v>
      </c>
      <c r="H9242" s="25">
        <f>VLOOKUP(F9242,Table!$A$2:$C$121,2,0)</f>
        <v>4</v>
      </c>
      <c r="I9242" s="26">
        <f>VLOOKUP(F9242,Table!$A$2:$C$121,3,0)</f>
        <v>5</v>
      </c>
      <c r="J9242" s="17" t="s">
        <v>14313</v>
      </c>
      <c r="K9242" s="25" t="str">
        <f>LEFT(J9242,MIN(FIND({0,1,2,3,4,5,6,7,8,9},ASC(J9242)&amp;1234567890))-1)</f>
        <v>C</v>
      </c>
      <c r="L9242" s="25">
        <f t="shared" si="289"/>
        <v>0.95699999999999996</v>
      </c>
      <c r="M9242" s="25">
        <f>VLOOKUP(K9242,Table!$A$2:$C$121,2,0)</f>
        <v>14</v>
      </c>
      <c r="N9242" s="26">
        <f>VLOOKUP(K9242,Table!$A$2:$C$121,3,0)</f>
        <v>2</v>
      </c>
      <c r="O9242" s="13" t="str">
        <f>VLOOKUP(A9242,Table!$U$1:$V$230,2,0)</f>
        <v>Cubic</v>
      </c>
      <c r="P9242" s="1"/>
    </row>
    <row r="9243" spans="1:16">
      <c r="A9243" s="12">
        <v>225</v>
      </c>
      <c r="B9243" s="12">
        <v>43371</v>
      </c>
      <c r="C9243" s="12" t="s">
        <v>9818</v>
      </c>
      <c r="D9243" s="12" t="s">
        <v>9993</v>
      </c>
      <c r="E9243" s="17" t="s">
        <v>426</v>
      </c>
      <c r="F9243" s="25" t="str">
        <f>LEFT(E9243,MIN(FIND({0,1,2,3,4,5,6,7,8,9},ASC(E9243)&amp;1234567890))-1)</f>
        <v>Hf</v>
      </c>
      <c r="G9243" s="25">
        <f t="shared" si="288"/>
        <v>1</v>
      </c>
      <c r="H9243" s="25">
        <f>VLOOKUP(F9243,Table!$A$2:$C$121,2,0)</f>
        <v>4</v>
      </c>
      <c r="I9243" s="26">
        <f>VLOOKUP(F9243,Table!$A$2:$C$121,3,0)</f>
        <v>6</v>
      </c>
      <c r="J9243" s="17" t="s">
        <v>14314</v>
      </c>
      <c r="K9243" s="25" t="str">
        <f>LEFT(J9243,MIN(FIND({0,1,2,3,4,5,6,7,8,9},ASC(J9243)&amp;1234567890))-1)</f>
        <v>C</v>
      </c>
      <c r="L9243" s="25">
        <f t="shared" si="289"/>
        <v>0.90100000000000002</v>
      </c>
      <c r="M9243" s="25">
        <f>VLOOKUP(K9243,Table!$A$2:$C$121,2,0)</f>
        <v>14</v>
      </c>
      <c r="N9243" s="26">
        <f>VLOOKUP(K9243,Table!$A$2:$C$121,3,0)</f>
        <v>2</v>
      </c>
      <c r="O9243" s="13" t="str">
        <f>VLOOKUP(A9243,Table!$U$1:$V$230,2,0)</f>
        <v>Cubic</v>
      </c>
      <c r="P9243" s="1"/>
    </row>
    <row r="9244" spans="1:16">
      <c r="A9244" s="12">
        <v>225</v>
      </c>
      <c r="B9244" s="12">
        <v>43372</v>
      </c>
      <c r="C9244" s="12" t="s">
        <v>9818</v>
      </c>
      <c r="D9244" s="12" t="s">
        <v>9994</v>
      </c>
      <c r="E9244" s="17" t="s">
        <v>334</v>
      </c>
      <c r="F9244" s="25" t="str">
        <f>LEFT(E9244,MIN(FIND({0,1,2,3,4,5,6,7,8,9},ASC(E9244)&amp;1234567890))-1)</f>
        <v>V</v>
      </c>
      <c r="G9244" s="25">
        <f t="shared" si="288"/>
        <v>1</v>
      </c>
      <c r="H9244" s="25">
        <f>VLOOKUP(F9244,Table!$A$2:$C$121,2,0)</f>
        <v>5</v>
      </c>
      <c r="I9244" s="26">
        <f>VLOOKUP(F9244,Table!$A$2:$C$121,3,0)</f>
        <v>4</v>
      </c>
      <c r="J9244" s="17" t="s">
        <v>14315</v>
      </c>
      <c r="K9244" s="25" t="str">
        <f>LEFT(J9244,MIN(FIND({0,1,2,3,4,5,6,7,8,9},ASC(J9244)&amp;1234567890))-1)</f>
        <v>C</v>
      </c>
      <c r="L9244" s="25">
        <f t="shared" si="289"/>
        <v>0.84499999999999997</v>
      </c>
      <c r="M9244" s="25">
        <f>VLOOKUP(K9244,Table!$A$2:$C$121,2,0)</f>
        <v>14</v>
      </c>
      <c r="N9244" s="26">
        <f>VLOOKUP(K9244,Table!$A$2:$C$121,3,0)</f>
        <v>2</v>
      </c>
      <c r="O9244" s="13" t="str">
        <f>VLOOKUP(A9244,Table!$U$1:$V$230,2,0)</f>
        <v>Cubic</v>
      </c>
      <c r="P9244" s="1"/>
    </row>
    <row r="9245" spans="1:16">
      <c r="A9245" s="12">
        <v>225</v>
      </c>
      <c r="B9245" s="12">
        <v>43373</v>
      </c>
      <c r="C9245" s="12" t="s">
        <v>9818</v>
      </c>
      <c r="D9245" s="12" t="s">
        <v>9995</v>
      </c>
      <c r="E9245" s="17" t="s">
        <v>335</v>
      </c>
      <c r="F9245" s="25" t="str">
        <f>LEFT(E9245,MIN(FIND({0,1,2,3,4,5,6,7,8,9},ASC(E9245)&amp;1234567890))-1)</f>
        <v>Nb</v>
      </c>
      <c r="G9245" s="25">
        <f t="shared" si="288"/>
        <v>1</v>
      </c>
      <c r="H9245" s="25">
        <f>VLOOKUP(F9245,Table!$A$2:$C$121,2,0)</f>
        <v>5</v>
      </c>
      <c r="I9245" s="26">
        <f>VLOOKUP(F9245,Table!$A$2:$C$121,3,0)</f>
        <v>5</v>
      </c>
      <c r="J9245" s="17" t="s">
        <v>12823</v>
      </c>
      <c r="K9245" s="25" t="str">
        <f>LEFT(J9245,MIN(FIND({0,1,2,3,4,5,6,7,8,9},ASC(J9245)&amp;1234567890))-1)</f>
        <v>C</v>
      </c>
      <c r="L9245" s="25">
        <f t="shared" si="289"/>
        <v>0.84</v>
      </c>
      <c r="M9245" s="25">
        <f>VLOOKUP(K9245,Table!$A$2:$C$121,2,0)</f>
        <v>14</v>
      </c>
      <c r="N9245" s="26">
        <f>VLOOKUP(K9245,Table!$A$2:$C$121,3,0)</f>
        <v>2</v>
      </c>
      <c r="O9245" s="13" t="str">
        <f>VLOOKUP(A9245,Table!$U$1:$V$230,2,0)</f>
        <v>Cubic</v>
      </c>
      <c r="P9245" s="1"/>
    </row>
    <row r="9246" spans="1:16">
      <c r="A9246" s="12">
        <v>225</v>
      </c>
      <c r="B9246" s="12">
        <v>43374</v>
      </c>
      <c r="C9246" s="12" t="s">
        <v>9818</v>
      </c>
      <c r="D9246" s="12" t="s">
        <v>9996</v>
      </c>
      <c r="E9246" s="17" t="s">
        <v>405</v>
      </c>
      <c r="F9246" s="25" t="str">
        <f>LEFT(E9246,MIN(FIND({0,1,2,3,4,5,6,7,8,9},ASC(E9246)&amp;1234567890))-1)</f>
        <v>Ta</v>
      </c>
      <c r="G9246" s="25">
        <f t="shared" si="288"/>
        <v>1</v>
      </c>
      <c r="H9246" s="25">
        <f>VLOOKUP(F9246,Table!$A$2:$C$121,2,0)</f>
        <v>5</v>
      </c>
      <c r="I9246" s="26">
        <f>VLOOKUP(F9246,Table!$A$2:$C$121,3,0)</f>
        <v>6</v>
      </c>
      <c r="J9246" s="17" t="s">
        <v>14313</v>
      </c>
      <c r="K9246" s="25" t="str">
        <f>LEFT(J9246,MIN(FIND({0,1,2,3,4,5,6,7,8,9},ASC(J9246)&amp;1234567890))-1)</f>
        <v>C</v>
      </c>
      <c r="L9246" s="25">
        <f t="shared" si="289"/>
        <v>0.95699999999999996</v>
      </c>
      <c r="M9246" s="25">
        <f>VLOOKUP(K9246,Table!$A$2:$C$121,2,0)</f>
        <v>14</v>
      </c>
      <c r="N9246" s="26">
        <f>VLOOKUP(K9246,Table!$A$2:$C$121,3,0)</f>
        <v>2</v>
      </c>
      <c r="O9246" s="13" t="str">
        <f>VLOOKUP(A9246,Table!$U$1:$V$230,2,0)</f>
        <v>Cubic</v>
      </c>
      <c r="P9246" s="1"/>
    </row>
    <row r="9247" spans="1:16">
      <c r="A9247" s="12">
        <v>225</v>
      </c>
      <c r="B9247" s="12">
        <v>43378</v>
      </c>
      <c r="C9247" s="12" t="s">
        <v>9818</v>
      </c>
      <c r="D9247" s="12" t="s">
        <v>9997</v>
      </c>
      <c r="E9247" s="17" t="s">
        <v>11363</v>
      </c>
      <c r="F9247" s="25" t="str">
        <f>LEFT(E9247,MIN(FIND({0,1,2,3,4,5,6,7,8,9},ASC(E9247)&amp;1234567890))-1)</f>
        <v>Th</v>
      </c>
      <c r="G9247" s="25">
        <f t="shared" si="288"/>
        <v>1</v>
      </c>
      <c r="H9247" s="25">
        <f>VLOOKUP(F9247,Table!$A$2:$C$121,2,0)</f>
        <v>3</v>
      </c>
      <c r="I9247" s="26">
        <f>VLOOKUP(F9247,Table!$A$2:$C$121,3,0)</f>
        <v>7</v>
      </c>
      <c r="J9247" s="17" t="s">
        <v>614</v>
      </c>
      <c r="K9247" s="25" t="str">
        <f>LEFT(J9247,MIN(FIND({0,1,2,3,4,5,6,7,8,9},ASC(J9247)&amp;1234567890))-1)</f>
        <v>C</v>
      </c>
      <c r="L9247" s="25">
        <f t="shared" si="289"/>
        <v>1</v>
      </c>
      <c r="M9247" s="25">
        <f>VLOOKUP(K9247,Table!$A$2:$C$121,2,0)</f>
        <v>14</v>
      </c>
      <c r="N9247" s="26">
        <f>VLOOKUP(K9247,Table!$A$2:$C$121,3,0)</f>
        <v>2</v>
      </c>
      <c r="O9247" s="13" t="str">
        <f>VLOOKUP(A9247,Table!$U$1:$V$230,2,0)</f>
        <v>Cubic</v>
      </c>
      <c r="P9247" s="1"/>
    </row>
    <row r="9248" spans="1:16">
      <c r="A9248" s="12">
        <v>225</v>
      </c>
      <c r="B9248" s="12">
        <v>43432</v>
      </c>
      <c r="C9248" s="12" t="s">
        <v>9818</v>
      </c>
      <c r="D9248" s="12" t="s">
        <v>9998</v>
      </c>
      <c r="E9248" s="17" t="s">
        <v>39</v>
      </c>
      <c r="F9248" s="25" t="str">
        <f>LEFT(E9248,MIN(FIND({0,1,2,3,4,5,6,7,8,9},ASC(E9248)&amp;1234567890))-1)</f>
        <v>K</v>
      </c>
      <c r="G9248" s="25">
        <f t="shared" si="288"/>
        <v>1</v>
      </c>
      <c r="H9248" s="25">
        <f>VLOOKUP(F9248,Table!$A$2:$C$121,2,0)</f>
        <v>1</v>
      </c>
      <c r="I9248" s="26">
        <f>VLOOKUP(F9248,Table!$A$2:$C$121,3,0)</f>
        <v>4</v>
      </c>
      <c r="J9248" s="17" t="s">
        <v>11414</v>
      </c>
      <c r="K9248" s="25" t="str">
        <f>LEFT(J9248,MIN(FIND({0,1,2,3,4,5,6,7,8,9},ASC(J9248)&amp;1234567890))-1)</f>
        <v>H</v>
      </c>
      <c r="L9248" s="25">
        <f t="shared" si="289"/>
        <v>1</v>
      </c>
      <c r="M9248" s="25">
        <f>VLOOKUP(K9248,Table!$A$2:$C$121,2,0)</f>
        <v>1</v>
      </c>
      <c r="N9248" s="26">
        <f>VLOOKUP(K9248,Table!$A$2:$C$121,3,0)</f>
        <v>1</v>
      </c>
      <c r="O9248" s="13" t="str">
        <f>VLOOKUP(A9248,Table!$U$1:$V$230,2,0)</f>
        <v>Cubic</v>
      </c>
      <c r="P9248" s="1"/>
    </row>
    <row r="9249" spans="1:16">
      <c r="A9249" s="12">
        <v>225</v>
      </c>
      <c r="B9249" s="12">
        <v>43523</v>
      </c>
      <c r="C9249" s="12" t="s">
        <v>9818</v>
      </c>
      <c r="D9249" s="12" t="s">
        <v>6866</v>
      </c>
      <c r="E9249" s="17" t="s">
        <v>393</v>
      </c>
      <c r="F9249" s="25" t="str">
        <f>LEFT(E9249,MIN(FIND({0,1,2,3,4,5,6,7,8,9},ASC(E9249)&amp;1234567890))-1)</f>
        <v>Mo</v>
      </c>
      <c r="G9249" s="25">
        <f t="shared" si="288"/>
        <v>1</v>
      </c>
      <c r="H9249" s="25">
        <f>VLOOKUP(F9249,Table!$A$2:$C$121,2,0)</f>
        <v>6</v>
      </c>
      <c r="I9249" s="26">
        <f>VLOOKUP(F9249,Table!$A$2:$C$121,3,0)</f>
        <v>5</v>
      </c>
      <c r="J9249" s="17" t="s">
        <v>614</v>
      </c>
      <c r="K9249" s="25" t="str">
        <f>LEFT(J9249,MIN(FIND({0,1,2,3,4,5,6,7,8,9},ASC(J9249)&amp;1234567890))-1)</f>
        <v>C</v>
      </c>
      <c r="L9249" s="25">
        <f t="shared" si="289"/>
        <v>1</v>
      </c>
      <c r="M9249" s="25">
        <f>VLOOKUP(K9249,Table!$A$2:$C$121,2,0)</f>
        <v>14</v>
      </c>
      <c r="N9249" s="26">
        <f>VLOOKUP(K9249,Table!$A$2:$C$121,3,0)</f>
        <v>2</v>
      </c>
      <c r="O9249" s="13" t="str">
        <f>VLOOKUP(A9249,Table!$U$1:$V$230,2,0)</f>
        <v>Cubic</v>
      </c>
      <c r="P9249" s="1"/>
    </row>
    <row r="9250" spans="1:16">
      <c r="A9250" s="12">
        <v>225</v>
      </c>
      <c r="B9250" s="12">
        <v>43524</v>
      </c>
      <c r="C9250" s="12" t="s">
        <v>9818</v>
      </c>
      <c r="D9250" s="12" t="s">
        <v>9999</v>
      </c>
      <c r="E9250" s="17" t="s">
        <v>11874</v>
      </c>
      <c r="F9250" s="25" t="str">
        <f>LEFT(E9250,MIN(FIND({0,1,2,3,4,5,6,7,8,9},ASC(E9250)&amp;1234567890))-1)</f>
        <v>Sc</v>
      </c>
      <c r="G9250" s="25">
        <f t="shared" si="288"/>
        <v>1</v>
      </c>
      <c r="H9250" s="25">
        <f>VLOOKUP(F9250,Table!$A$2:$C$121,2,0)</f>
        <v>3</v>
      </c>
      <c r="I9250" s="26">
        <f>VLOOKUP(F9250,Table!$A$2:$C$121,3,0)</f>
        <v>4</v>
      </c>
      <c r="J9250" s="17" t="s">
        <v>614</v>
      </c>
      <c r="K9250" s="25" t="str">
        <f>LEFT(J9250,MIN(FIND({0,1,2,3,4,5,6,7,8,9},ASC(J9250)&amp;1234567890))-1)</f>
        <v>C</v>
      </c>
      <c r="L9250" s="25">
        <f t="shared" si="289"/>
        <v>1</v>
      </c>
      <c r="M9250" s="25">
        <f>VLOOKUP(K9250,Table!$A$2:$C$121,2,0)</f>
        <v>14</v>
      </c>
      <c r="N9250" s="26">
        <f>VLOOKUP(K9250,Table!$A$2:$C$121,3,0)</f>
        <v>2</v>
      </c>
      <c r="O9250" s="13" t="str">
        <f>VLOOKUP(A9250,Table!$U$1:$V$230,2,0)</f>
        <v>Cubic</v>
      </c>
      <c r="P9250" s="1"/>
    </row>
    <row r="9251" spans="1:16">
      <c r="A9251" s="12">
        <v>225</v>
      </c>
      <c r="B9251" s="12">
        <v>43542</v>
      </c>
      <c r="C9251" s="12" t="s">
        <v>9818</v>
      </c>
      <c r="D9251" s="12" t="s">
        <v>10000</v>
      </c>
      <c r="E9251" s="17" t="s">
        <v>587</v>
      </c>
      <c r="F9251" s="25" t="str">
        <f>LEFT(E9251,MIN(FIND({0,1,2,3,4,5,6,7,8,9},ASC(E9251)&amp;1234567890))-1)</f>
        <v>Ho</v>
      </c>
      <c r="G9251" s="25">
        <f t="shared" si="288"/>
        <v>1</v>
      </c>
      <c r="H9251" s="25">
        <f>VLOOKUP(F9251,Table!$A$2:$C$121,2,0)</f>
        <v>3</v>
      </c>
      <c r="I9251" s="26">
        <f>VLOOKUP(F9251,Table!$A$2:$C$121,3,0)</f>
        <v>6</v>
      </c>
      <c r="J9251" s="17" t="s">
        <v>11467</v>
      </c>
      <c r="K9251" s="25" t="str">
        <f>LEFT(J9251,MIN(FIND({0,1,2,3,4,5,6,7,8,9},ASC(J9251)&amp;1234567890))-1)</f>
        <v>P</v>
      </c>
      <c r="L9251" s="25">
        <f t="shared" si="289"/>
        <v>1</v>
      </c>
      <c r="M9251" s="25">
        <f>VLOOKUP(K9251,Table!$A$2:$C$121,2,0)</f>
        <v>15</v>
      </c>
      <c r="N9251" s="26">
        <f>VLOOKUP(K9251,Table!$A$2:$C$121,3,0)</f>
        <v>3</v>
      </c>
      <c r="O9251" s="13" t="str">
        <f>VLOOKUP(A9251,Table!$U$1:$V$230,2,0)</f>
        <v>Cubic</v>
      </c>
      <c r="P9251" s="1"/>
    </row>
    <row r="9252" spans="1:16">
      <c r="A9252" s="12">
        <v>225</v>
      </c>
      <c r="B9252" s="12">
        <v>43543</v>
      </c>
      <c r="C9252" s="12" t="s">
        <v>9818</v>
      </c>
      <c r="D9252" s="12" t="s">
        <v>10001</v>
      </c>
      <c r="E9252" s="17" t="s">
        <v>587</v>
      </c>
      <c r="F9252" s="25" t="str">
        <f>LEFT(E9252,MIN(FIND({0,1,2,3,4,5,6,7,8,9},ASC(E9252)&amp;1234567890))-1)</f>
        <v>Ho</v>
      </c>
      <c r="G9252" s="25">
        <f t="shared" si="288"/>
        <v>1</v>
      </c>
      <c r="H9252" s="25">
        <f>VLOOKUP(F9252,Table!$A$2:$C$121,2,0)</f>
        <v>3</v>
      </c>
      <c r="I9252" s="26">
        <f>VLOOKUP(F9252,Table!$A$2:$C$121,3,0)</f>
        <v>6</v>
      </c>
      <c r="J9252" s="17" t="s">
        <v>540</v>
      </c>
      <c r="K9252" s="25" t="str">
        <f>LEFT(J9252,MIN(FIND({0,1,2,3,4,5,6,7,8,9},ASC(J9252)&amp;1234567890))-1)</f>
        <v>As</v>
      </c>
      <c r="L9252" s="25">
        <f t="shared" si="289"/>
        <v>1</v>
      </c>
      <c r="M9252" s="25">
        <f>VLOOKUP(K9252,Table!$A$2:$C$121,2,0)</f>
        <v>15</v>
      </c>
      <c r="N9252" s="26">
        <f>VLOOKUP(K9252,Table!$A$2:$C$121,3,0)</f>
        <v>4</v>
      </c>
      <c r="O9252" s="13" t="str">
        <f>VLOOKUP(A9252,Table!$U$1:$V$230,2,0)</f>
        <v>Cubic</v>
      </c>
      <c r="P9252" s="1"/>
    </row>
    <row r="9253" spans="1:16">
      <c r="A9253" s="12">
        <v>225</v>
      </c>
      <c r="B9253" s="12">
        <v>43544</v>
      </c>
      <c r="C9253" s="12" t="s">
        <v>9818</v>
      </c>
      <c r="D9253" s="12" t="s">
        <v>10002</v>
      </c>
      <c r="E9253" s="17" t="s">
        <v>587</v>
      </c>
      <c r="F9253" s="25" t="str">
        <f>LEFT(E9253,MIN(FIND({0,1,2,3,4,5,6,7,8,9},ASC(E9253)&amp;1234567890))-1)</f>
        <v>Ho</v>
      </c>
      <c r="G9253" s="25">
        <f t="shared" si="288"/>
        <v>1</v>
      </c>
      <c r="H9253" s="25">
        <f>VLOOKUP(F9253,Table!$A$2:$C$121,2,0)</f>
        <v>3</v>
      </c>
      <c r="I9253" s="26">
        <f>VLOOKUP(F9253,Table!$A$2:$C$121,3,0)</f>
        <v>6</v>
      </c>
      <c r="J9253" s="17" t="s">
        <v>11645</v>
      </c>
      <c r="K9253" s="25" t="str">
        <f>LEFT(J9253,MIN(FIND({0,1,2,3,4,5,6,7,8,9},ASC(J9253)&amp;1234567890))-1)</f>
        <v>Sb</v>
      </c>
      <c r="L9253" s="25">
        <f t="shared" si="289"/>
        <v>1</v>
      </c>
      <c r="M9253" s="25">
        <f>VLOOKUP(K9253,Table!$A$2:$C$121,2,0)</f>
        <v>15</v>
      </c>
      <c r="N9253" s="26">
        <f>VLOOKUP(K9253,Table!$A$2:$C$121,3,0)</f>
        <v>5</v>
      </c>
      <c r="O9253" s="13" t="str">
        <f>VLOOKUP(A9253,Table!$U$1:$V$230,2,0)</f>
        <v>Cubic</v>
      </c>
      <c r="P9253" s="1"/>
    </row>
    <row r="9254" spans="1:16">
      <c r="A9254" s="12">
        <v>225</v>
      </c>
      <c r="B9254" s="12">
        <v>43545</v>
      </c>
      <c r="C9254" s="12" t="s">
        <v>9818</v>
      </c>
      <c r="D9254" s="12" t="s">
        <v>10003</v>
      </c>
      <c r="E9254" s="17" t="s">
        <v>587</v>
      </c>
      <c r="F9254" s="25" t="str">
        <f>LEFT(E9254,MIN(FIND({0,1,2,3,4,5,6,7,8,9},ASC(E9254)&amp;1234567890))-1)</f>
        <v>Ho</v>
      </c>
      <c r="G9254" s="25">
        <f t="shared" si="288"/>
        <v>1</v>
      </c>
      <c r="H9254" s="25">
        <f>VLOOKUP(F9254,Table!$A$2:$C$121,2,0)</f>
        <v>3</v>
      </c>
      <c r="I9254" s="26">
        <f>VLOOKUP(F9254,Table!$A$2:$C$121,3,0)</f>
        <v>6</v>
      </c>
      <c r="J9254" s="17" t="s">
        <v>542</v>
      </c>
      <c r="K9254" s="25" t="str">
        <f>LEFT(J9254,MIN(FIND({0,1,2,3,4,5,6,7,8,9},ASC(J9254)&amp;1234567890))-1)</f>
        <v>Bi</v>
      </c>
      <c r="L9254" s="25">
        <f t="shared" si="289"/>
        <v>1</v>
      </c>
      <c r="M9254" s="25">
        <f>VLOOKUP(K9254,Table!$A$2:$C$121,2,0)</f>
        <v>15</v>
      </c>
      <c r="N9254" s="26">
        <f>VLOOKUP(K9254,Table!$A$2:$C$121,3,0)</f>
        <v>6</v>
      </c>
      <c r="O9254" s="13" t="str">
        <f>VLOOKUP(A9254,Table!$U$1:$V$230,2,0)</f>
        <v>Cubic</v>
      </c>
      <c r="P9254" s="1"/>
    </row>
    <row r="9255" spans="1:16">
      <c r="A9255" s="12">
        <v>225</v>
      </c>
      <c r="B9255" s="12">
        <v>43546</v>
      </c>
      <c r="C9255" s="12" t="s">
        <v>9818</v>
      </c>
      <c r="D9255" s="12" t="s">
        <v>560</v>
      </c>
      <c r="E9255" s="17" t="s">
        <v>587</v>
      </c>
      <c r="F9255" s="25" t="str">
        <f>LEFT(E9255,MIN(FIND({0,1,2,3,4,5,6,7,8,9},ASC(E9255)&amp;1234567890))-1)</f>
        <v>Ho</v>
      </c>
      <c r="G9255" s="25">
        <f t="shared" si="288"/>
        <v>1</v>
      </c>
      <c r="H9255" s="25">
        <f>VLOOKUP(F9255,Table!$A$2:$C$121,2,0)</f>
        <v>3</v>
      </c>
      <c r="I9255" s="26">
        <f>VLOOKUP(F9255,Table!$A$2:$C$121,3,0)</f>
        <v>6</v>
      </c>
      <c r="J9255" s="17" t="s">
        <v>379</v>
      </c>
      <c r="K9255" s="25" t="str">
        <f>LEFT(J9255,MIN(FIND({0,1,2,3,4,5,6,7,8,9},ASC(J9255)&amp;1234567890))-1)</f>
        <v>S</v>
      </c>
      <c r="L9255" s="25">
        <f t="shared" si="289"/>
        <v>1</v>
      </c>
      <c r="M9255" s="25">
        <f>VLOOKUP(K9255,Table!$A$2:$C$121,2,0)</f>
        <v>16</v>
      </c>
      <c r="N9255" s="26">
        <f>VLOOKUP(K9255,Table!$A$2:$C$121,3,0)</f>
        <v>3</v>
      </c>
      <c r="O9255" s="13" t="str">
        <f>VLOOKUP(A9255,Table!$U$1:$V$230,2,0)</f>
        <v>Cubic</v>
      </c>
      <c r="P9255" s="1"/>
    </row>
    <row r="9256" spans="1:16">
      <c r="A9256" s="12">
        <v>225</v>
      </c>
      <c r="B9256" s="12">
        <v>43547</v>
      </c>
      <c r="C9256" s="12" t="s">
        <v>9818</v>
      </c>
      <c r="D9256" s="12" t="s">
        <v>10004</v>
      </c>
      <c r="E9256" s="17" t="s">
        <v>587</v>
      </c>
      <c r="F9256" s="25" t="str">
        <f>LEFT(E9256,MIN(FIND({0,1,2,3,4,5,6,7,8,9},ASC(E9256)&amp;1234567890))-1)</f>
        <v>Ho</v>
      </c>
      <c r="G9256" s="25">
        <f t="shared" si="288"/>
        <v>1</v>
      </c>
      <c r="H9256" s="25">
        <f>VLOOKUP(F9256,Table!$A$2:$C$121,2,0)</f>
        <v>3</v>
      </c>
      <c r="I9256" s="26">
        <f>VLOOKUP(F9256,Table!$A$2:$C$121,3,0)</f>
        <v>6</v>
      </c>
      <c r="J9256" s="17" t="s">
        <v>47</v>
      </c>
      <c r="K9256" s="25" t="str">
        <f>LEFT(J9256,MIN(FIND({0,1,2,3,4,5,6,7,8,9},ASC(J9256)&amp;1234567890))-1)</f>
        <v>Se</v>
      </c>
      <c r="L9256" s="25">
        <f t="shared" si="289"/>
        <v>1</v>
      </c>
      <c r="M9256" s="25">
        <f>VLOOKUP(K9256,Table!$A$2:$C$121,2,0)</f>
        <v>16</v>
      </c>
      <c r="N9256" s="26">
        <f>VLOOKUP(K9256,Table!$A$2:$C$121,3,0)</f>
        <v>4</v>
      </c>
      <c r="O9256" s="13" t="str">
        <f>VLOOKUP(A9256,Table!$U$1:$V$230,2,0)</f>
        <v>Cubic</v>
      </c>
      <c r="P9256" s="1"/>
    </row>
    <row r="9257" spans="1:16">
      <c r="A9257" s="12">
        <v>225</v>
      </c>
      <c r="B9257" s="12">
        <v>43548</v>
      </c>
      <c r="C9257" s="12" t="s">
        <v>9818</v>
      </c>
      <c r="D9257" s="12" t="s">
        <v>10005</v>
      </c>
      <c r="E9257" s="17" t="s">
        <v>587</v>
      </c>
      <c r="F9257" s="25" t="str">
        <f>LEFT(E9257,MIN(FIND({0,1,2,3,4,5,6,7,8,9},ASC(E9257)&amp;1234567890))-1)</f>
        <v>Ho</v>
      </c>
      <c r="G9257" s="25">
        <f t="shared" si="288"/>
        <v>1</v>
      </c>
      <c r="H9257" s="25">
        <f>VLOOKUP(F9257,Table!$A$2:$C$121,2,0)</f>
        <v>3</v>
      </c>
      <c r="I9257" s="26">
        <f>VLOOKUP(F9257,Table!$A$2:$C$121,3,0)</f>
        <v>6</v>
      </c>
      <c r="J9257" s="17" t="s">
        <v>328</v>
      </c>
      <c r="K9257" s="25" t="str">
        <f>LEFT(J9257,MIN(FIND({0,1,2,3,4,5,6,7,8,9},ASC(J9257)&amp;1234567890))-1)</f>
        <v>Te</v>
      </c>
      <c r="L9257" s="25">
        <f t="shared" si="289"/>
        <v>1</v>
      </c>
      <c r="M9257" s="25">
        <f>VLOOKUP(K9257,Table!$A$2:$C$121,2,0)</f>
        <v>16</v>
      </c>
      <c r="N9257" s="26">
        <f>VLOOKUP(K9257,Table!$A$2:$C$121,3,0)</f>
        <v>5</v>
      </c>
      <c r="O9257" s="13" t="str">
        <f>VLOOKUP(A9257,Table!$U$1:$V$230,2,0)</f>
        <v>Cubic</v>
      </c>
      <c r="P9257" s="1"/>
    </row>
    <row r="9258" spans="1:16">
      <c r="A9258" s="12">
        <v>225</v>
      </c>
      <c r="B9258" s="12">
        <v>43592</v>
      </c>
      <c r="C9258" s="12" t="s">
        <v>9818</v>
      </c>
      <c r="D9258" s="12" t="s">
        <v>564</v>
      </c>
      <c r="E9258" s="17" t="s">
        <v>590</v>
      </c>
      <c r="F9258" s="25" t="str">
        <f>LEFT(E9258,MIN(FIND({0,1,2,3,4,5,6,7,8,9},ASC(E9258)&amp;1234567890))-1)</f>
        <v>Sm</v>
      </c>
      <c r="G9258" s="25">
        <f t="shared" si="288"/>
        <v>1</v>
      </c>
      <c r="H9258" s="25">
        <f>VLOOKUP(F9258,Table!$A$2:$C$121,2,0)</f>
        <v>3</v>
      </c>
      <c r="I9258" s="26">
        <f>VLOOKUP(F9258,Table!$A$2:$C$121,3,0)</f>
        <v>6</v>
      </c>
      <c r="J9258" s="17" t="s">
        <v>379</v>
      </c>
      <c r="K9258" s="25" t="str">
        <f>LEFT(J9258,MIN(FIND({0,1,2,3,4,5,6,7,8,9},ASC(J9258)&amp;1234567890))-1)</f>
        <v>S</v>
      </c>
      <c r="L9258" s="25">
        <f t="shared" si="289"/>
        <v>1</v>
      </c>
      <c r="M9258" s="25">
        <f>VLOOKUP(K9258,Table!$A$2:$C$121,2,0)</f>
        <v>16</v>
      </c>
      <c r="N9258" s="26">
        <f>VLOOKUP(K9258,Table!$A$2:$C$121,3,0)</f>
        <v>3</v>
      </c>
      <c r="O9258" s="13" t="str">
        <f>VLOOKUP(A9258,Table!$U$1:$V$230,2,0)</f>
        <v>Cubic</v>
      </c>
      <c r="P9258" s="1"/>
    </row>
    <row r="9259" spans="1:16">
      <c r="A9259" s="12">
        <v>225</v>
      </c>
      <c r="B9259" s="12">
        <v>43600</v>
      </c>
      <c r="C9259" s="12" t="s">
        <v>9818</v>
      </c>
      <c r="D9259" s="12" t="s">
        <v>10006</v>
      </c>
      <c r="E9259" s="17" t="s">
        <v>11313</v>
      </c>
      <c r="F9259" s="25" t="str">
        <f>LEFT(E9259,MIN(FIND({0,1,2,3,4,5,6,7,8,9},ASC(E9259)&amp;1234567890))-1)</f>
        <v>Tb</v>
      </c>
      <c r="G9259" s="25">
        <f t="shared" si="288"/>
        <v>1</v>
      </c>
      <c r="H9259" s="25">
        <f>VLOOKUP(F9259,Table!$A$2:$C$121,2,0)</f>
        <v>3</v>
      </c>
      <c r="I9259" s="26">
        <f>VLOOKUP(F9259,Table!$A$2:$C$121,3,0)</f>
        <v>6</v>
      </c>
      <c r="J9259" s="17" t="s">
        <v>11467</v>
      </c>
      <c r="K9259" s="25" t="str">
        <f>LEFT(J9259,MIN(FIND({0,1,2,3,4,5,6,7,8,9},ASC(J9259)&amp;1234567890))-1)</f>
        <v>P</v>
      </c>
      <c r="L9259" s="25">
        <f t="shared" si="289"/>
        <v>1</v>
      </c>
      <c r="M9259" s="25">
        <f>VLOOKUP(K9259,Table!$A$2:$C$121,2,0)</f>
        <v>15</v>
      </c>
      <c r="N9259" s="26">
        <f>VLOOKUP(K9259,Table!$A$2:$C$121,3,0)</f>
        <v>3</v>
      </c>
      <c r="O9259" s="13" t="str">
        <f>VLOOKUP(A9259,Table!$U$1:$V$230,2,0)</f>
        <v>Cubic</v>
      </c>
      <c r="P9259" s="1"/>
    </row>
    <row r="9260" spans="1:16">
      <c r="A9260" s="12">
        <v>225</v>
      </c>
      <c r="B9260" s="12">
        <v>43601</v>
      </c>
      <c r="C9260" s="12" t="s">
        <v>9818</v>
      </c>
      <c r="D9260" s="12" t="s">
        <v>10007</v>
      </c>
      <c r="E9260" s="17" t="s">
        <v>11313</v>
      </c>
      <c r="F9260" s="25" t="str">
        <f>LEFT(E9260,MIN(FIND({0,1,2,3,4,5,6,7,8,9},ASC(E9260)&amp;1234567890))-1)</f>
        <v>Tb</v>
      </c>
      <c r="G9260" s="25">
        <f t="shared" si="288"/>
        <v>1</v>
      </c>
      <c r="H9260" s="25">
        <f>VLOOKUP(F9260,Table!$A$2:$C$121,2,0)</f>
        <v>3</v>
      </c>
      <c r="I9260" s="26">
        <f>VLOOKUP(F9260,Table!$A$2:$C$121,3,0)</f>
        <v>6</v>
      </c>
      <c r="J9260" s="17" t="s">
        <v>540</v>
      </c>
      <c r="K9260" s="25" t="str">
        <f>LEFT(J9260,MIN(FIND({0,1,2,3,4,5,6,7,8,9},ASC(J9260)&amp;1234567890))-1)</f>
        <v>As</v>
      </c>
      <c r="L9260" s="25">
        <f t="shared" si="289"/>
        <v>1</v>
      </c>
      <c r="M9260" s="25">
        <f>VLOOKUP(K9260,Table!$A$2:$C$121,2,0)</f>
        <v>15</v>
      </c>
      <c r="N9260" s="26">
        <f>VLOOKUP(K9260,Table!$A$2:$C$121,3,0)</f>
        <v>4</v>
      </c>
      <c r="O9260" s="13" t="str">
        <f>VLOOKUP(A9260,Table!$U$1:$V$230,2,0)</f>
        <v>Cubic</v>
      </c>
      <c r="P9260" s="1"/>
    </row>
    <row r="9261" spans="1:16">
      <c r="A9261" s="12">
        <v>225</v>
      </c>
      <c r="B9261" s="12">
        <v>43602</v>
      </c>
      <c r="C9261" s="12" t="s">
        <v>9818</v>
      </c>
      <c r="D9261" s="12" t="s">
        <v>10008</v>
      </c>
      <c r="E9261" s="17" t="s">
        <v>11313</v>
      </c>
      <c r="F9261" s="25" t="str">
        <f>LEFT(E9261,MIN(FIND({0,1,2,3,4,5,6,7,8,9},ASC(E9261)&amp;1234567890))-1)</f>
        <v>Tb</v>
      </c>
      <c r="G9261" s="25">
        <f t="shared" si="288"/>
        <v>1</v>
      </c>
      <c r="H9261" s="25">
        <f>VLOOKUP(F9261,Table!$A$2:$C$121,2,0)</f>
        <v>3</v>
      </c>
      <c r="I9261" s="26">
        <f>VLOOKUP(F9261,Table!$A$2:$C$121,3,0)</f>
        <v>6</v>
      </c>
      <c r="J9261" s="17" t="s">
        <v>11645</v>
      </c>
      <c r="K9261" s="25" t="str">
        <f>LEFT(J9261,MIN(FIND({0,1,2,3,4,5,6,7,8,9},ASC(J9261)&amp;1234567890))-1)</f>
        <v>Sb</v>
      </c>
      <c r="L9261" s="25">
        <f t="shared" si="289"/>
        <v>1</v>
      </c>
      <c r="M9261" s="25">
        <f>VLOOKUP(K9261,Table!$A$2:$C$121,2,0)</f>
        <v>15</v>
      </c>
      <c r="N9261" s="26">
        <f>VLOOKUP(K9261,Table!$A$2:$C$121,3,0)</f>
        <v>5</v>
      </c>
      <c r="O9261" s="13" t="str">
        <f>VLOOKUP(A9261,Table!$U$1:$V$230,2,0)</f>
        <v>Cubic</v>
      </c>
      <c r="P9261" s="1"/>
    </row>
    <row r="9262" spans="1:16">
      <c r="A9262" s="12">
        <v>225</v>
      </c>
      <c r="B9262" s="12">
        <v>43603</v>
      </c>
      <c r="C9262" s="12" t="s">
        <v>9818</v>
      </c>
      <c r="D9262" s="12" t="s">
        <v>10009</v>
      </c>
      <c r="E9262" s="17" t="s">
        <v>11313</v>
      </c>
      <c r="F9262" s="25" t="str">
        <f>LEFT(E9262,MIN(FIND({0,1,2,3,4,5,6,7,8,9},ASC(E9262)&amp;1234567890))-1)</f>
        <v>Tb</v>
      </c>
      <c r="G9262" s="25">
        <f t="shared" si="288"/>
        <v>1</v>
      </c>
      <c r="H9262" s="25">
        <f>VLOOKUP(F9262,Table!$A$2:$C$121,2,0)</f>
        <v>3</v>
      </c>
      <c r="I9262" s="26">
        <f>VLOOKUP(F9262,Table!$A$2:$C$121,3,0)</f>
        <v>6</v>
      </c>
      <c r="J9262" s="17" t="s">
        <v>542</v>
      </c>
      <c r="K9262" s="25" t="str">
        <f>LEFT(J9262,MIN(FIND({0,1,2,3,4,5,6,7,8,9},ASC(J9262)&amp;1234567890))-1)</f>
        <v>Bi</v>
      </c>
      <c r="L9262" s="25">
        <f t="shared" si="289"/>
        <v>1</v>
      </c>
      <c r="M9262" s="25">
        <f>VLOOKUP(K9262,Table!$A$2:$C$121,2,0)</f>
        <v>15</v>
      </c>
      <c r="N9262" s="26">
        <f>VLOOKUP(K9262,Table!$A$2:$C$121,3,0)</f>
        <v>6</v>
      </c>
      <c r="O9262" s="13" t="str">
        <f>VLOOKUP(A9262,Table!$U$1:$V$230,2,0)</f>
        <v>Cubic</v>
      </c>
      <c r="P9262" s="1"/>
    </row>
    <row r="9263" spans="1:16">
      <c r="A9263" s="12">
        <v>225</v>
      </c>
      <c r="B9263" s="12">
        <v>43604</v>
      </c>
      <c r="C9263" s="12" t="s">
        <v>9818</v>
      </c>
      <c r="D9263" s="12" t="s">
        <v>10010</v>
      </c>
      <c r="E9263" s="17" t="s">
        <v>11313</v>
      </c>
      <c r="F9263" s="25" t="str">
        <f>LEFT(E9263,MIN(FIND({0,1,2,3,4,5,6,7,8,9},ASC(E9263)&amp;1234567890))-1)</f>
        <v>Tb</v>
      </c>
      <c r="G9263" s="25">
        <f t="shared" si="288"/>
        <v>1</v>
      </c>
      <c r="H9263" s="25">
        <f>VLOOKUP(F9263,Table!$A$2:$C$121,2,0)</f>
        <v>3</v>
      </c>
      <c r="I9263" s="26">
        <f>VLOOKUP(F9263,Table!$A$2:$C$121,3,0)</f>
        <v>6</v>
      </c>
      <c r="J9263" s="17" t="s">
        <v>379</v>
      </c>
      <c r="K9263" s="25" t="str">
        <f>LEFT(J9263,MIN(FIND({0,1,2,3,4,5,6,7,8,9},ASC(J9263)&amp;1234567890))-1)</f>
        <v>S</v>
      </c>
      <c r="L9263" s="25">
        <f t="shared" si="289"/>
        <v>1</v>
      </c>
      <c r="M9263" s="25">
        <f>VLOOKUP(K9263,Table!$A$2:$C$121,2,0)</f>
        <v>16</v>
      </c>
      <c r="N9263" s="26">
        <f>VLOOKUP(K9263,Table!$A$2:$C$121,3,0)</f>
        <v>3</v>
      </c>
      <c r="O9263" s="13" t="str">
        <f>VLOOKUP(A9263,Table!$U$1:$V$230,2,0)</f>
        <v>Cubic</v>
      </c>
      <c r="P9263" s="1"/>
    </row>
    <row r="9264" spans="1:16">
      <c r="A9264" s="12">
        <v>225</v>
      </c>
      <c r="B9264" s="12">
        <v>43605</v>
      </c>
      <c r="C9264" s="12" t="s">
        <v>9818</v>
      </c>
      <c r="D9264" s="12" t="s">
        <v>6761</v>
      </c>
      <c r="E9264" s="17" t="s">
        <v>11313</v>
      </c>
      <c r="F9264" s="25" t="str">
        <f>LEFT(E9264,MIN(FIND({0,1,2,3,4,5,6,7,8,9},ASC(E9264)&amp;1234567890))-1)</f>
        <v>Tb</v>
      </c>
      <c r="G9264" s="25">
        <f t="shared" si="288"/>
        <v>1</v>
      </c>
      <c r="H9264" s="25">
        <f>VLOOKUP(F9264,Table!$A$2:$C$121,2,0)</f>
        <v>3</v>
      </c>
      <c r="I9264" s="26">
        <f>VLOOKUP(F9264,Table!$A$2:$C$121,3,0)</f>
        <v>6</v>
      </c>
      <c r="J9264" s="17" t="s">
        <v>47</v>
      </c>
      <c r="K9264" s="25" t="str">
        <f>LEFT(J9264,MIN(FIND({0,1,2,3,4,5,6,7,8,9},ASC(J9264)&amp;1234567890))-1)</f>
        <v>Se</v>
      </c>
      <c r="L9264" s="25">
        <f t="shared" si="289"/>
        <v>1</v>
      </c>
      <c r="M9264" s="25">
        <f>VLOOKUP(K9264,Table!$A$2:$C$121,2,0)</f>
        <v>16</v>
      </c>
      <c r="N9264" s="26">
        <f>VLOOKUP(K9264,Table!$A$2:$C$121,3,0)</f>
        <v>4</v>
      </c>
      <c r="O9264" s="13" t="str">
        <f>VLOOKUP(A9264,Table!$U$1:$V$230,2,0)</f>
        <v>Cubic</v>
      </c>
      <c r="P9264" s="1"/>
    </row>
    <row r="9265" spans="1:16">
      <c r="A9265" s="12">
        <v>225</v>
      </c>
      <c r="B9265" s="12">
        <v>43606</v>
      </c>
      <c r="C9265" s="12" t="s">
        <v>9818</v>
      </c>
      <c r="D9265" s="12" t="s">
        <v>10011</v>
      </c>
      <c r="E9265" s="17" t="s">
        <v>11313</v>
      </c>
      <c r="F9265" s="25" t="str">
        <f>LEFT(E9265,MIN(FIND({0,1,2,3,4,5,6,7,8,9},ASC(E9265)&amp;1234567890))-1)</f>
        <v>Tb</v>
      </c>
      <c r="G9265" s="25">
        <f t="shared" si="288"/>
        <v>1</v>
      </c>
      <c r="H9265" s="25">
        <f>VLOOKUP(F9265,Table!$A$2:$C$121,2,0)</f>
        <v>3</v>
      </c>
      <c r="I9265" s="26">
        <f>VLOOKUP(F9265,Table!$A$2:$C$121,3,0)</f>
        <v>6</v>
      </c>
      <c r="J9265" s="17" t="s">
        <v>328</v>
      </c>
      <c r="K9265" s="25" t="str">
        <f>LEFT(J9265,MIN(FIND({0,1,2,3,4,5,6,7,8,9},ASC(J9265)&amp;1234567890))-1)</f>
        <v>Te</v>
      </c>
      <c r="L9265" s="25">
        <f t="shared" si="289"/>
        <v>1</v>
      </c>
      <c r="M9265" s="25">
        <f>VLOOKUP(K9265,Table!$A$2:$C$121,2,0)</f>
        <v>16</v>
      </c>
      <c r="N9265" s="26">
        <f>VLOOKUP(K9265,Table!$A$2:$C$121,3,0)</f>
        <v>5</v>
      </c>
      <c r="O9265" s="13" t="str">
        <f>VLOOKUP(A9265,Table!$U$1:$V$230,2,0)</f>
        <v>Cubic</v>
      </c>
      <c r="P9265" s="1"/>
    </row>
    <row r="9266" spans="1:16">
      <c r="A9266" s="12">
        <v>225</v>
      </c>
      <c r="B9266" s="12">
        <v>43632</v>
      </c>
      <c r="C9266" s="12" t="s">
        <v>9818</v>
      </c>
      <c r="D9266" s="12" t="s">
        <v>10012</v>
      </c>
      <c r="E9266" s="17" t="s">
        <v>11336</v>
      </c>
      <c r="F9266" s="25" t="str">
        <f>LEFT(E9266,MIN(FIND({0,1,2,3,4,5,6,7,8,9},ASC(E9266)&amp;1234567890))-1)</f>
        <v>Y</v>
      </c>
      <c r="G9266" s="25">
        <f t="shared" si="288"/>
        <v>1</v>
      </c>
      <c r="H9266" s="25">
        <f>VLOOKUP(F9266,Table!$A$2:$C$121,2,0)</f>
        <v>3</v>
      </c>
      <c r="I9266" s="26">
        <f>VLOOKUP(F9266,Table!$A$2:$C$121,3,0)</f>
        <v>5</v>
      </c>
      <c r="J9266" s="17" t="s">
        <v>11645</v>
      </c>
      <c r="K9266" s="25" t="str">
        <f>LEFT(J9266,MIN(FIND({0,1,2,3,4,5,6,7,8,9},ASC(J9266)&amp;1234567890))-1)</f>
        <v>Sb</v>
      </c>
      <c r="L9266" s="25">
        <f t="shared" si="289"/>
        <v>1</v>
      </c>
      <c r="M9266" s="25">
        <f>VLOOKUP(K9266,Table!$A$2:$C$121,2,0)</f>
        <v>15</v>
      </c>
      <c r="N9266" s="26">
        <f>VLOOKUP(K9266,Table!$A$2:$C$121,3,0)</f>
        <v>5</v>
      </c>
      <c r="O9266" s="13" t="str">
        <f>VLOOKUP(A9266,Table!$U$1:$V$230,2,0)</f>
        <v>Cubic</v>
      </c>
      <c r="P9266" s="1"/>
    </row>
    <row r="9267" spans="1:16">
      <c r="A9267" s="12">
        <v>225</v>
      </c>
      <c r="B9267" s="12">
        <v>43633</v>
      </c>
      <c r="C9267" s="12" t="s">
        <v>9818</v>
      </c>
      <c r="D9267" s="12" t="s">
        <v>10013</v>
      </c>
      <c r="E9267" s="17" t="s">
        <v>11336</v>
      </c>
      <c r="F9267" s="25" t="str">
        <f>LEFT(E9267,MIN(FIND({0,1,2,3,4,5,6,7,8,9},ASC(E9267)&amp;1234567890))-1)</f>
        <v>Y</v>
      </c>
      <c r="G9267" s="25">
        <f t="shared" si="288"/>
        <v>1</v>
      </c>
      <c r="H9267" s="25">
        <f>VLOOKUP(F9267,Table!$A$2:$C$121,2,0)</f>
        <v>3</v>
      </c>
      <c r="I9267" s="26">
        <f>VLOOKUP(F9267,Table!$A$2:$C$121,3,0)</f>
        <v>5</v>
      </c>
      <c r="J9267" s="17" t="s">
        <v>328</v>
      </c>
      <c r="K9267" s="25" t="str">
        <f>LEFT(J9267,MIN(FIND({0,1,2,3,4,5,6,7,8,9},ASC(J9267)&amp;1234567890))-1)</f>
        <v>Te</v>
      </c>
      <c r="L9267" s="25">
        <f t="shared" si="289"/>
        <v>1</v>
      </c>
      <c r="M9267" s="25">
        <f>VLOOKUP(K9267,Table!$A$2:$C$121,2,0)</f>
        <v>16</v>
      </c>
      <c r="N9267" s="26">
        <f>VLOOKUP(K9267,Table!$A$2:$C$121,3,0)</f>
        <v>5</v>
      </c>
      <c r="O9267" s="13" t="str">
        <f>VLOOKUP(A9267,Table!$U$1:$V$230,2,0)</f>
        <v>Cubic</v>
      </c>
      <c r="P9267" s="1"/>
    </row>
    <row r="9268" spans="1:16">
      <c r="A9268" s="12">
        <v>225</v>
      </c>
      <c r="B9268" s="12">
        <v>43634</v>
      </c>
      <c r="C9268" s="12" t="s">
        <v>9818</v>
      </c>
      <c r="D9268" s="12" t="s">
        <v>10014</v>
      </c>
      <c r="E9268" s="17" t="s">
        <v>11306</v>
      </c>
      <c r="F9268" s="25" t="str">
        <f>LEFT(E9268,MIN(FIND({0,1,2,3,4,5,6,7,8,9},ASC(E9268)&amp;1234567890))-1)</f>
        <v>Gd</v>
      </c>
      <c r="G9268" s="25">
        <f t="shared" si="288"/>
        <v>1</v>
      </c>
      <c r="H9268" s="25">
        <f>VLOOKUP(F9268,Table!$A$2:$C$121,2,0)</f>
        <v>3</v>
      </c>
      <c r="I9268" s="26">
        <f>VLOOKUP(F9268,Table!$A$2:$C$121,3,0)</f>
        <v>6</v>
      </c>
      <c r="J9268" s="17" t="s">
        <v>540</v>
      </c>
      <c r="K9268" s="25" t="str">
        <f>LEFT(J9268,MIN(FIND({0,1,2,3,4,5,6,7,8,9},ASC(J9268)&amp;1234567890))-1)</f>
        <v>As</v>
      </c>
      <c r="L9268" s="25">
        <f t="shared" si="289"/>
        <v>1</v>
      </c>
      <c r="M9268" s="25">
        <f>VLOOKUP(K9268,Table!$A$2:$C$121,2,0)</f>
        <v>15</v>
      </c>
      <c r="N9268" s="26">
        <f>VLOOKUP(K9268,Table!$A$2:$C$121,3,0)</f>
        <v>4</v>
      </c>
      <c r="O9268" s="13" t="str">
        <f>VLOOKUP(A9268,Table!$U$1:$V$230,2,0)</f>
        <v>Cubic</v>
      </c>
      <c r="P9268" s="1"/>
    </row>
    <row r="9269" spans="1:16">
      <c r="A9269" s="12">
        <v>225</v>
      </c>
      <c r="B9269" s="12">
        <v>43635</v>
      </c>
      <c r="C9269" s="12" t="s">
        <v>9818</v>
      </c>
      <c r="D9269" s="12" t="s">
        <v>10015</v>
      </c>
      <c r="E9269" s="17" t="s">
        <v>11306</v>
      </c>
      <c r="F9269" s="25" t="str">
        <f>LEFT(E9269,MIN(FIND({0,1,2,3,4,5,6,7,8,9},ASC(E9269)&amp;1234567890))-1)</f>
        <v>Gd</v>
      </c>
      <c r="G9269" s="25">
        <f t="shared" si="288"/>
        <v>1</v>
      </c>
      <c r="H9269" s="25">
        <f>VLOOKUP(F9269,Table!$A$2:$C$121,2,0)</f>
        <v>3</v>
      </c>
      <c r="I9269" s="26">
        <f>VLOOKUP(F9269,Table!$A$2:$C$121,3,0)</f>
        <v>6</v>
      </c>
      <c r="J9269" s="17" t="s">
        <v>11645</v>
      </c>
      <c r="K9269" s="25" t="str">
        <f>LEFT(J9269,MIN(FIND({0,1,2,3,4,5,6,7,8,9},ASC(J9269)&amp;1234567890))-1)</f>
        <v>Sb</v>
      </c>
      <c r="L9269" s="25">
        <f t="shared" si="289"/>
        <v>1</v>
      </c>
      <c r="M9269" s="25">
        <f>VLOOKUP(K9269,Table!$A$2:$C$121,2,0)</f>
        <v>15</v>
      </c>
      <c r="N9269" s="26">
        <f>VLOOKUP(K9269,Table!$A$2:$C$121,3,0)</f>
        <v>5</v>
      </c>
      <c r="O9269" s="13" t="str">
        <f>VLOOKUP(A9269,Table!$U$1:$V$230,2,0)</f>
        <v>Cubic</v>
      </c>
      <c r="P9269" s="1"/>
    </row>
    <row r="9270" spans="1:16">
      <c r="A9270" s="12">
        <v>225</v>
      </c>
      <c r="B9270" s="12">
        <v>43638</v>
      </c>
      <c r="C9270" s="12" t="s">
        <v>9818</v>
      </c>
      <c r="D9270" s="12" t="s">
        <v>10016</v>
      </c>
      <c r="E9270" s="17" t="s">
        <v>11333</v>
      </c>
      <c r="F9270" s="25" t="str">
        <f>LEFT(E9270,MIN(FIND({0,1,2,3,4,5,6,7,8,9},ASC(E9270)&amp;1234567890))-1)</f>
        <v>Dy</v>
      </c>
      <c r="G9270" s="25">
        <f t="shared" si="288"/>
        <v>1</v>
      </c>
      <c r="H9270" s="25">
        <f>VLOOKUP(F9270,Table!$A$2:$C$121,2,0)</f>
        <v>3</v>
      </c>
      <c r="I9270" s="26">
        <f>VLOOKUP(F9270,Table!$A$2:$C$121,3,0)</f>
        <v>6</v>
      </c>
      <c r="J9270" s="17" t="s">
        <v>540</v>
      </c>
      <c r="K9270" s="25" t="str">
        <f>LEFT(J9270,MIN(FIND({0,1,2,3,4,5,6,7,8,9},ASC(J9270)&amp;1234567890))-1)</f>
        <v>As</v>
      </c>
      <c r="L9270" s="25">
        <f t="shared" si="289"/>
        <v>1</v>
      </c>
      <c r="M9270" s="25">
        <f>VLOOKUP(K9270,Table!$A$2:$C$121,2,0)</f>
        <v>15</v>
      </c>
      <c r="N9270" s="26">
        <f>VLOOKUP(K9270,Table!$A$2:$C$121,3,0)</f>
        <v>4</v>
      </c>
      <c r="O9270" s="13" t="str">
        <f>VLOOKUP(A9270,Table!$U$1:$V$230,2,0)</f>
        <v>Cubic</v>
      </c>
      <c r="P9270" s="1"/>
    </row>
    <row r="9271" spans="1:16">
      <c r="A9271" s="12">
        <v>225</v>
      </c>
      <c r="B9271" s="12">
        <v>43639</v>
      </c>
      <c r="C9271" s="12" t="s">
        <v>9818</v>
      </c>
      <c r="D9271" s="12" t="s">
        <v>10017</v>
      </c>
      <c r="E9271" s="17" t="s">
        <v>11333</v>
      </c>
      <c r="F9271" s="25" t="str">
        <f>LEFT(E9271,MIN(FIND({0,1,2,3,4,5,6,7,8,9},ASC(E9271)&amp;1234567890))-1)</f>
        <v>Dy</v>
      </c>
      <c r="G9271" s="25">
        <f t="shared" si="288"/>
        <v>1</v>
      </c>
      <c r="H9271" s="25">
        <f>VLOOKUP(F9271,Table!$A$2:$C$121,2,0)</f>
        <v>3</v>
      </c>
      <c r="I9271" s="26">
        <f>VLOOKUP(F9271,Table!$A$2:$C$121,3,0)</f>
        <v>6</v>
      </c>
      <c r="J9271" s="17" t="s">
        <v>11645</v>
      </c>
      <c r="K9271" s="25" t="str">
        <f>LEFT(J9271,MIN(FIND({0,1,2,3,4,5,6,7,8,9},ASC(J9271)&amp;1234567890))-1)</f>
        <v>Sb</v>
      </c>
      <c r="L9271" s="25">
        <f t="shared" si="289"/>
        <v>1</v>
      </c>
      <c r="M9271" s="25">
        <f>VLOOKUP(K9271,Table!$A$2:$C$121,2,0)</f>
        <v>15</v>
      </c>
      <c r="N9271" s="26">
        <f>VLOOKUP(K9271,Table!$A$2:$C$121,3,0)</f>
        <v>5</v>
      </c>
      <c r="O9271" s="13" t="str">
        <f>VLOOKUP(A9271,Table!$U$1:$V$230,2,0)</f>
        <v>Cubic</v>
      </c>
      <c r="P9271" s="1"/>
    </row>
    <row r="9272" spans="1:16">
      <c r="A9272" s="12">
        <v>225</v>
      </c>
      <c r="B9272" s="12">
        <v>43640</v>
      </c>
      <c r="C9272" s="12" t="s">
        <v>9818</v>
      </c>
      <c r="D9272" s="12" t="s">
        <v>10018</v>
      </c>
      <c r="E9272" s="17" t="s">
        <v>11333</v>
      </c>
      <c r="F9272" s="25" t="str">
        <f>LEFT(E9272,MIN(FIND({0,1,2,3,4,5,6,7,8,9},ASC(E9272)&amp;1234567890))-1)</f>
        <v>Dy</v>
      </c>
      <c r="G9272" s="25">
        <f t="shared" si="288"/>
        <v>1</v>
      </c>
      <c r="H9272" s="25">
        <f>VLOOKUP(F9272,Table!$A$2:$C$121,2,0)</f>
        <v>3</v>
      </c>
      <c r="I9272" s="26">
        <f>VLOOKUP(F9272,Table!$A$2:$C$121,3,0)</f>
        <v>6</v>
      </c>
      <c r="J9272" s="17" t="s">
        <v>328</v>
      </c>
      <c r="K9272" s="25" t="str">
        <f>LEFT(J9272,MIN(FIND({0,1,2,3,4,5,6,7,8,9},ASC(J9272)&amp;1234567890))-1)</f>
        <v>Te</v>
      </c>
      <c r="L9272" s="25">
        <f t="shared" si="289"/>
        <v>1</v>
      </c>
      <c r="M9272" s="25">
        <f>VLOOKUP(K9272,Table!$A$2:$C$121,2,0)</f>
        <v>16</v>
      </c>
      <c r="N9272" s="26">
        <f>VLOOKUP(K9272,Table!$A$2:$C$121,3,0)</f>
        <v>5</v>
      </c>
      <c r="O9272" s="13" t="str">
        <f>VLOOKUP(A9272,Table!$U$1:$V$230,2,0)</f>
        <v>Cubic</v>
      </c>
      <c r="P9272" s="1"/>
    </row>
    <row r="9273" spans="1:16">
      <c r="A9273" s="12">
        <v>225</v>
      </c>
      <c r="B9273" s="12">
        <v>43645</v>
      </c>
      <c r="C9273" s="12" t="s">
        <v>9818</v>
      </c>
      <c r="D9273" s="12" t="s">
        <v>10019</v>
      </c>
      <c r="E9273" s="17" t="s">
        <v>11542</v>
      </c>
      <c r="F9273" s="25" t="str">
        <f>LEFT(E9273,MIN(FIND({0,1,2,3,4,5,6,7,8,9},ASC(E9273)&amp;1234567890))-1)</f>
        <v>Er</v>
      </c>
      <c r="G9273" s="25">
        <f t="shared" si="288"/>
        <v>1</v>
      </c>
      <c r="H9273" s="25">
        <f>VLOOKUP(F9273,Table!$A$2:$C$121,2,0)</f>
        <v>3</v>
      </c>
      <c r="I9273" s="26">
        <f>VLOOKUP(F9273,Table!$A$2:$C$121,3,0)</f>
        <v>6</v>
      </c>
      <c r="J9273" s="17" t="s">
        <v>11645</v>
      </c>
      <c r="K9273" s="25" t="str">
        <f>LEFT(J9273,MIN(FIND({0,1,2,3,4,5,6,7,8,9},ASC(J9273)&amp;1234567890))-1)</f>
        <v>Sb</v>
      </c>
      <c r="L9273" s="25">
        <f t="shared" si="289"/>
        <v>1</v>
      </c>
      <c r="M9273" s="25">
        <f>VLOOKUP(K9273,Table!$A$2:$C$121,2,0)</f>
        <v>15</v>
      </c>
      <c r="N9273" s="26">
        <f>VLOOKUP(K9273,Table!$A$2:$C$121,3,0)</f>
        <v>5</v>
      </c>
      <c r="O9273" s="13" t="str">
        <f>VLOOKUP(A9273,Table!$U$1:$V$230,2,0)</f>
        <v>Cubic</v>
      </c>
      <c r="P9273" s="1"/>
    </row>
    <row r="9274" spans="1:16">
      <c r="A9274" s="12">
        <v>225</v>
      </c>
      <c r="B9274" s="12">
        <v>43647</v>
      </c>
      <c r="C9274" s="12" t="s">
        <v>9818</v>
      </c>
      <c r="D9274" s="12" t="s">
        <v>10020</v>
      </c>
      <c r="E9274" s="17" t="s">
        <v>11334</v>
      </c>
      <c r="F9274" s="25" t="str">
        <f>LEFT(E9274,MIN(FIND({0,1,2,3,4,5,6,7,8,9},ASC(E9274)&amp;1234567890))-1)</f>
        <v>Tm</v>
      </c>
      <c r="G9274" s="25">
        <f t="shared" si="288"/>
        <v>1</v>
      </c>
      <c r="H9274" s="25">
        <f>VLOOKUP(F9274,Table!$A$2:$C$121,2,0)</f>
        <v>3</v>
      </c>
      <c r="I9274" s="26">
        <f>VLOOKUP(F9274,Table!$A$2:$C$121,3,0)</f>
        <v>6</v>
      </c>
      <c r="J9274" s="17" t="s">
        <v>540</v>
      </c>
      <c r="K9274" s="25" t="str">
        <f>LEFT(J9274,MIN(FIND({0,1,2,3,4,5,6,7,8,9},ASC(J9274)&amp;1234567890))-1)</f>
        <v>As</v>
      </c>
      <c r="L9274" s="25">
        <f t="shared" si="289"/>
        <v>1</v>
      </c>
      <c r="M9274" s="25">
        <f>VLOOKUP(K9274,Table!$A$2:$C$121,2,0)</f>
        <v>15</v>
      </c>
      <c r="N9274" s="26">
        <f>VLOOKUP(K9274,Table!$A$2:$C$121,3,0)</f>
        <v>4</v>
      </c>
      <c r="O9274" s="13" t="str">
        <f>VLOOKUP(A9274,Table!$U$1:$V$230,2,0)</f>
        <v>Cubic</v>
      </c>
      <c r="P9274" s="1"/>
    </row>
    <row r="9275" spans="1:16">
      <c r="A9275" s="12">
        <v>225</v>
      </c>
      <c r="B9275" s="12">
        <v>43648</v>
      </c>
      <c r="C9275" s="12" t="s">
        <v>9818</v>
      </c>
      <c r="D9275" s="12" t="s">
        <v>10021</v>
      </c>
      <c r="E9275" s="17" t="s">
        <v>11334</v>
      </c>
      <c r="F9275" s="25" t="str">
        <f>LEFT(E9275,MIN(FIND({0,1,2,3,4,5,6,7,8,9},ASC(E9275)&amp;1234567890))-1)</f>
        <v>Tm</v>
      </c>
      <c r="G9275" s="25">
        <f t="shared" si="288"/>
        <v>1</v>
      </c>
      <c r="H9275" s="25">
        <f>VLOOKUP(F9275,Table!$A$2:$C$121,2,0)</f>
        <v>3</v>
      </c>
      <c r="I9275" s="26">
        <f>VLOOKUP(F9275,Table!$A$2:$C$121,3,0)</f>
        <v>6</v>
      </c>
      <c r="J9275" s="17" t="s">
        <v>11645</v>
      </c>
      <c r="K9275" s="25" t="str">
        <f>LEFT(J9275,MIN(FIND({0,1,2,3,4,5,6,7,8,9},ASC(J9275)&amp;1234567890))-1)</f>
        <v>Sb</v>
      </c>
      <c r="L9275" s="25">
        <f t="shared" si="289"/>
        <v>1</v>
      </c>
      <c r="M9275" s="25">
        <f>VLOOKUP(K9275,Table!$A$2:$C$121,2,0)</f>
        <v>15</v>
      </c>
      <c r="N9275" s="26">
        <f>VLOOKUP(K9275,Table!$A$2:$C$121,3,0)</f>
        <v>5</v>
      </c>
      <c r="O9275" s="13" t="str">
        <f>VLOOKUP(A9275,Table!$U$1:$V$230,2,0)</f>
        <v>Cubic</v>
      </c>
      <c r="P9275" s="1"/>
    </row>
    <row r="9276" spans="1:16">
      <c r="A9276" s="12">
        <v>225</v>
      </c>
      <c r="B9276" s="12">
        <v>43649</v>
      </c>
      <c r="C9276" s="12" t="s">
        <v>9818</v>
      </c>
      <c r="D9276" s="12" t="s">
        <v>4052</v>
      </c>
      <c r="E9276" s="17" t="s">
        <v>11334</v>
      </c>
      <c r="F9276" s="25" t="str">
        <f>LEFT(E9276,MIN(FIND({0,1,2,3,4,5,6,7,8,9},ASC(E9276)&amp;1234567890))-1)</f>
        <v>Tm</v>
      </c>
      <c r="G9276" s="25">
        <f t="shared" si="288"/>
        <v>1</v>
      </c>
      <c r="H9276" s="25">
        <f>VLOOKUP(F9276,Table!$A$2:$C$121,2,0)</f>
        <v>3</v>
      </c>
      <c r="I9276" s="26">
        <f>VLOOKUP(F9276,Table!$A$2:$C$121,3,0)</f>
        <v>6</v>
      </c>
      <c r="J9276" s="17" t="s">
        <v>328</v>
      </c>
      <c r="K9276" s="25" t="str">
        <f>LEFT(J9276,MIN(FIND({0,1,2,3,4,5,6,7,8,9},ASC(J9276)&amp;1234567890))-1)</f>
        <v>Te</v>
      </c>
      <c r="L9276" s="25">
        <f t="shared" si="289"/>
        <v>1</v>
      </c>
      <c r="M9276" s="25">
        <f>VLOOKUP(K9276,Table!$A$2:$C$121,2,0)</f>
        <v>16</v>
      </c>
      <c r="N9276" s="26">
        <f>VLOOKUP(K9276,Table!$A$2:$C$121,3,0)</f>
        <v>5</v>
      </c>
      <c r="O9276" s="13" t="str">
        <f>VLOOKUP(A9276,Table!$U$1:$V$230,2,0)</f>
        <v>Cubic</v>
      </c>
      <c r="P9276" s="1"/>
    </row>
    <row r="9277" spans="1:16">
      <c r="A9277" s="12">
        <v>225</v>
      </c>
      <c r="B9277" s="12">
        <v>43650</v>
      </c>
      <c r="C9277" s="12" t="s">
        <v>9818</v>
      </c>
      <c r="D9277" s="12" t="s">
        <v>10022</v>
      </c>
      <c r="E9277" s="17" t="s">
        <v>530</v>
      </c>
      <c r="F9277" s="25" t="str">
        <f>LEFT(E9277,MIN(FIND({0,1,2,3,4,5,6,7,8,9},ASC(E9277)&amp;1234567890))-1)</f>
        <v>Yb</v>
      </c>
      <c r="G9277" s="25">
        <f t="shared" si="288"/>
        <v>1</v>
      </c>
      <c r="H9277" s="25">
        <f>VLOOKUP(F9277,Table!$A$2:$C$121,2,0)</f>
        <v>3</v>
      </c>
      <c r="I9277" s="26">
        <f>VLOOKUP(F9277,Table!$A$2:$C$121,3,0)</f>
        <v>6</v>
      </c>
      <c r="J9277" s="17" t="s">
        <v>540</v>
      </c>
      <c r="K9277" s="25" t="str">
        <f>LEFT(J9277,MIN(FIND({0,1,2,3,4,5,6,7,8,9},ASC(J9277)&amp;1234567890))-1)</f>
        <v>As</v>
      </c>
      <c r="L9277" s="25">
        <f t="shared" si="289"/>
        <v>1</v>
      </c>
      <c r="M9277" s="25">
        <f>VLOOKUP(K9277,Table!$A$2:$C$121,2,0)</f>
        <v>15</v>
      </c>
      <c r="N9277" s="26">
        <f>VLOOKUP(K9277,Table!$A$2:$C$121,3,0)</f>
        <v>4</v>
      </c>
      <c r="O9277" s="13" t="str">
        <f>VLOOKUP(A9277,Table!$U$1:$V$230,2,0)</f>
        <v>Cubic</v>
      </c>
      <c r="P9277" s="1"/>
    </row>
    <row r="9278" spans="1:16">
      <c r="A9278" s="12">
        <v>225</v>
      </c>
      <c r="B9278" s="12">
        <v>43651</v>
      </c>
      <c r="C9278" s="12" t="s">
        <v>9818</v>
      </c>
      <c r="D9278" s="12" t="s">
        <v>10023</v>
      </c>
      <c r="E9278" s="17" t="s">
        <v>530</v>
      </c>
      <c r="F9278" s="25" t="str">
        <f>LEFT(E9278,MIN(FIND({0,1,2,3,4,5,6,7,8,9},ASC(E9278)&amp;1234567890))-1)</f>
        <v>Yb</v>
      </c>
      <c r="G9278" s="25">
        <f t="shared" si="288"/>
        <v>1</v>
      </c>
      <c r="H9278" s="25">
        <f>VLOOKUP(F9278,Table!$A$2:$C$121,2,0)</f>
        <v>3</v>
      </c>
      <c r="I9278" s="26">
        <f>VLOOKUP(F9278,Table!$A$2:$C$121,3,0)</f>
        <v>6</v>
      </c>
      <c r="J9278" s="17" t="s">
        <v>11645</v>
      </c>
      <c r="K9278" s="25" t="str">
        <f>LEFT(J9278,MIN(FIND({0,1,2,3,4,5,6,7,8,9},ASC(J9278)&amp;1234567890))-1)</f>
        <v>Sb</v>
      </c>
      <c r="L9278" s="25">
        <f t="shared" si="289"/>
        <v>1</v>
      </c>
      <c r="M9278" s="25">
        <f>VLOOKUP(K9278,Table!$A$2:$C$121,2,0)</f>
        <v>15</v>
      </c>
      <c r="N9278" s="26">
        <f>VLOOKUP(K9278,Table!$A$2:$C$121,3,0)</f>
        <v>5</v>
      </c>
      <c r="O9278" s="13" t="str">
        <f>VLOOKUP(A9278,Table!$U$1:$V$230,2,0)</f>
        <v>Cubic</v>
      </c>
      <c r="P9278" s="1"/>
    </row>
    <row r="9279" spans="1:16">
      <c r="A9279" s="12">
        <v>225</v>
      </c>
      <c r="B9279" s="12">
        <v>43655</v>
      </c>
      <c r="C9279" s="12" t="s">
        <v>9818</v>
      </c>
      <c r="D9279" s="12" t="s">
        <v>9134</v>
      </c>
      <c r="E9279" s="17" t="s">
        <v>410</v>
      </c>
      <c r="F9279" s="25" t="str">
        <f>LEFT(E9279,MIN(FIND({0,1,2,3,4,5,6,7,8,9},ASC(E9279)&amp;1234567890))-1)</f>
        <v>Ba</v>
      </c>
      <c r="G9279" s="25">
        <f t="shared" si="288"/>
        <v>1</v>
      </c>
      <c r="H9279" s="25">
        <f>VLOOKUP(F9279,Table!$A$2:$C$121,2,0)</f>
        <v>2</v>
      </c>
      <c r="I9279" s="26">
        <f>VLOOKUP(F9279,Table!$A$2:$C$121,3,0)</f>
        <v>6</v>
      </c>
      <c r="J9279" s="17" t="s">
        <v>47</v>
      </c>
      <c r="K9279" s="25" t="str">
        <f>LEFT(J9279,MIN(FIND({0,1,2,3,4,5,6,7,8,9},ASC(J9279)&amp;1234567890))-1)</f>
        <v>Se</v>
      </c>
      <c r="L9279" s="25">
        <f t="shared" si="289"/>
        <v>1</v>
      </c>
      <c r="M9279" s="25">
        <f>VLOOKUP(K9279,Table!$A$2:$C$121,2,0)</f>
        <v>16</v>
      </c>
      <c r="N9279" s="26">
        <f>VLOOKUP(K9279,Table!$A$2:$C$121,3,0)</f>
        <v>4</v>
      </c>
      <c r="O9279" s="13" t="str">
        <f>VLOOKUP(A9279,Table!$U$1:$V$230,2,0)</f>
        <v>Cubic</v>
      </c>
      <c r="P9279" s="1"/>
    </row>
    <row r="9280" spans="1:16">
      <c r="A9280" s="12">
        <v>225</v>
      </c>
      <c r="B9280" s="12">
        <v>43737</v>
      </c>
      <c r="C9280" s="12" t="s">
        <v>9818</v>
      </c>
      <c r="D9280" s="12" t="s">
        <v>10024</v>
      </c>
      <c r="E9280" s="17" t="s">
        <v>14316</v>
      </c>
      <c r="F9280" s="25" t="str">
        <f>LEFT(E9280,MIN(FIND({0,1,2,3,4,5,6,7,8,9},ASC(E9280)&amp;1234567890))-1)</f>
        <v>Ti</v>
      </c>
      <c r="G9280" s="25">
        <f t="shared" si="288"/>
        <v>0.78</v>
      </c>
      <c r="H9280" s="25">
        <f>VLOOKUP(F9280,Table!$A$2:$C$121,2,0)</f>
        <v>4</v>
      </c>
      <c r="I9280" s="26">
        <f>VLOOKUP(F9280,Table!$A$2:$C$121,3,0)</f>
        <v>4</v>
      </c>
      <c r="J9280" s="17" t="s">
        <v>14317</v>
      </c>
      <c r="K9280" s="25" t="str">
        <f>LEFT(J9280,MIN(FIND({0,1,2,3,4,5,6,7,8,9},ASC(J9280)&amp;1234567890))-1)</f>
        <v>O</v>
      </c>
      <c r="L9280" s="25">
        <f t="shared" si="289"/>
        <v>0.93700000000000006</v>
      </c>
      <c r="M9280" s="25">
        <f>VLOOKUP(K9280,Table!$A$2:$C$121,2,0)</f>
        <v>16</v>
      </c>
      <c r="N9280" s="26">
        <f>VLOOKUP(K9280,Table!$A$2:$C$121,3,0)</f>
        <v>2</v>
      </c>
      <c r="O9280" s="13" t="str">
        <f>VLOOKUP(A9280,Table!$U$1:$V$230,2,0)</f>
        <v>Cubic</v>
      </c>
      <c r="P9280" s="1"/>
    </row>
    <row r="9281" spans="1:16">
      <c r="A9281" s="12">
        <v>225</v>
      </c>
      <c r="B9281" s="12">
        <v>43806</v>
      </c>
      <c r="C9281" s="12" t="s">
        <v>9818</v>
      </c>
      <c r="D9281" s="12" t="s">
        <v>10025</v>
      </c>
      <c r="E9281" s="17" t="s">
        <v>11683</v>
      </c>
      <c r="F9281" s="25" t="str">
        <f>LEFT(E9281,MIN(FIND({0,1,2,3,4,5,6,7,8,9},ASC(E9281)&amp;1234567890))-1)</f>
        <v>Am</v>
      </c>
      <c r="G9281" s="25">
        <f t="shared" si="288"/>
        <v>1</v>
      </c>
      <c r="H9281" s="25">
        <f>VLOOKUP(F9281,Table!$A$2:$C$121,2,0)</f>
        <v>3</v>
      </c>
      <c r="I9281" s="26">
        <f>VLOOKUP(F9281,Table!$A$2:$C$121,3,0)</f>
        <v>7</v>
      </c>
      <c r="J9281" s="17" t="s">
        <v>540</v>
      </c>
      <c r="K9281" s="25" t="str">
        <f>LEFT(J9281,MIN(FIND({0,1,2,3,4,5,6,7,8,9},ASC(J9281)&amp;1234567890))-1)</f>
        <v>As</v>
      </c>
      <c r="L9281" s="25">
        <f t="shared" si="289"/>
        <v>1</v>
      </c>
      <c r="M9281" s="25">
        <f>VLOOKUP(K9281,Table!$A$2:$C$121,2,0)</f>
        <v>15</v>
      </c>
      <c r="N9281" s="26">
        <f>VLOOKUP(K9281,Table!$A$2:$C$121,3,0)</f>
        <v>4</v>
      </c>
      <c r="O9281" s="13" t="str">
        <f>VLOOKUP(A9281,Table!$U$1:$V$230,2,0)</f>
        <v>Cubic</v>
      </c>
      <c r="P9281" s="1"/>
    </row>
    <row r="9282" spans="1:16">
      <c r="A9282" s="12">
        <v>225</v>
      </c>
      <c r="B9282" s="12">
        <v>43807</v>
      </c>
      <c r="C9282" s="12" t="s">
        <v>9818</v>
      </c>
      <c r="D9282" s="12" t="s">
        <v>10026</v>
      </c>
      <c r="E9282" s="17" t="s">
        <v>11683</v>
      </c>
      <c r="F9282" s="25" t="str">
        <f>LEFT(E9282,MIN(FIND({0,1,2,3,4,5,6,7,8,9},ASC(E9282)&amp;1234567890))-1)</f>
        <v>Am</v>
      </c>
      <c r="G9282" s="25">
        <f t="shared" ref="G9282:G9345" si="290">IF(SUBSTITUTE(E9282,F9282,"")="",1,SUBSTITUTE(E9282,F9282,""))*1</f>
        <v>1</v>
      </c>
      <c r="H9282" s="25">
        <f>VLOOKUP(F9282,Table!$A$2:$C$121,2,0)</f>
        <v>3</v>
      </c>
      <c r="I9282" s="26">
        <f>VLOOKUP(F9282,Table!$A$2:$C$121,3,0)</f>
        <v>7</v>
      </c>
      <c r="J9282" s="17" t="s">
        <v>11764</v>
      </c>
      <c r="K9282" s="25" t="str">
        <f>LEFT(J9282,MIN(FIND({0,1,2,3,4,5,6,7,8,9},ASC(J9282)&amp;1234567890))-1)</f>
        <v>H</v>
      </c>
      <c r="L9282" s="25">
        <f t="shared" ref="L9282:L9345" si="291">IF(SUBSTITUTE(J9282,K9282,"")="",1,SUBSTITUTE(J9282,K9282,""))*1</f>
        <v>2</v>
      </c>
      <c r="M9282" s="25">
        <f>VLOOKUP(K9282,Table!$A$2:$C$121,2,0)</f>
        <v>1</v>
      </c>
      <c r="N9282" s="26">
        <f>VLOOKUP(K9282,Table!$A$2:$C$121,3,0)</f>
        <v>1</v>
      </c>
      <c r="O9282" s="13" t="str">
        <f>VLOOKUP(A9282,Table!$U$1:$V$230,2,0)</f>
        <v>Cubic</v>
      </c>
      <c r="P9282" s="1"/>
    </row>
    <row r="9283" spans="1:16">
      <c r="A9283" s="12">
        <v>225</v>
      </c>
      <c r="B9283" s="12">
        <v>43808</v>
      </c>
      <c r="C9283" s="12" t="s">
        <v>9818</v>
      </c>
      <c r="D9283" s="12" t="s">
        <v>10027</v>
      </c>
      <c r="E9283" s="17" t="s">
        <v>11683</v>
      </c>
      <c r="F9283" s="25" t="str">
        <f>LEFT(E9283,MIN(FIND({0,1,2,3,4,5,6,7,8,9},ASC(E9283)&amp;1234567890))-1)</f>
        <v>Am</v>
      </c>
      <c r="G9283" s="25">
        <f t="shared" si="290"/>
        <v>1</v>
      </c>
      <c r="H9283" s="25">
        <f>VLOOKUP(F9283,Table!$A$2:$C$121,2,0)</f>
        <v>3</v>
      </c>
      <c r="I9283" s="26">
        <f>VLOOKUP(F9283,Table!$A$2:$C$121,3,0)</f>
        <v>7</v>
      </c>
      <c r="J9283" s="17" t="s">
        <v>68</v>
      </c>
      <c r="K9283" s="25" t="str">
        <f>LEFT(J9283,MIN(FIND({0,1,2,3,4,5,6,7,8,9},ASC(J9283)&amp;1234567890))-1)</f>
        <v>N</v>
      </c>
      <c r="L9283" s="25">
        <f t="shared" si="291"/>
        <v>1</v>
      </c>
      <c r="M9283" s="25">
        <f>VLOOKUP(K9283,Table!$A$2:$C$121,2,0)</f>
        <v>15</v>
      </c>
      <c r="N9283" s="26">
        <f>VLOOKUP(K9283,Table!$A$2:$C$121,3,0)</f>
        <v>2</v>
      </c>
      <c r="O9283" s="13" t="str">
        <f>VLOOKUP(A9283,Table!$U$1:$V$230,2,0)</f>
        <v>Cubic</v>
      </c>
      <c r="P9283" s="1"/>
    </row>
    <row r="9284" spans="1:16">
      <c r="A9284" s="12">
        <v>225</v>
      </c>
      <c r="B9284" s="12">
        <v>43811</v>
      </c>
      <c r="C9284" s="12" t="s">
        <v>9818</v>
      </c>
      <c r="D9284" s="12" t="s">
        <v>10028</v>
      </c>
      <c r="E9284" s="17" t="s">
        <v>11683</v>
      </c>
      <c r="F9284" s="25" t="str">
        <f>LEFT(E9284,MIN(FIND({0,1,2,3,4,5,6,7,8,9},ASC(E9284)&amp;1234567890))-1)</f>
        <v>Am</v>
      </c>
      <c r="G9284" s="25">
        <f t="shared" si="290"/>
        <v>1</v>
      </c>
      <c r="H9284" s="25">
        <f>VLOOKUP(F9284,Table!$A$2:$C$121,2,0)</f>
        <v>3</v>
      </c>
      <c r="I9284" s="26">
        <f>VLOOKUP(F9284,Table!$A$2:$C$121,3,0)</f>
        <v>7</v>
      </c>
      <c r="J9284" s="17" t="s">
        <v>11467</v>
      </c>
      <c r="K9284" s="25" t="str">
        <f>LEFT(J9284,MIN(FIND({0,1,2,3,4,5,6,7,8,9},ASC(J9284)&amp;1234567890))-1)</f>
        <v>P</v>
      </c>
      <c r="L9284" s="25">
        <f t="shared" si="291"/>
        <v>1</v>
      </c>
      <c r="M9284" s="25">
        <f>VLOOKUP(K9284,Table!$A$2:$C$121,2,0)</f>
        <v>15</v>
      </c>
      <c r="N9284" s="26">
        <f>VLOOKUP(K9284,Table!$A$2:$C$121,3,0)</f>
        <v>3</v>
      </c>
      <c r="O9284" s="13" t="str">
        <f>VLOOKUP(A9284,Table!$U$1:$V$230,2,0)</f>
        <v>Cubic</v>
      </c>
      <c r="P9284" s="1"/>
    </row>
    <row r="9285" spans="1:16">
      <c r="A9285" s="12">
        <v>225</v>
      </c>
      <c r="B9285" s="12">
        <v>43812</v>
      </c>
      <c r="C9285" s="12" t="s">
        <v>9818</v>
      </c>
      <c r="D9285" s="12" t="s">
        <v>10029</v>
      </c>
      <c r="E9285" s="17" t="s">
        <v>11683</v>
      </c>
      <c r="F9285" s="25" t="str">
        <f>LEFT(E9285,MIN(FIND({0,1,2,3,4,5,6,7,8,9},ASC(E9285)&amp;1234567890))-1)</f>
        <v>Am</v>
      </c>
      <c r="G9285" s="25">
        <f t="shared" si="290"/>
        <v>1</v>
      </c>
      <c r="H9285" s="25">
        <f>VLOOKUP(F9285,Table!$A$2:$C$121,2,0)</f>
        <v>3</v>
      </c>
      <c r="I9285" s="26">
        <f>VLOOKUP(F9285,Table!$A$2:$C$121,3,0)</f>
        <v>7</v>
      </c>
      <c r="J9285" s="17" t="s">
        <v>379</v>
      </c>
      <c r="K9285" s="25" t="str">
        <f>LEFT(J9285,MIN(FIND({0,1,2,3,4,5,6,7,8,9},ASC(J9285)&amp;1234567890))-1)</f>
        <v>S</v>
      </c>
      <c r="L9285" s="25">
        <f t="shared" si="291"/>
        <v>1</v>
      </c>
      <c r="M9285" s="25">
        <f>VLOOKUP(K9285,Table!$A$2:$C$121,2,0)</f>
        <v>16</v>
      </c>
      <c r="N9285" s="26">
        <f>VLOOKUP(K9285,Table!$A$2:$C$121,3,0)</f>
        <v>3</v>
      </c>
      <c r="O9285" s="13" t="str">
        <f>VLOOKUP(A9285,Table!$U$1:$V$230,2,0)</f>
        <v>Cubic</v>
      </c>
      <c r="P9285" s="1"/>
    </row>
    <row r="9286" spans="1:16">
      <c r="A9286" s="12">
        <v>225</v>
      </c>
      <c r="B9286" s="12">
        <v>43814</v>
      </c>
      <c r="C9286" s="12" t="s">
        <v>9818</v>
      </c>
      <c r="D9286" s="12" t="s">
        <v>10030</v>
      </c>
      <c r="E9286" s="17" t="s">
        <v>11683</v>
      </c>
      <c r="F9286" s="25" t="str">
        <f>LEFT(E9286,MIN(FIND({0,1,2,3,4,5,6,7,8,9},ASC(E9286)&amp;1234567890))-1)</f>
        <v>Am</v>
      </c>
      <c r="G9286" s="25">
        <f t="shared" si="290"/>
        <v>1</v>
      </c>
      <c r="H9286" s="25">
        <f>VLOOKUP(F9286,Table!$A$2:$C$121,2,0)</f>
        <v>3</v>
      </c>
      <c r="I9286" s="26">
        <f>VLOOKUP(F9286,Table!$A$2:$C$121,3,0)</f>
        <v>7</v>
      </c>
      <c r="J9286" s="17" t="s">
        <v>11645</v>
      </c>
      <c r="K9286" s="25" t="str">
        <f>LEFT(J9286,MIN(FIND({0,1,2,3,4,5,6,7,8,9},ASC(J9286)&amp;1234567890))-1)</f>
        <v>Sb</v>
      </c>
      <c r="L9286" s="25">
        <f t="shared" si="291"/>
        <v>1</v>
      </c>
      <c r="M9286" s="25">
        <f>VLOOKUP(K9286,Table!$A$2:$C$121,2,0)</f>
        <v>15</v>
      </c>
      <c r="N9286" s="26">
        <f>VLOOKUP(K9286,Table!$A$2:$C$121,3,0)</f>
        <v>5</v>
      </c>
      <c r="O9286" s="13" t="str">
        <f>VLOOKUP(A9286,Table!$U$1:$V$230,2,0)</f>
        <v>Cubic</v>
      </c>
      <c r="P9286" s="1"/>
    </row>
    <row r="9287" spans="1:16">
      <c r="A9287" s="12">
        <v>225</v>
      </c>
      <c r="B9287" s="12">
        <v>43882</v>
      </c>
      <c r="C9287" s="12" t="s">
        <v>9818</v>
      </c>
      <c r="D9287" s="12" t="s">
        <v>10031</v>
      </c>
      <c r="E9287" s="17" t="s">
        <v>11331</v>
      </c>
      <c r="F9287" s="25" t="str">
        <f>LEFT(E9287,MIN(FIND({0,1,2,3,4,5,6,7,8,9},ASC(E9287)&amp;1234567890))-1)</f>
        <v>Ce</v>
      </c>
      <c r="G9287" s="25">
        <f t="shared" si="290"/>
        <v>1</v>
      </c>
      <c r="H9287" s="25">
        <f>VLOOKUP(F9287,Table!$A$2:$C$121,2,0)</f>
        <v>3</v>
      </c>
      <c r="I9287" s="26">
        <f>VLOOKUP(F9287,Table!$A$2:$C$121,3,0)</f>
        <v>6</v>
      </c>
      <c r="J9287" s="17" t="s">
        <v>540</v>
      </c>
      <c r="K9287" s="25" t="str">
        <f>LEFT(J9287,MIN(FIND({0,1,2,3,4,5,6,7,8,9},ASC(J9287)&amp;1234567890))-1)</f>
        <v>As</v>
      </c>
      <c r="L9287" s="25">
        <f t="shared" si="291"/>
        <v>1</v>
      </c>
      <c r="M9287" s="25">
        <f>VLOOKUP(K9287,Table!$A$2:$C$121,2,0)</f>
        <v>15</v>
      </c>
      <c r="N9287" s="26">
        <f>VLOOKUP(K9287,Table!$A$2:$C$121,3,0)</f>
        <v>4</v>
      </c>
      <c r="O9287" s="13" t="str">
        <f>VLOOKUP(A9287,Table!$U$1:$V$230,2,0)</f>
        <v>Cubic</v>
      </c>
      <c r="P9287" s="1"/>
    </row>
    <row r="9288" spans="1:16">
      <c r="A9288" s="12">
        <v>225</v>
      </c>
      <c r="B9288" s="12">
        <v>43886</v>
      </c>
      <c r="C9288" s="12" t="s">
        <v>9818</v>
      </c>
      <c r="D9288" s="12" t="s">
        <v>10032</v>
      </c>
      <c r="E9288" s="17" t="s">
        <v>11552</v>
      </c>
      <c r="F9288" s="25" t="str">
        <f>LEFT(E9288,MIN(FIND({0,1,2,3,4,5,6,7,8,9},ASC(E9288)&amp;1234567890))-1)</f>
        <v>Cf</v>
      </c>
      <c r="G9288" s="25">
        <f t="shared" si="290"/>
        <v>1</v>
      </c>
      <c r="H9288" s="25">
        <f>VLOOKUP(F9288,Table!$A$2:$C$121,2,0)</f>
        <v>3</v>
      </c>
      <c r="I9288" s="26">
        <f>VLOOKUP(F9288,Table!$A$2:$C$121,3,0)</f>
        <v>7</v>
      </c>
      <c r="J9288" s="17" t="s">
        <v>540</v>
      </c>
      <c r="K9288" s="25" t="str">
        <f>LEFT(J9288,MIN(FIND({0,1,2,3,4,5,6,7,8,9},ASC(J9288)&amp;1234567890))-1)</f>
        <v>As</v>
      </c>
      <c r="L9288" s="25">
        <f t="shared" si="291"/>
        <v>1</v>
      </c>
      <c r="M9288" s="25">
        <f>VLOOKUP(K9288,Table!$A$2:$C$121,2,0)</f>
        <v>15</v>
      </c>
      <c r="N9288" s="26">
        <f>VLOOKUP(K9288,Table!$A$2:$C$121,3,0)</f>
        <v>4</v>
      </c>
      <c r="O9288" s="13" t="str">
        <f>VLOOKUP(A9288,Table!$U$1:$V$230,2,0)</f>
        <v>Cubic</v>
      </c>
      <c r="P9288" s="1"/>
    </row>
    <row r="9289" spans="1:16">
      <c r="A9289" s="12">
        <v>225</v>
      </c>
      <c r="B9289" s="12">
        <v>43887</v>
      </c>
      <c r="C9289" s="12" t="s">
        <v>9818</v>
      </c>
      <c r="D9289" s="12" t="s">
        <v>10033</v>
      </c>
      <c r="E9289" s="17" t="s">
        <v>11947</v>
      </c>
      <c r="F9289" s="25" t="str">
        <f>LEFT(E9289,MIN(FIND({0,1,2,3,4,5,6,7,8,9},ASC(E9289)&amp;1234567890))-1)</f>
        <v>Cm</v>
      </c>
      <c r="G9289" s="25">
        <f t="shared" si="290"/>
        <v>1</v>
      </c>
      <c r="H9289" s="25">
        <f>VLOOKUP(F9289,Table!$A$2:$C$121,2,0)</f>
        <v>3</v>
      </c>
      <c r="I9289" s="26">
        <f>VLOOKUP(F9289,Table!$A$2:$C$121,3,0)</f>
        <v>7</v>
      </c>
      <c r="J9289" s="17" t="s">
        <v>540</v>
      </c>
      <c r="K9289" s="25" t="str">
        <f>LEFT(J9289,MIN(FIND({0,1,2,3,4,5,6,7,8,9},ASC(J9289)&amp;1234567890))-1)</f>
        <v>As</v>
      </c>
      <c r="L9289" s="25">
        <f t="shared" si="291"/>
        <v>1</v>
      </c>
      <c r="M9289" s="25">
        <f>VLOOKUP(K9289,Table!$A$2:$C$121,2,0)</f>
        <v>15</v>
      </c>
      <c r="N9289" s="26">
        <f>VLOOKUP(K9289,Table!$A$2:$C$121,3,0)</f>
        <v>4</v>
      </c>
      <c r="O9289" s="13" t="str">
        <f>VLOOKUP(A9289,Table!$U$1:$V$230,2,0)</f>
        <v>Cubic</v>
      </c>
      <c r="P9289" s="1"/>
    </row>
    <row r="9290" spans="1:16">
      <c r="A9290" s="12">
        <v>225</v>
      </c>
      <c r="B9290" s="12">
        <v>43972</v>
      </c>
      <c r="C9290" s="12" t="s">
        <v>9818</v>
      </c>
      <c r="D9290" s="12" t="s">
        <v>5401</v>
      </c>
      <c r="E9290" s="17" t="s">
        <v>11286</v>
      </c>
      <c r="F9290" s="25" t="str">
        <f>LEFT(E9290,MIN(FIND({0,1,2,3,4,5,6,7,8,9},ASC(E9290)&amp;1234567890))-1)</f>
        <v>In</v>
      </c>
      <c r="G9290" s="25">
        <f t="shared" si="290"/>
        <v>1</v>
      </c>
      <c r="H9290" s="25">
        <f>VLOOKUP(F9290,Table!$A$2:$C$121,2,0)</f>
        <v>13</v>
      </c>
      <c r="I9290" s="26">
        <f>VLOOKUP(F9290,Table!$A$2:$C$121,3,0)</f>
        <v>5</v>
      </c>
      <c r="J9290" s="17" t="s">
        <v>540</v>
      </c>
      <c r="K9290" s="25" t="str">
        <f>LEFT(J9290,MIN(FIND({0,1,2,3,4,5,6,7,8,9},ASC(J9290)&amp;1234567890))-1)</f>
        <v>As</v>
      </c>
      <c r="L9290" s="25">
        <f t="shared" si="291"/>
        <v>1</v>
      </c>
      <c r="M9290" s="25">
        <f>VLOOKUP(K9290,Table!$A$2:$C$121,2,0)</f>
        <v>15</v>
      </c>
      <c r="N9290" s="26">
        <f>VLOOKUP(K9290,Table!$A$2:$C$121,3,0)</f>
        <v>4</v>
      </c>
      <c r="O9290" s="13" t="str">
        <f>VLOOKUP(A9290,Table!$U$1:$V$230,2,0)</f>
        <v>Cubic</v>
      </c>
      <c r="P9290" s="1"/>
    </row>
    <row r="9291" spans="1:16">
      <c r="A9291" s="12">
        <v>225</v>
      </c>
      <c r="B9291" s="12">
        <v>43993</v>
      </c>
      <c r="C9291" s="12" t="s">
        <v>9818</v>
      </c>
      <c r="D9291" s="12" t="s">
        <v>10034</v>
      </c>
      <c r="E9291" s="17" t="s">
        <v>11335</v>
      </c>
      <c r="F9291" s="25" t="str">
        <f>LEFT(E9291,MIN(FIND({0,1,2,3,4,5,6,7,8,9},ASC(E9291)&amp;1234567890))-1)</f>
        <v>Lu</v>
      </c>
      <c r="G9291" s="25">
        <f t="shared" si="290"/>
        <v>1</v>
      </c>
      <c r="H9291" s="25">
        <f>VLOOKUP(F9291,Table!$A$2:$C$121,2,0)</f>
        <v>3</v>
      </c>
      <c r="I9291" s="26">
        <f>VLOOKUP(F9291,Table!$A$2:$C$121,3,0)</f>
        <v>6</v>
      </c>
      <c r="J9291" s="17" t="s">
        <v>540</v>
      </c>
      <c r="K9291" s="25" t="str">
        <f>LEFT(J9291,MIN(FIND({0,1,2,3,4,5,6,7,8,9},ASC(J9291)&amp;1234567890))-1)</f>
        <v>As</v>
      </c>
      <c r="L9291" s="25">
        <f t="shared" si="291"/>
        <v>1</v>
      </c>
      <c r="M9291" s="25">
        <f>VLOOKUP(K9291,Table!$A$2:$C$121,2,0)</f>
        <v>15</v>
      </c>
      <c r="N9291" s="26">
        <f>VLOOKUP(K9291,Table!$A$2:$C$121,3,0)</f>
        <v>4</v>
      </c>
      <c r="O9291" s="13" t="str">
        <f>VLOOKUP(A9291,Table!$U$1:$V$230,2,0)</f>
        <v>Cubic</v>
      </c>
      <c r="P9291" s="1"/>
    </row>
    <row r="9292" spans="1:16">
      <c r="A9292" s="12">
        <v>225</v>
      </c>
      <c r="B9292" s="12">
        <v>44034</v>
      </c>
      <c r="C9292" s="12" t="s">
        <v>9818</v>
      </c>
      <c r="D9292" s="12" t="s">
        <v>9079</v>
      </c>
      <c r="E9292" s="17" t="s">
        <v>11379</v>
      </c>
      <c r="F9292" s="25" t="str">
        <f>LEFT(E9292,MIN(FIND({0,1,2,3,4,5,6,7,8,9},ASC(E9292)&amp;1234567890))-1)</f>
        <v>Np</v>
      </c>
      <c r="G9292" s="25">
        <f t="shared" si="290"/>
        <v>1</v>
      </c>
      <c r="H9292" s="25">
        <f>VLOOKUP(F9292,Table!$A$2:$C$121,2,0)</f>
        <v>3</v>
      </c>
      <c r="I9292" s="26">
        <f>VLOOKUP(F9292,Table!$A$2:$C$121,3,0)</f>
        <v>7</v>
      </c>
      <c r="J9292" s="17" t="s">
        <v>540</v>
      </c>
      <c r="K9292" s="25" t="str">
        <f>LEFT(J9292,MIN(FIND({0,1,2,3,4,5,6,7,8,9},ASC(J9292)&amp;1234567890))-1)</f>
        <v>As</v>
      </c>
      <c r="L9292" s="25">
        <f t="shared" si="291"/>
        <v>1</v>
      </c>
      <c r="M9292" s="25">
        <f>VLOOKUP(K9292,Table!$A$2:$C$121,2,0)</f>
        <v>15</v>
      </c>
      <c r="N9292" s="26">
        <f>VLOOKUP(K9292,Table!$A$2:$C$121,3,0)</f>
        <v>4</v>
      </c>
      <c r="O9292" s="13" t="str">
        <f>VLOOKUP(A9292,Table!$U$1:$V$230,2,0)</f>
        <v>Cubic</v>
      </c>
      <c r="P9292" s="1"/>
    </row>
    <row r="9293" spans="1:16">
      <c r="A9293" s="12">
        <v>225</v>
      </c>
      <c r="B9293" s="12">
        <v>44041</v>
      </c>
      <c r="C9293" s="12" t="s">
        <v>9818</v>
      </c>
      <c r="D9293" s="12" t="s">
        <v>10035</v>
      </c>
      <c r="E9293" s="17" t="s">
        <v>11640</v>
      </c>
      <c r="F9293" s="25" t="str">
        <f>LEFT(E9293,MIN(FIND({0,1,2,3,4,5,6,7,8,9},ASC(E9293)&amp;1234567890))-1)</f>
        <v>Pa</v>
      </c>
      <c r="G9293" s="25">
        <f t="shared" si="290"/>
        <v>1</v>
      </c>
      <c r="H9293" s="25">
        <f>VLOOKUP(F9293,Table!$A$2:$C$121,2,0)</f>
        <v>3</v>
      </c>
      <c r="I9293" s="26">
        <f>VLOOKUP(F9293,Table!$A$2:$C$121,3,0)</f>
        <v>7</v>
      </c>
      <c r="J9293" s="17" t="s">
        <v>540</v>
      </c>
      <c r="K9293" s="25" t="str">
        <f>LEFT(J9293,MIN(FIND({0,1,2,3,4,5,6,7,8,9},ASC(J9293)&amp;1234567890))-1)</f>
        <v>As</v>
      </c>
      <c r="L9293" s="25">
        <f t="shared" si="291"/>
        <v>1</v>
      </c>
      <c r="M9293" s="25">
        <f>VLOOKUP(K9293,Table!$A$2:$C$121,2,0)</f>
        <v>15</v>
      </c>
      <c r="N9293" s="26">
        <f>VLOOKUP(K9293,Table!$A$2:$C$121,3,0)</f>
        <v>4</v>
      </c>
      <c r="O9293" s="13" t="str">
        <f>VLOOKUP(A9293,Table!$U$1:$V$230,2,0)</f>
        <v>Cubic</v>
      </c>
      <c r="P9293" s="1"/>
    </row>
    <row r="9294" spans="1:16">
      <c r="A9294" s="12">
        <v>225</v>
      </c>
      <c r="B9294" s="12">
        <v>44049</v>
      </c>
      <c r="C9294" s="12" t="s">
        <v>9818</v>
      </c>
      <c r="D9294" s="12" t="s">
        <v>9111</v>
      </c>
      <c r="E9294" s="17" t="s">
        <v>11502</v>
      </c>
      <c r="F9294" s="25" t="str">
        <f>LEFT(E9294,MIN(FIND({0,1,2,3,4,5,6,7,8,9},ASC(E9294)&amp;1234567890))-1)</f>
        <v>Pu</v>
      </c>
      <c r="G9294" s="25">
        <f t="shared" si="290"/>
        <v>1</v>
      </c>
      <c r="H9294" s="25">
        <f>VLOOKUP(F9294,Table!$A$2:$C$121,2,0)</f>
        <v>3</v>
      </c>
      <c r="I9294" s="26">
        <f>VLOOKUP(F9294,Table!$A$2:$C$121,3,0)</f>
        <v>7</v>
      </c>
      <c r="J9294" s="17" t="s">
        <v>540</v>
      </c>
      <c r="K9294" s="25" t="str">
        <f>LEFT(J9294,MIN(FIND({0,1,2,3,4,5,6,7,8,9},ASC(J9294)&amp;1234567890))-1)</f>
        <v>As</v>
      </c>
      <c r="L9294" s="25">
        <f t="shared" si="291"/>
        <v>1</v>
      </c>
      <c r="M9294" s="25">
        <f>VLOOKUP(K9294,Table!$A$2:$C$121,2,0)</f>
        <v>15</v>
      </c>
      <c r="N9294" s="26">
        <f>VLOOKUP(K9294,Table!$A$2:$C$121,3,0)</f>
        <v>4</v>
      </c>
      <c r="O9294" s="13" t="str">
        <f>VLOOKUP(A9294,Table!$U$1:$V$230,2,0)</f>
        <v>Cubic</v>
      </c>
      <c r="P9294" s="1"/>
    </row>
    <row r="9295" spans="1:16">
      <c r="A9295" s="12">
        <v>225</v>
      </c>
      <c r="B9295" s="12">
        <v>44062</v>
      </c>
      <c r="C9295" s="12" t="s">
        <v>9818</v>
      </c>
      <c r="D9295" s="12" t="s">
        <v>4277</v>
      </c>
      <c r="E9295" s="17" t="s">
        <v>590</v>
      </c>
      <c r="F9295" s="25" t="str">
        <f>LEFT(E9295,MIN(FIND({0,1,2,3,4,5,6,7,8,9},ASC(E9295)&amp;1234567890))-1)</f>
        <v>Sm</v>
      </c>
      <c r="G9295" s="25">
        <f t="shared" si="290"/>
        <v>1</v>
      </c>
      <c r="H9295" s="25">
        <f>VLOOKUP(F9295,Table!$A$2:$C$121,2,0)</f>
        <v>3</v>
      </c>
      <c r="I9295" s="26">
        <f>VLOOKUP(F9295,Table!$A$2:$C$121,3,0)</f>
        <v>6</v>
      </c>
      <c r="J9295" s="17" t="s">
        <v>540</v>
      </c>
      <c r="K9295" s="25" t="str">
        <f>LEFT(J9295,MIN(FIND({0,1,2,3,4,5,6,7,8,9},ASC(J9295)&amp;1234567890))-1)</f>
        <v>As</v>
      </c>
      <c r="L9295" s="25">
        <f t="shared" si="291"/>
        <v>1</v>
      </c>
      <c r="M9295" s="25">
        <f>VLOOKUP(K9295,Table!$A$2:$C$121,2,0)</f>
        <v>15</v>
      </c>
      <c r="N9295" s="26">
        <f>VLOOKUP(K9295,Table!$A$2:$C$121,3,0)</f>
        <v>4</v>
      </c>
      <c r="O9295" s="13" t="str">
        <f>VLOOKUP(A9295,Table!$U$1:$V$230,2,0)</f>
        <v>Cubic</v>
      </c>
      <c r="P9295" s="1"/>
    </row>
    <row r="9296" spans="1:16">
      <c r="A9296" s="12">
        <v>225</v>
      </c>
      <c r="B9296" s="12">
        <v>44063</v>
      </c>
      <c r="C9296" s="12" t="s">
        <v>9818</v>
      </c>
      <c r="D9296" s="12" t="s">
        <v>10036</v>
      </c>
      <c r="E9296" s="17" t="s">
        <v>11291</v>
      </c>
      <c r="F9296" s="25" t="str">
        <f>LEFT(E9296,MIN(FIND({0,1,2,3,4,5,6,7,8,9},ASC(E9296)&amp;1234567890))-1)</f>
        <v>Sn</v>
      </c>
      <c r="G9296" s="25">
        <f t="shared" si="290"/>
        <v>1</v>
      </c>
      <c r="H9296" s="25">
        <f>VLOOKUP(F9296,Table!$A$2:$C$121,2,0)</f>
        <v>14</v>
      </c>
      <c r="I9296" s="26">
        <f>VLOOKUP(F9296,Table!$A$2:$C$121,3,0)</f>
        <v>5</v>
      </c>
      <c r="J9296" s="17" t="s">
        <v>540</v>
      </c>
      <c r="K9296" s="25" t="str">
        <f>LEFT(J9296,MIN(FIND({0,1,2,3,4,5,6,7,8,9},ASC(J9296)&amp;1234567890))-1)</f>
        <v>As</v>
      </c>
      <c r="L9296" s="25">
        <f t="shared" si="291"/>
        <v>1</v>
      </c>
      <c r="M9296" s="25">
        <f>VLOOKUP(K9296,Table!$A$2:$C$121,2,0)</f>
        <v>15</v>
      </c>
      <c r="N9296" s="26">
        <f>VLOOKUP(K9296,Table!$A$2:$C$121,3,0)</f>
        <v>4</v>
      </c>
      <c r="O9296" s="13" t="str">
        <f>VLOOKUP(A9296,Table!$U$1:$V$230,2,0)</f>
        <v>Cubic</v>
      </c>
      <c r="P9296" s="1"/>
    </row>
    <row r="9297" spans="1:16">
      <c r="A9297" s="12">
        <v>225</v>
      </c>
      <c r="B9297" s="12">
        <v>44071</v>
      </c>
      <c r="C9297" s="12" t="s">
        <v>9818</v>
      </c>
      <c r="D9297" s="12" t="s">
        <v>10037</v>
      </c>
      <c r="E9297" s="17" t="s">
        <v>328</v>
      </c>
      <c r="F9297" s="25" t="str">
        <f>LEFT(E9297,MIN(FIND({0,1,2,3,4,5,6,7,8,9},ASC(E9297)&amp;1234567890))-1)</f>
        <v>Te</v>
      </c>
      <c r="G9297" s="25">
        <f t="shared" si="290"/>
        <v>1</v>
      </c>
      <c r="H9297" s="25">
        <f>VLOOKUP(F9297,Table!$A$2:$C$121,2,0)</f>
        <v>16</v>
      </c>
      <c r="I9297" s="26">
        <f>VLOOKUP(F9297,Table!$A$2:$C$121,3,0)</f>
        <v>5</v>
      </c>
      <c r="J9297" s="17" t="s">
        <v>540</v>
      </c>
      <c r="K9297" s="25" t="str">
        <f>LEFT(J9297,MIN(FIND({0,1,2,3,4,5,6,7,8,9},ASC(J9297)&amp;1234567890))-1)</f>
        <v>As</v>
      </c>
      <c r="L9297" s="25">
        <f t="shared" si="291"/>
        <v>1</v>
      </c>
      <c r="M9297" s="25">
        <f>VLOOKUP(K9297,Table!$A$2:$C$121,2,0)</f>
        <v>15</v>
      </c>
      <c r="N9297" s="26">
        <f>VLOOKUP(K9297,Table!$A$2:$C$121,3,0)</f>
        <v>4</v>
      </c>
      <c r="O9297" s="13" t="str">
        <f>VLOOKUP(A9297,Table!$U$1:$V$230,2,0)</f>
        <v>Cubic</v>
      </c>
      <c r="P9297" s="1"/>
    </row>
    <row r="9298" spans="1:16">
      <c r="A9298" s="12">
        <v>225</v>
      </c>
      <c r="B9298" s="12">
        <v>44087</v>
      </c>
      <c r="C9298" s="12" t="s">
        <v>9818</v>
      </c>
      <c r="D9298" s="12" t="s">
        <v>10038</v>
      </c>
      <c r="E9298" s="17" t="s">
        <v>11336</v>
      </c>
      <c r="F9298" s="25" t="str">
        <f>LEFT(E9298,MIN(FIND({0,1,2,3,4,5,6,7,8,9},ASC(E9298)&amp;1234567890))-1)</f>
        <v>Y</v>
      </c>
      <c r="G9298" s="25">
        <f t="shared" si="290"/>
        <v>1</v>
      </c>
      <c r="H9298" s="25">
        <f>VLOOKUP(F9298,Table!$A$2:$C$121,2,0)</f>
        <v>3</v>
      </c>
      <c r="I9298" s="26">
        <f>VLOOKUP(F9298,Table!$A$2:$C$121,3,0)</f>
        <v>5</v>
      </c>
      <c r="J9298" s="17" t="s">
        <v>540</v>
      </c>
      <c r="K9298" s="25" t="str">
        <f>LEFT(J9298,MIN(FIND({0,1,2,3,4,5,6,7,8,9},ASC(J9298)&amp;1234567890))-1)</f>
        <v>As</v>
      </c>
      <c r="L9298" s="25">
        <f t="shared" si="291"/>
        <v>1</v>
      </c>
      <c r="M9298" s="25">
        <f>VLOOKUP(K9298,Table!$A$2:$C$121,2,0)</f>
        <v>15</v>
      </c>
      <c r="N9298" s="26">
        <f>VLOOKUP(K9298,Table!$A$2:$C$121,3,0)</f>
        <v>4</v>
      </c>
      <c r="O9298" s="13" t="str">
        <f>VLOOKUP(A9298,Table!$U$1:$V$230,2,0)</f>
        <v>Cubic</v>
      </c>
      <c r="P9298" s="1"/>
    </row>
    <row r="9299" spans="1:16">
      <c r="A9299" s="12">
        <v>225</v>
      </c>
      <c r="B9299" s="12">
        <v>44092</v>
      </c>
      <c r="C9299" s="12" t="s">
        <v>9818</v>
      </c>
      <c r="D9299" s="12" t="s">
        <v>7471</v>
      </c>
      <c r="E9299" s="17" t="s">
        <v>377</v>
      </c>
      <c r="F9299" s="25" t="str">
        <f>LEFT(E9299,MIN(FIND({0,1,2,3,4,5,6,7,8,9},ASC(E9299)&amp;1234567890))-1)</f>
        <v>Zr</v>
      </c>
      <c r="G9299" s="25">
        <f t="shared" si="290"/>
        <v>1</v>
      </c>
      <c r="H9299" s="25">
        <f>VLOOKUP(F9299,Table!$A$2:$C$121,2,0)</f>
        <v>4</v>
      </c>
      <c r="I9299" s="26">
        <f>VLOOKUP(F9299,Table!$A$2:$C$121,3,0)</f>
        <v>5</v>
      </c>
      <c r="J9299" s="17" t="s">
        <v>540</v>
      </c>
      <c r="K9299" s="25" t="str">
        <f>LEFT(J9299,MIN(FIND({0,1,2,3,4,5,6,7,8,9},ASC(J9299)&amp;1234567890))-1)</f>
        <v>As</v>
      </c>
      <c r="L9299" s="25">
        <f t="shared" si="291"/>
        <v>1</v>
      </c>
      <c r="M9299" s="25">
        <f>VLOOKUP(K9299,Table!$A$2:$C$121,2,0)</f>
        <v>15</v>
      </c>
      <c r="N9299" s="26">
        <f>VLOOKUP(K9299,Table!$A$2:$C$121,3,0)</f>
        <v>4</v>
      </c>
      <c r="O9299" s="13" t="str">
        <f>VLOOKUP(A9299,Table!$U$1:$V$230,2,0)</f>
        <v>Cubic</v>
      </c>
      <c r="P9299" s="1"/>
    </row>
    <row r="9300" spans="1:16">
      <c r="A9300" s="12">
        <v>225</v>
      </c>
      <c r="B9300" s="12">
        <v>44125</v>
      </c>
      <c r="C9300" s="12" t="s">
        <v>9818</v>
      </c>
      <c r="D9300" s="12" t="s">
        <v>9113</v>
      </c>
      <c r="E9300" s="17" t="s">
        <v>343</v>
      </c>
      <c r="F9300" s="25" t="str">
        <f>LEFT(E9300,MIN(FIND({0,1,2,3,4,5,6,7,8,9},ASC(E9300)&amp;1234567890))-1)</f>
        <v>U</v>
      </c>
      <c r="G9300" s="25">
        <f t="shared" si="290"/>
        <v>1</v>
      </c>
      <c r="H9300" s="25">
        <f>VLOOKUP(F9300,Table!$A$2:$C$121,2,0)</f>
        <v>3</v>
      </c>
      <c r="I9300" s="26">
        <f>VLOOKUP(F9300,Table!$A$2:$C$121,3,0)</f>
        <v>7</v>
      </c>
      <c r="J9300" s="17" t="s">
        <v>540</v>
      </c>
      <c r="K9300" s="25" t="str">
        <f>LEFT(J9300,MIN(FIND({0,1,2,3,4,5,6,7,8,9},ASC(J9300)&amp;1234567890))-1)</f>
        <v>As</v>
      </c>
      <c r="L9300" s="25">
        <f t="shared" si="291"/>
        <v>1</v>
      </c>
      <c r="M9300" s="25">
        <f>VLOOKUP(K9300,Table!$A$2:$C$121,2,0)</f>
        <v>15</v>
      </c>
      <c r="N9300" s="26">
        <f>VLOOKUP(K9300,Table!$A$2:$C$121,3,0)</f>
        <v>4</v>
      </c>
      <c r="O9300" s="13" t="str">
        <f>VLOOKUP(A9300,Table!$U$1:$V$230,2,0)</f>
        <v>Cubic</v>
      </c>
      <c r="P9300" s="1"/>
    </row>
    <row r="9301" spans="1:16">
      <c r="A9301" s="12">
        <v>225</v>
      </c>
      <c r="B9301" s="12">
        <v>44126</v>
      </c>
      <c r="C9301" s="12" t="s">
        <v>9818</v>
      </c>
      <c r="D9301" s="12" t="s">
        <v>10039</v>
      </c>
      <c r="E9301" s="17" t="s">
        <v>590</v>
      </c>
      <c r="F9301" s="25" t="str">
        <f>LEFT(E9301,MIN(FIND({0,1,2,3,4,5,6,7,8,9},ASC(E9301)&amp;1234567890))-1)</f>
        <v>Sm</v>
      </c>
      <c r="G9301" s="25">
        <f t="shared" si="290"/>
        <v>1</v>
      </c>
      <c r="H9301" s="25">
        <f>VLOOKUP(F9301,Table!$A$2:$C$121,2,0)</f>
        <v>3</v>
      </c>
      <c r="I9301" s="26">
        <f>VLOOKUP(F9301,Table!$A$2:$C$121,3,0)</f>
        <v>6</v>
      </c>
      <c r="J9301" s="17" t="s">
        <v>68</v>
      </c>
      <c r="K9301" s="25" t="str">
        <f>LEFT(J9301,MIN(FIND({0,1,2,3,4,5,6,7,8,9},ASC(J9301)&amp;1234567890))-1)</f>
        <v>N</v>
      </c>
      <c r="L9301" s="25">
        <f t="shared" si="291"/>
        <v>1</v>
      </c>
      <c r="M9301" s="25">
        <f>VLOOKUP(K9301,Table!$A$2:$C$121,2,0)</f>
        <v>15</v>
      </c>
      <c r="N9301" s="26">
        <f>VLOOKUP(K9301,Table!$A$2:$C$121,3,0)</f>
        <v>2</v>
      </c>
      <c r="O9301" s="13" t="str">
        <f>VLOOKUP(A9301,Table!$U$1:$V$230,2,0)</f>
        <v>Cubic</v>
      </c>
      <c r="P9301" s="1"/>
    </row>
    <row r="9302" spans="1:16">
      <c r="A9302" s="12">
        <v>225</v>
      </c>
      <c r="B9302" s="12">
        <v>44127</v>
      </c>
      <c r="C9302" s="12" t="s">
        <v>9818</v>
      </c>
      <c r="D9302" s="12" t="s">
        <v>10040</v>
      </c>
      <c r="E9302" s="17" t="s">
        <v>590</v>
      </c>
      <c r="F9302" s="25" t="str">
        <f>LEFT(E9302,MIN(FIND({0,1,2,3,4,5,6,7,8,9},ASC(E9302)&amp;1234567890))-1)</f>
        <v>Sm</v>
      </c>
      <c r="G9302" s="25">
        <f t="shared" si="290"/>
        <v>1</v>
      </c>
      <c r="H9302" s="25">
        <f>VLOOKUP(F9302,Table!$A$2:$C$121,2,0)</f>
        <v>3</v>
      </c>
      <c r="I9302" s="26">
        <f>VLOOKUP(F9302,Table!$A$2:$C$121,3,0)</f>
        <v>6</v>
      </c>
      <c r="J9302" s="17" t="s">
        <v>11467</v>
      </c>
      <c r="K9302" s="25" t="str">
        <f>LEFT(J9302,MIN(FIND({0,1,2,3,4,5,6,7,8,9},ASC(J9302)&amp;1234567890))-1)</f>
        <v>P</v>
      </c>
      <c r="L9302" s="25">
        <f t="shared" si="291"/>
        <v>1</v>
      </c>
      <c r="M9302" s="25">
        <f>VLOOKUP(K9302,Table!$A$2:$C$121,2,0)</f>
        <v>15</v>
      </c>
      <c r="N9302" s="26">
        <f>VLOOKUP(K9302,Table!$A$2:$C$121,3,0)</f>
        <v>3</v>
      </c>
      <c r="O9302" s="13" t="str">
        <f>VLOOKUP(A9302,Table!$U$1:$V$230,2,0)</f>
        <v>Cubic</v>
      </c>
      <c r="P9302" s="1"/>
    </row>
    <row r="9303" spans="1:16">
      <c r="A9303" s="12">
        <v>225</v>
      </c>
      <c r="B9303" s="12">
        <v>44128</v>
      </c>
      <c r="C9303" s="12" t="s">
        <v>9818</v>
      </c>
      <c r="D9303" s="12" t="s">
        <v>10041</v>
      </c>
      <c r="E9303" s="17" t="s">
        <v>590</v>
      </c>
      <c r="F9303" s="25" t="str">
        <f>LEFT(E9303,MIN(FIND({0,1,2,3,4,5,6,7,8,9},ASC(E9303)&amp;1234567890))-1)</f>
        <v>Sm</v>
      </c>
      <c r="G9303" s="25">
        <f t="shared" si="290"/>
        <v>1</v>
      </c>
      <c r="H9303" s="25">
        <f>VLOOKUP(F9303,Table!$A$2:$C$121,2,0)</f>
        <v>3</v>
      </c>
      <c r="I9303" s="26">
        <f>VLOOKUP(F9303,Table!$A$2:$C$121,3,0)</f>
        <v>6</v>
      </c>
      <c r="J9303" s="17" t="s">
        <v>11645</v>
      </c>
      <c r="K9303" s="25" t="str">
        <f>LEFT(J9303,MIN(FIND({0,1,2,3,4,5,6,7,8,9},ASC(J9303)&amp;1234567890))-1)</f>
        <v>Sb</v>
      </c>
      <c r="L9303" s="25">
        <f t="shared" si="291"/>
        <v>1</v>
      </c>
      <c r="M9303" s="25">
        <f>VLOOKUP(K9303,Table!$A$2:$C$121,2,0)</f>
        <v>15</v>
      </c>
      <c r="N9303" s="26">
        <f>VLOOKUP(K9303,Table!$A$2:$C$121,3,0)</f>
        <v>5</v>
      </c>
      <c r="O9303" s="13" t="str">
        <f>VLOOKUP(A9303,Table!$U$1:$V$230,2,0)</f>
        <v>Cubic</v>
      </c>
      <c r="P9303" s="1"/>
    </row>
    <row r="9304" spans="1:16">
      <c r="A9304" s="12">
        <v>225</v>
      </c>
      <c r="B9304" s="12">
        <v>44129</v>
      </c>
      <c r="C9304" s="12" t="s">
        <v>9818</v>
      </c>
      <c r="D9304" s="12" t="s">
        <v>10042</v>
      </c>
      <c r="E9304" s="17" t="s">
        <v>590</v>
      </c>
      <c r="F9304" s="25" t="str">
        <f>LEFT(E9304,MIN(FIND({0,1,2,3,4,5,6,7,8,9},ASC(E9304)&amp;1234567890))-1)</f>
        <v>Sm</v>
      </c>
      <c r="G9304" s="25">
        <f t="shared" si="290"/>
        <v>1</v>
      </c>
      <c r="H9304" s="25">
        <f>VLOOKUP(F9304,Table!$A$2:$C$121,2,0)</f>
        <v>3</v>
      </c>
      <c r="I9304" s="26">
        <f>VLOOKUP(F9304,Table!$A$2:$C$121,3,0)</f>
        <v>6</v>
      </c>
      <c r="J9304" s="17" t="s">
        <v>542</v>
      </c>
      <c r="K9304" s="25" t="str">
        <f>LEFT(J9304,MIN(FIND({0,1,2,3,4,5,6,7,8,9},ASC(J9304)&amp;1234567890))-1)</f>
        <v>Bi</v>
      </c>
      <c r="L9304" s="25">
        <f t="shared" si="291"/>
        <v>1</v>
      </c>
      <c r="M9304" s="25">
        <f>VLOOKUP(K9304,Table!$A$2:$C$121,2,0)</f>
        <v>15</v>
      </c>
      <c r="N9304" s="26">
        <f>VLOOKUP(K9304,Table!$A$2:$C$121,3,0)</f>
        <v>6</v>
      </c>
      <c r="O9304" s="13" t="str">
        <f>VLOOKUP(A9304,Table!$U$1:$V$230,2,0)</f>
        <v>Cubic</v>
      </c>
      <c r="P9304" s="1"/>
    </row>
    <row r="9305" spans="1:16">
      <c r="A9305" s="12">
        <v>225</v>
      </c>
      <c r="B9305" s="12">
        <v>44132</v>
      </c>
      <c r="C9305" s="12" t="s">
        <v>9818</v>
      </c>
      <c r="D9305" s="12" t="s">
        <v>9132</v>
      </c>
      <c r="E9305" s="17" t="s">
        <v>590</v>
      </c>
      <c r="F9305" s="25" t="str">
        <f>LEFT(E9305,MIN(FIND({0,1,2,3,4,5,6,7,8,9},ASC(E9305)&amp;1234567890))-1)</f>
        <v>Sm</v>
      </c>
      <c r="G9305" s="25">
        <f t="shared" si="290"/>
        <v>1</v>
      </c>
      <c r="H9305" s="25">
        <f>VLOOKUP(F9305,Table!$A$2:$C$121,2,0)</f>
        <v>3</v>
      </c>
      <c r="I9305" s="26">
        <f>VLOOKUP(F9305,Table!$A$2:$C$121,3,0)</f>
        <v>6</v>
      </c>
      <c r="J9305" s="17" t="s">
        <v>328</v>
      </c>
      <c r="K9305" s="25" t="str">
        <f>LEFT(J9305,MIN(FIND({0,1,2,3,4,5,6,7,8,9},ASC(J9305)&amp;1234567890))-1)</f>
        <v>Te</v>
      </c>
      <c r="L9305" s="25">
        <f t="shared" si="291"/>
        <v>1</v>
      </c>
      <c r="M9305" s="25">
        <f>VLOOKUP(K9305,Table!$A$2:$C$121,2,0)</f>
        <v>16</v>
      </c>
      <c r="N9305" s="26">
        <f>VLOOKUP(K9305,Table!$A$2:$C$121,3,0)</f>
        <v>5</v>
      </c>
      <c r="O9305" s="13" t="str">
        <f>VLOOKUP(A9305,Table!$U$1:$V$230,2,0)</f>
        <v>Cubic</v>
      </c>
      <c r="P9305" s="1"/>
    </row>
    <row r="9306" spans="1:16">
      <c r="A9306" s="12">
        <v>225</v>
      </c>
      <c r="B9306" s="12">
        <v>44133</v>
      </c>
      <c r="C9306" s="12" t="s">
        <v>9818</v>
      </c>
      <c r="D9306" s="12" t="s">
        <v>10043</v>
      </c>
      <c r="E9306" s="17" t="s">
        <v>615</v>
      </c>
      <c r="F9306" s="25" t="str">
        <f>LEFT(E9306,MIN(FIND({0,1,2,3,4,5,6,7,8,9},ASC(E9306)&amp;1234567890))-1)</f>
        <v>Nd</v>
      </c>
      <c r="G9306" s="25">
        <f t="shared" si="290"/>
        <v>1</v>
      </c>
      <c r="H9306" s="25">
        <f>VLOOKUP(F9306,Table!$A$2:$C$121,2,0)</f>
        <v>3</v>
      </c>
      <c r="I9306" s="26">
        <f>VLOOKUP(F9306,Table!$A$2:$C$121,3,0)</f>
        <v>6</v>
      </c>
      <c r="J9306" s="17" t="s">
        <v>542</v>
      </c>
      <c r="K9306" s="25" t="str">
        <f>LEFT(J9306,MIN(FIND({0,1,2,3,4,5,6,7,8,9},ASC(J9306)&amp;1234567890))-1)</f>
        <v>Bi</v>
      </c>
      <c r="L9306" s="25">
        <f t="shared" si="291"/>
        <v>1</v>
      </c>
      <c r="M9306" s="25">
        <f>VLOOKUP(K9306,Table!$A$2:$C$121,2,0)</f>
        <v>15</v>
      </c>
      <c r="N9306" s="26">
        <f>VLOOKUP(K9306,Table!$A$2:$C$121,3,0)</f>
        <v>6</v>
      </c>
      <c r="O9306" s="13" t="str">
        <f>VLOOKUP(A9306,Table!$U$1:$V$230,2,0)</f>
        <v>Cubic</v>
      </c>
      <c r="P9306" s="1"/>
    </row>
    <row r="9307" spans="1:16">
      <c r="A9307" s="12">
        <v>225</v>
      </c>
      <c r="B9307" s="12">
        <v>44359</v>
      </c>
      <c r="C9307" s="12" t="s">
        <v>9818</v>
      </c>
      <c r="D9307" s="12" t="s">
        <v>10044</v>
      </c>
      <c r="E9307" s="17" t="s">
        <v>11331</v>
      </c>
      <c r="F9307" s="25" t="str">
        <f>LEFT(E9307,MIN(FIND({0,1,2,3,4,5,6,7,8,9},ASC(E9307)&amp;1234567890))-1)</f>
        <v>Ce</v>
      </c>
      <c r="G9307" s="25">
        <f t="shared" si="290"/>
        <v>1</v>
      </c>
      <c r="H9307" s="25">
        <f>VLOOKUP(F9307,Table!$A$2:$C$121,2,0)</f>
        <v>3</v>
      </c>
      <c r="I9307" s="26">
        <f>VLOOKUP(F9307,Table!$A$2:$C$121,3,0)</f>
        <v>6</v>
      </c>
      <c r="J9307" s="17" t="s">
        <v>14318</v>
      </c>
      <c r="K9307" s="25" t="str">
        <f>LEFT(J9307,MIN(FIND({0,1,2,3,4,5,6,7,8,9},ASC(J9307)&amp;1234567890))-1)</f>
        <v>H</v>
      </c>
      <c r="L9307" s="25">
        <f t="shared" si="291"/>
        <v>2.73</v>
      </c>
      <c r="M9307" s="25">
        <f>VLOOKUP(K9307,Table!$A$2:$C$121,2,0)</f>
        <v>1</v>
      </c>
      <c r="N9307" s="26">
        <f>VLOOKUP(K9307,Table!$A$2:$C$121,3,0)</f>
        <v>1</v>
      </c>
      <c r="O9307" s="13" t="str">
        <f>VLOOKUP(A9307,Table!$U$1:$V$230,2,0)</f>
        <v>Cubic</v>
      </c>
      <c r="P9307" s="1"/>
    </row>
    <row r="9308" spans="1:16">
      <c r="A9308" s="12">
        <v>225</v>
      </c>
      <c r="B9308" s="12">
        <v>87176</v>
      </c>
      <c r="C9308" s="12" t="s">
        <v>9818</v>
      </c>
      <c r="D9308" s="12" t="s">
        <v>2098</v>
      </c>
      <c r="E9308" s="17" t="s">
        <v>11410</v>
      </c>
      <c r="F9308" s="25" t="str">
        <f>LEFT(E9308,MIN(FIND({0,1,2,3,4,5,6,7,8,9},ASC(E9308)&amp;1234567890))-1)</f>
        <v>Na</v>
      </c>
      <c r="G9308" s="25">
        <f t="shared" si="290"/>
        <v>1</v>
      </c>
      <c r="H9308" s="25">
        <f>VLOOKUP(F9308,Table!$A$2:$C$121,2,0)</f>
        <v>1</v>
      </c>
      <c r="I9308" s="26">
        <f>VLOOKUP(F9308,Table!$A$2:$C$121,3,0)</f>
        <v>3</v>
      </c>
      <c r="J9308" s="17" t="s">
        <v>32</v>
      </c>
      <c r="K9308" s="25" t="str">
        <f>LEFT(J9308,MIN(FIND({0,1,2,3,4,5,6,7,8,9},ASC(J9308)&amp;1234567890))-1)</f>
        <v>O</v>
      </c>
      <c r="L9308" s="25">
        <f t="shared" si="291"/>
        <v>2</v>
      </c>
      <c r="M9308" s="25">
        <f>VLOOKUP(K9308,Table!$A$2:$C$121,2,0)</f>
        <v>16</v>
      </c>
      <c r="N9308" s="26">
        <f>VLOOKUP(K9308,Table!$A$2:$C$121,3,0)</f>
        <v>2</v>
      </c>
      <c r="O9308" s="13" t="str">
        <f>VLOOKUP(A9308,Table!$U$1:$V$230,2,0)</f>
        <v>Cubic</v>
      </c>
      <c r="P9308" s="1"/>
    </row>
    <row r="9309" spans="1:16">
      <c r="A9309" s="12">
        <v>225</v>
      </c>
      <c r="B9309" s="12">
        <v>43661</v>
      </c>
      <c r="C9309" s="12" t="s">
        <v>9818</v>
      </c>
      <c r="D9309" s="12" t="s">
        <v>10045</v>
      </c>
      <c r="E9309" s="17" t="s">
        <v>11502</v>
      </c>
      <c r="F9309" s="25" t="str">
        <f>LEFT(E9309,MIN(FIND({0,1,2,3,4,5,6,7,8,9},ASC(E9309)&amp;1234567890))-1)</f>
        <v>Pu</v>
      </c>
      <c r="G9309" s="25">
        <f t="shared" si="290"/>
        <v>1</v>
      </c>
      <c r="H9309" s="25">
        <f>VLOOKUP(F9309,Table!$A$2:$C$121,2,0)</f>
        <v>3</v>
      </c>
      <c r="I9309" s="26">
        <f>VLOOKUP(F9309,Table!$A$2:$C$121,3,0)</f>
        <v>7</v>
      </c>
      <c r="J9309" s="17" t="s">
        <v>364</v>
      </c>
      <c r="K9309" s="25" t="str">
        <f>LEFT(J9309,MIN(FIND({0,1,2,3,4,5,6,7,8,9},ASC(J9309)&amp;1234567890))-1)</f>
        <v>B</v>
      </c>
      <c r="L9309" s="25">
        <f t="shared" si="291"/>
        <v>1</v>
      </c>
      <c r="M9309" s="25">
        <f>VLOOKUP(K9309,Table!$A$2:$C$121,2,0)</f>
        <v>13</v>
      </c>
      <c r="N9309" s="26">
        <f>VLOOKUP(K9309,Table!$A$2:$C$121,3,0)</f>
        <v>2</v>
      </c>
      <c r="O9309" s="13" t="str">
        <f>VLOOKUP(A9309,Table!$U$1:$V$230,2,0)</f>
        <v>Cubic</v>
      </c>
      <c r="P9309" s="1"/>
    </row>
    <row r="9310" spans="1:16">
      <c r="A9310" s="12">
        <v>225</v>
      </c>
      <c r="B9310" s="12">
        <v>44073</v>
      </c>
      <c r="C9310" s="12" t="s">
        <v>9818</v>
      </c>
      <c r="D9310" s="12" t="s">
        <v>9112</v>
      </c>
      <c r="E9310" s="17" t="s">
        <v>11363</v>
      </c>
      <c r="F9310" s="25" t="str">
        <f>LEFT(E9310,MIN(FIND({0,1,2,3,4,5,6,7,8,9},ASC(E9310)&amp;1234567890))-1)</f>
        <v>Th</v>
      </c>
      <c r="G9310" s="25">
        <f t="shared" si="290"/>
        <v>1</v>
      </c>
      <c r="H9310" s="25">
        <f>VLOOKUP(F9310,Table!$A$2:$C$121,2,0)</f>
        <v>3</v>
      </c>
      <c r="I9310" s="26">
        <f>VLOOKUP(F9310,Table!$A$2:$C$121,3,0)</f>
        <v>7</v>
      </c>
      <c r="J9310" s="17" t="s">
        <v>540</v>
      </c>
      <c r="K9310" s="25" t="str">
        <f>LEFT(J9310,MIN(FIND({0,1,2,3,4,5,6,7,8,9},ASC(J9310)&amp;1234567890))-1)</f>
        <v>As</v>
      </c>
      <c r="L9310" s="25">
        <f t="shared" si="291"/>
        <v>1</v>
      </c>
      <c r="M9310" s="25">
        <f>VLOOKUP(K9310,Table!$A$2:$C$121,2,0)</f>
        <v>15</v>
      </c>
      <c r="N9310" s="26">
        <f>VLOOKUP(K9310,Table!$A$2:$C$121,3,0)</f>
        <v>4</v>
      </c>
      <c r="O9310" s="13" t="str">
        <f>VLOOKUP(A9310,Table!$U$1:$V$230,2,0)</f>
        <v>Cubic</v>
      </c>
      <c r="P9310" s="1"/>
    </row>
    <row r="9311" spans="1:16">
      <c r="A9311" s="12">
        <v>225</v>
      </c>
      <c r="B9311" s="12">
        <v>44381</v>
      </c>
      <c r="C9311" s="12" t="s">
        <v>9818</v>
      </c>
      <c r="D9311" s="12" t="s">
        <v>10046</v>
      </c>
      <c r="E9311" s="17" t="s">
        <v>11379</v>
      </c>
      <c r="F9311" s="25" t="str">
        <f>LEFT(E9311,MIN(FIND({0,1,2,3,4,5,6,7,8,9},ASC(E9311)&amp;1234567890))-1)</f>
        <v>Np</v>
      </c>
      <c r="G9311" s="25">
        <f t="shared" si="290"/>
        <v>1</v>
      </c>
      <c r="H9311" s="25">
        <f>VLOOKUP(F9311,Table!$A$2:$C$121,2,0)</f>
        <v>3</v>
      </c>
      <c r="I9311" s="26">
        <f>VLOOKUP(F9311,Table!$A$2:$C$121,3,0)</f>
        <v>7</v>
      </c>
      <c r="J9311" s="17" t="s">
        <v>11467</v>
      </c>
      <c r="K9311" s="25" t="str">
        <f>LEFT(J9311,MIN(FIND({0,1,2,3,4,5,6,7,8,9},ASC(J9311)&amp;1234567890))-1)</f>
        <v>P</v>
      </c>
      <c r="L9311" s="25">
        <f t="shared" si="291"/>
        <v>1</v>
      </c>
      <c r="M9311" s="25">
        <f>VLOOKUP(K9311,Table!$A$2:$C$121,2,0)</f>
        <v>15</v>
      </c>
      <c r="N9311" s="26">
        <f>VLOOKUP(K9311,Table!$A$2:$C$121,3,0)</f>
        <v>3</v>
      </c>
      <c r="O9311" s="13" t="str">
        <f>VLOOKUP(A9311,Table!$U$1:$V$230,2,0)</f>
        <v>Cubic</v>
      </c>
      <c r="P9311" s="1"/>
    </row>
    <row r="9312" spans="1:16">
      <c r="A9312" s="12">
        <v>225</v>
      </c>
      <c r="B9312" s="12">
        <v>44382</v>
      </c>
      <c r="C9312" s="12" t="s">
        <v>9818</v>
      </c>
      <c r="D9312" s="12" t="s">
        <v>10047</v>
      </c>
      <c r="E9312" s="17" t="s">
        <v>11379</v>
      </c>
      <c r="F9312" s="25" t="str">
        <f>LEFT(E9312,MIN(FIND({0,1,2,3,4,5,6,7,8,9},ASC(E9312)&amp;1234567890))-1)</f>
        <v>Np</v>
      </c>
      <c r="G9312" s="25">
        <f t="shared" si="290"/>
        <v>1</v>
      </c>
      <c r="H9312" s="25">
        <f>VLOOKUP(F9312,Table!$A$2:$C$121,2,0)</f>
        <v>3</v>
      </c>
      <c r="I9312" s="26">
        <f>VLOOKUP(F9312,Table!$A$2:$C$121,3,0)</f>
        <v>7</v>
      </c>
      <c r="J9312" s="17" t="s">
        <v>379</v>
      </c>
      <c r="K9312" s="25" t="str">
        <f>LEFT(J9312,MIN(FIND({0,1,2,3,4,5,6,7,8,9},ASC(J9312)&amp;1234567890))-1)</f>
        <v>S</v>
      </c>
      <c r="L9312" s="25">
        <f t="shared" si="291"/>
        <v>1</v>
      </c>
      <c r="M9312" s="25">
        <f>VLOOKUP(K9312,Table!$A$2:$C$121,2,0)</f>
        <v>16</v>
      </c>
      <c r="N9312" s="26">
        <f>VLOOKUP(K9312,Table!$A$2:$C$121,3,0)</f>
        <v>3</v>
      </c>
      <c r="O9312" s="13" t="str">
        <f>VLOOKUP(A9312,Table!$U$1:$V$230,2,0)</f>
        <v>Cubic</v>
      </c>
      <c r="P9312" s="1"/>
    </row>
    <row r="9313" spans="1:16">
      <c r="A9313" s="12">
        <v>225</v>
      </c>
      <c r="B9313" s="12">
        <v>44383</v>
      </c>
      <c r="C9313" s="12" t="s">
        <v>9818</v>
      </c>
      <c r="D9313" s="12" t="s">
        <v>4261</v>
      </c>
      <c r="E9313" s="17" t="s">
        <v>11379</v>
      </c>
      <c r="F9313" s="25" t="str">
        <f>LEFT(E9313,MIN(FIND({0,1,2,3,4,5,6,7,8,9},ASC(E9313)&amp;1234567890))-1)</f>
        <v>Np</v>
      </c>
      <c r="G9313" s="25">
        <f t="shared" si="290"/>
        <v>1</v>
      </c>
      <c r="H9313" s="25">
        <f>VLOOKUP(F9313,Table!$A$2:$C$121,2,0)</f>
        <v>3</v>
      </c>
      <c r="I9313" s="26">
        <f>VLOOKUP(F9313,Table!$A$2:$C$121,3,0)</f>
        <v>7</v>
      </c>
      <c r="J9313" s="17" t="s">
        <v>11645</v>
      </c>
      <c r="K9313" s="25" t="str">
        <f>LEFT(J9313,MIN(FIND({0,1,2,3,4,5,6,7,8,9},ASC(J9313)&amp;1234567890))-1)</f>
        <v>Sb</v>
      </c>
      <c r="L9313" s="25">
        <f t="shared" si="291"/>
        <v>1</v>
      </c>
      <c r="M9313" s="25">
        <f>VLOOKUP(K9313,Table!$A$2:$C$121,2,0)</f>
        <v>15</v>
      </c>
      <c r="N9313" s="26">
        <f>VLOOKUP(K9313,Table!$A$2:$C$121,3,0)</f>
        <v>5</v>
      </c>
      <c r="O9313" s="13" t="str">
        <f>VLOOKUP(A9313,Table!$U$1:$V$230,2,0)</f>
        <v>Cubic</v>
      </c>
      <c r="P9313" s="1"/>
    </row>
    <row r="9314" spans="1:16">
      <c r="A9314" s="12">
        <v>225</v>
      </c>
      <c r="B9314" s="12">
        <v>44502</v>
      </c>
      <c r="C9314" s="12" t="s">
        <v>9818</v>
      </c>
      <c r="D9314" s="12" t="s">
        <v>10048</v>
      </c>
      <c r="E9314" s="17" t="s">
        <v>11363</v>
      </c>
      <c r="F9314" s="25" t="str">
        <f>LEFT(E9314,MIN(FIND({0,1,2,3,4,5,6,7,8,9},ASC(E9314)&amp;1234567890))-1)</f>
        <v>Th</v>
      </c>
      <c r="G9314" s="25">
        <f t="shared" si="290"/>
        <v>1</v>
      </c>
      <c r="H9314" s="25">
        <f>VLOOKUP(F9314,Table!$A$2:$C$121,2,0)</f>
        <v>3</v>
      </c>
      <c r="I9314" s="26">
        <f>VLOOKUP(F9314,Table!$A$2:$C$121,3,0)</f>
        <v>7</v>
      </c>
      <c r="J9314" s="17" t="s">
        <v>544</v>
      </c>
      <c r="K9314" s="25" t="str">
        <f>LEFT(J9314,MIN(FIND({0,1,2,3,4,5,6,7,8,9},ASC(J9314)&amp;1234567890))-1)</f>
        <v>Ge</v>
      </c>
      <c r="L9314" s="25">
        <f t="shared" si="291"/>
        <v>1</v>
      </c>
      <c r="M9314" s="25">
        <f>VLOOKUP(K9314,Table!$A$2:$C$121,2,0)</f>
        <v>14</v>
      </c>
      <c r="N9314" s="26">
        <f>VLOOKUP(K9314,Table!$A$2:$C$121,3,0)</f>
        <v>4</v>
      </c>
      <c r="O9314" s="13" t="str">
        <f>VLOOKUP(A9314,Table!$U$1:$V$230,2,0)</f>
        <v>Cubic</v>
      </c>
      <c r="P9314" s="1"/>
    </row>
    <row r="9315" spans="1:16">
      <c r="A9315" s="12">
        <v>225</v>
      </c>
      <c r="B9315" s="12">
        <v>44605</v>
      </c>
      <c r="C9315" s="12" t="s">
        <v>9818</v>
      </c>
      <c r="D9315" s="12" t="s">
        <v>10049</v>
      </c>
      <c r="E9315" s="17" t="s">
        <v>377</v>
      </c>
      <c r="F9315" s="25" t="str">
        <f>LEFT(E9315,MIN(FIND({0,1,2,3,4,5,6,7,8,9},ASC(E9315)&amp;1234567890))-1)</f>
        <v>Zr</v>
      </c>
      <c r="G9315" s="25">
        <f t="shared" si="290"/>
        <v>1</v>
      </c>
      <c r="H9315" s="25">
        <f>VLOOKUP(F9315,Table!$A$2:$C$121,2,0)</f>
        <v>4</v>
      </c>
      <c r="I9315" s="26">
        <f>VLOOKUP(F9315,Table!$A$2:$C$121,3,0)</f>
        <v>5</v>
      </c>
      <c r="J9315" s="17" t="s">
        <v>364</v>
      </c>
      <c r="K9315" s="25" t="str">
        <f>LEFT(J9315,MIN(FIND({0,1,2,3,4,5,6,7,8,9},ASC(J9315)&amp;1234567890))-1)</f>
        <v>B</v>
      </c>
      <c r="L9315" s="25">
        <f t="shared" si="291"/>
        <v>1</v>
      </c>
      <c r="M9315" s="25">
        <f>VLOOKUP(K9315,Table!$A$2:$C$121,2,0)</f>
        <v>13</v>
      </c>
      <c r="N9315" s="26">
        <f>VLOOKUP(K9315,Table!$A$2:$C$121,3,0)</f>
        <v>2</v>
      </c>
      <c r="O9315" s="13" t="str">
        <f>VLOOKUP(A9315,Table!$U$1:$V$230,2,0)</f>
        <v>Cubic</v>
      </c>
      <c r="P9315" s="1"/>
    </row>
    <row r="9316" spans="1:16">
      <c r="A9316" s="12">
        <v>225</v>
      </c>
      <c r="B9316" s="12">
        <v>44642</v>
      </c>
      <c r="C9316" s="12" t="s">
        <v>9818</v>
      </c>
      <c r="D9316" s="12" t="s">
        <v>1667</v>
      </c>
      <c r="E9316" s="17" t="s">
        <v>11286</v>
      </c>
      <c r="F9316" s="25" t="str">
        <f>LEFT(E9316,MIN(FIND({0,1,2,3,4,5,6,7,8,9},ASC(E9316)&amp;1234567890))-1)</f>
        <v>In</v>
      </c>
      <c r="G9316" s="25">
        <f t="shared" si="290"/>
        <v>1</v>
      </c>
      <c r="H9316" s="25">
        <f>VLOOKUP(F9316,Table!$A$2:$C$121,2,0)</f>
        <v>13</v>
      </c>
      <c r="I9316" s="26">
        <f>VLOOKUP(F9316,Table!$A$2:$C$121,3,0)</f>
        <v>5</v>
      </c>
      <c r="J9316" s="17" t="s">
        <v>11645</v>
      </c>
      <c r="K9316" s="25" t="str">
        <f>LEFT(J9316,MIN(FIND({0,1,2,3,4,5,6,7,8,9},ASC(J9316)&amp;1234567890))-1)</f>
        <v>Sb</v>
      </c>
      <c r="L9316" s="25">
        <f t="shared" si="291"/>
        <v>1</v>
      </c>
      <c r="M9316" s="25">
        <f>VLOOKUP(K9316,Table!$A$2:$C$121,2,0)</f>
        <v>15</v>
      </c>
      <c r="N9316" s="26">
        <f>VLOOKUP(K9316,Table!$A$2:$C$121,3,0)</f>
        <v>5</v>
      </c>
      <c r="O9316" s="13" t="str">
        <f>VLOOKUP(A9316,Table!$U$1:$V$230,2,0)</f>
        <v>Cubic</v>
      </c>
      <c r="P9316" s="1"/>
    </row>
    <row r="9317" spans="1:16">
      <c r="A9317" s="12">
        <v>225</v>
      </c>
      <c r="B9317" s="12">
        <v>44653</v>
      </c>
      <c r="C9317" s="12" t="s">
        <v>9818</v>
      </c>
      <c r="D9317" s="12" t="s">
        <v>5155</v>
      </c>
      <c r="E9317" s="17" t="s">
        <v>11286</v>
      </c>
      <c r="F9317" s="25" t="str">
        <f>LEFT(E9317,MIN(FIND({0,1,2,3,4,5,6,7,8,9},ASC(E9317)&amp;1234567890))-1)</f>
        <v>In</v>
      </c>
      <c r="G9317" s="25">
        <f t="shared" si="290"/>
        <v>1</v>
      </c>
      <c r="H9317" s="25">
        <f>VLOOKUP(F9317,Table!$A$2:$C$121,2,0)</f>
        <v>13</v>
      </c>
      <c r="I9317" s="26">
        <f>VLOOKUP(F9317,Table!$A$2:$C$121,3,0)</f>
        <v>5</v>
      </c>
      <c r="J9317" s="17" t="s">
        <v>328</v>
      </c>
      <c r="K9317" s="25" t="str">
        <f>LEFT(J9317,MIN(FIND({0,1,2,3,4,5,6,7,8,9},ASC(J9317)&amp;1234567890))-1)</f>
        <v>Te</v>
      </c>
      <c r="L9317" s="25">
        <f t="shared" si="291"/>
        <v>1</v>
      </c>
      <c r="M9317" s="25">
        <f>VLOOKUP(K9317,Table!$A$2:$C$121,2,0)</f>
        <v>16</v>
      </c>
      <c r="N9317" s="26">
        <f>VLOOKUP(K9317,Table!$A$2:$C$121,3,0)</f>
        <v>5</v>
      </c>
      <c r="O9317" s="13" t="str">
        <f>VLOOKUP(A9317,Table!$U$1:$V$230,2,0)</f>
        <v>Cubic</v>
      </c>
      <c r="P9317" s="1"/>
    </row>
    <row r="9318" spans="1:16">
      <c r="A9318" s="12">
        <v>225</v>
      </c>
      <c r="B9318" s="12">
        <v>44677</v>
      </c>
      <c r="C9318" s="12" t="s">
        <v>9818</v>
      </c>
      <c r="D9318" s="12" t="s">
        <v>7495</v>
      </c>
      <c r="E9318" s="17" t="s">
        <v>11913</v>
      </c>
      <c r="F9318" s="25" t="str">
        <f>LEFT(E9318,MIN(FIND({0,1,2,3,4,5,6,7,8,9},ASC(E9318)&amp;1234567890))-1)</f>
        <v>K</v>
      </c>
      <c r="G9318" s="25">
        <f t="shared" si="290"/>
        <v>3</v>
      </c>
      <c r="H9318" s="25">
        <f>VLOOKUP(F9318,Table!$A$2:$C$121,2,0)</f>
        <v>1</v>
      </c>
      <c r="I9318" s="26">
        <f>VLOOKUP(F9318,Table!$A$2:$C$121,3,0)</f>
        <v>4</v>
      </c>
      <c r="J9318" s="17" t="s">
        <v>11645</v>
      </c>
      <c r="K9318" s="25" t="str">
        <f>LEFT(J9318,MIN(FIND({0,1,2,3,4,5,6,7,8,9},ASC(J9318)&amp;1234567890))-1)</f>
        <v>Sb</v>
      </c>
      <c r="L9318" s="25">
        <f t="shared" si="291"/>
        <v>1</v>
      </c>
      <c r="M9318" s="25">
        <f>VLOOKUP(K9318,Table!$A$2:$C$121,2,0)</f>
        <v>15</v>
      </c>
      <c r="N9318" s="26">
        <f>VLOOKUP(K9318,Table!$A$2:$C$121,3,0)</f>
        <v>5</v>
      </c>
      <c r="O9318" s="13" t="str">
        <f>VLOOKUP(A9318,Table!$U$1:$V$230,2,0)</f>
        <v>Cubic</v>
      </c>
      <c r="P9318" s="1"/>
    </row>
    <row r="9319" spans="1:16">
      <c r="A9319" s="12">
        <v>225</v>
      </c>
      <c r="B9319" s="12">
        <v>44684</v>
      </c>
      <c r="C9319" s="12" t="s">
        <v>9818</v>
      </c>
      <c r="D9319" s="12" t="s">
        <v>4527</v>
      </c>
      <c r="E9319" s="17" t="s">
        <v>46</v>
      </c>
      <c r="F9319" s="25" t="str">
        <f>LEFT(E9319,MIN(FIND({0,1,2,3,4,5,6,7,8,9},ASC(E9319)&amp;1234567890))-1)</f>
        <v>La</v>
      </c>
      <c r="G9319" s="25">
        <f t="shared" si="290"/>
        <v>1</v>
      </c>
      <c r="H9319" s="25">
        <f>VLOOKUP(F9319,Table!$A$2:$C$121,2,0)</f>
        <v>3</v>
      </c>
      <c r="I9319" s="26">
        <f>VLOOKUP(F9319,Table!$A$2:$C$121,3,0)</f>
        <v>6</v>
      </c>
      <c r="J9319" s="17" t="s">
        <v>68</v>
      </c>
      <c r="K9319" s="25" t="str">
        <f>LEFT(J9319,MIN(FIND({0,1,2,3,4,5,6,7,8,9},ASC(J9319)&amp;1234567890))-1)</f>
        <v>N</v>
      </c>
      <c r="L9319" s="25">
        <f t="shared" si="291"/>
        <v>1</v>
      </c>
      <c r="M9319" s="25">
        <f>VLOOKUP(K9319,Table!$A$2:$C$121,2,0)</f>
        <v>15</v>
      </c>
      <c r="N9319" s="26">
        <f>VLOOKUP(K9319,Table!$A$2:$C$121,3,0)</f>
        <v>2</v>
      </c>
      <c r="O9319" s="13" t="str">
        <f>VLOOKUP(A9319,Table!$U$1:$V$230,2,0)</f>
        <v>Cubic</v>
      </c>
      <c r="P9319" s="1"/>
    </row>
    <row r="9320" spans="1:16">
      <c r="A9320" s="12">
        <v>225</v>
      </c>
      <c r="B9320" s="12">
        <v>44693</v>
      </c>
      <c r="C9320" s="12" t="s">
        <v>9818</v>
      </c>
      <c r="D9320" s="12" t="s">
        <v>10050</v>
      </c>
      <c r="E9320" s="17" t="s">
        <v>46</v>
      </c>
      <c r="F9320" s="25" t="str">
        <f>LEFT(E9320,MIN(FIND({0,1,2,3,4,5,6,7,8,9},ASC(E9320)&amp;1234567890))-1)</f>
        <v>La</v>
      </c>
      <c r="G9320" s="25">
        <f t="shared" si="290"/>
        <v>1</v>
      </c>
      <c r="H9320" s="25">
        <f>VLOOKUP(F9320,Table!$A$2:$C$121,2,0)</f>
        <v>3</v>
      </c>
      <c r="I9320" s="26">
        <f>VLOOKUP(F9320,Table!$A$2:$C$121,3,0)</f>
        <v>6</v>
      </c>
      <c r="J9320" s="17" t="s">
        <v>11467</v>
      </c>
      <c r="K9320" s="25" t="str">
        <f>LEFT(J9320,MIN(FIND({0,1,2,3,4,5,6,7,8,9},ASC(J9320)&amp;1234567890))-1)</f>
        <v>P</v>
      </c>
      <c r="L9320" s="25">
        <f t="shared" si="291"/>
        <v>1</v>
      </c>
      <c r="M9320" s="25">
        <f>VLOOKUP(K9320,Table!$A$2:$C$121,2,0)</f>
        <v>15</v>
      </c>
      <c r="N9320" s="26">
        <f>VLOOKUP(K9320,Table!$A$2:$C$121,3,0)</f>
        <v>3</v>
      </c>
      <c r="O9320" s="13" t="str">
        <f>VLOOKUP(A9320,Table!$U$1:$V$230,2,0)</f>
        <v>Cubic</v>
      </c>
      <c r="P9320" s="1"/>
    </row>
    <row r="9321" spans="1:16">
      <c r="A9321" s="12">
        <v>225</v>
      </c>
      <c r="B9321" s="12">
        <v>44718</v>
      </c>
      <c r="C9321" s="12" t="s">
        <v>9818</v>
      </c>
      <c r="D9321" s="12" t="s">
        <v>9129</v>
      </c>
      <c r="E9321" s="17" t="s">
        <v>11363</v>
      </c>
      <c r="F9321" s="25" t="str">
        <f>LEFT(E9321,MIN(FIND({0,1,2,3,4,5,6,7,8,9},ASC(E9321)&amp;1234567890))-1)</f>
        <v>Th</v>
      </c>
      <c r="G9321" s="25">
        <f t="shared" si="290"/>
        <v>1</v>
      </c>
      <c r="H9321" s="25">
        <f>VLOOKUP(F9321,Table!$A$2:$C$121,2,0)</f>
        <v>3</v>
      </c>
      <c r="I9321" s="26">
        <f>VLOOKUP(F9321,Table!$A$2:$C$121,3,0)</f>
        <v>7</v>
      </c>
      <c r="J9321" s="17" t="s">
        <v>11645</v>
      </c>
      <c r="K9321" s="25" t="str">
        <f>LEFT(J9321,MIN(FIND({0,1,2,3,4,5,6,7,8,9},ASC(J9321)&amp;1234567890))-1)</f>
        <v>Sb</v>
      </c>
      <c r="L9321" s="25">
        <f t="shared" si="291"/>
        <v>1</v>
      </c>
      <c r="M9321" s="25">
        <f>VLOOKUP(K9321,Table!$A$2:$C$121,2,0)</f>
        <v>15</v>
      </c>
      <c r="N9321" s="26">
        <f>VLOOKUP(K9321,Table!$A$2:$C$121,3,0)</f>
        <v>5</v>
      </c>
      <c r="O9321" s="13" t="str">
        <f>VLOOKUP(A9321,Table!$U$1:$V$230,2,0)</f>
        <v>Cubic</v>
      </c>
      <c r="P9321" s="1"/>
    </row>
    <row r="9322" spans="1:16">
      <c r="A9322" s="12">
        <v>225</v>
      </c>
      <c r="B9322" s="12">
        <v>44739</v>
      </c>
      <c r="C9322" s="12" t="s">
        <v>9818</v>
      </c>
      <c r="D9322" s="12" t="s">
        <v>10051</v>
      </c>
      <c r="E9322" s="17" t="s">
        <v>11306</v>
      </c>
      <c r="F9322" s="25" t="str">
        <f>LEFT(E9322,MIN(FIND({0,1,2,3,4,5,6,7,8,9},ASC(E9322)&amp;1234567890))-1)</f>
        <v>Gd</v>
      </c>
      <c r="G9322" s="25">
        <f t="shared" si="290"/>
        <v>1</v>
      </c>
      <c r="H9322" s="25">
        <f>VLOOKUP(F9322,Table!$A$2:$C$121,2,0)</f>
        <v>3</v>
      </c>
      <c r="I9322" s="26">
        <f>VLOOKUP(F9322,Table!$A$2:$C$121,3,0)</f>
        <v>6</v>
      </c>
      <c r="J9322" s="17" t="s">
        <v>11764</v>
      </c>
      <c r="K9322" s="25" t="str">
        <f>LEFT(J9322,MIN(FIND({0,1,2,3,4,5,6,7,8,9},ASC(J9322)&amp;1234567890))-1)</f>
        <v>H</v>
      </c>
      <c r="L9322" s="25">
        <f t="shared" si="291"/>
        <v>2</v>
      </c>
      <c r="M9322" s="25">
        <f>VLOOKUP(K9322,Table!$A$2:$C$121,2,0)</f>
        <v>1</v>
      </c>
      <c r="N9322" s="26">
        <f>VLOOKUP(K9322,Table!$A$2:$C$121,3,0)</f>
        <v>1</v>
      </c>
      <c r="O9322" s="13" t="str">
        <f>VLOOKUP(A9322,Table!$U$1:$V$230,2,0)</f>
        <v>Cubic</v>
      </c>
      <c r="P9322" s="1"/>
    </row>
    <row r="9323" spans="1:16">
      <c r="A9323" s="12">
        <v>225</v>
      </c>
      <c r="B9323" s="12">
        <v>44747</v>
      </c>
      <c r="C9323" s="12" t="s">
        <v>9818</v>
      </c>
      <c r="D9323" s="12" t="s">
        <v>10052</v>
      </c>
      <c r="E9323" s="17" t="s">
        <v>50</v>
      </c>
      <c r="F9323" s="25" t="str">
        <f>LEFT(E9323,MIN(FIND({0,1,2,3,4,5,6,7,8,9},ASC(E9323)&amp;1234567890))-1)</f>
        <v>Ti</v>
      </c>
      <c r="G9323" s="25">
        <f t="shared" si="290"/>
        <v>1</v>
      </c>
      <c r="H9323" s="25">
        <f>VLOOKUP(F9323,Table!$A$2:$C$121,2,0)</f>
        <v>4</v>
      </c>
      <c r="I9323" s="26">
        <f>VLOOKUP(F9323,Table!$A$2:$C$121,3,0)</f>
        <v>4</v>
      </c>
      <c r="J9323" s="17" t="s">
        <v>14319</v>
      </c>
      <c r="K9323" s="25" t="str">
        <f>LEFT(J9323,MIN(FIND({0,1,2,3,4,5,6,7,8,9},ASC(J9323)&amp;1234567890))-1)</f>
        <v>D</v>
      </c>
      <c r="L9323" s="25">
        <f t="shared" si="291"/>
        <v>1.9710000000000001</v>
      </c>
      <c r="M9323" s="25">
        <f>VLOOKUP(K9323,Table!$A$2:$C$121,2,0)</f>
        <v>1</v>
      </c>
      <c r="N9323" s="26">
        <f>VLOOKUP(K9323,Table!$A$2:$C$121,3,0)</f>
        <v>1</v>
      </c>
      <c r="O9323" s="13" t="str">
        <f>VLOOKUP(A9323,Table!$U$1:$V$230,2,0)</f>
        <v>Cubic</v>
      </c>
      <c r="P9323" s="1"/>
    </row>
    <row r="9324" spans="1:16">
      <c r="A9324" s="12">
        <v>225</v>
      </c>
      <c r="B9324" s="12">
        <v>44771</v>
      </c>
      <c r="C9324" s="12" t="s">
        <v>9818</v>
      </c>
      <c r="D9324" s="12" t="s">
        <v>10053</v>
      </c>
      <c r="E9324" s="17" t="s">
        <v>615</v>
      </c>
      <c r="F9324" s="25" t="str">
        <f>LEFT(E9324,MIN(FIND({0,1,2,3,4,5,6,7,8,9},ASC(E9324)&amp;1234567890))-1)</f>
        <v>Nd</v>
      </c>
      <c r="G9324" s="25">
        <f t="shared" si="290"/>
        <v>1</v>
      </c>
      <c r="H9324" s="25">
        <f>VLOOKUP(F9324,Table!$A$2:$C$121,2,0)</f>
        <v>3</v>
      </c>
      <c r="I9324" s="26">
        <f>VLOOKUP(F9324,Table!$A$2:$C$121,3,0)</f>
        <v>6</v>
      </c>
      <c r="J9324" s="17" t="s">
        <v>68</v>
      </c>
      <c r="K9324" s="25" t="str">
        <f>LEFT(J9324,MIN(FIND({0,1,2,3,4,5,6,7,8,9},ASC(J9324)&amp;1234567890))-1)</f>
        <v>N</v>
      </c>
      <c r="L9324" s="25">
        <f t="shared" si="291"/>
        <v>1</v>
      </c>
      <c r="M9324" s="25">
        <f>VLOOKUP(K9324,Table!$A$2:$C$121,2,0)</f>
        <v>15</v>
      </c>
      <c r="N9324" s="26">
        <f>VLOOKUP(K9324,Table!$A$2:$C$121,3,0)</f>
        <v>2</v>
      </c>
      <c r="O9324" s="13" t="str">
        <f>VLOOKUP(A9324,Table!$U$1:$V$230,2,0)</f>
        <v>Cubic</v>
      </c>
      <c r="P9324" s="1"/>
    </row>
    <row r="9325" spans="1:16">
      <c r="A9325" s="12">
        <v>225</v>
      </c>
      <c r="B9325" s="12">
        <v>44773</v>
      </c>
      <c r="C9325" s="12" t="s">
        <v>9818</v>
      </c>
      <c r="D9325" s="12" t="s">
        <v>10054</v>
      </c>
      <c r="E9325" s="17" t="s">
        <v>11306</v>
      </c>
      <c r="F9325" s="25" t="str">
        <f>LEFT(E9325,MIN(FIND({0,1,2,3,4,5,6,7,8,9},ASC(E9325)&amp;1234567890))-1)</f>
        <v>Gd</v>
      </c>
      <c r="G9325" s="25">
        <f t="shared" si="290"/>
        <v>1</v>
      </c>
      <c r="H9325" s="25">
        <f>VLOOKUP(F9325,Table!$A$2:$C$121,2,0)</f>
        <v>3</v>
      </c>
      <c r="I9325" s="26">
        <f>VLOOKUP(F9325,Table!$A$2:$C$121,3,0)</f>
        <v>6</v>
      </c>
      <c r="J9325" s="17" t="s">
        <v>68</v>
      </c>
      <c r="K9325" s="25" t="str">
        <f>LEFT(J9325,MIN(FIND({0,1,2,3,4,5,6,7,8,9},ASC(J9325)&amp;1234567890))-1)</f>
        <v>N</v>
      </c>
      <c r="L9325" s="25">
        <f t="shared" si="291"/>
        <v>1</v>
      </c>
      <c r="M9325" s="25">
        <f>VLOOKUP(K9325,Table!$A$2:$C$121,2,0)</f>
        <v>15</v>
      </c>
      <c r="N9325" s="26">
        <f>VLOOKUP(K9325,Table!$A$2:$C$121,3,0)</f>
        <v>2</v>
      </c>
      <c r="O9325" s="13" t="str">
        <f>VLOOKUP(A9325,Table!$U$1:$V$230,2,0)</f>
        <v>Cubic</v>
      </c>
      <c r="P9325" s="1"/>
    </row>
    <row r="9326" spans="1:16">
      <c r="A9326" s="12">
        <v>225</v>
      </c>
      <c r="B9326" s="12">
        <v>44774</v>
      </c>
      <c r="C9326" s="12" t="s">
        <v>9818</v>
      </c>
      <c r="D9326" s="12" t="s">
        <v>10055</v>
      </c>
      <c r="E9326" s="17" t="s">
        <v>11313</v>
      </c>
      <c r="F9326" s="25" t="str">
        <f>LEFT(E9326,MIN(FIND({0,1,2,3,4,5,6,7,8,9},ASC(E9326)&amp;1234567890))-1)</f>
        <v>Tb</v>
      </c>
      <c r="G9326" s="25">
        <f t="shared" si="290"/>
        <v>1</v>
      </c>
      <c r="H9326" s="25">
        <f>VLOOKUP(F9326,Table!$A$2:$C$121,2,0)</f>
        <v>3</v>
      </c>
      <c r="I9326" s="26">
        <f>VLOOKUP(F9326,Table!$A$2:$C$121,3,0)</f>
        <v>6</v>
      </c>
      <c r="J9326" s="17" t="s">
        <v>68</v>
      </c>
      <c r="K9326" s="25" t="str">
        <f>LEFT(J9326,MIN(FIND({0,1,2,3,4,5,6,7,8,9},ASC(J9326)&amp;1234567890))-1)</f>
        <v>N</v>
      </c>
      <c r="L9326" s="25">
        <f t="shared" si="291"/>
        <v>1</v>
      </c>
      <c r="M9326" s="25">
        <f>VLOOKUP(K9326,Table!$A$2:$C$121,2,0)</f>
        <v>15</v>
      </c>
      <c r="N9326" s="26">
        <f>VLOOKUP(K9326,Table!$A$2:$C$121,3,0)</f>
        <v>2</v>
      </c>
      <c r="O9326" s="13" t="str">
        <f>VLOOKUP(A9326,Table!$U$1:$V$230,2,0)</f>
        <v>Cubic</v>
      </c>
      <c r="P9326" s="1"/>
    </row>
    <row r="9327" spans="1:16">
      <c r="A9327" s="12">
        <v>225</v>
      </c>
      <c r="B9327" s="12">
        <v>44775</v>
      </c>
      <c r="C9327" s="12" t="s">
        <v>9818</v>
      </c>
      <c r="D9327" s="12" t="s">
        <v>10056</v>
      </c>
      <c r="E9327" s="17" t="s">
        <v>11333</v>
      </c>
      <c r="F9327" s="25" t="str">
        <f>LEFT(E9327,MIN(FIND({0,1,2,3,4,5,6,7,8,9},ASC(E9327)&amp;1234567890))-1)</f>
        <v>Dy</v>
      </c>
      <c r="G9327" s="25">
        <f t="shared" si="290"/>
        <v>1</v>
      </c>
      <c r="H9327" s="25">
        <f>VLOOKUP(F9327,Table!$A$2:$C$121,2,0)</f>
        <v>3</v>
      </c>
      <c r="I9327" s="26">
        <f>VLOOKUP(F9327,Table!$A$2:$C$121,3,0)</f>
        <v>6</v>
      </c>
      <c r="J9327" s="17" t="s">
        <v>68</v>
      </c>
      <c r="K9327" s="25" t="str">
        <f>LEFT(J9327,MIN(FIND({0,1,2,3,4,5,6,7,8,9},ASC(J9327)&amp;1234567890))-1)</f>
        <v>N</v>
      </c>
      <c r="L9327" s="25">
        <f t="shared" si="291"/>
        <v>1</v>
      </c>
      <c r="M9327" s="25">
        <f>VLOOKUP(K9327,Table!$A$2:$C$121,2,0)</f>
        <v>15</v>
      </c>
      <c r="N9327" s="26">
        <f>VLOOKUP(K9327,Table!$A$2:$C$121,3,0)</f>
        <v>2</v>
      </c>
      <c r="O9327" s="13" t="str">
        <f>VLOOKUP(A9327,Table!$U$1:$V$230,2,0)</f>
        <v>Cubic</v>
      </c>
      <c r="P9327" s="1"/>
    </row>
    <row r="9328" spans="1:16">
      <c r="A9328" s="12">
        <v>225</v>
      </c>
      <c r="B9328" s="12">
        <v>44776</v>
      </c>
      <c r="C9328" s="12" t="s">
        <v>9818</v>
      </c>
      <c r="D9328" s="12" t="s">
        <v>10057</v>
      </c>
      <c r="E9328" s="17" t="s">
        <v>587</v>
      </c>
      <c r="F9328" s="25" t="str">
        <f>LEFT(E9328,MIN(FIND({0,1,2,3,4,5,6,7,8,9},ASC(E9328)&amp;1234567890))-1)</f>
        <v>Ho</v>
      </c>
      <c r="G9328" s="25">
        <f t="shared" si="290"/>
        <v>1</v>
      </c>
      <c r="H9328" s="25">
        <f>VLOOKUP(F9328,Table!$A$2:$C$121,2,0)</f>
        <v>3</v>
      </c>
      <c r="I9328" s="26">
        <f>VLOOKUP(F9328,Table!$A$2:$C$121,3,0)</f>
        <v>6</v>
      </c>
      <c r="J9328" s="17" t="s">
        <v>68</v>
      </c>
      <c r="K9328" s="25" t="str">
        <f>LEFT(J9328,MIN(FIND({0,1,2,3,4,5,6,7,8,9},ASC(J9328)&amp;1234567890))-1)</f>
        <v>N</v>
      </c>
      <c r="L9328" s="25">
        <f t="shared" si="291"/>
        <v>1</v>
      </c>
      <c r="M9328" s="25">
        <f>VLOOKUP(K9328,Table!$A$2:$C$121,2,0)</f>
        <v>15</v>
      </c>
      <c r="N9328" s="26">
        <f>VLOOKUP(K9328,Table!$A$2:$C$121,3,0)</f>
        <v>2</v>
      </c>
      <c r="O9328" s="13" t="str">
        <f>VLOOKUP(A9328,Table!$U$1:$V$230,2,0)</f>
        <v>Cubic</v>
      </c>
      <c r="P9328" s="1"/>
    </row>
    <row r="9329" spans="1:16">
      <c r="A9329" s="12">
        <v>225</v>
      </c>
      <c r="B9329" s="12">
        <v>44777</v>
      </c>
      <c r="C9329" s="12" t="s">
        <v>9818</v>
      </c>
      <c r="D9329" s="12" t="s">
        <v>10058</v>
      </c>
      <c r="E9329" s="17" t="s">
        <v>11542</v>
      </c>
      <c r="F9329" s="25" t="str">
        <f>LEFT(E9329,MIN(FIND({0,1,2,3,4,5,6,7,8,9},ASC(E9329)&amp;1234567890))-1)</f>
        <v>Er</v>
      </c>
      <c r="G9329" s="25">
        <f t="shared" si="290"/>
        <v>1</v>
      </c>
      <c r="H9329" s="25">
        <f>VLOOKUP(F9329,Table!$A$2:$C$121,2,0)</f>
        <v>3</v>
      </c>
      <c r="I9329" s="26">
        <f>VLOOKUP(F9329,Table!$A$2:$C$121,3,0)</f>
        <v>6</v>
      </c>
      <c r="J9329" s="17" t="s">
        <v>68</v>
      </c>
      <c r="K9329" s="25" t="str">
        <f>LEFT(J9329,MIN(FIND({0,1,2,3,4,5,6,7,8,9},ASC(J9329)&amp;1234567890))-1)</f>
        <v>N</v>
      </c>
      <c r="L9329" s="25">
        <f t="shared" si="291"/>
        <v>1</v>
      </c>
      <c r="M9329" s="25">
        <f>VLOOKUP(K9329,Table!$A$2:$C$121,2,0)</f>
        <v>15</v>
      </c>
      <c r="N9329" s="26">
        <f>VLOOKUP(K9329,Table!$A$2:$C$121,3,0)</f>
        <v>2</v>
      </c>
      <c r="O9329" s="13" t="str">
        <f>VLOOKUP(A9329,Table!$U$1:$V$230,2,0)</f>
        <v>Cubic</v>
      </c>
      <c r="P9329" s="1"/>
    </row>
    <row r="9330" spans="1:16">
      <c r="A9330" s="12">
        <v>225</v>
      </c>
      <c r="B9330" s="12">
        <v>44778</v>
      </c>
      <c r="C9330" s="12" t="s">
        <v>9818</v>
      </c>
      <c r="D9330" s="12" t="s">
        <v>10059</v>
      </c>
      <c r="E9330" s="17" t="s">
        <v>530</v>
      </c>
      <c r="F9330" s="25" t="str">
        <f>LEFT(E9330,MIN(FIND({0,1,2,3,4,5,6,7,8,9},ASC(E9330)&amp;1234567890))-1)</f>
        <v>Yb</v>
      </c>
      <c r="G9330" s="25">
        <f t="shared" si="290"/>
        <v>1</v>
      </c>
      <c r="H9330" s="25">
        <f>VLOOKUP(F9330,Table!$A$2:$C$121,2,0)</f>
        <v>3</v>
      </c>
      <c r="I9330" s="26">
        <f>VLOOKUP(F9330,Table!$A$2:$C$121,3,0)</f>
        <v>6</v>
      </c>
      <c r="J9330" s="17" t="s">
        <v>68</v>
      </c>
      <c r="K9330" s="25" t="str">
        <f>LEFT(J9330,MIN(FIND({0,1,2,3,4,5,6,7,8,9},ASC(J9330)&amp;1234567890))-1)</f>
        <v>N</v>
      </c>
      <c r="L9330" s="25">
        <f t="shared" si="291"/>
        <v>1</v>
      </c>
      <c r="M9330" s="25">
        <f>VLOOKUP(K9330,Table!$A$2:$C$121,2,0)</f>
        <v>15</v>
      </c>
      <c r="N9330" s="26">
        <f>VLOOKUP(K9330,Table!$A$2:$C$121,3,0)</f>
        <v>2</v>
      </c>
      <c r="O9330" s="13" t="str">
        <f>VLOOKUP(A9330,Table!$U$1:$V$230,2,0)</f>
        <v>Cubic</v>
      </c>
      <c r="P9330" s="1"/>
    </row>
    <row r="9331" spans="1:16">
      <c r="A9331" s="12">
        <v>225</v>
      </c>
      <c r="B9331" s="12">
        <v>44779</v>
      </c>
      <c r="C9331" s="12" t="s">
        <v>9818</v>
      </c>
      <c r="D9331" s="12" t="s">
        <v>10060</v>
      </c>
      <c r="E9331" s="17" t="s">
        <v>11335</v>
      </c>
      <c r="F9331" s="25" t="str">
        <f>LEFT(E9331,MIN(FIND({0,1,2,3,4,5,6,7,8,9},ASC(E9331)&amp;1234567890))-1)</f>
        <v>Lu</v>
      </c>
      <c r="G9331" s="25">
        <f t="shared" si="290"/>
        <v>1</v>
      </c>
      <c r="H9331" s="25">
        <f>VLOOKUP(F9331,Table!$A$2:$C$121,2,0)</f>
        <v>3</v>
      </c>
      <c r="I9331" s="26">
        <f>VLOOKUP(F9331,Table!$A$2:$C$121,3,0)</f>
        <v>6</v>
      </c>
      <c r="J9331" s="17" t="s">
        <v>68</v>
      </c>
      <c r="K9331" s="25" t="str">
        <f>LEFT(J9331,MIN(FIND({0,1,2,3,4,5,6,7,8,9},ASC(J9331)&amp;1234567890))-1)</f>
        <v>N</v>
      </c>
      <c r="L9331" s="25">
        <f t="shared" si="291"/>
        <v>1</v>
      </c>
      <c r="M9331" s="25">
        <f>VLOOKUP(K9331,Table!$A$2:$C$121,2,0)</f>
        <v>15</v>
      </c>
      <c r="N9331" s="26">
        <f>VLOOKUP(K9331,Table!$A$2:$C$121,3,0)</f>
        <v>2</v>
      </c>
      <c r="O9331" s="13" t="str">
        <f>VLOOKUP(A9331,Table!$U$1:$V$230,2,0)</f>
        <v>Cubic</v>
      </c>
      <c r="P9331" s="1"/>
    </row>
    <row r="9332" spans="1:16">
      <c r="A9332" s="12">
        <v>225</v>
      </c>
      <c r="B9332" s="12">
        <v>44805</v>
      </c>
      <c r="C9332" s="12" t="s">
        <v>9818</v>
      </c>
      <c r="D9332" s="12" t="s">
        <v>4192</v>
      </c>
      <c r="E9332" s="17" t="s">
        <v>46</v>
      </c>
      <c r="F9332" s="25" t="str">
        <f>LEFT(E9332,MIN(FIND({0,1,2,3,4,5,6,7,8,9},ASC(E9332)&amp;1234567890))-1)</f>
        <v>La</v>
      </c>
      <c r="G9332" s="25">
        <f t="shared" si="290"/>
        <v>1</v>
      </c>
      <c r="H9332" s="25">
        <f>VLOOKUP(F9332,Table!$A$2:$C$121,2,0)</f>
        <v>3</v>
      </c>
      <c r="I9332" s="26">
        <f>VLOOKUP(F9332,Table!$A$2:$C$121,3,0)</f>
        <v>6</v>
      </c>
      <c r="J9332" s="17" t="s">
        <v>11645</v>
      </c>
      <c r="K9332" s="25" t="str">
        <f>LEFT(J9332,MIN(FIND({0,1,2,3,4,5,6,7,8,9},ASC(J9332)&amp;1234567890))-1)</f>
        <v>Sb</v>
      </c>
      <c r="L9332" s="25">
        <f t="shared" si="291"/>
        <v>1</v>
      </c>
      <c r="M9332" s="25">
        <f>VLOOKUP(K9332,Table!$A$2:$C$121,2,0)</f>
        <v>15</v>
      </c>
      <c r="N9332" s="26">
        <f>VLOOKUP(K9332,Table!$A$2:$C$121,3,0)</f>
        <v>5</v>
      </c>
      <c r="O9332" s="13" t="str">
        <f>VLOOKUP(A9332,Table!$U$1:$V$230,2,0)</f>
        <v>Cubic</v>
      </c>
      <c r="P9332" s="1"/>
    </row>
    <row r="9333" spans="1:16">
      <c r="A9333" s="12">
        <v>225</v>
      </c>
      <c r="B9333" s="12">
        <v>44857</v>
      </c>
      <c r="C9333" s="12" t="s">
        <v>9818</v>
      </c>
      <c r="D9333" s="12" t="s">
        <v>10061</v>
      </c>
      <c r="E9333" s="17" t="s">
        <v>14272</v>
      </c>
      <c r="F9333" s="25" t="str">
        <f>LEFT(E9333,MIN(FIND({0,1,2,3,4,5,6,7,8,9},ASC(E9333)&amp;1234567890))-1)</f>
        <v>Co</v>
      </c>
      <c r="G9333" s="25">
        <f t="shared" si="290"/>
        <v>9</v>
      </c>
      <c r="H9333" s="25">
        <f>VLOOKUP(F9333,Table!$A$2:$C$121,2,0)</f>
        <v>9</v>
      </c>
      <c r="I9333" s="26">
        <f>VLOOKUP(F9333,Table!$A$2:$C$121,3,0)</f>
        <v>4</v>
      </c>
      <c r="J9333" s="17" t="s">
        <v>11408</v>
      </c>
      <c r="K9333" s="25" t="str">
        <f>LEFT(J9333,MIN(FIND({0,1,2,3,4,5,6,7,8,9},ASC(J9333)&amp;1234567890))-1)</f>
        <v>Se</v>
      </c>
      <c r="L9333" s="25">
        <f t="shared" si="291"/>
        <v>8</v>
      </c>
      <c r="M9333" s="25">
        <f>VLOOKUP(K9333,Table!$A$2:$C$121,2,0)</f>
        <v>16</v>
      </c>
      <c r="N9333" s="26">
        <f>VLOOKUP(K9333,Table!$A$2:$C$121,3,0)</f>
        <v>4</v>
      </c>
      <c r="O9333" s="13" t="str">
        <f>VLOOKUP(A9333,Table!$U$1:$V$230,2,0)</f>
        <v>Cubic</v>
      </c>
      <c r="P9333" s="1"/>
    </row>
    <row r="9334" spans="1:16">
      <c r="A9334" s="12">
        <v>225</v>
      </c>
      <c r="B9334" s="12">
        <v>44874</v>
      </c>
      <c r="C9334" s="12" t="s">
        <v>9818</v>
      </c>
      <c r="D9334" s="12" t="s">
        <v>10062</v>
      </c>
      <c r="E9334" s="17" t="s">
        <v>46</v>
      </c>
      <c r="F9334" s="25" t="str">
        <f>LEFT(E9334,MIN(FIND({0,1,2,3,4,5,6,7,8,9},ASC(E9334)&amp;1234567890))-1)</f>
        <v>La</v>
      </c>
      <c r="G9334" s="25">
        <f t="shared" si="290"/>
        <v>1</v>
      </c>
      <c r="H9334" s="25">
        <f>VLOOKUP(F9334,Table!$A$2:$C$121,2,0)</f>
        <v>3</v>
      </c>
      <c r="I9334" s="26">
        <f>VLOOKUP(F9334,Table!$A$2:$C$121,3,0)</f>
        <v>6</v>
      </c>
      <c r="J9334" s="17" t="s">
        <v>11764</v>
      </c>
      <c r="K9334" s="25" t="str">
        <f>LEFT(J9334,MIN(FIND({0,1,2,3,4,5,6,7,8,9},ASC(J9334)&amp;1234567890))-1)</f>
        <v>H</v>
      </c>
      <c r="L9334" s="25">
        <f t="shared" si="291"/>
        <v>2</v>
      </c>
      <c r="M9334" s="25">
        <f>VLOOKUP(K9334,Table!$A$2:$C$121,2,0)</f>
        <v>1</v>
      </c>
      <c r="N9334" s="26">
        <f>VLOOKUP(K9334,Table!$A$2:$C$121,3,0)</f>
        <v>1</v>
      </c>
      <c r="O9334" s="13" t="str">
        <f>VLOOKUP(A9334,Table!$U$1:$V$230,2,0)</f>
        <v>Cubic</v>
      </c>
      <c r="P9334" s="1"/>
    </row>
    <row r="9335" spans="1:16">
      <c r="A9335" s="12">
        <v>225</v>
      </c>
      <c r="B9335" s="12">
        <v>44875</v>
      </c>
      <c r="C9335" s="12" t="s">
        <v>9818</v>
      </c>
      <c r="D9335" s="12" t="s">
        <v>10063</v>
      </c>
      <c r="E9335" s="17" t="s">
        <v>11331</v>
      </c>
      <c r="F9335" s="25" t="str">
        <f>LEFT(E9335,MIN(FIND({0,1,2,3,4,5,6,7,8,9},ASC(E9335)&amp;1234567890))-1)</f>
        <v>Ce</v>
      </c>
      <c r="G9335" s="25">
        <f t="shared" si="290"/>
        <v>1</v>
      </c>
      <c r="H9335" s="25">
        <f>VLOOKUP(F9335,Table!$A$2:$C$121,2,0)</f>
        <v>3</v>
      </c>
      <c r="I9335" s="26">
        <f>VLOOKUP(F9335,Table!$A$2:$C$121,3,0)</f>
        <v>6</v>
      </c>
      <c r="J9335" s="17" t="s">
        <v>11764</v>
      </c>
      <c r="K9335" s="25" t="str">
        <f>LEFT(J9335,MIN(FIND({0,1,2,3,4,5,6,7,8,9},ASC(J9335)&amp;1234567890))-1)</f>
        <v>H</v>
      </c>
      <c r="L9335" s="25">
        <f t="shared" si="291"/>
        <v>2</v>
      </c>
      <c r="M9335" s="25">
        <f>VLOOKUP(K9335,Table!$A$2:$C$121,2,0)</f>
        <v>1</v>
      </c>
      <c r="N9335" s="26">
        <f>VLOOKUP(K9335,Table!$A$2:$C$121,3,0)</f>
        <v>1</v>
      </c>
      <c r="O9335" s="13" t="str">
        <f>VLOOKUP(A9335,Table!$U$1:$V$230,2,0)</f>
        <v>Cubic</v>
      </c>
      <c r="P9335" s="1"/>
    </row>
    <row r="9336" spans="1:16">
      <c r="A9336" s="12">
        <v>225</v>
      </c>
      <c r="B9336" s="12">
        <v>44876</v>
      </c>
      <c r="C9336" s="12" t="s">
        <v>9818</v>
      </c>
      <c r="D9336" s="12" t="s">
        <v>10064</v>
      </c>
      <c r="E9336" s="17" t="s">
        <v>11332</v>
      </c>
      <c r="F9336" s="25" t="str">
        <f>LEFT(E9336,MIN(FIND({0,1,2,3,4,5,6,7,8,9},ASC(E9336)&amp;1234567890))-1)</f>
        <v>Pr</v>
      </c>
      <c r="G9336" s="25">
        <f t="shared" si="290"/>
        <v>1</v>
      </c>
      <c r="H9336" s="25">
        <f>VLOOKUP(F9336,Table!$A$2:$C$121,2,0)</f>
        <v>3</v>
      </c>
      <c r="I9336" s="26">
        <f>VLOOKUP(F9336,Table!$A$2:$C$121,3,0)</f>
        <v>6</v>
      </c>
      <c r="J9336" s="17" t="s">
        <v>11764</v>
      </c>
      <c r="K9336" s="25" t="str">
        <f>LEFT(J9336,MIN(FIND({0,1,2,3,4,5,6,7,8,9},ASC(J9336)&amp;1234567890))-1)</f>
        <v>H</v>
      </c>
      <c r="L9336" s="25">
        <f t="shared" si="291"/>
        <v>2</v>
      </c>
      <c r="M9336" s="25">
        <f>VLOOKUP(K9336,Table!$A$2:$C$121,2,0)</f>
        <v>1</v>
      </c>
      <c r="N9336" s="26">
        <f>VLOOKUP(K9336,Table!$A$2:$C$121,3,0)</f>
        <v>1</v>
      </c>
      <c r="O9336" s="13" t="str">
        <f>VLOOKUP(A9336,Table!$U$1:$V$230,2,0)</f>
        <v>Cubic</v>
      </c>
      <c r="P9336" s="1"/>
    </row>
    <row r="9337" spans="1:16">
      <c r="A9337" s="12">
        <v>225</v>
      </c>
      <c r="B9337" s="12">
        <v>44877</v>
      </c>
      <c r="C9337" s="12" t="s">
        <v>9818</v>
      </c>
      <c r="D9337" s="12" t="s">
        <v>10065</v>
      </c>
      <c r="E9337" s="17" t="s">
        <v>615</v>
      </c>
      <c r="F9337" s="25" t="str">
        <f>LEFT(E9337,MIN(FIND({0,1,2,3,4,5,6,7,8,9},ASC(E9337)&amp;1234567890))-1)</f>
        <v>Nd</v>
      </c>
      <c r="G9337" s="25">
        <f t="shared" si="290"/>
        <v>1</v>
      </c>
      <c r="H9337" s="25">
        <f>VLOOKUP(F9337,Table!$A$2:$C$121,2,0)</f>
        <v>3</v>
      </c>
      <c r="I9337" s="26">
        <f>VLOOKUP(F9337,Table!$A$2:$C$121,3,0)</f>
        <v>6</v>
      </c>
      <c r="J9337" s="17" t="s">
        <v>11764</v>
      </c>
      <c r="K9337" s="25" t="str">
        <f>LEFT(J9337,MIN(FIND({0,1,2,3,4,5,6,7,8,9},ASC(J9337)&amp;1234567890))-1)</f>
        <v>H</v>
      </c>
      <c r="L9337" s="25">
        <f t="shared" si="291"/>
        <v>2</v>
      </c>
      <c r="M9337" s="25">
        <f>VLOOKUP(K9337,Table!$A$2:$C$121,2,0)</f>
        <v>1</v>
      </c>
      <c r="N9337" s="26">
        <f>VLOOKUP(K9337,Table!$A$2:$C$121,3,0)</f>
        <v>1</v>
      </c>
      <c r="O9337" s="13" t="str">
        <f>VLOOKUP(A9337,Table!$U$1:$V$230,2,0)</f>
        <v>Cubic</v>
      </c>
      <c r="P9337" s="1"/>
    </row>
    <row r="9338" spans="1:16">
      <c r="A9338" s="12">
        <v>225</v>
      </c>
      <c r="B9338" s="12">
        <v>44878</v>
      </c>
      <c r="C9338" s="12" t="s">
        <v>9818</v>
      </c>
      <c r="D9338" s="12" t="s">
        <v>10066</v>
      </c>
      <c r="E9338" s="17" t="s">
        <v>590</v>
      </c>
      <c r="F9338" s="25" t="str">
        <f>LEFT(E9338,MIN(FIND({0,1,2,3,4,5,6,7,8,9},ASC(E9338)&amp;1234567890))-1)</f>
        <v>Sm</v>
      </c>
      <c r="G9338" s="25">
        <f t="shared" si="290"/>
        <v>1</v>
      </c>
      <c r="H9338" s="25">
        <f>VLOOKUP(F9338,Table!$A$2:$C$121,2,0)</f>
        <v>3</v>
      </c>
      <c r="I9338" s="26">
        <f>VLOOKUP(F9338,Table!$A$2:$C$121,3,0)</f>
        <v>6</v>
      </c>
      <c r="J9338" s="17" t="s">
        <v>11764</v>
      </c>
      <c r="K9338" s="25" t="str">
        <f>LEFT(J9338,MIN(FIND({0,1,2,3,4,5,6,7,8,9},ASC(J9338)&amp;1234567890))-1)</f>
        <v>H</v>
      </c>
      <c r="L9338" s="25">
        <f t="shared" si="291"/>
        <v>2</v>
      </c>
      <c r="M9338" s="25">
        <f>VLOOKUP(K9338,Table!$A$2:$C$121,2,0)</f>
        <v>1</v>
      </c>
      <c r="N9338" s="26">
        <f>VLOOKUP(K9338,Table!$A$2:$C$121,3,0)</f>
        <v>1</v>
      </c>
      <c r="O9338" s="13" t="str">
        <f>VLOOKUP(A9338,Table!$U$1:$V$230,2,0)</f>
        <v>Cubic</v>
      </c>
      <c r="P9338" s="1"/>
    </row>
    <row r="9339" spans="1:16">
      <c r="A9339" s="12">
        <v>225</v>
      </c>
      <c r="B9339" s="12">
        <v>44900</v>
      </c>
      <c r="C9339" s="12" t="s">
        <v>9818</v>
      </c>
      <c r="D9339" s="12" t="s">
        <v>7489</v>
      </c>
      <c r="E9339" s="17" t="s">
        <v>11925</v>
      </c>
      <c r="F9339" s="25" t="str">
        <f>LEFT(E9339,MIN(FIND({0,1,2,3,4,5,6,7,8,9},ASC(E9339)&amp;1234567890))-1)</f>
        <v>Li</v>
      </c>
      <c r="G9339" s="25">
        <f t="shared" si="290"/>
        <v>3</v>
      </c>
      <c r="H9339" s="25">
        <f>VLOOKUP(F9339,Table!$A$2:$C$121,2,0)</f>
        <v>1</v>
      </c>
      <c r="I9339" s="26">
        <f>VLOOKUP(F9339,Table!$A$2:$C$121,3,0)</f>
        <v>2</v>
      </c>
      <c r="J9339" s="17" t="s">
        <v>11645</v>
      </c>
      <c r="K9339" s="25" t="str">
        <f>LEFT(J9339,MIN(FIND({0,1,2,3,4,5,6,7,8,9},ASC(J9339)&amp;1234567890))-1)</f>
        <v>Sb</v>
      </c>
      <c r="L9339" s="25">
        <f t="shared" si="291"/>
        <v>1</v>
      </c>
      <c r="M9339" s="25">
        <f>VLOOKUP(K9339,Table!$A$2:$C$121,2,0)</f>
        <v>15</v>
      </c>
      <c r="N9339" s="26">
        <f>VLOOKUP(K9339,Table!$A$2:$C$121,3,0)</f>
        <v>5</v>
      </c>
      <c r="O9339" s="13" t="str">
        <f>VLOOKUP(A9339,Table!$U$1:$V$230,2,0)</f>
        <v>Cubic</v>
      </c>
      <c r="P9339" s="1"/>
    </row>
    <row r="9340" spans="1:16">
      <c r="A9340" s="12">
        <v>225</v>
      </c>
      <c r="B9340" s="12">
        <v>44914</v>
      </c>
      <c r="C9340" s="12" t="s">
        <v>9818</v>
      </c>
      <c r="D9340" s="12" t="s">
        <v>10067</v>
      </c>
      <c r="E9340" s="17" t="s">
        <v>11335</v>
      </c>
      <c r="F9340" s="25" t="str">
        <f>LEFT(E9340,MIN(FIND({0,1,2,3,4,5,6,7,8,9},ASC(E9340)&amp;1234567890))-1)</f>
        <v>Lu</v>
      </c>
      <c r="G9340" s="25">
        <f t="shared" si="290"/>
        <v>1</v>
      </c>
      <c r="H9340" s="25">
        <f>VLOOKUP(F9340,Table!$A$2:$C$121,2,0)</f>
        <v>3</v>
      </c>
      <c r="I9340" s="26">
        <f>VLOOKUP(F9340,Table!$A$2:$C$121,3,0)</f>
        <v>6</v>
      </c>
      <c r="J9340" s="17" t="s">
        <v>11467</v>
      </c>
      <c r="K9340" s="25" t="str">
        <f>LEFT(J9340,MIN(FIND({0,1,2,3,4,5,6,7,8,9},ASC(J9340)&amp;1234567890))-1)</f>
        <v>P</v>
      </c>
      <c r="L9340" s="25">
        <f t="shared" si="291"/>
        <v>1</v>
      </c>
      <c r="M9340" s="25">
        <f>VLOOKUP(K9340,Table!$A$2:$C$121,2,0)</f>
        <v>15</v>
      </c>
      <c r="N9340" s="26">
        <f>VLOOKUP(K9340,Table!$A$2:$C$121,3,0)</f>
        <v>3</v>
      </c>
      <c r="O9340" s="13" t="str">
        <f>VLOOKUP(A9340,Table!$U$1:$V$230,2,0)</f>
        <v>Cubic</v>
      </c>
      <c r="P9340" s="1"/>
    </row>
    <row r="9341" spans="1:16">
      <c r="A9341" s="12">
        <v>225</v>
      </c>
      <c r="B9341" s="12">
        <v>44917</v>
      </c>
      <c r="C9341" s="12" t="s">
        <v>9818</v>
      </c>
      <c r="D9341" s="12" t="s">
        <v>10068</v>
      </c>
      <c r="E9341" s="17" t="s">
        <v>11335</v>
      </c>
      <c r="F9341" s="25" t="str">
        <f>LEFT(E9341,MIN(FIND({0,1,2,3,4,5,6,7,8,9},ASC(E9341)&amp;1234567890))-1)</f>
        <v>Lu</v>
      </c>
      <c r="G9341" s="25">
        <f t="shared" si="290"/>
        <v>1</v>
      </c>
      <c r="H9341" s="25">
        <f>VLOOKUP(F9341,Table!$A$2:$C$121,2,0)</f>
        <v>3</v>
      </c>
      <c r="I9341" s="26">
        <f>VLOOKUP(F9341,Table!$A$2:$C$121,3,0)</f>
        <v>6</v>
      </c>
      <c r="J9341" s="17" t="s">
        <v>379</v>
      </c>
      <c r="K9341" s="25" t="str">
        <f>LEFT(J9341,MIN(FIND({0,1,2,3,4,5,6,7,8,9},ASC(J9341)&amp;1234567890))-1)</f>
        <v>S</v>
      </c>
      <c r="L9341" s="25">
        <f t="shared" si="291"/>
        <v>1</v>
      </c>
      <c r="M9341" s="25">
        <f>VLOOKUP(K9341,Table!$A$2:$C$121,2,0)</f>
        <v>16</v>
      </c>
      <c r="N9341" s="26">
        <f>VLOOKUP(K9341,Table!$A$2:$C$121,3,0)</f>
        <v>3</v>
      </c>
      <c r="O9341" s="13" t="str">
        <f>VLOOKUP(A9341,Table!$U$1:$V$230,2,0)</f>
        <v>Cubic</v>
      </c>
      <c r="P9341" s="1"/>
    </row>
    <row r="9342" spans="1:16">
      <c r="A9342" s="12">
        <v>225</v>
      </c>
      <c r="B9342" s="12">
        <v>44921</v>
      </c>
      <c r="C9342" s="12" t="s">
        <v>9818</v>
      </c>
      <c r="D9342" s="12" t="s">
        <v>10069</v>
      </c>
      <c r="E9342" s="17" t="s">
        <v>11335</v>
      </c>
      <c r="F9342" s="25" t="str">
        <f>LEFT(E9342,MIN(FIND({0,1,2,3,4,5,6,7,8,9},ASC(E9342)&amp;1234567890))-1)</f>
        <v>Lu</v>
      </c>
      <c r="G9342" s="25">
        <f t="shared" si="290"/>
        <v>1</v>
      </c>
      <c r="H9342" s="25">
        <f>VLOOKUP(F9342,Table!$A$2:$C$121,2,0)</f>
        <v>3</v>
      </c>
      <c r="I9342" s="26">
        <f>VLOOKUP(F9342,Table!$A$2:$C$121,3,0)</f>
        <v>6</v>
      </c>
      <c r="J9342" s="17" t="s">
        <v>47</v>
      </c>
      <c r="K9342" s="25" t="str">
        <f>LEFT(J9342,MIN(FIND({0,1,2,3,4,5,6,7,8,9},ASC(J9342)&amp;1234567890))-1)</f>
        <v>Se</v>
      </c>
      <c r="L9342" s="25">
        <f t="shared" si="291"/>
        <v>1</v>
      </c>
      <c r="M9342" s="25">
        <f>VLOOKUP(K9342,Table!$A$2:$C$121,2,0)</f>
        <v>16</v>
      </c>
      <c r="N9342" s="26">
        <f>VLOOKUP(K9342,Table!$A$2:$C$121,3,0)</f>
        <v>4</v>
      </c>
      <c r="O9342" s="13" t="str">
        <f>VLOOKUP(A9342,Table!$U$1:$V$230,2,0)</f>
        <v>Cubic</v>
      </c>
      <c r="P9342" s="1"/>
    </row>
    <row r="9343" spans="1:16">
      <c r="A9343" s="12">
        <v>225</v>
      </c>
      <c r="B9343" s="12">
        <v>44922</v>
      </c>
      <c r="C9343" s="12" t="s">
        <v>9818</v>
      </c>
      <c r="D9343" s="12" t="s">
        <v>10070</v>
      </c>
      <c r="E9343" s="17" t="s">
        <v>11335</v>
      </c>
      <c r="F9343" s="25" t="str">
        <f>LEFT(E9343,MIN(FIND({0,1,2,3,4,5,6,7,8,9},ASC(E9343)&amp;1234567890))-1)</f>
        <v>Lu</v>
      </c>
      <c r="G9343" s="25">
        <f t="shared" si="290"/>
        <v>1</v>
      </c>
      <c r="H9343" s="25">
        <f>VLOOKUP(F9343,Table!$A$2:$C$121,2,0)</f>
        <v>3</v>
      </c>
      <c r="I9343" s="26">
        <f>VLOOKUP(F9343,Table!$A$2:$C$121,3,0)</f>
        <v>6</v>
      </c>
      <c r="J9343" s="17" t="s">
        <v>328</v>
      </c>
      <c r="K9343" s="25" t="str">
        <f>LEFT(J9343,MIN(FIND({0,1,2,3,4,5,6,7,8,9},ASC(J9343)&amp;1234567890))-1)</f>
        <v>Te</v>
      </c>
      <c r="L9343" s="25">
        <f t="shared" si="291"/>
        <v>1</v>
      </c>
      <c r="M9343" s="25">
        <f>VLOOKUP(K9343,Table!$A$2:$C$121,2,0)</f>
        <v>16</v>
      </c>
      <c r="N9343" s="26">
        <f>VLOOKUP(K9343,Table!$A$2:$C$121,3,0)</f>
        <v>5</v>
      </c>
      <c r="O9343" s="13" t="str">
        <f>VLOOKUP(A9343,Table!$U$1:$V$230,2,0)</f>
        <v>Cubic</v>
      </c>
      <c r="P9343" s="1"/>
    </row>
    <row r="9344" spans="1:16">
      <c r="A9344" s="12">
        <v>225</v>
      </c>
      <c r="B9344" s="12">
        <v>44972</v>
      </c>
      <c r="C9344" s="12" t="s">
        <v>9818</v>
      </c>
      <c r="D9344" s="12" t="s">
        <v>10071</v>
      </c>
      <c r="E9344" s="17" t="s">
        <v>11874</v>
      </c>
      <c r="F9344" s="25" t="str">
        <f>LEFT(E9344,MIN(FIND({0,1,2,3,4,5,6,7,8,9},ASC(E9344)&amp;1234567890))-1)</f>
        <v>Sc</v>
      </c>
      <c r="G9344" s="25">
        <f t="shared" si="290"/>
        <v>1</v>
      </c>
      <c r="H9344" s="25">
        <f>VLOOKUP(F9344,Table!$A$2:$C$121,2,0)</f>
        <v>3</v>
      </c>
      <c r="I9344" s="26">
        <f>VLOOKUP(F9344,Table!$A$2:$C$121,3,0)</f>
        <v>4</v>
      </c>
      <c r="J9344" s="17" t="s">
        <v>47</v>
      </c>
      <c r="K9344" s="25" t="str">
        <f>LEFT(J9344,MIN(FIND({0,1,2,3,4,5,6,7,8,9},ASC(J9344)&amp;1234567890))-1)</f>
        <v>Se</v>
      </c>
      <c r="L9344" s="25">
        <f t="shared" si="291"/>
        <v>1</v>
      </c>
      <c r="M9344" s="25">
        <f>VLOOKUP(K9344,Table!$A$2:$C$121,2,0)</f>
        <v>16</v>
      </c>
      <c r="N9344" s="26">
        <f>VLOOKUP(K9344,Table!$A$2:$C$121,3,0)</f>
        <v>4</v>
      </c>
      <c r="O9344" s="13" t="str">
        <f>VLOOKUP(A9344,Table!$U$1:$V$230,2,0)</f>
        <v>Cubic</v>
      </c>
      <c r="P9344" s="1"/>
    </row>
    <row r="9345" spans="1:16">
      <c r="A9345" s="12">
        <v>225</v>
      </c>
      <c r="B9345" s="12">
        <v>44973</v>
      </c>
      <c r="C9345" s="12" t="s">
        <v>9818</v>
      </c>
      <c r="D9345" s="12" t="s">
        <v>1869</v>
      </c>
      <c r="E9345" s="17" t="s">
        <v>11336</v>
      </c>
      <c r="F9345" s="25" t="str">
        <f>LEFT(E9345,MIN(FIND({0,1,2,3,4,5,6,7,8,9},ASC(E9345)&amp;1234567890))-1)</f>
        <v>Y</v>
      </c>
      <c r="G9345" s="25">
        <f t="shared" si="290"/>
        <v>1</v>
      </c>
      <c r="H9345" s="25">
        <f>VLOOKUP(F9345,Table!$A$2:$C$121,2,0)</f>
        <v>3</v>
      </c>
      <c r="I9345" s="26">
        <f>VLOOKUP(F9345,Table!$A$2:$C$121,3,0)</f>
        <v>5</v>
      </c>
      <c r="J9345" s="17" t="s">
        <v>379</v>
      </c>
      <c r="K9345" s="25" t="str">
        <f>LEFT(J9345,MIN(FIND({0,1,2,3,4,5,6,7,8,9},ASC(J9345)&amp;1234567890))-1)</f>
        <v>S</v>
      </c>
      <c r="L9345" s="25">
        <f t="shared" si="291"/>
        <v>1</v>
      </c>
      <c r="M9345" s="25">
        <f>VLOOKUP(K9345,Table!$A$2:$C$121,2,0)</f>
        <v>16</v>
      </c>
      <c r="N9345" s="26">
        <f>VLOOKUP(K9345,Table!$A$2:$C$121,3,0)</f>
        <v>3</v>
      </c>
      <c r="O9345" s="13" t="str">
        <f>VLOOKUP(A9345,Table!$U$1:$V$230,2,0)</f>
        <v>Cubic</v>
      </c>
      <c r="P9345" s="1"/>
    </row>
    <row r="9346" spans="1:16">
      <c r="A9346" s="12">
        <v>225</v>
      </c>
      <c r="B9346" s="12">
        <v>44974</v>
      </c>
      <c r="C9346" s="12" t="s">
        <v>9818</v>
      </c>
      <c r="D9346" s="12" t="s">
        <v>10072</v>
      </c>
      <c r="E9346" s="17" t="s">
        <v>11336</v>
      </c>
      <c r="F9346" s="25" t="str">
        <f>LEFT(E9346,MIN(FIND({0,1,2,3,4,5,6,7,8,9},ASC(E9346)&amp;1234567890))-1)</f>
        <v>Y</v>
      </c>
      <c r="G9346" s="25">
        <f t="shared" ref="G9346:G9409" si="292">IF(SUBSTITUTE(E9346,F9346,"")="",1,SUBSTITUTE(E9346,F9346,""))*1</f>
        <v>1</v>
      </c>
      <c r="H9346" s="25">
        <f>VLOOKUP(F9346,Table!$A$2:$C$121,2,0)</f>
        <v>3</v>
      </c>
      <c r="I9346" s="26">
        <f>VLOOKUP(F9346,Table!$A$2:$C$121,3,0)</f>
        <v>5</v>
      </c>
      <c r="J9346" s="17" t="s">
        <v>47</v>
      </c>
      <c r="K9346" s="25" t="str">
        <f>LEFT(J9346,MIN(FIND({0,1,2,3,4,5,6,7,8,9},ASC(J9346)&amp;1234567890))-1)</f>
        <v>Se</v>
      </c>
      <c r="L9346" s="25">
        <f t="shared" ref="L9346:L9409" si="293">IF(SUBSTITUTE(J9346,K9346,"")="",1,SUBSTITUTE(J9346,K9346,""))*1</f>
        <v>1</v>
      </c>
      <c r="M9346" s="25">
        <f>VLOOKUP(K9346,Table!$A$2:$C$121,2,0)</f>
        <v>16</v>
      </c>
      <c r="N9346" s="26">
        <f>VLOOKUP(K9346,Table!$A$2:$C$121,3,0)</f>
        <v>4</v>
      </c>
      <c r="O9346" s="13" t="str">
        <f>VLOOKUP(A9346,Table!$U$1:$V$230,2,0)</f>
        <v>Cubic</v>
      </c>
      <c r="P9346" s="1"/>
    </row>
    <row r="9347" spans="1:16">
      <c r="A9347" s="12">
        <v>225</v>
      </c>
      <c r="B9347" s="12">
        <v>44982</v>
      </c>
      <c r="C9347" s="12" t="s">
        <v>9818</v>
      </c>
      <c r="D9347" s="12" t="s">
        <v>1113</v>
      </c>
      <c r="E9347" s="17" t="s">
        <v>542</v>
      </c>
      <c r="F9347" s="25" t="str">
        <f>LEFT(E9347,MIN(FIND({0,1,2,3,4,5,6,7,8,9},ASC(E9347)&amp;1234567890))-1)</f>
        <v>Bi</v>
      </c>
      <c r="G9347" s="25">
        <f t="shared" si="292"/>
        <v>1</v>
      </c>
      <c r="H9347" s="25">
        <f>VLOOKUP(F9347,Table!$A$2:$C$121,2,0)</f>
        <v>15</v>
      </c>
      <c r="I9347" s="26">
        <f>VLOOKUP(F9347,Table!$A$2:$C$121,3,0)</f>
        <v>6</v>
      </c>
      <c r="J9347" s="17" t="s">
        <v>47</v>
      </c>
      <c r="K9347" s="25" t="str">
        <f>LEFT(J9347,MIN(FIND({0,1,2,3,4,5,6,7,8,9},ASC(J9347)&amp;1234567890))-1)</f>
        <v>Se</v>
      </c>
      <c r="L9347" s="25">
        <f t="shared" si="293"/>
        <v>1</v>
      </c>
      <c r="M9347" s="25">
        <f>VLOOKUP(K9347,Table!$A$2:$C$121,2,0)</f>
        <v>16</v>
      </c>
      <c r="N9347" s="26">
        <f>VLOOKUP(K9347,Table!$A$2:$C$121,3,0)</f>
        <v>4</v>
      </c>
      <c r="O9347" s="13" t="str">
        <f>VLOOKUP(A9347,Table!$U$1:$V$230,2,0)</f>
        <v>Cubic</v>
      </c>
      <c r="P9347" s="1"/>
    </row>
    <row r="9348" spans="1:16">
      <c r="A9348" s="12">
        <v>225</v>
      </c>
      <c r="B9348" s="12">
        <v>44984</v>
      </c>
      <c r="C9348" s="12" t="s">
        <v>9818</v>
      </c>
      <c r="D9348" s="12" t="s">
        <v>5874</v>
      </c>
      <c r="E9348" s="17" t="s">
        <v>542</v>
      </c>
      <c r="F9348" s="25" t="str">
        <f>LEFT(E9348,MIN(FIND({0,1,2,3,4,5,6,7,8,9},ASC(E9348)&amp;1234567890))-1)</f>
        <v>Bi</v>
      </c>
      <c r="G9348" s="25">
        <f t="shared" si="292"/>
        <v>1</v>
      </c>
      <c r="H9348" s="25">
        <f>VLOOKUP(F9348,Table!$A$2:$C$121,2,0)</f>
        <v>15</v>
      </c>
      <c r="I9348" s="26">
        <f>VLOOKUP(F9348,Table!$A$2:$C$121,3,0)</f>
        <v>6</v>
      </c>
      <c r="J9348" s="17" t="s">
        <v>328</v>
      </c>
      <c r="K9348" s="25" t="str">
        <f>LEFT(J9348,MIN(FIND({0,1,2,3,4,5,6,7,8,9},ASC(J9348)&amp;1234567890))-1)</f>
        <v>Te</v>
      </c>
      <c r="L9348" s="25">
        <f t="shared" si="293"/>
        <v>1</v>
      </c>
      <c r="M9348" s="25">
        <f>VLOOKUP(K9348,Table!$A$2:$C$121,2,0)</f>
        <v>16</v>
      </c>
      <c r="N9348" s="26">
        <f>VLOOKUP(K9348,Table!$A$2:$C$121,3,0)</f>
        <v>5</v>
      </c>
      <c r="O9348" s="13" t="str">
        <f>VLOOKUP(A9348,Table!$U$1:$V$230,2,0)</f>
        <v>Cubic</v>
      </c>
      <c r="P9348" s="1"/>
    </row>
    <row r="9349" spans="1:16">
      <c r="A9349" s="12">
        <v>225</v>
      </c>
      <c r="B9349" s="12">
        <v>44988</v>
      </c>
      <c r="C9349" s="12" t="s">
        <v>9818</v>
      </c>
      <c r="D9349" s="12" t="s">
        <v>10073</v>
      </c>
      <c r="E9349" s="17" t="s">
        <v>335</v>
      </c>
      <c r="F9349" s="25" t="str">
        <f>LEFT(E9349,MIN(FIND({0,1,2,3,4,5,6,7,8,9},ASC(E9349)&amp;1234567890))-1)</f>
        <v>Nb</v>
      </c>
      <c r="G9349" s="25">
        <f t="shared" si="292"/>
        <v>1</v>
      </c>
      <c r="H9349" s="25">
        <f>VLOOKUP(F9349,Table!$A$2:$C$121,2,0)</f>
        <v>5</v>
      </c>
      <c r="I9349" s="26">
        <f>VLOOKUP(F9349,Table!$A$2:$C$121,3,0)</f>
        <v>5</v>
      </c>
      <c r="J9349" s="17" t="s">
        <v>14320</v>
      </c>
      <c r="K9349" s="25" t="str">
        <f>LEFT(J9349,MIN(FIND({0,1,2,3,4,5,6,7,8,9},ASC(J9349)&amp;1234567890))-1)</f>
        <v>C</v>
      </c>
      <c r="L9349" s="25">
        <f t="shared" si="293"/>
        <v>0.87</v>
      </c>
      <c r="M9349" s="25">
        <f>VLOOKUP(K9349,Table!$A$2:$C$121,2,0)</f>
        <v>14</v>
      </c>
      <c r="N9349" s="26">
        <f>VLOOKUP(K9349,Table!$A$2:$C$121,3,0)</f>
        <v>2</v>
      </c>
      <c r="O9349" s="13" t="str">
        <f>VLOOKUP(A9349,Table!$U$1:$V$230,2,0)</f>
        <v>Cubic</v>
      </c>
      <c r="P9349" s="1"/>
    </row>
    <row r="9350" spans="1:16">
      <c r="A9350" s="12">
        <v>225</v>
      </c>
      <c r="B9350" s="12">
        <v>76019</v>
      </c>
      <c r="C9350" s="12" t="s">
        <v>9818</v>
      </c>
      <c r="D9350" s="12" t="s">
        <v>10074</v>
      </c>
      <c r="E9350" s="17" t="s">
        <v>377</v>
      </c>
      <c r="F9350" s="25" t="str">
        <f>LEFT(E9350,MIN(FIND({0,1,2,3,4,5,6,7,8,9},ASC(E9350)&amp;1234567890))-1)</f>
        <v>Zr</v>
      </c>
      <c r="G9350" s="25">
        <f t="shared" si="292"/>
        <v>1</v>
      </c>
      <c r="H9350" s="25">
        <f>VLOOKUP(F9350,Table!$A$2:$C$121,2,0)</f>
        <v>4</v>
      </c>
      <c r="I9350" s="26">
        <f>VLOOKUP(F9350,Table!$A$2:$C$121,3,0)</f>
        <v>5</v>
      </c>
      <c r="J9350" s="17" t="s">
        <v>371</v>
      </c>
      <c r="K9350" s="25" t="str">
        <f>LEFT(J9350,MIN(FIND({0,1,2,3,4,5,6,7,8,9},ASC(J9350)&amp;1234567890))-1)</f>
        <v>O</v>
      </c>
      <c r="L9350" s="25">
        <f t="shared" si="293"/>
        <v>1</v>
      </c>
      <c r="M9350" s="25">
        <f>VLOOKUP(K9350,Table!$A$2:$C$121,2,0)</f>
        <v>16</v>
      </c>
      <c r="N9350" s="26">
        <f>VLOOKUP(K9350,Table!$A$2:$C$121,3,0)</f>
        <v>2</v>
      </c>
      <c r="O9350" s="13" t="str">
        <f>VLOOKUP(A9350,Table!$U$1:$V$230,2,0)</f>
        <v>Cubic</v>
      </c>
      <c r="P9350" s="1"/>
    </row>
    <row r="9351" spans="1:16">
      <c r="A9351" s="12">
        <v>225</v>
      </c>
      <c r="B9351" s="12">
        <v>76032</v>
      </c>
      <c r="C9351" s="12" t="s">
        <v>9818</v>
      </c>
      <c r="D9351" s="12" t="s">
        <v>1836</v>
      </c>
      <c r="E9351" s="17" t="s">
        <v>11291</v>
      </c>
      <c r="F9351" s="25" t="str">
        <f>LEFT(E9351,MIN(FIND({0,1,2,3,4,5,6,7,8,9},ASC(E9351)&amp;1234567890))-1)</f>
        <v>Sn</v>
      </c>
      <c r="G9351" s="25">
        <f t="shared" si="292"/>
        <v>1</v>
      </c>
      <c r="H9351" s="25">
        <f>VLOOKUP(F9351,Table!$A$2:$C$121,2,0)</f>
        <v>14</v>
      </c>
      <c r="I9351" s="26">
        <f>VLOOKUP(F9351,Table!$A$2:$C$121,3,0)</f>
        <v>5</v>
      </c>
      <c r="J9351" s="17" t="s">
        <v>47</v>
      </c>
      <c r="K9351" s="25" t="str">
        <f>LEFT(J9351,MIN(FIND({0,1,2,3,4,5,6,7,8,9},ASC(J9351)&amp;1234567890))-1)</f>
        <v>Se</v>
      </c>
      <c r="L9351" s="25">
        <f t="shared" si="293"/>
        <v>1</v>
      </c>
      <c r="M9351" s="25">
        <f>VLOOKUP(K9351,Table!$A$2:$C$121,2,0)</f>
        <v>16</v>
      </c>
      <c r="N9351" s="26">
        <f>VLOOKUP(K9351,Table!$A$2:$C$121,3,0)</f>
        <v>4</v>
      </c>
      <c r="O9351" s="13" t="str">
        <f>VLOOKUP(A9351,Table!$U$1:$V$230,2,0)</f>
        <v>Cubic</v>
      </c>
      <c r="P9351" s="1"/>
    </row>
    <row r="9352" spans="1:16">
      <c r="A9352" s="12">
        <v>225</v>
      </c>
      <c r="B9352" s="12">
        <v>76128</v>
      </c>
      <c r="C9352" s="12" t="s">
        <v>9818</v>
      </c>
      <c r="D9352" s="12" t="s">
        <v>10075</v>
      </c>
      <c r="E9352" s="17" t="s">
        <v>426</v>
      </c>
      <c r="F9352" s="25" t="str">
        <f>LEFT(E9352,MIN(FIND({0,1,2,3,4,5,6,7,8,9},ASC(E9352)&amp;1234567890))-1)</f>
        <v>Hf</v>
      </c>
      <c r="G9352" s="25">
        <f t="shared" si="292"/>
        <v>1</v>
      </c>
      <c r="H9352" s="25">
        <f>VLOOKUP(F9352,Table!$A$2:$C$121,2,0)</f>
        <v>4</v>
      </c>
      <c r="I9352" s="26">
        <f>VLOOKUP(F9352,Table!$A$2:$C$121,3,0)</f>
        <v>6</v>
      </c>
      <c r="J9352" s="17" t="s">
        <v>364</v>
      </c>
      <c r="K9352" s="25" t="str">
        <f>LEFT(J9352,MIN(FIND({0,1,2,3,4,5,6,7,8,9},ASC(J9352)&amp;1234567890))-1)</f>
        <v>B</v>
      </c>
      <c r="L9352" s="25">
        <f t="shared" si="293"/>
        <v>1</v>
      </c>
      <c r="M9352" s="25">
        <f>VLOOKUP(K9352,Table!$A$2:$C$121,2,0)</f>
        <v>13</v>
      </c>
      <c r="N9352" s="26">
        <f>VLOOKUP(K9352,Table!$A$2:$C$121,3,0)</f>
        <v>2</v>
      </c>
      <c r="O9352" s="13" t="str">
        <f>VLOOKUP(A9352,Table!$U$1:$V$230,2,0)</f>
        <v>Cubic</v>
      </c>
      <c r="P9352" s="1"/>
    </row>
    <row r="9353" spans="1:16">
      <c r="A9353" s="12">
        <v>225</v>
      </c>
      <c r="B9353" s="12">
        <v>76129</v>
      </c>
      <c r="C9353" s="12" t="s">
        <v>9818</v>
      </c>
      <c r="D9353" s="12" t="s">
        <v>10076</v>
      </c>
      <c r="E9353" s="17" t="s">
        <v>426</v>
      </c>
      <c r="F9353" s="25" t="str">
        <f>LEFT(E9353,MIN(FIND({0,1,2,3,4,5,6,7,8,9},ASC(E9353)&amp;1234567890))-1)</f>
        <v>Hf</v>
      </c>
      <c r="G9353" s="25">
        <f t="shared" si="292"/>
        <v>1</v>
      </c>
      <c r="H9353" s="25">
        <f>VLOOKUP(F9353,Table!$A$2:$C$121,2,0)</f>
        <v>4</v>
      </c>
      <c r="I9353" s="26">
        <f>VLOOKUP(F9353,Table!$A$2:$C$121,3,0)</f>
        <v>6</v>
      </c>
      <c r="J9353" s="17" t="s">
        <v>68</v>
      </c>
      <c r="K9353" s="25" t="str">
        <f>LEFT(J9353,MIN(FIND({0,1,2,3,4,5,6,7,8,9},ASC(J9353)&amp;1234567890))-1)</f>
        <v>N</v>
      </c>
      <c r="L9353" s="25">
        <f t="shared" si="293"/>
        <v>1</v>
      </c>
      <c r="M9353" s="25">
        <f>VLOOKUP(K9353,Table!$A$2:$C$121,2,0)</f>
        <v>15</v>
      </c>
      <c r="N9353" s="26">
        <f>VLOOKUP(K9353,Table!$A$2:$C$121,3,0)</f>
        <v>2</v>
      </c>
      <c r="O9353" s="13" t="str">
        <f>VLOOKUP(A9353,Table!$U$1:$V$230,2,0)</f>
        <v>Cubic</v>
      </c>
      <c r="P9353" s="1"/>
    </row>
    <row r="9354" spans="1:16">
      <c r="A9354" s="12">
        <v>225</v>
      </c>
      <c r="B9354" s="12">
        <v>76227</v>
      </c>
      <c r="C9354" s="12" t="s">
        <v>9818</v>
      </c>
      <c r="D9354" s="12" t="s">
        <v>10077</v>
      </c>
      <c r="E9354" s="17" t="s">
        <v>11426</v>
      </c>
      <c r="F9354" s="25" t="str">
        <f>LEFT(E9354,MIN(FIND({0,1,2,3,4,5,6,7,8,9},ASC(E9354)&amp;1234567890))-1)</f>
        <v>Mn</v>
      </c>
      <c r="G9354" s="25">
        <f t="shared" si="292"/>
        <v>3</v>
      </c>
      <c r="H9354" s="25">
        <f>VLOOKUP(F9354,Table!$A$2:$C$121,2,0)</f>
        <v>7</v>
      </c>
      <c r="I9354" s="26">
        <f>VLOOKUP(F9354,Table!$A$2:$C$121,3,0)</f>
        <v>4</v>
      </c>
      <c r="J9354" s="17" t="s">
        <v>31</v>
      </c>
      <c r="K9354" s="25" t="str">
        <f>LEFT(J9354,MIN(FIND({0,1,2,3,4,5,6,7,8,9},ASC(J9354)&amp;1234567890))-1)</f>
        <v>Si</v>
      </c>
      <c r="L9354" s="25">
        <f t="shared" si="293"/>
        <v>1</v>
      </c>
      <c r="M9354" s="25">
        <f>VLOOKUP(K9354,Table!$A$2:$C$121,2,0)</f>
        <v>14</v>
      </c>
      <c r="N9354" s="26">
        <f>VLOOKUP(K9354,Table!$A$2:$C$121,3,0)</f>
        <v>3</v>
      </c>
      <c r="O9354" s="13" t="str">
        <f>VLOOKUP(A9354,Table!$U$1:$V$230,2,0)</f>
        <v>Cubic</v>
      </c>
      <c r="P9354" s="1"/>
    </row>
    <row r="9355" spans="1:16">
      <c r="A9355" s="12">
        <v>225</v>
      </c>
      <c r="B9355" s="12">
        <v>76240</v>
      </c>
      <c r="C9355" s="12" t="s">
        <v>9818</v>
      </c>
      <c r="D9355" s="12" t="s">
        <v>2503</v>
      </c>
      <c r="E9355" s="17" t="s">
        <v>355</v>
      </c>
      <c r="F9355" s="25" t="str">
        <f>LEFT(E9355,MIN(FIND({0,1,2,3,4,5,6,7,8,9},ASC(E9355)&amp;1234567890))-1)</f>
        <v>Mn</v>
      </c>
      <c r="G9355" s="25">
        <f t="shared" si="292"/>
        <v>1</v>
      </c>
      <c r="H9355" s="25">
        <f>VLOOKUP(F9355,Table!$A$2:$C$121,2,0)</f>
        <v>7</v>
      </c>
      <c r="I9355" s="26">
        <f>VLOOKUP(F9355,Table!$A$2:$C$121,3,0)</f>
        <v>4</v>
      </c>
      <c r="J9355" s="17" t="s">
        <v>328</v>
      </c>
      <c r="K9355" s="25" t="str">
        <f>LEFT(J9355,MIN(FIND({0,1,2,3,4,5,6,7,8,9},ASC(J9355)&amp;1234567890))-1)</f>
        <v>Te</v>
      </c>
      <c r="L9355" s="25">
        <f t="shared" si="293"/>
        <v>1</v>
      </c>
      <c r="M9355" s="25">
        <f>VLOOKUP(K9355,Table!$A$2:$C$121,2,0)</f>
        <v>16</v>
      </c>
      <c r="N9355" s="26">
        <f>VLOOKUP(K9355,Table!$A$2:$C$121,3,0)</f>
        <v>5</v>
      </c>
      <c r="O9355" s="13" t="str">
        <f>VLOOKUP(A9355,Table!$U$1:$V$230,2,0)</f>
        <v>Cubic</v>
      </c>
      <c r="P9355" s="1"/>
    </row>
    <row r="9356" spans="1:16">
      <c r="A9356" s="12">
        <v>225</v>
      </c>
      <c r="B9356" s="12">
        <v>76254</v>
      </c>
      <c r="C9356" s="12" t="s">
        <v>9818</v>
      </c>
      <c r="D9356" s="12" t="s">
        <v>9510</v>
      </c>
      <c r="E9356" s="17" t="s">
        <v>343</v>
      </c>
      <c r="F9356" s="25" t="str">
        <f>LEFT(E9356,MIN(FIND({0,1,2,3,4,5,6,7,8,9},ASC(E9356)&amp;1234567890))-1)</f>
        <v>U</v>
      </c>
      <c r="G9356" s="25">
        <f t="shared" si="292"/>
        <v>1</v>
      </c>
      <c r="H9356" s="25">
        <f>VLOOKUP(F9356,Table!$A$2:$C$121,2,0)</f>
        <v>3</v>
      </c>
      <c r="I9356" s="26">
        <f>VLOOKUP(F9356,Table!$A$2:$C$121,3,0)</f>
        <v>7</v>
      </c>
      <c r="J9356" s="17" t="s">
        <v>11645</v>
      </c>
      <c r="K9356" s="25" t="str">
        <f>LEFT(J9356,MIN(FIND({0,1,2,3,4,5,6,7,8,9},ASC(J9356)&amp;1234567890))-1)</f>
        <v>Sb</v>
      </c>
      <c r="L9356" s="25">
        <f t="shared" si="293"/>
        <v>1</v>
      </c>
      <c r="M9356" s="25">
        <f>VLOOKUP(K9356,Table!$A$2:$C$121,2,0)</f>
        <v>15</v>
      </c>
      <c r="N9356" s="26">
        <f>VLOOKUP(K9356,Table!$A$2:$C$121,3,0)</f>
        <v>5</v>
      </c>
      <c r="O9356" s="13" t="str">
        <f>VLOOKUP(A9356,Table!$U$1:$V$230,2,0)</f>
        <v>Cubic</v>
      </c>
      <c r="P9356" s="1"/>
    </row>
    <row r="9357" spans="1:16">
      <c r="A9357" s="12">
        <v>225</v>
      </c>
      <c r="B9357" s="12">
        <v>76312</v>
      </c>
      <c r="C9357" s="12" t="s">
        <v>9818</v>
      </c>
      <c r="D9357" s="12" t="s">
        <v>10078</v>
      </c>
      <c r="E9357" s="17" t="s">
        <v>334</v>
      </c>
      <c r="F9357" s="25" t="str">
        <f>LEFT(E9357,MIN(FIND({0,1,2,3,4,5,6,7,8,9},ASC(E9357)&amp;1234567890))-1)</f>
        <v>V</v>
      </c>
      <c r="G9357" s="25">
        <f t="shared" si="292"/>
        <v>1</v>
      </c>
      <c r="H9357" s="25">
        <f>VLOOKUP(F9357,Table!$A$2:$C$121,2,0)</f>
        <v>5</v>
      </c>
      <c r="I9357" s="26">
        <f>VLOOKUP(F9357,Table!$A$2:$C$121,3,0)</f>
        <v>4</v>
      </c>
      <c r="J9357" s="17" t="s">
        <v>14321</v>
      </c>
      <c r="K9357" s="25" t="str">
        <f>LEFT(J9357,MIN(FIND({0,1,2,3,4,5,6,7,8,9},ASC(J9357)&amp;1234567890))-1)</f>
        <v>C</v>
      </c>
      <c r="L9357" s="25">
        <f t="shared" si="293"/>
        <v>0.75</v>
      </c>
      <c r="M9357" s="25">
        <f>VLOOKUP(K9357,Table!$A$2:$C$121,2,0)</f>
        <v>14</v>
      </c>
      <c r="N9357" s="26">
        <f>VLOOKUP(K9357,Table!$A$2:$C$121,3,0)</f>
        <v>2</v>
      </c>
      <c r="O9357" s="13" t="str">
        <f>VLOOKUP(A9357,Table!$U$1:$V$230,2,0)</f>
        <v>Cubic</v>
      </c>
      <c r="P9357" s="1"/>
    </row>
    <row r="9358" spans="1:16">
      <c r="A9358" s="12">
        <v>225</v>
      </c>
      <c r="B9358" s="12">
        <v>76386</v>
      </c>
      <c r="C9358" s="12" t="s">
        <v>9818</v>
      </c>
      <c r="D9358" s="12" t="s">
        <v>10079</v>
      </c>
      <c r="E9358" s="17" t="s">
        <v>335</v>
      </c>
      <c r="F9358" s="25" t="str">
        <f>LEFT(E9358,MIN(FIND({0,1,2,3,4,5,6,7,8,9},ASC(E9358)&amp;1234567890))-1)</f>
        <v>Nb</v>
      </c>
      <c r="G9358" s="25">
        <f t="shared" si="292"/>
        <v>1</v>
      </c>
      <c r="H9358" s="25">
        <f>VLOOKUP(F9358,Table!$A$2:$C$121,2,0)</f>
        <v>5</v>
      </c>
      <c r="I9358" s="26">
        <f>VLOOKUP(F9358,Table!$A$2:$C$121,3,0)</f>
        <v>5</v>
      </c>
      <c r="J9358" s="17" t="s">
        <v>14322</v>
      </c>
      <c r="K9358" s="25" t="str">
        <f>LEFT(J9358,MIN(FIND({0,1,2,3,4,5,6,7,8,9},ASC(J9358)&amp;1234567890))-1)</f>
        <v>N</v>
      </c>
      <c r="L9358" s="25">
        <f t="shared" si="293"/>
        <v>0.84399999999999997</v>
      </c>
      <c r="M9358" s="25">
        <f>VLOOKUP(K9358,Table!$A$2:$C$121,2,0)</f>
        <v>15</v>
      </c>
      <c r="N9358" s="26">
        <f>VLOOKUP(K9358,Table!$A$2:$C$121,3,0)</f>
        <v>2</v>
      </c>
      <c r="O9358" s="13" t="str">
        <f>VLOOKUP(A9358,Table!$U$1:$V$230,2,0)</f>
        <v>Cubic</v>
      </c>
      <c r="P9358" s="1"/>
    </row>
    <row r="9359" spans="1:16">
      <c r="A9359" s="12">
        <v>225</v>
      </c>
      <c r="B9359" s="12">
        <v>76449</v>
      </c>
      <c r="C9359" s="12" t="s">
        <v>9818</v>
      </c>
      <c r="D9359" s="12" t="s">
        <v>10080</v>
      </c>
      <c r="E9359" s="17" t="s">
        <v>11874</v>
      </c>
      <c r="F9359" s="25" t="str">
        <f>LEFT(E9359,MIN(FIND({0,1,2,3,4,5,6,7,8,9},ASC(E9359)&amp;1234567890))-1)</f>
        <v>Sc</v>
      </c>
      <c r="G9359" s="25">
        <f t="shared" si="292"/>
        <v>1</v>
      </c>
      <c r="H9359" s="25">
        <f>VLOOKUP(F9359,Table!$A$2:$C$121,2,0)</f>
        <v>3</v>
      </c>
      <c r="I9359" s="26">
        <f>VLOOKUP(F9359,Table!$A$2:$C$121,3,0)</f>
        <v>4</v>
      </c>
      <c r="J9359" s="17" t="s">
        <v>14323</v>
      </c>
      <c r="K9359" s="25" t="str">
        <f>LEFT(J9359,MIN(FIND({0,1,2,3,4,5,6,7,8,9},ASC(J9359)&amp;1234567890))-1)</f>
        <v>N</v>
      </c>
      <c r="L9359" s="25">
        <f t="shared" si="293"/>
        <v>0.87</v>
      </c>
      <c r="M9359" s="25">
        <f>VLOOKUP(K9359,Table!$A$2:$C$121,2,0)</f>
        <v>15</v>
      </c>
      <c r="N9359" s="26">
        <f>VLOOKUP(K9359,Table!$A$2:$C$121,3,0)</f>
        <v>2</v>
      </c>
      <c r="O9359" s="13" t="str">
        <f>VLOOKUP(A9359,Table!$U$1:$V$230,2,0)</f>
        <v>Cubic</v>
      </c>
      <c r="P9359" s="1"/>
    </row>
    <row r="9360" spans="1:16">
      <c r="A9360" s="12">
        <v>225</v>
      </c>
      <c r="B9360" s="12">
        <v>76456</v>
      </c>
      <c r="C9360" s="12" t="s">
        <v>9818</v>
      </c>
      <c r="D9360" s="12" t="s">
        <v>6548</v>
      </c>
      <c r="E9360" s="17" t="s">
        <v>405</v>
      </c>
      <c r="F9360" s="25" t="str">
        <f>LEFT(E9360,MIN(FIND({0,1,2,3,4,5,6,7,8,9},ASC(E9360)&amp;1234567890))-1)</f>
        <v>Ta</v>
      </c>
      <c r="G9360" s="25">
        <f t="shared" si="292"/>
        <v>1</v>
      </c>
      <c r="H9360" s="25">
        <f>VLOOKUP(F9360,Table!$A$2:$C$121,2,0)</f>
        <v>5</v>
      </c>
      <c r="I9360" s="26">
        <f>VLOOKUP(F9360,Table!$A$2:$C$121,3,0)</f>
        <v>6</v>
      </c>
      <c r="J9360" s="17" t="s">
        <v>68</v>
      </c>
      <c r="K9360" s="25" t="str">
        <f>LEFT(J9360,MIN(FIND({0,1,2,3,4,5,6,7,8,9},ASC(J9360)&amp;1234567890))-1)</f>
        <v>N</v>
      </c>
      <c r="L9360" s="25">
        <f t="shared" si="293"/>
        <v>1</v>
      </c>
      <c r="M9360" s="25">
        <f>VLOOKUP(K9360,Table!$A$2:$C$121,2,0)</f>
        <v>15</v>
      </c>
      <c r="N9360" s="26">
        <f>VLOOKUP(K9360,Table!$A$2:$C$121,3,0)</f>
        <v>2</v>
      </c>
      <c r="O9360" s="13" t="str">
        <f>VLOOKUP(A9360,Table!$U$1:$V$230,2,0)</f>
        <v>Cubic</v>
      </c>
      <c r="P9360" s="1"/>
    </row>
    <row r="9361" spans="1:16">
      <c r="A9361" s="12">
        <v>225</v>
      </c>
      <c r="B9361" s="12">
        <v>76475</v>
      </c>
      <c r="C9361" s="12" t="s">
        <v>9818</v>
      </c>
      <c r="D9361" s="12" t="s">
        <v>10081</v>
      </c>
      <c r="E9361" s="17" t="s">
        <v>11334</v>
      </c>
      <c r="F9361" s="25" t="str">
        <f>LEFT(E9361,MIN(FIND({0,1,2,3,4,5,6,7,8,9},ASC(E9361)&amp;1234567890))-1)</f>
        <v>Tm</v>
      </c>
      <c r="G9361" s="25">
        <f t="shared" si="292"/>
        <v>1</v>
      </c>
      <c r="H9361" s="25">
        <f>VLOOKUP(F9361,Table!$A$2:$C$121,2,0)</f>
        <v>3</v>
      </c>
      <c r="I9361" s="26">
        <f>VLOOKUP(F9361,Table!$A$2:$C$121,3,0)</f>
        <v>6</v>
      </c>
      <c r="J9361" s="17" t="s">
        <v>68</v>
      </c>
      <c r="K9361" s="25" t="str">
        <f>LEFT(J9361,MIN(FIND({0,1,2,3,4,5,6,7,8,9},ASC(J9361)&amp;1234567890))-1)</f>
        <v>N</v>
      </c>
      <c r="L9361" s="25">
        <f t="shared" si="293"/>
        <v>1</v>
      </c>
      <c r="M9361" s="25">
        <f>VLOOKUP(K9361,Table!$A$2:$C$121,2,0)</f>
        <v>15</v>
      </c>
      <c r="N9361" s="26">
        <f>VLOOKUP(K9361,Table!$A$2:$C$121,3,0)</f>
        <v>2</v>
      </c>
      <c r="O9361" s="13" t="str">
        <f>VLOOKUP(A9361,Table!$U$1:$V$230,2,0)</f>
        <v>Cubic</v>
      </c>
      <c r="P9361" s="1"/>
    </row>
    <row r="9362" spans="1:16">
      <c r="A9362" s="12">
        <v>225</v>
      </c>
      <c r="B9362" s="12">
        <v>76480</v>
      </c>
      <c r="C9362" s="12" t="s">
        <v>9818</v>
      </c>
      <c r="D9362" s="12" t="s">
        <v>10082</v>
      </c>
      <c r="E9362" s="17" t="s">
        <v>11331</v>
      </c>
      <c r="F9362" s="25" t="str">
        <f>LEFT(E9362,MIN(FIND({0,1,2,3,4,5,6,7,8,9},ASC(E9362)&amp;1234567890))-1)</f>
        <v>Ce</v>
      </c>
      <c r="G9362" s="25">
        <f t="shared" si="292"/>
        <v>1</v>
      </c>
      <c r="H9362" s="25">
        <f>VLOOKUP(F9362,Table!$A$2:$C$121,2,0)</f>
        <v>3</v>
      </c>
      <c r="I9362" s="26">
        <f>VLOOKUP(F9362,Table!$A$2:$C$121,3,0)</f>
        <v>6</v>
      </c>
      <c r="J9362" s="17" t="s">
        <v>68</v>
      </c>
      <c r="K9362" s="25" t="str">
        <f>LEFT(J9362,MIN(FIND({0,1,2,3,4,5,6,7,8,9},ASC(J9362)&amp;1234567890))-1)</f>
        <v>N</v>
      </c>
      <c r="L9362" s="25">
        <f t="shared" si="293"/>
        <v>1</v>
      </c>
      <c r="M9362" s="25">
        <f>VLOOKUP(K9362,Table!$A$2:$C$121,2,0)</f>
        <v>15</v>
      </c>
      <c r="N9362" s="26">
        <f>VLOOKUP(K9362,Table!$A$2:$C$121,3,0)</f>
        <v>2</v>
      </c>
      <c r="O9362" s="13" t="str">
        <f>VLOOKUP(A9362,Table!$U$1:$V$230,2,0)</f>
        <v>Cubic</v>
      </c>
      <c r="P9362" s="1"/>
    </row>
    <row r="9363" spans="1:16">
      <c r="A9363" s="12">
        <v>225</v>
      </c>
      <c r="B9363" s="12">
        <v>76528</v>
      </c>
      <c r="C9363" s="12" t="s">
        <v>9818</v>
      </c>
      <c r="D9363" s="12" t="s">
        <v>10083</v>
      </c>
      <c r="E9363" s="17" t="s">
        <v>11336</v>
      </c>
      <c r="F9363" s="25" t="str">
        <f>LEFT(E9363,MIN(FIND({0,1,2,3,4,5,6,7,8,9},ASC(E9363)&amp;1234567890))-1)</f>
        <v>Y</v>
      </c>
      <c r="G9363" s="25">
        <f t="shared" si="292"/>
        <v>1</v>
      </c>
      <c r="H9363" s="25">
        <f>VLOOKUP(F9363,Table!$A$2:$C$121,2,0)</f>
        <v>3</v>
      </c>
      <c r="I9363" s="26">
        <f>VLOOKUP(F9363,Table!$A$2:$C$121,3,0)</f>
        <v>5</v>
      </c>
      <c r="J9363" s="17" t="s">
        <v>68</v>
      </c>
      <c r="K9363" s="25" t="str">
        <f>LEFT(J9363,MIN(FIND({0,1,2,3,4,5,6,7,8,9},ASC(J9363)&amp;1234567890))-1)</f>
        <v>N</v>
      </c>
      <c r="L9363" s="25">
        <f t="shared" si="293"/>
        <v>1</v>
      </c>
      <c r="M9363" s="25">
        <f>VLOOKUP(K9363,Table!$A$2:$C$121,2,0)</f>
        <v>15</v>
      </c>
      <c r="N9363" s="26">
        <f>VLOOKUP(K9363,Table!$A$2:$C$121,3,0)</f>
        <v>2</v>
      </c>
      <c r="O9363" s="13" t="str">
        <f>VLOOKUP(A9363,Table!$U$1:$V$230,2,0)</f>
        <v>Cubic</v>
      </c>
      <c r="P9363" s="1"/>
    </row>
    <row r="9364" spans="1:16">
      <c r="A9364" s="12">
        <v>225</v>
      </c>
      <c r="B9364" s="12">
        <v>76597</v>
      </c>
      <c r="C9364" s="12" t="s">
        <v>9818</v>
      </c>
      <c r="D9364" s="12" t="s">
        <v>10084</v>
      </c>
      <c r="E9364" s="17" t="s">
        <v>615</v>
      </c>
      <c r="F9364" s="25" t="str">
        <f>LEFT(E9364,MIN(FIND({0,1,2,3,4,5,6,7,8,9},ASC(E9364)&amp;1234567890))-1)</f>
        <v>Nd</v>
      </c>
      <c r="G9364" s="25">
        <f t="shared" si="292"/>
        <v>1</v>
      </c>
      <c r="H9364" s="25">
        <f>VLOOKUP(F9364,Table!$A$2:$C$121,2,0)</f>
        <v>3</v>
      </c>
      <c r="I9364" s="26">
        <f>VLOOKUP(F9364,Table!$A$2:$C$121,3,0)</f>
        <v>6</v>
      </c>
      <c r="J9364" s="17" t="s">
        <v>11467</v>
      </c>
      <c r="K9364" s="25" t="str">
        <f>LEFT(J9364,MIN(FIND({0,1,2,3,4,5,6,7,8,9},ASC(J9364)&amp;1234567890))-1)</f>
        <v>P</v>
      </c>
      <c r="L9364" s="25">
        <f t="shared" si="293"/>
        <v>1</v>
      </c>
      <c r="M9364" s="25">
        <f>VLOOKUP(K9364,Table!$A$2:$C$121,2,0)</f>
        <v>15</v>
      </c>
      <c r="N9364" s="26">
        <f>VLOOKUP(K9364,Table!$A$2:$C$121,3,0)</f>
        <v>3</v>
      </c>
      <c r="O9364" s="13" t="str">
        <f>VLOOKUP(A9364,Table!$U$1:$V$230,2,0)</f>
        <v>Cubic</v>
      </c>
      <c r="P9364" s="1"/>
    </row>
    <row r="9365" spans="1:16">
      <c r="A9365" s="12">
        <v>225</v>
      </c>
      <c r="B9365" s="12">
        <v>87265</v>
      </c>
      <c r="C9365" s="12" t="s">
        <v>9818</v>
      </c>
      <c r="D9365" s="12" t="s">
        <v>10085</v>
      </c>
      <c r="E9365" s="17" t="s">
        <v>11331</v>
      </c>
      <c r="F9365" s="25" t="str">
        <f>LEFT(E9365,MIN(FIND({0,1,2,3,4,5,6,7,8,9},ASC(E9365)&amp;1234567890))-1)</f>
        <v>Ce</v>
      </c>
      <c r="G9365" s="25">
        <f t="shared" si="292"/>
        <v>1</v>
      </c>
      <c r="H9365" s="25">
        <f>VLOOKUP(F9365,Table!$A$2:$C$121,2,0)</f>
        <v>3</v>
      </c>
      <c r="I9365" s="26">
        <f>VLOOKUP(F9365,Table!$A$2:$C$121,3,0)</f>
        <v>6</v>
      </c>
      <c r="J9365" s="17" t="s">
        <v>12721</v>
      </c>
      <c r="K9365" s="25" t="str">
        <f>LEFT(J9365,MIN(FIND({0,1,2,3,4,5,6,7,8,9},ASC(J9365)&amp;1234567890))-1)</f>
        <v>D</v>
      </c>
      <c r="L9365" s="25">
        <f t="shared" si="293"/>
        <v>2.5099999999999998</v>
      </c>
      <c r="M9365" s="25">
        <f>VLOOKUP(K9365,Table!$A$2:$C$121,2,0)</f>
        <v>1</v>
      </c>
      <c r="N9365" s="26">
        <f>VLOOKUP(K9365,Table!$A$2:$C$121,3,0)</f>
        <v>1</v>
      </c>
      <c r="O9365" s="13" t="str">
        <f>VLOOKUP(A9365,Table!$U$1:$V$230,2,0)</f>
        <v>Cubic</v>
      </c>
      <c r="P9365" s="1"/>
    </row>
    <row r="9366" spans="1:16">
      <c r="A9366" s="12">
        <v>225</v>
      </c>
      <c r="B9366" s="12">
        <v>87340</v>
      </c>
      <c r="C9366" s="12" t="s">
        <v>9818</v>
      </c>
      <c r="D9366" s="12" t="s">
        <v>10086</v>
      </c>
      <c r="E9366" s="17" t="s">
        <v>598</v>
      </c>
      <c r="F9366" s="25" t="str">
        <f>LEFT(E9366,MIN(FIND({0,1,2,3,4,5,6,7,8,9},ASC(E9366)&amp;1234567890))-1)</f>
        <v>Cu</v>
      </c>
      <c r="G9366" s="25">
        <f t="shared" si="292"/>
        <v>5</v>
      </c>
      <c r="H9366" s="25">
        <f>VLOOKUP(F9366,Table!$A$2:$C$121,2,0)</f>
        <v>11</v>
      </c>
      <c r="I9366" s="26">
        <f>VLOOKUP(F9366,Table!$A$2:$C$121,3,0)</f>
        <v>4</v>
      </c>
      <c r="J9366" s="17" t="s">
        <v>11461</v>
      </c>
      <c r="K9366" s="25" t="str">
        <f>LEFT(J9366,MIN(FIND({0,1,2,3,4,5,6,7,8,9},ASC(J9366)&amp;1234567890))-1)</f>
        <v>Ge</v>
      </c>
      <c r="L9366" s="25">
        <f t="shared" si="293"/>
        <v>2</v>
      </c>
      <c r="M9366" s="25">
        <f>VLOOKUP(K9366,Table!$A$2:$C$121,2,0)</f>
        <v>14</v>
      </c>
      <c r="N9366" s="26">
        <f>VLOOKUP(K9366,Table!$A$2:$C$121,3,0)</f>
        <v>4</v>
      </c>
      <c r="O9366" s="13" t="str">
        <f>VLOOKUP(A9366,Table!$U$1:$V$230,2,0)</f>
        <v>Cubic</v>
      </c>
      <c r="P9366" s="1"/>
    </row>
    <row r="9367" spans="1:16">
      <c r="A9367" s="12">
        <v>225</v>
      </c>
      <c r="B9367" s="12">
        <v>76634</v>
      </c>
      <c r="C9367" s="12" t="s">
        <v>9818</v>
      </c>
      <c r="D9367" s="12" t="s">
        <v>10087</v>
      </c>
      <c r="E9367" s="17" t="s">
        <v>66</v>
      </c>
      <c r="F9367" s="25" t="str">
        <f>LEFT(E9367,MIN(FIND({0,1,2,3,4,5,6,7,8,9},ASC(E9367)&amp;1234567890))-1)</f>
        <v>Ni</v>
      </c>
      <c r="G9367" s="25">
        <f t="shared" si="292"/>
        <v>1</v>
      </c>
      <c r="H9367" s="25">
        <f>VLOOKUP(F9367,Table!$A$2:$C$121,2,0)</f>
        <v>10</v>
      </c>
      <c r="I9367" s="26">
        <f>VLOOKUP(F9367,Table!$A$2:$C$121,3,0)</f>
        <v>4</v>
      </c>
      <c r="J9367" s="17" t="s">
        <v>11546</v>
      </c>
      <c r="K9367" s="25" t="str">
        <f>LEFT(J9367,MIN(FIND({0,1,2,3,4,5,6,7,8,9},ASC(J9367)&amp;1234567890))-1)</f>
        <v>Si</v>
      </c>
      <c r="L9367" s="25">
        <f t="shared" si="293"/>
        <v>2</v>
      </c>
      <c r="M9367" s="25">
        <f>VLOOKUP(K9367,Table!$A$2:$C$121,2,0)</f>
        <v>14</v>
      </c>
      <c r="N9367" s="26">
        <f>VLOOKUP(K9367,Table!$A$2:$C$121,3,0)</f>
        <v>3</v>
      </c>
      <c r="O9367" s="13" t="str">
        <f>VLOOKUP(A9367,Table!$U$1:$V$230,2,0)</f>
        <v>Cubic</v>
      </c>
      <c r="P9367" s="1"/>
    </row>
    <row r="9368" spans="1:16">
      <c r="A9368" s="12">
        <v>225</v>
      </c>
      <c r="B9368" s="12">
        <v>76662</v>
      </c>
      <c r="C9368" s="12" t="s">
        <v>9818</v>
      </c>
      <c r="D9368" s="12" t="s">
        <v>4194</v>
      </c>
      <c r="E9368" s="17" t="s">
        <v>615</v>
      </c>
      <c r="F9368" s="25" t="str">
        <f>LEFT(E9368,MIN(FIND({0,1,2,3,4,5,6,7,8,9},ASC(E9368)&amp;1234567890))-1)</f>
        <v>Nd</v>
      </c>
      <c r="G9368" s="25">
        <f t="shared" si="292"/>
        <v>1</v>
      </c>
      <c r="H9368" s="25">
        <f>VLOOKUP(F9368,Table!$A$2:$C$121,2,0)</f>
        <v>3</v>
      </c>
      <c r="I9368" s="26">
        <f>VLOOKUP(F9368,Table!$A$2:$C$121,3,0)</f>
        <v>6</v>
      </c>
      <c r="J9368" s="17" t="s">
        <v>11645</v>
      </c>
      <c r="K9368" s="25" t="str">
        <f>LEFT(J9368,MIN(FIND({0,1,2,3,4,5,6,7,8,9},ASC(J9368)&amp;1234567890))-1)</f>
        <v>Sb</v>
      </c>
      <c r="L9368" s="25">
        <f t="shared" si="293"/>
        <v>1</v>
      </c>
      <c r="M9368" s="25">
        <f>VLOOKUP(K9368,Table!$A$2:$C$121,2,0)</f>
        <v>15</v>
      </c>
      <c r="N9368" s="26">
        <f>VLOOKUP(K9368,Table!$A$2:$C$121,3,0)</f>
        <v>5</v>
      </c>
      <c r="O9368" s="13" t="str">
        <f>VLOOKUP(A9368,Table!$U$1:$V$230,2,0)</f>
        <v>Cubic</v>
      </c>
      <c r="P9368" s="1"/>
    </row>
    <row r="9369" spans="1:16">
      <c r="A9369" s="12">
        <v>225</v>
      </c>
      <c r="B9369" s="12">
        <v>76693</v>
      </c>
      <c r="C9369" s="12" t="s">
        <v>9818</v>
      </c>
      <c r="D9369" s="12" t="s">
        <v>2195</v>
      </c>
      <c r="E9369" s="17" t="s">
        <v>11359</v>
      </c>
      <c r="F9369" s="25" t="str">
        <f>LEFT(E9369,MIN(FIND({0,1,2,3,4,5,6,7,8,9},ASC(E9369)&amp;1234567890))-1)</f>
        <v>Ni</v>
      </c>
      <c r="G9369" s="25">
        <f t="shared" si="292"/>
        <v>3</v>
      </c>
      <c r="H9369" s="25">
        <f>VLOOKUP(F9369,Table!$A$2:$C$121,2,0)</f>
        <v>10</v>
      </c>
      <c r="I9369" s="26">
        <f>VLOOKUP(F9369,Table!$A$2:$C$121,3,0)</f>
        <v>4</v>
      </c>
      <c r="J9369" s="17" t="s">
        <v>11645</v>
      </c>
      <c r="K9369" s="25" t="str">
        <f>LEFT(J9369,MIN(FIND({0,1,2,3,4,5,6,7,8,9},ASC(J9369)&amp;1234567890))-1)</f>
        <v>Sb</v>
      </c>
      <c r="L9369" s="25">
        <f t="shared" si="293"/>
        <v>1</v>
      </c>
      <c r="M9369" s="25">
        <f>VLOOKUP(K9369,Table!$A$2:$C$121,2,0)</f>
        <v>15</v>
      </c>
      <c r="N9369" s="26">
        <f>VLOOKUP(K9369,Table!$A$2:$C$121,3,0)</f>
        <v>5</v>
      </c>
      <c r="O9369" s="13" t="str">
        <f>VLOOKUP(A9369,Table!$U$1:$V$230,2,0)</f>
        <v>Cubic</v>
      </c>
      <c r="P9369" s="1"/>
    </row>
    <row r="9370" spans="1:16">
      <c r="A9370" s="12">
        <v>225</v>
      </c>
      <c r="B9370" s="12">
        <v>76769</v>
      </c>
      <c r="C9370" s="12" t="s">
        <v>9818</v>
      </c>
      <c r="D9370" s="12" t="s">
        <v>10088</v>
      </c>
      <c r="E9370" s="17" t="s">
        <v>11331</v>
      </c>
      <c r="F9370" s="25" t="str">
        <f>LEFT(E9370,MIN(FIND({0,1,2,3,4,5,6,7,8,9},ASC(E9370)&amp;1234567890))-1)</f>
        <v>Ce</v>
      </c>
      <c r="G9370" s="25">
        <f t="shared" si="292"/>
        <v>1</v>
      </c>
      <c r="H9370" s="25">
        <f>VLOOKUP(F9370,Table!$A$2:$C$121,2,0)</f>
        <v>3</v>
      </c>
      <c r="I9370" s="26">
        <f>VLOOKUP(F9370,Table!$A$2:$C$121,3,0)</f>
        <v>6</v>
      </c>
      <c r="J9370" s="17" t="s">
        <v>614</v>
      </c>
      <c r="K9370" s="25" t="str">
        <f>LEFT(J9370,MIN(FIND({0,1,2,3,4,5,6,7,8,9},ASC(J9370)&amp;1234567890))-1)</f>
        <v>C</v>
      </c>
      <c r="L9370" s="25">
        <f t="shared" si="293"/>
        <v>1</v>
      </c>
      <c r="M9370" s="25">
        <f>VLOOKUP(K9370,Table!$A$2:$C$121,2,0)</f>
        <v>14</v>
      </c>
      <c r="N9370" s="26">
        <f>VLOOKUP(K9370,Table!$A$2:$C$121,3,0)</f>
        <v>2</v>
      </c>
      <c r="O9370" s="13" t="str">
        <f>VLOOKUP(A9370,Table!$U$1:$V$230,2,0)</f>
        <v>Cubic</v>
      </c>
      <c r="P9370" s="1"/>
    </row>
    <row r="9371" spans="1:16">
      <c r="A9371" s="12">
        <v>225</v>
      </c>
      <c r="B9371" s="12">
        <v>76816</v>
      </c>
      <c r="C9371" s="12" t="s">
        <v>9818</v>
      </c>
      <c r="D9371" s="12" t="s">
        <v>10089</v>
      </c>
      <c r="E9371" s="17" t="s">
        <v>11542</v>
      </c>
      <c r="F9371" s="25" t="str">
        <f>LEFT(E9371,MIN(FIND({0,1,2,3,4,5,6,7,8,9},ASC(E9371)&amp;1234567890))-1)</f>
        <v>Er</v>
      </c>
      <c r="G9371" s="25">
        <f t="shared" si="292"/>
        <v>1</v>
      </c>
      <c r="H9371" s="25">
        <f>VLOOKUP(F9371,Table!$A$2:$C$121,2,0)</f>
        <v>3</v>
      </c>
      <c r="I9371" s="26">
        <f>VLOOKUP(F9371,Table!$A$2:$C$121,3,0)</f>
        <v>6</v>
      </c>
      <c r="J9371" s="17" t="s">
        <v>14324</v>
      </c>
      <c r="K9371" s="25" t="str">
        <f>LEFT(J9371,MIN(FIND({0,1,2,3,4,5,6,7,8,9},ASC(J9371)&amp;1234567890))-1)</f>
        <v>C</v>
      </c>
      <c r="L9371" s="25">
        <f t="shared" si="293"/>
        <v>0.6</v>
      </c>
      <c r="M9371" s="25">
        <f>VLOOKUP(K9371,Table!$A$2:$C$121,2,0)</f>
        <v>14</v>
      </c>
      <c r="N9371" s="26">
        <f>VLOOKUP(K9371,Table!$A$2:$C$121,3,0)</f>
        <v>2</v>
      </c>
      <c r="O9371" s="13" t="str">
        <f>VLOOKUP(A9371,Table!$U$1:$V$230,2,0)</f>
        <v>Cubic</v>
      </c>
      <c r="P9371" s="1"/>
    </row>
    <row r="9372" spans="1:16">
      <c r="A9372" s="12">
        <v>225</v>
      </c>
      <c r="B9372" s="12">
        <v>88099</v>
      </c>
      <c r="C9372" s="12" t="s">
        <v>9818</v>
      </c>
      <c r="D9372" s="12" t="s">
        <v>1486</v>
      </c>
      <c r="E9372" s="17" t="s">
        <v>410</v>
      </c>
      <c r="F9372" s="25" t="str">
        <f>LEFT(E9372,MIN(FIND({0,1,2,3,4,5,6,7,8,9},ASC(E9372)&amp;1234567890))-1)</f>
        <v>Ba</v>
      </c>
      <c r="G9372" s="25">
        <f t="shared" si="292"/>
        <v>1</v>
      </c>
      <c r="H9372" s="25">
        <f>VLOOKUP(F9372,Table!$A$2:$C$121,2,0)</f>
        <v>2</v>
      </c>
      <c r="I9372" s="26">
        <f>VLOOKUP(F9372,Table!$A$2:$C$121,3,0)</f>
        <v>6</v>
      </c>
      <c r="J9372" s="17" t="s">
        <v>383</v>
      </c>
      <c r="K9372" s="25" t="str">
        <f>LEFT(J9372,MIN(FIND({0,1,2,3,4,5,6,7,8,9},ASC(J9372)&amp;1234567890))-1)</f>
        <v>C</v>
      </c>
      <c r="L9372" s="25">
        <f t="shared" si="293"/>
        <v>2</v>
      </c>
      <c r="M9372" s="25">
        <f>VLOOKUP(K9372,Table!$A$2:$C$121,2,0)</f>
        <v>14</v>
      </c>
      <c r="N9372" s="26">
        <f>VLOOKUP(K9372,Table!$A$2:$C$121,3,0)</f>
        <v>2</v>
      </c>
      <c r="O9372" s="13" t="str">
        <f>VLOOKUP(A9372,Table!$U$1:$V$230,2,0)</f>
        <v>Cubic</v>
      </c>
      <c r="P9372" s="1"/>
    </row>
    <row r="9373" spans="1:16">
      <c r="A9373" s="12">
        <v>225</v>
      </c>
      <c r="B9373" s="12">
        <v>88757</v>
      </c>
      <c r="C9373" s="12" t="s">
        <v>9818</v>
      </c>
      <c r="D9373" s="12" t="s">
        <v>10090</v>
      </c>
      <c r="E9373" s="17" t="s">
        <v>11331</v>
      </c>
      <c r="F9373" s="25" t="str">
        <f>LEFT(E9373,MIN(FIND({0,1,2,3,4,5,6,7,8,9},ASC(E9373)&amp;1234567890))-1)</f>
        <v>Ce</v>
      </c>
      <c r="G9373" s="25">
        <f t="shared" si="292"/>
        <v>1</v>
      </c>
      <c r="H9373" s="25">
        <f>VLOOKUP(F9373,Table!$A$2:$C$121,2,0)</f>
        <v>3</v>
      </c>
      <c r="I9373" s="26">
        <f>VLOOKUP(F9373,Table!$A$2:$C$121,3,0)</f>
        <v>6</v>
      </c>
      <c r="J9373" s="17" t="s">
        <v>14325</v>
      </c>
      <c r="K9373" s="25" t="str">
        <f>LEFT(J9373,MIN(FIND({0,1,2,3,4,5,6,7,8,9},ASC(J9373)&amp;1234567890))-1)</f>
        <v>O</v>
      </c>
      <c r="L9373" s="25">
        <f t="shared" si="293"/>
        <v>1.66</v>
      </c>
      <c r="M9373" s="25">
        <f>VLOOKUP(K9373,Table!$A$2:$C$121,2,0)</f>
        <v>16</v>
      </c>
      <c r="N9373" s="26">
        <f>VLOOKUP(K9373,Table!$A$2:$C$121,3,0)</f>
        <v>2</v>
      </c>
      <c r="O9373" s="13" t="str">
        <f>VLOOKUP(A9373,Table!$U$1:$V$230,2,0)</f>
        <v>Cubic</v>
      </c>
      <c r="P9373" s="1"/>
    </row>
    <row r="9374" spans="1:16">
      <c r="A9374" s="12">
        <v>225</v>
      </c>
      <c r="B9374" s="12">
        <v>41500</v>
      </c>
      <c r="C9374" s="12" t="s">
        <v>9818</v>
      </c>
      <c r="D9374" s="12" t="s">
        <v>6742</v>
      </c>
      <c r="E9374" s="17" t="s">
        <v>366</v>
      </c>
      <c r="F9374" s="25" t="str">
        <f>LEFT(E9374,MIN(FIND({0,1,2,3,4,5,6,7,8,9},ASC(E9374)&amp;1234567890))-1)</f>
        <v>Ga</v>
      </c>
      <c r="G9374" s="25">
        <f t="shared" si="292"/>
        <v>1</v>
      </c>
      <c r="H9374" s="25">
        <f>VLOOKUP(F9374,Table!$A$2:$C$121,2,0)</f>
        <v>13</v>
      </c>
      <c r="I9374" s="26">
        <f>VLOOKUP(F9374,Table!$A$2:$C$121,3,0)</f>
        <v>4</v>
      </c>
      <c r="J9374" s="17" t="s">
        <v>68</v>
      </c>
      <c r="K9374" s="25" t="str">
        <f>LEFT(J9374,MIN(FIND({0,1,2,3,4,5,6,7,8,9},ASC(J9374)&amp;1234567890))-1)</f>
        <v>N</v>
      </c>
      <c r="L9374" s="25">
        <f t="shared" si="293"/>
        <v>1</v>
      </c>
      <c r="M9374" s="25">
        <f>VLOOKUP(K9374,Table!$A$2:$C$121,2,0)</f>
        <v>15</v>
      </c>
      <c r="N9374" s="26">
        <f>VLOOKUP(K9374,Table!$A$2:$C$121,3,0)</f>
        <v>2</v>
      </c>
      <c r="O9374" s="13" t="str">
        <f>VLOOKUP(A9374,Table!$U$1:$V$230,2,0)</f>
        <v>Cubic</v>
      </c>
      <c r="P9374" s="1"/>
    </row>
    <row r="9375" spans="1:16">
      <c r="A9375" s="12">
        <v>225</v>
      </c>
      <c r="B9375" s="12">
        <v>41501</v>
      </c>
      <c r="C9375" s="12" t="s">
        <v>9818</v>
      </c>
      <c r="D9375" s="12" t="s">
        <v>6743</v>
      </c>
      <c r="E9375" s="17" t="s">
        <v>11286</v>
      </c>
      <c r="F9375" s="25" t="str">
        <f>LEFT(E9375,MIN(FIND({0,1,2,3,4,5,6,7,8,9},ASC(E9375)&amp;1234567890))-1)</f>
        <v>In</v>
      </c>
      <c r="G9375" s="25">
        <f t="shared" si="292"/>
        <v>1</v>
      </c>
      <c r="H9375" s="25">
        <f>VLOOKUP(F9375,Table!$A$2:$C$121,2,0)</f>
        <v>13</v>
      </c>
      <c r="I9375" s="26">
        <f>VLOOKUP(F9375,Table!$A$2:$C$121,3,0)</f>
        <v>5</v>
      </c>
      <c r="J9375" s="17" t="s">
        <v>68</v>
      </c>
      <c r="K9375" s="25" t="str">
        <f>LEFT(J9375,MIN(FIND({0,1,2,3,4,5,6,7,8,9},ASC(J9375)&amp;1234567890))-1)</f>
        <v>N</v>
      </c>
      <c r="L9375" s="25">
        <f t="shared" si="293"/>
        <v>1</v>
      </c>
      <c r="M9375" s="25">
        <f>VLOOKUP(K9375,Table!$A$2:$C$121,2,0)</f>
        <v>15</v>
      </c>
      <c r="N9375" s="26">
        <f>VLOOKUP(K9375,Table!$A$2:$C$121,3,0)</f>
        <v>2</v>
      </c>
      <c r="O9375" s="13" t="str">
        <f>VLOOKUP(A9375,Table!$U$1:$V$230,2,0)</f>
        <v>Cubic</v>
      </c>
      <c r="P9375" s="1"/>
    </row>
    <row r="9376" spans="1:16">
      <c r="A9376" s="12">
        <v>225</v>
      </c>
      <c r="B9376" s="12">
        <v>53104</v>
      </c>
      <c r="C9376" s="12" t="s">
        <v>9818</v>
      </c>
      <c r="D9376" s="12" t="s">
        <v>5467</v>
      </c>
      <c r="E9376" s="17" t="s">
        <v>11286</v>
      </c>
      <c r="F9376" s="25" t="str">
        <f>LEFT(E9376,MIN(FIND({0,1,2,3,4,5,6,7,8,9},ASC(E9376)&amp;1234567890))-1)</f>
        <v>In</v>
      </c>
      <c r="G9376" s="25">
        <f t="shared" si="292"/>
        <v>1</v>
      </c>
      <c r="H9376" s="25">
        <f>VLOOKUP(F9376,Table!$A$2:$C$121,2,0)</f>
        <v>13</v>
      </c>
      <c r="I9376" s="26">
        <f>VLOOKUP(F9376,Table!$A$2:$C$121,3,0)</f>
        <v>5</v>
      </c>
      <c r="J9376" s="17" t="s">
        <v>11467</v>
      </c>
      <c r="K9376" s="25" t="str">
        <f>LEFT(J9376,MIN(FIND({0,1,2,3,4,5,6,7,8,9},ASC(J9376)&amp;1234567890))-1)</f>
        <v>P</v>
      </c>
      <c r="L9376" s="25">
        <f t="shared" si="293"/>
        <v>1</v>
      </c>
      <c r="M9376" s="25">
        <f>VLOOKUP(K9376,Table!$A$2:$C$121,2,0)</f>
        <v>15</v>
      </c>
      <c r="N9376" s="26">
        <f>VLOOKUP(K9376,Table!$A$2:$C$121,3,0)</f>
        <v>3</v>
      </c>
      <c r="O9376" s="13" t="str">
        <f>VLOOKUP(A9376,Table!$U$1:$V$230,2,0)</f>
        <v>Cubic</v>
      </c>
      <c r="P9376" s="1"/>
    </row>
    <row r="9377" spans="1:16">
      <c r="A9377" s="12">
        <v>225</v>
      </c>
      <c r="B9377" s="12">
        <v>53236</v>
      </c>
      <c r="C9377" s="12" t="s">
        <v>9818</v>
      </c>
      <c r="D9377" s="12" t="s">
        <v>9123</v>
      </c>
      <c r="E9377" s="17" t="s">
        <v>376</v>
      </c>
      <c r="F9377" s="25" t="str">
        <f>LEFT(E9377,MIN(FIND({0,1,2,3,4,5,6,7,8,9},ASC(E9377)&amp;1234567890))-1)</f>
        <v>Cs</v>
      </c>
      <c r="G9377" s="25">
        <f t="shared" si="292"/>
        <v>1</v>
      </c>
      <c r="H9377" s="25">
        <f>VLOOKUP(F9377,Table!$A$2:$C$121,2,0)</f>
        <v>1</v>
      </c>
      <c r="I9377" s="26">
        <f>VLOOKUP(F9377,Table!$A$2:$C$121,3,0)</f>
        <v>6</v>
      </c>
      <c r="J9377" s="17" t="s">
        <v>11414</v>
      </c>
      <c r="K9377" s="25" t="str">
        <f>LEFT(J9377,MIN(FIND({0,1,2,3,4,5,6,7,8,9},ASC(J9377)&amp;1234567890))-1)</f>
        <v>H</v>
      </c>
      <c r="L9377" s="25">
        <f t="shared" si="293"/>
        <v>1</v>
      </c>
      <c r="M9377" s="25">
        <f>VLOOKUP(K9377,Table!$A$2:$C$121,2,0)</f>
        <v>1</v>
      </c>
      <c r="N9377" s="26">
        <f>VLOOKUP(K9377,Table!$A$2:$C$121,3,0)</f>
        <v>1</v>
      </c>
      <c r="O9377" s="13" t="str">
        <f>VLOOKUP(A9377,Table!$U$1:$V$230,2,0)</f>
        <v>Cubic</v>
      </c>
      <c r="P9377" s="1"/>
    </row>
    <row r="9378" spans="1:16">
      <c r="A9378" s="12">
        <v>225</v>
      </c>
      <c r="B9378" s="12">
        <v>53240</v>
      </c>
      <c r="C9378" s="12" t="s">
        <v>9818</v>
      </c>
      <c r="D9378" s="12" t="s">
        <v>10091</v>
      </c>
      <c r="E9378" s="17" t="s">
        <v>11687</v>
      </c>
      <c r="F9378" s="25" t="str">
        <f>LEFT(E9378,MIN(FIND({0,1,2,3,4,5,6,7,8,9},ASC(E9378)&amp;1234567890))-1)</f>
        <v>Cs</v>
      </c>
      <c r="G9378" s="25">
        <f t="shared" si="292"/>
        <v>3</v>
      </c>
      <c r="H9378" s="25">
        <f>VLOOKUP(F9378,Table!$A$2:$C$121,2,0)</f>
        <v>1</v>
      </c>
      <c r="I9378" s="26">
        <f>VLOOKUP(F9378,Table!$A$2:$C$121,3,0)</f>
        <v>6</v>
      </c>
      <c r="J9378" s="17" t="s">
        <v>14326</v>
      </c>
      <c r="K9378" s="25" t="str">
        <f>LEFT(J9378,MIN(FIND({0,1,2,3,4,5,6,7,8,9},ASC(J9378)&amp;1234567890))-1)</f>
        <v>P</v>
      </c>
      <c r="L9378" s="25">
        <f t="shared" si="293"/>
        <v>11.68</v>
      </c>
      <c r="M9378" s="25">
        <f>VLOOKUP(K9378,Table!$A$2:$C$121,2,0)</f>
        <v>15</v>
      </c>
      <c r="N9378" s="26">
        <f>VLOOKUP(K9378,Table!$A$2:$C$121,3,0)</f>
        <v>3</v>
      </c>
      <c r="O9378" s="13" t="str">
        <f>VLOOKUP(A9378,Table!$U$1:$V$230,2,0)</f>
        <v>Cubic</v>
      </c>
      <c r="P9378" s="1"/>
    </row>
    <row r="9379" spans="1:16">
      <c r="A9379" s="12">
        <v>225</v>
      </c>
      <c r="B9379" s="12">
        <v>53243</v>
      </c>
      <c r="C9379" s="12" t="s">
        <v>9818</v>
      </c>
      <c r="D9379" s="12" t="s">
        <v>10092</v>
      </c>
      <c r="E9379" s="17" t="s">
        <v>11687</v>
      </c>
      <c r="F9379" s="25" t="str">
        <f>LEFT(E9379,MIN(FIND({0,1,2,3,4,5,6,7,8,9},ASC(E9379)&amp;1234567890))-1)</f>
        <v>Cs</v>
      </c>
      <c r="G9379" s="25">
        <f t="shared" si="292"/>
        <v>3</v>
      </c>
      <c r="H9379" s="25">
        <f>VLOOKUP(F9379,Table!$A$2:$C$121,2,0)</f>
        <v>1</v>
      </c>
      <c r="I9379" s="26">
        <f>VLOOKUP(F9379,Table!$A$2:$C$121,3,0)</f>
        <v>6</v>
      </c>
      <c r="J9379" s="17" t="s">
        <v>11645</v>
      </c>
      <c r="K9379" s="25" t="str">
        <f>LEFT(J9379,MIN(FIND({0,1,2,3,4,5,6,7,8,9},ASC(J9379)&amp;1234567890))-1)</f>
        <v>Sb</v>
      </c>
      <c r="L9379" s="25">
        <f t="shared" si="293"/>
        <v>1</v>
      </c>
      <c r="M9379" s="25">
        <f>VLOOKUP(K9379,Table!$A$2:$C$121,2,0)</f>
        <v>15</v>
      </c>
      <c r="N9379" s="26">
        <f>VLOOKUP(K9379,Table!$A$2:$C$121,3,0)</f>
        <v>5</v>
      </c>
      <c r="O9379" s="13" t="str">
        <f>VLOOKUP(A9379,Table!$U$1:$V$230,2,0)</f>
        <v>Cubic</v>
      </c>
      <c r="P9379" s="1"/>
    </row>
    <row r="9380" spans="1:16">
      <c r="A9380" s="12">
        <v>225</v>
      </c>
      <c r="B9380" s="12">
        <v>89531</v>
      </c>
      <c r="C9380" s="12" t="s">
        <v>9818</v>
      </c>
      <c r="D9380" s="12" t="s">
        <v>3601</v>
      </c>
      <c r="E9380" s="17" t="s">
        <v>11728</v>
      </c>
      <c r="F9380" s="25" t="str">
        <f>LEFT(E9380,MIN(FIND({0,1,2,3,4,5,6,7,8,9},ASC(E9380)&amp;1234567890))-1)</f>
        <v>Na</v>
      </c>
      <c r="G9380" s="25">
        <f t="shared" si="292"/>
        <v>2</v>
      </c>
      <c r="H9380" s="25">
        <f>VLOOKUP(F9380,Table!$A$2:$C$121,2,0)</f>
        <v>1</v>
      </c>
      <c r="I9380" s="26">
        <f>VLOOKUP(F9380,Table!$A$2:$C$121,3,0)</f>
        <v>3</v>
      </c>
      <c r="J9380" s="17" t="s">
        <v>383</v>
      </c>
      <c r="K9380" s="25" t="str">
        <f>LEFT(J9380,MIN(FIND({0,1,2,3,4,5,6,7,8,9},ASC(J9380)&amp;1234567890))-1)</f>
        <v>C</v>
      </c>
      <c r="L9380" s="25">
        <f t="shared" si="293"/>
        <v>2</v>
      </c>
      <c r="M9380" s="25">
        <f>VLOOKUP(K9380,Table!$A$2:$C$121,2,0)</f>
        <v>14</v>
      </c>
      <c r="N9380" s="26">
        <f>VLOOKUP(K9380,Table!$A$2:$C$121,3,0)</f>
        <v>2</v>
      </c>
      <c r="O9380" s="13" t="str">
        <f>VLOOKUP(A9380,Table!$U$1:$V$230,2,0)</f>
        <v>Cubic</v>
      </c>
      <c r="P9380" s="1"/>
    </row>
    <row r="9381" spans="1:16">
      <c r="A9381" s="12">
        <v>225</v>
      </c>
      <c r="B9381" s="12">
        <v>89532</v>
      </c>
      <c r="C9381" s="12" t="s">
        <v>9818</v>
      </c>
      <c r="D9381" s="12" t="s">
        <v>5493</v>
      </c>
      <c r="E9381" s="17" t="s">
        <v>11745</v>
      </c>
      <c r="F9381" s="25" t="str">
        <f>LEFT(E9381,MIN(FIND({0,1,2,3,4,5,6,7,8,9},ASC(E9381)&amp;1234567890))-1)</f>
        <v>K</v>
      </c>
      <c r="G9381" s="25">
        <f t="shared" si="292"/>
        <v>2</v>
      </c>
      <c r="H9381" s="25">
        <f>VLOOKUP(F9381,Table!$A$2:$C$121,2,0)</f>
        <v>1</v>
      </c>
      <c r="I9381" s="26">
        <f>VLOOKUP(F9381,Table!$A$2:$C$121,3,0)</f>
        <v>4</v>
      </c>
      <c r="J9381" s="17" t="s">
        <v>383</v>
      </c>
      <c r="K9381" s="25" t="str">
        <f>LEFT(J9381,MIN(FIND({0,1,2,3,4,5,6,7,8,9},ASC(J9381)&amp;1234567890))-1)</f>
        <v>C</v>
      </c>
      <c r="L9381" s="25">
        <f t="shared" si="293"/>
        <v>2</v>
      </c>
      <c r="M9381" s="25">
        <f>VLOOKUP(K9381,Table!$A$2:$C$121,2,0)</f>
        <v>14</v>
      </c>
      <c r="N9381" s="26">
        <f>VLOOKUP(K9381,Table!$A$2:$C$121,3,0)</f>
        <v>2</v>
      </c>
      <c r="O9381" s="13" t="str">
        <f>VLOOKUP(A9381,Table!$U$1:$V$230,2,0)</f>
        <v>Cubic</v>
      </c>
      <c r="P9381" s="1"/>
    </row>
    <row r="9382" spans="1:16">
      <c r="A9382" s="12">
        <v>225</v>
      </c>
      <c r="B9382" s="12">
        <v>89536</v>
      </c>
      <c r="C9382" s="12" t="s">
        <v>9818</v>
      </c>
      <c r="D9382" s="12" t="s">
        <v>3585</v>
      </c>
      <c r="E9382" s="17" t="s">
        <v>11404</v>
      </c>
      <c r="F9382" s="25" t="str">
        <f>LEFT(E9382,MIN(FIND({0,1,2,3,4,5,6,7,8,9},ASC(E9382)&amp;1234567890))-1)</f>
        <v>Li</v>
      </c>
      <c r="G9382" s="25">
        <f t="shared" si="292"/>
        <v>2</v>
      </c>
      <c r="H9382" s="25">
        <f>VLOOKUP(F9382,Table!$A$2:$C$121,2,0)</f>
        <v>1</v>
      </c>
      <c r="I9382" s="26">
        <f>VLOOKUP(F9382,Table!$A$2:$C$121,3,0)</f>
        <v>2</v>
      </c>
      <c r="J9382" s="17" t="s">
        <v>383</v>
      </c>
      <c r="K9382" s="25" t="str">
        <f>LEFT(J9382,MIN(FIND({0,1,2,3,4,5,6,7,8,9},ASC(J9382)&amp;1234567890))-1)</f>
        <v>C</v>
      </c>
      <c r="L9382" s="25">
        <f t="shared" si="293"/>
        <v>2</v>
      </c>
      <c r="M9382" s="25">
        <f>VLOOKUP(K9382,Table!$A$2:$C$121,2,0)</f>
        <v>14</v>
      </c>
      <c r="N9382" s="26">
        <f>VLOOKUP(K9382,Table!$A$2:$C$121,3,0)</f>
        <v>2</v>
      </c>
      <c r="O9382" s="13" t="str">
        <f>VLOOKUP(A9382,Table!$U$1:$V$230,2,0)</f>
        <v>Cubic</v>
      </c>
      <c r="P9382" s="1"/>
    </row>
    <row r="9383" spans="1:16">
      <c r="A9383" s="12">
        <v>225</v>
      </c>
      <c r="B9383" s="12">
        <v>90789</v>
      </c>
      <c r="C9383" s="12" t="s">
        <v>9818</v>
      </c>
      <c r="D9383" s="12" t="s">
        <v>10093</v>
      </c>
      <c r="E9383" s="17" t="s">
        <v>46</v>
      </c>
      <c r="F9383" s="25" t="str">
        <f>LEFT(E9383,MIN(FIND({0,1,2,3,4,5,6,7,8,9},ASC(E9383)&amp;1234567890))-1)</f>
        <v>La</v>
      </c>
      <c r="G9383" s="25">
        <f t="shared" si="292"/>
        <v>1</v>
      </c>
      <c r="H9383" s="25">
        <f>VLOOKUP(F9383,Table!$A$2:$C$121,2,0)</f>
        <v>3</v>
      </c>
      <c r="I9383" s="26">
        <f>VLOOKUP(F9383,Table!$A$2:$C$121,3,0)</f>
        <v>6</v>
      </c>
      <c r="J9383" s="17" t="s">
        <v>14327</v>
      </c>
      <c r="K9383" s="25" t="str">
        <f>LEFT(J9383,MIN(FIND({0,1,2,3,4,5,6,7,8,9},ASC(J9383)&amp;1234567890))-1)</f>
        <v>D</v>
      </c>
      <c r="L9383" s="25">
        <f t="shared" si="293"/>
        <v>3.01</v>
      </c>
      <c r="M9383" s="25">
        <f>VLOOKUP(K9383,Table!$A$2:$C$121,2,0)</f>
        <v>1</v>
      </c>
      <c r="N9383" s="26">
        <f>VLOOKUP(K9383,Table!$A$2:$C$121,3,0)</f>
        <v>1</v>
      </c>
      <c r="O9383" s="13" t="str">
        <f>VLOOKUP(A9383,Table!$U$1:$V$230,2,0)</f>
        <v>Cubic</v>
      </c>
      <c r="P9383" s="1"/>
    </row>
    <row r="9384" spans="1:16">
      <c r="A9384" s="12">
        <v>225</v>
      </c>
      <c r="B9384" s="12">
        <v>90791</v>
      </c>
      <c r="C9384" s="12" t="s">
        <v>9818</v>
      </c>
      <c r="D9384" s="12" t="s">
        <v>10094</v>
      </c>
      <c r="E9384" s="17" t="s">
        <v>46</v>
      </c>
      <c r="F9384" s="25" t="str">
        <f>LEFT(E9384,MIN(FIND({0,1,2,3,4,5,6,7,8,9},ASC(E9384)&amp;1234567890))-1)</f>
        <v>La</v>
      </c>
      <c r="G9384" s="25">
        <f t="shared" si="292"/>
        <v>1</v>
      </c>
      <c r="H9384" s="25">
        <f>VLOOKUP(F9384,Table!$A$2:$C$121,2,0)</f>
        <v>3</v>
      </c>
      <c r="I9384" s="26">
        <f>VLOOKUP(F9384,Table!$A$2:$C$121,3,0)</f>
        <v>6</v>
      </c>
      <c r="J9384" s="17" t="s">
        <v>14328</v>
      </c>
      <c r="K9384" s="25" t="str">
        <f>LEFT(J9384,MIN(FIND({0,1,2,3,4,5,6,7,8,9},ASC(J9384)&amp;1234567890))-1)</f>
        <v>D</v>
      </c>
      <c r="L9384" s="25">
        <f t="shared" si="293"/>
        <v>3.05</v>
      </c>
      <c r="M9384" s="25">
        <f>VLOOKUP(K9384,Table!$A$2:$C$121,2,0)</f>
        <v>1</v>
      </c>
      <c r="N9384" s="26">
        <f>VLOOKUP(K9384,Table!$A$2:$C$121,3,0)</f>
        <v>1</v>
      </c>
      <c r="O9384" s="13" t="str">
        <f>VLOOKUP(A9384,Table!$U$1:$V$230,2,0)</f>
        <v>Cubic</v>
      </c>
      <c r="P9384" s="1"/>
    </row>
    <row r="9385" spans="1:16">
      <c r="A9385" s="12">
        <v>225</v>
      </c>
      <c r="B9385" s="12">
        <v>77763</v>
      </c>
      <c r="C9385" s="12" t="s">
        <v>9818</v>
      </c>
      <c r="D9385" s="12" t="s">
        <v>10095</v>
      </c>
      <c r="E9385" s="17" t="s">
        <v>11690</v>
      </c>
      <c r="F9385" s="25" t="str">
        <f>LEFT(E9385,MIN(FIND({0,1,2,3,4,5,6,7,8,9},ASC(E9385)&amp;1234567890))-1)</f>
        <v>Rb</v>
      </c>
      <c r="G9385" s="25">
        <f t="shared" si="292"/>
        <v>3</v>
      </c>
      <c r="H9385" s="25">
        <f>VLOOKUP(F9385,Table!$A$2:$C$121,2,0)</f>
        <v>1</v>
      </c>
      <c r="I9385" s="26">
        <f>VLOOKUP(F9385,Table!$A$2:$C$121,3,0)</f>
        <v>5</v>
      </c>
      <c r="J9385" s="17" t="s">
        <v>411</v>
      </c>
      <c r="K9385" s="25" t="str">
        <f>LEFT(J9385,MIN(FIND({0,1,2,3,4,5,6,7,8,9},ASC(J9385)&amp;1234567890))-1)</f>
        <v>P</v>
      </c>
      <c r="L9385" s="25">
        <f t="shared" si="293"/>
        <v>8</v>
      </c>
      <c r="M9385" s="25">
        <f>VLOOKUP(K9385,Table!$A$2:$C$121,2,0)</f>
        <v>15</v>
      </c>
      <c r="N9385" s="26">
        <f>VLOOKUP(K9385,Table!$A$2:$C$121,3,0)</f>
        <v>3</v>
      </c>
      <c r="O9385" s="13" t="str">
        <f>VLOOKUP(A9385,Table!$U$1:$V$230,2,0)</f>
        <v>Cubic</v>
      </c>
      <c r="P9385" s="1"/>
    </row>
    <row r="9386" spans="1:16">
      <c r="A9386" s="12">
        <v>225</v>
      </c>
      <c r="B9386" s="12">
        <v>45161</v>
      </c>
      <c r="C9386" s="12" t="s">
        <v>9818</v>
      </c>
      <c r="D9386" s="12" t="s">
        <v>4526</v>
      </c>
      <c r="E9386" s="17" t="s">
        <v>11332</v>
      </c>
      <c r="F9386" s="25" t="str">
        <f>LEFT(E9386,MIN(FIND({0,1,2,3,4,5,6,7,8,9},ASC(E9386)&amp;1234567890))-1)</f>
        <v>Pr</v>
      </c>
      <c r="G9386" s="25">
        <f t="shared" si="292"/>
        <v>1</v>
      </c>
      <c r="H9386" s="25">
        <f>VLOOKUP(F9386,Table!$A$2:$C$121,2,0)</f>
        <v>3</v>
      </c>
      <c r="I9386" s="26">
        <f>VLOOKUP(F9386,Table!$A$2:$C$121,3,0)</f>
        <v>6</v>
      </c>
      <c r="J9386" s="17" t="s">
        <v>68</v>
      </c>
      <c r="K9386" s="25" t="str">
        <f>LEFT(J9386,MIN(FIND({0,1,2,3,4,5,6,7,8,9},ASC(J9386)&amp;1234567890))-1)</f>
        <v>N</v>
      </c>
      <c r="L9386" s="25">
        <f t="shared" si="293"/>
        <v>1</v>
      </c>
      <c r="M9386" s="25">
        <f>VLOOKUP(K9386,Table!$A$2:$C$121,2,0)</f>
        <v>15</v>
      </c>
      <c r="N9386" s="26">
        <f>VLOOKUP(K9386,Table!$A$2:$C$121,3,0)</f>
        <v>2</v>
      </c>
      <c r="O9386" s="13" t="str">
        <f>VLOOKUP(A9386,Table!$U$1:$V$230,2,0)</f>
        <v>Cubic</v>
      </c>
      <c r="P9386" s="1"/>
    </row>
    <row r="9387" spans="1:16">
      <c r="A9387" s="12">
        <v>225</v>
      </c>
      <c r="B9387" s="12">
        <v>91049</v>
      </c>
      <c r="C9387" s="12" t="s">
        <v>9818</v>
      </c>
      <c r="D9387" s="12" t="s">
        <v>1489</v>
      </c>
      <c r="E9387" s="17" t="s">
        <v>433</v>
      </c>
      <c r="F9387" s="25" t="str">
        <f>LEFT(E9387,MIN(FIND({0,1,2,3,4,5,6,7,8,9},ASC(E9387)&amp;1234567890))-1)</f>
        <v>Sr</v>
      </c>
      <c r="G9387" s="25">
        <f t="shared" si="292"/>
        <v>1</v>
      </c>
      <c r="H9387" s="25">
        <f>VLOOKUP(F9387,Table!$A$2:$C$121,2,0)</f>
        <v>2</v>
      </c>
      <c r="I9387" s="26">
        <f>VLOOKUP(F9387,Table!$A$2:$C$121,3,0)</f>
        <v>5</v>
      </c>
      <c r="J9387" s="17" t="s">
        <v>383</v>
      </c>
      <c r="K9387" s="25" t="str">
        <f>LEFT(J9387,MIN(FIND({0,1,2,3,4,5,6,7,8,9},ASC(J9387)&amp;1234567890))-1)</f>
        <v>C</v>
      </c>
      <c r="L9387" s="25">
        <f t="shared" si="293"/>
        <v>2</v>
      </c>
      <c r="M9387" s="25">
        <f>VLOOKUP(K9387,Table!$A$2:$C$121,2,0)</f>
        <v>14</v>
      </c>
      <c r="N9387" s="26">
        <f>VLOOKUP(K9387,Table!$A$2:$C$121,3,0)</f>
        <v>2</v>
      </c>
      <c r="O9387" s="13" t="str">
        <f>VLOOKUP(A9387,Table!$U$1:$V$230,2,0)</f>
        <v>Cubic</v>
      </c>
      <c r="P9387" s="1"/>
    </row>
    <row r="9388" spans="1:16">
      <c r="A9388" s="12">
        <v>225</v>
      </c>
      <c r="B9388" s="12">
        <v>91484</v>
      </c>
      <c r="C9388" s="12" t="s">
        <v>9818</v>
      </c>
      <c r="D9388" s="12" t="s">
        <v>10096</v>
      </c>
      <c r="E9388" s="17" t="s">
        <v>615</v>
      </c>
      <c r="F9388" s="25" t="str">
        <f>LEFT(E9388,MIN(FIND({0,1,2,3,4,5,6,7,8,9},ASC(E9388)&amp;1234567890))-1)</f>
        <v>Nd</v>
      </c>
      <c r="G9388" s="25">
        <f t="shared" si="292"/>
        <v>1</v>
      </c>
      <c r="H9388" s="25">
        <f>VLOOKUP(F9388,Table!$A$2:$C$121,2,0)</f>
        <v>3</v>
      </c>
      <c r="I9388" s="26">
        <f>VLOOKUP(F9388,Table!$A$2:$C$121,3,0)</f>
        <v>6</v>
      </c>
      <c r="J9388" s="17" t="s">
        <v>14329</v>
      </c>
      <c r="K9388" s="25" t="str">
        <f>LEFT(J9388,MIN(FIND({0,1,2,3,4,5,6,7,8,9},ASC(J9388)&amp;1234567890))-1)</f>
        <v>D</v>
      </c>
      <c r="L9388" s="25">
        <f t="shared" si="293"/>
        <v>2.61</v>
      </c>
      <c r="M9388" s="25">
        <f>VLOOKUP(K9388,Table!$A$2:$C$121,2,0)</f>
        <v>1</v>
      </c>
      <c r="N9388" s="26">
        <f>VLOOKUP(K9388,Table!$A$2:$C$121,3,0)</f>
        <v>1</v>
      </c>
      <c r="O9388" s="13" t="str">
        <f>VLOOKUP(A9388,Table!$U$1:$V$230,2,0)</f>
        <v>Cubic</v>
      </c>
      <c r="P9388" s="1"/>
    </row>
    <row r="9389" spans="1:16">
      <c r="A9389" s="12">
        <v>225</v>
      </c>
      <c r="B9389" s="12">
        <v>92095</v>
      </c>
      <c r="C9389" s="12" t="s">
        <v>9818</v>
      </c>
      <c r="D9389" s="12" t="s">
        <v>1195</v>
      </c>
      <c r="E9389" s="17" t="s">
        <v>377</v>
      </c>
      <c r="F9389" s="25" t="str">
        <f>LEFT(E9389,MIN(FIND({0,1,2,3,4,5,6,7,8,9},ASC(E9389)&amp;1234567890))-1)</f>
        <v>Zr</v>
      </c>
      <c r="G9389" s="25">
        <f t="shared" si="292"/>
        <v>1</v>
      </c>
      <c r="H9389" s="25">
        <f>VLOOKUP(F9389,Table!$A$2:$C$121,2,0)</f>
        <v>4</v>
      </c>
      <c r="I9389" s="26">
        <f>VLOOKUP(F9389,Table!$A$2:$C$121,3,0)</f>
        <v>5</v>
      </c>
      <c r="J9389" s="17" t="s">
        <v>32</v>
      </c>
      <c r="K9389" s="25" t="str">
        <f>LEFT(J9389,MIN(FIND({0,1,2,3,4,5,6,7,8,9},ASC(J9389)&amp;1234567890))-1)</f>
        <v>O</v>
      </c>
      <c r="L9389" s="25">
        <f t="shared" si="293"/>
        <v>2</v>
      </c>
      <c r="M9389" s="25">
        <f>VLOOKUP(K9389,Table!$A$2:$C$121,2,0)</f>
        <v>16</v>
      </c>
      <c r="N9389" s="26">
        <f>VLOOKUP(K9389,Table!$A$2:$C$121,3,0)</f>
        <v>2</v>
      </c>
      <c r="O9389" s="13" t="str">
        <f>VLOOKUP(A9389,Table!$U$1:$V$230,2,0)</f>
        <v>Cubic</v>
      </c>
      <c r="P9389" s="1"/>
    </row>
    <row r="9390" spans="1:16">
      <c r="A9390" s="12">
        <v>225</v>
      </c>
      <c r="B9390" s="12">
        <v>56259</v>
      </c>
      <c r="C9390" s="12" t="s">
        <v>9818</v>
      </c>
      <c r="D9390" s="12" t="s">
        <v>10097</v>
      </c>
      <c r="E9390" s="17" t="s">
        <v>539</v>
      </c>
      <c r="F9390" s="25" t="str">
        <f>LEFT(E9390,MIN(FIND({0,1,2,3,4,5,6,7,8,9},ASC(E9390)&amp;1234567890))-1)</f>
        <v>Pt</v>
      </c>
      <c r="G9390" s="25">
        <f t="shared" si="292"/>
        <v>1</v>
      </c>
      <c r="H9390" s="25">
        <f>VLOOKUP(F9390,Table!$A$2:$C$121,2,0)</f>
        <v>10</v>
      </c>
      <c r="I9390" s="26">
        <f>VLOOKUP(F9390,Table!$A$2:$C$121,3,0)</f>
        <v>6</v>
      </c>
      <c r="J9390" s="17" t="s">
        <v>11641</v>
      </c>
      <c r="K9390" s="25" t="str">
        <f>LEFT(J9390,MIN(FIND({0,1,2,3,4,5,6,7,8,9},ASC(J9390)&amp;1234567890))-1)</f>
        <v>In</v>
      </c>
      <c r="L9390" s="25">
        <f t="shared" si="293"/>
        <v>2</v>
      </c>
      <c r="M9390" s="25">
        <f>VLOOKUP(K9390,Table!$A$2:$C$121,2,0)</f>
        <v>13</v>
      </c>
      <c r="N9390" s="26">
        <f>VLOOKUP(K9390,Table!$A$2:$C$121,3,0)</f>
        <v>5</v>
      </c>
      <c r="O9390" s="13" t="str">
        <f>VLOOKUP(A9390,Table!$U$1:$V$230,2,0)</f>
        <v>Cubic</v>
      </c>
      <c r="P9390" s="1"/>
    </row>
    <row r="9391" spans="1:16">
      <c r="A9391" s="12">
        <v>225</v>
      </c>
      <c r="B9391" s="12">
        <v>56281</v>
      </c>
      <c r="C9391" s="12" t="s">
        <v>9818</v>
      </c>
      <c r="D9391" s="12" t="s">
        <v>10098</v>
      </c>
      <c r="E9391" s="17" t="s">
        <v>11292</v>
      </c>
      <c r="F9391" s="25" t="str">
        <f>LEFT(E9391,MIN(FIND({0,1,2,3,4,5,6,7,8,9},ASC(E9391)&amp;1234567890))-1)</f>
        <v>Fe</v>
      </c>
      <c r="G9391" s="25">
        <f t="shared" si="292"/>
        <v>3</v>
      </c>
      <c r="H9391" s="25">
        <f>VLOOKUP(F9391,Table!$A$2:$C$121,2,0)</f>
        <v>8</v>
      </c>
      <c r="I9391" s="26">
        <f>VLOOKUP(F9391,Table!$A$2:$C$121,3,0)</f>
        <v>4</v>
      </c>
      <c r="J9391" s="17" t="s">
        <v>31</v>
      </c>
      <c r="K9391" s="25" t="str">
        <f>LEFT(J9391,MIN(FIND({0,1,2,3,4,5,6,7,8,9},ASC(J9391)&amp;1234567890))-1)</f>
        <v>Si</v>
      </c>
      <c r="L9391" s="25">
        <f t="shared" si="293"/>
        <v>1</v>
      </c>
      <c r="M9391" s="25">
        <f>VLOOKUP(K9391,Table!$A$2:$C$121,2,0)</f>
        <v>14</v>
      </c>
      <c r="N9391" s="26">
        <f>VLOOKUP(K9391,Table!$A$2:$C$121,3,0)</f>
        <v>3</v>
      </c>
      <c r="O9391" s="13" t="str">
        <f>VLOOKUP(A9391,Table!$U$1:$V$230,2,0)</f>
        <v>Cubic</v>
      </c>
      <c r="P9391" s="1"/>
    </row>
    <row r="9392" spans="1:16">
      <c r="A9392" s="12">
        <v>225</v>
      </c>
      <c r="B9392" s="12">
        <v>56392</v>
      </c>
      <c r="C9392" s="12" t="s">
        <v>9818</v>
      </c>
      <c r="D9392" s="12" t="s">
        <v>10099</v>
      </c>
      <c r="E9392" s="17" t="s">
        <v>13131</v>
      </c>
      <c r="F9392" s="25" t="str">
        <f>LEFT(E9392,MIN(FIND({0,1,2,3,4,5,6,7,8,9},ASC(E9392)&amp;1234567890))-1)</f>
        <v>Ac</v>
      </c>
      <c r="G9392" s="25">
        <f t="shared" si="292"/>
        <v>1</v>
      </c>
      <c r="H9392" s="25">
        <f>VLOOKUP(F9392,Table!$A$2:$C$121,2,0)</f>
        <v>3</v>
      </c>
      <c r="I9392" s="26">
        <f>VLOOKUP(F9392,Table!$A$2:$C$121,3,0)</f>
        <v>7</v>
      </c>
      <c r="J9392" s="17" t="s">
        <v>11764</v>
      </c>
      <c r="K9392" s="25" t="str">
        <f>LEFT(J9392,MIN(FIND({0,1,2,3,4,5,6,7,8,9},ASC(J9392)&amp;1234567890))-1)</f>
        <v>H</v>
      </c>
      <c r="L9392" s="25">
        <f t="shared" si="293"/>
        <v>2</v>
      </c>
      <c r="M9392" s="25">
        <f>VLOOKUP(K9392,Table!$A$2:$C$121,2,0)</f>
        <v>1</v>
      </c>
      <c r="N9392" s="26">
        <f>VLOOKUP(K9392,Table!$A$2:$C$121,3,0)</f>
        <v>1</v>
      </c>
      <c r="O9392" s="13" t="str">
        <f>VLOOKUP(A9392,Table!$U$1:$V$230,2,0)</f>
        <v>Cubic</v>
      </c>
      <c r="P9392" s="1"/>
    </row>
    <row r="9393" spans="1:16">
      <c r="A9393" s="12">
        <v>225</v>
      </c>
      <c r="B9393" s="12">
        <v>56612</v>
      </c>
      <c r="C9393" s="12" t="s">
        <v>9818</v>
      </c>
      <c r="D9393" s="12" t="s">
        <v>968</v>
      </c>
      <c r="E9393" s="17" t="s">
        <v>50</v>
      </c>
      <c r="F9393" s="25" t="str">
        <f>LEFT(E9393,MIN(FIND({0,1,2,3,4,5,6,7,8,9},ASC(E9393)&amp;1234567890))-1)</f>
        <v>Ti</v>
      </c>
      <c r="G9393" s="25">
        <f t="shared" si="292"/>
        <v>1</v>
      </c>
      <c r="H9393" s="25">
        <f>VLOOKUP(F9393,Table!$A$2:$C$121,2,0)</f>
        <v>4</v>
      </c>
      <c r="I9393" s="26">
        <f>VLOOKUP(F9393,Table!$A$2:$C$121,3,0)</f>
        <v>4</v>
      </c>
      <c r="J9393" s="17" t="s">
        <v>371</v>
      </c>
      <c r="K9393" s="25" t="str">
        <f>LEFT(J9393,MIN(FIND({0,1,2,3,4,5,6,7,8,9},ASC(J9393)&amp;1234567890))-1)</f>
        <v>O</v>
      </c>
      <c r="L9393" s="25">
        <f t="shared" si="293"/>
        <v>1</v>
      </c>
      <c r="M9393" s="25">
        <f>VLOOKUP(K9393,Table!$A$2:$C$121,2,0)</f>
        <v>16</v>
      </c>
      <c r="N9393" s="26">
        <f>VLOOKUP(K9393,Table!$A$2:$C$121,3,0)</f>
        <v>2</v>
      </c>
      <c r="O9393" s="13" t="str">
        <f>VLOOKUP(A9393,Table!$U$1:$V$230,2,0)</f>
        <v>Cubic</v>
      </c>
      <c r="P9393" s="1"/>
    </row>
    <row r="9394" spans="1:16">
      <c r="A9394" s="12">
        <v>225</v>
      </c>
      <c r="B9394" s="12">
        <v>56815</v>
      </c>
      <c r="C9394" s="12" t="s">
        <v>9818</v>
      </c>
      <c r="D9394" s="12" t="s">
        <v>10100</v>
      </c>
      <c r="E9394" s="17" t="s">
        <v>590</v>
      </c>
      <c r="F9394" s="25" t="str">
        <f>LEFT(E9394,MIN(FIND({0,1,2,3,4,5,6,7,8,9},ASC(E9394)&amp;1234567890))-1)</f>
        <v>Sm</v>
      </c>
      <c r="G9394" s="25">
        <f t="shared" si="292"/>
        <v>1</v>
      </c>
      <c r="H9394" s="25">
        <f>VLOOKUP(F9394,Table!$A$2:$C$121,2,0)</f>
        <v>3</v>
      </c>
      <c r="I9394" s="26">
        <f>VLOOKUP(F9394,Table!$A$2:$C$121,3,0)</f>
        <v>6</v>
      </c>
      <c r="J9394" s="17" t="s">
        <v>11632</v>
      </c>
      <c r="K9394" s="25" t="str">
        <f>LEFT(J9394,MIN(FIND({0,1,2,3,4,5,6,7,8,9},ASC(J9394)&amp;1234567890))-1)</f>
        <v>F</v>
      </c>
      <c r="L9394" s="25">
        <f t="shared" si="293"/>
        <v>2</v>
      </c>
      <c r="M9394" s="25">
        <f>VLOOKUP(K9394,Table!$A$2:$C$121,2,0)</f>
        <v>17</v>
      </c>
      <c r="N9394" s="26">
        <f>VLOOKUP(K9394,Table!$A$2:$C$121,3,0)</f>
        <v>2</v>
      </c>
      <c r="O9394" s="13" t="str">
        <f>VLOOKUP(A9394,Table!$U$1:$V$230,2,0)</f>
        <v>Cubic</v>
      </c>
      <c r="P9394" s="1"/>
    </row>
    <row r="9395" spans="1:16">
      <c r="A9395" s="12">
        <v>225</v>
      </c>
      <c r="B9395" s="12">
        <v>52006</v>
      </c>
      <c r="C9395" s="12" t="s">
        <v>9818</v>
      </c>
      <c r="D9395" s="12" t="s">
        <v>9135</v>
      </c>
      <c r="E9395" s="17" t="s">
        <v>11331</v>
      </c>
      <c r="F9395" s="25" t="str">
        <f>LEFT(E9395,MIN(FIND({0,1,2,3,4,5,6,7,8,9},ASC(E9395)&amp;1234567890))-1)</f>
        <v>Ce</v>
      </c>
      <c r="G9395" s="25">
        <f t="shared" si="292"/>
        <v>1</v>
      </c>
      <c r="H9395" s="25">
        <f>VLOOKUP(F9395,Table!$A$2:$C$121,2,0)</f>
        <v>3</v>
      </c>
      <c r="I9395" s="26">
        <f>VLOOKUP(F9395,Table!$A$2:$C$121,3,0)</f>
        <v>6</v>
      </c>
      <c r="J9395" s="17" t="s">
        <v>11467</v>
      </c>
      <c r="K9395" s="25" t="str">
        <f>LEFT(J9395,MIN(FIND({0,1,2,3,4,5,6,7,8,9},ASC(J9395)&amp;1234567890))-1)</f>
        <v>P</v>
      </c>
      <c r="L9395" s="25">
        <f t="shared" si="293"/>
        <v>1</v>
      </c>
      <c r="M9395" s="25">
        <f>VLOOKUP(K9395,Table!$A$2:$C$121,2,0)</f>
        <v>15</v>
      </c>
      <c r="N9395" s="26">
        <f>VLOOKUP(K9395,Table!$A$2:$C$121,3,0)</f>
        <v>3</v>
      </c>
      <c r="O9395" s="13" t="str">
        <f>VLOOKUP(A9395,Table!$U$1:$V$230,2,0)</f>
        <v>Cubic</v>
      </c>
      <c r="P9395" s="1"/>
    </row>
    <row r="9396" spans="1:16">
      <c r="A9396" s="12">
        <v>225</v>
      </c>
      <c r="B9396" s="12">
        <v>52007</v>
      </c>
      <c r="C9396" s="12" t="s">
        <v>9818</v>
      </c>
      <c r="D9396" s="12" t="s">
        <v>10101</v>
      </c>
      <c r="E9396" s="17" t="s">
        <v>11332</v>
      </c>
      <c r="F9396" s="25" t="str">
        <f>LEFT(E9396,MIN(FIND({0,1,2,3,4,5,6,7,8,9},ASC(E9396)&amp;1234567890))-1)</f>
        <v>Pr</v>
      </c>
      <c r="G9396" s="25">
        <f t="shared" si="292"/>
        <v>1</v>
      </c>
      <c r="H9396" s="25">
        <f>VLOOKUP(F9396,Table!$A$2:$C$121,2,0)</f>
        <v>3</v>
      </c>
      <c r="I9396" s="26">
        <f>VLOOKUP(F9396,Table!$A$2:$C$121,3,0)</f>
        <v>6</v>
      </c>
      <c r="J9396" s="17" t="s">
        <v>11467</v>
      </c>
      <c r="K9396" s="25" t="str">
        <f>LEFT(J9396,MIN(FIND({0,1,2,3,4,5,6,7,8,9},ASC(J9396)&amp;1234567890))-1)</f>
        <v>P</v>
      </c>
      <c r="L9396" s="25">
        <f t="shared" si="293"/>
        <v>1</v>
      </c>
      <c r="M9396" s="25">
        <f>VLOOKUP(K9396,Table!$A$2:$C$121,2,0)</f>
        <v>15</v>
      </c>
      <c r="N9396" s="26">
        <f>VLOOKUP(K9396,Table!$A$2:$C$121,3,0)</f>
        <v>3</v>
      </c>
      <c r="O9396" s="13" t="str">
        <f>VLOOKUP(A9396,Table!$U$1:$V$230,2,0)</f>
        <v>Cubic</v>
      </c>
      <c r="P9396" s="1"/>
    </row>
    <row r="9397" spans="1:16">
      <c r="A9397" s="12">
        <v>225</v>
      </c>
      <c r="B9397" s="12">
        <v>52008</v>
      </c>
      <c r="C9397" s="12" t="s">
        <v>9818</v>
      </c>
      <c r="D9397" s="12" t="s">
        <v>4257</v>
      </c>
      <c r="E9397" s="17" t="s">
        <v>46</v>
      </c>
      <c r="F9397" s="25" t="str">
        <f>LEFT(E9397,MIN(FIND({0,1,2,3,4,5,6,7,8,9},ASC(E9397)&amp;1234567890))-1)</f>
        <v>La</v>
      </c>
      <c r="G9397" s="25">
        <f t="shared" si="292"/>
        <v>1</v>
      </c>
      <c r="H9397" s="25">
        <f>VLOOKUP(F9397,Table!$A$2:$C$121,2,0)</f>
        <v>3</v>
      </c>
      <c r="I9397" s="26">
        <f>VLOOKUP(F9397,Table!$A$2:$C$121,3,0)</f>
        <v>6</v>
      </c>
      <c r="J9397" s="17" t="s">
        <v>540</v>
      </c>
      <c r="K9397" s="25" t="str">
        <f>LEFT(J9397,MIN(FIND({0,1,2,3,4,5,6,7,8,9},ASC(J9397)&amp;1234567890))-1)</f>
        <v>As</v>
      </c>
      <c r="L9397" s="25">
        <f t="shared" si="293"/>
        <v>1</v>
      </c>
      <c r="M9397" s="25">
        <f>VLOOKUP(K9397,Table!$A$2:$C$121,2,0)</f>
        <v>15</v>
      </c>
      <c r="N9397" s="26">
        <f>VLOOKUP(K9397,Table!$A$2:$C$121,3,0)</f>
        <v>4</v>
      </c>
      <c r="O9397" s="13" t="str">
        <f>VLOOKUP(A9397,Table!$U$1:$V$230,2,0)</f>
        <v>Cubic</v>
      </c>
      <c r="P9397" s="1"/>
    </row>
    <row r="9398" spans="1:16">
      <c r="A9398" s="12">
        <v>225</v>
      </c>
      <c r="B9398" s="12">
        <v>52010</v>
      </c>
      <c r="C9398" s="12" t="s">
        <v>9818</v>
      </c>
      <c r="D9398" s="12" t="s">
        <v>4278</v>
      </c>
      <c r="E9398" s="17" t="s">
        <v>11332</v>
      </c>
      <c r="F9398" s="25" t="str">
        <f>LEFT(E9398,MIN(FIND({0,1,2,3,4,5,6,7,8,9},ASC(E9398)&amp;1234567890))-1)</f>
        <v>Pr</v>
      </c>
      <c r="G9398" s="25">
        <f t="shared" si="292"/>
        <v>1</v>
      </c>
      <c r="H9398" s="25">
        <f>VLOOKUP(F9398,Table!$A$2:$C$121,2,0)</f>
        <v>3</v>
      </c>
      <c r="I9398" s="26">
        <f>VLOOKUP(F9398,Table!$A$2:$C$121,3,0)</f>
        <v>6</v>
      </c>
      <c r="J9398" s="17" t="s">
        <v>540</v>
      </c>
      <c r="K9398" s="25" t="str">
        <f>LEFT(J9398,MIN(FIND({0,1,2,3,4,5,6,7,8,9},ASC(J9398)&amp;1234567890))-1)</f>
        <v>As</v>
      </c>
      <c r="L9398" s="25">
        <f t="shared" si="293"/>
        <v>1</v>
      </c>
      <c r="M9398" s="25">
        <f>VLOOKUP(K9398,Table!$A$2:$C$121,2,0)</f>
        <v>15</v>
      </c>
      <c r="N9398" s="26">
        <f>VLOOKUP(K9398,Table!$A$2:$C$121,3,0)</f>
        <v>4</v>
      </c>
      <c r="O9398" s="13" t="str">
        <f>VLOOKUP(A9398,Table!$U$1:$V$230,2,0)</f>
        <v>Cubic</v>
      </c>
      <c r="P9398" s="1"/>
    </row>
    <row r="9399" spans="1:16">
      <c r="A9399" s="12">
        <v>225</v>
      </c>
      <c r="B9399" s="12">
        <v>52012</v>
      </c>
      <c r="C9399" s="12" t="s">
        <v>9818</v>
      </c>
      <c r="D9399" s="12" t="s">
        <v>4195</v>
      </c>
      <c r="E9399" s="17" t="s">
        <v>11331</v>
      </c>
      <c r="F9399" s="25" t="str">
        <f>LEFT(E9399,MIN(FIND({0,1,2,3,4,5,6,7,8,9},ASC(E9399)&amp;1234567890))-1)</f>
        <v>Ce</v>
      </c>
      <c r="G9399" s="25">
        <f t="shared" si="292"/>
        <v>1</v>
      </c>
      <c r="H9399" s="25">
        <f>VLOOKUP(F9399,Table!$A$2:$C$121,2,0)</f>
        <v>3</v>
      </c>
      <c r="I9399" s="26">
        <f>VLOOKUP(F9399,Table!$A$2:$C$121,3,0)</f>
        <v>6</v>
      </c>
      <c r="J9399" s="17" t="s">
        <v>11645</v>
      </c>
      <c r="K9399" s="25" t="str">
        <f>LEFT(J9399,MIN(FIND({0,1,2,3,4,5,6,7,8,9},ASC(J9399)&amp;1234567890))-1)</f>
        <v>Sb</v>
      </c>
      <c r="L9399" s="25">
        <f t="shared" si="293"/>
        <v>1</v>
      </c>
      <c r="M9399" s="25">
        <f>VLOOKUP(K9399,Table!$A$2:$C$121,2,0)</f>
        <v>15</v>
      </c>
      <c r="N9399" s="26">
        <f>VLOOKUP(K9399,Table!$A$2:$C$121,3,0)</f>
        <v>5</v>
      </c>
      <c r="O9399" s="13" t="str">
        <f>VLOOKUP(A9399,Table!$U$1:$V$230,2,0)</f>
        <v>Cubic</v>
      </c>
      <c r="P9399" s="1"/>
    </row>
    <row r="9400" spans="1:16">
      <c r="A9400" s="12">
        <v>225</v>
      </c>
      <c r="B9400" s="12">
        <v>52107</v>
      </c>
      <c r="C9400" s="12" t="s">
        <v>9818</v>
      </c>
      <c r="D9400" s="12" t="s">
        <v>1831</v>
      </c>
      <c r="E9400" s="17" t="s">
        <v>11291</v>
      </c>
      <c r="F9400" s="25" t="str">
        <f>LEFT(E9400,MIN(FIND({0,1,2,3,4,5,6,7,8,9},ASC(E9400)&amp;1234567890))-1)</f>
        <v>Sn</v>
      </c>
      <c r="G9400" s="25">
        <f t="shared" si="292"/>
        <v>1</v>
      </c>
      <c r="H9400" s="25">
        <f>VLOOKUP(F9400,Table!$A$2:$C$121,2,0)</f>
        <v>14</v>
      </c>
      <c r="I9400" s="26">
        <f>VLOOKUP(F9400,Table!$A$2:$C$121,3,0)</f>
        <v>5</v>
      </c>
      <c r="J9400" s="17" t="s">
        <v>379</v>
      </c>
      <c r="K9400" s="25" t="str">
        <f>LEFT(J9400,MIN(FIND({0,1,2,3,4,5,6,7,8,9},ASC(J9400)&amp;1234567890))-1)</f>
        <v>S</v>
      </c>
      <c r="L9400" s="25">
        <f t="shared" si="293"/>
        <v>1</v>
      </c>
      <c r="M9400" s="25">
        <f>VLOOKUP(K9400,Table!$A$2:$C$121,2,0)</f>
        <v>16</v>
      </c>
      <c r="N9400" s="26">
        <f>VLOOKUP(K9400,Table!$A$2:$C$121,3,0)</f>
        <v>3</v>
      </c>
      <c r="O9400" s="13" t="str">
        <f>VLOOKUP(A9400,Table!$U$1:$V$230,2,0)</f>
        <v>Cubic</v>
      </c>
      <c r="P9400" s="1"/>
    </row>
    <row r="9401" spans="1:16">
      <c r="A9401" s="12">
        <v>225</v>
      </c>
      <c r="B9401" s="12">
        <v>52204</v>
      </c>
      <c r="C9401" s="12" t="s">
        <v>9818</v>
      </c>
      <c r="D9401" s="12" t="s">
        <v>10102</v>
      </c>
      <c r="E9401" s="17" t="s">
        <v>11334</v>
      </c>
      <c r="F9401" s="25" t="str">
        <f>LEFT(E9401,MIN(FIND({0,1,2,3,4,5,6,7,8,9},ASC(E9401)&amp;1234567890))-1)</f>
        <v>Tm</v>
      </c>
      <c r="G9401" s="25">
        <f t="shared" si="292"/>
        <v>1</v>
      </c>
      <c r="H9401" s="25">
        <f>VLOOKUP(F9401,Table!$A$2:$C$121,2,0)</f>
        <v>3</v>
      </c>
      <c r="I9401" s="26">
        <f>VLOOKUP(F9401,Table!$A$2:$C$121,3,0)</f>
        <v>6</v>
      </c>
      <c r="J9401" s="17" t="s">
        <v>379</v>
      </c>
      <c r="K9401" s="25" t="str">
        <f>LEFT(J9401,MIN(FIND({0,1,2,3,4,5,6,7,8,9},ASC(J9401)&amp;1234567890))-1)</f>
        <v>S</v>
      </c>
      <c r="L9401" s="25">
        <f t="shared" si="293"/>
        <v>1</v>
      </c>
      <c r="M9401" s="25">
        <f>VLOOKUP(K9401,Table!$A$2:$C$121,2,0)</f>
        <v>16</v>
      </c>
      <c r="N9401" s="26">
        <f>VLOOKUP(K9401,Table!$A$2:$C$121,3,0)</f>
        <v>3</v>
      </c>
      <c r="O9401" s="13" t="str">
        <f>VLOOKUP(A9401,Table!$U$1:$V$230,2,0)</f>
        <v>Cubic</v>
      </c>
      <c r="P9401" s="1"/>
    </row>
    <row r="9402" spans="1:16">
      <c r="A9402" s="12">
        <v>225</v>
      </c>
      <c r="B9402" s="12">
        <v>52219</v>
      </c>
      <c r="C9402" s="12" t="s">
        <v>9818</v>
      </c>
      <c r="D9402" s="12" t="s">
        <v>10103</v>
      </c>
      <c r="E9402" s="17" t="s">
        <v>530</v>
      </c>
      <c r="F9402" s="25" t="str">
        <f>LEFT(E9402,MIN(FIND({0,1,2,3,4,5,6,7,8,9},ASC(E9402)&amp;1234567890))-1)</f>
        <v>Yb</v>
      </c>
      <c r="G9402" s="25">
        <f t="shared" si="292"/>
        <v>1</v>
      </c>
      <c r="H9402" s="25">
        <f>VLOOKUP(F9402,Table!$A$2:$C$121,2,0)</f>
        <v>3</v>
      </c>
      <c r="I9402" s="26">
        <f>VLOOKUP(F9402,Table!$A$2:$C$121,3,0)</f>
        <v>6</v>
      </c>
      <c r="J9402" s="17" t="s">
        <v>379</v>
      </c>
      <c r="K9402" s="25" t="str">
        <f>LEFT(J9402,MIN(FIND({0,1,2,3,4,5,6,7,8,9},ASC(J9402)&amp;1234567890))-1)</f>
        <v>S</v>
      </c>
      <c r="L9402" s="25">
        <f t="shared" si="293"/>
        <v>1</v>
      </c>
      <c r="M9402" s="25">
        <f>VLOOKUP(K9402,Table!$A$2:$C$121,2,0)</f>
        <v>16</v>
      </c>
      <c r="N9402" s="26">
        <f>VLOOKUP(K9402,Table!$A$2:$C$121,3,0)</f>
        <v>3</v>
      </c>
      <c r="O9402" s="13" t="str">
        <f>VLOOKUP(A9402,Table!$U$1:$V$230,2,0)</f>
        <v>Cubic</v>
      </c>
      <c r="P9402" s="1"/>
    </row>
    <row r="9403" spans="1:16">
      <c r="A9403" s="12">
        <v>225</v>
      </c>
      <c r="B9403" s="12">
        <v>52224</v>
      </c>
      <c r="C9403" s="12" t="s">
        <v>9818</v>
      </c>
      <c r="D9403" s="12" t="s">
        <v>4437</v>
      </c>
      <c r="E9403" s="17" t="s">
        <v>377</v>
      </c>
      <c r="F9403" s="25" t="str">
        <f>LEFT(E9403,MIN(FIND({0,1,2,3,4,5,6,7,8,9},ASC(E9403)&amp;1234567890))-1)</f>
        <v>Zr</v>
      </c>
      <c r="G9403" s="25">
        <f t="shared" si="292"/>
        <v>1</v>
      </c>
      <c r="H9403" s="25">
        <f>VLOOKUP(F9403,Table!$A$2:$C$121,2,0)</f>
        <v>4</v>
      </c>
      <c r="I9403" s="26">
        <f>VLOOKUP(F9403,Table!$A$2:$C$121,3,0)</f>
        <v>5</v>
      </c>
      <c r="J9403" s="17" t="s">
        <v>379</v>
      </c>
      <c r="K9403" s="25" t="str">
        <f>LEFT(J9403,MIN(FIND({0,1,2,3,4,5,6,7,8,9},ASC(J9403)&amp;1234567890))-1)</f>
        <v>S</v>
      </c>
      <c r="L9403" s="25">
        <f t="shared" si="293"/>
        <v>1</v>
      </c>
      <c r="M9403" s="25">
        <f>VLOOKUP(K9403,Table!$A$2:$C$121,2,0)</f>
        <v>16</v>
      </c>
      <c r="N9403" s="26">
        <f>VLOOKUP(K9403,Table!$A$2:$C$121,3,0)</f>
        <v>3</v>
      </c>
      <c r="O9403" s="13" t="str">
        <f>VLOOKUP(A9403,Table!$U$1:$V$230,2,0)</f>
        <v>Cubic</v>
      </c>
      <c r="P9403" s="1"/>
    </row>
    <row r="9404" spans="1:16">
      <c r="A9404" s="12">
        <v>225</v>
      </c>
      <c r="B9404" s="12">
        <v>52303</v>
      </c>
      <c r="C9404" s="12" t="s">
        <v>9818</v>
      </c>
      <c r="D9404" s="12" t="s">
        <v>6170</v>
      </c>
      <c r="E9404" s="17" t="s">
        <v>11291</v>
      </c>
      <c r="F9404" s="25" t="str">
        <f>LEFT(E9404,MIN(FIND({0,1,2,3,4,5,6,7,8,9},ASC(E9404)&amp;1234567890))-1)</f>
        <v>Sn</v>
      </c>
      <c r="G9404" s="25">
        <f t="shared" si="292"/>
        <v>1</v>
      </c>
      <c r="H9404" s="25">
        <f>VLOOKUP(F9404,Table!$A$2:$C$121,2,0)</f>
        <v>14</v>
      </c>
      <c r="I9404" s="26">
        <f>VLOOKUP(F9404,Table!$A$2:$C$121,3,0)</f>
        <v>5</v>
      </c>
      <c r="J9404" s="17" t="s">
        <v>11645</v>
      </c>
      <c r="K9404" s="25" t="str">
        <f>LEFT(J9404,MIN(FIND({0,1,2,3,4,5,6,7,8,9},ASC(J9404)&amp;1234567890))-1)</f>
        <v>Sb</v>
      </c>
      <c r="L9404" s="25">
        <f t="shared" si="293"/>
        <v>1</v>
      </c>
      <c r="M9404" s="25">
        <f>VLOOKUP(K9404,Table!$A$2:$C$121,2,0)</f>
        <v>15</v>
      </c>
      <c r="N9404" s="26">
        <f>VLOOKUP(K9404,Table!$A$2:$C$121,3,0)</f>
        <v>5</v>
      </c>
      <c r="O9404" s="13" t="str">
        <f>VLOOKUP(A9404,Table!$U$1:$V$230,2,0)</f>
        <v>Cubic</v>
      </c>
      <c r="P9404" s="1"/>
    </row>
    <row r="9405" spans="1:16">
      <c r="A9405" s="12">
        <v>225</v>
      </c>
      <c r="B9405" s="12">
        <v>52447</v>
      </c>
      <c r="C9405" s="12" t="s">
        <v>9818</v>
      </c>
      <c r="D9405" s="12" t="s">
        <v>10104</v>
      </c>
      <c r="E9405" s="17" t="s">
        <v>11334</v>
      </c>
      <c r="F9405" s="25" t="str">
        <f>LEFT(E9405,MIN(FIND({0,1,2,3,4,5,6,7,8,9},ASC(E9405)&amp;1234567890))-1)</f>
        <v>Tm</v>
      </c>
      <c r="G9405" s="25">
        <f t="shared" si="292"/>
        <v>1</v>
      </c>
      <c r="H9405" s="25">
        <f>VLOOKUP(F9405,Table!$A$2:$C$121,2,0)</f>
        <v>3</v>
      </c>
      <c r="I9405" s="26">
        <f>VLOOKUP(F9405,Table!$A$2:$C$121,3,0)</f>
        <v>6</v>
      </c>
      <c r="J9405" s="17" t="s">
        <v>47</v>
      </c>
      <c r="K9405" s="25" t="str">
        <f>LEFT(J9405,MIN(FIND({0,1,2,3,4,5,6,7,8,9},ASC(J9405)&amp;1234567890))-1)</f>
        <v>Se</v>
      </c>
      <c r="L9405" s="25">
        <f t="shared" si="293"/>
        <v>1</v>
      </c>
      <c r="M9405" s="25">
        <f>VLOOKUP(K9405,Table!$A$2:$C$121,2,0)</f>
        <v>16</v>
      </c>
      <c r="N9405" s="26">
        <f>VLOOKUP(K9405,Table!$A$2:$C$121,3,0)</f>
        <v>4</v>
      </c>
      <c r="O9405" s="13" t="str">
        <f>VLOOKUP(A9405,Table!$U$1:$V$230,2,0)</f>
        <v>Cubic</v>
      </c>
      <c r="P9405" s="1"/>
    </row>
    <row r="9406" spans="1:16">
      <c r="A9406" s="12">
        <v>225</v>
      </c>
      <c r="B9406" s="12">
        <v>52450</v>
      </c>
      <c r="C9406" s="12" t="s">
        <v>9818</v>
      </c>
      <c r="D9406" s="12" t="s">
        <v>10105</v>
      </c>
      <c r="E9406" s="17" t="s">
        <v>343</v>
      </c>
      <c r="F9406" s="25" t="str">
        <f>LEFT(E9406,MIN(FIND({0,1,2,3,4,5,6,7,8,9},ASC(E9406)&amp;1234567890))-1)</f>
        <v>U</v>
      </c>
      <c r="G9406" s="25">
        <f t="shared" si="292"/>
        <v>1</v>
      </c>
      <c r="H9406" s="25">
        <f>VLOOKUP(F9406,Table!$A$2:$C$121,2,0)</f>
        <v>3</v>
      </c>
      <c r="I9406" s="26">
        <f>VLOOKUP(F9406,Table!$A$2:$C$121,3,0)</f>
        <v>7</v>
      </c>
      <c r="J9406" s="17" t="s">
        <v>47</v>
      </c>
      <c r="K9406" s="25" t="str">
        <f>LEFT(J9406,MIN(FIND({0,1,2,3,4,5,6,7,8,9},ASC(J9406)&amp;1234567890))-1)</f>
        <v>Se</v>
      </c>
      <c r="L9406" s="25">
        <f t="shared" si="293"/>
        <v>1</v>
      </c>
      <c r="M9406" s="25">
        <f>VLOOKUP(K9406,Table!$A$2:$C$121,2,0)</f>
        <v>16</v>
      </c>
      <c r="N9406" s="26">
        <f>VLOOKUP(K9406,Table!$A$2:$C$121,3,0)</f>
        <v>4</v>
      </c>
      <c r="O9406" s="13" t="str">
        <f>VLOOKUP(A9406,Table!$U$1:$V$230,2,0)</f>
        <v>Cubic</v>
      </c>
      <c r="P9406" s="1"/>
    </row>
    <row r="9407" spans="1:16">
      <c r="A9407" s="12">
        <v>225</v>
      </c>
      <c r="B9407" s="12">
        <v>52489</v>
      </c>
      <c r="C9407" s="12" t="s">
        <v>9818</v>
      </c>
      <c r="D9407" s="12" t="s">
        <v>2939</v>
      </c>
      <c r="E9407" s="17" t="s">
        <v>11291</v>
      </c>
      <c r="F9407" s="25" t="str">
        <f>LEFT(E9407,MIN(FIND({0,1,2,3,4,5,6,7,8,9},ASC(E9407)&amp;1234567890))-1)</f>
        <v>Sn</v>
      </c>
      <c r="G9407" s="25">
        <f t="shared" si="292"/>
        <v>1</v>
      </c>
      <c r="H9407" s="25">
        <f>VLOOKUP(F9407,Table!$A$2:$C$121,2,0)</f>
        <v>14</v>
      </c>
      <c r="I9407" s="26">
        <f>VLOOKUP(F9407,Table!$A$2:$C$121,3,0)</f>
        <v>5</v>
      </c>
      <c r="J9407" s="17" t="s">
        <v>328</v>
      </c>
      <c r="K9407" s="25" t="str">
        <f>LEFT(J9407,MIN(FIND({0,1,2,3,4,5,6,7,8,9},ASC(J9407)&amp;1234567890))-1)</f>
        <v>Te</v>
      </c>
      <c r="L9407" s="25">
        <f t="shared" si="293"/>
        <v>1</v>
      </c>
      <c r="M9407" s="25">
        <f>VLOOKUP(K9407,Table!$A$2:$C$121,2,0)</f>
        <v>16</v>
      </c>
      <c r="N9407" s="26">
        <f>VLOOKUP(K9407,Table!$A$2:$C$121,3,0)</f>
        <v>5</v>
      </c>
      <c r="O9407" s="13" t="str">
        <f>VLOOKUP(A9407,Table!$U$1:$V$230,2,0)</f>
        <v>Cubic</v>
      </c>
      <c r="P9407" s="1"/>
    </row>
    <row r="9408" spans="1:16">
      <c r="A9408" s="12">
        <v>225</v>
      </c>
      <c r="B9408" s="12">
        <v>52731</v>
      </c>
      <c r="C9408" s="12" t="s">
        <v>9818</v>
      </c>
      <c r="D9408" s="12" t="s">
        <v>10106</v>
      </c>
      <c r="E9408" s="17" t="s">
        <v>542</v>
      </c>
      <c r="F9408" s="25" t="str">
        <f>LEFT(E9408,MIN(FIND({0,1,2,3,4,5,6,7,8,9},ASC(E9408)&amp;1234567890))-1)</f>
        <v>Bi</v>
      </c>
      <c r="G9408" s="25">
        <f t="shared" si="292"/>
        <v>1</v>
      </c>
      <c r="H9408" s="25">
        <f>VLOOKUP(F9408,Table!$A$2:$C$121,2,0)</f>
        <v>15</v>
      </c>
      <c r="I9408" s="26">
        <f>VLOOKUP(F9408,Table!$A$2:$C$121,3,0)</f>
        <v>6</v>
      </c>
      <c r="J9408" s="17" t="s">
        <v>32</v>
      </c>
      <c r="K9408" s="25" t="str">
        <f>LEFT(J9408,MIN(FIND({0,1,2,3,4,5,6,7,8,9},ASC(J9408)&amp;1234567890))-1)</f>
        <v>O</v>
      </c>
      <c r="L9408" s="25">
        <f t="shared" si="293"/>
        <v>2</v>
      </c>
      <c r="M9408" s="25">
        <f>VLOOKUP(K9408,Table!$A$2:$C$121,2,0)</f>
        <v>16</v>
      </c>
      <c r="N9408" s="26">
        <f>VLOOKUP(K9408,Table!$A$2:$C$121,3,0)</f>
        <v>2</v>
      </c>
      <c r="O9408" s="13" t="str">
        <f>VLOOKUP(A9408,Table!$U$1:$V$230,2,0)</f>
        <v>Cubic</v>
      </c>
      <c r="P9408" s="1"/>
    </row>
    <row r="9409" spans="1:16">
      <c r="A9409" s="12">
        <v>225</v>
      </c>
      <c r="B9409" s="12">
        <v>52742</v>
      </c>
      <c r="C9409" s="12" t="s">
        <v>9818</v>
      </c>
      <c r="D9409" s="12" t="s">
        <v>10107</v>
      </c>
      <c r="E9409" s="17" t="s">
        <v>13236</v>
      </c>
      <c r="F9409" s="25" t="str">
        <f>LEFT(E9409,MIN(FIND({0,1,2,3,4,5,6,7,8,9},ASC(E9409)&amp;1234567890))-1)</f>
        <v>Bk</v>
      </c>
      <c r="G9409" s="25">
        <f t="shared" si="292"/>
        <v>1</v>
      </c>
      <c r="H9409" s="25">
        <f>VLOOKUP(F9409,Table!$A$2:$C$121,2,0)</f>
        <v>3</v>
      </c>
      <c r="I9409" s="26">
        <f>VLOOKUP(F9409,Table!$A$2:$C$121,3,0)</f>
        <v>7</v>
      </c>
      <c r="J9409" s="17" t="s">
        <v>11764</v>
      </c>
      <c r="K9409" s="25" t="str">
        <f>LEFT(J9409,MIN(FIND({0,1,2,3,4,5,6,7,8,9},ASC(J9409)&amp;1234567890))-1)</f>
        <v>H</v>
      </c>
      <c r="L9409" s="25">
        <f t="shared" si="293"/>
        <v>2</v>
      </c>
      <c r="M9409" s="25">
        <f>VLOOKUP(K9409,Table!$A$2:$C$121,2,0)</f>
        <v>1</v>
      </c>
      <c r="N9409" s="26">
        <f>VLOOKUP(K9409,Table!$A$2:$C$121,3,0)</f>
        <v>1</v>
      </c>
      <c r="O9409" s="13" t="str">
        <f>VLOOKUP(A9409,Table!$U$1:$V$230,2,0)</f>
        <v>Cubic</v>
      </c>
      <c r="P9409" s="1"/>
    </row>
    <row r="9410" spans="1:16">
      <c r="A9410" s="12">
        <v>225</v>
      </c>
      <c r="B9410" s="12">
        <v>52745</v>
      </c>
      <c r="C9410" s="12" t="s">
        <v>9818</v>
      </c>
      <c r="D9410" s="12" t="s">
        <v>10108</v>
      </c>
      <c r="E9410" s="17" t="s">
        <v>13236</v>
      </c>
      <c r="F9410" s="25" t="str">
        <f>LEFT(E9410,MIN(FIND({0,1,2,3,4,5,6,7,8,9},ASC(E9410)&amp;1234567890))-1)</f>
        <v>Bk</v>
      </c>
      <c r="G9410" s="25">
        <f t="shared" ref="G9410:G9473" si="294">IF(SUBSTITUTE(E9410,F9410,"")="",1,SUBSTITUTE(E9410,F9410,""))*1</f>
        <v>1</v>
      </c>
      <c r="H9410" s="25">
        <f>VLOOKUP(F9410,Table!$A$2:$C$121,2,0)</f>
        <v>3</v>
      </c>
      <c r="I9410" s="26">
        <f>VLOOKUP(F9410,Table!$A$2:$C$121,3,0)</f>
        <v>7</v>
      </c>
      <c r="J9410" s="17" t="s">
        <v>11467</v>
      </c>
      <c r="K9410" s="25" t="str">
        <f>LEFT(J9410,MIN(FIND({0,1,2,3,4,5,6,7,8,9},ASC(J9410)&amp;1234567890))-1)</f>
        <v>P</v>
      </c>
      <c r="L9410" s="25">
        <f t="shared" ref="L9410:L9473" si="295">IF(SUBSTITUTE(J9410,K9410,"")="",1,SUBSTITUTE(J9410,K9410,""))*1</f>
        <v>1</v>
      </c>
      <c r="M9410" s="25">
        <f>VLOOKUP(K9410,Table!$A$2:$C$121,2,0)</f>
        <v>15</v>
      </c>
      <c r="N9410" s="26">
        <f>VLOOKUP(K9410,Table!$A$2:$C$121,3,0)</f>
        <v>3</v>
      </c>
      <c r="O9410" s="13" t="str">
        <f>VLOOKUP(A9410,Table!$U$1:$V$230,2,0)</f>
        <v>Cubic</v>
      </c>
      <c r="P9410" s="1"/>
    </row>
    <row r="9411" spans="1:16">
      <c r="A9411" s="12">
        <v>225</v>
      </c>
      <c r="B9411" s="12">
        <v>52746</v>
      </c>
      <c r="C9411" s="12" t="s">
        <v>9818</v>
      </c>
      <c r="D9411" s="12" t="s">
        <v>10109</v>
      </c>
      <c r="E9411" s="17" t="s">
        <v>13236</v>
      </c>
      <c r="F9411" s="25" t="str">
        <f>LEFT(E9411,MIN(FIND({0,1,2,3,4,5,6,7,8,9},ASC(E9411)&amp;1234567890))-1)</f>
        <v>Bk</v>
      </c>
      <c r="G9411" s="25">
        <f t="shared" si="294"/>
        <v>1</v>
      </c>
      <c r="H9411" s="25">
        <f>VLOOKUP(F9411,Table!$A$2:$C$121,2,0)</f>
        <v>3</v>
      </c>
      <c r="I9411" s="26">
        <f>VLOOKUP(F9411,Table!$A$2:$C$121,3,0)</f>
        <v>7</v>
      </c>
      <c r="J9411" s="17" t="s">
        <v>11645</v>
      </c>
      <c r="K9411" s="25" t="str">
        <f>LEFT(J9411,MIN(FIND({0,1,2,3,4,5,6,7,8,9},ASC(J9411)&amp;1234567890))-1)</f>
        <v>Sb</v>
      </c>
      <c r="L9411" s="25">
        <f t="shared" si="295"/>
        <v>1</v>
      </c>
      <c r="M9411" s="25">
        <f>VLOOKUP(K9411,Table!$A$2:$C$121,2,0)</f>
        <v>15</v>
      </c>
      <c r="N9411" s="26">
        <f>VLOOKUP(K9411,Table!$A$2:$C$121,3,0)</f>
        <v>5</v>
      </c>
      <c r="O9411" s="13" t="str">
        <f>VLOOKUP(A9411,Table!$U$1:$V$230,2,0)</f>
        <v>Cubic</v>
      </c>
      <c r="P9411" s="1"/>
    </row>
    <row r="9412" spans="1:16">
      <c r="A9412" s="12">
        <v>225</v>
      </c>
      <c r="B9412" s="12">
        <v>52833</v>
      </c>
      <c r="C9412" s="12" t="s">
        <v>9818</v>
      </c>
      <c r="D9412" s="12" t="s">
        <v>6747</v>
      </c>
      <c r="E9412" s="17" t="s">
        <v>11293</v>
      </c>
      <c r="F9412" s="25" t="str">
        <f>LEFT(E9412,MIN(FIND({0,1,2,3,4,5,6,7,8,9},ASC(E9412)&amp;1234567890))-1)</f>
        <v>Cd</v>
      </c>
      <c r="G9412" s="25">
        <f t="shared" si="294"/>
        <v>1</v>
      </c>
      <c r="H9412" s="25">
        <f>VLOOKUP(F9412,Table!$A$2:$C$121,2,0)</f>
        <v>12</v>
      </c>
      <c r="I9412" s="26">
        <f>VLOOKUP(F9412,Table!$A$2:$C$121,3,0)</f>
        <v>5</v>
      </c>
      <c r="J9412" s="17" t="s">
        <v>47</v>
      </c>
      <c r="K9412" s="25" t="str">
        <f>LEFT(J9412,MIN(FIND({0,1,2,3,4,5,6,7,8,9},ASC(J9412)&amp;1234567890))-1)</f>
        <v>Se</v>
      </c>
      <c r="L9412" s="25">
        <f t="shared" si="295"/>
        <v>1</v>
      </c>
      <c r="M9412" s="25">
        <f>VLOOKUP(K9412,Table!$A$2:$C$121,2,0)</f>
        <v>16</v>
      </c>
      <c r="N9412" s="26">
        <f>VLOOKUP(K9412,Table!$A$2:$C$121,3,0)</f>
        <v>4</v>
      </c>
      <c r="O9412" s="13" t="str">
        <f>VLOOKUP(A9412,Table!$U$1:$V$230,2,0)</f>
        <v>Cubic</v>
      </c>
      <c r="P9412" s="1"/>
    </row>
    <row r="9413" spans="1:16">
      <c r="A9413" s="12">
        <v>225</v>
      </c>
      <c r="B9413" s="12">
        <v>52839</v>
      </c>
      <c r="C9413" s="12" t="s">
        <v>9818</v>
      </c>
      <c r="D9413" s="12" t="s">
        <v>1674</v>
      </c>
      <c r="E9413" s="17" t="s">
        <v>11293</v>
      </c>
      <c r="F9413" s="25" t="str">
        <f>LEFT(E9413,MIN(FIND({0,1,2,3,4,5,6,7,8,9},ASC(E9413)&amp;1234567890))-1)</f>
        <v>Cd</v>
      </c>
      <c r="G9413" s="25">
        <f t="shared" si="294"/>
        <v>1</v>
      </c>
      <c r="H9413" s="25">
        <f>VLOOKUP(F9413,Table!$A$2:$C$121,2,0)</f>
        <v>12</v>
      </c>
      <c r="I9413" s="26">
        <f>VLOOKUP(F9413,Table!$A$2:$C$121,3,0)</f>
        <v>5</v>
      </c>
      <c r="J9413" s="17" t="s">
        <v>328</v>
      </c>
      <c r="K9413" s="25" t="str">
        <f>LEFT(J9413,MIN(FIND({0,1,2,3,4,5,6,7,8,9},ASC(J9413)&amp;1234567890))-1)</f>
        <v>Te</v>
      </c>
      <c r="L9413" s="25">
        <f t="shared" si="295"/>
        <v>1</v>
      </c>
      <c r="M9413" s="25">
        <f>VLOOKUP(K9413,Table!$A$2:$C$121,2,0)</f>
        <v>16</v>
      </c>
      <c r="N9413" s="26">
        <f>VLOOKUP(K9413,Table!$A$2:$C$121,3,0)</f>
        <v>5</v>
      </c>
      <c r="O9413" s="13" t="str">
        <f>VLOOKUP(A9413,Table!$U$1:$V$230,2,0)</f>
        <v>Cubic</v>
      </c>
      <c r="P9413" s="1"/>
    </row>
    <row r="9414" spans="1:16">
      <c r="A9414" s="12">
        <v>225</v>
      </c>
      <c r="B9414" s="12">
        <v>52867</v>
      </c>
      <c r="C9414" s="12" t="s">
        <v>9818</v>
      </c>
      <c r="D9414" s="12" t="s">
        <v>10110</v>
      </c>
      <c r="E9414" s="17" t="s">
        <v>11331</v>
      </c>
      <c r="F9414" s="25" t="str">
        <f>LEFT(E9414,MIN(FIND({0,1,2,3,4,5,6,7,8,9},ASC(E9414)&amp;1234567890))-1)</f>
        <v>Ce</v>
      </c>
      <c r="G9414" s="25">
        <f t="shared" si="294"/>
        <v>1</v>
      </c>
      <c r="H9414" s="25">
        <f>VLOOKUP(F9414,Table!$A$2:$C$121,2,0)</f>
        <v>3</v>
      </c>
      <c r="I9414" s="26">
        <f>VLOOKUP(F9414,Table!$A$2:$C$121,3,0)</f>
        <v>6</v>
      </c>
      <c r="J9414" s="17" t="s">
        <v>446</v>
      </c>
      <c r="K9414" s="25" t="str">
        <f>LEFT(J9414,MIN(FIND({0,1,2,3,4,5,6,7,8,9},ASC(J9414)&amp;1234567890))-1)</f>
        <v>D</v>
      </c>
      <c r="L9414" s="25">
        <f t="shared" si="295"/>
        <v>2</v>
      </c>
      <c r="M9414" s="25">
        <f>VLOOKUP(K9414,Table!$A$2:$C$121,2,0)</f>
        <v>1</v>
      </c>
      <c r="N9414" s="26">
        <f>VLOOKUP(K9414,Table!$A$2:$C$121,3,0)</f>
        <v>1</v>
      </c>
      <c r="O9414" s="13" t="str">
        <f>VLOOKUP(A9414,Table!$U$1:$V$230,2,0)</f>
        <v>Cubic</v>
      </c>
      <c r="P9414" s="1"/>
    </row>
    <row r="9415" spans="1:16">
      <c r="A9415" s="12">
        <v>225</v>
      </c>
      <c r="B9415" s="12">
        <v>52868</v>
      </c>
      <c r="C9415" s="12" t="s">
        <v>9818</v>
      </c>
      <c r="D9415" s="12" t="s">
        <v>10111</v>
      </c>
      <c r="E9415" s="17" t="s">
        <v>11331</v>
      </c>
      <c r="F9415" s="25" t="str">
        <f>LEFT(E9415,MIN(FIND({0,1,2,3,4,5,6,7,8,9},ASC(E9415)&amp;1234567890))-1)</f>
        <v>Ce</v>
      </c>
      <c r="G9415" s="25">
        <f t="shared" si="294"/>
        <v>1</v>
      </c>
      <c r="H9415" s="25">
        <f>VLOOKUP(F9415,Table!$A$2:$C$121,2,0)</f>
        <v>3</v>
      </c>
      <c r="I9415" s="26">
        <f>VLOOKUP(F9415,Table!$A$2:$C$121,3,0)</f>
        <v>6</v>
      </c>
      <c r="J9415" s="17" t="s">
        <v>14330</v>
      </c>
      <c r="K9415" s="25" t="str">
        <f>LEFT(J9415,MIN(FIND({0,1,2,3,4,5,6,7,8,9},ASC(J9415)&amp;1234567890))-1)</f>
        <v>D</v>
      </c>
      <c r="L9415" s="25">
        <f t="shared" si="295"/>
        <v>2.1459999999999999</v>
      </c>
      <c r="M9415" s="25">
        <f>VLOOKUP(K9415,Table!$A$2:$C$121,2,0)</f>
        <v>1</v>
      </c>
      <c r="N9415" s="26">
        <f>VLOOKUP(K9415,Table!$A$2:$C$121,3,0)</f>
        <v>1</v>
      </c>
      <c r="O9415" s="13" t="str">
        <f>VLOOKUP(A9415,Table!$U$1:$V$230,2,0)</f>
        <v>Cubic</v>
      </c>
      <c r="P9415" s="1"/>
    </row>
    <row r="9416" spans="1:16">
      <c r="A9416" s="12">
        <v>225</v>
      </c>
      <c r="B9416" s="12">
        <v>52869</v>
      </c>
      <c r="C9416" s="12" t="s">
        <v>9818</v>
      </c>
      <c r="D9416" s="12" t="s">
        <v>10112</v>
      </c>
      <c r="E9416" s="17" t="s">
        <v>11331</v>
      </c>
      <c r="F9416" s="25" t="str">
        <f>LEFT(E9416,MIN(FIND({0,1,2,3,4,5,6,7,8,9},ASC(E9416)&amp;1234567890))-1)</f>
        <v>Ce</v>
      </c>
      <c r="G9416" s="25">
        <f t="shared" si="294"/>
        <v>1</v>
      </c>
      <c r="H9416" s="25">
        <f>VLOOKUP(F9416,Table!$A$2:$C$121,2,0)</f>
        <v>3</v>
      </c>
      <c r="I9416" s="26">
        <f>VLOOKUP(F9416,Table!$A$2:$C$121,3,0)</f>
        <v>6</v>
      </c>
      <c r="J9416" s="17" t="s">
        <v>11904</v>
      </c>
      <c r="K9416" s="25" t="str">
        <f>LEFT(J9416,MIN(FIND({0,1,2,3,4,5,6,7,8,9},ASC(J9416)&amp;1234567890))-1)</f>
        <v>D</v>
      </c>
      <c r="L9416" s="25">
        <f t="shared" si="295"/>
        <v>3</v>
      </c>
      <c r="M9416" s="25">
        <f>VLOOKUP(K9416,Table!$A$2:$C$121,2,0)</f>
        <v>1</v>
      </c>
      <c r="N9416" s="26">
        <f>VLOOKUP(K9416,Table!$A$2:$C$121,3,0)</f>
        <v>1</v>
      </c>
      <c r="O9416" s="13" t="str">
        <f>VLOOKUP(A9416,Table!$U$1:$V$230,2,0)</f>
        <v>Cubic</v>
      </c>
      <c r="P9416" s="1"/>
    </row>
    <row r="9417" spans="1:16">
      <c r="A9417" s="12">
        <v>225</v>
      </c>
      <c r="B9417" s="12">
        <v>52870</v>
      </c>
      <c r="C9417" s="12" t="s">
        <v>9818</v>
      </c>
      <c r="D9417" s="12" t="s">
        <v>10113</v>
      </c>
      <c r="E9417" s="17" t="s">
        <v>11331</v>
      </c>
      <c r="F9417" s="25" t="str">
        <f>LEFT(E9417,MIN(FIND({0,1,2,3,4,5,6,7,8,9},ASC(E9417)&amp;1234567890))-1)</f>
        <v>Ce</v>
      </c>
      <c r="G9417" s="25">
        <f t="shared" si="294"/>
        <v>1</v>
      </c>
      <c r="H9417" s="25">
        <f>VLOOKUP(F9417,Table!$A$2:$C$121,2,0)</f>
        <v>3</v>
      </c>
      <c r="I9417" s="26">
        <f>VLOOKUP(F9417,Table!$A$2:$C$121,3,0)</f>
        <v>6</v>
      </c>
      <c r="J9417" s="17" t="s">
        <v>14331</v>
      </c>
      <c r="K9417" s="25" t="str">
        <f>LEFT(J9417,MIN(FIND({0,1,2,3,4,5,6,7,8,9},ASC(J9417)&amp;1234567890))-1)</f>
        <v>D</v>
      </c>
      <c r="L9417" s="25">
        <f t="shared" si="295"/>
        <v>2.964</v>
      </c>
      <c r="M9417" s="25">
        <f>VLOOKUP(K9417,Table!$A$2:$C$121,2,0)</f>
        <v>1</v>
      </c>
      <c r="N9417" s="26">
        <f>VLOOKUP(K9417,Table!$A$2:$C$121,3,0)</f>
        <v>1</v>
      </c>
      <c r="O9417" s="13" t="str">
        <f>VLOOKUP(A9417,Table!$U$1:$V$230,2,0)</f>
        <v>Cubic</v>
      </c>
      <c r="P9417" s="1"/>
    </row>
    <row r="9418" spans="1:16">
      <c r="A9418" s="12">
        <v>225</v>
      </c>
      <c r="B9418" s="12">
        <v>52871</v>
      </c>
      <c r="C9418" s="12" t="s">
        <v>9818</v>
      </c>
      <c r="D9418" s="12" t="s">
        <v>10114</v>
      </c>
      <c r="E9418" s="17" t="s">
        <v>11331</v>
      </c>
      <c r="F9418" s="25" t="str">
        <f>LEFT(E9418,MIN(FIND({0,1,2,3,4,5,6,7,8,9},ASC(E9418)&amp;1234567890))-1)</f>
        <v>Ce</v>
      </c>
      <c r="G9418" s="25">
        <f t="shared" si="294"/>
        <v>1</v>
      </c>
      <c r="H9418" s="25">
        <f>VLOOKUP(F9418,Table!$A$2:$C$121,2,0)</f>
        <v>3</v>
      </c>
      <c r="I9418" s="26">
        <f>VLOOKUP(F9418,Table!$A$2:$C$121,3,0)</f>
        <v>6</v>
      </c>
      <c r="J9418" s="17" t="s">
        <v>14332</v>
      </c>
      <c r="K9418" s="25" t="str">
        <f>LEFT(J9418,MIN(FIND({0,1,2,3,4,5,6,7,8,9},ASC(J9418)&amp;1234567890))-1)</f>
        <v>D</v>
      </c>
      <c r="L9418" s="25">
        <f t="shared" si="295"/>
        <v>2.96</v>
      </c>
      <c r="M9418" s="25">
        <f>VLOOKUP(K9418,Table!$A$2:$C$121,2,0)</f>
        <v>1</v>
      </c>
      <c r="N9418" s="26">
        <f>VLOOKUP(K9418,Table!$A$2:$C$121,3,0)</f>
        <v>1</v>
      </c>
      <c r="O9418" s="13" t="str">
        <f>VLOOKUP(A9418,Table!$U$1:$V$230,2,0)</f>
        <v>Cubic</v>
      </c>
      <c r="P9418" s="1"/>
    </row>
    <row r="9419" spans="1:16">
      <c r="A9419" s="12">
        <v>225</v>
      </c>
      <c r="B9419" s="12">
        <v>52872</v>
      </c>
      <c r="C9419" s="12" t="s">
        <v>9818</v>
      </c>
      <c r="D9419" s="12" t="s">
        <v>10115</v>
      </c>
      <c r="E9419" s="17" t="s">
        <v>11331</v>
      </c>
      <c r="F9419" s="25" t="str">
        <f>LEFT(E9419,MIN(FIND({0,1,2,3,4,5,6,7,8,9},ASC(E9419)&amp;1234567890))-1)</f>
        <v>Ce</v>
      </c>
      <c r="G9419" s="25">
        <f t="shared" si="294"/>
        <v>1</v>
      </c>
      <c r="H9419" s="25">
        <f>VLOOKUP(F9419,Table!$A$2:$C$121,2,0)</f>
        <v>3</v>
      </c>
      <c r="I9419" s="26">
        <f>VLOOKUP(F9419,Table!$A$2:$C$121,3,0)</f>
        <v>6</v>
      </c>
      <c r="J9419" s="17" t="s">
        <v>14333</v>
      </c>
      <c r="K9419" s="25" t="str">
        <f>LEFT(J9419,MIN(FIND({0,1,2,3,4,5,6,7,8,9},ASC(J9419)&amp;1234567890))-1)</f>
        <v>D</v>
      </c>
      <c r="L9419" s="25">
        <f t="shared" si="295"/>
        <v>2.76</v>
      </c>
      <c r="M9419" s="25">
        <f>VLOOKUP(K9419,Table!$A$2:$C$121,2,0)</f>
        <v>1</v>
      </c>
      <c r="N9419" s="26">
        <f>VLOOKUP(K9419,Table!$A$2:$C$121,3,0)</f>
        <v>1</v>
      </c>
      <c r="O9419" s="13" t="str">
        <f>VLOOKUP(A9419,Table!$U$1:$V$230,2,0)</f>
        <v>Cubic</v>
      </c>
      <c r="P9419" s="1"/>
    </row>
    <row r="9420" spans="1:16">
      <c r="A9420" s="12">
        <v>225</v>
      </c>
      <c r="B9420" s="12">
        <v>52873</v>
      </c>
      <c r="C9420" s="12" t="s">
        <v>9818</v>
      </c>
      <c r="D9420" s="12" t="s">
        <v>10116</v>
      </c>
      <c r="E9420" s="17" t="s">
        <v>11331</v>
      </c>
      <c r="F9420" s="25" t="str">
        <f>LEFT(E9420,MIN(FIND({0,1,2,3,4,5,6,7,8,9},ASC(E9420)&amp;1234567890))-1)</f>
        <v>Ce</v>
      </c>
      <c r="G9420" s="25">
        <f t="shared" si="294"/>
        <v>1</v>
      </c>
      <c r="H9420" s="25">
        <f>VLOOKUP(F9420,Table!$A$2:$C$121,2,0)</f>
        <v>3</v>
      </c>
      <c r="I9420" s="26">
        <f>VLOOKUP(F9420,Table!$A$2:$C$121,3,0)</f>
        <v>6</v>
      </c>
      <c r="J9420" s="17" t="s">
        <v>12717</v>
      </c>
      <c r="K9420" s="25" t="str">
        <f>LEFT(J9420,MIN(FIND({0,1,2,3,4,5,6,7,8,9},ASC(J9420)&amp;1234567890))-1)</f>
        <v>D</v>
      </c>
      <c r="L9420" s="25">
        <f t="shared" si="295"/>
        <v>2.48</v>
      </c>
      <c r="M9420" s="25">
        <f>VLOOKUP(K9420,Table!$A$2:$C$121,2,0)</f>
        <v>1</v>
      </c>
      <c r="N9420" s="26">
        <f>VLOOKUP(K9420,Table!$A$2:$C$121,3,0)</f>
        <v>1</v>
      </c>
      <c r="O9420" s="13" t="str">
        <f>VLOOKUP(A9420,Table!$U$1:$V$230,2,0)</f>
        <v>Cubic</v>
      </c>
      <c r="P9420" s="1"/>
    </row>
    <row r="9421" spans="1:16">
      <c r="A9421" s="12">
        <v>225</v>
      </c>
      <c r="B9421" s="12">
        <v>52886</v>
      </c>
      <c r="C9421" s="12" t="s">
        <v>9818</v>
      </c>
      <c r="D9421" s="12" t="s">
        <v>10117</v>
      </c>
      <c r="E9421" s="17" t="s">
        <v>11331</v>
      </c>
      <c r="F9421" s="25" t="str">
        <f>LEFT(E9421,MIN(FIND({0,1,2,3,4,5,6,7,8,9},ASC(E9421)&amp;1234567890))-1)</f>
        <v>Ce</v>
      </c>
      <c r="G9421" s="25">
        <f t="shared" si="294"/>
        <v>1</v>
      </c>
      <c r="H9421" s="25">
        <f>VLOOKUP(F9421,Table!$A$2:$C$121,2,0)</f>
        <v>3</v>
      </c>
      <c r="I9421" s="26">
        <f>VLOOKUP(F9421,Table!$A$2:$C$121,3,0)</f>
        <v>6</v>
      </c>
      <c r="J9421" s="17" t="s">
        <v>371</v>
      </c>
      <c r="K9421" s="25" t="str">
        <f>LEFT(J9421,MIN(FIND({0,1,2,3,4,5,6,7,8,9},ASC(J9421)&amp;1234567890))-1)</f>
        <v>O</v>
      </c>
      <c r="L9421" s="25">
        <f t="shared" si="295"/>
        <v>1</v>
      </c>
      <c r="M9421" s="25">
        <f>VLOOKUP(K9421,Table!$A$2:$C$121,2,0)</f>
        <v>16</v>
      </c>
      <c r="N9421" s="26">
        <f>VLOOKUP(K9421,Table!$A$2:$C$121,3,0)</f>
        <v>2</v>
      </c>
      <c r="O9421" s="13" t="str">
        <f>VLOOKUP(A9421,Table!$U$1:$V$230,2,0)</f>
        <v>Cubic</v>
      </c>
      <c r="P9421" s="1"/>
    </row>
    <row r="9422" spans="1:16">
      <c r="A9422" s="12">
        <v>225</v>
      </c>
      <c r="B9422" s="12">
        <v>52919</v>
      </c>
      <c r="C9422" s="12" t="s">
        <v>9818</v>
      </c>
      <c r="D9422" s="12" t="s">
        <v>10118</v>
      </c>
      <c r="E9422" s="17" t="s">
        <v>11552</v>
      </c>
      <c r="F9422" s="25" t="str">
        <f>LEFT(E9422,MIN(FIND({0,1,2,3,4,5,6,7,8,9},ASC(E9422)&amp;1234567890))-1)</f>
        <v>Cf</v>
      </c>
      <c r="G9422" s="25">
        <f t="shared" si="294"/>
        <v>1</v>
      </c>
      <c r="H9422" s="25">
        <f>VLOOKUP(F9422,Table!$A$2:$C$121,2,0)</f>
        <v>3</v>
      </c>
      <c r="I9422" s="26">
        <f>VLOOKUP(F9422,Table!$A$2:$C$121,3,0)</f>
        <v>7</v>
      </c>
      <c r="J9422" s="17" t="s">
        <v>32</v>
      </c>
      <c r="K9422" s="25" t="str">
        <f>LEFT(J9422,MIN(FIND({0,1,2,3,4,5,6,7,8,9},ASC(J9422)&amp;1234567890))-1)</f>
        <v>O</v>
      </c>
      <c r="L9422" s="25">
        <f t="shared" si="295"/>
        <v>2</v>
      </c>
      <c r="M9422" s="25">
        <f>VLOOKUP(K9422,Table!$A$2:$C$121,2,0)</f>
        <v>16</v>
      </c>
      <c r="N9422" s="26">
        <f>VLOOKUP(K9422,Table!$A$2:$C$121,3,0)</f>
        <v>2</v>
      </c>
      <c r="O9422" s="13" t="str">
        <f>VLOOKUP(A9422,Table!$U$1:$V$230,2,0)</f>
        <v>Cubic</v>
      </c>
      <c r="P9422" s="1"/>
    </row>
    <row r="9423" spans="1:16">
      <c r="A9423" s="12">
        <v>225</v>
      </c>
      <c r="B9423" s="12">
        <v>52920</v>
      </c>
      <c r="C9423" s="12" t="s">
        <v>9818</v>
      </c>
      <c r="D9423" s="12" t="s">
        <v>10119</v>
      </c>
      <c r="E9423" s="17" t="s">
        <v>11552</v>
      </c>
      <c r="F9423" s="25" t="str">
        <f>LEFT(E9423,MIN(FIND({0,1,2,3,4,5,6,7,8,9},ASC(E9423)&amp;1234567890))-1)</f>
        <v>Cf</v>
      </c>
      <c r="G9423" s="25">
        <f t="shared" si="294"/>
        <v>1</v>
      </c>
      <c r="H9423" s="25">
        <f>VLOOKUP(F9423,Table!$A$2:$C$121,2,0)</f>
        <v>3</v>
      </c>
      <c r="I9423" s="26">
        <f>VLOOKUP(F9423,Table!$A$2:$C$121,3,0)</f>
        <v>7</v>
      </c>
      <c r="J9423" s="17" t="s">
        <v>379</v>
      </c>
      <c r="K9423" s="25" t="str">
        <f>LEFT(J9423,MIN(FIND({0,1,2,3,4,5,6,7,8,9},ASC(J9423)&amp;1234567890))-1)</f>
        <v>S</v>
      </c>
      <c r="L9423" s="25">
        <f t="shared" si="295"/>
        <v>1</v>
      </c>
      <c r="M9423" s="25">
        <f>VLOOKUP(K9423,Table!$A$2:$C$121,2,0)</f>
        <v>16</v>
      </c>
      <c r="N9423" s="26">
        <f>VLOOKUP(K9423,Table!$A$2:$C$121,3,0)</f>
        <v>3</v>
      </c>
      <c r="O9423" s="13" t="str">
        <f>VLOOKUP(A9423,Table!$U$1:$V$230,2,0)</f>
        <v>Cubic</v>
      </c>
      <c r="P9423" s="1"/>
    </row>
    <row r="9424" spans="1:16">
      <c r="A9424" s="12">
        <v>225</v>
      </c>
      <c r="B9424" s="12">
        <v>52921</v>
      </c>
      <c r="C9424" s="12" t="s">
        <v>9818</v>
      </c>
      <c r="D9424" s="12" t="s">
        <v>10120</v>
      </c>
      <c r="E9424" s="17" t="s">
        <v>11552</v>
      </c>
      <c r="F9424" s="25" t="str">
        <f>LEFT(E9424,MIN(FIND({0,1,2,3,4,5,6,7,8,9},ASC(E9424)&amp;1234567890))-1)</f>
        <v>Cf</v>
      </c>
      <c r="G9424" s="25">
        <f t="shared" si="294"/>
        <v>1</v>
      </c>
      <c r="H9424" s="25">
        <f>VLOOKUP(F9424,Table!$A$2:$C$121,2,0)</f>
        <v>3</v>
      </c>
      <c r="I9424" s="26">
        <f>VLOOKUP(F9424,Table!$A$2:$C$121,3,0)</f>
        <v>7</v>
      </c>
      <c r="J9424" s="17" t="s">
        <v>11645</v>
      </c>
      <c r="K9424" s="25" t="str">
        <f>LEFT(J9424,MIN(FIND({0,1,2,3,4,5,6,7,8,9},ASC(J9424)&amp;1234567890))-1)</f>
        <v>Sb</v>
      </c>
      <c r="L9424" s="25">
        <f t="shared" si="295"/>
        <v>1</v>
      </c>
      <c r="M9424" s="25">
        <f>VLOOKUP(K9424,Table!$A$2:$C$121,2,0)</f>
        <v>15</v>
      </c>
      <c r="N9424" s="26">
        <f>VLOOKUP(K9424,Table!$A$2:$C$121,3,0)</f>
        <v>5</v>
      </c>
      <c r="O9424" s="13" t="str">
        <f>VLOOKUP(A9424,Table!$U$1:$V$230,2,0)</f>
        <v>Cubic</v>
      </c>
      <c r="P9424" s="1"/>
    </row>
    <row r="9425" spans="1:16">
      <c r="A9425" s="12">
        <v>225</v>
      </c>
      <c r="B9425" s="12">
        <v>52924</v>
      </c>
      <c r="C9425" s="12" t="s">
        <v>9818</v>
      </c>
      <c r="D9425" s="12" t="s">
        <v>10121</v>
      </c>
      <c r="E9425" s="17" t="s">
        <v>11947</v>
      </c>
      <c r="F9425" s="25" t="str">
        <f>LEFT(E9425,MIN(FIND({0,1,2,3,4,5,6,7,8,9},ASC(E9425)&amp;1234567890))-1)</f>
        <v>Cm</v>
      </c>
      <c r="G9425" s="25">
        <f t="shared" si="294"/>
        <v>1</v>
      </c>
      <c r="H9425" s="25">
        <f>VLOOKUP(F9425,Table!$A$2:$C$121,2,0)</f>
        <v>3</v>
      </c>
      <c r="I9425" s="26">
        <f>VLOOKUP(F9425,Table!$A$2:$C$121,3,0)</f>
        <v>7</v>
      </c>
      <c r="J9425" s="17" t="s">
        <v>11764</v>
      </c>
      <c r="K9425" s="25" t="str">
        <f>LEFT(J9425,MIN(FIND({0,1,2,3,4,5,6,7,8,9},ASC(J9425)&amp;1234567890))-1)</f>
        <v>H</v>
      </c>
      <c r="L9425" s="25">
        <f t="shared" si="295"/>
        <v>2</v>
      </c>
      <c r="M9425" s="25">
        <f>VLOOKUP(K9425,Table!$A$2:$C$121,2,0)</f>
        <v>1</v>
      </c>
      <c r="N9425" s="26">
        <f>VLOOKUP(K9425,Table!$A$2:$C$121,3,0)</f>
        <v>1</v>
      </c>
      <c r="O9425" s="13" t="str">
        <f>VLOOKUP(A9425,Table!$U$1:$V$230,2,0)</f>
        <v>Cubic</v>
      </c>
      <c r="P9425" s="1"/>
    </row>
    <row r="9426" spans="1:16">
      <c r="A9426" s="12">
        <v>225</v>
      </c>
      <c r="B9426" s="12">
        <v>52925</v>
      </c>
      <c r="C9426" s="12" t="s">
        <v>9818</v>
      </c>
      <c r="D9426" s="12" t="s">
        <v>10122</v>
      </c>
      <c r="E9426" s="17" t="s">
        <v>11947</v>
      </c>
      <c r="F9426" s="25" t="str">
        <f>LEFT(E9426,MIN(FIND({0,1,2,3,4,5,6,7,8,9},ASC(E9426)&amp;1234567890))-1)</f>
        <v>Cm</v>
      </c>
      <c r="G9426" s="25">
        <f t="shared" si="294"/>
        <v>1</v>
      </c>
      <c r="H9426" s="25">
        <f>VLOOKUP(F9426,Table!$A$2:$C$121,2,0)</f>
        <v>3</v>
      </c>
      <c r="I9426" s="26">
        <f>VLOOKUP(F9426,Table!$A$2:$C$121,3,0)</f>
        <v>7</v>
      </c>
      <c r="J9426" s="17" t="s">
        <v>68</v>
      </c>
      <c r="K9426" s="25" t="str">
        <f>LEFT(J9426,MIN(FIND({0,1,2,3,4,5,6,7,8,9},ASC(J9426)&amp;1234567890))-1)</f>
        <v>N</v>
      </c>
      <c r="L9426" s="25">
        <f t="shared" si="295"/>
        <v>1</v>
      </c>
      <c r="M9426" s="25">
        <f>VLOOKUP(K9426,Table!$A$2:$C$121,2,0)</f>
        <v>15</v>
      </c>
      <c r="N9426" s="26">
        <f>VLOOKUP(K9426,Table!$A$2:$C$121,3,0)</f>
        <v>2</v>
      </c>
      <c r="O9426" s="13" t="str">
        <f>VLOOKUP(A9426,Table!$U$1:$V$230,2,0)</f>
        <v>Cubic</v>
      </c>
      <c r="P9426" s="1"/>
    </row>
    <row r="9427" spans="1:16">
      <c r="A9427" s="12">
        <v>225</v>
      </c>
      <c r="B9427" s="12">
        <v>52926</v>
      </c>
      <c r="C9427" s="12" t="s">
        <v>9818</v>
      </c>
      <c r="D9427" s="12" t="s">
        <v>10123</v>
      </c>
      <c r="E9427" s="17" t="s">
        <v>11947</v>
      </c>
      <c r="F9427" s="25" t="str">
        <f>LEFT(E9427,MIN(FIND({0,1,2,3,4,5,6,7,8,9},ASC(E9427)&amp;1234567890))-1)</f>
        <v>Cm</v>
      </c>
      <c r="G9427" s="25">
        <f t="shared" si="294"/>
        <v>1</v>
      </c>
      <c r="H9427" s="25">
        <f>VLOOKUP(F9427,Table!$A$2:$C$121,2,0)</f>
        <v>3</v>
      </c>
      <c r="I9427" s="26">
        <f>VLOOKUP(F9427,Table!$A$2:$C$121,3,0)</f>
        <v>7</v>
      </c>
      <c r="J9427" s="17" t="s">
        <v>11467</v>
      </c>
      <c r="K9427" s="25" t="str">
        <f>LEFT(J9427,MIN(FIND({0,1,2,3,4,5,6,7,8,9},ASC(J9427)&amp;1234567890))-1)</f>
        <v>P</v>
      </c>
      <c r="L9427" s="25">
        <f t="shared" si="295"/>
        <v>1</v>
      </c>
      <c r="M9427" s="25">
        <f>VLOOKUP(K9427,Table!$A$2:$C$121,2,0)</f>
        <v>15</v>
      </c>
      <c r="N9427" s="26">
        <f>VLOOKUP(K9427,Table!$A$2:$C$121,3,0)</f>
        <v>3</v>
      </c>
      <c r="O9427" s="13" t="str">
        <f>VLOOKUP(A9427,Table!$U$1:$V$230,2,0)</f>
        <v>Cubic</v>
      </c>
      <c r="P9427" s="1"/>
    </row>
    <row r="9428" spans="1:16">
      <c r="A9428" s="12">
        <v>225</v>
      </c>
      <c r="B9428" s="12">
        <v>52927</v>
      </c>
      <c r="C9428" s="12" t="s">
        <v>9818</v>
      </c>
      <c r="D9428" s="12" t="s">
        <v>10124</v>
      </c>
      <c r="E9428" s="17" t="s">
        <v>11947</v>
      </c>
      <c r="F9428" s="25" t="str">
        <f>LEFT(E9428,MIN(FIND({0,1,2,3,4,5,6,7,8,9},ASC(E9428)&amp;1234567890))-1)</f>
        <v>Cm</v>
      </c>
      <c r="G9428" s="25">
        <f t="shared" si="294"/>
        <v>1</v>
      </c>
      <c r="H9428" s="25">
        <f>VLOOKUP(F9428,Table!$A$2:$C$121,2,0)</f>
        <v>3</v>
      </c>
      <c r="I9428" s="26">
        <f>VLOOKUP(F9428,Table!$A$2:$C$121,3,0)</f>
        <v>7</v>
      </c>
      <c r="J9428" s="17" t="s">
        <v>379</v>
      </c>
      <c r="K9428" s="25" t="str">
        <f>LEFT(J9428,MIN(FIND({0,1,2,3,4,5,6,7,8,9},ASC(J9428)&amp;1234567890))-1)</f>
        <v>S</v>
      </c>
      <c r="L9428" s="25">
        <f t="shared" si="295"/>
        <v>1</v>
      </c>
      <c r="M9428" s="25">
        <f>VLOOKUP(K9428,Table!$A$2:$C$121,2,0)</f>
        <v>16</v>
      </c>
      <c r="N9428" s="26">
        <f>VLOOKUP(K9428,Table!$A$2:$C$121,3,0)</f>
        <v>3</v>
      </c>
      <c r="O9428" s="13" t="str">
        <f>VLOOKUP(A9428,Table!$U$1:$V$230,2,0)</f>
        <v>Cubic</v>
      </c>
      <c r="P9428" s="1"/>
    </row>
    <row r="9429" spans="1:16">
      <c r="A9429" s="12">
        <v>225</v>
      </c>
      <c r="B9429" s="12">
        <v>52928</v>
      </c>
      <c r="C9429" s="12" t="s">
        <v>9818</v>
      </c>
      <c r="D9429" s="12" t="s">
        <v>10125</v>
      </c>
      <c r="E9429" s="17" t="s">
        <v>11947</v>
      </c>
      <c r="F9429" s="25" t="str">
        <f>LEFT(E9429,MIN(FIND({0,1,2,3,4,5,6,7,8,9},ASC(E9429)&amp;1234567890))-1)</f>
        <v>Cm</v>
      </c>
      <c r="G9429" s="25">
        <f t="shared" si="294"/>
        <v>1</v>
      </c>
      <c r="H9429" s="25">
        <f>VLOOKUP(F9429,Table!$A$2:$C$121,2,0)</f>
        <v>3</v>
      </c>
      <c r="I9429" s="26">
        <f>VLOOKUP(F9429,Table!$A$2:$C$121,3,0)</f>
        <v>7</v>
      </c>
      <c r="J9429" s="17" t="s">
        <v>11645</v>
      </c>
      <c r="K9429" s="25" t="str">
        <f>LEFT(J9429,MIN(FIND({0,1,2,3,4,5,6,7,8,9},ASC(J9429)&amp;1234567890))-1)</f>
        <v>Sb</v>
      </c>
      <c r="L9429" s="25">
        <f t="shared" si="295"/>
        <v>1</v>
      </c>
      <c r="M9429" s="25">
        <f>VLOOKUP(K9429,Table!$A$2:$C$121,2,0)</f>
        <v>15</v>
      </c>
      <c r="N9429" s="26">
        <f>VLOOKUP(K9429,Table!$A$2:$C$121,3,0)</f>
        <v>5</v>
      </c>
      <c r="O9429" s="13" t="str">
        <f>VLOOKUP(A9429,Table!$U$1:$V$230,2,0)</f>
        <v>Cubic</v>
      </c>
      <c r="P9429" s="1"/>
    </row>
    <row r="9430" spans="1:16">
      <c r="A9430" s="12">
        <v>225</v>
      </c>
      <c r="B9430" s="12">
        <v>52929</v>
      </c>
      <c r="C9430" s="12" t="s">
        <v>9818</v>
      </c>
      <c r="D9430" s="12" t="s">
        <v>10126</v>
      </c>
      <c r="E9430" s="17" t="s">
        <v>11947</v>
      </c>
      <c r="F9430" s="25" t="str">
        <f>LEFT(E9430,MIN(FIND({0,1,2,3,4,5,6,7,8,9},ASC(E9430)&amp;1234567890))-1)</f>
        <v>Cm</v>
      </c>
      <c r="G9430" s="25">
        <f t="shared" si="294"/>
        <v>1</v>
      </c>
      <c r="H9430" s="25">
        <f>VLOOKUP(F9430,Table!$A$2:$C$121,2,0)</f>
        <v>3</v>
      </c>
      <c r="I9430" s="26">
        <f>VLOOKUP(F9430,Table!$A$2:$C$121,3,0)</f>
        <v>7</v>
      </c>
      <c r="J9430" s="17" t="s">
        <v>47</v>
      </c>
      <c r="K9430" s="25" t="str">
        <f>LEFT(J9430,MIN(FIND({0,1,2,3,4,5,6,7,8,9},ASC(J9430)&amp;1234567890))-1)</f>
        <v>Se</v>
      </c>
      <c r="L9430" s="25">
        <f t="shared" si="295"/>
        <v>1</v>
      </c>
      <c r="M9430" s="25">
        <f>VLOOKUP(K9430,Table!$A$2:$C$121,2,0)</f>
        <v>16</v>
      </c>
      <c r="N9430" s="26">
        <f>VLOOKUP(K9430,Table!$A$2:$C$121,3,0)</f>
        <v>4</v>
      </c>
      <c r="O9430" s="13" t="str">
        <f>VLOOKUP(A9430,Table!$U$1:$V$230,2,0)</f>
        <v>Cubic</v>
      </c>
      <c r="P9430" s="1"/>
    </row>
    <row r="9431" spans="1:16">
      <c r="A9431" s="12">
        <v>225</v>
      </c>
      <c r="B9431" s="12">
        <v>52930</v>
      </c>
      <c r="C9431" s="12" t="s">
        <v>9818</v>
      </c>
      <c r="D9431" s="12" t="s">
        <v>10127</v>
      </c>
      <c r="E9431" s="17" t="s">
        <v>11947</v>
      </c>
      <c r="F9431" s="25" t="str">
        <f>LEFT(E9431,MIN(FIND({0,1,2,3,4,5,6,7,8,9},ASC(E9431)&amp;1234567890))-1)</f>
        <v>Cm</v>
      </c>
      <c r="G9431" s="25">
        <f t="shared" si="294"/>
        <v>1</v>
      </c>
      <c r="H9431" s="25">
        <f>VLOOKUP(F9431,Table!$A$2:$C$121,2,0)</f>
        <v>3</v>
      </c>
      <c r="I9431" s="26">
        <f>VLOOKUP(F9431,Table!$A$2:$C$121,3,0)</f>
        <v>7</v>
      </c>
      <c r="J9431" s="17" t="s">
        <v>328</v>
      </c>
      <c r="K9431" s="25" t="str">
        <f>LEFT(J9431,MIN(FIND({0,1,2,3,4,5,6,7,8,9},ASC(J9431)&amp;1234567890))-1)</f>
        <v>Te</v>
      </c>
      <c r="L9431" s="25">
        <f t="shared" si="295"/>
        <v>1</v>
      </c>
      <c r="M9431" s="25">
        <f>VLOOKUP(K9431,Table!$A$2:$C$121,2,0)</f>
        <v>16</v>
      </c>
      <c r="N9431" s="26">
        <f>VLOOKUP(K9431,Table!$A$2:$C$121,3,0)</f>
        <v>5</v>
      </c>
      <c r="O9431" s="13" t="str">
        <f>VLOOKUP(A9431,Table!$U$1:$V$230,2,0)</f>
        <v>Cubic</v>
      </c>
      <c r="P9431" s="1"/>
    </row>
    <row r="9432" spans="1:16">
      <c r="A9432" s="12">
        <v>225</v>
      </c>
      <c r="B9432" s="12">
        <v>77231</v>
      </c>
      <c r="C9432" s="12" t="s">
        <v>9818</v>
      </c>
      <c r="D9432" s="12" t="s">
        <v>10128</v>
      </c>
      <c r="E9432" s="17" t="s">
        <v>11379</v>
      </c>
      <c r="F9432" s="25" t="str">
        <f>LEFT(E9432,MIN(FIND({0,1,2,3,4,5,6,7,8,9},ASC(E9432)&amp;1234567890))-1)</f>
        <v>Np</v>
      </c>
      <c r="G9432" s="25">
        <f t="shared" si="294"/>
        <v>1</v>
      </c>
      <c r="H9432" s="25">
        <f>VLOOKUP(F9432,Table!$A$2:$C$121,2,0)</f>
        <v>3</v>
      </c>
      <c r="I9432" s="26">
        <f>VLOOKUP(F9432,Table!$A$2:$C$121,3,0)</f>
        <v>7</v>
      </c>
      <c r="J9432" s="17" t="s">
        <v>614</v>
      </c>
      <c r="K9432" s="25" t="str">
        <f>LEFT(J9432,MIN(FIND({0,1,2,3,4,5,6,7,8,9},ASC(J9432)&amp;1234567890))-1)</f>
        <v>C</v>
      </c>
      <c r="L9432" s="25">
        <f t="shared" si="295"/>
        <v>1</v>
      </c>
      <c r="M9432" s="25">
        <f>VLOOKUP(K9432,Table!$A$2:$C$121,2,0)</f>
        <v>14</v>
      </c>
      <c r="N9432" s="26">
        <f>VLOOKUP(K9432,Table!$A$2:$C$121,3,0)</f>
        <v>2</v>
      </c>
      <c r="O9432" s="13" t="str">
        <f>VLOOKUP(A9432,Table!$U$1:$V$230,2,0)</f>
        <v>Cubic</v>
      </c>
      <c r="P9432" s="1"/>
    </row>
    <row r="9433" spans="1:16">
      <c r="A9433" s="12">
        <v>225</v>
      </c>
      <c r="B9433" s="12">
        <v>77350</v>
      </c>
      <c r="C9433" s="12" t="s">
        <v>9818</v>
      </c>
      <c r="D9433" s="12" t="s">
        <v>7840</v>
      </c>
      <c r="E9433" s="17" t="s">
        <v>37</v>
      </c>
      <c r="F9433" s="25" t="str">
        <f>LEFT(E9433,MIN(FIND({0,1,2,3,4,5,6,7,8,9},ASC(E9433)&amp;1234567890))-1)</f>
        <v>Re</v>
      </c>
      <c r="G9433" s="25">
        <f t="shared" si="294"/>
        <v>1</v>
      </c>
      <c r="H9433" s="25">
        <f>VLOOKUP(F9433,Table!$A$2:$C$121,2,0)</f>
        <v>7</v>
      </c>
      <c r="I9433" s="26">
        <f>VLOOKUP(F9433,Table!$A$2:$C$121,3,0)</f>
        <v>6</v>
      </c>
      <c r="J9433" s="17" t="s">
        <v>614</v>
      </c>
      <c r="K9433" s="25" t="str">
        <f>LEFT(J9433,MIN(FIND({0,1,2,3,4,5,6,7,8,9},ASC(J9433)&amp;1234567890))-1)</f>
        <v>C</v>
      </c>
      <c r="L9433" s="25">
        <f t="shared" si="295"/>
        <v>1</v>
      </c>
      <c r="M9433" s="25">
        <f>VLOOKUP(K9433,Table!$A$2:$C$121,2,0)</f>
        <v>14</v>
      </c>
      <c r="N9433" s="26">
        <f>VLOOKUP(K9433,Table!$A$2:$C$121,3,0)</f>
        <v>2</v>
      </c>
      <c r="O9433" s="13" t="str">
        <f>VLOOKUP(A9433,Table!$U$1:$V$230,2,0)</f>
        <v>Cubic</v>
      </c>
      <c r="P9433" s="1"/>
    </row>
    <row r="9434" spans="1:16">
      <c r="A9434" s="12">
        <v>225</v>
      </c>
      <c r="B9434" s="12">
        <v>77395</v>
      </c>
      <c r="C9434" s="12" t="s">
        <v>9818</v>
      </c>
      <c r="D9434" s="12" t="s">
        <v>10129</v>
      </c>
      <c r="E9434" s="17" t="s">
        <v>11874</v>
      </c>
      <c r="F9434" s="25" t="str">
        <f>LEFT(E9434,MIN(FIND({0,1,2,3,4,5,6,7,8,9},ASC(E9434)&amp;1234567890))-1)</f>
        <v>Sc</v>
      </c>
      <c r="G9434" s="25">
        <f t="shared" si="294"/>
        <v>1</v>
      </c>
      <c r="H9434" s="25">
        <f>VLOOKUP(F9434,Table!$A$2:$C$121,2,0)</f>
        <v>3</v>
      </c>
      <c r="I9434" s="26">
        <f>VLOOKUP(F9434,Table!$A$2:$C$121,3,0)</f>
        <v>4</v>
      </c>
      <c r="J9434" s="17" t="s">
        <v>383</v>
      </c>
      <c r="K9434" s="25" t="str">
        <f>LEFT(J9434,MIN(FIND({0,1,2,3,4,5,6,7,8,9},ASC(J9434)&amp;1234567890))-1)</f>
        <v>C</v>
      </c>
      <c r="L9434" s="25">
        <f t="shared" si="295"/>
        <v>2</v>
      </c>
      <c r="M9434" s="25">
        <f>VLOOKUP(K9434,Table!$A$2:$C$121,2,0)</f>
        <v>14</v>
      </c>
      <c r="N9434" s="26">
        <f>VLOOKUP(K9434,Table!$A$2:$C$121,3,0)</f>
        <v>2</v>
      </c>
      <c r="O9434" s="13" t="str">
        <f>VLOOKUP(A9434,Table!$U$1:$V$230,2,0)</f>
        <v>Cubic</v>
      </c>
      <c r="P9434" s="1"/>
    </row>
    <row r="9435" spans="1:16">
      <c r="A9435" s="12">
        <v>225</v>
      </c>
      <c r="B9435" s="12">
        <v>77573</v>
      </c>
      <c r="C9435" s="12" t="s">
        <v>9818</v>
      </c>
      <c r="D9435" s="12" t="s">
        <v>10130</v>
      </c>
      <c r="E9435" s="17" t="s">
        <v>537</v>
      </c>
      <c r="F9435" s="25" t="str">
        <f>LEFT(E9435,MIN(FIND({0,1,2,3,4,5,6,7,8,9},ASC(E9435)&amp;1234567890))-1)</f>
        <v>Yb</v>
      </c>
      <c r="G9435" s="25">
        <f t="shared" si="294"/>
        <v>2</v>
      </c>
      <c r="H9435" s="25">
        <f>VLOOKUP(F9435,Table!$A$2:$C$121,2,0)</f>
        <v>3</v>
      </c>
      <c r="I9435" s="26">
        <f>VLOOKUP(F9435,Table!$A$2:$C$121,3,0)</f>
        <v>6</v>
      </c>
      <c r="J9435" s="17" t="s">
        <v>614</v>
      </c>
      <c r="K9435" s="25" t="str">
        <f>LEFT(J9435,MIN(FIND({0,1,2,3,4,5,6,7,8,9},ASC(J9435)&amp;1234567890))-1)</f>
        <v>C</v>
      </c>
      <c r="L9435" s="25">
        <f t="shared" si="295"/>
        <v>1</v>
      </c>
      <c r="M9435" s="25">
        <f>VLOOKUP(K9435,Table!$A$2:$C$121,2,0)</f>
        <v>14</v>
      </c>
      <c r="N9435" s="26">
        <f>VLOOKUP(K9435,Table!$A$2:$C$121,3,0)</f>
        <v>2</v>
      </c>
      <c r="O9435" s="13" t="str">
        <f>VLOOKUP(A9435,Table!$U$1:$V$230,2,0)</f>
        <v>Cubic</v>
      </c>
      <c r="P9435" s="1"/>
    </row>
    <row r="9436" spans="1:16">
      <c r="A9436" s="12">
        <v>225</v>
      </c>
      <c r="B9436" s="12">
        <v>77575</v>
      </c>
      <c r="C9436" s="12" t="s">
        <v>9818</v>
      </c>
      <c r="D9436" s="12" t="s">
        <v>10131</v>
      </c>
      <c r="E9436" s="17" t="s">
        <v>377</v>
      </c>
      <c r="F9436" s="25" t="str">
        <f>LEFT(E9436,MIN(FIND({0,1,2,3,4,5,6,7,8,9},ASC(E9436)&amp;1234567890))-1)</f>
        <v>Zr</v>
      </c>
      <c r="G9436" s="25">
        <f t="shared" si="294"/>
        <v>1</v>
      </c>
      <c r="H9436" s="25">
        <f>VLOOKUP(F9436,Table!$A$2:$C$121,2,0)</f>
        <v>4</v>
      </c>
      <c r="I9436" s="26">
        <f>VLOOKUP(F9436,Table!$A$2:$C$121,3,0)</f>
        <v>5</v>
      </c>
      <c r="J9436" s="17" t="s">
        <v>14334</v>
      </c>
      <c r="K9436" s="25" t="str">
        <f>LEFT(J9436,MIN(FIND({0,1,2,3,4,5,6,7,8,9},ASC(J9436)&amp;1234567890))-1)</f>
        <v>C</v>
      </c>
      <c r="L9436" s="25">
        <f t="shared" si="295"/>
        <v>0.9</v>
      </c>
      <c r="M9436" s="25">
        <f>VLOOKUP(K9436,Table!$A$2:$C$121,2,0)</f>
        <v>14</v>
      </c>
      <c r="N9436" s="26">
        <f>VLOOKUP(K9436,Table!$A$2:$C$121,3,0)</f>
        <v>2</v>
      </c>
      <c r="O9436" s="13" t="str">
        <f>VLOOKUP(A9436,Table!$U$1:$V$230,2,0)</f>
        <v>Cubic</v>
      </c>
      <c r="P9436" s="1"/>
    </row>
    <row r="9437" spans="1:16">
      <c r="A9437" s="12">
        <v>225</v>
      </c>
      <c r="B9437" s="12">
        <v>77648</v>
      </c>
      <c r="C9437" s="12" t="s">
        <v>9818</v>
      </c>
      <c r="D9437" s="12" t="s">
        <v>2218</v>
      </c>
      <c r="E9437" s="17" t="s">
        <v>586</v>
      </c>
      <c r="F9437" s="25" t="str">
        <f>LEFT(E9437,MIN(FIND({0,1,2,3,4,5,6,7,8,9},ASC(E9437)&amp;1234567890))-1)</f>
        <v>Pb</v>
      </c>
      <c r="G9437" s="25">
        <f t="shared" si="294"/>
        <v>1</v>
      </c>
      <c r="H9437" s="25">
        <f>VLOOKUP(F9437,Table!$A$2:$C$121,2,0)</f>
        <v>14</v>
      </c>
      <c r="I9437" s="26">
        <f>VLOOKUP(F9437,Table!$A$2:$C$121,3,0)</f>
        <v>6</v>
      </c>
      <c r="J9437" s="17" t="s">
        <v>32</v>
      </c>
      <c r="K9437" s="25" t="str">
        <f>LEFT(J9437,MIN(FIND({0,1,2,3,4,5,6,7,8,9},ASC(J9437)&amp;1234567890))-1)</f>
        <v>O</v>
      </c>
      <c r="L9437" s="25">
        <f t="shared" si="295"/>
        <v>2</v>
      </c>
      <c r="M9437" s="25">
        <f>VLOOKUP(K9437,Table!$A$2:$C$121,2,0)</f>
        <v>16</v>
      </c>
      <c r="N9437" s="26">
        <f>VLOOKUP(K9437,Table!$A$2:$C$121,3,0)</f>
        <v>2</v>
      </c>
      <c r="O9437" s="13" t="str">
        <f>VLOOKUP(A9437,Table!$U$1:$V$230,2,0)</f>
        <v>Cubic</v>
      </c>
      <c r="P9437" s="1"/>
    </row>
    <row r="9438" spans="1:16">
      <c r="A9438" s="12">
        <v>225</v>
      </c>
      <c r="B9438" s="12">
        <v>77650</v>
      </c>
      <c r="C9438" s="12" t="s">
        <v>9818</v>
      </c>
      <c r="D9438" s="12" t="s">
        <v>4188</v>
      </c>
      <c r="E9438" s="17" t="s">
        <v>541</v>
      </c>
      <c r="F9438" s="25" t="str">
        <f>LEFT(E9438,MIN(FIND({0,1,2,3,4,5,6,7,8,9},ASC(E9438)&amp;1234567890))-1)</f>
        <v>Pd</v>
      </c>
      <c r="G9438" s="25">
        <f t="shared" si="294"/>
        <v>1</v>
      </c>
      <c r="H9438" s="25">
        <f>VLOOKUP(F9438,Table!$A$2:$C$121,2,0)</f>
        <v>10</v>
      </c>
      <c r="I9438" s="26">
        <f>VLOOKUP(F9438,Table!$A$2:$C$121,3,0)</f>
        <v>5</v>
      </c>
      <c r="J9438" s="17" t="s">
        <v>371</v>
      </c>
      <c r="K9438" s="25" t="str">
        <f>LEFT(J9438,MIN(FIND({0,1,2,3,4,5,6,7,8,9},ASC(J9438)&amp;1234567890))-1)</f>
        <v>O</v>
      </c>
      <c r="L9438" s="25">
        <f t="shared" si="295"/>
        <v>1</v>
      </c>
      <c r="M9438" s="25">
        <f>VLOOKUP(K9438,Table!$A$2:$C$121,2,0)</f>
        <v>16</v>
      </c>
      <c r="N9438" s="26">
        <f>VLOOKUP(K9438,Table!$A$2:$C$121,3,0)</f>
        <v>2</v>
      </c>
      <c r="O9438" s="13" t="str">
        <f>VLOOKUP(A9438,Table!$U$1:$V$230,2,0)</f>
        <v>Cubic</v>
      </c>
      <c r="P9438" s="1"/>
    </row>
    <row r="9439" spans="1:16">
      <c r="A9439" s="12">
        <v>225</v>
      </c>
      <c r="B9439" s="12">
        <v>77676</v>
      </c>
      <c r="C9439" s="12" t="s">
        <v>9818</v>
      </c>
      <c r="D9439" s="12" t="s">
        <v>10132</v>
      </c>
      <c r="E9439" s="17" t="s">
        <v>11513</v>
      </c>
      <c r="F9439" s="25" t="str">
        <f>LEFT(E9439,MIN(FIND({0,1,2,3,4,5,6,7,8,9},ASC(E9439)&amp;1234567890))-1)</f>
        <v>Rb</v>
      </c>
      <c r="G9439" s="25">
        <f t="shared" si="294"/>
        <v>2</v>
      </c>
      <c r="H9439" s="25">
        <f>VLOOKUP(F9439,Table!$A$2:$C$121,2,0)</f>
        <v>1</v>
      </c>
      <c r="I9439" s="26">
        <f>VLOOKUP(F9439,Table!$A$2:$C$121,3,0)</f>
        <v>5</v>
      </c>
      <c r="J9439" s="17" t="s">
        <v>371</v>
      </c>
      <c r="K9439" s="25" t="str">
        <f>LEFT(J9439,MIN(FIND({0,1,2,3,4,5,6,7,8,9},ASC(J9439)&amp;1234567890))-1)</f>
        <v>O</v>
      </c>
      <c r="L9439" s="25">
        <f t="shared" si="295"/>
        <v>1</v>
      </c>
      <c r="M9439" s="25">
        <f>VLOOKUP(K9439,Table!$A$2:$C$121,2,0)</f>
        <v>16</v>
      </c>
      <c r="N9439" s="26">
        <f>VLOOKUP(K9439,Table!$A$2:$C$121,3,0)</f>
        <v>2</v>
      </c>
      <c r="O9439" s="13" t="str">
        <f>VLOOKUP(A9439,Table!$U$1:$V$230,2,0)</f>
        <v>Cubic</v>
      </c>
      <c r="P9439" s="1"/>
    </row>
    <row r="9440" spans="1:16">
      <c r="A9440" s="12">
        <v>225</v>
      </c>
      <c r="B9440" s="12">
        <v>77677</v>
      </c>
      <c r="C9440" s="12" t="s">
        <v>9818</v>
      </c>
      <c r="D9440" s="12" t="s">
        <v>5056</v>
      </c>
      <c r="E9440" s="17" t="s">
        <v>11498</v>
      </c>
      <c r="F9440" s="25" t="str">
        <f>LEFT(E9440,MIN(FIND({0,1,2,3,4,5,6,7,8,9},ASC(E9440)&amp;1234567890))-1)</f>
        <v>Rb</v>
      </c>
      <c r="G9440" s="25">
        <f t="shared" si="294"/>
        <v>1</v>
      </c>
      <c r="H9440" s="25">
        <f>VLOOKUP(F9440,Table!$A$2:$C$121,2,0)</f>
        <v>1</v>
      </c>
      <c r="I9440" s="26">
        <f>VLOOKUP(F9440,Table!$A$2:$C$121,3,0)</f>
        <v>5</v>
      </c>
      <c r="J9440" s="17" t="s">
        <v>32</v>
      </c>
      <c r="K9440" s="25" t="str">
        <f>LEFT(J9440,MIN(FIND({0,1,2,3,4,5,6,7,8,9},ASC(J9440)&amp;1234567890))-1)</f>
        <v>O</v>
      </c>
      <c r="L9440" s="25">
        <f t="shared" si="295"/>
        <v>2</v>
      </c>
      <c r="M9440" s="25">
        <f>VLOOKUP(K9440,Table!$A$2:$C$121,2,0)</f>
        <v>16</v>
      </c>
      <c r="N9440" s="26">
        <f>VLOOKUP(K9440,Table!$A$2:$C$121,3,0)</f>
        <v>2</v>
      </c>
      <c r="O9440" s="13" t="str">
        <f>VLOOKUP(A9440,Table!$U$1:$V$230,2,0)</f>
        <v>Cubic</v>
      </c>
      <c r="P9440" s="1"/>
    </row>
    <row r="9441" spans="1:16">
      <c r="A9441" s="12">
        <v>225</v>
      </c>
      <c r="B9441" s="12">
        <v>77682</v>
      </c>
      <c r="C9441" s="12" t="s">
        <v>9818</v>
      </c>
      <c r="D9441" s="12" t="s">
        <v>10133</v>
      </c>
      <c r="E9441" s="17" t="s">
        <v>590</v>
      </c>
      <c r="F9441" s="25" t="str">
        <f>LEFT(E9441,MIN(FIND({0,1,2,3,4,5,6,7,8,9},ASC(E9441)&amp;1234567890))-1)</f>
        <v>Sm</v>
      </c>
      <c r="G9441" s="25">
        <f t="shared" si="294"/>
        <v>1</v>
      </c>
      <c r="H9441" s="25">
        <f>VLOOKUP(F9441,Table!$A$2:$C$121,2,0)</f>
        <v>3</v>
      </c>
      <c r="I9441" s="26">
        <f>VLOOKUP(F9441,Table!$A$2:$C$121,3,0)</f>
        <v>6</v>
      </c>
      <c r="J9441" s="17" t="s">
        <v>371</v>
      </c>
      <c r="K9441" s="25" t="str">
        <f>LEFT(J9441,MIN(FIND({0,1,2,3,4,5,6,7,8,9},ASC(J9441)&amp;1234567890))-1)</f>
        <v>O</v>
      </c>
      <c r="L9441" s="25">
        <f t="shared" si="295"/>
        <v>1</v>
      </c>
      <c r="M9441" s="25">
        <f>VLOOKUP(K9441,Table!$A$2:$C$121,2,0)</f>
        <v>16</v>
      </c>
      <c r="N9441" s="26">
        <f>VLOOKUP(K9441,Table!$A$2:$C$121,3,0)</f>
        <v>2</v>
      </c>
      <c r="O9441" s="13" t="str">
        <f>VLOOKUP(A9441,Table!$U$1:$V$230,2,0)</f>
        <v>Cubic</v>
      </c>
      <c r="P9441" s="1"/>
    </row>
    <row r="9442" spans="1:16">
      <c r="A9442" s="12">
        <v>225</v>
      </c>
      <c r="B9442" s="12">
        <v>77684</v>
      </c>
      <c r="C9442" s="12" t="s">
        <v>9818</v>
      </c>
      <c r="D9442" s="12" t="s">
        <v>859</v>
      </c>
      <c r="E9442" s="17" t="s">
        <v>60</v>
      </c>
      <c r="F9442" s="25" t="str">
        <f>LEFT(E9442,MIN(FIND({0,1,2,3,4,5,6,7,8,9},ASC(E9442)&amp;1234567890))-1)</f>
        <v>Sm</v>
      </c>
      <c r="G9442" s="25">
        <f t="shared" si="294"/>
        <v>2</v>
      </c>
      <c r="H9442" s="25">
        <f>VLOOKUP(F9442,Table!$A$2:$C$121,2,0)</f>
        <v>3</v>
      </c>
      <c r="I9442" s="26">
        <f>VLOOKUP(F9442,Table!$A$2:$C$121,3,0)</f>
        <v>6</v>
      </c>
      <c r="J9442" s="17" t="s">
        <v>59</v>
      </c>
      <c r="K9442" s="25" t="str">
        <f>LEFT(J9442,MIN(FIND({0,1,2,3,4,5,6,7,8,9},ASC(J9442)&amp;1234567890))-1)</f>
        <v>O</v>
      </c>
      <c r="L9442" s="25">
        <f t="shared" si="295"/>
        <v>3</v>
      </c>
      <c r="M9442" s="25">
        <f>VLOOKUP(K9442,Table!$A$2:$C$121,2,0)</f>
        <v>16</v>
      </c>
      <c r="N9442" s="26">
        <f>VLOOKUP(K9442,Table!$A$2:$C$121,3,0)</f>
        <v>2</v>
      </c>
      <c r="O9442" s="13" t="str">
        <f>VLOOKUP(A9442,Table!$U$1:$V$230,2,0)</f>
        <v>Cubic</v>
      </c>
      <c r="P9442" s="1"/>
    </row>
    <row r="9443" spans="1:16">
      <c r="A9443" s="12">
        <v>225</v>
      </c>
      <c r="B9443" s="12">
        <v>77700</v>
      </c>
      <c r="C9443" s="12" t="s">
        <v>9818</v>
      </c>
      <c r="D9443" s="12" t="s">
        <v>2283</v>
      </c>
      <c r="E9443" s="17" t="s">
        <v>343</v>
      </c>
      <c r="F9443" s="25" t="str">
        <f>LEFT(E9443,MIN(FIND({0,1,2,3,4,5,6,7,8,9},ASC(E9443)&amp;1234567890))-1)</f>
        <v>U</v>
      </c>
      <c r="G9443" s="25">
        <f t="shared" si="294"/>
        <v>1</v>
      </c>
      <c r="H9443" s="25">
        <f>VLOOKUP(F9443,Table!$A$2:$C$121,2,0)</f>
        <v>3</v>
      </c>
      <c r="I9443" s="26">
        <f>VLOOKUP(F9443,Table!$A$2:$C$121,3,0)</f>
        <v>7</v>
      </c>
      <c r="J9443" s="17" t="s">
        <v>32</v>
      </c>
      <c r="K9443" s="25" t="str">
        <f>LEFT(J9443,MIN(FIND({0,1,2,3,4,5,6,7,8,9},ASC(J9443)&amp;1234567890))-1)</f>
        <v>O</v>
      </c>
      <c r="L9443" s="25">
        <f t="shared" si="295"/>
        <v>2</v>
      </c>
      <c r="M9443" s="25">
        <f>VLOOKUP(K9443,Table!$A$2:$C$121,2,0)</f>
        <v>16</v>
      </c>
      <c r="N9443" s="26">
        <f>VLOOKUP(K9443,Table!$A$2:$C$121,3,0)</f>
        <v>2</v>
      </c>
      <c r="O9443" s="13" t="str">
        <f>VLOOKUP(A9443,Table!$U$1:$V$230,2,0)</f>
        <v>Cubic</v>
      </c>
      <c r="P9443" s="1"/>
    </row>
    <row r="9444" spans="1:16">
      <c r="A9444" s="12">
        <v>225</v>
      </c>
      <c r="B9444" s="12">
        <v>77710</v>
      </c>
      <c r="C9444" s="12" t="s">
        <v>9818</v>
      </c>
      <c r="D9444" s="12" t="s">
        <v>10134</v>
      </c>
      <c r="E9444" s="17" t="s">
        <v>530</v>
      </c>
      <c r="F9444" s="25" t="str">
        <f>LEFT(E9444,MIN(FIND({0,1,2,3,4,5,6,7,8,9},ASC(E9444)&amp;1234567890))-1)</f>
        <v>Yb</v>
      </c>
      <c r="G9444" s="25">
        <f t="shared" si="294"/>
        <v>1</v>
      </c>
      <c r="H9444" s="25">
        <f>VLOOKUP(F9444,Table!$A$2:$C$121,2,0)</f>
        <v>3</v>
      </c>
      <c r="I9444" s="26">
        <f>VLOOKUP(F9444,Table!$A$2:$C$121,3,0)</f>
        <v>6</v>
      </c>
      <c r="J9444" s="17" t="s">
        <v>371</v>
      </c>
      <c r="K9444" s="25" t="str">
        <f>LEFT(J9444,MIN(FIND({0,1,2,3,4,5,6,7,8,9},ASC(J9444)&amp;1234567890))-1)</f>
        <v>O</v>
      </c>
      <c r="L9444" s="25">
        <f t="shared" si="295"/>
        <v>1</v>
      </c>
      <c r="M9444" s="25">
        <f>VLOOKUP(K9444,Table!$A$2:$C$121,2,0)</f>
        <v>16</v>
      </c>
      <c r="N9444" s="26">
        <f>VLOOKUP(K9444,Table!$A$2:$C$121,3,0)</f>
        <v>2</v>
      </c>
      <c r="O9444" s="13" t="str">
        <f>VLOOKUP(A9444,Table!$U$1:$V$230,2,0)</f>
        <v>Cubic</v>
      </c>
      <c r="P9444" s="1"/>
    </row>
    <row r="9445" spans="1:16">
      <c r="A9445" s="12">
        <v>225</v>
      </c>
      <c r="B9445" s="12">
        <v>77781</v>
      </c>
      <c r="C9445" s="12" t="s">
        <v>9818</v>
      </c>
      <c r="D9445" s="12" t="s">
        <v>10135</v>
      </c>
      <c r="E9445" s="17" t="s">
        <v>11502</v>
      </c>
      <c r="F9445" s="25" t="str">
        <f>LEFT(E9445,MIN(FIND({0,1,2,3,4,5,6,7,8,9},ASC(E9445)&amp;1234567890))-1)</f>
        <v>Pu</v>
      </c>
      <c r="G9445" s="25">
        <f t="shared" si="294"/>
        <v>1</v>
      </c>
      <c r="H9445" s="25">
        <f>VLOOKUP(F9445,Table!$A$2:$C$121,2,0)</f>
        <v>3</v>
      </c>
      <c r="I9445" s="26">
        <f>VLOOKUP(F9445,Table!$A$2:$C$121,3,0)</f>
        <v>7</v>
      </c>
      <c r="J9445" s="17" t="s">
        <v>11467</v>
      </c>
      <c r="K9445" s="25" t="str">
        <f>LEFT(J9445,MIN(FIND({0,1,2,3,4,5,6,7,8,9},ASC(J9445)&amp;1234567890))-1)</f>
        <v>P</v>
      </c>
      <c r="L9445" s="25">
        <f t="shared" si="295"/>
        <v>1</v>
      </c>
      <c r="M9445" s="25">
        <f>VLOOKUP(K9445,Table!$A$2:$C$121,2,0)</f>
        <v>15</v>
      </c>
      <c r="N9445" s="26">
        <f>VLOOKUP(K9445,Table!$A$2:$C$121,3,0)</f>
        <v>3</v>
      </c>
      <c r="O9445" s="13" t="str">
        <f>VLOOKUP(A9445,Table!$U$1:$V$230,2,0)</f>
        <v>Cubic</v>
      </c>
      <c r="P9445" s="1"/>
    </row>
    <row r="9446" spans="1:16">
      <c r="A9446" s="12">
        <v>225</v>
      </c>
      <c r="B9446" s="12">
        <v>77786</v>
      </c>
      <c r="C9446" s="12" t="s">
        <v>9818</v>
      </c>
      <c r="D9446" s="12" t="s">
        <v>4071</v>
      </c>
      <c r="E9446" s="17" t="s">
        <v>11291</v>
      </c>
      <c r="F9446" s="25" t="str">
        <f>LEFT(E9446,MIN(FIND({0,1,2,3,4,5,6,7,8,9},ASC(E9446)&amp;1234567890))-1)</f>
        <v>Sn</v>
      </c>
      <c r="G9446" s="25">
        <f t="shared" si="294"/>
        <v>1</v>
      </c>
      <c r="H9446" s="25">
        <f>VLOOKUP(F9446,Table!$A$2:$C$121,2,0)</f>
        <v>14</v>
      </c>
      <c r="I9446" s="26">
        <f>VLOOKUP(F9446,Table!$A$2:$C$121,3,0)</f>
        <v>5</v>
      </c>
      <c r="J9446" s="17" t="s">
        <v>11467</v>
      </c>
      <c r="K9446" s="25" t="str">
        <f>LEFT(J9446,MIN(FIND({0,1,2,3,4,5,6,7,8,9},ASC(J9446)&amp;1234567890))-1)</f>
        <v>P</v>
      </c>
      <c r="L9446" s="25">
        <f t="shared" si="295"/>
        <v>1</v>
      </c>
      <c r="M9446" s="25">
        <f>VLOOKUP(K9446,Table!$A$2:$C$121,2,0)</f>
        <v>15</v>
      </c>
      <c r="N9446" s="26">
        <f>VLOOKUP(K9446,Table!$A$2:$C$121,3,0)</f>
        <v>3</v>
      </c>
      <c r="O9446" s="13" t="str">
        <f>VLOOKUP(A9446,Table!$U$1:$V$230,2,0)</f>
        <v>Cubic</v>
      </c>
      <c r="P9446" s="1"/>
    </row>
    <row r="9447" spans="1:16">
      <c r="A9447" s="12">
        <v>225</v>
      </c>
      <c r="B9447" s="12">
        <v>77798</v>
      </c>
      <c r="C9447" s="12" t="s">
        <v>9818</v>
      </c>
      <c r="D9447" s="12" t="s">
        <v>10136</v>
      </c>
      <c r="E9447" s="17" t="s">
        <v>11874</v>
      </c>
      <c r="F9447" s="25" t="str">
        <f>LEFT(E9447,MIN(FIND({0,1,2,3,4,5,6,7,8,9},ASC(E9447)&amp;1234567890))-1)</f>
        <v>Sc</v>
      </c>
      <c r="G9447" s="25">
        <f t="shared" si="294"/>
        <v>1</v>
      </c>
      <c r="H9447" s="25">
        <f>VLOOKUP(F9447,Table!$A$2:$C$121,2,0)</f>
        <v>3</v>
      </c>
      <c r="I9447" s="26">
        <f>VLOOKUP(F9447,Table!$A$2:$C$121,3,0)</f>
        <v>4</v>
      </c>
      <c r="J9447" s="17" t="s">
        <v>11467</v>
      </c>
      <c r="K9447" s="25" t="str">
        <f>LEFT(J9447,MIN(FIND({0,1,2,3,4,5,6,7,8,9},ASC(J9447)&amp;1234567890))-1)</f>
        <v>P</v>
      </c>
      <c r="L9447" s="25">
        <f t="shared" si="295"/>
        <v>1</v>
      </c>
      <c r="M9447" s="25">
        <f>VLOOKUP(K9447,Table!$A$2:$C$121,2,0)</f>
        <v>15</v>
      </c>
      <c r="N9447" s="26">
        <f>VLOOKUP(K9447,Table!$A$2:$C$121,3,0)</f>
        <v>3</v>
      </c>
      <c r="O9447" s="13" t="str">
        <f>VLOOKUP(A9447,Table!$U$1:$V$230,2,0)</f>
        <v>Cubic</v>
      </c>
      <c r="P9447" s="1"/>
    </row>
    <row r="9448" spans="1:16">
      <c r="A9448" s="12">
        <v>225</v>
      </c>
      <c r="B9448" s="12">
        <v>77850</v>
      </c>
      <c r="C9448" s="12" t="s">
        <v>9818</v>
      </c>
      <c r="D9448" s="12" t="s">
        <v>10137</v>
      </c>
      <c r="E9448" s="17" t="s">
        <v>11334</v>
      </c>
      <c r="F9448" s="25" t="str">
        <f>LEFT(E9448,MIN(FIND({0,1,2,3,4,5,6,7,8,9},ASC(E9448)&amp;1234567890))-1)</f>
        <v>Tm</v>
      </c>
      <c r="G9448" s="25">
        <f t="shared" si="294"/>
        <v>1</v>
      </c>
      <c r="H9448" s="25">
        <f>VLOOKUP(F9448,Table!$A$2:$C$121,2,0)</f>
        <v>3</v>
      </c>
      <c r="I9448" s="26">
        <f>VLOOKUP(F9448,Table!$A$2:$C$121,3,0)</f>
        <v>6</v>
      </c>
      <c r="J9448" s="17" t="s">
        <v>11467</v>
      </c>
      <c r="K9448" s="25" t="str">
        <f>LEFT(J9448,MIN(FIND({0,1,2,3,4,5,6,7,8,9},ASC(J9448)&amp;1234567890))-1)</f>
        <v>P</v>
      </c>
      <c r="L9448" s="25">
        <f t="shared" si="295"/>
        <v>1</v>
      </c>
      <c r="M9448" s="25">
        <f>VLOOKUP(K9448,Table!$A$2:$C$121,2,0)</f>
        <v>15</v>
      </c>
      <c r="N9448" s="26">
        <f>VLOOKUP(K9448,Table!$A$2:$C$121,3,0)</f>
        <v>3</v>
      </c>
      <c r="O9448" s="13" t="str">
        <f>VLOOKUP(A9448,Table!$U$1:$V$230,2,0)</f>
        <v>Cubic</v>
      </c>
      <c r="P9448" s="1"/>
    </row>
    <row r="9449" spans="1:16">
      <c r="A9449" s="12">
        <v>225</v>
      </c>
      <c r="B9449" s="12">
        <v>77857</v>
      </c>
      <c r="C9449" s="12" t="s">
        <v>9818</v>
      </c>
      <c r="D9449" s="12" t="s">
        <v>10138</v>
      </c>
      <c r="E9449" s="17" t="s">
        <v>11336</v>
      </c>
      <c r="F9449" s="25" t="str">
        <f>LEFT(E9449,MIN(FIND({0,1,2,3,4,5,6,7,8,9},ASC(E9449)&amp;1234567890))-1)</f>
        <v>Y</v>
      </c>
      <c r="G9449" s="25">
        <f t="shared" si="294"/>
        <v>1</v>
      </c>
      <c r="H9449" s="25">
        <f>VLOOKUP(F9449,Table!$A$2:$C$121,2,0)</f>
        <v>3</v>
      </c>
      <c r="I9449" s="26">
        <f>VLOOKUP(F9449,Table!$A$2:$C$121,3,0)</f>
        <v>5</v>
      </c>
      <c r="J9449" s="17" t="s">
        <v>11467</v>
      </c>
      <c r="K9449" s="25" t="str">
        <f>LEFT(J9449,MIN(FIND({0,1,2,3,4,5,6,7,8,9},ASC(J9449)&amp;1234567890))-1)</f>
        <v>P</v>
      </c>
      <c r="L9449" s="25">
        <f t="shared" si="295"/>
        <v>1</v>
      </c>
      <c r="M9449" s="25">
        <f>VLOOKUP(K9449,Table!$A$2:$C$121,2,0)</f>
        <v>15</v>
      </c>
      <c r="N9449" s="26">
        <f>VLOOKUP(K9449,Table!$A$2:$C$121,3,0)</f>
        <v>3</v>
      </c>
      <c r="O9449" s="13" t="str">
        <f>VLOOKUP(A9449,Table!$U$1:$V$230,2,0)</f>
        <v>Cubic</v>
      </c>
      <c r="P9449" s="1"/>
    </row>
    <row r="9450" spans="1:16">
      <c r="A9450" s="12">
        <v>225</v>
      </c>
      <c r="B9450" s="12">
        <v>77858</v>
      </c>
      <c r="C9450" s="12" t="s">
        <v>9818</v>
      </c>
      <c r="D9450" s="12" t="s">
        <v>10139</v>
      </c>
      <c r="E9450" s="17" t="s">
        <v>530</v>
      </c>
      <c r="F9450" s="25" t="str">
        <f>LEFT(E9450,MIN(FIND({0,1,2,3,4,5,6,7,8,9},ASC(E9450)&amp;1234567890))-1)</f>
        <v>Yb</v>
      </c>
      <c r="G9450" s="25">
        <f t="shared" si="294"/>
        <v>1</v>
      </c>
      <c r="H9450" s="25">
        <f>VLOOKUP(F9450,Table!$A$2:$C$121,2,0)</f>
        <v>3</v>
      </c>
      <c r="I9450" s="26">
        <f>VLOOKUP(F9450,Table!$A$2:$C$121,3,0)</f>
        <v>6</v>
      </c>
      <c r="J9450" s="17" t="s">
        <v>11467</v>
      </c>
      <c r="K9450" s="25" t="str">
        <f>LEFT(J9450,MIN(FIND({0,1,2,3,4,5,6,7,8,9},ASC(J9450)&amp;1234567890))-1)</f>
        <v>P</v>
      </c>
      <c r="L9450" s="25">
        <f t="shared" si="295"/>
        <v>1</v>
      </c>
      <c r="M9450" s="25">
        <f>VLOOKUP(K9450,Table!$A$2:$C$121,2,0)</f>
        <v>15</v>
      </c>
      <c r="N9450" s="26">
        <f>VLOOKUP(K9450,Table!$A$2:$C$121,3,0)</f>
        <v>3</v>
      </c>
      <c r="O9450" s="13" t="str">
        <f>VLOOKUP(A9450,Table!$U$1:$V$230,2,0)</f>
        <v>Cubic</v>
      </c>
      <c r="P9450" s="1"/>
    </row>
    <row r="9451" spans="1:16">
      <c r="A9451" s="12">
        <v>225</v>
      </c>
      <c r="B9451" s="12">
        <v>77861</v>
      </c>
      <c r="C9451" s="12" t="s">
        <v>9818</v>
      </c>
      <c r="D9451" s="12" t="s">
        <v>7646</v>
      </c>
      <c r="E9451" s="17" t="s">
        <v>377</v>
      </c>
      <c r="F9451" s="25" t="str">
        <f>LEFT(E9451,MIN(FIND({0,1,2,3,4,5,6,7,8,9},ASC(E9451)&amp;1234567890))-1)</f>
        <v>Zr</v>
      </c>
      <c r="G9451" s="25">
        <f t="shared" si="294"/>
        <v>1</v>
      </c>
      <c r="H9451" s="25">
        <f>VLOOKUP(F9451,Table!$A$2:$C$121,2,0)</f>
        <v>4</v>
      </c>
      <c r="I9451" s="26">
        <f>VLOOKUP(F9451,Table!$A$2:$C$121,3,0)</f>
        <v>5</v>
      </c>
      <c r="J9451" s="17" t="s">
        <v>11467</v>
      </c>
      <c r="K9451" s="25" t="str">
        <f>LEFT(J9451,MIN(FIND({0,1,2,3,4,5,6,7,8,9},ASC(J9451)&amp;1234567890))-1)</f>
        <v>P</v>
      </c>
      <c r="L9451" s="25">
        <f t="shared" si="295"/>
        <v>1</v>
      </c>
      <c r="M9451" s="25">
        <f>VLOOKUP(K9451,Table!$A$2:$C$121,2,0)</f>
        <v>15</v>
      </c>
      <c r="N9451" s="26">
        <f>VLOOKUP(K9451,Table!$A$2:$C$121,3,0)</f>
        <v>3</v>
      </c>
      <c r="O9451" s="13" t="str">
        <f>VLOOKUP(A9451,Table!$U$1:$V$230,2,0)</f>
        <v>Cubic</v>
      </c>
      <c r="P9451" s="1"/>
    </row>
    <row r="9452" spans="1:16">
      <c r="A9452" s="12">
        <v>225</v>
      </c>
      <c r="B9452" s="12">
        <v>77933</v>
      </c>
      <c r="C9452" s="12" t="s">
        <v>9818</v>
      </c>
      <c r="D9452" s="12" t="s">
        <v>4193</v>
      </c>
      <c r="E9452" s="17" t="s">
        <v>11332</v>
      </c>
      <c r="F9452" s="25" t="str">
        <f>LEFT(E9452,MIN(FIND({0,1,2,3,4,5,6,7,8,9},ASC(E9452)&amp;1234567890))-1)</f>
        <v>Pr</v>
      </c>
      <c r="G9452" s="25">
        <f t="shared" si="294"/>
        <v>1</v>
      </c>
      <c r="H9452" s="25">
        <f>VLOOKUP(F9452,Table!$A$2:$C$121,2,0)</f>
        <v>3</v>
      </c>
      <c r="I9452" s="26">
        <f>VLOOKUP(F9452,Table!$A$2:$C$121,3,0)</f>
        <v>6</v>
      </c>
      <c r="J9452" s="17" t="s">
        <v>11645</v>
      </c>
      <c r="K9452" s="25" t="str">
        <f>LEFT(J9452,MIN(FIND({0,1,2,3,4,5,6,7,8,9},ASC(J9452)&amp;1234567890))-1)</f>
        <v>Sb</v>
      </c>
      <c r="L9452" s="25">
        <f t="shared" si="295"/>
        <v>1</v>
      </c>
      <c r="M9452" s="25">
        <f>VLOOKUP(K9452,Table!$A$2:$C$121,2,0)</f>
        <v>15</v>
      </c>
      <c r="N9452" s="26">
        <f>VLOOKUP(K9452,Table!$A$2:$C$121,3,0)</f>
        <v>5</v>
      </c>
      <c r="O9452" s="13" t="str">
        <f>VLOOKUP(A9452,Table!$U$1:$V$230,2,0)</f>
        <v>Cubic</v>
      </c>
      <c r="P9452" s="1"/>
    </row>
    <row r="9453" spans="1:16">
      <c r="A9453" s="12">
        <v>225</v>
      </c>
      <c r="B9453" s="12">
        <v>77984</v>
      </c>
      <c r="C9453" s="12" t="s">
        <v>9818</v>
      </c>
      <c r="D9453" s="12" t="s">
        <v>4262</v>
      </c>
      <c r="E9453" s="17" t="s">
        <v>11502</v>
      </c>
      <c r="F9453" s="25" t="str">
        <f>LEFT(E9453,MIN(FIND({0,1,2,3,4,5,6,7,8,9},ASC(E9453)&amp;1234567890))-1)</f>
        <v>Pu</v>
      </c>
      <c r="G9453" s="25">
        <f t="shared" si="294"/>
        <v>1</v>
      </c>
      <c r="H9453" s="25">
        <f>VLOOKUP(F9453,Table!$A$2:$C$121,2,0)</f>
        <v>3</v>
      </c>
      <c r="I9453" s="26">
        <f>VLOOKUP(F9453,Table!$A$2:$C$121,3,0)</f>
        <v>7</v>
      </c>
      <c r="J9453" s="17" t="s">
        <v>11645</v>
      </c>
      <c r="K9453" s="25" t="str">
        <f>LEFT(J9453,MIN(FIND({0,1,2,3,4,5,6,7,8,9},ASC(J9453)&amp;1234567890))-1)</f>
        <v>Sb</v>
      </c>
      <c r="L9453" s="25">
        <f t="shared" si="295"/>
        <v>1</v>
      </c>
      <c r="M9453" s="25">
        <f>VLOOKUP(K9453,Table!$A$2:$C$121,2,0)</f>
        <v>15</v>
      </c>
      <c r="N9453" s="26">
        <f>VLOOKUP(K9453,Table!$A$2:$C$121,3,0)</f>
        <v>5</v>
      </c>
      <c r="O9453" s="13" t="str">
        <f>VLOOKUP(A9453,Table!$U$1:$V$230,2,0)</f>
        <v>Cubic</v>
      </c>
      <c r="P9453" s="1"/>
    </row>
    <row r="9454" spans="1:16">
      <c r="A9454" s="12">
        <v>225</v>
      </c>
      <c r="B9454" s="12">
        <v>77985</v>
      </c>
      <c r="C9454" s="12" t="s">
        <v>9818</v>
      </c>
      <c r="D9454" s="12" t="s">
        <v>10140</v>
      </c>
      <c r="E9454" s="17" t="s">
        <v>11502</v>
      </c>
      <c r="F9454" s="25" t="str">
        <f>LEFT(E9454,MIN(FIND({0,1,2,3,4,5,6,7,8,9},ASC(E9454)&amp;1234567890))-1)</f>
        <v>Pu</v>
      </c>
      <c r="G9454" s="25">
        <f t="shared" si="294"/>
        <v>1</v>
      </c>
      <c r="H9454" s="25">
        <f>VLOOKUP(F9454,Table!$A$2:$C$121,2,0)</f>
        <v>3</v>
      </c>
      <c r="I9454" s="26">
        <f>VLOOKUP(F9454,Table!$A$2:$C$121,3,0)</f>
        <v>7</v>
      </c>
      <c r="J9454" s="17" t="s">
        <v>47</v>
      </c>
      <c r="K9454" s="25" t="str">
        <f>LEFT(J9454,MIN(FIND({0,1,2,3,4,5,6,7,8,9},ASC(J9454)&amp;1234567890))-1)</f>
        <v>Se</v>
      </c>
      <c r="L9454" s="25">
        <f t="shared" si="295"/>
        <v>1</v>
      </c>
      <c r="M9454" s="25">
        <f>VLOOKUP(K9454,Table!$A$2:$C$121,2,0)</f>
        <v>16</v>
      </c>
      <c r="N9454" s="26">
        <f>VLOOKUP(K9454,Table!$A$2:$C$121,3,0)</f>
        <v>4</v>
      </c>
      <c r="O9454" s="13" t="str">
        <f>VLOOKUP(A9454,Table!$U$1:$V$230,2,0)</f>
        <v>Cubic</v>
      </c>
      <c r="P9454" s="1"/>
    </row>
    <row r="9455" spans="1:16">
      <c r="A9455" s="12">
        <v>225</v>
      </c>
      <c r="B9455" s="12">
        <v>77986</v>
      </c>
      <c r="C9455" s="12" t="s">
        <v>9818</v>
      </c>
      <c r="D9455" s="12" t="s">
        <v>9592</v>
      </c>
      <c r="E9455" s="17" t="s">
        <v>11502</v>
      </c>
      <c r="F9455" s="25" t="str">
        <f>LEFT(E9455,MIN(FIND({0,1,2,3,4,5,6,7,8,9},ASC(E9455)&amp;1234567890))-1)</f>
        <v>Pu</v>
      </c>
      <c r="G9455" s="25">
        <f t="shared" si="294"/>
        <v>1</v>
      </c>
      <c r="H9455" s="25">
        <f>VLOOKUP(F9455,Table!$A$2:$C$121,2,0)</f>
        <v>3</v>
      </c>
      <c r="I9455" s="26">
        <f>VLOOKUP(F9455,Table!$A$2:$C$121,3,0)</f>
        <v>7</v>
      </c>
      <c r="J9455" s="17" t="s">
        <v>328</v>
      </c>
      <c r="K9455" s="25" t="str">
        <f>LEFT(J9455,MIN(FIND({0,1,2,3,4,5,6,7,8,9},ASC(J9455)&amp;1234567890))-1)</f>
        <v>Te</v>
      </c>
      <c r="L9455" s="25">
        <f t="shared" si="295"/>
        <v>1</v>
      </c>
      <c r="M9455" s="25">
        <f>VLOOKUP(K9455,Table!$A$2:$C$121,2,0)</f>
        <v>16</v>
      </c>
      <c r="N9455" s="26">
        <f>VLOOKUP(K9455,Table!$A$2:$C$121,3,0)</f>
        <v>5</v>
      </c>
      <c r="O9455" s="13" t="str">
        <f>VLOOKUP(A9455,Table!$U$1:$V$230,2,0)</f>
        <v>Cubic</v>
      </c>
      <c r="P9455" s="1"/>
    </row>
    <row r="9456" spans="1:16">
      <c r="A9456" s="12">
        <v>225</v>
      </c>
      <c r="B9456" s="12">
        <v>77988</v>
      </c>
      <c r="C9456" s="12" t="s">
        <v>9818</v>
      </c>
      <c r="D9456" s="12" t="s">
        <v>10141</v>
      </c>
      <c r="E9456" s="17" t="s">
        <v>14283</v>
      </c>
      <c r="F9456" s="25" t="str">
        <f>LEFT(E9456,MIN(FIND({0,1,2,3,4,5,6,7,8,9},ASC(E9456)&amp;1234567890))-1)</f>
        <v>Ra</v>
      </c>
      <c r="G9456" s="25">
        <f t="shared" si="294"/>
        <v>1</v>
      </c>
      <c r="H9456" s="25">
        <f>VLOOKUP(F9456,Table!$A$2:$C$121,2,0)</f>
        <v>2</v>
      </c>
      <c r="I9456" s="26">
        <f>VLOOKUP(F9456,Table!$A$2:$C$121,3,0)</f>
        <v>7</v>
      </c>
      <c r="J9456" s="17" t="s">
        <v>379</v>
      </c>
      <c r="K9456" s="25" t="str">
        <f>LEFT(J9456,MIN(FIND({0,1,2,3,4,5,6,7,8,9},ASC(J9456)&amp;1234567890))-1)</f>
        <v>S</v>
      </c>
      <c r="L9456" s="25">
        <f t="shared" si="295"/>
        <v>1</v>
      </c>
      <c r="M9456" s="25">
        <f>VLOOKUP(K9456,Table!$A$2:$C$121,2,0)</f>
        <v>16</v>
      </c>
      <c r="N9456" s="26">
        <f>VLOOKUP(K9456,Table!$A$2:$C$121,3,0)</f>
        <v>3</v>
      </c>
      <c r="O9456" s="13" t="str">
        <f>VLOOKUP(A9456,Table!$U$1:$V$230,2,0)</f>
        <v>Cubic</v>
      </c>
      <c r="P9456" s="1"/>
    </row>
    <row r="9457" spans="1:16">
      <c r="A9457" s="12">
        <v>225</v>
      </c>
      <c r="B9457" s="12">
        <v>77989</v>
      </c>
      <c r="C9457" s="12" t="s">
        <v>9818</v>
      </c>
      <c r="D9457" s="12" t="s">
        <v>10142</v>
      </c>
      <c r="E9457" s="17" t="s">
        <v>14283</v>
      </c>
      <c r="F9457" s="25" t="str">
        <f>LEFT(E9457,MIN(FIND({0,1,2,3,4,5,6,7,8,9},ASC(E9457)&amp;1234567890))-1)</f>
        <v>Ra</v>
      </c>
      <c r="G9457" s="25">
        <f t="shared" si="294"/>
        <v>1</v>
      </c>
      <c r="H9457" s="25">
        <f>VLOOKUP(F9457,Table!$A$2:$C$121,2,0)</f>
        <v>2</v>
      </c>
      <c r="I9457" s="26">
        <f>VLOOKUP(F9457,Table!$A$2:$C$121,3,0)</f>
        <v>7</v>
      </c>
      <c r="J9457" s="17" t="s">
        <v>47</v>
      </c>
      <c r="K9457" s="25" t="str">
        <f>LEFT(J9457,MIN(FIND({0,1,2,3,4,5,6,7,8,9},ASC(J9457)&amp;1234567890))-1)</f>
        <v>Se</v>
      </c>
      <c r="L9457" s="25">
        <f t="shared" si="295"/>
        <v>1</v>
      </c>
      <c r="M9457" s="25">
        <f>VLOOKUP(K9457,Table!$A$2:$C$121,2,0)</f>
        <v>16</v>
      </c>
      <c r="N9457" s="26">
        <f>VLOOKUP(K9457,Table!$A$2:$C$121,3,0)</f>
        <v>4</v>
      </c>
      <c r="O9457" s="13" t="str">
        <f>VLOOKUP(A9457,Table!$U$1:$V$230,2,0)</f>
        <v>Cubic</v>
      </c>
      <c r="P9457" s="1"/>
    </row>
    <row r="9458" spans="1:16">
      <c r="A9458" s="12">
        <v>225</v>
      </c>
      <c r="B9458" s="12">
        <v>53337</v>
      </c>
      <c r="C9458" s="12" t="s">
        <v>9818</v>
      </c>
      <c r="D9458" s="12" t="s">
        <v>2161</v>
      </c>
      <c r="E9458" s="17" t="s">
        <v>543</v>
      </c>
      <c r="F9458" s="25" t="str">
        <f>LEFT(E9458,MIN(FIND({0,1,2,3,4,5,6,7,8,9},ASC(E9458)&amp;1234567890))-1)</f>
        <v>Cu</v>
      </c>
      <c r="G9458" s="25">
        <f t="shared" si="294"/>
        <v>3</v>
      </c>
      <c r="H9458" s="25">
        <f>VLOOKUP(F9458,Table!$A$2:$C$121,2,0)</f>
        <v>11</v>
      </c>
      <c r="I9458" s="26">
        <f>VLOOKUP(F9458,Table!$A$2:$C$121,3,0)</f>
        <v>4</v>
      </c>
      <c r="J9458" s="17" t="s">
        <v>11645</v>
      </c>
      <c r="K9458" s="25" t="str">
        <f>LEFT(J9458,MIN(FIND({0,1,2,3,4,5,6,7,8,9},ASC(J9458)&amp;1234567890))-1)</f>
        <v>Sb</v>
      </c>
      <c r="L9458" s="25">
        <f t="shared" si="295"/>
        <v>1</v>
      </c>
      <c r="M9458" s="25">
        <f>VLOOKUP(K9458,Table!$A$2:$C$121,2,0)</f>
        <v>15</v>
      </c>
      <c r="N9458" s="26">
        <f>VLOOKUP(K9458,Table!$A$2:$C$121,3,0)</f>
        <v>5</v>
      </c>
      <c r="O9458" s="13" t="str">
        <f>VLOOKUP(A9458,Table!$U$1:$V$230,2,0)</f>
        <v>Cubic</v>
      </c>
      <c r="P9458" s="1"/>
    </row>
    <row r="9459" spans="1:16">
      <c r="A9459" s="12">
        <v>225</v>
      </c>
      <c r="B9459" s="12">
        <v>53365</v>
      </c>
      <c r="C9459" s="12" t="s">
        <v>9818</v>
      </c>
      <c r="D9459" s="12" t="s">
        <v>10143</v>
      </c>
      <c r="E9459" s="17" t="s">
        <v>11333</v>
      </c>
      <c r="F9459" s="25" t="str">
        <f>LEFT(E9459,MIN(FIND({0,1,2,3,4,5,6,7,8,9},ASC(E9459)&amp;1234567890))-1)</f>
        <v>Dy</v>
      </c>
      <c r="G9459" s="25">
        <f t="shared" si="294"/>
        <v>1</v>
      </c>
      <c r="H9459" s="25">
        <f>VLOOKUP(F9459,Table!$A$2:$C$121,2,0)</f>
        <v>3</v>
      </c>
      <c r="I9459" s="26">
        <f>VLOOKUP(F9459,Table!$A$2:$C$121,3,0)</f>
        <v>6</v>
      </c>
      <c r="J9459" s="17" t="s">
        <v>11764</v>
      </c>
      <c r="K9459" s="25" t="str">
        <f>LEFT(J9459,MIN(FIND({0,1,2,3,4,5,6,7,8,9},ASC(J9459)&amp;1234567890))-1)</f>
        <v>H</v>
      </c>
      <c r="L9459" s="25">
        <f t="shared" si="295"/>
        <v>2</v>
      </c>
      <c r="M9459" s="25">
        <f>VLOOKUP(K9459,Table!$A$2:$C$121,2,0)</f>
        <v>1</v>
      </c>
      <c r="N9459" s="26">
        <f>VLOOKUP(K9459,Table!$A$2:$C$121,3,0)</f>
        <v>1</v>
      </c>
      <c r="O9459" s="13" t="str">
        <f>VLOOKUP(A9459,Table!$U$1:$V$230,2,0)</f>
        <v>Cubic</v>
      </c>
      <c r="P9459" s="1"/>
    </row>
    <row r="9460" spans="1:16">
      <c r="A9460" s="12">
        <v>225</v>
      </c>
      <c r="B9460" s="12">
        <v>53371</v>
      </c>
      <c r="C9460" s="12" t="s">
        <v>9818</v>
      </c>
      <c r="D9460" s="12" t="s">
        <v>8338</v>
      </c>
      <c r="E9460" s="17" t="s">
        <v>11377</v>
      </c>
      <c r="F9460" s="25" t="str">
        <f>LEFT(E9460,MIN(FIND({0,1,2,3,4,5,6,7,8,9},ASC(E9460)&amp;1234567890))-1)</f>
        <v>Dy</v>
      </c>
      <c r="G9460" s="25">
        <f t="shared" si="294"/>
        <v>2</v>
      </c>
      <c r="H9460" s="25">
        <f>VLOOKUP(F9460,Table!$A$2:$C$121,2,0)</f>
        <v>3</v>
      </c>
      <c r="I9460" s="26">
        <f>VLOOKUP(F9460,Table!$A$2:$C$121,3,0)</f>
        <v>6</v>
      </c>
      <c r="J9460" s="17" t="s">
        <v>59</v>
      </c>
      <c r="K9460" s="25" t="str">
        <f>LEFT(J9460,MIN(FIND({0,1,2,3,4,5,6,7,8,9},ASC(J9460)&amp;1234567890))-1)</f>
        <v>O</v>
      </c>
      <c r="L9460" s="25">
        <f t="shared" si="295"/>
        <v>3</v>
      </c>
      <c r="M9460" s="25">
        <f>VLOOKUP(K9460,Table!$A$2:$C$121,2,0)</f>
        <v>16</v>
      </c>
      <c r="N9460" s="26">
        <f>VLOOKUP(K9460,Table!$A$2:$C$121,3,0)</f>
        <v>2</v>
      </c>
      <c r="O9460" s="13" t="str">
        <f>VLOOKUP(A9460,Table!$U$1:$V$230,2,0)</f>
        <v>Cubic</v>
      </c>
      <c r="P9460" s="1"/>
    </row>
    <row r="9461" spans="1:16">
      <c r="A9461" s="12">
        <v>225</v>
      </c>
      <c r="B9461" s="12">
        <v>53372</v>
      </c>
      <c r="C9461" s="12" t="s">
        <v>9818</v>
      </c>
      <c r="D9461" s="12" t="s">
        <v>10144</v>
      </c>
      <c r="E9461" s="17" t="s">
        <v>11333</v>
      </c>
      <c r="F9461" s="25" t="str">
        <f>LEFT(E9461,MIN(FIND({0,1,2,3,4,5,6,7,8,9},ASC(E9461)&amp;1234567890))-1)</f>
        <v>Dy</v>
      </c>
      <c r="G9461" s="25">
        <f t="shared" si="294"/>
        <v>1</v>
      </c>
      <c r="H9461" s="25">
        <f>VLOOKUP(F9461,Table!$A$2:$C$121,2,0)</f>
        <v>3</v>
      </c>
      <c r="I9461" s="26">
        <f>VLOOKUP(F9461,Table!$A$2:$C$121,3,0)</f>
        <v>6</v>
      </c>
      <c r="J9461" s="17" t="s">
        <v>11467</v>
      </c>
      <c r="K9461" s="25" t="str">
        <f>LEFT(J9461,MIN(FIND({0,1,2,3,4,5,6,7,8,9},ASC(J9461)&amp;1234567890))-1)</f>
        <v>P</v>
      </c>
      <c r="L9461" s="25">
        <f t="shared" si="295"/>
        <v>1</v>
      </c>
      <c r="M9461" s="25">
        <f>VLOOKUP(K9461,Table!$A$2:$C$121,2,0)</f>
        <v>15</v>
      </c>
      <c r="N9461" s="26">
        <f>VLOOKUP(K9461,Table!$A$2:$C$121,3,0)</f>
        <v>3</v>
      </c>
      <c r="O9461" s="13" t="str">
        <f>VLOOKUP(A9461,Table!$U$1:$V$230,2,0)</f>
        <v>Cubic</v>
      </c>
      <c r="P9461" s="1"/>
    </row>
    <row r="9462" spans="1:16">
      <c r="A9462" s="12">
        <v>225</v>
      </c>
      <c r="B9462" s="12">
        <v>53380</v>
      </c>
      <c r="C9462" s="12" t="s">
        <v>9818</v>
      </c>
      <c r="D9462" s="12" t="s">
        <v>6763</v>
      </c>
      <c r="E9462" s="17" t="s">
        <v>11333</v>
      </c>
      <c r="F9462" s="25" t="str">
        <f>LEFT(E9462,MIN(FIND({0,1,2,3,4,5,6,7,8,9},ASC(E9462)&amp;1234567890))-1)</f>
        <v>Dy</v>
      </c>
      <c r="G9462" s="25">
        <f t="shared" si="294"/>
        <v>1</v>
      </c>
      <c r="H9462" s="25">
        <f>VLOOKUP(F9462,Table!$A$2:$C$121,2,0)</f>
        <v>3</v>
      </c>
      <c r="I9462" s="26">
        <f>VLOOKUP(F9462,Table!$A$2:$C$121,3,0)</f>
        <v>6</v>
      </c>
      <c r="J9462" s="17" t="s">
        <v>47</v>
      </c>
      <c r="K9462" s="25" t="str">
        <f>LEFT(J9462,MIN(FIND({0,1,2,3,4,5,6,7,8,9},ASC(J9462)&amp;1234567890))-1)</f>
        <v>Se</v>
      </c>
      <c r="L9462" s="25">
        <f t="shared" si="295"/>
        <v>1</v>
      </c>
      <c r="M9462" s="25">
        <f>VLOOKUP(K9462,Table!$A$2:$C$121,2,0)</f>
        <v>16</v>
      </c>
      <c r="N9462" s="26">
        <f>VLOOKUP(K9462,Table!$A$2:$C$121,3,0)</f>
        <v>4</v>
      </c>
      <c r="O9462" s="13" t="str">
        <f>VLOOKUP(A9462,Table!$U$1:$V$230,2,0)</f>
        <v>Cubic</v>
      </c>
      <c r="P9462" s="1"/>
    </row>
    <row r="9463" spans="1:16">
      <c r="A9463" s="12">
        <v>225</v>
      </c>
      <c r="B9463" s="12">
        <v>53405</v>
      </c>
      <c r="C9463" s="12" t="s">
        <v>9818</v>
      </c>
      <c r="D9463" s="12" t="s">
        <v>1092</v>
      </c>
      <c r="E9463" s="17" t="s">
        <v>11330</v>
      </c>
      <c r="F9463" s="25" t="str">
        <f>LEFT(E9463,MIN(FIND({0,1,2,3,4,5,6,7,8,9},ASC(E9463)&amp;1234567890))-1)</f>
        <v>Er</v>
      </c>
      <c r="G9463" s="25">
        <f t="shared" si="294"/>
        <v>2</v>
      </c>
      <c r="H9463" s="25">
        <f>VLOOKUP(F9463,Table!$A$2:$C$121,2,0)</f>
        <v>3</v>
      </c>
      <c r="I9463" s="26">
        <f>VLOOKUP(F9463,Table!$A$2:$C$121,3,0)</f>
        <v>6</v>
      </c>
      <c r="J9463" s="17" t="s">
        <v>59</v>
      </c>
      <c r="K9463" s="25" t="str">
        <f>LEFT(J9463,MIN(FIND({0,1,2,3,4,5,6,7,8,9},ASC(J9463)&amp;1234567890))-1)</f>
        <v>O</v>
      </c>
      <c r="L9463" s="25">
        <f t="shared" si="295"/>
        <v>3</v>
      </c>
      <c r="M9463" s="25">
        <f>VLOOKUP(K9463,Table!$A$2:$C$121,2,0)</f>
        <v>16</v>
      </c>
      <c r="N9463" s="26">
        <f>VLOOKUP(K9463,Table!$A$2:$C$121,3,0)</f>
        <v>2</v>
      </c>
      <c r="O9463" s="13" t="str">
        <f>VLOOKUP(A9463,Table!$U$1:$V$230,2,0)</f>
        <v>Cubic</v>
      </c>
      <c r="P9463" s="1"/>
    </row>
    <row r="9464" spans="1:16">
      <c r="A9464" s="12">
        <v>225</v>
      </c>
      <c r="B9464" s="12">
        <v>53407</v>
      </c>
      <c r="C9464" s="12" t="s">
        <v>9818</v>
      </c>
      <c r="D9464" s="12" t="s">
        <v>10145</v>
      </c>
      <c r="E9464" s="17" t="s">
        <v>11542</v>
      </c>
      <c r="F9464" s="25" t="str">
        <f>LEFT(E9464,MIN(FIND({0,1,2,3,4,5,6,7,8,9},ASC(E9464)&amp;1234567890))-1)</f>
        <v>Er</v>
      </c>
      <c r="G9464" s="25">
        <f t="shared" si="294"/>
        <v>1</v>
      </c>
      <c r="H9464" s="25">
        <f>VLOOKUP(F9464,Table!$A$2:$C$121,2,0)</f>
        <v>3</v>
      </c>
      <c r="I9464" s="26">
        <f>VLOOKUP(F9464,Table!$A$2:$C$121,3,0)</f>
        <v>6</v>
      </c>
      <c r="J9464" s="17" t="s">
        <v>11467</v>
      </c>
      <c r="K9464" s="25" t="str">
        <f>LEFT(J9464,MIN(FIND({0,1,2,3,4,5,6,7,8,9},ASC(J9464)&amp;1234567890))-1)</f>
        <v>P</v>
      </c>
      <c r="L9464" s="25">
        <f t="shared" si="295"/>
        <v>1</v>
      </c>
      <c r="M9464" s="25">
        <f>VLOOKUP(K9464,Table!$A$2:$C$121,2,0)</f>
        <v>15</v>
      </c>
      <c r="N9464" s="26">
        <f>VLOOKUP(K9464,Table!$A$2:$C$121,3,0)</f>
        <v>3</v>
      </c>
      <c r="O9464" s="13" t="str">
        <f>VLOOKUP(A9464,Table!$U$1:$V$230,2,0)</f>
        <v>Cubic</v>
      </c>
      <c r="P9464" s="1"/>
    </row>
    <row r="9465" spans="1:16">
      <c r="A9465" s="12">
        <v>225</v>
      </c>
      <c r="B9465" s="12">
        <v>53414</v>
      </c>
      <c r="C9465" s="12" t="s">
        <v>9818</v>
      </c>
      <c r="D9465" s="12" t="s">
        <v>10146</v>
      </c>
      <c r="E9465" s="17" t="s">
        <v>11542</v>
      </c>
      <c r="F9465" s="25" t="str">
        <f>LEFT(E9465,MIN(FIND({0,1,2,3,4,5,6,7,8,9},ASC(E9465)&amp;1234567890))-1)</f>
        <v>Er</v>
      </c>
      <c r="G9465" s="25">
        <f t="shared" si="294"/>
        <v>1</v>
      </c>
      <c r="H9465" s="25">
        <f>VLOOKUP(F9465,Table!$A$2:$C$121,2,0)</f>
        <v>3</v>
      </c>
      <c r="I9465" s="26">
        <f>VLOOKUP(F9465,Table!$A$2:$C$121,3,0)</f>
        <v>6</v>
      </c>
      <c r="J9465" s="17" t="s">
        <v>379</v>
      </c>
      <c r="K9465" s="25" t="str">
        <f>LEFT(J9465,MIN(FIND({0,1,2,3,4,5,6,7,8,9},ASC(J9465)&amp;1234567890))-1)</f>
        <v>S</v>
      </c>
      <c r="L9465" s="25">
        <f t="shared" si="295"/>
        <v>1</v>
      </c>
      <c r="M9465" s="25">
        <f>VLOOKUP(K9465,Table!$A$2:$C$121,2,0)</f>
        <v>16</v>
      </c>
      <c r="N9465" s="26">
        <f>VLOOKUP(K9465,Table!$A$2:$C$121,3,0)</f>
        <v>3</v>
      </c>
      <c r="O9465" s="13" t="str">
        <f>VLOOKUP(A9465,Table!$U$1:$V$230,2,0)</f>
        <v>Cubic</v>
      </c>
      <c r="P9465" s="1"/>
    </row>
    <row r="9466" spans="1:16">
      <c r="A9466" s="12">
        <v>225</v>
      </c>
      <c r="B9466" s="12">
        <v>53418</v>
      </c>
      <c r="C9466" s="12" t="s">
        <v>9818</v>
      </c>
      <c r="D9466" s="12" t="s">
        <v>10147</v>
      </c>
      <c r="E9466" s="17" t="s">
        <v>11542</v>
      </c>
      <c r="F9466" s="25" t="str">
        <f>LEFT(E9466,MIN(FIND({0,1,2,3,4,5,6,7,8,9},ASC(E9466)&amp;1234567890))-1)</f>
        <v>Er</v>
      </c>
      <c r="G9466" s="25">
        <f t="shared" si="294"/>
        <v>1</v>
      </c>
      <c r="H9466" s="25">
        <f>VLOOKUP(F9466,Table!$A$2:$C$121,2,0)</f>
        <v>3</v>
      </c>
      <c r="I9466" s="26">
        <f>VLOOKUP(F9466,Table!$A$2:$C$121,3,0)</f>
        <v>6</v>
      </c>
      <c r="J9466" s="17" t="s">
        <v>47</v>
      </c>
      <c r="K9466" s="25" t="str">
        <f>LEFT(J9466,MIN(FIND({0,1,2,3,4,5,6,7,8,9},ASC(J9466)&amp;1234567890))-1)</f>
        <v>Se</v>
      </c>
      <c r="L9466" s="25">
        <f t="shared" si="295"/>
        <v>1</v>
      </c>
      <c r="M9466" s="25">
        <f>VLOOKUP(K9466,Table!$A$2:$C$121,2,0)</f>
        <v>16</v>
      </c>
      <c r="N9466" s="26">
        <f>VLOOKUP(K9466,Table!$A$2:$C$121,3,0)</f>
        <v>4</v>
      </c>
      <c r="O9466" s="13" t="str">
        <f>VLOOKUP(A9466,Table!$U$1:$V$230,2,0)</f>
        <v>Cubic</v>
      </c>
      <c r="P9466" s="1"/>
    </row>
    <row r="9467" spans="1:16">
      <c r="A9467" s="12">
        <v>225</v>
      </c>
      <c r="B9467" s="12">
        <v>53437</v>
      </c>
      <c r="C9467" s="12" t="s">
        <v>9818</v>
      </c>
      <c r="D9467" s="12" t="s">
        <v>10148</v>
      </c>
      <c r="E9467" s="17" t="s">
        <v>428</v>
      </c>
      <c r="F9467" s="25" t="str">
        <f>LEFT(E9467,MIN(FIND({0,1,2,3,4,5,6,7,8,9},ASC(E9467)&amp;1234567890))-1)</f>
        <v>Eu</v>
      </c>
      <c r="G9467" s="25">
        <f t="shared" si="294"/>
        <v>1</v>
      </c>
      <c r="H9467" s="25">
        <f>VLOOKUP(F9467,Table!$A$2:$C$121,2,0)</f>
        <v>3</v>
      </c>
      <c r="I9467" s="26">
        <f>VLOOKUP(F9467,Table!$A$2:$C$121,3,0)</f>
        <v>6</v>
      </c>
      <c r="J9467" s="17" t="s">
        <v>371</v>
      </c>
      <c r="K9467" s="25" t="str">
        <f>LEFT(J9467,MIN(FIND({0,1,2,3,4,5,6,7,8,9},ASC(J9467)&amp;1234567890))-1)</f>
        <v>O</v>
      </c>
      <c r="L9467" s="25">
        <f t="shared" si="295"/>
        <v>1</v>
      </c>
      <c r="M9467" s="25">
        <f>VLOOKUP(K9467,Table!$A$2:$C$121,2,0)</f>
        <v>16</v>
      </c>
      <c r="N9467" s="26">
        <f>VLOOKUP(K9467,Table!$A$2:$C$121,3,0)</f>
        <v>2</v>
      </c>
      <c r="O9467" s="13" t="str">
        <f>VLOOKUP(A9467,Table!$U$1:$V$230,2,0)</f>
        <v>Cubic</v>
      </c>
      <c r="P9467" s="1"/>
    </row>
    <row r="9468" spans="1:16">
      <c r="A9468" s="12">
        <v>225</v>
      </c>
      <c r="B9468" s="12">
        <v>53438</v>
      </c>
      <c r="C9468" s="12" t="s">
        <v>9818</v>
      </c>
      <c r="D9468" s="12" t="s">
        <v>10149</v>
      </c>
      <c r="E9468" s="17" t="s">
        <v>428</v>
      </c>
      <c r="F9468" s="25" t="str">
        <f>LEFT(E9468,MIN(FIND({0,1,2,3,4,5,6,7,8,9},ASC(E9468)&amp;1234567890))-1)</f>
        <v>Eu</v>
      </c>
      <c r="G9468" s="25">
        <f t="shared" si="294"/>
        <v>1</v>
      </c>
      <c r="H9468" s="25">
        <f>VLOOKUP(F9468,Table!$A$2:$C$121,2,0)</f>
        <v>3</v>
      </c>
      <c r="I9468" s="26">
        <f>VLOOKUP(F9468,Table!$A$2:$C$121,3,0)</f>
        <v>6</v>
      </c>
      <c r="J9468" s="17" t="s">
        <v>11467</v>
      </c>
      <c r="K9468" s="25" t="str">
        <f>LEFT(J9468,MIN(FIND({0,1,2,3,4,5,6,7,8,9},ASC(J9468)&amp;1234567890))-1)</f>
        <v>P</v>
      </c>
      <c r="L9468" s="25">
        <f t="shared" si="295"/>
        <v>1</v>
      </c>
      <c r="M9468" s="25">
        <f>VLOOKUP(K9468,Table!$A$2:$C$121,2,0)</f>
        <v>15</v>
      </c>
      <c r="N9468" s="26">
        <f>VLOOKUP(K9468,Table!$A$2:$C$121,3,0)</f>
        <v>3</v>
      </c>
      <c r="O9468" s="13" t="str">
        <f>VLOOKUP(A9468,Table!$U$1:$V$230,2,0)</f>
        <v>Cubic</v>
      </c>
      <c r="P9468" s="1"/>
    </row>
    <row r="9469" spans="1:16">
      <c r="A9469" s="12">
        <v>225</v>
      </c>
      <c r="B9469" s="12">
        <v>53462</v>
      </c>
      <c r="C9469" s="12" t="s">
        <v>9818</v>
      </c>
      <c r="D9469" s="12" t="s">
        <v>7473</v>
      </c>
      <c r="E9469" s="17" t="s">
        <v>11292</v>
      </c>
      <c r="F9469" s="25" t="str">
        <f>LEFT(E9469,MIN(FIND({0,1,2,3,4,5,6,7,8,9},ASC(E9469)&amp;1234567890))-1)</f>
        <v>Fe</v>
      </c>
      <c r="G9469" s="25">
        <f t="shared" si="294"/>
        <v>3</v>
      </c>
      <c r="H9469" s="25">
        <f>VLOOKUP(F9469,Table!$A$2:$C$121,2,0)</f>
        <v>8</v>
      </c>
      <c r="I9469" s="26">
        <f>VLOOKUP(F9469,Table!$A$2:$C$121,3,0)</f>
        <v>4</v>
      </c>
      <c r="J9469" s="17" t="s">
        <v>544</v>
      </c>
      <c r="K9469" s="25" t="str">
        <f>LEFT(J9469,MIN(FIND({0,1,2,3,4,5,6,7,8,9},ASC(J9469)&amp;1234567890))-1)</f>
        <v>Ge</v>
      </c>
      <c r="L9469" s="25">
        <f t="shared" si="295"/>
        <v>1</v>
      </c>
      <c r="M9469" s="25">
        <f>VLOOKUP(K9469,Table!$A$2:$C$121,2,0)</f>
        <v>14</v>
      </c>
      <c r="N9469" s="26">
        <f>VLOOKUP(K9469,Table!$A$2:$C$121,3,0)</f>
        <v>4</v>
      </c>
      <c r="O9469" s="13" t="str">
        <f>VLOOKUP(A9469,Table!$U$1:$V$230,2,0)</f>
        <v>Cubic</v>
      </c>
      <c r="P9469" s="1"/>
    </row>
    <row r="9470" spans="1:16">
      <c r="A9470" s="12">
        <v>225</v>
      </c>
      <c r="B9470" s="12">
        <v>53503</v>
      </c>
      <c r="C9470" s="12" t="s">
        <v>9818</v>
      </c>
      <c r="D9470" s="12" t="s">
        <v>9084</v>
      </c>
      <c r="E9470" s="17" t="s">
        <v>11557</v>
      </c>
      <c r="F9470" s="25" t="str">
        <f>LEFT(E9470,MIN(FIND({0,1,2,3,4,5,6,7,8,9},ASC(E9470)&amp;1234567890))-1)</f>
        <v>Fe</v>
      </c>
      <c r="G9470" s="25">
        <f t="shared" si="294"/>
        <v>4</v>
      </c>
      <c r="H9470" s="25">
        <f>VLOOKUP(F9470,Table!$A$2:$C$121,2,0)</f>
        <v>8</v>
      </c>
      <c r="I9470" s="26">
        <f>VLOOKUP(F9470,Table!$A$2:$C$121,3,0)</f>
        <v>4</v>
      </c>
      <c r="J9470" s="17" t="s">
        <v>68</v>
      </c>
      <c r="K9470" s="25" t="str">
        <f>LEFT(J9470,MIN(FIND({0,1,2,3,4,5,6,7,8,9},ASC(J9470)&amp;1234567890))-1)</f>
        <v>N</v>
      </c>
      <c r="L9470" s="25">
        <f t="shared" si="295"/>
        <v>1</v>
      </c>
      <c r="M9470" s="25">
        <f>VLOOKUP(K9470,Table!$A$2:$C$121,2,0)</f>
        <v>15</v>
      </c>
      <c r="N9470" s="26">
        <f>VLOOKUP(K9470,Table!$A$2:$C$121,3,0)</f>
        <v>2</v>
      </c>
      <c r="O9470" s="13" t="str">
        <f>VLOOKUP(A9470,Table!$U$1:$V$230,2,0)</f>
        <v>Cubic</v>
      </c>
      <c r="P9470" s="1"/>
    </row>
    <row r="9471" spans="1:16">
      <c r="A9471" s="12">
        <v>225</v>
      </c>
      <c r="B9471" s="12">
        <v>53621</v>
      </c>
      <c r="C9471" s="12" t="s">
        <v>9818</v>
      </c>
      <c r="D9471" s="12" t="s">
        <v>1050</v>
      </c>
      <c r="E9471" s="17" t="s">
        <v>11395</v>
      </c>
      <c r="F9471" s="25" t="str">
        <f>LEFT(E9471,MIN(FIND({0,1,2,3,4,5,6,7,8,9},ASC(E9471)&amp;1234567890))-1)</f>
        <v>Gd</v>
      </c>
      <c r="G9471" s="25">
        <f t="shared" si="294"/>
        <v>2</v>
      </c>
      <c r="H9471" s="25">
        <f>VLOOKUP(F9471,Table!$A$2:$C$121,2,0)</f>
        <v>3</v>
      </c>
      <c r="I9471" s="26">
        <f>VLOOKUP(F9471,Table!$A$2:$C$121,3,0)</f>
        <v>6</v>
      </c>
      <c r="J9471" s="17" t="s">
        <v>59</v>
      </c>
      <c r="K9471" s="25" t="str">
        <f>LEFT(J9471,MIN(FIND({0,1,2,3,4,5,6,7,8,9},ASC(J9471)&amp;1234567890))-1)</f>
        <v>O</v>
      </c>
      <c r="L9471" s="25">
        <f t="shared" si="295"/>
        <v>3</v>
      </c>
      <c r="M9471" s="25">
        <f>VLOOKUP(K9471,Table!$A$2:$C$121,2,0)</f>
        <v>16</v>
      </c>
      <c r="N9471" s="26">
        <f>VLOOKUP(K9471,Table!$A$2:$C$121,3,0)</f>
        <v>2</v>
      </c>
      <c r="O9471" s="13" t="str">
        <f>VLOOKUP(A9471,Table!$U$1:$V$230,2,0)</f>
        <v>Cubic</v>
      </c>
      <c r="P9471" s="1"/>
    </row>
    <row r="9472" spans="1:16">
      <c r="A9472" s="12">
        <v>225</v>
      </c>
      <c r="B9472" s="12">
        <v>53628</v>
      </c>
      <c r="C9472" s="12" t="s">
        <v>9818</v>
      </c>
      <c r="D9472" s="12" t="s">
        <v>10150</v>
      </c>
      <c r="E9472" s="17" t="s">
        <v>14335</v>
      </c>
      <c r="F9472" s="25" t="str">
        <f>LEFT(E9472,MIN(FIND({0,1,2,3,4,5,6,7,8,9},ASC(E9472)&amp;1234567890))-1)</f>
        <v>Gd</v>
      </c>
      <c r="G9472" s="25">
        <f t="shared" si="294"/>
        <v>0.94</v>
      </c>
      <c r="H9472" s="25">
        <f>VLOOKUP(F9472,Table!$A$2:$C$121,2,0)</f>
        <v>3</v>
      </c>
      <c r="I9472" s="26">
        <f>VLOOKUP(F9472,Table!$A$2:$C$121,3,0)</f>
        <v>6</v>
      </c>
      <c r="J9472" s="17" t="s">
        <v>379</v>
      </c>
      <c r="K9472" s="25" t="str">
        <f>LEFT(J9472,MIN(FIND({0,1,2,3,4,5,6,7,8,9},ASC(J9472)&amp;1234567890))-1)</f>
        <v>S</v>
      </c>
      <c r="L9472" s="25">
        <f t="shared" si="295"/>
        <v>1</v>
      </c>
      <c r="M9472" s="25">
        <f>VLOOKUP(K9472,Table!$A$2:$C$121,2,0)</f>
        <v>16</v>
      </c>
      <c r="N9472" s="26">
        <f>VLOOKUP(K9472,Table!$A$2:$C$121,3,0)</f>
        <v>3</v>
      </c>
      <c r="O9472" s="13" t="str">
        <f>VLOOKUP(A9472,Table!$U$1:$V$230,2,0)</f>
        <v>Cubic</v>
      </c>
      <c r="P9472" s="1"/>
    </row>
    <row r="9473" spans="1:16">
      <c r="A9473" s="12">
        <v>225</v>
      </c>
      <c r="B9473" s="12">
        <v>53631</v>
      </c>
      <c r="C9473" s="12" t="s">
        <v>9818</v>
      </c>
      <c r="D9473" s="12" t="s">
        <v>10151</v>
      </c>
      <c r="E9473" s="17" t="s">
        <v>11306</v>
      </c>
      <c r="F9473" s="25" t="str">
        <f>LEFT(E9473,MIN(FIND({0,1,2,3,4,5,6,7,8,9},ASC(E9473)&amp;1234567890))-1)</f>
        <v>Gd</v>
      </c>
      <c r="G9473" s="25">
        <f t="shared" si="294"/>
        <v>1</v>
      </c>
      <c r="H9473" s="25">
        <f>VLOOKUP(F9473,Table!$A$2:$C$121,2,0)</f>
        <v>3</v>
      </c>
      <c r="I9473" s="26">
        <f>VLOOKUP(F9473,Table!$A$2:$C$121,3,0)</f>
        <v>6</v>
      </c>
      <c r="J9473" s="17" t="s">
        <v>11958</v>
      </c>
      <c r="K9473" s="25" t="str">
        <f>LEFT(J9473,MIN(FIND({0,1,2,3,4,5,6,7,8,9},ASC(J9473)&amp;1234567890))-1)</f>
        <v>Se</v>
      </c>
      <c r="L9473" s="25">
        <f t="shared" si="295"/>
        <v>0.95</v>
      </c>
      <c r="M9473" s="25">
        <f>VLOOKUP(K9473,Table!$A$2:$C$121,2,0)</f>
        <v>16</v>
      </c>
      <c r="N9473" s="26">
        <f>VLOOKUP(K9473,Table!$A$2:$C$121,3,0)</f>
        <v>4</v>
      </c>
      <c r="O9473" s="13" t="str">
        <f>VLOOKUP(A9473,Table!$U$1:$V$230,2,0)</f>
        <v>Cubic</v>
      </c>
      <c r="P9473" s="1"/>
    </row>
    <row r="9474" spans="1:16">
      <c r="A9474" s="12">
        <v>225</v>
      </c>
      <c r="B9474" s="12">
        <v>53635</v>
      </c>
      <c r="C9474" s="12" t="s">
        <v>9818</v>
      </c>
      <c r="D9474" s="12" t="s">
        <v>970</v>
      </c>
      <c r="E9474" s="17" t="s">
        <v>11367</v>
      </c>
      <c r="F9474" s="25" t="str">
        <f>LEFT(E9474,MIN(FIND({0,1,2,3,4,5,6,7,8,9},ASC(E9474)&amp;1234567890))-1)</f>
        <v>Tb</v>
      </c>
      <c r="G9474" s="25">
        <f t="shared" ref="G9474:G9537" si="296">IF(SUBSTITUTE(E9474,F9474,"")="",1,SUBSTITUTE(E9474,F9474,""))*1</f>
        <v>2</v>
      </c>
      <c r="H9474" s="25">
        <f>VLOOKUP(F9474,Table!$A$2:$C$121,2,0)</f>
        <v>3</v>
      </c>
      <c r="I9474" s="26">
        <f>VLOOKUP(F9474,Table!$A$2:$C$121,3,0)</f>
        <v>6</v>
      </c>
      <c r="J9474" s="17" t="s">
        <v>59</v>
      </c>
      <c r="K9474" s="25" t="str">
        <f>LEFT(J9474,MIN(FIND({0,1,2,3,4,5,6,7,8,9},ASC(J9474)&amp;1234567890))-1)</f>
        <v>O</v>
      </c>
      <c r="L9474" s="25">
        <f t="shared" ref="L9474:L9537" si="297">IF(SUBSTITUTE(J9474,K9474,"")="",1,SUBSTITUTE(J9474,K9474,""))*1</f>
        <v>3</v>
      </c>
      <c r="M9474" s="25">
        <f>VLOOKUP(K9474,Table!$A$2:$C$121,2,0)</f>
        <v>16</v>
      </c>
      <c r="N9474" s="26">
        <f>VLOOKUP(K9474,Table!$A$2:$C$121,3,0)</f>
        <v>2</v>
      </c>
      <c r="O9474" s="13" t="str">
        <f>VLOOKUP(A9474,Table!$U$1:$V$230,2,0)</f>
        <v>Cubic</v>
      </c>
      <c r="P9474" s="1"/>
    </row>
    <row r="9475" spans="1:16">
      <c r="A9475" s="12">
        <v>225</v>
      </c>
      <c r="B9475" s="12">
        <v>53636</v>
      </c>
      <c r="C9475" s="12" t="s">
        <v>9818</v>
      </c>
      <c r="D9475" s="12" t="s">
        <v>1105</v>
      </c>
      <c r="E9475" s="17" t="s">
        <v>11314</v>
      </c>
      <c r="F9475" s="25" t="str">
        <f>LEFT(E9475,MIN(FIND({0,1,2,3,4,5,6,7,8,9},ASC(E9475)&amp;1234567890))-1)</f>
        <v>Ho</v>
      </c>
      <c r="G9475" s="25">
        <f t="shared" si="296"/>
        <v>2</v>
      </c>
      <c r="H9475" s="25">
        <f>VLOOKUP(F9475,Table!$A$2:$C$121,2,0)</f>
        <v>3</v>
      </c>
      <c r="I9475" s="26">
        <f>VLOOKUP(F9475,Table!$A$2:$C$121,3,0)</f>
        <v>6</v>
      </c>
      <c r="J9475" s="17" t="s">
        <v>59</v>
      </c>
      <c r="K9475" s="25" t="str">
        <f>LEFT(J9475,MIN(FIND({0,1,2,3,4,5,6,7,8,9},ASC(J9475)&amp;1234567890))-1)</f>
        <v>O</v>
      </c>
      <c r="L9475" s="25">
        <f t="shared" si="297"/>
        <v>3</v>
      </c>
      <c r="M9475" s="25">
        <f>VLOOKUP(K9475,Table!$A$2:$C$121,2,0)</f>
        <v>16</v>
      </c>
      <c r="N9475" s="26">
        <f>VLOOKUP(K9475,Table!$A$2:$C$121,3,0)</f>
        <v>2</v>
      </c>
      <c r="O9475" s="13" t="str">
        <f>VLOOKUP(A9475,Table!$U$1:$V$230,2,0)</f>
        <v>Cubic</v>
      </c>
      <c r="P9475" s="1"/>
    </row>
    <row r="9476" spans="1:16">
      <c r="A9476" s="12">
        <v>225</v>
      </c>
      <c r="B9476" s="12">
        <v>53832</v>
      </c>
      <c r="C9476" s="12" t="s">
        <v>9818</v>
      </c>
      <c r="D9476" s="12" t="s">
        <v>9078</v>
      </c>
      <c r="E9476" s="17" t="s">
        <v>376</v>
      </c>
      <c r="F9476" s="25" t="str">
        <f>LEFT(E9476,MIN(FIND({0,1,2,3,4,5,6,7,8,9},ASC(E9476)&amp;1234567890))-1)</f>
        <v>Cs</v>
      </c>
      <c r="G9476" s="25">
        <f t="shared" si="296"/>
        <v>1</v>
      </c>
      <c r="H9476" s="25">
        <f>VLOOKUP(F9476,Table!$A$2:$C$121,2,0)</f>
        <v>1</v>
      </c>
      <c r="I9476" s="26">
        <f>VLOOKUP(F9476,Table!$A$2:$C$121,3,0)</f>
        <v>6</v>
      </c>
      <c r="J9476" s="17" t="s">
        <v>11679</v>
      </c>
      <c r="K9476" s="25" t="str">
        <f>LEFT(J9476,MIN(FIND({0,1,2,3,4,5,6,7,8,9},ASC(J9476)&amp;1234567890))-1)</f>
        <v>F</v>
      </c>
      <c r="L9476" s="25">
        <f t="shared" si="297"/>
        <v>1</v>
      </c>
      <c r="M9476" s="25">
        <f>VLOOKUP(K9476,Table!$A$2:$C$121,2,0)</f>
        <v>17</v>
      </c>
      <c r="N9476" s="26">
        <f>VLOOKUP(K9476,Table!$A$2:$C$121,3,0)</f>
        <v>2</v>
      </c>
      <c r="O9476" s="13" t="str">
        <f>VLOOKUP(A9476,Table!$U$1:$V$230,2,0)</f>
        <v>Cubic</v>
      </c>
      <c r="P9476" s="1"/>
    </row>
    <row r="9477" spans="1:16">
      <c r="A9477" s="12">
        <v>225</v>
      </c>
      <c r="B9477" s="12">
        <v>53906</v>
      </c>
      <c r="C9477" s="12" t="s">
        <v>9818</v>
      </c>
      <c r="D9477" s="12" t="s">
        <v>2354</v>
      </c>
      <c r="E9477" s="17" t="s">
        <v>544</v>
      </c>
      <c r="F9477" s="25" t="str">
        <f>LEFT(E9477,MIN(FIND({0,1,2,3,4,5,6,7,8,9},ASC(E9477)&amp;1234567890))-1)</f>
        <v>Ge</v>
      </c>
      <c r="G9477" s="25">
        <f t="shared" si="296"/>
        <v>1</v>
      </c>
      <c r="H9477" s="25">
        <f>VLOOKUP(F9477,Table!$A$2:$C$121,2,0)</f>
        <v>14</v>
      </c>
      <c r="I9477" s="26">
        <f>VLOOKUP(F9477,Table!$A$2:$C$121,3,0)</f>
        <v>4</v>
      </c>
      <c r="J9477" s="17" t="s">
        <v>47</v>
      </c>
      <c r="K9477" s="25" t="str">
        <f>LEFT(J9477,MIN(FIND({0,1,2,3,4,5,6,7,8,9},ASC(J9477)&amp;1234567890))-1)</f>
        <v>Se</v>
      </c>
      <c r="L9477" s="25">
        <f t="shared" si="297"/>
        <v>1</v>
      </c>
      <c r="M9477" s="25">
        <f>VLOOKUP(K9477,Table!$A$2:$C$121,2,0)</f>
        <v>16</v>
      </c>
      <c r="N9477" s="26">
        <f>VLOOKUP(K9477,Table!$A$2:$C$121,3,0)</f>
        <v>4</v>
      </c>
      <c r="O9477" s="13" t="str">
        <f>VLOOKUP(A9477,Table!$U$1:$V$230,2,0)</f>
        <v>Cubic</v>
      </c>
      <c r="P9477" s="1"/>
    </row>
    <row r="9478" spans="1:16">
      <c r="A9478" s="12">
        <v>225</v>
      </c>
      <c r="B9478" s="12">
        <v>53946</v>
      </c>
      <c r="C9478" s="12" t="s">
        <v>9818</v>
      </c>
      <c r="D9478" s="12" t="s">
        <v>6836</v>
      </c>
      <c r="E9478" s="17" t="s">
        <v>69</v>
      </c>
      <c r="F9478" s="25" t="str">
        <f>LEFT(E9478,MIN(FIND({0,1,2,3,4,5,6,7,8,9},ASC(E9478)&amp;1234567890))-1)</f>
        <v>Mg</v>
      </c>
      <c r="G9478" s="25">
        <f t="shared" si="296"/>
        <v>1</v>
      </c>
      <c r="H9478" s="25">
        <f>VLOOKUP(F9478,Table!$A$2:$C$121,2,0)</f>
        <v>2</v>
      </c>
      <c r="I9478" s="26">
        <f>VLOOKUP(F9478,Table!$A$2:$C$121,3,0)</f>
        <v>3</v>
      </c>
      <c r="J9478" s="17" t="s">
        <v>47</v>
      </c>
      <c r="K9478" s="25" t="str">
        <f>LEFT(J9478,MIN(FIND({0,1,2,3,4,5,6,7,8,9},ASC(J9478)&amp;1234567890))-1)</f>
        <v>Se</v>
      </c>
      <c r="L9478" s="25">
        <f t="shared" si="297"/>
        <v>1</v>
      </c>
      <c r="M9478" s="25">
        <f>VLOOKUP(K9478,Table!$A$2:$C$121,2,0)</f>
        <v>16</v>
      </c>
      <c r="N9478" s="26">
        <f>VLOOKUP(K9478,Table!$A$2:$C$121,3,0)</f>
        <v>4</v>
      </c>
      <c r="O9478" s="13" t="str">
        <f>VLOOKUP(A9478,Table!$U$1:$V$230,2,0)</f>
        <v>Cubic</v>
      </c>
      <c r="P9478" s="1"/>
    </row>
    <row r="9479" spans="1:16">
      <c r="A9479" s="12">
        <v>225</v>
      </c>
      <c r="B9479" s="12">
        <v>53950</v>
      </c>
      <c r="C9479" s="12" t="s">
        <v>9818</v>
      </c>
      <c r="D9479" s="12" t="s">
        <v>9133</v>
      </c>
      <c r="E9479" s="17" t="s">
        <v>433</v>
      </c>
      <c r="F9479" s="25" t="str">
        <f>LEFT(E9479,MIN(FIND({0,1,2,3,4,5,6,7,8,9},ASC(E9479)&amp;1234567890))-1)</f>
        <v>Sr</v>
      </c>
      <c r="G9479" s="25">
        <f t="shared" si="296"/>
        <v>1</v>
      </c>
      <c r="H9479" s="25">
        <f>VLOOKUP(F9479,Table!$A$2:$C$121,2,0)</f>
        <v>2</v>
      </c>
      <c r="I9479" s="26">
        <f>VLOOKUP(F9479,Table!$A$2:$C$121,3,0)</f>
        <v>5</v>
      </c>
      <c r="J9479" s="17" t="s">
        <v>328</v>
      </c>
      <c r="K9479" s="25" t="str">
        <f>LEFT(J9479,MIN(FIND({0,1,2,3,4,5,6,7,8,9},ASC(J9479)&amp;1234567890))-1)</f>
        <v>Te</v>
      </c>
      <c r="L9479" s="25">
        <f t="shared" si="297"/>
        <v>1</v>
      </c>
      <c r="M9479" s="25">
        <f>VLOOKUP(K9479,Table!$A$2:$C$121,2,0)</f>
        <v>16</v>
      </c>
      <c r="N9479" s="26">
        <f>VLOOKUP(K9479,Table!$A$2:$C$121,3,0)</f>
        <v>5</v>
      </c>
      <c r="O9479" s="13" t="str">
        <f>VLOOKUP(A9479,Table!$U$1:$V$230,2,0)</f>
        <v>Cubic</v>
      </c>
      <c r="P9479" s="1"/>
    </row>
    <row r="9480" spans="1:16">
      <c r="A9480" s="12">
        <v>225</v>
      </c>
      <c r="B9480" s="12">
        <v>56037</v>
      </c>
      <c r="C9480" s="12" t="s">
        <v>9818</v>
      </c>
      <c r="D9480" s="12" t="s">
        <v>2235</v>
      </c>
      <c r="E9480" s="17" t="s">
        <v>544</v>
      </c>
      <c r="F9480" s="25" t="str">
        <f>LEFT(E9480,MIN(FIND({0,1,2,3,4,5,6,7,8,9},ASC(E9480)&amp;1234567890))-1)</f>
        <v>Ge</v>
      </c>
      <c r="G9480" s="25">
        <f t="shared" si="296"/>
        <v>1</v>
      </c>
      <c r="H9480" s="25">
        <f>VLOOKUP(F9480,Table!$A$2:$C$121,2,0)</f>
        <v>14</v>
      </c>
      <c r="I9480" s="26">
        <f>VLOOKUP(F9480,Table!$A$2:$C$121,3,0)</f>
        <v>4</v>
      </c>
      <c r="J9480" s="17" t="s">
        <v>328</v>
      </c>
      <c r="K9480" s="25" t="str">
        <f>LEFT(J9480,MIN(FIND({0,1,2,3,4,5,6,7,8,9},ASC(J9480)&amp;1234567890))-1)</f>
        <v>Te</v>
      </c>
      <c r="L9480" s="25">
        <f t="shared" si="297"/>
        <v>1</v>
      </c>
      <c r="M9480" s="25">
        <f>VLOOKUP(K9480,Table!$A$2:$C$121,2,0)</f>
        <v>16</v>
      </c>
      <c r="N9480" s="26">
        <f>VLOOKUP(K9480,Table!$A$2:$C$121,3,0)</f>
        <v>5</v>
      </c>
      <c r="O9480" s="13" t="str">
        <f>VLOOKUP(A9480,Table!$U$1:$V$230,2,0)</f>
        <v>Cubic</v>
      </c>
      <c r="P9480" s="1"/>
    </row>
    <row r="9481" spans="1:16">
      <c r="A9481" s="12">
        <v>225</v>
      </c>
      <c r="B9481" s="12">
        <v>56057</v>
      </c>
      <c r="C9481" s="12" t="s">
        <v>9818</v>
      </c>
      <c r="D9481" s="12" t="s">
        <v>10152</v>
      </c>
      <c r="E9481" s="17" t="s">
        <v>587</v>
      </c>
      <c r="F9481" s="25" t="str">
        <f>LEFT(E9481,MIN(FIND({0,1,2,3,4,5,6,7,8,9},ASC(E9481)&amp;1234567890))-1)</f>
        <v>Ho</v>
      </c>
      <c r="G9481" s="25">
        <f t="shared" si="296"/>
        <v>1</v>
      </c>
      <c r="H9481" s="25">
        <f>VLOOKUP(F9481,Table!$A$2:$C$121,2,0)</f>
        <v>3</v>
      </c>
      <c r="I9481" s="26">
        <f>VLOOKUP(F9481,Table!$A$2:$C$121,3,0)</f>
        <v>6</v>
      </c>
      <c r="J9481" s="17" t="s">
        <v>11764</v>
      </c>
      <c r="K9481" s="25" t="str">
        <f>LEFT(J9481,MIN(FIND({0,1,2,3,4,5,6,7,8,9},ASC(J9481)&amp;1234567890))-1)</f>
        <v>H</v>
      </c>
      <c r="L9481" s="25">
        <f t="shared" si="297"/>
        <v>2</v>
      </c>
      <c r="M9481" s="25">
        <f>VLOOKUP(K9481,Table!$A$2:$C$121,2,0)</f>
        <v>1</v>
      </c>
      <c r="N9481" s="26">
        <f>VLOOKUP(K9481,Table!$A$2:$C$121,3,0)</f>
        <v>1</v>
      </c>
      <c r="O9481" s="13" t="str">
        <f>VLOOKUP(A9481,Table!$U$1:$V$230,2,0)</f>
        <v>Cubic</v>
      </c>
      <c r="P9481" s="1"/>
    </row>
    <row r="9482" spans="1:16">
      <c r="A9482" s="12">
        <v>225</v>
      </c>
      <c r="B9482" s="12">
        <v>56064</v>
      </c>
      <c r="C9482" s="12" t="s">
        <v>9818</v>
      </c>
      <c r="D9482" s="12" t="s">
        <v>10153</v>
      </c>
      <c r="E9482" s="17" t="s">
        <v>46</v>
      </c>
      <c r="F9482" s="25" t="str">
        <f>LEFT(E9482,MIN(FIND({0,1,2,3,4,5,6,7,8,9},ASC(E9482)&amp;1234567890))-1)</f>
        <v>La</v>
      </c>
      <c r="G9482" s="25">
        <f t="shared" si="296"/>
        <v>1</v>
      </c>
      <c r="H9482" s="25">
        <f>VLOOKUP(F9482,Table!$A$2:$C$121,2,0)</f>
        <v>3</v>
      </c>
      <c r="I9482" s="26">
        <f>VLOOKUP(F9482,Table!$A$2:$C$121,3,0)</f>
        <v>6</v>
      </c>
      <c r="J9482" s="17" t="s">
        <v>14332</v>
      </c>
      <c r="K9482" s="25" t="str">
        <f>LEFT(J9482,MIN(FIND({0,1,2,3,4,5,6,7,8,9},ASC(J9482)&amp;1234567890))-1)</f>
        <v>D</v>
      </c>
      <c r="L9482" s="25">
        <f t="shared" si="297"/>
        <v>2.96</v>
      </c>
      <c r="M9482" s="25">
        <f>VLOOKUP(K9482,Table!$A$2:$C$121,2,0)</f>
        <v>1</v>
      </c>
      <c r="N9482" s="26">
        <f>VLOOKUP(K9482,Table!$A$2:$C$121,3,0)</f>
        <v>1</v>
      </c>
      <c r="O9482" s="13" t="str">
        <f>VLOOKUP(A9482,Table!$U$1:$V$230,2,0)</f>
        <v>Cubic</v>
      </c>
      <c r="P9482" s="1"/>
    </row>
    <row r="9483" spans="1:16">
      <c r="A9483" s="12">
        <v>225</v>
      </c>
      <c r="B9483" s="12">
        <v>56067</v>
      </c>
      <c r="C9483" s="12" t="s">
        <v>9818</v>
      </c>
      <c r="D9483" s="12" t="s">
        <v>10154</v>
      </c>
      <c r="E9483" s="17" t="s">
        <v>11335</v>
      </c>
      <c r="F9483" s="25" t="str">
        <f>LEFT(E9483,MIN(FIND({0,1,2,3,4,5,6,7,8,9},ASC(E9483)&amp;1234567890))-1)</f>
        <v>Lu</v>
      </c>
      <c r="G9483" s="25">
        <f t="shared" si="296"/>
        <v>1</v>
      </c>
      <c r="H9483" s="25">
        <f>VLOOKUP(F9483,Table!$A$2:$C$121,2,0)</f>
        <v>3</v>
      </c>
      <c r="I9483" s="26">
        <f>VLOOKUP(F9483,Table!$A$2:$C$121,3,0)</f>
        <v>6</v>
      </c>
      <c r="J9483" s="17" t="s">
        <v>11764</v>
      </c>
      <c r="K9483" s="25" t="str">
        <f>LEFT(J9483,MIN(FIND({0,1,2,3,4,5,6,7,8,9},ASC(J9483)&amp;1234567890))-1)</f>
        <v>H</v>
      </c>
      <c r="L9483" s="25">
        <f t="shared" si="297"/>
        <v>2</v>
      </c>
      <c r="M9483" s="25">
        <f>VLOOKUP(K9483,Table!$A$2:$C$121,2,0)</f>
        <v>1</v>
      </c>
      <c r="N9483" s="26">
        <f>VLOOKUP(K9483,Table!$A$2:$C$121,3,0)</f>
        <v>1</v>
      </c>
      <c r="O9483" s="13" t="str">
        <f>VLOOKUP(A9483,Table!$U$1:$V$230,2,0)</f>
        <v>Cubic</v>
      </c>
      <c r="P9483" s="1"/>
    </row>
    <row r="9484" spans="1:16">
      <c r="A9484" s="12">
        <v>225</v>
      </c>
      <c r="B9484" s="12">
        <v>56074</v>
      </c>
      <c r="C9484" s="12" t="s">
        <v>9818</v>
      </c>
      <c r="D9484" s="12" t="s">
        <v>10155</v>
      </c>
      <c r="E9484" s="17" t="s">
        <v>335</v>
      </c>
      <c r="F9484" s="25" t="str">
        <f>LEFT(E9484,MIN(FIND({0,1,2,3,4,5,6,7,8,9},ASC(E9484)&amp;1234567890))-1)</f>
        <v>Nb</v>
      </c>
      <c r="G9484" s="25">
        <f t="shared" si="296"/>
        <v>1</v>
      </c>
      <c r="H9484" s="25">
        <f>VLOOKUP(F9484,Table!$A$2:$C$121,2,0)</f>
        <v>5</v>
      </c>
      <c r="I9484" s="26">
        <f>VLOOKUP(F9484,Table!$A$2:$C$121,3,0)</f>
        <v>5</v>
      </c>
      <c r="J9484" s="17" t="s">
        <v>11764</v>
      </c>
      <c r="K9484" s="25" t="str">
        <f>LEFT(J9484,MIN(FIND({0,1,2,3,4,5,6,7,8,9},ASC(J9484)&amp;1234567890))-1)</f>
        <v>H</v>
      </c>
      <c r="L9484" s="25">
        <f t="shared" si="297"/>
        <v>2</v>
      </c>
      <c r="M9484" s="25">
        <f>VLOOKUP(K9484,Table!$A$2:$C$121,2,0)</f>
        <v>1</v>
      </c>
      <c r="N9484" s="26">
        <f>VLOOKUP(K9484,Table!$A$2:$C$121,3,0)</f>
        <v>1</v>
      </c>
      <c r="O9484" s="13" t="str">
        <f>VLOOKUP(A9484,Table!$U$1:$V$230,2,0)</f>
        <v>Cubic</v>
      </c>
      <c r="P9484" s="1"/>
    </row>
    <row r="9485" spans="1:16">
      <c r="A9485" s="12">
        <v>225</v>
      </c>
      <c r="B9485" s="12">
        <v>56077</v>
      </c>
      <c r="C9485" s="12" t="s">
        <v>9818</v>
      </c>
      <c r="D9485" s="12" t="s">
        <v>10156</v>
      </c>
      <c r="E9485" s="17" t="s">
        <v>66</v>
      </c>
      <c r="F9485" s="25" t="str">
        <f>LEFT(E9485,MIN(FIND({0,1,2,3,4,5,6,7,8,9},ASC(E9485)&amp;1234567890))-1)</f>
        <v>Ni</v>
      </c>
      <c r="G9485" s="25">
        <f t="shared" si="296"/>
        <v>1</v>
      </c>
      <c r="H9485" s="25">
        <f>VLOOKUP(F9485,Table!$A$2:$C$121,2,0)</f>
        <v>10</v>
      </c>
      <c r="I9485" s="26">
        <f>VLOOKUP(F9485,Table!$A$2:$C$121,3,0)</f>
        <v>4</v>
      </c>
      <c r="J9485" s="17" t="s">
        <v>11414</v>
      </c>
      <c r="K9485" s="25" t="str">
        <f>LEFT(J9485,MIN(FIND({0,1,2,3,4,5,6,7,8,9},ASC(J9485)&amp;1234567890))-1)</f>
        <v>H</v>
      </c>
      <c r="L9485" s="25">
        <f t="shared" si="297"/>
        <v>1</v>
      </c>
      <c r="M9485" s="25">
        <f>VLOOKUP(K9485,Table!$A$2:$C$121,2,0)</f>
        <v>1</v>
      </c>
      <c r="N9485" s="26">
        <f>VLOOKUP(K9485,Table!$A$2:$C$121,3,0)</f>
        <v>1</v>
      </c>
      <c r="O9485" s="13" t="str">
        <f>VLOOKUP(A9485,Table!$U$1:$V$230,2,0)</f>
        <v>Cubic</v>
      </c>
      <c r="P9485" s="1"/>
    </row>
    <row r="9486" spans="1:16">
      <c r="A9486" s="12">
        <v>225</v>
      </c>
      <c r="B9486" s="12">
        <v>56078</v>
      </c>
      <c r="C9486" s="12" t="s">
        <v>9818</v>
      </c>
      <c r="D9486" s="12" t="s">
        <v>10157</v>
      </c>
      <c r="E9486" s="17" t="s">
        <v>11379</v>
      </c>
      <c r="F9486" s="25" t="str">
        <f>LEFT(E9486,MIN(FIND({0,1,2,3,4,5,6,7,8,9},ASC(E9486)&amp;1234567890))-1)</f>
        <v>Np</v>
      </c>
      <c r="G9486" s="25">
        <f t="shared" si="296"/>
        <v>1</v>
      </c>
      <c r="H9486" s="25">
        <f>VLOOKUP(F9486,Table!$A$2:$C$121,2,0)</f>
        <v>3</v>
      </c>
      <c r="I9486" s="26">
        <f>VLOOKUP(F9486,Table!$A$2:$C$121,3,0)</f>
        <v>7</v>
      </c>
      <c r="J9486" s="17" t="s">
        <v>11764</v>
      </c>
      <c r="K9486" s="25" t="str">
        <f>LEFT(J9486,MIN(FIND({0,1,2,3,4,5,6,7,8,9},ASC(J9486)&amp;1234567890))-1)</f>
        <v>H</v>
      </c>
      <c r="L9486" s="25">
        <f t="shared" si="297"/>
        <v>2</v>
      </c>
      <c r="M9486" s="25">
        <f>VLOOKUP(K9486,Table!$A$2:$C$121,2,0)</f>
        <v>1</v>
      </c>
      <c r="N9486" s="26">
        <f>VLOOKUP(K9486,Table!$A$2:$C$121,3,0)</f>
        <v>1</v>
      </c>
      <c r="O9486" s="13" t="str">
        <f>VLOOKUP(A9486,Table!$U$1:$V$230,2,0)</f>
        <v>Cubic</v>
      </c>
      <c r="P9486" s="1"/>
    </row>
    <row r="9487" spans="1:16">
      <c r="A9487" s="12">
        <v>225</v>
      </c>
      <c r="B9487" s="12">
        <v>56079</v>
      </c>
      <c r="C9487" s="12" t="s">
        <v>9818</v>
      </c>
      <c r="D9487" s="12" t="s">
        <v>10158</v>
      </c>
      <c r="E9487" s="17" t="s">
        <v>541</v>
      </c>
      <c r="F9487" s="25" t="str">
        <f>LEFT(E9487,MIN(FIND({0,1,2,3,4,5,6,7,8,9},ASC(E9487)&amp;1234567890))-1)</f>
        <v>Pd</v>
      </c>
      <c r="G9487" s="25">
        <f t="shared" si="296"/>
        <v>1</v>
      </c>
      <c r="H9487" s="25">
        <f>VLOOKUP(F9487,Table!$A$2:$C$121,2,0)</f>
        <v>10</v>
      </c>
      <c r="I9487" s="26">
        <f>VLOOKUP(F9487,Table!$A$2:$C$121,3,0)</f>
        <v>5</v>
      </c>
      <c r="J9487" s="17" t="s">
        <v>14336</v>
      </c>
      <c r="K9487" s="25" t="str">
        <f>LEFT(J9487,MIN(FIND({0,1,2,3,4,5,6,7,8,9},ASC(J9487)&amp;1234567890))-1)</f>
        <v>D</v>
      </c>
      <c r="L9487" s="25">
        <f t="shared" si="297"/>
        <v>0.93</v>
      </c>
      <c r="M9487" s="25">
        <f>VLOOKUP(K9487,Table!$A$2:$C$121,2,0)</f>
        <v>1</v>
      </c>
      <c r="N9487" s="26">
        <f>VLOOKUP(K9487,Table!$A$2:$C$121,3,0)</f>
        <v>1</v>
      </c>
      <c r="O9487" s="13" t="str">
        <f>VLOOKUP(A9487,Table!$U$1:$V$230,2,0)</f>
        <v>Cubic</v>
      </c>
      <c r="P9487" s="1"/>
    </row>
    <row r="9488" spans="1:16">
      <c r="A9488" s="12">
        <v>225</v>
      </c>
      <c r="B9488" s="12">
        <v>56082</v>
      </c>
      <c r="C9488" s="12" t="s">
        <v>9818</v>
      </c>
      <c r="D9488" s="12" t="s">
        <v>10159</v>
      </c>
      <c r="E9488" s="17" t="s">
        <v>11502</v>
      </c>
      <c r="F9488" s="25" t="str">
        <f>LEFT(E9488,MIN(FIND({0,1,2,3,4,5,6,7,8,9},ASC(E9488)&amp;1234567890))-1)</f>
        <v>Pu</v>
      </c>
      <c r="G9488" s="25">
        <f t="shared" si="296"/>
        <v>1</v>
      </c>
      <c r="H9488" s="25">
        <f>VLOOKUP(F9488,Table!$A$2:$C$121,2,0)</f>
        <v>3</v>
      </c>
      <c r="I9488" s="26">
        <f>VLOOKUP(F9488,Table!$A$2:$C$121,3,0)</f>
        <v>7</v>
      </c>
      <c r="J9488" s="17" t="s">
        <v>11764</v>
      </c>
      <c r="K9488" s="25" t="str">
        <f>LEFT(J9488,MIN(FIND({0,1,2,3,4,5,6,7,8,9},ASC(J9488)&amp;1234567890))-1)</f>
        <v>H</v>
      </c>
      <c r="L9488" s="25">
        <f t="shared" si="297"/>
        <v>2</v>
      </c>
      <c r="M9488" s="25">
        <f>VLOOKUP(K9488,Table!$A$2:$C$121,2,0)</f>
        <v>1</v>
      </c>
      <c r="N9488" s="26">
        <f>VLOOKUP(K9488,Table!$A$2:$C$121,3,0)</f>
        <v>1</v>
      </c>
      <c r="O9488" s="13" t="str">
        <f>VLOOKUP(A9488,Table!$U$1:$V$230,2,0)</f>
        <v>Cubic</v>
      </c>
      <c r="P9488" s="1"/>
    </row>
    <row r="9489" spans="1:16">
      <c r="A9489" s="12">
        <v>225</v>
      </c>
      <c r="B9489" s="12">
        <v>56083</v>
      </c>
      <c r="C9489" s="12" t="s">
        <v>9818</v>
      </c>
      <c r="D9489" s="12" t="s">
        <v>10160</v>
      </c>
      <c r="E9489" s="17" t="s">
        <v>14337</v>
      </c>
      <c r="F9489" s="25" t="str">
        <f>LEFT(E9489,MIN(FIND({0,1,2,3,4,5,6,7,8,9},ASC(E9489)&amp;1234567890))-1)</f>
        <v>Pu</v>
      </c>
      <c r="G9489" s="25">
        <f t="shared" si="296"/>
        <v>4</v>
      </c>
      <c r="H9489" s="25">
        <f>VLOOKUP(F9489,Table!$A$2:$C$121,2,0)</f>
        <v>3</v>
      </c>
      <c r="I9489" s="26">
        <f>VLOOKUP(F9489,Table!$A$2:$C$121,3,0)</f>
        <v>7</v>
      </c>
      <c r="J9489" s="17" t="s">
        <v>14338</v>
      </c>
      <c r="K9489" s="25" t="str">
        <f>LEFT(J9489,MIN(FIND({0,1,2,3,4,5,6,7,8,9},ASC(J9489)&amp;1234567890))-1)</f>
        <v>D</v>
      </c>
      <c r="L9489" s="25">
        <f t="shared" si="297"/>
        <v>9</v>
      </c>
      <c r="M9489" s="25">
        <f>VLOOKUP(K9489,Table!$A$2:$C$121,2,0)</f>
        <v>1</v>
      </c>
      <c r="N9489" s="26">
        <f>VLOOKUP(K9489,Table!$A$2:$C$121,3,0)</f>
        <v>1</v>
      </c>
      <c r="O9489" s="13" t="str">
        <f>VLOOKUP(A9489,Table!$U$1:$V$230,2,0)</f>
        <v>Cubic</v>
      </c>
      <c r="P9489" s="1"/>
    </row>
    <row r="9490" spans="1:16">
      <c r="A9490" s="12">
        <v>225</v>
      </c>
      <c r="B9490" s="12">
        <v>56084</v>
      </c>
      <c r="C9490" s="12" t="s">
        <v>9818</v>
      </c>
      <c r="D9490" s="12" t="s">
        <v>10161</v>
      </c>
      <c r="E9490" s="17" t="s">
        <v>11498</v>
      </c>
      <c r="F9490" s="25" t="str">
        <f>LEFT(E9490,MIN(FIND({0,1,2,3,4,5,6,7,8,9},ASC(E9490)&amp;1234567890))-1)</f>
        <v>Rb</v>
      </c>
      <c r="G9490" s="25">
        <f t="shared" si="296"/>
        <v>1</v>
      </c>
      <c r="H9490" s="25">
        <f>VLOOKUP(F9490,Table!$A$2:$C$121,2,0)</f>
        <v>1</v>
      </c>
      <c r="I9490" s="26">
        <f>VLOOKUP(F9490,Table!$A$2:$C$121,3,0)</f>
        <v>5</v>
      </c>
      <c r="J9490" s="17" t="s">
        <v>11414</v>
      </c>
      <c r="K9490" s="25" t="str">
        <f>LEFT(J9490,MIN(FIND({0,1,2,3,4,5,6,7,8,9},ASC(J9490)&amp;1234567890))-1)</f>
        <v>H</v>
      </c>
      <c r="L9490" s="25">
        <f t="shared" si="297"/>
        <v>1</v>
      </c>
      <c r="M9490" s="25">
        <f>VLOOKUP(K9490,Table!$A$2:$C$121,2,0)</f>
        <v>1</v>
      </c>
      <c r="N9490" s="26">
        <f>VLOOKUP(K9490,Table!$A$2:$C$121,3,0)</f>
        <v>1</v>
      </c>
      <c r="O9490" s="13" t="str">
        <f>VLOOKUP(A9490,Table!$U$1:$V$230,2,0)</f>
        <v>Cubic</v>
      </c>
      <c r="P9490" s="1"/>
    </row>
    <row r="9491" spans="1:16">
      <c r="A9491" s="12">
        <v>225</v>
      </c>
      <c r="B9491" s="12">
        <v>56168</v>
      </c>
      <c r="C9491" s="12" t="s">
        <v>9818</v>
      </c>
      <c r="D9491" s="12" t="s">
        <v>10162</v>
      </c>
      <c r="E9491" s="17" t="s">
        <v>11294</v>
      </c>
      <c r="F9491" s="25" t="str">
        <f>LEFT(E9491,MIN(FIND({0,1,2,3,4,5,6,7,8,9},ASC(E9491)&amp;1234567890))-1)</f>
        <v>Rh</v>
      </c>
      <c r="G9491" s="25">
        <f t="shared" si="296"/>
        <v>1</v>
      </c>
      <c r="H9491" s="25">
        <f>VLOOKUP(F9491,Table!$A$2:$C$121,2,0)</f>
        <v>9</v>
      </c>
      <c r="I9491" s="26">
        <f>VLOOKUP(F9491,Table!$A$2:$C$121,3,0)</f>
        <v>5</v>
      </c>
      <c r="J9491" s="17" t="s">
        <v>11414</v>
      </c>
      <c r="K9491" s="25" t="str">
        <f>LEFT(J9491,MIN(FIND({0,1,2,3,4,5,6,7,8,9},ASC(J9491)&amp;1234567890))-1)</f>
        <v>H</v>
      </c>
      <c r="L9491" s="25">
        <f t="shared" si="297"/>
        <v>1</v>
      </c>
      <c r="M9491" s="25">
        <f>VLOOKUP(K9491,Table!$A$2:$C$121,2,0)</f>
        <v>1</v>
      </c>
      <c r="N9491" s="26">
        <f>VLOOKUP(K9491,Table!$A$2:$C$121,3,0)</f>
        <v>1</v>
      </c>
      <c r="O9491" s="13" t="str">
        <f>VLOOKUP(A9491,Table!$U$1:$V$230,2,0)</f>
        <v>Cubic</v>
      </c>
      <c r="P9491" s="1"/>
    </row>
    <row r="9492" spans="1:16">
      <c r="A9492" s="12">
        <v>225</v>
      </c>
      <c r="B9492" s="12">
        <v>56172</v>
      </c>
      <c r="C9492" s="12" t="s">
        <v>9818</v>
      </c>
      <c r="D9492" s="12" t="s">
        <v>10163</v>
      </c>
      <c r="E9492" s="17" t="s">
        <v>405</v>
      </c>
      <c r="F9492" s="25" t="str">
        <f>LEFT(E9492,MIN(FIND({0,1,2,3,4,5,6,7,8,9},ASC(E9492)&amp;1234567890))-1)</f>
        <v>Ta</v>
      </c>
      <c r="G9492" s="25">
        <f t="shared" si="296"/>
        <v>1</v>
      </c>
      <c r="H9492" s="25">
        <f>VLOOKUP(F9492,Table!$A$2:$C$121,2,0)</f>
        <v>5</v>
      </c>
      <c r="I9492" s="26">
        <f>VLOOKUP(F9492,Table!$A$2:$C$121,3,0)</f>
        <v>6</v>
      </c>
      <c r="J9492" s="17" t="s">
        <v>11764</v>
      </c>
      <c r="K9492" s="25" t="str">
        <f>LEFT(J9492,MIN(FIND({0,1,2,3,4,5,6,7,8,9},ASC(J9492)&amp;1234567890))-1)</f>
        <v>H</v>
      </c>
      <c r="L9492" s="25">
        <f t="shared" si="297"/>
        <v>2</v>
      </c>
      <c r="M9492" s="25">
        <f>VLOOKUP(K9492,Table!$A$2:$C$121,2,0)</f>
        <v>1</v>
      </c>
      <c r="N9492" s="26">
        <f>VLOOKUP(K9492,Table!$A$2:$C$121,3,0)</f>
        <v>1</v>
      </c>
      <c r="O9492" s="13" t="str">
        <f>VLOOKUP(A9492,Table!$U$1:$V$230,2,0)</f>
        <v>Cubic</v>
      </c>
      <c r="P9492" s="1"/>
    </row>
    <row r="9493" spans="1:16">
      <c r="A9493" s="12">
        <v>225</v>
      </c>
      <c r="B9493" s="12">
        <v>56174</v>
      </c>
      <c r="C9493" s="12" t="s">
        <v>9818</v>
      </c>
      <c r="D9493" s="12" t="s">
        <v>10164</v>
      </c>
      <c r="E9493" s="17" t="s">
        <v>11313</v>
      </c>
      <c r="F9493" s="25" t="str">
        <f>LEFT(E9493,MIN(FIND({0,1,2,3,4,5,6,7,8,9},ASC(E9493)&amp;1234567890))-1)</f>
        <v>Tb</v>
      </c>
      <c r="G9493" s="25">
        <f t="shared" si="296"/>
        <v>1</v>
      </c>
      <c r="H9493" s="25">
        <f>VLOOKUP(F9493,Table!$A$2:$C$121,2,0)</f>
        <v>3</v>
      </c>
      <c r="I9493" s="26">
        <f>VLOOKUP(F9493,Table!$A$2:$C$121,3,0)</f>
        <v>6</v>
      </c>
      <c r="J9493" s="17" t="s">
        <v>446</v>
      </c>
      <c r="K9493" s="25" t="str">
        <f>LEFT(J9493,MIN(FIND({0,1,2,3,4,5,6,7,8,9},ASC(J9493)&amp;1234567890))-1)</f>
        <v>D</v>
      </c>
      <c r="L9493" s="25">
        <f t="shared" si="297"/>
        <v>2</v>
      </c>
      <c r="M9493" s="25">
        <f>VLOOKUP(K9493,Table!$A$2:$C$121,2,0)</f>
        <v>1</v>
      </c>
      <c r="N9493" s="26">
        <f>VLOOKUP(K9493,Table!$A$2:$C$121,3,0)</f>
        <v>1</v>
      </c>
      <c r="O9493" s="13" t="str">
        <f>VLOOKUP(A9493,Table!$U$1:$V$230,2,0)</f>
        <v>Cubic</v>
      </c>
      <c r="P9493" s="1"/>
    </row>
    <row r="9494" spans="1:16">
      <c r="A9494" s="12">
        <v>225</v>
      </c>
      <c r="B9494" s="12">
        <v>56175</v>
      </c>
      <c r="C9494" s="12" t="s">
        <v>9818</v>
      </c>
      <c r="D9494" s="12" t="s">
        <v>10165</v>
      </c>
      <c r="E9494" s="17" t="s">
        <v>11313</v>
      </c>
      <c r="F9494" s="25" t="str">
        <f>LEFT(E9494,MIN(FIND({0,1,2,3,4,5,6,7,8,9},ASC(E9494)&amp;1234567890))-1)</f>
        <v>Tb</v>
      </c>
      <c r="G9494" s="25">
        <f t="shared" si="296"/>
        <v>1</v>
      </c>
      <c r="H9494" s="25">
        <f>VLOOKUP(F9494,Table!$A$2:$C$121,2,0)</f>
        <v>3</v>
      </c>
      <c r="I9494" s="26">
        <f>VLOOKUP(F9494,Table!$A$2:$C$121,3,0)</f>
        <v>6</v>
      </c>
      <c r="J9494" s="17" t="s">
        <v>11764</v>
      </c>
      <c r="K9494" s="25" t="str">
        <f>LEFT(J9494,MIN(FIND({0,1,2,3,4,5,6,7,8,9},ASC(J9494)&amp;1234567890))-1)</f>
        <v>H</v>
      </c>
      <c r="L9494" s="25">
        <f t="shared" si="297"/>
        <v>2</v>
      </c>
      <c r="M9494" s="25">
        <f>VLOOKUP(K9494,Table!$A$2:$C$121,2,0)</f>
        <v>1</v>
      </c>
      <c r="N9494" s="26">
        <f>VLOOKUP(K9494,Table!$A$2:$C$121,3,0)</f>
        <v>1</v>
      </c>
      <c r="O9494" s="13" t="str">
        <f>VLOOKUP(A9494,Table!$U$1:$V$230,2,0)</f>
        <v>Cubic</v>
      </c>
      <c r="P9494" s="1"/>
    </row>
    <row r="9495" spans="1:16">
      <c r="A9495" s="12">
        <v>225</v>
      </c>
      <c r="B9495" s="12">
        <v>56182</v>
      </c>
      <c r="C9495" s="12" t="s">
        <v>9818</v>
      </c>
      <c r="D9495" s="12" t="s">
        <v>4883</v>
      </c>
      <c r="E9495" s="17" t="s">
        <v>50</v>
      </c>
      <c r="F9495" s="25" t="str">
        <f>LEFT(E9495,MIN(FIND({0,1,2,3,4,5,6,7,8,9},ASC(E9495)&amp;1234567890))-1)</f>
        <v>Ti</v>
      </c>
      <c r="G9495" s="25">
        <f t="shared" si="296"/>
        <v>1</v>
      </c>
      <c r="H9495" s="25">
        <f>VLOOKUP(F9495,Table!$A$2:$C$121,2,0)</f>
        <v>4</v>
      </c>
      <c r="I9495" s="26">
        <f>VLOOKUP(F9495,Table!$A$2:$C$121,3,0)</f>
        <v>4</v>
      </c>
      <c r="J9495" s="17" t="s">
        <v>11764</v>
      </c>
      <c r="K9495" s="25" t="str">
        <f>LEFT(J9495,MIN(FIND({0,1,2,3,4,5,6,7,8,9},ASC(J9495)&amp;1234567890))-1)</f>
        <v>H</v>
      </c>
      <c r="L9495" s="25">
        <f t="shared" si="297"/>
        <v>2</v>
      </c>
      <c r="M9495" s="25">
        <f>VLOOKUP(K9495,Table!$A$2:$C$121,2,0)</f>
        <v>1</v>
      </c>
      <c r="N9495" s="26">
        <f>VLOOKUP(K9495,Table!$A$2:$C$121,3,0)</f>
        <v>1</v>
      </c>
      <c r="O9495" s="13" t="str">
        <f>VLOOKUP(A9495,Table!$U$1:$V$230,2,0)</f>
        <v>Cubic</v>
      </c>
      <c r="P9495" s="1"/>
    </row>
    <row r="9496" spans="1:16">
      <c r="A9496" s="12">
        <v>225</v>
      </c>
      <c r="B9496" s="12">
        <v>56187</v>
      </c>
      <c r="C9496" s="12" t="s">
        <v>9818</v>
      </c>
      <c r="D9496" s="12" t="s">
        <v>10166</v>
      </c>
      <c r="E9496" s="17" t="s">
        <v>11334</v>
      </c>
      <c r="F9496" s="25" t="str">
        <f>LEFT(E9496,MIN(FIND({0,1,2,3,4,5,6,7,8,9},ASC(E9496)&amp;1234567890))-1)</f>
        <v>Tm</v>
      </c>
      <c r="G9496" s="25">
        <f t="shared" si="296"/>
        <v>1</v>
      </c>
      <c r="H9496" s="25">
        <f>VLOOKUP(F9496,Table!$A$2:$C$121,2,0)</f>
        <v>3</v>
      </c>
      <c r="I9496" s="26">
        <f>VLOOKUP(F9496,Table!$A$2:$C$121,3,0)</f>
        <v>6</v>
      </c>
      <c r="J9496" s="17" t="s">
        <v>11764</v>
      </c>
      <c r="K9496" s="25" t="str">
        <f>LEFT(J9496,MIN(FIND({0,1,2,3,4,5,6,7,8,9},ASC(J9496)&amp;1234567890))-1)</f>
        <v>H</v>
      </c>
      <c r="L9496" s="25">
        <f t="shared" si="297"/>
        <v>2</v>
      </c>
      <c r="M9496" s="25">
        <f>VLOOKUP(K9496,Table!$A$2:$C$121,2,0)</f>
        <v>1</v>
      </c>
      <c r="N9496" s="26">
        <f>VLOOKUP(K9496,Table!$A$2:$C$121,3,0)</f>
        <v>1</v>
      </c>
      <c r="O9496" s="13" t="str">
        <f>VLOOKUP(A9496,Table!$U$1:$V$230,2,0)</f>
        <v>Cubic</v>
      </c>
      <c r="P9496" s="1"/>
    </row>
    <row r="9497" spans="1:16">
      <c r="A9497" s="12">
        <v>225</v>
      </c>
      <c r="B9497" s="12">
        <v>56191</v>
      </c>
      <c r="C9497" s="12" t="s">
        <v>9818</v>
      </c>
      <c r="D9497" s="12" t="s">
        <v>10167</v>
      </c>
      <c r="E9497" s="17" t="s">
        <v>334</v>
      </c>
      <c r="F9497" s="25" t="str">
        <f>LEFT(E9497,MIN(FIND({0,1,2,3,4,5,6,7,8,9},ASC(E9497)&amp;1234567890))-1)</f>
        <v>V</v>
      </c>
      <c r="G9497" s="25">
        <f t="shared" si="296"/>
        <v>1</v>
      </c>
      <c r="H9497" s="25">
        <f>VLOOKUP(F9497,Table!$A$2:$C$121,2,0)</f>
        <v>5</v>
      </c>
      <c r="I9497" s="26">
        <f>VLOOKUP(F9497,Table!$A$2:$C$121,3,0)</f>
        <v>4</v>
      </c>
      <c r="J9497" s="17" t="s">
        <v>11764</v>
      </c>
      <c r="K9497" s="25" t="str">
        <f>LEFT(J9497,MIN(FIND({0,1,2,3,4,5,6,7,8,9},ASC(J9497)&amp;1234567890))-1)</f>
        <v>H</v>
      </c>
      <c r="L9497" s="25">
        <f t="shared" si="297"/>
        <v>2</v>
      </c>
      <c r="M9497" s="25">
        <f>VLOOKUP(K9497,Table!$A$2:$C$121,2,0)</f>
        <v>1</v>
      </c>
      <c r="N9497" s="26">
        <f>VLOOKUP(K9497,Table!$A$2:$C$121,3,0)</f>
        <v>1</v>
      </c>
      <c r="O9497" s="13" t="str">
        <f>VLOOKUP(A9497,Table!$U$1:$V$230,2,0)</f>
        <v>Cubic</v>
      </c>
      <c r="P9497" s="1"/>
    </row>
    <row r="9498" spans="1:16">
      <c r="A9498" s="12">
        <v>225</v>
      </c>
      <c r="B9498" s="12">
        <v>56194</v>
      </c>
      <c r="C9498" s="12" t="s">
        <v>9818</v>
      </c>
      <c r="D9498" s="12" t="s">
        <v>10168</v>
      </c>
      <c r="E9498" s="17" t="s">
        <v>11336</v>
      </c>
      <c r="F9498" s="25" t="str">
        <f>LEFT(E9498,MIN(FIND({0,1,2,3,4,5,6,7,8,9},ASC(E9498)&amp;1234567890))-1)</f>
        <v>Y</v>
      </c>
      <c r="G9498" s="25">
        <f t="shared" si="296"/>
        <v>1</v>
      </c>
      <c r="H9498" s="25">
        <f>VLOOKUP(F9498,Table!$A$2:$C$121,2,0)</f>
        <v>3</v>
      </c>
      <c r="I9498" s="26">
        <f>VLOOKUP(F9498,Table!$A$2:$C$121,3,0)</f>
        <v>5</v>
      </c>
      <c r="J9498" s="17" t="s">
        <v>11764</v>
      </c>
      <c r="K9498" s="25" t="str">
        <f>LEFT(J9498,MIN(FIND({0,1,2,3,4,5,6,7,8,9},ASC(J9498)&amp;1234567890))-1)</f>
        <v>H</v>
      </c>
      <c r="L9498" s="25">
        <f t="shared" si="297"/>
        <v>2</v>
      </c>
      <c r="M9498" s="25">
        <f>VLOOKUP(K9498,Table!$A$2:$C$121,2,0)</f>
        <v>1</v>
      </c>
      <c r="N9498" s="26">
        <f>VLOOKUP(K9498,Table!$A$2:$C$121,3,0)</f>
        <v>1</v>
      </c>
      <c r="O9498" s="13" t="str">
        <f>VLOOKUP(A9498,Table!$U$1:$V$230,2,0)</f>
        <v>Cubic</v>
      </c>
      <c r="P9498" s="1"/>
    </row>
    <row r="9499" spans="1:16">
      <c r="A9499" s="12">
        <v>225</v>
      </c>
      <c r="B9499" s="12">
        <v>56195</v>
      </c>
      <c r="C9499" s="12" t="s">
        <v>9818</v>
      </c>
      <c r="D9499" s="12" t="s">
        <v>2666</v>
      </c>
      <c r="E9499" s="17" t="s">
        <v>530</v>
      </c>
      <c r="F9499" s="25" t="str">
        <f>LEFT(E9499,MIN(FIND({0,1,2,3,4,5,6,7,8,9},ASC(E9499)&amp;1234567890))-1)</f>
        <v>Yb</v>
      </c>
      <c r="G9499" s="25">
        <f t="shared" si="296"/>
        <v>1</v>
      </c>
      <c r="H9499" s="25">
        <f>VLOOKUP(F9499,Table!$A$2:$C$121,2,0)</f>
        <v>3</v>
      </c>
      <c r="I9499" s="26">
        <f>VLOOKUP(F9499,Table!$A$2:$C$121,3,0)</f>
        <v>6</v>
      </c>
      <c r="J9499" s="17" t="s">
        <v>11764</v>
      </c>
      <c r="K9499" s="25" t="str">
        <f>LEFT(J9499,MIN(FIND({0,1,2,3,4,5,6,7,8,9},ASC(J9499)&amp;1234567890))-1)</f>
        <v>H</v>
      </c>
      <c r="L9499" s="25">
        <f t="shared" si="297"/>
        <v>2</v>
      </c>
      <c r="M9499" s="25">
        <f>VLOOKUP(K9499,Table!$A$2:$C$121,2,0)</f>
        <v>1</v>
      </c>
      <c r="N9499" s="26">
        <f>VLOOKUP(K9499,Table!$A$2:$C$121,3,0)</f>
        <v>1</v>
      </c>
      <c r="O9499" s="13" t="str">
        <f>VLOOKUP(A9499,Table!$U$1:$V$230,2,0)</f>
        <v>Cubic</v>
      </c>
      <c r="P9499" s="1"/>
    </row>
    <row r="9500" spans="1:16">
      <c r="A9500" s="12">
        <v>225</v>
      </c>
      <c r="B9500" s="12">
        <v>56196</v>
      </c>
      <c r="C9500" s="12" t="s">
        <v>9818</v>
      </c>
      <c r="D9500" s="12" t="s">
        <v>10169</v>
      </c>
      <c r="E9500" s="17" t="s">
        <v>530</v>
      </c>
      <c r="F9500" s="25" t="str">
        <f>LEFT(E9500,MIN(FIND({0,1,2,3,4,5,6,7,8,9},ASC(E9500)&amp;1234567890))-1)</f>
        <v>Yb</v>
      </c>
      <c r="G9500" s="25">
        <f t="shared" si="296"/>
        <v>1</v>
      </c>
      <c r="H9500" s="25">
        <f>VLOOKUP(F9500,Table!$A$2:$C$121,2,0)</f>
        <v>3</v>
      </c>
      <c r="I9500" s="26">
        <f>VLOOKUP(F9500,Table!$A$2:$C$121,3,0)</f>
        <v>6</v>
      </c>
      <c r="J9500" s="17" t="s">
        <v>11907</v>
      </c>
      <c r="K9500" s="25" t="str">
        <f>LEFT(J9500,MIN(FIND({0,1,2,3,4,5,6,7,8,9},ASC(J9500)&amp;1234567890))-1)</f>
        <v>H</v>
      </c>
      <c r="L9500" s="25">
        <f t="shared" si="297"/>
        <v>3</v>
      </c>
      <c r="M9500" s="25">
        <f>VLOOKUP(K9500,Table!$A$2:$C$121,2,0)</f>
        <v>1</v>
      </c>
      <c r="N9500" s="26">
        <f>VLOOKUP(K9500,Table!$A$2:$C$121,3,0)</f>
        <v>1</v>
      </c>
      <c r="O9500" s="13" t="str">
        <f>VLOOKUP(A9500,Table!$U$1:$V$230,2,0)</f>
        <v>Cubic</v>
      </c>
      <c r="P9500" s="1"/>
    </row>
    <row r="9501" spans="1:16">
      <c r="A9501" s="12">
        <v>225</v>
      </c>
      <c r="B9501" s="12">
        <v>56198</v>
      </c>
      <c r="C9501" s="12" t="s">
        <v>9818</v>
      </c>
      <c r="D9501" s="12" t="s">
        <v>3840</v>
      </c>
      <c r="E9501" s="17" t="s">
        <v>377</v>
      </c>
      <c r="F9501" s="25" t="str">
        <f>LEFT(E9501,MIN(FIND({0,1,2,3,4,5,6,7,8,9},ASC(E9501)&amp;1234567890))-1)</f>
        <v>Zr</v>
      </c>
      <c r="G9501" s="25">
        <f t="shared" si="296"/>
        <v>1</v>
      </c>
      <c r="H9501" s="25">
        <f>VLOOKUP(F9501,Table!$A$2:$C$121,2,0)</f>
        <v>4</v>
      </c>
      <c r="I9501" s="26">
        <f>VLOOKUP(F9501,Table!$A$2:$C$121,3,0)</f>
        <v>5</v>
      </c>
      <c r="J9501" s="17" t="s">
        <v>11764</v>
      </c>
      <c r="K9501" s="25" t="str">
        <f>LEFT(J9501,MIN(FIND({0,1,2,3,4,5,6,7,8,9},ASC(J9501)&amp;1234567890))-1)</f>
        <v>H</v>
      </c>
      <c r="L9501" s="25">
        <f t="shared" si="297"/>
        <v>2</v>
      </c>
      <c r="M9501" s="25">
        <f>VLOOKUP(K9501,Table!$A$2:$C$121,2,0)</f>
        <v>1</v>
      </c>
      <c r="N9501" s="26">
        <f>VLOOKUP(K9501,Table!$A$2:$C$121,3,0)</f>
        <v>1</v>
      </c>
      <c r="O9501" s="13" t="str">
        <f>VLOOKUP(A9501,Table!$U$1:$V$230,2,0)</f>
        <v>Cubic</v>
      </c>
      <c r="P9501" s="1"/>
    </row>
    <row r="9502" spans="1:16">
      <c r="A9502" s="12">
        <v>225</v>
      </c>
      <c r="B9502" s="12">
        <v>56206</v>
      </c>
      <c r="C9502" s="12" t="s">
        <v>9818</v>
      </c>
      <c r="D9502" s="12" t="s">
        <v>5713</v>
      </c>
      <c r="E9502" s="17" t="s">
        <v>370</v>
      </c>
      <c r="F9502" s="25" t="str">
        <f>LEFT(E9502,MIN(FIND({0,1,2,3,4,5,6,7,8,9},ASC(E9502)&amp;1234567890))-1)</f>
        <v>Hg</v>
      </c>
      <c r="G9502" s="25">
        <f t="shared" si="296"/>
        <v>1</v>
      </c>
      <c r="H9502" s="25">
        <f>VLOOKUP(F9502,Table!$A$2:$C$121,2,0)</f>
        <v>12</v>
      </c>
      <c r="I9502" s="26">
        <f>VLOOKUP(F9502,Table!$A$2:$C$121,3,0)</f>
        <v>6</v>
      </c>
      <c r="J9502" s="17" t="s">
        <v>379</v>
      </c>
      <c r="K9502" s="25" t="str">
        <f>LEFT(J9502,MIN(FIND({0,1,2,3,4,5,6,7,8,9},ASC(J9502)&amp;1234567890))-1)</f>
        <v>S</v>
      </c>
      <c r="L9502" s="25">
        <f t="shared" si="297"/>
        <v>1</v>
      </c>
      <c r="M9502" s="25">
        <f>VLOOKUP(K9502,Table!$A$2:$C$121,2,0)</f>
        <v>16</v>
      </c>
      <c r="N9502" s="26">
        <f>VLOOKUP(K9502,Table!$A$2:$C$121,3,0)</f>
        <v>3</v>
      </c>
      <c r="O9502" s="13" t="str">
        <f>VLOOKUP(A9502,Table!$U$1:$V$230,2,0)</f>
        <v>Cubic</v>
      </c>
      <c r="P9502" s="1"/>
    </row>
    <row r="9503" spans="1:16">
      <c r="A9503" s="12">
        <v>225</v>
      </c>
      <c r="B9503" s="12">
        <v>56210</v>
      </c>
      <c r="C9503" s="12" t="s">
        <v>9818</v>
      </c>
      <c r="D9503" s="12" t="s">
        <v>5723</v>
      </c>
      <c r="E9503" s="17" t="s">
        <v>370</v>
      </c>
      <c r="F9503" s="25" t="str">
        <f>LEFT(E9503,MIN(FIND({0,1,2,3,4,5,6,7,8,9},ASC(E9503)&amp;1234567890))-1)</f>
        <v>Hg</v>
      </c>
      <c r="G9503" s="25">
        <f t="shared" si="296"/>
        <v>1</v>
      </c>
      <c r="H9503" s="25">
        <f>VLOOKUP(F9503,Table!$A$2:$C$121,2,0)</f>
        <v>12</v>
      </c>
      <c r="I9503" s="26">
        <f>VLOOKUP(F9503,Table!$A$2:$C$121,3,0)</f>
        <v>6</v>
      </c>
      <c r="J9503" s="17" t="s">
        <v>47</v>
      </c>
      <c r="K9503" s="25" t="str">
        <f>LEFT(J9503,MIN(FIND({0,1,2,3,4,5,6,7,8,9},ASC(J9503)&amp;1234567890))-1)</f>
        <v>Se</v>
      </c>
      <c r="L9503" s="25">
        <f t="shared" si="297"/>
        <v>1</v>
      </c>
      <c r="M9503" s="25">
        <f>VLOOKUP(K9503,Table!$A$2:$C$121,2,0)</f>
        <v>16</v>
      </c>
      <c r="N9503" s="26">
        <f>VLOOKUP(K9503,Table!$A$2:$C$121,3,0)</f>
        <v>4</v>
      </c>
      <c r="O9503" s="13" t="str">
        <f>VLOOKUP(A9503,Table!$U$1:$V$230,2,0)</f>
        <v>Cubic</v>
      </c>
      <c r="P9503" s="1"/>
    </row>
    <row r="9504" spans="1:16">
      <c r="A9504" s="12">
        <v>225</v>
      </c>
      <c r="B9504" s="12">
        <v>57147</v>
      </c>
      <c r="C9504" s="12" t="s">
        <v>9818</v>
      </c>
      <c r="D9504" s="12" t="s">
        <v>10170</v>
      </c>
      <c r="E9504" s="17" t="s">
        <v>50</v>
      </c>
      <c r="F9504" s="25" t="str">
        <f>LEFT(E9504,MIN(FIND({0,1,2,3,4,5,6,7,8,9},ASC(E9504)&amp;1234567890))-1)</f>
        <v>Ti</v>
      </c>
      <c r="G9504" s="25">
        <f t="shared" si="296"/>
        <v>1</v>
      </c>
      <c r="H9504" s="25">
        <f>VLOOKUP(F9504,Table!$A$2:$C$121,2,0)</f>
        <v>4</v>
      </c>
      <c r="I9504" s="26">
        <f>VLOOKUP(F9504,Table!$A$2:$C$121,3,0)</f>
        <v>4</v>
      </c>
      <c r="J9504" s="17" t="s">
        <v>14339</v>
      </c>
      <c r="K9504" s="25" t="str">
        <f>LEFT(J9504,MIN(FIND({0,1,2,3,4,5,6,7,8,9},ASC(J9504)&amp;1234567890))-1)</f>
        <v>D</v>
      </c>
      <c r="L9504" s="25">
        <f t="shared" si="297"/>
        <v>1.94</v>
      </c>
      <c r="M9504" s="25">
        <f>VLOOKUP(K9504,Table!$A$2:$C$121,2,0)</f>
        <v>1</v>
      </c>
      <c r="N9504" s="26">
        <f>VLOOKUP(K9504,Table!$A$2:$C$121,3,0)</f>
        <v>1</v>
      </c>
      <c r="O9504" s="13" t="str">
        <f>VLOOKUP(A9504,Table!$U$1:$V$230,2,0)</f>
        <v>Cubic</v>
      </c>
      <c r="P9504" s="1"/>
    </row>
    <row r="9505" spans="1:16">
      <c r="A9505" s="12">
        <v>225</v>
      </c>
      <c r="B9505" s="12">
        <v>57152</v>
      </c>
      <c r="C9505" s="12" t="s">
        <v>9818</v>
      </c>
      <c r="D9505" s="12" t="s">
        <v>10171</v>
      </c>
      <c r="E9505" s="17" t="s">
        <v>14340</v>
      </c>
      <c r="F9505" s="25" t="str">
        <f>LEFT(E9505,MIN(FIND({0,1,2,3,4,5,6,7,8,9},ASC(E9505)&amp;1234567890))-1)</f>
        <v>Ti</v>
      </c>
      <c r="G9505" s="25">
        <f t="shared" si="296"/>
        <v>0.91</v>
      </c>
      <c r="H9505" s="25">
        <f>VLOOKUP(F9505,Table!$A$2:$C$121,2,0)</f>
        <v>4</v>
      </c>
      <c r="I9505" s="26">
        <f>VLOOKUP(F9505,Table!$A$2:$C$121,3,0)</f>
        <v>4</v>
      </c>
      <c r="J9505" s="17" t="s">
        <v>371</v>
      </c>
      <c r="K9505" s="25" t="str">
        <f>LEFT(J9505,MIN(FIND({0,1,2,3,4,5,6,7,8,9},ASC(J9505)&amp;1234567890))-1)</f>
        <v>O</v>
      </c>
      <c r="L9505" s="25">
        <f t="shared" si="297"/>
        <v>1</v>
      </c>
      <c r="M9505" s="25">
        <f>VLOOKUP(K9505,Table!$A$2:$C$121,2,0)</f>
        <v>16</v>
      </c>
      <c r="N9505" s="26">
        <f>VLOOKUP(K9505,Table!$A$2:$C$121,3,0)</f>
        <v>2</v>
      </c>
      <c r="O9505" s="13" t="str">
        <f>VLOOKUP(A9505,Table!$U$1:$V$230,2,0)</f>
        <v>Cubic</v>
      </c>
      <c r="P9505" s="1"/>
    </row>
    <row r="9506" spans="1:16">
      <c r="A9506" s="12">
        <v>225</v>
      </c>
      <c r="B9506" s="12">
        <v>57501</v>
      </c>
      <c r="C9506" s="12" t="s">
        <v>9818</v>
      </c>
      <c r="D9506" s="12" t="s">
        <v>10172</v>
      </c>
      <c r="E9506" s="17" t="s">
        <v>58</v>
      </c>
      <c r="F9506" s="25" t="str">
        <f>LEFT(E9506,MIN(FIND({0,1,2,3,4,5,6,7,8,9},ASC(E9506)&amp;1234567890))-1)</f>
        <v>Al</v>
      </c>
      <c r="G9506" s="25">
        <f t="shared" si="296"/>
        <v>2</v>
      </c>
      <c r="H9506" s="25">
        <f>VLOOKUP(F9506,Table!$A$2:$C$121,2,0)</f>
        <v>13</v>
      </c>
      <c r="I9506" s="26">
        <f>VLOOKUP(F9506,Table!$A$2:$C$121,3,0)</f>
        <v>3</v>
      </c>
      <c r="J9506" s="17" t="s">
        <v>427</v>
      </c>
      <c r="K9506" s="25" t="str">
        <f>LEFT(J9506,MIN(FIND({0,1,2,3,4,5,6,7,8,9},ASC(J9506)&amp;1234567890))-1)</f>
        <v>Au</v>
      </c>
      <c r="L9506" s="25">
        <f t="shared" si="297"/>
        <v>1</v>
      </c>
      <c r="M9506" s="25">
        <f>VLOOKUP(K9506,Table!$A$2:$C$121,2,0)</f>
        <v>11</v>
      </c>
      <c r="N9506" s="26">
        <f>VLOOKUP(K9506,Table!$A$2:$C$121,3,0)</f>
        <v>6</v>
      </c>
      <c r="O9506" s="13" t="str">
        <f>VLOOKUP(A9506,Table!$U$1:$V$230,2,0)</f>
        <v>Cubic</v>
      </c>
      <c r="P9506" s="1"/>
    </row>
    <row r="9507" spans="1:16">
      <c r="A9507" s="12">
        <v>225</v>
      </c>
      <c r="B9507" s="12">
        <v>57954</v>
      </c>
      <c r="C9507" s="12" t="s">
        <v>9818</v>
      </c>
      <c r="D9507" s="12" t="s">
        <v>10173</v>
      </c>
      <c r="E9507" s="17" t="s">
        <v>12296</v>
      </c>
      <c r="F9507" s="25" t="str">
        <f>LEFT(E9507,MIN(FIND({0,1,2,3,4,5,6,7,8,9},ASC(E9507)&amp;1234567890))-1)</f>
        <v>Al</v>
      </c>
      <c r="G9507" s="25">
        <f t="shared" si="296"/>
        <v>0.89</v>
      </c>
      <c r="H9507" s="25">
        <f>VLOOKUP(F9507,Table!$A$2:$C$121,2,0)</f>
        <v>13</v>
      </c>
      <c r="I9507" s="26">
        <f>VLOOKUP(F9507,Table!$A$2:$C$121,3,0)</f>
        <v>3</v>
      </c>
      <c r="J9507" s="17" t="s">
        <v>14341</v>
      </c>
      <c r="K9507" s="25" t="str">
        <f>LEFT(J9507,MIN(FIND({0,1,2,3,4,5,6,7,8,9},ASC(J9507)&amp;1234567890))-1)</f>
        <v>Li</v>
      </c>
      <c r="L9507" s="25">
        <f t="shared" si="297"/>
        <v>0.11</v>
      </c>
      <c r="M9507" s="25">
        <f>VLOOKUP(K9507,Table!$A$2:$C$121,2,0)</f>
        <v>1</v>
      </c>
      <c r="N9507" s="26">
        <f>VLOOKUP(K9507,Table!$A$2:$C$121,3,0)</f>
        <v>2</v>
      </c>
      <c r="O9507" s="13" t="str">
        <f>VLOOKUP(A9507,Table!$U$1:$V$230,2,0)</f>
        <v>Cubic</v>
      </c>
      <c r="P9507" s="1"/>
    </row>
    <row r="9508" spans="1:16">
      <c r="A9508" s="12">
        <v>225</v>
      </c>
      <c r="B9508" s="12">
        <v>58116</v>
      </c>
      <c r="C9508" s="12" t="s">
        <v>9818</v>
      </c>
      <c r="D9508" s="12" t="s">
        <v>10174</v>
      </c>
      <c r="E9508" s="17" t="s">
        <v>58</v>
      </c>
      <c r="F9508" s="25" t="str">
        <f>LEFT(E9508,MIN(FIND({0,1,2,3,4,5,6,7,8,9},ASC(E9508)&amp;1234567890))-1)</f>
        <v>Al</v>
      </c>
      <c r="G9508" s="25">
        <f t="shared" si="296"/>
        <v>2</v>
      </c>
      <c r="H9508" s="25">
        <f>VLOOKUP(F9508,Table!$A$2:$C$121,2,0)</f>
        <v>13</v>
      </c>
      <c r="I9508" s="26">
        <f>VLOOKUP(F9508,Table!$A$2:$C$121,3,0)</f>
        <v>3</v>
      </c>
      <c r="J9508" s="17" t="s">
        <v>541</v>
      </c>
      <c r="K9508" s="25" t="str">
        <f>LEFT(J9508,MIN(FIND({0,1,2,3,4,5,6,7,8,9},ASC(J9508)&amp;1234567890))-1)</f>
        <v>Pd</v>
      </c>
      <c r="L9508" s="25">
        <f t="shared" si="297"/>
        <v>1</v>
      </c>
      <c r="M9508" s="25">
        <f>VLOOKUP(K9508,Table!$A$2:$C$121,2,0)</f>
        <v>10</v>
      </c>
      <c r="N9508" s="26">
        <f>VLOOKUP(K9508,Table!$A$2:$C$121,3,0)</f>
        <v>5</v>
      </c>
      <c r="O9508" s="13" t="str">
        <f>VLOOKUP(A9508,Table!$U$1:$V$230,2,0)</f>
        <v>Cubic</v>
      </c>
      <c r="P9508" s="1"/>
    </row>
    <row r="9509" spans="1:16">
      <c r="A9509" s="12">
        <v>225</v>
      </c>
      <c r="B9509" s="12">
        <v>58132</v>
      </c>
      <c r="C9509" s="12" t="s">
        <v>9818</v>
      </c>
      <c r="D9509" s="12" t="s">
        <v>10175</v>
      </c>
      <c r="E9509" s="17" t="s">
        <v>58</v>
      </c>
      <c r="F9509" s="25" t="str">
        <f>LEFT(E9509,MIN(FIND({0,1,2,3,4,5,6,7,8,9},ASC(E9509)&amp;1234567890))-1)</f>
        <v>Al</v>
      </c>
      <c r="G9509" s="25">
        <f t="shared" si="296"/>
        <v>2</v>
      </c>
      <c r="H9509" s="25">
        <f>VLOOKUP(F9509,Table!$A$2:$C$121,2,0)</f>
        <v>13</v>
      </c>
      <c r="I9509" s="26">
        <f>VLOOKUP(F9509,Table!$A$2:$C$121,3,0)</f>
        <v>3</v>
      </c>
      <c r="J9509" s="17" t="s">
        <v>539</v>
      </c>
      <c r="K9509" s="25" t="str">
        <f>LEFT(J9509,MIN(FIND({0,1,2,3,4,5,6,7,8,9},ASC(J9509)&amp;1234567890))-1)</f>
        <v>Pt</v>
      </c>
      <c r="L9509" s="25">
        <f t="shared" si="297"/>
        <v>1</v>
      </c>
      <c r="M9509" s="25">
        <f>VLOOKUP(K9509,Table!$A$2:$C$121,2,0)</f>
        <v>10</v>
      </c>
      <c r="N9509" s="26">
        <f>VLOOKUP(K9509,Table!$A$2:$C$121,3,0)</f>
        <v>6</v>
      </c>
      <c r="O9509" s="13" t="str">
        <f>VLOOKUP(A9509,Table!$U$1:$V$230,2,0)</f>
        <v>Cubic</v>
      </c>
      <c r="P9509" s="1"/>
    </row>
    <row r="9510" spans="1:16">
      <c r="A9510" s="12">
        <v>225</v>
      </c>
      <c r="B9510" s="12">
        <v>94952</v>
      </c>
      <c r="C9510" s="12" t="s">
        <v>9818</v>
      </c>
      <c r="D9510" s="12" t="s">
        <v>10176</v>
      </c>
      <c r="E9510" s="17" t="s">
        <v>11332</v>
      </c>
      <c r="F9510" s="25" t="str">
        <f>LEFT(E9510,MIN(FIND({0,1,2,3,4,5,6,7,8,9},ASC(E9510)&amp;1234567890))-1)</f>
        <v>Pr</v>
      </c>
      <c r="G9510" s="25">
        <f t="shared" si="296"/>
        <v>1</v>
      </c>
      <c r="H9510" s="25">
        <f>VLOOKUP(F9510,Table!$A$2:$C$121,2,0)</f>
        <v>3</v>
      </c>
      <c r="I9510" s="26">
        <f>VLOOKUP(F9510,Table!$A$2:$C$121,3,0)</f>
        <v>6</v>
      </c>
      <c r="J9510" s="17" t="s">
        <v>14342</v>
      </c>
      <c r="K9510" s="25" t="str">
        <f>LEFT(J9510,MIN(FIND({0,1,2,3,4,5,6,7,8,9},ASC(J9510)&amp;1234567890))-1)</f>
        <v>D</v>
      </c>
      <c r="L9510" s="25">
        <f t="shared" si="297"/>
        <v>2.92</v>
      </c>
      <c r="M9510" s="25">
        <f>VLOOKUP(K9510,Table!$A$2:$C$121,2,0)</f>
        <v>1</v>
      </c>
      <c r="N9510" s="26">
        <f>VLOOKUP(K9510,Table!$A$2:$C$121,3,0)</f>
        <v>1</v>
      </c>
      <c r="O9510" s="13" t="str">
        <f>VLOOKUP(A9510,Table!$U$1:$V$230,2,0)</f>
        <v>Cubic</v>
      </c>
      <c r="P9510" s="1"/>
    </row>
    <row r="9511" spans="1:16">
      <c r="A9511" s="12">
        <v>225</v>
      </c>
      <c r="B9511" s="12">
        <v>95295</v>
      </c>
      <c r="C9511" s="12" t="s">
        <v>9818</v>
      </c>
      <c r="D9511" s="12" t="s">
        <v>10177</v>
      </c>
      <c r="E9511" s="17" t="s">
        <v>343</v>
      </c>
      <c r="F9511" s="25" t="str">
        <f>LEFT(E9511,MIN(FIND({0,1,2,3,4,5,6,7,8,9},ASC(E9511)&amp;1234567890))-1)</f>
        <v>U</v>
      </c>
      <c r="G9511" s="25">
        <f t="shared" si="296"/>
        <v>1</v>
      </c>
      <c r="H9511" s="25">
        <f>VLOOKUP(F9511,Table!$A$2:$C$121,2,0)</f>
        <v>3</v>
      </c>
      <c r="I9511" s="26">
        <f>VLOOKUP(F9511,Table!$A$2:$C$121,3,0)</f>
        <v>7</v>
      </c>
      <c r="J9511" s="17" t="s">
        <v>14343</v>
      </c>
      <c r="K9511" s="25" t="str">
        <f>LEFT(J9511,MIN(FIND({0,1,2,3,4,5,6,7,8,9},ASC(J9511)&amp;1234567890))-1)</f>
        <v>O</v>
      </c>
      <c r="L9511" s="25">
        <f t="shared" si="297"/>
        <v>2.16</v>
      </c>
      <c r="M9511" s="25">
        <f>VLOOKUP(K9511,Table!$A$2:$C$121,2,0)</f>
        <v>16</v>
      </c>
      <c r="N9511" s="26">
        <f>VLOOKUP(K9511,Table!$A$2:$C$121,3,0)</f>
        <v>2</v>
      </c>
      <c r="O9511" s="13" t="str">
        <f>VLOOKUP(A9511,Table!$U$1:$V$230,2,0)</f>
        <v>Cubic</v>
      </c>
      <c r="P9511" s="1"/>
    </row>
    <row r="9512" spans="1:16">
      <c r="A9512" s="12">
        <v>225</v>
      </c>
      <c r="B9512" s="12">
        <v>95297</v>
      </c>
      <c r="C9512" s="12" t="s">
        <v>9818</v>
      </c>
      <c r="D9512" s="12" t="s">
        <v>10178</v>
      </c>
      <c r="E9512" s="17" t="s">
        <v>343</v>
      </c>
      <c r="F9512" s="25" t="str">
        <f>LEFT(E9512,MIN(FIND({0,1,2,3,4,5,6,7,8,9},ASC(E9512)&amp;1234567890))-1)</f>
        <v>U</v>
      </c>
      <c r="G9512" s="25">
        <f t="shared" si="296"/>
        <v>1</v>
      </c>
      <c r="H9512" s="25">
        <f>VLOOKUP(F9512,Table!$A$2:$C$121,2,0)</f>
        <v>3</v>
      </c>
      <c r="I9512" s="26">
        <f>VLOOKUP(F9512,Table!$A$2:$C$121,3,0)</f>
        <v>7</v>
      </c>
      <c r="J9512" s="17" t="s">
        <v>14344</v>
      </c>
      <c r="K9512" s="25" t="str">
        <f>LEFT(J9512,MIN(FIND({0,1,2,3,4,5,6,7,8,9},ASC(J9512)&amp;1234567890))-1)</f>
        <v>O</v>
      </c>
      <c r="L9512" s="25">
        <f t="shared" si="297"/>
        <v>2.02</v>
      </c>
      <c r="M9512" s="25">
        <f>VLOOKUP(K9512,Table!$A$2:$C$121,2,0)</f>
        <v>16</v>
      </c>
      <c r="N9512" s="26">
        <f>VLOOKUP(K9512,Table!$A$2:$C$121,3,0)</f>
        <v>2</v>
      </c>
      <c r="O9512" s="13" t="str">
        <f>VLOOKUP(A9512,Table!$U$1:$V$230,2,0)</f>
        <v>Cubic</v>
      </c>
      <c r="P9512" s="1"/>
    </row>
    <row r="9513" spans="1:16">
      <c r="A9513" s="12">
        <v>225</v>
      </c>
      <c r="B9513" s="12">
        <v>409428</v>
      </c>
      <c r="C9513" s="12" t="s">
        <v>9818</v>
      </c>
      <c r="D9513" s="12" t="s">
        <v>2854</v>
      </c>
      <c r="E9513" s="17" t="s">
        <v>11894</v>
      </c>
      <c r="F9513" s="25" t="str">
        <f>LEFT(E9513,MIN(FIND({0,1,2,3,4,5,6,7,8,9},ASC(E9513)&amp;1234567890))-1)</f>
        <v>Mg</v>
      </c>
      <c r="G9513" s="25">
        <f t="shared" si="296"/>
        <v>2</v>
      </c>
      <c r="H9513" s="25">
        <f>VLOOKUP(F9513,Table!$A$2:$C$121,2,0)</f>
        <v>2</v>
      </c>
      <c r="I9513" s="26">
        <f>VLOOKUP(F9513,Table!$A$2:$C$121,3,0)</f>
        <v>3</v>
      </c>
      <c r="J9513" s="17" t="s">
        <v>586</v>
      </c>
      <c r="K9513" s="25" t="str">
        <f>LEFT(J9513,MIN(FIND({0,1,2,3,4,5,6,7,8,9},ASC(J9513)&amp;1234567890))-1)</f>
        <v>Pb</v>
      </c>
      <c r="L9513" s="25">
        <f t="shared" si="297"/>
        <v>1</v>
      </c>
      <c r="M9513" s="25">
        <f>VLOOKUP(K9513,Table!$A$2:$C$121,2,0)</f>
        <v>14</v>
      </c>
      <c r="N9513" s="26">
        <f>VLOOKUP(K9513,Table!$A$2:$C$121,3,0)</f>
        <v>6</v>
      </c>
      <c r="O9513" s="13" t="str">
        <f>VLOOKUP(A9513,Table!$U$1:$V$230,2,0)</f>
        <v>Cubic</v>
      </c>
      <c r="P9513" s="1"/>
    </row>
    <row r="9514" spans="1:16">
      <c r="A9514" s="12">
        <v>225</v>
      </c>
      <c r="B9514" s="12">
        <v>412839</v>
      </c>
      <c r="C9514" s="12" t="s">
        <v>9818</v>
      </c>
      <c r="D9514" s="12" t="s">
        <v>10179</v>
      </c>
      <c r="E9514" s="17" t="s">
        <v>11292</v>
      </c>
      <c r="F9514" s="25" t="str">
        <f>LEFT(E9514,MIN(FIND({0,1,2,3,4,5,6,7,8,9},ASC(E9514)&amp;1234567890))-1)</f>
        <v>Fe</v>
      </c>
      <c r="G9514" s="25">
        <f t="shared" si="296"/>
        <v>3</v>
      </c>
      <c r="H9514" s="25">
        <f>VLOOKUP(F9514,Table!$A$2:$C$121,2,0)</f>
        <v>8</v>
      </c>
      <c r="I9514" s="26">
        <f>VLOOKUP(F9514,Table!$A$2:$C$121,3,0)</f>
        <v>4</v>
      </c>
      <c r="J9514" s="17" t="s">
        <v>14345</v>
      </c>
      <c r="K9514" s="25" t="str">
        <f>LEFT(J9514,MIN(FIND({0,1,2,3,4,5,6,7,8,9},ASC(J9514)&amp;1234567890))-1)</f>
        <v>Si</v>
      </c>
      <c r="L9514" s="25">
        <f t="shared" si="297"/>
        <v>0.93</v>
      </c>
      <c r="M9514" s="25">
        <f>VLOOKUP(K9514,Table!$A$2:$C$121,2,0)</f>
        <v>14</v>
      </c>
      <c r="N9514" s="26">
        <f>VLOOKUP(K9514,Table!$A$2:$C$121,3,0)</f>
        <v>3</v>
      </c>
      <c r="O9514" s="13" t="str">
        <f>VLOOKUP(A9514,Table!$U$1:$V$230,2,0)</f>
        <v>Cubic</v>
      </c>
      <c r="P9514" s="1"/>
    </row>
    <row r="9515" spans="1:16">
      <c r="A9515" s="12">
        <v>225</v>
      </c>
      <c r="B9515" s="12">
        <v>412840</v>
      </c>
      <c r="C9515" s="12" t="s">
        <v>9818</v>
      </c>
      <c r="D9515" s="12" t="s">
        <v>10180</v>
      </c>
      <c r="E9515" s="17" t="s">
        <v>14346</v>
      </c>
      <c r="F9515" s="25" t="str">
        <f>LEFT(E9515,MIN(FIND({0,1,2,3,4,5,6,7,8,9},ASC(E9515)&amp;1234567890))-1)</f>
        <v>Fe</v>
      </c>
      <c r="G9515" s="25">
        <f t="shared" si="296"/>
        <v>2.87</v>
      </c>
      <c r="H9515" s="25">
        <f>VLOOKUP(F9515,Table!$A$2:$C$121,2,0)</f>
        <v>8</v>
      </c>
      <c r="I9515" s="26">
        <f>VLOOKUP(F9515,Table!$A$2:$C$121,3,0)</f>
        <v>4</v>
      </c>
      <c r="J9515" s="17" t="s">
        <v>14347</v>
      </c>
      <c r="K9515" s="25" t="str">
        <f>LEFT(J9515,MIN(FIND({0,1,2,3,4,5,6,7,8,9},ASC(J9515)&amp;1234567890))-1)</f>
        <v>Si</v>
      </c>
      <c r="L9515" s="25">
        <f t="shared" si="297"/>
        <v>0.99</v>
      </c>
      <c r="M9515" s="25">
        <f>VLOOKUP(K9515,Table!$A$2:$C$121,2,0)</f>
        <v>14</v>
      </c>
      <c r="N9515" s="26">
        <f>VLOOKUP(K9515,Table!$A$2:$C$121,3,0)</f>
        <v>3</v>
      </c>
      <c r="O9515" s="13" t="str">
        <f>VLOOKUP(A9515,Table!$U$1:$V$230,2,0)</f>
        <v>Cubic</v>
      </c>
      <c r="P9515" s="1"/>
    </row>
    <row r="9516" spans="1:16">
      <c r="A9516" s="12">
        <v>225</v>
      </c>
      <c r="B9516" s="12">
        <v>412841</v>
      </c>
      <c r="C9516" s="12" t="s">
        <v>9818</v>
      </c>
      <c r="D9516" s="12" t="s">
        <v>10181</v>
      </c>
      <c r="E9516" s="17" t="s">
        <v>11292</v>
      </c>
      <c r="F9516" s="25" t="str">
        <f>LEFT(E9516,MIN(FIND({0,1,2,3,4,5,6,7,8,9},ASC(E9516)&amp;1234567890))-1)</f>
        <v>Fe</v>
      </c>
      <c r="G9516" s="25">
        <f t="shared" si="296"/>
        <v>3</v>
      </c>
      <c r="H9516" s="25">
        <f>VLOOKUP(F9516,Table!$A$2:$C$121,2,0)</f>
        <v>8</v>
      </c>
      <c r="I9516" s="26">
        <f>VLOOKUP(F9516,Table!$A$2:$C$121,3,0)</f>
        <v>4</v>
      </c>
      <c r="J9516" s="17" t="s">
        <v>14348</v>
      </c>
      <c r="K9516" s="25" t="str">
        <f>LEFT(J9516,MIN(FIND({0,1,2,3,4,5,6,7,8,9},ASC(J9516)&amp;1234567890))-1)</f>
        <v>Si</v>
      </c>
      <c r="L9516" s="25">
        <f t="shared" si="297"/>
        <v>0.97</v>
      </c>
      <c r="M9516" s="25">
        <f>VLOOKUP(K9516,Table!$A$2:$C$121,2,0)</f>
        <v>14</v>
      </c>
      <c r="N9516" s="26">
        <f>VLOOKUP(K9516,Table!$A$2:$C$121,3,0)</f>
        <v>3</v>
      </c>
      <c r="O9516" s="13" t="str">
        <f>VLOOKUP(A9516,Table!$U$1:$V$230,2,0)</f>
        <v>Cubic</v>
      </c>
      <c r="P9516" s="1"/>
    </row>
    <row r="9517" spans="1:16">
      <c r="A9517" s="12">
        <v>225</v>
      </c>
      <c r="B9517" s="12">
        <v>96297</v>
      </c>
      <c r="C9517" s="12" t="s">
        <v>9818</v>
      </c>
      <c r="D9517" s="12" t="s">
        <v>5042</v>
      </c>
      <c r="E9517" s="17" t="s">
        <v>50</v>
      </c>
      <c r="F9517" s="25" t="str">
        <f>LEFT(E9517,MIN(FIND({0,1,2,3,4,5,6,7,8,9},ASC(E9517)&amp;1234567890))-1)</f>
        <v>Ti</v>
      </c>
      <c r="G9517" s="25">
        <f t="shared" si="296"/>
        <v>1</v>
      </c>
      <c r="H9517" s="25">
        <f>VLOOKUP(F9517,Table!$A$2:$C$121,2,0)</f>
        <v>4</v>
      </c>
      <c r="I9517" s="26">
        <f>VLOOKUP(F9517,Table!$A$2:$C$121,3,0)</f>
        <v>4</v>
      </c>
      <c r="J9517" s="17" t="s">
        <v>446</v>
      </c>
      <c r="K9517" s="25" t="str">
        <f>LEFT(J9517,MIN(FIND({0,1,2,3,4,5,6,7,8,9},ASC(J9517)&amp;1234567890))-1)</f>
        <v>D</v>
      </c>
      <c r="L9517" s="25">
        <f t="shared" si="297"/>
        <v>2</v>
      </c>
      <c r="M9517" s="25">
        <f>VLOOKUP(K9517,Table!$A$2:$C$121,2,0)</f>
        <v>1</v>
      </c>
      <c r="N9517" s="26">
        <f>VLOOKUP(K9517,Table!$A$2:$C$121,3,0)</f>
        <v>1</v>
      </c>
      <c r="O9517" s="13" t="str">
        <f>VLOOKUP(A9517,Table!$U$1:$V$230,2,0)</f>
        <v>Cubic</v>
      </c>
      <c r="P9517" s="1"/>
    </row>
    <row r="9518" spans="1:16">
      <c r="A9518" s="12">
        <v>225</v>
      </c>
      <c r="B9518" s="12">
        <v>57008</v>
      </c>
      <c r="C9518" s="12" t="s">
        <v>9818</v>
      </c>
      <c r="D9518" s="12" t="s">
        <v>10182</v>
      </c>
      <c r="E9518" s="17" t="s">
        <v>11390</v>
      </c>
      <c r="F9518" s="25" t="str">
        <f>LEFT(E9518,MIN(FIND({0,1,2,3,4,5,6,7,8,9},ASC(E9518)&amp;1234567890))-1)</f>
        <v>Cr</v>
      </c>
      <c r="G9518" s="25">
        <f t="shared" si="296"/>
        <v>1</v>
      </c>
      <c r="H9518" s="25">
        <f>VLOOKUP(F9518,Table!$A$2:$C$121,2,0)</f>
        <v>6</v>
      </c>
      <c r="I9518" s="26">
        <f>VLOOKUP(F9518,Table!$A$2:$C$121,3,0)</f>
        <v>4</v>
      </c>
      <c r="J9518" s="17" t="s">
        <v>614</v>
      </c>
      <c r="K9518" s="25" t="str">
        <f>LEFT(J9518,MIN(FIND({0,1,2,3,4,5,6,7,8,9},ASC(J9518)&amp;1234567890))-1)</f>
        <v>C</v>
      </c>
      <c r="L9518" s="25">
        <f t="shared" si="297"/>
        <v>1</v>
      </c>
      <c r="M9518" s="25">
        <f>VLOOKUP(K9518,Table!$A$2:$C$121,2,0)</f>
        <v>14</v>
      </c>
      <c r="N9518" s="26">
        <f>VLOOKUP(K9518,Table!$A$2:$C$121,3,0)</f>
        <v>2</v>
      </c>
      <c r="O9518" s="13" t="str">
        <f>VLOOKUP(A9518,Table!$U$1:$V$230,2,0)</f>
        <v>Cubic</v>
      </c>
      <c r="P9518" s="1"/>
    </row>
    <row r="9519" spans="1:16">
      <c r="A9519" s="12">
        <v>225</v>
      </c>
      <c r="B9519" s="12">
        <v>58237</v>
      </c>
      <c r="C9519" s="12" t="s">
        <v>9818</v>
      </c>
      <c r="D9519" s="12" t="s">
        <v>10183</v>
      </c>
      <c r="E9519" s="17" t="s">
        <v>11683</v>
      </c>
      <c r="F9519" s="25" t="str">
        <f>LEFT(E9519,MIN(FIND({0,1,2,3,4,5,6,7,8,9},ASC(E9519)&amp;1234567890))-1)</f>
        <v>Am</v>
      </c>
      <c r="G9519" s="25">
        <f t="shared" si="296"/>
        <v>1</v>
      </c>
      <c r="H9519" s="25">
        <f>VLOOKUP(F9519,Table!$A$2:$C$121,2,0)</f>
        <v>3</v>
      </c>
      <c r="I9519" s="26">
        <f>VLOOKUP(F9519,Table!$A$2:$C$121,3,0)</f>
        <v>7</v>
      </c>
      <c r="J9519" s="17" t="s">
        <v>542</v>
      </c>
      <c r="K9519" s="25" t="str">
        <f>LEFT(J9519,MIN(FIND({0,1,2,3,4,5,6,7,8,9},ASC(J9519)&amp;1234567890))-1)</f>
        <v>Bi</v>
      </c>
      <c r="L9519" s="25">
        <f t="shared" si="297"/>
        <v>1</v>
      </c>
      <c r="M9519" s="25">
        <f>VLOOKUP(K9519,Table!$A$2:$C$121,2,0)</f>
        <v>15</v>
      </c>
      <c r="N9519" s="26">
        <f>VLOOKUP(K9519,Table!$A$2:$C$121,3,0)</f>
        <v>6</v>
      </c>
      <c r="O9519" s="13" t="str">
        <f>VLOOKUP(A9519,Table!$U$1:$V$230,2,0)</f>
        <v>Cubic</v>
      </c>
      <c r="P9519" s="1"/>
    </row>
    <row r="9520" spans="1:16">
      <c r="A9520" s="12">
        <v>225</v>
      </c>
      <c r="B9520" s="12">
        <v>58286</v>
      </c>
      <c r="C9520" s="12" t="s">
        <v>9818</v>
      </c>
      <c r="D9520" s="12" t="s">
        <v>10184</v>
      </c>
      <c r="E9520" s="17" t="s">
        <v>14349</v>
      </c>
      <c r="F9520" s="25" t="str">
        <f>LEFT(E9520,MIN(FIND({0,1,2,3,4,5,6,7,8,9},ASC(E9520)&amp;1234567890))-1)</f>
        <v>Ag</v>
      </c>
      <c r="G9520" s="25">
        <f t="shared" si="296"/>
        <v>0.81</v>
      </c>
      <c r="H9520" s="25">
        <f>VLOOKUP(F9520,Table!$A$2:$C$121,2,0)</f>
        <v>11</v>
      </c>
      <c r="I9520" s="26">
        <f>VLOOKUP(F9520,Table!$A$2:$C$121,3,0)</f>
        <v>5</v>
      </c>
      <c r="J9520" s="17" t="s">
        <v>14350</v>
      </c>
      <c r="K9520" s="25" t="str">
        <f>LEFT(J9520,MIN(FIND({0,1,2,3,4,5,6,7,8,9},ASC(J9520)&amp;1234567890))-1)</f>
        <v>In</v>
      </c>
      <c r="L9520" s="25">
        <f t="shared" si="297"/>
        <v>0.19</v>
      </c>
      <c r="M9520" s="25">
        <f>VLOOKUP(K9520,Table!$A$2:$C$121,2,0)</f>
        <v>13</v>
      </c>
      <c r="N9520" s="26">
        <f>VLOOKUP(K9520,Table!$A$2:$C$121,3,0)</f>
        <v>5</v>
      </c>
      <c r="O9520" s="13" t="str">
        <f>VLOOKUP(A9520,Table!$U$1:$V$230,2,0)</f>
        <v>Cubic</v>
      </c>
      <c r="P9520" s="1"/>
    </row>
    <row r="9521" spans="1:16">
      <c r="A9521" s="12">
        <v>225</v>
      </c>
      <c r="B9521" s="12">
        <v>58324</v>
      </c>
      <c r="C9521" s="12" t="s">
        <v>9818</v>
      </c>
      <c r="D9521" s="12" t="s">
        <v>9174</v>
      </c>
      <c r="E9521" s="17" t="s">
        <v>11657</v>
      </c>
      <c r="F9521" s="25" t="str">
        <f>LEFT(E9521,MIN(FIND({0,1,2,3,4,5,6,7,8,9},ASC(E9521)&amp;1234567890))-1)</f>
        <v>Ag</v>
      </c>
      <c r="G9521" s="25">
        <f t="shared" si="296"/>
        <v>3</v>
      </c>
      <c r="H9521" s="25">
        <f>VLOOKUP(F9521,Table!$A$2:$C$121,2,0)</f>
        <v>11</v>
      </c>
      <c r="I9521" s="26">
        <f>VLOOKUP(F9521,Table!$A$2:$C$121,3,0)</f>
        <v>5</v>
      </c>
      <c r="J9521" s="17" t="s">
        <v>69</v>
      </c>
      <c r="K9521" s="25" t="str">
        <f>LEFT(J9521,MIN(FIND({0,1,2,3,4,5,6,7,8,9},ASC(J9521)&amp;1234567890))-1)</f>
        <v>Mg</v>
      </c>
      <c r="L9521" s="25">
        <f t="shared" si="297"/>
        <v>1</v>
      </c>
      <c r="M9521" s="25">
        <f>VLOOKUP(K9521,Table!$A$2:$C$121,2,0)</f>
        <v>2</v>
      </c>
      <c r="N9521" s="26">
        <f>VLOOKUP(K9521,Table!$A$2:$C$121,3,0)</f>
        <v>3</v>
      </c>
      <c r="O9521" s="13" t="str">
        <f>VLOOKUP(A9521,Table!$U$1:$V$230,2,0)</f>
        <v>Cubic</v>
      </c>
      <c r="P9521" s="1"/>
    </row>
    <row r="9522" spans="1:16">
      <c r="A9522" s="12">
        <v>225</v>
      </c>
      <c r="B9522" s="12">
        <v>58326</v>
      </c>
      <c r="C9522" s="12" t="s">
        <v>9818</v>
      </c>
      <c r="D9522" s="12" t="s">
        <v>10185</v>
      </c>
      <c r="E9522" s="17" t="s">
        <v>13427</v>
      </c>
      <c r="F9522" s="25" t="str">
        <f>LEFT(E9522,MIN(FIND({0,1,2,3,4,5,6,7,8,9},ASC(E9522)&amp;1234567890))-1)</f>
        <v>Ag</v>
      </c>
      <c r="G9522" s="25">
        <f t="shared" si="296"/>
        <v>0.8</v>
      </c>
      <c r="H9522" s="25">
        <f>VLOOKUP(F9522,Table!$A$2:$C$121,2,0)</f>
        <v>11</v>
      </c>
      <c r="I9522" s="26">
        <f>VLOOKUP(F9522,Table!$A$2:$C$121,3,0)</f>
        <v>5</v>
      </c>
      <c r="J9522" s="17" t="s">
        <v>14351</v>
      </c>
      <c r="K9522" s="25" t="str">
        <f>LEFT(J9522,MIN(FIND({0,1,2,3,4,5,6,7,8,9},ASC(J9522)&amp;1234567890))-1)</f>
        <v>Mg</v>
      </c>
      <c r="L9522" s="25">
        <f t="shared" si="297"/>
        <v>0.2</v>
      </c>
      <c r="M9522" s="25">
        <f>VLOOKUP(K9522,Table!$A$2:$C$121,2,0)</f>
        <v>2</v>
      </c>
      <c r="N9522" s="26">
        <f>VLOOKUP(K9522,Table!$A$2:$C$121,3,0)</f>
        <v>3</v>
      </c>
      <c r="O9522" s="13" t="str">
        <f>VLOOKUP(A9522,Table!$U$1:$V$230,2,0)</f>
        <v>Cubic</v>
      </c>
      <c r="P9522" s="1"/>
    </row>
    <row r="9523" spans="1:16">
      <c r="A9523" s="12">
        <v>225</v>
      </c>
      <c r="B9523" s="12">
        <v>58342</v>
      </c>
      <c r="C9523" s="12" t="s">
        <v>9818</v>
      </c>
      <c r="D9523" s="12" t="s">
        <v>10186</v>
      </c>
      <c r="E9523" s="17" t="s">
        <v>11342</v>
      </c>
      <c r="F9523" s="25" t="str">
        <f>LEFT(E9523,MIN(FIND({0,1,2,3,4,5,6,7,8,9},ASC(E9523)&amp;1234567890))-1)</f>
        <v>Ag</v>
      </c>
      <c r="G9523" s="25">
        <f t="shared" si="296"/>
        <v>1</v>
      </c>
      <c r="H9523" s="25">
        <f>VLOOKUP(F9523,Table!$A$2:$C$121,2,0)</f>
        <v>11</v>
      </c>
      <c r="I9523" s="26">
        <f>VLOOKUP(F9523,Table!$A$2:$C$121,3,0)</f>
        <v>5</v>
      </c>
      <c r="J9523" s="17" t="s">
        <v>541</v>
      </c>
      <c r="K9523" s="25" t="str">
        <f>LEFT(J9523,MIN(FIND({0,1,2,3,4,5,6,7,8,9},ASC(J9523)&amp;1234567890))-1)</f>
        <v>Pd</v>
      </c>
      <c r="L9523" s="25">
        <f t="shared" si="297"/>
        <v>1</v>
      </c>
      <c r="M9523" s="25">
        <f>VLOOKUP(K9523,Table!$A$2:$C$121,2,0)</f>
        <v>10</v>
      </c>
      <c r="N9523" s="26">
        <f>VLOOKUP(K9523,Table!$A$2:$C$121,3,0)</f>
        <v>5</v>
      </c>
      <c r="O9523" s="13" t="str">
        <f>VLOOKUP(A9523,Table!$U$1:$V$230,2,0)</f>
        <v>Cubic</v>
      </c>
      <c r="P9523" s="1"/>
    </row>
    <row r="9524" spans="1:16">
      <c r="A9524" s="12">
        <v>225</v>
      </c>
      <c r="B9524" s="12">
        <v>58354</v>
      </c>
      <c r="C9524" s="12" t="s">
        <v>9818</v>
      </c>
      <c r="D9524" s="12" t="s">
        <v>10187</v>
      </c>
      <c r="E9524" s="17" t="s">
        <v>14352</v>
      </c>
      <c r="F9524" s="25" t="str">
        <f>LEFT(E9524,MIN(FIND({0,1,2,3,4,5,6,7,8,9},ASC(E9524)&amp;1234567890))-1)</f>
        <v>Ag</v>
      </c>
      <c r="G9524" s="25">
        <f t="shared" si="296"/>
        <v>0.87</v>
      </c>
      <c r="H9524" s="25">
        <f>VLOOKUP(F9524,Table!$A$2:$C$121,2,0)</f>
        <v>11</v>
      </c>
      <c r="I9524" s="26">
        <f>VLOOKUP(F9524,Table!$A$2:$C$121,3,0)</f>
        <v>5</v>
      </c>
      <c r="J9524" s="17" t="s">
        <v>14353</v>
      </c>
      <c r="K9524" s="25" t="str">
        <f>LEFT(J9524,MIN(FIND({0,1,2,3,4,5,6,7,8,9},ASC(J9524)&amp;1234567890))-1)</f>
        <v>Sn</v>
      </c>
      <c r="L9524" s="25">
        <f t="shared" si="297"/>
        <v>0.13</v>
      </c>
      <c r="M9524" s="25">
        <f>VLOOKUP(K9524,Table!$A$2:$C$121,2,0)</f>
        <v>14</v>
      </c>
      <c r="N9524" s="26">
        <f>VLOOKUP(K9524,Table!$A$2:$C$121,3,0)</f>
        <v>5</v>
      </c>
      <c r="O9524" s="13" t="str">
        <f>VLOOKUP(A9524,Table!$U$1:$V$230,2,0)</f>
        <v>Cubic</v>
      </c>
      <c r="P9524" s="1"/>
    </row>
    <row r="9525" spans="1:16">
      <c r="A9525" s="12">
        <v>225</v>
      </c>
      <c r="B9525" s="12">
        <v>58375</v>
      </c>
      <c r="C9525" s="12" t="s">
        <v>9818</v>
      </c>
      <c r="D9525" s="12" t="s">
        <v>10188</v>
      </c>
      <c r="E9525" s="17" t="s">
        <v>14354</v>
      </c>
      <c r="F9525" s="25" t="str">
        <f>LEFT(E9525,MIN(FIND({0,1,2,3,4,5,6,7,8,9},ASC(E9525)&amp;1234567890))-1)</f>
        <v>Ag</v>
      </c>
      <c r="G9525" s="25">
        <f t="shared" si="296"/>
        <v>0.96</v>
      </c>
      <c r="H9525" s="25">
        <f>VLOOKUP(F9525,Table!$A$2:$C$121,2,0)</f>
        <v>11</v>
      </c>
      <c r="I9525" s="26">
        <f>VLOOKUP(F9525,Table!$A$2:$C$121,3,0)</f>
        <v>5</v>
      </c>
      <c r="J9525" s="17" t="s">
        <v>14355</v>
      </c>
      <c r="K9525" s="25" t="str">
        <f>LEFT(J9525,MIN(FIND({0,1,2,3,4,5,6,7,8,9},ASC(J9525)&amp;1234567890))-1)</f>
        <v>Tm</v>
      </c>
      <c r="L9525" s="25">
        <f t="shared" si="297"/>
        <v>0.04</v>
      </c>
      <c r="M9525" s="25">
        <f>VLOOKUP(K9525,Table!$A$2:$C$121,2,0)</f>
        <v>3</v>
      </c>
      <c r="N9525" s="26">
        <f>VLOOKUP(K9525,Table!$A$2:$C$121,3,0)</f>
        <v>6</v>
      </c>
      <c r="O9525" s="13" t="str">
        <f>VLOOKUP(A9525,Table!$U$1:$V$230,2,0)</f>
        <v>Cubic</v>
      </c>
      <c r="P9525" s="1"/>
    </row>
    <row r="9526" spans="1:16">
      <c r="A9526" s="12">
        <v>225</v>
      </c>
      <c r="B9526" s="12">
        <v>58430</v>
      </c>
      <c r="C9526" s="12" t="s">
        <v>9818</v>
      </c>
      <c r="D9526" s="12" t="s">
        <v>10189</v>
      </c>
      <c r="E9526" s="17" t="s">
        <v>14356</v>
      </c>
      <c r="F9526" s="25" t="str">
        <f>LEFT(E9526,MIN(FIND({0,1,2,3,4,5,6,7,8,9},ASC(E9526)&amp;1234567890))-1)</f>
        <v>Au</v>
      </c>
      <c r="G9526" s="25">
        <f t="shared" si="296"/>
        <v>0.2</v>
      </c>
      <c r="H9526" s="25">
        <f>VLOOKUP(F9526,Table!$A$2:$C$121,2,0)</f>
        <v>11</v>
      </c>
      <c r="I9526" s="26">
        <f>VLOOKUP(F9526,Table!$A$2:$C$121,3,0)</f>
        <v>6</v>
      </c>
      <c r="J9526" s="17" t="s">
        <v>14357</v>
      </c>
      <c r="K9526" s="25" t="str">
        <f>LEFT(J9526,MIN(FIND({0,1,2,3,4,5,6,7,8,9},ASC(J9526)&amp;1234567890))-1)</f>
        <v>Cu</v>
      </c>
      <c r="L9526" s="25">
        <f t="shared" si="297"/>
        <v>0.8</v>
      </c>
      <c r="M9526" s="25">
        <f>VLOOKUP(K9526,Table!$A$2:$C$121,2,0)</f>
        <v>11</v>
      </c>
      <c r="N9526" s="26">
        <f>VLOOKUP(K9526,Table!$A$2:$C$121,3,0)</f>
        <v>4</v>
      </c>
      <c r="O9526" s="13" t="str">
        <f>VLOOKUP(A9526,Table!$U$1:$V$230,2,0)</f>
        <v>Cubic</v>
      </c>
      <c r="P9526" s="1"/>
    </row>
    <row r="9527" spans="1:16">
      <c r="A9527" s="12">
        <v>225</v>
      </c>
      <c r="B9527" s="12">
        <v>58431</v>
      </c>
      <c r="C9527" s="12" t="s">
        <v>9818</v>
      </c>
      <c r="D9527" s="12" t="s">
        <v>10190</v>
      </c>
      <c r="E9527" s="17" t="s">
        <v>12612</v>
      </c>
      <c r="F9527" s="25" t="str">
        <f>LEFT(E9527,MIN(FIND({0,1,2,3,4,5,6,7,8,9},ASC(E9527)&amp;1234567890))-1)</f>
        <v>Au</v>
      </c>
      <c r="G9527" s="25">
        <f t="shared" si="296"/>
        <v>0.8</v>
      </c>
      <c r="H9527" s="25">
        <f>VLOOKUP(F9527,Table!$A$2:$C$121,2,0)</f>
        <v>11</v>
      </c>
      <c r="I9527" s="26">
        <f>VLOOKUP(F9527,Table!$A$2:$C$121,3,0)</f>
        <v>6</v>
      </c>
      <c r="J9527" s="17" t="s">
        <v>14358</v>
      </c>
      <c r="K9527" s="25" t="str">
        <f>LEFT(J9527,MIN(FIND({0,1,2,3,4,5,6,7,8,9},ASC(J9527)&amp;1234567890))-1)</f>
        <v>Cu</v>
      </c>
      <c r="L9527" s="25">
        <f t="shared" si="297"/>
        <v>0.2</v>
      </c>
      <c r="M9527" s="25">
        <f>VLOOKUP(K9527,Table!$A$2:$C$121,2,0)</f>
        <v>11</v>
      </c>
      <c r="N9527" s="26">
        <f>VLOOKUP(K9527,Table!$A$2:$C$121,3,0)</f>
        <v>4</v>
      </c>
      <c r="O9527" s="13" t="str">
        <f>VLOOKUP(A9527,Table!$U$1:$V$230,2,0)</f>
        <v>Cubic</v>
      </c>
      <c r="P9527" s="1"/>
    </row>
    <row r="9528" spans="1:16">
      <c r="A9528" s="12">
        <v>225</v>
      </c>
      <c r="B9528" s="12">
        <v>58458</v>
      </c>
      <c r="C9528" s="12" t="s">
        <v>9818</v>
      </c>
      <c r="D9528" s="12" t="s">
        <v>10191</v>
      </c>
      <c r="E9528" s="17" t="s">
        <v>427</v>
      </c>
      <c r="F9528" s="25" t="str">
        <f>LEFT(E9528,MIN(FIND({0,1,2,3,4,5,6,7,8,9},ASC(E9528)&amp;1234567890))-1)</f>
        <v>Au</v>
      </c>
      <c r="G9528" s="25">
        <f t="shared" si="296"/>
        <v>1</v>
      </c>
      <c r="H9528" s="25">
        <f>VLOOKUP(F9528,Table!$A$2:$C$121,2,0)</f>
        <v>11</v>
      </c>
      <c r="I9528" s="26">
        <f>VLOOKUP(F9528,Table!$A$2:$C$121,3,0)</f>
        <v>6</v>
      </c>
      <c r="J9528" s="17" t="s">
        <v>11409</v>
      </c>
      <c r="K9528" s="25" t="str">
        <f>LEFT(J9528,MIN(FIND({0,1,2,3,4,5,6,7,8,9},ASC(J9528)&amp;1234567890))-1)</f>
        <v>Ga</v>
      </c>
      <c r="L9528" s="25">
        <f t="shared" si="297"/>
        <v>2</v>
      </c>
      <c r="M9528" s="25">
        <f>VLOOKUP(K9528,Table!$A$2:$C$121,2,0)</f>
        <v>13</v>
      </c>
      <c r="N9528" s="26">
        <f>VLOOKUP(K9528,Table!$A$2:$C$121,3,0)</f>
        <v>4</v>
      </c>
      <c r="O9528" s="13" t="str">
        <f>VLOOKUP(A9528,Table!$U$1:$V$230,2,0)</f>
        <v>Cubic</v>
      </c>
      <c r="P9528" s="1"/>
    </row>
    <row r="9529" spans="1:16">
      <c r="A9529" s="12">
        <v>225</v>
      </c>
      <c r="B9529" s="12">
        <v>58474</v>
      </c>
      <c r="C9529" s="12" t="s">
        <v>9818</v>
      </c>
      <c r="D9529" s="12" t="s">
        <v>10192</v>
      </c>
      <c r="E9529" s="17" t="s">
        <v>12612</v>
      </c>
      <c r="F9529" s="25" t="str">
        <f>LEFT(E9529,MIN(FIND({0,1,2,3,4,5,6,7,8,9},ASC(E9529)&amp;1234567890))-1)</f>
        <v>Au</v>
      </c>
      <c r="G9529" s="25">
        <f t="shared" si="296"/>
        <v>0.8</v>
      </c>
      <c r="H9529" s="25">
        <f>VLOOKUP(F9529,Table!$A$2:$C$121,2,0)</f>
        <v>11</v>
      </c>
      <c r="I9529" s="26">
        <f>VLOOKUP(F9529,Table!$A$2:$C$121,3,0)</f>
        <v>6</v>
      </c>
      <c r="J9529" s="17" t="s">
        <v>14359</v>
      </c>
      <c r="K9529" s="25" t="str">
        <f>LEFT(J9529,MIN(FIND({0,1,2,3,4,5,6,7,8,9},ASC(J9529)&amp;1234567890))-1)</f>
        <v>Hg</v>
      </c>
      <c r="L9529" s="25">
        <f t="shared" si="297"/>
        <v>0.2</v>
      </c>
      <c r="M9529" s="25">
        <f>VLOOKUP(K9529,Table!$A$2:$C$121,2,0)</f>
        <v>12</v>
      </c>
      <c r="N9529" s="26">
        <f>VLOOKUP(K9529,Table!$A$2:$C$121,3,0)</f>
        <v>6</v>
      </c>
      <c r="O9529" s="13" t="str">
        <f>VLOOKUP(A9529,Table!$U$1:$V$230,2,0)</f>
        <v>Cubic</v>
      </c>
      <c r="P9529" s="1"/>
    </row>
    <row r="9530" spans="1:16">
      <c r="A9530" s="12">
        <v>225</v>
      </c>
      <c r="B9530" s="12">
        <v>58489</v>
      </c>
      <c r="C9530" s="12" t="s">
        <v>9818</v>
      </c>
      <c r="D9530" s="12" t="s">
        <v>10193</v>
      </c>
      <c r="E9530" s="17" t="s">
        <v>427</v>
      </c>
      <c r="F9530" s="25" t="str">
        <f>LEFT(E9530,MIN(FIND({0,1,2,3,4,5,6,7,8,9},ASC(E9530)&amp;1234567890))-1)</f>
        <v>Au</v>
      </c>
      <c r="G9530" s="25">
        <f t="shared" si="296"/>
        <v>1</v>
      </c>
      <c r="H9530" s="25">
        <f>VLOOKUP(F9530,Table!$A$2:$C$121,2,0)</f>
        <v>11</v>
      </c>
      <c r="I9530" s="26">
        <f>VLOOKUP(F9530,Table!$A$2:$C$121,3,0)</f>
        <v>6</v>
      </c>
      <c r="J9530" s="17" t="s">
        <v>11641</v>
      </c>
      <c r="K9530" s="25" t="str">
        <f>LEFT(J9530,MIN(FIND({0,1,2,3,4,5,6,7,8,9},ASC(J9530)&amp;1234567890))-1)</f>
        <v>In</v>
      </c>
      <c r="L9530" s="25">
        <f t="shared" si="297"/>
        <v>2</v>
      </c>
      <c r="M9530" s="25">
        <f>VLOOKUP(K9530,Table!$A$2:$C$121,2,0)</f>
        <v>13</v>
      </c>
      <c r="N9530" s="26">
        <f>VLOOKUP(K9530,Table!$A$2:$C$121,3,0)</f>
        <v>5</v>
      </c>
      <c r="O9530" s="13" t="str">
        <f>VLOOKUP(A9530,Table!$U$1:$V$230,2,0)</f>
        <v>Cubic</v>
      </c>
      <c r="P9530" s="1"/>
    </row>
    <row r="9531" spans="1:16">
      <c r="A9531" s="12">
        <v>225</v>
      </c>
      <c r="B9531" s="12">
        <v>58493</v>
      </c>
      <c r="C9531" s="12" t="s">
        <v>9818</v>
      </c>
      <c r="D9531" s="12" t="s">
        <v>10194</v>
      </c>
      <c r="E9531" s="17" t="s">
        <v>14360</v>
      </c>
      <c r="F9531" s="25" t="str">
        <f>LEFT(E9531,MIN(FIND({0,1,2,3,4,5,6,7,8,9},ASC(E9531)&amp;1234567890))-1)</f>
        <v>Au</v>
      </c>
      <c r="G9531" s="25">
        <f t="shared" si="296"/>
        <v>0.9</v>
      </c>
      <c r="H9531" s="25">
        <f>VLOOKUP(F9531,Table!$A$2:$C$121,2,0)</f>
        <v>11</v>
      </c>
      <c r="I9531" s="26">
        <f>VLOOKUP(F9531,Table!$A$2:$C$121,3,0)</f>
        <v>6</v>
      </c>
      <c r="J9531" s="17" t="s">
        <v>12050</v>
      </c>
      <c r="K9531" s="25" t="str">
        <f>LEFT(J9531,MIN(FIND({0,1,2,3,4,5,6,7,8,9},ASC(J9531)&amp;1234567890))-1)</f>
        <v>In</v>
      </c>
      <c r="L9531" s="25">
        <f t="shared" si="297"/>
        <v>0.1</v>
      </c>
      <c r="M9531" s="25">
        <f>VLOOKUP(K9531,Table!$A$2:$C$121,2,0)</f>
        <v>13</v>
      </c>
      <c r="N9531" s="26">
        <f>VLOOKUP(K9531,Table!$A$2:$C$121,3,0)</f>
        <v>5</v>
      </c>
      <c r="O9531" s="13" t="str">
        <f>VLOOKUP(A9531,Table!$U$1:$V$230,2,0)</f>
        <v>Cubic</v>
      </c>
      <c r="P9531" s="1"/>
    </row>
    <row r="9532" spans="1:16">
      <c r="A9532" s="12">
        <v>225</v>
      </c>
      <c r="B9532" s="12">
        <v>58524</v>
      </c>
      <c r="C9532" s="12" t="s">
        <v>9818</v>
      </c>
      <c r="D9532" s="12" t="s">
        <v>10195</v>
      </c>
      <c r="E9532" s="17" t="s">
        <v>427</v>
      </c>
      <c r="F9532" s="25" t="str">
        <f>LEFT(E9532,MIN(FIND({0,1,2,3,4,5,6,7,8,9},ASC(E9532)&amp;1234567890))-1)</f>
        <v>Au</v>
      </c>
      <c r="G9532" s="25">
        <f t="shared" si="296"/>
        <v>1</v>
      </c>
      <c r="H9532" s="25">
        <f>VLOOKUP(F9532,Table!$A$2:$C$121,2,0)</f>
        <v>11</v>
      </c>
      <c r="I9532" s="26">
        <f>VLOOKUP(F9532,Table!$A$2:$C$121,3,0)</f>
        <v>6</v>
      </c>
      <c r="J9532" s="17" t="s">
        <v>11925</v>
      </c>
      <c r="K9532" s="25" t="str">
        <f>LEFT(J9532,MIN(FIND({0,1,2,3,4,5,6,7,8,9},ASC(J9532)&amp;1234567890))-1)</f>
        <v>Li</v>
      </c>
      <c r="L9532" s="25">
        <f t="shared" si="297"/>
        <v>3</v>
      </c>
      <c r="M9532" s="25">
        <f>VLOOKUP(K9532,Table!$A$2:$C$121,2,0)</f>
        <v>1</v>
      </c>
      <c r="N9532" s="26">
        <f>VLOOKUP(K9532,Table!$A$2:$C$121,3,0)</f>
        <v>2</v>
      </c>
      <c r="O9532" s="13" t="str">
        <f>VLOOKUP(A9532,Table!$U$1:$V$230,2,0)</f>
        <v>Cubic</v>
      </c>
      <c r="P9532" s="1"/>
    </row>
    <row r="9533" spans="1:16">
      <c r="A9533" s="12">
        <v>225</v>
      </c>
      <c r="B9533" s="12">
        <v>58550</v>
      </c>
      <c r="C9533" s="12" t="s">
        <v>9818</v>
      </c>
      <c r="D9533" s="12" t="s">
        <v>10196</v>
      </c>
      <c r="E9533" s="17" t="s">
        <v>11910</v>
      </c>
      <c r="F9533" s="25" t="str">
        <f>LEFT(E9533,MIN(FIND({0,1,2,3,4,5,6,7,8,9},ASC(E9533)&amp;1234567890))-1)</f>
        <v>Au</v>
      </c>
      <c r="G9533" s="25">
        <f t="shared" si="296"/>
        <v>3</v>
      </c>
      <c r="H9533" s="25">
        <f>VLOOKUP(F9533,Table!$A$2:$C$121,2,0)</f>
        <v>11</v>
      </c>
      <c r="I9533" s="26">
        <f>VLOOKUP(F9533,Table!$A$2:$C$121,3,0)</f>
        <v>6</v>
      </c>
      <c r="J9533" s="17" t="s">
        <v>355</v>
      </c>
      <c r="K9533" s="25" t="str">
        <f>LEFT(J9533,MIN(FIND({0,1,2,3,4,5,6,7,8,9},ASC(J9533)&amp;1234567890))-1)</f>
        <v>Mn</v>
      </c>
      <c r="L9533" s="25">
        <f t="shared" si="297"/>
        <v>1</v>
      </c>
      <c r="M9533" s="25">
        <f>VLOOKUP(K9533,Table!$A$2:$C$121,2,0)</f>
        <v>7</v>
      </c>
      <c r="N9533" s="26">
        <f>VLOOKUP(K9533,Table!$A$2:$C$121,3,0)</f>
        <v>4</v>
      </c>
      <c r="O9533" s="13" t="str">
        <f>VLOOKUP(A9533,Table!$U$1:$V$230,2,0)</f>
        <v>Cubic</v>
      </c>
      <c r="P9533" s="1"/>
    </row>
    <row r="9534" spans="1:16">
      <c r="A9534" s="12">
        <v>225</v>
      </c>
      <c r="B9534" s="12">
        <v>58561</v>
      </c>
      <c r="C9534" s="12" t="s">
        <v>9818</v>
      </c>
      <c r="D9534" s="12" t="s">
        <v>10197</v>
      </c>
      <c r="E9534" s="17" t="s">
        <v>14361</v>
      </c>
      <c r="F9534" s="25" t="str">
        <f>LEFT(E9534,MIN(FIND({0,1,2,3,4,5,6,7,8,9},ASC(E9534)&amp;1234567890))-1)</f>
        <v>Au</v>
      </c>
      <c r="G9534" s="25">
        <f t="shared" si="296"/>
        <v>0.81</v>
      </c>
      <c r="H9534" s="25">
        <f>VLOOKUP(F9534,Table!$A$2:$C$121,2,0)</f>
        <v>11</v>
      </c>
      <c r="I9534" s="26">
        <f>VLOOKUP(F9534,Table!$A$2:$C$121,3,0)</f>
        <v>6</v>
      </c>
      <c r="J9534" s="17" t="s">
        <v>14362</v>
      </c>
      <c r="K9534" s="25" t="str">
        <f>LEFT(J9534,MIN(FIND({0,1,2,3,4,5,6,7,8,9},ASC(J9534)&amp;1234567890))-1)</f>
        <v>Nb</v>
      </c>
      <c r="L9534" s="25">
        <f t="shared" si="297"/>
        <v>0.19</v>
      </c>
      <c r="M9534" s="25">
        <f>VLOOKUP(K9534,Table!$A$2:$C$121,2,0)</f>
        <v>5</v>
      </c>
      <c r="N9534" s="26">
        <f>VLOOKUP(K9534,Table!$A$2:$C$121,3,0)</f>
        <v>5</v>
      </c>
      <c r="O9534" s="13" t="str">
        <f>VLOOKUP(A9534,Table!$U$1:$V$230,2,0)</f>
        <v>Cubic</v>
      </c>
      <c r="P9534" s="1"/>
    </row>
    <row r="9535" spans="1:16">
      <c r="A9535" s="12">
        <v>225</v>
      </c>
      <c r="B9535" s="12">
        <v>58571</v>
      </c>
      <c r="C9535" s="12" t="s">
        <v>9818</v>
      </c>
      <c r="D9535" s="12" t="s">
        <v>10198</v>
      </c>
      <c r="E9535" s="17" t="s">
        <v>427</v>
      </c>
      <c r="F9535" s="25" t="str">
        <f>LEFT(E9535,MIN(FIND({0,1,2,3,4,5,6,7,8,9},ASC(E9535)&amp;1234567890))-1)</f>
        <v>Au</v>
      </c>
      <c r="G9535" s="25">
        <f t="shared" si="296"/>
        <v>1</v>
      </c>
      <c r="H9535" s="25">
        <f>VLOOKUP(F9535,Table!$A$2:$C$121,2,0)</f>
        <v>11</v>
      </c>
      <c r="I9535" s="26">
        <f>VLOOKUP(F9535,Table!$A$2:$C$121,3,0)</f>
        <v>6</v>
      </c>
      <c r="J9535" s="17" t="s">
        <v>541</v>
      </c>
      <c r="K9535" s="25" t="str">
        <f>LEFT(J9535,MIN(FIND({0,1,2,3,4,5,6,7,8,9},ASC(J9535)&amp;1234567890))-1)</f>
        <v>Pd</v>
      </c>
      <c r="L9535" s="25">
        <f t="shared" si="297"/>
        <v>1</v>
      </c>
      <c r="M9535" s="25">
        <f>VLOOKUP(K9535,Table!$A$2:$C$121,2,0)</f>
        <v>10</v>
      </c>
      <c r="N9535" s="26">
        <f>VLOOKUP(K9535,Table!$A$2:$C$121,3,0)</f>
        <v>5</v>
      </c>
      <c r="O9535" s="13" t="str">
        <f>VLOOKUP(A9535,Table!$U$1:$V$230,2,0)</f>
        <v>Cubic</v>
      </c>
      <c r="P9535" s="1"/>
    </row>
    <row r="9536" spans="1:16">
      <c r="A9536" s="12">
        <v>225</v>
      </c>
      <c r="B9536" s="12">
        <v>58572</v>
      </c>
      <c r="C9536" s="12" t="s">
        <v>9818</v>
      </c>
      <c r="D9536" s="12" t="s">
        <v>10199</v>
      </c>
      <c r="E9536" s="17" t="s">
        <v>14363</v>
      </c>
      <c r="F9536" s="25" t="str">
        <f>LEFT(E9536,MIN(FIND({0,1,2,3,4,5,6,7,8,9},ASC(E9536)&amp;1234567890))-1)</f>
        <v>Au</v>
      </c>
      <c r="G9536" s="25">
        <f t="shared" si="296"/>
        <v>1.1000000000000001</v>
      </c>
      <c r="H9536" s="25">
        <f>VLOOKUP(F9536,Table!$A$2:$C$121,2,0)</f>
        <v>11</v>
      </c>
      <c r="I9536" s="26">
        <f>VLOOKUP(F9536,Table!$A$2:$C$121,3,0)</f>
        <v>6</v>
      </c>
      <c r="J9536" s="17" t="s">
        <v>14364</v>
      </c>
      <c r="K9536" s="25" t="str">
        <f>LEFT(J9536,MIN(FIND({0,1,2,3,4,5,6,7,8,9},ASC(J9536)&amp;1234567890))-1)</f>
        <v>Pd</v>
      </c>
      <c r="L9536" s="25">
        <f t="shared" si="297"/>
        <v>0.9</v>
      </c>
      <c r="M9536" s="25">
        <f>VLOOKUP(K9536,Table!$A$2:$C$121,2,0)</f>
        <v>10</v>
      </c>
      <c r="N9536" s="26">
        <f>VLOOKUP(K9536,Table!$A$2:$C$121,3,0)</f>
        <v>5</v>
      </c>
      <c r="O9536" s="13" t="str">
        <f>VLOOKUP(A9536,Table!$U$1:$V$230,2,0)</f>
        <v>Cubic</v>
      </c>
      <c r="P9536" s="1"/>
    </row>
    <row r="9537" spans="1:16">
      <c r="A9537" s="12">
        <v>225</v>
      </c>
      <c r="B9537" s="12">
        <v>58591</v>
      </c>
      <c r="C9537" s="12" t="s">
        <v>9818</v>
      </c>
      <c r="D9537" s="12" t="s">
        <v>10200</v>
      </c>
      <c r="E9537" s="17" t="s">
        <v>14365</v>
      </c>
      <c r="F9537" s="25" t="str">
        <f>LEFT(E9537,MIN(FIND({0,1,2,3,4,5,6,7,8,9},ASC(E9537)&amp;1234567890))-1)</f>
        <v>Au</v>
      </c>
      <c r="G9537" s="25">
        <f t="shared" si="296"/>
        <v>0.94</v>
      </c>
      <c r="H9537" s="25">
        <f>VLOOKUP(F9537,Table!$A$2:$C$121,2,0)</f>
        <v>11</v>
      </c>
      <c r="I9537" s="26">
        <f>VLOOKUP(F9537,Table!$A$2:$C$121,3,0)</f>
        <v>6</v>
      </c>
      <c r="J9537" s="17" t="s">
        <v>14366</v>
      </c>
      <c r="K9537" s="25" t="str">
        <f>LEFT(J9537,MIN(FIND({0,1,2,3,4,5,6,7,8,9},ASC(J9537)&amp;1234567890))-1)</f>
        <v>Sn</v>
      </c>
      <c r="L9537" s="25">
        <f t="shared" si="297"/>
        <v>0.06</v>
      </c>
      <c r="M9537" s="25">
        <f>VLOOKUP(K9537,Table!$A$2:$C$121,2,0)</f>
        <v>14</v>
      </c>
      <c r="N9537" s="26">
        <f>VLOOKUP(K9537,Table!$A$2:$C$121,3,0)</f>
        <v>5</v>
      </c>
      <c r="O9537" s="13" t="str">
        <f>VLOOKUP(A9537,Table!$U$1:$V$230,2,0)</f>
        <v>Cubic</v>
      </c>
      <c r="P9537" s="1"/>
    </row>
    <row r="9538" spans="1:16">
      <c r="A9538" s="12">
        <v>225</v>
      </c>
      <c r="B9538" s="12">
        <v>58674</v>
      </c>
      <c r="C9538" s="12" t="s">
        <v>9818</v>
      </c>
      <c r="D9538" s="12" t="s">
        <v>10201</v>
      </c>
      <c r="E9538" s="17" t="s">
        <v>410</v>
      </c>
      <c r="F9538" s="25" t="str">
        <f>LEFT(E9538,MIN(FIND({0,1,2,3,4,5,6,7,8,9},ASC(E9538)&amp;1234567890))-1)</f>
        <v>Ba</v>
      </c>
      <c r="G9538" s="25">
        <f t="shared" ref="G9538:G9601" si="298">IF(SUBSTITUTE(E9538,F9538,"")="",1,SUBSTITUTE(E9538,F9538,""))*1</f>
        <v>1</v>
      </c>
      <c r="H9538" s="25">
        <f>VLOOKUP(F9538,Table!$A$2:$C$121,2,0)</f>
        <v>2</v>
      </c>
      <c r="I9538" s="26">
        <f>VLOOKUP(F9538,Table!$A$2:$C$121,3,0)</f>
        <v>6</v>
      </c>
      <c r="J9538" s="17" t="s">
        <v>11814</v>
      </c>
      <c r="K9538" s="25" t="str">
        <f>LEFT(J9538,MIN(FIND({0,1,2,3,4,5,6,7,8,9},ASC(J9538)&amp;1234567890))-1)</f>
        <v>Po</v>
      </c>
      <c r="L9538" s="25">
        <f t="shared" ref="L9538:L9601" si="299">IF(SUBSTITUTE(J9538,K9538,"")="",1,SUBSTITUTE(J9538,K9538,""))*1</f>
        <v>1</v>
      </c>
      <c r="M9538" s="25">
        <f>VLOOKUP(K9538,Table!$A$2:$C$121,2,0)</f>
        <v>16</v>
      </c>
      <c r="N9538" s="26">
        <f>VLOOKUP(K9538,Table!$A$2:$C$121,3,0)</f>
        <v>6</v>
      </c>
      <c r="O9538" s="13" t="str">
        <f>VLOOKUP(A9538,Table!$U$1:$V$230,2,0)</f>
        <v>Cubic</v>
      </c>
      <c r="P9538" s="1"/>
    </row>
    <row r="9539" spans="1:16">
      <c r="A9539" s="12">
        <v>225</v>
      </c>
      <c r="B9539" s="12">
        <v>58765</v>
      </c>
      <c r="C9539" s="12" t="s">
        <v>9818</v>
      </c>
      <c r="D9539" s="12" t="s">
        <v>4207</v>
      </c>
      <c r="E9539" s="17" t="s">
        <v>542</v>
      </c>
      <c r="F9539" s="25" t="str">
        <f>LEFT(E9539,MIN(FIND({0,1,2,3,4,5,6,7,8,9},ASC(E9539)&amp;1234567890))-1)</f>
        <v>Bi</v>
      </c>
      <c r="G9539" s="25">
        <f t="shared" si="298"/>
        <v>1</v>
      </c>
      <c r="H9539" s="25">
        <f>VLOOKUP(F9539,Table!$A$2:$C$121,2,0)</f>
        <v>15</v>
      </c>
      <c r="I9539" s="26">
        <f>VLOOKUP(F9539,Table!$A$2:$C$121,3,0)</f>
        <v>6</v>
      </c>
      <c r="J9539" s="17" t="s">
        <v>11331</v>
      </c>
      <c r="K9539" s="25" t="str">
        <f>LEFT(J9539,MIN(FIND({0,1,2,3,4,5,6,7,8,9},ASC(J9539)&amp;1234567890))-1)</f>
        <v>Ce</v>
      </c>
      <c r="L9539" s="25">
        <f t="shared" si="299"/>
        <v>1</v>
      </c>
      <c r="M9539" s="25">
        <f>VLOOKUP(K9539,Table!$A$2:$C$121,2,0)</f>
        <v>3</v>
      </c>
      <c r="N9539" s="26">
        <f>VLOOKUP(K9539,Table!$A$2:$C$121,3,0)</f>
        <v>6</v>
      </c>
      <c r="O9539" s="13" t="str">
        <f>VLOOKUP(A9539,Table!$U$1:$V$230,2,0)</f>
        <v>Cubic</v>
      </c>
      <c r="P9539" s="1"/>
    </row>
    <row r="9540" spans="1:16">
      <c r="A9540" s="12">
        <v>225</v>
      </c>
      <c r="B9540" s="12">
        <v>58768</v>
      </c>
      <c r="C9540" s="12" t="s">
        <v>9818</v>
      </c>
      <c r="D9540" s="12" t="s">
        <v>10202</v>
      </c>
      <c r="E9540" s="17" t="s">
        <v>542</v>
      </c>
      <c r="F9540" s="25" t="str">
        <f>LEFT(E9540,MIN(FIND({0,1,2,3,4,5,6,7,8,9},ASC(E9540)&amp;1234567890))-1)</f>
        <v>Bi</v>
      </c>
      <c r="G9540" s="25">
        <f t="shared" si="298"/>
        <v>1</v>
      </c>
      <c r="H9540" s="25">
        <f>VLOOKUP(F9540,Table!$A$2:$C$121,2,0)</f>
        <v>15</v>
      </c>
      <c r="I9540" s="26">
        <f>VLOOKUP(F9540,Table!$A$2:$C$121,3,0)</f>
        <v>6</v>
      </c>
      <c r="J9540" s="17" t="s">
        <v>11947</v>
      </c>
      <c r="K9540" s="25" t="str">
        <f>LEFT(J9540,MIN(FIND({0,1,2,3,4,5,6,7,8,9},ASC(J9540)&amp;1234567890))-1)</f>
        <v>Cm</v>
      </c>
      <c r="L9540" s="25">
        <f t="shared" si="299"/>
        <v>1</v>
      </c>
      <c r="M9540" s="25">
        <f>VLOOKUP(K9540,Table!$A$2:$C$121,2,0)</f>
        <v>3</v>
      </c>
      <c r="N9540" s="26">
        <f>VLOOKUP(K9540,Table!$A$2:$C$121,3,0)</f>
        <v>7</v>
      </c>
      <c r="O9540" s="13" t="str">
        <f>VLOOKUP(A9540,Table!$U$1:$V$230,2,0)</f>
        <v>Cubic</v>
      </c>
      <c r="P9540" s="1"/>
    </row>
    <row r="9541" spans="1:16">
      <c r="A9541" s="12">
        <v>225</v>
      </c>
      <c r="B9541" s="12">
        <v>58769</v>
      </c>
      <c r="C9541" s="12" t="s">
        <v>9818</v>
      </c>
      <c r="D9541" s="12" t="s">
        <v>10203</v>
      </c>
      <c r="E9541" s="17" t="s">
        <v>11687</v>
      </c>
      <c r="F9541" s="25" t="str">
        <f>LEFT(E9541,MIN(FIND({0,1,2,3,4,5,6,7,8,9},ASC(E9541)&amp;1234567890))-1)</f>
        <v>Cs</v>
      </c>
      <c r="G9541" s="25">
        <f t="shared" si="298"/>
        <v>3</v>
      </c>
      <c r="H9541" s="25">
        <f>VLOOKUP(F9541,Table!$A$2:$C$121,2,0)</f>
        <v>1</v>
      </c>
      <c r="I9541" s="26">
        <f>VLOOKUP(F9541,Table!$A$2:$C$121,3,0)</f>
        <v>6</v>
      </c>
      <c r="J9541" s="17" t="s">
        <v>542</v>
      </c>
      <c r="K9541" s="25" t="str">
        <f>LEFT(J9541,MIN(FIND({0,1,2,3,4,5,6,7,8,9},ASC(J9541)&amp;1234567890))-1)</f>
        <v>Bi</v>
      </c>
      <c r="L9541" s="25">
        <f t="shared" si="299"/>
        <v>1</v>
      </c>
      <c r="M9541" s="25">
        <f>VLOOKUP(K9541,Table!$A$2:$C$121,2,0)</f>
        <v>15</v>
      </c>
      <c r="N9541" s="26">
        <f>VLOOKUP(K9541,Table!$A$2:$C$121,3,0)</f>
        <v>6</v>
      </c>
      <c r="O9541" s="13" t="str">
        <f>VLOOKUP(A9541,Table!$U$1:$V$230,2,0)</f>
        <v>Cubic</v>
      </c>
      <c r="P9541" s="1"/>
    </row>
    <row r="9542" spans="1:16">
      <c r="A9542" s="12">
        <v>225</v>
      </c>
      <c r="B9542" s="12">
        <v>58778</v>
      </c>
      <c r="C9542" s="12" t="s">
        <v>9818</v>
      </c>
      <c r="D9542" s="12" t="s">
        <v>10204</v>
      </c>
      <c r="E9542" s="17" t="s">
        <v>542</v>
      </c>
      <c r="F9542" s="25" t="str">
        <f>LEFT(E9542,MIN(FIND({0,1,2,3,4,5,6,7,8,9},ASC(E9542)&amp;1234567890))-1)</f>
        <v>Bi</v>
      </c>
      <c r="G9542" s="25">
        <f t="shared" si="298"/>
        <v>1</v>
      </c>
      <c r="H9542" s="25">
        <f>VLOOKUP(F9542,Table!$A$2:$C$121,2,0)</f>
        <v>15</v>
      </c>
      <c r="I9542" s="26">
        <f>VLOOKUP(F9542,Table!$A$2:$C$121,3,0)</f>
        <v>6</v>
      </c>
      <c r="J9542" s="17" t="s">
        <v>11333</v>
      </c>
      <c r="K9542" s="25" t="str">
        <f>LEFT(J9542,MIN(FIND({0,1,2,3,4,5,6,7,8,9},ASC(J9542)&amp;1234567890))-1)</f>
        <v>Dy</v>
      </c>
      <c r="L9542" s="25">
        <f t="shared" si="299"/>
        <v>1</v>
      </c>
      <c r="M9542" s="25">
        <f>VLOOKUP(K9542,Table!$A$2:$C$121,2,0)</f>
        <v>3</v>
      </c>
      <c r="N9542" s="26">
        <f>VLOOKUP(K9542,Table!$A$2:$C$121,3,0)</f>
        <v>6</v>
      </c>
      <c r="O9542" s="13" t="str">
        <f>VLOOKUP(A9542,Table!$U$1:$V$230,2,0)</f>
        <v>Cubic</v>
      </c>
      <c r="P9542" s="1"/>
    </row>
    <row r="9543" spans="1:16">
      <c r="A9543" s="12">
        <v>225</v>
      </c>
      <c r="B9543" s="12">
        <v>58781</v>
      </c>
      <c r="C9543" s="12" t="s">
        <v>9818</v>
      </c>
      <c r="D9543" s="12" t="s">
        <v>10205</v>
      </c>
      <c r="E9543" s="17" t="s">
        <v>542</v>
      </c>
      <c r="F9543" s="25" t="str">
        <f>LEFT(E9543,MIN(FIND({0,1,2,3,4,5,6,7,8,9},ASC(E9543)&amp;1234567890))-1)</f>
        <v>Bi</v>
      </c>
      <c r="G9543" s="25">
        <f t="shared" si="298"/>
        <v>1</v>
      </c>
      <c r="H9543" s="25">
        <f>VLOOKUP(F9543,Table!$A$2:$C$121,2,0)</f>
        <v>15</v>
      </c>
      <c r="I9543" s="26">
        <f>VLOOKUP(F9543,Table!$A$2:$C$121,3,0)</f>
        <v>6</v>
      </c>
      <c r="J9543" s="17" t="s">
        <v>11542</v>
      </c>
      <c r="K9543" s="25" t="str">
        <f>LEFT(J9543,MIN(FIND({0,1,2,3,4,5,6,7,8,9},ASC(J9543)&amp;1234567890))-1)</f>
        <v>Er</v>
      </c>
      <c r="L9543" s="25">
        <f t="shared" si="299"/>
        <v>1</v>
      </c>
      <c r="M9543" s="25">
        <f>VLOOKUP(K9543,Table!$A$2:$C$121,2,0)</f>
        <v>3</v>
      </c>
      <c r="N9543" s="26">
        <f>VLOOKUP(K9543,Table!$A$2:$C$121,3,0)</f>
        <v>6</v>
      </c>
      <c r="O9543" s="13" t="str">
        <f>VLOOKUP(A9543,Table!$U$1:$V$230,2,0)</f>
        <v>Cubic</v>
      </c>
      <c r="P9543" s="1"/>
    </row>
    <row r="9544" spans="1:16">
      <c r="A9544" s="12">
        <v>225</v>
      </c>
      <c r="B9544" s="12">
        <v>58783</v>
      </c>
      <c r="C9544" s="12" t="s">
        <v>9818</v>
      </c>
      <c r="D9544" s="12" t="s">
        <v>10206</v>
      </c>
      <c r="E9544" s="17" t="s">
        <v>542</v>
      </c>
      <c r="F9544" s="25" t="str">
        <f>LEFT(E9544,MIN(FIND({0,1,2,3,4,5,6,7,8,9},ASC(E9544)&amp;1234567890))-1)</f>
        <v>Bi</v>
      </c>
      <c r="G9544" s="25">
        <f t="shared" si="298"/>
        <v>1</v>
      </c>
      <c r="H9544" s="25">
        <f>VLOOKUP(F9544,Table!$A$2:$C$121,2,0)</f>
        <v>15</v>
      </c>
      <c r="I9544" s="26">
        <f>VLOOKUP(F9544,Table!$A$2:$C$121,3,0)</f>
        <v>6</v>
      </c>
      <c r="J9544" s="17" t="s">
        <v>11306</v>
      </c>
      <c r="K9544" s="25" t="str">
        <f>LEFT(J9544,MIN(FIND({0,1,2,3,4,5,6,7,8,9},ASC(J9544)&amp;1234567890))-1)</f>
        <v>Gd</v>
      </c>
      <c r="L9544" s="25">
        <f t="shared" si="299"/>
        <v>1</v>
      </c>
      <c r="M9544" s="25">
        <f>VLOOKUP(K9544,Table!$A$2:$C$121,2,0)</f>
        <v>3</v>
      </c>
      <c r="N9544" s="26">
        <f>VLOOKUP(K9544,Table!$A$2:$C$121,3,0)</f>
        <v>6</v>
      </c>
      <c r="O9544" s="13" t="str">
        <f>VLOOKUP(A9544,Table!$U$1:$V$230,2,0)</f>
        <v>Cubic</v>
      </c>
      <c r="P9544" s="1"/>
    </row>
    <row r="9545" spans="1:16">
      <c r="A9545" s="12">
        <v>225</v>
      </c>
      <c r="B9545" s="12">
        <v>58787</v>
      </c>
      <c r="C9545" s="12" t="s">
        <v>9818</v>
      </c>
      <c r="D9545" s="12" t="s">
        <v>10207</v>
      </c>
      <c r="E9545" s="17" t="s">
        <v>542</v>
      </c>
      <c r="F9545" s="25" t="str">
        <f>LEFT(E9545,MIN(FIND({0,1,2,3,4,5,6,7,8,9},ASC(E9545)&amp;1234567890))-1)</f>
        <v>Bi</v>
      </c>
      <c r="G9545" s="25">
        <f t="shared" si="298"/>
        <v>1</v>
      </c>
      <c r="H9545" s="25">
        <f>VLOOKUP(F9545,Table!$A$2:$C$121,2,0)</f>
        <v>15</v>
      </c>
      <c r="I9545" s="26">
        <f>VLOOKUP(F9545,Table!$A$2:$C$121,3,0)</f>
        <v>6</v>
      </c>
      <c r="J9545" s="17" t="s">
        <v>587</v>
      </c>
      <c r="K9545" s="25" t="str">
        <f>LEFT(J9545,MIN(FIND({0,1,2,3,4,5,6,7,8,9},ASC(J9545)&amp;1234567890))-1)</f>
        <v>Ho</v>
      </c>
      <c r="L9545" s="25">
        <f t="shared" si="299"/>
        <v>1</v>
      </c>
      <c r="M9545" s="25">
        <f>VLOOKUP(K9545,Table!$A$2:$C$121,2,0)</f>
        <v>3</v>
      </c>
      <c r="N9545" s="26">
        <f>VLOOKUP(K9545,Table!$A$2:$C$121,3,0)</f>
        <v>6</v>
      </c>
      <c r="O9545" s="13" t="str">
        <f>VLOOKUP(A9545,Table!$U$1:$V$230,2,0)</f>
        <v>Cubic</v>
      </c>
      <c r="P9545" s="1"/>
    </row>
    <row r="9546" spans="1:16">
      <c r="A9546" s="12">
        <v>225</v>
      </c>
      <c r="B9546" s="12">
        <v>58793</v>
      </c>
      <c r="C9546" s="12" t="s">
        <v>9818</v>
      </c>
      <c r="D9546" s="12" t="s">
        <v>6729</v>
      </c>
      <c r="E9546" s="17" t="s">
        <v>542</v>
      </c>
      <c r="F9546" s="25" t="str">
        <f>LEFT(E9546,MIN(FIND({0,1,2,3,4,5,6,7,8,9},ASC(E9546)&amp;1234567890))-1)</f>
        <v>Bi</v>
      </c>
      <c r="G9546" s="25">
        <f t="shared" si="298"/>
        <v>1</v>
      </c>
      <c r="H9546" s="25">
        <f>VLOOKUP(F9546,Table!$A$2:$C$121,2,0)</f>
        <v>15</v>
      </c>
      <c r="I9546" s="26">
        <f>VLOOKUP(F9546,Table!$A$2:$C$121,3,0)</f>
        <v>6</v>
      </c>
      <c r="J9546" s="17" t="s">
        <v>11913</v>
      </c>
      <c r="K9546" s="25" t="str">
        <f>LEFT(J9546,MIN(FIND({0,1,2,3,4,5,6,7,8,9},ASC(J9546)&amp;1234567890))-1)</f>
        <v>K</v>
      </c>
      <c r="L9546" s="25">
        <f t="shared" si="299"/>
        <v>3</v>
      </c>
      <c r="M9546" s="25">
        <f>VLOOKUP(K9546,Table!$A$2:$C$121,2,0)</f>
        <v>1</v>
      </c>
      <c r="N9546" s="26">
        <f>VLOOKUP(K9546,Table!$A$2:$C$121,3,0)</f>
        <v>4</v>
      </c>
      <c r="O9546" s="13" t="str">
        <f>VLOOKUP(A9546,Table!$U$1:$V$230,2,0)</f>
        <v>Cubic</v>
      </c>
      <c r="P9546" s="1"/>
    </row>
    <row r="9547" spans="1:16">
      <c r="A9547" s="12">
        <v>225</v>
      </c>
      <c r="B9547" s="12">
        <v>58795</v>
      </c>
      <c r="C9547" s="12" t="s">
        <v>9818</v>
      </c>
      <c r="D9547" s="12" t="s">
        <v>10208</v>
      </c>
      <c r="E9547" s="17" t="s">
        <v>542</v>
      </c>
      <c r="F9547" s="25" t="str">
        <f>LEFT(E9547,MIN(FIND({0,1,2,3,4,5,6,7,8,9},ASC(E9547)&amp;1234567890))-1)</f>
        <v>Bi</v>
      </c>
      <c r="G9547" s="25">
        <f t="shared" si="298"/>
        <v>1</v>
      </c>
      <c r="H9547" s="25">
        <f>VLOOKUP(F9547,Table!$A$2:$C$121,2,0)</f>
        <v>15</v>
      </c>
      <c r="I9547" s="26">
        <f>VLOOKUP(F9547,Table!$A$2:$C$121,3,0)</f>
        <v>6</v>
      </c>
      <c r="J9547" s="17" t="s">
        <v>46</v>
      </c>
      <c r="K9547" s="25" t="str">
        <f>LEFT(J9547,MIN(FIND({0,1,2,3,4,5,6,7,8,9},ASC(J9547)&amp;1234567890))-1)</f>
        <v>La</v>
      </c>
      <c r="L9547" s="25">
        <f t="shared" si="299"/>
        <v>1</v>
      </c>
      <c r="M9547" s="25">
        <f>VLOOKUP(K9547,Table!$A$2:$C$121,2,0)</f>
        <v>3</v>
      </c>
      <c r="N9547" s="26">
        <f>VLOOKUP(K9547,Table!$A$2:$C$121,3,0)</f>
        <v>6</v>
      </c>
      <c r="O9547" s="13" t="str">
        <f>VLOOKUP(A9547,Table!$U$1:$V$230,2,0)</f>
        <v>Cubic</v>
      </c>
      <c r="P9547" s="1"/>
    </row>
    <row r="9548" spans="1:16">
      <c r="A9548" s="12">
        <v>225</v>
      </c>
      <c r="B9548" s="12">
        <v>58797</v>
      </c>
      <c r="C9548" s="12" t="s">
        <v>9818</v>
      </c>
      <c r="D9548" s="12" t="s">
        <v>10209</v>
      </c>
      <c r="E9548" s="17" t="s">
        <v>542</v>
      </c>
      <c r="F9548" s="25" t="str">
        <f>LEFT(E9548,MIN(FIND({0,1,2,3,4,5,6,7,8,9},ASC(E9548)&amp;1234567890))-1)</f>
        <v>Bi</v>
      </c>
      <c r="G9548" s="25">
        <f t="shared" si="298"/>
        <v>1</v>
      </c>
      <c r="H9548" s="25">
        <f>VLOOKUP(F9548,Table!$A$2:$C$121,2,0)</f>
        <v>15</v>
      </c>
      <c r="I9548" s="26">
        <f>VLOOKUP(F9548,Table!$A$2:$C$121,3,0)</f>
        <v>6</v>
      </c>
      <c r="J9548" s="17" t="s">
        <v>11925</v>
      </c>
      <c r="K9548" s="25" t="str">
        <f>LEFT(J9548,MIN(FIND({0,1,2,3,4,5,6,7,8,9},ASC(J9548)&amp;1234567890))-1)</f>
        <v>Li</v>
      </c>
      <c r="L9548" s="25">
        <f t="shared" si="299"/>
        <v>3</v>
      </c>
      <c r="M9548" s="25">
        <f>VLOOKUP(K9548,Table!$A$2:$C$121,2,0)</f>
        <v>1</v>
      </c>
      <c r="N9548" s="26">
        <f>VLOOKUP(K9548,Table!$A$2:$C$121,3,0)</f>
        <v>2</v>
      </c>
      <c r="O9548" s="13" t="str">
        <f>VLOOKUP(A9548,Table!$U$1:$V$230,2,0)</f>
        <v>Cubic</v>
      </c>
      <c r="P9548" s="1"/>
    </row>
    <row r="9549" spans="1:16">
      <c r="A9549" s="12">
        <v>225</v>
      </c>
      <c r="B9549" s="12">
        <v>58801</v>
      </c>
      <c r="C9549" s="12" t="s">
        <v>9818</v>
      </c>
      <c r="D9549" s="12" t="s">
        <v>10210</v>
      </c>
      <c r="E9549" s="17" t="s">
        <v>542</v>
      </c>
      <c r="F9549" s="25" t="str">
        <f>LEFT(E9549,MIN(FIND({0,1,2,3,4,5,6,7,8,9},ASC(E9549)&amp;1234567890))-1)</f>
        <v>Bi</v>
      </c>
      <c r="G9549" s="25">
        <f t="shared" si="298"/>
        <v>1</v>
      </c>
      <c r="H9549" s="25">
        <f>VLOOKUP(F9549,Table!$A$2:$C$121,2,0)</f>
        <v>15</v>
      </c>
      <c r="I9549" s="26">
        <f>VLOOKUP(F9549,Table!$A$2:$C$121,3,0)</f>
        <v>6</v>
      </c>
      <c r="J9549" s="17" t="s">
        <v>11335</v>
      </c>
      <c r="K9549" s="25" t="str">
        <f>LEFT(J9549,MIN(FIND({0,1,2,3,4,5,6,7,8,9},ASC(J9549)&amp;1234567890))-1)</f>
        <v>Lu</v>
      </c>
      <c r="L9549" s="25">
        <f t="shared" si="299"/>
        <v>1</v>
      </c>
      <c r="M9549" s="25">
        <f>VLOOKUP(K9549,Table!$A$2:$C$121,2,0)</f>
        <v>3</v>
      </c>
      <c r="N9549" s="26">
        <f>VLOOKUP(K9549,Table!$A$2:$C$121,3,0)</f>
        <v>6</v>
      </c>
      <c r="O9549" s="13" t="str">
        <f>VLOOKUP(A9549,Table!$U$1:$V$230,2,0)</f>
        <v>Cubic</v>
      </c>
      <c r="P9549" s="1"/>
    </row>
    <row r="9550" spans="1:16">
      <c r="A9550" s="12">
        <v>225</v>
      </c>
      <c r="B9550" s="12">
        <v>58819</v>
      </c>
      <c r="C9550" s="12" t="s">
        <v>9818</v>
      </c>
      <c r="D9550" s="12" t="s">
        <v>10211</v>
      </c>
      <c r="E9550" s="17" t="s">
        <v>542</v>
      </c>
      <c r="F9550" s="25" t="str">
        <f>LEFT(E9550,MIN(FIND({0,1,2,3,4,5,6,7,8,9},ASC(E9550)&amp;1234567890))-1)</f>
        <v>Bi</v>
      </c>
      <c r="G9550" s="25">
        <f t="shared" si="298"/>
        <v>1</v>
      </c>
      <c r="H9550" s="25">
        <f>VLOOKUP(F9550,Table!$A$2:$C$121,2,0)</f>
        <v>15</v>
      </c>
      <c r="I9550" s="26">
        <f>VLOOKUP(F9550,Table!$A$2:$C$121,3,0)</f>
        <v>6</v>
      </c>
      <c r="J9550" s="17" t="s">
        <v>615</v>
      </c>
      <c r="K9550" s="25" t="str">
        <f>LEFT(J9550,MIN(FIND({0,1,2,3,4,5,6,7,8,9},ASC(J9550)&amp;1234567890))-1)</f>
        <v>Nd</v>
      </c>
      <c r="L9550" s="25">
        <f t="shared" si="299"/>
        <v>1</v>
      </c>
      <c r="M9550" s="25">
        <f>VLOOKUP(K9550,Table!$A$2:$C$121,2,0)</f>
        <v>3</v>
      </c>
      <c r="N9550" s="26">
        <f>VLOOKUP(K9550,Table!$A$2:$C$121,3,0)</f>
        <v>6</v>
      </c>
      <c r="O9550" s="13" t="str">
        <f>VLOOKUP(A9550,Table!$U$1:$V$230,2,0)</f>
        <v>Cubic</v>
      </c>
      <c r="P9550" s="1"/>
    </row>
    <row r="9551" spans="1:16">
      <c r="A9551" s="12">
        <v>225</v>
      </c>
      <c r="B9551" s="12">
        <v>58844</v>
      </c>
      <c r="C9551" s="12" t="s">
        <v>9818</v>
      </c>
      <c r="D9551" s="12" t="s">
        <v>10212</v>
      </c>
      <c r="E9551" s="17" t="s">
        <v>542</v>
      </c>
      <c r="F9551" s="25" t="str">
        <f>LEFT(E9551,MIN(FIND({0,1,2,3,4,5,6,7,8,9},ASC(E9551)&amp;1234567890))-1)</f>
        <v>Bi</v>
      </c>
      <c r="G9551" s="25">
        <f t="shared" si="298"/>
        <v>1</v>
      </c>
      <c r="H9551" s="25">
        <f>VLOOKUP(F9551,Table!$A$2:$C$121,2,0)</f>
        <v>15</v>
      </c>
      <c r="I9551" s="26">
        <f>VLOOKUP(F9551,Table!$A$2:$C$121,3,0)</f>
        <v>6</v>
      </c>
      <c r="J9551" s="17" t="s">
        <v>11332</v>
      </c>
      <c r="K9551" s="25" t="str">
        <f>LEFT(J9551,MIN(FIND({0,1,2,3,4,5,6,7,8,9},ASC(J9551)&amp;1234567890))-1)</f>
        <v>Pr</v>
      </c>
      <c r="L9551" s="25">
        <f t="shared" si="299"/>
        <v>1</v>
      </c>
      <c r="M9551" s="25">
        <f>VLOOKUP(K9551,Table!$A$2:$C$121,2,0)</f>
        <v>3</v>
      </c>
      <c r="N9551" s="26">
        <f>VLOOKUP(K9551,Table!$A$2:$C$121,3,0)</f>
        <v>6</v>
      </c>
      <c r="O9551" s="13" t="str">
        <f>VLOOKUP(A9551,Table!$U$1:$V$230,2,0)</f>
        <v>Cubic</v>
      </c>
      <c r="P9551" s="1"/>
    </row>
    <row r="9552" spans="1:16">
      <c r="A9552" s="12">
        <v>225</v>
      </c>
      <c r="B9552" s="12">
        <v>58849</v>
      </c>
      <c r="C9552" s="12" t="s">
        <v>9818</v>
      </c>
      <c r="D9552" s="12" t="s">
        <v>7835</v>
      </c>
      <c r="E9552" s="17" t="s">
        <v>542</v>
      </c>
      <c r="F9552" s="25" t="str">
        <f>LEFT(E9552,MIN(FIND({0,1,2,3,4,5,6,7,8,9},ASC(E9552)&amp;1234567890))-1)</f>
        <v>Bi</v>
      </c>
      <c r="G9552" s="25">
        <f t="shared" si="298"/>
        <v>1</v>
      </c>
      <c r="H9552" s="25">
        <f>VLOOKUP(F9552,Table!$A$2:$C$121,2,0)</f>
        <v>15</v>
      </c>
      <c r="I9552" s="26">
        <f>VLOOKUP(F9552,Table!$A$2:$C$121,3,0)</f>
        <v>6</v>
      </c>
      <c r="J9552" s="17" t="s">
        <v>11690</v>
      </c>
      <c r="K9552" s="25" t="str">
        <f>LEFT(J9552,MIN(FIND({0,1,2,3,4,5,6,7,8,9},ASC(J9552)&amp;1234567890))-1)</f>
        <v>Rb</v>
      </c>
      <c r="L9552" s="25">
        <f t="shared" si="299"/>
        <v>3</v>
      </c>
      <c r="M9552" s="25">
        <f>VLOOKUP(K9552,Table!$A$2:$C$121,2,0)</f>
        <v>1</v>
      </c>
      <c r="N9552" s="26">
        <f>VLOOKUP(K9552,Table!$A$2:$C$121,3,0)</f>
        <v>5</v>
      </c>
      <c r="O9552" s="13" t="str">
        <f>VLOOKUP(A9552,Table!$U$1:$V$230,2,0)</f>
        <v>Cubic</v>
      </c>
      <c r="P9552" s="1"/>
    </row>
    <row r="9553" spans="1:16">
      <c r="A9553" s="12">
        <v>225</v>
      </c>
      <c r="B9553" s="12">
        <v>58856</v>
      </c>
      <c r="C9553" s="12" t="s">
        <v>9818</v>
      </c>
      <c r="D9553" s="12" t="s">
        <v>10213</v>
      </c>
      <c r="E9553" s="17" t="s">
        <v>542</v>
      </c>
      <c r="F9553" s="25" t="str">
        <f>LEFT(E9553,MIN(FIND({0,1,2,3,4,5,6,7,8,9},ASC(E9553)&amp;1234567890))-1)</f>
        <v>Bi</v>
      </c>
      <c r="G9553" s="25">
        <f t="shared" si="298"/>
        <v>1</v>
      </c>
      <c r="H9553" s="25">
        <f>VLOOKUP(F9553,Table!$A$2:$C$121,2,0)</f>
        <v>15</v>
      </c>
      <c r="I9553" s="26">
        <f>VLOOKUP(F9553,Table!$A$2:$C$121,3,0)</f>
        <v>6</v>
      </c>
      <c r="J9553" s="17" t="s">
        <v>11874</v>
      </c>
      <c r="K9553" s="25" t="str">
        <f>LEFT(J9553,MIN(FIND({0,1,2,3,4,5,6,7,8,9},ASC(J9553)&amp;1234567890))-1)</f>
        <v>Sc</v>
      </c>
      <c r="L9553" s="25">
        <f t="shared" si="299"/>
        <v>1</v>
      </c>
      <c r="M9553" s="25">
        <f>VLOOKUP(K9553,Table!$A$2:$C$121,2,0)</f>
        <v>3</v>
      </c>
      <c r="N9553" s="26">
        <f>VLOOKUP(K9553,Table!$A$2:$C$121,3,0)</f>
        <v>4</v>
      </c>
      <c r="O9553" s="13" t="str">
        <f>VLOOKUP(A9553,Table!$U$1:$V$230,2,0)</f>
        <v>Cubic</v>
      </c>
      <c r="P9553" s="1"/>
    </row>
    <row r="9554" spans="1:16">
      <c r="A9554" s="12">
        <v>225</v>
      </c>
      <c r="B9554" s="12">
        <v>58863</v>
      </c>
      <c r="C9554" s="12" t="s">
        <v>9818</v>
      </c>
      <c r="D9554" s="12" t="s">
        <v>10214</v>
      </c>
      <c r="E9554" s="17" t="s">
        <v>14367</v>
      </c>
      <c r="F9554" s="25" t="str">
        <f>LEFT(E9554,MIN(FIND({0,1,2,3,4,5,6,7,8,9},ASC(E9554)&amp;1234567890))-1)</f>
        <v>Bi</v>
      </c>
      <c r="G9554" s="25">
        <f t="shared" si="298"/>
        <v>0.2</v>
      </c>
      <c r="H9554" s="25">
        <f>VLOOKUP(F9554,Table!$A$2:$C$121,2,0)</f>
        <v>15</v>
      </c>
      <c r="I9554" s="26">
        <f>VLOOKUP(F9554,Table!$A$2:$C$121,3,0)</f>
        <v>6</v>
      </c>
      <c r="J9554" s="17" t="s">
        <v>14226</v>
      </c>
      <c r="K9554" s="25" t="str">
        <f>LEFT(J9554,MIN(FIND({0,1,2,3,4,5,6,7,8,9},ASC(J9554)&amp;1234567890))-1)</f>
        <v>Tl</v>
      </c>
      <c r="L9554" s="25">
        <f t="shared" si="299"/>
        <v>0.8</v>
      </c>
      <c r="M9554" s="25">
        <f>VLOOKUP(K9554,Table!$A$2:$C$121,2,0)</f>
        <v>13</v>
      </c>
      <c r="N9554" s="26">
        <f>VLOOKUP(K9554,Table!$A$2:$C$121,3,0)</f>
        <v>6</v>
      </c>
      <c r="O9554" s="13" t="str">
        <f>VLOOKUP(A9554,Table!$U$1:$V$230,2,0)</f>
        <v>Cubic</v>
      </c>
      <c r="P9554" s="1"/>
    </row>
    <row r="9555" spans="1:16">
      <c r="A9555" s="12">
        <v>225</v>
      </c>
      <c r="B9555" s="12">
        <v>58865</v>
      </c>
      <c r="C9555" s="12" t="s">
        <v>9818</v>
      </c>
      <c r="D9555" s="12" t="s">
        <v>10215</v>
      </c>
      <c r="E9555" s="17" t="s">
        <v>542</v>
      </c>
      <c r="F9555" s="25" t="str">
        <f>LEFT(E9555,MIN(FIND({0,1,2,3,4,5,6,7,8,9},ASC(E9555)&amp;1234567890))-1)</f>
        <v>Bi</v>
      </c>
      <c r="G9555" s="25">
        <f t="shared" si="298"/>
        <v>1</v>
      </c>
      <c r="H9555" s="25">
        <f>VLOOKUP(F9555,Table!$A$2:$C$121,2,0)</f>
        <v>15</v>
      </c>
      <c r="I9555" s="26">
        <f>VLOOKUP(F9555,Table!$A$2:$C$121,3,0)</f>
        <v>6</v>
      </c>
      <c r="J9555" s="17" t="s">
        <v>11334</v>
      </c>
      <c r="K9555" s="25" t="str">
        <f>LEFT(J9555,MIN(FIND({0,1,2,3,4,5,6,7,8,9},ASC(J9555)&amp;1234567890))-1)</f>
        <v>Tm</v>
      </c>
      <c r="L9555" s="25">
        <f t="shared" si="299"/>
        <v>1</v>
      </c>
      <c r="M9555" s="25">
        <f>VLOOKUP(K9555,Table!$A$2:$C$121,2,0)</f>
        <v>3</v>
      </c>
      <c r="N9555" s="26">
        <f>VLOOKUP(K9555,Table!$A$2:$C$121,3,0)</f>
        <v>6</v>
      </c>
      <c r="O9555" s="13" t="str">
        <f>VLOOKUP(A9555,Table!$U$1:$V$230,2,0)</f>
        <v>Cubic</v>
      </c>
      <c r="P9555" s="1"/>
    </row>
    <row r="9556" spans="1:16">
      <c r="A9556" s="12">
        <v>225</v>
      </c>
      <c r="B9556" s="12">
        <v>58866</v>
      </c>
      <c r="C9556" s="12" t="s">
        <v>9818</v>
      </c>
      <c r="D9556" s="12" t="s">
        <v>10216</v>
      </c>
      <c r="E9556" s="17" t="s">
        <v>542</v>
      </c>
      <c r="F9556" s="25" t="str">
        <f>LEFT(E9556,MIN(FIND({0,1,2,3,4,5,6,7,8,9},ASC(E9556)&amp;1234567890))-1)</f>
        <v>Bi</v>
      </c>
      <c r="G9556" s="25">
        <f t="shared" si="298"/>
        <v>1</v>
      </c>
      <c r="H9556" s="25">
        <f>VLOOKUP(F9556,Table!$A$2:$C$121,2,0)</f>
        <v>15</v>
      </c>
      <c r="I9556" s="26">
        <f>VLOOKUP(F9556,Table!$A$2:$C$121,3,0)</f>
        <v>6</v>
      </c>
      <c r="J9556" s="17" t="s">
        <v>343</v>
      </c>
      <c r="K9556" s="25" t="str">
        <f>LEFT(J9556,MIN(FIND({0,1,2,3,4,5,6,7,8,9},ASC(J9556)&amp;1234567890))-1)</f>
        <v>U</v>
      </c>
      <c r="L9556" s="25">
        <f t="shared" si="299"/>
        <v>1</v>
      </c>
      <c r="M9556" s="25">
        <f>VLOOKUP(K9556,Table!$A$2:$C$121,2,0)</f>
        <v>3</v>
      </c>
      <c r="N9556" s="26">
        <f>VLOOKUP(K9556,Table!$A$2:$C$121,3,0)</f>
        <v>7</v>
      </c>
      <c r="O9556" s="13" t="str">
        <f>VLOOKUP(A9556,Table!$U$1:$V$230,2,0)</f>
        <v>Cubic</v>
      </c>
      <c r="P9556" s="1"/>
    </row>
    <row r="9557" spans="1:16">
      <c r="A9557" s="12">
        <v>225</v>
      </c>
      <c r="B9557" s="12">
        <v>58867</v>
      </c>
      <c r="C9557" s="12" t="s">
        <v>9818</v>
      </c>
      <c r="D9557" s="12" t="s">
        <v>10217</v>
      </c>
      <c r="E9557" s="17" t="s">
        <v>14368</v>
      </c>
      <c r="F9557" s="25" t="str">
        <f>LEFT(E9557,MIN(FIND({0,1,2,3,4,5,6,7,8,9},ASC(E9557)&amp;1234567890))-1)</f>
        <v>Bi</v>
      </c>
      <c r="G9557" s="25">
        <f t="shared" si="298"/>
        <v>0.09</v>
      </c>
      <c r="H9557" s="25">
        <f>VLOOKUP(F9557,Table!$A$2:$C$121,2,0)</f>
        <v>15</v>
      </c>
      <c r="I9557" s="26">
        <f>VLOOKUP(F9557,Table!$A$2:$C$121,3,0)</f>
        <v>6</v>
      </c>
      <c r="J9557" s="17" t="s">
        <v>14369</v>
      </c>
      <c r="K9557" s="25" t="str">
        <f>LEFT(J9557,MIN(FIND({0,1,2,3,4,5,6,7,8,9},ASC(J9557)&amp;1234567890))-1)</f>
        <v>U</v>
      </c>
      <c r="L9557" s="25">
        <f t="shared" si="299"/>
        <v>0.91</v>
      </c>
      <c r="M9557" s="25">
        <f>VLOOKUP(K9557,Table!$A$2:$C$121,2,0)</f>
        <v>3</v>
      </c>
      <c r="N9557" s="26">
        <f>VLOOKUP(K9557,Table!$A$2:$C$121,3,0)</f>
        <v>7</v>
      </c>
      <c r="O9557" s="13" t="str">
        <f>VLOOKUP(A9557,Table!$U$1:$V$230,2,0)</f>
        <v>Cubic</v>
      </c>
      <c r="P9557" s="1"/>
    </row>
    <row r="9558" spans="1:16">
      <c r="A9558" s="12">
        <v>225</v>
      </c>
      <c r="B9558" s="12">
        <v>58869</v>
      </c>
      <c r="C9558" s="12" t="s">
        <v>9818</v>
      </c>
      <c r="D9558" s="12" t="s">
        <v>10218</v>
      </c>
      <c r="E9558" s="17" t="s">
        <v>542</v>
      </c>
      <c r="F9558" s="25" t="str">
        <f>LEFT(E9558,MIN(FIND({0,1,2,3,4,5,6,7,8,9},ASC(E9558)&amp;1234567890))-1)</f>
        <v>Bi</v>
      </c>
      <c r="G9558" s="25">
        <f t="shared" si="298"/>
        <v>1</v>
      </c>
      <c r="H9558" s="25">
        <f>VLOOKUP(F9558,Table!$A$2:$C$121,2,0)</f>
        <v>15</v>
      </c>
      <c r="I9558" s="26">
        <f>VLOOKUP(F9558,Table!$A$2:$C$121,3,0)</f>
        <v>6</v>
      </c>
      <c r="J9558" s="17" t="s">
        <v>11336</v>
      </c>
      <c r="K9558" s="25" t="str">
        <f>LEFT(J9558,MIN(FIND({0,1,2,3,4,5,6,7,8,9},ASC(J9558)&amp;1234567890))-1)</f>
        <v>Y</v>
      </c>
      <c r="L9558" s="25">
        <f t="shared" si="299"/>
        <v>1</v>
      </c>
      <c r="M9558" s="25">
        <f>VLOOKUP(K9558,Table!$A$2:$C$121,2,0)</f>
        <v>3</v>
      </c>
      <c r="N9558" s="26">
        <f>VLOOKUP(K9558,Table!$A$2:$C$121,3,0)</f>
        <v>5</v>
      </c>
      <c r="O9558" s="13" t="str">
        <f>VLOOKUP(A9558,Table!$U$1:$V$230,2,0)</f>
        <v>Cubic</v>
      </c>
      <c r="P9558" s="1"/>
    </row>
    <row r="9559" spans="1:16">
      <c r="A9559" s="12">
        <v>225</v>
      </c>
      <c r="B9559" s="12">
        <v>58896</v>
      </c>
      <c r="C9559" s="12" t="s">
        <v>9818</v>
      </c>
      <c r="D9559" s="12" t="s">
        <v>10219</v>
      </c>
      <c r="E9559" s="17" t="s">
        <v>12412</v>
      </c>
      <c r="F9559" s="25" t="str">
        <f>LEFT(E9559,MIN(FIND({0,1,2,3,4,5,6,7,8,9},ASC(E9559)&amp;1234567890))-1)</f>
        <v>Ca</v>
      </c>
      <c r="G9559" s="25">
        <f t="shared" si="298"/>
        <v>11</v>
      </c>
      <c r="H9559" s="25">
        <f>VLOOKUP(F9559,Table!$A$2:$C$121,2,0)</f>
        <v>2</v>
      </c>
      <c r="I9559" s="26">
        <f>VLOOKUP(F9559,Table!$A$2:$C$121,3,0)</f>
        <v>4</v>
      </c>
      <c r="J9559" s="17" t="s">
        <v>11497</v>
      </c>
      <c r="K9559" s="25" t="str">
        <f>LEFT(J9559,MIN(FIND({0,1,2,3,4,5,6,7,8,9},ASC(J9559)&amp;1234567890))-1)</f>
        <v>Ga</v>
      </c>
      <c r="L9559" s="25">
        <f t="shared" si="299"/>
        <v>7</v>
      </c>
      <c r="M9559" s="25">
        <f>VLOOKUP(K9559,Table!$A$2:$C$121,2,0)</f>
        <v>13</v>
      </c>
      <c r="N9559" s="26">
        <f>VLOOKUP(K9559,Table!$A$2:$C$121,3,0)</f>
        <v>4</v>
      </c>
      <c r="O9559" s="13" t="str">
        <f>VLOOKUP(A9559,Table!$U$1:$V$230,2,0)</f>
        <v>Cubic</v>
      </c>
      <c r="P9559" s="1"/>
    </row>
    <row r="9560" spans="1:16">
      <c r="A9560" s="12">
        <v>225</v>
      </c>
      <c r="B9560" s="12">
        <v>58907</v>
      </c>
      <c r="C9560" s="12" t="s">
        <v>9818</v>
      </c>
      <c r="D9560" s="12" t="s">
        <v>10220</v>
      </c>
      <c r="E9560" s="17" t="s">
        <v>11566</v>
      </c>
      <c r="F9560" s="25" t="str">
        <f>LEFT(E9560,MIN(FIND({0,1,2,3,4,5,6,7,8,9},ASC(E9560)&amp;1234567890))-1)</f>
        <v>Ca</v>
      </c>
      <c r="G9560" s="25">
        <f t="shared" si="298"/>
        <v>3</v>
      </c>
      <c r="H9560" s="25">
        <f>VLOOKUP(F9560,Table!$A$2:$C$121,2,0)</f>
        <v>2</v>
      </c>
      <c r="I9560" s="26">
        <f>VLOOKUP(F9560,Table!$A$2:$C$121,3,0)</f>
        <v>4</v>
      </c>
      <c r="J9560" s="17" t="s">
        <v>11286</v>
      </c>
      <c r="K9560" s="25" t="str">
        <f>LEFT(J9560,MIN(FIND({0,1,2,3,4,5,6,7,8,9},ASC(J9560)&amp;1234567890))-1)</f>
        <v>In</v>
      </c>
      <c r="L9560" s="25">
        <f t="shared" si="299"/>
        <v>1</v>
      </c>
      <c r="M9560" s="25">
        <f>VLOOKUP(K9560,Table!$A$2:$C$121,2,0)</f>
        <v>13</v>
      </c>
      <c r="N9560" s="26">
        <f>VLOOKUP(K9560,Table!$A$2:$C$121,3,0)</f>
        <v>5</v>
      </c>
      <c r="O9560" s="13" t="str">
        <f>VLOOKUP(A9560,Table!$U$1:$V$230,2,0)</f>
        <v>Cubic</v>
      </c>
      <c r="P9560" s="1"/>
    </row>
    <row r="9561" spans="1:16">
      <c r="A9561" s="12">
        <v>225</v>
      </c>
      <c r="B9561" s="12">
        <v>58928</v>
      </c>
      <c r="C9561" s="12" t="s">
        <v>9818</v>
      </c>
      <c r="D9561" s="12" t="s">
        <v>10221</v>
      </c>
      <c r="E9561" s="17" t="s">
        <v>330</v>
      </c>
      <c r="F9561" s="25" t="str">
        <f>LEFT(E9561,MIN(FIND({0,1,2,3,4,5,6,7,8,9},ASC(E9561)&amp;1234567890))-1)</f>
        <v>Ca</v>
      </c>
      <c r="G9561" s="25">
        <f t="shared" si="298"/>
        <v>1</v>
      </c>
      <c r="H9561" s="25">
        <f>VLOOKUP(F9561,Table!$A$2:$C$121,2,0)</f>
        <v>2</v>
      </c>
      <c r="I9561" s="26">
        <f>VLOOKUP(F9561,Table!$A$2:$C$121,3,0)</f>
        <v>4</v>
      </c>
      <c r="J9561" s="17" t="s">
        <v>11814</v>
      </c>
      <c r="K9561" s="25" t="str">
        <f>LEFT(J9561,MIN(FIND({0,1,2,3,4,5,6,7,8,9},ASC(J9561)&amp;1234567890))-1)</f>
        <v>Po</v>
      </c>
      <c r="L9561" s="25">
        <f t="shared" si="299"/>
        <v>1</v>
      </c>
      <c r="M9561" s="25">
        <f>VLOOKUP(K9561,Table!$A$2:$C$121,2,0)</f>
        <v>16</v>
      </c>
      <c r="N9561" s="26">
        <f>VLOOKUP(K9561,Table!$A$2:$C$121,3,0)</f>
        <v>6</v>
      </c>
      <c r="O9561" s="13" t="str">
        <f>VLOOKUP(A9561,Table!$U$1:$V$230,2,0)</f>
        <v>Cubic</v>
      </c>
      <c r="P9561" s="1"/>
    </row>
    <row r="9562" spans="1:16">
      <c r="A9562" s="12">
        <v>225</v>
      </c>
      <c r="B9562" s="12">
        <v>58937</v>
      </c>
      <c r="C9562" s="12" t="s">
        <v>9818</v>
      </c>
      <c r="D9562" s="12" t="s">
        <v>10222</v>
      </c>
      <c r="E9562" s="17" t="s">
        <v>14370</v>
      </c>
      <c r="F9562" s="25" t="str">
        <f>LEFT(E9562,MIN(FIND({0,1,2,3,4,5,6,7,8,9},ASC(E9562)&amp;1234567890))-1)</f>
        <v>Ca</v>
      </c>
      <c r="G9562" s="25">
        <f t="shared" si="298"/>
        <v>0.91</v>
      </c>
      <c r="H9562" s="25">
        <f>VLOOKUP(F9562,Table!$A$2:$C$121,2,0)</f>
        <v>2</v>
      </c>
      <c r="I9562" s="26">
        <f>VLOOKUP(F9562,Table!$A$2:$C$121,3,0)</f>
        <v>4</v>
      </c>
      <c r="J9562" s="17" t="s">
        <v>14371</v>
      </c>
      <c r="K9562" s="25" t="str">
        <f>LEFT(J9562,MIN(FIND({0,1,2,3,4,5,6,7,8,9},ASC(J9562)&amp;1234567890))-1)</f>
        <v>Sr</v>
      </c>
      <c r="L9562" s="25">
        <f t="shared" si="299"/>
        <v>1.0900000000000001</v>
      </c>
      <c r="M9562" s="25">
        <f>VLOOKUP(K9562,Table!$A$2:$C$121,2,0)</f>
        <v>2</v>
      </c>
      <c r="N9562" s="26">
        <f>VLOOKUP(K9562,Table!$A$2:$C$121,3,0)</f>
        <v>5</v>
      </c>
      <c r="O9562" s="13" t="str">
        <f>VLOOKUP(A9562,Table!$U$1:$V$230,2,0)</f>
        <v>Cubic</v>
      </c>
      <c r="P9562" s="1"/>
    </row>
    <row r="9563" spans="1:16">
      <c r="A9563" s="12">
        <v>225</v>
      </c>
      <c r="B9563" s="12">
        <v>58940</v>
      </c>
      <c r="C9563" s="12" t="s">
        <v>9818</v>
      </c>
      <c r="D9563" s="12" t="s">
        <v>10223</v>
      </c>
      <c r="E9563" s="17" t="s">
        <v>14372</v>
      </c>
      <c r="F9563" s="25" t="str">
        <f>LEFT(E9563,MIN(FIND({0,1,2,3,4,5,6,7,8,9},ASC(E9563)&amp;1234567890))-1)</f>
        <v>Ca</v>
      </c>
      <c r="G9563" s="25">
        <f t="shared" si="298"/>
        <v>1.05</v>
      </c>
      <c r="H9563" s="25">
        <f>VLOOKUP(F9563,Table!$A$2:$C$121,2,0)</f>
        <v>2</v>
      </c>
      <c r="I9563" s="26">
        <f>VLOOKUP(F9563,Table!$A$2:$C$121,3,0)</f>
        <v>4</v>
      </c>
      <c r="J9563" s="17" t="s">
        <v>14373</v>
      </c>
      <c r="K9563" s="25" t="str">
        <f>LEFT(J9563,MIN(FIND({0,1,2,3,4,5,6,7,8,9},ASC(J9563)&amp;1234567890))-1)</f>
        <v>Sr</v>
      </c>
      <c r="L9563" s="25">
        <f t="shared" si="299"/>
        <v>0.95</v>
      </c>
      <c r="M9563" s="25">
        <f>VLOOKUP(K9563,Table!$A$2:$C$121,2,0)</f>
        <v>2</v>
      </c>
      <c r="N9563" s="26">
        <f>VLOOKUP(K9563,Table!$A$2:$C$121,3,0)</f>
        <v>5</v>
      </c>
      <c r="O9563" s="13" t="str">
        <f>VLOOKUP(A9563,Table!$U$1:$V$230,2,0)</f>
        <v>Cubic</v>
      </c>
      <c r="P9563" s="1"/>
    </row>
    <row r="9564" spans="1:16">
      <c r="A9564" s="12">
        <v>225</v>
      </c>
      <c r="B9564" s="12">
        <v>58943</v>
      </c>
      <c r="C9564" s="12" t="s">
        <v>9818</v>
      </c>
      <c r="D9564" s="12" t="s">
        <v>10224</v>
      </c>
      <c r="E9564" s="17" t="s">
        <v>11566</v>
      </c>
      <c r="F9564" s="25" t="str">
        <f>LEFT(E9564,MIN(FIND({0,1,2,3,4,5,6,7,8,9},ASC(E9564)&amp;1234567890))-1)</f>
        <v>Ca</v>
      </c>
      <c r="G9564" s="25">
        <f t="shared" si="298"/>
        <v>3</v>
      </c>
      <c r="H9564" s="25">
        <f>VLOOKUP(F9564,Table!$A$2:$C$121,2,0)</f>
        <v>2</v>
      </c>
      <c r="I9564" s="26">
        <f>VLOOKUP(F9564,Table!$A$2:$C$121,3,0)</f>
        <v>4</v>
      </c>
      <c r="J9564" s="17" t="s">
        <v>588</v>
      </c>
      <c r="K9564" s="25" t="str">
        <f>LEFT(J9564,MIN(FIND({0,1,2,3,4,5,6,7,8,9},ASC(J9564)&amp;1234567890))-1)</f>
        <v>Tl</v>
      </c>
      <c r="L9564" s="25">
        <f t="shared" si="299"/>
        <v>1</v>
      </c>
      <c r="M9564" s="25">
        <f>VLOOKUP(K9564,Table!$A$2:$C$121,2,0)</f>
        <v>13</v>
      </c>
      <c r="N9564" s="26">
        <f>VLOOKUP(K9564,Table!$A$2:$C$121,3,0)</f>
        <v>6</v>
      </c>
      <c r="O9564" s="13" t="str">
        <f>VLOOKUP(A9564,Table!$U$1:$V$230,2,0)</f>
        <v>Cubic</v>
      </c>
      <c r="P9564" s="1"/>
    </row>
    <row r="9565" spans="1:16">
      <c r="A9565" s="12">
        <v>225</v>
      </c>
      <c r="B9565" s="12">
        <v>58952</v>
      </c>
      <c r="C9565" s="12" t="s">
        <v>9818</v>
      </c>
      <c r="D9565" s="12" t="s">
        <v>10225</v>
      </c>
      <c r="E9565" s="17" t="s">
        <v>12049</v>
      </c>
      <c r="F9565" s="25" t="str">
        <f>LEFT(E9565,MIN(FIND({0,1,2,3,4,5,6,7,8,9},ASC(E9565)&amp;1234567890))-1)</f>
        <v>Cd</v>
      </c>
      <c r="G9565" s="25">
        <f t="shared" si="298"/>
        <v>3</v>
      </c>
      <c r="H9565" s="25">
        <f>VLOOKUP(F9565,Table!$A$2:$C$121,2,0)</f>
        <v>12</v>
      </c>
      <c r="I9565" s="26">
        <f>VLOOKUP(F9565,Table!$A$2:$C$121,3,0)</f>
        <v>5</v>
      </c>
      <c r="J9565" s="17" t="s">
        <v>11331</v>
      </c>
      <c r="K9565" s="25" t="str">
        <f>LEFT(J9565,MIN(FIND({0,1,2,3,4,5,6,7,8,9},ASC(J9565)&amp;1234567890))-1)</f>
        <v>Ce</v>
      </c>
      <c r="L9565" s="25">
        <f t="shared" si="299"/>
        <v>1</v>
      </c>
      <c r="M9565" s="25">
        <f>VLOOKUP(K9565,Table!$A$2:$C$121,2,0)</f>
        <v>3</v>
      </c>
      <c r="N9565" s="26">
        <f>VLOOKUP(K9565,Table!$A$2:$C$121,3,0)</f>
        <v>6</v>
      </c>
      <c r="O9565" s="13" t="str">
        <f>VLOOKUP(A9565,Table!$U$1:$V$230,2,0)</f>
        <v>Cubic</v>
      </c>
      <c r="P9565" s="1"/>
    </row>
    <row r="9566" spans="1:16">
      <c r="A9566" s="12">
        <v>225</v>
      </c>
      <c r="B9566" s="12">
        <v>102009</v>
      </c>
      <c r="C9566" s="12" t="s">
        <v>9818</v>
      </c>
      <c r="D9566" s="12" t="s">
        <v>10226</v>
      </c>
      <c r="E9566" s="17" t="s">
        <v>11293</v>
      </c>
      <c r="F9566" s="25" t="str">
        <f>LEFT(E9566,MIN(FIND({0,1,2,3,4,5,6,7,8,9},ASC(E9566)&amp;1234567890))-1)</f>
        <v>Cd</v>
      </c>
      <c r="G9566" s="25">
        <f t="shared" si="298"/>
        <v>1</v>
      </c>
      <c r="H9566" s="25">
        <f>VLOOKUP(F9566,Table!$A$2:$C$121,2,0)</f>
        <v>12</v>
      </c>
      <c r="I9566" s="26">
        <f>VLOOKUP(F9566,Table!$A$2:$C$121,3,0)</f>
        <v>5</v>
      </c>
      <c r="J9566" s="17" t="s">
        <v>11925</v>
      </c>
      <c r="K9566" s="25" t="str">
        <f>LEFT(J9566,MIN(FIND({0,1,2,3,4,5,6,7,8,9},ASC(J9566)&amp;1234567890))-1)</f>
        <v>Li</v>
      </c>
      <c r="L9566" s="25">
        <f t="shared" si="299"/>
        <v>3</v>
      </c>
      <c r="M9566" s="25">
        <f>VLOOKUP(K9566,Table!$A$2:$C$121,2,0)</f>
        <v>1</v>
      </c>
      <c r="N9566" s="26">
        <f>VLOOKUP(K9566,Table!$A$2:$C$121,3,0)</f>
        <v>2</v>
      </c>
      <c r="O9566" s="13" t="str">
        <f>VLOOKUP(A9566,Table!$U$1:$V$230,2,0)</f>
        <v>Cubic</v>
      </c>
      <c r="P9566" s="1"/>
    </row>
    <row r="9567" spans="1:16">
      <c r="A9567" s="12">
        <v>225</v>
      </c>
      <c r="B9567" s="12">
        <v>102040</v>
      </c>
      <c r="C9567" s="12" t="s">
        <v>9818</v>
      </c>
      <c r="D9567" s="12" t="s">
        <v>10227</v>
      </c>
      <c r="E9567" s="17" t="s">
        <v>14374</v>
      </c>
      <c r="F9567" s="25" t="str">
        <f>LEFT(E9567,MIN(FIND({0,1,2,3,4,5,6,7,8,9},ASC(E9567)&amp;1234567890))-1)</f>
        <v>Cd</v>
      </c>
      <c r="G9567" s="25">
        <f t="shared" si="298"/>
        <v>0.05</v>
      </c>
      <c r="H9567" s="25">
        <f>VLOOKUP(F9567,Table!$A$2:$C$121,2,0)</f>
        <v>12</v>
      </c>
      <c r="I9567" s="26">
        <f>VLOOKUP(F9567,Table!$A$2:$C$121,3,0)</f>
        <v>5</v>
      </c>
      <c r="J9567" s="17" t="s">
        <v>12417</v>
      </c>
      <c r="K9567" s="25" t="str">
        <f>LEFT(J9567,MIN(FIND({0,1,2,3,4,5,6,7,8,9},ASC(J9567)&amp;1234567890))-1)</f>
        <v>Pb</v>
      </c>
      <c r="L9567" s="25">
        <f t="shared" si="299"/>
        <v>0.95</v>
      </c>
      <c r="M9567" s="25">
        <f>VLOOKUP(K9567,Table!$A$2:$C$121,2,0)</f>
        <v>14</v>
      </c>
      <c r="N9567" s="26">
        <f>VLOOKUP(K9567,Table!$A$2:$C$121,3,0)</f>
        <v>6</v>
      </c>
      <c r="O9567" s="13" t="str">
        <f>VLOOKUP(A9567,Table!$U$1:$V$230,2,0)</f>
        <v>Cubic</v>
      </c>
      <c r="P9567" s="1"/>
    </row>
    <row r="9568" spans="1:16">
      <c r="A9568" s="12">
        <v>225</v>
      </c>
      <c r="B9568" s="12">
        <v>102044</v>
      </c>
      <c r="C9568" s="12" t="s">
        <v>9818</v>
      </c>
      <c r="D9568" s="12" t="s">
        <v>10228</v>
      </c>
      <c r="E9568" s="17" t="s">
        <v>11293</v>
      </c>
      <c r="F9568" s="25" t="str">
        <f>LEFT(E9568,MIN(FIND({0,1,2,3,4,5,6,7,8,9},ASC(E9568)&amp;1234567890))-1)</f>
        <v>Cd</v>
      </c>
      <c r="G9568" s="25">
        <f t="shared" si="298"/>
        <v>1</v>
      </c>
      <c r="H9568" s="25">
        <f>VLOOKUP(F9568,Table!$A$2:$C$121,2,0)</f>
        <v>12</v>
      </c>
      <c r="I9568" s="26">
        <f>VLOOKUP(F9568,Table!$A$2:$C$121,3,0)</f>
        <v>5</v>
      </c>
      <c r="J9568" s="17" t="s">
        <v>11830</v>
      </c>
      <c r="K9568" s="25" t="str">
        <f>LEFT(J9568,MIN(FIND({0,1,2,3,4,5,6,7,8,9},ASC(J9568)&amp;1234567890))-1)</f>
        <v>Pd</v>
      </c>
      <c r="L9568" s="25">
        <f t="shared" si="299"/>
        <v>3</v>
      </c>
      <c r="M9568" s="25">
        <f>VLOOKUP(K9568,Table!$A$2:$C$121,2,0)</f>
        <v>10</v>
      </c>
      <c r="N9568" s="26">
        <f>VLOOKUP(K9568,Table!$A$2:$C$121,3,0)</f>
        <v>5</v>
      </c>
      <c r="O9568" s="13" t="str">
        <f>VLOOKUP(A9568,Table!$U$1:$V$230,2,0)</f>
        <v>Cubic</v>
      </c>
      <c r="P9568" s="1"/>
    </row>
    <row r="9569" spans="1:16">
      <c r="A9569" s="12">
        <v>225</v>
      </c>
      <c r="B9569" s="12">
        <v>102046</v>
      </c>
      <c r="C9569" s="12" t="s">
        <v>9818</v>
      </c>
      <c r="D9569" s="12" t="s">
        <v>10229</v>
      </c>
      <c r="E9569" s="17" t="s">
        <v>14375</v>
      </c>
      <c r="F9569" s="25" t="str">
        <f>LEFT(E9569,MIN(FIND({0,1,2,3,4,5,6,7,8,9},ASC(E9569)&amp;1234567890))-1)</f>
        <v>Cd</v>
      </c>
      <c r="G9569" s="25">
        <f t="shared" si="298"/>
        <v>0.28000000000000003</v>
      </c>
      <c r="H9569" s="25">
        <f>VLOOKUP(F9569,Table!$A$2:$C$121,2,0)</f>
        <v>12</v>
      </c>
      <c r="I9569" s="26">
        <f>VLOOKUP(F9569,Table!$A$2:$C$121,3,0)</f>
        <v>5</v>
      </c>
      <c r="J9569" s="17" t="s">
        <v>14376</v>
      </c>
      <c r="K9569" s="25" t="str">
        <f>LEFT(J9569,MIN(FIND({0,1,2,3,4,5,6,7,8,9},ASC(J9569)&amp;1234567890))-1)</f>
        <v>Pd</v>
      </c>
      <c r="L9569" s="25">
        <f t="shared" si="299"/>
        <v>0.72</v>
      </c>
      <c r="M9569" s="25">
        <f>VLOOKUP(K9569,Table!$A$2:$C$121,2,0)</f>
        <v>10</v>
      </c>
      <c r="N9569" s="26">
        <f>VLOOKUP(K9569,Table!$A$2:$C$121,3,0)</f>
        <v>5</v>
      </c>
      <c r="O9569" s="13" t="str">
        <f>VLOOKUP(A9569,Table!$U$1:$V$230,2,0)</f>
        <v>Cubic</v>
      </c>
      <c r="P9569" s="1"/>
    </row>
    <row r="9570" spans="1:16">
      <c r="A9570" s="12">
        <v>225</v>
      </c>
      <c r="B9570" s="12">
        <v>102054</v>
      </c>
      <c r="C9570" s="12" t="s">
        <v>9818</v>
      </c>
      <c r="D9570" s="12" t="s">
        <v>10230</v>
      </c>
      <c r="E9570" s="17" t="s">
        <v>11293</v>
      </c>
      <c r="F9570" s="25" t="str">
        <f>LEFT(E9570,MIN(FIND({0,1,2,3,4,5,6,7,8,9},ASC(E9570)&amp;1234567890))-1)</f>
        <v>Cd</v>
      </c>
      <c r="G9570" s="25">
        <f t="shared" si="298"/>
        <v>1</v>
      </c>
      <c r="H9570" s="25">
        <f>VLOOKUP(F9570,Table!$A$2:$C$121,2,0)</f>
        <v>12</v>
      </c>
      <c r="I9570" s="26">
        <f>VLOOKUP(F9570,Table!$A$2:$C$121,3,0)</f>
        <v>5</v>
      </c>
      <c r="J9570" s="17" t="s">
        <v>11355</v>
      </c>
      <c r="K9570" s="25" t="str">
        <f>LEFT(J9570,MIN(FIND({0,1,2,3,4,5,6,7,8,9},ASC(J9570)&amp;1234567890))-1)</f>
        <v>Pt</v>
      </c>
      <c r="L9570" s="25">
        <f t="shared" si="299"/>
        <v>3</v>
      </c>
      <c r="M9570" s="25">
        <f>VLOOKUP(K9570,Table!$A$2:$C$121,2,0)</f>
        <v>10</v>
      </c>
      <c r="N9570" s="26">
        <f>VLOOKUP(K9570,Table!$A$2:$C$121,3,0)</f>
        <v>6</v>
      </c>
      <c r="O9570" s="13" t="str">
        <f>VLOOKUP(A9570,Table!$U$1:$V$230,2,0)</f>
        <v>Cubic</v>
      </c>
      <c r="P9570" s="1"/>
    </row>
    <row r="9571" spans="1:16">
      <c r="A9571" s="12">
        <v>225</v>
      </c>
      <c r="B9571" s="12">
        <v>102085</v>
      </c>
      <c r="C9571" s="12" t="s">
        <v>9818</v>
      </c>
      <c r="D9571" s="12" t="s">
        <v>3138</v>
      </c>
      <c r="E9571" s="17" t="s">
        <v>12049</v>
      </c>
      <c r="F9571" s="25" t="str">
        <f>LEFT(E9571,MIN(FIND({0,1,2,3,4,5,6,7,8,9},ASC(E9571)&amp;1234567890))-1)</f>
        <v>Cd</v>
      </c>
      <c r="G9571" s="25">
        <f t="shared" si="298"/>
        <v>3</v>
      </c>
      <c r="H9571" s="25">
        <f>VLOOKUP(F9571,Table!$A$2:$C$121,2,0)</f>
        <v>12</v>
      </c>
      <c r="I9571" s="26">
        <f>VLOOKUP(F9571,Table!$A$2:$C$121,3,0)</f>
        <v>5</v>
      </c>
      <c r="J9571" s="17" t="s">
        <v>11336</v>
      </c>
      <c r="K9571" s="25" t="str">
        <f>LEFT(J9571,MIN(FIND({0,1,2,3,4,5,6,7,8,9},ASC(J9571)&amp;1234567890))-1)</f>
        <v>Y</v>
      </c>
      <c r="L9571" s="25">
        <f t="shared" si="299"/>
        <v>1</v>
      </c>
      <c r="M9571" s="25">
        <f>VLOOKUP(K9571,Table!$A$2:$C$121,2,0)</f>
        <v>3</v>
      </c>
      <c r="N9571" s="26">
        <f>VLOOKUP(K9571,Table!$A$2:$C$121,3,0)</f>
        <v>5</v>
      </c>
      <c r="O9571" s="13" t="str">
        <f>VLOOKUP(A9571,Table!$U$1:$V$230,2,0)</f>
        <v>Cubic</v>
      </c>
      <c r="P9571" s="1"/>
    </row>
    <row r="9572" spans="1:16">
      <c r="A9572" s="12">
        <v>225</v>
      </c>
      <c r="B9572" s="12">
        <v>102144</v>
      </c>
      <c r="C9572" s="12" t="s">
        <v>9818</v>
      </c>
      <c r="D9572" s="12" t="s">
        <v>10231</v>
      </c>
      <c r="E9572" s="17" t="s">
        <v>14377</v>
      </c>
      <c r="F9572" s="25" t="str">
        <f>LEFT(E9572,MIN(FIND({0,1,2,3,4,5,6,7,8,9},ASC(E9572)&amp;1234567890))-1)</f>
        <v>Ce</v>
      </c>
      <c r="G9572" s="25">
        <f t="shared" si="298"/>
        <v>0.98</v>
      </c>
      <c r="H9572" s="25">
        <f>VLOOKUP(F9572,Table!$A$2:$C$121,2,0)</f>
        <v>3</v>
      </c>
      <c r="I9572" s="26">
        <f>VLOOKUP(F9572,Table!$A$2:$C$121,3,0)</f>
        <v>6</v>
      </c>
      <c r="J9572" s="17" t="s">
        <v>14378</v>
      </c>
      <c r="K9572" s="25" t="str">
        <f>LEFT(J9572,MIN(FIND({0,1,2,3,4,5,6,7,8,9},ASC(J9572)&amp;1234567890))-1)</f>
        <v>Er</v>
      </c>
      <c r="L9572" s="25">
        <f t="shared" si="299"/>
        <v>0.02</v>
      </c>
      <c r="M9572" s="25">
        <f>VLOOKUP(K9572,Table!$A$2:$C$121,2,0)</f>
        <v>3</v>
      </c>
      <c r="N9572" s="26">
        <f>VLOOKUP(K9572,Table!$A$2:$C$121,3,0)</f>
        <v>6</v>
      </c>
      <c r="O9572" s="13" t="str">
        <f>VLOOKUP(A9572,Table!$U$1:$V$230,2,0)</f>
        <v>Cubic</v>
      </c>
      <c r="P9572" s="1"/>
    </row>
    <row r="9573" spans="1:16">
      <c r="A9573" s="12">
        <v>225</v>
      </c>
      <c r="B9573" s="12">
        <v>102145</v>
      </c>
      <c r="C9573" s="12" t="s">
        <v>9818</v>
      </c>
      <c r="D9573" s="12" t="s">
        <v>10232</v>
      </c>
      <c r="E9573" s="17" t="s">
        <v>14379</v>
      </c>
      <c r="F9573" s="25" t="str">
        <f>LEFT(E9573,MIN(FIND({0,1,2,3,4,5,6,7,8,9},ASC(E9573)&amp;1234567890))-1)</f>
        <v>Ce</v>
      </c>
      <c r="G9573" s="25">
        <f t="shared" si="298"/>
        <v>0.95599999999999996</v>
      </c>
      <c r="H9573" s="25">
        <f>VLOOKUP(F9573,Table!$A$2:$C$121,2,0)</f>
        <v>3</v>
      </c>
      <c r="I9573" s="26">
        <f>VLOOKUP(F9573,Table!$A$2:$C$121,3,0)</f>
        <v>6</v>
      </c>
      <c r="J9573" s="17" t="s">
        <v>14380</v>
      </c>
      <c r="K9573" s="25" t="str">
        <f>LEFT(J9573,MIN(FIND({0,1,2,3,4,5,6,7,8,9},ASC(J9573)&amp;1234567890))-1)</f>
        <v>Eu</v>
      </c>
      <c r="L9573" s="25">
        <f t="shared" si="299"/>
        <v>4.3999999999999997E-2</v>
      </c>
      <c r="M9573" s="25">
        <f>VLOOKUP(K9573,Table!$A$2:$C$121,2,0)</f>
        <v>3</v>
      </c>
      <c r="N9573" s="26">
        <f>VLOOKUP(K9573,Table!$A$2:$C$121,3,0)</f>
        <v>6</v>
      </c>
      <c r="O9573" s="13" t="str">
        <f>VLOOKUP(A9573,Table!$U$1:$V$230,2,0)</f>
        <v>Cubic</v>
      </c>
      <c r="P9573" s="1"/>
    </row>
    <row r="9574" spans="1:16">
      <c r="A9574" s="12">
        <v>225</v>
      </c>
      <c r="B9574" s="12">
        <v>102201</v>
      </c>
      <c r="C9574" s="12" t="s">
        <v>9818</v>
      </c>
      <c r="D9574" s="12" t="s">
        <v>10233</v>
      </c>
      <c r="E9574" s="17" t="s">
        <v>12866</v>
      </c>
      <c r="F9574" s="25" t="str">
        <f>LEFT(E9574,MIN(FIND({0,1,2,3,4,5,6,7,8,9},ASC(E9574)&amp;1234567890))-1)</f>
        <v>Ce</v>
      </c>
      <c r="G9574" s="25">
        <f t="shared" si="298"/>
        <v>0.5</v>
      </c>
      <c r="H9574" s="25">
        <f>VLOOKUP(F9574,Table!$A$2:$C$121,2,0)</f>
        <v>3</v>
      </c>
      <c r="I9574" s="26">
        <f>VLOOKUP(F9574,Table!$A$2:$C$121,3,0)</f>
        <v>6</v>
      </c>
      <c r="J9574" s="17" t="s">
        <v>14381</v>
      </c>
      <c r="K9574" s="25" t="str">
        <f>LEFT(J9574,MIN(FIND({0,1,2,3,4,5,6,7,8,9},ASC(J9574)&amp;1234567890))-1)</f>
        <v>La</v>
      </c>
      <c r="L9574" s="25">
        <f t="shared" si="299"/>
        <v>0.5</v>
      </c>
      <c r="M9574" s="25">
        <f>VLOOKUP(K9574,Table!$A$2:$C$121,2,0)</f>
        <v>3</v>
      </c>
      <c r="N9574" s="26">
        <f>VLOOKUP(K9574,Table!$A$2:$C$121,3,0)</f>
        <v>6</v>
      </c>
      <c r="O9574" s="13" t="str">
        <f>VLOOKUP(A9574,Table!$U$1:$V$230,2,0)</f>
        <v>Cubic</v>
      </c>
      <c r="P9574" s="1"/>
    </row>
    <row r="9575" spans="1:16">
      <c r="A9575" s="12">
        <v>225</v>
      </c>
      <c r="B9575" s="12">
        <v>102217</v>
      </c>
      <c r="C9575" s="12" t="s">
        <v>9818</v>
      </c>
      <c r="D9575" s="12" t="s">
        <v>10234</v>
      </c>
      <c r="E9575" s="17" t="s">
        <v>11331</v>
      </c>
      <c r="F9575" s="25" t="str">
        <f>LEFT(E9575,MIN(FIND({0,1,2,3,4,5,6,7,8,9},ASC(E9575)&amp;1234567890))-1)</f>
        <v>Ce</v>
      </c>
      <c r="G9575" s="25">
        <f t="shared" si="298"/>
        <v>1</v>
      </c>
      <c r="H9575" s="25">
        <f>VLOOKUP(F9575,Table!$A$2:$C$121,2,0)</f>
        <v>3</v>
      </c>
      <c r="I9575" s="26">
        <f>VLOOKUP(F9575,Table!$A$2:$C$121,3,0)</f>
        <v>6</v>
      </c>
      <c r="J9575" s="17" t="s">
        <v>12830</v>
      </c>
      <c r="K9575" s="25" t="str">
        <f>LEFT(J9575,MIN(FIND({0,1,2,3,4,5,6,7,8,9},ASC(J9575)&amp;1234567890))-1)</f>
        <v>Mg</v>
      </c>
      <c r="L9575" s="25">
        <f t="shared" si="299"/>
        <v>3</v>
      </c>
      <c r="M9575" s="25">
        <f>VLOOKUP(K9575,Table!$A$2:$C$121,2,0)</f>
        <v>2</v>
      </c>
      <c r="N9575" s="26">
        <f>VLOOKUP(K9575,Table!$A$2:$C$121,3,0)</f>
        <v>3</v>
      </c>
      <c r="O9575" s="13" t="str">
        <f>VLOOKUP(A9575,Table!$U$1:$V$230,2,0)</f>
        <v>Cubic</v>
      </c>
      <c r="P9575" s="1"/>
    </row>
    <row r="9576" spans="1:16">
      <c r="A9576" s="12">
        <v>225</v>
      </c>
      <c r="B9576" s="12">
        <v>102248</v>
      </c>
      <c r="C9576" s="12" t="s">
        <v>9818</v>
      </c>
      <c r="D9576" s="12" t="s">
        <v>10235</v>
      </c>
      <c r="E9576" s="17" t="s">
        <v>14382</v>
      </c>
      <c r="F9576" s="25" t="str">
        <f>LEFT(E9576,MIN(FIND({0,1,2,3,4,5,6,7,8,9},ASC(E9576)&amp;1234567890))-1)</f>
        <v>Ce</v>
      </c>
      <c r="G9576" s="25">
        <f t="shared" si="298"/>
        <v>0.17399999999999999</v>
      </c>
      <c r="H9576" s="25">
        <f>VLOOKUP(F9576,Table!$A$2:$C$121,2,0)</f>
        <v>3</v>
      </c>
      <c r="I9576" s="26">
        <f>VLOOKUP(F9576,Table!$A$2:$C$121,3,0)</f>
        <v>6</v>
      </c>
      <c r="J9576" s="17" t="s">
        <v>14383</v>
      </c>
      <c r="K9576" s="25" t="str">
        <f>LEFT(J9576,MIN(FIND({0,1,2,3,4,5,6,7,8,9},ASC(J9576)&amp;1234567890))-1)</f>
        <v>Pd</v>
      </c>
      <c r="L9576" s="25">
        <f t="shared" si="299"/>
        <v>0.82599999999999996</v>
      </c>
      <c r="M9576" s="25">
        <f>VLOOKUP(K9576,Table!$A$2:$C$121,2,0)</f>
        <v>10</v>
      </c>
      <c r="N9576" s="26">
        <f>VLOOKUP(K9576,Table!$A$2:$C$121,3,0)</f>
        <v>5</v>
      </c>
      <c r="O9576" s="13" t="str">
        <f>VLOOKUP(A9576,Table!$U$1:$V$230,2,0)</f>
        <v>Cubic</v>
      </c>
      <c r="P9576" s="1"/>
    </row>
    <row r="9577" spans="1:16">
      <c r="A9577" s="12">
        <v>225</v>
      </c>
      <c r="B9577" s="12">
        <v>102249</v>
      </c>
      <c r="C9577" s="12" t="s">
        <v>9818</v>
      </c>
      <c r="D9577" s="12" t="s">
        <v>10236</v>
      </c>
      <c r="E9577" s="17" t="s">
        <v>14384</v>
      </c>
      <c r="F9577" s="25" t="str">
        <f>LEFT(E9577,MIN(FIND({0,1,2,3,4,5,6,7,8,9},ASC(E9577)&amp;1234567890))-1)</f>
        <v>Ce</v>
      </c>
      <c r="G9577" s="25">
        <f t="shared" si="298"/>
        <v>0.11</v>
      </c>
      <c r="H9577" s="25">
        <f>VLOOKUP(F9577,Table!$A$2:$C$121,2,0)</f>
        <v>3</v>
      </c>
      <c r="I9577" s="26">
        <f>VLOOKUP(F9577,Table!$A$2:$C$121,3,0)</f>
        <v>6</v>
      </c>
      <c r="J9577" s="17" t="s">
        <v>14385</v>
      </c>
      <c r="K9577" s="25" t="str">
        <f>LEFT(J9577,MIN(FIND({0,1,2,3,4,5,6,7,8,9},ASC(J9577)&amp;1234567890))-1)</f>
        <v>Pd</v>
      </c>
      <c r="L9577" s="25">
        <f t="shared" si="299"/>
        <v>0.89</v>
      </c>
      <c r="M9577" s="25">
        <f>VLOOKUP(K9577,Table!$A$2:$C$121,2,0)</f>
        <v>10</v>
      </c>
      <c r="N9577" s="26">
        <f>VLOOKUP(K9577,Table!$A$2:$C$121,3,0)</f>
        <v>5</v>
      </c>
      <c r="O9577" s="13" t="str">
        <f>VLOOKUP(A9577,Table!$U$1:$V$230,2,0)</f>
        <v>Cubic</v>
      </c>
      <c r="P9577" s="1"/>
    </row>
    <row r="9578" spans="1:16">
      <c r="A9578" s="12">
        <v>225</v>
      </c>
      <c r="B9578" s="12">
        <v>102292</v>
      </c>
      <c r="C9578" s="12" t="s">
        <v>9818</v>
      </c>
      <c r="D9578" s="12" t="s">
        <v>10237</v>
      </c>
      <c r="E9578" s="17" t="s">
        <v>12866</v>
      </c>
      <c r="F9578" s="25" t="str">
        <f>LEFT(E9578,MIN(FIND({0,1,2,3,4,5,6,7,8,9},ASC(E9578)&amp;1234567890))-1)</f>
        <v>Ce</v>
      </c>
      <c r="G9578" s="25">
        <f t="shared" si="298"/>
        <v>0.5</v>
      </c>
      <c r="H9578" s="25">
        <f>VLOOKUP(F9578,Table!$A$2:$C$121,2,0)</f>
        <v>3</v>
      </c>
      <c r="I9578" s="26">
        <f>VLOOKUP(F9578,Table!$A$2:$C$121,3,0)</f>
        <v>6</v>
      </c>
      <c r="J9578" s="17" t="s">
        <v>14386</v>
      </c>
      <c r="K9578" s="25" t="str">
        <f>LEFT(J9578,MIN(FIND({0,1,2,3,4,5,6,7,8,9},ASC(J9578)&amp;1234567890))-1)</f>
        <v>Th</v>
      </c>
      <c r="L9578" s="25">
        <f t="shared" si="299"/>
        <v>0.5</v>
      </c>
      <c r="M9578" s="25">
        <f>VLOOKUP(K9578,Table!$A$2:$C$121,2,0)</f>
        <v>3</v>
      </c>
      <c r="N9578" s="26">
        <f>VLOOKUP(K9578,Table!$A$2:$C$121,3,0)</f>
        <v>7</v>
      </c>
      <c r="O9578" s="13" t="str">
        <f>VLOOKUP(A9578,Table!$U$1:$V$230,2,0)</f>
        <v>Cubic</v>
      </c>
      <c r="P9578" s="1"/>
    </row>
    <row r="9579" spans="1:16">
      <c r="A9579" s="12">
        <v>225</v>
      </c>
      <c r="B9579" s="12">
        <v>102297</v>
      </c>
      <c r="C9579" s="12" t="s">
        <v>9818</v>
      </c>
      <c r="D9579" s="12" t="s">
        <v>10238</v>
      </c>
      <c r="E9579" s="17" t="s">
        <v>14377</v>
      </c>
      <c r="F9579" s="25" t="str">
        <f>LEFT(E9579,MIN(FIND({0,1,2,3,4,5,6,7,8,9},ASC(E9579)&amp;1234567890))-1)</f>
        <v>Ce</v>
      </c>
      <c r="G9579" s="25">
        <f t="shared" si="298"/>
        <v>0.98</v>
      </c>
      <c r="H9579" s="25">
        <f>VLOOKUP(F9579,Table!$A$2:$C$121,2,0)</f>
        <v>3</v>
      </c>
      <c r="I9579" s="26">
        <f>VLOOKUP(F9579,Table!$A$2:$C$121,3,0)</f>
        <v>6</v>
      </c>
      <c r="J9579" s="17" t="s">
        <v>14387</v>
      </c>
      <c r="K9579" s="25" t="str">
        <f>LEFT(J9579,MIN(FIND({0,1,2,3,4,5,6,7,8,9},ASC(J9579)&amp;1234567890))-1)</f>
        <v>Tm</v>
      </c>
      <c r="L9579" s="25">
        <f t="shared" si="299"/>
        <v>0.02</v>
      </c>
      <c r="M9579" s="25">
        <f>VLOOKUP(K9579,Table!$A$2:$C$121,2,0)</f>
        <v>3</v>
      </c>
      <c r="N9579" s="26">
        <f>VLOOKUP(K9579,Table!$A$2:$C$121,3,0)</f>
        <v>6</v>
      </c>
      <c r="O9579" s="13" t="str">
        <f>VLOOKUP(A9579,Table!$U$1:$V$230,2,0)</f>
        <v>Cubic</v>
      </c>
      <c r="P9579" s="1"/>
    </row>
    <row r="9580" spans="1:16">
      <c r="A9580" s="12">
        <v>225</v>
      </c>
      <c r="B9580" s="12">
        <v>1426</v>
      </c>
      <c r="C9580" s="12" t="s">
        <v>9818</v>
      </c>
      <c r="D9580" s="12" t="s">
        <v>10239</v>
      </c>
      <c r="E9580" s="17" t="s">
        <v>343</v>
      </c>
      <c r="F9580" s="25" t="str">
        <f>LEFT(E9580,MIN(FIND({0,1,2,3,4,5,6,7,8,9},ASC(E9580)&amp;1234567890))-1)</f>
        <v>U</v>
      </c>
      <c r="G9580" s="25">
        <f t="shared" si="298"/>
        <v>1</v>
      </c>
      <c r="H9580" s="25">
        <f>VLOOKUP(F9580,Table!$A$2:$C$121,2,0)</f>
        <v>3</v>
      </c>
      <c r="I9580" s="26">
        <f>VLOOKUP(F9580,Table!$A$2:$C$121,3,0)</f>
        <v>7</v>
      </c>
      <c r="J9580" s="17" t="s">
        <v>12294</v>
      </c>
      <c r="K9580" s="25" t="str">
        <f>LEFT(J9580,MIN(FIND({0,1,2,3,4,5,6,7,8,9},ASC(J9580)&amp;1234567890))-1)</f>
        <v>O</v>
      </c>
      <c r="L9580" s="25">
        <f t="shared" si="299"/>
        <v>2.12</v>
      </c>
      <c r="M9580" s="25">
        <f>VLOOKUP(K9580,Table!$A$2:$C$121,2,0)</f>
        <v>16</v>
      </c>
      <c r="N9580" s="26">
        <f>VLOOKUP(K9580,Table!$A$2:$C$121,3,0)</f>
        <v>2</v>
      </c>
      <c r="O9580" s="13" t="str">
        <f>VLOOKUP(A9580,Table!$U$1:$V$230,2,0)</f>
        <v>Cubic</v>
      </c>
      <c r="P9580" s="1"/>
    </row>
    <row r="9581" spans="1:16">
      <c r="A9581" s="12">
        <v>225</v>
      </c>
      <c r="B9581" s="12">
        <v>24288</v>
      </c>
      <c r="C9581" s="12" t="s">
        <v>9818</v>
      </c>
      <c r="D9581" s="12" t="s">
        <v>10240</v>
      </c>
      <c r="E9581" s="17" t="s">
        <v>50</v>
      </c>
      <c r="F9581" s="25" t="str">
        <f>LEFT(E9581,MIN(FIND({0,1,2,3,4,5,6,7,8,9},ASC(E9581)&amp;1234567890))-1)</f>
        <v>Ti</v>
      </c>
      <c r="G9581" s="25">
        <f t="shared" si="298"/>
        <v>1</v>
      </c>
      <c r="H9581" s="25">
        <f>VLOOKUP(F9581,Table!$A$2:$C$121,2,0)</f>
        <v>4</v>
      </c>
      <c r="I9581" s="26">
        <f>VLOOKUP(F9581,Table!$A$2:$C$121,3,0)</f>
        <v>4</v>
      </c>
      <c r="J9581" s="17" t="s">
        <v>14388</v>
      </c>
      <c r="K9581" s="25" t="str">
        <f>LEFT(J9581,MIN(FIND({0,1,2,3,4,5,6,7,8,9},ASC(J9581)&amp;1234567890))-1)</f>
        <v>O</v>
      </c>
      <c r="L9581" s="25">
        <f t="shared" si="299"/>
        <v>0.995</v>
      </c>
      <c r="M9581" s="25">
        <f>VLOOKUP(K9581,Table!$A$2:$C$121,2,0)</f>
        <v>16</v>
      </c>
      <c r="N9581" s="26">
        <f>VLOOKUP(K9581,Table!$A$2:$C$121,3,0)</f>
        <v>2</v>
      </c>
      <c r="O9581" s="13" t="str">
        <f>VLOOKUP(A9581,Table!$U$1:$V$230,2,0)</f>
        <v>Cubic</v>
      </c>
      <c r="P9581" s="1"/>
    </row>
    <row r="9582" spans="1:16">
      <c r="A9582" s="12">
        <v>225</v>
      </c>
      <c r="B9582" s="12">
        <v>28558</v>
      </c>
      <c r="C9582" s="12" t="s">
        <v>9818</v>
      </c>
      <c r="D9582" s="12" t="s">
        <v>10241</v>
      </c>
      <c r="E9582" s="17" t="s">
        <v>343</v>
      </c>
      <c r="F9582" s="25" t="str">
        <f>LEFT(E9582,MIN(FIND({0,1,2,3,4,5,6,7,8,9},ASC(E9582)&amp;1234567890))-1)</f>
        <v>U</v>
      </c>
      <c r="G9582" s="25">
        <f t="shared" si="298"/>
        <v>1</v>
      </c>
      <c r="H9582" s="25">
        <f>VLOOKUP(F9582,Table!$A$2:$C$121,2,0)</f>
        <v>3</v>
      </c>
      <c r="I9582" s="26">
        <f>VLOOKUP(F9582,Table!$A$2:$C$121,3,0)</f>
        <v>7</v>
      </c>
      <c r="J9582" s="17" t="s">
        <v>14389</v>
      </c>
      <c r="K9582" s="25" t="str">
        <f>LEFT(J9582,MIN(FIND({0,1,2,3,4,5,6,7,8,9},ASC(J9582)&amp;1234567890))-1)</f>
        <v>O</v>
      </c>
      <c r="L9582" s="25">
        <f t="shared" si="299"/>
        <v>2.13</v>
      </c>
      <c r="M9582" s="25">
        <f>VLOOKUP(K9582,Table!$A$2:$C$121,2,0)</f>
        <v>16</v>
      </c>
      <c r="N9582" s="26">
        <f>VLOOKUP(K9582,Table!$A$2:$C$121,3,0)</f>
        <v>2</v>
      </c>
      <c r="O9582" s="13" t="str">
        <f>VLOOKUP(A9582,Table!$U$1:$V$230,2,0)</f>
        <v>Cubic</v>
      </c>
      <c r="P9582" s="1"/>
    </row>
    <row r="9583" spans="1:16">
      <c r="A9583" s="12">
        <v>225</v>
      </c>
      <c r="B9583" s="12">
        <v>29074</v>
      </c>
      <c r="C9583" s="12" t="s">
        <v>9818</v>
      </c>
      <c r="D9583" s="12" t="s">
        <v>10242</v>
      </c>
      <c r="E9583" s="17" t="s">
        <v>343</v>
      </c>
      <c r="F9583" s="25" t="str">
        <f>LEFT(E9583,MIN(FIND({0,1,2,3,4,5,6,7,8,9},ASC(E9583)&amp;1234567890))-1)</f>
        <v>U</v>
      </c>
      <c r="G9583" s="25">
        <f t="shared" si="298"/>
        <v>1</v>
      </c>
      <c r="H9583" s="25">
        <f>VLOOKUP(F9583,Table!$A$2:$C$121,2,0)</f>
        <v>3</v>
      </c>
      <c r="I9583" s="26">
        <f>VLOOKUP(F9583,Table!$A$2:$C$121,3,0)</f>
        <v>7</v>
      </c>
      <c r="J9583" s="17" t="s">
        <v>12568</v>
      </c>
      <c r="K9583" s="25" t="str">
        <f>LEFT(J9583,MIN(FIND({0,1,2,3,4,5,6,7,8,9},ASC(J9583)&amp;1234567890))-1)</f>
        <v>O</v>
      </c>
      <c r="L9583" s="25">
        <f t="shared" si="299"/>
        <v>1.96</v>
      </c>
      <c r="M9583" s="25">
        <f>VLOOKUP(K9583,Table!$A$2:$C$121,2,0)</f>
        <v>16</v>
      </c>
      <c r="N9583" s="26">
        <f>VLOOKUP(K9583,Table!$A$2:$C$121,3,0)</f>
        <v>2</v>
      </c>
      <c r="O9583" s="13" t="str">
        <f>VLOOKUP(A9583,Table!$U$1:$V$230,2,0)</f>
        <v>Cubic</v>
      </c>
      <c r="P9583" s="1"/>
    </row>
    <row r="9584" spans="1:16">
      <c r="A9584" s="12">
        <v>225</v>
      </c>
      <c r="B9584" s="12">
        <v>36584</v>
      </c>
      <c r="C9584" s="12" t="s">
        <v>9818</v>
      </c>
      <c r="D9584" s="12" t="s">
        <v>10243</v>
      </c>
      <c r="E9584" s="17" t="s">
        <v>11513</v>
      </c>
      <c r="F9584" s="25" t="str">
        <f>LEFT(E9584,MIN(FIND({0,1,2,3,4,5,6,7,8,9},ASC(E9584)&amp;1234567890))-1)</f>
        <v>Rb</v>
      </c>
      <c r="G9584" s="25">
        <f t="shared" si="298"/>
        <v>2</v>
      </c>
      <c r="H9584" s="25">
        <f>VLOOKUP(F9584,Table!$A$2:$C$121,2,0)</f>
        <v>1</v>
      </c>
      <c r="I9584" s="26">
        <f>VLOOKUP(F9584,Table!$A$2:$C$121,3,0)</f>
        <v>5</v>
      </c>
      <c r="J9584" s="17" t="s">
        <v>47</v>
      </c>
      <c r="K9584" s="25" t="str">
        <f>LEFT(J9584,MIN(FIND({0,1,2,3,4,5,6,7,8,9},ASC(J9584)&amp;1234567890))-1)</f>
        <v>Se</v>
      </c>
      <c r="L9584" s="25">
        <f t="shared" si="299"/>
        <v>1</v>
      </c>
      <c r="M9584" s="25">
        <f>VLOOKUP(K9584,Table!$A$2:$C$121,2,0)</f>
        <v>16</v>
      </c>
      <c r="N9584" s="26">
        <f>VLOOKUP(K9584,Table!$A$2:$C$121,3,0)</f>
        <v>4</v>
      </c>
      <c r="O9584" s="13" t="str">
        <f>VLOOKUP(A9584,Table!$U$1:$V$230,2,0)</f>
        <v>Cubic</v>
      </c>
      <c r="P9584" s="1"/>
    </row>
    <row r="9585" spans="1:16">
      <c r="A9585" s="12">
        <v>225</v>
      </c>
      <c r="B9585" s="12">
        <v>43644</v>
      </c>
      <c r="C9585" s="12" t="s">
        <v>9818</v>
      </c>
      <c r="D9585" s="12" t="s">
        <v>10244</v>
      </c>
      <c r="E9585" s="17" t="s">
        <v>11542</v>
      </c>
      <c r="F9585" s="25" t="str">
        <f>LEFT(E9585,MIN(FIND({0,1,2,3,4,5,6,7,8,9},ASC(E9585)&amp;1234567890))-1)</f>
        <v>Er</v>
      </c>
      <c r="G9585" s="25">
        <f t="shared" si="298"/>
        <v>1</v>
      </c>
      <c r="H9585" s="25">
        <f>VLOOKUP(F9585,Table!$A$2:$C$121,2,0)</f>
        <v>3</v>
      </c>
      <c r="I9585" s="26">
        <f>VLOOKUP(F9585,Table!$A$2:$C$121,3,0)</f>
        <v>6</v>
      </c>
      <c r="J9585" s="17" t="s">
        <v>540</v>
      </c>
      <c r="K9585" s="25" t="str">
        <f>LEFT(J9585,MIN(FIND({0,1,2,3,4,5,6,7,8,9},ASC(J9585)&amp;1234567890))-1)</f>
        <v>As</v>
      </c>
      <c r="L9585" s="25">
        <f t="shared" si="299"/>
        <v>1</v>
      </c>
      <c r="M9585" s="25">
        <f>VLOOKUP(K9585,Table!$A$2:$C$121,2,0)</f>
        <v>15</v>
      </c>
      <c r="N9585" s="26">
        <f>VLOOKUP(K9585,Table!$A$2:$C$121,3,0)</f>
        <v>4</v>
      </c>
      <c r="O9585" s="13" t="str">
        <f>VLOOKUP(A9585,Table!$U$1:$V$230,2,0)</f>
        <v>Cubic</v>
      </c>
      <c r="P9585" s="1"/>
    </row>
    <row r="9586" spans="1:16">
      <c r="A9586" s="12">
        <v>225</v>
      </c>
      <c r="B9586" s="12">
        <v>43646</v>
      </c>
      <c r="C9586" s="12" t="s">
        <v>9818</v>
      </c>
      <c r="D9586" s="12" t="s">
        <v>10245</v>
      </c>
      <c r="E9586" s="17" t="s">
        <v>11542</v>
      </c>
      <c r="F9586" s="25" t="str">
        <f>LEFT(E9586,MIN(FIND({0,1,2,3,4,5,6,7,8,9},ASC(E9586)&amp;1234567890))-1)</f>
        <v>Er</v>
      </c>
      <c r="G9586" s="25">
        <f t="shared" si="298"/>
        <v>1</v>
      </c>
      <c r="H9586" s="25">
        <f>VLOOKUP(F9586,Table!$A$2:$C$121,2,0)</f>
        <v>3</v>
      </c>
      <c r="I9586" s="26">
        <f>VLOOKUP(F9586,Table!$A$2:$C$121,3,0)</f>
        <v>6</v>
      </c>
      <c r="J9586" s="17" t="s">
        <v>328</v>
      </c>
      <c r="K9586" s="25" t="str">
        <f>LEFT(J9586,MIN(FIND({0,1,2,3,4,5,6,7,8,9},ASC(J9586)&amp;1234567890))-1)</f>
        <v>Te</v>
      </c>
      <c r="L9586" s="25">
        <f t="shared" si="299"/>
        <v>1</v>
      </c>
      <c r="M9586" s="25">
        <f>VLOOKUP(K9586,Table!$A$2:$C$121,2,0)</f>
        <v>16</v>
      </c>
      <c r="N9586" s="26">
        <f>VLOOKUP(K9586,Table!$A$2:$C$121,3,0)</f>
        <v>5</v>
      </c>
      <c r="O9586" s="13" t="str">
        <f>VLOOKUP(A9586,Table!$U$1:$V$230,2,0)</f>
        <v>Cubic</v>
      </c>
      <c r="P9586" s="1"/>
    </row>
    <row r="9587" spans="1:16">
      <c r="A9587" s="12">
        <v>225</v>
      </c>
      <c r="B9587" s="12">
        <v>52508</v>
      </c>
      <c r="C9587" s="12" t="s">
        <v>9818</v>
      </c>
      <c r="D9587" s="12" t="s">
        <v>9324</v>
      </c>
      <c r="E9587" s="17" t="s">
        <v>343</v>
      </c>
      <c r="F9587" s="25" t="str">
        <f>LEFT(E9587,MIN(FIND({0,1,2,3,4,5,6,7,8,9},ASC(E9587)&amp;1234567890))-1)</f>
        <v>U</v>
      </c>
      <c r="G9587" s="25">
        <f t="shared" si="298"/>
        <v>1</v>
      </c>
      <c r="H9587" s="25">
        <f>VLOOKUP(F9587,Table!$A$2:$C$121,2,0)</f>
        <v>3</v>
      </c>
      <c r="I9587" s="26">
        <f>VLOOKUP(F9587,Table!$A$2:$C$121,3,0)</f>
        <v>7</v>
      </c>
      <c r="J9587" s="17" t="s">
        <v>328</v>
      </c>
      <c r="K9587" s="25" t="str">
        <f>LEFT(J9587,MIN(FIND({0,1,2,3,4,5,6,7,8,9},ASC(J9587)&amp;1234567890))-1)</f>
        <v>Te</v>
      </c>
      <c r="L9587" s="25">
        <f t="shared" si="299"/>
        <v>1</v>
      </c>
      <c r="M9587" s="25">
        <f>VLOOKUP(K9587,Table!$A$2:$C$121,2,0)</f>
        <v>16</v>
      </c>
      <c r="N9587" s="26">
        <f>VLOOKUP(K9587,Table!$A$2:$C$121,3,0)</f>
        <v>5</v>
      </c>
      <c r="O9587" s="13" t="str">
        <f>VLOOKUP(A9587,Table!$U$1:$V$230,2,0)</f>
        <v>Cubic</v>
      </c>
      <c r="P9587" s="1"/>
    </row>
    <row r="9588" spans="1:16">
      <c r="A9588" s="12">
        <v>225</v>
      </c>
      <c r="B9588" s="12">
        <v>52743</v>
      </c>
      <c r="C9588" s="12" t="s">
        <v>9818</v>
      </c>
      <c r="D9588" s="12" t="s">
        <v>10246</v>
      </c>
      <c r="E9588" s="17" t="s">
        <v>13236</v>
      </c>
      <c r="F9588" s="25" t="str">
        <f>LEFT(E9588,MIN(FIND({0,1,2,3,4,5,6,7,8,9},ASC(E9588)&amp;1234567890))-1)</f>
        <v>Bk</v>
      </c>
      <c r="G9588" s="25">
        <f t="shared" si="298"/>
        <v>1</v>
      </c>
      <c r="H9588" s="25">
        <f>VLOOKUP(F9588,Table!$A$2:$C$121,2,0)</f>
        <v>3</v>
      </c>
      <c r="I9588" s="26">
        <f>VLOOKUP(F9588,Table!$A$2:$C$121,3,0)</f>
        <v>7</v>
      </c>
      <c r="J9588" s="17" t="s">
        <v>68</v>
      </c>
      <c r="K9588" s="25" t="str">
        <f>LEFT(J9588,MIN(FIND({0,1,2,3,4,5,6,7,8,9},ASC(J9588)&amp;1234567890))-1)</f>
        <v>N</v>
      </c>
      <c r="L9588" s="25">
        <f t="shared" si="299"/>
        <v>1</v>
      </c>
      <c r="M9588" s="25">
        <f>VLOOKUP(K9588,Table!$A$2:$C$121,2,0)</f>
        <v>15</v>
      </c>
      <c r="N9588" s="26">
        <f>VLOOKUP(K9588,Table!$A$2:$C$121,3,0)</f>
        <v>2</v>
      </c>
      <c r="O9588" s="13" t="str">
        <f>VLOOKUP(A9588,Table!$U$1:$V$230,2,0)</f>
        <v>Cubic</v>
      </c>
      <c r="P9588" s="1"/>
    </row>
    <row r="9589" spans="1:16">
      <c r="A9589" s="12">
        <v>225</v>
      </c>
      <c r="B9589" s="12">
        <v>52825</v>
      </c>
      <c r="C9589" s="12" t="s">
        <v>9818</v>
      </c>
      <c r="D9589" s="12" t="s">
        <v>2176</v>
      </c>
      <c r="E9589" s="17" t="s">
        <v>11293</v>
      </c>
      <c r="F9589" s="25" t="str">
        <f>LEFT(E9589,MIN(FIND({0,1,2,3,4,5,6,7,8,9},ASC(E9589)&amp;1234567890))-1)</f>
        <v>Cd</v>
      </c>
      <c r="G9589" s="25">
        <f t="shared" si="298"/>
        <v>1</v>
      </c>
      <c r="H9589" s="25">
        <f>VLOOKUP(F9589,Table!$A$2:$C$121,2,0)</f>
        <v>12</v>
      </c>
      <c r="I9589" s="26">
        <f>VLOOKUP(F9589,Table!$A$2:$C$121,3,0)</f>
        <v>5</v>
      </c>
      <c r="J9589" s="17" t="s">
        <v>379</v>
      </c>
      <c r="K9589" s="25" t="str">
        <f>LEFT(J9589,MIN(FIND({0,1,2,3,4,5,6,7,8,9},ASC(J9589)&amp;1234567890))-1)</f>
        <v>S</v>
      </c>
      <c r="L9589" s="25">
        <f t="shared" si="299"/>
        <v>1</v>
      </c>
      <c r="M9589" s="25">
        <f>VLOOKUP(K9589,Table!$A$2:$C$121,2,0)</f>
        <v>16</v>
      </c>
      <c r="N9589" s="26">
        <f>VLOOKUP(K9589,Table!$A$2:$C$121,3,0)</f>
        <v>3</v>
      </c>
      <c r="O9589" s="13" t="str">
        <f>VLOOKUP(A9589,Table!$U$1:$V$230,2,0)</f>
        <v>Cubic</v>
      </c>
      <c r="P9589" s="1"/>
    </row>
    <row r="9590" spans="1:16">
      <c r="A9590" s="12">
        <v>225</v>
      </c>
      <c r="B9590" s="12">
        <v>53033</v>
      </c>
      <c r="C9590" s="12" t="s">
        <v>9818</v>
      </c>
      <c r="D9590" s="12" t="s">
        <v>1219</v>
      </c>
      <c r="E9590" s="17" t="s">
        <v>426</v>
      </c>
      <c r="F9590" s="25" t="str">
        <f>LEFT(E9590,MIN(FIND({0,1,2,3,4,5,6,7,8,9},ASC(E9590)&amp;1234567890))-1)</f>
        <v>Hf</v>
      </c>
      <c r="G9590" s="25">
        <f t="shared" si="298"/>
        <v>1</v>
      </c>
      <c r="H9590" s="25">
        <f>VLOOKUP(F9590,Table!$A$2:$C$121,2,0)</f>
        <v>4</v>
      </c>
      <c r="I9590" s="26">
        <f>VLOOKUP(F9590,Table!$A$2:$C$121,3,0)</f>
        <v>6</v>
      </c>
      <c r="J9590" s="17" t="s">
        <v>32</v>
      </c>
      <c r="K9590" s="25" t="str">
        <f>LEFT(J9590,MIN(FIND({0,1,2,3,4,5,6,7,8,9},ASC(J9590)&amp;1234567890))-1)</f>
        <v>O</v>
      </c>
      <c r="L9590" s="25">
        <f t="shared" si="299"/>
        <v>2</v>
      </c>
      <c r="M9590" s="25">
        <f>VLOOKUP(K9590,Table!$A$2:$C$121,2,0)</f>
        <v>16</v>
      </c>
      <c r="N9590" s="26">
        <f>VLOOKUP(K9590,Table!$A$2:$C$121,3,0)</f>
        <v>2</v>
      </c>
      <c r="O9590" s="13" t="str">
        <f>VLOOKUP(A9590,Table!$U$1:$V$230,2,0)</f>
        <v>Cubic</v>
      </c>
      <c r="P9590" s="1"/>
    </row>
    <row r="9591" spans="1:16">
      <c r="A9591" s="12">
        <v>225</v>
      </c>
      <c r="B9591" s="12">
        <v>53622</v>
      </c>
      <c r="C9591" s="12" t="s">
        <v>9818</v>
      </c>
      <c r="D9591" s="12" t="s">
        <v>10247</v>
      </c>
      <c r="E9591" s="17" t="s">
        <v>11306</v>
      </c>
      <c r="F9591" s="25" t="str">
        <f>LEFT(E9591,MIN(FIND({0,1,2,3,4,5,6,7,8,9},ASC(E9591)&amp;1234567890))-1)</f>
        <v>Gd</v>
      </c>
      <c r="G9591" s="25">
        <f t="shared" si="298"/>
        <v>1</v>
      </c>
      <c r="H9591" s="25">
        <f>VLOOKUP(F9591,Table!$A$2:$C$121,2,0)</f>
        <v>3</v>
      </c>
      <c r="I9591" s="26">
        <f>VLOOKUP(F9591,Table!$A$2:$C$121,3,0)</f>
        <v>6</v>
      </c>
      <c r="J9591" s="17" t="s">
        <v>11467</v>
      </c>
      <c r="K9591" s="25" t="str">
        <f>LEFT(J9591,MIN(FIND({0,1,2,3,4,5,6,7,8,9},ASC(J9591)&amp;1234567890))-1)</f>
        <v>P</v>
      </c>
      <c r="L9591" s="25">
        <f t="shared" si="299"/>
        <v>1</v>
      </c>
      <c r="M9591" s="25">
        <f>VLOOKUP(K9591,Table!$A$2:$C$121,2,0)</f>
        <v>15</v>
      </c>
      <c r="N9591" s="26">
        <f>VLOOKUP(K9591,Table!$A$2:$C$121,3,0)</f>
        <v>3</v>
      </c>
      <c r="O9591" s="13" t="str">
        <f>VLOOKUP(A9591,Table!$U$1:$V$230,2,0)</f>
        <v>Cubic</v>
      </c>
      <c r="P9591" s="1"/>
    </row>
    <row r="9592" spans="1:16">
      <c r="A9592" s="12">
        <v>225</v>
      </c>
      <c r="B9592" s="12">
        <v>53934</v>
      </c>
      <c r="C9592" s="12" t="s">
        <v>9818</v>
      </c>
      <c r="D9592" s="12" t="s">
        <v>8598</v>
      </c>
      <c r="E9592" s="17" t="s">
        <v>12081</v>
      </c>
      <c r="F9592" s="25" t="str">
        <f>LEFT(E9592,MIN(FIND({0,1,2,3,4,5,6,7,8,9},ASC(E9592)&amp;1234567890))-1)</f>
        <v>Be</v>
      </c>
      <c r="G9592" s="25">
        <f t="shared" si="298"/>
        <v>1</v>
      </c>
      <c r="H9592" s="25">
        <f>VLOOKUP(F9592,Table!$A$2:$C$121,2,0)</f>
        <v>2</v>
      </c>
      <c r="I9592" s="26">
        <f>VLOOKUP(F9592,Table!$A$2:$C$121,3,0)</f>
        <v>2</v>
      </c>
      <c r="J9592" s="17" t="s">
        <v>47</v>
      </c>
      <c r="K9592" s="25" t="str">
        <f>LEFT(J9592,MIN(FIND({0,1,2,3,4,5,6,7,8,9},ASC(J9592)&amp;1234567890))-1)</f>
        <v>Se</v>
      </c>
      <c r="L9592" s="25">
        <f t="shared" si="299"/>
        <v>1</v>
      </c>
      <c r="M9592" s="25">
        <f>VLOOKUP(K9592,Table!$A$2:$C$121,2,0)</f>
        <v>16</v>
      </c>
      <c r="N9592" s="26">
        <f>VLOOKUP(K9592,Table!$A$2:$C$121,3,0)</f>
        <v>4</v>
      </c>
      <c r="O9592" s="13" t="str">
        <f>VLOOKUP(A9592,Table!$U$1:$V$230,2,0)</f>
        <v>Cubic</v>
      </c>
      <c r="P9592" s="1"/>
    </row>
    <row r="9593" spans="1:16">
      <c r="A9593" s="12">
        <v>225</v>
      </c>
      <c r="B9593" s="12">
        <v>60491</v>
      </c>
      <c r="C9593" s="12" t="s">
        <v>9818</v>
      </c>
      <c r="D9593" s="12" t="s">
        <v>3140</v>
      </c>
      <c r="E9593" s="17" t="s">
        <v>588</v>
      </c>
      <c r="F9593" s="25" t="str">
        <f>LEFT(E9593,MIN(FIND({0,1,2,3,4,5,6,7,8,9},ASC(E9593)&amp;1234567890))-1)</f>
        <v>Tl</v>
      </c>
      <c r="G9593" s="25">
        <f t="shared" si="298"/>
        <v>1</v>
      </c>
      <c r="H9593" s="25">
        <f>VLOOKUP(F9593,Table!$A$2:$C$121,2,0)</f>
        <v>13</v>
      </c>
      <c r="I9593" s="26">
        <f>VLOOKUP(F9593,Table!$A$2:$C$121,3,0)</f>
        <v>6</v>
      </c>
      <c r="J9593" s="17" t="s">
        <v>329</v>
      </c>
      <c r="K9593" s="25" t="str">
        <f>LEFT(J9593,MIN(FIND({0,1,2,3,4,5,6,7,8,9},ASC(J9593)&amp;1234567890))-1)</f>
        <v>I</v>
      </c>
      <c r="L9593" s="25">
        <f t="shared" si="299"/>
        <v>1</v>
      </c>
      <c r="M9593" s="25">
        <f>VLOOKUP(K9593,Table!$A$2:$C$121,2,0)</f>
        <v>17</v>
      </c>
      <c r="N9593" s="26">
        <f>VLOOKUP(K9593,Table!$A$2:$C$121,3,0)</f>
        <v>5</v>
      </c>
      <c r="O9593" s="13" t="str">
        <f>VLOOKUP(A9593,Table!$U$1:$V$230,2,0)</f>
        <v>Cubic</v>
      </c>
      <c r="P9593" s="1"/>
    </row>
    <row r="9594" spans="1:16">
      <c r="A9594" s="12">
        <v>225</v>
      </c>
      <c r="B9594" s="12">
        <v>61628</v>
      </c>
      <c r="C9594" s="12" t="s">
        <v>9818</v>
      </c>
      <c r="D9594" s="12" t="s">
        <v>15318</v>
      </c>
      <c r="E9594" s="17" t="s">
        <v>50</v>
      </c>
      <c r="F9594" s="25" t="str">
        <f>LEFT(E9594,MIN(FIND({0,1,2,3,4,5,6,7,8,9},ASC(E9594)&amp;1234567890))-1)</f>
        <v>Ti</v>
      </c>
      <c r="G9594" s="25">
        <f t="shared" si="298"/>
        <v>1</v>
      </c>
      <c r="H9594" s="25">
        <f>VLOOKUP(F9594,Table!$A$2:$C$121,2,0)</f>
        <v>4</v>
      </c>
      <c r="I9594" s="26">
        <f>VLOOKUP(F9594,Table!$A$2:$C$121,3,0)</f>
        <v>4</v>
      </c>
      <c r="J9594" s="17" t="s">
        <v>15353</v>
      </c>
      <c r="K9594" s="25" t="str">
        <f>LEFT(J9594,MIN(FIND({0,1,2,3,4,5,6,7,8,9},ASC(J9594)&amp;1234567890))-1)</f>
        <v>O</v>
      </c>
      <c r="L9594" s="25">
        <f t="shared" si="299"/>
        <v>0.89</v>
      </c>
      <c r="M9594" s="25">
        <f>VLOOKUP(K9594,Table!$A$2:$C$121,2,0)</f>
        <v>16</v>
      </c>
      <c r="N9594" s="26">
        <f>VLOOKUP(K9594,Table!$A$2:$C$121,3,0)</f>
        <v>2</v>
      </c>
      <c r="O9594" s="13" t="str">
        <f>VLOOKUP(A9594,Table!$U$1:$V$230,2,0)</f>
        <v>Cubic</v>
      </c>
      <c r="P9594" s="1"/>
    </row>
    <row r="9595" spans="1:16">
      <c r="A9595" s="12">
        <v>225</v>
      </c>
      <c r="B9595" s="12">
        <v>72955</v>
      </c>
      <c r="C9595" s="12" t="s">
        <v>9818</v>
      </c>
      <c r="D9595" s="12" t="s">
        <v>10248</v>
      </c>
      <c r="E9595" s="17" t="s">
        <v>377</v>
      </c>
      <c r="F9595" s="25" t="str">
        <f>LEFT(E9595,MIN(FIND({0,1,2,3,4,5,6,7,8,9},ASC(E9595)&amp;1234567890))-1)</f>
        <v>Zr</v>
      </c>
      <c r="G9595" s="25">
        <f t="shared" si="298"/>
        <v>1</v>
      </c>
      <c r="H9595" s="25">
        <f>VLOOKUP(F9595,Table!$A$2:$C$121,2,0)</f>
        <v>4</v>
      </c>
      <c r="I9595" s="26">
        <f>VLOOKUP(F9595,Table!$A$2:$C$121,3,0)</f>
        <v>5</v>
      </c>
      <c r="J9595" s="17" t="s">
        <v>12294</v>
      </c>
      <c r="K9595" s="25" t="str">
        <f>LEFT(J9595,MIN(FIND({0,1,2,3,4,5,6,7,8,9},ASC(J9595)&amp;1234567890))-1)</f>
        <v>O</v>
      </c>
      <c r="L9595" s="25">
        <f t="shared" si="299"/>
        <v>2.12</v>
      </c>
      <c r="M9595" s="25">
        <f>VLOOKUP(K9595,Table!$A$2:$C$121,2,0)</f>
        <v>16</v>
      </c>
      <c r="N9595" s="26">
        <f>VLOOKUP(K9595,Table!$A$2:$C$121,3,0)</f>
        <v>2</v>
      </c>
      <c r="O9595" s="13" t="str">
        <f>VLOOKUP(A9595,Table!$U$1:$V$230,2,0)</f>
        <v>Cubic</v>
      </c>
      <c r="P9595" s="1"/>
    </row>
    <row r="9596" spans="1:16">
      <c r="A9596" s="12">
        <v>225</v>
      </c>
      <c r="B9596" s="12">
        <v>72956</v>
      </c>
      <c r="C9596" s="12" t="s">
        <v>9818</v>
      </c>
      <c r="D9596" s="12" t="s">
        <v>10249</v>
      </c>
      <c r="E9596" s="17" t="s">
        <v>377</v>
      </c>
      <c r="F9596" s="25" t="str">
        <f>LEFT(E9596,MIN(FIND({0,1,2,3,4,5,6,7,8,9},ASC(E9596)&amp;1234567890))-1)</f>
        <v>Zr</v>
      </c>
      <c r="G9596" s="25">
        <f t="shared" si="298"/>
        <v>1</v>
      </c>
      <c r="H9596" s="25">
        <f>VLOOKUP(F9596,Table!$A$2:$C$121,2,0)</f>
        <v>4</v>
      </c>
      <c r="I9596" s="26">
        <f>VLOOKUP(F9596,Table!$A$2:$C$121,3,0)</f>
        <v>5</v>
      </c>
      <c r="J9596" s="17" t="s">
        <v>14390</v>
      </c>
      <c r="K9596" s="25" t="str">
        <f>LEFT(J9596,MIN(FIND({0,1,2,3,4,5,6,7,8,9},ASC(J9596)&amp;1234567890))-1)</f>
        <v>O</v>
      </c>
      <c r="L9596" s="25">
        <f t="shared" si="299"/>
        <v>1.87</v>
      </c>
      <c r="M9596" s="25">
        <f>VLOOKUP(K9596,Table!$A$2:$C$121,2,0)</f>
        <v>16</v>
      </c>
      <c r="N9596" s="26">
        <f>VLOOKUP(K9596,Table!$A$2:$C$121,3,0)</f>
        <v>2</v>
      </c>
      <c r="O9596" s="13" t="str">
        <f>VLOOKUP(A9596,Table!$U$1:$V$230,2,0)</f>
        <v>Cubic</v>
      </c>
      <c r="P9596" s="1"/>
    </row>
    <row r="9597" spans="1:16">
      <c r="A9597" s="12">
        <v>225</v>
      </c>
      <c r="B9597" s="12">
        <v>77652</v>
      </c>
      <c r="C9597" s="12" t="s">
        <v>9818</v>
      </c>
      <c r="D9597" s="12" t="s">
        <v>10250</v>
      </c>
      <c r="E9597" s="17" t="s">
        <v>11332</v>
      </c>
      <c r="F9597" s="25" t="str">
        <f>LEFT(E9597,MIN(FIND({0,1,2,3,4,5,6,7,8,9},ASC(E9597)&amp;1234567890))-1)</f>
        <v>Pr</v>
      </c>
      <c r="G9597" s="25">
        <f t="shared" si="298"/>
        <v>1</v>
      </c>
      <c r="H9597" s="25">
        <f>VLOOKUP(F9597,Table!$A$2:$C$121,2,0)</f>
        <v>3</v>
      </c>
      <c r="I9597" s="26">
        <f>VLOOKUP(F9597,Table!$A$2:$C$121,3,0)</f>
        <v>6</v>
      </c>
      <c r="J9597" s="17" t="s">
        <v>371</v>
      </c>
      <c r="K9597" s="25" t="str">
        <f>LEFT(J9597,MIN(FIND({0,1,2,3,4,5,6,7,8,9},ASC(J9597)&amp;1234567890))-1)</f>
        <v>O</v>
      </c>
      <c r="L9597" s="25">
        <f t="shared" si="299"/>
        <v>1</v>
      </c>
      <c r="M9597" s="25">
        <f>VLOOKUP(K9597,Table!$A$2:$C$121,2,0)</f>
        <v>16</v>
      </c>
      <c r="N9597" s="26">
        <f>VLOOKUP(K9597,Table!$A$2:$C$121,3,0)</f>
        <v>2</v>
      </c>
      <c r="O9597" s="13" t="str">
        <f>VLOOKUP(A9597,Table!$U$1:$V$230,2,0)</f>
        <v>Cubic</v>
      </c>
      <c r="P9597" s="1"/>
    </row>
    <row r="9598" spans="1:16">
      <c r="A9598" s="12">
        <v>225</v>
      </c>
      <c r="B9598" s="12">
        <v>77683</v>
      </c>
      <c r="C9598" s="12" t="s">
        <v>9818</v>
      </c>
      <c r="D9598" s="12" t="s">
        <v>10251</v>
      </c>
      <c r="E9598" s="17" t="s">
        <v>60</v>
      </c>
      <c r="F9598" s="25" t="str">
        <f>LEFT(E9598,MIN(FIND({0,1,2,3,4,5,6,7,8,9},ASC(E9598)&amp;1234567890))-1)</f>
        <v>Sm</v>
      </c>
      <c r="G9598" s="25">
        <f t="shared" si="298"/>
        <v>2</v>
      </c>
      <c r="H9598" s="25">
        <f>VLOOKUP(F9598,Table!$A$2:$C$121,2,0)</f>
        <v>3</v>
      </c>
      <c r="I9598" s="26">
        <f>VLOOKUP(F9598,Table!$A$2:$C$121,3,0)</f>
        <v>6</v>
      </c>
      <c r="J9598" s="17" t="s">
        <v>371</v>
      </c>
      <c r="K9598" s="25" t="str">
        <f>LEFT(J9598,MIN(FIND({0,1,2,3,4,5,6,7,8,9},ASC(J9598)&amp;1234567890))-1)</f>
        <v>O</v>
      </c>
      <c r="L9598" s="25">
        <f t="shared" si="299"/>
        <v>1</v>
      </c>
      <c r="M9598" s="25">
        <f>VLOOKUP(K9598,Table!$A$2:$C$121,2,0)</f>
        <v>16</v>
      </c>
      <c r="N9598" s="26">
        <f>VLOOKUP(K9598,Table!$A$2:$C$121,3,0)</f>
        <v>2</v>
      </c>
      <c r="O9598" s="13" t="str">
        <f>VLOOKUP(A9598,Table!$U$1:$V$230,2,0)</f>
        <v>Cubic</v>
      </c>
      <c r="P9598" s="1"/>
    </row>
    <row r="9599" spans="1:16">
      <c r="A9599" s="12">
        <v>225</v>
      </c>
      <c r="B9599" s="12">
        <v>102625</v>
      </c>
      <c r="C9599" s="12" t="s">
        <v>9818</v>
      </c>
      <c r="D9599" s="12" t="s">
        <v>10252</v>
      </c>
      <c r="E9599" s="17" t="s">
        <v>11523</v>
      </c>
      <c r="F9599" s="25" t="str">
        <f>LEFT(E9599,MIN(FIND({0,1,2,3,4,5,6,7,8,9},ASC(E9599)&amp;1234567890))-1)</f>
        <v>Co</v>
      </c>
      <c r="G9599" s="25">
        <f t="shared" si="298"/>
        <v>3</v>
      </c>
      <c r="H9599" s="25">
        <f>VLOOKUP(F9599,Table!$A$2:$C$121,2,0)</f>
        <v>9</v>
      </c>
      <c r="I9599" s="26">
        <f>VLOOKUP(F9599,Table!$A$2:$C$121,3,0)</f>
        <v>4</v>
      </c>
      <c r="J9599" s="17" t="s">
        <v>539</v>
      </c>
      <c r="K9599" s="25" t="str">
        <f>LEFT(J9599,MIN(FIND({0,1,2,3,4,5,6,7,8,9},ASC(J9599)&amp;1234567890))-1)</f>
        <v>Pt</v>
      </c>
      <c r="L9599" s="25">
        <f t="shared" si="299"/>
        <v>1</v>
      </c>
      <c r="M9599" s="25">
        <f>VLOOKUP(K9599,Table!$A$2:$C$121,2,0)</f>
        <v>10</v>
      </c>
      <c r="N9599" s="26">
        <f>VLOOKUP(K9599,Table!$A$2:$C$121,3,0)</f>
        <v>6</v>
      </c>
      <c r="O9599" s="13" t="str">
        <f>VLOOKUP(A9599,Table!$U$1:$V$230,2,0)</f>
        <v>Cubic</v>
      </c>
      <c r="P9599" s="1"/>
    </row>
    <row r="9600" spans="1:16">
      <c r="A9600" s="12">
        <v>225</v>
      </c>
      <c r="B9600" s="12">
        <v>102744</v>
      </c>
      <c r="C9600" s="12" t="s">
        <v>9818</v>
      </c>
      <c r="D9600" s="12" t="s">
        <v>10253</v>
      </c>
      <c r="E9600" s="17" t="s">
        <v>14391</v>
      </c>
      <c r="F9600" s="25" t="str">
        <f>LEFT(E9600,MIN(FIND({0,1,2,3,4,5,6,7,8,9},ASC(E9600)&amp;1234567890))-1)</f>
        <v>Co</v>
      </c>
      <c r="G9600" s="25">
        <f t="shared" si="298"/>
        <v>23</v>
      </c>
      <c r="H9600" s="25">
        <f>VLOOKUP(F9600,Table!$A$2:$C$121,2,0)</f>
        <v>9</v>
      </c>
      <c r="I9600" s="26">
        <f>VLOOKUP(F9600,Table!$A$2:$C$121,3,0)</f>
        <v>4</v>
      </c>
      <c r="J9600" s="17" t="s">
        <v>12779</v>
      </c>
      <c r="K9600" s="25" t="str">
        <f>LEFT(J9600,MIN(FIND({0,1,2,3,4,5,6,7,8,9},ASC(J9600)&amp;1234567890))-1)</f>
        <v>Zr</v>
      </c>
      <c r="L9600" s="25">
        <f t="shared" si="299"/>
        <v>6</v>
      </c>
      <c r="M9600" s="25">
        <f>VLOOKUP(K9600,Table!$A$2:$C$121,2,0)</f>
        <v>4</v>
      </c>
      <c r="N9600" s="26">
        <f>VLOOKUP(K9600,Table!$A$2:$C$121,3,0)</f>
        <v>5</v>
      </c>
      <c r="O9600" s="13" t="str">
        <f>VLOOKUP(A9600,Table!$U$1:$V$230,2,0)</f>
        <v>Cubic</v>
      </c>
      <c r="P9600" s="1"/>
    </row>
    <row r="9601" spans="1:16">
      <c r="A9601" s="12">
        <v>225</v>
      </c>
      <c r="B9601" s="12">
        <v>103050</v>
      </c>
      <c r="C9601" s="12" t="s">
        <v>9818</v>
      </c>
      <c r="D9601" s="12" t="s">
        <v>10254</v>
      </c>
      <c r="E9601" s="17" t="s">
        <v>14392</v>
      </c>
      <c r="F9601" s="25" t="str">
        <f>LEFT(E9601,MIN(FIND({0,1,2,3,4,5,6,7,8,9},ASC(E9601)&amp;1234567890))-1)</f>
        <v>Cu</v>
      </c>
      <c r="G9601" s="25">
        <f t="shared" si="298"/>
        <v>0.96870000000000001</v>
      </c>
      <c r="H9601" s="25">
        <f>VLOOKUP(F9601,Table!$A$2:$C$121,2,0)</f>
        <v>11</v>
      </c>
      <c r="I9601" s="26">
        <f>VLOOKUP(F9601,Table!$A$2:$C$121,3,0)</f>
        <v>4</v>
      </c>
      <c r="J9601" s="17" t="s">
        <v>14393</v>
      </c>
      <c r="K9601" s="25" t="str">
        <f>LEFT(J9601,MIN(FIND({0,1,2,3,4,5,6,7,8,9},ASC(J9601)&amp;1234567890))-1)</f>
        <v>Mg</v>
      </c>
      <c r="L9601" s="25">
        <f t="shared" si="299"/>
        <v>3.1300000000000001E-2</v>
      </c>
      <c r="M9601" s="25">
        <f>VLOOKUP(K9601,Table!$A$2:$C$121,2,0)</f>
        <v>2</v>
      </c>
      <c r="N9601" s="26">
        <f>VLOOKUP(K9601,Table!$A$2:$C$121,3,0)</f>
        <v>3</v>
      </c>
      <c r="O9601" s="13" t="str">
        <f>VLOOKUP(A9601,Table!$U$1:$V$230,2,0)</f>
        <v>Cubic</v>
      </c>
      <c r="P9601" s="1"/>
    </row>
    <row r="9602" spans="1:16">
      <c r="A9602" s="12">
        <v>225</v>
      </c>
      <c r="B9602" s="12">
        <v>103135</v>
      </c>
      <c r="C9602" s="12" t="s">
        <v>9818</v>
      </c>
      <c r="D9602" s="12" t="s">
        <v>10255</v>
      </c>
      <c r="E9602" s="17" t="s">
        <v>14394</v>
      </c>
      <c r="F9602" s="25" t="str">
        <f>LEFT(E9602,MIN(FIND({0,1,2,3,4,5,6,7,8,9},ASC(E9602)&amp;1234567890))-1)</f>
        <v>Cu</v>
      </c>
      <c r="G9602" s="25">
        <f t="shared" ref="G9602:G9665" si="300">IF(SUBSTITUTE(E9602,F9602,"")="",1,SUBSTITUTE(E9602,F9602,""))*1</f>
        <v>0.92300000000000004</v>
      </c>
      <c r="H9602" s="25">
        <f>VLOOKUP(F9602,Table!$A$2:$C$121,2,0)</f>
        <v>11</v>
      </c>
      <c r="I9602" s="26">
        <f>VLOOKUP(F9602,Table!$A$2:$C$121,3,0)</f>
        <v>4</v>
      </c>
      <c r="J9602" s="17" t="s">
        <v>14395</v>
      </c>
      <c r="K9602" s="25" t="str">
        <f>LEFT(J9602,MIN(FIND({0,1,2,3,4,5,6,7,8,9},ASC(J9602)&amp;1234567890))-1)</f>
        <v>Ti</v>
      </c>
      <c r="L9602" s="25">
        <f t="shared" ref="L9602:L9665" si="301">IF(SUBSTITUTE(J9602,K9602,"")="",1,SUBSTITUTE(J9602,K9602,""))*1</f>
        <v>7.6999999999999999E-2</v>
      </c>
      <c r="M9602" s="25">
        <f>VLOOKUP(K9602,Table!$A$2:$C$121,2,0)</f>
        <v>4</v>
      </c>
      <c r="N9602" s="26">
        <f>VLOOKUP(K9602,Table!$A$2:$C$121,3,0)</f>
        <v>4</v>
      </c>
      <c r="O9602" s="13" t="str">
        <f>VLOOKUP(A9602,Table!$U$1:$V$230,2,0)</f>
        <v>Cubic</v>
      </c>
      <c r="P9602" s="1"/>
    </row>
    <row r="9603" spans="1:16">
      <c r="A9603" s="12">
        <v>225</v>
      </c>
      <c r="B9603" s="12">
        <v>103217</v>
      </c>
      <c r="C9603" s="12" t="s">
        <v>9818</v>
      </c>
      <c r="D9603" s="12" t="s">
        <v>10256</v>
      </c>
      <c r="E9603" s="17" t="s">
        <v>11509</v>
      </c>
      <c r="F9603" s="25" t="str">
        <f>LEFT(E9603,MIN(FIND({0,1,2,3,4,5,6,7,8,9},ASC(E9603)&amp;1234567890))-1)</f>
        <v>Er</v>
      </c>
      <c r="G9603" s="25">
        <f t="shared" si="300"/>
        <v>6</v>
      </c>
      <c r="H9603" s="25">
        <f>VLOOKUP(F9603,Table!$A$2:$C$121,2,0)</f>
        <v>3</v>
      </c>
      <c r="I9603" s="26">
        <f>VLOOKUP(F9603,Table!$A$2:$C$121,3,0)</f>
        <v>6</v>
      </c>
      <c r="J9603" s="17" t="s">
        <v>14396</v>
      </c>
      <c r="K9603" s="25" t="str">
        <f>LEFT(J9603,MIN(FIND({0,1,2,3,4,5,6,7,8,9},ASC(J9603)&amp;1234567890))-1)</f>
        <v>Fe</v>
      </c>
      <c r="L9603" s="25">
        <f t="shared" si="301"/>
        <v>23</v>
      </c>
      <c r="M9603" s="25">
        <f>VLOOKUP(K9603,Table!$A$2:$C$121,2,0)</f>
        <v>8</v>
      </c>
      <c r="N9603" s="26">
        <f>VLOOKUP(K9603,Table!$A$2:$C$121,3,0)</f>
        <v>4</v>
      </c>
      <c r="O9603" s="13" t="str">
        <f>VLOOKUP(A9603,Table!$U$1:$V$230,2,0)</f>
        <v>Cubic</v>
      </c>
      <c r="P9603" s="1"/>
    </row>
    <row r="9604" spans="1:16">
      <c r="A9604" s="12">
        <v>225</v>
      </c>
      <c r="B9604" s="12">
        <v>103243</v>
      </c>
      <c r="C9604" s="12" t="s">
        <v>9818</v>
      </c>
      <c r="D9604" s="12" t="s">
        <v>10257</v>
      </c>
      <c r="E9604" s="17" t="s">
        <v>11542</v>
      </c>
      <c r="F9604" s="25" t="str">
        <f>LEFT(E9604,MIN(FIND({0,1,2,3,4,5,6,7,8,9},ASC(E9604)&amp;1234567890))-1)</f>
        <v>Er</v>
      </c>
      <c r="G9604" s="25">
        <f t="shared" si="300"/>
        <v>1</v>
      </c>
      <c r="H9604" s="25">
        <f>VLOOKUP(F9604,Table!$A$2:$C$121,2,0)</f>
        <v>3</v>
      </c>
      <c r="I9604" s="26">
        <f>VLOOKUP(F9604,Table!$A$2:$C$121,3,0)</f>
        <v>6</v>
      </c>
      <c r="J9604" s="17" t="s">
        <v>11764</v>
      </c>
      <c r="K9604" s="25" t="str">
        <f>LEFT(J9604,MIN(FIND({0,1,2,3,4,5,6,7,8,9},ASC(J9604)&amp;1234567890))-1)</f>
        <v>H</v>
      </c>
      <c r="L9604" s="25">
        <f t="shared" si="301"/>
        <v>2</v>
      </c>
      <c r="M9604" s="25">
        <f>VLOOKUP(K9604,Table!$A$2:$C$121,2,0)</f>
        <v>1</v>
      </c>
      <c r="N9604" s="26">
        <f>VLOOKUP(K9604,Table!$A$2:$C$121,3,0)</f>
        <v>1</v>
      </c>
      <c r="O9604" s="13" t="str">
        <f>VLOOKUP(A9604,Table!$U$1:$V$230,2,0)</f>
        <v>Cubic</v>
      </c>
      <c r="P9604" s="1"/>
    </row>
    <row r="9605" spans="1:16">
      <c r="A9605" s="12">
        <v>225</v>
      </c>
      <c r="B9605" s="12">
        <v>103322</v>
      </c>
      <c r="C9605" s="12" t="s">
        <v>9818</v>
      </c>
      <c r="D9605" s="12" t="s">
        <v>10258</v>
      </c>
      <c r="E9605" s="17" t="s">
        <v>11509</v>
      </c>
      <c r="F9605" s="25" t="str">
        <f>LEFT(E9605,MIN(FIND({0,1,2,3,4,5,6,7,8,9},ASC(E9605)&amp;1234567890))-1)</f>
        <v>Er</v>
      </c>
      <c r="G9605" s="25">
        <f t="shared" si="300"/>
        <v>6</v>
      </c>
      <c r="H9605" s="25">
        <f>VLOOKUP(F9605,Table!$A$2:$C$121,2,0)</f>
        <v>3</v>
      </c>
      <c r="I9605" s="26">
        <f>VLOOKUP(F9605,Table!$A$2:$C$121,3,0)</f>
        <v>6</v>
      </c>
      <c r="J9605" s="17" t="s">
        <v>14397</v>
      </c>
      <c r="K9605" s="25" t="str">
        <f>LEFT(J9605,MIN(FIND({0,1,2,3,4,5,6,7,8,9},ASC(J9605)&amp;1234567890))-1)</f>
        <v>Zn</v>
      </c>
      <c r="L9605" s="25">
        <f t="shared" si="301"/>
        <v>23</v>
      </c>
      <c r="M9605" s="25">
        <f>VLOOKUP(K9605,Table!$A$2:$C$121,2,0)</f>
        <v>12</v>
      </c>
      <c r="N9605" s="26">
        <f>VLOOKUP(K9605,Table!$A$2:$C$121,3,0)</f>
        <v>4</v>
      </c>
      <c r="O9605" s="13" t="str">
        <f>VLOOKUP(A9605,Table!$U$1:$V$230,2,0)</f>
        <v>Cubic</v>
      </c>
      <c r="P9605" s="1"/>
    </row>
    <row r="9606" spans="1:16">
      <c r="A9606" s="12">
        <v>225</v>
      </c>
      <c r="B9606" s="12">
        <v>103324</v>
      </c>
      <c r="C9606" s="12" t="s">
        <v>9818</v>
      </c>
      <c r="D9606" s="12" t="s">
        <v>10259</v>
      </c>
      <c r="E9606" s="17" t="s">
        <v>11333</v>
      </c>
      <c r="F9606" s="25" t="str">
        <f>LEFT(E9606,MIN(FIND({0,1,2,3,4,5,6,7,8,9},ASC(E9606)&amp;1234567890))-1)</f>
        <v>Dy</v>
      </c>
      <c r="G9606" s="25">
        <f t="shared" si="300"/>
        <v>1</v>
      </c>
      <c r="H9606" s="25">
        <f>VLOOKUP(F9606,Table!$A$2:$C$121,2,0)</f>
        <v>3</v>
      </c>
      <c r="I9606" s="26">
        <f>VLOOKUP(F9606,Table!$A$2:$C$121,3,0)</f>
        <v>6</v>
      </c>
      <c r="J9606" s="17" t="s">
        <v>12830</v>
      </c>
      <c r="K9606" s="25" t="str">
        <f>LEFT(J9606,MIN(FIND({0,1,2,3,4,5,6,7,8,9},ASC(J9606)&amp;1234567890))-1)</f>
        <v>Mg</v>
      </c>
      <c r="L9606" s="25">
        <f t="shared" si="301"/>
        <v>3</v>
      </c>
      <c r="M9606" s="25">
        <f>VLOOKUP(K9606,Table!$A$2:$C$121,2,0)</f>
        <v>2</v>
      </c>
      <c r="N9606" s="26">
        <f>VLOOKUP(K9606,Table!$A$2:$C$121,3,0)</f>
        <v>3</v>
      </c>
      <c r="O9606" s="13" t="str">
        <f>VLOOKUP(A9606,Table!$U$1:$V$230,2,0)</f>
        <v>Cubic</v>
      </c>
      <c r="P9606" s="1"/>
    </row>
    <row r="9607" spans="1:16">
      <c r="A9607" s="12">
        <v>225</v>
      </c>
      <c r="B9607" s="12">
        <v>103354</v>
      </c>
      <c r="C9607" s="12" t="s">
        <v>9818</v>
      </c>
      <c r="D9607" s="12" t="s">
        <v>10260</v>
      </c>
      <c r="E9607" s="17" t="s">
        <v>11333</v>
      </c>
      <c r="F9607" s="25" t="str">
        <f>LEFT(E9607,MIN(FIND({0,1,2,3,4,5,6,7,8,9},ASC(E9607)&amp;1234567890))-1)</f>
        <v>Dy</v>
      </c>
      <c r="G9607" s="25">
        <f t="shared" si="300"/>
        <v>1</v>
      </c>
      <c r="H9607" s="25">
        <f>VLOOKUP(F9607,Table!$A$2:$C$121,2,0)</f>
        <v>3</v>
      </c>
      <c r="I9607" s="26">
        <f>VLOOKUP(F9607,Table!$A$2:$C$121,3,0)</f>
        <v>6</v>
      </c>
      <c r="J9607" s="17" t="s">
        <v>11814</v>
      </c>
      <c r="K9607" s="25" t="str">
        <f>LEFT(J9607,MIN(FIND({0,1,2,3,4,5,6,7,8,9},ASC(J9607)&amp;1234567890))-1)</f>
        <v>Po</v>
      </c>
      <c r="L9607" s="25">
        <f t="shared" si="301"/>
        <v>1</v>
      </c>
      <c r="M9607" s="25">
        <f>VLOOKUP(K9607,Table!$A$2:$C$121,2,0)</f>
        <v>16</v>
      </c>
      <c r="N9607" s="26">
        <f>VLOOKUP(K9607,Table!$A$2:$C$121,3,0)</f>
        <v>6</v>
      </c>
      <c r="O9607" s="13" t="str">
        <f>VLOOKUP(A9607,Table!$U$1:$V$230,2,0)</f>
        <v>Cubic</v>
      </c>
      <c r="P9607" s="1"/>
    </row>
    <row r="9608" spans="1:16">
      <c r="A9608" s="12">
        <v>225</v>
      </c>
      <c r="B9608" s="12">
        <v>103429</v>
      </c>
      <c r="C9608" s="12" t="s">
        <v>9818</v>
      </c>
      <c r="D9608" s="12" t="s">
        <v>10261</v>
      </c>
      <c r="E9608" s="17" t="s">
        <v>428</v>
      </c>
      <c r="F9608" s="25" t="str">
        <f>LEFT(E9608,MIN(FIND({0,1,2,3,4,5,6,7,8,9},ASC(E9608)&amp;1234567890))-1)</f>
        <v>Eu</v>
      </c>
      <c r="G9608" s="25">
        <f t="shared" si="300"/>
        <v>1</v>
      </c>
      <c r="H9608" s="25">
        <f>VLOOKUP(F9608,Table!$A$2:$C$121,2,0)</f>
        <v>3</v>
      </c>
      <c r="I9608" s="26">
        <f>VLOOKUP(F9608,Table!$A$2:$C$121,3,0)</f>
        <v>6</v>
      </c>
      <c r="J9608" s="17" t="s">
        <v>11814</v>
      </c>
      <c r="K9608" s="25" t="str">
        <f>LEFT(J9608,MIN(FIND({0,1,2,3,4,5,6,7,8,9},ASC(J9608)&amp;1234567890))-1)</f>
        <v>Po</v>
      </c>
      <c r="L9608" s="25">
        <f t="shared" si="301"/>
        <v>1</v>
      </c>
      <c r="M9608" s="25">
        <f>VLOOKUP(K9608,Table!$A$2:$C$121,2,0)</f>
        <v>16</v>
      </c>
      <c r="N9608" s="26">
        <f>VLOOKUP(K9608,Table!$A$2:$C$121,3,0)</f>
        <v>6</v>
      </c>
      <c r="O9608" s="13" t="str">
        <f>VLOOKUP(A9608,Table!$U$1:$V$230,2,0)</f>
        <v>Cubic</v>
      </c>
      <c r="P9608" s="1"/>
    </row>
    <row r="9609" spans="1:16">
      <c r="A9609" s="12">
        <v>225</v>
      </c>
      <c r="B9609" s="12">
        <v>103503</v>
      </c>
      <c r="C9609" s="12" t="s">
        <v>9818</v>
      </c>
      <c r="D9609" s="12" t="s">
        <v>10262</v>
      </c>
      <c r="E9609" s="17" t="s">
        <v>14396</v>
      </c>
      <c r="F9609" s="25" t="str">
        <f>LEFT(E9609,MIN(FIND({0,1,2,3,4,5,6,7,8,9},ASC(E9609)&amp;1234567890))-1)</f>
        <v>Fe</v>
      </c>
      <c r="G9609" s="25">
        <f t="shared" si="300"/>
        <v>23</v>
      </c>
      <c r="H9609" s="25">
        <f>VLOOKUP(F9609,Table!$A$2:$C$121,2,0)</f>
        <v>8</v>
      </c>
      <c r="I9609" s="26">
        <f>VLOOKUP(F9609,Table!$A$2:$C$121,3,0)</f>
        <v>4</v>
      </c>
      <c r="J9609" s="17" t="s">
        <v>14398</v>
      </c>
      <c r="K9609" s="25" t="str">
        <f>LEFT(J9609,MIN(FIND({0,1,2,3,4,5,6,7,8,9},ASC(J9609)&amp;1234567890))-1)</f>
        <v>Ho</v>
      </c>
      <c r="L9609" s="25">
        <f t="shared" si="301"/>
        <v>6</v>
      </c>
      <c r="M9609" s="25">
        <f>VLOOKUP(K9609,Table!$A$2:$C$121,2,0)</f>
        <v>3</v>
      </c>
      <c r="N9609" s="26">
        <f>VLOOKUP(K9609,Table!$A$2:$C$121,3,0)</f>
        <v>6</v>
      </c>
      <c r="O9609" s="13" t="str">
        <f>VLOOKUP(A9609,Table!$U$1:$V$230,2,0)</f>
        <v>Cubic</v>
      </c>
      <c r="P9609" s="1"/>
    </row>
    <row r="9610" spans="1:16">
      <c r="A9610" s="12">
        <v>225</v>
      </c>
      <c r="B9610" s="12">
        <v>103556</v>
      </c>
      <c r="C9610" s="12" t="s">
        <v>9818</v>
      </c>
      <c r="D9610" s="12" t="s">
        <v>609</v>
      </c>
      <c r="E9610" s="17" t="s">
        <v>33</v>
      </c>
      <c r="F9610" s="25" t="str">
        <f>LEFT(E9610,MIN(FIND({0,1,2,3,4,5,6,7,8,9},ASC(E9610)&amp;1234567890))-1)</f>
        <v>Fe</v>
      </c>
      <c r="G9610" s="25">
        <f t="shared" si="300"/>
        <v>1</v>
      </c>
      <c r="H9610" s="25">
        <f>VLOOKUP(F9610,Table!$A$2:$C$121,2,0)</f>
        <v>8</v>
      </c>
      <c r="I9610" s="26">
        <f>VLOOKUP(F9610,Table!$A$2:$C$121,3,0)</f>
        <v>4</v>
      </c>
      <c r="J9610" s="17" t="s">
        <v>66</v>
      </c>
      <c r="K9610" s="25" t="str">
        <f>LEFT(J9610,MIN(FIND({0,1,2,3,4,5,6,7,8,9},ASC(J9610)&amp;1234567890))-1)</f>
        <v>Ni</v>
      </c>
      <c r="L9610" s="25">
        <f t="shared" si="301"/>
        <v>1</v>
      </c>
      <c r="M9610" s="25">
        <f>VLOOKUP(K9610,Table!$A$2:$C$121,2,0)</f>
        <v>10</v>
      </c>
      <c r="N9610" s="26">
        <f>VLOOKUP(K9610,Table!$A$2:$C$121,3,0)</f>
        <v>4</v>
      </c>
      <c r="O9610" s="13" t="str">
        <f>VLOOKUP(A9610,Table!$U$1:$V$230,2,0)</f>
        <v>Cubic</v>
      </c>
      <c r="P9610" s="1"/>
    </row>
    <row r="9611" spans="1:16">
      <c r="A9611" s="12">
        <v>225</v>
      </c>
      <c r="B9611" s="12">
        <v>103580</v>
      </c>
      <c r="C9611" s="12" t="s">
        <v>9818</v>
      </c>
      <c r="D9611" s="12" t="s">
        <v>15390</v>
      </c>
      <c r="E9611" s="17" t="s">
        <v>15389</v>
      </c>
      <c r="F9611" s="25" t="str">
        <f>LEFT(E9611,MIN(FIND({0,1,2,3,4,5,6,7,8,9},ASC(E9611)&amp;1234567890))-1)</f>
        <v>Fe</v>
      </c>
      <c r="G9611" s="25">
        <f t="shared" si="300"/>
        <v>0.92400000000000004</v>
      </c>
      <c r="H9611" s="25">
        <f>VLOOKUP(F9611,Table!$A$2:$C$121,2,0)</f>
        <v>8</v>
      </c>
      <c r="I9611" s="26">
        <f>VLOOKUP(F9611,Table!$A$2:$C$121,3,0)</f>
        <v>4</v>
      </c>
      <c r="J9611" s="17" t="s">
        <v>371</v>
      </c>
      <c r="K9611" s="25" t="str">
        <f>LEFT(J9611,MIN(FIND({0,1,2,3,4,5,6,7,8,9},ASC(J9611)&amp;1234567890))-1)</f>
        <v>O</v>
      </c>
      <c r="L9611" s="25">
        <f t="shared" si="301"/>
        <v>1</v>
      </c>
      <c r="M9611" s="25">
        <f>VLOOKUP(K9611,Table!$A$2:$C$121,2,0)</f>
        <v>16</v>
      </c>
      <c r="N9611" s="26">
        <f>VLOOKUP(K9611,Table!$A$2:$C$121,3,0)</f>
        <v>2</v>
      </c>
      <c r="O9611" s="13" t="str">
        <f>VLOOKUP(A9611,Table!$U$1:$V$230,2,0)</f>
        <v>Cubic</v>
      </c>
      <c r="P9611" s="1"/>
    </row>
    <row r="9612" spans="1:16">
      <c r="A9612" s="12">
        <v>225</v>
      </c>
      <c r="B9612" s="12">
        <v>103701</v>
      </c>
      <c r="C9612" s="12" t="s">
        <v>9818</v>
      </c>
      <c r="D9612" s="12" t="s">
        <v>10263</v>
      </c>
      <c r="E9612" s="17" t="s">
        <v>14396</v>
      </c>
      <c r="F9612" s="25" t="str">
        <f>LEFT(E9612,MIN(FIND({0,1,2,3,4,5,6,7,8,9},ASC(E9612)&amp;1234567890))-1)</f>
        <v>Fe</v>
      </c>
      <c r="G9612" s="25">
        <f t="shared" si="300"/>
        <v>23</v>
      </c>
      <c r="H9612" s="25">
        <f>VLOOKUP(F9612,Table!$A$2:$C$121,2,0)</f>
        <v>8</v>
      </c>
      <c r="I9612" s="26">
        <f>VLOOKUP(F9612,Table!$A$2:$C$121,3,0)</f>
        <v>4</v>
      </c>
      <c r="J9612" s="17" t="s">
        <v>604</v>
      </c>
      <c r="K9612" s="25" t="str">
        <f>LEFT(J9612,MIN(FIND({0,1,2,3,4,5,6,7,8,9},ASC(J9612)&amp;1234567890))-1)</f>
        <v>Y</v>
      </c>
      <c r="L9612" s="25">
        <f t="shared" si="301"/>
        <v>6</v>
      </c>
      <c r="M9612" s="25">
        <f>VLOOKUP(K9612,Table!$A$2:$C$121,2,0)</f>
        <v>3</v>
      </c>
      <c r="N9612" s="26">
        <f>VLOOKUP(K9612,Table!$A$2:$C$121,3,0)</f>
        <v>5</v>
      </c>
      <c r="O9612" s="13" t="str">
        <f>VLOOKUP(A9612,Table!$U$1:$V$230,2,0)</f>
        <v>Cubic</v>
      </c>
      <c r="P9612" s="1"/>
    </row>
    <row r="9613" spans="1:16">
      <c r="A9613" s="12">
        <v>225</v>
      </c>
      <c r="B9613" s="12">
        <v>103706</v>
      </c>
      <c r="C9613" s="12" t="s">
        <v>9818</v>
      </c>
      <c r="D9613" s="12" t="s">
        <v>10264</v>
      </c>
      <c r="E9613" s="17" t="s">
        <v>14396</v>
      </c>
      <c r="F9613" s="25" t="str">
        <f>LEFT(E9613,MIN(FIND({0,1,2,3,4,5,6,7,8,9},ASC(E9613)&amp;1234567890))-1)</f>
        <v>Fe</v>
      </c>
      <c r="G9613" s="25">
        <f t="shared" si="300"/>
        <v>23</v>
      </c>
      <c r="H9613" s="25">
        <f>VLOOKUP(F9613,Table!$A$2:$C$121,2,0)</f>
        <v>8</v>
      </c>
      <c r="I9613" s="26">
        <f>VLOOKUP(F9613,Table!$A$2:$C$121,3,0)</f>
        <v>4</v>
      </c>
      <c r="J9613" s="17" t="s">
        <v>401</v>
      </c>
      <c r="K9613" s="25" t="str">
        <f>LEFT(J9613,MIN(FIND({0,1,2,3,4,5,6,7,8,9},ASC(J9613)&amp;1234567890))-1)</f>
        <v>Yb</v>
      </c>
      <c r="L9613" s="25">
        <f t="shared" si="301"/>
        <v>6</v>
      </c>
      <c r="M9613" s="25">
        <f>VLOOKUP(K9613,Table!$A$2:$C$121,2,0)</f>
        <v>3</v>
      </c>
      <c r="N9613" s="26">
        <f>VLOOKUP(K9613,Table!$A$2:$C$121,3,0)</f>
        <v>6</v>
      </c>
      <c r="O9613" s="13" t="str">
        <f>VLOOKUP(A9613,Table!$U$1:$V$230,2,0)</f>
        <v>Cubic</v>
      </c>
      <c r="P9613" s="1"/>
    </row>
    <row r="9614" spans="1:16">
      <c r="A9614" s="12">
        <v>225</v>
      </c>
      <c r="B9614" s="12">
        <v>103716</v>
      </c>
      <c r="C9614" s="12" t="s">
        <v>9818</v>
      </c>
      <c r="D9614" s="12" t="s">
        <v>10265</v>
      </c>
      <c r="E9614" s="17" t="s">
        <v>14396</v>
      </c>
      <c r="F9614" s="25" t="str">
        <f>LEFT(E9614,MIN(FIND({0,1,2,3,4,5,6,7,8,9},ASC(E9614)&amp;1234567890))-1)</f>
        <v>Fe</v>
      </c>
      <c r="G9614" s="25">
        <f t="shared" si="300"/>
        <v>23</v>
      </c>
      <c r="H9614" s="25">
        <f>VLOOKUP(F9614,Table!$A$2:$C$121,2,0)</f>
        <v>8</v>
      </c>
      <c r="I9614" s="26">
        <f>VLOOKUP(F9614,Table!$A$2:$C$121,3,0)</f>
        <v>4</v>
      </c>
      <c r="J9614" s="17" t="s">
        <v>12779</v>
      </c>
      <c r="K9614" s="25" t="str">
        <f>LEFT(J9614,MIN(FIND({0,1,2,3,4,5,6,7,8,9},ASC(J9614)&amp;1234567890))-1)</f>
        <v>Zr</v>
      </c>
      <c r="L9614" s="25">
        <f t="shared" si="301"/>
        <v>6</v>
      </c>
      <c r="M9614" s="25">
        <f>VLOOKUP(K9614,Table!$A$2:$C$121,2,0)</f>
        <v>4</v>
      </c>
      <c r="N9614" s="26">
        <f>VLOOKUP(K9614,Table!$A$2:$C$121,3,0)</f>
        <v>5</v>
      </c>
      <c r="O9614" s="13" t="str">
        <f>VLOOKUP(A9614,Table!$U$1:$V$230,2,0)</f>
        <v>Cubic</v>
      </c>
      <c r="P9614" s="1"/>
    </row>
    <row r="9615" spans="1:16">
      <c r="A9615" s="12">
        <v>225</v>
      </c>
      <c r="B9615" s="12">
        <v>103858</v>
      </c>
      <c r="C9615" s="12" t="s">
        <v>9818</v>
      </c>
      <c r="D9615" s="12" t="s">
        <v>10266</v>
      </c>
      <c r="E9615" s="17" t="s">
        <v>14399</v>
      </c>
      <c r="F9615" s="25" t="str">
        <f>LEFT(E9615,MIN(FIND({0,1,2,3,4,5,6,7,8,9},ASC(E9615)&amp;1234567890))-1)</f>
        <v>Ga</v>
      </c>
      <c r="G9615" s="25">
        <f t="shared" si="300"/>
        <v>1.1200000000000001</v>
      </c>
      <c r="H9615" s="25">
        <f>VLOOKUP(F9615,Table!$A$2:$C$121,2,0)</f>
        <v>13</v>
      </c>
      <c r="I9615" s="26">
        <f>VLOOKUP(F9615,Table!$A$2:$C$121,3,0)</f>
        <v>4</v>
      </c>
      <c r="J9615" s="17" t="s">
        <v>14400</v>
      </c>
      <c r="K9615" s="25" t="str">
        <f>LEFT(J9615,MIN(FIND({0,1,2,3,4,5,6,7,8,9},ASC(J9615)&amp;1234567890))-1)</f>
        <v>Ni</v>
      </c>
      <c r="L9615" s="25">
        <f t="shared" si="301"/>
        <v>2.88</v>
      </c>
      <c r="M9615" s="25">
        <f>VLOOKUP(K9615,Table!$A$2:$C$121,2,0)</f>
        <v>10</v>
      </c>
      <c r="N9615" s="26">
        <f>VLOOKUP(K9615,Table!$A$2:$C$121,3,0)</f>
        <v>4</v>
      </c>
      <c r="O9615" s="13" t="str">
        <f>VLOOKUP(A9615,Table!$U$1:$V$230,2,0)</f>
        <v>Cubic</v>
      </c>
      <c r="P9615" s="1"/>
    </row>
    <row r="9616" spans="1:16">
      <c r="A9616" s="12">
        <v>225</v>
      </c>
      <c r="B9616" s="12">
        <v>103925</v>
      </c>
      <c r="C9616" s="12" t="s">
        <v>9818</v>
      </c>
      <c r="D9616" s="12" t="s">
        <v>10267</v>
      </c>
      <c r="E9616" s="17" t="s">
        <v>11409</v>
      </c>
      <c r="F9616" s="25" t="str">
        <f>LEFT(E9616,MIN(FIND({0,1,2,3,4,5,6,7,8,9},ASC(E9616)&amp;1234567890))-1)</f>
        <v>Ga</v>
      </c>
      <c r="G9616" s="25">
        <f t="shared" si="300"/>
        <v>2</v>
      </c>
      <c r="H9616" s="25">
        <f>VLOOKUP(F9616,Table!$A$2:$C$121,2,0)</f>
        <v>13</v>
      </c>
      <c r="I9616" s="26">
        <f>VLOOKUP(F9616,Table!$A$2:$C$121,3,0)</f>
        <v>4</v>
      </c>
      <c r="J9616" s="17" t="s">
        <v>539</v>
      </c>
      <c r="K9616" s="25" t="str">
        <f>LEFT(J9616,MIN(FIND({0,1,2,3,4,5,6,7,8,9},ASC(J9616)&amp;1234567890))-1)</f>
        <v>Pt</v>
      </c>
      <c r="L9616" s="25">
        <f t="shared" si="301"/>
        <v>1</v>
      </c>
      <c r="M9616" s="25">
        <f>VLOOKUP(K9616,Table!$A$2:$C$121,2,0)</f>
        <v>10</v>
      </c>
      <c r="N9616" s="26">
        <f>VLOOKUP(K9616,Table!$A$2:$C$121,3,0)</f>
        <v>6</v>
      </c>
      <c r="O9616" s="13" t="str">
        <f>VLOOKUP(A9616,Table!$U$1:$V$230,2,0)</f>
        <v>Cubic</v>
      </c>
      <c r="P9616" s="1"/>
    </row>
    <row r="9617" spans="1:16">
      <c r="A9617" s="12">
        <v>225</v>
      </c>
      <c r="B9617" s="12">
        <v>104068</v>
      </c>
      <c r="C9617" s="12" t="s">
        <v>9818</v>
      </c>
      <c r="D9617" s="12" t="s">
        <v>10268</v>
      </c>
      <c r="E9617" s="17" t="s">
        <v>11306</v>
      </c>
      <c r="F9617" s="25" t="str">
        <f>LEFT(E9617,MIN(FIND({0,1,2,3,4,5,6,7,8,9},ASC(E9617)&amp;1234567890))-1)</f>
        <v>Gd</v>
      </c>
      <c r="G9617" s="25">
        <f t="shared" si="300"/>
        <v>1</v>
      </c>
      <c r="H9617" s="25">
        <f>VLOOKUP(F9617,Table!$A$2:$C$121,2,0)</f>
        <v>3</v>
      </c>
      <c r="I9617" s="26">
        <f>VLOOKUP(F9617,Table!$A$2:$C$121,3,0)</f>
        <v>6</v>
      </c>
      <c r="J9617" s="17" t="s">
        <v>12830</v>
      </c>
      <c r="K9617" s="25" t="str">
        <f>LEFT(J9617,MIN(FIND({0,1,2,3,4,5,6,7,8,9},ASC(J9617)&amp;1234567890))-1)</f>
        <v>Mg</v>
      </c>
      <c r="L9617" s="25">
        <f t="shared" si="301"/>
        <v>3</v>
      </c>
      <c r="M9617" s="25">
        <f>VLOOKUP(K9617,Table!$A$2:$C$121,2,0)</f>
        <v>2</v>
      </c>
      <c r="N9617" s="26">
        <f>VLOOKUP(K9617,Table!$A$2:$C$121,3,0)</f>
        <v>3</v>
      </c>
      <c r="O9617" s="13" t="str">
        <f>VLOOKUP(A9617,Table!$U$1:$V$230,2,0)</f>
        <v>Cubic</v>
      </c>
      <c r="P9617" s="1"/>
    </row>
    <row r="9618" spans="1:16">
      <c r="A9618" s="12">
        <v>225</v>
      </c>
      <c r="B9618" s="12">
        <v>104076</v>
      </c>
      <c r="C9618" s="12" t="s">
        <v>9818</v>
      </c>
      <c r="D9618" s="12" t="s">
        <v>10269</v>
      </c>
      <c r="E9618" s="17" t="s">
        <v>13149</v>
      </c>
      <c r="F9618" s="25" t="str">
        <f>LEFT(E9618,MIN(FIND({0,1,2,3,4,5,6,7,8,9},ASC(E9618)&amp;1234567890))-1)</f>
        <v>Gd</v>
      </c>
      <c r="G9618" s="25">
        <f t="shared" si="300"/>
        <v>6</v>
      </c>
      <c r="H9618" s="25">
        <f>VLOOKUP(F9618,Table!$A$2:$C$121,2,0)</f>
        <v>3</v>
      </c>
      <c r="I9618" s="26">
        <f>VLOOKUP(F9618,Table!$A$2:$C$121,3,0)</f>
        <v>6</v>
      </c>
      <c r="J9618" s="17" t="s">
        <v>14297</v>
      </c>
      <c r="K9618" s="25" t="str">
        <f>LEFT(J9618,MIN(FIND({0,1,2,3,4,5,6,7,8,9},ASC(J9618)&amp;1234567890))-1)</f>
        <v>Mn</v>
      </c>
      <c r="L9618" s="25">
        <f t="shared" si="301"/>
        <v>23</v>
      </c>
      <c r="M9618" s="25">
        <f>VLOOKUP(K9618,Table!$A$2:$C$121,2,0)</f>
        <v>7</v>
      </c>
      <c r="N9618" s="26">
        <f>VLOOKUP(K9618,Table!$A$2:$C$121,3,0)</f>
        <v>4</v>
      </c>
      <c r="O9618" s="13" t="str">
        <f>VLOOKUP(A9618,Table!$U$1:$V$230,2,0)</f>
        <v>Cubic</v>
      </c>
      <c r="P9618" s="1"/>
    </row>
    <row r="9619" spans="1:16">
      <c r="A9619" s="12">
        <v>225</v>
      </c>
      <c r="B9619" s="12">
        <v>104130</v>
      </c>
      <c r="C9619" s="12" t="s">
        <v>9818</v>
      </c>
      <c r="D9619" s="12" t="s">
        <v>10270</v>
      </c>
      <c r="E9619" s="17" t="s">
        <v>11306</v>
      </c>
      <c r="F9619" s="25" t="str">
        <f>LEFT(E9619,MIN(FIND({0,1,2,3,4,5,6,7,8,9},ASC(E9619)&amp;1234567890))-1)</f>
        <v>Gd</v>
      </c>
      <c r="G9619" s="25">
        <f t="shared" si="300"/>
        <v>1</v>
      </c>
      <c r="H9619" s="25">
        <f>VLOOKUP(F9619,Table!$A$2:$C$121,2,0)</f>
        <v>3</v>
      </c>
      <c r="I9619" s="26">
        <f>VLOOKUP(F9619,Table!$A$2:$C$121,3,0)</f>
        <v>6</v>
      </c>
      <c r="J9619" s="17" t="s">
        <v>379</v>
      </c>
      <c r="K9619" s="25" t="str">
        <f>LEFT(J9619,MIN(FIND({0,1,2,3,4,5,6,7,8,9},ASC(J9619)&amp;1234567890))-1)</f>
        <v>S</v>
      </c>
      <c r="L9619" s="25">
        <f t="shared" si="301"/>
        <v>1</v>
      </c>
      <c r="M9619" s="25">
        <f>VLOOKUP(K9619,Table!$A$2:$C$121,2,0)</f>
        <v>16</v>
      </c>
      <c r="N9619" s="26">
        <f>VLOOKUP(K9619,Table!$A$2:$C$121,3,0)</f>
        <v>3</v>
      </c>
      <c r="O9619" s="13" t="str">
        <f>VLOOKUP(A9619,Table!$U$1:$V$230,2,0)</f>
        <v>Cubic</v>
      </c>
      <c r="P9619" s="1"/>
    </row>
    <row r="9620" spans="1:16">
      <c r="A9620" s="12">
        <v>225</v>
      </c>
      <c r="B9620" s="12">
        <v>104137</v>
      </c>
      <c r="C9620" s="12" t="s">
        <v>9818</v>
      </c>
      <c r="D9620" s="12" t="s">
        <v>10271</v>
      </c>
      <c r="E9620" s="17" t="s">
        <v>11306</v>
      </c>
      <c r="F9620" s="25" t="str">
        <f>LEFT(E9620,MIN(FIND({0,1,2,3,4,5,6,7,8,9},ASC(E9620)&amp;1234567890))-1)</f>
        <v>Gd</v>
      </c>
      <c r="G9620" s="25">
        <f t="shared" si="300"/>
        <v>1</v>
      </c>
      <c r="H9620" s="25">
        <f>VLOOKUP(F9620,Table!$A$2:$C$121,2,0)</f>
        <v>3</v>
      </c>
      <c r="I9620" s="26">
        <f>VLOOKUP(F9620,Table!$A$2:$C$121,3,0)</f>
        <v>6</v>
      </c>
      <c r="J9620" s="17" t="s">
        <v>328</v>
      </c>
      <c r="K9620" s="25" t="str">
        <f>LEFT(J9620,MIN(FIND({0,1,2,3,4,5,6,7,8,9},ASC(J9620)&amp;1234567890))-1)</f>
        <v>Te</v>
      </c>
      <c r="L9620" s="25">
        <f t="shared" si="301"/>
        <v>1</v>
      </c>
      <c r="M9620" s="25">
        <f>VLOOKUP(K9620,Table!$A$2:$C$121,2,0)</f>
        <v>16</v>
      </c>
      <c r="N9620" s="26">
        <f>VLOOKUP(K9620,Table!$A$2:$C$121,3,0)</f>
        <v>5</v>
      </c>
      <c r="O9620" s="13" t="str">
        <f>VLOOKUP(A9620,Table!$U$1:$V$230,2,0)</f>
        <v>Cubic</v>
      </c>
      <c r="P9620" s="1"/>
    </row>
    <row r="9621" spans="1:16">
      <c r="A9621" s="12">
        <v>225</v>
      </c>
      <c r="B9621" s="12">
        <v>103504</v>
      </c>
      <c r="C9621" s="12" t="s">
        <v>9818</v>
      </c>
      <c r="D9621" s="12" t="s">
        <v>10272</v>
      </c>
      <c r="E9621" s="17" t="s">
        <v>14398</v>
      </c>
      <c r="F9621" s="25" t="str">
        <f>LEFT(E9621,MIN(FIND({0,1,2,3,4,5,6,7,8,9},ASC(E9621)&amp;1234567890))-1)</f>
        <v>Ho</v>
      </c>
      <c r="G9621" s="25">
        <f t="shared" si="300"/>
        <v>6</v>
      </c>
      <c r="H9621" s="25">
        <f>VLOOKUP(F9621,Table!$A$2:$C$121,2,0)</f>
        <v>3</v>
      </c>
      <c r="I9621" s="26">
        <f>VLOOKUP(F9621,Table!$A$2:$C$121,3,0)</f>
        <v>6</v>
      </c>
      <c r="J9621" s="17" t="s">
        <v>14396</v>
      </c>
      <c r="K9621" s="25" t="str">
        <f>LEFT(J9621,MIN(FIND({0,1,2,3,4,5,6,7,8,9},ASC(J9621)&amp;1234567890))-1)</f>
        <v>Fe</v>
      </c>
      <c r="L9621" s="25">
        <f t="shared" si="301"/>
        <v>23</v>
      </c>
      <c r="M9621" s="25">
        <f>VLOOKUP(K9621,Table!$A$2:$C$121,2,0)</f>
        <v>8</v>
      </c>
      <c r="N9621" s="26">
        <f>VLOOKUP(K9621,Table!$A$2:$C$121,3,0)</f>
        <v>4</v>
      </c>
      <c r="O9621" s="13" t="str">
        <f>VLOOKUP(A9621,Table!$U$1:$V$230,2,0)</f>
        <v>Cubic</v>
      </c>
      <c r="P9621" s="1"/>
    </row>
    <row r="9622" spans="1:16">
      <c r="A9622" s="12">
        <v>225</v>
      </c>
      <c r="B9622" s="12">
        <v>104309</v>
      </c>
      <c r="C9622" s="12" t="s">
        <v>9818</v>
      </c>
      <c r="D9622" s="12" t="s">
        <v>10273</v>
      </c>
      <c r="E9622" s="17" t="s">
        <v>370</v>
      </c>
      <c r="F9622" s="25" t="str">
        <f>LEFT(E9622,MIN(FIND({0,1,2,3,4,5,6,7,8,9},ASC(E9622)&amp;1234567890))-1)</f>
        <v>Hg</v>
      </c>
      <c r="G9622" s="25">
        <f t="shared" si="300"/>
        <v>1</v>
      </c>
      <c r="H9622" s="25">
        <f>VLOOKUP(F9622,Table!$A$2:$C$121,2,0)</f>
        <v>12</v>
      </c>
      <c r="I9622" s="26">
        <f>VLOOKUP(F9622,Table!$A$2:$C$121,3,0)</f>
        <v>6</v>
      </c>
      <c r="J9622" s="17" t="s">
        <v>11925</v>
      </c>
      <c r="K9622" s="25" t="str">
        <f>LEFT(J9622,MIN(FIND({0,1,2,3,4,5,6,7,8,9},ASC(J9622)&amp;1234567890))-1)</f>
        <v>Li</v>
      </c>
      <c r="L9622" s="25">
        <f t="shared" si="301"/>
        <v>3</v>
      </c>
      <c r="M9622" s="25">
        <f>VLOOKUP(K9622,Table!$A$2:$C$121,2,0)</f>
        <v>1</v>
      </c>
      <c r="N9622" s="26">
        <f>VLOOKUP(K9622,Table!$A$2:$C$121,3,0)</f>
        <v>2</v>
      </c>
      <c r="O9622" s="13" t="str">
        <f>VLOOKUP(A9622,Table!$U$1:$V$230,2,0)</f>
        <v>Cubic</v>
      </c>
      <c r="P9622" s="1"/>
    </row>
    <row r="9623" spans="1:16">
      <c r="A9623" s="12">
        <v>225</v>
      </c>
      <c r="B9623" s="12">
        <v>104335</v>
      </c>
      <c r="C9623" s="12" t="s">
        <v>9818</v>
      </c>
      <c r="D9623" s="12" t="s">
        <v>10274</v>
      </c>
      <c r="E9623" s="17" t="s">
        <v>370</v>
      </c>
      <c r="F9623" s="25" t="str">
        <f>LEFT(E9623,MIN(FIND({0,1,2,3,4,5,6,7,8,9},ASC(E9623)&amp;1234567890))-1)</f>
        <v>Hg</v>
      </c>
      <c r="G9623" s="25">
        <f t="shared" si="300"/>
        <v>1</v>
      </c>
      <c r="H9623" s="25">
        <f>VLOOKUP(F9623,Table!$A$2:$C$121,2,0)</f>
        <v>12</v>
      </c>
      <c r="I9623" s="26">
        <f>VLOOKUP(F9623,Table!$A$2:$C$121,3,0)</f>
        <v>6</v>
      </c>
      <c r="J9623" s="17" t="s">
        <v>11814</v>
      </c>
      <c r="K9623" s="25" t="str">
        <f>LEFT(J9623,MIN(FIND({0,1,2,3,4,5,6,7,8,9},ASC(J9623)&amp;1234567890))-1)</f>
        <v>Po</v>
      </c>
      <c r="L9623" s="25">
        <f t="shared" si="301"/>
        <v>1</v>
      </c>
      <c r="M9623" s="25">
        <f>VLOOKUP(K9623,Table!$A$2:$C$121,2,0)</f>
        <v>16</v>
      </c>
      <c r="N9623" s="26">
        <f>VLOOKUP(K9623,Table!$A$2:$C$121,3,0)</f>
        <v>6</v>
      </c>
      <c r="O9623" s="13" t="str">
        <f>VLOOKUP(A9623,Table!$U$1:$V$230,2,0)</f>
        <v>Cubic</v>
      </c>
      <c r="P9623" s="1"/>
    </row>
    <row r="9624" spans="1:16">
      <c r="A9624" s="12">
        <v>225</v>
      </c>
      <c r="B9624" s="12">
        <v>104389</v>
      </c>
      <c r="C9624" s="12" t="s">
        <v>9818</v>
      </c>
      <c r="D9624" s="12" t="s">
        <v>10275</v>
      </c>
      <c r="E9624" s="17" t="s">
        <v>14401</v>
      </c>
      <c r="F9624" s="25" t="str">
        <f>LEFT(E9624,MIN(FIND({0,1,2,3,4,5,6,7,8,9},ASC(E9624)&amp;1234567890))-1)</f>
        <v>Ag</v>
      </c>
      <c r="G9624" s="25">
        <f t="shared" si="300"/>
        <v>0.97</v>
      </c>
      <c r="H9624" s="25">
        <f>VLOOKUP(F9624,Table!$A$2:$C$121,2,0)</f>
        <v>11</v>
      </c>
      <c r="I9624" s="26">
        <f>VLOOKUP(F9624,Table!$A$2:$C$121,3,0)</f>
        <v>5</v>
      </c>
      <c r="J9624" s="17" t="s">
        <v>14402</v>
      </c>
      <c r="K9624" s="25" t="str">
        <f>LEFT(J9624,MIN(FIND({0,1,2,3,4,5,6,7,8,9},ASC(J9624)&amp;1234567890))-1)</f>
        <v>Bi</v>
      </c>
      <c r="L9624" s="25">
        <f t="shared" si="301"/>
        <v>0.03</v>
      </c>
      <c r="M9624" s="25">
        <f>VLOOKUP(K9624,Table!$A$2:$C$121,2,0)</f>
        <v>15</v>
      </c>
      <c r="N9624" s="26">
        <f>VLOOKUP(K9624,Table!$A$2:$C$121,3,0)</f>
        <v>6</v>
      </c>
      <c r="O9624" s="13" t="str">
        <f>VLOOKUP(A9624,Table!$U$1:$V$230,2,0)</f>
        <v>Cubic</v>
      </c>
      <c r="P9624" s="1"/>
    </row>
    <row r="9625" spans="1:16">
      <c r="A9625" s="12">
        <v>225</v>
      </c>
      <c r="B9625" s="12">
        <v>104422</v>
      </c>
      <c r="C9625" s="12" t="s">
        <v>9818</v>
      </c>
      <c r="D9625" s="12" t="s">
        <v>10276</v>
      </c>
      <c r="E9625" s="17" t="s">
        <v>14398</v>
      </c>
      <c r="F9625" s="25" t="str">
        <f>LEFT(E9625,MIN(FIND({0,1,2,3,4,5,6,7,8,9},ASC(E9625)&amp;1234567890))-1)</f>
        <v>Ho</v>
      </c>
      <c r="G9625" s="25">
        <f t="shared" si="300"/>
        <v>6</v>
      </c>
      <c r="H9625" s="25">
        <f>VLOOKUP(F9625,Table!$A$2:$C$121,2,0)</f>
        <v>3</v>
      </c>
      <c r="I9625" s="26">
        <f>VLOOKUP(F9625,Table!$A$2:$C$121,3,0)</f>
        <v>6</v>
      </c>
      <c r="J9625" s="17" t="s">
        <v>14297</v>
      </c>
      <c r="K9625" s="25" t="str">
        <f>LEFT(J9625,MIN(FIND({0,1,2,3,4,5,6,7,8,9},ASC(J9625)&amp;1234567890))-1)</f>
        <v>Mn</v>
      </c>
      <c r="L9625" s="25">
        <f t="shared" si="301"/>
        <v>23</v>
      </c>
      <c r="M9625" s="25">
        <f>VLOOKUP(K9625,Table!$A$2:$C$121,2,0)</f>
        <v>7</v>
      </c>
      <c r="N9625" s="26">
        <f>VLOOKUP(K9625,Table!$A$2:$C$121,3,0)</f>
        <v>4</v>
      </c>
      <c r="O9625" s="13" t="str">
        <f>VLOOKUP(A9625,Table!$U$1:$V$230,2,0)</f>
        <v>Cubic</v>
      </c>
      <c r="P9625" s="1"/>
    </row>
    <row r="9626" spans="1:16">
      <c r="A9626" s="12">
        <v>225</v>
      </c>
      <c r="B9626" s="12">
        <v>104440</v>
      </c>
      <c r="C9626" s="12" t="s">
        <v>9818</v>
      </c>
      <c r="D9626" s="12" t="s">
        <v>10277</v>
      </c>
      <c r="E9626" s="17" t="s">
        <v>587</v>
      </c>
      <c r="F9626" s="25" t="str">
        <f>LEFT(E9626,MIN(FIND({0,1,2,3,4,5,6,7,8,9},ASC(E9626)&amp;1234567890))-1)</f>
        <v>Ho</v>
      </c>
      <c r="G9626" s="25">
        <f t="shared" si="300"/>
        <v>1</v>
      </c>
      <c r="H9626" s="25">
        <f>VLOOKUP(F9626,Table!$A$2:$C$121,2,0)</f>
        <v>3</v>
      </c>
      <c r="I9626" s="26">
        <f>VLOOKUP(F9626,Table!$A$2:$C$121,3,0)</f>
        <v>6</v>
      </c>
      <c r="J9626" s="17" t="s">
        <v>11814</v>
      </c>
      <c r="K9626" s="25" t="str">
        <f>LEFT(J9626,MIN(FIND({0,1,2,3,4,5,6,7,8,9},ASC(J9626)&amp;1234567890))-1)</f>
        <v>Po</v>
      </c>
      <c r="L9626" s="25">
        <f t="shared" si="301"/>
        <v>1</v>
      </c>
      <c r="M9626" s="25">
        <f>VLOOKUP(K9626,Table!$A$2:$C$121,2,0)</f>
        <v>16</v>
      </c>
      <c r="N9626" s="26">
        <f>VLOOKUP(K9626,Table!$A$2:$C$121,3,0)</f>
        <v>6</v>
      </c>
      <c r="O9626" s="13" t="str">
        <f>VLOOKUP(A9626,Table!$U$1:$V$230,2,0)</f>
        <v>Cubic</v>
      </c>
      <c r="P9626" s="1"/>
    </row>
    <row r="9627" spans="1:16">
      <c r="A9627" s="12">
        <v>225</v>
      </c>
      <c r="B9627" s="12">
        <v>104497</v>
      </c>
      <c r="C9627" s="12" t="s">
        <v>9818</v>
      </c>
      <c r="D9627" s="12" t="s">
        <v>10278</v>
      </c>
      <c r="E9627" s="17" t="s">
        <v>12463</v>
      </c>
      <c r="F9627" s="25" t="str">
        <f>LEFT(E9627,MIN(FIND({0,1,2,3,4,5,6,7,8,9},ASC(E9627)&amp;1234567890))-1)</f>
        <v>Ir</v>
      </c>
      <c r="G9627" s="25">
        <f t="shared" si="300"/>
        <v>0.6</v>
      </c>
      <c r="H9627" s="25">
        <f>VLOOKUP(F9627,Table!$A$2:$C$121,2,0)</f>
        <v>9</v>
      </c>
      <c r="I9627" s="26">
        <f>VLOOKUP(F9627,Table!$A$2:$C$121,3,0)</f>
        <v>6</v>
      </c>
      <c r="J9627" s="17" t="s">
        <v>14403</v>
      </c>
      <c r="K9627" s="25" t="str">
        <f>LEFT(J9627,MIN(FIND({0,1,2,3,4,5,6,7,8,9},ASC(J9627)&amp;1234567890))-1)</f>
        <v>Mn</v>
      </c>
      <c r="L9627" s="25">
        <f t="shared" si="301"/>
        <v>0.4</v>
      </c>
      <c r="M9627" s="25">
        <f>VLOOKUP(K9627,Table!$A$2:$C$121,2,0)</f>
        <v>7</v>
      </c>
      <c r="N9627" s="26">
        <f>VLOOKUP(K9627,Table!$A$2:$C$121,3,0)</f>
        <v>4</v>
      </c>
      <c r="O9627" s="13" t="str">
        <f>VLOOKUP(A9627,Table!$U$1:$V$230,2,0)</f>
        <v>Cubic</v>
      </c>
      <c r="P9627" s="1"/>
    </row>
    <row r="9628" spans="1:16">
      <c r="A9628" s="12">
        <v>225</v>
      </c>
      <c r="B9628" s="12">
        <v>104617</v>
      </c>
      <c r="C9628" s="12" t="s">
        <v>9818</v>
      </c>
      <c r="D9628" s="12" t="s">
        <v>10279</v>
      </c>
      <c r="E9628" s="17" t="s">
        <v>14404</v>
      </c>
      <c r="F9628" s="25" t="str">
        <f>LEFT(E9628,MIN(FIND({0,1,2,3,4,5,6,7,8,9},ASC(E9628)&amp;1234567890))-1)</f>
        <v>Al</v>
      </c>
      <c r="G9628" s="25">
        <f t="shared" si="300"/>
        <v>1.83</v>
      </c>
      <c r="H9628" s="25">
        <f>VLOOKUP(F9628,Table!$A$2:$C$121,2,0)</f>
        <v>13</v>
      </c>
      <c r="I9628" s="26">
        <f>VLOOKUP(F9628,Table!$A$2:$C$121,3,0)</f>
        <v>3</v>
      </c>
      <c r="J9628" s="17" t="s">
        <v>427</v>
      </c>
      <c r="K9628" s="25" t="str">
        <f>LEFT(J9628,MIN(FIND({0,1,2,3,4,5,6,7,8,9},ASC(J9628)&amp;1234567890))-1)</f>
        <v>Au</v>
      </c>
      <c r="L9628" s="25">
        <f t="shared" si="301"/>
        <v>1</v>
      </c>
      <c r="M9628" s="25">
        <f>VLOOKUP(K9628,Table!$A$2:$C$121,2,0)</f>
        <v>11</v>
      </c>
      <c r="N9628" s="26">
        <f>VLOOKUP(K9628,Table!$A$2:$C$121,3,0)</f>
        <v>6</v>
      </c>
      <c r="O9628" s="13" t="str">
        <f>VLOOKUP(A9628,Table!$U$1:$V$230,2,0)</f>
        <v>Cubic</v>
      </c>
      <c r="P9628" s="1"/>
    </row>
    <row r="9629" spans="1:16">
      <c r="A9629" s="12">
        <v>225</v>
      </c>
      <c r="B9629" s="12">
        <v>104661</v>
      </c>
      <c r="C9629" s="12" t="s">
        <v>9818</v>
      </c>
      <c r="D9629" s="12" t="s">
        <v>10280</v>
      </c>
      <c r="E9629" s="17" t="s">
        <v>46</v>
      </c>
      <c r="F9629" s="25" t="str">
        <f>LEFT(E9629,MIN(FIND({0,1,2,3,4,5,6,7,8,9},ASC(E9629)&amp;1234567890))-1)</f>
        <v>La</v>
      </c>
      <c r="G9629" s="25">
        <f t="shared" si="300"/>
        <v>1</v>
      </c>
      <c r="H9629" s="25">
        <f>VLOOKUP(F9629,Table!$A$2:$C$121,2,0)</f>
        <v>3</v>
      </c>
      <c r="I9629" s="26">
        <f>VLOOKUP(F9629,Table!$A$2:$C$121,3,0)</f>
        <v>6</v>
      </c>
      <c r="J9629" s="17" t="s">
        <v>12830</v>
      </c>
      <c r="K9629" s="25" t="str">
        <f>LEFT(J9629,MIN(FIND({0,1,2,3,4,5,6,7,8,9},ASC(J9629)&amp;1234567890))-1)</f>
        <v>Mg</v>
      </c>
      <c r="L9629" s="25">
        <f t="shared" si="301"/>
        <v>3</v>
      </c>
      <c r="M9629" s="25">
        <f>VLOOKUP(K9629,Table!$A$2:$C$121,2,0)</f>
        <v>2</v>
      </c>
      <c r="N9629" s="26">
        <f>VLOOKUP(K9629,Table!$A$2:$C$121,3,0)</f>
        <v>3</v>
      </c>
      <c r="O9629" s="13" t="str">
        <f>VLOOKUP(A9629,Table!$U$1:$V$230,2,0)</f>
        <v>Cubic</v>
      </c>
      <c r="P9629" s="1"/>
    </row>
    <row r="9630" spans="1:16">
      <c r="A9630" s="12">
        <v>225</v>
      </c>
      <c r="B9630" s="12">
        <v>104764</v>
      </c>
      <c r="C9630" s="12" t="s">
        <v>9818</v>
      </c>
      <c r="D9630" s="12" t="s">
        <v>10281</v>
      </c>
      <c r="E9630" s="17" t="s">
        <v>11925</v>
      </c>
      <c r="F9630" s="25" t="str">
        <f>LEFT(E9630,MIN(FIND({0,1,2,3,4,5,6,7,8,9},ASC(E9630)&amp;1234567890))-1)</f>
        <v>Li</v>
      </c>
      <c r="G9630" s="25">
        <f t="shared" si="300"/>
        <v>3</v>
      </c>
      <c r="H9630" s="25">
        <f>VLOOKUP(F9630,Table!$A$2:$C$121,2,0)</f>
        <v>1</v>
      </c>
      <c r="I9630" s="26">
        <f>VLOOKUP(F9630,Table!$A$2:$C$121,3,0)</f>
        <v>2</v>
      </c>
      <c r="J9630" s="17" t="s">
        <v>586</v>
      </c>
      <c r="K9630" s="25" t="str">
        <f>LEFT(J9630,MIN(FIND({0,1,2,3,4,5,6,7,8,9},ASC(J9630)&amp;1234567890))-1)</f>
        <v>Pb</v>
      </c>
      <c r="L9630" s="25">
        <f t="shared" si="301"/>
        <v>1</v>
      </c>
      <c r="M9630" s="25">
        <f>VLOOKUP(K9630,Table!$A$2:$C$121,2,0)</f>
        <v>14</v>
      </c>
      <c r="N9630" s="26">
        <f>VLOOKUP(K9630,Table!$A$2:$C$121,3,0)</f>
        <v>6</v>
      </c>
      <c r="O9630" s="13" t="str">
        <f>VLOOKUP(A9630,Table!$U$1:$V$230,2,0)</f>
        <v>Cubic</v>
      </c>
      <c r="P9630" s="1"/>
    </row>
    <row r="9631" spans="1:16">
      <c r="A9631" s="12">
        <v>225</v>
      </c>
      <c r="B9631" s="12">
        <v>104775</v>
      </c>
      <c r="C9631" s="12" t="s">
        <v>9818</v>
      </c>
      <c r="D9631" s="12" t="s">
        <v>10282</v>
      </c>
      <c r="E9631" s="17" t="s">
        <v>11925</v>
      </c>
      <c r="F9631" s="25" t="str">
        <f>LEFT(E9631,MIN(FIND({0,1,2,3,4,5,6,7,8,9},ASC(E9631)&amp;1234567890))-1)</f>
        <v>Li</v>
      </c>
      <c r="G9631" s="25">
        <f t="shared" si="300"/>
        <v>3</v>
      </c>
      <c r="H9631" s="25">
        <f>VLOOKUP(F9631,Table!$A$2:$C$121,2,0)</f>
        <v>1</v>
      </c>
      <c r="I9631" s="26">
        <f>VLOOKUP(F9631,Table!$A$2:$C$121,3,0)</f>
        <v>2</v>
      </c>
      <c r="J9631" s="17" t="s">
        <v>541</v>
      </c>
      <c r="K9631" s="25" t="str">
        <f>LEFT(J9631,MIN(FIND({0,1,2,3,4,5,6,7,8,9},ASC(J9631)&amp;1234567890))-1)</f>
        <v>Pd</v>
      </c>
      <c r="L9631" s="25">
        <f t="shared" si="301"/>
        <v>1</v>
      </c>
      <c r="M9631" s="25">
        <f>VLOOKUP(K9631,Table!$A$2:$C$121,2,0)</f>
        <v>10</v>
      </c>
      <c r="N9631" s="26">
        <f>VLOOKUP(K9631,Table!$A$2:$C$121,3,0)</f>
        <v>5</v>
      </c>
      <c r="O9631" s="13" t="str">
        <f>VLOOKUP(A9631,Table!$U$1:$V$230,2,0)</f>
        <v>Cubic</v>
      </c>
      <c r="P9631" s="1"/>
    </row>
    <row r="9632" spans="1:16">
      <c r="A9632" s="12">
        <v>225</v>
      </c>
      <c r="B9632" s="12">
        <v>104779</v>
      </c>
      <c r="C9632" s="12" t="s">
        <v>9818</v>
      </c>
      <c r="D9632" s="12" t="s">
        <v>10283</v>
      </c>
      <c r="E9632" s="17" t="s">
        <v>457</v>
      </c>
      <c r="F9632" s="25" t="str">
        <f>LEFT(E9632,MIN(FIND({0,1,2,3,4,5,6,7,8,9},ASC(E9632)&amp;1234567890))-1)</f>
        <v>Li</v>
      </c>
      <c r="G9632" s="25">
        <f t="shared" si="300"/>
        <v>1</v>
      </c>
      <c r="H9632" s="25">
        <f>VLOOKUP(F9632,Table!$A$2:$C$121,2,0)</f>
        <v>1</v>
      </c>
      <c r="I9632" s="26">
        <f>VLOOKUP(F9632,Table!$A$2:$C$121,3,0)</f>
        <v>2</v>
      </c>
      <c r="J9632" s="17" t="s">
        <v>11868</v>
      </c>
      <c r="K9632" s="25" t="str">
        <f>LEFT(J9632,MIN(FIND({0,1,2,3,4,5,6,7,8,9},ASC(J9632)&amp;1234567890))-1)</f>
        <v>Pt</v>
      </c>
      <c r="L9632" s="25">
        <f t="shared" si="301"/>
        <v>7</v>
      </c>
      <c r="M9632" s="25">
        <f>VLOOKUP(K9632,Table!$A$2:$C$121,2,0)</f>
        <v>10</v>
      </c>
      <c r="N9632" s="26">
        <f>VLOOKUP(K9632,Table!$A$2:$C$121,3,0)</f>
        <v>6</v>
      </c>
      <c r="O9632" s="13" t="str">
        <f>VLOOKUP(A9632,Table!$U$1:$V$230,2,0)</f>
        <v>Cubic</v>
      </c>
      <c r="P9632" s="1"/>
    </row>
    <row r="9633" spans="1:16">
      <c r="A9633" s="12">
        <v>225</v>
      </c>
      <c r="B9633" s="12">
        <v>104788</v>
      </c>
      <c r="C9633" s="12" t="s">
        <v>9818</v>
      </c>
      <c r="D9633" s="12" t="s">
        <v>10284</v>
      </c>
      <c r="E9633" s="17" t="s">
        <v>14262</v>
      </c>
      <c r="F9633" s="25" t="str">
        <f>LEFT(E9633,MIN(FIND({0,1,2,3,4,5,6,7,8,9},ASC(E9633)&amp;1234567890))-1)</f>
        <v>Li</v>
      </c>
      <c r="G9633" s="25">
        <f t="shared" si="300"/>
        <v>23</v>
      </c>
      <c r="H9633" s="25">
        <f>VLOOKUP(F9633,Table!$A$2:$C$121,2,0)</f>
        <v>1</v>
      </c>
      <c r="I9633" s="26">
        <f>VLOOKUP(F9633,Table!$A$2:$C$121,3,0)</f>
        <v>2</v>
      </c>
      <c r="J9633" s="17" t="s">
        <v>13763</v>
      </c>
      <c r="K9633" s="25" t="str">
        <f>LEFT(J9633,MIN(FIND({0,1,2,3,4,5,6,7,8,9},ASC(J9633)&amp;1234567890))-1)</f>
        <v>Sr</v>
      </c>
      <c r="L9633" s="25">
        <f t="shared" si="301"/>
        <v>6</v>
      </c>
      <c r="M9633" s="25">
        <f>VLOOKUP(K9633,Table!$A$2:$C$121,2,0)</f>
        <v>2</v>
      </c>
      <c r="N9633" s="26">
        <f>VLOOKUP(K9633,Table!$A$2:$C$121,3,0)</f>
        <v>5</v>
      </c>
      <c r="O9633" s="13" t="str">
        <f>VLOOKUP(A9633,Table!$U$1:$V$230,2,0)</f>
        <v>Cubic</v>
      </c>
      <c r="P9633" s="1"/>
    </row>
    <row r="9634" spans="1:16">
      <c r="A9634" s="12">
        <v>225</v>
      </c>
      <c r="B9634" s="12">
        <v>104819</v>
      </c>
      <c r="C9634" s="12" t="s">
        <v>9818</v>
      </c>
      <c r="D9634" s="12" t="s">
        <v>10285</v>
      </c>
      <c r="E9634" s="17" t="s">
        <v>11335</v>
      </c>
      <c r="F9634" s="25" t="str">
        <f>LEFT(E9634,MIN(FIND({0,1,2,3,4,5,6,7,8,9},ASC(E9634)&amp;1234567890))-1)</f>
        <v>Lu</v>
      </c>
      <c r="G9634" s="25">
        <f t="shared" si="300"/>
        <v>1</v>
      </c>
      <c r="H9634" s="25">
        <f>VLOOKUP(F9634,Table!$A$2:$C$121,2,0)</f>
        <v>3</v>
      </c>
      <c r="I9634" s="26">
        <f>VLOOKUP(F9634,Table!$A$2:$C$121,3,0)</f>
        <v>6</v>
      </c>
      <c r="J9634" s="17" t="s">
        <v>11814</v>
      </c>
      <c r="K9634" s="25" t="str">
        <f>LEFT(J9634,MIN(FIND({0,1,2,3,4,5,6,7,8,9},ASC(J9634)&amp;1234567890))-1)</f>
        <v>Po</v>
      </c>
      <c r="L9634" s="25">
        <f t="shared" si="301"/>
        <v>1</v>
      </c>
      <c r="M9634" s="25">
        <f>VLOOKUP(K9634,Table!$A$2:$C$121,2,0)</f>
        <v>16</v>
      </c>
      <c r="N9634" s="26">
        <f>VLOOKUP(K9634,Table!$A$2:$C$121,3,0)</f>
        <v>6</v>
      </c>
      <c r="O9634" s="13" t="str">
        <f>VLOOKUP(A9634,Table!$U$1:$V$230,2,0)</f>
        <v>Cubic</v>
      </c>
      <c r="P9634" s="1"/>
    </row>
    <row r="9635" spans="1:16">
      <c r="A9635" s="12">
        <v>225</v>
      </c>
      <c r="B9635" s="12">
        <v>104827</v>
      </c>
      <c r="C9635" s="12" t="s">
        <v>9818</v>
      </c>
      <c r="D9635" s="12" t="s">
        <v>10286</v>
      </c>
      <c r="E9635" s="17" t="s">
        <v>14405</v>
      </c>
      <c r="F9635" s="25" t="str">
        <f>LEFT(E9635,MIN(FIND({0,1,2,3,4,5,6,7,8,9},ASC(E9635)&amp;1234567890))-1)</f>
        <v>Lu</v>
      </c>
      <c r="G9635" s="25">
        <f t="shared" si="300"/>
        <v>0.4</v>
      </c>
      <c r="H9635" s="25">
        <f>VLOOKUP(F9635,Table!$A$2:$C$121,2,0)</f>
        <v>3</v>
      </c>
      <c r="I9635" s="26">
        <f>VLOOKUP(F9635,Table!$A$2:$C$121,3,0)</f>
        <v>6</v>
      </c>
      <c r="J9635" s="17" t="s">
        <v>14406</v>
      </c>
      <c r="K9635" s="25" t="str">
        <f>LEFT(J9635,MIN(FIND({0,1,2,3,4,5,6,7,8,9},ASC(J9635)&amp;1234567890))-1)</f>
        <v>Th</v>
      </c>
      <c r="L9635" s="25">
        <f t="shared" si="301"/>
        <v>0.6</v>
      </c>
      <c r="M9635" s="25">
        <f>VLOOKUP(K9635,Table!$A$2:$C$121,2,0)</f>
        <v>3</v>
      </c>
      <c r="N9635" s="26">
        <f>VLOOKUP(K9635,Table!$A$2:$C$121,3,0)</f>
        <v>7</v>
      </c>
      <c r="O9635" s="13" t="str">
        <f>VLOOKUP(A9635,Table!$U$1:$V$230,2,0)</f>
        <v>Cubic</v>
      </c>
      <c r="P9635" s="1"/>
    </row>
    <row r="9636" spans="1:16">
      <c r="A9636" s="12">
        <v>225</v>
      </c>
      <c r="B9636" s="12">
        <v>104836</v>
      </c>
      <c r="C9636" s="12" t="s">
        <v>9818</v>
      </c>
      <c r="D9636" s="12" t="s">
        <v>10287</v>
      </c>
      <c r="E9636" s="17" t="s">
        <v>12830</v>
      </c>
      <c r="F9636" s="25" t="str">
        <f>LEFT(E9636,MIN(FIND({0,1,2,3,4,5,6,7,8,9},ASC(E9636)&amp;1234567890))-1)</f>
        <v>Mg</v>
      </c>
      <c r="G9636" s="25">
        <f t="shared" si="300"/>
        <v>3</v>
      </c>
      <c r="H9636" s="25">
        <f>VLOOKUP(F9636,Table!$A$2:$C$121,2,0)</f>
        <v>2</v>
      </c>
      <c r="I9636" s="26">
        <f>VLOOKUP(F9636,Table!$A$2:$C$121,3,0)</f>
        <v>3</v>
      </c>
      <c r="J9636" s="17" t="s">
        <v>615</v>
      </c>
      <c r="K9636" s="25" t="str">
        <f>LEFT(J9636,MIN(FIND({0,1,2,3,4,5,6,7,8,9},ASC(J9636)&amp;1234567890))-1)</f>
        <v>Nd</v>
      </c>
      <c r="L9636" s="25">
        <f t="shared" si="301"/>
        <v>1</v>
      </c>
      <c r="M9636" s="25">
        <f>VLOOKUP(K9636,Table!$A$2:$C$121,2,0)</f>
        <v>3</v>
      </c>
      <c r="N9636" s="26">
        <f>VLOOKUP(K9636,Table!$A$2:$C$121,3,0)</f>
        <v>6</v>
      </c>
      <c r="O9636" s="13" t="str">
        <f>VLOOKUP(A9636,Table!$U$1:$V$230,2,0)</f>
        <v>Cubic</v>
      </c>
      <c r="P9636" s="1"/>
    </row>
    <row r="9637" spans="1:16">
      <c r="A9637" s="12">
        <v>225</v>
      </c>
      <c r="B9637" s="12">
        <v>104854</v>
      </c>
      <c r="C9637" s="12" t="s">
        <v>9818</v>
      </c>
      <c r="D9637" s="12" t="s">
        <v>10288</v>
      </c>
      <c r="E9637" s="17" t="s">
        <v>12830</v>
      </c>
      <c r="F9637" s="25" t="str">
        <f>LEFT(E9637,MIN(FIND({0,1,2,3,4,5,6,7,8,9},ASC(E9637)&amp;1234567890))-1)</f>
        <v>Mg</v>
      </c>
      <c r="G9637" s="25">
        <f t="shared" si="300"/>
        <v>3</v>
      </c>
      <c r="H9637" s="25">
        <f>VLOOKUP(F9637,Table!$A$2:$C$121,2,0)</f>
        <v>2</v>
      </c>
      <c r="I9637" s="26">
        <f>VLOOKUP(F9637,Table!$A$2:$C$121,3,0)</f>
        <v>3</v>
      </c>
      <c r="J9637" s="17" t="s">
        <v>11332</v>
      </c>
      <c r="K9637" s="25" t="str">
        <f>LEFT(J9637,MIN(FIND({0,1,2,3,4,5,6,7,8,9},ASC(J9637)&amp;1234567890))-1)</f>
        <v>Pr</v>
      </c>
      <c r="L9637" s="25">
        <f t="shared" si="301"/>
        <v>1</v>
      </c>
      <c r="M9637" s="25">
        <f>VLOOKUP(K9637,Table!$A$2:$C$121,2,0)</f>
        <v>3</v>
      </c>
      <c r="N9637" s="26">
        <f>VLOOKUP(K9637,Table!$A$2:$C$121,3,0)</f>
        <v>6</v>
      </c>
      <c r="O9637" s="13" t="str">
        <f>VLOOKUP(A9637,Table!$U$1:$V$230,2,0)</f>
        <v>Cubic</v>
      </c>
      <c r="P9637" s="1"/>
    </row>
    <row r="9638" spans="1:16">
      <c r="A9638" s="12">
        <v>225</v>
      </c>
      <c r="B9638" s="12">
        <v>104868</v>
      </c>
      <c r="C9638" s="12" t="s">
        <v>9818</v>
      </c>
      <c r="D9638" s="12" t="s">
        <v>10289</v>
      </c>
      <c r="E9638" s="17" t="s">
        <v>12830</v>
      </c>
      <c r="F9638" s="25" t="str">
        <f>LEFT(E9638,MIN(FIND({0,1,2,3,4,5,6,7,8,9},ASC(E9638)&amp;1234567890))-1)</f>
        <v>Mg</v>
      </c>
      <c r="G9638" s="25">
        <f t="shared" si="300"/>
        <v>3</v>
      </c>
      <c r="H9638" s="25">
        <f>VLOOKUP(F9638,Table!$A$2:$C$121,2,0)</f>
        <v>2</v>
      </c>
      <c r="I9638" s="26">
        <f>VLOOKUP(F9638,Table!$A$2:$C$121,3,0)</f>
        <v>3</v>
      </c>
      <c r="J9638" s="17" t="s">
        <v>590</v>
      </c>
      <c r="K9638" s="25" t="str">
        <f>LEFT(J9638,MIN(FIND({0,1,2,3,4,5,6,7,8,9},ASC(J9638)&amp;1234567890))-1)</f>
        <v>Sm</v>
      </c>
      <c r="L9638" s="25">
        <f t="shared" si="301"/>
        <v>1</v>
      </c>
      <c r="M9638" s="25">
        <f>VLOOKUP(K9638,Table!$A$2:$C$121,2,0)</f>
        <v>3</v>
      </c>
      <c r="N9638" s="26">
        <f>VLOOKUP(K9638,Table!$A$2:$C$121,3,0)</f>
        <v>6</v>
      </c>
      <c r="O9638" s="13" t="str">
        <f>VLOOKUP(A9638,Table!$U$1:$V$230,2,0)</f>
        <v>Cubic</v>
      </c>
      <c r="P9638" s="1"/>
    </row>
    <row r="9639" spans="1:16">
      <c r="A9639" s="12">
        <v>225</v>
      </c>
      <c r="B9639" s="12">
        <v>104869</v>
      </c>
      <c r="C9639" s="12" t="s">
        <v>9818</v>
      </c>
      <c r="D9639" s="12" t="s">
        <v>10290</v>
      </c>
      <c r="E9639" s="17" t="s">
        <v>11894</v>
      </c>
      <c r="F9639" s="25" t="str">
        <f>LEFT(E9639,MIN(FIND({0,1,2,3,4,5,6,7,8,9},ASC(E9639)&amp;1234567890))-1)</f>
        <v>Mg</v>
      </c>
      <c r="G9639" s="25">
        <f t="shared" si="300"/>
        <v>2</v>
      </c>
      <c r="H9639" s="25">
        <f>VLOOKUP(F9639,Table!$A$2:$C$121,2,0)</f>
        <v>2</v>
      </c>
      <c r="I9639" s="26">
        <f>VLOOKUP(F9639,Table!$A$2:$C$121,3,0)</f>
        <v>3</v>
      </c>
      <c r="J9639" s="17" t="s">
        <v>11291</v>
      </c>
      <c r="K9639" s="25" t="str">
        <f>LEFT(J9639,MIN(FIND({0,1,2,3,4,5,6,7,8,9},ASC(J9639)&amp;1234567890))-1)</f>
        <v>Sn</v>
      </c>
      <c r="L9639" s="25">
        <f t="shared" si="301"/>
        <v>1</v>
      </c>
      <c r="M9639" s="25">
        <f>VLOOKUP(K9639,Table!$A$2:$C$121,2,0)</f>
        <v>14</v>
      </c>
      <c r="N9639" s="26">
        <f>VLOOKUP(K9639,Table!$A$2:$C$121,3,0)</f>
        <v>5</v>
      </c>
      <c r="O9639" s="13" t="str">
        <f>VLOOKUP(A9639,Table!$U$1:$V$230,2,0)</f>
        <v>Cubic</v>
      </c>
      <c r="P9639" s="1"/>
    </row>
    <row r="9640" spans="1:16">
      <c r="A9640" s="12">
        <v>225</v>
      </c>
      <c r="B9640" s="12">
        <v>104876</v>
      </c>
      <c r="C9640" s="12" t="s">
        <v>9818</v>
      </c>
      <c r="D9640" s="12" t="s">
        <v>10291</v>
      </c>
      <c r="E9640" s="17" t="s">
        <v>12796</v>
      </c>
      <c r="F9640" s="25" t="str">
        <f>LEFT(E9640,MIN(FIND({0,1,2,3,4,5,6,7,8,9},ASC(E9640)&amp;1234567890))-1)</f>
        <v>Mg</v>
      </c>
      <c r="G9640" s="25">
        <f t="shared" si="300"/>
        <v>23</v>
      </c>
      <c r="H9640" s="25">
        <f>VLOOKUP(F9640,Table!$A$2:$C$121,2,0)</f>
        <v>2</v>
      </c>
      <c r="I9640" s="26">
        <f>VLOOKUP(F9640,Table!$A$2:$C$121,3,0)</f>
        <v>3</v>
      </c>
      <c r="J9640" s="17" t="s">
        <v>13763</v>
      </c>
      <c r="K9640" s="25" t="str">
        <f>LEFT(J9640,MIN(FIND({0,1,2,3,4,5,6,7,8,9},ASC(J9640)&amp;1234567890))-1)</f>
        <v>Sr</v>
      </c>
      <c r="L9640" s="25">
        <f t="shared" si="301"/>
        <v>6</v>
      </c>
      <c r="M9640" s="25">
        <f>VLOOKUP(K9640,Table!$A$2:$C$121,2,0)</f>
        <v>2</v>
      </c>
      <c r="N9640" s="26">
        <f>VLOOKUP(K9640,Table!$A$2:$C$121,3,0)</f>
        <v>5</v>
      </c>
      <c r="O9640" s="13" t="str">
        <f>VLOOKUP(A9640,Table!$U$1:$V$230,2,0)</f>
        <v>Cubic</v>
      </c>
      <c r="P9640" s="1"/>
    </row>
    <row r="9641" spans="1:16">
      <c r="A9641" s="12">
        <v>225</v>
      </c>
      <c r="B9641" s="12">
        <v>104942</v>
      </c>
      <c r="C9641" s="12" t="s">
        <v>9818</v>
      </c>
      <c r="D9641" s="12" t="s">
        <v>4075</v>
      </c>
      <c r="E9641" s="17" t="s">
        <v>355</v>
      </c>
      <c r="F9641" s="25" t="str">
        <f>LEFT(E9641,MIN(FIND({0,1,2,3,4,5,6,7,8,9},ASC(E9641)&amp;1234567890))-1)</f>
        <v>Mn</v>
      </c>
      <c r="G9641" s="25">
        <f t="shared" si="300"/>
        <v>1</v>
      </c>
      <c r="H9641" s="25">
        <f>VLOOKUP(F9641,Table!$A$2:$C$121,2,0)</f>
        <v>7</v>
      </c>
      <c r="I9641" s="26">
        <f>VLOOKUP(F9641,Table!$A$2:$C$121,3,0)</f>
        <v>4</v>
      </c>
      <c r="J9641" s="17" t="s">
        <v>11830</v>
      </c>
      <c r="K9641" s="25" t="str">
        <f>LEFT(J9641,MIN(FIND({0,1,2,3,4,5,6,7,8,9},ASC(J9641)&amp;1234567890))-1)</f>
        <v>Pd</v>
      </c>
      <c r="L9641" s="25">
        <f t="shared" si="301"/>
        <v>3</v>
      </c>
      <c r="M9641" s="25">
        <f>VLOOKUP(K9641,Table!$A$2:$C$121,2,0)</f>
        <v>10</v>
      </c>
      <c r="N9641" s="26">
        <f>VLOOKUP(K9641,Table!$A$2:$C$121,3,0)</f>
        <v>5</v>
      </c>
      <c r="O9641" s="13" t="str">
        <f>VLOOKUP(A9641,Table!$U$1:$V$230,2,0)</f>
        <v>Cubic</v>
      </c>
      <c r="P9641" s="1"/>
    </row>
    <row r="9642" spans="1:16">
      <c r="A9642" s="12">
        <v>225</v>
      </c>
      <c r="B9642" s="12">
        <v>105004</v>
      </c>
      <c r="C9642" s="12" t="s">
        <v>9818</v>
      </c>
      <c r="D9642" s="12" t="s">
        <v>10292</v>
      </c>
      <c r="E9642" s="17" t="s">
        <v>14407</v>
      </c>
      <c r="F9642" s="25" t="str">
        <f>LEFT(E9642,MIN(FIND({0,1,2,3,4,5,6,7,8,9},ASC(E9642)&amp;1234567890))-1)</f>
        <v>Mn</v>
      </c>
      <c r="G9642" s="25">
        <f t="shared" si="300"/>
        <v>22.1</v>
      </c>
      <c r="H9642" s="25">
        <f>VLOOKUP(F9642,Table!$A$2:$C$121,2,0)</f>
        <v>7</v>
      </c>
      <c r="I9642" s="26">
        <f>VLOOKUP(F9642,Table!$A$2:$C$121,3,0)</f>
        <v>4</v>
      </c>
      <c r="J9642" s="17" t="s">
        <v>604</v>
      </c>
      <c r="K9642" s="25" t="str">
        <f>LEFT(J9642,MIN(FIND({0,1,2,3,4,5,6,7,8,9},ASC(J9642)&amp;1234567890))-1)</f>
        <v>Y</v>
      </c>
      <c r="L9642" s="25">
        <f t="shared" si="301"/>
        <v>6</v>
      </c>
      <c r="M9642" s="25">
        <f>VLOOKUP(K9642,Table!$A$2:$C$121,2,0)</f>
        <v>3</v>
      </c>
      <c r="N9642" s="26">
        <f>VLOOKUP(K9642,Table!$A$2:$C$121,3,0)</f>
        <v>5</v>
      </c>
      <c r="O9642" s="13" t="str">
        <f>VLOOKUP(A9642,Table!$U$1:$V$230,2,0)</f>
        <v>Cubic</v>
      </c>
      <c r="P9642" s="1"/>
    </row>
    <row r="9643" spans="1:16">
      <c r="A9643" s="12">
        <v>225</v>
      </c>
      <c r="B9643" s="12">
        <v>105005</v>
      </c>
      <c r="C9643" s="12" t="s">
        <v>9818</v>
      </c>
      <c r="D9643" s="12" t="s">
        <v>10293</v>
      </c>
      <c r="E9643" s="17" t="s">
        <v>14408</v>
      </c>
      <c r="F9643" s="25" t="str">
        <f>LEFT(E9643,MIN(FIND({0,1,2,3,4,5,6,7,8,9},ASC(E9643)&amp;1234567890))-1)</f>
        <v>Mn</v>
      </c>
      <c r="G9643" s="25">
        <f t="shared" si="300"/>
        <v>22.8</v>
      </c>
      <c r="H9643" s="25">
        <f>VLOOKUP(F9643,Table!$A$2:$C$121,2,0)</f>
        <v>7</v>
      </c>
      <c r="I9643" s="26">
        <f>VLOOKUP(F9643,Table!$A$2:$C$121,3,0)</f>
        <v>4</v>
      </c>
      <c r="J9643" s="17" t="s">
        <v>604</v>
      </c>
      <c r="K9643" s="25" t="str">
        <f>LEFT(J9643,MIN(FIND({0,1,2,3,4,5,6,7,8,9},ASC(J9643)&amp;1234567890))-1)</f>
        <v>Y</v>
      </c>
      <c r="L9643" s="25">
        <f t="shared" si="301"/>
        <v>6</v>
      </c>
      <c r="M9643" s="25">
        <f>VLOOKUP(K9643,Table!$A$2:$C$121,2,0)</f>
        <v>3</v>
      </c>
      <c r="N9643" s="26">
        <f>VLOOKUP(K9643,Table!$A$2:$C$121,3,0)</f>
        <v>5</v>
      </c>
      <c r="O9643" s="13" t="str">
        <f>VLOOKUP(A9643,Table!$U$1:$V$230,2,0)</f>
        <v>Cubic</v>
      </c>
      <c r="P9643" s="1"/>
    </row>
    <row r="9644" spans="1:16">
      <c r="A9644" s="12">
        <v>225</v>
      </c>
      <c r="B9644" s="12">
        <v>105006</v>
      </c>
      <c r="C9644" s="12" t="s">
        <v>9818</v>
      </c>
      <c r="D9644" s="12" t="s">
        <v>10294</v>
      </c>
      <c r="E9644" s="17" t="s">
        <v>14409</v>
      </c>
      <c r="F9644" s="25" t="str">
        <f>LEFT(E9644,MIN(FIND({0,1,2,3,4,5,6,7,8,9},ASC(E9644)&amp;1234567890))-1)</f>
        <v>Mn</v>
      </c>
      <c r="G9644" s="25">
        <f t="shared" si="300"/>
        <v>22.98</v>
      </c>
      <c r="H9644" s="25">
        <f>VLOOKUP(F9644,Table!$A$2:$C$121,2,0)</f>
        <v>7</v>
      </c>
      <c r="I9644" s="26">
        <f>VLOOKUP(F9644,Table!$A$2:$C$121,3,0)</f>
        <v>4</v>
      </c>
      <c r="J9644" s="17" t="s">
        <v>604</v>
      </c>
      <c r="K9644" s="25" t="str">
        <f>LEFT(J9644,MIN(FIND({0,1,2,3,4,5,6,7,8,9},ASC(J9644)&amp;1234567890))-1)</f>
        <v>Y</v>
      </c>
      <c r="L9644" s="25">
        <f t="shared" si="301"/>
        <v>6</v>
      </c>
      <c r="M9644" s="25">
        <f>VLOOKUP(K9644,Table!$A$2:$C$121,2,0)</f>
        <v>3</v>
      </c>
      <c r="N9644" s="26">
        <f>VLOOKUP(K9644,Table!$A$2:$C$121,3,0)</f>
        <v>5</v>
      </c>
      <c r="O9644" s="13" t="str">
        <f>VLOOKUP(A9644,Table!$U$1:$V$230,2,0)</f>
        <v>Cubic</v>
      </c>
      <c r="P9644" s="1"/>
    </row>
    <row r="9645" spans="1:16">
      <c r="A9645" s="12">
        <v>225</v>
      </c>
      <c r="B9645" s="12">
        <v>105007</v>
      </c>
      <c r="C9645" s="12" t="s">
        <v>9818</v>
      </c>
      <c r="D9645" s="12" t="s">
        <v>10295</v>
      </c>
      <c r="E9645" s="17" t="s">
        <v>14297</v>
      </c>
      <c r="F9645" s="25" t="str">
        <f>LEFT(E9645,MIN(FIND({0,1,2,3,4,5,6,7,8,9},ASC(E9645)&amp;1234567890))-1)</f>
        <v>Mn</v>
      </c>
      <c r="G9645" s="25">
        <f t="shared" si="300"/>
        <v>23</v>
      </c>
      <c r="H9645" s="25">
        <f>VLOOKUP(F9645,Table!$A$2:$C$121,2,0)</f>
        <v>7</v>
      </c>
      <c r="I9645" s="26">
        <f>VLOOKUP(F9645,Table!$A$2:$C$121,3,0)</f>
        <v>4</v>
      </c>
      <c r="J9645" s="17" t="s">
        <v>14410</v>
      </c>
      <c r="K9645" s="25" t="str">
        <f>LEFT(J9645,MIN(FIND({0,1,2,3,4,5,6,7,8,9},ASC(J9645)&amp;1234567890))-1)</f>
        <v>Y</v>
      </c>
      <c r="L9645" s="25">
        <f t="shared" si="301"/>
        <v>5.91</v>
      </c>
      <c r="M9645" s="25">
        <f>VLOOKUP(K9645,Table!$A$2:$C$121,2,0)</f>
        <v>3</v>
      </c>
      <c r="N9645" s="26">
        <f>VLOOKUP(K9645,Table!$A$2:$C$121,3,0)</f>
        <v>5</v>
      </c>
      <c r="O9645" s="13" t="str">
        <f>VLOOKUP(A9645,Table!$U$1:$V$230,2,0)</f>
        <v>Cubic</v>
      </c>
      <c r="P9645" s="1"/>
    </row>
    <row r="9646" spans="1:16">
      <c r="A9646" s="12">
        <v>225</v>
      </c>
      <c r="B9646" s="12">
        <v>105008</v>
      </c>
      <c r="C9646" s="12" t="s">
        <v>9818</v>
      </c>
      <c r="D9646" s="12" t="s">
        <v>10296</v>
      </c>
      <c r="E9646" s="17" t="s">
        <v>14297</v>
      </c>
      <c r="F9646" s="25" t="str">
        <f>LEFT(E9646,MIN(FIND({0,1,2,3,4,5,6,7,8,9},ASC(E9646)&amp;1234567890))-1)</f>
        <v>Mn</v>
      </c>
      <c r="G9646" s="25">
        <f t="shared" si="300"/>
        <v>23</v>
      </c>
      <c r="H9646" s="25">
        <f>VLOOKUP(F9646,Table!$A$2:$C$121,2,0)</f>
        <v>7</v>
      </c>
      <c r="I9646" s="26">
        <f>VLOOKUP(F9646,Table!$A$2:$C$121,3,0)</f>
        <v>4</v>
      </c>
      <c r="J9646" s="17" t="s">
        <v>604</v>
      </c>
      <c r="K9646" s="25" t="str">
        <f>LEFT(J9646,MIN(FIND({0,1,2,3,4,5,6,7,8,9},ASC(J9646)&amp;1234567890))-1)</f>
        <v>Y</v>
      </c>
      <c r="L9646" s="25">
        <f t="shared" si="301"/>
        <v>6</v>
      </c>
      <c r="M9646" s="25">
        <f>VLOOKUP(K9646,Table!$A$2:$C$121,2,0)</f>
        <v>3</v>
      </c>
      <c r="N9646" s="26">
        <f>VLOOKUP(K9646,Table!$A$2:$C$121,3,0)</f>
        <v>5</v>
      </c>
      <c r="O9646" s="13" t="str">
        <f>VLOOKUP(A9646,Table!$U$1:$V$230,2,0)</f>
        <v>Cubic</v>
      </c>
      <c r="P9646" s="1"/>
    </row>
    <row r="9647" spans="1:16">
      <c r="A9647" s="12">
        <v>225</v>
      </c>
      <c r="B9647" s="12">
        <v>105009</v>
      </c>
      <c r="C9647" s="12" t="s">
        <v>9818</v>
      </c>
      <c r="D9647" s="12" t="s">
        <v>10297</v>
      </c>
      <c r="E9647" s="17" t="s">
        <v>14297</v>
      </c>
      <c r="F9647" s="25" t="str">
        <f>LEFT(E9647,MIN(FIND({0,1,2,3,4,5,6,7,8,9},ASC(E9647)&amp;1234567890))-1)</f>
        <v>Mn</v>
      </c>
      <c r="G9647" s="25">
        <f t="shared" si="300"/>
        <v>23</v>
      </c>
      <c r="H9647" s="25">
        <f>VLOOKUP(F9647,Table!$A$2:$C$121,2,0)</f>
        <v>7</v>
      </c>
      <c r="I9647" s="26">
        <f>VLOOKUP(F9647,Table!$A$2:$C$121,3,0)</f>
        <v>4</v>
      </c>
      <c r="J9647" s="17" t="s">
        <v>14411</v>
      </c>
      <c r="K9647" s="25" t="str">
        <f>LEFT(J9647,MIN(FIND({0,1,2,3,4,5,6,7,8,9},ASC(J9647)&amp;1234567890))-1)</f>
        <v>Y</v>
      </c>
      <c r="L9647" s="25">
        <f t="shared" si="301"/>
        <v>5.82</v>
      </c>
      <c r="M9647" s="25">
        <f>VLOOKUP(K9647,Table!$A$2:$C$121,2,0)</f>
        <v>3</v>
      </c>
      <c r="N9647" s="26">
        <f>VLOOKUP(K9647,Table!$A$2:$C$121,3,0)</f>
        <v>5</v>
      </c>
      <c r="O9647" s="13" t="str">
        <f>VLOOKUP(A9647,Table!$U$1:$V$230,2,0)</f>
        <v>Cubic</v>
      </c>
      <c r="P9647" s="1"/>
    </row>
    <row r="9648" spans="1:16">
      <c r="A9648" s="12">
        <v>225</v>
      </c>
      <c r="B9648" s="12">
        <v>105011</v>
      </c>
      <c r="C9648" s="12" t="s">
        <v>9818</v>
      </c>
      <c r="D9648" s="12" t="s">
        <v>10298</v>
      </c>
      <c r="E9648" s="17" t="s">
        <v>14412</v>
      </c>
      <c r="F9648" s="25" t="str">
        <f>LEFT(E9648,MIN(FIND({0,1,2,3,4,5,6,7,8,9},ASC(E9648)&amp;1234567890))-1)</f>
        <v>Mn</v>
      </c>
      <c r="G9648" s="25">
        <f t="shared" si="300"/>
        <v>22.61</v>
      </c>
      <c r="H9648" s="25">
        <f>VLOOKUP(F9648,Table!$A$2:$C$121,2,0)</f>
        <v>7</v>
      </c>
      <c r="I9648" s="26">
        <f>VLOOKUP(F9648,Table!$A$2:$C$121,3,0)</f>
        <v>4</v>
      </c>
      <c r="J9648" s="17" t="s">
        <v>604</v>
      </c>
      <c r="K9648" s="25" t="str">
        <f>LEFT(J9648,MIN(FIND({0,1,2,3,4,5,6,7,8,9},ASC(J9648)&amp;1234567890))-1)</f>
        <v>Y</v>
      </c>
      <c r="L9648" s="25">
        <f t="shared" si="301"/>
        <v>6</v>
      </c>
      <c r="M9648" s="25">
        <f>VLOOKUP(K9648,Table!$A$2:$C$121,2,0)</f>
        <v>3</v>
      </c>
      <c r="N9648" s="26">
        <f>VLOOKUP(K9648,Table!$A$2:$C$121,3,0)</f>
        <v>5</v>
      </c>
      <c r="O9648" s="13" t="str">
        <f>VLOOKUP(A9648,Table!$U$1:$V$230,2,0)</f>
        <v>Cubic</v>
      </c>
      <c r="P9648" s="1"/>
    </row>
    <row r="9649" spans="1:16">
      <c r="A9649" s="12">
        <v>225</v>
      </c>
      <c r="B9649" s="12">
        <v>105012</v>
      </c>
      <c r="C9649" s="12" t="s">
        <v>9818</v>
      </c>
      <c r="D9649" s="12" t="s">
        <v>10299</v>
      </c>
      <c r="E9649" s="17" t="s">
        <v>14297</v>
      </c>
      <c r="F9649" s="25" t="str">
        <f>LEFT(E9649,MIN(FIND({0,1,2,3,4,5,6,7,8,9},ASC(E9649)&amp;1234567890))-1)</f>
        <v>Mn</v>
      </c>
      <c r="G9649" s="25">
        <f t="shared" si="300"/>
        <v>23</v>
      </c>
      <c r="H9649" s="25">
        <f>VLOOKUP(F9649,Table!$A$2:$C$121,2,0)</f>
        <v>7</v>
      </c>
      <c r="I9649" s="26">
        <f>VLOOKUP(F9649,Table!$A$2:$C$121,3,0)</f>
        <v>4</v>
      </c>
      <c r="J9649" s="17" t="s">
        <v>14413</v>
      </c>
      <c r="K9649" s="25" t="str">
        <f>LEFT(J9649,MIN(FIND({0,1,2,3,4,5,6,7,8,9},ASC(J9649)&amp;1234567890))-1)</f>
        <v>Y</v>
      </c>
      <c r="L9649" s="25">
        <f t="shared" si="301"/>
        <v>5.76</v>
      </c>
      <c r="M9649" s="25">
        <f>VLOOKUP(K9649,Table!$A$2:$C$121,2,0)</f>
        <v>3</v>
      </c>
      <c r="N9649" s="26">
        <f>VLOOKUP(K9649,Table!$A$2:$C$121,3,0)</f>
        <v>5</v>
      </c>
      <c r="O9649" s="13" t="str">
        <f>VLOOKUP(A9649,Table!$U$1:$V$230,2,0)</f>
        <v>Cubic</v>
      </c>
      <c r="P9649" s="1"/>
    </row>
    <row r="9650" spans="1:16">
      <c r="A9650" s="12">
        <v>225</v>
      </c>
      <c r="B9650" s="12">
        <v>105013</v>
      </c>
      <c r="C9650" s="12" t="s">
        <v>9818</v>
      </c>
      <c r="D9650" s="12" t="s">
        <v>10300</v>
      </c>
      <c r="E9650" s="17" t="s">
        <v>14414</v>
      </c>
      <c r="F9650" s="25" t="str">
        <f>LEFT(E9650,MIN(FIND({0,1,2,3,4,5,6,7,8,9},ASC(E9650)&amp;1234567890))-1)</f>
        <v>Mn</v>
      </c>
      <c r="G9650" s="25">
        <f t="shared" si="300"/>
        <v>22.91</v>
      </c>
      <c r="H9650" s="25">
        <f>VLOOKUP(F9650,Table!$A$2:$C$121,2,0)</f>
        <v>7</v>
      </c>
      <c r="I9650" s="26">
        <f>VLOOKUP(F9650,Table!$A$2:$C$121,3,0)</f>
        <v>4</v>
      </c>
      <c r="J9650" s="17" t="s">
        <v>604</v>
      </c>
      <c r="K9650" s="25" t="str">
        <f>LEFT(J9650,MIN(FIND({0,1,2,3,4,5,6,7,8,9},ASC(J9650)&amp;1234567890))-1)</f>
        <v>Y</v>
      </c>
      <c r="L9650" s="25">
        <f t="shared" si="301"/>
        <v>6</v>
      </c>
      <c r="M9650" s="25">
        <f>VLOOKUP(K9650,Table!$A$2:$C$121,2,0)</f>
        <v>3</v>
      </c>
      <c r="N9650" s="26">
        <f>VLOOKUP(K9650,Table!$A$2:$C$121,3,0)</f>
        <v>5</v>
      </c>
      <c r="O9650" s="13" t="str">
        <f>VLOOKUP(A9650,Table!$U$1:$V$230,2,0)</f>
        <v>Cubic</v>
      </c>
      <c r="P9650" s="1"/>
    </row>
    <row r="9651" spans="1:16">
      <c r="A9651" s="12">
        <v>225</v>
      </c>
      <c r="B9651" s="12">
        <v>105014</v>
      </c>
      <c r="C9651" s="12" t="s">
        <v>9818</v>
      </c>
      <c r="D9651" s="12" t="s">
        <v>10301</v>
      </c>
      <c r="E9651" s="17" t="s">
        <v>14297</v>
      </c>
      <c r="F9651" s="25" t="str">
        <f>LEFT(E9651,MIN(FIND({0,1,2,3,4,5,6,7,8,9},ASC(E9651)&amp;1234567890))-1)</f>
        <v>Mn</v>
      </c>
      <c r="G9651" s="25">
        <f t="shared" si="300"/>
        <v>23</v>
      </c>
      <c r="H9651" s="25">
        <f>VLOOKUP(F9651,Table!$A$2:$C$121,2,0)</f>
        <v>7</v>
      </c>
      <c r="I9651" s="26">
        <f>VLOOKUP(F9651,Table!$A$2:$C$121,3,0)</f>
        <v>4</v>
      </c>
      <c r="J9651" s="17" t="s">
        <v>14415</v>
      </c>
      <c r="K9651" s="25" t="str">
        <f>LEFT(J9651,MIN(FIND({0,1,2,3,4,5,6,7,8,9},ASC(J9651)&amp;1234567890))-1)</f>
        <v>Y</v>
      </c>
      <c r="L9651" s="25">
        <f t="shared" si="301"/>
        <v>5.8</v>
      </c>
      <c r="M9651" s="25">
        <f>VLOOKUP(K9651,Table!$A$2:$C$121,2,0)</f>
        <v>3</v>
      </c>
      <c r="N9651" s="26">
        <f>VLOOKUP(K9651,Table!$A$2:$C$121,3,0)</f>
        <v>5</v>
      </c>
      <c r="O9651" s="13" t="str">
        <f>VLOOKUP(A9651,Table!$U$1:$V$230,2,0)</f>
        <v>Cubic</v>
      </c>
      <c r="P9651" s="1"/>
    </row>
    <row r="9652" spans="1:16">
      <c r="A9652" s="12">
        <v>225</v>
      </c>
      <c r="B9652" s="12">
        <v>105015</v>
      </c>
      <c r="C9652" s="12" t="s">
        <v>9818</v>
      </c>
      <c r="D9652" s="12" t="s">
        <v>10302</v>
      </c>
      <c r="E9652" s="17" t="s">
        <v>14416</v>
      </c>
      <c r="F9652" s="25" t="str">
        <f>LEFT(E9652,MIN(FIND({0,1,2,3,4,5,6,7,8,9},ASC(E9652)&amp;1234567890))-1)</f>
        <v>Mn</v>
      </c>
      <c r="G9652" s="25">
        <f t="shared" si="300"/>
        <v>22</v>
      </c>
      <c r="H9652" s="25">
        <f>VLOOKUP(F9652,Table!$A$2:$C$121,2,0)</f>
        <v>7</v>
      </c>
      <c r="I9652" s="26">
        <f>VLOOKUP(F9652,Table!$A$2:$C$121,3,0)</f>
        <v>4</v>
      </c>
      <c r="J9652" s="17" t="s">
        <v>604</v>
      </c>
      <c r="K9652" s="25" t="str">
        <f>LEFT(J9652,MIN(FIND({0,1,2,3,4,5,6,7,8,9},ASC(J9652)&amp;1234567890))-1)</f>
        <v>Y</v>
      </c>
      <c r="L9652" s="25">
        <f t="shared" si="301"/>
        <v>6</v>
      </c>
      <c r="M9652" s="25">
        <f>VLOOKUP(K9652,Table!$A$2:$C$121,2,0)</f>
        <v>3</v>
      </c>
      <c r="N9652" s="26">
        <f>VLOOKUP(K9652,Table!$A$2:$C$121,3,0)</f>
        <v>5</v>
      </c>
      <c r="O9652" s="13" t="str">
        <f>VLOOKUP(A9652,Table!$U$1:$V$230,2,0)</f>
        <v>Cubic</v>
      </c>
      <c r="P9652" s="1"/>
    </row>
    <row r="9653" spans="1:16">
      <c r="A9653" s="12">
        <v>225</v>
      </c>
      <c r="B9653" s="12">
        <v>105079</v>
      </c>
      <c r="C9653" s="12" t="s">
        <v>9818</v>
      </c>
      <c r="D9653" s="12" t="s">
        <v>10303</v>
      </c>
      <c r="E9653" s="17" t="s">
        <v>14417</v>
      </c>
      <c r="F9653" s="25" t="str">
        <f>LEFT(E9653,MIN(FIND({0,1,2,3,4,5,6,7,8,9},ASC(E9653)&amp;1234567890))-1)</f>
        <v>Mo</v>
      </c>
      <c r="G9653" s="25">
        <f t="shared" si="300"/>
        <v>0.75</v>
      </c>
      <c r="H9653" s="25">
        <f>VLOOKUP(F9653,Table!$A$2:$C$121,2,0)</f>
        <v>6</v>
      </c>
      <c r="I9653" s="26">
        <f>VLOOKUP(F9653,Table!$A$2:$C$121,3,0)</f>
        <v>5</v>
      </c>
      <c r="J9653" s="17" t="s">
        <v>14418</v>
      </c>
      <c r="K9653" s="25" t="str">
        <f>LEFT(J9653,MIN(FIND({0,1,2,3,4,5,6,7,8,9},ASC(J9653)&amp;1234567890))-1)</f>
        <v>Re</v>
      </c>
      <c r="L9653" s="25">
        <f t="shared" si="301"/>
        <v>0.25</v>
      </c>
      <c r="M9653" s="25">
        <f>VLOOKUP(K9653,Table!$A$2:$C$121,2,0)</f>
        <v>7</v>
      </c>
      <c r="N9653" s="26">
        <f>VLOOKUP(K9653,Table!$A$2:$C$121,3,0)</f>
        <v>6</v>
      </c>
      <c r="O9653" s="13" t="str">
        <f>VLOOKUP(A9653,Table!$U$1:$V$230,2,0)</f>
        <v>Cubic</v>
      </c>
      <c r="P9653" s="1"/>
    </row>
    <row r="9654" spans="1:16">
      <c r="A9654" s="12">
        <v>225</v>
      </c>
      <c r="B9654" s="12">
        <v>105190</v>
      </c>
      <c r="C9654" s="12" t="s">
        <v>9818</v>
      </c>
      <c r="D9654" s="12" t="s">
        <v>10304</v>
      </c>
      <c r="E9654" s="17" t="s">
        <v>335</v>
      </c>
      <c r="F9654" s="25" t="str">
        <f>LEFT(E9654,MIN(FIND({0,1,2,3,4,5,6,7,8,9},ASC(E9654)&amp;1234567890))-1)</f>
        <v>Nb</v>
      </c>
      <c r="G9654" s="25">
        <f t="shared" si="300"/>
        <v>1</v>
      </c>
      <c r="H9654" s="25">
        <f>VLOOKUP(F9654,Table!$A$2:$C$121,2,0)</f>
        <v>5</v>
      </c>
      <c r="I9654" s="26">
        <f>VLOOKUP(F9654,Table!$A$2:$C$121,3,0)</f>
        <v>5</v>
      </c>
      <c r="J9654" s="17" t="s">
        <v>541</v>
      </c>
      <c r="K9654" s="25" t="str">
        <f>LEFT(J9654,MIN(FIND({0,1,2,3,4,5,6,7,8,9},ASC(J9654)&amp;1234567890))-1)</f>
        <v>Pd</v>
      </c>
      <c r="L9654" s="25">
        <f t="shared" si="301"/>
        <v>1</v>
      </c>
      <c r="M9654" s="25">
        <f>VLOOKUP(K9654,Table!$A$2:$C$121,2,0)</f>
        <v>10</v>
      </c>
      <c r="N9654" s="26">
        <f>VLOOKUP(K9654,Table!$A$2:$C$121,3,0)</f>
        <v>5</v>
      </c>
      <c r="O9654" s="13" t="str">
        <f>VLOOKUP(A9654,Table!$U$1:$V$230,2,0)</f>
        <v>Cubic</v>
      </c>
      <c r="P9654" s="1"/>
    </row>
    <row r="9655" spans="1:16">
      <c r="A9655" s="12">
        <v>225</v>
      </c>
      <c r="B9655" s="12">
        <v>105329</v>
      </c>
      <c r="C9655" s="12" t="s">
        <v>9818</v>
      </c>
      <c r="D9655" s="12" t="s">
        <v>10305</v>
      </c>
      <c r="E9655" s="17" t="s">
        <v>12490</v>
      </c>
      <c r="F9655" s="25" t="str">
        <f>LEFT(E9655,MIN(FIND({0,1,2,3,4,5,6,7,8,9},ASC(E9655)&amp;1234567890))-1)</f>
        <v>Ni</v>
      </c>
      <c r="G9655" s="25">
        <f t="shared" si="300"/>
        <v>0.8</v>
      </c>
      <c r="H9655" s="25">
        <f>VLOOKUP(F9655,Table!$A$2:$C$121,2,0)</f>
        <v>10</v>
      </c>
      <c r="I9655" s="26">
        <f>VLOOKUP(F9655,Table!$A$2:$C$121,3,0)</f>
        <v>4</v>
      </c>
      <c r="J9655" s="17" t="s">
        <v>14419</v>
      </c>
      <c r="K9655" s="25" t="str">
        <f>LEFT(J9655,MIN(FIND({0,1,2,3,4,5,6,7,8,9},ASC(J9655)&amp;1234567890))-1)</f>
        <v>Ru</v>
      </c>
      <c r="L9655" s="25">
        <f t="shared" si="301"/>
        <v>0.2</v>
      </c>
      <c r="M9655" s="25">
        <f>VLOOKUP(K9655,Table!$A$2:$C$121,2,0)</f>
        <v>8</v>
      </c>
      <c r="N9655" s="26">
        <f>VLOOKUP(K9655,Table!$A$2:$C$121,3,0)</f>
        <v>5</v>
      </c>
      <c r="O9655" s="13" t="str">
        <f>VLOOKUP(A9655,Table!$U$1:$V$230,2,0)</f>
        <v>Cubic</v>
      </c>
      <c r="P9655" s="1"/>
    </row>
    <row r="9656" spans="1:16">
      <c r="A9656" s="12">
        <v>225</v>
      </c>
      <c r="B9656" s="12">
        <v>105354</v>
      </c>
      <c r="C9656" s="12" t="s">
        <v>9818</v>
      </c>
      <c r="D9656" s="12" t="s">
        <v>2196</v>
      </c>
      <c r="E9656" s="17" t="s">
        <v>11359</v>
      </c>
      <c r="F9656" s="25" t="str">
        <f>LEFT(E9656,MIN(FIND({0,1,2,3,4,5,6,7,8,9},ASC(E9656)&amp;1234567890))-1)</f>
        <v>Ni</v>
      </c>
      <c r="G9656" s="25">
        <f t="shared" si="300"/>
        <v>3</v>
      </c>
      <c r="H9656" s="25">
        <f>VLOOKUP(F9656,Table!$A$2:$C$121,2,0)</f>
        <v>10</v>
      </c>
      <c r="I9656" s="26">
        <f>VLOOKUP(F9656,Table!$A$2:$C$121,3,0)</f>
        <v>4</v>
      </c>
      <c r="J9656" s="17" t="s">
        <v>11291</v>
      </c>
      <c r="K9656" s="25" t="str">
        <f>LEFT(J9656,MIN(FIND({0,1,2,3,4,5,6,7,8,9},ASC(J9656)&amp;1234567890))-1)</f>
        <v>Sn</v>
      </c>
      <c r="L9656" s="25">
        <f t="shared" si="301"/>
        <v>1</v>
      </c>
      <c r="M9656" s="25">
        <f>VLOOKUP(K9656,Table!$A$2:$C$121,2,0)</f>
        <v>14</v>
      </c>
      <c r="N9656" s="26">
        <f>VLOOKUP(K9656,Table!$A$2:$C$121,3,0)</f>
        <v>5</v>
      </c>
      <c r="O9656" s="13" t="str">
        <f>VLOOKUP(A9656,Table!$U$1:$V$230,2,0)</f>
        <v>Cubic</v>
      </c>
      <c r="P9656" s="1"/>
    </row>
    <row r="9657" spans="1:16">
      <c r="A9657" s="12">
        <v>225</v>
      </c>
      <c r="B9657" s="12">
        <v>105393</v>
      </c>
      <c r="C9657" s="12" t="s">
        <v>9818</v>
      </c>
      <c r="D9657" s="12" t="s">
        <v>10306</v>
      </c>
      <c r="E9657" s="17" t="s">
        <v>14152</v>
      </c>
      <c r="F9657" s="25" t="str">
        <f>LEFT(E9657,MIN(FIND({0,1,2,3,4,5,6,7,8,9},ASC(E9657)&amp;1234567890))-1)</f>
        <v>Ni</v>
      </c>
      <c r="G9657" s="25">
        <f t="shared" si="300"/>
        <v>0.92</v>
      </c>
      <c r="H9657" s="25">
        <f>VLOOKUP(F9657,Table!$A$2:$C$121,2,0)</f>
        <v>10</v>
      </c>
      <c r="I9657" s="26">
        <f>VLOOKUP(F9657,Table!$A$2:$C$121,3,0)</f>
        <v>4</v>
      </c>
      <c r="J9657" s="17" t="s">
        <v>14420</v>
      </c>
      <c r="K9657" s="25" t="str">
        <f>LEFT(J9657,MIN(FIND({0,1,2,3,4,5,6,7,8,9},ASC(J9657)&amp;1234567890))-1)</f>
        <v>Ta</v>
      </c>
      <c r="L9657" s="25">
        <f t="shared" si="301"/>
        <v>0.08</v>
      </c>
      <c r="M9657" s="25">
        <f>VLOOKUP(K9657,Table!$A$2:$C$121,2,0)</f>
        <v>5</v>
      </c>
      <c r="N9657" s="26">
        <f>VLOOKUP(K9657,Table!$A$2:$C$121,3,0)</f>
        <v>6</v>
      </c>
      <c r="O9657" s="13" t="str">
        <f>VLOOKUP(A9657,Table!$U$1:$V$230,2,0)</f>
        <v>Cubic</v>
      </c>
      <c r="P9657" s="1"/>
    </row>
    <row r="9658" spans="1:16">
      <c r="A9658" s="12">
        <v>225</v>
      </c>
      <c r="B9658" s="12">
        <v>105543</v>
      </c>
      <c r="C9658" s="12" t="s">
        <v>9818</v>
      </c>
      <c r="D9658" s="12" t="s">
        <v>4567</v>
      </c>
      <c r="E9658" s="17" t="s">
        <v>539</v>
      </c>
      <c r="F9658" s="25" t="str">
        <f>LEFT(E9658,MIN(FIND({0,1,2,3,4,5,6,7,8,9},ASC(E9658)&amp;1234567890))-1)</f>
        <v>Pt</v>
      </c>
      <c r="G9658" s="25">
        <f t="shared" si="300"/>
        <v>1</v>
      </c>
      <c r="H9658" s="25">
        <f>VLOOKUP(F9658,Table!$A$2:$C$121,2,0)</f>
        <v>10</v>
      </c>
      <c r="I9658" s="26">
        <f>VLOOKUP(F9658,Table!$A$2:$C$121,3,0)</f>
        <v>6</v>
      </c>
      <c r="J9658" s="17" t="s">
        <v>371</v>
      </c>
      <c r="K9658" s="25" t="str">
        <f>LEFT(J9658,MIN(FIND({0,1,2,3,4,5,6,7,8,9},ASC(J9658)&amp;1234567890))-1)</f>
        <v>O</v>
      </c>
      <c r="L9658" s="25">
        <f t="shared" si="301"/>
        <v>1</v>
      </c>
      <c r="M9658" s="25">
        <f>VLOOKUP(K9658,Table!$A$2:$C$121,2,0)</f>
        <v>16</v>
      </c>
      <c r="N9658" s="26">
        <f>VLOOKUP(K9658,Table!$A$2:$C$121,3,0)</f>
        <v>2</v>
      </c>
      <c r="O9658" s="13" t="str">
        <f>VLOOKUP(A9658,Table!$U$1:$V$230,2,0)</f>
        <v>Cubic</v>
      </c>
      <c r="P9658" s="1"/>
    </row>
    <row r="9659" spans="1:16">
      <c r="A9659" s="12">
        <v>225</v>
      </c>
      <c r="B9659" s="12">
        <v>105549</v>
      </c>
      <c r="C9659" s="12" t="s">
        <v>9818</v>
      </c>
      <c r="D9659" s="12" t="s">
        <v>10307</v>
      </c>
      <c r="E9659" s="17" t="s">
        <v>405</v>
      </c>
      <c r="F9659" s="25" t="str">
        <f>LEFT(E9659,MIN(FIND({0,1,2,3,4,5,6,7,8,9},ASC(E9659)&amp;1234567890))-1)</f>
        <v>Ta</v>
      </c>
      <c r="G9659" s="25">
        <f t="shared" si="300"/>
        <v>1</v>
      </c>
      <c r="H9659" s="25">
        <f>VLOOKUP(F9659,Table!$A$2:$C$121,2,0)</f>
        <v>5</v>
      </c>
      <c r="I9659" s="26">
        <f>VLOOKUP(F9659,Table!$A$2:$C$121,3,0)</f>
        <v>6</v>
      </c>
      <c r="J9659" s="17" t="s">
        <v>14421</v>
      </c>
      <c r="K9659" s="25" t="str">
        <f>LEFT(J9659,MIN(FIND({0,1,2,3,4,5,6,7,8,9},ASC(J9659)&amp;1234567890))-1)</f>
        <v>O</v>
      </c>
      <c r="L9659" s="25">
        <f t="shared" si="301"/>
        <v>0.9</v>
      </c>
      <c r="M9659" s="25">
        <f>VLOOKUP(K9659,Table!$A$2:$C$121,2,0)</f>
        <v>16</v>
      </c>
      <c r="N9659" s="26">
        <f>VLOOKUP(K9659,Table!$A$2:$C$121,3,0)</f>
        <v>2</v>
      </c>
      <c r="O9659" s="13" t="str">
        <f>VLOOKUP(A9659,Table!$U$1:$V$230,2,0)</f>
        <v>Cubic</v>
      </c>
      <c r="P9659" s="1"/>
    </row>
    <row r="9660" spans="1:16">
      <c r="A9660" s="12">
        <v>225</v>
      </c>
      <c r="B9660" s="12">
        <v>105598</v>
      </c>
      <c r="C9660" s="12" t="s">
        <v>9818</v>
      </c>
      <c r="D9660" s="12" t="s">
        <v>10308</v>
      </c>
      <c r="E9660" s="17" t="s">
        <v>586</v>
      </c>
      <c r="F9660" s="25" t="str">
        <f>LEFT(E9660,MIN(FIND({0,1,2,3,4,5,6,7,8,9},ASC(E9660)&amp;1234567890))-1)</f>
        <v>Pb</v>
      </c>
      <c r="G9660" s="25">
        <f t="shared" si="300"/>
        <v>1</v>
      </c>
      <c r="H9660" s="25">
        <f>VLOOKUP(F9660,Table!$A$2:$C$121,2,0)</f>
        <v>14</v>
      </c>
      <c r="I9660" s="26">
        <f>VLOOKUP(F9660,Table!$A$2:$C$121,3,0)</f>
        <v>6</v>
      </c>
      <c r="J9660" s="17" t="s">
        <v>11814</v>
      </c>
      <c r="K9660" s="25" t="str">
        <f>LEFT(J9660,MIN(FIND({0,1,2,3,4,5,6,7,8,9},ASC(J9660)&amp;1234567890))-1)</f>
        <v>Po</v>
      </c>
      <c r="L9660" s="25">
        <f t="shared" si="301"/>
        <v>1</v>
      </c>
      <c r="M9660" s="25">
        <f>VLOOKUP(K9660,Table!$A$2:$C$121,2,0)</f>
        <v>16</v>
      </c>
      <c r="N9660" s="26">
        <f>VLOOKUP(K9660,Table!$A$2:$C$121,3,0)</f>
        <v>6</v>
      </c>
      <c r="O9660" s="13" t="str">
        <f>VLOOKUP(A9660,Table!$U$1:$V$230,2,0)</f>
        <v>Cubic</v>
      </c>
      <c r="P9660" s="1"/>
    </row>
    <row r="9661" spans="1:16">
      <c r="A9661" s="12">
        <v>225</v>
      </c>
      <c r="B9661" s="12">
        <v>105611</v>
      </c>
      <c r="C9661" s="12" t="s">
        <v>9818</v>
      </c>
      <c r="D9661" s="12" t="s">
        <v>10309</v>
      </c>
      <c r="E9661" s="17" t="s">
        <v>13497</v>
      </c>
      <c r="F9661" s="25" t="str">
        <f>LEFT(E9661,MIN(FIND({0,1,2,3,4,5,6,7,8,9},ASC(E9661)&amp;1234567890))-1)</f>
        <v>Pb</v>
      </c>
      <c r="G9661" s="25">
        <f t="shared" si="300"/>
        <v>0.8</v>
      </c>
      <c r="H9661" s="25">
        <f>VLOOKUP(F9661,Table!$A$2:$C$121,2,0)</f>
        <v>14</v>
      </c>
      <c r="I9661" s="26">
        <f>VLOOKUP(F9661,Table!$A$2:$C$121,3,0)</f>
        <v>6</v>
      </c>
      <c r="J9661" s="17" t="s">
        <v>14422</v>
      </c>
      <c r="K9661" s="25" t="str">
        <f>LEFT(J9661,MIN(FIND({0,1,2,3,4,5,6,7,8,9},ASC(J9661)&amp;1234567890))-1)</f>
        <v>Sb</v>
      </c>
      <c r="L9661" s="25">
        <f t="shared" si="301"/>
        <v>0.2</v>
      </c>
      <c r="M9661" s="25">
        <f>VLOOKUP(K9661,Table!$A$2:$C$121,2,0)</f>
        <v>15</v>
      </c>
      <c r="N9661" s="26">
        <f>VLOOKUP(K9661,Table!$A$2:$C$121,3,0)</f>
        <v>5</v>
      </c>
      <c r="O9661" s="13" t="str">
        <f>VLOOKUP(A9661,Table!$U$1:$V$230,2,0)</f>
        <v>Cubic</v>
      </c>
      <c r="P9661" s="1"/>
    </row>
    <row r="9662" spans="1:16">
      <c r="A9662" s="12">
        <v>225</v>
      </c>
      <c r="B9662" s="12">
        <v>105764</v>
      </c>
      <c r="C9662" s="12" t="s">
        <v>9818</v>
      </c>
      <c r="D9662" s="12" t="s">
        <v>10310</v>
      </c>
      <c r="E9662" s="17" t="s">
        <v>14423</v>
      </c>
      <c r="F9662" s="25" t="str">
        <f>LEFT(E9662,MIN(FIND({0,1,2,3,4,5,6,7,8,9},ASC(E9662)&amp;1234567890))-1)</f>
        <v>Pm</v>
      </c>
      <c r="G9662" s="25">
        <f t="shared" si="300"/>
        <v>1</v>
      </c>
      <c r="H9662" s="25">
        <f>VLOOKUP(F9662,Table!$A$2:$C$121,2,0)</f>
        <v>3</v>
      </c>
      <c r="I9662" s="26">
        <f>VLOOKUP(F9662,Table!$A$2:$C$121,3,0)</f>
        <v>6</v>
      </c>
      <c r="J9662" s="17" t="s">
        <v>11814</v>
      </c>
      <c r="K9662" s="25" t="str">
        <f>LEFT(J9662,MIN(FIND({0,1,2,3,4,5,6,7,8,9},ASC(J9662)&amp;1234567890))-1)</f>
        <v>Po</v>
      </c>
      <c r="L9662" s="25">
        <f t="shared" si="301"/>
        <v>1</v>
      </c>
      <c r="M9662" s="25">
        <f>VLOOKUP(K9662,Table!$A$2:$C$121,2,0)</f>
        <v>16</v>
      </c>
      <c r="N9662" s="26">
        <f>VLOOKUP(K9662,Table!$A$2:$C$121,3,0)</f>
        <v>6</v>
      </c>
      <c r="O9662" s="13" t="str">
        <f>VLOOKUP(A9662,Table!$U$1:$V$230,2,0)</f>
        <v>Cubic</v>
      </c>
      <c r="P9662" s="1"/>
    </row>
    <row r="9663" spans="1:16">
      <c r="A9663" s="12">
        <v>225</v>
      </c>
      <c r="B9663" s="12">
        <v>105766</v>
      </c>
      <c r="C9663" s="12" t="s">
        <v>9818</v>
      </c>
      <c r="D9663" s="12" t="s">
        <v>10311</v>
      </c>
      <c r="E9663" s="17" t="s">
        <v>11814</v>
      </c>
      <c r="F9663" s="25" t="str">
        <f>LEFT(E9663,MIN(FIND({0,1,2,3,4,5,6,7,8,9},ASC(E9663)&amp;1234567890))-1)</f>
        <v>Po</v>
      </c>
      <c r="G9663" s="25">
        <f t="shared" si="300"/>
        <v>1</v>
      </c>
      <c r="H9663" s="25">
        <f>VLOOKUP(F9663,Table!$A$2:$C$121,2,0)</f>
        <v>16</v>
      </c>
      <c r="I9663" s="26">
        <f>VLOOKUP(F9663,Table!$A$2:$C$121,3,0)</f>
        <v>6</v>
      </c>
      <c r="J9663" s="17" t="s">
        <v>590</v>
      </c>
      <c r="K9663" s="25" t="str">
        <f>LEFT(J9663,MIN(FIND({0,1,2,3,4,5,6,7,8,9},ASC(J9663)&amp;1234567890))-1)</f>
        <v>Sm</v>
      </c>
      <c r="L9663" s="25">
        <f t="shared" si="301"/>
        <v>1</v>
      </c>
      <c r="M9663" s="25">
        <f>VLOOKUP(K9663,Table!$A$2:$C$121,2,0)</f>
        <v>3</v>
      </c>
      <c r="N9663" s="26">
        <f>VLOOKUP(K9663,Table!$A$2:$C$121,3,0)</f>
        <v>6</v>
      </c>
      <c r="O9663" s="13" t="str">
        <f>VLOOKUP(A9663,Table!$U$1:$V$230,2,0)</f>
        <v>Cubic</v>
      </c>
      <c r="P9663" s="1"/>
    </row>
    <row r="9664" spans="1:16">
      <c r="A9664" s="12">
        <v>225</v>
      </c>
      <c r="B9664" s="12">
        <v>105767</v>
      </c>
      <c r="C9664" s="12" t="s">
        <v>9818</v>
      </c>
      <c r="D9664" s="12" t="s">
        <v>10312</v>
      </c>
      <c r="E9664" s="17" t="s">
        <v>11814</v>
      </c>
      <c r="F9664" s="25" t="str">
        <f>LEFT(E9664,MIN(FIND({0,1,2,3,4,5,6,7,8,9},ASC(E9664)&amp;1234567890))-1)</f>
        <v>Po</v>
      </c>
      <c r="G9664" s="25">
        <f t="shared" si="300"/>
        <v>1</v>
      </c>
      <c r="H9664" s="25">
        <f>VLOOKUP(F9664,Table!$A$2:$C$121,2,0)</f>
        <v>16</v>
      </c>
      <c r="I9664" s="26">
        <f>VLOOKUP(F9664,Table!$A$2:$C$121,3,0)</f>
        <v>6</v>
      </c>
      <c r="J9664" s="17" t="s">
        <v>433</v>
      </c>
      <c r="K9664" s="25" t="str">
        <f>LEFT(J9664,MIN(FIND({0,1,2,3,4,5,6,7,8,9},ASC(J9664)&amp;1234567890))-1)</f>
        <v>Sr</v>
      </c>
      <c r="L9664" s="25">
        <f t="shared" si="301"/>
        <v>1</v>
      </c>
      <c r="M9664" s="25">
        <f>VLOOKUP(K9664,Table!$A$2:$C$121,2,0)</f>
        <v>2</v>
      </c>
      <c r="N9664" s="26">
        <f>VLOOKUP(K9664,Table!$A$2:$C$121,3,0)</f>
        <v>5</v>
      </c>
      <c r="O9664" s="13" t="str">
        <f>VLOOKUP(A9664,Table!$U$1:$V$230,2,0)</f>
        <v>Cubic</v>
      </c>
      <c r="P9664" s="1"/>
    </row>
    <row r="9665" spans="1:16">
      <c r="A9665" s="12">
        <v>225</v>
      </c>
      <c r="B9665" s="12">
        <v>105768</v>
      </c>
      <c r="C9665" s="12" t="s">
        <v>9818</v>
      </c>
      <c r="D9665" s="12" t="s">
        <v>10313</v>
      </c>
      <c r="E9665" s="17" t="s">
        <v>11814</v>
      </c>
      <c r="F9665" s="25" t="str">
        <f>LEFT(E9665,MIN(FIND({0,1,2,3,4,5,6,7,8,9},ASC(E9665)&amp;1234567890))-1)</f>
        <v>Po</v>
      </c>
      <c r="G9665" s="25">
        <f t="shared" si="300"/>
        <v>1</v>
      </c>
      <c r="H9665" s="25">
        <f>VLOOKUP(F9665,Table!$A$2:$C$121,2,0)</f>
        <v>16</v>
      </c>
      <c r="I9665" s="26">
        <f>VLOOKUP(F9665,Table!$A$2:$C$121,3,0)</f>
        <v>6</v>
      </c>
      <c r="J9665" s="17" t="s">
        <v>11313</v>
      </c>
      <c r="K9665" s="25" t="str">
        <f>LEFT(J9665,MIN(FIND({0,1,2,3,4,5,6,7,8,9},ASC(J9665)&amp;1234567890))-1)</f>
        <v>Tb</v>
      </c>
      <c r="L9665" s="25">
        <f t="shared" si="301"/>
        <v>1</v>
      </c>
      <c r="M9665" s="25">
        <f>VLOOKUP(K9665,Table!$A$2:$C$121,2,0)</f>
        <v>3</v>
      </c>
      <c r="N9665" s="26">
        <f>VLOOKUP(K9665,Table!$A$2:$C$121,3,0)</f>
        <v>6</v>
      </c>
      <c r="O9665" s="13" t="str">
        <f>VLOOKUP(A9665,Table!$U$1:$V$230,2,0)</f>
        <v>Cubic</v>
      </c>
      <c r="P9665" s="1"/>
    </row>
    <row r="9666" spans="1:16">
      <c r="A9666" s="12">
        <v>225</v>
      </c>
      <c r="B9666" s="12">
        <v>105769</v>
      </c>
      <c r="C9666" s="12" t="s">
        <v>9818</v>
      </c>
      <c r="D9666" s="12" t="s">
        <v>10314</v>
      </c>
      <c r="E9666" s="17" t="s">
        <v>11814</v>
      </c>
      <c r="F9666" s="25" t="str">
        <f>LEFT(E9666,MIN(FIND({0,1,2,3,4,5,6,7,8,9},ASC(E9666)&amp;1234567890))-1)</f>
        <v>Po</v>
      </c>
      <c r="G9666" s="25">
        <f t="shared" ref="G9666:G9729" si="302">IF(SUBSTITUTE(E9666,F9666,"")="",1,SUBSTITUTE(E9666,F9666,""))*1</f>
        <v>1</v>
      </c>
      <c r="H9666" s="25">
        <f>VLOOKUP(F9666,Table!$A$2:$C$121,2,0)</f>
        <v>16</v>
      </c>
      <c r="I9666" s="26">
        <f>VLOOKUP(F9666,Table!$A$2:$C$121,3,0)</f>
        <v>6</v>
      </c>
      <c r="J9666" s="17" t="s">
        <v>11334</v>
      </c>
      <c r="K9666" s="25" t="str">
        <f>LEFT(J9666,MIN(FIND({0,1,2,3,4,5,6,7,8,9},ASC(J9666)&amp;1234567890))-1)</f>
        <v>Tm</v>
      </c>
      <c r="L9666" s="25">
        <f t="shared" ref="L9666:L9729" si="303">IF(SUBSTITUTE(J9666,K9666,"")="",1,SUBSTITUTE(J9666,K9666,""))*1</f>
        <v>1</v>
      </c>
      <c r="M9666" s="25">
        <f>VLOOKUP(K9666,Table!$A$2:$C$121,2,0)</f>
        <v>3</v>
      </c>
      <c r="N9666" s="26">
        <f>VLOOKUP(K9666,Table!$A$2:$C$121,3,0)</f>
        <v>6</v>
      </c>
      <c r="O9666" s="13" t="str">
        <f>VLOOKUP(A9666,Table!$U$1:$V$230,2,0)</f>
        <v>Cubic</v>
      </c>
      <c r="P9666" s="1"/>
    </row>
    <row r="9667" spans="1:16">
      <c r="A9667" s="12">
        <v>225</v>
      </c>
      <c r="B9667" s="12">
        <v>105770</v>
      </c>
      <c r="C9667" s="12" t="s">
        <v>9818</v>
      </c>
      <c r="D9667" s="12" t="s">
        <v>10315</v>
      </c>
      <c r="E9667" s="17" t="s">
        <v>11814</v>
      </c>
      <c r="F9667" s="25" t="str">
        <f>LEFT(E9667,MIN(FIND({0,1,2,3,4,5,6,7,8,9},ASC(E9667)&amp;1234567890))-1)</f>
        <v>Po</v>
      </c>
      <c r="G9667" s="25">
        <f t="shared" si="302"/>
        <v>1</v>
      </c>
      <c r="H9667" s="25">
        <f>VLOOKUP(F9667,Table!$A$2:$C$121,2,0)</f>
        <v>16</v>
      </c>
      <c r="I9667" s="26">
        <f>VLOOKUP(F9667,Table!$A$2:$C$121,3,0)</f>
        <v>6</v>
      </c>
      <c r="J9667" s="17" t="s">
        <v>530</v>
      </c>
      <c r="K9667" s="25" t="str">
        <f>LEFT(J9667,MIN(FIND({0,1,2,3,4,5,6,7,8,9},ASC(J9667)&amp;1234567890))-1)</f>
        <v>Yb</v>
      </c>
      <c r="L9667" s="25">
        <f t="shared" si="303"/>
        <v>1</v>
      </c>
      <c r="M9667" s="25">
        <f>VLOOKUP(K9667,Table!$A$2:$C$121,2,0)</f>
        <v>3</v>
      </c>
      <c r="N9667" s="26">
        <f>VLOOKUP(K9667,Table!$A$2:$C$121,3,0)</f>
        <v>6</v>
      </c>
      <c r="O9667" s="13" t="str">
        <f>VLOOKUP(A9667,Table!$U$1:$V$230,2,0)</f>
        <v>Cubic</v>
      </c>
      <c r="P9667" s="1"/>
    </row>
    <row r="9668" spans="1:16">
      <c r="A9668" s="12">
        <v>225</v>
      </c>
      <c r="B9668" s="12">
        <v>105791</v>
      </c>
      <c r="C9668" s="12" t="s">
        <v>9818</v>
      </c>
      <c r="D9668" s="12" t="s">
        <v>10316</v>
      </c>
      <c r="E9668" s="17" t="s">
        <v>539</v>
      </c>
      <c r="F9668" s="25" t="str">
        <f>LEFT(E9668,MIN(FIND({0,1,2,3,4,5,6,7,8,9},ASC(E9668)&amp;1234567890))-1)</f>
        <v>Pt</v>
      </c>
      <c r="G9668" s="25">
        <f t="shared" si="302"/>
        <v>1</v>
      </c>
      <c r="H9668" s="25">
        <f>VLOOKUP(F9668,Table!$A$2:$C$121,2,0)</f>
        <v>10</v>
      </c>
      <c r="I9668" s="26">
        <f>VLOOKUP(F9668,Table!$A$2:$C$121,3,0)</f>
        <v>6</v>
      </c>
      <c r="J9668" s="17" t="s">
        <v>11550</v>
      </c>
      <c r="K9668" s="25" t="str">
        <f>LEFT(J9668,MIN(FIND({0,1,2,3,4,5,6,7,8,9},ASC(J9668)&amp;1234567890))-1)</f>
        <v>Sn</v>
      </c>
      <c r="L9668" s="25">
        <f t="shared" si="303"/>
        <v>2</v>
      </c>
      <c r="M9668" s="25">
        <f>VLOOKUP(K9668,Table!$A$2:$C$121,2,0)</f>
        <v>14</v>
      </c>
      <c r="N9668" s="26">
        <f>VLOOKUP(K9668,Table!$A$2:$C$121,3,0)</f>
        <v>5</v>
      </c>
      <c r="O9668" s="13" t="str">
        <f>VLOOKUP(A9668,Table!$U$1:$V$230,2,0)</f>
        <v>Cubic</v>
      </c>
      <c r="P9668" s="1"/>
    </row>
    <row r="9669" spans="1:16">
      <c r="A9669" s="12">
        <v>225</v>
      </c>
      <c r="B9669" s="12">
        <v>105915</v>
      </c>
      <c r="C9669" s="12" t="s">
        <v>9818</v>
      </c>
      <c r="D9669" s="12" t="s">
        <v>10317</v>
      </c>
      <c r="E9669" s="17" t="s">
        <v>14424</v>
      </c>
      <c r="F9669" s="25" t="str">
        <f>LEFT(E9669,MIN(FIND({0,1,2,3,4,5,6,7,8,9},ASC(E9669)&amp;1234567890))-1)</f>
        <v>Rh</v>
      </c>
      <c r="G9669" s="25">
        <f t="shared" si="302"/>
        <v>0.93</v>
      </c>
      <c r="H9669" s="25">
        <f>VLOOKUP(F9669,Table!$A$2:$C$121,2,0)</f>
        <v>9</v>
      </c>
      <c r="I9669" s="26">
        <f>VLOOKUP(F9669,Table!$A$2:$C$121,3,0)</f>
        <v>5</v>
      </c>
      <c r="J9669" s="17" t="s">
        <v>14425</v>
      </c>
      <c r="K9669" s="25" t="str">
        <f>LEFT(J9669,MIN(FIND({0,1,2,3,4,5,6,7,8,9},ASC(J9669)&amp;1234567890))-1)</f>
        <v>Sb</v>
      </c>
      <c r="L9669" s="25">
        <f t="shared" si="303"/>
        <v>7.0000000000000007E-2</v>
      </c>
      <c r="M9669" s="25">
        <f>VLOOKUP(K9669,Table!$A$2:$C$121,2,0)</f>
        <v>15</v>
      </c>
      <c r="N9669" s="26">
        <f>VLOOKUP(K9669,Table!$A$2:$C$121,3,0)</f>
        <v>5</v>
      </c>
      <c r="O9669" s="13" t="str">
        <f>VLOOKUP(A9669,Table!$U$1:$V$230,2,0)</f>
        <v>Cubic</v>
      </c>
      <c r="P9669" s="1"/>
    </row>
    <row r="9670" spans="1:16">
      <c r="A9670" s="12">
        <v>225</v>
      </c>
      <c r="B9670" s="12">
        <v>96969</v>
      </c>
      <c r="C9670" s="12" t="s">
        <v>9818</v>
      </c>
      <c r="D9670" s="12" t="s">
        <v>10318</v>
      </c>
      <c r="E9670" s="17" t="s">
        <v>14426</v>
      </c>
      <c r="F9670" s="25" t="str">
        <f>LEFT(E9670,MIN(FIND({0,1,2,3,4,5,6,7,8,9},ASC(E9670)&amp;1234567890))-1)</f>
        <v>Eu</v>
      </c>
      <c r="G9670" s="25">
        <f t="shared" si="302"/>
        <v>8.74</v>
      </c>
      <c r="H9670" s="25">
        <f>VLOOKUP(F9670,Table!$A$2:$C$121,2,0)</f>
        <v>3</v>
      </c>
      <c r="I9670" s="26">
        <f>VLOOKUP(F9670,Table!$A$2:$C$121,3,0)</f>
        <v>6</v>
      </c>
      <c r="J9670" s="17" t="s">
        <v>49</v>
      </c>
      <c r="K9670" s="25" t="str">
        <f>LEFT(J9670,MIN(FIND({0,1,2,3,4,5,6,7,8,9},ASC(J9670)&amp;1234567890))-1)</f>
        <v>C</v>
      </c>
      <c r="L9670" s="25">
        <f t="shared" si="303"/>
        <v>70</v>
      </c>
      <c r="M9670" s="25">
        <f>VLOOKUP(K9670,Table!$A$2:$C$121,2,0)</f>
        <v>14</v>
      </c>
      <c r="N9670" s="26">
        <f>VLOOKUP(K9670,Table!$A$2:$C$121,3,0)</f>
        <v>2</v>
      </c>
      <c r="O9670" s="13" t="str">
        <f>VLOOKUP(A9670,Table!$U$1:$V$230,2,0)</f>
        <v>Cubic</v>
      </c>
      <c r="P9670" s="1"/>
    </row>
    <row r="9671" spans="1:16">
      <c r="A9671" s="12">
        <v>225</v>
      </c>
      <c r="B9671" s="12">
        <v>97399</v>
      </c>
      <c r="C9671" s="12" t="s">
        <v>9818</v>
      </c>
      <c r="D9671" s="12" t="s">
        <v>10319</v>
      </c>
      <c r="E9671" s="17" t="s">
        <v>14427</v>
      </c>
      <c r="F9671" s="25" t="str">
        <f>LEFT(E9671,MIN(FIND({0,1,2,3,4,5,6,7,8,9},ASC(E9671)&amp;1234567890))-1)</f>
        <v>Cu</v>
      </c>
      <c r="G9671" s="25">
        <f t="shared" si="302"/>
        <v>1.78</v>
      </c>
      <c r="H9671" s="25">
        <f>VLOOKUP(F9671,Table!$A$2:$C$121,2,0)</f>
        <v>11</v>
      </c>
      <c r="I9671" s="26">
        <f>VLOOKUP(F9671,Table!$A$2:$C$121,3,0)</f>
        <v>4</v>
      </c>
      <c r="J9671" s="17" t="s">
        <v>47</v>
      </c>
      <c r="K9671" s="25" t="str">
        <f>LEFT(J9671,MIN(FIND({0,1,2,3,4,5,6,7,8,9},ASC(J9671)&amp;1234567890))-1)</f>
        <v>Se</v>
      </c>
      <c r="L9671" s="25">
        <f t="shared" si="303"/>
        <v>1</v>
      </c>
      <c r="M9671" s="25">
        <f>VLOOKUP(K9671,Table!$A$2:$C$121,2,0)</f>
        <v>16</v>
      </c>
      <c r="N9671" s="26">
        <f>VLOOKUP(K9671,Table!$A$2:$C$121,3,0)</f>
        <v>4</v>
      </c>
      <c r="O9671" s="13" t="str">
        <f>VLOOKUP(A9671,Table!$U$1:$V$230,2,0)</f>
        <v>Cubic</v>
      </c>
      <c r="P9671" s="1"/>
    </row>
    <row r="9672" spans="1:16">
      <c r="A9672" s="12">
        <v>225</v>
      </c>
      <c r="B9672" s="12">
        <v>44920</v>
      </c>
      <c r="C9672" s="12" t="s">
        <v>9818</v>
      </c>
      <c r="D9672" s="12" t="s">
        <v>10320</v>
      </c>
      <c r="E9672" s="17" t="s">
        <v>11335</v>
      </c>
      <c r="F9672" s="25" t="str">
        <f>LEFT(E9672,MIN(FIND({0,1,2,3,4,5,6,7,8,9},ASC(E9672)&amp;1234567890))-1)</f>
        <v>Lu</v>
      </c>
      <c r="G9672" s="25">
        <f t="shared" si="302"/>
        <v>1</v>
      </c>
      <c r="H9672" s="25">
        <f>VLOOKUP(F9672,Table!$A$2:$C$121,2,0)</f>
        <v>3</v>
      </c>
      <c r="I9672" s="26">
        <f>VLOOKUP(F9672,Table!$A$2:$C$121,3,0)</f>
        <v>6</v>
      </c>
      <c r="J9672" s="17" t="s">
        <v>11645</v>
      </c>
      <c r="K9672" s="25" t="str">
        <f>LEFT(J9672,MIN(FIND({0,1,2,3,4,5,6,7,8,9},ASC(J9672)&amp;1234567890))-1)</f>
        <v>Sb</v>
      </c>
      <c r="L9672" s="25">
        <f t="shared" si="303"/>
        <v>1</v>
      </c>
      <c r="M9672" s="25">
        <f>VLOOKUP(K9672,Table!$A$2:$C$121,2,0)</f>
        <v>15</v>
      </c>
      <c r="N9672" s="26">
        <f>VLOOKUP(K9672,Table!$A$2:$C$121,3,0)</f>
        <v>5</v>
      </c>
      <c r="O9672" s="13" t="str">
        <f>VLOOKUP(A9672,Table!$U$1:$V$230,2,0)</f>
        <v>Cubic</v>
      </c>
      <c r="P9672" s="1"/>
    </row>
    <row r="9673" spans="1:16">
      <c r="A9673" s="12">
        <v>225</v>
      </c>
      <c r="B9673" s="12">
        <v>53239</v>
      </c>
      <c r="C9673" s="12" t="s">
        <v>9818</v>
      </c>
      <c r="D9673" s="12" t="s">
        <v>4843</v>
      </c>
      <c r="E9673" s="17" t="s">
        <v>376</v>
      </c>
      <c r="F9673" s="25" t="str">
        <f>LEFT(E9673,MIN(FIND({0,1,2,3,4,5,6,7,8,9},ASC(E9673)&amp;1234567890))-1)</f>
        <v>Cs</v>
      </c>
      <c r="G9673" s="25">
        <f t="shared" si="302"/>
        <v>1</v>
      </c>
      <c r="H9673" s="25">
        <f>VLOOKUP(F9673,Table!$A$2:$C$121,2,0)</f>
        <v>1</v>
      </c>
      <c r="I9673" s="26">
        <f>VLOOKUP(F9673,Table!$A$2:$C$121,3,0)</f>
        <v>6</v>
      </c>
      <c r="J9673" s="17" t="s">
        <v>32</v>
      </c>
      <c r="K9673" s="25" t="str">
        <f>LEFT(J9673,MIN(FIND({0,1,2,3,4,5,6,7,8,9},ASC(J9673)&amp;1234567890))-1)</f>
        <v>O</v>
      </c>
      <c r="L9673" s="25">
        <f t="shared" si="303"/>
        <v>2</v>
      </c>
      <c r="M9673" s="25">
        <f>VLOOKUP(K9673,Table!$A$2:$C$121,2,0)</f>
        <v>16</v>
      </c>
      <c r="N9673" s="26">
        <f>VLOOKUP(K9673,Table!$A$2:$C$121,3,0)</f>
        <v>2</v>
      </c>
      <c r="O9673" s="13" t="str">
        <f>VLOOKUP(A9673,Table!$U$1:$V$230,2,0)</f>
        <v>Cubic</v>
      </c>
      <c r="P9673" s="1"/>
    </row>
    <row r="9674" spans="1:16">
      <c r="A9674" s="12">
        <v>225</v>
      </c>
      <c r="B9674" s="12">
        <v>53377</v>
      </c>
      <c r="C9674" s="12" t="s">
        <v>9818</v>
      </c>
      <c r="D9674" s="12" t="s">
        <v>10321</v>
      </c>
      <c r="E9674" s="17" t="s">
        <v>11333</v>
      </c>
      <c r="F9674" s="25" t="str">
        <f>LEFT(E9674,MIN(FIND({0,1,2,3,4,5,6,7,8,9},ASC(E9674)&amp;1234567890))-1)</f>
        <v>Dy</v>
      </c>
      <c r="G9674" s="25">
        <f t="shared" si="302"/>
        <v>1</v>
      </c>
      <c r="H9674" s="25">
        <f>VLOOKUP(F9674,Table!$A$2:$C$121,2,0)</f>
        <v>3</v>
      </c>
      <c r="I9674" s="26">
        <f>VLOOKUP(F9674,Table!$A$2:$C$121,3,0)</f>
        <v>6</v>
      </c>
      <c r="J9674" s="17" t="s">
        <v>379</v>
      </c>
      <c r="K9674" s="25" t="str">
        <f>LEFT(J9674,MIN(FIND({0,1,2,3,4,5,6,7,8,9},ASC(J9674)&amp;1234567890))-1)</f>
        <v>S</v>
      </c>
      <c r="L9674" s="25">
        <f t="shared" si="303"/>
        <v>1</v>
      </c>
      <c r="M9674" s="25">
        <f>VLOOKUP(K9674,Table!$A$2:$C$121,2,0)</f>
        <v>16</v>
      </c>
      <c r="N9674" s="26">
        <f>VLOOKUP(K9674,Table!$A$2:$C$121,3,0)</f>
        <v>3</v>
      </c>
      <c r="O9674" s="13" t="str">
        <f>VLOOKUP(A9674,Table!$U$1:$V$230,2,0)</f>
        <v>Cubic</v>
      </c>
      <c r="P9674" s="1"/>
    </row>
    <row r="9675" spans="1:16">
      <c r="A9675" s="12">
        <v>225</v>
      </c>
      <c r="B9675" s="12">
        <v>53828</v>
      </c>
      <c r="C9675" s="12" t="s">
        <v>9818</v>
      </c>
      <c r="D9675" s="12" t="s">
        <v>9077</v>
      </c>
      <c r="E9675" s="17" t="s">
        <v>11498</v>
      </c>
      <c r="F9675" s="25" t="str">
        <f>LEFT(E9675,MIN(FIND({0,1,2,3,4,5,6,7,8,9},ASC(E9675)&amp;1234567890))-1)</f>
        <v>Rb</v>
      </c>
      <c r="G9675" s="25">
        <f t="shared" si="302"/>
        <v>1</v>
      </c>
      <c r="H9675" s="25">
        <f>VLOOKUP(F9675,Table!$A$2:$C$121,2,0)</f>
        <v>1</v>
      </c>
      <c r="I9675" s="26">
        <f>VLOOKUP(F9675,Table!$A$2:$C$121,3,0)</f>
        <v>5</v>
      </c>
      <c r="J9675" s="17" t="s">
        <v>11679</v>
      </c>
      <c r="K9675" s="25" t="str">
        <f>LEFT(J9675,MIN(FIND({0,1,2,3,4,5,6,7,8,9},ASC(J9675)&amp;1234567890))-1)</f>
        <v>F</v>
      </c>
      <c r="L9675" s="25">
        <f t="shared" si="303"/>
        <v>1</v>
      </c>
      <c r="M9675" s="25">
        <f>VLOOKUP(K9675,Table!$A$2:$C$121,2,0)</f>
        <v>17</v>
      </c>
      <c r="N9675" s="26">
        <f>VLOOKUP(K9675,Table!$A$2:$C$121,3,0)</f>
        <v>2</v>
      </c>
      <c r="O9675" s="13" t="str">
        <f>VLOOKUP(A9675,Table!$U$1:$V$230,2,0)</f>
        <v>Cubic</v>
      </c>
      <c r="P9675" s="1"/>
    </row>
    <row r="9676" spans="1:16">
      <c r="A9676" s="12">
        <v>225</v>
      </c>
      <c r="B9676" s="12">
        <v>200948</v>
      </c>
      <c r="C9676" s="12" t="s">
        <v>9818</v>
      </c>
      <c r="D9676" s="12" t="s">
        <v>10322</v>
      </c>
      <c r="E9676" s="17" t="s">
        <v>11874</v>
      </c>
      <c r="F9676" s="25" t="str">
        <f>LEFT(E9676,MIN(FIND({0,1,2,3,4,5,6,7,8,9},ASC(E9676)&amp;1234567890))-1)</f>
        <v>Sc</v>
      </c>
      <c r="G9676" s="25">
        <f t="shared" si="302"/>
        <v>1</v>
      </c>
      <c r="H9676" s="25">
        <f>VLOOKUP(F9676,Table!$A$2:$C$121,2,0)</f>
        <v>3</v>
      </c>
      <c r="I9676" s="26">
        <f>VLOOKUP(F9676,Table!$A$2:$C$121,3,0)</f>
        <v>4</v>
      </c>
      <c r="J9676" s="17" t="s">
        <v>11764</v>
      </c>
      <c r="K9676" s="25" t="str">
        <f>LEFT(J9676,MIN(FIND({0,1,2,3,4,5,6,7,8,9},ASC(J9676)&amp;1234567890))-1)</f>
        <v>H</v>
      </c>
      <c r="L9676" s="25">
        <f t="shared" si="303"/>
        <v>2</v>
      </c>
      <c r="M9676" s="25">
        <f>VLOOKUP(K9676,Table!$A$2:$C$121,2,0)</f>
        <v>1</v>
      </c>
      <c r="N9676" s="26">
        <f>VLOOKUP(K9676,Table!$A$2:$C$121,3,0)</f>
        <v>1</v>
      </c>
      <c r="O9676" s="13" t="str">
        <f>VLOOKUP(A9676,Table!$U$1:$V$230,2,0)</f>
        <v>Cubic</v>
      </c>
      <c r="P9676" s="1"/>
    </row>
    <row r="9677" spans="1:16">
      <c r="A9677" s="12">
        <v>225</v>
      </c>
      <c r="B9677" s="12">
        <v>99353</v>
      </c>
      <c r="C9677" s="12" t="s">
        <v>9818</v>
      </c>
      <c r="D9677" s="12" t="s">
        <v>10323</v>
      </c>
      <c r="E9677" s="17" t="s">
        <v>13795</v>
      </c>
      <c r="F9677" s="25" t="str">
        <f>LEFT(E9677,MIN(FIND({0,1,2,3,4,5,6,7,8,9},ASC(E9677)&amp;1234567890))-1)</f>
        <v>U</v>
      </c>
      <c r="G9677" s="25">
        <f t="shared" si="302"/>
        <v>4</v>
      </c>
      <c r="H9677" s="25">
        <f>VLOOKUP(F9677,Table!$A$2:$C$121,2,0)</f>
        <v>3</v>
      </c>
      <c r="I9677" s="26">
        <f>VLOOKUP(F9677,Table!$A$2:$C$121,3,0)</f>
        <v>7</v>
      </c>
      <c r="J9677" s="17" t="s">
        <v>14428</v>
      </c>
      <c r="K9677" s="25" t="str">
        <f>LEFT(J9677,MIN(FIND({0,1,2,3,4,5,6,7,8,9},ASC(J9677)&amp;1234567890))-1)</f>
        <v>O</v>
      </c>
      <c r="L9677" s="25">
        <f t="shared" si="303"/>
        <v>9.58</v>
      </c>
      <c r="M9677" s="25">
        <f>VLOOKUP(K9677,Table!$A$2:$C$121,2,0)</f>
        <v>16</v>
      </c>
      <c r="N9677" s="26">
        <f>VLOOKUP(K9677,Table!$A$2:$C$121,3,0)</f>
        <v>2</v>
      </c>
      <c r="O9677" s="13" t="str">
        <f>VLOOKUP(A9677,Table!$U$1:$V$230,2,0)</f>
        <v>Cubic</v>
      </c>
      <c r="P9677" s="1"/>
    </row>
    <row r="9678" spans="1:16">
      <c r="A9678" s="12">
        <v>225</v>
      </c>
      <c r="B9678" s="12">
        <v>106301</v>
      </c>
      <c r="C9678" s="12" t="s">
        <v>9818</v>
      </c>
      <c r="D9678" s="12" t="s">
        <v>10324</v>
      </c>
      <c r="E9678" s="17" t="s">
        <v>13236</v>
      </c>
      <c r="F9678" s="25" t="str">
        <f>LEFT(E9678,MIN(FIND({0,1,2,3,4,5,6,7,8,9},ASC(E9678)&amp;1234567890))-1)</f>
        <v>Bk</v>
      </c>
      <c r="G9678" s="25">
        <f t="shared" si="302"/>
        <v>1</v>
      </c>
      <c r="H9678" s="25">
        <f>VLOOKUP(F9678,Table!$A$2:$C$121,2,0)</f>
        <v>3</v>
      </c>
      <c r="I9678" s="26">
        <f>VLOOKUP(F9678,Table!$A$2:$C$121,3,0)</f>
        <v>7</v>
      </c>
      <c r="J9678" s="17" t="s">
        <v>371</v>
      </c>
      <c r="K9678" s="25" t="str">
        <f>LEFT(J9678,MIN(FIND({0,1,2,3,4,5,6,7,8,9},ASC(J9678)&amp;1234567890))-1)</f>
        <v>O</v>
      </c>
      <c r="L9678" s="25">
        <f t="shared" si="303"/>
        <v>1</v>
      </c>
      <c r="M9678" s="25">
        <f>VLOOKUP(K9678,Table!$A$2:$C$121,2,0)</f>
        <v>16</v>
      </c>
      <c r="N9678" s="26">
        <f>VLOOKUP(K9678,Table!$A$2:$C$121,3,0)</f>
        <v>2</v>
      </c>
      <c r="O9678" s="13" t="str">
        <f>VLOOKUP(A9678,Table!$U$1:$V$230,2,0)</f>
        <v>Cubic</v>
      </c>
      <c r="P9678" s="1"/>
    </row>
    <row r="9679" spans="1:16">
      <c r="A9679" s="12">
        <v>225</v>
      </c>
      <c r="B9679" s="12">
        <v>57243</v>
      </c>
      <c r="C9679" s="12" t="s">
        <v>9818</v>
      </c>
      <c r="D9679" s="12" t="s">
        <v>10325</v>
      </c>
      <c r="E9679" s="17" t="s">
        <v>14429</v>
      </c>
      <c r="F9679" s="25" t="str">
        <f>LEFT(E9679,MIN(FIND({0,1,2,3,4,5,6,7,8,9},ASC(E9679)&amp;1234567890))-1)</f>
        <v>Cu</v>
      </c>
      <c r="G9679" s="25">
        <f t="shared" si="302"/>
        <v>1.82</v>
      </c>
      <c r="H9679" s="25">
        <f>VLOOKUP(F9679,Table!$A$2:$C$121,2,0)</f>
        <v>11</v>
      </c>
      <c r="I9679" s="26">
        <f>VLOOKUP(F9679,Table!$A$2:$C$121,3,0)</f>
        <v>4</v>
      </c>
      <c r="J9679" s="17" t="s">
        <v>47</v>
      </c>
      <c r="K9679" s="25" t="str">
        <f>LEFT(J9679,MIN(FIND({0,1,2,3,4,5,6,7,8,9},ASC(J9679)&amp;1234567890))-1)</f>
        <v>Se</v>
      </c>
      <c r="L9679" s="25">
        <f t="shared" si="303"/>
        <v>1</v>
      </c>
      <c r="M9679" s="25">
        <f>VLOOKUP(K9679,Table!$A$2:$C$121,2,0)</f>
        <v>16</v>
      </c>
      <c r="N9679" s="26">
        <f>VLOOKUP(K9679,Table!$A$2:$C$121,3,0)</f>
        <v>4</v>
      </c>
      <c r="O9679" s="13" t="str">
        <f>VLOOKUP(A9679,Table!$U$1:$V$230,2,0)</f>
        <v>Cubic</v>
      </c>
      <c r="P9679" s="1"/>
    </row>
    <row r="9680" spans="1:16">
      <c r="A9680" s="12">
        <v>225</v>
      </c>
      <c r="B9680" s="12">
        <v>57327</v>
      </c>
      <c r="C9680" s="12" t="s">
        <v>9818</v>
      </c>
      <c r="D9680" s="12" t="s">
        <v>10326</v>
      </c>
      <c r="E9680" s="17" t="s">
        <v>13427</v>
      </c>
      <c r="F9680" s="25" t="str">
        <f>LEFT(E9680,MIN(FIND({0,1,2,3,4,5,6,7,8,9},ASC(E9680)&amp;1234567890))-1)</f>
        <v>Ag</v>
      </c>
      <c r="G9680" s="25">
        <f t="shared" si="302"/>
        <v>0.8</v>
      </c>
      <c r="H9680" s="25">
        <f>VLOOKUP(F9680,Table!$A$2:$C$121,2,0)</f>
        <v>11</v>
      </c>
      <c r="I9680" s="26">
        <f>VLOOKUP(F9680,Table!$A$2:$C$121,3,0)</f>
        <v>5</v>
      </c>
      <c r="J9680" s="17" t="s">
        <v>12611</v>
      </c>
      <c r="K9680" s="25" t="str">
        <f>LEFT(J9680,MIN(FIND({0,1,2,3,4,5,6,7,8,9},ASC(J9680)&amp;1234567890))-1)</f>
        <v>Al</v>
      </c>
      <c r="L9680" s="25">
        <f t="shared" si="303"/>
        <v>0.2</v>
      </c>
      <c r="M9680" s="25">
        <f>VLOOKUP(K9680,Table!$A$2:$C$121,2,0)</f>
        <v>13</v>
      </c>
      <c r="N9680" s="26">
        <f>VLOOKUP(K9680,Table!$A$2:$C$121,3,0)</f>
        <v>3</v>
      </c>
      <c r="O9680" s="13" t="str">
        <f>VLOOKUP(A9680,Table!$U$1:$V$230,2,0)</f>
        <v>Cubic</v>
      </c>
      <c r="P9680" s="1"/>
    </row>
    <row r="9681" spans="1:16">
      <c r="A9681" s="12">
        <v>225</v>
      </c>
      <c r="B9681" s="12">
        <v>57362</v>
      </c>
      <c r="C9681" s="12" t="s">
        <v>9818</v>
      </c>
      <c r="D9681" s="12" t="s">
        <v>10327</v>
      </c>
      <c r="E9681" s="17" t="s">
        <v>11657</v>
      </c>
      <c r="F9681" s="25" t="str">
        <f>LEFT(E9681,MIN(FIND({0,1,2,3,4,5,6,7,8,9},ASC(E9681)&amp;1234567890))-1)</f>
        <v>Ag</v>
      </c>
      <c r="G9681" s="25">
        <f t="shared" si="302"/>
        <v>3</v>
      </c>
      <c r="H9681" s="25">
        <f>VLOOKUP(F9681,Table!$A$2:$C$121,2,0)</f>
        <v>11</v>
      </c>
      <c r="I9681" s="26">
        <f>VLOOKUP(F9681,Table!$A$2:$C$121,3,0)</f>
        <v>5</v>
      </c>
      <c r="J9681" s="17" t="s">
        <v>11293</v>
      </c>
      <c r="K9681" s="25" t="str">
        <f>LEFT(J9681,MIN(FIND({0,1,2,3,4,5,6,7,8,9},ASC(J9681)&amp;1234567890))-1)</f>
        <v>Cd</v>
      </c>
      <c r="L9681" s="25">
        <f t="shared" si="303"/>
        <v>1</v>
      </c>
      <c r="M9681" s="25">
        <f>VLOOKUP(K9681,Table!$A$2:$C$121,2,0)</f>
        <v>12</v>
      </c>
      <c r="N9681" s="26">
        <f>VLOOKUP(K9681,Table!$A$2:$C$121,3,0)</f>
        <v>5</v>
      </c>
      <c r="O9681" s="13" t="str">
        <f>VLOOKUP(A9681,Table!$U$1:$V$230,2,0)</f>
        <v>Cubic</v>
      </c>
      <c r="P9681" s="1"/>
    </row>
    <row r="9682" spans="1:16">
      <c r="A9682" s="12">
        <v>225</v>
      </c>
      <c r="B9682" s="12">
        <v>57384</v>
      </c>
      <c r="C9682" s="12" t="s">
        <v>9818</v>
      </c>
      <c r="D9682" s="12" t="s">
        <v>6086</v>
      </c>
      <c r="E9682" s="17" t="s">
        <v>12901</v>
      </c>
      <c r="F9682" s="25" t="str">
        <f>LEFT(E9682,MIN(FIND({0,1,2,3,4,5,6,7,8,9},ASC(E9682)&amp;1234567890))-1)</f>
        <v>Hf</v>
      </c>
      <c r="G9682" s="25">
        <f t="shared" si="302"/>
        <v>4</v>
      </c>
      <c r="H9682" s="25">
        <f>VLOOKUP(F9682,Table!$A$2:$C$121,2,0)</f>
        <v>4</v>
      </c>
      <c r="I9682" s="26">
        <f>VLOOKUP(F9682,Table!$A$2:$C$121,3,0)</f>
        <v>6</v>
      </c>
      <c r="J9682" s="17" t="s">
        <v>11411</v>
      </c>
      <c r="K9682" s="25" t="str">
        <f>LEFT(J9682,MIN(FIND({0,1,2,3,4,5,6,7,8,9},ASC(J9682)&amp;1234567890))-1)</f>
        <v>N</v>
      </c>
      <c r="L9682" s="25">
        <f t="shared" si="303"/>
        <v>3</v>
      </c>
      <c r="M9682" s="25">
        <f>VLOOKUP(K9682,Table!$A$2:$C$121,2,0)</f>
        <v>15</v>
      </c>
      <c r="N9682" s="26">
        <f>VLOOKUP(K9682,Table!$A$2:$C$121,3,0)</f>
        <v>2</v>
      </c>
      <c r="O9682" s="13" t="str">
        <f>VLOOKUP(A9682,Table!$U$1:$V$230,2,0)</f>
        <v>Cubic</v>
      </c>
      <c r="P9682" s="1"/>
    </row>
    <row r="9683" spans="1:16">
      <c r="A9683" s="12">
        <v>225</v>
      </c>
      <c r="B9683" s="12">
        <v>57443</v>
      </c>
      <c r="C9683" s="12" t="s">
        <v>9818</v>
      </c>
      <c r="D9683" s="12" t="s">
        <v>9515</v>
      </c>
      <c r="E9683" s="17" t="s">
        <v>11379</v>
      </c>
      <c r="F9683" s="25" t="str">
        <f>LEFT(E9683,MIN(FIND({0,1,2,3,4,5,6,7,8,9},ASC(E9683)&amp;1234567890))-1)</f>
        <v>Np</v>
      </c>
      <c r="G9683" s="25">
        <f t="shared" si="302"/>
        <v>1</v>
      </c>
      <c r="H9683" s="25">
        <f>VLOOKUP(F9683,Table!$A$2:$C$121,2,0)</f>
        <v>3</v>
      </c>
      <c r="I9683" s="26">
        <f>VLOOKUP(F9683,Table!$A$2:$C$121,3,0)</f>
        <v>7</v>
      </c>
      <c r="J9683" s="17" t="s">
        <v>328</v>
      </c>
      <c r="K9683" s="25" t="str">
        <f>LEFT(J9683,MIN(FIND({0,1,2,3,4,5,6,7,8,9},ASC(J9683)&amp;1234567890))-1)</f>
        <v>Te</v>
      </c>
      <c r="L9683" s="25">
        <f t="shared" si="303"/>
        <v>1</v>
      </c>
      <c r="M9683" s="25">
        <f>VLOOKUP(K9683,Table!$A$2:$C$121,2,0)</f>
        <v>16</v>
      </c>
      <c r="N9683" s="26">
        <f>VLOOKUP(K9683,Table!$A$2:$C$121,3,0)</f>
        <v>5</v>
      </c>
      <c r="O9683" s="13" t="str">
        <f>VLOOKUP(A9683,Table!$U$1:$V$230,2,0)</f>
        <v>Cubic</v>
      </c>
      <c r="P9683" s="1"/>
    </row>
    <row r="9684" spans="1:16">
      <c r="A9684" s="12">
        <v>225</v>
      </c>
      <c r="B9684" s="12">
        <v>57471</v>
      </c>
      <c r="C9684" s="12" t="s">
        <v>9818</v>
      </c>
      <c r="D9684" s="12" t="s">
        <v>10328</v>
      </c>
      <c r="E9684" s="17" t="s">
        <v>11868</v>
      </c>
      <c r="F9684" s="25" t="str">
        <f>LEFT(E9684,MIN(FIND({0,1,2,3,4,5,6,7,8,9},ASC(E9684)&amp;1234567890))-1)</f>
        <v>Pt</v>
      </c>
      <c r="G9684" s="25">
        <f t="shared" si="302"/>
        <v>7</v>
      </c>
      <c r="H9684" s="25">
        <f>VLOOKUP(F9684,Table!$A$2:$C$121,2,0)</f>
        <v>10</v>
      </c>
      <c r="I9684" s="26">
        <f>VLOOKUP(F9684,Table!$A$2:$C$121,3,0)</f>
        <v>6</v>
      </c>
      <c r="J9684" s="17" t="s">
        <v>11645</v>
      </c>
      <c r="K9684" s="25" t="str">
        <f>LEFT(J9684,MIN(FIND({0,1,2,3,4,5,6,7,8,9},ASC(J9684)&amp;1234567890))-1)</f>
        <v>Sb</v>
      </c>
      <c r="L9684" s="25">
        <f t="shared" si="303"/>
        <v>1</v>
      </c>
      <c r="M9684" s="25">
        <f>VLOOKUP(K9684,Table!$A$2:$C$121,2,0)</f>
        <v>15</v>
      </c>
      <c r="N9684" s="26">
        <f>VLOOKUP(K9684,Table!$A$2:$C$121,3,0)</f>
        <v>5</v>
      </c>
      <c r="O9684" s="13" t="str">
        <f>VLOOKUP(A9684,Table!$U$1:$V$230,2,0)</f>
        <v>Cubic</v>
      </c>
      <c r="P9684" s="1"/>
    </row>
    <row r="9685" spans="1:16">
      <c r="A9685" s="12">
        <v>225</v>
      </c>
      <c r="B9685" s="12">
        <v>57793</v>
      </c>
      <c r="C9685" s="12" t="s">
        <v>9818</v>
      </c>
      <c r="D9685" s="12" t="s">
        <v>10329</v>
      </c>
      <c r="E9685" s="17" t="s">
        <v>11352</v>
      </c>
      <c r="F9685" s="25" t="str">
        <f>LEFT(E9685,MIN(FIND({0,1,2,3,4,5,6,7,8,9},ASC(E9685)&amp;1234567890))-1)</f>
        <v>Al</v>
      </c>
      <c r="G9685" s="25">
        <f t="shared" si="302"/>
        <v>1</v>
      </c>
      <c r="H9685" s="25">
        <f>VLOOKUP(F9685,Table!$A$2:$C$121,2,0)</f>
        <v>13</v>
      </c>
      <c r="I9685" s="26">
        <f>VLOOKUP(F9685,Table!$A$2:$C$121,3,0)</f>
        <v>3</v>
      </c>
      <c r="J9685" s="17" t="s">
        <v>11292</v>
      </c>
      <c r="K9685" s="25" t="str">
        <f>LEFT(J9685,MIN(FIND({0,1,2,3,4,5,6,7,8,9},ASC(J9685)&amp;1234567890))-1)</f>
        <v>Fe</v>
      </c>
      <c r="L9685" s="25">
        <f t="shared" si="303"/>
        <v>3</v>
      </c>
      <c r="M9685" s="25">
        <f>VLOOKUP(K9685,Table!$A$2:$C$121,2,0)</f>
        <v>8</v>
      </c>
      <c r="N9685" s="26">
        <f>VLOOKUP(K9685,Table!$A$2:$C$121,3,0)</f>
        <v>4</v>
      </c>
      <c r="O9685" s="13" t="str">
        <f>VLOOKUP(A9685,Table!$U$1:$V$230,2,0)</f>
        <v>Cubic</v>
      </c>
      <c r="P9685" s="1"/>
    </row>
    <row r="9686" spans="1:16">
      <c r="A9686" s="12">
        <v>225</v>
      </c>
      <c r="B9686" s="12">
        <v>106454</v>
      </c>
      <c r="C9686" s="12" t="s">
        <v>9818</v>
      </c>
      <c r="D9686" s="12" t="s">
        <v>10330</v>
      </c>
      <c r="E9686" s="17" t="s">
        <v>11947</v>
      </c>
      <c r="F9686" s="25" t="str">
        <f>LEFT(E9686,MIN(FIND({0,1,2,3,4,5,6,7,8,9},ASC(E9686)&amp;1234567890))-1)</f>
        <v>Cm</v>
      </c>
      <c r="G9686" s="25">
        <f t="shared" si="302"/>
        <v>1</v>
      </c>
      <c r="H9686" s="25">
        <f>VLOOKUP(F9686,Table!$A$2:$C$121,2,0)</f>
        <v>3</v>
      </c>
      <c r="I9686" s="26">
        <f>VLOOKUP(F9686,Table!$A$2:$C$121,3,0)</f>
        <v>7</v>
      </c>
      <c r="J9686" s="17" t="s">
        <v>371</v>
      </c>
      <c r="K9686" s="25" t="str">
        <f>LEFT(J9686,MIN(FIND({0,1,2,3,4,5,6,7,8,9},ASC(J9686)&amp;1234567890))-1)</f>
        <v>O</v>
      </c>
      <c r="L9686" s="25">
        <f t="shared" si="303"/>
        <v>1</v>
      </c>
      <c r="M9686" s="25">
        <f>VLOOKUP(K9686,Table!$A$2:$C$121,2,0)</f>
        <v>16</v>
      </c>
      <c r="N9686" s="26">
        <f>VLOOKUP(K9686,Table!$A$2:$C$121,3,0)</f>
        <v>2</v>
      </c>
      <c r="O9686" s="13" t="str">
        <f>VLOOKUP(A9686,Table!$U$1:$V$230,2,0)</f>
        <v>Cubic</v>
      </c>
      <c r="P9686" s="1"/>
    </row>
    <row r="9687" spans="1:16">
      <c r="A9687" s="12">
        <v>225</v>
      </c>
      <c r="B9687" s="12">
        <v>106569</v>
      </c>
      <c r="C9687" s="12" t="s">
        <v>9818</v>
      </c>
      <c r="D9687" s="12" t="s">
        <v>10331</v>
      </c>
      <c r="E9687" s="17" t="s">
        <v>14427</v>
      </c>
      <c r="F9687" s="25" t="str">
        <f>LEFT(E9687,MIN(FIND({0,1,2,3,4,5,6,7,8,9},ASC(E9687)&amp;1234567890))-1)</f>
        <v>Cu</v>
      </c>
      <c r="G9687" s="25">
        <f t="shared" si="302"/>
        <v>1.78</v>
      </c>
      <c r="H9687" s="25">
        <f>VLOOKUP(F9687,Table!$A$2:$C$121,2,0)</f>
        <v>11</v>
      </c>
      <c r="I9687" s="26">
        <f>VLOOKUP(F9687,Table!$A$2:$C$121,3,0)</f>
        <v>4</v>
      </c>
      <c r="J9687" s="17" t="s">
        <v>379</v>
      </c>
      <c r="K9687" s="25" t="str">
        <f>LEFT(J9687,MIN(FIND({0,1,2,3,4,5,6,7,8,9},ASC(J9687)&amp;1234567890))-1)</f>
        <v>S</v>
      </c>
      <c r="L9687" s="25">
        <f t="shared" si="303"/>
        <v>1</v>
      </c>
      <c r="M9687" s="25">
        <f>VLOOKUP(K9687,Table!$A$2:$C$121,2,0)</f>
        <v>16</v>
      </c>
      <c r="N9687" s="26">
        <f>VLOOKUP(K9687,Table!$A$2:$C$121,3,0)</f>
        <v>3</v>
      </c>
      <c r="O9687" s="13" t="str">
        <f>VLOOKUP(A9687,Table!$U$1:$V$230,2,0)</f>
        <v>Cubic</v>
      </c>
      <c r="P9687" s="1"/>
    </row>
    <row r="9688" spans="1:16">
      <c r="A9688" s="12">
        <v>225</v>
      </c>
      <c r="B9688" s="12">
        <v>24522</v>
      </c>
      <c r="C9688" s="12" t="s">
        <v>9818</v>
      </c>
      <c r="D9688" s="12" t="s">
        <v>2310</v>
      </c>
      <c r="E9688" s="17" t="s">
        <v>542</v>
      </c>
      <c r="F9688" s="25" t="str">
        <f>LEFT(E9688,MIN(FIND({0,1,2,3,4,5,6,7,8,9},ASC(E9688)&amp;1234567890))-1)</f>
        <v>Bi</v>
      </c>
      <c r="G9688" s="25">
        <f t="shared" si="302"/>
        <v>1</v>
      </c>
      <c r="H9688" s="25">
        <f>VLOOKUP(F9688,Table!$A$2:$C$121,2,0)</f>
        <v>15</v>
      </c>
      <c r="I9688" s="26">
        <f>VLOOKUP(F9688,Table!$A$2:$C$121,3,0)</f>
        <v>6</v>
      </c>
      <c r="J9688" s="17" t="s">
        <v>365</v>
      </c>
      <c r="K9688" s="25" t="str">
        <f>LEFT(J9688,MIN(FIND({0,1,2,3,4,5,6,7,8,9},ASC(J9688)&amp;1234567890))-1)</f>
        <v>F</v>
      </c>
      <c r="L9688" s="25">
        <f t="shared" si="303"/>
        <v>3</v>
      </c>
      <c r="M9688" s="25">
        <f>VLOOKUP(K9688,Table!$A$2:$C$121,2,0)</f>
        <v>17</v>
      </c>
      <c r="N9688" s="26">
        <f>VLOOKUP(K9688,Table!$A$2:$C$121,3,0)</f>
        <v>2</v>
      </c>
      <c r="O9688" s="13" t="str">
        <f>VLOOKUP(A9688,Table!$U$1:$V$230,2,0)</f>
        <v>Cubic</v>
      </c>
      <c r="P9688" s="1"/>
    </row>
    <row r="9689" spans="1:16">
      <c r="A9689" s="12">
        <v>225</v>
      </c>
      <c r="B9689" s="12">
        <v>52744</v>
      </c>
      <c r="C9689" s="12" t="s">
        <v>9818</v>
      </c>
      <c r="D9689" s="12" t="s">
        <v>10332</v>
      </c>
      <c r="E9689" s="17" t="s">
        <v>13236</v>
      </c>
      <c r="F9689" s="25" t="str">
        <f>LEFT(E9689,MIN(FIND({0,1,2,3,4,5,6,7,8,9},ASC(E9689)&amp;1234567890))-1)</f>
        <v>Bk</v>
      </c>
      <c r="G9689" s="25">
        <f t="shared" si="302"/>
        <v>1</v>
      </c>
      <c r="H9689" s="25">
        <f>VLOOKUP(F9689,Table!$A$2:$C$121,2,0)</f>
        <v>3</v>
      </c>
      <c r="I9689" s="26">
        <f>VLOOKUP(F9689,Table!$A$2:$C$121,3,0)</f>
        <v>7</v>
      </c>
      <c r="J9689" s="17" t="s">
        <v>32</v>
      </c>
      <c r="K9689" s="25" t="str">
        <f>LEFT(J9689,MIN(FIND({0,1,2,3,4,5,6,7,8,9},ASC(J9689)&amp;1234567890))-1)</f>
        <v>O</v>
      </c>
      <c r="L9689" s="25">
        <f t="shared" si="303"/>
        <v>2</v>
      </c>
      <c r="M9689" s="25">
        <f>VLOOKUP(K9689,Table!$A$2:$C$121,2,0)</f>
        <v>16</v>
      </c>
      <c r="N9689" s="26">
        <f>VLOOKUP(K9689,Table!$A$2:$C$121,3,0)</f>
        <v>2</v>
      </c>
      <c r="O9689" s="13" t="str">
        <f>VLOOKUP(A9689,Table!$U$1:$V$230,2,0)</f>
        <v>Cubic</v>
      </c>
      <c r="P9689" s="1"/>
    </row>
    <row r="9690" spans="1:16">
      <c r="A9690" s="12">
        <v>225</v>
      </c>
      <c r="B9690" s="12">
        <v>104987</v>
      </c>
      <c r="C9690" s="12" t="s">
        <v>9818</v>
      </c>
      <c r="D9690" s="12" t="s">
        <v>10333</v>
      </c>
      <c r="E9690" s="17" t="s">
        <v>14297</v>
      </c>
      <c r="F9690" s="25" t="str">
        <f>LEFT(E9690,MIN(FIND({0,1,2,3,4,5,6,7,8,9},ASC(E9690)&amp;1234567890))-1)</f>
        <v>Mn</v>
      </c>
      <c r="G9690" s="25">
        <f t="shared" si="302"/>
        <v>23</v>
      </c>
      <c r="H9690" s="25">
        <f>VLOOKUP(F9690,Table!$A$2:$C$121,2,0)</f>
        <v>7</v>
      </c>
      <c r="I9690" s="26">
        <f>VLOOKUP(F9690,Table!$A$2:$C$121,3,0)</f>
        <v>4</v>
      </c>
      <c r="J9690" s="17" t="s">
        <v>11865</v>
      </c>
      <c r="K9690" s="25" t="str">
        <f>LEFT(J9690,MIN(FIND({0,1,2,3,4,5,6,7,8,9},ASC(J9690)&amp;1234567890))-1)</f>
        <v>Th</v>
      </c>
      <c r="L9690" s="25">
        <f t="shared" si="303"/>
        <v>6</v>
      </c>
      <c r="M9690" s="25">
        <f>VLOOKUP(K9690,Table!$A$2:$C$121,2,0)</f>
        <v>3</v>
      </c>
      <c r="N9690" s="26">
        <f>VLOOKUP(K9690,Table!$A$2:$C$121,3,0)</f>
        <v>7</v>
      </c>
      <c r="O9690" s="13" t="str">
        <f>VLOOKUP(A9690,Table!$U$1:$V$230,2,0)</f>
        <v>Cubic</v>
      </c>
      <c r="P9690" s="1"/>
    </row>
    <row r="9691" spans="1:16">
      <c r="A9691" s="12">
        <v>225</v>
      </c>
      <c r="B9691" s="12">
        <v>600741</v>
      </c>
      <c r="C9691" s="12" t="s">
        <v>9818</v>
      </c>
      <c r="D9691" s="12" t="s">
        <v>10334</v>
      </c>
      <c r="E9691" s="17" t="s">
        <v>11335</v>
      </c>
      <c r="F9691" s="25" t="str">
        <f>LEFT(E9691,MIN(FIND({0,1,2,3,4,5,6,7,8,9},ASC(E9691)&amp;1234567890))-1)</f>
        <v>Lu</v>
      </c>
      <c r="G9691" s="25">
        <f t="shared" si="302"/>
        <v>1</v>
      </c>
      <c r="H9691" s="25">
        <f>VLOOKUP(F9691,Table!$A$2:$C$121,2,0)</f>
        <v>3</v>
      </c>
      <c r="I9691" s="26">
        <f>VLOOKUP(F9691,Table!$A$2:$C$121,3,0)</f>
        <v>6</v>
      </c>
      <c r="J9691" s="17" t="s">
        <v>12035</v>
      </c>
      <c r="K9691" s="25" t="str">
        <f>LEFT(J9691,MIN(FIND({0,1,2,3,4,5,6,7,8,9},ASC(J9691)&amp;1234567890))-1)</f>
        <v>B</v>
      </c>
      <c r="L9691" s="25">
        <f t="shared" si="303"/>
        <v>12</v>
      </c>
      <c r="M9691" s="25">
        <f>VLOOKUP(K9691,Table!$A$2:$C$121,2,0)</f>
        <v>13</v>
      </c>
      <c r="N9691" s="26">
        <f>VLOOKUP(K9691,Table!$A$2:$C$121,3,0)</f>
        <v>2</v>
      </c>
      <c r="O9691" s="13" t="str">
        <f>VLOOKUP(A9691,Table!$U$1:$V$230,2,0)</f>
        <v>Cubic</v>
      </c>
      <c r="P9691" s="1"/>
    </row>
    <row r="9692" spans="1:16">
      <c r="A9692" s="12">
        <v>225</v>
      </c>
      <c r="B9692" s="12">
        <v>600782</v>
      </c>
      <c r="C9692" s="12" t="s">
        <v>9818</v>
      </c>
      <c r="D9692" s="12" t="s">
        <v>10335</v>
      </c>
      <c r="E9692" s="17" t="s">
        <v>14430</v>
      </c>
      <c r="F9692" s="25" t="str">
        <f>LEFT(E9692,MIN(FIND({0,1,2,3,4,5,6,7,8,9},ASC(E9692)&amp;1234567890))-1)</f>
        <v>Ni</v>
      </c>
      <c r="G9692" s="25">
        <f t="shared" si="302"/>
        <v>23</v>
      </c>
      <c r="H9692" s="25">
        <f>VLOOKUP(F9692,Table!$A$2:$C$121,2,0)</f>
        <v>10</v>
      </c>
      <c r="I9692" s="26">
        <f>VLOOKUP(F9692,Table!$A$2:$C$121,3,0)</f>
        <v>4</v>
      </c>
      <c r="J9692" s="17" t="s">
        <v>12779</v>
      </c>
      <c r="K9692" s="25" t="str">
        <f>LEFT(J9692,MIN(FIND({0,1,2,3,4,5,6,7,8,9},ASC(J9692)&amp;1234567890))-1)</f>
        <v>Zr</v>
      </c>
      <c r="L9692" s="25">
        <f t="shared" si="303"/>
        <v>6</v>
      </c>
      <c r="M9692" s="25">
        <f>VLOOKUP(K9692,Table!$A$2:$C$121,2,0)</f>
        <v>4</v>
      </c>
      <c r="N9692" s="26">
        <f>VLOOKUP(K9692,Table!$A$2:$C$121,3,0)</f>
        <v>5</v>
      </c>
      <c r="O9692" s="13" t="str">
        <f>VLOOKUP(A9692,Table!$U$1:$V$230,2,0)</f>
        <v>Cubic</v>
      </c>
      <c r="P9692" s="1"/>
    </row>
    <row r="9693" spans="1:16">
      <c r="A9693" s="12">
        <v>225</v>
      </c>
      <c r="B9693" s="12">
        <v>601591</v>
      </c>
      <c r="C9693" s="12" t="s">
        <v>9818</v>
      </c>
      <c r="D9693" s="12" t="s">
        <v>10336</v>
      </c>
      <c r="E9693" s="17" t="s">
        <v>11760</v>
      </c>
      <c r="F9693" s="25" t="str">
        <f>LEFT(E9693,MIN(FIND({0,1,2,3,4,5,6,7,8,9},ASC(E9693)&amp;1234567890))-1)</f>
        <v>Sm</v>
      </c>
      <c r="G9693" s="25">
        <f t="shared" si="302"/>
        <v>6</v>
      </c>
      <c r="H9693" s="25">
        <f>VLOOKUP(F9693,Table!$A$2:$C$121,2,0)</f>
        <v>3</v>
      </c>
      <c r="I9693" s="26">
        <f>VLOOKUP(F9693,Table!$A$2:$C$121,3,0)</f>
        <v>6</v>
      </c>
      <c r="J9693" s="17" t="s">
        <v>14297</v>
      </c>
      <c r="K9693" s="25" t="str">
        <f>LEFT(J9693,MIN(FIND({0,1,2,3,4,5,6,7,8,9},ASC(J9693)&amp;1234567890))-1)</f>
        <v>Mn</v>
      </c>
      <c r="L9693" s="25">
        <f t="shared" si="303"/>
        <v>23</v>
      </c>
      <c r="M9693" s="25">
        <f>VLOOKUP(K9693,Table!$A$2:$C$121,2,0)</f>
        <v>7</v>
      </c>
      <c r="N9693" s="26">
        <f>VLOOKUP(K9693,Table!$A$2:$C$121,3,0)</f>
        <v>4</v>
      </c>
      <c r="O9693" s="13" t="str">
        <f>VLOOKUP(A9693,Table!$U$1:$V$230,2,0)</f>
        <v>Cubic</v>
      </c>
      <c r="P9693" s="1"/>
    </row>
    <row r="9694" spans="1:16">
      <c r="A9694" s="12">
        <v>225</v>
      </c>
      <c r="B9694" s="12">
        <v>602440</v>
      </c>
      <c r="C9694" s="12" t="s">
        <v>9818</v>
      </c>
      <c r="D9694" s="12" t="s">
        <v>10337</v>
      </c>
      <c r="E9694" s="17" t="s">
        <v>14297</v>
      </c>
      <c r="F9694" s="25" t="str">
        <f>LEFT(E9694,MIN(FIND({0,1,2,3,4,5,6,7,8,9},ASC(E9694)&amp;1234567890))-1)</f>
        <v>Mn</v>
      </c>
      <c r="G9694" s="25">
        <f t="shared" si="302"/>
        <v>23</v>
      </c>
      <c r="H9694" s="25">
        <f>VLOOKUP(F9694,Table!$A$2:$C$121,2,0)</f>
        <v>7</v>
      </c>
      <c r="I9694" s="26">
        <f>VLOOKUP(F9694,Table!$A$2:$C$121,3,0)</f>
        <v>4</v>
      </c>
      <c r="J9694" s="17" t="s">
        <v>14431</v>
      </c>
      <c r="K9694" s="25" t="str">
        <f>LEFT(J9694,MIN(FIND({0,1,2,3,4,5,6,7,8,9},ASC(J9694)&amp;1234567890))-1)</f>
        <v>Nd</v>
      </c>
      <c r="L9694" s="25">
        <f t="shared" si="303"/>
        <v>6</v>
      </c>
      <c r="M9694" s="25">
        <f>VLOOKUP(K9694,Table!$A$2:$C$121,2,0)</f>
        <v>3</v>
      </c>
      <c r="N9694" s="26">
        <f>VLOOKUP(K9694,Table!$A$2:$C$121,3,0)</f>
        <v>6</v>
      </c>
      <c r="O9694" s="13" t="str">
        <f>VLOOKUP(A9694,Table!$U$1:$V$230,2,0)</f>
        <v>Cubic</v>
      </c>
      <c r="P9694" s="1"/>
    </row>
    <row r="9695" spans="1:16">
      <c r="A9695" s="12">
        <v>225</v>
      </c>
      <c r="B9695" s="12">
        <v>603016</v>
      </c>
      <c r="C9695" s="12" t="s">
        <v>9818</v>
      </c>
      <c r="D9695" s="12" t="s">
        <v>9607</v>
      </c>
      <c r="E9695" s="17" t="s">
        <v>11331</v>
      </c>
      <c r="F9695" s="25" t="str">
        <f>LEFT(E9695,MIN(FIND({0,1,2,3,4,5,6,7,8,9},ASC(E9695)&amp;1234567890))-1)</f>
        <v>Ce</v>
      </c>
      <c r="G9695" s="25">
        <f t="shared" si="302"/>
        <v>1</v>
      </c>
      <c r="H9695" s="25">
        <f>VLOOKUP(F9695,Table!$A$2:$C$121,2,0)</f>
        <v>3</v>
      </c>
      <c r="I9695" s="26">
        <f>VLOOKUP(F9695,Table!$A$2:$C$121,3,0)</f>
        <v>6</v>
      </c>
      <c r="J9695" s="17" t="s">
        <v>542</v>
      </c>
      <c r="K9695" s="25" t="str">
        <f>LEFT(J9695,MIN(FIND({0,1,2,3,4,5,6,7,8,9},ASC(J9695)&amp;1234567890))-1)</f>
        <v>Bi</v>
      </c>
      <c r="L9695" s="25">
        <f t="shared" si="303"/>
        <v>1</v>
      </c>
      <c r="M9695" s="25">
        <f>VLOOKUP(K9695,Table!$A$2:$C$121,2,0)</f>
        <v>15</v>
      </c>
      <c r="N9695" s="26">
        <f>VLOOKUP(K9695,Table!$A$2:$C$121,3,0)</f>
        <v>6</v>
      </c>
      <c r="O9695" s="13" t="str">
        <f>VLOOKUP(A9695,Table!$U$1:$V$230,2,0)</f>
        <v>Cubic</v>
      </c>
      <c r="P9695" s="1"/>
    </row>
    <row r="9696" spans="1:16">
      <c r="A9696" s="12">
        <v>225</v>
      </c>
      <c r="B9696" s="12">
        <v>603063</v>
      </c>
      <c r="C9696" s="12" t="s">
        <v>9818</v>
      </c>
      <c r="D9696" s="12" t="s">
        <v>10338</v>
      </c>
      <c r="E9696" s="17" t="s">
        <v>530</v>
      </c>
      <c r="F9696" s="25" t="str">
        <f>LEFT(E9696,MIN(FIND({0,1,2,3,4,5,6,7,8,9},ASC(E9696)&amp;1234567890))-1)</f>
        <v>Yb</v>
      </c>
      <c r="G9696" s="25">
        <f t="shared" si="302"/>
        <v>1</v>
      </c>
      <c r="H9696" s="25">
        <f>VLOOKUP(F9696,Table!$A$2:$C$121,2,0)</f>
        <v>3</v>
      </c>
      <c r="I9696" s="26">
        <f>VLOOKUP(F9696,Table!$A$2:$C$121,3,0)</f>
        <v>6</v>
      </c>
      <c r="J9696" s="17" t="s">
        <v>12035</v>
      </c>
      <c r="K9696" s="25" t="str">
        <f>LEFT(J9696,MIN(FIND({0,1,2,3,4,5,6,7,8,9},ASC(J9696)&amp;1234567890))-1)</f>
        <v>B</v>
      </c>
      <c r="L9696" s="25">
        <f t="shared" si="303"/>
        <v>12</v>
      </c>
      <c r="M9696" s="25">
        <f>VLOOKUP(K9696,Table!$A$2:$C$121,2,0)</f>
        <v>13</v>
      </c>
      <c r="N9696" s="26">
        <f>VLOOKUP(K9696,Table!$A$2:$C$121,3,0)</f>
        <v>2</v>
      </c>
      <c r="O9696" s="13" t="str">
        <f>VLOOKUP(A9696,Table!$U$1:$V$230,2,0)</f>
        <v>Cubic</v>
      </c>
      <c r="P9696" s="1"/>
    </row>
    <row r="9697" spans="1:16">
      <c r="A9697" s="12">
        <v>225</v>
      </c>
      <c r="B9697" s="12">
        <v>603085</v>
      </c>
      <c r="C9697" s="12" t="s">
        <v>9818</v>
      </c>
      <c r="D9697" s="12" t="s">
        <v>10339</v>
      </c>
      <c r="E9697" s="17" t="s">
        <v>343</v>
      </c>
      <c r="F9697" s="25" t="str">
        <f>LEFT(E9697,MIN(FIND({0,1,2,3,4,5,6,7,8,9},ASC(E9697)&amp;1234567890))-1)</f>
        <v>U</v>
      </c>
      <c r="G9697" s="25">
        <f t="shared" si="302"/>
        <v>1</v>
      </c>
      <c r="H9697" s="25">
        <f>VLOOKUP(F9697,Table!$A$2:$C$121,2,0)</f>
        <v>3</v>
      </c>
      <c r="I9697" s="26">
        <f>VLOOKUP(F9697,Table!$A$2:$C$121,3,0)</f>
        <v>7</v>
      </c>
      <c r="J9697" s="17" t="s">
        <v>542</v>
      </c>
      <c r="K9697" s="25" t="str">
        <f>LEFT(J9697,MIN(FIND({0,1,2,3,4,5,6,7,8,9},ASC(J9697)&amp;1234567890))-1)</f>
        <v>Bi</v>
      </c>
      <c r="L9697" s="25">
        <f t="shared" si="303"/>
        <v>1</v>
      </c>
      <c r="M9697" s="25">
        <f>VLOOKUP(K9697,Table!$A$2:$C$121,2,0)</f>
        <v>15</v>
      </c>
      <c r="N9697" s="26">
        <f>VLOOKUP(K9697,Table!$A$2:$C$121,3,0)</f>
        <v>6</v>
      </c>
      <c r="O9697" s="13" t="str">
        <f>VLOOKUP(A9697,Table!$U$1:$V$230,2,0)</f>
        <v>Cubic</v>
      </c>
      <c r="P9697" s="1"/>
    </row>
    <row r="9698" spans="1:16">
      <c r="A9698" s="12">
        <v>225</v>
      </c>
      <c r="B9698" s="12">
        <v>604037</v>
      </c>
      <c r="C9698" s="12" t="s">
        <v>9818</v>
      </c>
      <c r="D9698" s="12" t="s">
        <v>10340</v>
      </c>
      <c r="E9698" s="17" t="s">
        <v>14297</v>
      </c>
      <c r="F9698" s="25" t="str">
        <f>LEFT(E9698,MIN(FIND({0,1,2,3,4,5,6,7,8,9},ASC(E9698)&amp;1234567890))-1)</f>
        <v>Mn</v>
      </c>
      <c r="G9698" s="25">
        <f t="shared" si="302"/>
        <v>23</v>
      </c>
      <c r="H9698" s="25">
        <f>VLOOKUP(F9698,Table!$A$2:$C$121,2,0)</f>
        <v>7</v>
      </c>
      <c r="I9698" s="26">
        <f>VLOOKUP(F9698,Table!$A$2:$C$121,3,0)</f>
        <v>4</v>
      </c>
      <c r="J9698" s="17" t="s">
        <v>14432</v>
      </c>
      <c r="K9698" s="25" t="str">
        <f>LEFT(J9698,MIN(FIND({0,1,2,3,4,5,6,7,8,9},ASC(J9698)&amp;1234567890))-1)</f>
        <v>Tm</v>
      </c>
      <c r="L9698" s="25">
        <f t="shared" si="303"/>
        <v>6</v>
      </c>
      <c r="M9698" s="25">
        <f>VLOOKUP(K9698,Table!$A$2:$C$121,2,0)</f>
        <v>3</v>
      </c>
      <c r="N9698" s="26">
        <f>VLOOKUP(K9698,Table!$A$2:$C$121,3,0)</f>
        <v>6</v>
      </c>
      <c r="O9698" s="13" t="str">
        <f>VLOOKUP(A9698,Table!$U$1:$V$230,2,0)</f>
        <v>Cubic</v>
      </c>
      <c r="P9698" s="1"/>
    </row>
    <row r="9699" spans="1:16">
      <c r="A9699" s="12">
        <v>225</v>
      </c>
      <c r="B9699" s="12">
        <v>604769</v>
      </c>
      <c r="C9699" s="12" t="s">
        <v>9818</v>
      </c>
      <c r="D9699" s="12" t="s">
        <v>10341</v>
      </c>
      <c r="E9699" s="17" t="s">
        <v>11342</v>
      </c>
      <c r="F9699" s="25" t="str">
        <f>LEFT(E9699,MIN(FIND({0,1,2,3,4,5,6,7,8,9},ASC(E9699)&amp;1234567890))-1)</f>
        <v>Ag</v>
      </c>
      <c r="G9699" s="25">
        <f t="shared" si="302"/>
        <v>1</v>
      </c>
      <c r="H9699" s="25">
        <f>VLOOKUP(F9699,Table!$A$2:$C$121,2,0)</f>
        <v>11</v>
      </c>
      <c r="I9699" s="26">
        <f>VLOOKUP(F9699,Table!$A$2:$C$121,3,0)</f>
        <v>5</v>
      </c>
      <c r="J9699" s="17" t="s">
        <v>427</v>
      </c>
      <c r="K9699" s="25" t="str">
        <f>LEFT(J9699,MIN(FIND({0,1,2,3,4,5,6,7,8,9},ASC(J9699)&amp;1234567890))-1)</f>
        <v>Au</v>
      </c>
      <c r="L9699" s="25">
        <f t="shared" si="303"/>
        <v>1</v>
      </c>
      <c r="M9699" s="25">
        <f>VLOOKUP(K9699,Table!$A$2:$C$121,2,0)</f>
        <v>11</v>
      </c>
      <c r="N9699" s="26">
        <f>VLOOKUP(K9699,Table!$A$2:$C$121,3,0)</f>
        <v>6</v>
      </c>
      <c r="O9699" s="13" t="str">
        <f>VLOOKUP(A9699,Table!$U$1:$V$230,2,0)</f>
        <v>Cubic</v>
      </c>
      <c r="P9699" s="1"/>
    </row>
    <row r="9700" spans="1:16">
      <c r="A9700" s="12">
        <v>225</v>
      </c>
      <c r="B9700" s="12">
        <v>605123</v>
      </c>
      <c r="C9700" s="12" t="s">
        <v>9818</v>
      </c>
      <c r="D9700" s="12" t="s">
        <v>10342</v>
      </c>
      <c r="E9700" s="17" t="s">
        <v>14433</v>
      </c>
      <c r="F9700" s="25" t="str">
        <f>LEFT(E9700,MIN(FIND({0,1,2,3,4,5,6,7,8,9},ASC(E9700)&amp;1234567890))-1)</f>
        <v>Ag</v>
      </c>
      <c r="G9700" s="25">
        <f t="shared" si="302"/>
        <v>3.988</v>
      </c>
      <c r="H9700" s="25">
        <f>VLOOKUP(F9700,Table!$A$2:$C$121,2,0)</f>
        <v>11</v>
      </c>
      <c r="I9700" s="26">
        <f>VLOOKUP(F9700,Table!$A$2:$C$121,3,0)</f>
        <v>5</v>
      </c>
      <c r="J9700" s="17" t="s">
        <v>14434</v>
      </c>
      <c r="K9700" s="25" t="str">
        <f>LEFT(J9700,MIN(FIND({0,1,2,3,4,5,6,7,8,9},ASC(J9700)&amp;1234567890))-1)</f>
        <v>Eu</v>
      </c>
      <c r="L9700" s="25">
        <f t="shared" si="303"/>
        <v>1.2E-2</v>
      </c>
      <c r="M9700" s="25">
        <f>VLOOKUP(K9700,Table!$A$2:$C$121,2,0)</f>
        <v>3</v>
      </c>
      <c r="N9700" s="26">
        <f>VLOOKUP(K9700,Table!$A$2:$C$121,3,0)</f>
        <v>6</v>
      </c>
      <c r="O9700" s="13" t="str">
        <f>VLOOKUP(A9700,Table!$U$1:$V$230,2,0)</f>
        <v>Cubic</v>
      </c>
      <c r="P9700" s="1"/>
    </row>
    <row r="9701" spans="1:16">
      <c r="A9701" s="12">
        <v>225</v>
      </c>
      <c r="B9701" s="12">
        <v>605688</v>
      </c>
      <c r="C9701" s="12" t="s">
        <v>9818</v>
      </c>
      <c r="D9701" s="12" t="s">
        <v>10343</v>
      </c>
      <c r="E9701" s="17" t="s">
        <v>11342</v>
      </c>
      <c r="F9701" s="25" t="str">
        <f>LEFT(E9701,MIN(FIND({0,1,2,3,4,5,6,7,8,9},ASC(E9701)&amp;1234567890))-1)</f>
        <v>Ag</v>
      </c>
      <c r="G9701" s="25">
        <f t="shared" si="302"/>
        <v>1</v>
      </c>
      <c r="H9701" s="25">
        <f>VLOOKUP(F9701,Table!$A$2:$C$121,2,0)</f>
        <v>11</v>
      </c>
      <c r="I9701" s="26">
        <f>VLOOKUP(F9701,Table!$A$2:$C$121,3,0)</f>
        <v>5</v>
      </c>
      <c r="J9701" s="17" t="s">
        <v>539</v>
      </c>
      <c r="K9701" s="25" t="str">
        <f>LEFT(J9701,MIN(FIND({0,1,2,3,4,5,6,7,8,9},ASC(J9701)&amp;1234567890))-1)</f>
        <v>Pt</v>
      </c>
      <c r="L9701" s="25">
        <f t="shared" si="303"/>
        <v>1</v>
      </c>
      <c r="M9701" s="25">
        <f>VLOOKUP(K9701,Table!$A$2:$C$121,2,0)</f>
        <v>10</v>
      </c>
      <c r="N9701" s="26">
        <f>VLOOKUP(K9701,Table!$A$2:$C$121,3,0)</f>
        <v>6</v>
      </c>
      <c r="O9701" s="13" t="str">
        <f>VLOOKUP(A9701,Table!$U$1:$V$230,2,0)</f>
        <v>Cubic</v>
      </c>
      <c r="P9701" s="1"/>
    </row>
    <row r="9702" spans="1:16">
      <c r="A9702" s="12">
        <v>225</v>
      </c>
      <c r="B9702" s="12">
        <v>605888</v>
      </c>
      <c r="C9702" s="12" t="s">
        <v>9818</v>
      </c>
      <c r="D9702" s="12" t="s">
        <v>10344</v>
      </c>
      <c r="E9702" s="17" t="s">
        <v>14435</v>
      </c>
      <c r="F9702" s="25" t="str">
        <f>LEFT(E9702,MIN(FIND({0,1,2,3,4,5,6,7,8,9},ASC(E9702)&amp;1234567890))-1)</f>
        <v>Ag</v>
      </c>
      <c r="G9702" s="25">
        <f t="shared" si="302"/>
        <v>3.76</v>
      </c>
      <c r="H9702" s="25">
        <f>VLOOKUP(F9702,Table!$A$2:$C$121,2,0)</f>
        <v>11</v>
      </c>
      <c r="I9702" s="26">
        <f>VLOOKUP(F9702,Table!$A$2:$C$121,3,0)</f>
        <v>5</v>
      </c>
      <c r="J9702" s="17" t="s">
        <v>14436</v>
      </c>
      <c r="K9702" s="25" t="str">
        <f>LEFT(J9702,MIN(FIND({0,1,2,3,4,5,6,7,8,9},ASC(J9702)&amp;1234567890))-1)</f>
        <v>Tb</v>
      </c>
      <c r="L9702" s="25">
        <f t="shared" si="303"/>
        <v>0.24</v>
      </c>
      <c r="M9702" s="25">
        <f>VLOOKUP(K9702,Table!$A$2:$C$121,2,0)</f>
        <v>3</v>
      </c>
      <c r="N9702" s="26">
        <f>VLOOKUP(K9702,Table!$A$2:$C$121,3,0)</f>
        <v>6</v>
      </c>
      <c r="O9702" s="13" t="str">
        <f>VLOOKUP(A9702,Table!$U$1:$V$230,2,0)</f>
        <v>Cubic</v>
      </c>
      <c r="P9702" s="1"/>
    </row>
    <row r="9703" spans="1:16">
      <c r="A9703" s="12">
        <v>225</v>
      </c>
      <c r="B9703" s="12">
        <v>608800</v>
      </c>
      <c r="C9703" s="12" t="s">
        <v>9818</v>
      </c>
      <c r="D9703" s="12" t="s">
        <v>4281</v>
      </c>
      <c r="E9703" s="17" t="s">
        <v>11352</v>
      </c>
      <c r="F9703" s="25" t="str">
        <f>LEFT(E9703,MIN(FIND({0,1,2,3,4,5,6,7,8,9},ASC(E9703)&amp;1234567890))-1)</f>
        <v>Al</v>
      </c>
      <c r="G9703" s="25">
        <f t="shared" si="302"/>
        <v>1</v>
      </c>
      <c r="H9703" s="25">
        <f>VLOOKUP(F9703,Table!$A$2:$C$121,2,0)</f>
        <v>13</v>
      </c>
      <c r="I9703" s="26">
        <f>VLOOKUP(F9703,Table!$A$2:$C$121,3,0)</f>
        <v>3</v>
      </c>
      <c r="J9703" s="17" t="s">
        <v>11359</v>
      </c>
      <c r="K9703" s="25" t="str">
        <f>LEFT(J9703,MIN(FIND({0,1,2,3,4,5,6,7,8,9},ASC(J9703)&amp;1234567890))-1)</f>
        <v>Ni</v>
      </c>
      <c r="L9703" s="25">
        <f t="shared" si="303"/>
        <v>3</v>
      </c>
      <c r="M9703" s="25">
        <f>VLOOKUP(K9703,Table!$A$2:$C$121,2,0)</f>
        <v>10</v>
      </c>
      <c r="N9703" s="26">
        <f>VLOOKUP(K9703,Table!$A$2:$C$121,3,0)</f>
        <v>4</v>
      </c>
      <c r="O9703" s="13" t="str">
        <f>VLOOKUP(A9703,Table!$U$1:$V$230,2,0)</f>
        <v>Cubic</v>
      </c>
      <c r="P9703" s="1"/>
    </row>
    <row r="9704" spans="1:16">
      <c r="A9704" s="12">
        <v>225</v>
      </c>
      <c r="B9704" s="12">
        <v>612225</v>
      </c>
      <c r="C9704" s="12" t="s">
        <v>9818</v>
      </c>
      <c r="D9704" s="12" t="s">
        <v>10345</v>
      </c>
      <c r="E9704" s="17" t="s">
        <v>427</v>
      </c>
      <c r="F9704" s="25" t="str">
        <f>LEFT(E9704,MIN(FIND({0,1,2,3,4,5,6,7,8,9},ASC(E9704)&amp;1234567890))-1)</f>
        <v>Au</v>
      </c>
      <c r="G9704" s="25">
        <f t="shared" si="302"/>
        <v>1</v>
      </c>
      <c r="H9704" s="25">
        <f>VLOOKUP(F9704,Table!$A$2:$C$121,2,0)</f>
        <v>11</v>
      </c>
      <c r="I9704" s="26">
        <f>VLOOKUP(F9704,Table!$A$2:$C$121,3,0)</f>
        <v>6</v>
      </c>
      <c r="J9704" s="17" t="s">
        <v>66</v>
      </c>
      <c r="K9704" s="25" t="str">
        <f>LEFT(J9704,MIN(FIND({0,1,2,3,4,5,6,7,8,9},ASC(J9704)&amp;1234567890))-1)</f>
        <v>Ni</v>
      </c>
      <c r="L9704" s="25">
        <f t="shared" si="303"/>
        <v>1</v>
      </c>
      <c r="M9704" s="25">
        <f>VLOOKUP(K9704,Table!$A$2:$C$121,2,0)</f>
        <v>10</v>
      </c>
      <c r="N9704" s="26">
        <f>VLOOKUP(K9704,Table!$A$2:$C$121,3,0)</f>
        <v>4</v>
      </c>
      <c r="O9704" s="13" t="str">
        <f>VLOOKUP(A9704,Table!$U$1:$V$230,2,0)</f>
        <v>Cubic</v>
      </c>
      <c r="P9704" s="1"/>
    </row>
    <row r="9705" spans="1:16">
      <c r="A9705" s="12">
        <v>225</v>
      </c>
      <c r="B9705" s="12">
        <v>612273</v>
      </c>
      <c r="C9705" s="12" t="s">
        <v>9818</v>
      </c>
      <c r="D9705" s="12" t="s">
        <v>10346</v>
      </c>
      <c r="E9705" s="17" t="s">
        <v>427</v>
      </c>
      <c r="F9705" s="25" t="str">
        <f>LEFT(E9705,MIN(FIND({0,1,2,3,4,5,6,7,8,9},ASC(E9705)&amp;1234567890))-1)</f>
        <v>Au</v>
      </c>
      <c r="G9705" s="25">
        <f t="shared" si="302"/>
        <v>1</v>
      </c>
      <c r="H9705" s="25">
        <f>VLOOKUP(F9705,Table!$A$2:$C$121,2,0)</f>
        <v>11</v>
      </c>
      <c r="I9705" s="26">
        <f>VLOOKUP(F9705,Table!$A$2:$C$121,3,0)</f>
        <v>6</v>
      </c>
      <c r="J9705" s="17" t="s">
        <v>539</v>
      </c>
      <c r="K9705" s="25" t="str">
        <f>LEFT(J9705,MIN(FIND({0,1,2,3,4,5,6,7,8,9},ASC(J9705)&amp;1234567890))-1)</f>
        <v>Pt</v>
      </c>
      <c r="L9705" s="25">
        <f t="shared" si="303"/>
        <v>1</v>
      </c>
      <c r="M9705" s="25">
        <f>VLOOKUP(K9705,Table!$A$2:$C$121,2,0)</f>
        <v>10</v>
      </c>
      <c r="N9705" s="26">
        <f>VLOOKUP(K9705,Table!$A$2:$C$121,3,0)</f>
        <v>6</v>
      </c>
      <c r="O9705" s="13" t="str">
        <f>VLOOKUP(A9705,Table!$U$1:$V$230,2,0)</f>
        <v>Cubic</v>
      </c>
      <c r="P9705" s="1"/>
    </row>
    <row r="9706" spans="1:16">
      <c r="A9706" s="12">
        <v>225</v>
      </c>
      <c r="B9706" s="12">
        <v>612458</v>
      </c>
      <c r="C9706" s="12" t="s">
        <v>9818</v>
      </c>
      <c r="D9706" s="12" t="s">
        <v>10347</v>
      </c>
      <c r="E9706" s="17" t="s">
        <v>427</v>
      </c>
      <c r="F9706" s="25" t="str">
        <f>LEFT(E9706,MIN(FIND({0,1,2,3,4,5,6,7,8,9},ASC(E9706)&amp;1234567890))-1)</f>
        <v>Au</v>
      </c>
      <c r="G9706" s="25">
        <f t="shared" si="302"/>
        <v>1</v>
      </c>
      <c r="H9706" s="25">
        <f>VLOOKUP(F9706,Table!$A$2:$C$121,2,0)</f>
        <v>11</v>
      </c>
      <c r="I9706" s="26">
        <f>VLOOKUP(F9706,Table!$A$2:$C$121,3,0)</f>
        <v>6</v>
      </c>
      <c r="J9706" s="17" t="s">
        <v>334</v>
      </c>
      <c r="K9706" s="25" t="str">
        <f>LEFT(J9706,MIN(FIND({0,1,2,3,4,5,6,7,8,9},ASC(J9706)&amp;1234567890))-1)</f>
        <v>V</v>
      </c>
      <c r="L9706" s="25">
        <f t="shared" si="303"/>
        <v>1</v>
      </c>
      <c r="M9706" s="25">
        <f>VLOOKUP(K9706,Table!$A$2:$C$121,2,0)</f>
        <v>5</v>
      </c>
      <c r="N9706" s="26">
        <f>VLOOKUP(K9706,Table!$A$2:$C$121,3,0)</f>
        <v>4</v>
      </c>
      <c r="O9706" s="13" t="str">
        <f>VLOOKUP(A9706,Table!$U$1:$V$230,2,0)</f>
        <v>Cubic</v>
      </c>
      <c r="P9706" s="1"/>
    </row>
    <row r="9707" spans="1:16">
      <c r="A9707" s="12">
        <v>225</v>
      </c>
      <c r="B9707" s="12">
        <v>613592</v>
      </c>
      <c r="C9707" s="12" t="s">
        <v>9818</v>
      </c>
      <c r="D9707" s="12" t="s">
        <v>10348</v>
      </c>
      <c r="E9707" s="17" t="s">
        <v>11333</v>
      </c>
      <c r="F9707" s="25" t="str">
        <f>LEFT(E9707,MIN(FIND({0,1,2,3,4,5,6,7,8,9},ASC(E9707)&amp;1234567890))-1)</f>
        <v>Dy</v>
      </c>
      <c r="G9707" s="25">
        <f t="shared" si="302"/>
        <v>1</v>
      </c>
      <c r="H9707" s="25">
        <f>VLOOKUP(F9707,Table!$A$2:$C$121,2,0)</f>
        <v>3</v>
      </c>
      <c r="I9707" s="26">
        <f>VLOOKUP(F9707,Table!$A$2:$C$121,3,0)</f>
        <v>6</v>
      </c>
      <c r="J9707" s="17" t="s">
        <v>12035</v>
      </c>
      <c r="K9707" s="25" t="str">
        <f>LEFT(J9707,MIN(FIND({0,1,2,3,4,5,6,7,8,9},ASC(J9707)&amp;1234567890))-1)</f>
        <v>B</v>
      </c>
      <c r="L9707" s="25">
        <f t="shared" si="303"/>
        <v>12</v>
      </c>
      <c r="M9707" s="25">
        <f>VLOOKUP(K9707,Table!$A$2:$C$121,2,0)</f>
        <v>13</v>
      </c>
      <c r="N9707" s="26">
        <f>VLOOKUP(K9707,Table!$A$2:$C$121,3,0)</f>
        <v>2</v>
      </c>
      <c r="O9707" s="13" t="str">
        <f>VLOOKUP(A9707,Table!$U$1:$V$230,2,0)</f>
        <v>Cubic</v>
      </c>
      <c r="P9707" s="1"/>
    </row>
    <row r="9708" spans="1:16">
      <c r="A9708" s="12">
        <v>225</v>
      </c>
      <c r="B9708" s="12">
        <v>613695</v>
      </c>
      <c r="C9708" s="12" t="s">
        <v>9818</v>
      </c>
      <c r="D9708" s="12" t="s">
        <v>10349</v>
      </c>
      <c r="E9708" s="17" t="s">
        <v>11542</v>
      </c>
      <c r="F9708" s="25" t="str">
        <f>LEFT(E9708,MIN(FIND({0,1,2,3,4,5,6,7,8,9},ASC(E9708)&amp;1234567890))-1)</f>
        <v>Er</v>
      </c>
      <c r="G9708" s="25">
        <f t="shared" si="302"/>
        <v>1</v>
      </c>
      <c r="H9708" s="25">
        <f>VLOOKUP(F9708,Table!$A$2:$C$121,2,0)</f>
        <v>3</v>
      </c>
      <c r="I9708" s="26">
        <f>VLOOKUP(F9708,Table!$A$2:$C$121,3,0)</f>
        <v>6</v>
      </c>
      <c r="J9708" s="17" t="s">
        <v>12035</v>
      </c>
      <c r="K9708" s="25" t="str">
        <f>LEFT(J9708,MIN(FIND({0,1,2,3,4,5,6,7,8,9},ASC(J9708)&amp;1234567890))-1)</f>
        <v>B</v>
      </c>
      <c r="L9708" s="25">
        <f t="shared" si="303"/>
        <v>12</v>
      </c>
      <c r="M9708" s="25">
        <f>VLOOKUP(K9708,Table!$A$2:$C$121,2,0)</f>
        <v>13</v>
      </c>
      <c r="N9708" s="26">
        <f>VLOOKUP(K9708,Table!$A$2:$C$121,3,0)</f>
        <v>2</v>
      </c>
      <c r="O9708" s="13" t="str">
        <f>VLOOKUP(A9708,Table!$U$1:$V$230,2,0)</f>
        <v>Cubic</v>
      </c>
      <c r="P9708" s="1"/>
    </row>
    <row r="9709" spans="1:16">
      <c r="A9709" s="12">
        <v>225</v>
      </c>
      <c r="B9709" s="12">
        <v>614314</v>
      </c>
      <c r="C9709" s="12" t="s">
        <v>9818</v>
      </c>
      <c r="D9709" s="12" t="s">
        <v>10350</v>
      </c>
      <c r="E9709" s="17" t="s">
        <v>11306</v>
      </c>
      <c r="F9709" s="25" t="str">
        <f>LEFT(E9709,MIN(FIND({0,1,2,3,4,5,6,7,8,9},ASC(E9709)&amp;1234567890))-1)</f>
        <v>Gd</v>
      </c>
      <c r="G9709" s="25">
        <f t="shared" si="302"/>
        <v>1</v>
      </c>
      <c r="H9709" s="25">
        <f>VLOOKUP(F9709,Table!$A$2:$C$121,2,0)</f>
        <v>3</v>
      </c>
      <c r="I9709" s="26">
        <f>VLOOKUP(F9709,Table!$A$2:$C$121,3,0)</f>
        <v>6</v>
      </c>
      <c r="J9709" s="17" t="s">
        <v>12035</v>
      </c>
      <c r="K9709" s="25" t="str">
        <f>LEFT(J9709,MIN(FIND({0,1,2,3,4,5,6,7,8,9},ASC(J9709)&amp;1234567890))-1)</f>
        <v>B</v>
      </c>
      <c r="L9709" s="25">
        <f t="shared" si="303"/>
        <v>12</v>
      </c>
      <c r="M9709" s="25">
        <f>VLOOKUP(K9709,Table!$A$2:$C$121,2,0)</f>
        <v>13</v>
      </c>
      <c r="N9709" s="26">
        <f>VLOOKUP(K9709,Table!$A$2:$C$121,3,0)</f>
        <v>2</v>
      </c>
      <c r="O9709" s="13" t="str">
        <f>VLOOKUP(A9709,Table!$U$1:$V$230,2,0)</f>
        <v>Cubic</v>
      </c>
      <c r="P9709" s="1"/>
    </row>
    <row r="9710" spans="1:16">
      <c r="A9710" s="12">
        <v>225</v>
      </c>
      <c r="B9710" s="12">
        <v>614421</v>
      </c>
      <c r="C9710" s="12" t="s">
        <v>9818</v>
      </c>
      <c r="D9710" s="12" t="s">
        <v>10351</v>
      </c>
      <c r="E9710" s="17" t="s">
        <v>426</v>
      </c>
      <c r="F9710" s="25" t="str">
        <f>LEFT(E9710,MIN(FIND({0,1,2,3,4,5,6,7,8,9},ASC(E9710)&amp;1234567890))-1)</f>
        <v>Hf</v>
      </c>
      <c r="G9710" s="25">
        <f t="shared" si="302"/>
        <v>1</v>
      </c>
      <c r="H9710" s="25">
        <f>VLOOKUP(F9710,Table!$A$2:$C$121,2,0)</f>
        <v>4</v>
      </c>
      <c r="I9710" s="26">
        <f>VLOOKUP(F9710,Table!$A$2:$C$121,3,0)</f>
        <v>6</v>
      </c>
      <c r="J9710" s="17" t="s">
        <v>12035</v>
      </c>
      <c r="K9710" s="25" t="str">
        <f>LEFT(J9710,MIN(FIND({0,1,2,3,4,5,6,7,8,9},ASC(J9710)&amp;1234567890))-1)</f>
        <v>B</v>
      </c>
      <c r="L9710" s="25">
        <f t="shared" si="303"/>
        <v>12</v>
      </c>
      <c r="M9710" s="25">
        <f>VLOOKUP(K9710,Table!$A$2:$C$121,2,0)</f>
        <v>13</v>
      </c>
      <c r="N9710" s="26">
        <f>VLOOKUP(K9710,Table!$A$2:$C$121,3,0)</f>
        <v>2</v>
      </c>
      <c r="O9710" s="13" t="str">
        <f>VLOOKUP(A9710,Table!$U$1:$V$230,2,0)</f>
        <v>Cubic</v>
      </c>
      <c r="P9710" s="1"/>
    </row>
    <row r="9711" spans="1:16">
      <c r="A9711" s="12">
        <v>225</v>
      </c>
      <c r="B9711" s="12">
        <v>614457</v>
      </c>
      <c r="C9711" s="12" t="s">
        <v>9818</v>
      </c>
      <c r="D9711" s="12" t="s">
        <v>10352</v>
      </c>
      <c r="E9711" s="17" t="s">
        <v>587</v>
      </c>
      <c r="F9711" s="25" t="str">
        <f>LEFT(E9711,MIN(FIND({0,1,2,3,4,5,6,7,8,9},ASC(E9711)&amp;1234567890))-1)</f>
        <v>Ho</v>
      </c>
      <c r="G9711" s="25">
        <f t="shared" si="302"/>
        <v>1</v>
      </c>
      <c r="H9711" s="25">
        <f>VLOOKUP(F9711,Table!$A$2:$C$121,2,0)</f>
        <v>3</v>
      </c>
      <c r="I9711" s="26">
        <f>VLOOKUP(F9711,Table!$A$2:$C$121,3,0)</f>
        <v>6</v>
      </c>
      <c r="J9711" s="17" t="s">
        <v>12035</v>
      </c>
      <c r="K9711" s="25" t="str">
        <f>LEFT(J9711,MIN(FIND({0,1,2,3,4,5,6,7,8,9},ASC(J9711)&amp;1234567890))-1)</f>
        <v>B</v>
      </c>
      <c r="L9711" s="25">
        <f t="shared" si="303"/>
        <v>12</v>
      </c>
      <c r="M9711" s="25">
        <f>VLOOKUP(K9711,Table!$A$2:$C$121,2,0)</f>
        <v>13</v>
      </c>
      <c r="N9711" s="26">
        <f>VLOOKUP(K9711,Table!$A$2:$C$121,3,0)</f>
        <v>2</v>
      </c>
      <c r="O9711" s="13" t="str">
        <f>VLOOKUP(A9711,Table!$U$1:$V$230,2,0)</f>
        <v>Cubic</v>
      </c>
      <c r="P9711" s="1"/>
    </row>
    <row r="9712" spans="1:16">
      <c r="A9712" s="12">
        <v>225</v>
      </c>
      <c r="B9712" s="12">
        <v>614986</v>
      </c>
      <c r="C9712" s="12" t="s">
        <v>9818</v>
      </c>
      <c r="D9712" s="12" t="s">
        <v>10353</v>
      </c>
      <c r="E9712" s="17" t="s">
        <v>66</v>
      </c>
      <c r="F9712" s="25" t="str">
        <f>LEFT(E9712,MIN(FIND({0,1,2,3,4,5,6,7,8,9},ASC(E9712)&amp;1234567890))-1)</f>
        <v>Ni</v>
      </c>
      <c r="G9712" s="25">
        <f t="shared" si="302"/>
        <v>1</v>
      </c>
      <c r="H9712" s="25">
        <f>VLOOKUP(F9712,Table!$A$2:$C$121,2,0)</f>
        <v>10</v>
      </c>
      <c r="I9712" s="26">
        <f>VLOOKUP(F9712,Table!$A$2:$C$121,3,0)</f>
        <v>4</v>
      </c>
      <c r="J9712" s="17" t="s">
        <v>12035</v>
      </c>
      <c r="K9712" s="25" t="str">
        <f>LEFT(J9712,MIN(FIND({0,1,2,3,4,5,6,7,8,9},ASC(J9712)&amp;1234567890))-1)</f>
        <v>B</v>
      </c>
      <c r="L9712" s="25">
        <f t="shared" si="303"/>
        <v>12</v>
      </c>
      <c r="M9712" s="25">
        <f>VLOOKUP(K9712,Table!$A$2:$C$121,2,0)</f>
        <v>13</v>
      </c>
      <c r="N9712" s="26">
        <f>VLOOKUP(K9712,Table!$A$2:$C$121,3,0)</f>
        <v>2</v>
      </c>
      <c r="O9712" s="13" t="str">
        <f>VLOOKUP(A9712,Table!$U$1:$V$230,2,0)</f>
        <v>Cubic</v>
      </c>
      <c r="P9712" s="1"/>
    </row>
    <row r="9713" spans="1:16">
      <c r="A9713" s="12">
        <v>225</v>
      </c>
      <c r="B9713" s="12">
        <v>615105</v>
      </c>
      <c r="C9713" s="12" t="s">
        <v>9818</v>
      </c>
      <c r="D9713" s="12" t="s">
        <v>10354</v>
      </c>
      <c r="E9713" s="17" t="s">
        <v>11379</v>
      </c>
      <c r="F9713" s="25" t="str">
        <f>LEFT(E9713,MIN(FIND({0,1,2,3,4,5,6,7,8,9},ASC(E9713)&amp;1234567890))-1)</f>
        <v>Np</v>
      </c>
      <c r="G9713" s="25">
        <f t="shared" si="302"/>
        <v>1</v>
      </c>
      <c r="H9713" s="25">
        <f>VLOOKUP(F9713,Table!$A$2:$C$121,2,0)</f>
        <v>3</v>
      </c>
      <c r="I9713" s="26">
        <f>VLOOKUP(F9713,Table!$A$2:$C$121,3,0)</f>
        <v>7</v>
      </c>
      <c r="J9713" s="17" t="s">
        <v>12035</v>
      </c>
      <c r="K9713" s="25" t="str">
        <f>LEFT(J9713,MIN(FIND({0,1,2,3,4,5,6,7,8,9},ASC(J9713)&amp;1234567890))-1)</f>
        <v>B</v>
      </c>
      <c r="L9713" s="25">
        <f t="shared" si="303"/>
        <v>12</v>
      </c>
      <c r="M9713" s="25">
        <f>VLOOKUP(K9713,Table!$A$2:$C$121,2,0)</f>
        <v>13</v>
      </c>
      <c r="N9713" s="26">
        <f>VLOOKUP(K9713,Table!$A$2:$C$121,3,0)</f>
        <v>2</v>
      </c>
      <c r="O9713" s="13" t="str">
        <f>VLOOKUP(A9713,Table!$U$1:$V$230,2,0)</f>
        <v>Cubic</v>
      </c>
      <c r="P9713" s="1"/>
    </row>
    <row r="9714" spans="1:16">
      <c r="A9714" s="12">
        <v>225</v>
      </c>
      <c r="B9714" s="12">
        <v>615219</v>
      </c>
      <c r="C9714" s="12" t="s">
        <v>9818</v>
      </c>
      <c r="D9714" s="12" t="s">
        <v>10355</v>
      </c>
      <c r="E9714" s="17" t="s">
        <v>11502</v>
      </c>
      <c r="F9714" s="25" t="str">
        <f>LEFT(E9714,MIN(FIND({0,1,2,3,4,5,6,7,8,9},ASC(E9714)&amp;1234567890))-1)</f>
        <v>Pu</v>
      </c>
      <c r="G9714" s="25">
        <f t="shared" si="302"/>
        <v>1</v>
      </c>
      <c r="H9714" s="25">
        <f>VLOOKUP(F9714,Table!$A$2:$C$121,2,0)</f>
        <v>3</v>
      </c>
      <c r="I9714" s="26">
        <f>VLOOKUP(F9714,Table!$A$2:$C$121,3,0)</f>
        <v>7</v>
      </c>
      <c r="J9714" s="17" t="s">
        <v>12035</v>
      </c>
      <c r="K9714" s="25" t="str">
        <f>LEFT(J9714,MIN(FIND({0,1,2,3,4,5,6,7,8,9},ASC(J9714)&amp;1234567890))-1)</f>
        <v>B</v>
      </c>
      <c r="L9714" s="25">
        <f t="shared" si="303"/>
        <v>12</v>
      </c>
      <c r="M9714" s="25">
        <f>VLOOKUP(K9714,Table!$A$2:$C$121,2,0)</f>
        <v>13</v>
      </c>
      <c r="N9714" s="26">
        <f>VLOOKUP(K9714,Table!$A$2:$C$121,3,0)</f>
        <v>2</v>
      </c>
      <c r="O9714" s="13" t="str">
        <f>VLOOKUP(A9714,Table!$U$1:$V$230,2,0)</f>
        <v>Cubic</v>
      </c>
      <c r="P9714" s="1"/>
    </row>
    <row r="9715" spans="1:16">
      <c r="A9715" s="12">
        <v>225</v>
      </c>
      <c r="B9715" s="12">
        <v>615534</v>
      </c>
      <c r="C9715" s="12" t="s">
        <v>9818</v>
      </c>
      <c r="D9715" s="12" t="s">
        <v>10356</v>
      </c>
      <c r="E9715" s="17" t="s">
        <v>11313</v>
      </c>
      <c r="F9715" s="25" t="str">
        <f>LEFT(E9715,MIN(FIND({0,1,2,3,4,5,6,7,8,9},ASC(E9715)&amp;1234567890))-1)</f>
        <v>Tb</v>
      </c>
      <c r="G9715" s="25">
        <f t="shared" si="302"/>
        <v>1</v>
      </c>
      <c r="H9715" s="25">
        <f>VLOOKUP(F9715,Table!$A$2:$C$121,2,0)</f>
        <v>3</v>
      </c>
      <c r="I9715" s="26">
        <f>VLOOKUP(F9715,Table!$A$2:$C$121,3,0)</f>
        <v>6</v>
      </c>
      <c r="J9715" s="17" t="s">
        <v>12035</v>
      </c>
      <c r="K9715" s="25" t="str">
        <f>LEFT(J9715,MIN(FIND({0,1,2,3,4,5,6,7,8,9},ASC(J9715)&amp;1234567890))-1)</f>
        <v>B</v>
      </c>
      <c r="L9715" s="25">
        <f t="shared" si="303"/>
        <v>12</v>
      </c>
      <c r="M9715" s="25">
        <f>VLOOKUP(K9715,Table!$A$2:$C$121,2,0)</f>
        <v>13</v>
      </c>
      <c r="N9715" s="26">
        <f>VLOOKUP(K9715,Table!$A$2:$C$121,3,0)</f>
        <v>2</v>
      </c>
      <c r="O9715" s="13" t="str">
        <f>VLOOKUP(A9715,Table!$U$1:$V$230,2,0)</f>
        <v>Cubic</v>
      </c>
      <c r="P9715" s="1"/>
    </row>
    <row r="9716" spans="1:16">
      <c r="A9716" s="12">
        <v>225</v>
      </c>
      <c r="B9716" s="12">
        <v>615581</v>
      </c>
      <c r="C9716" s="12" t="s">
        <v>9818</v>
      </c>
      <c r="D9716" s="12" t="s">
        <v>10357</v>
      </c>
      <c r="E9716" s="17" t="s">
        <v>11363</v>
      </c>
      <c r="F9716" s="25" t="str">
        <f>LEFT(E9716,MIN(FIND({0,1,2,3,4,5,6,7,8,9},ASC(E9716)&amp;1234567890))-1)</f>
        <v>Th</v>
      </c>
      <c r="G9716" s="25">
        <f t="shared" si="302"/>
        <v>1</v>
      </c>
      <c r="H9716" s="25">
        <f>VLOOKUP(F9716,Table!$A$2:$C$121,2,0)</f>
        <v>3</v>
      </c>
      <c r="I9716" s="26">
        <f>VLOOKUP(F9716,Table!$A$2:$C$121,3,0)</f>
        <v>7</v>
      </c>
      <c r="J9716" s="17" t="s">
        <v>12035</v>
      </c>
      <c r="K9716" s="25" t="str">
        <f>LEFT(J9716,MIN(FIND({0,1,2,3,4,5,6,7,8,9},ASC(J9716)&amp;1234567890))-1)</f>
        <v>B</v>
      </c>
      <c r="L9716" s="25">
        <f t="shared" si="303"/>
        <v>12</v>
      </c>
      <c r="M9716" s="25">
        <f>VLOOKUP(K9716,Table!$A$2:$C$121,2,0)</f>
        <v>13</v>
      </c>
      <c r="N9716" s="26">
        <f>VLOOKUP(K9716,Table!$A$2:$C$121,3,0)</f>
        <v>2</v>
      </c>
      <c r="O9716" s="13" t="str">
        <f>VLOOKUP(A9716,Table!$U$1:$V$230,2,0)</f>
        <v>Cubic</v>
      </c>
      <c r="P9716" s="1"/>
    </row>
    <row r="9717" spans="1:16">
      <c r="A9717" s="12">
        <v>225</v>
      </c>
      <c r="B9717" s="12">
        <v>615607</v>
      </c>
      <c r="C9717" s="12" t="s">
        <v>9818</v>
      </c>
      <c r="D9717" s="12" t="s">
        <v>10358</v>
      </c>
      <c r="E9717" s="17" t="s">
        <v>11334</v>
      </c>
      <c r="F9717" s="25" t="str">
        <f>LEFT(E9717,MIN(FIND({0,1,2,3,4,5,6,7,8,9},ASC(E9717)&amp;1234567890))-1)</f>
        <v>Tm</v>
      </c>
      <c r="G9717" s="25">
        <f t="shared" si="302"/>
        <v>1</v>
      </c>
      <c r="H9717" s="25">
        <f>VLOOKUP(F9717,Table!$A$2:$C$121,2,0)</f>
        <v>3</v>
      </c>
      <c r="I9717" s="26">
        <f>VLOOKUP(F9717,Table!$A$2:$C$121,3,0)</f>
        <v>6</v>
      </c>
      <c r="J9717" s="17" t="s">
        <v>12035</v>
      </c>
      <c r="K9717" s="25" t="str">
        <f>LEFT(J9717,MIN(FIND({0,1,2,3,4,5,6,7,8,9},ASC(J9717)&amp;1234567890))-1)</f>
        <v>B</v>
      </c>
      <c r="L9717" s="25">
        <f t="shared" si="303"/>
        <v>12</v>
      </c>
      <c r="M9717" s="25">
        <f>VLOOKUP(K9717,Table!$A$2:$C$121,2,0)</f>
        <v>13</v>
      </c>
      <c r="N9717" s="26">
        <f>VLOOKUP(K9717,Table!$A$2:$C$121,3,0)</f>
        <v>2</v>
      </c>
      <c r="O9717" s="13" t="str">
        <f>VLOOKUP(A9717,Table!$U$1:$V$230,2,0)</f>
        <v>Cubic</v>
      </c>
      <c r="P9717" s="1"/>
    </row>
    <row r="9718" spans="1:16">
      <c r="A9718" s="12">
        <v>225</v>
      </c>
      <c r="B9718" s="12">
        <v>615949</v>
      </c>
      <c r="C9718" s="12" t="s">
        <v>9818</v>
      </c>
      <c r="D9718" s="12" t="s">
        <v>10359</v>
      </c>
      <c r="E9718" s="17" t="s">
        <v>13764</v>
      </c>
      <c r="F9718" s="25" t="str">
        <f>LEFT(E9718,MIN(FIND({0,1,2,3,4,5,6,7,8,9},ASC(E9718)&amp;1234567890))-1)</f>
        <v>Ba</v>
      </c>
      <c r="G9718" s="25">
        <f t="shared" si="302"/>
        <v>6</v>
      </c>
      <c r="H9718" s="25">
        <f>VLOOKUP(F9718,Table!$A$2:$C$121,2,0)</f>
        <v>2</v>
      </c>
      <c r="I9718" s="26">
        <f>VLOOKUP(F9718,Table!$A$2:$C$121,3,0)</f>
        <v>6</v>
      </c>
      <c r="J9718" s="17" t="s">
        <v>12796</v>
      </c>
      <c r="K9718" s="25" t="str">
        <f>LEFT(J9718,MIN(FIND({0,1,2,3,4,5,6,7,8,9},ASC(J9718)&amp;1234567890))-1)</f>
        <v>Mg</v>
      </c>
      <c r="L9718" s="25">
        <f t="shared" si="303"/>
        <v>23</v>
      </c>
      <c r="M9718" s="25">
        <f>VLOOKUP(K9718,Table!$A$2:$C$121,2,0)</f>
        <v>2</v>
      </c>
      <c r="N9718" s="26">
        <f>VLOOKUP(K9718,Table!$A$2:$C$121,3,0)</f>
        <v>3</v>
      </c>
      <c r="O9718" s="13" t="str">
        <f>VLOOKUP(A9718,Table!$U$1:$V$230,2,0)</f>
        <v>Cubic</v>
      </c>
      <c r="P9718" s="1"/>
    </row>
    <row r="9719" spans="1:16">
      <c r="A9719" s="12">
        <v>225</v>
      </c>
      <c r="B9719" s="12">
        <v>616660</v>
      </c>
      <c r="C9719" s="12" t="s">
        <v>9818</v>
      </c>
      <c r="D9719" s="12" t="s">
        <v>10360</v>
      </c>
      <c r="E9719" s="17" t="s">
        <v>11306</v>
      </c>
      <c r="F9719" s="25" t="str">
        <f>LEFT(E9719,MIN(FIND({0,1,2,3,4,5,6,7,8,9},ASC(E9719)&amp;1234567890))-1)</f>
        <v>Gd</v>
      </c>
      <c r="G9719" s="25">
        <f t="shared" si="302"/>
        <v>1</v>
      </c>
      <c r="H9719" s="25">
        <f>VLOOKUP(F9719,Table!$A$2:$C$121,2,0)</f>
        <v>3</v>
      </c>
      <c r="I9719" s="26">
        <f>VLOOKUP(F9719,Table!$A$2:$C$121,3,0)</f>
        <v>6</v>
      </c>
      <c r="J9719" s="17" t="s">
        <v>542</v>
      </c>
      <c r="K9719" s="25" t="str">
        <f>LEFT(J9719,MIN(FIND({0,1,2,3,4,5,6,7,8,9},ASC(J9719)&amp;1234567890))-1)</f>
        <v>Bi</v>
      </c>
      <c r="L9719" s="25">
        <f t="shared" si="303"/>
        <v>1</v>
      </c>
      <c r="M9719" s="25">
        <f>VLOOKUP(K9719,Table!$A$2:$C$121,2,0)</f>
        <v>15</v>
      </c>
      <c r="N9719" s="26">
        <f>VLOOKUP(K9719,Table!$A$2:$C$121,3,0)</f>
        <v>6</v>
      </c>
      <c r="O9719" s="13" t="str">
        <f>VLOOKUP(A9719,Table!$U$1:$V$230,2,0)</f>
        <v>Cubic</v>
      </c>
      <c r="P9719" s="1"/>
    </row>
    <row r="9720" spans="1:16">
      <c r="A9720" s="12">
        <v>225</v>
      </c>
      <c r="B9720" s="12">
        <v>616994</v>
      </c>
      <c r="C9720" s="12" t="s">
        <v>9818</v>
      </c>
      <c r="D9720" s="12" t="s">
        <v>10361</v>
      </c>
      <c r="E9720" s="17" t="s">
        <v>542</v>
      </c>
      <c r="F9720" s="25" t="str">
        <f>LEFT(E9720,MIN(FIND({0,1,2,3,4,5,6,7,8,9},ASC(E9720)&amp;1234567890))-1)</f>
        <v>Bi</v>
      </c>
      <c r="G9720" s="25">
        <f t="shared" si="302"/>
        <v>1</v>
      </c>
      <c r="H9720" s="25">
        <f>VLOOKUP(F9720,Table!$A$2:$C$121,2,0)</f>
        <v>15</v>
      </c>
      <c r="I9720" s="26">
        <f>VLOOKUP(F9720,Table!$A$2:$C$121,3,0)</f>
        <v>6</v>
      </c>
      <c r="J9720" s="17" t="s">
        <v>11502</v>
      </c>
      <c r="K9720" s="25" t="str">
        <f>LEFT(J9720,MIN(FIND({0,1,2,3,4,5,6,7,8,9},ASC(J9720)&amp;1234567890))-1)</f>
        <v>Pu</v>
      </c>
      <c r="L9720" s="25">
        <f t="shared" si="303"/>
        <v>1</v>
      </c>
      <c r="M9720" s="25">
        <f>VLOOKUP(K9720,Table!$A$2:$C$121,2,0)</f>
        <v>3</v>
      </c>
      <c r="N9720" s="26">
        <f>VLOOKUP(K9720,Table!$A$2:$C$121,3,0)</f>
        <v>7</v>
      </c>
      <c r="O9720" s="13" t="str">
        <f>VLOOKUP(A9720,Table!$U$1:$V$230,2,0)</f>
        <v>Cubic</v>
      </c>
      <c r="P9720" s="1"/>
    </row>
    <row r="9721" spans="1:16">
      <c r="A9721" s="12">
        <v>225</v>
      </c>
      <c r="B9721" s="12">
        <v>617126</v>
      </c>
      <c r="C9721" s="12" t="s">
        <v>9818</v>
      </c>
      <c r="D9721" s="12" t="s">
        <v>10362</v>
      </c>
      <c r="E9721" s="17" t="s">
        <v>542</v>
      </c>
      <c r="F9721" s="25" t="str">
        <f>LEFT(E9721,MIN(FIND({0,1,2,3,4,5,6,7,8,9},ASC(E9721)&amp;1234567890))-1)</f>
        <v>Bi</v>
      </c>
      <c r="G9721" s="25">
        <f t="shared" si="302"/>
        <v>1</v>
      </c>
      <c r="H9721" s="25">
        <f>VLOOKUP(F9721,Table!$A$2:$C$121,2,0)</f>
        <v>15</v>
      </c>
      <c r="I9721" s="26">
        <f>VLOOKUP(F9721,Table!$A$2:$C$121,3,0)</f>
        <v>6</v>
      </c>
      <c r="J9721" s="17" t="s">
        <v>590</v>
      </c>
      <c r="K9721" s="25" t="str">
        <f>LEFT(J9721,MIN(FIND({0,1,2,3,4,5,6,7,8,9},ASC(J9721)&amp;1234567890))-1)</f>
        <v>Sm</v>
      </c>
      <c r="L9721" s="25">
        <f t="shared" si="303"/>
        <v>1</v>
      </c>
      <c r="M9721" s="25">
        <f>VLOOKUP(K9721,Table!$A$2:$C$121,2,0)</f>
        <v>3</v>
      </c>
      <c r="N9721" s="26">
        <f>VLOOKUP(K9721,Table!$A$2:$C$121,3,0)</f>
        <v>6</v>
      </c>
      <c r="O9721" s="13" t="str">
        <f>VLOOKUP(A9721,Table!$U$1:$V$230,2,0)</f>
        <v>Cubic</v>
      </c>
      <c r="P9721" s="1"/>
    </row>
    <row r="9722" spans="1:16">
      <c r="A9722" s="12">
        <v>225</v>
      </c>
      <c r="B9722" s="12">
        <v>617162</v>
      </c>
      <c r="C9722" s="12" t="s">
        <v>9818</v>
      </c>
      <c r="D9722" s="12" t="s">
        <v>10363</v>
      </c>
      <c r="E9722" s="17" t="s">
        <v>542</v>
      </c>
      <c r="F9722" s="25" t="str">
        <f>LEFT(E9722,MIN(FIND({0,1,2,3,4,5,6,7,8,9},ASC(E9722)&amp;1234567890))-1)</f>
        <v>Bi</v>
      </c>
      <c r="G9722" s="25">
        <f t="shared" si="302"/>
        <v>1</v>
      </c>
      <c r="H9722" s="25">
        <f>VLOOKUP(F9722,Table!$A$2:$C$121,2,0)</f>
        <v>15</v>
      </c>
      <c r="I9722" s="26">
        <f>VLOOKUP(F9722,Table!$A$2:$C$121,3,0)</f>
        <v>6</v>
      </c>
      <c r="J9722" s="17" t="s">
        <v>11313</v>
      </c>
      <c r="K9722" s="25" t="str">
        <f>LEFT(J9722,MIN(FIND({0,1,2,3,4,5,6,7,8,9},ASC(J9722)&amp;1234567890))-1)</f>
        <v>Tb</v>
      </c>
      <c r="L9722" s="25">
        <f t="shared" si="303"/>
        <v>1</v>
      </c>
      <c r="M9722" s="25">
        <f>VLOOKUP(K9722,Table!$A$2:$C$121,2,0)</f>
        <v>3</v>
      </c>
      <c r="N9722" s="26">
        <f>VLOOKUP(K9722,Table!$A$2:$C$121,3,0)</f>
        <v>6</v>
      </c>
      <c r="O9722" s="13" t="str">
        <f>VLOOKUP(A9722,Table!$U$1:$V$230,2,0)</f>
        <v>Cubic</v>
      </c>
      <c r="P9722" s="1"/>
    </row>
    <row r="9723" spans="1:16">
      <c r="A9723" s="12">
        <v>225</v>
      </c>
      <c r="B9723" s="12">
        <v>617394</v>
      </c>
      <c r="C9723" s="12" t="s">
        <v>9818</v>
      </c>
      <c r="D9723" s="12" t="s">
        <v>15319</v>
      </c>
      <c r="E9723" s="17" t="s">
        <v>76</v>
      </c>
      <c r="F9723" s="25" t="str">
        <f>LEFT(E9723,MIN(FIND({0,1,2,3,4,5,6,7,8,9},ASC(E9723)&amp;1234567890))-1)</f>
        <v>Co</v>
      </c>
      <c r="G9723" s="25">
        <f t="shared" si="302"/>
        <v>1</v>
      </c>
      <c r="H9723" s="25">
        <f>VLOOKUP(F9723,Table!$A$2:$C$121,2,0)</f>
        <v>9</v>
      </c>
      <c r="I9723" s="26">
        <f>VLOOKUP(F9723,Table!$A$2:$C$121,3,0)</f>
        <v>4</v>
      </c>
      <c r="J9723" s="17" t="s">
        <v>15354</v>
      </c>
      <c r="K9723" s="25" t="str">
        <f>LEFT(J9723,MIN(FIND({0,1,2,3,4,5,6,7,8,9},ASC(J9723)&amp;1234567890))-1)</f>
        <v>C</v>
      </c>
      <c r="L9723" s="25">
        <f t="shared" si="303"/>
        <v>0.01</v>
      </c>
      <c r="M9723" s="25">
        <f>VLOOKUP(K9723,Table!$A$2:$C$121,2,0)</f>
        <v>14</v>
      </c>
      <c r="N9723" s="26">
        <f>VLOOKUP(K9723,Table!$A$2:$C$121,3,0)</f>
        <v>2</v>
      </c>
      <c r="O9723" s="13" t="str">
        <f>VLOOKUP(A9723,Table!$U$1:$V$230,2,0)</f>
        <v>Cubic</v>
      </c>
      <c r="P9723" s="1"/>
    </row>
    <row r="9724" spans="1:16">
      <c r="A9724" s="12">
        <v>225</v>
      </c>
      <c r="B9724" s="12">
        <v>618215</v>
      </c>
      <c r="C9724" s="12" t="s">
        <v>9818</v>
      </c>
      <c r="D9724" s="12" t="s">
        <v>4851</v>
      </c>
      <c r="E9724" s="17" t="s">
        <v>11335</v>
      </c>
      <c r="F9724" s="25" t="str">
        <f>LEFT(E9724,MIN(FIND({0,1,2,3,4,5,6,7,8,9},ASC(E9724)&amp;1234567890))-1)</f>
        <v>Lu</v>
      </c>
      <c r="G9724" s="25">
        <f t="shared" si="302"/>
        <v>1</v>
      </c>
      <c r="H9724" s="25">
        <f>VLOOKUP(F9724,Table!$A$2:$C$121,2,0)</f>
        <v>3</v>
      </c>
      <c r="I9724" s="26">
        <f>VLOOKUP(F9724,Table!$A$2:$C$121,3,0)</f>
        <v>6</v>
      </c>
      <c r="J9724" s="17" t="s">
        <v>383</v>
      </c>
      <c r="K9724" s="25" t="str">
        <f>LEFT(J9724,MIN(FIND({0,1,2,3,4,5,6,7,8,9},ASC(J9724)&amp;1234567890))-1)</f>
        <v>C</v>
      </c>
      <c r="L9724" s="25">
        <f t="shared" si="303"/>
        <v>2</v>
      </c>
      <c r="M9724" s="25">
        <f>VLOOKUP(K9724,Table!$A$2:$C$121,2,0)</f>
        <v>14</v>
      </c>
      <c r="N9724" s="26">
        <f>VLOOKUP(K9724,Table!$A$2:$C$121,3,0)</f>
        <v>2</v>
      </c>
      <c r="O9724" s="13" t="str">
        <f>VLOOKUP(A9724,Table!$U$1:$V$230,2,0)</f>
        <v>Cubic</v>
      </c>
      <c r="P9724" s="1"/>
    </row>
    <row r="9725" spans="1:16">
      <c r="A9725" s="12">
        <v>225</v>
      </c>
      <c r="B9725" s="12">
        <v>618553</v>
      </c>
      <c r="C9725" s="12" t="s">
        <v>9818</v>
      </c>
      <c r="D9725" s="12" t="s">
        <v>10364</v>
      </c>
      <c r="E9725" s="17" t="s">
        <v>66</v>
      </c>
      <c r="F9725" s="25" t="str">
        <f>LEFT(E9725,MIN(FIND({0,1,2,3,4,5,6,7,8,9},ASC(E9725)&amp;1234567890))-1)</f>
        <v>Ni</v>
      </c>
      <c r="G9725" s="25">
        <f t="shared" si="302"/>
        <v>1</v>
      </c>
      <c r="H9725" s="25">
        <f>VLOOKUP(F9725,Table!$A$2:$C$121,2,0)</f>
        <v>10</v>
      </c>
      <c r="I9725" s="26">
        <f>VLOOKUP(F9725,Table!$A$2:$C$121,3,0)</f>
        <v>4</v>
      </c>
      <c r="J9725" s="17" t="s">
        <v>14437</v>
      </c>
      <c r="K9725" s="25" t="str">
        <f>LEFT(J9725,MIN(FIND({0,1,2,3,4,5,6,7,8,9},ASC(J9725)&amp;1234567890))-1)</f>
        <v>C</v>
      </c>
      <c r="L9725" s="25">
        <f t="shared" si="303"/>
        <v>0.01</v>
      </c>
      <c r="M9725" s="25">
        <f>VLOOKUP(K9725,Table!$A$2:$C$121,2,0)</f>
        <v>14</v>
      </c>
      <c r="N9725" s="26">
        <f>VLOOKUP(K9725,Table!$A$2:$C$121,3,0)</f>
        <v>2</v>
      </c>
      <c r="O9725" s="13" t="str">
        <f>VLOOKUP(A9725,Table!$U$1:$V$230,2,0)</f>
        <v>Cubic</v>
      </c>
      <c r="P9725" s="1"/>
    </row>
    <row r="9726" spans="1:16">
      <c r="A9726" s="12">
        <v>225</v>
      </c>
      <c r="B9726" s="12">
        <v>618623</v>
      </c>
      <c r="C9726" s="12" t="s">
        <v>9818</v>
      </c>
      <c r="D9726" s="12" t="s">
        <v>10365</v>
      </c>
      <c r="E9726" s="17" t="s">
        <v>11640</v>
      </c>
      <c r="F9726" s="25" t="str">
        <f>LEFT(E9726,MIN(FIND({0,1,2,3,4,5,6,7,8,9},ASC(E9726)&amp;1234567890))-1)</f>
        <v>Pa</v>
      </c>
      <c r="G9726" s="25">
        <f t="shared" si="302"/>
        <v>1</v>
      </c>
      <c r="H9726" s="25">
        <f>VLOOKUP(F9726,Table!$A$2:$C$121,2,0)</f>
        <v>3</v>
      </c>
      <c r="I9726" s="26">
        <f>VLOOKUP(F9726,Table!$A$2:$C$121,3,0)</f>
        <v>7</v>
      </c>
      <c r="J9726" s="17" t="s">
        <v>614</v>
      </c>
      <c r="K9726" s="25" t="str">
        <f>LEFT(J9726,MIN(FIND({0,1,2,3,4,5,6,7,8,9},ASC(J9726)&amp;1234567890))-1)</f>
        <v>C</v>
      </c>
      <c r="L9726" s="25">
        <f t="shared" si="303"/>
        <v>1</v>
      </c>
      <c r="M9726" s="25">
        <f>VLOOKUP(K9726,Table!$A$2:$C$121,2,0)</f>
        <v>14</v>
      </c>
      <c r="N9726" s="26">
        <f>VLOOKUP(K9726,Table!$A$2:$C$121,3,0)</f>
        <v>2</v>
      </c>
      <c r="O9726" s="13" t="str">
        <f>VLOOKUP(A9726,Table!$U$1:$V$230,2,0)</f>
        <v>Cubic</v>
      </c>
      <c r="P9726" s="1"/>
    </row>
    <row r="9727" spans="1:16">
      <c r="A9727" s="12">
        <v>225</v>
      </c>
      <c r="B9727" s="12">
        <v>618635</v>
      </c>
      <c r="C9727" s="12" t="s">
        <v>9818</v>
      </c>
      <c r="D9727" s="12" t="s">
        <v>10366</v>
      </c>
      <c r="E9727" s="17" t="s">
        <v>541</v>
      </c>
      <c r="F9727" s="25" t="str">
        <f>LEFT(E9727,MIN(FIND({0,1,2,3,4,5,6,7,8,9},ASC(E9727)&amp;1234567890))-1)</f>
        <v>Pd</v>
      </c>
      <c r="G9727" s="25">
        <f t="shared" si="302"/>
        <v>1</v>
      </c>
      <c r="H9727" s="25">
        <f>VLOOKUP(F9727,Table!$A$2:$C$121,2,0)</f>
        <v>10</v>
      </c>
      <c r="I9727" s="26">
        <f>VLOOKUP(F9727,Table!$A$2:$C$121,3,0)</f>
        <v>5</v>
      </c>
      <c r="J9727" s="17" t="s">
        <v>14438</v>
      </c>
      <c r="K9727" s="25" t="str">
        <f>LEFT(J9727,MIN(FIND({0,1,2,3,4,5,6,7,8,9},ASC(J9727)&amp;1234567890))-1)</f>
        <v>C</v>
      </c>
      <c r="L9727" s="25">
        <f t="shared" si="303"/>
        <v>0.03</v>
      </c>
      <c r="M9727" s="25">
        <f>VLOOKUP(K9727,Table!$A$2:$C$121,2,0)</f>
        <v>14</v>
      </c>
      <c r="N9727" s="26">
        <f>VLOOKUP(K9727,Table!$A$2:$C$121,3,0)</f>
        <v>2</v>
      </c>
      <c r="O9727" s="13" t="str">
        <f>VLOOKUP(A9727,Table!$U$1:$V$230,2,0)</f>
        <v>Cubic</v>
      </c>
      <c r="P9727" s="1"/>
    </row>
    <row r="9728" spans="1:16">
      <c r="A9728" s="12">
        <v>225</v>
      </c>
      <c r="B9728" s="12">
        <v>618870</v>
      </c>
      <c r="C9728" s="12" t="s">
        <v>9818</v>
      </c>
      <c r="D9728" s="12" t="s">
        <v>4926</v>
      </c>
      <c r="E9728" s="17" t="s">
        <v>11313</v>
      </c>
      <c r="F9728" s="25" t="str">
        <f>LEFT(E9728,MIN(FIND({0,1,2,3,4,5,6,7,8,9},ASC(E9728)&amp;1234567890))-1)</f>
        <v>Tb</v>
      </c>
      <c r="G9728" s="25">
        <f t="shared" si="302"/>
        <v>1</v>
      </c>
      <c r="H9728" s="25">
        <f>VLOOKUP(F9728,Table!$A$2:$C$121,2,0)</f>
        <v>3</v>
      </c>
      <c r="I9728" s="26">
        <f>VLOOKUP(F9728,Table!$A$2:$C$121,3,0)</f>
        <v>6</v>
      </c>
      <c r="J9728" s="17" t="s">
        <v>383</v>
      </c>
      <c r="K9728" s="25" t="str">
        <f>LEFT(J9728,MIN(FIND({0,1,2,3,4,5,6,7,8,9},ASC(J9728)&amp;1234567890))-1)</f>
        <v>C</v>
      </c>
      <c r="L9728" s="25">
        <f t="shared" si="303"/>
        <v>2</v>
      </c>
      <c r="M9728" s="25">
        <f>VLOOKUP(K9728,Table!$A$2:$C$121,2,0)</f>
        <v>14</v>
      </c>
      <c r="N9728" s="26">
        <f>VLOOKUP(K9728,Table!$A$2:$C$121,3,0)</f>
        <v>2</v>
      </c>
      <c r="O9728" s="13" t="str">
        <f>VLOOKUP(A9728,Table!$U$1:$V$230,2,0)</f>
        <v>Cubic</v>
      </c>
      <c r="P9728" s="1"/>
    </row>
    <row r="9729" spans="1:16">
      <c r="A9729" s="12">
        <v>225</v>
      </c>
      <c r="B9729" s="12">
        <v>618911</v>
      </c>
      <c r="C9729" s="12" t="s">
        <v>9818</v>
      </c>
      <c r="D9729" s="12" t="s">
        <v>10367</v>
      </c>
      <c r="E9729" s="17" t="s">
        <v>11363</v>
      </c>
      <c r="F9729" s="25" t="str">
        <f>LEFT(E9729,MIN(FIND({0,1,2,3,4,5,6,7,8,9},ASC(E9729)&amp;1234567890))-1)</f>
        <v>Th</v>
      </c>
      <c r="G9729" s="25">
        <f t="shared" si="302"/>
        <v>1</v>
      </c>
      <c r="H9729" s="25">
        <f>VLOOKUP(F9729,Table!$A$2:$C$121,2,0)</f>
        <v>3</v>
      </c>
      <c r="I9729" s="26">
        <f>VLOOKUP(F9729,Table!$A$2:$C$121,3,0)</f>
        <v>7</v>
      </c>
      <c r="J9729" s="17" t="s">
        <v>14439</v>
      </c>
      <c r="K9729" s="25" t="str">
        <f>LEFT(J9729,MIN(FIND({0,1,2,3,4,5,6,7,8,9},ASC(J9729)&amp;1234567890))-1)</f>
        <v>C</v>
      </c>
      <c r="L9729" s="25">
        <f t="shared" si="303"/>
        <v>0.17499999999999999</v>
      </c>
      <c r="M9729" s="25">
        <f>VLOOKUP(K9729,Table!$A$2:$C$121,2,0)</f>
        <v>14</v>
      </c>
      <c r="N9729" s="26">
        <f>VLOOKUP(K9729,Table!$A$2:$C$121,3,0)</f>
        <v>2</v>
      </c>
      <c r="O9729" s="13" t="str">
        <f>VLOOKUP(A9729,Table!$U$1:$V$230,2,0)</f>
        <v>Cubic</v>
      </c>
      <c r="P9729" s="1"/>
    </row>
    <row r="9730" spans="1:16">
      <c r="A9730" s="12">
        <v>225</v>
      </c>
      <c r="B9730" s="12">
        <v>618972</v>
      </c>
      <c r="C9730" s="12" t="s">
        <v>9818</v>
      </c>
      <c r="D9730" s="12" t="s">
        <v>10368</v>
      </c>
      <c r="E9730" s="17" t="s">
        <v>588</v>
      </c>
      <c r="F9730" s="25" t="str">
        <f>LEFT(E9730,MIN(FIND({0,1,2,3,4,5,6,7,8,9},ASC(E9730)&amp;1234567890))-1)</f>
        <v>Tl</v>
      </c>
      <c r="G9730" s="25">
        <f t="shared" ref="G9730:G9793" si="304">IF(SUBSTITUTE(E9730,F9730,"")="",1,SUBSTITUTE(E9730,F9730,""))*1</f>
        <v>1</v>
      </c>
      <c r="H9730" s="25">
        <f>VLOOKUP(F9730,Table!$A$2:$C$121,2,0)</f>
        <v>13</v>
      </c>
      <c r="I9730" s="26">
        <f>VLOOKUP(F9730,Table!$A$2:$C$121,3,0)</f>
        <v>6</v>
      </c>
      <c r="J9730" s="17" t="s">
        <v>614</v>
      </c>
      <c r="K9730" s="25" t="str">
        <f>LEFT(J9730,MIN(FIND({0,1,2,3,4,5,6,7,8,9},ASC(J9730)&amp;1234567890))-1)</f>
        <v>C</v>
      </c>
      <c r="L9730" s="25">
        <f t="shared" ref="L9730:L9793" si="305">IF(SUBSTITUTE(J9730,K9730,"")="",1,SUBSTITUTE(J9730,K9730,""))*1</f>
        <v>1</v>
      </c>
      <c r="M9730" s="25">
        <f>VLOOKUP(K9730,Table!$A$2:$C$121,2,0)</f>
        <v>14</v>
      </c>
      <c r="N9730" s="26">
        <f>VLOOKUP(K9730,Table!$A$2:$C$121,3,0)</f>
        <v>2</v>
      </c>
      <c r="O9730" s="13" t="str">
        <f>VLOOKUP(A9730,Table!$U$1:$V$230,2,0)</f>
        <v>Cubic</v>
      </c>
      <c r="P9730" s="1"/>
    </row>
    <row r="9731" spans="1:16">
      <c r="A9731" s="12">
        <v>225</v>
      </c>
      <c r="B9731" s="12">
        <v>619613</v>
      </c>
      <c r="C9731" s="12" t="s">
        <v>9818</v>
      </c>
      <c r="D9731" s="12" t="s">
        <v>7621</v>
      </c>
      <c r="E9731" s="17" t="s">
        <v>330</v>
      </c>
      <c r="F9731" s="25" t="str">
        <f>LEFT(E9731,MIN(FIND({0,1,2,3,4,5,6,7,8,9},ASC(E9731)&amp;1234567890))-1)</f>
        <v>Ca</v>
      </c>
      <c r="G9731" s="25">
        <f t="shared" si="304"/>
        <v>1</v>
      </c>
      <c r="H9731" s="25">
        <f>VLOOKUP(F9731,Table!$A$2:$C$121,2,0)</f>
        <v>2</v>
      </c>
      <c r="I9731" s="26">
        <f>VLOOKUP(F9731,Table!$A$2:$C$121,3,0)</f>
        <v>4</v>
      </c>
      <c r="J9731" s="17" t="s">
        <v>433</v>
      </c>
      <c r="K9731" s="25" t="str">
        <f>LEFT(J9731,MIN(FIND({0,1,2,3,4,5,6,7,8,9},ASC(J9731)&amp;1234567890))-1)</f>
        <v>Sr</v>
      </c>
      <c r="L9731" s="25">
        <f t="shared" si="305"/>
        <v>1</v>
      </c>
      <c r="M9731" s="25">
        <f>VLOOKUP(K9731,Table!$A$2:$C$121,2,0)</f>
        <v>2</v>
      </c>
      <c r="N9731" s="26">
        <f>VLOOKUP(K9731,Table!$A$2:$C$121,3,0)</f>
        <v>5</v>
      </c>
      <c r="O9731" s="13" t="str">
        <f>VLOOKUP(A9731,Table!$U$1:$V$230,2,0)</f>
        <v>Cubic</v>
      </c>
      <c r="P9731" s="1"/>
    </row>
    <row r="9732" spans="1:16">
      <c r="A9732" s="12">
        <v>225</v>
      </c>
      <c r="B9732" s="12">
        <v>620562</v>
      </c>
      <c r="C9732" s="12" t="s">
        <v>9818</v>
      </c>
      <c r="D9732" s="12" t="s">
        <v>10369</v>
      </c>
      <c r="E9732" s="17" t="s">
        <v>11865</v>
      </c>
      <c r="F9732" s="25" t="str">
        <f>LEFT(E9732,MIN(FIND({0,1,2,3,4,5,6,7,8,9},ASC(E9732)&amp;1234567890))-1)</f>
        <v>Th</v>
      </c>
      <c r="G9732" s="25">
        <f t="shared" si="304"/>
        <v>6</v>
      </c>
      <c r="H9732" s="25">
        <f>VLOOKUP(F9732,Table!$A$2:$C$121,2,0)</f>
        <v>3</v>
      </c>
      <c r="I9732" s="26">
        <f>VLOOKUP(F9732,Table!$A$2:$C$121,3,0)</f>
        <v>7</v>
      </c>
      <c r="J9732" s="17" t="s">
        <v>14440</v>
      </c>
      <c r="K9732" s="25" t="str">
        <f>LEFT(J9732,MIN(FIND({0,1,2,3,4,5,6,7,8,9},ASC(J9732)&amp;1234567890))-1)</f>
        <v>Cd</v>
      </c>
      <c r="L9732" s="25">
        <f t="shared" si="305"/>
        <v>23</v>
      </c>
      <c r="M9732" s="25">
        <f>VLOOKUP(K9732,Table!$A$2:$C$121,2,0)</f>
        <v>12</v>
      </c>
      <c r="N9732" s="26">
        <f>VLOOKUP(K9732,Table!$A$2:$C$121,3,0)</f>
        <v>5</v>
      </c>
      <c r="O9732" s="13" t="str">
        <f>VLOOKUP(A9732,Table!$U$1:$V$230,2,0)</f>
        <v>Cubic</v>
      </c>
      <c r="P9732" s="1"/>
    </row>
    <row r="9733" spans="1:16">
      <c r="A9733" s="12">
        <v>225</v>
      </c>
      <c r="B9733" s="12">
        <v>620963</v>
      </c>
      <c r="C9733" s="12" t="s">
        <v>9818</v>
      </c>
      <c r="D9733" s="12" t="s">
        <v>10370</v>
      </c>
      <c r="E9733" s="17" t="s">
        <v>11555</v>
      </c>
      <c r="F9733" s="25" t="str">
        <f>LEFT(E9733,MIN(FIND({0,1,2,3,4,5,6,7,8,9},ASC(E9733)&amp;1234567890))-1)</f>
        <v>Ce</v>
      </c>
      <c r="G9733" s="25">
        <f t="shared" si="304"/>
        <v>4</v>
      </c>
      <c r="H9733" s="25">
        <f>VLOOKUP(F9733,Table!$A$2:$C$121,2,0)</f>
        <v>3</v>
      </c>
      <c r="I9733" s="26">
        <f>VLOOKUP(F9733,Table!$A$2:$C$121,3,0)</f>
        <v>6</v>
      </c>
      <c r="J9733" s="17" t="s">
        <v>14441</v>
      </c>
      <c r="K9733" s="25" t="str">
        <f>LEFT(J9733,MIN(FIND({0,1,2,3,4,5,6,7,8,9},ASC(J9733)&amp;1234567890))-1)</f>
        <v>D</v>
      </c>
      <c r="L9733" s="25">
        <f t="shared" si="305"/>
        <v>10.94</v>
      </c>
      <c r="M9733" s="25">
        <f>VLOOKUP(K9733,Table!$A$2:$C$121,2,0)</f>
        <v>1</v>
      </c>
      <c r="N9733" s="26">
        <f>VLOOKUP(K9733,Table!$A$2:$C$121,3,0)</f>
        <v>1</v>
      </c>
      <c r="O9733" s="13" t="str">
        <f>VLOOKUP(A9733,Table!$U$1:$V$230,2,0)</f>
        <v>Cubic</v>
      </c>
      <c r="P9733" s="1"/>
    </row>
    <row r="9734" spans="1:16">
      <c r="A9734" s="12">
        <v>225</v>
      </c>
      <c r="B9734" s="12">
        <v>621290</v>
      </c>
      <c r="C9734" s="12" t="s">
        <v>9818</v>
      </c>
      <c r="D9734" s="12" t="s">
        <v>10371</v>
      </c>
      <c r="E9734" s="17" t="s">
        <v>11331</v>
      </c>
      <c r="F9734" s="25" t="str">
        <f>LEFT(E9734,MIN(FIND({0,1,2,3,4,5,6,7,8,9},ASC(E9734)&amp;1234567890))-1)</f>
        <v>Ce</v>
      </c>
      <c r="G9734" s="25">
        <f t="shared" si="304"/>
        <v>1</v>
      </c>
      <c r="H9734" s="25">
        <f>VLOOKUP(F9734,Table!$A$2:$C$121,2,0)</f>
        <v>3</v>
      </c>
      <c r="I9734" s="26">
        <f>VLOOKUP(F9734,Table!$A$2:$C$121,3,0)</f>
        <v>6</v>
      </c>
      <c r="J9734" s="17" t="s">
        <v>11907</v>
      </c>
      <c r="K9734" s="25" t="str">
        <f>LEFT(J9734,MIN(FIND({0,1,2,3,4,5,6,7,8,9},ASC(J9734)&amp;1234567890))-1)</f>
        <v>H</v>
      </c>
      <c r="L9734" s="25">
        <f t="shared" si="305"/>
        <v>3</v>
      </c>
      <c r="M9734" s="25">
        <f>VLOOKUP(K9734,Table!$A$2:$C$121,2,0)</f>
        <v>1</v>
      </c>
      <c r="N9734" s="26">
        <f>VLOOKUP(K9734,Table!$A$2:$C$121,3,0)</f>
        <v>1</v>
      </c>
      <c r="O9734" s="13" t="str">
        <f>VLOOKUP(A9734,Table!$U$1:$V$230,2,0)</f>
        <v>Cubic</v>
      </c>
      <c r="P9734" s="1"/>
    </row>
    <row r="9735" spans="1:16">
      <c r="A9735" s="12">
        <v>225</v>
      </c>
      <c r="B9735" s="12">
        <v>621441</v>
      </c>
      <c r="C9735" s="12" t="s">
        <v>9818</v>
      </c>
      <c r="D9735" s="12" t="s">
        <v>10372</v>
      </c>
      <c r="E9735" s="17" t="s">
        <v>11331</v>
      </c>
      <c r="F9735" s="25" t="str">
        <f>LEFT(E9735,MIN(FIND({0,1,2,3,4,5,6,7,8,9},ASC(E9735)&amp;1234567890))-1)</f>
        <v>Ce</v>
      </c>
      <c r="G9735" s="25">
        <f t="shared" si="304"/>
        <v>1</v>
      </c>
      <c r="H9735" s="25">
        <f>VLOOKUP(F9735,Table!$A$2:$C$121,2,0)</f>
        <v>3</v>
      </c>
      <c r="I9735" s="26">
        <f>VLOOKUP(F9735,Table!$A$2:$C$121,3,0)</f>
        <v>6</v>
      </c>
      <c r="J9735" s="17" t="s">
        <v>46</v>
      </c>
      <c r="K9735" s="25" t="str">
        <f>LEFT(J9735,MIN(FIND({0,1,2,3,4,5,6,7,8,9},ASC(J9735)&amp;1234567890))-1)</f>
        <v>La</v>
      </c>
      <c r="L9735" s="25">
        <f t="shared" si="305"/>
        <v>1</v>
      </c>
      <c r="M9735" s="25">
        <f>VLOOKUP(K9735,Table!$A$2:$C$121,2,0)</f>
        <v>3</v>
      </c>
      <c r="N9735" s="26">
        <f>VLOOKUP(K9735,Table!$A$2:$C$121,3,0)</f>
        <v>6</v>
      </c>
      <c r="O9735" s="13" t="str">
        <f>VLOOKUP(A9735,Table!$U$1:$V$230,2,0)</f>
        <v>Cubic</v>
      </c>
      <c r="P9735" s="1"/>
    </row>
    <row r="9736" spans="1:16">
      <c r="A9736" s="12">
        <v>225</v>
      </c>
      <c r="B9736" s="12">
        <v>622283</v>
      </c>
      <c r="C9736" s="12" t="s">
        <v>9818</v>
      </c>
      <c r="D9736" s="12" t="s">
        <v>10373</v>
      </c>
      <c r="E9736" s="17" t="s">
        <v>11331</v>
      </c>
      <c r="F9736" s="25" t="str">
        <f>LEFT(E9736,MIN(FIND({0,1,2,3,4,5,6,7,8,9},ASC(E9736)&amp;1234567890))-1)</f>
        <v>Ce</v>
      </c>
      <c r="G9736" s="25">
        <f t="shared" si="304"/>
        <v>1</v>
      </c>
      <c r="H9736" s="25">
        <f>VLOOKUP(F9736,Table!$A$2:$C$121,2,0)</f>
        <v>3</v>
      </c>
      <c r="I9736" s="26">
        <f>VLOOKUP(F9736,Table!$A$2:$C$121,3,0)</f>
        <v>6</v>
      </c>
      <c r="J9736" s="17" t="s">
        <v>11363</v>
      </c>
      <c r="K9736" s="25" t="str">
        <f>LEFT(J9736,MIN(FIND({0,1,2,3,4,5,6,7,8,9},ASC(J9736)&amp;1234567890))-1)</f>
        <v>Th</v>
      </c>
      <c r="L9736" s="25">
        <f t="shared" si="305"/>
        <v>1</v>
      </c>
      <c r="M9736" s="25">
        <f>VLOOKUP(K9736,Table!$A$2:$C$121,2,0)</f>
        <v>3</v>
      </c>
      <c r="N9736" s="26">
        <f>VLOOKUP(K9736,Table!$A$2:$C$121,3,0)</f>
        <v>7</v>
      </c>
      <c r="O9736" s="13" t="str">
        <f>VLOOKUP(A9736,Table!$U$1:$V$230,2,0)</f>
        <v>Cubic</v>
      </c>
      <c r="P9736" s="1"/>
    </row>
    <row r="9737" spans="1:16">
      <c r="A9737" s="12">
        <v>225</v>
      </c>
      <c r="B9737" s="12">
        <v>622388</v>
      </c>
      <c r="C9737" s="12" t="s">
        <v>9818</v>
      </c>
      <c r="D9737" s="12" t="s">
        <v>10374</v>
      </c>
      <c r="E9737" s="17" t="s">
        <v>11947</v>
      </c>
      <c r="F9737" s="25" t="str">
        <f>LEFT(E9737,MIN(FIND({0,1,2,3,4,5,6,7,8,9},ASC(E9737)&amp;1234567890))-1)</f>
        <v>Cm</v>
      </c>
      <c r="G9737" s="25">
        <f t="shared" si="304"/>
        <v>1</v>
      </c>
      <c r="H9737" s="25">
        <f>VLOOKUP(F9737,Table!$A$2:$C$121,2,0)</f>
        <v>3</v>
      </c>
      <c r="I9737" s="26">
        <f>VLOOKUP(F9737,Table!$A$2:$C$121,3,0)</f>
        <v>7</v>
      </c>
      <c r="J9737" s="17" t="s">
        <v>32</v>
      </c>
      <c r="K9737" s="25" t="str">
        <f>LEFT(J9737,MIN(FIND({0,1,2,3,4,5,6,7,8,9},ASC(J9737)&amp;1234567890))-1)</f>
        <v>O</v>
      </c>
      <c r="L9737" s="25">
        <f t="shared" si="305"/>
        <v>2</v>
      </c>
      <c r="M9737" s="25">
        <f>VLOOKUP(K9737,Table!$A$2:$C$121,2,0)</f>
        <v>16</v>
      </c>
      <c r="N9737" s="26">
        <f>VLOOKUP(K9737,Table!$A$2:$C$121,3,0)</f>
        <v>2</v>
      </c>
      <c r="O9737" s="13" t="str">
        <f>VLOOKUP(A9737,Table!$U$1:$V$230,2,0)</f>
        <v>Cubic</v>
      </c>
      <c r="P9737" s="1"/>
    </row>
    <row r="9738" spans="1:16">
      <c r="A9738" s="12">
        <v>225</v>
      </c>
      <c r="B9738" s="12">
        <v>623762</v>
      </c>
      <c r="C9738" s="12" t="s">
        <v>9818</v>
      </c>
      <c r="D9738" s="12" t="s">
        <v>10375</v>
      </c>
      <c r="E9738" s="17" t="s">
        <v>14391</v>
      </c>
      <c r="F9738" s="25" t="str">
        <f>LEFT(E9738,MIN(FIND({0,1,2,3,4,5,6,7,8,9},ASC(E9738)&amp;1234567890))-1)</f>
        <v>Co</v>
      </c>
      <c r="G9738" s="25">
        <f t="shared" si="304"/>
        <v>23</v>
      </c>
      <c r="H9738" s="25">
        <f>VLOOKUP(F9738,Table!$A$2:$C$121,2,0)</f>
        <v>9</v>
      </c>
      <c r="I9738" s="26">
        <f>VLOOKUP(F9738,Table!$A$2:$C$121,3,0)</f>
        <v>4</v>
      </c>
      <c r="J9738" s="17" t="s">
        <v>14442</v>
      </c>
      <c r="K9738" s="25" t="str">
        <f>LEFT(J9738,MIN(FIND({0,1,2,3,4,5,6,7,8,9},ASC(J9738)&amp;1234567890))-1)</f>
        <v>Hf</v>
      </c>
      <c r="L9738" s="25">
        <f t="shared" si="305"/>
        <v>6</v>
      </c>
      <c r="M9738" s="25">
        <f>VLOOKUP(K9738,Table!$A$2:$C$121,2,0)</f>
        <v>4</v>
      </c>
      <c r="N9738" s="26">
        <f>VLOOKUP(K9738,Table!$A$2:$C$121,3,0)</f>
        <v>6</v>
      </c>
      <c r="O9738" s="13" t="str">
        <f>VLOOKUP(A9738,Table!$U$1:$V$230,2,0)</f>
        <v>Cubic</v>
      </c>
      <c r="P9738" s="1"/>
    </row>
    <row r="9739" spans="1:16">
      <c r="A9739" s="12">
        <v>225</v>
      </c>
      <c r="B9739" s="12">
        <v>624774</v>
      </c>
      <c r="C9739" s="12" t="s">
        <v>9818</v>
      </c>
      <c r="D9739" s="12" t="s">
        <v>4217</v>
      </c>
      <c r="E9739" s="17" t="s">
        <v>76</v>
      </c>
      <c r="F9739" s="25" t="str">
        <f>LEFT(E9739,MIN(FIND({0,1,2,3,4,5,6,7,8,9},ASC(E9739)&amp;1234567890))-1)</f>
        <v>Co</v>
      </c>
      <c r="G9739" s="25">
        <f t="shared" si="304"/>
        <v>1</v>
      </c>
      <c r="H9739" s="25">
        <f>VLOOKUP(F9739,Table!$A$2:$C$121,2,0)</f>
        <v>9</v>
      </c>
      <c r="I9739" s="26">
        <f>VLOOKUP(F9739,Table!$A$2:$C$121,3,0)</f>
        <v>4</v>
      </c>
      <c r="J9739" s="17" t="s">
        <v>539</v>
      </c>
      <c r="K9739" s="25" t="str">
        <f>LEFT(J9739,MIN(FIND({0,1,2,3,4,5,6,7,8,9},ASC(J9739)&amp;1234567890))-1)</f>
        <v>Pt</v>
      </c>
      <c r="L9739" s="25">
        <f t="shared" si="305"/>
        <v>1</v>
      </c>
      <c r="M9739" s="25">
        <f>VLOOKUP(K9739,Table!$A$2:$C$121,2,0)</f>
        <v>10</v>
      </c>
      <c r="N9739" s="26">
        <f>VLOOKUP(K9739,Table!$A$2:$C$121,3,0)</f>
        <v>6</v>
      </c>
      <c r="O9739" s="13" t="str">
        <f>VLOOKUP(A9739,Table!$U$1:$V$230,2,0)</f>
        <v>Cubic</v>
      </c>
      <c r="P9739" s="1"/>
    </row>
    <row r="9740" spans="1:16">
      <c r="A9740" s="12">
        <v>225</v>
      </c>
      <c r="B9740" s="12">
        <v>625538</v>
      </c>
      <c r="C9740" s="12" t="s">
        <v>9818</v>
      </c>
      <c r="D9740" s="12" t="s">
        <v>7654</v>
      </c>
      <c r="E9740" s="17" t="s">
        <v>11523</v>
      </c>
      <c r="F9740" s="25" t="str">
        <f>LEFT(E9740,MIN(FIND({0,1,2,3,4,5,6,7,8,9},ASC(E9740)&amp;1234567890))-1)</f>
        <v>Co</v>
      </c>
      <c r="G9740" s="25">
        <f t="shared" si="304"/>
        <v>3</v>
      </c>
      <c r="H9740" s="25">
        <f>VLOOKUP(F9740,Table!$A$2:$C$121,2,0)</f>
        <v>9</v>
      </c>
      <c r="I9740" s="26">
        <f>VLOOKUP(F9740,Table!$A$2:$C$121,3,0)</f>
        <v>4</v>
      </c>
      <c r="J9740" s="17" t="s">
        <v>334</v>
      </c>
      <c r="K9740" s="25" t="str">
        <f>LEFT(J9740,MIN(FIND({0,1,2,3,4,5,6,7,8,9},ASC(J9740)&amp;1234567890))-1)</f>
        <v>V</v>
      </c>
      <c r="L9740" s="25">
        <f t="shared" si="305"/>
        <v>1</v>
      </c>
      <c r="M9740" s="25">
        <f>VLOOKUP(K9740,Table!$A$2:$C$121,2,0)</f>
        <v>5</v>
      </c>
      <c r="N9740" s="26">
        <f>VLOOKUP(K9740,Table!$A$2:$C$121,3,0)</f>
        <v>4</v>
      </c>
      <c r="O9740" s="13" t="str">
        <f>VLOOKUP(A9740,Table!$U$1:$V$230,2,0)</f>
        <v>Cubic</v>
      </c>
      <c r="P9740" s="1"/>
    </row>
    <row r="9741" spans="1:16">
      <c r="A9741" s="12">
        <v>225</v>
      </c>
      <c r="B9741" s="12">
        <v>626118</v>
      </c>
      <c r="C9741" s="12" t="s">
        <v>9818</v>
      </c>
      <c r="D9741" s="12" t="s">
        <v>6757</v>
      </c>
      <c r="E9741" s="17" t="s">
        <v>11390</v>
      </c>
      <c r="F9741" s="25" t="str">
        <f>LEFT(E9741,MIN(FIND({0,1,2,3,4,5,6,7,8,9},ASC(E9741)&amp;1234567890))-1)</f>
        <v>Cr</v>
      </c>
      <c r="G9741" s="25">
        <f t="shared" si="304"/>
        <v>1</v>
      </c>
      <c r="H9741" s="25">
        <f>VLOOKUP(F9741,Table!$A$2:$C$121,2,0)</f>
        <v>6</v>
      </c>
      <c r="I9741" s="26">
        <f>VLOOKUP(F9741,Table!$A$2:$C$121,3,0)</f>
        <v>4</v>
      </c>
      <c r="J9741" s="17" t="s">
        <v>11414</v>
      </c>
      <c r="K9741" s="25" t="str">
        <f>LEFT(J9741,MIN(FIND({0,1,2,3,4,5,6,7,8,9},ASC(J9741)&amp;1234567890))-1)</f>
        <v>H</v>
      </c>
      <c r="L9741" s="25">
        <f t="shared" si="305"/>
        <v>1</v>
      </c>
      <c r="M9741" s="25">
        <f>VLOOKUP(K9741,Table!$A$2:$C$121,2,0)</f>
        <v>1</v>
      </c>
      <c r="N9741" s="26">
        <f>VLOOKUP(K9741,Table!$A$2:$C$121,3,0)</f>
        <v>1</v>
      </c>
      <c r="O9741" s="13" t="str">
        <f>VLOOKUP(A9741,Table!$U$1:$V$230,2,0)</f>
        <v>Cubic</v>
      </c>
      <c r="P9741" s="1"/>
    </row>
    <row r="9742" spans="1:16">
      <c r="A9742" s="12">
        <v>225</v>
      </c>
      <c r="B9742" s="12">
        <v>626427</v>
      </c>
      <c r="C9742" s="12" t="s">
        <v>9818</v>
      </c>
      <c r="D9742" s="12" t="s">
        <v>10376</v>
      </c>
      <c r="E9742" s="17" t="s">
        <v>11390</v>
      </c>
      <c r="F9742" s="25" t="str">
        <f>LEFT(E9742,MIN(FIND({0,1,2,3,4,5,6,7,8,9},ASC(E9742)&amp;1234567890))-1)</f>
        <v>Cr</v>
      </c>
      <c r="G9742" s="25">
        <f t="shared" si="304"/>
        <v>1</v>
      </c>
      <c r="H9742" s="25">
        <f>VLOOKUP(F9742,Table!$A$2:$C$121,2,0)</f>
        <v>6</v>
      </c>
      <c r="I9742" s="26">
        <f>VLOOKUP(F9742,Table!$A$2:$C$121,3,0)</f>
        <v>4</v>
      </c>
      <c r="J9742" s="17" t="s">
        <v>11359</v>
      </c>
      <c r="K9742" s="25" t="str">
        <f>LEFT(J9742,MIN(FIND({0,1,2,3,4,5,6,7,8,9},ASC(J9742)&amp;1234567890))-1)</f>
        <v>Ni</v>
      </c>
      <c r="L9742" s="25">
        <f t="shared" si="305"/>
        <v>3</v>
      </c>
      <c r="M9742" s="25">
        <f>VLOOKUP(K9742,Table!$A$2:$C$121,2,0)</f>
        <v>10</v>
      </c>
      <c r="N9742" s="26">
        <f>VLOOKUP(K9742,Table!$A$2:$C$121,3,0)</f>
        <v>4</v>
      </c>
      <c r="O9742" s="13" t="str">
        <f>VLOOKUP(A9742,Table!$U$1:$V$230,2,0)</f>
        <v>Cubic</v>
      </c>
      <c r="P9742" s="1"/>
    </row>
    <row r="9743" spans="1:16">
      <c r="A9743" s="12">
        <v>225</v>
      </c>
      <c r="B9743" s="12">
        <v>626555</v>
      </c>
      <c r="C9743" s="12" t="s">
        <v>9818</v>
      </c>
      <c r="D9743" s="12" t="s">
        <v>10377</v>
      </c>
      <c r="E9743" s="17" t="s">
        <v>11390</v>
      </c>
      <c r="F9743" s="25" t="str">
        <f>LEFT(E9743,MIN(FIND({0,1,2,3,4,5,6,7,8,9},ASC(E9743)&amp;1234567890))-1)</f>
        <v>Cr</v>
      </c>
      <c r="G9743" s="25">
        <f t="shared" si="304"/>
        <v>1</v>
      </c>
      <c r="H9743" s="25">
        <f>VLOOKUP(F9743,Table!$A$2:$C$121,2,0)</f>
        <v>6</v>
      </c>
      <c r="I9743" s="26">
        <f>VLOOKUP(F9743,Table!$A$2:$C$121,3,0)</f>
        <v>4</v>
      </c>
      <c r="J9743" s="17" t="s">
        <v>539</v>
      </c>
      <c r="K9743" s="25" t="str">
        <f>LEFT(J9743,MIN(FIND({0,1,2,3,4,5,6,7,8,9},ASC(J9743)&amp;1234567890))-1)</f>
        <v>Pt</v>
      </c>
      <c r="L9743" s="25">
        <f t="shared" si="305"/>
        <v>1</v>
      </c>
      <c r="M9743" s="25">
        <f>VLOOKUP(K9743,Table!$A$2:$C$121,2,0)</f>
        <v>10</v>
      </c>
      <c r="N9743" s="26">
        <f>VLOOKUP(K9743,Table!$A$2:$C$121,3,0)</f>
        <v>6</v>
      </c>
      <c r="O9743" s="13" t="str">
        <f>VLOOKUP(A9743,Table!$U$1:$V$230,2,0)</f>
        <v>Cubic</v>
      </c>
      <c r="P9743" s="1"/>
    </row>
    <row r="9744" spans="1:16">
      <c r="A9744" s="12">
        <v>225</v>
      </c>
      <c r="B9744" s="12">
        <v>627129</v>
      </c>
      <c r="C9744" s="12" t="s">
        <v>9818</v>
      </c>
      <c r="D9744" s="12" t="s">
        <v>10378</v>
      </c>
      <c r="E9744" s="17" t="s">
        <v>14443</v>
      </c>
      <c r="F9744" s="25" t="str">
        <f>LEFT(E9744,MIN(FIND({0,1,2,3,4,5,6,7,8,9},ASC(E9744)&amp;1234567890))-1)</f>
        <v>Cu</v>
      </c>
      <c r="G9744" s="25">
        <f t="shared" si="304"/>
        <v>23</v>
      </c>
      <c r="H9744" s="25">
        <f>VLOOKUP(F9744,Table!$A$2:$C$121,2,0)</f>
        <v>11</v>
      </c>
      <c r="I9744" s="26">
        <f>VLOOKUP(F9744,Table!$A$2:$C$121,3,0)</f>
        <v>4</v>
      </c>
      <c r="J9744" s="17" t="s">
        <v>14444</v>
      </c>
      <c r="K9744" s="25" t="str">
        <f>LEFT(J9744,MIN(FIND({0,1,2,3,4,5,6,7,8,9},ASC(J9744)&amp;1234567890))-1)</f>
        <v>Dy</v>
      </c>
      <c r="L9744" s="25">
        <f t="shared" si="305"/>
        <v>6</v>
      </c>
      <c r="M9744" s="25">
        <f>VLOOKUP(K9744,Table!$A$2:$C$121,2,0)</f>
        <v>3</v>
      </c>
      <c r="N9744" s="26">
        <f>VLOOKUP(K9744,Table!$A$2:$C$121,3,0)</f>
        <v>6</v>
      </c>
      <c r="O9744" s="13" t="str">
        <f>VLOOKUP(A9744,Table!$U$1:$V$230,2,0)</f>
        <v>Cubic</v>
      </c>
      <c r="P9744" s="1"/>
    </row>
    <row r="9745" spans="1:16">
      <c r="A9745" s="12">
        <v>225</v>
      </c>
      <c r="B9745" s="12">
        <v>628304</v>
      </c>
      <c r="C9745" s="12" t="s">
        <v>9818</v>
      </c>
      <c r="D9745" s="12" t="s">
        <v>10379</v>
      </c>
      <c r="E9745" s="17" t="s">
        <v>14443</v>
      </c>
      <c r="F9745" s="25" t="str">
        <f>LEFT(E9745,MIN(FIND({0,1,2,3,4,5,6,7,8,9},ASC(E9745)&amp;1234567890))-1)</f>
        <v>Cu</v>
      </c>
      <c r="G9745" s="25">
        <f t="shared" si="304"/>
        <v>23</v>
      </c>
      <c r="H9745" s="25">
        <f>VLOOKUP(F9745,Table!$A$2:$C$121,2,0)</f>
        <v>11</v>
      </c>
      <c r="I9745" s="26">
        <f>VLOOKUP(F9745,Table!$A$2:$C$121,3,0)</f>
        <v>4</v>
      </c>
      <c r="J9745" s="17" t="s">
        <v>14445</v>
      </c>
      <c r="K9745" s="25" t="str">
        <f>LEFT(J9745,MIN(FIND({0,1,2,3,4,5,6,7,8,9},ASC(J9745)&amp;1234567890))-1)</f>
        <v>Lu</v>
      </c>
      <c r="L9745" s="25">
        <f t="shared" si="305"/>
        <v>6</v>
      </c>
      <c r="M9745" s="25">
        <f>VLOOKUP(K9745,Table!$A$2:$C$121,2,0)</f>
        <v>3</v>
      </c>
      <c r="N9745" s="26">
        <f>VLOOKUP(K9745,Table!$A$2:$C$121,3,0)</f>
        <v>6</v>
      </c>
      <c r="O9745" s="13" t="str">
        <f>VLOOKUP(A9745,Table!$U$1:$V$230,2,0)</f>
        <v>Cubic</v>
      </c>
      <c r="P9745" s="1"/>
    </row>
    <row r="9746" spans="1:16">
      <c r="A9746" s="12">
        <v>225</v>
      </c>
      <c r="B9746" s="12">
        <v>628542</v>
      </c>
      <c r="C9746" s="12" t="s">
        <v>9818</v>
      </c>
      <c r="D9746" s="12" t="s">
        <v>10380</v>
      </c>
      <c r="E9746" s="17" t="s">
        <v>11351</v>
      </c>
      <c r="F9746" s="25" t="str">
        <f>LEFT(E9746,MIN(FIND({0,1,2,3,4,5,6,7,8,9},ASC(E9746)&amp;1234567890))-1)</f>
        <v>Cu</v>
      </c>
      <c r="G9746" s="25">
        <f t="shared" si="304"/>
        <v>1</v>
      </c>
      <c r="H9746" s="25">
        <f>VLOOKUP(F9746,Table!$A$2:$C$121,2,0)</f>
        <v>11</v>
      </c>
      <c r="I9746" s="26">
        <f>VLOOKUP(F9746,Table!$A$2:$C$121,3,0)</f>
        <v>4</v>
      </c>
      <c r="J9746" s="17" t="s">
        <v>66</v>
      </c>
      <c r="K9746" s="25" t="str">
        <f>LEFT(J9746,MIN(FIND({0,1,2,3,4,5,6,7,8,9},ASC(J9746)&amp;1234567890))-1)</f>
        <v>Ni</v>
      </c>
      <c r="L9746" s="25">
        <f t="shared" si="305"/>
        <v>1</v>
      </c>
      <c r="M9746" s="25">
        <f>VLOOKUP(K9746,Table!$A$2:$C$121,2,0)</f>
        <v>10</v>
      </c>
      <c r="N9746" s="26">
        <f>VLOOKUP(K9746,Table!$A$2:$C$121,3,0)</f>
        <v>4</v>
      </c>
      <c r="O9746" s="13" t="str">
        <f>VLOOKUP(A9746,Table!$U$1:$V$230,2,0)</f>
        <v>Cubic</v>
      </c>
      <c r="P9746" s="1"/>
    </row>
    <row r="9747" spans="1:16">
      <c r="A9747" s="12">
        <v>225</v>
      </c>
      <c r="B9747" s="12">
        <v>628764</v>
      </c>
      <c r="C9747" s="12" t="s">
        <v>9818</v>
      </c>
      <c r="D9747" s="12" t="s">
        <v>10381</v>
      </c>
      <c r="E9747" s="17" t="s">
        <v>11351</v>
      </c>
      <c r="F9747" s="25" t="str">
        <f>LEFT(E9747,MIN(FIND({0,1,2,3,4,5,6,7,8,9},ASC(E9747)&amp;1234567890))-1)</f>
        <v>Cu</v>
      </c>
      <c r="G9747" s="25">
        <f t="shared" si="304"/>
        <v>1</v>
      </c>
      <c r="H9747" s="25">
        <f>VLOOKUP(F9747,Table!$A$2:$C$121,2,0)</f>
        <v>11</v>
      </c>
      <c r="I9747" s="26">
        <f>VLOOKUP(F9747,Table!$A$2:$C$121,3,0)</f>
        <v>4</v>
      </c>
      <c r="J9747" s="17" t="s">
        <v>11294</v>
      </c>
      <c r="K9747" s="25" t="str">
        <f>LEFT(J9747,MIN(FIND({0,1,2,3,4,5,6,7,8,9},ASC(J9747)&amp;1234567890))-1)</f>
        <v>Rh</v>
      </c>
      <c r="L9747" s="25">
        <f t="shared" si="305"/>
        <v>1</v>
      </c>
      <c r="M9747" s="25">
        <f>VLOOKUP(K9747,Table!$A$2:$C$121,2,0)</f>
        <v>9</v>
      </c>
      <c r="N9747" s="26">
        <f>VLOOKUP(K9747,Table!$A$2:$C$121,3,0)</f>
        <v>5</v>
      </c>
      <c r="O9747" s="13" t="str">
        <f>VLOOKUP(A9747,Table!$U$1:$V$230,2,0)</f>
        <v>Cubic</v>
      </c>
      <c r="P9747" s="1"/>
    </row>
    <row r="9748" spans="1:16">
      <c r="A9748" s="12">
        <v>225</v>
      </c>
      <c r="B9748" s="12">
        <v>629036</v>
      </c>
      <c r="C9748" s="12" t="s">
        <v>9818</v>
      </c>
      <c r="D9748" s="12" t="s">
        <v>10382</v>
      </c>
      <c r="E9748" s="17" t="s">
        <v>14446</v>
      </c>
      <c r="F9748" s="25" t="str">
        <f>LEFT(E9748,MIN(FIND({0,1,2,3,4,5,6,7,8,9},ASC(E9748)&amp;1234567890))-1)</f>
        <v>Cu</v>
      </c>
      <c r="G9748" s="25">
        <f t="shared" si="304"/>
        <v>1.8</v>
      </c>
      <c r="H9748" s="25">
        <f>VLOOKUP(F9748,Table!$A$2:$C$121,2,0)</f>
        <v>11</v>
      </c>
      <c r="I9748" s="26">
        <f>VLOOKUP(F9748,Table!$A$2:$C$121,3,0)</f>
        <v>4</v>
      </c>
      <c r="J9748" s="17" t="s">
        <v>47</v>
      </c>
      <c r="K9748" s="25" t="str">
        <f>LEFT(J9748,MIN(FIND({0,1,2,3,4,5,6,7,8,9},ASC(J9748)&amp;1234567890))-1)</f>
        <v>Se</v>
      </c>
      <c r="L9748" s="25">
        <f t="shared" si="305"/>
        <v>1</v>
      </c>
      <c r="M9748" s="25">
        <f>VLOOKUP(K9748,Table!$A$2:$C$121,2,0)</f>
        <v>16</v>
      </c>
      <c r="N9748" s="26">
        <f>VLOOKUP(K9748,Table!$A$2:$C$121,3,0)</f>
        <v>4</v>
      </c>
      <c r="O9748" s="13" t="str">
        <f>VLOOKUP(A9748,Table!$U$1:$V$230,2,0)</f>
        <v>Cubic</v>
      </c>
      <c r="P9748" s="1"/>
    </row>
    <row r="9749" spans="1:16">
      <c r="A9749" s="12">
        <v>225</v>
      </c>
      <c r="B9749" s="12">
        <v>629317</v>
      </c>
      <c r="C9749" s="12" t="s">
        <v>9818</v>
      </c>
      <c r="D9749" s="12" t="s">
        <v>10383</v>
      </c>
      <c r="E9749" s="17" t="s">
        <v>14443</v>
      </c>
      <c r="F9749" s="25" t="str">
        <f>LEFT(E9749,MIN(FIND({0,1,2,3,4,5,6,7,8,9},ASC(E9749)&amp;1234567890))-1)</f>
        <v>Cu</v>
      </c>
      <c r="G9749" s="25">
        <f t="shared" si="304"/>
        <v>23</v>
      </c>
      <c r="H9749" s="25">
        <f>VLOOKUP(F9749,Table!$A$2:$C$121,2,0)</f>
        <v>11</v>
      </c>
      <c r="I9749" s="26">
        <f>VLOOKUP(F9749,Table!$A$2:$C$121,3,0)</f>
        <v>4</v>
      </c>
      <c r="J9749" s="17" t="s">
        <v>52</v>
      </c>
      <c r="K9749" s="25" t="str">
        <f>LEFT(J9749,MIN(FIND({0,1,2,3,4,5,6,7,8,9},ASC(J9749)&amp;1234567890))-1)</f>
        <v>Tb</v>
      </c>
      <c r="L9749" s="25">
        <f t="shared" si="305"/>
        <v>6</v>
      </c>
      <c r="M9749" s="25">
        <f>VLOOKUP(K9749,Table!$A$2:$C$121,2,0)</f>
        <v>3</v>
      </c>
      <c r="N9749" s="26">
        <f>VLOOKUP(K9749,Table!$A$2:$C$121,3,0)</f>
        <v>6</v>
      </c>
      <c r="O9749" s="13" t="str">
        <f>VLOOKUP(A9749,Table!$U$1:$V$230,2,0)</f>
        <v>Cubic</v>
      </c>
      <c r="P9749" s="1"/>
    </row>
    <row r="9750" spans="1:16">
      <c r="A9750" s="12">
        <v>225</v>
      </c>
      <c r="B9750" s="12">
        <v>629447</v>
      </c>
      <c r="C9750" s="12" t="s">
        <v>9818</v>
      </c>
      <c r="D9750" s="12" t="s">
        <v>10384</v>
      </c>
      <c r="E9750" s="17" t="s">
        <v>14443</v>
      </c>
      <c r="F9750" s="25" t="str">
        <f>LEFT(E9750,MIN(FIND({0,1,2,3,4,5,6,7,8,9},ASC(E9750)&amp;1234567890))-1)</f>
        <v>Cu</v>
      </c>
      <c r="G9750" s="25">
        <f t="shared" si="304"/>
        <v>23</v>
      </c>
      <c r="H9750" s="25">
        <f>VLOOKUP(F9750,Table!$A$2:$C$121,2,0)</f>
        <v>11</v>
      </c>
      <c r="I9750" s="26">
        <f>VLOOKUP(F9750,Table!$A$2:$C$121,3,0)</f>
        <v>4</v>
      </c>
      <c r="J9750" s="17" t="s">
        <v>401</v>
      </c>
      <c r="K9750" s="25" t="str">
        <f>LEFT(J9750,MIN(FIND({0,1,2,3,4,5,6,7,8,9},ASC(J9750)&amp;1234567890))-1)</f>
        <v>Yb</v>
      </c>
      <c r="L9750" s="25">
        <f t="shared" si="305"/>
        <v>6</v>
      </c>
      <c r="M9750" s="25">
        <f>VLOOKUP(K9750,Table!$A$2:$C$121,2,0)</f>
        <v>3</v>
      </c>
      <c r="N9750" s="26">
        <f>VLOOKUP(K9750,Table!$A$2:$C$121,3,0)</f>
        <v>6</v>
      </c>
      <c r="O9750" s="13" t="str">
        <f>VLOOKUP(A9750,Table!$U$1:$V$230,2,0)</f>
        <v>Cubic</v>
      </c>
      <c r="P9750" s="1"/>
    </row>
    <row r="9751" spans="1:16">
      <c r="A9751" s="12">
        <v>225</v>
      </c>
      <c r="B9751" s="12">
        <v>629461</v>
      </c>
      <c r="C9751" s="12" t="s">
        <v>9818</v>
      </c>
      <c r="D9751" s="12" t="s">
        <v>10385</v>
      </c>
      <c r="E9751" s="17" t="s">
        <v>543</v>
      </c>
      <c r="F9751" s="25" t="str">
        <f>LEFT(E9751,MIN(FIND({0,1,2,3,4,5,6,7,8,9},ASC(E9751)&amp;1234567890))-1)</f>
        <v>Cu</v>
      </c>
      <c r="G9751" s="25">
        <f t="shared" si="304"/>
        <v>3</v>
      </c>
      <c r="H9751" s="25">
        <f>VLOOKUP(F9751,Table!$A$2:$C$121,2,0)</f>
        <v>11</v>
      </c>
      <c r="I9751" s="26">
        <f>VLOOKUP(F9751,Table!$A$2:$C$121,3,0)</f>
        <v>4</v>
      </c>
      <c r="J9751" s="17" t="s">
        <v>70</v>
      </c>
      <c r="K9751" s="25" t="str">
        <f>LEFT(J9751,MIN(FIND({0,1,2,3,4,5,6,7,8,9},ASC(J9751)&amp;1234567890))-1)</f>
        <v>Zn</v>
      </c>
      <c r="L9751" s="25">
        <f t="shared" si="305"/>
        <v>1</v>
      </c>
      <c r="M9751" s="25">
        <f>VLOOKUP(K9751,Table!$A$2:$C$121,2,0)</f>
        <v>12</v>
      </c>
      <c r="N9751" s="26">
        <f>VLOOKUP(K9751,Table!$A$2:$C$121,3,0)</f>
        <v>4</v>
      </c>
      <c r="O9751" s="13" t="str">
        <f>VLOOKUP(A9751,Table!$U$1:$V$230,2,0)</f>
        <v>Cubic</v>
      </c>
      <c r="P9751" s="1"/>
    </row>
    <row r="9752" spans="1:16">
      <c r="A9752" s="12">
        <v>225</v>
      </c>
      <c r="B9752" s="12">
        <v>629532</v>
      </c>
      <c r="C9752" s="12" t="s">
        <v>9818</v>
      </c>
      <c r="D9752" s="12" t="s">
        <v>10386</v>
      </c>
      <c r="E9752" s="17" t="s">
        <v>446</v>
      </c>
      <c r="F9752" s="25" t="str">
        <f>LEFT(E9752,MIN(FIND({0,1,2,3,4,5,6,7,8,9},ASC(E9752)&amp;1234567890))-1)</f>
        <v>D</v>
      </c>
      <c r="G9752" s="25">
        <f t="shared" si="304"/>
        <v>2</v>
      </c>
      <c r="H9752" s="25">
        <f>VLOOKUP(F9752,Table!$A$2:$C$121,2,0)</f>
        <v>1</v>
      </c>
      <c r="I9752" s="26">
        <f>VLOOKUP(F9752,Table!$A$2:$C$121,3,0)</f>
        <v>1</v>
      </c>
      <c r="J9752" s="17" t="s">
        <v>334</v>
      </c>
      <c r="K9752" s="25" t="str">
        <f>LEFT(J9752,MIN(FIND({0,1,2,3,4,5,6,7,8,9},ASC(J9752)&amp;1234567890))-1)</f>
        <v>V</v>
      </c>
      <c r="L9752" s="25">
        <f t="shared" si="305"/>
        <v>1</v>
      </c>
      <c r="M9752" s="25">
        <f>VLOOKUP(K9752,Table!$A$2:$C$121,2,0)</f>
        <v>5</v>
      </c>
      <c r="N9752" s="26">
        <f>VLOOKUP(K9752,Table!$A$2:$C$121,3,0)</f>
        <v>4</v>
      </c>
      <c r="O9752" s="13" t="str">
        <f>VLOOKUP(A9752,Table!$U$1:$V$230,2,0)</f>
        <v>Cubic</v>
      </c>
      <c r="P9752" s="1"/>
    </row>
    <row r="9753" spans="1:16">
      <c r="A9753" s="12">
        <v>225</v>
      </c>
      <c r="B9753" s="12">
        <v>629567</v>
      </c>
      <c r="C9753" s="12" t="s">
        <v>9818</v>
      </c>
      <c r="D9753" s="12" t="s">
        <v>10387</v>
      </c>
      <c r="E9753" s="17" t="s">
        <v>14444</v>
      </c>
      <c r="F9753" s="25" t="str">
        <f>LEFT(E9753,MIN(FIND({0,1,2,3,4,5,6,7,8,9},ASC(E9753)&amp;1234567890))-1)</f>
        <v>Dy</v>
      </c>
      <c r="G9753" s="25">
        <f t="shared" si="304"/>
        <v>6</v>
      </c>
      <c r="H9753" s="25">
        <f>VLOOKUP(F9753,Table!$A$2:$C$121,2,0)</f>
        <v>3</v>
      </c>
      <c r="I9753" s="26">
        <f>VLOOKUP(F9753,Table!$A$2:$C$121,3,0)</f>
        <v>6</v>
      </c>
      <c r="J9753" s="17" t="s">
        <v>14396</v>
      </c>
      <c r="K9753" s="25" t="str">
        <f>LEFT(J9753,MIN(FIND({0,1,2,3,4,5,6,7,8,9},ASC(J9753)&amp;1234567890))-1)</f>
        <v>Fe</v>
      </c>
      <c r="L9753" s="25">
        <f t="shared" si="305"/>
        <v>23</v>
      </c>
      <c r="M9753" s="25">
        <f>VLOOKUP(K9753,Table!$A$2:$C$121,2,0)</f>
        <v>8</v>
      </c>
      <c r="N9753" s="26">
        <f>VLOOKUP(K9753,Table!$A$2:$C$121,3,0)</f>
        <v>4</v>
      </c>
      <c r="O9753" s="13" t="str">
        <f>VLOOKUP(A9753,Table!$U$1:$V$230,2,0)</f>
        <v>Cubic</v>
      </c>
      <c r="P9753" s="1"/>
    </row>
    <row r="9754" spans="1:16">
      <c r="A9754" s="12">
        <v>225</v>
      </c>
      <c r="B9754" s="12">
        <v>629921</v>
      </c>
      <c r="C9754" s="12" t="s">
        <v>9818</v>
      </c>
      <c r="D9754" s="12" t="s">
        <v>10388</v>
      </c>
      <c r="E9754" s="17" t="s">
        <v>14444</v>
      </c>
      <c r="F9754" s="25" t="str">
        <f>LEFT(E9754,MIN(FIND({0,1,2,3,4,5,6,7,8,9},ASC(E9754)&amp;1234567890))-1)</f>
        <v>Dy</v>
      </c>
      <c r="G9754" s="25">
        <f t="shared" si="304"/>
        <v>6</v>
      </c>
      <c r="H9754" s="25">
        <f>VLOOKUP(F9754,Table!$A$2:$C$121,2,0)</f>
        <v>3</v>
      </c>
      <c r="I9754" s="26">
        <f>VLOOKUP(F9754,Table!$A$2:$C$121,3,0)</f>
        <v>6</v>
      </c>
      <c r="J9754" s="17" t="s">
        <v>14297</v>
      </c>
      <c r="K9754" s="25" t="str">
        <f>LEFT(J9754,MIN(FIND({0,1,2,3,4,5,6,7,8,9},ASC(J9754)&amp;1234567890))-1)</f>
        <v>Mn</v>
      </c>
      <c r="L9754" s="25">
        <f t="shared" si="305"/>
        <v>23</v>
      </c>
      <c r="M9754" s="25">
        <f>VLOOKUP(K9754,Table!$A$2:$C$121,2,0)</f>
        <v>7</v>
      </c>
      <c r="N9754" s="26">
        <f>VLOOKUP(K9754,Table!$A$2:$C$121,3,0)</f>
        <v>4</v>
      </c>
      <c r="O9754" s="13" t="str">
        <f>VLOOKUP(A9754,Table!$U$1:$V$230,2,0)</f>
        <v>Cubic</v>
      </c>
      <c r="P9754" s="1"/>
    </row>
    <row r="9755" spans="1:16">
      <c r="A9755" s="12">
        <v>225</v>
      </c>
      <c r="B9755" s="12">
        <v>630353</v>
      </c>
      <c r="C9755" s="12" t="s">
        <v>9818</v>
      </c>
      <c r="D9755" s="12" t="s">
        <v>9625</v>
      </c>
      <c r="E9755" s="17" t="s">
        <v>11333</v>
      </c>
      <c r="F9755" s="25" t="str">
        <f>LEFT(E9755,MIN(FIND({0,1,2,3,4,5,6,7,8,9},ASC(E9755)&amp;1234567890))-1)</f>
        <v>Dy</v>
      </c>
      <c r="G9755" s="25">
        <f t="shared" si="304"/>
        <v>1</v>
      </c>
      <c r="H9755" s="25">
        <f>VLOOKUP(F9755,Table!$A$2:$C$121,2,0)</f>
        <v>3</v>
      </c>
      <c r="I9755" s="26">
        <f>VLOOKUP(F9755,Table!$A$2:$C$121,3,0)</f>
        <v>6</v>
      </c>
      <c r="J9755" s="17" t="s">
        <v>11363</v>
      </c>
      <c r="K9755" s="25" t="str">
        <f>LEFT(J9755,MIN(FIND({0,1,2,3,4,5,6,7,8,9},ASC(J9755)&amp;1234567890))-1)</f>
        <v>Th</v>
      </c>
      <c r="L9755" s="25">
        <f t="shared" si="305"/>
        <v>1</v>
      </c>
      <c r="M9755" s="25">
        <f>VLOOKUP(K9755,Table!$A$2:$C$121,2,0)</f>
        <v>3</v>
      </c>
      <c r="N9755" s="26">
        <f>VLOOKUP(K9755,Table!$A$2:$C$121,3,0)</f>
        <v>7</v>
      </c>
      <c r="O9755" s="13" t="str">
        <f>VLOOKUP(A9755,Table!$U$1:$V$230,2,0)</f>
        <v>Cubic</v>
      </c>
      <c r="P9755" s="1"/>
    </row>
    <row r="9756" spans="1:16">
      <c r="A9756" s="12">
        <v>225</v>
      </c>
      <c r="B9756" s="12">
        <v>630373</v>
      </c>
      <c r="C9756" s="12" t="s">
        <v>9818</v>
      </c>
      <c r="D9756" s="12" t="s">
        <v>10389</v>
      </c>
      <c r="E9756" s="17" t="s">
        <v>14444</v>
      </c>
      <c r="F9756" s="25" t="str">
        <f>LEFT(E9756,MIN(FIND({0,1,2,3,4,5,6,7,8,9},ASC(E9756)&amp;1234567890))-1)</f>
        <v>Dy</v>
      </c>
      <c r="G9756" s="25">
        <f t="shared" si="304"/>
        <v>6</v>
      </c>
      <c r="H9756" s="25">
        <f>VLOOKUP(F9756,Table!$A$2:$C$121,2,0)</f>
        <v>3</v>
      </c>
      <c r="I9756" s="26">
        <f>VLOOKUP(F9756,Table!$A$2:$C$121,3,0)</f>
        <v>6</v>
      </c>
      <c r="J9756" s="17" t="s">
        <v>14397</v>
      </c>
      <c r="K9756" s="25" t="str">
        <f>LEFT(J9756,MIN(FIND({0,1,2,3,4,5,6,7,8,9},ASC(J9756)&amp;1234567890))-1)</f>
        <v>Zn</v>
      </c>
      <c r="L9756" s="25">
        <f t="shared" si="305"/>
        <v>23</v>
      </c>
      <c r="M9756" s="25">
        <f>VLOOKUP(K9756,Table!$A$2:$C$121,2,0)</f>
        <v>12</v>
      </c>
      <c r="N9756" s="26">
        <f>VLOOKUP(K9756,Table!$A$2:$C$121,3,0)</f>
        <v>4</v>
      </c>
      <c r="O9756" s="13" t="str">
        <f>VLOOKUP(A9756,Table!$U$1:$V$230,2,0)</f>
        <v>Cubic</v>
      </c>
      <c r="P9756" s="1"/>
    </row>
    <row r="9757" spans="1:16">
      <c r="A9757" s="12">
        <v>225</v>
      </c>
      <c r="B9757" s="12">
        <v>630765</v>
      </c>
      <c r="C9757" s="12" t="s">
        <v>9818</v>
      </c>
      <c r="D9757" s="12" t="s">
        <v>10390</v>
      </c>
      <c r="E9757" s="17" t="s">
        <v>11509</v>
      </c>
      <c r="F9757" s="25" t="str">
        <f>LEFT(E9757,MIN(FIND({0,1,2,3,4,5,6,7,8,9},ASC(E9757)&amp;1234567890))-1)</f>
        <v>Er</v>
      </c>
      <c r="G9757" s="25">
        <f t="shared" si="304"/>
        <v>6</v>
      </c>
      <c r="H9757" s="25">
        <f>VLOOKUP(F9757,Table!$A$2:$C$121,2,0)</f>
        <v>3</v>
      </c>
      <c r="I9757" s="26">
        <f>VLOOKUP(F9757,Table!$A$2:$C$121,3,0)</f>
        <v>6</v>
      </c>
      <c r="J9757" s="17" t="s">
        <v>14297</v>
      </c>
      <c r="K9757" s="25" t="str">
        <f>LEFT(J9757,MIN(FIND({0,1,2,3,4,5,6,7,8,9},ASC(J9757)&amp;1234567890))-1)</f>
        <v>Mn</v>
      </c>
      <c r="L9757" s="25">
        <f t="shared" si="305"/>
        <v>23</v>
      </c>
      <c r="M9757" s="25">
        <f>VLOOKUP(K9757,Table!$A$2:$C$121,2,0)</f>
        <v>7</v>
      </c>
      <c r="N9757" s="26">
        <f>VLOOKUP(K9757,Table!$A$2:$C$121,3,0)</f>
        <v>4</v>
      </c>
      <c r="O9757" s="13" t="str">
        <f>VLOOKUP(A9757,Table!$U$1:$V$230,2,0)</f>
        <v>Cubic</v>
      </c>
      <c r="P9757" s="1"/>
    </row>
    <row r="9758" spans="1:16">
      <c r="A9758" s="12">
        <v>225</v>
      </c>
      <c r="B9758" s="12">
        <v>631194</v>
      </c>
      <c r="C9758" s="12" t="s">
        <v>9818</v>
      </c>
      <c r="D9758" s="12" t="s">
        <v>10391</v>
      </c>
      <c r="E9758" s="17" t="s">
        <v>11542</v>
      </c>
      <c r="F9758" s="25" t="str">
        <f>LEFT(E9758,MIN(FIND({0,1,2,3,4,5,6,7,8,9},ASC(E9758)&amp;1234567890))-1)</f>
        <v>Er</v>
      </c>
      <c r="G9758" s="25">
        <f t="shared" si="304"/>
        <v>1</v>
      </c>
      <c r="H9758" s="25">
        <f>VLOOKUP(F9758,Table!$A$2:$C$121,2,0)</f>
        <v>3</v>
      </c>
      <c r="I9758" s="26">
        <f>VLOOKUP(F9758,Table!$A$2:$C$121,3,0)</f>
        <v>6</v>
      </c>
      <c r="J9758" s="17" t="s">
        <v>11363</v>
      </c>
      <c r="K9758" s="25" t="str">
        <f>LEFT(J9758,MIN(FIND({0,1,2,3,4,5,6,7,8,9},ASC(J9758)&amp;1234567890))-1)</f>
        <v>Th</v>
      </c>
      <c r="L9758" s="25">
        <f t="shared" si="305"/>
        <v>1</v>
      </c>
      <c r="M9758" s="25">
        <f>VLOOKUP(K9758,Table!$A$2:$C$121,2,0)</f>
        <v>3</v>
      </c>
      <c r="N9758" s="26">
        <f>VLOOKUP(K9758,Table!$A$2:$C$121,3,0)</f>
        <v>7</v>
      </c>
      <c r="O9758" s="13" t="str">
        <f>VLOOKUP(A9758,Table!$U$1:$V$230,2,0)</f>
        <v>Cubic</v>
      </c>
      <c r="P9758" s="1"/>
    </row>
    <row r="9759" spans="1:16">
      <c r="A9759" s="12">
        <v>225</v>
      </c>
      <c r="B9759" s="12">
        <v>631721</v>
      </c>
      <c r="C9759" s="12" t="s">
        <v>9818</v>
      </c>
      <c r="D9759" s="12" t="s">
        <v>10392</v>
      </c>
      <c r="E9759" s="17" t="s">
        <v>328</v>
      </c>
      <c r="F9759" s="25" t="str">
        <f>LEFT(E9759,MIN(FIND({0,1,2,3,4,5,6,7,8,9},ASC(E9759)&amp;1234567890))-1)</f>
        <v>Te</v>
      </c>
      <c r="G9759" s="25">
        <f t="shared" si="304"/>
        <v>1</v>
      </c>
      <c r="H9759" s="25">
        <f>VLOOKUP(F9759,Table!$A$2:$C$121,2,0)</f>
        <v>16</v>
      </c>
      <c r="I9759" s="26">
        <f>VLOOKUP(F9759,Table!$A$2:$C$121,3,0)</f>
        <v>5</v>
      </c>
      <c r="J9759" s="17" t="s">
        <v>11632</v>
      </c>
      <c r="K9759" s="25" t="str">
        <f>LEFT(J9759,MIN(FIND({0,1,2,3,4,5,6,7,8,9},ASC(J9759)&amp;1234567890))-1)</f>
        <v>F</v>
      </c>
      <c r="L9759" s="25">
        <f t="shared" si="305"/>
        <v>2</v>
      </c>
      <c r="M9759" s="25">
        <f>VLOOKUP(K9759,Table!$A$2:$C$121,2,0)</f>
        <v>17</v>
      </c>
      <c r="N9759" s="26">
        <f>VLOOKUP(K9759,Table!$A$2:$C$121,3,0)</f>
        <v>2</v>
      </c>
      <c r="O9759" s="13" t="str">
        <f>VLOOKUP(A9759,Table!$U$1:$V$230,2,0)</f>
        <v>Cubic</v>
      </c>
      <c r="P9759" s="1"/>
    </row>
    <row r="9760" spans="1:16">
      <c r="A9760" s="12">
        <v>225</v>
      </c>
      <c r="B9760" s="12">
        <v>631886</v>
      </c>
      <c r="C9760" s="12" t="s">
        <v>9818</v>
      </c>
      <c r="D9760" s="12" t="s">
        <v>10393</v>
      </c>
      <c r="E9760" s="17" t="s">
        <v>14396</v>
      </c>
      <c r="F9760" s="25" t="str">
        <f>LEFT(E9760,MIN(FIND({0,1,2,3,4,5,6,7,8,9},ASC(E9760)&amp;1234567890))-1)</f>
        <v>Fe</v>
      </c>
      <c r="G9760" s="25">
        <f t="shared" si="304"/>
        <v>23</v>
      </c>
      <c r="H9760" s="25">
        <f>VLOOKUP(F9760,Table!$A$2:$C$121,2,0)</f>
        <v>8</v>
      </c>
      <c r="I9760" s="26">
        <f>VLOOKUP(F9760,Table!$A$2:$C$121,3,0)</f>
        <v>4</v>
      </c>
      <c r="J9760" s="17" t="s">
        <v>13149</v>
      </c>
      <c r="K9760" s="25" t="str">
        <f>LEFT(J9760,MIN(FIND({0,1,2,3,4,5,6,7,8,9},ASC(J9760)&amp;1234567890))-1)</f>
        <v>Gd</v>
      </c>
      <c r="L9760" s="25">
        <f t="shared" si="305"/>
        <v>6</v>
      </c>
      <c r="M9760" s="25">
        <f>VLOOKUP(K9760,Table!$A$2:$C$121,2,0)</f>
        <v>3</v>
      </c>
      <c r="N9760" s="26">
        <f>VLOOKUP(K9760,Table!$A$2:$C$121,3,0)</f>
        <v>6</v>
      </c>
      <c r="O9760" s="13" t="str">
        <f>VLOOKUP(A9760,Table!$U$1:$V$230,2,0)</f>
        <v>Cubic</v>
      </c>
      <c r="P9760" s="1"/>
    </row>
    <row r="9761" spans="1:16">
      <c r="A9761" s="12">
        <v>225</v>
      </c>
      <c r="B9761" s="12">
        <v>632454</v>
      </c>
      <c r="C9761" s="12" t="s">
        <v>9818</v>
      </c>
      <c r="D9761" s="12" t="s">
        <v>10394</v>
      </c>
      <c r="E9761" s="17" t="s">
        <v>14396</v>
      </c>
      <c r="F9761" s="25" t="str">
        <f>LEFT(E9761,MIN(FIND({0,1,2,3,4,5,6,7,8,9},ASC(E9761)&amp;1234567890))-1)</f>
        <v>Fe</v>
      </c>
      <c r="G9761" s="25">
        <f t="shared" si="304"/>
        <v>23</v>
      </c>
      <c r="H9761" s="25">
        <f>VLOOKUP(F9761,Table!$A$2:$C$121,2,0)</f>
        <v>8</v>
      </c>
      <c r="I9761" s="26">
        <f>VLOOKUP(F9761,Table!$A$2:$C$121,3,0)</f>
        <v>4</v>
      </c>
      <c r="J9761" s="17" t="s">
        <v>14445</v>
      </c>
      <c r="K9761" s="25" t="str">
        <f>LEFT(J9761,MIN(FIND({0,1,2,3,4,5,6,7,8,9},ASC(J9761)&amp;1234567890))-1)</f>
        <v>Lu</v>
      </c>
      <c r="L9761" s="25">
        <f t="shared" si="305"/>
        <v>6</v>
      </c>
      <c r="M9761" s="25">
        <f>VLOOKUP(K9761,Table!$A$2:$C$121,2,0)</f>
        <v>3</v>
      </c>
      <c r="N9761" s="26">
        <f>VLOOKUP(K9761,Table!$A$2:$C$121,3,0)</f>
        <v>6</v>
      </c>
      <c r="O9761" s="13" t="str">
        <f>VLOOKUP(A9761,Table!$U$1:$V$230,2,0)</f>
        <v>Cubic</v>
      </c>
      <c r="P9761" s="1"/>
    </row>
    <row r="9762" spans="1:16">
      <c r="A9762" s="12">
        <v>225</v>
      </c>
      <c r="B9762" s="12">
        <v>632456</v>
      </c>
      <c r="C9762" s="12" t="s">
        <v>9818</v>
      </c>
      <c r="D9762" s="12" t="s">
        <v>10395</v>
      </c>
      <c r="E9762" s="17" t="s">
        <v>14445</v>
      </c>
      <c r="F9762" s="25" t="str">
        <f>LEFT(E9762,MIN(FIND({0,1,2,3,4,5,6,7,8,9},ASC(E9762)&amp;1234567890))-1)</f>
        <v>Lu</v>
      </c>
      <c r="G9762" s="25">
        <f t="shared" si="304"/>
        <v>6</v>
      </c>
      <c r="H9762" s="25">
        <f>VLOOKUP(F9762,Table!$A$2:$C$121,2,0)</f>
        <v>3</v>
      </c>
      <c r="I9762" s="26">
        <f>VLOOKUP(F9762,Table!$A$2:$C$121,3,0)</f>
        <v>6</v>
      </c>
      <c r="J9762" s="17" t="s">
        <v>14396</v>
      </c>
      <c r="K9762" s="25" t="str">
        <f>LEFT(J9762,MIN(FIND({0,1,2,3,4,5,6,7,8,9},ASC(J9762)&amp;1234567890))-1)</f>
        <v>Fe</v>
      </c>
      <c r="L9762" s="25">
        <f t="shared" si="305"/>
        <v>23</v>
      </c>
      <c r="M9762" s="25">
        <f>VLOOKUP(K9762,Table!$A$2:$C$121,2,0)</f>
        <v>8</v>
      </c>
      <c r="N9762" s="26">
        <f>VLOOKUP(K9762,Table!$A$2:$C$121,3,0)</f>
        <v>4</v>
      </c>
      <c r="O9762" s="13" t="str">
        <f>VLOOKUP(A9762,Table!$U$1:$V$230,2,0)</f>
        <v>Cubic</v>
      </c>
      <c r="P9762" s="1"/>
    </row>
    <row r="9763" spans="1:16">
      <c r="A9763" s="12">
        <v>225</v>
      </c>
      <c r="B9763" s="12">
        <v>632930</v>
      </c>
      <c r="C9763" s="12" t="s">
        <v>9818</v>
      </c>
      <c r="D9763" s="12" t="s">
        <v>9293</v>
      </c>
      <c r="E9763" s="17" t="s">
        <v>33</v>
      </c>
      <c r="F9763" s="25" t="str">
        <f>LEFT(E9763,MIN(FIND({0,1,2,3,4,5,6,7,8,9},ASC(E9763)&amp;1234567890))-1)</f>
        <v>Fe</v>
      </c>
      <c r="G9763" s="25">
        <f t="shared" si="304"/>
        <v>1</v>
      </c>
      <c r="H9763" s="25">
        <f>VLOOKUP(F9763,Table!$A$2:$C$121,2,0)</f>
        <v>8</v>
      </c>
      <c r="I9763" s="26">
        <f>VLOOKUP(F9763,Table!$A$2:$C$121,3,0)</f>
        <v>4</v>
      </c>
      <c r="J9763" s="17" t="s">
        <v>11359</v>
      </c>
      <c r="K9763" s="25" t="str">
        <f>LEFT(J9763,MIN(FIND({0,1,2,3,4,5,6,7,8,9},ASC(J9763)&amp;1234567890))-1)</f>
        <v>Ni</v>
      </c>
      <c r="L9763" s="25">
        <f t="shared" si="305"/>
        <v>3</v>
      </c>
      <c r="M9763" s="25">
        <f>VLOOKUP(K9763,Table!$A$2:$C$121,2,0)</f>
        <v>10</v>
      </c>
      <c r="N9763" s="26">
        <f>VLOOKUP(K9763,Table!$A$2:$C$121,3,0)</f>
        <v>4</v>
      </c>
      <c r="O9763" s="13" t="str">
        <f>VLOOKUP(A9763,Table!$U$1:$V$230,2,0)</f>
        <v>Cubic</v>
      </c>
      <c r="P9763" s="1"/>
    </row>
    <row r="9764" spans="1:16">
      <c r="A9764" s="12">
        <v>225</v>
      </c>
      <c r="B9764" s="12">
        <v>633225</v>
      </c>
      <c r="C9764" s="12" t="s">
        <v>9818</v>
      </c>
      <c r="D9764" s="12" t="s">
        <v>9560</v>
      </c>
      <c r="E9764" s="17" t="s">
        <v>33</v>
      </c>
      <c r="F9764" s="25" t="str">
        <f>LEFT(E9764,MIN(FIND({0,1,2,3,4,5,6,7,8,9},ASC(E9764)&amp;1234567890))-1)</f>
        <v>Fe</v>
      </c>
      <c r="G9764" s="25">
        <f t="shared" si="304"/>
        <v>1</v>
      </c>
      <c r="H9764" s="25">
        <f>VLOOKUP(F9764,Table!$A$2:$C$121,2,0)</f>
        <v>8</v>
      </c>
      <c r="I9764" s="26">
        <f>VLOOKUP(F9764,Table!$A$2:$C$121,3,0)</f>
        <v>4</v>
      </c>
      <c r="J9764" s="17" t="s">
        <v>11294</v>
      </c>
      <c r="K9764" s="25" t="str">
        <f>LEFT(J9764,MIN(FIND({0,1,2,3,4,5,6,7,8,9},ASC(J9764)&amp;1234567890))-1)</f>
        <v>Rh</v>
      </c>
      <c r="L9764" s="25">
        <f t="shared" si="305"/>
        <v>1</v>
      </c>
      <c r="M9764" s="25">
        <f>VLOOKUP(K9764,Table!$A$2:$C$121,2,0)</f>
        <v>9</v>
      </c>
      <c r="N9764" s="26">
        <f>VLOOKUP(K9764,Table!$A$2:$C$121,3,0)</f>
        <v>5</v>
      </c>
      <c r="O9764" s="13" t="str">
        <f>VLOOKUP(A9764,Table!$U$1:$V$230,2,0)</f>
        <v>Cubic</v>
      </c>
      <c r="P9764" s="1"/>
    </row>
    <row r="9765" spans="1:16">
      <c r="A9765" s="12">
        <v>225</v>
      </c>
      <c r="B9765" s="12">
        <v>633685</v>
      </c>
      <c r="C9765" s="12" t="s">
        <v>9818</v>
      </c>
      <c r="D9765" s="12" t="s">
        <v>10396</v>
      </c>
      <c r="E9765" s="17" t="s">
        <v>14396</v>
      </c>
      <c r="F9765" s="25" t="str">
        <f>LEFT(E9765,MIN(FIND({0,1,2,3,4,5,6,7,8,9},ASC(E9765)&amp;1234567890))-1)</f>
        <v>Fe</v>
      </c>
      <c r="G9765" s="25">
        <f t="shared" si="304"/>
        <v>23</v>
      </c>
      <c r="H9765" s="25">
        <f>VLOOKUP(F9765,Table!$A$2:$C$121,2,0)</f>
        <v>8</v>
      </c>
      <c r="I9765" s="26">
        <f>VLOOKUP(F9765,Table!$A$2:$C$121,3,0)</f>
        <v>4</v>
      </c>
      <c r="J9765" s="17" t="s">
        <v>11760</v>
      </c>
      <c r="K9765" s="25" t="str">
        <f>LEFT(J9765,MIN(FIND({0,1,2,3,4,5,6,7,8,9},ASC(J9765)&amp;1234567890))-1)</f>
        <v>Sm</v>
      </c>
      <c r="L9765" s="25">
        <f t="shared" si="305"/>
        <v>6</v>
      </c>
      <c r="M9765" s="25">
        <f>VLOOKUP(K9765,Table!$A$2:$C$121,2,0)</f>
        <v>3</v>
      </c>
      <c r="N9765" s="26">
        <f>VLOOKUP(K9765,Table!$A$2:$C$121,3,0)</f>
        <v>6</v>
      </c>
      <c r="O9765" s="13" t="str">
        <f>VLOOKUP(A9765,Table!$U$1:$V$230,2,0)</f>
        <v>Cubic</v>
      </c>
      <c r="P9765" s="1"/>
    </row>
    <row r="9766" spans="1:16">
      <c r="A9766" s="12">
        <v>225</v>
      </c>
      <c r="B9766" s="12">
        <v>633832</v>
      </c>
      <c r="C9766" s="12" t="s">
        <v>9818</v>
      </c>
      <c r="D9766" s="12" t="s">
        <v>10397</v>
      </c>
      <c r="E9766" s="17" t="s">
        <v>14396</v>
      </c>
      <c r="F9766" s="25" t="str">
        <f>LEFT(E9766,MIN(FIND({0,1,2,3,4,5,6,7,8,9},ASC(E9766)&amp;1234567890))-1)</f>
        <v>Fe</v>
      </c>
      <c r="G9766" s="25">
        <f t="shared" si="304"/>
        <v>23</v>
      </c>
      <c r="H9766" s="25">
        <f>VLOOKUP(F9766,Table!$A$2:$C$121,2,0)</f>
        <v>8</v>
      </c>
      <c r="I9766" s="26">
        <f>VLOOKUP(F9766,Table!$A$2:$C$121,3,0)</f>
        <v>4</v>
      </c>
      <c r="J9766" s="17" t="s">
        <v>52</v>
      </c>
      <c r="K9766" s="25" t="str">
        <f>LEFT(J9766,MIN(FIND({0,1,2,3,4,5,6,7,8,9},ASC(J9766)&amp;1234567890))-1)</f>
        <v>Tb</v>
      </c>
      <c r="L9766" s="25">
        <f t="shared" si="305"/>
        <v>6</v>
      </c>
      <c r="M9766" s="25">
        <f>VLOOKUP(K9766,Table!$A$2:$C$121,2,0)</f>
        <v>3</v>
      </c>
      <c r="N9766" s="26">
        <f>VLOOKUP(K9766,Table!$A$2:$C$121,3,0)</f>
        <v>6</v>
      </c>
      <c r="O9766" s="13" t="str">
        <f>VLOOKUP(A9766,Table!$U$1:$V$230,2,0)</f>
        <v>Cubic</v>
      </c>
      <c r="P9766" s="1"/>
    </row>
    <row r="9767" spans="1:16">
      <c r="A9767" s="12">
        <v>225</v>
      </c>
      <c r="B9767" s="12">
        <v>633843</v>
      </c>
      <c r="C9767" s="12" t="s">
        <v>9818</v>
      </c>
      <c r="D9767" s="12" t="s">
        <v>10398</v>
      </c>
      <c r="E9767" s="17" t="s">
        <v>52</v>
      </c>
      <c r="F9767" s="25" t="str">
        <f>LEFT(E9767,MIN(FIND({0,1,2,3,4,5,6,7,8,9},ASC(E9767)&amp;1234567890))-1)</f>
        <v>Tb</v>
      </c>
      <c r="G9767" s="25">
        <f t="shared" si="304"/>
        <v>6</v>
      </c>
      <c r="H9767" s="25">
        <f>VLOOKUP(F9767,Table!$A$2:$C$121,2,0)</f>
        <v>3</v>
      </c>
      <c r="I9767" s="26">
        <f>VLOOKUP(F9767,Table!$A$2:$C$121,3,0)</f>
        <v>6</v>
      </c>
      <c r="J9767" s="17" t="s">
        <v>14396</v>
      </c>
      <c r="K9767" s="25" t="str">
        <f>LEFT(J9767,MIN(FIND({0,1,2,3,4,5,6,7,8,9},ASC(J9767)&amp;1234567890))-1)</f>
        <v>Fe</v>
      </c>
      <c r="L9767" s="25">
        <f t="shared" si="305"/>
        <v>23</v>
      </c>
      <c r="M9767" s="25">
        <f>VLOOKUP(K9767,Table!$A$2:$C$121,2,0)</f>
        <v>8</v>
      </c>
      <c r="N9767" s="26">
        <f>VLOOKUP(K9767,Table!$A$2:$C$121,3,0)</f>
        <v>4</v>
      </c>
      <c r="O9767" s="13" t="str">
        <f>VLOOKUP(A9767,Table!$U$1:$V$230,2,0)</f>
        <v>Cubic</v>
      </c>
      <c r="P9767" s="1"/>
    </row>
    <row r="9768" spans="1:16">
      <c r="A9768" s="12">
        <v>225</v>
      </c>
      <c r="B9768" s="12">
        <v>633990</v>
      </c>
      <c r="C9768" s="12" t="s">
        <v>9818</v>
      </c>
      <c r="D9768" s="12" t="s">
        <v>10399</v>
      </c>
      <c r="E9768" s="17" t="s">
        <v>14396</v>
      </c>
      <c r="F9768" s="25" t="str">
        <f>LEFT(E9768,MIN(FIND({0,1,2,3,4,5,6,7,8,9},ASC(E9768)&amp;1234567890))-1)</f>
        <v>Fe</v>
      </c>
      <c r="G9768" s="25">
        <f t="shared" si="304"/>
        <v>23</v>
      </c>
      <c r="H9768" s="25">
        <f>VLOOKUP(F9768,Table!$A$2:$C$121,2,0)</f>
        <v>8</v>
      </c>
      <c r="I9768" s="26">
        <f>VLOOKUP(F9768,Table!$A$2:$C$121,3,0)</f>
        <v>4</v>
      </c>
      <c r="J9768" s="17" t="s">
        <v>14432</v>
      </c>
      <c r="K9768" s="25" t="str">
        <f>LEFT(J9768,MIN(FIND({0,1,2,3,4,5,6,7,8,9},ASC(J9768)&amp;1234567890))-1)</f>
        <v>Tm</v>
      </c>
      <c r="L9768" s="25">
        <f t="shared" si="305"/>
        <v>6</v>
      </c>
      <c r="M9768" s="25">
        <f>VLOOKUP(K9768,Table!$A$2:$C$121,2,0)</f>
        <v>3</v>
      </c>
      <c r="N9768" s="26">
        <f>VLOOKUP(K9768,Table!$A$2:$C$121,3,0)</f>
        <v>6</v>
      </c>
      <c r="O9768" s="13" t="str">
        <f>VLOOKUP(A9768,Table!$U$1:$V$230,2,0)</f>
        <v>Cubic</v>
      </c>
      <c r="P9768" s="1"/>
    </row>
    <row r="9769" spans="1:16">
      <c r="A9769" s="12">
        <v>225</v>
      </c>
      <c r="B9769" s="12">
        <v>634086</v>
      </c>
      <c r="C9769" s="12" t="s">
        <v>9818</v>
      </c>
      <c r="D9769" s="12" t="s">
        <v>10400</v>
      </c>
      <c r="E9769" s="17" t="s">
        <v>604</v>
      </c>
      <c r="F9769" s="25" t="str">
        <f>LEFT(E9769,MIN(FIND({0,1,2,3,4,5,6,7,8,9},ASC(E9769)&amp;1234567890))-1)</f>
        <v>Y</v>
      </c>
      <c r="G9769" s="25">
        <f t="shared" si="304"/>
        <v>6</v>
      </c>
      <c r="H9769" s="25">
        <f>VLOOKUP(F9769,Table!$A$2:$C$121,2,0)</f>
        <v>3</v>
      </c>
      <c r="I9769" s="26">
        <f>VLOOKUP(F9769,Table!$A$2:$C$121,3,0)</f>
        <v>5</v>
      </c>
      <c r="J9769" s="17" t="s">
        <v>14396</v>
      </c>
      <c r="K9769" s="25" t="str">
        <f>LEFT(J9769,MIN(FIND({0,1,2,3,4,5,6,7,8,9},ASC(J9769)&amp;1234567890))-1)</f>
        <v>Fe</v>
      </c>
      <c r="L9769" s="25">
        <f t="shared" si="305"/>
        <v>23</v>
      </c>
      <c r="M9769" s="25">
        <f>VLOOKUP(K9769,Table!$A$2:$C$121,2,0)</f>
        <v>8</v>
      </c>
      <c r="N9769" s="26">
        <f>VLOOKUP(K9769,Table!$A$2:$C$121,3,0)</f>
        <v>4</v>
      </c>
      <c r="O9769" s="13" t="str">
        <f>VLOOKUP(A9769,Table!$U$1:$V$230,2,0)</f>
        <v>Cubic</v>
      </c>
      <c r="P9769" s="1"/>
    </row>
    <row r="9770" spans="1:16">
      <c r="A9770" s="12">
        <v>225</v>
      </c>
      <c r="B9770" s="12">
        <v>634629</v>
      </c>
      <c r="C9770" s="12" t="s">
        <v>9818</v>
      </c>
      <c r="D9770" s="12" t="s">
        <v>10401</v>
      </c>
      <c r="E9770" s="17" t="s">
        <v>366</v>
      </c>
      <c r="F9770" s="25" t="str">
        <f>LEFT(E9770,MIN(FIND({0,1,2,3,4,5,6,7,8,9},ASC(E9770)&amp;1234567890))-1)</f>
        <v>Ga</v>
      </c>
      <c r="G9770" s="25">
        <f t="shared" si="304"/>
        <v>1</v>
      </c>
      <c r="H9770" s="25">
        <f>VLOOKUP(F9770,Table!$A$2:$C$121,2,0)</f>
        <v>13</v>
      </c>
      <c r="I9770" s="26">
        <f>VLOOKUP(F9770,Table!$A$2:$C$121,3,0)</f>
        <v>4</v>
      </c>
      <c r="J9770" s="17" t="s">
        <v>11426</v>
      </c>
      <c r="K9770" s="25" t="str">
        <f>LEFT(J9770,MIN(FIND({0,1,2,3,4,5,6,7,8,9},ASC(J9770)&amp;1234567890))-1)</f>
        <v>Mn</v>
      </c>
      <c r="L9770" s="25">
        <f t="shared" si="305"/>
        <v>3</v>
      </c>
      <c r="M9770" s="25">
        <f>VLOOKUP(K9770,Table!$A$2:$C$121,2,0)</f>
        <v>7</v>
      </c>
      <c r="N9770" s="26">
        <f>VLOOKUP(K9770,Table!$A$2:$C$121,3,0)</f>
        <v>4</v>
      </c>
      <c r="O9770" s="13" t="str">
        <f>VLOOKUP(A9770,Table!$U$1:$V$230,2,0)</f>
        <v>Cubic</v>
      </c>
      <c r="P9770" s="1"/>
    </row>
    <row r="9771" spans="1:16">
      <c r="A9771" s="12">
        <v>225</v>
      </c>
      <c r="B9771" s="12">
        <v>635059</v>
      </c>
      <c r="C9771" s="12" t="s">
        <v>9818</v>
      </c>
      <c r="D9771" s="12" t="s">
        <v>8329</v>
      </c>
      <c r="E9771" s="17" t="s">
        <v>541</v>
      </c>
      <c r="F9771" s="25" t="str">
        <f>LEFT(E9771,MIN(FIND({0,1,2,3,4,5,6,7,8,9},ASC(E9771)&amp;1234567890))-1)</f>
        <v>Pd</v>
      </c>
      <c r="G9771" s="25">
        <f t="shared" si="304"/>
        <v>1</v>
      </c>
      <c r="H9771" s="25">
        <f>VLOOKUP(F9771,Table!$A$2:$C$121,2,0)</f>
        <v>10</v>
      </c>
      <c r="I9771" s="26">
        <f>VLOOKUP(F9771,Table!$A$2:$C$121,3,0)</f>
        <v>5</v>
      </c>
      <c r="J9771" s="17" t="s">
        <v>366</v>
      </c>
      <c r="K9771" s="25" t="str">
        <f>LEFT(J9771,MIN(FIND({0,1,2,3,4,5,6,7,8,9},ASC(J9771)&amp;1234567890))-1)</f>
        <v>Ga</v>
      </c>
      <c r="L9771" s="25">
        <f t="shared" si="305"/>
        <v>1</v>
      </c>
      <c r="M9771" s="25">
        <f>VLOOKUP(K9771,Table!$A$2:$C$121,2,0)</f>
        <v>13</v>
      </c>
      <c r="N9771" s="26">
        <f>VLOOKUP(K9771,Table!$A$2:$C$121,3,0)</f>
        <v>4</v>
      </c>
      <c r="O9771" s="13" t="str">
        <f>VLOOKUP(A9771,Table!$U$1:$V$230,2,0)</f>
        <v>Cubic</v>
      </c>
      <c r="P9771" s="1"/>
    </row>
    <row r="9772" spans="1:16">
      <c r="A9772" s="12">
        <v>225</v>
      </c>
      <c r="B9772" s="12">
        <v>636480</v>
      </c>
      <c r="C9772" s="12" t="s">
        <v>9818</v>
      </c>
      <c r="D9772" s="12" t="s">
        <v>9626</v>
      </c>
      <c r="E9772" s="17" t="s">
        <v>11306</v>
      </c>
      <c r="F9772" s="25" t="str">
        <f>LEFT(E9772,MIN(FIND({0,1,2,3,4,5,6,7,8,9},ASC(E9772)&amp;1234567890))-1)</f>
        <v>Gd</v>
      </c>
      <c r="G9772" s="25">
        <f t="shared" si="304"/>
        <v>1</v>
      </c>
      <c r="H9772" s="25">
        <f>VLOOKUP(F9772,Table!$A$2:$C$121,2,0)</f>
        <v>3</v>
      </c>
      <c r="I9772" s="26">
        <f>VLOOKUP(F9772,Table!$A$2:$C$121,3,0)</f>
        <v>6</v>
      </c>
      <c r="J9772" s="17" t="s">
        <v>11363</v>
      </c>
      <c r="K9772" s="25" t="str">
        <f>LEFT(J9772,MIN(FIND({0,1,2,3,4,5,6,7,8,9},ASC(J9772)&amp;1234567890))-1)</f>
        <v>Th</v>
      </c>
      <c r="L9772" s="25">
        <f t="shared" si="305"/>
        <v>1</v>
      </c>
      <c r="M9772" s="25">
        <f>VLOOKUP(K9772,Table!$A$2:$C$121,2,0)</f>
        <v>3</v>
      </c>
      <c r="N9772" s="26">
        <f>VLOOKUP(K9772,Table!$A$2:$C$121,3,0)</f>
        <v>7</v>
      </c>
      <c r="O9772" s="13" t="str">
        <f>VLOOKUP(A9772,Table!$U$1:$V$230,2,0)</f>
        <v>Cubic</v>
      </c>
      <c r="P9772" s="1"/>
    </row>
    <row r="9773" spans="1:16">
      <c r="A9773" s="12">
        <v>225</v>
      </c>
      <c r="B9773" s="12">
        <v>636504</v>
      </c>
      <c r="C9773" s="12" t="s">
        <v>9818</v>
      </c>
      <c r="D9773" s="12" t="s">
        <v>10402</v>
      </c>
      <c r="E9773" s="17" t="s">
        <v>13149</v>
      </c>
      <c r="F9773" s="25" t="str">
        <f>LEFT(E9773,MIN(FIND({0,1,2,3,4,5,6,7,8,9},ASC(E9773)&amp;1234567890))-1)</f>
        <v>Gd</v>
      </c>
      <c r="G9773" s="25">
        <f t="shared" si="304"/>
        <v>6</v>
      </c>
      <c r="H9773" s="25">
        <f>VLOOKUP(F9773,Table!$A$2:$C$121,2,0)</f>
        <v>3</v>
      </c>
      <c r="I9773" s="26">
        <f>VLOOKUP(F9773,Table!$A$2:$C$121,3,0)</f>
        <v>6</v>
      </c>
      <c r="J9773" s="17" t="s">
        <v>14397</v>
      </c>
      <c r="K9773" s="25" t="str">
        <f>LEFT(J9773,MIN(FIND({0,1,2,3,4,5,6,7,8,9},ASC(J9773)&amp;1234567890))-1)</f>
        <v>Zn</v>
      </c>
      <c r="L9773" s="25">
        <f t="shared" si="305"/>
        <v>23</v>
      </c>
      <c r="M9773" s="25">
        <f>VLOOKUP(K9773,Table!$A$2:$C$121,2,0)</f>
        <v>12</v>
      </c>
      <c r="N9773" s="26">
        <f>VLOOKUP(K9773,Table!$A$2:$C$121,3,0)</f>
        <v>4</v>
      </c>
      <c r="O9773" s="13" t="str">
        <f>VLOOKUP(A9773,Table!$U$1:$V$230,2,0)</f>
        <v>Cubic</v>
      </c>
      <c r="P9773" s="1"/>
    </row>
    <row r="9774" spans="1:16">
      <c r="A9774" s="12">
        <v>225</v>
      </c>
      <c r="B9774" s="12">
        <v>636946</v>
      </c>
      <c r="C9774" s="12" t="s">
        <v>9818</v>
      </c>
      <c r="D9774" s="12" t="s">
        <v>10403</v>
      </c>
      <c r="E9774" s="17" t="s">
        <v>544</v>
      </c>
      <c r="F9774" s="25" t="str">
        <f>LEFT(E9774,MIN(FIND({0,1,2,3,4,5,6,7,8,9},ASC(E9774)&amp;1234567890))-1)</f>
        <v>Ge</v>
      </c>
      <c r="G9774" s="25">
        <f t="shared" si="304"/>
        <v>1</v>
      </c>
      <c r="H9774" s="25">
        <f>VLOOKUP(F9774,Table!$A$2:$C$121,2,0)</f>
        <v>14</v>
      </c>
      <c r="I9774" s="26">
        <f>VLOOKUP(F9774,Table!$A$2:$C$121,3,0)</f>
        <v>4</v>
      </c>
      <c r="J9774" s="17" t="s">
        <v>11894</v>
      </c>
      <c r="K9774" s="25" t="str">
        <f>LEFT(J9774,MIN(FIND({0,1,2,3,4,5,6,7,8,9},ASC(J9774)&amp;1234567890))-1)</f>
        <v>Mg</v>
      </c>
      <c r="L9774" s="25">
        <f t="shared" si="305"/>
        <v>2</v>
      </c>
      <c r="M9774" s="25">
        <f>VLOOKUP(K9774,Table!$A$2:$C$121,2,0)</f>
        <v>2</v>
      </c>
      <c r="N9774" s="26">
        <f>VLOOKUP(K9774,Table!$A$2:$C$121,3,0)</f>
        <v>3</v>
      </c>
      <c r="O9774" s="13" t="str">
        <f>VLOOKUP(A9774,Table!$U$1:$V$230,2,0)</f>
        <v>Cubic</v>
      </c>
      <c r="P9774" s="1"/>
    </row>
    <row r="9775" spans="1:16">
      <c r="A9775" s="12">
        <v>225</v>
      </c>
      <c r="B9775" s="12">
        <v>638225</v>
      </c>
      <c r="C9775" s="12" t="s">
        <v>9818</v>
      </c>
      <c r="D9775" s="12" t="s">
        <v>10404</v>
      </c>
      <c r="E9775" s="17" t="s">
        <v>46</v>
      </c>
      <c r="F9775" s="25" t="str">
        <f>LEFT(E9775,MIN(FIND({0,1,2,3,4,5,6,7,8,9},ASC(E9775)&amp;1234567890))-1)</f>
        <v>La</v>
      </c>
      <c r="G9775" s="25">
        <f t="shared" si="304"/>
        <v>1</v>
      </c>
      <c r="H9775" s="25">
        <f>VLOOKUP(F9775,Table!$A$2:$C$121,2,0)</f>
        <v>3</v>
      </c>
      <c r="I9775" s="26">
        <f>VLOOKUP(F9775,Table!$A$2:$C$121,3,0)</f>
        <v>6</v>
      </c>
      <c r="J9775" s="17" t="s">
        <v>11907</v>
      </c>
      <c r="K9775" s="25" t="str">
        <f>LEFT(J9775,MIN(FIND({0,1,2,3,4,5,6,7,8,9},ASC(J9775)&amp;1234567890))-1)</f>
        <v>H</v>
      </c>
      <c r="L9775" s="25">
        <f t="shared" si="305"/>
        <v>3</v>
      </c>
      <c r="M9775" s="25">
        <f>VLOOKUP(K9775,Table!$A$2:$C$121,2,0)</f>
        <v>1</v>
      </c>
      <c r="N9775" s="26">
        <f>VLOOKUP(K9775,Table!$A$2:$C$121,3,0)</f>
        <v>1</v>
      </c>
      <c r="O9775" s="13" t="str">
        <f>VLOOKUP(A9775,Table!$U$1:$V$230,2,0)</f>
        <v>Cubic</v>
      </c>
      <c r="P9775" s="1"/>
    </row>
    <row r="9776" spans="1:16">
      <c r="A9776" s="12">
        <v>225</v>
      </c>
      <c r="B9776" s="12">
        <v>638236</v>
      </c>
      <c r="C9776" s="12" t="s">
        <v>9818</v>
      </c>
      <c r="D9776" s="12" t="s">
        <v>10405</v>
      </c>
      <c r="E9776" s="17" t="s">
        <v>46</v>
      </c>
      <c r="F9776" s="25" t="str">
        <f>LEFT(E9776,MIN(FIND({0,1,2,3,4,5,6,7,8,9},ASC(E9776)&amp;1234567890))-1)</f>
        <v>La</v>
      </c>
      <c r="G9776" s="25">
        <f t="shared" si="304"/>
        <v>1</v>
      </c>
      <c r="H9776" s="25">
        <f>VLOOKUP(F9776,Table!$A$2:$C$121,2,0)</f>
        <v>3</v>
      </c>
      <c r="I9776" s="26">
        <f>VLOOKUP(F9776,Table!$A$2:$C$121,3,0)</f>
        <v>6</v>
      </c>
      <c r="J9776" s="17" t="s">
        <v>446</v>
      </c>
      <c r="K9776" s="25" t="str">
        <f>LEFT(J9776,MIN(FIND({0,1,2,3,4,5,6,7,8,9},ASC(J9776)&amp;1234567890))-1)</f>
        <v>D</v>
      </c>
      <c r="L9776" s="25">
        <f t="shared" si="305"/>
        <v>2</v>
      </c>
      <c r="M9776" s="25">
        <f>VLOOKUP(K9776,Table!$A$2:$C$121,2,0)</f>
        <v>1</v>
      </c>
      <c r="N9776" s="26">
        <f>VLOOKUP(K9776,Table!$A$2:$C$121,3,0)</f>
        <v>1</v>
      </c>
      <c r="O9776" s="13" t="str">
        <f>VLOOKUP(A9776,Table!$U$1:$V$230,2,0)</f>
        <v>Cubic</v>
      </c>
      <c r="P9776" s="1"/>
    </row>
    <row r="9777" spans="1:16">
      <c r="A9777" s="12">
        <v>225</v>
      </c>
      <c r="B9777" s="12">
        <v>638415</v>
      </c>
      <c r="C9777" s="12" t="s">
        <v>9818</v>
      </c>
      <c r="D9777" s="12" t="s">
        <v>10406</v>
      </c>
      <c r="E9777" s="17" t="s">
        <v>541</v>
      </c>
      <c r="F9777" s="25" t="str">
        <f>LEFT(E9777,MIN(FIND({0,1,2,3,4,5,6,7,8,9},ASC(E9777)&amp;1234567890))-1)</f>
        <v>Pd</v>
      </c>
      <c r="G9777" s="25">
        <f t="shared" si="304"/>
        <v>1</v>
      </c>
      <c r="H9777" s="25">
        <f>VLOOKUP(F9777,Table!$A$2:$C$121,2,0)</f>
        <v>10</v>
      </c>
      <c r="I9777" s="26">
        <f>VLOOKUP(F9777,Table!$A$2:$C$121,3,0)</f>
        <v>5</v>
      </c>
      <c r="J9777" s="17" t="s">
        <v>14447</v>
      </c>
      <c r="K9777" s="25" t="str">
        <f>LEFT(J9777,MIN(FIND({0,1,2,3,4,5,6,7,8,9},ASC(J9777)&amp;1234567890))-1)</f>
        <v>H</v>
      </c>
      <c r="L9777" s="25">
        <f t="shared" si="305"/>
        <v>0.75</v>
      </c>
      <c r="M9777" s="25">
        <f>VLOOKUP(K9777,Table!$A$2:$C$121,2,0)</f>
        <v>1</v>
      </c>
      <c r="N9777" s="26">
        <f>VLOOKUP(K9777,Table!$A$2:$C$121,3,0)</f>
        <v>1</v>
      </c>
      <c r="O9777" s="13" t="str">
        <f>VLOOKUP(A9777,Table!$U$1:$V$230,2,0)</f>
        <v>Cubic</v>
      </c>
      <c r="P9777" s="1"/>
    </row>
    <row r="9778" spans="1:16">
      <c r="A9778" s="12">
        <v>225</v>
      </c>
      <c r="B9778" s="12">
        <v>638417</v>
      </c>
      <c r="C9778" s="12" t="s">
        <v>9818</v>
      </c>
      <c r="D9778" s="12" t="s">
        <v>10407</v>
      </c>
      <c r="E9778" s="17" t="s">
        <v>541</v>
      </c>
      <c r="F9778" s="25" t="str">
        <f>LEFT(E9778,MIN(FIND({0,1,2,3,4,5,6,7,8,9},ASC(E9778)&amp;1234567890))-1)</f>
        <v>Pd</v>
      </c>
      <c r="G9778" s="25">
        <f t="shared" si="304"/>
        <v>1</v>
      </c>
      <c r="H9778" s="25">
        <f>VLOOKUP(F9778,Table!$A$2:$C$121,2,0)</f>
        <v>10</v>
      </c>
      <c r="I9778" s="26">
        <f>VLOOKUP(F9778,Table!$A$2:$C$121,3,0)</f>
        <v>5</v>
      </c>
      <c r="J9778" s="17" t="s">
        <v>11414</v>
      </c>
      <c r="K9778" s="25" t="str">
        <f>LEFT(J9778,MIN(FIND({0,1,2,3,4,5,6,7,8,9},ASC(J9778)&amp;1234567890))-1)</f>
        <v>H</v>
      </c>
      <c r="L9778" s="25">
        <f t="shared" si="305"/>
        <v>1</v>
      </c>
      <c r="M9778" s="25">
        <f>VLOOKUP(K9778,Table!$A$2:$C$121,2,0)</f>
        <v>1</v>
      </c>
      <c r="N9778" s="26">
        <f>VLOOKUP(K9778,Table!$A$2:$C$121,3,0)</f>
        <v>1</v>
      </c>
      <c r="O9778" s="13" t="str">
        <f>VLOOKUP(A9778,Table!$U$1:$V$230,2,0)</f>
        <v>Cubic</v>
      </c>
      <c r="P9778" s="1"/>
    </row>
    <row r="9779" spans="1:16">
      <c r="A9779" s="12">
        <v>225</v>
      </c>
      <c r="B9779" s="12">
        <v>638432</v>
      </c>
      <c r="C9779" s="12" t="s">
        <v>9818</v>
      </c>
      <c r="D9779" s="12" t="s">
        <v>10408</v>
      </c>
      <c r="E9779" s="17" t="s">
        <v>11332</v>
      </c>
      <c r="F9779" s="25" t="str">
        <f>LEFT(E9779,MIN(FIND({0,1,2,3,4,5,6,7,8,9},ASC(E9779)&amp;1234567890))-1)</f>
        <v>Pr</v>
      </c>
      <c r="G9779" s="25">
        <f t="shared" si="304"/>
        <v>1</v>
      </c>
      <c r="H9779" s="25">
        <f>VLOOKUP(F9779,Table!$A$2:$C$121,2,0)</f>
        <v>3</v>
      </c>
      <c r="I9779" s="26">
        <f>VLOOKUP(F9779,Table!$A$2:$C$121,3,0)</f>
        <v>6</v>
      </c>
      <c r="J9779" s="17" t="s">
        <v>446</v>
      </c>
      <c r="K9779" s="25" t="str">
        <f>LEFT(J9779,MIN(FIND({0,1,2,3,4,5,6,7,8,9},ASC(J9779)&amp;1234567890))-1)</f>
        <v>D</v>
      </c>
      <c r="L9779" s="25">
        <f t="shared" si="305"/>
        <v>2</v>
      </c>
      <c r="M9779" s="25">
        <f>VLOOKUP(K9779,Table!$A$2:$C$121,2,0)</f>
        <v>1</v>
      </c>
      <c r="N9779" s="26">
        <f>VLOOKUP(K9779,Table!$A$2:$C$121,3,0)</f>
        <v>1</v>
      </c>
      <c r="O9779" s="13" t="str">
        <f>VLOOKUP(A9779,Table!$U$1:$V$230,2,0)</f>
        <v>Cubic</v>
      </c>
      <c r="P9779" s="1"/>
    </row>
    <row r="9780" spans="1:16">
      <c r="A9780" s="12">
        <v>225</v>
      </c>
      <c r="B9780" s="12">
        <v>639793</v>
      </c>
      <c r="C9780" s="12" t="s">
        <v>9818</v>
      </c>
      <c r="D9780" s="12" t="s">
        <v>10409</v>
      </c>
      <c r="E9780" s="17" t="s">
        <v>14398</v>
      </c>
      <c r="F9780" s="25" t="str">
        <f>LEFT(E9780,MIN(FIND({0,1,2,3,4,5,6,7,8,9},ASC(E9780)&amp;1234567890))-1)</f>
        <v>Ho</v>
      </c>
      <c r="G9780" s="25">
        <f t="shared" si="304"/>
        <v>6</v>
      </c>
      <c r="H9780" s="25">
        <f>VLOOKUP(F9780,Table!$A$2:$C$121,2,0)</f>
        <v>3</v>
      </c>
      <c r="I9780" s="26">
        <f>VLOOKUP(F9780,Table!$A$2:$C$121,3,0)</f>
        <v>6</v>
      </c>
      <c r="J9780" s="17" t="s">
        <v>14397</v>
      </c>
      <c r="K9780" s="25" t="str">
        <f>LEFT(J9780,MIN(FIND({0,1,2,3,4,5,6,7,8,9},ASC(J9780)&amp;1234567890))-1)</f>
        <v>Zn</v>
      </c>
      <c r="L9780" s="25">
        <f t="shared" si="305"/>
        <v>23</v>
      </c>
      <c r="M9780" s="25">
        <f>VLOOKUP(K9780,Table!$A$2:$C$121,2,0)</f>
        <v>12</v>
      </c>
      <c r="N9780" s="26">
        <f>VLOOKUP(K9780,Table!$A$2:$C$121,3,0)</f>
        <v>4</v>
      </c>
      <c r="O9780" s="13" t="str">
        <f>VLOOKUP(A9780,Table!$U$1:$V$230,2,0)</f>
        <v>Cubic</v>
      </c>
      <c r="P9780" s="1"/>
    </row>
    <row r="9781" spans="1:16">
      <c r="A9781" s="12">
        <v>225</v>
      </c>
      <c r="B9781" s="12">
        <v>639941</v>
      </c>
      <c r="C9781" s="12" t="s">
        <v>9818</v>
      </c>
      <c r="D9781" s="12" t="s">
        <v>5544</v>
      </c>
      <c r="E9781" s="17" t="s">
        <v>11286</v>
      </c>
      <c r="F9781" s="25" t="str">
        <f>LEFT(E9781,MIN(FIND({0,1,2,3,4,5,6,7,8,9},ASC(E9781)&amp;1234567890))-1)</f>
        <v>In</v>
      </c>
      <c r="G9781" s="25">
        <f t="shared" si="304"/>
        <v>1</v>
      </c>
      <c r="H9781" s="25">
        <f>VLOOKUP(F9781,Table!$A$2:$C$121,2,0)</f>
        <v>13</v>
      </c>
      <c r="I9781" s="26">
        <f>VLOOKUP(F9781,Table!$A$2:$C$121,3,0)</f>
        <v>5</v>
      </c>
      <c r="J9781" s="17" t="s">
        <v>12830</v>
      </c>
      <c r="K9781" s="25" t="str">
        <f>LEFT(J9781,MIN(FIND({0,1,2,3,4,5,6,7,8,9},ASC(J9781)&amp;1234567890))-1)</f>
        <v>Mg</v>
      </c>
      <c r="L9781" s="25">
        <f t="shared" si="305"/>
        <v>3</v>
      </c>
      <c r="M9781" s="25">
        <f>VLOOKUP(K9781,Table!$A$2:$C$121,2,0)</f>
        <v>2</v>
      </c>
      <c r="N9781" s="26">
        <f>VLOOKUP(K9781,Table!$A$2:$C$121,3,0)</f>
        <v>3</v>
      </c>
      <c r="O9781" s="13" t="str">
        <f>VLOOKUP(A9781,Table!$U$1:$V$230,2,0)</f>
        <v>Cubic</v>
      </c>
      <c r="P9781" s="1"/>
    </row>
    <row r="9782" spans="1:16">
      <c r="A9782" s="12">
        <v>225</v>
      </c>
      <c r="B9782" s="12">
        <v>640306</v>
      </c>
      <c r="C9782" s="12" t="s">
        <v>9818</v>
      </c>
      <c r="D9782" s="12" t="s">
        <v>10410</v>
      </c>
      <c r="E9782" s="17" t="s">
        <v>11641</v>
      </c>
      <c r="F9782" s="25" t="str">
        <f>LEFT(E9782,MIN(FIND({0,1,2,3,4,5,6,7,8,9},ASC(E9782)&amp;1234567890))-1)</f>
        <v>In</v>
      </c>
      <c r="G9782" s="25">
        <f t="shared" si="304"/>
        <v>2</v>
      </c>
      <c r="H9782" s="25">
        <f>VLOOKUP(F9782,Table!$A$2:$C$121,2,0)</f>
        <v>13</v>
      </c>
      <c r="I9782" s="26">
        <f>VLOOKUP(F9782,Table!$A$2:$C$121,3,0)</f>
        <v>5</v>
      </c>
      <c r="J9782" s="17" t="s">
        <v>539</v>
      </c>
      <c r="K9782" s="25" t="str">
        <f>LEFT(J9782,MIN(FIND({0,1,2,3,4,5,6,7,8,9},ASC(J9782)&amp;1234567890))-1)</f>
        <v>Pt</v>
      </c>
      <c r="L9782" s="25">
        <f t="shared" si="305"/>
        <v>1</v>
      </c>
      <c r="M9782" s="25">
        <f>VLOOKUP(K9782,Table!$A$2:$C$121,2,0)</f>
        <v>10</v>
      </c>
      <c r="N9782" s="26">
        <f>VLOOKUP(K9782,Table!$A$2:$C$121,3,0)</f>
        <v>6</v>
      </c>
      <c r="O9782" s="13" t="str">
        <f>VLOOKUP(A9782,Table!$U$1:$V$230,2,0)</f>
        <v>Cubic</v>
      </c>
      <c r="P9782" s="1"/>
    </row>
    <row r="9783" spans="1:16">
      <c r="A9783" s="12">
        <v>225</v>
      </c>
      <c r="B9783" s="12">
        <v>640660</v>
      </c>
      <c r="C9783" s="12" t="s">
        <v>9818</v>
      </c>
      <c r="D9783" s="12" t="s">
        <v>10411</v>
      </c>
      <c r="E9783" s="17" t="s">
        <v>11286</v>
      </c>
      <c r="F9783" s="25" t="str">
        <f>LEFT(E9783,MIN(FIND({0,1,2,3,4,5,6,7,8,9},ASC(E9783)&amp;1234567890))-1)</f>
        <v>In</v>
      </c>
      <c r="G9783" s="25">
        <f t="shared" si="304"/>
        <v>1</v>
      </c>
      <c r="H9783" s="25">
        <f>VLOOKUP(F9783,Table!$A$2:$C$121,2,0)</f>
        <v>13</v>
      </c>
      <c r="I9783" s="26">
        <f>VLOOKUP(F9783,Table!$A$2:$C$121,3,0)</f>
        <v>5</v>
      </c>
      <c r="J9783" s="17" t="s">
        <v>588</v>
      </c>
      <c r="K9783" s="25" t="str">
        <f>LEFT(J9783,MIN(FIND({0,1,2,3,4,5,6,7,8,9},ASC(J9783)&amp;1234567890))-1)</f>
        <v>Tl</v>
      </c>
      <c r="L9783" s="25">
        <f t="shared" si="305"/>
        <v>1</v>
      </c>
      <c r="M9783" s="25">
        <f>VLOOKUP(K9783,Table!$A$2:$C$121,2,0)</f>
        <v>13</v>
      </c>
      <c r="N9783" s="26">
        <f>VLOOKUP(K9783,Table!$A$2:$C$121,3,0)</f>
        <v>6</v>
      </c>
      <c r="O9783" s="13" t="str">
        <f>VLOOKUP(A9783,Table!$U$1:$V$230,2,0)</f>
        <v>Cubic</v>
      </c>
      <c r="P9783" s="1"/>
    </row>
    <row r="9784" spans="1:16">
      <c r="A9784" s="12">
        <v>225</v>
      </c>
      <c r="B9784" s="12">
        <v>640898</v>
      </c>
      <c r="C9784" s="12" t="s">
        <v>9818</v>
      </c>
      <c r="D9784" s="12" t="s">
        <v>10412</v>
      </c>
      <c r="E9784" s="17" t="s">
        <v>11726</v>
      </c>
      <c r="F9784" s="25" t="str">
        <f>LEFT(E9784,MIN(FIND({0,1,2,3,4,5,6,7,8,9},ASC(E9784)&amp;1234567890))-1)</f>
        <v>Ir</v>
      </c>
      <c r="G9784" s="25">
        <f t="shared" si="304"/>
        <v>2</v>
      </c>
      <c r="H9784" s="25">
        <f>VLOOKUP(F9784,Table!$A$2:$C$121,2,0)</f>
        <v>9</v>
      </c>
      <c r="I9784" s="26">
        <f>VLOOKUP(F9784,Table!$A$2:$C$121,3,0)</f>
        <v>6</v>
      </c>
      <c r="J9784" s="17" t="s">
        <v>11467</v>
      </c>
      <c r="K9784" s="25" t="str">
        <f>LEFT(J9784,MIN(FIND({0,1,2,3,4,5,6,7,8,9},ASC(J9784)&amp;1234567890))-1)</f>
        <v>P</v>
      </c>
      <c r="L9784" s="25">
        <f t="shared" si="305"/>
        <v>1</v>
      </c>
      <c r="M9784" s="25">
        <f>VLOOKUP(K9784,Table!$A$2:$C$121,2,0)</f>
        <v>15</v>
      </c>
      <c r="N9784" s="26">
        <f>VLOOKUP(K9784,Table!$A$2:$C$121,3,0)</f>
        <v>3</v>
      </c>
      <c r="O9784" s="13" t="str">
        <f>VLOOKUP(A9784,Table!$U$1:$V$230,2,0)</f>
        <v>Cubic</v>
      </c>
      <c r="P9784" s="1"/>
    </row>
    <row r="9785" spans="1:16">
      <c r="A9785" s="12">
        <v>225</v>
      </c>
      <c r="B9785" s="12">
        <v>640905</v>
      </c>
      <c r="C9785" s="12" t="s">
        <v>9818</v>
      </c>
      <c r="D9785" s="12" t="s">
        <v>10413</v>
      </c>
      <c r="E9785" s="17" t="s">
        <v>72</v>
      </c>
      <c r="F9785" s="25" t="str">
        <f>LEFT(E9785,MIN(FIND({0,1,2,3,4,5,6,7,8,9},ASC(E9785)&amp;1234567890))-1)</f>
        <v>Ir</v>
      </c>
      <c r="G9785" s="25">
        <f t="shared" si="304"/>
        <v>1</v>
      </c>
      <c r="H9785" s="25">
        <f>VLOOKUP(F9785,Table!$A$2:$C$121,2,0)</f>
        <v>9</v>
      </c>
      <c r="I9785" s="26">
        <f>VLOOKUP(F9785,Table!$A$2:$C$121,3,0)</f>
        <v>6</v>
      </c>
      <c r="J9785" s="17" t="s">
        <v>541</v>
      </c>
      <c r="K9785" s="25" t="str">
        <f>LEFT(J9785,MIN(FIND({0,1,2,3,4,5,6,7,8,9},ASC(J9785)&amp;1234567890))-1)</f>
        <v>Pd</v>
      </c>
      <c r="L9785" s="25">
        <f t="shared" si="305"/>
        <v>1</v>
      </c>
      <c r="M9785" s="25">
        <f>VLOOKUP(K9785,Table!$A$2:$C$121,2,0)</f>
        <v>10</v>
      </c>
      <c r="N9785" s="26">
        <f>VLOOKUP(K9785,Table!$A$2:$C$121,3,0)</f>
        <v>5</v>
      </c>
      <c r="O9785" s="13" t="str">
        <f>VLOOKUP(A9785,Table!$U$1:$V$230,2,0)</f>
        <v>Cubic</v>
      </c>
      <c r="P9785" s="1"/>
    </row>
    <row r="9786" spans="1:16">
      <c r="A9786" s="12">
        <v>225</v>
      </c>
      <c r="B9786" s="12">
        <v>640919</v>
      </c>
      <c r="C9786" s="12" t="s">
        <v>9818</v>
      </c>
      <c r="D9786" s="12" t="s">
        <v>10414</v>
      </c>
      <c r="E9786" s="17" t="s">
        <v>72</v>
      </c>
      <c r="F9786" s="25" t="str">
        <f>LEFT(E9786,MIN(FIND({0,1,2,3,4,5,6,7,8,9},ASC(E9786)&amp;1234567890))-1)</f>
        <v>Ir</v>
      </c>
      <c r="G9786" s="25">
        <f t="shared" si="304"/>
        <v>1</v>
      </c>
      <c r="H9786" s="25">
        <f>VLOOKUP(F9786,Table!$A$2:$C$121,2,0)</f>
        <v>9</v>
      </c>
      <c r="I9786" s="26">
        <f>VLOOKUP(F9786,Table!$A$2:$C$121,3,0)</f>
        <v>6</v>
      </c>
      <c r="J9786" s="17" t="s">
        <v>539</v>
      </c>
      <c r="K9786" s="25" t="str">
        <f>LEFT(J9786,MIN(FIND({0,1,2,3,4,5,6,7,8,9},ASC(J9786)&amp;1234567890))-1)</f>
        <v>Pt</v>
      </c>
      <c r="L9786" s="25">
        <f t="shared" si="305"/>
        <v>1</v>
      </c>
      <c r="M9786" s="25">
        <f>VLOOKUP(K9786,Table!$A$2:$C$121,2,0)</f>
        <v>10</v>
      </c>
      <c r="N9786" s="26">
        <f>VLOOKUP(K9786,Table!$A$2:$C$121,3,0)</f>
        <v>6</v>
      </c>
      <c r="O9786" s="13" t="str">
        <f>VLOOKUP(A9786,Table!$U$1:$V$230,2,0)</f>
        <v>Cubic</v>
      </c>
      <c r="P9786" s="1"/>
    </row>
    <row r="9787" spans="1:16">
      <c r="A9787" s="12">
        <v>225</v>
      </c>
      <c r="B9787" s="12">
        <v>640939</v>
      </c>
      <c r="C9787" s="12" t="s">
        <v>9818</v>
      </c>
      <c r="D9787" s="12" t="s">
        <v>10415</v>
      </c>
      <c r="E9787" s="17" t="s">
        <v>72</v>
      </c>
      <c r="F9787" s="25" t="str">
        <f>LEFT(E9787,MIN(FIND({0,1,2,3,4,5,6,7,8,9},ASC(E9787)&amp;1234567890))-1)</f>
        <v>Ir</v>
      </c>
      <c r="G9787" s="25">
        <f t="shared" si="304"/>
        <v>1</v>
      </c>
      <c r="H9787" s="25">
        <f>VLOOKUP(F9787,Table!$A$2:$C$121,2,0)</f>
        <v>9</v>
      </c>
      <c r="I9787" s="26">
        <f>VLOOKUP(F9787,Table!$A$2:$C$121,3,0)</f>
        <v>6</v>
      </c>
      <c r="J9787" s="17" t="s">
        <v>11294</v>
      </c>
      <c r="K9787" s="25" t="str">
        <f>LEFT(J9787,MIN(FIND({0,1,2,3,4,5,6,7,8,9},ASC(J9787)&amp;1234567890))-1)</f>
        <v>Rh</v>
      </c>
      <c r="L9787" s="25">
        <f t="shared" si="305"/>
        <v>1</v>
      </c>
      <c r="M9787" s="25">
        <f>VLOOKUP(K9787,Table!$A$2:$C$121,2,0)</f>
        <v>9</v>
      </c>
      <c r="N9787" s="26">
        <f>VLOOKUP(K9787,Table!$A$2:$C$121,3,0)</f>
        <v>5</v>
      </c>
      <c r="O9787" s="13" t="str">
        <f>VLOOKUP(A9787,Table!$U$1:$V$230,2,0)</f>
        <v>Cubic</v>
      </c>
      <c r="P9787" s="1"/>
    </row>
    <row r="9788" spans="1:16">
      <c r="A9788" s="12">
        <v>225</v>
      </c>
      <c r="B9788" s="12">
        <v>641054</v>
      </c>
      <c r="C9788" s="12" t="s">
        <v>9818</v>
      </c>
      <c r="D9788" s="12" t="s">
        <v>10416</v>
      </c>
      <c r="E9788" s="17" t="s">
        <v>72</v>
      </c>
      <c r="F9788" s="25" t="str">
        <f>LEFT(E9788,MIN(FIND({0,1,2,3,4,5,6,7,8,9},ASC(E9788)&amp;1234567890))-1)</f>
        <v>Ir</v>
      </c>
      <c r="G9788" s="25">
        <f t="shared" si="304"/>
        <v>1</v>
      </c>
      <c r="H9788" s="25">
        <f>VLOOKUP(F9788,Table!$A$2:$C$121,2,0)</f>
        <v>9</v>
      </c>
      <c r="I9788" s="26">
        <f>VLOOKUP(F9788,Table!$A$2:$C$121,3,0)</f>
        <v>6</v>
      </c>
      <c r="J9788" s="17" t="s">
        <v>11550</v>
      </c>
      <c r="K9788" s="25" t="str">
        <f>LEFT(J9788,MIN(FIND({0,1,2,3,4,5,6,7,8,9},ASC(J9788)&amp;1234567890))-1)</f>
        <v>Sn</v>
      </c>
      <c r="L9788" s="25">
        <f t="shared" si="305"/>
        <v>2</v>
      </c>
      <c r="M9788" s="25">
        <f>VLOOKUP(K9788,Table!$A$2:$C$121,2,0)</f>
        <v>14</v>
      </c>
      <c r="N9788" s="26">
        <f>VLOOKUP(K9788,Table!$A$2:$C$121,3,0)</f>
        <v>5</v>
      </c>
      <c r="O9788" s="13" t="str">
        <f>VLOOKUP(A9788,Table!$U$1:$V$230,2,0)</f>
        <v>Cubic</v>
      </c>
      <c r="P9788" s="1"/>
    </row>
    <row r="9789" spans="1:16">
      <c r="A9789" s="12">
        <v>225</v>
      </c>
      <c r="B9789" s="12">
        <v>642063</v>
      </c>
      <c r="C9789" s="12" t="s">
        <v>9818</v>
      </c>
      <c r="D9789" s="12" t="s">
        <v>10417</v>
      </c>
      <c r="E9789" s="17" t="s">
        <v>46</v>
      </c>
      <c r="F9789" s="25" t="str">
        <f>LEFT(E9789,MIN(FIND({0,1,2,3,4,5,6,7,8,9},ASC(E9789)&amp;1234567890))-1)</f>
        <v>La</v>
      </c>
      <c r="G9789" s="25">
        <f t="shared" si="304"/>
        <v>1</v>
      </c>
      <c r="H9789" s="25">
        <f>VLOOKUP(F9789,Table!$A$2:$C$121,2,0)</f>
        <v>3</v>
      </c>
      <c r="I9789" s="26">
        <f>VLOOKUP(F9789,Table!$A$2:$C$121,3,0)</f>
        <v>6</v>
      </c>
      <c r="J9789" s="17" t="s">
        <v>11363</v>
      </c>
      <c r="K9789" s="25" t="str">
        <f>LEFT(J9789,MIN(FIND({0,1,2,3,4,5,6,7,8,9},ASC(J9789)&amp;1234567890))-1)</f>
        <v>Th</v>
      </c>
      <c r="L9789" s="25">
        <f t="shared" si="305"/>
        <v>1</v>
      </c>
      <c r="M9789" s="25">
        <f>VLOOKUP(K9789,Table!$A$2:$C$121,2,0)</f>
        <v>3</v>
      </c>
      <c r="N9789" s="26">
        <f>VLOOKUP(K9789,Table!$A$2:$C$121,3,0)</f>
        <v>7</v>
      </c>
      <c r="O9789" s="13" t="str">
        <f>VLOOKUP(A9789,Table!$U$1:$V$230,2,0)</f>
        <v>Cubic</v>
      </c>
      <c r="P9789" s="1"/>
    </row>
    <row r="9790" spans="1:16">
      <c r="A9790" s="12">
        <v>225</v>
      </c>
      <c r="B9790" s="12">
        <v>642266</v>
      </c>
      <c r="C9790" s="12" t="s">
        <v>9818</v>
      </c>
      <c r="D9790" s="12" t="s">
        <v>10418</v>
      </c>
      <c r="E9790" s="17" t="s">
        <v>457</v>
      </c>
      <c r="F9790" s="25" t="str">
        <f>LEFT(E9790,MIN(FIND({0,1,2,3,4,5,6,7,8,9},ASC(E9790)&amp;1234567890))-1)</f>
        <v>Li</v>
      </c>
      <c r="G9790" s="25">
        <f t="shared" si="304"/>
        <v>1</v>
      </c>
      <c r="H9790" s="25">
        <f>VLOOKUP(F9790,Table!$A$2:$C$121,2,0)</f>
        <v>1</v>
      </c>
      <c r="I9790" s="26">
        <f>VLOOKUP(F9790,Table!$A$2:$C$121,3,0)</f>
        <v>2</v>
      </c>
      <c r="J9790" s="17" t="s">
        <v>11573</v>
      </c>
      <c r="K9790" s="25" t="str">
        <f>LEFT(J9790,MIN(FIND({0,1,2,3,4,5,6,7,8,9},ASC(J9790)&amp;1234567890))-1)</f>
        <v>Pd</v>
      </c>
      <c r="L9790" s="25">
        <f t="shared" si="305"/>
        <v>7</v>
      </c>
      <c r="M9790" s="25">
        <f>VLOOKUP(K9790,Table!$A$2:$C$121,2,0)</f>
        <v>10</v>
      </c>
      <c r="N9790" s="26">
        <f>VLOOKUP(K9790,Table!$A$2:$C$121,3,0)</f>
        <v>5</v>
      </c>
      <c r="O9790" s="13" t="str">
        <f>VLOOKUP(A9790,Table!$U$1:$V$230,2,0)</f>
        <v>Cubic</v>
      </c>
      <c r="P9790" s="1"/>
    </row>
    <row r="9791" spans="1:16">
      <c r="A9791" s="12">
        <v>225</v>
      </c>
      <c r="B9791" s="12">
        <v>642426</v>
      </c>
      <c r="C9791" s="12" t="s">
        <v>9818</v>
      </c>
      <c r="D9791" s="12" t="s">
        <v>10419</v>
      </c>
      <c r="E9791" s="17" t="s">
        <v>14445</v>
      </c>
      <c r="F9791" s="25" t="str">
        <f>LEFT(E9791,MIN(FIND({0,1,2,3,4,5,6,7,8,9},ASC(E9791)&amp;1234567890))-1)</f>
        <v>Lu</v>
      </c>
      <c r="G9791" s="25">
        <f t="shared" si="304"/>
        <v>6</v>
      </c>
      <c r="H9791" s="25">
        <f>VLOOKUP(F9791,Table!$A$2:$C$121,2,0)</f>
        <v>3</v>
      </c>
      <c r="I9791" s="26">
        <f>VLOOKUP(F9791,Table!$A$2:$C$121,3,0)</f>
        <v>6</v>
      </c>
      <c r="J9791" s="17" t="s">
        <v>14297</v>
      </c>
      <c r="K9791" s="25" t="str">
        <f>LEFT(J9791,MIN(FIND({0,1,2,3,4,5,6,7,8,9},ASC(J9791)&amp;1234567890))-1)</f>
        <v>Mn</v>
      </c>
      <c r="L9791" s="25">
        <f t="shared" si="305"/>
        <v>23</v>
      </c>
      <c r="M9791" s="25">
        <f>VLOOKUP(K9791,Table!$A$2:$C$121,2,0)</f>
        <v>7</v>
      </c>
      <c r="N9791" s="26">
        <f>VLOOKUP(K9791,Table!$A$2:$C$121,3,0)</f>
        <v>4</v>
      </c>
      <c r="O9791" s="13" t="str">
        <f>VLOOKUP(A9791,Table!$U$1:$V$230,2,0)</f>
        <v>Cubic</v>
      </c>
      <c r="P9791" s="1"/>
    </row>
    <row r="9792" spans="1:16">
      <c r="A9792" s="12">
        <v>225</v>
      </c>
      <c r="B9792" s="12">
        <v>642638</v>
      </c>
      <c r="C9792" s="12" t="s">
        <v>9818</v>
      </c>
      <c r="D9792" s="12" t="s">
        <v>10420</v>
      </c>
      <c r="E9792" s="17" t="s">
        <v>14445</v>
      </c>
      <c r="F9792" s="25" t="str">
        <f>LEFT(E9792,MIN(FIND({0,1,2,3,4,5,6,7,8,9},ASC(E9792)&amp;1234567890))-1)</f>
        <v>Lu</v>
      </c>
      <c r="G9792" s="25">
        <f t="shared" si="304"/>
        <v>6</v>
      </c>
      <c r="H9792" s="25">
        <f>VLOOKUP(F9792,Table!$A$2:$C$121,2,0)</f>
        <v>3</v>
      </c>
      <c r="I9792" s="26">
        <f>VLOOKUP(F9792,Table!$A$2:$C$121,3,0)</f>
        <v>6</v>
      </c>
      <c r="J9792" s="17" t="s">
        <v>14397</v>
      </c>
      <c r="K9792" s="25" t="str">
        <f>LEFT(J9792,MIN(FIND({0,1,2,3,4,5,6,7,8,9},ASC(J9792)&amp;1234567890))-1)</f>
        <v>Zn</v>
      </c>
      <c r="L9792" s="25">
        <f t="shared" si="305"/>
        <v>23</v>
      </c>
      <c r="M9792" s="25">
        <f>VLOOKUP(K9792,Table!$A$2:$C$121,2,0)</f>
        <v>12</v>
      </c>
      <c r="N9792" s="26">
        <f>VLOOKUP(K9792,Table!$A$2:$C$121,3,0)</f>
        <v>4</v>
      </c>
      <c r="O9792" s="13" t="str">
        <f>VLOOKUP(A9792,Table!$U$1:$V$230,2,0)</f>
        <v>Cubic</v>
      </c>
      <c r="P9792" s="1"/>
    </row>
    <row r="9793" spans="1:16">
      <c r="A9793" s="12">
        <v>225</v>
      </c>
      <c r="B9793" s="12">
        <v>642673</v>
      </c>
      <c r="C9793" s="12" t="s">
        <v>9818</v>
      </c>
      <c r="D9793" s="12" t="s">
        <v>10421</v>
      </c>
      <c r="E9793" s="17" t="s">
        <v>615</v>
      </c>
      <c r="F9793" s="25" t="str">
        <f>LEFT(E9793,MIN(FIND({0,1,2,3,4,5,6,7,8,9},ASC(E9793)&amp;1234567890))-1)</f>
        <v>Nd</v>
      </c>
      <c r="G9793" s="25">
        <f t="shared" si="304"/>
        <v>1</v>
      </c>
      <c r="H9793" s="25">
        <f>VLOOKUP(F9793,Table!$A$2:$C$121,2,0)</f>
        <v>3</v>
      </c>
      <c r="I9793" s="26">
        <f>VLOOKUP(F9793,Table!$A$2:$C$121,3,0)</f>
        <v>6</v>
      </c>
      <c r="J9793" s="17" t="s">
        <v>12830</v>
      </c>
      <c r="K9793" s="25" t="str">
        <f>LEFT(J9793,MIN(FIND({0,1,2,3,4,5,6,7,8,9},ASC(J9793)&amp;1234567890))-1)</f>
        <v>Mg</v>
      </c>
      <c r="L9793" s="25">
        <f t="shared" si="305"/>
        <v>3</v>
      </c>
      <c r="M9793" s="25">
        <f>VLOOKUP(K9793,Table!$A$2:$C$121,2,0)</f>
        <v>2</v>
      </c>
      <c r="N9793" s="26">
        <f>VLOOKUP(K9793,Table!$A$2:$C$121,3,0)</f>
        <v>3</v>
      </c>
      <c r="O9793" s="13" t="str">
        <f>VLOOKUP(A9793,Table!$U$1:$V$230,2,0)</f>
        <v>Cubic</v>
      </c>
      <c r="P9793" s="1"/>
    </row>
    <row r="9794" spans="1:16">
      <c r="A9794" s="12">
        <v>225</v>
      </c>
      <c r="B9794" s="12">
        <v>642763</v>
      </c>
      <c r="C9794" s="12" t="s">
        <v>9818</v>
      </c>
      <c r="D9794" s="12" t="s">
        <v>10422</v>
      </c>
      <c r="E9794" s="17" t="s">
        <v>11332</v>
      </c>
      <c r="F9794" s="25" t="str">
        <f>LEFT(E9794,MIN(FIND({0,1,2,3,4,5,6,7,8,9},ASC(E9794)&amp;1234567890))-1)</f>
        <v>Pr</v>
      </c>
      <c r="G9794" s="25">
        <f t="shared" ref="G9794:G9857" si="306">IF(SUBSTITUTE(E9794,F9794,"")="",1,SUBSTITUTE(E9794,F9794,""))*1</f>
        <v>1</v>
      </c>
      <c r="H9794" s="25">
        <f>VLOOKUP(F9794,Table!$A$2:$C$121,2,0)</f>
        <v>3</v>
      </c>
      <c r="I9794" s="26">
        <f>VLOOKUP(F9794,Table!$A$2:$C$121,3,0)</f>
        <v>6</v>
      </c>
      <c r="J9794" s="17" t="s">
        <v>12830</v>
      </c>
      <c r="K9794" s="25" t="str">
        <f>LEFT(J9794,MIN(FIND({0,1,2,3,4,5,6,7,8,9},ASC(J9794)&amp;1234567890))-1)</f>
        <v>Mg</v>
      </c>
      <c r="L9794" s="25">
        <f t="shared" ref="L9794:L9857" si="307">IF(SUBSTITUTE(J9794,K9794,"")="",1,SUBSTITUTE(J9794,K9794,""))*1</f>
        <v>3</v>
      </c>
      <c r="M9794" s="25">
        <f>VLOOKUP(K9794,Table!$A$2:$C$121,2,0)</f>
        <v>2</v>
      </c>
      <c r="N9794" s="26">
        <f>VLOOKUP(K9794,Table!$A$2:$C$121,3,0)</f>
        <v>3</v>
      </c>
      <c r="O9794" s="13" t="str">
        <f>VLOOKUP(A9794,Table!$U$1:$V$230,2,0)</f>
        <v>Cubic</v>
      </c>
      <c r="P9794" s="1"/>
    </row>
    <row r="9795" spans="1:16">
      <c r="A9795" s="12">
        <v>225</v>
      </c>
      <c r="B9795" s="12">
        <v>642837</v>
      </c>
      <c r="C9795" s="12" t="s">
        <v>9818</v>
      </c>
      <c r="D9795" s="12" t="s">
        <v>10423</v>
      </c>
      <c r="E9795" s="17" t="s">
        <v>590</v>
      </c>
      <c r="F9795" s="25" t="str">
        <f>LEFT(E9795,MIN(FIND({0,1,2,3,4,5,6,7,8,9},ASC(E9795)&amp;1234567890))-1)</f>
        <v>Sm</v>
      </c>
      <c r="G9795" s="25">
        <f t="shared" si="306"/>
        <v>1</v>
      </c>
      <c r="H9795" s="25">
        <f>VLOOKUP(F9795,Table!$A$2:$C$121,2,0)</f>
        <v>3</v>
      </c>
      <c r="I9795" s="26">
        <f>VLOOKUP(F9795,Table!$A$2:$C$121,3,0)</f>
        <v>6</v>
      </c>
      <c r="J9795" s="17" t="s">
        <v>12830</v>
      </c>
      <c r="K9795" s="25" t="str">
        <f>LEFT(J9795,MIN(FIND({0,1,2,3,4,5,6,7,8,9},ASC(J9795)&amp;1234567890))-1)</f>
        <v>Mg</v>
      </c>
      <c r="L9795" s="25">
        <f t="shared" si="307"/>
        <v>3</v>
      </c>
      <c r="M9795" s="25">
        <f>VLOOKUP(K9795,Table!$A$2:$C$121,2,0)</f>
        <v>2</v>
      </c>
      <c r="N9795" s="26">
        <f>VLOOKUP(K9795,Table!$A$2:$C$121,3,0)</f>
        <v>3</v>
      </c>
      <c r="O9795" s="13" t="str">
        <f>VLOOKUP(A9795,Table!$U$1:$V$230,2,0)</f>
        <v>Cubic</v>
      </c>
      <c r="P9795" s="1"/>
    </row>
    <row r="9796" spans="1:16">
      <c r="A9796" s="12">
        <v>225</v>
      </c>
      <c r="B9796" s="12">
        <v>642886</v>
      </c>
      <c r="C9796" s="12" t="s">
        <v>9818</v>
      </c>
      <c r="D9796" s="12" t="s">
        <v>10424</v>
      </c>
      <c r="E9796" s="17" t="s">
        <v>12796</v>
      </c>
      <c r="F9796" s="25" t="str">
        <f>LEFT(E9796,MIN(FIND({0,1,2,3,4,5,6,7,8,9},ASC(E9796)&amp;1234567890))-1)</f>
        <v>Mg</v>
      </c>
      <c r="G9796" s="25">
        <f t="shared" si="306"/>
        <v>23</v>
      </c>
      <c r="H9796" s="25">
        <f>VLOOKUP(F9796,Table!$A$2:$C$121,2,0)</f>
        <v>2</v>
      </c>
      <c r="I9796" s="26">
        <f>VLOOKUP(F9796,Table!$A$2:$C$121,3,0)</f>
        <v>3</v>
      </c>
      <c r="J9796" s="17" t="s">
        <v>11865</v>
      </c>
      <c r="K9796" s="25" t="str">
        <f>LEFT(J9796,MIN(FIND({0,1,2,3,4,5,6,7,8,9},ASC(J9796)&amp;1234567890))-1)</f>
        <v>Th</v>
      </c>
      <c r="L9796" s="25">
        <f t="shared" si="307"/>
        <v>6</v>
      </c>
      <c r="M9796" s="25">
        <f>VLOOKUP(K9796,Table!$A$2:$C$121,2,0)</f>
        <v>3</v>
      </c>
      <c r="N9796" s="26">
        <f>VLOOKUP(K9796,Table!$A$2:$C$121,3,0)</f>
        <v>7</v>
      </c>
      <c r="O9796" s="13" t="str">
        <f>VLOOKUP(A9796,Table!$U$1:$V$230,2,0)</f>
        <v>Cubic</v>
      </c>
      <c r="P9796" s="1"/>
    </row>
    <row r="9797" spans="1:16">
      <c r="A9797" s="12">
        <v>225</v>
      </c>
      <c r="B9797" s="12">
        <v>643336</v>
      </c>
      <c r="C9797" s="12" t="s">
        <v>9818</v>
      </c>
      <c r="D9797" s="12" t="s">
        <v>10425</v>
      </c>
      <c r="E9797" s="17" t="s">
        <v>14448</v>
      </c>
      <c r="F9797" s="25" t="str">
        <f>LEFT(E9797,MIN(FIND({0,1,2,3,4,5,6,7,8,9},ASC(E9797)&amp;1234567890))-1)</f>
        <v>Mn</v>
      </c>
      <c r="G9797" s="25">
        <f t="shared" si="306"/>
        <v>2.4159999999999999</v>
      </c>
      <c r="H9797" s="25">
        <f>VLOOKUP(F9797,Table!$A$2:$C$121,2,0)</f>
        <v>7</v>
      </c>
      <c r="I9797" s="26">
        <f>VLOOKUP(F9797,Table!$A$2:$C$121,3,0)</f>
        <v>4</v>
      </c>
      <c r="J9797" s="17" t="s">
        <v>14449</v>
      </c>
      <c r="K9797" s="25" t="str">
        <f>LEFT(J9797,MIN(FIND({0,1,2,3,4,5,6,7,8,9},ASC(J9797)&amp;1234567890))-1)</f>
        <v>Pr</v>
      </c>
      <c r="L9797" s="25">
        <f t="shared" si="307"/>
        <v>1.2090000000000001</v>
      </c>
      <c r="M9797" s="25">
        <f>VLOOKUP(K9797,Table!$A$2:$C$121,2,0)</f>
        <v>3</v>
      </c>
      <c r="N9797" s="26">
        <f>VLOOKUP(K9797,Table!$A$2:$C$121,3,0)</f>
        <v>6</v>
      </c>
      <c r="O9797" s="13" t="str">
        <f>VLOOKUP(A9797,Table!$U$1:$V$230,2,0)</f>
        <v>Cubic</v>
      </c>
      <c r="P9797" s="1"/>
    </row>
    <row r="9798" spans="1:16">
      <c r="A9798" s="12">
        <v>225</v>
      </c>
      <c r="B9798" s="12">
        <v>643337</v>
      </c>
      <c r="C9798" s="12" t="s">
        <v>9818</v>
      </c>
      <c r="D9798" s="12" t="s">
        <v>10426</v>
      </c>
      <c r="E9798" s="17" t="s">
        <v>14297</v>
      </c>
      <c r="F9798" s="25" t="str">
        <f>LEFT(E9798,MIN(FIND({0,1,2,3,4,5,6,7,8,9},ASC(E9798)&amp;1234567890))-1)</f>
        <v>Mn</v>
      </c>
      <c r="G9798" s="25">
        <f t="shared" si="306"/>
        <v>23</v>
      </c>
      <c r="H9798" s="25">
        <f>VLOOKUP(F9798,Table!$A$2:$C$121,2,0)</f>
        <v>7</v>
      </c>
      <c r="I9798" s="26">
        <f>VLOOKUP(F9798,Table!$A$2:$C$121,3,0)</f>
        <v>4</v>
      </c>
      <c r="J9798" s="17" t="s">
        <v>14450</v>
      </c>
      <c r="K9798" s="25" t="str">
        <f>LEFT(J9798,MIN(FIND({0,1,2,3,4,5,6,7,8,9},ASC(J9798)&amp;1234567890))-1)</f>
        <v>Pr</v>
      </c>
      <c r="L9798" s="25">
        <f t="shared" si="307"/>
        <v>6</v>
      </c>
      <c r="M9798" s="25">
        <f>VLOOKUP(K9798,Table!$A$2:$C$121,2,0)</f>
        <v>3</v>
      </c>
      <c r="N9798" s="26">
        <f>VLOOKUP(K9798,Table!$A$2:$C$121,3,0)</f>
        <v>6</v>
      </c>
      <c r="O9798" s="13" t="str">
        <f>VLOOKUP(A9798,Table!$U$1:$V$230,2,0)</f>
        <v>Cubic</v>
      </c>
      <c r="P9798" s="1"/>
    </row>
    <row r="9799" spans="1:16">
      <c r="A9799" s="12">
        <v>225</v>
      </c>
      <c r="B9799" s="12">
        <v>643371</v>
      </c>
      <c r="C9799" s="12" t="s">
        <v>9818</v>
      </c>
      <c r="D9799" s="12" t="s">
        <v>10427</v>
      </c>
      <c r="E9799" s="17" t="s">
        <v>14451</v>
      </c>
      <c r="F9799" s="25" t="str">
        <f>LEFT(E9799,MIN(FIND({0,1,2,3,4,5,6,7,8,9},ASC(E9799)&amp;1234567890))-1)</f>
        <v>Mn</v>
      </c>
      <c r="G9799" s="25">
        <f t="shared" si="306"/>
        <v>1.48</v>
      </c>
      <c r="H9799" s="25">
        <f>VLOOKUP(F9799,Table!$A$2:$C$121,2,0)</f>
        <v>7</v>
      </c>
      <c r="I9799" s="26">
        <f>VLOOKUP(F9799,Table!$A$2:$C$121,3,0)</f>
        <v>4</v>
      </c>
      <c r="J9799" s="17" t="s">
        <v>14452</v>
      </c>
      <c r="K9799" s="25" t="str">
        <f>LEFT(J9799,MIN(FIND({0,1,2,3,4,5,6,7,8,9},ASC(J9799)&amp;1234567890))-1)</f>
        <v>Pt</v>
      </c>
      <c r="L9799" s="25">
        <f t="shared" si="307"/>
        <v>2.52</v>
      </c>
      <c r="M9799" s="25">
        <f>VLOOKUP(K9799,Table!$A$2:$C$121,2,0)</f>
        <v>10</v>
      </c>
      <c r="N9799" s="26">
        <f>VLOOKUP(K9799,Table!$A$2:$C$121,3,0)</f>
        <v>6</v>
      </c>
      <c r="O9799" s="13" t="str">
        <f>VLOOKUP(A9799,Table!$U$1:$V$230,2,0)</f>
        <v>Cubic</v>
      </c>
      <c r="P9799" s="1"/>
    </row>
    <row r="9800" spans="1:16">
      <c r="A9800" s="12">
        <v>225</v>
      </c>
      <c r="B9800" s="12">
        <v>643714</v>
      </c>
      <c r="C9800" s="12" t="s">
        <v>9818</v>
      </c>
      <c r="D9800" s="12" t="s">
        <v>10428</v>
      </c>
      <c r="E9800" s="17" t="s">
        <v>14297</v>
      </c>
      <c r="F9800" s="25" t="str">
        <f>LEFT(E9800,MIN(FIND({0,1,2,3,4,5,6,7,8,9},ASC(E9800)&amp;1234567890))-1)</f>
        <v>Mn</v>
      </c>
      <c r="G9800" s="25">
        <f t="shared" si="306"/>
        <v>23</v>
      </c>
      <c r="H9800" s="25">
        <f>VLOOKUP(F9800,Table!$A$2:$C$121,2,0)</f>
        <v>7</v>
      </c>
      <c r="I9800" s="26">
        <f>VLOOKUP(F9800,Table!$A$2:$C$121,3,0)</f>
        <v>4</v>
      </c>
      <c r="J9800" s="17" t="s">
        <v>11760</v>
      </c>
      <c r="K9800" s="25" t="str">
        <f>LEFT(J9800,MIN(FIND({0,1,2,3,4,5,6,7,8,9},ASC(J9800)&amp;1234567890))-1)</f>
        <v>Sm</v>
      </c>
      <c r="L9800" s="25">
        <f t="shared" si="307"/>
        <v>6</v>
      </c>
      <c r="M9800" s="25">
        <f>VLOOKUP(K9800,Table!$A$2:$C$121,2,0)</f>
        <v>3</v>
      </c>
      <c r="N9800" s="26">
        <f>VLOOKUP(K9800,Table!$A$2:$C$121,3,0)</f>
        <v>6</v>
      </c>
      <c r="O9800" s="13" t="str">
        <f>VLOOKUP(A9800,Table!$U$1:$V$230,2,0)</f>
        <v>Cubic</v>
      </c>
      <c r="P9800" s="1"/>
    </row>
    <row r="9801" spans="1:16">
      <c r="A9801" s="12">
        <v>225</v>
      </c>
      <c r="B9801" s="12">
        <v>643766</v>
      </c>
      <c r="C9801" s="12" t="s">
        <v>9818</v>
      </c>
      <c r="D9801" s="12" t="s">
        <v>10429</v>
      </c>
      <c r="E9801" s="17" t="s">
        <v>14297</v>
      </c>
      <c r="F9801" s="25" t="str">
        <f>LEFT(E9801,MIN(FIND({0,1,2,3,4,5,6,7,8,9},ASC(E9801)&amp;1234567890))-1)</f>
        <v>Mn</v>
      </c>
      <c r="G9801" s="25">
        <f t="shared" si="306"/>
        <v>23</v>
      </c>
      <c r="H9801" s="25">
        <f>VLOOKUP(F9801,Table!$A$2:$C$121,2,0)</f>
        <v>7</v>
      </c>
      <c r="I9801" s="26">
        <f>VLOOKUP(F9801,Table!$A$2:$C$121,3,0)</f>
        <v>4</v>
      </c>
      <c r="J9801" s="17" t="s">
        <v>52</v>
      </c>
      <c r="K9801" s="25" t="str">
        <f>LEFT(J9801,MIN(FIND({0,1,2,3,4,5,6,7,8,9},ASC(J9801)&amp;1234567890))-1)</f>
        <v>Tb</v>
      </c>
      <c r="L9801" s="25">
        <f t="shared" si="307"/>
        <v>6</v>
      </c>
      <c r="M9801" s="25">
        <f>VLOOKUP(K9801,Table!$A$2:$C$121,2,0)</f>
        <v>3</v>
      </c>
      <c r="N9801" s="26">
        <f>VLOOKUP(K9801,Table!$A$2:$C$121,3,0)</f>
        <v>6</v>
      </c>
      <c r="O9801" s="13" t="str">
        <f>VLOOKUP(A9801,Table!$U$1:$V$230,2,0)</f>
        <v>Cubic</v>
      </c>
      <c r="P9801" s="1"/>
    </row>
    <row r="9802" spans="1:16">
      <c r="A9802" s="12">
        <v>225</v>
      </c>
      <c r="B9802" s="12">
        <v>643920</v>
      </c>
      <c r="C9802" s="12" t="s">
        <v>9818</v>
      </c>
      <c r="D9802" s="12" t="s">
        <v>10430</v>
      </c>
      <c r="E9802" s="17" t="s">
        <v>14297</v>
      </c>
      <c r="F9802" s="25" t="str">
        <f>LEFT(E9802,MIN(FIND({0,1,2,3,4,5,6,7,8,9},ASC(E9802)&amp;1234567890))-1)</f>
        <v>Mn</v>
      </c>
      <c r="G9802" s="25">
        <f t="shared" si="306"/>
        <v>23</v>
      </c>
      <c r="H9802" s="25">
        <f>VLOOKUP(F9802,Table!$A$2:$C$121,2,0)</f>
        <v>7</v>
      </c>
      <c r="I9802" s="26">
        <f>VLOOKUP(F9802,Table!$A$2:$C$121,3,0)</f>
        <v>4</v>
      </c>
      <c r="J9802" s="17" t="s">
        <v>401</v>
      </c>
      <c r="K9802" s="25" t="str">
        <f>LEFT(J9802,MIN(FIND({0,1,2,3,4,5,6,7,8,9},ASC(J9802)&amp;1234567890))-1)</f>
        <v>Yb</v>
      </c>
      <c r="L9802" s="25">
        <f t="shared" si="307"/>
        <v>6</v>
      </c>
      <c r="M9802" s="25">
        <f>VLOOKUP(K9802,Table!$A$2:$C$121,2,0)</f>
        <v>3</v>
      </c>
      <c r="N9802" s="26">
        <f>VLOOKUP(K9802,Table!$A$2:$C$121,3,0)</f>
        <v>6</v>
      </c>
      <c r="O9802" s="13" t="str">
        <f>VLOOKUP(A9802,Table!$U$1:$V$230,2,0)</f>
        <v>Cubic</v>
      </c>
      <c r="P9802" s="1"/>
    </row>
    <row r="9803" spans="1:16">
      <c r="A9803" s="12">
        <v>225</v>
      </c>
      <c r="B9803" s="12">
        <v>644059</v>
      </c>
      <c r="C9803" s="12" t="s">
        <v>9818</v>
      </c>
      <c r="D9803" s="12" t="s">
        <v>10431</v>
      </c>
      <c r="E9803" s="17" t="s">
        <v>14453</v>
      </c>
      <c r="F9803" s="25" t="str">
        <f>LEFT(E9803,MIN(FIND({0,1,2,3,4,5,6,7,8,9},ASC(E9803)&amp;1234567890))-1)</f>
        <v>Mo</v>
      </c>
      <c r="G9803" s="25">
        <f t="shared" si="306"/>
        <v>2.25</v>
      </c>
      <c r="H9803" s="25">
        <f>VLOOKUP(F9803,Table!$A$2:$C$121,2,0)</f>
        <v>6</v>
      </c>
      <c r="I9803" s="26">
        <f>VLOOKUP(F9803,Table!$A$2:$C$121,3,0)</f>
        <v>5</v>
      </c>
      <c r="J9803" s="17" t="s">
        <v>371</v>
      </c>
      <c r="K9803" s="25" t="str">
        <f>LEFT(J9803,MIN(FIND({0,1,2,3,4,5,6,7,8,9},ASC(J9803)&amp;1234567890))-1)</f>
        <v>O</v>
      </c>
      <c r="L9803" s="25">
        <f t="shared" si="307"/>
        <v>1</v>
      </c>
      <c r="M9803" s="25">
        <f>VLOOKUP(K9803,Table!$A$2:$C$121,2,0)</f>
        <v>16</v>
      </c>
      <c r="N9803" s="26">
        <f>VLOOKUP(K9803,Table!$A$2:$C$121,3,0)</f>
        <v>2</v>
      </c>
      <c r="O9803" s="13" t="str">
        <f>VLOOKUP(A9803,Table!$U$1:$V$230,2,0)</f>
        <v>Cubic</v>
      </c>
      <c r="P9803" s="1"/>
    </row>
    <row r="9804" spans="1:16">
      <c r="A9804" s="12">
        <v>225</v>
      </c>
      <c r="B9804" s="12">
        <v>644134</v>
      </c>
      <c r="C9804" s="12" t="s">
        <v>9818</v>
      </c>
      <c r="D9804" s="12" t="s">
        <v>10432</v>
      </c>
      <c r="E9804" s="17" t="s">
        <v>14454</v>
      </c>
      <c r="F9804" s="25" t="str">
        <f>LEFT(E9804,MIN(FIND({0,1,2,3,4,5,6,7,8,9},ASC(E9804)&amp;1234567890))-1)</f>
        <v>Mo</v>
      </c>
      <c r="G9804" s="25">
        <f t="shared" si="306"/>
        <v>0.72</v>
      </c>
      <c r="H9804" s="25">
        <f>VLOOKUP(F9804,Table!$A$2:$C$121,2,0)</f>
        <v>6</v>
      </c>
      <c r="I9804" s="26">
        <f>VLOOKUP(F9804,Table!$A$2:$C$121,3,0)</f>
        <v>5</v>
      </c>
      <c r="J9804" s="17" t="s">
        <v>14455</v>
      </c>
      <c r="K9804" s="25" t="str">
        <f>LEFT(J9804,MIN(FIND({0,1,2,3,4,5,6,7,8,9},ASC(J9804)&amp;1234567890))-1)</f>
        <v>Pd</v>
      </c>
      <c r="L9804" s="25">
        <f t="shared" si="307"/>
        <v>3.28</v>
      </c>
      <c r="M9804" s="25">
        <f>VLOOKUP(K9804,Table!$A$2:$C$121,2,0)</f>
        <v>10</v>
      </c>
      <c r="N9804" s="26">
        <f>VLOOKUP(K9804,Table!$A$2:$C$121,3,0)</f>
        <v>5</v>
      </c>
      <c r="O9804" s="13" t="str">
        <f>VLOOKUP(A9804,Table!$U$1:$V$230,2,0)</f>
        <v>Cubic</v>
      </c>
      <c r="P9804" s="1"/>
    </row>
    <row r="9805" spans="1:16">
      <c r="A9805" s="12">
        <v>225</v>
      </c>
      <c r="B9805" s="12">
        <v>644500</v>
      </c>
      <c r="C9805" s="12" t="s">
        <v>9818</v>
      </c>
      <c r="D9805" s="12" t="s">
        <v>10433</v>
      </c>
      <c r="E9805" s="17" t="s">
        <v>393</v>
      </c>
      <c r="F9805" s="25" t="str">
        <f>LEFT(E9805,MIN(FIND({0,1,2,3,4,5,6,7,8,9},ASC(E9805)&amp;1234567890))-1)</f>
        <v>Mo</v>
      </c>
      <c r="G9805" s="25">
        <f t="shared" si="306"/>
        <v>1</v>
      </c>
      <c r="H9805" s="25">
        <f>VLOOKUP(F9805,Table!$A$2:$C$121,2,0)</f>
        <v>6</v>
      </c>
      <c r="I9805" s="26">
        <f>VLOOKUP(F9805,Table!$A$2:$C$121,3,0)</f>
        <v>5</v>
      </c>
      <c r="J9805" s="17" t="s">
        <v>11500</v>
      </c>
      <c r="K9805" s="25" t="str">
        <f>LEFT(J9805,MIN(FIND({0,1,2,3,4,5,6,7,8,9},ASC(J9805)&amp;1234567890))-1)</f>
        <v>Zn</v>
      </c>
      <c r="L9805" s="25">
        <f t="shared" si="307"/>
        <v>7</v>
      </c>
      <c r="M9805" s="25">
        <f>VLOOKUP(K9805,Table!$A$2:$C$121,2,0)</f>
        <v>12</v>
      </c>
      <c r="N9805" s="26">
        <f>VLOOKUP(K9805,Table!$A$2:$C$121,3,0)</f>
        <v>4</v>
      </c>
      <c r="O9805" s="13" t="str">
        <f>VLOOKUP(A9805,Table!$U$1:$V$230,2,0)</f>
        <v>Cubic</v>
      </c>
      <c r="P9805" s="1"/>
    </row>
    <row r="9806" spans="1:16">
      <c r="A9806" s="12">
        <v>225</v>
      </c>
      <c r="B9806" s="12">
        <v>644621</v>
      </c>
      <c r="C9806" s="12" t="s">
        <v>9818</v>
      </c>
      <c r="D9806" s="12" t="s">
        <v>10434</v>
      </c>
      <c r="E9806" s="17" t="s">
        <v>11640</v>
      </c>
      <c r="F9806" s="25" t="str">
        <f>LEFT(E9806,MIN(FIND({0,1,2,3,4,5,6,7,8,9},ASC(E9806)&amp;1234567890))-1)</f>
        <v>Pa</v>
      </c>
      <c r="G9806" s="25">
        <f t="shared" si="306"/>
        <v>1</v>
      </c>
      <c r="H9806" s="25">
        <f>VLOOKUP(F9806,Table!$A$2:$C$121,2,0)</f>
        <v>3</v>
      </c>
      <c r="I9806" s="26">
        <f>VLOOKUP(F9806,Table!$A$2:$C$121,3,0)</f>
        <v>7</v>
      </c>
      <c r="J9806" s="17" t="s">
        <v>68</v>
      </c>
      <c r="K9806" s="25" t="str">
        <f>LEFT(J9806,MIN(FIND({0,1,2,3,4,5,6,7,8,9},ASC(J9806)&amp;1234567890))-1)</f>
        <v>N</v>
      </c>
      <c r="L9806" s="25">
        <f t="shared" si="307"/>
        <v>1</v>
      </c>
      <c r="M9806" s="25">
        <f>VLOOKUP(K9806,Table!$A$2:$C$121,2,0)</f>
        <v>15</v>
      </c>
      <c r="N9806" s="26">
        <f>VLOOKUP(K9806,Table!$A$2:$C$121,3,0)</f>
        <v>2</v>
      </c>
      <c r="O9806" s="13" t="str">
        <f>VLOOKUP(A9806,Table!$U$1:$V$230,2,0)</f>
        <v>Cubic</v>
      </c>
      <c r="P9806" s="1"/>
    </row>
    <row r="9807" spans="1:16">
      <c r="A9807" s="12">
        <v>225</v>
      </c>
      <c r="B9807" s="12">
        <v>644722</v>
      </c>
      <c r="C9807" s="12" t="s">
        <v>9818</v>
      </c>
      <c r="D9807" s="12" t="s">
        <v>10435</v>
      </c>
      <c r="E9807" s="17" t="s">
        <v>14456</v>
      </c>
      <c r="F9807" s="25" t="str">
        <f>LEFT(E9807,MIN(FIND({0,1,2,3,4,5,6,7,8,9},ASC(E9807)&amp;1234567890))-1)</f>
        <v>Ta</v>
      </c>
      <c r="G9807" s="25">
        <f t="shared" si="306"/>
        <v>0.83</v>
      </c>
      <c r="H9807" s="25">
        <f>VLOOKUP(F9807,Table!$A$2:$C$121,2,0)</f>
        <v>5</v>
      </c>
      <c r="I9807" s="26">
        <f>VLOOKUP(F9807,Table!$A$2:$C$121,3,0)</f>
        <v>6</v>
      </c>
      <c r="J9807" s="17" t="s">
        <v>68</v>
      </c>
      <c r="K9807" s="25" t="str">
        <f>LEFT(J9807,MIN(FIND({0,1,2,3,4,5,6,7,8,9},ASC(J9807)&amp;1234567890))-1)</f>
        <v>N</v>
      </c>
      <c r="L9807" s="25">
        <f t="shared" si="307"/>
        <v>1</v>
      </c>
      <c r="M9807" s="25">
        <f>VLOOKUP(K9807,Table!$A$2:$C$121,2,0)</f>
        <v>15</v>
      </c>
      <c r="N9807" s="26">
        <f>VLOOKUP(K9807,Table!$A$2:$C$121,3,0)</f>
        <v>2</v>
      </c>
      <c r="O9807" s="13" t="str">
        <f>VLOOKUP(A9807,Table!$U$1:$V$230,2,0)</f>
        <v>Cubic</v>
      </c>
      <c r="P9807" s="1"/>
    </row>
    <row r="9808" spans="1:16">
      <c r="A9808" s="12">
        <v>225</v>
      </c>
      <c r="B9808" s="12">
        <v>644739</v>
      </c>
      <c r="C9808" s="12" t="s">
        <v>9818</v>
      </c>
      <c r="D9808" s="12" t="s">
        <v>10436</v>
      </c>
      <c r="E9808" s="17" t="s">
        <v>14457</v>
      </c>
      <c r="F9808" s="25" t="str">
        <f>LEFT(E9808,MIN(FIND({0,1,2,3,4,5,6,7,8,9},ASC(E9808)&amp;1234567890))-1)</f>
        <v>Tc</v>
      </c>
      <c r="G9808" s="25">
        <f t="shared" si="306"/>
        <v>4</v>
      </c>
      <c r="H9808" s="25">
        <f>VLOOKUP(F9808,Table!$A$2:$C$121,2,0)</f>
        <v>7</v>
      </c>
      <c r="I9808" s="26">
        <f>VLOOKUP(F9808,Table!$A$2:$C$121,3,0)</f>
        <v>5</v>
      </c>
      <c r="J9808" s="17" t="s">
        <v>11411</v>
      </c>
      <c r="K9808" s="25" t="str">
        <f>LEFT(J9808,MIN(FIND({0,1,2,3,4,5,6,7,8,9},ASC(J9808)&amp;1234567890))-1)</f>
        <v>N</v>
      </c>
      <c r="L9808" s="25">
        <f t="shared" si="307"/>
        <v>3</v>
      </c>
      <c r="M9808" s="25">
        <f>VLOOKUP(K9808,Table!$A$2:$C$121,2,0)</f>
        <v>15</v>
      </c>
      <c r="N9808" s="26">
        <f>VLOOKUP(K9808,Table!$A$2:$C$121,3,0)</f>
        <v>2</v>
      </c>
      <c r="O9808" s="13" t="str">
        <f>VLOOKUP(A9808,Table!$U$1:$V$230,2,0)</f>
        <v>Cubic</v>
      </c>
      <c r="P9808" s="1"/>
    </row>
    <row r="9809" spans="1:16">
      <c r="A9809" s="12">
        <v>225</v>
      </c>
      <c r="B9809" s="12">
        <v>644864</v>
      </c>
      <c r="C9809" s="12" t="s">
        <v>9818</v>
      </c>
      <c r="D9809" s="12" t="s">
        <v>10437</v>
      </c>
      <c r="E9809" s="17" t="s">
        <v>334</v>
      </c>
      <c r="F9809" s="25" t="str">
        <f>LEFT(E9809,MIN(FIND({0,1,2,3,4,5,6,7,8,9},ASC(E9809)&amp;1234567890))-1)</f>
        <v>V</v>
      </c>
      <c r="G9809" s="25">
        <f t="shared" si="306"/>
        <v>1</v>
      </c>
      <c r="H9809" s="25">
        <f>VLOOKUP(F9809,Table!$A$2:$C$121,2,0)</f>
        <v>5</v>
      </c>
      <c r="I9809" s="26">
        <f>VLOOKUP(F9809,Table!$A$2:$C$121,3,0)</f>
        <v>4</v>
      </c>
      <c r="J9809" s="17" t="s">
        <v>14458</v>
      </c>
      <c r="K9809" s="25" t="str">
        <f>LEFT(J9809,MIN(FIND({0,1,2,3,4,5,6,7,8,9},ASC(J9809)&amp;1234567890))-1)</f>
        <v>N</v>
      </c>
      <c r="L9809" s="25">
        <f t="shared" si="307"/>
        <v>0.88</v>
      </c>
      <c r="M9809" s="25">
        <f>VLOOKUP(K9809,Table!$A$2:$C$121,2,0)</f>
        <v>15</v>
      </c>
      <c r="N9809" s="26">
        <f>VLOOKUP(K9809,Table!$A$2:$C$121,3,0)</f>
        <v>2</v>
      </c>
      <c r="O9809" s="13" t="str">
        <f>VLOOKUP(A9809,Table!$U$1:$V$230,2,0)</f>
        <v>Cubic</v>
      </c>
      <c r="P9809" s="1"/>
    </row>
    <row r="9810" spans="1:16">
      <c r="A9810" s="12">
        <v>225</v>
      </c>
      <c r="B9810" s="12">
        <v>644870</v>
      </c>
      <c r="C9810" s="12" t="s">
        <v>9818</v>
      </c>
      <c r="D9810" s="12" t="s">
        <v>6860</v>
      </c>
      <c r="E9810" s="17" t="s">
        <v>390</v>
      </c>
      <c r="F9810" s="25" t="str">
        <f>LEFT(E9810,MIN(FIND({0,1,2,3,4,5,6,7,8,9},ASC(E9810)&amp;1234567890))-1)</f>
        <v>W</v>
      </c>
      <c r="G9810" s="25">
        <f t="shared" si="306"/>
        <v>1</v>
      </c>
      <c r="H9810" s="25">
        <f>VLOOKUP(F9810,Table!$A$2:$C$121,2,0)</f>
        <v>6</v>
      </c>
      <c r="I9810" s="26">
        <f>VLOOKUP(F9810,Table!$A$2:$C$121,3,0)</f>
        <v>6</v>
      </c>
      <c r="J9810" s="17" t="s">
        <v>68</v>
      </c>
      <c r="K9810" s="25" t="str">
        <f>LEFT(J9810,MIN(FIND({0,1,2,3,4,5,6,7,8,9},ASC(J9810)&amp;1234567890))-1)</f>
        <v>N</v>
      </c>
      <c r="L9810" s="25">
        <f t="shared" si="307"/>
        <v>1</v>
      </c>
      <c r="M9810" s="25">
        <f>VLOOKUP(K9810,Table!$A$2:$C$121,2,0)</f>
        <v>15</v>
      </c>
      <c r="N9810" s="26">
        <f>VLOOKUP(K9810,Table!$A$2:$C$121,3,0)</f>
        <v>2</v>
      </c>
      <c r="O9810" s="13" t="str">
        <f>VLOOKUP(A9810,Table!$U$1:$V$230,2,0)</f>
        <v>Cubic</v>
      </c>
      <c r="P9810" s="1"/>
    </row>
    <row r="9811" spans="1:16">
      <c r="A9811" s="12">
        <v>225</v>
      </c>
      <c r="B9811" s="12">
        <v>646043</v>
      </c>
      <c r="C9811" s="12" t="s">
        <v>9818</v>
      </c>
      <c r="D9811" s="12" t="s">
        <v>10438</v>
      </c>
      <c r="E9811" s="17" t="s">
        <v>615</v>
      </c>
      <c r="F9811" s="25" t="str">
        <f>LEFT(E9811,MIN(FIND({0,1,2,3,4,5,6,7,8,9},ASC(E9811)&amp;1234567890))-1)</f>
        <v>Nd</v>
      </c>
      <c r="G9811" s="25">
        <f t="shared" si="306"/>
        <v>1</v>
      </c>
      <c r="H9811" s="25">
        <f>VLOOKUP(F9811,Table!$A$2:$C$121,2,0)</f>
        <v>3</v>
      </c>
      <c r="I9811" s="26">
        <f>VLOOKUP(F9811,Table!$A$2:$C$121,3,0)</f>
        <v>6</v>
      </c>
      <c r="J9811" s="17" t="s">
        <v>11363</v>
      </c>
      <c r="K9811" s="25" t="str">
        <f>LEFT(J9811,MIN(FIND({0,1,2,3,4,5,6,7,8,9},ASC(J9811)&amp;1234567890))-1)</f>
        <v>Th</v>
      </c>
      <c r="L9811" s="25">
        <f t="shared" si="307"/>
        <v>1</v>
      </c>
      <c r="M9811" s="25">
        <f>VLOOKUP(K9811,Table!$A$2:$C$121,2,0)</f>
        <v>3</v>
      </c>
      <c r="N9811" s="26">
        <f>VLOOKUP(K9811,Table!$A$2:$C$121,3,0)</f>
        <v>7</v>
      </c>
      <c r="O9811" s="13" t="str">
        <f>VLOOKUP(A9811,Table!$U$1:$V$230,2,0)</f>
        <v>Cubic</v>
      </c>
      <c r="P9811" s="1"/>
    </row>
    <row r="9812" spans="1:16">
      <c r="A9812" s="12">
        <v>225</v>
      </c>
      <c r="B9812" s="12">
        <v>646215</v>
      </c>
      <c r="C9812" s="12" t="s">
        <v>9818</v>
      </c>
      <c r="D9812" s="12" t="s">
        <v>10439</v>
      </c>
      <c r="E9812" s="17" t="s">
        <v>66</v>
      </c>
      <c r="F9812" s="25" t="str">
        <f>LEFT(E9812,MIN(FIND({0,1,2,3,4,5,6,7,8,9},ASC(E9812)&amp;1234567890))-1)</f>
        <v>Ni</v>
      </c>
      <c r="G9812" s="25">
        <f t="shared" si="306"/>
        <v>1</v>
      </c>
      <c r="H9812" s="25">
        <f>VLOOKUP(F9812,Table!$A$2:$C$121,2,0)</f>
        <v>10</v>
      </c>
      <c r="I9812" s="26">
        <f>VLOOKUP(F9812,Table!$A$2:$C$121,3,0)</f>
        <v>4</v>
      </c>
      <c r="J9812" s="17" t="s">
        <v>541</v>
      </c>
      <c r="K9812" s="25" t="str">
        <f>LEFT(J9812,MIN(FIND({0,1,2,3,4,5,6,7,8,9},ASC(J9812)&amp;1234567890))-1)</f>
        <v>Pd</v>
      </c>
      <c r="L9812" s="25">
        <f t="shared" si="307"/>
        <v>1</v>
      </c>
      <c r="M9812" s="25">
        <f>VLOOKUP(K9812,Table!$A$2:$C$121,2,0)</f>
        <v>10</v>
      </c>
      <c r="N9812" s="26">
        <f>VLOOKUP(K9812,Table!$A$2:$C$121,3,0)</f>
        <v>5</v>
      </c>
      <c r="O9812" s="13" t="str">
        <f>VLOOKUP(A9812,Table!$U$1:$V$230,2,0)</f>
        <v>Cubic</v>
      </c>
      <c r="P9812" s="1"/>
    </row>
    <row r="9813" spans="1:16">
      <c r="A9813" s="12">
        <v>225</v>
      </c>
      <c r="B9813" s="12">
        <v>646296</v>
      </c>
      <c r="C9813" s="12" t="s">
        <v>9818</v>
      </c>
      <c r="D9813" s="12" t="s">
        <v>4243</v>
      </c>
      <c r="E9813" s="17" t="s">
        <v>66</v>
      </c>
      <c r="F9813" s="25" t="str">
        <f>LEFT(E9813,MIN(FIND({0,1,2,3,4,5,6,7,8,9},ASC(E9813)&amp;1234567890))-1)</f>
        <v>Ni</v>
      </c>
      <c r="G9813" s="25">
        <f t="shared" si="306"/>
        <v>1</v>
      </c>
      <c r="H9813" s="25">
        <f>VLOOKUP(F9813,Table!$A$2:$C$121,2,0)</f>
        <v>10</v>
      </c>
      <c r="I9813" s="26">
        <f>VLOOKUP(F9813,Table!$A$2:$C$121,3,0)</f>
        <v>4</v>
      </c>
      <c r="J9813" s="17" t="s">
        <v>539</v>
      </c>
      <c r="K9813" s="25" t="str">
        <f>LEFT(J9813,MIN(FIND({0,1,2,3,4,5,6,7,8,9},ASC(J9813)&amp;1234567890))-1)</f>
        <v>Pt</v>
      </c>
      <c r="L9813" s="25">
        <f t="shared" si="307"/>
        <v>1</v>
      </c>
      <c r="M9813" s="25">
        <f>VLOOKUP(K9813,Table!$A$2:$C$121,2,0)</f>
        <v>10</v>
      </c>
      <c r="N9813" s="26">
        <f>VLOOKUP(K9813,Table!$A$2:$C$121,3,0)</f>
        <v>6</v>
      </c>
      <c r="O9813" s="13" t="str">
        <f>VLOOKUP(A9813,Table!$U$1:$V$230,2,0)</f>
        <v>Cubic</v>
      </c>
      <c r="P9813" s="1"/>
    </row>
    <row r="9814" spans="1:16">
      <c r="A9814" s="12">
        <v>225</v>
      </c>
      <c r="B9814" s="12">
        <v>646313</v>
      </c>
      <c r="C9814" s="12" t="s">
        <v>9818</v>
      </c>
      <c r="D9814" s="12" t="s">
        <v>10440</v>
      </c>
      <c r="E9814" s="17" t="s">
        <v>66</v>
      </c>
      <c r="F9814" s="25" t="str">
        <f>LEFT(E9814,MIN(FIND({0,1,2,3,4,5,6,7,8,9},ASC(E9814)&amp;1234567890))-1)</f>
        <v>Ni</v>
      </c>
      <c r="G9814" s="25">
        <f t="shared" si="306"/>
        <v>1</v>
      </c>
      <c r="H9814" s="25">
        <f>VLOOKUP(F9814,Table!$A$2:$C$121,2,0)</f>
        <v>10</v>
      </c>
      <c r="I9814" s="26">
        <f>VLOOKUP(F9814,Table!$A$2:$C$121,3,0)</f>
        <v>4</v>
      </c>
      <c r="J9814" s="17" t="s">
        <v>11294</v>
      </c>
      <c r="K9814" s="25" t="str">
        <f>LEFT(J9814,MIN(FIND({0,1,2,3,4,5,6,7,8,9},ASC(J9814)&amp;1234567890))-1)</f>
        <v>Rh</v>
      </c>
      <c r="L9814" s="25">
        <f t="shared" si="307"/>
        <v>1</v>
      </c>
      <c r="M9814" s="25">
        <f>VLOOKUP(K9814,Table!$A$2:$C$121,2,0)</f>
        <v>9</v>
      </c>
      <c r="N9814" s="26">
        <f>VLOOKUP(K9814,Table!$A$2:$C$121,3,0)</f>
        <v>5</v>
      </c>
      <c r="O9814" s="13" t="str">
        <f>VLOOKUP(A9814,Table!$U$1:$V$230,2,0)</f>
        <v>Cubic</v>
      </c>
      <c r="P9814" s="1"/>
    </row>
    <row r="9815" spans="1:16">
      <c r="A9815" s="12">
        <v>225</v>
      </c>
      <c r="B9815" s="12">
        <v>646580</v>
      </c>
      <c r="C9815" s="12" t="s">
        <v>9818</v>
      </c>
      <c r="D9815" s="12" t="s">
        <v>2867</v>
      </c>
      <c r="E9815" s="17" t="s">
        <v>11359</v>
      </c>
      <c r="F9815" s="25" t="str">
        <f>LEFT(E9815,MIN(FIND({0,1,2,3,4,5,6,7,8,9},ASC(E9815)&amp;1234567890))-1)</f>
        <v>Ni</v>
      </c>
      <c r="G9815" s="25">
        <f t="shared" si="306"/>
        <v>3</v>
      </c>
      <c r="H9815" s="25">
        <f>VLOOKUP(F9815,Table!$A$2:$C$121,2,0)</f>
        <v>10</v>
      </c>
      <c r="I9815" s="26">
        <f>VLOOKUP(F9815,Table!$A$2:$C$121,3,0)</f>
        <v>4</v>
      </c>
      <c r="J9815" s="17" t="s">
        <v>31</v>
      </c>
      <c r="K9815" s="25" t="str">
        <f>LEFT(J9815,MIN(FIND({0,1,2,3,4,5,6,7,8,9},ASC(J9815)&amp;1234567890))-1)</f>
        <v>Si</v>
      </c>
      <c r="L9815" s="25">
        <f t="shared" si="307"/>
        <v>1</v>
      </c>
      <c r="M9815" s="25">
        <f>VLOOKUP(K9815,Table!$A$2:$C$121,2,0)</f>
        <v>14</v>
      </c>
      <c r="N9815" s="26">
        <f>VLOOKUP(K9815,Table!$A$2:$C$121,3,0)</f>
        <v>3</v>
      </c>
      <c r="O9815" s="13" t="str">
        <f>VLOOKUP(A9815,Table!$U$1:$V$230,2,0)</f>
        <v>Cubic</v>
      </c>
      <c r="P9815" s="1"/>
    </row>
    <row r="9816" spans="1:16">
      <c r="A9816" s="12">
        <v>225</v>
      </c>
      <c r="B9816" s="12">
        <v>646954</v>
      </c>
      <c r="C9816" s="12" t="s">
        <v>9818</v>
      </c>
      <c r="D9816" s="12" t="s">
        <v>10441</v>
      </c>
      <c r="E9816" s="17" t="s">
        <v>14459</v>
      </c>
      <c r="F9816" s="25" t="str">
        <f>LEFT(E9816,MIN(FIND({0,1,2,3,4,5,6,7,8,9},ASC(E9816)&amp;1234567890))-1)</f>
        <v>Ni</v>
      </c>
      <c r="G9816" s="25">
        <f t="shared" si="306"/>
        <v>3.6240000000000001</v>
      </c>
      <c r="H9816" s="25">
        <f>VLOOKUP(F9816,Table!$A$2:$C$121,2,0)</f>
        <v>10</v>
      </c>
      <c r="I9816" s="26">
        <f>VLOOKUP(F9816,Table!$A$2:$C$121,3,0)</f>
        <v>4</v>
      </c>
      <c r="J9816" s="17" t="s">
        <v>14460</v>
      </c>
      <c r="K9816" s="25" t="str">
        <f>LEFT(J9816,MIN(FIND({0,1,2,3,4,5,6,7,8,9},ASC(J9816)&amp;1234567890))-1)</f>
        <v>Ti</v>
      </c>
      <c r="L9816" s="25">
        <f t="shared" si="307"/>
        <v>0.376</v>
      </c>
      <c r="M9816" s="25">
        <f>VLOOKUP(K9816,Table!$A$2:$C$121,2,0)</f>
        <v>4</v>
      </c>
      <c r="N9816" s="26">
        <f>VLOOKUP(K9816,Table!$A$2:$C$121,3,0)</f>
        <v>4</v>
      </c>
      <c r="O9816" s="13" t="str">
        <f>VLOOKUP(A9816,Table!$U$1:$V$230,2,0)</f>
        <v>Cubic</v>
      </c>
      <c r="P9816" s="1"/>
    </row>
    <row r="9817" spans="1:16">
      <c r="A9817" s="12">
        <v>225</v>
      </c>
      <c r="B9817" s="12">
        <v>647874</v>
      </c>
      <c r="C9817" s="12" t="s">
        <v>9818</v>
      </c>
      <c r="D9817" s="12" t="s">
        <v>10442</v>
      </c>
      <c r="E9817" s="17" t="s">
        <v>14461</v>
      </c>
      <c r="F9817" s="25" t="str">
        <f>LEFT(E9817,MIN(FIND({0,1,2,3,4,5,6,7,8,9},ASC(E9817)&amp;1234567890))-1)</f>
        <v>Zr</v>
      </c>
      <c r="G9817" s="25">
        <f t="shared" si="306"/>
        <v>11</v>
      </c>
      <c r="H9817" s="25">
        <f>VLOOKUP(F9817,Table!$A$2:$C$121,2,0)</f>
        <v>4</v>
      </c>
      <c r="I9817" s="26">
        <f>VLOOKUP(F9817,Table!$A$2:$C$121,3,0)</f>
        <v>5</v>
      </c>
      <c r="J9817" s="17" t="s">
        <v>11484</v>
      </c>
      <c r="K9817" s="25" t="str">
        <f>LEFT(J9817,MIN(FIND({0,1,2,3,4,5,6,7,8,9},ASC(J9817)&amp;1234567890))-1)</f>
        <v>Os</v>
      </c>
      <c r="L9817" s="25">
        <f t="shared" si="307"/>
        <v>4</v>
      </c>
      <c r="M9817" s="25">
        <f>VLOOKUP(K9817,Table!$A$2:$C$121,2,0)</f>
        <v>8</v>
      </c>
      <c r="N9817" s="26">
        <f>VLOOKUP(K9817,Table!$A$2:$C$121,3,0)</f>
        <v>6</v>
      </c>
      <c r="O9817" s="13" t="str">
        <f>VLOOKUP(A9817,Table!$U$1:$V$230,2,0)</f>
        <v>Cubic</v>
      </c>
      <c r="P9817" s="1"/>
    </row>
    <row r="9818" spans="1:16">
      <c r="A9818" s="12">
        <v>225</v>
      </c>
      <c r="B9818" s="12">
        <v>647875</v>
      </c>
      <c r="C9818" s="12" t="s">
        <v>9818</v>
      </c>
      <c r="D9818" s="12" t="s">
        <v>10443</v>
      </c>
      <c r="E9818" s="17" t="s">
        <v>11484</v>
      </c>
      <c r="F9818" s="25" t="str">
        <f>LEFT(E9818,MIN(FIND({0,1,2,3,4,5,6,7,8,9},ASC(E9818)&amp;1234567890))-1)</f>
        <v>Os</v>
      </c>
      <c r="G9818" s="25">
        <f t="shared" si="306"/>
        <v>4</v>
      </c>
      <c r="H9818" s="25">
        <f>VLOOKUP(F9818,Table!$A$2:$C$121,2,0)</f>
        <v>8</v>
      </c>
      <c r="I9818" s="26">
        <f>VLOOKUP(F9818,Table!$A$2:$C$121,3,0)</f>
        <v>6</v>
      </c>
      <c r="J9818" s="17" t="s">
        <v>14461</v>
      </c>
      <c r="K9818" s="25" t="str">
        <f>LEFT(J9818,MIN(FIND({0,1,2,3,4,5,6,7,8,9},ASC(J9818)&amp;1234567890))-1)</f>
        <v>Zr</v>
      </c>
      <c r="L9818" s="25">
        <f t="shared" si="307"/>
        <v>11</v>
      </c>
      <c r="M9818" s="25">
        <f>VLOOKUP(K9818,Table!$A$2:$C$121,2,0)</f>
        <v>4</v>
      </c>
      <c r="N9818" s="26">
        <f>VLOOKUP(K9818,Table!$A$2:$C$121,3,0)</f>
        <v>5</v>
      </c>
      <c r="O9818" s="13" t="str">
        <f>VLOOKUP(A9818,Table!$U$1:$V$230,2,0)</f>
        <v>Cubic</v>
      </c>
      <c r="P9818" s="1"/>
    </row>
    <row r="9819" spans="1:16">
      <c r="A9819" s="12">
        <v>225</v>
      </c>
      <c r="B9819" s="12">
        <v>648503</v>
      </c>
      <c r="C9819" s="12" t="s">
        <v>9818</v>
      </c>
      <c r="D9819" s="12" t="s">
        <v>10444</v>
      </c>
      <c r="E9819" s="17" t="s">
        <v>14462</v>
      </c>
      <c r="F9819" s="25" t="str">
        <f>LEFT(E9819,MIN(FIND({0,1,2,3,4,5,6,7,8,9},ASC(E9819)&amp;1234567890))-1)</f>
        <v>Pb</v>
      </c>
      <c r="G9819" s="25">
        <f t="shared" si="306"/>
        <v>3.33</v>
      </c>
      <c r="H9819" s="25">
        <f>VLOOKUP(F9819,Table!$A$2:$C$121,2,0)</f>
        <v>14</v>
      </c>
      <c r="I9819" s="26">
        <f>VLOOKUP(F9819,Table!$A$2:$C$121,3,0)</f>
        <v>6</v>
      </c>
      <c r="J9819" s="17" t="s">
        <v>14463</v>
      </c>
      <c r="K9819" s="25" t="str">
        <f>LEFT(J9819,MIN(FIND({0,1,2,3,4,5,6,7,8,9},ASC(J9819)&amp;1234567890))-1)</f>
        <v>Sb</v>
      </c>
      <c r="L9819" s="25">
        <f t="shared" si="307"/>
        <v>0.7</v>
      </c>
      <c r="M9819" s="25">
        <f>VLOOKUP(K9819,Table!$A$2:$C$121,2,0)</f>
        <v>15</v>
      </c>
      <c r="N9819" s="26">
        <f>VLOOKUP(K9819,Table!$A$2:$C$121,3,0)</f>
        <v>5</v>
      </c>
      <c r="O9819" s="13" t="str">
        <f>VLOOKUP(A9819,Table!$U$1:$V$230,2,0)</f>
        <v>Cubic</v>
      </c>
      <c r="P9819" s="1"/>
    </row>
    <row r="9820" spans="1:16">
      <c r="A9820" s="12">
        <v>225</v>
      </c>
      <c r="B9820" s="12">
        <v>648701</v>
      </c>
      <c r="C9820" s="12" t="s">
        <v>9818</v>
      </c>
      <c r="D9820" s="12" t="s">
        <v>10445</v>
      </c>
      <c r="E9820" s="17" t="s">
        <v>541</v>
      </c>
      <c r="F9820" s="25" t="str">
        <f>LEFT(E9820,MIN(FIND({0,1,2,3,4,5,6,7,8,9},ASC(E9820)&amp;1234567890))-1)</f>
        <v>Pd</v>
      </c>
      <c r="G9820" s="25">
        <f t="shared" si="306"/>
        <v>1</v>
      </c>
      <c r="H9820" s="25">
        <f>VLOOKUP(F9820,Table!$A$2:$C$121,2,0)</f>
        <v>10</v>
      </c>
      <c r="I9820" s="26">
        <f>VLOOKUP(F9820,Table!$A$2:$C$121,3,0)</f>
        <v>5</v>
      </c>
      <c r="J9820" s="17" t="s">
        <v>539</v>
      </c>
      <c r="K9820" s="25" t="str">
        <f>LEFT(J9820,MIN(FIND({0,1,2,3,4,5,6,7,8,9},ASC(J9820)&amp;1234567890))-1)</f>
        <v>Pt</v>
      </c>
      <c r="L9820" s="25">
        <f t="shared" si="307"/>
        <v>1</v>
      </c>
      <c r="M9820" s="25">
        <f>VLOOKUP(K9820,Table!$A$2:$C$121,2,0)</f>
        <v>10</v>
      </c>
      <c r="N9820" s="26">
        <f>VLOOKUP(K9820,Table!$A$2:$C$121,3,0)</f>
        <v>6</v>
      </c>
      <c r="O9820" s="13" t="str">
        <f>VLOOKUP(A9820,Table!$U$1:$V$230,2,0)</f>
        <v>Cubic</v>
      </c>
      <c r="P9820" s="1"/>
    </row>
    <row r="9821" spans="1:16">
      <c r="A9821" s="12">
        <v>225</v>
      </c>
      <c r="B9821" s="12">
        <v>648926</v>
      </c>
      <c r="C9821" s="12" t="s">
        <v>9818</v>
      </c>
      <c r="D9821" s="12" t="s">
        <v>4247</v>
      </c>
      <c r="E9821" s="17" t="s">
        <v>11830</v>
      </c>
      <c r="F9821" s="25" t="str">
        <f>LEFT(E9821,MIN(FIND({0,1,2,3,4,5,6,7,8,9},ASC(E9821)&amp;1234567890))-1)</f>
        <v>Pd</v>
      </c>
      <c r="G9821" s="25">
        <f t="shared" si="306"/>
        <v>3</v>
      </c>
      <c r="H9821" s="25">
        <f>VLOOKUP(F9821,Table!$A$2:$C$121,2,0)</f>
        <v>10</v>
      </c>
      <c r="I9821" s="26">
        <f>VLOOKUP(F9821,Table!$A$2:$C$121,3,0)</f>
        <v>5</v>
      </c>
      <c r="J9821" s="17" t="s">
        <v>11291</v>
      </c>
      <c r="K9821" s="25" t="str">
        <f>LEFT(J9821,MIN(FIND({0,1,2,3,4,5,6,7,8,9},ASC(J9821)&amp;1234567890))-1)</f>
        <v>Sn</v>
      </c>
      <c r="L9821" s="25">
        <f t="shared" si="307"/>
        <v>1</v>
      </c>
      <c r="M9821" s="25">
        <f>VLOOKUP(K9821,Table!$A$2:$C$121,2,0)</f>
        <v>14</v>
      </c>
      <c r="N9821" s="26">
        <f>VLOOKUP(K9821,Table!$A$2:$C$121,3,0)</f>
        <v>5</v>
      </c>
      <c r="O9821" s="13" t="str">
        <f>VLOOKUP(A9821,Table!$U$1:$V$230,2,0)</f>
        <v>Cubic</v>
      </c>
      <c r="P9821" s="1"/>
    </row>
    <row r="9822" spans="1:16">
      <c r="A9822" s="12">
        <v>225</v>
      </c>
      <c r="B9822" s="12">
        <v>648971</v>
      </c>
      <c r="C9822" s="12" t="s">
        <v>9818</v>
      </c>
      <c r="D9822" s="12" t="s">
        <v>4501</v>
      </c>
      <c r="E9822" s="17" t="s">
        <v>541</v>
      </c>
      <c r="F9822" s="25" t="str">
        <f>LEFT(E9822,MIN(FIND({0,1,2,3,4,5,6,7,8,9},ASC(E9822)&amp;1234567890))-1)</f>
        <v>Pd</v>
      </c>
      <c r="G9822" s="25">
        <f t="shared" si="306"/>
        <v>1</v>
      </c>
      <c r="H9822" s="25">
        <f>VLOOKUP(F9822,Table!$A$2:$C$121,2,0)</f>
        <v>10</v>
      </c>
      <c r="I9822" s="26">
        <f>VLOOKUP(F9822,Table!$A$2:$C$121,3,0)</f>
        <v>5</v>
      </c>
      <c r="J9822" s="17" t="s">
        <v>405</v>
      </c>
      <c r="K9822" s="25" t="str">
        <f>LEFT(J9822,MIN(FIND({0,1,2,3,4,5,6,7,8,9},ASC(J9822)&amp;1234567890))-1)</f>
        <v>Ta</v>
      </c>
      <c r="L9822" s="25">
        <f t="shared" si="307"/>
        <v>1</v>
      </c>
      <c r="M9822" s="25">
        <f>VLOOKUP(K9822,Table!$A$2:$C$121,2,0)</f>
        <v>5</v>
      </c>
      <c r="N9822" s="26">
        <f>VLOOKUP(K9822,Table!$A$2:$C$121,3,0)</f>
        <v>6</v>
      </c>
      <c r="O9822" s="13" t="str">
        <f>VLOOKUP(A9822,Table!$U$1:$V$230,2,0)</f>
        <v>Cubic</v>
      </c>
      <c r="P9822" s="1"/>
    </row>
    <row r="9823" spans="1:16">
      <c r="A9823" s="12">
        <v>225</v>
      </c>
      <c r="B9823" s="12">
        <v>649034</v>
      </c>
      <c r="C9823" s="12" t="s">
        <v>9818</v>
      </c>
      <c r="D9823" s="12" t="s">
        <v>10446</v>
      </c>
      <c r="E9823" s="17" t="s">
        <v>14464</v>
      </c>
      <c r="F9823" s="25" t="str">
        <f>LEFT(E9823,MIN(FIND({0,1,2,3,4,5,6,7,8,9},ASC(E9823)&amp;1234567890))-1)</f>
        <v>Pd</v>
      </c>
      <c r="G9823" s="25">
        <f t="shared" si="306"/>
        <v>3.44</v>
      </c>
      <c r="H9823" s="25">
        <f>VLOOKUP(F9823,Table!$A$2:$C$121,2,0)</f>
        <v>10</v>
      </c>
      <c r="I9823" s="26">
        <f>VLOOKUP(F9823,Table!$A$2:$C$121,3,0)</f>
        <v>5</v>
      </c>
      <c r="J9823" s="17" t="s">
        <v>14465</v>
      </c>
      <c r="K9823" s="25" t="str">
        <f>LEFT(J9823,MIN(FIND({0,1,2,3,4,5,6,7,8,9},ASC(J9823)&amp;1234567890))-1)</f>
        <v>Th</v>
      </c>
      <c r="L9823" s="25">
        <f t="shared" si="307"/>
        <v>0.56000000000000005</v>
      </c>
      <c r="M9823" s="25">
        <f>VLOOKUP(K9823,Table!$A$2:$C$121,2,0)</f>
        <v>3</v>
      </c>
      <c r="N9823" s="26">
        <f>VLOOKUP(K9823,Table!$A$2:$C$121,3,0)</f>
        <v>7</v>
      </c>
      <c r="O9823" s="13" t="str">
        <f>VLOOKUP(A9823,Table!$U$1:$V$230,2,0)</f>
        <v>Cubic</v>
      </c>
      <c r="P9823" s="1"/>
    </row>
    <row r="9824" spans="1:16">
      <c r="A9824" s="12">
        <v>225</v>
      </c>
      <c r="B9824" s="12">
        <v>649094</v>
      </c>
      <c r="C9824" s="12" t="s">
        <v>9818</v>
      </c>
      <c r="D9824" s="12" t="s">
        <v>4287</v>
      </c>
      <c r="E9824" s="17" t="s">
        <v>11830</v>
      </c>
      <c r="F9824" s="25" t="str">
        <f>LEFT(E9824,MIN(FIND({0,1,2,3,4,5,6,7,8,9},ASC(E9824)&amp;1234567890))-1)</f>
        <v>Pd</v>
      </c>
      <c r="G9824" s="25">
        <f t="shared" si="306"/>
        <v>3</v>
      </c>
      <c r="H9824" s="25">
        <f>VLOOKUP(F9824,Table!$A$2:$C$121,2,0)</f>
        <v>10</v>
      </c>
      <c r="I9824" s="26">
        <f>VLOOKUP(F9824,Table!$A$2:$C$121,3,0)</f>
        <v>5</v>
      </c>
      <c r="J9824" s="17" t="s">
        <v>334</v>
      </c>
      <c r="K9824" s="25" t="str">
        <f>LEFT(J9824,MIN(FIND({0,1,2,3,4,5,6,7,8,9},ASC(J9824)&amp;1234567890))-1)</f>
        <v>V</v>
      </c>
      <c r="L9824" s="25">
        <f t="shared" si="307"/>
        <v>1</v>
      </c>
      <c r="M9824" s="25">
        <f>VLOOKUP(K9824,Table!$A$2:$C$121,2,0)</f>
        <v>5</v>
      </c>
      <c r="N9824" s="26">
        <f>VLOOKUP(K9824,Table!$A$2:$C$121,3,0)</f>
        <v>4</v>
      </c>
      <c r="O9824" s="13" t="str">
        <f>VLOOKUP(A9824,Table!$U$1:$V$230,2,0)</f>
        <v>Cubic</v>
      </c>
      <c r="P9824" s="1"/>
    </row>
    <row r="9825" spans="1:16">
      <c r="A9825" s="12">
        <v>225</v>
      </c>
      <c r="B9825" s="12">
        <v>649439</v>
      </c>
      <c r="C9825" s="12" t="s">
        <v>9818</v>
      </c>
      <c r="D9825" s="12" t="s">
        <v>10447</v>
      </c>
      <c r="E9825" s="17" t="s">
        <v>11332</v>
      </c>
      <c r="F9825" s="25" t="str">
        <f>LEFT(E9825,MIN(FIND({0,1,2,3,4,5,6,7,8,9},ASC(E9825)&amp;1234567890))-1)</f>
        <v>Pr</v>
      </c>
      <c r="G9825" s="25">
        <f t="shared" si="306"/>
        <v>1</v>
      </c>
      <c r="H9825" s="25">
        <f>VLOOKUP(F9825,Table!$A$2:$C$121,2,0)</f>
        <v>3</v>
      </c>
      <c r="I9825" s="26">
        <f>VLOOKUP(F9825,Table!$A$2:$C$121,3,0)</f>
        <v>6</v>
      </c>
      <c r="J9825" s="17" t="s">
        <v>11363</v>
      </c>
      <c r="K9825" s="25" t="str">
        <f>LEFT(J9825,MIN(FIND({0,1,2,3,4,5,6,7,8,9},ASC(J9825)&amp;1234567890))-1)</f>
        <v>Th</v>
      </c>
      <c r="L9825" s="25">
        <f t="shared" si="307"/>
        <v>1</v>
      </c>
      <c r="M9825" s="25">
        <f>VLOOKUP(K9825,Table!$A$2:$C$121,2,0)</f>
        <v>3</v>
      </c>
      <c r="N9825" s="26">
        <f>VLOOKUP(K9825,Table!$A$2:$C$121,3,0)</f>
        <v>7</v>
      </c>
      <c r="O9825" s="13" t="str">
        <f>VLOOKUP(A9825,Table!$U$1:$V$230,2,0)</f>
        <v>Cubic</v>
      </c>
      <c r="P9825" s="1"/>
    </row>
    <row r="9826" spans="1:16">
      <c r="A9826" s="12">
        <v>225</v>
      </c>
      <c r="B9826" s="12">
        <v>649532</v>
      </c>
      <c r="C9826" s="12" t="s">
        <v>9818</v>
      </c>
      <c r="D9826" s="12" t="s">
        <v>10448</v>
      </c>
      <c r="E9826" s="17" t="s">
        <v>539</v>
      </c>
      <c r="F9826" s="25" t="str">
        <f>LEFT(E9826,MIN(FIND({0,1,2,3,4,5,6,7,8,9},ASC(E9826)&amp;1234567890))-1)</f>
        <v>Pt</v>
      </c>
      <c r="G9826" s="25">
        <f t="shared" si="306"/>
        <v>1</v>
      </c>
      <c r="H9826" s="25">
        <f>VLOOKUP(F9826,Table!$A$2:$C$121,2,0)</f>
        <v>10</v>
      </c>
      <c r="I9826" s="26">
        <f>VLOOKUP(F9826,Table!$A$2:$C$121,3,0)</f>
        <v>6</v>
      </c>
      <c r="J9826" s="17" t="s">
        <v>11294</v>
      </c>
      <c r="K9826" s="25" t="str">
        <f>LEFT(J9826,MIN(FIND({0,1,2,3,4,5,6,7,8,9},ASC(J9826)&amp;1234567890))-1)</f>
        <v>Rh</v>
      </c>
      <c r="L9826" s="25">
        <f t="shared" si="307"/>
        <v>1</v>
      </c>
      <c r="M9826" s="25">
        <f>VLOOKUP(K9826,Table!$A$2:$C$121,2,0)</f>
        <v>9</v>
      </c>
      <c r="N9826" s="26">
        <f>VLOOKUP(K9826,Table!$A$2:$C$121,3,0)</f>
        <v>5</v>
      </c>
      <c r="O9826" s="13" t="str">
        <f>VLOOKUP(A9826,Table!$U$1:$V$230,2,0)</f>
        <v>Cubic</v>
      </c>
      <c r="P9826" s="1"/>
    </row>
    <row r="9827" spans="1:16">
      <c r="A9827" s="12">
        <v>225</v>
      </c>
      <c r="B9827" s="12">
        <v>650012</v>
      </c>
      <c r="C9827" s="12" t="s">
        <v>9818</v>
      </c>
      <c r="D9827" s="12" t="s">
        <v>10449</v>
      </c>
      <c r="E9827" s="17" t="s">
        <v>11502</v>
      </c>
      <c r="F9827" s="25" t="str">
        <f>LEFT(E9827,MIN(FIND({0,1,2,3,4,5,6,7,8,9},ASC(E9827)&amp;1234567890))-1)</f>
        <v>Pu</v>
      </c>
      <c r="G9827" s="25">
        <f t="shared" si="306"/>
        <v>1</v>
      </c>
      <c r="H9827" s="25">
        <f>VLOOKUP(F9827,Table!$A$2:$C$121,2,0)</f>
        <v>3</v>
      </c>
      <c r="I9827" s="26">
        <f>VLOOKUP(F9827,Table!$A$2:$C$121,3,0)</f>
        <v>7</v>
      </c>
      <c r="J9827" s="17" t="s">
        <v>377</v>
      </c>
      <c r="K9827" s="25" t="str">
        <f>LEFT(J9827,MIN(FIND({0,1,2,3,4,5,6,7,8,9},ASC(J9827)&amp;1234567890))-1)</f>
        <v>Zr</v>
      </c>
      <c r="L9827" s="25">
        <f t="shared" si="307"/>
        <v>1</v>
      </c>
      <c r="M9827" s="25">
        <f>VLOOKUP(K9827,Table!$A$2:$C$121,2,0)</f>
        <v>4</v>
      </c>
      <c r="N9827" s="26">
        <f>VLOOKUP(K9827,Table!$A$2:$C$121,3,0)</f>
        <v>5</v>
      </c>
      <c r="O9827" s="13" t="str">
        <f>VLOOKUP(A9827,Table!$U$1:$V$230,2,0)</f>
        <v>Cubic</v>
      </c>
      <c r="P9827" s="1"/>
    </row>
    <row r="9828" spans="1:16">
      <c r="A9828" s="12">
        <v>225</v>
      </c>
      <c r="B9828" s="12">
        <v>650599</v>
      </c>
      <c r="C9828" s="12" t="s">
        <v>9818</v>
      </c>
      <c r="D9828" s="12" t="s">
        <v>10450</v>
      </c>
      <c r="E9828" s="17" t="s">
        <v>12640</v>
      </c>
      <c r="F9828" s="25" t="str">
        <f>LEFT(E9828,MIN(FIND({0,1,2,3,4,5,6,7,8,9},ASC(E9828)&amp;1234567890))-1)</f>
        <v>Sc</v>
      </c>
      <c r="G9828" s="25">
        <f t="shared" si="306"/>
        <v>11</v>
      </c>
      <c r="H9828" s="25">
        <f>VLOOKUP(F9828,Table!$A$2:$C$121,2,0)</f>
        <v>3</v>
      </c>
      <c r="I9828" s="26">
        <f>VLOOKUP(F9828,Table!$A$2:$C$121,3,0)</f>
        <v>4</v>
      </c>
      <c r="J9828" s="17" t="s">
        <v>11485</v>
      </c>
      <c r="K9828" s="25" t="str">
        <f>LEFT(J9828,MIN(FIND({0,1,2,3,4,5,6,7,8,9},ASC(J9828)&amp;1234567890))-1)</f>
        <v>Ru</v>
      </c>
      <c r="L9828" s="25">
        <f t="shared" si="307"/>
        <v>4</v>
      </c>
      <c r="M9828" s="25">
        <f>VLOOKUP(K9828,Table!$A$2:$C$121,2,0)</f>
        <v>8</v>
      </c>
      <c r="N9828" s="26">
        <f>VLOOKUP(K9828,Table!$A$2:$C$121,3,0)</f>
        <v>5</v>
      </c>
      <c r="O9828" s="13" t="str">
        <f>VLOOKUP(A9828,Table!$U$1:$V$230,2,0)</f>
        <v>Cubic</v>
      </c>
      <c r="P9828" s="1"/>
    </row>
    <row r="9829" spans="1:16">
      <c r="A9829" s="12">
        <v>225</v>
      </c>
      <c r="B9829" s="12">
        <v>651838</v>
      </c>
      <c r="C9829" s="12" t="s">
        <v>9818</v>
      </c>
      <c r="D9829" s="12" t="s">
        <v>10451</v>
      </c>
      <c r="E9829" s="17" t="s">
        <v>11874</v>
      </c>
      <c r="F9829" s="25" t="str">
        <f>LEFT(E9829,MIN(FIND({0,1,2,3,4,5,6,7,8,9},ASC(E9829)&amp;1234567890))-1)</f>
        <v>Sc</v>
      </c>
      <c r="G9829" s="25">
        <f t="shared" si="306"/>
        <v>1</v>
      </c>
      <c r="H9829" s="25">
        <f>VLOOKUP(F9829,Table!$A$2:$C$121,2,0)</f>
        <v>3</v>
      </c>
      <c r="I9829" s="26">
        <f>VLOOKUP(F9829,Table!$A$2:$C$121,3,0)</f>
        <v>4</v>
      </c>
      <c r="J9829" s="17" t="s">
        <v>11363</v>
      </c>
      <c r="K9829" s="25" t="str">
        <f>LEFT(J9829,MIN(FIND({0,1,2,3,4,5,6,7,8,9},ASC(J9829)&amp;1234567890))-1)</f>
        <v>Th</v>
      </c>
      <c r="L9829" s="25">
        <f t="shared" si="307"/>
        <v>1</v>
      </c>
      <c r="M9829" s="25">
        <f>VLOOKUP(K9829,Table!$A$2:$C$121,2,0)</f>
        <v>3</v>
      </c>
      <c r="N9829" s="26">
        <f>VLOOKUP(K9829,Table!$A$2:$C$121,3,0)</f>
        <v>7</v>
      </c>
      <c r="O9829" s="13" t="str">
        <f>VLOOKUP(A9829,Table!$U$1:$V$230,2,0)</f>
        <v>Cubic</v>
      </c>
      <c r="P9829" s="1"/>
    </row>
    <row r="9830" spans="1:16">
      <c r="A9830" s="12">
        <v>225</v>
      </c>
      <c r="B9830" s="12">
        <v>652682</v>
      </c>
      <c r="C9830" s="12" t="s">
        <v>9818</v>
      </c>
      <c r="D9830" s="12" t="s">
        <v>10452</v>
      </c>
      <c r="E9830" s="17" t="s">
        <v>590</v>
      </c>
      <c r="F9830" s="25" t="str">
        <f>LEFT(E9830,MIN(FIND({0,1,2,3,4,5,6,7,8,9},ASC(E9830)&amp;1234567890))-1)</f>
        <v>Sm</v>
      </c>
      <c r="G9830" s="25">
        <f t="shared" si="306"/>
        <v>1</v>
      </c>
      <c r="H9830" s="25">
        <f>VLOOKUP(F9830,Table!$A$2:$C$121,2,0)</f>
        <v>3</v>
      </c>
      <c r="I9830" s="26">
        <f>VLOOKUP(F9830,Table!$A$2:$C$121,3,0)</f>
        <v>6</v>
      </c>
      <c r="J9830" s="17" t="s">
        <v>11363</v>
      </c>
      <c r="K9830" s="25" t="str">
        <f>LEFT(J9830,MIN(FIND({0,1,2,3,4,5,6,7,8,9},ASC(J9830)&amp;1234567890))-1)</f>
        <v>Th</v>
      </c>
      <c r="L9830" s="25">
        <f t="shared" si="307"/>
        <v>1</v>
      </c>
      <c r="M9830" s="25">
        <f>VLOOKUP(K9830,Table!$A$2:$C$121,2,0)</f>
        <v>3</v>
      </c>
      <c r="N9830" s="26">
        <f>VLOOKUP(K9830,Table!$A$2:$C$121,3,0)</f>
        <v>7</v>
      </c>
      <c r="O9830" s="13" t="str">
        <f>VLOOKUP(A9830,Table!$U$1:$V$230,2,0)</f>
        <v>Cubic</v>
      </c>
      <c r="P9830" s="1"/>
    </row>
    <row r="9831" spans="1:16">
      <c r="A9831" s="12">
        <v>225</v>
      </c>
      <c r="B9831" s="12">
        <v>652986</v>
      </c>
      <c r="C9831" s="12" t="s">
        <v>9818</v>
      </c>
      <c r="D9831" s="12" t="s">
        <v>10453</v>
      </c>
      <c r="E9831" s="17" t="s">
        <v>52</v>
      </c>
      <c r="F9831" s="25" t="str">
        <f>LEFT(E9831,MIN(FIND({0,1,2,3,4,5,6,7,8,9},ASC(E9831)&amp;1234567890))-1)</f>
        <v>Tb</v>
      </c>
      <c r="G9831" s="25">
        <f t="shared" si="306"/>
        <v>6</v>
      </c>
      <c r="H9831" s="25">
        <f>VLOOKUP(F9831,Table!$A$2:$C$121,2,0)</f>
        <v>3</v>
      </c>
      <c r="I9831" s="26">
        <f>VLOOKUP(F9831,Table!$A$2:$C$121,3,0)</f>
        <v>6</v>
      </c>
      <c r="J9831" s="17" t="s">
        <v>14397</v>
      </c>
      <c r="K9831" s="25" t="str">
        <f>LEFT(J9831,MIN(FIND({0,1,2,3,4,5,6,7,8,9},ASC(J9831)&amp;1234567890))-1)</f>
        <v>Zn</v>
      </c>
      <c r="L9831" s="25">
        <f t="shared" si="307"/>
        <v>23</v>
      </c>
      <c r="M9831" s="25">
        <f>VLOOKUP(K9831,Table!$A$2:$C$121,2,0)</f>
        <v>12</v>
      </c>
      <c r="N9831" s="26">
        <f>VLOOKUP(K9831,Table!$A$2:$C$121,3,0)</f>
        <v>4</v>
      </c>
      <c r="O9831" s="13" t="str">
        <f>VLOOKUP(A9831,Table!$U$1:$V$230,2,0)</f>
        <v>Cubic</v>
      </c>
      <c r="P9831" s="1"/>
    </row>
    <row r="9832" spans="1:16">
      <c r="A9832" s="12">
        <v>225</v>
      </c>
      <c r="B9832" s="12">
        <v>653117</v>
      </c>
      <c r="C9832" s="12" t="s">
        <v>9818</v>
      </c>
      <c r="D9832" s="12" t="s">
        <v>10454</v>
      </c>
      <c r="E9832" s="17" t="s">
        <v>328</v>
      </c>
      <c r="F9832" s="25" t="str">
        <f>LEFT(E9832,MIN(FIND({0,1,2,3,4,5,6,7,8,9},ASC(E9832)&amp;1234567890))-1)</f>
        <v>Te</v>
      </c>
      <c r="G9832" s="25">
        <f t="shared" si="306"/>
        <v>1</v>
      </c>
      <c r="H9832" s="25">
        <f>VLOOKUP(F9832,Table!$A$2:$C$121,2,0)</f>
        <v>16</v>
      </c>
      <c r="I9832" s="26">
        <f>VLOOKUP(F9832,Table!$A$2:$C$121,3,0)</f>
        <v>5</v>
      </c>
      <c r="J9832" s="17" t="s">
        <v>11334</v>
      </c>
      <c r="K9832" s="25" t="str">
        <f>LEFT(J9832,MIN(FIND({0,1,2,3,4,5,6,7,8,9},ASC(J9832)&amp;1234567890))-1)</f>
        <v>Tm</v>
      </c>
      <c r="L9832" s="25">
        <f t="shared" si="307"/>
        <v>1</v>
      </c>
      <c r="M9832" s="25">
        <f>VLOOKUP(K9832,Table!$A$2:$C$121,2,0)</f>
        <v>3</v>
      </c>
      <c r="N9832" s="26">
        <f>VLOOKUP(K9832,Table!$A$2:$C$121,3,0)</f>
        <v>6</v>
      </c>
      <c r="O9832" s="13" t="str">
        <f>VLOOKUP(A9832,Table!$U$1:$V$230,2,0)</f>
        <v>Cubic</v>
      </c>
      <c r="P9832" s="1"/>
    </row>
    <row r="9833" spans="1:16">
      <c r="A9833" s="12">
        <v>225</v>
      </c>
      <c r="B9833" s="12">
        <v>653154</v>
      </c>
      <c r="C9833" s="12" t="s">
        <v>9818</v>
      </c>
      <c r="D9833" s="12" t="s">
        <v>10455</v>
      </c>
      <c r="E9833" s="17" t="s">
        <v>328</v>
      </c>
      <c r="F9833" s="25" t="str">
        <f>LEFT(E9833,MIN(FIND({0,1,2,3,4,5,6,7,8,9},ASC(E9833)&amp;1234567890))-1)</f>
        <v>Te</v>
      </c>
      <c r="G9833" s="25">
        <f t="shared" si="306"/>
        <v>1</v>
      </c>
      <c r="H9833" s="25">
        <f>VLOOKUP(F9833,Table!$A$2:$C$121,2,0)</f>
        <v>16</v>
      </c>
      <c r="I9833" s="26">
        <f>VLOOKUP(F9833,Table!$A$2:$C$121,3,0)</f>
        <v>5</v>
      </c>
      <c r="J9833" s="17" t="s">
        <v>343</v>
      </c>
      <c r="K9833" s="25" t="str">
        <f>LEFT(J9833,MIN(FIND({0,1,2,3,4,5,6,7,8,9},ASC(J9833)&amp;1234567890))-1)</f>
        <v>U</v>
      </c>
      <c r="L9833" s="25">
        <f t="shared" si="307"/>
        <v>1</v>
      </c>
      <c r="M9833" s="25">
        <f>VLOOKUP(K9833,Table!$A$2:$C$121,2,0)</f>
        <v>3</v>
      </c>
      <c r="N9833" s="26">
        <f>VLOOKUP(K9833,Table!$A$2:$C$121,3,0)</f>
        <v>7</v>
      </c>
      <c r="O9833" s="13" t="str">
        <f>VLOOKUP(A9833,Table!$U$1:$V$230,2,0)</f>
        <v>Cubic</v>
      </c>
      <c r="P9833" s="1"/>
    </row>
    <row r="9834" spans="1:16">
      <c r="A9834" s="12">
        <v>225</v>
      </c>
      <c r="B9834" s="12">
        <v>653248</v>
      </c>
      <c r="C9834" s="12" t="s">
        <v>9818</v>
      </c>
      <c r="D9834" s="12" t="s">
        <v>10456</v>
      </c>
      <c r="E9834" s="17" t="s">
        <v>11363</v>
      </c>
      <c r="F9834" s="25" t="str">
        <f>LEFT(E9834,MIN(FIND({0,1,2,3,4,5,6,7,8,9},ASC(E9834)&amp;1234567890))-1)</f>
        <v>Th</v>
      </c>
      <c r="G9834" s="25">
        <f t="shared" si="306"/>
        <v>1</v>
      </c>
      <c r="H9834" s="25">
        <f>VLOOKUP(F9834,Table!$A$2:$C$121,2,0)</f>
        <v>3</v>
      </c>
      <c r="I9834" s="26">
        <f>VLOOKUP(F9834,Table!$A$2:$C$121,3,0)</f>
        <v>7</v>
      </c>
      <c r="J9834" s="17" t="s">
        <v>11336</v>
      </c>
      <c r="K9834" s="25" t="str">
        <f>LEFT(J9834,MIN(FIND({0,1,2,3,4,5,6,7,8,9},ASC(J9834)&amp;1234567890))-1)</f>
        <v>Y</v>
      </c>
      <c r="L9834" s="25">
        <f t="shared" si="307"/>
        <v>1</v>
      </c>
      <c r="M9834" s="25">
        <f>VLOOKUP(K9834,Table!$A$2:$C$121,2,0)</f>
        <v>3</v>
      </c>
      <c r="N9834" s="26">
        <f>VLOOKUP(K9834,Table!$A$2:$C$121,3,0)</f>
        <v>5</v>
      </c>
      <c r="O9834" s="13" t="str">
        <f>VLOOKUP(A9834,Table!$U$1:$V$230,2,0)</f>
        <v>Cubic</v>
      </c>
      <c r="P9834" s="1"/>
    </row>
    <row r="9835" spans="1:16">
      <c r="A9835" s="12">
        <v>225</v>
      </c>
      <c r="B9835" s="12">
        <v>653353</v>
      </c>
      <c r="C9835" s="12" t="s">
        <v>9818</v>
      </c>
      <c r="D9835" s="12" t="s">
        <v>10457</v>
      </c>
      <c r="E9835" s="17" t="s">
        <v>14432</v>
      </c>
      <c r="F9835" s="25" t="str">
        <f>LEFT(E9835,MIN(FIND({0,1,2,3,4,5,6,7,8,9},ASC(E9835)&amp;1234567890))-1)</f>
        <v>Tm</v>
      </c>
      <c r="G9835" s="25">
        <f t="shared" si="306"/>
        <v>6</v>
      </c>
      <c r="H9835" s="25">
        <f>VLOOKUP(F9835,Table!$A$2:$C$121,2,0)</f>
        <v>3</v>
      </c>
      <c r="I9835" s="26">
        <f>VLOOKUP(F9835,Table!$A$2:$C$121,3,0)</f>
        <v>6</v>
      </c>
      <c r="J9835" s="17" t="s">
        <v>14397</v>
      </c>
      <c r="K9835" s="25" t="str">
        <f>LEFT(J9835,MIN(FIND({0,1,2,3,4,5,6,7,8,9},ASC(J9835)&amp;1234567890))-1)</f>
        <v>Zn</v>
      </c>
      <c r="L9835" s="25">
        <f t="shared" si="307"/>
        <v>23</v>
      </c>
      <c r="M9835" s="25">
        <f>VLOOKUP(K9835,Table!$A$2:$C$121,2,0)</f>
        <v>12</v>
      </c>
      <c r="N9835" s="26">
        <f>VLOOKUP(K9835,Table!$A$2:$C$121,3,0)</f>
        <v>4</v>
      </c>
      <c r="O9835" s="13" t="str">
        <f>VLOOKUP(A9835,Table!$U$1:$V$230,2,0)</f>
        <v>Cubic</v>
      </c>
      <c r="P9835" s="1"/>
    </row>
    <row r="9836" spans="1:16">
      <c r="A9836" s="12">
        <v>225</v>
      </c>
      <c r="B9836" s="12">
        <v>653457</v>
      </c>
      <c r="C9836" s="12" t="s">
        <v>9818</v>
      </c>
      <c r="D9836" s="12" t="s">
        <v>10458</v>
      </c>
      <c r="E9836" s="17" t="s">
        <v>604</v>
      </c>
      <c r="F9836" s="25" t="str">
        <f>LEFT(E9836,MIN(FIND({0,1,2,3,4,5,6,7,8,9},ASC(E9836)&amp;1234567890))-1)</f>
        <v>Y</v>
      </c>
      <c r="G9836" s="25">
        <f t="shared" si="306"/>
        <v>6</v>
      </c>
      <c r="H9836" s="25">
        <f>VLOOKUP(F9836,Table!$A$2:$C$121,2,0)</f>
        <v>3</v>
      </c>
      <c r="I9836" s="26">
        <f>VLOOKUP(F9836,Table!$A$2:$C$121,3,0)</f>
        <v>5</v>
      </c>
      <c r="J9836" s="17" t="s">
        <v>14397</v>
      </c>
      <c r="K9836" s="25" t="str">
        <f>LEFT(J9836,MIN(FIND({0,1,2,3,4,5,6,7,8,9},ASC(J9836)&amp;1234567890))-1)</f>
        <v>Zn</v>
      </c>
      <c r="L9836" s="25">
        <f t="shared" si="307"/>
        <v>23</v>
      </c>
      <c r="M9836" s="25">
        <f>VLOOKUP(K9836,Table!$A$2:$C$121,2,0)</f>
        <v>12</v>
      </c>
      <c r="N9836" s="26">
        <f>VLOOKUP(K9836,Table!$A$2:$C$121,3,0)</f>
        <v>4</v>
      </c>
      <c r="O9836" s="13" t="str">
        <f>VLOOKUP(A9836,Table!$U$1:$V$230,2,0)</f>
        <v>Cubic</v>
      </c>
      <c r="P9836" s="1"/>
    </row>
    <row r="9837" spans="1:16">
      <c r="A9837" s="12">
        <v>225</v>
      </c>
      <c r="B9837" s="12">
        <v>656440</v>
      </c>
      <c r="C9837" s="12" t="s">
        <v>9818</v>
      </c>
      <c r="D9837" s="12" t="s">
        <v>10459</v>
      </c>
      <c r="E9837" s="17" t="s">
        <v>11542</v>
      </c>
      <c r="F9837" s="25" t="str">
        <f>LEFT(E9837,MIN(FIND({0,1,2,3,4,5,6,7,8,9},ASC(E9837)&amp;1234567890))-1)</f>
        <v>Er</v>
      </c>
      <c r="G9837" s="25">
        <f t="shared" si="306"/>
        <v>1</v>
      </c>
      <c r="H9837" s="25">
        <f>VLOOKUP(F9837,Table!$A$2:$C$121,2,0)</f>
        <v>3</v>
      </c>
      <c r="I9837" s="26">
        <f>VLOOKUP(F9837,Table!$A$2:$C$121,3,0)</f>
        <v>6</v>
      </c>
      <c r="J9837" s="17" t="s">
        <v>542</v>
      </c>
      <c r="K9837" s="25" t="str">
        <f>LEFT(J9837,MIN(FIND({0,1,2,3,4,5,6,7,8,9},ASC(J9837)&amp;1234567890))-1)</f>
        <v>Bi</v>
      </c>
      <c r="L9837" s="25">
        <f t="shared" si="307"/>
        <v>1</v>
      </c>
      <c r="M9837" s="25">
        <f>VLOOKUP(K9837,Table!$A$2:$C$121,2,0)</f>
        <v>15</v>
      </c>
      <c r="N9837" s="26">
        <f>VLOOKUP(K9837,Table!$A$2:$C$121,3,0)</f>
        <v>6</v>
      </c>
      <c r="O9837" s="13" t="str">
        <f>VLOOKUP(A9837,Table!$U$1:$V$230,2,0)</f>
        <v>Cubic</v>
      </c>
      <c r="P9837" s="1"/>
    </row>
    <row r="9838" spans="1:16">
      <c r="A9838" s="12">
        <v>225</v>
      </c>
      <c r="B9838" s="12">
        <v>656661</v>
      </c>
      <c r="C9838" s="12" t="s">
        <v>9818</v>
      </c>
      <c r="D9838" s="12" t="s">
        <v>10460</v>
      </c>
      <c r="E9838" s="17" t="s">
        <v>541</v>
      </c>
      <c r="F9838" s="25" t="str">
        <f>LEFT(E9838,MIN(FIND({0,1,2,3,4,5,6,7,8,9},ASC(E9838)&amp;1234567890))-1)</f>
        <v>Pd</v>
      </c>
      <c r="G9838" s="25">
        <f t="shared" si="306"/>
        <v>1</v>
      </c>
      <c r="H9838" s="25">
        <f>VLOOKUP(F9838,Table!$A$2:$C$121,2,0)</f>
        <v>10</v>
      </c>
      <c r="I9838" s="26">
        <f>VLOOKUP(F9838,Table!$A$2:$C$121,3,0)</f>
        <v>5</v>
      </c>
      <c r="J9838" s="17" t="s">
        <v>11413</v>
      </c>
      <c r="K9838" s="25" t="str">
        <f>LEFT(J9838,MIN(FIND({0,1,2,3,4,5,6,7,8,9},ASC(J9838)&amp;1234567890))-1)</f>
        <v>D</v>
      </c>
      <c r="L9838" s="25">
        <f t="shared" si="307"/>
        <v>1</v>
      </c>
      <c r="M9838" s="25">
        <f>VLOOKUP(K9838,Table!$A$2:$C$121,2,0)</f>
        <v>1</v>
      </c>
      <c r="N9838" s="26">
        <f>VLOOKUP(K9838,Table!$A$2:$C$121,3,0)</f>
        <v>1</v>
      </c>
      <c r="O9838" s="13" t="str">
        <f>VLOOKUP(A9838,Table!$U$1:$V$230,2,0)</f>
        <v>Cubic</v>
      </c>
      <c r="P9838" s="1"/>
    </row>
    <row r="9839" spans="1:16">
      <c r="A9839" s="12">
        <v>225</v>
      </c>
      <c r="B9839" s="12">
        <v>657556</v>
      </c>
      <c r="C9839" s="12" t="s">
        <v>9818</v>
      </c>
      <c r="D9839" s="12" t="s">
        <v>10461</v>
      </c>
      <c r="E9839" s="17" t="s">
        <v>11425</v>
      </c>
      <c r="F9839" s="25" t="str">
        <f>LEFT(E9839,MIN(FIND({0,1,2,3,4,5,6,7,8,9},ASC(E9839)&amp;1234567890))-1)</f>
        <v>Ca</v>
      </c>
      <c r="G9839" s="25">
        <f t="shared" si="306"/>
        <v>5</v>
      </c>
      <c r="H9839" s="25">
        <f>VLOOKUP(F9839,Table!$A$2:$C$121,2,0)</f>
        <v>2</v>
      </c>
      <c r="I9839" s="26">
        <f>VLOOKUP(F9839,Table!$A$2:$C$121,3,0)</f>
        <v>4</v>
      </c>
      <c r="J9839" s="17" t="s">
        <v>11427</v>
      </c>
      <c r="K9839" s="25" t="str">
        <f>LEFT(J9839,MIN(FIND({0,1,2,3,4,5,6,7,8,9},ASC(J9839)&amp;1234567890))-1)</f>
        <v>C</v>
      </c>
      <c r="L9839" s="25">
        <f t="shared" si="307"/>
        <v>60</v>
      </c>
      <c r="M9839" s="25">
        <f>VLOOKUP(K9839,Table!$A$2:$C$121,2,0)</f>
        <v>14</v>
      </c>
      <c r="N9839" s="26">
        <f>VLOOKUP(K9839,Table!$A$2:$C$121,3,0)</f>
        <v>2</v>
      </c>
      <c r="O9839" s="13" t="str">
        <f>VLOOKUP(A9839,Table!$U$1:$V$230,2,0)</f>
        <v>Cubic</v>
      </c>
      <c r="P9839" s="1"/>
    </row>
    <row r="9840" spans="1:16">
      <c r="A9840" s="12">
        <v>225</v>
      </c>
      <c r="B9840" s="12">
        <v>658000</v>
      </c>
      <c r="C9840" s="12" t="s">
        <v>9818</v>
      </c>
      <c r="D9840" s="12" t="s">
        <v>10462</v>
      </c>
      <c r="E9840" s="17" t="s">
        <v>12640</v>
      </c>
      <c r="F9840" s="25" t="str">
        <f>LEFT(E9840,MIN(FIND({0,1,2,3,4,5,6,7,8,9},ASC(E9840)&amp;1234567890))-1)</f>
        <v>Sc</v>
      </c>
      <c r="G9840" s="25">
        <f t="shared" si="306"/>
        <v>11</v>
      </c>
      <c r="H9840" s="25">
        <f>VLOOKUP(F9840,Table!$A$2:$C$121,2,0)</f>
        <v>3</v>
      </c>
      <c r="I9840" s="26">
        <f>VLOOKUP(F9840,Table!$A$2:$C$121,3,0)</f>
        <v>4</v>
      </c>
      <c r="J9840" s="17" t="s">
        <v>11362</v>
      </c>
      <c r="K9840" s="25" t="str">
        <f>LEFT(J9840,MIN(FIND({0,1,2,3,4,5,6,7,8,9},ASC(J9840)&amp;1234567890))-1)</f>
        <v>Ir</v>
      </c>
      <c r="L9840" s="25">
        <f t="shared" si="307"/>
        <v>4</v>
      </c>
      <c r="M9840" s="25">
        <f>VLOOKUP(K9840,Table!$A$2:$C$121,2,0)</f>
        <v>9</v>
      </c>
      <c r="N9840" s="26">
        <f>VLOOKUP(K9840,Table!$A$2:$C$121,3,0)</f>
        <v>6</v>
      </c>
      <c r="O9840" s="13" t="str">
        <f>VLOOKUP(A9840,Table!$U$1:$V$230,2,0)</f>
        <v>Cubic</v>
      </c>
      <c r="P9840" s="1"/>
    </row>
    <row r="9841" spans="1:16">
      <c r="A9841" s="12">
        <v>225</v>
      </c>
      <c r="B9841" s="12">
        <v>658107</v>
      </c>
      <c r="C9841" s="12" t="s">
        <v>9818</v>
      </c>
      <c r="D9841" s="12" t="s">
        <v>3706</v>
      </c>
      <c r="E9841" s="17" t="s">
        <v>427</v>
      </c>
      <c r="F9841" s="25" t="str">
        <f>LEFT(E9841,MIN(FIND({0,1,2,3,4,5,6,7,8,9},ASC(E9841)&amp;1234567890))-1)</f>
        <v>Au</v>
      </c>
      <c r="G9841" s="25">
        <f t="shared" si="306"/>
        <v>1</v>
      </c>
      <c r="H9841" s="25">
        <f>VLOOKUP(F9841,Table!$A$2:$C$121,2,0)</f>
        <v>11</v>
      </c>
      <c r="I9841" s="26">
        <f>VLOOKUP(F9841,Table!$A$2:$C$121,3,0)</f>
        <v>6</v>
      </c>
      <c r="J9841" s="17" t="s">
        <v>11351</v>
      </c>
      <c r="K9841" s="25" t="str">
        <f>LEFT(J9841,MIN(FIND({0,1,2,3,4,5,6,7,8,9},ASC(J9841)&amp;1234567890))-1)</f>
        <v>Cu</v>
      </c>
      <c r="L9841" s="25">
        <f t="shared" si="307"/>
        <v>1</v>
      </c>
      <c r="M9841" s="25">
        <f>VLOOKUP(K9841,Table!$A$2:$C$121,2,0)</f>
        <v>11</v>
      </c>
      <c r="N9841" s="26">
        <f>VLOOKUP(K9841,Table!$A$2:$C$121,3,0)</f>
        <v>4</v>
      </c>
      <c r="O9841" s="13" t="str">
        <f>VLOOKUP(A9841,Table!$U$1:$V$230,2,0)</f>
        <v>Cubic</v>
      </c>
      <c r="P9841" s="1"/>
    </row>
    <row r="9842" spans="1:16">
      <c r="A9842" s="12">
        <v>225</v>
      </c>
      <c r="B9842" s="12">
        <v>659138</v>
      </c>
      <c r="C9842" s="12" t="s">
        <v>9818</v>
      </c>
      <c r="D9842" s="12" t="s">
        <v>10463</v>
      </c>
      <c r="E9842" s="17" t="s">
        <v>11498</v>
      </c>
      <c r="F9842" s="25" t="str">
        <f>LEFT(E9842,MIN(FIND({0,1,2,3,4,5,6,7,8,9},ASC(E9842)&amp;1234567890))-1)</f>
        <v>Rb</v>
      </c>
      <c r="G9842" s="25">
        <f t="shared" si="306"/>
        <v>1</v>
      </c>
      <c r="H9842" s="25">
        <f>VLOOKUP(F9842,Table!$A$2:$C$121,2,0)</f>
        <v>1</v>
      </c>
      <c r="I9842" s="26">
        <f>VLOOKUP(F9842,Table!$A$2:$C$121,3,0)</f>
        <v>5</v>
      </c>
      <c r="J9842" s="17" t="s">
        <v>11427</v>
      </c>
      <c r="K9842" s="25" t="str">
        <f>LEFT(J9842,MIN(FIND({0,1,2,3,4,5,6,7,8,9},ASC(J9842)&amp;1234567890))-1)</f>
        <v>C</v>
      </c>
      <c r="L9842" s="25">
        <f t="shared" si="307"/>
        <v>60</v>
      </c>
      <c r="M9842" s="25">
        <f>VLOOKUP(K9842,Table!$A$2:$C$121,2,0)</f>
        <v>14</v>
      </c>
      <c r="N9842" s="26">
        <f>VLOOKUP(K9842,Table!$A$2:$C$121,3,0)</f>
        <v>2</v>
      </c>
      <c r="O9842" s="13" t="str">
        <f>VLOOKUP(A9842,Table!$U$1:$V$230,2,0)</f>
        <v>Cubic</v>
      </c>
      <c r="P9842" s="1"/>
    </row>
    <row r="9843" spans="1:16">
      <c r="A9843" s="12">
        <v>225</v>
      </c>
      <c r="B9843" s="12">
        <v>659376</v>
      </c>
      <c r="C9843" s="12" t="s">
        <v>9818</v>
      </c>
      <c r="D9843" s="12" t="s">
        <v>10464</v>
      </c>
      <c r="E9843" s="17" t="s">
        <v>14466</v>
      </c>
      <c r="F9843" s="25" t="str">
        <f>LEFT(E9843,MIN(FIND({0,1,2,3,4,5,6,7,8,9},ASC(E9843)&amp;1234567890))-1)</f>
        <v>Ag</v>
      </c>
      <c r="G9843" s="25">
        <f t="shared" si="306"/>
        <v>3.8919999999999999</v>
      </c>
      <c r="H9843" s="25">
        <f>VLOOKUP(F9843,Table!$A$2:$C$121,2,0)</f>
        <v>11</v>
      </c>
      <c r="I9843" s="26">
        <f>VLOOKUP(F9843,Table!$A$2:$C$121,3,0)</f>
        <v>5</v>
      </c>
      <c r="J9843" s="17" t="s">
        <v>14467</v>
      </c>
      <c r="K9843" s="25" t="str">
        <f>LEFT(J9843,MIN(FIND({0,1,2,3,4,5,6,7,8,9},ASC(J9843)&amp;1234567890))-1)</f>
        <v>Bi</v>
      </c>
      <c r="L9843" s="25">
        <f t="shared" si="307"/>
        <v>0.108</v>
      </c>
      <c r="M9843" s="25">
        <f>VLOOKUP(K9843,Table!$A$2:$C$121,2,0)</f>
        <v>15</v>
      </c>
      <c r="N9843" s="26">
        <f>VLOOKUP(K9843,Table!$A$2:$C$121,3,0)</f>
        <v>6</v>
      </c>
      <c r="O9843" s="13" t="str">
        <f>VLOOKUP(A9843,Table!$U$1:$V$230,2,0)</f>
        <v>Cubic</v>
      </c>
      <c r="P9843" s="1"/>
    </row>
    <row r="9844" spans="1:16">
      <c r="A9844" s="12">
        <v>225</v>
      </c>
      <c r="B9844" s="12">
        <v>659568</v>
      </c>
      <c r="C9844" s="12" t="s">
        <v>9818</v>
      </c>
      <c r="D9844" s="12" t="s">
        <v>10465</v>
      </c>
      <c r="E9844" s="17" t="s">
        <v>542</v>
      </c>
      <c r="F9844" s="25" t="str">
        <f>LEFT(E9844,MIN(FIND({0,1,2,3,4,5,6,7,8,9},ASC(E9844)&amp;1234567890))-1)</f>
        <v>Bi</v>
      </c>
      <c r="G9844" s="25">
        <f t="shared" si="306"/>
        <v>1</v>
      </c>
      <c r="H9844" s="25">
        <f>VLOOKUP(F9844,Table!$A$2:$C$121,2,0)</f>
        <v>15</v>
      </c>
      <c r="I9844" s="26">
        <f>VLOOKUP(F9844,Table!$A$2:$C$121,3,0)</f>
        <v>6</v>
      </c>
      <c r="J9844" s="17" t="s">
        <v>11687</v>
      </c>
      <c r="K9844" s="25" t="str">
        <f>LEFT(J9844,MIN(FIND({0,1,2,3,4,5,6,7,8,9},ASC(J9844)&amp;1234567890))-1)</f>
        <v>Cs</v>
      </c>
      <c r="L9844" s="25">
        <f t="shared" si="307"/>
        <v>3</v>
      </c>
      <c r="M9844" s="25">
        <f>VLOOKUP(K9844,Table!$A$2:$C$121,2,0)</f>
        <v>1</v>
      </c>
      <c r="N9844" s="26">
        <f>VLOOKUP(K9844,Table!$A$2:$C$121,3,0)</f>
        <v>6</v>
      </c>
      <c r="O9844" s="13" t="str">
        <f>VLOOKUP(A9844,Table!$U$1:$V$230,2,0)</f>
        <v>Cubic</v>
      </c>
      <c r="P9844" s="1"/>
    </row>
    <row r="9845" spans="1:16">
      <c r="A9845" s="12">
        <v>225</v>
      </c>
      <c r="B9845" s="12">
        <v>659920</v>
      </c>
      <c r="C9845" s="12" t="s">
        <v>9818</v>
      </c>
      <c r="D9845" s="12" t="s">
        <v>10466</v>
      </c>
      <c r="E9845" s="17" t="s">
        <v>68</v>
      </c>
      <c r="F9845" s="25" t="str">
        <f>LEFT(E9845,MIN(FIND({0,1,2,3,4,5,6,7,8,9},ASC(E9845)&amp;1234567890))-1)</f>
        <v>N</v>
      </c>
      <c r="G9845" s="25">
        <f t="shared" si="306"/>
        <v>1</v>
      </c>
      <c r="H9845" s="25">
        <f>VLOOKUP(F9845,Table!$A$2:$C$121,2,0)</f>
        <v>15</v>
      </c>
      <c r="I9845" s="26">
        <f>VLOOKUP(F9845,Table!$A$2:$C$121,3,0)</f>
        <v>2</v>
      </c>
      <c r="J9845" s="17" t="s">
        <v>590</v>
      </c>
      <c r="K9845" s="25" t="str">
        <f>LEFT(J9845,MIN(FIND({0,1,2,3,4,5,6,7,8,9},ASC(J9845)&amp;1234567890))-1)</f>
        <v>Sm</v>
      </c>
      <c r="L9845" s="25">
        <f t="shared" si="307"/>
        <v>1</v>
      </c>
      <c r="M9845" s="25">
        <f>VLOOKUP(K9845,Table!$A$2:$C$121,2,0)</f>
        <v>3</v>
      </c>
      <c r="N9845" s="26">
        <f>VLOOKUP(K9845,Table!$A$2:$C$121,3,0)</f>
        <v>6</v>
      </c>
      <c r="O9845" s="13" t="str">
        <f>VLOOKUP(A9845,Table!$U$1:$V$230,2,0)</f>
        <v>Cubic</v>
      </c>
      <c r="P9845" s="1"/>
    </row>
    <row r="9846" spans="1:16">
      <c r="A9846" s="12">
        <v>225</v>
      </c>
      <c r="B9846" s="12">
        <v>51980</v>
      </c>
      <c r="C9846" s="12" t="s">
        <v>9818</v>
      </c>
      <c r="D9846" s="12" t="s">
        <v>10467</v>
      </c>
      <c r="E9846" s="17" t="s">
        <v>12657</v>
      </c>
      <c r="F9846" s="25" t="str">
        <f>LEFT(E9846,MIN(FIND({0,1,2,3,4,5,6,7,8,9},ASC(E9846)&amp;1234567890))-1)</f>
        <v>In</v>
      </c>
      <c r="G9846" s="25">
        <f t="shared" si="306"/>
        <v>0.9</v>
      </c>
      <c r="H9846" s="25">
        <f>VLOOKUP(F9846,Table!$A$2:$C$121,2,0)</f>
        <v>13</v>
      </c>
      <c r="I9846" s="26">
        <f>VLOOKUP(F9846,Table!$A$2:$C$121,3,0)</f>
        <v>5</v>
      </c>
      <c r="J9846" s="17" t="s">
        <v>14468</v>
      </c>
      <c r="K9846" s="25" t="str">
        <f>LEFT(J9846,MIN(FIND({0,1,2,3,4,5,6,7,8,9},ASC(J9846)&amp;1234567890))-1)</f>
        <v>Mg</v>
      </c>
      <c r="L9846" s="25">
        <f t="shared" si="307"/>
        <v>0.1</v>
      </c>
      <c r="M9846" s="25">
        <f>VLOOKUP(K9846,Table!$A$2:$C$121,2,0)</f>
        <v>2</v>
      </c>
      <c r="N9846" s="26">
        <f>VLOOKUP(K9846,Table!$A$2:$C$121,3,0)</f>
        <v>3</v>
      </c>
      <c r="O9846" s="13" t="str">
        <f>VLOOKUP(A9846,Table!$U$1:$V$230,2,0)</f>
        <v>Cubic</v>
      </c>
      <c r="P9846" s="1"/>
    </row>
    <row r="9847" spans="1:16">
      <c r="A9847" s="12">
        <v>225</v>
      </c>
      <c r="B9847" s="12">
        <v>59441</v>
      </c>
      <c r="C9847" s="12" t="s">
        <v>9818</v>
      </c>
      <c r="D9847" s="12" t="s">
        <v>10468</v>
      </c>
      <c r="E9847" s="17" t="s">
        <v>14469</v>
      </c>
      <c r="F9847" s="25" t="str">
        <f>LEFT(E9847,MIN(FIND({0,1,2,3,4,5,6,7,8,9},ASC(E9847)&amp;1234567890))-1)</f>
        <v>In</v>
      </c>
      <c r="G9847" s="25">
        <f t="shared" si="306"/>
        <v>0.04</v>
      </c>
      <c r="H9847" s="25">
        <f>VLOOKUP(F9847,Table!$A$2:$C$121,2,0)</f>
        <v>13</v>
      </c>
      <c r="I9847" s="26">
        <f>VLOOKUP(F9847,Table!$A$2:$C$121,3,0)</f>
        <v>5</v>
      </c>
      <c r="J9847" s="17" t="s">
        <v>11531</v>
      </c>
      <c r="K9847" s="25" t="str">
        <f>LEFT(J9847,MIN(FIND({0,1,2,3,4,5,6,7,8,9},ASC(J9847)&amp;1234567890))-1)</f>
        <v>Ni</v>
      </c>
      <c r="L9847" s="25">
        <f t="shared" si="307"/>
        <v>0.96</v>
      </c>
      <c r="M9847" s="25">
        <f>VLOOKUP(K9847,Table!$A$2:$C$121,2,0)</f>
        <v>10</v>
      </c>
      <c r="N9847" s="26">
        <f>VLOOKUP(K9847,Table!$A$2:$C$121,3,0)</f>
        <v>4</v>
      </c>
      <c r="O9847" s="13" t="str">
        <f>VLOOKUP(A9847,Table!$U$1:$V$230,2,0)</f>
        <v>Cubic</v>
      </c>
      <c r="P9847" s="1"/>
    </row>
    <row r="9848" spans="1:16">
      <c r="A9848" s="12">
        <v>225</v>
      </c>
      <c r="B9848" s="12">
        <v>59464</v>
      </c>
      <c r="C9848" s="12" t="s">
        <v>9818</v>
      </c>
      <c r="D9848" s="12" t="s">
        <v>10469</v>
      </c>
      <c r="E9848" s="17" t="s">
        <v>11286</v>
      </c>
      <c r="F9848" s="25" t="str">
        <f>LEFT(E9848,MIN(FIND({0,1,2,3,4,5,6,7,8,9},ASC(E9848)&amp;1234567890))-1)</f>
        <v>In</v>
      </c>
      <c r="G9848" s="25">
        <f t="shared" si="306"/>
        <v>1</v>
      </c>
      <c r="H9848" s="25">
        <f>VLOOKUP(F9848,Table!$A$2:$C$121,2,0)</f>
        <v>13</v>
      </c>
      <c r="I9848" s="26">
        <f>VLOOKUP(F9848,Table!$A$2:$C$121,3,0)</f>
        <v>5</v>
      </c>
      <c r="J9848" s="17" t="s">
        <v>586</v>
      </c>
      <c r="K9848" s="25" t="str">
        <f>LEFT(J9848,MIN(FIND({0,1,2,3,4,5,6,7,8,9},ASC(J9848)&amp;1234567890))-1)</f>
        <v>Pb</v>
      </c>
      <c r="L9848" s="25">
        <f t="shared" si="307"/>
        <v>1</v>
      </c>
      <c r="M9848" s="25">
        <f>VLOOKUP(K9848,Table!$A$2:$C$121,2,0)</f>
        <v>14</v>
      </c>
      <c r="N9848" s="26">
        <f>VLOOKUP(K9848,Table!$A$2:$C$121,3,0)</f>
        <v>6</v>
      </c>
      <c r="O9848" s="13" t="str">
        <f>VLOOKUP(A9848,Table!$U$1:$V$230,2,0)</f>
        <v>Cubic</v>
      </c>
      <c r="P9848" s="1"/>
    </row>
    <row r="9849" spans="1:16">
      <c r="A9849" s="12">
        <v>225</v>
      </c>
      <c r="B9849" s="12">
        <v>59495</v>
      </c>
      <c r="C9849" s="12" t="s">
        <v>9818</v>
      </c>
      <c r="D9849" s="12" t="s">
        <v>10470</v>
      </c>
      <c r="E9849" s="17" t="s">
        <v>12744</v>
      </c>
      <c r="F9849" s="25" t="str">
        <f>LEFT(E9849,MIN(FIND({0,1,2,3,4,5,6,7,8,9},ASC(E9849)&amp;1234567890))-1)</f>
        <v>In</v>
      </c>
      <c r="G9849" s="25">
        <f t="shared" si="306"/>
        <v>0.05</v>
      </c>
      <c r="H9849" s="25">
        <f>VLOOKUP(F9849,Table!$A$2:$C$121,2,0)</f>
        <v>13</v>
      </c>
      <c r="I9849" s="26">
        <f>VLOOKUP(F9849,Table!$A$2:$C$121,3,0)</f>
        <v>5</v>
      </c>
      <c r="J9849" s="17" t="s">
        <v>14470</v>
      </c>
      <c r="K9849" s="25" t="str">
        <f>LEFT(J9849,MIN(FIND({0,1,2,3,4,5,6,7,8,9},ASC(J9849)&amp;1234567890))-1)</f>
        <v>Pt</v>
      </c>
      <c r="L9849" s="25">
        <f t="shared" si="307"/>
        <v>0.95</v>
      </c>
      <c r="M9849" s="25">
        <f>VLOOKUP(K9849,Table!$A$2:$C$121,2,0)</f>
        <v>10</v>
      </c>
      <c r="N9849" s="26">
        <f>VLOOKUP(K9849,Table!$A$2:$C$121,3,0)</f>
        <v>6</v>
      </c>
      <c r="O9849" s="13" t="str">
        <f>VLOOKUP(A9849,Table!$U$1:$V$230,2,0)</f>
        <v>Cubic</v>
      </c>
      <c r="P9849" s="1"/>
    </row>
    <row r="9850" spans="1:16">
      <c r="A9850" s="12">
        <v>225</v>
      </c>
      <c r="B9850" s="12">
        <v>59499</v>
      </c>
      <c r="C9850" s="12" t="s">
        <v>9818</v>
      </c>
      <c r="D9850" s="12" t="s">
        <v>10471</v>
      </c>
      <c r="E9850" s="17" t="s">
        <v>14471</v>
      </c>
      <c r="F9850" s="25" t="str">
        <f>LEFT(E9850,MIN(FIND({0,1,2,3,4,5,6,7,8,9},ASC(E9850)&amp;1234567890))-1)</f>
        <v>In</v>
      </c>
      <c r="G9850" s="25">
        <f t="shared" si="306"/>
        <v>0.15</v>
      </c>
      <c r="H9850" s="25">
        <f>VLOOKUP(F9850,Table!$A$2:$C$121,2,0)</f>
        <v>13</v>
      </c>
      <c r="I9850" s="26">
        <f>VLOOKUP(F9850,Table!$A$2:$C$121,3,0)</f>
        <v>5</v>
      </c>
      <c r="J9850" s="17" t="s">
        <v>14472</v>
      </c>
      <c r="K9850" s="25" t="str">
        <f>LEFT(J9850,MIN(FIND({0,1,2,3,4,5,6,7,8,9},ASC(J9850)&amp;1234567890))-1)</f>
        <v>Pt</v>
      </c>
      <c r="L9850" s="25">
        <f t="shared" si="307"/>
        <v>0.85</v>
      </c>
      <c r="M9850" s="25">
        <f>VLOOKUP(K9850,Table!$A$2:$C$121,2,0)</f>
        <v>10</v>
      </c>
      <c r="N9850" s="26">
        <f>VLOOKUP(K9850,Table!$A$2:$C$121,3,0)</f>
        <v>6</v>
      </c>
      <c r="O9850" s="13" t="str">
        <f>VLOOKUP(A9850,Table!$U$1:$V$230,2,0)</f>
        <v>Cubic</v>
      </c>
      <c r="P9850" s="1"/>
    </row>
    <row r="9851" spans="1:16">
      <c r="A9851" s="12">
        <v>225</v>
      </c>
      <c r="B9851" s="12">
        <v>59511</v>
      </c>
      <c r="C9851" s="12" t="s">
        <v>9818</v>
      </c>
      <c r="D9851" s="12" t="s">
        <v>9599</v>
      </c>
      <c r="E9851" s="17" t="s">
        <v>11286</v>
      </c>
      <c r="F9851" s="25" t="str">
        <f>LEFT(E9851,MIN(FIND({0,1,2,3,4,5,6,7,8,9},ASC(E9851)&amp;1234567890))-1)</f>
        <v>In</v>
      </c>
      <c r="G9851" s="25">
        <f t="shared" si="306"/>
        <v>1</v>
      </c>
      <c r="H9851" s="25">
        <f>VLOOKUP(F9851,Table!$A$2:$C$121,2,0)</f>
        <v>13</v>
      </c>
      <c r="I9851" s="26">
        <f>VLOOKUP(F9851,Table!$A$2:$C$121,3,0)</f>
        <v>5</v>
      </c>
      <c r="J9851" s="17" t="s">
        <v>12048</v>
      </c>
      <c r="K9851" s="25" t="str">
        <f>LEFT(J9851,MIN(FIND({0,1,2,3,4,5,6,7,8,9},ASC(J9851)&amp;1234567890))-1)</f>
        <v>Pu</v>
      </c>
      <c r="L9851" s="25">
        <f t="shared" si="307"/>
        <v>3</v>
      </c>
      <c r="M9851" s="25">
        <f>VLOOKUP(K9851,Table!$A$2:$C$121,2,0)</f>
        <v>3</v>
      </c>
      <c r="N9851" s="26">
        <f>VLOOKUP(K9851,Table!$A$2:$C$121,3,0)</f>
        <v>7</v>
      </c>
      <c r="O9851" s="13" t="str">
        <f>VLOOKUP(A9851,Table!$U$1:$V$230,2,0)</f>
        <v>Cubic</v>
      </c>
      <c r="P9851" s="1"/>
    </row>
    <row r="9852" spans="1:16">
      <c r="A9852" s="12">
        <v>225</v>
      </c>
      <c r="B9852" s="12">
        <v>59512</v>
      </c>
      <c r="C9852" s="12" t="s">
        <v>9818</v>
      </c>
      <c r="D9852" s="12" t="s">
        <v>10472</v>
      </c>
      <c r="E9852" s="17" t="s">
        <v>14473</v>
      </c>
      <c r="F9852" s="25" t="str">
        <f>LEFT(E9852,MIN(FIND({0,1,2,3,4,5,6,7,8,9},ASC(E9852)&amp;1234567890))-1)</f>
        <v>In</v>
      </c>
      <c r="G9852" s="25">
        <f t="shared" si="306"/>
        <v>5.8799999999999998E-2</v>
      </c>
      <c r="H9852" s="25">
        <f>VLOOKUP(F9852,Table!$A$2:$C$121,2,0)</f>
        <v>13</v>
      </c>
      <c r="I9852" s="26">
        <f>VLOOKUP(F9852,Table!$A$2:$C$121,3,0)</f>
        <v>5</v>
      </c>
      <c r="J9852" s="17" t="s">
        <v>14474</v>
      </c>
      <c r="K9852" s="25" t="str">
        <f>LEFT(J9852,MIN(FIND({0,1,2,3,4,5,6,7,8,9},ASC(J9852)&amp;1234567890))-1)</f>
        <v>Pu</v>
      </c>
      <c r="L9852" s="25">
        <f t="shared" si="307"/>
        <v>0.94120000000000004</v>
      </c>
      <c r="M9852" s="25">
        <f>VLOOKUP(K9852,Table!$A$2:$C$121,2,0)</f>
        <v>3</v>
      </c>
      <c r="N9852" s="26">
        <f>VLOOKUP(K9852,Table!$A$2:$C$121,3,0)</f>
        <v>7</v>
      </c>
      <c r="O9852" s="13" t="str">
        <f>VLOOKUP(A9852,Table!$U$1:$V$230,2,0)</f>
        <v>Cubic</v>
      </c>
      <c r="P9852" s="1"/>
    </row>
    <row r="9853" spans="1:16">
      <c r="A9853" s="12">
        <v>225</v>
      </c>
      <c r="B9853" s="12">
        <v>59542</v>
      </c>
      <c r="C9853" s="12" t="s">
        <v>9818</v>
      </c>
      <c r="D9853" s="12" t="s">
        <v>10473</v>
      </c>
      <c r="E9853" s="17" t="s">
        <v>11286</v>
      </c>
      <c r="F9853" s="25" t="str">
        <f>LEFT(E9853,MIN(FIND({0,1,2,3,4,5,6,7,8,9},ASC(E9853)&amp;1234567890))-1)</f>
        <v>In</v>
      </c>
      <c r="G9853" s="25">
        <f t="shared" si="306"/>
        <v>1</v>
      </c>
      <c r="H9853" s="25">
        <f>VLOOKUP(F9853,Table!$A$2:$C$121,2,0)</f>
        <v>13</v>
      </c>
      <c r="I9853" s="26">
        <f>VLOOKUP(F9853,Table!$A$2:$C$121,3,0)</f>
        <v>5</v>
      </c>
      <c r="J9853" s="17" t="s">
        <v>11723</v>
      </c>
      <c r="K9853" s="25" t="str">
        <f>LEFT(J9853,MIN(FIND({0,1,2,3,4,5,6,7,8,9},ASC(J9853)&amp;1234567890))-1)</f>
        <v>Sr</v>
      </c>
      <c r="L9853" s="25">
        <f t="shared" si="307"/>
        <v>3</v>
      </c>
      <c r="M9853" s="25">
        <f>VLOOKUP(K9853,Table!$A$2:$C$121,2,0)</f>
        <v>2</v>
      </c>
      <c r="N9853" s="26">
        <f>VLOOKUP(K9853,Table!$A$2:$C$121,3,0)</f>
        <v>5</v>
      </c>
      <c r="O9853" s="13" t="str">
        <f>VLOOKUP(A9853,Table!$U$1:$V$230,2,0)</f>
        <v>Cubic</v>
      </c>
      <c r="P9853" s="1"/>
    </row>
    <row r="9854" spans="1:16">
      <c r="A9854" s="12">
        <v>225</v>
      </c>
      <c r="B9854" s="12">
        <v>59557</v>
      </c>
      <c r="C9854" s="12" t="s">
        <v>9818</v>
      </c>
      <c r="D9854" s="12" t="s">
        <v>10474</v>
      </c>
      <c r="E9854" s="17" t="s">
        <v>14475</v>
      </c>
      <c r="F9854" s="25" t="str">
        <f>LEFT(E9854,MIN(FIND({0,1,2,3,4,5,6,7,8,9},ASC(E9854)&amp;1234567890))-1)</f>
        <v>In</v>
      </c>
      <c r="G9854" s="25">
        <f t="shared" si="306"/>
        <v>0.6</v>
      </c>
      <c r="H9854" s="25">
        <f>VLOOKUP(F9854,Table!$A$2:$C$121,2,0)</f>
        <v>13</v>
      </c>
      <c r="I9854" s="26">
        <f>VLOOKUP(F9854,Table!$A$2:$C$121,3,0)</f>
        <v>5</v>
      </c>
      <c r="J9854" s="17" t="s">
        <v>14476</v>
      </c>
      <c r="K9854" s="25" t="str">
        <f>LEFT(J9854,MIN(FIND({0,1,2,3,4,5,6,7,8,9},ASC(J9854)&amp;1234567890))-1)</f>
        <v>Tl</v>
      </c>
      <c r="L9854" s="25">
        <f t="shared" si="307"/>
        <v>0.4</v>
      </c>
      <c r="M9854" s="25">
        <f>VLOOKUP(K9854,Table!$A$2:$C$121,2,0)</f>
        <v>13</v>
      </c>
      <c r="N9854" s="26">
        <f>VLOOKUP(K9854,Table!$A$2:$C$121,3,0)</f>
        <v>6</v>
      </c>
      <c r="O9854" s="13" t="str">
        <f>VLOOKUP(A9854,Table!$U$1:$V$230,2,0)</f>
        <v>Cubic</v>
      </c>
      <c r="P9854" s="1"/>
    </row>
    <row r="9855" spans="1:16">
      <c r="A9855" s="12">
        <v>225</v>
      </c>
      <c r="B9855" s="12">
        <v>59576</v>
      </c>
      <c r="C9855" s="12" t="s">
        <v>9818</v>
      </c>
      <c r="D9855" s="12" t="s">
        <v>10475</v>
      </c>
      <c r="E9855" s="17" t="s">
        <v>11286</v>
      </c>
      <c r="F9855" s="25" t="str">
        <f>LEFT(E9855,MIN(FIND({0,1,2,3,4,5,6,7,8,9},ASC(E9855)&amp;1234567890))-1)</f>
        <v>In</v>
      </c>
      <c r="G9855" s="25">
        <f t="shared" si="306"/>
        <v>1</v>
      </c>
      <c r="H9855" s="25">
        <f>VLOOKUP(F9855,Table!$A$2:$C$121,2,0)</f>
        <v>13</v>
      </c>
      <c r="I9855" s="26">
        <f>VLOOKUP(F9855,Table!$A$2:$C$121,3,0)</f>
        <v>5</v>
      </c>
      <c r="J9855" s="17" t="s">
        <v>377</v>
      </c>
      <c r="K9855" s="25" t="str">
        <f>LEFT(J9855,MIN(FIND({0,1,2,3,4,5,6,7,8,9},ASC(J9855)&amp;1234567890))-1)</f>
        <v>Zr</v>
      </c>
      <c r="L9855" s="25">
        <f t="shared" si="307"/>
        <v>1</v>
      </c>
      <c r="M9855" s="25">
        <f>VLOOKUP(K9855,Table!$A$2:$C$121,2,0)</f>
        <v>4</v>
      </c>
      <c r="N9855" s="26">
        <f>VLOOKUP(K9855,Table!$A$2:$C$121,3,0)</f>
        <v>5</v>
      </c>
      <c r="O9855" s="13" t="str">
        <f>VLOOKUP(A9855,Table!$U$1:$V$230,2,0)</f>
        <v>Cubic</v>
      </c>
      <c r="P9855" s="1"/>
    </row>
    <row r="9856" spans="1:16">
      <c r="A9856" s="12">
        <v>225</v>
      </c>
      <c r="B9856" s="12">
        <v>172801</v>
      </c>
      <c r="C9856" s="12" t="s">
        <v>9818</v>
      </c>
      <c r="D9856" s="12" t="s">
        <v>10476</v>
      </c>
      <c r="E9856" s="17" t="s">
        <v>393</v>
      </c>
      <c r="F9856" s="25" t="str">
        <f>LEFT(E9856,MIN(FIND({0,1,2,3,4,5,6,7,8,9},ASC(E9856)&amp;1234567890))-1)</f>
        <v>Mo</v>
      </c>
      <c r="G9856" s="25">
        <f t="shared" si="306"/>
        <v>1</v>
      </c>
      <c r="H9856" s="25">
        <f>VLOOKUP(F9856,Table!$A$2:$C$121,2,0)</f>
        <v>6</v>
      </c>
      <c r="I9856" s="26">
        <f>VLOOKUP(F9856,Table!$A$2:$C$121,3,0)</f>
        <v>5</v>
      </c>
      <c r="J9856" s="17" t="s">
        <v>14477</v>
      </c>
      <c r="K9856" s="25" t="str">
        <f>LEFT(J9856,MIN(FIND({0,1,2,3,4,5,6,7,8,9},ASC(J9856)&amp;1234567890))-1)</f>
        <v>N</v>
      </c>
      <c r="L9856" s="25">
        <f t="shared" si="307"/>
        <v>0.46</v>
      </c>
      <c r="M9856" s="25">
        <f>VLOOKUP(K9856,Table!$A$2:$C$121,2,0)</f>
        <v>15</v>
      </c>
      <c r="N9856" s="26">
        <f>VLOOKUP(K9856,Table!$A$2:$C$121,3,0)</f>
        <v>2</v>
      </c>
      <c r="O9856" s="13" t="str">
        <f>VLOOKUP(A9856,Table!$U$1:$V$230,2,0)</f>
        <v>Cubic</v>
      </c>
      <c r="P9856" s="1"/>
    </row>
    <row r="9857" spans="1:16">
      <c r="A9857" s="12">
        <v>225</v>
      </c>
      <c r="B9857" s="12">
        <v>172802</v>
      </c>
      <c r="C9857" s="12" t="s">
        <v>9818</v>
      </c>
      <c r="D9857" s="12" t="s">
        <v>10477</v>
      </c>
      <c r="E9857" s="17" t="s">
        <v>393</v>
      </c>
      <c r="F9857" s="25" t="str">
        <f>LEFT(E9857,MIN(FIND({0,1,2,3,4,5,6,7,8,9},ASC(E9857)&amp;1234567890))-1)</f>
        <v>Mo</v>
      </c>
      <c r="G9857" s="25">
        <f t="shared" si="306"/>
        <v>1</v>
      </c>
      <c r="H9857" s="25">
        <f>VLOOKUP(F9857,Table!$A$2:$C$121,2,0)</f>
        <v>6</v>
      </c>
      <c r="I9857" s="26">
        <f>VLOOKUP(F9857,Table!$A$2:$C$121,3,0)</f>
        <v>5</v>
      </c>
      <c r="J9857" s="17" t="s">
        <v>14478</v>
      </c>
      <c r="K9857" s="25" t="str">
        <f>LEFT(J9857,MIN(FIND({0,1,2,3,4,5,6,7,8,9},ASC(J9857)&amp;1234567890))-1)</f>
        <v>N</v>
      </c>
      <c r="L9857" s="25">
        <f t="shared" si="307"/>
        <v>0.50600000000000001</v>
      </c>
      <c r="M9857" s="25">
        <f>VLOOKUP(K9857,Table!$A$2:$C$121,2,0)</f>
        <v>15</v>
      </c>
      <c r="N9857" s="26">
        <f>VLOOKUP(K9857,Table!$A$2:$C$121,3,0)</f>
        <v>2</v>
      </c>
      <c r="O9857" s="13" t="str">
        <f>VLOOKUP(A9857,Table!$U$1:$V$230,2,0)</f>
        <v>Cubic</v>
      </c>
      <c r="P9857" s="1"/>
    </row>
    <row r="9858" spans="1:16">
      <c r="A9858" s="12">
        <v>225</v>
      </c>
      <c r="B9858" s="12">
        <v>419735</v>
      </c>
      <c r="C9858" s="12" t="s">
        <v>9818</v>
      </c>
      <c r="D9858" s="12" t="s">
        <v>10478</v>
      </c>
      <c r="E9858" s="17" t="s">
        <v>14391</v>
      </c>
      <c r="F9858" s="25" t="str">
        <f>LEFT(E9858,MIN(FIND({0,1,2,3,4,5,6,7,8,9},ASC(E9858)&amp;1234567890))-1)</f>
        <v>Co</v>
      </c>
      <c r="G9858" s="25">
        <f t="shared" ref="G9858:G9921" si="308">IF(SUBSTITUTE(E9858,F9858,"")="",1,SUBSTITUTE(E9858,F9858,""))*1</f>
        <v>23</v>
      </c>
      <c r="H9858" s="25">
        <f>VLOOKUP(F9858,Table!$A$2:$C$121,2,0)</f>
        <v>9</v>
      </c>
      <c r="I9858" s="26">
        <f>VLOOKUP(F9858,Table!$A$2:$C$121,3,0)</f>
        <v>4</v>
      </c>
      <c r="J9858" s="17" t="s">
        <v>12148</v>
      </c>
      <c r="K9858" s="25" t="str">
        <f>LEFT(J9858,MIN(FIND({0,1,2,3,4,5,6,7,8,9},ASC(J9858)&amp;1234567890))-1)</f>
        <v>B</v>
      </c>
      <c r="L9858" s="25">
        <f t="shared" ref="L9858:L9921" si="309">IF(SUBSTITUTE(J9858,K9858,"")="",1,SUBSTITUTE(J9858,K9858,""))*1</f>
        <v>6</v>
      </c>
      <c r="M9858" s="25">
        <f>VLOOKUP(K9858,Table!$A$2:$C$121,2,0)</f>
        <v>13</v>
      </c>
      <c r="N9858" s="26">
        <f>VLOOKUP(K9858,Table!$A$2:$C$121,3,0)</f>
        <v>2</v>
      </c>
      <c r="O9858" s="13" t="str">
        <f>VLOOKUP(A9858,Table!$U$1:$V$230,2,0)</f>
        <v>Cubic</v>
      </c>
      <c r="P9858" s="1"/>
    </row>
    <row r="9859" spans="1:16">
      <c r="A9859" s="12">
        <v>225</v>
      </c>
      <c r="B9859" s="12">
        <v>107732</v>
      </c>
      <c r="C9859" s="12" t="s">
        <v>9818</v>
      </c>
      <c r="D9859" s="12" t="s">
        <v>10479</v>
      </c>
      <c r="E9859" s="17" t="s">
        <v>14479</v>
      </c>
      <c r="F9859" s="25" t="str">
        <f>LEFT(E9859,MIN(FIND({0,1,2,3,4,5,6,7,8,9},ASC(E9859)&amp;1234567890))-1)</f>
        <v>Ag</v>
      </c>
      <c r="G9859" s="25">
        <f t="shared" si="308"/>
        <v>0.95</v>
      </c>
      <c r="H9859" s="25">
        <f>VLOOKUP(F9859,Table!$A$2:$C$121,2,0)</f>
        <v>11</v>
      </c>
      <c r="I9859" s="26">
        <f>VLOOKUP(F9859,Table!$A$2:$C$121,3,0)</f>
        <v>5</v>
      </c>
      <c r="J9859" s="17" t="s">
        <v>14480</v>
      </c>
      <c r="K9859" s="25" t="str">
        <f>LEFT(J9859,MIN(FIND({0,1,2,3,4,5,6,7,8,9},ASC(J9859)&amp;1234567890))-1)</f>
        <v>Gd</v>
      </c>
      <c r="L9859" s="25">
        <f t="shared" si="309"/>
        <v>0.05</v>
      </c>
      <c r="M9859" s="25">
        <f>VLOOKUP(K9859,Table!$A$2:$C$121,2,0)</f>
        <v>3</v>
      </c>
      <c r="N9859" s="26">
        <f>VLOOKUP(K9859,Table!$A$2:$C$121,3,0)</f>
        <v>6</v>
      </c>
      <c r="O9859" s="13" t="str">
        <f>VLOOKUP(A9859,Table!$U$1:$V$230,2,0)</f>
        <v>Cubic</v>
      </c>
      <c r="P9859" s="1"/>
    </row>
    <row r="9860" spans="1:16">
      <c r="A9860" s="12">
        <v>225</v>
      </c>
      <c r="B9860" s="12">
        <v>107734</v>
      </c>
      <c r="C9860" s="12" t="s">
        <v>9818</v>
      </c>
      <c r="D9860" s="12" t="s">
        <v>10480</v>
      </c>
      <c r="E9860" s="17" t="s">
        <v>14481</v>
      </c>
      <c r="F9860" s="25" t="str">
        <f>LEFT(E9860,MIN(FIND({0,1,2,3,4,5,6,7,8,9},ASC(E9860)&amp;1234567890))-1)</f>
        <v>Ag</v>
      </c>
      <c r="G9860" s="25">
        <f t="shared" si="308"/>
        <v>0.92500000000000004</v>
      </c>
      <c r="H9860" s="25">
        <f>VLOOKUP(F9860,Table!$A$2:$C$121,2,0)</f>
        <v>11</v>
      </c>
      <c r="I9860" s="26">
        <f>VLOOKUP(F9860,Table!$A$2:$C$121,3,0)</f>
        <v>5</v>
      </c>
      <c r="J9860" s="17" t="s">
        <v>14482</v>
      </c>
      <c r="K9860" s="25" t="str">
        <f>LEFT(J9860,MIN(FIND({0,1,2,3,4,5,6,7,8,9},ASC(J9860)&amp;1234567890))-1)</f>
        <v>Ge</v>
      </c>
      <c r="L9860" s="25">
        <f t="shared" si="309"/>
        <v>7.4999999999999997E-2</v>
      </c>
      <c r="M9860" s="25">
        <f>VLOOKUP(K9860,Table!$A$2:$C$121,2,0)</f>
        <v>14</v>
      </c>
      <c r="N9860" s="26">
        <f>VLOOKUP(K9860,Table!$A$2:$C$121,3,0)</f>
        <v>4</v>
      </c>
      <c r="O9860" s="13" t="str">
        <f>VLOOKUP(A9860,Table!$U$1:$V$230,2,0)</f>
        <v>Cubic</v>
      </c>
      <c r="P9860" s="1"/>
    </row>
    <row r="9861" spans="1:16">
      <c r="A9861" s="12">
        <v>225</v>
      </c>
      <c r="B9861" s="12">
        <v>107735</v>
      </c>
      <c r="C9861" s="12" t="s">
        <v>9818</v>
      </c>
      <c r="D9861" s="12" t="s">
        <v>10481</v>
      </c>
      <c r="E9861" s="17" t="s">
        <v>14483</v>
      </c>
      <c r="F9861" s="25" t="str">
        <f>LEFT(E9861,MIN(FIND({0,1,2,3,4,5,6,7,8,9},ASC(E9861)&amp;1234567890))-1)</f>
        <v>Ag</v>
      </c>
      <c r="G9861" s="25">
        <f t="shared" si="308"/>
        <v>0.65</v>
      </c>
      <c r="H9861" s="25">
        <f>VLOOKUP(F9861,Table!$A$2:$C$121,2,0)</f>
        <v>11</v>
      </c>
      <c r="I9861" s="26">
        <f>VLOOKUP(F9861,Table!$A$2:$C$121,3,0)</f>
        <v>5</v>
      </c>
      <c r="J9861" s="17" t="s">
        <v>14484</v>
      </c>
      <c r="K9861" s="25" t="str">
        <f>LEFT(J9861,MIN(FIND({0,1,2,3,4,5,6,7,8,9},ASC(J9861)&amp;1234567890))-1)</f>
        <v>Hg</v>
      </c>
      <c r="L9861" s="25">
        <f t="shared" si="309"/>
        <v>0.35</v>
      </c>
      <c r="M9861" s="25">
        <f>VLOOKUP(K9861,Table!$A$2:$C$121,2,0)</f>
        <v>12</v>
      </c>
      <c r="N9861" s="26">
        <f>VLOOKUP(K9861,Table!$A$2:$C$121,3,0)</f>
        <v>6</v>
      </c>
      <c r="O9861" s="13" t="str">
        <f>VLOOKUP(A9861,Table!$U$1:$V$230,2,0)</f>
        <v>Cubic</v>
      </c>
      <c r="P9861" s="1"/>
    </row>
    <row r="9862" spans="1:16">
      <c r="A9862" s="12">
        <v>225</v>
      </c>
      <c r="B9862" s="12">
        <v>107739</v>
      </c>
      <c r="C9862" s="12" t="s">
        <v>9818</v>
      </c>
      <c r="D9862" s="12" t="s">
        <v>10482</v>
      </c>
      <c r="E9862" s="17" t="s">
        <v>14401</v>
      </c>
      <c r="F9862" s="25" t="str">
        <f>LEFT(E9862,MIN(FIND({0,1,2,3,4,5,6,7,8,9},ASC(E9862)&amp;1234567890))-1)</f>
        <v>Ag</v>
      </c>
      <c r="G9862" s="25">
        <f t="shared" si="308"/>
        <v>0.97</v>
      </c>
      <c r="H9862" s="25">
        <f>VLOOKUP(F9862,Table!$A$2:$C$121,2,0)</f>
        <v>11</v>
      </c>
      <c r="I9862" s="26">
        <f>VLOOKUP(F9862,Table!$A$2:$C$121,3,0)</f>
        <v>5</v>
      </c>
      <c r="J9862" s="17" t="s">
        <v>14485</v>
      </c>
      <c r="K9862" s="25" t="str">
        <f>LEFT(J9862,MIN(FIND({0,1,2,3,4,5,6,7,8,9},ASC(J9862)&amp;1234567890))-1)</f>
        <v>Pb</v>
      </c>
      <c r="L9862" s="25">
        <f t="shared" si="309"/>
        <v>0.03</v>
      </c>
      <c r="M9862" s="25">
        <f>VLOOKUP(K9862,Table!$A$2:$C$121,2,0)</f>
        <v>14</v>
      </c>
      <c r="N9862" s="26">
        <f>VLOOKUP(K9862,Table!$A$2:$C$121,3,0)</f>
        <v>6</v>
      </c>
      <c r="O9862" s="13" t="str">
        <f>VLOOKUP(A9862,Table!$U$1:$V$230,2,0)</f>
        <v>Cubic</v>
      </c>
      <c r="P9862" s="1"/>
    </row>
    <row r="9863" spans="1:16">
      <c r="A9863" s="12">
        <v>225</v>
      </c>
      <c r="B9863" s="12">
        <v>107743</v>
      </c>
      <c r="C9863" s="12" t="s">
        <v>9818</v>
      </c>
      <c r="D9863" s="12" t="s">
        <v>10483</v>
      </c>
      <c r="E9863" s="17" t="s">
        <v>14486</v>
      </c>
      <c r="F9863" s="25" t="str">
        <f>LEFT(E9863,MIN(FIND({0,1,2,3,4,5,6,7,8,9},ASC(E9863)&amp;1234567890))-1)</f>
        <v>Ag</v>
      </c>
      <c r="G9863" s="25">
        <f t="shared" si="308"/>
        <v>0.48899999999999999</v>
      </c>
      <c r="H9863" s="25">
        <f>VLOOKUP(F9863,Table!$A$2:$C$121,2,0)</f>
        <v>11</v>
      </c>
      <c r="I9863" s="26">
        <f>VLOOKUP(F9863,Table!$A$2:$C$121,3,0)</f>
        <v>5</v>
      </c>
      <c r="J9863" s="17" t="s">
        <v>14487</v>
      </c>
      <c r="K9863" s="25" t="str">
        <f>LEFT(J9863,MIN(FIND({0,1,2,3,4,5,6,7,8,9},ASC(J9863)&amp;1234567890))-1)</f>
        <v>Tl</v>
      </c>
      <c r="L9863" s="25">
        <f t="shared" si="309"/>
        <v>1.0999999999999999E-2</v>
      </c>
      <c r="M9863" s="25">
        <f>VLOOKUP(K9863,Table!$A$2:$C$121,2,0)</f>
        <v>13</v>
      </c>
      <c r="N9863" s="26">
        <f>VLOOKUP(K9863,Table!$A$2:$C$121,3,0)</f>
        <v>6</v>
      </c>
      <c r="O9863" s="13" t="str">
        <f>VLOOKUP(A9863,Table!$U$1:$V$230,2,0)</f>
        <v>Cubic</v>
      </c>
      <c r="P9863" s="1"/>
    </row>
    <row r="9864" spans="1:16">
      <c r="A9864" s="12">
        <v>225</v>
      </c>
      <c r="B9864" s="12">
        <v>107761</v>
      </c>
      <c r="C9864" s="12" t="s">
        <v>9818</v>
      </c>
      <c r="D9864" s="12" t="s">
        <v>10484</v>
      </c>
      <c r="E9864" s="17" t="s">
        <v>14488</v>
      </c>
      <c r="F9864" s="25" t="str">
        <f>LEFT(E9864,MIN(FIND({0,1,2,3,4,5,6,7,8,9},ASC(E9864)&amp;1234567890))-1)</f>
        <v>Al</v>
      </c>
      <c r="G9864" s="25">
        <f t="shared" si="308"/>
        <v>0.98299999999999998</v>
      </c>
      <c r="H9864" s="25">
        <f>VLOOKUP(F9864,Table!$A$2:$C$121,2,0)</f>
        <v>13</v>
      </c>
      <c r="I9864" s="26">
        <f>VLOOKUP(F9864,Table!$A$2:$C$121,3,0)</f>
        <v>3</v>
      </c>
      <c r="J9864" s="17" t="s">
        <v>14489</v>
      </c>
      <c r="K9864" s="25" t="str">
        <f>LEFT(J9864,MIN(FIND({0,1,2,3,4,5,6,7,8,9},ASC(J9864)&amp;1234567890))-1)</f>
        <v>Cr</v>
      </c>
      <c r="L9864" s="25">
        <f t="shared" si="309"/>
        <v>1.7000000000000001E-2</v>
      </c>
      <c r="M9864" s="25">
        <f>VLOOKUP(K9864,Table!$A$2:$C$121,2,0)</f>
        <v>6</v>
      </c>
      <c r="N9864" s="26">
        <f>VLOOKUP(K9864,Table!$A$2:$C$121,3,0)</f>
        <v>4</v>
      </c>
      <c r="O9864" s="13" t="str">
        <f>VLOOKUP(A9864,Table!$U$1:$V$230,2,0)</f>
        <v>Cubic</v>
      </c>
      <c r="P9864" s="1"/>
    </row>
    <row r="9865" spans="1:16">
      <c r="A9865" s="12">
        <v>225</v>
      </c>
      <c r="B9865" s="12">
        <v>107773</v>
      </c>
      <c r="C9865" s="12" t="s">
        <v>9818</v>
      </c>
      <c r="D9865" s="12" t="s">
        <v>10485</v>
      </c>
      <c r="E9865" s="17" t="s">
        <v>14490</v>
      </c>
      <c r="F9865" s="25" t="str">
        <f>LEFT(E9865,MIN(FIND({0,1,2,3,4,5,6,7,8,9},ASC(E9865)&amp;1234567890))-1)</f>
        <v>Al</v>
      </c>
      <c r="G9865" s="25">
        <f t="shared" si="308"/>
        <v>5.6500000000000002E-2</v>
      </c>
      <c r="H9865" s="25">
        <f>VLOOKUP(F9865,Table!$A$2:$C$121,2,0)</f>
        <v>13</v>
      </c>
      <c r="I9865" s="26">
        <f>VLOOKUP(F9865,Table!$A$2:$C$121,3,0)</f>
        <v>3</v>
      </c>
      <c r="J9865" s="17" t="s">
        <v>14491</v>
      </c>
      <c r="K9865" s="25" t="str">
        <f>LEFT(J9865,MIN(FIND({0,1,2,3,4,5,6,7,8,9},ASC(J9865)&amp;1234567890))-1)</f>
        <v>Cu</v>
      </c>
      <c r="L9865" s="25">
        <f t="shared" si="309"/>
        <v>0.94340000000000002</v>
      </c>
      <c r="M9865" s="25">
        <f>VLOOKUP(K9865,Table!$A$2:$C$121,2,0)</f>
        <v>11</v>
      </c>
      <c r="N9865" s="26">
        <f>VLOOKUP(K9865,Table!$A$2:$C$121,3,0)</f>
        <v>4</v>
      </c>
      <c r="O9865" s="13" t="str">
        <f>VLOOKUP(A9865,Table!$U$1:$V$230,2,0)</f>
        <v>Cubic</v>
      </c>
      <c r="P9865" s="1"/>
    </row>
    <row r="9866" spans="1:16">
      <c r="A9866" s="12">
        <v>225</v>
      </c>
      <c r="B9866" s="12">
        <v>107823</v>
      </c>
      <c r="C9866" s="12" t="s">
        <v>9818</v>
      </c>
      <c r="D9866" s="12" t="s">
        <v>10486</v>
      </c>
      <c r="E9866" s="17" t="s">
        <v>14492</v>
      </c>
      <c r="F9866" s="25" t="str">
        <f>LEFT(E9866,MIN(FIND({0,1,2,3,4,5,6,7,8,9},ASC(E9866)&amp;1234567890))-1)</f>
        <v>Al</v>
      </c>
      <c r="G9866" s="25">
        <f t="shared" si="308"/>
        <v>0.90400000000000003</v>
      </c>
      <c r="H9866" s="25">
        <f>VLOOKUP(F9866,Table!$A$2:$C$121,2,0)</f>
        <v>13</v>
      </c>
      <c r="I9866" s="26">
        <f>VLOOKUP(F9866,Table!$A$2:$C$121,3,0)</f>
        <v>3</v>
      </c>
      <c r="J9866" s="17" t="s">
        <v>14493</v>
      </c>
      <c r="K9866" s="25" t="str">
        <f>LEFT(J9866,MIN(FIND({0,1,2,3,4,5,6,7,8,9},ASC(J9866)&amp;1234567890))-1)</f>
        <v>Ge</v>
      </c>
      <c r="L9866" s="25">
        <f t="shared" si="309"/>
        <v>9.6000000000000002E-2</v>
      </c>
      <c r="M9866" s="25">
        <f>VLOOKUP(K9866,Table!$A$2:$C$121,2,0)</f>
        <v>14</v>
      </c>
      <c r="N9866" s="26">
        <f>VLOOKUP(K9866,Table!$A$2:$C$121,3,0)</f>
        <v>4</v>
      </c>
      <c r="O9866" s="13" t="str">
        <f>VLOOKUP(A9866,Table!$U$1:$V$230,2,0)</f>
        <v>Cubic</v>
      </c>
      <c r="P9866" s="1"/>
    </row>
    <row r="9867" spans="1:16">
      <c r="A9867" s="12">
        <v>225</v>
      </c>
      <c r="B9867" s="12">
        <v>107843</v>
      </c>
      <c r="C9867" s="12" t="s">
        <v>9818</v>
      </c>
      <c r="D9867" s="12" t="s">
        <v>10487</v>
      </c>
      <c r="E9867" s="17" t="s">
        <v>14494</v>
      </c>
      <c r="F9867" s="25" t="str">
        <f>LEFT(E9867,MIN(FIND({0,1,2,3,4,5,6,7,8,9},ASC(E9867)&amp;1234567890))-1)</f>
        <v>Al</v>
      </c>
      <c r="G9867" s="25">
        <f t="shared" si="308"/>
        <v>0.65</v>
      </c>
      <c r="H9867" s="25">
        <f>VLOOKUP(F9867,Table!$A$2:$C$121,2,0)</f>
        <v>13</v>
      </c>
      <c r="I9867" s="26">
        <f>VLOOKUP(F9867,Table!$A$2:$C$121,3,0)</f>
        <v>3</v>
      </c>
      <c r="J9867" s="17" t="s">
        <v>14495</v>
      </c>
      <c r="K9867" s="25" t="str">
        <f>LEFT(J9867,MIN(FIND({0,1,2,3,4,5,6,7,8,9},ASC(J9867)&amp;1234567890))-1)</f>
        <v>Mg</v>
      </c>
      <c r="L9867" s="25">
        <f t="shared" si="309"/>
        <v>0.35</v>
      </c>
      <c r="M9867" s="25">
        <f>VLOOKUP(K9867,Table!$A$2:$C$121,2,0)</f>
        <v>2</v>
      </c>
      <c r="N9867" s="26">
        <f>VLOOKUP(K9867,Table!$A$2:$C$121,3,0)</f>
        <v>3</v>
      </c>
      <c r="O9867" s="13" t="str">
        <f>VLOOKUP(A9867,Table!$U$1:$V$230,2,0)</f>
        <v>Cubic</v>
      </c>
      <c r="P9867" s="1"/>
    </row>
    <row r="9868" spans="1:16">
      <c r="A9868" s="12">
        <v>225</v>
      </c>
      <c r="B9868" s="12">
        <v>107844</v>
      </c>
      <c r="C9868" s="12" t="s">
        <v>9818</v>
      </c>
      <c r="D9868" s="12" t="s">
        <v>10488</v>
      </c>
      <c r="E9868" s="17" t="s">
        <v>14496</v>
      </c>
      <c r="F9868" s="25" t="str">
        <f>LEFT(E9868,MIN(FIND({0,1,2,3,4,5,6,7,8,9},ASC(E9868)&amp;1234567890))-1)</f>
        <v>Al</v>
      </c>
      <c r="G9868" s="25">
        <f t="shared" si="308"/>
        <v>0.95</v>
      </c>
      <c r="H9868" s="25">
        <f>VLOOKUP(F9868,Table!$A$2:$C$121,2,0)</f>
        <v>13</v>
      </c>
      <c r="I9868" s="26">
        <f>VLOOKUP(F9868,Table!$A$2:$C$121,3,0)</f>
        <v>3</v>
      </c>
      <c r="J9868" s="17" t="s">
        <v>14497</v>
      </c>
      <c r="K9868" s="25" t="str">
        <f>LEFT(J9868,MIN(FIND({0,1,2,3,4,5,6,7,8,9},ASC(J9868)&amp;1234567890))-1)</f>
        <v>Mg</v>
      </c>
      <c r="L9868" s="25">
        <f t="shared" si="309"/>
        <v>0.05</v>
      </c>
      <c r="M9868" s="25">
        <f>VLOOKUP(K9868,Table!$A$2:$C$121,2,0)</f>
        <v>2</v>
      </c>
      <c r="N9868" s="26">
        <f>VLOOKUP(K9868,Table!$A$2:$C$121,3,0)</f>
        <v>3</v>
      </c>
      <c r="O9868" s="13" t="str">
        <f>VLOOKUP(A9868,Table!$U$1:$V$230,2,0)</f>
        <v>Cubic</v>
      </c>
      <c r="P9868" s="1"/>
    </row>
    <row r="9869" spans="1:16">
      <c r="A9869" s="12">
        <v>225</v>
      </c>
      <c r="B9869" s="12">
        <v>107852</v>
      </c>
      <c r="C9869" s="12" t="s">
        <v>9818</v>
      </c>
      <c r="D9869" s="12" t="s">
        <v>10489</v>
      </c>
      <c r="E9869" s="17" t="s">
        <v>14498</v>
      </c>
      <c r="F9869" s="25" t="str">
        <f>LEFT(E9869,MIN(FIND({0,1,2,3,4,5,6,7,8,9},ASC(E9869)&amp;1234567890))-1)</f>
        <v>Al</v>
      </c>
      <c r="G9869" s="25">
        <f t="shared" si="308"/>
        <v>0.97</v>
      </c>
      <c r="H9869" s="25">
        <f>VLOOKUP(F9869,Table!$A$2:$C$121,2,0)</f>
        <v>13</v>
      </c>
      <c r="I9869" s="26">
        <f>VLOOKUP(F9869,Table!$A$2:$C$121,3,0)</f>
        <v>3</v>
      </c>
      <c r="J9869" s="17" t="s">
        <v>14499</v>
      </c>
      <c r="K9869" s="25" t="str">
        <f>LEFT(J9869,MIN(FIND({0,1,2,3,4,5,6,7,8,9},ASC(J9869)&amp;1234567890))-1)</f>
        <v>Mn</v>
      </c>
      <c r="L9869" s="25">
        <f t="shared" si="309"/>
        <v>0.03</v>
      </c>
      <c r="M9869" s="25">
        <f>VLOOKUP(K9869,Table!$A$2:$C$121,2,0)</f>
        <v>7</v>
      </c>
      <c r="N9869" s="26">
        <f>VLOOKUP(K9869,Table!$A$2:$C$121,3,0)</f>
        <v>4</v>
      </c>
      <c r="O9869" s="13" t="str">
        <f>VLOOKUP(A9869,Table!$U$1:$V$230,2,0)</f>
        <v>Cubic</v>
      </c>
      <c r="P9869" s="1"/>
    </row>
    <row r="9870" spans="1:16">
      <c r="A9870" s="12">
        <v>225</v>
      </c>
      <c r="B9870" s="12">
        <v>107863</v>
      </c>
      <c r="C9870" s="12" t="s">
        <v>9818</v>
      </c>
      <c r="D9870" s="12" t="s">
        <v>10490</v>
      </c>
      <c r="E9870" s="17" t="s">
        <v>14500</v>
      </c>
      <c r="F9870" s="25" t="str">
        <f>LEFT(E9870,MIN(FIND({0,1,2,3,4,5,6,7,8,9},ASC(E9870)&amp;1234567890))-1)</f>
        <v>Al</v>
      </c>
      <c r="G9870" s="25">
        <f t="shared" si="308"/>
        <v>0.14000000000000001</v>
      </c>
      <c r="H9870" s="25">
        <f>VLOOKUP(F9870,Table!$A$2:$C$121,2,0)</f>
        <v>13</v>
      </c>
      <c r="I9870" s="26">
        <f>VLOOKUP(F9870,Table!$A$2:$C$121,3,0)</f>
        <v>3</v>
      </c>
      <c r="J9870" s="17" t="s">
        <v>14501</v>
      </c>
      <c r="K9870" s="25" t="str">
        <f>LEFT(J9870,MIN(FIND({0,1,2,3,4,5,6,7,8,9},ASC(J9870)&amp;1234567890))-1)</f>
        <v>Ni</v>
      </c>
      <c r="L9870" s="25">
        <f t="shared" si="309"/>
        <v>0.86</v>
      </c>
      <c r="M9870" s="25">
        <f>VLOOKUP(K9870,Table!$A$2:$C$121,2,0)</f>
        <v>10</v>
      </c>
      <c r="N9870" s="26">
        <f>VLOOKUP(K9870,Table!$A$2:$C$121,3,0)</f>
        <v>4</v>
      </c>
      <c r="O9870" s="13" t="str">
        <f>VLOOKUP(A9870,Table!$U$1:$V$230,2,0)</f>
        <v>Cubic</v>
      </c>
      <c r="P9870" s="1"/>
    </row>
    <row r="9871" spans="1:16">
      <c r="A9871" s="12">
        <v>225</v>
      </c>
      <c r="B9871" s="12">
        <v>107866</v>
      </c>
      <c r="C9871" s="12" t="s">
        <v>9818</v>
      </c>
      <c r="D9871" s="12" t="s">
        <v>10491</v>
      </c>
      <c r="E9871" s="17" t="s">
        <v>14502</v>
      </c>
      <c r="F9871" s="25" t="str">
        <f>LEFT(E9871,MIN(FIND({0,1,2,3,4,5,6,7,8,9},ASC(E9871)&amp;1234567890))-1)</f>
        <v>Al</v>
      </c>
      <c r="G9871" s="25">
        <f t="shared" si="308"/>
        <v>0.15</v>
      </c>
      <c r="H9871" s="25">
        <f>VLOOKUP(F9871,Table!$A$2:$C$121,2,0)</f>
        <v>13</v>
      </c>
      <c r="I9871" s="26">
        <f>VLOOKUP(F9871,Table!$A$2:$C$121,3,0)</f>
        <v>3</v>
      </c>
      <c r="J9871" s="17" t="s">
        <v>14503</v>
      </c>
      <c r="K9871" s="25" t="str">
        <f>LEFT(J9871,MIN(FIND({0,1,2,3,4,5,6,7,8,9},ASC(J9871)&amp;1234567890))-1)</f>
        <v>Pd</v>
      </c>
      <c r="L9871" s="25">
        <f t="shared" si="309"/>
        <v>0.85</v>
      </c>
      <c r="M9871" s="25">
        <f>VLOOKUP(K9871,Table!$A$2:$C$121,2,0)</f>
        <v>10</v>
      </c>
      <c r="N9871" s="26">
        <f>VLOOKUP(K9871,Table!$A$2:$C$121,3,0)</f>
        <v>5</v>
      </c>
      <c r="O9871" s="13" t="str">
        <f>VLOOKUP(A9871,Table!$U$1:$V$230,2,0)</f>
        <v>Cubic</v>
      </c>
      <c r="P9871" s="1"/>
    </row>
    <row r="9872" spans="1:16">
      <c r="A9872" s="12">
        <v>225</v>
      </c>
      <c r="B9872" s="12">
        <v>107870</v>
      </c>
      <c r="C9872" s="12" t="s">
        <v>9818</v>
      </c>
      <c r="D9872" s="12" t="s">
        <v>10492</v>
      </c>
      <c r="E9872" s="17" t="s">
        <v>14504</v>
      </c>
      <c r="F9872" s="25" t="str">
        <f>LEFT(E9872,MIN(FIND({0,1,2,3,4,5,6,7,8,9},ASC(E9872)&amp;1234567890))-1)</f>
        <v>Al</v>
      </c>
      <c r="G9872" s="25">
        <f t="shared" si="308"/>
        <v>0.1</v>
      </c>
      <c r="H9872" s="25">
        <f>VLOOKUP(F9872,Table!$A$2:$C$121,2,0)</f>
        <v>13</v>
      </c>
      <c r="I9872" s="26">
        <f>VLOOKUP(F9872,Table!$A$2:$C$121,3,0)</f>
        <v>3</v>
      </c>
      <c r="J9872" s="17" t="s">
        <v>14505</v>
      </c>
      <c r="K9872" s="25" t="str">
        <f>LEFT(J9872,MIN(FIND({0,1,2,3,4,5,6,7,8,9},ASC(J9872)&amp;1234567890))-1)</f>
        <v>Pt</v>
      </c>
      <c r="L9872" s="25">
        <f t="shared" si="309"/>
        <v>0.9</v>
      </c>
      <c r="M9872" s="25">
        <f>VLOOKUP(K9872,Table!$A$2:$C$121,2,0)</f>
        <v>10</v>
      </c>
      <c r="N9872" s="26">
        <f>VLOOKUP(K9872,Table!$A$2:$C$121,3,0)</f>
        <v>6</v>
      </c>
      <c r="O9872" s="13" t="str">
        <f>VLOOKUP(A9872,Table!$U$1:$V$230,2,0)</f>
        <v>Cubic</v>
      </c>
      <c r="P9872" s="1"/>
    </row>
    <row r="9873" spans="1:16">
      <c r="A9873" s="12">
        <v>225</v>
      </c>
      <c r="B9873" s="12">
        <v>107872</v>
      </c>
      <c r="C9873" s="12" t="s">
        <v>9818</v>
      </c>
      <c r="D9873" s="12" t="s">
        <v>4282</v>
      </c>
      <c r="E9873" s="17" t="s">
        <v>11352</v>
      </c>
      <c r="F9873" s="25" t="str">
        <f>LEFT(E9873,MIN(FIND({0,1,2,3,4,5,6,7,8,9},ASC(E9873)&amp;1234567890))-1)</f>
        <v>Al</v>
      </c>
      <c r="G9873" s="25">
        <f t="shared" si="308"/>
        <v>1</v>
      </c>
      <c r="H9873" s="25">
        <f>VLOOKUP(F9873,Table!$A$2:$C$121,2,0)</f>
        <v>13</v>
      </c>
      <c r="I9873" s="26">
        <f>VLOOKUP(F9873,Table!$A$2:$C$121,3,0)</f>
        <v>3</v>
      </c>
      <c r="J9873" s="17" t="s">
        <v>12048</v>
      </c>
      <c r="K9873" s="25" t="str">
        <f>LEFT(J9873,MIN(FIND({0,1,2,3,4,5,6,7,8,9},ASC(J9873)&amp;1234567890))-1)</f>
        <v>Pu</v>
      </c>
      <c r="L9873" s="25">
        <f t="shared" si="309"/>
        <v>3</v>
      </c>
      <c r="M9873" s="25">
        <f>VLOOKUP(K9873,Table!$A$2:$C$121,2,0)</f>
        <v>3</v>
      </c>
      <c r="N9873" s="26">
        <f>VLOOKUP(K9873,Table!$A$2:$C$121,3,0)</f>
        <v>7</v>
      </c>
      <c r="O9873" s="13" t="str">
        <f>VLOOKUP(A9873,Table!$U$1:$V$230,2,0)</f>
        <v>Cubic</v>
      </c>
      <c r="P9873" s="1"/>
    </row>
    <row r="9874" spans="1:16">
      <c r="A9874" s="12">
        <v>225</v>
      </c>
      <c r="B9874" s="12">
        <v>107873</v>
      </c>
      <c r="C9874" s="12" t="s">
        <v>9818</v>
      </c>
      <c r="D9874" s="12" t="s">
        <v>10493</v>
      </c>
      <c r="E9874" s="17" t="s">
        <v>14506</v>
      </c>
      <c r="F9874" s="25" t="str">
        <f>LEFT(E9874,MIN(FIND({0,1,2,3,4,5,6,7,8,9},ASC(E9874)&amp;1234567890))-1)</f>
        <v>Al</v>
      </c>
      <c r="G9874" s="25">
        <f t="shared" si="308"/>
        <v>0.12</v>
      </c>
      <c r="H9874" s="25">
        <f>VLOOKUP(F9874,Table!$A$2:$C$121,2,0)</f>
        <v>13</v>
      </c>
      <c r="I9874" s="26">
        <f>VLOOKUP(F9874,Table!$A$2:$C$121,3,0)</f>
        <v>3</v>
      </c>
      <c r="J9874" s="17" t="s">
        <v>14507</v>
      </c>
      <c r="K9874" s="25" t="str">
        <f>LEFT(J9874,MIN(FIND({0,1,2,3,4,5,6,7,8,9},ASC(J9874)&amp;1234567890))-1)</f>
        <v>Pu</v>
      </c>
      <c r="L9874" s="25">
        <f t="shared" si="309"/>
        <v>0.88</v>
      </c>
      <c r="M9874" s="25">
        <f>VLOOKUP(K9874,Table!$A$2:$C$121,2,0)</f>
        <v>3</v>
      </c>
      <c r="N9874" s="26">
        <f>VLOOKUP(K9874,Table!$A$2:$C$121,3,0)</f>
        <v>7</v>
      </c>
      <c r="O9874" s="13" t="str">
        <f>VLOOKUP(A9874,Table!$U$1:$V$230,2,0)</f>
        <v>Cubic</v>
      </c>
      <c r="P9874" s="1"/>
    </row>
    <row r="9875" spans="1:16">
      <c r="A9875" s="12">
        <v>225</v>
      </c>
      <c r="B9875" s="12">
        <v>107874</v>
      </c>
      <c r="C9875" s="12" t="s">
        <v>9818</v>
      </c>
      <c r="D9875" s="12" t="s">
        <v>10494</v>
      </c>
      <c r="E9875" s="17" t="s">
        <v>14508</v>
      </c>
      <c r="F9875" s="25" t="str">
        <f>LEFT(E9875,MIN(FIND({0,1,2,3,4,5,6,7,8,9},ASC(E9875)&amp;1234567890))-1)</f>
        <v>Al</v>
      </c>
      <c r="G9875" s="25">
        <f t="shared" si="308"/>
        <v>7.4999999999999997E-2</v>
      </c>
      <c r="H9875" s="25">
        <f>VLOOKUP(F9875,Table!$A$2:$C$121,2,0)</f>
        <v>13</v>
      </c>
      <c r="I9875" s="26">
        <f>VLOOKUP(F9875,Table!$A$2:$C$121,3,0)</f>
        <v>3</v>
      </c>
      <c r="J9875" s="17" t="s">
        <v>14509</v>
      </c>
      <c r="K9875" s="25" t="str">
        <f>LEFT(J9875,MIN(FIND({0,1,2,3,4,5,6,7,8,9},ASC(J9875)&amp;1234567890))-1)</f>
        <v>Rh</v>
      </c>
      <c r="L9875" s="25">
        <f t="shared" si="309"/>
        <v>0.92500000000000004</v>
      </c>
      <c r="M9875" s="25">
        <f>VLOOKUP(K9875,Table!$A$2:$C$121,2,0)</f>
        <v>9</v>
      </c>
      <c r="N9875" s="26">
        <f>VLOOKUP(K9875,Table!$A$2:$C$121,3,0)</f>
        <v>5</v>
      </c>
      <c r="O9875" s="13" t="str">
        <f>VLOOKUP(A9875,Table!$U$1:$V$230,2,0)</f>
        <v>Cubic</v>
      </c>
      <c r="P9875" s="1"/>
    </row>
    <row r="9876" spans="1:16">
      <c r="A9876" s="12">
        <v>225</v>
      </c>
      <c r="B9876" s="12">
        <v>107875</v>
      </c>
      <c r="C9876" s="12" t="s">
        <v>9818</v>
      </c>
      <c r="D9876" s="12" t="s">
        <v>10495</v>
      </c>
      <c r="E9876" s="17" t="s">
        <v>14510</v>
      </c>
      <c r="F9876" s="25" t="str">
        <f>LEFT(E9876,MIN(FIND({0,1,2,3,4,5,6,7,8,9},ASC(E9876)&amp;1234567890))-1)</f>
        <v>Al</v>
      </c>
      <c r="G9876" s="25">
        <f t="shared" si="308"/>
        <v>0.96899999999999997</v>
      </c>
      <c r="H9876" s="25">
        <f>VLOOKUP(F9876,Table!$A$2:$C$121,2,0)</f>
        <v>13</v>
      </c>
      <c r="I9876" s="26">
        <f>VLOOKUP(F9876,Table!$A$2:$C$121,3,0)</f>
        <v>3</v>
      </c>
      <c r="J9876" s="17" t="s">
        <v>14511</v>
      </c>
      <c r="K9876" s="25" t="str">
        <f>LEFT(J9876,MIN(FIND({0,1,2,3,4,5,6,7,8,9},ASC(J9876)&amp;1234567890))-1)</f>
        <v>Ru</v>
      </c>
      <c r="L9876" s="25">
        <f t="shared" si="309"/>
        <v>3.1E-2</v>
      </c>
      <c r="M9876" s="25">
        <f>VLOOKUP(K9876,Table!$A$2:$C$121,2,0)</f>
        <v>8</v>
      </c>
      <c r="N9876" s="26">
        <f>VLOOKUP(K9876,Table!$A$2:$C$121,3,0)</f>
        <v>5</v>
      </c>
      <c r="O9876" s="13" t="str">
        <f>VLOOKUP(A9876,Table!$U$1:$V$230,2,0)</f>
        <v>Cubic</v>
      </c>
      <c r="P9876" s="1"/>
    </row>
    <row r="9877" spans="1:16">
      <c r="A9877" s="12">
        <v>225</v>
      </c>
      <c r="B9877" s="12">
        <v>107879</v>
      </c>
      <c r="C9877" s="12" t="s">
        <v>9818</v>
      </c>
      <c r="D9877" s="12" t="s">
        <v>10496</v>
      </c>
      <c r="E9877" s="17" t="s">
        <v>14512</v>
      </c>
      <c r="F9877" s="25" t="str">
        <f>LEFT(E9877,MIN(FIND({0,1,2,3,4,5,6,7,8,9},ASC(E9877)&amp;1234567890))-1)</f>
        <v>Al</v>
      </c>
      <c r="G9877" s="25">
        <f t="shared" si="308"/>
        <v>0.96799999999999997</v>
      </c>
      <c r="H9877" s="25">
        <f>VLOOKUP(F9877,Table!$A$2:$C$121,2,0)</f>
        <v>13</v>
      </c>
      <c r="I9877" s="26">
        <f>VLOOKUP(F9877,Table!$A$2:$C$121,3,0)</f>
        <v>3</v>
      </c>
      <c r="J9877" s="17" t="s">
        <v>14513</v>
      </c>
      <c r="K9877" s="25" t="str">
        <f>LEFT(J9877,MIN(FIND({0,1,2,3,4,5,6,7,8,9},ASC(J9877)&amp;1234567890))-1)</f>
        <v>Sc</v>
      </c>
      <c r="L9877" s="25">
        <f t="shared" si="309"/>
        <v>3.2000000000000001E-2</v>
      </c>
      <c r="M9877" s="25">
        <f>VLOOKUP(K9877,Table!$A$2:$C$121,2,0)</f>
        <v>3</v>
      </c>
      <c r="N9877" s="26">
        <f>VLOOKUP(K9877,Table!$A$2:$C$121,3,0)</f>
        <v>4</v>
      </c>
      <c r="O9877" s="13" t="str">
        <f>VLOOKUP(A9877,Table!$U$1:$V$230,2,0)</f>
        <v>Cubic</v>
      </c>
      <c r="P9877" s="1"/>
    </row>
    <row r="9878" spans="1:16">
      <c r="A9878" s="12">
        <v>225</v>
      </c>
      <c r="B9878" s="12">
        <v>107881</v>
      </c>
      <c r="C9878" s="12" t="s">
        <v>9818</v>
      </c>
      <c r="D9878" s="12" t="s">
        <v>10497</v>
      </c>
      <c r="E9878" s="17" t="s">
        <v>13933</v>
      </c>
      <c r="F9878" s="25" t="str">
        <f>LEFT(E9878,MIN(FIND({0,1,2,3,4,5,6,7,8,9},ASC(E9878)&amp;1234567890))-1)</f>
        <v>Al</v>
      </c>
      <c r="G9878" s="25">
        <f t="shared" si="308"/>
        <v>0.41</v>
      </c>
      <c r="H9878" s="25">
        <f>VLOOKUP(F9878,Table!$A$2:$C$121,2,0)</f>
        <v>13</v>
      </c>
      <c r="I9878" s="26">
        <f>VLOOKUP(F9878,Table!$A$2:$C$121,3,0)</f>
        <v>3</v>
      </c>
      <c r="J9878" s="17" t="s">
        <v>14514</v>
      </c>
      <c r="K9878" s="25" t="str">
        <f>LEFT(J9878,MIN(FIND({0,1,2,3,4,5,6,7,8,9},ASC(J9878)&amp;1234567890))-1)</f>
        <v>Si</v>
      </c>
      <c r="L9878" s="25">
        <f t="shared" si="309"/>
        <v>0.09</v>
      </c>
      <c r="M9878" s="25">
        <f>VLOOKUP(K9878,Table!$A$2:$C$121,2,0)</f>
        <v>14</v>
      </c>
      <c r="N9878" s="26">
        <f>VLOOKUP(K9878,Table!$A$2:$C$121,3,0)</f>
        <v>3</v>
      </c>
      <c r="O9878" s="13" t="str">
        <f>VLOOKUP(A9878,Table!$U$1:$V$230,2,0)</f>
        <v>Cubic</v>
      </c>
      <c r="P9878" s="1"/>
    </row>
    <row r="9879" spans="1:16">
      <c r="A9879" s="12">
        <v>225</v>
      </c>
      <c r="B9879" s="12">
        <v>107884</v>
      </c>
      <c r="C9879" s="12" t="s">
        <v>9818</v>
      </c>
      <c r="D9879" s="12" t="s">
        <v>10498</v>
      </c>
      <c r="E9879" s="17" t="s">
        <v>14515</v>
      </c>
      <c r="F9879" s="25" t="str">
        <f>LEFT(E9879,MIN(FIND({0,1,2,3,4,5,6,7,8,9},ASC(E9879)&amp;1234567890))-1)</f>
        <v>Al</v>
      </c>
      <c r="G9879" s="25">
        <f t="shared" si="308"/>
        <v>0.97499999999999998</v>
      </c>
      <c r="H9879" s="25">
        <f>VLOOKUP(F9879,Table!$A$2:$C$121,2,0)</f>
        <v>13</v>
      </c>
      <c r="I9879" s="26">
        <f>VLOOKUP(F9879,Table!$A$2:$C$121,3,0)</f>
        <v>3</v>
      </c>
      <c r="J9879" s="17" t="s">
        <v>14516</v>
      </c>
      <c r="K9879" s="25" t="str">
        <f>LEFT(J9879,MIN(FIND({0,1,2,3,4,5,6,7,8,9},ASC(J9879)&amp;1234567890))-1)</f>
        <v>Sn</v>
      </c>
      <c r="L9879" s="25">
        <f t="shared" si="309"/>
        <v>2.5000000000000001E-2</v>
      </c>
      <c r="M9879" s="25">
        <f>VLOOKUP(K9879,Table!$A$2:$C$121,2,0)</f>
        <v>14</v>
      </c>
      <c r="N9879" s="26">
        <f>VLOOKUP(K9879,Table!$A$2:$C$121,3,0)</f>
        <v>5</v>
      </c>
      <c r="O9879" s="13" t="str">
        <f>VLOOKUP(A9879,Table!$U$1:$V$230,2,0)</f>
        <v>Cubic</v>
      </c>
      <c r="P9879" s="1"/>
    </row>
    <row r="9880" spans="1:16">
      <c r="A9880" s="12">
        <v>225</v>
      </c>
      <c r="B9880" s="12">
        <v>107898</v>
      </c>
      <c r="C9880" s="12" t="s">
        <v>9818</v>
      </c>
      <c r="D9880" s="12" t="s">
        <v>10499</v>
      </c>
      <c r="E9880" s="17" t="s">
        <v>14517</v>
      </c>
      <c r="F9880" s="25" t="str">
        <f>LEFT(E9880,MIN(FIND({0,1,2,3,4,5,6,7,8,9},ASC(E9880)&amp;1234567890))-1)</f>
        <v>Al</v>
      </c>
      <c r="G9880" s="25">
        <f t="shared" si="308"/>
        <v>0.99050000000000005</v>
      </c>
      <c r="H9880" s="25">
        <f>VLOOKUP(F9880,Table!$A$2:$C$121,2,0)</f>
        <v>13</v>
      </c>
      <c r="I9880" s="26">
        <f>VLOOKUP(F9880,Table!$A$2:$C$121,3,0)</f>
        <v>3</v>
      </c>
      <c r="J9880" s="17" t="s">
        <v>14518</v>
      </c>
      <c r="K9880" s="25" t="str">
        <f>LEFT(J9880,MIN(FIND({0,1,2,3,4,5,6,7,8,9},ASC(J9880)&amp;1234567890))-1)</f>
        <v>W</v>
      </c>
      <c r="L9880" s="25">
        <f t="shared" si="309"/>
        <v>9.4999999999999998E-3</v>
      </c>
      <c r="M9880" s="25">
        <f>VLOOKUP(K9880,Table!$A$2:$C$121,2,0)</f>
        <v>6</v>
      </c>
      <c r="N9880" s="26">
        <f>VLOOKUP(K9880,Table!$A$2:$C$121,3,0)</f>
        <v>6</v>
      </c>
      <c r="O9880" s="13" t="str">
        <f>VLOOKUP(A9880,Table!$U$1:$V$230,2,0)</f>
        <v>Cubic</v>
      </c>
      <c r="P9880" s="1"/>
    </row>
    <row r="9881" spans="1:16">
      <c r="A9881" s="12">
        <v>225</v>
      </c>
      <c r="B9881" s="12">
        <v>107900</v>
      </c>
      <c r="C9881" s="12" t="s">
        <v>9818</v>
      </c>
      <c r="D9881" s="12" t="s">
        <v>10500</v>
      </c>
      <c r="E9881" s="17" t="s">
        <v>14519</v>
      </c>
      <c r="F9881" s="25" t="str">
        <f>LEFT(E9881,MIN(FIND({0,1,2,3,4,5,6,7,8,9},ASC(E9881)&amp;1234567890))-1)</f>
        <v>Al</v>
      </c>
      <c r="G9881" s="25">
        <f t="shared" si="308"/>
        <v>0.86</v>
      </c>
      <c r="H9881" s="25">
        <f>VLOOKUP(F9881,Table!$A$2:$C$121,2,0)</f>
        <v>13</v>
      </c>
      <c r="I9881" s="26">
        <f>VLOOKUP(F9881,Table!$A$2:$C$121,3,0)</f>
        <v>3</v>
      </c>
      <c r="J9881" s="17" t="s">
        <v>14520</v>
      </c>
      <c r="K9881" s="25" t="str">
        <f>LEFT(J9881,MIN(FIND({0,1,2,3,4,5,6,7,8,9},ASC(J9881)&amp;1234567890))-1)</f>
        <v>Zn</v>
      </c>
      <c r="L9881" s="25">
        <f t="shared" si="309"/>
        <v>0.14000000000000001</v>
      </c>
      <c r="M9881" s="25">
        <f>VLOOKUP(K9881,Table!$A$2:$C$121,2,0)</f>
        <v>12</v>
      </c>
      <c r="N9881" s="26">
        <f>VLOOKUP(K9881,Table!$A$2:$C$121,3,0)</f>
        <v>4</v>
      </c>
      <c r="O9881" s="13" t="str">
        <f>VLOOKUP(A9881,Table!$U$1:$V$230,2,0)</f>
        <v>Cubic</v>
      </c>
      <c r="P9881" s="1"/>
    </row>
    <row r="9882" spans="1:16">
      <c r="A9882" s="12">
        <v>225</v>
      </c>
      <c r="B9882" s="12">
        <v>107907</v>
      </c>
      <c r="C9882" s="12" t="s">
        <v>9818</v>
      </c>
      <c r="D9882" s="12" t="s">
        <v>10501</v>
      </c>
      <c r="E9882" s="17" t="s">
        <v>12350</v>
      </c>
      <c r="F9882" s="25" t="str">
        <f>LEFT(E9882,MIN(FIND({0,1,2,3,4,5,6,7,8,9},ASC(E9882)&amp;1234567890))-1)</f>
        <v>Al</v>
      </c>
      <c r="G9882" s="25">
        <f t="shared" si="308"/>
        <v>0.98</v>
      </c>
      <c r="H9882" s="25">
        <f>VLOOKUP(F9882,Table!$A$2:$C$121,2,0)</f>
        <v>13</v>
      </c>
      <c r="I9882" s="26">
        <f>VLOOKUP(F9882,Table!$A$2:$C$121,3,0)</f>
        <v>3</v>
      </c>
      <c r="J9882" s="17" t="s">
        <v>14521</v>
      </c>
      <c r="K9882" s="25" t="str">
        <f>LEFT(J9882,MIN(FIND({0,1,2,3,4,5,6,7,8,9},ASC(J9882)&amp;1234567890))-1)</f>
        <v>Zr</v>
      </c>
      <c r="L9882" s="25">
        <f t="shared" si="309"/>
        <v>0.02</v>
      </c>
      <c r="M9882" s="25">
        <f>VLOOKUP(K9882,Table!$A$2:$C$121,2,0)</f>
        <v>4</v>
      </c>
      <c r="N9882" s="26">
        <f>VLOOKUP(K9882,Table!$A$2:$C$121,3,0)</f>
        <v>5</v>
      </c>
      <c r="O9882" s="13" t="str">
        <f>VLOOKUP(A9882,Table!$U$1:$V$230,2,0)</f>
        <v>Cubic</v>
      </c>
      <c r="P9882" s="1"/>
    </row>
    <row r="9883" spans="1:16">
      <c r="A9883" s="12">
        <v>225</v>
      </c>
      <c r="B9883" s="12">
        <v>107910</v>
      </c>
      <c r="C9883" s="12" t="s">
        <v>9818</v>
      </c>
      <c r="D9883" s="12" t="s">
        <v>10502</v>
      </c>
      <c r="E9883" s="17" t="s">
        <v>14522</v>
      </c>
      <c r="F9883" s="25" t="str">
        <f>LEFT(E9883,MIN(FIND({0,1,2,3,4,5,6,7,8,9},ASC(E9883)&amp;1234567890))-1)</f>
        <v>Am</v>
      </c>
      <c r="G9883" s="25">
        <f t="shared" si="308"/>
        <v>2.7E-2</v>
      </c>
      <c r="H9883" s="25">
        <f>VLOOKUP(F9883,Table!$A$2:$C$121,2,0)</f>
        <v>3</v>
      </c>
      <c r="I9883" s="26">
        <f>VLOOKUP(F9883,Table!$A$2:$C$121,3,0)</f>
        <v>7</v>
      </c>
      <c r="J9883" s="17" t="s">
        <v>14523</v>
      </c>
      <c r="K9883" s="25" t="str">
        <f>LEFT(J9883,MIN(FIND({0,1,2,3,4,5,6,7,8,9},ASC(J9883)&amp;1234567890))-1)</f>
        <v>La</v>
      </c>
      <c r="L9883" s="25">
        <f t="shared" si="309"/>
        <v>0.97299999999999998</v>
      </c>
      <c r="M9883" s="25">
        <f>VLOOKUP(K9883,Table!$A$2:$C$121,2,0)</f>
        <v>3</v>
      </c>
      <c r="N9883" s="26">
        <f>VLOOKUP(K9883,Table!$A$2:$C$121,3,0)</f>
        <v>6</v>
      </c>
      <c r="O9883" s="13" t="str">
        <f>VLOOKUP(A9883,Table!$U$1:$V$230,2,0)</f>
        <v>Cubic</v>
      </c>
      <c r="P9883" s="1"/>
    </row>
    <row r="9884" spans="1:16">
      <c r="A9884" s="12">
        <v>225</v>
      </c>
      <c r="B9884" s="12">
        <v>107912</v>
      </c>
      <c r="C9884" s="12" t="s">
        <v>9818</v>
      </c>
      <c r="D9884" s="12" t="s">
        <v>10503</v>
      </c>
      <c r="E9884" s="17" t="s">
        <v>11683</v>
      </c>
      <c r="F9884" s="25" t="str">
        <f>LEFT(E9884,MIN(FIND({0,1,2,3,4,5,6,7,8,9},ASC(E9884)&amp;1234567890))-1)</f>
        <v>Am</v>
      </c>
      <c r="G9884" s="25">
        <f t="shared" si="308"/>
        <v>1</v>
      </c>
      <c r="H9884" s="25">
        <f>VLOOKUP(F9884,Table!$A$2:$C$121,2,0)</f>
        <v>3</v>
      </c>
      <c r="I9884" s="26">
        <f>VLOOKUP(F9884,Table!$A$2:$C$121,3,0)</f>
        <v>7</v>
      </c>
      <c r="J9884" s="17" t="s">
        <v>11502</v>
      </c>
      <c r="K9884" s="25" t="str">
        <f>LEFT(J9884,MIN(FIND({0,1,2,3,4,5,6,7,8,9},ASC(J9884)&amp;1234567890))-1)</f>
        <v>Pu</v>
      </c>
      <c r="L9884" s="25">
        <f t="shared" si="309"/>
        <v>1</v>
      </c>
      <c r="M9884" s="25">
        <f>VLOOKUP(K9884,Table!$A$2:$C$121,2,0)</f>
        <v>3</v>
      </c>
      <c r="N9884" s="26">
        <f>VLOOKUP(K9884,Table!$A$2:$C$121,3,0)</f>
        <v>7</v>
      </c>
      <c r="O9884" s="13" t="str">
        <f>VLOOKUP(A9884,Table!$U$1:$V$230,2,0)</f>
        <v>Cubic</v>
      </c>
      <c r="P9884" s="1"/>
    </row>
    <row r="9885" spans="1:16">
      <c r="A9885" s="12">
        <v>225</v>
      </c>
      <c r="B9885" s="12">
        <v>107917</v>
      </c>
      <c r="C9885" s="12" t="s">
        <v>9818</v>
      </c>
      <c r="D9885" s="12" t="s">
        <v>10504</v>
      </c>
      <c r="E9885" s="17" t="s">
        <v>13236</v>
      </c>
      <c r="F9885" s="25" t="str">
        <f>LEFT(E9885,MIN(FIND({0,1,2,3,4,5,6,7,8,9},ASC(E9885)&amp;1234567890))-1)</f>
        <v>Bk</v>
      </c>
      <c r="G9885" s="25">
        <f t="shared" si="308"/>
        <v>1</v>
      </c>
      <c r="H9885" s="25">
        <f>VLOOKUP(F9885,Table!$A$2:$C$121,2,0)</f>
        <v>3</v>
      </c>
      <c r="I9885" s="26">
        <f>VLOOKUP(F9885,Table!$A$2:$C$121,3,0)</f>
        <v>7</v>
      </c>
      <c r="J9885" s="17" t="s">
        <v>540</v>
      </c>
      <c r="K9885" s="25" t="str">
        <f>LEFT(J9885,MIN(FIND({0,1,2,3,4,5,6,7,8,9},ASC(J9885)&amp;1234567890))-1)</f>
        <v>As</v>
      </c>
      <c r="L9885" s="25">
        <f t="shared" si="309"/>
        <v>1</v>
      </c>
      <c r="M9885" s="25">
        <f>VLOOKUP(K9885,Table!$A$2:$C$121,2,0)</f>
        <v>15</v>
      </c>
      <c r="N9885" s="26">
        <f>VLOOKUP(K9885,Table!$A$2:$C$121,3,0)</f>
        <v>4</v>
      </c>
      <c r="O9885" s="13" t="str">
        <f>VLOOKUP(A9885,Table!$U$1:$V$230,2,0)</f>
        <v>Cubic</v>
      </c>
      <c r="P9885" s="1"/>
    </row>
    <row r="9886" spans="1:16">
      <c r="A9886" s="12">
        <v>225</v>
      </c>
      <c r="B9886" s="12">
        <v>107940</v>
      </c>
      <c r="C9886" s="12" t="s">
        <v>9818</v>
      </c>
      <c r="D9886" s="12" t="s">
        <v>10505</v>
      </c>
      <c r="E9886" s="17" t="s">
        <v>13898</v>
      </c>
      <c r="F9886" s="25" t="str">
        <f>LEFT(E9886,MIN(FIND({0,1,2,3,4,5,6,7,8,9},ASC(E9886)&amp;1234567890))-1)</f>
        <v>Cu</v>
      </c>
      <c r="G9886" s="25">
        <f t="shared" si="308"/>
        <v>0.94</v>
      </c>
      <c r="H9886" s="25">
        <f>VLOOKUP(F9886,Table!$A$2:$C$121,2,0)</f>
        <v>11</v>
      </c>
      <c r="I9886" s="26">
        <f>VLOOKUP(F9886,Table!$A$2:$C$121,3,0)</f>
        <v>4</v>
      </c>
      <c r="J9886" s="17" t="s">
        <v>14524</v>
      </c>
      <c r="K9886" s="25" t="str">
        <f>LEFT(J9886,MIN(FIND({0,1,2,3,4,5,6,7,8,9},ASC(J9886)&amp;1234567890))-1)</f>
        <v>As</v>
      </c>
      <c r="L9886" s="25">
        <f t="shared" si="309"/>
        <v>0.06</v>
      </c>
      <c r="M9886" s="25">
        <f>VLOOKUP(K9886,Table!$A$2:$C$121,2,0)</f>
        <v>15</v>
      </c>
      <c r="N9886" s="26">
        <f>VLOOKUP(K9886,Table!$A$2:$C$121,3,0)</f>
        <v>4</v>
      </c>
      <c r="O9886" s="13" t="str">
        <f>VLOOKUP(A9886,Table!$U$1:$V$230,2,0)</f>
        <v>Cubic</v>
      </c>
      <c r="P9886" s="1"/>
    </row>
    <row r="9887" spans="1:16">
      <c r="A9887" s="12">
        <v>225</v>
      </c>
      <c r="B9887" s="12">
        <v>107967</v>
      </c>
      <c r="C9887" s="12" t="s">
        <v>9818</v>
      </c>
      <c r="D9887" s="12" t="s">
        <v>10506</v>
      </c>
      <c r="E9887" s="17" t="s">
        <v>443</v>
      </c>
      <c r="F9887" s="25" t="str">
        <f>LEFT(E9887,MIN(FIND({0,1,2,3,4,5,6,7,8,9},ASC(E9887)&amp;1234567890))-1)</f>
        <v>U</v>
      </c>
      <c r="G9887" s="25">
        <f t="shared" si="308"/>
        <v>0.9</v>
      </c>
      <c r="H9887" s="25">
        <f>VLOOKUP(F9887,Table!$A$2:$C$121,2,0)</f>
        <v>3</v>
      </c>
      <c r="I9887" s="26">
        <f>VLOOKUP(F9887,Table!$A$2:$C$121,3,0)</f>
        <v>7</v>
      </c>
      <c r="J9887" s="17" t="s">
        <v>14525</v>
      </c>
      <c r="K9887" s="25" t="str">
        <f>LEFT(J9887,MIN(FIND({0,1,2,3,4,5,6,7,8,9},ASC(J9887)&amp;1234567890))-1)</f>
        <v>As</v>
      </c>
      <c r="L9887" s="25">
        <f t="shared" si="309"/>
        <v>0.1</v>
      </c>
      <c r="M9887" s="25">
        <f>VLOOKUP(K9887,Table!$A$2:$C$121,2,0)</f>
        <v>15</v>
      </c>
      <c r="N9887" s="26">
        <f>VLOOKUP(K9887,Table!$A$2:$C$121,3,0)</f>
        <v>4</v>
      </c>
      <c r="O9887" s="13" t="str">
        <f>VLOOKUP(A9887,Table!$U$1:$V$230,2,0)</f>
        <v>Cubic</v>
      </c>
      <c r="P9887" s="1"/>
    </row>
    <row r="9888" spans="1:16">
      <c r="A9888" s="12">
        <v>225</v>
      </c>
      <c r="B9888" s="12">
        <v>107973</v>
      </c>
      <c r="C9888" s="12" t="s">
        <v>9818</v>
      </c>
      <c r="D9888" s="12" t="s">
        <v>10507</v>
      </c>
      <c r="E9888" s="17" t="s">
        <v>14526</v>
      </c>
      <c r="F9888" s="25" t="str">
        <f>LEFT(E9888,MIN(FIND({0,1,2,3,4,5,6,7,8,9},ASC(E9888)&amp;1234567890))-1)</f>
        <v>Co</v>
      </c>
      <c r="G9888" s="25">
        <f t="shared" si="308"/>
        <v>0.97499999999999998</v>
      </c>
      <c r="H9888" s="25">
        <f>VLOOKUP(F9888,Table!$A$2:$C$121,2,0)</f>
        <v>9</v>
      </c>
      <c r="I9888" s="26">
        <f>VLOOKUP(F9888,Table!$A$2:$C$121,3,0)</f>
        <v>4</v>
      </c>
      <c r="J9888" s="17" t="s">
        <v>14527</v>
      </c>
      <c r="K9888" s="25" t="str">
        <f>LEFT(J9888,MIN(FIND({0,1,2,3,4,5,6,7,8,9},ASC(J9888)&amp;1234567890))-1)</f>
        <v>Au</v>
      </c>
      <c r="L9888" s="25">
        <f t="shared" si="309"/>
        <v>2.5000000000000001E-2</v>
      </c>
      <c r="M9888" s="25">
        <f>VLOOKUP(K9888,Table!$A$2:$C$121,2,0)</f>
        <v>11</v>
      </c>
      <c r="N9888" s="26">
        <f>VLOOKUP(K9888,Table!$A$2:$C$121,3,0)</f>
        <v>6</v>
      </c>
      <c r="O9888" s="13" t="str">
        <f>VLOOKUP(A9888,Table!$U$1:$V$230,2,0)</f>
        <v>Cubic</v>
      </c>
      <c r="P9888" s="1"/>
    </row>
    <row r="9889" spans="1:16">
      <c r="A9889" s="12">
        <v>225</v>
      </c>
      <c r="B9889" s="12">
        <v>107974</v>
      </c>
      <c r="C9889" s="12" t="s">
        <v>9818</v>
      </c>
      <c r="D9889" s="12" t="s">
        <v>10508</v>
      </c>
      <c r="E9889" s="17" t="s">
        <v>14361</v>
      </c>
      <c r="F9889" s="25" t="str">
        <f>LEFT(E9889,MIN(FIND({0,1,2,3,4,5,6,7,8,9},ASC(E9889)&amp;1234567890))-1)</f>
        <v>Au</v>
      </c>
      <c r="G9889" s="25">
        <f t="shared" si="308"/>
        <v>0.81</v>
      </c>
      <c r="H9889" s="25">
        <f>VLOOKUP(F9889,Table!$A$2:$C$121,2,0)</f>
        <v>11</v>
      </c>
      <c r="I9889" s="26">
        <f>VLOOKUP(F9889,Table!$A$2:$C$121,3,0)</f>
        <v>6</v>
      </c>
      <c r="J9889" s="17" t="s">
        <v>14528</v>
      </c>
      <c r="K9889" s="25" t="str">
        <f>LEFT(J9889,MIN(FIND({0,1,2,3,4,5,6,7,8,9},ASC(J9889)&amp;1234567890))-1)</f>
        <v>Co</v>
      </c>
      <c r="L9889" s="25">
        <f t="shared" si="309"/>
        <v>0.19</v>
      </c>
      <c r="M9889" s="25">
        <f>VLOOKUP(K9889,Table!$A$2:$C$121,2,0)</f>
        <v>9</v>
      </c>
      <c r="N9889" s="26">
        <f>VLOOKUP(K9889,Table!$A$2:$C$121,3,0)</f>
        <v>4</v>
      </c>
      <c r="O9889" s="13" t="str">
        <f>VLOOKUP(A9889,Table!$U$1:$V$230,2,0)</f>
        <v>Cubic</v>
      </c>
      <c r="P9889" s="1"/>
    </row>
    <row r="9890" spans="1:16">
      <c r="A9890" s="12">
        <v>225</v>
      </c>
      <c r="B9890" s="12">
        <v>107976</v>
      </c>
      <c r="C9890" s="12" t="s">
        <v>9818</v>
      </c>
      <c r="D9890" s="12" t="s">
        <v>10509</v>
      </c>
      <c r="E9890" s="17" t="s">
        <v>12613</v>
      </c>
      <c r="F9890" s="25" t="str">
        <f>LEFT(E9890,MIN(FIND({0,1,2,3,4,5,6,7,8,9},ASC(E9890)&amp;1234567890))-1)</f>
        <v>Au</v>
      </c>
      <c r="G9890" s="25">
        <f t="shared" si="308"/>
        <v>0.5</v>
      </c>
      <c r="H9890" s="25">
        <f>VLOOKUP(F9890,Table!$A$2:$C$121,2,0)</f>
        <v>11</v>
      </c>
      <c r="I9890" s="26">
        <f>VLOOKUP(F9890,Table!$A$2:$C$121,3,0)</f>
        <v>6</v>
      </c>
      <c r="J9890" s="17" t="s">
        <v>14529</v>
      </c>
      <c r="K9890" s="25" t="str">
        <f>LEFT(J9890,MIN(FIND({0,1,2,3,4,5,6,7,8,9},ASC(J9890)&amp;1234567890))-1)</f>
        <v>Cr</v>
      </c>
      <c r="L9890" s="25">
        <f t="shared" si="309"/>
        <v>0.5</v>
      </c>
      <c r="M9890" s="25">
        <f>VLOOKUP(K9890,Table!$A$2:$C$121,2,0)</f>
        <v>6</v>
      </c>
      <c r="N9890" s="26">
        <f>VLOOKUP(K9890,Table!$A$2:$C$121,3,0)</f>
        <v>4</v>
      </c>
      <c r="O9890" s="13" t="str">
        <f>VLOOKUP(A9890,Table!$U$1:$V$230,2,0)</f>
        <v>Cubic</v>
      </c>
      <c r="P9890" s="1"/>
    </row>
    <row r="9891" spans="1:16">
      <c r="A9891" s="12">
        <v>225</v>
      </c>
      <c r="B9891" s="12">
        <v>107977</v>
      </c>
      <c r="C9891" s="12" t="s">
        <v>9818</v>
      </c>
      <c r="D9891" s="12" t="s">
        <v>10510</v>
      </c>
      <c r="E9891" s="17" t="s">
        <v>12613</v>
      </c>
      <c r="F9891" s="25" t="str">
        <f>LEFT(E9891,MIN(FIND({0,1,2,3,4,5,6,7,8,9},ASC(E9891)&amp;1234567890))-1)</f>
        <v>Au</v>
      </c>
      <c r="G9891" s="25">
        <f t="shared" si="308"/>
        <v>0.5</v>
      </c>
      <c r="H9891" s="25">
        <f>VLOOKUP(F9891,Table!$A$2:$C$121,2,0)</f>
        <v>11</v>
      </c>
      <c r="I9891" s="26">
        <f>VLOOKUP(F9891,Table!$A$2:$C$121,3,0)</f>
        <v>6</v>
      </c>
      <c r="J9891" s="17" t="s">
        <v>12878</v>
      </c>
      <c r="K9891" s="25" t="str">
        <f>LEFT(J9891,MIN(FIND({0,1,2,3,4,5,6,7,8,9},ASC(J9891)&amp;1234567890))-1)</f>
        <v>Cu</v>
      </c>
      <c r="L9891" s="25">
        <f t="shared" si="309"/>
        <v>0.5</v>
      </c>
      <c r="M9891" s="25">
        <f>VLOOKUP(K9891,Table!$A$2:$C$121,2,0)</f>
        <v>11</v>
      </c>
      <c r="N9891" s="26">
        <f>VLOOKUP(K9891,Table!$A$2:$C$121,3,0)</f>
        <v>4</v>
      </c>
      <c r="O9891" s="13" t="str">
        <f>VLOOKUP(A9891,Table!$U$1:$V$230,2,0)</f>
        <v>Cubic</v>
      </c>
      <c r="P9891" s="1"/>
    </row>
    <row r="9892" spans="1:16">
      <c r="A9892" s="12">
        <v>225</v>
      </c>
      <c r="B9892" s="12">
        <v>107985</v>
      </c>
      <c r="C9892" s="12" t="s">
        <v>9818</v>
      </c>
      <c r="D9892" s="12" t="s">
        <v>10511</v>
      </c>
      <c r="E9892" s="17" t="s">
        <v>12613</v>
      </c>
      <c r="F9892" s="25" t="str">
        <f>LEFT(E9892,MIN(FIND({0,1,2,3,4,5,6,7,8,9},ASC(E9892)&amp;1234567890))-1)</f>
        <v>Au</v>
      </c>
      <c r="G9892" s="25">
        <f t="shared" si="308"/>
        <v>0.5</v>
      </c>
      <c r="H9892" s="25">
        <f>VLOOKUP(F9892,Table!$A$2:$C$121,2,0)</f>
        <v>11</v>
      </c>
      <c r="I9892" s="26">
        <f>VLOOKUP(F9892,Table!$A$2:$C$121,3,0)</f>
        <v>6</v>
      </c>
      <c r="J9892" s="17" t="s">
        <v>14530</v>
      </c>
      <c r="K9892" s="25" t="str">
        <f>LEFT(J9892,MIN(FIND({0,1,2,3,4,5,6,7,8,9},ASC(J9892)&amp;1234567890))-1)</f>
        <v>Fe</v>
      </c>
      <c r="L9892" s="25">
        <f t="shared" si="309"/>
        <v>0.5</v>
      </c>
      <c r="M9892" s="25">
        <f>VLOOKUP(K9892,Table!$A$2:$C$121,2,0)</f>
        <v>8</v>
      </c>
      <c r="N9892" s="26">
        <f>VLOOKUP(K9892,Table!$A$2:$C$121,3,0)</f>
        <v>4</v>
      </c>
      <c r="O9892" s="13" t="str">
        <f>VLOOKUP(A9892,Table!$U$1:$V$230,2,0)</f>
        <v>Cubic</v>
      </c>
      <c r="P9892" s="1"/>
    </row>
    <row r="9893" spans="1:16">
      <c r="A9893" s="12">
        <v>225</v>
      </c>
      <c r="B9893" s="12">
        <v>107987</v>
      </c>
      <c r="C9893" s="12" t="s">
        <v>9818</v>
      </c>
      <c r="D9893" s="12" t="s">
        <v>10512</v>
      </c>
      <c r="E9893" s="17" t="s">
        <v>14360</v>
      </c>
      <c r="F9893" s="25" t="str">
        <f>LEFT(E9893,MIN(FIND({0,1,2,3,4,5,6,7,8,9},ASC(E9893)&amp;1234567890))-1)</f>
        <v>Au</v>
      </c>
      <c r="G9893" s="25">
        <f t="shared" si="308"/>
        <v>0.9</v>
      </c>
      <c r="H9893" s="25">
        <f>VLOOKUP(F9893,Table!$A$2:$C$121,2,0)</f>
        <v>11</v>
      </c>
      <c r="I9893" s="26">
        <f>VLOOKUP(F9893,Table!$A$2:$C$121,3,0)</f>
        <v>6</v>
      </c>
      <c r="J9893" s="17" t="s">
        <v>14531</v>
      </c>
      <c r="K9893" s="25" t="str">
        <f>LEFT(J9893,MIN(FIND({0,1,2,3,4,5,6,7,8,9},ASC(J9893)&amp;1234567890))-1)</f>
        <v>Ga</v>
      </c>
      <c r="L9893" s="25">
        <f t="shared" si="309"/>
        <v>0.1</v>
      </c>
      <c r="M9893" s="25">
        <f>VLOOKUP(K9893,Table!$A$2:$C$121,2,0)</f>
        <v>13</v>
      </c>
      <c r="N9893" s="26">
        <f>VLOOKUP(K9893,Table!$A$2:$C$121,3,0)</f>
        <v>4</v>
      </c>
      <c r="O9893" s="13" t="str">
        <f>VLOOKUP(A9893,Table!$U$1:$V$230,2,0)</f>
        <v>Cubic</v>
      </c>
      <c r="P9893" s="1"/>
    </row>
    <row r="9894" spans="1:16">
      <c r="A9894" s="12">
        <v>225</v>
      </c>
      <c r="B9894" s="12">
        <v>107991</v>
      </c>
      <c r="C9894" s="12" t="s">
        <v>9818</v>
      </c>
      <c r="D9894" s="12" t="s">
        <v>10513</v>
      </c>
      <c r="E9894" s="17" t="s">
        <v>14532</v>
      </c>
      <c r="F9894" s="25" t="str">
        <f>LEFT(E9894,MIN(FIND({0,1,2,3,4,5,6,7,8,9},ASC(E9894)&amp;1234567890))-1)</f>
        <v>Au</v>
      </c>
      <c r="G9894" s="25">
        <f t="shared" si="308"/>
        <v>0.97299999999999998</v>
      </c>
      <c r="H9894" s="25">
        <f>VLOOKUP(F9894,Table!$A$2:$C$121,2,0)</f>
        <v>11</v>
      </c>
      <c r="I9894" s="26">
        <f>VLOOKUP(F9894,Table!$A$2:$C$121,3,0)</f>
        <v>6</v>
      </c>
      <c r="J9894" s="17" t="s">
        <v>14533</v>
      </c>
      <c r="K9894" s="25" t="str">
        <f>LEFT(J9894,MIN(FIND({0,1,2,3,4,5,6,7,8,9},ASC(J9894)&amp;1234567890))-1)</f>
        <v>Ge</v>
      </c>
      <c r="L9894" s="25">
        <f t="shared" si="309"/>
        <v>2.7E-2</v>
      </c>
      <c r="M9894" s="25">
        <f>VLOOKUP(K9894,Table!$A$2:$C$121,2,0)</f>
        <v>14</v>
      </c>
      <c r="N9894" s="26">
        <f>VLOOKUP(K9894,Table!$A$2:$C$121,3,0)</f>
        <v>4</v>
      </c>
      <c r="O9894" s="13" t="str">
        <f>VLOOKUP(A9894,Table!$U$1:$V$230,2,0)</f>
        <v>Cubic</v>
      </c>
      <c r="P9894" s="1"/>
    </row>
    <row r="9895" spans="1:16">
      <c r="A9895" s="12">
        <v>225</v>
      </c>
      <c r="B9895" s="12">
        <v>107995</v>
      </c>
      <c r="C9895" s="12" t="s">
        <v>9818</v>
      </c>
      <c r="D9895" s="12" t="s">
        <v>10514</v>
      </c>
      <c r="E9895" s="17" t="s">
        <v>14534</v>
      </c>
      <c r="F9895" s="25" t="str">
        <f>LEFT(E9895,MIN(FIND({0,1,2,3,4,5,6,7,8,9},ASC(E9895)&amp;1234567890))-1)</f>
        <v>Au</v>
      </c>
      <c r="G9895" s="25">
        <f t="shared" si="308"/>
        <v>0.61</v>
      </c>
      <c r="H9895" s="25">
        <f>VLOOKUP(F9895,Table!$A$2:$C$121,2,0)</f>
        <v>11</v>
      </c>
      <c r="I9895" s="26">
        <f>VLOOKUP(F9895,Table!$A$2:$C$121,3,0)</f>
        <v>6</v>
      </c>
      <c r="J9895" s="17" t="s">
        <v>14535</v>
      </c>
      <c r="K9895" s="25" t="str">
        <f>LEFT(J9895,MIN(FIND({0,1,2,3,4,5,6,7,8,9},ASC(J9895)&amp;1234567890))-1)</f>
        <v>Li</v>
      </c>
      <c r="L9895" s="25">
        <f t="shared" si="309"/>
        <v>0.39</v>
      </c>
      <c r="M9895" s="25">
        <f>VLOOKUP(K9895,Table!$A$2:$C$121,2,0)</f>
        <v>1</v>
      </c>
      <c r="N9895" s="26">
        <f>VLOOKUP(K9895,Table!$A$2:$C$121,3,0)</f>
        <v>2</v>
      </c>
      <c r="O9895" s="13" t="str">
        <f>VLOOKUP(A9895,Table!$U$1:$V$230,2,0)</f>
        <v>Cubic</v>
      </c>
      <c r="P9895" s="1"/>
    </row>
    <row r="9896" spans="1:16">
      <c r="A9896" s="12">
        <v>225</v>
      </c>
      <c r="B9896" s="12">
        <v>108000</v>
      </c>
      <c r="C9896" s="12" t="s">
        <v>9818</v>
      </c>
      <c r="D9896" s="12" t="s">
        <v>10515</v>
      </c>
      <c r="E9896" s="17" t="s">
        <v>14536</v>
      </c>
      <c r="F9896" s="25" t="str">
        <f>LEFT(E9896,MIN(FIND({0,1,2,3,4,5,6,7,8,9},ASC(E9896)&amp;1234567890))-1)</f>
        <v>Au</v>
      </c>
      <c r="G9896" s="25">
        <f t="shared" si="308"/>
        <v>0.99</v>
      </c>
      <c r="H9896" s="25">
        <f>VLOOKUP(F9896,Table!$A$2:$C$121,2,0)</f>
        <v>11</v>
      </c>
      <c r="I9896" s="26">
        <f>VLOOKUP(F9896,Table!$A$2:$C$121,3,0)</f>
        <v>6</v>
      </c>
      <c r="J9896" s="17" t="s">
        <v>14537</v>
      </c>
      <c r="K9896" s="25" t="str">
        <f>LEFT(J9896,MIN(FIND({0,1,2,3,4,5,6,7,8,9},ASC(J9896)&amp;1234567890))-1)</f>
        <v>Mo</v>
      </c>
      <c r="L9896" s="25">
        <f t="shared" si="309"/>
        <v>0.01</v>
      </c>
      <c r="M9896" s="25">
        <f>VLOOKUP(K9896,Table!$A$2:$C$121,2,0)</f>
        <v>6</v>
      </c>
      <c r="N9896" s="26">
        <f>VLOOKUP(K9896,Table!$A$2:$C$121,3,0)</f>
        <v>5</v>
      </c>
      <c r="O9896" s="13" t="str">
        <f>VLOOKUP(A9896,Table!$U$1:$V$230,2,0)</f>
        <v>Cubic</v>
      </c>
      <c r="P9896" s="1"/>
    </row>
    <row r="9897" spans="1:16">
      <c r="A9897" s="12">
        <v>225</v>
      </c>
      <c r="B9897" s="12">
        <v>108006</v>
      </c>
      <c r="C9897" s="12" t="s">
        <v>9818</v>
      </c>
      <c r="D9897" s="12" t="s">
        <v>10516</v>
      </c>
      <c r="E9897" s="17" t="s">
        <v>12613</v>
      </c>
      <c r="F9897" s="25" t="str">
        <f>LEFT(E9897,MIN(FIND({0,1,2,3,4,5,6,7,8,9},ASC(E9897)&amp;1234567890))-1)</f>
        <v>Au</v>
      </c>
      <c r="G9897" s="25">
        <f t="shared" si="308"/>
        <v>0.5</v>
      </c>
      <c r="H9897" s="25">
        <f>VLOOKUP(F9897,Table!$A$2:$C$121,2,0)</f>
        <v>11</v>
      </c>
      <c r="I9897" s="26">
        <f>VLOOKUP(F9897,Table!$A$2:$C$121,3,0)</f>
        <v>6</v>
      </c>
      <c r="J9897" s="17" t="s">
        <v>14538</v>
      </c>
      <c r="K9897" s="25" t="str">
        <f>LEFT(J9897,MIN(FIND({0,1,2,3,4,5,6,7,8,9},ASC(J9897)&amp;1234567890))-1)</f>
        <v>Pt</v>
      </c>
      <c r="L9897" s="25">
        <f t="shared" si="309"/>
        <v>0.5</v>
      </c>
      <c r="M9897" s="25">
        <f>VLOOKUP(K9897,Table!$A$2:$C$121,2,0)</f>
        <v>10</v>
      </c>
      <c r="N9897" s="26">
        <f>VLOOKUP(K9897,Table!$A$2:$C$121,3,0)</f>
        <v>6</v>
      </c>
      <c r="O9897" s="13" t="str">
        <f>VLOOKUP(A9897,Table!$U$1:$V$230,2,0)</f>
        <v>Cubic</v>
      </c>
      <c r="P9897" s="1"/>
    </row>
    <row r="9898" spans="1:16">
      <c r="A9898" s="12">
        <v>225</v>
      </c>
      <c r="B9898" s="12">
        <v>108008</v>
      </c>
      <c r="C9898" s="12" t="s">
        <v>9818</v>
      </c>
      <c r="D9898" s="12" t="s">
        <v>10517</v>
      </c>
      <c r="E9898" s="17" t="s">
        <v>14536</v>
      </c>
      <c r="F9898" s="25" t="str">
        <f>LEFT(E9898,MIN(FIND({0,1,2,3,4,5,6,7,8,9},ASC(E9898)&amp;1234567890))-1)</f>
        <v>Au</v>
      </c>
      <c r="G9898" s="25">
        <f t="shared" si="308"/>
        <v>0.99</v>
      </c>
      <c r="H9898" s="25">
        <f>VLOOKUP(F9898,Table!$A$2:$C$121,2,0)</f>
        <v>11</v>
      </c>
      <c r="I9898" s="26">
        <f>VLOOKUP(F9898,Table!$A$2:$C$121,3,0)</f>
        <v>6</v>
      </c>
      <c r="J9898" s="17" t="s">
        <v>14539</v>
      </c>
      <c r="K9898" s="25" t="str">
        <f>LEFT(J9898,MIN(FIND({0,1,2,3,4,5,6,7,8,9},ASC(J9898)&amp;1234567890))-1)</f>
        <v>Sb</v>
      </c>
      <c r="L9898" s="25">
        <f t="shared" si="309"/>
        <v>0.01</v>
      </c>
      <c r="M9898" s="25">
        <f>VLOOKUP(K9898,Table!$A$2:$C$121,2,0)</f>
        <v>15</v>
      </c>
      <c r="N9898" s="26">
        <f>VLOOKUP(K9898,Table!$A$2:$C$121,3,0)</f>
        <v>5</v>
      </c>
      <c r="O9898" s="13" t="str">
        <f>VLOOKUP(A9898,Table!$U$1:$V$230,2,0)</f>
        <v>Cubic</v>
      </c>
      <c r="P9898" s="1"/>
    </row>
    <row r="9899" spans="1:16">
      <c r="A9899" s="12">
        <v>225</v>
      </c>
      <c r="B9899" s="12">
        <v>108013</v>
      </c>
      <c r="C9899" s="12" t="s">
        <v>9818</v>
      </c>
      <c r="D9899" s="12" t="s">
        <v>10518</v>
      </c>
      <c r="E9899" s="17" t="s">
        <v>14360</v>
      </c>
      <c r="F9899" s="25" t="str">
        <f>LEFT(E9899,MIN(FIND({0,1,2,3,4,5,6,7,8,9},ASC(E9899)&amp;1234567890))-1)</f>
        <v>Au</v>
      </c>
      <c r="G9899" s="25">
        <f t="shared" si="308"/>
        <v>0.9</v>
      </c>
      <c r="H9899" s="25">
        <f>VLOOKUP(F9899,Table!$A$2:$C$121,2,0)</f>
        <v>11</v>
      </c>
      <c r="I9899" s="26">
        <f>VLOOKUP(F9899,Table!$A$2:$C$121,3,0)</f>
        <v>6</v>
      </c>
      <c r="J9899" s="17" t="s">
        <v>14540</v>
      </c>
      <c r="K9899" s="25" t="str">
        <f>LEFT(J9899,MIN(FIND({0,1,2,3,4,5,6,7,8,9},ASC(J9899)&amp;1234567890))-1)</f>
        <v>Ta</v>
      </c>
      <c r="L9899" s="25">
        <f t="shared" si="309"/>
        <v>0.1</v>
      </c>
      <c r="M9899" s="25">
        <f>VLOOKUP(K9899,Table!$A$2:$C$121,2,0)</f>
        <v>5</v>
      </c>
      <c r="N9899" s="26">
        <f>VLOOKUP(K9899,Table!$A$2:$C$121,3,0)</f>
        <v>6</v>
      </c>
      <c r="O9899" s="13" t="str">
        <f>VLOOKUP(A9899,Table!$U$1:$V$230,2,0)</f>
        <v>Cubic</v>
      </c>
      <c r="P9899" s="1"/>
    </row>
    <row r="9900" spans="1:16">
      <c r="A9900" s="12">
        <v>225</v>
      </c>
      <c r="B9900" s="12">
        <v>108017</v>
      </c>
      <c r="C9900" s="12" t="s">
        <v>9818</v>
      </c>
      <c r="D9900" s="12" t="s">
        <v>10519</v>
      </c>
      <c r="E9900" s="17" t="s">
        <v>14541</v>
      </c>
      <c r="F9900" s="25" t="str">
        <f>LEFT(E9900,MIN(FIND({0,1,2,3,4,5,6,7,8,9},ASC(E9900)&amp;1234567890))-1)</f>
        <v>Au</v>
      </c>
      <c r="G9900" s="25">
        <f t="shared" si="308"/>
        <v>0.91900000000000004</v>
      </c>
      <c r="H9900" s="25">
        <f>VLOOKUP(F9900,Table!$A$2:$C$121,2,0)</f>
        <v>11</v>
      </c>
      <c r="I9900" s="26">
        <f>VLOOKUP(F9900,Table!$A$2:$C$121,3,0)</f>
        <v>6</v>
      </c>
      <c r="J9900" s="17" t="s">
        <v>14542</v>
      </c>
      <c r="K9900" s="25" t="str">
        <f>LEFT(J9900,MIN(FIND({0,1,2,3,4,5,6,7,8,9},ASC(J9900)&amp;1234567890))-1)</f>
        <v>Ti</v>
      </c>
      <c r="L9900" s="25">
        <f t="shared" si="309"/>
        <v>8.1000000000000003E-2</v>
      </c>
      <c r="M9900" s="25">
        <f>VLOOKUP(K9900,Table!$A$2:$C$121,2,0)</f>
        <v>4</v>
      </c>
      <c r="N9900" s="26">
        <f>VLOOKUP(K9900,Table!$A$2:$C$121,3,0)</f>
        <v>4</v>
      </c>
      <c r="O9900" s="13" t="str">
        <f>VLOOKUP(A9900,Table!$U$1:$V$230,2,0)</f>
        <v>Cubic</v>
      </c>
      <c r="P9900" s="1"/>
    </row>
    <row r="9901" spans="1:16">
      <c r="A9901" s="12">
        <v>225</v>
      </c>
      <c r="B9901" s="12">
        <v>108018</v>
      </c>
      <c r="C9901" s="12" t="s">
        <v>9818</v>
      </c>
      <c r="D9901" s="12" t="s">
        <v>10520</v>
      </c>
      <c r="E9901" s="17" t="s">
        <v>14536</v>
      </c>
      <c r="F9901" s="25" t="str">
        <f>LEFT(E9901,MIN(FIND({0,1,2,3,4,5,6,7,8,9},ASC(E9901)&amp;1234567890))-1)</f>
        <v>Au</v>
      </c>
      <c r="G9901" s="25">
        <f t="shared" si="308"/>
        <v>0.99</v>
      </c>
      <c r="H9901" s="25">
        <f>VLOOKUP(F9901,Table!$A$2:$C$121,2,0)</f>
        <v>11</v>
      </c>
      <c r="I9901" s="26">
        <f>VLOOKUP(F9901,Table!$A$2:$C$121,3,0)</f>
        <v>6</v>
      </c>
      <c r="J9901" s="17" t="s">
        <v>14543</v>
      </c>
      <c r="K9901" s="25" t="str">
        <f>LEFT(J9901,MIN(FIND({0,1,2,3,4,5,6,7,8,9},ASC(J9901)&amp;1234567890))-1)</f>
        <v>Tl</v>
      </c>
      <c r="L9901" s="25">
        <f t="shared" si="309"/>
        <v>0.01</v>
      </c>
      <c r="M9901" s="25">
        <f>VLOOKUP(K9901,Table!$A$2:$C$121,2,0)</f>
        <v>13</v>
      </c>
      <c r="N9901" s="26">
        <f>VLOOKUP(K9901,Table!$A$2:$C$121,3,0)</f>
        <v>6</v>
      </c>
      <c r="O9901" s="13" t="str">
        <f>VLOOKUP(A9901,Table!$U$1:$V$230,2,0)</f>
        <v>Cubic</v>
      </c>
      <c r="P9901" s="1"/>
    </row>
    <row r="9902" spans="1:16">
      <c r="A9902" s="12">
        <v>225</v>
      </c>
      <c r="B9902" s="12">
        <v>108020</v>
      </c>
      <c r="C9902" s="12" t="s">
        <v>9818</v>
      </c>
      <c r="D9902" s="12" t="s">
        <v>10521</v>
      </c>
      <c r="E9902" s="17" t="s">
        <v>12613</v>
      </c>
      <c r="F9902" s="25" t="str">
        <f>LEFT(E9902,MIN(FIND({0,1,2,3,4,5,6,7,8,9},ASC(E9902)&amp;1234567890))-1)</f>
        <v>Au</v>
      </c>
      <c r="G9902" s="25">
        <f t="shared" si="308"/>
        <v>0.5</v>
      </c>
      <c r="H9902" s="25">
        <f>VLOOKUP(F9902,Table!$A$2:$C$121,2,0)</f>
        <v>11</v>
      </c>
      <c r="I9902" s="26">
        <f>VLOOKUP(F9902,Table!$A$2:$C$121,3,0)</f>
        <v>6</v>
      </c>
      <c r="J9902" s="17" t="s">
        <v>14544</v>
      </c>
      <c r="K9902" s="25" t="str">
        <f>LEFT(J9902,MIN(FIND({0,1,2,3,4,5,6,7,8,9},ASC(J9902)&amp;1234567890))-1)</f>
        <v>V</v>
      </c>
      <c r="L9902" s="25">
        <f t="shared" si="309"/>
        <v>0.5</v>
      </c>
      <c r="M9902" s="25">
        <f>VLOOKUP(K9902,Table!$A$2:$C$121,2,0)</f>
        <v>5</v>
      </c>
      <c r="N9902" s="26">
        <f>VLOOKUP(K9902,Table!$A$2:$C$121,3,0)</f>
        <v>4</v>
      </c>
      <c r="O9902" s="13" t="str">
        <f>VLOOKUP(A9902,Table!$U$1:$V$230,2,0)</f>
        <v>Cubic</v>
      </c>
      <c r="P9902" s="1"/>
    </row>
    <row r="9903" spans="1:16">
      <c r="A9903" s="12">
        <v>225</v>
      </c>
      <c r="B9903" s="12">
        <v>108024</v>
      </c>
      <c r="C9903" s="12" t="s">
        <v>9818</v>
      </c>
      <c r="D9903" s="12" t="s">
        <v>10522</v>
      </c>
      <c r="E9903" s="17" t="s">
        <v>12612</v>
      </c>
      <c r="F9903" s="25" t="str">
        <f>LEFT(E9903,MIN(FIND({0,1,2,3,4,5,6,7,8,9},ASC(E9903)&amp;1234567890))-1)</f>
        <v>Au</v>
      </c>
      <c r="G9903" s="25">
        <f t="shared" si="308"/>
        <v>0.8</v>
      </c>
      <c r="H9903" s="25">
        <f>VLOOKUP(F9903,Table!$A$2:$C$121,2,0)</f>
        <v>11</v>
      </c>
      <c r="I9903" s="26">
        <f>VLOOKUP(F9903,Table!$A$2:$C$121,3,0)</f>
        <v>6</v>
      </c>
      <c r="J9903" s="17" t="s">
        <v>14545</v>
      </c>
      <c r="K9903" s="25" t="str">
        <f>LEFT(J9903,MIN(FIND({0,1,2,3,4,5,6,7,8,9},ASC(J9903)&amp;1234567890))-1)</f>
        <v>Zn</v>
      </c>
      <c r="L9903" s="25">
        <f t="shared" si="309"/>
        <v>0.2</v>
      </c>
      <c r="M9903" s="25">
        <f>VLOOKUP(K9903,Table!$A$2:$C$121,2,0)</f>
        <v>12</v>
      </c>
      <c r="N9903" s="26">
        <f>VLOOKUP(K9903,Table!$A$2:$C$121,3,0)</f>
        <v>4</v>
      </c>
      <c r="O9903" s="13" t="str">
        <f>VLOOKUP(A9903,Table!$U$1:$V$230,2,0)</f>
        <v>Cubic</v>
      </c>
      <c r="P9903" s="1"/>
    </row>
    <row r="9904" spans="1:16">
      <c r="A9904" s="12">
        <v>225</v>
      </c>
      <c r="B9904" s="12">
        <v>108027</v>
      </c>
      <c r="C9904" s="12" t="s">
        <v>9818</v>
      </c>
      <c r="D9904" s="12" t="s">
        <v>10523</v>
      </c>
      <c r="E9904" s="17" t="s">
        <v>364</v>
      </c>
      <c r="F9904" s="25" t="str">
        <f>LEFT(E9904,MIN(FIND({0,1,2,3,4,5,6,7,8,9},ASC(E9904)&amp;1234567890))-1)</f>
        <v>B</v>
      </c>
      <c r="G9904" s="25">
        <f t="shared" si="308"/>
        <v>1</v>
      </c>
      <c r="H9904" s="25">
        <f>VLOOKUP(F9904,Table!$A$2:$C$121,2,0)</f>
        <v>13</v>
      </c>
      <c r="I9904" s="26">
        <f>VLOOKUP(F9904,Table!$A$2:$C$121,3,0)</f>
        <v>2</v>
      </c>
      <c r="J9904" s="17" t="s">
        <v>12339</v>
      </c>
      <c r="K9904" s="25" t="str">
        <f>LEFT(J9904,MIN(FIND({0,1,2,3,4,5,6,7,8,9},ASC(J9904)&amp;1234567890))-1)</f>
        <v>Be</v>
      </c>
      <c r="L9904" s="25">
        <f t="shared" si="309"/>
        <v>2</v>
      </c>
      <c r="M9904" s="25">
        <f>VLOOKUP(K9904,Table!$A$2:$C$121,2,0)</f>
        <v>2</v>
      </c>
      <c r="N9904" s="26">
        <f>VLOOKUP(K9904,Table!$A$2:$C$121,3,0)</f>
        <v>2</v>
      </c>
      <c r="O9904" s="13" t="str">
        <f>VLOOKUP(A9904,Table!$U$1:$V$230,2,0)</f>
        <v>Cubic</v>
      </c>
      <c r="P9904" s="1"/>
    </row>
    <row r="9905" spans="1:16">
      <c r="A9905" s="12">
        <v>225</v>
      </c>
      <c r="B9905" s="12">
        <v>108096</v>
      </c>
      <c r="C9905" s="12" t="s">
        <v>9818</v>
      </c>
      <c r="D9905" s="12" t="s">
        <v>10524</v>
      </c>
      <c r="E9905" s="17" t="s">
        <v>14546</v>
      </c>
      <c r="F9905" s="25" t="str">
        <f>LEFT(E9905,MIN(FIND({0,1,2,3,4,5,6,7,8,9},ASC(E9905)&amp;1234567890))-1)</f>
        <v>Ba</v>
      </c>
      <c r="G9905" s="25">
        <f t="shared" si="308"/>
        <v>0.22</v>
      </c>
      <c r="H9905" s="25">
        <f>VLOOKUP(F9905,Table!$A$2:$C$121,2,0)</f>
        <v>2</v>
      </c>
      <c r="I9905" s="26">
        <f>VLOOKUP(F9905,Table!$A$2:$C$121,3,0)</f>
        <v>6</v>
      </c>
      <c r="J9905" s="17" t="s">
        <v>14547</v>
      </c>
      <c r="K9905" s="25" t="str">
        <f>LEFT(J9905,MIN(FIND({0,1,2,3,4,5,6,7,8,9},ASC(J9905)&amp;1234567890))-1)</f>
        <v>Sr</v>
      </c>
      <c r="L9905" s="25">
        <f t="shared" si="309"/>
        <v>0.78</v>
      </c>
      <c r="M9905" s="25">
        <f>VLOOKUP(K9905,Table!$A$2:$C$121,2,0)</f>
        <v>2</v>
      </c>
      <c r="N9905" s="26">
        <f>VLOOKUP(K9905,Table!$A$2:$C$121,3,0)</f>
        <v>5</v>
      </c>
      <c r="O9905" s="13" t="str">
        <f>VLOOKUP(A9905,Table!$U$1:$V$230,2,0)</f>
        <v>Cubic</v>
      </c>
      <c r="P9905" s="1"/>
    </row>
    <row r="9906" spans="1:16">
      <c r="A9906" s="12">
        <v>225</v>
      </c>
      <c r="B9906" s="12">
        <v>108115</v>
      </c>
      <c r="C9906" s="12" t="s">
        <v>9818</v>
      </c>
      <c r="D9906" s="12" t="s">
        <v>10525</v>
      </c>
      <c r="E9906" s="17" t="s">
        <v>11379</v>
      </c>
      <c r="F9906" s="25" t="str">
        <f>LEFT(E9906,MIN(FIND({0,1,2,3,4,5,6,7,8,9},ASC(E9906)&amp;1234567890))-1)</f>
        <v>Np</v>
      </c>
      <c r="G9906" s="25">
        <f t="shared" si="308"/>
        <v>1</v>
      </c>
      <c r="H9906" s="25">
        <f>VLOOKUP(F9906,Table!$A$2:$C$121,2,0)</f>
        <v>3</v>
      </c>
      <c r="I9906" s="26">
        <f>VLOOKUP(F9906,Table!$A$2:$C$121,3,0)</f>
        <v>7</v>
      </c>
      <c r="J9906" s="17" t="s">
        <v>542</v>
      </c>
      <c r="K9906" s="25" t="str">
        <f>LEFT(J9906,MIN(FIND({0,1,2,3,4,5,6,7,8,9},ASC(J9906)&amp;1234567890))-1)</f>
        <v>Bi</v>
      </c>
      <c r="L9906" s="25">
        <f t="shared" si="309"/>
        <v>1</v>
      </c>
      <c r="M9906" s="25">
        <f>VLOOKUP(K9906,Table!$A$2:$C$121,2,0)</f>
        <v>15</v>
      </c>
      <c r="N9906" s="26">
        <f>VLOOKUP(K9906,Table!$A$2:$C$121,3,0)</f>
        <v>6</v>
      </c>
      <c r="O9906" s="13" t="str">
        <f>VLOOKUP(A9906,Table!$U$1:$V$230,2,0)</f>
        <v>Cubic</v>
      </c>
      <c r="P9906" s="1"/>
    </row>
    <row r="9907" spans="1:16">
      <c r="A9907" s="12">
        <v>225</v>
      </c>
      <c r="B9907" s="12">
        <v>108132</v>
      </c>
      <c r="C9907" s="12" t="s">
        <v>9818</v>
      </c>
      <c r="D9907" s="12" t="s">
        <v>10526</v>
      </c>
      <c r="E9907" s="17" t="s">
        <v>12517</v>
      </c>
      <c r="F9907" s="25" t="str">
        <f>LEFT(E9907,MIN(FIND({0,1,2,3,4,5,6,7,8,9},ASC(E9907)&amp;1234567890))-1)</f>
        <v>Fe</v>
      </c>
      <c r="G9907" s="25">
        <f t="shared" si="308"/>
        <v>0.94</v>
      </c>
      <c r="H9907" s="25">
        <f>VLOOKUP(F9907,Table!$A$2:$C$121,2,0)</f>
        <v>8</v>
      </c>
      <c r="I9907" s="26">
        <f>VLOOKUP(F9907,Table!$A$2:$C$121,3,0)</f>
        <v>4</v>
      </c>
      <c r="J9907" s="17" t="s">
        <v>14548</v>
      </c>
      <c r="K9907" s="25" t="str">
        <f>LEFT(J9907,MIN(FIND({0,1,2,3,4,5,6,7,8,9},ASC(J9907)&amp;1234567890))-1)</f>
        <v>C</v>
      </c>
      <c r="L9907" s="25">
        <f t="shared" si="309"/>
        <v>0.06</v>
      </c>
      <c r="M9907" s="25">
        <f>VLOOKUP(K9907,Table!$A$2:$C$121,2,0)</f>
        <v>14</v>
      </c>
      <c r="N9907" s="26">
        <f>VLOOKUP(K9907,Table!$A$2:$C$121,3,0)</f>
        <v>2</v>
      </c>
      <c r="O9907" s="13" t="str">
        <f>VLOOKUP(A9907,Table!$U$1:$V$230,2,0)</f>
        <v>Cubic</v>
      </c>
      <c r="P9907" s="1"/>
    </row>
    <row r="9908" spans="1:16">
      <c r="A9908" s="12">
        <v>225</v>
      </c>
      <c r="B9908" s="12">
        <v>108161</v>
      </c>
      <c r="C9908" s="12" t="s">
        <v>9818</v>
      </c>
      <c r="D9908" s="12" t="s">
        <v>10527</v>
      </c>
      <c r="E9908" s="17" t="s">
        <v>393</v>
      </c>
      <c r="F9908" s="25" t="str">
        <f>LEFT(E9908,MIN(FIND({0,1,2,3,4,5,6,7,8,9},ASC(E9908)&amp;1234567890))-1)</f>
        <v>Mo</v>
      </c>
      <c r="G9908" s="25">
        <f t="shared" si="308"/>
        <v>1</v>
      </c>
      <c r="H9908" s="25">
        <f>VLOOKUP(F9908,Table!$A$2:$C$121,2,0)</f>
        <v>6</v>
      </c>
      <c r="I9908" s="26">
        <f>VLOOKUP(F9908,Table!$A$2:$C$121,3,0)</f>
        <v>5</v>
      </c>
      <c r="J9908" s="17" t="s">
        <v>14549</v>
      </c>
      <c r="K9908" s="25" t="str">
        <f>LEFT(J9908,MIN(FIND({0,1,2,3,4,5,6,7,8,9},ASC(J9908)&amp;1234567890))-1)</f>
        <v>C</v>
      </c>
      <c r="L9908" s="25">
        <f t="shared" si="309"/>
        <v>0.66</v>
      </c>
      <c r="M9908" s="25">
        <f>VLOOKUP(K9908,Table!$A$2:$C$121,2,0)</f>
        <v>14</v>
      </c>
      <c r="N9908" s="26">
        <f>VLOOKUP(K9908,Table!$A$2:$C$121,3,0)</f>
        <v>2</v>
      </c>
      <c r="O9908" s="13" t="str">
        <f>VLOOKUP(A9908,Table!$U$1:$V$230,2,0)</f>
        <v>Cubic</v>
      </c>
      <c r="P9908" s="1"/>
    </row>
    <row r="9909" spans="1:16">
      <c r="A9909" s="12">
        <v>225</v>
      </c>
      <c r="B9909" s="12">
        <v>108170</v>
      </c>
      <c r="C9909" s="12" t="s">
        <v>9818</v>
      </c>
      <c r="D9909" s="12" t="s">
        <v>10528</v>
      </c>
      <c r="E9909" s="17" t="s">
        <v>335</v>
      </c>
      <c r="F9909" s="25" t="str">
        <f>LEFT(E9909,MIN(FIND({0,1,2,3,4,5,6,7,8,9},ASC(E9909)&amp;1234567890))-1)</f>
        <v>Nb</v>
      </c>
      <c r="G9909" s="25">
        <f t="shared" si="308"/>
        <v>1</v>
      </c>
      <c r="H9909" s="25">
        <f>VLOOKUP(F9909,Table!$A$2:$C$121,2,0)</f>
        <v>5</v>
      </c>
      <c r="I9909" s="26">
        <f>VLOOKUP(F9909,Table!$A$2:$C$121,3,0)</f>
        <v>5</v>
      </c>
      <c r="J9909" s="17" t="s">
        <v>14550</v>
      </c>
      <c r="K9909" s="25" t="str">
        <f>LEFT(J9909,MIN(FIND({0,1,2,3,4,5,6,7,8,9},ASC(J9909)&amp;1234567890))-1)</f>
        <v>C</v>
      </c>
      <c r="L9909" s="25">
        <f t="shared" si="309"/>
        <v>0.7</v>
      </c>
      <c r="M9909" s="25">
        <f>VLOOKUP(K9909,Table!$A$2:$C$121,2,0)</f>
        <v>14</v>
      </c>
      <c r="N9909" s="26">
        <f>VLOOKUP(K9909,Table!$A$2:$C$121,3,0)</f>
        <v>2</v>
      </c>
      <c r="O9909" s="13" t="str">
        <f>VLOOKUP(A9909,Table!$U$1:$V$230,2,0)</f>
        <v>Cubic</v>
      </c>
      <c r="P9909" s="1"/>
    </row>
    <row r="9910" spans="1:16">
      <c r="A9910" s="12">
        <v>225</v>
      </c>
      <c r="B9910" s="12">
        <v>108174</v>
      </c>
      <c r="C9910" s="12" t="s">
        <v>9818</v>
      </c>
      <c r="D9910" s="12" t="s">
        <v>10529</v>
      </c>
      <c r="E9910" s="17" t="s">
        <v>13009</v>
      </c>
      <c r="F9910" s="25" t="str">
        <f>LEFT(E9910,MIN(FIND({0,1,2,3,4,5,6,7,8,9},ASC(E9910)&amp;1234567890))-1)</f>
        <v>Ni</v>
      </c>
      <c r="G9910" s="25">
        <f t="shared" si="308"/>
        <v>0.98</v>
      </c>
      <c r="H9910" s="25">
        <f>VLOOKUP(F9910,Table!$A$2:$C$121,2,0)</f>
        <v>10</v>
      </c>
      <c r="I9910" s="26">
        <f>VLOOKUP(F9910,Table!$A$2:$C$121,3,0)</f>
        <v>4</v>
      </c>
      <c r="J9910" s="17" t="s">
        <v>14551</v>
      </c>
      <c r="K9910" s="25" t="str">
        <f>LEFT(J9910,MIN(FIND({0,1,2,3,4,5,6,7,8,9},ASC(J9910)&amp;1234567890))-1)</f>
        <v>C</v>
      </c>
      <c r="L9910" s="25">
        <f t="shared" si="309"/>
        <v>0.02</v>
      </c>
      <c r="M9910" s="25">
        <f>VLOOKUP(K9910,Table!$A$2:$C$121,2,0)</f>
        <v>14</v>
      </c>
      <c r="N9910" s="26">
        <f>VLOOKUP(K9910,Table!$A$2:$C$121,3,0)</f>
        <v>2</v>
      </c>
      <c r="O9910" s="13" t="str">
        <f>VLOOKUP(A9910,Table!$U$1:$V$230,2,0)</f>
        <v>Cubic</v>
      </c>
      <c r="P9910" s="1"/>
    </row>
    <row r="9911" spans="1:16">
      <c r="A9911" s="12">
        <v>225</v>
      </c>
      <c r="B9911" s="12">
        <v>108188</v>
      </c>
      <c r="C9911" s="12" t="s">
        <v>9818</v>
      </c>
      <c r="D9911" s="12" t="s">
        <v>10530</v>
      </c>
      <c r="E9911" s="17" t="s">
        <v>14386</v>
      </c>
      <c r="F9911" s="25" t="str">
        <f>LEFT(E9911,MIN(FIND({0,1,2,3,4,5,6,7,8,9},ASC(E9911)&amp;1234567890))-1)</f>
        <v>Th</v>
      </c>
      <c r="G9911" s="25">
        <f t="shared" si="308"/>
        <v>0.5</v>
      </c>
      <c r="H9911" s="25">
        <f>VLOOKUP(F9911,Table!$A$2:$C$121,2,0)</f>
        <v>3</v>
      </c>
      <c r="I9911" s="26">
        <f>VLOOKUP(F9911,Table!$A$2:$C$121,3,0)</f>
        <v>7</v>
      </c>
      <c r="J9911" s="17" t="s">
        <v>14552</v>
      </c>
      <c r="K9911" s="25" t="str">
        <f>LEFT(J9911,MIN(FIND({0,1,2,3,4,5,6,7,8,9},ASC(J9911)&amp;1234567890))-1)</f>
        <v>C</v>
      </c>
      <c r="L9911" s="25">
        <f t="shared" si="309"/>
        <v>0.5</v>
      </c>
      <c r="M9911" s="25">
        <f>VLOOKUP(K9911,Table!$A$2:$C$121,2,0)</f>
        <v>14</v>
      </c>
      <c r="N9911" s="26">
        <f>VLOOKUP(K9911,Table!$A$2:$C$121,3,0)</f>
        <v>2</v>
      </c>
      <c r="O9911" s="13" t="str">
        <f>VLOOKUP(A9911,Table!$U$1:$V$230,2,0)</f>
        <v>Cubic</v>
      </c>
      <c r="P9911" s="1"/>
    </row>
    <row r="9912" spans="1:16">
      <c r="A9912" s="12">
        <v>225</v>
      </c>
      <c r="B9912" s="12">
        <v>108189</v>
      </c>
      <c r="C9912" s="12" t="s">
        <v>9818</v>
      </c>
      <c r="D9912" s="12" t="s">
        <v>10531</v>
      </c>
      <c r="E9912" s="17" t="s">
        <v>443</v>
      </c>
      <c r="F9912" s="25" t="str">
        <f>LEFT(E9912,MIN(FIND({0,1,2,3,4,5,6,7,8,9},ASC(E9912)&amp;1234567890))-1)</f>
        <v>U</v>
      </c>
      <c r="G9912" s="25">
        <f t="shared" si="308"/>
        <v>0.9</v>
      </c>
      <c r="H9912" s="25">
        <f>VLOOKUP(F9912,Table!$A$2:$C$121,2,0)</f>
        <v>3</v>
      </c>
      <c r="I9912" s="26">
        <f>VLOOKUP(F9912,Table!$A$2:$C$121,3,0)</f>
        <v>7</v>
      </c>
      <c r="J9912" s="17" t="s">
        <v>14553</v>
      </c>
      <c r="K9912" s="25" t="str">
        <f>LEFT(J9912,MIN(FIND({0,1,2,3,4,5,6,7,8,9},ASC(J9912)&amp;1234567890))-1)</f>
        <v>C</v>
      </c>
      <c r="L9912" s="25">
        <f t="shared" si="309"/>
        <v>0.1</v>
      </c>
      <c r="M9912" s="25">
        <f>VLOOKUP(K9912,Table!$A$2:$C$121,2,0)</f>
        <v>14</v>
      </c>
      <c r="N9912" s="26">
        <f>VLOOKUP(K9912,Table!$A$2:$C$121,3,0)</f>
        <v>2</v>
      </c>
      <c r="O9912" s="13" t="str">
        <f>VLOOKUP(A9912,Table!$U$1:$V$230,2,0)</f>
        <v>Cubic</v>
      </c>
      <c r="P9912" s="1"/>
    </row>
    <row r="9913" spans="1:16">
      <c r="A9913" s="12">
        <v>225</v>
      </c>
      <c r="B9913" s="12">
        <v>108190</v>
      </c>
      <c r="C9913" s="12" t="s">
        <v>9818</v>
      </c>
      <c r="D9913" s="12" t="s">
        <v>3942</v>
      </c>
      <c r="E9913" s="17" t="s">
        <v>343</v>
      </c>
      <c r="F9913" s="25" t="str">
        <f>LEFT(E9913,MIN(FIND({0,1,2,3,4,5,6,7,8,9},ASC(E9913)&amp;1234567890))-1)</f>
        <v>U</v>
      </c>
      <c r="G9913" s="25">
        <f t="shared" si="308"/>
        <v>1</v>
      </c>
      <c r="H9913" s="25">
        <f>VLOOKUP(F9913,Table!$A$2:$C$121,2,0)</f>
        <v>3</v>
      </c>
      <c r="I9913" s="26">
        <f>VLOOKUP(F9913,Table!$A$2:$C$121,3,0)</f>
        <v>7</v>
      </c>
      <c r="J9913" s="17" t="s">
        <v>383</v>
      </c>
      <c r="K9913" s="25" t="str">
        <f>LEFT(J9913,MIN(FIND({0,1,2,3,4,5,6,7,8,9},ASC(J9913)&amp;1234567890))-1)</f>
        <v>C</v>
      </c>
      <c r="L9913" s="25">
        <f t="shared" si="309"/>
        <v>2</v>
      </c>
      <c r="M9913" s="25">
        <f>VLOOKUP(K9913,Table!$A$2:$C$121,2,0)</f>
        <v>14</v>
      </c>
      <c r="N9913" s="26">
        <f>VLOOKUP(K9913,Table!$A$2:$C$121,3,0)</f>
        <v>2</v>
      </c>
      <c r="O9913" s="13" t="str">
        <f>VLOOKUP(A9913,Table!$U$1:$V$230,2,0)</f>
        <v>Cubic</v>
      </c>
      <c r="P9913" s="1"/>
    </row>
    <row r="9914" spans="1:16">
      <c r="A9914" s="12">
        <v>225</v>
      </c>
      <c r="B9914" s="12">
        <v>108191</v>
      </c>
      <c r="C9914" s="12" t="s">
        <v>9818</v>
      </c>
      <c r="D9914" s="12" t="s">
        <v>10532</v>
      </c>
      <c r="E9914" s="17" t="s">
        <v>334</v>
      </c>
      <c r="F9914" s="25" t="str">
        <f>LEFT(E9914,MIN(FIND({0,1,2,3,4,5,6,7,8,9},ASC(E9914)&amp;1234567890))-1)</f>
        <v>V</v>
      </c>
      <c r="G9914" s="25">
        <f t="shared" si="308"/>
        <v>1</v>
      </c>
      <c r="H9914" s="25">
        <f>VLOOKUP(F9914,Table!$A$2:$C$121,2,0)</f>
        <v>5</v>
      </c>
      <c r="I9914" s="26">
        <f>VLOOKUP(F9914,Table!$A$2:$C$121,3,0)</f>
        <v>4</v>
      </c>
      <c r="J9914" s="17" t="s">
        <v>14554</v>
      </c>
      <c r="K9914" s="25" t="str">
        <f>LEFT(J9914,MIN(FIND({0,1,2,3,4,5,6,7,8,9},ASC(J9914)&amp;1234567890))-1)</f>
        <v>C</v>
      </c>
      <c r="L9914" s="25">
        <f t="shared" si="309"/>
        <v>0.94</v>
      </c>
      <c r="M9914" s="25">
        <f>VLOOKUP(K9914,Table!$A$2:$C$121,2,0)</f>
        <v>14</v>
      </c>
      <c r="N9914" s="26">
        <f>VLOOKUP(K9914,Table!$A$2:$C$121,3,0)</f>
        <v>2</v>
      </c>
      <c r="O9914" s="13" t="str">
        <f>VLOOKUP(A9914,Table!$U$1:$V$230,2,0)</f>
        <v>Cubic</v>
      </c>
      <c r="P9914" s="1"/>
    </row>
    <row r="9915" spans="1:16">
      <c r="A9915" s="12">
        <v>225</v>
      </c>
      <c r="B9915" s="12">
        <v>108261</v>
      </c>
      <c r="C9915" s="12" t="s">
        <v>9818</v>
      </c>
      <c r="D9915" s="12" t="s">
        <v>10533</v>
      </c>
      <c r="E9915" s="17" t="s">
        <v>14555</v>
      </c>
      <c r="F9915" s="25" t="str">
        <f>LEFT(E9915,MIN(FIND({0,1,2,3,4,5,6,7,8,9},ASC(E9915)&amp;1234567890))-1)</f>
        <v>Ce</v>
      </c>
      <c r="G9915" s="25">
        <f t="shared" si="308"/>
        <v>0.95</v>
      </c>
      <c r="H9915" s="25">
        <f>VLOOKUP(F9915,Table!$A$2:$C$121,2,0)</f>
        <v>3</v>
      </c>
      <c r="I9915" s="26">
        <f>VLOOKUP(F9915,Table!$A$2:$C$121,3,0)</f>
        <v>6</v>
      </c>
      <c r="J9915" s="17" t="s">
        <v>14556</v>
      </c>
      <c r="K9915" s="25" t="str">
        <f>LEFT(J9915,MIN(FIND({0,1,2,3,4,5,6,7,8,9},ASC(J9915)&amp;1234567890))-1)</f>
        <v>Pr</v>
      </c>
      <c r="L9915" s="25">
        <f t="shared" si="309"/>
        <v>0.05</v>
      </c>
      <c r="M9915" s="25">
        <f>VLOOKUP(K9915,Table!$A$2:$C$121,2,0)</f>
        <v>3</v>
      </c>
      <c r="N9915" s="26">
        <f>VLOOKUP(K9915,Table!$A$2:$C$121,3,0)</f>
        <v>6</v>
      </c>
      <c r="O9915" s="13" t="str">
        <f>VLOOKUP(A9915,Table!$U$1:$V$230,2,0)</f>
        <v>Cubic</v>
      </c>
      <c r="P9915" s="1"/>
    </row>
    <row r="9916" spans="1:16">
      <c r="A9916" s="12">
        <v>225</v>
      </c>
      <c r="B9916" s="12">
        <v>108264</v>
      </c>
      <c r="C9916" s="12" t="s">
        <v>9818</v>
      </c>
      <c r="D9916" s="12" t="s">
        <v>10534</v>
      </c>
      <c r="E9916" s="17" t="s">
        <v>11353</v>
      </c>
      <c r="F9916" s="25" t="str">
        <f>LEFT(E9916,MIN(FIND({0,1,2,3,4,5,6,7,8,9},ASC(E9916)&amp;1234567890))-1)</f>
        <v>Ce</v>
      </c>
      <c r="G9916" s="25">
        <f t="shared" si="308"/>
        <v>3</v>
      </c>
      <c r="H9916" s="25">
        <f>VLOOKUP(F9916,Table!$A$2:$C$121,2,0)</f>
        <v>3</v>
      </c>
      <c r="I9916" s="26">
        <f>VLOOKUP(F9916,Table!$A$2:$C$121,3,0)</f>
        <v>6</v>
      </c>
      <c r="J9916" s="17" t="s">
        <v>11874</v>
      </c>
      <c r="K9916" s="25" t="str">
        <f>LEFT(J9916,MIN(FIND({0,1,2,3,4,5,6,7,8,9},ASC(J9916)&amp;1234567890))-1)</f>
        <v>Sc</v>
      </c>
      <c r="L9916" s="25">
        <f t="shared" si="309"/>
        <v>1</v>
      </c>
      <c r="M9916" s="25">
        <f>VLOOKUP(K9916,Table!$A$2:$C$121,2,0)</f>
        <v>3</v>
      </c>
      <c r="N9916" s="26">
        <f>VLOOKUP(K9916,Table!$A$2:$C$121,3,0)</f>
        <v>4</v>
      </c>
      <c r="O9916" s="13" t="str">
        <f>VLOOKUP(A9916,Table!$U$1:$V$230,2,0)</f>
        <v>Cubic</v>
      </c>
      <c r="P9916" s="1"/>
    </row>
    <row r="9917" spans="1:16">
      <c r="A9917" s="12">
        <v>225</v>
      </c>
      <c r="B9917" s="12">
        <v>108268</v>
      </c>
      <c r="C9917" s="12" t="s">
        <v>9818</v>
      </c>
      <c r="D9917" s="12" t="s">
        <v>9243</v>
      </c>
      <c r="E9917" s="17" t="s">
        <v>11353</v>
      </c>
      <c r="F9917" s="25" t="str">
        <f>LEFT(E9917,MIN(FIND({0,1,2,3,4,5,6,7,8,9},ASC(E9917)&amp;1234567890))-1)</f>
        <v>Ce</v>
      </c>
      <c r="G9917" s="25">
        <f t="shared" si="308"/>
        <v>3</v>
      </c>
      <c r="H9917" s="25">
        <f>VLOOKUP(F9917,Table!$A$2:$C$121,2,0)</f>
        <v>3</v>
      </c>
      <c r="I9917" s="26">
        <f>VLOOKUP(F9917,Table!$A$2:$C$121,3,0)</f>
        <v>6</v>
      </c>
      <c r="J9917" s="17" t="s">
        <v>11291</v>
      </c>
      <c r="K9917" s="25" t="str">
        <f>LEFT(J9917,MIN(FIND({0,1,2,3,4,5,6,7,8,9},ASC(J9917)&amp;1234567890))-1)</f>
        <v>Sn</v>
      </c>
      <c r="L9917" s="25">
        <f t="shared" si="309"/>
        <v>1</v>
      </c>
      <c r="M9917" s="25">
        <f>VLOOKUP(K9917,Table!$A$2:$C$121,2,0)</f>
        <v>14</v>
      </c>
      <c r="N9917" s="26">
        <f>VLOOKUP(K9917,Table!$A$2:$C$121,3,0)</f>
        <v>5</v>
      </c>
      <c r="O9917" s="13" t="str">
        <f>VLOOKUP(A9917,Table!$U$1:$V$230,2,0)</f>
        <v>Cubic</v>
      </c>
      <c r="P9917" s="1"/>
    </row>
    <row r="9918" spans="1:16">
      <c r="A9918" s="12">
        <v>225</v>
      </c>
      <c r="B9918" s="12">
        <v>108290</v>
      </c>
      <c r="C9918" s="12" t="s">
        <v>9818</v>
      </c>
      <c r="D9918" s="12" t="s">
        <v>10535</v>
      </c>
      <c r="E9918" s="17" t="s">
        <v>14557</v>
      </c>
      <c r="F9918" s="25" t="str">
        <f>LEFT(E9918,MIN(FIND({0,1,2,3,4,5,6,7,8,9},ASC(E9918)&amp;1234567890))-1)</f>
        <v>Co</v>
      </c>
      <c r="G9918" s="25">
        <f t="shared" si="308"/>
        <v>0.9</v>
      </c>
      <c r="H9918" s="25">
        <f>VLOOKUP(F9918,Table!$A$2:$C$121,2,0)</f>
        <v>9</v>
      </c>
      <c r="I9918" s="26">
        <f>VLOOKUP(F9918,Table!$A$2:$C$121,3,0)</f>
        <v>4</v>
      </c>
      <c r="J9918" s="17" t="s">
        <v>14558</v>
      </c>
      <c r="K9918" s="25" t="str">
        <f>LEFT(J9918,MIN(FIND({0,1,2,3,4,5,6,7,8,9},ASC(J9918)&amp;1234567890))-1)</f>
        <v>Ge</v>
      </c>
      <c r="L9918" s="25">
        <f t="shared" si="309"/>
        <v>0.1</v>
      </c>
      <c r="M9918" s="25">
        <f>VLOOKUP(K9918,Table!$A$2:$C$121,2,0)</f>
        <v>14</v>
      </c>
      <c r="N9918" s="26">
        <f>VLOOKUP(K9918,Table!$A$2:$C$121,3,0)</f>
        <v>4</v>
      </c>
      <c r="O9918" s="13" t="str">
        <f>VLOOKUP(A9918,Table!$U$1:$V$230,2,0)</f>
        <v>Cubic</v>
      </c>
      <c r="P9918" s="1"/>
    </row>
    <row r="9919" spans="1:16">
      <c r="A9919" s="12">
        <v>225</v>
      </c>
      <c r="B9919" s="12">
        <v>108308</v>
      </c>
      <c r="C9919" s="12" t="s">
        <v>9818</v>
      </c>
      <c r="D9919" s="12" t="s">
        <v>10536</v>
      </c>
      <c r="E9919" s="17" t="s">
        <v>76</v>
      </c>
      <c r="F9919" s="25" t="str">
        <f>LEFT(E9919,MIN(FIND({0,1,2,3,4,5,6,7,8,9},ASC(E9919)&amp;1234567890))-1)</f>
        <v>Co</v>
      </c>
      <c r="G9919" s="25">
        <f t="shared" si="308"/>
        <v>1</v>
      </c>
      <c r="H9919" s="25">
        <f>VLOOKUP(F9919,Table!$A$2:$C$121,2,0)</f>
        <v>9</v>
      </c>
      <c r="I9919" s="26">
        <f>VLOOKUP(F9919,Table!$A$2:$C$121,3,0)</f>
        <v>4</v>
      </c>
      <c r="J9919" s="17" t="s">
        <v>66</v>
      </c>
      <c r="K9919" s="25" t="str">
        <f>LEFT(J9919,MIN(FIND({0,1,2,3,4,5,6,7,8,9},ASC(J9919)&amp;1234567890))-1)</f>
        <v>Ni</v>
      </c>
      <c r="L9919" s="25">
        <f t="shared" si="309"/>
        <v>1</v>
      </c>
      <c r="M9919" s="25">
        <f>VLOOKUP(K9919,Table!$A$2:$C$121,2,0)</f>
        <v>10</v>
      </c>
      <c r="N9919" s="26">
        <f>VLOOKUP(K9919,Table!$A$2:$C$121,3,0)</f>
        <v>4</v>
      </c>
      <c r="O9919" s="13" t="str">
        <f>VLOOKUP(A9919,Table!$U$1:$V$230,2,0)</f>
        <v>Cubic</v>
      </c>
      <c r="P9919" s="1"/>
    </row>
    <row r="9920" spans="1:16">
      <c r="A9920" s="12">
        <v>225</v>
      </c>
      <c r="B9920" s="12">
        <v>108313</v>
      </c>
      <c r="C9920" s="12" t="s">
        <v>9818</v>
      </c>
      <c r="D9920" s="12" t="s">
        <v>10537</v>
      </c>
      <c r="E9920" s="17" t="s">
        <v>14559</v>
      </c>
      <c r="F9920" s="25" t="str">
        <f>LEFT(E9920,MIN(FIND({0,1,2,3,4,5,6,7,8,9},ASC(E9920)&amp;1234567890))-1)</f>
        <v>Co</v>
      </c>
      <c r="G9920" s="25">
        <f t="shared" si="308"/>
        <v>0.8</v>
      </c>
      <c r="H9920" s="25">
        <f>VLOOKUP(F9920,Table!$A$2:$C$121,2,0)</f>
        <v>9</v>
      </c>
      <c r="I9920" s="26">
        <f>VLOOKUP(F9920,Table!$A$2:$C$121,3,0)</f>
        <v>4</v>
      </c>
      <c r="J9920" s="17" t="s">
        <v>14560</v>
      </c>
      <c r="K9920" s="25" t="str">
        <f>LEFT(J9920,MIN(FIND({0,1,2,3,4,5,6,7,8,9},ASC(J9920)&amp;1234567890))-1)</f>
        <v>Os</v>
      </c>
      <c r="L9920" s="25">
        <f t="shared" si="309"/>
        <v>0.2</v>
      </c>
      <c r="M9920" s="25">
        <f>VLOOKUP(K9920,Table!$A$2:$C$121,2,0)</f>
        <v>8</v>
      </c>
      <c r="N9920" s="26">
        <f>VLOOKUP(K9920,Table!$A$2:$C$121,3,0)</f>
        <v>6</v>
      </c>
      <c r="O9920" s="13" t="str">
        <f>VLOOKUP(A9920,Table!$U$1:$V$230,2,0)</f>
        <v>Cubic</v>
      </c>
      <c r="P9920" s="1"/>
    </row>
    <row r="9921" spans="1:16">
      <c r="A9921" s="12">
        <v>225</v>
      </c>
      <c r="B9921" s="12">
        <v>108325</v>
      </c>
      <c r="C9921" s="12" t="s">
        <v>9818</v>
      </c>
      <c r="D9921" s="12" t="s">
        <v>10538</v>
      </c>
      <c r="E9921" s="17" t="s">
        <v>14561</v>
      </c>
      <c r="F9921" s="25" t="str">
        <f>LEFT(E9921,MIN(FIND({0,1,2,3,4,5,6,7,8,9},ASC(E9921)&amp;1234567890))-1)</f>
        <v>Co</v>
      </c>
      <c r="G9921" s="25">
        <f t="shared" si="308"/>
        <v>0.65</v>
      </c>
      <c r="H9921" s="25">
        <f>VLOOKUP(F9921,Table!$A$2:$C$121,2,0)</f>
        <v>9</v>
      </c>
      <c r="I9921" s="26">
        <f>VLOOKUP(F9921,Table!$A$2:$C$121,3,0)</f>
        <v>4</v>
      </c>
      <c r="J9921" s="17" t="s">
        <v>14562</v>
      </c>
      <c r="K9921" s="25" t="str">
        <f>LEFT(J9921,MIN(FIND({0,1,2,3,4,5,6,7,8,9},ASC(J9921)&amp;1234567890))-1)</f>
        <v>Zn</v>
      </c>
      <c r="L9921" s="25">
        <f t="shared" si="309"/>
        <v>0.35</v>
      </c>
      <c r="M9921" s="25">
        <f>VLOOKUP(K9921,Table!$A$2:$C$121,2,0)</f>
        <v>12</v>
      </c>
      <c r="N9921" s="26">
        <f>VLOOKUP(K9921,Table!$A$2:$C$121,3,0)</f>
        <v>4</v>
      </c>
      <c r="O9921" s="13" t="str">
        <f>VLOOKUP(A9921,Table!$U$1:$V$230,2,0)</f>
        <v>Cubic</v>
      </c>
      <c r="P9921" s="1"/>
    </row>
    <row r="9922" spans="1:16">
      <c r="A9922" s="12">
        <v>225</v>
      </c>
      <c r="B9922" s="12">
        <v>108344</v>
      </c>
      <c r="C9922" s="12" t="s">
        <v>9818</v>
      </c>
      <c r="D9922" s="12" t="s">
        <v>10539</v>
      </c>
      <c r="E9922" s="17" t="s">
        <v>14162</v>
      </c>
      <c r="F9922" s="25" t="str">
        <f>LEFT(E9922,MIN(FIND({0,1,2,3,4,5,6,7,8,9},ASC(E9922)&amp;1234567890))-1)</f>
        <v>Cr</v>
      </c>
      <c r="G9922" s="25">
        <f t="shared" ref="G9922:G9985" si="310">IF(SUBSTITUTE(E9922,F9922,"")="",1,SUBSTITUTE(E9922,F9922,""))*1</f>
        <v>0.1</v>
      </c>
      <c r="H9922" s="25">
        <f>VLOOKUP(F9922,Table!$A$2:$C$121,2,0)</f>
        <v>6</v>
      </c>
      <c r="I9922" s="26">
        <f>VLOOKUP(F9922,Table!$A$2:$C$121,3,0)</f>
        <v>4</v>
      </c>
      <c r="J9922" s="17" t="s">
        <v>14230</v>
      </c>
      <c r="K9922" s="25" t="str">
        <f>LEFT(J9922,MIN(FIND({0,1,2,3,4,5,6,7,8,9},ASC(J9922)&amp;1234567890))-1)</f>
        <v>Ni</v>
      </c>
      <c r="L9922" s="25">
        <f t="shared" ref="L9922:L9985" si="311">IF(SUBSTITUTE(J9922,K9922,"")="",1,SUBSTITUTE(J9922,K9922,""))*1</f>
        <v>0.9</v>
      </c>
      <c r="M9922" s="25">
        <f>VLOOKUP(K9922,Table!$A$2:$C$121,2,0)</f>
        <v>10</v>
      </c>
      <c r="N9922" s="26">
        <f>VLOOKUP(K9922,Table!$A$2:$C$121,3,0)</f>
        <v>4</v>
      </c>
      <c r="O9922" s="13" t="str">
        <f>VLOOKUP(A9922,Table!$U$1:$V$230,2,0)</f>
        <v>Cubic</v>
      </c>
      <c r="P9922" s="1"/>
    </row>
    <row r="9923" spans="1:16">
      <c r="A9923" s="12">
        <v>225</v>
      </c>
      <c r="B9923" s="12">
        <v>108351</v>
      </c>
      <c r="C9923" s="12" t="s">
        <v>9818</v>
      </c>
      <c r="D9923" s="12" t="s">
        <v>10540</v>
      </c>
      <c r="E9923" s="17" t="s">
        <v>14563</v>
      </c>
      <c r="F9923" s="25" t="str">
        <f>LEFT(E9923,MIN(FIND({0,1,2,3,4,5,6,7,8,9},ASC(E9923)&amp;1234567890))-1)</f>
        <v>Cr</v>
      </c>
      <c r="G9923" s="25">
        <f t="shared" si="310"/>
        <v>0.06</v>
      </c>
      <c r="H9923" s="25">
        <f>VLOOKUP(F9923,Table!$A$2:$C$121,2,0)</f>
        <v>6</v>
      </c>
      <c r="I9923" s="26">
        <f>VLOOKUP(F9923,Table!$A$2:$C$121,3,0)</f>
        <v>4</v>
      </c>
      <c r="J9923" s="17" t="s">
        <v>14564</v>
      </c>
      <c r="K9923" s="25" t="str">
        <f>LEFT(J9923,MIN(FIND({0,1,2,3,4,5,6,7,8,9},ASC(J9923)&amp;1234567890))-1)</f>
        <v>Rh</v>
      </c>
      <c r="L9923" s="25">
        <f t="shared" si="311"/>
        <v>0.94</v>
      </c>
      <c r="M9923" s="25">
        <f>VLOOKUP(K9923,Table!$A$2:$C$121,2,0)</f>
        <v>9</v>
      </c>
      <c r="N9923" s="26">
        <f>VLOOKUP(K9923,Table!$A$2:$C$121,3,0)</f>
        <v>5</v>
      </c>
      <c r="O9923" s="13" t="str">
        <f>VLOOKUP(A9923,Table!$U$1:$V$230,2,0)</f>
        <v>Cubic</v>
      </c>
      <c r="P9923" s="1"/>
    </row>
    <row r="9924" spans="1:16">
      <c r="A9924" s="12">
        <v>225</v>
      </c>
      <c r="B9924" s="12">
        <v>108357</v>
      </c>
      <c r="C9924" s="12" t="s">
        <v>9818</v>
      </c>
      <c r="D9924" s="12" t="s">
        <v>10541</v>
      </c>
      <c r="E9924" s="17" t="s">
        <v>14565</v>
      </c>
      <c r="F9924" s="25" t="str">
        <f>LEFT(E9924,MIN(FIND({0,1,2,3,4,5,6,7,8,9},ASC(E9924)&amp;1234567890))-1)</f>
        <v>Cu</v>
      </c>
      <c r="G9924" s="25">
        <f t="shared" si="310"/>
        <v>0.98799999999999999</v>
      </c>
      <c r="H9924" s="25">
        <f>VLOOKUP(F9924,Table!$A$2:$C$121,2,0)</f>
        <v>11</v>
      </c>
      <c r="I9924" s="26">
        <f>VLOOKUP(F9924,Table!$A$2:$C$121,3,0)</f>
        <v>4</v>
      </c>
      <c r="J9924" s="17" t="s">
        <v>14566</v>
      </c>
      <c r="K9924" s="25" t="str">
        <f>LEFT(J9924,MIN(FIND({0,1,2,3,4,5,6,7,8,9},ASC(J9924)&amp;1234567890))-1)</f>
        <v>Gd</v>
      </c>
      <c r="L9924" s="25">
        <f t="shared" si="311"/>
        <v>1.2E-2</v>
      </c>
      <c r="M9924" s="25">
        <f>VLOOKUP(K9924,Table!$A$2:$C$121,2,0)</f>
        <v>3</v>
      </c>
      <c r="N9924" s="26">
        <f>VLOOKUP(K9924,Table!$A$2:$C$121,3,0)</f>
        <v>6</v>
      </c>
      <c r="O9924" s="13" t="str">
        <f>VLOOKUP(A9924,Table!$U$1:$V$230,2,0)</f>
        <v>Cubic</v>
      </c>
      <c r="P9924" s="1"/>
    </row>
    <row r="9925" spans="1:16">
      <c r="A9925" s="12">
        <v>225</v>
      </c>
      <c r="B9925" s="12">
        <v>108367</v>
      </c>
      <c r="C9925" s="12" t="s">
        <v>9818</v>
      </c>
      <c r="D9925" s="12" t="s">
        <v>10542</v>
      </c>
      <c r="E9925" s="17" t="s">
        <v>14567</v>
      </c>
      <c r="F9925" s="25" t="str">
        <f>LEFT(E9925,MIN(FIND({0,1,2,3,4,5,6,7,8,9},ASC(E9925)&amp;1234567890))-1)</f>
        <v>Cu</v>
      </c>
      <c r="G9925" s="25">
        <f t="shared" si="310"/>
        <v>0.99</v>
      </c>
      <c r="H9925" s="25">
        <f>VLOOKUP(F9925,Table!$A$2:$C$121,2,0)</f>
        <v>11</v>
      </c>
      <c r="I9925" s="26">
        <f>VLOOKUP(F9925,Table!$A$2:$C$121,3,0)</f>
        <v>4</v>
      </c>
      <c r="J9925" s="17" t="s">
        <v>14568</v>
      </c>
      <c r="K9925" s="25" t="str">
        <f>LEFT(J9925,MIN(FIND({0,1,2,3,4,5,6,7,8,9},ASC(J9925)&amp;1234567890))-1)</f>
        <v>Dy</v>
      </c>
      <c r="L9925" s="25">
        <f t="shared" si="311"/>
        <v>0.01</v>
      </c>
      <c r="M9925" s="25">
        <f>VLOOKUP(K9925,Table!$A$2:$C$121,2,0)</f>
        <v>3</v>
      </c>
      <c r="N9925" s="26">
        <f>VLOOKUP(K9925,Table!$A$2:$C$121,3,0)</f>
        <v>6</v>
      </c>
      <c r="O9925" s="13" t="str">
        <f>VLOOKUP(A9925,Table!$U$1:$V$230,2,0)</f>
        <v>Cubic</v>
      </c>
      <c r="P9925" s="1"/>
    </row>
    <row r="9926" spans="1:16">
      <c r="A9926" s="12">
        <v>225</v>
      </c>
      <c r="B9926" s="12">
        <v>108371</v>
      </c>
      <c r="C9926" s="12" t="s">
        <v>9818</v>
      </c>
      <c r="D9926" s="12" t="s">
        <v>10543</v>
      </c>
      <c r="E9926" s="17" t="s">
        <v>14569</v>
      </c>
      <c r="F9926" s="25" t="str">
        <f>LEFT(E9926,MIN(FIND({0,1,2,3,4,5,6,7,8,9},ASC(E9926)&amp;1234567890))-1)</f>
        <v>Cu</v>
      </c>
      <c r="G9926" s="25">
        <f t="shared" si="310"/>
        <v>0.99099999999999999</v>
      </c>
      <c r="H9926" s="25">
        <f>VLOOKUP(F9926,Table!$A$2:$C$121,2,0)</f>
        <v>11</v>
      </c>
      <c r="I9926" s="26">
        <f>VLOOKUP(F9926,Table!$A$2:$C$121,3,0)</f>
        <v>4</v>
      </c>
      <c r="J9926" s="17" t="s">
        <v>14570</v>
      </c>
      <c r="K9926" s="25" t="str">
        <f>LEFT(J9926,MIN(FIND({0,1,2,3,4,5,6,7,8,9},ASC(J9926)&amp;1234567890))-1)</f>
        <v>Er</v>
      </c>
      <c r="L9926" s="25">
        <f t="shared" si="311"/>
        <v>8.9999999999999993E-3</v>
      </c>
      <c r="M9926" s="25">
        <f>VLOOKUP(K9926,Table!$A$2:$C$121,2,0)</f>
        <v>3</v>
      </c>
      <c r="N9926" s="26">
        <f>VLOOKUP(K9926,Table!$A$2:$C$121,3,0)</f>
        <v>6</v>
      </c>
      <c r="O9926" s="13" t="str">
        <f>VLOOKUP(A9926,Table!$U$1:$V$230,2,0)</f>
        <v>Cubic</v>
      </c>
      <c r="P9926" s="1"/>
    </row>
    <row r="9927" spans="1:16">
      <c r="A9927" s="12">
        <v>225</v>
      </c>
      <c r="B9927" s="12">
        <v>108376</v>
      </c>
      <c r="C9927" s="12" t="s">
        <v>9818</v>
      </c>
      <c r="D9927" s="12" t="s">
        <v>10544</v>
      </c>
      <c r="E9927" s="17" t="s">
        <v>14571</v>
      </c>
      <c r="F9927" s="25" t="str">
        <f>LEFT(E9927,MIN(FIND({0,1,2,3,4,5,6,7,8,9},ASC(E9927)&amp;1234567890))-1)</f>
        <v>Cu</v>
      </c>
      <c r="G9927" s="25">
        <f t="shared" si="310"/>
        <v>0.995</v>
      </c>
      <c r="H9927" s="25">
        <f>VLOOKUP(F9927,Table!$A$2:$C$121,2,0)</f>
        <v>11</v>
      </c>
      <c r="I9927" s="26">
        <f>VLOOKUP(F9927,Table!$A$2:$C$121,3,0)</f>
        <v>4</v>
      </c>
      <c r="J9927" s="17" t="s">
        <v>14572</v>
      </c>
      <c r="K9927" s="25" t="str">
        <f>LEFT(J9927,MIN(FIND({0,1,2,3,4,5,6,7,8,9},ASC(J9927)&amp;1234567890))-1)</f>
        <v>Eu</v>
      </c>
      <c r="L9927" s="25">
        <f t="shared" si="311"/>
        <v>5.0000000000000001E-3</v>
      </c>
      <c r="M9927" s="25">
        <f>VLOOKUP(K9927,Table!$A$2:$C$121,2,0)</f>
        <v>3</v>
      </c>
      <c r="N9927" s="26">
        <f>VLOOKUP(K9927,Table!$A$2:$C$121,3,0)</f>
        <v>6</v>
      </c>
      <c r="O9927" s="13" t="str">
        <f>VLOOKUP(A9927,Table!$U$1:$V$230,2,0)</f>
        <v>Cubic</v>
      </c>
      <c r="P9927" s="1"/>
    </row>
    <row r="9928" spans="1:16">
      <c r="A9928" s="12">
        <v>225</v>
      </c>
      <c r="B9928" s="12">
        <v>108389</v>
      </c>
      <c r="C9928" s="12" t="s">
        <v>9818</v>
      </c>
      <c r="D9928" s="12" t="s">
        <v>10545</v>
      </c>
      <c r="E9928" s="17" t="s">
        <v>14573</v>
      </c>
      <c r="F9928" s="25" t="str">
        <f>LEFT(E9928,MIN(FIND({0,1,2,3,4,5,6,7,8,9},ASC(E9928)&amp;1234567890))-1)</f>
        <v>Cu</v>
      </c>
      <c r="G9928" s="25">
        <f t="shared" si="310"/>
        <v>0.18</v>
      </c>
      <c r="H9928" s="25">
        <f>VLOOKUP(F9928,Table!$A$2:$C$121,2,0)</f>
        <v>11</v>
      </c>
      <c r="I9928" s="26">
        <f>VLOOKUP(F9928,Table!$A$2:$C$121,3,0)</f>
        <v>4</v>
      </c>
      <c r="J9928" s="17" t="s">
        <v>14574</v>
      </c>
      <c r="K9928" s="25" t="str">
        <f>LEFT(J9928,MIN(FIND({0,1,2,3,4,5,6,7,8,9},ASC(J9928)&amp;1234567890))-1)</f>
        <v>Mn</v>
      </c>
      <c r="L9928" s="25">
        <f t="shared" si="311"/>
        <v>0.82</v>
      </c>
      <c r="M9928" s="25">
        <f>VLOOKUP(K9928,Table!$A$2:$C$121,2,0)</f>
        <v>7</v>
      </c>
      <c r="N9928" s="26">
        <f>VLOOKUP(K9928,Table!$A$2:$C$121,3,0)</f>
        <v>4</v>
      </c>
      <c r="O9928" s="13" t="str">
        <f>VLOOKUP(A9928,Table!$U$1:$V$230,2,0)</f>
        <v>Cubic</v>
      </c>
      <c r="P9928" s="1"/>
    </row>
    <row r="9929" spans="1:16">
      <c r="A9929" s="12">
        <v>225</v>
      </c>
      <c r="B9929" s="12">
        <v>108390</v>
      </c>
      <c r="C9929" s="12" t="s">
        <v>9818</v>
      </c>
      <c r="D9929" s="12" t="s">
        <v>10546</v>
      </c>
      <c r="E9929" s="17" t="s">
        <v>14575</v>
      </c>
      <c r="F9929" s="25" t="str">
        <f>LEFT(E9929,MIN(FIND({0,1,2,3,4,5,6,7,8,9},ASC(E9929)&amp;1234567890))-1)</f>
        <v>Cu</v>
      </c>
      <c r="G9929" s="25">
        <f t="shared" si="310"/>
        <v>0.96</v>
      </c>
      <c r="H9929" s="25">
        <f>VLOOKUP(F9929,Table!$A$2:$C$121,2,0)</f>
        <v>11</v>
      </c>
      <c r="I9929" s="26">
        <f>VLOOKUP(F9929,Table!$A$2:$C$121,3,0)</f>
        <v>4</v>
      </c>
      <c r="J9929" s="17" t="s">
        <v>14576</v>
      </c>
      <c r="K9929" s="25" t="str">
        <f>LEFT(J9929,MIN(FIND({0,1,2,3,4,5,6,7,8,9},ASC(J9929)&amp;1234567890))-1)</f>
        <v>Mn</v>
      </c>
      <c r="L9929" s="25">
        <f t="shared" si="311"/>
        <v>0.04</v>
      </c>
      <c r="M9929" s="25">
        <f>VLOOKUP(K9929,Table!$A$2:$C$121,2,0)</f>
        <v>7</v>
      </c>
      <c r="N9929" s="26">
        <f>VLOOKUP(K9929,Table!$A$2:$C$121,3,0)</f>
        <v>4</v>
      </c>
      <c r="O9929" s="13" t="str">
        <f>VLOOKUP(A9929,Table!$U$1:$V$230,2,0)</f>
        <v>Cubic</v>
      </c>
      <c r="P9929" s="1"/>
    </row>
    <row r="9930" spans="1:16">
      <c r="A9930" s="12">
        <v>225</v>
      </c>
      <c r="B9930" s="12">
        <v>108396</v>
      </c>
      <c r="C9930" s="12" t="s">
        <v>9818</v>
      </c>
      <c r="D9930" s="12" t="s">
        <v>10547</v>
      </c>
      <c r="E9930" s="17" t="s">
        <v>14577</v>
      </c>
      <c r="F9930" s="25" t="str">
        <f>LEFT(E9930,MIN(FIND({0,1,2,3,4,5,6,7,8,9},ASC(E9930)&amp;1234567890))-1)</f>
        <v>Cu</v>
      </c>
      <c r="G9930" s="25">
        <f t="shared" si="310"/>
        <v>0.97</v>
      </c>
      <c r="H9930" s="25">
        <f>VLOOKUP(F9930,Table!$A$2:$C$121,2,0)</f>
        <v>11</v>
      </c>
      <c r="I9930" s="26">
        <f>VLOOKUP(F9930,Table!$A$2:$C$121,3,0)</f>
        <v>4</v>
      </c>
      <c r="J9930" s="17" t="s">
        <v>14578</v>
      </c>
      <c r="K9930" s="25" t="str">
        <f>LEFT(J9930,MIN(FIND({0,1,2,3,4,5,6,7,8,9},ASC(J9930)&amp;1234567890))-1)</f>
        <v>P</v>
      </c>
      <c r="L9930" s="25">
        <f t="shared" si="311"/>
        <v>0.03</v>
      </c>
      <c r="M9930" s="25">
        <f>VLOOKUP(K9930,Table!$A$2:$C$121,2,0)</f>
        <v>15</v>
      </c>
      <c r="N9930" s="26">
        <f>VLOOKUP(K9930,Table!$A$2:$C$121,3,0)</f>
        <v>3</v>
      </c>
      <c r="O9930" s="13" t="str">
        <f>VLOOKUP(A9930,Table!$U$1:$V$230,2,0)</f>
        <v>Cubic</v>
      </c>
      <c r="P9930" s="1"/>
    </row>
    <row r="9931" spans="1:16">
      <c r="A9931" s="12">
        <v>225</v>
      </c>
      <c r="B9931" s="12">
        <v>108399</v>
      </c>
      <c r="C9931" s="12" t="s">
        <v>9818</v>
      </c>
      <c r="D9931" s="12" t="s">
        <v>10548</v>
      </c>
      <c r="E9931" s="17" t="s">
        <v>14567</v>
      </c>
      <c r="F9931" s="25" t="str">
        <f>LEFT(E9931,MIN(FIND({0,1,2,3,4,5,6,7,8,9},ASC(E9931)&amp;1234567890))-1)</f>
        <v>Cu</v>
      </c>
      <c r="G9931" s="25">
        <f t="shared" si="310"/>
        <v>0.99</v>
      </c>
      <c r="H9931" s="25">
        <f>VLOOKUP(F9931,Table!$A$2:$C$121,2,0)</f>
        <v>11</v>
      </c>
      <c r="I9931" s="26">
        <f>VLOOKUP(F9931,Table!$A$2:$C$121,3,0)</f>
        <v>4</v>
      </c>
      <c r="J9931" s="17" t="s">
        <v>14579</v>
      </c>
      <c r="K9931" s="25" t="str">
        <f>LEFT(J9931,MIN(FIND({0,1,2,3,4,5,6,7,8,9},ASC(J9931)&amp;1234567890))-1)</f>
        <v>Pb</v>
      </c>
      <c r="L9931" s="25">
        <f t="shared" si="311"/>
        <v>0.01</v>
      </c>
      <c r="M9931" s="25">
        <f>VLOOKUP(K9931,Table!$A$2:$C$121,2,0)</f>
        <v>14</v>
      </c>
      <c r="N9931" s="26">
        <f>VLOOKUP(K9931,Table!$A$2:$C$121,3,0)</f>
        <v>6</v>
      </c>
      <c r="O9931" s="13" t="str">
        <f>VLOOKUP(A9931,Table!$U$1:$V$230,2,0)</f>
        <v>Cubic</v>
      </c>
      <c r="P9931" s="1"/>
    </row>
    <row r="9932" spans="1:16">
      <c r="A9932" s="12">
        <v>225</v>
      </c>
      <c r="B9932" s="12">
        <v>108402</v>
      </c>
      <c r="C9932" s="12" t="s">
        <v>9818</v>
      </c>
      <c r="D9932" s="12" t="s">
        <v>6415</v>
      </c>
      <c r="E9932" s="17" t="s">
        <v>11351</v>
      </c>
      <c r="F9932" s="25" t="str">
        <f>LEFT(E9932,MIN(FIND({0,1,2,3,4,5,6,7,8,9},ASC(E9932)&amp;1234567890))-1)</f>
        <v>Cu</v>
      </c>
      <c r="G9932" s="25">
        <f t="shared" si="310"/>
        <v>1</v>
      </c>
      <c r="H9932" s="25">
        <f>VLOOKUP(F9932,Table!$A$2:$C$121,2,0)</f>
        <v>11</v>
      </c>
      <c r="I9932" s="26">
        <f>VLOOKUP(F9932,Table!$A$2:$C$121,3,0)</f>
        <v>4</v>
      </c>
      <c r="J9932" s="17" t="s">
        <v>539</v>
      </c>
      <c r="K9932" s="25" t="str">
        <f>LEFT(J9932,MIN(FIND({0,1,2,3,4,5,6,7,8,9},ASC(J9932)&amp;1234567890))-1)</f>
        <v>Pt</v>
      </c>
      <c r="L9932" s="25">
        <f t="shared" si="311"/>
        <v>1</v>
      </c>
      <c r="M9932" s="25">
        <f>VLOOKUP(K9932,Table!$A$2:$C$121,2,0)</f>
        <v>10</v>
      </c>
      <c r="N9932" s="26">
        <f>VLOOKUP(K9932,Table!$A$2:$C$121,3,0)</f>
        <v>6</v>
      </c>
      <c r="O9932" s="13" t="str">
        <f>VLOOKUP(A9932,Table!$U$1:$V$230,2,0)</f>
        <v>Cubic</v>
      </c>
      <c r="P9932" s="1"/>
    </row>
    <row r="9933" spans="1:16">
      <c r="A9933" s="12">
        <v>225</v>
      </c>
      <c r="B9933" s="12">
        <v>108408</v>
      </c>
      <c r="C9933" s="12" t="s">
        <v>9818</v>
      </c>
      <c r="D9933" s="12" t="s">
        <v>10549</v>
      </c>
      <c r="E9933" s="17" t="s">
        <v>14580</v>
      </c>
      <c r="F9933" s="25" t="str">
        <f>LEFT(E9933,MIN(FIND({0,1,2,3,4,5,6,7,8,9},ASC(E9933)&amp;1234567890))-1)</f>
        <v>Cu</v>
      </c>
      <c r="G9933" s="25">
        <f t="shared" si="310"/>
        <v>0.9</v>
      </c>
      <c r="H9933" s="25">
        <f>VLOOKUP(F9933,Table!$A$2:$C$121,2,0)</f>
        <v>11</v>
      </c>
      <c r="I9933" s="26">
        <f>VLOOKUP(F9933,Table!$A$2:$C$121,3,0)</f>
        <v>4</v>
      </c>
      <c r="J9933" s="17" t="s">
        <v>14581</v>
      </c>
      <c r="K9933" s="25" t="str">
        <f>LEFT(J9933,MIN(FIND({0,1,2,3,4,5,6,7,8,9},ASC(J9933)&amp;1234567890))-1)</f>
        <v>Si</v>
      </c>
      <c r="L9933" s="25">
        <f t="shared" si="311"/>
        <v>0.1</v>
      </c>
      <c r="M9933" s="25">
        <f>VLOOKUP(K9933,Table!$A$2:$C$121,2,0)</f>
        <v>14</v>
      </c>
      <c r="N9933" s="26">
        <f>VLOOKUP(K9933,Table!$A$2:$C$121,3,0)</f>
        <v>3</v>
      </c>
      <c r="O9933" s="13" t="str">
        <f>VLOOKUP(A9933,Table!$U$1:$V$230,2,0)</f>
        <v>Cubic</v>
      </c>
      <c r="P9933" s="1"/>
    </row>
    <row r="9934" spans="1:16">
      <c r="A9934" s="12">
        <v>225</v>
      </c>
      <c r="B9934" s="12">
        <v>108414</v>
      </c>
      <c r="C9934" s="12" t="s">
        <v>9818</v>
      </c>
      <c r="D9934" s="12" t="s">
        <v>10550</v>
      </c>
      <c r="E9934" s="17" t="s">
        <v>14569</v>
      </c>
      <c r="F9934" s="25" t="str">
        <f>LEFT(E9934,MIN(FIND({0,1,2,3,4,5,6,7,8,9},ASC(E9934)&amp;1234567890))-1)</f>
        <v>Cu</v>
      </c>
      <c r="G9934" s="25">
        <f t="shared" si="310"/>
        <v>0.99099999999999999</v>
      </c>
      <c r="H9934" s="25">
        <f>VLOOKUP(F9934,Table!$A$2:$C$121,2,0)</f>
        <v>11</v>
      </c>
      <c r="I9934" s="26">
        <f>VLOOKUP(F9934,Table!$A$2:$C$121,3,0)</f>
        <v>4</v>
      </c>
      <c r="J9934" s="17" t="s">
        <v>14582</v>
      </c>
      <c r="K9934" s="25" t="str">
        <f>LEFT(J9934,MIN(FIND({0,1,2,3,4,5,6,7,8,9},ASC(J9934)&amp;1234567890))-1)</f>
        <v>Sm</v>
      </c>
      <c r="L9934" s="25">
        <f t="shared" si="311"/>
        <v>8.9999999999999993E-3</v>
      </c>
      <c r="M9934" s="25">
        <f>VLOOKUP(K9934,Table!$A$2:$C$121,2,0)</f>
        <v>3</v>
      </c>
      <c r="N9934" s="26">
        <f>VLOOKUP(K9934,Table!$A$2:$C$121,3,0)</f>
        <v>6</v>
      </c>
      <c r="O9934" s="13" t="str">
        <f>VLOOKUP(A9934,Table!$U$1:$V$230,2,0)</f>
        <v>Cubic</v>
      </c>
      <c r="P9934" s="1"/>
    </row>
    <row r="9935" spans="1:16">
      <c r="A9935" s="12">
        <v>225</v>
      </c>
      <c r="B9935" s="12">
        <v>108416</v>
      </c>
      <c r="C9935" s="12" t="s">
        <v>9818</v>
      </c>
      <c r="D9935" s="12" t="s">
        <v>10551</v>
      </c>
      <c r="E9935" s="17" t="s">
        <v>14583</v>
      </c>
      <c r="F9935" s="25" t="str">
        <f>LEFT(E9935,MIN(FIND({0,1,2,3,4,5,6,7,8,9},ASC(E9935)&amp;1234567890))-1)</f>
        <v>Cu</v>
      </c>
      <c r="G9935" s="25">
        <f t="shared" si="310"/>
        <v>0.99299999999999999</v>
      </c>
      <c r="H9935" s="25">
        <f>VLOOKUP(F9935,Table!$A$2:$C$121,2,0)</f>
        <v>11</v>
      </c>
      <c r="I9935" s="26">
        <f>VLOOKUP(F9935,Table!$A$2:$C$121,3,0)</f>
        <v>4</v>
      </c>
      <c r="J9935" s="17" t="s">
        <v>14584</v>
      </c>
      <c r="K9935" s="25" t="str">
        <f>LEFT(J9935,MIN(FIND({0,1,2,3,4,5,6,7,8,9},ASC(J9935)&amp;1234567890))-1)</f>
        <v>Tb</v>
      </c>
      <c r="L9935" s="25">
        <f t="shared" si="311"/>
        <v>7.0000000000000001E-3</v>
      </c>
      <c r="M9935" s="25">
        <f>VLOOKUP(K9935,Table!$A$2:$C$121,2,0)</f>
        <v>3</v>
      </c>
      <c r="N9935" s="26">
        <f>VLOOKUP(K9935,Table!$A$2:$C$121,3,0)</f>
        <v>6</v>
      </c>
      <c r="O9935" s="13" t="str">
        <f>VLOOKUP(A9935,Table!$U$1:$V$230,2,0)</f>
        <v>Cubic</v>
      </c>
      <c r="P9935" s="1"/>
    </row>
    <row r="9936" spans="1:16">
      <c r="A9936" s="12">
        <v>225</v>
      </c>
      <c r="B9936" s="12">
        <v>108418</v>
      </c>
      <c r="C9936" s="12" t="s">
        <v>9818</v>
      </c>
      <c r="D9936" s="12" t="s">
        <v>10552</v>
      </c>
      <c r="E9936" s="17" t="s">
        <v>14567</v>
      </c>
      <c r="F9936" s="25" t="str">
        <f>LEFT(E9936,MIN(FIND({0,1,2,3,4,5,6,7,8,9},ASC(E9936)&amp;1234567890))-1)</f>
        <v>Cu</v>
      </c>
      <c r="G9936" s="25">
        <f t="shared" si="310"/>
        <v>0.99</v>
      </c>
      <c r="H9936" s="25">
        <f>VLOOKUP(F9936,Table!$A$2:$C$121,2,0)</f>
        <v>11</v>
      </c>
      <c r="I9936" s="26">
        <f>VLOOKUP(F9936,Table!$A$2:$C$121,3,0)</f>
        <v>4</v>
      </c>
      <c r="J9936" s="17" t="s">
        <v>14585</v>
      </c>
      <c r="K9936" s="25" t="str">
        <f>LEFT(J9936,MIN(FIND({0,1,2,3,4,5,6,7,8,9},ASC(J9936)&amp;1234567890))-1)</f>
        <v>Yb</v>
      </c>
      <c r="L9936" s="25">
        <f t="shared" si="311"/>
        <v>0.01</v>
      </c>
      <c r="M9936" s="25">
        <f>VLOOKUP(K9936,Table!$A$2:$C$121,2,0)</f>
        <v>3</v>
      </c>
      <c r="N9936" s="26">
        <f>VLOOKUP(K9936,Table!$A$2:$C$121,3,0)</f>
        <v>6</v>
      </c>
      <c r="O9936" s="13" t="str">
        <f>VLOOKUP(A9936,Table!$U$1:$V$230,2,0)</f>
        <v>Cubic</v>
      </c>
      <c r="P9936" s="1"/>
    </row>
    <row r="9937" spans="1:16">
      <c r="A9937" s="12">
        <v>225</v>
      </c>
      <c r="B9937" s="12">
        <v>108436</v>
      </c>
      <c r="C9937" s="12" t="s">
        <v>9818</v>
      </c>
      <c r="D9937" s="12" t="s">
        <v>7909</v>
      </c>
      <c r="E9937" s="17" t="s">
        <v>11292</v>
      </c>
      <c r="F9937" s="25" t="str">
        <f>LEFT(E9937,MIN(FIND({0,1,2,3,4,5,6,7,8,9},ASC(E9937)&amp;1234567890))-1)</f>
        <v>Fe</v>
      </c>
      <c r="G9937" s="25">
        <f t="shared" si="310"/>
        <v>3</v>
      </c>
      <c r="H9937" s="25">
        <f>VLOOKUP(F9937,Table!$A$2:$C$121,2,0)</f>
        <v>8</v>
      </c>
      <c r="I9937" s="26">
        <f>VLOOKUP(F9937,Table!$A$2:$C$121,3,0)</f>
        <v>4</v>
      </c>
      <c r="J9937" s="17" t="s">
        <v>366</v>
      </c>
      <c r="K9937" s="25" t="str">
        <f>LEFT(J9937,MIN(FIND({0,1,2,3,4,5,6,7,8,9},ASC(J9937)&amp;1234567890))-1)</f>
        <v>Ga</v>
      </c>
      <c r="L9937" s="25">
        <f t="shared" si="311"/>
        <v>1</v>
      </c>
      <c r="M9937" s="25">
        <f>VLOOKUP(K9937,Table!$A$2:$C$121,2,0)</f>
        <v>13</v>
      </c>
      <c r="N9937" s="26">
        <f>VLOOKUP(K9937,Table!$A$2:$C$121,3,0)</f>
        <v>4</v>
      </c>
      <c r="O9937" s="13" t="str">
        <f>VLOOKUP(A9937,Table!$U$1:$V$230,2,0)</f>
        <v>Cubic</v>
      </c>
      <c r="P9937" s="1"/>
    </row>
    <row r="9938" spans="1:16">
      <c r="A9938" s="12">
        <v>225</v>
      </c>
      <c r="B9938" s="12">
        <v>108490</v>
      </c>
      <c r="C9938" s="12" t="s">
        <v>9818</v>
      </c>
      <c r="D9938" s="12" t="s">
        <v>10553</v>
      </c>
      <c r="E9938" s="17" t="s">
        <v>14586</v>
      </c>
      <c r="F9938" s="25" t="str">
        <f>LEFT(E9938,MIN(FIND({0,1,2,3,4,5,6,7,8,9},ASC(E9938)&amp;1234567890))-1)</f>
        <v>Ga</v>
      </c>
      <c r="G9938" s="25">
        <f t="shared" si="310"/>
        <v>0.15</v>
      </c>
      <c r="H9938" s="25">
        <f>VLOOKUP(F9938,Table!$A$2:$C$121,2,0)</f>
        <v>13</v>
      </c>
      <c r="I9938" s="26">
        <f>VLOOKUP(F9938,Table!$A$2:$C$121,3,0)</f>
        <v>4</v>
      </c>
      <c r="J9938" s="17" t="s">
        <v>14503</v>
      </c>
      <c r="K9938" s="25" t="str">
        <f>LEFT(J9938,MIN(FIND({0,1,2,3,4,5,6,7,8,9},ASC(J9938)&amp;1234567890))-1)</f>
        <v>Pd</v>
      </c>
      <c r="L9938" s="25">
        <f t="shared" si="311"/>
        <v>0.85</v>
      </c>
      <c r="M9938" s="25">
        <f>VLOOKUP(K9938,Table!$A$2:$C$121,2,0)</f>
        <v>10</v>
      </c>
      <c r="N9938" s="26">
        <f>VLOOKUP(K9938,Table!$A$2:$C$121,3,0)</f>
        <v>5</v>
      </c>
      <c r="O9938" s="13" t="str">
        <f>VLOOKUP(A9938,Table!$U$1:$V$230,2,0)</f>
        <v>Cubic</v>
      </c>
      <c r="P9938" s="1"/>
    </row>
    <row r="9939" spans="1:16">
      <c r="A9939" s="12">
        <v>225</v>
      </c>
      <c r="B9939" s="12">
        <v>108523</v>
      </c>
      <c r="C9939" s="12" t="s">
        <v>9818</v>
      </c>
      <c r="D9939" s="12" t="s">
        <v>10554</v>
      </c>
      <c r="E9939" s="17" t="s">
        <v>14587</v>
      </c>
      <c r="F9939" s="25" t="str">
        <f>LEFT(E9939,MIN(FIND({0,1,2,3,4,5,6,7,8,9},ASC(E9939)&amp;1234567890))-1)</f>
        <v>Ge</v>
      </c>
      <c r="G9939" s="25">
        <f t="shared" si="310"/>
        <v>0.08</v>
      </c>
      <c r="H9939" s="25">
        <f>VLOOKUP(F9939,Table!$A$2:$C$121,2,0)</f>
        <v>14</v>
      </c>
      <c r="I9939" s="26">
        <f>VLOOKUP(F9939,Table!$A$2:$C$121,3,0)</f>
        <v>4</v>
      </c>
      <c r="J9939" s="17" t="s">
        <v>14152</v>
      </c>
      <c r="K9939" s="25" t="str">
        <f>LEFT(J9939,MIN(FIND({0,1,2,3,4,5,6,7,8,9},ASC(J9939)&amp;1234567890))-1)</f>
        <v>Ni</v>
      </c>
      <c r="L9939" s="25">
        <f t="shared" si="311"/>
        <v>0.92</v>
      </c>
      <c r="M9939" s="25">
        <f>VLOOKUP(K9939,Table!$A$2:$C$121,2,0)</f>
        <v>10</v>
      </c>
      <c r="N9939" s="26">
        <f>VLOOKUP(K9939,Table!$A$2:$C$121,3,0)</f>
        <v>4</v>
      </c>
      <c r="O9939" s="13" t="str">
        <f>VLOOKUP(A9939,Table!$U$1:$V$230,2,0)</f>
        <v>Cubic</v>
      </c>
      <c r="P9939" s="1"/>
    </row>
    <row r="9940" spans="1:16">
      <c r="A9940" s="12">
        <v>225</v>
      </c>
      <c r="B9940" s="12">
        <v>108529</v>
      </c>
      <c r="C9940" s="12" t="s">
        <v>9818</v>
      </c>
      <c r="D9940" s="12" t="s">
        <v>10555</v>
      </c>
      <c r="E9940" s="17" t="s">
        <v>14588</v>
      </c>
      <c r="F9940" s="25" t="str">
        <f>LEFT(E9940,MIN(FIND({0,1,2,3,4,5,6,7,8,9},ASC(E9940)&amp;1234567890))-1)</f>
        <v>Ge</v>
      </c>
      <c r="G9940" s="25">
        <f t="shared" si="310"/>
        <v>0.05</v>
      </c>
      <c r="H9940" s="25">
        <f>VLOOKUP(F9940,Table!$A$2:$C$121,2,0)</f>
        <v>14</v>
      </c>
      <c r="I9940" s="26">
        <f>VLOOKUP(F9940,Table!$A$2:$C$121,3,0)</f>
        <v>4</v>
      </c>
      <c r="J9940" s="17" t="s">
        <v>14470</v>
      </c>
      <c r="K9940" s="25" t="str">
        <f>LEFT(J9940,MIN(FIND({0,1,2,3,4,5,6,7,8,9},ASC(J9940)&amp;1234567890))-1)</f>
        <v>Pt</v>
      </c>
      <c r="L9940" s="25">
        <f t="shared" si="311"/>
        <v>0.95</v>
      </c>
      <c r="M9940" s="25">
        <f>VLOOKUP(K9940,Table!$A$2:$C$121,2,0)</f>
        <v>10</v>
      </c>
      <c r="N9940" s="26">
        <f>VLOOKUP(K9940,Table!$A$2:$C$121,3,0)</f>
        <v>6</v>
      </c>
      <c r="O9940" s="13" t="str">
        <f>VLOOKUP(A9940,Table!$U$1:$V$230,2,0)</f>
        <v>Cubic</v>
      </c>
      <c r="P9940" s="1"/>
    </row>
    <row r="9941" spans="1:16">
      <c r="A9941" s="12">
        <v>225</v>
      </c>
      <c r="B9941" s="12">
        <v>108553</v>
      </c>
      <c r="C9941" s="12" t="s">
        <v>9818</v>
      </c>
      <c r="D9941" s="12" t="s">
        <v>10556</v>
      </c>
      <c r="E9941" s="17" t="s">
        <v>14471</v>
      </c>
      <c r="F9941" s="25" t="str">
        <f>LEFT(E9941,MIN(FIND({0,1,2,3,4,5,6,7,8,9},ASC(E9941)&amp;1234567890))-1)</f>
        <v>In</v>
      </c>
      <c r="G9941" s="25">
        <f t="shared" si="310"/>
        <v>0.15</v>
      </c>
      <c r="H9941" s="25">
        <f>VLOOKUP(F9941,Table!$A$2:$C$121,2,0)</f>
        <v>13</v>
      </c>
      <c r="I9941" s="26">
        <f>VLOOKUP(F9941,Table!$A$2:$C$121,3,0)</f>
        <v>5</v>
      </c>
      <c r="J9941" s="17" t="s">
        <v>14503</v>
      </c>
      <c r="K9941" s="25" t="str">
        <f>LEFT(J9941,MIN(FIND({0,1,2,3,4,5,6,7,8,9},ASC(J9941)&amp;1234567890))-1)</f>
        <v>Pd</v>
      </c>
      <c r="L9941" s="25">
        <f t="shared" si="311"/>
        <v>0.85</v>
      </c>
      <c r="M9941" s="25">
        <f>VLOOKUP(K9941,Table!$A$2:$C$121,2,0)</f>
        <v>10</v>
      </c>
      <c r="N9941" s="26">
        <f>VLOOKUP(K9941,Table!$A$2:$C$121,3,0)</f>
        <v>5</v>
      </c>
      <c r="O9941" s="13" t="str">
        <f>VLOOKUP(A9941,Table!$U$1:$V$230,2,0)</f>
        <v>Cubic</v>
      </c>
      <c r="P9941" s="1"/>
    </row>
    <row r="9942" spans="1:16">
      <c r="A9942" s="12">
        <v>225</v>
      </c>
      <c r="B9942" s="12">
        <v>108575</v>
      </c>
      <c r="C9942" s="12" t="s">
        <v>9818</v>
      </c>
      <c r="D9942" s="12" t="s">
        <v>10557</v>
      </c>
      <c r="E9942" s="17" t="s">
        <v>14589</v>
      </c>
      <c r="F9942" s="25" t="str">
        <f>LEFT(E9942,MIN(FIND({0,1,2,3,4,5,6,7,8,9},ASC(E9942)&amp;1234567890))-1)</f>
        <v>Li</v>
      </c>
      <c r="G9942" s="25">
        <f t="shared" si="310"/>
        <v>0.06</v>
      </c>
      <c r="H9942" s="25">
        <f>VLOOKUP(F9942,Table!$A$2:$C$121,2,0)</f>
        <v>1</v>
      </c>
      <c r="I9942" s="26">
        <f>VLOOKUP(F9942,Table!$A$2:$C$121,3,0)</f>
        <v>2</v>
      </c>
      <c r="J9942" s="17" t="s">
        <v>14590</v>
      </c>
      <c r="K9942" s="25" t="str">
        <f>LEFT(J9942,MIN(FIND({0,1,2,3,4,5,6,7,8,9},ASC(J9942)&amp;1234567890))-1)</f>
        <v>Pd</v>
      </c>
      <c r="L9942" s="25">
        <f t="shared" si="311"/>
        <v>0.94</v>
      </c>
      <c r="M9942" s="25">
        <f>VLOOKUP(K9942,Table!$A$2:$C$121,2,0)</f>
        <v>10</v>
      </c>
      <c r="N9942" s="26">
        <f>VLOOKUP(K9942,Table!$A$2:$C$121,3,0)</f>
        <v>5</v>
      </c>
      <c r="O9942" s="13" t="str">
        <f>VLOOKUP(A9942,Table!$U$1:$V$230,2,0)</f>
        <v>Cubic</v>
      </c>
      <c r="P9942" s="1"/>
    </row>
    <row r="9943" spans="1:16">
      <c r="A9943" s="12">
        <v>225</v>
      </c>
      <c r="B9943" s="12">
        <v>108606</v>
      </c>
      <c r="C9943" s="12" t="s">
        <v>9818</v>
      </c>
      <c r="D9943" s="12" t="s">
        <v>10558</v>
      </c>
      <c r="E9943" s="17" t="s">
        <v>14591</v>
      </c>
      <c r="F9943" s="25" t="str">
        <f>LEFT(E9943,MIN(FIND({0,1,2,3,4,5,6,7,8,9},ASC(E9943)&amp;1234567890))-1)</f>
        <v>Mo</v>
      </c>
      <c r="G9943" s="25">
        <f t="shared" si="310"/>
        <v>0.26</v>
      </c>
      <c r="H9943" s="25">
        <f>VLOOKUP(F9943,Table!$A$2:$C$121,2,0)</f>
        <v>6</v>
      </c>
      <c r="I9943" s="26">
        <f>VLOOKUP(F9943,Table!$A$2:$C$121,3,0)</f>
        <v>5</v>
      </c>
      <c r="J9943" s="17" t="s">
        <v>14592</v>
      </c>
      <c r="K9943" s="25" t="str">
        <f>LEFT(J9943,MIN(FIND({0,1,2,3,4,5,6,7,8,9},ASC(J9943)&amp;1234567890))-1)</f>
        <v>Pt</v>
      </c>
      <c r="L9943" s="25">
        <f t="shared" si="311"/>
        <v>0.74</v>
      </c>
      <c r="M9943" s="25">
        <f>VLOOKUP(K9943,Table!$A$2:$C$121,2,0)</f>
        <v>10</v>
      </c>
      <c r="N9943" s="26">
        <f>VLOOKUP(K9943,Table!$A$2:$C$121,3,0)</f>
        <v>6</v>
      </c>
      <c r="O9943" s="13" t="str">
        <f>VLOOKUP(A9943,Table!$U$1:$V$230,2,0)</f>
        <v>Cubic</v>
      </c>
      <c r="P9943" s="1"/>
    </row>
    <row r="9944" spans="1:16">
      <c r="A9944" s="12">
        <v>225</v>
      </c>
      <c r="B9944" s="12">
        <v>108622</v>
      </c>
      <c r="C9944" s="12" t="s">
        <v>9818</v>
      </c>
      <c r="D9944" s="12" t="s">
        <v>10559</v>
      </c>
      <c r="E9944" s="17" t="s">
        <v>14593</v>
      </c>
      <c r="F9944" s="25" t="str">
        <f>LEFT(E9944,MIN(FIND({0,1,2,3,4,5,6,7,8,9},ASC(E9944)&amp;1234567890))-1)</f>
        <v>Nb</v>
      </c>
      <c r="G9944" s="25">
        <f t="shared" si="310"/>
        <v>0.08</v>
      </c>
      <c r="H9944" s="25">
        <f>VLOOKUP(F9944,Table!$A$2:$C$121,2,0)</f>
        <v>5</v>
      </c>
      <c r="I9944" s="26">
        <f>VLOOKUP(F9944,Table!$A$2:$C$121,3,0)</f>
        <v>5</v>
      </c>
      <c r="J9944" s="17" t="s">
        <v>14152</v>
      </c>
      <c r="K9944" s="25" t="str">
        <f>LEFT(J9944,MIN(FIND({0,1,2,3,4,5,6,7,8,9},ASC(J9944)&amp;1234567890))-1)</f>
        <v>Ni</v>
      </c>
      <c r="L9944" s="25">
        <f t="shared" si="311"/>
        <v>0.92</v>
      </c>
      <c r="M9944" s="25">
        <f>VLOOKUP(K9944,Table!$A$2:$C$121,2,0)</f>
        <v>10</v>
      </c>
      <c r="N9944" s="26">
        <f>VLOOKUP(K9944,Table!$A$2:$C$121,3,0)</f>
        <v>4</v>
      </c>
      <c r="O9944" s="13" t="str">
        <f>VLOOKUP(A9944,Table!$U$1:$V$230,2,0)</f>
        <v>Cubic</v>
      </c>
      <c r="P9944" s="1"/>
    </row>
    <row r="9945" spans="1:16">
      <c r="A9945" s="12">
        <v>225</v>
      </c>
      <c r="B9945" s="12">
        <v>108634</v>
      </c>
      <c r="C9945" s="12" t="s">
        <v>9818</v>
      </c>
      <c r="D9945" s="12" t="s">
        <v>10560</v>
      </c>
      <c r="E9945" s="17" t="s">
        <v>14594</v>
      </c>
      <c r="F9945" s="25" t="str">
        <f>LEFT(E9945,MIN(FIND({0,1,2,3,4,5,6,7,8,9},ASC(E9945)&amp;1234567890))-1)</f>
        <v>Pd</v>
      </c>
      <c r="G9945" s="25">
        <f t="shared" si="310"/>
        <v>0.98</v>
      </c>
      <c r="H9945" s="25">
        <f>VLOOKUP(F9945,Table!$A$2:$C$121,2,0)</f>
        <v>10</v>
      </c>
      <c r="I9945" s="26">
        <f>VLOOKUP(F9945,Table!$A$2:$C$121,3,0)</f>
        <v>5</v>
      </c>
      <c r="J9945" s="17" t="s">
        <v>14595</v>
      </c>
      <c r="K9945" s="25" t="str">
        <f>LEFT(J9945,MIN(FIND({0,1,2,3,4,5,6,7,8,9},ASC(J9945)&amp;1234567890))-1)</f>
        <v>Nd</v>
      </c>
      <c r="L9945" s="25">
        <f t="shared" si="311"/>
        <v>0.02</v>
      </c>
      <c r="M9945" s="25">
        <f>VLOOKUP(K9945,Table!$A$2:$C$121,2,0)</f>
        <v>3</v>
      </c>
      <c r="N9945" s="26">
        <f>VLOOKUP(K9945,Table!$A$2:$C$121,3,0)</f>
        <v>6</v>
      </c>
      <c r="O9945" s="13" t="str">
        <f>VLOOKUP(A9945,Table!$U$1:$V$230,2,0)</f>
        <v>Cubic</v>
      </c>
      <c r="P9945" s="1"/>
    </row>
    <row r="9946" spans="1:16">
      <c r="A9946" s="12">
        <v>225</v>
      </c>
      <c r="B9946" s="12">
        <v>108639</v>
      </c>
      <c r="C9946" s="12" t="s">
        <v>9818</v>
      </c>
      <c r="D9946" s="12" t="s">
        <v>10561</v>
      </c>
      <c r="E9946" s="17" t="s">
        <v>14596</v>
      </c>
      <c r="F9946" s="25" t="str">
        <f>LEFT(E9946,MIN(FIND({0,1,2,3,4,5,6,7,8,9},ASC(E9946)&amp;1234567890))-1)</f>
        <v>Nd</v>
      </c>
      <c r="G9946" s="25">
        <f t="shared" si="310"/>
        <v>0.51500000000000001</v>
      </c>
      <c r="H9946" s="25">
        <f>VLOOKUP(F9946,Table!$A$2:$C$121,2,0)</f>
        <v>3</v>
      </c>
      <c r="I9946" s="26">
        <f>VLOOKUP(F9946,Table!$A$2:$C$121,3,0)</f>
        <v>6</v>
      </c>
      <c r="J9946" s="17" t="s">
        <v>14597</v>
      </c>
      <c r="K9946" s="25" t="str">
        <f>LEFT(J9946,MIN(FIND({0,1,2,3,4,5,6,7,8,9},ASC(J9946)&amp;1234567890))-1)</f>
        <v>Th</v>
      </c>
      <c r="L9946" s="25">
        <f t="shared" si="311"/>
        <v>0.48499999999999999</v>
      </c>
      <c r="M9946" s="25">
        <f>VLOOKUP(K9946,Table!$A$2:$C$121,2,0)</f>
        <v>3</v>
      </c>
      <c r="N9946" s="26">
        <f>VLOOKUP(K9946,Table!$A$2:$C$121,3,0)</f>
        <v>7</v>
      </c>
      <c r="O9946" s="13" t="str">
        <f>VLOOKUP(A9946,Table!$U$1:$V$230,2,0)</f>
        <v>Cubic</v>
      </c>
      <c r="P9946" s="1"/>
    </row>
    <row r="9947" spans="1:16">
      <c r="A9947" s="12">
        <v>225</v>
      </c>
      <c r="B9947" s="12">
        <v>108645</v>
      </c>
      <c r="C9947" s="12" t="s">
        <v>9818</v>
      </c>
      <c r="D9947" s="12" t="s">
        <v>10562</v>
      </c>
      <c r="E9947" s="17" t="s">
        <v>14598</v>
      </c>
      <c r="F9947" s="25" t="str">
        <f>LEFT(E9947,MIN(FIND({0,1,2,3,4,5,6,7,8,9},ASC(E9947)&amp;1234567890))-1)</f>
        <v>Ni</v>
      </c>
      <c r="G9947" s="25">
        <f t="shared" si="310"/>
        <v>0.91</v>
      </c>
      <c r="H9947" s="25">
        <f>VLOOKUP(F9947,Table!$A$2:$C$121,2,0)</f>
        <v>10</v>
      </c>
      <c r="I9947" s="26">
        <f>VLOOKUP(F9947,Table!$A$2:$C$121,3,0)</f>
        <v>4</v>
      </c>
      <c r="J9947" s="17" t="s">
        <v>14599</v>
      </c>
      <c r="K9947" s="25" t="str">
        <f>LEFT(J9947,MIN(FIND({0,1,2,3,4,5,6,7,8,9},ASC(J9947)&amp;1234567890))-1)</f>
        <v>Sb</v>
      </c>
      <c r="L9947" s="25">
        <f t="shared" si="311"/>
        <v>0.09</v>
      </c>
      <c r="M9947" s="25">
        <f>VLOOKUP(K9947,Table!$A$2:$C$121,2,0)</f>
        <v>15</v>
      </c>
      <c r="N9947" s="26">
        <f>VLOOKUP(K9947,Table!$A$2:$C$121,3,0)</f>
        <v>5</v>
      </c>
      <c r="O9947" s="13" t="str">
        <f>VLOOKUP(A9947,Table!$U$1:$V$230,2,0)</f>
        <v>Cubic</v>
      </c>
      <c r="P9947" s="1"/>
    </row>
    <row r="9948" spans="1:16">
      <c r="A9948" s="12">
        <v>225</v>
      </c>
      <c r="B9948" s="12">
        <v>108646</v>
      </c>
      <c r="C9948" s="12" t="s">
        <v>9818</v>
      </c>
      <c r="D9948" s="12" t="s">
        <v>10563</v>
      </c>
      <c r="E9948" s="17" t="s">
        <v>14600</v>
      </c>
      <c r="F9948" s="25" t="str">
        <f>LEFT(E9948,MIN(FIND({0,1,2,3,4,5,6,7,8,9},ASC(E9948)&amp;1234567890))-1)</f>
        <v>Ni</v>
      </c>
      <c r="G9948" s="25">
        <f t="shared" si="310"/>
        <v>0.99399999999999999</v>
      </c>
      <c r="H9948" s="25">
        <f>VLOOKUP(F9948,Table!$A$2:$C$121,2,0)</f>
        <v>10</v>
      </c>
      <c r="I9948" s="26">
        <f>VLOOKUP(F9948,Table!$A$2:$C$121,3,0)</f>
        <v>4</v>
      </c>
      <c r="J9948" s="17" t="s">
        <v>14601</v>
      </c>
      <c r="K9948" s="25" t="str">
        <f>LEFT(J9948,MIN(FIND({0,1,2,3,4,5,6,7,8,9},ASC(J9948)&amp;1234567890))-1)</f>
        <v>Sc</v>
      </c>
      <c r="L9948" s="25">
        <f t="shared" si="311"/>
        <v>6.0000000000000001E-3</v>
      </c>
      <c r="M9948" s="25">
        <f>VLOOKUP(K9948,Table!$A$2:$C$121,2,0)</f>
        <v>3</v>
      </c>
      <c r="N9948" s="26">
        <f>VLOOKUP(K9948,Table!$A$2:$C$121,3,0)</f>
        <v>4</v>
      </c>
      <c r="O9948" s="13" t="str">
        <f>VLOOKUP(A9948,Table!$U$1:$V$230,2,0)</f>
        <v>Cubic</v>
      </c>
      <c r="P9948" s="1"/>
    </row>
    <row r="9949" spans="1:16">
      <c r="A9949" s="12">
        <v>225</v>
      </c>
      <c r="B9949" s="12">
        <v>108648</v>
      </c>
      <c r="C9949" s="12" t="s">
        <v>9818</v>
      </c>
      <c r="D9949" s="12" t="s">
        <v>10564</v>
      </c>
      <c r="E9949" s="17" t="s">
        <v>14602</v>
      </c>
      <c r="F9949" s="25" t="str">
        <f>LEFT(E9949,MIN(FIND({0,1,2,3,4,5,6,7,8,9},ASC(E9949)&amp;1234567890))-1)</f>
        <v>Ni</v>
      </c>
      <c r="G9949" s="25">
        <f t="shared" si="310"/>
        <v>0.85</v>
      </c>
      <c r="H9949" s="25">
        <f>VLOOKUP(F9949,Table!$A$2:$C$121,2,0)</f>
        <v>10</v>
      </c>
      <c r="I9949" s="26">
        <f>VLOOKUP(F9949,Table!$A$2:$C$121,3,0)</f>
        <v>4</v>
      </c>
      <c r="J9949" s="17" t="s">
        <v>13436</v>
      </c>
      <c r="K9949" s="25" t="str">
        <f>LEFT(J9949,MIN(FIND({0,1,2,3,4,5,6,7,8,9},ASC(J9949)&amp;1234567890))-1)</f>
        <v>Sn</v>
      </c>
      <c r="L9949" s="25">
        <f t="shared" si="311"/>
        <v>0.15</v>
      </c>
      <c r="M9949" s="25">
        <f>VLOOKUP(K9949,Table!$A$2:$C$121,2,0)</f>
        <v>14</v>
      </c>
      <c r="N9949" s="26">
        <f>VLOOKUP(K9949,Table!$A$2:$C$121,3,0)</f>
        <v>5</v>
      </c>
      <c r="O9949" s="13" t="str">
        <f>VLOOKUP(A9949,Table!$U$1:$V$230,2,0)</f>
        <v>Cubic</v>
      </c>
      <c r="P9949" s="1"/>
    </row>
    <row r="9950" spans="1:16">
      <c r="A9950" s="12">
        <v>225</v>
      </c>
      <c r="B9950" s="12">
        <v>108657</v>
      </c>
      <c r="C9950" s="12" t="s">
        <v>9818</v>
      </c>
      <c r="D9950" s="12" t="s">
        <v>10565</v>
      </c>
      <c r="E9950" s="17" t="s">
        <v>14369</v>
      </c>
      <c r="F9950" s="25" t="str">
        <f>LEFT(E9950,MIN(FIND({0,1,2,3,4,5,6,7,8,9},ASC(E9950)&amp;1234567890))-1)</f>
        <v>U</v>
      </c>
      <c r="G9950" s="25">
        <f t="shared" si="310"/>
        <v>0.91</v>
      </c>
      <c r="H9950" s="25">
        <f>VLOOKUP(F9950,Table!$A$2:$C$121,2,0)</f>
        <v>3</v>
      </c>
      <c r="I9950" s="26">
        <f>VLOOKUP(F9950,Table!$A$2:$C$121,3,0)</f>
        <v>7</v>
      </c>
      <c r="J9950" s="17" t="s">
        <v>14603</v>
      </c>
      <c r="K9950" s="25" t="str">
        <f>LEFT(J9950,MIN(FIND({0,1,2,3,4,5,6,7,8,9},ASC(J9950)&amp;1234567890))-1)</f>
        <v>P</v>
      </c>
      <c r="L9950" s="25">
        <f t="shared" si="311"/>
        <v>0.09</v>
      </c>
      <c r="M9950" s="25">
        <f>VLOOKUP(K9950,Table!$A$2:$C$121,2,0)</f>
        <v>15</v>
      </c>
      <c r="N9950" s="26">
        <f>VLOOKUP(K9950,Table!$A$2:$C$121,3,0)</f>
        <v>3</v>
      </c>
      <c r="O9950" s="13" t="str">
        <f>VLOOKUP(A9950,Table!$U$1:$V$230,2,0)</f>
        <v>Cubic</v>
      </c>
      <c r="P9950" s="1"/>
    </row>
    <row r="9951" spans="1:16">
      <c r="A9951" s="12">
        <v>225</v>
      </c>
      <c r="B9951" s="12">
        <v>108661</v>
      </c>
      <c r="C9951" s="12" t="s">
        <v>9818</v>
      </c>
      <c r="D9951" s="12" t="s">
        <v>10566</v>
      </c>
      <c r="E9951" s="17" t="s">
        <v>586</v>
      </c>
      <c r="F9951" s="25" t="str">
        <f>LEFT(E9951,MIN(FIND({0,1,2,3,4,5,6,7,8,9},ASC(E9951)&amp;1234567890))-1)</f>
        <v>Pb</v>
      </c>
      <c r="G9951" s="25">
        <f t="shared" si="310"/>
        <v>1</v>
      </c>
      <c r="H9951" s="25">
        <f>VLOOKUP(F9951,Table!$A$2:$C$121,2,0)</f>
        <v>14</v>
      </c>
      <c r="I9951" s="26">
        <f>VLOOKUP(F9951,Table!$A$2:$C$121,3,0)</f>
        <v>6</v>
      </c>
      <c r="J9951" s="17" t="s">
        <v>588</v>
      </c>
      <c r="K9951" s="25" t="str">
        <f>LEFT(J9951,MIN(FIND({0,1,2,3,4,5,6,7,8,9},ASC(J9951)&amp;1234567890))-1)</f>
        <v>Tl</v>
      </c>
      <c r="L9951" s="25">
        <f t="shared" si="311"/>
        <v>1</v>
      </c>
      <c r="M9951" s="25">
        <f>VLOOKUP(K9951,Table!$A$2:$C$121,2,0)</f>
        <v>13</v>
      </c>
      <c r="N9951" s="26">
        <f>VLOOKUP(K9951,Table!$A$2:$C$121,3,0)</f>
        <v>6</v>
      </c>
      <c r="O9951" s="13" t="str">
        <f>VLOOKUP(A9951,Table!$U$1:$V$230,2,0)</f>
        <v>Cubic</v>
      </c>
      <c r="P9951" s="1"/>
    </row>
    <row r="9952" spans="1:16">
      <c r="A9952" s="12">
        <v>225</v>
      </c>
      <c r="B9952" s="12">
        <v>108662</v>
      </c>
      <c r="C9952" s="12" t="s">
        <v>9818</v>
      </c>
      <c r="D9952" s="12" t="s">
        <v>10567</v>
      </c>
      <c r="E9952" s="17" t="s">
        <v>14604</v>
      </c>
      <c r="F9952" s="25" t="str">
        <f>LEFT(E9952,MIN(FIND({0,1,2,3,4,5,6,7,8,9},ASC(E9952)&amp;1234567890))-1)</f>
        <v>Pd</v>
      </c>
      <c r="G9952" s="25">
        <f t="shared" si="310"/>
        <v>0.92</v>
      </c>
      <c r="H9952" s="25">
        <f>VLOOKUP(F9952,Table!$A$2:$C$121,2,0)</f>
        <v>10</v>
      </c>
      <c r="I9952" s="26">
        <f>VLOOKUP(F9952,Table!$A$2:$C$121,3,0)</f>
        <v>5</v>
      </c>
      <c r="J9952" s="17" t="s">
        <v>14605</v>
      </c>
      <c r="K9952" s="25" t="str">
        <f>LEFT(J9952,MIN(FIND({0,1,2,3,4,5,6,7,8,9},ASC(J9952)&amp;1234567890))-1)</f>
        <v>Pr</v>
      </c>
      <c r="L9952" s="25">
        <f t="shared" si="311"/>
        <v>0.08</v>
      </c>
      <c r="M9952" s="25">
        <f>VLOOKUP(K9952,Table!$A$2:$C$121,2,0)</f>
        <v>3</v>
      </c>
      <c r="N9952" s="26">
        <f>VLOOKUP(K9952,Table!$A$2:$C$121,3,0)</f>
        <v>6</v>
      </c>
      <c r="O9952" s="13" t="str">
        <f>VLOOKUP(A9952,Table!$U$1:$V$230,2,0)</f>
        <v>Cubic</v>
      </c>
      <c r="P9952" s="1"/>
    </row>
    <row r="9953" spans="1:16">
      <c r="A9953" s="12">
        <v>225</v>
      </c>
      <c r="B9953" s="12">
        <v>108663</v>
      </c>
      <c r="C9953" s="12" t="s">
        <v>9818</v>
      </c>
      <c r="D9953" s="12" t="s">
        <v>10568</v>
      </c>
      <c r="E9953" s="17" t="s">
        <v>14606</v>
      </c>
      <c r="F9953" s="25" t="str">
        <f>LEFT(E9953,MIN(FIND({0,1,2,3,4,5,6,7,8,9},ASC(E9953)&amp;1234567890))-1)</f>
        <v>Pd</v>
      </c>
      <c r="G9953" s="25">
        <f t="shared" si="310"/>
        <v>0.95</v>
      </c>
      <c r="H9953" s="25">
        <f>VLOOKUP(F9953,Table!$A$2:$C$121,2,0)</f>
        <v>10</v>
      </c>
      <c r="I9953" s="26">
        <f>VLOOKUP(F9953,Table!$A$2:$C$121,3,0)</f>
        <v>5</v>
      </c>
      <c r="J9953" s="17" t="s">
        <v>14556</v>
      </c>
      <c r="K9953" s="25" t="str">
        <f>LEFT(J9953,MIN(FIND({0,1,2,3,4,5,6,7,8,9},ASC(J9953)&amp;1234567890))-1)</f>
        <v>Pr</v>
      </c>
      <c r="L9953" s="25">
        <f t="shared" si="311"/>
        <v>0.05</v>
      </c>
      <c r="M9953" s="25">
        <f>VLOOKUP(K9953,Table!$A$2:$C$121,2,0)</f>
        <v>3</v>
      </c>
      <c r="N9953" s="26">
        <f>VLOOKUP(K9953,Table!$A$2:$C$121,3,0)</f>
        <v>6</v>
      </c>
      <c r="O9953" s="13" t="str">
        <f>VLOOKUP(A9953,Table!$U$1:$V$230,2,0)</f>
        <v>Cubic</v>
      </c>
      <c r="P9953" s="1"/>
    </row>
    <row r="9954" spans="1:16">
      <c r="A9954" s="12">
        <v>225</v>
      </c>
      <c r="B9954" s="12">
        <v>108668</v>
      </c>
      <c r="C9954" s="12" t="s">
        <v>9818</v>
      </c>
      <c r="D9954" s="12" t="s">
        <v>10569</v>
      </c>
      <c r="E9954" s="17" t="s">
        <v>14503</v>
      </c>
      <c r="F9954" s="25" t="str">
        <f>LEFT(E9954,MIN(FIND({0,1,2,3,4,5,6,7,8,9},ASC(E9954)&amp;1234567890))-1)</f>
        <v>Pd</v>
      </c>
      <c r="G9954" s="25">
        <f t="shared" si="310"/>
        <v>0.85</v>
      </c>
      <c r="H9954" s="25">
        <f>VLOOKUP(F9954,Table!$A$2:$C$121,2,0)</f>
        <v>10</v>
      </c>
      <c r="I9954" s="26">
        <f>VLOOKUP(F9954,Table!$A$2:$C$121,3,0)</f>
        <v>5</v>
      </c>
      <c r="J9954" s="17" t="s">
        <v>14607</v>
      </c>
      <c r="K9954" s="25" t="str">
        <f>LEFT(J9954,MIN(FIND({0,1,2,3,4,5,6,7,8,9},ASC(J9954)&amp;1234567890))-1)</f>
        <v>Sb</v>
      </c>
      <c r="L9954" s="25">
        <f t="shared" si="311"/>
        <v>0.15</v>
      </c>
      <c r="M9954" s="25">
        <f>VLOOKUP(K9954,Table!$A$2:$C$121,2,0)</f>
        <v>15</v>
      </c>
      <c r="N9954" s="26">
        <f>VLOOKUP(K9954,Table!$A$2:$C$121,3,0)</f>
        <v>5</v>
      </c>
      <c r="O9954" s="13" t="str">
        <f>VLOOKUP(A9954,Table!$U$1:$V$230,2,0)</f>
        <v>Cubic</v>
      </c>
      <c r="P9954" s="1"/>
    </row>
    <row r="9955" spans="1:16">
      <c r="A9955" s="12">
        <v>225</v>
      </c>
      <c r="B9955" s="12">
        <v>108670</v>
      </c>
      <c r="C9955" s="12" t="s">
        <v>9818</v>
      </c>
      <c r="D9955" s="12" t="s">
        <v>10570</v>
      </c>
      <c r="E9955" s="17" t="s">
        <v>14503</v>
      </c>
      <c r="F9955" s="25" t="str">
        <f>LEFT(E9955,MIN(FIND({0,1,2,3,4,5,6,7,8,9},ASC(E9955)&amp;1234567890))-1)</f>
        <v>Pd</v>
      </c>
      <c r="G9955" s="25">
        <f t="shared" si="310"/>
        <v>0.85</v>
      </c>
      <c r="H9955" s="25">
        <f>VLOOKUP(F9955,Table!$A$2:$C$121,2,0)</f>
        <v>10</v>
      </c>
      <c r="I9955" s="26">
        <f>VLOOKUP(F9955,Table!$A$2:$C$121,3,0)</f>
        <v>5</v>
      </c>
      <c r="J9955" s="17" t="s">
        <v>14608</v>
      </c>
      <c r="K9955" s="25" t="str">
        <f>LEFT(J9955,MIN(FIND({0,1,2,3,4,5,6,7,8,9},ASC(J9955)&amp;1234567890))-1)</f>
        <v>Sc</v>
      </c>
      <c r="L9955" s="25">
        <f t="shared" si="311"/>
        <v>0.15</v>
      </c>
      <c r="M9955" s="25">
        <f>VLOOKUP(K9955,Table!$A$2:$C$121,2,0)</f>
        <v>3</v>
      </c>
      <c r="N9955" s="26">
        <f>VLOOKUP(K9955,Table!$A$2:$C$121,3,0)</f>
        <v>4</v>
      </c>
      <c r="O9955" s="13" t="str">
        <f>VLOOKUP(A9955,Table!$U$1:$V$230,2,0)</f>
        <v>Cubic</v>
      </c>
      <c r="P9955" s="1"/>
    </row>
    <row r="9956" spans="1:16">
      <c r="A9956" s="12">
        <v>225</v>
      </c>
      <c r="B9956" s="12">
        <v>108671</v>
      </c>
      <c r="C9956" s="12" t="s">
        <v>9818</v>
      </c>
      <c r="D9956" s="12" t="s">
        <v>10571</v>
      </c>
      <c r="E9956" s="17" t="s">
        <v>13891</v>
      </c>
      <c r="F9956" s="25" t="str">
        <f>LEFT(E9956,MIN(FIND({0,1,2,3,4,5,6,7,8,9},ASC(E9956)&amp;1234567890))-1)</f>
        <v>Pd</v>
      </c>
      <c r="G9956" s="25">
        <f t="shared" si="310"/>
        <v>0.98499999999999999</v>
      </c>
      <c r="H9956" s="25">
        <f>VLOOKUP(F9956,Table!$A$2:$C$121,2,0)</f>
        <v>10</v>
      </c>
      <c r="I9956" s="26">
        <f>VLOOKUP(F9956,Table!$A$2:$C$121,3,0)</f>
        <v>5</v>
      </c>
      <c r="J9956" s="17" t="s">
        <v>14609</v>
      </c>
      <c r="K9956" s="25" t="str">
        <f>LEFT(J9956,MIN(FIND({0,1,2,3,4,5,6,7,8,9},ASC(J9956)&amp;1234567890))-1)</f>
        <v>Si</v>
      </c>
      <c r="L9956" s="25">
        <f t="shared" si="311"/>
        <v>1.4999999999999999E-2</v>
      </c>
      <c r="M9956" s="25">
        <f>VLOOKUP(K9956,Table!$A$2:$C$121,2,0)</f>
        <v>14</v>
      </c>
      <c r="N9956" s="26">
        <f>VLOOKUP(K9956,Table!$A$2:$C$121,3,0)</f>
        <v>3</v>
      </c>
      <c r="O9956" s="13" t="str">
        <f>VLOOKUP(A9956,Table!$U$1:$V$230,2,0)</f>
        <v>Cubic</v>
      </c>
      <c r="P9956" s="1"/>
    </row>
    <row r="9957" spans="1:16">
      <c r="A9957" s="12">
        <v>225</v>
      </c>
      <c r="B9957" s="12">
        <v>108673</v>
      </c>
      <c r="C9957" s="12" t="s">
        <v>9818</v>
      </c>
      <c r="D9957" s="12" t="s">
        <v>10572</v>
      </c>
      <c r="E9957" s="17" t="s">
        <v>14503</v>
      </c>
      <c r="F9957" s="25" t="str">
        <f>LEFT(E9957,MIN(FIND({0,1,2,3,4,5,6,7,8,9},ASC(E9957)&amp;1234567890))-1)</f>
        <v>Pd</v>
      </c>
      <c r="G9957" s="25">
        <f t="shared" si="310"/>
        <v>0.85</v>
      </c>
      <c r="H9957" s="25">
        <f>VLOOKUP(F9957,Table!$A$2:$C$121,2,0)</f>
        <v>10</v>
      </c>
      <c r="I9957" s="26">
        <f>VLOOKUP(F9957,Table!$A$2:$C$121,3,0)</f>
        <v>5</v>
      </c>
      <c r="J9957" s="17" t="s">
        <v>14610</v>
      </c>
      <c r="K9957" s="25" t="str">
        <f>LEFT(J9957,MIN(FIND({0,1,2,3,4,5,6,7,8,9},ASC(J9957)&amp;1234567890))-1)</f>
        <v>Te</v>
      </c>
      <c r="L9957" s="25">
        <f t="shared" si="311"/>
        <v>0.15</v>
      </c>
      <c r="M9957" s="25">
        <f>VLOOKUP(K9957,Table!$A$2:$C$121,2,0)</f>
        <v>16</v>
      </c>
      <c r="N9957" s="26">
        <f>VLOOKUP(K9957,Table!$A$2:$C$121,3,0)</f>
        <v>5</v>
      </c>
      <c r="O9957" s="13" t="str">
        <f>VLOOKUP(A9957,Table!$U$1:$V$230,2,0)</f>
        <v>Cubic</v>
      </c>
      <c r="P9957" s="1"/>
    </row>
    <row r="9958" spans="1:16">
      <c r="A9958" s="12">
        <v>225</v>
      </c>
      <c r="B9958" s="12">
        <v>108676</v>
      </c>
      <c r="C9958" s="12" t="s">
        <v>9818</v>
      </c>
      <c r="D9958" s="12" t="s">
        <v>10573</v>
      </c>
      <c r="E9958" s="17" t="s">
        <v>14611</v>
      </c>
      <c r="F9958" s="25" t="str">
        <f>LEFT(E9958,MIN(FIND({0,1,2,3,4,5,6,7,8,9},ASC(E9958)&amp;1234567890))-1)</f>
        <v>Pd</v>
      </c>
      <c r="G9958" s="25">
        <f t="shared" si="310"/>
        <v>0.87</v>
      </c>
      <c r="H9958" s="25">
        <f>VLOOKUP(F9958,Table!$A$2:$C$121,2,0)</f>
        <v>10</v>
      </c>
      <c r="I9958" s="26">
        <f>VLOOKUP(F9958,Table!$A$2:$C$121,3,0)</f>
        <v>5</v>
      </c>
      <c r="J9958" s="17" t="s">
        <v>14612</v>
      </c>
      <c r="K9958" s="25" t="str">
        <f>LEFT(J9958,MIN(FIND({0,1,2,3,4,5,6,7,8,9},ASC(J9958)&amp;1234567890))-1)</f>
        <v>Tm</v>
      </c>
      <c r="L9958" s="25">
        <f t="shared" si="311"/>
        <v>0.13</v>
      </c>
      <c r="M9958" s="25">
        <f>VLOOKUP(K9958,Table!$A$2:$C$121,2,0)</f>
        <v>3</v>
      </c>
      <c r="N9958" s="26">
        <f>VLOOKUP(K9958,Table!$A$2:$C$121,3,0)</f>
        <v>6</v>
      </c>
      <c r="O9958" s="13" t="str">
        <f>VLOOKUP(A9958,Table!$U$1:$V$230,2,0)</f>
        <v>Cubic</v>
      </c>
      <c r="P9958" s="1"/>
    </row>
    <row r="9959" spans="1:16">
      <c r="A9959" s="12">
        <v>225</v>
      </c>
      <c r="B9959" s="12">
        <v>108678</v>
      </c>
      <c r="C9959" s="12" t="s">
        <v>9818</v>
      </c>
      <c r="D9959" s="12" t="s">
        <v>10574</v>
      </c>
      <c r="E9959" s="17" t="s">
        <v>14613</v>
      </c>
      <c r="F9959" s="25" t="str">
        <f>LEFT(E9959,MIN(FIND({0,1,2,3,4,5,6,7,8,9},ASC(E9959)&amp;1234567890))-1)</f>
        <v>Pd</v>
      </c>
      <c r="G9959" s="25">
        <f t="shared" si="310"/>
        <v>0.80600000000000005</v>
      </c>
      <c r="H9959" s="25">
        <f>VLOOKUP(F9959,Table!$A$2:$C$121,2,0)</f>
        <v>10</v>
      </c>
      <c r="I9959" s="26">
        <f>VLOOKUP(F9959,Table!$A$2:$C$121,3,0)</f>
        <v>5</v>
      </c>
      <c r="J9959" s="17" t="s">
        <v>14614</v>
      </c>
      <c r="K9959" s="25" t="str">
        <f>LEFT(J9959,MIN(FIND({0,1,2,3,4,5,6,7,8,9},ASC(J9959)&amp;1234567890))-1)</f>
        <v>V</v>
      </c>
      <c r="L9959" s="25">
        <f t="shared" si="311"/>
        <v>0.19400000000000001</v>
      </c>
      <c r="M9959" s="25">
        <f>VLOOKUP(K9959,Table!$A$2:$C$121,2,0)</f>
        <v>5</v>
      </c>
      <c r="N9959" s="26">
        <f>VLOOKUP(K9959,Table!$A$2:$C$121,3,0)</f>
        <v>4</v>
      </c>
      <c r="O9959" s="13" t="str">
        <f>VLOOKUP(A9959,Table!$U$1:$V$230,2,0)</f>
        <v>Cubic</v>
      </c>
      <c r="P9959" s="1"/>
    </row>
    <row r="9960" spans="1:16">
      <c r="A9960" s="12">
        <v>225</v>
      </c>
      <c r="B9960" s="12">
        <v>108680</v>
      </c>
      <c r="C9960" s="12" t="s">
        <v>9818</v>
      </c>
      <c r="D9960" s="12" t="s">
        <v>10575</v>
      </c>
      <c r="E9960" s="17" t="s">
        <v>14615</v>
      </c>
      <c r="F9960" s="25" t="str">
        <f>LEFT(E9960,MIN(FIND({0,1,2,3,4,5,6,7,8,9},ASC(E9960)&amp;1234567890))-1)</f>
        <v>Pd</v>
      </c>
      <c r="G9960" s="25">
        <f t="shared" si="310"/>
        <v>0.6</v>
      </c>
      <c r="H9960" s="25">
        <f>VLOOKUP(F9960,Table!$A$2:$C$121,2,0)</f>
        <v>10</v>
      </c>
      <c r="I9960" s="26">
        <f>VLOOKUP(F9960,Table!$A$2:$C$121,3,0)</f>
        <v>5</v>
      </c>
      <c r="J9960" s="17" t="s">
        <v>14616</v>
      </c>
      <c r="K9960" s="25" t="str">
        <f>LEFT(J9960,MIN(FIND({0,1,2,3,4,5,6,7,8,9},ASC(J9960)&amp;1234567890))-1)</f>
        <v>W</v>
      </c>
      <c r="L9960" s="25">
        <f t="shared" si="311"/>
        <v>0.4</v>
      </c>
      <c r="M9960" s="25">
        <f>VLOOKUP(K9960,Table!$A$2:$C$121,2,0)</f>
        <v>6</v>
      </c>
      <c r="N9960" s="26">
        <f>VLOOKUP(K9960,Table!$A$2:$C$121,3,0)</f>
        <v>6</v>
      </c>
      <c r="O9960" s="13" t="str">
        <f>VLOOKUP(A9960,Table!$U$1:$V$230,2,0)</f>
        <v>Cubic</v>
      </c>
      <c r="P9960" s="1"/>
    </row>
    <row r="9961" spans="1:16">
      <c r="A9961" s="12">
        <v>225</v>
      </c>
      <c r="B9961" s="12">
        <v>108697</v>
      </c>
      <c r="C9961" s="12" t="s">
        <v>9818</v>
      </c>
      <c r="D9961" s="12" t="s">
        <v>10576</v>
      </c>
      <c r="E9961" s="17" t="s">
        <v>14617</v>
      </c>
      <c r="F9961" s="25" t="str">
        <f>LEFT(E9961,MIN(FIND({0,1,2,3,4,5,6,7,8,9},ASC(E9961)&amp;1234567890))-1)</f>
        <v>Pr</v>
      </c>
      <c r="G9961" s="25">
        <f t="shared" si="310"/>
        <v>0.52500000000000002</v>
      </c>
      <c r="H9961" s="25">
        <f>VLOOKUP(F9961,Table!$A$2:$C$121,2,0)</f>
        <v>3</v>
      </c>
      <c r="I9961" s="26">
        <f>VLOOKUP(F9961,Table!$A$2:$C$121,3,0)</f>
        <v>6</v>
      </c>
      <c r="J9961" s="17" t="s">
        <v>14618</v>
      </c>
      <c r="K9961" s="25" t="str">
        <f>LEFT(J9961,MIN(FIND({0,1,2,3,4,5,6,7,8,9},ASC(J9961)&amp;1234567890))-1)</f>
        <v>Th</v>
      </c>
      <c r="L9961" s="25">
        <f t="shared" si="311"/>
        <v>0.47499999999999998</v>
      </c>
      <c r="M9961" s="25">
        <f>VLOOKUP(K9961,Table!$A$2:$C$121,2,0)</f>
        <v>3</v>
      </c>
      <c r="N9961" s="26">
        <f>VLOOKUP(K9961,Table!$A$2:$C$121,3,0)</f>
        <v>7</v>
      </c>
      <c r="O9961" s="13" t="str">
        <f>VLOOKUP(A9961,Table!$U$1:$V$230,2,0)</f>
        <v>Cubic</v>
      </c>
      <c r="P9961" s="1"/>
    </row>
    <row r="9962" spans="1:16">
      <c r="A9962" s="12">
        <v>225</v>
      </c>
      <c r="B9962" s="12">
        <v>108716</v>
      </c>
      <c r="C9962" s="12" t="s">
        <v>9818</v>
      </c>
      <c r="D9962" s="12" t="s">
        <v>10577</v>
      </c>
      <c r="E9962" s="17" t="s">
        <v>539</v>
      </c>
      <c r="F9962" s="25" t="str">
        <f>LEFT(E9962,MIN(FIND({0,1,2,3,4,5,6,7,8,9},ASC(E9962)&amp;1234567890))-1)</f>
        <v>Pt</v>
      </c>
      <c r="G9962" s="25">
        <f t="shared" si="310"/>
        <v>1</v>
      </c>
      <c r="H9962" s="25">
        <f>VLOOKUP(F9962,Table!$A$2:$C$121,2,0)</f>
        <v>10</v>
      </c>
      <c r="I9962" s="26">
        <f>VLOOKUP(F9962,Table!$A$2:$C$121,3,0)</f>
        <v>6</v>
      </c>
      <c r="J9962" s="17" t="s">
        <v>390</v>
      </c>
      <c r="K9962" s="25" t="str">
        <f>LEFT(J9962,MIN(FIND({0,1,2,3,4,5,6,7,8,9},ASC(J9962)&amp;1234567890))-1)</f>
        <v>W</v>
      </c>
      <c r="L9962" s="25">
        <f t="shared" si="311"/>
        <v>1</v>
      </c>
      <c r="M9962" s="25">
        <f>VLOOKUP(K9962,Table!$A$2:$C$121,2,0)</f>
        <v>6</v>
      </c>
      <c r="N9962" s="26">
        <f>VLOOKUP(K9962,Table!$A$2:$C$121,3,0)</f>
        <v>6</v>
      </c>
      <c r="O9962" s="13" t="str">
        <f>VLOOKUP(A9962,Table!$U$1:$V$230,2,0)</f>
        <v>Cubic</v>
      </c>
      <c r="P9962" s="1"/>
    </row>
    <row r="9963" spans="1:16">
      <c r="A9963" s="12">
        <v>225</v>
      </c>
      <c r="B9963" s="12">
        <v>108719</v>
      </c>
      <c r="C9963" s="12" t="s">
        <v>9818</v>
      </c>
      <c r="D9963" s="12" t="s">
        <v>10578</v>
      </c>
      <c r="E9963" s="17" t="s">
        <v>14619</v>
      </c>
      <c r="F9963" s="25" t="str">
        <f>LEFT(E9963,MIN(FIND({0,1,2,3,4,5,6,7,8,9},ASC(E9963)&amp;1234567890))-1)</f>
        <v>Pu</v>
      </c>
      <c r="G9963" s="25">
        <f t="shared" si="310"/>
        <v>0.97</v>
      </c>
      <c r="H9963" s="25">
        <f>VLOOKUP(F9963,Table!$A$2:$C$121,2,0)</f>
        <v>3</v>
      </c>
      <c r="I9963" s="26">
        <f>VLOOKUP(F9963,Table!$A$2:$C$121,3,0)</f>
        <v>7</v>
      </c>
      <c r="J9963" s="17" t="s">
        <v>14620</v>
      </c>
      <c r="K9963" s="25" t="str">
        <f>LEFT(J9963,MIN(FIND({0,1,2,3,4,5,6,7,8,9},ASC(J9963)&amp;1234567890))-1)</f>
        <v>Zn</v>
      </c>
      <c r="L9963" s="25">
        <f t="shared" si="311"/>
        <v>0.03</v>
      </c>
      <c r="M9963" s="25">
        <f>VLOOKUP(K9963,Table!$A$2:$C$121,2,0)</f>
        <v>12</v>
      </c>
      <c r="N9963" s="26">
        <f>VLOOKUP(K9963,Table!$A$2:$C$121,3,0)</f>
        <v>4</v>
      </c>
      <c r="O9963" s="13" t="str">
        <f>VLOOKUP(A9963,Table!$U$1:$V$230,2,0)</f>
        <v>Cubic</v>
      </c>
      <c r="P9963" s="1"/>
    </row>
    <row r="9964" spans="1:16">
      <c r="A9964" s="12">
        <v>225</v>
      </c>
      <c r="B9964" s="12">
        <v>108730</v>
      </c>
      <c r="C9964" s="12" t="s">
        <v>9818</v>
      </c>
      <c r="D9964" s="12" t="s">
        <v>10579</v>
      </c>
      <c r="E9964" s="17" t="s">
        <v>14621</v>
      </c>
      <c r="F9964" s="25" t="str">
        <f>LEFT(E9964,MIN(FIND({0,1,2,3,4,5,6,7,8,9},ASC(E9964)&amp;1234567890))-1)</f>
        <v>U</v>
      </c>
      <c r="G9964" s="25">
        <f t="shared" si="310"/>
        <v>0.95</v>
      </c>
      <c r="H9964" s="25">
        <f>VLOOKUP(F9964,Table!$A$2:$C$121,2,0)</f>
        <v>3</v>
      </c>
      <c r="I9964" s="26">
        <f>VLOOKUP(F9964,Table!$A$2:$C$121,3,0)</f>
        <v>7</v>
      </c>
      <c r="J9964" s="17" t="s">
        <v>14622</v>
      </c>
      <c r="K9964" s="25" t="str">
        <f>LEFT(J9964,MIN(FIND({0,1,2,3,4,5,6,7,8,9},ASC(J9964)&amp;1234567890))-1)</f>
        <v>S</v>
      </c>
      <c r="L9964" s="25">
        <f t="shared" si="311"/>
        <v>0.05</v>
      </c>
      <c r="M9964" s="25">
        <f>VLOOKUP(K9964,Table!$A$2:$C$121,2,0)</f>
        <v>16</v>
      </c>
      <c r="N9964" s="26">
        <f>VLOOKUP(K9964,Table!$A$2:$C$121,3,0)</f>
        <v>3</v>
      </c>
      <c r="O9964" s="13" t="str">
        <f>VLOOKUP(A9964,Table!$U$1:$V$230,2,0)</f>
        <v>Cubic</v>
      </c>
      <c r="P9964" s="1"/>
    </row>
    <row r="9965" spans="1:16">
      <c r="A9965" s="12">
        <v>225</v>
      </c>
      <c r="B9965" s="12">
        <v>108737</v>
      </c>
      <c r="C9965" s="12" t="s">
        <v>9818</v>
      </c>
      <c r="D9965" s="12" t="s">
        <v>10580</v>
      </c>
      <c r="E9965" s="17" t="s">
        <v>13033</v>
      </c>
      <c r="F9965" s="25" t="str">
        <f>LEFT(E9965,MIN(FIND({0,1,2,3,4,5,6,7,8,9},ASC(E9965)&amp;1234567890))-1)</f>
        <v>Sb</v>
      </c>
      <c r="G9965" s="25">
        <f t="shared" si="310"/>
        <v>0.1</v>
      </c>
      <c r="H9965" s="25">
        <f>VLOOKUP(F9965,Table!$A$2:$C$121,2,0)</f>
        <v>15</v>
      </c>
      <c r="I9965" s="26">
        <f>VLOOKUP(F9965,Table!$A$2:$C$121,3,0)</f>
        <v>5</v>
      </c>
      <c r="J9965" s="17" t="s">
        <v>13588</v>
      </c>
      <c r="K9965" s="25" t="str">
        <f>LEFT(J9965,MIN(FIND({0,1,2,3,4,5,6,7,8,9},ASC(J9965)&amp;1234567890))-1)</f>
        <v>Tl</v>
      </c>
      <c r="L9965" s="25">
        <f t="shared" si="311"/>
        <v>0.9</v>
      </c>
      <c r="M9965" s="25">
        <f>VLOOKUP(K9965,Table!$A$2:$C$121,2,0)</f>
        <v>13</v>
      </c>
      <c r="N9965" s="26">
        <f>VLOOKUP(K9965,Table!$A$2:$C$121,3,0)</f>
        <v>6</v>
      </c>
      <c r="O9965" s="13" t="str">
        <f>VLOOKUP(A9965,Table!$U$1:$V$230,2,0)</f>
        <v>Cubic</v>
      </c>
      <c r="P9965" s="1"/>
    </row>
    <row r="9966" spans="1:16">
      <c r="A9966" s="12">
        <v>225</v>
      </c>
      <c r="B9966" s="12">
        <v>108740</v>
      </c>
      <c r="C9966" s="12" t="s">
        <v>9818</v>
      </c>
      <c r="D9966" s="12" t="s">
        <v>10581</v>
      </c>
      <c r="E9966" s="17" t="s">
        <v>14369</v>
      </c>
      <c r="F9966" s="25" t="str">
        <f>LEFT(E9966,MIN(FIND({0,1,2,3,4,5,6,7,8,9},ASC(E9966)&amp;1234567890))-1)</f>
        <v>U</v>
      </c>
      <c r="G9966" s="25">
        <f t="shared" si="310"/>
        <v>0.91</v>
      </c>
      <c r="H9966" s="25">
        <f>VLOOKUP(F9966,Table!$A$2:$C$121,2,0)</f>
        <v>3</v>
      </c>
      <c r="I9966" s="26">
        <f>VLOOKUP(F9966,Table!$A$2:$C$121,3,0)</f>
        <v>7</v>
      </c>
      <c r="J9966" s="17" t="s">
        <v>14623</v>
      </c>
      <c r="K9966" s="25" t="str">
        <f>LEFT(J9966,MIN(FIND({0,1,2,3,4,5,6,7,8,9},ASC(J9966)&amp;1234567890))-1)</f>
        <v>Se</v>
      </c>
      <c r="L9966" s="25">
        <f t="shared" si="311"/>
        <v>0.09</v>
      </c>
      <c r="M9966" s="25">
        <f>VLOOKUP(K9966,Table!$A$2:$C$121,2,0)</f>
        <v>16</v>
      </c>
      <c r="N9966" s="26">
        <f>VLOOKUP(K9966,Table!$A$2:$C$121,3,0)</f>
        <v>4</v>
      </c>
      <c r="O9966" s="13" t="str">
        <f>VLOOKUP(A9966,Table!$U$1:$V$230,2,0)</f>
        <v>Cubic</v>
      </c>
      <c r="P9966" s="1"/>
    </row>
    <row r="9967" spans="1:16">
      <c r="A9967" s="12">
        <v>225</v>
      </c>
      <c r="B9967" s="12">
        <v>108744</v>
      </c>
      <c r="C9967" s="12" t="s">
        <v>9818</v>
      </c>
      <c r="D9967" s="12" t="s">
        <v>10582</v>
      </c>
      <c r="E9967" s="17" t="s">
        <v>14369</v>
      </c>
      <c r="F9967" s="25" t="str">
        <f>LEFT(E9967,MIN(FIND({0,1,2,3,4,5,6,7,8,9},ASC(E9967)&amp;1234567890))-1)</f>
        <v>U</v>
      </c>
      <c r="G9967" s="25">
        <f t="shared" si="310"/>
        <v>0.91</v>
      </c>
      <c r="H9967" s="25">
        <f>VLOOKUP(F9967,Table!$A$2:$C$121,2,0)</f>
        <v>3</v>
      </c>
      <c r="I9967" s="26">
        <f>VLOOKUP(F9967,Table!$A$2:$C$121,3,0)</f>
        <v>7</v>
      </c>
      <c r="J9967" s="17" t="s">
        <v>14514</v>
      </c>
      <c r="K9967" s="25" t="str">
        <f>LEFT(J9967,MIN(FIND({0,1,2,3,4,5,6,7,8,9},ASC(J9967)&amp;1234567890))-1)</f>
        <v>Si</v>
      </c>
      <c r="L9967" s="25">
        <f t="shared" si="311"/>
        <v>0.09</v>
      </c>
      <c r="M9967" s="25">
        <f>VLOOKUP(K9967,Table!$A$2:$C$121,2,0)</f>
        <v>14</v>
      </c>
      <c r="N9967" s="26">
        <f>VLOOKUP(K9967,Table!$A$2:$C$121,3,0)</f>
        <v>3</v>
      </c>
      <c r="O9967" s="13" t="str">
        <f>VLOOKUP(A9967,Table!$U$1:$V$230,2,0)</f>
        <v>Cubic</v>
      </c>
      <c r="P9967" s="1"/>
    </row>
    <row r="9968" spans="1:16">
      <c r="A9968" s="12">
        <v>225</v>
      </c>
      <c r="B9968" s="12">
        <v>108753</v>
      </c>
      <c r="C9968" s="12" t="s">
        <v>9818</v>
      </c>
      <c r="D9968" s="12" t="s">
        <v>10583</v>
      </c>
      <c r="E9968" s="17" t="s">
        <v>11313</v>
      </c>
      <c r="F9968" s="25" t="str">
        <f>LEFT(E9968,MIN(FIND({0,1,2,3,4,5,6,7,8,9},ASC(E9968)&amp;1234567890))-1)</f>
        <v>Tb</v>
      </c>
      <c r="G9968" s="25">
        <f t="shared" si="310"/>
        <v>1</v>
      </c>
      <c r="H9968" s="25">
        <f>VLOOKUP(F9968,Table!$A$2:$C$121,2,0)</f>
        <v>3</v>
      </c>
      <c r="I9968" s="26">
        <f>VLOOKUP(F9968,Table!$A$2:$C$121,3,0)</f>
        <v>6</v>
      </c>
      <c r="J9968" s="17" t="s">
        <v>11363</v>
      </c>
      <c r="K9968" s="25" t="str">
        <f>LEFT(J9968,MIN(FIND({0,1,2,3,4,5,6,7,8,9},ASC(J9968)&amp;1234567890))-1)</f>
        <v>Th</v>
      </c>
      <c r="L9968" s="25">
        <f t="shared" si="311"/>
        <v>1</v>
      </c>
      <c r="M9968" s="25">
        <f>VLOOKUP(K9968,Table!$A$2:$C$121,2,0)</f>
        <v>3</v>
      </c>
      <c r="N9968" s="26">
        <f>VLOOKUP(K9968,Table!$A$2:$C$121,3,0)</f>
        <v>7</v>
      </c>
      <c r="O9968" s="13" t="str">
        <f>VLOOKUP(A9968,Table!$U$1:$V$230,2,0)</f>
        <v>Cubic</v>
      </c>
      <c r="P9968" s="1"/>
    </row>
    <row r="9969" spans="1:16">
      <c r="A9969" s="12">
        <v>225</v>
      </c>
      <c r="B9969" s="12">
        <v>108757</v>
      </c>
      <c r="C9969" s="12" t="s">
        <v>9818</v>
      </c>
      <c r="D9969" s="12" t="s">
        <v>10584</v>
      </c>
      <c r="E9969" s="17" t="s">
        <v>14624</v>
      </c>
      <c r="F9969" s="25" t="str">
        <f>LEFT(E9969,MIN(FIND({0,1,2,3,4,5,6,7,8,9},ASC(E9969)&amp;1234567890))-1)</f>
        <v>Th</v>
      </c>
      <c r="G9969" s="25">
        <f t="shared" si="310"/>
        <v>0.86</v>
      </c>
      <c r="H9969" s="25">
        <f>VLOOKUP(F9969,Table!$A$2:$C$121,2,0)</f>
        <v>3</v>
      </c>
      <c r="I9969" s="26">
        <f>VLOOKUP(F9969,Table!$A$2:$C$121,3,0)</f>
        <v>7</v>
      </c>
      <c r="J9969" s="17" t="s">
        <v>13965</v>
      </c>
      <c r="K9969" s="25" t="str">
        <f>LEFT(J9969,MIN(FIND({0,1,2,3,4,5,6,7,8,9},ASC(J9969)&amp;1234567890))-1)</f>
        <v>Zr</v>
      </c>
      <c r="L9969" s="25">
        <f t="shared" si="311"/>
        <v>0.14000000000000001</v>
      </c>
      <c r="M9969" s="25">
        <f>VLOOKUP(K9969,Table!$A$2:$C$121,2,0)</f>
        <v>4</v>
      </c>
      <c r="N9969" s="26">
        <f>VLOOKUP(K9969,Table!$A$2:$C$121,3,0)</f>
        <v>5</v>
      </c>
      <c r="O9969" s="13" t="str">
        <f>VLOOKUP(A9969,Table!$U$1:$V$230,2,0)</f>
        <v>Cubic</v>
      </c>
      <c r="P9969" s="1"/>
    </row>
    <row r="9970" spans="1:16">
      <c r="A9970" s="12">
        <v>225</v>
      </c>
      <c r="B9970" s="12">
        <v>108775</v>
      </c>
      <c r="C9970" s="12" t="s">
        <v>9818</v>
      </c>
      <c r="D9970" s="12" t="s">
        <v>10585</v>
      </c>
      <c r="E9970" s="17" t="s">
        <v>11351</v>
      </c>
      <c r="F9970" s="25" t="str">
        <f>LEFT(E9970,MIN(FIND({0,1,2,3,4,5,6,7,8,9},ASC(E9970)&amp;1234567890))-1)</f>
        <v>Cu</v>
      </c>
      <c r="G9970" s="25">
        <f t="shared" si="310"/>
        <v>1</v>
      </c>
      <c r="H9970" s="25">
        <f>VLOOKUP(F9970,Table!$A$2:$C$121,2,0)</f>
        <v>11</v>
      </c>
      <c r="I9970" s="26">
        <f>VLOOKUP(F9970,Table!$A$2:$C$121,3,0)</f>
        <v>4</v>
      </c>
      <c r="J9970" s="17" t="s">
        <v>11868</v>
      </c>
      <c r="K9970" s="25" t="str">
        <f>LEFT(J9970,MIN(FIND({0,1,2,3,4,5,6,7,8,9},ASC(J9970)&amp;1234567890))-1)</f>
        <v>Pt</v>
      </c>
      <c r="L9970" s="25">
        <f t="shared" si="311"/>
        <v>7</v>
      </c>
      <c r="M9970" s="25">
        <f>VLOOKUP(K9970,Table!$A$2:$C$121,2,0)</f>
        <v>10</v>
      </c>
      <c r="N9970" s="26">
        <f>VLOOKUP(K9970,Table!$A$2:$C$121,3,0)</f>
        <v>6</v>
      </c>
      <c r="O9970" s="13" t="str">
        <f>VLOOKUP(A9970,Table!$U$1:$V$230,2,0)</f>
        <v>Cubic</v>
      </c>
      <c r="P9970" s="1"/>
    </row>
    <row r="9971" spans="1:16">
      <c r="A9971" s="12">
        <v>225</v>
      </c>
      <c r="B9971" s="12">
        <v>108858</v>
      </c>
      <c r="C9971" s="12" t="s">
        <v>9818</v>
      </c>
      <c r="D9971" s="12" t="s">
        <v>10586</v>
      </c>
      <c r="E9971" s="17" t="s">
        <v>343</v>
      </c>
      <c r="F9971" s="25" t="str">
        <f>LEFT(E9971,MIN(FIND({0,1,2,3,4,5,6,7,8,9},ASC(E9971)&amp;1234567890))-1)</f>
        <v>U</v>
      </c>
      <c r="G9971" s="25">
        <f t="shared" si="310"/>
        <v>1</v>
      </c>
      <c r="H9971" s="25">
        <f>VLOOKUP(F9971,Table!$A$2:$C$121,2,0)</f>
        <v>3</v>
      </c>
      <c r="I9971" s="26">
        <f>VLOOKUP(F9971,Table!$A$2:$C$121,3,0)</f>
        <v>7</v>
      </c>
      <c r="J9971" s="17" t="s">
        <v>14625</v>
      </c>
      <c r="K9971" s="25" t="str">
        <f>LEFT(J9971,MIN(FIND({0,1,2,3,4,5,6,7,8,9},ASC(J9971)&amp;1234567890))-1)</f>
        <v>O</v>
      </c>
      <c r="L9971" s="25">
        <f t="shared" si="311"/>
        <v>2.06</v>
      </c>
      <c r="M9971" s="25">
        <f>VLOOKUP(K9971,Table!$A$2:$C$121,2,0)</f>
        <v>16</v>
      </c>
      <c r="N9971" s="26">
        <f>VLOOKUP(K9971,Table!$A$2:$C$121,3,0)</f>
        <v>2</v>
      </c>
      <c r="O9971" s="13" t="str">
        <f>VLOOKUP(A9971,Table!$U$1:$V$230,2,0)</f>
        <v>Cubic</v>
      </c>
      <c r="P9971" s="1"/>
    </row>
    <row r="9972" spans="1:16">
      <c r="A9972" s="12">
        <v>225</v>
      </c>
      <c r="B9972" s="12">
        <v>108881</v>
      </c>
      <c r="C9972" s="12" t="s">
        <v>9818</v>
      </c>
      <c r="D9972" s="12" t="s">
        <v>10587</v>
      </c>
      <c r="E9972" s="17" t="s">
        <v>343</v>
      </c>
      <c r="F9972" s="25" t="str">
        <f>LEFT(E9972,MIN(FIND({0,1,2,3,4,5,6,7,8,9},ASC(E9972)&amp;1234567890))-1)</f>
        <v>U</v>
      </c>
      <c r="G9972" s="25">
        <f t="shared" si="310"/>
        <v>1</v>
      </c>
      <c r="H9972" s="25">
        <f>VLOOKUP(F9972,Table!$A$2:$C$121,2,0)</f>
        <v>3</v>
      </c>
      <c r="I9972" s="26">
        <f>VLOOKUP(F9972,Table!$A$2:$C$121,3,0)</f>
        <v>7</v>
      </c>
      <c r="J9972" s="17" t="s">
        <v>14626</v>
      </c>
      <c r="K9972" s="25" t="str">
        <f>LEFT(J9972,MIN(FIND({0,1,2,3,4,5,6,7,8,9},ASC(J9972)&amp;1234567890))-1)</f>
        <v>O</v>
      </c>
      <c r="L9972" s="25">
        <f t="shared" si="311"/>
        <v>2.11</v>
      </c>
      <c r="M9972" s="25">
        <f>VLOOKUP(K9972,Table!$A$2:$C$121,2,0)</f>
        <v>16</v>
      </c>
      <c r="N9972" s="26">
        <f>VLOOKUP(K9972,Table!$A$2:$C$121,3,0)</f>
        <v>2</v>
      </c>
      <c r="O9972" s="13" t="str">
        <f>VLOOKUP(A9972,Table!$U$1:$V$230,2,0)</f>
        <v>Cubic</v>
      </c>
      <c r="P9972" s="1"/>
    </row>
    <row r="9973" spans="1:16">
      <c r="A9973" s="12">
        <v>225</v>
      </c>
      <c r="B9973" s="12">
        <v>109147</v>
      </c>
      <c r="C9973" s="12" t="s">
        <v>9818</v>
      </c>
      <c r="D9973" s="12" t="s">
        <v>5886</v>
      </c>
      <c r="E9973" s="17" t="s">
        <v>11937</v>
      </c>
      <c r="F9973" s="25" t="str">
        <f>LEFT(E9973,MIN(FIND({0,1,2,3,4,5,6,7,8,9},ASC(E9973)&amp;1234567890))-1)</f>
        <v>Pu</v>
      </c>
      <c r="G9973" s="25">
        <f t="shared" si="310"/>
        <v>2</v>
      </c>
      <c r="H9973" s="25">
        <f>VLOOKUP(F9973,Table!$A$2:$C$121,2,0)</f>
        <v>3</v>
      </c>
      <c r="I9973" s="26">
        <f>VLOOKUP(F9973,Table!$A$2:$C$121,3,0)</f>
        <v>7</v>
      </c>
      <c r="J9973" s="17" t="s">
        <v>59</v>
      </c>
      <c r="K9973" s="25" t="str">
        <f>LEFT(J9973,MIN(FIND({0,1,2,3,4,5,6,7,8,9},ASC(J9973)&amp;1234567890))-1)</f>
        <v>O</v>
      </c>
      <c r="L9973" s="25">
        <f t="shared" si="311"/>
        <v>3</v>
      </c>
      <c r="M9973" s="25">
        <f>VLOOKUP(K9973,Table!$A$2:$C$121,2,0)</f>
        <v>16</v>
      </c>
      <c r="N9973" s="26">
        <f>VLOOKUP(K9973,Table!$A$2:$C$121,3,0)</f>
        <v>2</v>
      </c>
      <c r="O9973" s="13" t="str">
        <f>VLOOKUP(A9973,Table!$U$1:$V$230,2,0)</f>
        <v>Cubic</v>
      </c>
      <c r="P9973" s="1"/>
    </row>
    <row r="9974" spans="1:16">
      <c r="A9974" s="12">
        <v>225</v>
      </c>
      <c r="B9974" s="12">
        <v>109225</v>
      </c>
      <c r="C9974" s="12" t="s">
        <v>9818</v>
      </c>
      <c r="D9974" s="12" t="s">
        <v>10588</v>
      </c>
      <c r="E9974" s="17" t="s">
        <v>12796</v>
      </c>
      <c r="F9974" s="25" t="str">
        <f>LEFT(E9974,MIN(FIND({0,1,2,3,4,5,6,7,8,9},ASC(E9974)&amp;1234567890))-1)</f>
        <v>Mg</v>
      </c>
      <c r="G9974" s="25">
        <f t="shared" si="310"/>
        <v>23</v>
      </c>
      <c r="H9974" s="25">
        <f>VLOOKUP(F9974,Table!$A$2:$C$121,2,0)</f>
        <v>2</v>
      </c>
      <c r="I9974" s="26">
        <f>VLOOKUP(F9974,Table!$A$2:$C$121,3,0)</f>
        <v>3</v>
      </c>
      <c r="J9974" s="17" t="s">
        <v>13764</v>
      </c>
      <c r="K9974" s="25" t="str">
        <f>LEFT(J9974,MIN(FIND({0,1,2,3,4,5,6,7,8,9},ASC(J9974)&amp;1234567890))-1)</f>
        <v>Ba</v>
      </c>
      <c r="L9974" s="25">
        <f t="shared" si="311"/>
        <v>6</v>
      </c>
      <c r="M9974" s="25">
        <f>VLOOKUP(K9974,Table!$A$2:$C$121,2,0)</f>
        <v>2</v>
      </c>
      <c r="N9974" s="26">
        <f>VLOOKUP(K9974,Table!$A$2:$C$121,3,0)</f>
        <v>6</v>
      </c>
      <c r="O9974" s="13" t="str">
        <f>VLOOKUP(A9974,Table!$U$1:$V$230,2,0)</f>
        <v>Cubic</v>
      </c>
      <c r="P9974" s="1"/>
    </row>
    <row r="9975" spans="1:16">
      <c r="A9975" s="12">
        <v>225</v>
      </c>
      <c r="B9975" s="12">
        <v>109296</v>
      </c>
      <c r="C9975" s="12" t="s">
        <v>9818</v>
      </c>
      <c r="D9975" s="12" t="s">
        <v>10589</v>
      </c>
      <c r="E9975" s="17" t="s">
        <v>11390</v>
      </c>
      <c r="F9975" s="25" t="str">
        <f>LEFT(E9975,MIN(FIND({0,1,2,3,4,5,6,7,8,9},ASC(E9975)&amp;1234567890))-1)</f>
        <v>Cr</v>
      </c>
      <c r="G9975" s="25">
        <f t="shared" si="310"/>
        <v>1</v>
      </c>
      <c r="H9975" s="25">
        <f>VLOOKUP(F9975,Table!$A$2:$C$121,2,0)</f>
        <v>6</v>
      </c>
      <c r="I9975" s="26">
        <f>VLOOKUP(F9975,Table!$A$2:$C$121,3,0)</f>
        <v>4</v>
      </c>
      <c r="J9975" s="17" t="s">
        <v>371</v>
      </c>
      <c r="K9975" s="25" t="str">
        <f>LEFT(J9975,MIN(FIND({0,1,2,3,4,5,6,7,8,9},ASC(J9975)&amp;1234567890))-1)</f>
        <v>O</v>
      </c>
      <c r="L9975" s="25">
        <f t="shared" si="311"/>
        <v>1</v>
      </c>
      <c r="M9975" s="25">
        <f>VLOOKUP(K9975,Table!$A$2:$C$121,2,0)</f>
        <v>16</v>
      </c>
      <c r="N9975" s="26">
        <f>VLOOKUP(K9975,Table!$A$2:$C$121,3,0)</f>
        <v>2</v>
      </c>
      <c r="O9975" s="13" t="str">
        <f>VLOOKUP(A9975,Table!$U$1:$V$230,2,0)</f>
        <v>Cubic</v>
      </c>
      <c r="P9975" s="1"/>
    </row>
    <row r="9976" spans="1:16">
      <c r="A9976" s="12">
        <v>225</v>
      </c>
      <c r="B9976" s="12">
        <v>109362</v>
      </c>
      <c r="C9976" s="12" t="s">
        <v>9818</v>
      </c>
      <c r="D9976" s="12" t="s">
        <v>10590</v>
      </c>
      <c r="E9976" s="17" t="s">
        <v>69</v>
      </c>
      <c r="F9976" s="25" t="str">
        <f>LEFT(E9976,MIN(FIND({0,1,2,3,4,5,6,7,8,9},ASC(E9976)&amp;1234567890))-1)</f>
        <v>Mg</v>
      </c>
      <c r="G9976" s="25">
        <f t="shared" si="310"/>
        <v>1</v>
      </c>
      <c r="H9976" s="25">
        <f>VLOOKUP(F9976,Table!$A$2:$C$121,2,0)</f>
        <v>2</v>
      </c>
      <c r="I9976" s="26">
        <f>VLOOKUP(F9976,Table!$A$2:$C$121,3,0)</f>
        <v>3</v>
      </c>
      <c r="J9976" s="17" t="s">
        <v>11937</v>
      </c>
      <c r="K9976" s="25" t="str">
        <f>LEFT(J9976,MIN(FIND({0,1,2,3,4,5,6,7,8,9},ASC(J9976)&amp;1234567890))-1)</f>
        <v>Pu</v>
      </c>
      <c r="L9976" s="25">
        <f t="shared" si="311"/>
        <v>2</v>
      </c>
      <c r="M9976" s="25">
        <f>VLOOKUP(K9976,Table!$A$2:$C$121,2,0)</f>
        <v>3</v>
      </c>
      <c r="N9976" s="26">
        <f>VLOOKUP(K9976,Table!$A$2:$C$121,3,0)</f>
        <v>7</v>
      </c>
      <c r="O9976" s="13" t="str">
        <f>VLOOKUP(A9976,Table!$U$1:$V$230,2,0)</f>
        <v>Cubic</v>
      </c>
      <c r="P9976" s="1"/>
    </row>
    <row r="9977" spans="1:16">
      <c r="A9977" s="12">
        <v>225</v>
      </c>
      <c r="B9977" s="12">
        <v>109481</v>
      </c>
      <c r="C9977" s="12" t="s">
        <v>9818</v>
      </c>
      <c r="D9977" s="12" t="s">
        <v>1058</v>
      </c>
      <c r="E9977" s="17" t="s">
        <v>11329</v>
      </c>
      <c r="F9977" s="25" t="str">
        <f>LEFT(E9977,MIN(FIND({0,1,2,3,4,5,6,7,8,9},ASC(E9977)&amp;1234567890))-1)</f>
        <v>Y</v>
      </c>
      <c r="G9977" s="25">
        <f t="shared" si="310"/>
        <v>2</v>
      </c>
      <c r="H9977" s="25">
        <f>VLOOKUP(F9977,Table!$A$2:$C$121,2,0)</f>
        <v>3</v>
      </c>
      <c r="I9977" s="26">
        <f>VLOOKUP(F9977,Table!$A$2:$C$121,3,0)</f>
        <v>5</v>
      </c>
      <c r="J9977" s="17" t="s">
        <v>59</v>
      </c>
      <c r="K9977" s="25" t="str">
        <f>LEFT(J9977,MIN(FIND({0,1,2,3,4,5,6,7,8,9},ASC(J9977)&amp;1234567890))-1)</f>
        <v>O</v>
      </c>
      <c r="L9977" s="25">
        <f t="shared" si="311"/>
        <v>3</v>
      </c>
      <c r="M9977" s="25">
        <f>VLOOKUP(K9977,Table!$A$2:$C$121,2,0)</f>
        <v>16</v>
      </c>
      <c r="N9977" s="26">
        <f>VLOOKUP(K9977,Table!$A$2:$C$121,3,0)</f>
        <v>2</v>
      </c>
      <c r="O9977" s="13" t="str">
        <f>VLOOKUP(A9977,Table!$U$1:$V$230,2,0)</f>
        <v>Cubic</v>
      </c>
      <c r="P9977" s="1"/>
    </row>
    <row r="9978" spans="1:16">
      <c r="A9978" s="12">
        <v>225</v>
      </c>
      <c r="B9978" s="12">
        <v>54311</v>
      </c>
      <c r="C9978" s="12" t="s">
        <v>9818</v>
      </c>
      <c r="D9978" s="12" t="s">
        <v>2241</v>
      </c>
      <c r="E9978" s="17" t="s">
        <v>11690</v>
      </c>
      <c r="F9978" s="25" t="str">
        <f>LEFT(E9978,MIN(FIND({0,1,2,3,4,5,6,7,8,9},ASC(E9978)&amp;1234567890))-1)</f>
        <v>Rb</v>
      </c>
      <c r="G9978" s="25">
        <f t="shared" si="310"/>
        <v>3</v>
      </c>
      <c r="H9978" s="25">
        <f>VLOOKUP(F9978,Table!$A$2:$C$121,2,0)</f>
        <v>1</v>
      </c>
      <c r="I9978" s="26">
        <f>VLOOKUP(F9978,Table!$A$2:$C$121,3,0)</f>
        <v>5</v>
      </c>
      <c r="J9978" s="17" t="s">
        <v>11678</v>
      </c>
      <c r="K9978" s="25" t="str">
        <f>LEFT(J9978,MIN(FIND({0,1,2,3,4,5,6,7,8,9},ASC(J9978)&amp;1234567890))-1)</f>
        <v>P</v>
      </c>
      <c r="L9978" s="25">
        <f t="shared" si="311"/>
        <v>11</v>
      </c>
      <c r="M9978" s="25">
        <f>VLOOKUP(K9978,Table!$A$2:$C$121,2,0)</f>
        <v>15</v>
      </c>
      <c r="N9978" s="26">
        <f>VLOOKUP(K9978,Table!$A$2:$C$121,3,0)</f>
        <v>3</v>
      </c>
      <c r="O9978" s="13" t="str">
        <f>VLOOKUP(A9978,Table!$U$1:$V$230,2,0)</f>
        <v>Cubic</v>
      </c>
      <c r="P9978" s="1"/>
    </row>
    <row r="9979" spans="1:16">
      <c r="A9979" s="12">
        <v>225</v>
      </c>
      <c r="B9979" s="12">
        <v>54334</v>
      </c>
      <c r="C9979" s="12" t="s">
        <v>9818</v>
      </c>
      <c r="D9979" s="12" t="s">
        <v>10591</v>
      </c>
      <c r="E9979" s="17" t="s">
        <v>14627</v>
      </c>
      <c r="F9979" s="25" t="str">
        <f>LEFT(E9979,MIN(FIND({0,1,2,3,4,5,6,7,8,9},ASC(E9979)&amp;1234567890))-1)</f>
        <v>Pd</v>
      </c>
      <c r="G9979" s="25">
        <f t="shared" si="310"/>
        <v>3.52</v>
      </c>
      <c r="H9979" s="25">
        <f>VLOOKUP(F9979,Table!$A$2:$C$121,2,0)</f>
        <v>10</v>
      </c>
      <c r="I9979" s="26">
        <f>VLOOKUP(F9979,Table!$A$2:$C$121,3,0)</f>
        <v>5</v>
      </c>
      <c r="J9979" s="17" t="s">
        <v>14628</v>
      </c>
      <c r="K9979" s="25" t="str">
        <f>LEFT(J9979,MIN(FIND({0,1,2,3,4,5,6,7,8,9},ASC(J9979)&amp;1234567890))-1)</f>
        <v>Tb</v>
      </c>
      <c r="L9979" s="25">
        <f t="shared" si="311"/>
        <v>0.48</v>
      </c>
      <c r="M9979" s="25">
        <f>VLOOKUP(K9979,Table!$A$2:$C$121,2,0)</f>
        <v>3</v>
      </c>
      <c r="N9979" s="26">
        <f>VLOOKUP(K9979,Table!$A$2:$C$121,3,0)</f>
        <v>6</v>
      </c>
      <c r="O9979" s="13" t="str">
        <f>VLOOKUP(A9979,Table!$U$1:$V$230,2,0)</f>
        <v>Cubic</v>
      </c>
      <c r="P9979" s="1"/>
    </row>
    <row r="9980" spans="1:16">
      <c r="A9980" s="12">
        <v>225</v>
      </c>
      <c r="B9980" s="12">
        <v>54395</v>
      </c>
      <c r="C9980" s="12" t="s">
        <v>9818</v>
      </c>
      <c r="D9980" s="12" t="s">
        <v>10592</v>
      </c>
      <c r="E9980" s="17" t="s">
        <v>14629</v>
      </c>
      <c r="F9980" s="25" t="str">
        <f>LEFT(E9980,MIN(FIND({0,1,2,3,4,5,6,7,8,9},ASC(E9980)&amp;1234567890))-1)</f>
        <v>Li</v>
      </c>
      <c r="G9980" s="25">
        <f t="shared" si="310"/>
        <v>0.99</v>
      </c>
      <c r="H9980" s="25">
        <f>VLOOKUP(F9980,Table!$A$2:$C$121,2,0)</f>
        <v>1</v>
      </c>
      <c r="I9980" s="26">
        <f>VLOOKUP(F9980,Table!$A$2:$C$121,3,0)</f>
        <v>2</v>
      </c>
      <c r="J9980" s="17" t="s">
        <v>379</v>
      </c>
      <c r="K9980" s="25" t="str">
        <f>LEFT(J9980,MIN(FIND({0,1,2,3,4,5,6,7,8,9},ASC(J9980)&amp;1234567890))-1)</f>
        <v>S</v>
      </c>
      <c r="L9980" s="25">
        <f t="shared" si="311"/>
        <v>1</v>
      </c>
      <c r="M9980" s="25">
        <f>VLOOKUP(K9980,Table!$A$2:$C$121,2,0)</f>
        <v>16</v>
      </c>
      <c r="N9980" s="26">
        <f>VLOOKUP(K9980,Table!$A$2:$C$121,3,0)</f>
        <v>3</v>
      </c>
      <c r="O9980" s="13" t="str">
        <f>VLOOKUP(A9980,Table!$U$1:$V$230,2,0)</f>
        <v>Cubic</v>
      </c>
      <c r="P9980" s="1"/>
    </row>
    <row r="9981" spans="1:16">
      <c r="A9981" s="12">
        <v>225</v>
      </c>
      <c r="B9981" s="12">
        <v>54915</v>
      </c>
      <c r="C9981" s="12" t="s">
        <v>9818</v>
      </c>
      <c r="D9981" s="12" t="s">
        <v>10593</v>
      </c>
      <c r="E9981" s="17" t="s">
        <v>14630</v>
      </c>
      <c r="F9981" s="25" t="str">
        <f>LEFT(E9981,MIN(FIND({0,1,2,3,4,5,6,7,8,9},ASC(E9981)&amp;1234567890))-1)</f>
        <v>Cu</v>
      </c>
      <c r="G9981" s="25">
        <f t="shared" si="310"/>
        <v>1.75</v>
      </c>
      <c r="H9981" s="25">
        <f>VLOOKUP(F9981,Table!$A$2:$C$121,2,0)</f>
        <v>11</v>
      </c>
      <c r="I9981" s="26">
        <f>VLOOKUP(F9981,Table!$A$2:$C$121,3,0)</f>
        <v>4</v>
      </c>
      <c r="J9981" s="17" t="s">
        <v>47</v>
      </c>
      <c r="K9981" s="25" t="str">
        <f>LEFT(J9981,MIN(FIND({0,1,2,3,4,5,6,7,8,9},ASC(J9981)&amp;1234567890))-1)</f>
        <v>Se</v>
      </c>
      <c r="L9981" s="25">
        <f t="shared" si="311"/>
        <v>1</v>
      </c>
      <c r="M9981" s="25">
        <f>VLOOKUP(K9981,Table!$A$2:$C$121,2,0)</f>
        <v>16</v>
      </c>
      <c r="N9981" s="26">
        <f>VLOOKUP(K9981,Table!$A$2:$C$121,3,0)</f>
        <v>4</v>
      </c>
      <c r="O9981" s="13" t="str">
        <f>VLOOKUP(A9981,Table!$U$1:$V$230,2,0)</f>
        <v>Cubic</v>
      </c>
      <c r="P9981" s="1"/>
    </row>
    <row r="9982" spans="1:16">
      <c r="A9982" s="12">
        <v>225</v>
      </c>
      <c r="B9982" s="12">
        <v>150760</v>
      </c>
      <c r="C9982" s="12" t="s">
        <v>9818</v>
      </c>
      <c r="D9982" s="12" t="s">
        <v>10594</v>
      </c>
      <c r="E9982" s="17" t="s">
        <v>14631</v>
      </c>
      <c r="F9982" s="25" t="str">
        <f>LEFT(E9982,MIN(FIND({0,1,2,3,4,5,6,7,8,9},ASC(E9982)&amp;1234567890))-1)</f>
        <v>Cu</v>
      </c>
      <c r="G9982" s="25">
        <f t="shared" si="310"/>
        <v>1.83</v>
      </c>
      <c r="H9982" s="25">
        <f>VLOOKUP(F9982,Table!$A$2:$C$121,2,0)</f>
        <v>11</v>
      </c>
      <c r="I9982" s="26">
        <f>VLOOKUP(F9982,Table!$A$2:$C$121,3,0)</f>
        <v>4</v>
      </c>
      <c r="J9982" s="17" t="s">
        <v>47</v>
      </c>
      <c r="K9982" s="25" t="str">
        <f>LEFT(J9982,MIN(FIND({0,1,2,3,4,5,6,7,8,9},ASC(J9982)&amp;1234567890))-1)</f>
        <v>Se</v>
      </c>
      <c r="L9982" s="25">
        <f t="shared" si="311"/>
        <v>1</v>
      </c>
      <c r="M9982" s="25">
        <f>VLOOKUP(K9982,Table!$A$2:$C$121,2,0)</f>
        <v>16</v>
      </c>
      <c r="N9982" s="26">
        <f>VLOOKUP(K9982,Table!$A$2:$C$121,3,0)</f>
        <v>4</v>
      </c>
      <c r="O9982" s="13" t="str">
        <f>VLOOKUP(A9982,Table!$U$1:$V$230,2,0)</f>
        <v>Cubic</v>
      </c>
      <c r="P9982" s="1"/>
    </row>
    <row r="9983" spans="1:16">
      <c r="A9983" s="12">
        <v>225</v>
      </c>
      <c r="B9983" s="12">
        <v>150823</v>
      </c>
      <c r="C9983" s="12" t="s">
        <v>9818</v>
      </c>
      <c r="D9983" s="12" t="s">
        <v>10595</v>
      </c>
      <c r="E9983" s="17" t="s">
        <v>543</v>
      </c>
      <c r="F9983" s="25" t="str">
        <f>LEFT(E9983,MIN(FIND({0,1,2,3,4,5,6,7,8,9},ASC(E9983)&amp;1234567890))-1)</f>
        <v>Cu</v>
      </c>
      <c r="G9983" s="25">
        <f t="shared" si="310"/>
        <v>3</v>
      </c>
      <c r="H9983" s="25">
        <f>VLOOKUP(F9983,Table!$A$2:$C$121,2,0)</f>
        <v>11</v>
      </c>
      <c r="I9983" s="26">
        <f>VLOOKUP(F9983,Table!$A$2:$C$121,3,0)</f>
        <v>4</v>
      </c>
      <c r="J9983" s="17" t="s">
        <v>11352</v>
      </c>
      <c r="K9983" s="25" t="str">
        <f>LEFT(J9983,MIN(FIND({0,1,2,3,4,5,6,7,8,9},ASC(J9983)&amp;1234567890))-1)</f>
        <v>Al</v>
      </c>
      <c r="L9983" s="25">
        <f t="shared" si="311"/>
        <v>1</v>
      </c>
      <c r="M9983" s="25">
        <f>VLOOKUP(K9983,Table!$A$2:$C$121,2,0)</f>
        <v>13</v>
      </c>
      <c r="N9983" s="26">
        <f>VLOOKUP(K9983,Table!$A$2:$C$121,3,0)</f>
        <v>3</v>
      </c>
      <c r="O9983" s="13" t="str">
        <f>VLOOKUP(A9983,Table!$U$1:$V$230,2,0)</f>
        <v>Cubic</v>
      </c>
      <c r="P9983" s="1"/>
    </row>
    <row r="9984" spans="1:16">
      <c r="A9984" s="12">
        <v>225</v>
      </c>
      <c r="B9984" s="12">
        <v>150879</v>
      </c>
      <c r="C9984" s="12" t="s">
        <v>9818</v>
      </c>
      <c r="D9984" s="12" t="s">
        <v>10596</v>
      </c>
      <c r="E9984" s="17" t="s">
        <v>11336</v>
      </c>
      <c r="F9984" s="25" t="str">
        <f>LEFT(E9984,MIN(FIND({0,1,2,3,4,5,6,7,8,9},ASC(E9984)&amp;1234567890))-1)</f>
        <v>Y</v>
      </c>
      <c r="G9984" s="25">
        <f t="shared" si="310"/>
        <v>1</v>
      </c>
      <c r="H9984" s="25">
        <f>VLOOKUP(F9984,Table!$A$2:$C$121,2,0)</f>
        <v>3</v>
      </c>
      <c r="I9984" s="26">
        <f>VLOOKUP(F9984,Table!$A$2:$C$121,3,0)</f>
        <v>5</v>
      </c>
      <c r="J9984" s="17" t="s">
        <v>14632</v>
      </c>
      <c r="K9984" s="25" t="str">
        <f>LEFT(J9984,MIN(FIND({0,1,2,3,4,5,6,7,8,9},ASC(J9984)&amp;1234567890))-1)</f>
        <v>D</v>
      </c>
      <c r="L9984" s="25">
        <f t="shared" si="311"/>
        <v>1.96</v>
      </c>
      <c r="M9984" s="25">
        <f>VLOOKUP(K9984,Table!$A$2:$C$121,2,0)</f>
        <v>1</v>
      </c>
      <c r="N9984" s="26">
        <f>VLOOKUP(K9984,Table!$A$2:$C$121,3,0)</f>
        <v>1</v>
      </c>
      <c r="O9984" s="13" t="str">
        <f>VLOOKUP(A9984,Table!$U$1:$V$230,2,0)</f>
        <v>Cubic</v>
      </c>
      <c r="P9984" s="1"/>
    </row>
    <row r="9985" spans="1:16">
      <c r="A9985" s="12">
        <v>225</v>
      </c>
      <c r="B9985" s="12">
        <v>150881</v>
      </c>
      <c r="C9985" s="12" t="s">
        <v>9818</v>
      </c>
      <c r="D9985" s="12" t="s">
        <v>10597</v>
      </c>
      <c r="E9985" s="17" t="s">
        <v>11336</v>
      </c>
      <c r="F9985" s="25" t="str">
        <f>LEFT(E9985,MIN(FIND({0,1,2,3,4,5,6,7,8,9},ASC(E9985)&amp;1234567890))-1)</f>
        <v>Y</v>
      </c>
      <c r="G9985" s="25">
        <f t="shared" si="310"/>
        <v>1</v>
      </c>
      <c r="H9985" s="25">
        <f>VLOOKUP(F9985,Table!$A$2:$C$121,2,0)</f>
        <v>3</v>
      </c>
      <c r="I9985" s="26">
        <f>VLOOKUP(F9985,Table!$A$2:$C$121,3,0)</f>
        <v>5</v>
      </c>
      <c r="J9985" s="17" t="s">
        <v>12262</v>
      </c>
      <c r="K9985" s="25" t="str">
        <f>LEFT(J9985,MIN(FIND({0,1,2,3,4,5,6,7,8,9},ASC(J9985)&amp;1234567890))-1)</f>
        <v>H</v>
      </c>
      <c r="L9985" s="25">
        <f t="shared" si="311"/>
        <v>1.98</v>
      </c>
      <c r="M9985" s="25">
        <f>VLOOKUP(K9985,Table!$A$2:$C$121,2,0)</f>
        <v>1</v>
      </c>
      <c r="N9985" s="26">
        <f>VLOOKUP(K9985,Table!$A$2:$C$121,3,0)</f>
        <v>1</v>
      </c>
      <c r="O9985" s="13" t="str">
        <f>VLOOKUP(A9985,Table!$U$1:$V$230,2,0)</f>
        <v>Cubic</v>
      </c>
      <c r="P9985" s="1"/>
    </row>
    <row r="9986" spans="1:16">
      <c r="A9986" s="12">
        <v>225</v>
      </c>
      <c r="B9986" s="12">
        <v>150955</v>
      </c>
      <c r="C9986" s="12" t="s">
        <v>9818</v>
      </c>
      <c r="D9986" s="12" t="s">
        <v>10598</v>
      </c>
      <c r="E9986" s="17" t="s">
        <v>586</v>
      </c>
      <c r="F9986" s="25" t="str">
        <f>LEFT(E9986,MIN(FIND({0,1,2,3,4,5,6,7,8,9},ASC(E9986)&amp;1234567890))-1)</f>
        <v>Pb</v>
      </c>
      <c r="G9986" s="25">
        <f t="shared" ref="G9986:G10049" si="312">IF(SUBSTITUTE(E9986,F9986,"")="",1,SUBSTITUTE(E9986,F9986,""))*1</f>
        <v>1</v>
      </c>
      <c r="H9986" s="25">
        <f>VLOOKUP(F9986,Table!$A$2:$C$121,2,0)</f>
        <v>14</v>
      </c>
      <c r="I9986" s="26">
        <f>VLOOKUP(F9986,Table!$A$2:$C$121,3,0)</f>
        <v>6</v>
      </c>
      <c r="J9986" s="17" t="s">
        <v>11894</v>
      </c>
      <c r="K9986" s="25" t="str">
        <f>LEFT(J9986,MIN(FIND({0,1,2,3,4,5,6,7,8,9},ASC(J9986)&amp;1234567890))-1)</f>
        <v>Mg</v>
      </c>
      <c r="L9986" s="25">
        <f t="shared" ref="L9986:L10049" si="313">IF(SUBSTITUTE(J9986,K9986,"")="",1,SUBSTITUTE(J9986,K9986,""))*1</f>
        <v>2</v>
      </c>
      <c r="M9986" s="25">
        <f>VLOOKUP(K9986,Table!$A$2:$C$121,2,0)</f>
        <v>2</v>
      </c>
      <c r="N9986" s="26">
        <f>VLOOKUP(K9986,Table!$A$2:$C$121,3,0)</f>
        <v>3</v>
      </c>
      <c r="O9986" s="13" t="str">
        <f>VLOOKUP(A9986,Table!$U$1:$V$230,2,0)</f>
        <v>Cubic</v>
      </c>
      <c r="P9986" s="1"/>
    </row>
    <row r="9987" spans="1:16">
      <c r="A9987" s="12">
        <v>225</v>
      </c>
      <c r="B9987" s="12">
        <v>150958</v>
      </c>
      <c r="C9987" s="12" t="s">
        <v>9818</v>
      </c>
      <c r="D9987" s="12" t="s">
        <v>10599</v>
      </c>
      <c r="E9987" s="17" t="s">
        <v>11409</v>
      </c>
      <c r="F9987" s="25" t="str">
        <f>LEFT(E9987,MIN(FIND({0,1,2,3,4,5,6,7,8,9},ASC(E9987)&amp;1234567890))-1)</f>
        <v>Ga</v>
      </c>
      <c r="G9987" s="25">
        <f t="shared" si="312"/>
        <v>2</v>
      </c>
      <c r="H9987" s="25">
        <f>VLOOKUP(F9987,Table!$A$2:$C$121,2,0)</f>
        <v>13</v>
      </c>
      <c r="I9987" s="26">
        <f>VLOOKUP(F9987,Table!$A$2:$C$121,3,0)</f>
        <v>4</v>
      </c>
      <c r="J9987" s="17" t="s">
        <v>427</v>
      </c>
      <c r="K9987" s="25" t="str">
        <f>LEFT(J9987,MIN(FIND({0,1,2,3,4,5,6,7,8,9},ASC(J9987)&amp;1234567890))-1)</f>
        <v>Au</v>
      </c>
      <c r="L9987" s="25">
        <f t="shared" si="313"/>
        <v>1</v>
      </c>
      <c r="M9987" s="25">
        <f>VLOOKUP(K9987,Table!$A$2:$C$121,2,0)</f>
        <v>11</v>
      </c>
      <c r="N9987" s="26">
        <f>VLOOKUP(K9987,Table!$A$2:$C$121,3,0)</f>
        <v>6</v>
      </c>
      <c r="O9987" s="13" t="str">
        <f>VLOOKUP(A9987,Table!$U$1:$V$230,2,0)</f>
        <v>Cubic</v>
      </c>
      <c r="P9987" s="1"/>
    </row>
    <row r="9988" spans="1:16">
      <c r="A9988" s="12">
        <v>225</v>
      </c>
      <c r="B9988" s="12">
        <v>151405</v>
      </c>
      <c r="C9988" s="12" t="s">
        <v>9818</v>
      </c>
      <c r="D9988" s="12" t="s">
        <v>10600</v>
      </c>
      <c r="E9988" s="17" t="s">
        <v>427</v>
      </c>
      <c r="F9988" s="25" t="str">
        <f>LEFT(E9988,MIN(FIND({0,1,2,3,4,5,6,7,8,9},ASC(E9988)&amp;1234567890))-1)</f>
        <v>Au</v>
      </c>
      <c r="G9988" s="25">
        <f t="shared" si="312"/>
        <v>1</v>
      </c>
      <c r="H9988" s="25">
        <f>VLOOKUP(F9988,Table!$A$2:$C$121,2,0)</f>
        <v>11</v>
      </c>
      <c r="I9988" s="26">
        <f>VLOOKUP(F9988,Table!$A$2:$C$121,3,0)</f>
        <v>6</v>
      </c>
      <c r="J9988" s="17" t="s">
        <v>58</v>
      </c>
      <c r="K9988" s="25" t="str">
        <f>LEFT(J9988,MIN(FIND({0,1,2,3,4,5,6,7,8,9},ASC(J9988)&amp;1234567890))-1)</f>
        <v>Al</v>
      </c>
      <c r="L9988" s="25">
        <f t="shared" si="313"/>
        <v>2</v>
      </c>
      <c r="M9988" s="25">
        <f>VLOOKUP(K9988,Table!$A$2:$C$121,2,0)</f>
        <v>13</v>
      </c>
      <c r="N9988" s="26">
        <f>VLOOKUP(K9988,Table!$A$2:$C$121,3,0)</f>
        <v>3</v>
      </c>
      <c r="O9988" s="13" t="str">
        <f>VLOOKUP(A9988,Table!$U$1:$V$230,2,0)</f>
        <v>Cubic</v>
      </c>
      <c r="P9988" s="1"/>
    </row>
    <row r="9989" spans="1:16">
      <c r="A9989" s="12">
        <v>225</v>
      </c>
      <c r="B9989" s="12">
        <v>153054</v>
      </c>
      <c r="C9989" s="12" t="s">
        <v>9818</v>
      </c>
      <c r="D9989" s="12" t="s">
        <v>10601</v>
      </c>
      <c r="E9989" s="17" t="s">
        <v>14633</v>
      </c>
      <c r="F9989" s="25" t="str">
        <f>LEFT(E9989,MIN(FIND({0,1,2,3,4,5,6,7,8,9},ASC(E9989)&amp;1234567890))-1)</f>
        <v>Mg</v>
      </c>
      <c r="G9989" s="25">
        <f t="shared" si="312"/>
        <v>0.25</v>
      </c>
      <c r="H9989" s="25">
        <f>VLOOKUP(F9989,Table!$A$2:$C$121,2,0)</f>
        <v>2</v>
      </c>
      <c r="I9989" s="26">
        <f>VLOOKUP(F9989,Table!$A$2:$C$121,3,0)</f>
        <v>3</v>
      </c>
      <c r="J9989" s="17" t="s">
        <v>12662</v>
      </c>
      <c r="K9989" s="25" t="str">
        <f>LEFT(J9989,MIN(FIND({0,1,2,3,4,5,6,7,8,9},ASC(J9989)&amp;1234567890))-1)</f>
        <v>Pd</v>
      </c>
      <c r="L9989" s="25">
        <f t="shared" si="313"/>
        <v>0.75</v>
      </c>
      <c r="M9989" s="25">
        <f>VLOOKUP(K9989,Table!$A$2:$C$121,2,0)</f>
        <v>10</v>
      </c>
      <c r="N9989" s="26">
        <f>VLOOKUP(K9989,Table!$A$2:$C$121,3,0)</f>
        <v>5</v>
      </c>
      <c r="O9989" s="13" t="str">
        <f>VLOOKUP(A9989,Table!$U$1:$V$230,2,0)</f>
        <v>Cubic</v>
      </c>
      <c r="P9989" s="1"/>
    </row>
    <row r="9990" spans="1:16">
      <c r="A9990" s="12">
        <v>225</v>
      </c>
      <c r="B9990" s="12">
        <v>155605</v>
      </c>
      <c r="C9990" s="12" t="s">
        <v>9818</v>
      </c>
      <c r="D9990" s="12" t="s">
        <v>10602</v>
      </c>
      <c r="E9990" s="17" t="s">
        <v>11331</v>
      </c>
      <c r="F9990" s="25" t="str">
        <f>LEFT(E9990,MIN(FIND({0,1,2,3,4,5,6,7,8,9},ASC(E9990)&amp;1234567890))-1)</f>
        <v>Ce</v>
      </c>
      <c r="G9990" s="25">
        <f t="shared" si="312"/>
        <v>1</v>
      </c>
      <c r="H9990" s="25">
        <f>VLOOKUP(F9990,Table!$A$2:$C$121,2,0)</f>
        <v>3</v>
      </c>
      <c r="I9990" s="26">
        <f>VLOOKUP(F9990,Table!$A$2:$C$121,3,0)</f>
        <v>6</v>
      </c>
      <c r="J9990" s="17" t="s">
        <v>14634</v>
      </c>
      <c r="K9990" s="25" t="str">
        <f>LEFT(J9990,MIN(FIND({0,1,2,3,4,5,6,7,8,9},ASC(J9990)&amp;1234567890))-1)</f>
        <v>O</v>
      </c>
      <c r="L9990" s="25">
        <f t="shared" si="313"/>
        <v>2.024</v>
      </c>
      <c r="M9990" s="25">
        <f>VLOOKUP(K9990,Table!$A$2:$C$121,2,0)</f>
        <v>16</v>
      </c>
      <c r="N9990" s="26">
        <f>VLOOKUP(K9990,Table!$A$2:$C$121,3,0)</f>
        <v>2</v>
      </c>
      <c r="O9990" s="13" t="str">
        <f>VLOOKUP(A9990,Table!$U$1:$V$230,2,0)</f>
        <v>Cubic</v>
      </c>
      <c r="P9990" s="1"/>
    </row>
    <row r="9991" spans="1:16">
      <c r="A9991" s="12">
        <v>225</v>
      </c>
      <c r="B9991" s="12">
        <v>155606</v>
      </c>
      <c r="C9991" s="12" t="s">
        <v>9818</v>
      </c>
      <c r="D9991" s="12" t="s">
        <v>10603</v>
      </c>
      <c r="E9991" s="17" t="s">
        <v>11331</v>
      </c>
      <c r="F9991" s="25" t="str">
        <f>LEFT(E9991,MIN(FIND({0,1,2,3,4,5,6,7,8,9},ASC(E9991)&amp;1234567890))-1)</f>
        <v>Ce</v>
      </c>
      <c r="G9991" s="25">
        <f t="shared" si="312"/>
        <v>1</v>
      </c>
      <c r="H9991" s="25">
        <f>VLOOKUP(F9991,Table!$A$2:$C$121,2,0)</f>
        <v>3</v>
      </c>
      <c r="I9991" s="26">
        <f>VLOOKUP(F9991,Table!$A$2:$C$121,3,0)</f>
        <v>6</v>
      </c>
      <c r="J9991" s="17" t="s">
        <v>14635</v>
      </c>
      <c r="K9991" s="25" t="str">
        <f>LEFT(J9991,MIN(FIND({0,1,2,3,4,5,6,7,8,9},ASC(J9991)&amp;1234567890))-1)</f>
        <v>O</v>
      </c>
      <c r="L9991" s="25">
        <f t="shared" si="313"/>
        <v>1.996</v>
      </c>
      <c r="M9991" s="25">
        <f>VLOOKUP(K9991,Table!$A$2:$C$121,2,0)</f>
        <v>16</v>
      </c>
      <c r="N9991" s="26">
        <f>VLOOKUP(K9991,Table!$A$2:$C$121,3,0)</f>
        <v>2</v>
      </c>
      <c r="O9991" s="13" t="str">
        <f>VLOOKUP(A9991,Table!$U$1:$V$230,2,0)</f>
        <v>Cubic</v>
      </c>
      <c r="P9991" s="1"/>
    </row>
    <row r="9992" spans="1:16">
      <c r="A9992" s="12">
        <v>225</v>
      </c>
      <c r="B9992" s="12">
        <v>156124</v>
      </c>
      <c r="C9992" s="12" t="s">
        <v>9818</v>
      </c>
      <c r="D9992" s="12" t="s">
        <v>10604</v>
      </c>
      <c r="E9992" s="17" t="s">
        <v>14636</v>
      </c>
      <c r="F9992" s="25" t="str">
        <f>LEFT(E9992,MIN(FIND({0,1,2,3,4,5,6,7,8,9},ASC(E9992)&amp;1234567890))-1)</f>
        <v>Pb</v>
      </c>
      <c r="G9992" s="25">
        <f t="shared" si="312"/>
        <v>0.55000000000000004</v>
      </c>
      <c r="H9992" s="25">
        <f>VLOOKUP(F9992,Table!$A$2:$C$121,2,0)</f>
        <v>14</v>
      </c>
      <c r="I9992" s="26">
        <f>VLOOKUP(F9992,Table!$A$2:$C$121,3,0)</f>
        <v>6</v>
      </c>
      <c r="J9992" s="17" t="s">
        <v>14637</v>
      </c>
      <c r="K9992" s="25" t="str">
        <f>LEFT(J9992,MIN(FIND({0,1,2,3,4,5,6,7,8,9},ASC(J9992)&amp;1234567890))-1)</f>
        <v>Te</v>
      </c>
      <c r="L9992" s="25">
        <f t="shared" si="313"/>
        <v>0.45</v>
      </c>
      <c r="M9992" s="25">
        <f>VLOOKUP(K9992,Table!$A$2:$C$121,2,0)</f>
        <v>16</v>
      </c>
      <c r="N9992" s="26">
        <f>VLOOKUP(K9992,Table!$A$2:$C$121,3,0)</f>
        <v>5</v>
      </c>
      <c r="O9992" s="13" t="str">
        <f>VLOOKUP(A9992,Table!$U$1:$V$230,2,0)</f>
        <v>Cubic</v>
      </c>
      <c r="P9992" s="1"/>
    </row>
    <row r="9993" spans="1:16">
      <c r="A9993" s="12">
        <v>225</v>
      </c>
      <c r="B9993" s="12">
        <v>156125</v>
      </c>
      <c r="C9993" s="12" t="s">
        <v>9818</v>
      </c>
      <c r="D9993" s="12" t="s">
        <v>10605</v>
      </c>
      <c r="E9993" s="17" t="s">
        <v>14638</v>
      </c>
      <c r="F9993" s="25" t="str">
        <f>LEFT(E9993,MIN(FIND({0,1,2,3,4,5,6,7,8,9},ASC(E9993)&amp;1234567890))-1)</f>
        <v>Pb</v>
      </c>
      <c r="G9993" s="25">
        <f t="shared" si="312"/>
        <v>0.45</v>
      </c>
      <c r="H9993" s="25">
        <f>VLOOKUP(F9993,Table!$A$2:$C$121,2,0)</f>
        <v>14</v>
      </c>
      <c r="I9993" s="26">
        <f>VLOOKUP(F9993,Table!$A$2:$C$121,3,0)</f>
        <v>6</v>
      </c>
      <c r="J9993" s="17" t="s">
        <v>14639</v>
      </c>
      <c r="K9993" s="25" t="str">
        <f>LEFT(J9993,MIN(FIND({0,1,2,3,4,5,6,7,8,9},ASC(J9993)&amp;1234567890))-1)</f>
        <v>Te</v>
      </c>
      <c r="L9993" s="25">
        <f t="shared" si="313"/>
        <v>0.55000000000000004</v>
      </c>
      <c r="M9993" s="25">
        <f>VLOOKUP(K9993,Table!$A$2:$C$121,2,0)</f>
        <v>16</v>
      </c>
      <c r="N9993" s="26">
        <f>VLOOKUP(K9993,Table!$A$2:$C$121,3,0)</f>
        <v>5</v>
      </c>
      <c r="O9993" s="13" t="str">
        <f>VLOOKUP(A9993,Table!$U$1:$V$230,2,0)</f>
        <v>Cubic</v>
      </c>
      <c r="P9993" s="1"/>
    </row>
    <row r="9994" spans="1:16">
      <c r="A9994" s="12">
        <v>225</v>
      </c>
      <c r="B9994" s="12">
        <v>156423</v>
      </c>
      <c r="C9994" s="12" t="s">
        <v>9818</v>
      </c>
      <c r="D9994" s="12" t="s">
        <v>10606</v>
      </c>
      <c r="E9994" s="17" t="s">
        <v>11456</v>
      </c>
      <c r="F9994" s="25" t="str">
        <f>LEFT(E9994,MIN(FIND({0,1,2,3,4,5,6,7,8,9},ASC(E9994)&amp;1234567890))-1)</f>
        <v>Bi</v>
      </c>
      <c r="G9994" s="25">
        <f t="shared" si="312"/>
        <v>2</v>
      </c>
      <c r="H9994" s="25">
        <f>VLOOKUP(F9994,Table!$A$2:$C$121,2,0)</f>
        <v>15</v>
      </c>
      <c r="I9994" s="26">
        <f>VLOOKUP(F9994,Table!$A$2:$C$121,3,0)</f>
        <v>6</v>
      </c>
      <c r="J9994" s="17" t="s">
        <v>14640</v>
      </c>
      <c r="K9994" s="25" t="str">
        <f>LEFT(J9994,MIN(FIND({0,1,2,3,4,5,6,7,8,9},ASC(J9994)&amp;1234567890))-1)</f>
        <v>O</v>
      </c>
      <c r="L9994" s="25">
        <f t="shared" si="313"/>
        <v>3.96</v>
      </c>
      <c r="M9994" s="25">
        <f>VLOOKUP(K9994,Table!$A$2:$C$121,2,0)</f>
        <v>16</v>
      </c>
      <c r="N9994" s="26">
        <f>VLOOKUP(K9994,Table!$A$2:$C$121,3,0)</f>
        <v>2</v>
      </c>
      <c r="O9994" s="13" t="str">
        <f>VLOOKUP(A9994,Table!$U$1:$V$230,2,0)</f>
        <v>Cubic</v>
      </c>
      <c r="P9994" s="1"/>
    </row>
    <row r="9995" spans="1:16">
      <c r="A9995" s="12">
        <v>225</v>
      </c>
      <c r="B9995" s="12">
        <v>156773</v>
      </c>
      <c r="C9995" s="12" t="s">
        <v>9818</v>
      </c>
      <c r="D9995" s="12" t="s">
        <v>10607</v>
      </c>
      <c r="E9995" s="17" t="s">
        <v>11542</v>
      </c>
      <c r="F9995" s="25" t="str">
        <f>LEFT(E9995,MIN(FIND({0,1,2,3,4,5,6,7,8,9},ASC(E9995)&amp;1234567890))-1)</f>
        <v>Er</v>
      </c>
      <c r="G9995" s="25">
        <f t="shared" si="312"/>
        <v>1</v>
      </c>
      <c r="H9995" s="25">
        <f>VLOOKUP(F9995,Table!$A$2:$C$121,2,0)</f>
        <v>3</v>
      </c>
      <c r="I9995" s="26">
        <f>VLOOKUP(F9995,Table!$A$2:$C$121,3,0)</f>
        <v>6</v>
      </c>
      <c r="J9995" s="17" t="s">
        <v>14641</v>
      </c>
      <c r="K9995" s="25" t="str">
        <f>LEFT(J9995,MIN(FIND({0,1,2,3,4,5,6,7,8,9},ASC(J9995)&amp;1234567890))-1)</f>
        <v>D</v>
      </c>
      <c r="L9995" s="25">
        <f t="shared" si="313"/>
        <v>2.12</v>
      </c>
      <c r="M9995" s="25">
        <f>VLOOKUP(K9995,Table!$A$2:$C$121,2,0)</f>
        <v>1</v>
      </c>
      <c r="N9995" s="26">
        <f>VLOOKUP(K9995,Table!$A$2:$C$121,3,0)</f>
        <v>1</v>
      </c>
      <c r="O9995" s="13" t="str">
        <f>VLOOKUP(A9995,Table!$U$1:$V$230,2,0)</f>
        <v>Cubic</v>
      </c>
      <c r="P9995" s="1"/>
    </row>
    <row r="9996" spans="1:16">
      <c r="A9996" s="12">
        <v>225</v>
      </c>
      <c r="B9996" s="12">
        <v>156774</v>
      </c>
      <c r="C9996" s="12" t="s">
        <v>9818</v>
      </c>
      <c r="D9996" s="12" t="s">
        <v>10608</v>
      </c>
      <c r="E9996" s="17" t="s">
        <v>11542</v>
      </c>
      <c r="F9996" s="25" t="str">
        <f>LEFT(E9996,MIN(FIND({0,1,2,3,4,5,6,7,8,9},ASC(E9996)&amp;1234567890))-1)</f>
        <v>Er</v>
      </c>
      <c r="G9996" s="25">
        <f t="shared" si="312"/>
        <v>1</v>
      </c>
      <c r="H9996" s="25">
        <f>VLOOKUP(F9996,Table!$A$2:$C$121,2,0)</f>
        <v>3</v>
      </c>
      <c r="I9996" s="26">
        <f>VLOOKUP(F9996,Table!$A$2:$C$121,3,0)</f>
        <v>6</v>
      </c>
      <c r="J9996" s="17" t="s">
        <v>14642</v>
      </c>
      <c r="K9996" s="25" t="str">
        <f>LEFT(J9996,MIN(FIND({0,1,2,3,4,5,6,7,8,9},ASC(J9996)&amp;1234567890))-1)</f>
        <v>D</v>
      </c>
      <c r="L9996" s="25">
        <f t="shared" si="313"/>
        <v>2.02</v>
      </c>
      <c r="M9996" s="25">
        <f>VLOOKUP(K9996,Table!$A$2:$C$121,2,0)</f>
        <v>1</v>
      </c>
      <c r="N9996" s="26">
        <f>VLOOKUP(K9996,Table!$A$2:$C$121,3,0)</f>
        <v>1</v>
      </c>
      <c r="O9996" s="13" t="str">
        <f>VLOOKUP(A9996,Table!$U$1:$V$230,2,0)</f>
        <v>Cubic</v>
      </c>
      <c r="P9996" s="1"/>
    </row>
    <row r="9997" spans="1:16">
      <c r="A9997" s="12">
        <v>225</v>
      </c>
      <c r="B9997" s="12">
        <v>156775</v>
      </c>
      <c r="C9997" s="12" t="s">
        <v>9818</v>
      </c>
      <c r="D9997" s="12" t="s">
        <v>10609</v>
      </c>
      <c r="E9997" s="17" t="s">
        <v>11542</v>
      </c>
      <c r="F9997" s="25" t="str">
        <f>LEFT(E9997,MIN(FIND({0,1,2,3,4,5,6,7,8,9},ASC(E9997)&amp;1234567890))-1)</f>
        <v>Er</v>
      </c>
      <c r="G9997" s="25">
        <f t="shared" si="312"/>
        <v>1</v>
      </c>
      <c r="H9997" s="25">
        <f>VLOOKUP(F9997,Table!$A$2:$C$121,2,0)</f>
        <v>3</v>
      </c>
      <c r="I9997" s="26">
        <f>VLOOKUP(F9997,Table!$A$2:$C$121,3,0)</f>
        <v>6</v>
      </c>
      <c r="J9997" s="17" t="s">
        <v>14643</v>
      </c>
      <c r="K9997" s="25" t="str">
        <f>LEFT(J9997,MIN(FIND({0,1,2,3,4,5,6,7,8,9},ASC(J9997)&amp;1234567890))-1)</f>
        <v>D</v>
      </c>
      <c r="L9997" s="25">
        <f t="shared" si="313"/>
        <v>2.19</v>
      </c>
      <c r="M9997" s="25">
        <f>VLOOKUP(K9997,Table!$A$2:$C$121,2,0)</f>
        <v>1</v>
      </c>
      <c r="N9997" s="26">
        <f>VLOOKUP(K9997,Table!$A$2:$C$121,3,0)</f>
        <v>1</v>
      </c>
      <c r="O9997" s="13" t="str">
        <f>VLOOKUP(A9997,Table!$U$1:$V$230,2,0)</f>
        <v>Cubic</v>
      </c>
      <c r="P9997" s="1"/>
    </row>
    <row r="9998" spans="1:16">
      <c r="A9998" s="12">
        <v>225</v>
      </c>
      <c r="B9998" s="12">
        <v>158843</v>
      </c>
      <c r="C9998" s="12" t="s">
        <v>9818</v>
      </c>
      <c r="D9998" s="12" t="s">
        <v>10610</v>
      </c>
      <c r="E9998" s="17" t="s">
        <v>11326</v>
      </c>
      <c r="F9998" s="25" t="str">
        <f>LEFT(E9998,MIN(FIND({0,1,2,3,4,5,6,7,8,9},ASC(E9998)&amp;1234567890))-1)</f>
        <v>Mo</v>
      </c>
      <c r="G9998" s="25">
        <f t="shared" si="312"/>
        <v>2</v>
      </c>
      <c r="H9998" s="25">
        <f>VLOOKUP(F9998,Table!$A$2:$C$121,2,0)</f>
        <v>6</v>
      </c>
      <c r="I9998" s="26">
        <f>VLOOKUP(F9998,Table!$A$2:$C$121,3,0)</f>
        <v>5</v>
      </c>
      <c r="J9998" s="17" t="s">
        <v>14644</v>
      </c>
      <c r="K9998" s="25" t="str">
        <f>LEFT(J9998,MIN(FIND({0,1,2,3,4,5,6,7,8,9},ASC(J9998)&amp;1234567890))-1)</f>
        <v>N</v>
      </c>
      <c r="L9998" s="25">
        <f t="shared" si="313"/>
        <v>0.92</v>
      </c>
      <c r="M9998" s="25">
        <f>VLOOKUP(K9998,Table!$A$2:$C$121,2,0)</f>
        <v>15</v>
      </c>
      <c r="N9998" s="26">
        <f>VLOOKUP(K9998,Table!$A$2:$C$121,3,0)</f>
        <v>2</v>
      </c>
      <c r="O9998" s="13" t="str">
        <f>VLOOKUP(A9998,Table!$U$1:$V$230,2,0)</f>
        <v>Cubic</v>
      </c>
      <c r="P9998" s="1"/>
    </row>
    <row r="9999" spans="1:16">
      <c r="A9999" s="12">
        <v>225</v>
      </c>
      <c r="B9999" s="12">
        <v>159151</v>
      </c>
      <c r="C9999" s="12" t="s">
        <v>9818</v>
      </c>
      <c r="D9999" s="12" t="s">
        <v>10611</v>
      </c>
      <c r="E9999" s="17" t="s">
        <v>12610</v>
      </c>
      <c r="F9999" s="25" t="str">
        <f>LEFT(E9999,MIN(FIND({0,1,2,3,4,5,6,7,8,9},ASC(E9999)&amp;1234567890))-1)</f>
        <v>Sr</v>
      </c>
      <c r="G9999" s="25">
        <f t="shared" si="312"/>
        <v>11</v>
      </c>
      <c r="H9999" s="25">
        <f>VLOOKUP(F9999,Table!$A$2:$C$121,2,0)</f>
        <v>2</v>
      </c>
      <c r="I9999" s="26">
        <f>VLOOKUP(F9999,Table!$A$2:$C$121,3,0)</f>
        <v>5</v>
      </c>
      <c r="J9999" s="17" t="s">
        <v>11569</v>
      </c>
      <c r="K9999" s="25" t="str">
        <f>LEFT(J9999,MIN(FIND({0,1,2,3,4,5,6,7,8,9},ASC(J9999)&amp;1234567890))-1)</f>
        <v>In</v>
      </c>
      <c r="L9999" s="25">
        <f t="shared" si="313"/>
        <v>7</v>
      </c>
      <c r="M9999" s="25">
        <f>VLOOKUP(K9999,Table!$A$2:$C$121,2,0)</f>
        <v>13</v>
      </c>
      <c r="N9999" s="26">
        <f>VLOOKUP(K9999,Table!$A$2:$C$121,3,0)</f>
        <v>5</v>
      </c>
      <c r="O9999" s="13" t="str">
        <f>VLOOKUP(A9999,Table!$U$1:$V$230,2,0)</f>
        <v>Cubic</v>
      </c>
      <c r="P9999" s="1"/>
    </row>
    <row r="10000" spans="1:16">
      <c r="A10000" s="12">
        <v>225</v>
      </c>
      <c r="B10000" s="12">
        <v>162191</v>
      </c>
      <c r="C10000" s="12" t="s">
        <v>9818</v>
      </c>
      <c r="D10000" s="12" t="s">
        <v>10612</v>
      </c>
      <c r="E10000" s="17" t="s">
        <v>14645</v>
      </c>
      <c r="F10000" s="25" t="str">
        <f>LEFT(E10000,MIN(FIND({0,1,2,3,4,5,6,7,8,9},ASC(E10000)&amp;1234567890))-1)</f>
        <v>Os</v>
      </c>
      <c r="G10000" s="25">
        <f t="shared" si="312"/>
        <v>0.25</v>
      </c>
      <c r="H10000" s="25">
        <f>VLOOKUP(F10000,Table!$A$2:$C$121,2,0)</f>
        <v>8</v>
      </c>
      <c r="I10000" s="26">
        <f>VLOOKUP(F10000,Table!$A$2:$C$121,3,0)</f>
        <v>6</v>
      </c>
      <c r="J10000" s="17" t="s">
        <v>14646</v>
      </c>
      <c r="K10000" s="25" t="str">
        <f>LEFT(J10000,MIN(FIND({0,1,2,3,4,5,6,7,8,9},ASC(J10000)&amp;1234567890))-1)</f>
        <v>Pt</v>
      </c>
      <c r="L10000" s="25">
        <f t="shared" si="313"/>
        <v>0.75</v>
      </c>
      <c r="M10000" s="25">
        <f>VLOOKUP(K10000,Table!$A$2:$C$121,2,0)</f>
        <v>10</v>
      </c>
      <c r="N10000" s="26">
        <f>VLOOKUP(K10000,Table!$A$2:$C$121,3,0)</f>
        <v>6</v>
      </c>
      <c r="O10000" s="13" t="str">
        <f>VLOOKUP(A10000,Table!$U$1:$V$230,2,0)</f>
        <v>Cubic</v>
      </c>
      <c r="P10000" s="1"/>
    </row>
    <row r="10001" spans="1:16">
      <c r="A10001" s="12">
        <v>225</v>
      </c>
      <c r="B10001" s="12">
        <v>163744</v>
      </c>
      <c r="C10001" s="12" t="s">
        <v>9818</v>
      </c>
      <c r="D10001" s="12" t="s">
        <v>10613</v>
      </c>
      <c r="E10001" s="17" t="s">
        <v>335</v>
      </c>
      <c r="F10001" s="25" t="str">
        <f>LEFT(E10001,MIN(FIND({0,1,2,3,4,5,6,7,8,9},ASC(E10001)&amp;1234567890))-1)</f>
        <v>Nb</v>
      </c>
      <c r="G10001" s="25">
        <f t="shared" si="312"/>
        <v>1</v>
      </c>
      <c r="H10001" s="25">
        <f>VLOOKUP(F10001,Table!$A$2:$C$121,2,0)</f>
        <v>5</v>
      </c>
      <c r="I10001" s="26">
        <f>VLOOKUP(F10001,Table!$A$2:$C$121,3,0)</f>
        <v>5</v>
      </c>
      <c r="J10001" s="17" t="s">
        <v>14321</v>
      </c>
      <c r="K10001" s="25" t="str">
        <f>LEFT(J10001,MIN(FIND({0,1,2,3,4,5,6,7,8,9},ASC(J10001)&amp;1234567890))-1)</f>
        <v>C</v>
      </c>
      <c r="L10001" s="25">
        <f t="shared" si="313"/>
        <v>0.75</v>
      </c>
      <c r="M10001" s="25">
        <f>VLOOKUP(K10001,Table!$A$2:$C$121,2,0)</f>
        <v>14</v>
      </c>
      <c r="N10001" s="26">
        <f>VLOOKUP(K10001,Table!$A$2:$C$121,3,0)</f>
        <v>2</v>
      </c>
      <c r="O10001" s="13" t="str">
        <f>VLOOKUP(A10001,Table!$U$1:$V$230,2,0)</f>
        <v>Cubic</v>
      </c>
      <c r="P10001" s="1"/>
    </row>
    <row r="10002" spans="1:16">
      <c r="A10002" s="12">
        <v>225</v>
      </c>
      <c r="B10002" s="12">
        <v>164573</v>
      </c>
      <c r="C10002" s="12" t="s">
        <v>9818</v>
      </c>
      <c r="D10002" s="12" t="s">
        <v>10614</v>
      </c>
      <c r="E10002" s="17" t="s">
        <v>377</v>
      </c>
      <c r="F10002" s="25" t="str">
        <f>LEFT(E10002,MIN(FIND({0,1,2,3,4,5,6,7,8,9},ASC(E10002)&amp;1234567890))-1)</f>
        <v>Zr</v>
      </c>
      <c r="G10002" s="25">
        <f t="shared" si="312"/>
        <v>1</v>
      </c>
      <c r="H10002" s="25">
        <f>VLOOKUP(F10002,Table!$A$2:$C$121,2,0)</f>
        <v>4</v>
      </c>
      <c r="I10002" s="26">
        <f>VLOOKUP(F10002,Table!$A$2:$C$121,3,0)</f>
        <v>5</v>
      </c>
      <c r="J10002" s="17" t="s">
        <v>14647</v>
      </c>
      <c r="K10002" s="25" t="str">
        <f>LEFT(J10002,MIN(FIND({0,1,2,3,4,5,6,7,8,9},ASC(J10002)&amp;1234567890))-1)</f>
        <v>D</v>
      </c>
      <c r="L10002" s="25">
        <f t="shared" si="313"/>
        <v>1.2</v>
      </c>
      <c r="M10002" s="25">
        <f>VLOOKUP(K10002,Table!$A$2:$C$121,2,0)</f>
        <v>1</v>
      </c>
      <c r="N10002" s="26">
        <f>VLOOKUP(K10002,Table!$A$2:$C$121,3,0)</f>
        <v>1</v>
      </c>
      <c r="O10002" s="13" t="str">
        <f>VLOOKUP(A10002,Table!$U$1:$V$230,2,0)</f>
        <v>Cubic</v>
      </c>
      <c r="P10002" s="1"/>
    </row>
    <row r="10003" spans="1:16">
      <c r="A10003" s="12">
        <v>225</v>
      </c>
      <c r="B10003" s="12">
        <v>164956</v>
      </c>
      <c r="C10003" s="12" t="s">
        <v>9818</v>
      </c>
      <c r="D10003" s="12" t="s">
        <v>10615</v>
      </c>
      <c r="E10003" s="17" t="s">
        <v>11331</v>
      </c>
      <c r="F10003" s="25" t="str">
        <f>LEFT(E10003,MIN(FIND({0,1,2,3,4,5,6,7,8,9},ASC(E10003)&amp;1234567890))-1)</f>
        <v>Ce</v>
      </c>
      <c r="G10003" s="25">
        <f t="shared" si="312"/>
        <v>1</v>
      </c>
      <c r="H10003" s="25">
        <f>VLOOKUP(F10003,Table!$A$2:$C$121,2,0)</f>
        <v>3</v>
      </c>
      <c r="I10003" s="26">
        <f>VLOOKUP(F10003,Table!$A$2:$C$121,3,0)</f>
        <v>6</v>
      </c>
      <c r="J10003" s="17" t="s">
        <v>12566</v>
      </c>
      <c r="K10003" s="25" t="str">
        <f>LEFT(J10003,MIN(FIND({0,1,2,3,4,5,6,7,8,9},ASC(J10003)&amp;1234567890))-1)</f>
        <v>O</v>
      </c>
      <c r="L10003" s="25">
        <f t="shared" si="313"/>
        <v>1.88</v>
      </c>
      <c r="M10003" s="25">
        <f>VLOOKUP(K10003,Table!$A$2:$C$121,2,0)</f>
        <v>16</v>
      </c>
      <c r="N10003" s="26">
        <f>VLOOKUP(K10003,Table!$A$2:$C$121,3,0)</f>
        <v>2</v>
      </c>
      <c r="O10003" s="13" t="str">
        <f>VLOOKUP(A10003,Table!$U$1:$V$230,2,0)</f>
        <v>Cubic</v>
      </c>
      <c r="P10003" s="1"/>
    </row>
    <row r="10004" spans="1:16">
      <c r="A10004" s="12">
        <v>225</v>
      </c>
      <c r="B10004" s="12">
        <v>165994</v>
      </c>
      <c r="C10004" s="12" t="s">
        <v>9818</v>
      </c>
      <c r="D10004" s="12" t="s">
        <v>2970</v>
      </c>
      <c r="E10004" s="17" t="s">
        <v>11697</v>
      </c>
      <c r="F10004" s="25" t="str">
        <f>LEFT(E10004,MIN(FIND({0,1,2,3,4,5,6,7,8,9},ASC(E10004)&amp;1234567890))-1)</f>
        <v>Na</v>
      </c>
      <c r="G10004" s="25">
        <f t="shared" si="312"/>
        <v>3</v>
      </c>
      <c r="H10004" s="25">
        <f>VLOOKUP(F10004,Table!$A$2:$C$121,2,0)</f>
        <v>1</v>
      </c>
      <c r="I10004" s="26">
        <f>VLOOKUP(F10004,Table!$A$2:$C$121,3,0)</f>
        <v>3</v>
      </c>
      <c r="J10004" s="17" t="s">
        <v>68</v>
      </c>
      <c r="K10004" s="25" t="str">
        <f>LEFT(J10004,MIN(FIND({0,1,2,3,4,5,6,7,8,9},ASC(J10004)&amp;1234567890))-1)</f>
        <v>N</v>
      </c>
      <c r="L10004" s="25">
        <f t="shared" si="313"/>
        <v>1</v>
      </c>
      <c r="M10004" s="25">
        <f>VLOOKUP(K10004,Table!$A$2:$C$121,2,0)</f>
        <v>15</v>
      </c>
      <c r="N10004" s="26">
        <f>VLOOKUP(K10004,Table!$A$2:$C$121,3,0)</f>
        <v>2</v>
      </c>
      <c r="O10004" s="13" t="str">
        <f>VLOOKUP(A10004,Table!$U$1:$V$230,2,0)</f>
        <v>Cubic</v>
      </c>
      <c r="P10004" s="1"/>
    </row>
    <row r="10005" spans="1:16">
      <c r="A10005" s="12">
        <v>225</v>
      </c>
      <c r="B10005" s="12">
        <v>166153</v>
      </c>
      <c r="C10005" s="12" t="s">
        <v>9818</v>
      </c>
      <c r="D10005" s="12" t="s">
        <v>9656</v>
      </c>
      <c r="E10005" s="17" t="s">
        <v>14181</v>
      </c>
      <c r="F10005" s="25" t="str">
        <f>LEFT(E10005,MIN(FIND({0,1,2,3,4,5,6,7,8,9},ASC(E10005)&amp;1234567890))-1)</f>
        <v>Cu</v>
      </c>
      <c r="G10005" s="25">
        <f t="shared" si="312"/>
        <v>0.6</v>
      </c>
      <c r="H10005" s="25">
        <f>VLOOKUP(F10005,Table!$A$2:$C$121,2,0)</f>
        <v>11</v>
      </c>
      <c r="I10005" s="26">
        <f>VLOOKUP(F10005,Table!$A$2:$C$121,3,0)</f>
        <v>4</v>
      </c>
      <c r="J10005" s="17" t="s">
        <v>14182</v>
      </c>
      <c r="K10005" s="25" t="str">
        <f>LEFT(J10005,MIN(FIND({0,1,2,3,4,5,6,7,8,9},ASC(J10005)&amp;1234567890))-1)</f>
        <v>Pd</v>
      </c>
      <c r="L10005" s="25">
        <f t="shared" si="313"/>
        <v>0.4</v>
      </c>
      <c r="M10005" s="25">
        <f>VLOOKUP(K10005,Table!$A$2:$C$121,2,0)</f>
        <v>10</v>
      </c>
      <c r="N10005" s="26">
        <f>VLOOKUP(K10005,Table!$A$2:$C$121,3,0)</f>
        <v>5</v>
      </c>
      <c r="O10005" s="13" t="str">
        <f>VLOOKUP(A10005,Table!$U$1:$V$230,2,0)</f>
        <v>Cubic</v>
      </c>
      <c r="P10005" s="1"/>
    </row>
    <row r="10006" spans="1:16">
      <c r="A10006" s="12">
        <v>225</v>
      </c>
      <c r="B10006" s="12">
        <v>181659</v>
      </c>
      <c r="C10006" s="12" t="s">
        <v>9818</v>
      </c>
      <c r="D10006" s="12" t="s">
        <v>10616</v>
      </c>
      <c r="E10006" s="17" t="s">
        <v>14648</v>
      </c>
      <c r="F10006" s="25" t="str">
        <f>LEFT(E10006,MIN(FIND({0,1,2,3,4,5,6,7,8,9},ASC(E10006)&amp;1234567890))-1)</f>
        <v>Cu</v>
      </c>
      <c r="G10006" s="25">
        <f t="shared" si="312"/>
        <v>1.79</v>
      </c>
      <c r="H10006" s="25">
        <f>VLOOKUP(F10006,Table!$A$2:$C$121,2,0)</f>
        <v>11</v>
      </c>
      <c r="I10006" s="26">
        <f>VLOOKUP(F10006,Table!$A$2:$C$121,3,0)</f>
        <v>4</v>
      </c>
      <c r="J10006" s="17" t="s">
        <v>47</v>
      </c>
      <c r="K10006" s="25" t="str">
        <f>LEFT(J10006,MIN(FIND({0,1,2,3,4,5,6,7,8,9},ASC(J10006)&amp;1234567890))-1)</f>
        <v>Se</v>
      </c>
      <c r="L10006" s="25">
        <f t="shared" si="313"/>
        <v>1</v>
      </c>
      <c r="M10006" s="25">
        <f>VLOOKUP(K10006,Table!$A$2:$C$121,2,0)</f>
        <v>16</v>
      </c>
      <c r="N10006" s="26">
        <f>VLOOKUP(K10006,Table!$A$2:$C$121,3,0)</f>
        <v>4</v>
      </c>
      <c r="O10006" s="13" t="str">
        <f>VLOOKUP(A10006,Table!$U$1:$V$230,2,0)</f>
        <v>Cubic</v>
      </c>
      <c r="P10006" s="1"/>
    </row>
    <row r="10007" spans="1:16">
      <c r="A10007" s="12">
        <v>225</v>
      </c>
      <c r="B10007" s="12">
        <v>182918</v>
      </c>
      <c r="C10007" s="12" t="s">
        <v>9818</v>
      </c>
      <c r="D10007" s="12" t="s">
        <v>10617</v>
      </c>
      <c r="E10007" s="17" t="s">
        <v>14649</v>
      </c>
      <c r="F10007" s="25" t="str">
        <f>LEFT(E10007,MIN(FIND({0,1,2,3,4,5,6,7,8,9},ASC(E10007)&amp;1234567890))-1)</f>
        <v>Ag</v>
      </c>
      <c r="G10007" s="25">
        <f t="shared" si="312"/>
        <v>1.7</v>
      </c>
      <c r="H10007" s="25">
        <f>VLOOKUP(F10007,Table!$A$2:$C$121,2,0)</f>
        <v>11</v>
      </c>
      <c r="I10007" s="26">
        <f>VLOOKUP(F10007,Table!$A$2:$C$121,3,0)</f>
        <v>5</v>
      </c>
      <c r="J10007" s="17" t="s">
        <v>379</v>
      </c>
      <c r="K10007" s="25" t="str">
        <f>LEFT(J10007,MIN(FIND({0,1,2,3,4,5,6,7,8,9},ASC(J10007)&amp;1234567890))-1)</f>
        <v>S</v>
      </c>
      <c r="L10007" s="25">
        <f t="shared" si="313"/>
        <v>1</v>
      </c>
      <c r="M10007" s="25">
        <f>VLOOKUP(K10007,Table!$A$2:$C$121,2,0)</f>
        <v>16</v>
      </c>
      <c r="N10007" s="26">
        <f>VLOOKUP(K10007,Table!$A$2:$C$121,3,0)</f>
        <v>3</v>
      </c>
      <c r="O10007" s="13" t="str">
        <f>VLOOKUP(A10007,Table!$U$1:$V$230,2,0)</f>
        <v>Cubic</v>
      </c>
      <c r="P10007" s="1"/>
    </row>
    <row r="10008" spans="1:16">
      <c r="A10008" s="12">
        <v>225</v>
      </c>
      <c r="B10008" s="12">
        <v>185003</v>
      </c>
      <c r="C10008" s="12" t="s">
        <v>9818</v>
      </c>
      <c r="D10008" s="12" t="s">
        <v>2170</v>
      </c>
      <c r="E10008" s="17" t="s">
        <v>543</v>
      </c>
      <c r="F10008" s="25" t="str">
        <f>LEFT(E10008,MIN(FIND({0,1,2,3,4,5,6,7,8,9},ASC(E10008)&amp;1234567890))-1)</f>
        <v>Cu</v>
      </c>
      <c r="G10008" s="25">
        <f t="shared" si="312"/>
        <v>3</v>
      </c>
      <c r="H10008" s="25">
        <f>VLOOKUP(F10008,Table!$A$2:$C$121,2,0)</f>
        <v>11</v>
      </c>
      <c r="I10008" s="26">
        <f>VLOOKUP(F10008,Table!$A$2:$C$121,3,0)</f>
        <v>4</v>
      </c>
      <c r="J10008" s="17" t="s">
        <v>11291</v>
      </c>
      <c r="K10008" s="25" t="str">
        <f>LEFT(J10008,MIN(FIND({0,1,2,3,4,5,6,7,8,9},ASC(J10008)&amp;1234567890))-1)</f>
        <v>Sn</v>
      </c>
      <c r="L10008" s="25">
        <f t="shared" si="313"/>
        <v>1</v>
      </c>
      <c r="M10008" s="25">
        <f>VLOOKUP(K10008,Table!$A$2:$C$121,2,0)</f>
        <v>14</v>
      </c>
      <c r="N10008" s="26">
        <f>VLOOKUP(K10008,Table!$A$2:$C$121,3,0)</f>
        <v>5</v>
      </c>
      <c r="O10008" s="13" t="str">
        <f>VLOOKUP(A10008,Table!$U$1:$V$230,2,0)</f>
        <v>Cubic</v>
      </c>
      <c r="P10008" s="1"/>
    </row>
    <row r="10009" spans="1:16">
      <c r="A10009" s="12">
        <v>225</v>
      </c>
      <c r="B10009" s="12">
        <v>185052</v>
      </c>
      <c r="C10009" s="12" t="s">
        <v>9818</v>
      </c>
      <c r="D10009" s="12" t="s">
        <v>8243</v>
      </c>
      <c r="E10009" s="17" t="s">
        <v>13703</v>
      </c>
      <c r="F10009" s="25" t="str">
        <f>LEFT(E10009,MIN(FIND({0,1,2,3,4,5,6,7,8,9},ASC(E10009)&amp;1234567890))-1)</f>
        <v>Fe</v>
      </c>
      <c r="G10009" s="25">
        <f t="shared" si="312"/>
        <v>0.91600000000000004</v>
      </c>
      <c r="H10009" s="25">
        <f>VLOOKUP(F10009,Table!$A$2:$C$121,2,0)</f>
        <v>8</v>
      </c>
      <c r="I10009" s="26">
        <f>VLOOKUP(F10009,Table!$A$2:$C$121,3,0)</f>
        <v>4</v>
      </c>
      <c r="J10009" s="17" t="s">
        <v>13704</v>
      </c>
      <c r="K10009" s="25" t="str">
        <f>LEFT(J10009,MIN(FIND({0,1,2,3,4,5,6,7,8,9},ASC(J10009)&amp;1234567890))-1)</f>
        <v>Ni</v>
      </c>
      <c r="L10009" s="25">
        <f t="shared" si="313"/>
        <v>8.4000000000000005E-2</v>
      </c>
      <c r="M10009" s="25">
        <f>VLOOKUP(K10009,Table!$A$2:$C$121,2,0)</f>
        <v>10</v>
      </c>
      <c r="N10009" s="26">
        <f>VLOOKUP(K10009,Table!$A$2:$C$121,3,0)</f>
        <v>4</v>
      </c>
      <c r="O10009" s="13" t="str">
        <f>VLOOKUP(A10009,Table!$U$1:$V$230,2,0)</f>
        <v>Cubic</v>
      </c>
      <c r="P10009" s="1"/>
    </row>
    <row r="10010" spans="1:16">
      <c r="A10010" s="12">
        <v>225</v>
      </c>
      <c r="B10010" s="12">
        <v>188456</v>
      </c>
      <c r="C10010" s="12" t="s">
        <v>9818</v>
      </c>
      <c r="D10010" s="12" t="s">
        <v>10618</v>
      </c>
      <c r="E10010" s="17" t="s">
        <v>14650</v>
      </c>
      <c r="F10010" s="25" t="str">
        <f>LEFT(E10010,MIN(FIND({0,1,2,3,4,5,6,7,8,9},ASC(E10010)&amp;1234567890))-1)</f>
        <v>Pb</v>
      </c>
      <c r="G10010" s="25">
        <f t="shared" si="312"/>
        <v>0.94</v>
      </c>
      <c r="H10010" s="25">
        <f>VLOOKUP(F10010,Table!$A$2:$C$121,2,0)</f>
        <v>14</v>
      </c>
      <c r="I10010" s="26">
        <f>VLOOKUP(F10010,Table!$A$2:$C$121,3,0)</f>
        <v>6</v>
      </c>
      <c r="J10010" s="17" t="s">
        <v>328</v>
      </c>
      <c r="K10010" s="25" t="str">
        <f>LEFT(J10010,MIN(FIND({0,1,2,3,4,5,6,7,8,9},ASC(J10010)&amp;1234567890))-1)</f>
        <v>Te</v>
      </c>
      <c r="L10010" s="25">
        <f t="shared" si="313"/>
        <v>1</v>
      </c>
      <c r="M10010" s="25">
        <f>VLOOKUP(K10010,Table!$A$2:$C$121,2,0)</f>
        <v>16</v>
      </c>
      <c r="N10010" s="26">
        <f>VLOOKUP(K10010,Table!$A$2:$C$121,3,0)</f>
        <v>5</v>
      </c>
      <c r="O10010" s="13" t="str">
        <f>VLOOKUP(A10010,Table!$U$1:$V$230,2,0)</f>
        <v>Cubic</v>
      </c>
      <c r="P10010" s="1"/>
    </row>
    <row r="10011" spans="1:16">
      <c r="A10011" s="12">
        <v>225</v>
      </c>
      <c r="B10011" s="12">
        <v>190175</v>
      </c>
      <c r="C10011" s="12" t="s">
        <v>9818</v>
      </c>
      <c r="D10011" s="12" t="s">
        <v>10619</v>
      </c>
      <c r="E10011" s="17" t="s">
        <v>14651</v>
      </c>
      <c r="F10011" s="25" t="str">
        <f>LEFT(E10011,MIN(FIND({0,1,2,3,4,5,6,7,8,9},ASC(E10011)&amp;1234567890))-1)</f>
        <v>Ni</v>
      </c>
      <c r="G10011" s="25">
        <f t="shared" si="312"/>
        <v>0.94</v>
      </c>
      <c r="H10011" s="25">
        <f>VLOOKUP(F10011,Table!$A$2:$C$121,2,0)</f>
        <v>10</v>
      </c>
      <c r="I10011" s="26">
        <f>VLOOKUP(F10011,Table!$A$2:$C$121,3,0)</f>
        <v>4</v>
      </c>
      <c r="J10011" s="17" t="s">
        <v>14652</v>
      </c>
      <c r="K10011" s="25" t="str">
        <f>LEFT(J10011,MIN(FIND({0,1,2,3,4,5,6,7,8,9},ASC(J10011)&amp;1234567890))-1)</f>
        <v>Nb</v>
      </c>
      <c r="L10011" s="25">
        <f t="shared" si="313"/>
        <v>0.06</v>
      </c>
      <c r="M10011" s="25">
        <f>VLOOKUP(K10011,Table!$A$2:$C$121,2,0)</f>
        <v>5</v>
      </c>
      <c r="N10011" s="26">
        <f>VLOOKUP(K10011,Table!$A$2:$C$121,3,0)</f>
        <v>5</v>
      </c>
      <c r="O10011" s="13" t="str">
        <f>VLOOKUP(A10011,Table!$U$1:$V$230,2,0)</f>
        <v>Cubic</v>
      </c>
      <c r="P10011" s="1"/>
    </row>
    <row r="10012" spans="1:16">
      <c r="A10012" s="12">
        <v>225</v>
      </c>
      <c r="B10012" s="12">
        <v>190177</v>
      </c>
      <c r="C10012" s="12" t="s">
        <v>9818</v>
      </c>
      <c r="D10012" s="12" t="s">
        <v>10620</v>
      </c>
      <c r="E10012" s="17" t="s">
        <v>14230</v>
      </c>
      <c r="F10012" s="25" t="str">
        <f>LEFT(E10012,MIN(FIND({0,1,2,3,4,5,6,7,8,9},ASC(E10012)&amp;1234567890))-1)</f>
        <v>Ni</v>
      </c>
      <c r="G10012" s="25">
        <f t="shared" si="312"/>
        <v>0.9</v>
      </c>
      <c r="H10012" s="25">
        <f>VLOOKUP(F10012,Table!$A$2:$C$121,2,0)</f>
        <v>10</v>
      </c>
      <c r="I10012" s="26">
        <f>VLOOKUP(F10012,Table!$A$2:$C$121,3,0)</f>
        <v>4</v>
      </c>
      <c r="J10012" s="17" t="s">
        <v>13033</v>
      </c>
      <c r="K10012" s="25" t="str">
        <f>LEFT(J10012,MIN(FIND({0,1,2,3,4,5,6,7,8,9},ASC(J10012)&amp;1234567890))-1)</f>
        <v>Sb</v>
      </c>
      <c r="L10012" s="25">
        <f t="shared" si="313"/>
        <v>0.1</v>
      </c>
      <c r="M10012" s="25">
        <f>VLOOKUP(K10012,Table!$A$2:$C$121,2,0)</f>
        <v>15</v>
      </c>
      <c r="N10012" s="26">
        <f>VLOOKUP(K10012,Table!$A$2:$C$121,3,0)</f>
        <v>5</v>
      </c>
      <c r="O10012" s="13" t="str">
        <f>VLOOKUP(A10012,Table!$U$1:$V$230,2,0)</f>
        <v>Cubic</v>
      </c>
      <c r="P10012" s="1"/>
    </row>
    <row r="10013" spans="1:16">
      <c r="A10013" s="12">
        <v>225</v>
      </c>
      <c r="B10013" s="12">
        <v>190397</v>
      </c>
      <c r="C10013" s="12" t="s">
        <v>9818</v>
      </c>
      <c r="D10013" s="12" t="s">
        <v>1300</v>
      </c>
      <c r="E10013" s="17" t="s">
        <v>11661</v>
      </c>
      <c r="F10013" s="25" t="str">
        <f>LEFT(E10013,MIN(FIND({0,1,2,3,4,5,6,7,8,9},ASC(E10013)&amp;1234567890))-1)</f>
        <v>Ag</v>
      </c>
      <c r="G10013" s="25">
        <f t="shared" si="312"/>
        <v>2</v>
      </c>
      <c r="H10013" s="25">
        <f>VLOOKUP(F10013,Table!$A$2:$C$121,2,0)</f>
        <v>11</v>
      </c>
      <c r="I10013" s="26">
        <f>VLOOKUP(F10013,Table!$A$2:$C$121,3,0)</f>
        <v>5</v>
      </c>
      <c r="J10013" s="17" t="s">
        <v>379</v>
      </c>
      <c r="K10013" s="25" t="str">
        <f>LEFT(J10013,MIN(FIND({0,1,2,3,4,5,6,7,8,9},ASC(J10013)&amp;1234567890))-1)</f>
        <v>S</v>
      </c>
      <c r="L10013" s="25">
        <f t="shared" si="313"/>
        <v>1</v>
      </c>
      <c r="M10013" s="25">
        <f>VLOOKUP(K10013,Table!$A$2:$C$121,2,0)</f>
        <v>16</v>
      </c>
      <c r="N10013" s="26">
        <f>VLOOKUP(K10013,Table!$A$2:$C$121,3,0)</f>
        <v>3</v>
      </c>
      <c r="O10013" s="13" t="str">
        <f>VLOOKUP(A10013,Table!$U$1:$V$230,2,0)</f>
        <v>Cubic</v>
      </c>
      <c r="P10013" s="1"/>
    </row>
    <row r="10014" spans="1:16">
      <c r="A10014" s="12">
        <v>225</v>
      </c>
      <c r="B10014" s="12">
        <v>190724</v>
      </c>
      <c r="C10014" s="12" t="s">
        <v>9818</v>
      </c>
      <c r="D10014" s="12" t="s">
        <v>10621</v>
      </c>
      <c r="E10014" s="17" t="s">
        <v>14653</v>
      </c>
      <c r="F10014" s="25" t="str">
        <f>LEFT(E10014,MIN(FIND({0,1,2,3,4,5,6,7,8,9},ASC(E10014)&amp;1234567890))-1)</f>
        <v>Mg</v>
      </c>
      <c r="G10014" s="25">
        <f t="shared" si="312"/>
        <v>0.8</v>
      </c>
      <c r="H10014" s="25">
        <f>VLOOKUP(F10014,Table!$A$2:$C$121,2,0)</f>
        <v>2</v>
      </c>
      <c r="I10014" s="26">
        <f>VLOOKUP(F10014,Table!$A$2:$C$121,3,0)</f>
        <v>3</v>
      </c>
      <c r="J10014" s="17" t="s">
        <v>14654</v>
      </c>
      <c r="K10014" s="25" t="str">
        <f>LEFT(J10014,MIN(FIND({0,1,2,3,4,5,6,7,8,9},ASC(J10014)&amp;1234567890))-1)</f>
        <v>Sc</v>
      </c>
      <c r="L10014" s="25">
        <f t="shared" si="313"/>
        <v>0.2</v>
      </c>
      <c r="M10014" s="25">
        <f>VLOOKUP(K10014,Table!$A$2:$C$121,2,0)</f>
        <v>3</v>
      </c>
      <c r="N10014" s="26">
        <f>VLOOKUP(K10014,Table!$A$2:$C$121,3,0)</f>
        <v>4</v>
      </c>
      <c r="O10014" s="13" t="str">
        <f>VLOOKUP(A10014,Table!$U$1:$V$230,2,0)</f>
        <v>Cubic</v>
      </c>
      <c r="P10014" s="1"/>
    </row>
    <row r="10015" spans="1:16">
      <c r="A10015" s="12">
        <v>225</v>
      </c>
      <c r="B10015" s="12">
        <v>191131</v>
      </c>
      <c r="C10015" s="12" t="s">
        <v>9818</v>
      </c>
      <c r="D10015" s="12" t="s">
        <v>10622</v>
      </c>
      <c r="E10015" s="17" t="s">
        <v>14655</v>
      </c>
      <c r="F10015" s="25" t="str">
        <f>LEFT(E10015,MIN(FIND({0,1,2,3,4,5,6,7,8,9},ASC(E10015)&amp;1234567890))-1)</f>
        <v>U</v>
      </c>
      <c r="G10015" s="25">
        <f t="shared" si="312"/>
        <v>1.76</v>
      </c>
      <c r="H10015" s="25">
        <f>VLOOKUP(F10015,Table!$A$2:$C$121,2,0)</f>
        <v>3</v>
      </c>
      <c r="I10015" s="26">
        <f>VLOOKUP(F10015,Table!$A$2:$C$121,3,0)</f>
        <v>7</v>
      </c>
      <c r="J10015" s="17" t="s">
        <v>14656</v>
      </c>
      <c r="K10015" s="25" t="str">
        <f>LEFT(J10015,MIN(FIND({0,1,2,3,4,5,6,7,8,9},ASC(J10015)&amp;1234567890))-1)</f>
        <v>O</v>
      </c>
      <c r="L10015" s="25">
        <f t="shared" si="313"/>
        <v>4.8</v>
      </c>
      <c r="M10015" s="25">
        <f>VLOOKUP(K10015,Table!$A$2:$C$121,2,0)</f>
        <v>16</v>
      </c>
      <c r="N10015" s="26">
        <f>VLOOKUP(K10015,Table!$A$2:$C$121,3,0)</f>
        <v>2</v>
      </c>
      <c r="O10015" s="13" t="str">
        <f>VLOOKUP(A10015,Table!$U$1:$V$230,2,0)</f>
        <v>Cubic</v>
      </c>
      <c r="P10015" s="1"/>
    </row>
    <row r="10016" spans="1:16">
      <c r="A10016" s="12">
        <v>225</v>
      </c>
      <c r="B10016" s="12">
        <v>424342</v>
      </c>
      <c r="C10016" s="12" t="s">
        <v>9818</v>
      </c>
      <c r="D10016" s="12" t="s">
        <v>6852</v>
      </c>
      <c r="E10016" s="17" t="s">
        <v>390</v>
      </c>
      <c r="F10016" s="25" t="str">
        <f>LEFT(E10016,MIN(FIND({0,1,2,3,4,5,6,7,8,9},ASC(E10016)&amp;1234567890))-1)</f>
        <v>W</v>
      </c>
      <c r="G10016" s="25">
        <f t="shared" si="312"/>
        <v>1</v>
      </c>
      <c r="H10016" s="25">
        <f>VLOOKUP(F10016,Table!$A$2:$C$121,2,0)</f>
        <v>6</v>
      </c>
      <c r="I10016" s="26">
        <f>VLOOKUP(F10016,Table!$A$2:$C$121,3,0)</f>
        <v>6</v>
      </c>
      <c r="J10016" s="17" t="s">
        <v>614</v>
      </c>
      <c r="K10016" s="25" t="str">
        <f>LEFT(J10016,MIN(FIND({0,1,2,3,4,5,6,7,8,9},ASC(J10016)&amp;1234567890))-1)</f>
        <v>C</v>
      </c>
      <c r="L10016" s="25">
        <f t="shared" si="313"/>
        <v>1</v>
      </c>
      <c r="M10016" s="25">
        <f>VLOOKUP(K10016,Table!$A$2:$C$121,2,0)</f>
        <v>14</v>
      </c>
      <c r="N10016" s="26">
        <f>VLOOKUP(K10016,Table!$A$2:$C$121,3,0)</f>
        <v>2</v>
      </c>
      <c r="O10016" s="13" t="str">
        <f>VLOOKUP(A10016,Table!$U$1:$V$230,2,0)</f>
        <v>Cubic</v>
      </c>
      <c r="P10016" s="1"/>
    </row>
    <row r="10017" spans="1:16">
      <c r="A10017" s="12">
        <v>225</v>
      </c>
      <c r="B10017" s="12">
        <v>191431</v>
      </c>
      <c r="C10017" s="12" t="s">
        <v>9818</v>
      </c>
      <c r="D10017" s="12" t="s">
        <v>6042</v>
      </c>
      <c r="E10017" s="17" t="s">
        <v>11313</v>
      </c>
      <c r="F10017" s="25" t="str">
        <f>LEFT(E10017,MIN(FIND({0,1,2,3,4,5,6,7,8,9},ASC(E10017)&amp;1234567890))-1)</f>
        <v>Tb</v>
      </c>
      <c r="G10017" s="25">
        <f t="shared" si="312"/>
        <v>1</v>
      </c>
      <c r="H10017" s="25">
        <f>VLOOKUP(F10017,Table!$A$2:$C$121,2,0)</f>
        <v>3</v>
      </c>
      <c r="I10017" s="26">
        <f>VLOOKUP(F10017,Table!$A$2:$C$121,3,0)</f>
        <v>6</v>
      </c>
      <c r="J10017" s="17" t="s">
        <v>11907</v>
      </c>
      <c r="K10017" s="25" t="str">
        <f>LEFT(J10017,MIN(FIND({0,1,2,3,4,5,6,7,8,9},ASC(J10017)&amp;1234567890))-1)</f>
        <v>H</v>
      </c>
      <c r="L10017" s="25">
        <f t="shared" si="313"/>
        <v>3</v>
      </c>
      <c r="M10017" s="25">
        <f>VLOOKUP(K10017,Table!$A$2:$C$121,2,0)</f>
        <v>1</v>
      </c>
      <c r="N10017" s="26">
        <f>VLOOKUP(K10017,Table!$A$2:$C$121,3,0)</f>
        <v>1</v>
      </c>
      <c r="O10017" s="13" t="str">
        <f>VLOOKUP(A10017,Table!$U$1:$V$230,2,0)</f>
        <v>Cubic</v>
      </c>
      <c r="P10017" s="1"/>
    </row>
    <row r="10018" spans="1:16">
      <c r="A10018" s="12">
        <v>225</v>
      </c>
      <c r="B10018" s="12">
        <v>246970</v>
      </c>
      <c r="C10018" s="12" t="s">
        <v>9818</v>
      </c>
      <c r="D10018" s="12" t="s">
        <v>10623</v>
      </c>
      <c r="E10018" s="17" t="s">
        <v>11331</v>
      </c>
      <c r="F10018" s="25" t="str">
        <f>LEFT(E10018,MIN(FIND({0,1,2,3,4,5,6,7,8,9},ASC(E10018)&amp;1234567890))-1)</f>
        <v>Ce</v>
      </c>
      <c r="G10018" s="25">
        <f t="shared" si="312"/>
        <v>1</v>
      </c>
      <c r="H10018" s="25">
        <f>VLOOKUP(F10018,Table!$A$2:$C$121,2,0)</f>
        <v>3</v>
      </c>
      <c r="I10018" s="26">
        <f>VLOOKUP(F10018,Table!$A$2:$C$121,3,0)</f>
        <v>6</v>
      </c>
      <c r="J10018" s="17" t="s">
        <v>12606</v>
      </c>
      <c r="K10018" s="25" t="str">
        <f>LEFT(J10018,MIN(FIND({0,1,2,3,4,5,6,7,8,9},ASC(J10018)&amp;1234567890))-1)</f>
        <v>O</v>
      </c>
      <c r="L10018" s="25">
        <f t="shared" si="313"/>
        <v>1.962</v>
      </c>
      <c r="M10018" s="25">
        <f>VLOOKUP(K10018,Table!$A$2:$C$121,2,0)</f>
        <v>16</v>
      </c>
      <c r="N10018" s="26">
        <f>VLOOKUP(K10018,Table!$A$2:$C$121,3,0)</f>
        <v>2</v>
      </c>
      <c r="O10018" s="13" t="str">
        <f>VLOOKUP(A10018,Table!$U$1:$V$230,2,0)</f>
        <v>Cubic</v>
      </c>
      <c r="P10018" s="1"/>
    </row>
    <row r="10019" spans="1:16">
      <c r="A10019" s="12">
        <v>225</v>
      </c>
      <c r="B10019" s="12">
        <v>246971</v>
      </c>
      <c r="C10019" s="12" t="s">
        <v>9818</v>
      </c>
      <c r="D10019" s="12" t="s">
        <v>10624</v>
      </c>
      <c r="E10019" s="17" t="s">
        <v>11331</v>
      </c>
      <c r="F10019" s="25" t="str">
        <f>LEFT(E10019,MIN(FIND({0,1,2,3,4,5,6,7,8,9},ASC(E10019)&amp;1234567890))-1)</f>
        <v>Ce</v>
      </c>
      <c r="G10019" s="25">
        <f t="shared" si="312"/>
        <v>1</v>
      </c>
      <c r="H10019" s="25">
        <f>VLOOKUP(F10019,Table!$A$2:$C$121,2,0)</f>
        <v>3</v>
      </c>
      <c r="I10019" s="26">
        <f>VLOOKUP(F10019,Table!$A$2:$C$121,3,0)</f>
        <v>6</v>
      </c>
      <c r="J10019" s="17" t="s">
        <v>14657</v>
      </c>
      <c r="K10019" s="25" t="str">
        <f>LEFT(J10019,MIN(FIND({0,1,2,3,4,5,6,7,8,9},ASC(J10019)&amp;1234567890))-1)</f>
        <v>O</v>
      </c>
      <c r="L10019" s="25">
        <f t="shared" si="313"/>
        <v>1.8660000000000001</v>
      </c>
      <c r="M10019" s="25">
        <f>VLOOKUP(K10019,Table!$A$2:$C$121,2,0)</f>
        <v>16</v>
      </c>
      <c r="N10019" s="26">
        <f>VLOOKUP(K10019,Table!$A$2:$C$121,3,0)</f>
        <v>2</v>
      </c>
      <c r="O10019" s="13" t="str">
        <f>VLOOKUP(A10019,Table!$U$1:$V$230,2,0)</f>
        <v>Cubic</v>
      </c>
      <c r="P10019" s="1"/>
    </row>
    <row r="10020" spans="1:16">
      <c r="A10020" s="12">
        <v>225</v>
      </c>
      <c r="B10020" s="12">
        <v>246972</v>
      </c>
      <c r="C10020" s="12" t="s">
        <v>9818</v>
      </c>
      <c r="D10020" s="12" t="s">
        <v>10625</v>
      </c>
      <c r="E10020" s="17" t="s">
        <v>11331</v>
      </c>
      <c r="F10020" s="25" t="str">
        <f>LEFT(E10020,MIN(FIND({0,1,2,3,4,5,6,7,8,9},ASC(E10020)&amp;1234567890))-1)</f>
        <v>Ce</v>
      </c>
      <c r="G10020" s="25">
        <f t="shared" si="312"/>
        <v>1</v>
      </c>
      <c r="H10020" s="25">
        <f>VLOOKUP(F10020,Table!$A$2:$C$121,2,0)</f>
        <v>3</v>
      </c>
      <c r="I10020" s="26">
        <f>VLOOKUP(F10020,Table!$A$2:$C$121,3,0)</f>
        <v>6</v>
      </c>
      <c r="J10020" s="17" t="s">
        <v>14658</v>
      </c>
      <c r="K10020" s="25" t="str">
        <f>LEFT(J10020,MIN(FIND({0,1,2,3,4,5,6,7,8,9},ASC(J10020)&amp;1234567890))-1)</f>
        <v>O</v>
      </c>
      <c r="L10020" s="25">
        <f t="shared" si="313"/>
        <v>1.71</v>
      </c>
      <c r="M10020" s="25">
        <f>VLOOKUP(K10020,Table!$A$2:$C$121,2,0)</f>
        <v>16</v>
      </c>
      <c r="N10020" s="26">
        <f>VLOOKUP(K10020,Table!$A$2:$C$121,3,0)</f>
        <v>2</v>
      </c>
      <c r="O10020" s="13" t="str">
        <f>VLOOKUP(A10020,Table!$U$1:$V$230,2,0)</f>
        <v>Cubic</v>
      </c>
      <c r="P10020" s="1"/>
    </row>
    <row r="10021" spans="1:16">
      <c r="A10021" s="12">
        <v>225</v>
      </c>
      <c r="B10021" s="12">
        <v>247667</v>
      </c>
      <c r="C10021" s="12" t="s">
        <v>9818</v>
      </c>
      <c r="D10021" s="12" t="s">
        <v>10626</v>
      </c>
      <c r="E10021" s="17" t="s">
        <v>11542</v>
      </c>
      <c r="F10021" s="25" t="str">
        <f>LEFT(E10021,MIN(FIND({0,1,2,3,4,5,6,7,8,9},ASC(E10021)&amp;1234567890))-1)</f>
        <v>Er</v>
      </c>
      <c r="G10021" s="25">
        <f t="shared" si="312"/>
        <v>1</v>
      </c>
      <c r="H10021" s="25">
        <f>VLOOKUP(F10021,Table!$A$2:$C$121,2,0)</f>
        <v>3</v>
      </c>
      <c r="I10021" s="26">
        <f>VLOOKUP(F10021,Table!$A$2:$C$121,3,0)</f>
        <v>6</v>
      </c>
      <c r="J10021" s="17" t="s">
        <v>446</v>
      </c>
      <c r="K10021" s="25" t="str">
        <f>LEFT(J10021,MIN(FIND({0,1,2,3,4,5,6,7,8,9},ASC(J10021)&amp;1234567890))-1)</f>
        <v>D</v>
      </c>
      <c r="L10021" s="25">
        <f t="shared" si="313"/>
        <v>2</v>
      </c>
      <c r="M10021" s="25">
        <f>VLOOKUP(K10021,Table!$A$2:$C$121,2,0)</f>
        <v>1</v>
      </c>
      <c r="N10021" s="26">
        <f>VLOOKUP(K10021,Table!$A$2:$C$121,3,0)</f>
        <v>1</v>
      </c>
      <c r="O10021" s="13" t="str">
        <f>VLOOKUP(A10021,Table!$U$1:$V$230,2,0)</f>
        <v>Cubic</v>
      </c>
      <c r="P10021" s="1"/>
    </row>
    <row r="10022" spans="1:16">
      <c r="A10022" s="12">
        <v>225</v>
      </c>
      <c r="B10022" s="12">
        <v>106953</v>
      </c>
      <c r="C10022" s="12" t="s">
        <v>9818</v>
      </c>
      <c r="D10022" s="12" t="s">
        <v>10627</v>
      </c>
      <c r="E10022" s="17" t="s">
        <v>11379</v>
      </c>
      <c r="F10022" s="25" t="str">
        <f>LEFT(E10022,MIN(FIND({0,1,2,3,4,5,6,7,8,9},ASC(E10022)&amp;1234567890))-1)</f>
        <v>Np</v>
      </c>
      <c r="G10022" s="25">
        <f t="shared" si="312"/>
        <v>1</v>
      </c>
      <c r="H10022" s="25">
        <f>VLOOKUP(F10022,Table!$A$2:$C$121,2,0)</f>
        <v>3</v>
      </c>
      <c r="I10022" s="26">
        <f>VLOOKUP(F10022,Table!$A$2:$C$121,3,0)</f>
        <v>7</v>
      </c>
      <c r="J10022" s="17" t="s">
        <v>47</v>
      </c>
      <c r="K10022" s="25" t="str">
        <f>LEFT(J10022,MIN(FIND({0,1,2,3,4,5,6,7,8,9},ASC(J10022)&amp;1234567890))-1)</f>
        <v>Se</v>
      </c>
      <c r="L10022" s="25">
        <f t="shared" si="313"/>
        <v>1</v>
      </c>
      <c r="M10022" s="25">
        <f>VLOOKUP(K10022,Table!$A$2:$C$121,2,0)</f>
        <v>16</v>
      </c>
      <c r="N10022" s="26">
        <f>VLOOKUP(K10022,Table!$A$2:$C$121,3,0)</f>
        <v>4</v>
      </c>
      <c r="O10022" s="13" t="str">
        <f>VLOOKUP(A10022,Table!$U$1:$V$230,2,0)</f>
        <v>Cubic</v>
      </c>
      <c r="P10022" s="1"/>
    </row>
    <row r="10023" spans="1:16">
      <c r="A10023" s="12">
        <v>225</v>
      </c>
      <c r="B10023" s="12">
        <v>106955</v>
      </c>
      <c r="C10023" s="12" t="s">
        <v>9818</v>
      </c>
      <c r="D10023" s="12" t="s">
        <v>10628</v>
      </c>
      <c r="E10023" s="17" t="s">
        <v>11502</v>
      </c>
      <c r="F10023" s="25" t="str">
        <f>LEFT(E10023,MIN(FIND({0,1,2,3,4,5,6,7,8,9},ASC(E10023)&amp;1234567890))-1)</f>
        <v>Pu</v>
      </c>
      <c r="G10023" s="25">
        <f t="shared" si="312"/>
        <v>1</v>
      </c>
      <c r="H10023" s="25">
        <f>VLOOKUP(F10023,Table!$A$2:$C$121,2,0)</f>
        <v>3</v>
      </c>
      <c r="I10023" s="26">
        <f>VLOOKUP(F10023,Table!$A$2:$C$121,3,0)</f>
        <v>7</v>
      </c>
      <c r="J10023" s="17" t="s">
        <v>542</v>
      </c>
      <c r="K10023" s="25" t="str">
        <f>LEFT(J10023,MIN(FIND({0,1,2,3,4,5,6,7,8,9},ASC(J10023)&amp;1234567890))-1)</f>
        <v>Bi</v>
      </c>
      <c r="L10023" s="25">
        <f t="shared" si="313"/>
        <v>1</v>
      </c>
      <c r="M10023" s="25">
        <f>VLOOKUP(K10023,Table!$A$2:$C$121,2,0)</f>
        <v>15</v>
      </c>
      <c r="N10023" s="26">
        <f>VLOOKUP(K10023,Table!$A$2:$C$121,3,0)</f>
        <v>6</v>
      </c>
      <c r="O10023" s="13" t="str">
        <f>VLOOKUP(A10023,Table!$U$1:$V$230,2,0)</f>
        <v>Cubic</v>
      </c>
      <c r="P10023" s="1"/>
    </row>
    <row r="10024" spans="1:16">
      <c r="A10024" s="12">
        <v>225</v>
      </c>
      <c r="B10024" s="12">
        <v>106956</v>
      </c>
      <c r="C10024" s="12" t="s">
        <v>9818</v>
      </c>
      <c r="D10024" s="12" t="s">
        <v>10629</v>
      </c>
      <c r="E10024" s="17" t="s">
        <v>11683</v>
      </c>
      <c r="F10024" s="25" t="str">
        <f>LEFT(E10024,MIN(FIND({0,1,2,3,4,5,6,7,8,9},ASC(E10024)&amp;1234567890))-1)</f>
        <v>Am</v>
      </c>
      <c r="G10024" s="25">
        <f t="shared" si="312"/>
        <v>1</v>
      </c>
      <c r="H10024" s="25">
        <f>VLOOKUP(F10024,Table!$A$2:$C$121,2,0)</f>
        <v>3</v>
      </c>
      <c r="I10024" s="26">
        <f>VLOOKUP(F10024,Table!$A$2:$C$121,3,0)</f>
        <v>7</v>
      </c>
      <c r="J10024" s="17" t="s">
        <v>328</v>
      </c>
      <c r="K10024" s="25" t="str">
        <f>LEFT(J10024,MIN(FIND({0,1,2,3,4,5,6,7,8,9},ASC(J10024)&amp;1234567890))-1)</f>
        <v>Te</v>
      </c>
      <c r="L10024" s="25">
        <f t="shared" si="313"/>
        <v>1</v>
      </c>
      <c r="M10024" s="25">
        <f>VLOOKUP(K10024,Table!$A$2:$C$121,2,0)</f>
        <v>16</v>
      </c>
      <c r="N10024" s="26">
        <f>VLOOKUP(K10024,Table!$A$2:$C$121,3,0)</f>
        <v>5</v>
      </c>
      <c r="O10024" s="13" t="str">
        <f>VLOOKUP(A10024,Table!$U$1:$V$230,2,0)</f>
        <v>Cubic</v>
      </c>
      <c r="P10024" s="1"/>
    </row>
    <row r="10025" spans="1:16">
      <c r="A10025" s="12">
        <v>225</v>
      </c>
      <c r="B10025" s="12">
        <v>106973</v>
      </c>
      <c r="C10025" s="12" t="s">
        <v>9818</v>
      </c>
      <c r="D10025" s="12" t="s">
        <v>10630</v>
      </c>
      <c r="E10025" s="17" t="s">
        <v>14659</v>
      </c>
      <c r="F10025" s="25" t="str">
        <f>LEFT(E10025,MIN(FIND({0,1,2,3,4,5,6,7,8,9},ASC(E10025)&amp;1234567890))-1)</f>
        <v>Au</v>
      </c>
      <c r="G10025" s="25">
        <f t="shared" si="312"/>
        <v>0.45</v>
      </c>
      <c r="H10025" s="25">
        <f>VLOOKUP(F10025,Table!$A$2:$C$121,2,0)</f>
        <v>11</v>
      </c>
      <c r="I10025" s="26">
        <f>VLOOKUP(F10025,Table!$A$2:$C$121,3,0)</f>
        <v>6</v>
      </c>
      <c r="J10025" s="17" t="s">
        <v>14660</v>
      </c>
      <c r="K10025" s="25" t="str">
        <f>LEFT(J10025,MIN(FIND({0,1,2,3,4,5,6,7,8,9},ASC(J10025)&amp;1234567890))-1)</f>
        <v>Ni</v>
      </c>
      <c r="L10025" s="25">
        <f t="shared" si="313"/>
        <v>0.55000000000000004</v>
      </c>
      <c r="M10025" s="25">
        <f>VLOOKUP(K10025,Table!$A$2:$C$121,2,0)</f>
        <v>10</v>
      </c>
      <c r="N10025" s="26">
        <f>VLOOKUP(K10025,Table!$A$2:$C$121,3,0)</f>
        <v>4</v>
      </c>
      <c r="O10025" s="13" t="str">
        <f>VLOOKUP(A10025,Table!$U$1:$V$230,2,0)</f>
        <v>Cubic</v>
      </c>
      <c r="P10025" s="1"/>
    </row>
    <row r="10026" spans="1:16">
      <c r="A10026" s="12">
        <v>225</v>
      </c>
      <c r="B10026" s="12">
        <v>107047</v>
      </c>
      <c r="C10026" s="12" t="s">
        <v>9818</v>
      </c>
      <c r="D10026" s="12" t="s">
        <v>9250</v>
      </c>
      <c r="E10026" s="17" t="s">
        <v>76</v>
      </c>
      <c r="F10026" s="25" t="str">
        <f>LEFT(E10026,MIN(FIND({0,1,2,3,4,5,6,7,8,9},ASC(E10026)&amp;1234567890))-1)</f>
        <v>Co</v>
      </c>
      <c r="G10026" s="25">
        <f t="shared" si="312"/>
        <v>1</v>
      </c>
      <c r="H10026" s="25">
        <f>VLOOKUP(F10026,Table!$A$2:$C$121,2,0)</f>
        <v>9</v>
      </c>
      <c r="I10026" s="26">
        <f>VLOOKUP(F10026,Table!$A$2:$C$121,3,0)</f>
        <v>4</v>
      </c>
      <c r="J10026" s="17" t="s">
        <v>11355</v>
      </c>
      <c r="K10026" s="25" t="str">
        <f>LEFT(J10026,MIN(FIND({0,1,2,3,4,5,6,7,8,9},ASC(J10026)&amp;1234567890))-1)</f>
        <v>Pt</v>
      </c>
      <c r="L10026" s="25">
        <f t="shared" si="313"/>
        <v>3</v>
      </c>
      <c r="M10026" s="25">
        <f>VLOOKUP(K10026,Table!$A$2:$C$121,2,0)</f>
        <v>10</v>
      </c>
      <c r="N10026" s="26">
        <f>VLOOKUP(K10026,Table!$A$2:$C$121,3,0)</f>
        <v>6</v>
      </c>
      <c r="O10026" s="13" t="str">
        <f>VLOOKUP(A10026,Table!$U$1:$V$230,2,0)</f>
        <v>Cubic</v>
      </c>
      <c r="P10026" s="1"/>
    </row>
    <row r="10027" spans="1:16">
      <c r="A10027" s="12">
        <v>225</v>
      </c>
      <c r="B10027" s="12">
        <v>55115</v>
      </c>
      <c r="C10027" s="12" t="s">
        <v>9818</v>
      </c>
      <c r="D10027" s="12" t="s">
        <v>8263</v>
      </c>
      <c r="E10027" s="17" t="s">
        <v>11513</v>
      </c>
      <c r="F10027" s="25" t="str">
        <f>LEFT(E10027,MIN(FIND({0,1,2,3,4,5,6,7,8,9},ASC(E10027)&amp;1234567890))-1)</f>
        <v>Rb</v>
      </c>
      <c r="G10027" s="25">
        <f t="shared" si="312"/>
        <v>2</v>
      </c>
      <c r="H10027" s="25">
        <f>VLOOKUP(F10027,Table!$A$2:$C$121,2,0)</f>
        <v>1</v>
      </c>
      <c r="I10027" s="26">
        <f>VLOOKUP(F10027,Table!$A$2:$C$121,3,0)</f>
        <v>5</v>
      </c>
      <c r="J10027" s="17" t="s">
        <v>328</v>
      </c>
      <c r="K10027" s="25" t="str">
        <f>LEFT(J10027,MIN(FIND({0,1,2,3,4,5,6,7,8,9},ASC(J10027)&amp;1234567890))-1)</f>
        <v>Te</v>
      </c>
      <c r="L10027" s="25">
        <f t="shared" si="313"/>
        <v>1</v>
      </c>
      <c r="M10027" s="25">
        <f>VLOOKUP(K10027,Table!$A$2:$C$121,2,0)</f>
        <v>16</v>
      </c>
      <c r="N10027" s="26">
        <f>VLOOKUP(K10027,Table!$A$2:$C$121,3,0)</f>
        <v>5</v>
      </c>
      <c r="O10027" s="13" t="str">
        <f>VLOOKUP(A10027,Table!$U$1:$V$230,2,0)</f>
        <v>Cubic</v>
      </c>
      <c r="P10027" s="1"/>
    </row>
    <row r="10028" spans="1:16">
      <c r="A10028" s="12">
        <v>225</v>
      </c>
      <c r="B10028" s="12">
        <v>260686</v>
      </c>
      <c r="C10028" s="12" t="s">
        <v>9818</v>
      </c>
      <c r="D10028" s="12" t="s">
        <v>10631</v>
      </c>
      <c r="E10028" s="17" t="s">
        <v>393</v>
      </c>
      <c r="F10028" s="25" t="str">
        <f>LEFT(E10028,MIN(FIND({0,1,2,3,4,5,6,7,8,9},ASC(E10028)&amp;1234567890))-1)</f>
        <v>Mo</v>
      </c>
      <c r="G10028" s="25">
        <f t="shared" si="312"/>
        <v>1</v>
      </c>
      <c r="H10028" s="25">
        <f>VLOOKUP(F10028,Table!$A$2:$C$121,2,0)</f>
        <v>6</v>
      </c>
      <c r="I10028" s="26">
        <f>VLOOKUP(F10028,Table!$A$2:$C$121,3,0)</f>
        <v>5</v>
      </c>
      <c r="J10028" s="17" t="s">
        <v>14661</v>
      </c>
      <c r="K10028" s="25" t="str">
        <f>LEFT(J10028,MIN(FIND({0,1,2,3,4,5,6,7,8,9},ASC(J10028)&amp;1234567890))-1)</f>
        <v>Zn</v>
      </c>
      <c r="L10028" s="25">
        <f t="shared" si="313"/>
        <v>6</v>
      </c>
      <c r="M10028" s="25">
        <f>VLOOKUP(K10028,Table!$A$2:$C$121,2,0)</f>
        <v>12</v>
      </c>
      <c r="N10028" s="26">
        <f>VLOOKUP(K10028,Table!$A$2:$C$121,3,0)</f>
        <v>4</v>
      </c>
      <c r="O10028" s="13" t="str">
        <f>VLOOKUP(A10028,Table!$U$1:$V$230,2,0)</f>
        <v>Cubic</v>
      </c>
      <c r="P10028" s="1"/>
    </row>
    <row r="10029" spans="1:16">
      <c r="A10029" s="12">
        <v>225</v>
      </c>
      <c r="B10029" s="12">
        <v>380497</v>
      </c>
      <c r="C10029" s="12" t="s">
        <v>9818</v>
      </c>
      <c r="D10029" s="12" t="s">
        <v>1572</v>
      </c>
      <c r="E10029" s="17" t="s">
        <v>428</v>
      </c>
      <c r="F10029" s="25" t="str">
        <f>LEFT(E10029,MIN(FIND({0,1,2,3,4,5,6,7,8,9},ASC(E10029)&amp;1234567890))-1)</f>
        <v>Eu</v>
      </c>
      <c r="G10029" s="25">
        <f t="shared" si="312"/>
        <v>1</v>
      </c>
      <c r="H10029" s="25">
        <f>VLOOKUP(F10029,Table!$A$2:$C$121,2,0)</f>
        <v>3</v>
      </c>
      <c r="I10029" s="26">
        <f>VLOOKUP(F10029,Table!$A$2:$C$121,3,0)</f>
        <v>6</v>
      </c>
      <c r="J10029" s="17" t="s">
        <v>383</v>
      </c>
      <c r="K10029" s="25" t="str">
        <f>LEFT(J10029,MIN(FIND({0,1,2,3,4,5,6,7,8,9},ASC(J10029)&amp;1234567890))-1)</f>
        <v>C</v>
      </c>
      <c r="L10029" s="25">
        <f t="shared" si="313"/>
        <v>2</v>
      </c>
      <c r="M10029" s="25">
        <f>VLOOKUP(K10029,Table!$A$2:$C$121,2,0)</f>
        <v>14</v>
      </c>
      <c r="N10029" s="26">
        <f>VLOOKUP(K10029,Table!$A$2:$C$121,3,0)</f>
        <v>2</v>
      </c>
      <c r="O10029" s="13" t="str">
        <f>VLOOKUP(A10029,Table!$U$1:$V$230,2,0)</f>
        <v>Cubic</v>
      </c>
      <c r="P10029" s="1"/>
    </row>
    <row r="10030" spans="1:16">
      <c r="A10030" s="12">
        <v>225</v>
      </c>
      <c r="B10030" s="12">
        <v>262365</v>
      </c>
      <c r="C10030" s="12" t="s">
        <v>9818</v>
      </c>
      <c r="D10030" s="12" t="s">
        <v>10632</v>
      </c>
      <c r="E10030" s="17" t="s">
        <v>11379</v>
      </c>
      <c r="F10030" s="25" t="str">
        <f>LEFT(E10030,MIN(FIND({0,1,2,3,4,5,6,7,8,9},ASC(E10030)&amp;1234567890))-1)</f>
        <v>Np</v>
      </c>
      <c r="G10030" s="25">
        <f t="shared" si="312"/>
        <v>1</v>
      </c>
      <c r="H10030" s="25">
        <f>VLOOKUP(F10030,Table!$A$2:$C$121,2,0)</f>
        <v>3</v>
      </c>
      <c r="I10030" s="26">
        <f>VLOOKUP(F10030,Table!$A$2:$C$121,3,0)</f>
        <v>7</v>
      </c>
      <c r="J10030" s="17" t="s">
        <v>11358</v>
      </c>
      <c r="K10030" s="25" t="str">
        <f>LEFT(J10030,MIN(FIND({0,1,2,3,4,5,6,7,8,9},ASC(J10030)&amp;1234567890))-1)</f>
        <v>N</v>
      </c>
      <c r="L10030" s="25">
        <f t="shared" si="313"/>
        <v>2</v>
      </c>
      <c r="M10030" s="25">
        <f>VLOOKUP(K10030,Table!$A$2:$C$121,2,0)</f>
        <v>15</v>
      </c>
      <c r="N10030" s="26">
        <f>VLOOKUP(K10030,Table!$A$2:$C$121,3,0)</f>
        <v>2</v>
      </c>
      <c r="O10030" s="13" t="str">
        <f>VLOOKUP(A10030,Table!$U$1:$V$230,2,0)</f>
        <v>Cubic</v>
      </c>
      <c r="P10030" s="1"/>
    </row>
    <row r="10031" spans="1:16">
      <c r="A10031" s="12">
        <v>225</v>
      </c>
      <c r="B10031" s="12">
        <v>262671</v>
      </c>
      <c r="C10031" s="12" t="s">
        <v>9818</v>
      </c>
      <c r="D10031" s="12" t="s">
        <v>2346</v>
      </c>
      <c r="E10031" s="17" t="s">
        <v>433</v>
      </c>
      <c r="F10031" s="25" t="str">
        <f>LEFT(E10031,MIN(FIND({0,1,2,3,4,5,6,7,8,9},ASC(E10031)&amp;1234567890))-1)</f>
        <v>Sr</v>
      </c>
      <c r="G10031" s="25">
        <f t="shared" si="312"/>
        <v>1</v>
      </c>
      <c r="H10031" s="25">
        <f>VLOOKUP(F10031,Table!$A$2:$C$121,2,0)</f>
        <v>2</v>
      </c>
      <c r="I10031" s="26">
        <f>VLOOKUP(F10031,Table!$A$2:$C$121,3,0)</f>
        <v>5</v>
      </c>
      <c r="J10031" s="17" t="s">
        <v>11403</v>
      </c>
      <c r="K10031" s="25" t="str">
        <f>LEFT(J10031,MIN(FIND({0,1,2,3,4,5,6,7,8,9},ASC(J10031)&amp;1234567890))-1)</f>
        <v>Br</v>
      </c>
      <c r="L10031" s="25">
        <f t="shared" si="313"/>
        <v>2</v>
      </c>
      <c r="M10031" s="25">
        <f>VLOOKUP(K10031,Table!$A$2:$C$121,2,0)</f>
        <v>17</v>
      </c>
      <c r="N10031" s="26">
        <f>VLOOKUP(K10031,Table!$A$2:$C$121,3,0)</f>
        <v>4</v>
      </c>
      <c r="O10031" s="13" t="str">
        <f>VLOOKUP(A10031,Table!$U$1:$V$230,2,0)</f>
        <v>Cubic</v>
      </c>
      <c r="P10031" s="1"/>
    </row>
    <row r="10032" spans="1:16">
      <c r="A10032" s="12">
        <v>225</v>
      </c>
      <c r="B10032" s="12">
        <v>236296</v>
      </c>
      <c r="C10032" s="12" t="s">
        <v>9818</v>
      </c>
      <c r="D10032" s="12" t="s">
        <v>10633</v>
      </c>
      <c r="E10032" s="17" t="s">
        <v>393</v>
      </c>
      <c r="F10032" s="25" t="str">
        <f>LEFT(E10032,MIN(FIND({0,1,2,3,4,5,6,7,8,9},ASC(E10032)&amp;1234567890))-1)</f>
        <v>Mo</v>
      </c>
      <c r="G10032" s="25">
        <f t="shared" si="312"/>
        <v>1</v>
      </c>
      <c r="H10032" s="25">
        <f>VLOOKUP(F10032,Table!$A$2:$C$121,2,0)</f>
        <v>6</v>
      </c>
      <c r="I10032" s="26">
        <f>VLOOKUP(F10032,Table!$A$2:$C$121,3,0)</f>
        <v>5</v>
      </c>
      <c r="J10032" s="17" t="s">
        <v>14662</v>
      </c>
      <c r="K10032" s="25" t="str">
        <f>LEFT(J10032,MIN(FIND({0,1,2,3,4,5,6,7,8,9},ASC(J10032)&amp;1234567890))-1)</f>
        <v>C</v>
      </c>
      <c r="L10032" s="25">
        <f t="shared" si="313"/>
        <v>0.68100000000000005</v>
      </c>
      <c r="M10032" s="25">
        <f>VLOOKUP(K10032,Table!$A$2:$C$121,2,0)</f>
        <v>14</v>
      </c>
      <c r="N10032" s="26">
        <f>VLOOKUP(K10032,Table!$A$2:$C$121,3,0)</f>
        <v>2</v>
      </c>
      <c r="O10032" s="13" t="str">
        <f>VLOOKUP(A10032,Table!$U$1:$V$230,2,0)</f>
        <v>Cubic</v>
      </c>
      <c r="P10032" s="1"/>
    </row>
    <row r="10033" spans="1:16">
      <c r="A10033" s="12">
        <v>225</v>
      </c>
      <c r="B10033" s="12">
        <v>192558</v>
      </c>
      <c r="C10033" s="12" t="s">
        <v>9818</v>
      </c>
      <c r="D10033" s="12" t="s">
        <v>10634</v>
      </c>
      <c r="E10033" s="17" t="s">
        <v>14663</v>
      </c>
      <c r="F10033" s="25" t="str">
        <f>LEFT(E10033,MIN(FIND({0,1,2,3,4,5,6,7,8,9},ASC(E10033)&amp;1234567890))-1)</f>
        <v>Mg</v>
      </c>
      <c r="G10033" s="25">
        <f t="shared" si="312"/>
        <v>1.99</v>
      </c>
      <c r="H10033" s="25">
        <f>VLOOKUP(F10033,Table!$A$2:$C$121,2,0)</f>
        <v>2</v>
      </c>
      <c r="I10033" s="26">
        <f>VLOOKUP(F10033,Table!$A$2:$C$121,3,0)</f>
        <v>3</v>
      </c>
      <c r="J10033" s="17" t="s">
        <v>31</v>
      </c>
      <c r="K10033" s="25" t="str">
        <f>LEFT(J10033,MIN(FIND({0,1,2,3,4,5,6,7,8,9},ASC(J10033)&amp;1234567890))-1)</f>
        <v>Si</v>
      </c>
      <c r="L10033" s="25">
        <f t="shared" si="313"/>
        <v>1</v>
      </c>
      <c r="M10033" s="25">
        <f>VLOOKUP(K10033,Table!$A$2:$C$121,2,0)</f>
        <v>14</v>
      </c>
      <c r="N10033" s="26">
        <f>VLOOKUP(K10033,Table!$A$2:$C$121,3,0)</f>
        <v>3</v>
      </c>
      <c r="O10033" s="13" t="str">
        <f>VLOOKUP(A10033,Table!$U$1:$V$230,2,0)</f>
        <v>Cubic</v>
      </c>
      <c r="P10033" s="1"/>
    </row>
    <row r="10034" spans="1:16">
      <c r="A10034" s="12">
        <v>225</v>
      </c>
      <c r="B10034" s="12">
        <v>192560</v>
      </c>
      <c r="C10034" s="12" t="s">
        <v>9818</v>
      </c>
      <c r="D10034" s="12" t="s">
        <v>10635</v>
      </c>
      <c r="E10034" s="17" t="s">
        <v>14664</v>
      </c>
      <c r="F10034" s="25" t="str">
        <f>LEFT(E10034,MIN(FIND({0,1,2,3,4,5,6,7,8,9},ASC(E10034)&amp;1234567890))-1)</f>
        <v>Mg</v>
      </c>
      <c r="G10034" s="25">
        <f t="shared" si="312"/>
        <v>1.98</v>
      </c>
      <c r="H10034" s="25">
        <f>VLOOKUP(F10034,Table!$A$2:$C$121,2,0)</f>
        <v>2</v>
      </c>
      <c r="I10034" s="26">
        <f>VLOOKUP(F10034,Table!$A$2:$C$121,3,0)</f>
        <v>3</v>
      </c>
      <c r="J10034" s="17" t="s">
        <v>31</v>
      </c>
      <c r="K10034" s="25" t="str">
        <f>LEFT(J10034,MIN(FIND({0,1,2,3,4,5,6,7,8,9},ASC(J10034)&amp;1234567890))-1)</f>
        <v>Si</v>
      </c>
      <c r="L10034" s="25">
        <f t="shared" si="313"/>
        <v>1</v>
      </c>
      <c r="M10034" s="25">
        <f>VLOOKUP(K10034,Table!$A$2:$C$121,2,0)</f>
        <v>14</v>
      </c>
      <c r="N10034" s="26">
        <f>VLOOKUP(K10034,Table!$A$2:$C$121,3,0)</f>
        <v>3</v>
      </c>
      <c r="O10034" s="13" t="str">
        <f>VLOOKUP(A10034,Table!$U$1:$V$230,2,0)</f>
        <v>Cubic</v>
      </c>
      <c r="P10034" s="1"/>
    </row>
    <row r="10035" spans="1:16">
      <c r="A10035" s="12">
        <v>225</v>
      </c>
      <c r="B10035" s="12">
        <v>192781</v>
      </c>
      <c r="C10035" s="12" t="s">
        <v>9818</v>
      </c>
      <c r="D10035" s="12" t="s">
        <v>10636</v>
      </c>
      <c r="E10035" s="17" t="s">
        <v>393</v>
      </c>
      <c r="F10035" s="25" t="str">
        <f>LEFT(E10035,MIN(FIND({0,1,2,3,4,5,6,7,8,9},ASC(E10035)&amp;1234567890))-1)</f>
        <v>Mo</v>
      </c>
      <c r="G10035" s="25">
        <f t="shared" si="312"/>
        <v>1</v>
      </c>
      <c r="H10035" s="25">
        <f>VLOOKUP(F10035,Table!$A$2:$C$121,2,0)</f>
        <v>6</v>
      </c>
      <c r="I10035" s="26">
        <f>VLOOKUP(F10035,Table!$A$2:$C$121,3,0)</f>
        <v>5</v>
      </c>
      <c r="J10035" s="17" t="s">
        <v>14321</v>
      </c>
      <c r="K10035" s="25" t="str">
        <f>LEFT(J10035,MIN(FIND({0,1,2,3,4,5,6,7,8,9},ASC(J10035)&amp;1234567890))-1)</f>
        <v>C</v>
      </c>
      <c r="L10035" s="25">
        <f t="shared" si="313"/>
        <v>0.75</v>
      </c>
      <c r="M10035" s="25">
        <f>VLOOKUP(K10035,Table!$A$2:$C$121,2,0)</f>
        <v>14</v>
      </c>
      <c r="N10035" s="26">
        <f>VLOOKUP(K10035,Table!$A$2:$C$121,3,0)</f>
        <v>2</v>
      </c>
      <c r="O10035" s="13" t="str">
        <f>VLOOKUP(A10035,Table!$U$1:$V$230,2,0)</f>
        <v>Cubic</v>
      </c>
      <c r="P10035" s="1"/>
    </row>
    <row r="10036" spans="1:16">
      <c r="A10036" s="12">
        <v>225</v>
      </c>
      <c r="B10036" s="12">
        <v>192946</v>
      </c>
      <c r="C10036" s="12" t="s">
        <v>9818</v>
      </c>
      <c r="D10036" s="12" t="s">
        <v>10637</v>
      </c>
      <c r="E10036" s="17" t="s">
        <v>11390</v>
      </c>
      <c r="F10036" s="25" t="str">
        <f>LEFT(E10036,MIN(FIND({0,1,2,3,4,5,6,7,8,9},ASC(E10036)&amp;1234567890))-1)</f>
        <v>Cr</v>
      </c>
      <c r="G10036" s="25">
        <f t="shared" si="312"/>
        <v>1</v>
      </c>
      <c r="H10036" s="25">
        <f>VLOOKUP(F10036,Table!$A$2:$C$121,2,0)</f>
        <v>6</v>
      </c>
      <c r="I10036" s="26">
        <f>VLOOKUP(F10036,Table!$A$2:$C$121,3,0)</f>
        <v>4</v>
      </c>
      <c r="J10036" s="17" t="s">
        <v>13188</v>
      </c>
      <c r="K10036" s="25" t="str">
        <f>LEFT(J10036,MIN(FIND({0,1,2,3,4,5,6,7,8,9},ASC(J10036)&amp;1234567890))-1)</f>
        <v>N</v>
      </c>
      <c r="L10036" s="25">
        <f t="shared" si="313"/>
        <v>0.9</v>
      </c>
      <c r="M10036" s="25">
        <f>VLOOKUP(K10036,Table!$A$2:$C$121,2,0)</f>
        <v>15</v>
      </c>
      <c r="N10036" s="26">
        <f>VLOOKUP(K10036,Table!$A$2:$C$121,3,0)</f>
        <v>2</v>
      </c>
      <c r="O10036" s="13" t="str">
        <f>VLOOKUP(A10036,Table!$U$1:$V$230,2,0)</f>
        <v>Cubic</v>
      </c>
      <c r="P10036" s="1"/>
    </row>
    <row r="10037" spans="1:16">
      <c r="A10037" s="12">
        <v>225</v>
      </c>
      <c r="B10037" s="12">
        <v>237583</v>
      </c>
      <c r="C10037" s="12" t="s">
        <v>9818</v>
      </c>
      <c r="D10037" s="12" t="s">
        <v>10638</v>
      </c>
      <c r="E10037" s="17" t="s">
        <v>335</v>
      </c>
      <c r="F10037" s="25" t="str">
        <f>LEFT(E10037,MIN(FIND({0,1,2,3,4,5,6,7,8,9},ASC(E10037)&amp;1234567890))-1)</f>
        <v>Nb</v>
      </c>
      <c r="G10037" s="25">
        <f t="shared" si="312"/>
        <v>1</v>
      </c>
      <c r="H10037" s="25">
        <f>VLOOKUP(F10037,Table!$A$2:$C$121,2,0)</f>
        <v>5</v>
      </c>
      <c r="I10037" s="26">
        <f>VLOOKUP(F10037,Table!$A$2:$C$121,3,0)</f>
        <v>5</v>
      </c>
      <c r="J10037" s="17" t="s">
        <v>14458</v>
      </c>
      <c r="K10037" s="25" t="str">
        <f>LEFT(J10037,MIN(FIND({0,1,2,3,4,5,6,7,8,9},ASC(J10037)&amp;1234567890))-1)</f>
        <v>N</v>
      </c>
      <c r="L10037" s="25">
        <f t="shared" si="313"/>
        <v>0.88</v>
      </c>
      <c r="M10037" s="25">
        <f>VLOOKUP(K10037,Table!$A$2:$C$121,2,0)</f>
        <v>15</v>
      </c>
      <c r="N10037" s="26">
        <f>VLOOKUP(K10037,Table!$A$2:$C$121,3,0)</f>
        <v>2</v>
      </c>
      <c r="O10037" s="13" t="str">
        <f>VLOOKUP(A10037,Table!$U$1:$V$230,2,0)</f>
        <v>Cubic</v>
      </c>
      <c r="P10037" s="1"/>
    </row>
    <row r="10038" spans="1:16">
      <c r="A10038" s="12">
        <v>225</v>
      </c>
      <c r="B10038" s="12">
        <v>251625</v>
      </c>
      <c r="C10038" s="12" t="s">
        <v>9818</v>
      </c>
      <c r="D10038" s="12" t="s">
        <v>5370</v>
      </c>
      <c r="E10038" s="17" t="s">
        <v>11326</v>
      </c>
      <c r="F10038" s="25" t="str">
        <f>LEFT(E10038,MIN(FIND({0,1,2,3,4,5,6,7,8,9},ASC(E10038)&amp;1234567890))-1)</f>
        <v>Mo</v>
      </c>
      <c r="G10038" s="25">
        <f t="shared" si="312"/>
        <v>2</v>
      </c>
      <c r="H10038" s="25">
        <f>VLOOKUP(F10038,Table!$A$2:$C$121,2,0)</f>
        <v>6</v>
      </c>
      <c r="I10038" s="26">
        <f>VLOOKUP(F10038,Table!$A$2:$C$121,3,0)</f>
        <v>5</v>
      </c>
      <c r="J10038" s="17" t="s">
        <v>68</v>
      </c>
      <c r="K10038" s="25" t="str">
        <f>LEFT(J10038,MIN(FIND({0,1,2,3,4,5,6,7,8,9},ASC(J10038)&amp;1234567890))-1)</f>
        <v>N</v>
      </c>
      <c r="L10038" s="25">
        <f t="shared" si="313"/>
        <v>1</v>
      </c>
      <c r="M10038" s="25">
        <f>VLOOKUP(K10038,Table!$A$2:$C$121,2,0)</f>
        <v>15</v>
      </c>
      <c r="N10038" s="26">
        <f>VLOOKUP(K10038,Table!$A$2:$C$121,3,0)</f>
        <v>2</v>
      </c>
      <c r="O10038" s="13" t="str">
        <f>VLOOKUP(A10038,Table!$U$1:$V$230,2,0)</f>
        <v>Cubic</v>
      </c>
      <c r="P10038" s="1"/>
    </row>
    <row r="10039" spans="1:16">
      <c r="A10039" s="12">
        <v>225</v>
      </c>
      <c r="B10039" s="12">
        <v>238502</v>
      </c>
      <c r="C10039" s="12" t="s">
        <v>9818</v>
      </c>
      <c r="D10039" s="12" t="s">
        <v>3012</v>
      </c>
      <c r="E10039" s="17" t="s">
        <v>11943</v>
      </c>
      <c r="F10039" s="25" t="str">
        <f>LEFT(E10039,MIN(FIND({0,1,2,3,4,5,6,7,8,9},ASC(E10039)&amp;1234567890))-1)</f>
        <v>Pb</v>
      </c>
      <c r="G10039" s="25">
        <f t="shared" si="312"/>
        <v>4</v>
      </c>
      <c r="H10039" s="25">
        <f>VLOOKUP(F10039,Table!$A$2:$C$121,2,0)</f>
        <v>14</v>
      </c>
      <c r="I10039" s="26">
        <f>VLOOKUP(F10039,Table!$A$2:$C$121,3,0)</f>
        <v>6</v>
      </c>
      <c r="J10039" s="17" t="s">
        <v>581</v>
      </c>
      <c r="K10039" s="25" t="str">
        <f>LEFT(J10039,MIN(FIND({0,1,2,3,4,5,6,7,8,9},ASC(J10039)&amp;1234567890))-1)</f>
        <v>Se</v>
      </c>
      <c r="L10039" s="25">
        <f t="shared" si="313"/>
        <v>4</v>
      </c>
      <c r="M10039" s="25">
        <f>VLOOKUP(K10039,Table!$A$2:$C$121,2,0)</f>
        <v>16</v>
      </c>
      <c r="N10039" s="26">
        <f>VLOOKUP(K10039,Table!$A$2:$C$121,3,0)</f>
        <v>4</v>
      </c>
      <c r="O10039" s="13" t="str">
        <f>VLOOKUP(A10039,Table!$U$1:$V$230,2,0)</f>
        <v>Cubic</v>
      </c>
      <c r="P10039" s="1"/>
    </row>
    <row r="10040" spans="1:16">
      <c r="A10040" s="12">
        <v>225</v>
      </c>
      <c r="B10040" s="12">
        <v>291510</v>
      </c>
      <c r="C10040" s="12" t="s">
        <v>9818</v>
      </c>
      <c r="D10040" s="12" t="s">
        <v>10639</v>
      </c>
      <c r="E10040" s="17" t="s">
        <v>11868</v>
      </c>
      <c r="F10040" s="25" t="str">
        <f>LEFT(E10040,MIN(FIND({0,1,2,3,4,5,6,7,8,9},ASC(E10040)&amp;1234567890))-1)</f>
        <v>Pt</v>
      </c>
      <c r="G10040" s="25">
        <f t="shared" si="312"/>
        <v>7</v>
      </c>
      <c r="H10040" s="25">
        <f>VLOOKUP(F10040,Table!$A$2:$C$121,2,0)</f>
        <v>10</v>
      </c>
      <c r="I10040" s="26">
        <f>VLOOKUP(F10040,Table!$A$2:$C$121,3,0)</f>
        <v>6</v>
      </c>
      <c r="J10040" s="17" t="s">
        <v>11351</v>
      </c>
      <c r="K10040" s="25" t="str">
        <f>LEFT(J10040,MIN(FIND({0,1,2,3,4,5,6,7,8,9},ASC(J10040)&amp;1234567890))-1)</f>
        <v>Cu</v>
      </c>
      <c r="L10040" s="25">
        <f t="shared" si="313"/>
        <v>1</v>
      </c>
      <c r="M10040" s="25">
        <f>VLOOKUP(K10040,Table!$A$2:$C$121,2,0)</f>
        <v>11</v>
      </c>
      <c r="N10040" s="26">
        <f>VLOOKUP(K10040,Table!$A$2:$C$121,3,0)</f>
        <v>4</v>
      </c>
      <c r="O10040" s="13" t="str">
        <f>VLOOKUP(A10040,Table!$U$1:$V$230,2,0)</f>
        <v>Cubic</v>
      </c>
      <c r="P10040" s="1"/>
    </row>
    <row r="10041" spans="1:16">
      <c r="A10041" s="12">
        <v>225</v>
      </c>
      <c r="B10041" s="12">
        <v>238996</v>
      </c>
      <c r="C10041" s="12" t="s">
        <v>9818</v>
      </c>
      <c r="D10041" s="12" t="s">
        <v>3225</v>
      </c>
      <c r="E10041" s="17" t="s">
        <v>428</v>
      </c>
      <c r="F10041" s="25" t="str">
        <f>LEFT(E10041,MIN(FIND({0,1,2,3,4,5,6,7,8,9},ASC(E10041)&amp;1234567890))-1)</f>
        <v>Eu</v>
      </c>
      <c r="G10041" s="25">
        <f t="shared" si="312"/>
        <v>1</v>
      </c>
      <c r="H10041" s="25">
        <f>VLOOKUP(F10041,Table!$A$2:$C$121,2,0)</f>
        <v>3</v>
      </c>
      <c r="I10041" s="26">
        <f>VLOOKUP(F10041,Table!$A$2:$C$121,3,0)</f>
        <v>6</v>
      </c>
      <c r="J10041" s="17" t="s">
        <v>541</v>
      </c>
      <c r="K10041" s="25" t="str">
        <f>LEFT(J10041,MIN(FIND({0,1,2,3,4,5,6,7,8,9},ASC(J10041)&amp;1234567890))-1)</f>
        <v>Pd</v>
      </c>
      <c r="L10041" s="25">
        <f t="shared" si="313"/>
        <v>1</v>
      </c>
      <c r="M10041" s="25">
        <f>VLOOKUP(K10041,Table!$A$2:$C$121,2,0)</f>
        <v>10</v>
      </c>
      <c r="N10041" s="26">
        <f>VLOOKUP(K10041,Table!$A$2:$C$121,3,0)</f>
        <v>5</v>
      </c>
      <c r="O10041" s="13" t="str">
        <f>VLOOKUP(A10041,Table!$U$1:$V$230,2,0)</f>
        <v>Cubic</v>
      </c>
      <c r="P10041" s="1"/>
    </row>
    <row r="10042" spans="1:16">
      <c r="A10042" s="12">
        <v>225</v>
      </c>
      <c r="B10042" s="12">
        <v>196399</v>
      </c>
      <c r="C10042" s="12" t="s">
        <v>9818</v>
      </c>
      <c r="D10042" s="12" t="s">
        <v>10640</v>
      </c>
      <c r="E10042" s="17" t="s">
        <v>11331</v>
      </c>
      <c r="F10042" s="25" t="str">
        <f>LEFT(E10042,MIN(FIND({0,1,2,3,4,5,6,7,8,9},ASC(E10042)&amp;1234567890))-1)</f>
        <v>Ce</v>
      </c>
      <c r="G10042" s="25">
        <f t="shared" si="312"/>
        <v>1</v>
      </c>
      <c r="H10042" s="25">
        <f>VLOOKUP(F10042,Table!$A$2:$C$121,2,0)</f>
        <v>3</v>
      </c>
      <c r="I10042" s="26">
        <f>VLOOKUP(F10042,Table!$A$2:$C$121,3,0)</f>
        <v>6</v>
      </c>
      <c r="J10042" s="17" t="s">
        <v>14162</v>
      </c>
      <c r="K10042" s="25" t="str">
        <f>LEFT(J10042,MIN(FIND({0,1,2,3,4,5,6,7,8,9},ASC(J10042)&amp;1234567890))-1)</f>
        <v>Cr</v>
      </c>
      <c r="L10042" s="25">
        <f t="shared" si="313"/>
        <v>0.1</v>
      </c>
      <c r="M10042" s="25">
        <f>VLOOKUP(K10042,Table!$A$2:$C$121,2,0)</f>
        <v>6</v>
      </c>
      <c r="N10042" s="26">
        <f>VLOOKUP(K10042,Table!$A$2:$C$121,3,0)</f>
        <v>4</v>
      </c>
      <c r="O10042" s="13" t="str">
        <f>VLOOKUP(A10042,Table!$U$1:$V$230,2,0)</f>
        <v>Cubic</v>
      </c>
      <c r="P10042" s="1"/>
    </row>
    <row r="10043" spans="1:16">
      <c r="A10043" s="12">
        <v>225</v>
      </c>
      <c r="B10043" s="12">
        <v>291602</v>
      </c>
      <c r="C10043" s="12" t="s">
        <v>9818</v>
      </c>
      <c r="D10043" s="12" t="s">
        <v>2140</v>
      </c>
      <c r="E10043" s="17" t="s">
        <v>11390</v>
      </c>
      <c r="F10043" s="25" t="str">
        <f>LEFT(E10043,MIN(FIND({0,1,2,3,4,5,6,7,8,9},ASC(E10043)&amp;1234567890))-1)</f>
        <v>Cr</v>
      </c>
      <c r="G10043" s="25">
        <f t="shared" si="312"/>
        <v>1</v>
      </c>
      <c r="H10043" s="25">
        <f>VLOOKUP(F10043,Table!$A$2:$C$121,2,0)</f>
        <v>6</v>
      </c>
      <c r="I10043" s="26">
        <f>VLOOKUP(F10043,Table!$A$2:$C$121,3,0)</f>
        <v>4</v>
      </c>
      <c r="J10043" s="17" t="s">
        <v>32</v>
      </c>
      <c r="K10043" s="25" t="str">
        <f>LEFT(J10043,MIN(FIND({0,1,2,3,4,5,6,7,8,9},ASC(J10043)&amp;1234567890))-1)</f>
        <v>O</v>
      </c>
      <c r="L10043" s="25">
        <f t="shared" si="313"/>
        <v>2</v>
      </c>
      <c r="M10043" s="25">
        <f>VLOOKUP(K10043,Table!$A$2:$C$121,2,0)</f>
        <v>16</v>
      </c>
      <c r="N10043" s="26">
        <f>VLOOKUP(K10043,Table!$A$2:$C$121,3,0)</f>
        <v>2</v>
      </c>
      <c r="O10043" s="13" t="str">
        <f>VLOOKUP(A10043,Table!$U$1:$V$230,2,0)</f>
        <v>Cubic</v>
      </c>
      <c r="P10043" s="1"/>
    </row>
    <row r="10044" spans="1:16">
      <c r="A10044" s="12">
        <v>226</v>
      </c>
      <c r="B10044" s="12">
        <v>834</v>
      </c>
      <c r="C10044" s="12" t="s">
        <v>10641</v>
      </c>
      <c r="D10044" s="12" t="s">
        <v>10642</v>
      </c>
      <c r="E10044" s="17" t="s">
        <v>11645</v>
      </c>
      <c r="F10044" s="25" t="str">
        <f>LEFT(E10044,MIN(FIND({0,1,2,3,4,5,6,7,8,9},ASC(E10044)&amp;1234567890))-1)</f>
        <v>Sb</v>
      </c>
      <c r="G10044" s="25">
        <f t="shared" si="312"/>
        <v>1</v>
      </c>
      <c r="H10044" s="25">
        <f>VLOOKUP(F10044,Table!$A$2:$C$121,2,0)</f>
        <v>15</v>
      </c>
      <c r="I10044" s="26">
        <f>VLOOKUP(F10044,Table!$A$2:$C$121,3,0)</f>
        <v>5</v>
      </c>
      <c r="J10044" s="17" t="s">
        <v>14665</v>
      </c>
      <c r="K10044" s="25" t="str">
        <f>LEFT(J10044,MIN(FIND({0,1,2,3,4,5,6,7,8,9},ASC(J10044)&amp;1234567890))-1)</f>
        <v>Be</v>
      </c>
      <c r="L10044" s="25">
        <f t="shared" si="313"/>
        <v>13</v>
      </c>
      <c r="M10044" s="25">
        <f>VLOOKUP(K10044,Table!$A$2:$C$121,2,0)</f>
        <v>2</v>
      </c>
      <c r="N10044" s="26">
        <f>VLOOKUP(K10044,Table!$A$2:$C$121,3,0)</f>
        <v>2</v>
      </c>
      <c r="O10044" s="13" t="str">
        <f>VLOOKUP(A10044,Table!$U$1:$V$230,2,0)</f>
        <v>Cubic</v>
      </c>
      <c r="P10044" s="1"/>
    </row>
    <row r="10045" spans="1:16">
      <c r="A10045" s="12">
        <v>226</v>
      </c>
      <c r="B10045" s="12">
        <v>6022</v>
      </c>
      <c r="C10045" s="12" t="s">
        <v>10641</v>
      </c>
      <c r="D10045" s="12" t="s">
        <v>1389</v>
      </c>
      <c r="E10045" s="17" t="s">
        <v>11646</v>
      </c>
      <c r="F10045" s="25" t="str">
        <f>LEFT(E10045,MIN(FIND({0,1,2,3,4,5,6,7,8,9},ASC(E10045)&amp;1234567890))-1)</f>
        <v>Xe</v>
      </c>
      <c r="G10045" s="25">
        <f t="shared" si="312"/>
        <v>1</v>
      </c>
      <c r="H10045" s="25">
        <f>VLOOKUP(F10045,Table!$A$2:$C$121,2,0)</f>
        <v>18</v>
      </c>
      <c r="I10045" s="26">
        <f>VLOOKUP(F10045,Table!$A$2:$C$121,3,0)</f>
        <v>5</v>
      </c>
      <c r="J10045" s="17" t="s">
        <v>380</v>
      </c>
      <c r="K10045" s="25" t="str">
        <f>LEFT(J10045,MIN(FIND({0,1,2,3,4,5,6,7,8,9},ASC(J10045)&amp;1234567890))-1)</f>
        <v>F</v>
      </c>
      <c r="L10045" s="25">
        <f t="shared" si="313"/>
        <v>6</v>
      </c>
      <c r="M10045" s="25">
        <f>VLOOKUP(K10045,Table!$A$2:$C$121,2,0)</f>
        <v>17</v>
      </c>
      <c r="N10045" s="26">
        <f>VLOOKUP(K10045,Table!$A$2:$C$121,3,0)</f>
        <v>2</v>
      </c>
      <c r="O10045" s="13" t="str">
        <f>VLOOKUP(A10045,Table!$U$1:$V$230,2,0)</f>
        <v>Cubic</v>
      </c>
      <c r="P10045" s="1"/>
    </row>
    <row r="10046" spans="1:16">
      <c r="A10046" s="12">
        <v>226</v>
      </c>
      <c r="B10046" s="12">
        <v>23186</v>
      </c>
      <c r="C10046" s="12" t="s">
        <v>10641</v>
      </c>
      <c r="D10046" s="12" t="s">
        <v>10643</v>
      </c>
      <c r="E10046" s="17" t="s">
        <v>11336</v>
      </c>
      <c r="F10046" s="25" t="str">
        <f>LEFT(E10046,MIN(FIND({0,1,2,3,4,5,6,7,8,9},ASC(E10046)&amp;1234567890))-1)</f>
        <v>Y</v>
      </c>
      <c r="G10046" s="25">
        <f t="shared" si="312"/>
        <v>1</v>
      </c>
      <c r="H10046" s="25">
        <f>VLOOKUP(F10046,Table!$A$2:$C$121,2,0)</f>
        <v>3</v>
      </c>
      <c r="I10046" s="26">
        <f>VLOOKUP(F10046,Table!$A$2:$C$121,3,0)</f>
        <v>5</v>
      </c>
      <c r="J10046" s="17" t="s">
        <v>14666</v>
      </c>
      <c r="K10046" s="25" t="str">
        <f>LEFT(J10046,MIN(FIND({0,1,2,3,4,5,6,7,8,9},ASC(J10046)&amp;1234567890))-1)</f>
        <v>B</v>
      </c>
      <c r="L10046" s="25">
        <f t="shared" si="313"/>
        <v>65.900000000000006</v>
      </c>
      <c r="M10046" s="25">
        <f>VLOOKUP(K10046,Table!$A$2:$C$121,2,0)</f>
        <v>13</v>
      </c>
      <c r="N10046" s="26">
        <f>VLOOKUP(K10046,Table!$A$2:$C$121,3,0)</f>
        <v>2</v>
      </c>
      <c r="O10046" s="13" t="str">
        <f>VLOOKUP(A10046,Table!$U$1:$V$230,2,0)</f>
        <v>Cubic</v>
      </c>
      <c r="P10046" s="1"/>
    </row>
    <row r="10047" spans="1:16">
      <c r="A10047" s="12">
        <v>226</v>
      </c>
      <c r="B10047" s="12">
        <v>37106</v>
      </c>
      <c r="C10047" s="12" t="s">
        <v>10641</v>
      </c>
      <c r="D10047" s="12" t="s">
        <v>10644</v>
      </c>
      <c r="E10047" s="17" t="s">
        <v>14667</v>
      </c>
      <c r="F10047" s="25" t="str">
        <f>LEFT(E10047,MIN(FIND({0,1,2,3,4,5,6,7,8,9},ASC(E10047)&amp;1234567890))-1)</f>
        <v>Rb</v>
      </c>
      <c r="G10047" s="25">
        <f t="shared" si="312"/>
        <v>5.33</v>
      </c>
      <c r="H10047" s="25">
        <f>VLOOKUP(F10047,Table!$A$2:$C$121,2,0)</f>
        <v>1</v>
      </c>
      <c r="I10047" s="26">
        <f>VLOOKUP(F10047,Table!$A$2:$C$121,3,0)</f>
        <v>5</v>
      </c>
      <c r="J10047" s="17" t="s">
        <v>371</v>
      </c>
      <c r="K10047" s="25" t="str">
        <f>LEFT(J10047,MIN(FIND({0,1,2,3,4,5,6,7,8,9},ASC(J10047)&amp;1234567890))-1)</f>
        <v>O</v>
      </c>
      <c r="L10047" s="25">
        <f t="shared" si="313"/>
        <v>1</v>
      </c>
      <c r="M10047" s="25">
        <f>VLOOKUP(K10047,Table!$A$2:$C$121,2,0)</f>
        <v>16</v>
      </c>
      <c r="N10047" s="26">
        <f>VLOOKUP(K10047,Table!$A$2:$C$121,3,0)</f>
        <v>2</v>
      </c>
      <c r="O10047" s="13" t="str">
        <f>VLOOKUP(A10047,Table!$U$1:$V$230,2,0)</f>
        <v>Cubic</v>
      </c>
      <c r="P10047" s="1"/>
    </row>
    <row r="10048" spans="1:16">
      <c r="A10048" s="12">
        <v>226</v>
      </c>
      <c r="B10048" s="12">
        <v>58633</v>
      </c>
      <c r="C10048" s="12" t="s">
        <v>10641</v>
      </c>
      <c r="D10048" s="12" t="s">
        <v>10645</v>
      </c>
      <c r="E10048" s="17" t="s">
        <v>410</v>
      </c>
      <c r="F10048" s="25" t="str">
        <f>LEFT(E10048,MIN(FIND({0,1,2,3,4,5,6,7,8,9},ASC(E10048)&amp;1234567890))-1)</f>
        <v>Ba</v>
      </c>
      <c r="G10048" s="25">
        <f t="shared" si="312"/>
        <v>1</v>
      </c>
      <c r="H10048" s="25">
        <f>VLOOKUP(F10048,Table!$A$2:$C$121,2,0)</f>
        <v>2</v>
      </c>
      <c r="I10048" s="26">
        <f>VLOOKUP(F10048,Table!$A$2:$C$121,3,0)</f>
        <v>6</v>
      </c>
      <c r="J10048" s="17" t="s">
        <v>14665</v>
      </c>
      <c r="K10048" s="25" t="str">
        <f>LEFT(J10048,MIN(FIND({0,1,2,3,4,5,6,7,8,9},ASC(J10048)&amp;1234567890))-1)</f>
        <v>Be</v>
      </c>
      <c r="L10048" s="25">
        <f t="shared" si="313"/>
        <v>13</v>
      </c>
      <c r="M10048" s="25">
        <f>VLOOKUP(K10048,Table!$A$2:$C$121,2,0)</f>
        <v>2</v>
      </c>
      <c r="N10048" s="26">
        <f>VLOOKUP(K10048,Table!$A$2:$C$121,3,0)</f>
        <v>2</v>
      </c>
      <c r="O10048" s="13" t="str">
        <f>VLOOKUP(A10048,Table!$U$1:$V$230,2,0)</f>
        <v>Cubic</v>
      </c>
      <c r="P10048" s="1"/>
    </row>
    <row r="10049" spans="1:16">
      <c r="A10049" s="12">
        <v>226</v>
      </c>
      <c r="B10049" s="12">
        <v>58692</v>
      </c>
      <c r="C10049" s="12" t="s">
        <v>10641</v>
      </c>
      <c r="D10049" s="12" t="s">
        <v>10646</v>
      </c>
      <c r="E10049" s="17" t="s">
        <v>14665</v>
      </c>
      <c r="F10049" s="25" t="str">
        <f>LEFT(E10049,MIN(FIND({0,1,2,3,4,5,6,7,8,9},ASC(E10049)&amp;1234567890))-1)</f>
        <v>Be</v>
      </c>
      <c r="G10049" s="25">
        <f t="shared" si="312"/>
        <v>13</v>
      </c>
      <c r="H10049" s="25">
        <f>VLOOKUP(F10049,Table!$A$2:$C$121,2,0)</f>
        <v>2</v>
      </c>
      <c r="I10049" s="26">
        <f>VLOOKUP(F10049,Table!$A$2:$C$121,3,0)</f>
        <v>2</v>
      </c>
      <c r="J10049" s="17" t="s">
        <v>330</v>
      </c>
      <c r="K10049" s="25" t="str">
        <f>LEFT(J10049,MIN(FIND({0,1,2,3,4,5,6,7,8,9},ASC(J10049)&amp;1234567890))-1)</f>
        <v>Ca</v>
      </c>
      <c r="L10049" s="25">
        <f t="shared" si="313"/>
        <v>1</v>
      </c>
      <c r="M10049" s="25">
        <f>VLOOKUP(K10049,Table!$A$2:$C$121,2,0)</f>
        <v>2</v>
      </c>
      <c r="N10049" s="26">
        <f>VLOOKUP(K10049,Table!$A$2:$C$121,3,0)</f>
        <v>4</v>
      </c>
      <c r="O10049" s="13" t="str">
        <f>VLOOKUP(A10049,Table!$U$1:$V$230,2,0)</f>
        <v>Cubic</v>
      </c>
      <c r="P10049" s="1"/>
    </row>
    <row r="10050" spans="1:16">
      <c r="A10050" s="12">
        <v>226</v>
      </c>
      <c r="B10050" s="12">
        <v>58713</v>
      </c>
      <c r="C10050" s="12" t="s">
        <v>10641</v>
      </c>
      <c r="D10050" s="12" t="s">
        <v>10647</v>
      </c>
      <c r="E10050" s="17" t="s">
        <v>14665</v>
      </c>
      <c r="F10050" s="25" t="str">
        <f>LEFT(E10050,MIN(FIND({0,1,2,3,4,5,6,7,8,9},ASC(E10050)&amp;1234567890))-1)</f>
        <v>Be</v>
      </c>
      <c r="G10050" s="25">
        <f t="shared" ref="G10050:G10113" si="314">IF(SUBSTITUTE(E10050,F10050,"")="",1,SUBSTITUTE(E10050,F10050,""))*1</f>
        <v>13</v>
      </c>
      <c r="H10050" s="25">
        <f>VLOOKUP(F10050,Table!$A$2:$C$121,2,0)</f>
        <v>2</v>
      </c>
      <c r="I10050" s="26">
        <f>VLOOKUP(F10050,Table!$A$2:$C$121,3,0)</f>
        <v>2</v>
      </c>
      <c r="J10050" s="17" t="s">
        <v>69</v>
      </c>
      <c r="K10050" s="25" t="str">
        <f>LEFT(J10050,MIN(FIND({0,1,2,3,4,5,6,7,8,9},ASC(J10050)&amp;1234567890))-1)</f>
        <v>Mg</v>
      </c>
      <c r="L10050" s="25">
        <f t="shared" ref="L10050:L10113" si="315">IF(SUBSTITUTE(J10050,K10050,"")="",1,SUBSTITUTE(J10050,K10050,""))*1</f>
        <v>1</v>
      </c>
      <c r="M10050" s="25">
        <f>VLOOKUP(K10050,Table!$A$2:$C$121,2,0)</f>
        <v>2</v>
      </c>
      <c r="N10050" s="26">
        <f>VLOOKUP(K10050,Table!$A$2:$C$121,3,0)</f>
        <v>3</v>
      </c>
      <c r="O10050" s="13" t="str">
        <f>VLOOKUP(A10050,Table!$U$1:$V$230,2,0)</f>
        <v>Cubic</v>
      </c>
      <c r="P10050" s="1"/>
    </row>
    <row r="10051" spans="1:16">
      <c r="A10051" s="12">
        <v>226</v>
      </c>
      <c r="B10051" s="12">
        <v>58727</v>
      </c>
      <c r="C10051" s="12" t="s">
        <v>10641</v>
      </c>
      <c r="D10051" s="12" t="s">
        <v>10648</v>
      </c>
      <c r="E10051" s="17" t="s">
        <v>14665</v>
      </c>
      <c r="F10051" s="25" t="str">
        <f>LEFT(E10051,MIN(FIND({0,1,2,3,4,5,6,7,8,9},ASC(E10051)&amp;1234567890))-1)</f>
        <v>Be</v>
      </c>
      <c r="G10051" s="25">
        <f t="shared" si="314"/>
        <v>13</v>
      </c>
      <c r="H10051" s="25">
        <f>VLOOKUP(F10051,Table!$A$2:$C$121,2,0)</f>
        <v>2</v>
      </c>
      <c r="I10051" s="26">
        <f>VLOOKUP(F10051,Table!$A$2:$C$121,3,0)</f>
        <v>2</v>
      </c>
      <c r="J10051" s="17" t="s">
        <v>11379</v>
      </c>
      <c r="K10051" s="25" t="str">
        <f>LEFT(J10051,MIN(FIND({0,1,2,3,4,5,6,7,8,9},ASC(J10051)&amp;1234567890))-1)</f>
        <v>Np</v>
      </c>
      <c r="L10051" s="25">
        <f t="shared" si="315"/>
        <v>1</v>
      </c>
      <c r="M10051" s="25">
        <f>VLOOKUP(K10051,Table!$A$2:$C$121,2,0)</f>
        <v>3</v>
      </c>
      <c r="N10051" s="26">
        <f>VLOOKUP(K10051,Table!$A$2:$C$121,3,0)</f>
        <v>7</v>
      </c>
      <c r="O10051" s="13" t="str">
        <f>VLOOKUP(A10051,Table!$U$1:$V$230,2,0)</f>
        <v>Cubic</v>
      </c>
      <c r="P10051" s="1"/>
    </row>
    <row r="10052" spans="1:16">
      <c r="A10052" s="12">
        <v>226</v>
      </c>
      <c r="B10052" s="12">
        <v>58731</v>
      </c>
      <c r="C10052" s="12" t="s">
        <v>10641</v>
      </c>
      <c r="D10052" s="12" t="s">
        <v>10649</v>
      </c>
      <c r="E10052" s="17" t="s">
        <v>14665</v>
      </c>
      <c r="F10052" s="25" t="str">
        <f>LEFT(E10052,MIN(FIND({0,1,2,3,4,5,6,7,8,9},ASC(E10052)&amp;1234567890))-1)</f>
        <v>Be</v>
      </c>
      <c r="G10052" s="25">
        <f t="shared" si="314"/>
        <v>13</v>
      </c>
      <c r="H10052" s="25">
        <f>VLOOKUP(F10052,Table!$A$2:$C$121,2,0)</f>
        <v>2</v>
      </c>
      <c r="I10052" s="26">
        <f>VLOOKUP(F10052,Table!$A$2:$C$121,3,0)</f>
        <v>2</v>
      </c>
      <c r="J10052" s="17" t="s">
        <v>11502</v>
      </c>
      <c r="K10052" s="25" t="str">
        <f>LEFT(J10052,MIN(FIND({0,1,2,3,4,5,6,7,8,9},ASC(J10052)&amp;1234567890))-1)</f>
        <v>Pu</v>
      </c>
      <c r="L10052" s="25">
        <f t="shared" si="315"/>
        <v>1</v>
      </c>
      <c r="M10052" s="25">
        <f>VLOOKUP(K10052,Table!$A$2:$C$121,2,0)</f>
        <v>3</v>
      </c>
      <c r="N10052" s="26">
        <f>VLOOKUP(K10052,Table!$A$2:$C$121,3,0)</f>
        <v>7</v>
      </c>
      <c r="O10052" s="13" t="str">
        <f>VLOOKUP(A10052,Table!$U$1:$V$230,2,0)</f>
        <v>Cubic</v>
      </c>
      <c r="P10052" s="1"/>
    </row>
    <row r="10053" spans="1:16">
      <c r="A10053" s="12">
        <v>226</v>
      </c>
      <c r="B10053" s="12">
        <v>58737</v>
      </c>
      <c r="C10053" s="12" t="s">
        <v>10641</v>
      </c>
      <c r="D10053" s="12" t="s">
        <v>10650</v>
      </c>
      <c r="E10053" s="17" t="s">
        <v>14665</v>
      </c>
      <c r="F10053" s="25" t="str">
        <f>LEFT(E10053,MIN(FIND({0,1,2,3,4,5,6,7,8,9},ASC(E10053)&amp;1234567890))-1)</f>
        <v>Be</v>
      </c>
      <c r="G10053" s="25">
        <f t="shared" si="314"/>
        <v>13</v>
      </c>
      <c r="H10053" s="25">
        <f>VLOOKUP(F10053,Table!$A$2:$C$121,2,0)</f>
        <v>2</v>
      </c>
      <c r="I10053" s="26">
        <f>VLOOKUP(F10053,Table!$A$2:$C$121,3,0)</f>
        <v>2</v>
      </c>
      <c r="J10053" s="17" t="s">
        <v>433</v>
      </c>
      <c r="K10053" s="25" t="str">
        <f>LEFT(J10053,MIN(FIND({0,1,2,3,4,5,6,7,8,9},ASC(J10053)&amp;1234567890))-1)</f>
        <v>Sr</v>
      </c>
      <c r="L10053" s="25">
        <f t="shared" si="315"/>
        <v>1</v>
      </c>
      <c r="M10053" s="25">
        <f>VLOOKUP(K10053,Table!$A$2:$C$121,2,0)</f>
        <v>2</v>
      </c>
      <c r="N10053" s="26">
        <f>VLOOKUP(K10053,Table!$A$2:$C$121,3,0)</f>
        <v>5</v>
      </c>
      <c r="O10053" s="13" t="str">
        <f>VLOOKUP(A10053,Table!$U$1:$V$230,2,0)</f>
        <v>Cubic</v>
      </c>
      <c r="P10053" s="1"/>
    </row>
    <row r="10054" spans="1:16">
      <c r="A10054" s="12">
        <v>226</v>
      </c>
      <c r="B10054" s="12">
        <v>58740</v>
      </c>
      <c r="C10054" s="12" t="s">
        <v>10641</v>
      </c>
      <c r="D10054" s="12" t="s">
        <v>10651</v>
      </c>
      <c r="E10054" s="17" t="s">
        <v>14665</v>
      </c>
      <c r="F10054" s="25" t="str">
        <f>LEFT(E10054,MIN(FIND({0,1,2,3,4,5,6,7,8,9},ASC(E10054)&amp;1234567890))-1)</f>
        <v>Be</v>
      </c>
      <c r="G10054" s="25">
        <f t="shared" si="314"/>
        <v>13</v>
      </c>
      <c r="H10054" s="25">
        <f>VLOOKUP(F10054,Table!$A$2:$C$121,2,0)</f>
        <v>2</v>
      </c>
      <c r="I10054" s="26">
        <f>VLOOKUP(F10054,Table!$A$2:$C$121,3,0)</f>
        <v>2</v>
      </c>
      <c r="J10054" s="17" t="s">
        <v>11363</v>
      </c>
      <c r="K10054" s="25" t="str">
        <f>LEFT(J10054,MIN(FIND({0,1,2,3,4,5,6,7,8,9},ASC(J10054)&amp;1234567890))-1)</f>
        <v>Th</v>
      </c>
      <c r="L10054" s="25">
        <f t="shared" si="315"/>
        <v>1</v>
      </c>
      <c r="M10054" s="25">
        <f>VLOOKUP(K10054,Table!$A$2:$C$121,2,0)</f>
        <v>3</v>
      </c>
      <c r="N10054" s="26">
        <f>VLOOKUP(K10054,Table!$A$2:$C$121,3,0)</f>
        <v>7</v>
      </c>
      <c r="O10054" s="13" t="str">
        <f>VLOOKUP(A10054,Table!$U$1:$V$230,2,0)</f>
        <v>Cubic</v>
      </c>
      <c r="P10054" s="1"/>
    </row>
    <row r="10055" spans="1:16">
      <c r="A10055" s="12">
        <v>226</v>
      </c>
      <c r="B10055" s="12">
        <v>58747</v>
      </c>
      <c r="C10055" s="12" t="s">
        <v>10641</v>
      </c>
      <c r="D10055" s="12" t="s">
        <v>10652</v>
      </c>
      <c r="E10055" s="17" t="s">
        <v>14665</v>
      </c>
      <c r="F10055" s="25" t="str">
        <f>LEFT(E10055,MIN(FIND({0,1,2,3,4,5,6,7,8,9},ASC(E10055)&amp;1234567890))-1)</f>
        <v>Be</v>
      </c>
      <c r="G10055" s="25">
        <f t="shared" si="314"/>
        <v>13</v>
      </c>
      <c r="H10055" s="25">
        <f>VLOOKUP(F10055,Table!$A$2:$C$121,2,0)</f>
        <v>2</v>
      </c>
      <c r="I10055" s="26">
        <f>VLOOKUP(F10055,Table!$A$2:$C$121,3,0)</f>
        <v>2</v>
      </c>
      <c r="J10055" s="17" t="s">
        <v>343</v>
      </c>
      <c r="K10055" s="25" t="str">
        <f>LEFT(J10055,MIN(FIND({0,1,2,3,4,5,6,7,8,9},ASC(J10055)&amp;1234567890))-1)</f>
        <v>U</v>
      </c>
      <c r="L10055" s="25">
        <f t="shared" si="315"/>
        <v>1</v>
      </c>
      <c r="M10055" s="25">
        <f>VLOOKUP(K10055,Table!$A$2:$C$121,2,0)</f>
        <v>3</v>
      </c>
      <c r="N10055" s="26">
        <f>VLOOKUP(K10055,Table!$A$2:$C$121,3,0)</f>
        <v>7</v>
      </c>
      <c r="O10055" s="13" t="str">
        <f>VLOOKUP(A10055,Table!$U$1:$V$230,2,0)</f>
        <v>Cubic</v>
      </c>
      <c r="P10055" s="1"/>
    </row>
    <row r="10056" spans="1:16">
      <c r="A10056" s="12">
        <v>226</v>
      </c>
      <c r="B10056" s="12">
        <v>58758</v>
      </c>
      <c r="C10056" s="12" t="s">
        <v>10641</v>
      </c>
      <c r="D10056" s="12" t="s">
        <v>10653</v>
      </c>
      <c r="E10056" s="17" t="s">
        <v>14665</v>
      </c>
      <c r="F10056" s="25" t="str">
        <f>LEFT(E10056,MIN(FIND({0,1,2,3,4,5,6,7,8,9},ASC(E10056)&amp;1234567890))-1)</f>
        <v>Be</v>
      </c>
      <c r="G10056" s="25">
        <f t="shared" si="314"/>
        <v>13</v>
      </c>
      <c r="H10056" s="25">
        <f>VLOOKUP(F10056,Table!$A$2:$C$121,2,0)</f>
        <v>2</v>
      </c>
      <c r="I10056" s="26">
        <f>VLOOKUP(F10056,Table!$A$2:$C$121,3,0)</f>
        <v>2</v>
      </c>
      <c r="J10056" s="17" t="s">
        <v>377</v>
      </c>
      <c r="K10056" s="25" t="str">
        <f>LEFT(J10056,MIN(FIND({0,1,2,3,4,5,6,7,8,9},ASC(J10056)&amp;1234567890))-1)</f>
        <v>Zr</v>
      </c>
      <c r="L10056" s="25">
        <f t="shared" si="315"/>
        <v>1</v>
      </c>
      <c r="M10056" s="25">
        <f>VLOOKUP(K10056,Table!$A$2:$C$121,2,0)</f>
        <v>4</v>
      </c>
      <c r="N10056" s="26">
        <f>VLOOKUP(K10056,Table!$A$2:$C$121,3,0)</f>
        <v>5</v>
      </c>
      <c r="O10056" s="13" t="str">
        <f>VLOOKUP(A10056,Table!$U$1:$V$230,2,0)</f>
        <v>Cubic</v>
      </c>
      <c r="P10056" s="1"/>
    </row>
    <row r="10057" spans="1:16">
      <c r="A10057" s="12">
        <v>226</v>
      </c>
      <c r="B10057" s="12">
        <v>102002</v>
      </c>
      <c r="C10057" s="12" t="s">
        <v>10641</v>
      </c>
      <c r="D10057" s="12" t="s">
        <v>10654</v>
      </c>
      <c r="E10057" s="17" t="s">
        <v>14668</v>
      </c>
      <c r="F10057" s="25" t="str">
        <f>LEFT(E10057,MIN(FIND({0,1,2,3,4,5,6,7,8,9},ASC(E10057)&amp;1234567890))-1)</f>
        <v>Cd</v>
      </c>
      <c r="G10057" s="25">
        <f t="shared" si="314"/>
        <v>13</v>
      </c>
      <c r="H10057" s="25">
        <f>VLOOKUP(F10057,Table!$A$2:$C$121,2,0)</f>
        <v>12</v>
      </c>
      <c r="I10057" s="26">
        <f>VLOOKUP(F10057,Table!$A$2:$C$121,3,0)</f>
        <v>5</v>
      </c>
      <c r="J10057" s="17" t="s">
        <v>39</v>
      </c>
      <c r="K10057" s="25" t="str">
        <f>LEFT(J10057,MIN(FIND({0,1,2,3,4,5,6,7,8,9},ASC(J10057)&amp;1234567890))-1)</f>
        <v>K</v>
      </c>
      <c r="L10057" s="25">
        <f t="shared" si="315"/>
        <v>1</v>
      </c>
      <c r="M10057" s="25">
        <f>VLOOKUP(K10057,Table!$A$2:$C$121,2,0)</f>
        <v>1</v>
      </c>
      <c r="N10057" s="26">
        <f>VLOOKUP(K10057,Table!$A$2:$C$121,3,0)</f>
        <v>4</v>
      </c>
      <c r="O10057" s="13" t="str">
        <f>VLOOKUP(A10057,Table!$U$1:$V$230,2,0)</f>
        <v>Cubic</v>
      </c>
      <c r="P10057" s="1"/>
    </row>
    <row r="10058" spans="1:16">
      <c r="A10058" s="12">
        <v>226</v>
      </c>
      <c r="B10058" s="12">
        <v>102513</v>
      </c>
      <c r="C10058" s="12" t="s">
        <v>10641</v>
      </c>
      <c r="D10058" s="12" t="s">
        <v>10655</v>
      </c>
      <c r="E10058" s="17" t="s">
        <v>14669</v>
      </c>
      <c r="F10058" s="25" t="str">
        <f>LEFT(E10058,MIN(FIND({0,1,2,3,4,5,6,7,8,9},ASC(E10058)&amp;1234567890))-1)</f>
        <v>Co</v>
      </c>
      <c r="G10058" s="25">
        <f t="shared" si="314"/>
        <v>13</v>
      </c>
      <c r="H10058" s="25">
        <f>VLOOKUP(F10058,Table!$A$2:$C$121,2,0)</f>
        <v>9</v>
      </c>
      <c r="I10058" s="26">
        <f>VLOOKUP(F10058,Table!$A$2:$C$121,3,0)</f>
        <v>4</v>
      </c>
      <c r="J10058" s="17" t="s">
        <v>46</v>
      </c>
      <c r="K10058" s="25" t="str">
        <f>LEFT(J10058,MIN(FIND({0,1,2,3,4,5,6,7,8,9},ASC(J10058)&amp;1234567890))-1)</f>
        <v>La</v>
      </c>
      <c r="L10058" s="25">
        <f t="shared" si="315"/>
        <v>1</v>
      </c>
      <c r="M10058" s="25">
        <f>VLOOKUP(K10058,Table!$A$2:$C$121,2,0)</f>
        <v>3</v>
      </c>
      <c r="N10058" s="26">
        <f>VLOOKUP(K10058,Table!$A$2:$C$121,3,0)</f>
        <v>6</v>
      </c>
      <c r="O10058" s="13" t="str">
        <f>VLOOKUP(A10058,Table!$U$1:$V$230,2,0)</f>
        <v>Cubic</v>
      </c>
      <c r="P10058" s="1"/>
    </row>
    <row r="10059" spans="1:16">
      <c r="A10059" s="12">
        <v>226</v>
      </c>
      <c r="B10059" s="12">
        <v>103446</v>
      </c>
      <c r="C10059" s="12" t="s">
        <v>10641</v>
      </c>
      <c r="D10059" s="12" t="s">
        <v>10656</v>
      </c>
      <c r="E10059" s="17" t="s">
        <v>428</v>
      </c>
      <c r="F10059" s="25" t="str">
        <f>LEFT(E10059,MIN(FIND({0,1,2,3,4,5,6,7,8,9},ASC(E10059)&amp;1234567890))-1)</f>
        <v>Eu</v>
      </c>
      <c r="G10059" s="25">
        <f t="shared" si="314"/>
        <v>1</v>
      </c>
      <c r="H10059" s="25">
        <f>VLOOKUP(F10059,Table!$A$2:$C$121,2,0)</f>
        <v>3</v>
      </c>
      <c r="I10059" s="26">
        <f>VLOOKUP(F10059,Table!$A$2:$C$121,3,0)</f>
        <v>6</v>
      </c>
      <c r="J10059" s="17" t="s">
        <v>431</v>
      </c>
      <c r="K10059" s="25" t="str">
        <f>LEFT(J10059,MIN(FIND({0,1,2,3,4,5,6,7,8,9},ASC(J10059)&amp;1234567890))-1)</f>
        <v>Zn</v>
      </c>
      <c r="L10059" s="25">
        <f t="shared" si="315"/>
        <v>13</v>
      </c>
      <c r="M10059" s="25">
        <f>VLOOKUP(K10059,Table!$A$2:$C$121,2,0)</f>
        <v>12</v>
      </c>
      <c r="N10059" s="26">
        <f>VLOOKUP(K10059,Table!$A$2:$C$121,3,0)</f>
        <v>4</v>
      </c>
      <c r="O10059" s="13" t="str">
        <f>VLOOKUP(A10059,Table!$U$1:$V$230,2,0)</f>
        <v>Cubic</v>
      </c>
      <c r="P10059" s="1"/>
    </row>
    <row r="10060" spans="1:16">
      <c r="A10060" s="12">
        <v>226</v>
      </c>
      <c r="B10060" s="12">
        <v>105172</v>
      </c>
      <c r="C10060" s="12" t="s">
        <v>10641</v>
      </c>
      <c r="D10060" s="12" t="s">
        <v>10657</v>
      </c>
      <c r="E10060" s="17" t="s">
        <v>11410</v>
      </c>
      <c r="F10060" s="25" t="str">
        <f>LEFT(E10060,MIN(FIND({0,1,2,3,4,5,6,7,8,9},ASC(E10060)&amp;1234567890))-1)</f>
        <v>Na</v>
      </c>
      <c r="G10060" s="25">
        <f t="shared" si="314"/>
        <v>1</v>
      </c>
      <c r="H10060" s="25">
        <f>VLOOKUP(F10060,Table!$A$2:$C$121,2,0)</f>
        <v>1</v>
      </c>
      <c r="I10060" s="26">
        <f>VLOOKUP(F10060,Table!$A$2:$C$121,3,0)</f>
        <v>3</v>
      </c>
      <c r="J10060" s="17" t="s">
        <v>431</v>
      </c>
      <c r="K10060" s="25" t="str">
        <f>LEFT(J10060,MIN(FIND({0,1,2,3,4,5,6,7,8,9},ASC(J10060)&amp;1234567890))-1)</f>
        <v>Zn</v>
      </c>
      <c r="L10060" s="25">
        <f t="shared" si="315"/>
        <v>13</v>
      </c>
      <c r="M10060" s="25">
        <f>VLOOKUP(K10060,Table!$A$2:$C$121,2,0)</f>
        <v>12</v>
      </c>
      <c r="N10060" s="26">
        <f>VLOOKUP(K10060,Table!$A$2:$C$121,3,0)</f>
        <v>4</v>
      </c>
      <c r="O10060" s="13" t="str">
        <f>VLOOKUP(A10060,Table!$U$1:$V$230,2,0)</f>
        <v>Cubic</v>
      </c>
      <c r="P10060" s="1"/>
    </row>
    <row r="10061" spans="1:16">
      <c r="A10061" s="12">
        <v>226</v>
      </c>
      <c r="B10061" s="12">
        <v>58707</v>
      </c>
      <c r="C10061" s="12" t="s">
        <v>10641</v>
      </c>
      <c r="D10061" s="12" t="s">
        <v>10658</v>
      </c>
      <c r="E10061" s="17" t="s">
        <v>14665</v>
      </c>
      <c r="F10061" s="25" t="str">
        <f>LEFT(E10061,MIN(FIND({0,1,2,3,4,5,6,7,8,9},ASC(E10061)&amp;1234567890))-1)</f>
        <v>Be</v>
      </c>
      <c r="G10061" s="25">
        <f t="shared" si="314"/>
        <v>13</v>
      </c>
      <c r="H10061" s="25">
        <f>VLOOKUP(F10061,Table!$A$2:$C$121,2,0)</f>
        <v>2</v>
      </c>
      <c r="I10061" s="26">
        <f>VLOOKUP(F10061,Table!$A$2:$C$121,3,0)</f>
        <v>2</v>
      </c>
      <c r="J10061" s="17" t="s">
        <v>11333</v>
      </c>
      <c r="K10061" s="25" t="str">
        <f>LEFT(J10061,MIN(FIND({0,1,2,3,4,5,6,7,8,9},ASC(J10061)&amp;1234567890))-1)</f>
        <v>Dy</v>
      </c>
      <c r="L10061" s="25">
        <f t="shared" si="315"/>
        <v>1</v>
      </c>
      <c r="M10061" s="25">
        <f>VLOOKUP(K10061,Table!$A$2:$C$121,2,0)</f>
        <v>3</v>
      </c>
      <c r="N10061" s="26">
        <f>VLOOKUP(K10061,Table!$A$2:$C$121,3,0)</f>
        <v>6</v>
      </c>
      <c r="O10061" s="13" t="str">
        <f>VLOOKUP(A10061,Table!$U$1:$V$230,2,0)</f>
        <v>Cubic</v>
      </c>
      <c r="P10061" s="1"/>
    </row>
    <row r="10062" spans="1:16">
      <c r="A10062" s="12">
        <v>226</v>
      </c>
      <c r="B10062" s="12">
        <v>170628</v>
      </c>
      <c r="C10062" s="12" t="s">
        <v>10641</v>
      </c>
      <c r="D10062" s="12" t="s">
        <v>10659</v>
      </c>
      <c r="E10062" s="17" t="s">
        <v>11331</v>
      </c>
      <c r="F10062" s="25" t="str">
        <f>LEFT(E10062,MIN(FIND({0,1,2,3,4,5,6,7,8,9},ASC(E10062)&amp;1234567890))-1)</f>
        <v>Ce</v>
      </c>
      <c r="G10062" s="25">
        <f t="shared" si="314"/>
        <v>1</v>
      </c>
      <c r="H10062" s="25">
        <f>VLOOKUP(F10062,Table!$A$2:$C$121,2,0)</f>
        <v>3</v>
      </c>
      <c r="I10062" s="26">
        <f>VLOOKUP(F10062,Table!$A$2:$C$121,3,0)</f>
        <v>6</v>
      </c>
      <c r="J10062" s="17" t="s">
        <v>14665</v>
      </c>
      <c r="K10062" s="25" t="str">
        <f>LEFT(J10062,MIN(FIND({0,1,2,3,4,5,6,7,8,9},ASC(J10062)&amp;1234567890))-1)</f>
        <v>Be</v>
      </c>
      <c r="L10062" s="25">
        <f t="shared" si="315"/>
        <v>13</v>
      </c>
      <c r="M10062" s="25">
        <f>VLOOKUP(K10062,Table!$A$2:$C$121,2,0)</f>
        <v>2</v>
      </c>
      <c r="N10062" s="26">
        <f>VLOOKUP(K10062,Table!$A$2:$C$121,3,0)</f>
        <v>2</v>
      </c>
      <c r="O10062" s="13" t="str">
        <f>VLOOKUP(A10062,Table!$U$1:$V$230,2,0)</f>
        <v>Cubic</v>
      </c>
      <c r="P10062" s="1"/>
    </row>
    <row r="10063" spans="1:16">
      <c r="A10063" s="12">
        <v>226</v>
      </c>
      <c r="B10063" s="12">
        <v>603924</v>
      </c>
      <c r="C10063" s="12" t="s">
        <v>10641</v>
      </c>
      <c r="D10063" s="12" t="s">
        <v>10660</v>
      </c>
      <c r="E10063" s="17" t="s">
        <v>14665</v>
      </c>
      <c r="F10063" s="25" t="str">
        <f>LEFT(E10063,MIN(FIND({0,1,2,3,4,5,6,7,8,9},ASC(E10063)&amp;1234567890))-1)</f>
        <v>Be</v>
      </c>
      <c r="G10063" s="25">
        <f t="shared" si="314"/>
        <v>13</v>
      </c>
      <c r="H10063" s="25">
        <f>VLOOKUP(F10063,Table!$A$2:$C$121,2,0)</f>
        <v>2</v>
      </c>
      <c r="I10063" s="26">
        <f>VLOOKUP(F10063,Table!$A$2:$C$121,3,0)</f>
        <v>2</v>
      </c>
      <c r="J10063" s="17" t="s">
        <v>11542</v>
      </c>
      <c r="K10063" s="25" t="str">
        <f>LEFT(J10063,MIN(FIND({0,1,2,3,4,5,6,7,8,9},ASC(J10063)&amp;1234567890))-1)</f>
        <v>Er</v>
      </c>
      <c r="L10063" s="25">
        <f t="shared" si="315"/>
        <v>1</v>
      </c>
      <c r="M10063" s="25">
        <f>VLOOKUP(K10063,Table!$A$2:$C$121,2,0)</f>
        <v>3</v>
      </c>
      <c r="N10063" s="26">
        <f>VLOOKUP(K10063,Table!$A$2:$C$121,3,0)</f>
        <v>6</v>
      </c>
      <c r="O10063" s="13" t="str">
        <f>VLOOKUP(A10063,Table!$U$1:$V$230,2,0)</f>
        <v>Cubic</v>
      </c>
      <c r="P10063" s="1"/>
    </row>
    <row r="10064" spans="1:16">
      <c r="A10064" s="12">
        <v>226</v>
      </c>
      <c r="B10064" s="12">
        <v>603925</v>
      </c>
      <c r="C10064" s="12" t="s">
        <v>10641</v>
      </c>
      <c r="D10064" s="12" t="s">
        <v>10661</v>
      </c>
      <c r="E10064" s="17" t="s">
        <v>14665</v>
      </c>
      <c r="F10064" s="25" t="str">
        <f>LEFT(E10064,MIN(FIND({0,1,2,3,4,5,6,7,8,9},ASC(E10064)&amp;1234567890))-1)</f>
        <v>Be</v>
      </c>
      <c r="G10064" s="25">
        <f t="shared" si="314"/>
        <v>13</v>
      </c>
      <c r="H10064" s="25">
        <f>VLOOKUP(F10064,Table!$A$2:$C$121,2,0)</f>
        <v>2</v>
      </c>
      <c r="I10064" s="26">
        <f>VLOOKUP(F10064,Table!$A$2:$C$121,3,0)</f>
        <v>2</v>
      </c>
      <c r="J10064" s="17" t="s">
        <v>11334</v>
      </c>
      <c r="K10064" s="25" t="str">
        <f>LEFT(J10064,MIN(FIND({0,1,2,3,4,5,6,7,8,9},ASC(J10064)&amp;1234567890))-1)</f>
        <v>Tm</v>
      </c>
      <c r="L10064" s="25">
        <f t="shared" si="315"/>
        <v>1</v>
      </c>
      <c r="M10064" s="25">
        <f>VLOOKUP(K10064,Table!$A$2:$C$121,2,0)</f>
        <v>3</v>
      </c>
      <c r="N10064" s="26">
        <f>VLOOKUP(K10064,Table!$A$2:$C$121,3,0)</f>
        <v>6</v>
      </c>
      <c r="O10064" s="13" t="str">
        <f>VLOOKUP(A10064,Table!$U$1:$V$230,2,0)</f>
        <v>Cubic</v>
      </c>
      <c r="P10064" s="1"/>
    </row>
    <row r="10065" spans="1:16">
      <c r="A10065" s="12">
        <v>226</v>
      </c>
      <c r="B10065" s="12">
        <v>603926</v>
      </c>
      <c r="C10065" s="12" t="s">
        <v>10641</v>
      </c>
      <c r="D10065" s="12" t="s">
        <v>10662</v>
      </c>
      <c r="E10065" s="17" t="s">
        <v>14665</v>
      </c>
      <c r="F10065" s="25" t="str">
        <f>LEFT(E10065,MIN(FIND({0,1,2,3,4,5,6,7,8,9},ASC(E10065)&amp;1234567890))-1)</f>
        <v>Be</v>
      </c>
      <c r="G10065" s="25">
        <f t="shared" si="314"/>
        <v>13</v>
      </c>
      <c r="H10065" s="25">
        <f>VLOOKUP(F10065,Table!$A$2:$C$121,2,0)</f>
        <v>2</v>
      </c>
      <c r="I10065" s="26">
        <f>VLOOKUP(F10065,Table!$A$2:$C$121,3,0)</f>
        <v>2</v>
      </c>
      <c r="J10065" s="17" t="s">
        <v>530</v>
      </c>
      <c r="K10065" s="25" t="str">
        <f>LEFT(J10065,MIN(FIND({0,1,2,3,4,5,6,7,8,9},ASC(J10065)&amp;1234567890))-1)</f>
        <v>Yb</v>
      </c>
      <c r="L10065" s="25">
        <f t="shared" si="315"/>
        <v>1</v>
      </c>
      <c r="M10065" s="25">
        <f>VLOOKUP(K10065,Table!$A$2:$C$121,2,0)</f>
        <v>3</v>
      </c>
      <c r="N10065" s="26">
        <f>VLOOKUP(K10065,Table!$A$2:$C$121,3,0)</f>
        <v>6</v>
      </c>
      <c r="O10065" s="13" t="str">
        <f>VLOOKUP(A10065,Table!$U$1:$V$230,2,0)</f>
        <v>Cubic</v>
      </c>
      <c r="P10065" s="1"/>
    </row>
    <row r="10066" spans="1:16">
      <c r="A10066" s="12">
        <v>226</v>
      </c>
      <c r="B10066" s="12">
        <v>609762</v>
      </c>
      <c r="C10066" s="12" t="s">
        <v>10641</v>
      </c>
      <c r="D10066" s="12" t="s">
        <v>10663</v>
      </c>
      <c r="E10066" s="17" t="s">
        <v>11683</v>
      </c>
      <c r="F10066" s="25" t="str">
        <f>LEFT(E10066,MIN(FIND({0,1,2,3,4,5,6,7,8,9},ASC(E10066)&amp;1234567890))-1)</f>
        <v>Am</v>
      </c>
      <c r="G10066" s="25">
        <f t="shared" si="314"/>
        <v>1</v>
      </c>
      <c r="H10066" s="25">
        <f>VLOOKUP(F10066,Table!$A$2:$C$121,2,0)</f>
        <v>3</v>
      </c>
      <c r="I10066" s="26">
        <f>VLOOKUP(F10066,Table!$A$2:$C$121,3,0)</f>
        <v>7</v>
      </c>
      <c r="J10066" s="17" t="s">
        <v>14665</v>
      </c>
      <c r="K10066" s="25" t="str">
        <f>LEFT(J10066,MIN(FIND({0,1,2,3,4,5,6,7,8,9},ASC(J10066)&amp;1234567890))-1)</f>
        <v>Be</v>
      </c>
      <c r="L10066" s="25">
        <f t="shared" si="315"/>
        <v>13</v>
      </c>
      <c r="M10066" s="25">
        <f>VLOOKUP(K10066,Table!$A$2:$C$121,2,0)</f>
        <v>2</v>
      </c>
      <c r="N10066" s="26">
        <f>VLOOKUP(K10066,Table!$A$2:$C$121,3,0)</f>
        <v>2</v>
      </c>
      <c r="O10066" s="13" t="str">
        <f>VLOOKUP(A10066,Table!$U$1:$V$230,2,0)</f>
        <v>Cubic</v>
      </c>
      <c r="P10066" s="1"/>
    </row>
    <row r="10067" spans="1:16">
      <c r="A10067" s="12">
        <v>226</v>
      </c>
      <c r="B10067" s="12">
        <v>613597</v>
      </c>
      <c r="C10067" s="12" t="s">
        <v>10641</v>
      </c>
      <c r="D10067" s="12" t="s">
        <v>10664</v>
      </c>
      <c r="E10067" s="17" t="s">
        <v>11333</v>
      </c>
      <c r="F10067" s="25" t="str">
        <f>LEFT(E10067,MIN(FIND({0,1,2,3,4,5,6,7,8,9},ASC(E10067)&amp;1234567890))-1)</f>
        <v>Dy</v>
      </c>
      <c r="G10067" s="25">
        <f t="shared" si="314"/>
        <v>1</v>
      </c>
      <c r="H10067" s="25">
        <f>VLOOKUP(F10067,Table!$A$2:$C$121,2,0)</f>
        <v>3</v>
      </c>
      <c r="I10067" s="26">
        <f>VLOOKUP(F10067,Table!$A$2:$C$121,3,0)</f>
        <v>6</v>
      </c>
      <c r="J10067" s="17" t="s">
        <v>14670</v>
      </c>
      <c r="K10067" s="25" t="str">
        <f>LEFT(J10067,MIN(FIND({0,1,2,3,4,5,6,7,8,9},ASC(J10067)&amp;1234567890))-1)</f>
        <v>B</v>
      </c>
      <c r="L10067" s="25">
        <f t="shared" si="315"/>
        <v>66</v>
      </c>
      <c r="M10067" s="25">
        <f>VLOOKUP(K10067,Table!$A$2:$C$121,2,0)</f>
        <v>13</v>
      </c>
      <c r="N10067" s="26">
        <f>VLOOKUP(K10067,Table!$A$2:$C$121,3,0)</f>
        <v>2</v>
      </c>
      <c r="O10067" s="13" t="str">
        <f>VLOOKUP(A10067,Table!$U$1:$V$230,2,0)</f>
        <v>Cubic</v>
      </c>
      <c r="P10067" s="1"/>
    </row>
    <row r="10068" spans="1:16">
      <c r="A10068" s="12">
        <v>226</v>
      </c>
      <c r="B10068" s="12">
        <v>613700</v>
      </c>
      <c r="C10068" s="12" t="s">
        <v>10641</v>
      </c>
      <c r="D10068" s="12" t="s">
        <v>10665</v>
      </c>
      <c r="E10068" s="17" t="s">
        <v>11542</v>
      </c>
      <c r="F10068" s="25" t="str">
        <f>LEFT(E10068,MIN(FIND({0,1,2,3,4,5,6,7,8,9},ASC(E10068)&amp;1234567890))-1)</f>
        <v>Er</v>
      </c>
      <c r="G10068" s="25">
        <f t="shared" si="314"/>
        <v>1</v>
      </c>
      <c r="H10068" s="25">
        <f>VLOOKUP(F10068,Table!$A$2:$C$121,2,0)</f>
        <v>3</v>
      </c>
      <c r="I10068" s="26">
        <f>VLOOKUP(F10068,Table!$A$2:$C$121,3,0)</f>
        <v>6</v>
      </c>
      <c r="J10068" s="17" t="s">
        <v>14670</v>
      </c>
      <c r="K10068" s="25" t="str">
        <f>LEFT(J10068,MIN(FIND({0,1,2,3,4,5,6,7,8,9},ASC(J10068)&amp;1234567890))-1)</f>
        <v>B</v>
      </c>
      <c r="L10068" s="25">
        <f t="shared" si="315"/>
        <v>66</v>
      </c>
      <c r="M10068" s="25">
        <f>VLOOKUP(K10068,Table!$A$2:$C$121,2,0)</f>
        <v>13</v>
      </c>
      <c r="N10068" s="26">
        <f>VLOOKUP(K10068,Table!$A$2:$C$121,3,0)</f>
        <v>2</v>
      </c>
      <c r="O10068" s="13" t="str">
        <f>VLOOKUP(A10068,Table!$U$1:$V$230,2,0)</f>
        <v>Cubic</v>
      </c>
      <c r="P10068" s="1"/>
    </row>
    <row r="10069" spans="1:16">
      <c r="A10069" s="12">
        <v>226</v>
      </c>
      <c r="B10069" s="12">
        <v>614306</v>
      </c>
      <c r="C10069" s="12" t="s">
        <v>10641</v>
      </c>
      <c r="D10069" s="12" t="s">
        <v>10666</v>
      </c>
      <c r="E10069" s="17" t="s">
        <v>11306</v>
      </c>
      <c r="F10069" s="25" t="str">
        <f>LEFT(E10069,MIN(FIND({0,1,2,3,4,5,6,7,8,9},ASC(E10069)&amp;1234567890))-1)</f>
        <v>Gd</v>
      </c>
      <c r="G10069" s="25">
        <f t="shared" si="314"/>
        <v>1</v>
      </c>
      <c r="H10069" s="25">
        <f>VLOOKUP(F10069,Table!$A$2:$C$121,2,0)</f>
        <v>3</v>
      </c>
      <c r="I10069" s="26">
        <f>VLOOKUP(F10069,Table!$A$2:$C$121,3,0)</f>
        <v>6</v>
      </c>
      <c r="J10069" s="17" t="s">
        <v>14670</v>
      </c>
      <c r="K10069" s="25" t="str">
        <f>LEFT(J10069,MIN(FIND({0,1,2,3,4,5,6,7,8,9},ASC(J10069)&amp;1234567890))-1)</f>
        <v>B</v>
      </c>
      <c r="L10069" s="25">
        <f t="shared" si="315"/>
        <v>66</v>
      </c>
      <c r="M10069" s="25">
        <f>VLOOKUP(K10069,Table!$A$2:$C$121,2,0)</f>
        <v>13</v>
      </c>
      <c r="N10069" s="26">
        <f>VLOOKUP(K10069,Table!$A$2:$C$121,3,0)</f>
        <v>2</v>
      </c>
      <c r="O10069" s="13" t="str">
        <f>VLOOKUP(A10069,Table!$U$1:$V$230,2,0)</f>
        <v>Cubic</v>
      </c>
      <c r="P10069" s="1"/>
    </row>
    <row r="10070" spans="1:16">
      <c r="A10070" s="12">
        <v>226</v>
      </c>
      <c r="B10070" s="12">
        <v>614461</v>
      </c>
      <c r="C10070" s="12" t="s">
        <v>10641</v>
      </c>
      <c r="D10070" s="12" t="s">
        <v>10667</v>
      </c>
      <c r="E10070" s="17" t="s">
        <v>587</v>
      </c>
      <c r="F10070" s="25" t="str">
        <f>LEFT(E10070,MIN(FIND({0,1,2,3,4,5,6,7,8,9},ASC(E10070)&amp;1234567890))-1)</f>
        <v>Ho</v>
      </c>
      <c r="G10070" s="25">
        <f t="shared" si="314"/>
        <v>1</v>
      </c>
      <c r="H10070" s="25">
        <f>VLOOKUP(F10070,Table!$A$2:$C$121,2,0)</f>
        <v>3</v>
      </c>
      <c r="I10070" s="26">
        <f>VLOOKUP(F10070,Table!$A$2:$C$121,3,0)</f>
        <v>6</v>
      </c>
      <c r="J10070" s="17" t="s">
        <v>14670</v>
      </c>
      <c r="K10070" s="25" t="str">
        <f>LEFT(J10070,MIN(FIND({0,1,2,3,4,5,6,7,8,9},ASC(J10070)&amp;1234567890))-1)</f>
        <v>B</v>
      </c>
      <c r="L10070" s="25">
        <f t="shared" si="315"/>
        <v>66</v>
      </c>
      <c r="M10070" s="25">
        <f>VLOOKUP(K10070,Table!$A$2:$C$121,2,0)</f>
        <v>13</v>
      </c>
      <c r="N10070" s="26">
        <f>VLOOKUP(K10070,Table!$A$2:$C$121,3,0)</f>
        <v>2</v>
      </c>
      <c r="O10070" s="13" t="str">
        <f>VLOOKUP(A10070,Table!$U$1:$V$230,2,0)</f>
        <v>Cubic</v>
      </c>
      <c r="P10070" s="1"/>
    </row>
    <row r="10071" spans="1:16">
      <c r="A10071" s="12">
        <v>226</v>
      </c>
      <c r="B10071" s="12">
        <v>614675</v>
      </c>
      <c r="C10071" s="12" t="s">
        <v>10641</v>
      </c>
      <c r="D10071" s="12" t="s">
        <v>10668</v>
      </c>
      <c r="E10071" s="17" t="s">
        <v>11335</v>
      </c>
      <c r="F10071" s="25" t="str">
        <f>LEFT(E10071,MIN(FIND({0,1,2,3,4,5,6,7,8,9},ASC(E10071)&amp;1234567890))-1)</f>
        <v>Lu</v>
      </c>
      <c r="G10071" s="25">
        <f t="shared" si="314"/>
        <v>1</v>
      </c>
      <c r="H10071" s="25">
        <f>VLOOKUP(F10071,Table!$A$2:$C$121,2,0)</f>
        <v>3</v>
      </c>
      <c r="I10071" s="26">
        <f>VLOOKUP(F10071,Table!$A$2:$C$121,3,0)</f>
        <v>6</v>
      </c>
      <c r="J10071" s="17" t="s">
        <v>14670</v>
      </c>
      <c r="K10071" s="25" t="str">
        <f>LEFT(J10071,MIN(FIND({0,1,2,3,4,5,6,7,8,9},ASC(J10071)&amp;1234567890))-1)</f>
        <v>B</v>
      </c>
      <c r="L10071" s="25">
        <f t="shared" si="315"/>
        <v>66</v>
      </c>
      <c r="M10071" s="25">
        <f>VLOOKUP(K10071,Table!$A$2:$C$121,2,0)</f>
        <v>13</v>
      </c>
      <c r="N10071" s="26">
        <f>VLOOKUP(K10071,Table!$A$2:$C$121,3,0)</f>
        <v>2</v>
      </c>
      <c r="O10071" s="13" t="str">
        <f>VLOOKUP(A10071,Table!$U$1:$V$230,2,0)</f>
        <v>Cubic</v>
      </c>
      <c r="P10071" s="1"/>
    </row>
    <row r="10072" spans="1:16">
      <c r="A10072" s="12">
        <v>226</v>
      </c>
      <c r="B10072" s="12">
        <v>615220</v>
      </c>
      <c r="C10072" s="12" t="s">
        <v>10641</v>
      </c>
      <c r="D10072" s="12" t="s">
        <v>10669</v>
      </c>
      <c r="E10072" s="17" t="s">
        <v>14670</v>
      </c>
      <c r="F10072" s="25" t="str">
        <f>LEFT(E10072,MIN(FIND({0,1,2,3,4,5,6,7,8,9},ASC(E10072)&amp;1234567890))-1)</f>
        <v>B</v>
      </c>
      <c r="G10072" s="25">
        <f t="shared" si="314"/>
        <v>66</v>
      </c>
      <c r="H10072" s="25">
        <f>VLOOKUP(F10072,Table!$A$2:$C$121,2,0)</f>
        <v>13</v>
      </c>
      <c r="I10072" s="26">
        <f>VLOOKUP(F10072,Table!$A$2:$C$121,3,0)</f>
        <v>2</v>
      </c>
      <c r="J10072" s="17" t="s">
        <v>14671</v>
      </c>
      <c r="K10072" s="25" t="str">
        <f>LEFT(J10072,MIN(FIND({0,1,2,3,4,5,6,7,8,9},ASC(J10072)&amp;1234567890))-1)</f>
        <v>Pu</v>
      </c>
      <c r="L10072" s="25">
        <f t="shared" si="315"/>
        <v>0.66</v>
      </c>
      <c r="M10072" s="25">
        <f>VLOOKUP(K10072,Table!$A$2:$C$121,2,0)</f>
        <v>3</v>
      </c>
      <c r="N10072" s="26">
        <f>VLOOKUP(K10072,Table!$A$2:$C$121,3,0)</f>
        <v>7</v>
      </c>
      <c r="O10072" s="13" t="str">
        <f>VLOOKUP(A10072,Table!$U$1:$V$230,2,0)</f>
        <v>Cubic</v>
      </c>
      <c r="P10072" s="1"/>
    </row>
    <row r="10073" spans="1:16">
      <c r="A10073" s="12">
        <v>226</v>
      </c>
      <c r="B10073" s="12">
        <v>615454</v>
      </c>
      <c r="C10073" s="12" t="s">
        <v>10641</v>
      </c>
      <c r="D10073" s="12" t="s">
        <v>10670</v>
      </c>
      <c r="E10073" s="17" t="s">
        <v>590</v>
      </c>
      <c r="F10073" s="25" t="str">
        <f>LEFT(E10073,MIN(FIND({0,1,2,3,4,5,6,7,8,9},ASC(E10073)&amp;1234567890))-1)</f>
        <v>Sm</v>
      </c>
      <c r="G10073" s="25">
        <f t="shared" si="314"/>
        <v>1</v>
      </c>
      <c r="H10073" s="25">
        <f>VLOOKUP(F10073,Table!$A$2:$C$121,2,0)</f>
        <v>3</v>
      </c>
      <c r="I10073" s="26">
        <f>VLOOKUP(F10073,Table!$A$2:$C$121,3,0)</f>
        <v>6</v>
      </c>
      <c r="J10073" s="17" t="s">
        <v>14670</v>
      </c>
      <c r="K10073" s="25" t="str">
        <f>LEFT(J10073,MIN(FIND({0,1,2,3,4,5,6,7,8,9},ASC(J10073)&amp;1234567890))-1)</f>
        <v>B</v>
      </c>
      <c r="L10073" s="25">
        <f t="shared" si="315"/>
        <v>66</v>
      </c>
      <c r="M10073" s="25">
        <f>VLOOKUP(K10073,Table!$A$2:$C$121,2,0)</f>
        <v>13</v>
      </c>
      <c r="N10073" s="26">
        <f>VLOOKUP(K10073,Table!$A$2:$C$121,3,0)</f>
        <v>2</v>
      </c>
      <c r="O10073" s="13" t="str">
        <f>VLOOKUP(A10073,Table!$U$1:$V$230,2,0)</f>
        <v>Cubic</v>
      </c>
      <c r="P10073" s="1"/>
    </row>
    <row r="10074" spans="1:16">
      <c r="A10074" s="12">
        <v>226</v>
      </c>
      <c r="B10074" s="12">
        <v>615538</v>
      </c>
      <c r="C10074" s="12" t="s">
        <v>10641</v>
      </c>
      <c r="D10074" s="12" t="s">
        <v>10671</v>
      </c>
      <c r="E10074" s="17" t="s">
        <v>11313</v>
      </c>
      <c r="F10074" s="25" t="str">
        <f>LEFT(E10074,MIN(FIND({0,1,2,3,4,5,6,7,8,9},ASC(E10074)&amp;1234567890))-1)</f>
        <v>Tb</v>
      </c>
      <c r="G10074" s="25">
        <f t="shared" si="314"/>
        <v>1</v>
      </c>
      <c r="H10074" s="25">
        <f>VLOOKUP(F10074,Table!$A$2:$C$121,2,0)</f>
        <v>3</v>
      </c>
      <c r="I10074" s="26">
        <f>VLOOKUP(F10074,Table!$A$2:$C$121,3,0)</f>
        <v>6</v>
      </c>
      <c r="J10074" s="17" t="s">
        <v>14670</v>
      </c>
      <c r="K10074" s="25" t="str">
        <f>LEFT(J10074,MIN(FIND({0,1,2,3,4,5,6,7,8,9},ASC(J10074)&amp;1234567890))-1)</f>
        <v>B</v>
      </c>
      <c r="L10074" s="25">
        <f t="shared" si="315"/>
        <v>66</v>
      </c>
      <c r="M10074" s="25">
        <f>VLOOKUP(K10074,Table!$A$2:$C$121,2,0)</f>
        <v>13</v>
      </c>
      <c r="N10074" s="26">
        <f>VLOOKUP(K10074,Table!$A$2:$C$121,3,0)</f>
        <v>2</v>
      </c>
      <c r="O10074" s="13" t="str">
        <f>VLOOKUP(A10074,Table!$U$1:$V$230,2,0)</f>
        <v>Cubic</v>
      </c>
      <c r="P10074" s="1"/>
    </row>
    <row r="10075" spans="1:16">
      <c r="A10075" s="12">
        <v>226</v>
      </c>
      <c r="B10075" s="12">
        <v>615560</v>
      </c>
      <c r="C10075" s="12" t="s">
        <v>10641</v>
      </c>
      <c r="D10075" s="12" t="s">
        <v>10672</v>
      </c>
      <c r="E10075" s="17" t="s">
        <v>11363</v>
      </c>
      <c r="F10075" s="25" t="str">
        <f>LEFT(E10075,MIN(FIND({0,1,2,3,4,5,6,7,8,9},ASC(E10075)&amp;1234567890))-1)</f>
        <v>Th</v>
      </c>
      <c r="G10075" s="25">
        <f t="shared" si="314"/>
        <v>1</v>
      </c>
      <c r="H10075" s="25">
        <f>VLOOKUP(F10075,Table!$A$2:$C$121,2,0)</f>
        <v>3</v>
      </c>
      <c r="I10075" s="26">
        <f>VLOOKUP(F10075,Table!$A$2:$C$121,3,0)</f>
        <v>7</v>
      </c>
      <c r="J10075" s="17" t="s">
        <v>14670</v>
      </c>
      <c r="K10075" s="25" t="str">
        <f>LEFT(J10075,MIN(FIND({0,1,2,3,4,5,6,7,8,9},ASC(J10075)&amp;1234567890))-1)</f>
        <v>B</v>
      </c>
      <c r="L10075" s="25">
        <f t="shared" si="315"/>
        <v>66</v>
      </c>
      <c r="M10075" s="25">
        <f>VLOOKUP(K10075,Table!$A$2:$C$121,2,0)</f>
        <v>13</v>
      </c>
      <c r="N10075" s="26">
        <f>VLOOKUP(K10075,Table!$A$2:$C$121,3,0)</f>
        <v>2</v>
      </c>
      <c r="O10075" s="13" t="str">
        <f>VLOOKUP(A10075,Table!$U$1:$V$230,2,0)</f>
        <v>Cubic</v>
      </c>
      <c r="P10075" s="1"/>
    </row>
    <row r="10076" spans="1:16">
      <c r="A10076" s="12">
        <v>226</v>
      </c>
      <c r="B10076" s="12">
        <v>615610</v>
      </c>
      <c r="C10076" s="12" t="s">
        <v>10641</v>
      </c>
      <c r="D10076" s="12" t="s">
        <v>10673</v>
      </c>
      <c r="E10076" s="17" t="s">
        <v>11334</v>
      </c>
      <c r="F10076" s="25" t="str">
        <f>LEFT(E10076,MIN(FIND({0,1,2,3,4,5,6,7,8,9},ASC(E10076)&amp;1234567890))-1)</f>
        <v>Tm</v>
      </c>
      <c r="G10076" s="25">
        <f t="shared" si="314"/>
        <v>1</v>
      </c>
      <c r="H10076" s="25">
        <f>VLOOKUP(F10076,Table!$A$2:$C$121,2,0)</f>
        <v>3</v>
      </c>
      <c r="I10076" s="26">
        <f>VLOOKUP(F10076,Table!$A$2:$C$121,3,0)</f>
        <v>6</v>
      </c>
      <c r="J10076" s="17" t="s">
        <v>14670</v>
      </c>
      <c r="K10076" s="25" t="str">
        <f>LEFT(J10076,MIN(FIND({0,1,2,3,4,5,6,7,8,9},ASC(J10076)&amp;1234567890))-1)</f>
        <v>B</v>
      </c>
      <c r="L10076" s="25">
        <f t="shared" si="315"/>
        <v>66</v>
      </c>
      <c r="M10076" s="25">
        <f>VLOOKUP(K10076,Table!$A$2:$C$121,2,0)</f>
        <v>13</v>
      </c>
      <c r="N10076" s="26">
        <f>VLOOKUP(K10076,Table!$A$2:$C$121,3,0)</f>
        <v>2</v>
      </c>
      <c r="O10076" s="13" t="str">
        <f>VLOOKUP(A10076,Table!$U$1:$V$230,2,0)</f>
        <v>Cubic</v>
      </c>
      <c r="P10076" s="1"/>
    </row>
    <row r="10077" spans="1:16">
      <c r="A10077" s="12">
        <v>226</v>
      </c>
      <c r="B10077" s="12">
        <v>615718</v>
      </c>
      <c r="C10077" s="12" t="s">
        <v>10641</v>
      </c>
      <c r="D10077" s="12" t="s">
        <v>10674</v>
      </c>
      <c r="E10077" s="17" t="s">
        <v>11336</v>
      </c>
      <c r="F10077" s="25" t="str">
        <f>LEFT(E10077,MIN(FIND({0,1,2,3,4,5,6,7,8,9},ASC(E10077)&amp;1234567890))-1)</f>
        <v>Y</v>
      </c>
      <c r="G10077" s="25">
        <f t="shared" si="314"/>
        <v>1</v>
      </c>
      <c r="H10077" s="25">
        <f>VLOOKUP(F10077,Table!$A$2:$C$121,2,0)</f>
        <v>3</v>
      </c>
      <c r="I10077" s="26">
        <f>VLOOKUP(F10077,Table!$A$2:$C$121,3,0)</f>
        <v>5</v>
      </c>
      <c r="J10077" s="17" t="s">
        <v>14670</v>
      </c>
      <c r="K10077" s="25" t="str">
        <f>LEFT(J10077,MIN(FIND({0,1,2,3,4,5,6,7,8,9},ASC(J10077)&amp;1234567890))-1)</f>
        <v>B</v>
      </c>
      <c r="L10077" s="25">
        <f t="shared" si="315"/>
        <v>66</v>
      </c>
      <c r="M10077" s="25">
        <f>VLOOKUP(K10077,Table!$A$2:$C$121,2,0)</f>
        <v>13</v>
      </c>
      <c r="N10077" s="26">
        <f>VLOOKUP(K10077,Table!$A$2:$C$121,3,0)</f>
        <v>2</v>
      </c>
      <c r="O10077" s="13" t="str">
        <f>VLOOKUP(A10077,Table!$U$1:$V$230,2,0)</f>
        <v>Cubic</v>
      </c>
      <c r="P10077" s="1"/>
    </row>
    <row r="10078" spans="1:16">
      <c r="A10078" s="12">
        <v>226</v>
      </c>
      <c r="B10078" s="12">
        <v>615738</v>
      </c>
      <c r="C10078" s="12" t="s">
        <v>10641</v>
      </c>
      <c r="D10078" s="12" t="s">
        <v>10675</v>
      </c>
      <c r="E10078" s="17" t="s">
        <v>530</v>
      </c>
      <c r="F10078" s="25" t="str">
        <f>LEFT(E10078,MIN(FIND({0,1,2,3,4,5,6,7,8,9},ASC(E10078)&amp;1234567890))-1)</f>
        <v>Yb</v>
      </c>
      <c r="G10078" s="25">
        <f t="shared" si="314"/>
        <v>1</v>
      </c>
      <c r="H10078" s="25">
        <f>VLOOKUP(F10078,Table!$A$2:$C$121,2,0)</f>
        <v>3</v>
      </c>
      <c r="I10078" s="26">
        <f>VLOOKUP(F10078,Table!$A$2:$C$121,3,0)</f>
        <v>6</v>
      </c>
      <c r="J10078" s="17" t="s">
        <v>14670</v>
      </c>
      <c r="K10078" s="25" t="str">
        <f>LEFT(J10078,MIN(FIND({0,1,2,3,4,5,6,7,8,9},ASC(J10078)&amp;1234567890))-1)</f>
        <v>B</v>
      </c>
      <c r="L10078" s="25">
        <f t="shared" si="315"/>
        <v>66</v>
      </c>
      <c r="M10078" s="25">
        <f>VLOOKUP(K10078,Table!$A$2:$C$121,2,0)</f>
        <v>13</v>
      </c>
      <c r="N10078" s="26">
        <f>VLOOKUP(K10078,Table!$A$2:$C$121,3,0)</f>
        <v>2</v>
      </c>
      <c r="O10078" s="13" t="str">
        <f>VLOOKUP(A10078,Table!$U$1:$V$230,2,0)</f>
        <v>Cubic</v>
      </c>
      <c r="P10078" s="1"/>
    </row>
    <row r="10079" spans="1:16">
      <c r="A10079" s="12">
        <v>226</v>
      </c>
      <c r="B10079" s="12">
        <v>615825</v>
      </c>
      <c r="C10079" s="12" t="s">
        <v>10641</v>
      </c>
      <c r="D10079" s="12" t="s">
        <v>10676</v>
      </c>
      <c r="E10079" s="17" t="s">
        <v>410</v>
      </c>
      <c r="F10079" s="25" t="str">
        <f>LEFT(E10079,MIN(FIND({0,1,2,3,4,5,6,7,8,9},ASC(E10079)&amp;1234567890))-1)</f>
        <v>Ba</v>
      </c>
      <c r="G10079" s="25">
        <f t="shared" si="314"/>
        <v>1</v>
      </c>
      <c r="H10079" s="25">
        <f>VLOOKUP(F10079,Table!$A$2:$C$121,2,0)</f>
        <v>2</v>
      </c>
      <c r="I10079" s="26">
        <f>VLOOKUP(F10079,Table!$A$2:$C$121,3,0)</f>
        <v>6</v>
      </c>
      <c r="J10079" s="17" t="s">
        <v>14672</v>
      </c>
      <c r="K10079" s="25" t="str">
        <f>LEFT(J10079,MIN(FIND({0,1,2,3,4,5,6,7,8,9},ASC(J10079)&amp;1234567890))-1)</f>
        <v>Cu</v>
      </c>
      <c r="L10079" s="25">
        <f t="shared" si="315"/>
        <v>13</v>
      </c>
      <c r="M10079" s="25">
        <f>VLOOKUP(K10079,Table!$A$2:$C$121,2,0)</f>
        <v>11</v>
      </c>
      <c r="N10079" s="26">
        <f>VLOOKUP(K10079,Table!$A$2:$C$121,3,0)</f>
        <v>4</v>
      </c>
      <c r="O10079" s="13" t="str">
        <f>VLOOKUP(A10079,Table!$U$1:$V$230,2,0)</f>
        <v>Cubic</v>
      </c>
      <c r="P10079" s="1"/>
    </row>
    <row r="10080" spans="1:16">
      <c r="A10080" s="12">
        <v>226</v>
      </c>
      <c r="B10080" s="12">
        <v>616172</v>
      </c>
      <c r="C10080" s="12" t="s">
        <v>10641</v>
      </c>
      <c r="D10080" s="12" t="s">
        <v>10677</v>
      </c>
      <c r="E10080" s="17" t="s">
        <v>410</v>
      </c>
      <c r="F10080" s="25" t="str">
        <f>LEFT(E10080,MIN(FIND({0,1,2,3,4,5,6,7,8,9},ASC(E10080)&amp;1234567890))-1)</f>
        <v>Ba</v>
      </c>
      <c r="G10080" s="25">
        <f t="shared" si="314"/>
        <v>1</v>
      </c>
      <c r="H10080" s="25">
        <f>VLOOKUP(F10080,Table!$A$2:$C$121,2,0)</f>
        <v>2</v>
      </c>
      <c r="I10080" s="26">
        <f>VLOOKUP(F10080,Table!$A$2:$C$121,3,0)</f>
        <v>6</v>
      </c>
      <c r="J10080" s="17" t="s">
        <v>431</v>
      </c>
      <c r="K10080" s="25" t="str">
        <f>LEFT(J10080,MIN(FIND({0,1,2,3,4,5,6,7,8,9},ASC(J10080)&amp;1234567890))-1)</f>
        <v>Zn</v>
      </c>
      <c r="L10080" s="25">
        <f t="shared" si="315"/>
        <v>13</v>
      </c>
      <c r="M10080" s="25">
        <f>VLOOKUP(K10080,Table!$A$2:$C$121,2,0)</f>
        <v>12</v>
      </c>
      <c r="N10080" s="26">
        <f>VLOOKUP(K10080,Table!$A$2:$C$121,3,0)</f>
        <v>4</v>
      </c>
      <c r="O10080" s="13" t="str">
        <f>VLOOKUP(A10080,Table!$U$1:$V$230,2,0)</f>
        <v>Cubic</v>
      </c>
      <c r="P10080" s="1"/>
    </row>
    <row r="10081" spans="1:16">
      <c r="A10081" s="12">
        <v>226</v>
      </c>
      <c r="B10081" s="12">
        <v>616192</v>
      </c>
      <c r="C10081" s="12" t="s">
        <v>10641</v>
      </c>
      <c r="D10081" s="12" t="s">
        <v>10678</v>
      </c>
      <c r="E10081" s="17" t="s">
        <v>14665</v>
      </c>
      <c r="F10081" s="25" t="str">
        <f>LEFT(E10081,MIN(FIND({0,1,2,3,4,5,6,7,8,9},ASC(E10081)&amp;1234567890))-1)</f>
        <v>Be</v>
      </c>
      <c r="G10081" s="25">
        <f t="shared" si="314"/>
        <v>13</v>
      </c>
      <c r="H10081" s="25">
        <f>VLOOKUP(F10081,Table!$A$2:$C$121,2,0)</f>
        <v>2</v>
      </c>
      <c r="I10081" s="26">
        <f>VLOOKUP(F10081,Table!$A$2:$C$121,3,0)</f>
        <v>2</v>
      </c>
      <c r="J10081" s="17" t="s">
        <v>11331</v>
      </c>
      <c r="K10081" s="25" t="str">
        <f>LEFT(J10081,MIN(FIND({0,1,2,3,4,5,6,7,8,9},ASC(J10081)&amp;1234567890))-1)</f>
        <v>Ce</v>
      </c>
      <c r="L10081" s="25">
        <f t="shared" si="315"/>
        <v>1</v>
      </c>
      <c r="M10081" s="25">
        <f>VLOOKUP(K10081,Table!$A$2:$C$121,2,0)</f>
        <v>3</v>
      </c>
      <c r="N10081" s="26">
        <f>VLOOKUP(K10081,Table!$A$2:$C$121,3,0)</f>
        <v>6</v>
      </c>
      <c r="O10081" s="13" t="str">
        <f>VLOOKUP(A10081,Table!$U$1:$V$230,2,0)</f>
        <v>Cubic</v>
      </c>
      <c r="P10081" s="1"/>
    </row>
    <row r="10082" spans="1:16">
      <c r="A10082" s="12">
        <v>226</v>
      </c>
      <c r="B10082" s="12">
        <v>616200</v>
      </c>
      <c r="C10082" s="12" t="s">
        <v>10641</v>
      </c>
      <c r="D10082" s="12" t="s">
        <v>10679</v>
      </c>
      <c r="E10082" s="17" t="s">
        <v>14665</v>
      </c>
      <c r="F10082" s="25" t="str">
        <f>LEFT(E10082,MIN(FIND({0,1,2,3,4,5,6,7,8,9},ASC(E10082)&amp;1234567890))-1)</f>
        <v>Be</v>
      </c>
      <c r="G10082" s="25">
        <f t="shared" si="314"/>
        <v>13</v>
      </c>
      <c r="H10082" s="25">
        <f>VLOOKUP(F10082,Table!$A$2:$C$121,2,0)</f>
        <v>2</v>
      </c>
      <c r="I10082" s="26">
        <f>VLOOKUP(F10082,Table!$A$2:$C$121,3,0)</f>
        <v>2</v>
      </c>
      <c r="J10082" s="17" t="s">
        <v>11947</v>
      </c>
      <c r="K10082" s="25" t="str">
        <f>LEFT(J10082,MIN(FIND({0,1,2,3,4,5,6,7,8,9},ASC(J10082)&amp;1234567890))-1)</f>
        <v>Cm</v>
      </c>
      <c r="L10082" s="25">
        <f t="shared" si="315"/>
        <v>1</v>
      </c>
      <c r="M10082" s="25">
        <f>VLOOKUP(K10082,Table!$A$2:$C$121,2,0)</f>
        <v>3</v>
      </c>
      <c r="N10082" s="26">
        <f>VLOOKUP(K10082,Table!$A$2:$C$121,3,0)</f>
        <v>7</v>
      </c>
      <c r="O10082" s="13" t="str">
        <f>VLOOKUP(A10082,Table!$U$1:$V$230,2,0)</f>
        <v>Cubic</v>
      </c>
      <c r="P10082" s="1"/>
    </row>
    <row r="10083" spans="1:16">
      <c r="A10083" s="12">
        <v>226</v>
      </c>
      <c r="B10083" s="12">
        <v>616262</v>
      </c>
      <c r="C10083" s="12" t="s">
        <v>10641</v>
      </c>
      <c r="D10083" s="12" t="s">
        <v>10680</v>
      </c>
      <c r="E10083" s="17" t="s">
        <v>14665</v>
      </c>
      <c r="F10083" s="25" t="str">
        <f>LEFT(E10083,MIN(FIND({0,1,2,3,4,5,6,7,8,9},ASC(E10083)&amp;1234567890))-1)</f>
        <v>Be</v>
      </c>
      <c r="G10083" s="25">
        <f t="shared" si="314"/>
        <v>13</v>
      </c>
      <c r="H10083" s="25">
        <f>VLOOKUP(F10083,Table!$A$2:$C$121,2,0)</f>
        <v>2</v>
      </c>
      <c r="I10083" s="26">
        <f>VLOOKUP(F10083,Table!$A$2:$C$121,3,0)</f>
        <v>2</v>
      </c>
      <c r="J10083" s="17" t="s">
        <v>428</v>
      </c>
      <c r="K10083" s="25" t="str">
        <f>LEFT(J10083,MIN(FIND({0,1,2,3,4,5,6,7,8,9},ASC(J10083)&amp;1234567890))-1)</f>
        <v>Eu</v>
      </c>
      <c r="L10083" s="25">
        <f t="shared" si="315"/>
        <v>1</v>
      </c>
      <c r="M10083" s="25">
        <f>VLOOKUP(K10083,Table!$A$2:$C$121,2,0)</f>
        <v>3</v>
      </c>
      <c r="N10083" s="26">
        <f>VLOOKUP(K10083,Table!$A$2:$C$121,3,0)</f>
        <v>6</v>
      </c>
      <c r="O10083" s="13" t="str">
        <f>VLOOKUP(A10083,Table!$U$1:$V$230,2,0)</f>
        <v>Cubic</v>
      </c>
      <c r="P10083" s="1"/>
    </row>
    <row r="10084" spans="1:16">
      <c r="A10084" s="12">
        <v>226</v>
      </c>
      <c r="B10084" s="12">
        <v>616277</v>
      </c>
      <c r="C10084" s="12" t="s">
        <v>10641</v>
      </c>
      <c r="D10084" s="12" t="s">
        <v>10681</v>
      </c>
      <c r="E10084" s="17" t="s">
        <v>14665</v>
      </c>
      <c r="F10084" s="25" t="str">
        <f>LEFT(E10084,MIN(FIND({0,1,2,3,4,5,6,7,8,9},ASC(E10084)&amp;1234567890))-1)</f>
        <v>Be</v>
      </c>
      <c r="G10084" s="25">
        <f t="shared" si="314"/>
        <v>13</v>
      </c>
      <c r="H10084" s="25">
        <f>VLOOKUP(F10084,Table!$A$2:$C$121,2,0)</f>
        <v>2</v>
      </c>
      <c r="I10084" s="26">
        <f>VLOOKUP(F10084,Table!$A$2:$C$121,3,0)</f>
        <v>2</v>
      </c>
      <c r="J10084" s="17" t="s">
        <v>11306</v>
      </c>
      <c r="K10084" s="25" t="str">
        <f>LEFT(J10084,MIN(FIND({0,1,2,3,4,5,6,7,8,9},ASC(J10084)&amp;1234567890))-1)</f>
        <v>Gd</v>
      </c>
      <c r="L10084" s="25">
        <f t="shared" si="315"/>
        <v>1</v>
      </c>
      <c r="M10084" s="25">
        <f>VLOOKUP(K10084,Table!$A$2:$C$121,2,0)</f>
        <v>3</v>
      </c>
      <c r="N10084" s="26">
        <f>VLOOKUP(K10084,Table!$A$2:$C$121,3,0)</f>
        <v>6</v>
      </c>
      <c r="O10084" s="13" t="str">
        <f>VLOOKUP(A10084,Table!$U$1:$V$230,2,0)</f>
        <v>Cubic</v>
      </c>
      <c r="P10084" s="1"/>
    </row>
    <row r="10085" spans="1:16">
      <c r="A10085" s="12">
        <v>226</v>
      </c>
      <c r="B10085" s="12">
        <v>616281</v>
      </c>
      <c r="C10085" s="12" t="s">
        <v>10641</v>
      </c>
      <c r="D10085" s="12" t="s">
        <v>10682</v>
      </c>
      <c r="E10085" s="17" t="s">
        <v>14665</v>
      </c>
      <c r="F10085" s="25" t="str">
        <f>LEFT(E10085,MIN(FIND({0,1,2,3,4,5,6,7,8,9},ASC(E10085)&amp;1234567890))-1)</f>
        <v>Be</v>
      </c>
      <c r="G10085" s="25">
        <f t="shared" si="314"/>
        <v>13</v>
      </c>
      <c r="H10085" s="25">
        <f>VLOOKUP(F10085,Table!$A$2:$C$121,2,0)</f>
        <v>2</v>
      </c>
      <c r="I10085" s="26">
        <f>VLOOKUP(F10085,Table!$A$2:$C$121,3,0)</f>
        <v>2</v>
      </c>
      <c r="J10085" s="17" t="s">
        <v>426</v>
      </c>
      <c r="K10085" s="25" t="str">
        <f>LEFT(J10085,MIN(FIND({0,1,2,3,4,5,6,7,8,9},ASC(J10085)&amp;1234567890))-1)</f>
        <v>Hf</v>
      </c>
      <c r="L10085" s="25">
        <f t="shared" si="315"/>
        <v>1</v>
      </c>
      <c r="M10085" s="25">
        <f>VLOOKUP(K10085,Table!$A$2:$C$121,2,0)</f>
        <v>4</v>
      </c>
      <c r="N10085" s="26">
        <f>VLOOKUP(K10085,Table!$A$2:$C$121,3,0)</f>
        <v>6</v>
      </c>
      <c r="O10085" s="13" t="str">
        <f>VLOOKUP(A10085,Table!$U$1:$V$230,2,0)</f>
        <v>Cubic</v>
      </c>
      <c r="P10085" s="1"/>
    </row>
    <row r="10086" spans="1:16">
      <c r="A10086" s="12">
        <v>226</v>
      </c>
      <c r="B10086" s="12">
        <v>616296</v>
      </c>
      <c r="C10086" s="12" t="s">
        <v>10641</v>
      </c>
      <c r="D10086" s="12" t="s">
        <v>10683</v>
      </c>
      <c r="E10086" s="17" t="s">
        <v>14665</v>
      </c>
      <c r="F10086" s="25" t="str">
        <f>LEFT(E10086,MIN(FIND({0,1,2,3,4,5,6,7,8,9},ASC(E10086)&amp;1234567890))-1)</f>
        <v>Be</v>
      </c>
      <c r="G10086" s="25">
        <f t="shared" si="314"/>
        <v>13</v>
      </c>
      <c r="H10086" s="25">
        <f>VLOOKUP(F10086,Table!$A$2:$C$121,2,0)</f>
        <v>2</v>
      </c>
      <c r="I10086" s="26">
        <f>VLOOKUP(F10086,Table!$A$2:$C$121,3,0)</f>
        <v>2</v>
      </c>
      <c r="J10086" s="17" t="s">
        <v>587</v>
      </c>
      <c r="K10086" s="25" t="str">
        <f>LEFT(J10086,MIN(FIND({0,1,2,3,4,5,6,7,8,9},ASC(J10086)&amp;1234567890))-1)</f>
        <v>Ho</v>
      </c>
      <c r="L10086" s="25">
        <f t="shared" si="315"/>
        <v>1</v>
      </c>
      <c r="M10086" s="25">
        <f>VLOOKUP(K10086,Table!$A$2:$C$121,2,0)</f>
        <v>3</v>
      </c>
      <c r="N10086" s="26">
        <f>VLOOKUP(K10086,Table!$A$2:$C$121,3,0)</f>
        <v>6</v>
      </c>
      <c r="O10086" s="13" t="str">
        <f>VLOOKUP(A10086,Table!$U$1:$V$230,2,0)</f>
        <v>Cubic</v>
      </c>
      <c r="P10086" s="1"/>
    </row>
    <row r="10087" spans="1:16">
      <c r="A10087" s="12">
        <v>226</v>
      </c>
      <c r="B10087" s="12">
        <v>616302</v>
      </c>
      <c r="C10087" s="12" t="s">
        <v>10641</v>
      </c>
      <c r="D10087" s="12" t="s">
        <v>10684</v>
      </c>
      <c r="E10087" s="17" t="s">
        <v>14665</v>
      </c>
      <c r="F10087" s="25" t="str">
        <f>LEFT(E10087,MIN(FIND({0,1,2,3,4,5,6,7,8,9},ASC(E10087)&amp;1234567890))-1)</f>
        <v>Be</v>
      </c>
      <c r="G10087" s="25">
        <f t="shared" si="314"/>
        <v>13</v>
      </c>
      <c r="H10087" s="25">
        <f>VLOOKUP(F10087,Table!$A$2:$C$121,2,0)</f>
        <v>2</v>
      </c>
      <c r="I10087" s="26">
        <f>VLOOKUP(F10087,Table!$A$2:$C$121,3,0)</f>
        <v>2</v>
      </c>
      <c r="J10087" s="17" t="s">
        <v>46</v>
      </c>
      <c r="K10087" s="25" t="str">
        <f>LEFT(J10087,MIN(FIND({0,1,2,3,4,5,6,7,8,9},ASC(J10087)&amp;1234567890))-1)</f>
        <v>La</v>
      </c>
      <c r="L10087" s="25">
        <f t="shared" si="315"/>
        <v>1</v>
      </c>
      <c r="M10087" s="25">
        <f>VLOOKUP(K10087,Table!$A$2:$C$121,2,0)</f>
        <v>3</v>
      </c>
      <c r="N10087" s="26">
        <f>VLOOKUP(K10087,Table!$A$2:$C$121,3,0)</f>
        <v>6</v>
      </c>
      <c r="O10087" s="13" t="str">
        <f>VLOOKUP(A10087,Table!$U$1:$V$230,2,0)</f>
        <v>Cubic</v>
      </c>
      <c r="P10087" s="1"/>
    </row>
    <row r="10088" spans="1:16">
      <c r="A10088" s="12">
        <v>226</v>
      </c>
      <c r="B10088" s="12">
        <v>616321</v>
      </c>
      <c r="C10088" s="12" t="s">
        <v>10641</v>
      </c>
      <c r="D10088" s="12" t="s">
        <v>10685</v>
      </c>
      <c r="E10088" s="17" t="s">
        <v>14665</v>
      </c>
      <c r="F10088" s="25" t="str">
        <f>LEFT(E10088,MIN(FIND({0,1,2,3,4,5,6,7,8,9},ASC(E10088)&amp;1234567890))-1)</f>
        <v>Be</v>
      </c>
      <c r="G10088" s="25">
        <f t="shared" si="314"/>
        <v>13</v>
      </c>
      <c r="H10088" s="25">
        <f>VLOOKUP(F10088,Table!$A$2:$C$121,2,0)</f>
        <v>2</v>
      </c>
      <c r="I10088" s="26">
        <f>VLOOKUP(F10088,Table!$A$2:$C$121,3,0)</f>
        <v>2</v>
      </c>
      <c r="J10088" s="17" t="s">
        <v>11335</v>
      </c>
      <c r="K10088" s="25" t="str">
        <f>LEFT(J10088,MIN(FIND({0,1,2,3,4,5,6,7,8,9},ASC(J10088)&amp;1234567890))-1)</f>
        <v>Lu</v>
      </c>
      <c r="L10088" s="25">
        <f t="shared" si="315"/>
        <v>1</v>
      </c>
      <c r="M10088" s="25">
        <f>VLOOKUP(K10088,Table!$A$2:$C$121,2,0)</f>
        <v>3</v>
      </c>
      <c r="N10088" s="26">
        <f>VLOOKUP(K10088,Table!$A$2:$C$121,3,0)</f>
        <v>6</v>
      </c>
      <c r="O10088" s="13" t="str">
        <f>VLOOKUP(A10088,Table!$U$1:$V$230,2,0)</f>
        <v>Cubic</v>
      </c>
      <c r="P10088" s="1"/>
    </row>
    <row r="10089" spans="1:16">
      <c r="A10089" s="12">
        <v>226</v>
      </c>
      <c r="B10089" s="12">
        <v>616361</v>
      </c>
      <c r="C10089" s="12" t="s">
        <v>10641</v>
      </c>
      <c r="D10089" s="12" t="s">
        <v>10686</v>
      </c>
      <c r="E10089" s="17" t="s">
        <v>14665</v>
      </c>
      <c r="F10089" s="25" t="str">
        <f>LEFT(E10089,MIN(FIND({0,1,2,3,4,5,6,7,8,9},ASC(E10089)&amp;1234567890))-1)</f>
        <v>Be</v>
      </c>
      <c r="G10089" s="25">
        <f t="shared" si="314"/>
        <v>13</v>
      </c>
      <c r="H10089" s="25">
        <f>VLOOKUP(F10089,Table!$A$2:$C$121,2,0)</f>
        <v>2</v>
      </c>
      <c r="I10089" s="26">
        <f>VLOOKUP(F10089,Table!$A$2:$C$121,3,0)</f>
        <v>2</v>
      </c>
      <c r="J10089" s="17" t="s">
        <v>615</v>
      </c>
      <c r="K10089" s="25" t="str">
        <f>LEFT(J10089,MIN(FIND({0,1,2,3,4,5,6,7,8,9},ASC(J10089)&amp;1234567890))-1)</f>
        <v>Nd</v>
      </c>
      <c r="L10089" s="25">
        <f t="shared" si="315"/>
        <v>1</v>
      </c>
      <c r="M10089" s="25">
        <f>VLOOKUP(K10089,Table!$A$2:$C$121,2,0)</f>
        <v>3</v>
      </c>
      <c r="N10089" s="26">
        <f>VLOOKUP(K10089,Table!$A$2:$C$121,3,0)</f>
        <v>6</v>
      </c>
      <c r="O10089" s="13" t="str">
        <f>VLOOKUP(A10089,Table!$U$1:$V$230,2,0)</f>
        <v>Cubic</v>
      </c>
      <c r="P10089" s="1"/>
    </row>
    <row r="10090" spans="1:16">
      <c r="A10090" s="12">
        <v>226</v>
      </c>
      <c r="B10090" s="12">
        <v>616385</v>
      </c>
      <c r="C10090" s="12" t="s">
        <v>10641</v>
      </c>
      <c r="D10090" s="12" t="s">
        <v>10687</v>
      </c>
      <c r="E10090" s="17" t="s">
        <v>14665</v>
      </c>
      <c r="F10090" s="25" t="str">
        <f>LEFT(E10090,MIN(FIND({0,1,2,3,4,5,6,7,8,9},ASC(E10090)&amp;1234567890))-1)</f>
        <v>Be</v>
      </c>
      <c r="G10090" s="25">
        <f t="shared" si="314"/>
        <v>13</v>
      </c>
      <c r="H10090" s="25">
        <f>VLOOKUP(F10090,Table!$A$2:$C$121,2,0)</f>
        <v>2</v>
      </c>
      <c r="I10090" s="26">
        <f>VLOOKUP(F10090,Table!$A$2:$C$121,3,0)</f>
        <v>2</v>
      </c>
      <c r="J10090" s="17" t="s">
        <v>11640</v>
      </c>
      <c r="K10090" s="25" t="str">
        <f>LEFT(J10090,MIN(FIND({0,1,2,3,4,5,6,7,8,9},ASC(J10090)&amp;1234567890))-1)</f>
        <v>Pa</v>
      </c>
      <c r="L10090" s="25">
        <f t="shared" si="315"/>
        <v>1</v>
      </c>
      <c r="M10090" s="25">
        <f>VLOOKUP(K10090,Table!$A$2:$C$121,2,0)</f>
        <v>3</v>
      </c>
      <c r="N10090" s="26">
        <f>VLOOKUP(K10090,Table!$A$2:$C$121,3,0)</f>
        <v>7</v>
      </c>
      <c r="O10090" s="13" t="str">
        <f>VLOOKUP(A10090,Table!$U$1:$V$230,2,0)</f>
        <v>Cubic</v>
      </c>
      <c r="P10090" s="1"/>
    </row>
    <row r="10091" spans="1:16">
      <c r="A10091" s="12">
        <v>226</v>
      </c>
      <c r="B10091" s="12">
        <v>616393</v>
      </c>
      <c r="C10091" s="12" t="s">
        <v>10641</v>
      </c>
      <c r="D10091" s="12" t="s">
        <v>10688</v>
      </c>
      <c r="E10091" s="17" t="s">
        <v>14665</v>
      </c>
      <c r="F10091" s="25" t="str">
        <f>LEFT(E10091,MIN(FIND({0,1,2,3,4,5,6,7,8,9},ASC(E10091)&amp;1234567890))-1)</f>
        <v>Be</v>
      </c>
      <c r="G10091" s="25">
        <f t="shared" si="314"/>
        <v>13</v>
      </c>
      <c r="H10091" s="25">
        <f>VLOOKUP(F10091,Table!$A$2:$C$121,2,0)</f>
        <v>2</v>
      </c>
      <c r="I10091" s="26">
        <f>VLOOKUP(F10091,Table!$A$2:$C$121,3,0)</f>
        <v>2</v>
      </c>
      <c r="J10091" s="17" t="s">
        <v>11332</v>
      </c>
      <c r="K10091" s="25" t="str">
        <f>LEFT(J10091,MIN(FIND({0,1,2,3,4,5,6,7,8,9},ASC(J10091)&amp;1234567890))-1)</f>
        <v>Pr</v>
      </c>
      <c r="L10091" s="25">
        <f t="shared" si="315"/>
        <v>1</v>
      </c>
      <c r="M10091" s="25">
        <f>VLOOKUP(K10091,Table!$A$2:$C$121,2,0)</f>
        <v>3</v>
      </c>
      <c r="N10091" s="26">
        <f>VLOOKUP(K10091,Table!$A$2:$C$121,3,0)</f>
        <v>6</v>
      </c>
      <c r="O10091" s="13" t="str">
        <f>VLOOKUP(A10091,Table!$U$1:$V$230,2,0)</f>
        <v>Cubic</v>
      </c>
      <c r="P10091" s="1"/>
    </row>
    <row r="10092" spans="1:16">
      <c r="A10092" s="12">
        <v>226</v>
      </c>
      <c r="B10092" s="12">
        <v>616416</v>
      </c>
      <c r="C10092" s="12" t="s">
        <v>10641</v>
      </c>
      <c r="D10092" s="12" t="s">
        <v>10689</v>
      </c>
      <c r="E10092" s="17" t="s">
        <v>14665</v>
      </c>
      <c r="F10092" s="25" t="str">
        <f>LEFT(E10092,MIN(FIND({0,1,2,3,4,5,6,7,8,9},ASC(E10092)&amp;1234567890))-1)</f>
        <v>Be</v>
      </c>
      <c r="G10092" s="25">
        <f t="shared" si="314"/>
        <v>13</v>
      </c>
      <c r="H10092" s="25">
        <f>VLOOKUP(F10092,Table!$A$2:$C$121,2,0)</f>
        <v>2</v>
      </c>
      <c r="I10092" s="26">
        <f>VLOOKUP(F10092,Table!$A$2:$C$121,3,0)</f>
        <v>2</v>
      </c>
      <c r="J10092" s="17" t="s">
        <v>11874</v>
      </c>
      <c r="K10092" s="25" t="str">
        <f>LEFT(J10092,MIN(FIND({0,1,2,3,4,5,6,7,8,9},ASC(J10092)&amp;1234567890))-1)</f>
        <v>Sc</v>
      </c>
      <c r="L10092" s="25">
        <f t="shared" si="315"/>
        <v>1</v>
      </c>
      <c r="M10092" s="25">
        <f>VLOOKUP(K10092,Table!$A$2:$C$121,2,0)</f>
        <v>3</v>
      </c>
      <c r="N10092" s="26">
        <f>VLOOKUP(K10092,Table!$A$2:$C$121,3,0)</f>
        <v>4</v>
      </c>
      <c r="O10092" s="13" t="str">
        <f>VLOOKUP(A10092,Table!$U$1:$V$230,2,0)</f>
        <v>Cubic</v>
      </c>
      <c r="P10092" s="1"/>
    </row>
    <row r="10093" spans="1:16">
      <c r="A10093" s="12">
        <v>226</v>
      </c>
      <c r="B10093" s="12">
        <v>616422</v>
      </c>
      <c r="C10093" s="12" t="s">
        <v>10641</v>
      </c>
      <c r="D10093" s="12" t="s">
        <v>10690</v>
      </c>
      <c r="E10093" s="17" t="s">
        <v>14665</v>
      </c>
      <c r="F10093" s="25" t="str">
        <f>LEFT(E10093,MIN(FIND({0,1,2,3,4,5,6,7,8,9},ASC(E10093)&amp;1234567890))-1)</f>
        <v>Be</v>
      </c>
      <c r="G10093" s="25">
        <f t="shared" si="314"/>
        <v>13</v>
      </c>
      <c r="H10093" s="25">
        <f>VLOOKUP(F10093,Table!$A$2:$C$121,2,0)</f>
        <v>2</v>
      </c>
      <c r="I10093" s="26">
        <f>VLOOKUP(F10093,Table!$A$2:$C$121,3,0)</f>
        <v>2</v>
      </c>
      <c r="J10093" s="17" t="s">
        <v>590</v>
      </c>
      <c r="K10093" s="25" t="str">
        <f>LEFT(J10093,MIN(FIND({0,1,2,3,4,5,6,7,8,9},ASC(J10093)&amp;1234567890))-1)</f>
        <v>Sm</v>
      </c>
      <c r="L10093" s="25">
        <f t="shared" si="315"/>
        <v>1</v>
      </c>
      <c r="M10093" s="25">
        <f>VLOOKUP(K10093,Table!$A$2:$C$121,2,0)</f>
        <v>3</v>
      </c>
      <c r="N10093" s="26">
        <f>VLOOKUP(K10093,Table!$A$2:$C$121,3,0)</f>
        <v>6</v>
      </c>
      <c r="O10093" s="13" t="str">
        <f>VLOOKUP(A10093,Table!$U$1:$V$230,2,0)</f>
        <v>Cubic</v>
      </c>
      <c r="P10093" s="1"/>
    </row>
    <row r="10094" spans="1:16">
      <c r="A10094" s="12">
        <v>226</v>
      </c>
      <c r="B10094" s="12">
        <v>616437</v>
      </c>
      <c r="C10094" s="12" t="s">
        <v>10641</v>
      </c>
      <c r="D10094" s="12" t="s">
        <v>10691</v>
      </c>
      <c r="E10094" s="17" t="s">
        <v>14665</v>
      </c>
      <c r="F10094" s="25" t="str">
        <f>LEFT(E10094,MIN(FIND({0,1,2,3,4,5,6,7,8,9},ASC(E10094)&amp;1234567890))-1)</f>
        <v>Be</v>
      </c>
      <c r="G10094" s="25">
        <f t="shared" si="314"/>
        <v>13</v>
      </c>
      <c r="H10094" s="25">
        <f>VLOOKUP(F10094,Table!$A$2:$C$121,2,0)</f>
        <v>2</v>
      </c>
      <c r="I10094" s="26">
        <f>VLOOKUP(F10094,Table!$A$2:$C$121,3,0)</f>
        <v>2</v>
      </c>
      <c r="J10094" s="17" t="s">
        <v>11313</v>
      </c>
      <c r="K10094" s="25" t="str">
        <f>LEFT(J10094,MIN(FIND({0,1,2,3,4,5,6,7,8,9},ASC(J10094)&amp;1234567890))-1)</f>
        <v>Tb</v>
      </c>
      <c r="L10094" s="25">
        <f t="shared" si="315"/>
        <v>1</v>
      </c>
      <c r="M10094" s="25">
        <f>VLOOKUP(K10094,Table!$A$2:$C$121,2,0)</f>
        <v>3</v>
      </c>
      <c r="N10094" s="26">
        <f>VLOOKUP(K10094,Table!$A$2:$C$121,3,0)</f>
        <v>6</v>
      </c>
      <c r="O10094" s="13" t="str">
        <f>VLOOKUP(A10094,Table!$U$1:$V$230,2,0)</f>
        <v>Cubic</v>
      </c>
      <c r="P10094" s="1"/>
    </row>
    <row r="10095" spans="1:16">
      <c r="A10095" s="12">
        <v>226</v>
      </c>
      <c r="B10095" s="12">
        <v>616507</v>
      </c>
      <c r="C10095" s="12" t="s">
        <v>10641</v>
      </c>
      <c r="D10095" s="12" t="s">
        <v>10692</v>
      </c>
      <c r="E10095" s="17" t="s">
        <v>14665</v>
      </c>
      <c r="F10095" s="25" t="str">
        <f>LEFT(E10095,MIN(FIND({0,1,2,3,4,5,6,7,8,9},ASC(E10095)&amp;1234567890))-1)</f>
        <v>Be</v>
      </c>
      <c r="G10095" s="25">
        <f t="shared" si="314"/>
        <v>13</v>
      </c>
      <c r="H10095" s="25">
        <f>VLOOKUP(F10095,Table!$A$2:$C$121,2,0)</f>
        <v>2</v>
      </c>
      <c r="I10095" s="26">
        <f>VLOOKUP(F10095,Table!$A$2:$C$121,3,0)</f>
        <v>2</v>
      </c>
      <c r="J10095" s="17" t="s">
        <v>11336</v>
      </c>
      <c r="K10095" s="25" t="str">
        <f>LEFT(J10095,MIN(FIND({0,1,2,3,4,5,6,7,8,9},ASC(J10095)&amp;1234567890))-1)</f>
        <v>Y</v>
      </c>
      <c r="L10095" s="25">
        <f t="shared" si="315"/>
        <v>1</v>
      </c>
      <c r="M10095" s="25">
        <f>VLOOKUP(K10095,Table!$A$2:$C$121,2,0)</f>
        <v>3</v>
      </c>
      <c r="N10095" s="26">
        <f>VLOOKUP(K10095,Table!$A$2:$C$121,3,0)</f>
        <v>5</v>
      </c>
      <c r="O10095" s="13" t="str">
        <f>VLOOKUP(A10095,Table!$U$1:$V$230,2,0)</f>
        <v>Cubic</v>
      </c>
      <c r="P10095" s="1"/>
    </row>
    <row r="10096" spans="1:16">
      <c r="A10096" s="12">
        <v>226</v>
      </c>
      <c r="B10096" s="12">
        <v>619629</v>
      </c>
      <c r="C10096" s="12" t="s">
        <v>10641</v>
      </c>
      <c r="D10096" s="12" t="s">
        <v>10693</v>
      </c>
      <c r="E10096" s="17" t="s">
        <v>330</v>
      </c>
      <c r="F10096" s="25" t="str">
        <f>LEFT(E10096,MIN(FIND({0,1,2,3,4,5,6,7,8,9},ASC(E10096)&amp;1234567890))-1)</f>
        <v>Ca</v>
      </c>
      <c r="G10096" s="25">
        <f t="shared" si="314"/>
        <v>1</v>
      </c>
      <c r="H10096" s="25">
        <f>VLOOKUP(F10096,Table!$A$2:$C$121,2,0)</f>
        <v>2</v>
      </c>
      <c r="I10096" s="26">
        <f>VLOOKUP(F10096,Table!$A$2:$C$121,3,0)</f>
        <v>4</v>
      </c>
      <c r="J10096" s="17" t="s">
        <v>431</v>
      </c>
      <c r="K10096" s="25" t="str">
        <f>LEFT(J10096,MIN(FIND({0,1,2,3,4,5,6,7,8,9},ASC(J10096)&amp;1234567890))-1)</f>
        <v>Zn</v>
      </c>
      <c r="L10096" s="25">
        <f t="shared" si="315"/>
        <v>13</v>
      </c>
      <c r="M10096" s="25">
        <f>VLOOKUP(K10096,Table!$A$2:$C$121,2,0)</f>
        <v>12</v>
      </c>
      <c r="N10096" s="26">
        <f>VLOOKUP(K10096,Table!$A$2:$C$121,3,0)</f>
        <v>4</v>
      </c>
      <c r="O10096" s="13" t="str">
        <f>VLOOKUP(A10096,Table!$U$1:$V$230,2,0)</f>
        <v>Cubic</v>
      </c>
      <c r="P10096" s="1"/>
    </row>
    <row r="10097" spans="1:16">
      <c r="A10097" s="12">
        <v>226</v>
      </c>
      <c r="B10097" s="12">
        <v>619730</v>
      </c>
      <c r="C10097" s="12" t="s">
        <v>10641</v>
      </c>
      <c r="D10097" s="12" t="s">
        <v>10694</v>
      </c>
      <c r="E10097" s="17" t="s">
        <v>14668</v>
      </c>
      <c r="F10097" s="25" t="str">
        <f>LEFT(E10097,MIN(FIND({0,1,2,3,4,5,6,7,8,9},ASC(E10097)&amp;1234567890))-1)</f>
        <v>Cd</v>
      </c>
      <c r="G10097" s="25">
        <f t="shared" si="314"/>
        <v>13</v>
      </c>
      <c r="H10097" s="25">
        <f>VLOOKUP(F10097,Table!$A$2:$C$121,2,0)</f>
        <v>12</v>
      </c>
      <c r="I10097" s="26">
        <f>VLOOKUP(F10097,Table!$A$2:$C$121,3,0)</f>
        <v>5</v>
      </c>
      <c r="J10097" s="17" t="s">
        <v>376</v>
      </c>
      <c r="K10097" s="25" t="str">
        <f>LEFT(J10097,MIN(FIND({0,1,2,3,4,5,6,7,8,9},ASC(J10097)&amp;1234567890))-1)</f>
        <v>Cs</v>
      </c>
      <c r="L10097" s="25">
        <f t="shared" si="315"/>
        <v>1</v>
      </c>
      <c r="M10097" s="25">
        <f>VLOOKUP(K10097,Table!$A$2:$C$121,2,0)</f>
        <v>1</v>
      </c>
      <c r="N10097" s="26">
        <f>VLOOKUP(K10097,Table!$A$2:$C$121,3,0)</f>
        <v>6</v>
      </c>
      <c r="O10097" s="13" t="str">
        <f>VLOOKUP(A10097,Table!$U$1:$V$230,2,0)</f>
        <v>Cubic</v>
      </c>
      <c r="P10097" s="1"/>
    </row>
    <row r="10098" spans="1:16">
      <c r="A10098" s="12">
        <v>226</v>
      </c>
      <c r="B10098" s="12">
        <v>620301</v>
      </c>
      <c r="C10098" s="12" t="s">
        <v>10641</v>
      </c>
      <c r="D10098" s="12" t="s">
        <v>10695</v>
      </c>
      <c r="E10098" s="17" t="s">
        <v>14668</v>
      </c>
      <c r="F10098" s="25" t="str">
        <f>LEFT(E10098,MIN(FIND({0,1,2,3,4,5,6,7,8,9},ASC(E10098)&amp;1234567890))-1)</f>
        <v>Cd</v>
      </c>
      <c r="G10098" s="25">
        <f t="shared" si="314"/>
        <v>13</v>
      </c>
      <c r="H10098" s="25">
        <f>VLOOKUP(F10098,Table!$A$2:$C$121,2,0)</f>
        <v>12</v>
      </c>
      <c r="I10098" s="26">
        <f>VLOOKUP(F10098,Table!$A$2:$C$121,3,0)</f>
        <v>5</v>
      </c>
      <c r="J10098" s="17" t="s">
        <v>11498</v>
      </c>
      <c r="K10098" s="25" t="str">
        <f>LEFT(J10098,MIN(FIND({0,1,2,3,4,5,6,7,8,9},ASC(J10098)&amp;1234567890))-1)</f>
        <v>Rb</v>
      </c>
      <c r="L10098" s="25">
        <f t="shared" si="315"/>
        <v>1</v>
      </c>
      <c r="M10098" s="25">
        <f>VLOOKUP(K10098,Table!$A$2:$C$121,2,0)</f>
        <v>1</v>
      </c>
      <c r="N10098" s="26">
        <f>VLOOKUP(K10098,Table!$A$2:$C$121,3,0)</f>
        <v>5</v>
      </c>
      <c r="O10098" s="13" t="str">
        <f>VLOOKUP(A10098,Table!$U$1:$V$230,2,0)</f>
        <v>Cubic</v>
      </c>
      <c r="P10098" s="1"/>
    </row>
    <row r="10099" spans="1:16">
      <c r="A10099" s="12">
        <v>226</v>
      </c>
      <c r="B10099" s="12">
        <v>628215</v>
      </c>
      <c r="C10099" s="12" t="s">
        <v>10641</v>
      </c>
      <c r="D10099" s="12" t="s">
        <v>10696</v>
      </c>
      <c r="E10099" s="17" t="s">
        <v>14672</v>
      </c>
      <c r="F10099" s="25" t="str">
        <f>LEFT(E10099,MIN(FIND({0,1,2,3,4,5,6,7,8,9},ASC(E10099)&amp;1234567890))-1)</f>
        <v>Cu</v>
      </c>
      <c r="G10099" s="25">
        <f t="shared" si="314"/>
        <v>13</v>
      </c>
      <c r="H10099" s="25">
        <f>VLOOKUP(F10099,Table!$A$2:$C$121,2,0)</f>
        <v>11</v>
      </c>
      <c r="I10099" s="26">
        <f>VLOOKUP(F10099,Table!$A$2:$C$121,3,0)</f>
        <v>4</v>
      </c>
      <c r="J10099" s="17" t="s">
        <v>46</v>
      </c>
      <c r="K10099" s="25" t="str">
        <f>LEFT(J10099,MIN(FIND({0,1,2,3,4,5,6,7,8,9},ASC(J10099)&amp;1234567890))-1)</f>
        <v>La</v>
      </c>
      <c r="L10099" s="25">
        <f t="shared" si="315"/>
        <v>1</v>
      </c>
      <c r="M10099" s="25">
        <f>VLOOKUP(K10099,Table!$A$2:$C$121,2,0)</f>
        <v>3</v>
      </c>
      <c r="N10099" s="26">
        <f>VLOOKUP(K10099,Table!$A$2:$C$121,3,0)</f>
        <v>6</v>
      </c>
      <c r="O10099" s="13" t="str">
        <f>VLOOKUP(A10099,Table!$U$1:$V$230,2,0)</f>
        <v>Cubic</v>
      </c>
      <c r="P10099" s="1"/>
    </row>
    <row r="10100" spans="1:16">
      <c r="A10100" s="12">
        <v>226</v>
      </c>
      <c r="B10100" s="12">
        <v>641377</v>
      </c>
      <c r="C10100" s="12" t="s">
        <v>10641</v>
      </c>
      <c r="D10100" s="12" t="s">
        <v>10697</v>
      </c>
      <c r="E10100" s="17" t="s">
        <v>39</v>
      </c>
      <c r="F10100" s="25" t="str">
        <f>LEFT(E10100,MIN(FIND({0,1,2,3,4,5,6,7,8,9},ASC(E10100)&amp;1234567890))-1)</f>
        <v>K</v>
      </c>
      <c r="G10100" s="25">
        <f t="shared" si="314"/>
        <v>1</v>
      </c>
      <c r="H10100" s="25">
        <f>VLOOKUP(F10100,Table!$A$2:$C$121,2,0)</f>
        <v>1</v>
      </c>
      <c r="I10100" s="26">
        <f>VLOOKUP(F10100,Table!$A$2:$C$121,3,0)</f>
        <v>4</v>
      </c>
      <c r="J10100" s="17" t="s">
        <v>431</v>
      </c>
      <c r="K10100" s="25" t="str">
        <f>LEFT(J10100,MIN(FIND({0,1,2,3,4,5,6,7,8,9},ASC(J10100)&amp;1234567890))-1)</f>
        <v>Zn</v>
      </c>
      <c r="L10100" s="25">
        <f t="shared" si="315"/>
        <v>13</v>
      </c>
      <c r="M10100" s="25">
        <f>VLOOKUP(K10100,Table!$A$2:$C$121,2,0)</f>
        <v>12</v>
      </c>
      <c r="N10100" s="26">
        <f>VLOOKUP(K10100,Table!$A$2:$C$121,3,0)</f>
        <v>4</v>
      </c>
      <c r="O10100" s="13" t="str">
        <f>VLOOKUP(A10100,Table!$U$1:$V$230,2,0)</f>
        <v>Cubic</v>
      </c>
      <c r="P10100" s="1"/>
    </row>
    <row r="10101" spans="1:16">
      <c r="A10101" s="12">
        <v>226</v>
      </c>
      <c r="B10101" s="12">
        <v>642085</v>
      </c>
      <c r="C10101" s="12" t="s">
        <v>10641</v>
      </c>
      <c r="D10101" s="12" t="s">
        <v>10698</v>
      </c>
      <c r="E10101" s="17" t="s">
        <v>46</v>
      </c>
      <c r="F10101" s="25" t="str">
        <f>LEFT(E10101,MIN(FIND({0,1,2,3,4,5,6,7,8,9},ASC(E10101)&amp;1234567890))-1)</f>
        <v>La</v>
      </c>
      <c r="G10101" s="25">
        <f t="shared" si="314"/>
        <v>1</v>
      </c>
      <c r="H10101" s="25">
        <f>VLOOKUP(F10101,Table!$A$2:$C$121,2,0)</f>
        <v>3</v>
      </c>
      <c r="I10101" s="26">
        <f>VLOOKUP(F10101,Table!$A$2:$C$121,3,0)</f>
        <v>6</v>
      </c>
      <c r="J10101" s="17" t="s">
        <v>431</v>
      </c>
      <c r="K10101" s="25" t="str">
        <f>LEFT(J10101,MIN(FIND({0,1,2,3,4,5,6,7,8,9},ASC(J10101)&amp;1234567890))-1)</f>
        <v>Zn</v>
      </c>
      <c r="L10101" s="25">
        <f t="shared" si="315"/>
        <v>13</v>
      </c>
      <c r="M10101" s="25">
        <f>VLOOKUP(K10101,Table!$A$2:$C$121,2,0)</f>
        <v>12</v>
      </c>
      <c r="N10101" s="26">
        <f>VLOOKUP(K10101,Table!$A$2:$C$121,3,0)</f>
        <v>4</v>
      </c>
      <c r="O10101" s="13" t="str">
        <f>VLOOKUP(A10101,Table!$U$1:$V$230,2,0)</f>
        <v>Cubic</v>
      </c>
      <c r="P10101" s="1"/>
    </row>
    <row r="10102" spans="1:16">
      <c r="A10102" s="12">
        <v>226</v>
      </c>
      <c r="B10102" s="12">
        <v>652888</v>
      </c>
      <c r="C10102" s="12" t="s">
        <v>10641</v>
      </c>
      <c r="D10102" s="12" t="s">
        <v>10699</v>
      </c>
      <c r="E10102" s="17" t="s">
        <v>433</v>
      </c>
      <c r="F10102" s="25" t="str">
        <f>LEFT(E10102,MIN(FIND({0,1,2,3,4,5,6,7,8,9},ASC(E10102)&amp;1234567890))-1)</f>
        <v>Sr</v>
      </c>
      <c r="G10102" s="25">
        <f t="shared" si="314"/>
        <v>1</v>
      </c>
      <c r="H10102" s="25">
        <f>VLOOKUP(F10102,Table!$A$2:$C$121,2,0)</f>
        <v>2</v>
      </c>
      <c r="I10102" s="26">
        <f>VLOOKUP(F10102,Table!$A$2:$C$121,3,0)</f>
        <v>5</v>
      </c>
      <c r="J10102" s="17" t="s">
        <v>431</v>
      </c>
      <c r="K10102" s="25" t="str">
        <f>LEFT(J10102,MIN(FIND({0,1,2,3,4,5,6,7,8,9},ASC(J10102)&amp;1234567890))-1)</f>
        <v>Zn</v>
      </c>
      <c r="L10102" s="25">
        <f t="shared" si="315"/>
        <v>13</v>
      </c>
      <c r="M10102" s="25">
        <f>VLOOKUP(K10102,Table!$A$2:$C$121,2,0)</f>
        <v>12</v>
      </c>
      <c r="N10102" s="26">
        <f>VLOOKUP(K10102,Table!$A$2:$C$121,3,0)</f>
        <v>4</v>
      </c>
      <c r="O10102" s="13" t="str">
        <f>VLOOKUP(A10102,Table!$U$1:$V$230,2,0)</f>
        <v>Cubic</v>
      </c>
      <c r="P10102" s="1"/>
    </row>
    <row r="10103" spans="1:16">
      <c r="A10103" s="12">
        <v>226</v>
      </c>
      <c r="B10103" s="12">
        <v>653482</v>
      </c>
      <c r="C10103" s="12" t="s">
        <v>10641</v>
      </c>
      <c r="D10103" s="12" t="s">
        <v>10700</v>
      </c>
      <c r="E10103" s="17" t="s">
        <v>530</v>
      </c>
      <c r="F10103" s="25" t="str">
        <f>LEFT(E10103,MIN(FIND({0,1,2,3,4,5,6,7,8,9},ASC(E10103)&amp;1234567890))-1)</f>
        <v>Yb</v>
      </c>
      <c r="G10103" s="25">
        <f t="shared" si="314"/>
        <v>1</v>
      </c>
      <c r="H10103" s="25">
        <f>VLOOKUP(F10103,Table!$A$2:$C$121,2,0)</f>
        <v>3</v>
      </c>
      <c r="I10103" s="26">
        <f>VLOOKUP(F10103,Table!$A$2:$C$121,3,0)</f>
        <v>6</v>
      </c>
      <c r="J10103" s="17" t="s">
        <v>431</v>
      </c>
      <c r="K10103" s="25" t="str">
        <f>LEFT(J10103,MIN(FIND({0,1,2,3,4,5,6,7,8,9},ASC(J10103)&amp;1234567890))-1)</f>
        <v>Zn</v>
      </c>
      <c r="L10103" s="25">
        <f t="shared" si="315"/>
        <v>13</v>
      </c>
      <c r="M10103" s="25">
        <f>VLOOKUP(K10103,Table!$A$2:$C$121,2,0)</f>
        <v>12</v>
      </c>
      <c r="N10103" s="26">
        <f>VLOOKUP(K10103,Table!$A$2:$C$121,3,0)</f>
        <v>4</v>
      </c>
      <c r="O10103" s="13" t="str">
        <f>VLOOKUP(A10103,Table!$U$1:$V$230,2,0)</f>
        <v>Cubic</v>
      </c>
      <c r="P10103" s="1"/>
    </row>
    <row r="10104" spans="1:16">
      <c r="A10104" s="12">
        <v>226</v>
      </c>
      <c r="B10104" s="12">
        <v>174029</v>
      </c>
      <c r="C10104" s="12" t="s">
        <v>10641</v>
      </c>
      <c r="D10104" s="12" t="s">
        <v>10701</v>
      </c>
      <c r="E10104" s="17" t="s">
        <v>12081</v>
      </c>
      <c r="F10104" s="25" t="str">
        <f>LEFT(E10104,MIN(FIND({0,1,2,3,4,5,6,7,8,9},ASC(E10104)&amp;1234567890))-1)</f>
        <v>Be</v>
      </c>
      <c r="G10104" s="25">
        <f t="shared" si="314"/>
        <v>1</v>
      </c>
      <c r="H10104" s="25">
        <f>VLOOKUP(F10104,Table!$A$2:$C$121,2,0)</f>
        <v>2</v>
      </c>
      <c r="I10104" s="26">
        <f>VLOOKUP(F10104,Table!$A$2:$C$121,3,0)</f>
        <v>2</v>
      </c>
      <c r="J10104" s="17" t="s">
        <v>431</v>
      </c>
      <c r="K10104" s="25" t="str">
        <f>LEFT(J10104,MIN(FIND({0,1,2,3,4,5,6,7,8,9},ASC(J10104)&amp;1234567890))-1)</f>
        <v>Zn</v>
      </c>
      <c r="L10104" s="25">
        <f t="shared" si="315"/>
        <v>13</v>
      </c>
      <c r="M10104" s="25">
        <f>VLOOKUP(K10104,Table!$A$2:$C$121,2,0)</f>
        <v>12</v>
      </c>
      <c r="N10104" s="26">
        <f>VLOOKUP(K10104,Table!$A$2:$C$121,3,0)</f>
        <v>4</v>
      </c>
      <c r="O10104" s="13" t="str">
        <f>VLOOKUP(A10104,Table!$U$1:$V$230,2,0)</f>
        <v>Cubic</v>
      </c>
      <c r="P10104" s="1"/>
    </row>
    <row r="10105" spans="1:16">
      <c r="A10105" s="12">
        <v>226</v>
      </c>
      <c r="B10105" s="12">
        <v>150476</v>
      </c>
      <c r="C10105" s="12" t="s">
        <v>10641</v>
      </c>
      <c r="D10105" s="12" t="s">
        <v>10702</v>
      </c>
      <c r="E10105" s="17" t="s">
        <v>11498</v>
      </c>
      <c r="F10105" s="25" t="str">
        <f>LEFT(E10105,MIN(FIND({0,1,2,3,4,5,6,7,8,9},ASC(E10105)&amp;1234567890))-1)</f>
        <v>Rb</v>
      </c>
      <c r="G10105" s="25">
        <f t="shared" si="314"/>
        <v>1</v>
      </c>
      <c r="H10105" s="25">
        <f>VLOOKUP(F10105,Table!$A$2:$C$121,2,0)</f>
        <v>1</v>
      </c>
      <c r="I10105" s="26">
        <f>VLOOKUP(F10105,Table!$A$2:$C$121,3,0)</f>
        <v>5</v>
      </c>
      <c r="J10105" s="17" t="s">
        <v>431</v>
      </c>
      <c r="K10105" s="25" t="str">
        <f>LEFT(J10105,MIN(FIND({0,1,2,3,4,5,6,7,8,9},ASC(J10105)&amp;1234567890))-1)</f>
        <v>Zn</v>
      </c>
      <c r="L10105" s="25">
        <f t="shared" si="315"/>
        <v>13</v>
      </c>
      <c r="M10105" s="25">
        <f>VLOOKUP(K10105,Table!$A$2:$C$121,2,0)</f>
        <v>12</v>
      </c>
      <c r="N10105" s="26">
        <f>VLOOKUP(K10105,Table!$A$2:$C$121,3,0)</f>
        <v>4</v>
      </c>
      <c r="O10105" s="13" t="str">
        <f>VLOOKUP(A10105,Table!$U$1:$V$230,2,0)</f>
        <v>Cubic</v>
      </c>
      <c r="P10105" s="1"/>
    </row>
    <row r="10106" spans="1:16">
      <c r="A10106" s="12">
        <v>226</v>
      </c>
      <c r="B10106" s="12">
        <v>150775</v>
      </c>
      <c r="C10106" s="12" t="s">
        <v>10641</v>
      </c>
      <c r="D10106" s="12" t="s">
        <v>10703</v>
      </c>
      <c r="E10106" s="17" t="s">
        <v>426</v>
      </c>
      <c r="F10106" s="25" t="str">
        <f>LEFT(E10106,MIN(FIND({0,1,2,3,4,5,6,7,8,9},ASC(E10106)&amp;1234567890))-1)</f>
        <v>Hf</v>
      </c>
      <c r="G10106" s="25">
        <f t="shared" si="314"/>
        <v>1</v>
      </c>
      <c r="H10106" s="25">
        <f>VLOOKUP(F10106,Table!$A$2:$C$121,2,0)</f>
        <v>4</v>
      </c>
      <c r="I10106" s="26">
        <f>VLOOKUP(F10106,Table!$A$2:$C$121,3,0)</f>
        <v>6</v>
      </c>
      <c r="J10106" s="17" t="s">
        <v>14665</v>
      </c>
      <c r="K10106" s="25" t="str">
        <f>LEFT(J10106,MIN(FIND({0,1,2,3,4,5,6,7,8,9},ASC(J10106)&amp;1234567890))-1)</f>
        <v>Be</v>
      </c>
      <c r="L10106" s="25">
        <f t="shared" si="315"/>
        <v>13</v>
      </c>
      <c r="M10106" s="25">
        <f>VLOOKUP(K10106,Table!$A$2:$C$121,2,0)</f>
        <v>2</v>
      </c>
      <c r="N10106" s="26">
        <f>VLOOKUP(K10106,Table!$A$2:$C$121,3,0)</f>
        <v>2</v>
      </c>
      <c r="O10106" s="13" t="str">
        <f>VLOOKUP(A10106,Table!$U$1:$V$230,2,0)</f>
        <v>Cubic</v>
      </c>
      <c r="P10106" s="1"/>
    </row>
    <row r="10107" spans="1:16">
      <c r="A10107" s="12">
        <v>226</v>
      </c>
      <c r="B10107" s="12">
        <v>415882</v>
      </c>
      <c r="C10107" s="12" t="s">
        <v>10641</v>
      </c>
      <c r="D10107" s="12" t="s">
        <v>10704</v>
      </c>
      <c r="E10107" s="17" t="s">
        <v>410</v>
      </c>
      <c r="F10107" s="25" t="str">
        <f>LEFT(E10107,MIN(FIND({0,1,2,3,4,5,6,7,8,9},ASC(E10107)&amp;1234567890))-1)</f>
        <v>Ba</v>
      </c>
      <c r="G10107" s="25">
        <f t="shared" si="314"/>
        <v>1</v>
      </c>
      <c r="H10107" s="25">
        <f>VLOOKUP(F10107,Table!$A$2:$C$121,2,0)</f>
        <v>2</v>
      </c>
      <c r="I10107" s="26">
        <f>VLOOKUP(F10107,Table!$A$2:$C$121,3,0)</f>
        <v>6</v>
      </c>
      <c r="J10107" s="17" t="s">
        <v>14673</v>
      </c>
      <c r="K10107" s="25" t="str">
        <f>LEFT(J10107,MIN(FIND({0,1,2,3,4,5,6,7,8,9},ASC(J10107)&amp;1234567890))-1)</f>
        <v>Zn</v>
      </c>
      <c r="L10107" s="25">
        <f t="shared" si="315"/>
        <v>12.88</v>
      </c>
      <c r="M10107" s="25">
        <f>VLOOKUP(K10107,Table!$A$2:$C$121,2,0)</f>
        <v>12</v>
      </c>
      <c r="N10107" s="26">
        <f>VLOOKUP(K10107,Table!$A$2:$C$121,3,0)</f>
        <v>4</v>
      </c>
      <c r="O10107" s="13" t="str">
        <f>VLOOKUP(A10107,Table!$U$1:$V$230,2,0)</f>
        <v>Cubic</v>
      </c>
      <c r="P10107" s="1"/>
    </row>
    <row r="10108" spans="1:16">
      <c r="A10108" s="12">
        <v>226</v>
      </c>
      <c r="B10108" s="12">
        <v>415883</v>
      </c>
      <c r="C10108" s="12" t="s">
        <v>10641</v>
      </c>
      <c r="D10108" s="12" t="s">
        <v>10705</v>
      </c>
      <c r="E10108" s="17" t="s">
        <v>330</v>
      </c>
      <c r="F10108" s="25" t="str">
        <f>LEFT(E10108,MIN(FIND({0,1,2,3,4,5,6,7,8,9},ASC(E10108)&amp;1234567890))-1)</f>
        <v>Ca</v>
      </c>
      <c r="G10108" s="25">
        <f t="shared" si="314"/>
        <v>1</v>
      </c>
      <c r="H10108" s="25">
        <f>VLOOKUP(F10108,Table!$A$2:$C$121,2,0)</f>
        <v>2</v>
      </c>
      <c r="I10108" s="26">
        <f>VLOOKUP(F10108,Table!$A$2:$C$121,3,0)</f>
        <v>4</v>
      </c>
      <c r="J10108" s="17" t="s">
        <v>14673</v>
      </c>
      <c r="K10108" s="25" t="str">
        <f>LEFT(J10108,MIN(FIND({0,1,2,3,4,5,6,7,8,9},ASC(J10108)&amp;1234567890))-1)</f>
        <v>Zn</v>
      </c>
      <c r="L10108" s="25">
        <f t="shared" si="315"/>
        <v>12.88</v>
      </c>
      <c r="M10108" s="25">
        <f>VLOOKUP(K10108,Table!$A$2:$C$121,2,0)</f>
        <v>12</v>
      </c>
      <c r="N10108" s="26">
        <f>VLOOKUP(K10108,Table!$A$2:$C$121,3,0)</f>
        <v>4</v>
      </c>
      <c r="O10108" s="13" t="str">
        <f>VLOOKUP(A10108,Table!$U$1:$V$230,2,0)</f>
        <v>Cubic</v>
      </c>
      <c r="P10108" s="1"/>
    </row>
    <row r="10109" spans="1:16">
      <c r="A10109" s="12">
        <v>226</v>
      </c>
      <c r="B10109" s="12">
        <v>415884</v>
      </c>
      <c r="C10109" s="12" t="s">
        <v>10641</v>
      </c>
      <c r="D10109" s="12" t="s">
        <v>10706</v>
      </c>
      <c r="E10109" s="17" t="s">
        <v>376</v>
      </c>
      <c r="F10109" s="25" t="str">
        <f>LEFT(E10109,MIN(FIND({0,1,2,3,4,5,6,7,8,9},ASC(E10109)&amp;1234567890))-1)</f>
        <v>Cs</v>
      </c>
      <c r="G10109" s="25">
        <f t="shared" si="314"/>
        <v>1</v>
      </c>
      <c r="H10109" s="25">
        <f>VLOOKUP(F10109,Table!$A$2:$C$121,2,0)</f>
        <v>1</v>
      </c>
      <c r="I10109" s="26">
        <f>VLOOKUP(F10109,Table!$A$2:$C$121,3,0)</f>
        <v>6</v>
      </c>
      <c r="J10109" s="17" t="s">
        <v>14668</v>
      </c>
      <c r="K10109" s="25" t="str">
        <f>LEFT(J10109,MIN(FIND({0,1,2,3,4,5,6,7,8,9},ASC(J10109)&amp;1234567890))-1)</f>
        <v>Cd</v>
      </c>
      <c r="L10109" s="25">
        <f t="shared" si="315"/>
        <v>13</v>
      </c>
      <c r="M10109" s="25">
        <f>VLOOKUP(K10109,Table!$A$2:$C$121,2,0)</f>
        <v>12</v>
      </c>
      <c r="N10109" s="26">
        <f>VLOOKUP(K10109,Table!$A$2:$C$121,3,0)</f>
        <v>5</v>
      </c>
      <c r="O10109" s="13" t="str">
        <f>VLOOKUP(A10109,Table!$U$1:$V$230,2,0)</f>
        <v>Cubic</v>
      </c>
      <c r="P10109" s="1"/>
    </row>
    <row r="10110" spans="1:16">
      <c r="A10110" s="12">
        <v>226</v>
      </c>
      <c r="B10110" s="12">
        <v>415885</v>
      </c>
      <c r="C10110" s="12" t="s">
        <v>10641</v>
      </c>
      <c r="D10110" s="12" t="s">
        <v>10707</v>
      </c>
      <c r="E10110" s="17" t="s">
        <v>39</v>
      </c>
      <c r="F10110" s="25" t="str">
        <f>LEFT(E10110,MIN(FIND({0,1,2,3,4,5,6,7,8,9},ASC(E10110)&amp;1234567890))-1)</f>
        <v>K</v>
      </c>
      <c r="G10110" s="25">
        <f t="shared" si="314"/>
        <v>1</v>
      </c>
      <c r="H10110" s="25">
        <f>VLOOKUP(F10110,Table!$A$2:$C$121,2,0)</f>
        <v>1</v>
      </c>
      <c r="I10110" s="26">
        <f>VLOOKUP(F10110,Table!$A$2:$C$121,3,0)</f>
        <v>4</v>
      </c>
      <c r="J10110" s="17" t="s">
        <v>14668</v>
      </c>
      <c r="K10110" s="25" t="str">
        <f>LEFT(J10110,MIN(FIND({0,1,2,3,4,5,6,7,8,9},ASC(J10110)&amp;1234567890))-1)</f>
        <v>Cd</v>
      </c>
      <c r="L10110" s="25">
        <f t="shared" si="315"/>
        <v>13</v>
      </c>
      <c r="M10110" s="25">
        <f>VLOOKUP(K10110,Table!$A$2:$C$121,2,0)</f>
        <v>12</v>
      </c>
      <c r="N10110" s="26">
        <f>VLOOKUP(K10110,Table!$A$2:$C$121,3,0)</f>
        <v>5</v>
      </c>
      <c r="O10110" s="13" t="str">
        <f>VLOOKUP(A10110,Table!$U$1:$V$230,2,0)</f>
        <v>Cubic</v>
      </c>
      <c r="P10110" s="1"/>
    </row>
    <row r="10111" spans="1:16">
      <c r="A10111" s="12">
        <v>226</v>
      </c>
      <c r="B10111" s="12">
        <v>415888</v>
      </c>
      <c r="C10111" s="12" t="s">
        <v>10641</v>
      </c>
      <c r="D10111" s="12" t="s">
        <v>10708</v>
      </c>
      <c r="E10111" s="17" t="s">
        <v>11498</v>
      </c>
      <c r="F10111" s="25" t="str">
        <f>LEFT(E10111,MIN(FIND({0,1,2,3,4,5,6,7,8,9},ASC(E10111)&amp;1234567890))-1)</f>
        <v>Rb</v>
      </c>
      <c r="G10111" s="25">
        <f t="shared" si="314"/>
        <v>1</v>
      </c>
      <c r="H10111" s="25">
        <f>VLOOKUP(F10111,Table!$A$2:$C$121,2,0)</f>
        <v>1</v>
      </c>
      <c r="I10111" s="26">
        <f>VLOOKUP(F10111,Table!$A$2:$C$121,3,0)</f>
        <v>5</v>
      </c>
      <c r="J10111" s="17" t="s">
        <v>14668</v>
      </c>
      <c r="K10111" s="25" t="str">
        <f>LEFT(J10111,MIN(FIND({0,1,2,3,4,5,6,7,8,9},ASC(J10111)&amp;1234567890))-1)</f>
        <v>Cd</v>
      </c>
      <c r="L10111" s="25">
        <f t="shared" si="315"/>
        <v>13</v>
      </c>
      <c r="M10111" s="25">
        <f>VLOOKUP(K10111,Table!$A$2:$C$121,2,0)</f>
        <v>12</v>
      </c>
      <c r="N10111" s="26">
        <f>VLOOKUP(K10111,Table!$A$2:$C$121,3,0)</f>
        <v>5</v>
      </c>
      <c r="O10111" s="13" t="str">
        <f>VLOOKUP(A10111,Table!$U$1:$V$230,2,0)</f>
        <v>Cubic</v>
      </c>
      <c r="P10111" s="1"/>
    </row>
    <row r="10112" spans="1:16">
      <c r="A10112" s="12">
        <v>226</v>
      </c>
      <c r="B10112" s="12">
        <v>415890</v>
      </c>
      <c r="C10112" s="12" t="s">
        <v>10641</v>
      </c>
      <c r="D10112" s="12" t="s">
        <v>10709</v>
      </c>
      <c r="E10112" s="17" t="s">
        <v>433</v>
      </c>
      <c r="F10112" s="25" t="str">
        <f>LEFT(E10112,MIN(FIND({0,1,2,3,4,5,6,7,8,9},ASC(E10112)&amp;1234567890))-1)</f>
        <v>Sr</v>
      </c>
      <c r="G10112" s="25">
        <f t="shared" si="314"/>
        <v>1</v>
      </c>
      <c r="H10112" s="25">
        <f>VLOOKUP(F10112,Table!$A$2:$C$121,2,0)</f>
        <v>2</v>
      </c>
      <c r="I10112" s="26">
        <f>VLOOKUP(F10112,Table!$A$2:$C$121,3,0)</f>
        <v>5</v>
      </c>
      <c r="J10112" s="17" t="s">
        <v>14673</v>
      </c>
      <c r="K10112" s="25" t="str">
        <f>LEFT(J10112,MIN(FIND({0,1,2,3,4,5,6,7,8,9},ASC(J10112)&amp;1234567890))-1)</f>
        <v>Zn</v>
      </c>
      <c r="L10112" s="25">
        <f t="shared" si="315"/>
        <v>12.88</v>
      </c>
      <c r="M10112" s="25">
        <f>VLOOKUP(K10112,Table!$A$2:$C$121,2,0)</f>
        <v>12</v>
      </c>
      <c r="N10112" s="26">
        <f>VLOOKUP(K10112,Table!$A$2:$C$121,3,0)</f>
        <v>4</v>
      </c>
      <c r="O10112" s="13" t="str">
        <f>VLOOKUP(A10112,Table!$U$1:$V$230,2,0)</f>
        <v>Cubic</v>
      </c>
      <c r="P10112" s="1"/>
    </row>
    <row r="10113" spans="1:16">
      <c r="A10113" s="12">
        <v>226</v>
      </c>
      <c r="B10113" s="12">
        <v>161323</v>
      </c>
      <c r="C10113" s="12" t="s">
        <v>10641</v>
      </c>
      <c r="D10113" s="12" t="s">
        <v>10710</v>
      </c>
      <c r="E10113" s="17" t="s">
        <v>428</v>
      </c>
      <c r="F10113" s="25" t="str">
        <f>LEFT(E10113,MIN(FIND({0,1,2,3,4,5,6,7,8,9},ASC(E10113)&amp;1234567890))-1)</f>
        <v>Eu</v>
      </c>
      <c r="G10113" s="25">
        <f t="shared" si="314"/>
        <v>1</v>
      </c>
      <c r="H10113" s="25">
        <f>VLOOKUP(F10113,Table!$A$2:$C$121,2,0)</f>
        <v>3</v>
      </c>
      <c r="I10113" s="26">
        <f>VLOOKUP(F10113,Table!$A$2:$C$121,3,0)</f>
        <v>6</v>
      </c>
      <c r="J10113" s="17" t="s">
        <v>14674</v>
      </c>
      <c r="K10113" s="25" t="str">
        <f>LEFT(J10113,MIN(FIND({0,1,2,3,4,5,6,7,8,9},ASC(J10113)&amp;1234567890))-1)</f>
        <v>Zn</v>
      </c>
      <c r="L10113" s="25">
        <f t="shared" si="315"/>
        <v>12.75</v>
      </c>
      <c r="M10113" s="25">
        <f>VLOOKUP(K10113,Table!$A$2:$C$121,2,0)</f>
        <v>12</v>
      </c>
      <c r="N10113" s="26">
        <f>VLOOKUP(K10113,Table!$A$2:$C$121,3,0)</f>
        <v>4</v>
      </c>
      <c r="O10113" s="13" t="str">
        <f>VLOOKUP(A10113,Table!$U$1:$V$230,2,0)</f>
        <v>Cubic</v>
      </c>
      <c r="P10113" s="1"/>
    </row>
    <row r="10114" spans="1:16">
      <c r="A10114" s="12">
        <v>226</v>
      </c>
      <c r="B10114" s="12">
        <v>245154</v>
      </c>
      <c r="C10114" s="12" t="s">
        <v>10641</v>
      </c>
      <c r="D10114" s="12" t="s">
        <v>10711</v>
      </c>
      <c r="E10114" s="17" t="s">
        <v>11336</v>
      </c>
      <c r="F10114" s="25" t="str">
        <f>LEFT(E10114,MIN(FIND({0,1,2,3,4,5,6,7,8,9},ASC(E10114)&amp;1234567890))-1)</f>
        <v>Y</v>
      </c>
      <c r="G10114" s="25">
        <f t="shared" ref="G10114:G10177" si="316">IF(SUBSTITUTE(E10114,F10114,"")="",1,SUBSTITUTE(E10114,F10114,""))*1</f>
        <v>1</v>
      </c>
      <c r="H10114" s="25">
        <f>VLOOKUP(F10114,Table!$A$2:$C$121,2,0)</f>
        <v>3</v>
      </c>
      <c r="I10114" s="26">
        <f>VLOOKUP(F10114,Table!$A$2:$C$121,3,0)</f>
        <v>5</v>
      </c>
      <c r="J10114" s="17" t="s">
        <v>14675</v>
      </c>
      <c r="K10114" s="25" t="str">
        <f>LEFT(J10114,MIN(FIND({0,1,2,3,4,5,6,7,8,9},ASC(J10114)&amp;1234567890))-1)</f>
        <v>B</v>
      </c>
      <c r="L10114" s="25">
        <f t="shared" ref="L10114:L10177" si="317">IF(SUBSTITUTE(J10114,K10114,"")="",1,SUBSTITUTE(J10114,K10114,""))*1</f>
        <v>62</v>
      </c>
      <c r="M10114" s="25">
        <f>VLOOKUP(K10114,Table!$A$2:$C$121,2,0)</f>
        <v>13</v>
      </c>
      <c r="N10114" s="26">
        <f>VLOOKUP(K10114,Table!$A$2:$C$121,3,0)</f>
        <v>2</v>
      </c>
      <c r="O10114" s="13" t="str">
        <f>VLOOKUP(A10114,Table!$U$1:$V$230,2,0)</f>
        <v>Cubic</v>
      </c>
      <c r="P10114" s="1"/>
    </row>
    <row r="10115" spans="1:16">
      <c r="A10115" s="12">
        <v>226</v>
      </c>
      <c r="B10115" s="12">
        <v>107528</v>
      </c>
      <c r="C10115" s="12" t="s">
        <v>10641</v>
      </c>
      <c r="D10115" s="12" t="s">
        <v>10712</v>
      </c>
      <c r="E10115" s="17" t="s">
        <v>343</v>
      </c>
      <c r="F10115" s="25" t="str">
        <f>LEFT(E10115,MIN(FIND({0,1,2,3,4,5,6,7,8,9},ASC(E10115)&amp;1234567890))-1)</f>
        <v>U</v>
      </c>
      <c r="G10115" s="25">
        <f t="shared" si="316"/>
        <v>1</v>
      </c>
      <c r="H10115" s="25">
        <f>VLOOKUP(F10115,Table!$A$2:$C$121,2,0)</f>
        <v>3</v>
      </c>
      <c r="I10115" s="26">
        <f>VLOOKUP(F10115,Table!$A$2:$C$121,3,0)</f>
        <v>7</v>
      </c>
      <c r="J10115" s="17" t="s">
        <v>14665</v>
      </c>
      <c r="K10115" s="25" t="str">
        <f>LEFT(J10115,MIN(FIND({0,1,2,3,4,5,6,7,8,9},ASC(J10115)&amp;1234567890))-1)</f>
        <v>Be</v>
      </c>
      <c r="L10115" s="25">
        <f t="shared" si="317"/>
        <v>13</v>
      </c>
      <c r="M10115" s="25">
        <f>VLOOKUP(K10115,Table!$A$2:$C$121,2,0)</f>
        <v>2</v>
      </c>
      <c r="N10115" s="26">
        <f>VLOOKUP(K10115,Table!$A$2:$C$121,3,0)</f>
        <v>2</v>
      </c>
      <c r="O10115" s="13" t="str">
        <f>VLOOKUP(A10115,Table!$U$1:$V$230,2,0)</f>
        <v>Cubic</v>
      </c>
      <c r="P10115" s="1"/>
    </row>
    <row r="10116" spans="1:16">
      <c r="A10116" s="12">
        <v>226</v>
      </c>
      <c r="B10116" s="12">
        <v>421842</v>
      </c>
      <c r="C10116" s="12" t="s">
        <v>10641</v>
      </c>
      <c r="D10116" s="12" t="s">
        <v>10713</v>
      </c>
      <c r="E10116" s="17" t="s">
        <v>457</v>
      </c>
      <c r="F10116" s="25" t="str">
        <f>LEFT(E10116,MIN(FIND({0,1,2,3,4,5,6,7,8,9},ASC(E10116)&amp;1234567890))-1)</f>
        <v>Li</v>
      </c>
      <c r="G10116" s="25">
        <f t="shared" si="316"/>
        <v>1</v>
      </c>
      <c r="H10116" s="25">
        <f>VLOOKUP(F10116,Table!$A$2:$C$121,2,0)</f>
        <v>1</v>
      </c>
      <c r="I10116" s="26">
        <f>VLOOKUP(F10116,Table!$A$2:$C$121,3,0)</f>
        <v>2</v>
      </c>
      <c r="J10116" s="17" t="s">
        <v>431</v>
      </c>
      <c r="K10116" s="25" t="str">
        <f>LEFT(J10116,MIN(FIND({0,1,2,3,4,5,6,7,8,9},ASC(J10116)&amp;1234567890))-1)</f>
        <v>Zn</v>
      </c>
      <c r="L10116" s="25">
        <f t="shared" si="317"/>
        <v>13</v>
      </c>
      <c r="M10116" s="25">
        <f>VLOOKUP(K10116,Table!$A$2:$C$121,2,0)</f>
        <v>12</v>
      </c>
      <c r="N10116" s="26">
        <f>VLOOKUP(K10116,Table!$A$2:$C$121,3,0)</f>
        <v>4</v>
      </c>
      <c r="O10116" s="13" t="str">
        <f>VLOOKUP(A10116,Table!$U$1:$V$230,2,0)</f>
        <v>Cubic</v>
      </c>
      <c r="P10116" s="1"/>
    </row>
    <row r="10117" spans="1:16">
      <c r="A10117" s="12">
        <v>226</v>
      </c>
      <c r="B10117" s="12">
        <v>261901</v>
      </c>
      <c r="C10117" s="12" t="s">
        <v>10641</v>
      </c>
      <c r="D10117" s="12" t="s">
        <v>10714</v>
      </c>
      <c r="E10117" s="17" t="s">
        <v>46</v>
      </c>
      <c r="F10117" s="25" t="str">
        <f>LEFT(E10117,MIN(FIND({0,1,2,3,4,5,6,7,8,9},ASC(E10117)&amp;1234567890))-1)</f>
        <v>La</v>
      </c>
      <c r="G10117" s="25">
        <f t="shared" si="316"/>
        <v>1</v>
      </c>
      <c r="H10117" s="25">
        <f>VLOOKUP(F10117,Table!$A$2:$C$121,2,0)</f>
        <v>3</v>
      </c>
      <c r="I10117" s="26">
        <f>VLOOKUP(F10117,Table!$A$2:$C$121,3,0)</f>
        <v>6</v>
      </c>
      <c r="J10117" s="17" t="s">
        <v>14676</v>
      </c>
      <c r="K10117" s="25" t="str">
        <f>LEFT(J10117,MIN(FIND({0,1,2,3,4,5,6,7,8,9},ASC(J10117)&amp;1234567890))-1)</f>
        <v>Zn</v>
      </c>
      <c r="L10117" s="25">
        <f t="shared" si="317"/>
        <v>12.36</v>
      </c>
      <c r="M10117" s="25">
        <f>VLOOKUP(K10117,Table!$A$2:$C$121,2,0)</f>
        <v>12</v>
      </c>
      <c r="N10117" s="26">
        <f>VLOOKUP(K10117,Table!$A$2:$C$121,3,0)</f>
        <v>4</v>
      </c>
      <c r="O10117" s="13" t="str">
        <f>VLOOKUP(A10117,Table!$U$1:$V$230,2,0)</f>
        <v>Cubic</v>
      </c>
      <c r="P10117" s="1"/>
    </row>
    <row r="10118" spans="1:16">
      <c r="A10118" s="12">
        <v>227</v>
      </c>
      <c r="B10118" s="12">
        <v>1924</v>
      </c>
      <c r="C10118" s="12" t="s">
        <v>10715</v>
      </c>
      <c r="D10118" s="12" t="s">
        <v>3445</v>
      </c>
      <c r="E10118" s="17" t="s">
        <v>457</v>
      </c>
      <c r="F10118" s="25" t="str">
        <f>LEFT(E10118,MIN(FIND({0,1,2,3,4,5,6,7,8,9},ASC(E10118)&amp;1234567890))-1)</f>
        <v>Li</v>
      </c>
      <c r="G10118" s="25">
        <f t="shared" si="316"/>
        <v>1</v>
      </c>
      <c r="H10118" s="25">
        <f>VLOOKUP(F10118,Table!$A$2:$C$121,2,0)</f>
        <v>1</v>
      </c>
      <c r="I10118" s="26">
        <f>VLOOKUP(F10118,Table!$A$2:$C$121,3,0)</f>
        <v>2</v>
      </c>
      <c r="J10118" s="17" t="s">
        <v>11352</v>
      </c>
      <c r="K10118" s="25" t="str">
        <f>LEFT(J10118,MIN(FIND({0,1,2,3,4,5,6,7,8,9},ASC(J10118)&amp;1234567890))-1)</f>
        <v>Al</v>
      </c>
      <c r="L10118" s="25">
        <f t="shared" si="317"/>
        <v>1</v>
      </c>
      <c r="M10118" s="25">
        <f>VLOOKUP(K10118,Table!$A$2:$C$121,2,0)</f>
        <v>13</v>
      </c>
      <c r="N10118" s="26">
        <f>VLOOKUP(K10118,Table!$A$2:$C$121,3,0)</f>
        <v>3</v>
      </c>
      <c r="O10118" s="13" t="str">
        <f>VLOOKUP(A10118,Table!$U$1:$V$230,2,0)</f>
        <v>Cubic</v>
      </c>
      <c r="P10118" s="1"/>
    </row>
    <row r="10119" spans="1:16">
      <c r="A10119" s="12">
        <v>227</v>
      </c>
      <c r="B10119" s="12">
        <v>15172</v>
      </c>
      <c r="C10119" s="12" t="s">
        <v>10715</v>
      </c>
      <c r="D10119" s="12" t="s">
        <v>10716</v>
      </c>
      <c r="E10119" s="17" t="s">
        <v>14677</v>
      </c>
      <c r="F10119" s="25" t="str">
        <f>LEFT(E10119,MIN(FIND({0,1,2,3,4,5,6,7,8,9},ASC(E10119)&amp;1234567890))-1)</f>
        <v>Zr</v>
      </c>
      <c r="G10119" s="25">
        <f t="shared" si="316"/>
        <v>2.57</v>
      </c>
      <c r="H10119" s="25">
        <f>VLOOKUP(F10119,Table!$A$2:$C$121,2,0)</f>
        <v>4</v>
      </c>
      <c r="I10119" s="26">
        <f>VLOOKUP(F10119,Table!$A$2:$C$121,3,0)</f>
        <v>5</v>
      </c>
      <c r="J10119" s="17" t="s">
        <v>14678</v>
      </c>
      <c r="K10119" s="25" t="str">
        <f>LEFT(J10119,MIN(FIND({0,1,2,3,4,5,6,7,8,9},ASC(J10119)&amp;1234567890))-1)</f>
        <v>S</v>
      </c>
      <c r="L10119" s="25">
        <f t="shared" si="317"/>
        <v>3.91</v>
      </c>
      <c r="M10119" s="25">
        <f>VLOOKUP(K10119,Table!$A$2:$C$121,2,0)</f>
        <v>16</v>
      </c>
      <c r="N10119" s="26">
        <f>VLOOKUP(K10119,Table!$A$2:$C$121,3,0)</f>
        <v>3</v>
      </c>
      <c r="O10119" s="13" t="str">
        <f>VLOOKUP(A10119,Table!$U$1:$V$230,2,0)</f>
        <v>Cubic</v>
      </c>
      <c r="P10119" s="1"/>
    </row>
    <row r="10120" spans="1:16">
      <c r="A10120" s="12">
        <v>227</v>
      </c>
      <c r="B10120" s="12">
        <v>15808</v>
      </c>
      <c r="C10120" s="12" t="s">
        <v>10717</v>
      </c>
      <c r="D10120" s="12" t="s">
        <v>10718</v>
      </c>
      <c r="E10120" s="17" t="s">
        <v>66</v>
      </c>
      <c r="F10120" s="25" t="str">
        <f>LEFT(E10120,MIN(FIND({0,1,2,3,4,5,6,7,8,9},ASC(E10120)&amp;1234567890))-1)</f>
        <v>Ni</v>
      </c>
      <c r="G10120" s="25">
        <f t="shared" si="316"/>
        <v>1</v>
      </c>
      <c r="H10120" s="25">
        <f>VLOOKUP(F10120,Table!$A$2:$C$121,2,0)</f>
        <v>10</v>
      </c>
      <c r="I10120" s="26">
        <f>VLOOKUP(F10120,Table!$A$2:$C$121,3,0)</f>
        <v>4</v>
      </c>
      <c r="J10120" s="17" t="s">
        <v>11887</v>
      </c>
      <c r="K10120" s="25" t="str">
        <f>LEFT(J10120,MIN(FIND({0,1,2,3,4,5,6,7,8,9},ASC(J10120)&amp;1234567890))-1)</f>
        <v>Ti</v>
      </c>
      <c r="L10120" s="25">
        <f t="shared" si="317"/>
        <v>2</v>
      </c>
      <c r="M10120" s="25">
        <f>VLOOKUP(K10120,Table!$A$2:$C$121,2,0)</f>
        <v>4</v>
      </c>
      <c r="N10120" s="26">
        <f>VLOOKUP(K10120,Table!$A$2:$C$121,3,0)</f>
        <v>4</v>
      </c>
      <c r="O10120" s="13" t="str">
        <f>VLOOKUP(A10120,Table!$U$1:$V$230,2,0)</f>
        <v>Cubic</v>
      </c>
      <c r="P10120" s="1"/>
    </row>
    <row r="10121" spans="1:16">
      <c r="A10121" s="12">
        <v>227</v>
      </c>
      <c r="B10121" s="12">
        <v>2114</v>
      </c>
      <c r="C10121" s="12" t="s">
        <v>10717</v>
      </c>
      <c r="D10121" s="12" t="s">
        <v>499</v>
      </c>
      <c r="E10121" s="17" t="s">
        <v>453</v>
      </c>
      <c r="F10121" s="25" t="str">
        <f>LEFT(E10121,MIN(FIND({0,1,2,3,4,5,6,7,8,9},ASC(E10121)&amp;1234567890))-1)</f>
        <v>As</v>
      </c>
      <c r="G10121" s="25">
        <f t="shared" si="316"/>
        <v>2</v>
      </c>
      <c r="H10121" s="25">
        <f>VLOOKUP(F10121,Table!$A$2:$C$121,2,0)</f>
        <v>15</v>
      </c>
      <c r="I10121" s="26">
        <f>VLOOKUP(F10121,Table!$A$2:$C$121,3,0)</f>
        <v>4</v>
      </c>
      <c r="J10121" s="17" t="s">
        <v>59</v>
      </c>
      <c r="K10121" s="25" t="str">
        <f>LEFT(J10121,MIN(FIND({0,1,2,3,4,5,6,7,8,9},ASC(J10121)&amp;1234567890))-1)</f>
        <v>O</v>
      </c>
      <c r="L10121" s="25">
        <f t="shared" si="317"/>
        <v>3</v>
      </c>
      <c r="M10121" s="25">
        <f>VLOOKUP(K10121,Table!$A$2:$C$121,2,0)</f>
        <v>16</v>
      </c>
      <c r="N10121" s="26">
        <f>VLOOKUP(K10121,Table!$A$2:$C$121,3,0)</f>
        <v>2</v>
      </c>
      <c r="O10121" s="13" t="str">
        <f>VLOOKUP(A10121,Table!$U$1:$V$230,2,0)</f>
        <v>Cubic</v>
      </c>
      <c r="P10121" s="1"/>
    </row>
    <row r="10122" spans="1:16">
      <c r="A10122" s="12">
        <v>227</v>
      </c>
      <c r="B10122" s="12">
        <v>1944</v>
      </c>
      <c r="C10122" s="12" t="s">
        <v>10717</v>
      </c>
      <c r="D10122" s="12" t="s">
        <v>1639</v>
      </c>
      <c r="E10122" s="17" t="s">
        <v>593</v>
      </c>
      <c r="F10122" s="25" t="str">
        <f>LEFT(E10122,MIN(FIND({0,1,2,3,4,5,6,7,8,9},ASC(E10122)&amp;1234567890))-1)</f>
        <v>Sb</v>
      </c>
      <c r="G10122" s="25">
        <f t="shared" si="316"/>
        <v>2</v>
      </c>
      <c r="H10122" s="25">
        <f>VLOOKUP(F10122,Table!$A$2:$C$121,2,0)</f>
        <v>15</v>
      </c>
      <c r="I10122" s="26">
        <f>VLOOKUP(F10122,Table!$A$2:$C$121,3,0)</f>
        <v>5</v>
      </c>
      <c r="J10122" s="17" t="s">
        <v>59</v>
      </c>
      <c r="K10122" s="25" t="str">
        <f>LEFT(J10122,MIN(FIND({0,1,2,3,4,5,6,7,8,9},ASC(J10122)&amp;1234567890))-1)</f>
        <v>O</v>
      </c>
      <c r="L10122" s="25">
        <f t="shared" si="317"/>
        <v>3</v>
      </c>
      <c r="M10122" s="25">
        <f>VLOOKUP(K10122,Table!$A$2:$C$121,2,0)</f>
        <v>16</v>
      </c>
      <c r="N10122" s="26">
        <f>VLOOKUP(K10122,Table!$A$2:$C$121,3,0)</f>
        <v>2</v>
      </c>
      <c r="O10122" s="13" t="str">
        <f>VLOOKUP(A10122,Table!$U$1:$V$230,2,0)</f>
        <v>Cubic</v>
      </c>
      <c r="P10122" s="1"/>
    </row>
    <row r="10123" spans="1:16">
      <c r="A10123" s="12">
        <v>227</v>
      </c>
      <c r="B10123" s="12">
        <v>24210</v>
      </c>
      <c r="C10123" s="12" t="s">
        <v>10715</v>
      </c>
      <c r="D10123" s="12" t="s">
        <v>10719</v>
      </c>
      <c r="E10123" s="17" t="s">
        <v>11523</v>
      </c>
      <c r="F10123" s="25" t="str">
        <f>LEFT(E10123,MIN(FIND({0,1,2,3,4,5,6,7,8,9},ASC(E10123)&amp;1234567890))-1)</f>
        <v>Co</v>
      </c>
      <c r="G10123" s="25">
        <f t="shared" si="316"/>
        <v>3</v>
      </c>
      <c r="H10123" s="25">
        <f>VLOOKUP(F10123,Table!$A$2:$C$121,2,0)</f>
        <v>9</v>
      </c>
      <c r="I10123" s="26">
        <f>VLOOKUP(F10123,Table!$A$2:$C$121,3,0)</f>
        <v>4</v>
      </c>
      <c r="J10123" s="17" t="s">
        <v>582</v>
      </c>
      <c r="K10123" s="25" t="str">
        <f>LEFT(J10123,MIN(FIND({0,1,2,3,4,5,6,7,8,9},ASC(J10123)&amp;1234567890))-1)</f>
        <v>O</v>
      </c>
      <c r="L10123" s="25">
        <f t="shared" si="317"/>
        <v>4</v>
      </c>
      <c r="M10123" s="25">
        <f>VLOOKUP(K10123,Table!$A$2:$C$121,2,0)</f>
        <v>16</v>
      </c>
      <c r="N10123" s="26">
        <f>VLOOKUP(K10123,Table!$A$2:$C$121,3,0)</f>
        <v>2</v>
      </c>
      <c r="O10123" s="13" t="str">
        <f>VLOOKUP(A10123,Table!$U$1:$V$230,2,0)</f>
        <v>Cubic</v>
      </c>
      <c r="P10123" s="1"/>
    </row>
    <row r="10124" spans="1:16">
      <c r="A10124" s="12">
        <v>227</v>
      </c>
      <c r="B10124" s="12">
        <v>25415</v>
      </c>
      <c r="C10124" s="12" t="s">
        <v>10717</v>
      </c>
      <c r="D10124" s="12" t="s">
        <v>10720</v>
      </c>
      <c r="E10124" s="17" t="s">
        <v>14679</v>
      </c>
      <c r="F10124" s="25" t="str">
        <f>LEFT(E10124,MIN(FIND({0,1,2,3,4,5,6,7,8,9},ASC(E10124)&amp;1234567890))-1)</f>
        <v>Na</v>
      </c>
      <c r="G10124" s="25">
        <f t="shared" si="316"/>
        <v>1.44</v>
      </c>
      <c r="H10124" s="25">
        <f>VLOOKUP(F10124,Table!$A$2:$C$121,2,0)</f>
        <v>1</v>
      </c>
      <c r="I10124" s="26">
        <f>VLOOKUP(F10124,Table!$A$2:$C$121,3,0)</f>
        <v>3</v>
      </c>
      <c r="J10124" s="17" t="s">
        <v>14680</v>
      </c>
      <c r="K10124" s="25" t="str">
        <f>LEFT(J10124,MIN(FIND({0,1,2,3,4,5,6,7,8,9},ASC(J10124)&amp;1234567890))-1)</f>
        <v>Si</v>
      </c>
      <c r="L10124" s="25">
        <f t="shared" si="317"/>
        <v>136</v>
      </c>
      <c r="M10124" s="25">
        <f>VLOOKUP(K10124,Table!$A$2:$C$121,2,0)</f>
        <v>14</v>
      </c>
      <c r="N10124" s="26">
        <f>VLOOKUP(K10124,Table!$A$2:$C$121,3,0)</f>
        <v>3</v>
      </c>
      <c r="O10124" s="13" t="str">
        <f>VLOOKUP(A10124,Table!$U$1:$V$230,2,0)</f>
        <v>Cubic</v>
      </c>
      <c r="P10124" s="1"/>
    </row>
    <row r="10125" spans="1:16">
      <c r="A10125" s="12">
        <v>227</v>
      </c>
      <c r="B10125" s="12">
        <v>25502</v>
      </c>
      <c r="C10125" s="12" t="s">
        <v>10717</v>
      </c>
      <c r="D10125" s="12" t="s">
        <v>10721</v>
      </c>
      <c r="E10125" s="17" t="s">
        <v>14681</v>
      </c>
      <c r="F10125" s="25" t="str">
        <f>LEFT(E10125,MIN(FIND({0,1,2,3,4,5,6,7,8,9},ASC(E10125)&amp;1234567890))-1)</f>
        <v>Al</v>
      </c>
      <c r="G10125" s="25">
        <f t="shared" si="316"/>
        <v>21.33</v>
      </c>
      <c r="H10125" s="25">
        <f>VLOOKUP(F10125,Table!$A$2:$C$121,2,0)</f>
        <v>13</v>
      </c>
      <c r="I10125" s="26">
        <f>VLOOKUP(F10125,Table!$A$2:$C$121,3,0)</f>
        <v>3</v>
      </c>
      <c r="J10125" s="17" t="s">
        <v>14682</v>
      </c>
      <c r="K10125" s="25" t="str">
        <f>LEFT(J10125,MIN(FIND({0,1,2,3,4,5,6,7,8,9},ASC(J10125)&amp;1234567890))-1)</f>
        <v>S</v>
      </c>
      <c r="L10125" s="25">
        <f t="shared" si="317"/>
        <v>32</v>
      </c>
      <c r="M10125" s="25">
        <f>VLOOKUP(K10125,Table!$A$2:$C$121,2,0)</f>
        <v>16</v>
      </c>
      <c r="N10125" s="26">
        <f>VLOOKUP(K10125,Table!$A$2:$C$121,3,0)</f>
        <v>3</v>
      </c>
      <c r="O10125" s="13" t="str">
        <f>VLOOKUP(A10125,Table!$U$1:$V$230,2,0)</f>
        <v>Cubic</v>
      </c>
      <c r="P10125" s="1"/>
    </row>
    <row r="10126" spans="1:16">
      <c r="A10126" s="12">
        <v>227</v>
      </c>
      <c r="B10126" s="12">
        <v>27504</v>
      </c>
      <c r="C10126" s="12" t="s">
        <v>10717</v>
      </c>
      <c r="D10126" s="12" t="s">
        <v>8576</v>
      </c>
      <c r="E10126" s="17" t="s">
        <v>76</v>
      </c>
      <c r="F10126" s="25" t="str">
        <f>LEFT(E10126,MIN(FIND({0,1,2,3,4,5,6,7,8,9},ASC(E10126)&amp;1234567890))-1)</f>
        <v>Co</v>
      </c>
      <c r="G10126" s="25">
        <f t="shared" si="316"/>
        <v>1</v>
      </c>
      <c r="H10126" s="25">
        <f>VLOOKUP(F10126,Table!$A$2:$C$121,2,0)</f>
        <v>9</v>
      </c>
      <c r="I10126" s="26">
        <f>VLOOKUP(F10126,Table!$A$2:$C$121,3,0)</f>
        <v>4</v>
      </c>
      <c r="J10126" s="17" t="s">
        <v>11695</v>
      </c>
      <c r="K10126" s="25" t="str">
        <f>LEFT(J10126,MIN(FIND({0,1,2,3,4,5,6,7,8,9},ASC(J10126)&amp;1234567890))-1)</f>
        <v>Co</v>
      </c>
      <c r="L10126" s="25">
        <f t="shared" si="317"/>
        <v>2</v>
      </c>
      <c r="M10126" s="25">
        <f>VLOOKUP(K10126,Table!$A$2:$C$121,2,0)</f>
        <v>9</v>
      </c>
      <c r="N10126" s="26">
        <f>VLOOKUP(K10126,Table!$A$2:$C$121,3,0)</f>
        <v>4</v>
      </c>
      <c r="O10126" s="13" t="str">
        <f>VLOOKUP(A10126,Table!$U$1:$V$230,2,0)</f>
        <v>Cubic</v>
      </c>
      <c r="P10126" s="1"/>
    </row>
    <row r="10127" spans="1:16">
      <c r="A10127" s="12">
        <v>227</v>
      </c>
      <c r="B10127" s="12">
        <v>28664</v>
      </c>
      <c r="C10127" s="12" t="s">
        <v>10717</v>
      </c>
      <c r="D10127" s="12" t="s">
        <v>679</v>
      </c>
      <c r="E10127" s="17" t="s">
        <v>11292</v>
      </c>
      <c r="F10127" s="25" t="str">
        <f>LEFT(E10127,MIN(FIND({0,1,2,3,4,5,6,7,8,9},ASC(E10127)&amp;1234567890))-1)</f>
        <v>Fe</v>
      </c>
      <c r="G10127" s="25">
        <f t="shared" si="316"/>
        <v>3</v>
      </c>
      <c r="H10127" s="25">
        <f>VLOOKUP(F10127,Table!$A$2:$C$121,2,0)</f>
        <v>8</v>
      </c>
      <c r="I10127" s="26">
        <f>VLOOKUP(F10127,Table!$A$2:$C$121,3,0)</f>
        <v>4</v>
      </c>
      <c r="J10127" s="17" t="s">
        <v>582</v>
      </c>
      <c r="K10127" s="25" t="str">
        <f>LEFT(J10127,MIN(FIND({0,1,2,3,4,5,6,7,8,9},ASC(J10127)&amp;1234567890))-1)</f>
        <v>O</v>
      </c>
      <c r="L10127" s="25">
        <f t="shared" si="317"/>
        <v>4</v>
      </c>
      <c r="M10127" s="25">
        <f>VLOOKUP(K10127,Table!$A$2:$C$121,2,0)</f>
        <v>16</v>
      </c>
      <c r="N10127" s="26">
        <f>VLOOKUP(K10127,Table!$A$2:$C$121,3,0)</f>
        <v>2</v>
      </c>
      <c r="O10127" s="13" t="str">
        <f>VLOOKUP(A10127,Table!$U$1:$V$230,2,0)</f>
        <v>Cubic</v>
      </c>
      <c r="P10127" s="1"/>
    </row>
    <row r="10128" spans="1:16">
      <c r="A10128" s="12">
        <v>227</v>
      </c>
      <c r="B10128" s="12">
        <v>24212</v>
      </c>
      <c r="C10128" s="12" t="s">
        <v>10715</v>
      </c>
      <c r="D10128" s="12" t="s">
        <v>10722</v>
      </c>
      <c r="E10128" s="17" t="s">
        <v>11523</v>
      </c>
      <c r="F10128" s="25" t="str">
        <f>LEFT(E10128,MIN(FIND({0,1,2,3,4,5,6,7,8,9},ASC(E10128)&amp;1234567890))-1)</f>
        <v>Co</v>
      </c>
      <c r="G10128" s="25">
        <f t="shared" si="316"/>
        <v>3</v>
      </c>
      <c r="H10128" s="25">
        <f>VLOOKUP(F10128,Table!$A$2:$C$121,2,0)</f>
        <v>9</v>
      </c>
      <c r="I10128" s="26">
        <f>VLOOKUP(F10128,Table!$A$2:$C$121,3,0)</f>
        <v>4</v>
      </c>
      <c r="J10128" s="17" t="s">
        <v>481</v>
      </c>
      <c r="K10128" s="25" t="str">
        <f>LEFT(J10128,MIN(FIND({0,1,2,3,4,5,6,7,8,9},ASC(J10128)&amp;1234567890))-1)</f>
        <v>S</v>
      </c>
      <c r="L10128" s="25">
        <f t="shared" si="317"/>
        <v>4</v>
      </c>
      <c r="M10128" s="25">
        <f>VLOOKUP(K10128,Table!$A$2:$C$121,2,0)</f>
        <v>16</v>
      </c>
      <c r="N10128" s="26">
        <f>VLOOKUP(K10128,Table!$A$2:$C$121,3,0)</f>
        <v>3</v>
      </c>
      <c r="O10128" s="13" t="str">
        <f>VLOOKUP(A10128,Table!$U$1:$V$230,2,0)</f>
        <v>Cubic</v>
      </c>
      <c r="P10128" s="1"/>
    </row>
    <row r="10129" spans="1:16">
      <c r="A10129" s="12">
        <v>227</v>
      </c>
      <c r="B10129" s="12">
        <v>27877</v>
      </c>
      <c r="C10129" s="12" t="s">
        <v>10717</v>
      </c>
      <c r="D10129" s="12" t="s">
        <v>1461</v>
      </c>
      <c r="E10129" s="17" t="s">
        <v>11764</v>
      </c>
      <c r="F10129" s="25" t="str">
        <f>LEFT(E10129,MIN(FIND({0,1,2,3,4,5,6,7,8,9},ASC(E10129)&amp;1234567890))-1)</f>
        <v>H</v>
      </c>
      <c r="G10129" s="25">
        <f t="shared" si="316"/>
        <v>2</v>
      </c>
      <c r="H10129" s="25">
        <f>VLOOKUP(F10129,Table!$A$2:$C$121,2,0)</f>
        <v>1</v>
      </c>
      <c r="I10129" s="26">
        <f>VLOOKUP(F10129,Table!$A$2:$C$121,3,0)</f>
        <v>1</v>
      </c>
      <c r="J10129" s="17" t="s">
        <v>371</v>
      </c>
      <c r="K10129" s="25" t="str">
        <f>LEFT(J10129,MIN(FIND({0,1,2,3,4,5,6,7,8,9},ASC(J10129)&amp;1234567890))-1)</f>
        <v>O</v>
      </c>
      <c r="L10129" s="25">
        <f t="shared" si="317"/>
        <v>1</v>
      </c>
      <c r="M10129" s="25">
        <f>VLOOKUP(K10129,Table!$A$2:$C$121,2,0)</f>
        <v>16</v>
      </c>
      <c r="N10129" s="26">
        <f>VLOOKUP(K10129,Table!$A$2:$C$121,3,0)</f>
        <v>2</v>
      </c>
      <c r="O10129" s="13" t="str">
        <f>VLOOKUP(A10129,Table!$U$1:$V$230,2,0)</f>
        <v>Cubic</v>
      </c>
      <c r="P10129" s="1"/>
    </row>
    <row r="10130" spans="1:16">
      <c r="A10130" s="12">
        <v>227</v>
      </c>
      <c r="B10130" s="12">
        <v>30213</v>
      </c>
      <c r="C10130" s="12" t="s">
        <v>10715</v>
      </c>
      <c r="D10130" s="12" t="s">
        <v>10723</v>
      </c>
      <c r="E10130" s="17" t="s">
        <v>58</v>
      </c>
      <c r="F10130" s="25" t="str">
        <f>LEFT(E10130,MIN(FIND({0,1,2,3,4,5,6,7,8,9},ASC(E10130)&amp;1234567890))-1)</f>
        <v>Al</v>
      </c>
      <c r="G10130" s="25">
        <f t="shared" si="316"/>
        <v>2</v>
      </c>
      <c r="H10130" s="25">
        <f>VLOOKUP(F10130,Table!$A$2:$C$121,2,0)</f>
        <v>13</v>
      </c>
      <c r="I10130" s="26">
        <f>VLOOKUP(F10130,Table!$A$2:$C$121,3,0)</f>
        <v>3</v>
      </c>
      <c r="J10130" s="17" t="s">
        <v>330</v>
      </c>
      <c r="K10130" s="25" t="str">
        <f>LEFT(J10130,MIN(FIND({0,1,2,3,4,5,6,7,8,9},ASC(J10130)&amp;1234567890))-1)</f>
        <v>Ca</v>
      </c>
      <c r="L10130" s="25">
        <f t="shared" si="317"/>
        <v>1</v>
      </c>
      <c r="M10130" s="25">
        <f>VLOOKUP(K10130,Table!$A$2:$C$121,2,0)</f>
        <v>2</v>
      </c>
      <c r="N10130" s="26">
        <f>VLOOKUP(K10130,Table!$A$2:$C$121,3,0)</f>
        <v>4</v>
      </c>
      <c r="O10130" s="13" t="str">
        <f>VLOOKUP(A10130,Table!$U$1:$V$230,2,0)</f>
        <v>Cubic</v>
      </c>
      <c r="P10130" s="1"/>
    </row>
    <row r="10131" spans="1:16">
      <c r="A10131" s="12">
        <v>227</v>
      </c>
      <c r="B10131" s="12">
        <v>31103</v>
      </c>
      <c r="C10131" s="12" t="s">
        <v>10717</v>
      </c>
      <c r="D10131" s="12" t="s">
        <v>1554</v>
      </c>
      <c r="E10131" s="17" t="s">
        <v>593</v>
      </c>
      <c r="F10131" s="25" t="str">
        <f>LEFT(E10131,MIN(FIND({0,1,2,3,4,5,6,7,8,9},ASC(E10131)&amp;1234567890))-1)</f>
        <v>Sb</v>
      </c>
      <c r="G10131" s="25">
        <f t="shared" si="316"/>
        <v>2</v>
      </c>
      <c r="H10131" s="25">
        <f>VLOOKUP(F10131,Table!$A$2:$C$121,2,0)</f>
        <v>15</v>
      </c>
      <c r="I10131" s="26">
        <f>VLOOKUP(F10131,Table!$A$2:$C$121,3,0)</f>
        <v>5</v>
      </c>
      <c r="J10131" s="17" t="s">
        <v>582</v>
      </c>
      <c r="K10131" s="25" t="str">
        <f>LEFT(J10131,MIN(FIND({0,1,2,3,4,5,6,7,8,9},ASC(J10131)&amp;1234567890))-1)</f>
        <v>O</v>
      </c>
      <c r="L10131" s="25">
        <f t="shared" si="317"/>
        <v>4</v>
      </c>
      <c r="M10131" s="25">
        <f>VLOOKUP(K10131,Table!$A$2:$C$121,2,0)</f>
        <v>16</v>
      </c>
      <c r="N10131" s="26">
        <f>VLOOKUP(K10131,Table!$A$2:$C$121,3,0)</f>
        <v>2</v>
      </c>
      <c r="O10131" s="13" t="str">
        <f>VLOOKUP(A10131,Table!$U$1:$V$230,2,0)</f>
        <v>Cubic</v>
      </c>
      <c r="P10131" s="1"/>
    </row>
    <row r="10132" spans="1:16">
      <c r="A10132" s="12">
        <v>227</v>
      </c>
      <c r="B10132" s="12">
        <v>31104</v>
      </c>
      <c r="C10132" s="12" t="s">
        <v>10717</v>
      </c>
      <c r="D10132" s="12" t="s">
        <v>1440</v>
      </c>
      <c r="E10132" s="17" t="s">
        <v>593</v>
      </c>
      <c r="F10132" s="25" t="str">
        <f>LEFT(E10132,MIN(FIND({0,1,2,3,4,5,6,7,8,9},ASC(E10132)&amp;1234567890))-1)</f>
        <v>Sb</v>
      </c>
      <c r="G10132" s="25">
        <f t="shared" si="316"/>
        <v>2</v>
      </c>
      <c r="H10132" s="25">
        <f>VLOOKUP(F10132,Table!$A$2:$C$121,2,0)</f>
        <v>15</v>
      </c>
      <c r="I10132" s="26">
        <f>VLOOKUP(F10132,Table!$A$2:$C$121,3,0)</f>
        <v>5</v>
      </c>
      <c r="J10132" s="17" t="s">
        <v>500</v>
      </c>
      <c r="K10132" s="25" t="str">
        <f>LEFT(J10132,MIN(FIND({0,1,2,3,4,5,6,7,8,9},ASC(J10132)&amp;1234567890))-1)</f>
        <v>O</v>
      </c>
      <c r="L10132" s="25">
        <f t="shared" si="317"/>
        <v>5</v>
      </c>
      <c r="M10132" s="25">
        <f>VLOOKUP(K10132,Table!$A$2:$C$121,2,0)</f>
        <v>16</v>
      </c>
      <c r="N10132" s="26">
        <f>VLOOKUP(K10132,Table!$A$2:$C$121,3,0)</f>
        <v>2</v>
      </c>
      <c r="O10132" s="13" t="str">
        <f>VLOOKUP(A10132,Table!$U$1:$V$230,2,0)</f>
        <v>Cubic</v>
      </c>
      <c r="P10132" s="1"/>
    </row>
    <row r="10133" spans="1:16">
      <c r="A10133" s="12">
        <v>227</v>
      </c>
      <c r="B10133" s="12">
        <v>39104</v>
      </c>
      <c r="C10133" s="12" t="s">
        <v>10717</v>
      </c>
      <c r="D10133" s="12" t="s">
        <v>10724</v>
      </c>
      <c r="E10133" s="17" t="s">
        <v>14683</v>
      </c>
      <c r="F10133" s="25" t="str">
        <f>LEFT(E10133,MIN(FIND({0,1,2,3,4,5,6,7,8,9},ASC(E10133)&amp;1234567890))-1)</f>
        <v>Al</v>
      </c>
      <c r="G10133" s="25">
        <f t="shared" si="316"/>
        <v>2.66</v>
      </c>
      <c r="H10133" s="25">
        <f>VLOOKUP(F10133,Table!$A$2:$C$121,2,0)</f>
        <v>13</v>
      </c>
      <c r="I10133" s="26">
        <f>VLOOKUP(F10133,Table!$A$2:$C$121,3,0)</f>
        <v>3</v>
      </c>
      <c r="J10133" s="17" t="s">
        <v>582</v>
      </c>
      <c r="K10133" s="25" t="str">
        <f>LEFT(J10133,MIN(FIND({0,1,2,3,4,5,6,7,8,9},ASC(J10133)&amp;1234567890))-1)</f>
        <v>O</v>
      </c>
      <c r="L10133" s="25">
        <f t="shared" si="317"/>
        <v>4</v>
      </c>
      <c r="M10133" s="25">
        <f>VLOOKUP(K10133,Table!$A$2:$C$121,2,0)</f>
        <v>16</v>
      </c>
      <c r="N10133" s="26">
        <f>VLOOKUP(K10133,Table!$A$2:$C$121,3,0)</f>
        <v>2</v>
      </c>
      <c r="O10133" s="13" t="str">
        <f>VLOOKUP(A10133,Table!$U$1:$V$230,2,0)</f>
        <v>Cubic</v>
      </c>
      <c r="P10133" s="1"/>
    </row>
    <row r="10134" spans="1:16">
      <c r="A10134" s="12">
        <v>227</v>
      </c>
      <c r="B10134" s="12">
        <v>34923</v>
      </c>
      <c r="C10134" s="12" t="s">
        <v>10715</v>
      </c>
      <c r="D10134" s="12" t="s">
        <v>3</v>
      </c>
      <c r="E10134" s="17" t="s">
        <v>31</v>
      </c>
      <c r="F10134" s="25" t="str">
        <f>LEFT(E10134,MIN(FIND({0,1,2,3,4,5,6,7,8,9},ASC(E10134)&amp;1234567890))-1)</f>
        <v>Si</v>
      </c>
      <c r="G10134" s="25">
        <f t="shared" si="316"/>
        <v>1</v>
      </c>
      <c r="H10134" s="25">
        <f>VLOOKUP(F10134,Table!$A$2:$C$121,2,0)</f>
        <v>14</v>
      </c>
      <c r="I10134" s="26">
        <f>VLOOKUP(F10134,Table!$A$2:$C$121,3,0)</f>
        <v>3</v>
      </c>
      <c r="J10134" s="17" t="s">
        <v>32</v>
      </c>
      <c r="K10134" s="25" t="str">
        <f>LEFT(J10134,MIN(FIND({0,1,2,3,4,5,6,7,8,9},ASC(J10134)&amp;1234567890))-1)</f>
        <v>O</v>
      </c>
      <c r="L10134" s="25">
        <f t="shared" si="317"/>
        <v>2</v>
      </c>
      <c r="M10134" s="25">
        <f>VLOOKUP(K10134,Table!$A$2:$C$121,2,0)</f>
        <v>16</v>
      </c>
      <c r="N10134" s="26">
        <f>VLOOKUP(K10134,Table!$A$2:$C$121,3,0)</f>
        <v>2</v>
      </c>
      <c r="O10134" s="13" t="str">
        <f>VLOOKUP(A10134,Table!$U$1:$V$230,2,0)</f>
        <v>Cubic</v>
      </c>
      <c r="P10134" s="1"/>
    </row>
    <row r="10135" spans="1:16">
      <c r="A10135" s="12">
        <v>227</v>
      </c>
      <c r="B10135" s="12">
        <v>36145</v>
      </c>
      <c r="C10135" s="12" t="s">
        <v>10717</v>
      </c>
      <c r="D10135" s="12" t="s">
        <v>10725</v>
      </c>
      <c r="E10135" s="17" t="s">
        <v>11448</v>
      </c>
      <c r="F10135" s="25" t="str">
        <f>LEFT(E10135,MIN(FIND({0,1,2,3,4,5,6,7,8,9},ASC(E10135)&amp;1234567890))-1)</f>
        <v>Sb</v>
      </c>
      <c r="G10135" s="25">
        <f t="shared" si="316"/>
        <v>4</v>
      </c>
      <c r="H10135" s="25">
        <f>VLOOKUP(F10135,Table!$A$2:$C$121,2,0)</f>
        <v>15</v>
      </c>
      <c r="I10135" s="26">
        <f>VLOOKUP(F10135,Table!$A$2:$C$121,3,0)</f>
        <v>5</v>
      </c>
      <c r="J10135" s="17" t="s">
        <v>11318</v>
      </c>
      <c r="K10135" s="25" t="str">
        <f>LEFT(J10135,MIN(FIND({0,1,2,3,4,5,6,7,8,9},ASC(J10135)&amp;1234567890))-1)</f>
        <v>O</v>
      </c>
      <c r="L10135" s="25">
        <f t="shared" si="317"/>
        <v>6</v>
      </c>
      <c r="M10135" s="25">
        <f>VLOOKUP(K10135,Table!$A$2:$C$121,2,0)</f>
        <v>16</v>
      </c>
      <c r="N10135" s="26">
        <f>VLOOKUP(K10135,Table!$A$2:$C$121,3,0)</f>
        <v>2</v>
      </c>
      <c r="O10135" s="13" t="str">
        <f>VLOOKUP(A10135,Table!$U$1:$V$230,2,0)</f>
        <v>Cubic</v>
      </c>
      <c r="P10135" s="1"/>
    </row>
    <row r="10136" spans="1:16">
      <c r="A10136" s="12">
        <v>227</v>
      </c>
      <c r="B10136" s="12">
        <v>36271</v>
      </c>
      <c r="C10136" s="12" t="s">
        <v>10717</v>
      </c>
      <c r="D10136" s="12" t="s">
        <v>10726</v>
      </c>
      <c r="E10136" s="17" t="s">
        <v>11359</v>
      </c>
      <c r="F10136" s="25" t="str">
        <f>LEFT(E10136,MIN(FIND({0,1,2,3,4,5,6,7,8,9},ASC(E10136)&amp;1234567890))-1)</f>
        <v>Ni</v>
      </c>
      <c r="G10136" s="25">
        <f t="shared" si="316"/>
        <v>3</v>
      </c>
      <c r="H10136" s="25">
        <f>VLOOKUP(F10136,Table!$A$2:$C$121,2,0)</f>
        <v>10</v>
      </c>
      <c r="I10136" s="26">
        <f>VLOOKUP(F10136,Table!$A$2:$C$121,3,0)</f>
        <v>4</v>
      </c>
      <c r="J10136" s="17" t="s">
        <v>481</v>
      </c>
      <c r="K10136" s="25" t="str">
        <f>LEFT(J10136,MIN(FIND({0,1,2,3,4,5,6,7,8,9},ASC(J10136)&amp;1234567890))-1)</f>
        <v>S</v>
      </c>
      <c r="L10136" s="25">
        <f t="shared" si="317"/>
        <v>4</v>
      </c>
      <c r="M10136" s="25">
        <f>VLOOKUP(K10136,Table!$A$2:$C$121,2,0)</f>
        <v>16</v>
      </c>
      <c r="N10136" s="26">
        <f>VLOOKUP(K10136,Table!$A$2:$C$121,3,0)</f>
        <v>3</v>
      </c>
      <c r="O10136" s="13" t="str">
        <f>VLOOKUP(A10136,Table!$U$1:$V$230,2,0)</f>
        <v>Cubic</v>
      </c>
      <c r="P10136" s="1"/>
    </row>
    <row r="10137" spans="1:16">
      <c r="A10137" s="12">
        <v>227</v>
      </c>
      <c r="B10137" s="12">
        <v>46007</v>
      </c>
      <c r="C10137" s="12" t="s">
        <v>10715</v>
      </c>
      <c r="D10137" s="12" t="s">
        <v>10727</v>
      </c>
      <c r="E10137" s="17" t="s">
        <v>69</v>
      </c>
      <c r="F10137" s="25" t="str">
        <f>LEFT(E10137,MIN(FIND({0,1,2,3,4,5,6,7,8,9},ASC(E10137)&amp;1234567890))-1)</f>
        <v>Mg</v>
      </c>
      <c r="G10137" s="25">
        <f t="shared" si="316"/>
        <v>1</v>
      </c>
      <c r="H10137" s="25">
        <f>VLOOKUP(F10137,Table!$A$2:$C$121,2,0)</f>
        <v>2</v>
      </c>
      <c r="I10137" s="26">
        <f>VLOOKUP(F10137,Table!$A$2:$C$121,3,0)</f>
        <v>3</v>
      </c>
      <c r="J10137" s="17" t="s">
        <v>461</v>
      </c>
      <c r="K10137" s="25" t="str">
        <f>LEFT(J10137,MIN(FIND({0,1,2,3,4,5,6,7,8,9},ASC(J10137)&amp;1234567890))-1)</f>
        <v>Cu</v>
      </c>
      <c r="L10137" s="25">
        <f t="shared" si="317"/>
        <v>2</v>
      </c>
      <c r="M10137" s="25">
        <f>VLOOKUP(K10137,Table!$A$2:$C$121,2,0)</f>
        <v>11</v>
      </c>
      <c r="N10137" s="26">
        <f>VLOOKUP(K10137,Table!$A$2:$C$121,3,0)</f>
        <v>4</v>
      </c>
      <c r="O10137" s="13" t="str">
        <f>VLOOKUP(A10137,Table!$U$1:$V$230,2,0)</f>
        <v>Cubic</v>
      </c>
      <c r="P10137" s="1"/>
    </row>
    <row r="10138" spans="1:16">
      <c r="A10138" s="12">
        <v>227</v>
      </c>
      <c r="B10138" s="12">
        <v>64775</v>
      </c>
      <c r="C10138" s="12" t="s">
        <v>10717</v>
      </c>
      <c r="D10138" s="12" t="s">
        <v>289</v>
      </c>
      <c r="E10138" s="17" t="s">
        <v>446</v>
      </c>
      <c r="F10138" s="25" t="str">
        <f>LEFT(E10138,MIN(FIND({0,1,2,3,4,5,6,7,8,9},ASC(E10138)&amp;1234567890))-1)</f>
        <v>D</v>
      </c>
      <c r="G10138" s="25">
        <f t="shared" si="316"/>
        <v>2</v>
      </c>
      <c r="H10138" s="25">
        <f>VLOOKUP(F10138,Table!$A$2:$C$121,2,0)</f>
        <v>1</v>
      </c>
      <c r="I10138" s="26">
        <f>VLOOKUP(F10138,Table!$A$2:$C$121,3,0)</f>
        <v>1</v>
      </c>
      <c r="J10138" s="17" t="s">
        <v>371</v>
      </c>
      <c r="K10138" s="25" t="str">
        <f>LEFT(J10138,MIN(FIND({0,1,2,3,4,5,6,7,8,9},ASC(J10138)&amp;1234567890))-1)</f>
        <v>O</v>
      </c>
      <c r="L10138" s="25">
        <f t="shared" si="317"/>
        <v>1</v>
      </c>
      <c r="M10138" s="25">
        <f>VLOOKUP(K10138,Table!$A$2:$C$121,2,0)</f>
        <v>16</v>
      </c>
      <c r="N10138" s="26">
        <f>VLOOKUP(K10138,Table!$A$2:$C$121,3,0)</f>
        <v>2</v>
      </c>
      <c r="O10138" s="13" t="str">
        <f>VLOOKUP(A10138,Table!$U$1:$V$230,2,0)</f>
        <v>Cubic</v>
      </c>
      <c r="P10138" s="1"/>
    </row>
    <row r="10139" spans="1:16">
      <c r="A10139" s="12">
        <v>227</v>
      </c>
      <c r="B10139" s="12">
        <v>50271</v>
      </c>
      <c r="C10139" s="12" t="s">
        <v>10715</v>
      </c>
      <c r="D10139" s="12" t="s">
        <v>10728</v>
      </c>
      <c r="E10139" s="17" t="s">
        <v>14684</v>
      </c>
      <c r="F10139" s="25" t="str">
        <f>LEFT(E10139,MIN(FIND({0,1,2,3,4,5,6,7,8,9},ASC(E10139)&amp;1234567890))-1)</f>
        <v>Fe</v>
      </c>
      <c r="G10139" s="25">
        <f t="shared" si="316"/>
        <v>2.964</v>
      </c>
      <c r="H10139" s="25">
        <f>VLOOKUP(F10139,Table!$A$2:$C$121,2,0)</f>
        <v>8</v>
      </c>
      <c r="I10139" s="26">
        <f>VLOOKUP(F10139,Table!$A$2:$C$121,3,0)</f>
        <v>4</v>
      </c>
      <c r="J10139" s="17" t="s">
        <v>582</v>
      </c>
      <c r="K10139" s="25" t="str">
        <f>LEFT(J10139,MIN(FIND({0,1,2,3,4,5,6,7,8,9},ASC(J10139)&amp;1234567890))-1)</f>
        <v>O</v>
      </c>
      <c r="L10139" s="25">
        <f t="shared" si="317"/>
        <v>4</v>
      </c>
      <c r="M10139" s="25">
        <f>VLOOKUP(K10139,Table!$A$2:$C$121,2,0)</f>
        <v>16</v>
      </c>
      <c r="N10139" s="26">
        <f>VLOOKUP(K10139,Table!$A$2:$C$121,3,0)</f>
        <v>2</v>
      </c>
      <c r="O10139" s="13" t="str">
        <f>VLOOKUP(A10139,Table!$U$1:$V$230,2,0)</f>
        <v>Cubic</v>
      </c>
      <c r="P10139" s="1"/>
    </row>
    <row r="10140" spans="1:16">
      <c r="A10140" s="12">
        <v>227</v>
      </c>
      <c r="B10140" s="12">
        <v>50272</v>
      </c>
      <c r="C10140" s="12" t="s">
        <v>10715</v>
      </c>
      <c r="D10140" s="12" t="s">
        <v>10729</v>
      </c>
      <c r="E10140" s="17" t="s">
        <v>14685</v>
      </c>
      <c r="F10140" s="25" t="str">
        <f>LEFT(E10140,MIN(FIND({0,1,2,3,4,5,6,7,8,9},ASC(E10140)&amp;1234567890))-1)</f>
        <v>Fe</v>
      </c>
      <c r="G10140" s="25">
        <f t="shared" si="316"/>
        <v>2.93</v>
      </c>
      <c r="H10140" s="25">
        <f>VLOOKUP(F10140,Table!$A$2:$C$121,2,0)</f>
        <v>8</v>
      </c>
      <c r="I10140" s="26">
        <f>VLOOKUP(F10140,Table!$A$2:$C$121,3,0)</f>
        <v>4</v>
      </c>
      <c r="J10140" s="17" t="s">
        <v>582</v>
      </c>
      <c r="K10140" s="25" t="str">
        <f>LEFT(J10140,MIN(FIND({0,1,2,3,4,5,6,7,8,9},ASC(J10140)&amp;1234567890))-1)</f>
        <v>O</v>
      </c>
      <c r="L10140" s="25">
        <f t="shared" si="317"/>
        <v>4</v>
      </c>
      <c r="M10140" s="25">
        <f>VLOOKUP(K10140,Table!$A$2:$C$121,2,0)</f>
        <v>16</v>
      </c>
      <c r="N10140" s="26">
        <f>VLOOKUP(K10140,Table!$A$2:$C$121,3,0)</f>
        <v>2</v>
      </c>
      <c r="O10140" s="13" t="str">
        <f>VLOOKUP(A10140,Table!$U$1:$V$230,2,0)</f>
        <v>Cubic</v>
      </c>
      <c r="P10140" s="1"/>
    </row>
    <row r="10141" spans="1:16">
      <c r="A10141" s="12">
        <v>227</v>
      </c>
      <c r="B10141" s="12">
        <v>50273</v>
      </c>
      <c r="C10141" s="12" t="s">
        <v>10715</v>
      </c>
      <c r="D10141" s="12" t="s">
        <v>10730</v>
      </c>
      <c r="E10141" s="17" t="s">
        <v>14686</v>
      </c>
      <c r="F10141" s="25" t="str">
        <f>LEFT(E10141,MIN(FIND({0,1,2,3,4,5,6,7,8,9},ASC(E10141)&amp;1234567890))-1)</f>
        <v>Fe</v>
      </c>
      <c r="G10141" s="25">
        <f t="shared" si="316"/>
        <v>2.9</v>
      </c>
      <c r="H10141" s="25">
        <f>VLOOKUP(F10141,Table!$A$2:$C$121,2,0)</f>
        <v>8</v>
      </c>
      <c r="I10141" s="26">
        <f>VLOOKUP(F10141,Table!$A$2:$C$121,3,0)</f>
        <v>4</v>
      </c>
      <c r="J10141" s="17" t="s">
        <v>582</v>
      </c>
      <c r="K10141" s="25" t="str">
        <f>LEFT(J10141,MIN(FIND({0,1,2,3,4,5,6,7,8,9},ASC(J10141)&amp;1234567890))-1)</f>
        <v>O</v>
      </c>
      <c r="L10141" s="25">
        <f t="shared" si="317"/>
        <v>4</v>
      </c>
      <c r="M10141" s="25">
        <f>VLOOKUP(K10141,Table!$A$2:$C$121,2,0)</f>
        <v>16</v>
      </c>
      <c r="N10141" s="26">
        <f>VLOOKUP(K10141,Table!$A$2:$C$121,3,0)</f>
        <v>2</v>
      </c>
      <c r="O10141" s="13" t="str">
        <f>VLOOKUP(A10141,Table!$U$1:$V$230,2,0)</f>
        <v>Cubic</v>
      </c>
      <c r="P10141" s="1"/>
    </row>
    <row r="10142" spans="1:16">
      <c r="A10142" s="12">
        <v>227</v>
      </c>
      <c r="B10142" s="12">
        <v>41680</v>
      </c>
      <c r="C10142" s="12" t="s">
        <v>10715</v>
      </c>
      <c r="D10142" s="12" t="s">
        <v>10731</v>
      </c>
      <c r="E10142" s="17" t="s">
        <v>14687</v>
      </c>
      <c r="F10142" s="25" t="str">
        <f>LEFT(E10142,MIN(FIND({0,1,2,3,4,5,6,7,8,9},ASC(E10142)&amp;1234567890))-1)</f>
        <v>In</v>
      </c>
      <c r="G10142" s="25">
        <f t="shared" si="316"/>
        <v>2.77</v>
      </c>
      <c r="H10142" s="25">
        <f>VLOOKUP(F10142,Table!$A$2:$C$121,2,0)</f>
        <v>13</v>
      </c>
      <c r="I10142" s="26">
        <f>VLOOKUP(F10142,Table!$A$2:$C$121,3,0)</f>
        <v>5</v>
      </c>
      <c r="J10142" s="17" t="s">
        <v>481</v>
      </c>
      <c r="K10142" s="25" t="str">
        <f>LEFT(J10142,MIN(FIND({0,1,2,3,4,5,6,7,8,9},ASC(J10142)&amp;1234567890))-1)</f>
        <v>S</v>
      </c>
      <c r="L10142" s="25">
        <f t="shared" si="317"/>
        <v>4</v>
      </c>
      <c r="M10142" s="25">
        <f>VLOOKUP(K10142,Table!$A$2:$C$121,2,0)</f>
        <v>16</v>
      </c>
      <c r="N10142" s="26">
        <f>VLOOKUP(K10142,Table!$A$2:$C$121,3,0)</f>
        <v>3</v>
      </c>
      <c r="O10142" s="13" t="str">
        <f>VLOOKUP(A10142,Table!$U$1:$V$230,2,0)</f>
        <v>Cubic</v>
      </c>
      <c r="P10142" s="1"/>
    </row>
    <row r="10143" spans="1:16">
      <c r="A10143" s="12">
        <v>227</v>
      </c>
      <c r="B10143" s="12">
        <v>68770</v>
      </c>
      <c r="C10143" s="12" t="s">
        <v>10717</v>
      </c>
      <c r="D10143" s="12" t="s">
        <v>10732</v>
      </c>
      <c r="E10143" s="17" t="s">
        <v>14688</v>
      </c>
      <c r="F10143" s="25" t="str">
        <f>LEFT(E10143,MIN(FIND({0,1,2,3,4,5,6,7,8,9},ASC(E10143)&amp;1234567890))-1)</f>
        <v>Al</v>
      </c>
      <c r="G10143" s="25">
        <f t="shared" si="316"/>
        <v>21.332999999999998</v>
      </c>
      <c r="H10143" s="25">
        <f>VLOOKUP(F10143,Table!$A$2:$C$121,2,0)</f>
        <v>13</v>
      </c>
      <c r="I10143" s="26">
        <f>VLOOKUP(F10143,Table!$A$2:$C$121,3,0)</f>
        <v>3</v>
      </c>
      <c r="J10143" s="17" t="s">
        <v>465</v>
      </c>
      <c r="K10143" s="25" t="str">
        <f>LEFT(J10143,MIN(FIND({0,1,2,3,4,5,6,7,8,9},ASC(J10143)&amp;1234567890))-1)</f>
        <v>O</v>
      </c>
      <c r="L10143" s="25">
        <f t="shared" si="317"/>
        <v>32</v>
      </c>
      <c r="M10143" s="25">
        <f>VLOOKUP(K10143,Table!$A$2:$C$121,2,0)</f>
        <v>16</v>
      </c>
      <c r="N10143" s="26">
        <f>VLOOKUP(K10143,Table!$A$2:$C$121,3,0)</f>
        <v>2</v>
      </c>
      <c r="O10143" s="13" t="str">
        <f>VLOOKUP(A10143,Table!$U$1:$V$230,2,0)</f>
        <v>Cubic</v>
      </c>
      <c r="P10143" s="1"/>
    </row>
    <row r="10144" spans="1:16">
      <c r="A10144" s="12">
        <v>227</v>
      </c>
      <c r="B10144" s="12">
        <v>69213</v>
      </c>
      <c r="C10144" s="12" t="s">
        <v>10717</v>
      </c>
      <c r="D10144" s="12" t="s">
        <v>10733</v>
      </c>
      <c r="E10144" s="17" t="s">
        <v>14689</v>
      </c>
      <c r="F10144" s="25" t="str">
        <f>LEFT(E10144,MIN(FIND({0,1,2,3,4,5,6,7,8,9},ASC(E10144)&amp;1234567890))-1)</f>
        <v>Al</v>
      </c>
      <c r="G10144" s="25">
        <f t="shared" si="316"/>
        <v>2.6669999999999998</v>
      </c>
      <c r="H10144" s="25">
        <f>VLOOKUP(F10144,Table!$A$2:$C$121,2,0)</f>
        <v>13</v>
      </c>
      <c r="I10144" s="26">
        <f>VLOOKUP(F10144,Table!$A$2:$C$121,3,0)</f>
        <v>3</v>
      </c>
      <c r="J10144" s="17" t="s">
        <v>582</v>
      </c>
      <c r="K10144" s="25" t="str">
        <f>LEFT(J10144,MIN(FIND({0,1,2,3,4,5,6,7,8,9},ASC(J10144)&amp;1234567890))-1)</f>
        <v>O</v>
      </c>
      <c r="L10144" s="25">
        <f t="shared" si="317"/>
        <v>4</v>
      </c>
      <c r="M10144" s="25">
        <f>VLOOKUP(K10144,Table!$A$2:$C$121,2,0)</f>
        <v>16</v>
      </c>
      <c r="N10144" s="26">
        <f>VLOOKUP(K10144,Table!$A$2:$C$121,3,0)</f>
        <v>2</v>
      </c>
      <c r="O10144" s="13" t="str">
        <f>VLOOKUP(A10144,Table!$U$1:$V$230,2,0)</f>
        <v>Cubic</v>
      </c>
      <c r="P10144" s="1"/>
    </row>
    <row r="10145" spans="1:16">
      <c r="A10145" s="12">
        <v>227</v>
      </c>
      <c r="B10145" s="12">
        <v>66558</v>
      </c>
      <c r="C10145" s="12" t="s">
        <v>10715</v>
      </c>
      <c r="D10145" s="12" t="s">
        <v>10734</v>
      </c>
      <c r="E10145" s="17" t="s">
        <v>14690</v>
      </c>
      <c r="F10145" s="25" t="str">
        <f>LEFT(E10145,MIN(FIND({0,1,2,3,4,5,6,7,8,9},ASC(E10145)&amp;1234567890))-1)</f>
        <v>Al</v>
      </c>
      <c r="G10145" s="25">
        <f t="shared" si="316"/>
        <v>2.1440000000000001</v>
      </c>
      <c r="H10145" s="25">
        <f>VLOOKUP(F10145,Table!$A$2:$C$121,2,0)</f>
        <v>13</v>
      </c>
      <c r="I10145" s="26">
        <f>VLOOKUP(F10145,Table!$A$2:$C$121,3,0)</f>
        <v>3</v>
      </c>
      <c r="J10145" s="17" t="s">
        <v>14691</v>
      </c>
      <c r="K10145" s="25" t="str">
        <f>LEFT(J10145,MIN(FIND({0,1,2,3,4,5,6,7,8,9},ASC(J10145)&amp;1234567890))-1)</f>
        <v>O</v>
      </c>
      <c r="L10145" s="25">
        <f t="shared" si="317"/>
        <v>3.2</v>
      </c>
      <c r="M10145" s="25">
        <f>VLOOKUP(K10145,Table!$A$2:$C$121,2,0)</f>
        <v>16</v>
      </c>
      <c r="N10145" s="26">
        <f>VLOOKUP(K10145,Table!$A$2:$C$121,3,0)</f>
        <v>2</v>
      </c>
      <c r="O10145" s="13" t="str">
        <f>VLOOKUP(A10145,Table!$U$1:$V$230,2,0)</f>
        <v>Cubic</v>
      </c>
      <c r="P10145" s="1"/>
    </row>
    <row r="10146" spans="1:16">
      <c r="A10146" s="12">
        <v>227</v>
      </c>
      <c r="B10146" s="12">
        <v>67517</v>
      </c>
      <c r="C10146" s="12" t="s">
        <v>10715</v>
      </c>
      <c r="D10146" s="12" t="s">
        <v>5875</v>
      </c>
      <c r="E10146" s="17" t="s">
        <v>355</v>
      </c>
      <c r="F10146" s="25" t="str">
        <f>LEFT(E10146,MIN(FIND({0,1,2,3,4,5,6,7,8,9},ASC(E10146)&amp;1234567890))-1)</f>
        <v>Mn</v>
      </c>
      <c r="G10146" s="25">
        <f t="shared" si="316"/>
        <v>1</v>
      </c>
      <c r="H10146" s="25">
        <f>VLOOKUP(F10146,Table!$A$2:$C$121,2,0)</f>
        <v>7</v>
      </c>
      <c r="I10146" s="26">
        <f>VLOOKUP(F10146,Table!$A$2:$C$121,3,0)</f>
        <v>4</v>
      </c>
      <c r="J10146" s="17" t="s">
        <v>11403</v>
      </c>
      <c r="K10146" s="25" t="str">
        <f>LEFT(J10146,MIN(FIND({0,1,2,3,4,5,6,7,8,9},ASC(J10146)&amp;1234567890))-1)</f>
        <v>Br</v>
      </c>
      <c r="L10146" s="25">
        <f t="shared" si="317"/>
        <v>2</v>
      </c>
      <c r="M10146" s="25">
        <f>VLOOKUP(K10146,Table!$A$2:$C$121,2,0)</f>
        <v>17</v>
      </c>
      <c r="N10146" s="26">
        <f>VLOOKUP(K10146,Table!$A$2:$C$121,3,0)</f>
        <v>4</v>
      </c>
      <c r="O10146" s="13" t="str">
        <f>VLOOKUP(A10146,Table!$U$1:$V$230,2,0)</f>
        <v>Cubic</v>
      </c>
      <c r="P10146" s="1"/>
    </row>
    <row r="10147" spans="1:16">
      <c r="A10147" s="12">
        <v>227</v>
      </c>
      <c r="B10147" s="12">
        <v>71023</v>
      </c>
      <c r="C10147" s="12" t="s">
        <v>10715</v>
      </c>
      <c r="D10147" s="12" t="s">
        <v>10735</v>
      </c>
      <c r="E10147" s="17" t="s">
        <v>14692</v>
      </c>
      <c r="F10147" s="25" t="str">
        <f>LEFT(E10147,MIN(FIND({0,1,2,3,4,5,6,7,8,9},ASC(E10147)&amp;1234567890))-1)</f>
        <v>Y</v>
      </c>
      <c r="G10147" s="25">
        <f t="shared" si="316"/>
        <v>0.75</v>
      </c>
      <c r="H10147" s="25">
        <f>VLOOKUP(F10147,Table!$A$2:$C$121,2,0)</f>
        <v>3</v>
      </c>
      <c r="I10147" s="26">
        <f>VLOOKUP(F10147,Table!$A$2:$C$121,3,0)</f>
        <v>5</v>
      </c>
      <c r="J10147" s="17" t="s">
        <v>47</v>
      </c>
      <c r="K10147" s="25" t="str">
        <f>LEFT(J10147,MIN(FIND({0,1,2,3,4,5,6,7,8,9},ASC(J10147)&amp;1234567890))-1)</f>
        <v>Se</v>
      </c>
      <c r="L10147" s="25">
        <f t="shared" si="317"/>
        <v>1</v>
      </c>
      <c r="M10147" s="25">
        <f>VLOOKUP(K10147,Table!$A$2:$C$121,2,0)</f>
        <v>16</v>
      </c>
      <c r="N10147" s="26">
        <f>VLOOKUP(K10147,Table!$A$2:$C$121,3,0)</f>
        <v>4</v>
      </c>
      <c r="O10147" s="13" t="str">
        <f>VLOOKUP(A10147,Table!$U$1:$V$230,2,0)</f>
        <v>Cubic</v>
      </c>
      <c r="P10147" s="1"/>
    </row>
    <row r="10148" spans="1:16">
      <c r="A10148" s="12">
        <v>227</v>
      </c>
      <c r="B10148" s="12">
        <v>71095</v>
      </c>
      <c r="C10148" s="12" t="s">
        <v>10715</v>
      </c>
      <c r="D10148" s="12" t="s">
        <v>10736</v>
      </c>
      <c r="E10148" s="17" t="s">
        <v>14693</v>
      </c>
      <c r="F10148" s="25" t="str">
        <f>LEFT(E10148,MIN(FIND({0,1,2,3,4,5,6,7,8,9},ASC(E10148)&amp;1234567890))-1)</f>
        <v>Pd</v>
      </c>
      <c r="G10148" s="25">
        <f t="shared" si="316"/>
        <v>3.5</v>
      </c>
      <c r="H10148" s="25">
        <f>VLOOKUP(F10148,Table!$A$2:$C$121,2,0)</f>
        <v>10</v>
      </c>
      <c r="I10148" s="26">
        <f>VLOOKUP(F10148,Table!$A$2:$C$121,3,0)</f>
        <v>5</v>
      </c>
      <c r="J10148" s="17" t="s">
        <v>328</v>
      </c>
      <c r="K10148" s="25" t="str">
        <f>LEFT(J10148,MIN(FIND({0,1,2,3,4,5,6,7,8,9},ASC(J10148)&amp;1234567890))-1)</f>
        <v>Te</v>
      </c>
      <c r="L10148" s="25">
        <f t="shared" si="317"/>
        <v>1</v>
      </c>
      <c r="M10148" s="25">
        <f>VLOOKUP(K10148,Table!$A$2:$C$121,2,0)</f>
        <v>16</v>
      </c>
      <c r="N10148" s="26">
        <f>VLOOKUP(K10148,Table!$A$2:$C$121,3,0)</f>
        <v>5</v>
      </c>
      <c r="O10148" s="13" t="str">
        <f>VLOOKUP(A10148,Table!$U$1:$V$230,2,0)</f>
        <v>Cubic</v>
      </c>
      <c r="P10148" s="1"/>
    </row>
    <row r="10149" spans="1:16">
      <c r="A10149" s="12">
        <v>227</v>
      </c>
      <c r="B10149" s="12">
        <v>72042</v>
      </c>
      <c r="C10149" s="12" t="s">
        <v>10715</v>
      </c>
      <c r="D10149" s="12" t="s">
        <v>883</v>
      </c>
      <c r="E10149" s="17" t="s">
        <v>50</v>
      </c>
      <c r="F10149" s="25" t="str">
        <f>LEFT(E10149,MIN(FIND({0,1,2,3,4,5,6,7,8,9},ASC(E10149)&amp;1234567890))-1)</f>
        <v>Ti</v>
      </c>
      <c r="G10149" s="25">
        <f t="shared" si="316"/>
        <v>1</v>
      </c>
      <c r="H10149" s="25">
        <f>VLOOKUP(F10149,Table!$A$2:$C$121,2,0)</f>
        <v>4</v>
      </c>
      <c r="I10149" s="26">
        <f>VLOOKUP(F10149,Table!$A$2:$C$121,3,0)</f>
        <v>4</v>
      </c>
      <c r="J10149" s="17" t="s">
        <v>34</v>
      </c>
      <c r="K10149" s="25" t="str">
        <f>LEFT(J10149,MIN(FIND({0,1,2,3,4,5,6,7,8,9},ASC(J10149)&amp;1234567890))-1)</f>
        <v>S</v>
      </c>
      <c r="L10149" s="25">
        <f t="shared" si="317"/>
        <v>2</v>
      </c>
      <c r="M10149" s="25">
        <f>VLOOKUP(K10149,Table!$A$2:$C$121,2,0)</f>
        <v>16</v>
      </c>
      <c r="N10149" s="26">
        <f>VLOOKUP(K10149,Table!$A$2:$C$121,3,0)</f>
        <v>3</v>
      </c>
      <c r="O10149" s="13" t="str">
        <f>VLOOKUP(A10149,Table!$U$1:$V$230,2,0)</f>
        <v>Cubic</v>
      </c>
      <c r="P10149" s="1"/>
    </row>
    <row r="10150" spans="1:16">
      <c r="A10150" s="12">
        <v>227</v>
      </c>
      <c r="B10150" s="12">
        <v>73930</v>
      </c>
      <c r="C10150" s="12" t="s">
        <v>10715</v>
      </c>
      <c r="D10150" s="12" t="s">
        <v>10737</v>
      </c>
      <c r="E10150" s="17" t="s">
        <v>14694</v>
      </c>
      <c r="F10150" s="25" t="str">
        <f>LEFT(E10150,MIN(FIND({0,1,2,3,4,5,6,7,8,9},ASC(E10150)&amp;1234567890))-1)</f>
        <v>Si</v>
      </c>
      <c r="G10150" s="25">
        <f t="shared" si="316"/>
        <v>0.98</v>
      </c>
      <c r="H10150" s="25">
        <f>VLOOKUP(F10150,Table!$A$2:$C$121,2,0)</f>
        <v>14</v>
      </c>
      <c r="I10150" s="26">
        <f>VLOOKUP(F10150,Table!$A$2:$C$121,3,0)</f>
        <v>3</v>
      </c>
      <c r="J10150" s="17" t="s">
        <v>32</v>
      </c>
      <c r="K10150" s="25" t="str">
        <f>LEFT(J10150,MIN(FIND({0,1,2,3,4,5,6,7,8,9},ASC(J10150)&amp;1234567890))-1)</f>
        <v>O</v>
      </c>
      <c r="L10150" s="25">
        <f t="shared" si="317"/>
        <v>2</v>
      </c>
      <c r="M10150" s="25">
        <f>VLOOKUP(K10150,Table!$A$2:$C$121,2,0)</f>
        <v>16</v>
      </c>
      <c r="N10150" s="26">
        <f>VLOOKUP(K10150,Table!$A$2:$C$121,3,0)</f>
        <v>2</v>
      </c>
      <c r="O10150" s="13" t="str">
        <f>VLOOKUP(A10150,Table!$U$1:$V$230,2,0)</f>
        <v>Cubic</v>
      </c>
      <c r="P10150" s="1"/>
    </row>
    <row r="10151" spans="1:16">
      <c r="A10151" s="12">
        <v>227</v>
      </c>
      <c r="B10151" s="12">
        <v>82428</v>
      </c>
      <c r="C10151" s="12" t="s">
        <v>10715</v>
      </c>
      <c r="D10151" s="12" t="s">
        <v>10738</v>
      </c>
      <c r="E10151" s="17" t="s">
        <v>14695</v>
      </c>
      <c r="F10151" s="25" t="str">
        <f>LEFT(E10151,MIN(FIND({0,1,2,3,4,5,6,7,8,9},ASC(E10151)&amp;1234567890))-1)</f>
        <v>Fe</v>
      </c>
      <c r="G10151" s="25">
        <f t="shared" si="316"/>
        <v>2.8940000000000001</v>
      </c>
      <c r="H10151" s="25">
        <f>VLOOKUP(F10151,Table!$A$2:$C$121,2,0)</f>
        <v>8</v>
      </c>
      <c r="I10151" s="26">
        <f>VLOOKUP(F10151,Table!$A$2:$C$121,3,0)</f>
        <v>4</v>
      </c>
      <c r="J10151" s="17" t="s">
        <v>582</v>
      </c>
      <c r="K10151" s="25" t="str">
        <f>LEFT(J10151,MIN(FIND({0,1,2,3,4,5,6,7,8,9},ASC(J10151)&amp;1234567890))-1)</f>
        <v>O</v>
      </c>
      <c r="L10151" s="25">
        <f t="shared" si="317"/>
        <v>4</v>
      </c>
      <c r="M10151" s="25">
        <f>VLOOKUP(K10151,Table!$A$2:$C$121,2,0)</f>
        <v>16</v>
      </c>
      <c r="N10151" s="26">
        <f>VLOOKUP(K10151,Table!$A$2:$C$121,3,0)</f>
        <v>2</v>
      </c>
      <c r="O10151" s="13" t="str">
        <f>VLOOKUP(A10151,Table!$U$1:$V$230,2,0)</f>
        <v>Cubic</v>
      </c>
      <c r="P10151" s="1"/>
    </row>
    <row r="10152" spans="1:16">
      <c r="A10152" s="12">
        <v>227</v>
      </c>
      <c r="B10152" s="12">
        <v>82429</v>
      </c>
      <c r="C10152" s="12" t="s">
        <v>10715</v>
      </c>
      <c r="D10152" s="12" t="s">
        <v>10739</v>
      </c>
      <c r="E10152" s="17" t="s">
        <v>14696</v>
      </c>
      <c r="F10152" s="25" t="str">
        <f>LEFT(E10152,MIN(FIND({0,1,2,3,4,5,6,7,8,9},ASC(E10152)&amp;1234567890))-1)</f>
        <v>Fe</v>
      </c>
      <c r="G10152" s="25">
        <f t="shared" si="316"/>
        <v>2.887</v>
      </c>
      <c r="H10152" s="25">
        <f>VLOOKUP(F10152,Table!$A$2:$C$121,2,0)</f>
        <v>8</v>
      </c>
      <c r="I10152" s="26">
        <f>VLOOKUP(F10152,Table!$A$2:$C$121,3,0)</f>
        <v>4</v>
      </c>
      <c r="J10152" s="17" t="s">
        <v>582</v>
      </c>
      <c r="K10152" s="25" t="str">
        <f>LEFT(J10152,MIN(FIND({0,1,2,3,4,5,6,7,8,9},ASC(J10152)&amp;1234567890))-1)</f>
        <v>O</v>
      </c>
      <c r="L10152" s="25">
        <f t="shared" si="317"/>
        <v>4</v>
      </c>
      <c r="M10152" s="25">
        <f>VLOOKUP(K10152,Table!$A$2:$C$121,2,0)</f>
        <v>16</v>
      </c>
      <c r="N10152" s="26">
        <f>VLOOKUP(K10152,Table!$A$2:$C$121,3,0)</f>
        <v>2</v>
      </c>
      <c r="O10152" s="13" t="str">
        <f>VLOOKUP(A10152,Table!$U$1:$V$230,2,0)</f>
        <v>Cubic</v>
      </c>
      <c r="P10152" s="1"/>
    </row>
    <row r="10153" spans="1:16">
      <c r="A10153" s="12">
        <v>227</v>
      </c>
      <c r="B10153" s="12">
        <v>82431</v>
      </c>
      <c r="C10153" s="12" t="s">
        <v>10715</v>
      </c>
      <c r="D10153" s="12" t="s">
        <v>10740</v>
      </c>
      <c r="E10153" s="17" t="s">
        <v>14697</v>
      </c>
      <c r="F10153" s="25" t="str">
        <f>LEFT(E10153,MIN(FIND({0,1,2,3,4,5,6,7,8,9},ASC(E10153)&amp;1234567890))-1)</f>
        <v>Fe</v>
      </c>
      <c r="G10153" s="25">
        <f t="shared" si="316"/>
        <v>2.8969999999999998</v>
      </c>
      <c r="H10153" s="25">
        <f>VLOOKUP(F10153,Table!$A$2:$C$121,2,0)</f>
        <v>8</v>
      </c>
      <c r="I10153" s="26">
        <f>VLOOKUP(F10153,Table!$A$2:$C$121,3,0)</f>
        <v>4</v>
      </c>
      <c r="J10153" s="17" t="s">
        <v>582</v>
      </c>
      <c r="K10153" s="25" t="str">
        <f>LEFT(J10153,MIN(FIND({0,1,2,3,4,5,6,7,8,9},ASC(J10153)&amp;1234567890))-1)</f>
        <v>O</v>
      </c>
      <c r="L10153" s="25">
        <f t="shared" si="317"/>
        <v>4</v>
      </c>
      <c r="M10153" s="25">
        <f>VLOOKUP(K10153,Table!$A$2:$C$121,2,0)</f>
        <v>16</v>
      </c>
      <c r="N10153" s="26">
        <f>VLOOKUP(K10153,Table!$A$2:$C$121,3,0)</f>
        <v>2</v>
      </c>
      <c r="O10153" s="13" t="str">
        <f>VLOOKUP(A10153,Table!$U$1:$V$230,2,0)</f>
        <v>Cubic</v>
      </c>
      <c r="P10153" s="1"/>
    </row>
    <row r="10154" spans="1:16">
      <c r="A10154" s="12">
        <v>227</v>
      </c>
      <c r="B10154" s="12">
        <v>82432</v>
      </c>
      <c r="C10154" s="12" t="s">
        <v>10715</v>
      </c>
      <c r="D10154" s="12" t="s">
        <v>10741</v>
      </c>
      <c r="E10154" s="17" t="s">
        <v>14698</v>
      </c>
      <c r="F10154" s="25" t="str">
        <f>LEFT(E10154,MIN(FIND({0,1,2,3,4,5,6,7,8,9},ASC(E10154)&amp;1234567890))-1)</f>
        <v>Fe</v>
      </c>
      <c r="G10154" s="25">
        <f t="shared" si="316"/>
        <v>2.91</v>
      </c>
      <c r="H10154" s="25">
        <f>VLOOKUP(F10154,Table!$A$2:$C$121,2,0)</f>
        <v>8</v>
      </c>
      <c r="I10154" s="26">
        <f>VLOOKUP(F10154,Table!$A$2:$C$121,3,0)</f>
        <v>4</v>
      </c>
      <c r="J10154" s="17" t="s">
        <v>582</v>
      </c>
      <c r="K10154" s="25" t="str">
        <f>LEFT(J10154,MIN(FIND({0,1,2,3,4,5,6,7,8,9},ASC(J10154)&amp;1234567890))-1)</f>
        <v>O</v>
      </c>
      <c r="L10154" s="25">
        <f t="shared" si="317"/>
        <v>4</v>
      </c>
      <c r="M10154" s="25">
        <f>VLOOKUP(K10154,Table!$A$2:$C$121,2,0)</f>
        <v>16</v>
      </c>
      <c r="N10154" s="26">
        <f>VLOOKUP(K10154,Table!$A$2:$C$121,3,0)</f>
        <v>2</v>
      </c>
      <c r="O10154" s="13" t="str">
        <f>VLOOKUP(A10154,Table!$U$1:$V$230,2,0)</f>
        <v>Cubic</v>
      </c>
      <c r="P10154" s="1"/>
    </row>
    <row r="10155" spans="1:16">
      <c r="A10155" s="12">
        <v>227</v>
      </c>
      <c r="B10155" s="12">
        <v>82433</v>
      </c>
      <c r="C10155" s="12" t="s">
        <v>10715</v>
      </c>
      <c r="D10155" s="12" t="s">
        <v>10742</v>
      </c>
      <c r="E10155" s="17" t="s">
        <v>14699</v>
      </c>
      <c r="F10155" s="25" t="str">
        <f>LEFT(E10155,MIN(FIND({0,1,2,3,4,5,6,7,8,9},ASC(E10155)&amp;1234567890))-1)</f>
        <v>Fe</v>
      </c>
      <c r="G10155" s="25">
        <f t="shared" si="316"/>
        <v>2.8860000000000001</v>
      </c>
      <c r="H10155" s="25">
        <f>VLOOKUP(F10155,Table!$A$2:$C$121,2,0)</f>
        <v>8</v>
      </c>
      <c r="I10155" s="26">
        <f>VLOOKUP(F10155,Table!$A$2:$C$121,3,0)</f>
        <v>4</v>
      </c>
      <c r="J10155" s="17" t="s">
        <v>582</v>
      </c>
      <c r="K10155" s="25" t="str">
        <f>LEFT(J10155,MIN(FIND({0,1,2,3,4,5,6,7,8,9},ASC(J10155)&amp;1234567890))-1)</f>
        <v>O</v>
      </c>
      <c r="L10155" s="25">
        <f t="shared" si="317"/>
        <v>4</v>
      </c>
      <c r="M10155" s="25">
        <f>VLOOKUP(K10155,Table!$A$2:$C$121,2,0)</f>
        <v>16</v>
      </c>
      <c r="N10155" s="26">
        <f>VLOOKUP(K10155,Table!$A$2:$C$121,3,0)</f>
        <v>2</v>
      </c>
      <c r="O10155" s="13" t="str">
        <f>VLOOKUP(A10155,Table!$U$1:$V$230,2,0)</f>
        <v>Cubic</v>
      </c>
      <c r="P10155" s="1"/>
    </row>
    <row r="10156" spans="1:16">
      <c r="A10156" s="12">
        <v>227</v>
      </c>
      <c r="B10156" s="12">
        <v>82434</v>
      </c>
      <c r="C10156" s="12" t="s">
        <v>10715</v>
      </c>
      <c r="D10156" s="12" t="s">
        <v>10743</v>
      </c>
      <c r="E10156" s="17" t="s">
        <v>14700</v>
      </c>
      <c r="F10156" s="25" t="str">
        <f>LEFT(E10156,MIN(FIND({0,1,2,3,4,5,6,7,8,9},ASC(E10156)&amp;1234567890))-1)</f>
        <v>Fe</v>
      </c>
      <c r="G10156" s="25">
        <f t="shared" si="316"/>
        <v>2.89</v>
      </c>
      <c r="H10156" s="25">
        <f>VLOOKUP(F10156,Table!$A$2:$C$121,2,0)</f>
        <v>8</v>
      </c>
      <c r="I10156" s="26">
        <f>VLOOKUP(F10156,Table!$A$2:$C$121,3,0)</f>
        <v>4</v>
      </c>
      <c r="J10156" s="17" t="s">
        <v>582</v>
      </c>
      <c r="K10156" s="25" t="str">
        <f>LEFT(J10156,MIN(FIND({0,1,2,3,4,5,6,7,8,9},ASC(J10156)&amp;1234567890))-1)</f>
        <v>O</v>
      </c>
      <c r="L10156" s="25">
        <f t="shared" si="317"/>
        <v>4</v>
      </c>
      <c r="M10156" s="25">
        <f>VLOOKUP(K10156,Table!$A$2:$C$121,2,0)</f>
        <v>16</v>
      </c>
      <c r="N10156" s="26">
        <f>VLOOKUP(K10156,Table!$A$2:$C$121,3,0)</f>
        <v>2</v>
      </c>
      <c r="O10156" s="13" t="str">
        <f>VLOOKUP(A10156,Table!$U$1:$V$230,2,0)</f>
        <v>Cubic</v>
      </c>
      <c r="P10156" s="1"/>
    </row>
    <row r="10157" spans="1:16">
      <c r="A10157" s="12">
        <v>227</v>
      </c>
      <c r="B10157" s="12">
        <v>82435</v>
      </c>
      <c r="C10157" s="12" t="s">
        <v>10715</v>
      </c>
      <c r="D10157" s="12" t="s">
        <v>10744</v>
      </c>
      <c r="E10157" s="17" t="s">
        <v>14701</v>
      </c>
      <c r="F10157" s="25" t="str">
        <f>LEFT(E10157,MIN(FIND({0,1,2,3,4,5,6,7,8,9},ASC(E10157)&amp;1234567890))-1)</f>
        <v>Fe</v>
      </c>
      <c r="G10157" s="25">
        <f t="shared" si="316"/>
        <v>2.8780000000000001</v>
      </c>
      <c r="H10157" s="25">
        <f>VLOOKUP(F10157,Table!$A$2:$C$121,2,0)</f>
        <v>8</v>
      </c>
      <c r="I10157" s="26">
        <f>VLOOKUP(F10157,Table!$A$2:$C$121,3,0)</f>
        <v>4</v>
      </c>
      <c r="J10157" s="17" t="s">
        <v>582</v>
      </c>
      <c r="K10157" s="25" t="str">
        <f>LEFT(J10157,MIN(FIND({0,1,2,3,4,5,6,7,8,9},ASC(J10157)&amp;1234567890))-1)</f>
        <v>O</v>
      </c>
      <c r="L10157" s="25">
        <f t="shared" si="317"/>
        <v>4</v>
      </c>
      <c r="M10157" s="25">
        <f>VLOOKUP(K10157,Table!$A$2:$C$121,2,0)</f>
        <v>16</v>
      </c>
      <c r="N10157" s="26">
        <f>VLOOKUP(K10157,Table!$A$2:$C$121,3,0)</f>
        <v>2</v>
      </c>
      <c r="O10157" s="13" t="str">
        <f>VLOOKUP(A10157,Table!$U$1:$V$230,2,0)</f>
        <v>Cubic</v>
      </c>
      <c r="P10157" s="1"/>
    </row>
    <row r="10158" spans="1:16">
      <c r="A10158" s="12">
        <v>227</v>
      </c>
      <c r="B10158" s="12">
        <v>82438</v>
      </c>
      <c r="C10158" s="12" t="s">
        <v>10715</v>
      </c>
      <c r="D10158" s="12" t="s">
        <v>10745</v>
      </c>
      <c r="E10158" s="17" t="s">
        <v>14702</v>
      </c>
      <c r="F10158" s="25" t="str">
        <f>LEFT(E10158,MIN(FIND({0,1,2,3,4,5,6,7,8,9},ASC(E10158)&amp;1234567890))-1)</f>
        <v>Fe</v>
      </c>
      <c r="G10158" s="25">
        <f t="shared" si="316"/>
        <v>2.9460000000000002</v>
      </c>
      <c r="H10158" s="25">
        <f>VLOOKUP(F10158,Table!$A$2:$C$121,2,0)</f>
        <v>8</v>
      </c>
      <c r="I10158" s="26">
        <f>VLOOKUP(F10158,Table!$A$2:$C$121,3,0)</f>
        <v>4</v>
      </c>
      <c r="J10158" s="17" t="s">
        <v>582</v>
      </c>
      <c r="K10158" s="25" t="str">
        <f>LEFT(J10158,MIN(FIND({0,1,2,3,4,5,6,7,8,9},ASC(J10158)&amp;1234567890))-1)</f>
        <v>O</v>
      </c>
      <c r="L10158" s="25">
        <f t="shared" si="317"/>
        <v>4</v>
      </c>
      <c r="M10158" s="25">
        <f>VLOOKUP(K10158,Table!$A$2:$C$121,2,0)</f>
        <v>16</v>
      </c>
      <c r="N10158" s="26">
        <f>VLOOKUP(K10158,Table!$A$2:$C$121,3,0)</f>
        <v>2</v>
      </c>
      <c r="O10158" s="13" t="str">
        <f>VLOOKUP(A10158,Table!$U$1:$V$230,2,0)</f>
        <v>Cubic</v>
      </c>
      <c r="P10158" s="1"/>
    </row>
    <row r="10159" spans="1:16">
      <c r="A10159" s="12">
        <v>227</v>
      </c>
      <c r="B10159" s="12">
        <v>82439</v>
      </c>
      <c r="C10159" s="12" t="s">
        <v>10715</v>
      </c>
      <c r="D10159" s="12" t="s">
        <v>10746</v>
      </c>
      <c r="E10159" s="17" t="s">
        <v>14703</v>
      </c>
      <c r="F10159" s="25" t="str">
        <f>LEFT(E10159,MIN(FIND({0,1,2,3,4,5,6,7,8,9},ASC(E10159)&amp;1234567890))-1)</f>
        <v>Fe</v>
      </c>
      <c r="G10159" s="25">
        <f t="shared" si="316"/>
        <v>2.9380000000000002</v>
      </c>
      <c r="H10159" s="25">
        <f>VLOOKUP(F10159,Table!$A$2:$C$121,2,0)</f>
        <v>8</v>
      </c>
      <c r="I10159" s="26">
        <f>VLOOKUP(F10159,Table!$A$2:$C$121,3,0)</f>
        <v>4</v>
      </c>
      <c r="J10159" s="17" t="s">
        <v>582</v>
      </c>
      <c r="K10159" s="25" t="str">
        <f>LEFT(J10159,MIN(FIND({0,1,2,3,4,5,6,7,8,9},ASC(J10159)&amp;1234567890))-1)</f>
        <v>O</v>
      </c>
      <c r="L10159" s="25">
        <f t="shared" si="317"/>
        <v>4</v>
      </c>
      <c r="M10159" s="25">
        <f>VLOOKUP(K10159,Table!$A$2:$C$121,2,0)</f>
        <v>16</v>
      </c>
      <c r="N10159" s="26">
        <f>VLOOKUP(K10159,Table!$A$2:$C$121,3,0)</f>
        <v>2</v>
      </c>
      <c r="O10159" s="13" t="str">
        <f>VLOOKUP(A10159,Table!$U$1:$V$230,2,0)</f>
        <v>Cubic</v>
      </c>
      <c r="P10159" s="1"/>
    </row>
    <row r="10160" spans="1:16">
      <c r="A10160" s="12">
        <v>227</v>
      </c>
      <c r="B10160" s="12">
        <v>82440</v>
      </c>
      <c r="C10160" s="12" t="s">
        <v>10715</v>
      </c>
      <c r="D10160" s="12" t="s">
        <v>10747</v>
      </c>
      <c r="E10160" s="17" t="s">
        <v>14704</v>
      </c>
      <c r="F10160" s="25" t="str">
        <f>LEFT(E10160,MIN(FIND({0,1,2,3,4,5,6,7,8,9},ASC(E10160)&amp;1234567890))-1)</f>
        <v>Fe</v>
      </c>
      <c r="G10160" s="25">
        <f t="shared" si="316"/>
        <v>2.9620000000000002</v>
      </c>
      <c r="H10160" s="25">
        <f>VLOOKUP(F10160,Table!$A$2:$C$121,2,0)</f>
        <v>8</v>
      </c>
      <c r="I10160" s="26">
        <f>VLOOKUP(F10160,Table!$A$2:$C$121,3,0)</f>
        <v>4</v>
      </c>
      <c r="J10160" s="17" t="s">
        <v>582</v>
      </c>
      <c r="K10160" s="25" t="str">
        <f>LEFT(J10160,MIN(FIND({0,1,2,3,4,5,6,7,8,9},ASC(J10160)&amp;1234567890))-1)</f>
        <v>O</v>
      </c>
      <c r="L10160" s="25">
        <f t="shared" si="317"/>
        <v>4</v>
      </c>
      <c r="M10160" s="25">
        <f>VLOOKUP(K10160,Table!$A$2:$C$121,2,0)</f>
        <v>16</v>
      </c>
      <c r="N10160" s="26">
        <f>VLOOKUP(K10160,Table!$A$2:$C$121,3,0)</f>
        <v>2</v>
      </c>
      <c r="O10160" s="13" t="str">
        <f>VLOOKUP(A10160,Table!$U$1:$V$230,2,0)</f>
        <v>Cubic</v>
      </c>
      <c r="P10160" s="1"/>
    </row>
    <row r="10161" spans="1:16">
      <c r="A10161" s="12">
        <v>227</v>
      </c>
      <c r="B10161" s="12">
        <v>82441</v>
      </c>
      <c r="C10161" s="12" t="s">
        <v>10715</v>
      </c>
      <c r="D10161" s="12" t="s">
        <v>10748</v>
      </c>
      <c r="E10161" s="17" t="s">
        <v>14705</v>
      </c>
      <c r="F10161" s="25" t="str">
        <f>LEFT(E10161,MIN(FIND({0,1,2,3,4,5,6,7,8,9},ASC(E10161)&amp;1234567890))-1)</f>
        <v>Fe</v>
      </c>
      <c r="G10161" s="25">
        <f t="shared" si="316"/>
        <v>2.9590000000000001</v>
      </c>
      <c r="H10161" s="25">
        <f>VLOOKUP(F10161,Table!$A$2:$C$121,2,0)</f>
        <v>8</v>
      </c>
      <c r="I10161" s="26">
        <f>VLOOKUP(F10161,Table!$A$2:$C$121,3,0)</f>
        <v>4</v>
      </c>
      <c r="J10161" s="17" t="s">
        <v>582</v>
      </c>
      <c r="K10161" s="25" t="str">
        <f>LEFT(J10161,MIN(FIND({0,1,2,3,4,5,6,7,8,9},ASC(J10161)&amp;1234567890))-1)</f>
        <v>O</v>
      </c>
      <c r="L10161" s="25">
        <f t="shared" si="317"/>
        <v>4</v>
      </c>
      <c r="M10161" s="25">
        <f>VLOOKUP(K10161,Table!$A$2:$C$121,2,0)</f>
        <v>16</v>
      </c>
      <c r="N10161" s="26">
        <f>VLOOKUP(K10161,Table!$A$2:$C$121,3,0)</f>
        <v>2</v>
      </c>
      <c r="O10161" s="13" t="str">
        <f>VLOOKUP(A10161,Table!$U$1:$V$230,2,0)</f>
        <v>Cubic</v>
      </c>
      <c r="P10161" s="1"/>
    </row>
    <row r="10162" spans="1:16">
      <c r="A10162" s="12">
        <v>227</v>
      </c>
      <c r="B10162" s="12">
        <v>82442</v>
      </c>
      <c r="C10162" s="12" t="s">
        <v>10715</v>
      </c>
      <c r="D10162" s="12" t="s">
        <v>10749</v>
      </c>
      <c r="E10162" s="17" t="s">
        <v>14706</v>
      </c>
      <c r="F10162" s="25" t="str">
        <f>LEFT(E10162,MIN(FIND({0,1,2,3,4,5,6,7,8,9},ASC(E10162)&amp;1234567890))-1)</f>
        <v>Fe</v>
      </c>
      <c r="G10162" s="25">
        <f t="shared" si="316"/>
        <v>2.9569999999999999</v>
      </c>
      <c r="H10162" s="25">
        <f>VLOOKUP(F10162,Table!$A$2:$C$121,2,0)</f>
        <v>8</v>
      </c>
      <c r="I10162" s="26">
        <f>VLOOKUP(F10162,Table!$A$2:$C$121,3,0)</f>
        <v>4</v>
      </c>
      <c r="J10162" s="17" t="s">
        <v>582</v>
      </c>
      <c r="K10162" s="25" t="str">
        <f>LEFT(J10162,MIN(FIND({0,1,2,3,4,5,6,7,8,9},ASC(J10162)&amp;1234567890))-1)</f>
        <v>O</v>
      </c>
      <c r="L10162" s="25">
        <f t="shared" si="317"/>
        <v>4</v>
      </c>
      <c r="M10162" s="25">
        <f>VLOOKUP(K10162,Table!$A$2:$C$121,2,0)</f>
        <v>16</v>
      </c>
      <c r="N10162" s="26">
        <f>VLOOKUP(K10162,Table!$A$2:$C$121,3,0)</f>
        <v>2</v>
      </c>
      <c r="O10162" s="13" t="str">
        <f>VLOOKUP(A10162,Table!$U$1:$V$230,2,0)</f>
        <v>Cubic</v>
      </c>
      <c r="P10162" s="1"/>
    </row>
    <row r="10163" spans="1:16">
      <c r="A10163" s="12">
        <v>227</v>
      </c>
      <c r="B10163" s="12">
        <v>82444</v>
      </c>
      <c r="C10163" s="12" t="s">
        <v>10715</v>
      </c>
      <c r="D10163" s="12" t="s">
        <v>10750</v>
      </c>
      <c r="E10163" s="17" t="s">
        <v>14707</v>
      </c>
      <c r="F10163" s="25" t="str">
        <f>LEFT(E10163,MIN(FIND({0,1,2,3,4,5,6,7,8,9},ASC(E10163)&amp;1234567890))-1)</f>
        <v>Fe</v>
      </c>
      <c r="G10163" s="25">
        <f t="shared" si="316"/>
        <v>2.9369999999999998</v>
      </c>
      <c r="H10163" s="25">
        <f>VLOOKUP(F10163,Table!$A$2:$C$121,2,0)</f>
        <v>8</v>
      </c>
      <c r="I10163" s="26">
        <f>VLOOKUP(F10163,Table!$A$2:$C$121,3,0)</f>
        <v>4</v>
      </c>
      <c r="J10163" s="17" t="s">
        <v>582</v>
      </c>
      <c r="K10163" s="25" t="str">
        <f>LEFT(J10163,MIN(FIND({0,1,2,3,4,5,6,7,8,9},ASC(J10163)&amp;1234567890))-1)</f>
        <v>O</v>
      </c>
      <c r="L10163" s="25">
        <f t="shared" si="317"/>
        <v>4</v>
      </c>
      <c r="M10163" s="25">
        <f>VLOOKUP(K10163,Table!$A$2:$C$121,2,0)</f>
        <v>16</v>
      </c>
      <c r="N10163" s="26">
        <f>VLOOKUP(K10163,Table!$A$2:$C$121,3,0)</f>
        <v>2</v>
      </c>
      <c r="O10163" s="13" t="str">
        <f>VLOOKUP(A10163,Table!$U$1:$V$230,2,0)</f>
        <v>Cubic</v>
      </c>
      <c r="P10163" s="1"/>
    </row>
    <row r="10164" spans="1:16">
      <c r="A10164" s="12">
        <v>227</v>
      </c>
      <c r="B10164" s="12">
        <v>82445</v>
      </c>
      <c r="C10164" s="12" t="s">
        <v>10715</v>
      </c>
      <c r="D10164" s="12" t="s">
        <v>10751</v>
      </c>
      <c r="E10164" s="17" t="s">
        <v>14708</v>
      </c>
      <c r="F10164" s="25" t="str">
        <f>LEFT(E10164,MIN(FIND({0,1,2,3,4,5,6,7,8,9},ASC(E10164)&amp;1234567890))-1)</f>
        <v>Fe</v>
      </c>
      <c r="G10164" s="25">
        <f t="shared" si="316"/>
        <v>2.9359999999999999</v>
      </c>
      <c r="H10164" s="25">
        <f>VLOOKUP(F10164,Table!$A$2:$C$121,2,0)</f>
        <v>8</v>
      </c>
      <c r="I10164" s="26">
        <f>VLOOKUP(F10164,Table!$A$2:$C$121,3,0)</f>
        <v>4</v>
      </c>
      <c r="J10164" s="17" t="s">
        <v>582</v>
      </c>
      <c r="K10164" s="25" t="str">
        <f>LEFT(J10164,MIN(FIND({0,1,2,3,4,5,6,7,8,9},ASC(J10164)&amp;1234567890))-1)</f>
        <v>O</v>
      </c>
      <c r="L10164" s="25">
        <f t="shared" si="317"/>
        <v>4</v>
      </c>
      <c r="M10164" s="25">
        <f>VLOOKUP(K10164,Table!$A$2:$C$121,2,0)</f>
        <v>16</v>
      </c>
      <c r="N10164" s="26">
        <f>VLOOKUP(K10164,Table!$A$2:$C$121,3,0)</f>
        <v>2</v>
      </c>
      <c r="O10164" s="13" t="str">
        <f>VLOOKUP(A10164,Table!$U$1:$V$230,2,0)</f>
        <v>Cubic</v>
      </c>
      <c r="P10164" s="1"/>
    </row>
    <row r="10165" spans="1:16">
      <c r="A10165" s="12">
        <v>227</v>
      </c>
      <c r="B10165" s="12">
        <v>82446</v>
      </c>
      <c r="C10165" s="12" t="s">
        <v>10715</v>
      </c>
      <c r="D10165" s="12" t="s">
        <v>10752</v>
      </c>
      <c r="E10165" s="17" t="s">
        <v>14709</v>
      </c>
      <c r="F10165" s="25" t="str">
        <f>LEFT(E10165,MIN(FIND({0,1,2,3,4,5,6,7,8,9},ASC(E10165)&amp;1234567890))-1)</f>
        <v>Fe</v>
      </c>
      <c r="G10165" s="25">
        <f t="shared" si="316"/>
        <v>2.9319999999999999</v>
      </c>
      <c r="H10165" s="25">
        <f>VLOOKUP(F10165,Table!$A$2:$C$121,2,0)</f>
        <v>8</v>
      </c>
      <c r="I10165" s="26">
        <f>VLOOKUP(F10165,Table!$A$2:$C$121,3,0)</f>
        <v>4</v>
      </c>
      <c r="J10165" s="17" t="s">
        <v>582</v>
      </c>
      <c r="K10165" s="25" t="str">
        <f>LEFT(J10165,MIN(FIND({0,1,2,3,4,5,6,7,8,9},ASC(J10165)&amp;1234567890))-1)</f>
        <v>O</v>
      </c>
      <c r="L10165" s="25">
        <f t="shared" si="317"/>
        <v>4</v>
      </c>
      <c r="M10165" s="25">
        <f>VLOOKUP(K10165,Table!$A$2:$C$121,2,0)</f>
        <v>16</v>
      </c>
      <c r="N10165" s="26">
        <f>VLOOKUP(K10165,Table!$A$2:$C$121,3,0)</f>
        <v>2</v>
      </c>
      <c r="O10165" s="13" t="str">
        <f>VLOOKUP(A10165,Table!$U$1:$V$230,2,0)</f>
        <v>Cubic</v>
      </c>
      <c r="P10165" s="1"/>
    </row>
    <row r="10166" spans="1:16">
      <c r="A10166" s="12">
        <v>227</v>
      </c>
      <c r="B10166" s="12">
        <v>82448</v>
      </c>
      <c r="C10166" s="12" t="s">
        <v>10715</v>
      </c>
      <c r="D10166" s="12" t="s">
        <v>10753</v>
      </c>
      <c r="E10166" s="17" t="s">
        <v>14710</v>
      </c>
      <c r="F10166" s="25" t="str">
        <f>LEFT(E10166,MIN(FIND({0,1,2,3,4,5,6,7,8,9},ASC(E10166)&amp;1234567890))-1)</f>
        <v>Fe</v>
      </c>
      <c r="G10166" s="25">
        <f t="shared" si="316"/>
        <v>2.9329999999999998</v>
      </c>
      <c r="H10166" s="25">
        <f>VLOOKUP(F10166,Table!$A$2:$C$121,2,0)</f>
        <v>8</v>
      </c>
      <c r="I10166" s="26">
        <f>VLOOKUP(F10166,Table!$A$2:$C$121,3,0)</f>
        <v>4</v>
      </c>
      <c r="J10166" s="17" t="s">
        <v>582</v>
      </c>
      <c r="K10166" s="25" t="str">
        <f>LEFT(J10166,MIN(FIND({0,1,2,3,4,5,6,7,8,9},ASC(J10166)&amp;1234567890))-1)</f>
        <v>O</v>
      </c>
      <c r="L10166" s="25">
        <f t="shared" si="317"/>
        <v>4</v>
      </c>
      <c r="M10166" s="25">
        <f>VLOOKUP(K10166,Table!$A$2:$C$121,2,0)</f>
        <v>16</v>
      </c>
      <c r="N10166" s="26">
        <f>VLOOKUP(K10166,Table!$A$2:$C$121,3,0)</f>
        <v>2</v>
      </c>
      <c r="O10166" s="13" t="str">
        <f>VLOOKUP(A10166,Table!$U$1:$V$230,2,0)</f>
        <v>Cubic</v>
      </c>
      <c r="P10166" s="1"/>
    </row>
    <row r="10167" spans="1:16">
      <c r="A10167" s="12">
        <v>227</v>
      </c>
      <c r="B10167" s="12">
        <v>82449</v>
      </c>
      <c r="C10167" s="12" t="s">
        <v>10715</v>
      </c>
      <c r="D10167" s="12" t="s">
        <v>10754</v>
      </c>
      <c r="E10167" s="17" t="s">
        <v>14711</v>
      </c>
      <c r="F10167" s="25" t="str">
        <f>LEFT(E10167,MIN(FIND({0,1,2,3,4,5,6,7,8,9},ASC(E10167)&amp;1234567890))-1)</f>
        <v>Fe</v>
      </c>
      <c r="G10167" s="25">
        <f t="shared" si="316"/>
        <v>2.9420000000000002</v>
      </c>
      <c r="H10167" s="25">
        <f>VLOOKUP(F10167,Table!$A$2:$C$121,2,0)</f>
        <v>8</v>
      </c>
      <c r="I10167" s="26">
        <f>VLOOKUP(F10167,Table!$A$2:$C$121,3,0)</f>
        <v>4</v>
      </c>
      <c r="J10167" s="17" t="s">
        <v>582</v>
      </c>
      <c r="K10167" s="25" t="str">
        <f>LEFT(J10167,MIN(FIND({0,1,2,3,4,5,6,7,8,9},ASC(J10167)&amp;1234567890))-1)</f>
        <v>O</v>
      </c>
      <c r="L10167" s="25">
        <f t="shared" si="317"/>
        <v>4</v>
      </c>
      <c r="M10167" s="25">
        <f>VLOOKUP(K10167,Table!$A$2:$C$121,2,0)</f>
        <v>16</v>
      </c>
      <c r="N10167" s="26">
        <f>VLOOKUP(K10167,Table!$A$2:$C$121,3,0)</f>
        <v>2</v>
      </c>
      <c r="O10167" s="13" t="str">
        <f>VLOOKUP(A10167,Table!$U$1:$V$230,2,0)</f>
        <v>Cubic</v>
      </c>
      <c r="P10167" s="1"/>
    </row>
    <row r="10168" spans="1:16">
      <c r="A10168" s="12">
        <v>227</v>
      </c>
      <c r="B10168" s="12">
        <v>82450</v>
      </c>
      <c r="C10168" s="12" t="s">
        <v>10715</v>
      </c>
      <c r="D10168" s="12" t="s">
        <v>10755</v>
      </c>
      <c r="E10168" s="17" t="s">
        <v>14712</v>
      </c>
      <c r="F10168" s="25" t="str">
        <f>LEFT(E10168,MIN(FIND({0,1,2,3,4,5,6,7,8,9},ASC(E10168)&amp;1234567890))-1)</f>
        <v>Fe</v>
      </c>
      <c r="G10168" s="25">
        <f t="shared" si="316"/>
        <v>2.9390000000000001</v>
      </c>
      <c r="H10168" s="25">
        <f>VLOOKUP(F10168,Table!$A$2:$C$121,2,0)</f>
        <v>8</v>
      </c>
      <c r="I10168" s="26">
        <f>VLOOKUP(F10168,Table!$A$2:$C$121,3,0)</f>
        <v>4</v>
      </c>
      <c r="J10168" s="17" t="s">
        <v>582</v>
      </c>
      <c r="K10168" s="25" t="str">
        <f>LEFT(J10168,MIN(FIND({0,1,2,3,4,5,6,7,8,9},ASC(J10168)&amp;1234567890))-1)</f>
        <v>O</v>
      </c>
      <c r="L10168" s="25">
        <f t="shared" si="317"/>
        <v>4</v>
      </c>
      <c r="M10168" s="25">
        <f>VLOOKUP(K10168,Table!$A$2:$C$121,2,0)</f>
        <v>16</v>
      </c>
      <c r="N10168" s="26">
        <f>VLOOKUP(K10168,Table!$A$2:$C$121,3,0)</f>
        <v>2</v>
      </c>
      <c r="O10168" s="13" t="str">
        <f>VLOOKUP(A10168,Table!$U$1:$V$230,2,0)</f>
        <v>Cubic</v>
      </c>
      <c r="P10168" s="1"/>
    </row>
    <row r="10169" spans="1:16">
      <c r="A10169" s="12">
        <v>227</v>
      </c>
      <c r="B10169" s="12">
        <v>82451</v>
      </c>
      <c r="C10169" s="12" t="s">
        <v>10715</v>
      </c>
      <c r="D10169" s="12" t="s">
        <v>10756</v>
      </c>
      <c r="E10169" s="17" t="s">
        <v>14713</v>
      </c>
      <c r="F10169" s="25" t="str">
        <f>LEFT(E10169,MIN(FIND({0,1,2,3,4,5,6,7,8,9},ASC(E10169)&amp;1234567890))-1)</f>
        <v>Fe</v>
      </c>
      <c r="G10169" s="25">
        <f t="shared" si="316"/>
        <v>2.95</v>
      </c>
      <c r="H10169" s="25">
        <f>VLOOKUP(F10169,Table!$A$2:$C$121,2,0)</f>
        <v>8</v>
      </c>
      <c r="I10169" s="26">
        <f>VLOOKUP(F10169,Table!$A$2:$C$121,3,0)</f>
        <v>4</v>
      </c>
      <c r="J10169" s="17" t="s">
        <v>582</v>
      </c>
      <c r="K10169" s="25" t="str">
        <f>LEFT(J10169,MIN(FIND({0,1,2,3,4,5,6,7,8,9},ASC(J10169)&amp;1234567890))-1)</f>
        <v>O</v>
      </c>
      <c r="L10169" s="25">
        <f t="shared" si="317"/>
        <v>4</v>
      </c>
      <c r="M10169" s="25">
        <f>VLOOKUP(K10169,Table!$A$2:$C$121,2,0)</f>
        <v>16</v>
      </c>
      <c r="N10169" s="26">
        <f>VLOOKUP(K10169,Table!$A$2:$C$121,3,0)</f>
        <v>2</v>
      </c>
      <c r="O10169" s="13" t="str">
        <f>VLOOKUP(A10169,Table!$U$1:$V$230,2,0)</f>
        <v>Cubic</v>
      </c>
      <c r="P10169" s="1"/>
    </row>
    <row r="10170" spans="1:16">
      <c r="A10170" s="12">
        <v>227</v>
      </c>
      <c r="B10170" s="12">
        <v>82452</v>
      </c>
      <c r="C10170" s="12" t="s">
        <v>10715</v>
      </c>
      <c r="D10170" s="12" t="s">
        <v>10757</v>
      </c>
      <c r="E10170" s="17" t="s">
        <v>14714</v>
      </c>
      <c r="F10170" s="25" t="str">
        <f>LEFT(E10170,MIN(FIND({0,1,2,3,4,5,6,7,8,9},ASC(E10170)&amp;1234567890))-1)</f>
        <v>Fe</v>
      </c>
      <c r="G10170" s="25">
        <f t="shared" si="316"/>
        <v>2.9289999999999998</v>
      </c>
      <c r="H10170" s="25">
        <f>VLOOKUP(F10170,Table!$A$2:$C$121,2,0)</f>
        <v>8</v>
      </c>
      <c r="I10170" s="26">
        <f>VLOOKUP(F10170,Table!$A$2:$C$121,3,0)</f>
        <v>4</v>
      </c>
      <c r="J10170" s="17" t="s">
        <v>582</v>
      </c>
      <c r="K10170" s="25" t="str">
        <f>LEFT(J10170,MIN(FIND({0,1,2,3,4,5,6,7,8,9},ASC(J10170)&amp;1234567890))-1)</f>
        <v>O</v>
      </c>
      <c r="L10170" s="25">
        <f t="shared" si="317"/>
        <v>4</v>
      </c>
      <c r="M10170" s="25">
        <f>VLOOKUP(K10170,Table!$A$2:$C$121,2,0)</f>
        <v>16</v>
      </c>
      <c r="N10170" s="26">
        <f>VLOOKUP(K10170,Table!$A$2:$C$121,3,0)</f>
        <v>2</v>
      </c>
      <c r="O10170" s="13" t="str">
        <f>VLOOKUP(A10170,Table!$U$1:$V$230,2,0)</f>
        <v>Cubic</v>
      </c>
      <c r="P10170" s="1"/>
    </row>
    <row r="10171" spans="1:16">
      <c r="A10171" s="12">
        <v>227</v>
      </c>
      <c r="B10171" s="12">
        <v>82454</v>
      </c>
      <c r="C10171" s="12" t="s">
        <v>10715</v>
      </c>
      <c r="D10171" s="12" t="s">
        <v>10758</v>
      </c>
      <c r="E10171" s="17" t="s">
        <v>14715</v>
      </c>
      <c r="F10171" s="25" t="str">
        <f>LEFT(E10171,MIN(FIND({0,1,2,3,4,5,6,7,8,9},ASC(E10171)&amp;1234567890))-1)</f>
        <v>Fe</v>
      </c>
      <c r="G10171" s="25">
        <f t="shared" si="316"/>
        <v>2.9449999999999998</v>
      </c>
      <c r="H10171" s="25">
        <f>VLOOKUP(F10171,Table!$A$2:$C$121,2,0)</f>
        <v>8</v>
      </c>
      <c r="I10171" s="26">
        <f>VLOOKUP(F10171,Table!$A$2:$C$121,3,0)</f>
        <v>4</v>
      </c>
      <c r="J10171" s="17" t="s">
        <v>582</v>
      </c>
      <c r="K10171" s="25" t="str">
        <f>LEFT(J10171,MIN(FIND({0,1,2,3,4,5,6,7,8,9},ASC(J10171)&amp;1234567890))-1)</f>
        <v>O</v>
      </c>
      <c r="L10171" s="25">
        <f t="shared" si="317"/>
        <v>4</v>
      </c>
      <c r="M10171" s="25">
        <f>VLOOKUP(K10171,Table!$A$2:$C$121,2,0)</f>
        <v>16</v>
      </c>
      <c r="N10171" s="26">
        <f>VLOOKUP(K10171,Table!$A$2:$C$121,3,0)</f>
        <v>2</v>
      </c>
      <c r="O10171" s="13" t="str">
        <f>VLOOKUP(A10171,Table!$U$1:$V$230,2,0)</f>
        <v>Cubic</v>
      </c>
      <c r="P10171" s="1"/>
    </row>
    <row r="10172" spans="1:16">
      <c r="A10172" s="12">
        <v>227</v>
      </c>
      <c r="B10172" s="12">
        <v>82455</v>
      </c>
      <c r="C10172" s="12" t="s">
        <v>10715</v>
      </c>
      <c r="D10172" s="12" t="s">
        <v>10759</v>
      </c>
      <c r="E10172" s="17" t="s">
        <v>14716</v>
      </c>
      <c r="F10172" s="25" t="str">
        <f>LEFT(E10172,MIN(FIND({0,1,2,3,4,5,6,7,8,9},ASC(E10172)&amp;1234567890))-1)</f>
        <v>Fe</v>
      </c>
      <c r="G10172" s="25">
        <f t="shared" si="316"/>
        <v>2.9340000000000002</v>
      </c>
      <c r="H10172" s="25">
        <f>VLOOKUP(F10172,Table!$A$2:$C$121,2,0)</f>
        <v>8</v>
      </c>
      <c r="I10172" s="26">
        <f>VLOOKUP(F10172,Table!$A$2:$C$121,3,0)</f>
        <v>4</v>
      </c>
      <c r="J10172" s="17" t="s">
        <v>582</v>
      </c>
      <c r="K10172" s="25" t="str">
        <f>LEFT(J10172,MIN(FIND({0,1,2,3,4,5,6,7,8,9},ASC(J10172)&amp;1234567890))-1)</f>
        <v>O</v>
      </c>
      <c r="L10172" s="25">
        <f t="shared" si="317"/>
        <v>4</v>
      </c>
      <c r="M10172" s="25">
        <f>VLOOKUP(K10172,Table!$A$2:$C$121,2,0)</f>
        <v>16</v>
      </c>
      <c r="N10172" s="26">
        <f>VLOOKUP(K10172,Table!$A$2:$C$121,3,0)</f>
        <v>2</v>
      </c>
      <c r="O10172" s="13" t="str">
        <f>VLOOKUP(A10172,Table!$U$1:$V$230,2,0)</f>
        <v>Cubic</v>
      </c>
      <c r="P10172" s="1"/>
    </row>
    <row r="10173" spans="1:16">
      <c r="A10173" s="12">
        <v>227</v>
      </c>
      <c r="B10173" s="12">
        <v>202047</v>
      </c>
      <c r="C10173" s="12" t="s">
        <v>10715</v>
      </c>
      <c r="D10173" s="12" t="s">
        <v>5701</v>
      </c>
      <c r="E10173" s="17" t="s">
        <v>33</v>
      </c>
      <c r="F10173" s="25" t="str">
        <f>LEFT(E10173,MIN(FIND({0,1,2,3,4,5,6,7,8,9},ASC(E10173)&amp;1234567890))-1)</f>
        <v>Fe</v>
      </c>
      <c r="G10173" s="25">
        <f t="shared" si="316"/>
        <v>1</v>
      </c>
      <c r="H10173" s="25">
        <f>VLOOKUP(F10173,Table!$A$2:$C$121,2,0)</f>
        <v>8</v>
      </c>
      <c r="I10173" s="26">
        <f>VLOOKUP(F10173,Table!$A$2:$C$121,3,0)</f>
        <v>4</v>
      </c>
      <c r="J10173" s="17" t="s">
        <v>365</v>
      </c>
      <c r="K10173" s="25" t="str">
        <f>LEFT(J10173,MIN(FIND({0,1,2,3,4,5,6,7,8,9},ASC(J10173)&amp;1234567890))-1)</f>
        <v>F</v>
      </c>
      <c r="L10173" s="25">
        <f t="shared" si="317"/>
        <v>3</v>
      </c>
      <c r="M10173" s="25">
        <f>VLOOKUP(K10173,Table!$A$2:$C$121,2,0)</f>
        <v>17</v>
      </c>
      <c r="N10173" s="26">
        <f>VLOOKUP(K10173,Table!$A$2:$C$121,3,0)</f>
        <v>2</v>
      </c>
      <c r="O10173" s="13" t="str">
        <f>VLOOKUP(A10173,Table!$U$1:$V$230,2,0)</f>
        <v>Cubic</v>
      </c>
      <c r="P10173" s="1"/>
    </row>
    <row r="10174" spans="1:16">
      <c r="A10174" s="12">
        <v>227</v>
      </c>
      <c r="B10174" s="12">
        <v>202353</v>
      </c>
      <c r="C10174" s="12" t="s">
        <v>10715</v>
      </c>
      <c r="D10174" s="12" t="s">
        <v>5367</v>
      </c>
      <c r="E10174" s="17" t="s">
        <v>11641</v>
      </c>
      <c r="F10174" s="25" t="str">
        <f>LEFT(E10174,MIN(FIND({0,1,2,3,4,5,6,7,8,9},ASC(E10174)&amp;1234567890))-1)</f>
        <v>In</v>
      </c>
      <c r="G10174" s="25">
        <f t="shared" si="316"/>
        <v>2</v>
      </c>
      <c r="H10174" s="25">
        <f>VLOOKUP(F10174,Table!$A$2:$C$121,2,0)</f>
        <v>13</v>
      </c>
      <c r="I10174" s="26">
        <f>VLOOKUP(F10174,Table!$A$2:$C$121,3,0)</f>
        <v>5</v>
      </c>
      <c r="J10174" s="17" t="s">
        <v>336</v>
      </c>
      <c r="K10174" s="25" t="str">
        <f>LEFT(J10174,MIN(FIND({0,1,2,3,4,5,6,7,8,9},ASC(J10174)&amp;1234567890))-1)</f>
        <v>S</v>
      </c>
      <c r="L10174" s="25">
        <f t="shared" si="317"/>
        <v>3</v>
      </c>
      <c r="M10174" s="25">
        <f>VLOOKUP(K10174,Table!$A$2:$C$121,2,0)</f>
        <v>16</v>
      </c>
      <c r="N10174" s="26">
        <f>VLOOKUP(K10174,Table!$A$2:$C$121,3,0)</f>
        <v>3</v>
      </c>
      <c r="O10174" s="13" t="str">
        <f>VLOOKUP(A10174,Table!$U$1:$V$230,2,0)</f>
        <v>Cubic</v>
      </c>
      <c r="P10174" s="1"/>
    </row>
    <row r="10175" spans="1:16">
      <c r="A10175" s="12">
        <v>227</v>
      </c>
      <c r="B10175" s="12">
        <v>42535</v>
      </c>
      <c r="C10175" s="12" t="s">
        <v>10715</v>
      </c>
      <c r="D10175" s="12" t="s">
        <v>5787</v>
      </c>
      <c r="E10175" s="17" t="s">
        <v>11292</v>
      </c>
      <c r="F10175" s="25" t="str">
        <f>LEFT(E10175,MIN(FIND({0,1,2,3,4,5,6,7,8,9},ASC(E10175)&amp;1234567890))-1)</f>
        <v>Fe</v>
      </c>
      <c r="G10175" s="25">
        <f t="shared" si="316"/>
        <v>3</v>
      </c>
      <c r="H10175" s="25">
        <f>VLOOKUP(F10175,Table!$A$2:$C$121,2,0)</f>
        <v>8</v>
      </c>
      <c r="I10175" s="26">
        <f>VLOOKUP(F10175,Table!$A$2:$C$121,3,0)</f>
        <v>4</v>
      </c>
      <c r="J10175" s="17" t="s">
        <v>481</v>
      </c>
      <c r="K10175" s="25" t="str">
        <f>LEFT(J10175,MIN(FIND({0,1,2,3,4,5,6,7,8,9},ASC(J10175)&amp;1234567890))-1)</f>
        <v>S</v>
      </c>
      <c r="L10175" s="25">
        <f t="shared" si="317"/>
        <v>4</v>
      </c>
      <c r="M10175" s="25">
        <f>VLOOKUP(K10175,Table!$A$2:$C$121,2,0)</f>
        <v>16</v>
      </c>
      <c r="N10175" s="26">
        <f>VLOOKUP(K10175,Table!$A$2:$C$121,3,0)</f>
        <v>3</v>
      </c>
      <c r="O10175" s="13" t="str">
        <f>VLOOKUP(A10175,Table!$U$1:$V$230,2,0)</f>
        <v>Cubic</v>
      </c>
      <c r="P10175" s="1"/>
    </row>
    <row r="10176" spans="1:16">
      <c r="A10176" s="12">
        <v>227</v>
      </c>
      <c r="B10176" s="12">
        <v>42538</v>
      </c>
      <c r="C10176" s="12" t="s">
        <v>10715</v>
      </c>
      <c r="D10176" s="12" t="s">
        <v>1011</v>
      </c>
      <c r="E10176" s="17" t="s">
        <v>11523</v>
      </c>
      <c r="F10176" s="25" t="str">
        <f>LEFT(E10176,MIN(FIND({0,1,2,3,4,5,6,7,8,9},ASC(E10176)&amp;1234567890))-1)</f>
        <v>Co</v>
      </c>
      <c r="G10176" s="25">
        <f t="shared" si="316"/>
        <v>3</v>
      </c>
      <c r="H10176" s="25">
        <f>VLOOKUP(F10176,Table!$A$2:$C$121,2,0)</f>
        <v>9</v>
      </c>
      <c r="I10176" s="26">
        <f>VLOOKUP(F10176,Table!$A$2:$C$121,3,0)</f>
        <v>4</v>
      </c>
      <c r="J10176" s="17" t="s">
        <v>581</v>
      </c>
      <c r="K10176" s="25" t="str">
        <f>LEFT(J10176,MIN(FIND({0,1,2,3,4,5,6,7,8,9},ASC(J10176)&amp;1234567890))-1)</f>
        <v>Se</v>
      </c>
      <c r="L10176" s="25">
        <f t="shared" si="317"/>
        <v>4</v>
      </c>
      <c r="M10176" s="25">
        <f>VLOOKUP(K10176,Table!$A$2:$C$121,2,0)</f>
        <v>16</v>
      </c>
      <c r="N10176" s="26">
        <f>VLOOKUP(K10176,Table!$A$2:$C$121,3,0)</f>
        <v>4</v>
      </c>
      <c r="O10176" s="13" t="str">
        <f>VLOOKUP(A10176,Table!$U$1:$V$230,2,0)</f>
        <v>Cubic</v>
      </c>
      <c r="P10176" s="1"/>
    </row>
    <row r="10177" spans="1:16">
      <c r="A10177" s="12">
        <v>227</v>
      </c>
      <c r="B10177" s="12">
        <v>43320</v>
      </c>
      <c r="C10177" s="12" t="s">
        <v>10715</v>
      </c>
      <c r="D10177" s="12" t="s">
        <v>10760</v>
      </c>
      <c r="E10177" s="17" t="s">
        <v>14717</v>
      </c>
      <c r="F10177" s="25" t="str">
        <f>LEFT(E10177,MIN(FIND({0,1,2,3,4,5,6,7,8,9},ASC(E10177)&amp;1234567890))-1)</f>
        <v>Ca</v>
      </c>
      <c r="G10177" s="25">
        <f t="shared" si="316"/>
        <v>33</v>
      </c>
      <c r="H10177" s="25">
        <f>VLOOKUP(F10177,Table!$A$2:$C$121,2,0)</f>
        <v>2</v>
      </c>
      <c r="I10177" s="26">
        <f>VLOOKUP(F10177,Table!$A$2:$C$121,3,0)</f>
        <v>4</v>
      </c>
      <c r="J10177" s="17" t="s">
        <v>544</v>
      </c>
      <c r="K10177" s="25" t="str">
        <f>LEFT(J10177,MIN(FIND({0,1,2,3,4,5,6,7,8,9},ASC(J10177)&amp;1234567890))-1)</f>
        <v>Ge</v>
      </c>
      <c r="L10177" s="25">
        <f t="shared" si="317"/>
        <v>1</v>
      </c>
      <c r="M10177" s="25">
        <f>VLOOKUP(K10177,Table!$A$2:$C$121,2,0)</f>
        <v>14</v>
      </c>
      <c r="N10177" s="26">
        <f>VLOOKUP(K10177,Table!$A$2:$C$121,3,0)</f>
        <v>4</v>
      </c>
      <c r="O10177" s="13" t="str">
        <f>VLOOKUP(A10177,Table!$U$1:$V$230,2,0)</f>
        <v>Cubic</v>
      </c>
      <c r="P10177" s="1"/>
    </row>
    <row r="10178" spans="1:16">
      <c r="A10178" s="12">
        <v>227</v>
      </c>
      <c r="B10178" s="12">
        <v>43506</v>
      </c>
      <c r="C10178" s="12" t="s">
        <v>10717</v>
      </c>
      <c r="D10178" s="12" t="s">
        <v>7572</v>
      </c>
      <c r="E10178" s="17" t="s">
        <v>11690</v>
      </c>
      <c r="F10178" s="25" t="str">
        <f>LEFT(E10178,MIN(FIND({0,1,2,3,4,5,6,7,8,9},ASC(E10178)&amp;1234567890))-1)</f>
        <v>Rb</v>
      </c>
      <c r="G10178" s="25">
        <f t="shared" ref="G10178:G10241" si="318">IF(SUBSTITUTE(E10178,F10178,"")="",1,SUBSTITUTE(E10178,F10178,""))*1</f>
        <v>3</v>
      </c>
      <c r="H10178" s="25">
        <f>VLOOKUP(F10178,Table!$A$2:$C$121,2,0)</f>
        <v>1</v>
      </c>
      <c r="I10178" s="26">
        <f>VLOOKUP(F10178,Table!$A$2:$C$121,3,0)</f>
        <v>5</v>
      </c>
      <c r="J10178" s="17" t="s">
        <v>11645</v>
      </c>
      <c r="K10178" s="25" t="str">
        <f>LEFT(J10178,MIN(FIND({0,1,2,3,4,5,6,7,8,9},ASC(J10178)&amp;1234567890))-1)</f>
        <v>Sb</v>
      </c>
      <c r="L10178" s="25">
        <f t="shared" ref="L10178:L10241" si="319">IF(SUBSTITUTE(J10178,K10178,"")="",1,SUBSTITUTE(J10178,K10178,""))*1</f>
        <v>1</v>
      </c>
      <c r="M10178" s="25">
        <f>VLOOKUP(K10178,Table!$A$2:$C$121,2,0)</f>
        <v>15</v>
      </c>
      <c r="N10178" s="26">
        <f>VLOOKUP(K10178,Table!$A$2:$C$121,3,0)</f>
        <v>5</v>
      </c>
      <c r="O10178" s="13" t="str">
        <f>VLOOKUP(A10178,Table!$U$1:$V$230,2,0)</f>
        <v>Cubic</v>
      </c>
      <c r="P10178" s="1"/>
    </row>
    <row r="10179" spans="1:16">
      <c r="A10179" s="12">
        <v>227</v>
      </c>
      <c r="B10179" s="12">
        <v>86757</v>
      </c>
      <c r="C10179" s="12" t="s">
        <v>10715</v>
      </c>
      <c r="D10179" s="12" t="s">
        <v>10761</v>
      </c>
      <c r="E10179" s="17" t="s">
        <v>11410</v>
      </c>
      <c r="F10179" s="25" t="str">
        <f>LEFT(E10179,MIN(FIND({0,1,2,3,4,5,6,7,8,9},ASC(E10179)&amp;1234567890))-1)</f>
        <v>Na</v>
      </c>
      <c r="G10179" s="25">
        <f t="shared" si="318"/>
        <v>1</v>
      </c>
      <c r="H10179" s="25">
        <f>VLOOKUP(F10179,Table!$A$2:$C$121,2,0)</f>
        <v>1</v>
      </c>
      <c r="I10179" s="26">
        <f>VLOOKUP(F10179,Table!$A$2:$C$121,3,0)</f>
        <v>3</v>
      </c>
      <c r="J10179" s="17" t="s">
        <v>14680</v>
      </c>
      <c r="K10179" s="25" t="str">
        <f>LEFT(J10179,MIN(FIND({0,1,2,3,4,5,6,7,8,9},ASC(J10179)&amp;1234567890))-1)</f>
        <v>Si</v>
      </c>
      <c r="L10179" s="25">
        <f t="shared" si="319"/>
        <v>136</v>
      </c>
      <c r="M10179" s="25">
        <f>VLOOKUP(K10179,Table!$A$2:$C$121,2,0)</f>
        <v>14</v>
      </c>
      <c r="N10179" s="26">
        <f>VLOOKUP(K10179,Table!$A$2:$C$121,3,0)</f>
        <v>3</v>
      </c>
      <c r="O10179" s="13" t="str">
        <f>VLOOKUP(A10179,Table!$U$1:$V$230,2,0)</f>
        <v>Cubic</v>
      </c>
      <c r="P10179" s="1"/>
    </row>
    <row r="10180" spans="1:16">
      <c r="A10180" s="12">
        <v>227</v>
      </c>
      <c r="B10180" s="12">
        <v>86758</v>
      </c>
      <c r="C10180" s="12" t="s">
        <v>10715</v>
      </c>
      <c r="D10180" s="12" t="s">
        <v>10762</v>
      </c>
      <c r="E10180" s="17" t="s">
        <v>11697</v>
      </c>
      <c r="F10180" s="25" t="str">
        <f>LEFT(E10180,MIN(FIND({0,1,2,3,4,5,6,7,8,9},ASC(E10180)&amp;1234567890))-1)</f>
        <v>Na</v>
      </c>
      <c r="G10180" s="25">
        <f t="shared" si="318"/>
        <v>3</v>
      </c>
      <c r="H10180" s="25">
        <f>VLOOKUP(F10180,Table!$A$2:$C$121,2,0)</f>
        <v>1</v>
      </c>
      <c r="I10180" s="26">
        <f>VLOOKUP(F10180,Table!$A$2:$C$121,3,0)</f>
        <v>3</v>
      </c>
      <c r="J10180" s="17" t="s">
        <v>14680</v>
      </c>
      <c r="K10180" s="25" t="str">
        <f>LEFT(J10180,MIN(FIND({0,1,2,3,4,5,6,7,8,9},ASC(J10180)&amp;1234567890))-1)</f>
        <v>Si</v>
      </c>
      <c r="L10180" s="25">
        <f t="shared" si="319"/>
        <v>136</v>
      </c>
      <c r="M10180" s="25">
        <f>VLOOKUP(K10180,Table!$A$2:$C$121,2,0)</f>
        <v>14</v>
      </c>
      <c r="N10180" s="26">
        <f>VLOOKUP(K10180,Table!$A$2:$C$121,3,0)</f>
        <v>3</v>
      </c>
      <c r="O10180" s="13" t="str">
        <f>VLOOKUP(A10180,Table!$U$1:$V$230,2,0)</f>
        <v>Cubic</v>
      </c>
      <c r="P10180" s="1"/>
    </row>
    <row r="10181" spans="1:16">
      <c r="A10181" s="12">
        <v>227</v>
      </c>
      <c r="B10181" s="12">
        <v>86759</v>
      </c>
      <c r="C10181" s="12" t="s">
        <v>10715</v>
      </c>
      <c r="D10181" s="12" t="s">
        <v>10763</v>
      </c>
      <c r="E10181" s="17" t="s">
        <v>14718</v>
      </c>
      <c r="F10181" s="25" t="str">
        <f>LEFT(E10181,MIN(FIND({0,1,2,3,4,5,6,7,8,9},ASC(E10181)&amp;1234567890))-1)</f>
        <v>Na</v>
      </c>
      <c r="G10181" s="25">
        <f t="shared" si="318"/>
        <v>3.8</v>
      </c>
      <c r="H10181" s="25">
        <f>VLOOKUP(F10181,Table!$A$2:$C$121,2,0)</f>
        <v>1</v>
      </c>
      <c r="I10181" s="26">
        <f>VLOOKUP(F10181,Table!$A$2:$C$121,3,0)</f>
        <v>3</v>
      </c>
      <c r="J10181" s="17" t="s">
        <v>14680</v>
      </c>
      <c r="K10181" s="25" t="str">
        <f>LEFT(J10181,MIN(FIND({0,1,2,3,4,5,6,7,8,9},ASC(J10181)&amp;1234567890))-1)</f>
        <v>Si</v>
      </c>
      <c r="L10181" s="25">
        <f t="shared" si="319"/>
        <v>136</v>
      </c>
      <c r="M10181" s="25">
        <f>VLOOKUP(K10181,Table!$A$2:$C$121,2,0)</f>
        <v>14</v>
      </c>
      <c r="N10181" s="26">
        <f>VLOOKUP(K10181,Table!$A$2:$C$121,3,0)</f>
        <v>3</v>
      </c>
      <c r="O10181" s="13" t="str">
        <f>VLOOKUP(A10181,Table!$U$1:$V$230,2,0)</f>
        <v>Cubic</v>
      </c>
      <c r="P10181" s="1"/>
    </row>
    <row r="10182" spans="1:16">
      <c r="A10182" s="12">
        <v>227</v>
      </c>
      <c r="B10182" s="12">
        <v>86760</v>
      </c>
      <c r="C10182" s="12" t="s">
        <v>10715</v>
      </c>
      <c r="D10182" s="12" t="s">
        <v>10764</v>
      </c>
      <c r="E10182" s="17" t="s">
        <v>14719</v>
      </c>
      <c r="F10182" s="25" t="str">
        <f>LEFT(E10182,MIN(FIND({0,1,2,3,4,5,6,7,8,9},ASC(E10182)&amp;1234567890))-1)</f>
        <v>Na</v>
      </c>
      <c r="G10182" s="25">
        <f t="shared" si="318"/>
        <v>10.4</v>
      </c>
      <c r="H10182" s="25">
        <f>VLOOKUP(F10182,Table!$A$2:$C$121,2,0)</f>
        <v>1</v>
      </c>
      <c r="I10182" s="26">
        <f>VLOOKUP(F10182,Table!$A$2:$C$121,3,0)</f>
        <v>3</v>
      </c>
      <c r="J10182" s="17" t="s">
        <v>14680</v>
      </c>
      <c r="K10182" s="25" t="str">
        <f>LEFT(J10182,MIN(FIND({0,1,2,3,4,5,6,7,8,9},ASC(J10182)&amp;1234567890))-1)</f>
        <v>Si</v>
      </c>
      <c r="L10182" s="25">
        <f t="shared" si="319"/>
        <v>136</v>
      </c>
      <c r="M10182" s="25">
        <f>VLOOKUP(K10182,Table!$A$2:$C$121,2,0)</f>
        <v>14</v>
      </c>
      <c r="N10182" s="26">
        <f>VLOOKUP(K10182,Table!$A$2:$C$121,3,0)</f>
        <v>3</v>
      </c>
      <c r="O10182" s="13" t="str">
        <f>VLOOKUP(A10182,Table!$U$1:$V$230,2,0)</f>
        <v>Cubic</v>
      </c>
      <c r="P10182" s="1"/>
    </row>
    <row r="10183" spans="1:16">
      <c r="A10183" s="12">
        <v>227</v>
      </c>
      <c r="B10183" s="12">
        <v>86761</v>
      </c>
      <c r="C10183" s="12" t="s">
        <v>10715</v>
      </c>
      <c r="D10183" s="12" t="s">
        <v>10765</v>
      </c>
      <c r="E10183" s="17" t="s">
        <v>14720</v>
      </c>
      <c r="F10183" s="25" t="str">
        <f>LEFT(E10183,MIN(FIND({0,1,2,3,4,5,6,7,8,9},ASC(E10183)&amp;1234567890))-1)</f>
        <v>Na</v>
      </c>
      <c r="G10183" s="25">
        <f t="shared" si="318"/>
        <v>13.6</v>
      </c>
      <c r="H10183" s="25">
        <f>VLOOKUP(F10183,Table!$A$2:$C$121,2,0)</f>
        <v>1</v>
      </c>
      <c r="I10183" s="26">
        <f>VLOOKUP(F10183,Table!$A$2:$C$121,3,0)</f>
        <v>3</v>
      </c>
      <c r="J10183" s="17" t="s">
        <v>14680</v>
      </c>
      <c r="K10183" s="25" t="str">
        <f>LEFT(J10183,MIN(FIND({0,1,2,3,4,5,6,7,8,9},ASC(J10183)&amp;1234567890))-1)</f>
        <v>Si</v>
      </c>
      <c r="L10183" s="25">
        <f t="shared" si="319"/>
        <v>136</v>
      </c>
      <c r="M10183" s="25">
        <f>VLOOKUP(K10183,Table!$A$2:$C$121,2,0)</f>
        <v>14</v>
      </c>
      <c r="N10183" s="26">
        <f>VLOOKUP(K10183,Table!$A$2:$C$121,3,0)</f>
        <v>3</v>
      </c>
      <c r="O10183" s="13" t="str">
        <f>VLOOKUP(A10183,Table!$U$1:$V$230,2,0)</f>
        <v>Cubic</v>
      </c>
      <c r="P10183" s="1"/>
    </row>
    <row r="10184" spans="1:16">
      <c r="A10184" s="12">
        <v>227</v>
      </c>
      <c r="B10184" s="12">
        <v>86762</v>
      </c>
      <c r="C10184" s="12" t="s">
        <v>10715</v>
      </c>
      <c r="D10184" s="12" t="s">
        <v>10766</v>
      </c>
      <c r="E10184" s="17" t="s">
        <v>14721</v>
      </c>
      <c r="F10184" s="25" t="str">
        <f>LEFT(E10184,MIN(FIND({0,1,2,3,4,5,6,7,8,9},ASC(E10184)&amp;1234567890))-1)</f>
        <v>Na</v>
      </c>
      <c r="G10184" s="25">
        <f t="shared" si="318"/>
        <v>20.5</v>
      </c>
      <c r="H10184" s="25">
        <f>VLOOKUP(F10184,Table!$A$2:$C$121,2,0)</f>
        <v>1</v>
      </c>
      <c r="I10184" s="26">
        <f>VLOOKUP(F10184,Table!$A$2:$C$121,3,0)</f>
        <v>3</v>
      </c>
      <c r="J10184" s="17" t="s">
        <v>14680</v>
      </c>
      <c r="K10184" s="25" t="str">
        <f>LEFT(J10184,MIN(FIND({0,1,2,3,4,5,6,7,8,9},ASC(J10184)&amp;1234567890))-1)</f>
        <v>Si</v>
      </c>
      <c r="L10184" s="25">
        <f t="shared" si="319"/>
        <v>136</v>
      </c>
      <c r="M10184" s="25">
        <f>VLOOKUP(K10184,Table!$A$2:$C$121,2,0)</f>
        <v>14</v>
      </c>
      <c r="N10184" s="26">
        <f>VLOOKUP(K10184,Table!$A$2:$C$121,3,0)</f>
        <v>3</v>
      </c>
      <c r="O10184" s="13" t="str">
        <f>VLOOKUP(A10184,Table!$U$1:$V$230,2,0)</f>
        <v>Cubic</v>
      </c>
      <c r="P10184" s="1"/>
    </row>
    <row r="10185" spans="1:16">
      <c r="A10185" s="12">
        <v>227</v>
      </c>
      <c r="B10185" s="12">
        <v>44918</v>
      </c>
      <c r="C10185" s="12" t="s">
        <v>10717</v>
      </c>
      <c r="D10185" s="12" t="s">
        <v>4494</v>
      </c>
      <c r="E10185" s="17" t="s">
        <v>11335</v>
      </c>
      <c r="F10185" s="25" t="str">
        <f>LEFT(E10185,MIN(FIND({0,1,2,3,4,5,6,7,8,9},ASC(E10185)&amp;1234567890))-1)</f>
        <v>Lu</v>
      </c>
      <c r="G10185" s="25">
        <f t="shared" si="318"/>
        <v>1</v>
      </c>
      <c r="H10185" s="25">
        <f>VLOOKUP(F10185,Table!$A$2:$C$121,2,0)</f>
        <v>3</v>
      </c>
      <c r="I10185" s="26">
        <f>VLOOKUP(F10185,Table!$A$2:$C$121,3,0)</f>
        <v>6</v>
      </c>
      <c r="J10185" s="17" t="s">
        <v>34</v>
      </c>
      <c r="K10185" s="25" t="str">
        <f>LEFT(J10185,MIN(FIND({0,1,2,3,4,5,6,7,8,9},ASC(J10185)&amp;1234567890))-1)</f>
        <v>S</v>
      </c>
      <c r="L10185" s="25">
        <f t="shared" si="319"/>
        <v>2</v>
      </c>
      <c r="M10185" s="25">
        <f>VLOOKUP(K10185,Table!$A$2:$C$121,2,0)</f>
        <v>16</v>
      </c>
      <c r="N10185" s="26">
        <f>VLOOKUP(K10185,Table!$A$2:$C$121,3,0)</f>
        <v>3</v>
      </c>
      <c r="O10185" s="13" t="str">
        <f>VLOOKUP(A10185,Table!$U$1:$V$230,2,0)</f>
        <v>Cubic</v>
      </c>
      <c r="P10185" s="1"/>
    </row>
    <row r="10186" spans="1:16">
      <c r="A10186" s="12">
        <v>227</v>
      </c>
      <c r="B10186" s="12">
        <v>76552</v>
      </c>
      <c r="C10186" s="12" t="s">
        <v>10717</v>
      </c>
      <c r="D10186" s="12" t="s">
        <v>10767</v>
      </c>
      <c r="E10186" s="17" t="s">
        <v>11410</v>
      </c>
      <c r="F10186" s="25" t="str">
        <f>LEFT(E10186,MIN(FIND({0,1,2,3,4,5,6,7,8,9},ASC(E10186)&amp;1234567890))-1)</f>
        <v>Na</v>
      </c>
      <c r="G10186" s="25">
        <f t="shared" si="318"/>
        <v>1</v>
      </c>
      <c r="H10186" s="25">
        <f>VLOOKUP(F10186,Table!$A$2:$C$121,2,0)</f>
        <v>1</v>
      </c>
      <c r="I10186" s="26">
        <f>VLOOKUP(F10186,Table!$A$2:$C$121,3,0)</f>
        <v>3</v>
      </c>
      <c r="J10186" s="17" t="s">
        <v>14722</v>
      </c>
      <c r="K10186" s="25" t="str">
        <f>LEFT(J10186,MIN(FIND({0,1,2,3,4,5,6,7,8,9},ASC(J10186)&amp;1234567890))-1)</f>
        <v>Si</v>
      </c>
      <c r="L10186" s="25">
        <f t="shared" si="319"/>
        <v>13.6</v>
      </c>
      <c r="M10186" s="25">
        <f>VLOOKUP(K10186,Table!$A$2:$C$121,2,0)</f>
        <v>14</v>
      </c>
      <c r="N10186" s="26">
        <f>VLOOKUP(K10186,Table!$A$2:$C$121,3,0)</f>
        <v>3</v>
      </c>
      <c r="O10186" s="13" t="str">
        <f>VLOOKUP(A10186,Table!$U$1:$V$230,2,0)</f>
        <v>Cubic</v>
      </c>
      <c r="P10186" s="1"/>
    </row>
    <row r="10187" spans="1:16">
      <c r="A10187" s="12">
        <v>227</v>
      </c>
      <c r="B10187" s="12">
        <v>76604</v>
      </c>
      <c r="C10187" s="12" t="s">
        <v>10717</v>
      </c>
      <c r="D10187" s="12" t="s">
        <v>1406</v>
      </c>
      <c r="E10187" s="17" t="s">
        <v>615</v>
      </c>
      <c r="F10187" s="25" t="str">
        <f>LEFT(E10187,MIN(FIND({0,1,2,3,4,5,6,7,8,9},ASC(E10187)&amp;1234567890))-1)</f>
        <v>Nd</v>
      </c>
      <c r="G10187" s="25">
        <f t="shared" si="318"/>
        <v>1</v>
      </c>
      <c r="H10187" s="25">
        <f>VLOOKUP(F10187,Table!$A$2:$C$121,2,0)</f>
        <v>3</v>
      </c>
      <c r="I10187" s="26">
        <f>VLOOKUP(F10187,Table!$A$2:$C$121,3,0)</f>
        <v>6</v>
      </c>
      <c r="J10187" s="17" t="s">
        <v>34</v>
      </c>
      <c r="K10187" s="25" t="str">
        <f>LEFT(J10187,MIN(FIND({0,1,2,3,4,5,6,7,8,9},ASC(J10187)&amp;1234567890))-1)</f>
        <v>S</v>
      </c>
      <c r="L10187" s="25">
        <f t="shared" si="319"/>
        <v>2</v>
      </c>
      <c r="M10187" s="25">
        <f>VLOOKUP(K10187,Table!$A$2:$C$121,2,0)</f>
        <v>16</v>
      </c>
      <c r="N10187" s="26">
        <f>VLOOKUP(K10187,Table!$A$2:$C$121,3,0)</f>
        <v>3</v>
      </c>
      <c r="O10187" s="13" t="str">
        <f>VLOOKUP(A10187,Table!$U$1:$V$230,2,0)</f>
        <v>Cubic</v>
      </c>
      <c r="P10187" s="1"/>
    </row>
    <row r="10188" spans="1:16">
      <c r="A10188" s="12">
        <v>227</v>
      </c>
      <c r="B10188" s="12">
        <v>50797</v>
      </c>
      <c r="C10188" s="12" t="s">
        <v>10715</v>
      </c>
      <c r="D10188" s="12" t="s">
        <v>10768</v>
      </c>
      <c r="E10188" s="17" t="s">
        <v>14723</v>
      </c>
      <c r="F10188" s="25" t="str">
        <f>LEFT(E10188,MIN(FIND({0,1,2,3,4,5,6,7,8,9},ASC(E10188)&amp;1234567890))-1)</f>
        <v>Na</v>
      </c>
      <c r="G10188" s="25">
        <f t="shared" si="318"/>
        <v>4.4000000000000004</v>
      </c>
      <c r="H10188" s="25">
        <f>VLOOKUP(F10188,Table!$A$2:$C$121,2,0)</f>
        <v>1</v>
      </c>
      <c r="I10188" s="26">
        <f>VLOOKUP(F10188,Table!$A$2:$C$121,3,0)</f>
        <v>3</v>
      </c>
      <c r="J10188" s="17" t="s">
        <v>14724</v>
      </c>
      <c r="K10188" s="25" t="str">
        <f>LEFT(J10188,MIN(FIND({0,1,2,3,4,5,6,7,8,9},ASC(J10188)&amp;1234567890))-1)</f>
        <v>Si</v>
      </c>
      <c r="L10188" s="25">
        <f t="shared" si="319"/>
        <v>134.11199999999999</v>
      </c>
      <c r="M10188" s="25">
        <f>VLOOKUP(K10188,Table!$A$2:$C$121,2,0)</f>
        <v>14</v>
      </c>
      <c r="N10188" s="26">
        <f>VLOOKUP(K10188,Table!$A$2:$C$121,3,0)</f>
        <v>3</v>
      </c>
      <c r="O10188" s="13" t="str">
        <f>VLOOKUP(A10188,Table!$U$1:$V$230,2,0)</f>
        <v>Cubic</v>
      </c>
      <c r="P10188" s="1"/>
    </row>
    <row r="10189" spans="1:16">
      <c r="A10189" s="12">
        <v>227</v>
      </c>
      <c r="B10189" s="12">
        <v>50798</v>
      </c>
      <c r="C10189" s="12" t="s">
        <v>10715</v>
      </c>
      <c r="D10189" s="12" t="s">
        <v>10769</v>
      </c>
      <c r="E10189" s="17" t="s">
        <v>14725</v>
      </c>
      <c r="F10189" s="25" t="str">
        <f>LEFT(E10189,MIN(FIND({0,1,2,3,4,5,6,7,8,9},ASC(E10189)&amp;1234567890))-1)</f>
        <v>Na</v>
      </c>
      <c r="G10189" s="25">
        <f t="shared" si="318"/>
        <v>7.7359999999999998</v>
      </c>
      <c r="H10189" s="25">
        <f>VLOOKUP(F10189,Table!$A$2:$C$121,2,0)</f>
        <v>1</v>
      </c>
      <c r="I10189" s="26">
        <f>VLOOKUP(F10189,Table!$A$2:$C$121,3,0)</f>
        <v>3</v>
      </c>
      <c r="J10189" s="17" t="s">
        <v>14726</v>
      </c>
      <c r="K10189" s="25" t="str">
        <f>LEFT(J10189,MIN(FIND({0,1,2,3,4,5,6,7,8,9},ASC(J10189)&amp;1234567890))-1)</f>
        <v>Si</v>
      </c>
      <c r="L10189" s="25">
        <f t="shared" si="319"/>
        <v>133.40799999999999</v>
      </c>
      <c r="M10189" s="25">
        <f>VLOOKUP(K10189,Table!$A$2:$C$121,2,0)</f>
        <v>14</v>
      </c>
      <c r="N10189" s="26">
        <f>VLOOKUP(K10189,Table!$A$2:$C$121,3,0)</f>
        <v>3</v>
      </c>
      <c r="O10189" s="13" t="str">
        <f>VLOOKUP(A10189,Table!$U$1:$V$230,2,0)</f>
        <v>Cubic</v>
      </c>
      <c r="P10189" s="1"/>
    </row>
    <row r="10190" spans="1:16">
      <c r="A10190" s="12">
        <v>227</v>
      </c>
      <c r="B10190" s="12">
        <v>50799</v>
      </c>
      <c r="C10190" s="12" t="s">
        <v>10715</v>
      </c>
      <c r="D10190" s="12" t="s">
        <v>10770</v>
      </c>
      <c r="E10190" s="17" t="s">
        <v>14727</v>
      </c>
      <c r="F10190" s="25" t="str">
        <f>LEFT(E10190,MIN(FIND({0,1,2,3,4,5,6,7,8,9},ASC(E10190)&amp;1234567890))-1)</f>
        <v>Na</v>
      </c>
      <c r="G10190" s="25">
        <f t="shared" si="318"/>
        <v>12.416</v>
      </c>
      <c r="H10190" s="25">
        <f>VLOOKUP(F10190,Table!$A$2:$C$121,2,0)</f>
        <v>1</v>
      </c>
      <c r="I10190" s="26">
        <f>VLOOKUP(F10190,Table!$A$2:$C$121,3,0)</f>
        <v>3</v>
      </c>
      <c r="J10190" s="17" t="s">
        <v>14728</v>
      </c>
      <c r="K10190" s="25" t="str">
        <f>LEFT(J10190,MIN(FIND({0,1,2,3,4,5,6,7,8,9},ASC(J10190)&amp;1234567890))-1)</f>
        <v>Si</v>
      </c>
      <c r="L10190" s="25">
        <f t="shared" si="319"/>
        <v>134.68799999999999</v>
      </c>
      <c r="M10190" s="25">
        <f>VLOOKUP(K10190,Table!$A$2:$C$121,2,0)</f>
        <v>14</v>
      </c>
      <c r="N10190" s="26">
        <f>VLOOKUP(K10190,Table!$A$2:$C$121,3,0)</f>
        <v>3</v>
      </c>
      <c r="O10190" s="13" t="str">
        <f>VLOOKUP(A10190,Table!$U$1:$V$230,2,0)</f>
        <v>Cubic</v>
      </c>
      <c r="P10190" s="1"/>
    </row>
    <row r="10191" spans="1:16">
      <c r="A10191" s="12">
        <v>227</v>
      </c>
      <c r="B10191" s="12">
        <v>50800</v>
      </c>
      <c r="C10191" s="12" t="s">
        <v>10715</v>
      </c>
      <c r="D10191" s="12" t="s">
        <v>10771</v>
      </c>
      <c r="E10191" s="17" t="s">
        <v>14729</v>
      </c>
      <c r="F10191" s="25" t="str">
        <f>LEFT(E10191,MIN(FIND({0,1,2,3,4,5,6,7,8,9},ASC(E10191)&amp;1234567890))-1)</f>
        <v>Na</v>
      </c>
      <c r="G10191" s="25">
        <f t="shared" si="318"/>
        <v>16.071999999999999</v>
      </c>
      <c r="H10191" s="25">
        <f>VLOOKUP(F10191,Table!$A$2:$C$121,2,0)</f>
        <v>1</v>
      </c>
      <c r="I10191" s="26">
        <f>VLOOKUP(F10191,Table!$A$2:$C$121,3,0)</f>
        <v>3</v>
      </c>
      <c r="J10191" s="17" t="s">
        <v>14730</v>
      </c>
      <c r="K10191" s="25" t="str">
        <f>LEFT(J10191,MIN(FIND({0,1,2,3,4,5,6,7,8,9},ASC(J10191)&amp;1234567890))-1)</f>
        <v>Si</v>
      </c>
      <c r="L10191" s="25">
        <f t="shared" si="319"/>
        <v>134.816</v>
      </c>
      <c r="M10191" s="25">
        <f>VLOOKUP(K10191,Table!$A$2:$C$121,2,0)</f>
        <v>14</v>
      </c>
      <c r="N10191" s="26">
        <f>VLOOKUP(K10191,Table!$A$2:$C$121,3,0)</f>
        <v>3</v>
      </c>
      <c r="O10191" s="13" t="str">
        <f>VLOOKUP(A10191,Table!$U$1:$V$230,2,0)</f>
        <v>Cubic</v>
      </c>
      <c r="P10191" s="1"/>
    </row>
    <row r="10192" spans="1:16">
      <c r="A10192" s="12">
        <v>227</v>
      </c>
      <c r="B10192" s="12">
        <v>50801</v>
      </c>
      <c r="C10192" s="12" t="s">
        <v>10715</v>
      </c>
      <c r="D10192" s="12" t="s">
        <v>10772</v>
      </c>
      <c r="E10192" s="17" t="s">
        <v>14731</v>
      </c>
      <c r="F10192" s="25" t="str">
        <f>LEFT(E10192,MIN(FIND({0,1,2,3,4,5,6,7,8,9},ASC(E10192)&amp;1234567890))-1)</f>
        <v>Na</v>
      </c>
      <c r="G10192" s="25">
        <f t="shared" si="318"/>
        <v>20.36</v>
      </c>
      <c r="H10192" s="25">
        <f>VLOOKUP(F10192,Table!$A$2:$C$121,2,0)</f>
        <v>1</v>
      </c>
      <c r="I10192" s="26">
        <f>VLOOKUP(F10192,Table!$A$2:$C$121,3,0)</f>
        <v>3</v>
      </c>
      <c r="J10192" s="17" t="s">
        <v>14732</v>
      </c>
      <c r="K10192" s="25" t="str">
        <f>LEFT(J10192,MIN(FIND({0,1,2,3,4,5,6,7,8,9},ASC(J10192)&amp;1234567890))-1)</f>
        <v>Si</v>
      </c>
      <c r="L10192" s="25">
        <f t="shared" si="319"/>
        <v>134.72</v>
      </c>
      <c r="M10192" s="25">
        <f>VLOOKUP(K10192,Table!$A$2:$C$121,2,0)</f>
        <v>14</v>
      </c>
      <c r="N10192" s="26">
        <f>VLOOKUP(K10192,Table!$A$2:$C$121,3,0)</f>
        <v>3</v>
      </c>
      <c r="O10192" s="13" t="str">
        <f>VLOOKUP(A10192,Table!$U$1:$V$230,2,0)</f>
        <v>Cubic</v>
      </c>
      <c r="P10192" s="1"/>
    </row>
    <row r="10193" spans="1:16">
      <c r="A10193" s="12">
        <v>227</v>
      </c>
      <c r="B10193" s="12">
        <v>50802</v>
      </c>
      <c r="C10193" s="12" t="s">
        <v>10715</v>
      </c>
      <c r="D10193" s="12" t="s">
        <v>10773</v>
      </c>
      <c r="E10193" s="17" t="s">
        <v>14733</v>
      </c>
      <c r="F10193" s="25" t="str">
        <f>LEFT(E10193,MIN(FIND({0,1,2,3,4,5,6,7,8,9},ASC(E10193)&amp;1234567890))-1)</f>
        <v>Na</v>
      </c>
      <c r="G10193" s="25">
        <f t="shared" si="318"/>
        <v>23.36</v>
      </c>
      <c r="H10193" s="25">
        <f>VLOOKUP(F10193,Table!$A$2:$C$121,2,0)</f>
        <v>1</v>
      </c>
      <c r="I10193" s="26">
        <f>VLOOKUP(F10193,Table!$A$2:$C$121,3,0)</f>
        <v>3</v>
      </c>
      <c r="J10193" s="17" t="s">
        <v>14734</v>
      </c>
      <c r="K10193" s="25" t="str">
        <f>LEFT(J10193,MIN(FIND({0,1,2,3,4,5,6,7,8,9},ASC(J10193)&amp;1234567890))-1)</f>
        <v>Si</v>
      </c>
      <c r="L10193" s="25">
        <f t="shared" si="319"/>
        <v>133.72800000000001</v>
      </c>
      <c r="M10193" s="25">
        <f>VLOOKUP(K10193,Table!$A$2:$C$121,2,0)</f>
        <v>14</v>
      </c>
      <c r="N10193" s="26">
        <f>VLOOKUP(K10193,Table!$A$2:$C$121,3,0)</f>
        <v>3</v>
      </c>
      <c r="O10193" s="13" t="str">
        <f>VLOOKUP(A10193,Table!$U$1:$V$230,2,0)</f>
        <v>Cubic</v>
      </c>
      <c r="P10193" s="1"/>
    </row>
    <row r="10194" spans="1:16">
      <c r="A10194" s="12">
        <v>227</v>
      </c>
      <c r="B10194" s="12">
        <v>87767</v>
      </c>
      <c r="C10194" s="12" t="s">
        <v>10715</v>
      </c>
      <c r="D10194" s="12" t="s">
        <v>5763</v>
      </c>
      <c r="E10194" s="17" t="s">
        <v>594</v>
      </c>
      <c r="F10194" s="25" t="str">
        <f>LEFT(E10194,MIN(FIND({0,1,2,3,4,5,6,7,8,9},ASC(E10194)&amp;1234567890))-1)</f>
        <v>Ge</v>
      </c>
      <c r="G10194" s="25">
        <f t="shared" si="318"/>
        <v>3</v>
      </c>
      <c r="H10194" s="25">
        <f>VLOOKUP(F10194,Table!$A$2:$C$121,2,0)</f>
        <v>14</v>
      </c>
      <c r="I10194" s="26">
        <f>VLOOKUP(F10194,Table!$A$2:$C$121,3,0)</f>
        <v>4</v>
      </c>
      <c r="J10194" s="17" t="s">
        <v>372</v>
      </c>
      <c r="K10194" s="25" t="str">
        <f>LEFT(J10194,MIN(FIND({0,1,2,3,4,5,6,7,8,9},ASC(J10194)&amp;1234567890))-1)</f>
        <v>N</v>
      </c>
      <c r="L10194" s="25">
        <f t="shared" si="319"/>
        <v>4</v>
      </c>
      <c r="M10194" s="25">
        <f>VLOOKUP(K10194,Table!$A$2:$C$121,2,0)</f>
        <v>15</v>
      </c>
      <c r="N10194" s="26">
        <f>VLOOKUP(K10194,Table!$A$2:$C$121,3,0)</f>
        <v>2</v>
      </c>
      <c r="O10194" s="13" t="str">
        <f>VLOOKUP(A10194,Table!$U$1:$V$230,2,0)</f>
        <v>Cubic</v>
      </c>
      <c r="P10194" s="1"/>
    </row>
    <row r="10195" spans="1:16">
      <c r="A10195" s="12">
        <v>227</v>
      </c>
      <c r="B10195" s="12">
        <v>76665</v>
      </c>
      <c r="C10195" s="12" t="s">
        <v>10717</v>
      </c>
      <c r="D10195" s="12" t="s">
        <v>1587</v>
      </c>
      <c r="E10195" s="17" t="s">
        <v>615</v>
      </c>
      <c r="F10195" s="25" t="str">
        <f>LEFT(E10195,MIN(FIND({0,1,2,3,4,5,6,7,8,9},ASC(E10195)&amp;1234567890))-1)</f>
        <v>Nd</v>
      </c>
      <c r="G10195" s="25">
        <f t="shared" si="318"/>
        <v>1</v>
      </c>
      <c r="H10195" s="25">
        <f>VLOOKUP(F10195,Table!$A$2:$C$121,2,0)</f>
        <v>3</v>
      </c>
      <c r="I10195" s="26">
        <f>VLOOKUP(F10195,Table!$A$2:$C$121,3,0)</f>
        <v>6</v>
      </c>
      <c r="J10195" s="17" t="s">
        <v>11546</v>
      </c>
      <c r="K10195" s="25" t="str">
        <f>LEFT(J10195,MIN(FIND({0,1,2,3,4,5,6,7,8,9},ASC(J10195)&amp;1234567890))-1)</f>
        <v>Si</v>
      </c>
      <c r="L10195" s="25">
        <f t="shared" si="319"/>
        <v>2</v>
      </c>
      <c r="M10195" s="25">
        <f>VLOOKUP(K10195,Table!$A$2:$C$121,2,0)</f>
        <v>14</v>
      </c>
      <c r="N10195" s="26">
        <f>VLOOKUP(K10195,Table!$A$2:$C$121,3,0)</f>
        <v>3</v>
      </c>
      <c r="O10195" s="13" t="str">
        <f>VLOOKUP(A10195,Table!$U$1:$V$230,2,0)</f>
        <v>Cubic</v>
      </c>
      <c r="P10195" s="1"/>
    </row>
    <row r="10196" spans="1:16">
      <c r="A10196" s="12">
        <v>227</v>
      </c>
      <c r="B10196" s="12">
        <v>51142</v>
      </c>
      <c r="C10196" s="12" t="s">
        <v>10715</v>
      </c>
      <c r="D10196" s="12" t="s">
        <v>10774</v>
      </c>
      <c r="E10196" s="17" t="s">
        <v>14735</v>
      </c>
      <c r="F10196" s="25" t="str">
        <f>LEFT(E10196,MIN(FIND({0,1,2,3,4,5,6,7,8,9},ASC(E10196)&amp;1234567890))-1)</f>
        <v>Er</v>
      </c>
      <c r="G10196" s="25">
        <f t="shared" si="318"/>
        <v>0.86</v>
      </c>
      <c r="H10196" s="25">
        <f>VLOOKUP(F10196,Table!$A$2:$C$121,2,0)</f>
        <v>3</v>
      </c>
      <c r="I10196" s="26">
        <f>VLOOKUP(F10196,Table!$A$2:$C$121,3,0)</f>
        <v>6</v>
      </c>
      <c r="J10196" s="17" t="s">
        <v>328</v>
      </c>
      <c r="K10196" s="25" t="str">
        <f>LEFT(J10196,MIN(FIND({0,1,2,3,4,5,6,7,8,9},ASC(J10196)&amp;1234567890))-1)</f>
        <v>Te</v>
      </c>
      <c r="L10196" s="25">
        <f t="shared" si="319"/>
        <v>1</v>
      </c>
      <c r="M10196" s="25">
        <f>VLOOKUP(K10196,Table!$A$2:$C$121,2,0)</f>
        <v>16</v>
      </c>
      <c r="N10196" s="26">
        <f>VLOOKUP(K10196,Table!$A$2:$C$121,3,0)</f>
        <v>5</v>
      </c>
      <c r="O10196" s="13" t="str">
        <f>VLOOKUP(A10196,Table!$U$1:$V$230,2,0)</f>
        <v>Cubic</v>
      </c>
      <c r="P10196" s="1"/>
    </row>
    <row r="10197" spans="1:16">
      <c r="A10197" s="12">
        <v>227</v>
      </c>
      <c r="B10197" s="12">
        <v>42675</v>
      </c>
      <c r="C10197" s="12" t="s">
        <v>10715</v>
      </c>
      <c r="D10197" s="12" t="s">
        <v>10775</v>
      </c>
      <c r="E10197" s="17" t="s">
        <v>14736</v>
      </c>
      <c r="F10197" s="25" t="str">
        <f>LEFT(E10197,MIN(FIND({0,1,2,3,4,5,6,7,8,9},ASC(E10197)&amp;1234567890))-1)</f>
        <v>Hf</v>
      </c>
      <c r="G10197" s="25">
        <f t="shared" si="318"/>
        <v>2.8</v>
      </c>
      <c r="H10197" s="25">
        <f>VLOOKUP(F10197,Table!$A$2:$C$121,2,0)</f>
        <v>4</v>
      </c>
      <c r="I10197" s="26">
        <f>VLOOKUP(F10197,Table!$A$2:$C$121,3,0)</f>
        <v>6</v>
      </c>
      <c r="J10197" s="17" t="s">
        <v>481</v>
      </c>
      <c r="K10197" s="25" t="str">
        <f>LEFT(J10197,MIN(FIND({0,1,2,3,4,5,6,7,8,9},ASC(J10197)&amp;1234567890))-1)</f>
        <v>S</v>
      </c>
      <c r="L10197" s="25">
        <f t="shared" si="319"/>
        <v>4</v>
      </c>
      <c r="M10197" s="25">
        <f>VLOOKUP(K10197,Table!$A$2:$C$121,2,0)</f>
        <v>16</v>
      </c>
      <c r="N10197" s="26">
        <f>VLOOKUP(K10197,Table!$A$2:$C$121,3,0)</f>
        <v>3</v>
      </c>
      <c r="O10197" s="13" t="str">
        <f>VLOOKUP(A10197,Table!$U$1:$V$230,2,0)</f>
        <v>Cubic</v>
      </c>
      <c r="P10197" s="1"/>
    </row>
    <row r="10198" spans="1:16">
      <c r="A10198" s="12">
        <v>227</v>
      </c>
      <c r="B10198" s="12">
        <v>280390</v>
      </c>
      <c r="C10198" s="12" t="s">
        <v>10715</v>
      </c>
      <c r="D10198" s="12" t="s">
        <v>3695</v>
      </c>
      <c r="E10198" s="17" t="s">
        <v>426</v>
      </c>
      <c r="F10198" s="25" t="str">
        <f>LEFT(E10198,MIN(FIND({0,1,2,3,4,5,6,7,8,9},ASC(E10198)&amp;1234567890))-1)</f>
        <v>Hf</v>
      </c>
      <c r="G10198" s="25">
        <f t="shared" si="318"/>
        <v>1</v>
      </c>
      <c r="H10198" s="25">
        <f>VLOOKUP(F10198,Table!$A$2:$C$121,2,0)</f>
        <v>4</v>
      </c>
      <c r="I10198" s="26">
        <f>VLOOKUP(F10198,Table!$A$2:$C$121,3,0)</f>
        <v>6</v>
      </c>
      <c r="J10198" s="17" t="s">
        <v>584</v>
      </c>
      <c r="K10198" s="25" t="str">
        <f>LEFT(J10198,MIN(FIND({0,1,2,3,4,5,6,7,8,9},ASC(J10198)&amp;1234567890))-1)</f>
        <v>V</v>
      </c>
      <c r="L10198" s="25">
        <f t="shared" si="319"/>
        <v>2</v>
      </c>
      <c r="M10198" s="25">
        <f>VLOOKUP(K10198,Table!$A$2:$C$121,2,0)</f>
        <v>5</v>
      </c>
      <c r="N10198" s="26">
        <f>VLOOKUP(K10198,Table!$A$2:$C$121,3,0)</f>
        <v>4</v>
      </c>
      <c r="O10198" s="13" t="str">
        <f>VLOOKUP(A10198,Table!$U$1:$V$230,2,0)</f>
        <v>Cubic</v>
      </c>
      <c r="P10198" s="1"/>
    </row>
    <row r="10199" spans="1:16">
      <c r="A10199" s="12">
        <v>227</v>
      </c>
      <c r="B10199" s="12">
        <v>89525</v>
      </c>
      <c r="C10199" s="12" t="s">
        <v>10715</v>
      </c>
      <c r="D10199" s="12" t="s">
        <v>10776</v>
      </c>
      <c r="E10199" s="17" t="s">
        <v>413</v>
      </c>
      <c r="F10199" s="25" t="str">
        <f>LEFT(E10199,MIN(FIND({0,1,2,3,4,5,6,7,8,9},ASC(E10199)&amp;1234567890))-1)</f>
        <v>Sn</v>
      </c>
      <c r="G10199" s="25">
        <f t="shared" si="318"/>
        <v>3</v>
      </c>
      <c r="H10199" s="25">
        <f>VLOOKUP(F10199,Table!$A$2:$C$121,2,0)</f>
        <v>14</v>
      </c>
      <c r="I10199" s="26">
        <f>VLOOKUP(F10199,Table!$A$2:$C$121,3,0)</f>
        <v>5</v>
      </c>
      <c r="J10199" s="17" t="s">
        <v>372</v>
      </c>
      <c r="K10199" s="25" t="str">
        <f>LEFT(J10199,MIN(FIND({0,1,2,3,4,5,6,7,8,9},ASC(J10199)&amp;1234567890))-1)</f>
        <v>N</v>
      </c>
      <c r="L10199" s="25">
        <f t="shared" si="319"/>
        <v>4</v>
      </c>
      <c r="M10199" s="25">
        <f>VLOOKUP(K10199,Table!$A$2:$C$121,2,0)</f>
        <v>15</v>
      </c>
      <c r="N10199" s="26">
        <f>VLOOKUP(K10199,Table!$A$2:$C$121,3,0)</f>
        <v>2</v>
      </c>
      <c r="O10199" s="13" t="str">
        <f>VLOOKUP(A10199,Table!$U$1:$V$230,2,0)</f>
        <v>Cubic</v>
      </c>
      <c r="P10199" s="1"/>
    </row>
    <row r="10200" spans="1:16">
      <c r="A10200" s="12">
        <v>227</v>
      </c>
      <c r="B10200" s="12">
        <v>52119</v>
      </c>
      <c r="C10200" s="12" t="s">
        <v>10717</v>
      </c>
      <c r="D10200" s="12" t="s">
        <v>712</v>
      </c>
      <c r="E10200" s="17" t="s">
        <v>11313</v>
      </c>
      <c r="F10200" s="25" t="str">
        <f>LEFT(E10200,MIN(FIND({0,1,2,3,4,5,6,7,8,9},ASC(E10200)&amp;1234567890))-1)</f>
        <v>Tb</v>
      </c>
      <c r="G10200" s="25">
        <f t="shared" si="318"/>
        <v>1</v>
      </c>
      <c r="H10200" s="25">
        <f>VLOOKUP(F10200,Table!$A$2:$C$121,2,0)</f>
        <v>3</v>
      </c>
      <c r="I10200" s="26">
        <f>VLOOKUP(F10200,Table!$A$2:$C$121,3,0)</f>
        <v>6</v>
      </c>
      <c r="J10200" s="17" t="s">
        <v>34</v>
      </c>
      <c r="K10200" s="25" t="str">
        <f>LEFT(J10200,MIN(FIND({0,1,2,3,4,5,6,7,8,9},ASC(J10200)&amp;1234567890))-1)</f>
        <v>S</v>
      </c>
      <c r="L10200" s="25">
        <f t="shared" si="319"/>
        <v>2</v>
      </c>
      <c r="M10200" s="25">
        <f>VLOOKUP(K10200,Table!$A$2:$C$121,2,0)</f>
        <v>16</v>
      </c>
      <c r="N10200" s="26">
        <f>VLOOKUP(K10200,Table!$A$2:$C$121,3,0)</f>
        <v>3</v>
      </c>
      <c r="O10200" s="13" t="str">
        <f>VLOOKUP(A10200,Table!$U$1:$V$230,2,0)</f>
        <v>Cubic</v>
      </c>
      <c r="P10200" s="1"/>
    </row>
    <row r="10201" spans="1:16">
      <c r="A10201" s="12">
        <v>227</v>
      </c>
      <c r="B10201" s="12">
        <v>52205</v>
      </c>
      <c r="C10201" s="12" t="s">
        <v>10717</v>
      </c>
      <c r="D10201" s="12" t="s">
        <v>4505</v>
      </c>
      <c r="E10201" s="17" t="s">
        <v>11334</v>
      </c>
      <c r="F10201" s="25" t="str">
        <f>LEFT(E10201,MIN(FIND({0,1,2,3,4,5,6,7,8,9},ASC(E10201)&amp;1234567890))-1)</f>
        <v>Tm</v>
      </c>
      <c r="G10201" s="25">
        <f t="shared" si="318"/>
        <v>1</v>
      </c>
      <c r="H10201" s="25">
        <f>VLOOKUP(F10201,Table!$A$2:$C$121,2,0)</f>
        <v>3</v>
      </c>
      <c r="I10201" s="26">
        <f>VLOOKUP(F10201,Table!$A$2:$C$121,3,0)</f>
        <v>6</v>
      </c>
      <c r="J10201" s="17" t="s">
        <v>34</v>
      </c>
      <c r="K10201" s="25" t="str">
        <f>LEFT(J10201,MIN(FIND({0,1,2,3,4,5,6,7,8,9},ASC(J10201)&amp;1234567890))-1)</f>
        <v>S</v>
      </c>
      <c r="L10201" s="25">
        <f t="shared" si="319"/>
        <v>2</v>
      </c>
      <c r="M10201" s="25">
        <f>VLOOKUP(K10201,Table!$A$2:$C$121,2,0)</f>
        <v>16</v>
      </c>
      <c r="N10201" s="26">
        <f>VLOOKUP(K10201,Table!$A$2:$C$121,3,0)</f>
        <v>3</v>
      </c>
      <c r="O10201" s="13" t="str">
        <f>VLOOKUP(A10201,Table!$U$1:$V$230,2,0)</f>
        <v>Cubic</v>
      </c>
      <c r="P10201" s="1"/>
    </row>
    <row r="10202" spans="1:16">
      <c r="A10202" s="12">
        <v>227</v>
      </c>
      <c r="B10202" s="12">
        <v>52216</v>
      </c>
      <c r="C10202" s="12" t="s">
        <v>10717</v>
      </c>
      <c r="D10202" s="12" t="s">
        <v>4506</v>
      </c>
      <c r="E10202" s="17" t="s">
        <v>11336</v>
      </c>
      <c r="F10202" s="25" t="str">
        <f>LEFT(E10202,MIN(FIND({0,1,2,3,4,5,6,7,8,9},ASC(E10202)&amp;1234567890))-1)</f>
        <v>Y</v>
      </c>
      <c r="G10202" s="25">
        <f t="shared" si="318"/>
        <v>1</v>
      </c>
      <c r="H10202" s="25">
        <f>VLOOKUP(F10202,Table!$A$2:$C$121,2,0)</f>
        <v>3</v>
      </c>
      <c r="I10202" s="26">
        <f>VLOOKUP(F10202,Table!$A$2:$C$121,3,0)</f>
        <v>5</v>
      </c>
      <c r="J10202" s="17" t="s">
        <v>34</v>
      </c>
      <c r="K10202" s="25" t="str">
        <f>LEFT(J10202,MIN(FIND({0,1,2,3,4,5,6,7,8,9},ASC(J10202)&amp;1234567890))-1)</f>
        <v>S</v>
      </c>
      <c r="L10202" s="25">
        <f t="shared" si="319"/>
        <v>2</v>
      </c>
      <c r="M10202" s="25">
        <f>VLOOKUP(K10202,Table!$A$2:$C$121,2,0)</f>
        <v>16</v>
      </c>
      <c r="N10202" s="26">
        <f>VLOOKUP(K10202,Table!$A$2:$C$121,3,0)</f>
        <v>3</v>
      </c>
      <c r="O10202" s="13" t="str">
        <f>VLOOKUP(A10202,Table!$U$1:$V$230,2,0)</f>
        <v>Cubic</v>
      </c>
      <c r="P10202" s="1"/>
    </row>
    <row r="10203" spans="1:16">
      <c r="A10203" s="12">
        <v>227</v>
      </c>
      <c r="B10203" s="12">
        <v>52284</v>
      </c>
      <c r="C10203" s="12" t="s">
        <v>10717</v>
      </c>
      <c r="D10203" s="12" t="s">
        <v>10777</v>
      </c>
      <c r="E10203" s="17" t="s">
        <v>35</v>
      </c>
      <c r="F10203" s="25" t="str">
        <f>LEFT(E10203,MIN(FIND({0,1,2,3,4,5,6,7,8,9},ASC(E10203)&amp;1234567890))-1)</f>
        <v>Au</v>
      </c>
      <c r="G10203" s="25">
        <f t="shared" si="318"/>
        <v>2</v>
      </c>
      <c r="H10203" s="25">
        <f>VLOOKUP(F10203,Table!$A$2:$C$121,2,0)</f>
        <v>11</v>
      </c>
      <c r="I10203" s="26">
        <f>VLOOKUP(F10203,Table!$A$2:$C$121,3,0)</f>
        <v>6</v>
      </c>
      <c r="J10203" s="17" t="s">
        <v>542</v>
      </c>
      <c r="K10203" s="25" t="str">
        <f>LEFT(J10203,MIN(FIND({0,1,2,3,4,5,6,7,8,9},ASC(J10203)&amp;1234567890))-1)</f>
        <v>Bi</v>
      </c>
      <c r="L10203" s="25">
        <f t="shared" si="319"/>
        <v>1</v>
      </c>
      <c r="M10203" s="25">
        <f>VLOOKUP(K10203,Table!$A$2:$C$121,2,0)</f>
        <v>15</v>
      </c>
      <c r="N10203" s="26">
        <f>VLOOKUP(K10203,Table!$A$2:$C$121,3,0)</f>
        <v>6</v>
      </c>
      <c r="O10203" s="13" t="str">
        <f>VLOOKUP(A10203,Table!$U$1:$V$230,2,0)</f>
        <v>Cubic</v>
      </c>
      <c r="P10203" s="1"/>
    </row>
    <row r="10204" spans="1:16">
      <c r="A10204" s="12">
        <v>227</v>
      </c>
      <c r="B10204" s="12">
        <v>77473</v>
      </c>
      <c r="C10204" s="12" t="s">
        <v>10717</v>
      </c>
      <c r="D10204" s="12" t="s">
        <v>10778</v>
      </c>
      <c r="E10204" s="17" t="s">
        <v>11887</v>
      </c>
      <c r="F10204" s="25" t="str">
        <f>LEFT(E10204,MIN(FIND({0,1,2,3,4,5,6,7,8,9},ASC(E10204)&amp;1234567890))-1)</f>
        <v>Ti</v>
      </c>
      <c r="G10204" s="25">
        <f t="shared" si="318"/>
        <v>2</v>
      </c>
      <c r="H10204" s="25">
        <f>VLOOKUP(F10204,Table!$A$2:$C$121,2,0)</f>
        <v>4</v>
      </c>
      <c r="I10204" s="26">
        <f>VLOOKUP(F10204,Table!$A$2:$C$121,3,0)</f>
        <v>4</v>
      </c>
      <c r="J10204" s="17" t="s">
        <v>614</v>
      </c>
      <c r="K10204" s="25" t="str">
        <f>LEFT(J10204,MIN(FIND({0,1,2,3,4,5,6,7,8,9},ASC(J10204)&amp;1234567890))-1)</f>
        <v>C</v>
      </c>
      <c r="L10204" s="25">
        <f t="shared" si="319"/>
        <v>1</v>
      </c>
      <c r="M10204" s="25">
        <f>VLOOKUP(K10204,Table!$A$2:$C$121,2,0)</f>
        <v>14</v>
      </c>
      <c r="N10204" s="26">
        <f>VLOOKUP(K10204,Table!$A$2:$C$121,3,0)</f>
        <v>2</v>
      </c>
      <c r="O10204" s="13" t="str">
        <f>VLOOKUP(A10204,Table!$U$1:$V$230,2,0)</f>
        <v>Cubic</v>
      </c>
      <c r="P10204" s="1"/>
    </row>
    <row r="10205" spans="1:16">
      <c r="A10205" s="12">
        <v>227</v>
      </c>
      <c r="B10205" s="12">
        <v>53378</v>
      </c>
      <c r="C10205" s="12" t="s">
        <v>10717</v>
      </c>
      <c r="D10205" s="12" t="s">
        <v>4482</v>
      </c>
      <c r="E10205" s="17" t="s">
        <v>11333</v>
      </c>
      <c r="F10205" s="25" t="str">
        <f>LEFT(E10205,MIN(FIND({0,1,2,3,4,5,6,7,8,9},ASC(E10205)&amp;1234567890))-1)</f>
        <v>Dy</v>
      </c>
      <c r="G10205" s="25">
        <f t="shared" si="318"/>
        <v>1</v>
      </c>
      <c r="H10205" s="25">
        <f>VLOOKUP(F10205,Table!$A$2:$C$121,2,0)</f>
        <v>3</v>
      </c>
      <c r="I10205" s="26">
        <f>VLOOKUP(F10205,Table!$A$2:$C$121,3,0)</f>
        <v>6</v>
      </c>
      <c r="J10205" s="17" t="s">
        <v>34</v>
      </c>
      <c r="K10205" s="25" t="str">
        <f>LEFT(J10205,MIN(FIND({0,1,2,3,4,5,6,7,8,9},ASC(J10205)&amp;1234567890))-1)</f>
        <v>S</v>
      </c>
      <c r="L10205" s="25">
        <f t="shared" si="319"/>
        <v>2</v>
      </c>
      <c r="M10205" s="25">
        <f>VLOOKUP(K10205,Table!$A$2:$C$121,2,0)</f>
        <v>16</v>
      </c>
      <c r="N10205" s="26">
        <f>VLOOKUP(K10205,Table!$A$2:$C$121,3,0)</f>
        <v>3</v>
      </c>
      <c r="O10205" s="13" t="str">
        <f>VLOOKUP(A10205,Table!$U$1:$V$230,2,0)</f>
        <v>Cubic</v>
      </c>
      <c r="P10205" s="1"/>
    </row>
    <row r="10206" spans="1:16">
      <c r="A10206" s="12">
        <v>227</v>
      </c>
      <c r="B10206" s="12">
        <v>53415</v>
      </c>
      <c r="C10206" s="12" t="s">
        <v>10717</v>
      </c>
      <c r="D10206" s="12" t="s">
        <v>1409</v>
      </c>
      <c r="E10206" s="17" t="s">
        <v>11542</v>
      </c>
      <c r="F10206" s="25" t="str">
        <f>LEFT(E10206,MIN(FIND({0,1,2,3,4,5,6,7,8,9},ASC(E10206)&amp;1234567890))-1)</f>
        <v>Er</v>
      </c>
      <c r="G10206" s="25">
        <f t="shared" si="318"/>
        <v>1</v>
      </c>
      <c r="H10206" s="25">
        <f>VLOOKUP(F10206,Table!$A$2:$C$121,2,0)</f>
        <v>3</v>
      </c>
      <c r="I10206" s="26">
        <f>VLOOKUP(F10206,Table!$A$2:$C$121,3,0)</f>
        <v>6</v>
      </c>
      <c r="J10206" s="17" t="s">
        <v>34</v>
      </c>
      <c r="K10206" s="25" t="str">
        <f>LEFT(J10206,MIN(FIND({0,1,2,3,4,5,6,7,8,9},ASC(J10206)&amp;1234567890))-1)</f>
        <v>S</v>
      </c>
      <c r="L10206" s="25">
        <f t="shared" si="319"/>
        <v>2</v>
      </c>
      <c r="M10206" s="25">
        <f>VLOOKUP(K10206,Table!$A$2:$C$121,2,0)</f>
        <v>16</v>
      </c>
      <c r="N10206" s="26">
        <f>VLOOKUP(K10206,Table!$A$2:$C$121,3,0)</f>
        <v>3</v>
      </c>
      <c r="O10206" s="13" t="str">
        <f>VLOOKUP(A10206,Table!$U$1:$V$230,2,0)</f>
        <v>Cubic</v>
      </c>
      <c r="P10206" s="1"/>
    </row>
    <row r="10207" spans="1:16">
      <c r="A10207" s="12">
        <v>227</v>
      </c>
      <c r="B10207" s="12">
        <v>53910</v>
      </c>
      <c r="C10207" s="12" t="s">
        <v>10717</v>
      </c>
      <c r="D10207" s="12" t="s">
        <v>10779</v>
      </c>
      <c r="E10207" s="17" t="s">
        <v>544</v>
      </c>
      <c r="F10207" s="25" t="str">
        <f>LEFT(E10207,MIN(FIND({0,1,2,3,4,5,6,7,8,9},ASC(E10207)&amp;1234567890))-1)</f>
        <v>Ge</v>
      </c>
      <c r="G10207" s="25">
        <f t="shared" si="318"/>
        <v>1</v>
      </c>
      <c r="H10207" s="25">
        <f>VLOOKUP(F10207,Table!$A$2:$C$121,2,0)</f>
        <v>14</v>
      </c>
      <c r="I10207" s="26">
        <f>VLOOKUP(F10207,Table!$A$2:$C$121,3,0)</f>
        <v>4</v>
      </c>
      <c r="J10207" s="17" t="s">
        <v>31</v>
      </c>
      <c r="K10207" s="25" t="str">
        <f>LEFT(J10207,MIN(FIND({0,1,2,3,4,5,6,7,8,9},ASC(J10207)&amp;1234567890))-1)</f>
        <v>Si</v>
      </c>
      <c r="L10207" s="25">
        <f t="shared" si="319"/>
        <v>1</v>
      </c>
      <c r="M10207" s="25">
        <f>VLOOKUP(K10207,Table!$A$2:$C$121,2,0)</f>
        <v>14</v>
      </c>
      <c r="N10207" s="26">
        <f>VLOOKUP(K10207,Table!$A$2:$C$121,3,0)</f>
        <v>3</v>
      </c>
      <c r="O10207" s="13" t="str">
        <f>VLOOKUP(A10207,Table!$U$1:$V$230,2,0)</f>
        <v>Cubic</v>
      </c>
      <c r="P10207" s="1"/>
    </row>
    <row r="10208" spans="1:16">
      <c r="A10208" s="12">
        <v>227</v>
      </c>
      <c r="B10208" s="12">
        <v>56245</v>
      </c>
      <c r="C10208" s="12" t="s">
        <v>10717</v>
      </c>
      <c r="D10208" s="12" t="s">
        <v>4490</v>
      </c>
      <c r="E10208" s="17" t="s">
        <v>587</v>
      </c>
      <c r="F10208" s="25" t="str">
        <f>LEFT(E10208,MIN(FIND({0,1,2,3,4,5,6,7,8,9},ASC(E10208)&amp;1234567890))-1)</f>
        <v>Ho</v>
      </c>
      <c r="G10208" s="25">
        <f t="shared" si="318"/>
        <v>1</v>
      </c>
      <c r="H10208" s="25">
        <f>VLOOKUP(F10208,Table!$A$2:$C$121,2,0)</f>
        <v>3</v>
      </c>
      <c r="I10208" s="26">
        <f>VLOOKUP(F10208,Table!$A$2:$C$121,3,0)</f>
        <v>6</v>
      </c>
      <c r="J10208" s="17" t="s">
        <v>34</v>
      </c>
      <c r="K10208" s="25" t="str">
        <f>LEFT(J10208,MIN(FIND({0,1,2,3,4,5,6,7,8,9},ASC(J10208)&amp;1234567890))-1)</f>
        <v>S</v>
      </c>
      <c r="L10208" s="25">
        <f t="shared" si="319"/>
        <v>2</v>
      </c>
      <c r="M10208" s="25">
        <f>VLOOKUP(K10208,Table!$A$2:$C$121,2,0)</f>
        <v>16</v>
      </c>
      <c r="N10208" s="26">
        <f>VLOOKUP(K10208,Table!$A$2:$C$121,3,0)</f>
        <v>3</v>
      </c>
      <c r="O10208" s="13" t="str">
        <f>VLOOKUP(A10208,Table!$U$1:$V$230,2,0)</f>
        <v>Cubic</v>
      </c>
      <c r="P10208" s="1"/>
    </row>
    <row r="10209" spans="1:16">
      <c r="A10209" s="12">
        <v>227</v>
      </c>
      <c r="B10209" s="12">
        <v>57493</v>
      </c>
      <c r="C10209" s="12" t="s">
        <v>10717</v>
      </c>
      <c r="D10209" s="12" t="s">
        <v>1549</v>
      </c>
      <c r="E10209" s="17" t="s">
        <v>530</v>
      </c>
      <c r="F10209" s="25" t="str">
        <f>LEFT(E10209,MIN(FIND({0,1,2,3,4,5,6,7,8,9},ASC(E10209)&amp;1234567890))-1)</f>
        <v>Yb</v>
      </c>
      <c r="G10209" s="25">
        <f t="shared" si="318"/>
        <v>1</v>
      </c>
      <c r="H10209" s="25">
        <f>VLOOKUP(F10209,Table!$A$2:$C$121,2,0)</f>
        <v>3</v>
      </c>
      <c r="I10209" s="26">
        <f>VLOOKUP(F10209,Table!$A$2:$C$121,3,0)</f>
        <v>6</v>
      </c>
      <c r="J10209" s="17" t="s">
        <v>34</v>
      </c>
      <c r="K10209" s="25" t="str">
        <f>LEFT(J10209,MIN(FIND({0,1,2,3,4,5,6,7,8,9},ASC(J10209)&amp;1234567890))-1)</f>
        <v>S</v>
      </c>
      <c r="L10209" s="25">
        <f t="shared" si="319"/>
        <v>2</v>
      </c>
      <c r="M10209" s="25">
        <f>VLOOKUP(K10209,Table!$A$2:$C$121,2,0)</f>
        <v>16</v>
      </c>
      <c r="N10209" s="26">
        <f>VLOOKUP(K10209,Table!$A$2:$C$121,3,0)</f>
        <v>3</v>
      </c>
      <c r="O10209" s="13" t="str">
        <f>VLOOKUP(A10209,Table!$U$1:$V$230,2,0)</f>
        <v>Cubic</v>
      </c>
      <c r="P10209" s="1"/>
    </row>
    <row r="10210" spans="1:16">
      <c r="A10210" s="12">
        <v>227</v>
      </c>
      <c r="B10210" s="12">
        <v>57512</v>
      </c>
      <c r="C10210" s="12" t="s">
        <v>10717</v>
      </c>
      <c r="D10210" s="12" t="s">
        <v>10780</v>
      </c>
      <c r="E10210" s="17" t="s">
        <v>58</v>
      </c>
      <c r="F10210" s="25" t="str">
        <f>LEFT(E10210,MIN(FIND({0,1,2,3,4,5,6,7,8,9},ASC(E10210)&amp;1234567890))-1)</f>
        <v>Al</v>
      </c>
      <c r="G10210" s="25">
        <f t="shared" si="318"/>
        <v>2</v>
      </c>
      <c r="H10210" s="25">
        <f>VLOOKUP(F10210,Table!$A$2:$C$121,2,0)</f>
        <v>13</v>
      </c>
      <c r="I10210" s="26">
        <f>VLOOKUP(F10210,Table!$A$2:$C$121,3,0)</f>
        <v>3</v>
      </c>
      <c r="J10210" s="17" t="s">
        <v>410</v>
      </c>
      <c r="K10210" s="25" t="str">
        <f>LEFT(J10210,MIN(FIND({0,1,2,3,4,5,6,7,8,9},ASC(J10210)&amp;1234567890))-1)</f>
        <v>Ba</v>
      </c>
      <c r="L10210" s="25">
        <f t="shared" si="319"/>
        <v>1</v>
      </c>
      <c r="M10210" s="25">
        <f>VLOOKUP(K10210,Table!$A$2:$C$121,2,0)</f>
        <v>2</v>
      </c>
      <c r="N10210" s="26">
        <f>VLOOKUP(K10210,Table!$A$2:$C$121,3,0)</f>
        <v>6</v>
      </c>
      <c r="O10210" s="13" t="str">
        <f>VLOOKUP(A10210,Table!$U$1:$V$230,2,0)</f>
        <v>Cubic</v>
      </c>
      <c r="P10210" s="1"/>
    </row>
    <row r="10211" spans="1:16">
      <c r="A10211" s="12">
        <v>227</v>
      </c>
      <c r="B10211" s="12">
        <v>57555</v>
      </c>
      <c r="C10211" s="12" t="s">
        <v>10717</v>
      </c>
      <c r="D10211" s="12" t="s">
        <v>10781</v>
      </c>
      <c r="E10211" s="17" t="s">
        <v>58</v>
      </c>
      <c r="F10211" s="25" t="str">
        <f>LEFT(E10211,MIN(FIND({0,1,2,3,4,5,6,7,8,9},ASC(E10211)&amp;1234567890))-1)</f>
        <v>Al</v>
      </c>
      <c r="G10211" s="25">
        <f t="shared" si="318"/>
        <v>2</v>
      </c>
      <c r="H10211" s="25">
        <f>VLOOKUP(F10211,Table!$A$2:$C$121,2,0)</f>
        <v>13</v>
      </c>
      <c r="I10211" s="26">
        <f>VLOOKUP(F10211,Table!$A$2:$C$121,3,0)</f>
        <v>3</v>
      </c>
      <c r="J10211" s="17" t="s">
        <v>11331</v>
      </c>
      <c r="K10211" s="25" t="str">
        <f>LEFT(J10211,MIN(FIND({0,1,2,3,4,5,6,7,8,9},ASC(J10211)&amp;1234567890))-1)</f>
        <v>Ce</v>
      </c>
      <c r="L10211" s="25">
        <f t="shared" si="319"/>
        <v>1</v>
      </c>
      <c r="M10211" s="25">
        <f>VLOOKUP(K10211,Table!$A$2:$C$121,2,0)</f>
        <v>3</v>
      </c>
      <c r="N10211" s="26">
        <f>VLOOKUP(K10211,Table!$A$2:$C$121,3,0)</f>
        <v>6</v>
      </c>
      <c r="O10211" s="13" t="str">
        <f>VLOOKUP(A10211,Table!$U$1:$V$230,2,0)</f>
        <v>Cubic</v>
      </c>
      <c r="P10211" s="1"/>
    </row>
    <row r="10212" spans="1:16">
      <c r="A10212" s="12">
        <v>227</v>
      </c>
      <c r="B10212" s="12">
        <v>57868</v>
      </c>
      <c r="C10212" s="12" t="s">
        <v>10717</v>
      </c>
      <c r="D10212" s="12" t="s">
        <v>10782</v>
      </c>
      <c r="E10212" s="17" t="s">
        <v>58</v>
      </c>
      <c r="F10212" s="25" t="str">
        <f>LEFT(E10212,MIN(FIND({0,1,2,3,4,5,6,7,8,9},ASC(E10212)&amp;1234567890))-1)</f>
        <v>Al</v>
      </c>
      <c r="G10212" s="25">
        <f t="shared" si="318"/>
        <v>2</v>
      </c>
      <c r="H10212" s="25">
        <f>VLOOKUP(F10212,Table!$A$2:$C$121,2,0)</f>
        <v>13</v>
      </c>
      <c r="I10212" s="26">
        <f>VLOOKUP(F10212,Table!$A$2:$C$121,3,0)</f>
        <v>3</v>
      </c>
      <c r="J10212" s="17" t="s">
        <v>11306</v>
      </c>
      <c r="K10212" s="25" t="str">
        <f>LEFT(J10212,MIN(FIND({0,1,2,3,4,5,6,7,8,9},ASC(J10212)&amp;1234567890))-1)</f>
        <v>Gd</v>
      </c>
      <c r="L10212" s="25">
        <f t="shared" si="319"/>
        <v>1</v>
      </c>
      <c r="M10212" s="25">
        <f>VLOOKUP(K10212,Table!$A$2:$C$121,2,0)</f>
        <v>3</v>
      </c>
      <c r="N10212" s="26">
        <f>VLOOKUP(K10212,Table!$A$2:$C$121,3,0)</f>
        <v>6</v>
      </c>
      <c r="O10212" s="13" t="str">
        <f>VLOOKUP(A10212,Table!$U$1:$V$230,2,0)</f>
        <v>Cubic</v>
      </c>
      <c r="P10212" s="1"/>
    </row>
    <row r="10213" spans="1:16">
      <c r="A10213" s="12">
        <v>227</v>
      </c>
      <c r="B10213" s="12">
        <v>57933</v>
      </c>
      <c r="C10213" s="12" t="s">
        <v>10717</v>
      </c>
      <c r="D10213" s="12" t="s">
        <v>10783</v>
      </c>
      <c r="E10213" s="17" t="s">
        <v>58</v>
      </c>
      <c r="F10213" s="25" t="str">
        <f>LEFT(E10213,MIN(FIND({0,1,2,3,4,5,6,7,8,9},ASC(E10213)&amp;1234567890))-1)</f>
        <v>Al</v>
      </c>
      <c r="G10213" s="25">
        <f t="shared" si="318"/>
        <v>2</v>
      </c>
      <c r="H10213" s="25">
        <f>VLOOKUP(F10213,Table!$A$2:$C$121,2,0)</f>
        <v>13</v>
      </c>
      <c r="I10213" s="26">
        <f>VLOOKUP(F10213,Table!$A$2:$C$121,3,0)</f>
        <v>3</v>
      </c>
      <c r="J10213" s="17" t="s">
        <v>46</v>
      </c>
      <c r="K10213" s="25" t="str">
        <f>LEFT(J10213,MIN(FIND({0,1,2,3,4,5,6,7,8,9},ASC(J10213)&amp;1234567890))-1)</f>
        <v>La</v>
      </c>
      <c r="L10213" s="25">
        <f t="shared" si="319"/>
        <v>1</v>
      </c>
      <c r="M10213" s="25">
        <f>VLOOKUP(K10213,Table!$A$2:$C$121,2,0)</f>
        <v>3</v>
      </c>
      <c r="N10213" s="26">
        <f>VLOOKUP(K10213,Table!$A$2:$C$121,3,0)</f>
        <v>6</v>
      </c>
      <c r="O10213" s="13" t="str">
        <f>VLOOKUP(A10213,Table!$U$1:$V$230,2,0)</f>
        <v>Cubic</v>
      </c>
      <c r="P10213" s="1"/>
    </row>
    <row r="10214" spans="1:16">
      <c r="A10214" s="12">
        <v>227</v>
      </c>
      <c r="B10214" s="12">
        <v>57950</v>
      </c>
      <c r="C10214" s="12" t="s">
        <v>10717</v>
      </c>
      <c r="D10214" s="12" t="s">
        <v>10784</v>
      </c>
      <c r="E10214" s="17" t="s">
        <v>11352</v>
      </c>
      <c r="F10214" s="25" t="str">
        <f>LEFT(E10214,MIN(FIND({0,1,2,3,4,5,6,7,8,9},ASC(E10214)&amp;1234567890))-1)</f>
        <v>Al</v>
      </c>
      <c r="G10214" s="25">
        <f t="shared" si="318"/>
        <v>1</v>
      </c>
      <c r="H10214" s="25">
        <f>VLOOKUP(F10214,Table!$A$2:$C$121,2,0)</f>
        <v>13</v>
      </c>
      <c r="I10214" s="26">
        <f>VLOOKUP(F10214,Table!$A$2:$C$121,3,0)</f>
        <v>3</v>
      </c>
      <c r="J10214" s="17" t="s">
        <v>457</v>
      </c>
      <c r="K10214" s="25" t="str">
        <f>LEFT(J10214,MIN(FIND({0,1,2,3,4,5,6,7,8,9},ASC(J10214)&amp;1234567890))-1)</f>
        <v>Li</v>
      </c>
      <c r="L10214" s="25">
        <f t="shared" si="319"/>
        <v>1</v>
      </c>
      <c r="M10214" s="25">
        <f>VLOOKUP(K10214,Table!$A$2:$C$121,2,0)</f>
        <v>1</v>
      </c>
      <c r="N10214" s="26">
        <f>VLOOKUP(K10214,Table!$A$2:$C$121,3,0)</f>
        <v>2</v>
      </c>
      <c r="O10214" s="13" t="str">
        <f>VLOOKUP(A10214,Table!$U$1:$V$230,2,0)</f>
        <v>Cubic</v>
      </c>
      <c r="P10214" s="1"/>
    </row>
    <row r="10215" spans="1:16">
      <c r="A10215" s="12">
        <v>227</v>
      </c>
      <c r="B10215" s="12">
        <v>57958</v>
      </c>
      <c r="C10215" s="12" t="s">
        <v>10717</v>
      </c>
      <c r="D10215" s="12" t="s">
        <v>10785</v>
      </c>
      <c r="E10215" s="17" t="s">
        <v>58</v>
      </c>
      <c r="F10215" s="25" t="str">
        <f>LEFT(E10215,MIN(FIND({0,1,2,3,4,5,6,7,8,9},ASC(E10215)&amp;1234567890))-1)</f>
        <v>Al</v>
      </c>
      <c r="G10215" s="25">
        <f t="shared" si="318"/>
        <v>2</v>
      </c>
      <c r="H10215" s="25">
        <f>VLOOKUP(F10215,Table!$A$2:$C$121,2,0)</f>
        <v>13</v>
      </c>
      <c r="I10215" s="26">
        <f>VLOOKUP(F10215,Table!$A$2:$C$121,3,0)</f>
        <v>3</v>
      </c>
      <c r="J10215" s="17" t="s">
        <v>11335</v>
      </c>
      <c r="K10215" s="25" t="str">
        <f>LEFT(J10215,MIN(FIND({0,1,2,3,4,5,6,7,8,9},ASC(J10215)&amp;1234567890))-1)</f>
        <v>Lu</v>
      </c>
      <c r="L10215" s="25">
        <f t="shared" si="319"/>
        <v>1</v>
      </c>
      <c r="M10215" s="25">
        <f>VLOOKUP(K10215,Table!$A$2:$C$121,2,0)</f>
        <v>3</v>
      </c>
      <c r="N10215" s="26">
        <f>VLOOKUP(K10215,Table!$A$2:$C$121,3,0)</f>
        <v>6</v>
      </c>
      <c r="O10215" s="13" t="str">
        <f>VLOOKUP(A10215,Table!$U$1:$V$230,2,0)</f>
        <v>Cubic</v>
      </c>
      <c r="P10215" s="1"/>
    </row>
    <row r="10216" spans="1:16">
      <c r="A10216" s="12">
        <v>227</v>
      </c>
      <c r="B10216" s="12">
        <v>57964</v>
      </c>
      <c r="C10216" s="12" t="s">
        <v>10717</v>
      </c>
      <c r="D10216" s="12" t="s">
        <v>10786</v>
      </c>
      <c r="E10216" s="17" t="s">
        <v>14737</v>
      </c>
      <c r="F10216" s="25" t="str">
        <f>LEFT(E10216,MIN(FIND({0,1,2,3,4,5,6,7,8,9},ASC(E10216)&amp;1234567890))-1)</f>
        <v>Al</v>
      </c>
      <c r="G10216" s="25">
        <f t="shared" si="318"/>
        <v>3.11</v>
      </c>
      <c r="H10216" s="25">
        <f>VLOOKUP(F10216,Table!$A$2:$C$121,2,0)</f>
        <v>13</v>
      </c>
      <c r="I10216" s="26">
        <f>VLOOKUP(F10216,Table!$A$2:$C$121,3,0)</f>
        <v>3</v>
      </c>
      <c r="J10216" s="17" t="s">
        <v>11894</v>
      </c>
      <c r="K10216" s="25" t="str">
        <f>LEFT(J10216,MIN(FIND({0,1,2,3,4,5,6,7,8,9},ASC(J10216)&amp;1234567890))-1)</f>
        <v>Mg</v>
      </c>
      <c r="L10216" s="25">
        <f t="shared" si="319"/>
        <v>2</v>
      </c>
      <c r="M10216" s="25">
        <f>VLOOKUP(K10216,Table!$A$2:$C$121,2,0)</f>
        <v>2</v>
      </c>
      <c r="N10216" s="26">
        <f>VLOOKUP(K10216,Table!$A$2:$C$121,3,0)</f>
        <v>3</v>
      </c>
      <c r="O10216" s="13" t="str">
        <f>VLOOKUP(A10216,Table!$U$1:$V$230,2,0)</f>
        <v>Cubic</v>
      </c>
      <c r="P10216" s="1"/>
    </row>
    <row r="10217" spans="1:16">
      <c r="A10217" s="12">
        <v>227</v>
      </c>
      <c r="B10217" s="12">
        <v>58027</v>
      </c>
      <c r="C10217" s="12" t="s">
        <v>10717</v>
      </c>
      <c r="D10217" s="12" t="s">
        <v>10787</v>
      </c>
      <c r="E10217" s="17" t="s">
        <v>58</v>
      </c>
      <c r="F10217" s="25" t="str">
        <f>LEFT(E10217,MIN(FIND({0,1,2,3,4,5,6,7,8,9},ASC(E10217)&amp;1234567890))-1)</f>
        <v>Al</v>
      </c>
      <c r="G10217" s="25">
        <f t="shared" si="318"/>
        <v>2</v>
      </c>
      <c r="H10217" s="25">
        <f>VLOOKUP(F10217,Table!$A$2:$C$121,2,0)</f>
        <v>13</v>
      </c>
      <c r="I10217" s="26">
        <f>VLOOKUP(F10217,Table!$A$2:$C$121,3,0)</f>
        <v>3</v>
      </c>
      <c r="J10217" s="17" t="s">
        <v>615</v>
      </c>
      <c r="K10217" s="25" t="str">
        <f>LEFT(J10217,MIN(FIND({0,1,2,3,4,5,6,7,8,9},ASC(J10217)&amp;1234567890))-1)</f>
        <v>Nd</v>
      </c>
      <c r="L10217" s="25">
        <f t="shared" si="319"/>
        <v>1</v>
      </c>
      <c r="M10217" s="25">
        <f>VLOOKUP(K10217,Table!$A$2:$C$121,2,0)</f>
        <v>3</v>
      </c>
      <c r="N10217" s="26">
        <f>VLOOKUP(K10217,Table!$A$2:$C$121,3,0)</f>
        <v>6</v>
      </c>
      <c r="O10217" s="13" t="str">
        <f>VLOOKUP(A10217,Table!$U$1:$V$230,2,0)</f>
        <v>Cubic</v>
      </c>
      <c r="P10217" s="1"/>
    </row>
    <row r="10218" spans="1:16">
      <c r="A10218" s="12">
        <v>227</v>
      </c>
      <c r="B10218" s="12">
        <v>58086</v>
      </c>
      <c r="C10218" s="12" t="s">
        <v>10717</v>
      </c>
      <c r="D10218" s="12" t="s">
        <v>10788</v>
      </c>
      <c r="E10218" s="17" t="s">
        <v>58</v>
      </c>
      <c r="F10218" s="25" t="str">
        <f>LEFT(E10218,MIN(FIND({0,1,2,3,4,5,6,7,8,9},ASC(E10218)&amp;1234567890))-1)</f>
        <v>Al</v>
      </c>
      <c r="G10218" s="25">
        <f t="shared" si="318"/>
        <v>2</v>
      </c>
      <c r="H10218" s="25">
        <f>VLOOKUP(F10218,Table!$A$2:$C$121,2,0)</f>
        <v>13</v>
      </c>
      <c r="I10218" s="26">
        <f>VLOOKUP(F10218,Table!$A$2:$C$121,3,0)</f>
        <v>3</v>
      </c>
      <c r="J10218" s="17" t="s">
        <v>11379</v>
      </c>
      <c r="K10218" s="25" t="str">
        <f>LEFT(J10218,MIN(FIND({0,1,2,3,4,5,6,7,8,9},ASC(J10218)&amp;1234567890))-1)</f>
        <v>Np</v>
      </c>
      <c r="L10218" s="25">
        <f t="shared" si="319"/>
        <v>1</v>
      </c>
      <c r="M10218" s="25">
        <f>VLOOKUP(K10218,Table!$A$2:$C$121,2,0)</f>
        <v>3</v>
      </c>
      <c r="N10218" s="26">
        <f>VLOOKUP(K10218,Table!$A$2:$C$121,3,0)</f>
        <v>7</v>
      </c>
      <c r="O10218" s="13" t="str">
        <f>VLOOKUP(A10218,Table!$U$1:$V$230,2,0)</f>
        <v>Cubic</v>
      </c>
      <c r="P10218" s="1"/>
    </row>
    <row r="10219" spans="1:16">
      <c r="A10219" s="12">
        <v>227</v>
      </c>
      <c r="B10219" s="12">
        <v>58125</v>
      </c>
      <c r="C10219" s="12" t="s">
        <v>10717</v>
      </c>
      <c r="D10219" s="12" t="s">
        <v>10789</v>
      </c>
      <c r="E10219" s="17" t="s">
        <v>58</v>
      </c>
      <c r="F10219" s="25" t="str">
        <f>LEFT(E10219,MIN(FIND({0,1,2,3,4,5,6,7,8,9},ASC(E10219)&amp;1234567890))-1)</f>
        <v>Al</v>
      </c>
      <c r="G10219" s="25">
        <f t="shared" si="318"/>
        <v>2</v>
      </c>
      <c r="H10219" s="25">
        <f>VLOOKUP(F10219,Table!$A$2:$C$121,2,0)</f>
        <v>13</v>
      </c>
      <c r="I10219" s="26">
        <f>VLOOKUP(F10219,Table!$A$2:$C$121,3,0)</f>
        <v>3</v>
      </c>
      <c r="J10219" s="17" t="s">
        <v>11332</v>
      </c>
      <c r="K10219" s="25" t="str">
        <f>LEFT(J10219,MIN(FIND({0,1,2,3,4,5,6,7,8,9},ASC(J10219)&amp;1234567890))-1)</f>
        <v>Pr</v>
      </c>
      <c r="L10219" s="25">
        <f t="shared" si="319"/>
        <v>1</v>
      </c>
      <c r="M10219" s="25">
        <f>VLOOKUP(K10219,Table!$A$2:$C$121,2,0)</f>
        <v>3</v>
      </c>
      <c r="N10219" s="26">
        <f>VLOOKUP(K10219,Table!$A$2:$C$121,3,0)</f>
        <v>6</v>
      </c>
      <c r="O10219" s="13" t="str">
        <f>VLOOKUP(A10219,Table!$U$1:$V$230,2,0)</f>
        <v>Cubic</v>
      </c>
      <c r="P10219" s="1"/>
    </row>
    <row r="10220" spans="1:16">
      <c r="A10220" s="12">
        <v>227</v>
      </c>
      <c r="B10220" s="12">
        <v>58140</v>
      </c>
      <c r="C10220" s="12" t="s">
        <v>10717</v>
      </c>
      <c r="D10220" s="12" t="s">
        <v>10790</v>
      </c>
      <c r="E10220" s="17" t="s">
        <v>58</v>
      </c>
      <c r="F10220" s="25" t="str">
        <f>LEFT(E10220,MIN(FIND({0,1,2,3,4,5,6,7,8,9},ASC(E10220)&amp;1234567890))-1)</f>
        <v>Al</v>
      </c>
      <c r="G10220" s="25">
        <f t="shared" si="318"/>
        <v>2</v>
      </c>
      <c r="H10220" s="25">
        <f>VLOOKUP(F10220,Table!$A$2:$C$121,2,0)</f>
        <v>13</v>
      </c>
      <c r="I10220" s="26">
        <f>VLOOKUP(F10220,Table!$A$2:$C$121,3,0)</f>
        <v>3</v>
      </c>
      <c r="J10220" s="17" t="s">
        <v>11502</v>
      </c>
      <c r="K10220" s="25" t="str">
        <f>LEFT(J10220,MIN(FIND({0,1,2,3,4,5,6,7,8,9},ASC(J10220)&amp;1234567890))-1)</f>
        <v>Pu</v>
      </c>
      <c r="L10220" s="25">
        <f t="shared" si="319"/>
        <v>1</v>
      </c>
      <c r="M10220" s="25">
        <f>VLOOKUP(K10220,Table!$A$2:$C$121,2,0)</f>
        <v>3</v>
      </c>
      <c r="N10220" s="26">
        <f>VLOOKUP(K10220,Table!$A$2:$C$121,3,0)</f>
        <v>7</v>
      </c>
      <c r="O10220" s="13" t="str">
        <f>VLOOKUP(A10220,Table!$U$1:$V$230,2,0)</f>
        <v>Cubic</v>
      </c>
      <c r="P10220" s="1"/>
    </row>
    <row r="10221" spans="1:16">
      <c r="A10221" s="12">
        <v>227</v>
      </c>
      <c r="B10221" s="12">
        <v>95559</v>
      </c>
      <c r="C10221" s="12" t="s">
        <v>10715</v>
      </c>
      <c r="D10221" s="12" t="s">
        <v>10791</v>
      </c>
      <c r="E10221" s="17" t="s">
        <v>50</v>
      </c>
      <c r="F10221" s="25" t="str">
        <f>LEFT(E10221,MIN(FIND({0,1,2,3,4,5,6,7,8,9},ASC(E10221)&amp;1234567890))-1)</f>
        <v>Ti</v>
      </c>
      <c r="G10221" s="25">
        <f t="shared" si="318"/>
        <v>1</v>
      </c>
      <c r="H10221" s="25">
        <f>VLOOKUP(F10221,Table!$A$2:$C$121,2,0)</f>
        <v>4</v>
      </c>
      <c r="I10221" s="26">
        <f>VLOOKUP(F10221,Table!$A$2:$C$121,3,0)</f>
        <v>4</v>
      </c>
      <c r="J10221" s="17" t="s">
        <v>14738</v>
      </c>
      <c r="K10221" s="25" t="str">
        <f>LEFT(J10221,MIN(FIND({0,1,2,3,4,5,6,7,8,9},ASC(J10221)&amp;1234567890))-1)</f>
        <v>C</v>
      </c>
      <c r="L10221" s="25">
        <f t="shared" si="319"/>
        <v>0.62</v>
      </c>
      <c r="M10221" s="25">
        <f>VLOOKUP(K10221,Table!$A$2:$C$121,2,0)</f>
        <v>14</v>
      </c>
      <c r="N10221" s="26">
        <f>VLOOKUP(K10221,Table!$A$2:$C$121,3,0)</f>
        <v>2</v>
      </c>
      <c r="O10221" s="13" t="str">
        <f>VLOOKUP(A10221,Table!$U$1:$V$230,2,0)</f>
        <v>Cubic</v>
      </c>
      <c r="P10221" s="1"/>
    </row>
    <row r="10222" spans="1:16">
      <c r="A10222" s="12">
        <v>227</v>
      </c>
      <c r="B10222" s="12">
        <v>410701</v>
      </c>
      <c r="C10222" s="12" t="s">
        <v>10715</v>
      </c>
      <c r="D10222" s="12" t="s">
        <v>10792</v>
      </c>
      <c r="E10222" s="17" t="s">
        <v>428</v>
      </c>
      <c r="F10222" s="25" t="str">
        <f>LEFT(E10222,MIN(FIND({0,1,2,3,4,5,6,7,8,9},ASC(E10222)&amp;1234567890))-1)</f>
        <v>Eu</v>
      </c>
      <c r="G10222" s="25">
        <f t="shared" si="318"/>
        <v>1</v>
      </c>
      <c r="H10222" s="25">
        <f>VLOOKUP(F10222,Table!$A$2:$C$121,2,0)</f>
        <v>3</v>
      </c>
      <c r="I10222" s="26">
        <f>VLOOKUP(F10222,Table!$A$2:$C$121,3,0)</f>
        <v>6</v>
      </c>
      <c r="J10222" s="17" t="s">
        <v>11726</v>
      </c>
      <c r="K10222" s="25" t="str">
        <f>LEFT(J10222,MIN(FIND({0,1,2,3,4,5,6,7,8,9},ASC(J10222)&amp;1234567890))-1)</f>
        <v>Ir</v>
      </c>
      <c r="L10222" s="25">
        <f t="shared" si="319"/>
        <v>2</v>
      </c>
      <c r="M10222" s="25">
        <f>VLOOKUP(K10222,Table!$A$2:$C$121,2,0)</f>
        <v>9</v>
      </c>
      <c r="N10222" s="26">
        <f>VLOOKUP(K10222,Table!$A$2:$C$121,3,0)</f>
        <v>6</v>
      </c>
      <c r="O10222" s="13" t="str">
        <f>VLOOKUP(A10222,Table!$U$1:$V$230,2,0)</f>
        <v>Cubic</v>
      </c>
      <c r="P10222" s="1"/>
    </row>
    <row r="10223" spans="1:16">
      <c r="A10223" s="12">
        <v>227</v>
      </c>
      <c r="B10223" s="12">
        <v>96315</v>
      </c>
      <c r="C10223" s="12" t="s">
        <v>10717</v>
      </c>
      <c r="D10223" s="12" t="s">
        <v>10793</v>
      </c>
      <c r="E10223" s="17" t="s">
        <v>377</v>
      </c>
      <c r="F10223" s="25" t="str">
        <f>LEFT(E10223,MIN(FIND({0,1,2,3,4,5,6,7,8,9},ASC(E10223)&amp;1234567890))-1)</f>
        <v>Zr</v>
      </c>
      <c r="G10223" s="25">
        <f t="shared" si="318"/>
        <v>1</v>
      </c>
      <c r="H10223" s="25">
        <f>VLOOKUP(F10223,Table!$A$2:$C$121,2,0)</f>
        <v>4</v>
      </c>
      <c r="I10223" s="26">
        <f>VLOOKUP(F10223,Table!$A$2:$C$121,3,0)</f>
        <v>5</v>
      </c>
      <c r="J10223" s="17" t="s">
        <v>67</v>
      </c>
      <c r="K10223" s="25" t="str">
        <f>LEFT(J10223,MIN(FIND({0,1,2,3,4,5,6,7,8,9},ASC(J10223)&amp;1234567890))-1)</f>
        <v>Fe</v>
      </c>
      <c r="L10223" s="25">
        <f t="shared" si="319"/>
        <v>2</v>
      </c>
      <c r="M10223" s="25">
        <f>VLOOKUP(K10223,Table!$A$2:$C$121,2,0)</f>
        <v>8</v>
      </c>
      <c r="N10223" s="26">
        <f>VLOOKUP(K10223,Table!$A$2:$C$121,3,0)</f>
        <v>4</v>
      </c>
      <c r="O10223" s="13" t="str">
        <f>VLOOKUP(A10223,Table!$U$1:$V$230,2,0)</f>
        <v>Cubic</v>
      </c>
      <c r="P10223" s="1"/>
    </row>
    <row r="10224" spans="1:16">
      <c r="A10224" s="12">
        <v>227</v>
      </c>
      <c r="B10224" s="12">
        <v>96317</v>
      </c>
      <c r="C10224" s="12" t="s">
        <v>10717</v>
      </c>
      <c r="D10224" s="12" t="s">
        <v>10794</v>
      </c>
      <c r="E10224" s="17" t="s">
        <v>377</v>
      </c>
      <c r="F10224" s="25" t="str">
        <f>LEFT(E10224,MIN(FIND({0,1,2,3,4,5,6,7,8,9},ASC(E10224)&amp;1234567890))-1)</f>
        <v>Zr</v>
      </c>
      <c r="G10224" s="25">
        <f t="shared" si="318"/>
        <v>1</v>
      </c>
      <c r="H10224" s="25">
        <f>VLOOKUP(F10224,Table!$A$2:$C$121,2,0)</f>
        <v>4</v>
      </c>
      <c r="I10224" s="26">
        <f>VLOOKUP(F10224,Table!$A$2:$C$121,3,0)</f>
        <v>5</v>
      </c>
      <c r="J10224" s="17" t="s">
        <v>11695</v>
      </c>
      <c r="K10224" s="25" t="str">
        <f>LEFT(J10224,MIN(FIND({0,1,2,3,4,5,6,7,8,9},ASC(J10224)&amp;1234567890))-1)</f>
        <v>Co</v>
      </c>
      <c r="L10224" s="25">
        <f t="shared" si="319"/>
        <v>2</v>
      </c>
      <c r="M10224" s="25">
        <f>VLOOKUP(K10224,Table!$A$2:$C$121,2,0)</f>
        <v>9</v>
      </c>
      <c r="N10224" s="26">
        <f>VLOOKUP(K10224,Table!$A$2:$C$121,3,0)</f>
        <v>4</v>
      </c>
      <c r="O10224" s="13" t="str">
        <f>VLOOKUP(A10224,Table!$U$1:$V$230,2,0)</f>
        <v>Cubic</v>
      </c>
      <c r="P10224" s="1"/>
    </row>
    <row r="10225" spans="1:16">
      <c r="A10225" s="12">
        <v>227</v>
      </c>
      <c r="B10225" s="12">
        <v>58102</v>
      </c>
      <c r="C10225" s="12" t="s">
        <v>10717</v>
      </c>
      <c r="D10225" s="12" t="s">
        <v>10795</v>
      </c>
      <c r="E10225" s="17" t="s">
        <v>58</v>
      </c>
      <c r="F10225" s="25" t="str">
        <f>LEFT(E10225,MIN(FIND({0,1,2,3,4,5,6,7,8,9},ASC(E10225)&amp;1234567890))-1)</f>
        <v>Al</v>
      </c>
      <c r="G10225" s="25">
        <f t="shared" si="318"/>
        <v>2</v>
      </c>
      <c r="H10225" s="25">
        <f>VLOOKUP(F10225,Table!$A$2:$C$121,2,0)</f>
        <v>13</v>
      </c>
      <c r="I10225" s="26">
        <f>VLOOKUP(F10225,Table!$A$2:$C$121,3,0)</f>
        <v>3</v>
      </c>
      <c r="J10225" s="17" t="s">
        <v>11874</v>
      </c>
      <c r="K10225" s="25" t="str">
        <f>LEFT(J10225,MIN(FIND({0,1,2,3,4,5,6,7,8,9},ASC(J10225)&amp;1234567890))-1)</f>
        <v>Sc</v>
      </c>
      <c r="L10225" s="25">
        <f t="shared" si="319"/>
        <v>1</v>
      </c>
      <c r="M10225" s="25">
        <f>VLOOKUP(K10225,Table!$A$2:$C$121,2,0)</f>
        <v>3</v>
      </c>
      <c r="N10225" s="26">
        <f>VLOOKUP(K10225,Table!$A$2:$C$121,3,0)</f>
        <v>4</v>
      </c>
      <c r="O10225" s="13" t="str">
        <f>VLOOKUP(A10225,Table!$U$1:$V$230,2,0)</f>
        <v>Cubic</v>
      </c>
      <c r="P10225" s="1"/>
    </row>
    <row r="10226" spans="1:16">
      <c r="A10226" s="12">
        <v>227</v>
      </c>
      <c r="B10226" s="12">
        <v>58161</v>
      </c>
      <c r="C10226" s="12" t="s">
        <v>10717</v>
      </c>
      <c r="D10226" s="12" t="s">
        <v>10796</v>
      </c>
      <c r="E10226" s="17" t="s">
        <v>58</v>
      </c>
      <c r="F10226" s="25" t="str">
        <f>LEFT(E10226,MIN(FIND({0,1,2,3,4,5,6,7,8,9},ASC(E10226)&amp;1234567890))-1)</f>
        <v>Al</v>
      </c>
      <c r="G10226" s="25">
        <f t="shared" si="318"/>
        <v>2</v>
      </c>
      <c r="H10226" s="25">
        <f>VLOOKUP(F10226,Table!$A$2:$C$121,2,0)</f>
        <v>13</v>
      </c>
      <c r="I10226" s="26">
        <f>VLOOKUP(F10226,Table!$A$2:$C$121,3,0)</f>
        <v>3</v>
      </c>
      <c r="J10226" s="17" t="s">
        <v>590</v>
      </c>
      <c r="K10226" s="25" t="str">
        <f>LEFT(J10226,MIN(FIND({0,1,2,3,4,5,6,7,8,9},ASC(J10226)&amp;1234567890))-1)</f>
        <v>Sm</v>
      </c>
      <c r="L10226" s="25">
        <f t="shared" si="319"/>
        <v>1</v>
      </c>
      <c r="M10226" s="25">
        <f>VLOOKUP(K10226,Table!$A$2:$C$121,2,0)</f>
        <v>3</v>
      </c>
      <c r="N10226" s="26">
        <f>VLOOKUP(K10226,Table!$A$2:$C$121,3,0)</f>
        <v>6</v>
      </c>
      <c r="O10226" s="13" t="str">
        <f>VLOOKUP(A10226,Table!$U$1:$V$230,2,0)</f>
        <v>Cubic</v>
      </c>
      <c r="P10226" s="1"/>
    </row>
    <row r="10227" spans="1:16">
      <c r="A10227" s="12">
        <v>227</v>
      </c>
      <c r="B10227" s="12">
        <v>58167</v>
      </c>
      <c r="C10227" s="12" t="s">
        <v>10717</v>
      </c>
      <c r="D10227" s="12" t="s">
        <v>3701</v>
      </c>
      <c r="E10227" s="17" t="s">
        <v>58</v>
      </c>
      <c r="F10227" s="25" t="str">
        <f>LEFT(E10227,MIN(FIND({0,1,2,3,4,5,6,7,8,9},ASC(E10227)&amp;1234567890))-1)</f>
        <v>Al</v>
      </c>
      <c r="G10227" s="25">
        <f t="shared" si="318"/>
        <v>2</v>
      </c>
      <c r="H10227" s="25">
        <f>VLOOKUP(F10227,Table!$A$2:$C$121,2,0)</f>
        <v>13</v>
      </c>
      <c r="I10227" s="26">
        <f>VLOOKUP(F10227,Table!$A$2:$C$121,3,0)</f>
        <v>3</v>
      </c>
      <c r="J10227" s="17" t="s">
        <v>433</v>
      </c>
      <c r="K10227" s="25" t="str">
        <f>LEFT(J10227,MIN(FIND({0,1,2,3,4,5,6,7,8,9},ASC(J10227)&amp;1234567890))-1)</f>
        <v>Sr</v>
      </c>
      <c r="L10227" s="25">
        <f t="shared" si="319"/>
        <v>1</v>
      </c>
      <c r="M10227" s="25">
        <f>VLOOKUP(K10227,Table!$A$2:$C$121,2,0)</f>
        <v>2</v>
      </c>
      <c r="N10227" s="26">
        <f>VLOOKUP(K10227,Table!$A$2:$C$121,3,0)</f>
        <v>5</v>
      </c>
      <c r="O10227" s="13" t="str">
        <f>VLOOKUP(A10227,Table!$U$1:$V$230,2,0)</f>
        <v>Cubic</v>
      </c>
      <c r="P10227" s="1"/>
    </row>
    <row r="10228" spans="1:16">
      <c r="A10228" s="12">
        <v>227</v>
      </c>
      <c r="B10228" s="12">
        <v>58174</v>
      </c>
      <c r="C10228" s="12" t="s">
        <v>10717</v>
      </c>
      <c r="D10228" s="12" t="s">
        <v>10797</v>
      </c>
      <c r="E10228" s="17" t="s">
        <v>58</v>
      </c>
      <c r="F10228" s="25" t="str">
        <f>LEFT(E10228,MIN(FIND({0,1,2,3,4,5,6,7,8,9},ASC(E10228)&amp;1234567890))-1)</f>
        <v>Al</v>
      </c>
      <c r="G10228" s="25">
        <f t="shared" si="318"/>
        <v>2</v>
      </c>
      <c r="H10228" s="25">
        <f>VLOOKUP(F10228,Table!$A$2:$C$121,2,0)</f>
        <v>13</v>
      </c>
      <c r="I10228" s="26">
        <f>VLOOKUP(F10228,Table!$A$2:$C$121,3,0)</f>
        <v>3</v>
      </c>
      <c r="J10228" s="17" t="s">
        <v>11313</v>
      </c>
      <c r="K10228" s="25" t="str">
        <f>LEFT(J10228,MIN(FIND({0,1,2,3,4,5,6,7,8,9},ASC(J10228)&amp;1234567890))-1)</f>
        <v>Tb</v>
      </c>
      <c r="L10228" s="25">
        <f t="shared" si="319"/>
        <v>1</v>
      </c>
      <c r="M10228" s="25">
        <f>VLOOKUP(K10228,Table!$A$2:$C$121,2,0)</f>
        <v>3</v>
      </c>
      <c r="N10228" s="26">
        <f>VLOOKUP(K10228,Table!$A$2:$C$121,3,0)</f>
        <v>6</v>
      </c>
      <c r="O10228" s="13" t="str">
        <f>VLOOKUP(A10228,Table!$U$1:$V$230,2,0)</f>
        <v>Cubic</v>
      </c>
      <c r="P10228" s="1"/>
    </row>
    <row r="10229" spans="1:16">
      <c r="A10229" s="12">
        <v>227</v>
      </c>
      <c r="B10229" s="12">
        <v>58182</v>
      </c>
      <c r="C10229" s="12" t="s">
        <v>10717</v>
      </c>
      <c r="D10229" s="12" t="s">
        <v>6950</v>
      </c>
      <c r="E10229" s="17" t="s">
        <v>58</v>
      </c>
      <c r="F10229" s="25" t="str">
        <f>LEFT(E10229,MIN(FIND({0,1,2,3,4,5,6,7,8,9},ASC(E10229)&amp;1234567890))-1)</f>
        <v>Al</v>
      </c>
      <c r="G10229" s="25">
        <f t="shared" si="318"/>
        <v>2</v>
      </c>
      <c r="H10229" s="25">
        <f>VLOOKUP(F10229,Table!$A$2:$C$121,2,0)</f>
        <v>13</v>
      </c>
      <c r="I10229" s="26">
        <f>VLOOKUP(F10229,Table!$A$2:$C$121,3,0)</f>
        <v>3</v>
      </c>
      <c r="J10229" s="17" t="s">
        <v>11363</v>
      </c>
      <c r="K10229" s="25" t="str">
        <f>LEFT(J10229,MIN(FIND({0,1,2,3,4,5,6,7,8,9},ASC(J10229)&amp;1234567890))-1)</f>
        <v>Th</v>
      </c>
      <c r="L10229" s="25">
        <f t="shared" si="319"/>
        <v>1</v>
      </c>
      <c r="M10229" s="25">
        <f>VLOOKUP(K10229,Table!$A$2:$C$121,2,0)</f>
        <v>3</v>
      </c>
      <c r="N10229" s="26">
        <f>VLOOKUP(K10229,Table!$A$2:$C$121,3,0)</f>
        <v>7</v>
      </c>
      <c r="O10229" s="13" t="str">
        <f>VLOOKUP(A10229,Table!$U$1:$V$230,2,0)</f>
        <v>Cubic</v>
      </c>
      <c r="P10229" s="1"/>
    </row>
    <row r="10230" spans="1:16">
      <c r="A10230" s="12">
        <v>227</v>
      </c>
      <c r="B10230" s="12">
        <v>58192</v>
      </c>
      <c r="C10230" s="12" t="s">
        <v>10717</v>
      </c>
      <c r="D10230" s="12" t="s">
        <v>10798</v>
      </c>
      <c r="E10230" s="17" t="s">
        <v>58</v>
      </c>
      <c r="F10230" s="25" t="str">
        <f>LEFT(E10230,MIN(FIND({0,1,2,3,4,5,6,7,8,9},ASC(E10230)&amp;1234567890))-1)</f>
        <v>Al</v>
      </c>
      <c r="G10230" s="25">
        <f t="shared" si="318"/>
        <v>2</v>
      </c>
      <c r="H10230" s="25">
        <f>VLOOKUP(F10230,Table!$A$2:$C$121,2,0)</f>
        <v>13</v>
      </c>
      <c r="I10230" s="26">
        <f>VLOOKUP(F10230,Table!$A$2:$C$121,3,0)</f>
        <v>3</v>
      </c>
      <c r="J10230" s="17" t="s">
        <v>11334</v>
      </c>
      <c r="K10230" s="25" t="str">
        <f>LEFT(J10230,MIN(FIND({0,1,2,3,4,5,6,7,8,9},ASC(J10230)&amp;1234567890))-1)</f>
        <v>Tm</v>
      </c>
      <c r="L10230" s="25">
        <f t="shared" si="319"/>
        <v>1</v>
      </c>
      <c r="M10230" s="25">
        <f>VLOOKUP(K10230,Table!$A$2:$C$121,2,0)</f>
        <v>3</v>
      </c>
      <c r="N10230" s="26">
        <f>VLOOKUP(K10230,Table!$A$2:$C$121,3,0)</f>
        <v>6</v>
      </c>
      <c r="O10230" s="13" t="str">
        <f>VLOOKUP(A10230,Table!$U$1:$V$230,2,0)</f>
        <v>Cubic</v>
      </c>
      <c r="P10230" s="1"/>
    </row>
    <row r="10231" spans="1:16">
      <c r="A10231" s="12">
        <v>227</v>
      </c>
      <c r="B10231" s="12">
        <v>58195</v>
      </c>
      <c r="C10231" s="12" t="s">
        <v>10717</v>
      </c>
      <c r="D10231" s="12" t="s">
        <v>8260</v>
      </c>
      <c r="E10231" s="17" t="s">
        <v>58</v>
      </c>
      <c r="F10231" s="25" t="str">
        <f>LEFT(E10231,MIN(FIND({0,1,2,3,4,5,6,7,8,9},ASC(E10231)&amp;1234567890))-1)</f>
        <v>Al</v>
      </c>
      <c r="G10231" s="25">
        <f t="shared" si="318"/>
        <v>2</v>
      </c>
      <c r="H10231" s="25">
        <f>VLOOKUP(F10231,Table!$A$2:$C$121,2,0)</f>
        <v>13</v>
      </c>
      <c r="I10231" s="26">
        <f>VLOOKUP(F10231,Table!$A$2:$C$121,3,0)</f>
        <v>3</v>
      </c>
      <c r="J10231" s="17" t="s">
        <v>343</v>
      </c>
      <c r="K10231" s="25" t="str">
        <f>LEFT(J10231,MIN(FIND({0,1,2,3,4,5,6,7,8,9},ASC(J10231)&amp;1234567890))-1)</f>
        <v>U</v>
      </c>
      <c r="L10231" s="25">
        <f t="shared" si="319"/>
        <v>1</v>
      </c>
      <c r="M10231" s="25">
        <f>VLOOKUP(K10231,Table!$A$2:$C$121,2,0)</f>
        <v>3</v>
      </c>
      <c r="N10231" s="26">
        <f>VLOOKUP(K10231,Table!$A$2:$C$121,3,0)</f>
        <v>7</v>
      </c>
      <c r="O10231" s="13" t="str">
        <f>VLOOKUP(A10231,Table!$U$1:$V$230,2,0)</f>
        <v>Cubic</v>
      </c>
      <c r="P10231" s="1"/>
    </row>
    <row r="10232" spans="1:16">
      <c r="A10232" s="12">
        <v>227</v>
      </c>
      <c r="B10232" s="12">
        <v>58202</v>
      </c>
      <c r="C10232" s="12" t="s">
        <v>10717</v>
      </c>
      <c r="D10232" s="12" t="s">
        <v>10799</v>
      </c>
      <c r="E10232" s="17" t="s">
        <v>12998</v>
      </c>
      <c r="F10232" s="25" t="str">
        <f>LEFT(E10232,MIN(FIND({0,1,2,3,4,5,6,7,8,9},ASC(E10232)&amp;1234567890))-1)</f>
        <v>Al</v>
      </c>
      <c r="G10232" s="25">
        <f t="shared" si="318"/>
        <v>10</v>
      </c>
      <c r="H10232" s="25">
        <f>VLOOKUP(F10232,Table!$A$2:$C$121,2,0)</f>
        <v>13</v>
      </c>
      <c r="I10232" s="26">
        <f>VLOOKUP(F10232,Table!$A$2:$C$121,3,0)</f>
        <v>3</v>
      </c>
      <c r="J10232" s="17" t="s">
        <v>334</v>
      </c>
      <c r="K10232" s="25" t="str">
        <f>LEFT(J10232,MIN(FIND({0,1,2,3,4,5,6,7,8,9},ASC(J10232)&amp;1234567890))-1)</f>
        <v>V</v>
      </c>
      <c r="L10232" s="25">
        <f t="shared" si="319"/>
        <v>1</v>
      </c>
      <c r="M10232" s="25">
        <f>VLOOKUP(K10232,Table!$A$2:$C$121,2,0)</f>
        <v>5</v>
      </c>
      <c r="N10232" s="26">
        <f>VLOOKUP(K10232,Table!$A$2:$C$121,3,0)</f>
        <v>4</v>
      </c>
      <c r="O10232" s="13" t="str">
        <f>VLOOKUP(A10232,Table!$U$1:$V$230,2,0)</f>
        <v>Cubic</v>
      </c>
      <c r="P10232" s="1"/>
    </row>
    <row r="10233" spans="1:16">
      <c r="A10233" s="12">
        <v>227</v>
      </c>
      <c r="B10233" s="12">
        <v>58213</v>
      </c>
      <c r="C10233" s="12" t="s">
        <v>10717</v>
      </c>
      <c r="D10233" s="12" t="s">
        <v>10800</v>
      </c>
      <c r="E10233" s="17" t="s">
        <v>58</v>
      </c>
      <c r="F10233" s="25" t="str">
        <f>LEFT(E10233,MIN(FIND({0,1,2,3,4,5,6,7,8,9},ASC(E10233)&amp;1234567890))-1)</f>
        <v>Al</v>
      </c>
      <c r="G10233" s="25">
        <f t="shared" si="318"/>
        <v>2</v>
      </c>
      <c r="H10233" s="25">
        <f>VLOOKUP(F10233,Table!$A$2:$C$121,2,0)</f>
        <v>13</v>
      </c>
      <c r="I10233" s="26">
        <f>VLOOKUP(F10233,Table!$A$2:$C$121,3,0)</f>
        <v>3</v>
      </c>
      <c r="J10233" s="17" t="s">
        <v>11336</v>
      </c>
      <c r="K10233" s="25" t="str">
        <f>LEFT(J10233,MIN(FIND({0,1,2,3,4,5,6,7,8,9},ASC(J10233)&amp;1234567890))-1)</f>
        <v>Y</v>
      </c>
      <c r="L10233" s="25">
        <f t="shared" si="319"/>
        <v>1</v>
      </c>
      <c r="M10233" s="25">
        <f>VLOOKUP(K10233,Table!$A$2:$C$121,2,0)</f>
        <v>3</v>
      </c>
      <c r="N10233" s="26">
        <f>VLOOKUP(K10233,Table!$A$2:$C$121,3,0)</f>
        <v>5</v>
      </c>
      <c r="O10233" s="13" t="str">
        <f>VLOOKUP(A10233,Table!$U$1:$V$230,2,0)</f>
        <v>Cubic</v>
      </c>
      <c r="P10233" s="1"/>
    </row>
    <row r="10234" spans="1:16">
      <c r="A10234" s="12">
        <v>227</v>
      </c>
      <c r="B10234" s="12">
        <v>58222</v>
      </c>
      <c r="C10234" s="12" t="s">
        <v>10717</v>
      </c>
      <c r="D10234" s="12" t="s">
        <v>10801</v>
      </c>
      <c r="E10234" s="17" t="s">
        <v>58</v>
      </c>
      <c r="F10234" s="25" t="str">
        <f>LEFT(E10234,MIN(FIND({0,1,2,3,4,5,6,7,8,9},ASC(E10234)&amp;1234567890))-1)</f>
        <v>Al</v>
      </c>
      <c r="G10234" s="25">
        <f t="shared" si="318"/>
        <v>2</v>
      </c>
      <c r="H10234" s="25">
        <f>VLOOKUP(F10234,Table!$A$2:$C$121,2,0)</f>
        <v>13</v>
      </c>
      <c r="I10234" s="26">
        <f>VLOOKUP(F10234,Table!$A$2:$C$121,3,0)</f>
        <v>3</v>
      </c>
      <c r="J10234" s="17" t="s">
        <v>530</v>
      </c>
      <c r="K10234" s="25" t="str">
        <f>LEFT(J10234,MIN(FIND({0,1,2,3,4,5,6,7,8,9},ASC(J10234)&amp;1234567890))-1)</f>
        <v>Yb</v>
      </c>
      <c r="L10234" s="25">
        <f t="shared" si="319"/>
        <v>1</v>
      </c>
      <c r="M10234" s="25">
        <f>VLOOKUP(K10234,Table!$A$2:$C$121,2,0)</f>
        <v>3</v>
      </c>
      <c r="N10234" s="26">
        <f>VLOOKUP(K10234,Table!$A$2:$C$121,3,0)</f>
        <v>6</v>
      </c>
      <c r="O10234" s="13" t="str">
        <f>VLOOKUP(A10234,Table!$U$1:$V$230,2,0)</f>
        <v>Cubic</v>
      </c>
      <c r="P10234" s="1"/>
    </row>
    <row r="10235" spans="1:16">
      <c r="A10235" s="12">
        <v>227</v>
      </c>
      <c r="B10235" s="12">
        <v>58239</v>
      </c>
      <c r="C10235" s="12" t="s">
        <v>10717</v>
      </c>
      <c r="D10235" s="12" t="s">
        <v>10802</v>
      </c>
      <c r="E10235" s="17" t="s">
        <v>11683</v>
      </c>
      <c r="F10235" s="25" t="str">
        <f>LEFT(E10235,MIN(FIND({0,1,2,3,4,5,6,7,8,9},ASC(E10235)&amp;1234567890))-1)</f>
        <v>Am</v>
      </c>
      <c r="G10235" s="25">
        <f t="shared" si="318"/>
        <v>1</v>
      </c>
      <c r="H10235" s="25">
        <f>VLOOKUP(F10235,Table!$A$2:$C$121,2,0)</f>
        <v>3</v>
      </c>
      <c r="I10235" s="26">
        <f>VLOOKUP(F10235,Table!$A$2:$C$121,3,0)</f>
        <v>7</v>
      </c>
      <c r="J10235" s="17" t="s">
        <v>11726</v>
      </c>
      <c r="K10235" s="25" t="str">
        <f>LEFT(J10235,MIN(FIND({0,1,2,3,4,5,6,7,8,9},ASC(J10235)&amp;1234567890))-1)</f>
        <v>Ir</v>
      </c>
      <c r="L10235" s="25">
        <f t="shared" si="319"/>
        <v>2</v>
      </c>
      <c r="M10235" s="25">
        <f>VLOOKUP(K10235,Table!$A$2:$C$121,2,0)</f>
        <v>9</v>
      </c>
      <c r="N10235" s="26">
        <f>VLOOKUP(K10235,Table!$A$2:$C$121,3,0)</f>
        <v>6</v>
      </c>
      <c r="O10235" s="13" t="str">
        <f>VLOOKUP(A10235,Table!$U$1:$V$230,2,0)</f>
        <v>Cubic</v>
      </c>
      <c r="P10235" s="1"/>
    </row>
    <row r="10236" spans="1:16">
      <c r="A10236" s="12">
        <v>227</v>
      </c>
      <c r="B10236" s="12">
        <v>58247</v>
      </c>
      <c r="C10236" s="12" t="s">
        <v>10717</v>
      </c>
      <c r="D10236" s="12" t="s">
        <v>10803</v>
      </c>
      <c r="E10236" s="17" t="s">
        <v>11683</v>
      </c>
      <c r="F10236" s="25" t="str">
        <f>LEFT(E10236,MIN(FIND({0,1,2,3,4,5,6,7,8,9},ASC(E10236)&amp;1234567890))-1)</f>
        <v>Am</v>
      </c>
      <c r="G10236" s="25">
        <f t="shared" si="318"/>
        <v>1</v>
      </c>
      <c r="H10236" s="25">
        <f>VLOOKUP(F10236,Table!$A$2:$C$121,2,0)</f>
        <v>3</v>
      </c>
      <c r="I10236" s="26">
        <f>VLOOKUP(F10236,Table!$A$2:$C$121,3,0)</f>
        <v>7</v>
      </c>
      <c r="J10236" s="17" t="s">
        <v>11464</v>
      </c>
      <c r="K10236" s="25" t="str">
        <f>LEFT(J10236,MIN(FIND({0,1,2,3,4,5,6,7,8,9},ASC(J10236)&amp;1234567890))-1)</f>
        <v>Pt</v>
      </c>
      <c r="L10236" s="25">
        <f t="shared" si="319"/>
        <v>2</v>
      </c>
      <c r="M10236" s="25">
        <f>VLOOKUP(K10236,Table!$A$2:$C$121,2,0)</f>
        <v>10</v>
      </c>
      <c r="N10236" s="26">
        <f>VLOOKUP(K10236,Table!$A$2:$C$121,3,0)</f>
        <v>6</v>
      </c>
      <c r="O10236" s="13" t="str">
        <f>VLOOKUP(A10236,Table!$U$1:$V$230,2,0)</f>
        <v>Cubic</v>
      </c>
      <c r="P10236" s="1"/>
    </row>
    <row r="10237" spans="1:16">
      <c r="A10237" s="12">
        <v>227</v>
      </c>
      <c r="B10237" s="12">
        <v>58337</v>
      </c>
      <c r="C10237" s="12" t="s">
        <v>10717</v>
      </c>
      <c r="D10237" s="12" t="s">
        <v>10804</v>
      </c>
      <c r="E10237" s="17" t="s">
        <v>11661</v>
      </c>
      <c r="F10237" s="25" t="str">
        <f>LEFT(E10237,MIN(FIND({0,1,2,3,4,5,6,7,8,9},ASC(E10237)&amp;1234567890))-1)</f>
        <v>Ag</v>
      </c>
      <c r="G10237" s="25">
        <f t="shared" si="318"/>
        <v>2</v>
      </c>
      <c r="H10237" s="25">
        <f>VLOOKUP(F10237,Table!$A$2:$C$121,2,0)</f>
        <v>11</v>
      </c>
      <c r="I10237" s="26">
        <f>VLOOKUP(F10237,Table!$A$2:$C$121,3,0)</f>
        <v>5</v>
      </c>
      <c r="J10237" s="17" t="s">
        <v>11410</v>
      </c>
      <c r="K10237" s="25" t="str">
        <f>LEFT(J10237,MIN(FIND({0,1,2,3,4,5,6,7,8,9},ASC(J10237)&amp;1234567890))-1)</f>
        <v>Na</v>
      </c>
      <c r="L10237" s="25">
        <f t="shared" si="319"/>
        <v>1</v>
      </c>
      <c r="M10237" s="25">
        <f>VLOOKUP(K10237,Table!$A$2:$C$121,2,0)</f>
        <v>1</v>
      </c>
      <c r="N10237" s="26">
        <f>VLOOKUP(K10237,Table!$A$2:$C$121,3,0)</f>
        <v>3</v>
      </c>
      <c r="O10237" s="13" t="str">
        <f>VLOOKUP(A10237,Table!$U$1:$V$230,2,0)</f>
        <v>Cubic</v>
      </c>
      <c r="P10237" s="1"/>
    </row>
    <row r="10238" spans="1:16">
      <c r="A10238" s="12">
        <v>227</v>
      </c>
      <c r="B10238" s="12">
        <v>58553</v>
      </c>
      <c r="C10238" s="12" t="s">
        <v>10717</v>
      </c>
      <c r="D10238" s="12" t="s">
        <v>10805</v>
      </c>
      <c r="E10238" s="17" t="s">
        <v>35</v>
      </c>
      <c r="F10238" s="25" t="str">
        <f>LEFT(E10238,MIN(FIND({0,1,2,3,4,5,6,7,8,9},ASC(E10238)&amp;1234567890))-1)</f>
        <v>Au</v>
      </c>
      <c r="G10238" s="25">
        <f t="shared" si="318"/>
        <v>2</v>
      </c>
      <c r="H10238" s="25">
        <f>VLOOKUP(F10238,Table!$A$2:$C$121,2,0)</f>
        <v>11</v>
      </c>
      <c r="I10238" s="26">
        <f>VLOOKUP(F10238,Table!$A$2:$C$121,3,0)</f>
        <v>6</v>
      </c>
      <c r="J10238" s="17" t="s">
        <v>11410</v>
      </c>
      <c r="K10238" s="25" t="str">
        <f>LEFT(J10238,MIN(FIND({0,1,2,3,4,5,6,7,8,9},ASC(J10238)&amp;1234567890))-1)</f>
        <v>Na</v>
      </c>
      <c r="L10238" s="25">
        <f t="shared" si="319"/>
        <v>1</v>
      </c>
      <c r="M10238" s="25">
        <f>VLOOKUP(K10238,Table!$A$2:$C$121,2,0)</f>
        <v>1</v>
      </c>
      <c r="N10238" s="26">
        <f>VLOOKUP(K10238,Table!$A$2:$C$121,3,0)</f>
        <v>3</v>
      </c>
      <c r="O10238" s="13" t="str">
        <f>VLOOKUP(A10238,Table!$U$1:$V$230,2,0)</f>
        <v>Cubic</v>
      </c>
      <c r="P10238" s="1"/>
    </row>
    <row r="10239" spans="1:16">
      <c r="A10239" s="12">
        <v>227</v>
      </c>
      <c r="B10239" s="12">
        <v>58652</v>
      </c>
      <c r="C10239" s="12" t="s">
        <v>10717</v>
      </c>
      <c r="D10239" s="12" t="s">
        <v>10806</v>
      </c>
      <c r="E10239" s="17" t="s">
        <v>14739</v>
      </c>
      <c r="F10239" s="25" t="str">
        <f>LEFT(E10239,MIN(FIND({0,1,2,3,4,5,6,7,8,9},ASC(E10239)&amp;1234567890))-1)</f>
        <v>Ba</v>
      </c>
      <c r="G10239" s="25">
        <f t="shared" si="318"/>
        <v>10</v>
      </c>
      <c r="H10239" s="25">
        <f>VLOOKUP(F10239,Table!$A$2:$C$121,2,0)</f>
        <v>2</v>
      </c>
      <c r="I10239" s="26">
        <f>VLOOKUP(F10239,Table!$A$2:$C$121,3,0)</f>
        <v>6</v>
      </c>
      <c r="J10239" s="17" t="s">
        <v>366</v>
      </c>
      <c r="K10239" s="25" t="str">
        <f>LEFT(J10239,MIN(FIND({0,1,2,3,4,5,6,7,8,9},ASC(J10239)&amp;1234567890))-1)</f>
        <v>Ga</v>
      </c>
      <c r="L10239" s="25">
        <f t="shared" si="319"/>
        <v>1</v>
      </c>
      <c r="M10239" s="25">
        <f>VLOOKUP(K10239,Table!$A$2:$C$121,2,0)</f>
        <v>13</v>
      </c>
      <c r="N10239" s="26">
        <f>VLOOKUP(K10239,Table!$A$2:$C$121,3,0)</f>
        <v>4</v>
      </c>
      <c r="O10239" s="13" t="str">
        <f>VLOOKUP(A10239,Table!$U$1:$V$230,2,0)</f>
        <v>Cubic</v>
      </c>
      <c r="P10239" s="1"/>
    </row>
    <row r="10240" spans="1:16">
      <c r="A10240" s="12">
        <v>227</v>
      </c>
      <c r="B10240" s="12">
        <v>58671</v>
      </c>
      <c r="C10240" s="12" t="s">
        <v>10717</v>
      </c>
      <c r="D10240" s="12" t="s">
        <v>10807</v>
      </c>
      <c r="E10240" s="17" t="s">
        <v>410</v>
      </c>
      <c r="F10240" s="25" t="str">
        <f>LEFT(E10240,MIN(FIND({0,1,2,3,4,5,6,7,8,9},ASC(E10240)&amp;1234567890))-1)</f>
        <v>Ba</v>
      </c>
      <c r="G10240" s="25">
        <f t="shared" si="318"/>
        <v>1</v>
      </c>
      <c r="H10240" s="25">
        <f>VLOOKUP(F10240,Table!$A$2:$C$121,2,0)</f>
        <v>2</v>
      </c>
      <c r="I10240" s="26">
        <f>VLOOKUP(F10240,Table!$A$2:$C$121,3,0)</f>
        <v>6</v>
      </c>
      <c r="J10240" s="17" t="s">
        <v>11781</v>
      </c>
      <c r="K10240" s="25" t="str">
        <f>LEFT(J10240,MIN(FIND({0,1,2,3,4,5,6,7,8,9},ASC(J10240)&amp;1234567890))-1)</f>
        <v>Pd</v>
      </c>
      <c r="L10240" s="25">
        <f t="shared" si="319"/>
        <v>2</v>
      </c>
      <c r="M10240" s="25">
        <f>VLOOKUP(K10240,Table!$A$2:$C$121,2,0)</f>
        <v>10</v>
      </c>
      <c r="N10240" s="26">
        <f>VLOOKUP(K10240,Table!$A$2:$C$121,3,0)</f>
        <v>5</v>
      </c>
      <c r="O10240" s="13" t="str">
        <f>VLOOKUP(A10240,Table!$U$1:$V$230,2,0)</f>
        <v>Cubic</v>
      </c>
      <c r="P10240" s="1"/>
    </row>
    <row r="10241" spans="1:16">
      <c r="A10241" s="12">
        <v>227</v>
      </c>
      <c r="B10241" s="12">
        <v>58675</v>
      </c>
      <c r="C10241" s="12" t="s">
        <v>10717</v>
      </c>
      <c r="D10241" s="12" t="s">
        <v>10808</v>
      </c>
      <c r="E10241" s="17" t="s">
        <v>410</v>
      </c>
      <c r="F10241" s="25" t="str">
        <f>LEFT(E10241,MIN(FIND({0,1,2,3,4,5,6,7,8,9},ASC(E10241)&amp;1234567890))-1)</f>
        <v>Ba</v>
      </c>
      <c r="G10241" s="25">
        <f t="shared" si="318"/>
        <v>1</v>
      </c>
      <c r="H10241" s="25">
        <f>VLOOKUP(F10241,Table!$A$2:$C$121,2,0)</f>
        <v>2</v>
      </c>
      <c r="I10241" s="26">
        <f>VLOOKUP(F10241,Table!$A$2:$C$121,3,0)</f>
        <v>6</v>
      </c>
      <c r="J10241" s="17" t="s">
        <v>11464</v>
      </c>
      <c r="K10241" s="25" t="str">
        <f>LEFT(J10241,MIN(FIND({0,1,2,3,4,5,6,7,8,9},ASC(J10241)&amp;1234567890))-1)</f>
        <v>Pt</v>
      </c>
      <c r="L10241" s="25">
        <f t="shared" si="319"/>
        <v>2</v>
      </c>
      <c r="M10241" s="25">
        <f>VLOOKUP(K10241,Table!$A$2:$C$121,2,0)</f>
        <v>10</v>
      </c>
      <c r="N10241" s="26">
        <f>VLOOKUP(K10241,Table!$A$2:$C$121,3,0)</f>
        <v>6</v>
      </c>
      <c r="O10241" s="13" t="str">
        <f>VLOOKUP(A10241,Table!$U$1:$V$230,2,0)</f>
        <v>Cubic</v>
      </c>
      <c r="P10241" s="1"/>
    </row>
    <row r="10242" spans="1:16">
      <c r="A10242" s="12">
        <v>227</v>
      </c>
      <c r="B10242" s="12">
        <v>58701</v>
      </c>
      <c r="C10242" s="12" t="s">
        <v>10717</v>
      </c>
      <c r="D10242" s="12" t="s">
        <v>10809</v>
      </c>
      <c r="E10242" s="17" t="s">
        <v>12339</v>
      </c>
      <c r="F10242" s="25" t="str">
        <f>LEFT(E10242,MIN(FIND({0,1,2,3,4,5,6,7,8,9},ASC(E10242)&amp;1234567890))-1)</f>
        <v>Be</v>
      </c>
      <c r="G10242" s="25">
        <f t="shared" ref="G10242:G10305" si="320">IF(SUBSTITUTE(E10242,F10242,"")="",1,SUBSTITUTE(E10242,F10242,""))*1</f>
        <v>2</v>
      </c>
      <c r="H10242" s="25">
        <f>VLOOKUP(F10242,Table!$A$2:$C$121,2,0)</f>
        <v>2</v>
      </c>
      <c r="I10242" s="26">
        <f>VLOOKUP(F10242,Table!$A$2:$C$121,3,0)</f>
        <v>2</v>
      </c>
      <c r="J10242" s="17" t="s">
        <v>11351</v>
      </c>
      <c r="K10242" s="25" t="str">
        <f>LEFT(J10242,MIN(FIND({0,1,2,3,4,5,6,7,8,9},ASC(J10242)&amp;1234567890))-1)</f>
        <v>Cu</v>
      </c>
      <c r="L10242" s="25">
        <f t="shared" ref="L10242:L10305" si="321">IF(SUBSTITUTE(J10242,K10242,"")="",1,SUBSTITUTE(J10242,K10242,""))*1</f>
        <v>1</v>
      </c>
      <c r="M10242" s="25">
        <f>VLOOKUP(K10242,Table!$A$2:$C$121,2,0)</f>
        <v>11</v>
      </c>
      <c r="N10242" s="26">
        <f>VLOOKUP(K10242,Table!$A$2:$C$121,3,0)</f>
        <v>4</v>
      </c>
      <c r="O10242" s="13" t="str">
        <f>VLOOKUP(A10242,Table!$U$1:$V$230,2,0)</f>
        <v>Cubic</v>
      </c>
      <c r="P10242" s="1"/>
    </row>
    <row r="10243" spans="1:16">
      <c r="A10243" s="12">
        <v>227</v>
      </c>
      <c r="B10243" s="12">
        <v>58702</v>
      </c>
      <c r="C10243" s="12" t="s">
        <v>10717</v>
      </c>
      <c r="D10243" s="12" t="s">
        <v>10810</v>
      </c>
      <c r="E10243" s="17" t="s">
        <v>12756</v>
      </c>
      <c r="F10243" s="25" t="str">
        <f>LEFT(E10243,MIN(FIND({0,1,2,3,4,5,6,7,8,9},ASC(E10243)&amp;1234567890))-1)</f>
        <v>Be</v>
      </c>
      <c r="G10243" s="25">
        <f t="shared" si="320"/>
        <v>3</v>
      </c>
      <c r="H10243" s="25">
        <f>VLOOKUP(F10243,Table!$A$2:$C$121,2,0)</f>
        <v>2</v>
      </c>
      <c r="I10243" s="26">
        <f>VLOOKUP(F10243,Table!$A$2:$C$121,3,0)</f>
        <v>2</v>
      </c>
      <c r="J10243" s="17" t="s">
        <v>11351</v>
      </c>
      <c r="K10243" s="25" t="str">
        <f>LEFT(J10243,MIN(FIND({0,1,2,3,4,5,6,7,8,9},ASC(J10243)&amp;1234567890))-1)</f>
        <v>Cu</v>
      </c>
      <c r="L10243" s="25">
        <f t="shared" si="321"/>
        <v>1</v>
      </c>
      <c r="M10243" s="25">
        <f>VLOOKUP(K10243,Table!$A$2:$C$121,2,0)</f>
        <v>11</v>
      </c>
      <c r="N10243" s="26">
        <f>VLOOKUP(K10243,Table!$A$2:$C$121,3,0)</f>
        <v>4</v>
      </c>
      <c r="O10243" s="13" t="str">
        <f>VLOOKUP(A10243,Table!$U$1:$V$230,2,0)</f>
        <v>Cubic</v>
      </c>
      <c r="P10243" s="1"/>
    </row>
    <row r="10244" spans="1:16">
      <c r="A10244" s="12">
        <v>227</v>
      </c>
      <c r="B10244" s="12">
        <v>58718</v>
      </c>
      <c r="C10244" s="12" t="s">
        <v>10717</v>
      </c>
      <c r="D10244" s="12" t="s">
        <v>10811</v>
      </c>
      <c r="E10244" s="17" t="s">
        <v>14740</v>
      </c>
      <c r="F10244" s="25" t="str">
        <f>LEFT(E10244,MIN(FIND({0,1,2,3,4,5,6,7,8,9},ASC(E10244)&amp;1234567890))-1)</f>
        <v>Be</v>
      </c>
      <c r="G10244" s="25">
        <f t="shared" si="320"/>
        <v>22</v>
      </c>
      <c r="H10244" s="25">
        <f>VLOOKUP(F10244,Table!$A$2:$C$121,2,0)</f>
        <v>2</v>
      </c>
      <c r="I10244" s="26">
        <f>VLOOKUP(F10244,Table!$A$2:$C$121,3,0)</f>
        <v>2</v>
      </c>
      <c r="J10244" s="17" t="s">
        <v>393</v>
      </c>
      <c r="K10244" s="25" t="str">
        <f>LEFT(J10244,MIN(FIND({0,1,2,3,4,5,6,7,8,9},ASC(J10244)&amp;1234567890))-1)</f>
        <v>Mo</v>
      </c>
      <c r="L10244" s="25">
        <f t="shared" si="321"/>
        <v>1</v>
      </c>
      <c r="M10244" s="25">
        <f>VLOOKUP(K10244,Table!$A$2:$C$121,2,0)</f>
        <v>6</v>
      </c>
      <c r="N10244" s="26">
        <f>VLOOKUP(K10244,Table!$A$2:$C$121,3,0)</f>
        <v>5</v>
      </c>
      <c r="O10244" s="13" t="str">
        <f>VLOOKUP(A10244,Table!$U$1:$V$230,2,0)</f>
        <v>Cubic</v>
      </c>
      <c r="P10244" s="1"/>
    </row>
    <row r="10245" spans="1:16">
      <c r="A10245" s="12">
        <v>227</v>
      </c>
      <c r="B10245" s="12">
        <v>58721</v>
      </c>
      <c r="C10245" s="12" t="s">
        <v>10717</v>
      </c>
      <c r="D10245" s="12" t="s">
        <v>10812</v>
      </c>
      <c r="E10245" s="17" t="s">
        <v>12339</v>
      </c>
      <c r="F10245" s="25" t="str">
        <f>LEFT(E10245,MIN(FIND({0,1,2,3,4,5,6,7,8,9},ASC(E10245)&amp;1234567890))-1)</f>
        <v>Be</v>
      </c>
      <c r="G10245" s="25">
        <f t="shared" si="320"/>
        <v>2</v>
      </c>
      <c r="H10245" s="25">
        <f>VLOOKUP(F10245,Table!$A$2:$C$121,2,0)</f>
        <v>2</v>
      </c>
      <c r="I10245" s="26">
        <f>VLOOKUP(F10245,Table!$A$2:$C$121,3,0)</f>
        <v>2</v>
      </c>
      <c r="J10245" s="17" t="s">
        <v>335</v>
      </c>
      <c r="K10245" s="25" t="str">
        <f>LEFT(J10245,MIN(FIND({0,1,2,3,4,5,6,7,8,9},ASC(J10245)&amp;1234567890))-1)</f>
        <v>Nb</v>
      </c>
      <c r="L10245" s="25">
        <f t="shared" si="321"/>
        <v>1</v>
      </c>
      <c r="M10245" s="25">
        <f>VLOOKUP(K10245,Table!$A$2:$C$121,2,0)</f>
        <v>5</v>
      </c>
      <c r="N10245" s="26">
        <f>VLOOKUP(K10245,Table!$A$2:$C$121,3,0)</f>
        <v>5</v>
      </c>
      <c r="O10245" s="13" t="str">
        <f>VLOOKUP(A10245,Table!$U$1:$V$230,2,0)</f>
        <v>Cubic</v>
      </c>
      <c r="P10245" s="1"/>
    </row>
    <row r="10246" spans="1:16">
      <c r="A10246" s="12">
        <v>227</v>
      </c>
      <c r="B10246" s="12">
        <v>58739</v>
      </c>
      <c r="C10246" s="12" t="s">
        <v>10717</v>
      </c>
      <c r="D10246" s="12" t="s">
        <v>10813</v>
      </c>
      <c r="E10246" s="17" t="s">
        <v>12339</v>
      </c>
      <c r="F10246" s="25" t="str">
        <f>LEFT(E10246,MIN(FIND({0,1,2,3,4,5,6,7,8,9},ASC(E10246)&amp;1234567890))-1)</f>
        <v>Be</v>
      </c>
      <c r="G10246" s="25">
        <f t="shared" si="320"/>
        <v>2</v>
      </c>
      <c r="H10246" s="25">
        <f>VLOOKUP(F10246,Table!$A$2:$C$121,2,0)</f>
        <v>2</v>
      </c>
      <c r="I10246" s="26">
        <f>VLOOKUP(F10246,Table!$A$2:$C$121,3,0)</f>
        <v>2</v>
      </c>
      <c r="J10246" s="17" t="s">
        <v>405</v>
      </c>
      <c r="K10246" s="25" t="str">
        <f>LEFT(J10246,MIN(FIND({0,1,2,3,4,5,6,7,8,9},ASC(J10246)&amp;1234567890))-1)</f>
        <v>Ta</v>
      </c>
      <c r="L10246" s="25">
        <f t="shared" si="321"/>
        <v>1</v>
      </c>
      <c r="M10246" s="25">
        <f>VLOOKUP(K10246,Table!$A$2:$C$121,2,0)</f>
        <v>5</v>
      </c>
      <c r="N10246" s="26">
        <f>VLOOKUP(K10246,Table!$A$2:$C$121,3,0)</f>
        <v>6</v>
      </c>
      <c r="O10246" s="13" t="str">
        <f>VLOOKUP(A10246,Table!$U$1:$V$230,2,0)</f>
        <v>Cubic</v>
      </c>
      <c r="P10246" s="1"/>
    </row>
    <row r="10247" spans="1:16">
      <c r="A10247" s="12">
        <v>227</v>
      </c>
      <c r="B10247" s="12">
        <v>58744</v>
      </c>
      <c r="C10247" s="12" t="s">
        <v>10717</v>
      </c>
      <c r="D10247" s="12" t="s">
        <v>10814</v>
      </c>
      <c r="E10247" s="17" t="s">
        <v>12339</v>
      </c>
      <c r="F10247" s="25" t="str">
        <f>LEFT(E10247,MIN(FIND({0,1,2,3,4,5,6,7,8,9},ASC(E10247)&amp;1234567890))-1)</f>
        <v>Be</v>
      </c>
      <c r="G10247" s="25">
        <f t="shared" si="320"/>
        <v>2</v>
      </c>
      <c r="H10247" s="25">
        <f>VLOOKUP(F10247,Table!$A$2:$C$121,2,0)</f>
        <v>2</v>
      </c>
      <c r="I10247" s="26">
        <f>VLOOKUP(F10247,Table!$A$2:$C$121,3,0)</f>
        <v>2</v>
      </c>
      <c r="J10247" s="17" t="s">
        <v>50</v>
      </c>
      <c r="K10247" s="25" t="str">
        <f>LEFT(J10247,MIN(FIND({0,1,2,3,4,5,6,7,8,9},ASC(J10247)&amp;1234567890))-1)</f>
        <v>Ti</v>
      </c>
      <c r="L10247" s="25">
        <f t="shared" si="321"/>
        <v>1</v>
      </c>
      <c r="M10247" s="25">
        <f>VLOOKUP(K10247,Table!$A$2:$C$121,2,0)</f>
        <v>4</v>
      </c>
      <c r="N10247" s="26">
        <f>VLOOKUP(K10247,Table!$A$2:$C$121,3,0)</f>
        <v>4</v>
      </c>
      <c r="O10247" s="13" t="str">
        <f>VLOOKUP(A10247,Table!$U$1:$V$230,2,0)</f>
        <v>Cubic</v>
      </c>
      <c r="P10247" s="1"/>
    </row>
    <row r="10248" spans="1:16">
      <c r="A10248" s="12">
        <v>227</v>
      </c>
      <c r="B10248" s="12">
        <v>58755</v>
      </c>
      <c r="C10248" s="12" t="s">
        <v>10717</v>
      </c>
      <c r="D10248" s="12" t="s">
        <v>10815</v>
      </c>
      <c r="E10248" s="17" t="s">
        <v>14740</v>
      </c>
      <c r="F10248" s="25" t="str">
        <f>LEFT(E10248,MIN(FIND({0,1,2,3,4,5,6,7,8,9},ASC(E10248)&amp;1234567890))-1)</f>
        <v>Be</v>
      </c>
      <c r="G10248" s="25">
        <f t="shared" si="320"/>
        <v>22</v>
      </c>
      <c r="H10248" s="25">
        <f>VLOOKUP(F10248,Table!$A$2:$C$121,2,0)</f>
        <v>2</v>
      </c>
      <c r="I10248" s="26">
        <f>VLOOKUP(F10248,Table!$A$2:$C$121,3,0)</f>
        <v>2</v>
      </c>
      <c r="J10248" s="17" t="s">
        <v>390</v>
      </c>
      <c r="K10248" s="25" t="str">
        <f>LEFT(J10248,MIN(FIND({0,1,2,3,4,5,6,7,8,9},ASC(J10248)&amp;1234567890))-1)</f>
        <v>W</v>
      </c>
      <c r="L10248" s="25">
        <f t="shared" si="321"/>
        <v>1</v>
      </c>
      <c r="M10248" s="25">
        <f>VLOOKUP(K10248,Table!$A$2:$C$121,2,0)</f>
        <v>6</v>
      </c>
      <c r="N10248" s="26">
        <f>VLOOKUP(K10248,Table!$A$2:$C$121,3,0)</f>
        <v>6</v>
      </c>
      <c r="O10248" s="13" t="str">
        <f>VLOOKUP(A10248,Table!$U$1:$V$230,2,0)</f>
        <v>Cubic</v>
      </c>
      <c r="P10248" s="1"/>
    </row>
    <row r="10249" spans="1:16">
      <c r="A10249" s="12">
        <v>227</v>
      </c>
      <c r="B10249" s="12">
        <v>58770</v>
      </c>
      <c r="C10249" s="12" t="s">
        <v>10717</v>
      </c>
      <c r="D10249" s="12" t="s">
        <v>10203</v>
      </c>
      <c r="E10249" s="17" t="s">
        <v>11687</v>
      </c>
      <c r="F10249" s="25" t="str">
        <f>LEFT(E10249,MIN(FIND({0,1,2,3,4,5,6,7,8,9},ASC(E10249)&amp;1234567890))-1)</f>
        <v>Cs</v>
      </c>
      <c r="G10249" s="25">
        <f t="shared" si="320"/>
        <v>3</v>
      </c>
      <c r="H10249" s="25">
        <f>VLOOKUP(F10249,Table!$A$2:$C$121,2,0)</f>
        <v>1</v>
      </c>
      <c r="I10249" s="26">
        <f>VLOOKUP(F10249,Table!$A$2:$C$121,3,0)</f>
        <v>6</v>
      </c>
      <c r="J10249" s="17" t="s">
        <v>542</v>
      </c>
      <c r="K10249" s="25" t="str">
        <f>LEFT(J10249,MIN(FIND({0,1,2,3,4,5,6,7,8,9},ASC(J10249)&amp;1234567890))-1)</f>
        <v>Bi</v>
      </c>
      <c r="L10249" s="25">
        <f t="shared" si="321"/>
        <v>1</v>
      </c>
      <c r="M10249" s="25">
        <f>VLOOKUP(K10249,Table!$A$2:$C$121,2,0)</f>
        <v>15</v>
      </c>
      <c r="N10249" s="26">
        <f>VLOOKUP(K10249,Table!$A$2:$C$121,3,0)</f>
        <v>6</v>
      </c>
      <c r="O10249" s="13" t="str">
        <f>VLOOKUP(A10249,Table!$U$1:$V$230,2,0)</f>
        <v>Cubic</v>
      </c>
      <c r="P10249" s="1"/>
    </row>
    <row r="10250" spans="1:16">
      <c r="A10250" s="12">
        <v>227</v>
      </c>
      <c r="B10250" s="12">
        <v>58771</v>
      </c>
      <c r="C10250" s="12" t="s">
        <v>10717</v>
      </c>
      <c r="D10250" s="12" t="s">
        <v>10816</v>
      </c>
      <c r="E10250" s="17" t="s">
        <v>376</v>
      </c>
      <c r="F10250" s="25" t="str">
        <f>LEFT(E10250,MIN(FIND({0,1,2,3,4,5,6,7,8,9},ASC(E10250)&amp;1234567890))-1)</f>
        <v>Cs</v>
      </c>
      <c r="G10250" s="25">
        <f t="shared" si="320"/>
        <v>1</v>
      </c>
      <c r="H10250" s="25">
        <f>VLOOKUP(F10250,Table!$A$2:$C$121,2,0)</f>
        <v>1</v>
      </c>
      <c r="I10250" s="26">
        <f>VLOOKUP(F10250,Table!$A$2:$C$121,3,0)</f>
        <v>6</v>
      </c>
      <c r="J10250" s="17" t="s">
        <v>11456</v>
      </c>
      <c r="K10250" s="25" t="str">
        <f>LEFT(J10250,MIN(FIND({0,1,2,3,4,5,6,7,8,9},ASC(J10250)&amp;1234567890))-1)</f>
        <v>Bi</v>
      </c>
      <c r="L10250" s="25">
        <f t="shared" si="321"/>
        <v>2</v>
      </c>
      <c r="M10250" s="25">
        <f>VLOOKUP(K10250,Table!$A$2:$C$121,2,0)</f>
        <v>15</v>
      </c>
      <c r="N10250" s="26">
        <f>VLOOKUP(K10250,Table!$A$2:$C$121,3,0)</f>
        <v>6</v>
      </c>
      <c r="O10250" s="13" t="str">
        <f>VLOOKUP(A10250,Table!$U$1:$V$230,2,0)</f>
        <v>Cubic</v>
      </c>
      <c r="P10250" s="1"/>
    </row>
    <row r="10251" spans="1:16">
      <c r="A10251" s="12">
        <v>227</v>
      </c>
      <c r="B10251" s="12">
        <v>58794</v>
      </c>
      <c r="C10251" s="12" t="s">
        <v>10717</v>
      </c>
      <c r="D10251" s="12" t="s">
        <v>10817</v>
      </c>
      <c r="E10251" s="17" t="s">
        <v>11456</v>
      </c>
      <c r="F10251" s="25" t="str">
        <f>LEFT(E10251,MIN(FIND({0,1,2,3,4,5,6,7,8,9},ASC(E10251)&amp;1234567890))-1)</f>
        <v>Bi</v>
      </c>
      <c r="G10251" s="25">
        <f t="shared" si="320"/>
        <v>2</v>
      </c>
      <c r="H10251" s="25">
        <f>VLOOKUP(F10251,Table!$A$2:$C$121,2,0)</f>
        <v>15</v>
      </c>
      <c r="I10251" s="26">
        <f>VLOOKUP(F10251,Table!$A$2:$C$121,3,0)</f>
        <v>6</v>
      </c>
      <c r="J10251" s="17" t="s">
        <v>39</v>
      </c>
      <c r="K10251" s="25" t="str">
        <f>LEFT(J10251,MIN(FIND({0,1,2,3,4,5,6,7,8,9},ASC(J10251)&amp;1234567890))-1)</f>
        <v>K</v>
      </c>
      <c r="L10251" s="25">
        <f t="shared" si="321"/>
        <v>1</v>
      </c>
      <c r="M10251" s="25">
        <f>VLOOKUP(K10251,Table!$A$2:$C$121,2,0)</f>
        <v>1</v>
      </c>
      <c r="N10251" s="26">
        <f>VLOOKUP(K10251,Table!$A$2:$C$121,3,0)</f>
        <v>4</v>
      </c>
      <c r="O10251" s="13" t="str">
        <f>VLOOKUP(A10251,Table!$U$1:$V$230,2,0)</f>
        <v>Cubic</v>
      </c>
      <c r="P10251" s="1"/>
    </row>
    <row r="10252" spans="1:16">
      <c r="A10252" s="12">
        <v>227</v>
      </c>
      <c r="B10252" s="12">
        <v>58850</v>
      </c>
      <c r="C10252" s="12" t="s">
        <v>10717</v>
      </c>
      <c r="D10252" s="12" t="s">
        <v>10818</v>
      </c>
      <c r="E10252" s="17" t="s">
        <v>11456</v>
      </c>
      <c r="F10252" s="25" t="str">
        <f>LEFT(E10252,MIN(FIND({0,1,2,3,4,5,6,7,8,9},ASC(E10252)&amp;1234567890))-1)</f>
        <v>Bi</v>
      </c>
      <c r="G10252" s="25">
        <f t="shared" si="320"/>
        <v>2</v>
      </c>
      <c r="H10252" s="25">
        <f>VLOOKUP(F10252,Table!$A$2:$C$121,2,0)</f>
        <v>15</v>
      </c>
      <c r="I10252" s="26">
        <f>VLOOKUP(F10252,Table!$A$2:$C$121,3,0)</f>
        <v>6</v>
      </c>
      <c r="J10252" s="17" t="s">
        <v>11498</v>
      </c>
      <c r="K10252" s="25" t="str">
        <f>LEFT(J10252,MIN(FIND({0,1,2,3,4,5,6,7,8,9},ASC(J10252)&amp;1234567890))-1)</f>
        <v>Rb</v>
      </c>
      <c r="L10252" s="25">
        <f t="shared" si="321"/>
        <v>1</v>
      </c>
      <c r="M10252" s="25">
        <f>VLOOKUP(K10252,Table!$A$2:$C$121,2,0)</f>
        <v>1</v>
      </c>
      <c r="N10252" s="26">
        <f>VLOOKUP(K10252,Table!$A$2:$C$121,3,0)</f>
        <v>5</v>
      </c>
      <c r="O10252" s="13" t="str">
        <f>VLOOKUP(A10252,Table!$U$1:$V$230,2,0)</f>
        <v>Cubic</v>
      </c>
      <c r="P10252" s="1"/>
    </row>
    <row r="10253" spans="1:16">
      <c r="A10253" s="12">
        <v>227</v>
      </c>
      <c r="B10253" s="12">
        <v>58871</v>
      </c>
      <c r="C10253" s="12" t="s">
        <v>10717</v>
      </c>
      <c r="D10253" s="12" t="s">
        <v>10819</v>
      </c>
      <c r="E10253" s="17" t="s">
        <v>13236</v>
      </c>
      <c r="F10253" s="25" t="str">
        <f>LEFT(E10253,MIN(FIND({0,1,2,3,4,5,6,7,8,9},ASC(E10253)&amp;1234567890))-1)</f>
        <v>Bk</v>
      </c>
      <c r="G10253" s="25">
        <f t="shared" si="320"/>
        <v>1</v>
      </c>
      <c r="H10253" s="25">
        <f>VLOOKUP(F10253,Table!$A$2:$C$121,2,0)</f>
        <v>3</v>
      </c>
      <c r="I10253" s="26">
        <f>VLOOKUP(F10253,Table!$A$2:$C$121,3,0)</f>
        <v>7</v>
      </c>
      <c r="J10253" s="17" t="s">
        <v>11726</v>
      </c>
      <c r="K10253" s="25" t="str">
        <f>LEFT(J10253,MIN(FIND({0,1,2,3,4,5,6,7,8,9},ASC(J10253)&amp;1234567890))-1)</f>
        <v>Ir</v>
      </c>
      <c r="L10253" s="25">
        <f t="shared" si="321"/>
        <v>2</v>
      </c>
      <c r="M10253" s="25">
        <f>VLOOKUP(K10253,Table!$A$2:$C$121,2,0)</f>
        <v>9</v>
      </c>
      <c r="N10253" s="26">
        <f>VLOOKUP(K10253,Table!$A$2:$C$121,3,0)</f>
        <v>6</v>
      </c>
      <c r="O10253" s="13" t="str">
        <f>VLOOKUP(A10253,Table!$U$1:$V$230,2,0)</f>
        <v>Cubic</v>
      </c>
      <c r="P10253" s="1"/>
    </row>
    <row r="10254" spans="1:16">
      <c r="A10254" s="12">
        <v>227</v>
      </c>
      <c r="B10254" s="12">
        <v>58915</v>
      </c>
      <c r="C10254" s="12" t="s">
        <v>10717</v>
      </c>
      <c r="D10254" s="12" t="s">
        <v>10820</v>
      </c>
      <c r="E10254" s="17" t="s">
        <v>330</v>
      </c>
      <c r="F10254" s="25" t="str">
        <f>LEFT(E10254,MIN(FIND({0,1,2,3,4,5,6,7,8,9},ASC(E10254)&amp;1234567890))-1)</f>
        <v>Ca</v>
      </c>
      <c r="G10254" s="25">
        <f t="shared" si="320"/>
        <v>1</v>
      </c>
      <c r="H10254" s="25">
        <f>VLOOKUP(F10254,Table!$A$2:$C$121,2,0)</f>
        <v>2</v>
      </c>
      <c r="I10254" s="26">
        <f>VLOOKUP(F10254,Table!$A$2:$C$121,3,0)</f>
        <v>4</v>
      </c>
      <c r="J10254" s="17" t="s">
        <v>11386</v>
      </c>
      <c r="K10254" s="25" t="str">
        <f>LEFT(J10254,MIN(FIND({0,1,2,3,4,5,6,7,8,9},ASC(J10254)&amp;1234567890))-1)</f>
        <v>Ni</v>
      </c>
      <c r="L10254" s="25">
        <f t="shared" si="321"/>
        <v>2</v>
      </c>
      <c r="M10254" s="25">
        <f>VLOOKUP(K10254,Table!$A$2:$C$121,2,0)</f>
        <v>10</v>
      </c>
      <c r="N10254" s="26">
        <f>VLOOKUP(K10254,Table!$A$2:$C$121,3,0)</f>
        <v>4</v>
      </c>
      <c r="O10254" s="13" t="str">
        <f>VLOOKUP(A10254,Table!$U$1:$V$230,2,0)</f>
        <v>Cubic</v>
      </c>
      <c r="P10254" s="1"/>
    </row>
    <row r="10255" spans="1:16">
      <c r="A10255" s="12">
        <v>227</v>
      </c>
      <c r="B10255" s="12">
        <v>58927</v>
      </c>
      <c r="C10255" s="12" t="s">
        <v>10717</v>
      </c>
      <c r="D10255" s="12" t="s">
        <v>10821</v>
      </c>
      <c r="E10255" s="17" t="s">
        <v>330</v>
      </c>
      <c r="F10255" s="25" t="str">
        <f>LEFT(E10255,MIN(FIND({0,1,2,3,4,5,6,7,8,9},ASC(E10255)&amp;1234567890))-1)</f>
        <v>Ca</v>
      </c>
      <c r="G10255" s="25">
        <f t="shared" si="320"/>
        <v>1</v>
      </c>
      <c r="H10255" s="25">
        <f>VLOOKUP(F10255,Table!$A$2:$C$121,2,0)</f>
        <v>2</v>
      </c>
      <c r="I10255" s="26">
        <f>VLOOKUP(F10255,Table!$A$2:$C$121,3,0)</f>
        <v>4</v>
      </c>
      <c r="J10255" s="17" t="s">
        <v>11781</v>
      </c>
      <c r="K10255" s="25" t="str">
        <f>LEFT(J10255,MIN(FIND({0,1,2,3,4,5,6,7,8,9},ASC(J10255)&amp;1234567890))-1)</f>
        <v>Pd</v>
      </c>
      <c r="L10255" s="25">
        <f t="shared" si="321"/>
        <v>2</v>
      </c>
      <c r="M10255" s="25">
        <f>VLOOKUP(K10255,Table!$A$2:$C$121,2,0)</f>
        <v>10</v>
      </c>
      <c r="N10255" s="26">
        <f>VLOOKUP(K10255,Table!$A$2:$C$121,3,0)</f>
        <v>5</v>
      </c>
      <c r="O10255" s="13" t="str">
        <f>VLOOKUP(A10255,Table!$U$1:$V$230,2,0)</f>
        <v>Cubic</v>
      </c>
      <c r="P10255" s="1"/>
    </row>
    <row r="10256" spans="1:16">
      <c r="A10256" s="12">
        <v>227</v>
      </c>
      <c r="B10256" s="12">
        <v>102008</v>
      </c>
      <c r="C10256" s="12" t="s">
        <v>10717</v>
      </c>
      <c r="D10256" s="12" t="s">
        <v>10822</v>
      </c>
      <c r="E10256" s="17" t="s">
        <v>11293</v>
      </c>
      <c r="F10256" s="25" t="str">
        <f>LEFT(E10256,MIN(FIND({0,1,2,3,4,5,6,7,8,9},ASC(E10256)&amp;1234567890))-1)</f>
        <v>Cd</v>
      </c>
      <c r="G10256" s="25">
        <f t="shared" si="320"/>
        <v>1</v>
      </c>
      <c r="H10256" s="25">
        <f>VLOOKUP(F10256,Table!$A$2:$C$121,2,0)</f>
        <v>12</v>
      </c>
      <c r="I10256" s="26">
        <f>VLOOKUP(F10256,Table!$A$2:$C$121,3,0)</f>
        <v>5</v>
      </c>
      <c r="J10256" s="17" t="s">
        <v>457</v>
      </c>
      <c r="K10256" s="25" t="str">
        <f>LEFT(J10256,MIN(FIND({0,1,2,3,4,5,6,7,8,9},ASC(J10256)&amp;1234567890))-1)</f>
        <v>Li</v>
      </c>
      <c r="L10256" s="25">
        <f t="shared" si="321"/>
        <v>1</v>
      </c>
      <c r="M10256" s="25">
        <f>VLOOKUP(K10256,Table!$A$2:$C$121,2,0)</f>
        <v>1</v>
      </c>
      <c r="N10256" s="26">
        <f>VLOOKUP(K10256,Table!$A$2:$C$121,3,0)</f>
        <v>2</v>
      </c>
      <c r="O10256" s="13" t="str">
        <f>VLOOKUP(A10256,Table!$U$1:$V$230,2,0)</f>
        <v>Cubic</v>
      </c>
      <c r="P10256" s="1"/>
    </row>
    <row r="10257" spans="1:16">
      <c r="A10257" s="12">
        <v>227</v>
      </c>
      <c r="B10257" s="12">
        <v>102030</v>
      </c>
      <c r="C10257" s="12" t="s">
        <v>10717</v>
      </c>
      <c r="D10257" s="12" t="s">
        <v>10823</v>
      </c>
      <c r="E10257" s="17" t="s">
        <v>14741</v>
      </c>
      <c r="F10257" s="25" t="str">
        <f>LEFT(E10257,MIN(FIND({0,1,2,3,4,5,6,7,8,9},ASC(E10257)&amp;1234567890))-1)</f>
        <v>Cd</v>
      </c>
      <c r="G10257" s="25">
        <f t="shared" si="320"/>
        <v>1.83</v>
      </c>
      <c r="H10257" s="25">
        <f>VLOOKUP(F10257,Table!$A$2:$C$121,2,0)</f>
        <v>12</v>
      </c>
      <c r="I10257" s="26">
        <f>VLOOKUP(F10257,Table!$A$2:$C$121,3,0)</f>
        <v>5</v>
      </c>
      <c r="J10257" s="17" t="s">
        <v>11599</v>
      </c>
      <c r="K10257" s="25" t="str">
        <f>LEFT(J10257,MIN(FIND({0,1,2,3,4,5,6,7,8,9},ASC(J10257)&amp;1234567890))-1)</f>
        <v>Na</v>
      </c>
      <c r="L10257" s="25">
        <f t="shared" si="321"/>
        <v>1.17</v>
      </c>
      <c r="M10257" s="25">
        <f>VLOOKUP(K10257,Table!$A$2:$C$121,2,0)</f>
        <v>1</v>
      </c>
      <c r="N10257" s="26">
        <f>VLOOKUP(K10257,Table!$A$2:$C$121,3,0)</f>
        <v>3</v>
      </c>
      <c r="O10257" s="13" t="str">
        <f>VLOOKUP(A10257,Table!$U$1:$V$230,2,0)</f>
        <v>Cubic</v>
      </c>
      <c r="P10257" s="1"/>
    </row>
    <row r="10258" spans="1:16">
      <c r="A10258" s="12">
        <v>227</v>
      </c>
      <c r="B10258" s="12">
        <v>102031</v>
      </c>
      <c r="C10258" s="12" t="s">
        <v>10717</v>
      </c>
      <c r="D10258" s="12" t="s">
        <v>10824</v>
      </c>
      <c r="E10258" s="17" t="s">
        <v>14741</v>
      </c>
      <c r="F10258" s="25" t="str">
        <f>LEFT(E10258,MIN(FIND({0,1,2,3,4,5,6,7,8,9},ASC(E10258)&amp;1234567890))-1)</f>
        <v>Cd</v>
      </c>
      <c r="G10258" s="25">
        <f t="shared" si="320"/>
        <v>1.83</v>
      </c>
      <c r="H10258" s="25">
        <f>VLOOKUP(F10258,Table!$A$2:$C$121,2,0)</f>
        <v>12</v>
      </c>
      <c r="I10258" s="26">
        <f>VLOOKUP(F10258,Table!$A$2:$C$121,3,0)</f>
        <v>5</v>
      </c>
      <c r="J10258" s="17" t="s">
        <v>14742</v>
      </c>
      <c r="K10258" s="25" t="str">
        <f>LEFT(J10258,MIN(FIND({0,1,2,3,4,5,6,7,8,9},ASC(J10258)&amp;1234567890))-1)</f>
        <v>Na</v>
      </c>
      <c r="L10258" s="25">
        <f t="shared" si="321"/>
        <v>1.1200000000000001</v>
      </c>
      <c r="M10258" s="25">
        <f>VLOOKUP(K10258,Table!$A$2:$C$121,2,0)</f>
        <v>1</v>
      </c>
      <c r="N10258" s="26">
        <f>VLOOKUP(K10258,Table!$A$2:$C$121,3,0)</f>
        <v>3</v>
      </c>
      <c r="O10258" s="13" t="str">
        <f>VLOOKUP(A10258,Table!$U$1:$V$230,2,0)</f>
        <v>Cubic</v>
      </c>
      <c r="P10258" s="1"/>
    </row>
    <row r="10259" spans="1:16">
      <c r="A10259" s="12">
        <v>227</v>
      </c>
      <c r="B10259" s="12">
        <v>102038</v>
      </c>
      <c r="C10259" s="12" t="s">
        <v>10715</v>
      </c>
      <c r="D10259" s="12" t="s">
        <v>10825</v>
      </c>
      <c r="E10259" s="17" t="s">
        <v>11293</v>
      </c>
      <c r="F10259" s="25" t="str">
        <f>LEFT(E10259,MIN(FIND({0,1,2,3,4,5,6,7,8,9},ASC(E10259)&amp;1234567890))-1)</f>
        <v>Cd</v>
      </c>
      <c r="G10259" s="25">
        <f t="shared" si="320"/>
        <v>1</v>
      </c>
      <c r="H10259" s="25">
        <f>VLOOKUP(F10259,Table!$A$2:$C$121,2,0)</f>
        <v>12</v>
      </c>
      <c r="I10259" s="26">
        <f>VLOOKUP(F10259,Table!$A$2:$C$121,3,0)</f>
        <v>5</v>
      </c>
      <c r="J10259" s="17" t="s">
        <v>66</v>
      </c>
      <c r="K10259" s="25" t="str">
        <f>LEFT(J10259,MIN(FIND({0,1,2,3,4,5,6,7,8,9},ASC(J10259)&amp;1234567890))-1)</f>
        <v>Ni</v>
      </c>
      <c r="L10259" s="25">
        <f t="shared" si="321"/>
        <v>1</v>
      </c>
      <c r="M10259" s="25">
        <f>VLOOKUP(K10259,Table!$A$2:$C$121,2,0)</f>
        <v>10</v>
      </c>
      <c r="N10259" s="26">
        <f>VLOOKUP(K10259,Table!$A$2:$C$121,3,0)</f>
        <v>4</v>
      </c>
      <c r="O10259" s="13" t="str">
        <f>VLOOKUP(A10259,Table!$U$1:$V$230,2,0)</f>
        <v>Cubic</v>
      </c>
      <c r="P10259" s="1"/>
    </row>
    <row r="10260" spans="1:16">
      <c r="A10260" s="12">
        <v>227</v>
      </c>
      <c r="B10260" s="12">
        <v>102216</v>
      </c>
      <c r="C10260" s="12" t="s">
        <v>10717</v>
      </c>
      <c r="D10260" s="12" t="s">
        <v>10826</v>
      </c>
      <c r="E10260" s="17" t="s">
        <v>11331</v>
      </c>
      <c r="F10260" s="25" t="str">
        <f>LEFT(E10260,MIN(FIND({0,1,2,3,4,5,6,7,8,9},ASC(E10260)&amp;1234567890))-1)</f>
        <v>Ce</v>
      </c>
      <c r="G10260" s="25">
        <f t="shared" si="320"/>
        <v>1</v>
      </c>
      <c r="H10260" s="25">
        <f>VLOOKUP(F10260,Table!$A$2:$C$121,2,0)</f>
        <v>3</v>
      </c>
      <c r="I10260" s="26">
        <f>VLOOKUP(F10260,Table!$A$2:$C$121,3,0)</f>
        <v>6</v>
      </c>
      <c r="J10260" s="17" t="s">
        <v>11894</v>
      </c>
      <c r="K10260" s="25" t="str">
        <f>LEFT(J10260,MIN(FIND({0,1,2,3,4,5,6,7,8,9},ASC(J10260)&amp;1234567890))-1)</f>
        <v>Mg</v>
      </c>
      <c r="L10260" s="25">
        <f t="shared" si="321"/>
        <v>2</v>
      </c>
      <c r="M10260" s="25">
        <f>VLOOKUP(K10260,Table!$A$2:$C$121,2,0)</f>
        <v>2</v>
      </c>
      <c r="N10260" s="26">
        <f>VLOOKUP(K10260,Table!$A$2:$C$121,3,0)</f>
        <v>3</v>
      </c>
      <c r="O10260" s="13" t="str">
        <f>VLOOKUP(A10260,Table!$U$1:$V$230,2,0)</f>
        <v>Cubic</v>
      </c>
      <c r="P10260" s="1"/>
    </row>
    <row r="10261" spans="1:16">
      <c r="A10261" s="12">
        <v>227</v>
      </c>
      <c r="B10261" s="12">
        <v>102228</v>
      </c>
      <c r="C10261" s="12" t="s">
        <v>10717</v>
      </c>
      <c r="D10261" s="12" t="s">
        <v>10827</v>
      </c>
      <c r="E10261" s="17" t="s">
        <v>11331</v>
      </c>
      <c r="F10261" s="25" t="str">
        <f>LEFT(E10261,MIN(FIND({0,1,2,3,4,5,6,7,8,9},ASC(E10261)&amp;1234567890))-1)</f>
        <v>Ce</v>
      </c>
      <c r="G10261" s="25">
        <f t="shared" si="320"/>
        <v>1</v>
      </c>
      <c r="H10261" s="25">
        <f>VLOOKUP(F10261,Table!$A$2:$C$121,2,0)</f>
        <v>3</v>
      </c>
      <c r="I10261" s="26">
        <f>VLOOKUP(F10261,Table!$A$2:$C$121,3,0)</f>
        <v>6</v>
      </c>
      <c r="J10261" s="17" t="s">
        <v>11386</v>
      </c>
      <c r="K10261" s="25" t="str">
        <f>LEFT(J10261,MIN(FIND({0,1,2,3,4,5,6,7,8,9},ASC(J10261)&amp;1234567890))-1)</f>
        <v>Ni</v>
      </c>
      <c r="L10261" s="25">
        <f t="shared" si="321"/>
        <v>2</v>
      </c>
      <c r="M10261" s="25">
        <f>VLOOKUP(K10261,Table!$A$2:$C$121,2,0)</f>
        <v>10</v>
      </c>
      <c r="N10261" s="26">
        <f>VLOOKUP(K10261,Table!$A$2:$C$121,3,0)</f>
        <v>4</v>
      </c>
      <c r="O10261" s="13" t="str">
        <f>VLOOKUP(A10261,Table!$U$1:$V$230,2,0)</f>
        <v>Cubic</v>
      </c>
      <c r="P10261" s="1"/>
    </row>
    <row r="10262" spans="1:16">
      <c r="A10262" s="12">
        <v>227</v>
      </c>
      <c r="B10262" s="12">
        <v>102241</v>
      </c>
      <c r="C10262" s="12" t="s">
        <v>10717</v>
      </c>
      <c r="D10262" s="12" t="s">
        <v>7852</v>
      </c>
      <c r="E10262" s="17" t="s">
        <v>11331</v>
      </c>
      <c r="F10262" s="25" t="str">
        <f>LEFT(E10262,MIN(FIND({0,1,2,3,4,5,6,7,8,9},ASC(E10262)&amp;1234567890))-1)</f>
        <v>Ce</v>
      </c>
      <c r="G10262" s="25">
        <f t="shared" si="320"/>
        <v>1</v>
      </c>
      <c r="H10262" s="25">
        <f>VLOOKUP(F10262,Table!$A$2:$C$121,2,0)</f>
        <v>3</v>
      </c>
      <c r="I10262" s="26">
        <f>VLOOKUP(F10262,Table!$A$2:$C$121,3,0)</f>
        <v>6</v>
      </c>
      <c r="J10262" s="17" t="s">
        <v>11919</v>
      </c>
      <c r="K10262" s="25" t="str">
        <f>LEFT(J10262,MIN(FIND({0,1,2,3,4,5,6,7,8,9},ASC(J10262)&amp;1234567890))-1)</f>
        <v>Os</v>
      </c>
      <c r="L10262" s="25">
        <f t="shared" si="321"/>
        <v>2</v>
      </c>
      <c r="M10262" s="25">
        <f>VLOOKUP(K10262,Table!$A$2:$C$121,2,0)</f>
        <v>8</v>
      </c>
      <c r="N10262" s="26">
        <f>VLOOKUP(K10262,Table!$A$2:$C$121,3,0)</f>
        <v>6</v>
      </c>
      <c r="O10262" s="13" t="str">
        <f>VLOOKUP(A10262,Table!$U$1:$V$230,2,0)</f>
        <v>Cubic</v>
      </c>
      <c r="P10262" s="1"/>
    </row>
    <row r="10263" spans="1:16">
      <c r="A10263" s="12">
        <v>227</v>
      </c>
      <c r="B10263" s="12">
        <v>102257</v>
      </c>
      <c r="C10263" s="12" t="s">
        <v>10717</v>
      </c>
      <c r="D10263" s="12" t="s">
        <v>10828</v>
      </c>
      <c r="E10263" s="17" t="s">
        <v>11331</v>
      </c>
      <c r="F10263" s="25" t="str">
        <f>LEFT(E10263,MIN(FIND({0,1,2,3,4,5,6,7,8,9},ASC(E10263)&amp;1234567890))-1)</f>
        <v>Ce</v>
      </c>
      <c r="G10263" s="25">
        <f t="shared" si="320"/>
        <v>1</v>
      </c>
      <c r="H10263" s="25">
        <f>VLOOKUP(F10263,Table!$A$2:$C$121,2,0)</f>
        <v>3</v>
      </c>
      <c r="I10263" s="26">
        <f>VLOOKUP(F10263,Table!$A$2:$C$121,3,0)</f>
        <v>6</v>
      </c>
      <c r="J10263" s="17" t="s">
        <v>11464</v>
      </c>
      <c r="K10263" s="25" t="str">
        <f>LEFT(J10263,MIN(FIND({0,1,2,3,4,5,6,7,8,9},ASC(J10263)&amp;1234567890))-1)</f>
        <v>Pt</v>
      </c>
      <c r="L10263" s="25">
        <f t="shared" si="321"/>
        <v>2</v>
      </c>
      <c r="M10263" s="25">
        <f>VLOOKUP(K10263,Table!$A$2:$C$121,2,0)</f>
        <v>10</v>
      </c>
      <c r="N10263" s="26">
        <f>VLOOKUP(K10263,Table!$A$2:$C$121,3,0)</f>
        <v>6</v>
      </c>
      <c r="O10263" s="13" t="str">
        <f>VLOOKUP(A10263,Table!$U$1:$V$230,2,0)</f>
        <v>Cubic</v>
      </c>
      <c r="P10263" s="1"/>
    </row>
    <row r="10264" spans="1:16">
      <c r="A10264" s="12">
        <v>227</v>
      </c>
      <c r="B10264" s="12">
        <v>102267</v>
      </c>
      <c r="C10264" s="12" t="s">
        <v>10717</v>
      </c>
      <c r="D10264" s="12" t="s">
        <v>10829</v>
      </c>
      <c r="E10264" s="17" t="s">
        <v>11331</v>
      </c>
      <c r="F10264" s="25" t="str">
        <f>LEFT(E10264,MIN(FIND({0,1,2,3,4,5,6,7,8,9},ASC(E10264)&amp;1234567890))-1)</f>
        <v>Ce</v>
      </c>
      <c r="G10264" s="25">
        <f t="shared" si="320"/>
        <v>1</v>
      </c>
      <c r="H10264" s="25">
        <f>VLOOKUP(F10264,Table!$A$2:$C$121,2,0)</f>
        <v>3</v>
      </c>
      <c r="I10264" s="26">
        <f>VLOOKUP(F10264,Table!$A$2:$C$121,3,0)</f>
        <v>6</v>
      </c>
      <c r="J10264" s="17" t="s">
        <v>11696</v>
      </c>
      <c r="K10264" s="25" t="str">
        <f>LEFT(J10264,MIN(FIND({0,1,2,3,4,5,6,7,8,9},ASC(J10264)&amp;1234567890))-1)</f>
        <v>Rh</v>
      </c>
      <c r="L10264" s="25">
        <f t="shared" si="321"/>
        <v>2</v>
      </c>
      <c r="M10264" s="25">
        <f>VLOOKUP(K10264,Table!$A$2:$C$121,2,0)</f>
        <v>9</v>
      </c>
      <c r="N10264" s="26">
        <f>VLOOKUP(K10264,Table!$A$2:$C$121,3,0)</f>
        <v>5</v>
      </c>
      <c r="O10264" s="13" t="str">
        <f>VLOOKUP(A10264,Table!$U$1:$V$230,2,0)</f>
        <v>Cubic</v>
      </c>
      <c r="P10264" s="1"/>
    </row>
    <row r="10265" spans="1:16">
      <c r="A10265" s="12">
        <v>227</v>
      </c>
      <c r="B10265" s="12">
        <v>102277</v>
      </c>
      <c r="C10265" s="12" t="s">
        <v>10717</v>
      </c>
      <c r="D10265" s="12" t="s">
        <v>10830</v>
      </c>
      <c r="E10265" s="17" t="s">
        <v>11331</v>
      </c>
      <c r="F10265" s="25" t="str">
        <f>LEFT(E10265,MIN(FIND({0,1,2,3,4,5,6,7,8,9},ASC(E10265)&amp;1234567890))-1)</f>
        <v>Ce</v>
      </c>
      <c r="G10265" s="25">
        <f t="shared" si="320"/>
        <v>1</v>
      </c>
      <c r="H10265" s="25">
        <f>VLOOKUP(F10265,Table!$A$2:$C$121,2,0)</f>
        <v>3</v>
      </c>
      <c r="I10265" s="26">
        <f>VLOOKUP(F10265,Table!$A$2:$C$121,3,0)</f>
        <v>6</v>
      </c>
      <c r="J10265" s="17" t="s">
        <v>11776</v>
      </c>
      <c r="K10265" s="25" t="str">
        <f>LEFT(J10265,MIN(FIND({0,1,2,3,4,5,6,7,8,9},ASC(J10265)&amp;1234567890))-1)</f>
        <v>Ru</v>
      </c>
      <c r="L10265" s="25">
        <f t="shared" si="321"/>
        <v>2</v>
      </c>
      <c r="M10265" s="25">
        <f>VLOOKUP(K10265,Table!$A$2:$C$121,2,0)</f>
        <v>8</v>
      </c>
      <c r="N10265" s="26">
        <f>VLOOKUP(K10265,Table!$A$2:$C$121,3,0)</f>
        <v>5</v>
      </c>
      <c r="O10265" s="13" t="str">
        <f>VLOOKUP(A10265,Table!$U$1:$V$230,2,0)</f>
        <v>Cubic</v>
      </c>
      <c r="P10265" s="1"/>
    </row>
    <row r="10266" spans="1:16">
      <c r="A10266" s="12">
        <v>227</v>
      </c>
      <c r="B10266" s="12">
        <v>102312</v>
      </c>
      <c r="C10266" s="12" t="s">
        <v>10717</v>
      </c>
      <c r="D10266" s="12" t="s">
        <v>10831</v>
      </c>
      <c r="E10266" s="17" t="s">
        <v>11947</v>
      </c>
      <c r="F10266" s="25" t="str">
        <f>LEFT(E10266,MIN(FIND({0,1,2,3,4,5,6,7,8,9},ASC(E10266)&amp;1234567890))-1)</f>
        <v>Cm</v>
      </c>
      <c r="G10266" s="25">
        <f t="shared" si="320"/>
        <v>1</v>
      </c>
      <c r="H10266" s="25">
        <f>VLOOKUP(F10266,Table!$A$2:$C$121,2,0)</f>
        <v>3</v>
      </c>
      <c r="I10266" s="26">
        <f>VLOOKUP(F10266,Table!$A$2:$C$121,3,0)</f>
        <v>7</v>
      </c>
      <c r="J10266" s="17" t="s">
        <v>11726</v>
      </c>
      <c r="K10266" s="25" t="str">
        <f>LEFT(J10266,MIN(FIND({0,1,2,3,4,5,6,7,8,9},ASC(J10266)&amp;1234567890))-1)</f>
        <v>Ir</v>
      </c>
      <c r="L10266" s="25">
        <f t="shared" si="321"/>
        <v>2</v>
      </c>
      <c r="M10266" s="25">
        <f>VLOOKUP(K10266,Table!$A$2:$C$121,2,0)</f>
        <v>9</v>
      </c>
      <c r="N10266" s="26">
        <f>VLOOKUP(K10266,Table!$A$2:$C$121,3,0)</f>
        <v>6</v>
      </c>
      <c r="O10266" s="13" t="str">
        <f>VLOOKUP(A10266,Table!$U$1:$V$230,2,0)</f>
        <v>Cubic</v>
      </c>
      <c r="P10266" s="1"/>
    </row>
    <row r="10267" spans="1:16">
      <c r="A10267" s="12">
        <v>227</v>
      </c>
      <c r="B10267" s="12">
        <v>102314</v>
      </c>
      <c r="C10267" s="12" t="s">
        <v>10717</v>
      </c>
      <c r="D10267" s="12" t="s">
        <v>10832</v>
      </c>
      <c r="E10267" s="17" t="s">
        <v>11947</v>
      </c>
      <c r="F10267" s="25" t="str">
        <f>LEFT(E10267,MIN(FIND({0,1,2,3,4,5,6,7,8,9},ASC(E10267)&amp;1234567890))-1)</f>
        <v>Cm</v>
      </c>
      <c r="G10267" s="25">
        <f t="shared" si="320"/>
        <v>1</v>
      </c>
      <c r="H10267" s="25">
        <f>VLOOKUP(F10267,Table!$A$2:$C$121,2,0)</f>
        <v>3</v>
      </c>
      <c r="I10267" s="26">
        <f>VLOOKUP(F10267,Table!$A$2:$C$121,3,0)</f>
        <v>7</v>
      </c>
      <c r="J10267" s="17" t="s">
        <v>11464</v>
      </c>
      <c r="K10267" s="25" t="str">
        <f>LEFT(J10267,MIN(FIND({0,1,2,3,4,5,6,7,8,9},ASC(J10267)&amp;1234567890))-1)</f>
        <v>Pt</v>
      </c>
      <c r="L10267" s="25">
        <f t="shared" si="321"/>
        <v>2</v>
      </c>
      <c r="M10267" s="25">
        <f>VLOOKUP(K10267,Table!$A$2:$C$121,2,0)</f>
        <v>10</v>
      </c>
      <c r="N10267" s="26">
        <f>VLOOKUP(K10267,Table!$A$2:$C$121,3,0)</f>
        <v>6</v>
      </c>
      <c r="O10267" s="13" t="str">
        <f>VLOOKUP(A10267,Table!$U$1:$V$230,2,0)</f>
        <v>Cubic</v>
      </c>
      <c r="P10267" s="1"/>
    </row>
    <row r="10268" spans="1:16">
      <c r="A10268" s="12">
        <v>227</v>
      </c>
      <c r="B10268" s="12">
        <v>102343</v>
      </c>
      <c r="C10268" s="12" t="s">
        <v>10717</v>
      </c>
      <c r="D10268" s="12" t="s">
        <v>10833</v>
      </c>
      <c r="E10268" s="17" t="s">
        <v>11695</v>
      </c>
      <c r="F10268" s="25" t="str">
        <f>LEFT(E10268,MIN(FIND({0,1,2,3,4,5,6,7,8,9},ASC(E10268)&amp;1234567890))-1)</f>
        <v>Co</v>
      </c>
      <c r="G10268" s="25">
        <f t="shared" si="320"/>
        <v>2</v>
      </c>
      <c r="H10268" s="25">
        <f>VLOOKUP(F10268,Table!$A$2:$C$121,2,0)</f>
        <v>9</v>
      </c>
      <c r="I10268" s="26">
        <f>VLOOKUP(F10268,Table!$A$2:$C$121,3,0)</f>
        <v>4</v>
      </c>
      <c r="J10268" s="17" t="s">
        <v>11333</v>
      </c>
      <c r="K10268" s="25" t="str">
        <f>LEFT(J10268,MIN(FIND({0,1,2,3,4,5,6,7,8,9},ASC(J10268)&amp;1234567890))-1)</f>
        <v>Dy</v>
      </c>
      <c r="L10268" s="25">
        <f t="shared" si="321"/>
        <v>1</v>
      </c>
      <c r="M10268" s="25">
        <f>VLOOKUP(K10268,Table!$A$2:$C$121,2,0)</f>
        <v>3</v>
      </c>
      <c r="N10268" s="26">
        <f>VLOOKUP(K10268,Table!$A$2:$C$121,3,0)</f>
        <v>6</v>
      </c>
      <c r="O10268" s="13" t="str">
        <f>VLOOKUP(A10268,Table!$U$1:$V$230,2,0)</f>
        <v>Cubic</v>
      </c>
      <c r="P10268" s="1"/>
    </row>
    <row r="10269" spans="1:16">
      <c r="A10269" s="12">
        <v>227</v>
      </c>
      <c r="B10269" s="12">
        <v>44714</v>
      </c>
      <c r="C10269" s="12" t="s">
        <v>10717</v>
      </c>
      <c r="D10269" s="12" t="s">
        <v>10092</v>
      </c>
      <c r="E10269" s="17" t="s">
        <v>11687</v>
      </c>
      <c r="F10269" s="25" t="str">
        <f>LEFT(E10269,MIN(FIND({0,1,2,3,4,5,6,7,8,9},ASC(E10269)&amp;1234567890))-1)</f>
        <v>Cs</v>
      </c>
      <c r="G10269" s="25">
        <f t="shared" si="320"/>
        <v>3</v>
      </c>
      <c r="H10269" s="25">
        <f>VLOOKUP(F10269,Table!$A$2:$C$121,2,0)</f>
        <v>1</v>
      </c>
      <c r="I10269" s="26">
        <f>VLOOKUP(F10269,Table!$A$2:$C$121,3,0)</f>
        <v>6</v>
      </c>
      <c r="J10269" s="17" t="s">
        <v>11645</v>
      </c>
      <c r="K10269" s="25" t="str">
        <f>LEFT(J10269,MIN(FIND({0,1,2,3,4,5,6,7,8,9},ASC(J10269)&amp;1234567890))-1)</f>
        <v>Sb</v>
      </c>
      <c r="L10269" s="25">
        <f t="shared" si="321"/>
        <v>1</v>
      </c>
      <c r="M10269" s="25">
        <f>VLOOKUP(K10269,Table!$A$2:$C$121,2,0)</f>
        <v>15</v>
      </c>
      <c r="N10269" s="26">
        <f>VLOOKUP(K10269,Table!$A$2:$C$121,3,0)</f>
        <v>5</v>
      </c>
      <c r="O10269" s="13" t="str">
        <f>VLOOKUP(A10269,Table!$U$1:$V$230,2,0)</f>
        <v>Cubic</v>
      </c>
      <c r="P10269" s="1"/>
    </row>
    <row r="10270" spans="1:16">
      <c r="A10270" s="12">
        <v>227</v>
      </c>
      <c r="B10270" s="12">
        <v>56261</v>
      </c>
      <c r="C10270" s="12" t="s">
        <v>10717</v>
      </c>
      <c r="D10270" s="12" t="s">
        <v>10834</v>
      </c>
      <c r="E10270" s="17" t="s">
        <v>586</v>
      </c>
      <c r="F10270" s="25" t="str">
        <f>LEFT(E10270,MIN(FIND({0,1,2,3,4,5,6,7,8,9},ASC(E10270)&amp;1234567890))-1)</f>
        <v>Pb</v>
      </c>
      <c r="G10270" s="25">
        <f t="shared" si="320"/>
        <v>1</v>
      </c>
      <c r="H10270" s="25">
        <f>VLOOKUP(F10270,Table!$A$2:$C$121,2,0)</f>
        <v>14</v>
      </c>
      <c r="I10270" s="26">
        <f>VLOOKUP(F10270,Table!$A$2:$C$121,3,0)</f>
        <v>6</v>
      </c>
      <c r="J10270" s="17" t="s">
        <v>35</v>
      </c>
      <c r="K10270" s="25" t="str">
        <f>LEFT(J10270,MIN(FIND({0,1,2,3,4,5,6,7,8,9},ASC(J10270)&amp;1234567890))-1)</f>
        <v>Au</v>
      </c>
      <c r="L10270" s="25">
        <f t="shared" si="321"/>
        <v>2</v>
      </c>
      <c r="M10270" s="25">
        <f>VLOOKUP(K10270,Table!$A$2:$C$121,2,0)</f>
        <v>11</v>
      </c>
      <c r="N10270" s="26">
        <f>VLOOKUP(K10270,Table!$A$2:$C$121,3,0)</f>
        <v>6</v>
      </c>
      <c r="O10270" s="13" t="str">
        <f>VLOOKUP(A10270,Table!$U$1:$V$230,2,0)</f>
        <v>Cubic</v>
      </c>
      <c r="P10270" s="1"/>
    </row>
    <row r="10271" spans="1:16">
      <c r="A10271" s="12">
        <v>227</v>
      </c>
      <c r="B10271" s="12">
        <v>57911</v>
      </c>
      <c r="C10271" s="12" t="s">
        <v>10717</v>
      </c>
      <c r="D10271" s="12" t="s">
        <v>10835</v>
      </c>
      <c r="E10271" s="17" t="s">
        <v>58</v>
      </c>
      <c r="F10271" s="25" t="str">
        <f>LEFT(E10271,MIN(FIND({0,1,2,3,4,5,6,7,8,9},ASC(E10271)&amp;1234567890))-1)</f>
        <v>Al</v>
      </c>
      <c r="G10271" s="25">
        <f t="shared" si="320"/>
        <v>2</v>
      </c>
      <c r="H10271" s="25">
        <f>VLOOKUP(F10271,Table!$A$2:$C$121,2,0)</f>
        <v>13</v>
      </c>
      <c r="I10271" s="26">
        <f>VLOOKUP(F10271,Table!$A$2:$C$121,3,0)</f>
        <v>3</v>
      </c>
      <c r="J10271" s="17" t="s">
        <v>587</v>
      </c>
      <c r="K10271" s="25" t="str">
        <f>LEFT(J10271,MIN(FIND({0,1,2,3,4,5,6,7,8,9},ASC(J10271)&amp;1234567890))-1)</f>
        <v>Ho</v>
      </c>
      <c r="L10271" s="25">
        <f t="shared" si="321"/>
        <v>1</v>
      </c>
      <c r="M10271" s="25">
        <f>VLOOKUP(K10271,Table!$A$2:$C$121,2,0)</f>
        <v>3</v>
      </c>
      <c r="N10271" s="26">
        <f>VLOOKUP(K10271,Table!$A$2:$C$121,3,0)</f>
        <v>6</v>
      </c>
      <c r="O10271" s="13" t="str">
        <f>VLOOKUP(A10271,Table!$U$1:$V$230,2,0)</f>
        <v>Cubic</v>
      </c>
      <c r="P10271" s="1"/>
    </row>
    <row r="10272" spans="1:16">
      <c r="A10272" s="12">
        <v>227</v>
      </c>
      <c r="B10272" s="12">
        <v>102465</v>
      </c>
      <c r="C10272" s="12" t="s">
        <v>10717</v>
      </c>
      <c r="D10272" s="12" t="s">
        <v>10836</v>
      </c>
      <c r="E10272" s="17" t="s">
        <v>11695</v>
      </c>
      <c r="F10272" s="25" t="str">
        <f>LEFT(E10272,MIN(FIND({0,1,2,3,4,5,6,7,8,9},ASC(E10272)&amp;1234567890))-1)</f>
        <v>Co</v>
      </c>
      <c r="G10272" s="25">
        <f t="shared" si="320"/>
        <v>2</v>
      </c>
      <c r="H10272" s="25">
        <f>VLOOKUP(F10272,Table!$A$2:$C$121,2,0)</f>
        <v>9</v>
      </c>
      <c r="I10272" s="26">
        <f>VLOOKUP(F10272,Table!$A$2:$C$121,3,0)</f>
        <v>4</v>
      </c>
      <c r="J10272" s="17" t="s">
        <v>11306</v>
      </c>
      <c r="K10272" s="25" t="str">
        <f>LEFT(J10272,MIN(FIND({0,1,2,3,4,5,6,7,8,9},ASC(J10272)&amp;1234567890))-1)</f>
        <v>Gd</v>
      </c>
      <c r="L10272" s="25">
        <f t="shared" si="321"/>
        <v>1</v>
      </c>
      <c r="M10272" s="25">
        <f>VLOOKUP(K10272,Table!$A$2:$C$121,2,0)</f>
        <v>3</v>
      </c>
      <c r="N10272" s="26">
        <f>VLOOKUP(K10272,Table!$A$2:$C$121,3,0)</f>
        <v>6</v>
      </c>
      <c r="O10272" s="13" t="str">
        <f>VLOOKUP(A10272,Table!$U$1:$V$230,2,0)</f>
        <v>Cubic</v>
      </c>
      <c r="P10272" s="1"/>
    </row>
    <row r="10273" spans="1:16">
      <c r="A10273" s="12">
        <v>227</v>
      </c>
      <c r="B10273" s="12">
        <v>102481</v>
      </c>
      <c r="C10273" s="12" t="s">
        <v>10717</v>
      </c>
      <c r="D10273" s="12" t="s">
        <v>10837</v>
      </c>
      <c r="E10273" s="17" t="s">
        <v>11695</v>
      </c>
      <c r="F10273" s="25" t="str">
        <f>LEFT(E10273,MIN(FIND({0,1,2,3,4,5,6,7,8,9},ASC(E10273)&amp;1234567890))-1)</f>
        <v>Co</v>
      </c>
      <c r="G10273" s="25">
        <f t="shared" si="320"/>
        <v>2</v>
      </c>
      <c r="H10273" s="25">
        <f>VLOOKUP(F10273,Table!$A$2:$C$121,2,0)</f>
        <v>9</v>
      </c>
      <c r="I10273" s="26">
        <f>VLOOKUP(F10273,Table!$A$2:$C$121,3,0)</f>
        <v>4</v>
      </c>
      <c r="J10273" s="17" t="s">
        <v>426</v>
      </c>
      <c r="K10273" s="25" t="str">
        <f>LEFT(J10273,MIN(FIND({0,1,2,3,4,5,6,7,8,9},ASC(J10273)&amp;1234567890))-1)</f>
        <v>Hf</v>
      </c>
      <c r="L10273" s="25">
        <f t="shared" si="321"/>
        <v>1</v>
      </c>
      <c r="M10273" s="25">
        <f>VLOOKUP(K10273,Table!$A$2:$C$121,2,0)</f>
        <v>4</v>
      </c>
      <c r="N10273" s="26">
        <f>VLOOKUP(K10273,Table!$A$2:$C$121,3,0)</f>
        <v>6</v>
      </c>
      <c r="O10273" s="13" t="str">
        <f>VLOOKUP(A10273,Table!$U$1:$V$230,2,0)</f>
        <v>Cubic</v>
      </c>
      <c r="P10273" s="1"/>
    </row>
    <row r="10274" spans="1:16">
      <c r="A10274" s="12">
        <v>227</v>
      </c>
      <c r="B10274" s="12">
        <v>102485</v>
      </c>
      <c r="C10274" s="12" t="s">
        <v>10717</v>
      </c>
      <c r="D10274" s="12" t="s">
        <v>10838</v>
      </c>
      <c r="E10274" s="17" t="s">
        <v>11695</v>
      </c>
      <c r="F10274" s="25" t="str">
        <f>LEFT(E10274,MIN(FIND({0,1,2,3,4,5,6,7,8,9},ASC(E10274)&amp;1234567890))-1)</f>
        <v>Co</v>
      </c>
      <c r="G10274" s="25">
        <f t="shared" si="320"/>
        <v>2</v>
      </c>
      <c r="H10274" s="25">
        <f>VLOOKUP(F10274,Table!$A$2:$C$121,2,0)</f>
        <v>9</v>
      </c>
      <c r="I10274" s="26">
        <f>VLOOKUP(F10274,Table!$A$2:$C$121,3,0)</f>
        <v>4</v>
      </c>
      <c r="J10274" s="17" t="s">
        <v>587</v>
      </c>
      <c r="K10274" s="25" t="str">
        <f>LEFT(J10274,MIN(FIND({0,1,2,3,4,5,6,7,8,9},ASC(J10274)&amp;1234567890))-1)</f>
        <v>Ho</v>
      </c>
      <c r="L10274" s="25">
        <f t="shared" si="321"/>
        <v>1</v>
      </c>
      <c r="M10274" s="25">
        <f>VLOOKUP(K10274,Table!$A$2:$C$121,2,0)</f>
        <v>3</v>
      </c>
      <c r="N10274" s="26">
        <f>VLOOKUP(K10274,Table!$A$2:$C$121,3,0)</f>
        <v>6</v>
      </c>
      <c r="O10274" s="13" t="str">
        <f>VLOOKUP(A10274,Table!$U$1:$V$230,2,0)</f>
        <v>Cubic</v>
      </c>
      <c r="P10274" s="1"/>
    </row>
    <row r="10275" spans="1:16">
      <c r="A10275" s="12">
        <v>227</v>
      </c>
      <c r="B10275" s="12">
        <v>102510</v>
      </c>
      <c r="C10275" s="12" t="s">
        <v>10717</v>
      </c>
      <c r="D10275" s="12" t="s">
        <v>10839</v>
      </c>
      <c r="E10275" s="17" t="s">
        <v>11695</v>
      </c>
      <c r="F10275" s="25" t="str">
        <f>LEFT(E10275,MIN(FIND({0,1,2,3,4,5,6,7,8,9},ASC(E10275)&amp;1234567890))-1)</f>
        <v>Co</v>
      </c>
      <c r="G10275" s="25">
        <f t="shared" si="320"/>
        <v>2</v>
      </c>
      <c r="H10275" s="25">
        <f>VLOOKUP(F10275,Table!$A$2:$C$121,2,0)</f>
        <v>9</v>
      </c>
      <c r="I10275" s="26">
        <f>VLOOKUP(F10275,Table!$A$2:$C$121,3,0)</f>
        <v>4</v>
      </c>
      <c r="J10275" s="17" t="s">
        <v>46</v>
      </c>
      <c r="K10275" s="25" t="str">
        <f>LEFT(J10275,MIN(FIND({0,1,2,3,4,5,6,7,8,9},ASC(J10275)&amp;1234567890))-1)</f>
        <v>La</v>
      </c>
      <c r="L10275" s="25">
        <f t="shared" si="321"/>
        <v>1</v>
      </c>
      <c r="M10275" s="25">
        <f>VLOOKUP(K10275,Table!$A$2:$C$121,2,0)</f>
        <v>3</v>
      </c>
      <c r="N10275" s="26">
        <f>VLOOKUP(K10275,Table!$A$2:$C$121,3,0)</f>
        <v>6</v>
      </c>
      <c r="O10275" s="13" t="str">
        <f>VLOOKUP(A10275,Table!$U$1:$V$230,2,0)</f>
        <v>Cubic</v>
      </c>
      <c r="P10275" s="1"/>
    </row>
    <row r="10276" spans="1:16">
      <c r="A10276" s="12">
        <v>227</v>
      </c>
      <c r="B10276" s="12">
        <v>102520</v>
      </c>
      <c r="C10276" s="12" t="s">
        <v>10717</v>
      </c>
      <c r="D10276" s="12" t="s">
        <v>10840</v>
      </c>
      <c r="E10276" s="17" t="s">
        <v>11695</v>
      </c>
      <c r="F10276" s="25" t="str">
        <f>LEFT(E10276,MIN(FIND({0,1,2,3,4,5,6,7,8,9},ASC(E10276)&amp;1234567890))-1)</f>
        <v>Co</v>
      </c>
      <c r="G10276" s="25">
        <f t="shared" si="320"/>
        <v>2</v>
      </c>
      <c r="H10276" s="25">
        <f>VLOOKUP(F10276,Table!$A$2:$C$121,2,0)</f>
        <v>9</v>
      </c>
      <c r="I10276" s="26">
        <f>VLOOKUP(F10276,Table!$A$2:$C$121,3,0)</f>
        <v>4</v>
      </c>
      <c r="J10276" s="17" t="s">
        <v>11335</v>
      </c>
      <c r="K10276" s="25" t="str">
        <f>LEFT(J10276,MIN(FIND({0,1,2,3,4,5,6,7,8,9},ASC(J10276)&amp;1234567890))-1)</f>
        <v>Lu</v>
      </c>
      <c r="L10276" s="25">
        <f t="shared" si="321"/>
        <v>1</v>
      </c>
      <c r="M10276" s="25">
        <f>VLOOKUP(K10276,Table!$A$2:$C$121,2,0)</f>
        <v>3</v>
      </c>
      <c r="N10276" s="26">
        <f>VLOOKUP(K10276,Table!$A$2:$C$121,3,0)</f>
        <v>6</v>
      </c>
      <c r="O10276" s="13" t="str">
        <f>VLOOKUP(A10276,Table!$U$1:$V$230,2,0)</f>
        <v>Cubic</v>
      </c>
      <c r="P10276" s="1"/>
    </row>
    <row r="10277" spans="1:16">
      <c r="A10277" s="12">
        <v>227</v>
      </c>
      <c r="B10277" s="12">
        <v>102548</v>
      </c>
      <c r="C10277" s="12" t="s">
        <v>10717</v>
      </c>
      <c r="D10277" s="12" t="s">
        <v>7860</v>
      </c>
      <c r="E10277" s="17" t="s">
        <v>11695</v>
      </c>
      <c r="F10277" s="25" t="str">
        <f>LEFT(E10277,MIN(FIND({0,1,2,3,4,5,6,7,8,9},ASC(E10277)&amp;1234567890))-1)</f>
        <v>Co</v>
      </c>
      <c r="G10277" s="25">
        <f t="shared" si="320"/>
        <v>2</v>
      </c>
      <c r="H10277" s="25">
        <f>VLOOKUP(F10277,Table!$A$2:$C$121,2,0)</f>
        <v>9</v>
      </c>
      <c r="I10277" s="26">
        <f>VLOOKUP(F10277,Table!$A$2:$C$121,3,0)</f>
        <v>4</v>
      </c>
      <c r="J10277" s="17" t="s">
        <v>335</v>
      </c>
      <c r="K10277" s="25" t="str">
        <f>LEFT(J10277,MIN(FIND({0,1,2,3,4,5,6,7,8,9},ASC(J10277)&amp;1234567890))-1)</f>
        <v>Nb</v>
      </c>
      <c r="L10277" s="25">
        <f t="shared" si="321"/>
        <v>1</v>
      </c>
      <c r="M10277" s="25">
        <f>VLOOKUP(K10277,Table!$A$2:$C$121,2,0)</f>
        <v>5</v>
      </c>
      <c r="N10277" s="26">
        <f>VLOOKUP(K10277,Table!$A$2:$C$121,3,0)</f>
        <v>5</v>
      </c>
      <c r="O10277" s="13" t="str">
        <f>VLOOKUP(A10277,Table!$U$1:$V$230,2,0)</f>
        <v>Cubic</v>
      </c>
      <c r="P10277" s="1"/>
    </row>
    <row r="10278" spans="1:16">
      <c r="A10278" s="12">
        <v>227</v>
      </c>
      <c r="B10278" s="12">
        <v>102558</v>
      </c>
      <c r="C10278" s="12" t="s">
        <v>10717</v>
      </c>
      <c r="D10278" s="12" t="s">
        <v>10841</v>
      </c>
      <c r="E10278" s="17" t="s">
        <v>11695</v>
      </c>
      <c r="F10278" s="25" t="str">
        <f>LEFT(E10278,MIN(FIND({0,1,2,3,4,5,6,7,8,9},ASC(E10278)&amp;1234567890))-1)</f>
        <v>Co</v>
      </c>
      <c r="G10278" s="25">
        <f t="shared" si="320"/>
        <v>2</v>
      </c>
      <c r="H10278" s="25">
        <f>VLOOKUP(F10278,Table!$A$2:$C$121,2,0)</f>
        <v>9</v>
      </c>
      <c r="I10278" s="26">
        <f>VLOOKUP(F10278,Table!$A$2:$C$121,3,0)</f>
        <v>4</v>
      </c>
      <c r="J10278" s="17" t="s">
        <v>615</v>
      </c>
      <c r="K10278" s="25" t="str">
        <f>LEFT(J10278,MIN(FIND({0,1,2,3,4,5,6,7,8,9},ASC(J10278)&amp;1234567890))-1)</f>
        <v>Nd</v>
      </c>
      <c r="L10278" s="25">
        <f t="shared" si="321"/>
        <v>1</v>
      </c>
      <c r="M10278" s="25">
        <f>VLOOKUP(K10278,Table!$A$2:$C$121,2,0)</f>
        <v>3</v>
      </c>
      <c r="N10278" s="26">
        <f>VLOOKUP(K10278,Table!$A$2:$C$121,3,0)</f>
        <v>6</v>
      </c>
      <c r="O10278" s="13" t="str">
        <f>VLOOKUP(A10278,Table!$U$1:$V$230,2,0)</f>
        <v>Cubic</v>
      </c>
      <c r="P10278" s="1"/>
    </row>
    <row r="10279" spans="1:16">
      <c r="A10279" s="12">
        <v>227</v>
      </c>
      <c r="B10279" s="12">
        <v>102605</v>
      </c>
      <c r="C10279" s="12" t="s">
        <v>10717</v>
      </c>
      <c r="D10279" s="12" t="s">
        <v>10842</v>
      </c>
      <c r="E10279" s="17" t="s">
        <v>11695</v>
      </c>
      <c r="F10279" s="25" t="str">
        <f>LEFT(E10279,MIN(FIND({0,1,2,3,4,5,6,7,8,9},ASC(E10279)&amp;1234567890))-1)</f>
        <v>Co</v>
      </c>
      <c r="G10279" s="25">
        <f t="shared" si="320"/>
        <v>2</v>
      </c>
      <c r="H10279" s="25">
        <f>VLOOKUP(F10279,Table!$A$2:$C$121,2,0)</f>
        <v>9</v>
      </c>
      <c r="I10279" s="26">
        <f>VLOOKUP(F10279,Table!$A$2:$C$121,3,0)</f>
        <v>4</v>
      </c>
      <c r="J10279" s="17" t="s">
        <v>11379</v>
      </c>
      <c r="K10279" s="25" t="str">
        <f>LEFT(J10279,MIN(FIND({0,1,2,3,4,5,6,7,8,9},ASC(J10279)&amp;1234567890))-1)</f>
        <v>Np</v>
      </c>
      <c r="L10279" s="25">
        <f t="shared" si="321"/>
        <v>1</v>
      </c>
      <c r="M10279" s="25">
        <f>VLOOKUP(K10279,Table!$A$2:$C$121,2,0)</f>
        <v>3</v>
      </c>
      <c r="N10279" s="26">
        <f>VLOOKUP(K10279,Table!$A$2:$C$121,3,0)</f>
        <v>7</v>
      </c>
      <c r="O10279" s="13" t="str">
        <f>VLOOKUP(A10279,Table!$U$1:$V$230,2,0)</f>
        <v>Cubic</v>
      </c>
      <c r="P10279" s="1"/>
    </row>
    <row r="10280" spans="1:16">
      <c r="A10280" s="12">
        <v>227</v>
      </c>
      <c r="B10280" s="12">
        <v>102611</v>
      </c>
      <c r="C10280" s="12" t="s">
        <v>10717</v>
      </c>
      <c r="D10280" s="12" t="s">
        <v>10843</v>
      </c>
      <c r="E10280" s="17" t="s">
        <v>11695</v>
      </c>
      <c r="F10280" s="25" t="str">
        <f>LEFT(E10280,MIN(FIND({0,1,2,3,4,5,6,7,8,9},ASC(E10280)&amp;1234567890))-1)</f>
        <v>Co</v>
      </c>
      <c r="G10280" s="25">
        <f t="shared" si="320"/>
        <v>2</v>
      </c>
      <c r="H10280" s="25">
        <f>VLOOKUP(F10280,Table!$A$2:$C$121,2,0)</f>
        <v>9</v>
      </c>
      <c r="I10280" s="26">
        <f>VLOOKUP(F10280,Table!$A$2:$C$121,3,0)</f>
        <v>4</v>
      </c>
      <c r="J10280" s="17" t="s">
        <v>11332</v>
      </c>
      <c r="K10280" s="25" t="str">
        <f>LEFT(J10280,MIN(FIND({0,1,2,3,4,5,6,7,8,9},ASC(J10280)&amp;1234567890))-1)</f>
        <v>Pr</v>
      </c>
      <c r="L10280" s="25">
        <f t="shared" si="321"/>
        <v>1</v>
      </c>
      <c r="M10280" s="25">
        <f>VLOOKUP(K10280,Table!$A$2:$C$121,2,0)</f>
        <v>3</v>
      </c>
      <c r="N10280" s="26">
        <f>VLOOKUP(K10280,Table!$A$2:$C$121,3,0)</f>
        <v>6</v>
      </c>
      <c r="O10280" s="13" t="str">
        <f>VLOOKUP(A10280,Table!$U$1:$V$230,2,0)</f>
        <v>Cubic</v>
      </c>
      <c r="P10280" s="1"/>
    </row>
    <row r="10281" spans="1:16">
      <c r="A10281" s="12">
        <v>227</v>
      </c>
      <c r="B10281" s="12">
        <v>102629</v>
      </c>
      <c r="C10281" s="12" t="s">
        <v>10717</v>
      </c>
      <c r="D10281" s="12" t="s">
        <v>10844</v>
      </c>
      <c r="E10281" s="17" t="s">
        <v>11695</v>
      </c>
      <c r="F10281" s="25" t="str">
        <f>LEFT(E10281,MIN(FIND({0,1,2,3,4,5,6,7,8,9},ASC(E10281)&amp;1234567890))-1)</f>
        <v>Co</v>
      </c>
      <c r="G10281" s="25">
        <f t="shared" si="320"/>
        <v>2</v>
      </c>
      <c r="H10281" s="25">
        <f>VLOOKUP(F10281,Table!$A$2:$C$121,2,0)</f>
        <v>9</v>
      </c>
      <c r="I10281" s="26">
        <f>VLOOKUP(F10281,Table!$A$2:$C$121,3,0)</f>
        <v>4</v>
      </c>
      <c r="J10281" s="17" t="s">
        <v>11502</v>
      </c>
      <c r="K10281" s="25" t="str">
        <f>LEFT(J10281,MIN(FIND({0,1,2,3,4,5,6,7,8,9},ASC(J10281)&amp;1234567890))-1)</f>
        <v>Pu</v>
      </c>
      <c r="L10281" s="25">
        <f t="shared" si="321"/>
        <v>1</v>
      </c>
      <c r="M10281" s="25">
        <f>VLOOKUP(K10281,Table!$A$2:$C$121,2,0)</f>
        <v>3</v>
      </c>
      <c r="N10281" s="26">
        <f>VLOOKUP(K10281,Table!$A$2:$C$121,3,0)</f>
        <v>7</v>
      </c>
      <c r="O10281" s="13" t="str">
        <f>VLOOKUP(A10281,Table!$U$1:$V$230,2,0)</f>
        <v>Cubic</v>
      </c>
      <c r="P10281" s="1"/>
    </row>
    <row r="10282" spans="1:16">
      <c r="A10282" s="12">
        <v>227</v>
      </c>
      <c r="B10282" s="12">
        <v>102644</v>
      </c>
      <c r="C10282" s="12" t="s">
        <v>10717</v>
      </c>
      <c r="D10282" s="12" t="s">
        <v>10845</v>
      </c>
      <c r="E10282" s="17" t="s">
        <v>11695</v>
      </c>
      <c r="F10282" s="25" t="str">
        <f>LEFT(E10282,MIN(FIND({0,1,2,3,4,5,6,7,8,9},ASC(E10282)&amp;1234567890))-1)</f>
        <v>Co</v>
      </c>
      <c r="G10282" s="25">
        <f t="shared" si="320"/>
        <v>2</v>
      </c>
      <c r="H10282" s="25">
        <f>VLOOKUP(F10282,Table!$A$2:$C$121,2,0)</f>
        <v>9</v>
      </c>
      <c r="I10282" s="26">
        <f>VLOOKUP(F10282,Table!$A$2:$C$121,3,0)</f>
        <v>4</v>
      </c>
      <c r="J10282" s="17" t="s">
        <v>11874</v>
      </c>
      <c r="K10282" s="25" t="str">
        <f>LEFT(J10282,MIN(FIND({0,1,2,3,4,5,6,7,8,9},ASC(J10282)&amp;1234567890))-1)</f>
        <v>Sc</v>
      </c>
      <c r="L10282" s="25">
        <f t="shared" si="321"/>
        <v>1</v>
      </c>
      <c r="M10282" s="25">
        <f>VLOOKUP(K10282,Table!$A$2:$C$121,2,0)</f>
        <v>3</v>
      </c>
      <c r="N10282" s="26">
        <f>VLOOKUP(K10282,Table!$A$2:$C$121,3,0)</f>
        <v>4</v>
      </c>
      <c r="O10282" s="13" t="str">
        <f>VLOOKUP(A10282,Table!$U$1:$V$230,2,0)</f>
        <v>Cubic</v>
      </c>
      <c r="P10282" s="1"/>
    </row>
    <row r="10283" spans="1:16">
      <c r="A10283" s="12">
        <v>227</v>
      </c>
      <c r="B10283" s="12">
        <v>102665</v>
      </c>
      <c r="C10283" s="12" t="s">
        <v>10717</v>
      </c>
      <c r="D10283" s="12" t="s">
        <v>10846</v>
      </c>
      <c r="E10283" s="17" t="s">
        <v>11695</v>
      </c>
      <c r="F10283" s="25" t="str">
        <f>LEFT(E10283,MIN(FIND({0,1,2,3,4,5,6,7,8,9},ASC(E10283)&amp;1234567890))-1)</f>
        <v>Co</v>
      </c>
      <c r="G10283" s="25">
        <f t="shared" si="320"/>
        <v>2</v>
      </c>
      <c r="H10283" s="25">
        <f>VLOOKUP(F10283,Table!$A$2:$C$121,2,0)</f>
        <v>9</v>
      </c>
      <c r="I10283" s="26">
        <f>VLOOKUP(F10283,Table!$A$2:$C$121,3,0)</f>
        <v>4</v>
      </c>
      <c r="J10283" s="17" t="s">
        <v>590</v>
      </c>
      <c r="K10283" s="25" t="str">
        <f>LEFT(J10283,MIN(FIND({0,1,2,3,4,5,6,7,8,9},ASC(J10283)&amp;1234567890))-1)</f>
        <v>Sm</v>
      </c>
      <c r="L10283" s="25">
        <f t="shared" si="321"/>
        <v>1</v>
      </c>
      <c r="M10283" s="25">
        <f>VLOOKUP(K10283,Table!$A$2:$C$121,2,0)</f>
        <v>3</v>
      </c>
      <c r="N10283" s="26">
        <f>VLOOKUP(K10283,Table!$A$2:$C$121,3,0)</f>
        <v>6</v>
      </c>
      <c r="O10283" s="13" t="str">
        <f>VLOOKUP(A10283,Table!$U$1:$V$230,2,0)</f>
        <v>Cubic</v>
      </c>
      <c r="P10283" s="1"/>
    </row>
    <row r="10284" spans="1:16">
      <c r="A10284" s="12">
        <v>227</v>
      </c>
      <c r="B10284" s="12">
        <v>102688</v>
      </c>
      <c r="C10284" s="12" t="s">
        <v>10717</v>
      </c>
      <c r="D10284" s="12" t="s">
        <v>7864</v>
      </c>
      <c r="E10284" s="17" t="s">
        <v>11695</v>
      </c>
      <c r="F10284" s="25" t="str">
        <f>LEFT(E10284,MIN(FIND({0,1,2,3,4,5,6,7,8,9},ASC(E10284)&amp;1234567890))-1)</f>
        <v>Co</v>
      </c>
      <c r="G10284" s="25">
        <f t="shared" si="320"/>
        <v>2</v>
      </c>
      <c r="H10284" s="25">
        <f>VLOOKUP(F10284,Table!$A$2:$C$121,2,0)</f>
        <v>9</v>
      </c>
      <c r="I10284" s="26">
        <f>VLOOKUP(F10284,Table!$A$2:$C$121,3,0)</f>
        <v>4</v>
      </c>
      <c r="J10284" s="17" t="s">
        <v>405</v>
      </c>
      <c r="K10284" s="25" t="str">
        <f>LEFT(J10284,MIN(FIND({0,1,2,3,4,5,6,7,8,9},ASC(J10284)&amp;1234567890))-1)</f>
        <v>Ta</v>
      </c>
      <c r="L10284" s="25">
        <f t="shared" si="321"/>
        <v>1</v>
      </c>
      <c r="M10284" s="25">
        <f>VLOOKUP(K10284,Table!$A$2:$C$121,2,0)</f>
        <v>5</v>
      </c>
      <c r="N10284" s="26">
        <f>VLOOKUP(K10284,Table!$A$2:$C$121,3,0)</f>
        <v>6</v>
      </c>
      <c r="O10284" s="13" t="str">
        <f>VLOOKUP(A10284,Table!$U$1:$V$230,2,0)</f>
        <v>Cubic</v>
      </c>
      <c r="P10284" s="1"/>
    </row>
    <row r="10285" spans="1:16">
      <c r="A10285" s="12">
        <v>227</v>
      </c>
      <c r="B10285" s="12">
        <v>102693</v>
      </c>
      <c r="C10285" s="12" t="s">
        <v>10717</v>
      </c>
      <c r="D10285" s="12" t="s">
        <v>6199</v>
      </c>
      <c r="E10285" s="17" t="s">
        <v>11695</v>
      </c>
      <c r="F10285" s="25" t="str">
        <f>LEFT(E10285,MIN(FIND({0,1,2,3,4,5,6,7,8,9},ASC(E10285)&amp;1234567890))-1)</f>
        <v>Co</v>
      </c>
      <c r="G10285" s="25">
        <f t="shared" si="320"/>
        <v>2</v>
      </c>
      <c r="H10285" s="25">
        <f>VLOOKUP(F10285,Table!$A$2:$C$121,2,0)</f>
        <v>9</v>
      </c>
      <c r="I10285" s="26">
        <f>VLOOKUP(F10285,Table!$A$2:$C$121,3,0)</f>
        <v>4</v>
      </c>
      <c r="J10285" s="17" t="s">
        <v>11313</v>
      </c>
      <c r="K10285" s="25" t="str">
        <f>LEFT(J10285,MIN(FIND({0,1,2,3,4,5,6,7,8,9},ASC(J10285)&amp;1234567890))-1)</f>
        <v>Tb</v>
      </c>
      <c r="L10285" s="25">
        <f t="shared" si="321"/>
        <v>1</v>
      </c>
      <c r="M10285" s="25">
        <f>VLOOKUP(K10285,Table!$A$2:$C$121,2,0)</f>
        <v>3</v>
      </c>
      <c r="N10285" s="26">
        <f>VLOOKUP(K10285,Table!$A$2:$C$121,3,0)</f>
        <v>6</v>
      </c>
      <c r="O10285" s="13" t="str">
        <f>VLOOKUP(A10285,Table!$U$1:$V$230,2,0)</f>
        <v>Cubic</v>
      </c>
      <c r="P10285" s="1"/>
    </row>
    <row r="10286" spans="1:16">
      <c r="A10286" s="12">
        <v>227</v>
      </c>
      <c r="B10286" s="12">
        <v>102706</v>
      </c>
      <c r="C10286" s="12" t="s">
        <v>10717</v>
      </c>
      <c r="D10286" s="12" t="s">
        <v>10847</v>
      </c>
      <c r="E10286" s="17" t="s">
        <v>76</v>
      </c>
      <c r="F10286" s="25" t="str">
        <f>LEFT(E10286,MIN(FIND({0,1,2,3,4,5,6,7,8,9},ASC(E10286)&amp;1234567890))-1)</f>
        <v>Co</v>
      </c>
      <c r="G10286" s="25">
        <f t="shared" si="320"/>
        <v>1</v>
      </c>
      <c r="H10286" s="25">
        <f>VLOOKUP(F10286,Table!$A$2:$C$121,2,0)</f>
        <v>9</v>
      </c>
      <c r="I10286" s="26">
        <f>VLOOKUP(F10286,Table!$A$2:$C$121,3,0)</f>
        <v>4</v>
      </c>
      <c r="J10286" s="17" t="s">
        <v>11887</v>
      </c>
      <c r="K10286" s="25" t="str">
        <f>LEFT(J10286,MIN(FIND({0,1,2,3,4,5,6,7,8,9},ASC(J10286)&amp;1234567890))-1)</f>
        <v>Ti</v>
      </c>
      <c r="L10286" s="25">
        <f t="shared" si="321"/>
        <v>2</v>
      </c>
      <c r="M10286" s="25">
        <f>VLOOKUP(K10286,Table!$A$2:$C$121,2,0)</f>
        <v>4</v>
      </c>
      <c r="N10286" s="26">
        <f>VLOOKUP(K10286,Table!$A$2:$C$121,3,0)</f>
        <v>4</v>
      </c>
      <c r="O10286" s="13" t="str">
        <f>VLOOKUP(A10286,Table!$U$1:$V$230,2,0)</f>
        <v>Cubic</v>
      </c>
      <c r="P10286" s="1"/>
    </row>
    <row r="10287" spans="1:16">
      <c r="A10287" s="12">
        <v>227</v>
      </c>
      <c r="B10287" s="12">
        <v>102707</v>
      </c>
      <c r="C10287" s="12" t="s">
        <v>10717</v>
      </c>
      <c r="D10287" s="12" t="s">
        <v>10848</v>
      </c>
      <c r="E10287" s="17" t="s">
        <v>11695</v>
      </c>
      <c r="F10287" s="25" t="str">
        <f>LEFT(E10287,MIN(FIND({0,1,2,3,4,5,6,7,8,9},ASC(E10287)&amp;1234567890))-1)</f>
        <v>Co</v>
      </c>
      <c r="G10287" s="25">
        <f t="shared" si="320"/>
        <v>2</v>
      </c>
      <c r="H10287" s="25">
        <f>VLOOKUP(F10287,Table!$A$2:$C$121,2,0)</f>
        <v>9</v>
      </c>
      <c r="I10287" s="26">
        <f>VLOOKUP(F10287,Table!$A$2:$C$121,3,0)</f>
        <v>4</v>
      </c>
      <c r="J10287" s="17" t="s">
        <v>50</v>
      </c>
      <c r="K10287" s="25" t="str">
        <f>LEFT(J10287,MIN(FIND({0,1,2,3,4,5,6,7,8,9},ASC(J10287)&amp;1234567890))-1)</f>
        <v>Ti</v>
      </c>
      <c r="L10287" s="25">
        <f t="shared" si="321"/>
        <v>1</v>
      </c>
      <c r="M10287" s="25">
        <f>VLOOKUP(K10287,Table!$A$2:$C$121,2,0)</f>
        <v>4</v>
      </c>
      <c r="N10287" s="26">
        <f>VLOOKUP(K10287,Table!$A$2:$C$121,3,0)</f>
        <v>4</v>
      </c>
      <c r="O10287" s="13" t="str">
        <f>VLOOKUP(A10287,Table!$U$1:$V$230,2,0)</f>
        <v>Cubic</v>
      </c>
      <c r="P10287" s="1"/>
    </row>
    <row r="10288" spans="1:16">
      <c r="A10288" s="12">
        <v>227</v>
      </c>
      <c r="B10288" s="12">
        <v>102710</v>
      </c>
      <c r="C10288" s="12" t="s">
        <v>10717</v>
      </c>
      <c r="D10288" s="12" t="s">
        <v>10849</v>
      </c>
      <c r="E10288" s="17" t="s">
        <v>11695</v>
      </c>
      <c r="F10288" s="25" t="str">
        <f>LEFT(E10288,MIN(FIND({0,1,2,3,4,5,6,7,8,9},ASC(E10288)&amp;1234567890))-1)</f>
        <v>Co</v>
      </c>
      <c r="G10288" s="25">
        <f t="shared" si="320"/>
        <v>2</v>
      </c>
      <c r="H10288" s="25">
        <f>VLOOKUP(F10288,Table!$A$2:$C$121,2,0)</f>
        <v>9</v>
      </c>
      <c r="I10288" s="26">
        <f>VLOOKUP(F10288,Table!$A$2:$C$121,3,0)</f>
        <v>4</v>
      </c>
      <c r="J10288" s="17" t="s">
        <v>11334</v>
      </c>
      <c r="K10288" s="25" t="str">
        <f>LEFT(J10288,MIN(FIND({0,1,2,3,4,5,6,7,8,9},ASC(J10288)&amp;1234567890))-1)</f>
        <v>Tm</v>
      </c>
      <c r="L10288" s="25">
        <f t="shared" si="321"/>
        <v>1</v>
      </c>
      <c r="M10288" s="25">
        <f>VLOOKUP(K10288,Table!$A$2:$C$121,2,0)</f>
        <v>3</v>
      </c>
      <c r="N10288" s="26">
        <f>VLOOKUP(K10288,Table!$A$2:$C$121,3,0)</f>
        <v>6</v>
      </c>
      <c r="O10288" s="13" t="str">
        <f>VLOOKUP(A10288,Table!$U$1:$V$230,2,0)</f>
        <v>Cubic</v>
      </c>
      <c r="P10288" s="1"/>
    </row>
    <row r="10289" spans="1:16">
      <c r="A10289" s="12">
        <v>227</v>
      </c>
      <c r="B10289" s="12">
        <v>102713</v>
      </c>
      <c r="C10289" s="12" t="s">
        <v>10717</v>
      </c>
      <c r="D10289" s="12" t="s">
        <v>10850</v>
      </c>
      <c r="E10289" s="17" t="s">
        <v>11695</v>
      </c>
      <c r="F10289" s="25" t="str">
        <f>LEFT(E10289,MIN(FIND({0,1,2,3,4,5,6,7,8,9},ASC(E10289)&amp;1234567890))-1)</f>
        <v>Co</v>
      </c>
      <c r="G10289" s="25">
        <f t="shared" si="320"/>
        <v>2</v>
      </c>
      <c r="H10289" s="25">
        <f>VLOOKUP(F10289,Table!$A$2:$C$121,2,0)</f>
        <v>9</v>
      </c>
      <c r="I10289" s="26">
        <f>VLOOKUP(F10289,Table!$A$2:$C$121,3,0)</f>
        <v>4</v>
      </c>
      <c r="J10289" s="17" t="s">
        <v>343</v>
      </c>
      <c r="K10289" s="25" t="str">
        <f>LEFT(J10289,MIN(FIND({0,1,2,3,4,5,6,7,8,9},ASC(J10289)&amp;1234567890))-1)</f>
        <v>U</v>
      </c>
      <c r="L10289" s="25">
        <f t="shared" si="321"/>
        <v>1</v>
      </c>
      <c r="M10289" s="25">
        <f>VLOOKUP(K10289,Table!$A$2:$C$121,2,0)</f>
        <v>3</v>
      </c>
      <c r="N10289" s="26">
        <f>VLOOKUP(K10289,Table!$A$2:$C$121,3,0)</f>
        <v>7</v>
      </c>
      <c r="O10289" s="13" t="str">
        <f>VLOOKUP(A10289,Table!$U$1:$V$230,2,0)</f>
        <v>Cubic</v>
      </c>
      <c r="P10289" s="1"/>
    </row>
    <row r="10290" spans="1:16">
      <c r="A10290" s="12">
        <v>227</v>
      </c>
      <c r="B10290" s="12">
        <v>102727</v>
      </c>
      <c r="C10290" s="12" t="s">
        <v>10717</v>
      </c>
      <c r="D10290" s="12" t="s">
        <v>10851</v>
      </c>
      <c r="E10290" s="17" t="s">
        <v>11695</v>
      </c>
      <c r="F10290" s="25" t="str">
        <f>LEFT(E10290,MIN(FIND({0,1,2,3,4,5,6,7,8,9},ASC(E10290)&amp;1234567890))-1)</f>
        <v>Co</v>
      </c>
      <c r="G10290" s="25">
        <f t="shared" si="320"/>
        <v>2</v>
      </c>
      <c r="H10290" s="25">
        <f>VLOOKUP(F10290,Table!$A$2:$C$121,2,0)</f>
        <v>9</v>
      </c>
      <c r="I10290" s="26">
        <f>VLOOKUP(F10290,Table!$A$2:$C$121,3,0)</f>
        <v>4</v>
      </c>
      <c r="J10290" s="17" t="s">
        <v>11336</v>
      </c>
      <c r="K10290" s="25" t="str">
        <f>LEFT(J10290,MIN(FIND({0,1,2,3,4,5,6,7,8,9},ASC(J10290)&amp;1234567890))-1)</f>
        <v>Y</v>
      </c>
      <c r="L10290" s="25">
        <f t="shared" si="321"/>
        <v>1</v>
      </c>
      <c r="M10290" s="25">
        <f>VLOOKUP(K10290,Table!$A$2:$C$121,2,0)</f>
        <v>3</v>
      </c>
      <c r="N10290" s="26">
        <f>VLOOKUP(K10290,Table!$A$2:$C$121,3,0)</f>
        <v>5</v>
      </c>
      <c r="O10290" s="13" t="str">
        <f>VLOOKUP(A10290,Table!$U$1:$V$230,2,0)</f>
        <v>Cubic</v>
      </c>
      <c r="P10290" s="1"/>
    </row>
    <row r="10291" spans="1:16">
      <c r="A10291" s="12">
        <v>227</v>
      </c>
      <c r="B10291" s="12">
        <v>102734</v>
      </c>
      <c r="C10291" s="12" t="s">
        <v>10717</v>
      </c>
      <c r="D10291" s="12" t="s">
        <v>10852</v>
      </c>
      <c r="E10291" s="17" t="s">
        <v>11695</v>
      </c>
      <c r="F10291" s="25" t="str">
        <f>LEFT(E10291,MIN(FIND({0,1,2,3,4,5,6,7,8,9},ASC(E10291)&amp;1234567890))-1)</f>
        <v>Co</v>
      </c>
      <c r="G10291" s="25">
        <f t="shared" si="320"/>
        <v>2</v>
      </c>
      <c r="H10291" s="25">
        <f>VLOOKUP(F10291,Table!$A$2:$C$121,2,0)</f>
        <v>9</v>
      </c>
      <c r="I10291" s="26">
        <f>VLOOKUP(F10291,Table!$A$2:$C$121,3,0)</f>
        <v>4</v>
      </c>
      <c r="J10291" s="17" t="s">
        <v>530</v>
      </c>
      <c r="K10291" s="25" t="str">
        <f>LEFT(J10291,MIN(FIND({0,1,2,3,4,5,6,7,8,9},ASC(J10291)&amp;1234567890))-1)</f>
        <v>Yb</v>
      </c>
      <c r="L10291" s="25">
        <f t="shared" si="321"/>
        <v>1</v>
      </c>
      <c r="M10291" s="25">
        <f>VLOOKUP(K10291,Table!$A$2:$C$121,2,0)</f>
        <v>3</v>
      </c>
      <c r="N10291" s="26">
        <f>VLOOKUP(K10291,Table!$A$2:$C$121,3,0)</f>
        <v>6</v>
      </c>
      <c r="O10291" s="13" t="str">
        <f>VLOOKUP(A10291,Table!$U$1:$V$230,2,0)</f>
        <v>Cubic</v>
      </c>
      <c r="P10291" s="1"/>
    </row>
    <row r="10292" spans="1:16">
      <c r="A10292" s="12">
        <v>227</v>
      </c>
      <c r="B10292" s="12">
        <v>102742</v>
      </c>
      <c r="C10292" s="12" t="s">
        <v>10717</v>
      </c>
      <c r="D10292" s="12" t="s">
        <v>10853</v>
      </c>
      <c r="E10292" s="17" t="s">
        <v>11695</v>
      </c>
      <c r="F10292" s="25" t="str">
        <f>LEFT(E10292,MIN(FIND({0,1,2,3,4,5,6,7,8,9},ASC(E10292)&amp;1234567890))-1)</f>
        <v>Co</v>
      </c>
      <c r="G10292" s="25">
        <f t="shared" si="320"/>
        <v>2</v>
      </c>
      <c r="H10292" s="25">
        <f>VLOOKUP(F10292,Table!$A$2:$C$121,2,0)</f>
        <v>9</v>
      </c>
      <c r="I10292" s="26">
        <f>VLOOKUP(F10292,Table!$A$2:$C$121,3,0)</f>
        <v>4</v>
      </c>
      <c r="J10292" s="17" t="s">
        <v>377</v>
      </c>
      <c r="K10292" s="25" t="str">
        <f>LEFT(J10292,MIN(FIND({0,1,2,3,4,5,6,7,8,9},ASC(J10292)&amp;1234567890))-1)</f>
        <v>Zr</v>
      </c>
      <c r="L10292" s="25">
        <f t="shared" si="321"/>
        <v>1</v>
      </c>
      <c r="M10292" s="25">
        <f>VLOOKUP(K10292,Table!$A$2:$C$121,2,0)</f>
        <v>4</v>
      </c>
      <c r="N10292" s="26">
        <f>VLOOKUP(K10292,Table!$A$2:$C$121,3,0)</f>
        <v>5</v>
      </c>
      <c r="O10292" s="13" t="str">
        <f>VLOOKUP(A10292,Table!$U$1:$V$230,2,0)</f>
        <v>Cubic</v>
      </c>
      <c r="P10292" s="1"/>
    </row>
    <row r="10293" spans="1:16">
      <c r="A10293" s="12">
        <v>227</v>
      </c>
      <c r="B10293" s="12">
        <v>102775</v>
      </c>
      <c r="C10293" s="12" t="s">
        <v>10717</v>
      </c>
      <c r="D10293" s="12" t="s">
        <v>7869</v>
      </c>
      <c r="E10293" s="17" t="s">
        <v>11769</v>
      </c>
      <c r="F10293" s="25" t="str">
        <f>LEFT(E10293,MIN(FIND({0,1,2,3,4,5,6,7,8,9},ASC(E10293)&amp;1234567890))-1)</f>
        <v>Cr</v>
      </c>
      <c r="G10293" s="25">
        <f t="shared" si="320"/>
        <v>2</v>
      </c>
      <c r="H10293" s="25">
        <f>VLOOKUP(F10293,Table!$A$2:$C$121,2,0)</f>
        <v>6</v>
      </c>
      <c r="I10293" s="26">
        <f>VLOOKUP(F10293,Table!$A$2:$C$121,3,0)</f>
        <v>4</v>
      </c>
      <c r="J10293" s="17" t="s">
        <v>426</v>
      </c>
      <c r="K10293" s="25" t="str">
        <f>LEFT(J10293,MIN(FIND({0,1,2,3,4,5,6,7,8,9},ASC(J10293)&amp;1234567890))-1)</f>
        <v>Hf</v>
      </c>
      <c r="L10293" s="25">
        <f t="shared" si="321"/>
        <v>1</v>
      </c>
      <c r="M10293" s="25">
        <f>VLOOKUP(K10293,Table!$A$2:$C$121,2,0)</f>
        <v>4</v>
      </c>
      <c r="N10293" s="26">
        <f>VLOOKUP(K10293,Table!$A$2:$C$121,3,0)</f>
        <v>6</v>
      </c>
      <c r="O10293" s="13" t="str">
        <f>VLOOKUP(A10293,Table!$U$1:$V$230,2,0)</f>
        <v>Cubic</v>
      </c>
      <c r="P10293" s="1"/>
    </row>
    <row r="10294" spans="1:16">
      <c r="A10294" s="12">
        <v>227</v>
      </c>
      <c r="B10294" s="12">
        <v>102795</v>
      </c>
      <c r="C10294" s="12" t="s">
        <v>10717</v>
      </c>
      <c r="D10294" s="12" t="s">
        <v>7872</v>
      </c>
      <c r="E10294" s="17" t="s">
        <v>11769</v>
      </c>
      <c r="F10294" s="25" t="str">
        <f>LEFT(E10294,MIN(FIND({0,1,2,3,4,5,6,7,8,9},ASC(E10294)&amp;1234567890))-1)</f>
        <v>Cr</v>
      </c>
      <c r="G10294" s="25">
        <f t="shared" si="320"/>
        <v>2</v>
      </c>
      <c r="H10294" s="25">
        <f>VLOOKUP(F10294,Table!$A$2:$C$121,2,0)</f>
        <v>6</v>
      </c>
      <c r="I10294" s="26">
        <f>VLOOKUP(F10294,Table!$A$2:$C$121,3,0)</f>
        <v>4</v>
      </c>
      <c r="J10294" s="17" t="s">
        <v>335</v>
      </c>
      <c r="K10294" s="25" t="str">
        <f>LEFT(J10294,MIN(FIND({0,1,2,3,4,5,6,7,8,9},ASC(J10294)&amp;1234567890))-1)</f>
        <v>Nb</v>
      </c>
      <c r="L10294" s="25">
        <f t="shared" si="321"/>
        <v>1</v>
      </c>
      <c r="M10294" s="25">
        <f>VLOOKUP(K10294,Table!$A$2:$C$121,2,0)</f>
        <v>5</v>
      </c>
      <c r="N10294" s="26">
        <f>VLOOKUP(K10294,Table!$A$2:$C$121,3,0)</f>
        <v>5</v>
      </c>
      <c r="O10294" s="13" t="str">
        <f>VLOOKUP(A10294,Table!$U$1:$V$230,2,0)</f>
        <v>Cubic</v>
      </c>
      <c r="P10294" s="1"/>
    </row>
    <row r="10295" spans="1:16">
      <c r="A10295" s="12">
        <v>227</v>
      </c>
      <c r="B10295" s="12">
        <v>102851</v>
      </c>
      <c r="C10295" s="12" t="s">
        <v>10717</v>
      </c>
      <c r="D10295" s="12" t="s">
        <v>7657</v>
      </c>
      <c r="E10295" s="17" t="s">
        <v>11769</v>
      </c>
      <c r="F10295" s="25" t="str">
        <f>LEFT(E10295,MIN(FIND({0,1,2,3,4,5,6,7,8,9},ASC(E10295)&amp;1234567890))-1)</f>
        <v>Cr</v>
      </c>
      <c r="G10295" s="25">
        <f t="shared" si="320"/>
        <v>2</v>
      </c>
      <c r="H10295" s="25">
        <f>VLOOKUP(F10295,Table!$A$2:$C$121,2,0)</f>
        <v>6</v>
      </c>
      <c r="I10295" s="26">
        <f>VLOOKUP(F10295,Table!$A$2:$C$121,3,0)</f>
        <v>4</v>
      </c>
      <c r="J10295" s="17" t="s">
        <v>50</v>
      </c>
      <c r="K10295" s="25" t="str">
        <f>LEFT(J10295,MIN(FIND({0,1,2,3,4,5,6,7,8,9},ASC(J10295)&amp;1234567890))-1)</f>
        <v>Ti</v>
      </c>
      <c r="L10295" s="25">
        <f t="shared" si="321"/>
        <v>1</v>
      </c>
      <c r="M10295" s="25">
        <f>VLOOKUP(K10295,Table!$A$2:$C$121,2,0)</f>
        <v>4</v>
      </c>
      <c r="N10295" s="26">
        <f>VLOOKUP(K10295,Table!$A$2:$C$121,3,0)</f>
        <v>4</v>
      </c>
      <c r="O10295" s="13" t="str">
        <f>VLOOKUP(A10295,Table!$U$1:$V$230,2,0)</f>
        <v>Cubic</v>
      </c>
      <c r="P10295" s="1"/>
    </row>
    <row r="10296" spans="1:16">
      <c r="A10296" s="12">
        <v>227</v>
      </c>
      <c r="B10296" s="12">
        <v>102852</v>
      </c>
      <c r="C10296" s="12" t="s">
        <v>10717</v>
      </c>
      <c r="D10296" s="12" t="s">
        <v>10854</v>
      </c>
      <c r="E10296" s="17" t="s">
        <v>14743</v>
      </c>
      <c r="F10296" s="25" t="str">
        <f>LEFT(E10296,MIN(FIND({0,1,2,3,4,5,6,7,8,9},ASC(E10296)&amp;1234567890))-1)</f>
        <v>Cr</v>
      </c>
      <c r="G10296" s="25">
        <f t="shared" si="320"/>
        <v>1.9</v>
      </c>
      <c r="H10296" s="25">
        <f>VLOOKUP(F10296,Table!$A$2:$C$121,2,0)</f>
        <v>6</v>
      </c>
      <c r="I10296" s="26">
        <f>VLOOKUP(F10296,Table!$A$2:$C$121,3,0)</f>
        <v>4</v>
      </c>
      <c r="J10296" s="17" t="s">
        <v>50</v>
      </c>
      <c r="K10296" s="25" t="str">
        <f>LEFT(J10296,MIN(FIND({0,1,2,3,4,5,6,7,8,9},ASC(J10296)&amp;1234567890))-1)</f>
        <v>Ti</v>
      </c>
      <c r="L10296" s="25">
        <f t="shared" si="321"/>
        <v>1</v>
      </c>
      <c r="M10296" s="25">
        <f>VLOOKUP(K10296,Table!$A$2:$C$121,2,0)</f>
        <v>4</v>
      </c>
      <c r="N10296" s="26">
        <f>VLOOKUP(K10296,Table!$A$2:$C$121,3,0)</f>
        <v>4</v>
      </c>
      <c r="O10296" s="13" t="str">
        <f>VLOOKUP(A10296,Table!$U$1:$V$230,2,0)</f>
        <v>Cubic</v>
      </c>
      <c r="P10296" s="1"/>
    </row>
    <row r="10297" spans="1:16">
      <c r="A10297" s="12">
        <v>227</v>
      </c>
      <c r="B10297" s="12">
        <v>102860</v>
      </c>
      <c r="C10297" s="12" t="s">
        <v>10717</v>
      </c>
      <c r="D10297" s="12" t="s">
        <v>7658</v>
      </c>
      <c r="E10297" s="17" t="s">
        <v>11769</v>
      </c>
      <c r="F10297" s="25" t="str">
        <f>LEFT(E10297,MIN(FIND({0,1,2,3,4,5,6,7,8,9},ASC(E10297)&amp;1234567890))-1)</f>
        <v>Cr</v>
      </c>
      <c r="G10297" s="25">
        <f t="shared" si="320"/>
        <v>2</v>
      </c>
      <c r="H10297" s="25">
        <f>VLOOKUP(F10297,Table!$A$2:$C$121,2,0)</f>
        <v>6</v>
      </c>
      <c r="I10297" s="26">
        <f>VLOOKUP(F10297,Table!$A$2:$C$121,3,0)</f>
        <v>4</v>
      </c>
      <c r="J10297" s="17" t="s">
        <v>377</v>
      </c>
      <c r="K10297" s="25" t="str">
        <f>LEFT(J10297,MIN(FIND({0,1,2,3,4,5,6,7,8,9},ASC(J10297)&amp;1234567890))-1)</f>
        <v>Zr</v>
      </c>
      <c r="L10297" s="25">
        <f t="shared" si="321"/>
        <v>1</v>
      </c>
      <c r="M10297" s="25">
        <f>VLOOKUP(K10297,Table!$A$2:$C$121,2,0)</f>
        <v>4</v>
      </c>
      <c r="N10297" s="26">
        <f>VLOOKUP(K10297,Table!$A$2:$C$121,3,0)</f>
        <v>5</v>
      </c>
      <c r="O10297" s="13" t="str">
        <f>VLOOKUP(A10297,Table!$U$1:$V$230,2,0)</f>
        <v>Cubic</v>
      </c>
      <c r="P10297" s="1"/>
    </row>
    <row r="10298" spans="1:16">
      <c r="A10298" s="12">
        <v>227</v>
      </c>
      <c r="B10298" s="12">
        <v>103172</v>
      </c>
      <c r="C10298" s="12" t="s">
        <v>10717</v>
      </c>
      <c r="D10298" s="12" t="s">
        <v>10855</v>
      </c>
      <c r="E10298" s="17" t="s">
        <v>11333</v>
      </c>
      <c r="F10298" s="25" t="str">
        <f>LEFT(E10298,MIN(FIND({0,1,2,3,4,5,6,7,8,9},ASC(E10298)&amp;1234567890))-1)</f>
        <v>Dy</v>
      </c>
      <c r="G10298" s="25">
        <f t="shared" si="320"/>
        <v>1</v>
      </c>
      <c r="H10298" s="25">
        <f>VLOOKUP(F10298,Table!$A$2:$C$121,2,0)</f>
        <v>3</v>
      </c>
      <c r="I10298" s="26">
        <f>VLOOKUP(F10298,Table!$A$2:$C$121,3,0)</f>
        <v>6</v>
      </c>
      <c r="J10298" s="17" t="s">
        <v>67</v>
      </c>
      <c r="K10298" s="25" t="str">
        <f>LEFT(J10298,MIN(FIND({0,1,2,3,4,5,6,7,8,9},ASC(J10298)&amp;1234567890))-1)</f>
        <v>Fe</v>
      </c>
      <c r="L10298" s="25">
        <f t="shared" si="321"/>
        <v>2</v>
      </c>
      <c r="M10298" s="25">
        <f>VLOOKUP(K10298,Table!$A$2:$C$121,2,0)</f>
        <v>8</v>
      </c>
      <c r="N10298" s="26">
        <f>VLOOKUP(K10298,Table!$A$2:$C$121,3,0)</f>
        <v>4</v>
      </c>
      <c r="O10298" s="13" t="str">
        <f>VLOOKUP(A10298,Table!$U$1:$V$230,2,0)</f>
        <v>Cubic</v>
      </c>
      <c r="P10298" s="1"/>
    </row>
    <row r="10299" spans="1:16">
      <c r="A10299" s="12">
        <v>227</v>
      </c>
      <c r="B10299" s="12">
        <v>103211</v>
      </c>
      <c r="C10299" s="12" t="s">
        <v>10717</v>
      </c>
      <c r="D10299" s="12" t="s">
        <v>10856</v>
      </c>
      <c r="E10299" s="17" t="s">
        <v>11333</v>
      </c>
      <c r="F10299" s="25" t="str">
        <f>LEFT(E10299,MIN(FIND({0,1,2,3,4,5,6,7,8,9},ASC(E10299)&amp;1234567890))-1)</f>
        <v>Dy</v>
      </c>
      <c r="G10299" s="25">
        <f t="shared" si="320"/>
        <v>1</v>
      </c>
      <c r="H10299" s="25">
        <f>VLOOKUP(F10299,Table!$A$2:$C$121,2,0)</f>
        <v>3</v>
      </c>
      <c r="I10299" s="26">
        <f>VLOOKUP(F10299,Table!$A$2:$C$121,3,0)</f>
        <v>6</v>
      </c>
      <c r="J10299" s="17" t="s">
        <v>11726</v>
      </c>
      <c r="K10299" s="25" t="str">
        <f>LEFT(J10299,MIN(FIND({0,1,2,3,4,5,6,7,8,9},ASC(J10299)&amp;1234567890))-1)</f>
        <v>Ir</v>
      </c>
      <c r="L10299" s="25">
        <f t="shared" si="321"/>
        <v>2</v>
      </c>
      <c r="M10299" s="25">
        <f>VLOOKUP(K10299,Table!$A$2:$C$121,2,0)</f>
        <v>9</v>
      </c>
      <c r="N10299" s="26">
        <f>VLOOKUP(K10299,Table!$A$2:$C$121,3,0)</f>
        <v>6</v>
      </c>
      <c r="O10299" s="13" t="str">
        <f>VLOOKUP(A10299,Table!$U$1:$V$230,2,0)</f>
        <v>Cubic</v>
      </c>
      <c r="P10299" s="1"/>
    </row>
    <row r="10300" spans="1:16">
      <c r="A10300" s="12">
        <v>227</v>
      </c>
      <c r="B10300" s="12">
        <v>103258</v>
      </c>
      <c r="C10300" s="12" t="s">
        <v>10717</v>
      </c>
      <c r="D10300" s="12" t="s">
        <v>10857</v>
      </c>
      <c r="E10300" s="17" t="s">
        <v>11542</v>
      </c>
      <c r="F10300" s="25" t="str">
        <f>LEFT(E10300,MIN(FIND({0,1,2,3,4,5,6,7,8,9},ASC(E10300)&amp;1234567890))-1)</f>
        <v>Er</v>
      </c>
      <c r="G10300" s="25">
        <f t="shared" si="320"/>
        <v>1</v>
      </c>
      <c r="H10300" s="25">
        <f>VLOOKUP(F10300,Table!$A$2:$C$121,2,0)</f>
        <v>3</v>
      </c>
      <c r="I10300" s="26">
        <f>VLOOKUP(F10300,Table!$A$2:$C$121,3,0)</f>
        <v>6</v>
      </c>
      <c r="J10300" s="17" t="s">
        <v>11726</v>
      </c>
      <c r="K10300" s="25" t="str">
        <f>LEFT(J10300,MIN(FIND({0,1,2,3,4,5,6,7,8,9},ASC(J10300)&amp;1234567890))-1)</f>
        <v>Ir</v>
      </c>
      <c r="L10300" s="25">
        <f t="shared" si="321"/>
        <v>2</v>
      </c>
      <c r="M10300" s="25">
        <f>VLOOKUP(K10300,Table!$A$2:$C$121,2,0)</f>
        <v>9</v>
      </c>
      <c r="N10300" s="26">
        <f>VLOOKUP(K10300,Table!$A$2:$C$121,3,0)</f>
        <v>6</v>
      </c>
      <c r="O10300" s="13" t="str">
        <f>VLOOKUP(A10300,Table!$U$1:$V$230,2,0)</f>
        <v>Cubic</v>
      </c>
      <c r="P10300" s="1"/>
    </row>
    <row r="10301" spans="1:16">
      <c r="A10301" s="12">
        <v>227</v>
      </c>
      <c r="B10301" s="12">
        <v>103287</v>
      </c>
      <c r="C10301" s="12" t="s">
        <v>10717</v>
      </c>
      <c r="D10301" s="12" t="s">
        <v>10858</v>
      </c>
      <c r="E10301" s="17" t="s">
        <v>11542</v>
      </c>
      <c r="F10301" s="25" t="str">
        <f>LEFT(E10301,MIN(FIND({0,1,2,3,4,5,6,7,8,9},ASC(E10301)&amp;1234567890))-1)</f>
        <v>Er</v>
      </c>
      <c r="G10301" s="25">
        <f t="shared" si="320"/>
        <v>1</v>
      </c>
      <c r="H10301" s="25">
        <f>VLOOKUP(F10301,Table!$A$2:$C$121,2,0)</f>
        <v>3</v>
      </c>
      <c r="I10301" s="26">
        <f>VLOOKUP(F10301,Table!$A$2:$C$121,3,0)</f>
        <v>6</v>
      </c>
      <c r="J10301" s="17" t="s">
        <v>11464</v>
      </c>
      <c r="K10301" s="25" t="str">
        <f>LEFT(J10301,MIN(FIND({0,1,2,3,4,5,6,7,8,9},ASC(J10301)&amp;1234567890))-1)</f>
        <v>Pt</v>
      </c>
      <c r="L10301" s="25">
        <f t="shared" si="321"/>
        <v>2</v>
      </c>
      <c r="M10301" s="25">
        <f>VLOOKUP(K10301,Table!$A$2:$C$121,2,0)</f>
        <v>10</v>
      </c>
      <c r="N10301" s="26">
        <f>VLOOKUP(K10301,Table!$A$2:$C$121,3,0)</f>
        <v>6</v>
      </c>
      <c r="O10301" s="13" t="str">
        <f>VLOOKUP(A10301,Table!$U$1:$V$230,2,0)</f>
        <v>Cubic</v>
      </c>
      <c r="P10301" s="1"/>
    </row>
    <row r="10302" spans="1:16">
      <c r="A10302" s="12">
        <v>227</v>
      </c>
      <c r="B10302" s="12">
        <v>103295</v>
      </c>
      <c r="C10302" s="12" t="s">
        <v>10717</v>
      </c>
      <c r="D10302" s="12" t="s">
        <v>10859</v>
      </c>
      <c r="E10302" s="17" t="s">
        <v>11542</v>
      </c>
      <c r="F10302" s="25" t="str">
        <f>LEFT(E10302,MIN(FIND({0,1,2,3,4,5,6,7,8,9},ASC(E10302)&amp;1234567890))-1)</f>
        <v>Er</v>
      </c>
      <c r="G10302" s="25">
        <f t="shared" si="320"/>
        <v>1</v>
      </c>
      <c r="H10302" s="25">
        <f>VLOOKUP(F10302,Table!$A$2:$C$121,2,0)</f>
        <v>3</v>
      </c>
      <c r="I10302" s="26">
        <f>VLOOKUP(F10302,Table!$A$2:$C$121,3,0)</f>
        <v>6</v>
      </c>
      <c r="J10302" s="17" t="s">
        <v>11696</v>
      </c>
      <c r="K10302" s="25" t="str">
        <f>LEFT(J10302,MIN(FIND({0,1,2,3,4,5,6,7,8,9},ASC(J10302)&amp;1234567890))-1)</f>
        <v>Rh</v>
      </c>
      <c r="L10302" s="25">
        <f t="shared" si="321"/>
        <v>2</v>
      </c>
      <c r="M10302" s="25">
        <f>VLOOKUP(K10302,Table!$A$2:$C$121,2,0)</f>
        <v>9</v>
      </c>
      <c r="N10302" s="26">
        <f>VLOOKUP(K10302,Table!$A$2:$C$121,3,0)</f>
        <v>5</v>
      </c>
      <c r="O10302" s="13" t="str">
        <f>VLOOKUP(A10302,Table!$U$1:$V$230,2,0)</f>
        <v>Cubic</v>
      </c>
      <c r="P10302" s="1"/>
    </row>
    <row r="10303" spans="1:16">
      <c r="A10303" s="12">
        <v>227</v>
      </c>
      <c r="B10303" s="12">
        <v>103333</v>
      </c>
      <c r="C10303" s="12" t="s">
        <v>10717</v>
      </c>
      <c r="D10303" s="12" t="s">
        <v>10860</v>
      </c>
      <c r="E10303" s="17" t="s">
        <v>11333</v>
      </c>
      <c r="F10303" s="25" t="str">
        <f>LEFT(E10303,MIN(FIND({0,1,2,3,4,5,6,7,8,9},ASC(E10303)&amp;1234567890))-1)</f>
        <v>Dy</v>
      </c>
      <c r="G10303" s="25">
        <f t="shared" si="320"/>
        <v>1</v>
      </c>
      <c r="H10303" s="25">
        <f>VLOOKUP(F10303,Table!$A$2:$C$121,2,0)</f>
        <v>3</v>
      </c>
      <c r="I10303" s="26">
        <f>VLOOKUP(F10303,Table!$A$2:$C$121,3,0)</f>
        <v>6</v>
      </c>
      <c r="J10303" s="17" t="s">
        <v>11386</v>
      </c>
      <c r="K10303" s="25" t="str">
        <f>LEFT(J10303,MIN(FIND({0,1,2,3,4,5,6,7,8,9},ASC(J10303)&amp;1234567890))-1)</f>
        <v>Ni</v>
      </c>
      <c r="L10303" s="25">
        <f t="shared" si="321"/>
        <v>2</v>
      </c>
      <c r="M10303" s="25">
        <f>VLOOKUP(K10303,Table!$A$2:$C$121,2,0)</f>
        <v>10</v>
      </c>
      <c r="N10303" s="26">
        <f>VLOOKUP(K10303,Table!$A$2:$C$121,3,0)</f>
        <v>4</v>
      </c>
      <c r="O10303" s="13" t="str">
        <f>VLOOKUP(A10303,Table!$U$1:$V$230,2,0)</f>
        <v>Cubic</v>
      </c>
      <c r="P10303" s="1"/>
    </row>
    <row r="10304" spans="1:16">
      <c r="A10304" s="12">
        <v>227</v>
      </c>
      <c r="B10304" s="12">
        <v>103355</v>
      </c>
      <c r="C10304" s="12" t="s">
        <v>10717</v>
      </c>
      <c r="D10304" s="12" t="s">
        <v>10861</v>
      </c>
      <c r="E10304" s="17" t="s">
        <v>11333</v>
      </c>
      <c r="F10304" s="25" t="str">
        <f>LEFT(E10304,MIN(FIND({0,1,2,3,4,5,6,7,8,9},ASC(E10304)&amp;1234567890))-1)</f>
        <v>Dy</v>
      </c>
      <c r="G10304" s="25">
        <f t="shared" si="320"/>
        <v>1</v>
      </c>
      <c r="H10304" s="25">
        <f>VLOOKUP(F10304,Table!$A$2:$C$121,2,0)</f>
        <v>3</v>
      </c>
      <c r="I10304" s="26">
        <f>VLOOKUP(F10304,Table!$A$2:$C$121,3,0)</f>
        <v>6</v>
      </c>
      <c r="J10304" s="17" t="s">
        <v>11464</v>
      </c>
      <c r="K10304" s="25" t="str">
        <f>LEFT(J10304,MIN(FIND({0,1,2,3,4,5,6,7,8,9},ASC(J10304)&amp;1234567890))-1)</f>
        <v>Pt</v>
      </c>
      <c r="L10304" s="25">
        <f t="shared" si="321"/>
        <v>2</v>
      </c>
      <c r="M10304" s="25">
        <f>VLOOKUP(K10304,Table!$A$2:$C$121,2,0)</f>
        <v>10</v>
      </c>
      <c r="N10304" s="26">
        <f>VLOOKUP(K10304,Table!$A$2:$C$121,3,0)</f>
        <v>6</v>
      </c>
      <c r="O10304" s="13" t="str">
        <f>VLOOKUP(A10304,Table!$U$1:$V$230,2,0)</f>
        <v>Cubic</v>
      </c>
      <c r="P10304" s="1"/>
    </row>
    <row r="10305" spans="1:16">
      <c r="A10305" s="12">
        <v>227</v>
      </c>
      <c r="B10305" s="12">
        <v>103361</v>
      </c>
      <c r="C10305" s="12" t="s">
        <v>10717</v>
      </c>
      <c r="D10305" s="12" t="s">
        <v>10862</v>
      </c>
      <c r="E10305" s="17" t="s">
        <v>11333</v>
      </c>
      <c r="F10305" s="25" t="str">
        <f>LEFT(E10305,MIN(FIND({0,1,2,3,4,5,6,7,8,9},ASC(E10305)&amp;1234567890))-1)</f>
        <v>Dy</v>
      </c>
      <c r="G10305" s="25">
        <f t="shared" si="320"/>
        <v>1</v>
      </c>
      <c r="H10305" s="25">
        <f>VLOOKUP(F10305,Table!$A$2:$C$121,2,0)</f>
        <v>3</v>
      </c>
      <c r="I10305" s="26">
        <f>VLOOKUP(F10305,Table!$A$2:$C$121,3,0)</f>
        <v>6</v>
      </c>
      <c r="J10305" s="17" t="s">
        <v>11696</v>
      </c>
      <c r="K10305" s="25" t="str">
        <f>LEFT(J10305,MIN(FIND({0,1,2,3,4,5,6,7,8,9},ASC(J10305)&amp;1234567890))-1)</f>
        <v>Rh</v>
      </c>
      <c r="L10305" s="25">
        <f t="shared" si="321"/>
        <v>2</v>
      </c>
      <c r="M10305" s="25">
        <f>VLOOKUP(K10305,Table!$A$2:$C$121,2,0)</f>
        <v>9</v>
      </c>
      <c r="N10305" s="26">
        <f>VLOOKUP(K10305,Table!$A$2:$C$121,3,0)</f>
        <v>5</v>
      </c>
      <c r="O10305" s="13" t="str">
        <f>VLOOKUP(A10305,Table!$U$1:$V$230,2,0)</f>
        <v>Cubic</v>
      </c>
      <c r="P10305" s="1"/>
    </row>
    <row r="10306" spans="1:16">
      <c r="A10306" s="12">
        <v>227</v>
      </c>
      <c r="B10306" s="12">
        <v>103430</v>
      </c>
      <c r="C10306" s="12" t="s">
        <v>10717</v>
      </c>
      <c r="D10306" s="12" t="s">
        <v>10863</v>
      </c>
      <c r="E10306" s="17" t="s">
        <v>428</v>
      </c>
      <c r="F10306" s="25" t="str">
        <f>LEFT(E10306,MIN(FIND({0,1,2,3,4,5,6,7,8,9},ASC(E10306)&amp;1234567890))-1)</f>
        <v>Eu</v>
      </c>
      <c r="G10306" s="25">
        <f t="shared" ref="G10306:G10369" si="322">IF(SUBSTITUTE(E10306,F10306,"")="",1,SUBSTITUTE(E10306,F10306,""))*1</f>
        <v>1</v>
      </c>
      <c r="H10306" s="25">
        <f>VLOOKUP(F10306,Table!$A$2:$C$121,2,0)</f>
        <v>3</v>
      </c>
      <c r="I10306" s="26">
        <f>VLOOKUP(F10306,Table!$A$2:$C$121,3,0)</f>
        <v>6</v>
      </c>
      <c r="J10306" s="17" t="s">
        <v>11464</v>
      </c>
      <c r="K10306" s="25" t="str">
        <f>LEFT(J10306,MIN(FIND({0,1,2,3,4,5,6,7,8,9},ASC(J10306)&amp;1234567890))-1)</f>
        <v>Pt</v>
      </c>
      <c r="L10306" s="25">
        <f t="shared" ref="L10306:L10369" si="323">IF(SUBSTITUTE(J10306,K10306,"")="",1,SUBSTITUTE(J10306,K10306,""))*1</f>
        <v>2</v>
      </c>
      <c r="M10306" s="25">
        <f>VLOOKUP(K10306,Table!$A$2:$C$121,2,0)</f>
        <v>10</v>
      </c>
      <c r="N10306" s="26">
        <f>VLOOKUP(K10306,Table!$A$2:$C$121,3,0)</f>
        <v>6</v>
      </c>
      <c r="O10306" s="13" t="str">
        <f>VLOOKUP(A10306,Table!$U$1:$V$230,2,0)</f>
        <v>Cubic</v>
      </c>
      <c r="P10306" s="1"/>
    </row>
    <row r="10307" spans="1:16">
      <c r="A10307" s="12">
        <v>227</v>
      </c>
      <c r="B10307" s="12">
        <v>103432</v>
      </c>
      <c r="C10307" s="12" t="s">
        <v>10717</v>
      </c>
      <c r="D10307" s="12" t="s">
        <v>10864</v>
      </c>
      <c r="E10307" s="17" t="s">
        <v>428</v>
      </c>
      <c r="F10307" s="25" t="str">
        <f>LEFT(E10307,MIN(FIND({0,1,2,3,4,5,6,7,8,9},ASC(E10307)&amp;1234567890))-1)</f>
        <v>Eu</v>
      </c>
      <c r="G10307" s="25">
        <f t="shared" si="322"/>
        <v>1</v>
      </c>
      <c r="H10307" s="25">
        <f>VLOOKUP(F10307,Table!$A$2:$C$121,2,0)</f>
        <v>3</v>
      </c>
      <c r="I10307" s="26">
        <f>VLOOKUP(F10307,Table!$A$2:$C$121,3,0)</f>
        <v>6</v>
      </c>
      <c r="J10307" s="17" t="s">
        <v>11696</v>
      </c>
      <c r="K10307" s="25" t="str">
        <f>LEFT(J10307,MIN(FIND({0,1,2,3,4,5,6,7,8,9},ASC(J10307)&amp;1234567890))-1)</f>
        <v>Rh</v>
      </c>
      <c r="L10307" s="25">
        <f t="shared" si="323"/>
        <v>2</v>
      </c>
      <c r="M10307" s="25">
        <f>VLOOKUP(K10307,Table!$A$2:$C$121,2,0)</f>
        <v>9</v>
      </c>
      <c r="N10307" s="26">
        <f>VLOOKUP(K10307,Table!$A$2:$C$121,3,0)</f>
        <v>5</v>
      </c>
      <c r="O10307" s="13" t="str">
        <f>VLOOKUP(A10307,Table!$U$1:$V$230,2,0)</f>
        <v>Cubic</v>
      </c>
      <c r="P10307" s="1"/>
    </row>
    <row r="10308" spans="1:16">
      <c r="A10308" s="12">
        <v>227</v>
      </c>
      <c r="B10308" s="12">
        <v>103497</v>
      </c>
      <c r="C10308" s="12" t="s">
        <v>10717</v>
      </c>
      <c r="D10308" s="12" t="s">
        <v>10865</v>
      </c>
      <c r="E10308" s="17" t="s">
        <v>33</v>
      </c>
      <c r="F10308" s="25" t="str">
        <f>LEFT(E10308,MIN(FIND({0,1,2,3,4,5,6,7,8,9},ASC(E10308)&amp;1234567890))-1)</f>
        <v>Fe</v>
      </c>
      <c r="G10308" s="25">
        <f t="shared" si="322"/>
        <v>1</v>
      </c>
      <c r="H10308" s="25">
        <f>VLOOKUP(F10308,Table!$A$2:$C$121,2,0)</f>
        <v>8</v>
      </c>
      <c r="I10308" s="26">
        <f>VLOOKUP(F10308,Table!$A$2:$C$121,3,0)</f>
        <v>4</v>
      </c>
      <c r="J10308" s="17" t="s">
        <v>11431</v>
      </c>
      <c r="K10308" s="25" t="str">
        <f>LEFT(J10308,MIN(FIND({0,1,2,3,4,5,6,7,8,9},ASC(J10308)&amp;1234567890))-1)</f>
        <v>Hf</v>
      </c>
      <c r="L10308" s="25">
        <f t="shared" si="323"/>
        <v>2</v>
      </c>
      <c r="M10308" s="25">
        <f>VLOOKUP(K10308,Table!$A$2:$C$121,2,0)</f>
        <v>4</v>
      </c>
      <c r="N10308" s="26">
        <f>VLOOKUP(K10308,Table!$A$2:$C$121,3,0)</f>
        <v>6</v>
      </c>
      <c r="O10308" s="13" t="str">
        <f>VLOOKUP(A10308,Table!$U$1:$V$230,2,0)</f>
        <v>Cubic</v>
      </c>
      <c r="P10308" s="1"/>
    </row>
    <row r="10309" spans="1:16">
      <c r="A10309" s="12">
        <v>227</v>
      </c>
      <c r="B10309" s="12">
        <v>103498</v>
      </c>
      <c r="C10309" s="12" t="s">
        <v>10717</v>
      </c>
      <c r="D10309" s="12" t="s">
        <v>7912</v>
      </c>
      <c r="E10309" s="17" t="s">
        <v>67</v>
      </c>
      <c r="F10309" s="25" t="str">
        <f>LEFT(E10309,MIN(FIND({0,1,2,3,4,5,6,7,8,9},ASC(E10309)&amp;1234567890))-1)</f>
        <v>Fe</v>
      </c>
      <c r="G10309" s="25">
        <f t="shared" si="322"/>
        <v>2</v>
      </c>
      <c r="H10309" s="25">
        <f>VLOOKUP(F10309,Table!$A$2:$C$121,2,0)</f>
        <v>8</v>
      </c>
      <c r="I10309" s="26">
        <f>VLOOKUP(F10309,Table!$A$2:$C$121,3,0)</f>
        <v>4</v>
      </c>
      <c r="J10309" s="17" t="s">
        <v>426</v>
      </c>
      <c r="K10309" s="25" t="str">
        <f>LEFT(J10309,MIN(FIND({0,1,2,3,4,5,6,7,8,9},ASC(J10309)&amp;1234567890))-1)</f>
        <v>Hf</v>
      </c>
      <c r="L10309" s="25">
        <f t="shared" si="323"/>
        <v>1</v>
      </c>
      <c r="M10309" s="25">
        <f>VLOOKUP(K10309,Table!$A$2:$C$121,2,0)</f>
        <v>4</v>
      </c>
      <c r="N10309" s="26">
        <f>VLOOKUP(K10309,Table!$A$2:$C$121,3,0)</f>
        <v>6</v>
      </c>
      <c r="O10309" s="13" t="str">
        <f>VLOOKUP(A10309,Table!$U$1:$V$230,2,0)</f>
        <v>Cubic</v>
      </c>
      <c r="P10309" s="1"/>
    </row>
    <row r="10310" spans="1:16">
      <c r="A10310" s="12">
        <v>227</v>
      </c>
      <c r="B10310" s="12">
        <v>103579</v>
      </c>
      <c r="C10310" s="12" t="s">
        <v>10717</v>
      </c>
      <c r="D10310" s="12" t="s">
        <v>10866</v>
      </c>
      <c r="E10310" s="17" t="s">
        <v>67</v>
      </c>
      <c r="F10310" s="25" t="str">
        <f>LEFT(E10310,MIN(FIND({0,1,2,3,4,5,6,7,8,9},ASC(E10310)&amp;1234567890))-1)</f>
        <v>Fe</v>
      </c>
      <c r="G10310" s="25">
        <f t="shared" si="322"/>
        <v>2</v>
      </c>
      <c r="H10310" s="25">
        <f>VLOOKUP(F10310,Table!$A$2:$C$121,2,0)</f>
        <v>8</v>
      </c>
      <c r="I10310" s="26">
        <f>VLOOKUP(F10310,Table!$A$2:$C$121,3,0)</f>
        <v>4</v>
      </c>
      <c r="J10310" s="17" t="s">
        <v>11379</v>
      </c>
      <c r="K10310" s="25" t="str">
        <f>LEFT(J10310,MIN(FIND({0,1,2,3,4,5,6,7,8,9},ASC(J10310)&amp;1234567890))-1)</f>
        <v>Np</v>
      </c>
      <c r="L10310" s="25">
        <f t="shared" si="323"/>
        <v>1</v>
      </c>
      <c r="M10310" s="25">
        <f>VLOOKUP(K10310,Table!$A$2:$C$121,2,0)</f>
        <v>3</v>
      </c>
      <c r="N10310" s="26">
        <f>VLOOKUP(K10310,Table!$A$2:$C$121,3,0)</f>
        <v>7</v>
      </c>
      <c r="O10310" s="13" t="str">
        <f>VLOOKUP(A10310,Table!$U$1:$V$230,2,0)</f>
        <v>Cubic</v>
      </c>
      <c r="P10310" s="1"/>
    </row>
    <row r="10311" spans="1:16">
      <c r="A10311" s="12">
        <v>227</v>
      </c>
      <c r="B10311" s="12">
        <v>103590</v>
      </c>
      <c r="C10311" s="12" t="s">
        <v>10717</v>
      </c>
      <c r="D10311" s="12" t="s">
        <v>10867</v>
      </c>
      <c r="E10311" s="17" t="s">
        <v>67</v>
      </c>
      <c r="F10311" s="25" t="str">
        <f>LEFT(E10311,MIN(FIND({0,1,2,3,4,5,6,7,8,9},ASC(E10311)&amp;1234567890))-1)</f>
        <v>Fe</v>
      </c>
      <c r="G10311" s="25">
        <f t="shared" si="322"/>
        <v>2</v>
      </c>
      <c r="H10311" s="25">
        <f>VLOOKUP(F10311,Table!$A$2:$C$121,2,0)</f>
        <v>8</v>
      </c>
      <c r="I10311" s="26">
        <f>VLOOKUP(F10311,Table!$A$2:$C$121,3,0)</f>
        <v>4</v>
      </c>
      <c r="J10311" s="17" t="s">
        <v>11332</v>
      </c>
      <c r="K10311" s="25" t="str">
        <f>LEFT(J10311,MIN(FIND({0,1,2,3,4,5,6,7,8,9},ASC(J10311)&amp;1234567890))-1)</f>
        <v>Pr</v>
      </c>
      <c r="L10311" s="25">
        <f t="shared" si="323"/>
        <v>1</v>
      </c>
      <c r="M10311" s="25">
        <f>VLOOKUP(K10311,Table!$A$2:$C$121,2,0)</f>
        <v>3</v>
      </c>
      <c r="N10311" s="26">
        <f>VLOOKUP(K10311,Table!$A$2:$C$121,3,0)</f>
        <v>6</v>
      </c>
      <c r="O10311" s="13" t="str">
        <f>VLOOKUP(A10311,Table!$U$1:$V$230,2,0)</f>
        <v>Cubic</v>
      </c>
      <c r="P10311" s="1"/>
    </row>
    <row r="10312" spans="1:16">
      <c r="A10312" s="12">
        <v>227</v>
      </c>
      <c r="B10312" s="12">
        <v>103607</v>
      </c>
      <c r="C10312" s="12" t="s">
        <v>10717</v>
      </c>
      <c r="D10312" s="12" t="s">
        <v>10868</v>
      </c>
      <c r="E10312" s="17" t="s">
        <v>67</v>
      </c>
      <c r="F10312" s="25" t="str">
        <f>LEFT(E10312,MIN(FIND({0,1,2,3,4,5,6,7,8,9},ASC(E10312)&amp;1234567890))-1)</f>
        <v>Fe</v>
      </c>
      <c r="G10312" s="25">
        <f t="shared" si="322"/>
        <v>2</v>
      </c>
      <c r="H10312" s="25">
        <f>VLOOKUP(F10312,Table!$A$2:$C$121,2,0)</f>
        <v>8</v>
      </c>
      <c r="I10312" s="26">
        <f>VLOOKUP(F10312,Table!$A$2:$C$121,3,0)</f>
        <v>4</v>
      </c>
      <c r="J10312" s="17" t="s">
        <v>11502</v>
      </c>
      <c r="K10312" s="25" t="str">
        <f>LEFT(J10312,MIN(FIND({0,1,2,3,4,5,6,7,8,9},ASC(J10312)&amp;1234567890))-1)</f>
        <v>Pu</v>
      </c>
      <c r="L10312" s="25">
        <f t="shared" si="323"/>
        <v>1</v>
      </c>
      <c r="M10312" s="25">
        <f>VLOOKUP(K10312,Table!$A$2:$C$121,2,0)</f>
        <v>3</v>
      </c>
      <c r="N10312" s="26">
        <f>VLOOKUP(K10312,Table!$A$2:$C$121,3,0)</f>
        <v>7</v>
      </c>
      <c r="O10312" s="13" t="str">
        <f>VLOOKUP(A10312,Table!$U$1:$V$230,2,0)</f>
        <v>Cubic</v>
      </c>
      <c r="P10312" s="1"/>
    </row>
    <row r="10313" spans="1:16">
      <c r="A10313" s="12">
        <v>227</v>
      </c>
      <c r="B10313" s="12">
        <v>103618</v>
      </c>
      <c r="C10313" s="12" t="s">
        <v>10717</v>
      </c>
      <c r="D10313" s="12" t="s">
        <v>7920</v>
      </c>
      <c r="E10313" s="17" t="s">
        <v>67</v>
      </c>
      <c r="F10313" s="25" t="str">
        <f>LEFT(E10313,MIN(FIND({0,1,2,3,4,5,6,7,8,9},ASC(E10313)&amp;1234567890))-1)</f>
        <v>Fe</v>
      </c>
      <c r="G10313" s="25">
        <f t="shared" si="322"/>
        <v>2</v>
      </c>
      <c r="H10313" s="25">
        <f>VLOOKUP(F10313,Table!$A$2:$C$121,2,0)</f>
        <v>8</v>
      </c>
      <c r="I10313" s="26">
        <f>VLOOKUP(F10313,Table!$A$2:$C$121,3,0)</f>
        <v>4</v>
      </c>
      <c r="J10313" s="17" t="s">
        <v>11874</v>
      </c>
      <c r="K10313" s="25" t="str">
        <f>LEFT(J10313,MIN(FIND({0,1,2,3,4,5,6,7,8,9},ASC(J10313)&amp;1234567890))-1)</f>
        <v>Sc</v>
      </c>
      <c r="L10313" s="25">
        <f t="shared" si="323"/>
        <v>1</v>
      </c>
      <c r="M10313" s="25">
        <f>VLOOKUP(K10313,Table!$A$2:$C$121,2,0)</f>
        <v>3</v>
      </c>
      <c r="N10313" s="26">
        <f>VLOOKUP(K10313,Table!$A$2:$C$121,3,0)</f>
        <v>4</v>
      </c>
      <c r="O10313" s="13" t="str">
        <f>VLOOKUP(A10313,Table!$U$1:$V$230,2,0)</f>
        <v>Cubic</v>
      </c>
      <c r="P10313" s="1"/>
    </row>
    <row r="10314" spans="1:16">
      <c r="A10314" s="12">
        <v>227</v>
      </c>
      <c r="B10314" s="12">
        <v>103628</v>
      </c>
      <c r="C10314" s="12" t="s">
        <v>10717</v>
      </c>
      <c r="D10314" s="12" t="s">
        <v>10869</v>
      </c>
      <c r="E10314" s="17" t="s">
        <v>67</v>
      </c>
      <c r="F10314" s="25" t="str">
        <f>LEFT(E10314,MIN(FIND({0,1,2,3,4,5,6,7,8,9},ASC(E10314)&amp;1234567890))-1)</f>
        <v>Fe</v>
      </c>
      <c r="G10314" s="25">
        <f t="shared" si="322"/>
        <v>2</v>
      </c>
      <c r="H10314" s="25">
        <f>VLOOKUP(F10314,Table!$A$2:$C$121,2,0)</f>
        <v>8</v>
      </c>
      <c r="I10314" s="26">
        <f>VLOOKUP(F10314,Table!$A$2:$C$121,3,0)</f>
        <v>4</v>
      </c>
      <c r="J10314" s="17" t="s">
        <v>590</v>
      </c>
      <c r="K10314" s="25" t="str">
        <f>LEFT(J10314,MIN(FIND({0,1,2,3,4,5,6,7,8,9},ASC(J10314)&amp;1234567890))-1)</f>
        <v>Sm</v>
      </c>
      <c r="L10314" s="25">
        <f t="shared" si="323"/>
        <v>1</v>
      </c>
      <c r="M10314" s="25">
        <f>VLOOKUP(K10314,Table!$A$2:$C$121,2,0)</f>
        <v>3</v>
      </c>
      <c r="N10314" s="26">
        <f>VLOOKUP(K10314,Table!$A$2:$C$121,3,0)</f>
        <v>6</v>
      </c>
      <c r="O10314" s="13" t="str">
        <f>VLOOKUP(A10314,Table!$U$1:$V$230,2,0)</f>
        <v>Cubic</v>
      </c>
      <c r="P10314" s="1"/>
    </row>
    <row r="10315" spans="1:16">
      <c r="A10315" s="12">
        <v>227</v>
      </c>
      <c r="B10315" s="12">
        <v>103679</v>
      </c>
      <c r="C10315" s="12" t="s">
        <v>10717</v>
      </c>
      <c r="D10315" s="12" t="s">
        <v>10870</v>
      </c>
      <c r="E10315" s="17" t="s">
        <v>67</v>
      </c>
      <c r="F10315" s="25" t="str">
        <f>LEFT(E10315,MIN(FIND({0,1,2,3,4,5,6,7,8,9},ASC(E10315)&amp;1234567890))-1)</f>
        <v>Fe</v>
      </c>
      <c r="G10315" s="25">
        <f t="shared" si="322"/>
        <v>2</v>
      </c>
      <c r="H10315" s="25">
        <f>VLOOKUP(F10315,Table!$A$2:$C$121,2,0)</f>
        <v>8</v>
      </c>
      <c r="I10315" s="26">
        <f>VLOOKUP(F10315,Table!$A$2:$C$121,3,0)</f>
        <v>4</v>
      </c>
      <c r="J10315" s="17" t="s">
        <v>343</v>
      </c>
      <c r="K10315" s="25" t="str">
        <f>LEFT(J10315,MIN(FIND({0,1,2,3,4,5,6,7,8,9},ASC(J10315)&amp;1234567890))-1)</f>
        <v>U</v>
      </c>
      <c r="L10315" s="25">
        <f t="shared" si="323"/>
        <v>1</v>
      </c>
      <c r="M10315" s="25">
        <f>VLOOKUP(K10315,Table!$A$2:$C$121,2,0)</f>
        <v>3</v>
      </c>
      <c r="N10315" s="26">
        <f>VLOOKUP(K10315,Table!$A$2:$C$121,3,0)</f>
        <v>7</v>
      </c>
      <c r="O10315" s="13" t="str">
        <f>VLOOKUP(A10315,Table!$U$1:$V$230,2,0)</f>
        <v>Cubic</v>
      </c>
      <c r="P10315" s="1"/>
    </row>
    <row r="10316" spans="1:16">
      <c r="A10316" s="12">
        <v>227</v>
      </c>
      <c r="B10316" s="12">
        <v>103697</v>
      </c>
      <c r="C10316" s="12" t="s">
        <v>10717</v>
      </c>
      <c r="D10316" s="12" t="s">
        <v>10871</v>
      </c>
      <c r="E10316" s="17" t="s">
        <v>67</v>
      </c>
      <c r="F10316" s="25" t="str">
        <f>LEFT(E10316,MIN(FIND({0,1,2,3,4,5,6,7,8,9},ASC(E10316)&amp;1234567890))-1)</f>
        <v>Fe</v>
      </c>
      <c r="G10316" s="25">
        <f t="shared" si="322"/>
        <v>2</v>
      </c>
      <c r="H10316" s="25">
        <f>VLOOKUP(F10316,Table!$A$2:$C$121,2,0)</f>
        <v>8</v>
      </c>
      <c r="I10316" s="26">
        <f>VLOOKUP(F10316,Table!$A$2:$C$121,3,0)</f>
        <v>4</v>
      </c>
      <c r="J10316" s="17" t="s">
        <v>11336</v>
      </c>
      <c r="K10316" s="25" t="str">
        <f>LEFT(J10316,MIN(FIND({0,1,2,3,4,5,6,7,8,9},ASC(J10316)&amp;1234567890))-1)</f>
        <v>Y</v>
      </c>
      <c r="L10316" s="25">
        <f t="shared" si="323"/>
        <v>1</v>
      </c>
      <c r="M10316" s="25">
        <f>VLOOKUP(K10316,Table!$A$2:$C$121,2,0)</f>
        <v>3</v>
      </c>
      <c r="N10316" s="26">
        <f>VLOOKUP(K10316,Table!$A$2:$C$121,3,0)</f>
        <v>5</v>
      </c>
      <c r="O10316" s="13" t="str">
        <f>VLOOKUP(A10316,Table!$U$1:$V$230,2,0)</f>
        <v>Cubic</v>
      </c>
      <c r="P10316" s="1"/>
    </row>
    <row r="10317" spans="1:16">
      <c r="A10317" s="12">
        <v>227</v>
      </c>
      <c r="B10317" s="12">
        <v>103703</v>
      </c>
      <c r="C10317" s="12" t="s">
        <v>10717</v>
      </c>
      <c r="D10317" s="12" t="s">
        <v>7926</v>
      </c>
      <c r="E10317" s="17" t="s">
        <v>67</v>
      </c>
      <c r="F10317" s="25" t="str">
        <f>LEFT(E10317,MIN(FIND({0,1,2,3,4,5,6,7,8,9},ASC(E10317)&amp;1234567890))-1)</f>
        <v>Fe</v>
      </c>
      <c r="G10317" s="25">
        <f t="shared" si="322"/>
        <v>2</v>
      </c>
      <c r="H10317" s="25">
        <f>VLOOKUP(F10317,Table!$A$2:$C$121,2,0)</f>
        <v>8</v>
      </c>
      <c r="I10317" s="26">
        <f>VLOOKUP(F10317,Table!$A$2:$C$121,3,0)</f>
        <v>4</v>
      </c>
      <c r="J10317" s="17" t="s">
        <v>530</v>
      </c>
      <c r="K10317" s="25" t="str">
        <f>LEFT(J10317,MIN(FIND({0,1,2,3,4,5,6,7,8,9},ASC(J10317)&amp;1234567890))-1)</f>
        <v>Yb</v>
      </c>
      <c r="L10317" s="25">
        <f t="shared" si="323"/>
        <v>1</v>
      </c>
      <c r="M10317" s="25">
        <f>VLOOKUP(K10317,Table!$A$2:$C$121,2,0)</f>
        <v>3</v>
      </c>
      <c r="N10317" s="26">
        <f>VLOOKUP(K10317,Table!$A$2:$C$121,3,0)</f>
        <v>6</v>
      </c>
      <c r="O10317" s="13" t="str">
        <f>VLOOKUP(A10317,Table!$U$1:$V$230,2,0)</f>
        <v>Cubic</v>
      </c>
      <c r="P10317" s="1"/>
    </row>
    <row r="10318" spans="1:16">
      <c r="A10318" s="12">
        <v>227</v>
      </c>
      <c r="B10318" s="12">
        <v>103713</v>
      </c>
      <c r="C10318" s="12" t="s">
        <v>10717</v>
      </c>
      <c r="D10318" s="12" t="s">
        <v>5216</v>
      </c>
      <c r="E10318" s="17" t="s">
        <v>33</v>
      </c>
      <c r="F10318" s="25" t="str">
        <f>LEFT(E10318,MIN(FIND({0,1,2,3,4,5,6,7,8,9},ASC(E10318)&amp;1234567890))-1)</f>
        <v>Fe</v>
      </c>
      <c r="G10318" s="25">
        <f t="shared" si="322"/>
        <v>1</v>
      </c>
      <c r="H10318" s="25">
        <f>VLOOKUP(F10318,Table!$A$2:$C$121,2,0)</f>
        <v>8</v>
      </c>
      <c r="I10318" s="26">
        <f>VLOOKUP(F10318,Table!$A$2:$C$121,3,0)</f>
        <v>4</v>
      </c>
      <c r="J10318" s="17" t="s">
        <v>11391</v>
      </c>
      <c r="K10318" s="25" t="str">
        <f>LEFT(J10318,MIN(FIND({0,1,2,3,4,5,6,7,8,9},ASC(J10318)&amp;1234567890))-1)</f>
        <v>Zr</v>
      </c>
      <c r="L10318" s="25">
        <f t="shared" si="323"/>
        <v>2</v>
      </c>
      <c r="M10318" s="25">
        <f>VLOOKUP(K10318,Table!$A$2:$C$121,2,0)</f>
        <v>4</v>
      </c>
      <c r="N10318" s="26">
        <f>VLOOKUP(K10318,Table!$A$2:$C$121,3,0)</f>
        <v>5</v>
      </c>
      <c r="O10318" s="13" t="str">
        <f>VLOOKUP(A10318,Table!$U$1:$V$230,2,0)</f>
        <v>Cubic</v>
      </c>
      <c r="P10318" s="1"/>
    </row>
    <row r="10319" spans="1:16">
      <c r="A10319" s="12">
        <v>227</v>
      </c>
      <c r="B10319" s="12">
        <v>103714</v>
      </c>
      <c r="C10319" s="12" t="s">
        <v>10717</v>
      </c>
      <c r="D10319" s="12" t="s">
        <v>7927</v>
      </c>
      <c r="E10319" s="17" t="s">
        <v>67</v>
      </c>
      <c r="F10319" s="25" t="str">
        <f>LEFT(E10319,MIN(FIND({0,1,2,3,4,5,6,7,8,9},ASC(E10319)&amp;1234567890))-1)</f>
        <v>Fe</v>
      </c>
      <c r="G10319" s="25">
        <f t="shared" si="322"/>
        <v>2</v>
      </c>
      <c r="H10319" s="25">
        <f>VLOOKUP(F10319,Table!$A$2:$C$121,2,0)</f>
        <v>8</v>
      </c>
      <c r="I10319" s="26">
        <f>VLOOKUP(F10319,Table!$A$2:$C$121,3,0)</f>
        <v>4</v>
      </c>
      <c r="J10319" s="17" t="s">
        <v>377</v>
      </c>
      <c r="K10319" s="25" t="str">
        <f>LEFT(J10319,MIN(FIND({0,1,2,3,4,5,6,7,8,9},ASC(J10319)&amp;1234567890))-1)</f>
        <v>Zr</v>
      </c>
      <c r="L10319" s="25">
        <f t="shared" si="323"/>
        <v>1</v>
      </c>
      <c r="M10319" s="25">
        <f>VLOOKUP(K10319,Table!$A$2:$C$121,2,0)</f>
        <v>4</v>
      </c>
      <c r="N10319" s="26">
        <f>VLOOKUP(K10319,Table!$A$2:$C$121,3,0)</f>
        <v>5</v>
      </c>
      <c r="O10319" s="13" t="str">
        <f>VLOOKUP(A10319,Table!$U$1:$V$230,2,0)</f>
        <v>Cubic</v>
      </c>
      <c r="P10319" s="1"/>
    </row>
    <row r="10320" spans="1:16">
      <c r="A10320" s="12">
        <v>227</v>
      </c>
      <c r="B10320" s="12">
        <v>103774</v>
      </c>
      <c r="C10320" s="12" t="s">
        <v>10717</v>
      </c>
      <c r="D10320" s="12" t="s">
        <v>10872</v>
      </c>
      <c r="E10320" s="17" t="s">
        <v>366</v>
      </c>
      <c r="F10320" s="25" t="str">
        <f>LEFT(E10320,MIN(FIND({0,1,2,3,4,5,6,7,8,9},ASC(E10320)&amp;1234567890))-1)</f>
        <v>Ga</v>
      </c>
      <c r="G10320" s="25">
        <f t="shared" si="322"/>
        <v>1</v>
      </c>
      <c r="H10320" s="25">
        <f>VLOOKUP(F10320,Table!$A$2:$C$121,2,0)</f>
        <v>13</v>
      </c>
      <c r="I10320" s="26">
        <f>VLOOKUP(F10320,Table!$A$2:$C$121,3,0)</f>
        <v>4</v>
      </c>
      <c r="J10320" s="17" t="s">
        <v>457</v>
      </c>
      <c r="K10320" s="25" t="str">
        <f>LEFT(J10320,MIN(FIND({0,1,2,3,4,5,6,7,8,9},ASC(J10320)&amp;1234567890))-1)</f>
        <v>Li</v>
      </c>
      <c r="L10320" s="25">
        <f t="shared" si="323"/>
        <v>1</v>
      </c>
      <c r="M10320" s="25">
        <f>VLOOKUP(K10320,Table!$A$2:$C$121,2,0)</f>
        <v>1</v>
      </c>
      <c r="N10320" s="26">
        <f>VLOOKUP(K10320,Table!$A$2:$C$121,3,0)</f>
        <v>2</v>
      </c>
      <c r="O10320" s="13" t="str">
        <f>VLOOKUP(A10320,Table!$U$1:$V$230,2,0)</f>
        <v>Cubic</v>
      </c>
      <c r="P10320" s="1"/>
    </row>
    <row r="10321" spans="1:16">
      <c r="A10321" s="12">
        <v>227</v>
      </c>
      <c r="B10321" s="12">
        <v>104060</v>
      </c>
      <c r="C10321" s="12" t="s">
        <v>10717</v>
      </c>
      <c r="D10321" s="12" t="s">
        <v>10873</v>
      </c>
      <c r="E10321" s="17" t="s">
        <v>11306</v>
      </c>
      <c r="F10321" s="25" t="str">
        <f>LEFT(E10321,MIN(FIND({0,1,2,3,4,5,6,7,8,9},ASC(E10321)&amp;1234567890))-1)</f>
        <v>Gd</v>
      </c>
      <c r="G10321" s="25">
        <f t="shared" si="322"/>
        <v>1</v>
      </c>
      <c r="H10321" s="25">
        <f>VLOOKUP(F10321,Table!$A$2:$C$121,2,0)</f>
        <v>3</v>
      </c>
      <c r="I10321" s="26">
        <f>VLOOKUP(F10321,Table!$A$2:$C$121,3,0)</f>
        <v>6</v>
      </c>
      <c r="J10321" s="17" t="s">
        <v>11726</v>
      </c>
      <c r="K10321" s="25" t="str">
        <f>LEFT(J10321,MIN(FIND({0,1,2,3,4,5,6,7,8,9},ASC(J10321)&amp;1234567890))-1)</f>
        <v>Ir</v>
      </c>
      <c r="L10321" s="25">
        <f t="shared" si="323"/>
        <v>2</v>
      </c>
      <c r="M10321" s="25">
        <f>VLOOKUP(K10321,Table!$A$2:$C$121,2,0)</f>
        <v>9</v>
      </c>
      <c r="N10321" s="26">
        <f>VLOOKUP(K10321,Table!$A$2:$C$121,3,0)</f>
        <v>6</v>
      </c>
      <c r="O10321" s="13" t="str">
        <f>VLOOKUP(A10321,Table!$U$1:$V$230,2,0)</f>
        <v>Cubic</v>
      </c>
      <c r="P10321" s="1"/>
    </row>
    <row r="10322" spans="1:16">
      <c r="A10322" s="12">
        <v>227</v>
      </c>
      <c r="B10322" s="12">
        <v>104066</v>
      </c>
      <c r="C10322" s="12" t="s">
        <v>10717</v>
      </c>
      <c r="D10322" s="12" t="s">
        <v>10874</v>
      </c>
      <c r="E10322" s="17" t="s">
        <v>11306</v>
      </c>
      <c r="F10322" s="25" t="str">
        <f>LEFT(E10322,MIN(FIND({0,1,2,3,4,5,6,7,8,9},ASC(E10322)&amp;1234567890))-1)</f>
        <v>Gd</v>
      </c>
      <c r="G10322" s="25">
        <f t="shared" si="322"/>
        <v>1</v>
      </c>
      <c r="H10322" s="25">
        <f>VLOOKUP(F10322,Table!$A$2:$C$121,2,0)</f>
        <v>3</v>
      </c>
      <c r="I10322" s="26">
        <f>VLOOKUP(F10322,Table!$A$2:$C$121,3,0)</f>
        <v>6</v>
      </c>
      <c r="J10322" s="17" t="s">
        <v>11894</v>
      </c>
      <c r="K10322" s="25" t="str">
        <f>LEFT(J10322,MIN(FIND({0,1,2,3,4,5,6,7,8,9},ASC(J10322)&amp;1234567890))-1)</f>
        <v>Mg</v>
      </c>
      <c r="L10322" s="25">
        <f t="shared" si="323"/>
        <v>2</v>
      </c>
      <c r="M10322" s="25">
        <f>VLOOKUP(K10322,Table!$A$2:$C$121,2,0)</f>
        <v>2</v>
      </c>
      <c r="N10322" s="26">
        <f>VLOOKUP(K10322,Table!$A$2:$C$121,3,0)</f>
        <v>3</v>
      </c>
      <c r="O10322" s="13" t="str">
        <f>VLOOKUP(A10322,Table!$U$1:$V$230,2,0)</f>
        <v>Cubic</v>
      </c>
      <c r="P10322" s="1"/>
    </row>
    <row r="10323" spans="1:16">
      <c r="A10323" s="12">
        <v>227</v>
      </c>
      <c r="B10323" s="12">
        <v>104121</v>
      </c>
      <c r="C10323" s="12" t="s">
        <v>10717</v>
      </c>
      <c r="D10323" s="12" t="s">
        <v>10875</v>
      </c>
      <c r="E10323" s="17" t="s">
        <v>11306</v>
      </c>
      <c r="F10323" s="25" t="str">
        <f>LEFT(E10323,MIN(FIND({0,1,2,3,4,5,6,7,8,9},ASC(E10323)&amp;1234567890))-1)</f>
        <v>Gd</v>
      </c>
      <c r="G10323" s="25">
        <f t="shared" si="322"/>
        <v>1</v>
      </c>
      <c r="H10323" s="25">
        <f>VLOOKUP(F10323,Table!$A$2:$C$121,2,0)</f>
        <v>3</v>
      </c>
      <c r="I10323" s="26">
        <f>VLOOKUP(F10323,Table!$A$2:$C$121,3,0)</f>
        <v>6</v>
      </c>
      <c r="J10323" s="17" t="s">
        <v>11464</v>
      </c>
      <c r="K10323" s="25" t="str">
        <f>LEFT(J10323,MIN(FIND({0,1,2,3,4,5,6,7,8,9},ASC(J10323)&amp;1234567890))-1)</f>
        <v>Pt</v>
      </c>
      <c r="L10323" s="25">
        <f t="shared" si="323"/>
        <v>2</v>
      </c>
      <c r="M10323" s="25">
        <f>VLOOKUP(K10323,Table!$A$2:$C$121,2,0)</f>
        <v>10</v>
      </c>
      <c r="N10323" s="26">
        <f>VLOOKUP(K10323,Table!$A$2:$C$121,3,0)</f>
        <v>6</v>
      </c>
      <c r="O10323" s="13" t="str">
        <f>VLOOKUP(A10323,Table!$U$1:$V$230,2,0)</f>
        <v>Cubic</v>
      </c>
      <c r="P10323" s="1"/>
    </row>
    <row r="10324" spans="1:16">
      <c r="A10324" s="12">
        <v>227</v>
      </c>
      <c r="B10324" s="12">
        <v>104131</v>
      </c>
      <c r="C10324" s="12" t="s">
        <v>10717</v>
      </c>
      <c r="D10324" s="12" t="s">
        <v>1404</v>
      </c>
      <c r="E10324" s="17" t="s">
        <v>11306</v>
      </c>
      <c r="F10324" s="25" t="str">
        <f>LEFT(E10324,MIN(FIND({0,1,2,3,4,5,6,7,8,9},ASC(E10324)&amp;1234567890))-1)</f>
        <v>Gd</v>
      </c>
      <c r="G10324" s="25">
        <f t="shared" si="322"/>
        <v>1</v>
      </c>
      <c r="H10324" s="25">
        <f>VLOOKUP(F10324,Table!$A$2:$C$121,2,0)</f>
        <v>3</v>
      </c>
      <c r="I10324" s="26">
        <f>VLOOKUP(F10324,Table!$A$2:$C$121,3,0)</f>
        <v>6</v>
      </c>
      <c r="J10324" s="17" t="s">
        <v>34</v>
      </c>
      <c r="K10324" s="25" t="str">
        <f>LEFT(J10324,MIN(FIND({0,1,2,3,4,5,6,7,8,9},ASC(J10324)&amp;1234567890))-1)</f>
        <v>S</v>
      </c>
      <c r="L10324" s="25">
        <f t="shared" si="323"/>
        <v>2</v>
      </c>
      <c r="M10324" s="25">
        <f>VLOOKUP(K10324,Table!$A$2:$C$121,2,0)</f>
        <v>16</v>
      </c>
      <c r="N10324" s="26">
        <f>VLOOKUP(K10324,Table!$A$2:$C$121,3,0)</f>
        <v>3</v>
      </c>
      <c r="O10324" s="13" t="str">
        <f>VLOOKUP(A10324,Table!$U$1:$V$230,2,0)</f>
        <v>Cubic</v>
      </c>
      <c r="P10324" s="1"/>
    </row>
    <row r="10325" spans="1:16">
      <c r="A10325" s="12">
        <v>227</v>
      </c>
      <c r="B10325" s="12">
        <v>103347</v>
      </c>
      <c r="C10325" s="12" t="s">
        <v>10717</v>
      </c>
      <c r="D10325" s="12" t="s">
        <v>10876</v>
      </c>
      <c r="E10325" s="17" t="s">
        <v>14744</v>
      </c>
      <c r="F10325" s="25" t="str">
        <f>LEFT(E10325,MIN(FIND({0,1,2,3,4,5,6,7,8,9},ASC(E10325)&amp;1234567890))-1)</f>
        <v>Dy</v>
      </c>
      <c r="G10325" s="25">
        <f t="shared" si="322"/>
        <v>68</v>
      </c>
      <c r="H10325" s="25">
        <f>VLOOKUP(F10325,Table!$A$2:$C$121,2,0)</f>
        <v>3</v>
      </c>
      <c r="I10325" s="26">
        <f>VLOOKUP(F10325,Table!$A$2:$C$121,3,0)</f>
        <v>6</v>
      </c>
      <c r="J10325" s="17" t="s">
        <v>14745</v>
      </c>
      <c r="K10325" s="25" t="str">
        <f>LEFT(J10325,MIN(FIND({0,1,2,3,4,5,6,7,8,9},ASC(J10325)&amp;1234567890))-1)</f>
        <v>Pd</v>
      </c>
      <c r="L10325" s="25">
        <f t="shared" si="323"/>
        <v>28</v>
      </c>
      <c r="M10325" s="25">
        <f>VLOOKUP(K10325,Table!$A$2:$C$121,2,0)</f>
        <v>10</v>
      </c>
      <c r="N10325" s="26">
        <f>VLOOKUP(K10325,Table!$A$2:$C$121,3,0)</f>
        <v>5</v>
      </c>
      <c r="O10325" s="13" t="str">
        <f>VLOOKUP(A10325,Table!$U$1:$V$230,2,0)</f>
        <v>Cubic</v>
      </c>
      <c r="P10325" s="1"/>
    </row>
    <row r="10326" spans="1:16">
      <c r="A10326" s="12">
        <v>227</v>
      </c>
      <c r="B10326" s="12">
        <v>104216</v>
      </c>
      <c r="C10326" s="12" t="s">
        <v>10717</v>
      </c>
      <c r="D10326" s="12" t="s">
        <v>7951</v>
      </c>
      <c r="E10326" s="17" t="s">
        <v>426</v>
      </c>
      <c r="F10326" s="25" t="str">
        <f>LEFT(E10326,MIN(FIND({0,1,2,3,4,5,6,7,8,9},ASC(E10326)&amp;1234567890))-1)</f>
        <v>Hf</v>
      </c>
      <c r="G10326" s="25">
        <f t="shared" si="322"/>
        <v>1</v>
      </c>
      <c r="H10326" s="25">
        <f>VLOOKUP(F10326,Table!$A$2:$C$121,2,0)</f>
        <v>4</v>
      </c>
      <c r="I10326" s="26">
        <f>VLOOKUP(F10326,Table!$A$2:$C$121,3,0)</f>
        <v>6</v>
      </c>
      <c r="J10326" s="17" t="s">
        <v>11326</v>
      </c>
      <c r="K10326" s="25" t="str">
        <f>LEFT(J10326,MIN(FIND({0,1,2,3,4,5,6,7,8,9},ASC(J10326)&amp;1234567890))-1)</f>
        <v>Mo</v>
      </c>
      <c r="L10326" s="25">
        <f t="shared" si="323"/>
        <v>2</v>
      </c>
      <c r="M10326" s="25">
        <f>VLOOKUP(K10326,Table!$A$2:$C$121,2,0)</f>
        <v>6</v>
      </c>
      <c r="N10326" s="26">
        <f>VLOOKUP(K10326,Table!$A$2:$C$121,3,0)</f>
        <v>5</v>
      </c>
      <c r="O10326" s="13" t="str">
        <f>VLOOKUP(A10326,Table!$U$1:$V$230,2,0)</f>
        <v>Cubic</v>
      </c>
      <c r="P10326" s="1"/>
    </row>
    <row r="10327" spans="1:16">
      <c r="A10327" s="12">
        <v>227</v>
      </c>
      <c r="B10327" s="12">
        <v>104231</v>
      </c>
      <c r="C10327" s="12" t="s">
        <v>10717</v>
      </c>
      <c r="D10327" s="12" t="s">
        <v>10877</v>
      </c>
      <c r="E10327" s="17" t="s">
        <v>426</v>
      </c>
      <c r="F10327" s="25" t="str">
        <f>LEFT(E10327,MIN(FIND({0,1,2,3,4,5,6,7,8,9},ASC(E10327)&amp;1234567890))-1)</f>
        <v>Hf</v>
      </c>
      <c r="G10327" s="25">
        <f t="shared" si="322"/>
        <v>1</v>
      </c>
      <c r="H10327" s="25">
        <f>VLOOKUP(F10327,Table!$A$2:$C$121,2,0)</f>
        <v>4</v>
      </c>
      <c r="I10327" s="26">
        <f>VLOOKUP(F10327,Table!$A$2:$C$121,3,0)</f>
        <v>6</v>
      </c>
      <c r="J10327" s="17" t="s">
        <v>11386</v>
      </c>
      <c r="K10327" s="25" t="str">
        <f>LEFT(J10327,MIN(FIND({0,1,2,3,4,5,6,7,8,9},ASC(J10327)&amp;1234567890))-1)</f>
        <v>Ni</v>
      </c>
      <c r="L10327" s="25">
        <f t="shared" si="323"/>
        <v>2</v>
      </c>
      <c r="M10327" s="25">
        <f>VLOOKUP(K10327,Table!$A$2:$C$121,2,0)</f>
        <v>10</v>
      </c>
      <c r="N10327" s="26">
        <f>VLOOKUP(K10327,Table!$A$2:$C$121,3,0)</f>
        <v>4</v>
      </c>
      <c r="O10327" s="13" t="str">
        <f>VLOOKUP(A10327,Table!$U$1:$V$230,2,0)</f>
        <v>Cubic</v>
      </c>
      <c r="P10327" s="1"/>
    </row>
    <row r="10328" spans="1:16">
      <c r="A10328" s="12">
        <v>227</v>
      </c>
      <c r="B10328" s="12">
        <v>104289</v>
      </c>
      <c r="C10328" s="12" t="s">
        <v>10717</v>
      </c>
      <c r="D10328" s="12" t="s">
        <v>10878</v>
      </c>
      <c r="E10328" s="17" t="s">
        <v>426</v>
      </c>
      <c r="F10328" s="25" t="str">
        <f>LEFT(E10328,MIN(FIND({0,1,2,3,4,5,6,7,8,9},ASC(E10328)&amp;1234567890))-1)</f>
        <v>Hf</v>
      </c>
      <c r="G10328" s="25">
        <f t="shared" si="322"/>
        <v>1</v>
      </c>
      <c r="H10328" s="25">
        <f>VLOOKUP(F10328,Table!$A$2:$C$121,2,0)</f>
        <v>4</v>
      </c>
      <c r="I10328" s="26">
        <f>VLOOKUP(F10328,Table!$A$2:$C$121,3,0)</f>
        <v>6</v>
      </c>
      <c r="J10328" s="17" t="s">
        <v>11520</v>
      </c>
      <c r="K10328" s="25" t="str">
        <f>LEFT(J10328,MIN(FIND({0,1,2,3,4,5,6,7,8,9},ASC(J10328)&amp;1234567890))-1)</f>
        <v>W</v>
      </c>
      <c r="L10328" s="25">
        <f t="shared" si="323"/>
        <v>2</v>
      </c>
      <c r="M10328" s="25">
        <f>VLOOKUP(K10328,Table!$A$2:$C$121,2,0)</f>
        <v>6</v>
      </c>
      <c r="N10328" s="26">
        <f>VLOOKUP(K10328,Table!$A$2:$C$121,3,0)</f>
        <v>6</v>
      </c>
      <c r="O10328" s="13" t="str">
        <f>VLOOKUP(A10328,Table!$U$1:$V$230,2,0)</f>
        <v>Cubic</v>
      </c>
      <c r="P10328" s="1"/>
    </row>
    <row r="10329" spans="1:16">
      <c r="A10329" s="12">
        <v>227</v>
      </c>
      <c r="B10329" s="12">
        <v>104292</v>
      </c>
      <c r="C10329" s="12" t="s">
        <v>10717</v>
      </c>
      <c r="D10329" s="12" t="s">
        <v>7959</v>
      </c>
      <c r="E10329" s="17" t="s">
        <v>426</v>
      </c>
      <c r="F10329" s="25" t="str">
        <f>LEFT(E10329,MIN(FIND({0,1,2,3,4,5,6,7,8,9},ASC(E10329)&amp;1234567890))-1)</f>
        <v>Hf</v>
      </c>
      <c r="G10329" s="25">
        <f t="shared" si="322"/>
        <v>1</v>
      </c>
      <c r="H10329" s="25">
        <f>VLOOKUP(F10329,Table!$A$2:$C$121,2,0)</f>
        <v>4</v>
      </c>
      <c r="I10329" s="26">
        <f>VLOOKUP(F10329,Table!$A$2:$C$121,3,0)</f>
        <v>6</v>
      </c>
      <c r="J10329" s="17" t="s">
        <v>11366</v>
      </c>
      <c r="K10329" s="25" t="str">
        <f>LEFT(J10329,MIN(FIND({0,1,2,3,4,5,6,7,8,9},ASC(J10329)&amp;1234567890))-1)</f>
        <v>Zn</v>
      </c>
      <c r="L10329" s="25">
        <f t="shared" si="323"/>
        <v>2</v>
      </c>
      <c r="M10329" s="25">
        <f>VLOOKUP(K10329,Table!$A$2:$C$121,2,0)</f>
        <v>12</v>
      </c>
      <c r="N10329" s="26">
        <f>VLOOKUP(K10329,Table!$A$2:$C$121,3,0)</f>
        <v>4</v>
      </c>
      <c r="O10329" s="13" t="str">
        <f>VLOOKUP(A10329,Table!$U$1:$V$230,2,0)</f>
        <v>Cubic</v>
      </c>
      <c r="P10329" s="1"/>
    </row>
    <row r="10330" spans="1:16">
      <c r="A10330" s="12">
        <v>227</v>
      </c>
      <c r="B10330" s="12">
        <v>104416</v>
      </c>
      <c r="C10330" s="12" t="s">
        <v>10717</v>
      </c>
      <c r="D10330" s="12" t="s">
        <v>10879</v>
      </c>
      <c r="E10330" s="17" t="s">
        <v>587</v>
      </c>
      <c r="F10330" s="25" t="str">
        <f>LEFT(E10330,MIN(FIND({0,1,2,3,4,5,6,7,8,9},ASC(E10330)&amp;1234567890))-1)</f>
        <v>Ho</v>
      </c>
      <c r="G10330" s="25">
        <f t="shared" si="322"/>
        <v>1</v>
      </c>
      <c r="H10330" s="25">
        <f>VLOOKUP(F10330,Table!$A$2:$C$121,2,0)</f>
        <v>3</v>
      </c>
      <c r="I10330" s="26">
        <f>VLOOKUP(F10330,Table!$A$2:$C$121,3,0)</f>
        <v>6</v>
      </c>
      <c r="J10330" s="17" t="s">
        <v>11726</v>
      </c>
      <c r="K10330" s="25" t="str">
        <f>LEFT(J10330,MIN(FIND({0,1,2,3,4,5,6,7,8,9},ASC(J10330)&amp;1234567890))-1)</f>
        <v>Ir</v>
      </c>
      <c r="L10330" s="25">
        <f t="shared" si="323"/>
        <v>2</v>
      </c>
      <c r="M10330" s="25">
        <f>VLOOKUP(K10330,Table!$A$2:$C$121,2,0)</f>
        <v>9</v>
      </c>
      <c r="N10330" s="26">
        <f>VLOOKUP(K10330,Table!$A$2:$C$121,3,0)</f>
        <v>6</v>
      </c>
      <c r="O10330" s="13" t="str">
        <f>VLOOKUP(A10330,Table!$U$1:$V$230,2,0)</f>
        <v>Cubic</v>
      </c>
      <c r="P10330" s="1"/>
    </row>
    <row r="10331" spans="1:16">
      <c r="A10331" s="12">
        <v>227</v>
      </c>
      <c r="B10331" s="12">
        <v>104420</v>
      </c>
      <c r="C10331" s="12" t="s">
        <v>10717</v>
      </c>
      <c r="D10331" s="12" t="s">
        <v>7792</v>
      </c>
      <c r="E10331" s="17" t="s">
        <v>587</v>
      </c>
      <c r="F10331" s="25" t="str">
        <f>LEFT(E10331,MIN(FIND({0,1,2,3,4,5,6,7,8,9},ASC(E10331)&amp;1234567890))-1)</f>
        <v>Ho</v>
      </c>
      <c r="G10331" s="25">
        <f t="shared" si="322"/>
        <v>1</v>
      </c>
      <c r="H10331" s="25">
        <f>VLOOKUP(F10331,Table!$A$2:$C$121,2,0)</f>
        <v>3</v>
      </c>
      <c r="I10331" s="26">
        <f>VLOOKUP(F10331,Table!$A$2:$C$121,3,0)</f>
        <v>6</v>
      </c>
      <c r="J10331" s="17" t="s">
        <v>55</v>
      </c>
      <c r="K10331" s="25" t="str">
        <f>LEFT(J10331,MIN(FIND({0,1,2,3,4,5,6,7,8,9},ASC(J10331)&amp;1234567890))-1)</f>
        <v>Mn</v>
      </c>
      <c r="L10331" s="25">
        <f t="shared" si="323"/>
        <v>2</v>
      </c>
      <c r="M10331" s="25">
        <f>VLOOKUP(K10331,Table!$A$2:$C$121,2,0)</f>
        <v>7</v>
      </c>
      <c r="N10331" s="26">
        <f>VLOOKUP(K10331,Table!$A$2:$C$121,3,0)</f>
        <v>4</v>
      </c>
      <c r="O10331" s="13" t="str">
        <f>VLOOKUP(A10331,Table!$U$1:$V$230,2,0)</f>
        <v>Cubic</v>
      </c>
      <c r="P10331" s="1"/>
    </row>
    <row r="10332" spans="1:16">
      <c r="A10332" s="12">
        <v>227</v>
      </c>
      <c r="B10332" s="12">
        <v>104424</v>
      </c>
      <c r="C10332" s="12" t="s">
        <v>10717</v>
      </c>
      <c r="D10332" s="12" t="s">
        <v>10880</v>
      </c>
      <c r="E10332" s="17" t="s">
        <v>587</v>
      </c>
      <c r="F10332" s="25" t="str">
        <f>LEFT(E10332,MIN(FIND({0,1,2,3,4,5,6,7,8,9},ASC(E10332)&amp;1234567890))-1)</f>
        <v>Ho</v>
      </c>
      <c r="G10332" s="25">
        <f t="shared" si="322"/>
        <v>1</v>
      </c>
      <c r="H10332" s="25">
        <f>VLOOKUP(F10332,Table!$A$2:$C$121,2,0)</f>
        <v>3</v>
      </c>
      <c r="I10332" s="26">
        <f>VLOOKUP(F10332,Table!$A$2:$C$121,3,0)</f>
        <v>6</v>
      </c>
      <c r="J10332" s="17" t="s">
        <v>11386</v>
      </c>
      <c r="K10332" s="25" t="str">
        <f>LEFT(J10332,MIN(FIND({0,1,2,3,4,5,6,7,8,9},ASC(J10332)&amp;1234567890))-1)</f>
        <v>Ni</v>
      </c>
      <c r="L10332" s="25">
        <f t="shared" si="323"/>
        <v>2</v>
      </c>
      <c r="M10332" s="25">
        <f>VLOOKUP(K10332,Table!$A$2:$C$121,2,0)</f>
        <v>10</v>
      </c>
      <c r="N10332" s="26">
        <f>VLOOKUP(K10332,Table!$A$2:$C$121,3,0)</f>
        <v>4</v>
      </c>
      <c r="O10332" s="13" t="str">
        <f>VLOOKUP(A10332,Table!$U$1:$V$230,2,0)</f>
        <v>Cubic</v>
      </c>
      <c r="P10332" s="1"/>
    </row>
    <row r="10333" spans="1:16">
      <c r="A10333" s="12">
        <v>227</v>
      </c>
      <c r="B10333" s="12">
        <v>104441</v>
      </c>
      <c r="C10333" s="12" t="s">
        <v>10717</v>
      </c>
      <c r="D10333" s="12" t="s">
        <v>10881</v>
      </c>
      <c r="E10333" s="17" t="s">
        <v>587</v>
      </c>
      <c r="F10333" s="25" t="str">
        <f>LEFT(E10333,MIN(FIND({0,1,2,3,4,5,6,7,8,9},ASC(E10333)&amp;1234567890))-1)</f>
        <v>Ho</v>
      </c>
      <c r="G10333" s="25">
        <f t="shared" si="322"/>
        <v>1</v>
      </c>
      <c r="H10333" s="25">
        <f>VLOOKUP(F10333,Table!$A$2:$C$121,2,0)</f>
        <v>3</v>
      </c>
      <c r="I10333" s="26">
        <f>VLOOKUP(F10333,Table!$A$2:$C$121,3,0)</f>
        <v>6</v>
      </c>
      <c r="J10333" s="17" t="s">
        <v>11464</v>
      </c>
      <c r="K10333" s="25" t="str">
        <f>LEFT(J10333,MIN(FIND({0,1,2,3,4,5,6,7,8,9},ASC(J10333)&amp;1234567890))-1)</f>
        <v>Pt</v>
      </c>
      <c r="L10333" s="25">
        <f t="shared" si="323"/>
        <v>2</v>
      </c>
      <c r="M10333" s="25">
        <f>VLOOKUP(K10333,Table!$A$2:$C$121,2,0)</f>
        <v>10</v>
      </c>
      <c r="N10333" s="26">
        <f>VLOOKUP(K10333,Table!$A$2:$C$121,3,0)</f>
        <v>6</v>
      </c>
      <c r="O10333" s="13" t="str">
        <f>VLOOKUP(A10333,Table!$U$1:$V$230,2,0)</f>
        <v>Cubic</v>
      </c>
      <c r="P10333" s="1"/>
    </row>
    <row r="10334" spans="1:16">
      <c r="A10334" s="12">
        <v>227</v>
      </c>
      <c r="B10334" s="12">
        <v>104447</v>
      </c>
      <c r="C10334" s="12" t="s">
        <v>10717</v>
      </c>
      <c r="D10334" s="12" t="s">
        <v>10882</v>
      </c>
      <c r="E10334" s="17" t="s">
        <v>587</v>
      </c>
      <c r="F10334" s="25" t="str">
        <f>LEFT(E10334,MIN(FIND({0,1,2,3,4,5,6,7,8,9},ASC(E10334)&amp;1234567890))-1)</f>
        <v>Ho</v>
      </c>
      <c r="G10334" s="25">
        <f t="shared" si="322"/>
        <v>1</v>
      </c>
      <c r="H10334" s="25">
        <f>VLOOKUP(F10334,Table!$A$2:$C$121,2,0)</f>
        <v>3</v>
      </c>
      <c r="I10334" s="26">
        <f>VLOOKUP(F10334,Table!$A$2:$C$121,3,0)</f>
        <v>6</v>
      </c>
      <c r="J10334" s="17" t="s">
        <v>11696</v>
      </c>
      <c r="K10334" s="25" t="str">
        <f>LEFT(J10334,MIN(FIND({0,1,2,3,4,5,6,7,8,9},ASC(J10334)&amp;1234567890))-1)</f>
        <v>Rh</v>
      </c>
      <c r="L10334" s="25">
        <f t="shared" si="323"/>
        <v>2</v>
      </c>
      <c r="M10334" s="25">
        <f>VLOOKUP(K10334,Table!$A$2:$C$121,2,0)</f>
        <v>9</v>
      </c>
      <c r="N10334" s="26">
        <f>VLOOKUP(K10334,Table!$A$2:$C$121,3,0)</f>
        <v>5</v>
      </c>
      <c r="O10334" s="13" t="str">
        <f>VLOOKUP(A10334,Table!$U$1:$V$230,2,0)</f>
        <v>Cubic</v>
      </c>
      <c r="P10334" s="1"/>
    </row>
    <row r="10335" spans="1:16">
      <c r="A10335" s="12">
        <v>227</v>
      </c>
      <c r="B10335" s="12">
        <v>104483</v>
      </c>
      <c r="C10335" s="12" t="s">
        <v>10717</v>
      </c>
      <c r="D10335" s="12" t="s">
        <v>10883</v>
      </c>
      <c r="E10335" s="17" t="s">
        <v>11726</v>
      </c>
      <c r="F10335" s="25" t="str">
        <f>LEFT(E10335,MIN(FIND({0,1,2,3,4,5,6,7,8,9},ASC(E10335)&amp;1234567890))-1)</f>
        <v>Ir</v>
      </c>
      <c r="G10335" s="25">
        <f t="shared" si="322"/>
        <v>2</v>
      </c>
      <c r="H10335" s="25">
        <f>VLOOKUP(F10335,Table!$A$2:$C$121,2,0)</f>
        <v>9</v>
      </c>
      <c r="I10335" s="26">
        <f>VLOOKUP(F10335,Table!$A$2:$C$121,3,0)</f>
        <v>6</v>
      </c>
      <c r="J10335" s="17" t="s">
        <v>46</v>
      </c>
      <c r="K10335" s="25" t="str">
        <f>LEFT(J10335,MIN(FIND({0,1,2,3,4,5,6,7,8,9},ASC(J10335)&amp;1234567890))-1)</f>
        <v>La</v>
      </c>
      <c r="L10335" s="25">
        <f t="shared" si="323"/>
        <v>1</v>
      </c>
      <c r="M10335" s="25">
        <f>VLOOKUP(K10335,Table!$A$2:$C$121,2,0)</f>
        <v>3</v>
      </c>
      <c r="N10335" s="26">
        <f>VLOOKUP(K10335,Table!$A$2:$C$121,3,0)</f>
        <v>6</v>
      </c>
      <c r="O10335" s="13" t="str">
        <f>VLOOKUP(A10335,Table!$U$1:$V$230,2,0)</f>
        <v>Cubic</v>
      </c>
      <c r="P10335" s="1"/>
    </row>
    <row r="10336" spans="1:16">
      <c r="A10336" s="12">
        <v>227</v>
      </c>
      <c r="B10336" s="12">
        <v>104491</v>
      </c>
      <c r="C10336" s="12" t="s">
        <v>10717</v>
      </c>
      <c r="D10336" s="12" t="s">
        <v>10884</v>
      </c>
      <c r="E10336" s="17" t="s">
        <v>11726</v>
      </c>
      <c r="F10336" s="25" t="str">
        <f>LEFT(E10336,MIN(FIND({0,1,2,3,4,5,6,7,8,9},ASC(E10336)&amp;1234567890))-1)</f>
        <v>Ir</v>
      </c>
      <c r="G10336" s="25">
        <f t="shared" si="322"/>
        <v>2</v>
      </c>
      <c r="H10336" s="25">
        <f>VLOOKUP(F10336,Table!$A$2:$C$121,2,0)</f>
        <v>9</v>
      </c>
      <c r="I10336" s="26">
        <f>VLOOKUP(F10336,Table!$A$2:$C$121,3,0)</f>
        <v>6</v>
      </c>
      <c r="J10336" s="17" t="s">
        <v>11335</v>
      </c>
      <c r="K10336" s="25" t="str">
        <f>LEFT(J10336,MIN(FIND({0,1,2,3,4,5,6,7,8,9},ASC(J10336)&amp;1234567890))-1)</f>
        <v>Lu</v>
      </c>
      <c r="L10336" s="25">
        <f t="shared" si="323"/>
        <v>1</v>
      </c>
      <c r="M10336" s="25">
        <f>VLOOKUP(K10336,Table!$A$2:$C$121,2,0)</f>
        <v>3</v>
      </c>
      <c r="N10336" s="26">
        <f>VLOOKUP(K10336,Table!$A$2:$C$121,3,0)</f>
        <v>6</v>
      </c>
      <c r="O10336" s="13" t="str">
        <f>VLOOKUP(A10336,Table!$U$1:$V$230,2,0)</f>
        <v>Cubic</v>
      </c>
      <c r="P10336" s="1"/>
    </row>
    <row r="10337" spans="1:16">
      <c r="A10337" s="12">
        <v>227</v>
      </c>
      <c r="B10337" s="12">
        <v>104518</v>
      </c>
      <c r="C10337" s="12" t="s">
        <v>10717</v>
      </c>
      <c r="D10337" s="12" t="s">
        <v>10885</v>
      </c>
      <c r="E10337" s="17" t="s">
        <v>11726</v>
      </c>
      <c r="F10337" s="25" t="str">
        <f>LEFT(E10337,MIN(FIND({0,1,2,3,4,5,6,7,8,9},ASC(E10337)&amp;1234567890))-1)</f>
        <v>Ir</v>
      </c>
      <c r="G10337" s="25">
        <f t="shared" si="322"/>
        <v>2</v>
      </c>
      <c r="H10337" s="25">
        <f>VLOOKUP(F10337,Table!$A$2:$C$121,2,0)</f>
        <v>9</v>
      </c>
      <c r="I10337" s="26">
        <f>VLOOKUP(F10337,Table!$A$2:$C$121,3,0)</f>
        <v>6</v>
      </c>
      <c r="J10337" s="17" t="s">
        <v>615</v>
      </c>
      <c r="K10337" s="25" t="str">
        <f>LEFT(J10337,MIN(FIND({0,1,2,3,4,5,6,7,8,9},ASC(J10337)&amp;1234567890))-1)</f>
        <v>Nd</v>
      </c>
      <c r="L10337" s="25">
        <f t="shared" si="323"/>
        <v>1</v>
      </c>
      <c r="M10337" s="25">
        <f>VLOOKUP(K10337,Table!$A$2:$C$121,2,0)</f>
        <v>3</v>
      </c>
      <c r="N10337" s="26">
        <f>VLOOKUP(K10337,Table!$A$2:$C$121,3,0)</f>
        <v>6</v>
      </c>
      <c r="O10337" s="13" t="str">
        <f>VLOOKUP(A10337,Table!$U$1:$V$230,2,0)</f>
        <v>Cubic</v>
      </c>
      <c r="P10337" s="1"/>
    </row>
    <row r="10338" spans="1:16">
      <c r="A10338" s="12">
        <v>227</v>
      </c>
      <c r="B10338" s="12">
        <v>104524</v>
      </c>
      <c r="C10338" s="12" t="s">
        <v>10717</v>
      </c>
      <c r="D10338" s="12" t="s">
        <v>10886</v>
      </c>
      <c r="E10338" s="17" t="s">
        <v>11726</v>
      </c>
      <c r="F10338" s="25" t="str">
        <f>LEFT(E10338,MIN(FIND({0,1,2,3,4,5,6,7,8,9},ASC(E10338)&amp;1234567890))-1)</f>
        <v>Ir</v>
      </c>
      <c r="G10338" s="25">
        <f t="shared" si="322"/>
        <v>2</v>
      </c>
      <c r="H10338" s="25">
        <f>VLOOKUP(F10338,Table!$A$2:$C$121,2,0)</f>
        <v>9</v>
      </c>
      <c r="I10338" s="26">
        <f>VLOOKUP(F10338,Table!$A$2:$C$121,3,0)</f>
        <v>6</v>
      </c>
      <c r="J10338" s="17" t="s">
        <v>11379</v>
      </c>
      <c r="K10338" s="25" t="str">
        <f>LEFT(J10338,MIN(FIND({0,1,2,3,4,5,6,7,8,9},ASC(J10338)&amp;1234567890))-1)</f>
        <v>Np</v>
      </c>
      <c r="L10338" s="25">
        <f t="shared" si="323"/>
        <v>1</v>
      </c>
      <c r="M10338" s="25">
        <f>VLOOKUP(K10338,Table!$A$2:$C$121,2,0)</f>
        <v>3</v>
      </c>
      <c r="N10338" s="26">
        <f>VLOOKUP(K10338,Table!$A$2:$C$121,3,0)</f>
        <v>7</v>
      </c>
      <c r="O10338" s="13" t="str">
        <f>VLOOKUP(A10338,Table!$U$1:$V$230,2,0)</f>
        <v>Cubic</v>
      </c>
      <c r="P10338" s="1"/>
    </row>
    <row r="10339" spans="1:16">
      <c r="A10339" s="12">
        <v>227</v>
      </c>
      <c r="B10339" s="12">
        <v>104540</v>
      </c>
      <c r="C10339" s="12" t="s">
        <v>10717</v>
      </c>
      <c r="D10339" s="12" t="s">
        <v>10887</v>
      </c>
      <c r="E10339" s="17" t="s">
        <v>11726</v>
      </c>
      <c r="F10339" s="25" t="str">
        <f>LEFT(E10339,MIN(FIND({0,1,2,3,4,5,6,7,8,9},ASC(E10339)&amp;1234567890))-1)</f>
        <v>Ir</v>
      </c>
      <c r="G10339" s="25">
        <f t="shared" si="322"/>
        <v>2</v>
      </c>
      <c r="H10339" s="25">
        <f>VLOOKUP(F10339,Table!$A$2:$C$121,2,0)</f>
        <v>9</v>
      </c>
      <c r="I10339" s="26">
        <f>VLOOKUP(F10339,Table!$A$2:$C$121,3,0)</f>
        <v>6</v>
      </c>
      <c r="J10339" s="17" t="s">
        <v>11332</v>
      </c>
      <c r="K10339" s="25" t="str">
        <f>LEFT(J10339,MIN(FIND({0,1,2,3,4,5,6,7,8,9},ASC(J10339)&amp;1234567890))-1)</f>
        <v>Pr</v>
      </c>
      <c r="L10339" s="25">
        <f t="shared" si="323"/>
        <v>1</v>
      </c>
      <c r="M10339" s="25">
        <f>VLOOKUP(K10339,Table!$A$2:$C$121,2,0)</f>
        <v>3</v>
      </c>
      <c r="N10339" s="26">
        <f>VLOOKUP(K10339,Table!$A$2:$C$121,3,0)</f>
        <v>6</v>
      </c>
      <c r="O10339" s="13" t="str">
        <f>VLOOKUP(A10339,Table!$U$1:$V$230,2,0)</f>
        <v>Cubic</v>
      </c>
      <c r="P10339" s="1"/>
    </row>
    <row r="10340" spans="1:16">
      <c r="A10340" s="12">
        <v>227</v>
      </c>
      <c r="B10340" s="12">
        <v>104543</v>
      </c>
      <c r="C10340" s="12" t="s">
        <v>10717</v>
      </c>
      <c r="D10340" s="12" t="s">
        <v>10888</v>
      </c>
      <c r="E10340" s="17" t="s">
        <v>11726</v>
      </c>
      <c r="F10340" s="25" t="str">
        <f>LEFT(E10340,MIN(FIND({0,1,2,3,4,5,6,7,8,9},ASC(E10340)&amp;1234567890))-1)</f>
        <v>Ir</v>
      </c>
      <c r="G10340" s="25">
        <f t="shared" si="322"/>
        <v>2</v>
      </c>
      <c r="H10340" s="25">
        <f>VLOOKUP(F10340,Table!$A$2:$C$121,2,0)</f>
        <v>9</v>
      </c>
      <c r="I10340" s="26">
        <f>VLOOKUP(F10340,Table!$A$2:$C$121,3,0)</f>
        <v>6</v>
      </c>
      <c r="J10340" s="17" t="s">
        <v>11502</v>
      </c>
      <c r="K10340" s="25" t="str">
        <f>LEFT(J10340,MIN(FIND({0,1,2,3,4,5,6,7,8,9},ASC(J10340)&amp;1234567890))-1)</f>
        <v>Pu</v>
      </c>
      <c r="L10340" s="25">
        <f t="shared" si="323"/>
        <v>1</v>
      </c>
      <c r="M10340" s="25">
        <f>VLOOKUP(K10340,Table!$A$2:$C$121,2,0)</f>
        <v>3</v>
      </c>
      <c r="N10340" s="26">
        <f>VLOOKUP(K10340,Table!$A$2:$C$121,3,0)</f>
        <v>7</v>
      </c>
      <c r="O10340" s="13" t="str">
        <f>VLOOKUP(A10340,Table!$U$1:$V$230,2,0)</f>
        <v>Cubic</v>
      </c>
      <c r="P10340" s="1"/>
    </row>
    <row r="10341" spans="1:16">
      <c r="A10341" s="12">
        <v>227</v>
      </c>
      <c r="B10341" s="12">
        <v>104558</v>
      </c>
      <c r="C10341" s="12" t="s">
        <v>10717</v>
      </c>
      <c r="D10341" s="12" t="s">
        <v>10889</v>
      </c>
      <c r="E10341" s="17" t="s">
        <v>11726</v>
      </c>
      <c r="F10341" s="25" t="str">
        <f>LEFT(E10341,MIN(FIND({0,1,2,3,4,5,6,7,8,9},ASC(E10341)&amp;1234567890))-1)</f>
        <v>Ir</v>
      </c>
      <c r="G10341" s="25">
        <f t="shared" si="322"/>
        <v>2</v>
      </c>
      <c r="H10341" s="25">
        <f>VLOOKUP(F10341,Table!$A$2:$C$121,2,0)</f>
        <v>9</v>
      </c>
      <c r="I10341" s="26">
        <f>VLOOKUP(F10341,Table!$A$2:$C$121,3,0)</f>
        <v>6</v>
      </c>
      <c r="J10341" s="17" t="s">
        <v>11874</v>
      </c>
      <c r="K10341" s="25" t="str">
        <f>LEFT(J10341,MIN(FIND({0,1,2,3,4,5,6,7,8,9},ASC(J10341)&amp;1234567890))-1)</f>
        <v>Sc</v>
      </c>
      <c r="L10341" s="25">
        <f t="shared" si="323"/>
        <v>1</v>
      </c>
      <c r="M10341" s="25">
        <f>VLOOKUP(K10341,Table!$A$2:$C$121,2,0)</f>
        <v>3</v>
      </c>
      <c r="N10341" s="26">
        <f>VLOOKUP(K10341,Table!$A$2:$C$121,3,0)</f>
        <v>4</v>
      </c>
      <c r="O10341" s="13" t="str">
        <f>VLOOKUP(A10341,Table!$U$1:$V$230,2,0)</f>
        <v>Cubic</v>
      </c>
      <c r="P10341" s="1"/>
    </row>
    <row r="10342" spans="1:16">
      <c r="A10342" s="12">
        <v>227</v>
      </c>
      <c r="B10342" s="12">
        <v>104564</v>
      </c>
      <c r="C10342" s="12" t="s">
        <v>10717</v>
      </c>
      <c r="D10342" s="12" t="s">
        <v>10890</v>
      </c>
      <c r="E10342" s="17" t="s">
        <v>11726</v>
      </c>
      <c r="F10342" s="25" t="str">
        <f>LEFT(E10342,MIN(FIND({0,1,2,3,4,5,6,7,8,9},ASC(E10342)&amp;1234567890))-1)</f>
        <v>Ir</v>
      </c>
      <c r="G10342" s="25">
        <f t="shared" si="322"/>
        <v>2</v>
      </c>
      <c r="H10342" s="25">
        <f>VLOOKUP(F10342,Table!$A$2:$C$121,2,0)</f>
        <v>9</v>
      </c>
      <c r="I10342" s="26">
        <f>VLOOKUP(F10342,Table!$A$2:$C$121,3,0)</f>
        <v>6</v>
      </c>
      <c r="J10342" s="17" t="s">
        <v>433</v>
      </c>
      <c r="K10342" s="25" t="str">
        <f>LEFT(J10342,MIN(FIND({0,1,2,3,4,5,6,7,8,9},ASC(J10342)&amp;1234567890))-1)</f>
        <v>Sr</v>
      </c>
      <c r="L10342" s="25">
        <f t="shared" si="323"/>
        <v>1</v>
      </c>
      <c r="M10342" s="25">
        <f>VLOOKUP(K10342,Table!$A$2:$C$121,2,0)</f>
        <v>2</v>
      </c>
      <c r="N10342" s="26">
        <f>VLOOKUP(K10342,Table!$A$2:$C$121,3,0)</f>
        <v>5</v>
      </c>
      <c r="O10342" s="13" t="str">
        <f>VLOOKUP(A10342,Table!$U$1:$V$230,2,0)</f>
        <v>Cubic</v>
      </c>
      <c r="P10342" s="1"/>
    </row>
    <row r="10343" spans="1:16">
      <c r="A10343" s="12">
        <v>227</v>
      </c>
      <c r="B10343" s="12">
        <v>104568</v>
      </c>
      <c r="C10343" s="12" t="s">
        <v>10717</v>
      </c>
      <c r="D10343" s="12" t="s">
        <v>10891</v>
      </c>
      <c r="E10343" s="17" t="s">
        <v>11726</v>
      </c>
      <c r="F10343" s="25" t="str">
        <f>LEFT(E10343,MIN(FIND({0,1,2,3,4,5,6,7,8,9},ASC(E10343)&amp;1234567890))-1)</f>
        <v>Ir</v>
      </c>
      <c r="G10343" s="25">
        <f t="shared" si="322"/>
        <v>2</v>
      </c>
      <c r="H10343" s="25">
        <f>VLOOKUP(F10343,Table!$A$2:$C$121,2,0)</f>
        <v>9</v>
      </c>
      <c r="I10343" s="26">
        <f>VLOOKUP(F10343,Table!$A$2:$C$121,3,0)</f>
        <v>6</v>
      </c>
      <c r="J10343" s="17" t="s">
        <v>11313</v>
      </c>
      <c r="K10343" s="25" t="str">
        <f>LEFT(J10343,MIN(FIND({0,1,2,3,4,5,6,7,8,9},ASC(J10343)&amp;1234567890))-1)</f>
        <v>Tb</v>
      </c>
      <c r="L10343" s="25">
        <f t="shared" si="323"/>
        <v>1</v>
      </c>
      <c r="M10343" s="25">
        <f>VLOOKUP(K10343,Table!$A$2:$C$121,2,0)</f>
        <v>3</v>
      </c>
      <c r="N10343" s="26">
        <f>VLOOKUP(K10343,Table!$A$2:$C$121,3,0)</f>
        <v>6</v>
      </c>
      <c r="O10343" s="13" t="str">
        <f>VLOOKUP(A10343,Table!$U$1:$V$230,2,0)</f>
        <v>Cubic</v>
      </c>
      <c r="P10343" s="1"/>
    </row>
    <row r="10344" spans="1:16">
      <c r="A10344" s="12">
        <v>227</v>
      </c>
      <c r="B10344" s="12">
        <v>104571</v>
      </c>
      <c r="C10344" s="12" t="s">
        <v>10717</v>
      </c>
      <c r="D10344" s="12" t="s">
        <v>10892</v>
      </c>
      <c r="E10344" s="17" t="s">
        <v>11726</v>
      </c>
      <c r="F10344" s="25" t="str">
        <f>LEFT(E10344,MIN(FIND({0,1,2,3,4,5,6,7,8,9},ASC(E10344)&amp;1234567890))-1)</f>
        <v>Ir</v>
      </c>
      <c r="G10344" s="25">
        <f t="shared" si="322"/>
        <v>2</v>
      </c>
      <c r="H10344" s="25">
        <f>VLOOKUP(F10344,Table!$A$2:$C$121,2,0)</f>
        <v>9</v>
      </c>
      <c r="I10344" s="26">
        <f>VLOOKUP(F10344,Table!$A$2:$C$121,3,0)</f>
        <v>6</v>
      </c>
      <c r="J10344" s="17" t="s">
        <v>11363</v>
      </c>
      <c r="K10344" s="25" t="str">
        <f>LEFT(J10344,MIN(FIND({0,1,2,3,4,5,6,7,8,9},ASC(J10344)&amp;1234567890))-1)</f>
        <v>Th</v>
      </c>
      <c r="L10344" s="25">
        <f t="shared" si="323"/>
        <v>1</v>
      </c>
      <c r="M10344" s="25">
        <f>VLOOKUP(K10344,Table!$A$2:$C$121,2,0)</f>
        <v>3</v>
      </c>
      <c r="N10344" s="26">
        <f>VLOOKUP(K10344,Table!$A$2:$C$121,3,0)</f>
        <v>7</v>
      </c>
      <c r="O10344" s="13" t="str">
        <f>VLOOKUP(A10344,Table!$U$1:$V$230,2,0)</f>
        <v>Cubic</v>
      </c>
      <c r="P10344" s="1"/>
    </row>
    <row r="10345" spans="1:16">
      <c r="A10345" s="12">
        <v>227</v>
      </c>
      <c r="B10345" s="12">
        <v>104581</v>
      </c>
      <c r="C10345" s="12" t="s">
        <v>10717</v>
      </c>
      <c r="D10345" s="12" t="s">
        <v>10893</v>
      </c>
      <c r="E10345" s="17" t="s">
        <v>11726</v>
      </c>
      <c r="F10345" s="25" t="str">
        <f>LEFT(E10345,MIN(FIND({0,1,2,3,4,5,6,7,8,9},ASC(E10345)&amp;1234567890))-1)</f>
        <v>Ir</v>
      </c>
      <c r="G10345" s="25">
        <f t="shared" si="322"/>
        <v>2</v>
      </c>
      <c r="H10345" s="25">
        <f>VLOOKUP(F10345,Table!$A$2:$C$121,2,0)</f>
        <v>9</v>
      </c>
      <c r="I10345" s="26">
        <f>VLOOKUP(F10345,Table!$A$2:$C$121,3,0)</f>
        <v>6</v>
      </c>
      <c r="J10345" s="17" t="s">
        <v>11334</v>
      </c>
      <c r="K10345" s="25" t="str">
        <f>LEFT(J10345,MIN(FIND({0,1,2,3,4,5,6,7,8,9},ASC(J10345)&amp;1234567890))-1)</f>
        <v>Tm</v>
      </c>
      <c r="L10345" s="25">
        <f t="shared" si="323"/>
        <v>1</v>
      </c>
      <c r="M10345" s="25">
        <f>VLOOKUP(K10345,Table!$A$2:$C$121,2,0)</f>
        <v>3</v>
      </c>
      <c r="N10345" s="26">
        <f>VLOOKUP(K10345,Table!$A$2:$C$121,3,0)</f>
        <v>6</v>
      </c>
      <c r="O10345" s="13" t="str">
        <f>VLOOKUP(A10345,Table!$U$1:$V$230,2,0)</f>
        <v>Cubic</v>
      </c>
      <c r="P10345" s="1"/>
    </row>
    <row r="10346" spans="1:16">
      <c r="A10346" s="12">
        <v>227</v>
      </c>
      <c r="B10346" s="12">
        <v>104586</v>
      </c>
      <c r="C10346" s="12" t="s">
        <v>10717</v>
      </c>
      <c r="D10346" s="12" t="s">
        <v>10894</v>
      </c>
      <c r="E10346" s="17" t="s">
        <v>11726</v>
      </c>
      <c r="F10346" s="25" t="str">
        <f>LEFT(E10346,MIN(FIND({0,1,2,3,4,5,6,7,8,9},ASC(E10346)&amp;1234567890))-1)</f>
        <v>Ir</v>
      </c>
      <c r="G10346" s="25">
        <f t="shared" si="322"/>
        <v>2</v>
      </c>
      <c r="H10346" s="25">
        <f>VLOOKUP(F10346,Table!$A$2:$C$121,2,0)</f>
        <v>9</v>
      </c>
      <c r="I10346" s="26">
        <f>VLOOKUP(F10346,Table!$A$2:$C$121,3,0)</f>
        <v>6</v>
      </c>
      <c r="J10346" s="17" t="s">
        <v>343</v>
      </c>
      <c r="K10346" s="25" t="str">
        <f>LEFT(J10346,MIN(FIND({0,1,2,3,4,5,6,7,8,9},ASC(J10346)&amp;1234567890))-1)</f>
        <v>U</v>
      </c>
      <c r="L10346" s="25">
        <f t="shared" si="323"/>
        <v>1</v>
      </c>
      <c r="M10346" s="25">
        <f>VLOOKUP(K10346,Table!$A$2:$C$121,2,0)</f>
        <v>3</v>
      </c>
      <c r="N10346" s="26">
        <f>VLOOKUP(K10346,Table!$A$2:$C$121,3,0)</f>
        <v>7</v>
      </c>
      <c r="O10346" s="13" t="str">
        <f>VLOOKUP(A10346,Table!$U$1:$V$230,2,0)</f>
        <v>Cubic</v>
      </c>
      <c r="P10346" s="1"/>
    </row>
    <row r="10347" spans="1:16">
      <c r="A10347" s="12">
        <v>227</v>
      </c>
      <c r="B10347" s="12">
        <v>104601</v>
      </c>
      <c r="C10347" s="12" t="s">
        <v>10717</v>
      </c>
      <c r="D10347" s="12" t="s">
        <v>10895</v>
      </c>
      <c r="E10347" s="17" t="s">
        <v>11726</v>
      </c>
      <c r="F10347" s="25" t="str">
        <f>LEFT(E10347,MIN(FIND({0,1,2,3,4,5,6,7,8,9},ASC(E10347)&amp;1234567890))-1)</f>
        <v>Ir</v>
      </c>
      <c r="G10347" s="25">
        <f t="shared" si="322"/>
        <v>2</v>
      </c>
      <c r="H10347" s="25">
        <f>VLOOKUP(F10347,Table!$A$2:$C$121,2,0)</f>
        <v>9</v>
      </c>
      <c r="I10347" s="26">
        <f>VLOOKUP(F10347,Table!$A$2:$C$121,3,0)</f>
        <v>6</v>
      </c>
      <c r="J10347" s="17" t="s">
        <v>11336</v>
      </c>
      <c r="K10347" s="25" t="str">
        <f>LEFT(J10347,MIN(FIND({0,1,2,3,4,5,6,7,8,9},ASC(J10347)&amp;1234567890))-1)</f>
        <v>Y</v>
      </c>
      <c r="L10347" s="25">
        <f t="shared" si="323"/>
        <v>1</v>
      </c>
      <c r="M10347" s="25">
        <f>VLOOKUP(K10347,Table!$A$2:$C$121,2,0)</f>
        <v>3</v>
      </c>
      <c r="N10347" s="26">
        <f>VLOOKUP(K10347,Table!$A$2:$C$121,3,0)</f>
        <v>5</v>
      </c>
      <c r="O10347" s="13" t="str">
        <f>VLOOKUP(A10347,Table!$U$1:$V$230,2,0)</f>
        <v>Cubic</v>
      </c>
      <c r="P10347" s="1"/>
    </row>
    <row r="10348" spans="1:16">
      <c r="A10348" s="12">
        <v>227</v>
      </c>
      <c r="B10348" s="12">
        <v>104604</v>
      </c>
      <c r="C10348" s="12" t="s">
        <v>10717</v>
      </c>
      <c r="D10348" s="12" t="s">
        <v>10896</v>
      </c>
      <c r="E10348" s="17" t="s">
        <v>11726</v>
      </c>
      <c r="F10348" s="25" t="str">
        <f>LEFT(E10348,MIN(FIND({0,1,2,3,4,5,6,7,8,9},ASC(E10348)&amp;1234567890))-1)</f>
        <v>Ir</v>
      </c>
      <c r="G10348" s="25">
        <f t="shared" si="322"/>
        <v>2</v>
      </c>
      <c r="H10348" s="25">
        <f>VLOOKUP(F10348,Table!$A$2:$C$121,2,0)</f>
        <v>9</v>
      </c>
      <c r="I10348" s="26">
        <f>VLOOKUP(F10348,Table!$A$2:$C$121,3,0)</f>
        <v>6</v>
      </c>
      <c r="J10348" s="17" t="s">
        <v>530</v>
      </c>
      <c r="K10348" s="25" t="str">
        <f>LEFT(J10348,MIN(FIND({0,1,2,3,4,5,6,7,8,9},ASC(J10348)&amp;1234567890))-1)</f>
        <v>Yb</v>
      </c>
      <c r="L10348" s="25">
        <f t="shared" si="323"/>
        <v>1</v>
      </c>
      <c r="M10348" s="25">
        <f>VLOOKUP(K10348,Table!$A$2:$C$121,2,0)</f>
        <v>3</v>
      </c>
      <c r="N10348" s="26">
        <f>VLOOKUP(K10348,Table!$A$2:$C$121,3,0)</f>
        <v>6</v>
      </c>
      <c r="O10348" s="13" t="str">
        <f>VLOOKUP(A10348,Table!$U$1:$V$230,2,0)</f>
        <v>Cubic</v>
      </c>
      <c r="P10348" s="1"/>
    </row>
    <row r="10349" spans="1:16">
      <c r="A10349" s="12">
        <v>227</v>
      </c>
      <c r="B10349" s="12">
        <v>104608</v>
      </c>
      <c r="C10349" s="12" t="s">
        <v>10717</v>
      </c>
      <c r="D10349" s="12" t="s">
        <v>10897</v>
      </c>
      <c r="E10349" s="17" t="s">
        <v>11726</v>
      </c>
      <c r="F10349" s="25" t="str">
        <f>LEFT(E10349,MIN(FIND({0,1,2,3,4,5,6,7,8,9},ASC(E10349)&amp;1234567890))-1)</f>
        <v>Ir</v>
      </c>
      <c r="G10349" s="25">
        <f t="shared" si="322"/>
        <v>2</v>
      </c>
      <c r="H10349" s="25">
        <f>VLOOKUP(F10349,Table!$A$2:$C$121,2,0)</f>
        <v>9</v>
      </c>
      <c r="I10349" s="26">
        <f>VLOOKUP(F10349,Table!$A$2:$C$121,3,0)</f>
        <v>6</v>
      </c>
      <c r="J10349" s="17" t="s">
        <v>377</v>
      </c>
      <c r="K10349" s="25" t="str">
        <f>LEFT(J10349,MIN(FIND({0,1,2,3,4,5,6,7,8,9},ASC(J10349)&amp;1234567890))-1)</f>
        <v>Zr</v>
      </c>
      <c r="L10349" s="25">
        <f t="shared" si="323"/>
        <v>1</v>
      </c>
      <c r="M10349" s="25">
        <f>VLOOKUP(K10349,Table!$A$2:$C$121,2,0)</f>
        <v>4</v>
      </c>
      <c r="N10349" s="26">
        <f>VLOOKUP(K10349,Table!$A$2:$C$121,3,0)</f>
        <v>5</v>
      </c>
      <c r="O10349" s="13" t="str">
        <f>VLOOKUP(A10349,Table!$U$1:$V$230,2,0)</f>
        <v>Cubic</v>
      </c>
      <c r="P10349" s="1"/>
    </row>
    <row r="10350" spans="1:16">
      <c r="A10350" s="12">
        <v>227</v>
      </c>
      <c r="B10350" s="12">
        <v>104660</v>
      </c>
      <c r="C10350" s="12" t="s">
        <v>10717</v>
      </c>
      <c r="D10350" s="12" t="s">
        <v>10898</v>
      </c>
      <c r="E10350" s="17" t="s">
        <v>46</v>
      </c>
      <c r="F10350" s="25" t="str">
        <f>LEFT(E10350,MIN(FIND({0,1,2,3,4,5,6,7,8,9},ASC(E10350)&amp;1234567890))-1)</f>
        <v>La</v>
      </c>
      <c r="G10350" s="25">
        <f t="shared" si="322"/>
        <v>1</v>
      </c>
      <c r="H10350" s="25">
        <f>VLOOKUP(F10350,Table!$A$2:$C$121,2,0)</f>
        <v>3</v>
      </c>
      <c r="I10350" s="26">
        <f>VLOOKUP(F10350,Table!$A$2:$C$121,3,0)</f>
        <v>6</v>
      </c>
      <c r="J10350" s="17" t="s">
        <v>11894</v>
      </c>
      <c r="K10350" s="25" t="str">
        <f>LEFT(J10350,MIN(FIND({0,1,2,3,4,5,6,7,8,9},ASC(J10350)&amp;1234567890))-1)</f>
        <v>Mg</v>
      </c>
      <c r="L10350" s="25">
        <f t="shared" si="323"/>
        <v>2</v>
      </c>
      <c r="M10350" s="25">
        <f>VLOOKUP(K10350,Table!$A$2:$C$121,2,0)</f>
        <v>2</v>
      </c>
      <c r="N10350" s="26">
        <f>VLOOKUP(K10350,Table!$A$2:$C$121,3,0)</f>
        <v>3</v>
      </c>
      <c r="O10350" s="13" t="str">
        <f>VLOOKUP(A10350,Table!$U$1:$V$230,2,0)</f>
        <v>Cubic</v>
      </c>
      <c r="P10350" s="1"/>
    </row>
    <row r="10351" spans="1:16">
      <c r="A10351" s="12">
        <v>227</v>
      </c>
      <c r="B10351" s="12">
        <v>104689</v>
      </c>
      <c r="C10351" s="12" t="s">
        <v>10717</v>
      </c>
      <c r="D10351" s="12" t="s">
        <v>7997</v>
      </c>
      <c r="E10351" s="17" t="s">
        <v>46</v>
      </c>
      <c r="F10351" s="25" t="str">
        <f>LEFT(E10351,MIN(FIND({0,1,2,3,4,5,6,7,8,9},ASC(E10351)&amp;1234567890))-1)</f>
        <v>La</v>
      </c>
      <c r="G10351" s="25">
        <f t="shared" si="322"/>
        <v>1</v>
      </c>
      <c r="H10351" s="25">
        <f>VLOOKUP(F10351,Table!$A$2:$C$121,2,0)</f>
        <v>3</v>
      </c>
      <c r="I10351" s="26">
        <f>VLOOKUP(F10351,Table!$A$2:$C$121,3,0)</f>
        <v>6</v>
      </c>
      <c r="J10351" s="17" t="s">
        <v>11919</v>
      </c>
      <c r="K10351" s="25" t="str">
        <f>LEFT(J10351,MIN(FIND({0,1,2,3,4,5,6,7,8,9},ASC(J10351)&amp;1234567890))-1)</f>
        <v>Os</v>
      </c>
      <c r="L10351" s="25">
        <f t="shared" si="323"/>
        <v>2</v>
      </c>
      <c r="M10351" s="25">
        <f>VLOOKUP(K10351,Table!$A$2:$C$121,2,0)</f>
        <v>8</v>
      </c>
      <c r="N10351" s="26">
        <f>VLOOKUP(K10351,Table!$A$2:$C$121,3,0)</f>
        <v>6</v>
      </c>
      <c r="O10351" s="13" t="str">
        <f>VLOOKUP(A10351,Table!$U$1:$V$230,2,0)</f>
        <v>Cubic</v>
      </c>
      <c r="P10351" s="1"/>
    </row>
    <row r="10352" spans="1:16">
      <c r="A10352" s="12">
        <v>227</v>
      </c>
      <c r="B10352" s="12">
        <v>104700</v>
      </c>
      <c r="C10352" s="12" t="s">
        <v>10717</v>
      </c>
      <c r="D10352" s="12" t="s">
        <v>10899</v>
      </c>
      <c r="E10352" s="17" t="s">
        <v>46</v>
      </c>
      <c r="F10352" s="25" t="str">
        <f>LEFT(E10352,MIN(FIND({0,1,2,3,4,5,6,7,8,9},ASC(E10352)&amp;1234567890))-1)</f>
        <v>La</v>
      </c>
      <c r="G10352" s="25">
        <f t="shared" si="322"/>
        <v>1</v>
      </c>
      <c r="H10352" s="25">
        <f>VLOOKUP(F10352,Table!$A$2:$C$121,2,0)</f>
        <v>3</v>
      </c>
      <c r="I10352" s="26">
        <f>VLOOKUP(F10352,Table!$A$2:$C$121,3,0)</f>
        <v>6</v>
      </c>
      <c r="J10352" s="17" t="s">
        <v>11464</v>
      </c>
      <c r="K10352" s="25" t="str">
        <f>LEFT(J10352,MIN(FIND({0,1,2,3,4,5,6,7,8,9},ASC(J10352)&amp;1234567890))-1)</f>
        <v>Pt</v>
      </c>
      <c r="L10352" s="25">
        <f t="shared" si="323"/>
        <v>2</v>
      </c>
      <c r="M10352" s="25">
        <f>VLOOKUP(K10352,Table!$A$2:$C$121,2,0)</f>
        <v>10</v>
      </c>
      <c r="N10352" s="26">
        <f>VLOOKUP(K10352,Table!$A$2:$C$121,3,0)</f>
        <v>6</v>
      </c>
      <c r="O10352" s="13" t="str">
        <f>VLOOKUP(A10352,Table!$U$1:$V$230,2,0)</f>
        <v>Cubic</v>
      </c>
      <c r="P10352" s="1"/>
    </row>
    <row r="10353" spans="1:16">
      <c r="A10353" s="12">
        <v>227</v>
      </c>
      <c r="B10353" s="12">
        <v>104705</v>
      </c>
      <c r="C10353" s="12" t="s">
        <v>10717</v>
      </c>
      <c r="D10353" s="12" t="s">
        <v>10900</v>
      </c>
      <c r="E10353" s="17" t="s">
        <v>46</v>
      </c>
      <c r="F10353" s="25" t="str">
        <f>LEFT(E10353,MIN(FIND({0,1,2,3,4,5,6,7,8,9},ASC(E10353)&amp;1234567890))-1)</f>
        <v>La</v>
      </c>
      <c r="G10353" s="25">
        <f t="shared" si="322"/>
        <v>1</v>
      </c>
      <c r="H10353" s="25">
        <f>VLOOKUP(F10353,Table!$A$2:$C$121,2,0)</f>
        <v>3</v>
      </c>
      <c r="I10353" s="26">
        <f>VLOOKUP(F10353,Table!$A$2:$C$121,3,0)</f>
        <v>6</v>
      </c>
      <c r="J10353" s="17" t="s">
        <v>11696</v>
      </c>
      <c r="K10353" s="25" t="str">
        <f>LEFT(J10353,MIN(FIND({0,1,2,3,4,5,6,7,8,9},ASC(J10353)&amp;1234567890))-1)</f>
        <v>Rh</v>
      </c>
      <c r="L10353" s="25">
        <f t="shared" si="323"/>
        <v>2</v>
      </c>
      <c r="M10353" s="25">
        <f>VLOOKUP(K10353,Table!$A$2:$C$121,2,0)</f>
        <v>9</v>
      </c>
      <c r="N10353" s="26">
        <f>VLOOKUP(K10353,Table!$A$2:$C$121,3,0)</f>
        <v>5</v>
      </c>
      <c r="O10353" s="13" t="str">
        <f>VLOOKUP(A10353,Table!$U$1:$V$230,2,0)</f>
        <v>Cubic</v>
      </c>
      <c r="P10353" s="1"/>
    </row>
    <row r="10354" spans="1:16">
      <c r="A10354" s="12">
        <v>227</v>
      </c>
      <c r="B10354" s="12">
        <v>104712</v>
      </c>
      <c r="C10354" s="12" t="s">
        <v>10717</v>
      </c>
      <c r="D10354" s="12" t="s">
        <v>10901</v>
      </c>
      <c r="E10354" s="17" t="s">
        <v>46</v>
      </c>
      <c r="F10354" s="25" t="str">
        <f>LEFT(E10354,MIN(FIND({0,1,2,3,4,5,6,7,8,9},ASC(E10354)&amp;1234567890))-1)</f>
        <v>La</v>
      </c>
      <c r="G10354" s="25">
        <f t="shared" si="322"/>
        <v>1</v>
      </c>
      <c r="H10354" s="25">
        <f>VLOOKUP(F10354,Table!$A$2:$C$121,2,0)</f>
        <v>3</v>
      </c>
      <c r="I10354" s="26">
        <f>VLOOKUP(F10354,Table!$A$2:$C$121,3,0)</f>
        <v>6</v>
      </c>
      <c r="J10354" s="17" t="s">
        <v>11776</v>
      </c>
      <c r="K10354" s="25" t="str">
        <f>LEFT(J10354,MIN(FIND({0,1,2,3,4,5,6,7,8,9},ASC(J10354)&amp;1234567890))-1)</f>
        <v>Ru</v>
      </c>
      <c r="L10354" s="25">
        <f t="shared" si="323"/>
        <v>2</v>
      </c>
      <c r="M10354" s="25">
        <f>VLOOKUP(K10354,Table!$A$2:$C$121,2,0)</f>
        <v>8</v>
      </c>
      <c r="N10354" s="26">
        <f>VLOOKUP(K10354,Table!$A$2:$C$121,3,0)</f>
        <v>5</v>
      </c>
      <c r="O10354" s="13" t="str">
        <f>VLOOKUP(A10354,Table!$U$1:$V$230,2,0)</f>
        <v>Cubic</v>
      </c>
      <c r="P10354" s="1"/>
    </row>
    <row r="10355" spans="1:16">
      <c r="A10355" s="12">
        <v>227</v>
      </c>
      <c r="B10355" s="12">
        <v>104778</v>
      </c>
      <c r="C10355" s="12" t="s">
        <v>10717</v>
      </c>
      <c r="D10355" s="12" t="s">
        <v>10902</v>
      </c>
      <c r="E10355" s="17" t="s">
        <v>457</v>
      </c>
      <c r="F10355" s="25" t="str">
        <f>LEFT(E10355,MIN(FIND({0,1,2,3,4,5,6,7,8,9},ASC(E10355)&amp;1234567890))-1)</f>
        <v>Li</v>
      </c>
      <c r="G10355" s="25">
        <f t="shared" si="322"/>
        <v>1</v>
      </c>
      <c r="H10355" s="25">
        <f>VLOOKUP(F10355,Table!$A$2:$C$121,2,0)</f>
        <v>1</v>
      </c>
      <c r="I10355" s="26">
        <f>VLOOKUP(F10355,Table!$A$2:$C$121,3,0)</f>
        <v>2</v>
      </c>
      <c r="J10355" s="17" t="s">
        <v>11464</v>
      </c>
      <c r="K10355" s="25" t="str">
        <f>LEFT(J10355,MIN(FIND({0,1,2,3,4,5,6,7,8,9},ASC(J10355)&amp;1234567890))-1)</f>
        <v>Pt</v>
      </c>
      <c r="L10355" s="25">
        <f t="shared" si="323"/>
        <v>2</v>
      </c>
      <c r="M10355" s="25">
        <f>VLOOKUP(K10355,Table!$A$2:$C$121,2,0)</f>
        <v>10</v>
      </c>
      <c r="N10355" s="26">
        <f>VLOOKUP(K10355,Table!$A$2:$C$121,3,0)</f>
        <v>6</v>
      </c>
      <c r="O10355" s="13" t="str">
        <f>VLOOKUP(A10355,Table!$U$1:$V$230,2,0)</f>
        <v>Cubic</v>
      </c>
      <c r="P10355" s="1"/>
    </row>
    <row r="10356" spans="1:16">
      <c r="A10356" s="12">
        <v>227</v>
      </c>
      <c r="B10356" s="12">
        <v>104791</v>
      </c>
      <c r="C10356" s="12" t="s">
        <v>10717</v>
      </c>
      <c r="D10356" s="12" t="s">
        <v>10903</v>
      </c>
      <c r="E10356" s="17" t="s">
        <v>457</v>
      </c>
      <c r="F10356" s="25" t="str">
        <f>LEFT(E10356,MIN(FIND({0,1,2,3,4,5,6,7,8,9},ASC(E10356)&amp;1234567890))-1)</f>
        <v>Li</v>
      </c>
      <c r="G10356" s="25">
        <f t="shared" si="322"/>
        <v>1</v>
      </c>
      <c r="H10356" s="25">
        <f>VLOOKUP(F10356,Table!$A$2:$C$121,2,0)</f>
        <v>1</v>
      </c>
      <c r="I10356" s="26">
        <f>VLOOKUP(F10356,Table!$A$2:$C$121,3,0)</f>
        <v>2</v>
      </c>
      <c r="J10356" s="17" t="s">
        <v>70</v>
      </c>
      <c r="K10356" s="25" t="str">
        <f>LEFT(J10356,MIN(FIND({0,1,2,3,4,5,6,7,8,9},ASC(J10356)&amp;1234567890))-1)</f>
        <v>Zn</v>
      </c>
      <c r="L10356" s="25">
        <f t="shared" si="323"/>
        <v>1</v>
      </c>
      <c r="M10356" s="25">
        <f>VLOOKUP(K10356,Table!$A$2:$C$121,2,0)</f>
        <v>12</v>
      </c>
      <c r="N10356" s="26">
        <f>VLOOKUP(K10356,Table!$A$2:$C$121,3,0)</f>
        <v>4</v>
      </c>
      <c r="O10356" s="13" t="str">
        <f>VLOOKUP(A10356,Table!$U$1:$V$230,2,0)</f>
        <v>Cubic</v>
      </c>
      <c r="P10356" s="1"/>
    </row>
    <row r="10357" spans="1:16">
      <c r="A10357" s="12">
        <v>227</v>
      </c>
      <c r="B10357" s="12">
        <v>104804</v>
      </c>
      <c r="C10357" s="12" t="s">
        <v>10717</v>
      </c>
      <c r="D10357" s="12" t="s">
        <v>10904</v>
      </c>
      <c r="E10357" s="17" t="s">
        <v>11335</v>
      </c>
      <c r="F10357" s="25" t="str">
        <f>LEFT(E10357,MIN(FIND({0,1,2,3,4,5,6,7,8,9},ASC(E10357)&amp;1234567890))-1)</f>
        <v>Lu</v>
      </c>
      <c r="G10357" s="25">
        <f t="shared" si="322"/>
        <v>1</v>
      </c>
      <c r="H10357" s="25">
        <f>VLOOKUP(F10357,Table!$A$2:$C$121,2,0)</f>
        <v>3</v>
      </c>
      <c r="I10357" s="26">
        <f>VLOOKUP(F10357,Table!$A$2:$C$121,3,0)</f>
        <v>6</v>
      </c>
      <c r="J10357" s="17" t="s">
        <v>11386</v>
      </c>
      <c r="K10357" s="25" t="str">
        <f>LEFT(J10357,MIN(FIND({0,1,2,3,4,5,6,7,8,9},ASC(J10357)&amp;1234567890))-1)</f>
        <v>Ni</v>
      </c>
      <c r="L10357" s="25">
        <f t="shared" si="323"/>
        <v>2</v>
      </c>
      <c r="M10357" s="25">
        <f>VLOOKUP(K10357,Table!$A$2:$C$121,2,0)</f>
        <v>10</v>
      </c>
      <c r="N10357" s="26">
        <f>VLOOKUP(K10357,Table!$A$2:$C$121,3,0)</f>
        <v>4</v>
      </c>
      <c r="O10357" s="13" t="str">
        <f>VLOOKUP(A10357,Table!$U$1:$V$230,2,0)</f>
        <v>Cubic</v>
      </c>
      <c r="P10357" s="1"/>
    </row>
    <row r="10358" spans="1:16">
      <c r="A10358" s="12">
        <v>227</v>
      </c>
      <c r="B10358" s="12">
        <v>104822</v>
      </c>
      <c r="C10358" s="12" t="s">
        <v>10717</v>
      </c>
      <c r="D10358" s="12" t="s">
        <v>10905</v>
      </c>
      <c r="E10358" s="17" t="s">
        <v>11335</v>
      </c>
      <c r="F10358" s="25" t="str">
        <f>LEFT(E10358,MIN(FIND({0,1,2,3,4,5,6,7,8,9},ASC(E10358)&amp;1234567890))-1)</f>
        <v>Lu</v>
      </c>
      <c r="G10358" s="25">
        <f t="shared" si="322"/>
        <v>1</v>
      </c>
      <c r="H10358" s="25">
        <f>VLOOKUP(F10358,Table!$A$2:$C$121,2,0)</f>
        <v>3</v>
      </c>
      <c r="I10358" s="26">
        <f>VLOOKUP(F10358,Table!$A$2:$C$121,3,0)</f>
        <v>6</v>
      </c>
      <c r="J10358" s="17" t="s">
        <v>11696</v>
      </c>
      <c r="K10358" s="25" t="str">
        <f>LEFT(J10358,MIN(FIND({0,1,2,3,4,5,6,7,8,9},ASC(J10358)&amp;1234567890))-1)</f>
        <v>Rh</v>
      </c>
      <c r="L10358" s="25">
        <f t="shared" si="323"/>
        <v>2</v>
      </c>
      <c r="M10358" s="25">
        <f>VLOOKUP(K10358,Table!$A$2:$C$121,2,0)</f>
        <v>9</v>
      </c>
      <c r="N10358" s="26">
        <f>VLOOKUP(K10358,Table!$A$2:$C$121,3,0)</f>
        <v>5</v>
      </c>
      <c r="O10358" s="13" t="str">
        <f>VLOOKUP(A10358,Table!$U$1:$V$230,2,0)</f>
        <v>Cubic</v>
      </c>
      <c r="P10358" s="1"/>
    </row>
    <row r="10359" spans="1:16">
      <c r="A10359" s="12">
        <v>227</v>
      </c>
      <c r="B10359" s="12">
        <v>104835</v>
      </c>
      <c r="C10359" s="12" t="s">
        <v>10717</v>
      </c>
      <c r="D10359" s="12" t="s">
        <v>10906</v>
      </c>
      <c r="E10359" s="17" t="s">
        <v>11894</v>
      </c>
      <c r="F10359" s="25" t="str">
        <f>LEFT(E10359,MIN(FIND({0,1,2,3,4,5,6,7,8,9},ASC(E10359)&amp;1234567890))-1)</f>
        <v>Mg</v>
      </c>
      <c r="G10359" s="25">
        <f t="shared" si="322"/>
        <v>2</v>
      </c>
      <c r="H10359" s="25">
        <f>VLOOKUP(F10359,Table!$A$2:$C$121,2,0)</f>
        <v>2</v>
      </c>
      <c r="I10359" s="26">
        <f>VLOOKUP(F10359,Table!$A$2:$C$121,3,0)</f>
        <v>3</v>
      </c>
      <c r="J10359" s="17" t="s">
        <v>615</v>
      </c>
      <c r="K10359" s="25" t="str">
        <f>LEFT(J10359,MIN(FIND({0,1,2,3,4,5,6,7,8,9},ASC(J10359)&amp;1234567890))-1)</f>
        <v>Nd</v>
      </c>
      <c r="L10359" s="25">
        <f t="shared" si="323"/>
        <v>1</v>
      </c>
      <c r="M10359" s="25">
        <f>VLOOKUP(K10359,Table!$A$2:$C$121,2,0)</f>
        <v>3</v>
      </c>
      <c r="N10359" s="26">
        <f>VLOOKUP(K10359,Table!$A$2:$C$121,3,0)</f>
        <v>6</v>
      </c>
      <c r="O10359" s="13" t="str">
        <f>VLOOKUP(A10359,Table!$U$1:$V$230,2,0)</f>
        <v>Cubic</v>
      </c>
      <c r="P10359" s="1"/>
    </row>
    <row r="10360" spans="1:16">
      <c r="A10360" s="12">
        <v>227</v>
      </c>
      <c r="B10360" s="12">
        <v>104853</v>
      </c>
      <c r="C10360" s="12" t="s">
        <v>10717</v>
      </c>
      <c r="D10360" s="12" t="s">
        <v>10907</v>
      </c>
      <c r="E10360" s="17" t="s">
        <v>11894</v>
      </c>
      <c r="F10360" s="25" t="str">
        <f>LEFT(E10360,MIN(FIND({0,1,2,3,4,5,6,7,8,9},ASC(E10360)&amp;1234567890))-1)</f>
        <v>Mg</v>
      </c>
      <c r="G10360" s="25">
        <f t="shared" si="322"/>
        <v>2</v>
      </c>
      <c r="H10360" s="25">
        <f>VLOOKUP(F10360,Table!$A$2:$C$121,2,0)</f>
        <v>2</v>
      </c>
      <c r="I10360" s="26">
        <f>VLOOKUP(F10360,Table!$A$2:$C$121,3,0)</f>
        <v>3</v>
      </c>
      <c r="J10360" s="17" t="s">
        <v>11332</v>
      </c>
      <c r="K10360" s="25" t="str">
        <f>LEFT(J10360,MIN(FIND({0,1,2,3,4,5,6,7,8,9},ASC(J10360)&amp;1234567890))-1)</f>
        <v>Pr</v>
      </c>
      <c r="L10360" s="25">
        <f t="shared" si="323"/>
        <v>1</v>
      </c>
      <c r="M10360" s="25">
        <f>VLOOKUP(K10360,Table!$A$2:$C$121,2,0)</f>
        <v>3</v>
      </c>
      <c r="N10360" s="26">
        <f>VLOOKUP(K10360,Table!$A$2:$C$121,3,0)</f>
        <v>6</v>
      </c>
      <c r="O10360" s="13" t="str">
        <f>VLOOKUP(A10360,Table!$U$1:$V$230,2,0)</f>
        <v>Cubic</v>
      </c>
      <c r="P10360" s="1"/>
    </row>
    <row r="10361" spans="1:16">
      <c r="A10361" s="12">
        <v>227</v>
      </c>
      <c r="B10361" s="12">
        <v>104867</v>
      </c>
      <c r="C10361" s="12" t="s">
        <v>10717</v>
      </c>
      <c r="D10361" s="12" t="s">
        <v>10908</v>
      </c>
      <c r="E10361" s="17" t="s">
        <v>11894</v>
      </c>
      <c r="F10361" s="25" t="str">
        <f>LEFT(E10361,MIN(FIND({0,1,2,3,4,5,6,7,8,9},ASC(E10361)&amp;1234567890))-1)</f>
        <v>Mg</v>
      </c>
      <c r="G10361" s="25">
        <f t="shared" si="322"/>
        <v>2</v>
      </c>
      <c r="H10361" s="25">
        <f>VLOOKUP(F10361,Table!$A$2:$C$121,2,0)</f>
        <v>2</v>
      </c>
      <c r="I10361" s="26">
        <f>VLOOKUP(F10361,Table!$A$2:$C$121,3,0)</f>
        <v>3</v>
      </c>
      <c r="J10361" s="17" t="s">
        <v>590</v>
      </c>
      <c r="K10361" s="25" t="str">
        <f>LEFT(J10361,MIN(FIND({0,1,2,3,4,5,6,7,8,9},ASC(J10361)&amp;1234567890))-1)</f>
        <v>Sm</v>
      </c>
      <c r="L10361" s="25">
        <f t="shared" si="323"/>
        <v>1</v>
      </c>
      <c r="M10361" s="25">
        <f>VLOOKUP(K10361,Table!$A$2:$C$121,2,0)</f>
        <v>3</v>
      </c>
      <c r="N10361" s="26">
        <f>VLOOKUP(K10361,Table!$A$2:$C$121,3,0)</f>
        <v>6</v>
      </c>
      <c r="O10361" s="13" t="str">
        <f>VLOOKUP(A10361,Table!$U$1:$V$230,2,0)</f>
        <v>Cubic</v>
      </c>
      <c r="P10361" s="1"/>
    </row>
    <row r="10362" spans="1:16">
      <c r="A10362" s="12">
        <v>227</v>
      </c>
      <c r="B10362" s="12">
        <v>104883</v>
      </c>
      <c r="C10362" s="12" t="s">
        <v>10717</v>
      </c>
      <c r="D10362" s="12" t="s">
        <v>10909</v>
      </c>
      <c r="E10362" s="17" t="s">
        <v>11894</v>
      </c>
      <c r="F10362" s="25" t="str">
        <f>LEFT(E10362,MIN(FIND({0,1,2,3,4,5,6,7,8,9},ASC(E10362)&amp;1234567890))-1)</f>
        <v>Mg</v>
      </c>
      <c r="G10362" s="25">
        <f t="shared" si="322"/>
        <v>2</v>
      </c>
      <c r="H10362" s="25">
        <f>VLOOKUP(F10362,Table!$A$2:$C$121,2,0)</f>
        <v>2</v>
      </c>
      <c r="I10362" s="26">
        <f>VLOOKUP(F10362,Table!$A$2:$C$121,3,0)</f>
        <v>3</v>
      </c>
      <c r="J10362" s="17" t="s">
        <v>11363</v>
      </c>
      <c r="K10362" s="25" t="str">
        <f>LEFT(J10362,MIN(FIND({0,1,2,3,4,5,6,7,8,9},ASC(J10362)&amp;1234567890))-1)</f>
        <v>Th</v>
      </c>
      <c r="L10362" s="25">
        <f t="shared" si="323"/>
        <v>1</v>
      </c>
      <c r="M10362" s="25">
        <f>VLOOKUP(K10362,Table!$A$2:$C$121,2,0)</f>
        <v>3</v>
      </c>
      <c r="N10362" s="26">
        <f>VLOOKUP(K10362,Table!$A$2:$C$121,3,0)</f>
        <v>7</v>
      </c>
      <c r="O10362" s="13" t="str">
        <f>VLOOKUP(A10362,Table!$U$1:$V$230,2,0)</f>
        <v>Cubic</v>
      </c>
      <c r="P10362" s="1"/>
    </row>
    <row r="10363" spans="1:16">
      <c r="A10363" s="12">
        <v>227</v>
      </c>
      <c r="B10363" s="12">
        <v>104934</v>
      </c>
      <c r="C10363" s="12" t="s">
        <v>10717</v>
      </c>
      <c r="D10363" s="12" t="s">
        <v>10910</v>
      </c>
      <c r="E10363" s="17" t="s">
        <v>55</v>
      </c>
      <c r="F10363" s="25" t="str">
        <f>LEFT(E10363,MIN(FIND({0,1,2,3,4,5,6,7,8,9},ASC(E10363)&amp;1234567890))-1)</f>
        <v>Mn</v>
      </c>
      <c r="G10363" s="25">
        <f t="shared" si="322"/>
        <v>2</v>
      </c>
      <c r="H10363" s="25">
        <f>VLOOKUP(F10363,Table!$A$2:$C$121,2,0)</f>
        <v>7</v>
      </c>
      <c r="I10363" s="26">
        <f>VLOOKUP(F10363,Table!$A$2:$C$121,3,0)</f>
        <v>4</v>
      </c>
      <c r="J10363" s="17" t="s">
        <v>11379</v>
      </c>
      <c r="K10363" s="25" t="str">
        <f>LEFT(J10363,MIN(FIND({0,1,2,3,4,5,6,7,8,9},ASC(J10363)&amp;1234567890))-1)</f>
        <v>Np</v>
      </c>
      <c r="L10363" s="25">
        <f t="shared" si="323"/>
        <v>1</v>
      </c>
      <c r="M10363" s="25">
        <f>VLOOKUP(K10363,Table!$A$2:$C$121,2,0)</f>
        <v>3</v>
      </c>
      <c r="N10363" s="26">
        <f>VLOOKUP(K10363,Table!$A$2:$C$121,3,0)</f>
        <v>7</v>
      </c>
      <c r="O10363" s="13" t="str">
        <f>VLOOKUP(A10363,Table!$U$1:$V$230,2,0)</f>
        <v>Cubic</v>
      </c>
      <c r="P10363" s="1"/>
    </row>
    <row r="10364" spans="1:16">
      <c r="A10364" s="12">
        <v>227</v>
      </c>
      <c r="B10364" s="12">
        <v>104958</v>
      </c>
      <c r="C10364" s="12" t="s">
        <v>10717</v>
      </c>
      <c r="D10364" s="12" t="s">
        <v>10911</v>
      </c>
      <c r="E10364" s="17" t="s">
        <v>55</v>
      </c>
      <c r="F10364" s="25" t="str">
        <f>LEFT(E10364,MIN(FIND({0,1,2,3,4,5,6,7,8,9},ASC(E10364)&amp;1234567890))-1)</f>
        <v>Mn</v>
      </c>
      <c r="G10364" s="25">
        <f t="shared" si="322"/>
        <v>2</v>
      </c>
      <c r="H10364" s="25">
        <f>VLOOKUP(F10364,Table!$A$2:$C$121,2,0)</f>
        <v>7</v>
      </c>
      <c r="I10364" s="26">
        <f>VLOOKUP(F10364,Table!$A$2:$C$121,3,0)</f>
        <v>4</v>
      </c>
      <c r="J10364" s="17" t="s">
        <v>11502</v>
      </c>
      <c r="K10364" s="25" t="str">
        <f>LEFT(J10364,MIN(FIND({0,1,2,3,4,5,6,7,8,9},ASC(J10364)&amp;1234567890))-1)</f>
        <v>Pu</v>
      </c>
      <c r="L10364" s="25">
        <f t="shared" si="323"/>
        <v>1</v>
      </c>
      <c r="M10364" s="25">
        <f>VLOOKUP(K10364,Table!$A$2:$C$121,2,0)</f>
        <v>3</v>
      </c>
      <c r="N10364" s="26">
        <f>VLOOKUP(K10364,Table!$A$2:$C$121,3,0)</f>
        <v>7</v>
      </c>
      <c r="O10364" s="13" t="str">
        <f>VLOOKUP(A10364,Table!$U$1:$V$230,2,0)</f>
        <v>Cubic</v>
      </c>
      <c r="P10364" s="1"/>
    </row>
    <row r="10365" spans="1:16">
      <c r="A10365" s="12">
        <v>227</v>
      </c>
      <c r="B10365" s="12">
        <v>104982</v>
      </c>
      <c r="C10365" s="12" t="s">
        <v>10717</v>
      </c>
      <c r="D10365" s="12" t="s">
        <v>8016</v>
      </c>
      <c r="E10365" s="17" t="s">
        <v>55</v>
      </c>
      <c r="F10365" s="25" t="str">
        <f>LEFT(E10365,MIN(FIND({0,1,2,3,4,5,6,7,8,9},ASC(E10365)&amp;1234567890))-1)</f>
        <v>Mn</v>
      </c>
      <c r="G10365" s="25">
        <f t="shared" si="322"/>
        <v>2</v>
      </c>
      <c r="H10365" s="25">
        <f>VLOOKUP(F10365,Table!$A$2:$C$121,2,0)</f>
        <v>7</v>
      </c>
      <c r="I10365" s="26">
        <f>VLOOKUP(F10365,Table!$A$2:$C$121,3,0)</f>
        <v>4</v>
      </c>
      <c r="J10365" s="17" t="s">
        <v>11313</v>
      </c>
      <c r="K10365" s="25" t="str">
        <f>LEFT(J10365,MIN(FIND({0,1,2,3,4,5,6,7,8,9},ASC(J10365)&amp;1234567890))-1)</f>
        <v>Tb</v>
      </c>
      <c r="L10365" s="25">
        <f t="shared" si="323"/>
        <v>1</v>
      </c>
      <c r="M10365" s="25">
        <f>VLOOKUP(K10365,Table!$A$2:$C$121,2,0)</f>
        <v>3</v>
      </c>
      <c r="N10365" s="26">
        <f>VLOOKUP(K10365,Table!$A$2:$C$121,3,0)</f>
        <v>6</v>
      </c>
      <c r="O10365" s="13" t="str">
        <f>VLOOKUP(A10365,Table!$U$1:$V$230,2,0)</f>
        <v>Cubic</v>
      </c>
      <c r="P10365" s="1"/>
    </row>
    <row r="10366" spans="1:16">
      <c r="A10366" s="12">
        <v>227</v>
      </c>
      <c r="B10366" s="12">
        <v>104983</v>
      </c>
      <c r="C10366" s="12" t="s">
        <v>10717</v>
      </c>
      <c r="D10366" s="12" t="s">
        <v>10912</v>
      </c>
      <c r="E10366" s="17" t="s">
        <v>11386</v>
      </c>
      <c r="F10366" s="25" t="str">
        <f>LEFT(E10366,MIN(FIND({0,1,2,3,4,5,6,7,8,9},ASC(E10366)&amp;1234567890))-1)</f>
        <v>Ni</v>
      </c>
      <c r="G10366" s="25">
        <f t="shared" si="322"/>
        <v>2</v>
      </c>
      <c r="H10366" s="25">
        <f>VLOOKUP(F10366,Table!$A$2:$C$121,2,0)</f>
        <v>10</v>
      </c>
      <c r="I10366" s="26">
        <f>VLOOKUP(F10366,Table!$A$2:$C$121,3,0)</f>
        <v>4</v>
      </c>
      <c r="J10366" s="17" t="s">
        <v>11313</v>
      </c>
      <c r="K10366" s="25" t="str">
        <f>LEFT(J10366,MIN(FIND({0,1,2,3,4,5,6,7,8,9},ASC(J10366)&amp;1234567890))-1)</f>
        <v>Tb</v>
      </c>
      <c r="L10366" s="25">
        <f t="shared" si="323"/>
        <v>1</v>
      </c>
      <c r="M10366" s="25">
        <f>VLOOKUP(K10366,Table!$A$2:$C$121,2,0)</f>
        <v>3</v>
      </c>
      <c r="N10366" s="26">
        <f>VLOOKUP(K10366,Table!$A$2:$C$121,3,0)</f>
        <v>6</v>
      </c>
      <c r="O10366" s="13" t="str">
        <f>VLOOKUP(A10366,Table!$U$1:$V$230,2,0)</f>
        <v>Cubic</v>
      </c>
      <c r="P10366" s="1"/>
    </row>
    <row r="10367" spans="1:16">
      <c r="A10367" s="12">
        <v>227</v>
      </c>
      <c r="B10367" s="12">
        <v>104995</v>
      </c>
      <c r="C10367" s="12" t="s">
        <v>10717</v>
      </c>
      <c r="D10367" s="12" t="s">
        <v>3729</v>
      </c>
      <c r="E10367" s="17" t="s">
        <v>55</v>
      </c>
      <c r="F10367" s="25" t="str">
        <f>LEFT(E10367,MIN(FIND({0,1,2,3,4,5,6,7,8,9},ASC(E10367)&amp;1234567890))-1)</f>
        <v>Mn</v>
      </c>
      <c r="G10367" s="25">
        <f t="shared" si="322"/>
        <v>2</v>
      </c>
      <c r="H10367" s="25">
        <f>VLOOKUP(F10367,Table!$A$2:$C$121,2,0)</f>
        <v>7</v>
      </c>
      <c r="I10367" s="26">
        <f>VLOOKUP(F10367,Table!$A$2:$C$121,3,0)</f>
        <v>4</v>
      </c>
      <c r="J10367" s="17" t="s">
        <v>343</v>
      </c>
      <c r="K10367" s="25" t="str">
        <f>LEFT(J10367,MIN(FIND({0,1,2,3,4,5,6,7,8,9},ASC(J10367)&amp;1234567890))-1)</f>
        <v>U</v>
      </c>
      <c r="L10367" s="25">
        <f t="shared" si="323"/>
        <v>1</v>
      </c>
      <c r="M10367" s="25">
        <f>VLOOKUP(K10367,Table!$A$2:$C$121,2,0)</f>
        <v>3</v>
      </c>
      <c r="N10367" s="26">
        <f>VLOOKUP(K10367,Table!$A$2:$C$121,3,0)</f>
        <v>7</v>
      </c>
      <c r="O10367" s="13" t="str">
        <f>VLOOKUP(A10367,Table!$U$1:$V$230,2,0)</f>
        <v>Cubic</v>
      </c>
      <c r="P10367" s="1"/>
    </row>
    <row r="10368" spans="1:16">
      <c r="A10368" s="12">
        <v>227</v>
      </c>
      <c r="B10368" s="12">
        <v>105001</v>
      </c>
      <c r="C10368" s="12" t="s">
        <v>10717</v>
      </c>
      <c r="D10368" s="12" t="s">
        <v>5476</v>
      </c>
      <c r="E10368" s="17" t="s">
        <v>55</v>
      </c>
      <c r="F10368" s="25" t="str">
        <f>LEFT(E10368,MIN(FIND({0,1,2,3,4,5,6,7,8,9},ASC(E10368)&amp;1234567890))-1)</f>
        <v>Mn</v>
      </c>
      <c r="G10368" s="25">
        <f t="shared" si="322"/>
        <v>2</v>
      </c>
      <c r="H10368" s="25">
        <f>VLOOKUP(F10368,Table!$A$2:$C$121,2,0)</f>
        <v>7</v>
      </c>
      <c r="I10368" s="26">
        <f>VLOOKUP(F10368,Table!$A$2:$C$121,3,0)</f>
        <v>4</v>
      </c>
      <c r="J10368" s="17" t="s">
        <v>11336</v>
      </c>
      <c r="K10368" s="25" t="str">
        <f>LEFT(J10368,MIN(FIND({0,1,2,3,4,5,6,7,8,9},ASC(J10368)&amp;1234567890))-1)</f>
        <v>Y</v>
      </c>
      <c r="L10368" s="25">
        <f t="shared" si="323"/>
        <v>1</v>
      </c>
      <c r="M10368" s="25">
        <f>VLOOKUP(K10368,Table!$A$2:$C$121,2,0)</f>
        <v>3</v>
      </c>
      <c r="N10368" s="26">
        <f>VLOOKUP(K10368,Table!$A$2:$C$121,3,0)</f>
        <v>5</v>
      </c>
      <c r="O10368" s="13" t="str">
        <f>VLOOKUP(A10368,Table!$U$1:$V$230,2,0)</f>
        <v>Cubic</v>
      </c>
      <c r="P10368" s="1"/>
    </row>
    <row r="10369" spans="1:16">
      <c r="A10369" s="12">
        <v>227</v>
      </c>
      <c r="B10369" s="12">
        <v>105115</v>
      </c>
      <c r="C10369" s="12" t="s">
        <v>10717</v>
      </c>
      <c r="D10369" s="12" t="s">
        <v>10913</v>
      </c>
      <c r="E10369" s="17" t="s">
        <v>11326</v>
      </c>
      <c r="F10369" s="25" t="str">
        <f>LEFT(E10369,MIN(FIND({0,1,2,3,4,5,6,7,8,9},ASC(E10369)&amp;1234567890))-1)</f>
        <v>Mo</v>
      </c>
      <c r="G10369" s="25">
        <f t="shared" si="322"/>
        <v>2</v>
      </c>
      <c r="H10369" s="25">
        <f>VLOOKUP(F10369,Table!$A$2:$C$121,2,0)</f>
        <v>6</v>
      </c>
      <c r="I10369" s="26">
        <f>VLOOKUP(F10369,Table!$A$2:$C$121,3,0)</f>
        <v>5</v>
      </c>
      <c r="J10369" s="17" t="s">
        <v>377</v>
      </c>
      <c r="K10369" s="25" t="str">
        <f>LEFT(J10369,MIN(FIND({0,1,2,3,4,5,6,7,8,9},ASC(J10369)&amp;1234567890))-1)</f>
        <v>Zr</v>
      </c>
      <c r="L10369" s="25">
        <f t="shared" si="323"/>
        <v>1</v>
      </c>
      <c r="M10369" s="25">
        <f>VLOOKUP(K10369,Table!$A$2:$C$121,2,0)</f>
        <v>4</v>
      </c>
      <c r="N10369" s="26">
        <f>VLOOKUP(K10369,Table!$A$2:$C$121,3,0)</f>
        <v>5</v>
      </c>
      <c r="O10369" s="13" t="str">
        <f>VLOOKUP(A10369,Table!$U$1:$V$230,2,0)</f>
        <v>Cubic</v>
      </c>
      <c r="P10369" s="1"/>
    </row>
    <row r="10370" spans="1:16">
      <c r="A10370" s="12">
        <v>227</v>
      </c>
      <c r="B10370" s="12">
        <v>105162</v>
      </c>
      <c r="C10370" s="12" t="s">
        <v>10715</v>
      </c>
      <c r="D10370" s="12" t="s">
        <v>10914</v>
      </c>
      <c r="E10370" s="17" t="s">
        <v>11410</v>
      </c>
      <c r="F10370" s="25" t="str">
        <f>LEFT(E10370,MIN(FIND({0,1,2,3,4,5,6,7,8,9},ASC(E10370)&amp;1234567890))-1)</f>
        <v>Na</v>
      </c>
      <c r="G10370" s="25">
        <f t="shared" ref="G10370:G10433" si="324">IF(SUBSTITUTE(E10370,F10370,"")="",1,SUBSTITUTE(E10370,F10370,""))*1</f>
        <v>1</v>
      </c>
      <c r="H10370" s="25">
        <f>VLOOKUP(F10370,Table!$A$2:$C$121,2,0)</f>
        <v>1</v>
      </c>
      <c r="I10370" s="26">
        <f>VLOOKUP(F10370,Table!$A$2:$C$121,3,0)</f>
        <v>3</v>
      </c>
      <c r="J10370" s="17" t="s">
        <v>11464</v>
      </c>
      <c r="K10370" s="25" t="str">
        <f>LEFT(J10370,MIN(FIND({0,1,2,3,4,5,6,7,8,9},ASC(J10370)&amp;1234567890))-1)</f>
        <v>Pt</v>
      </c>
      <c r="L10370" s="25">
        <f t="shared" ref="L10370:L10433" si="325">IF(SUBSTITUTE(J10370,K10370,"")="",1,SUBSTITUTE(J10370,K10370,""))*1</f>
        <v>2</v>
      </c>
      <c r="M10370" s="25">
        <f>VLOOKUP(K10370,Table!$A$2:$C$121,2,0)</f>
        <v>10</v>
      </c>
      <c r="N10370" s="26">
        <f>VLOOKUP(K10370,Table!$A$2:$C$121,3,0)</f>
        <v>6</v>
      </c>
      <c r="O10370" s="13" t="str">
        <f>VLOOKUP(A10370,Table!$U$1:$V$230,2,0)</f>
        <v>Cubic</v>
      </c>
      <c r="P10370" s="1"/>
    </row>
    <row r="10371" spans="1:16">
      <c r="A10371" s="12">
        <v>227</v>
      </c>
      <c r="B10371" s="12">
        <v>105179</v>
      </c>
      <c r="C10371" s="12" t="s">
        <v>10717</v>
      </c>
      <c r="D10371" s="12" t="s">
        <v>10915</v>
      </c>
      <c r="E10371" s="17" t="s">
        <v>11941</v>
      </c>
      <c r="F10371" s="25" t="str">
        <f>LEFT(E10371,MIN(FIND({0,1,2,3,4,5,6,7,8,9},ASC(E10371)&amp;1234567890))-1)</f>
        <v>Nb</v>
      </c>
      <c r="G10371" s="25">
        <f t="shared" si="324"/>
        <v>5</v>
      </c>
      <c r="H10371" s="25">
        <f>VLOOKUP(F10371,Table!$A$2:$C$121,2,0)</f>
        <v>5</v>
      </c>
      <c r="I10371" s="26">
        <f>VLOOKUP(F10371,Table!$A$2:$C$121,3,0)</f>
        <v>5</v>
      </c>
      <c r="J10371" s="17" t="s">
        <v>66</v>
      </c>
      <c r="K10371" s="25" t="str">
        <f>LEFT(J10371,MIN(FIND({0,1,2,3,4,5,6,7,8,9},ASC(J10371)&amp;1234567890))-1)</f>
        <v>Ni</v>
      </c>
      <c r="L10371" s="25">
        <f t="shared" si="325"/>
        <v>1</v>
      </c>
      <c r="M10371" s="25">
        <f>VLOOKUP(K10371,Table!$A$2:$C$121,2,0)</f>
        <v>10</v>
      </c>
      <c r="N10371" s="26">
        <f>VLOOKUP(K10371,Table!$A$2:$C$121,3,0)</f>
        <v>4</v>
      </c>
      <c r="O10371" s="13" t="str">
        <f>VLOOKUP(A10371,Table!$U$1:$V$230,2,0)</f>
        <v>Cubic</v>
      </c>
      <c r="P10371" s="1"/>
    </row>
    <row r="10372" spans="1:16">
      <c r="A10372" s="12">
        <v>227</v>
      </c>
      <c r="B10372" s="12">
        <v>105265</v>
      </c>
      <c r="C10372" s="12" t="s">
        <v>10717</v>
      </c>
      <c r="D10372" s="12" t="s">
        <v>10916</v>
      </c>
      <c r="E10372" s="17" t="s">
        <v>615</v>
      </c>
      <c r="F10372" s="25" t="str">
        <f>LEFT(E10372,MIN(FIND({0,1,2,3,4,5,6,7,8,9},ASC(E10372)&amp;1234567890))-1)</f>
        <v>Nd</v>
      </c>
      <c r="G10372" s="25">
        <f t="shared" si="324"/>
        <v>1</v>
      </c>
      <c r="H10372" s="25">
        <f>VLOOKUP(F10372,Table!$A$2:$C$121,2,0)</f>
        <v>3</v>
      </c>
      <c r="I10372" s="26">
        <f>VLOOKUP(F10372,Table!$A$2:$C$121,3,0)</f>
        <v>6</v>
      </c>
      <c r="J10372" s="17" t="s">
        <v>11386</v>
      </c>
      <c r="K10372" s="25" t="str">
        <f>LEFT(J10372,MIN(FIND({0,1,2,3,4,5,6,7,8,9},ASC(J10372)&amp;1234567890))-1)</f>
        <v>Ni</v>
      </c>
      <c r="L10372" s="25">
        <f t="shared" si="325"/>
        <v>2</v>
      </c>
      <c r="M10372" s="25">
        <f>VLOOKUP(K10372,Table!$A$2:$C$121,2,0)</f>
        <v>10</v>
      </c>
      <c r="N10372" s="26">
        <f>VLOOKUP(K10372,Table!$A$2:$C$121,3,0)</f>
        <v>4</v>
      </c>
      <c r="O10372" s="13" t="str">
        <f>VLOOKUP(A10372,Table!$U$1:$V$230,2,0)</f>
        <v>Cubic</v>
      </c>
      <c r="P10372" s="1"/>
    </row>
    <row r="10373" spans="1:16">
      <c r="A10373" s="12">
        <v>227</v>
      </c>
      <c r="B10373" s="12">
        <v>105287</v>
      </c>
      <c r="C10373" s="12" t="s">
        <v>10717</v>
      </c>
      <c r="D10373" s="12" t="s">
        <v>8033</v>
      </c>
      <c r="E10373" s="17" t="s">
        <v>615</v>
      </c>
      <c r="F10373" s="25" t="str">
        <f>LEFT(E10373,MIN(FIND({0,1,2,3,4,5,6,7,8,9},ASC(E10373)&amp;1234567890))-1)</f>
        <v>Nd</v>
      </c>
      <c r="G10373" s="25">
        <f t="shared" si="324"/>
        <v>1</v>
      </c>
      <c r="H10373" s="25">
        <f>VLOOKUP(F10373,Table!$A$2:$C$121,2,0)</f>
        <v>3</v>
      </c>
      <c r="I10373" s="26">
        <f>VLOOKUP(F10373,Table!$A$2:$C$121,3,0)</f>
        <v>6</v>
      </c>
      <c r="J10373" s="17" t="s">
        <v>11776</v>
      </c>
      <c r="K10373" s="25" t="str">
        <f>LEFT(J10373,MIN(FIND({0,1,2,3,4,5,6,7,8,9},ASC(J10373)&amp;1234567890))-1)</f>
        <v>Ru</v>
      </c>
      <c r="L10373" s="25">
        <f t="shared" si="325"/>
        <v>2</v>
      </c>
      <c r="M10373" s="25">
        <f>VLOOKUP(K10373,Table!$A$2:$C$121,2,0)</f>
        <v>8</v>
      </c>
      <c r="N10373" s="26">
        <f>VLOOKUP(K10373,Table!$A$2:$C$121,3,0)</f>
        <v>5</v>
      </c>
      <c r="O10373" s="13" t="str">
        <f>VLOOKUP(A10373,Table!$U$1:$V$230,2,0)</f>
        <v>Cubic</v>
      </c>
      <c r="P10373" s="1"/>
    </row>
    <row r="10374" spans="1:16">
      <c r="A10374" s="12">
        <v>227</v>
      </c>
      <c r="B10374" s="12">
        <v>105305</v>
      </c>
      <c r="C10374" s="12" t="s">
        <v>10717</v>
      </c>
      <c r="D10374" s="12" t="s">
        <v>10917</v>
      </c>
      <c r="E10374" s="17" t="s">
        <v>11386</v>
      </c>
      <c r="F10374" s="25" t="str">
        <f>LEFT(E10374,MIN(FIND({0,1,2,3,4,5,6,7,8,9},ASC(E10374)&amp;1234567890))-1)</f>
        <v>Ni</v>
      </c>
      <c r="G10374" s="25">
        <f t="shared" si="324"/>
        <v>2</v>
      </c>
      <c r="H10374" s="25">
        <f>VLOOKUP(F10374,Table!$A$2:$C$121,2,0)</f>
        <v>10</v>
      </c>
      <c r="I10374" s="26">
        <f>VLOOKUP(F10374,Table!$A$2:$C$121,3,0)</f>
        <v>4</v>
      </c>
      <c r="J10374" s="17" t="s">
        <v>11379</v>
      </c>
      <c r="K10374" s="25" t="str">
        <f>LEFT(J10374,MIN(FIND({0,1,2,3,4,5,6,7,8,9},ASC(J10374)&amp;1234567890))-1)</f>
        <v>Np</v>
      </c>
      <c r="L10374" s="25">
        <f t="shared" si="325"/>
        <v>1</v>
      </c>
      <c r="M10374" s="25">
        <f>VLOOKUP(K10374,Table!$A$2:$C$121,2,0)</f>
        <v>3</v>
      </c>
      <c r="N10374" s="26">
        <f>VLOOKUP(K10374,Table!$A$2:$C$121,3,0)</f>
        <v>7</v>
      </c>
      <c r="O10374" s="13" t="str">
        <f>VLOOKUP(A10374,Table!$U$1:$V$230,2,0)</f>
        <v>Cubic</v>
      </c>
      <c r="P10374" s="1"/>
    </row>
    <row r="10375" spans="1:16">
      <c r="A10375" s="12">
        <v>227</v>
      </c>
      <c r="B10375" s="12">
        <v>105310</v>
      </c>
      <c r="C10375" s="12" t="s">
        <v>10717</v>
      </c>
      <c r="D10375" s="12" t="s">
        <v>10918</v>
      </c>
      <c r="E10375" s="17" t="s">
        <v>11386</v>
      </c>
      <c r="F10375" s="25" t="str">
        <f>LEFT(E10375,MIN(FIND({0,1,2,3,4,5,6,7,8,9},ASC(E10375)&amp;1234567890))-1)</f>
        <v>Ni</v>
      </c>
      <c r="G10375" s="25">
        <f t="shared" si="324"/>
        <v>2</v>
      </c>
      <c r="H10375" s="25">
        <f>VLOOKUP(F10375,Table!$A$2:$C$121,2,0)</f>
        <v>10</v>
      </c>
      <c r="I10375" s="26">
        <f>VLOOKUP(F10375,Table!$A$2:$C$121,3,0)</f>
        <v>4</v>
      </c>
      <c r="J10375" s="17" t="s">
        <v>11332</v>
      </c>
      <c r="K10375" s="25" t="str">
        <f>LEFT(J10375,MIN(FIND({0,1,2,3,4,5,6,7,8,9},ASC(J10375)&amp;1234567890))-1)</f>
        <v>Pr</v>
      </c>
      <c r="L10375" s="25">
        <f t="shared" si="325"/>
        <v>1</v>
      </c>
      <c r="M10375" s="25">
        <f>VLOOKUP(K10375,Table!$A$2:$C$121,2,0)</f>
        <v>3</v>
      </c>
      <c r="N10375" s="26">
        <f>VLOOKUP(K10375,Table!$A$2:$C$121,3,0)</f>
        <v>6</v>
      </c>
      <c r="O10375" s="13" t="str">
        <f>VLOOKUP(A10375,Table!$U$1:$V$230,2,0)</f>
        <v>Cubic</v>
      </c>
      <c r="P10375" s="1"/>
    </row>
    <row r="10376" spans="1:16">
      <c r="A10376" s="12">
        <v>227</v>
      </c>
      <c r="B10376" s="12">
        <v>105320</v>
      </c>
      <c r="C10376" s="12" t="s">
        <v>10717</v>
      </c>
      <c r="D10376" s="12" t="s">
        <v>10919</v>
      </c>
      <c r="E10376" s="17" t="s">
        <v>11386</v>
      </c>
      <c r="F10376" s="25" t="str">
        <f>LEFT(E10376,MIN(FIND({0,1,2,3,4,5,6,7,8,9},ASC(E10376)&amp;1234567890))-1)</f>
        <v>Ni</v>
      </c>
      <c r="G10376" s="25">
        <f t="shared" si="324"/>
        <v>2</v>
      </c>
      <c r="H10376" s="25">
        <f>VLOOKUP(F10376,Table!$A$2:$C$121,2,0)</f>
        <v>10</v>
      </c>
      <c r="I10376" s="26">
        <f>VLOOKUP(F10376,Table!$A$2:$C$121,3,0)</f>
        <v>4</v>
      </c>
      <c r="J10376" s="17" t="s">
        <v>11502</v>
      </c>
      <c r="K10376" s="25" t="str">
        <f>LEFT(J10376,MIN(FIND({0,1,2,3,4,5,6,7,8,9},ASC(J10376)&amp;1234567890))-1)</f>
        <v>Pu</v>
      </c>
      <c r="L10376" s="25">
        <f t="shared" si="325"/>
        <v>1</v>
      </c>
      <c r="M10376" s="25">
        <f>VLOOKUP(K10376,Table!$A$2:$C$121,2,0)</f>
        <v>3</v>
      </c>
      <c r="N10376" s="26">
        <f>VLOOKUP(K10376,Table!$A$2:$C$121,3,0)</f>
        <v>7</v>
      </c>
      <c r="O10376" s="13" t="str">
        <f>VLOOKUP(A10376,Table!$U$1:$V$230,2,0)</f>
        <v>Cubic</v>
      </c>
      <c r="P10376" s="1"/>
    </row>
    <row r="10377" spans="1:16">
      <c r="A10377" s="12">
        <v>227</v>
      </c>
      <c r="B10377" s="12">
        <v>105334</v>
      </c>
      <c r="C10377" s="12" t="s">
        <v>10717</v>
      </c>
      <c r="D10377" s="12" t="s">
        <v>10920</v>
      </c>
      <c r="E10377" s="17" t="s">
        <v>11386</v>
      </c>
      <c r="F10377" s="25" t="str">
        <f>LEFT(E10377,MIN(FIND({0,1,2,3,4,5,6,7,8,9},ASC(E10377)&amp;1234567890))-1)</f>
        <v>Ni</v>
      </c>
      <c r="G10377" s="25">
        <f t="shared" si="324"/>
        <v>2</v>
      </c>
      <c r="H10377" s="25">
        <f>VLOOKUP(F10377,Table!$A$2:$C$121,2,0)</f>
        <v>10</v>
      </c>
      <c r="I10377" s="26">
        <f>VLOOKUP(F10377,Table!$A$2:$C$121,3,0)</f>
        <v>4</v>
      </c>
      <c r="J10377" s="17" t="s">
        <v>11874</v>
      </c>
      <c r="K10377" s="25" t="str">
        <f>LEFT(J10377,MIN(FIND({0,1,2,3,4,5,6,7,8,9},ASC(J10377)&amp;1234567890))-1)</f>
        <v>Sc</v>
      </c>
      <c r="L10377" s="25">
        <f t="shared" si="325"/>
        <v>1</v>
      </c>
      <c r="M10377" s="25">
        <f>VLOOKUP(K10377,Table!$A$2:$C$121,2,0)</f>
        <v>3</v>
      </c>
      <c r="N10377" s="26">
        <f>VLOOKUP(K10377,Table!$A$2:$C$121,3,0)</f>
        <v>4</v>
      </c>
      <c r="O10377" s="13" t="str">
        <f>VLOOKUP(A10377,Table!$U$1:$V$230,2,0)</f>
        <v>Cubic</v>
      </c>
      <c r="P10377" s="1"/>
    </row>
    <row r="10378" spans="1:16">
      <c r="A10378" s="12">
        <v>227</v>
      </c>
      <c r="B10378" s="12">
        <v>105348</v>
      </c>
      <c r="C10378" s="12" t="s">
        <v>10717</v>
      </c>
      <c r="D10378" s="12" t="s">
        <v>10921</v>
      </c>
      <c r="E10378" s="17" t="s">
        <v>11386</v>
      </c>
      <c r="F10378" s="25" t="str">
        <f>LEFT(E10378,MIN(FIND({0,1,2,3,4,5,6,7,8,9},ASC(E10378)&amp;1234567890))-1)</f>
        <v>Ni</v>
      </c>
      <c r="G10378" s="25">
        <f t="shared" si="324"/>
        <v>2</v>
      </c>
      <c r="H10378" s="25">
        <f>VLOOKUP(F10378,Table!$A$2:$C$121,2,0)</f>
        <v>10</v>
      </c>
      <c r="I10378" s="26">
        <f>VLOOKUP(F10378,Table!$A$2:$C$121,3,0)</f>
        <v>4</v>
      </c>
      <c r="J10378" s="17" t="s">
        <v>590</v>
      </c>
      <c r="K10378" s="25" t="str">
        <f>LEFT(J10378,MIN(FIND({0,1,2,3,4,5,6,7,8,9},ASC(J10378)&amp;1234567890))-1)</f>
        <v>Sm</v>
      </c>
      <c r="L10378" s="25">
        <f t="shared" si="325"/>
        <v>1</v>
      </c>
      <c r="M10378" s="25">
        <f>VLOOKUP(K10378,Table!$A$2:$C$121,2,0)</f>
        <v>3</v>
      </c>
      <c r="N10378" s="26">
        <f>VLOOKUP(K10378,Table!$A$2:$C$121,3,0)</f>
        <v>6</v>
      </c>
      <c r="O10378" s="13" t="str">
        <f>VLOOKUP(A10378,Table!$U$1:$V$230,2,0)</f>
        <v>Cubic</v>
      </c>
      <c r="P10378" s="1"/>
    </row>
    <row r="10379" spans="1:16">
      <c r="A10379" s="12">
        <v>227</v>
      </c>
      <c r="B10379" s="12">
        <v>105429</v>
      </c>
      <c r="C10379" s="12" t="s">
        <v>10717</v>
      </c>
      <c r="D10379" s="12" t="s">
        <v>8620</v>
      </c>
      <c r="E10379" s="17" t="s">
        <v>11386</v>
      </c>
      <c r="F10379" s="25" t="str">
        <f>LEFT(E10379,MIN(FIND({0,1,2,3,4,5,6,7,8,9},ASC(E10379)&amp;1234567890))-1)</f>
        <v>Ni</v>
      </c>
      <c r="G10379" s="25">
        <f t="shared" si="324"/>
        <v>2</v>
      </c>
      <c r="H10379" s="25">
        <f>VLOOKUP(F10379,Table!$A$2:$C$121,2,0)</f>
        <v>10</v>
      </c>
      <c r="I10379" s="26">
        <f>VLOOKUP(F10379,Table!$A$2:$C$121,3,0)</f>
        <v>4</v>
      </c>
      <c r="J10379" s="17" t="s">
        <v>11334</v>
      </c>
      <c r="K10379" s="25" t="str">
        <f>LEFT(J10379,MIN(FIND({0,1,2,3,4,5,6,7,8,9},ASC(J10379)&amp;1234567890))-1)</f>
        <v>Tm</v>
      </c>
      <c r="L10379" s="25">
        <f t="shared" si="325"/>
        <v>1</v>
      </c>
      <c r="M10379" s="25">
        <f>VLOOKUP(K10379,Table!$A$2:$C$121,2,0)</f>
        <v>3</v>
      </c>
      <c r="N10379" s="26">
        <f>VLOOKUP(K10379,Table!$A$2:$C$121,3,0)</f>
        <v>6</v>
      </c>
      <c r="O10379" s="13" t="str">
        <f>VLOOKUP(A10379,Table!$U$1:$V$230,2,0)</f>
        <v>Cubic</v>
      </c>
      <c r="P10379" s="1"/>
    </row>
    <row r="10380" spans="1:16">
      <c r="A10380" s="12">
        <v>227</v>
      </c>
      <c r="B10380" s="12">
        <v>105458</v>
      </c>
      <c r="C10380" s="12" t="s">
        <v>10717</v>
      </c>
      <c r="D10380" s="12" t="s">
        <v>8672</v>
      </c>
      <c r="E10380" s="17" t="s">
        <v>11386</v>
      </c>
      <c r="F10380" s="25" t="str">
        <f>LEFT(E10380,MIN(FIND({0,1,2,3,4,5,6,7,8,9},ASC(E10380)&amp;1234567890))-1)</f>
        <v>Ni</v>
      </c>
      <c r="G10380" s="25">
        <f t="shared" si="324"/>
        <v>2</v>
      </c>
      <c r="H10380" s="25">
        <f>VLOOKUP(F10380,Table!$A$2:$C$121,2,0)</f>
        <v>10</v>
      </c>
      <c r="I10380" s="26">
        <f>VLOOKUP(F10380,Table!$A$2:$C$121,3,0)</f>
        <v>4</v>
      </c>
      <c r="J10380" s="17" t="s">
        <v>11336</v>
      </c>
      <c r="K10380" s="25" t="str">
        <f>LEFT(J10380,MIN(FIND({0,1,2,3,4,5,6,7,8,9},ASC(J10380)&amp;1234567890))-1)</f>
        <v>Y</v>
      </c>
      <c r="L10380" s="25">
        <f t="shared" si="325"/>
        <v>1</v>
      </c>
      <c r="M10380" s="25">
        <f>VLOOKUP(K10380,Table!$A$2:$C$121,2,0)</f>
        <v>3</v>
      </c>
      <c r="N10380" s="26">
        <f>VLOOKUP(K10380,Table!$A$2:$C$121,3,0)</f>
        <v>5</v>
      </c>
      <c r="O10380" s="13" t="str">
        <f>VLOOKUP(A10380,Table!$U$1:$V$230,2,0)</f>
        <v>Cubic</v>
      </c>
      <c r="P10380" s="1"/>
    </row>
    <row r="10381" spans="1:16">
      <c r="A10381" s="12">
        <v>227</v>
      </c>
      <c r="B10381" s="12">
        <v>105480</v>
      </c>
      <c r="C10381" s="12" t="s">
        <v>10717</v>
      </c>
      <c r="D10381" s="12" t="s">
        <v>10922</v>
      </c>
      <c r="E10381" s="17" t="s">
        <v>11386</v>
      </c>
      <c r="F10381" s="25" t="str">
        <f>LEFT(E10381,MIN(FIND({0,1,2,3,4,5,6,7,8,9},ASC(E10381)&amp;1234567890))-1)</f>
        <v>Ni</v>
      </c>
      <c r="G10381" s="25">
        <f t="shared" si="324"/>
        <v>2</v>
      </c>
      <c r="H10381" s="25">
        <f>VLOOKUP(F10381,Table!$A$2:$C$121,2,0)</f>
        <v>10</v>
      </c>
      <c r="I10381" s="26">
        <f>VLOOKUP(F10381,Table!$A$2:$C$121,3,0)</f>
        <v>4</v>
      </c>
      <c r="J10381" s="17" t="s">
        <v>377</v>
      </c>
      <c r="K10381" s="25" t="str">
        <f>LEFT(J10381,MIN(FIND({0,1,2,3,4,5,6,7,8,9},ASC(J10381)&amp;1234567890))-1)</f>
        <v>Zr</v>
      </c>
      <c r="L10381" s="25">
        <f t="shared" si="325"/>
        <v>1</v>
      </c>
      <c r="M10381" s="25">
        <f>VLOOKUP(K10381,Table!$A$2:$C$121,2,0)</f>
        <v>4</v>
      </c>
      <c r="N10381" s="26">
        <f>VLOOKUP(K10381,Table!$A$2:$C$121,3,0)</f>
        <v>5</v>
      </c>
      <c r="O10381" s="13" t="str">
        <f>VLOOKUP(A10381,Table!$U$1:$V$230,2,0)</f>
        <v>Cubic</v>
      </c>
      <c r="P10381" s="1"/>
    </row>
    <row r="10382" spans="1:16">
      <c r="A10382" s="12">
        <v>227</v>
      </c>
      <c r="B10382" s="12">
        <v>105490</v>
      </c>
      <c r="C10382" s="12" t="s">
        <v>10717</v>
      </c>
      <c r="D10382" s="12" t="s">
        <v>10923</v>
      </c>
      <c r="E10382" s="17" t="s">
        <v>11379</v>
      </c>
      <c r="F10382" s="25" t="str">
        <f>LEFT(E10382,MIN(FIND({0,1,2,3,4,5,6,7,8,9},ASC(E10382)&amp;1234567890))-1)</f>
        <v>Np</v>
      </c>
      <c r="G10382" s="25">
        <f t="shared" si="324"/>
        <v>1</v>
      </c>
      <c r="H10382" s="25">
        <f>VLOOKUP(F10382,Table!$A$2:$C$121,2,0)</f>
        <v>3</v>
      </c>
      <c r="I10382" s="26">
        <f>VLOOKUP(F10382,Table!$A$2:$C$121,3,0)</f>
        <v>7</v>
      </c>
      <c r="J10382" s="17" t="s">
        <v>11919</v>
      </c>
      <c r="K10382" s="25" t="str">
        <f>LEFT(J10382,MIN(FIND({0,1,2,3,4,5,6,7,8,9},ASC(J10382)&amp;1234567890))-1)</f>
        <v>Os</v>
      </c>
      <c r="L10382" s="25">
        <f t="shared" si="325"/>
        <v>2</v>
      </c>
      <c r="M10382" s="25">
        <f>VLOOKUP(K10382,Table!$A$2:$C$121,2,0)</f>
        <v>8</v>
      </c>
      <c r="N10382" s="26">
        <f>VLOOKUP(K10382,Table!$A$2:$C$121,3,0)</f>
        <v>6</v>
      </c>
      <c r="O10382" s="13" t="str">
        <f>VLOOKUP(A10382,Table!$U$1:$V$230,2,0)</f>
        <v>Cubic</v>
      </c>
      <c r="P10382" s="1"/>
    </row>
    <row r="10383" spans="1:16">
      <c r="A10383" s="12">
        <v>227</v>
      </c>
      <c r="B10383" s="12">
        <v>105494</v>
      </c>
      <c r="C10383" s="12" t="s">
        <v>10717</v>
      </c>
      <c r="D10383" s="12" t="s">
        <v>10924</v>
      </c>
      <c r="E10383" s="17" t="s">
        <v>11379</v>
      </c>
      <c r="F10383" s="25" t="str">
        <f>LEFT(E10383,MIN(FIND({0,1,2,3,4,5,6,7,8,9},ASC(E10383)&amp;1234567890))-1)</f>
        <v>Np</v>
      </c>
      <c r="G10383" s="25">
        <f t="shared" si="324"/>
        <v>1</v>
      </c>
      <c r="H10383" s="25">
        <f>VLOOKUP(F10383,Table!$A$2:$C$121,2,0)</f>
        <v>3</v>
      </c>
      <c r="I10383" s="26">
        <f>VLOOKUP(F10383,Table!$A$2:$C$121,3,0)</f>
        <v>7</v>
      </c>
      <c r="J10383" s="17" t="s">
        <v>11776</v>
      </c>
      <c r="K10383" s="25" t="str">
        <f>LEFT(J10383,MIN(FIND({0,1,2,3,4,5,6,7,8,9},ASC(J10383)&amp;1234567890))-1)</f>
        <v>Ru</v>
      </c>
      <c r="L10383" s="25">
        <f t="shared" si="325"/>
        <v>2</v>
      </c>
      <c r="M10383" s="25">
        <f>VLOOKUP(K10383,Table!$A$2:$C$121,2,0)</f>
        <v>8</v>
      </c>
      <c r="N10383" s="26">
        <f>VLOOKUP(K10383,Table!$A$2:$C$121,3,0)</f>
        <v>5</v>
      </c>
      <c r="O10383" s="13" t="str">
        <f>VLOOKUP(A10383,Table!$U$1:$V$230,2,0)</f>
        <v>Cubic</v>
      </c>
      <c r="P10383" s="1"/>
    </row>
    <row r="10384" spans="1:16">
      <c r="A10384" s="12">
        <v>227</v>
      </c>
      <c r="B10384" s="12">
        <v>105555</v>
      </c>
      <c r="C10384" s="12" t="s">
        <v>10717</v>
      </c>
      <c r="D10384" s="12" t="s">
        <v>8049</v>
      </c>
      <c r="E10384" s="17" t="s">
        <v>11919</v>
      </c>
      <c r="F10384" s="25" t="str">
        <f>LEFT(E10384,MIN(FIND({0,1,2,3,4,5,6,7,8,9},ASC(E10384)&amp;1234567890))-1)</f>
        <v>Os</v>
      </c>
      <c r="G10384" s="25">
        <f t="shared" si="324"/>
        <v>2</v>
      </c>
      <c r="H10384" s="25">
        <f>VLOOKUP(F10384,Table!$A$2:$C$121,2,0)</f>
        <v>8</v>
      </c>
      <c r="I10384" s="26">
        <f>VLOOKUP(F10384,Table!$A$2:$C$121,3,0)</f>
        <v>6</v>
      </c>
      <c r="J10384" s="17" t="s">
        <v>11332</v>
      </c>
      <c r="K10384" s="25" t="str">
        <f>LEFT(J10384,MIN(FIND({0,1,2,3,4,5,6,7,8,9},ASC(J10384)&amp;1234567890))-1)</f>
        <v>Pr</v>
      </c>
      <c r="L10384" s="25">
        <f t="shared" si="325"/>
        <v>1</v>
      </c>
      <c r="M10384" s="25">
        <f>VLOOKUP(K10384,Table!$A$2:$C$121,2,0)</f>
        <v>3</v>
      </c>
      <c r="N10384" s="26">
        <f>VLOOKUP(K10384,Table!$A$2:$C$121,3,0)</f>
        <v>6</v>
      </c>
      <c r="O10384" s="13" t="str">
        <f>VLOOKUP(A10384,Table!$U$1:$V$230,2,0)</f>
        <v>Cubic</v>
      </c>
      <c r="P10384" s="1"/>
    </row>
    <row r="10385" spans="1:16">
      <c r="A10385" s="12">
        <v>227</v>
      </c>
      <c r="B10385" s="12">
        <v>105559</v>
      </c>
      <c r="C10385" s="12" t="s">
        <v>10717</v>
      </c>
      <c r="D10385" s="12" t="s">
        <v>8050</v>
      </c>
      <c r="E10385" s="17" t="s">
        <v>11919</v>
      </c>
      <c r="F10385" s="25" t="str">
        <f>LEFT(E10385,MIN(FIND({0,1,2,3,4,5,6,7,8,9},ASC(E10385)&amp;1234567890))-1)</f>
        <v>Os</v>
      </c>
      <c r="G10385" s="25">
        <f t="shared" si="324"/>
        <v>2</v>
      </c>
      <c r="H10385" s="25">
        <f>VLOOKUP(F10385,Table!$A$2:$C$121,2,0)</f>
        <v>8</v>
      </c>
      <c r="I10385" s="26">
        <f>VLOOKUP(F10385,Table!$A$2:$C$121,3,0)</f>
        <v>6</v>
      </c>
      <c r="J10385" s="17" t="s">
        <v>11502</v>
      </c>
      <c r="K10385" s="25" t="str">
        <f>LEFT(J10385,MIN(FIND({0,1,2,3,4,5,6,7,8,9},ASC(J10385)&amp;1234567890))-1)</f>
        <v>Pu</v>
      </c>
      <c r="L10385" s="25">
        <f t="shared" si="325"/>
        <v>1</v>
      </c>
      <c r="M10385" s="25">
        <f>VLOOKUP(K10385,Table!$A$2:$C$121,2,0)</f>
        <v>3</v>
      </c>
      <c r="N10385" s="26">
        <f>VLOOKUP(K10385,Table!$A$2:$C$121,3,0)</f>
        <v>7</v>
      </c>
      <c r="O10385" s="13" t="str">
        <f>VLOOKUP(A10385,Table!$U$1:$V$230,2,0)</f>
        <v>Cubic</v>
      </c>
      <c r="P10385" s="1"/>
    </row>
    <row r="10386" spans="1:16">
      <c r="A10386" s="12">
        <v>227</v>
      </c>
      <c r="B10386" s="12">
        <v>105570</v>
      </c>
      <c r="C10386" s="12" t="s">
        <v>10717</v>
      </c>
      <c r="D10386" s="12" t="s">
        <v>10925</v>
      </c>
      <c r="E10386" s="17" t="s">
        <v>11919</v>
      </c>
      <c r="F10386" s="25" t="str">
        <f>LEFT(E10386,MIN(FIND({0,1,2,3,4,5,6,7,8,9},ASC(E10386)&amp;1234567890))-1)</f>
        <v>Os</v>
      </c>
      <c r="G10386" s="25">
        <f t="shared" si="324"/>
        <v>2</v>
      </c>
      <c r="H10386" s="25">
        <f>VLOOKUP(F10386,Table!$A$2:$C$121,2,0)</f>
        <v>8</v>
      </c>
      <c r="I10386" s="26">
        <f>VLOOKUP(F10386,Table!$A$2:$C$121,3,0)</f>
        <v>6</v>
      </c>
      <c r="J10386" s="17" t="s">
        <v>11363</v>
      </c>
      <c r="K10386" s="25" t="str">
        <f>LEFT(J10386,MIN(FIND({0,1,2,3,4,5,6,7,8,9},ASC(J10386)&amp;1234567890))-1)</f>
        <v>Th</v>
      </c>
      <c r="L10386" s="25">
        <f t="shared" si="325"/>
        <v>1</v>
      </c>
      <c r="M10386" s="25">
        <f>VLOOKUP(K10386,Table!$A$2:$C$121,2,0)</f>
        <v>3</v>
      </c>
      <c r="N10386" s="26">
        <f>VLOOKUP(K10386,Table!$A$2:$C$121,3,0)</f>
        <v>7</v>
      </c>
      <c r="O10386" s="13" t="str">
        <f>VLOOKUP(A10386,Table!$U$1:$V$230,2,0)</f>
        <v>Cubic</v>
      </c>
      <c r="P10386" s="1"/>
    </row>
    <row r="10387" spans="1:16">
      <c r="A10387" s="12">
        <v>227</v>
      </c>
      <c r="B10387" s="12">
        <v>105575</v>
      </c>
      <c r="C10387" s="12" t="s">
        <v>10717</v>
      </c>
      <c r="D10387" s="12" t="s">
        <v>8114</v>
      </c>
      <c r="E10387" s="17" t="s">
        <v>11919</v>
      </c>
      <c r="F10387" s="25" t="str">
        <f>LEFT(E10387,MIN(FIND({0,1,2,3,4,5,6,7,8,9},ASC(E10387)&amp;1234567890))-1)</f>
        <v>Os</v>
      </c>
      <c r="G10387" s="25">
        <f t="shared" si="324"/>
        <v>2</v>
      </c>
      <c r="H10387" s="25">
        <f>VLOOKUP(F10387,Table!$A$2:$C$121,2,0)</f>
        <v>8</v>
      </c>
      <c r="I10387" s="26">
        <f>VLOOKUP(F10387,Table!$A$2:$C$121,3,0)</f>
        <v>6</v>
      </c>
      <c r="J10387" s="17" t="s">
        <v>343</v>
      </c>
      <c r="K10387" s="25" t="str">
        <f>LEFT(J10387,MIN(FIND({0,1,2,3,4,5,6,7,8,9},ASC(J10387)&amp;1234567890))-1)</f>
        <v>U</v>
      </c>
      <c r="L10387" s="25">
        <f t="shared" si="325"/>
        <v>1</v>
      </c>
      <c r="M10387" s="25">
        <f>VLOOKUP(K10387,Table!$A$2:$C$121,2,0)</f>
        <v>3</v>
      </c>
      <c r="N10387" s="26">
        <f>VLOOKUP(K10387,Table!$A$2:$C$121,3,0)</f>
        <v>7</v>
      </c>
      <c r="O10387" s="13" t="str">
        <f>VLOOKUP(A10387,Table!$U$1:$V$230,2,0)</f>
        <v>Cubic</v>
      </c>
      <c r="P10387" s="1"/>
    </row>
    <row r="10388" spans="1:16">
      <c r="A10388" s="12">
        <v>227</v>
      </c>
      <c r="B10388" s="12">
        <v>105706</v>
      </c>
      <c r="C10388" s="12" t="s">
        <v>10717</v>
      </c>
      <c r="D10388" s="12" t="s">
        <v>10926</v>
      </c>
      <c r="E10388" s="17" t="s">
        <v>11781</v>
      </c>
      <c r="F10388" s="25" t="str">
        <f>LEFT(E10388,MIN(FIND({0,1,2,3,4,5,6,7,8,9},ASC(E10388)&amp;1234567890))-1)</f>
        <v>Pd</v>
      </c>
      <c r="G10388" s="25">
        <f t="shared" si="324"/>
        <v>2</v>
      </c>
      <c r="H10388" s="25">
        <f>VLOOKUP(F10388,Table!$A$2:$C$121,2,0)</f>
        <v>10</v>
      </c>
      <c r="I10388" s="26">
        <f>VLOOKUP(F10388,Table!$A$2:$C$121,3,0)</f>
        <v>5</v>
      </c>
      <c r="J10388" s="17" t="s">
        <v>433</v>
      </c>
      <c r="K10388" s="25" t="str">
        <f>LEFT(J10388,MIN(FIND({0,1,2,3,4,5,6,7,8,9},ASC(J10388)&amp;1234567890))-1)</f>
        <v>Sr</v>
      </c>
      <c r="L10388" s="25">
        <f t="shared" si="325"/>
        <v>1</v>
      </c>
      <c r="M10388" s="25">
        <f>VLOOKUP(K10388,Table!$A$2:$C$121,2,0)</f>
        <v>2</v>
      </c>
      <c r="N10388" s="26">
        <f>VLOOKUP(K10388,Table!$A$2:$C$121,3,0)</f>
        <v>5</v>
      </c>
      <c r="O10388" s="13" t="str">
        <f>VLOOKUP(A10388,Table!$U$1:$V$230,2,0)</f>
        <v>Cubic</v>
      </c>
      <c r="P10388" s="1"/>
    </row>
    <row r="10389" spans="1:16">
      <c r="A10389" s="12">
        <v>227</v>
      </c>
      <c r="B10389" s="12">
        <v>105772</v>
      </c>
      <c r="C10389" s="12" t="s">
        <v>10717</v>
      </c>
      <c r="D10389" s="12" t="s">
        <v>10927</v>
      </c>
      <c r="E10389" s="17" t="s">
        <v>11464</v>
      </c>
      <c r="F10389" s="25" t="str">
        <f>LEFT(E10389,MIN(FIND({0,1,2,3,4,5,6,7,8,9},ASC(E10389)&amp;1234567890))-1)</f>
        <v>Pt</v>
      </c>
      <c r="G10389" s="25">
        <f t="shared" si="324"/>
        <v>2</v>
      </c>
      <c r="H10389" s="25">
        <f>VLOOKUP(F10389,Table!$A$2:$C$121,2,0)</f>
        <v>10</v>
      </c>
      <c r="I10389" s="26">
        <f>VLOOKUP(F10389,Table!$A$2:$C$121,3,0)</f>
        <v>6</v>
      </c>
      <c r="J10389" s="17" t="s">
        <v>11502</v>
      </c>
      <c r="K10389" s="25" t="str">
        <f>LEFT(J10389,MIN(FIND({0,1,2,3,4,5,6,7,8,9},ASC(J10389)&amp;1234567890))-1)</f>
        <v>Pu</v>
      </c>
      <c r="L10389" s="25">
        <f t="shared" si="325"/>
        <v>1</v>
      </c>
      <c r="M10389" s="25">
        <f>VLOOKUP(K10389,Table!$A$2:$C$121,2,0)</f>
        <v>3</v>
      </c>
      <c r="N10389" s="26">
        <f>VLOOKUP(K10389,Table!$A$2:$C$121,3,0)</f>
        <v>7</v>
      </c>
      <c r="O10389" s="13" t="str">
        <f>VLOOKUP(A10389,Table!$U$1:$V$230,2,0)</f>
        <v>Cubic</v>
      </c>
      <c r="P10389" s="1"/>
    </row>
    <row r="10390" spans="1:16">
      <c r="A10390" s="12">
        <v>227</v>
      </c>
      <c r="B10390" s="12">
        <v>105789</v>
      </c>
      <c r="C10390" s="12" t="s">
        <v>10717</v>
      </c>
      <c r="D10390" s="12" t="s">
        <v>10928</v>
      </c>
      <c r="E10390" s="17" t="s">
        <v>11464</v>
      </c>
      <c r="F10390" s="25" t="str">
        <f>LEFT(E10390,MIN(FIND({0,1,2,3,4,5,6,7,8,9},ASC(E10390)&amp;1234567890))-1)</f>
        <v>Pt</v>
      </c>
      <c r="G10390" s="25">
        <f t="shared" si="324"/>
        <v>2</v>
      </c>
      <c r="H10390" s="25">
        <f>VLOOKUP(F10390,Table!$A$2:$C$121,2,0)</f>
        <v>10</v>
      </c>
      <c r="I10390" s="26">
        <f>VLOOKUP(F10390,Table!$A$2:$C$121,3,0)</f>
        <v>6</v>
      </c>
      <c r="J10390" s="17" t="s">
        <v>590</v>
      </c>
      <c r="K10390" s="25" t="str">
        <f>LEFT(J10390,MIN(FIND({0,1,2,3,4,5,6,7,8,9},ASC(J10390)&amp;1234567890))-1)</f>
        <v>Sm</v>
      </c>
      <c r="L10390" s="25">
        <f t="shared" si="325"/>
        <v>1</v>
      </c>
      <c r="M10390" s="25">
        <f>VLOOKUP(K10390,Table!$A$2:$C$121,2,0)</f>
        <v>3</v>
      </c>
      <c r="N10390" s="26">
        <f>VLOOKUP(K10390,Table!$A$2:$C$121,3,0)</f>
        <v>6</v>
      </c>
      <c r="O10390" s="13" t="str">
        <f>VLOOKUP(A10390,Table!$U$1:$V$230,2,0)</f>
        <v>Cubic</v>
      </c>
      <c r="P10390" s="1"/>
    </row>
    <row r="10391" spans="1:16">
      <c r="A10391" s="12">
        <v>227</v>
      </c>
      <c r="B10391" s="12">
        <v>105807</v>
      </c>
      <c r="C10391" s="12" t="s">
        <v>10717</v>
      </c>
      <c r="D10391" s="12" t="s">
        <v>10929</v>
      </c>
      <c r="E10391" s="17" t="s">
        <v>11464</v>
      </c>
      <c r="F10391" s="25" t="str">
        <f>LEFT(E10391,MIN(FIND({0,1,2,3,4,5,6,7,8,9},ASC(E10391)&amp;1234567890))-1)</f>
        <v>Pt</v>
      </c>
      <c r="G10391" s="25">
        <f t="shared" si="324"/>
        <v>2</v>
      </c>
      <c r="H10391" s="25">
        <f>VLOOKUP(F10391,Table!$A$2:$C$121,2,0)</f>
        <v>10</v>
      </c>
      <c r="I10391" s="26">
        <f>VLOOKUP(F10391,Table!$A$2:$C$121,3,0)</f>
        <v>6</v>
      </c>
      <c r="J10391" s="17" t="s">
        <v>11313</v>
      </c>
      <c r="K10391" s="25" t="str">
        <f>LEFT(J10391,MIN(FIND({0,1,2,3,4,5,6,7,8,9},ASC(J10391)&amp;1234567890))-1)</f>
        <v>Tb</v>
      </c>
      <c r="L10391" s="25">
        <f t="shared" si="325"/>
        <v>1</v>
      </c>
      <c r="M10391" s="25">
        <f>VLOOKUP(K10391,Table!$A$2:$C$121,2,0)</f>
        <v>3</v>
      </c>
      <c r="N10391" s="26">
        <f>VLOOKUP(K10391,Table!$A$2:$C$121,3,0)</f>
        <v>6</v>
      </c>
      <c r="O10391" s="13" t="str">
        <f>VLOOKUP(A10391,Table!$U$1:$V$230,2,0)</f>
        <v>Cubic</v>
      </c>
      <c r="P10391" s="1"/>
    </row>
    <row r="10392" spans="1:16">
      <c r="A10392" s="12">
        <v>227</v>
      </c>
      <c r="B10392" s="12">
        <v>105823</v>
      </c>
      <c r="C10392" s="12" t="s">
        <v>10717</v>
      </c>
      <c r="D10392" s="12" t="s">
        <v>10930</v>
      </c>
      <c r="E10392" s="17" t="s">
        <v>11464</v>
      </c>
      <c r="F10392" s="25" t="str">
        <f>LEFT(E10392,MIN(FIND({0,1,2,3,4,5,6,7,8,9},ASC(E10392)&amp;1234567890))-1)</f>
        <v>Pt</v>
      </c>
      <c r="G10392" s="25">
        <f t="shared" si="324"/>
        <v>2</v>
      </c>
      <c r="H10392" s="25">
        <f>VLOOKUP(F10392,Table!$A$2:$C$121,2,0)</f>
        <v>10</v>
      </c>
      <c r="I10392" s="26">
        <f>VLOOKUP(F10392,Table!$A$2:$C$121,3,0)</f>
        <v>6</v>
      </c>
      <c r="J10392" s="17" t="s">
        <v>11334</v>
      </c>
      <c r="K10392" s="25" t="str">
        <f>LEFT(J10392,MIN(FIND({0,1,2,3,4,5,6,7,8,9},ASC(J10392)&amp;1234567890))-1)</f>
        <v>Tm</v>
      </c>
      <c r="L10392" s="25">
        <f t="shared" si="325"/>
        <v>1</v>
      </c>
      <c r="M10392" s="25">
        <f>VLOOKUP(K10392,Table!$A$2:$C$121,2,0)</f>
        <v>3</v>
      </c>
      <c r="N10392" s="26">
        <f>VLOOKUP(K10392,Table!$A$2:$C$121,3,0)</f>
        <v>6</v>
      </c>
      <c r="O10392" s="13" t="str">
        <f>VLOOKUP(A10392,Table!$U$1:$V$230,2,0)</f>
        <v>Cubic</v>
      </c>
      <c r="P10392" s="1"/>
    </row>
    <row r="10393" spans="1:16">
      <c r="A10393" s="12">
        <v>227</v>
      </c>
      <c r="B10393" s="12">
        <v>105843</v>
      </c>
      <c r="C10393" s="12" t="s">
        <v>10717</v>
      </c>
      <c r="D10393" s="12" t="s">
        <v>10931</v>
      </c>
      <c r="E10393" s="17" t="s">
        <v>11464</v>
      </c>
      <c r="F10393" s="25" t="str">
        <f>LEFT(E10393,MIN(FIND({0,1,2,3,4,5,6,7,8,9},ASC(E10393)&amp;1234567890))-1)</f>
        <v>Pt</v>
      </c>
      <c r="G10393" s="25">
        <f t="shared" si="324"/>
        <v>2</v>
      </c>
      <c r="H10393" s="25">
        <f>VLOOKUP(F10393,Table!$A$2:$C$121,2,0)</f>
        <v>10</v>
      </c>
      <c r="I10393" s="26">
        <f>VLOOKUP(F10393,Table!$A$2:$C$121,3,0)</f>
        <v>6</v>
      </c>
      <c r="J10393" s="17" t="s">
        <v>11336</v>
      </c>
      <c r="K10393" s="25" t="str">
        <f>LEFT(J10393,MIN(FIND({0,1,2,3,4,5,6,7,8,9},ASC(J10393)&amp;1234567890))-1)</f>
        <v>Y</v>
      </c>
      <c r="L10393" s="25">
        <f t="shared" si="325"/>
        <v>1</v>
      </c>
      <c r="M10393" s="25">
        <f>VLOOKUP(K10393,Table!$A$2:$C$121,2,0)</f>
        <v>3</v>
      </c>
      <c r="N10393" s="26">
        <f>VLOOKUP(K10393,Table!$A$2:$C$121,3,0)</f>
        <v>5</v>
      </c>
      <c r="O10393" s="13" t="str">
        <f>VLOOKUP(A10393,Table!$U$1:$V$230,2,0)</f>
        <v>Cubic</v>
      </c>
      <c r="P10393" s="1"/>
    </row>
    <row r="10394" spans="1:16">
      <c r="A10394" s="12">
        <v>227</v>
      </c>
      <c r="B10394" s="12">
        <v>105848</v>
      </c>
      <c r="C10394" s="12" t="s">
        <v>10717</v>
      </c>
      <c r="D10394" s="12" t="s">
        <v>10932</v>
      </c>
      <c r="E10394" s="17" t="s">
        <v>11464</v>
      </c>
      <c r="F10394" s="25" t="str">
        <f>LEFT(E10394,MIN(FIND({0,1,2,3,4,5,6,7,8,9},ASC(E10394)&amp;1234567890))-1)</f>
        <v>Pt</v>
      </c>
      <c r="G10394" s="25">
        <f t="shared" si="324"/>
        <v>2</v>
      </c>
      <c r="H10394" s="25">
        <f>VLOOKUP(F10394,Table!$A$2:$C$121,2,0)</f>
        <v>10</v>
      </c>
      <c r="I10394" s="26">
        <f>VLOOKUP(F10394,Table!$A$2:$C$121,3,0)</f>
        <v>6</v>
      </c>
      <c r="J10394" s="17" t="s">
        <v>530</v>
      </c>
      <c r="K10394" s="25" t="str">
        <f>LEFT(J10394,MIN(FIND({0,1,2,3,4,5,6,7,8,9},ASC(J10394)&amp;1234567890))-1)</f>
        <v>Yb</v>
      </c>
      <c r="L10394" s="25">
        <f t="shared" si="325"/>
        <v>1</v>
      </c>
      <c r="M10394" s="25">
        <f>VLOOKUP(K10394,Table!$A$2:$C$121,2,0)</f>
        <v>3</v>
      </c>
      <c r="N10394" s="26">
        <f>VLOOKUP(K10394,Table!$A$2:$C$121,3,0)</f>
        <v>6</v>
      </c>
      <c r="O10394" s="13" t="str">
        <f>VLOOKUP(A10394,Table!$U$1:$V$230,2,0)</f>
        <v>Cubic</v>
      </c>
      <c r="P10394" s="1"/>
    </row>
    <row r="10395" spans="1:16">
      <c r="A10395" s="12">
        <v>227</v>
      </c>
      <c r="B10395" s="12">
        <v>105860</v>
      </c>
      <c r="C10395" s="12" t="s">
        <v>10717</v>
      </c>
      <c r="D10395" s="12" t="s">
        <v>10933</v>
      </c>
      <c r="E10395" s="17" t="s">
        <v>11502</v>
      </c>
      <c r="F10395" s="25" t="str">
        <f>LEFT(E10395,MIN(FIND({0,1,2,3,4,5,6,7,8,9},ASC(E10395)&amp;1234567890))-1)</f>
        <v>Pu</v>
      </c>
      <c r="G10395" s="25">
        <f t="shared" si="324"/>
        <v>1</v>
      </c>
      <c r="H10395" s="25">
        <f>VLOOKUP(F10395,Table!$A$2:$C$121,2,0)</f>
        <v>3</v>
      </c>
      <c r="I10395" s="26">
        <f>VLOOKUP(F10395,Table!$A$2:$C$121,3,0)</f>
        <v>7</v>
      </c>
      <c r="J10395" s="17" t="s">
        <v>11696</v>
      </c>
      <c r="K10395" s="25" t="str">
        <f>LEFT(J10395,MIN(FIND({0,1,2,3,4,5,6,7,8,9},ASC(J10395)&amp;1234567890))-1)</f>
        <v>Rh</v>
      </c>
      <c r="L10395" s="25">
        <f t="shared" si="325"/>
        <v>2</v>
      </c>
      <c r="M10395" s="25">
        <f>VLOOKUP(K10395,Table!$A$2:$C$121,2,0)</f>
        <v>9</v>
      </c>
      <c r="N10395" s="26">
        <f>VLOOKUP(K10395,Table!$A$2:$C$121,3,0)</f>
        <v>5</v>
      </c>
      <c r="O10395" s="13" t="str">
        <f>VLOOKUP(A10395,Table!$U$1:$V$230,2,0)</f>
        <v>Cubic</v>
      </c>
      <c r="P10395" s="1"/>
    </row>
    <row r="10396" spans="1:16">
      <c r="A10396" s="12">
        <v>227</v>
      </c>
      <c r="B10396" s="12">
        <v>105866</v>
      </c>
      <c r="C10396" s="12" t="s">
        <v>10717</v>
      </c>
      <c r="D10396" s="12" t="s">
        <v>10934</v>
      </c>
      <c r="E10396" s="17" t="s">
        <v>11502</v>
      </c>
      <c r="F10396" s="25" t="str">
        <f>LEFT(E10396,MIN(FIND({0,1,2,3,4,5,6,7,8,9},ASC(E10396)&amp;1234567890))-1)</f>
        <v>Pu</v>
      </c>
      <c r="G10396" s="25">
        <f t="shared" si="324"/>
        <v>1</v>
      </c>
      <c r="H10396" s="25">
        <f>VLOOKUP(F10396,Table!$A$2:$C$121,2,0)</f>
        <v>3</v>
      </c>
      <c r="I10396" s="26">
        <f>VLOOKUP(F10396,Table!$A$2:$C$121,3,0)</f>
        <v>7</v>
      </c>
      <c r="J10396" s="17" t="s">
        <v>11776</v>
      </c>
      <c r="K10396" s="25" t="str">
        <f>LEFT(J10396,MIN(FIND({0,1,2,3,4,5,6,7,8,9},ASC(J10396)&amp;1234567890))-1)</f>
        <v>Ru</v>
      </c>
      <c r="L10396" s="25">
        <f t="shared" si="325"/>
        <v>2</v>
      </c>
      <c r="M10396" s="25">
        <f>VLOOKUP(K10396,Table!$A$2:$C$121,2,0)</f>
        <v>8</v>
      </c>
      <c r="N10396" s="26">
        <f>VLOOKUP(K10396,Table!$A$2:$C$121,3,0)</f>
        <v>5</v>
      </c>
      <c r="O10396" s="13" t="str">
        <f>VLOOKUP(A10396,Table!$U$1:$V$230,2,0)</f>
        <v>Cubic</v>
      </c>
      <c r="P10396" s="1"/>
    </row>
    <row r="10397" spans="1:16">
      <c r="A10397" s="12">
        <v>227</v>
      </c>
      <c r="B10397" s="12">
        <v>105878</v>
      </c>
      <c r="C10397" s="12" t="s">
        <v>10717</v>
      </c>
      <c r="D10397" s="12" t="s">
        <v>10935</v>
      </c>
      <c r="E10397" s="17" t="s">
        <v>11502</v>
      </c>
      <c r="F10397" s="25" t="str">
        <f>LEFT(E10397,MIN(FIND({0,1,2,3,4,5,6,7,8,9},ASC(E10397)&amp;1234567890))-1)</f>
        <v>Pu</v>
      </c>
      <c r="G10397" s="25">
        <f t="shared" si="324"/>
        <v>1</v>
      </c>
      <c r="H10397" s="25">
        <f>VLOOKUP(F10397,Table!$A$2:$C$121,2,0)</f>
        <v>3</v>
      </c>
      <c r="I10397" s="26">
        <f>VLOOKUP(F10397,Table!$A$2:$C$121,3,0)</f>
        <v>7</v>
      </c>
      <c r="J10397" s="17" t="s">
        <v>11366</v>
      </c>
      <c r="K10397" s="25" t="str">
        <f>LEFT(J10397,MIN(FIND({0,1,2,3,4,5,6,7,8,9},ASC(J10397)&amp;1234567890))-1)</f>
        <v>Zn</v>
      </c>
      <c r="L10397" s="25">
        <f t="shared" si="325"/>
        <v>2</v>
      </c>
      <c r="M10397" s="25">
        <f>VLOOKUP(K10397,Table!$A$2:$C$121,2,0)</f>
        <v>12</v>
      </c>
      <c r="N10397" s="26">
        <f>VLOOKUP(K10397,Table!$A$2:$C$121,3,0)</f>
        <v>4</v>
      </c>
      <c r="O10397" s="13" t="str">
        <f>VLOOKUP(A10397,Table!$U$1:$V$230,2,0)</f>
        <v>Cubic</v>
      </c>
      <c r="P10397" s="1"/>
    </row>
    <row r="10398" spans="1:16">
      <c r="A10398" s="12">
        <v>227</v>
      </c>
      <c r="B10398" s="12">
        <v>105927</v>
      </c>
      <c r="C10398" s="12" t="s">
        <v>10717</v>
      </c>
      <c r="D10398" s="12" t="s">
        <v>10936</v>
      </c>
      <c r="E10398" s="17" t="s">
        <v>11696</v>
      </c>
      <c r="F10398" s="25" t="str">
        <f>LEFT(E10398,MIN(FIND({0,1,2,3,4,5,6,7,8,9},ASC(E10398)&amp;1234567890))-1)</f>
        <v>Rh</v>
      </c>
      <c r="G10398" s="25">
        <f t="shared" si="324"/>
        <v>2</v>
      </c>
      <c r="H10398" s="25">
        <f>VLOOKUP(F10398,Table!$A$2:$C$121,2,0)</f>
        <v>9</v>
      </c>
      <c r="I10398" s="26">
        <f>VLOOKUP(F10398,Table!$A$2:$C$121,3,0)</f>
        <v>5</v>
      </c>
      <c r="J10398" s="17" t="s">
        <v>590</v>
      </c>
      <c r="K10398" s="25" t="str">
        <f>LEFT(J10398,MIN(FIND({0,1,2,3,4,5,6,7,8,9},ASC(J10398)&amp;1234567890))-1)</f>
        <v>Sm</v>
      </c>
      <c r="L10398" s="25">
        <f t="shared" si="325"/>
        <v>1</v>
      </c>
      <c r="M10398" s="25">
        <f>VLOOKUP(K10398,Table!$A$2:$C$121,2,0)</f>
        <v>3</v>
      </c>
      <c r="N10398" s="26">
        <f>VLOOKUP(K10398,Table!$A$2:$C$121,3,0)</f>
        <v>6</v>
      </c>
      <c r="O10398" s="13" t="str">
        <f>VLOOKUP(A10398,Table!$U$1:$V$230,2,0)</f>
        <v>Cubic</v>
      </c>
      <c r="P10398" s="1"/>
    </row>
    <row r="10399" spans="1:16">
      <c r="A10399" s="12">
        <v>227</v>
      </c>
      <c r="B10399" s="12">
        <v>105937</v>
      </c>
      <c r="C10399" s="12" t="s">
        <v>10717</v>
      </c>
      <c r="D10399" s="12" t="s">
        <v>10937</v>
      </c>
      <c r="E10399" s="17" t="s">
        <v>11696</v>
      </c>
      <c r="F10399" s="25" t="str">
        <f>LEFT(E10399,MIN(FIND({0,1,2,3,4,5,6,7,8,9},ASC(E10399)&amp;1234567890))-1)</f>
        <v>Rh</v>
      </c>
      <c r="G10399" s="25">
        <f t="shared" si="324"/>
        <v>2</v>
      </c>
      <c r="H10399" s="25">
        <f>VLOOKUP(F10399,Table!$A$2:$C$121,2,0)</f>
        <v>9</v>
      </c>
      <c r="I10399" s="26">
        <f>VLOOKUP(F10399,Table!$A$2:$C$121,3,0)</f>
        <v>5</v>
      </c>
      <c r="J10399" s="17" t="s">
        <v>433</v>
      </c>
      <c r="K10399" s="25" t="str">
        <f>LEFT(J10399,MIN(FIND({0,1,2,3,4,5,6,7,8,9},ASC(J10399)&amp;1234567890))-1)</f>
        <v>Sr</v>
      </c>
      <c r="L10399" s="25">
        <f t="shared" si="325"/>
        <v>1</v>
      </c>
      <c r="M10399" s="25">
        <f>VLOOKUP(K10399,Table!$A$2:$C$121,2,0)</f>
        <v>2</v>
      </c>
      <c r="N10399" s="26">
        <f>VLOOKUP(K10399,Table!$A$2:$C$121,3,0)</f>
        <v>5</v>
      </c>
      <c r="O10399" s="13" t="str">
        <f>VLOOKUP(A10399,Table!$U$1:$V$230,2,0)</f>
        <v>Cubic</v>
      </c>
      <c r="P10399" s="1"/>
    </row>
    <row r="10400" spans="1:16">
      <c r="A10400" s="12">
        <v>227</v>
      </c>
      <c r="B10400" s="12">
        <v>105943</v>
      </c>
      <c r="C10400" s="12" t="s">
        <v>10717</v>
      </c>
      <c r="D10400" s="12" t="s">
        <v>10938</v>
      </c>
      <c r="E10400" s="17" t="s">
        <v>11696</v>
      </c>
      <c r="F10400" s="25" t="str">
        <f>LEFT(E10400,MIN(FIND({0,1,2,3,4,5,6,7,8,9},ASC(E10400)&amp;1234567890))-1)</f>
        <v>Rh</v>
      </c>
      <c r="G10400" s="25">
        <f t="shared" si="324"/>
        <v>2</v>
      </c>
      <c r="H10400" s="25">
        <f>VLOOKUP(F10400,Table!$A$2:$C$121,2,0)</f>
        <v>9</v>
      </c>
      <c r="I10400" s="26">
        <f>VLOOKUP(F10400,Table!$A$2:$C$121,3,0)</f>
        <v>5</v>
      </c>
      <c r="J10400" s="17" t="s">
        <v>11313</v>
      </c>
      <c r="K10400" s="25" t="str">
        <f>LEFT(J10400,MIN(FIND({0,1,2,3,4,5,6,7,8,9},ASC(J10400)&amp;1234567890))-1)</f>
        <v>Tb</v>
      </c>
      <c r="L10400" s="25">
        <f t="shared" si="325"/>
        <v>1</v>
      </c>
      <c r="M10400" s="25">
        <f>VLOOKUP(K10400,Table!$A$2:$C$121,2,0)</f>
        <v>3</v>
      </c>
      <c r="N10400" s="26">
        <f>VLOOKUP(K10400,Table!$A$2:$C$121,3,0)</f>
        <v>6</v>
      </c>
      <c r="O10400" s="13" t="str">
        <f>VLOOKUP(A10400,Table!$U$1:$V$230,2,0)</f>
        <v>Cubic</v>
      </c>
      <c r="P10400" s="1"/>
    </row>
    <row r="10401" spans="1:16">
      <c r="A10401" s="12">
        <v>227</v>
      </c>
      <c r="B10401" s="12">
        <v>105960</v>
      </c>
      <c r="C10401" s="12" t="s">
        <v>10717</v>
      </c>
      <c r="D10401" s="12" t="s">
        <v>10939</v>
      </c>
      <c r="E10401" s="17" t="s">
        <v>11696</v>
      </c>
      <c r="F10401" s="25" t="str">
        <f>LEFT(E10401,MIN(FIND({0,1,2,3,4,5,6,7,8,9},ASC(E10401)&amp;1234567890))-1)</f>
        <v>Rh</v>
      </c>
      <c r="G10401" s="25">
        <f t="shared" si="324"/>
        <v>2</v>
      </c>
      <c r="H10401" s="25">
        <f>VLOOKUP(F10401,Table!$A$2:$C$121,2,0)</f>
        <v>9</v>
      </c>
      <c r="I10401" s="26">
        <f>VLOOKUP(F10401,Table!$A$2:$C$121,3,0)</f>
        <v>5</v>
      </c>
      <c r="J10401" s="17" t="s">
        <v>11334</v>
      </c>
      <c r="K10401" s="25" t="str">
        <f>LEFT(J10401,MIN(FIND({0,1,2,3,4,5,6,7,8,9},ASC(J10401)&amp;1234567890))-1)</f>
        <v>Tm</v>
      </c>
      <c r="L10401" s="25">
        <f t="shared" si="325"/>
        <v>1</v>
      </c>
      <c r="M10401" s="25">
        <f>VLOOKUP(K10401,Table!$A$2:$C$121,2,0)</f>
        <v>3</v>
      </c>
      <c r="N10401" s="26">
        <f>VLOOKUP(K10401,Table!$A$2:$C$121,3,0)</f>
        <v>6</v>
      </c>
      <c r="O10401" s="13" t="str">
        <f>VLOOKUP(A10401,Table!$U$1:$V$230,2,0)</f>
        <v>Cubic</v>
      </c>
      <c r="P10401" s="1"/>
    </row>
    <row r="10402" spans="1:16">
      <c r="A10402" s="12">
        <v>227</v>
      </c>
      <c r="B10402" s="12">
        <v>105974</v>
      </c>
      <c r="C10402" s="12" t="s">
        <v>10717</v>
      </c>
      <c r="D10402" s="12" t="s">
        <v>10940</v>
      </c>
      <c r="E10402" s="17" t="s">
        <v>11336</v>
      </c>
      <c r="F10402" s="25" t="str">
        <f>LEFT(E10402,MIN(FIND({0,1,2,3,4,5,6,7,8,9},ASC(E10402)&amp;1234567890))-1)</f>
        <v>Y</v>
      </c>
      <c r="G10402" s="25">
        <f t="shared" si="324"/>
        <v>1</v>
      </c>
      <c r="H10402" s="25">
        <f>VLOOKUP(F10402,Table!$A$2:$C$121,2,0)</f>
        <v>3</v>
      </c>
      <c r="I10402" s="26">
        <f>VLOOKUP(F10402,Table!$A$2:$C$121,3,0)</f>
        <v>5</v>
      </c>
      <c r="J10402" s="17" t="s">
        <v>11696</v>
      </c>
      <c r="K10402" s="25" t="str">
        <f>LEFT(J10402,MIN(FIND({0,1,2,3,4,5,6,7,8,9},ASC(J10402)&amp;1234567890))-1)</f>
        <v>Rh</v>
      </c>
      <c r="L10402" s="25">
        <f t="shared" si="325"/>
        <v>2</v>
      </c>
      <c r="M10402" s="25">
        <f>VLOOKUP(K10402,Table!$A$2:$C$121,2,0)</f>
        <v>9</v>
      </c>
      <c r="N10402" s="26">
        <f>VLOOKUP(K10402,Table!$A$2:$C$121,3,0)</f>
        <v>5</v>
      </c>
      <c r="O10402" s="13" t="str">
        <f>VLOOKUP(A10402,Table!$U$1:$V$230,2,0)</f>
        <v>Cubic</v>
      </c>
      <c r="P10402" s="1"/>
    </row>
    <row r="10403" spans="1:16">
      <c r="A10403" s="12">
        <v>227</v>
      </c>
      <c r="B10403" s="12">
        <v>105975</v>
      </c>
      <c r="C10403" s="12" t="s">
        <v>10717</v>
      </c>
      <c r="D10403" s="12" t="s">
        <v>10941</v>
      </c>
      <c r="E10403" s="17" t="s">
        <v>11696</v>
      </c>
      <c r="F10403" s="25" t="str">
        <f>LEFT(E10403,MIN(FIND({0,1,2,3,4,5,6,7,8,9},ASC(E10403)&amp;1234567890))-1)</f>
        <v>Rh</v>
      </c>
      <c r="G10403" s="25">
        <f t="shared" si="324"/>
        <v>2</v>
      </c>
      <c r="H10403" s="25">
        <f>VLOOKUP(F10403,Table!$A$2:$C$121,2,0)</f>
        <v>9</v>
      </c>
      <c r="I10403" s="26">
        <f>VLOOKUP(F10403,Table!$A$2:$C$121,3,0)</f>
        <v>5</v>
      </c>
      <c r="J10403" s="17" t="s">
        <v>11336</v>
      </c>
      <c r="K10403" s="25" t="str">
        <f>LEFT(J10403,MIN(FIND({0,1,2,3,4,5,6,7,8,9},ASC(J10403)&amp;1234567890))-1)</f>
        <v>Y</v>
      </c>
      <c r="L10403" s="25">
        <f t="shared" si="325"/>
        <v>1</v>
      </c>
      <c r="M10403" s="25">
        <f>VLOOKUP(K10403,Table!$A$2:$C$121,2,0)</f>
        <v>3</v>
      </c>
      <c r="N10403" s="26">
        <f>VLOOKUP(K10403,Table!$A$2:$C$121,3,0)</f>
        <v>5</v>
      </c>
      <c r="O10403" s="13" t="str">
        <f>VLOOKUP(A10403,Table!$U$1:$V$230,2,0)</f>
        <v>Cubic</v>
      </c>
      <c r="P10403" s="1"/>
    </row>
    <row r="10404" spans="1:16">
      <c r="A10404" s="12">
        <v>227</v>
      </c>
      <c r="B10404" s="12">
        <v>105978</v>
      </c>
      <c r="C10404" s="12" t="s">
        <v>10717</v>
      </c>
      <c r="D10404" s="12" t="s">
        <v>10942</v>
      </c>
      <c r="E10404" s="17" t="s">
        <v>11696</v>
      </c>
      <c r="F10404" s="25" t="str">
        <f>LEFT(E10404,MIN(FIND({0,1,2,3,4,5,6,7,8,9},ASC(E10404)&amp;1234567890))-1)</f>
        <v>Rh</v>
      </c>
      <c r="G10404" s="25">
        <f t="shared" si="324"/>
        <v>2</v>
      </c>
      <c r="H10404" s="25">
        <f>VLOOKUP(F10404,Table!$A$2:$C$121,2,0)</f>
        <v>9</v>
      </c>
      <c r="I10404" s="26">
        <f>VLOOKUP(F10404,Table!$A$2:$C$121,3,0)</f>
        <v>5</v>
      </c>
      <c r="J10404" s="17" t="s">
        <v>530</v>
      </c>
      <c r="K10404" s="25" t="str">
        <f>LEFT(J10404,MIN(FIND({0,1,2,3,4,5,6,7,8,9},ASC(J10404)&amp;1234567890))-1)</f>
        <v>Yb</v>
      </c>
      <c r="L10404" s="25">
        <f t="shared" si="325"/>
        <v>1</v>
      </c>
      <c r="M10404" s="25">
        <f>VLOOKUP(K10404,Table!$A$2:$C$121,2,0)</f>
        <v>3</v>
      </c>
      <c r="N10404" s="26">
        <f>VLOOKUP(K10404,Table!$A$2:$C$121,3,0)</f>
        <v>6</v>
      </c>
      <c r="O10404" s="13" t="str">
        <f>VLOOKUP(A10404,Table!$U$1:$V$230,2,0)</f>
        <v>Cubic</v>
      </c>
      <c r="P10404" s="1"/>
    </row>
    <row r="10405" spans="1:16">
      <c r="A10405" s="12">
        <v>227</v>
      </c>
      <c r="B10405" s="12">
        <v>105990</v>
      </c>
      <c r="C10405" s="12" t="s">
        <v>10717</v>
      </c>
      <c r="D10405" s="12" t="s">
        <v>8082</v>
      </c>
      <c r="E10405" s="17" t="s">
        <v>11776</v>
      </c>
      <c r="F10405" s="25" t="str">
        <f>LEFT(E10405,MIN(FIND({0,1,2,3,4,5,6,7,8,9},ASC(E10405)&amp;1234567890))-1)</f>
        <v>Ru</v>
      </c>
      <c r="G10405" s="25">
        <f t="shared" si="324"/>
        <v>2</v>
      </c>
      <c r="H10405" s="25">
        <f>VLOOKUP(F10405,Table!$A$2:$C$121,2,0)</f>
        <v>8</v>
      </c>
      <c r="I10405" s="26">
        <f>VLOOKUP(F10405,Table!$A$2:$C$121,3,0)</f>
        <v>5</v>
      </c>
      <c r="J10405" s="17" t="s">
        <v>590</v>
      </c>
      <c r="K10405" s="25" t="str">
        <f>LEFT(J10405,MIN(FIND({0,1,2,3,4,5,6,7,8,9},ASC(J10405)&amp;1234567890))-1)</f>
        <v>Sm</v>
      </c>
      <c r="L10405" s="25">
        <f t="shared" si="325"/>
        <v>1</v>
      </c>
      <c r="M10405" s="25">
        <f>VLOOKUP(K10405,Table!$A$2:$C$121,2,0)</f>
        <v>3</v>
      </c>
      <c r="N10405" s="26">
        <f>VLOOKUP(K10405,Table!$A$2:$C$121,3,0)</f>
        <v>6</v>
      </c>
      <c r="O10405" s="13" t="str">
        <f>VLOOKUP(A10405,Table!$U$1:$V$230,2,0)</f>
        <v>Cubic</v>
      </c>
      <c r="P10405" s="1"/>
    </row>
    <row r="10406" spans="1:16">
      <c r="A10406" s="12">
        <v>227</v>
      </c>
      <c r="B10406" s="12">
        <v>106002</v>
      </c>
      <c r="C10406" s="12" t="s">
        <v>10717</v>
      </c>
      <c r="D10406" s="12" t="s">
        <v>10943</v>
      </c>
      <c r="E10406" s="17" t="s">
        <v>11776</v>
      </c>
      <c r="F10406" s="25" t="str">
        <f>LEFT(E10406,MIN(FIND({0,1,2,3,4,5,6,7,8,9},ASC(E10406)&amp;1234567890))-1)</f>
        <v>Ru</v>
      </c>
      <c r="G10406" s="25">
        <f t="shared" si="324"/>
        <v>2</v>
      </c>
      <c r="H10406" s="25">
        <f>VLOOKUP(F10406,Table!$A$2:$C$121,2,0)</f>
        <v>8</v>
      </c>
      <c r="I10406" s="26">
        <f>VLOOKUP(F10406,Table!$A$2:$C$121,3,0)</f>
        <v>5</v>
      </c>
      <c r="J10406" s="17" t="s">
        <v>11363</v>
      </c>
      <c r="K10406" s="25" t="str">
        <f>LEFT(J10406,MIN(FIND({0,1,2,3,4,5,6,7,8,9},ASC(J10406)&amp;1234567890))-1)</f>
        <v>Th</v>
      </c>
      <c r="L10406" s="25">
        <f t="shared" si="325"/>
        <v>1</v>
      </c>
      <c r="M10406" s="25">
        <f>VLOOKUP(K10406,Table!$A$2:$C$121,2,0)</f>
        <v>3</v>
      </c>
      <c r="N10406" s="26">
        <f>VLOOKUP(K10406,Table!$A$2:$C$121,3,0)</f>
        <v>7</v>
      </c>
      <c r="O10406" s="13" t="str">
        <f>VLOOKUP(A10406,Table!$U$1:$V$230,2,0)</f>
        <v>Cubic</v>
      </c>
      <c r="P10406" s="1"/>
    </row>
    <row r="10407" spans="1:16">
      <c r="A10407" s="12">
        <v>227</v>
      </c>
      <c r="B10407" s="12">
        <v>106121</v>
      </c>
      <c r="C10407" s="12" t="s">
        <v>10717</v>
      </c>
      <c r="D10407" s="12" t="s">
        <v>10944</v>
      </c>
      <c r="E10407" s="17" t="s">
        <v>405</v>
      </c>
      <c r="F10407" s="25" t="str">
        <f>LEFT(E10407,MIN(FIND({0,1,2,3,4,5,6,7,8,9},ASC(E10407)&amp;1234567890))-1)</f>
        <v>Ta</v>
      </c>
      <c r="G10407" s="25">
        <f t="shared" si="324"/>
        <v>1</v>
      </c>
      <c r="H10407" s="25">
        <f>VLOOKUP(F10407,Table!$A$2:$C$121,2,0)</f>
        <v>5</v>
      </c>
      <c r="I10407" s="26">
        <f>VLOOKUP(F10407,Table!$A$2:$C$121,3,0)</f>
        <v>6</v>
      </c>
      <c r="J10407" s="17" t="s">
        <v>584</v>
      </c>
      <c r="K10407" s="25" t="str">
        <f>LEFT(J10407,MIN(FIND({0,1,2,3,4,5,6,7,8,9},ASC(J10407)&amp;1234567890))-1)</f>
        <v>V</v>
      </c>
      <c r="L10407" s="25">
        <f t="shared" si="325"/>
        <v>2</v>
      </c>
      <c r="M10407" s="25">
        <f>VLOOKUP(K10407,Table!$A$2:$C$121,2,0)</f>
        <v>5</v>
      </c>
      <c r="N10407" s="26">
        <f>VLOOKUP(K10407,Table!$A$2:$C$121,3,0)</f>
        <v>4</v>
      </c>
      <c r="O10407" s="13" t="str">
        <f>VLOOKUP(A10407,Table!$U$1:$V$230,2,0)</f>
        <v>Cubic</v>
      </c>
      <c r="P10407" s="1"/>
    </row>
    <row r="10408" spans="1:16">
      <c r="A10408" s="12">
        <v>227</v>
      </c>
      <c r="B10408" s="12">
        <v>106214</v>
      </c>
      <c r="C10408" s="12" t="s">
        <v>10717</v>
      </c>
      <c r="D10408" s="12" t="s">
        <v>8106</v>
      </c>
      <c r="E10408" s="17" t="s">
        <v>584</v>
      </c>
      <c r="F10408" s="25" t="str">
        <f>LEFT(E10408,MIN(FIND({0,1,2,3,4,5,6,7,8,9},ASC(E10408)&amp;1234567890))-1)</f>
        <v>V</v>
      </c>
      <c r="G10408" s="25">
        <f t="shared" si="324"/>
        <v>2</v>
      </c>
      <c r="H10408" s="25">
        <f>VLOOKUP(F10408,Table!$A$2:$C$121,2,0)</f>
        <v>5</v>
      </c>
      <c r="I10408" s="26">
        <f>VLOOKUP(F10408,Table!$A$2:$C$121,3,0)</f>
        <v>4</v>
      </c>
      <c r="J10408" s="17" t="s">
        <v>377</v>
      </c>
      <c r="K10408" s="25" t="str">
        <f>LEFT(J10408,MIN(FIND({0,1,2,3,4,5,6,7,8,9},ASC(J10408)&amp;1234567890))-1)</f>
        <v>Zr</v>
      </c>
      <c r="L10408" s="25">
        <f t="shared" si="325"/>
        <v>1</v>
      </c>
      <c r="M10408" s="25">
        <f>VLOOKUP(K10408,Table!$A$2:$C$121,2,0)</f>
        <v>4</v>
      </c>
      <c r="N10408" s="26">
        <f>VLOOKUP(K10408,Table!$A$2:$C$121,3,0)</f>
        <v>5</v>
      </c>
      <c r="O10408" s="13" t="str">
        <f>VLOOKUP(A10408,Table!$U$1:$V$230,2,0)</f>
        <v>Cubic</v>
      </c>
      <c r="P10408" s="1"/>
    </row>
    <row r="10409" spans="1:16">
      <c r="A10409" s="12">
        <v>227</v>
      </c>
      <c r="B10409" s="12">
        <v>106217</v>
      </c>
      <c r="C10409" s="12" t="s">
        <v>10717</v>
      </c>
      <c r="D10409" s="12" t="s">
        <v>10945</v>
      </c>
      <c r="E10409" s="17" t="s">
        <v>11520</v>
      </c>
      <c r="F10409" s="25" t="str">
        <f>LEFT(E10409,MIN(FIND({0,1,2,3,4,5,6,7,8,9},ASC(E10409)&amp;1234567890))-1)</f>
        <v>W</v>
      </c>
      <c r="G10409" s="25">
        <f t="shared" si="324"/>
        <v>2</v>
      </c>
      <c r="H10409" s="25">
        <f>VLOOKUP(F10409,Table!$A$2:$C$121,2,0)</f>
        <v>6</v>
      </c>
      <c r="I10409" s="26">
        <f>VLOOKUP(F10409,Table!$A$2:$C$121,3,0)</f>
        <v>6</v>
      </c>
      <c r="J10409" s="17" t="s">
        <v>377</v>
      </c>
      <c r="K10409" s="25" t="str">
        <f>LEFT(J10409,MIN(FIND({0,1,2,3,4,5,6,7,8,9},ASC(J10409)&amp;1234567890))-1)</f>
        <v>Zr</v>
      </c>
      <c r="L10409" s="25">
        <f t="shared" si="325"/>
        <v>1</v>
      </c>
      <c r="M10409" s="25">
        <f>VLOOKUP(K10409,Table!$A$2:$C$121,2,0)</f>
        <v>4</v>
      </c>
      <c r="N10409" s="26">
        <f>VLOOKUP(K10409,Table!$A$2:$C$121,3,0)</f>
        <v>5</v>
      </c>
      <c r="O10409" s="13" t="str">
        <f>VLOOKUP(A10409,Table!$U$1:$V$230,2,0)</f>
        <v>Cubic</v>
      </c>
      <c r="P10409" s="1"/>
    </row>
    <row r="10410" spans="1:16">
      <c r="A10410" s="12">
        <v>227</v>
      </c>
      <c r="B10410" s="12">
        <v>106236</v>
      </c>
      <c r="C10410" s="12" t="s">
        <v>10717</v>
      </c>
      <c r="D10410" s="12" t="s">
        <v>10946</v>
      </c>
      <c r="E10410" s="17" t="s">
        <v>11366</v>
      </c>
      <c r="F10410" s="25" t="str">
        <f>LEFT(E10410,MIN(FIND({0,1,2,3,4,5,6,7,8,9},ASC(E10410)&amp;1234567890))-1)</f>
        <v>Zn</v>
      </c>
      <c r="G10410" s="25">
        <f t="shared" si="324"/>
        <v>2</v>
      </c>
      <c r="H10410" s="25">
        <f>VLOOKUP(F10410,Table!$A$2:$C$121,2,0)</f>
        <v>12</v>
      </c>
      <c r="I10410" s="26">
        <f>VLOOKUP(F10410,Table!$A$2:$C$121,3,0)</f>
        <v>4</v>
      </c>
      <c r="J10410" s="17" t="s">
        <v>377</v>
      </c>
      <c r="K10410" s="25" t="str">
        <f>LEFT(J10410,MIN(FIND({0,1,2,3,4,5,6,7,8,9},ASC(J10410)&amp;1234567890))-1)</f>
        <v>Zr</v>
      </c>
      <c r="L10410" s="25">
        <f t="shared" si="325"/>
        <v>1</v>
      </c>
      <c r="M10410" s="25">
        <f>VLOOKUP(K10410,Table!$A$2:$C$121,2,0)</f>
        <v>4</v>
      </c>
      <c r="N10410" s="26">
        <f>VLOOKUP(K10410,Table!$A$2:$C$121,3,0)</f>
        <v>5</v>
      </c>
      <c r="O10410" s="13" t="str">
        <f>VLOOKUP(A10410,Table!$U$1:$V$230,2,0)</f>
        <v>Cubic</v>
      </c>
      <c r="P10410" s="1"/>
    </row>
    <row r="10411" spans="1:16">
      <c r="A10411" s="12">
        <v>227</v>
      </c>
      <c r="B10411" s="12">
        <v>106238</v>
      </c>
      <c r="C10411" s="12" t="s">
        <v>10717</v>
      </c>
      <c r="D10411" s="12" t="s">
        <v>10947</v>
      </c>
      <c r="E10411" s="17" t="s">
        <v>12735</v>
      </c>
      <c r="F10411" s="25" t="str">
        <f>LEFT(E10411,MIN(FIND({0,1,2,3,4,5,6,7,8,9},ASC(E10411)&amp;1234567890))-1)</f>
        <v>Zn</v>
      </c>
      <c r="G10411" s="25">
        <f t="shared" si="324"/>
        <v>22</v>
      </c>
      <c r="H10411" s="25">
        <f>VLOOKUP(F10411,Table!$A$2:$C$121,2,0)</f>
        <v>12</v>
      </c>
      <c r="I10411" s="26">
        <f>VLOOKUP(F10411,Table!$A$2:$C$121,3,0)</f>
        <v>4</v>
      </c>
      <c r="J10411" s="17" t="s">
        <v>377</v>
      </c>
      <c r="K10411" s="25" t="str">
        <f>LEFT(J10411,MIN(FIND({0,1,2,3,4,5,6,7,8,9},ASC(J10411)&amp;1234567890))-1)</f>
        <v>Zr</v>
      </c>
      <c r="L10411" s="25">
        <f t="shared" si="325"/>
        <v>1</v>
      </c>
      <c r="M10411" s="25">
        <f>VLOOKUP(K10411,Table!$A$2:$C$121,2,0)</f>
        <v>4</v>
      </c>
      <c r="N10411" s="26">
        <f>VLOOKUP(K10411,Table!$A$2:$C$121,3,0)</f>
        <v>5</v>
      </c>
      <c r="O10411" s="13" t="str">
        <f>VLOOKUP(A10411,Table!$U$1:$V$230,2,0)</f>
        <v>Cubic</v>
      </c>
      <c r="P10411" s="1"/>
    </row>
    <row r="10412" spans="1:16">
      <c r="A10412" s="12">
        <v>227</v>
      </c>
      <c r="B10412" s="12">
        <v>413207</v>
      </c>
      <c r="C10412" s="12" t="s">
        <v>10717</v>
      </c>
      <c r="D10412" s="12" t="s">
        <v>7769</v>
      </c>
      <c r="E10412" s="17" t="s">
        <v>330</v>
      </c>
      <c r="F10412" s="25" t="str">
        <f>LEFT(E10412,MIN(FIND({0,1,2,3,4,5,6,7,8,9},ASC(E10412)&amp;1234567890))-1)</f>
        <v>Ca</v>
      </c>
      <c r="G10412" s="25">
        <f t="shared" si="324"/>
        <v>1</v>
      </c>
      <c r="H10412" s="25">
        <f>VLOOKUP(F10412,Table!$A$2:$C$121,2,0)</f>
        <v>2</v>
      </c>
      <c r="I10412" s="26">
        <f>VLOOKUP(F10412,Table!$A$2:$C$121,3,0)</f>
        <v>4</v>
      </c>
      <c r="J10412" s="17" t="s">
        <v>11404</v>
      </c>
      <c r="K10412" s="25" t="str">
        <f>LEFT(J10412,MIN(FIND({0,1,2,3,4,5,6,7,8,9},ASC(J10412)&amp;1234567890))-1)</f>
        <v>Li</v>
      </c>
      <c r="L10412" s="25">
        <f t="shared" si="325"/>
        <v>2</v>
      </c>
      <c r="M10412" s="25">
        <f>VLOOKUP(K10412,Table!$A$2:$C$121,2,0)</f>
        <v>1</v>
      </c>
      <c r="N10412" s="26">
        <f>VLOOKUP(K10412,Table!$A$2:$C$121,3,0)</f>
        <v>2</v>
      </c>
      <c r="O10412" s="13" t="str">
        <f>VLOOKUP(A10412,Table!$U$1:$V$230,2,0)</f>
        <v>Cubic</v>
      </c>
      <c r="P10412" s="1"/>
    </row>
    <row r="10413" spans="1:16">
      <c r="A10413" s="12">
        <v>227</v>
      </c>
      <c r="B10413" s="12">
        <v>98774</v>
      </c>
      <c r="C10413" s="12" t="s">
        <v>10717</v>
      </c>
      <c r="D10413" s="12" t="s">
        <v>10948</v>
      </c>
      <c r="E10413" s="17" t="s">
        <v>14746</v>
      </c>
      <c r="F10413" s="25" t="str">
        <f>LEFT(E10413,MIN(FIND({0,1,2,3,4,5,6,7,8,9},ASC(E10413)&amp;1234567890))-1)</f>
        <v>Na</v>
      </c>
      <c r="G10413" s="25">
        <f t="shared" si="324"/>
        <v>0.84099999999999997</v>
      </c>
      <c r="H10413" s="25">
        <f>VLOOKUP(F10413,Table!$A$2:$C$121,2,0)</f>
        <v>1</v>
      </c>
      <c r="I10413" s="26">
        <f>VLOOKUP(F10413,Table!$A$2:$C$121,3,0)</f>
        <v>3</v>
      </c>
      <c r="J10413" s="17" t="s">
        <v>588</v>
      </c>
      <c r="K10413" s="25" t="str">
        <f>LEFT(J10413,MIN(FIND({0,1,2,3,4,5,6,7,8,9},ASC(J10413)&amp;1234567890))-1)</f>
        <v>Tl</v>
      </c>
      <c r="L10413" s="25">
        <f t="shared" si="325"/>
        <v>1</v>
      </c>
      <c r="M10413" s="25">
        <f>VLOOKUP(K10413,Table!$A$2:$C$121,2,0)</f>
        <v>13</v>
      </c>
      <c r="N10413" s="26">
        <f>VLOOKUP(K10413,Table!$A$2:$C$121,3,0)</f>
        <v>6</v>
      </c>
      <c r="O10413" s="13" t="str">
        <f>VLOOKUP(A10413,Table!$U$1:$V$230,2,0)</f>
        <v>Cubic</v>
      </c>
      <c r="P10413" s="1"/>
    </row>
    <row r="10414" spans="1:16">
      <c r="A10414" s="12">
        <v>227</v>
      </c>
      <c r="B10414" s="12">
        <v>98775</v>
      </c>
      <c r="C10414" s="12" t="s">
        <v>10717</v>
      </c>
      <c r="D10414" s="12" t="s">
        <v>10949</v>
      </c>
      <c r="E10414" s="17" t="s">
        <v>14747</v>
      </c>
      <c r="F10414" s="25" t="str">
        <f>LEFT(E10414,MIN(FIND({0,1,2,3,4,5,6,7,8,9},ASC(E10414)&amp;1234567890))-1)</f>
        <v>Na</v>
      </c>
      <c r="G10414" s="25">
        <f t="shared" si="324"/>
        <v>0.81399999999999995</v>
      </c>
      <c r="H10414" s="25">
        <f>VLOOKUP(F10414,Table!$A$2:$C$121,2,0)</f>
        <v>1</v>
      </c>
      <c r="I10414" s="26">
        <f>VLOOKUP(F10414,Table!$A$2:$C$121,3,0)</f>
        <v>3</v>
      </c>
      <c r="J10414" s="17" t="s">
        <v>588</v>
      </c>
      <c r="K10414" s="25" t="str">
        <f>LEFT(J10414,MIN(FIND({0,1,2,3,4,5,6,7,8,9},ASC(J10414)&amp;1234567890))-1)</f>
        <v>Tl</v>
      </c>
      <c r="L10414" s="25">
        <f t="shared" si="325"/>
        <v>1</v>
      </c>
      <c r="M10414" s="25">
        <f>VLOOKUP(K10414,Table!$A$2:$C$121,2,0)</f>
        <v>13</v>
      </c>
      <c r="N10414" s="26">
        <f>VLOOKUP(K10414,Table!$A$2:$C$121,3,0)</f>
        <v>6</v>
      </c>
      <c r="O10414" s="13" t="str">
        <f>VLOOKUP(A10414,Table!$U$1:$V$230,2,0)</f>
        <v>Cubic</v>
      </c>
      <c r="P10414" s="1"/>
    </row>
    <row r="10415" spans="1:16">
      <c r="A10415" s="12">
        <v>227</v>
      </c>
      <c r="B10415" s="12">
        <v>98776</v>
      </c>
      <c r="C10415" s="12" t="s">
        <v>10717</v>
      </c>
      <c r="D10415" s="12" t="s">
        <v>10950</v>
      </c>
      <c r="E10415" s="17" t="s">
        <v>14748</v>
      </c>
      <c r="F10415" s="25" t="str">
        <f>LEFT(E10415,MIN(FIND({0,1,2,3,4,5,6,7,8,9},ASC(E10415)&amp;1234567890))-1)</f>
        <v>Na</v>
      </c>
      <c r="G10415" s="25">
        <f t="shared" si="324"/>
        <v>0.81299999999999994</v>
      </c>
      <c r="H10415" s="25">
        <f>VLOOKUP(F10415,Table!$A$2:$C$121,2,0)</f>
        <v>1</v>
      </c>
      <c r="I10415" s="26">
        <f>VLOOKUP(F10415,Table!$A$2:$C$121,3,0)</f>
        <v>3</v>
      </c>
      <c r="J10415" s="17" t="s">
        <v>588</v>
      </c>
      <c r="K10415" s="25" t="str">
        <f>LEFT(J10415,MIN(FIND({0,1,2,3,4,5,6,7,8,9},ASC(J10415)&amp;1234567890))-1)</f>
        <v>Tl</v>
      </c>
      <c r="L10415" s="25">
        <f t="shared" si="325"/>
        <v>1</v>
      </c>
      <c r="M10415" s="25">
        <f>VLOOKUP(K10415,Table!$A$2:$C$121,2,0)</f>
        <v>13</v>
      </c>
      <c r="N10415" s="26">
        <f>VLOOKUP(K10415,Table!$A$2:$C$121,3,0)</f>
        <v>6</v>
      </c>
      <c r="O10415" s="13" t="str">
        <f>VLOOKUP(A10415,Table!$U$1:$V$230,2,0)</f>
        <v>Cubic</v>
      </c>
      <c r="P10415" s="1"/>
    </row>
    <row r="10416" spans="1:16">
      <c r="A10416" s="12">
        <v>227</v>
      </c>
      <c r="B10416" s="12">
        <v>98777</v>
      </c>
      <c r="C10416" s="12" t="s">
        <v>10717</v>
      </c>
      <c r="D10416" s="12" t="s">
        <v>10951</v>
      </c>
      <c r="E10416" s="17" t="s">
        <v>14749</v>
      </c>
      <c r="F10416" s="25" t="str">
        <f>LEFT(E10416,MIN(FIND({0,1,2,3,4,5,6,7,8,9},ASC(E10416)&amp;1234567890))-1)</f>
        <v>Na</v>
      </c>
      <c r="G10416" s="25">
        <f t="shared" si="324"/>
        <v>0.71399999999999997</v>
      </c>
      <c r="H10416" s="25">
        <f>VLOOKUP(F10416,Table!$A$2:$C$121,2,0)</f>
        <v>1</v>
      </c>
      <c r="I10416" s="26">
        <f>VLOOKUP(F10416,Table!$A$2:$C$121,3,0)</f>
        <v>3</v>
      </c>
      <c r="J10416" s="17" t="s">
        <v>588</v>
      </c>
      <c r="K10416" s="25" t="str">
        <f>LEFT(J10416,MIN(FIND({0,1,2,3,4,5,6,7,8,9},ASC(J10416)&amp;1234567890))-1)</f>
        <v>Tl</v>
      </c>
      <c r="L10416" s="25">
        <f t="shared" si="325"/>
        <v>1</v>
      </c>
      <c r="M10416" s="25">
        <f>VLOOKUP(K10416,Table!$A$2:$C$121,2,0)</f>
        <v>13</v>
      </c>
      <c r="N10416" s="26">
        <f>VLOOKUP(K10416,Table!$A$2:$C$121,3,0)</f>
        <v>6</v>
      </c>
      <c r="O10416" s="13" t="str">
        <f>VLOOKUP(A10416,Table!$U$1:$V$230,2,0)</f>
        <v>Cubic</v>
      </c>
      <c r="P10416" s="1"/>
    </row>
    <row r="10417" spans="1:16">
      <c r="A10417" s="12">
        <v>227</v>
      </c>
      <c r="B10417" s="12">
        <v>98778</v>
      </c>
      <c r="C10417" s="12" t="s">
        <v>10717</v>
      </c>
      <c r="D10417" s="12" t="s">
        <v>10952</v>
      </c>
      <c r="E10417" s="17" t="s">
        <v>14750</v>
      </c>
      <c r="F10417" s="25" t="str">
        <f>LEFT(E10417,MIN(FIND({0,1,2,3,4,5,6,7,8,9},ASC(E10417)&amp;1234567890))-1)</f>
        <v>Na</v>
      </c>
      <c r="G10417" s="25">
        <f t="shared" si="324"/>
        <v>0.72799999999999998</v>
      </c>
      <c r="H10417" s="25">
        <f>VLOOKUP(F10417,Table!$A$2:$C$121,2,0)</f>
        <v>1</v>
      </c>
      <c r="I10417" s="26">
        <f>VLOOKUP(F10417,Table!$A$2:$C$121,3,0)</f>
        <v>3</v>
      </c>
      <c r="J10417" s="17" t="s">
        <v>588</v>
      </c>
      <c r="K10417" s="25" t="str">
        <f>LEFT(J10417,MIN(FIND({0,1,2,3,4,5,6,7,8,9},ASC(J10417)&amp;1234567890))-1)</f>
        <v>Tl</v>
      </c>
      <c r="L10417" s="25">
        <f t="shared" si="325"/>
        <v>1</v>
      </c>
      <c r="M10417" s="25">
        <f>VLOOKUP(K10417,Table!$A$2:$C$121,2,0)</f>
        <v>13</v>
      </c>
      <c r="N10417" s="26">
        <f>VLOOKUP(K10417,Table!$A$2:$C$121,3,0)</f>
        <v>6</v>
      </c>
      <c r="O10417" s="13" t="str">
        <f>VLOOKUP(A10417,Table!$U$1:$V$230,2,0)</f>
        <v>Cubic</v>
      </c>
      <c r="P10417" s="1"/>
    </row>
    <row r="10418" spans="1:16">
      <c r="A10418" s="12">
        <v>227</v>
      </c>
      <c r="B10418" s="12">
        <v>98779</v>
      </c>
      <c r="C10418" s="12" t="s">
        <v>10717</v>
      </c>
      <c r="D10418" s="12" t="s">
        <v>10953</v>
      </c>
      <c r="E10418" s="17" t="s">
        <v>14751</v>
      </c>
      <c r="F10418" s="25" t="str">
        <f>LEFT(E10418,MIN(FIND({0,1,2,3,4,5,6,7,8,9},ASC(E10418)&amp;1234567890))-1)</f>
        <v>Na</v>
      </c>
      <c r="G10418" s="25">
        <f t="shared" si="324"/>
        <v>0.754</v>
      </c>
      <c r="H10418" s="25">
        <f>VLOOKUP(F10418,Table!$A$2:$C$121,2,0)</f>
        <v>1</v>
      </c>
      <c r="I10418" s="26">
        <f>VLOOKUP(F10418,Table!$A$2:$C$121,3,0)</f>
        <v>3</v>
      </c>
      <c r="J10418" s="17" t="s">
        <v>588</v>
      </c>
      <c r="K10418" s="25" t="str">
        <f>LEFT(J10418,MIN(FIND({0,1,2,3,4,5,6,7,8,9},ASC(J10418)&amp;1234567890))-1)</f>
        <v>Tl</v>
      </c>
      <c r="L10418" s="25">
        <f t="shared" si="325"/>
        <v>1</v>
      </c>
      <c r="M10418" s="25">
        <f>VLOOKUP(K10418,Table!$A$2:$C$121,2,0)</f>
        <v>13</v>
      </c>
      <c r="N10418" s="26">
        <f>VLOOKUP(K10418,Table!$A$2:$C$121,3,0)</f>
        <v>6</v>
      </c>
      <c r="O10418" s="13" t="str">
        <f>VLOOKUP(A10418,Table!$U$1:$V$230,2,0)</f>
        <v>Cubic</v>
      </c>
      <c r="P10418" s="1"/>
    </row>
    <row r="10419" spans="1:16">
      <c r="A10419" s="12">
        <v>227</v>
      </c>
      <c r="B10419" s="12">
        <v>99141</v>
      </c>
      <c r="C10419" s="12" t="s">
        <v>10715</v>
      </c>
      <c r="D10419" s="12" t="s">
        <v>10954</v>
      </c>
      <c r="E10419" s="17" t="s">
        <v>11332</v>
      </c>
      <c r="F10419" s="25" t="str">
        <f>LEFT(E10419,MIN(FIND({0,1,2,3,4,5,6,7,8,9},ASC(E10419)&amp;1234567890))-1)</f>
        <v>Pr</v>
      </c>
      <c r="G10419" s="25">
        <f t="shared" si="324"/>
        <v>1</v>
      </c>
      <c r="H10419" s="25">
        <f>VLOOKUP(F10419,Table!$A$2:$C$121,2,0)</f>
        <v>3</v>
      </c>
      <c r="I10419" s="26">
        <f>VLOOKUP(F10419,Table!$A$2:$C$121,3,0)</f>
        <v>6</v>
      </c>
      <c r="J10419" s="17" t="s">
        <v>58</v>
      </c>
      <c r="K10419" s="25" t="str">
        <f>LEFT(J10419,MIN(FIND({0,1,2,3,4,5,6,7,8,9},ASC(J10419)&amp;1234567890))-1)</f>
        <v>Al</v>
      </c>
      <c r="L10419" s="25">
        <f t="shared" si="325"/>
        <v>2</v>
      </c>
      <c r="M10419" s="25">
        <f>VLOOKUP(K10419,Table!$A$2:$C$121,2,0)</f>
        <v>13</v>
      </c>
      <c r="N10419" s="26">
        <f>VLOOKUP(K10419,Table!$A$2:$C$121,3,0)</f>
        <v>3</v>
      </c>
      <c r="O10419" s="13" t="str">
        <f>VLOOKUP(A10419,Table!$U$1:$V$230,2,0)</f>
        <v>Cubic</v>
      </c>
      <c r="P10419" s="1"/>
    </row>
    <row r="10420" spans="1:16">
      <c r="A10420" s="12">
        <v>227</v>
      </c>
      <c r="B10420" s="12">
        <v>55068</v>
      </c>
      <c r="C10420" s="12" t="s">
        <v>10715</v>
      </c>
      <c r="D10420" s="12" t="s">
        <v>10955</v>
      </c>
      <c r="E10420" s="17" t="s">
        <v>39</v>
      </c>
      <c r="F10420" s="25" t="str">
        <f>LEFT(E10420,MIN(FIND({0,1,2,3,4,5,6,7,8,9},ASC(E10420)&amp;1234567890))-1)</f>
        <v>K</v>
      </c>
      <c r="G10420" s="25">
        <f t="shared" si="324"/>
        <v>1</v>
      </c>
      <c r="H10420" s="25">
        <f>VLOOKUP(F10420,Table!$A$2:$C$121,2,0)</f>
        <v>1</v>
      </c>
      <c r="I10420" s="26">
        <f>VLOOKUP(F10420,Table!$A$2:$C$121,3,0)</f>
        <v>4</v>
      </c>
      <c r="J10420" s="17" t="s">
        <v>11456</v>
      </c>
      <c r="K10420" s="25" t="str">
        <f>LEFT(J10420,MIN(FIND({0,1,2,3,4,5,6,7,8,9},ASC(J10420)&amp;1234567890))-1)</f>
        <v>Bi</v>
      </c>
      <c r="L10420" s="25">
        <f t="shared" si="325"/>
        <v>2</v>
      </c>
      <c r="M10420" s="25">
        <f>VLOOKUP(K10420,Table!$A$2:$C$121,2,0)</f>
        <v>15</v>
      </c>
      <c r="N10420" s="26">
        <f>VLOOKUP(K10420,Table!$A$2:$C$121,3,0)</f>
        <v>6</v>
      </c>
      <c r="O10420" s="13" t="str">
        <f>VLOOKUP(A10420,Table!$U$1:$V$230,2,0)</f>
        <v>Cubic</v>
      </c>
      <c r="P10420" s="1"/>
    </row>
    <row r="10421" spans="1:16">
      <c r="A10421" s="12">
        <v>227</v>
      </c>
      <c r="B10421" s="12">
        <v>55069</v>
      </c>
      <c r="C10421" s="12" t="s">
        <v>10715</v>
      </c>
      <c r="D10421" s="12" t="s">
        <v>10956</v>
      </c>
      <c r="E10421" s="17" t="s">
        <v>11498</v>
      </c>
      <c r="F10421" s="25" t="str">
        <f>LEFT(E10421,MIN(FIND({0,1,2,3,4,5,6,7,8,9},ASC(E10421)&amp;1234567890))-1)</f>
        <v>Rb</v>
      </c>
      <c r="G10421" s="25">
        <f t="shared" si="324"/>
        <v>1</v>
      </c>
      <c r="H10421" s="25">
        <f>VLOOKUP(F10421,Table!$A$2:$C$121,2,0)</f>
        <v>1</v>
      </c>
      <c r="I10421" s="26">
        <f>VLOOKUP(F10421,Table!$A$2:$C$121,3,0)</f>
        <v>5</v>
      </c>
      <c r="J10421" s="17" t="s">
        <v>11456</v>
      </c>
      <c r="K10421" s="25" t="str">
        <f>LEFT(J10421,MIN(FIND({0,1,2,3,4,5,6,7,8,9},ASC(J10421)&amp;1234567890))-1)</f>
        <v>Bi</v>
      </c>
      <c r="L10421" s="25">
        <f t="shared" si="325"/>
        <v>2</v>
      </c>
      <c r="M10421" s="25">
        <f>VLOOKUP(K10421,Table!$A$2:$C$121,2,0)</f>
        <v>15</v>
      </c>
      <c r="N10421" s="26">
        <f>VLOOKUP(K10421,Table!$A$2:$C$121,3,0)</f>
        <v>6</v>
      </c>
      <c r="O10421" s="13" t="str">
        <f>VLOOKUP(A10421,Table!$U$1:$V$230,2,0)</f>
        <v>Cubic</v>
      </c>
      <c r="P10421" s="1"/>
    </row>
    <row r="10422" spans="1:16">
      <c r="A10422" s="12">
        <v>227</v>
      </c>
      <c r="B10422" s="12">
        <v>105170</v>
      </c>
      <c r="C10422" s="12" t="s">
        <v>10717</v>
      </c>
      <c r="D10422" s="12" t="s">
        <v>10957</v>
      </c>
      <c r="E10422" s="17" t="s">
        <v>14752</v>
      </c>
      <c r="F10422" s="25" t="str">
        <f>LEFT(E10422,MIN(FIND({0,1,2,3,4,5,6,7,8,9},ASC(E10422)&amp;1234567890))-1)</f>
        <v>Na</v>
      </c>
      <c r="G10422" s="25">
        <f t="shared" si="324"/>
        <v>0.85199999999999998</v>
      </c>
      <c r="H10422" s="25">
        <f>VLOOKUP(F10422,Table!$A$2:$C$121,2,0)</f>
        <v>1</v>
      </c>
      <c r="I10422" s="26">
        <f>VLOOKUP(F10422,Table!$A$2:$C$121,3,0)</f>
        <v>3</v>
      </c>
      <c r="J10422" s="17" t="s">
        <v>588</v>
      </c>
      <c r="K10422" s="25" t="str">
        <f>LEFT(J10422,MIN(FIND({0,1,2,3,4,5,6,7,8,9},ASC(J10422)&amp;1234567890))-1)</f>
        <v>Tl</v>
      </c>
      <c r="L10422" s="25">
        <f t="shared" si="325"/>
        <v>1</v>
      </c>
      <c r="M10422" s="25">
        <f>VLOOKUP(K10422,Table!$A$2:$C$121,2,0)</f>
        <v>13</v>
      </c>
      <c r="N10422" s="26">
        <f>VLOOKUP(K10422,Table!$A$2:$C$121,3,0)</f>
        <v>6</v>
      </c>
      <c r="O10422" s="13" t="str">
        <f>VLOOKUP(A10422,Table!$U$1:$V$230,2,0)</f>
        <v>Cubic</v>
      </c>
      <c r="P10422" s="1"/>
    </row>
    <row r="10423" spans="1:16">
      <c r="A10423" s="12">
        <v>227</v>
      </c>
      <c r="B10423" s="12">
        <v>106386</v>
      </c>
      <c r="C10423" s="12" t="s">
        <v>10717</v>
      </c>
      <c r="D10423" s="12" t="s">
        <v>10958</v>
      </c>
      <c r="E10423" s="17" t="s">
        <v>11331</v>
      </c>
      <c r="F10423" s="25" t="str">
        <f>LEFT(E10423,MIN(FIND({0,1,2,3,4,5,6,7,8,9},ASC(E10423)&amp;1234567890))-1)</f>
        <v>Ce</v>
      </c>
      <c r="G10423" s="25">
        <f t="shared" si="324"/>
        <v>1</v>
      </c>
      <c r="H10423" s="25">
        <f>VLOOKUP(F10423,Table!$A$2:$C$121,2,0)</f>
        <v>3</v>
      </c>
      <c r="I10423" s="26">
        <f>VLOOKUP(F10423,Table!$A$2:$C$121,3,0)</f>
        <v>6</v>
      </c>
      <c r="J10423" s="17" t="s">
        <v>67</v>
      </c>
      <c r="K10423" s="25" t="str">
        <f>LEFT(J10423,MIN(FIND({0,1,2,3,4,5,6,7,8,9},ASC(J10423)&amp;1234567890))-1)</f>
        <v>Fe</v>
      </c>
      <c r="L10423" s="25">
        <f t="shared" si="325"/>
        <v>2</v>
      </c>
      <c r="M10423" s="25">
        <f>VLOOKUP(K10423,Table!$A$2:$C$121,2,0)</f>
        <v>8</v>
      </c>
      <c r="N10423" s="26">
        <f>VLOOKUP(K10423,Table!$A$2:$C$121,3,0)</f>
        <v>4</v>
      </c>
      <c r="O10423" s="13" t="str">
        <f>VLOOKUP(A10423,Table!$U$1:$V$230,2,0)</f>
        <v>Cubic</v>
      </c>
      <c r="P10423" s="1"/>
    </row>
    <row r="10424" spans="1:16">
      <c r="A10424" s="12">
        <v>227</v>
      </c>
      <c r="B10424" s="12">
        <v>57347</v>
      </c>
      <c r="C10424" s="12" t="s">
        <v>10717</v>
      </c>
      <c r="D10424" s="12" t="s">
        <v>10959</v>
      </c>
      <c r="E10424" s="17" t="s">
        <v>11342</v>
      </c>
      <c r="F10424" s="25" t="str">
        <f>LEFT(E10424,MIN(FIND({0,1,2,3,4,5,6,7,8,9},ASC(E10424)&amp;1234567890))-1)</f>
        <v>Ag</v>
      </c>
      <c r="G10424" s="25">
        <f t="shared" si="324"/>
        <v>1</v>
      </c>
      <c r="H10424" s="25">
        <f>VLOOKUP(F10424,Table!$A$2:$C$121,2,0)</f>
        <v>11</v>
      </c>
      <c r="I10424" s="26">
        <f>VLOOKUP(F10424,Table!$A$2:$C$121,3,0)</f>
        <v>5</v>
      </c>
      <c r="J10424" s="17" t="s">
        <v>12339</v>
      </c>
      <c r="K10424" s="25" t="str">
        <f>LEFT(J10424,MIN(FIND({0,1,2,3,4,5,6,7,8,9},ASC(J10424)&amp;1234567890))-1)</f>
        <v>Be</v>
      </c>
      <c r="L10424" s="25">
        <f t="shared" si="325"/>
        <v>2</v>
      </c>
      <c r="M10424" s="25">
        <f>VLOOKUP(K10424,Table!$A$2:$C$121,2,0)</f>
        <v>2</v>
      </c>
      <c r="N10424" s="26">
        <f>VLOOKUP(K10424,Table!$A$2:$C$121,3,0)</f>
        <v>2</v>
      </c>
      <c r="O10424" s="13" t="str">
        <f>VLOOKUP(A10424,Table!$U$1:$V$230,2,0)</f>
        <v>Cubic</v>
      </c>
      <c r="P10424" s="1"/>
    </row>
    <row r="10425" spans="1:16">
      <c r="A10425" s="12">
        <v>227</v>
      </c>
      <c r="B10425" s="12">
        <v>57737</v>
      </c>
      <c r="C10425" s="12" t="s">
        <v>10717</v>
      </c>
      <c r="D10425" s="12" t="s">
        <v>10960</v>
      </c>
      <c r="E10425" s="17" t="s">
        <v>58</v>
      </c>
      <c r="F10425" s="25" t="str">
        <f>LEFT(E10425,MIN(FIND({0,1,2,3,4,5,6,7,8,9},ASC(E10425)&amp;1234567890))-1)</f>
        <v>Al</v>
      </c>
      <c r="G10425" s="25">
        <f t="shared" si="324"/>
        <v>2</v>
      </c>
      <c r="H10425" s="25">
        <f>VLOOKUP(F10425,Table!$A$2:$C$121,2,0)</f>
        <v>13</v>
      </c>
      <c r="I10425" s="26">
        <f>VLOOKUP(F10425,Table!$A$2:$C$121,3,0)</f>
        <v>3</v>
      </c>
      <c r="J10425" s="17" t="s">
        <v>11333</v>
      </c>
      <c r="K10425" s="25" t="str">
        <f>LEFT(J10425,MIN(FIND({0,1,2,3,4,5,6,7,8,9},ASC(J10425)&amp;1234567890))-1)</f>
        <v>Dy</v>
      </c>
      <c r="L10425" s="25">
        <f t="shared" si="325"/>
        <v>1</v>
      </c>
      <c r="M10425" s="25">
        <f>VLOOKUP(K10425,Table!$A$2:$C$121,2,0)</f>
        <v>3</v>
      </c>
      <c r="N10425" s="26">
        <f>VLOOKUP(K10425,Table!$A$2:$C$121,3,0)</f>
        <v>6</v>
      </c>
      <c r="O10425" s="13" t="str">
        <f>VLOOKUP(A10425,Table!$U$1:$V$230,2,0)</f>
        <v>Cubic</v>
      </c>
      <c r="P10425" s="1"/>
    </row>
    <row r="10426" spans="1:16">
      <c r="A10426" s="12">
        <v>227</v>
      </c>
      <c r="B10426" s="12">
        <v>57764</v>
      </c>
      <c r="C10426" s="12" t="s">
        <v>10717</v>
      </c>
      <c r="D10426" s="12" t="s">
        <v>10961</v>
      </c>
      <c r="E10426" s="17" t="s">
        <v>58</v>
      </c>
      <c r="F10426" s="25" t="str">
        <f>LEFT(E10426,MIN(FIND({0,1,2,3,4,5,6,7,8,9},ASC(E10426)&amp;1234567890))-1)</f>
        <v>Al</v>
      </c>
      <c r="G10426" s="25">
        <f t="shared" si="324"/>
        <v>2</v>
      </c>
      <c r="H10426" s="25">
        <f>VLOOKUP(F10426,Table!$A$2:$C$121,2,0)</f>
        <v>13</v>
      </c>
      <c r="I10426" s="26">
        <f>VLOOKUP(F10426,Table!$A$2:$C$121,3,0)</f>
        <v>3</v>
      </c>
      <c r="J10426" s="17" t="s">
        <v>11542</v>
      </c>
      <c r="K10426" s="25" t="str">
        <f>LEFT(J10426,MIN(FIND({0,1,2,3,4,5,6,7,8,9},ASC(J10426)&amp;1234567890))-1)</f>
        <v>Er</v>
      </c>
      <c r="L10426" s="25">
        <f t="shared" si="325"/>
        <v>1</v>
      </c>
      <c r="M10426" s="25">
        <f>VLOOKUP(K10426,Table!$A$2:$C$121,2,0)</f>
        <v>3</v>
      </c>
      <c r="N10426" s="26">
        <f>VLOOKUP(K10426,Table!$A$2:$C$121,3,0)</f>
        <v>6</v>
      </c>
      <c r="O10426" s="13" t="str">
        <f>VLOOKUP(A10426,Table!$U$1:$V$230,2,0)</f>
        <v>Cubic</v>
      </c>
      <c r="P10426" s="1"/>
    </row>
    <row r="10427" spans="1:16">
      <c r="A10427" s="12">
        <v>227</v>
      </c>
      <c r="B10427" s="12">
        <v>57783</v>
      </c>
      <c r="C10427" s="12" t="s">
        <v>10717</v>
      </c>
      <c r="D10427" s="12" t="s">
        <v>10962</v>
      </c>
      <c r="E10427" s="17" t="s">
        <v>58</v>
      </c>
      <c r="F10427" s="25" t="str">
        <f>LEFT(E10427,MIN(FIND({0,1,2,3,4,5,6,7,8,9},ASC(E10427)&amp;1234567890))-1)</f>
        <v>Al</v>
      </c>
      <c r="G10427" s="25">
        <f t="shared" si="324"/>
        <v>2</v>
      </c>
      <c r="H10427" s="25">
        <f>VLOOKUP(F10427,Table!$A$2:$C$121,2,0)</f>
        <v>13</v>
      </c>
      <c r="I10427" s="26">
        <f>VLOOKUP(F10427,Table!$A$2:$C$121,3,0)</f>
        <v>3</v>
      </c>
      <c r="J10427" s="17" t="s">
        <v>428</v>
      </c>
      <c r="K10427" s="25" t="str">
        <f>LEFT(J10427,MIN(FIND({0,1,2,3,4,5,6,7,8,9},ASC(J10427)&amp;1234567890))-1)</f>
        <v>Eu</v>
      </c>
      <c r="L10427" s="25">
        <f t="shared" si="325"/>
        <v>1</v>
      </c>
      <c r="M10427" s="25">
        <f>VLOOKUP(K10427,Table!$A$2:$C$121,2,0)</f>
        <v>3</v>
      </c>
      <c r="N10427" s="26">
        <f>VLOOKUP(K10427,Table!$A$2:$C$121,3,0)</f>
        <v>6</v>
      </c>
      <c r="O10427" s="13" t="str">
        <f>VLOOKUP(A10427,Table!$U$1:$V$230,2,0)</f>
        <v>Cubic</v>
      </c>
      <c r="P10427" s="1"/>
    </row>
    <row r="10428" spans="1:16">
      <c r="A10428" s="12">
        <v>227</v>
      </c>
      <c r="B10428" s="12">
        <v>57792</v>
      </c>
      <c r="C10428" s="12" t="s">
        <v>10717</v>
      </c>
      <c r="D10428" s="12" t="s">
        <v>10963</v>
      </c>
      <c r="E10428" s="17" t="s">
        <v>11336</v>
      </c>
      <c r="F10428" s="25" t="str">
        <f>LEFT(E10428,MIN(FIND({0,1,2,3,4,5,6,7,8,9},ASC(E10428)&amp;1234567890))-1)</f>
        <v>Y</v>
      </c>
      <c r="G10428" s="25">
        <f t="shared" si="324"/>
        <v>1</v>
      </c>
      <c r="H10428" s="25">
        <f>VLOOKUP(F10428,Table!$A$2:$C$121,2,0)</f>
        <v>3</v>
      </c>
      <c r="I10428" s="26">
        <f>VLOOKUP(F10428,Table!$A$2:$C$121,3,0)</f>
        <v>5</v>
      </c>
      <c r="J10428" s="17" t="s">
        <v>67</v>
      </c>
      <c r="K10428" s="25" t="str">
        <f>LEFT(J10428,MIN(FIND({0,1,2,3,4,5,6,7,8,9},ASC(J10428)&amp;1234567890))-1)</f>
        <v>Fe</v>
      </c>
      <c r="L10428" s="25">
        <f t="shared" si="325"/>
        <v>2</v>
      </c>
      <c r="M10428" s="25">
        <f>VLOOKUP(K10428,Table!$A$2:$C$121,2,0)</f>
        <v>8</v>
      </c>
      <c r="N10428" s="26">
        <f>VLOOKUP(K10428,Table!$A$2:$C$121,3,0)</f>
        <v>4</v>
      </c>
      <c r="O10428" s="13" t="str">
        <f>VLOOKUP(A10428,Table!$U$1:$V$230,2,0)</f>
        <v>Cubic</v>
      </c>
      <c r="P10428" s="1"/>
    </row>
    <row r="10429" spans="1:16">
      <c r="A10429" s="12">
        <v>227</v>
      </c>
      <c r="B10429" s="12">
        <v>106482</v>
      </c>
      <c r="C10429" s="12" t="s">
        <v>10717</v>
      </c>
      <c r="D10429" s="12" t="s">
        <v>10964</v>
      </c>
      <c r="E10429" s="17" t="s">
        <v>76</v>
      </c>
      <c r="F10429" s="25" t="str">
        <f>LEFT(E10429,MIN(FIND({0,1,2,3,4,5,6,7,8,9},ASC(E10429)&amp;1234567890))-1)</f>
        <v>Co</v>
      </c>
      <c r="G10429" s="25">
        <f t="shared" si="324"/>
        <v>1</v>
      </c>
      <c r="H10429" s="25">
        <f>VLOOKUP(F10429,Table!$A$2:$C$121,2,0)</f>
        <v>9</v>
      </c>
      <c r="I10429" s="26">
        <f>VLOOKUP(F10429,Table!$A$2:$C$121,3,0)</f>
        <v>4</v>
      </c>
      <c r="J10429" s="17" t="s">
        <v>69</v>
      </c>
      <c r="K10429" s="25" t="str">
        <f>LEFT(J10429,MIN(FIND({0,1,2,3,4,5,6,7,8,9},ASC(J10429)&amp;1234567890))-1)</f>
        <v>Mg</v>
      </c>
      <c r="L10429" s="25">
        <f t="shared" si="325"/>
        <v>1</v>
      </c>
      <c r="M10429" s="25">
        <f>VLOOKUP(K10429,Table!$A$2:$C$121,2,0)</f>
        <v>2</v>
      </c>
      <c r="N10429" s="26">
        <f>VLOOKUP(K10429,Table!$A$2:$C$121,3,0)</f>
        <v>3</v>
      </c>
      <c r="O10429" s="13" t="str">
        <f>VLOOKUP(A10429,Table!$U$1:$V$230,2,0)</f>
        <v>Cubic</v>
      </c>
      <c r="P10429" s="1"/>
    </row>
    <row r="10430" spans="1:16">
      <c r="A10430" s="12">
        <v>227</v>
      </c>
      <c r="B10430" s="12">
        <v>106523</v>
      </c>
      <c r="C10430" s="12" t="s">
        <v>10717</v>
      </c>
      <c r="D10430" s="12" t="s">
        <v>7774</v>
      </c>
      <c r="E10430" s="17" t="s">
        <v>11769</v>
      </c>
      <c r="F10430" s="25" t="str">
        <f>LEFT(E10430,MIN(FIND({0,1,2,3,4,5,6,7,8,9},ASC(E10430)&amp;1234567890))-1)</f>
        <v>Cr</v>
      </c>
      <c r="G10430" s="25">
        <f t="shared" si="324"/>
        <v>2</v>
      </c>
      <c r="H10430" s="25">
        <f>VLOOKUP(F10430,Table!$A$2:$C$121,2,0)</f>
        <v>6</v>
      </c>
      <c r="I10430" s="26">
        <f>VLOOKUP(F10430,Table!$A$2:$C$121,3,0)</f>
        <v>4</v>
      </c>
      <c r="J10430" s="17" t="s">
        <v>405</v>
      </c>
      <c r="K10430" s="25" t="str">
        <f>LEFT(J10430,MIN(FIND({0,1,2,3,4,5,6,7,8,9},ASC(J10430)&amp;1234567890))-1)</f>
        <v>Ta</v>
      </c>
      <c r="L10430" s="25">
        <f t="shared" si="325"/>
        <v>1</v>
      </c>
      <c r="M10430" s="25">
        <f>VLOOKUP(K10430,Table!$A$2:$C$121,2,0)</f>
        <v>5</v>
      </c>
      <c r="N10430" s="26">
        <f>VLOOKUP(K10430,Table!$A$2:$C$121,3,0)</f>
        <v>6</v>
      </c>
      <c r="O10430" s="13" t="str">
        <f>VLOOKUP(A10430,Table!$U$1:$V$230,2,0)</f>
        <v>Cubic</v>
      </c>
      <c r="P10430" s="1"/>
    </row>
    <row r="10431" spans="1:16">
      <c r="A10431" s="12">
        <v>227</v>
      </c>
      <c r="B10431" s="12">
        <v>106707</v>
      </c>
      <c r="C10431" s="12" t="s">
        <v>10715</v>
      </c>
      <c r="D10431" s="12" t="s">
        <v>10965</v>
      </c>
      <c r="E10431" s="17" t="s">
        <v>14753</v>
      </c>
      <c r="F10431" s="25" t="str">
        <f>LEFT(E10431,MIN(FIND({0,1,2,3,4,5,6,7,8,9},ASC(E10431)&amp;1234567890))-1)</f>
        <v>In</v>
      </c>
      <c r="G10431" s="25">
        <f t="shared" si="324"/>
        <v>41</v>
      </c>
      <c r="H10431" s="25">
        <f>VLOOKUP(F10431,Table!$A$2:$C$121,2,0)</f>
        <v>13</v>
      </c>
      <c r="I10431" s="26">
        <f>VLOOKUP(F10431,Table!$A$2:$C$121,3,0)</f>
        <v>5</v>
      </c>
      <c r="J10431" s="17" t="s">
        <v>14754</v>
      </c>
      <c r="K10431" s="25" t="str">
        <f>LEFT(J10431,MIN(FIND({0,1,2,3,4,5,6,7,8,9},ASC(J10431)&amp;1234567890))-1)</f>
        <v>K</v>
      </c>
      <c r="L10431" s="25">
        <f t="shared" si="325"/>
        <v>17</v>
      </c>
      <c r="M10431" s="25">
        <f>VLOOKUP(K10431,Table!$A$2:$C$121,2,0)</f>
        <v>1</v>
      </c>
      <c r="N10431" s="26">
        <f>VLOOKUP(K10431,Table!$A$2:$C$121,3,0)</f>
        <v>4</v>
      </c>
      <c r="O10431" s="13" t="str">
        <f>VLOOKUP(A10431,Table!$U$1:$V$230,2,0)</f>
        <v>Cubic</v>
      </c>
      <c r="P10431" s="1"/>
    </row>
    <row r="10432" spans="1:16">
      <c r="A10432" s="12">
        <v>227</v>
      </c>
      <c r="B10432" s="12">
        <v>36144</v>
      </c>
      <c r="C10432" s="12" t="s">
        <v>10715</v>
      </c>
      <c r="D10432" s="12" t="s">
        <v>1425</v>
      </c>
      <c r="E10432" s="17" t="s">
        <v>11312</v>
      </c>
      <c r="F10432" s="25" t="str">
        <f>LEFT(E10432,MIN(FIND({0,1,2,3,4,5,6,7,8,9},ASC(E10432)&amp;1234567890))-1)</f>
        <v>As</v>
      </c>
      <c r="G10432" s="25">
        <f t="shared" si="324"/>
        <v>4</v>
      </c>
      <c r="H10432" s="25">
        <f>VLOOKUP(F10432,Table!$A$2:$C$121,2,0)</f>
        <v>15</v>
      </c>
      <c r="I10432" s="26">
        <f>VLOOKUP(F10432,Table!$A$2:$C$121,3,0)</f>
        <v>4</v>
      </c>
      <c r="J10432" s="17" t="s">
        <v>11318</v>
      </c>
      <c r="K10432" s="25" t="str">
        <f>LEFT(J10432,MIN(FIND({0,1,2,3,4,5,6,7,8,9},ASC(J10432)&amp;1234567890))-1)</f>
        <v>O</v>
      </c>
      <c r="L10432" s="25">
        <f t="shared" si="325"/>
        <v>6</v>
      </c>
      <c r="M10432" s="25">
        <f>VLOOKUP(K10432,Table!$A$2:$C$121,2,0)</f>
        <v>16</v>
      </c>
      <c r="N10432" s="26">
        <f>VLOOKUP(K10432,Table!$A$2:$C$121,3,0)</f>
        <v>2</v>
      </c>
      <c r="O10432" s="13" t="str">
        <f>VLOOKUP(A10432,Table!$U$1:$V$230,2,0)</f>
        <v>Cubic</v>
      </c>
      <c r="P10432" s="1"/>
    </row>
    <row r="10433" spans="1:16">
      <c r="A10433" s="12">
        <v>227</v>
      </c>
      <c r="B10433" s="12">
        <v>103048</v>
      </c>
      <c r="C10433" s="12" t="s">
        <v>10715</v>
      </c>
      <c r="D10433" s="12" t="s">
        <v>10966</v>
      </c>
      <c r="E10433" s="17" t="s">
        <v>461</v>
      </c>
      <c r="F10433" s="25" t="str">
        <f>LEFT(E10433,MIN(FIND({0,1,2,3,4,5,6,7,8,9},ASC(E10433)&amp;1234567890))-1)</f>
        <v>Cu</v>
      </c>
      <c r="G10433" s="25">
        <f t="shared" si="324"/>
        <v>2</v>
      </c>
      <c r="H10433" s="25">
        <f>VLOOKUP(F10433,Table!$A$2:$C$121,2,0)</f>
        <v>11</v>
      </c>
      <c r="I10433" s="26">
        <f>VLOOKUP(F10433,Table!$A$2:$C$121,3,0)</f>
        <v>4</v>
      </c>
      <c r="J10433" s="17" t="s">
        <v>69</v>
      </c>
      <c r="K10433" s="25" t="str">
        <f>LEFT(J10433,MIN(FIND({0,1,2,3,4,5,6,7,8,9},ASC(J10433)&amp;1234567890))-1)</f>
        <v>Mg</v>
      </c>
      <c r="L10433" s="25">
        <f t="shared" si="325"/>
        <v>1</v>
      </c>
      <c r="M10433" s="25">
        <f>VLOOKUP(K10433,Table!$A$2:$C$121,2,0)</f>
        <v>2</v>
      </c>
      <c r="N10433" s="26">
        <f>VLOOKUP(K10433,Table!$A$2:$C$121,3,0)</f>
        <v>3</v>
      </c>
      <c r="O10433" s="13" t="str">
        <f>VLOOKUP(A10433,Table!$U$1:$V$230,2,0)</f>
        <v>Cubic</v>
      </c>
      <c r="P10433" s="1"/>
    </row>
    <row r="10434" spans="1:16">
      <c r="A10434" s="12">
        <v>227</v>
      </c>
      <c r="B10434" s="12">
        <v>105169</v>
      </c>
      <c r="C10434" s="12" t="s">
        <v>10715</v>
      </c>
      <c r="D10434" s="12" t="s">
        <v>3446</v>
      </c>
      <c r="E10434" s="17" t="s">
        <v>11410</v>
      </c>
      <c r="F10434" s="25" t="str">
        <f>LEFT(E10434,MIN(FIND({0,1,2,3,4,5,6,7,8,9},ASC(E10434)&amp;1234567890))-1)</f>
        <v>Na</v>
      </c>
      <c r="G10434" s="25">
        <f t="shared" ref="G10434:G10497" si="326">IF(SUBSTITUTE(E10434,F10434,"")="",1,SUBSTITUTE(E10434,F10434,""))*1</f>
        <v>1</v>
      </c>
      <c r="H10434" s="25">
        <f>VLOOKUP(F10434,Table!$A$2:$C$121,2,0)</f>
        <v>1</v>
      </c>
      <c r="I10434" s="26">
        <f>VLOOKUP(F10434,Table!$A$2:$C$121,3,0)</f>
        <v>3</v>
      </c>
      <c r="J10434" s="17" t="s">
        <v>588</v>
      </c>
      <c r="K10434" s="25" t="str">
        <f>LEFT(J10434,MIN(FIND({0,1,2,3,4,5,6,7,8,9},ASC(J10434)&amp;1234567890))-1)</f>
        <v>Tl</v>
      </c>
      <c r="L10434" s="25">
        <f t="shared" ref="L10434:L10497" si="327">IF(SUBSTITUTE(J10434,K10434,"")="",1,SUBSTITUTE(J10434,K10434,""))*1</f>
        <v>1</v>
      </c>
      <c r="M10434" s="25">
        <f>VLOOKUP(K10434,Table!$A$2:$C$121,2,0)</f>
        <v>13</v>
      </c>
      <c r="N10434" s="26">
        <f>VLOOKUP(K10434,Table!$A$2:$C$121,3,0)</f>
        <v>6</v>
      </c>
      <c r="O10434" s="13" t="str">
        <f>VLOOKUP(A10434,Table!$U$1:$V$230,2,0)</f>
        <v>Cubic</v>
      </c>
      <c r="P10434" s="1"/>
    </row>
    <row r="10435" spans="1:16">
      <c r="A10435" s="12">
        <v>227</v>
      </c>
      <c r="B10435" s="12">
        <v>412046</v>
      </c>
      <c r="C10435" s="12" t="s">
        <v>10715</v>
      </c>
      <c r="D10435" s="12" t="s">
        <v>10967</v>
      </c>
      <c r="E10435" s="17" t="s">
        <v>14755</v>
      </c>
      <c r="F10435" s="25" t="str">
        <f>LEFT(E10435,MIN(FIND({0,1,2,3,4,5,6,7,8,9},ASC(E10435)&amp;1234567890))-1)</f>
        <v>Mn</v>
      </c>
      <c r="G10435" s="25">
        <f t="shared" si="326"/>
        <v>2.0299999999999998</v>
      </c>
      <c r="H10435" s="25">
        <f>VLOOKUP(F10435,Table!$A$2:$C$121,2,0)</f>
        <v>7</v>
      </c>
      <c r="I10435" s="26">
        <f>VLOOKUP(F10435,Table!$A$2:$C$121,3,0)</f>
        <v>4</v>
      </c>
      <c r="J10435" s="17" t="s">
        <v>582</v>
      </c>
      <c r="K10435" s="25" t="str">
        <f>LEFT(J10435,MIN(FIND({0,1,2,3,4,5,6,7,8,9},ASC(J10435)&amp;1234567890))-1)</f>
        <v>O</v>
      </c>
      <c r="L10435" s="25">
        <f t="shared" si="327"/>
        <v>4</v>
      </c>
      <c r="M10435" s="25">
        <f>VLOOKUP(K10435,Table!$A$2:$C$121,2,0)</f>
        <v>16</v>
      </c>
      <c r="N10435" s="26">
        <f>VLOOKUP(K10435,Table!$A$2:$C$121,3,0)</f>
        <v>2</v>
      </c>
      <c r="O10435" s="13" t="str">
        <f>VLOOKUP(A10435,Table!$U$1:$V$230,2,0)</f>
        <v>Cubic</v>
      </c>
      <c r="P10435" s="1"/>
    </row>
    <row r="10436" spans="1:16">
      <c r="A10436" s="12">
        <v>227</v>
      </c>
      <c r="B10436" s="12">
        <v>602011</v>
      </c>
      <c r="C10436" s="12" t="s">
        <v>10717</v>
      </c>
      <c r="D10436" s="12" t="s">
        <v>7891</v>
      </c>
      <c r="E10436" s="17" t="s">
        <v>11542</v>
      </c>
      <c r="F10436" s="25" t="str">
        <f>LEFT(E10436,MIN(FIND({0,1,2,3,4,5,6,7,8,9},ASC(E10436)&amp;1234567890))-1)</f>
        <v>Er</v>
      </c>
      <c r="G10436" s="25">
        <f t="shared" si="326"/>
        <v>1</v>
      </c>
      <c r="H10436" s="25">
        <f>VLOOKUP(F10436,Table!$A$2:$C$121,2,0)</f>
        <v>3</v>
      </c>
      <c r="I10436" s="26">
        <f>VLOOKUP(F10436,Table!$A$2:$C$121,3,0)</f>
        <v>6</v>
      </c>
      <c r="J10436" s="17" t="s">
        <v>67</v>
      </c>
      <c r="K10436" s="25" t="str">
        <f>LEFT(J10436,MIN(FIND({0,1,2,3,4,5,6,7,8,9},ASC(J10436)&amp;1234567890))-1)</f>
        <v>Fe</v>
      </c>
      <c r="L10436" s="25">
        <f t="shared" si="327"/>
        <v>2</v>
      </c>
      <c r="M10436" s="25">
        <f>VLOOKUP(K10436,Table!$A$2:$C$121,2,0)</f>
        <v>8</v>
      </c>
      <c r="N10436" s="26">
        <f>VLOOKUP(K10436,Table!$A$2:$C$121,3,0)</f>
        <v>4</v>
      </c>
      <c r="O10436" s="13" t="str">
        <f>VLOOKUP(A10436,Table!$U$1:$V$230,2,0)</f>
        <v>Cubic</v>
      </c>
      <c r="P10436" s="1"/>
    </row>
    <row r="10437" spans="1:16">
      <c r="A10437" s="12">
        <v>227</v>
      </c>
      <c r="B10437" s="12">
        <v>602097</v>
      </c>
      <c r="C10437" s="12" t="s">
        <v>10717</v>
      </c>
      <c r="D10437" s="12" t="s">
        <v>7936</v>
      </c>
      <c r="E10437" s="17" t="s">
        <v>11306</v>
      </c>
      <c r="F10437" s="25" t="str">
        <f>LEFT(E10437,MIN(FIND({0,1,2,3,4,5,6,7,8,9},ASC(E10437)&amp;1234567890))-1)</f>
        <v>Gd</v>
      </c>
      <c r="G10437" s="25">
        <f t="shared" si="326"/>
        <v>1</v>
      </c>
      <c r="H10437" s="25">
        <f>VLOOKUP(F10437,Table!$A$2:$C$121,2,0)</f>
        <v>3</v>
      </c>
      <c r="I10437" s="26">
        <f>VLOOKUP(F10437,Table!$A$2:$C$121,3,0)</f>
        <v>6</v>
      </c>
      <c r="J10437" s="17" t="s">
        <v>55</v>
      </c>
      <c r="K10437" s="25" t="str">
        <f>LEFT(J10437,MIN(FIND({0,1,2,3,4,5,6,7,8,9},ASC(J10437)&amp;1234567890))-1)</f>
        <v>Mn</v>
      </c>
      <c r="L10437" s="25">
        <f t="shared" si="327"/>
        <v>2</v>
      </c>
      <c r="M10437" s="25">
        <f>VLOOKUP(K10437,Table!$A$2:$C$121,2,0)</f>
        <v>7</v>
      </c>
      <c r="N10437" s="26">
        <f>VLOOKUP(K10437,Table!$A$2:$C$121,3,0)</f>
        <v>4</v>
      </c>
      <c r="O10437" s="13" t="str">
        <f>VLOOKUP(A10437,Table!$U$1:$V$230,2,0)</f>
        <v>Cubic</v>
      </c>
      <c r="P10437" s="1"/>
    </row>
    <row r="10438" spans="1:16">
      <c r="A10438" s="12">
        <v>227</v>
      </c>
      <c r="B10438" s="12">
        <v>602151</v>
      </c>
      <c r="C10438" s="12" t="s">
        <v>10717</v>
      </c>
      <c r="D10438" s="12" t="s">
        <v>7884</v>
      </c>
      <c r="E10438" s="17" t="s">
        <v>11333</v>
      </c>
      <c r="F10438" s="25" t="str">
        <f>LEFT(E10438,MIN(FIND({0,1,2,3,4,5,6,7,8,9},ASC(E10438)&amp;1234567890))-1)</f>
        <v>Dy</v>
      </c>
      <c r="G10438" s="25">
        <f t="shared" si="326"/>
        <v>1</v>
      </c>
      <c r="H10438" s="25">
        <f>VLOOKUP(F10438,Table!$A$2:$C$121,2,0)</f>
        <v>3</v>
      </c>
      <c r="I10438" s="26">
        <f>VLOOKUP(F10438,Table!$A$2:$C$121,3,0)</f>
        <v>6</v>
      </c>
      <c r="J10438" s="17" t="s">
        <v>55</v>
      </c>
      <c r="K10438" s="25" t="str">
        <f>LEFT(J10438,MIN(FIND({0,1,2,3,4,5,6,7,8,9},ASC(J10438)&amp;1234567890))-1)</f>
        <v>Mn</v>
      </c>
      <c r="L10438" s="25">
        <f t="shared" si="327"/>
        <v>2</v>
      </c>
      <c r="M10438" s="25">
        <f>VLOOKUP(K10438,Table!$A$2:$C$121,2,0)</f>
        <v>7</v>
      </c>
      <c r="N10438" s="26">
        <f>VLOOKUP(K10438,Table!$A$2:$C$121,3,0)</f>
        <v>4</v>
      </c>
      <c r="O10438" s="13" t="str">
        <f>VLOOKUP(A10438,Table!$U$1:$V$230,2,0)</f>
        <v>Cubic</v>
      </c>
      <c r="P10438" s="1"/>
    </row>
    <row r="10439" spans="1:16">
      <c r="A10439" s="12">
        <v>227</v>
      </c>
      <c r="B10439" s="12">
        <v>603434</v>
      </c>
      <c r="C10439" s="12" t="s">
        <v>10717</v>
      </c>
      <c r="D10439" s="12" t="s">
        <v>10968</v>
      </c>
      <c r="E10439" s="17" t="s">
        <v>67</v>
      </c>
      <c r="F10439" s="25" t="str">
        <f>LEFT(E10439,MIN(FIND({0,1,2,3,4,5,6,7,8,9},ASC(E10439)&amp;1234567890))-1)</f>
        <v>Fe</v>
      </c>
      <c r="G10439" s="25">
        <f t="shared" si="326"/>
        <v>2</v>
      </c>
      <c r="H10439" s="25">
        <f>VLOOKUP(F10439,Table!$A$2:$C$121,2,0)</f>
        <v>8</v>
      </c>
      <c r="I10439" s="26">
        <f>VLOOKUP(F10439,Table!$A$2:$C$121,3,0)</f>
        <v>4</v>
      </c>
      <c r="J10439" s="17" t="s">
        <v>615</v>
      </c>
      <c r="K10439" s="25" t="str">
        <f>LEFT(J10439,MIN(FIND({0,1,2,3,4,5,6,7,8,9},ASC(J10439)&amp;1234567890))-1)</f>
        <v>Nd</v>
      </c>
      <c r="L10439" s="25">
        <f t="shared" si="327"/>
        <v>1</v>
      </c>
      <c r="M10439" s="25">
        <f>VLOOKUP(K10439,Table!$A$2:$C$121,2,0)</f>
        <v>3</v>
      </c>
      <c r="N10439" s="26">
        <f>VLOOKUP(K10439,Table!$A$2:$C$121,3,0)</f>
        <v>6</v>
      </c>
      <c r="O10439" s="13" t="str">
        <f>VLOOKUP(A10439,Table!$U$1:$V$230,2,0)</f>
        <v>Cubic</v>
      </c>
      <c r="P10439" s="1"/>
    </row>
    <row r="10440" spans="1:16">
      <c r="A10440" s="12">
        <v>227</v>
      </c>
      <c r="B10440" s="12">
        <v>603570</v>
      </c>
      <c r="C10440" s="12" t="s">
        <v>10715</v>
      </c>
      <c r="D10440" s="12" t="s">
        <v>10969</v>
      </c>
      <c r="E10440" s="17" t="s">
        <v>14756</v>
      </c>
      <c r="F10440" s="25" t="str">
        <f>LEFT(E10440,MIN(FIND({0,1,2,3,4,5,6,7,8,9},ASC(E10440)&amp;1234567890))-1)</f>
        <v>Fe</v>
      </c>
      <c r="G10440" s="25">
        <f t="shared" si="326"/>
        <v>2.67</v>
      </c>
      <c r="H10440" s="25">
        <f>VLOOKUP(F10440,Table!$A$2:$C$121,2,0)</f>
        <v>8</v>
      </c>
      <c r="I10440" s="26">
        <f>VLOOKUP(F10440,Table!$A$2:$C$121,3,0)</f>
        <v>4</v>
      </c>
      <c r="J10440" s="17" t="s">
        <v>582</v>
      </c>
      <c r="K10440" s="25" t="str">
        <f>LEFT(J10440,MIN(FIND({0,1,2,3,4,5,6,7,8,9},ASC(J10440)&amp;1234567890))-1)</f>
        <v>O</v>
      </c>
      <c r="L10440" s="25">
        <f t="shared" si="327"/>
        <v>4</v>
      </c>
      <c r="M10440" s="25">
        <f>VLOOKUP(K10440,Table!$A$2:$C$121,2,0)</f>
        <v>16</v>
      </c>
      <c r="N10440" s="26">
        <f>VLOOKUP(K10440,Table!$A$2:$C$121,3,0)</f>
        <v>2</v>
      </c>
      <c r="O10440" s="13" t="str">
        <f>VLOOKUP(A10440,Table!$U$1:$V$230,2,0)</f>
        <v>Cubic</v>
      </c>
      <c r="P10440" s="1"/>
    </row>
    <row r="10441" spans="1:16">
      <c r="A10441" s="12">
        <v>227</v>
      </c>
      <c r="B10441" s="12">
        <v>603780</v>
      </c>
      <c r="C10441" s="12" t="s">
        <v>10715</v>
      </c>
      <c r="D10441" s="12" t="s">
        <v>10970</v>
      </c>
      <c r="E10441" s="17" t="s">
        <v>14757</v>
      </c>
      <c r="F10441" s="25" t="str">
        <f>LEFT(E10441,MIN(FIND({0,1,2,3,4,5,6,7,8,9},ASC(E10441)&amp;1234567890))-1)</f>
        <v>Al</v>
      </c>
      <c r="G10441" s="25">
        <f t="shared" si="326"/>
        <v>2.67</v>
      </c>
      <c r="H10441" s="25">
        <f>VLOOKUP(F10441,Table!$A$2:$C$121,2,0)</f>
        <v>13</v>
      </c>
      <c r="I10441" s="26">
        <f>VLOOKUP(F10441,Table!$A$2:$C$121,3,0)</f>
        <v>3</v>
      </c>
      <c r="J10441" s="17" t="s">
        <v>582</v>
      </c>
      <c r="K10441" s="25" t="str">
        <f>LEFT(J10441,MIN(FIND({0,1,2,3,4,5,6,7,8,9},ASC(J10441)&amp;1234567890))-1)</f>
        <v>O</v>
      </c>
      <c r="L10441" s="25">
        <f t="shared" si="327"/>
        <v>4</v>
      </c>
      <c r="M10441" s="25">
        <f>VLOOKUP(K10441,Table!$A$2:$C$121,2,0)</f>
        <v>16</v>
      </c>
      <c r="N10441" s="26">
        <f>VLOOKUP(K10441,Table!$A$2:$C$121,3,0)</f>
        <v>2</v>
      </c>
      <c r="O10441" s="13" t="str">
        <f>VLOOKUP(A10441,Table!$U$1:$V$230,2,0)</f>
        <v>Cubic</v>
      </c>
      <c r="P10441" s="1"/>
    </row>
    <row r="10442" spans="1:16">
      <c r="A10442" s="12">
        <v>227</v>
      </c>
      <c r="B10442" s="12">
        <v>604263</v>
      </c>
      <c r="C10442" s="12" t="s">
        <v>10717</v>
      </c>
      <c r="D10442" s="12" t="s">
        <v>6349</v>
      </c>
      <c r="E10442" s="17" t="s">
        <v>67</v>
      </c>
      <c r="F10442" s="25" t="str">
        <f>LEFT(E10442,MIN(FIND({0,1,2,3,4,5,6,7,8,9},ASC(E10442)&amp;1234567890))-1)</f>
        <v>Fe</v>
      </c>
      <c r="G10442" s="25">
        <f t="shared" si="326"/>
        <v>2</v>
      </c>
      <c r="H10442" s="25">
        <f>VLOOKUP(F10442,Table!$A$2:$C$121,2,0)</f>
        <v>8</v>
      </c>
      <c r="I10442" s="26">
        <f>VLOOKUP(F10442,Table!$A$2:$C$121,3,0)</f>
        <v>4</v>
      </c>
      <c r="J10442" s="17" t="s">
        <v>11313</v>
      </c>
      <c r="K10442" s="25" t="str">
        <f>LEFT(J10442,MIN(FIND({0,1,2,3,4,5,6,7,8,9},ASC(J10442)&amp;1234567890))-1)</f>
        <v>Tb</v>
      </c>
      <c r="L10442" s="25">
        <f t="shared" si="327"/>
        <v>1</v>
      </c>
      <c r="M10442" s="25">
        <f>VLOOKUP(K10442,Table!$A$2:$C$121,2,0)</f>
        <v>3</v>
      </c>
      <c r="N10442" s="26">
        <f>VLOOKUP(K10442,Table!$A$2:$C$121,3,0)</f>
        <v>6</v>
      </c>
      <c r="O10442" s="13" t="str">
        <f>VLOOKUP(A10442,Table!$U$1:$V$230,2,0)</f>
        <v>Cubic</v>
      </c>
      <c r="P10442" s="1"/>
    </row>
    <row r="10443" spans="1:16">
      <c r="A10443" s="12">
        <v>227</v>
      </c>
      <c r="B10443" s="12">
        <v>616399</v>
      </c>
      <c r="C10443" s="12" t="s">
        <v>10715</v>
      </c>
      <c r="D10443" s="12" t="s">
        <v>10971</v>
      </c>
      <c r="E10443" s="17" t="s">
        <v>14740</v>
      </c>
      <c r="F10443" s="25" t="str">
        <f>LEFT(E10443,MIN(FIND({0,1,2,3,4,5,6,7,8,9},ASC(E10443)&amp;1234567890))-1)</f>
        <v>Be</v>
      </c>
      <c r="G10443" s="25">
        <f t="shared" si="326"/>
        <v>22</v>
      </c>
      <c r="H10443" s="25">
        <f>VLOOKUP(F10443,Table!$A$2:$C$121,2,0)</f>
        <v>2</v>
      </c>
      <c r="I10443" s="26">
        <f>VLOOKUP(F10443,Table!$A$2:$C$121,3,0)</f>
        <v>2</v>
      </c>
      <c r="J10443" s="17" t="s">
        <v>37</v>
      </c>
      <c r="K10443" s="25" t="str">
        <f>LEFT(J10443,MIN(FIND({0,1,2,3,4,5,6,7,8,9},ASC(J10443)&amp;1234567890))-1)</f>
        <v>Re</v>
      </c>
      <c r="L10443" s="25">
        <f t="shared" si="327"/>
        <v>1</v>
      </c>
      <c r="M10443" s="25">
        <f>VLOOKUP(K10443,Table!$A$2:$C$121,2,0)</f>
        <v>7</v>
      </c>
      <c r="N10443" s="26">
        <f>VLOOKUP(K10443,Table!$A$2:$C$121,3,0)</f>
        <v>6</v>
      </c>
      <c r="O10443" s="13" t="str">
        <f>VLOOKUP(A10443,Table!$U$1:$V$230,2,0)</f>
        <v>Cubic</v>
      </c>
      <c r="P10443" s="1"/>
    </row>
    <row r="10444" spans="1:16">
      <c r="A10444" s="12">
        <v>227</v>
      </c>
      <c r="B10444" s="12">
        <v>616438</v>
      </c>
      <c r="C10444" s="12" t="s">
        <v>10715</v>
      </c>
      <c r="D10444" s="12" t="s">
        <v>10972</v>
      </c>
      <c r="E10444" s="17" t="s">
        <v>14740</v>
      </c>
      <c r="F10444" s="25" t="str">
        <f>LEFT(E10444,MIN(FIND({0,1,2,3,4,5,6,7,8,9},ASC(E10444)&amp;1234567890))-1)</f>
        <v>Be</v>
      </c>
      <c r="G10444" s="25">
        <f t="shared" si="326"/>
        <v>22</v>
      </c>
      <c r="H10444" s="25">
        <f>VLOOKUP(F10444,Table!$A$2:$C$121,2,0)</f>
        <v>2</v>
      </c>
      <c r="I10444" s="26">
        <f>VLOOKUP(F10444,Table!$A$2:$C$121,3,0)</f>
        <v>2</v>
      </c>
      <c r="J10444" s="17" t="s">
        <v>395</v>
      </c>
      <c r="K10444" s="25" t="str">
        <f>LEFT(J10444,MIN(FIND({0,1,2,3,4,5,6,7,8,9},ASC(J10444)&amp;1234567890))-1)</f>
        <v>Tc</v>
      </c>
      <c r="L10444" s="25">
        <f t="shared" si="327"/>
        <v>1</v>
      </c>
      <c r="M10444" s="25">
        <f>VLOOKUP(K10444,Table!$A$2:$C$121,2,0)</f>
        <v>7</v>
      </c>
      <c r="N10444" s="26">
        <f>VLOOKUP(K10444,Table!$A$2:$C$121,3,0)</f>
        <v>5</v>
      </c>
      <c r="O10444" s="13" t="str">
        <f>VLOOKUP(A10444,Table!$U$1:$V$230,2,0)</f>
        <v>Cubic</v>
      </c>
      <c r="P10444" s="1"/>
    </row>
    <row r="10445" spans="1:16">
      <c r="A10445" s="12">
        <v>227</v>
      </c>
      <c r="B10445" s="12">
        <v>616458</v>
      </c>
      <c r="C10445" s="12" t="s">
        <v>10717</v>
      </c>
      <c r="D10445" s="12" t="s">
        <v>10973</v>
      </c>
      <c r="E10445" s="17" t="s">
        <v>50</v>
      </c>
      <c r="F10445" s="25" t="str">
        <f>LEFT(E10445,MIN(FIND({0,1,2,3,4,5,6,7,8,9},ASC(E10445)&amp;1234567890))-1)</f>
        <v>Ti</v>
      </c>
      <c r="G10445" s="25">
        <f t="shared" si="326"/>
        <v>1</v>
      </c>
      <c r="H10445" s="25">
        <f>VLOOKUP(F10445,Table!$A$2:$C$121,2,0)</f>
        <v>4</v>
      </c>
      <c r="I10445" s="26">
        <f>VLOOKUP(F10445,Table!$A$2:$C$121,3,0)</f>
        <v>4</v>
      </c>
      <c r="J10445" s="17" t="s">
        <v>12339</v>
      </c>
      <c r="K10445" s="25" t="str">
        <f>LEFT(J10445,MIN(FIND({0,1,2,3,4,5,6,7,8,9},ASC(J10445)&amp;1234567890))-1)</f>
        <v>Be</v>
      </c>
      <c r="L10445" s="25">
        <f t="shared" si="327"/>
        <v>2</v>
      </c>
      <c r="M10445" s="25">
        <f>VLOOKUP(K10445,Table!$A$2:$C$121,2,0)</f>
        <v>2</v>
      </c>
      <c r="N10445" s="26">
        <f>VLOOKUP(K10445,Table!$A$2:$C$121,3,0)</f>
        <v>2</v>
      </c>
      <c r="O10445" s="13" t="str">
        <f>VLOOKUP(A10445,Table!$U$1:$V$230,2,0)</f>
        <v>Cubic</v>
      </c>
      <c r="P10445" s="1"/>
    </row>
    <row r="10446" spans="1:16">
      <c r="A10446" s="12">
        <v>227</v>
      </c>
      <c r="B10446" s="12">
        <v>618950</v>
      </c>
      <c r="C10446" s="12" t="s">
        <v>10715</v>
      </c>
      <c r="D10446" s="12" t="s">
        <v>9834</v>
      </c>
      <c r="E10446" s="17" t="s">
        <v>50</v>
      </c>
      <c r="F10446" s="25" t="str">
        <f>LEFT(E10446,MIN(FIND({0,1,2,3,4,5,6,7,8,9},ASC(E10446)&amp;1234567890))-1)</f>
        <v>Ti</v>
      </c>
      <c r="G10446" s="25">
        <f t="shared" si="326"/>
        <v>1</v>
      </c>
      <c r="H10446" s="25">
        <f>VLOOKUP(F10446,Table!$A$2:$C$121,2,0)</f>
        <v>4</v>
      </c>
      <c r="I10446" s="26">
        <f>VLOOKUP(F10446,Table!$A$2:$C$121,3,0)</f>
        <v>4</v>
      </c>
      <c r="J10446" s="17" t="s">
        <v>614</v>
      </c>
      <c r="K10446" s="25" t="str">
        <f>LEFT(J10446,MIN(FIND({0,1,2,3,4,5,6,7,8,9},ASC(J10446)&amp;1234567890))-1)</f>
        <v>C</v>
      </c>
      <c r="L10446" s="25">
        <f t="shared" si="327"/>
        <v>1</v>
      </c>
      <c r="M10446" s="25">
        <f>VLOOKUP(K10446,Table!$A$2:$C$121,2,0)</f>
        <v>14</v>
      </c>
      <c r="N10446" s="26">
        <f>VLOOKUP(K10446,Table!$A$2:$C$121,3,0)</f>
        <v>2</v>
      </c>
      <c r="O10446" s="13" t="str">
        <f>VLOOKUP(A10446,Table!$U$1:$V$230,2,0)</f>
        <v>Cubic</v>
      </c>
      <c r="P10446" s="1"/>
    </row>
    <row r="10447" spans="1:16">
      <c r="A10447" s="12">
        <v>227</v>
      </c>
      <c r="B10447" s="12">
        <v>620198</v>
      </c>
      <c r="C10447" s="12" t="s">
        <v>10715</v>
      </c>
      <c r="D10447" s="12" t="s">
        <v>10974</v>
      </c>
      <c r="E10447" s="17" t="s">
        <v>66</v>
      </c>
      <c r="F10447" s="25" t="str">
        <f>LEFT(E10447,MIN(FIND({0,1,2,3,4,5,6,7,8,9},ASC(E10447)&amp;1234567890))-1)</f>
        <v>Ni</v>
      </c>
      <c r="G10447" s="25">
        <f t="shared" si="326"/>
        <v>1</v>
      </c>
      <c r="H10447" s="25">
        <f>VLOOKUP(F10447,Table!$A$2:$C$121,2,0)</f>
        <v>10</v>
      </c>
      <c r="I10447" s="26">
        <f>VLOOKUP(F10447,Table!$A$2:$C$121,3,0)</f>
        <v>4</v>
      </c>
      <c r="J10447" s="17" t="s">
        <v>11293</v>
      </c>
      <c r="K10447" s="25" t="str">
        <f>LEFT(J10447,MIN(FIND({0,1,2,3,4,5,6,7,8,9},ASC(J10447)&amp;1234567890))-1)</f>
        <v>Cd</v>
      </c>
      <c r="L10447" s="25">
        <f t="shared" si="327"/>
        <v>1</v>
      </c>
      <c r="M10447" s="25">
        <f>VLOOKUP(K10447,Table!$A$2:$C$121,2,0)</f>
        <v>12</v>
      </c>
      <c r="N10447" s="26">
        <f>VLOOKUP(K10447,Table!$A$2:$C$121,3,0)</f>
        <v>5</v>
      </c>
      <c r="O10447" s="13" t="str">
        <f>VLOOKUP(A10447,Table!$U$1:$V$230,2,0)</f>
        <v>Cubic</v>
      </c>
      <c r="P10447" s="1"/>
    </row>
    <row r="10448" spans="1:16">
      <c r="A10448" s="12">
        <v>227</v>
      </c>
      <c r="B10448" s="12">
        <v>620644</v>
      </c>
      <c r="C10448" s="12" t="s">
        <v>10717</v>
      </c>
      <c r="D10448" s="12" t="s">
        <v>10975</v>
      </c>
      <c r="E10448" s="17" t="s">
        <v>11331</v>
      </c>
      <c r="F10448" s="25" t="str">
        <f>LEFT(E10448,MIN(FIND({0,1,2,3,4,5,6,7,8,9},ASC(E10448)&amp;1234567890))-1)</f>
        <v>Ce</v>
      </c>
      <c r="G10448" s="25">
        <f t="shared" si="326"/>
        <v>1</v>
      </c>
      <c r="H10448" s="25">
        <f>VLOOKUP(F10448,Table!$A$2:$C$121,2,0)</f>
        <v>3</v>
      </c>
      <c r="I10448" s="26">
        <f>VLOOKUP(F10448,Table!$A$2:$C$121,3,0)</f>
        <v>6</v>
      </c>
      <c r="J10448" s="17" t="s">
        <v>11695</v>
      </c>
      <c r="K10448" s="25" t="str">
        <f>LEFT(J10448,MIN(FIND({0,1,2,3,4,5,6,7,8,9},ASC(J10448)&amp;1234567890))-1)</f>
        <v>Co</v>
      </c>
      <c r="L10448" s="25">
        <f t="shared" si="327"/>
        <v>2</v>
      </c>
      <c r="M10448" s="25">
        <f>VLOOKUP(K10448,Table!$A$2:$C$121,2,0)</f>
        <v>9</v>
      </c>
      <c r="N10448" s="26">
        <f>VLOOKUP(K10448,Table!$A$2:$C$121,3,0)</f>
        <v>4</v>
      </c>
      <c r="O10448" s="13" t="str">
        <f>VLOOKUP(A10448,Table!$U$1:$V$230,2,0)</f>
        <v>Cubic</v>
      </c>
      <c r="P10448" s="1"/>
    </row>
    <row r="10449" spans="1:16">
      <c r="A10449" s="12">
        <v>227</v>
      </c>
      <c r="B10449" s="12">
        <v>621397</v>
      </c>
      <c r="C10449" s="12" t="s">
        <v>10717</v>
      </c>
      <c r="D10449" s="12" t="s">
        <v>10976</v>
      </c>
      <c r="E10449" s="17" t="s">
        <v>11331</v>
      </c>
      <c r="F10449" s="25" t="str">
        <f>LEFT(E10449,MIN(FIND({0,1,2,3,4,5,6,7,8,9},ASC(E10449)&amp;1234567890))-1)</f>
        <v>Ce</v>
      </c>
      <c r="G10449" s="25">
        <f t="shared" si="326"/>
        <v>1</v>
      </c>
      <c r="H10449" s="25">
        <f>VLOOKUP(F10449,Table!$A$2:$C$121,2,0)</f>
        <v>3</v>
      </c>
      <c r="I10449" s="26">
        <f>VLOOKUP(F10449,Table!$A$2:$C$121,3,0)</f>
        <v>6</v>
      </c>
      <c r="J10449" s="17" t="s">
        <v>11726</v>
      </c>
      <c r="K10449" s="25" t="str">
        <f>LEFT(J10449,MIN(FIND({0,1,2,3,4,5,6,7,8,9},ASC(J10449)&amp;1234567890))-1)</f>
        <v>Ir</v>
      </c>
      <c r="L10449" s="25">
        <f t="shared" si="327"/>
        <v>2</v>
      </c>
      <c r="M10449" s="25">
        <f>VLOOKUP(K10449,Table!$A$2:$C$121,2,0)</f>
        <v>9</v>
      </c>
      <c r="N10449" s="26">
        <f>VLOOKUP(K10449,Table!$A$2:$C$121,3,0)</f>
        <v>6</v>
      </c>
      <c r="O10449" s="13" t="str">
        <f>VLOOKUP(A10449,Table!$U$1:$V$230,2,0)</f>
        <v>Cubic</v>
      </c>
      <c r="P10449" s="1"/>
    </row>
    <row r="10450" spans="1:16">
      <c r="A10450" s="12">
        <v>227</v>
      </c>
      <c r="B10450" s="12">
        <v>622730</v>
      </c>
      <c r="C10450" s="12" t="s">
        <v>10717</v>
      </c>
      <c r="D10450" s="12" t="s">
        <v>10977</v>
      </c>
      <c r="E10450" s="17" t="s">
        <v>11695</v>
      </c>
      <c r="F10450" s="25" t="str">
        <f>LEFT(E10450,MIN(FIND({0,1,2,3,4,5,6,7,8,9},ASC(E10450)&amp;1234567890))-1)</f>
        <v>Co</v>
      </c>
      <c r="G10450" s="25">
        <f t="shared" si="326"/>
        <v>2</v>
      </c>
      <c r="H10450" s="25">
        <f>VLOOKUP(F10450,Table!$A$2:$C$121,2,0)</f>
        <v>9</v>
      </c>
      <c r="I10450" s="26">
        <f>VLOOKUP(F10450,Table!$A$2:$C$121,3,0)</f>
        <v>4</v>
      </c>
      <c r="J10450" s="17" t="s">
        <v>11542</v>
      </c>
      <c r="K10450" s="25" t="str">
        <f>LEFT(J10450,MIN(FIND({0,1,2,3,4,5,6,7,8,9},ASC(J10450)&amp;1234567890))-1)</f>
        <v>Er</v>
      </c>
      <c r="L10450" s="25">
        <f t="shared" si="327"/>
        <v>1</v>
      </c>
      <c r="M10450" s="25">
        <f>VLOOKUP(K10450,Table!$A$2:$C$121,2,0)</f>
        <v>3</v>
      </c>
      <c r="N10450" s="26">
        <f>VLOOKUP(K10450,Table!$A$2:$C$121,3,0)</f>
        <v>6</v>
      </c>
      <c r="O10450" s="13" t="str">
        <f>VLOOKUP(A10450,Table!$U$1:$V$230,2,0)</f>
        <v>Cubic</v>
      </c>
      <c r="P10450" s="1"/>
    </row>
    <row r="10451" spans="1:16">
      <c r="A10451" s="12">
        <v>227</v>
      </c>
      <c r="B10451" s="12">
        <v>623763</v>
      </c>
      <c r="C10451" s="12" t="s">
        <v>10715</v>
      </c>
      <c r="D10451" s="12" t="s">
        <v>10978</v>
      </c>
      <c r="E10451" s="17" t="s">
        <v>11431</v>
      </c>
      <c r="F10451" s="25" t="str">
        <f>LEFT(E10451,MIN(FIND({0,1,2,3,4,5,6,7,8,9},ASC(E10451)&amp;1234567890))-1)</f>
        <v>Hf</v>
      </c>
      <c r="G10451" s="25">
        <f t="shared" si="326"/>
        <v>2</v>
      </c>
      <c r="H10451" s="25">
        <f>VLOOKUP(F10451,Table!$A$2:$C$121,2,0)</f>
        <v>4</v>
      </c>
      <c r="I10451" s="26">
        <f>VLOOKUP(F10451,Table!$A$2:$C$121,3,0)</f>
        <v>6</v>
      </c>
      <c r="J10451" s="17" t="s">
        <v>76</v>
      </c>
      <c r="K10451" s="25" t="str">
        <f>LEFT(J10451,MIN(FIND({0,1,2,3,4,5,6,7,8,9},ASC(J10451)&amp;1234567890))-1)</f>
        <v>Co</v>
      </c>
      <c r="L10451" s="25">
        <f t="shared" si="327"/>
        <v>1</v>
      </c>
      <c r="M10451" s="25">
        <f>VLOOKUP(K10451,Table!$A$2:$C$121,2,0)</f>
        <v>9</v>
      </c>
      <c r="N10451" s="26">
        <f>VLOOKUP(K10451,Table!$A$2:$C$121,3,0)</f>
        <v>4</v>
      </c>
      <c r="O10451" s="13" t="str">
        <f>VLOOKUP(A10451,Table!$U$1:$V$230,2,0)</f>
        <v>Cubic</v>
      </c>
      <c r="P10451" s="1"/>
    </row>
    <row r="10452" spans="1:16">
      <c r="A10452" s="12">
        <v>227</v>
      </c>
      <c r="B10452" s="12">
        <v>625682</v>
      </c>
      <c r="C10452" s="12" t="s">
        <v>10715</v>
      </c>
      <c r="D10452" s="12" t="s">
        <v>5347</v>
      </c>
      <c r="E10452" s="17" t="s">
        <v>11391</v>
      </c>
      <c r="F10452" s="25" t="str">
        <f>LEFT(E10452,MIN(FIND({0,1,2,3,4,5,6,7,8,9},ASC(E10452)&amp;1234567890))-1)</f>
        <v>Zr</v>
      </c>
      <c r="G10452" s="25">
        <f t="shared" si="326"/>
        <v>2</v>
      </c>
      <c r="H10452" s="25">
        <f>VLOOKUP(F10452,Table!$A$2:$C$121,2,0)</f>
        <v>4</v>
      </c>
      <c r="I10452" s="26">
        <f>VLOOKUP(F10452,Table!$A$2:$C$121,3,0)</f>
        <v>5</v>
      </c>
      <c r="J10452" s="17" t="s">
        <v>76</v>
      </c>
      <c r="K10452" s="25" t="str">
        <f>LEFT(J10452,MIN(FIND({0,1,2,3,4,5,6,7,8,9},ASC(J10452)&amp;1234567890))-1)</f>
        <v>Co</v>
      </c>
      <c r="L10452" s="25">
        <f t="shared" si="327"/>
        <v>1</v>
      </c>
      <c r="M10452" s="25">
        <f>VLOOKUP(K10452,Table!$A$2:$C$121,2,0)</f>
        <v>9</v>
      </c>
      <c r="N10452" s="26">
        <f>VLOOKUP(K10452,Table!$A$2:$C$121,3,0)</f>
        <v>4</v>
      </c>
      <c r="O10452" s="13" t="str">
        <f>VLOOKUP(A10452,Table!$U$1:$V$230,2,0)</f>
        <v>Cubic</v>
      </c>
      <c r="P10452" s="1"/>
    </row>
    <row r="10453" spans="1:16">
      <c r="A10453" s="12">
        <v>227</v>
      </c>
      <c r="B10453" s="12">
        <v>626857</v>
      </c>
      <c r="C10453" s="12" t="s">
        <v>10715</v>
      </c>
      <c r="D10453" s="12" t="s">
        <v>10979</v>
      </c>
      <c r="E10453" s="17" t="s">
        <v>14758</v>
      </c>
      <c r="F10453" s="25" t="str">
        <f>LEFT(E10453,MIN(FIND({0,1,2,3,4,5,6,7,8,9},ASC(E10453)&amp;1234567890))-1)</f>
        <v>Cr</v>
      </c>
      <c r="G10453" s="25">
        <f t="shared" si="326"/>
        <v>1.95</v>
      </c>
      <c r="H10453" s="25">
        <f>VLOOKUP(F10453,Table!$A$2:$C$121,2,0)</f>
        <v>6</v>
      </c>
      <c r="I10453" s="26">
        <f>VLOOKUP(F10453,Table!$A$2:$C$121,3,0)</f>
        <v>4</v>
      </c>
      <c r="J10453" s="17" t="s">
        <v>14759</v>
      </c>
      <c r="K10453" s="25" t="str">
        <f>LEFT(J10453,MIN(FIND({0,1,2,3,4,5,6,7,8,9},ASC(J10453)&amp;1234567890))-1)</f>
        <v>Ta</v>
      </c>
      <c r="L10453" s="25">
        <f t="shared" si="327"/>
        <v>1.05</v>
      </c>
      <c r="M10453" s="25">
        <f>VLOOKUP(K10453,Table!$A$2:$C$121,2,0)</f>
        <v>5</v>
      </c>
      <c r="N10453" s="26">
        <f>VLOOKUP(K10453,Table!$A$2:$C$121,3,0)</f>
        <v>6</v>
      </c>
      <c r="O10453" s="13" t="str">
        <f>VLOOKUP(A10453,Table!$U$1:$V$230,2,0)</f>
        <v>Cubic</v>
      </c>
      <c r="P10453" s="1"/>
    </row>
    <row r="10454" spans="1:16">
      <c r="A10454" s="12">
        <v>227</v>
      </c>
      <c r="B10454" s="12">
        <v>629399</v>
      </c>
      <c r="C10454" s="12" t="s">
        <v>10715</v>
      </c>
      <c r="D10454" s="12" t="s">
        <v>10980</v>
      </c>
      <c r="E10454" s="17" t="s">
        <v>11887</v>
      </c>
      <c r="F10454" s="25" t="str">
        <f>LEFT(E10454,MIN(FIND({0,1,2,3,4,5,6,7,8,9},ASC(E10454)&amp;1234567890))-1)</f>
        <v>Ti</v>
      </c>
      <c r="G10454" s="25">
        <f t="shared" si="326"/>
        <v>2</v>
      </c>
      <c r="H10454" s="25">
        <f>VLOOKUP(F10454,Table!$A$2:$C$121,2,0)</f>
        <v>4</v>
      </c>
      <c r="I10454" s="26">
        <f>VLOOKUP(F10454,Table!$A$2:$C$121,3,0)</f>
        <v>4</v>
      </c>
      <c r="J10454" s="17" t="s">
        <v>11351</v>
      </c>
      <c r="K10454" s="25" t="str">
        <f>LEFT(J10454,MIN(FIND({0,1,2,3,4,5,6,7,8,9},ASC(J10454)&amp;1234567890))-1)</f>
        <v>Cu</v>
      </c>
      <c r="L10454" s="25">
        <f t="shared" si="327"/>
        <v>1</v>
      </c>
      <c r="M10454" s="25">
        <f>VLOOKUP(K10454,Table!$A$2:$C$121,2,0)</f>
        <v>11</v>
      </c>
      <c r="N10454" s="26">
        <f>VLOOKUP(K10454,Table!$A$2:$C$121,3,0)</f>
        <v>4</v>
      </c>
      <c r="O10454" s="13" t="str">
        <f>VLOOKUP(A10454,Table!$U$1:$V$230,2,0)</f>
        <v>Cubic</v>
      </c>
      <c r="P10454" s="1"/>
    </row>
    <row r="10455" spans="1:16">
      <c r="A10455" s="12">
        <v>227</v>
      </c>
      <c r="B10455" s="12">
        <v>630820</v>
      </c>
      <c r="C10455" s="12" t="s">
        <v>10717</v>
      </c>
      <c r="D10455" s="12" t="s">
        <v>10981</v>
      </c>
      <c r="E10455" s="17" t="s">
        <v>11542</v>
      </c>
      <c r="F10455" s="25" t="str">
        <f>LEFT(E10455,MIN(FIND({0,1,2,3,4,5,6,7,8,9},ASC(E10455)&amp;1234567890))-1)</f>
        <v>Er</v>
      </c>
      <c r="G10455" s="25">
        <f t="shared" si="326"/>
        <v>1</v>
      </c>
      <c r="H10455" s="25">
        <f>VLOOKUP(F10455,Table!$A$2:$C$121,2,0)</f>
        <v>3</v>
      </c>
      <c r="I10455" s="26">
        <f>VLOOKUP(F10455,Table!$A$2:$C$121,3,0)</f>
        <v>6</v>
      </c>
      <c r="J10455" s="17" t="s">
        <v>11386</v>
      </c>
      <c r="K10455" s="25" t="str">
        <f>LEFT(J10455,MIN(FIND({0,1,2,3,4,5,6,7,8,9},ASC(J10455)&amp;1234567890))-1)</f>
        <v>Ni</v>
      </c>
      <c r="L10455" s="25">
        <f t="shared" si="327"/>
        <v>2</v>
      </c>
      <c r="M10455" s="25">
        <f>VLOOKUP(K10455,Table!$A$2:$C$121,2,0)</f>
        <v>10</v>
      </c>
      <c r="N10455" s="26">
        <f>VLOOKUP(K10455,Table!$A$2:$C$121,3,0)</f>
        <v>4</v>
      </c>
      <c r="O10455" s="13" t="str">
        <f>VLOOKUP(A10455,Table!$U$1:$V$230,2,0)</f>
        <v>Cubic</v>
      </c>
      <c r="P10455" s="1"/>
    </row>
    <row r="10456" spans="1:16">
      <c r="A10456" s="12">
        <v>227</v>
      </c>
      <c r="B10456" s="12">
        <v>630839</v>
      </c>
      <c r="C10456" s="12" t="s">
        <v>10717</v>
      </c>
      <c r="D10456" s="12" t="s">
        <v>10982</v>
      </c>
      <c r="E10456" s="17" t="s">
        <v>11386</v>
      </c>
      <c r="F10456" s="25" t="str">
        <f>LEFT(E10456,MIN(FIND({0,1,2,3,4,5,6,7,8,9},ASC(E10456)&amp;1234567890))-1)</f>
        <v>Ni</v>
      </c>
      <c r="G10456" s="25">
        <f t="shared" si="326"/>
        <v>2</v>
      </c>
      <c r="H10456" s="25">
        <f>VLOOKUP(F10456,Table!$A$2:$C$121,2,0)</f>
        <v>10</v>
      </c>
      <c r="I10456" s="26">
        <f>VLOOKUP(F10456,Table!$A$2:$C$121,3,0)</f>
        <v>4</v>
      </c>
      <c r="J10456" s="17" t="s">
        <v>11542</v>
      </c>
      <c r="K10456" s="25" t="str">
        <f>LEFT(J10456,MIN(FIND({0,1,2,3,4,5,6,7,8,9},ASC(J10456)&amp;1234567890))-1)</f>
        <v>Er</v>
      </c>
      <c r="L10456" s="25">
        <f t="shared" si="327"/>
        <v>1</v>
      </c>
      <c r="M10456" s="25">
        <f>VLOOKUP(K10456,Table!$A$2:$C$121,2,0)</f>
        <v>3</v>
      </c>
      <c r="N10456" s="26">
        <f>VLOOKUP(K10456,Table!$A$2:$C$121,3,0)</f>
        <v>6</v>
      </c>
      <c r="O10456" s="13" t="str">
        <f>VLOOKUP(A10456,Table!$U$1:$V$230,2,0)</f>
        <v>Cubic</v>
      </c>
      <c r="P10456" s="1"/>
    </row>
    <row r="10457" spans="1:16">
      <c r="A10457" s="12">
        <v>227</v>
      </c>
      <c r="B10457" s="12">
        <v>630929</v>
      </c>
      <c r="C10457" s="12" t="s">
        <v>10715</v>
      </c>
      <c r="D10457" s="12" t="s">
        <v>10983</v>
      </c>
      <c r="E10457" s="17" t="s">
        <v>14760</v>
      </c>
      <c r="F10457" s="25" t="str">
        <f>LEFT(E10457,MIN(FIND({0,1,2,3,4,5,6,7,8,9},ASC(E10457)&amp;1234567890))-1)</f>
        <v>Er</v>
      </c>
      <c r="G10457" s="25">
        <f t="shared" si="326"/>
        <v>4.8600000000000003</v>
      </c>
      <c r="H10457" s="25">
        <f>VLOOKUP(F10457,Table!$A$2:$C$121,2,0)</f>
        <v>3</v>
      </c>
      <c r="I10457" s="26">
        <f>VLOOKUP(F10457,Table!$A$2:$C$121,3,0)</f>
        <v>6</v>
      </c>
      <c r="J10457" s="17" t="s">
        <v>11781</v>
      </c>
      <c r="K10457" s="25" t="str">
        <f>LEFT(J10457,MIN(FIND({0,1,2,3,4,5,6,7,8,9},ASC(J10457)&amp;1234567890))-1)</f>
        <v>Pd</v>
      </c>
      <c r="L10457" s="25">
        <f t="shared" si="327"/>
        <v>2</v>
      </c>
      <c r="M10457" s="25">
        <f>VLOOKUP(K10457,Table!$A$2:$C$121,2,0)</f>
        <v>10</v>
      </c>
      <c r="N10457" s="26">
        <f>VLOOKUP(K10457,Table!$A$2:$C$121,3,0)</f>
        <v>5</v>
      </c>
      <c r="O10457" s="13" t="str">
        <f>VLOOKUP(A10457,Table!$U$1:$V$230,2,0)</f>
        <v>Cubic</v>
      </c>
      <c r="P10457" s="1"/>
    </row>
    <row r="10458" spans="1:16">
      <c r="A10458" s="12">
        <v>227</v>
      </c>
      <c r="B10458" s="12">
        <v>631521</v>
      </c>
      <c r="C10458" s="12" t="s">
        <v>10717</v>
      </c>
      <c r="D10458" s="12" t="s">
        <v>10984</v>
      </c>
      <c r="E10458" s="17" t="s">
        <v>428</v>
      </c>
      <c r="F10458" s="25" t="str">
        <f>LEFT(E10458,MIN(FIND({0,1,2,3,4,5,6,7,8,9},ASC(E10458)&amp;1234567890))-1)</f>
        <v>Eu</v>
      </c>
      <c r="G10458" s="25">
        <f t="shared" si="326"/>
        <v>1</v>
      </c>
      <c r="H10458" s="25">
        <f>VLOOKUP(F10458,Table!$A$2:$C$121,2,0)</f>
        <v>3</v>
      </c>
      <c r="I10458" s="26">
        <f>VLOOKUP(F10458,Table!$A$2:$C$121,3,0)</f>
        <v>6</v>
      </c>
      <c r="J10458" s="17" t="s">
        <v>11781</v>
      </c>
      <c r="K10458" s="25" t="str">
        <f>LEFT(J10458,MIN(FIND({0,1,2,3,4,5,6,7,8,9},ASC(J10458)&amp;1234567890))-1)</f>
        <v>Pd</v>
      </c>
      <c r="L10458" s="25">
        <f t="shared" si="327"/>
        <v>2</v>
      </c>
      <c r="M10458" s="25">
        <f>VLOOKUP(K10458,Table!$A$2:$C$121,2,0)</f>
        <v>10</v>
      </c>
      <c r="N10458" s="26">
        <f>VLOOKUP(K10458,Table!$A$2:$C$121,3,0)</f>
        <v>5</v>
      </c>
      <c r="O10458" s="13" t="str">
        <f>VLOOKUP(A10458,Table!$U$1:$V$230,2,0)</f>
        <v>Cubic</v>
      </c>
      <c r="P10458" s="1"/>
    </row>
    <row r="10459" spans="1:16">
      <c r="A10459" s="12">
        <v>227</v>
      </c>
      <c r="B10459" s="12">
        <v>631865</v>
      </c>
      <c r="C10459" s="12" t="s">
        <v>10717</v>
      </c>
      <c r="D10459" s="12" t="s">
        <v>10985</v>
      </c>
      <c r="E10459" s="17" t="s">
        <v>67</v>
      </c>
      <c r="F10459" s="25" t="str">
        <f>LEFT(E10459,MIN(FIND({0,1,2,3,4,5,6,7,8,9},ASC(E10459)&amp;1234567890))-1)</f>
        <v>Fe</v>
      </c>
      <c r="G10459" s="25">
        <f t="shared" si="326"/>
        <v>2</v>
      </c>
      <c r="H10459" s="25">
        <f>VLOOKUP(F10459,Table!$A$2:$C$121,2,0)</f>
        <v>8</v>
      </c>
      <c r="I10459" s="26">
        <f>VLOOKUP(F10459,Table!$A$2:$C$121,3,0)</f>
        <v>4</v>
      </c>
      <c r="J10459" s="17" t="s">
        <v>11306</v>
      </c>
      <c r="K10459" s="25" t="str">
        <f>LEFT(J10459,MIN(FIND({0,1,2,3,4,5,6,7,8,9},ASC(J10459)&amp;1234567890))-1)</f>
        <v>Gd</v>
      </c>
      <c r="L10459" s="25">
        <f t="shared" si="327"/>
        <v>1</v>
      </c>
      <c r="M10459" s="25">
        <f>VLOOKUP(K10459,Table!$A$2:$C$121,2,0)</f>
        <v>3</v>
      </c>
      <c r="N10459" s="26">
        <f>VLOOKUP(K10459,Table!$A$2:$C$121,3,0)</f>
        <v>6</v>
      </c>
      <c r="O10459" s="13" t="str">
        <f>VLOOKUP(A10459,Table!$U$1:$V$230,2,0)</f>
        <v>Cubic</v>
      </c>
      <c r="P10459" s="1"/>
    </row>
    <row r="10460" spans="1:16">
      <c r="A10460" s="12">
        <v>227</v>
      </c>
      <c r="B10460" s="12">
        <v>632239</v>
      </c>
      <c r="C10460" s="12" t="s">
        <v>10715</v>
      </c>
      <c r="D10460" s="12" t="s">
        <v>10986</v>
      </c>
      <c r="E10460" s="17" t="s">
        <v>11431</v>
      </c>
      <c r="F10460" s="25" t="str">
        <f>LEFT(E10460,MIN(FIND({0,1,2,3,4,5,6,7,8,9},ASC(E10460)&amp;1234567890))-1)</f>
        <v>Hf</v>
      </c>
      <c r="G10460" s="25">
        <f t="shared" si="326"/>
        <v>2</v>
      </c>
      <c r="H10460" s="25">
        <f>VLOOKUP(F10460,Table!$A$2:$C$121,2,0)</f>
        <v>4</v>
      </c>
      <c r="I10460" s="26">
        <f>VLOOKUP(F10460,Table!$A$2:$C$121,3,0)</f>
        <v>6</v>
      </c>
      <c r="J10460" s="17" t="s">
        <v>33</v>
      </c>
      <c r="K10460" s="25" t="str">
        <f>LEFT(J10460,MIN(FIND({0,1,2,3,4,5,6,7,8,9},ASC(J10460)&amp;1234567890))-1)</f>
        <v>Fe</v>
      </c>
      <c r="L10460" s="25">
        <f t="shared" si="327"/>
        <v>1</v>
      </c>
      <c r="M10460" s="25">
        <f>VLOOKUP(K10460,Table!$A$2:$C$121,2,0)</f>
        <v>8</v>
      </c>
      <c r="N10460" s="26">
        <f>VLOOKUP(K10460,Table!$A$2:$C$121,3,0)</f>
        <v>4</v>
      </c>
      <c r="O10460" s="13" t="str">
        <f>VLOOKUP(A10460,Table!$U$1:$V$230,2,0)</f>
        <v>Cubic</v>
      </c>
      <c r="P10460" s="1"/>
    </row>
    <row r="10461" spans="1:16">
      <c r="A10461" s="12">
        <v>227</v>
      </c>
      <c r="B10461" s="12">
        <v>632279</v>
      </c>
      <c r="C10461" s="12" t="s">
        <v>10717</v>
      </c>
      <c r="D10461" s="12" t="s">
        <v>7914</v>
      </c>
      <c r="E10461" s="17" t="s">
        <v>67</v>
      </c>
      <c r="F10461" s="25" t="str">
        <f>LEFT(E10461,MIN(FIND({0,1,2,3,4,5,6,7,8,9},ASC(E10461)&amp;1234567890))-1)</f>
        <v>Fe</v>
      </c>
      <c r="G10461" s="25">
        <f t="shared" si="326"/>
        <v>2</v>
      </c>
      <c r="H10461" s="25">
        <f>VLOOKUP(F10461,Table!$A$2:$C$121,2,0)</f>
        <v>8</v>
      </c>
      <c r="I10461" s="26">
        <f>VLOOKUP(F10461,Table!$A$2:$C$121,3,0)</f>
        <v>4</v>
      </c>
      <c r="J10461" s="17" t="s">
        <v>587</v>
      </c>
      <c r="K10461" s="25" t="str">
        <f>LEFT(J10461,MIN(FIND({0,1,2,3,4,5,6,7,8,9},ASC(J10461)&amp;1234567890))-1)</f>
        <v>Ho</v>
      </c>
      <c r="L10461" s="25">
        <f t="shared" si="327"/>
        <v>1</v>
      </c>
      <c r="M10461" s="25">
        <f>VLOOKUP(K10461,Table!$A$2:$C$121,2,0)</f>
        <v>3</v>
      </c>
      <c r="N10461" s="26">
        <f>VLOOKUP(K10461,Table!$A$2:$C$121,3,0)</f>
        <v>6</v>
      </c>
      <c r="O10461" s="13" t="str">
        <f>VLOOKUP(A10461,Table!$U$1:$V$230,2,0)</f>
        <v>Cubic</v>
      </c>
      <c r="P10461" s="1"/>
    </row>
    <row r="10462" spans="1:16">
      <c r="A10462" s="12">
        <v>227</v>
      </c>
      <c r="B10462" s="12">
        <v>632446</v>
      </c>
      <c r="C10462" s="12" t="s">
        <v>10717</v>
      </c>
      <c r="D10462" s="12" t="s">
        <v>7915</v>
      </c>
      <c r="E10462" s="17" t="s">
        <v>67</v>
      </c>
      <c r="F10462" s="25" t="str">
        <f>LEFT(E10462,MIN(FIND({0,1,2,3,4,5,6,7,8,9},ASC(E10462)&amp;1234567890))-1)</f>
        <v>Fe</v>
      </c>
      <c r="G10462" s="25">
        <f t="shared" si="326"/>
        <v>2</v>
      </c>
      <c r="H10462" s="25">
        <f>VLOOKUP(F10462,Table!$A$2:$C$121,2,0)</f>
        <v>8</v>
      </c>
      <c r="I10462" s="26">
        <f>VLOOKUP(F10462,Table!$A$2:$C$121,3,0)</f>
        <v>4</v>
      </c>
      <c r="J10462" s="17" t="s">
        <v>11335</v>
      </c>
      <c r="K10462" s="25" t="str">
        <f>LEFT(J10462,MIN(FIND({0,1,2,3,4,5,6,7,8,9},ASC(J10462)&amp;1234567890))-1)</f>
        <v>Lu</v>
      </c>
      <c r="L10462" s="25">
        <f t="shared" si="327"/>
        <v>1</v>
      </c>
      <c r="M10462" s="25">
        <f>VLOOKUP(K10462,Table!$A$2:$C$121,2,0)</f>
        <v>3</v>
      </c>
      <c r="N10462" s="26">
        <f>VLOOKUP(K10462,Table!$A$2:$C$121,3,0)</f>
        <v>6</v>
      </c>
      <c r="O10462" s="13" t="str">
        <f>VLOOKUP(A10462,Table!$U$1:$V$230,2,0)</f>
        <v>Cubic</v>
      </c>
      <c r="P10462" s="1"/>
    </row>
    <row r="10463" spans="1:16">
      <c r="A10463" s="12">
        <v>227</v>
      </c>
      <c r="B10463" s="12">
        <v>633947</v>
      </c>
      <c r="C10463" s="12" t="s">
        <v>10715</v>
      </c>
      <c r="D10463" s="12" t="s">
        <v>10987</v>
      </c>
      <c r="E10463" s="17" t="s">
        <v>11887</v>
      </c>
      <c r="F10463" s="25" t="str">
        <f>LEFT(E10463,MIN(FIND({0,1,2,3,4,5,6,7,8,9},ASC(E10463)&amp;1234567890))-1)</f>
        <v>Ti</v>
      </c>
      <c r="G10463" s="25">
        <f t="shared" si="326"/>
        <v>2</v>
      </c>
      <c r="H10463" s="25">
        <f>VLOOKUP(F10463,Table!$A$2:$C$121,2,0)</f>
        <v>4</v>
      </c>
      <c r="I10463" s="26">
        <f>VLOOKUP(F10463,Table!$A$2:$C$121,3,0)</f>
        <v>4</v>
      </c>
      <c r="J10463" s="17" t="s">
        <v>33</v>
      </c>
      <c r="K10463" s="25" t="str">
        <f>LEFT(J10463,MIN(FIND({0,1,2,3,4,5,6,7,8,9},ASC(J10463)&amp;1234567890))-1)</f>
        <v>Fe</v>
      </c>
      <c r="L10463" s="25">
        <f t="shared" si="327"/>
        <v>1</v>
      </c>
      <c r="M10463" s="25">
        <f>VLOOKUP(K10463,Table!$A$2:$C$121,2,0)</f>
        <v>8</v>
      </c>
      <c r="N10463" s="26">
        <f>VLOOKUP(K10463,Table!$A$2:$C$121,3,0)</f>
        <v>4</v>
      </c>
      <c r="O10463" s="13" t="str">
        <f>VLOOKUP(A10463,Table!$U$1:$V$230,2,0)</f>
        <v>Cubic</v>
      </c>
      <c r="P10463" s="1"/>
    </row>
    <row r="10464" spans="1:16">
      <c r="A10464" s="12">
        <v>227</v>
      </c>
      <c r="B10464" s="12">
        <v>633994</v>
      </c>
      <c r="C10464" s="12" t="s">
        <v>10717</v>
      </c>
      <c r="D10464" s="12" t="s">
        <v>7923</v>
      </c>
      <c r="E10464" s="17" t="s">
        <v>67</v>
      </c>
      <c r="F10464" s="25" t="str">
        <f>LEFT(E10464,MIN(FIND({0,1,2,3,4,5,6,7,8,9},ASC(E10464)&amp;1234567890))-1)</f>
        <v>Fe</v>
      </c>
      <c r="G10464" s="25">
        <f t="shared" si="326"/>
        <v>2</v>
      </c>
      <c r="H10464" s="25">
        <f>VLOOKUP(F10464,Table!$A$2:$C$121,2,0)</f>
        <v>8</v>
      </c>
      <c r="I10464" s="26">
        <f>VLOOKUP(F10464,Table!$A$2:$C$121,3,0)</f>
        <v>4</v>
      </c>
      <c r="J10464" s="17" t="s">
        <v>11334</v>
      </c>
      <c r="K10464" s="25" t="str">
        <f>LEFT(J10464,MIN(FIND({0,1,2,3,4,5,6,7,8,9},ASC(J10464)&amp;1234567890))-1)</f>
        <v>Tm</v>
      </c>
      <c r="L10464" s="25">
        <f t="shared" si="327"/>
        <v>1</v>
      </c>
      <c r="M10464" s="25">
        <f>VLOOKUP(K10464,Table!$A$2:$C$121,2,0)</f>
        <v>3</v>
      </c>
      <c r="N10464" s="26">
        <f>VLOOKUP(K10464,Table!$A$2:$C$121,3,0)</f>
        <v>6</v>
      </c>
      <c r="O10464" s="13" t="str">
        <f>VLOOKUP(A10464,Table!$U$1:$V$230,2,0)</f>
        <v>Cubic</v>
      </c>
      <c r="P10464" s="1"/>
    </row>
    <row r="10465" spans="1:16">
      <c r="A10465" s="12">
        <v>227</v>
      </c>
      <c r="B10465" s="12">
        <v>634149</v>
      </c>
      <c r="C10465" s="12" t="s">
        <v>10715</v>
      </c>
      <c r="D10465" s="12" t="s">
        <v>10988</v>
      </c>
      <c r="E10465" s="17" t="s">
        <v>11391</v>
      </c>
      <c r="F10465" s="25" t="str">
        <f>LEFT(E10465,MIN(FIND({0,1,2,3,4,5,6,7,8,9},ASC(E10465)&amp;1234567890))-1)</f>
        <v>Zr</v>
      </c>
      <c r="G10465" s="25">
        <f t="shared" si="326"/>
        <v>2</v>
      </c>
      <c r="H10465" s="25">
        <f>VLOOKUP(F10465,Table!$A$2:$C$121,2,0)</f>
        <v>4</v>
      </c>
      <c r="I10465" s="26">
        <f>VLOOKUP(F10465,Table!$A$2:$C$121,3,0)</f>
        <v>5</v>
      </c>
      <c r="J10465" s="17" t="s">
        <v>33</v>
      </c>
      <c r="K10465" s="25" t="str">
        <f>LEFT(J10465,MIN(FIND({0,1,2,3,4,5,6,7,8,9},ASC(J10465)&amp;1234567890))-1)</f>
        <v>Fe</v>
      </c>
      <c r="L10465" s="25">
        <f t="shared" si="327"/>
        <v>1</v>
      </c>
      <c r="M10465" s="25">
        <f>VLOOKUP(K10465,Table!$A$2:$C$121,2,0)</f>
        <v>8</v>
      </c>
      <c r="N10465" s="26">
        <f>VLOOKUP(K10465,Table!$A$2:$C$121,3,0)</f>
        <v>4</v>
      </c>
      <c r="O10465" s="13" t="str">
        <f>VLOOKUP(A10465,Table!$U$1:$V$230,2,0)</f>
        <v>Cubic</v>
      </c>
      <c r="P10465" s="1"/>
    </row>
    <row r="10466" spans="1:16">
      <c r="A10466" s="12">
        <v>227</v>
      </c>
      <c r="B10466" s="12">
        <v>634525</v>
      </c>
      <c r="C10466" s="12" t="s">
        <v>10715</v>
      </c>
      <c r="D10466" s="12" t="s">
        <v>10989</v>
      </c>
      <c r="E10466" s="17" t="s">
        <v>457</v>
      </c>
      <c r="F10466" s="25" t="str">
        <f>LEFT(E10466,MIN(FIND({0,1,2,3,4,5,6,7,8,9},ASC(E10466)&amp;1234567890))-1)</f>
        <v>Li</v>
      </c>
      <c r="G10466" s="25">
        <f t="shared" si="326"/>
        <v>1</v>
      </c>
      <c r="H10466" s="25">
        <f>VLOOKUP(F10466,Table!$A$2:$C$121,2,0)</f>
        <v>1</v>
      </c>
      <c r="I10466" s="26">
        <f>VLOOKUP(F10466,Table!$A$2:$C$121,3,0)</f>
        <v>2</v>
      </c>
      <c r="J10466" s="17" t="s">
        <v>366</v>
      </c>
      <c r="K10466" s="25" t="str">
        <f>LEFT(J10466,MIN(FIND({0,1,2,3,4,5,6,7,8,9},ASC(J10466)&amp;1234567890))-1)</f>
        <v>Ga</v>
      </c>
      <c r="L10466" s="25">
        <f t="shared" si="327"/>
        <v>1</v>
      </c>
      <c r="M10466" s="25">
        <f>VLOOKUP(K10466,Table!$A$2:$C$121,2,0)</f>
        <v>13</v>
      </c>
      <c r="N10466" s="26">
        <f>VLOOKUP(K10466,Table!$A$2:$C$121,3,0)</f>
        <v>4</v>
      </c>
      <c r="O10466" s="13" t="str">
        <f>VLOOKUP(A10466,Table!$U$1:$V$230,2,0)</f>
        <v>Cubic</v>
      </c>
      <c r="P10466" s="1"/>
    </row>
    <row r="10467" spans="1:16">
      <c r="A10467" s="12">
        <v>227</v>
      </c>
      <c r="B10467" s="12">
        <v>635015</v>
      </c>
      <c r="C10467" s="12" t="s">
        <v>10715</v>
      </c>
      <c r="D10467" s="12" t="s">
        <v>10990</v>
      </c>
      <c r="E10467" s="17" t="s">
        <v>14761</v>
      </c>
      <c r="F10467" s="25" t="str">
        <f>LEFT(E10467,MIN(FIND({0,1,2,3,4,5,6,7,8,9},ASC(E10467)&amp;1234567890))-1)</f>
        <v>Ga</v>
      </c>
      <c r="G10467" s="25">
        <f t="shared" si="326"/>
        <v>2.67</v>
      </c>
      <c r="H10467" s="25">
        <f>VLOOKUP(F10467,Table!$A$2:$C$121,2,0)</f>
        <v>13</v>
      </c>
      <c r="I10467" s="26">
        <f>VLOOKUP(F10467,Table!$A$2:$C$121,3,0)</f>
        <v>4</v>
      </c>
      <c r="J10467" s="17" t="s">
        <v>582</v>
      </c>
      <c r="K10467" s="25" t="str">
        <f>LEFT(J10467,MIN(FIND({0,1,2,3,4,5,6,7,8,9},ASC(J10467)&amp;1234567890))-1)</f>
        <v>O</v>
      </c>
      <c r="L10467" s="25">
        <f t="shared" si="327"/>
        <v>4</v>
      </c>
      <c r="M10467" s="25">
        <f>VLOOKUP(K10467,Table!$A$2:$C$121,2,0)</f>
        <v>16</v>
      </c>
      <c r="N10467" s="26">
        <f>VLOOKUP(K10467,Table!$A$2:$C$121,3,0)</f>
        <v>2</v>
      </c>
      <c r="O10467" s="13" t="str">
        <f>VLOOKUP(A10467,Table!$U$1:$V$230,2,0)</f>
        <v>Cubic</v>
      </c>
      <c r="P10467" s="1"/>
    </row>
    <row r="10468" spans="1:16">
      <c r="A10468" s="12">
        <v>227</v>
      </c>
      <c r="B10468" s="12">
        <v>636011</v>
      </c>
      <c r="C10468" s="12" t="s">
        <v>10717</v>
      </c>
      <c r="D10468" s="12" t="s">
        <v>10991</v>
      </c>
      <c r="E10468" s="17" t="s">
        <v>11306</v>
      </c>
      <c r="F10468" s="25" t="str">
        <f>LEFT(E10468,MIN(FIND({0,1,2,3,4,5,6,7,8,9},ASC(E10468)&amp;1234567890))-1)</f>
        <v>Gd</v>
      </c>
      <c r="G10468" s="25">
        <f t="shared" si="326"/>
        <v>1</v>
      </c>
      <c r="H10468" s="25">
        <f>VLOOKUP(F10468,Table!$A$2:$C$121,2,0)</f>
        <v>3</v>
      </c>
      <c r="I10468" s="26">
        <f>VLOOKUP(F10468,Table!$A$2:$C$121,3,0)</f>
        <v>6</v>
      </c>
      <c r="J10468" s="17" t="s">
        <v>11386</v>
      </c>
      <c r="K10468" s="25" t="str">
        <f>LEFT(J10468,MIN(FIND({0,1,2,3,4,5,6,7,8,9},ASC(J10468)&amp;1234567890))-1)</f>
        <v>Ni</v>
      </c>
      <c r="L10468" s="25">
        <f t="shared" si="327"/>
        <v>2</v>
      </c>
      <c r="M10468" s="25">
        <f>VLOOKUP(K10468,Table!$A$2:$C$121,2,0)</f>
        <v>10</v>
      </c>
      <c r="N10468" s="26">
        <f>VLOOKUP(K10468,Table!$A$2:$C$121,3,0)</f>
        <v>4</v>
      </c>
      <c r="O10468" s="13" t="str">
        <f>VLOOKUP(A10468,Table!$U$1:$V$230,2,0)</f>
        <v>Cubic</v>
      </c>
      <c r="P10468" s="1"/>
    </row>
    <row r="10469" spans="1:16">
      <c r="A10469" s="12">
        <v>227</v>
      </c>
      <c r="B10469" s="12">
        <v>636255</v>
      </c>
      <c r="C10469" s="12" t="s">
        <v>10717</v>
      </c>
      <c r="D10469" s="12" t="s">
        <v>10992</v>
      </c>
      <c r="E10469" s="17" t="s">
        <v>11306</v>
      </c>
      <c r="F10469" s="25" t="str">
        <f>LEFT(E10469,MIN(FIND({0,1,2,3,4,5,6,7,8,9},ASC(E10469)&amp;1234567890))-1)</f>
        <v>Gd</v>
      </c>
      <c r="G10469" s="25">
        <f t="shared" si="326"/>
        <v>1</v>
      </c>
      <c r="H10469" s="25">
        <f>VLOOKUP(F10469,Table!$A$2:$C$121,2,0)</f>
        <v>3</v>
      </c>
      <c r="I10469" s="26">
        <f>VLOOKUP(F10469,Table!$A$2:$C$121,3,0)</f>
        <v>6</v>
      </c>
      <c r="J10469" s="17" t="s">
        <v>11696</v>
      </c>
      <c r="K10469" s="25" t="str">
        <f>LEFT(J10469,MIN(FIND({0,1,2,3,4,5,6,7,8,9},ASC(J10469)&amp;1234567890))-1)</f>
        <v>Rh</v>
      </c>
      <c r="L10469" s="25">
        <f t="shared" si="327"/>
        <v>2</v>
      </c>
      <c r="M10469" s="25">
        <f>VLOOKUP(K10469,Table!$A$2:$C$121,2,0)</f>
        <v>9</v>
      </c>
      <c r="N10469" s="26">
        <f>VLOOKUP(K10469,Table!$A$2:$C$121,3,0)</f>
        <v>5</v>
      </c>
      <c r="O10469" s="13" t="str">
        <f>VLOOKUP(A10469,Table!$U$1:$V$230,2,0)</f>
        <v>Cubic</v>
      </c>
      <c r="P10469" s="1"/>
    </row>
    <row r="10470" spans="1:16">
      <c r="A10470" s="12">
        <v>227</v>
      </c>
      <c r="B10470" s="12">
        <v>636941</v>
      </c>
      <c r="C10470" s="12" t="s">
        <v>10717</v>
      </c>
      <c r="D10470" s="12" t="s">
        <v>10403</v>
      </c>
      <c r="E10470" s="17" t="s">
        <v>544</v>
      </c>
      <c r="F10470" s="25" t="str">
        <f>LEFT(E10470,MIN(FIND({0,1,2,3,4,5,6,7,8,9},ASC(E10470)&amp;1234567890))-1)</f>
        <v>Ge</v>
      </c>
      <c r="G10470" s="25">
        <f t="shared" si="326"/>
        <v>1</v>
      </c>
      <c r="H10470" s="25">
        <f>VLOOKUP(F10470,Table!$A$2:$C$121,2,0)</f>
        <v>14</v>
      </c>
      <c r="I10470" s="26">
        <f>VLOOKUP(F10470,Table!$A$2:$C$121,3,0)</f>
        <v>4</v>
      </c>
      <c r="J10470" s="17" t="s">
        <v>11894</v>
      </c>
      <c r="K10470" s="25" t="str">
        <f>LEFT(J10470,MIN(FIND({0,1,2,3,4,5,6,7,8,9},ASC(J10470)&amp;1234567890))-1)</f>
        <v>Mg</v>
      </c>
      <c r="L10470" s="25">
        <f t="shared" si="327"/>
        <v>2</v>
      </c>
      <c r="M10470" s="25">
        <f>VLOOKUP(K10470,Table!$A$2:$C$121,2,0)</f>
        <v>2</v>
      </c>
      <c r="N10470" s="26">
        <f>VLOOKUP(K10470,Table!$A$2:$C$121,3,0)</f>
        <v>3</v>
      </c>
      <c r="O10470" s="13" t="str">
        <f>VLOOKUP(A10470,Table!$U$1:$V$230,2,0)</f>
        <v>Cubic</v>
      </c>
      <c r="P10470" s="1"/>
    </row>
    <row r="10471" spans="1:16">
      <c r="A10471" s="12">
        <v>227</v>
      </c>
      <c r="B10471" s="12">
        <v>638574</v>
      </c>
      <c r="C10471" s="12" t="s">
        <v>10715</v>
      </c>
      <c r="D10471" s="12" t="s">
        <v>10993</v>
      </c>
      <c r="E10471" s="17" t="s">
        <v>11431</v>
      </c>
      <c r="F10471" s="25" t="str">
        <f>LEFT(E10471,MIN(FIND({0,1,2,3,4,5,6,7,8,9},ASC(E10471)&amp;1234567890))-1)</f>
        <v>Hf</v>
      </c>
      <c r="G10471" s="25">
        <f t="shared" si="326"/>
        <v>2</v>
      </c>
      <c r="H10471" s="25">
        <f>VLOOKUP(F10471,Table!$A$2:$C$121,2,0)</f>
        <v>4</v>
      </c>
      <c r="I10471" s="26">
        <f>VLOOKUP(F10471,Table!$A$2:$C$121,3,0)</f>
        <v>6</v>
      </c>
      <c r="J10471" s="17" t="s">
        <v>72</v>
      </c>
      <c r="K10471" s="25" t="str">
        <f>LEFT(J10471,MIN(FIND({0,1,2,3,4,5,6,7,8,9},ASC(J10471)&amp;1234567890))-1)</f>
        <v>Ir</v>
      </c>
      <c r="L10471" s="25">
        <f t="shared" si="327"/>
        <v>1</v>
      </c>
      <c r="M10471" s="25">
        <f>VLOOKUP(K10471,Table!$A$2:$C$121,2,0)</f>
        <v>9</v>
      </c>
      <c r="N10471" s="26">
        <f>VLOOKUP(K10471,Table!$A$2:$C$121,3,0)</f>
        <v>6</v>
      </c>
      <c r="O10471" s="13" t="str">
        <f>VLOOKUP(A10471,Table!$U$1:$V$230,2,0)</f>
        <v>Cubic</v>
      </c>
      <c r="P10471" s="1"/>
    </row>
    <row r="10472" spans="1:16">
      <c r="A10472" s="12">
        <v>227</v>
      </c>
      <c r="B10472" s="12">
        <v>638594</v>
      </c>
      <c r="C10472" s="12" t="s">
        <v>10715</v>
      </c>
      <c r="D10472" s="12" t="s">
        <v>10994</v>
      </c>
      <c r="E10472" s="17" t="s">
        <v>11431</v>
      </c>
      <c r="F10472" s="25" t="str">
        <f>LEFT(E10472,MIN(FIND({0,1,2,3,4,5,6,7,8,9},ASC(E10472)&amp;1234567890))-1)</f>
        <v>Hf</v>
      </c>
      <c r="G10472" s="25">
        <f t="shared" si="326"/>
        <v>2</v>
      </c>
      <c r="H10472" s="25">
        <f>VLOOKUP(F10472,Table!$A$2:$C$121,2,0)</f>
        <v>4</v>
      </c>
      <c r="I10472" s="26">
        <f>VLOOKUP(F10472,Table!$A$2:$C$121,3,0)</f>
        <v>6</v>
      </c>
      <c r="J10472" s="17" t="s">
        <v>355</v>
      </c>
      <c r="K10472" s="25" t="str">
        <f>LEFT(J10472,MIN(FIND({0,1,2,3,4,5,6,7,8,9},ASC(J10472)&amp;1234567890))-1)</f>
        <v>Mn</v>
      </c>
      <c r="L10472" s="25">
        <f t="shared" si="327"/>
        <v>1</v>
      </c>
      <c r="M10472" s="25">
        <f>VLOOKUP(K10472,Table!$A$2:$C$121,2,0)</f>
        <v>7</v>
      </c>
      <c r="N10472" s="26">
        <f>VLOOKUP(K10472,Table!$A$2:$C$121,3,0)</f>
        <v>4</v>
      </c>
      <c r="O10472" s="13" t="str">
        <f>VLOOKUP(A10472,Table!$U$1:$V$230,2,0)</f>
        <v>Cubic</v>
      </c>
      <c r="P10472" s="1"/>
    </row>
    <row r="10473" spans="1:16">
      <c r="A10473" s="12">
        <v>227</v>
      </c>
      <c r="B10473" s="12">
        <v>638599</v>
      </c>
      <c r="C10473" s="12" t="s">
        <v>10715</v>
      </c>
      <c r="D10473" s="12" t="s">
        <v>10995</v>
      </c>
      <c r="E10473" s="17" t="s">
        <v>14762</v>
      </c>
      <c r="F10473" s="25" t="str">
        <f>LEFT(E10473,MIN(FIND({0,1,2,3,4,5,6,7,8,9},ASC(E10473)&amp;1234567890))-1)</f>
        <v>Hf</v>
      </c>
      <c r="G10473" s="25">
        <f t="shared" si="326"/>
        <v>1.5</v>
      </c>
      <c r="H10473" s="25">
        <f>VLOOKUP(F10473,Table!$A$2:$C$121,2,0)</f>
        <v>4</v>
      </c>
      <c r="I10473" s="26">
        <f>VLOOKUP(F10473,Table!$A$2:$C$121,3,0)</f>
        <v>6</v>
      </c>
      <c r="J10473" s="17" t="s">
        <v>13687</v>
      </c>
      <c r="K10473" s="25" t="str">
        <f>LEFT(J10473,MIN(FIND({0,1,2,3,4,5,6,7,8,9},ASC(J10473)&amp;1234567890))-1)</f>
        <v>Mn</v>
      </c>
      <c r="L10473" s="25">
        <f t="shared" si="327"/>
        <v>1.5</v>
      </c>
      <c r="M10473" s="25">
        <f>VLOOKUP(K10473,Table!$A$2:$C$121,2,0)</f>
        <v>7</v>
      </c>
      <c r="N10473" s="26">
        <f>VLOOKUP(K10473,Table!$A$2:$C$121,3,0)</f>
        <v>4</v>
      </c>
      <c r="O10473" s="13" t="str">
        <f>VLOOKUP(A10473,Table!$U$1:$V$230,2,0)</f>
        <v>Cubic</v>
      </c>
      <c r="P10473" s="1"/>
    </row>
    <row r="10474" spans="1:16">
      <c r="A10474" s="12">
        <v>227</v>
      </c>
      <c r="B10474" s="12">
        <v>638748</v>
      </c>
      <c r="C10474" s="12" t="s">
        <v>10715</v>
      </c>
      <c r="D10474" s="12" t="s">
        <v>10996</v>
      </c>
      <c r="E10474" s="17" t="s">
        <v>11431</v>
      </c>
      <c r="F10474" s="25" t="str">
        <f>LEFT(E10474,MIN(FIND({0,1,2,3,4,5,6,7,8,9},ASC(E10474)&amp;1234567890))-1)</f>
        <v>Hf</v>
      </c>
      <c r="G10474" s="25">
        <f t="shared" si="326"/>
        <v>2</v>
      </c>
      <c r="H10474" s="25">
        <f>VLOOKUP(F10474,Table!$A$2:$C$121,2,0)</f>
        <v>4</v>
      </c>
      <c r="I10474" s="26">
        <f>VLOOKUP(F10474,Table!$A$2:$C$121,3,0)</f>
        <v>6</v>
      </c>
      <c r="J10474" s="17" t="s">
        <v>434</v>
      </c>
      <c r="K10474" s="25" t="str">
        <f>LEFT(J10474,MIN(FIND({0,1,2,3,4,5,6,7,8,9},ASC(J10474)&amp;1234567890))-1)</f>
        <v>Os</v>
      </c>
      <c r="L10474" s="25">
        <f t="shared" si="327"/>
        <v>1</v>
      </c>
      <c r="M10474" s="25">
        <f>VLOOKUP(K10474,Table!$A$2:$C$121,2,0)</f>
        <v>8</v>
      </c>
      <c r="N10474" s="26">
        <f>VLOOKUP(K10474,Table!$A$2:$C$121,3,0)</f>
        <v>6</v>
      </c>
      <c r="O10474" s="13" t="str">
        <f>VLOOKUP(A10474,Table!$U$1:$V$230,2,0)</f>
        <v>Cubic</v>
      </c>
      <c r="P10474" s="1"/>
    </row>
    <row r="10475" spans="1:16">
      <c r="A10475" s="12">
        <v>227</v>
      </c>
      <c r="B10475" s="12">
        <v>638772</v>
      </c>
      <c r="C10475" s="12" t="s">
        <v>10715</v>
      </c>
      <c r="D10475" s="12" t="s">
        <v>4945</v>
      </c>
      <c r="E10475" s="17" t="s">
        <v>11431</v>
      </c>
      <c r="F10475" s="25" t="str">
        <f>LEFT(E10475,MIN(FIND({0,1,2,3,4,5,6,7,8,9},ASC(E10475)&amp;1234567890))-1)</f>
        <v>Hf</v>
      </c>
      <c r="G10475" s="25">
        <f t="shared" si="326"/>
        <v>2</v>
      </c>
      <c r="H10475" s="25">
        <f>VLOOKUP(F10475,Table!$A$2:$C$121,2,0)</f>
        <v>4</v>
      </c>
      <c r="I10475" s="26">
        <f>VLOOKUP(F10475,Table!$A$2:$C$121,3,0)</f>
        <v>6</v>
      </c>
      <c r="J10475" s="17" t="s">
        <v>541</v>
      </c>
      <c r="K10475" s="25" t="str">
        <f>LEFT(J10475,MIN(FIND({0,1,2,3,4,5,6,7,8,9},ASC(J10475)&amp;1234567890))-1)</f>
        <v>Pd</v>
      </c>
      <c r="L10475" s="25">
        <f t="shared" si="327"/>
        <v>1</v>
      </c>
      <c r="M10475" s="25">
        <f>VLOOKUP(K10475,Table!$A$2:$C$121,2,0)</f>
        <v>10</v>
      </c>
      <c r="N10475" s="26">
        <f>VLOOKUP(K10475,Table!$A$2:$C$121,3,0)</f>
        <v>5</v>
      </c>
      <c r="O10475" s="13" t="str">
        <f>VLOOKUP(A10475,Table!$U$1:$V$230,2,0)</f>
        <v>Cubic</v>
      </c>
      <c r="P10475" s="1"/>
    </row>
    <row r="10476" spans="1:16">
      <c r="A10476" s="12">
        <v>227</v>
      </c>
      <c r="B10476" s="12">
        <v>638787</v>
      </c>
      <c r="C10476" s="12" t="s">
        <v>10715</v>
      </c>
      <c r="D10476" s="12" t="s">
        <v>10997</v>
      </c>
      <c r="E10476" s="17" t="s">
        <v>11431</v>
      </c>
      <c r="F10476" s="25" t="str">
        <f>LEFT(E10476,MIN(FIND({0,1,2,3,4,5,6,7,8,9},ASC(E10476)&amp;1234567890))-1)</f>
        <v>Hf</v>
      </c>
      <c r="G10476" s="25">
        <f t="shared" si="326"/>
        <v>2</v>
      </c>
      <c r="H10476" s="25">
        <f>VLOOKUP(F10476,Table!$A$2:$C$121,2,0)</f>
        <v>4</v>
      </c>
      <c r="I10476" s="26">
        <f>VLOOKUP(F10476,Table!$A$2:$C$121,3,0)</f>
        <v>6</v>
      </c>
      <c r="J10476" s="17" t="s">
        <v>539</v>
      </c>
      <c r="K10476" s="25" t="str">
        <f>LEFT(J10476,MIN(FIND({0,1,2,3,4,5,6,7,8,9},ASC(J10476)&amp;1234567890))-1)</f>
        <v>Pt</v>
      </c>
      <c r="L10476" s="25">
        <f t="shared" si="327"/>
        <v>1</v>
      </c>
      <c r="M10476" s="25">
        <f>VLOOKUP(K10476,Table!$A$2:$C$121,2,0)</f>
        <v>10</v>
      </c>
      <c r="N10476" s="26">
        <f>VLOOKUP(K10476,Table!$A$2:$C$121,3,0)</f>
        <v>6</v>
      </c>
      <c r="O10476" s="13" t="str">
        <f>VLOOKUP(A10476,Table!$U$1:$V$230,2,0)</f>
        <v>Cubic</v>
      </c>
      <c r="P10476" s="1"/>
    </row>
    <row r="10477" spans="1:16">
      <c r="A10477" s="12">
        <v>227</v>
      </c>
      <c r="B10477" s="12">
        <v>638817</v>
      </c>
      <c r="C10477" s="12" t="s">
        <v>10715</v>
      </c>
      <c r="D10477" s="12" t="s">
        <v>10998</v>
      </c>
      <c r="E10477" s="17" t="s">
        <v>11431</v>
      </c>
      <c r="F10477" s="25" t="str">
        <f>LEFT(E10477,MIN(FIND({0,1,2,3,4,5,6,7,8,9},ASC(E10477)&amp;1234567890))-1)</f>
        <v>Hf</v>
      </c>
      <c r="G10477" s="25">
        <f t="shared" si="326"/>
        <v>2</v>
      </c>
      <c r="H10477" s="25">
        <f>VLOOKUP(F10477,Table!$A$2:$C$121,2,0)</f>
        <v>4</v>
      </c>
      <c r="I10477" s="26">
        <f>VLOOKUP(F10477,Table!$A$2:$C$121,3,0)</f>
        <v>6</v>
      </c>
      <c r="J10477" s="17" t="s">
        <v>11294</v>
      </c>
      <c r="K10477" s="25" t="str">
        <f>LEFT(J10477,MIN(FIND({0,1,2,3,4,5,6,7,8,9},ASC(J10477)&amp;1234567890))-1)</f>
        <v>Rh</v>
      </c>
      <c r="L10477" s="25">
        <f t="shared" si="327"/>
        <v>1</v>
      </c>
      <c r="M10477" s="25">
        <f>VLOOKUP(K10477,Table!$A$2:$C$121,2,0)</f>
        <v>9</v>
      </c>
      <c r="N10477" s="26">
        <f>VLOOKUP(K10477,Table!$A$2:$C$121,3,0)</f>
        <v>5</v>
      </c>
      <c r="O10477" s="13" t="str">
        <f>VLOOKUP(A10477,Table!$U$1:$V$230,2,0)</f>
        <v>Cubic</v>
      </c>
      <c r="P10477" s="1"/>
    </row>
    <row r="10478" spans="1:16">
      <c r="A10478" s="12">
        <v>227</v>
      </c>
      <c r="B10478" s="12">
        <v>639015</v>
      </c>
      <c r="C10478" s="12" t="s">
        <v>10715</v>
      </c>
      <c r="D10478" s="12" t="s">
        <v>10999</v>
      </c>
      <c r="E10478" s="17" t="s">
        <v>426</v>
      </c>
      <c r="F10478" s="25" t="str">
        <f>LEFT(E10478,MIN(FIND({0,1,2,3,4,5,6,7,8,9},ASC(E10478)&amp;1234567890))-1)</f>
        <v>Hf</v>
      </c>
      <c r="G10478" s="25">
        <f t="shared" si="326"/>
        <v>1</v>
      </c>
      <c r="H10478" s="25">
        <f>VLOOKUP(F10478,Table!$A$2:$C$121,2,0)</f>
        <v>4</v>
      </c>
      <c r="I10478" s="26">
        <f>VLOOKUP(F10478,Table!$A$2:$C$121,3,0)</f>
        <v>6</v>
      </c>
      <c r="J10478" s="17" t="s">
        <v>12735</v>
      </c>
      <c r="K10478" s="25" t="str">
        <f>LEFT(J10478,MIN(FIND({0,1,2,3,4,5,6,7,8,9},ASC(J10478)&amp;1234567890))-1)</f>
        <v>Zn</v>
      </c>
      <c r="L10478" s="25">
        <f t="shared" si="327"/>
        <v>22</v>
      </c>
      <c r="M10478" s="25">
        <f>VLOOKUP(K10478,Table!$A$2:$C$121,2,0)</f>
        <v>12</v>
      </c>
      <c r="N10478" s="26">
        <f>VLOOKUP(K10478,Table!$A$2:$C$121,3,0)</f>
        <v>4</v>
      </c>
      <c r="O10478" s="13" t="str">
        <f>VLOOKUP(A10478,Table!$U$1:$V$230,2,0)</f>
        <v>Cubic</v>
      </c>
      <c r="P10478" s="1"/>
    </row>
    <row r="10479" spans="1:16">
      <c r="A10479" s="12">
        <v>227</v>
      </c>
      <c r="B10479" s="12">
        <v>639561</v>
      </c>
      <c r="C10479" s="12" t="s">
        <v>10715</v>
      </c>
      <c r="D10479" s="12" t="s">
        <v>11000</v>
      </c>
      <c r="E10479" s="17" t="s">
        <v>14763</v>
      </c>
      <c r="F10479" s="25" t="str">
        <f>LEFT(E10479,MIN(FIND({0,1,2,3,4,5,6,7,8,9},ASC(E10479)&amp;1234567890))-1)</f>
        <v>Ho</v>
      </c>
      <c r="G10479" s="25">
        <f t="shared" si="326"/>
        <v>4.8600000000000003</v>
      </c>
      <c r="H10479" s="25">
        <f>VLOOKUP(F10479,Table!$A$2:$C$121,2,0)</f>
        <v>3</v>
      </c>
      <c r="I10479" s="26">
        <f>VLOOKUP(F10479,Table!$A$2:$C$121,3,0)</f>
        <v>6</v>
      </c>
      <c r="J10479" s="17" t="s">
        <v>11781</v>
      </c>
      <c r="K10479" s="25" t="str">
        <f>LEFT(J10479,MIN(FIND({0,1,2,3,4,5,6,7,8,9},ASC(J10479)&amp;1234567890))-1)</f>
        <v>Pd</v>
      </c>
      <c r="L10479" s="25">
        <f t="shared" si="327"/>
        <v>2</v>
      </c>
      <c r="M10479" s="25">
        <f>VLOOKUP(K10479,Table!$A$2:$C$121,2,0)</f>
        <v>10</v>
      </c>
      <c r="N10479" s="26">
        <f>VLOOKUP(K10479,Table!$A$2:$C$121,3,0)</f>
        <v>5</v>
      </c>
      <c r="O10479" s="13" t="str">
        <f>VLOOKUP(A10479,Table!$U$1:$V$230,2,0)</f>
        <v>Cubic</v>
      </c>
      <c r="P10479" s="1"/>
    </row>
    <row r="10480" spans="1:16">
      <c r="A10480" s="12">
        <v>227</v>
      </c>
      <c r="B10480" s="12">
        <v>639876</v>
      </c>
      <c r="C10480" s="12" t="s">
        <v>10717</v>
      </c>
      <c r="D10480" s="12" t="s">
        <v>11001</v>
      </c>
      <c r="E10480" s="17" t="s">
        <v>11286</v>
      </c>
      <c r="F10480" s="25" t="str">
        <f>LEFT(E10480,MIN(FIND({0,1,2,3,4,5,6,7,8,9},ASC(E10480)&amp;1234567890))-1)</f>
        <v>In</v>
      </c>
      <c r="G10480" s="25">
        <f t="shared" si="326"/>
        <v>1</v>
      </c>
      <c r="H10480" s="25">
        <f>VLOOKUP(F10480,Table!$A$2:$C$121,2,0)</f>
        <v>13</v>
      </c>
      <c r="I10480" s="26">
        <f>VLOOKUP(F10480,Table!$A$2:$C$121,3,0)</f>
        <v>5</v>
      </c>
      <c r="J10480" s="17" t="s">
        <v>457</v>
      </c>
      <c r="K10480" s="25" t="str">
        <f>LEFT(J10480,MIN(FIND({0,1,2,3,4,5,6,7,8,9},ASC(J10480)&amp;1234567890))-1)</f>
        <v>Li</v>
      </c>
      <c r="L10480" s="25">
        <f t="shared" si="327"/>
        <v>1</v>
      </c>
      <c r="M10480" s="25">
        <f>VLOOKUP(K10480,Table!$A$2:$C$121,2,0)</f>
        <v>1</v>
      </c>
      <c r="N10480" s="26">
        <f>VLOOKUP(K10480,Table!$A$2:$C$121,3,0)</f>
        <v>2</v>
      </c>
      <c r="O10480" s="13" t="str">
        <f>VLOOKUP(A10480,Table!$U$1:$V$230,2,0)</f>
        <v>Cubic</v>
      </c>
      <c r="P10480" s="1"/>
    </row>
    <row r="10481" spans="1:16">
      <c r="A10481" s="12">
        <v>227</v>
      </c>
      <c r="B10481" s="12">
        <v>640032</v>
      </c>
      <c r="C10481" s="12" t="s">
        <v>10717</v>
      </c>
      <c r="D10481" s="12" t="s">
        <v>11002</v>
      </c>
      <c r="E10481" s="17" t="s">
        <v>11286</v>
      </c>
      <c r="F10481" s="25" t="str">
        <f>LEFT(E10481,MIN(FIND({0,1,2,3,4,5,6,7,8,9},ASC(E10481)&amp;1234567890))-1)</f>
        <v>In</v>
      </c>
      <c r="G10481" s="25">
        <f t="shared" si="326"/>
        <v>1</v>
      </c>
      <c r="H10481" s="25">
        <f>VLOOKUP(F10481,Table!$A$2:$C$121,2,0)</f>
        <v>13</v>
      </c>
      <c r="I10481" s="26">
        <f>VLOOKUP(F10481,Table!$A$2:$C$121,3,0)</f>
        <v>5</v>
      </c>
      <c r="J10481" s="17" t="s">
        <v>11410</v>
      </c>
      <c r="K10481" s="25" t="str">
        <f>LEFT(J10481,MIN(FIND({0,1,2,3,4,5,6,7,8,9},ASC(J10481)&amp;1234567890))-1)</f>
        <v>Na</v>
      </c>
      <c r="L10481" s="25">
        <f t="shared" si="327"/>
        <v>1</v>
      </c>
      <c r="M10481" s="25">
        <f>VLOOKUP(K10481,Table!$A$2:$C$121,2,0)</f>
        <v>1</v>
      </c>
      <c r="N10481" s="26">
        <f>VLOOKUP(K10481,Table!$A$2:$C$121,3,0)</f>
        <v>3</v>
      </c>
      <c r="O10481" s="13" t="str">
        <f>VLOOKUP(A10481,Table!$U$1:$V$230,2,0)</f>
        <v>Cubic</v>
      </c>
      <c r="P10481" s="1"/>
    </row>
    <row r="10482" spans="1:16">
      <c r="A10482" s="12">
        <v>227</v>
      </c>
      <c r="B10482" s="12">
        <v>640350</v>
      </c>
      <c r="C10482" s="12" t="s">
        <v>10715</v>
      </c>
      <c r="D10482" s="12" t="s">
        <v>11003</v>
      </c>
      <c r="E10482" s="17" t="s">
        <v>12153</v>
      </c>
      <c r="F10482" s="25" t="str">
        <f>LEFT(E10482,MIN(FIND({0,1,2,3,4,5,6,7,8,9},ASC(E10482)&amp;1234567890))-1)</f>
        <v>In</v>
      </c>
      <c r="G10482" s="25">
        <f t="shared" si="326"/>
        <v>2.67</v>
      </c>
      <c r="H10482" s="25">
        <f>VLOOKUP(F10482,Table!$A$2:$C$121,2,0)</f>
        <v>13</v>
      </c>
      <c r="I10482" s="26">
        <f>VLOOKUP(F10482,Table!$A$2:$C$121,3,0)</f>
        <v>5</v>
      </c>
      <c r="J10482" s="17" t="s">
        <v>481</v>
      </c>
      <c r="K10482" s="25" t="str">
        <f>LEFT(J10482,MIN(FIND({0,1,2,3,4,5,6,7,8,9},ASC(J10482)&amp;1234567890))-1)</f>
        <v>S</v>
      </c>
      <c r="L10482" s="25">
        <f t="shared" si="327"/>
        <v>4</v>
      </c>
      <c r="M10482" s="25">
        <f>VLOOKUP(K10482,Table!$A$2:$C$121,2,0)</f>
        <v>16</v>
      </c>
      <c r="N10482" s="26">
        <f>VLOOKUP(K10482,Table!$A$2:$C$121,3,0)</f>
        <v>3</v>
      </c>
      <c r="O10482" s="13" t="str">
        <f>VLOOKUP(A10482,Table!$U$1:$V$230,2,0)</f>
        <v>Cubic</v>
      </c>
      <c r="P10482" s="1"/>
    </row>
    <row r="10483" spans="1:16">
      <c r="A10483" s="12">
        <v>227</v>
      </c>
      <c r="B10483" s="12">
        <v>640361</v>
      </c>
      <c r="C10483" s="12" t="s">
        <v>10717</v>
      </c>
      <c r="D10483" s="12" t="s">
        <v>11004</v>
      </c>
      <c r="E10483" s="17" t="s">
        <v>14764</v>
      </c>
      <c r="F10483" s="25" t="str">
        <f>LEFT(E10483,MIN(FIND({0,1,2,3,4,5,6,7,8,9},ASC(E10483)&amp;1234567890))-1)</f>
        <v>In</v>
      </c>
      <c r="G10483" s="25">
        <f t="shared" si="326"/>
        <v>24</v>
      </c>
      <c r="H10483" s="25">
        <f>VLOOKUP(F10483,Table!$A$2:$C$121,2,0)</f>
        <v>13</v>
      </c>
      <c r="I10483" s="26">
        <f>VLOOKUP(F10483,Table!$A$2:$C$121,3,0)</f>
        <v>5</v>
      </c>
      <c r="J10483" s="17" t="s">
        <v>14682</v>
      </c>
      <c r="K10483" s="25" t="str">
        <f>LEFT(J10483,MIN(FIND({0,1,2,3,4,5,6,7,8,9},ASC(J10483)&amp;1234567890))-1)</f>
        <v>S</v>
      </c>
      <c r="L10483" s="25">
        <f t="shared" si="327"/>
        <v>32</v>
      </c>
      <c r="M10483" s="25">
        <f>VLOOKUP(K10483,Table!$A$2:$C$121,2,0)</f>
        <v>16</v>
      </c>
      <c r="N10483" s="26">
        <f>VLOOKUP(K10483,Table!$A$2:$C$121,3,0)</f>
        <v>3</v>
      </c>
      <c r="O10483" s="13" t="str">
        <f>VLOOKUP(A10483,Table!$U$1:$V$230,2,0)</f>
        <v>Cubic</v>
      </c>
      <c r="P10483" s="1"/>
    </row>
    <row r="10484" spans="1:16">
      <c r="A10484" s="12">
        <v>227</v>
      </c>
      <c r="B10484" s="12">
        <v>641208</v>
      </c>
      <c r="C10484" s="12" t="s">
        <v>10715</v>
      </c>
      <c r="D10484" s="12" t="s">
        <v>11005</v>
      </c>
      <c r="E10484" s="17" t="s">
        <v>11391</v>
      </c>
      <c r="F10484" s="25" t="str">
        <f>LEFT(E10484,MIN(FIND({0,1,2,3,4,5,6,7,8,9},ASC(E10484)&amp;1234567890))-1)</f>
        <v>Zr</v>
      </c>
      <c r="G10484" s="25">
        <f t="shared" si="326"/>
        <v>2</v>
      </c>
      <c r="H10484" s="25">
        <f>VLOOKUP(F10484,Table!$A$2:$C$121,2,0)</f>
        <v>4</v>
      </c>
      <c r="I10484" s="26">
        <f>VLOOKUP(F10484,Table!$A$2:$C$121,3,0)</f>
        <v>5</v>
      </c>
      <c r="J10484" s="17" t="s">
        <v>72</v>
      </c>
      <c r="K10484" s="25" t="str">
        <f>LEFT(J10484,MIN(FIND({0,1,2,3,4,5,6,7,8,9},ASC(J10484)&amp;1234567890))-1)</f>
        <v>Ir</v>
      </c>
      <c r="L10484" s="25">
        <f t="shared" si="327"/>
        <v>1</v>
      </c>
      <c r="M10484" s="25">
        <f>VLOOKUP(K10484,Table!$A$2:$C$121,2,0)</f>
        <v>9</v>
      </c>
      <c r="N10484" s="26">
        <f>VLOOKUP(K10484,Table!$A$2:$C$121,3,0)</f>
        <v>6</v>
      </c>
      <c r="O10484" s="13" t="str">
        <f>VLOOKUP(A10484,Table!$U$1:$V$230,2,0)</f>
        <v>Cubic</v>
      </c>
      <c r="P10484" s="1"/>
    </row>
    <row r="10485" spans="1:16">
      <c r="A10485" s="12">
        <v>227</v>
      </c>
      <c r="B10485" s="12">
        <v>641492</v>
      </c>
      <c r="C10485" s="12" t="s">
        <v>10717</v>
      </c>
      <c r="D10485" s="12" t="s">
        <v>11006</v>
      </c>
      <c r="E10485" s="17" t="s">
        <v>46</v>
      </c>
      <c r="F10485" s="25" t="str">
        <f>LEFT(E10485,MIN(FIND({0,1,2,3,4,5,6,7,8,9},ASC(E10485)&amp;1234567890))-1)</f>
        <v>La</v>
      </c>
      <c r="G10485" s="25">
        <f t="shared" si="326"/>
        <v>1</v>
      </c>
      <c r="H10485" s="25">
        <f>VLOOKUP(F10485,Table!$A$2:$C$121,2,0)</f>
        <v>3</v>
      </c>
      <c r="I10485" s="26">
        <f>VLOOKUP(F10485,Table!$A$2:$C$121,3,0)</f>
        <v>6</v>
      </c>
      <c r="J10485" s="17" t="s">
        <v>11386</v>
      </c>
      <c r="K10485" s="25" t="str">
        <f>LEFT(J10485,MIN(FIND({0,1,2,3,4,5,6,7,8,9},ASC(J10485)&amp;1234567890))-1)</f>
        <v>Ni</v>
      </c>
      <c r="L10485" s="25">
        <f t="shared" si="327"/>
        <v>2</v>
      </c>
      <c r="M10485" s="25">
        <f>VLOOKUP(K10485,Table!$A$2:$C$121,2,0)</f>
        <v>10</v>
      </c>
      <c r="N10485" s="26">
        <f>VLOOKUP(K10485,Table!$A$2:$C$121,3,0)</f>
        <v>4</v>
      </c>
      <c r="O10485" s="13" t="str">
        <f>VLOOKUP(A10485,Table!$U$1:$V$230,2,0)</f>
        <v>Cubic</v>
      </c>
      <c r="P10485" s="1"/>
    </row>
    <row r="10486" spans="1:16">
      <c r="A10486" s="12">
        <v>227</v>
      </c>
      <c r="B10486" s="12">
        <v>641828</v>
      </c>
      <c r="C10486" s="12" t="s">
        <v>10715</v>
      </c>
      <c r="D10486" s="12" t="s">
        <v>11007</v>
      </c>
      <c r="E10486" s="17" t="s">
        <v>14098</v>
      </c>
      <c r="F10486" s="25" t="str">
        <f>LEFT(E10486,MIN(FIND({0,1,2,3,4,5,6,7,8,9},ASC(E10486)&amp;1234567890))-1)</f>
        <v>La</v>
      </c>
      <c r="G10486" s="25">
        <f t="shared" si="326"/>
        <v>2.67</v>
      </c>
      <c r="H10486" s="25">
        <f>VLOOKUP(F10486,Table!$A$2:$C$121,2,0)</f>
        <v>3</v>
      </c>
      <c r="I10486" s="26">
        <f>VLOOKUP(F10486,Table!$A$2:$C$121,3,0)</f>
        <v>6</v>
      </c>
      <c r="J10486" s="17" t="s">
        <v>481</v>
      </c>
      <c r="K10486" s="25" t="str">
        <f>LEFT(J10486,MIN(FIND({0,1,2,3,4,5,6,7,8,9},ASC(J10486)&amp;1234567890))-1)</f>
        <v>S</v>
      </c>
      <c r="L10486" s="25">
        <f t="shared" si="327"/>
        <v>4</v>
      </c>
      <c r="M10486" s="25">
        <f>VLOOKUP(K10486,Table!$A$2:$C$121,2,0)</f>
        <v>16</v>
      </c>
      <c r="N10486" s="26">
        <f>VLOOKUP(K10486,Table!$A$2:$C$121,3,0)</f>
        <v>3</v>
      </c>
      <c r="O10486" s="13" t="str">
        <f>VLOOKUP(A10486,Table!$U$1:$V$230,2,0)</f>
        <v>Cubic</v>
      </c>
      <c r="P10486" s="1"/>
    </row>
    <row r="10487" spans="1:16">
      <c r="A10487" s="12">
        <v>227</v>
      </c>
      <c r="B10487" s="12">
        <v>642496</v>
      </c>
      <c r="C10487" s="12" t="s">
        <v>10715</v>
      </c>
      <c r="D10487" s="12" t="s">
        <v>11008</v>
      </c>
      <c r="E10487" s="17" t="s">
        <v>14765</v>
      </c>
      <c r="F10487" s="25" t="str">
        <f>LEFT(E10487,MIN(FIND({0,1,2,3,4,5,6,7,8,9},ASC(E10487)&amp;1234567890))-1)</f>
        <v>Lu</v>
      </c>
      <c r="G10487" s="25">
        <f t="shared" si="326"/>
        <v>4.8600000000000003</v>
      </c>
      <c r="H10487" s="25">
        <f>VLOOKUP(F10487,Table!$A$2:$C$121,2,0)</f>
        <v>3</v>
      </c>
      <c r="I10487" s="26">
        <f>VLOOKUP(F10487,Table!$A$2:$C$121,3,0)</f>
        <v>6</v>
      </c>
      <c r="J10487" s="17" t="s">
        <v>11781</v>
      </c>
      <c r="K10487" s="25" t="str">
        <f>LEFT(J10487,MIN(FIND({0,1,2,3,4,5,6,7,8,9},ASC(J10487)&amp;1234567890))-1)</f>
        <v>Pd</v>
      </c>
      <c r="L10487" s="25">
        <f t="shared" si="327"/>
        <v>2</v>
      </c>
      <c r="M10487" s="25">
        <f>VLOOKUP(K10487,Table!$A$2:$C$121,2,0)</f>
        <v>10</v>
      </c>
      <c r="N10487" s="26">
        <f>VLOOKUP(K10487,Table!$A$2:$C$121,3,0)</f>
        <v>5</v>
      </c>
      <c r="O10487" s="13" t="str">
        <f>VLOOKUP(A10487,Table!$U$1:$V$230,2,0)</f>
        <v>Cubic</v>
      </c>
      <c r="P10487" s="1"/>
    </row>
    <row r="10488" spans="1:16">
      <c r="A10488" s="12">
        <v>227</v>
      </c>
      <c r="B10488" s="12">
        <v>642849</v>
      </c>
      <c r="C10488" s="12" t="s">
        <v>10717</v>
      </c>
      <c r="D10488" s="12" t="s">
        <v>10290</v>
      </c>
      <c r="E10488" s="17" t="s">
        <v>11894</v>
      </c>
      <c r="F10488" s="25" t="str">
        <f>LEFT(E10488,MIN(FIND({0,1,2,3,4,5,6,7,8,9},ASC(E10488)&amp;1234567890))-1)</f>
        <v>Mg</v>
      </c>
      <c r="G10488" s="25">
        <f t="shared" si="326"/>
        <v>2</v>
      </c>
      <c r="H10488" s="25">
        <f>VLOOKUP(F10488,Table!$A$2:$C$121,2,0)</f>
        <v>2</v>
      </c>
      <c r="I10488" s="26">
        <f>VLOOKUP(F10488,Table!$A$2:$C$121,3,0)</f>
        <v>3</v>
      </c>
      <c r="J10488" s="17" t="s">
        <v>11291</v>
      </c>
      <c r="K10488" s="25" t="str">
        <f>LEFT(J10488,MIN(FIND({0,1,2,3,4,5,6,7,8,9},ASC(J10488)&amp;1234567890))-1)</f>
        <v>Sn</v>
      </c>
      <c r="L10488" s="25">
        <f t="shared" si="327"/>
        <v>1</v>
      </c>
      <c r="M10488" s="25">
        <f>VLOOKUP(K10488,Table!$A$2:$C$121,2,0)</f>
        <v>14</v>
      </c>
      <c r="N10488" s="26">
        <f>VLOOKUP(K10488,Table!$A$2:$C$121,3,0)</f>
        <v>5</v>
      </c>
      <c r="O10488" s="13" t="str">
        <f>VLOOKUP(A10488,Table!$U$1:$V$230,2,0)</f>
        <v>Cubic</v>
      </c>
      <c r="P10488" s="1"/>
    </row>
    <row r="10489" spans="1:16">
      <c r="A10489" s="12">
        <v>227</v>
      </c>
      <c r="B10489" s="12">
        <v>645040</v>
      </c>
      <c r="C10489" s="12" t="s">
        <v>10715</v>
      </c>
      <c r="D10489" s="12" t="s">
        <v>11009</v>
      </c>
      <c r="E10489" s="17" t="s">
        <v>14766</v>
      </c>
      <c r="F10489" s="25" t="str">
        <f>LEFT(E10489,MIN(FIND({0,1,2,3,4,5,6,7,8,9},ASC(E10489)&amp;1234567890))-1)</f>
        <v>Na</v>
      </c>
      <c r="G10489" s="25">
        <f t="shared" si="326"/>
        <v>1.22</v>
      </c>
      <c r="H10489" s="25">
        <f>VLOOKUP(F10489,Table!$A$2:$C$121,2,0)</f>
        <v>1</v>
      </c>
      <c r="I10489" s="26">
        <f>VLOOKUP(F10489,Table!$A$2:$C$121,3,0)</f>
        <v>3</v>
      </c>
      <c r="J10489" s="17" t="s">
        <v>11675</v>
      </c>
      <c r="K10489" s="25" t="str">
        <f>LEFT(J10489,MIN(FIND({0,1,2,3,4,5,6,7,8,9},ASC(J10489)&amp;1234567890))-1)</f>
        <v>Si</v>
      </c>
      <c r="L10489" s="25">
        <f t="shared" si="327"/>
        <v>17</v>
      </c>
      <c r="M10489" s="25">
        <f>VLOOKUP(K10489,Table!$A$2:$C$121,2,0)</f>
        <v>14</v>
      </c>
      <c r="N10489" s="26">
        <f>VLOOKUP(K10489,Table!$A$2:$C$121,3,0)</f>
        <v>3</v>
      </c>
      <c r="O10489" s="13" t="str">
        <f>VLOOKUP(A10489,Table!$U$1:$V$230,2,0)</f>
        <v>Cubic</v>
      </c>
      <c r="P10489" s="1"/>
    </row>
    <row r="10490" spans="1:16">
      <c r="A10490" s="12">
        <v>227</v>
      </c>
      <c r="B10490" s="12">
        <v>645729</v>
      </c>
      <c r="C10490" s="12" t="s">
        <v>10717</v>
      </c>
      <c r="D10490" s="12" t="s">
        <v>11010</v>
      </c>
      <c r="E10490" s="17" t="s">
        <v>615</v>
      </c>
      <c r="F10490" s="25" t="str">
        <f>LEFT(E10490,MIN(FIND({0,1,2,3,4,5,6,7,8,9},ASC(E10490)&amp;1234567890))-1)</f>
        <v>Nd</v>
      </c>
      <c r="G10490" s="25">
        <f t="shared" si="326"/>
        <v>1</v>
      </c>
      <c r="H10490" s="25">
        <f>VLOOKUP(F10490,Table!$A$2:$C$121,2,0)</f>
        <v>3</v>
      </c>
      <c r="I10490" s="26">
        <f>VLOOKUP(F10490,Table!$A$2:$C$121,3,0)</f>
        <v>6</v>
      </c>
      <c r="J10490" s="17" t="s">
        <v>11464</v>
      </c>
      <c r="K10490" s="25" t="str">
        <f>LEFT(J10490,MIN(FIND({0,1,2,3,4,5,6,7,8,9},ASC(J10490)&amp;1234567890))-1)</f>
        <v>Pt</v>
      </c>
      <c r="L10490" s="25">
        <f t="shared" si="327"/>
        <v>2</v>
      </c>
      <c r="M10490" s="25">
        <f>VLOOKUP(K10490,Table!$A$2:$C$121,2,0)</f>
        <v>10</v>
      </c>
      <c r="N10490" s="26">
        <f>VLOOKUP(K10490,Table!$A$2:$C$121,3,0)</f>
        <v>6</v>
      </c>
      <c r="O10490" s="13" t="str">
        <f>VLOOKUP(A10490,Table!$U$1:$V$230,2,0)</f>
        <v>Cubic</v>
      </c>
      <c r="P10490" s="1"/>
    </row>
    <row r="10491" spans="1:16">
      <c r="A10491" s="12">
        <v>227</v>
      </c>
      <c r="B10491" s="12">
        <v>645757</v>
      </c>
      <c r="C10491" s="12" t="s">
        <v>10717</v>
      </c>
      <c r="D10491" s="12" t="s">
        <v>11011</v>
      </c>
      <c r="E10491" s="17" t="s">
        <v>615</v>
      </c>
      <c r="F10491" s="25" t="str">
        <f>LEFT(E10491,MIN(FIND({0,1,2,3,4,5,6,7,8,9},ASC(E10491)&amp;1234567890))-1)</f>
        <v>Nd</v>
      </c>
      <c r="G10491" s="25">
        <f t="shared" si="326"/>
        <v>1</v>
      </c>
      <c r="H10491" s="25">
        <f>VLOOKUP(F10491,Table!$A$2:$C$121,2,0)</f>
        <v>3</v>
      </c>
      <c r="I10491" s="26">
        <f>VLOOKUP(F10491,Table!$A$2:$C$121,3,0)</f>
        <v>6</v>
      </c>
      <c r="J10491" s="17" t="s">
        <v>11696</v>
      </c>
      <c r="K10491" s="25" t="str">
        <f>LEFT(J10491,MIN(FIND({0,1,2,3,4,5,6,7,8,9},ASC(J10491)&amp;1234567890))-1)</f>
        <v>Rh</v>
      </c>
      <c r="L10491" s="25">
        <f t="shared" si="327"/>
        <v>2</v>
      </c>
      <c r="M10491" s="25">
        <f>VLOOKUP(K10491,Table!$A$2:$C$121,2,0)</f>
        <v>9</v>
      </c>
      <c r="N10491" s="26">
        <f>VLOOKUP(K10491,Table!$A$2:$C$121,3,0)</f>
        <v>5</v>
      </c>
      <c r="O10491" s="13" t="str">
        <f>VLOOKUP(A10491,Table!$U$1:$V$230,2,0)</f>
        <v>Cubic</v>
      </c>
      <c r="P10491" s="1"/>
    </row>
    <row r="10492" spans="1:16">
      <c r="A10492" s="12">
        <v>227</v>
      </c>
      <c r="B10492" s="12">
        <v>645841</v>
      </c>
      <c r="C10492" s="12" t="s">
        <v>10715</v>
      </c>
      <c r="D10492" s="12" t="s">
        <v>11012</v>
      </c>
      <c r="E10492" s="17" t="s">
        <v>14767</v>
      </c>
      <c r="F10492" s="25" t="str">
        <f>LEFT(E10492,MIN(FIND({0,1,2,3,4,5,6,7,8,9},ASC(E10492)&amp;1234567890))-1)</f>
        <v>Nd</v>
      </c>
      <c r="G10492" s="25">
        <f t="shared" si="326"/>
        <v>1.94</v>
      </c>
      <c r="H10492" s="25">
        <f>VLOOKUP(F10492,Table!$A$2:$C$121,2,0)</f>
        <v>3</v>
      </c>
      <c r="I10492" s="26">
        <f>VLOOKUP(F10492,Table!$A$2:$C$121,3,0)</f>
        <v>6</v>
      </c>
      <c r="J10492" s="17" t="s">
        <v>14768</v>
      </c>
      <c r="K10492" s="25" t="str">
        <f>LEFT(J10492,MIN(FIND({0,1,2,3,4,5,6,7,8,9},ASC(J10492)&amp;1234567890))-1)</f>
        <v>S</v>
      </c>
      <c r="L10492" s="25">
        <f t="shared" si="327"/>
        <v>2.91</v>
      </c>
      <c r="M10492" s="25">
        <f>VLOOKUP(K10492,Table!$A$2:$C$121,2,0)</f>
        <v>16</v>
      </c>
      <c r="N10492" s="26">
        <f>VLOOKUP(K10492,Table!$A$2:$C$121,3,0)</f>
        <v>3</v>
      </c>
      <c r="O10492" s="13" t="str">
        <f>VLOOKUP(A10492,Table!$U$1:$V$230,2,0)</f>
        <v>Cubic</v>
      </c>
      <c r="P10492" s="1"/>
    </row>
    <row r="10493" spans="1:16">
      <c r="A10493" s="12">
        <v>227</v>
      </c>
      <c r="B10493" s="12">
        <v>646475</v>
      </c>
      <c r="C10493" s="12" t="s">
        <v>10715</v>
      </c>
      <c r="D10493" s="12" t="s">
        <v>11013</v>
      </c>
      <c r="E10493" s="17" t="s">
        <v>11956</v>
      </c>
      <c r="F10493" s="25" t="str">
        <f>LEFT(E10493,MIN(FIND({0,1,2,3,4,5,6,7,8,9},ASC(E10493)&amp;1234567890))-1)</f>
        <v>Sc</v>
      </c>
      <c r="G10493" s="25">
        <f t="shared" si="326"/>
        <v>2</v>
      </c>
      <c r="H10493" s="25">
        <f>VLOOKUP(F10493,Table!$A$2:$C$121,2,0)</f>
        <v>3</v>
      </c>
      <c r="I10493" s="26">
        <f>VLOOKUP(F10493,Table!$A$2:$C$121,3,0)</f>
        <v>4</v>
      </c>
      <c r="J10493" s="17" t="s">
        <v>66</v>
      </c>
      <c r="K10493" s="25" t="str">
        <f>LEFT(J10493,MIN(FIND({0,1,2,3,4,5,6,7,8,9},ASC(J10493)&amp;1234567890))-1)</f>
        <v>Ni</v>
      </c>
      <c r="L10493" s="25">
        <f t="shared" si="327"/>
        <v>1</v>
      </c>
      <c r="M10493" s="25">
        <f>VLOOKUP(K10493,Table!$A$2:$C$121,2,0)</f>
        <v>10</v>
      </c>
      <c r="N10493" s="26">
        <f>VLOOKUP(K10493,Table!$A$2:$C$121,3,0)</f>
        <v>4</v>
      </c>
      <c r="O10493" s="13" t="str">
        <f>VLOOKUP(A10493,Table!$U$1:$V$230,2,0)</f>
        <v>Cubic</v>
      </c>
      <c r="P10493" s="1"/>
    </row>
    <row r="10494" spans="1:16">
      <c r="A10494" s="12">
        <v>227</v>
      </c>
      <c r="B10494" s="12">
        <v>646845</v>
      </c>
      <c r="C10494" s="12" t="s">
        <v>10715</v>
      </c>
      <c r="D10494" s="12" t="s">
        <v>11014</v>
      </c>
      <c r="E10494" s="17" t="s">
        <v>66</v>
      </c>
      <c r="F10494" s="25" t="str">
        <f>LEFT(E10494,MIN(FIND({0,1,2,3,4,5,6,7,8,9},ASC(E10494)&amp;1234567890))-1)</f>
        <v>Ni</v>
      </c>
      <c r="G10494" s="25">
        <f t="shared" si="326"/>
        <v>1</v>
      </c>
      <c r="H10494" s="25">
        <f>VLOOKUP(F10494,Table!$A$2:$C$121,2,0)</f>
        <v>10</v>
      </c>
      <c r="I10494" s="26">
        <f>VLOOKUP(F10494,Table!$A$2:$C$121,3,0)</f>
        <v>4</v>
      </c>
      <c r="J10494" s="17" t="s">
        <v>11955</v>
      </c>
      <c r="K10494" s="25" t="str">
        <f>LEFT(J10494,MIN(FIND({0,1,2,3,4,5,6,7,8,9},ASC(J10494)&amp;1234567890))-1)</f>
        <v>Ta</v>
      </c>
      <c r="L10494" s="25">
        <f t="shared" si="327"/>
        <v>5</v>
      </c>
      <c r="M10494" s="25">
        <f>VLOOKUP(K10494,Table!$A$2:$C$121,2,0)</f>
        <v>5</v>
      </c>
      <c r="N10494" s="26">
        <f>VLOOKUP(K10494,Table!$A$2:$C$121,3,0)</f>
        <v>6</v>
      </c>
      <c r="O10494" s="13" t="str">
        <f>VLOOKUP(A10494,Table!$U$1:$V$230,2,0)</f>
        <v>Cubic</v>
      </c>
      <c r="P10494" s="1"/>
    </row>
    <row r="10495" spans="1:16">
      <c r="A10495" s="12">
        <v>227</v>
      </c>
      <c r="B10495" s="12">
        <v>646962</v>
      </c>
      <c r="C10495" s="12" t="s">
        <v>10715</v>
      </c>
      <c r="D10495" s="12" t="s">
        <v>11015</v>
      </c>
      <c r="E10495" s="17" t="s">
        <v>11887</v>
      </c>
      <c r="F10495" s="25" t="str">
        <f>LEFT(E10495,MIN(FIND({0,1,2,3,4,5,6,7,8,9},ASC(E10495)&amp;1234567890))-1)</f>
        <v>Ti</v>
      </c>
      <c r="G10495" s="25">
        <f t="shared" si="326"/>
        <v>2</v>
      </c>
      <c r="H10495" s="25">
        <f>VLOOKUP(F10495,Table!$A$2:$C$121,2,0)</f>
        <v>4</v>
      </c>
      <c r="I10495" s="26">
        <f>VLOOKUP(F10495,Table!$A$2:$C$121,3,0)</f>
        <v>4</v>
      </c>
      <c r="J10495" s="17" t="s">
        <v>66</v>
      </c>
      <c r="K10495" s="25" t="str">
        <f>LEFT(J10495,MIN(FIND({0,1,2,3,4,5,6,7,8,9},ASC(J10495)&amp;1234567890))-1)</f>
        <v>Ni</v>
      </c>
      <c r="L10495" s="25">
        <f t="shared" si="327"/>
        <v>1</v>
      </c>
      <c r="M10495" s="25">
        <f>VLOOKUP(K10495,Table!$A$2:$C$121,2,0)</f>
        <v>10</v>
      </c>
      <c r="N10495" s="26">
        <f>VLOOKUP(K10495,Table!$A$2:$C$121,3,0)</f>
        <v>4</v>
      </c>
      <c r="O10495" s="13" t="str">
        <f>VLOOKUP(A10495,Table!$U$1:$V$230,2,0)</f>
        <v>Cubic</v>
      </c>
      <c r="P10495" s="1"/>
    </row>
    <row r="10496" spans="1:16">
      <c r="A10496" s="12">
        <v>227</v>
      </c>
      <c r="B10496" s="12">
        <v>647118</v>
      </c>
      <c r="C10496" s="12" t="s">
        <v>10717</v>
      </c>
      <c r="D10496" s="12" t="s">
        <v>11016</v>
      </c>
      <c r="E10496" s="17" t="s">
        <v>11386</v>
      </c>
      <c r="F10496" s="25" t="str">
        <f>LEFT(E10496,MIN(FIND({0,1,2,3,4,5,6,7,8,9},ASC(E10496)&amp;1234567890))-1)</f>
        <v>Ni</v>
      </c>
      <c r="G10496" s="25">
        <f t="shared" si="326"/>
        <v>2</v>
      </c>
      <c r="H10496" s="25">
        <f>VLOOKUP(F10496,Table!$A$2:$C$121,2,0)</f>
        <v>10</v>
      </c>
      <c r="I10496" s="26">
        <f>VLOOKUP(F10496,Table!$A$2:$C$121,3,0)</f>
        <v>4</v>
      </c>
      <c r="J10496" s="17" t="s">
        <v>530</v>
      </c>
      <c r="K10496" s="25" t="str">
        <f>LEFT(J10496,MIN(FIND({0,1,2,3,4,5,6,7,8,9},ASC(J10496)&amp;1234567890))-1)</f>
        <v>Yb</v>
      </c>
      <c r="L10496" s="25">
        <f t="shared" si="327"/>
        <v>1</v>
      </c>
      <c r="M10496" s="25">
        <f>VLOOKUP(K10496,Table!$A$2:$C$121,2,0)</f>
        <v>3</v>
      </c>
      <c r="N10496" s="26">
        <f>VLOOKUP(K10496,Table!$A$2:$C$121,3,0)</f>
        <v>6</v>
      </c>
      <c r="O10496" s="13" t="str">
        <f>VLOOKUP(A10496,Table!$U$1:$V$230,2,0)</f>
        <v>Cubic</v>
      </c>
      <c r="P10496" s="1"/>
    </row>
    <row r="10497" spans="1:16">
      <c r="A10497" s="12">
        <v>227</v>
      </c>
      <c r="B10497" s="12">
        <v>647721</v>
      </c>
      <c r="C10497" s="12" t="s">
        <v>10717</v>
      </c>
      <c r="D10497" s="12" t="s">
        <v>11017</v>
      </c>
      <c r="E10497" s="17" t="s">
        <v>11919</v>
      </c>
      <c r="F10497" s="25" t="str">
        <f>LEFT(E10497,MIN(FIND({0,1,2,3,4,5,6,7,8,9},ASC(E10497)&amp;1234567890))-1)</f>
        <v>Os</v>
      </c>
      <c r="G10497" s="25">
        <f t="shared" si="326"/>
        <v>2</v>
      </c>
      <c r="H10497" s="25">
        <f>VLOOKUP(F10497,Table!$A$2:$C$121,2,0)</f>
        <v>8</v>
      </c>
      <c r="I10497" s="26">
        <f>VLOOKUP(F10497,Table!$A$2:$C$121,3,0)</f>
        <v>6</v>
      </c>
      <c r="J10497" s="17" t="s">
        <v>541</v>
      </c>
      <c r="K10497" s="25" t="str">
        <f>LEFT(J10497,MIN(FIND({0,1,2,3,4,5,6,7,8,9},ASC(J10497)&amp;1234567890))-1)</f>
        <v>Pd</v>
      </c>
      <c r="L10497" s="25">
        <f t="shared" si="327"/>
        <v>1</v>
      </c>
      <c r="M10497" s="25">
        <f>VLOOKUP(K10497,Table!$A$2:$C$121,2,0)</f>
        <v>10</v>
      </c>
      <c r="N10497" s="26">
        <f>VLOOKUP(K10497,Table!$A$2:$C$121,3,0)</f>
        <v>5</v>
      </c>
      <c r="O10497" s="13" t="str">
        <f>VLOOKUP(A10497,Table!$U$1:$V$230,2,0)</f>
        <v>Cubic</v>
      </c>
      <c r="P10497" s="1"/>
    </row>
    <row r="10498" spans="1:16">
      <c r="A10498" s="12">
        <v>227</v>
      </c>
      <c r="B10498" s="12">
        <v>648809</v>
      </c>
      <c r="C10498" s="12" t="s">
        <v>10715</v>
      </c>
      <c r="D10498" s="12" t="s">
        <v>11018</v>
      </c>
      <c r="E10498" s="17" t="s">
        <v>11956</v>
      </c>
      <c r="F10498" s="25" t="str">
        <f>LEFT(E10498,MIN(FIND({0,1,2,3,4,5,6,7,8,9},ASC(E10498)&amp;1234567890))-1)</f>
        <v>Sc</v>
      </c>
      <c r="G10498" s="25">
        <f t="shared" ref="G10498:G10561" si="328">IF(SUBSTITUTE(E10498,F10498,"")="",1,SUBSTITUTE(E10498,F10498,""))*1</f>
        <v>2</v>
      </c>
      <c r="H10498" s="25">
        <f>VLOOKUP(F10498,Table!$A$2:$C$121,2,0)</f>
        <v>3</v>
      </c>
      <c r="I10498" s="26">
        <f>VLOOKUP(F10498,Table!$A$2:$C$121,3,0)</f>
        <v>4</v>
      </c>
      <c r="J10498" s="17" t="s">
        <v>541</v>
      </c>
      <c r="K10498" s="25" t="str">
        <f>LEFT(J10498,MIN(FIND({0,1,2,3,4,5,6,7,8,9},ASC(J10498)&amp;1234567890))-1)</f>
        <v>Pd</v>
      </c>
      <c r="L10498" s="25">
        <f t="shared" ref="L10498:L10561" si="329">IF(SUBSTITUTE(J10498,K10498,"")="",1,SUBSTITUTE(J10498,K10498,""))*1</f>
        <v>1</v>
      </c>
      <c r="M10498" s="25">
        <f>VLOOKUP(K10498,Table!$A$2:$C$121,2,0)</f>
        <v>10</v>
      </c>
      <c r="N10498" s="26">
        <f>VLOOKUP(K10498,Table!$A$2:$C$121,3,0)</f>
        <v>5</v>
      </c>
      <c r="O10498" s="13" t="str">
        <f>VLOOKUP(A10498,Table!$U$1:$V$230,2,0)</f>
        <v>Cubic</v>
      </c>
      <c r="P10498" s="1"/>
    </row>
    <row r="10499" spans="1:16">
      <c r="A10499" s="12">
        <v>227</v>
      </c>
      <c r="B10499" s="12">
        <v>648979</v>
      </c>
      <c r="C10499" s="12" t="s">
        <v>10715</v>
      </c>
      <c r="D10499" s="12" t="s">
        <v>11019</v>
      </c>
      <c r="E10499" s="17" t="s">
        <v>11781</v>
      </c>
      <c r="F10499" s="25" t="str">
        <f>LEFT(E10499,MIN(FIND({0,1,2,3,4,5,6,7,8,9},ASC(E10499)&amp;1234567890))-1)</f>
        <v>Pd</v>
      </c>
      <c r="G10499" s="25">
        <f t="shared" si="328"/>
        <v>2</v>
      </c>
      <c r="H10499" s="25">
        <f>VLOOKUP(F10499,Table!$A$2:$C$121,2,0)</f>
        <v>10</v>
      </c>
      <c r="I10499" s="26">
        <f>VLOOKUP(F10499,Table!$A$2:$C$121,3,0)</f>
        <v>5</v>
      </c>
      <c r="J10499" s="17" t="s">
        <v>14769</v>
      </c>
      <c r="K10499" s="25" t="str">
        <f>LEFT(J10499,MIN(FIND({0,1,2,3,4,5,6,7,8,9},ASC(J10499)&amp;1234567890))-1)</f>
        <v>Tb</v>
      </c>
      <c r="L10499" s="25">
        <f t="shared" si="329"/>
        <v>4.8600000000000003</v>
      </c>
      <c r="M10499" s="25">
        <f>VLOOKUP(K10499,Table!$A$2:$C$121,2,0)</f>
        <v>3</v>
      </c>
      <c r="N10499" s="26">
        <f>VLOOKUP(K10499,Table!$A$2:$C$121,3,0)</f>
        <v>6</v>
      </c>
      <c r="O10499" s="13" t="str">
        <f>VLOOKUP(A10499,Table!$U$1:$V$230,2,0)</f>
        <v>Cubic</v>
      </c>
      <c r="P10499" s="1"/>
    </row>
    <row r="10500" spans="1:16">
      <c r="A10500" s="12">
        <v>227</v>
      </c>
      <c r="B10500" s="12">
        <v>649069</v>
      </c>
      <c r="C10500" s="12" t="s">
        <v>10715</v>
      </c>
      <c r="D10500" s="12" t="s">
        <v>11020</v>
      </c>
      <c r="E10500" s="17" t="s">
        <v>11781</v>
      </c>
      <c r="F10500" s="25" t="str">
        <f>LEFT(E10500,MIN(FIND({0,1,2,3,4,5,6,7,8,9},ASC(E10500)&amp;1234567890))-1)</f>
        <v>Pd</v>
      </c>
      <c r="G10500" s="25">
        <f t="shared" si="328"/>
        <v>2</v>
      </c>
      <c r="H10500" s="25">
        <f>VLOOKUP(F10500,Table!$A$2:$C$121,2,0)</f>
        <v>10</v>
      </c>
      <c r="I10500" s="26">
        <f>VLOOKUP(F10500,Table!$A$2:$C$121,3,0)</f>
        <v>5</v>
      </c>
      <c r="J10500" s="17" t="s">
        <v>14770</v>
      </c>
      <c r="K10500" s="25" t="str">
        <f>LEFT(J10500,MIN(FIND({0,1,2,3,4,5,6,7,8,9},ASC(J10500)&amp;1234567890))-1)</f>
        <v>Tm</v>
      </c>
      <c r="L10500" s="25">
        <f t="shared" si="329"/>
        <v>4.8600000000000003</v>
      </c>
      <c r="M10500" s="25">
        <f>VLOOKUP(K10500,Table!$A$2:$C$121,2,0)</f>
        <v>3</v>
      </c>
      <c r="N10500" s="26">
        <f>VLOOKUP(K10500,Table!$A$2:$C$121,3,0)</f>
        <v>6</v>
      </c>
      <c r="O10500" s="13" t="str">
        <f>VLOOKUP(A10500,Table!$U$1:$V$230,2,0)</f>
        <v>Cubic</v>
      </c>
      <c r="P10500" s="1"/>
    </row>
    <row r="10501" spans="1:16">
      <c r="A10501" s="12">
        <v>227</v>
      </c>
      <c r="B10501" s="12">
        <v>649108</v>
      </c>
      <c r="C10501" s="12" t="s">
        <v>10715</v>
      </c>
      <c r="D10501" s="12" t="s">
        <v>11021</v>
      </c>
      <c r="E10501" s="17" t="s">
        <v>11781</v>
      </c>
      <c r="F10501" s="25" t="str">
        <f>LEFT(E10501,MIN(FIND({0,1,2,3,4,5,6,7,8,9},ASC(E10501)&amp;1234567890))-1)</f>
        <v>Pd</v>
      </c>
      <c r="G10501" s="25">
        <f t="shared" si="328"/>
        <v>2</v>
      </c>
      <c r="H10501" s="25">
        <f>VLOOKUP(F10501,Table!$A$2:$C$121,2,0)</f>
        <v>10</v>
      </c>
      <c r="I10501" s="26">
        <f>VLOOKUP(F10501,Table!$A$2:$C$121,3,0)</f>
        <v>5</v>
      </c>
      <c r="J10501" s="17" t="s">
        <v>14771</v>
      </c>
      <c r="K10501" s="25" t="str">
        <f>LEFT(J10501,MIN(FIND({0,1,2,3,4,5,6,7,8,9},ASC(J10501)&amp;1234567890))-1)</f>
        <v>Y</v>
      </c>
      <c r="L10501" s="25">
        <f t="shared" si="329"/>
        <v>4.8600000000000003</v>
      </c>
      <c r="M10501" s="25">
        <f>VLOOKUP(K10501,Table!$A$2:$C$121,2,0)</f>
        <v>3</v>
      </c>
      <c r="N10501" s="26">
        <f>VLOOKUP(K10501,Table!$A$2:$C$121,3,0)</f>
        <v>5</v>
      </c>
      <c r="O10501" s="13" t="str">
        <f>VLOOKUP(A10501,Table!$U$1:$V$230,2,0)</f>
        <v>Cubic</v>
      </c>
      <c r="P10501" s="1"/>
    </row>
    <row r="10502" spans="1:16">
      <c r="A10502" s="12">
        <v>227</v>
      </c>
      <c r="B10502" s="12">
        <v>649199</v>
      </c>
      <c r="C10502" s="12" t="s">
        <v>10717</v>
      </c>
      <c r="D10502" s="12" t="s">
        <v>11022</v>
      </c>
      <c r="E10502" s="17" t="s">
        <v>11332</v>
      </c>
      <c r="F10502" s="25" t="str">
        <f>LEFT(E10502,MIN(FIND({0,1,2,3,4,5,6,7,8,9},ASC(E10502)&amp;1234567890))-1)</f>
        <v>Pr</v>
      </c>
      <c r="G10502" s="25">
        <f t="shared" si="328"/>
        <v>1</v>
      </c>
      <c r="H10502" s="25">
        <f>VLOOKUP(F10502,Table!$A$2:$C$121,2,0)</f>
        <v>3</v>
      </c>
      <c r="I10502" s="26">
        <f>VLOOKUP(F10502,Table!$A$2:$C$121,3,0)</f>
        <v>6</v>
      </c>
      <c r="J10502" s="17" t="s">
        <v>11464</v>
      </c>
      <c r="K10502" s="25" t="str">
        <f>LEFT(J10502,MIN(FIND({0,1,2,3,4,5,6,7,8,9},ASC(J10502)&amp;1234567890))-1)</f>
        <v>Pt</v>
      </c>
      <c r="L10502" s="25">
        <f t="shared" si="329"/>
        <v>2</v>
      </c>
      <c r="M10502" s="25">
        <f>VLOOKUP(K10502,Table!$A$2:$C$121,2,0)</f>
        <v>10</v>
      </c>
      <c r="N10502" s="26">
        <f>VLOOKUP(K10502,Table!$A$2:$C$121,3,0)</f>
        <v>6</v>
      </c>
      <c r="O10502" s="13" t="str">
        <f>VLOOKUP(A10502,Table!$U$1:$V$230,2,0)</f>
        <v>Cubic</v>
      </c>
      <c r="P10502" s="1"/>
    </row>
    <row r="10503" spans="1:16">
      <c r="A10503" s="12">
        <v>227</v>
      </c>
      <c r="B10503" s="12">
        <v>649223</v>
      </c>
      <c r="C10503" s="12" t="s">
        <v>10717</v>
      </c>
      <c r="D10503" s="12" t="s">
        <v>11023</v>
      </c>
      <c r="E10503" s="17" t="s">
        <v>11332</v>
      </c>
      <c r="F10503" s="25" t="str">
        <f>LEFT(E10503,MIN(FIND({0,1,2,3,4,5,6,7,8,9},ASC(E10503)&amp;1234567890))-1)</f>
        <v>Pr</v>
      </c>
      <c r="G10503" s="25">
        <f t="shared" si="328"/>
        <v>1</v>
      </c>
      <c r="H10503" s="25">
        <f>VLOOKUP(F10503,Table!$A$2:$C$121,2,0)</f>
        <v>3</v>
      </c>
      <c r="I10503" s="26">
        <f>VLOOKUP(F10503,Table!$A$2:$C$121,3,0)</f>
        <v>6</v>
      </c>
      <c r="J10503" s="17" t="s">
        <v>11696</v>
      </c>
      <c r="K10503" s="25" t="str">
        <f>LEFT(J10503,MIN(FIND({0,1,2,3,4,5,6,7,8,9},ASC(J10503)&amp;1234567890))-1)</f>
        <v>Rh</v>
      </c>
      <c r="L10503" s="25">
        <f t="shared" si="329"/>
        <v>2</v>
      </c>
      <c r="M10503" s="25">
        <f>VLOOKUP(K10503,Table!$A$2:$C$121,2,0)</f>
        <v>9</v>
      </c>
      <c r="N10503" s="26">
        <f>VLOOKUP(K10503,Table!$A$2:$C$121,3,0)</f>
        <v>5</v>
      </c>
      <c r="O10503" s="13" t="str">
        <f>VLOOKUP(A10503,Table!$U$1:$V$230,2,0)</f>
        <v>Cubic</v>
      </c>
      <c r="P10503" s="1"/>
    </row>
    <row r="10504" spans="1:16">
      <c r="A10504" s="12">
        <v>227</v>
      </c>
      <c r="B10504" s="12">
        <v>649232</v>
      </c>
      <c r="C10504" s="12" t="s">
        <v>10717</v>
      </c>
      <c r="D10504" s="12" t="s">
        <v>11024</v>
      </c>
      <c r="E10504" s="17" t="s">
        <v>11332</v>
      </c>
      <c r="F10504" s="25" t="str">
        <f>LEFT(E10504,MIN(FIND({0,1,2,3,4,5,6,7,8,9},ASC(E10504)&amp;1234567890))-1)</f>
        <v>Pr</v>
      </c>
      <c r="G10504" s="25">
        <f t="shared" si="328"/>
        <v>1</v>
      </c>
      <c r="H10504" s="25">
        <f>VLOOKUP(F10504,Table!$A$2:$C$121,2,0)</f>
        <v>3</v>
      </c>
      <c r="I10504" s="26">
        <f>VLOOKUP(F10504,Table!$A$2:$C$121,3,0)</f>
        <v>6</v>
      </c>
      <c r="J10504" s="17" t="s">
        <v>11776</v>
      </c>
      <c r="K10504" s="25" t="str">
        <f>LEFT(J10504,MIN(FIND({0,1,2,3,4,5,6,7,8,9},ASC(J10504)&amp;1234567890))-1)</f>
        <v>Ru</v>
      </c>
      <c r="L10504" s="25">
        <f t="shared" si="329"/>
        <v>2</v>
      </c>
      <c r="M10504" s="25">
        <f>VLOOKUP(K10504,Table!$A$2:$C$121,2,0)</f>
        <v>8</v>
      </c>
      <c r="N10504" s="26">
        <f>VLOOKUP(K10504,Table!$A$2:$C$121,3,0)</f>
        <v>5</v>
      </c>
      <c r="O10504" s="13" t="str">
        <f>VLOOKUP(A10504,Table!$U$1:$V$230,2,0)</f>
        <v>Cubic</v>
      </c>
      <c r="P10504" s="1"/>
    </row>
    <row r="10505" spans="1:16">
      <c r="A10505" s="12">
        <v>227</v>
      </c>
      <c r="B10505" s="12">
        <v>649267</v>
      </c>
      <c r="C10505" s="12" t="s">
        <v>10715</v>
      </c>
      <c r="D10505" s="12" t="s">
        <v>11025</v>
      </c>
      <c r="E10505" s="17" t="s">
        <v>14772</v>
      </c>
      <c r="F10505" s="25" t="str">
        <f>LEFT(E10505,MIN(FIND({0,1,2,3,4,5,6,7,8,9},ASC(E10505)&amp;1234567890))-1)</f>
        <v>Pr</v>
      </c>
      <c r="G10505" s="25">
        <f t="shared" si="328"/>
        <v>1.94</v>
      </c>
      <c r="H10505" s="25">
        <f>VLOOKUP(F10505,Table!$A$2:$C$121,2,0)</f>
        <v>3</v>
      </c>
      <c r="I10505" s="26">
        <f>VLOOKUP(F10505,Table!$A$2:$C$121,3,0)</f>
        <v>6</v>
      </c>
      <c r="J10505" s="17" t="s">
        <v>14768</v>
      </c>
      <c r="K10505" s="25" t="str">
        <f>LEFT(J10505,MIN(FIND({0,1,2,3,4,5,6,7,8,9},ASC(J10505)&amp;1234567890))-1)</f>
        <v>S</v>
      </c>
      <c r="L10505" s="25">
        <f t="shared" si="329"/>
        <v>2.91</v>
      </c>
      <c r="M10505" s="25">
        <f>VLOOKUP(K10505,Table!$A$2:$C$121,2,0)</f>
        <v>16</v>
      </c>
      <c r="N10505" s="26">
        <f>VLOOKUP(K10505,Table!$A$2:$C$121,3,0)</f>
        <v>3</v>
      </c>
      <c r="O10505" s="13" t="str">
        <f>VLOOKUP(A10505,Table!$U$1:$V$230,2,0)</f>
        <v>Cubic</v>
      </c>
      <c r="P10505" s="1"/>
    </row>
    <row r="10506" spans="1:16">
      <c r="A10506" s="12">
        <v>227</v>
      </c>
      <c r="B10506" s="12">
        <v>649886</v>
      </c>
      <c r="C10506" s="12" t="s">
        <v>10715</v>
      </c>
      <c r="D10506" s="12" t="s">
        <v>11026</v>
      </c>
      <c r="E10506" s="17" t="s">
        <v>11391</v>
      </c>
      <c r="F10506" s="25" t="str">
        <f>LEFT(E10506,MIN(FIND({0,1,2,3,4,5,6,7,8,9},ASC(E10506)&amp;1234567890))-1)</f>
        <v>Zr</v>
      </c>
      <c r="G10506" s="25">
        <f t="shared" si="328"/>
        <v>2</v>
      </c>
      <c r="H10506" s="25">
        <f>VLOOKUP(F10506,Table!$A$2:$C$121,2,0)</f>
        <v>4</v>
      </c>
      <c r="I10506" s="26">
        <f>VLOOKUP(F10506,Table!$A$2:$C$121,3,0)</f>
        <v>5</v>
      </c>
      <c r="J10506" s="17" t="s">
        <v>539</v>
      </c>
      <c r="K10506" s="25" t="str">
        <f>LEFT(J10506,MIN(FIND({0,1,2,3,4,5,6,7,8,9},ASC(J10506)&amp;1234567890))-1)</f>
        <v>Pt</v>
      </c>
      <c r="L10506" s="25">
        <f t="shared" si="329"/>
        <v>1</v>
      </c>
      <c r="M10506" s="25">
        <f>VLOOKUP(K10506,Table!$A$2:$C$121,2,0)</f>
        <v>10</v>
      </c>
      <c r="N10506" s="26">
        <f>VLOOKUP(K10506,Table!$A$2:$C$121,3,0)</f>
        <v>6</v>
      </c>
      <c r="O10506" s="13" t="str">
        <f>VLOOKUP(A10506,Table!$U$1:$V$230,2,0)</f>
        <v>Cubic</v>
      </c>
      <c r="P10506" s="1"/>
    </row>
    <row r="10507" spans="1:16">
      <c r="A10507" s="12">
        <v>227</v>
      </c>
      <c r="B10507" s="12">
        <v>650564</v>
      </c>
      <c r="C10507" s="12" t="s">
        <v>10715</v>
      </c>
      <c r="D10507" s="12" t="s">
        <v>11027</v>
      </c>
      <c r="E10507" s="17" t="s">
        <v>11391</v>
      </c>
      <c r="F10507" s="25" t="str">
        <f>LEFT(E10507,MIN(FIND({0,1,2,3,4,5,6,7,8,9},ASC(E10507)&amp;1234567890))-1)</f>
        <v>Zr</v>
      </c>
      <c r="G10507" s="25">
        <f t="shared" si="328"/>
        <v>2</v>
      </c>
      <c r="H10507" s="25">
        <f>VLOOKUP(F10507,Table!$A$2:$C$121,2,0)</f>
        <v>4</v>
      </c>
      <c r="I10507" s="26">
        <f>VLOOKUP(F10507,Table!$A$2:$C$121,3,0)</f>
        <v>5</v>
      </c>
      <c r="J10507" s="17" t="s">
        <v>11294</v>
      </c>
      <c r="K10507" s="25" t="str">
        <f>LEFT(J10507,MIN(FIND({0,1,2,3,4,5,6,7,8,9},ASC(J10507)&amp;1234567890))-1)</f>
        <v>Rh</v>
      </c>
      <c r="L10507" s="25">
        <f t="shared" si="329"/>
        <v>1</v>
      </c>
      <c r="M10507" s="25">
        <f>VLOOKUP(K10507,Table!$A$2:$C$121,2,0)</f>
        <v>9</v>
      </c>
      <c r="N10507" s="26">
        <f>VLOOKUP(K10507,Table!$A$2:$C$121,3,0)</f>
        <v>5</v>
      </c>
      <c r="O10507" s="13" t="str">
        <f>VLOOKUP(A10507,Table!$U$1:$V$230,2,0)</f>
        <v>Cubic</v>
      </c>
      <c r="P10507" s="1"/>
    </row>
    <row r="10508" spans="1:16">
      <c r="A10508" s="12">
        <v>227</v>
      </c>
      <c r="B10508" s="12">
        <v>650567</v>
      </c>
      <c r="C10508" s="12" t="s">
        <v>10715</v>
      </c>
      <c r="D10508" s="12" t="s">
        <v>11028</v>
      </c>
      <c r="E10508" s="17" t="s">
        <v>14773</v>
      </c>
      <c r="F10508" s="25" t="str">
        <f>LEFT(E10508,MIN(FIND({0,1,2,3,4,5,6,7,8,9},ASC(E10508)&amp;1234567890))-1)</f>
        <v>Rh</v>
      </c>
      <c r="G10508" s="25">
        <f t="shared" si="328"/>
        <v>1.75</v>
      </c>
      <c r="H10508" s="25">
        <f>VLOOKUP(F10508,Table!$A$2:$C$121,2,0)</f>
        <v>9</v>
      </c>
      <c r="I10508" s="26">
        <f>VLOOKUP(F10508,Table!$A$2:$C$121,3,0)</f>
        <v>5</v>
      </c>
      <c r="J10508" s="17" t="s">
        <v>14774</v>
      </c>
      <c r="K10508" s="25" t="str">
        <f>LEFT(J10508,MIN(FIND({0,1,2,3,4,5,6,7,8,9},ASC(J10508)&amp;1234567890))-1)</f>
        <v>Zr</v>
      </c>
      <c r="L10508" s="25">
        <f t="shared" si="329"/>
        <v>1.25</v>
      </c>
      <c r="M10508" s="25">
        <f>VLOOKUP(K10508,Table!$A$2:$C$121,2,0)</f>
        <v>4</v>
      </c>
      <c r="N10508" s="26">
        <f>VLOOKUP(K10508,Table!$A$2:$C$121,3,0)</f>
        <v>5</v>
      </c>
      <c r="O10508" s="13" t="str">
        <f>VLOOKUP(A10508,Table!$U$1:$V$230,2,0)</f>
        <v>Cubic</v>
      </c>
      <c r="P10508" s="1"/>
    </row>
    <row r="10509" spans="1:16">
      <c r="A10509" s="12">
        <v>227</v>
      </c>
      <c r="B10509" s="12">
        <v>651464</v>
      </c>
      <c r="C10509" s="12" t="s">
        <v>10715</v>
      </c>
      <c r="D10509" s="12" t="s">
        <v>11029</v>
      </c>
      <c r="E10509" s="17" t="s">
        <v>14775</v>
      </c>
      <c r="F10509" s="25" t="str">
        <f>LEFT(E10509,MIN(FIND({0,1,2,3,4,5,6,7,8,9},ASC(E10509)&amp;1234567890))-1)</f>
        <v>Zr</v>
      </c>
      <c r="G10509" s="25">
        <f t="shared" si="328"/>
        <v>2.67</v>
      </c>
      <c r="H10509" s="25">
        <f>VLOOKUP(F10509,Table!$A$2:$C$121,2,0)</f>
        <v>4</v>
      </c>
      <c r="I10509" s="26">
        <f>VLOOKUP(F10509,Table!$A$2:$C$121,3,0)</f>
        <v>5</v>
      </c>
      <c r="J10509" s="17" t="s">
        <v>481</v>
      </c>
      <c r="K10509" s="25" t="str">
        <f>LEFT(J10509,MIN(FIND({0,1,2,3,4,5,6,7,8,9},ASC(J10509)&amp;1234567890))-1)</f>
        <v>S</v>
      </c>
      <c r="L10509" s="25">
        <f t="shared" si="329"/>
        <v>4</v>
      </c>
      <c r="M10509" s="25">
        <f>VLOOKUP(K10509,Table!$A$2:$C$121,2,0)</f>
        <v>16</v>
      </c>
      <c r="N10509" s="26">
        <f>VLOOKUP(K10509,Table!$A$2:$C$121,3,0)</f>
        <v>3</v>
      </c>
      <c r="O10509" s="13" t="str">
        <f>VLOOKUP(A10509,Table!$U$1:$V$230,2,0)</f>
        <v>Cubic</v>
      </c>
      <c r="P10509" s="1"/>
    </row>
    <row r="10510" spans="1:16">
      <c r="A10510" s="12">
        <v>227</v>
      </c>
      <c r="B10510" s="12">
        <v>651475</v>
      </c>
      <c r="C10510" s="12" t="s">
        <v>10715</v>
      </c>
      <c r="D10510" s="12" t="s">
        <v>11030</v>
      </c>
      <c r="E10510" s="17" t="s">
        <v>11819</v>
      </c>
      <c r="F10510" s="25" t="str">
        <f>LEFT(E10510,MIN(FIND({0,1,2,3,4,5,6,7,8,9},ASC(E10510)&amp;1234567890))-1)</f>
        <v>Zr</v>
      </c>
      <c r="G10510" s="25">
        <f t="shared" si="328"/>
        <v>3</v>
      </c>
      <c r="H10510" s="25">
        <f>VLOOKUP(F10510,Table!$A$2:$C$121,2,0)</f>
        <v>4</v>
      </c>
      <c r="I10510" s="26">
        <f>VLOOKUP(F10510,Table!$A$2:$C$121,3,0)</f>
        <v>5</v>
      </c>
      <c r="J10510" s="17" t="s">
        <v>481</v>
      </c>
      <c r="K10510" s="25" t="str">
        <f>LEFT(J10510,MIN(FIND({0,1,2,3,4,5,6,7,8,9},ASC(J10510)&amp;1234567890))-1)</f>
        <v>S</v>
      </c>
      <c r="L10510" s="25">
        <f t="shared" si="329"/>
        <v>4</v>
      </c>
      <c r="M10510" s="25">
        <f>VLOOKUP(K10510,Table!$A$2:$C$121,2,0)</f>
        <v>16</v>
      </c>
      <c r="N10510" s="26">
        <f>VLOOKUP(K10510,Table!$A$2:$C$121,3,0)</f>
        <v>3</v>
      </c>
      <c r="O10510" s="13" t="str">
        <f>VLOOKUP(A10510,Table!$U$1:$V$230,2,0)</f>
        <v>Cubic</v>
      </c>
      <c r="P10510" s="1"/>
    </row>
    <row r="10511" spans="1:16">
      <c r="A10511" s="12">
        <v>227</v>
      </c>
      <c r="B10511" s="12">
        <v>653518</v>
      </c>
      <c r="C10511" s="12" t="s">
        <v>10715</v>
      </c>
      <c r="D10511" s="12" t="s">
        <v>11031</v>
      </c>
      <c r="E10511" s="17" t="s">
        <v>377</v>
      </c>
      <c r="F10511" s="25" t="str">
        <f>LEFT(E10511,MIN(FIND({0,1,2,3,4,5,6,7,8,9},ASC(E10511)&amp;1234567890))-1)</f>
        <v>Zr</v>
      </c>
      <c r="G10511" s="25">
        <f t="shared" si="328"/>
        <v>1</v>
      </c>
      <c r="H10511" s="25">
        <f>VLOOKUP(F10511,Table!$A$2:$C$121,2,0)</f>
        <v>4</v>
      </c>
      <c r="I10511" s="26">
        <f>VLOOKUP(F10511,Table!$A$2:$C$121,3,0)</f>
        <v>5</v>
      </c>
      <c r="J10511" s="17" t="s">
        <v>12735</v>
      </c>
      <c r="K10511" s="25" t="str">
        <f>LEFT(J10511,MIN(FIND({0,1,2,3,4,5,6,7,8,9},ASC(J10511)&amp;1234567890))-1)</f>
        <v>Zn</v>
      </c>
      <c r="L10511" s="25">
        <f t="shared" si="329"/>
        <v>22</v>
      </c>
      <c r="M10511" s="25">
        <f>VLOOKUP(K10511,Table!$A$2:$C$121,2,0)</f>
        <v>12</v>
      </c>
      <c r="N10511" s="26">
        <f>VLOOKUP(K10511,Table!$A$2:$C$121,3,0)</f>
        <v>4</v>
      </c>
      <c r="O10511" s="13" t="str">
        <f>VLOOKUP(A10511,Table!$U$1:$V$230,2,0)</f>
        <v>Cubic</v>
      </c>
      <c r="P10511" s="1"/>
    </row>
    <row r="10512" spans="1:16">
      <c r="A10512" s="12">
        <v>227</v>
      </c>
      <c r="B10512" s="12">
        <v>656241</v>
      </c>
      <c r="C10512" s="12" t="s">
        <v>10717</v>
      </c>
      <c r="D10512" s="12" t="s">
        <v>2997</v>
      </c>
      <c r="E10512" s="17" t="s">
        <v>11332</v>
      </c>
      <c r="F10512" s="25" t="str">
        <f>LEFT(E10512,MIN(FIND({0,1,2,3,4,5,6,7,8,9},ASC(E10512)&amp;1234567890))-1)</f>
        <v>Pr</v>
      </c>
      <c r="G10512" s="25">
        <f t="shared" si="328"/>
        <v>1</v>
      </c>
      <c r="H10512" s="25">
        <f>VLOOKUP(F10512,Table!$A$2:$C$121,2,0)</f>
        <v>3</v>
      </c>
      <c r="I10512" s="26">
        <f>VLOOKUP(F10512,Table!$A$2:$C$121,3,0)</f>
        <v>6</v>
      </c>
      <c r="J10512" s="17" t="s">
        <v>34</v>
      </c>
      <c r="K10512" s="25" t="str">
        <f>LEFT(J10512,MIN(FIND({0,1,2,3,4,5,6,7,8,9},ASC(J10512)&amp;1234567890))-1)</f>
        <v>S</v>
      </c>
      <c r="L10512" s="25">
        <f t="shared" si="329"/>
        <v>2</v>
      </c>
      <c r="M10512" s="25">
        <f>VLOOKUP(K10512,Table!$A$2:$C$121,2,0)</f>
        <v>16</v>
      </c>
      <c r="N10512" s="26">
        <f>VLOOKUP(K10512,Table!$A$2:$C$121,3,0)</f>
        <v>3</v>
      </c>
      <c r="O10512" s="13" t="str">
        <f>VLOOKUP(A10512,Table!$U$1:$V$230,2,0)</f>
        <v>Cubic</v>
      </c>
      <c r="P10512" s="1"/>
    </row>
    <row r="10513" spans="1:16">
      <c r="A10513" s="12">
        <v>227</v>
      </c>
      <c r="B10513" s="12">
        <v>657999</v>
      </c>
      <c r="C10513" s="12" t="s">
        <v>10715</v>
      </c>
      <c r="D10513" s="12" t="s">
        <v>11032</v>
      </c>
      <c r="E10513" s="17" t="s">
        <v>11956</v>
      </c>
      <c r="F10513" s="25" t="str">
        <f>LEFT(E10513,MIN(FIND({0,1,2,3,4,5,6,7,8,9},ASC(E10513)&amp;1234567890))-1)</f>
        <v>Sc</v>
      </c>
      <c r="G10513" s="25">
        <f t="shared" si="328"/>
        <v>2</v>
      </c>
      <c r="H10513" s="25">
        <f>VLOOKUP(F10513,Table!$A$2:$C$121,2,0)</f>
        <v>3</v>
      </c>
      <c r="I10513" s="26">
        <f>VLOOKUP(F10513,Table!$A$2:$C$121,3,0)</f>
        <v>4</v>
      </c>
      <c r="J10513" s="17" t="s">
        <v>72</v>
      </c>
      <c r="K10513" s="25" t="str">
        <f>LEFT(J10513,MIN(FIND({0,1,2,3,4,5,6,7,8,9},ASC(J10513)&amp;1234567890))-1)</f>
        <v>Ir</v>
      </c>
      <c r="L10513" s="25">
        <f t="shared" si="329"/>
        <v>1</v>
      </c>
      <c r="M10513" s="25">
        <f>VLOOKUP(K10513,Table!$A$2:$C$121,2,0)</f>
        <v>9</v>
      </c>
      <c r="N10513" s="26">
        <f>VLOOKUP(K10513,Table!$A$2:$C$121,3,0)</f>
        <v>6</v>
      </c>
      <c r="O10513" s="13" t="str">
        <f>VLOOKUP(A10513,Table!$U$1:$V$230,2,0)</f>
        <v>Cubic</v>
      </c>
      <c r="P10513" s="1"/>
    </row>
    <row r="10514" spans="1:16">
      <c r="A10514" s="12">
        <v>227</v>
      </c>
      <c r="B10514" s="12">
        <v>51963</v>
      </c>
      <c r="C10514" s="12" t="s">
        <v>10717</v>
      </c>
      <c r="D10514" s="12" t="s">
        <v>11033</v>
      </c>
      <c r="E10514" s="17" t="s">
        <v>45</v>
      </c>
      <c r="F10514" s="25" t="str">
        <f>LEFT(E10514,MIN(FIND({0,1,2,3,4,5,6,7,8,9},ASC(E10514)&amp;1234567890))-1)</f>
        <v>In</v>
      </c>
      <c r="G10514" s="25">
        <f t="shared" si="328"/>
        <v>3</v>
      </c>
      <c r="H10514" s="25">
        <f>VLOOKUP(F10514,Table!$A$2:$C$121,2,0)</f>
        <v>13</v>
      </c>
      <c r="I10514" s="26">
        <f>VLOOKUP(F10514,Table!$A$2:$C$121,3,0)</f>
        <v>5</v>
      </c>
      <c r="J10514" s="17" t="s">
        <v>11873</v>
      </c>
      <c r="K10514" s="25" t="str">
        <f>LEFT(J10514,MIN(FIND({0,1,2,3,4,5,6,7,8,9},ASC(J10514)&amp;1234567890))-1)</f>
        <v>Li</v>
      </c>
      <c r="L10514" s="25">
        <f t="shared" si="329"/>
        <v>13</v>
      </c>
      <c r="M10514" s="25">
        <f>VLOOKUP(K10514,Table!$A$2:$C$121,2,0)</f>
        <v>1</v>
      </c>
      <c r="N10514" s="26">
        <f>VLOOKUP(K10514,Table!$A$2:$C$121,3,0)</f>
        <v>2</v>
      </c>
      <c r="O10514" s="13" t="str">
        <f>VLOOKUP(A10514,Table!$U$1:$V$230,2,0)</f>
        <v>Cubic</v>
      </c>
      <c r="P10514" s="1"/>
    </row>
    <row r="10515" spans="1:16">
      <c r="A10515" s="12">
        <v>227</v>
      </c>
      <c r="B10515" s="12">
        <v>51993</v>
      </c>
      <c r="C10515" s="12" t="s">
        <v>10717</v>
      </c>
      <c r="D10515" s="12" t="s">
        <v>11034</v>
      </c>
      <c r="E10515" s="17" t="s">
        <v>11410</v>
      </c>
      <c r="F10515" s="25" t="str">
        <f>LEFT(E10515,MIN(FIND({0,1,2,3,4,5,6,7,8,9},ASC(E10515)&amp;1234567890))-1)</f>
        <v>Na</v>
      </c>
      <c r="G10515" s="25">
        <f t="shared" si="328"/>
        <v>1</v>
      </c>
      <c r="H10515" s="25">
        <f>VLOOKUP(F10515,Table!$A$2:$C$121,2,0)</f>
        <v>1</v>
      </c>
      <c r="I10515" s="26">
        <f>VLOOKUP(F10515,Table!$A$2:$C$121,3,0)</f>
        <v>3</v>
      </c>
      <c r="J10515" s="17" t="s">
        <v>11286</v>
      </c>
      <c r="K10515" s="25" t="str">
        <f>LEFT(J10515,MIN(FIND({0,1,2,3,4,5,6,7,8,9},ASC(J10515)&amp;1234567890))-1)</f>
        <v>In</v>
      </c>
      <c r="L10515" s="25">
        <f t="shared" si="329"/>
        <v>1</v>
      </c>
      <c r="M10515" s="25">
        <f>VLOOKUP(K10515,Table!$A$2:$C$121,2,0)</f>
        <v>13</v>
      </c>
      <c r="N10515" s="26">
        <f>VLOOKUP(K10515,Table!$A$2:$C$121,3,0)</f>
        <v>5</v>
      </c>
      <c r="O10515" s="13" t="str">
        <f>VLOOKUP(A10515,Table!$U$1:$V$230,2,0)</f>
        <v>Cubic</v>
      </c>
      <c r="P10515" s="1"/>
    </row>
    <row r="10516" spans="1:16">
      <c r="A10516" s="12">
        <v>227</v>
      </c>
      <c r="B10516" s="12">
        <v>170123</v>
      </c>
      <c r="C10516" s="12" t="s">
        <v>10715</v>
      </c>
      <c r="D10516" s="12" t="s">
        <v>11035</v>
      </c>
      <c r="E10516" s="17" t="s">
        <v>587</v>
      </c>
      <c r="F10516" s="25" t="str">
        <f>LEFT(E10516,MIN(FIND({0,1,2,3,4,5,6,7,8,9},ASC(E10516)&amp;1234567890))-1)</f>
        <v>Ho</v>
      </c>
      <c r="G10516" s="25">
        <f t="shared" si="328"/>
        <v>1</v>
      </c>
      <c r="H10516" s="25">
        <f>VLOOKUP(F10516,Table!$A$2:$C$121,2,0)</f>
        <v>3</v>
      </c>
      <c r="I10516" s="26">
        <f>VLOOKUP(F10516,Table!$A$2:$C$121,3,0)</f>
        <v>6</v>
      </c>
      <c r="J10516" s="17" t="s">
        <v>11695</v>
      </c>
      <c r="K10516" s="25" t="str">
        <f>LEFT(J10516,MIN(FIND({0,1,2,3,4,5,6,7,8,9},ASC(J10516)&amp;1234567890))-1)</f>
        <v>Co</v>
      </c>
      <c r="L10516" s="25">
        <f t="shared" si="329"/>
        <v>2</v>
      </c>
      <c r="M10516" s="25">
        <f>VLOOKUP(K10516,Table!$A$2:$C$121,2,0)</f>
        <v>9</v>
      </c>
      <c r="N10516" s="26">
        <f>VLOOKUP(K10516,Table!$A$2:$C$121,3,0)</f>
        <v>4</v>
      </c>
      <c r="O10516" s="13" t="str">
        <f>VLOOKUP(A10516,Table!$U$1:$V$230,2,0)</f>
        <v>Cubic</v>
      </c>
      <c r="P10516" s="1"/>
    </row>
    <row r="10517" spans="1:16">
      <c r="A10517" s="12">
        <v>227</v>
      </c>
      <c r="B10517" s="12">
        <v>409837</v>
      </c>
      <c r="C10517" s="12" t="s">
        <v>10715</v>
      </c>
      <c r="D10517" s="12" t="s">
        <v>11036</v>
      </c>
      <c r="E10517" s="17" t="s">
        <v>11894</v>
      </c>
      <c r="F10517" s="25" t="str">
        <f>LEFT(E10517,MIN(FIND({0,1,2,3,4,5,6,7,8,9},ASC(E10517)&amp;1234567890))-1)</f>
        <v>Mg</v>
      </c>
      <c r="G10517" s="25">
        <f t="shared" si="328"/>
        <v>2</v>
      </c>
      <c r="H10517" s="25">
        <f>VLOOKUP(F10517,Table!$A$2:$C$121,2,0)</f>
        <v>2</v>
      </c>
      <c r="I10517" s="26">
        <f>VLOOKUP(F10517,Table!$A$2:$C$121,3,0)</f>
        <v>3</v>
      </c>
      <c r="J10517" s="17" t="s">
        <v>541</v>
      </c>
      <c r="K10517" s="25" t="str">
        <f>LEFT(J10517,MIN(FIND({0,1,2,3,4,5,6,7,8,9},ASC(J10517)&amp;1234567890))-1)</f>
        <v>Pd</v>
      </c>
      <c r="L10517" s="25">
        <f t="shared" si="329"/>
        <v>1</v>
      </c>
      <c r="M10517" s="25">
        <f>VLOOKUP(K10517,Table!$A$2:$C$121,2,0)</f>
        <v>10</v>
      </c>
      <c r="N10517" s="26">
        <f>VLOOKUP(K10517,Table!$A$2:$C$121,3,0)</f>
        <v>5</v>
      </c>
      <c r="O10517" s="13" t="str">
        <f>VLOOKUP(A10517,Table!$U$1:$V$230,2,0)</f>
        <v>Cubic</v>
      </c>
      <c r="P10517" s="1"/>
    </row>
    <row r="10518" spans="1:16">
      <c r="A10518" s="12">
        <v>227</v>
      </c>
      <c r="B10518" s="12">
        <v>172382</v>
      </c>
      <c r="C10518" s="12" t="s">
        <v>10717</v>
      </c>
      <c r="D10518" s="12" t="s">
        <v>11037</v>
      </c>
      <c r="E10518" s="17" t="s">
        <v>11574</v>
      </c>
      <c r="F10518" s="25" t="str">
        <f>LEFT(E10518,MIN(FIND({0,1,2,3,4,5,6,7,8,9},ASC(E10518)&amp;1234567890))-1)</f>
        <v>Pd</v>
      </c>
      <c r="G10518" s="25">
        <f t="shared" si="328"/>
        <v>13</v>
      </c>
      <c r="H10518" s="25">
        <f>VLOOKUP(F10518,Table!$A$2:$C$121,2,0)</f>
        <v>10</v>
      </c>
      <c r="I10518" s="26">
        <f>VLOOKUP(F10518,Table!$A$2:$C$121,3,0)</f>
        <v>5</v>
      </c>
      <c r="J10518" s="17" t="s">
        <v>36</v>
      </c>
      <c r="K10518" s="25" t="str">
        <f>LEFT(J10518,MIN(FIND({0,1,2,3,4,5,6,7,8,9},ASC(J10518)&amp;1234567890))-1)</f>
        <v>Te</v>
      </c>
      <c r="L10518" s="25">
        <f t="shared" si="329"/>
        <v>3</v>
      </c>
      <c r="M10518" s="25">
        <f>VLOOKUP(K10518,Table!$A$2:$C$121,2,0)</f>
        <v>16</v>
      </c>
      <c r="N10518" s="26">
        <f>VLOOKUP(K10518,Table!$A$2:$C$121,3,0)</f>
        <v>5</v>
      </c>
      <c r="O10518" s="13" t="str">
        <f>VLOOKUP(A10518,Table!$U$1:$V$230,2,0)</f>
        <v>Cubic</v>
      </c>
      <c r="P10518" s="1"/>
    </row>
    <row r="10519" spans="1:16">
      <c r="A10519" s="12">
        <v>227</v>
      </c>
      <c r="B10519" s="12">
        <v>173812</v>
      </c>
      <c r="C10519" s="12" t="s">
        <v>10715</v>
      </c>
      <c r="D10519" s="12" t="s">
        <v>11038</v>
      </c>
      <c r="E10519" s="17" t="s">
        <v>14776</v>
      </c>
      <c r="F10519" s="25" t="str">
        <f>LEFT(E10519,MIN(FIND({0,1,2,3,4,5,6,7,8,9},ASC(E10519)&amp;1234567890))-1)</f>
        <v>Co</v>
      </c>
      <c r="G10519" s="25">
        <f t="shared" si="328"/>
        <v>2.74</v>
      </c>
      <c r="H10519" s="25">
        <f>VLOOKUP(F10519,Table!$A$2:$C$121,2,0)</f>
        <v>9</v>
      </c>
      <c r="I10519" s="26">
        <f>VLOOKUP(F10519,Table!$A$2:$C$121,3,0)</f>
        <v>4</v>
      </c>
      <c r="J10519" s="17" t="s">
        <v>582</v>
      </c>
      <c r="K10519" s="25" t="str">
        <f>LEFT(J10519,MIN(FIND({0,1,2,3,4,5,6,7,8,9},ASC(J10519)&amp;1234567890))-1)</f>
        <v>O</v>
      </c>
      <c r="L10519" s="25">
        <f t="shared" si="329"/>
        <v>4</v>
      </c>
      <c r="M10519" s="25">
        <f>VLOOKUP(K10519,Table!$A$2:$C$121,2,0)</f>
        <v>16</v>
      </c>
      <c r="N10519" s="26">
        <f>VLOOKUP(K10519,Table!$A$2:$C$121,3,0)</f>
        <v>2</v>
      </c>
      <c r="O10519" s="13" t="str">
        <f>VLOOKUP(A10519,Table!$U$1:$V$230,2,0)</f>
        <v>Cubic</v>
      </c>
      <c r="P10519" s="1"/>
    </row>
    <row r="10520" spans="1:16">
      <c r="A10520" s="12">
        <v>227</v>
      </c>
      <c r="B10520" s="12">
        <v>173814</v>
      </c>
      <c r="C10520" s="12" t="s">
        <v>10715</v>
      </c>
      <c r="D10520" s="12" t="s">
        <v>11039</v>
      </c>
      <c r="E10520" s="17" t="s">
        <v>14777</v>
      </c>
      <c r="F10520" s="25" t="str">
        <f>LEFT(E10520,MIN(FIND({0,1,2,3,4,5,6,7,8,9},ASC(E10520)&amp;1234567890))-1)</f>
        <v>Co</v>
      </c>
      <c r="G10520" s="25">
        <f t="shared" si="328"/>
        <v>2.75</v>
      </c>
      <c r="H10520" s="25">
        <f>VLOOKUP(F10520,Table!$A$2:$C$121,2,0)</f>
        <v>9</v>
      </c>
      <c r="I10520" s="26">
        <f>VLOOKUP(F10520,Table!$A$2:$C$121,3,0)</f>
        <v>4</v>
      </c>
      <c r="J10520" s="17" t="s">
        <v>582</v>
      </c>
      <c r="K10520" s="25" t="str">
        <f>LEFT(J10520,MIN(FIND({0,1,2,3,4,5,6,7,8,9},ASC(J10520)&amp;1234567890))-1)</f>
        <v>O</v>
      </c>
      <c r="L10520" s="25">
        <f t="shared" si="329"/>
        <v>4</v>
      </c>
      <c r="M10520" s="25">
        <f>VLOOKUP(K10520,Table!$A$2:$C$121,2,0)</f>
        <v>16</v>
      </c>
      <c r="N10520" s="26">
        <f>VLOOKUP(K10520,Table!$A$2:$C$121,3,0)</f>
        <v>2</v>
      </c>
      <c r="O10520" s="13" t="str">
        <f>VLOOKUP(A10520,Table!$U$1:$V$230,2,0)</f>
        <v>Cubic</v>
      </c>
      <c r="P10520" s="1"/>
    </row>
    <row r="10521" spans="1:16">
      <c r="A10521" s="12">
        <v>227</v>
      </c>
      <c r="B10521" s="12">
        <v>173815</v>
      </c>
      <c r="C10521" s="12" t="s">
        <v>10715</v>
      </c>
      <c r="D10521" s="12" t="s">
        <v>11040</v>
      </c>
      <c r="E10521" s="17" t="s">
        <v>14778</v>
      </c>
      <c r="F10521" s="25" t="str">
        <f>LEFT(E10521,MIN(FIND({0,1,2,3,4,5,6,7,8,9},ASC(E10521)&amp;1234567890))-1)</f>
        <v>Co</v>
      </c>
      <c r="G10521" s="25">
        <f t="shared" si="328"/>
        <v>2.77</v>
      </c>
      <c r="H10521" s="25">
        <f>VLOOKUP(F10521,Table!$A$2:$C$121,2,0)</f>
        <v>9</v>
      </c>
      <c r="I10521" s="26">
        <f>VLOOKUP(F10521,Table!$A$2:$C$121,3,0)</f>
        <v>4</v>
      </c>
      <c r="J10521" s="17" t="s">
        <v>582</v>
      </c>
      <c r="K10521" s="25" t="str">
        <f>LEFT(J10521,MIN(FIND({0,1,2,3,4,5,6,7,8,9},ASC(J10521)&amp;1234567890))-1)</f>
        <v>O</v>
      </c>
      <c r="L10521" s="25">
        <f t="shared" si="329"/>
        <v>4</v>
      </c>
      <c r="M10521" s="25">
        <f>VLOOKUP(K10521,Table!$A$2:$C$121,2,0)</f>
        <v>16</v>
      </c>
      <c r="N10521" s="26">
        <f>VLOOKUP(K10521,Table!$A$2:$C$121,3,0)</f>
        <v>2</v>
      </c>
      <c r="O10521" s="13" t="str">
        <f>VLOOKUP(A10521,Table!$U$1:$V$230,2,0)</f>
        <v>Cubic</v>
      </c>
      <c r="P10521" s="1"/>
    </row>
    <row r="10522" spans="1:16">
      <c r="A10522" s="12">
        <v>227</v>
      </c>
      <c r="B10522" s="12">
        <v>173816</v>
      </c>
      <c r="C10522" s="12" t="s">
        <v>10715</v>
      </c>
      <c r="D10522" s="12" t="s">
        <v>11041</v>
      </c>
      <c r="E10522" s="17" t="s">
        <v>14779</v>
      </c>
      <c r="F10522" s="25" t="str">
        <f>LEFT(E10522,MIN(FIND({0,1,2,3,4,5,6,7,8,9},ASC(E10522)&amp;1234567890))-1)</f>
        <v>Co</v>
      </c>
      <c r="G10522" s="25">
        <f t="shared" si="328"/>
        <v>2.92</v>
      </c>
      <c r="H10522" s="25">
        <f>VLOOKUP(F10522,Table!$A$2:$C$121,2,0)</f>
        <v>9</v>
      </c>
      <c r="I10522" s="26">
        <f>VLOOKUP(F10522,Table!$A$2:$C$121,3,0)</f>
        <v>4</v>
      </c>
      <c r="J10522" s="17" t="s">
        <v>582</v>
      </c>
      <c r="K10522" s="25" t="str">
        <f>LEFT(J10522,MIN(FIND({0,1,2,3,4,5,6,7,8,9},ASC(J10522)&amp;1234567890))-1)</f>
        <v>O</v>
      </c>
      <c r="L10522" s="25">
        <f t="shared" si="329"/>
        <v>4</v>
      </c>
      <c r="M10522" s="25">
        <f>VLOOKUP(K10522,Table!$A$2:$C$121,2,0)</f>
        <v>16</v>
      </c>
      <c r="N10522" s="26">
        <f>VLOOKUP(K10522,Table!$A$2:$C$121,3,0)</f>
        <v>2</v>
      </c>
      <c r="O10522" s="13" t="str">
        <f>VLOOKUP(A10522,Table!$U$1:$V$230,2,0)</f>
        <v>Cubic</v>
      </c>
      <c r="P10522" s="1"/>
    </row>
    <row r="10523" spans="1:16">
      <c r="A10523" s="12">
        <v>227</v>
      </c>
      <c r="B10523" s="12">
        <v>173818</v>
      </c>
      <c r="C10523" s="12" t="s">
        <v>10715</v>
      </c>
      <c r="D10523" s="12" t="s">
        <v>11042</v>
      </c>
      <c r="E10523" s="17" t="s">
        <v>14780</v>
      </c>
      <c r="F10523" s="25" t="str">
        <f>LEFT(E10523,MIN(FIND({0,1,2,3,4,5,6,7,8,9},ASC(E10523)&amp;1234567890))-1)</f>
        <v>Co</v>
      </c>
      <c r="G10523" s="25">
        <f t="shared" si="328"/>
        <v>2.82</v>
      </c>
      <c r="H10523" s="25">
        <f>VLOOKUP(F10523,Table!$A$2:$C$121,2,0)</f>
        <v>9</v>
      </c>
      <c r="I10523" s="26">
        <f>VLOOKUP(F10523,Table!$A$2:$C$121,3,0)</f>
        <v>4</v>
      </c>
      <c r="J10523" s="17" t="s">
        <v>582</v>
      </c>
      <c r="K10523" s="25" t="str">
        <f>LEFT(J10523,MIN(FIND({0,1,2,3,4,5,6,7,8,9},ASC(J10523)&amp;1234567890))-1)</f>
        <v>O</v>
      </c>
      <c r="L10523" s="25">
        <f t="shared" si="329"/>
        <v>4</v>
      </c>
      <c r="M10523" s="25">
        <f>VLOOKUP(K10523,Table!$A$2:$C$121,2,0)</f>
        <v>16</v>
      </c>
      <c r="N10523" s="26">
        <f>VLOOKUP(K10523,Table!$A$2:$C$121,3,0)</f>
        <v>2</v>
      </c>
      <c r="O10523" s="13" t="str">
        <f>VLOOKUP(A10523,Table!$U$1:$V$230,2,0)</f>
        <v>Cubic</v>
      </c>
      <c r="P10523" s="1"/>
    </row>
    <row r="10524" spans="1:16">
      <c r="A10524" s="12">
        <v>227</v>
      </c>
      <c r="B10524" s="12">
        <v>173819</v>
      </c>
      <c r="C10524" s="12" t="s">
        <v>10715</v>
      </c>
      <c r="D10524" s="12" t="s">
        <v>11043</v>
      </c>
      <c r="E10524" s="17" t="s">
        <v>14781</v>
      </c>
      <c r="F10524" s="25" t="str">
        <f>LEFT(E10524,MIN(FIND({0,1,2,3,4,5,6,7,8,9},ASC(E10524)&amp;1234567890))-1)</f>
        <v>Co</v>
      </c>
      <c r="G10524" s="25">
        <f t="shared" si="328"/>
        <v>2.83</v>
      </c>
      <c r="H10524" s="25">
        <f>VLOOKUP(F10524,Table!$A$2:$C$121,2,0)</f>
        <v>9</v>
      </c>
      <c r="I10524" s="26">
        <f>VLOOKUP(F10524,Table!$A$2:$C$121,3,0)</f>
        <v>4</v>
      </c>
      <c r="J10524" s="17" t="s">
        <v>582</v>
      </c>
      <c r="K10524" s="25" t="str">
        <f>LEFT(J10524,MIN(FIND({0,1,2,3,4,5,6,7,8,9},ASC(J10524)&amp;1234567890))-1)</f>
        <v>O</v>
      </c>
      <c r="L10524" s="25">
        <f t="shared" si="329"/>
        <v>4</v>
      </c>
      <c r="M10524" s="25">
        <f>VLOOKUP(K10524,Table!$A$2:$C$121,2,0)</f>
        <v>16</v>
      </c>
      <c r="N10524" s="26">
        <f>VLOOKUP(K10524,Table!$A$2:$C$121,3,0)</f>
        <v>2</v>
      </c>
      <c r="O10524" s="13" t="str">
        <f>VLOOKUP(A10524,Table!$U$1:$V$230,2,0)</f>
        <v>Cubic</v>
      </c>
      <c r="P10524" s="1"/>
    </row>
    <row r="10525" spans="1:16">
      <c r="A10525" s="12">
        <v>227</v>
      </c>
      <c r="B10525" s="12">
        <v>173820</v>
      </c>
      <c r="C10525" s="12" t="s">
        <v>10715</v>
      </c>
      <c r="D10525" s="12" t="s">
        <v>11044</v>
      </c>
      <c r="E10525" s="17" t="s">
        <v>14782</v>
      </c>
      <c r="F10525" s="25" t="str">
        <f>LEFT(E10525,MIN(FIND({0,1,2,3,4,5,6,7,8,9},ASC(E10525)&amp;1234567890))-1)</f>
        <v>Co</v>
      </c>
      <c r="G10525" s="25">
        <f t="shared" si="328"/>
        <v>2.84</v>
      </c>
      <c r="H10525" s="25">
        <f>VLOOKUP(F10525,Table!$A$2:$C$121,2,0)</f>
        <v>9</v>
      </c>
      <c r="I10525" s="26">
        <f>VLOOKUP(F10525,Table!$A$2:$C$121,3,0)</f>
        <v>4</v>
      </c>
      <c r="J10525" s="17" t="s">
        <v>582</v>
      </c>
      <c r="K10525" s="25" t="str">
        <f>LEFT(J10525,MIN(FIND({0,1,2,3,4,5,6,7,8,9},ASC(J10525)&amp;1234567890))-1)</f>
        <v>O</v>
      </c>
      <c r="L10525" s="25">
        <f t="shared" si="329"/>
        <v>4</v>
      </c>
      <c r="M10525" s="25">
        <f>VLOOKUP(K10525,Table!$A$2:$C$121,2,0)</f>
        <v>16</v>
      </c>
      <c r="N10525" s="26">
        <f>VLOOKUP(K10525,Table!$A$2:$C$121,3,0)</f>
        <v>2</v>
      </c>
      <c r="O10525" s="13" t="str">
        <f>VLOOKUP(A10525,Table!$U$1:$V$230,2,0)</f>
        <v>Cubic</v>
      </c>
      <c r="P10525" s="1"/>
    </row>
    <row r="10526" spans="1:16">
      <c r="A10526" s="12">
        <v>227</v>
      </c>
      <c r="B10526" s="12">
        <v>173821</v>
      </c>
      <c r="C10526" s="12" t="s">
        <v>10715</v>
      </c>
      <c r="D10526" s="12" t="s">
        <v>11045</v>
      </c>
      <c r="E10526" s="17" t="s">
        <v>14783</v>
      </c>
      <c r="F10526" s="25" t="str">
        <f>LEFT(E10526,MIN(FIND({0,1,2,3,4,5,6,7,8,9},ASC(E10526)&amp;1234567890))-1)</f>
        <v>Co</v>
      </c>
      <c r="G10526" s="25">
        <f t="shared" si="328"/>
        <v>2.54</v>
      </c>
      <c r="H10526" s="25">
        <f>VLOOKUP(F10526,Table!$A$2:$C$121,2,0)</f>
        <v>9</v>
      </c>
      <c r="I10526" s="26">
        <f>VLOOKUP(F10526,Table!$A$2:$C$121,3,0)</f>
        <v>4</v>
      </c>
      <c r="J10526" s="17" t="s">
        <v>582</v>
      </c>
      <c r="K10526" s="25" t="str">
        <f>LEFT(J10526,MIN(FIND({0,1,2,3,4,5,6,7,8,9},ASC(J10526)&amp;1234567890))-1)</f>
        <v>O</v>
      </c>
      <c r="L10526" s="25">
        <f t="shared" si="329"/>
        <v>4</v>
      </c>
      <c r="M10526" s="25">
        <f>VLOOKUP(K10526,Table!$A$2:$C$121,2,0)</f>
        <v>16</v>
      </c>
      <c r="N10526" s="26">
        <f>VLOOKUP(K10526,Table!$A$2:$C$121,3,0)</f>
        <v>2</v>
      </c>
      <c r="O10526" s="13" t="str">
        <f>VLOOKUP(A10526,Table!$U$1:$V$230,2,0)</f>
        <v>Cubic</v>
      </c>
      <c r="P10526" s="1"/>
    </row>
    <row r="10527" spans="1:16">
      <c r="A10527" s="12">
        <v>227</v>
      </c>
      <c r="B10527" s="12">
        <v>173822</v>
      </c>
      <c r="C10527" s="12" t="s">
        <v>10715</v>
      </c>
      <c r="D10527" s="12" t="s">
        <v>11046</v>
      </c>
      <c r="E10527" s="17" t="s">
        <v>14784</v>
      </c>
      <c r="F10527" s="25" t="str">
        <f>LEFT(E10527,MIN(FIND({0,1,2,3,4,5,6,7,8,9},ASC(E10527)&amp;1234567890))-1)</f>
        <v>Co</v>
      </c>
      <c r="G10527" s="25">
        <f t="shared" si="328"/>
        <v>2.57</v>
      </c>
      <c r="H10527" s="25">
        <f>VLOOKUP(F10527,Table!$A$2:$C$121,2,0)</f>
        <v>9</v>
      </c>
      <c r="I10527" s="26">
        <f>VLOOKUP(F10527,Table!$A$2:$C$121,3,0)</f>
        <v>4</v>
      </c>
      <c r="J10527" s="17" t="s">
        <v>582</v>
      </c>
      <c r="K10527" s="25" t="str">
        <f>LEFT(J10527,MIN(FIND({0,1,2,3,4,5,6,7,8,9},ASC(J10527)&amp;1234567890))-1)</f>
        <v>O</v>
      </c>
      <c r="L10527" s="25">
        <f t="shared" si="329"/>
        <v>4</v>
      </c>
      <c r="M10527" s="25">
        <f>VLOOKUP(K10527,Table!$A$2:$C$121,2,0)</f>
        <v>16</v>
      </c>
      <c r="N10527" s="26">
        <f>VLOOKUP(K10527,Table!$A$2:$C$121,3,0)</f>
        <v>2</v>
      </c>
      <c r="O10527" s="13" t="str">
        <f>VLOOKUP(A10527,Table!$U$1:$V$230,2,0)</f>
        <v>Cubic</v>
      </c>
      <c r="P10527" s="1"/>
    </row>
    <row r="10528" spans="1:16">
      <c r="A10528" s="12">
        <v>227</v>
      </c>
      <c r="B10528" s="12">
        <v>173823</v>
      </c>
      <c r="C10528" s="12" t="s">
        <v>10715</v>
      </c>
      <c r="D10528" s="12" t="s">
        <v>11047</v>
      </c>
      <c r="E10528" s="17" t="s">
        <v>14785</v>
      </c>
      <c r="F10528" s="25" t="str">
        <f>LEFT(E10528,MIN(FIND({0,1,2,3,4,5,6,7,8,9},ASC(E10528)&amp;1234567890))-1)</f>
        <v>Co</v>
      </c>
      <c r="G10528" s="25">
        <f t="shared" si="328"/>
        <v>2.62</v>
      </c>
      <c r="H10528" s="25">
        <f>VLOOKUP(F10528,Table!$A$2:$C$121,2,0)</f>
        <v>9</v>
      </c>
      <c r="I10528" s="26">
        <f>VLOOKUP(F10528,Table!$A$2:$C$121,3,0)</f>
        <v>4</v>
      </c>
      <c r="J10528" s="17" t="s">
        <v>582</v>
      </c>
      <c r="K10528" s="25" t="str">
        <f>LEFT(J10528,MIN(FIND({0,1,2,3,4,5,6,7,8,9},ASC(J10528)&amp;1234567890))-1)</f>
        <v>O</v>
      </c>
      <c r="L10528" s="25">
        <f t="shared" si="329"/>
        <v>4</v>
      </c>
      <c r="M10528" s="25">
        <f>VLOOKUP(K10528,Table!$A$2:$C$121,2,0)</f>
        <v>16</v>
      </c>
      <c r="N10528" s="26">
        <f>VLOOKUP(K10528,Table!$A$2:$C$121,3,0)</f>
        <v>2</v>
      </c>
      <c r="O10528" s="13" t="str">
        <f>VLOOKUP(A10528,Table!$U$1:$V$230,2,0)</f>
        <v>Cubic</v>
      </c>
      <c r="P10528" s="1"/>
    </row>
    <row r="10529" spans="1:16">
      <c r="A10529" s="12">
        <v>227</v>
      </c>
      <c r="B10529" s="12">
        <v>173826</v>
      </c>
      <c r="C10529" s="12" t="s">
        <v>10715</v>
      </c>
      <c r="D10529" s="12" t="s">
        <v>11048</v>
      </c>
      <c r="E10529" s="17" t="s">
        <v>14044</v>
      </c>
      <c r="F10529" s="25" t="str">
        <f>LEFT(E10529,MIN(FIND({0,1,2,3,4,5,6,7,8,9},ASC(E10529)&amp;1234567890))-1)</f>
        <v>Co</v>
      </c>
      <c r="G10529" s="25">
        <f t="shared" si="328"/>
        <v>2.85</v>
      </c>
      <c r="H10529" s="25">
        <f>VLOOKUP(F10529,Table!$A$2:$C$121,2,0)</f>
        <v>9</v>
      </c>
      <c r="I10529" s="26">
        <f>VLOOKUP(F10529,Table!$A$2:$C$121,3,0)</f>
        <v>4</v>
      </c>
      <c r="J10529" s="17" t="s">
        <v>582</v>
      </c>
      <c r="K10529" s="25" t="str">
        <f>LEFT(J10529,MIN(FIND({0,1,2,3,4,5,6,7,8,9},ASC(J10529)&amp;1234567890))-1)</f>
        <v>O</v>
      </c>
      <c r="L10529" s="25">
        <f t="shared" si="329"/>
        <v>4</v>
      </c>
      <c r="M10529" s="25">
        <f>VLOOKUP(K10529,Table!$A$2:$C$121,2,0)</f>
        <v>16</v>
      </c>
      <c r="N10529" s="26">
        <f>VLOOKUP(K10529,Table!$A$2:$C$121,3,0)</f>
        <v>2</v>
      </c>
      <c r="O10529" s="13" t="str">
        <f>VLOOKUP(A10529,Table!$U$1:$V$230,2,0)</f>
        <v>Cubic</v>
      </c>
      <c r="P10529" s="1"/>
    </row>
    <row r="10530" spans="1:16">
      <c r="A10530" s="12">
        <v>227</v>
      </c>
      <c r="B10530" s="12">
        <v>173828</v>
      </c>
      <c r="C10530" s="12" t="s">
        <v>10715</v>
      </c>
      <c r="D10530" s="12" t="s">
        <v>11049</v>
      </c>
      <c r="E10530" s="17" t="s">
        <v>14786</v>
      </c>
      <c r="F10530" s="25" t="str">
        <f>LEFT(E10530,MIN(FIND({0,1,2,3,4,5,6,7,8,9},ASC(E10530)&amp;1234567890))-1)</f>
        <v>Co</v>
      </c>
      <c r="G10530" s="25">
        <f t="shared" si="328"/>
        <v>2.87</v>
      </c>
      <c r="H10530" s="25">
        <f>VLOOKUP(F10530,Table!$A$2:$C$121,2,0)</f>
        <v>9</v>
      </c>
      <c r="I10530" s="26">
        <f>VLOOKUP(F10530,Table!$A$2:$C$121,3,0)</f>
        <v>4</v>
      </c>
      <c r="J10530" s="17" t="s">
        <v>582</v>
      </c>
      <c r="K10530" s="25" t="str">
        <f>LEFT(J10530,MIN(FIND({0,1,2,3,4,5,6,7,8,9},ASC(J10530)&amp;1234567890))-1)</f>
        <v>O</v>
      </c>
      <c r="L10530" s="25">
        <f t="shared" si="329"/>
        <v>4</v>
      </c>
      <c r="M10530" s="25">
        <f>VLOOKUP(K10530,Table!$A$2:$C$121,2,0)</f>
        <v>16</v>
      </c>
      <c r="N10530" s="26">
        <f>VLOOKUP(K10530,Table!$A$2:$C$121,3,0)</f>
        <v>2</v>
      </c>
      <c r="O10530" s="13" t="str">
        <f>VLOOKUP(A10530,Table!$U$1:$V$230,2,0)</f>
        <v>Cubic</v>
      </c>
      <c r="P10530" s="1"/>
    </row>
    <row r="10531" spans="1:16">
      <c r="A10531" s="12">
        <v>227</v>
      </c>
      <c r="B10531" s="12">
        <v>173831</v>
      </c>
      <c r="C10531" s="12" t="s">
        <v>10715</v>
      </c>
      <c r="D10531" s="12" t="s">
        <v>11050</v>
      </c>
      <c r="E10531" s="17" t="s">
        <v>14787</v>
      </c>
      <c r="F10531" s="25" t="str">
        <f>LEFT(E10531,MIN(FIND({0,1,2,3,4,5,6,7,8,9},ASC(E10531)&amp;1234567890))-1)</f>
        <v>Co</v>
      </c>
      <c r="G10531" s="25">
        <f t="shared" si="328"/>
        <v>2.88</v>
      </c>
      <c r="H10531" s="25">
        <f>VLOOKUP(F10531,Table!$A$2:$C$121,2,0)</f>
        <v>9</v>
      </c>
      <c r="I10531" s="26">
        <f>VLOOKUP(F10531,Table!$A$2:$C$121,3,0)</f>
        <v>4</v>
      </c>
      <c r="J10531" s="17" t="s">
        <v>582</v>
      </c>
      <c r="K10531" s="25" t="str">
        <f>LEFT(J10531,MIN(FIND({0,1,2,3,4,5,6,7,8,9},ASC(J10531)&amp;1234567890))-1)</f>
        <v>O</v>
      </c>
      <c r="L10531" s="25">
        <f t="shared" si="329"/>
        <v>4</v>
      </c>
      <c r="M10531" s="25">
        <f>VLOOKUP(K10531,Table!$A$2:$C$121,2,0)</f>
        <v>16</v>
      </c>
      <c r="N10531" s="26">
        <f>VLOOKUP(K10531,Table!$A$2:$C$121,3,0)</f>
        <v>2</v>
      </c>
      <c r="O10531" s="13" t="str">
        <f>VLOOKUP(A10531,Table!$U$1:$V$230,2,0)</f>
        <v>Cubic</v>
      </c>
      <c r="P10531" s="1"/>
    </row>
    <row r="10532" spans="1:16">
      <c r="A10532" s="12">
        <v>227</v>
      </c>
      <c r="B10532" s="12">
        <v>423608</v>
      </c>
      <c r="C10532" s="12" t="s">
        <v>10715</v>
      </c>
      <c r="D10532" s="12" t="s">
        <v>11051</v>
      </c>
      <c r="E10532" s="17" t="s">
        <v>69</v>
      </c>
      <c r="F10532" s="25" t="str">
        <f>LEFT(E10532,MIN(FIND({0,1,2,3,4,5,6,7,8,9},ASC(E10532)&amp;1234567890))-1)</f>
        <v>Mg</v>
      </c>
      <c r="G10532" s="25">
        <f t="shared" si="328"/>
        <v>1</v>
      </c>
      <c r="H10532" s="25">
        <f>VLOOKUP(F10532,Table!$A$2:$C$121,2,0)</f>
        <v>2</v>
      </c>
      <c r="I10532" s="26">
        <f>VLOOKUP(F10532,Table!$A$2:$C$121,3,0)</f>
        <v>3</v>
      </c>
      <c r="J10532" s="17" t="s">
        <v>11641</v>
      </c>
      <c r="K10532" s="25" t="str">
        <f>LEFT(J10532,MIN(FIND({0,1,2,3,4,5,6,7,8,9},ASC(J10532)&amp;1234567890))-1)</f>
        <v>In</v>
      </c>
      <c r="L10532" s="25">
        <f t="shared" si="329"/>
        <v>2</v>
      </c>
      <c r="M10532" s="25">
        <f>VLOOKUP(K10532,Table!$A$2:$C$121,2,0)</f>
        <v>13</v>
      </c>
      <c r="N10532" s="26">
        <f>VLOOKUP(K10532,Table!$A$2:$C$121,3,0)</f>
        <v>5</v>
      </c>
      <c r="O10532" s="13" t="str">
        <f>VLOOKUP(A10532,Table!$U$1:$V$230,2,0)</f>
        <v>Cubic</v>
      </c>
      <c r="P10532" s="1"/>
    </row>
    <row r="10533" spans="1:16">
      <c r="A10533" s="12">
        <v>227</v>
      </c>
      <c r="B10533" s="12">
        <v>290387</v>
      </c>
      <c r="C10533" s="12" t="s">
        <v>10715</v>
      </c>
      <c r="D10533" s="12" t="s">
        <v>7913</v>
      </c>
      <c r="E10533" s="17" t="s">
        <v>426</v>
      </c>
      <c r="F10533" s="25" t="str">
        <f>LEFT(E10533,MIN(FIND({0,1,2,3,4,5,6,7,8,9},ASC(E10533)&amp;1234567890))-1)</f>
        <v>Hf</v>
      </c>
      <c r="G10533" s="25">
        <f t="shared" si="328"/>
        <v>1</v>
      </c>
      <c r="H10533" s="25">
        <f>VLOOKUP(F10533,Table!$A$2:$C$121,2,0)</f>
        <v>4</v>
      </c>
      <c r="I10533" s="26">
        <f>VLOOKUP(F10533,Table!$A$2:$C$121,3,0)</f>
        <v>6</v>
      </c>
      <c r="J10533" s="17" t="s">
        <v>67</v>
      </c>
      <c r="K10533" s="25" t="str">
        <f>LEFT(J10533,MIN(FIND({0,1,2,3,4,5,6,7,8,9},ASC(J10533)&amp;1234567890))-1)</f>
        <v>Fe</v>
      </c>
      <c r="L10533" s="25">
        <f t="shared" si="329"/>
        <v>2</v>
      </c>
      <c r="M10533" s="25">
        <f>VLOOKUP(K10533,Table!$A$2:$C$121,2,0)</f>
        <v>8</v>
      </c>
      <c r="N10533" s="26">
        <f>VLOOKUP(K10533,Table!$A$2:$C$121,3,0)</f>
        <v>4</v>
      </c>
      <c r="O10533" s="13" t="str">
        <f>VLOOKUP(A10533,Table!$U$1:$V$230,2,0)</f>
        <v>Cubic</v>
      </c>
      <c r="P10533" s="1"/>
    </row>
    <row r="10534" spans="1:16">
      <c r="A10534" s="12">
        <v>227</v>
      </c>
      <c r="B10534" s="12">
        <v>107911</v>
      </c>
      <c r="C10534" s="12" t="s">
        <v>10717</v>
      </c>
      <c r="D10534" s="12" t="s">
        <v>11052</v>
      </c>
      <c r="E10534" s="17" t="s">
        <v>11683</v>
      </c>
      <c r="F10534" s="25" t="str">
        <f>LEFT(E10534,MIN(FIND({0,1,2,3,4,5,6,7,8,9},ASC(E10534)&amp;1234567890))-1)</f>
        <v>Am</v>
      </c>
      <c r="G10534" s="25">
        <f t="shared" si="328"/>
        <v>1</v>
      </c>
      <c r="H10534" s="25">
        <f>VLOOKUP(F10534,Table!$A$2:$C$121,2,0)</f>
        <v>3</v>
      </c>
      <c r="I10534" s="26">
        <f>VLOOKUP(F10534,Table!$A$2:$C$121,3,0)</f>
        <v>7</v>
      </c>
      <c r="J10534" s="17" t="s">
        <v>11386</v>
      </c>
      <c r="K10534" s="25" t="str">
        <f>LEFT(J10534,MIN(FIND({0,1,2,3,4,5,6,7,8,9},ASC(J10534)&amp;1234567890))-1)</f>
        <v>Ni</v>
      </c>
      <c r="L10534" s="25">
        <f t="shared" si="329"/>
        <v>2</v>
      </c>
      <c r="M10534" s="25">
        <f>VLOOKUP(K10534,Table!$A$2:$C$121,2,0)</f>
        <v>10</v>
      </c>
      <c r="N10534" s="26">
        <f>VLOOKUP(K10534,Table!$A$2:$C$121,3,0)</f>
        <v>4</v>
      </c>
      <c r="O10534" s="13" t="str">
        <f>VLOOKUP(A10534,Table!$U$1:$V$230,2,0)</f>
        <v>Cubic</v>
      </c>
      <c r="P10534" s="1"/>
    </row>
    <row r="10535" spans="1:16">
      <c r="A10535" s="12">
        <v>227</v>
      </c>
      <c r="B10535" s="12">
        <v>107913</v>
      </c>
      <c r="C10535" s="12" t="s">
        <v>10717</v>
      </c>
      <c r="D10535" s="12" t="s">
        <v>11053</v>
      </c>
      <c r="E10535" s="17" t="s">
        <v>11683</v>
      </c>
      <c r="F10535" s="25" t="str">
        <f>LEFT(E10535,MIN(FIND({0,1,2,3,4,5,6,7,8,9},ASC(E10535)&amp;1234567890))-1)</f>
        <v>Am</v>
      </c>
      <c r="G10535" s="25">
        <f t="shared" si="328"/>
        <v>1</v>
      </c>
      <c r="H10535" s="25">
        <f>VLOOKUP(F10535,Table!$A$2:$C$121,2,0)</f>
        <v>3</v>
      </c>
      <c r="I10535" s="26">
        <f>VLOOKUP(F10535,Table!$A$2:$C$121,3,0)</f>
        <v>7</v>
      </c>
      <c r="J10535" s="17" t="s">
        <v>11696</v>
      </c>
      <c r="K10535" s="25" t="str">
        <f>LEFT(J10535,MIN(FIND({0,1,2,3,4,5,6,7,8,9},ASC(J10535)&amp;1234567890))-1)</f>
        <v>Rh</v>
      </c>
      <c r="L10535" s="25">
        <f t="shared" si="329"/>
        <v>2</v>
      </c>
      <c r="M10535" s="25">
        <f>VLOOKUP(K10535,Table!$A$2:$C$121,2,0)</f>
        <v>9</v>
      </c>
      <c r="N10535" s="26">
        <f>VLOOKUP(K10535,Table!$A$2:$C$121,3,0)</f>
        <v>5</v>
      </c>
      <c r="O10535" s="13" t="str">
        <f>VLOOKUP(A10535,Table!$U$1:$V$230,2,0)</f>
        <v>Cubic</v>
      </c>
      <c r="P10535" s="1"/>
    </row>
    <row r="10536" spans="1:16">
      <c r="A10536" s="12">
        <v>227</v>
      </c>
      <c r="B10536" s="12">
        <v>108066</v>
      </c>
      <c r="C10536" s="12" t="s">
        <v>10717</v>
      </c>
      <c r="D10536" s="12" t="s">
        <v>1868</v>
      </c>
      <c r="E10536" s="17" t="s">
        <v>364</v>
      </c>
      <c r="F10536" s="25" t="str">
        <f>LEFT(E10536,MIN(FIND({0,1,2,3,4,5,6,7,8,9},ASC(E10536)&amp;1234567890))-1)</f>
        <v>B</v>
      </c>
      <c r="G10536" s="25">
        <f t="shared" si="328"/>
        <v>1</v>
      </c>
      <c r="H10536" s="25">
        <f>VLOOKUP(F10536,Table!$A$2:$C$121,2,0)</f>
        <v>13</v>
      </c>
      <c r="I10536" s="26">
        <f>VLOOKUP(F10536,Table!$A$2:$C$121,3,0)</f>
        <v>2</v>
      </c>
      <c r="J10536" s="17" t="s">
        <v>68</v>
      </c>
      <c r="K10536" s="25" t="str">
        <f>LEFT(J10536,MIN(FIND({0,1,2,3,4,5,6,7,8,9},ASC(J10536)&amp;1234567890))-1)</f>
        <v>N</v>
      </c>
      <c r="L10536" s="25">
        <f t="shared" si="329"/>
        <v>1</v>
      </c>
      <c r="M10536" s="25">
        <f>VLOOKUP(K10536,Table!$A$2:$C$121,2,0)</f>
        <v>15</v>
      </c>
      <c r="N10536" s="26">
        <f>VLOOKUP(K10536,Table!$A$2:$C$121,3,0)</f>
        <v>2</v>
      </c>
      <c r="O10536" s="13" t="str">
        <f>VLOOKUP(A10536,Table!$U$1:$V$230,2,0)</f>
        <v>Cubic</v>
      </c>
      <c r="P10536" s="1"/>
    </row>
    <row r="10537" spans="1:16">
      <c r="A10537" s="12">
        <v>227</v>
      </c>
      <c r="B10537" s="12">
        <v>108084</v>
      </c>
      <c r="C10537" s="12" t="s">
        <v>10717</v>
      </c>
      <c r="D10537" s="12" t="s">
        <v>11054</v>
      </c>
      <c r="E10537" s="17" t="s">
        <v>14788</v>
      </c>
      <c r="F10537" s="25" t="str">
        <f>LEFT(E10537,MIN(FIND({0,1,2,3,4,5,6,7,8,9},ASC(E10537)&amp;1234567890))-1)</f>
        <v>Si</v>
      </c>
      <c r="G10537" s="25">
        <f t="shared" si="328"/>
        <v>0.99099999999999999</v>
      </c>
      <c r="H10537" s="25">
        <f>VLOOKUP(F10537,Table!$A$2:$C$121,2,0)</f>
        <v>14</v>
      </c>
      <c r="I10537" s="26">
        <f>VLOOKUP(F10537,Table!$A$2:$C$121,3,0)</f>
        <v>3</v>
      </c>
      <c r="J10537" s="17" t="s">
        <v>14789</v>
      </c>
      <c r="K10537" s="25" t="str">
        <f>LEFT(J10537,MIN(FIND({0,1,2,3,4,5,6,7,8,9},ASC(J10537)&amp;1234567890))-1)</f>
        <v>B</v>
      </c>
      <c r="L10537" s="25">
        <f t="shared" si="329"/>
        <v>8.9999999999999993E-3</v>
      </c>
      <c r="M10537" s="25">
        <f>VLOOKUP(K10537,Table!$A$2:$C$121,2,0)</f>
        <v>13</v>
      </c>
      <c r="N10537" s="26">
        <f>VLOOKUP(K10537,Table!$A$2:$C$121,3,0)</f>
        <v>2</v>
      </c>
      <c r="O10537" s="13" t="str">
        <f>VLOOKUP(A10537,Table!$U$1:$V$230,2,0)</f>
        <v>Cubic</v>
      </c>
      <c r="P10537" s="1"/>
    </row>
    <row r="10538" spans="1:16">
      <c r="A10538" s="12">
        <v>227</v>
      </c>
      <c r="B10538" s="12">
        <v>108102</v>
      </c>
      <c r="C10538" s="12" t="s">
        <v>10717</v>
      </c>
      <c r="D10538" s="12" t="s">
        <v>11055</v>
      </c>
      <c r="E10538" s="17" t="s">
        <v>33</v>
      </c>
      <c r="F10538" s="25" t="str">
        <f>LEFT(E10538,MIN(FIND({0,1,2,3,4,5,6,7,8,9},ASC(E10538)&amp;1234567890))-1)</f>
        <v>Fe</v>
      </c>
      <c r="G10538" s="25">
        <f t="shared" si="328"/>
        <v>1</v>
      </c>
      <c r="H10538" s="25">
        <f>VLOOKUP(F10538,Table!$A$2:$C$121,2,0)</f>
        <v>8</v>
      </c>
      <c r="I10538" s="26">
        <f>VLOOKUP(F10538,Table!$A$2:$C$121,3,0)</f>
        <v>4</v>
      </c>
      <c r="J10538" s="17" t="s">
        <v>13233</v>
      </c>
      <c r="K10538" s="25" t="str">
        <f>LEFT(J10538,MIN(FIND({0,1,2,3,4,5,6,7,8,9},ASC(J10538)&amp;1234567890))-1)</f>
        <v>Be</v>
      </c>
      <c r="L10538" s="25">
        <f t="shared" si="329"/>
        <v>5</v>
      </c>
      <c r="M10538" s="25">
        <f>VLOOKUP(K10538,Table!$A$2:$C$121,2,0)</f>
        <v>2</v>
      </c>
      <c r="N10538" s="26">
        <f>VLOOKUP(K10538,Table!$A$2:$C$121,3,0)</f>
        <v>2</v>
      </c>
      <c r="O10538" s="13" t="str">
        <f>VLOOKUP(A10538,Table!$U$1:$V$230,2,0)</f>
        <v>Cubic</v>
      </c>
      <c r="P10538" s="1"/>
    </row>
    <row r="10539" spans="1:16">
      <c r="A10539" s="12">
        <v>227</v>
      </c>
      <c r="B10539" s="12">
        <v>108145</v>
      </c>
      <c r="C10539" s="12" t="s">
        <v>10715</v>
      </c>
      <c r="D10539" s="12" t="s">
        <v>11056</v>
      </c>
      <c r="E10539" s="17" t="s">
        <v>330</v>
      </c>
      <c r="F10539" s="25" t="str">
        <f>LEFT(E10539,MIN(FIND({0,1,2,3,4,5,6,7,8,9},ASC(E10539)&amp;1234567890))-1)</f>
        <v>Ca</v>
      </c>
      <c r="G10539" s="25">
        <f t="shared" si="328"/>
        <v>1</v>
      </c>
      <c r="H10539" s="25">
        <f>VLOOKUP(F10539,Table!$A$2:$C$121,2,0)</f>
        <v>2</v>
      </c>
      <c r="I10539" s="26">
        <f>VLOOKUP(F10539,Table!$A$2:$C$121,3,0)</f>
        <v>4</v>
      </c>
      <c r="J10539" s="17" t="s">
        <v>11696</v>
      </c>
      <c r="K10539" s="25" t="str">
        <f>LEFT(J10539,MIN(FIND({0,1,2,3,4,5,6,7,8,9},ASC(J10539)&amp;1234567890))-1)</f>
        <v>Rh</v>
      </c>
      <c r="L10539" s="25">
        <f t="shared" si="329"/>
        <v>2</v>
      </c>
      <c r="M10539" s="25">
        <f>VLOOKUP(K10539,Table!$A$2:$C$121,2,0)</f>
        <v>9</v>
      </c>
      <c r="N10539" s="26">
        <f>VLOOKUP(K10539,Table!$A$2:$C$121,3,0)</f>
        <v>5</v>
      </c>
      <c r="O10539" s="13" t="str">
        <f>VLOOKUP(A10539,Table!$U$1:$V$230,2,0)</f>
        <v>Cubic</v>
      </c>
      <c r="P10539" s="1"/>
    </row>
    <row r="10540" spans="1:16">
      <c r="A10540" s="12">
        <v>227</v>
      </c>
      <c r="B10540" s="12">
        <v>108146</v>
      </c>
      <c r="C10540" s="12" t="s">
        <v>10715</v>
      </c>
      <c r="D10540" s="12" t="s">
        <v>11057</v>
      </c>
      <c r="E10540" s="17" t="s">
        <v>330</v>
      </c>
      <c r="F10540" s="25" t="str">
        <f>LEFT(E10540,MIN(FIND({0,1,2,3,4,5,6,7,8,9},ASC(E10540)&amp;1234567890))-1)</f>
        <v>Ca</v>
      </c>
      <c r="G10540" s="25">
        <f t="shared" si="328"/>
        <v>1</v>
      </c>
      <c r="H10540" s="25">
        <f>VLOOKUP(F10540,Table!$A$2:$C$121,2,0)</f>
        <v>2</v>
      </c>
      <c r="I10540" s="26">
        <f>VLOOKUP(F10540,Table!$A$2:$C$121,3,0)</f>
        <v>4</v>
      </c>
      <c r="J10540" s="17" t="s">
        <v>11726</v>
      </c>
      <c r="K10540" s="25" t="str">
        <f>LEFT(J10540,MIN(FIND({0,1,2,3,4,5,6,7,8,9},ASC(J10540)&amp;1234567890))-1)</f>
        <v>Ir</v>
      </c>
      <c r="L10540" s="25">
        <f t="shared" si="329"/>
        <v>2</v>
      </c>
      <c r="M10540" s="25">
        <f>VLOOKUP(K10540,Table!$A$2:$C$121,2,0)</f>
        <v>9</v>
      </c>
      <c r="N10540" s="26">
        <f>VLOOKUP(K10540,Table!$A$2:$C$121,3,0)</f>
        <v>6</v>
      </c>
      <c r="O10540" s="13" t="str">
        <f>VLOOKUP(A10540,Table!$U$1:$V$230,2,0)</f>
        <v>Cubic</v>
      </c>
      <c r="P10540" s="1"/>
    </row>
    <row r="10541" spans="1:16">
      <c r="A10541" s="12">
        <v>227</v>
      </c>
      <c r="B10541" s="12">
        <v>108147</v>
      </c>
      <c r="C10541" s="12" t="s">
        <v>10715</v>
      </c>
      <c r="D10541" s="12" t="s">
        <v>7842</v>
      </c>
      <c r="E10541" s="17" t="s">
        <v>330</v>
      </c>
      <c r="F10541" s="25" t="str">
        <f>LEFT(E10541,MIN(FIND({0,1,2,3,4,5,6,7,8,9},ASC(E10541)&amp;1234567890))-1)</f>
        <v>Ca</v>
      </c>
      <c r="G10541" s="25">
        <f t="shared" si="328"/>
        <v>1</v>
      </c>
      <c r="H10541" s="25">
        <f>VLOOKUP(F10541,Table!$A$2:$C$121,2,0)</f>
        <v>2</v>
      </c>
      <c r="I10541" s="26">
        <f>VLOOKUP(F10541,Table!$A$2:$C$121,3,0)</f>
        <v>4</v>
      </c>
      <c r="J10541" s="17" t="s">
        <v>11464</v>
      </c>
      <c r="K10541" s="25" t="str">
        <f>LEFT(J10541,MIN(FIND({0,1,2,3,4,5,6,7,8,9},ASC(J10541)&amp;1234567890))-1)</f>
        <v>Pt</v>
      </c>
      <c r="L10541" s="25">
        <f t="shared" si="329"/>
        <v>2</v>
      </c>
      <c r="M10541" s="25">
        <f>VLOOKUP(K10541,Table!$A$2:$C$121,2,0)</f>
        <v>10</v>
      </c>
      <c r="N10541" s="26">
        <f>VLOOKUP(K10541,Table!$A$2:$C$121,3,0)</f>
        <v>6</v>
      </c>
      <c r="O10541" s="13" t="str">
        <f>VLOOKUP(A10541,Table!$U$1:$V$230,2,0)</f>
        <v>Cubic</v>
      </c>
      <c r="P10541" s="1"/>
    </row>
    <row r="10542" spans="1:16">
      <c r="A10542" s="12">
        <v>227</v>
      </c>
      <c r="B10542" s="12">
        <v>108148</v>
      </c>
      <c r="C10542" s="12" t="s">
        <v>10715</v>
      </c>
      <c r="D10542" s="12" t="s">
        <v>11058</v>
      </c>
      <c r="E10542" s="17" t="s">
        <v>433</v>
      </c>
      <c r="F10542" s="25" t="str">
        <f>LEFT(E10542,MIN(FIND({0,1,2,3,4,5,6,7,8,9},ASC(E10542)&amp;1234567890))-1)</f>
        <v>Sr</v>
      </c>
      <c r="G10542" s="25">
        <f t="shared" si="328"/>
        <v>1</v>
      </c>
      <c r="H10542" s="25">
        <f>VLOOKUP(F10542,Table!$A$2:$C$121,2,0)</f>
        <v>2</v>
      </c>
      <c r="I10542" s="26">
        <f>VLOOKUP(F10542,Table!$A$2:$C$121,3,0)</f>
        <v>5</v>
      </c>
      <c r="J10542" s="17" t="s">
        <v>11464</v>
      </c>
      <c r="K10542" s="25" t="str">
        <f>LEFT(J10542,MIN(FIND({0,1,2,3,4,5,6,7,8,9},ASC(J10542)&amp;1234567890))-1)</f>
        <v>Pt</v>
      </c>
      <c r="L10542" s="25">
        <f t="shared" si="329"/>
        <v>2</v>
      </c>
      <c r="M10542" s="25">
        <f>VLOOKUP(K10542,Table!$A$2:$C$121,2,0)</f>
        <v>10</v>
      </c>
      <c r="N10542" s="26">
        <f>VLOOKUP(K10542,Table!$A$2:$C$121,3,0)</f>
        <v>6</v>
      </c>
      <c r="O10542" s="13" t="str">
        <f>VLOOKUP(A10542,Table!$U$1:$V$230,2,0)</f>
        <v>Cubic</v>
      </c>
      <c r="P10542" s="1"/>
    </row>
    <row r="10543" spans="1:16">
      <c r="A10543" s="12">
        <v>227</v>
      </c>
      <c r="B10543" s="12">
        <v>108149</v>
      </c>
      <c r="C10543" s="12" t="s">
        <v>10715</v>
      </c>
      <c r="D10543" s="12" t="s">
        <v>11059</v>
      </c>
      <c r="E10543" s="17" t="s">
        <v>410</v>
      </c>
      <c r="F10543" s="25" t="str">
        <f>LEFT(E10543,MIN(FIND({0,1,2,3,4,5,6,7,8,9},ASC(E10543)&amp;1234567890))-1)</f>
        <v>Ba</v>
      </c>
      <c r="G10543" s="25">
        <f t="shared" si="328"/>
        <v>1</v>
      </c>
      <c r="H10543" s="25">
        <f>VLOOKUP(F10543,Table!$A$2:$C$121,2,0)</f>
        <v>2</v>
      </c>
      <c r="I10543" s="26">
        <f>VLOOKUP(F10543,Table!$A$2:$C$121,3,0)</f>
        <v>6</v>
      </c>
      <c r="J10543" s="17" t="s">
        <v>11696</v>
      </c>
      <c r="K10543" s="25" t="str">
        <f>LEFT(J10543,MIN(FIND({0,1,2,3,4,5,6,7,8,9},ASC(J10543)&amp;1234567890))-1)</f>
        <v>Rh</v>
      </c>
      <c r="L10543" s="25">
        <f t="shared" si="329"/>
        <v>2</v>
      </c>
      <c r="M10543" s="25">
        <f>VLOOKUP(K10543,Table!$A$2:$C$121,2,0)</f>
        <v>9</v>
      </c>
      <c r="N10543" s="26">
        <f>VLOOKUP(K10543,Table!$A$2:$C$121,3,0)</f>
        <v>5</v>
      </c>
      <c r="O10543" s="13" t="str">
        <f>VLOOKUP(A10543,Table!$U$1:$V$230,2,0)</f>
        <v>Cubic</v>
      </c>
      <c r="P10543" s="1"/>
    </row>
    <row r="10544" spans="1:16">
      <c r="A10544" s="12">
        <v>227</v>
      </c>
      <c r="B10544" s="12">
        <v>108254</v>
      </c>
      <c r="C10544" s="12" t="s">
        <v>10717</v>
      </c>
      <c r="D10544" s="12" t="s">
        <v>10234</v>
      </c>
      <c r="E10544" s="17" t="s">
        <v>11331</v>
      </c>
      <c r="F10544" s="25" t="str">
        <f>LEFT(E10544,MIN(FIND({0,1,2,3,4,5,6,7,8,9},ASC(E10544)&amp;1234567890))-1)</f>
        <v>Ce</v>
      </c>
      <c r="G10544" s="25">
        <f t="shared" si="328"/>
        <v>1</v>
      </c>
      <c r="H10544" s="25">
        <f>VLOOKUP(F10544,Table!$A$2:$C$121,2,0)</f>
        <v>3</v>
      </c>
      <c r="I10544" s="26">
        <f>VLOOKUP(F10544,Table!$A$2:$C$121,3,0)</f>
        <v>6</v>
      </c>
      <c r="J10544" s="17" t="s">
        <v>12830</v>
      </c>
      <c r="K10544" s="25" t="str">
        <f>LEFT(J10544,MIN(FIND({0,1,2,3,4,5,6,7,8,9},ASC(J10544)&amp;1234567890))-1)</f>
        <v>Mg</v>
      </c>
      <c r="L10544" s="25">
        <f t="shared" si="329"/>
        <v>3</v>
      </c>
      <c r="M10544" s="25">
        <f>VLOOKUP(K10544,Table!$A$2:$C$121,2,0)</f>
        <v>2</v>
      </c>
      <c r="N10544" s="26">
        <f>VLOOKUP(K10544,Table!$A$2:$C$121,3,0)</f>
        <v>3</v>
      </c>
      <c r="O10544" s="13" t="str">
        <f>VLOOKUP(A10544,Table!$U$1:$V$230,2,0)</f>
        <v>Cubic</v>
      </c>
      <c r="P10544" s="1"/>
    </row>
    <row r="10545" spans="1:16">
      <c r="A10545" s="12">
        <v>227</v>
      </c>
      <c r="B10545" s="12">
        <v>108315</v>
      </c>
      <c r="C10545" s="12" t="s">
        <v>10717</v>
      </c>
      <c r="D10545" s="12" t="s">
        <v>11060</v>
      </c>
      <c r="E10545" s="17" t="s">
        <v>11332</v>
      </c>
      <c r="F10545" s="25" t="str">
        <f>LEFT(E10545,MIN(FIND({0,1,2,3,4,5,6,7,8,9},ASC(E10545)&amp;1234567890))-1)</f>
        <v>Pr</v>
      </c>
      <c r="G10545" s="25">
        <f t="shared" si="328"/>
        <v>1</v>
      </c>
      <c r="H10545" s="25">
        <f>VLOOKUP(F10545,Table!$A$2:$C$121,2,0)</f>
        <v>3</v>
      </c>
      <c r="I10545" s="26">
        <f>VLOOKUP(F10545,Table!$A$2:$C$121,3,0)</f>
        <v>6</v>
      </c>
      <c r="J10545" s="17" t="s">
        <v>11695</v>
      </c>
      <c r="K10545" s="25" t="str">
        <f>LEFT(J10545,MIN(FIND({0,1,2,3,4,5,6,7,8,9},ASC(J10545)&amp;1234567890))-1)</f>
        <v>Co</v>
      </c>
      <c r="L10545" s="25">
        <f t="shared" si="329"/>
        <v>2</v>
      </c>
      <c r="M10545" s="25">
        <f>VLOOKUP(K10545,Table!$A$2:$C$121,2,0)</f>
        <v>9</v>
      </c>
      <c r="N10545" s="26">
        <f>VLOOKUP(K10545,Table!$A$2:$C$121,3,0)</f>
        <v>4</v>
      </c>
      <c r="O10545" s="13" t="str">
        <f>VLOOKUP(A10545,Table!$U$1:$V$230,2,0)</f>
        <v>Cubic</v>
      </c>
      <c r="P10545" s="1"/>
    </row>
    <row r="10546" spans="1:16">
      <c r="A10546" s="12">
        <v>227</v>
      </c>
      <c r="B10546" s="12">
        <v>108471</v>
      </c>
      <c r="C10546" s="12" t="s">
        <v>10717</v>
      </c>
      <c r="D10546" s="12" t="s">
        <v>11061</v>
      </c>
      <c r="E10546" s="17" t="s">
        <v>590</v>
      </c>
      <c r="F10546" s="25" t="str">
        <f>LEFT(E10546,MIN(FIND({0,1,2,3,4,5,6,7,8,9},ASC(E10546)&amp;1234567890))-1)</f>
        <v>Sm</v>
      </c>
      <c r="G10546" s="25">
        <f t="shared" si="328"/>
        <v>1</v>
      </c>
      <c r="H10546" s="25">
        <f>VLOOKUP(F10546,Table!$A$2:$C$121,2,0)</f>
        <v>3</v>
      </c>
      <c r="I10546" s="26">
        <f>VLOOKUP(F10546,Table!$A$2:$C$121,3,0)</f>
        <v>6</v>
      </c>
      <c r="J10546" s="17" t="s">
        <v>67</v>
      </c>
      <c r="K10546" s="25" t="str">
        <f>LEFT(J10546,MIN(FIND({0,1,2,3,4,5,6,7,8,9},ASC(J10546)&amp;1234567890))-1)</f>
        <v>Fe</v>
      </c>
      <c r="L10546" s="25">
        <f t="shared" si="329"/>
        <v>2</v>
      </c>
      <c r="M10546" s="25">
        <f>VLOOKUP(K10546,Table!$A$2:$C$121,2,0)</f>
        <v>8</v>
      </c>
      <c r="N10546" s="26">
        <f>VLOOKUP(K10546,Table!$A$2:$C$121,3,0)</f>
        <v>4</v>
      </c>
      <c r="O10546" s="13" t="str">
        <f>VLOOKUP(A10546,Table!$U$1:$V$230,2,0)</f>
        <v>Cubic</v>
      </c>
      <c r="P10546" s="1"/>
    </row>
    <row r="10547" spans="1:16">
      <c r="A10547" s="12">
        <v>227</v>
      </c>
      <c r="B10547" s="12">
        <v>108584</v>
      </c>
      <c r="C10547" s="12" t="s">
        <v>10717</v>
      </c>
      <c r="D10547" s="12" t="s">
        <v>9864</v>
      </c>
      <c r="E10547" s="17" t="s">
        <v>11894</v>
      </c>
      <c r="F10547" s="25" t="str">
        <f>LEFT(E10547,MIN(FIND({0,1,2,3,4,5,6,7,8,9},ASC(E10547)&amp;1234567890))-1)</f>
        <v>Mg</v>
      </c>
      <c r="G10547" s="25">
        <f t="shared" si="328"/>
        <v>2</v>
      </c>
      <c r="H10547" s="25">
        <f>VLOOKUP(F10547,Table!$A$2:$C$121,2,0)</f>
        <v>2</v>
      </c>
      <c r="I10547" s="26">
        <f>VLOOKUP(F10547,Table!$A$2:$C$121,3,0)</f>
        <v>3</v>
      </c>
      <c r="J10547" s="17" t="s">
        <v>31</v>
      </c>
      <c r="K10547" s="25" t="str">
        <f>LEFT(J10547,MIN(FIND({0,1,2,3,4,5,6,7,8,9},ASC(J10547)&amp;1234567890))-1)</f>
        <v>Si</v>
      </c>
      <c r="L10547" s="25">
        <f t="shared" si="329"/>
        <v>1</v>
      </c>
      <c r="M10547" s="25">
        <f>VLOOKUP(K10547,Table!$A$2:$C$121,2,0)</f>
        <v>14</v>
      </c>
      <c r="N10547" s="26">
        <f>VLOOKUP(K10547,Table!$A$2:$C$121,3,0)</f>
        <v>3</v>
      </c>
      <c r="O10547" s="13" t="str">
        <f>VLOOKUP(A10547,Table!$U$1:$V$230,2,0)</f>
        <v>Cubic</v>
      </c>
      <c r="P10547" s="1"/>
    </row>
    <row r="10548" spans="1:16">
      <c r="A10548" s="12">
        <v>227</v>
      </c>
      <c r="B10548" s="12">
        <v>108655</v>
      </c>
      <c r="C10548" s="12" t="s">
        <v>10717</v>
      </c>
      <c r="D10548" s="12" t="s">
        <v>11062</v>
      </c>
      <c r="E10548" s="17" t="s">
        <v>14790</v>
      </c>
      <c r="F10548" s="25" t="str">
        <f>LEFT(E10548,MIN(FIND({0,1,2,3,4,5,6,7,8,9},ASC(E10548)&amp;1234567890))-1)</f>
        <v>Si</v>
      </c>
      <c r="G10548" s="25">
        <f t="shared" si="328"/>
        <v>0.99839999999999995</v>
      </c>
      <c r="H10548" s="25">
        <f>VLOOKUP(F10548,Table!$A$2:$C$121,2,0)</f>
        <v>14</v>
      </c>
      <c r="I10548" s="26">
        <f>VLOOKUP(F10548,Table!$A$2:$C$121,3,0)</f>
        <v>3</v>
      </c>
      <c r="J10548" s="17" t="s">
        <v>14791</v>
      </c>
      <c r="K10548" s="25" t="str">
        <f>LEFT(J10548,MIN(FIND({0,1,2,3,4,5,6,7,8,9},ASC(J10548)&amp;1234567890))-1)</f>
        <v>P</v>
      </c>
      <c r="L10548" s="25">
        <f t="shared" si="329"/>
        <v>1.6000000000000001E-3</v>
      </c>
      <c r="M10548" s="25">
        <f>VLOOKUP(K10548,Table!$A$2:$C$121,2,0)</f>
        <v>15</v>
      </c>
      <c r="N10548" s="26">
        <f>VLOOKUP(K10548,Table!$A$2:$C$121,3,0)</f>
        <v>3</v>
      </c>
      <c r="O10548" s="13" t="str">
        <f>VLOOKUP(A10548,Table!$U$1:$V$230,2,0)</f>
        <v>Cubic</v>
      </c>
      <c r="P10548" s="1"/>
    </row>
    <row r="10549" spans="1:16">
      <c r="A10549" s="12">
        <v>227</v>
      </c>
      <c r="B10549" s="12">
        <v>108666</v>
      </c>
      <c r="C10549" s="12" t="s">
        <v>10717</v>
      </c>
      <c r="D10549" s="12" t="s">
        <v>11063</v>
      </c>
      <c r="E10549" s="17" t="s">
        <v>11830</v>
      </c>
      <c r="F10549" s="25" t="str">
        <f>LEFT(E10549,MIN(FIND({0,1,2,3,4,5,6,7,8,9},ASC(E10549)&amp;1234567890))-1)</f>
        <v>Pd</v>
      </c>
      <c r="G10549" s="25">
        <f t="shared" si="328"/>
        <v>3</v>
      </c>
      <c r="H10549" s="25">
        <f>VLOOKUP(F10549,Table!$A$2:$C$121,2,0)</f>
        <v>10</v>
      </c>
      <c r="I10549" s="26">
        <f>VLOOKUP(F10549,Table!$A$2:$C$121,3,0)</f>
        <v>5</v>
      </c>
      <c r="J10549" s="17" t="s">
        <v>11645</v>
      </c>
      <c r="K10549" s="25" t="str">
        <f>LEFT(J10549,MIN(FIND({0,1,2,3,4,5,6,7,8,9},ASC(J10549)&amp;1234567890))-1)</f>
        <v>Sb</v>
      </c>
      <c r="L10549" s="25">
        <f t="shared" si="329"/>
        <v>1</v>
      </c>
      <c r="M10549" s="25">
        <f>VLOOKUP(K10549,Table!$A$2:$C$121,2,0)</f>
        <v>15</v>
      </c>
      <c r="N10549" s="26">
        <f>VLOOKUP(K10549,Table!$A$2:$C$121,3,0)</f>
        <v>5</v>
      </c>
      <c r="O10549" s="13" t="str">
        <f>VLOOKUP(A10549,Table!$U$1:$V$230,2,0)</f>
        <v>Cubic</v>
      </c>
      <c r="P10549" s="1"/>
    </row>
    <row r="10550" spans="1:16">
      <c r="A10550" s="12">
        <v>227</v>
      </c>
      <c r="B10550" s="12">
        <v>108688</v>
      </c>
      <c r="C10550" s="12" t="s">
        <v>10717</v>
      </c>
      <c r="D10550" s="12" t="s">
        <v>8062</v>
      </c>
      <c r="E10550" s="17" t="s">
        <v>11332</v>
      </c>
      <c r="F10550" s="25" t="str">
        <f>LEFT(E10550,MIN(FIND({0,1,2,3,4,5,6,7,8,9},ASC(E10550)&amp;1234567890))-1)</f>
        <v>Pr</v>
      </c>
      <c r="G10550" s="25">
        <f t="shared" si="328"/>
        <v>1</v>
      </c>
      <c r="H10550" s="25">
        <f>VLOOKUP(F10550,Table!$A$2:$C$121,2,0)</f>
        <v>3</v>
      </c>
      <c r="I10550" s="26">
        <f>VLOOKUP(F10550,Table!$A$2:$C$121,3,0)</f>
        <v>6</v>
      </c>
      <c r="J10550" s="17" t="s">
        <v>359</v>
      </c>
      <c r="K10550" s="25" t="str">
        <f>LEFT(J10550,MIN(FIND({0,1,2,3,4,5,6,7,8,9},ASC(J10550)&amp;1234567890))-1)</f>
        <v>Re</v>
      </c>
      <c r="L10550" s="25">
        <f t="shared" si="329"/>
        <v>2</v>
      </c>
      <c r="M10550" s="25">
        <f>VLOOKUP(K10550,Table!$A$2:$C$121,2,0)</f>
        <v>7</v>
      </c>
      <c r="N10550" s="26">
        <f>VLOOKUP(K10550,Table!$A$2:$C$121,3,0)</f>
        <v>6</v>
      </c>
      <c r="O10550" s="13" t="str">
        <f>VLOOKUP(A10550,Table!$U$1:$V$230,2,0)</f>
        <v>Cubic</v>
      </c>
      <c r="P10550" s="1"/>
    </row>
    <row r="10551" spans="1:16">
      <c r="A10551" s="12">
        <v>227</v>
      </c>
      <c r="B10551" s="12">
        <v>108713</v>
      </c>
      <c r="C10551" s="12" t="s">
        <v>10717</v>
      </c>
      <c r="D10551" s="12" t="s">
        <v>11064</v>
      </c>
      <c r="E10551" s="17" t="s">
        <v>11464</v>
      </c>
      <c r="F10551" s="25" t="str">
        <f>LEFT(E10551,MIN(FIND({0,1,2,3,4,5,6,7,8,9},ASC(E10551)&amp;1234567890))-1)</f>
        <v>Pt</v>
      </c>
      <c r="G10551" s="25">
        <f t="shared" si="328"/>
        <v>2</v>
      </c>
      <c r="H10551" s="25">
        <f>VLOOKUP(F10551,Table!$A$2:$C$121,2,0)</f>
        <v>10</v>
      </c>
      <c r="I10551" s="26">
        <f>VLOOKUP(F10551,Table!$A$2:$C$121,3,0)</f>
        <v>6</v>
      </c>
      <c r="J10551" s="17" t="s">
        <v>433</v>
      </c>
      <c r="K10551" s="25" t="str">
        <f>LEFT(J10551,MIN(FIND({0,1,2,3,4,5,6,7,8,9},ASC(J10551)&amp;1234567890))-1)</f>
        <v>Sr</v>
      </c>
      <c r="L10551" s="25">
        <f t="shared" si="329"/>
        <v>1</v>
      </c>
      <c r="M10551" s="25">
        <f>VLOOKUP(K10551,Table!$A$2:$C$121,2,0)</f>
        <v>2</v>
      </c>
      <c r="N10551" s="26">
        <f>VLOOKUP(K10551,Table!$A$2:$C$121,3,0)</f>
        <v>5</v>
      </c>
      <c r="O10551" s="13" t="str">
        <f>VLOOKUP(A10551,Table!$U$1:$V$230,2,0)</f>
        <v>Cubic</v>
      </c>
      <c r="P10551" s="1"/>
    </row>
    <row r="10552" spans="1:16">
      <c r="A10552" s="12">
        <v>227</v>
      </c>
      <c r="B10552" s="12">
        <v>108764</v>
      </c>
      <c r="C10552" s="12" t="s">
        <v>10715</v>
      </c>
      <c r="D10552" s="12" t="s">
        <v>11065</v>
      </c>
      <c r="E10552" s="17" t="s">
        <v>14792</v>
      </c>
      <c r="F10552" s="25" t="str">
        <f>LEFT(E10552,MIN(FIND({0,1,2,3,4,5,6,7,8,9},ASC(E10552)&amp;1234567890))-1)</f>
        <v>Fe</v>
      </c>
      <c r="G10552" s="25">
        <f t="shared" si="328"/>
        <v>3.71</v>
      </c>
      <c r="H10552" s="25">
        <f>VLOOKUP(F10552,Table!$A$2:$C$121,2,0)</f>
        <v>8</v>
      </c>
      <c r="I10552" s="26">
        <f>VLOOKUP(F10552,Table!$A$2:$C$121,3,0)</f>
        <v>4</v>
      </c>
      <c r="J10552" s="17" t="s">
        <v>582</v>
      </c>
      <c r="K10552" s="25" t="str">
        <f>LEFT(J10552,MIN(FIND({0,1,2,3,4,5,6,7,8,9},ASC(J10552)&amp;1234567890))-1)</f>
        <v>O</v>
      </c>
      <c r="L10552" s="25">
        <f t="shared" si="329"/>
        <v>4</v>
      </c>
      <c r="M10552" s="25">
        <f>VLOOKUP(K10552,Table!$A$2:$C$121,2,0)</f>
        <v>16</v>
      </c>
      <c r="N10552" s="26">
        <f>VLOOKUP(K10552,Table!$A$2:$C$121,3,0)</f>
        <v>2</v>
      </c>
      <c r="O10552" s="13" t="str">
        <f>VLOOKUP(A10552,Table!$U$1:$V$230,2,0)</f>
        <v>Cubic</v>
      </c>
      <c r="P10552" s="1"/>
    </row>
    <row r="10553" spans="1:16">
      <c r="A10553" s="12">
        <v>227</v>
      </c>
      <c r="B10553" s="12">
        <v>108772</v>
      </c>
      <c r="C10553" s="12" t="s">
        <v>10715</v>
      </c>
      <c r="D10553" s="12" t="s">
        <v>11066</v>
      </c>
      <c r="E10553" s="17" t="s">
        <v>14793</v>
      </c>
      <c r="F10553" s="25" t="str">
        <f>LEFT(E10553,MIN(FIND({0,1,2,3,4,5,6,7,8,9},ASC(E10553)&amp;1234567890))-1)</f>
        <v>Al</v>
      </c>
      <c r="G10553" s="25">
        <f t="shared" si="328"/>
        <v>41</v>
      </c>
      <c r="H10553" s="25">
        <f>VLOOKUP(F10553,Table!$A$2:$C$121,2,0)</f>
        <v>13</v>
      </c>
      <c r="I10553" s="26">
        <f>VLOOKUP(F10553,Table!$A$2:$C$121,3,0)</f>
        <v>3</v>
      </c>
      <c r="J10553" s="17" t="s">
        <v>416</v>
      </c>
      <c r="K10553" s="25" t="str">
        <f>LEFT(J10553,MIN(FIND({0,1,2,3,4,5,6,7,8,9},ASC(J10553)&amp;1234567890))-1)</f>
        <v>V</v>
      </c>
      <c r="L10553" s="25">
        <f t="shared" si="329"/>
        <v>4</v>
      </c>
      <c r="M10553" s="25">
        <f>VLOOKUP(K10553,Table!$A$2:$C$121,2,0)</f>
        <v>5</v>
      </c>
      <c r="N10553" s="26">
        <f>VLOOKUP(K10553,Table!$A$2:$C$121,3,0)</f>
        <v>4</v>
      </c>
      <c r="O10553" s="13" t="str">
        <f>VLOOKUP(A10553,Table!$U$1:$V$230,2,0)</f>
        <v>Cubic</v>
      </c>
      <c r="P10553" s="1"/>
    </row>
    <row r="10554" spans="1:16">
      <c r="A10554" s="12">
        <v>227</v>
      </c>
      <c r="B10554" s="12">
        <v>108994</v>
      </c>
      <c r="C10554" s="12" t="s">
        <v>10715</v>
      </c>
      <c r="D10554" s="12" t="s">
        <v>11067</v>
      </c>
      <c r="E10554" s="17" t="s">
        <v>11655</v>
      </c>
      <c r="F10554" s="25" t="str">
        <f>LEFT(E10554,MIN(FIND({0,1,2,3,4,5,6,7,8,9},ASC(E10554)&amp;1234567890))-1)</f>
        <v>Sb</v>
      </c>
      <c r="G10554" s="25">
        <f t="shared" si="328"/>
        <v>6</v>
      </c>
      <c r="H10554" s="25">
        <f>VLOOKUP(F10554,Table!$A$2:$C$121,2,0)</f>
        <v>15</v>
      </c>
      <c r="I10554" s="26">
        <f>VLOOKUP(F10554,Table!$A$2:$C$121,3,0)</f>
        <v>5</v>
      </c>
      <c r="J10554" s="17" t="s">
        <v>333</v>
      </c>
      <c r="K10554" s="25" t="str">
        <f>LEFT(J10554,MIN(FIND({0,1,2,3,4,5,6,7,8,9},ASC(J10554)&amp;1234567890))-1)</f>
        <v>O</v>
      </c>
      <c r="L10554" s="25">
        <f t="shared" si="329"/>
        <v>13</v>
      </c>
      <c r="M10554" s="25">
        <f>VLOOKUP(K10554,Table!$A$2:$C$121,2,0)</f>
        <v>16</v>
      </c>
      <c r="N10554" s="26">
        <f>VLOOKUP(K10554,Table!$A$2:$C$121,3,0)</f>
        <v>2</v>
      </c>
      <c r="O10554" s="13" t="str">
        <f>VLOOKUP(A10554,Table!$U$1:$V$230,2,0)</f>
        <v>Cubic</v>
      </c>
      <c r="P10554" s="1"/>
    </row>
    <row r="10555" spans="1:16">
      <c r="A10555" s="12">
        <v>227</v>
      </c>
      <c r="B10555" s="12">
        <v>109368</v>
      </c>
      <c r="C10555" s="12" t="s">
        <v>10717</v>
      </c>
      <c r="D10555" s="12" t="s">
        <v>11068</v>
      </c>
      <c r="E10555" s="17" t="s">
        <v>14794</v>
      </c>
      <c r="F10555" s="25" t="str">
        <f>LEFT(E10555,MIN(FIND({0,1,2,3,4,5,6,7,8,9},ASC(E10555)&amp;1234567890))-1)</f>
        <v>Co</v>
      </c>
      <c r="G10555" s="25">
        <f t="shared" si="328"/>
        <v>2.67</v>
      </c>
      <c r="H10555" s="25">
        <f>VLOOKUP(F10555,Table!$A$2:$C$121,2,0)</f>
        <v>9</v>
      </c>
      <c r="I10555" s="26">
        <f>VLOOKUP(F10555,Table!$A$2:$C$121,3,0)</f>
        <v>4</v>
      </c>
      <c r="J10555" s="17" t="s">
        <v>481</v>
      </c>
      <c r="K10555" s="25" t="str">
        <f>LEFT(J10555,MIN(FIND({0,1,2,3,4,5,6,7,8,9},ASC(J10555)&amp;1234567890))-1)</f>
        <v>S</v>
      </c>
      <c r="L10555" s="25">
        <f t="shared" si="329"/>
        <v>4</v>
      </c>
      <c r="M10555" s="25">
        <f>VLOOKUP(K10555,Table!$A$2:$C$121,2,0)</f>
        <v>16</v>
      </c>
      <c r="N10555" s="26">
        <f>VLOOKUP(K10555,Table!$A$2:$C$121,3,0)</f>
        <v>3</v>
      </c>
      <c r="O10555" s="13" t="str">
        <f>VLOOKUP(A10555,Table!$U$1:$V$230,2,0)</f>
        <v>Cubic</v>
      </c>
      <c r="P10555" s="1"/>
    </row>
    <row r="10556" spans="1:16">
      <c r="A10556" s="12">
        <v>227</v>
      </c>
      <c r="B10556" s="12">
        <v>150131</v>
      </c>
      <c r="C10556" s="12" t="s">
        <v>10715</v>
      </c>
      <c r="D10556" s="12" t="s">
        <v>11069</v>
      </c>
      <c r="E10556" s="17" t="s">
        <v>377</v>
      </c>
      <c r="F10556" s="25" t="str">
        <f>LEFT(E10556,MIN(FIND({0,1,2,3,4,5,6,7,8,9},ASC(E10556)&amp;1234567890))-1)</f>
        <v>Zr</v>
      </c>
      <c r="G10556" s="25">
        <f t="shared" si="328"/>
        <v>1</v>
      </c>
      <c r="H10556" s="25">
        <f>VLOOKUP(F10556,Table!$A$2:$C$121,2,0)</f>
        <v>4</v>
      </c>
      <c r="I10556" s="26">
        <f>VLOOKUP(F10556,Table!$A$2:$C$121,3,0)</f>
        <v>5</v>
      </c>
      <c r="J10556" s="17" t="s">
        <v>14795</v>
      </c>
      <c r="K10556" s="25" t="str">
        <f>LEFT(J10556,MIN(FIND({0,1,2,3,4,5,6,7,8,9},ASC(J10556)&amp;1234567890))-1)</f>
        <v>Zn</v>
      </c>
      <c r="L10556" s="25">
        <f t="shared" si="329"/>
        <v>21.797999999999998</v>
      </c>
      <c r="M10556" s="25">
        <f>VLOOKUP(K10556,Table!$A$2:$C$121,2,0)</f>
        <v>12</v>
      </c>
      <c r="N10556" s="26">
        <f>VLOOKUP(K10556,Table!$A$2:$C$121,3,0)</f>
        <v>4</v>
      </c>
      <c r="O10556" s="13" t="str">
        <f>VLOOKUP(A10556,Table!$U$1:$V$230,2,0)</f>
        <v>Cubic</v>
      </c>
      <c r="P10556" s="1"/>
    </row>
    <row r="10557" spans="1:16">
      <c r="A10557" s="12">
        <v>227</v>
      </c>
      <c r="B10557" s="12">
        <v>150535</v>
      </c>
      <c r="C10557" s="12" t="s">
        <v>10717</v>
      </c>
      <c r="D10557" s="12" t="s">
        <v>11070</v>
      </c>
      <c r="E10557" s="17" t="s">
        <v>11333</v>
      </c>
      <c r="F10557" s="25" t="str">
        <f>LEFT(E10557,MIN(FIND({0,1,2,3,4,5,6,7,8,9},ASC(E10557)&amp;1234567890))-1)</f>
        <v>Dy</v>
      </c>
      <c r="G10557" s="25">
        <f t="shared" si="328"/>
        <v>1</v>
      </c>
      <c r="H10557" s="25">
        <f>VLOOKUP(F10557,Table!$A$2:$C$121,2,0)</f>
        <v>3</v>
      </c>
      <c r="I10557" s="26">
        <f>VLOOKUP(F10557,Table!$A$2:$C$121,3,0)</f>
        <v>6</v>
      </c>
      <c r="J10557" s="17" t="s">
        <v>58</v>
      </c>
      <c r="K10557" s="25" t="str">
        <f>LEFT(J10557,MIN(FIND({0,1,2,3,4,5,6,7,8,9},ASC(J10557)&amp;1234567890))-1)</f>
        <v>Al</v>
      </c>
      <c r="L10557" s="25">
        <f t="shared" si="329"/>
        <v>2</v>
      </c>
      <c r="M10557" s="25">
        <f>VLOOKUP(K10557,Table!$A$2:$C$121,2,0)</f>
        <v>13</v>
      </c>
      <c r="N10557" s="26">
        <f>VLOOKUP(K10557,Table!$A$2:$C$121,3,0)</f>
        <v>3</v>
      </c>
      <c r="O10557" s="13" t="str">
        <f>VLOOKUP(A10557,Table!$U$1:$V$230,2,0)</f>
        <v>Cubic</v>
      </c>
      <c r="P10557" s="1"/>
    </row>
    <row r="10558" spans="1:16">
      <c r="A10558" s="12">
        <v>227</v>
      </c>
      <c r="B10558" s="12">
        <v>150540</v>
      </c>
      <c r="C10558" s="12" t="s">
        <v>10715</v>
      </c>
      <c r="D10558" s="12" t="s">
        <v>11071</v>
      </c>
      <c r="E10558" s="17" t="s">
        <v>37</v>
      </c>
      <c r="F10558" s="25" t="str">
        <f>LEFT(E10558,MIN(FIND({0,1,2,3,4,5,6,7,8,9},ASC(E10558)&amp;1234567890))-1)</f>
        <v>Re</v>
      </c>
      <c r="G10558" s="25">
        <f t="shared" si="328"/>
        <v>1</v>
      </c>
      <c r="H10558" s="25">
        <f>VLOOKUP(F10558,Table!$A$2:$C$121,2,0)</f>
        <v>7</v>
      </c>
      <c r="I10558" s="26">
        <f>VLOOKUP(F10558,Table!$A$2:$C$121,3,0)</f>
        <v>6</v>
      </c>
      <c r="J10558" s="17" t="s">
        <v>14740</v>
      </c>
      <c r="K10558" s="25" t="str">
        <f>LEFT(J10558,MIN(FIND({0,1,2,3,4,5,6,7,8,9},ASC(J10558)&amp;1234567890))-1)</f>
        <v>Be</v>
      </c>
      <c r="L10558" s="25">
        <f t="shared" si="329"/>
        <v>22</v>
      </c>
      <c r="M10558" s="25">
        <f>VLOOKUP(K10558,Table!$A$2:$C$121,2,0)</f>
        <v>2</v>
      </c>
      <c r="N10558" s="26">
        <f>VLOOKUP(K10558,Table!$A$2:$C$121,3,0)</f>
        <v>2</v>
      </c>
      <c r="O10558" s="13" t="str">
        <f>VLOOKUP(A10558,Table!$U$1:$V$230,2,0)</f>
        <v>Cubic</v>
      </c>
      <c r="P10558" s="1"/>
    </row>
    <row r="10559" spans="1:16">
      <c r="A10559" s="12">
        <v>227</v>
      </c>
      <c r="B10559" s="12">
        <v>150739</v>
      </c>
      <c r="C10559" s="12" t="s">
        <v>10715</v>
      </c>
      <c r="D10559" s="12" t="s">
        <v>11072</v>
      </c>
      <c r="E10559" s="17" t="s">
        <v>11874</v>
      </c>
      <c r="F10559" s="25" t="str">
        <f>LEFT(E10559,MIN(FIND({0,1,2,3,4,5,6,7,8,9},ASC(E10559)&amp;1234567890))-1)</f>
        <v>Sc</v>
      </c>
      <c r="G10559" s="25">
        <f t="shared" si="328"/>
        <v>1</v>
      </c>
      <c r="H10559" s="25">
        <f>VLOOKUP(F10559,Table!$A$2:$C$121,2,0)</f>
        <v>3</v>
      </c>
      <c r="I10559" s="26">
        <f>VLOOKUP(F10559,Table!$A$2:$C$121,3,0)</f>
        <v>4</v>
      </c>
      <c r="J10559" s="17" t="s">
        <v>11695</v>
      </c>
      <c r="K10559" s="25" t="str">
        <f>LEFT(J10559,MIN(FIND({0,1,2,3,4,5,6,7,8,9},ASC(J10559)&amp;1234567890))-1)</f>
        <v>Co</v>
      </c>
      <c r="L10559" s="25">
        <f t="shared" si="329"/>
        <v>2</v>
      </c>
      <c r="M10559" s="25">
        <f>VLOOKUP(K10559,Table!$A$2:$C$121,2,0)</f>
        <v>9</v>
      </c>
      <c r="N10559" s="26">
        <f>VLOOKUP(K10559,Table!$A$2:$C$121,3,0)</f>
        <v>4</v>
      </c>
      <c r="O10559" s="13" t="str">
        <f>VLOOKUP(A10559,Table!$U$1:$V$230,2,0)</f>
        <v>Cubic</v>
      </c>
      <c r="P10559" s="1"/>
    </row>
    <row r="10560" spans="1:16">
      <c r="A10560" s="12">
        <v>227</v>
      </c>
      <c r="B10560" s="12">
        <v>150740</v>
      </c>
      <c r="C10560" s="12" t="s">
        <v>10715</v>
      </c>
      <c r="D10560" s="12" t="s">
        <v>11073</v>
      </c>
      <c r="E10560" s="17" t="s">
        <v>11363</v>
      </c>
      <c r="F10560" s="25" t="str">
        <f>LEFT(E10560,MIN(FIND({0,1,2,3,4,5,6,7,8,9},ASC(E10560)&amp;1234567890))-1)</f>
        <v>Th</v>
      </c>
      <c r="G10560" s="25">
        <f t="shared" si="328"/>
        <v>1</v>
      </c>
      <c r="H10560" s="25">
        <f>VLOOKUP(F10560,Table!$A$2:$C$121,2,0)</f>
        <v>3</v>
      </c>
      <c r="I10560" s="26">
        <f>VLOOKUP(F10560,Table!$A$2:$C$121,3,0)</f>
        <v>7</v>
      </c>
      <c r="J10560" s="17" t="s">
        <v>11776</v>
      </c>
      <c r="K10560" s="25" t="str">
        <f>LEFT(J10560,MIN(FIND({0,1,2,3,4,5,6,7,8,9},ASC(J10560)&amp;1234567890))-1)</f>
        <v>Ru</v>
      </c>
      <c r="L10560" s="25">
        <f t="shared" si="329"/>
        <v>2</v>
      </c>
      <c r="M10560" s="25">
        <f>VLOOKUP(K10560,Table!$A$2:$C$121,2,0)</f>
        <v>8</v>
      </c>
      <c r="N10560" s="26">
        <f>VLOOKUP(K10560,Table!$A$2:$C$121,3,0)</f>
        <v>5</v>
      </c>
      <c r="O10560" s="13" t="str">
        <f>VLOOKUP(A10560,Table!$U$1:$V$230,2,0)</f>
        <v>Cubic</v>
      </c>
      <c r="P10560" s="1"/>
    </row>
    <row r="10561" spans="1:16">
      <c r="A10561" s="12">
        <v>227</v>
      </c>
      <c r="B10561" s="12">
        <v>150741</v>
      </c>
      <c r="C10561" s="12" t="s">
        <v>10715</v>
      </c>
      <c r="D10561" s="12" t="s">
        <v>11074</v>
      </c>
      <c r="E10561" s="17" t="s">
        <v>11363</v>
      </c>
      <c r="F10561" s="25" t="str">
        <f>LEFT(E10561,MIN(FIND({0,1,2,3,4,5,6,7,8,9},ASC(E10561)&amp;1234567890))-1)</f>
        <v>Th</v>
      </c>
      <c r="G10561" s="25">
        <f t="shared" si="328"/>
        <v>1</v>
      </c>
      <c r="H10561" s="25">
        <f>VLOOKUP(F10561,Table!$A$2:$C$121,2,0)</f>
        <v>3</v>
      </c>
      <c r="I10561" s="26">
        <f>VLOOKUP(F10561,Table!$A$2:$C$121,3,0)</f>
        <v>7</v>
      </c>
      <c r="J10561" s="17" t="s">
        <v>11919</v>
      </c>
      <c r="K10561" s="25" t="str">
        <f>LEFT(J10561,MIN(FIND({0,1,2,3,4,5,6,7,8,9},ASC(J10561)&amp;1234567890))-1)</f>
        <v>Os</v>
      </c>
      <c r="L10561" s="25">
        <f t="shared" si="329"/>
        <v>2</v>
      </c>
      <c r="M10561" s="25">
        <f>VLOOKUP(K10561,Table!$A$2:$C$121,2,0)</f>
        <v>8</v>
      </c>
      <c r="N10561" s="26">
        <f>VLOOKUP(K10561,Table!$A$2:$C$121,3,0)</f>
        <v>6</v>
      </c>
      <c r="O10561" s="13" t="str">
        <f>VLOOKUP(A10561,Table!$U$1:$V$230,2,0)</f>
        <v>Cubic</v>
      </c>
      <c r="P10561" s="1"/>
    </row>
    <row r="10562" spans="1:16">
      <c r="A10562" s="12">
        <v>227</v>
      </c>
      <c r="B10562" s="12">
        <v>150742</v>
      </c>
      <c r="C10562" s="12" t="s">
        <v>10715</v>
      </c>
      <c r="D10562" s="12" t="s">
        <v>11075</v>
      </c>
      <c r="E10562" s="17" t="s">
        <v>11363</v>
      </c>
      <c r="F10562" s="25" t="str">
        <f>LEFT(E10562,MIN(FIND({0,1,2,3,4,5,6,7,8,9},ASC(E10562)&amp;1234567890))-1)</f>
        <v>Th</v>
      </c>
      <c r="G10562" s="25">
        <f t="shared" ref="G10562:G10625" si="330">IF(SUBSTITUTE(E10562,F10562,"")="",1,SUBSTITUTE(E10562,F10562,""))*1</f>
        <v>1</v>
      </c>
      <c r="H10562" s="25">
        <f>VLOOKUP(F10562,Table!$A$2:$C$121,2,0)</f>
        <v>3</v>
      </c>
      <c r="I10562" s="26">
        <f>VLOOKUP(F10562,Table!$A$2:$C$121,3,0)</f>
        <v>7</v>
      </c>
      <c r="J10562" s="17" t="s">
        <v>11726</v>
      </c>
      <c r="K10562" s="25" t="str">
        <f>LEFT(J10562,MIN(FIND({0,1,2,3,4,5,6,7,8,9},ASC(J10562)&amp;1234567890))-1)</f>
        <v>Ir</v>
      </c>
      <c r="L10562" s="25">
        <f t="shared" ref="L10562:L10625" si="331">IF(SUBSTITUTE(J10562,K10562,"")="",1,SUBSTITUTE(J10562,K10562,""))*1</f>
        <v>2</v>
      </c>
      <c r="M10562" s="25">
        <f>VLOOKUP(K10562,Table!$A$2:$C$121,2,0)</f>
        <v>9</v>
      </c>
      <c r="N10562" s="26">
        <f>VLOOKUP(K10562,Table!$A$2:$C$121,3,0)</f>
        <v>6</v>
      </c>
      <c r="O10562" s="13" t="str">
        <f>VLOOKUP(A10562,Table!$U$1:$V$230,2,0)</f>
        <v>Cubic</v>
      </c>
      <c r="P10562" s="1"/>
    </row>
    <row r="10563" spans="1:16">
      <c r="A10563" s="12">
        <v>227</v>
      </c>
      <c r="B10563" s="12">
        <v>150743</v>
      </c>
      <c r="C10563" s="12" t="s">
        <v>10715</v>
      </c>
      <c r="D10563" s="12" t="s">
        <v>11076</v>
      </c>
      <c r="E10563" s="17" t="s">
        <v>11336</v>
      </c>
      <c r="F10563" s="25" t="str">
        <f>LEFT(E10563,MIN(FIND({0,1,2,3,4,5,6,7,8,9},ASC(E10563)&amp;1234567890))-1)</f>
        <v>Y</v>
      </c>
      <c r="G10563" s="25">
        <f t="shared" si="330"/>
        <v>1</v>
      </c>
      <c r="H10563" s="25">
        <f>VLOOKUP(F10563,Table!$A$2:$C$121,2,0)</f>
        <v>3</v>
      </c>
      <c r="I10563" s="26">
        <f>VLOOKUP(F10563,Table!$A$2:$C$121,3,0)</f>
        <v>5</v>
      </c>
      <c r="J10563" s="17" t="s">
        <v>55</v>
      </c>
      <c r="K10563" s="25" t="str">
        <f>LEFT(J10563,MIN(FIND({0,1,2,3,4,5,6,7,8,9},ASC(J10563)&amp;1234567890))-1)</f>
        <v>Mn</v>
      </c>
      <c r="L10563" s="25">
        <f t="shared" si="331"/>
        <v>2</v>
      </c>
      <c r="M10563" s="25">
        <f>VLOOKUP(K10563,Table!$A$2:$C$121,2,0)</f>
        <v>7</v>
      </c>
      <c r="N10563" s="26">
        <f>VLOOKUP(K10563,Table!$A$2:$C$121,3,0)</f>
        <v>4</v>
      </c>
      <c r="O10563" s="13" t="str">
        <f>VLOOKUP(A10563,Table!$U$1:$V$230,2,0)</f>
        <v>Cubic</v>
      </c>
      <c r="P10563" s="1"/>
    </row>
    <row r="10564" spans="1:16">
      <c r="A10564" s="12">
        <v>227</v>
      </c>
      <c r="B10564" s="12">
        <v>150745</v>
      </c>
      <c r="C10564" s="12" t="s">
        <v>10715</v>
      </c>
      <c r="D10564" s="12" t="s">
        <v>11077</v>
      </c>
      <c r="E10564" s="17" t="s">
        <v>11336</v>
      </c>
      <c r="F10564" s="25" t="str">
        <f>LEFT(E10564,MIN(FIND({0,1,2,3,4,5,6,7,8,9},ASC(E10564)&amp;1234567890))-1)</f>
        <v>Y</v>
      </c>
      <c r="G10564" s="25">
        <f t="shared" si="330"/>
        <v>1</v>
      </c>
      <c r="H10564" s="25">
        <f>VLOOKUP(F10564,Table!$A$2:$C$121,2,0)</f>
        <v>3</v>
      </c>
      <c r="I10564" s="26">
        <f>VLOOKUP(F10564,Table!$A$2:$C$121,3,0)</f>
        <v>5</v>
      </c>
      <c r="J10564" s="17" t="s">
        <v>11695</v>
      </c>
      <c r="K10564" s="25" t="str">
        <f>LEFT(J10564,MIN(FIND({0,1,2,3,4,5,6,7,8,9},ASC(J10564)&amp;1234567890))-1)</f>
        <v>Co</v>
      </c>
      <c r="L10564" s="25">
        <f t="shared" si="331"/>
        <v>2</v>
      </c>
      <c r="M10564" s="25">
        <f>VLOOKUP(K10564,Table!$A$2:$C$121,2,0)</f>
        <v>9</v>
      </c>
      <c r="N10564" s="26">
        <f>VLOOKUP(K10564,Table!$A$2:$C$121,3,0)</f>
        <v>4</v>
      </c>
      <c r="O10564" s="13" t="str">
        <f>VLOOKUP(A10564,Table!$U$1:$V$230,2,0)</f>
        <v>Cubic</v>
      </c>
      <c r="P10564" s="1"/>
    </row>
    <row r="10565" spans="1:16">
      <c r="A10565" s="12">
        <v>227</v>
      </c>
      <c r="B10565" s="12">
        <v>150746</v>
      </c>
      <c r="C10565" s="12" t="s">
        <v>10715</v>
      </c>
      <c r="D10565" s="12" t="s">
        <v>11078</v>
      </c>
      <c r="E10565" s="17" t="s">
        <v>11336</v>
      </c>
      <c r="F10565" s="25" t="str">
        <f>LEFT(E10565,MIN(FIND({0,1,2,3,4,5,6,7,8,9},ASC(E10565)&amp;1234567890))-1)</f>
        <v>Y</v>
      </c>
      <c r="G10565" s="25">
        <f t="shared" si="330"/>
        <v>1</v>
      </c>
      <c r="H10565" s="25">
        <f>VLOOKUP(F10565,Table!$A$2:$C$121,2,0)</f>
        <v>3</v>
      </c>
      <c r="I10565" s="26">
        <f>VLOOKUP(F10565,Table!$A$2:$C$121,3,0)</f>
        <v>5</v>
      </c>
      <c r="J10565" s="17" t="s">
        <v>11386</v>
      </c>
      <c r="K10565" s="25" t="str">
        <f>LEFT(J10565,MIN(FIND({0,1,2,3,4,5,6,7,8,9},ASC(J10565)&amp;1234567890))-1)</f>
        <v>Ni</v>
      </c>
      <c r="L10565" s="25">
        <f t="shared" si="331"/>
        <v>2</v>
      </c>
      <c r="M10565" s="25">
        <f>VLOOKUP(K10565,Table!$A$2:$C$121,2,0)</f>
        <v>10</v>
      </c>
      <c r="N10565" s="26">
        <f>VLOOKUP(K10565,Table!$A$2:$C$121,3,0)</f>
        <v>4</v>
      </c>
      <c r="O10565" s="13" t="str">
        <f>VLOOKUP(A10565,Table!$U$1:$V$230,2,0)</f>
        <v>Cubic</v>
      </c>
      <c r="P10565" s="1"/>
    </row>
    <row r="10566" spans="1:16">
      <c r="A10566" s="12">
        <v>227</v>
      </c>
      <c r="B10566" s="12">
        <v>150946</v>
      </c>
      <c r="C10566" s="12" t="s">
        <v>10717</v>
      </c>
      <c r="D10566" s="12" t="s">
        <v>11079</v>
      </c>
      <c r="E10566" s="17" t="s">
        <v>11542</v>
      </c>
      <c r="F10566" s="25" t="str">
        <f>LEFT(E10566,MIN(FIND({0,1,2,3,4,5,6,7,8,9},ASC(E10566)&amp;1234567890))-1)</f>
        <v>Er</v>
      </c>
      <c r="G10566" s="25">
        <f t="shared" si="330"/>
        <v>1</v>
      </c>
      <c r="H10566" s="25">
        <f>VLOOKUP(F10566,Table!$A$2:$C$121,2,0)</f>
        <v>3</v>
      </c>
      <c r="I10566" s="26">
        <f>VLOOKUP(F10566,Table!$A$2:$C$121,3,0)</f>
        <v>6</v>
      </c>
      <c r="J10566" s="17" t="s">
        <v>58</v>
      </c>
      <c r="K10566" s="25" t="str">
        <f>LEFT(J10566,MIN(FIND({0,1,2,3,4,5,6,7,8,9},ASC(J10566)&amp;1234567890))-1)</f>
        <v>Al</v>
      </c>
      <c r="L10566" s="25">
        <f t="shared" si="331"/>
        <v>2</v>
      </c>
      <c r="M10566" s="25">
        <f>VLOOKUP(K10566,Table!$A$2:$C$121,2,0)</f>
        <v>13</v>
      </c>
      <c r="N10566" s="26">
        <f>VLOOKUP(K10566,Table!$A$2:$C$121,3,0)</f>
        <v>3</v>
      </c>
      <c r="O10566" s="13" t="str">
        <f>VLOOKUP(A10566,Table!$U$1:$V$230,2,0)</f>
        <v>Cubic</v>
      </c>
      <c r="P10566" s="1"/>
    </row>
    <row r="10567" spans="1:16">
      <c r="A10567" s="12">
        <v>227</v>
      </c>
      <c r="B10567" s="12">
        <v>150964</v>
      </c>
      <c r="C10567" s="12" t="s">
        <v>10717</v>
      </c>
      <c r="D10567" s="12" t="s">
        <v>11080</v>
      </c>
      <c r="E10567" s="17" t="s">
        <v>11306</v>
      </c>
      <c r="F10567" s="25" t="str">
        <f>LEFT(E10567,MIN(FIND({0,1,2,3,4,5,6,7,8,9},ASC(E10567)&amp;1234567890))-1)</f>
        <v>Gd</v>
      </c>
      <c r="G10567" s="25">
        <f t="shared" si="330"/>
        <v>1</v>
      </c>
      <c r="H10567" s="25">
        <f>VLOOKUP(F10567,Table!$A$2:$C$121,2,0)</f>
        <v>3</v>
      </c>
      <c r="I10567" s="26">
        <f>VLOOKUP(F10567,Table!$A$2:$C$121,3,0)</f>
        <v>6</v>
      </c>
      <c r="J10567" s="17" t="s">
        <v>67</v>
      </c>
      <c r="K10567" s="25" t="str">
        <f>LEFT(J10567,MIN(FIND({0,1,2,3,4,5,6,7,8,9},ASC(J10567)&amp;1234567890))-1)</f>
        <v>Fe</v>
      </c>
      <c r="L10567" s="25">
        <f t="shared" si="331"/>
        <v>2</v>
      </c>
      <c r="M10567" s="25">
        <f>VLOOKUP(K10567,Table!$A$2:$C$121,2,0)</f>
        <v>8</v>
      </c>
      <c r="N10567" s="26">
        <f>VLOOKUP(K10567,Table!$A$2:$C$121,3,0)</f>
        <v>4</v>
      </c>
      <c r="O10567" s="13" t="str">
        <f>VLOOKUP(A10567,Table!$U$1:$V$230,2,0)</f>
        <v>Cubic</v>
      </c>
      <c r="P10567" s="1"/>
    </row>
    <row r="10568" spans="1:16">
      <c r="A10568" s="12">
        <v>227</v>
      </c>
      <c r="B10568" s="12">
        <v>370038</v>
      </c>
      <c r="C10568" s="12" t="s">
        <v>10715</v>
      </c>
      <c r="D10568" s="12" t="s">
        <v>11081</v>
      </c>
      <c r="E10568" s="17" t="s">
        <v>14754</v>
      </c>
      <c r="F10568" s="25" t="str">
        <f>LEFT(E10568,MIN(FIND({0,1,2,3,4,5,6,7,8,9},ASC(E10568)&amp;1234567890))-1)</f>
        <v>K</v>
      </c>
      <c r="G10568" s="25">
        <f t="shared" si="330"/>
        <v>17</v>
      </c>
      <c r="H10568" s="25">
        <f>VLOOKUP(F10568,Table!$A$2:$C$121,2,0)</f>
        <v>1</v>
      </c>
      <c r="I10568" s="26">
        <f>VLOOKUP(F10568,Table!$A$2:$C$121,3,0)</f>
        <v>4</v>
      </c>
      <c r="J10568" s="17" t="s">
        <v>14753</v>
      </c>
      <c r="K10568" s="25" t="str">
        <f>LEFT(J10568,MIN(FIND({0,1,2,3,4,5,6,7,8,9},ASC(J10568)&amp;1234567890))-1)</f>
        <v>In</v>
      </c>
      <c r="L10568" s="25">
        <f t="shared" si="331"/>
        <v>41</v>
      </c>
      <c r="M10568" s="25">
        <f>VLOOKUP(K10568,Table!$A$2:$C$121,2,0)</f>
        <v>13</v>
      </c>
      <c r="N10568" s="26">
        <f>VLOOKUP(K10568,Table!$A$2:$C$121,3,0)</f>
        <v>5</v>
      </c>
      <c r="O10568" s="13" t="str">
        <f>VLOOKUP(A10568,Table!$U$1:$V$230,2,0)</f>
        <v>Cubic</v>
      </c>
      <c r="P10568" s="1"/>
    </row>
    <row r="10569" spans="1:16">
      <c r="A10569" s="12">
        <v>227</v>
      </c>
      <c r="B10569" s="12">
        <v>151401</v>
      </c>
      <c r="C10569" s="12" t="s">
        <v>10717</v>
      </c>
      <c r="D10569" s="12" t="s">
        <v>11082</v>
      </c>
      <c r="E10569" s="17" t="s">
        <v>377</v>
      </c>
      <c r="F10569" s="25" t="str">
        <f>LEFT(E10569,MIN(FIND({0,1,2,3,4,5,6,7,8,9},ASC(E10569)&amp;1234567890))-1)</f>
        <v>Zr</v>
      </c>
      <c r="G10569" s="25">
        <f t="shared" si="330"/>
        <v>1</v>
      </c>
      <c r="H10569" s="25">
        <f>VLOOKUP(F10569,Table!$A$2:$C$121,2,0)</f>
        <v>4</v>
      </c>
      <c r="I10569" s="26">
        <f>VLOOKUP(F10569,Table!$A$2:$C$121,3,0)</f>
        <v>5</v>
      </c>
      <c r="J10569" s="17" t="s">
        <v>11520</v>
      </c>
      <c r="K10569" s="25" t="str">
        <f>LEFT(J10569,MIN(FIND({0,1,2,3,4,5,6,7,8,9},ASC(J10569)&amp;1234567890))-1)</f>
        <v>W</v>
      </c>
      <c r="L10569" s="25">
        <f t="shared" si="331"/>
        <v>2</v>
      </c>
      <c r="M10569" s="25">
        <f>VLOOKUP(K10569,Table!$A$2:$C$121,2,0)</f>
        <v>6</v>
      </c>
      <c r="N10569" s="26">
        <f>VLOOKUP(K10569,Table!$A$2:$C$121,3,0)</f>
        <v>6</v>
      </c>
      <c r="O10569" s="13" t="str">
        <f>VLOOKUP(A10569,Table!$U$1:$V$230,2,0)</f>
        <v>Cubic</v>
      </c>
      <c r="P10569" s="1"/>
    </row>
    <row r="10570" spans="1:16">
      <c r="A10570" s="12">
        <v>227</v>
      </c>
      <c r="B10570" s="12">
        <v>151845</v>
      </c>
      <c r="C10570" s="12" t="s">
        <v>10717</v>
      </c>
      <c r="D10570" s="12" t="s">
        <v>5108</v>
      </c>
      <c r="E10570" s="17" t="s">
        <v>11391</v>
      </c>
      <c r="F10570" s="25" t="str">
        <f>LEFT(E10570,MIN(FIND({0,1,2,3,4,5,6,7,8,9},ASC(E10570)&amp;1234567890))-1)</f>
        <v>Zr</v>
      </c>
      <c r="G10570" s="25">
        <f t="shared" si="330"/>
        <v>2</v>
      </c>
      <c r="H10570" s="25">
        <f>VLOOKUP(F10570,Table!$A$2:$C$121,2,0)</f>
        <v>4</v>
      </c>
      <c r="I10570" s="26">
        <f>VLOOKUP(F10570,Table!$A$2:$C$121,3,0)</f>
        <v>5</v>
      </c>
      <c r="J10570" s="17" t="s">
        <v>11351</v>
      </c>
      <c r="K10570" s="25" t="str">
        <f>LEFT(J10570,MIN(FIND({0,1,2,3,4,5,6,7,8,9},ASC(J10570)&amp;1234567890))-1)</f>
        <v>Cu</v>
      </c>
      <c r="L10570" s="25">
        <f t="shared" si="331"/>
        <v>1</v>
      </c>
      <c r="M10570" s="25">
        <f>VLOOKUP(K10570,Table!$A$2:$C$121,2,0)</f>
        <v>11</v>
      </c>
      <c r="N10570" s="26">
        <f>VLOOKUP(K10570,Table!$A$2:$C$121,3,0)</f>
        <v>4</v>
      </c>
      <c r="O10570" s="13" t="str">
        <f>VLOOKUP(A10570,Table!$U$1:$V$230,2,0)</f>
        <v>Cubic</v>
      </c>
      <c r="P10570" s="1"/>
    </row>
    <row r="10571" spans="1:16">
      <c r="A10571" s="12">
        <v>227</v>
      </c>
      <c r="B10571" s="12">
        <v>152085</v>
      </c>
      <c r="C10571" s="12" t="s">
        <v>10715</v>
      </c>
      <c r="D10571" s="12" t="s">
        <v>11083</v>
      </c>
      <c r="E10571" s="17" t="s">
        <v>14796</v>
      </c>
      <c r="F10571" s="25" t="str">
        <f>LEFT(E10571,MIN(FIND({0,1,2,3,4,5,6,7,8,9},ASC(E10571)&amp;1234567890))-1)</f>
        <v>Ga</v>
      </c>
      <c r="G10571" s="25">
        <f t="shared" si="330"/>
        <v>2.6669999999999998</v>
      </c>
      <c r="H10571" s="25">
        <f>VLOOKUP(F10571,Table!$A$2:$C$121,2,0)</f>
        <v>13</v>
      </c>
      <c r="I10571" s="26">
        <f>VLOOKUP(F10571,Table!$A$2:$C$121,3,0)</f>
        <v>4</v>
      </c>
      <c r="J10571" s="17" t="s">
        <v>582</v>
      </c>
      <c r="K10571" s="25" t="str">
        <f>LEFT(J10571,MIN(FIND({0,1,2,3,4,5,6,7,8,9},ASC(J10571)&amp;1234567890))-1)</f>
        <v>O</v>
      </c>
      <c r="L10571" s="25">
        <f t="shared" si="331"/>
        <v>4</v>
      </c>
      <c r="M10571" s="25">
        <f>VLOOKUP(K10571,Table!$A$2:$C$121,2,0)</f>
        <v>16</v>
      </c>
      <c r="N10571" s="26">
        <f>VLOOKUP(K10571,Table!$A$2:$C$121,3,0)</f>
        <v>2</v>
      </c>
      <c r="O10571" s="13" t="str">
        <f>VLOOKUP(A10571,Table!$U$1:$V$230,2,0)</f>
        <v>Cubic</v>
      </c>
      <c r="P10571" s="1"/>
    </row>
    <row r="10572" spans="1:16">
      <c r="A10572" s="12">
        <v>227</v>
      </c>
      <c r="B10572" s="12">
        <v>152587</v>
      </c>
      <c r="C10572" s="12" t="s">
        <v>10715</v>
      </c>
      <c r="D10572" s="12" t="s">
        <v>6422</v>
      </c>
      <c r="E10572" s="17" t="s">
        <v>11313</v>
      </c>
      <c r="F10572" s="25" t="str">
        <f>LEFT(E10572,MIN(FIND({0,1,2,3,4,5,6,7,8,9},ASC(E10572)&amp;1234567890))-1)</f>
        <v>Tb</v>
      </c>
      <c r="G10572" s="25">
        <f t="shared" si="330"/>
        <v>1</v>
      </c>
      <c r="H10572" s="25">
        <f>VLOOKUP(F10572,Table!$A$2:$C$121,2,0)</f>
        <v>3</v>
      </c>
      <c r="I10572" s="26">
        <f>VLOOKUP(F10572,Table!$A$2:$C$121,3,0)</f>
        <v>6</v>
      </c>
      <c r="J10572" s="17" t="s">
        <v>11695</v>
      </c>
      <c r="K10572" s="25" t="str">
        <f>LEFT(J10572,MIN(FIND({0,1,2,3,4,5,6,7,8,9},ASC(J10572)&amp;1234567890))-1)</f>
        <v>Co</v>
      </c>
      <c r="L10572" s="25">
        <f t="shared" si="331"/>
        <v>2</v>
      </c>
      <c r="M10572" s="25">
        <f>VLOOKUP(K10572,Table!$A$2:$C$121,2,0)</f>
        <v>9</v>
      </c>
      <c r="N10572" s="26">
        <f>VLOOKUP(K10572,Table!$A$2:$C$121,3,0)</f>
        <v>4</v>
      </c>
      <c r="O10572" s="13" t="str">
        <f>VLOOKUP(A10572,Table!$U$1:$V$230,2,0)</f>
        <v>Cubic</v>
      </c>
      <c r="P10572" s="1"/>
    </row>
    <row r="10573" spans="1:16">
      <c r="A10573" s="12">
        <v>227</v>
      </c>
      <c r="B10573" s="12">
        <v>154459</v>
      </c>
      <c r="C10573" s="12" t="s">
        <v>10715</v>
      </c>
      <c r="D10573" s="12" t="s">
        <v>11084</v>
      </c>
      <c r="E10573" s="17" t="s">
        <v>11313</v>
      </c>
      <c r="F10573" s="25" t="str">
        <f>LEFT(E10573,MIN(FIND({0,1,2,3,4,5,6,7,8,9},ASC(E10573)&amp;1234567890))-1)</f>
        <v>Tb</v>
      </c>
      <c r="G10573" s="25">
        <f t="shared" si="330"/>
        <v>1</v>
      </c>
      <c r="H10573" s="25">
        <f>VLOOKUP(F10573,Table!$A$2:$C$121,2,0)</f>
        <v>3</v>
      </c>
      <c r="I10573" s="26">
        <f>VLOOKUP(F10573,Table!$A$2:$C$121,3,0)</f>
        <v>6</v>
      </c>
      <c r="J10573" s="17" t="s">
        <v>11386</v>
      </c>
      <c r="K10573" s="25" t="str">
        <f>LEFT(J10573,MIN(FIND({0,1,2,3,4,5,6,7,8,9},ASC(J10573)&amp;1234567890))-1)</f>
        <v>Ni</v>
      </c>
      <c r="L10573" s="25">
        <f t="shared" si="331"/>
        <v>2</v>
      </c>
      <c r="M10573" s="25">
        <f>VLOOKUP(K10573,Table!$A$2:$C$121,2,0)</f>
        <v>10</v>
      </c>
      <c r="N10573" s="26">
        <f>VLOOKUP(K10573,Table!$A$2:$C$121,3,0)</f>
        <v>4</v>
      </c>
      <c r="O10573" s="13" t="str">
        <f>VLOOKUP(A10573,Table!$U$1:$V$230,2,0)</f>
        <v>Cubic</v>
      </c>
      <c r="P10573" s="1"/>
    </row>
    <row r="10574" spans="1:16">
      <c r="A10574" s="12">
        <v>227</v>
      </c>
      <c r="B10574" s="12">
        <v>154724</v>
      </c>
      <c r="C10574" s="12" t="s">
        <v>10715</v>
      </c>
      <c r="D10574" s="12" t="s">
        <v>3580</v>
      </c>
      <c r="E10574" s="17" t="s">
        <v>615</v>
      </c>
      <c r="F10574" s="25" t="str">
        <f>LEFT(E10574,MIN(FIND({0,1,2,3,4,5,6,7,8,9},ASC(E10574)&amp;1234567890))-1)</f>
        <v>Nd</v>
      </c>
      <c r="G10574" s="25">
        <f t="shared" si="330"/>
        <v>1</v>
      </c>
      <c r="H10574" s="25">
        <f>VLOOKUP(F10574,Table!$A$2:$C$121,2,0)</f>
        <v>3</v>
      </c>
      <c r="I10574" s="26">
        <f>VLOOKUP(F10574,Table!$A$2:$C$121,3,0)</f>
        <v>6</v>
      </c>
      <c r="J10574" s="17" t="s">
        <v>11695</v>
      </c>
      <c r="K10574" s="25" t="str">
        <f>LEFT(J10574,MIN(FIND({0,1,2,3,4,5,6,7,8,9},ASC(J10574)&amp;1234567890))-1)</f>
        <v>Co</v>
      </c>
      <c r="L10574" s="25">
        <f t="shared" si="331"/>
        <v>2</v>
      </c>
      <c r="M10574" s="25">
        <f>VLOOKUP(K10574,Table!$A$2:$C$121,2,0)</f>
        <v>9</v>
      </c>
      <c r="N10574" s="26">
        <f>VLOOKUP(K10574,Table!$A$2:$C$121,3,0)</f>
        <v>4</v>
      </c>
      <c r="O10574" s="13" t="str">
        <f>VLOOKUP(A10574,Table!$U$1:$V$230,2,0)</f>
        <v>Cubic</v>
      </c>
      <c r="P10574" s="1"/>
    </row>
    <row r="10575" spans="1:16">
      <c r="A10575" s="12">
        <v>227</v>
      </c>
      <c r="B10575" s="12">
        <v>156310</v>
      </c>
      <c r="C10575" s="12" t="s">
        <v>10715</v>
      </c>
      <c r="D10575" s="12" t="s">
        <v>2141</v>
      </c>
      <c r="E10575" s="17" t="s">
        <v>11352</v>
      </c>
      <c r="F10575" s="25" t="str">
        <f>LEFT(E10575,MIN(FIND({0,1,2,3,4,5,6,7,8,9},ASC(E10575)&amp;1234567890))-1)</f>
        <v>Al</v>
      </c>
      <c r="G10575" s="25">
        <f t="shared" si="330"/>
        <v>1</v>
      </c>
      <c r="H10575" s="25">
        <f>VLOOKUP(F10575,Table!$A$2:$C$121,2,0)</f>
        <v>13</v>
      </c>
      <c r="I10575" s="26">
        <f>VLOOKUP(F10575,Table!$A$2:$C$121,3,0)</f>
        <v>3</v>
      </c>
      <c r="J10575" s="17" t="s">
        <v>11904</v>
      </c>
      <c r="K10575" s="25" t="str">
        <f>LEFT(J10575,MIN(FIND({0,1,2,3,4,5,6,7,8,9},ASC(J10575)&amp;1234567890))-1)</f>
        <v>D</v>
      </c>
      <c r="L10575" s="25">
        <f t="shared" si="331"/>
        <v>3</v>
      </c>
      <c r="M10575" s="25">
        <f>VLOOKUP(K10575,Table!$A$2:$C$121,2,0)</f>
        <v>1</v>
      </c>
      <c r="N10575" s="26">
        <f>VLOOKUP(K10575,Table!$A$2:$C$121,3,0)</f>
        <v>1</v>
      </c>
      <c r="O10575" s="13" t="str">
        <f>VLOOKUP(A10575,Table!$U$1:$V$230,2,0)</f>
        <v>Cubic</v>
      </c>
      <c r="P10575" s="1"/>
    </row>
    <row r="10576" spans="1:16">
      <c r="A10576" s="12">
        <v>227</v>
      </c>
      <c r="B10576" s="12">
        <v>157531</v>
      </c>
      <c r="C10576" s="12" t="s">
        <v>10715</v>
      </c>
      <c r="D10576" s="12" t="s">
        <v>11085</v>
      </c>
      <c r="E10576" s="17" t="s">
        <v>11887</v>
      </c>
      <c r="F10576" s="25" t="str">
        <f>LEFT(E10576,MIN(FIND({0,1,2,3,4,5,6,7,8,9},ASC(E10576)&amp;1234567890))-1)</f>
        <v>Ti</v>
      </c>
      <c r="G10576" s="25">
        <f t="shared" si="330"/>
        <v>2</v>
      </c>
      <c r="H10576" s="25">
        <f>VLOOKUP(F10576,Table!$A$2:$C$121,2,0)</f>
        <v>4</v>
      </c>
      <c r="I10576" s="26">
        <f>VLOOKUP(F10576,Table!$A$2:$C$121,3,0)</f>
        <v>4</v>
      </c>
      <c r="J10576" s="17" t="s">
        <v>14797</v>
      </c>
      <c r="K10576" s="25" t="str">
        <f>LEFT(J10576,MIN(FIND({0,1,2,3,4,5,6,7,8,9},ASC(J10576)&amp;1234567890))-1)</f>
        <v>Co</v>
      </c>
      <c r="L10576" s="25">
        <f t="shared" si="331"/>
        <v>0.97</v>
      </c>
      <c r="M10576" s="25">
        <f>VLOOKUP(K10576,Table!$A$2:$C$121,2,0)</f>
        <v>9</v>
      </c>
      <c r="N10576" s="26">
        <f>VLOOKUP(K10576,Table!$A$2:$C$121,3,0)</f>
        <v>4</v>
      </c>
      <c r="O10576" s="13" t="str">
        <f>VLOOKUP(A10576,Table!$U$1:$V$230,2,0)</f>
        <v>Cubic</v>
      </c>
      <c r="P10576" s="1"/>
    </row>
    <row r="10577" spans="1:16">
      <c r="A10577" s="12">
        <v>227</v>
      </c>
      <c r="B10577" s="12">
        <v>157651</v>
      </c>
      <c r="C10577" s="12" t="s">
        <v>10715</v>
      </c>
      <c r="D10577" s="12" t="s">
        <v>11086</v>
      </c>
      <c r="E10577" s="17" t="s">
        <v>14700</v>
      </c>
      <c r="F10577" s="25" t="str">
        <f>LEFT(E10577,MIN(FIND({0,1,2,3,4,5,6,7,8,9},ASC(E10577)&amp;1234567890))-1)</f>
        <v>Fe</v>
      </c>
      <c r="G10577" s="25">
        <f t="shared" si="330"/>
        <v>2.89</v>
      </c>
      <c r="H10577" s="25">
        <f>VLOOKUP(F10577,Table!$A$2:$C$121,2,0)</f>
        <v>8</v>
      </c>
      <c r="I10577" s="26">
        <f>VLOOKUP(F10577,Table!$A$2:$C$121,3,0)</f>
        <v>4</v>
      </c>
      <c r="J10577" s="17" t="s">
        <v>14798</v>
      </c>
      <c r="K10577" s="25" t="str">
        <f>LEFT(J10577,MIN(FIND({0,1,2,3,4,5,6,7,8,9},ASC(J10577)&amp;1234567890))-1)</f>
        <v>O</v>
      </c>
      <c r="L10577" s="25">
        <f t="shared" si="331"/>
        <v>4.51</v>
      </c>
      <c r="M10577" s="25">
        <f>VLOOKUP(K10577,Table!$A$2:$C$121,2,0)</f>
        <v>16</v>
      </c>
      <c r="N10577" s="26">
        <f>VLOOKUP(K10577,Table!$A$2:$C$121,3,0)</f>
        <v>2</v>
      </c>
      <c r="O10577" s="13" t="str">
        <f>VLOOKUP(A10577,Table!$U$1:$V$230,2,0)</f>
        <v>Cubic</v>
      </c>
      <c r="P10577" s="1"/>
    </row>
    <row r="10578" spans="1:16">
      <c r="A10578" s="12">
        <v>227</v>
      </c>
      <c r="B10578" s="12">
        <v>163694</v>
      </c>
      <c r="C10578" s="12" t="s">
        <v>10715</v>
      </c>
      <c r="D10578" s="12" t="s">
        <v>6058</v>
      </c>
      <c r="E10578" s="17" t="s">
        <v>11313</v>
      </c>
      <c r="F10578" s="25" t="str">
        <f>LEFT(E10578,MIN(FIND({0,1,2,3,4,5,6,7,8,9},ASC(E10578)&amp;1234567890))-1)</f>
        <v>Tb</v>
      </c>
      <c r="G10578" s="25">
        <f t="shared" si="330"/>
        <v>1</v>
      </c>
      <c r="H10578" s="25">
        <f>VLOOKUP(F10578,Table!$A$2:$C$121,2,0)</f>
        <v>3</v>
      </c>
      <c r="I10578" s="26">
        <f>VLOOKUP(F10578,Table!$A$2:$C$121,3,0)</f>
        <v>6</v>
      </c>
      <c r="J10578" s="17" t="s">
        <v>67</v>
      </c>
      <c r="K10578" s="25" t="str">
        <f>LEFT(J10578,MIN(FIND({0,1,2,3,4,5,6,7,8,9},ASC(J10578)&amp;1234567890))-1)</f>
        <v>Fe</v>
      </c>
      <c r="L10578" s="25">
        <f t="shared" si="331"/>
        <v>2</v>
      </c>
      <c r="M10578" s="25">
        <f>VLOOKUP(K10578,Table!$A$2:$C$121,2,0)</f>
        <v>8</v>
      </c>
      <c r="N10578" s="26">
        <f>VLOOKUP(K10578,Table!$A$2:$C$121,3,0)</f>
        <v>4</v>
      </c>
      <c r="O10578" s="13" t="str">
        <f>VLOOKUP(A10578,Table!$U$1:$V$230,2,0)</f>
        <v>Cubic</v>
      </c>
      <c r="P10578" s="1"/>
    </row>
    <row r="10579" spans="1:16">
      <c r="A10579" s="12">
        <v>227</v>
      </c>
      <c r="B10579" s="12">
        <v>163700</v>
      </c>
      <c r="C10579" s="12" t="s">
        <v>10717</v>
      </c>
      <c r="D10579" s="12" t="s">
        <v>11087</v>
      </c>
      <c r="E10579" s="17" t="s">
        <v>11333</v>
      </c>
      <c r="F10579" s="25" t="str">
        <f>LEFT(E10579,MIN(FIND({0,1,2,3,4,5,6,7,8,9},ASC(E10579)&amp;1234567890))-1)</f>
        <v>Dy</v>
      </c>
      <c r="G10579" s="25">
        <f t="shared" si="330"/>
        <v>1</v>
      </c>
      <c r="H10579" s="25">
        <f>VLOOKUP(F10579,Table!$A$2:$C$121,2,0)</f>
        <v>3</v>
      </c>
      <c r="I10579" s="26">
        <f>VLOOKUP(F10579,Table!$A$2:$C$121,3,0)</f>
        <v>6</v>
      </c>
      <c r="J10579" s="17" t="s">
        <v>11695</v>
      </c>
      <c r="K10579" s="25" t="str">
        <f>LEFT(J10579,MIN(FIND({0,1,2,3,4,5,6,7,8,9},ASC(J10579)&amp;1234567890))-1)</f>
        <v>Co</v>
      </c>
      <c r="L10579" s="25">
        <f t="shared" si="331"/>
        <v>2</v>
      </c>
      <c r="M10579" s="25">
        <f>VLOOKUP(K10579,Table!$A$2:$C$121,2,0)</f>
        <v>9</v>
      </c>
      <c r="N10579" s="26">
        <f>VLOOKUP(K10579,Table!$A$2:$C$121,3,0)</f>
        <v>4</v>
      </c>
      <c r="O10579" s="13" t="str">
        <f>VLOOKUP(A10579,Table!$U$1:$V$230,2,0)</f>
        <v>Cubic</v>
      </c>
      <c r="P10579" s="1"/>
    </row>
    <row r="10580" spans="1:16">
      <c r="A10580" s="12">
        <v>227</v>
      </c>
      <c r="B10580" s="12">
        <v>164272</v>
      </c>
      <c r="C10580" s="12" t="s">
        <v>10717</v>
      </c>
      <c r="D10580" s="12" t="s">
        <v>11088</v>
      </c>
      <c r="E10580" s="17" t="s">
        <v>11332</v>
      </c>
      <c r="F10580" s="25" t="str">
        <f>LEFT(E10580,MIN(FIND({0,1,2,3,4,5,6,7,8,9},ASC(E10580)&amp;1234567890))-1)</f>
        <v>Pr</v>
      </c>
      <c r="G10580" s="25">
        <f t="shared" si="330"/>
        <v>1</v>
      </c>
      <c r="H10580" s="25">
        <f>VLOOKUP(F10580,Table!$A$2:$C$121,2,0)</f>
        <v>3</v>
      </c>
      <c r="I10580" s="26">
        <f>VLOOKUP(F10580,Table!$A$2:$C$121,3,0)</f>
        <v>6</v>
      </c>
      <c r="J10580" s="17" t="s">
        <v>11894</v>
      </c>
      <c r="K10580" s="25" t="str">
        <f>LEFT(J10580,MIN(FIND({0,1,2,3,4,5,6,7,8,9},ASC(J10580)&amp;1234567890))-1)</f>
        <v>Mg</v>
      </c>
      <c r="L10580" s="25">
        <f t="shared" si="331"/>
        <v>2</v>
      </c>
      <c r="M10580" s="25">
        <f>VLOOKUP(K10580,Table!$A$2:$C$121,2,0)</f>
        <v>2</v>
      </c>
      <c r="N10580" s="26">
        <f>VLOOKUP(K10580,Table!$A$2:$C$121,3,0)</f>
        <v>3</v>
      </c>
      <c r="O10580" s="13" t="str">
        <f>VLOOKUP(A10580,Table!$U$1:$V$230,2,0)</f>
        <v>Cubic</v>
      </c>
      <c r="P10580" s="1"/>
    </row>
    <row r="10581" spans="1:16">
      <c r="A10581" s="12">
        <v>227</v>
      </c>
      <c r="B10581" s="12">
        <v>164273</v>
      </c>
      <c r="C10581" s="12" t="s">
        <v>10717</v>
      </c>
      <c r="D10581" s="12" t="s">
        <v>11089</v>
      </c>
      <c r="E10581" s="17" t="s">
        <v>615</v>
      </c>
      <c r="F10581" s="25" t="str">
        <f>LEFT(E10581,MIN(FIND({0,1,2,3,4,5,6,7,8,9},ASC(E10581)&amp;1234567890))-1)</f>
        <v>Nd</v>
      </c>
      <c r="G10581" s="25">
        <f t="shared" si="330"/>
        <v>1</v>
      </c>
      <c r="H10581" s="25">
        <f>VLOOKUP(F10581,Table!$A$2:$C$121,2,0)</f>
        <v>3</v>
      </c>
      <c r="I10581" s="26">
        <f>VLOOKUP(F10581,Table!$A$2:$C$121,3,0)</f>
        <v>6</v>
      </c>
      <c r="J10581" s="17" t="s">
        <v>11894</v>
      </c>
      <c r="K10581" s="25" t="str">
        <f>LEFT(J10581,MIN(FIND({0,1,2,3,4,5,6,7,8,9},ASC(J10581)&amp;1234567890))-1)</f>
        <v>Mg</v>
      </c>
      <c r="L10581" s="25">
        <f t="shared" si="331"/>
        <v>2</v>
      </c>
      <c r="M10581" s="25">
        <f>VLOOKUP(K10581,Table!$A$2:$C$121,2,0)</f>
        <v>2</v>
      </c>
      <c r="N10581" s="26">
        <f>VLOOKUP(K10581,Table!$A$2:$C$121,3,0)</f>
        <v>3</v>
      </c>
      <c r="O10581" s="13" t="str">
        <f>VLOOKUP(A10581,Table!$U$1:$V$230,2,0)</f>
        <v>Cubic</v>
      </c>
      <c r="P10581" s="1"/>
    </row>
    <row r="10582" spans="1:16">
      <c r="A10582" s="12">
        <v>227</v>
      </c>
      <c r="B10582" s="12">
        <v>166677</v>
      </c>
      <c r="C10582" s="12" t="s">
        <v>10715</v>
      </c>
      <c r="D10582" s="12" t="s">
        <v>11090</v>
      </c>
      <c r="E10582" s="17" t="s">
        <v>11357</v>
      </c>
      <c r="F10582" s="25" t="str">
        <f>LEFT(E10582,MIN(FIND({0,1,2,3,4,5,6,7,8,9},ASC(E10582)&amp;1234567890))-1)</f>
        <v>Sb</v>
      </c>
      <c r="G10582" s="25">
        <f t="shared" si="330"/>
        <v>3</v>
      </c>
      <c r="H10582" s="25">
        <f>VLOOKUP(F10582,Table!$A$2:$C$121,2,0)</f>
        <v>15</v>
      </c>
      <c r="I10582" s="26">
        <f>VLOOKUP(F10582,Table!$A$2:$C$121,3,0)</f>
        <v>5</v>
      </c>
      <c r="J10582" s="17" t="s">
        <v>14799</v>
      </c>
      <c r="K10582" s="25" t="str">
        <f>LEFT(J10582,MIN(FIND({0,1,2,3,4,5,6,7,8,9},ASC(J10582)&amp;1234567890))-1)</f>
        <v>O</v>
      </c>
      <c r="L10582" s="25">
        <f t="shared" si="331"/>
        <v>6.5</v>
      </c>
      <c r="M10582" s="25">
        <f>VLOOKUP(K10582,Table!$A$2:$C$121,2,0)</f>
        <v>16</v>
      </c>
      <c r="N10582" s="26">
        <f>VLOOKUP(K10582,Table!$A$2:$C$121,3,0)</f>
        <v>2</v>
      </c>
      <c r="O10582" s="13" t="str">
        <f>VLOOKUP(A10582,Table!$U$1:$V$230,2,0)</f>
        <v>Cubic</v>
      </c>
      <c r="P10582" s="1"/>
    </row>
    <row r="10583" spans="1:16">
      <c r="A10583" s="12">
        <v>227</v>
      </c>
      <c r="B10583" s="12">
        <v>167447</v>
      </c>
      <c r="C10583" s="12" t="s">
        <v>10715</v>
      </c>
      <c r="D10583" s="12" t="s">
        <v>7806</v>
      </c>
      <c r="E10583" s="17" t="s">
        <v>377</v>
      </c>
      <c r="F10583" s="25" t="str">
        <f>LEFT(E10583,MIN(FIND({0,1,2,3,4,5,6,7,8,9},ASC(E10583)&amp;1234567890))-1)</f>
        <v>Zr</v>
      </c>
      <c r="G10583" s="25">
        <f t="shared" si="330"/>
        <v>1</v>
      </c>
      <c r="H10583" s="25">
        <f>VLOOKUP(F10583,Table!$A$2:$C$121,2,0)</f>
        <v>4</v>
      </c>
      <c r="I10583" s="26">
        <f>VLOOKUP(F10583,Table!$A$2:$C$121,3,0)</f>
        <v>5</v>
      </c>
      <c r="J10583" s="17" t="s">
        <v>11769</v>
      </c>
      <c r="K10583" s="25" t="str">
        <f>LEFT(J10583,MIN(FIND({0,1,2,3,4,5,6,7,8,9},ASC(J10583)&amp;1234567890))-1)</f>
        <v>Cr</v>
      </c>
      <c r="L10583" s="25">
        <f t="shared" si="331"/>
        <v>2</v>
      </c>
      <c r="M10583" s="25">
        <f>VLOOKUP(K10583,Table!$A$2:$C$121,2,0)</f>
        <v>6</v>
      </c>
      <c r="N10583" s="26">
        <f>VLOOKUP(K10583,Table!$A$2:$C$121,3,0)</f>
        <v>4</v>
      </c>
      <c r="O10583" s="13" t="str">
        <f>VLOOKUP(A10583,Table!$U$1:$V$230,2,0)</f>
        <v>Cubic</v>
      </c>
      <c r="P10583" s="1"/>
    </row>
    <row r="10584" spans="1:16">
      <c r="A10584" s="12">
        <v>227</v>
      </c>
      <c r="B10584" s="12">
        <v>167450</v>
      </c>
      <c r="C10584" s="12" t="s">
        <v>10715</v>
      </c>
      <c r="D10584" s="12" t="s">
        <v>11091</v>
      </c>
      <c r="E10584" s="17" t="s">
        <v>377</v>
      </c>
      <c r="F10584" s="25" t="str">
        <f>LEFT(E10584,MIN(FIND({0,1,2,3,4,5,6,7,8,9},ASC(E10584)&amp;1234567890))-1)</f>
        <v>Zr</v>
      </c>
      <c r="G10584" s="25">
        <f t="shared" si="330"/>
        <v>1</v>
      </c>
      <c r="H10584" s="25">
        <f>VLOOKUP(F10584,Table!$A$2:$C$121,2,0)</f>
        <v>4</v>
      </c>
      <c r="I10584" s="26">
        <f>VLOOKUP(F10584,Table!$A$2:$C$121,3,0)</f>
        <v>5</v>
      </c>
      <c r="J10584" s="17" t="s">
        <v>584</v>
      </c>
      <c r="K10584" s="25" t="str">
        <f>LEFT(J10584,MIN(FIND({0,1,2,3,4,5,6,7,8,9},ASC(J10584)&amp;1234567890))-1)</f>
        <v>V</v>
      </c>
      <c r="L10584" s="25">
        <f t="shared" si="331"/>
        <v>2</v>
      </c>
      <c r="M10584" s="25">
        <f>VLOOKUP(K10584,Table!$A$2:$C$121,2,0)</f>
        <v>5</v>
      </c>
      <c r="N10584" s="26">
        <f>VLOOKUP(K10584,Table!$A$2:$C$121,3,0)</f>
        <v>4</v>
      </c>
      <c r="O10584" s="13" t="str">
        <f>VLOOKUP(A10584,Table!$U$1:$V$230,2,0)</f>
        <v>Cubic</v>
      </c>
      <c r="P10584" s="1"/>
    </row>
    <row r="10585" spans="1:16">
      <c r="A10585" s="12">
        <v>227</v>
      </c>
      <c r="B10585" s="12">
        <v>167705</v>
      </c>
      <c r="C10585" s="12" t="s">
        <v>10715</v>
      </c>
      <c r="D10585" s="12" t="s">
        <v>11092</v>
      </c>
      <c r="E10585" s="17" t="s">
        <v>14800</v>
      </c>
      <c r="F10585" s="25" t="str">
        <f>LEFT(E10585,MIN(FIND({0,1,2,3,4,5,6,7,8,9},ASC(E10585)&amp;1234567890))-1)</f>
        <v>Na</v>
      </c>
      <c r="G10585" s="25">
        <f t="shared" si="330"/>
        <v>21.7</v>
      </c>
      <c r="H10585" s="25">
        <f>VLOOKUP(F10585,Table!$A$2:$C$121,2,0)</f>
        <v>1</v>
      </c>
      <c r="I10585" s="26">
        <f>VLOOKUP(F10585,Table!$A$2:$C$121,3,0)</f>
        <v>3</v>
      </c>
      <c r="J10585" s="17" t="s">
        <v>14680</v>
      </c>
      <c r="K10585" s="25" t="str">
        <f>LEFT(J10585,MIN(FIND({0,1,2,3,4,5,6,7,8,9},ASC(J10585)&amp;1234567890))-1)</f>
        <v>Si</v>
      </c>
      <c r="L10585" s="25">
        <f t="shared" si="331"/>
        <v>136</v>
      </c>
      <c r="M10585" s="25">
        <f>VLOOKUP(K10585,Table!$A$2:$C$121,2,0)</f>
        <v>14</v>
      </c>
      <c r="N10585" s="26">
        <f>VLOOKUP(K10585,Table!$A$2:$C$121,3,0)</f>
        <v>3</v>
      </c>
      <c r="O10585" s="13" t="str">
        <f>VLOOKUP(A10585,Table!$U$1:$V$230,2,0)</f>
        <v>Cubic</v>
      </c>
      <c r="P10585" s="1"/>
    </row>
    <row r="10586" spans="1:16">
      <c r="A10586" s="12">
        <v>227</v>
      </c>
      <c r="B10586" s="12">
        <v>167704</v>
      </c>
      <c r="C10586" s="12" t="s">
        <v>10715</v>
      </c>
      <c r="D10586" s="12" t="s">
        <v>11093</v>
      </c>
      <c r="E10586" s="17" t="s">
        <v>14801</v>
      </c>
      <c r="F10586" s="25" t="str">
        <f>LEFT(E10586,MIN(FIND({0,1,2,3,4,5,6,7,8,9},ASC(E10586)&amp;1234567890))-1)</f>
        <v>Na</v>
      </c>
      <c r="G10586" s="25">
        <f t="shared" si="330"/>
        <v>21.6</v>
      </c>
      <c r="H10586" s="25">
        <f>VLOOKUP(F10586,Table!$A$2:$C$121,2,0)</f>
        <v>1</v>
      </c>
      <c r="I10586" s="26">
        <f>VLOOKUP(F10586,Table!$A$2:$C$121,3,0)</f>
        <v>3</v>
      </c>
      <c r="J10586" s="17" t="s">
        <v>14680</v>
      </c>
      <c r="K10586" s="25" t="str">
        <f>LEFT(J10586,MIN(FIND({0,1,2,3,4,5,6,7,8,9},ASC(J10586)&amp;1234567890))-1)</f>
        <v>Si</v>
      </c>
      <c r="L10586" s="25">
        <f t="shared" si="331"/>
        <v>136</v>
      </c>
      <c r="M10586" s="25">
        <f>VLOOKUP(K10586,Table!$A$2:$C$121,2,0)</f>
        <v>14</v>
      </c>
      <c r="N10586" s="26">
        <f>VLOOKUP(K10586,Table!$A$2:$C$121,3,0)</f>
        <v>3</v>
      </c>
      <c r="O10586" s="13" t="str">
        <f>VLOOKUP(A10586,Table!$U$1:$V$230,2,0)</f>
        <v>Cubic</v>
      </c>
      <c r="P10586" s="1"/>
    </row>
    <row r="10587" spans="1:16">
      <c r="A10587" s="12">
        <v>227</v>
      </c>
      <c r="B10587" s="12">
        <v>169026</v>
      </c>
      <c r="C10587" s="12" t="s">
        <v>10715</v>
      </c>
      <c r="D10587" s="12" t="s">
        <v>11094</v>
      </c>
      <c r="E10587" s="17" t="s">
        <v>11313</v>
      </c>
      <c r="F10587" s="25" t="str">
        <f>LEFT(E10587,MIN(FIND({0,1,2,3,4,5,6,7,8,9},ASC(E10587)&amp;1234567890))-1)</f>
        <v>Tb</v>
      </c>
      <c r="G10587" s="25">
        <f t="shared" si="330"/>
        <v>1</v>
      </c>
      <c r="H10587" s="25">
        <f>VLOOKUP(F10587,Table!$A$2:$C$121,2,0)</f>
        <v>3</v>
      </c>
      <c r="I10587" s="26">
        <f>VLOOKUP(F10587,Table!$A$2:$C$121,3,0)</f>
        <v>6</v>
      </c>
      <c r="J10587" s="17" t="s">
        <v>58</v>
      </c>
      <c r="K10587" s="25" t="str">
        <f>LEFT(J10587,MIN(FIND({0,1,2,3,4,5,6,7,8,9},ASC(J10587)&amp;1234567890))-1)</f>
        <v>Al</v>
      </c>
      <c r="L10587" s="25">
        <f t="shared" si="331"/>
        <v>2</v>
      </c>
      <c r="M10587" s="25">
        <f>VLOOKUP(K10587,Table!$A$2:$C$121,2,0)</f>
        <v>13</v>
      </c>
      <c r="N10587" s="26">
        <f>VLOOKUP(K10587,Table!$A$2:$C$121,3,0)</f>
        <v>3</v>
      </c>
      <c r="O10587" s="13" t="str">
        <f>VLOOKUP(A10587,Table!$U$1:$V$230,2,0)</f>
        <v>Cubic</v>
      </c>
      <c r="P10587" s="1"/>
    </row>
    <row r="10588" spans="1:16">
      <c r="A10588" s="12">
        <v>227</v>
      </c>
      <c r="B10588" s="12">
        <v>421193</v>
      </c>
      <c r="C10588" s="12" t="s">
        <v>10717</v>
      </c>
      <c r="D10588" s="12" t="s">
        <v>11095</v>
      </c>
      <c r="E10588" s="17" t="s">
        <v>590</v>
      </c>
      <c r="F10588" s="25" t="str">
        <f>LEFT(E10588,MIN(FIND({0,1,2,3,4,5,6,7,8,9},ASC(E10588)&amp;1234567890))-1)</f>
        <v>Sm</v>
      </c>
      <c r="G10588" s="25">
        <f t="shared" si="330"/>
        <v>1</v>
      </c>
      <c r="H10588" s="25">
        <f>VLOOKUP(F10588,Table!$A$2:$C$121,2,0)</f>
        <v>3</v>
      </c>
      <c r="I10588" s="26">
        <f>VLOOKUP(F10588,Table!$A$2:$C$121,3,0)</f>
        <v>6</v>
      </c>
      <c r="J10588" s="17" t="s">
        <v>11695</v>
      </c>
      <c r="K10588" s="25" t="str">
        <f>LEFT(J10588,MIN(FIND({0,1,2,3,4,5,6,7,8,9},ASC(J10588)&amp;1234567890))-1)</f>
        <v>Co</v>
      </c>
      <c r="L10588" s="25">
        <f t="shared" si="331"/>
        <v>2</v>
      </c>
      <c r="M10588" s="25">
        <f>VLOOKUP(K10588,Table!$A$2:$C$121,2,0)</f>
        <v>9</v>
      </c>
      <c r="N10588" s="26">
        <f>VLOOKUP(K10588,Table!$A$2:$C$121,3,0)</f>
        <v>4</v>
      </c>
      <c r="O10588" s="13" t="str">
        <f>VLOOKUP(A10588,Table!$U$1:$V$230,2,0)</f>
        <v>Cubic</v>
      </c>
      <c r="P10588" s="1"/>
    </row>
    <row r="10589" spans="1:16">
      <c r="A10589" s="12">
        <v>227</v>
      </c>
      <c r="B10589" s="12">
        <v>180982</v>
      </c>
      <c r="C10589" s="12" t="s">
        <v>10715</v>
      </c>
      <c r="D10589" s="12" t="s">
        <v>11096</v>
      </c>
      <c r="E10589" s="17" t="s">
        <v>14802</v>
      </c>
      <c r="F10589" s="25" t="str">
        <f>LEFT(E10589,MIN(FIND({0,1,2,3,4,5,6,7,8,9},ASC(E10589)&amp;1234567890))-1)</f>
        <v>Fe</v>
      </c>
      <c r="G10589" s="25">
        <f t="shared" si="330"/>
        <v>21.28</v>
      </c>
      <c r="H10589" s="25">
        <f>VLOOKUP(F10589,Table!$A$2:$C$121,2,0)</f>
        <v>8</v>
      </c>
      <c r="I10589" s="26">
        <f>VLOOKUP(F10589,Table!$A$2:$C$121,3,0)</f>
        <v>4</v>
      </c>
      <c r="J10589" s="17" t="s">
        <v>465</v>
      </c>
      <c r="K10589" s="25" t="str">
        <f>LEFT(J10589,MIN(FIND({0,1,2,3,4,5,6,7,8,9},ASC(J10589)&amp;1234567890))-1)</f>
        <v>O</v>
      </c>
      <c r="L10589" s="25">
        <f t="shared" si="331"/>
        <v>32</v>
      </c>
      <c r="M10589" s="25">
        <f>VLOOKUP(K10589,Table!$A$2:$C$121,2,0)</f>
        <v>16</v>
      </c>
      <c r="N10589" s="26">
        <f>VLOOKUP(K10589,Table!$A$2:$C$121,3,0)</f>
        <v>2</v>
      </c>
      <c r="O10589" s="13" t="str">
        <f>VLOOKUP(A10589,Table!$U$1:$V$230,2,0)</f>
        <v>Cubic</v>
      </c>
      <c r="P10589" s="1"/>
    </row>
    <row r="10590" spans="1:16">
      <c r="A10590" s="12">
        <v>227</v>
      </c>
      <c r="B10590" s="12">
        <v>182908</v>
      </c>
      <c r="C10590" s="12" t="s">
        <v>10715</v>
      </c>
      <c r="D10590" s="12" t="s">
        <v>11097</v>
      </c>
      <c r="E10590" s="17" t="s">
        <v>14803</v>
      </c>
      <c r="F10590" s="25" t="str">
        <f>LEFT(E10590,MIN(FIND({0,1,2,3,4,5,6,7,8,9},ASC(E10590)&amp;1234567890))-1)</f>
        <v>K</v>
      </c>
      <c r="G10590" s="25">
        <f t="shared" si="330"/>
        <v>17.78</v>
      </c>
      <c r="H10590" s="25">
        <f>VLOOKUP(F10590,Table!$A$2:$C$121,2,0)</f>
        <v>1</v>
      </c>
      <c r="I10590" s="26">
        <f>VLOOKUP(F10590,Table!$A$2:$C$121,3,0)</f>
        <v>4</v>
      </c>
      <c r="J10590" s="17" t="s">
        <v>14680</v>
      </c>
      <c r="K10590" s="25" t="str">
        <f>LEFT(J10590,MIN(FIND({0,1,2,3,4,5,6,7,8,9},ASC(J10590)&amp;1234567890))-1)</f>
        <v>Si</v>
      </c>
      <c r="L10590" s="25">
        <f t="shared" si="331"/>
        <v>136</v>
      </c>
      <c r="M10590" s="25">
        <f>VLOOKUP(K10590,Table!$A$2:$C$121,2,0)</f>
        <v>14</v>
      </c>
      <c r="N10590" s="26">
        <f>VLOOKUP(K10590,Table!$A$2:$C$121,3,0)</f>
        <v>3</v>
      </c>
      <c r="O10590" s="13" t="str">
        <f>VLOOKUP(A10590,Table!$U$1:$V$230,2,0)</f>
        <v>Cubic</v>
      </c>
      <c r="P10590" s="1"/>
    </row>
    <row r="10591" spans="1:16">
      <c r="A10591" s="12">
        <v>227</v>
      </c>
      <c r="B10591" s="12">
        <v>183612</v>
      </c>
      <c r="C10591" s="12" t="s">
        <v>10715</v>
      </c>
      <c r="D10591" s="12" t="s">
        <v>11098</v>
      </c>
      <c r="E10591" s="17" t="s">
        <v>587</v>
      </c>
      <c r="F10591" s="25" t="str">
        <f>LEFT(E10591,MIN(FIND({0,1,2,3,4,5,6,7,8,9},ASC(E10591)&amp;1234567890))-1)</f>
        <v>Ho</v>
      </c>
      <c r="G10591" s="25">
        <f t="shared" si="330"/>
        <v>1</v>
      </c>
      <c r="H10591" s="25">
        <f>VLOOKUP(F10591,Table!$A$2:$C$121,2,0)</f>
        <v>3</v>
      </c>
      <c r="I10591" s="26">
        <f>VLOOKUP(F10591,Table!$A$2:$C$121,3,0)</f>
        <v>6</v>
      </c>
      <c r="J10591" s="17" t="s">
        <v>14804</v>
      </c>
      <c r="K10591" s="25" t="str">
        <f>LEFT(J10591,MIN(FIND({0,1,2,3,4,5,6,7,8,9},ASC(J10591)&amp;1234567890))-1)</f>
        <v>Fe</v>
      </c>
      <c r="L10591" s="25">
        <f t="shared" si="331"/>
        <v>1.9</v>
      </c>
      <c r="M10591" s="25">
        <f>VLOOKUP(K10591,Table!$A$2:$C$121,2,0)</f>
        <v>8</v>
      </c>
      <c r="N10591" s="26">
        <f>VLOOKUP(K10591,Table!$A$2:$C$121,3,0)</f>
        <v>4</v>
      </c>
      <c r="O10591" s="13" t="str">
        <f>VLOOKUP(A10591,Table!$U$1:$V$230,2,0)</f>
        <v>Cubic</v>
      </c>
      <c r="P10591" s="1"/>
    </row>
    <row r="10592" spans="1:16">
      <c r="A10592" s="12">
        <v>227</v>
      </c>
      <c r="B10592" s="12">
        <v>183617</v>
      </c>
      <c r="C10592" s="12" t="s">
        <v>10715</v>
      </c>
      <c r="D10592" s="12" t="s">
        <v>11099</v>
      </c>
      <c r="E10592" s="17" t="s">
        <v>11332</v>
      </c>
      <c r="F10592" s="25" t="str">
        <f>LEFT(E10592,MIN(FIND({0,1,2,3,4,5,6,7,8,9},ASC(E10592)&amp;1234567890))-1)</f>
        <v>Pr</v>
      </c>
      <c r="G10592" s="25">
        <f t="shared" si="330"/>
        <v>1</v>
      </c>
      <c r="H10592" s="25">
        <f>VLOOKUP(F10592,Table!$A$2:$C$121,2,0)</f>
        <v>3</v>
      </c>
      <c r="I10592" s="26">
        <f>VLOOKUP(F10592,Table!$A$2:$C$121,3,0)</f>
        <v>6</v>
      </c>
      <c r="J10592" s="17" t="s">
        <v>14804</v>
      </c>
      <c r="K10592" s="25" t="str">
        <f>LEFT(J10592,MIN(FIND({0,1,2,3,4,5,6,7,8,9},ASC(J10592)&amp;1234567890))-1)</f>
        <v>Fe</v>
      </c>
      <c r="L10592" s="25">
        <f t="shared" si="331"/>
        <v>1.9</v>
      </c>
      <c r="M10592" s="25">
        <f>VLOOKUP(K10592,Table!$A$2:$C$121,2,0)</f>
        <v>8</v>
      </c>
      <c r="N10592" s="26">
        <f>VLOOKUP(K10592,Table!$A$2:$C$121,3,0)</f>
        <v>4</v>
      </c>
      <c r="O10592" s="13" t="str">
        <f>VLOOKUP(A10592,Table!$U$1:$V$230,2,0)</f>
        <v>Cubic</v>
      </c>
      <c r="P10592" s="1"/>
    </row>
    <row r="10593" spans="1:16">
      <c r="A10593" s="12">
        <v>227</v>
      </c>
      <c r="B10593" s="12">
        <v>184265</v>
      </c>
      <c r="C10593" s="12" t="s">
        <v>10717</v>
      </c>
      <c r="D10593" s="12" t="s">
        <v>11100</v>
      </c>
      <c r="E10593" s="17" t="s">
        <v>14805</v>
      </c>
      <c r="F10593" s="25" t="str">
        <f>LEFT(E10593,MIN(FIND({0,1,2,3,4,5,6,7,8,9},ASC(E10593)&amp;1234567890))-1)</f>
        <v>Gd</v>
      </c>
      <c r="G10593" s="25">
        <f t="shared" si="330"/>
        <v>1.1399999999999999</v>
      </c>
      <c r="H10593" s="25">
        <f>VLOOKUP(F10593,Table!$A$2:$C$121,2,0)</f>
        <v>3</v>
      </c>
      <c r="I10593" s="26">
        <f>VLOOKUP(F10593,Table!$A$2:$C$121,3,0)</f>
        <v>6</v>
      </c>
      <c r="J10593" s="17" t="s">
        <v>14806</v>
      </c>
      <c r="K10593" s="25" t="str">
        <f>LEFT(J10593,MIN(FIND({0,1,2,3,4,5,6,7,8,9},ASC(J10593)&amp;1234567890))-1)</f>
        <v>Co</v>
      </c>
      <c r="L10593" s="25">
        <f t="shared" si="331"/>
        <v>1.86</v>
      </c>
      <c r="M10593" s="25">
        <f>VLOOKUP(K10593,Table!$A$2:$C$121,2,0)</f>
        <v>9</v>
      </c>
      <c r="N10593" s="26">
        <f>VLOOKUP(K10593,Table!$A$2:$C$121,3,0)</f>
        <v>4</v>
      </c>
      <c r="O10593" s="13" t="str">
        <f>VLOOKUP(A10593,Table!$U$1:$V$230,2,0)</f>
        <v>Cubic</v>
      </c>
      <c r="P10593" s="1"/>
    </row>
    <row r="10594" spans="1:16">
      <c r="A10594" s="12">
        <v>227</v>
      </c>
      <c r="B10594" s="12">
        <v>188047</v>
      </c>
      <c r="C10594" s="12" t="s">
        <v>10715</v>
      </c>
      <c r="D10594" s="12" t="s">
        <v>11101</v>
      </c>
      <c r="E10594" s="17" t="s">
        <v>14807</v>
      </c>
      <c r="F10594" s="25" t="str">
        <f>LEFT(E10594,MIN(FIND({0,1,2,3,4,5,6,7,8,9},ASC(E10594)&amp;1234567890))-1)</f>
        <v>Na</v>
      </c>
      <c r="G10594" s="25">
        <f t="shared" si="330"/>
        <v>18.98</v>
      </c>
      <c r="H10594" s="25">
        <f>VLOOKUP(F10594,Table!$A$2:$C$121,2,0)</f>
        <v>1</v>
      </c>
      <c r="I10594" s="26">
        <f>VLOOKUP(F10594,Table!$A$2:$C$121,3,0)</f>
        <v>3</v>
      </c>
      <c r="J10594" s="17" t="s">
        <v>14680</v>
      </c>
      <c r="K10594" s="25" t="str">
        <f>LEFT(J10594,MIN(FIND({0,1,2,3,4,5,6,7,8,9},ASC(J10594)&amp;1234567890))-1)</f>
        <v>Si</v>
      </c>
      <c r="L10594" s="25">
        <f t="shared" si="331"/>
        <v>136</v>
      </c>
      <c r="M10594" s="25">
        <f>VLOOKUP(K10594,Table!$A$2:$C$121,2,0)</f>
        <v>14</v>
      </c>
      <c r="N10594" s="26">
        <f>VLOOKUP(K10594,Table!$A$2:$C$121,3,0)</f>
        <v>3</v>
      </c>
      <c r="O10594" s="13" t="str">
        <f>VLOOKUP(A10594,Table!$U$1:$V$230,2,0)</f>
        <v>Cubic</v>
      </c>
      <c r="P10594" s="1"/>
    </row>
    <row r="10595" spans="1:16">
      <c r="A10595" s="12">
        <v>227</v>
      </c>
      <c r="B10595" s="12">
        <v>188297</v>
      </c>
      <c r="C10595" s="12" t="s">
        <v>10715</v>
      </c>
      <c r="D10595" s="12" t="s">
        <v>11102</v>
      </c>
      <c r="E10595" s="17" t="s">
        <v>14808</v>
      </c>
      <c r="F10595" s="25" t="str">
        <f>LEFT(E10595,MIN(FIND({0,1,2,3,4,5,6,7,8,9},ASC(E10595)&amp;1234567890))-1)</f>
        <v>Cd</v>
      </c>
      <c r="G10595" s="25">
        <f t="shared" si="330"/>
        <v>1.0249999999999999</v>
      </c>
      <c r="H10595" s="25">
        <f>VLOOKUP(F10595,Table!$A$2:$C$121,2,0)</f>
        <v>12</v>
      </c>
      <c r="I10595" s="26">
        <f>VLOOKUP(F10595,Table!$A$2:$C$121,3,0)</f>
        <v>5</v>
      </c>
      <c r="J10595" s="17" t="s">
        <v>14809</v>
      </c>
      <c r="K10595" s="25" t="str">
        <f>LEFT(J10595,MIN(FIND({0,1,2,3,4,5,6,7,8,9},ASC(J10595)&amp;1234567890))-1)</f>
        <v>Ni</v>
      </c>
      <c r="L10595" s="25">
        <f t="shared" si="331"/>
        <v>0.97499999999999998</v>
      </c>
      <c r="M10595" s="25">
        <f>VLOOKUP(K10595,Table!$A$2:$C$121,2,0)</f>
        <v>10</v>
      </c>
      <c r="N10595" s="26">
        <f>VLOOKUP(K10595,Table!$A$2:$C$121,3,0)</f>
        <v>4</v>
      </c>
      <c r="O10595" s="13" t="str">
        <f>VLOOKUP(A10595,Table!$U$1:$V$230,2,0)</f>
        <v>Cubic</v>
      </c>
      <c r="P10595" s="1"/>
    </row>
    <row r="10596" spans="1:16">
      <c r="A10596" s="12">
        <v>227</v>
      </c>
      <c r="B10596" s="12">
        <v>245335</v>
      </c>
      <c r="C10596" s="12" t="s">
        <v>10715</v>
      </c>
      <c r="D10596" s="12" t="s">
        <v>11103</v>
      </c>
      <c r="E10596" s="17" t="s">
        <v>14810</v>
      </c>
      <c r="F10596" s="25" t="str">
        <f>LEFT(E10596,MIN(FIND({0,1,2,3,4,5,6,7,8,9},ASC(E10596)&amp;1234567890))-1)</f>
        <v>Mg</v>
      </c>
      <c r="G10596" s="25">
        <f t="shared" si="330"/>
        <v>37.340000000000003</v>
      </c>
      <c r="H10596" s="25">
        <f>VLOOKUP(F10596,Table!$A$2:$C$121,2,0)</f>
        <v>2</v>
      </c>
      <c r="I10596" s="26">
        <f>VLOOKUP(F10596,Table!$A$2:$C$121,3,0)</f>
        <v>3</v>
      </c>
      <c r="J10596" s="17" t="s">
        <v>14811</v>
      </c>
      <c r="K10596" s="25" t="str">
        <f>LEFT(J10596,MIN(FIND({0,1,2,3,4,5,6,7,8,9},ASC(J10596)&amp;1234567890))-1)</f>
        <v>Al</v>
      </c>
      <c r="L10596" s="25">
        <f t="shared" si="331"/>
        <v>61</v>
      </c>
      <c r="M10596" s="25">
        <f>VLOOKUP(K10596,Table!$A$2:$C$121,2,0)</f>
        <v>13</v>
      </c>
      <c r="N10596" s="26">
        <f>VLOOKUP(K10596,Table!$A$2:$C$121,3,0)</f>
        <v>3</v>
      </c>
      <c r="O10596" s="13" t="str">
        <f>VLOOKUP(A10596,Table!$U$1:$V$230,2,0)</f>
        <v>Cubic</v>
      </c>
      <c r="P10596" s="1"/>
    </row>
    <row r="10597" spans="1:16">
      <c r="A10597" s="12">
        <v>227</v>
      </c>
      <c r="B10597" s="12">
        <v>245336</v>
      </c>
      <c r="C10597" s="12" t="s">
        <v>10715</v>
      </c>
      <c r="D10597" s="12" t="s">
        <v>11104</v>
      </c>
      <c r="E10597" s="17" t="s">
        <v>14812</v>
      </c>
      <c r="F10597" s="25" t="str">
        <f>LEFT(E10597,MIN(FIND({0,1,2,3,4,5,6,7,8,9},ASC(E10597)&amp;1234567890))-1)</f>
        <v>Mg</v>
      </c>
      <c r="G10597" s="25">
        <f t="shared" si="330"/>
        <v>37.9</v>
      </c>
      <c r="H10597" s="25">
        <f>VLOOKUP(F10597,Table!$A$2:$C$121,2,0)</f>
        <v>2</v>
      </c>
      <c r="I10597" s="26">
        <f>VLOOKUP(F10597,Table!$A$2:$C$121,3,0)</f>
        <v>3</v>
      </c>
      <c r="J10597" s="17" t="s">
        <v>14813</v>
      </c>
      <c r="K10597" s="25" t="str">
        <f>LEFT(J10597,MIN(FIND({0,1,2,3,4,5,6,7,8,9},ASC(J10597)&amp;1234567890))-1)</f>
        <v>Al</v>
      </c>
      <c r="L10597" s="25">
        <f t="shared" si="331"/>
        <v>59.5</v>
      </c>
      <c r="M10597" s="25">
        <f>VLOOKUP(K10597,Table!$A$2:$C$121,2,0)</f>
        <v>13</v>
      </c>
      <c r="N10597" s="26">
        <f>VLOOKUP(K10597,Table!$A$2:$C$121,3,0)</f>
        <v>3</v>
      </c>
      <c r="O10597" s="13" t="str">
        <f>VLOOKUP(A10597,Table!$U$1:$V$230,2,0)</f>
        <v>Cubic</v>
      </c>
      <c r="P10597" s="1"/>
    </row>
    <row r="10598" spans="1:16">
      <c r="A10598" s="12">
        <v>227</v>
      </c>
      <c r="B10598" s="12">
        <v>418966</v>
      </c>
      <c r="C10598" s="12" t="s">
        <v>10715</v>
      </c>
      <c r="D10598" s="12" t="s">
        <v>11105</v>
      </c>
      <c r="E10598" s="17" t="s">
        <v>330</v>
      </c>
      <c r="F10598" s="25" t="str">
        <f>LEFT(E10598,MIN(FIND({0,1,2,3,4,5,6,7,8,9},ASC(E10598)&amp;1234567890))-1)</f>
        <v>Ca</v>
      </c>
      <c r="G10598" s="25">
        <f t="shared" si="330"/>
        <v>1</v>
      </c>
      <c r="H10598" s="25">
        <f>VLOOKUP(F10598,Table!$A$2:$C$121,2,0)</f>
        <v>2</v>
      </c>
      <c r="I10598" s="26">
        <f>VLOOKUP(F10598,Table!$A$2:$C$121,3,0)</f>
        <v>4</v>
      </c>
      <c r="J10598" s="17" t="s">
        <v>58</v>
      </c>
      <c r="K10598" s="25" t="str">
        <f>LEFT(J10598,MIN(FIND({0,1,2,3,4,5,6,7,8,9},ASC(J10598)&amp;1234567890))-1)</f>
        <v>Al</v>
      </c>
      <c r="L10598" s="25">
        <f t="shared" si="331"/>
        <v>2</v>
      </c>
      <c r="M10598" s="25">
        <f>VLOOKUP(K10598,Table!$A$2:$C$121,2,0)</f>
        <v>13</v>
      </c>
      <c r="N10598" s="26">
        <f>VLOOKUP(K10598,Table!$A$2:$C$121,3,0)</f>
        <v>3</v>
      </c>
      <c r="O10598" s="13" t="str">
        <f>VLOOKUP(A10598,Table!$U$1:$V$230,2,0)</f>
        <v>Cubic</v>
      </c>
      <c r="P10598" s="1"/>
    </row>
    <row r="10599" spans="1:16">
      <c r="A10599" s="12">
        <v>227</v>
      </c>
      <c r="B10599" s="12">
        <v>246192</v>
      </c>
      <c r="C10599" s="12" t="s">
        <v>10717</v>
      </c>
      <c r="D10599" s="12" t="s">
        <v>3753</v>
      </c>
      <c r="E10599" s="17" t="s">
        <v>433</v>
      </c>
      <c r="F10599" s="25" t="str">
        <f>LEFT(E10599,MIN(FIND({0,1,2,3,4,5,6,7,8,9},ASC(E10599)&amp;1234567890))-1)</f>
        <v>Sr</v>
      </c>
      <c r="G10599" s="25">
        <f t="shared" si="330"/>
        <v>1</v>
      </c>
      <c r="H10599" s="25">
        <f>VLOOKUP(F10599,Table!$A$2:$C$121,2,0)</f>
        <v>2</v>
      </c>
      <c r="I10599" s="26">
        <f>VLOOKUP(F10599,Table!$A$2:$C$121,3,0)</f>
        <v>5</v>
      </c>
      <c r="J10599" s="17" t="s">
        <v>58</v>
      </c>
      <c r="K10599" s="25" t="str">
        <f>LEFT(J10599,MIN(FIND({0,1,2,3,4,5,6,7,8,9},ASC(J10599)&amp;1234567890))-1)</f>
        <v>Al</v>
      </c>
      <c r="L10599" s="25">
        <f t="shared" si="331"/>
        <v>2</v>
      </c>
      <c r="M10599" s="25">
        <f>VLOOKUP(K10599,Table!$A$2:$C$121,2,0)</f>
        <v>13</v>
      </c>
      <c r="N10599" s="26">
        <f>VLOOKUP(K10599,Table!$A$2:$C$121,3,0)</f>
        <v>3</v>
      </c>
      <c r="O10599" s="13" t="str">
        <f>VLOOKUP(A10599,Table!$U$1:$V$230,2,0)</f>
        <v>Cubic</v>
      </c>
      <c r="P10599" s="1"/>
    </row>
    <row r="10600" spans="1:16">
      <c r="A10600" s="12">
        <v>227</v>
      </c>
      <c r="B10600" s="12">
        <v>246193</v>
      </c>
      <c r="C10600" s="12" t="s">
        <v>10717</v>
      </c>
      <c r="D10600" s="12" t="s">
        <v>11106</v>
      </c>
      <c r="E10600" s="17" t="s">
        <v>410</v>
      </c>
      <c r="F10600" s="25" t="str">
        <f>LEFT(E10600,MIN(FIND({0,1,2,3,4,5,6,7,8,9},ASC(E10600)&amp;1234567890))-1)</f>
        <v>Ba</v>
      </c>
      <c r="G10600" s="25">
        <f t="shared" si="330"/>
        <v>1</v>
      </c>
      <c r="H10600" s="25">
        <f>VLOOKUP(F10600,Table!$A$2:$C$121,2,0)</f>
        <v>2</v>
      </c>
      <c r="I10600" s="26">
        <f>VLOOKUP(F10600,Table!$A$2:$C$121,3,0)</f>
        <v>6</v>
      </c>
      <c r="J10600" s="17" t="s">
        <v>58</v>
      </c>
      <c r="K10600" s="25" t="str">
        <f>LEFT(J10600,MIN(FIND({0,1,2,3,4,5,6,7,8,9},ASC(J10600)&amp;1234567890))-1)</f>
        <v>Al</v>
      </c>
      <c r="L10600" s="25">
        <f t="shared" si="331"/>
        <v>2</v>
      </c>
      <c r="M10600" s="25">
        <f>VLOOKUP(K10600,Table!$A$2:$C$121,2,0)</f>
        <v>13</v>
      </c>
      <c r="N10600" s="26">
        <f>VLOOKUP(K10600,Table!$A$2:$C$121,3,0)</f>
        <v>3</v>
      </c>
      <c r="O10600" s="13" t="str">
        <f>VLOOKUP(A10600,Table!$U$1:$V$230,2,0)</f>
        <v>Cubic</v>
      </c>
      <c r="P10600" s="1"/>
    </row>
    <row r="10601" spans="1:16">
      <c r="A10601" s="12">
        <v>227</v>
      </c>
      <c r="B10601" s="12">
        <v>246211</v>
      </c>
      <c r="C10601" s="12" t="s">
        <v>10715</v>
      </c>
      <c r="D10601" s="12" t="s">
        <v>11107</v>
      </c>
      <c r="E10601" s="17" t="s">
        <v>14814</v>
      </c>
      <c r="F10601" s="25" t="str">
        <f>LEFT(E10601,MIN(FIND({0,1,2,3,4,5,6,7,8,9},ASC(E10601)&amp;1234567890))-1)</f>
        <v>Na</v>
      </c>
      <c r="G10601" s="25">
        <f t="shared" si="330"/>
        <v>22.56</v>
      </c>
      <c r="H10601" s="25">
        <f>VLOOKUP(F10601,Table!$A$2:$C$121,2,0)</f>
        <v>1</v>
      </c>
      <c r="I10601" s="26">
        <f>VLOOKUP(F10601,Table!$A$2:$C$121,3,0)</f>
        <v>3</v>
      </c>
      <c r="J10601" s="17" t="s">
        <v>14680</v>
      </c>
      <c r="K10601" s="25" t="str">
        <f>LEFT(J10601,MIN(FIND({0,1,2,3,4,5,6,7,8,9},ASC(J10601)&amp;1234567890))-1)</f>
        <v>Si</v>
      </c>
      <c r="L10601" s="25">
        <f t="shared" si="331"/>
        <v>136</v>
      </c>
      <c r="M10601" s="25">
        <f>VLOOKUP(K10601,Table!$A$2:$C$121,2,0)</f>
        <v>14</v>
      </c>
      <c r="N10601" s="26">
        <f>VLOOKUP(K10601,Table!$A$2:$C$121,3,0)</f>
        <v>3</v>
      </c>
      <c r="O10601" s="13" t="str">
        <f>VLOOKUP(A10601,Table!$U$1:$V$230,2,0)</f>
        <v>Cubic</v>
      </c>
      <c r="P10601" s="1"/>
    </row>
    <row r="10602" spans="1:16">
      <c r="A10602" s="12">
        <v>227</v>
      </c>
      <c r="B10602" s="12">
        <v>246212</v>
      </c>
      <c r="C10602" s="12" t="s">
        <v>10715</v>
      </c>
      <c r="D10602" s="12" t="s">
        <v>11108</v>
      </c>
      <c r="E10602" s="17" t="s">
        <v>14815</v>
      </c>
      <c r="F10602" s="25" t="str">
        <f>LEFT(E10602,MIN(FIND({0,1,2,3,4,5,6,7,8,9},ASC(E10602)&amp;1234567890))-1)</f>
        <v>Na</v>
      </c>
      <c r="G10602" s="25">
        <f t="shared" si="330"/>
        <v>17.12</v>
      </c>
      <c r="H10602" s="25">
        <f>VLOOKUP(F10602,Table!$A$2:$C$121,2,0)</f>
        <v>1</v>
      </c>
      <c r="I10602" s="26">
        <f>VLOOKUP(F10602,Table!$A$2:$C$121,3,0)</f>
        <v>3</v>
      </c>
      <c r="J10602" s="17" t="s">
        <v>14680</v>
      </c>
      <c r="K10602" s="25" t="str">
        <f>LEFT(J10602,MIN(FIND({0,1,2,3,4,5,6,7,8,9},ASC(J10602)&amp;1234567890))-1)</f>
        <v>Si</v>
      </c>
      <c r="L10602" s="25">
        <f t="shared" si="331"/>
        <v>136</v>
      </c>
      <c r="M10602" s="25">
        <f>VLOOKUP(K10602,Table!$A$2:$C$121,2,0)</f>
        <v>14</v>
      </c>
      <c r="N10602" s="26">
        <f>VLOOKUP(K10602,Table!$A$2:$C$121,3,0)</f>
        <v>3</v>
      </c>
      <c r="O10602" s="13" t="str">
        <f>VLOOKUP(A10602,Table!$U$1:$V$230,2,0)</f>
        <v>Cubic</v>
      </c>
      <c r="P10602" s="1"/>
    </row>
    <row r="10603" spans="1:16">
      <c r="A10603" s="12">
        <v>227</v>
      </c>
      <c r="B10603" s="12">
        <v>246213</v>
      </c>
      <c r="C10603" s="12" t="s">
        <v>10715</v>
      </c>
      <c r="D10603" s="12" t="s">
        <v>11109</v>
      </c>
      <c r="E10603" s="17" t="s">
        <v>14816</v>
      </c>
      <c r="F10603" s="25" t="str">
        <f>LEFT(E10603,MIN(FIND({0,1,2,3,4,5,6,7,8,9},ASC(E10603)&amp;1234567890))-1)</f>
        <v>Na</v>
      </c>
      <c r="G10603" s="25">
        <f t="shared" si="330"/>
        <v>18.72</v>
      </c>
      <c r="H10603" s="25">
        <f>VLOOKUP(F10603,Table!$A$2:$C$121,2,0)</f>
        <v>1</v>
      </c>
      <c r="I10603" s="26">
        <f>VLOOKUP(F10603,Table!$A$2:$C$121,3,0)</f>
        <v>3</v>
      </c>
      <c r="J10603" s="17" t="s">
        <v>14680</v>
      </c>
      <c r="K10603" s="25" t="str">
        <f>LEFT(J10603,MIN(FIND({0,1,2,3,4,5,6,7,8,9},ASC(J10603)&amp;1234567890))-1)</f>
        <v>Si</v>
      </c>
      <c r="L10603" s="25">
        <f t="shared" si="331"/>
        <v>136</v>
      </c>
      <c r="M10603" s="25">
        <f>VLOOKUP(K10603,Table!$A$2:$C$121,2,0)</f>
        <v>14</v>
      </c>
      <c r="N10603" s="26">
        <f>VLOOKUP(K10603,Table!$A$2:$C$121,3,0)</f>
        <v>3</v>
      </c>
      <c r="O10603" s="13" t="str">
        <f>VLOOKUP(A10603,Table!$U$1:$V$230,2,0)</f>
        <v>Cubic</v>
      </c>
      <c r="P10603" s="1"/>
    </row>
    <row r="10604" spans="1:16">
      <c r="A10604" s="12">
        <v>227</v>
      </c>
      <c r="B10604" s="12">
        <v>246214</v>
      </c>
      <c r="C10604" s="12" t="s">
        <v>10715</v>
      </c>
      <c r="D10604" s="12" t="s">
        <v>11110</v>
      </c>
      <c r="E10604" s="17" t="s">
        <v>14817</v>
      </c>
      <c r="F10604" s="25" t="str">
        <f>LEFT(E10604,MIN(FIND({0,1,2,3,4,5,6,7,8,9},ASC(E10604)&amp;1234567890))-1)</f>
        <v>Na</v>
      </c>
      <c r="G10604" s="25">
        <f t="shared" si="330"/>
        <v>7.2</v>
      </c>
      <c r="H10604" s="25">
        <f>VLOOKUP(F10604,Table!$A$2:$C$121,2,0)</f>
        <v>1</v>
      </c>
      <c r="I10604" s="26">
        <f>VLOOKUP(F10604,Table!$A$2:$C$121,3,0)</f>
        <v>3</v>
      </c>
      <c r="J10604" s="17" t="s">
        <v>14680</v>
      </c>
      <c r="K10604" s="25" t="str">
        <f>LEFT(J10604,MIN(FIND({0,1,2,3,4,5,6,7,8,9},ASC(J10604)&amp;1234567890))-1)</f>
        <v>Si</v>
      </c>
      <c r="L10604" s="25">
        <f t="shared" si="331"/>
        <v>136</v>
      </c>
      <c r="M10604" s="25">
        <f>VLOOKUP(K10604,Table!$A$2:$C$121,2,0)</f>
        <v>14</v>
      </c>
      <c r="N10604" s="26">
        <f>VLOOKUP(K10604,Table!$A$2:$C$121,3,0)</f>
        <v>3</v>
      </c>
      <c r="O10604" s="13" t="str">
        <f>VLOOKUP(A10604,Table!$U$1:$V$230,2,0)</f>
        <v>Cubic</v>
      </c>
      <c r="P10604" s="1"/>
    </row>
    <row r="10605" spans="1:16">
      <c r="A10605" s="12">
        <v>227</v>
      </c>
      <c r="B10605" s="12">
        <v>246215</v>
      </c>
      <c r="C10605" s="12" t="s">
        <v>10715</v>
      </c>
      <c r="D10605" s="12" t="s">
        <v>11111</v>
      </c>
      <c r="E10605" s="17" t="s">
        <v>14818</v>
      </c>
      <c r="F10605" s="25" t="str">
        <f>LEFT(E10605,MIN(FIND({0,1,2,3,4,5,6,7,8,9},ASC(E10605)&amp;1234567890))-1)</f>
        <v>Na</v>
      </c>
      <c r="G10605" s="25">
        <f t="shared" si="330"/>
        <v>11.04</v>
      </c>
      <c r="H10605" s="25">
        <f>VLOOKUP(F10605,Table!$A$2:$C$121,2,0)</f>
        <v>1</v>
      </c>
      <c r="I10605" s="26">
        <f>VLOOKUP(F10605,Table!$A$2:$C$121,3,0)</f>
        <v>3</v>
      </c>
      <c r="J10605" s="17" t="s">
        <v>14680</v>
      </c>
      <c r="K10605" s="25" t="str">
        <f>LEFT(J10605,MIN(FIND({0,1,2,3,4,5,6,7,8,9},ASC(J10605)&amp;1234567890))-1)</f>
        <v>Si</v>
      </c>
      <c r="L10605" s="25">
        <f t="shared" si="331"/>
        <v>136</v>
      </c>
      <c r="M10605" s="25">
        <f>VLOOKUP(K10605,Table!$A$2:$C$121,2,0)</f>
        <v>14</v>
      </c>
      <c r="N10605" s="26">
        <f>VLOOKUP(K10605,Table!$A$2:$C$121,3,0)</f>
        <v>3</v>
      </c>
      <c r="O10605" s="13" t="str">
        <f>VLOOKUP(A10605,Table!$U$1:$V$230,2,0)</f>
        <v>Cubic</v>
      </c>
      <c r="P10605" s="1"/>
    </row>
    <row r="10606" spans="1:16">
      <c r="A10606" s="12">
        <v>227</v>
      </c>
      <c r="B10606" s="12">
        <v>246216</v>
      </c>
      <c r="C10606" s="12" t="s">
        <v>10715</v>
      </c>
      <c r="D10606" s="12" t="s">
        <v>11112</v>
      </c>
      <c r="E10606" s="17" t="s">
        <v>14819</v>
      </c>
      <c r="F10606" s="25" t="str">
        <f>LEFT(E10606,MIN(FIND({0,1,2,3,4,5,6,7,8,9},ASC(E10606)&amp;1234567890))-1)</f>
        <v>Na</v>
      </c>
      <c r="G10606" s="25">
        <f t="shared" si="330"/>
        <v>1.52</v>
      </c>
      <c r="H10606" s="25">
        <f>VLOOKUP(F10606,Table!$A$2:$C$121,2,0)</f>
        <v>1</v>
      </c>
      <c r="I10606" s="26">
        <f>VLOOKUP(F10606,Table!$A$2:$C$121,3,0)</f>
        <v>3</v>
      </c>
      <c r="J10606" s="17" t="s">
        <v>14680</v>
      </c>
      <c r="K10606" s="25" t="str">
        <f>LEFT(J10606,MIN(FIND({0,1,2,3,4,5,6,7,8,9},ASC(J10606)&amp;1234567890))-1)</f>
        <v>Si</v>
      </c>
      <c r="L10606" s="25">
        <f t="shared" si="331"/>
        <v>136</v>
      </c>
      <c r="M10606" s="25">
        <f>VLOOKUP(K10606,Table!$A$2:$C$121,2,0)</f>
        <v>14</v>
      </c>
      <c r="N10606" s="26">
        <f>VLOOKUP(K10606,Table!$A$2:$C$121,3,0)</f>
        <v>3</v>
      </c>
      <c r="O10606" s="13" t="str">
        <f>VLOOKUP(A10606,Table!$U$1:$V$230,2,0)</f>
        <v>Cubic</v>
      </c>
      <c r="P10606" s="1"/>
    </row>
    <row r="10607" spans="1:16">
      <c r="A10607" s="12">
        <v>227</v>
      </c>
      <c r="B10607" s="12">
        <v>246217</v>
      </c>
      <c r="C10607" s="12" t="s">
        <v>10715</v>
      </c>
      <c r="D10607" s="12" t="s">
        <v>11113</v>
      </c>
      <c r="E10607" s="17" t="s">
        <v>14733</v>
      </c>
      <c r="F10607" s="25" t="str">
        <f>LEFT(E10607,MIN(FIND({0,1,2,3,4,5,6,7,8,9},ASC(E10607)&amp;1234567890))-1)</f>
        <v>Na</v>
      </c>
      <c r="G10607" s="25">
        <f t="shared" si="330"/>
        <v>23.36</v>
      </c>
      <c r="H10607" s="25">
        <f>VLOOKUP(F10607,Table!$A$2:$C$121,2,0)</f>
        <v>1</v>
      </c>
      <c r="I10607" s="26">
        <f>VLOOKUP(F10607,Table!$A$2:$C$121,3,0)</f>
        <v>3</v>
      </c>
      <c r="J10607" s="17" t="s">
        <v>14680</v>
      </c>
      <c r="K10607" s="25" t="str">
        <f>LEFT(J10607,MIN(FIND({0,1,2,3,4,5,6,7,8,9},ASC(J10607)&amp;1234567890))-1)</f>
        <v>Si</v>
      </c>
      <c r="L10607" s="25">
        <f t="shared" si="331"/>
        <v>136</v>
      </c>
      <c r="M10607" s="25">
        <f>VLOOKUP(K10607,Table!$A$2:$C$121,2,0)</f>
        <v>14</v>
      </c>
      <c r="N10607" s="26">
        <f>VLOOKUP(K10607,Table!$A$2:$C$121,3,0)</f>
        <v>3</v>
      </c>
      <c r="O10607" s="13" t="str">
        <f>VLOOKUP(A10607,Table!$U$1:$V$230,2,0)</f>
        <v>Cubic</v>
      </c>
      <c r="P10607" s="1"/>
    </row>
    <row r="10608" spans="1:16">
      <c r="A10608" s="12">
        <v>227</v>
      </c>
      <c r="B10608" s="12">
        <v>246218</v>
      </c>
      <c r="C10608" s="12" t="s">
        <v>10715</v>
      </c>
      <c r="D10608" s="12" t="s">
        <v>11114</v>
      </c>
      <c r="E10608" s="17" t="s">
        <v>14820</v>
      </c>
      <c r="F10608" s="25" t="str">
        <f>LEFT(E10608,MIN(FIND({0,1,2,3,4,5,6,7,8,9},ASC(E10608)&amp;1234567890))-1)</f>
        <v>Na</v>
      </c>
      <c r="G10608" s="25">
        <f t="shared" si="330"/>
        <v>25.52</v>
      </c>
      <c r="H10608" s="25">
        <f>VLOOKUP(F10608,Table!$A$2:$C$121,2,0)</f>
        <v>1</v>
      </c>
      <c r="I10608" s="26">
        <f>VLOOKUP(F10608,Table!$A$2:$C$121,3,0)</f>
        <v>3</v>
      </c>
      <c r="J10608" s="17" t="s">
        <v>14680</v>
      </c>
      <c r="K10608" s="25" t="str">
        <f>LEFT(J10608,MIN(FIND({0,1,2,3,4,5,6,7,8,9},ASC(J10608)&amp;1234567890))-1)</f>
        <v>Si</v>
      </c>
      <c r="L10608" s="25">
        <f t="shared" si="331"/>
        <v>136</v>
      </c>
      <c r="M10608" s="25">
        <f>VLOOKUP(K10608,Table!$A$2:$C$121,2,0)</f>
        <v>14</v>
      </c>
      <c r="N10608" s="26">
        <f>VLOOKUP(K10608,Table!$A$2:$C$121,3,0)</f>
        <v>3</v>
      </c>
      <c r="O10608" s="13" t="str">
        <f>VLOOKUP(A10608,Table!$U$1:$V$230,2,0)</f>
        <v>Cubic</v>
      </c>
      <c r="P10608" s="1"/>
    </row>
    <row r="10609" spans="1:16">
      <c r="A10609" s="12">
        <v>227</v>
      </c>
      <c r="B10609" s="12">
        <v>246219</v>
      </c>
      <c r="C10609" s="12" t="s">
        <v>10715</v>
      </c>
      <c r="D10609" s="12" t="s">
        <v>11115</v>
      </c>
      <c r="E10609" s="17" t="s">
        <v>14821</v>
      </c>
      <c r="F10609" s="25" t="str">
        <f>LEFT(E10609,MIN(FIND({0,1,2,3,4,5,6,7,8,9},ASC(E10609)&amp;1234567890))-1)</f>
        <v>Na</v>
      </c>
      <c r="G10609" s="25">
        <f t="shared" si="330"/>
        <v>20.48</v>
      </c>
      <c r="H10609" s="25">
        <f>VLOOKUP(F10609,Table!$A$2:$C$121,2,0)</f>
        <v>1</v>
      </c>
      <c r="I10609" s="26">
        <f>VLOOKUP(F10609,Table!$A$2:$C$121,3,0)</f>
        <v>3</v>
      </c>
      <c r="J10609" s="17" t="s">
        <v>14680</v>
      </c>
      <c r="K10609" s="25" t="str">
        <f>LEFT(J10609,MIN(FIND({0,1,2,3,4,5,6,7,8,9},ASC(J10609)&amp;1234567890))-1)</f>
        <v>Si</v>
      </c>
      <c r="L10609" s="25">
        <f t="shared" si="331"/>
        <v>136</v>
      </c>
      <c r="M10609" s="25">
        <f>VLOOKUP(K10609,Table!$A$2:$C$121,2,0)</f>
        <v>14</v>
      </c>
      <c r="N10609" s="26">
        <f>VLOOKUP(K10609,Table!$A$2:$C$121,3,0)</f>
        <v>3</v>
      </c>
      <c r="O10609" s="13" t="str">
        <f>VLOOKUP(A10609,Table!$U$1:$V$230,2,0)</f>
        <v>Cubic</v>
      </c>
      <c r="P10609" s="1"/>
    </row>
    <row r="10610" spans="1:16">
      <c r="A10610" s="12">
        <v>227</v>
      </c>
      <c r="B10610" s="12">
        <v>246220</v>
      </c>
      <c r="C10610" s="12" t="s">
        <v>10715</v>
      </c>
      <c r="D10610" s="12" t="s">
        <v>11116</v>
      </c>
      <c r="E10610" s="17" t="s">
        <v>14822</v>
      </c>
      <c r="F10610" s="25" t="str">
        <f>LEFT(E10610,MIN(FIND({0,1,2,3,4,5,6,7,8,9},ASC(E10610)&amp;1234567890))-1)</f>
        <v>Na</v>
      </c>
      <c r="G10610" s="25">
        <f t="shared" si="330"/>
        <v>16</v>
      </c>
      <c r="H10610" s="25">
        <f>VLOOKUP(F10610,Table!$A$2:$C$121,2,0)</f>
        <v>1</v>
      </c>
      <c r="I10610" s="26">
        <f>VLOOKUP(F10610,Table!$A$2:$C$121,3,0)</f>
        <v>3</v>
      </c>
      <c r="J10610" s="17" t="s">
        <v>14680</v>
      </c>
      <c r="K10610" s="25" t="str">
        <f>LEFT(J10610,MIN(FIND({0,1,2,3,4,5,6,7,8,9},ASC(J10610)&amp;1234567890))-1)</f>
        <v>Si</v>
      </c>
      <c r="L10610" s="25">
        <f t="shared" si="331"/>
        <v>136</v>
      </c>
      <c r="M10610" s="25">
        <f>VLOOKUP(K10610,Table!$A$2:$C$121,2,0)</f>
        <v>14</v>
      </c>
      <c r="N10610" s="26">
        <f>VLOOKUP(K10610,Table!$A$2:$C$121,3,0)</f>
        <v>3</v>
      </c>
      <c r="O10610" s="13" t="str">
        <f>VLOOKUP(A10610,Table!$U$1:$V$230,2,0)</f>
        <v>Cubic</v>
      </c>
      <c r="P10610" s="1"/>
    </row>
    <row r="10611" spans="1:16">
      <c r="A10611" s="12">
        <v>227</v>
      </c>
      <c r="B10611" s="12">
        <v>246221</v>
      </c>
      <c r="C10611" s="12" t="s">
        <v>10715</v>
      </c>
      <c r="D10611" s="12" t="s">
        <v>11117</v>
      </c>
      <c r="E10611" s="17" t="s">
        <v>14823</v>
      </c>
      <c r="F10611" s="25" t="str">
        <f>LEFT(E10611,MIN(FIND({0,1,2,3,4,5,6,7,8,9},ASC(E10611)&amp;1234567890))-1)</f>
        <v>Na</v>
      </c>
      <c r="G10611" s="25">
        <f t="shared" si="330"/>
        <v>14.8</v>
      </c>
      <c r="H10611" s="25">
        <f>VLOOKUP(F10611,Table!$A$2:$C$121,2,0)</f>
        <v>1</v>
      </c>
      <c r="I10611" s="26">
        <f>VLOOKUP(F10611,Table!$A$2:$C$121,3,0)</f>
        <v>3</v>
      </c>
      <c r="J10611" s="17" t="s">
        <v>14680</v>
      </c>
      <c r="K10611" s="25" t="str">
        <f>LEFT(J10611,MIN(FIND({0,1,2,3,4,5,6,7,8,9},ASC(J10611)&amp;1234567890))-1)</f>
        <v>Si</v>
      </c>
      <c r="L10611" s="25">
        <f t="shared" si="331"/>
        <v>136</v>
      </c>
      <c r="M10611" s="25">
        <f>VLOOKUP(K10611,Table!$A$2:$C$121,2,0)</f>
        <v>14</v>
      </c>
      <c r="N10611" s="26">
        <f>VLOOKUP(K10611,Table!$A$2:$C$121,3,0)</f>
        <v>3</v>
      </c>
      <c r="O10611" s="13" t="str">
        <f>VLOOKUP(A10611,Table!$U$1:$V$230,2,0)</f>
        <v>Cubic</v>
      </c>
      <c r="P10611" s="1"/>
    </row>
    <row r="10612" spans="1:16">
      <c r="A10612" s="12">
        <v>227</v>
      </c>
      <c r="B10612" s="12">
        <v>247034</v>
      </c>
      <c r="C10612" s="12" t="s">
        <v>10715</v>
      </c>
      <c r="D10612" s="12" t="s">
        <v>1399</v>
      </c>
      <c r="E10612" s="17" t="s">
        <v>67</v>
      </c>
      <c r="F10612" s="25" t="str">
        <f>LEFT(E10612,MIN(FIND({0,1,2,3,4,5,6,7,8,9},ASC(E10612)&amp;1234567890))-1)</f>
        <v>Fe</v>
      </c>
      <c r="G10612" s="25">
        <f t="shared" si="330"/>
        <v>2</v>
      </c>
      <c r="H10612" s="25">
        <f>VLOOKUP(F10612,Table!$A$2:$C$121,2,0)</f>
        <v>8</v>
      </c>
      <c r="I10612" s="26">
        <f>VLOOKUP(F10612,Table!$A$2:$C$121,3,0)</f>
        <v>4</v>
      </c>
      <c r="J10612" s="17" t="s">
        <v>59</v>
      </c>
      <c r="K10612" s="25" t="str">
        <f>LEFT(J10612,MIN(FIND({0,1,2,3,4,5,6,7,8,9},ASC(J10612)&amp;1234567890))-1)</f>
        <v>O</v>
      </c>
      <c r="L10612" s="25">
        <f t="shared" si="331"/>
        <v>3</v>
      </c>
      <c r="M10612" s="25">
        <f>VLOOKUP(K10612,Table!$A$2:$C$121,2,0)</f>
        <v>16</v>
      </c>
      <c r="N10612" s="26">
        <f>VLOOKUP(K10612,Table!$A$2:$C$121,3,0)</f>
        <v>2</v>
      </c>
      <c r="O10612" s="13" t="str">
        <f>VLOOKUP(A10612,Table!$U$1:$V$230,2,0)</f>
        <v>Cubic</v>
      </c>
      <c r="P10612" s="1"/>
    </row>
    <row r="10613" spans="1:16">
      <c r="A10613" s="12">
        <v>227</v>
      </c>
      <c r="B10613" s="12">
        <v>248167</v>
      </c>
      <c r="C10613" s="12" t="s">
        <v>10715</v>
      </c>
      <c r="D10613" s="12" t="s">
        <v>11118</v>
      </c>
      <c r="E10613" s="17" t="s">
        <v>14824</v>
      </c>
      <c r="F10613" s="25" t="str">
        <f>LEFT(E10613,MIN(FIND({0,1,2,3,4,5,6,7,8,9},ASC(E10613)&amp;1234567890))-1)</f>
        <v>Na</v>
      </c>
      <c r="G10613" s="25">
        <f t="shared" si="330"/>
        <v>2.85</v>
      </c>
      <c r="H10613" s="25">
        <f>VLOOKUP(F10613,Table!$A$2:$C$121,2,0)</f>
        <v>1</v>
      </c>
      <c r="I10613" s="26">
        <f>VLOOKUP(F10613,Table!$A$2:$C$121,3,0)</f>
        <v>3</v>
      </c>
      <c r="J10613" s="17" t="s">
        <v>11675</v>
      </c>
      <c r="K10613" s="25" t="str">
        <f>LEFT(J10613,MIN(FIND({0,1,2,3,4,5,6,7,8,9},ASC(J10613)&amp;1234567890))-1)</f>
        <v>Si</v>
      </c>
      <c r="L10613" s="25">
        <f t="shared" si="331"/>
        <v>17</v>
      </c>
      <c r="M10613" s="25">
        <f>VLOOKUP(K10613,Table!$A$2:$C$121,2,0)</f>
        <v>14</v>
      </c>
      <c r="N10613" s="26">
        <f>VLOOKUP(K10613,Table!$A$2:$C$121,3,0)</f>
        <v>3</v>
      </c>
      <c r="O10613" s="13" t="str">
        <f>VLOOKUP(A10613,Table!$U$1:$V$230,2,0)</f>
        <v>Cubic</v>
      </c>
      <c r="P10613" s="1"/>
    </row>
    <row r="10614" spans="1:16">
      <c r="A10614" s="12">
        <v>227</v>
      </c>
      <c r="B10614" s="12">
        <v>248169</v>
      </c>
      <c r="C10614" s="12" t="s">
        <v>10715</v>
      </c>
      <c r="D10614" s="12" t="s">
        <v>11119</v>
      </c>
      <c r="E10614" s="17" t="s">
        <v>14825</v>
      </c>
      <c r="F10614" s="25" t="str">
        <f>LEFT(E10614,MIN(FIND({0,1,2,3,4,5,6,7,8,9},ASC(E10614)&amp;1234567890))-1)</f>
        <v>Na</v>
      </c>
      <c r="G10614" s="25">
        <f t="shared" si="330"/>
        <v>2.72</v>
      </c>
      <c r="H10614" s="25">
        <f>VLOOKUP(F10614,Table!$A$2:$C$121,2,0)</f>
        <v>1</v>
      </c>
      <c r="I10614" s="26">
        <f>VLOOKUP(F10614,Table!$A$2:$C$121,3,0)</f>
        <v>3</v>
      </c>
      <c r="J10614" s="17" t="s">
        <v>11675</v>
      </c>
      <c r="K10614" s="25" t="str">
        <f>LEFT(J10614,MIN(FIND({0,1,2,3,4,5,6,7,8,9},ASC(J10614)&amp;1234567890))-1)</f>
        <v>Si</v>
      </c>
      <c r="L10614" s="25">
        <f t="shared" si="331"/>
        <v>17</v>
      </c>
      <c r="M10614" s="25">
        <f>VLOOKUP(K10614,Table!$A$2:$C$121,2,0)</f>
        <v>14</v>
      </c>
      <c r="N10614" s="26">
        <f>VLOOKUP(K10614,Table!$A$2:$C$121,3,0)</f>
        <v>3</v>
      </c>
      <c r="O10614" s="13" t="str">
        <f>VLOOKUP(A10614,Table!$U$1:$V$230,2,0)</f>
        <v>Cubic</v>
      </c>
      <c r="P10614" s="1"/>
    </row>
    <row r="10615" spans="1:16">
      <c r="A10615" s="12">
        <v>227</v>
      </c>
      <c r="B10615" s="12">
        <v>248171</v>
      </c>
      <c r="C10615" s="12" t="s">
        <v>10715</v>
      </c>
      <c r="D10615" s="12" t="s">
        <v>11120</v>
      </c>
      <c r="E10615" s="17" t="s">
        <v>14826</v>
      </c>
      <c r="F10615" s="25" t="str">
        <f>LEFT(E10615,MIN(FIND({0,1,2,3,4,5,6,7,8,9},ASC(E10615)&amp;1234567890))-1)</f>
        <v>Na</v>
      </c>
      <c r="G10615" s="25">
        <f t="shared" si="330"/>
        <v>2.12</v>
      </c>
      <c r="H10615" s="25">
        <f>VLOOKUP(F10615,Table!$A$2:$C$121,2,0)</f>
        <v>1</v>
      </c>
      <c r="I10615" s="26">
        <f>VLOOKUP(F10615,Table!$A$2:$C$121,3,0)</f>
        <v>3</v>
      </c>
      <c r="J10615" s="17" t="s">
        <v>11675</v>
      </c>
      <c r="K10615" s="25" t="str">
        <f>LEFT(J10615,MIN(FIND({0,1,2,3,4,5,6,7,8,9},ASC(J10615)&amp;1234567890))-1)</f>
        <v>Si</v>
      </c>
      <c r="L10615" s="25">
        <f t="shared" si="331"/>
        <v>17</v>
      </c>
      <c r="M10615" s="25">
        <f>VLOOKUP(K10615,Table!$A$2:$C$121,2,0)</f>
        <v>14</v>
      </c>
      <c r="N10615" s="26">
        <f>VLOOKUP(K10615,Table!$A$2:$C$121,3,0)</f>
        <v>3</v>
      </c>
      <c r="O10615" s="13" t="str">
        <f>VLOOKUP(A10615,Table!$U$1:$V$230,2,0)</f>
        <v>Cubic</v>
      </c>
      <c r="P10615" s="1"/>
    </row>
    <row r="10616" spans="1:16">
      <c r="A10616" s="12">
        <v>227</v>
      </c>
      <c r="B10616" s="12">
        <v>248173</v>
      </c>
      <c r="C10616" s="12" t="s">
        <v>10715</v>
      </c>
      <c r="D10616" s="12" t="s">
        <v>11121</v>
      </c>
      <c r="E10616" s="17" t="s">
        <v>14827</v>
      </c>
      <c r="F10616" s="25" t="str">
        <f>LEFT(E10616,MIN(FIND({0,1,2,3,4,5,6,7,8,9},ASC(E10616)&amp;1234567890))-1)</f>
        <v>Na</v>
      </c>
      <c r="G10616" s="25">
        <f t="shared" si="330"/>
        <v>1.73</v>
      </c>
      <c r="H10616" s="25">
        <f>VLOOKUP(F10616,Table!$A$2:$C$121,2,0)</f>
        <v>1</v>
      </c>
      <c r="I10616" s="26">
        <f>VLOOKUP(F10616,Table!$A$2:$C$121,3,0)</f>
        <v>3</v>
      </c>
      <c r="J10616" s="17" t="s">
        <v>11675</v>
      </c>
      <c r="K10616" s="25" t="str">
        <f>LEFT(J10616,MIN(FIND({0,1,2,3,4,5,6,7,8,9},ASC(J10616)&amp;1234567890))-1)</f>
        <v>Si</v>
      </c>
      <c r="L10616" s="25">
        <f t="shared" si="331"/>
        <v>17</v>
      </c>
      <c r="M10616" s="25">
        <f>VLOOKUP(K10616,Table!$A$2:$C$121,2,0)</f>
        <v>14</v>
      </c>
      <c r="N10616" s="26">
        <f>VLOOKUP(K10616,Table!$A$2:$C$121,3,0)</f>
        <v>3</v>
      </c>
      <c r="O10616" s="13" t="str">
        <f>VLOOKUP(A10616,Table!$U$1:$V$230,2,0)</f>
        <v>Cubic</v>
      </c>
      <c r="P10616" s="1"/>
    </row>
    <row r="10617" spans="1:16">
      <c r="A10617" s="12">
        <v>227</v>
      </c>
      <c r="B10617" s="12">
        <v>248175</v>
      </c>
      <c r="C10617" s="12" t="s">
        <v>10715</v>
      </c>
      <c r="D10617" s="12" t="s">
        <v>11122</v>
      </c>
      <c r="E10617" s="17" t="s">
        <v>14828</v>
      </c>
      <c r="F10617" s="25" t="str">
        <f>LEFT(E10617,MIN(FIND({0,1,2,3,4,5,6,7,8,9},ASC(E10617)&amp;1234567890))-1)</f>
        <v>Na</v>
      </c>
      <c r="G10617" s="25">
        <f t="shared" si="330"/>
        <v>1.57</v>
      </c>
      <c r="H10617" s="25">
        <f>VLOOKUP(F10617,Table!$A$2:$C$121,2,0)</f>
        <v>1</v>
      </c>
      <c r="I10617" s="26">
        <f>VLOOKUP(F10617,Table!$A$2:$C$121,3,0)</f>
        <v>3</v>
      </c>
      <c r="J10617" s="17" t="s">
        <v>11675</v>
      </c>
      <c r="K10617" s="25" t="str">
        <f>LEFT(J10617,MIN(FIND({0,1,2,3,4,5,6,7,8,9},ASC(J10617)&amp;1234567890))-1)</f>
        <v>Si</v>
      </c>
      <c r="L10617" s="25">
        <f t="shared" si="331"/>
        <v>17</v>
      </c>
      <c r="M10617" s="25">
        <f>VLOOKUP(K10617,Table!$A$2:$C$121,2,0)</f>
        <v>14</v>
      </c>
      <c r="N10617" s="26">
        <f>VLOOKUP(K10617,Table!$A$2:$C$121,3,0)</f>
        <v>3</v>
      </c>
      <c r="O10617" s="13" t="str">
        <f>VLOOKUP(A10617,Table!$U$1:$V$230,2,0)</f>
        <v>Cubic</v>
      </c>
      <c r="P10617" s="1"/>
    </row>
    <row r="10618" spans="1:16">
      <c r="A10618" s="12">
        <v>227</v>
      </c>
      <c r="B10618" s="12">
        <v>248177</v>
      </c>
      <c r="C10618" s="12" t="s">
        <v>10715</v>
      </c>
      <c r="D10618" s="12" t="s">
        <v>11123</v>
      </c>
      <c r="E10618" s="17" t="s">
        <v>14829</v>
      </c>
      <c r="F10618" s="25" t="str">
        <f>LEFT(E10618,MIN(FIND({0,1,2,3,4,5,6,7,8,9},ASC(E10618)&amp;1234567890))-1)</f>
        <v>Na</v>
      </c>
      <c r="G10618" s="25">
        <f t="shared" si="330"/>
        <v>1.37</v>
      </c>
      <c r="H10618" s="25">
        <f>VLOOKUP(F10618,Table!$A$2:$C$121,2,0)</f>
        <v>1</v>
      </c>
      <c r="I10618" s="26">
        <f>VLOOKUP(F10618,Table!$A$2:$C$121,3,0)</f>
        <v>3</v>
      </c>
      <c r="J10618" s="17" t="s">
        <v>11675</v>
      </c>
      <c r="K10618" s="25" t="str">
        <f>LEFT(J10618,MIN(FIND({0,1,2,3,4,5,6,7,8,9},ASC(J10618)&amp;1234567890))-1)</f>
        <v>Si</v>
      </c>
      <c r="L10618" s="25">
        <f t="shared" si="331"/>
        <v>17</v>
      </c>
      <c r="M10618" s="25">
        <f>VLOOKUP(K10618,Table!$A$2:$C$121,2,0)</f>
        <v>14</v>
      </c>
      <c r="N10618" s="26">
        <f>VLOOKUP(K10618,Table!$A$2:$C$121,3,0)</f>
        <v>3</v>
      </c>
      <c r="O10618" s="13" t="str">
        <f>VLOOKUP(A10618,Table!$U$1:$V$230,2,0)</f>
        <v>Cubic</v>
      </c>
      <c r="P10618" s="1"/>
    </row>
    <row r="10619" spans="1:16">
      <c r="A10619" s="12">
        <v>227</v>
      </c>
      <c r="B10619" s="12">
        <v>248179</v>
      </c>
      <c r="C10619" s="12" t="s">
        <v>10715</v>
      </c>
      <c r="D10619" s="12" t="s">
        <v>11124</v>
      </c>
      <c r="E10619" s="17" t="s">
        <v>14742</v>
      </c>
      <c r="F10619" s="25" t="str">
        <f>LEFT(E10619,MIN(FIND({0,1,2,3,4,5,6,7,8,9},ASC(E10619)&amp;1234567890))-1)</f>
        <v>Na</v>
      </c>
      <c r="G10619" s="25">
        <f t="shared" si="330"/>
        <v>1.1200000000000001</v>
      </c>
      <c r="H10619" s="25">
        <f>VLOOKUP(F10619,Table!$A$2:$C$121,2,0)</f>
        <v>1</v>
      </c>
      <c r="I10619" s="26">
        <f>VLOOKUP(F10619,Table!$A$2:$C$121,3,0)</f>
        <v>3</v>
      </c>
      <c r="J10619" s="17" t="s">
        <v>11675</v>
      </c>
      <c r="K10619" s="25" t="str">
        <f>LEFT(J10619,MIN(FIND({0,1,2,3,4,5,6,7,8,9},ASC(J10619)&amp;1234567890))-1)</f>
        <v>Si</v>
      </c>
      <c r="L10619" s="25">
        <f t="shared" si="331"/>
        <v>17</v>
      </c>
      <c r="M10619" s="25">
        <f>VLOOKUP(K10619,Table!$A$2:$C$121,2,0)</f>
        <v>14</v>
      </c>
      <c r="N10619" s="26">
        <f>VLOOKUP(K10619,Table!$A$2:$C$121,3,0)</f>
        <v>3</v>
      </c>
      <c r="O10619" s="13" t="str">
        <f>VLOOKUP(A10619,Table!$U$1:$V$230,2,0)</f>
        <v>Cubic</v>
      </c>
      <c r="P10619" s="1"/>
    </row>
    <row r="10620" spans="1:16">
      <c r="A10620" s="12">
        <v>227</v>
      </c>
      <c r="B10620" s="12">
        <v>248181</v>
      </c>
      <c r="C10620" s="12" t="s">
        <v>10715</v>
      </c>
      <c r="D10620" s="12" t="s">
        <v>11125</v>
      </c>
      <c r="E10620" s="17" t="s">
        <v>14830</v>
      </c>
      <c r="F10620" s="25" t="str">
        <f>LEFT(E10620,MIN(FIND({0,1,2,3,4,5,6,7,8,9},ASC(E10620)&amp;1234567890))-1)</f>
        <v>Na</v>
      </c>
      <c r="G10620" s="25">
        <f t="shared" si="330"/>
        <v>1</v>
      </c>
      <c r="H10620" s="25">
        <f>VLOOKUP(F10620,Table!$A$2:$C$121,2,0)</f>
        <v>1</v>
      </c>
      <c r="I10620" s="26">
        <f>VLOOKUP(F10620,Table!$A$2:$C$121,3,0)</f>
        <v>3</v>
      </c>
      <c r="J10620" s="17" t="s">
        <v>11675</v>
      </c>
      <c r="K10620" s="25" t="str">
        <f>LEFT(J10620,MIN(FIND({0,1,2,3,4,5,6,7,8,9},ASC(J10620)&amp;1234567890))-1)</f>
        <v>Si</v>
      </c>
      <c r="L10620" s="25">
        <f t="shared" si="331"/>
        <v>17</v>
      </c>
      <c r="M10620" s="25">
        <f>VLOOKUP(K10620,Table!$A$2:$C$121,2,0)</f>
        <v>14</v>
      </c>
      <c r="N10620" s="26">
        <f>VLOOKUP(K10620,Table!$A$2:$C$121,3,0)</f>
        <v>3</v>
      </c>
      <c r="O10620" s="13" t="str">
        <f>VLOOKUP(A10620,Table!$U$1:$V$230,2,0)</f>
        <v>Cubic</v>
      </c>
      <c r="P10620" s="1"/>
    </row>
    <row r="10621" spans="1:16">
      <c r="A10621" s="12">
        <v>227</v>
      </c>
      <c r="B10621" s="12">
        <v>248183</v>
      </c>
      <c r="C10621" s="12" t="s">
        <v>10715</v>
      </c>
      <c r="D10621" s="12" t="s">
        <v>11126</v>
      </c>
      <c r="E10621" s="17" t="s">
        <v>14831</v>
      </c>
      <c r="F10621" s="25" t="str">
        <f>LEFT(E10621,MIN(FIND({0,1,2,3,4,5,6,7,8,9},ASC(E10621)&amp;1234567890))-1)</f>
        <v>Na</v>
      </c>
      <c r="G10621" s="25">
        <f t="shared" si="330"/>
        <v>0.85</v>
      </c>
      <c r="H10621" s="25">
        <f>VLOOKUP(F10621,Table!$A$2:$C$121,2,0)</f>
        <v>1</v>
      </c>
      <c r="I10621" s="26">
        <f>VLOOKUP(F10621,Table!$A$2:$C$121,3,0)</f>
        <v>3</v>
      </c>
      <c r="J10621" s="17" t="s">
        <v>11675</v>
      </c>
      <c r="K10621" s="25" t="str">
        <f>LEFT(J10621,MIN(FIND({0,1,2,3,4,5,6,7,8,9},ASC(J10621)&amp;1234567890))-1)</f>
        <v>Si</v>
      </c>
      <c r="L10621" s="25">
        <f t="shared" si="331"/>
        <v>17</v>
      </c>
      <c r="M10621" s="25">
        <f>VLOOKUP(K10621,Table!$A$2:$C$121,2,0)</f>
        <v>14</v>
      </c>
      <c r="N10621" s="26">
        <f>VLOOKUP(K10621,Table!$A$2:$C$121,3,0)</f>
        <v>3</v>
      </c>
      <c r="O10621" s="13" t="str">
        <f>VLOOKUP(A10621,Table!$U$1:$V$230,2,0)</f>
        <v>Cubic</v>
      </c>
      <c r="P10621" s="1"/>
    </row>
    <row r="10622" spans="1:16">
      <c r="A10622" s="12">
        <v>227</v>
      </c>
      <c r="B10622" s="12">
        <v>248185</v>
      </c>
      <c r="C10622" s="12" t="s">
        <v>10715</v>
      </c>
      <c r="D10622" s="12" t="s">
        <v>11127</v>
      </c>
      <c r="E10622" s="17" t="s">
        <v>14832</v>
      </c>
      <c r="F10622" s="25" t="str">
        <f>LEFT(E10622,MIN(FIND({0,1,2,3,4,5,6,7,8,9},ASC(E10622)&amp;1234567890))-1)</f>
        <v>Na</v>
      </c>
      <c r="G10622" s="25">
        <f t="shared" si="330"/>
        <v>0.7</v>
      </c>
      <c r="H10622" s="25">
        <f>VLOOKUP(F10622,Table!$A$2:$C$121,2,0)</f>
        <v>1</v>
      </c>
      <c r="I10622" s="26">
        <f>VLOOKUP(F10622,Table!$A$2:$C$121,3,0)</f>
        <v>3</v>
      </c>
      <c r="J10622" s="17" t="s">
        <v>11675</v>
      </c>
      <c r="K10622" s="25" t="str">
        <f>LEFT(J10622,MIN(FIND({0,1,2,3,4,5,6,7,8,9},ASC(J10622)&amp;1234567890))-1)</f>
        <v>Si</v>
      </c>
      <c r="L10622" s="25">
        <f t="shared" si="331"/>
        <v>17</v>
      </c>
      <c r="M10622" s="25">
        <f>VLOOKUP(K10622,Table!$A$2:$C$121,2,0)</f>
        <v>14</v>
      </c>
      <c r="N10622" s="26">
        <f>VLOOKUP(K10622,Table!$A$2:$C$121,3,0)</f>
        <v>3</v>
      </c>
      <c r="O10622" s="13" t="str">
        <f>VLOOKUP(A10622,Table!$U$1:$V$230,2,0)</f>
        <v>Cubic</v>
      </c>
      <c r="P10622" s="1"/>
    </row>
    <row r="10623" spans="1:16">
      <c r="A10623" s="12">
        <v>227</v>
      </c>
      <c r="B10623" s="12">
        <v>248187</v>
      </c>
      <c r="C10623" s="12" t="s">
        <v>10715</v>
      </c>
      <c r="D10623" s="12" t="s">
        <v>11128</v>
      </c>
      <c r="E10623" s="17" t="s">
        <v>14833</v>
      </c>
      <c r="F10623" s="25" t="str">
        <f>LEFT(E10623,MIN(FIND({0,1,2,3,4,5,6,7,8,9},ASC(E10623)&amp;1234567890))-1)</f>
        <v>Na</v>
      </c>
      <c r="G10623" s="25">
        <f t="shared" si="330"/>
        <v>0.4</v>
      </c>
      <c r="H10623" s="25">
        <f>VLOOKUP(F10623,Table!$A$2:$C$121,2,0)</f>
        <v>1</v>
      </c>
      <c r="I10623" s="26">
        <f>VLOOKUP(F10623,Table!$A$2:$C$121,3,0)</f>
        <v>3</v>
      </c>
      <c r="J10623" s="17" t="s">
        <v>11675</v>
      </c>
      <c r="K10623" s="25" t="str">
        <f>LEFT(J10623,MIN(FIND({0,1,2,3,4,5,6,7,8,9},ASC(J10623)&amp;1234567890))-1)</f>
        <v>Si</v>
      </c>
      <c r="L10623" s="25">
        <f t="shared" si="331"/>
        <v>17</v>
      </c>
      <c r="M10623" s="25">
        <f>VLOOKUP(K10623,Table!$A$2:$C$121,2,0)</f>
        <v>14</v>
      </c>
      <c r="N10623" s="26">
        <f>VLOOKUP(K10623,Table!$A$2:$C$121,3,0)</f>
        <v>3</v>
      </c>
      <c r="O10623" s="13" t="str">
        <f>VLOOKUP(A10623,Table!$U$1:$V$230,2,0)</f>
        <v>Cubic</v>
      </c>
      <c r="P10623" s="1"/>
    </row>
    <row r="10624" spans="1:16">
      <c r="A10624" s="12">
        <v>227</v>
      </c>
      <c r="B10624" s="12">
        <v>248189</v>
      </c>
      <c r="C10624" s="12" t="s">
        <v>10715</v>
      </c>
      <c r="D10624" s="12" t="s">
        <v>11129</v>
      </c>
      <c r="E10624" s="17" t="s">
        <v>14834</v>
      </c>
      <c r="F10624" s="25" t="str">
        <f>LEFT(E10624,MIN(FIND({0,1,2,3,4,5,6,7,8,9},ASC(E10624)&amp;1234567890))-1)</f>
        <v>Na</v>
      </c>
      <c r="G10624" s="25">
        <f t="shared" si="330"/>
        <v>0.13</v>
      </c>
      <c r="H10624" s="25">
        <f>VLOOKUP(F10624,Table!$A$2:$C$121,2,0)</f>
        <v>1</v>
      </c>
      <c r="I10624" s="26">
        <f>VLOOKUP(F10624,Table!$A$2:$C$121,3,0)</f>
        <v>3</v>
      </c>
      <c r="J10624" s="17" t="s">
        <v>11675</v>
      </c>
      <c r="K10624" s="25" t="str">
        <f>LEFT(J10624,MIN(FIND({0,1,2,3,4,5,6,7,8,9},ASC(J10624)&amp;1234567890))-1)</f>
        <v>Si</v>
      </c>
      <c r="L10624" s="25">
        <f t="shared" si="331"/>
        <v>17</v>
      </c>
      <c r="M10624" s="25">
        <f>VLOOKUP(K10624,Table!$A$2:$C$121,2,0)</f>
        <v>14</v>
      </c>
      <c r="N10624" s="26">
        <f>VLOOKUP(K10624,Table!$A$2:$C$121,3,0)</f>
        <v>3</v>
      </c>
      <c r="O10624" s="13" t="str">
        <f>VLOOKUP(A10624,Table!$U$1:$V$230,2,0)</f>
        <v>Cubic</v>
      </c>
      <c r="P10624" s="1"/>
    </row>
    <row r="10625" spans="1:16">
      <c r="A10625" s="12">
        <v>227</v>
      </c>
      <c r="B10625" s="12">
        <v>106830</v>
      </c>
      <c r="C10625" s="12" t="s">
        <v>10717</v>
      </c>
      <c r="D10625" s="12" t="s">
        <v>7940</v>
      </c>
      <c r="E10625" s="17" t="s">
        <v>11306</v>
      </c>
      <c r="F10625" s="25" t="str">
        <f>LEFT(E10625,MIN(FIND({0,1,2,3,4,5,6,7,8,9},ASC(E10625)&amp;1234567890))-1)</f>
        <v>Gd</v>
      </c>
      <c r="G10625" s="25">
        <f t="shared" si="330"/>
        <v>1</v>
      </c>
      <c r="H10625" s="25">
        <f>VLOOKUP(F10625,Table!$A$2:$C$121,2,0)</f>
        <v>3</v>
      </c>
      <c r="I10625" s="26">
        <f>VLOOKUP(F10625,Table!$A$2:$C$121,3,0)</f>
        <v>6</v>
      </c>
      <c r="J10625" s="17" t="s">
        <v>11776</v>
      </c>
      <c r="K10625" s="25" t="str">
        <f>LEFT(J10625,MIN(FIND({0,1,2,3,4,5,6,7,8,9},ASC(J10625)&amp;1234567890))-1)</f>
        <v>Ru</v>
      </c>
      <c r="L10625" s="25">
        <f t="shared" si="331"/>
        <v>2</v>
      </c>
      <c r="M10625" s="25">
        <f>VLOOKUP(K10625,Table!$A$2:$C$121,2,0)</f>
        <v>8</v>
      </c>
      <c r="N10625" s="26">
        <f>VLOOKUP(K10625,Table!$A$2:$C$121,3,0)</f>
        <v>5</v>
      </c>
      <c r="O10625" s="13" t="str">
        <f>VLOOKUP(A10625,Table!$U$1:$V$230,2,0)</f>
        <v>Cubic</v>
      </c>
      <c r="P10625" s="1"/>
    </row>
    <row r="10626" spans="1:16">
      <c r="A10626" s="12">
        <v>227</v>
      </c>
      <c r="B10626" s="12">
        <v>106831</v>
      </c>
      <c r="C10626" s="12" t="s">
        <v>10717</v>
      </c>
      <c r="D10626" s="12" t="s">
        <v>11130</v>
      </c>
      <c r="E10626" s="17" t="s">
        <v>11306</v>
      </c>
      <c r="F10626" s="25" t="str">
        <f>LEFT(E10626,MIN(FIND({0,1,2,3,4,5,6,7,8,9},ASC(E10626)&amp;1234567890))-1)</f>
        <v>Gd</v>
      </c>
      <c r="G10626" s="25">
        <f t="shared" ref="G10626:G10689" si="332">IF(SUBSTITUTE(E10626,F10626,"")="",1,SUBSTITUTE(E10626,F10626,""))*1</f>
        <v>1</v>
      </c>
      <c r="H10626" s="25">
        <f>VLOOKUP(F10626,Table!$A$2:$C$121,2,0)</f>
        <v>3</v>
      </c>
      <c r="I10626" s="26">
        <f>VLOOKUP(F10626,Table!$A$2:$C$121,3,0)</f>
        <v>6</v>
      </c>
      <c r="J10626" s="17" t="s">
        <v>11781</v>
      </c>
      <c r="K10626" s="25" t="str">
        <f>LEFT(J10626,MIN(FIND({0,1,2,3,4,5,6,7,8,9},ASC(J10626)&amp;1234567890))-1)</f>
        <v>Pd</v>
      </c>
      <c r="L10626" s="25">
        <f t="shared" ref="L10626:L10689" si="333">IF(SUBSTITUTE(J10626,K10626,"")="",1,SUBSTITUTE(J10626,K10626,""))*1</f>
        <v>2</v>
      </c>
      <c r="M10626" s="25">
        <f>VLOOKUP(K10626,Table!$A$2:$C$121,2,0)</f>
        <v>10</v>
      </c>
      <c r="N10626" s="26">
        <f>VLOOKUP(K10626,Table!$A$2:$C$121,3,0)</f>
        <v>5</v>
      </c>
      <c r="O10626" s="13" t="str">
        <f>VLOOKUP(A10626,Table!$U$1:$V$230,2,0)</f>
        <v>Cubic</v>
      </c>
      <c r="P10626" s="1"/>
    </row>
    <row r="10627" spans="1:16">
      <c r="A10627" s="12">
        <v>227</v>
      </c>
      <c r="B10627" s="12">
        <v>106832</v>
      </c>
      <c r="C10627" s="12" t="s">
        <v>10717</v>
      </c>
      <c r="D10627" s="12" t="s">
        <v>7776</v>
      </c>
      <c r="E10627" s="17" t="s">
        <v>11542</v>
      </c>
      <c r="F10627" s="25" t="str">
        <f>LEFT(E10627,MIN(FIND({0,1,2,3,4,5,6,7,8,9},ASC(E10627)&amp;1234567890))-1)</f>
        <v>Er</v>
      </c>
      <c r="G10627" s="25">
        <f t="shared" si="332"/>
        <v>1</v>
      </c>
      <c r="H10627" s="25">
        <f>VLOOKUP(F10627,Table!$A$2:$C$121,2,0)</f>
        <v>3</v>
      </c>
      <c r="I10627" s="26">
        <f>VLOOKUP(F10627,Table!$A$2:$C$121,3,0)</f>
        <v>6</v>
      </c>
      <c r="J10627" s="17" t="s">
        <v>55</v>
      </c>
      <c r="K10627" s="25" t="str">
        <f>LEFT(J10627,MIN(FIND({0,1,2,3,4,5,6,7,8,9},ASC(J10627)&amp;1234567890))-1)</f>
        <v>Mn</v>
      </c>
      <c r="L10627" s="25">
        <f t="shared" si="333"/>
        <v>2</v>
      </c>
      <c r="M10627" s="25">
        <f>VLOOKUP(K10627,Table!$A$2:$C$121,2,0)</f>
        <v>7</v>
      </c>
      <c r="N10627" s="26">
        <f>VLOOKUP(K10627,Table!$A$2:$C$121,3,0)</f>
        <v>4</v>
      </c>
      <c r="O10627" s="13" t="str">
        <f>VLOOKUP(A10627,Table!$U$1:$V$230,2,0)</f>
        <v>Cubic</v>
      </c>
      <c r="P10627" s="1"/>
    </row>
    <row r="10628" spans="1:16">
      <c r="A10628" s="12">
        <v>227</v>
      </c>
      <c r="B10628" s="12">
        <v>55474</v>
      </c>
      <c r="C10628" s="12" t="s">
        <v>10715</v>
      </c>
      <c r="D10628" s="12" t="s">
        <v>11131</v>
      </c>
      <c r="E10628" s="17" t="s">
        <v>14835</v>
      </c>
      <c r="F10628" s="25" t="str">
        <f>LEFT(E10628,MIN(FIND({0,1,2,3,4,5,6,7,8,9},ASC(E10628)&amp;1234567890))-1)</f>
        <v>Si</v>
      </c>
      <c r="G10628" s="25">
        <f t="shared" si="332"/>
        <v>192</v>
      </c>
      <c r="H10628" s="25">
        <f>VLOOKUP(F10628,Table!$A$2:$C$121,2,0)</f>
        <v>14</v>
      </c>
      <c r="I10628" s="26">
        <f>VLOOKUP(F10628,Table!$A$2:$C$121,3,0)</f>
        <v>3</v>
      </c>
      <c r="J10628" s="17" t="s">
        <v>14836</v>
      </c>
      <c r="K10628" s="25" t="str">
        <f>LEFT(J10628,MIN(FIND({0,1,2,3,4,5,6,7,8,9},ASC(J10628)&amp;1234567890))-1)</f>
        <v>O</v>
      </c>
      <c r="L10628" s="25">
        <f t="shared" si="333"/>
        <v>384</v>
      </c>
      <c r="M10628" s="25">
        <f>VLOOKUP(K10628,Table!$A$2:$C$121,2,0)</f>
        <v>16</v>
      </c>
      <c r="N10628" s="26">
        <f>VLOOKUP(K10628,Table!$A$2:$C$121,3,0)</f>
        <v>2</v>
      </c>
      <c r="O10628" s="13" t="str">
        <f>VLOOKUP(A10628,Table!$U$1:$V$230,2,0)</f>
        <v>Cubic</v>
      </c>
      <c r="P10628" s="1"/>
    </row>
    <row r="10629" spans="1:16">
      <c r="A10629" s="12">
        <v>227</v>
      </c>
      <c r="B10629" s="12">
        <v>260361</v>
      </c>
      <c r="C10629" s="12" t="s">
        <v>10715</v>
      </c>
      <c r="D10629" s="12" t="s">
        <v>11132</v>
      </c>
      <c r="E10629" s="17" t="s">
        <v>14837</v>
      </c>
      <c r="F10629" s="25" t="str">
        <f>LEFT(E10629,MIN(FIND({0,1,2,3,4,5,6,7,8,9},ASC(E10629)&amp;1234567890))-1)</f>
        <v>K</v>
      </c>
      <c r="G10629" s="25">
        <f t="shared" si="332"/>
        <v>8.6</v>
      </c>
      <c r="H10629" s="25">
        <f>VLOOKUP(F10629,Table!$A$2:$C$121,2,0)</f>
        <v>1</v>
      </c>
      <c r="I10629" s="26">
        <f>VLOOKUP(F10629,Table!$A$2:$C$121,3,0)</f>
        <v>4</v>
      </c>
      <c r="J10629" s="17" t="s">
        <v>14838</v>
      </c>
      <c r="K10629" s="25" t="str">
        <f>LEFT(J10629,MIN(FIND({0,1,2,3,4,5,6,7,8,9},ASC(J10629)&amp;1234567890))-1)</f>
        <v>Ge</v>
      </c>
      <c r="L10629" s="25">
        <f t="shared" si="333"/>
        <v>136</v>
      </c>
      <c r="M10629" s="25">
        <f>VLOOKUP(K10629,Table!$A$2:$C$121,2,0)</f>
        <v>14</v>
      </c>
      <c r="N10629" s="26">
        <f>VLOOKUP(K10629,Table!$A$2:$C$121,3,0)</f>
        <v>4</v>
      </c>
      <c r="O10629" s="13" t="str">
        <f>VLOOKUP(A10629,Table!$U$1:$V$230,2,0)</f>
        <v>Cubic</v>
      </c>
      <c r="P10629" s="1"/>
    </row>
    <row r="10630" spans="1:16">
      <c r="A10630" s="12">
        <v>227</v>
      </c>
      <c r="B10630" s="12">
        <v>260502</v>
      </c>
      <c r="C10630" s="12" t="s">
        <v>10715</v>
      </c>
      <c r="D10630" s="12" t="s">
        <v>11133</v>
      </c>
      <c r="E10630" s="17" t="s">
        <v>11542</v>
      </c>
      <c r="F10630" s="25" t="str">
        <f>LEFT(E10630,MIN(FIND({0,1,2,3,4,5,6,7,8,9},ASC(E10630)&amp;1234567890))-1)</f>
        <v>Er</v>
      </c>
      <c r="G10630" s="25">
        <f t="shared" si="332"/>
        <v>1</v>
      </c>
      <c r="H10630" s="25">
        <f>VLOOKUP(F10630,Table!$A$2:$C$121,2,0)</f>
        <v>3</v>
      </c>
      <c r="I10630" s="26">
        <f>VLOOKUP(F10630,Table!$A$2:$C$121,3,0)</f>
        <v>6</v>
      </c>
      <c r="J10630" s="17" t="s">
        <v>11695</v>
      </c>
      <c r="K10630" s="25" t="str">
        <f>LEFT(J10630,MIN(FIND({0,1,2,3,4,5,6,7,8,9},ASC(J10630)&amp;1234567890))-1)</f>
        <v>Co</v>
      </c>
      <c r="L10630" s="25">
        <f t="shared" si="333"/>
        <v>2</v>
      </c>
      <c r="M10630" s="25">
        <f>VLOOKUP(K10630,Table!$A$2:$C$121,2,0)</f>
        <v>9</v>
      </c>
      <c r="N10630" s="26">
        <f>VLOOKUP(K10630,Table!$A$2:$C$121,3,0)</f>
        <v>4</v>
      </c>
      <c r="O10630" s="13" t="str">
        <f>VLOOKUP(A10630,Table!$U$1:$V$230,2,0)</f>
        <v>Cubic</v>
      </c>
      <c r="P10630" s="1"/>
    </row>
    <row r="10631" spans="1:16">
      <c r="A10631" s="12">
        <v>227</v>
      </c>
      <c r="B10631" s="12">
        <v>236624</v>
      </c>
      <c r="C10631" s="12" t="s">
        <v>10715</v>
      </c>
      <c r="D10631" s="12" t="s">
        <v>11134</v>
      </c>
      <c r="E10631" s="17" t="s">
        <v>428</v>
      </c>
      <c r="F10631" s="25" t="str">
        <f>LEFT(E10631,MIN(FIND({0,1,2,3,4,5,6,7,8,9},ASC(E10631)&amp;1234567890))-1)</f>
        <v>Eu</v>
      </c>
      <c r="G10631" s="25">
        <f t="shared" si="332"/>
        <v>1</v>
      </c>
      <c r="H10631" s="25">
        <f>VLOOKUP(F10631,Table!$A$2:$C$121,2,0)</f>
        <v>3</v>
      </c>
      <c r="I10631" s="26">
        <f>VLOOKUP(F10631,Table!$A$2:$C$121,3,0)</f>
        <v>6</v>
      </c>
      <c r="J10631" s="17" t="s">
        <v>58</v>
      </c>
      <c r="K10631" s="25" t="str">
        <f>LEFT(J10631,MIN(FIND({0,1,2,3,4,5,6,7,8,9},ASC(J10631)&amp;1234567890))-1)</f>
        <v>Al</v>
      </c>
      <c r="L10631" s="25">
        <f t="shared" si="333"/>
        <v>2</v>
      </c>
      <c r="M10631" s="25">
        <f>VLOOKUP(K10631,Table!$A$2:$C$121,2,0)</f>
        <v>13</v>
      </c>
      <c r="N10631" s="26">
        <f>VLOOKUP(K10631,Table!$A$2:$C$121,3,0)</f>
        <v>3</v>
      </c>
      <c r="O10631" s="13" t="str">
        <f>VLOOKUP(A10631,Table!$U$1:$V$230,2,0)</f>
        <v>Cubic</v>
      </c>
      <c r="P10631" s="1"/>
    </row>
    <row r="10632" spans="1:16">
      <c r="A10632" s="12">
        <v>227</v>
      </c>
      <c r="B10632" s="12">
        <v>237174</v>
      </c>
      <c r="C10632" s="12" t="s">
        <v>10715</v>
      </c>
      <c r="D10632" s="12" t="s">
        <v>11135</v>
      </c>
      <c r="E10632" s="17" t="s">
        <v>14839</v>
      </c>
      <c r="F10632" s="25" t="str">
        <f>LEFT(E10632,MIN(FIND({0,1,2,3,4,5,6,7,8,9},ASC(E10632)&amp;1234567890))-1)</f>
        <v>Na</v>
      </c>
      <c r="G10632" s="25">
        <f t="shared" si="332"/>
        <v>2.9</v>
      </c>
      <c r="H10632" s="25">
        <f>VLOOKUP(F10632,Table!$A$2:$C$121,2,0)</f>
        <v>1</v>
      </c>
      <c r="I10632" s="26">
        <f>VLOOKUP(F10632,Table!$A$2:$C$121,3,0)</f>
        <v>3</v>
      </c>
      <c r="J10632" s="17" t="s">
        <v>14680</v>
      </c>
      <c r="K10632" s="25" t="str">
        <f>LEFT(J10632,MIN(FIND({0,1,2,3,4,5,6,7,8,9},ASC(J10632)&amp;1234567890))-1)</f>
        <v>Si</v>
      </c>
      <c r="L10632" s="25">
        <f t="shared" si="333"/>
        <v>136</v>
      </c>
      <c r="M10632" s="25">
        <f>VLOOKUP(K10632,Table!$A$2:$C$121,2,0)</f>
        <v>14</v>
      </c>
      <c r="N10632" s="26">
        <f>VLOOKUP(K10632,Table!$A$2:$C$121,3,0)</f>
        <v>3</v>
      </c>
      <c r="O10632" s="13" t="str">
        <f>VLOOKUP(A10632,Table!$U$1:$V$230,2,0)</f>
        <v>Cubic</v>
      </c>
      <c r="P10632" s="1"/>
    </row>
    <row r="10633" spans="1:16">
      <c r="A10633" s="12">
        <v>227</v>
      </c>
      <c r="B10633" s="12">
        <v>237175</v>
      </c>
      <c r="C10633" s="12" t="s">
        <v>10715</v>
      </c>
      <c r="D10633" s="12" t="s">
        <v>11136</v>
      </c>
      <c r="E10633" s="17" t="s">
        <v>14840</v>
      </c>
      <c r="F10633" s="25" t="str">
        <f>LEFT(E10633,MIN(FIND({0,1,2,3,4,5,6,7,8,9},ASC(E10633)&amp;1234567890))-1)</f>
        <v>Na</v>
      </c>
      <c r="G10633" s="25">
        <f t="shared" si="332"/>
        <v>5.0999999999999996</v>
      </c>
      <c r="H10633" s="25">
        <f>VLOOKUP(F10633,Table!$A$2:$C$121,2,0)</f>
        <v>1</v>
      </c>
      <c r="I10633" s="26">
        <f>VLOOKUP(F10633,Table!$A$2:$C$121,3,0)</f>
        <v>3</v>
      </c>
      <c r="J10633" s="17" t="s">
        <v>14680</v>
      </c>
      <c r="K10633" s="25" t="str">
        <f>LEFT(J10633,MIN(FIND({0,1,2,3,4,5,6,7,8,9},ASC(J10633)&amp;1234567890))-1)</f>
        <v>Si</v>
      </c>
      <c r="L10633" s="25">
        <f t="shared" si="333"/>
        <v>136</v>
      </c>
      <c r="M10633" s="25">
        <f>VLOOKUP(K10633,Table!$A$2:$C$121,2,0)</f>
        <v>14</v>
      </c>
      <c r="N10633" s="26">
        <f>VLOOKUP(K10633,Table!$A$2:$C$121,3,0)</f>
        <v>3</v>
      </c>
      <c r="O10633" s="13" t="str">
        <f>VLOOKUP(A10633,Table!$U$1:$V$230,2,0)</f>
        <v>Cubic</v>
      </c>
      <c r="P10633" s="1"/>
    </row>
    <row r="10634" spans="1:16">
      <c r="A10634" s="12">
        <v>227</v>
      </c>
      <c r="B10634" s="12">
        <v>237176</v>
      </c>
      <c r="C10634" s="12" t="s">
        <v>10715</v>
      </c>
      <c r="D10634" s="12" t="s">
        <v>11137</v>
      </c>
      <c r="E10634" s="17" t="s">
        <v>14841</v>
      </c>
      <c r="F10634" s="25" t="str">
        <f>LEFT(E10634,MIN(FIND({0,1,2,3,4,5,6,7,8,9},ASC(E10634)&amp;1234567890))-1)</f>
        <v>Na</v>
      </c>
      <c r="G10634" s="25">
        <f t="shared" si="332"/>
        <v>8.1999999999999993</v>
      </c>
      <c r="H10634" s="25">
        <f>VLOOKUP(F10634,Table!$A$2:$C$121,2,0)</f>
        <v>1</v>
      </c>
      <c r="I10634" s="26">
        <f>VLOOKUP(F10634,Table!$A$2:$C$121,3,0)</f>
        <v>3</v>
      </c>
      <c r="J10634" s="17" t="s">
        <v>14680</v>
      </c>
      <c r="K10634" s="25" t="str">
        <f>LEFT(J10634,MIN(FIND({0,1,2,3,4,5,6,7,8,9},ASC(J10634)&amp;1234567890))-1)</f>
        <v>Si</v>
      </c>
      <c r="L10634" s="25">
        <f t="shared" si="333"/>
        <v>136</v>
      </c>
      <c r="M10634" s="25">
        <f>VLOOKUP(K10634,Table!$A$2:$C$121,2,0)</f>
        <v>14</v>
      </c>
      <c r="N10634" s="26">
        <f>VLOOKUP(K10634,Table!$A$2:$C$121,3,0)</f>
        <v>3</v>
      </c>
      <c r="O10634" s="13" t="str">
        <f>VLOOKUP(A10634,Table!$U$1:$V$230,2,0)</f>
        <v>Cubic</v>
      </c>
      <c r="P10634" s="1"/>
    </row>
    <row r="10635" spans="1:16">
      <c r="A10635" s="12">
        <v>227</v>
      </c>
      <c r="B10635" s="12">
        <v>237177</v>
      </c>
      <c r="C10635" s="12" t="s">
        <v>10715</v>
      </c>
      <c r="D10635" s="12" t="s">
        <v>11138</v>
      </c>
      <c r="E10635" s="17" t="s">
        <v>14842</v>
      </c>
      <c r="F10635" s="25" t="str">
        <f>LEFT(E10635,MIN(FIND({0,1,2,3,4,5,6,7,8,9},ASC(E10635)&amp;1234567890))-1)</f>
        <v>Na</v>
      </c>
      <c r="G10635" s="25">
        <f t="shared" si="332"/>
        <v>14.7</v>
      </c>
      <c r="H10635" s="25">
        <f>VLOOKUP(F10635,Table!$A$2:$C$121,2,0)</f>
        <v>1</v>
      </c>
      <c r="I10635" s="26">
        <f>VLOOKUP(F10635,Table!$A$2:$C$121,3,0)</f>
        <v>3</v>
      </c>
      <c r="J10635" s="17" t="s">
        <v>14680</v>
      </c>
      <c r="K10635" s="25" t="str">
        <f>LEFT(J10635,MIN(FIND({0,1,2,3,4,5,6,7,8,9},ASC(J10635)&amp;1234567890))-1)</f>
        <v>Si</v>
      </c>
      <c r="L10635" s="25">
        <f t="shared" si="333"/>
        <v>136</v>
      </c>
      <c r="M10635" s="25">
        <f>VLOOKUP(K10635,Table!$A$2:$C$121,2,0)</f>
        <v>14</v>
      </c>
      <c r="N10635" s="26">
        <f>VLOOKUP(K10635,Table!$A$2:$C$121,3,0)</f>
        <v>3</v>
      </c>
      <c r="O10635" s="13" t="str">
        <f>VLOOKUP(A10635,Table!$U$1:$V$230,2,0)</f>
        <v>Cubic</v>
      </c>
      <c r="P10635" s="1"/>
    </row>
    <row r="10636" spans="1:16">
      <c r="A10636" s="12">
        <v>227</v>
      </c>
      <c r="B10636" s="12">
        <v>237178</v>
      </c>
      <c r="C10636" s="12" t="s">
        <v>10715</v>
      </c>
      <c r="D10636" s="12" t="s">
        <v>11139</v>
      </c>
      <c r="E10636" s="17" t="s">
        <v>14843</v>
      </c>
      <c r="F10636" s="25" t="str">
        <f>LEFT(E10636,MIN(FIND({0,1,2,3,4,5,6,7,8,9},ASC(E10636)&amp;1234567890))-1)</f>
        <v>Na</v>
      </c>
      <c r="G10636" s="25">
        <f t="shared" si="332"/>
        <v>24</v>
      </c>
      <c r="H10636" s="25">
        <f>VLOOKUP(F10636,Table!$A$2:$C$121,2,0)</f>
        <v>1</v>
      </c>
      <c r="I10636" s="26">
        <f>VLOOKUP(F10636,Table!$A$2:$C$121,3,0)</f>
        <v>3</v>
      </c>
      <c r="J10636" s="17" t="s">
        <v>14680</v>
      </c>
      <c r="K10636" s="25" t="str">
        <f>LEFT(J10636,MIN(FIND({0,1,2,3,4,5,6,7,8,9},ASC(J10636)&amp;1234567890))-1)</f>
        <v>Si</v>
      </c>
      <c r="L10636" s="25">
        <f t="shared" si="333"/>
        <v>136</v>
      </c>
      <c r="M10636" s="25">
        <f>VLOOKUP(K10636,Table!$A$2:$C$121,2,0)</f>
        <v>14</v>
      </c>
      <c r="N10636" s="26">
        <f>VLOOKUP(K10636,Table!$A$2:$C$121,3,0)</f>
        <v>3</v>
      </c>
      <c r="O10636" s="13" t="str">
        <f>VLOOKUP(A10636,Table!$U$1:$V$230,2,0)</f>
        <v>Cubic</v>
      </c>
      <c r="P10636" s="1"/>
    </row>
    <row r="10637" spans="1:16">
      <c r="A10637" s="12">
        <v>227</v>
      </c>
      <c r="B10637" s="12">
        <v>192630</v>
      </c>
      <c r="C10637" s="12" t="s">
        <v>10715</v>
      </c>
      <c r="D10637" s="12" t="s">
        <v>11140</v>
      </c>
      <c r="E10637" s="17" t="s">
        <v>14844</v>
      </c>
      <c r="F10637" s="25" t="str">
        <f>LEFT(E10637,MIN(FIND({0,1,2,3,4,5,6,7,8,9},ASC(E10637)&amp;1234567890))-1)</f>
        <v>K</v>
      </c>
      <c r="G10637" s="25">
        <f t="shared" si="332"/>
        <v>24</v>
      </c>
      <c r="H10637" s="25">
        <f>VLOOKUP(F10637,Table!$A$2:$C$121,2,0)</f>
        <v>1</v>
      </c>
      <c r="I10637" s="26">
        <f>VLOOKUP(F10637,Table!$A$2:$C$121,3,0)</f>
        <v>4</v>
      </c>
      <c r="J10637" s="17" t="s">
        <v>14838</v>
      </c>
      <c r="K10637" s="25" t="str">
        <f>LEFT(J10637,MIN(FIND({0,1,2,3,4,5,6,7,8,9},ASC(J10637)&amp;1234567890))-1)</f>
        <v>Ge</v>
      </c>
      <c r="L10637" s="25">
        <f t="shared" si="333"/>
        <v>136</v>
      </c>
      <c r="M10637" s="25">
        <f>VLOOKUP(K10637,Table!$A$2:$C$121,2,0)</f>
        <v>14</v>
      </c>
      <c r="N10637" s="26">
        <f>VLOOKUP(K10637,Table!$A$2:$C$121,3,0)</f>
        <v>4</v>
      </c>
      <c r="O10637" s="13" t="str">
        <f>VLOOKUP(A10637,Table!$U$1:$V$230,2,0)</f>
        <v>Cubic</v>
      </c>
      <c r="P10637" s="1"/>
    </row>
    <row r="10638" spans="1:16">
      <c r="A10638" s="12">
        <v>227</v>
      </c>
      <c r="B10638" s="12">
        <v>192631</v>
      </c>
      <c r="C10638" s="12" t="s">
        <v>10715</v>
      </c>
      <c r="D10638" s="12" t="s">
        <v>11141</v>
      </c>
      <c r="E10638" s="17" t="s">
        <v>14679</v>
      </c>
      <c r="F10638" s="25" t="str">
        <f>LEFT(E10638,MIN(FIND({0,1,2,3,4,5,6,7,8,9},ASC(E10638)&amp;1234567890))-1)</f>
        <v>Na</v>
      </c>
      <c r="G10638" s="25">
        <f t="shared" si="332"/>
        <v>1.44</v>
      </c>
      <c r="H10638" s="25">
        <f>VLOOKUP(F10638,Table!$A$2:$C$121,2,0)</f>
        <v>1</v>
      </c>
      <c r="I10638" s="26">
        <f>VLOOKUP(F10638,Table!$A$2:$C$121,3,0)</f>
        <v>3</v>
      </c>
      <c r="J10638" s="17" t="s">
        <v>14838</v>
      </c>
      <c r="K10638" s="25" t="str">
        <f>LEFT(J10638,MIN(FIND({0,1,2,3,4,5,6,7,8,9},ASC(J10638)&amp;1234567890))-1)</f>
        <v>Ge</v>
      </c>
      <c r="L10638" s="25">
        <f t="shared" si="333"/>
        <v>136</v>
      </c>
      <c r="M10638" s="25">
        <f>VLOOKUP(K10638,Table!$A$2:$C$121,2,0)</f>
        <v>14</v>
      </c>
      <c r="N10638" s="26">
        <f>VLOOKUP(K10638,Table!$A$2:$C$121,3,0)</f>
        <v>4</v>
      </c>
      <c r="O10638" s="13" t="str">
        <f>VLOOKUP(A10638,Table!$U$1:$V$230,2,0)</f>
        <v>Cubic</v>
      </c>
      <c r="P10638" s="1"/>
    </row>
    <row r="10639" spans="1:16">
      <c r="A10639" s="12">
        <v>227</v>
      </c>
      <c r="B10639" s="12">
        <v>193391</v>
      </c>
      <c r="C10639" s="12" t="s">
        <v>10715</v>
      </c>
      <c r="D10639" s="12" t="s">
        <v>5870</v>
      </c>
      <c r="E10639" s="17" t="s">
        <v>11291</v>
      </c>
      <c r="F10639" s="25" t="str">
        <f>LEFT(E10639,MIN(FIND({0,1,2,3,4,5,6,7,8,9},ASC(E10639)&amp;1234567890))-1)</f>
        <v>Sn</v>
      </c>
      <c r="G10639" s="25">
        <f t="shared" si="332"/>
        <v>1</v>
      </c>
      <c r="H10639" s="25">
        <f>VLOOKUP(F10639,Table!$A$2:$C$121,2,0)</f>
        <v>14</v>
      </c>
      <c r="I10639" s="26">
        <f>VLOOKUP(F10639,Table!$A$2:$C$121,3,0)</f>
        <v>5</v>
      </c>
      <c r="J10639" s="17" t="s">
        <v>34</v>
      </c>
      <c r="K10639" s="25" t="str">
        <f>LEFT(J10639,MIN(FIND({0,1,2,3,4,5,6,7,8,9},ASC(J10639)&amp;1234567890))-1)</f>
        <v>S</v>
      </c>
      <c r="L10639" s="25">
        <f t="shared" si="333"/>
        <v>2</v>
      </c>
      <c r="M10639" s="25">
        <f>VLOOKUP(K10639,Table!$A$2:$C$121,2,0)</f>
        <v>16</v>
      </c>
      <c r="N10639" s="26">
        <f>VLOOKUP(K10639,Table!$A$2:$C$121,3,0)</f>
        <v>3</v>
      </c>
      <c r="O10639" s="13" t="str">
        <f>VLOOKUP(A10639,Table!$U$1:$V$230,2,0)</f>
        <v>Cubic</v>
      </c>
      <c r="P10639" s="1"/>
    </row>
    <row r="10640" spans="1:16">
      <c r="A10640" s="12">
        <v>227</v>
      </c>
      <c r="B10640" s="12">
        <v>193445</v>
      </c>
      <c r="C10640" s="12" t="s">
        <v>10715</v>
      </c>
      <c r="D10640" s="12" t="s">
        <v>2392</v>
      </c>
      <c r="E10640" s="17" t="s">
        <v>355</v>
      </c>
      <c r="F10640" s="25" t="str">
        <f>LEFT(E10640,MIN(FIND({0,1,2,3,4,5,6,7,8,9},ASC(E10640)&amp;1234567890))-1)</f>
        <v>Mn</v>
      </c>
      <c r="G10640" s="25">
        <f t="shared" si="332"/>
        <v>1</v>
      </c>
      <c r="H10640" s="25">
        <f>VLOOKUP(F10640,Table!$A$2:$C$121,2,0)</f>
        <v>7</v>
      </c>
      <c r="I10640" s="26">
        <f>VLOOKUP(F10640,Table!$A$2:$C$121,3,0)</f>
        <v>4</v>
      </c>
      <c r="J10640" s="17" t="s">
        <v>32</v>
      </c>
      <c r="K10640" s="25" t="str">
        <f>LEFT(J10640,MIN(FIND({0,1,2,3,4,5,6,7,8,9},ASC(J10640)&amp;1234567890))-1)</f>
        <v>O</v>
      </c>
      <c r="L10640" s="25">
        <f t="shared" si="333"/>
        <v>2</v>
      </c>
      <c r="M10640" s="25">
        <f>VLOOKUP(K10640,Table!$A$2:$C$121,2,0)</f>
        <v>16</v>
      </c>
      <c r="N10640" s="26">
        <f>VLOOKUP(K10640,Table!$A$2:$C$121,3,0)</f>
        <v>2</v>
      </c>
      <c r="O10640" s="13" t="str">
        <f>VLOOKUP(A10640,Table!$U$1:$V$230,2,0)</f>
        <v>Cubic</v>
      </c>
      <c r="P10640" s="1"/>
    </row>
    <row r="10641" spans="1:16">
      <c r="A10641" s="12">
        <v>227</v>
      </c>
      <c r="B10641" s="12">
        <v>427957</v>
      </c>
      <c r="C10641" s="12" t="s">
        <v>10715</v>
      </c>
      <c r="D10641" s="12" t="s">
        <v>11142</v>
      </c>
      <c r="E10641" s="17" t="s">
        <v>14845</v>
      </c>
      <c r="F10641" s="25" t="str">
        <f>LEFT(E10641,MIN(FIND({0,1,2,3,4,5,6,7,8,9},ASC(E10641)&amp;1234567890))-1)</f>
        <v>Al</v>
      </c>
      <c r="G10641" s="25">
        <f t="shared" si="332"/>
        <v>7.33</v>
      </c>
      <c r="H10641" s="25">
        <f>VLOOKUP(F10641,Table!$A$2:$C$121,2,0)</f>
        <v>13</v>
      </c>
      <c r="I10641" s="26">
        <f>VLOOKUP(F10641,Table!$A$2:$C$121,3,0)</f>
        <v>3</v>
      </c>
      <c r="J10641" s="17" t="s">
        <v>14846</v>
      </c>
      <c r="K10641" s="25" t="str">
        <f>LEFT(J10641,MIN(FIND({0,1,2,3,4,5,6,7,8,9},ASC(J10641)&amp;1234567890))-1)</f>
        <v>Mg</v>
      </c>
      <c r="L10641" s="25">
        <f t="shared" si="333"/>
        <v>4.3600000000000003</v>
      </c>
      <c r="M10641" s="25">
        <f>VLOOKUP(K10641,Table!$A$2:$C$121,2,0)</f>
        <v>2</v>
      </c>
      <c r="N10641" s="26">
        <f>VLOOKUP(K10641,Table!$A$2:$C$121,3,0)</f>
        <v>3</v>
      </c>
      <c r="O10641" s="13" t="str">
        <f>VLOOKUP(A10641,Table!$U$1:$V$230,2,0)</f>
        <v>Cubic</v>
      </c>
      <c r="P10641" s="1"/>
    </row>
    <row r="10642" spans="1:16">
      <c r="A10642" s="12">
        <v>227</v>
      </c>
      <c r="B10642" s="12">
        <v>194240</v>
      </c>
      <c r="C10642" s="12" t="s">
        <v>10715</v>
      </c>
      <c r="D10642" s="12" t="s">
        <v>8335</v>
      </c>
      <c r="E10642" s="17" t="s">
        <v>14847</v>
      </c>
      <c r="F10642" s="25" t="str">
        <f>LEFT(E10642,MIN(FIND({0,1,2,3,4,5,6,7,8,9},ASC(E10642)&amp;1234567890))-1)</f>
        <v>Na</v>
      </c>
      <c r="G10642" s="25">
        <f t="shared" si="332"/>
        <v>7.5</v>
      </c>
      <c r="H10642" s="25">
        <f>VLOOKUP(F10642,Table!$A$2:$C$121,2,0)</f>
        <v>1</v>
      </c>
      <c r="I10642" s="26">
        <f>VLOOKUP(F10642,Table!$A$2:$C$121,3,0)</f>
        <v>3</v>
      </c>
      <c r="J10642" s="17" t="s">
        <v>14848</v>
      </c>
      <c r="K10642" s="25" t="str">
        <f>LEFT(J10642,MIN(FIND({0,1,2,3,4,5,6,7,8,9},ASC(J10642)&amp;1234567890))-1)</f>
        <v>Si</v>
      </c>
      <c r="L10642" s="25">
        <f t="shared" si="333"/>
        <v>34</v>
      </c>
      <c r="M10642" s="25">
        <f>VLOOKUP(K10642,Table!$A$2:$C$121,2,0)</f>
        <v>14</v>
      </c>
      <c r="N10642" s="26">
        <f>VLOOKUP(K10642,Table!$A$2:$C$121,3,0)</f>
        <v>3</v>
      </c>
      <c r="O10642" s="13" t="str">
        <f>VLOOKUP(A10642,Table!$U$1:$V$230,2,0)</f>
        <v>Cubic</v>
      </c>
      <c r="P10642" s="1"/>
    </row>
    <row r="10643" spans="1:16">
      <c r="A10643" s="12">
        <v>227</v>
      </c>
      <c r="B10643" s="12">
        <v>194243</v>
      </c>
      <c r="C10643" s="12" t="s">
        <v>10715</v>
      </c>
      <c r="D10643" s="12" t="s">
        <v>11143</v>
      </c>
      <c r="E10643" s="17" t="s">
        <v>14849</v>
      </c>
      <c r="F10643" s="25" t="str">
        <f>LEFT(E10643,MIN(FIND({0,1,2,3,4,5,6,7,8,9},ASC(E10643)&amp;1234567890))-1)</f>
        <v>Na</v>
      </c>
      <c r="G10643" s="25">
        <f t="shared" si="332"/>
        <v>6.13</v>
      </c>
      <c r="H10643" s="25">
        <f>VLOOKUP(F10643,Table!$A$2:$C$121,2,0)</f>
        <v>1</v>
      </c>
      <c r="I10643" s="26">
        <f>VLOOKUP(F10643,Table!$A$2:$C$121,3,0)</f>
        <v>3</v>
      </c>
      <c r="J10643" s="17" t="s">
        <v>14848</v>
      </c>
      <c r="K10643" s="25" t="str">
        <f>LEFT(J10643,MIN(FIND({0,1,2,3,4,5,6,7,8,9},ASC(J10643)&amp;1234567890))-1)</f>
        <v>Si</v>
      </c>
      <c r="L10643" s="25">
        <f t="shared" si="333"/>
        <v>34</v>
      </c>
      <c r="M10643" s="25">
        <f>VLOOKUP(K10643,Table!$A$2:$C$121,2,0)</f>
        <v>14</v>
      </c>
      <c r="N10643" s="26">
        <f>VLOOKUP(K10643,Table!$A$2:$C$121,3,0)</f>
        <v>3</v>
      </c>
      <c r="O10643" s="13" t="str">
        <f>VLOOKUP(A10643,Table!$U$1:$V$230,2,0)</f>
        <v>Cubic</v>
      </c>
      <c r="P10643" s="1"/>
    </row>
    <row r="10644" spans="1:16">
      <c r="A10644" s="12">
        <v>227</v>
      </c>
      <c r="B10644" s="12">
        <v>194244</v>
      </c>
      <c r="C10644" s="12" t="s">
        <v>10715</v>
      </c>
      <c r="D10644" s="12" t="s">
        <v>11144</v>
      </c>
      <c r="E10644" s="17" t="s">
        <v>14850</v>
      </c>
      <c r="F10644" s="25" t="str">
        <f>LEFT(E10644,MIN(FIND({0,1,2,3,4,5,6,7,8,9},ASC(E10644)&amp;1234567890))-1)</f>
        <v>Na</v>
      </c>
      <c r="G10644" s="25">
        <f t="shared" si="332"/>
        <v>1.64</v>
      </c>
      <c r="H10644" s="25">
        <f>VLOOKUP(F10644,Table!$A$2:$C$121,2,0)</f>
        <v>1</v>
      </c>
      <c r="I10644" s="26">
        <f>VLOOKUP(F10644,Table!$A$2:$C$121,3,0)</f>
        <v>3</v>
      </c>
      <c r="J10644" s="17" t="s">
        <v>14848</v>
      </c>
      <c r="K10644" s="25" t="str">
        <f>LEFT(J10644,MIN(FIND({0,1,2,3,4,5,6,7,8,9},ASC(J10644)&amp;1234567890))-1)</f>
        <v>Si</v>
      </c>
      <c r="L10644" s="25">
        <f t="shared" si="333"/>
        <v>34</v>
      </c>
      <c r="M10644" s="25">
        <f>VLOOKUP(K10644,Table!$A$2:$C$121,2,0)</f>
        <v>14</v>
      </c>
      <c r="N10644" s="26">
        <f>VLOOKUP(K10644,Table!$A$2:$C$121,3,0)</f>
        <v>3</v>
      </c>
      <c r="O10644" s="13" t="str">
        <f>VLOOKUP(A10644,Table!$U$1:$V$230,2,0)</f>
        <v>Cubic</v>
      </c>
      <c r="P10644" s="1"/>
    </row>
    <row r="10645" spans="1:16">
      <c r="A10645" s="12">
        <v>227</v>
      </c>
      <c r="B10645" s="12">
        <v>194594</v>
      </c>
      <c r="C10645" s="12" t="s">
        <v>10717</v>
      </c>
      <c r="D10645" s="12" t="s">
        <v>11145</v>
      </c>
      <c r="E10645" s="17" t="s">
        <v>14851</v>
      </c>
      <c r="F10645" s="25" t="str">
        <f>LEFT(E10645,MIN(FIND({0,1,2,3,4,5,6,7,8,9},ASC(E10645)&amp;1234567890))-1)</f>
        <v>Si</v>
      </c>
      <c r="G10645" s="25">
        <f t="shared" si="332"/>
        <v>0.97599999999999998</v>
      </c>
      <c r="H10645" s="25">
        <f>VLOOKUP(F10645,Table!$A$2:$C$121,2,0)</f>
        <v>14</v>
      </c>
      <c r="I10645" s="26">
        <f>VLOOKUP(F10645,Table!$A$2:$C$121,3,0)</f>
        <v>3</v>
      </c>
      <c r="J10645" s="17" t="s">
        <v>14852</v>
      </c>
      <c r="K10645" s="25" t="str">
        <f>LEFT(J10645,MIN(FIND({0,1,2,3,4,5,6,7,8,9},ASC(J10645)&amp;1234567890))-1)</f>
        <v>B</v>
      </c>
      <c r="L10645" s="25">
        <f t="shared" si="333"/>
        <v>2.4E-2</v>
      </c>
      <c r="M10645" s="25">
        <f>VLOOKUP(K10645,Table!$A$2:$C$121,2,0)</f>
        <v>13</v>
      </c>
      <c r="N10645" s="26">
        <f>VLOOKUP(K10645,Table!$A$2:$C$121,3,0)</f>
        <v>2</v>
      </c>
      <c r="O10645" s="13" t="str">
        <f>VLOOKUP(A10645,Table!$U$1:$V$230,2,0)</f>
        <v>Cubic</v>
      </c>
      <c r="P10645" s="1"/>
    </row>
    <row r="10646" spans="1:16">
      <c r="A10646" s="12">
        <v>227</v>
      </c>
      <c r="B10646" s="12">
        <v>194668</v>
      </c>
      <c r="C10646" s="12" t="s">
        <v>10715</v>
      </c>
      <c r="D10646" s="12" t="s">
        <v>11146</v>
      </c>
      <c r="E10646" s="17" t="s">
        <v>14853</v>
      </c>
      <c r="F10646" s="25" t="str">
        <f>LEFT(E10646,MIN(FIND({0,1,2,3,4,5,6,7,8,9},ASC(E10646)&amp;1234567890))-1)</f>
        <v>Er</v>
      </c>
      <c r="G10646" s="25">
        <f t="shared" si="332"/>
        <v>0.95</v>
      </c>
      <c r="H10646" s="25">
        <f>VLOOKUP(F10646,Table!$A$2:$C$121,2,0)</f>
        <v>3</v>
      </c>
      <c r="I10646" s="26">
        <f>VLOOKUP(F10646,Table!$A$2:$C$121,3,0)</f>
        <v>6</v>
      </c>
      <c r="J10646" s="17" t="s">
        <v>11695</v>
      </c>
      <c r="K10646" s="25" t="str">
        <f>LEFT(J10646,MIN(FIND({0,1,2,3,4,5,6,7,8,9},ASC(J10646)&amp;1234567890))-1)</f>
        <v>Co</v>
      </c>
      <c r="L10646" s="25">
        <f t="shared" si="333"/>
        <v>2</v>
      </c>
      <c r="M10646" s="25">
        <f>VLOOKUP(K10646,Table!$A$2:$C$121,2,0)</f>
        <v>9</v>
      </c>
      <c r="N10646" s="26">
        <f>VLOOKUP(K10646,Table!$A$2:$C$121,3,0)</f>
        <v>4</v>
      </c>
      <c r="O10646" s="13" t="str">
        <f>VLOOKUP(A10646,Table!$U$1:$V$230,2,0)</f>
        <v>Cubic</v>
      </c>
      <c r="P10646" s="1"/>
    </row>
    <row r="10647" spans="1:16">
      <c r="A10647" s="12">
        <v>227</v>
      </c>
      <c r="B10647" s="12">
        <v>291495</v>
      </c>
      <c r="C10647" s="12" t="s">
        <v>10715</v>
      </c>
      <c r="D10647" s="12" t="s">
        <v>19</v>
      </c>
      <c r="E10647" s="17" t="s">
        <v>58</v>
      </c>
      <c r="F10647" s="25" t="str">
        <f>LEFT(E10647,MIN(FIND({0,1,2,3,4,5,6,7,8,9},ASC(E10647)&amp;1234567890))-1)</f>
        <v>Al</v>
      </c>
      <c r="G10647" s="25">
        <f t="shared" si="332"/>
        <v>2</v>
      </c>
      <c r="H10647" s="25">
        <f>VLOOKUP(F10647,Table!$A$2:$C$121,2,0)</f>
        <v>13</v>
      </c>
      <c r="I10647" s="26">
        <f>VLOOKUP(F10647,Table!$A$2:$C$121,3,0)</f>
        <v>3</v>
      </c>
      <c r="J10647" s="17" t="s">
        <v>59</v>
      </c>
      <c r="K10647" s="25" t="str">
        <f>LEFT(J10647,MIN(FIND({0,1,2,3,4,5,6,7,8,9},ASC(J10647)&amp;1234567890))-1)</f>
        <v>O</v>
      </c>
      <c r="L10647" s="25">
        <f t="shared" si="333"/>
        <v>3</v>
      </c>
      <c r="M10647" s="25">
        <f>VLOOKUP(K10647,Table!$A$2:$C$121,2,0)</f>
        <v>16</v>
      </c>
      <c r="N10647" s="26">
        <f>VLOOKUP(K10647,Table!$A$2:$C$121,3,0)</f>
        <v>2</v>
      </c>
      <c r="O10647" s="13" t="str">
        <f>VLOOKUP(A10647,Table!$U$1:$V$230,2,0)</f>
        <v>Cubic</v>
      </c>
      <c r="P10647" s="1"/>
    </row>
    <row r="10648" spans="1:16">
      <c r="A10648" s="12">
        <v>227</v>
      </c>
      <c r="B10648" s="12">
        <v>430187</v>
      </c>
      <c r="C10648" s="12" t="s">
        <v>10715</v>
      </c>
      <c r="D10648" s="12" t="s">
        <v>11147</v>
      </c>
      <c r="E10648" s="17" t="s">
        <v>35</v>
      </c>
      <c r="F10648" s="25" t="str">
        <f>LEFT(E10648,MIN(FIND({0,1,2,3,4,5,6,7,8,9},ASC(E10648)&amp;1234567890))-1)</f>
        <v>Au</v>
      </c>
      <c r="G10648" s="25">
        <f t="shared" si="332"/>
        <v>2</v>
      </c>
      <c r="H10648" s="25">
        <f>VLOOKUP(F10648,Table!$A$2:$C$121,2,0)</f>
        <v>11</v>
      </c>
      <c r="I10648" s="26">
        <f>VLOOKUP(F10648,Table!$A$2:$C$121,3,0)</f>
        <v>6</v>
      </c>
      <c r="J10648" s="17" t="s">
        <v>12417</v>
      </c>
      <c r="K10648" s="25" t="str">
        <f>LEFT(J10648,MIN(FIND({0,1,2,3,4,5,6,7,8,9},ASC(J10648)&amp;1234567890))-1)</f>
        <v>Pb</v>
      </c>
      <c r="L10648" s="25">
        <f t="shared" si="333"/>
        <v>0.95</v>
      </c>
      <c r="M10648" s="25">
        <f>VLOOKUP(K10648,Table!$A$2:$C$121,2,0)</f>
        <v>14</v>
      </c>
      <c r="N10648" s="26">
        <f>VLOOKUP(K10648,Table!$A$2:$C$121,3,0)</f>
        <v>6</v>
      </c>
      <c r="O10648" s="13" t="str">
        <f>VLOOKUP(A10648,Table!$U$1:$V$230,2,0)</f>
        <v>Cubic</v>
      </c>
      <c r="P10648" s="1"/>
    </row>
    <row r="10649" spans="1:16">
      <c r="A10649" s="12">
        <v>229</v>
      </c>
      <c r="B10649" s="12">
        <v>1879</v>
      </c>
      <c r="C10649" s="12" t="s">
        <v>11148</v>
      </c>
      <c r="D10649" s="12" t="s">
        <v>2298</v>
      </c>
      <c r="E10649" s="17" t="s">
        <v>393</v>
      </c>
      <c r="F10649" s="25" t="str">
        <f>LEFT(E10649,MIN(FIND({0,1,2,3,4,5,6,7,8,9},ASC(E10649)&amp;1234567890))-1)</f>
        <v>Mo</v>
      </c>
      <c r="G10649" s="25">
        <f t="shared" si="332"/>
        <v>1</v>
      </c>
      <c r="H10649" s="25">
        <f>VLOOKUP(F10649,Table!$A$2:$C$121,2,0)</f>
        <v>6</v>
      </c>
      <c r="I10649" s="26">
        <f>VLOOKUP(F10649,Table!$A$2:$C$121,3,0)</f>
        <v>5</v>
      </c>
      <c r="J10649" s="17" t="s">
        <v>380</v>
      </c>
      <c r="K10649" s="25" t="str">
        <f>LEFT(J10649,MIN(FIND({0,1,2,3,4,5,6,7,8,9},ASC(J10649)&amp;1234567890))-1)</f>
        <v>F</v>
      </c>
      <c r="L10649" s="25">
        <f t="shared" si="333"/>
        <v>6</v>
      </c>
      <c r="M10649" s="25">
        <f>VLOOKUP(K10649,Table!$A$2:$C$121,2,0)</f>
        <v>17</v>
      </c>
      <c r="N10649" s="26">
        <f>VLOOKUP(K10649,Table!$A$2:$C$121,3,0)</f>
        <v>2</v>
      </c>
      <c r="O10649" s="13" t="str">
        <f>VLOOKUP(A10649,Table!$U$1:$V$230,2,0)</f>
        <v>Cubic</v>
      </c>
      <c r="P10649" s="1"/>
    </row>
    <row r="10650" spans="1:16">
      <c r="A10650" s="12">
        <v>229</v>
      </c>
      <c r="B10650" s="12">
        <v>2108</v>
      </c>
      <c r="C10650" s="12" t="s">
        <v>11148</v>
      </c>
      <c r="D10650" s="12" t="s">
        <v>755</v>
      </c>
      <c r="E10650" s="17" t="s">
        <v>11342</v>
      </c>
      <c r="F10650" s="25" t="str">
        <f>LEFT(E10650,MIN(FIND({0,1,2,3,4,5,6,7,8,9},ASC(E10650)&amp;1234567890))-1)</f>
        <v>Ag</v>
      </c>
      <c r="G10650" s="25">
        <f t="shared" si="332"/>
        <v>1</v>
      </c>
      <c r="H10650" s="25">
        <f>VLOOKUP(F10650,Table!$A$2:$C$121,2,0)</f>
        <v>11</v>
      </c>
      <c r="I10650" s="26">
        <f>VLOOKUP(F10650,Table!$A$2:$C$121,3,0)</f>
        <v>5</v>
      </c>
      <c r="J10650" s="17" t="s">
        <v>329</v>
      </c>
      <c r="K10650" s="25" t="str">
        <f>LEFT(J10650,MIN(FIND({0,1,2,3,4,5,6,7,8,9},ASC(J10650)&amp;1234567890))-1)</f>
        <v>I</v>
      </c>
      <c r="L10650" s="25">
        <f t="shared" si="333"/>
        <v>1</v>
      </c>
      <c r="M10650" s="25">
        <f>VLOOKUP(K10650,Table!$A$2:$C$121,2,0)</f>
        <v>17</v>
      </c>
      <c r="N10650" s="26">
        <f>VLOOKUP(K10650,Table!$A$2:$C$121,3,0)</f>
        <v>5</v>
      </c>
      <c r="O10650" s="13" t="str">
        <f>VLOOKUP(A10650,Table!$U$1:$V$230,2,0)</f>
        <v>Cubic</v>
      </c>
      <c r="P10650" s="1"/>
    </row>
    <row r="10651" spans="1:16">
      <c r="A10651" s="12">
        <v>229</v>
      </c>
      <c r="B10651" s="12">
        <v>16823</v>
      </c>
      <c r="C10651" s="12" t="s">
        <v>11148</v>
      </c>
      <c r="D10651" s="12" t="s">
        <v>5111</v>
      </c>
      <c r="E10651" s="17" t="s">
        <v>480</v>
      </c>
      <c r="F10651" s="25" t="str">
        <f>LEFT(E10651,MIN(FIND({0,1,2,3,4,5,6,7,8,9},ASC(E10651)&amp;1234567890))-1)</f>
        <v>Mo</v>
      </c>
      <c r="G10651" s="25">
        <f t="shared" si="332"/>
        <v>3</v>
      </c>
      <c r="H10651" s="25">
        <f>VLOOKUP(F10651,Table!$A$2:$C$121,2,0)</f>
        <v>6</v>
      </c>
      <c r="I10651" s="26">
        <f>VLOOKUP(F10651,Table!$A$2:$C$121,3,0)</f>
        <v>5</v>
      </c>
      <c r="J10651" s="17" t="s">
        <v>11688</v>
      </c>
      <c r="K10651" s="25" t="str">
        <f>LEFT(J10651,MIN(FIND({0,1,2,3,4,5,6,7,8,9},ASC(J10651)&amp;1234567890))-1)</f>
        <v>Sb</v>
      </c>
      <c r="L10651" s="25">
        <f t="shared" si="333"/>
        <v>7</v>
      </c>
      <c r="M10651" s="25">
        <f>VLOOKUP(K10651,Table!$A$2:$C$121,2,0)</f>
        <v>15</v>
      </c>
      <c r="N10651" s="26">
        <f>VLOOKUP(K10651,Table!$A$2:$C$121,3,0)</f>
        <v>5</v>
      </c>
      <c r="O10651" s="13" t="str">
        <f>VLOOKUP(A10651,Table!$U$1:$V$230,2,0)</f>
        <v>Cubic</v>
      </c>
      <c r="P10651" s="1"/>
    </row>
    <row r="10652" spans="1:16">
      <c r="A10652" s="12">
        <v>229</v>
      </c>
      <c r="B10652" s="12">
        <v>9586</v>
      </c>
      <c r="C10652" s="12" t="s">
        <v>11148</v>
      </c>
      <c r="D10652" s="12" t="s">
        <v>1300</v>
      </c>
      <c r="E10652" s="17" t="s">
        <v>11661</v>
      </c>
      <c r="F10652" s="25" t="str">
        <f>LEFT(E10652,MIN(FIND({0,1,2,3,4,5,6,7,8,9},ASC(E10652)&amp;1234567890))-1)</f>
        <v>Ag</v>
      </c>
      <c r="G10652" s="25">
        <f t="shared" si="332"/>
        <v>2</v>
      </c>
      <c r="H10652" s="25">
        <f>VLOOKUP(F10652,Table!$A$2:$C$121,2,0)</f>
        <v>11</v>
      </c>
      <c r="I10652" s="26">
        <f>VLOOKUP(F10652,Table!$A$2:$C$121,3,0)</f>
        <v>5</v>
      </c>
      <c r="J10652" s="17" t="s">
        <v>379</v>
      </c>
      <c r="K10652" s="25" t="str">
        <f>LEFT(J10652,MIN(FIND({0,1,2,3,4,5,6,7,8,9},ASC(J10652)&amp;1234567890))-1)</f>
        <v>S</v>
      </c>
      <c r="L10652" s="25">
        <f t="shared" si="333"/>
        <v>1</v>
      </c>
      <c r="M10652" s="25">
        <f>VLOOKUP(K10652,Table!$A$2:$C$121,2,0)</f>
        <v>16</v>
      </c>
      <c r="N10652" s="26">
        <f>VLOOKUP(K10652,Table!$A$2:$C$121,3,0)</f>
        <v>3</v>
      </c>
      <c r="O10652" s="13" t="str">
        <f>VLOOKUP(A10652,Table!$U$1:$V$230,2,0)</f>
        <v>Cubic</v>
      </c>
      <c r="P10652" s="1"/>
    </row>
    <row r="10653" spans="1:16">
      <c r="A10653" s="12">
        <v>229</v>
      </c>
      <c r="B10653" s="12">
        <v>25769</v>
      </c>
      <c r="C10653" s="12" t="s">
        <v>11148</v>
      </c>
      <c r="D10653" s="12" t="s">
        <v>11149</v>
      </c>
      <c r="E10653" s="17" t="s">
        <v>11399</v>
      </c>
      <c r="F10653" s="25" t="str">
        <f>LEFT(E10653,MIN(FIND({0,1,2,3,4,5,6,7,8,9},ASC(E10653)&amp;1234567890))-1)</f>
        <v>Nb</v>
      </c>
      <c r="G10653" s="25">
        <f t="shared" si="332"/>
        <v>6</v>
      </c>
      <c r="H10653" s="25">
        <f>VLOOKUP(F10653,Table!$A$2:$C$121,2,0)</f>
        <v>5</v>
      </c>
      <c r="I10653" s="26">
        <f>VLOOKUP(F10653,Table!$A$2:$C$121,3,0)</f>
        <v>5</v>
      </c>
      <c r="J10653" s="17" t="s">
        <v>13054</v>
      </c>
      <c r="K10653" s="25" t="str">
        <f>LEFT(J10653,MIN(FIND({0,1,2,3,4,5,6,7,8,9},ASC(J10653)&amp;1234567890))-1)</f>
        <v>F</v>
      </c>
      <c r="L10653" s="25">
        <f t="shared" si="333"/>
        <v>15</v>
      </c>
      <c r="M10653" s="25">
        <f>VLOOKUP(K10653,Table!$A$2:$C$121,2,0)</f>
        <v>17</v>
      </c>
      <c r="N10653" s="26">
        <f>VLOOKUP(K10653,Table!$A$2:$C$121,3,0)</f>
        <v>2</v>
      </c>
      <c r="O10653" s="13" t="str">
        <f>VLOOKUP(A10653,Table!$U$1:$V$230,2,0)</f>
        <v>Cubic</v>
      </c>
      <c r="P10653" s="1"/>
    </row>
    <row r="10654" spans="1:16">
      <c r="A10654" s="12">
        <v>229</v>
      </c>
      <c r="B10654" s="12">
        <v>25787</v>
      </c>
      <c r="C10654" s="12" t="s">
        <v>11148</v>
      </c>
      <c r="D10654" s="12" t="s">
        <v>11150</v>
      </c>
      <c r="E10654" s="17" t="s">
        <v>11319</v>
      </c>
      <c r="F10654" s="25" t="str">
        <f>LEFT(E10654,MIN(FIND({0,1,2,3,4,5,6,7,8,9},ASC(E10654)&amp;1234567890))-1)</f>
        <v>Re</v>
      </c>
      <c r="G10654" s="25">
        <f t="shared" si="332"/>
        <v>3</v>
      </c>
      <c r="H10654" s="25">
        <f>VLOOKUP(F10654,Table!$A$2:$C$121,2,0)</f>
        <v>7</v>
      </c>
      <c r="I10654" s="26">
        <f>VLOOKUP(F10654,Table!$A$2:$C$121,3,0)</f>
        <v>6</v>
      </c>
      <c r="J10654" s="17" t="s">
        <v>11691</v>
      </c>
      <c r="K10654" s="25" t="str">
        <f>LEFT(J10654,MIN(FIND({0,1,2,3,4,5,6,7,8,9},ASC(J10654)&amp;1234567890))-1)</f>
        <v>As</v>
      </c>
      <c r="L10654" s="25">
        <f t="shared" si="333"/>
        <v>7</v>
      </c>
      <c r="M10654" s="25">
        <f>VLOOKUP(K10654,Table!$A$2:$C$121,2,0)</f>
        <v>15</v>
      </c>
      <c r="N10654" s="26">
        <f>VLOOKUP(K10654,Table!$A$2:$C$121,3,0)</f>
        <v>4</v>
      </c>
      <c r="O10654" s="13" t="str">
        <f>VLOOKUP(A10654,Table!$U$1:$V$230,2,0)</f>
        <v>Cubic</v>
      </c>
      <c r="P10654" s="1"/>
    </row>
    <row r="10655" spans="1:16">
      <c r="A10655" s="12">
        <v>229</v>
      </c>
      <c r="B10655" s="12">
        <v>27836</v>
      </c>
      <c r="C10655" s="12" t="s">
        <v>11148</v>
      </c>
      <c r="D10655" s="12" t="s">
        <v>9695</v>
      </c>
      <c r="E10655" s="17" t="s">
        <v>11355</v>
      </c>
      <c r="F10655" s="25" t="str">
        <f>LEFT(E10655,MIN(FIND({0,1,2,3,4,5,6,7,8,9},ASC(E10655)&amp;1234567890))-1)</f>
        <v>Pt</v>
      </c>
      <c r="G10655" s="25">
        <f t="shared" si="332"/>
        <v>3</v>
      </c>
      <c r="H10655" s="25">
        <f>VLOOKUP(F10655,Table!$A$2:$C$121,2,0)</f>
        <v>10</v>
      </c>
      <c r="I10655" s="26">
        <f>VLOOKUP(F10655,Table!$A$2:$C$121,3,0)</f>
        <v>6</v>
      </c>
      <c r="J10655" s="17" t="s">
        <v>582</v>
      </c>
      <c r="K10655" s="25" t="str">
        <f>LEFT(J10655,MIN(FIND({0,1,2,3,4,5,6,7,8,9},ASC(J10655)&amp;1234567890))-1)</f>
        <v>O</v>
      </c>
      <c r="L10655" s="25">
        <f t="shared" si="333"/>
        <v>4</v>
      </c>
      <c r="M10655" s="25">
        <f>VLOOKUP(K10655,Table!$A$2:$C$121,2,0)</f>
        <v>16</v>
      </c>
      <c r="N10655" s="26">
        <f>VLOOKUP(K10655,Table!$A$2:$C$121,3,0)</f>
        <v>2</v>
      </c>
      <c r="O10655" s="13" t="str">
        <f>VLOOKUP(A10655,Table!$U$1:$V$230,2,0)</f>
        <v>Cubic</v>
      </c>
      <c r="P10655" s="1"/>
    </row>
    <row r="10656" spans="1:16">
      <c r="A10656" s="12">
        <v>229</v>
      </c>
      <c r="B10656" s="12">
        <v>30093</v>
      </c>
      <c r="C10656" s="12" t="s">
        <v>11148</v>
      </c>
      <c r="D10656" s="12" t="s">
        <v>4444</v>
      </c>
      <c r="E10656" s="17" t="s">
        <v>11351</v>
      </c>
      <c r="F10656" s="25" t="str">
        <f>LEFT(E10656,MIN(FIND({0,1,2,3,4,5,6,7,8,9},ASC(E10656)&amp;1234567890))-1)</f>
        <v>Cu</v>
      </c>
      <c r="G10656" s="25">
        <f t="shared" si="332"/>
        <v>1</v>
      </c>
      <c r="H10656" s="25">
        <f>VLOOKUP(F10656,Table!$A$2:$C$121,2,0)</f>
        <v>11</v>
      </c>
      <c r="I10656" s="26">
        <f>VLOOKUP(F10656,Table!$A$2:$C$121,3,0)</f>
        <v>4</v>
      </c>
      <c r="J10656" s="17" t="s">
        <v>11344</v>
      </c>
      <c r="K10656" s="25" t="str">
        <f>LEFT(J10656,MIN(FIND({0,1,2,3,4,5,6,7,8,9},ASC(J10656)&amp;1234567890))-1)</f>
        <v>Br</v>
      </c>
      <c r="L10656" s="25">
        <f t="shared" si="333"/>
        <v>1</v>
      </c>
      <c r="M10656" s="25">
        <f>VLOOKUP(K10656,Table!$A$2:$C$121,2,0)</f>
        <v>17</v>
      </c>
      <c r="N10656" s="26">
        <f>VLOOKUP(K10656,Table!$A$2:$C$121,3,0)</f>
        <v>4</v>
      </c>
      <c r="O10656" s="13" t="str">
        <f>VLOOKUP(A10656,Table!$U$1:$V$230,2,0)</f>
        <v>Cubic</v>
      </c>
      <c r="P10656" s="1"/>
    </row>
    <row r="10657" spans="1:16">
      <c r="A10657" s="12">
        <v>229</v>
      </c>
      <c r="B10657" s="12">
        <v>33627</v>
      </c>
      <c r="C10657" s="12" t="s">
        <v>11148</v>
      </c>
      <c r="D10657" s="12" t="s">
        <v>1584</v>
      </c>
      <c r="E10657" s="17" t="s">
        <v>11661</v>
      </c>
      <c r="F10657" s="25" t="str">
        <f>LEFT(E10657,MIN(FIND({0,1,2,3,4,5,6,7,8,9},ASC(E10657)&amp;1234567890))-1)</f>
        <v>Ag</v>
      </c>
      <c r="G10657" s="25">
        <f t="shared" si="332"/>
        <v>2</v>
      </c>
      <c r="H10657" s="25">
        <f>VLOOKUP(F10657,Table!$A$2:$C$121,2,0)</f>
        <v>11</v>
      </c>
      <c r="I10657" s="26">
        <f>VLOOKUP(F10657,Table!$A$2:$C$121,3,0)</f>
        <v>5</v>
      </c>
      <c r="J10657" s="17" t="s">
        <v>47</v>
      </c>
      <c r="K10657" s="25" t="str">
        <f>LEFT(J10657,MIN(FIND({0,1,2,3,4,5,6,7,8,9},ASC(J10657)&amp;1234567890))-1)</f>
        <v>Se</v>
      </c>
      <c r="L10657" s="25">
        <f t="shared" si="333"/>
        <v>1</v>
      </c>
      <c r="M10657" s="25">
        <f>VLOOKUP(K10657,Table!$A$2:$C$121,2,0)</f>
        <v>16</v>
      </c>
      <c r="N10657" s="26">
        <f>VLOOKUP(K10657,Table!$A$2:$C$121,3,0)</f>
        <v>4</v>
      </c>
      <c r="O10657" s="13" t="str">
        <f>VLOOKUP(A10657,Table!$U$1:$V$230,2,0)</f>
        <v>Cubic</v>
      </c>
      <c r="P10657" s="1"/>
    </row>
    <row r="10658" spans="1:16">
      <c r="A10658" s="12">
        <v>229</v>
      </c>
      <c r="B10658" s="12">
        <v>63362</v>
      </c>
      <c r="C10658" s="12" t="s">
        <v>11148</v>
      </c>
      <c r="D10658" s="12" t="s">
        <v>233</v>
      </c>
      <c r="E10658" s="17" t="s">
        <v>379</v>
      </c>
      <c r="F10658" s="25" t="str">
        <f>LEFT(E10658,MIN(FIND({0,1,2,3,4,5,6,7,8,9},ASC(E10658)&amp;1234567890))-1)</f>
        <v>S</v>
      </c>
      <c r="G10658" s="25">
        <f t="shared" si="332"/>
        <v>1</v>
      </c>
      <c r="H10658" s="25">
        <f>VLOOKUP(F10658,Table!$A$2:$C$121,2,0)</f>
        <v>16</v>
      </c>
      <c r="I10658" s="26">
        <f>VLOOKUP(F10658,Table!$A$2:$C$121,3,0)</f>
        <v>3</v>
      </c>
      <c r="J10658" s="17" t="s">
        <v>380</v>
      </c>
      <c r="K10658" s="25" t="str">
        <f>LEFT(J10658,MIN(FIND({0,1,2,3,4,5,6,7,8,9},ASC(J10658)&amp;1234567890))-1)</f>
        <v>F</v>
      </c>
      <c r="L10658" s="25">
        <f t="shared" si="333"/>
        <v>6</v>
      </c>
      <c r="M10658" s="25">
        <f>VLOOKUP(K10658,Table!$A$2:$C$121,2,0)</f>
        <v>17</v>
      </c>
      <c r="N10658" s="26">
        <f>VLOOKUP(K10658,Table!$A$2:$C$121,3,0)</f>
        <v>2</v>
      </c>
      <c r="O10658" s="13" t="str">
        <f>VLOOKUP(A10658,Table!$U$1:$V$230,2,0)</f>
        <v>Cubic</v>
      </c>
      <c r="P10658" s="1"/>
    </row>
    <row r="10659" spans="1:16">
      <c r="A10659" s="12">
        <v>229</v>
      </c>
      <c r="B10659" s="12">
        <v>73234</v>
      </c>
      <c r="C10659" s="12" t="s">
        <v>11148</v>
      </c>
      <c r="D10659" s="12" t="s">
        <v>1268</v>
      </c>
      <c r="E10659" s="17" t="s">
        <v>11661</v>
      </c>
      <c r="F10659" s="25" t="str">
        <f>LEFT(E10659,MIN(FIND({0,1,2,3,4,5,6,7,8,9},ASC(E10659)&amp;1234567890))-1)</f>
        <v>Ag</v>
      </c>
      <c r="G10659" s="25">
        <f t="shared" si="332"/>
        <v>2</v>
      </c>
      <c r="H10659" s="25">
        <f>VLOOKUP(F10659,Table!$A$2:$C$121,2,0)</f>
        <v>11</v>
      </c>
      <c r="I10659" s="26">
        <f>VLOOKUP(F10659,Table!$A$2:$C$121,3,0)</f>
        <v>5</v>
      </c>
      <c r="J10659" s="17" t="s">
        <v>328</v>
      </c>
      <c r="K10659" s="25" t="str">
        <f>LEFT(J10659,MIN(FIND({0,1,2,3,4,5,6,7,8,9},ASC(J10659)&amp;1234567890))-1)</f>
        <v>Te</v>
      </c>
      <c r="L10659" s="25">
        <f t="shared" si="333"/>
        <v>1</v>
      </c>
      <c r="M10659" s="25">
        <f>VLOOKUP(K10659,Table!$A$2:$C$121,2,0)</f>
        <v>16</v>
      </c>
      <c r="N10659" s="26">
        <f>VLOOKUP(K10659,Table!$A$2:$C$121,3,0)</f>
        <v>5</v>
      </c>
      <c r="O10659" s="13" t="str">
        <f>VLOOKUP(A10659,Table!$U$1:$V$230,2,0)</f>
        <v>Cubic</v>
      </c>
      <c r="P10659" s="1"/>
    </row>
    <row r="10660" spans="1:16">
      <c r="A10660" s="12">
        <v>229</v>
      </c>
      <c r="B10660" s="12">
        <v>100216</v>
      </c>
      <c r="C10660" s="12" t="s">
        <v>11148</v>
      </c>
      <c r="D10660" s="12" t="s">
        <v>5700</v>
      </c>
      <c r="E10660" s="17" t="s">
        <v>412</v>
      </c>
      <c r="F10660" s="25" t="str">
        <f>LEFT(E10660,MIN(FIND({0,1,2,3,4,5,6,7,8,9},ASC(E10660)&amp;1234567890))-1)</f>
        <v>Nd</v>
      </c>
      <c r="G10660" s="25">
        <f t="shared" si="332"/>
        <v>2</v>
      </c>
      <c r="H10660" s="25">
        <f>VLOOKUP(F10660,Table!$A$2:$C$121,2,0)</f>
        <v>3</v>
      </c>
      <c r="I10660" s="26">
        <f>VLOOKUP(F10660,Table!$A$2:$C$121,3,0)</f>
        <v>6</v>
      </c>
      <c r="J10660" s="17" t="s">
        <v>59</v>
      </c>
      <c r="K10660" s="25" t="str">
        <f>LEFT(J10660,MIN(FIND({0,1,2,3,4,5,6,7,8,9},ASC(J10660)&amp;1234567890))-1)</f>
        <v>O</v>
      </c>
      <c r="L10660" s="25">
        <f t="shared" si="333"/>
        <v>3</v>
      </c>
      <c r="M10660" s="25">
        <f>VLOOKUP(K10660,Table!$A$2:$C$121,2,0)</f>
        <v>16</v>
      </c>
      <c r="N10660" s="26">
        <f>VLOOKUP(K10660,Table!$A$2:$C$121,3,0)</f>
        <v>2</v>
      </c>
      <c r="O10660" s="13" t="str">
        <f>VLOOKUP(A10660,Table!$U$1:$V$230,2,0)</f>
        <v>Cubic</v>
      </c>
      <c r="P10660" s="1"/>
    </row>
    <row r="10661" spans="1:16">
      <c r="A10661" s="12">
        <v>229</v>
      </c>
      <c r="B10661" s="12">
        <v>41816</v>
      </c>
      <c r="C10661" s="12" t="s">
        <v>11148</v>
      </c>
      <c r="D10661" s="12" t="s">
        <v>11151</v>
      </c>
      <c r="E10661" s="17" t="s">
        <v>11732</v>
      </c>
      <c r="F10661" s="25" t="str">
        <f>LEFT(E10661,MIN(FIND({0,1,2,3,4,5,6,7,8,9},ASC(E10661)&amp;1234567890))-1)</f>
        <v>Tl</v>
      </c>
      <c r="G10661" s="25">
        <f t="shared" si="332"/>
        <v>7</v>
      </c>
      <c r="H10661" s="25">
        <f>VLOOKUP(F10661,Table!$A$2:$C$121,2,0)</f>
        <v>13</v>
      </c>
      <c r="I10661" s="26">
        <f>VLOOKUP(F10661,Table!$A$2:$C$121,3,0)</f>
        <v>6</v>
      </c>
      <c r="J10661" s="17" t="s">
        <v>593</v>
      </c>
      <c r="K10661" s="25" t="str">
        <f>LEFT(J10661,MIN(FIND({0,1,2,3,4,5,6,7,8,9},ASC(J10661)&amp;1234567890))-1)</f>
        <v>Sb</v>
      </c>
      <c r="L10661" s="25">
        <f t="shared" si="333"/>
        <v>2</v>
      </c>
      <c r="M10661" s="25">
        <f>VLOOKUP(K10661,Table!$A$2:$C$121,2,0)</f>
        <v>15</v>
      </c>
      <c r="N10661" s="26">
        <f>VLOOKUP(K10661,Table!$A$2:$C$121,3,0)</f>
        <v>5</v>
      </c>
      <c r="O10661" s="13" t="str">
        <f>VLOOKUP(A10661,Table!$U$1:$V$230,2,0)</f>
        <v>Cubic</v>
      </c>
      <c r="P10661" s="1"/>
    </row>
    <row r="10662" spans="1:16">
      <c r="A10662" s="12">
        <v>229</v>
      </c>
      <c r="B10662" s="12">
        <v>43504</v>
      </c>
      <c r="C10662" s="12" t="s">
        <v>11148</v>
      </c>
      <c r="D10662" s="12" t="s">
        <v>11152</v>
      </c>
      <c r="E10662" s="17" t="s">
        <v>427</v>
      </c>
      <c r="F10662" s="25" t="str">
        <f>LEFT(E10662,MIN(FIND({0,1,2,3,4,5,6,7,8,9},ASC(E10662)&amp;1234567890))-1)</f>
        <v>Au</v>
      </c>
      <c r="G10662" s="25">
        <f t="shared" si="332"/>
        <v>1</v>
      </c>
      <c r="H10662" s="25">
        <f>VLOOKUP(F10662,Table!$A$2:$C$121,2,0)</f>
        <v>11</v>
      </c>
      <c r="I10662" s="26">
        <f>VLOOKUP(F10662,Table!$A$2:$C$121,3,0)</f>
        <v>6</v>
      </c>
      <c r="J10662" s="17" t="s">
        <v>11357</v>
      </c>
      <c r="K10662" s="25" t="str">
        <f>LEFT(J10662,MIN(FIND({0,1,2,3,4,5,6,7,8,9},ASC(J10662)&amp;1234567890))-1)</f>
        <v>Sb</v>
      </c>
      <c r="L10662" s="25">
        <f t="shared" si="333"/>
        <v>3</v>
      </c>
      <c r="M10662" s="25">
        <f>VLOOKUP(K10662,Table!$A$2:$C$121,2,0)</f>
        <v>15</v>
      </c>
      <c r="N10662" s="26">
        <f>VLOOKUP(K10662,Table!$A$2:$C$121,3,0)</f>
        <v>5</v>
      </c>
      <c r="O10662" s="13" t="str">
        <f>VLOOKUP(A10662,Table!$U$1:$V$230,2,0)</f>
        <v>Cubic</v>
      </c>
      <c r="P10662" s="1"/>
    </row>
    <row r="10663" spans="1:16">
      <c r="A10663" s="12">
        <v>229</v>
      </c>
      <c r="B10663" s="12">
        <v>44692</v>
      </c>
      <c r="C10663" s="12" t="s">
        <v>11148</v>
      </c>
      <c r="D10663" s="12" t="s">
        <v>5698</v>
      </c>
      <c r="E10663" s="17" t="s">
        <v>11328</v>
      </c>
      <c r="F10663" s="25" t="str">
        <f>LEFT(E10663,MIN(FIND({0,1,2,3,4,5,6,7,8,9},ASC(E10663)&amp;1234567890))-1)</f>
        <v>La</v>
      </c>
      <c r="G10663" s="25">
        <f t="shared" si="332"/>
        <v>2</v>
      </c>
      <c r="H10663" s="25">
        <f>VLOOKUP(F10663,Table!$A$2:$C$121,2,0)</f>
        <v>3</v>
      </c>
      <c r="I10663" s="26">
        <f>VLOOKUP(F10663,Table!$A$2:$C$121,3,0)</f>
        <v>6</v>
      </c>
      <c r="J10663" s="17" t="s">
        <v>59</v>
      </c>
      <c r="K10663" s="25" t="str">
        <f>LEFT(J10663,MIN(FIND({0,1,2,3,4,5,6,7,8,9},ASC(J10663)&amp;1234567890))-1)</f>
        <v>O</v>
      </c>
      <c r="L10663" s="25">
        <f t="shared" si="333"/>
        <v>3</v>
      </c>
      <c r="M10663" s="25">
        <f>VLOOKUP(K10663,Table!$A$2:$C$121,2,0)</f>
        <v>16</v>
      </c>
      <c r="N10663" s="26">
        <f>VLOOKUP(K10663,Table!$A$2:$C$121,3,0)</f>
        <v>2</v>
      </c>
      <c r="O10663" s="13" t="str">
        <f>VLOOKUP(A10663,Table!$U$1:$V$230,2,0)</f>
        <v>Cubic</v>
      </c>
      <c r="P10663" s="1"/>
    </row>
    <row r="10664" spans="1:16">
      <c r="A10664" s="12">
        <v>229</v>
      </c>
      <c r="B10664" s="12">
        <v>44749</v>
      </c>
      <c r="C10664" s="12" t="s">
        <v>11148</v>
      </c>
      <c r="D10664" s="12" t="s">
        <v>11153</v>
      </c>
      <c r="E10664" s="17" t="s">
        <v>405</v>
      </c>
      <c r="F10664" s="25" t="str">
        <f>LEFT(E10664,MIN(FIND({0,1,2,3,4,5,6,7,8,9},ASC(E10664)&amp;1234567890))-1)</f>
        <v>Ta</v>
      </c>
      <c r="G10664" s="25">
        <f t="shared" si="332"/>
        <v>1</v>
      </c>
      <c r="H10664" s="25">
        <f>VLOOKUP(F10664,Table!$A$2:$C$121,2,0)</f>
        <v>5</v>
      </c>
      <c r="I10664" s="26">
        <f>VLOOKUP(F10664,Table!$A$2:$C$121,3,0)</f>
        <v>6</v>
      </c>
      <c r="J10664" s="17" t="s">
        <v>14854</v>
      </c>
      <c r="K10664" s="25" t="str">
        <f>LEFT(J10664,MIN(FIND({0,1,2,3,4,5,6,7,8,9},ASC(J10664)&amp;1234567890))-1)</f>
        <v>H</v>
      </c>
      <c r="L10664" s="25">
        <f t="shared" si="333"/>
        <v>0.1</v>
      </c>
      <c r="M10664" s="25">
        <f>VLOOKUP(K10664,Table!$A$2:$C$121,2,0)</f>
        <v>1</v>
      </c>
      <c r="N10664" s="26">
        <f>VLOOKUP(K10664,Table!$A$2:$C$121,3,0)</f>
        <v>1</v>
      </c>
      <c r="O10664" s="13" t="str">
        <f>VLOOKUP(A10664,Table!$U$1:$V$230,2,0)</f>
        <v>Cubic</v>
      </c>
      <c r="P10664" s="1"/>
    </row>
    <row r="10665" spans="1:16">
      <c r="A10665" s="12">
        <v>229</v>
      </c>
      <c r="B10665" s="12">
        <v>87207</v>
      </c>
      <c r="C10665" s="12" t="s">
        <v>11148</v>
      </c>
      <c r="D10665" s="12" t="s">
        <v>11154</v>
      </c>
      <c r="E10665" s="17" t="s">
        <v>14855</v>
      </c>
      <c r="F10665" s="25" t="str">
        <f>LEFT(E10665,MIN(FIND({0,1,2,3,4,5,6,7,8,9},ASC(E10665)&amp;1234567890))-1)</f>
        <v>Ag</v>
      </c>
      <c r="G10665" s="25">
        <f t="shared" si="332"/>
        <v>1.96</v>
      </c>
      <c r="H10665" s="25">
        <f>VLOOKUP(F10665,Table!$A$2:$C$121,2,0)</f>
        <v>11</v>
      </c>
      <c r="I10665" s="26">
        <f>VLOOKUP(F10665,Table!$A$2:$C$121,3,0)</f>
        <v>5</v>
      </c>
      <c r="J10665" s="17" t="s">
        <v>379</v>
      </c>
      <c r="K10665" s="25" t="str">
        <f>LEFT(J10665,MIN(FIND({0,1,2,3,4,5,6,7,8,9},ASC(J10665)&amp;1234567890))-1)</f>
        <v>S</v>
      </c>
      <c r="L10665" s="25">
        <f t="shared" si="333"/>
        <v>1</v>
      </c>
      <c r="M10665" s="25">
        <f>VLOOKUP(K10665,Table!$A$2:$C$121,2,0)</f>
        <v>16</v>
      </c>
      <c r="N10665" s="26">
        <f>VLOOKUP(K10665,Table!$A$2:$C$121,3,0)</f>
        <v>3</v>
      </c>
      <c r="O10665" s="13" t="str">
        <f>VLOOKUP(A10665,Table!$U$1:$V$230,2,0)</f>
        <v>Cubic</v>
      </c>
      <c r="P10665" s="1"/>
    </row>
    <row r="10666" spans="1:16">
      <c r="A10666" s="12">
        <v>229</v>
      </c>
      <c r="B10666" s="12">
        <v>88318</v>
      </c>
      <c r="C10666" s="12" t="s">
        <v>11148</v>
      </c>
      <c r="D10666" s="12" t="s">
        <v>11155</v>
      </c>
      <c r="E10666" s="17" t="s">
        <v>334</v>
      </c>
      <c r="F10666" s="25" t="str">
        <f>LEFT(E10666,MIN(FIND({0,1,2,3,4,5,6,7,8,9},ASC(E10666)&amp;1234567890))-1)</f>
        <v>V</v>
      </c>
      <c r="G10666" s="25">
        <f t="shared" si="332"/>
        <v>1</v>
      </c>
      <c r="H10666" s="25">
        <f>VLOOKUP(F10666,Table!$A$2:$C$121,2,0)</f>
        <v>5</v>
      </c>
      <c r="I10666" s="26">
        <f>VLOOKUP(F10666,Table!$A$2:$C$121,3,0)</f>
        <v>4</v>
      </c>
      <c r="J10666" s="17" t="s">
        <v>14856</v>
      </c>
      <c r="K10666" s="25" t="str">
        <f>LEFT(J10666,MIN(FIND({0,1,2,3,4,5,6,7,8,9},ASC(J10666)&amp;1234567890))-1)</f>
        <v>O</v>
      </c>
      <c r="L10666" s="25">
        <f t="shared" si="333"/>
        <v>0.03</v>
      </c>
      <c r="M10666" s="25">
        <f>VLOOKUP(K10666,Table!$A$2:$C$121,2,0)</f>
        <v>16</v>
      </c>
      <c r="N10666" s="26">
        <f>VLOOKUP(K10666,Table!$A$2:$C$121,3,0)</f>
        <v>2</v>
      </c>
      <c r="O10666" s="13" t="str">
        <f>VLOOKUP(A10666,Table!$U$1:$V$230,2,0)</f>
        <v>Cubic</v>
      </c>
      <c r="P10666" s="1"/>
    </row>
    <row r="10667" spans="1:16">
      <c r="A10667" s="12">
        <v>229</v>
      </c>
      <c r="B10667" s="12">
        <v>53656</v>
      </c>
      <c r="C10667" s="12" t="s">
        <v>11148</v>
      </c>
      <c r="D10667" s="12" t="s">
        <v>11156</v>
      </c>
      <c r="E10667" s="17" t="s">
        <v>11658</v>
      </c>
      <c r="F10667" s="25" t="str">
        <f>LEFT(E10667,MIN(FIND({0,1,2,3,4,5,6,7,8,9},ASC(E10667)&amp;1234567890))-1)</f>
        <v>Ir</v>
      </c>
      <c r="G10667" s="25">
        <f t="shared" si="332"/>
        <v>3</v>
      </c>
      <c r="H10667" s="25">
        <f>VLOOKUP(F10667,Table!$A$2:$C$121,2,0)</f>
        <v>9</v>
      </c>
      <c r="I10667" s="26">
        <f>VLOOKUP(F10667,Table!$A$2:$C$121,3,0)</f>
        <v>6</v>
      </c>
      <c r="J10667" s="17" t="s">
        <v>12060</v>
      </c>
      <c r="K10667" s="25" t="str">
        <f>LEFT(J10667,MIN(FIND({0,1,2,3,4,5,6,7,8,9},ASC(J10667)&amp;1234567890))-1)</f>
        <v>Ge</v>
      </c>
      <c r="L10667" s="25">
        <f t="shared" si="333"/>
        <v>7</v>
      </c>
      <c r="M10667" s="25">
        <f>VLOOKUP(K10667,Table!$A$2:$C$121,2,0)</f>
        <v>14</v>
      </c>
      <c r="N10667" s="26">
        <f>VLOOKUP(K10667,Table!$A$2:$C$121,3,0)</f>
        <v>4</v>
      </c>
      <c r="O10667" s="13" t="str">
        <f>VLOOKUP(A10667,Table!$U$1:$V$230,2,0)</f>
        <v>Cubic</v>
      </c>
      <c r="P10667" s="1"/>
    </row>
    <row r="10668" spans="1:16">
      <c r="A10668" s="12">
        <v>229</v>
      </c>
      <c r="B10668" s="12">
        <v>56189</v>
      </c>
      <c r="C10668" s="12" t="s">
        <v>11148</v>
      </c>
      <c r="D10668" s="12" t="s">
        <v>640</v>
      </c>
      <c r="E10668" s="17" t="s">
        <v>584</v>
      </c>
      <c r="F10668" s="25" t="str">
        <f>LEFT(E10668,MIN(FIND({0,1,2,3,4,5,6,7,8,9},ASC(E10668)&amp;1234567890))-1)</f>
        <v>V</v>
      </c>
      <c r="G10668" s="25">
        <f t="shared" si="332"/>
        <v>2</v>
      </c>
      <c r="H10668" s="25">
        <f>VLOOKUP(F10668,Table!$A$2:$C$121,2,0)</f>
        <v>5</v>
      </c>
      <c r="I10668" s="26">
        <f>VLOOKUP(F10668,Table!$A$2:$C$121,3,0)</f>
        <v>4</v>
      </c>
      <c r="J10668" s="17" t="s">
        <v>11413</v>
      </c>
      <c r="K10668" s="25" t="str">
        <f>LEFT(J10668,MIN(FIND({0,1,2,3,4,5,6,7,8,9},ASC(J10668)&amp;1234567890))-1)</f>
        <v>D</v>
      </c>
      <c r="L10668" s="25">
        <f t="shared" si="333"/>
        <v>1</v>
      </c>
      <c r="M10668" s="25">
        <f>VLOOKUP(K10668,Table!$A$2:$C$121,2,0)</f>
        <v>1</v>
      </c>
      <c r="N10668" s="26">
        <f>VLOOKUP(K10668,Table!$A$2:$C$121,3,0)</f>
        <v>1</v>
      </c>
      <c r="O10668" s="13" t="str">
        <f>VLOOKUP(A10668,Table!$U$1:$V$230,2,0)</f>
        <v>Cubic</v>
      </c>
      <c r="P10668" s="1"/>
    </row>
    <row r="10669" spans="1:16">
      <c r="A10669" s="12">
        <v>229</v>
      </c>
      <c r="B10669" s="12">
        <v>56190</v>
      </c>
      <c r="C10669" s="12" t="s">
        <v>11148</v>
      </c>
      <c r="D10669" s="12" t="s">
        <v>11157</v>
      </c>
      <c r="E10669" s="17" t="s">
        <v>584</v>
      </c>
      <c r="F10669" s="25" t="str">
        <f>LEFT(E10669,MIN(FIND({0,1,2,3,4,5,6,7,8,9},ASC(E10669)&amp;1234567890))-1)</f>
        <v>V</v>
      </c>
      <c r="G10669" s="25">
        <f t="shared" si="332"/>
        <v>2</v>
      </c>
      <c r="H10669" s="25">
        <f>VLOOKUP(F10669,Table!$A$2:$C$121,2,0)</f>
        <v>5</v>
      </c>
      <c r="I10669" s="26">
        <f>VLOOKUP(F10669,Table!$A$2:$C$121,3,0)</f>
        <v>4</v>
      </c>
      <c r="J10669" s="17" t="s">
        <v>14857</v>
      </c>
      <c r="K10669" s="25" t="str">
        <f>LEFT(J10669,MIN(FIND({0,1,2,3,4,5,6,7,8,9},ASC(J10669)&amp;1234567890))-1)</f>
        <v>T</v>
      </c>
      <c r="L10669" s="25">
        <f t="shared" si="333"/>
        <v>0.24</v>
      </c>
      <c r="M10669" s="25">
        <f>VLOOKUP(K10669,Table!$A$2:$C$121,2,0)</f>
        <v>1</v>
      </c>
      <c r="N10669" s="26">
        <f>VLOOKUP(K10669,Table!$A$2:$C$121,3,0)</f>
        <v>1</v>
      </c>
      <c r="O10669" s="13" t="str">
        <f>VLOOKUP(A10669,Table!$U$1:$V$230,2,0)</f>
        <v>Cubic</v>
      </c>
      <c r="P10669" s="1"/>
    </row>
    <row r="10670" spans="1:16">
      <c r="A10670" s="12">
        <v>229</v>
      </c>
      <c r="B10670" s="12">
        <v>409596</v>
      </c>
      <c r="C10670" s="12" t="s">
        <v>11148</v>
      </c>
      <c r="D10670" s="12" t="s">
        <v>11158</v>
      </c>
      <c r="E10670" s="17" t="s">
        <v>11355</v>
      </c>
      <c r="F10670" s="25" t="str">
        <f>LEFT(E10670,MIN(FIND({0,1,2,3,4,5,6,7,8,9},ASC(E10670)&amp;1234567890))-1)</f>
        <v>Pt</v>
      </c>
      <c r="G10670" s="25">
        <f t="shared" si="332"/>
        <v>3</v>
      </c>
      <c r="H10670" s="25">
        <f>VLOOKUP(F10670,Table!$A$2:$C$121,2,0)</f>
        <v>10</v>
      </c>
      <c r="I10670" s="26">
        <f>VLOOKUP(F10670,Table!$A$2:$C$121,3,0)</f>
        <v>6</v>
      </c>
      <c r="J10670" s="17" t="s">
        <v>11569</v>
      </c>
      <c r="K10670" s="25" t="str">
        <f>LEFT(J10670,MIN(FIND({0,1,2,3,4,5,6,7,8,9},ASC(J10670)&amp;1234567890))-1)</f>
        <v>In</v>
      </c>
      <c r="L10670" s="25">
        <f t="shared" si="333"/>
        <v>7</v>
      </c>
      <c r="M10670" s="25">
        <f>VLOOKUP(K10670,Table!$A$2:$C$121,2,0)</f>
        <v>13</v>
      </c>
      <c r="N10670" s="26">
        <f>VLOOKUP(K10670,Table!$A$2:$C$121,3,0)</f>
        <v>5</v>
      </c>
      <c r="O10670" s="13" t="str">
        <f>VLOOKUP(A10670,Table!$U$1:$V$230,2,0)</f>
        <v>Cubic</v>
      </c>
      <c r="P10670" s="1"/>
    </row>
    <row r="10671" spans="1:16">
      <c r="A10671" s="12">
        <v>229</v>
      </c>
      <c r="B10671" s="12">
        <v>412776</v>
      </c>
      <c r="C10671" s="12" t="s">
        <v>11148</v>
      </c>
      <c r="D10671" s="12" t="s">
        <v>11159</v>
      </c>
      <c r="E10671" s="17" t="s">
        <v>11658</v>
      </c>
      <c r="F10671" s="25" t="str">
        <f>LEFT(E10671,MIN(FIND({0,1,2,3,4,5,6,7,8,9},ASC(E10671)&amp;1234567890))-1)</f>
        <v>Ir</v>
      </c>
      <c r="G10671" s="25">
        <f t="shared" si="332"/>
        <v>3</v>
      </c>
      <c r="H10671" s="25">
        <f>VLOOKUP(F10671,Table!$A$2:$C$121,2,0)</f>
        <v>9</v>
      </c>
      <c r="I10671" s="26">
        <f>VLOOKUP(F10671,Table!$A$2:$C$121,3,0)</f>
        <v>6</v>
      </c>
      <c r="J10671" s="17" t="s">
        <v>11565</v>
      </c>
      <c r="K10671" s="25" t="str">
        <f>LEFT(J10671,MIN(FIND({0,1,2,3,4,5,6,7,8,9},ASC(J10671)&amp;1234567890))-1)</f>
        <v>Sn</v>
      </c>
      <c r="L10671" s="25">
        <f t="shared" si="333"/>
        <v>7</v>
      </c>
      <c r="M10671" s="25">
        <f>VLOOKUP(K10671,Table!$A$2:$C$121,2,0)</f>
        <v>14</v>
      </c>
      <c r="N10671" s="26">
        <f>VLOOKUP(K10671,Table!$A$2:$C$121,3,0)</f>
        <v>5</v>
      </c>
      <c r="O10671" s="13" t="str">
        <f>VLOOKUP(A10671,Table!$U$1:$V$230,2,0)</f>
        <v>Cubic</v>
      </c>
      <c r="P10671" s="1"/>
    </row>
    <row r="10672" spans="1:16">
      <c r="A10672" s="12">
        <v>229</v>
      </c>
      <c r="B10672" s="12">
        <v>58285</v>
      </c>
      <c r="C10672" s="12" t="s">
        <v>11148</v>
      </c>
      <c r="D10672" s="12" t="s">
        <v>7594</v>
      </c>
      <c r="E10672" s="17" t="s">
        <v>13424</v>
      </c>
      <c r="F10672" s="25" t="str">
        <f>LEFT(E10672,MIN(FIND({0,1,2,3,4,5,6,7,8,9},ASC(E10672)&amp;1234567890))-1)</f>
        <v>Ag</v>
      </c>
      <c r="G10672" s="25">
        <f t="shared" si="332"/>
        <v>0.75</v>
      </c>
      <c r="H10672" s="25">
        <f>VLOOKUP(F10672,Table!$A$2:$C$121,2,0)</f>
        <v>11</v>
      </c>
      <c r="I10672" s="26">
        <f>VLOOKUP(F10672,Table!$A$2:$C$121,3,0)</f>
        <v>5</v>
      </c>
      <c r="J10672" s="17" t="s">
        <v>12661</v>
      </c>
      <c r="K10672" s="25" t="str">
        <f>LEFT(J10672,MIN(FIND({0,1,2,3,4,5,6,7,8,9},ASC(J10672)&amp;1234567890))-1)</f>
        <v>In</v>
      </c>
      <c r="L10672" s="25">
        <f t="shared" si="333"/>
        <v>0.25</v>
      </c>
      <c r="M10672" s="25">
        <f>VLOOKUP(K10672,Table!$A$2:$C$121,2,0)</f>
        <v>13</v>
      </c>
      <c r="N10672" s="26">
        <f>VLOOKUP(K10672,Table!$A$2:$C$121,3,0)</f>
        <v>5</v>
      </c>
      <c r="O10672" s="13" t="str">
        <f>VLOOKUP(A10672,Table!$U$1:$V$230,2,0)</f>
        <v>Cubic</v>
      </c>
      <c r="P10672" s="1"/>
    </row>
    <row r="10673" spans="1:16">
      <c r="A10673" s="12">
        <v>229</v>
      </c>
      <c r="B10673" s="12">
        <v>58311</v>
      </c>
      <c r="C10673" s="12" t="s">
        <v>11148</v>
      </c>
      <c r="D10673" s="12" t="s">
        <v>11160</v>
      </c>
      <c r="E10673" s="17" t="s">
        <v>14858</v>
      </c>
      <c r="F10673" s="25" t="str">
        <f>LEFT(E10673,MIN(FIND({0,1,2,3,4,5,6,7,8,9},ASC(E10673)&amp;1234567890))-1)</f>
        <v>Ag</v>
      </c>
      <c r="G10673" s="25">
        <f t="shared" si="332"/>
        <v>0.02</v>
      </c>
      <c r="H10673" s="25">
        <f>VLOOKUP(F10673,Table!$A$2:$C$121,2,0)</f>
        <v>11</v>
      </c>
      <c r="I10673" s="26">
        <f>VLOOKUP(F10673,Table!$A$2:$C$121,3,0)</f>
        <v>5</v>
      </c>
      <c r="J10673" s="17" t="s">
        <v>14859</v>
      </c>
      <c r="K10673" s="25" t="str">
        <f>LEFT(J10673,MIN(FIND({0,1,2,3,4,5,6,7,8,9},ASC(J10673)&amp;1234567890))-1)</f>
        <v>Li</v>
      </c>
      <c r="L10673" s="25">
        <f t="shared" si="333"/>
        <v>0.98</v>
      </c>
      <c r="M10673" s="25">
        <f>VLOOKUP(K10673,Table!$A$2:$C$121,2,0)</f>
        <v>1</v>
      </c>
      <c r="N10673" s="26">
        <f>VLOOKUP(K10673,Table!$A$2:$C$121,3,0)</f>
        <v>2</v>
      </c>
      <c r="O10673" s="13" t="str">
        <f>VLOOKUP(A10673,Table!$U$1:$V$230,2,0)</f>
        <v>Cubic</v>
      </c>
      <c r="P10673" s="1"/>
    </row>
    <row r="10674" spans="1:16">
      <c r="A10674" s="12">
        <v>229</v>
      </c>
      <c r="B10674" s="12">
        <v>58385</v>
      </c>
      <c r="C10674" s="12" t="s">
        <v>11148</v>
      </c>
      <c r="D10674" s="12" t="s">
        <v>9183</v>
      </c>
      <c r="E10674" s="17" t="s">
        <v>11342</v>
      </c>
      <c r="F10674" s="25" t="str">
        <f>LEFT(E10674,MIN(FIND({0,1,2,3,4,5,6,7,8,9},ASC(E10674)&amp;1234567890))-1)</f>
        <v>Ag</v>
      </c>
      <c r="G10674" s="25">
        <f t="shared" si="332"/>
        <v>1</v>
      </c>
      <c r="H10674" s="25">
        <f>VLOOKUP(F10674,Table!$A$2:$C$121,2,0)</f>
        <v>11</v>
      </c>
      <c r="I10674" s="26">
        <f>VLOOKUP(F10674,Table!$A$2:$C$121,3,0)</f>
        <v>5</v>
      </c>
      <c r="J10674" s="17" t="s">
        <v>70</v>
      </c>
      <c r="K10674" s="25" t="str">
        <f>LEFT(J10674,MIN(FIND({0,1,2,3,4,5,6,7,8,9},ASC(J10674)&amp;1234567890))-1)</f>
        <v>Zn</v>
      </c>
      <c r="L10674" s="25">
        <f t="shared" si="333"/>
        <v>1</v>
      </c>
      <c r="M10674" s="25">
        <f>VLOOKUP(K10674,Table!$A$2:$C$121,2,0)</f>
        <v>12</v>
      </c>
      <c r="N10674" s="26">
        <f>VLOOKUP(K10674,Table!$A$2:$C$121,3,0)</f>
        <v>4</v>
      </c>
      <c r="O10674" s="13" t="str">
        <f>VLOOKUP(A10674,Table!$U$1:$V$230,2,0)</f>
        <v>Cubic</v>
      </c>
      <c r="P10674" s="1"/>
    </row>
    <row r="10675" spans="1:16">
      <c r="A10675" s="12">
        <v>229</v>
      </c>
      <c r="B10675" s="12">
        <v>58560</v>
      </c>
      <c r="C10675" s="12" t="s">
        <v>11148</v>
      </c>
      <c r="D10675" s="12" t="s">
        <v>11161</v>
      </c>
      <c r="E10675" s="17" t="s">
        <v>14160</v>
      </c>
      <c r="F10675" s="25" t="str">
        <f>LEFT(E10675,MIN(FIND({0,1,2,3,4,5,6,7,8,9},ASC(E10675)&amp;1234567890))-1)</f>
        <v>Au</v>
      </c>
      <c r="G10675" s="25">
        <f t="shared" si="332"/>
        <v>0.3</v>
      </c>
      <c r="H10675" s="25">
        <f>VLOOKUP(F10675,Table!$A$2:$C$121,2,0)</f>
        <v>11</v>
      </c>
      <c r="I10675" s="26">
        <f>VLOOKUP(F10675,Table!$A$2:$C$121,3,0)</f>
        <v>6</v>
      </c>
      <c r="J10675" s="17" t="s">
        <v>14860</v>
      </c>
      <c r="K10675" s="25" t="str">
        <f>LEFT(J10675,MIN(FIND({0,1,2,3,4,5,6,7,8,9},ASC(J10675)&amp;1234567890))-1)</f>
        <v>Nb</v>
      </c>
      <c r="L10675" s="25">
        <f t="shared" si="333"/>
        <v>0.7</v>
      </c>
      <c r="M10675" s="25">
        <f>VLOOKUP(K10675,Table!$A$2:$C$121,2,0)</f>
        <v>5</v>
      </c>
      <c r="N10675" s="26">
        <f>VLOOKUP(K10675,Table!$A$2:$C$121,3,0)</f>
        <v>5</v>
      </c>
      <c r="O10675" s="13" t="str">
        <f>VLOOKUP(A10675,Table!$U$1:$V$230,2,0)</f>
        <v>Cubic</v>
      </c>
      <c r="P10675" s="1"/>
    </row>
    <row r="10676" spans="1:16">
      <c r="A10676" s="12">
        <v>229</v>
      </c>
      <c r="B10676" s="12">
        <v>58680</v>
      </c>
      <c r="C10676" s="12" t="s">
        <v>11148</v>
      </c>
      <c r="D10676" s="12" t="s">
        <v>11162</v>
      </c>
      <c r="E10676" s="17" t="s">
        <v>410</v>
      </c>
      <c r="F10676" s="25" t="str">
        <f>LEFT(E10676,MIN(FIND({0,1,2,3,4,5,6,7,8,9},ASC(E10676)&amp;1234567890))-1)</f>
        <v>Ba</v>
      </c>
      <c r="G10676" s="25">
        <f t="shared" si="332"/>
        <v>1</v>
      </c>
      <c r="H10676" s="25">
        <f>VLOOKUP(F10676,Table!$A$2:$C$121,2,0)</f>
        <v>2</v>
      </c>
      <c r="I10676" s="26">
        <f>VLOOKUP(F10676,Table!$A$2:$C$121,3,0)</f>
        <v>6</v>
      </c>
      <c r="J10676" s="17" t="s">
        <v>433</v>
      </c>
      <c r="K10676" s="25" t="str">
        <f>LEFT(J10676,MIN(FIND({0,1,2,3,4,5,6,7,8,9},ASC(J10676)&amp;1234567890))-1)</f>
        <v>Sr</v>
      </c>
      <c r="L10676" s="25">
        <f t="shared" si="333"/>
        <v>1</v>
      </c>
      <c r="M10676" s="25">
        <f>VLOOKUP(K10676,Table!$A$2:$C$121,2,0)</f>
        <v>2</v>
      </c>
      <c r="N10676" s="26">
        <f>VLOOKUP(K10676,Table!$A$2:$C$121,3,0)</f>
        <v>5</v>
      </c>
      <c r="O10676" s="13" t="str">
        <f>VLOOKUP(A10676,Table!$U$1:$V$230,2,0)</f>
        <v>Cubic</v>
      </c>
      <c r="P10676" s="1"/>
    </row>
    <row r="10677" spans="1:16">
      <c r="A10677" s="12">
        <v>229</v>
      </c>
      <c r="B10677" s="12">
        <v>58694</v>
      </c>
      <c r="C10677" s="12" t="s">
        <v>11148</v>
      </c>
      <c r="D10677" s="12" t="s">
        <v>11163</v>
      </c>
      <c r="E10677" s="17" t="s">
        <v>14861</v>
      </c>
      <c r="F10677" s="25" t="str">
        <f>LEFT(E10677,MIN(FIND({0,1,2,3,4,5,6,7,8,9},ASC(E10677)&amp;1234567890))-1)</f>
        <v>Be</v>
      </c>
      <c r="G10677" s="25">
        <f t="shared" si="332"/>
        <v>0.67</v>
      </c>
      <c r="H10677" s="25">
        <f>VLOOKUP(F10677,Table!$A$2:$C$121,2,0)</f>
        <v>2</v>
      </c>
      <c r="I10677" s="26">
        <f>VLOOKUP(F10677,Table!$A$2:$C$121,3,0)</f>
        <v>2</v>
      </c>
      <c r="J10677" s="17" t="s">
        <v>14862</v>
      </c>
      <c r="K10677" s="25" t="str">
        <f>LEFT(J10677,MIN(FIND({0,1,2,3,4,5,6,7,8,9},ASC(J10677)&amp;1234567890))-1)</f>
        <v>Co</v>
      </c>
      <c r="L10677" s="25">
        <f t="shared" si="333"/>
        <v>0.33</v>
      </c>
      <c r="M10677" s="25">
        <f>VLOOKUP(K10677,Table!$A$2:$C$121,2,0)</f>
        <v>9</v>
      </c>
      <c r="N10677" s="26">
        <f>VLOOKUP(K10677,Table!$A$2:$C$121,3,0)</f>
        <v>4</v>
      </c>
      <c r="O10677" s="13" t="str">
        <f>VLOOKUP(A10677,Table!$U$1:$V$230,2,0)</f>
        <v>Cubic</v>
      </c>
      <c r="P10677" s="1"/>
    </row>
    <row r="10678" spans="1:16">
      <c r="A10678" s="12">
        <v>229</v>
      </c>
      <c r="B10678" s="12">
        <v>58939</v>
      </c>
      <c r="C10678" s="12" t="s">
        <v>11148</v>
      </c>
      <c r="D10678" s="12" t="s">
        <v>7621</v>
      </c>
      <c r="E10678" s="17" t="s">
        <v>330</v>
      </c>
      <c r="F10678" s="25" t="str">
        <f>LEFT(E10678,MIN(FIND({0,1,2,3,4,5,6,7,8,9},ASC(E10678)&amp;1234567890))-1)</f>
        <v>Ca</v>
      </c>
      <c r="G10678" s="25">
        <f t="shared" si="332"/>
        <v>1</v>
      </c>
      <c r="H10678" s="25">
        <f>VLOOKUP(F10678,Table!$A$2:$C$121,2,0)</f>
        <v>2</v>
      </c>
      <c r="I10678" s="26">
        <f>VLOOKUP(F10678,Table!$A$2:$C$121,3,0)</f>
        <v>4</v>
      </c>
      <c r="J10678" s="17" t="s">
        <v>433</v>
      </c>
      <c r="K10678" s="25" t="str">
        <f>LEFT(J10678,MIN(FIND({0,1,2,3,4,5,6,7,8,9},ASC(J10678)&amp;1234567890))-1)</f>
        <v>Sr</v>
      </c>
      <c r="L10678" s="25">
        <f t="shared" si="333"/>
        <v>1</v>
      </c>
      <c r="M10678" s="25">
        <f>VLOOKUP(K10678,Table!$A$2:$C$121,2,0)</f>
        <v>2</v>
      </c>
      <c r="N10678" s="26">
        <f>VLOOKUP(K10678,Table!$A$2:$C$121,3,0)</f>
        <v>5</v>
      </c>
      <c r="O10678" s="13" t="str">
        <f>VLOOKUP(A10678,Table!$U$1:$V$230,2,0)</f>
        <v>Cubic</v>
      </c>
      <c r="P10678" s="1"/>
    </row>
    <row r="10679" spans="1:16">
      <c r="A10679" s="12">
        <v>229</v>
      </c>
      <c r="B10679" s="12">
        <v>58978</v>
      </c>
      <c r="C10679" s="12" t="s">
        <v>11148</v>
      </c>
      <c r="D10679" s="12" t="s">
        <v>11164</v>
      </c>
      <c r="E10679" s="17" t="s">
        <v>14863</v>
      </c>
      <c r="F10679" s="25" t="str">
        <f>LEFT(E10679,MIN(FIND({0,1,2,3,4,5,6,7,8,9},ASC(E10679)&amp;1234567890))-1)</f>
        <v>Cd</v>
      </c>
      <c r="G10679" s="25">
        <f t="shared" si="332"/>
        <v>0.15</v>
      </c>
      <c r="H10679" s="25">
        <f>VLOOKUP(F10679,Table!$A$2:$C$121,2,0)</f>
        <v>12</v>
      </c>
      <c r="I10679" s="26">
        <f>VLOOKUP(F10679,Table!$A$2:$C$121,3,0)</f>
        <v>5</v>
      </c>
      <c r="J10679" s="17" t="s">
        <v>14864</v>
      </c>
      <c r="K10679" s="25" t="str">
        <f>LEFT(J10679,MIN(FIND({0,1,2,3,4,5,6,7,8,9},ASC(J10679)&amp;1234567890))-1)</f>
        <v>Gd</v>
      </c>
      <c r="L10679" s="25">
        <f t="shared" si="333"/>
        <v>0.85</v>
      </c>
      <c r="M10679" s="25">
        <f>VLOOKUP(K10679,Table!$A$2:$C$121,2,0)</f>
        <v>3</v>
      </c>
      <c r="N10679" s="26">
        <f>VLOOKUP(K10679,Table!$A$2:$C$121,3,0)</f>
        <v>6</v>
      </c>
      <c r="O10679" s="13" t="str">
        <f>VLOOKUP(A10679,Table!$U$1:$V$230,2,0)</f>
        <v>Cubic</v>
      </c>
      <c r="P10679" s="1"/>
    </row>
    <row r="10680" spans="1:16">
      <c r="A10680" s="12">
        <v>229</v>
      </c>
      <c r="B10680" s="12">
        <v>102010</v>
      </c>
      <c r="C10680" s="12" t="s">
        <v>11148</v>
      </c>
      <c r="D10680" s="12" t="s">
        <v>11165</v>
      </c>
      <c r="E10680" s="17" t="s">
        <v>14865</v>
      </c>
      <c r="F10680" s="25" t="str">
        <f>LEFT(E10680,MIN(FIND({0,1,2,3,4,5,6,7,8,9},ASC(E10680)&amp;1234567890))-1)</f>
        <v>Cd</v>
      </c>
      <c r="G10680" s="25">
        <f t="shared" si="332"/>
        <v>2.5000000000000001E-2</v>
      </c>
      <c r="H10680" s="25">
        <f>VLOOKUP(F10680,Table!$A$2:$C$121,2,0)</f>
        <v>12</v>
      </c>
      <c r="I10680" s="26">
        <f>VLOOKUP(F10680,Table!$A$2:$C$121,3,0)</f>
        <v>5</v>
      </c>
      <c r="J10680" s="17" t="s">
        <v>14866</v>
      </c>
      <c r="K10680" s="25" t="str">
        <f>LEFT(J10680,MIN(FIND({0,1,2,3,4,5,6,7,8,9},ASC(J10680)&amp;1234567890))-1)</f>
        <v>Li</v>
      </c>
      <c r="L10680" s="25">
        <f t="shared" si="333"/>
        <v>0.97499999999999998</v>
      </c>
      <c r="M10680" s="25">
        <f>VLOOKUP(K10680,Table!$A$2:$C$121,2,0)</f>
        <v>1</v>
      </c>
      <c r="N10680" s="26">
        <f>VLOOKUP(K10680,Table!$A$2:$C$121,3,0)</f>
        <v>2</v>
      </c>
      <c r="O10680" s="13" t="str">
        <f>VLOOKUP(A10680,Table!$U$1:$V$230,2,0)</f>
        <v>Cubic</v>
      </c>
      <c r="P10680" s="1"/>
    </row>
    <row r="10681" spans="1:16">
      <c r="A10681" s="12">
        <v>229</v>
      </c>
      <c r="B10681" s="12">
        <v>102045</v>
      </c>
      <c r="C10681" s="12" t="s">
        <v>11148</v>
      </c>
      <c r="D10681" s="12" t="s">
        <v>11166</v>
      </c>
      <c r="E10681" s="17" t="s">
        <v>14867</v>
      </c>
      <c r="F10681" s="25" t="str">
        <f>LEFT(E10681,MIN(FIND({0,1,2,3,4,5,6,7,8,9},ASC(E10681)&amp;1234567890))-1)</f>
        <v>Cd</v>
      </c>
      <c r="G10681" s="25">
        <f t="shared" si="332"/>
        <v>0.6</v>
      </c>
      <c r="H10681" s="25">
        <f>VLOOKUP(F10681,Table!$A$2:$C$121,2,0)</f>
        <v>12</v>
      </c>
      <c r="I10681" s="26">
        <f>VLOOKUP(F10681,Table!$A$2:$C$121,3,0)</f>
        <v>5</v>
      </c>
      <c r="J10681" s="17" t="s">
        <v>14182</v>
      </c>
      <c r="K10681" s="25" t="str">
        <f>LEFT(J10681,MIN(FIND({0,1,2,3,4,5,6,7,8,9},ASC(J10681)&amp;1234567890))-1)</f>
        <v>Pd</v>
      </c>
      <c r="L10681" s="25">
        <f t="shared" si="333"/>
        <v>0.4</v>
      </c>
      <c r="M10681" s="25">
        <f>VLOOKUP(K10681,Table!$A$2:$C$121,2,0)</f>
        <v>10</v>
      </c>
      <c r="N10681" s="26">
        <f>VLOOKUP(K10681,Table!$A$2:$C$121,3,0)</f>
        <v>5</v>
      </c>
      <c r="O10681" s="13" t="str">
        <f>VLOOKUP(A10681,Table!$U$1:$V$230,2,0)</f>
        <v>Cubic</v>
      </c>
      <c r="P10681" s="1"/>
    </row>
    <row r="10682" spans="1:16">
      <c r="A10682" s="12">
        <v>229</v>
      </c>
      <c r="B10682" s="12">
        <v>102148</v>
      </c>
      <c r="C10682" s="12" t="s">
        <v>11148</v>
      </c>
      <c r="D10682" s="12" t="s">
        <v>11167</v>
      </c>
      <c r="E10682" s="17" t="s">
        <v>14868</v>
      </c>
      <c r="F10682" s="25" t="str">
        <f>LEFT(E10682,MIN(FIND({0,1,2,3,4,5,6,7,8,9},ASC(E10682)&amp;1234567890))-1)</f>
        <v>Ce</v>
      </c>
      <c r="G10682" s="25">
        <f t="shared" si="332"/>
        <v>4.4999999999999997E-3</v>
      </c>
      <c r="H10682" s="25">
        <f>VLOOKUP(F10682,Table!$A$2:$C$121,2,0)</f>
        <v>3</v>
      </c>
      <c r="I10682" s="26">
        <f>VLOOKUP(F10682,Table!$A$2:$C$121,3,0)</f>
        <v>6</v>
      </c>
      <c r="J10682" s="17" t="s">
        <v>14869</v>
      </c>
      <c r="K10682" s="25" t="str">
        <f>LEFT(J10682,MIN(FIND({0,1,2,3,4,5,6,7,8,9},ASC(J10682)&amp;1234567890))-1)</f>
        <v>Fe</v>
      </c>
      <c r="L10682" s="25">
        <f t="shared" si="333"/>
        <v>0.99550000000000005</v>
      </c>
      <c r="M10682" s="25">
        <f>VLOOKUP(K10682,Table!$A$2:$C$121,2,0)</f>
        <v>8</v>
      </c>
      <c r="N10682" s="26">
        <f>VLOOKUP(K10682,Table!$A$2:$C$121,3,0)</f>
        <v>4</v>
      </c>
      <c r="O10682" s="13" t="str">
        <f>VLOOKUP(A10682,Table!$U$1:$V$230,2,0)</f>
        <v>Cubic</v>
      </c>
      <c r="P10682" s="1"/>
    </row>
    <row r="10683" spans="1:16">
      <c r="A10683" s="12">
        <v>229</v>
      </c>
      <c r="B10683" s="12">
        <v>102381</v>
      </c>
      <c r="C10683" s="12" t="s">
        <v>11148</v>
      </c>
      <c r="D10683" s="12" t="s">
        <v>9126</v>
      </c>
      <c r="E10683" s="17" t="s">
        <v>76</v>
      </c>
      <c r="F10683" s="25" t="str">
        <f>LEFT(E10683,MIN(FIND({0,1,2,3,4,5,6,7,8,9},ASC(E10683)&amp;1234567890))-1)</f>
        <v>Co</v>
      </c>
      <c r="G10683" s="25">
        <f t="shared" si="332"/>
        <v>1</v>
      </c>
      <c r="H10683" s="25">
        <f>VLOOKUP(F10683,Table!$A$2:$C$121,2,0)</f>
        <v>9</v>
      </c>
      <c r="I10683" s="26">
        <f>VLOOKUP(F10683,Table!$A$2:$C$121,3,0)</f>
        <v>4</v>
      </c>
      <c r="J10683" s="17" t="s">
        <v>33</v>
      </c>
      <c r="K10683" s="25" t="str">
        <f>LEFT(J10683,MIN(FIND({0,1,2,3,4,5,6,7,8,9},ASC(J10683)&amp;1234567890))-1)</f>
        <v>Fe</v>
      </c>
      <c r="L10683" s="25">
        <f t="shared" si="333"/>
        <v>1</v>
      </c>
      <c r="M10683" s="25">
        <f>VLOOKUP(K10683,Table!$A$2:$C$121,2,0)</f>
        <v>8</v>
      </c>
      <c r="N10683" s="26">
        <f>VLOOKUP(K10683,Table!$A$2:$C$121,3,0)</f>
        <v>4</v>
      </c>
      <c r="O10683" s="13" t="str">
        <f>VLOOKUP(A10683,Table!$U$1:$V$230,2,0)</f>
        <v>Cubic</v>
      </c>
      <c r="P10683" s="1"/>
    </row>
    <row r="10684" spans="1:16">
      <c r="A10684" s="12">
        <v>229</v>
      </c>
      <c r="B10684" s="12">
        <v>102739</v>
      </c>
      <c r="C10684" s="12" t="s">
        <v>11148</v>
      </c>
      <c r="D10684" s="12" t="s">
        <v>9254</v>
      </c>
      <c r="E10684" s="17" t="s">
        <v>76</v>
      </c>
      <c r="F10684" s="25" t="str">
        <f>LEFT(E10684,MIN(FIND({0,1,2,3,4,5,6,7,8,9},ASC(E10684)&amp;1234567890))-1)</f>
        <v>Co</v>
      </c>
      <c r="G10684" s="25">
        <f t="shared" si="332"/>
        <v>1</v>
      </c>
      <c r="H10684" s="25">
        <f>VLOOKUP(F10684,Table!$A$2:$C$121,2,0)</f>
        <v>9</v>
      </c>
      <c r="I10684" s="26">
        <f>VLOOKUP(F10684,Table!$A$2:$C$121,3,0)</f>
        <v>4</v>
      </c>
      <c r="J10684" s="17" t="s">
        <v>377</v>
      </c>
      <c r="K10684" s="25" t="str">
        <f>LEFT(J10684,MIN(FIND({0,1,2,3,4,5,6,7,8,9},ASC(J10684)&amp;1234567890))-1)</f>
        <v>Zr</v>
      </c>
      <c r="L10684" s="25">
        <f t="shared" si="333"/>
        <v>1</v>
      </c>
      <c r="M10684" s="25">
        <f>VLOOKUP(K10684,Table!$A$2:$C$121,2,0)</f>
        <v>4</v>
      </c>
      <c r="N10684" s="26">
        <f>VLOOKUP(K10684,Table!$A$2:$C$121,3,0)</f>
        <v>5</v>
      </c>
      <c r="O10684" s="13" t="str">
        <f>VLOOKUP(A10684,Table!$U$1:$V$230,2,0)</f>
        <v>Cubic</v>
      </c>
      <c r="P10684" s="1"/>
    </row>
    <row r="10685" spans="1:16">
      <c r="A10685" s="12">
        <v>229</v>
      </c>
      <c r="B10685" s="12">
        <v>102786</v>
      </c>
      <c r="C10685" s="12" t="s">
        <v>11148</v>
      </c>
      <c r="D10685" s="12" t="s">
        <v>11168</v>
      </c>
      <c r="E10685" s="17" t="s">
        <v>14870</v>
      </c>
      <c r="F10685" s="25" t="str">
        <f>LEFT(E10685,MIN(FIND({0,1,2,3,4,5,6,7,8,9},ASC(E10685)&amp;1234567890))-1)</f>
        <v>Cr</v>
      </c>
      <c r="G10685" s="25">
        <f t="shared" si="332"/>
        <v>0.7</v>
      </c>
      <c r="H10685" s="25">
        <f>VLOOKUP(F10685,Table!$A$2:$C$121,2,0)</f>
        <v>6</v>
      </c>
      <c r="I10685" s="26">
        <f>VLOOKUP(F10685,Table!$A$2:$C$121,3,0)</f>
        <v>4</v>
      </c>
      <c r="J10685" s="17" t="s">
        <v>13554</v>
      </c>
      <c r="K10685" s="25" t="str">
        <f>LEFT(J10685,MIN(FIND({0,1,2,3,4,5,6,7,8,9},ASC(J10685)&amp;1234567890))-1)</f>
        <v>Mo</v>
      </c>
      <c r="L10685" s="25">
        <f t="shared" si="333"/>
        <v>0.3</v>
      </c>
      <c r="M10685" s="25">
        <f>VLOOKUP(K10685,Table!$A$2:$C$121,2,0)</f>
        <v>6</v>
      </c>
      <c r="N10685" s="26">
        <f>VLOOKUP(K10685,Table!$A$2:$C$121,3,0)</f>
        <v>5</v>
      </c>
      <c r="O10685" s="13" t="str">
        <f>VLOOKUP(A10685,Table!$U$1:$V$230,2,0)</f>
        <v>Cubic</v>
      </c>
      <c r="P10685" s="1"/>
    </row>
    <row r="10686" spans="1:16">
      <c r="A10686" s="12">
        <v>229</v>
      </c>
      <c r="B10686" s="12">
        <v>103325</v>
      </c>
      <c r="C10686" s="12" t="s">
        <v>11148</v>
      </c>
      <c r="D10686" s="12" t="s">
        <v>11169</v>
      </c>
      <c r="E10686" s="17" t="s">
        <v>13275</v>
      </c>
      <c r="F10686" s="25" t="str">
        <f>LEFT(E10686,MIN(FIND({0,1,2,3,4,5,6,7,8,9},ASC(E10686)&amp;1234567890))-1)</f>
        <v>Dy</v>
      </c>
      <c r="G10686" s="25">
        <f t="shared" si="332"/>
        <v>0.75</v>
      </c>
      <c r="H10686" s="25">
        <f>VLOOKUP(F10686,Table!$A$2:$C$121,2,0)</f>
        <v>3</v>
      </c>
      <c r="I10686" s="26">
        <f>VLOOKUP(F10686,Table!$A$2:$C$121,3,0)</f>
        <v>6</v>
      </c>
      <c r="J10686" s="17" t="s">
        <v>14633</v>
      </c>
      <c r="K10686" s="25" t="str">
        <f>LEFT(J10686,MIN(FIND({0,1,2,3,4,5,6,7,8,9},ASC(J10686)&amp;1234567890))-1)</f>
        <v>Mg</v>
      </c>
      <c r="L10686" s="25">
        <f t="shared" si="333"/>
        <v>0.25</v>
      </c>
      <c r="M10686" s="25">
        <f>VLOOKUP(K10686,Table!$A$2:$C$121,2,0)</f>
        <v>2</v>
      </c>
      <c r="N10686" s="26">
        <f>VLOOKUP(K10686,Table!$A$2:$C$121,3,0)</f>
        <v>3</v>
      </c>
      <c r="O10686" s="13" t="str">
        <f>VLOOKUP(A10686,Table!$U$1:$V$230,2,0)</f>
        <v>Cubic</v>
      </c>
      <c r="P10686" s="1"/>
    </row>
    <row r="10687" spans="1:16">
      <c r="A10687" s="12">
        <v>229</v>
      </c>
      <c r="B10687" s="12">
        <v>103521</v>
      </c>
      <c r="C10687" s="12" t="s">
        <v>11148</v>
      </c>
      <c r="D10687" s="12" t="s">
        <v>11170</v>
      </c>
      <c r="E10687" s="17" t="s">
        <v>13382</v>
      </c>
      <c r="F10687" s="25" t="str">
        <f>LEFT(E10687,MIN(FIND({0,1,2,3,4,5,6,7,8,9},ASC(E10687)&amp;1234567890))-1)</f>
        <v>Fe</v>
      </c>
      <c r="G10687" s="25">
        <f t="shared" si="332"/>
        <v>0.95</v>
      </c>
      <c r="H10687" s="25">
        <f>VLOOKUP(F10687,Table!$A$2:$C$121,2,0)</f>
        <v>8</v>
      </c>
      <c r="I10687" s="26">
        <f>VLOOKUP(F10687,Table!$A$2:$C$121,3,0)</f>
        <v>4</v>
      </c>
      <c r="J10687" s="17" t="s">
        <v>14871</v>
      </c>
      <c r="K10687" s="25" t="str">
        <f>LEFT(J10687,MIN(FIND({0,1,2,3,4,5,6,7,8,9},ASC(J10687)&amp;1234567890))-1)</f>
        <v>Mn</v>
      </c>
      <c r="L10687" s="25">
        <f t="shared" si="333"/>
        <v>0.05</v>
      </c>
      <c r="M10687" s="25">
        <f>VLOOKUP(K10687,Table!$A$2:$C$121,2,0)</f>
        <v>7</v>
      </c>
      <c r="N10687" s="26">
        <f>VLOOKUP(K10687,Table!$A$2:$C$121,3,0)</f>
        <v>4</v>
      </c>
      <c r="O10687" s="13" t="str">
        <f>VLOOKUP(A10687,Table!$U$1:$V$230,2,0)</f>
        <v>Cubic</v>
      </c>
      <c r="P10687" s="1"/>
    </row>
    <row r="10688" spans="1:16">
      <c r="A10688" s="12">
        <v>229</v>
      </c>
      <c r="B10688" s="12">
        <v>103609</v>
      </c>
      <c r="C10688" s="12" t="s">
        <v>11148</v>
      </c>
      <c r="D10688" s="12" t="s">
        <v>11171</v>
      </c>
      <c r="E10688" s="17" t="s">
        <v>14872</v>
      </c>
      <c r="F10688" s="25" t="str">
        <f>LEFT(E10688,MIN(FIND({0,1,2,3,4,5,6,7,8,9},ASC(E10688)&amp;1234567890))-1)</f>
        <v>Fe</v>
      </c>
      <c r="G10688" s="25">
        <f t="shared" si="332"/>
        <v>0.91500000000000004</v>
      </c>
      <c r="H10688" s="25">
        <f>VLOOKUP(F10688,Table!$A$2:$C$121,2,0)</f>
        <v>8</v>
      </c>
      <c r="I10688" s="26">
        <f>VLOOKUP(F10688,Table!$A$2:$C$121,3,0)</f>
        <v>4</v>
      </c>
      <c r="J10688" s="17" t="s">
        <v>14873</v>
      </c>
      <c r="K10688" s="25" t="str">
        <f>LEFT(J10688,MIN(FIND({0,1,2,3,4,5,6,7,8,9},ASC(J10688)&amp;1234567890))-1)</f>
        <v>Re</v>
      </c>
      <c r="L10688" s="25">
        <f t="shared" si="333"/>
        <v>8.5000000000000006E-2</v>
      </c>
      <c r="M10688" s="25">
        <f>VLOOKUP(K10688,Table!$A$2:$C$121,2,0)</f>
        <v>7</v>
      </c>
      <c r="N10688" s="26">
        <f>VLOOKUP(K10688,Table!$A$2:$C$121,3,0)</f>
        <v>6</v>
      </c>
      <c r="O10688" s="13" t="str">
        <f>VLOOKUP(A10688,Table!$U$1:$V$230,2,0)</f>
        <v>Cubic</v>
      </c>
      <c r="P10688" s="1"/>
    </row>
    <row r="10689" spans="1:16">
      <c r="A10689" s="12">
        <v>229</v>
      </c>
      <c r="B10689" s="12">
        <v>103624</v>
      </c>
      <c r="C10689" s="12" t="s">
        <v>11148</v>
      </c>
      <c r="D10689" s="12" t="s">
        <v>11172</v>
      </c>
      <c r="E10689" s="17" t="s">
        <v>14874</v>
      </c>
      <c r="F10689" s="25" t="str">
        <f>LEFT(E10689,MIN(FIND({0,1,2,3,4,5,6,7,8,9},ASC(E10689)&amp;1234567890))-1)</f>
        <v>Fe</v>
      </c>
      <c r="G10689" s="25">
        <f t="shared" si="332"/>
        <v>0.90500000000000003</v>
      </c>
      <c r="H10689" s="25">
        <f>VLOOKUP(F10689,Table!$A$2:$C$121,2,0)</f>
        <v>8</v>
      </c>
      <c r="I10689" s="26">
        <f>VLOOKUP(F10689,Table!$A$2:$C$121,3,0)</f>
        <v>4</v>
      </c>
      <c r="J10689" s="17" t="s">
        <v>14875</v>
      </c>
      <c r="K10689" s="25" t="str">
        <f>LEFT(J10689,MIN(FIND({0,1,2,3,4,5,6,7,8,9},ASC(J10689)&amp;1234567890))-1)</f>
        <v>Si</v>
      </c>
      <c r="L10689" s="25">
        <f t="shared" si="333"/>
        <v>9.5000000000000001E-2</v>
      </c>
      <c r="M10689" s="25">
        <f>VLOOKUP(K10689,Table!$A$2:$C$121,2,0)</f>
        <v>14</v>
      </c>
      <c r="N10689" s="26">
        <f>VLOOKUP(K10689,Table!$A$2:$C$121,3,0)</f>
        <v>3</v>
      </c>
      <c r="O10689" s="13" t="str">
        <f>VLOOKUP(A10689,Table!$U$1:$V$230,2,0)</f>
        <v>Cubic</v>
      </c>
      <c r="P10689" s="1"/>
    </row>
    <row r="10690" spans="1:16">
      <c r="A10690" s="12">
        <v>229</v>
      </c>
      <c r="B10690" s="12">
        <v>103664</v>
      </c>
      <c r="C10690" s="12" t="s">
        <v>11148</v>
      </c>
      <c r="D10690" s="12" t="s">
        <v>11173</v>
      </c>
      <c r="E10690" s="17" t="s">
        <v>14876</v>
      </c>
      <c r="F10690" s="25" t="str">
        <f>LEFT(E10690,MIN(FIND({0,1,2,3,4,5,6,7,8,9},ASC(E10690)&amp;1234567890))-1)</f>
        <v>Fe</v>
      </c>
      <c r="G10690" s="25">
        <f t="shared" ref="G10690:G10753" si="334">IF(SUBSTITUTE(E10690,F10690,"")="",1,SUBSTITUTE(E10690,F10690,""))*1</f>
        <v>0.8</v>
      </c>
      <c r="H10690" s="25">
        <f>VLOOKUP(F10690,Table!$A$2:$C$121,2,0)</f>
        <v>8</v>
      </c>
      <c r="I10690" s="26">
        <f>VLOOKUP(F10690,Table!$A$2:$C$121,3,0)</f>
        <v>4</v>
      </c>
      <c r="J10690" s="17" t="s">
        <v>14877</v>
      </c>
      <c r="K10690" s="25" t="str">
        <f>LEFT(J10690,MIN(FIND({0,1,2,3,4,5,6,7,8,9},ASC(J10690)&amp;1234567890))-1)</f>
        <v>Ti</v>
      </c>
      <c r="L10690" s="25">
        <f t="shared" ref="L10690:L10753" si="335">IF(SUBSTITUTE(J10690,K10690,"")="",1,SUBSTITUTE(J10690,K10690,""))*1</f>
        <v>0.2</v>
      </c>
      <c r="M10690" s="25">
        <f>VLOOKUP(K10690,Table!$A$2:$C$121,2,0)</f>
        <v>4</v>
      </c>
      <c r="N10690" s="26">
        <f>VLOOKUP(K10690,Table!$A$2:$C$121,3,0)</f>
        <v>4</v>
      </c>
      <c r="O10690" s="13" t="str">
        <f>VLOOKUP(A10690,Table!$U$1:$V$230,2,0)</f>
        <v>Cubic</v>
      </c>
      <c r="P10690" s="1"/>
    </row>
    <row r="10691" spans="1:16">
      <c r="A10691" s="12">
        <v>229</v>
      </c>
      <c r="B10691" s="12">
        <v>104399</v>
      </c>
      <c r="C10691" s="12" t="s">
        <v>11148</v>
      </c>
      <c r="D10691" s="12" t="s">
        <v>11174</v>
      </c>
      <c r="E10691" s="17" t="s">
        <v>14878</v>
      </c>
      <c r="F10691" s="25" t="str">
        <f>LEFT(E10691,MIN(FIND({0,1,2,3,4,5,6,7,8,9},ASC(E10691)&amp;1234567890))-1)</f>
        <v>Ag</v>
      </c>
      <c r="G10691" s="25">
        <f t="shared" si="334"/>
        <v>0.49</v>
      </c>
      <c r="H10691" s="25">
        <f>VLOOKUP(F10691,Table!$A$2:$C$121,2,0)</f>
        <v>11</v>
      </c>
      <c r="I10691" s="26">
        <f>VLOOKUP(F10691,Table!$A$2:$C$121,3,0)</f>
        <v>5</v>
      </c>
      <c r="J10691" s="17" t="s">
        <v>14879</v>
      </c>
      <c r="K10691" s="25" t="str">
        <f>LEFT(J10691,MIN(FIND({0,1,2,3,4,5,6,7,8,9},ASC(J10691)&amp;1234567890))-1)</f>
        <v>Cd</v>
      </c>
      <c r="L10691" s="25">
        <f t="shared" si="335"/>
        <v>0.51</v>
      </c>
      <c r="M10691" s="25">
        <f>VLOOKUP(K10691,Table!$A$2:$C$121,2,0)</f>
        <v>12</v>
      </c>
      <c r="N10691" s="26">
        <f>VLOOKUP(K10691,Table!$A$2:$C$121,3,0)</f>
        <v>5</v>
      </c>
      <c r="O10691" s="13" t="str">
        <f>VLOOKUP(A10691,Table!$U$1:$V$230,2,0)</f>
        <v>Cubic</v>
      </c>
      <c r="P10691" s="1"/>
    </row>
    <row r="10692" spans="1:16">
      <c r="A10692" s="12">
        <v>229</v>
      </c>
      <c r="B10692" s="12">
        <v>104919</v>
      </c>
      <c r="C10692" s="12" t="s">
        <v>11148</v>
      </c>
      <c r="D10692" s="12" t="s">
        <v>11175</v>
      </c>
      <c r="E10692" s="17" t="s">
        <v>14880</v>
      </c>
      <c r="F10692" s="25" t="str">
        <f>LEFT(E10692,MIN(FIND({0,1,2,3,4,5,6,7,8,9},ASC(E10692)&amp;1234567890))-1)</f>
        <v>Mn</v>
      </c>
      <c r="G10692" s="25">
        <f t="shared" si="334"/>
        <v>1.05</v>
      </c>
      <c r="H10692" s="25">
        <f>VLOOKUP(F10692,Table!$A$2:$C$121,2,0)</f>
        <v>7</v>
      </c>
      <c r="I10692" s="26">
        <f>VLOOKUP(F10692,Table!$A$2:$C$121,3,0)</f>
        <v>4</v>
      </c>
      <c r="J10692" s="17" t="s">
        <v>14881</v>
      </c>
      <c r="K10692" s="25" t="str">
        <f>LEFT(J10692,MIN(FIND({0,1,2,3,4,5,6,7,8,9},ASC(J10692)&amp;1234567890))-1)</f>
        <v>Ni</v>
      </c>
      <c r="L10692" s="25">
        <f t="shared" si="335"/>
        <v>0.95</v>
      </c>
      <c r="M10692" s="25">
        <f>VLOOKUP(K10692,Table!$A$2:$C$121,2,0)</f>
        <v>10</v>
      </c>
      <c r="N10692" s="26">
        <f>VLOOKUP(K10692,Table!$A$2:$C$121,3,0)</f>
        <v>4</v>
      </c>
      <c r="O10692" s="13" t="str">
        <f>VLOOKUP(A10692,Table!$U$1:$V$230,2,0)</f>
        <v>Cubic</v>
      </c>
      <c r="P10692" s="1"/>
    </row>
    <row r="10693" spans="1:16">
      <c r="A10693" s="12">
        <v>229</v>
      </c>
      <c r="B10693" s="12">
        <v>105096</v>
      </c>
      <c r="C10693" s="12" t="s">
        <v>11148</v>
      </c>
      <c r="D10693" s="12" t="s">
        <v>11176</v>
      </c>
      <c r="E10693" s="17" t="s">
        <v>393</v>
      </c>
      <c r="F10693" s="25" t="str">
        <f>LEFT(E10693,MIN(FIND({0,1,2,3,4,5,6,7,8,9},ASC(E10693)&amp;1234567890))-1)</f>
        <v>Mo</v>
      </c>
      <c r="G10693" s="25">
        <f t="shared" si="334"/>
        <v>1</v>
      </c>
      <c r="H10693" s="25">
        <f>VLOOKUP(F10693,Table!$A$2:$C$121,2,0)</f>
        <v>6</v>
      </c>
      <c r="I10693" s="26">
        <f>VLOOKUP(F10693,Table!$A$2:$C$121,3,0)</f>
        <v>5</v>
      </c>
      <c r="J10693" s="17" t="s">
        <v>405</v>
      </c>
      <c r="K10693" s="25" t="str">
        <f>LEFT(J10693,MIN(FIND({0,1,2,3,4,5,6,7,8,9},ASC(J10693)&amp;1234567890))-1)</f>
        <v>Ta</v>
      </c>
      <c r="L10693" s="25">
        <f t="shared" si="335"/>
        <v>1</v>
      </c>
      <c r="M10693" s="25">
        <f>VLOOKUP(K10693,Table!$A$2:$C$121,2,0)</f>
        <v>5</v>
      </c>
      <c r="N10693" s="26">
        <f>VLOOKUP(K10693,Table!$A$2:$C$121,3,0)</f>
        <v>6</v>
      </c>
      <c r="O10693" s="13" t="str">
        <f>VLOOKUP(A10693,Table!$U$1:$V$230,2,0)</f>
        <v>Cubic</v>
      </c>
      <c r="P10693" s="1"/>
    </row>
    <row r="10694" spans="1:16">
      <c r="A10694" s="12">
        <v>229</v>
      </c>
      <c r="B10694" s="12">
        <v>105117</v>
      </c>
      <c r="C10694" s="12" t="s">
        <v>11148</v>
      </c>
      <c r="D10694" s="12" t="s">
        <v>11177</v>
      </c>
      <c r="E10694" s="17" t="s">
        <v>14882</v>
      </c>
      <c r="F10694" s="25" t="str">
        <f>LEFT(E10694,MIN(FIND({0,1,2,3,4,5,6,7,8,9},ASC(E10694)&amp;1234567890))-1)</f>
        <v>Mo</v>
      </c>
      <c r="G10694" s="25">
        <f t="shared" si="334"/>
        <v>0.66700000000000004</v>
      </c>
      <c r="H10694" s="25">
        <f>VLOOKUP(F10694,Table!$A$2:$C$121,2,0)</f>
        <v>6</v>
      </c>
      <c r="I10694" s="26">
        <f>VLOOKUP(F10694,Table!$A$2:$C$121,3,0)</f>
        <v>5</v>
      </c>
      <c r="J10694" s="17" t="s">
        <v>14883</v>
      </c>
      <c r="K10694" s="25" t="str">
        <f>LEFT(J10694,MIN(FIND({0,1,2,3,4,5,6,7,8,9},ASC(J10694)&amp;1234567890))-1)</f>
        <v>Zr</v>
      </c>
      <c r="L10694" s="25">
        <f t="shared" si="335"/>
        <v>0.33300000000000002</v>
      </c>
      <c r="M10694" s="25">
        <f>VLOOKUP(K10694,Table!$A$2:$C$121,2,0)</f>
        <v>4</v>
      </c>
      <c r="N10694" s="26">
        <f>VLOOKUP(K10694,Table!$A$2:$C$121,3,0)</f>
        <v>5</v>
      </c>
      <c r="O10694" s="13" t="str">
        <f>VLOOKUP(A10694,Table!$U$1:$V$230,2,0)</f>
        <v>Cubic</v>
      </c>
      <c r="P10694" s="1"/>
    </row>
    <row r="10695" spans="1:16">
      <c r="A10695" s="12">
        <v>229</v>
      </c>
      <c r="B10695" s="12">
        <v>105197</v>
      </c>
      <c r="C10695" s="12" t="s">
        <v>11148</v>
      </c>
      <c r="D10695" s="12" t="s">
        <v>11178</v>
      </c>
      <c r="E10695" s="17" t="s">
        <v>11834</v>
      </c>
      <c r="F10695" s="25" t="str">
        <f>LEFT(E10695,MIN(FIND({0,1,2,3,4,5,6,7,8,9},ASC(E10695)&amp;1234567890))-1)</f>
        <v>Nb</v>
      </c>
      <c r="G10695" s="25">
        <f t="shared" si="334"/>
        <v>0.8</v>
      </c>
      <c r="H10695" s="25">
        <f>VLOOKUP(F10695,Table!$A$2:$C$121,2,0)</f>
        <v>5</v>
      </c>
      <c r="I10695" s="26">
        <f>VLOOKUP(F10695,Table!$A$2:$C$121,3,0)</f>
        <v>5</v>
      </c>
      <c r="J10695" s="17" t="s">
        <v>14884</v>
      </c>
      <c r="K10695" s="25" t="str">
        <f>LEFT(J10695,MIN(FIND({0,1,2,3,4,5,6,7,8,9},ASC(J10695)&amp;1234567890))-1)</f>
        <v>Pd</v>
      </c>
      <c r="L10695" s="25">
        <f t="shared" si="335"/>
        <v>0.2</v>
      </c>
      <c r="M10695" s="25">
        <f>VLOOKUP(K10695,Table!$A$2:$C$121,2,0)</f>
        <v>10</v>
      </c>
      <c r="N10695" s="26">
        <f>VLOOKUP(K10695,Table!$A$2:$C$121,3,0)</f>
        <v>5</v>
      </c>
      <c r="O10695" s="13" t="str">
        <f>VLOOKUP(A10695,Table!$U$1:$V$230,2,0)</f>
        <v>Cubic</v>
      </c>
      <c r="P10695" s="1"/>
    </row>
    <row r="10696" spans="1:16">
      <c r="A10696" s="12">
        <v>229</v>
      </c>
      <c r="B10696" s="12">
        <v>105256</v>
      </c>
      <c r="C10696" s="12" t="s">
        <v>11148</v>
      </c>
      <c r="D10696" s="12" t="s">
        <v>11179</v>
      </c>
      <c r="E10696" s="17" t="s">
        <v>335</v>
      </c>
      <c r="F10696" s="25" t="str">
        <f>LEFT(E10696,MIN(FIND({0,1,2,3,4,5,6,7,8,9},ASC(E10696)&amp;1234567890))-1)</f>
        <v>Nb</v>
      </c>
      <c r="G10696" s="25">
        <f t="shared" si="334"/>
        <v>1</v>
      </c>
      <c r="H10696" s="25">
        <f>VLOOKUP(F10696,Table!$A$2:$C$121,2,0)</f>
        <v>5</v>
      </c>
      <c r="I10696" s="26">
        <f>VLOOKUP(F10696,Table!$A$2:$C$121,3,0)</f>
        <v>5</v>
      </c>
      <c r="J10696" s="17" t="s">
        <v>390</v>
      </c>
      <c r="K10696" s="25" t="str">
        <f>LEFT(J10696,MIN(FIND({0,1,2,3,4,5,6,7,8,9},ASC(J10696)&amp;1234567890))-1)</f>
        <v>W</v>
      </c>
      <c r="L10696" s="25">
        <f t="shared" si="335"/>
        <v>1</v>
      </c>
      <c r="M10696" s="25">
        <f>VLOOKUP(K10696,Table!$A$2:$C$121,2,0)</f>
        <v>6</v>
      </c>
      <c r="N10696" s="26">
        <f>VLOOKUP(K10696,Table!$A$2:$C$121,3,0)</f>
        <v>6</v>
      </c>
      <c r="O10696" s="13" t="str">
        <f>VLOOKUP(A10696,Table!$U$1:$V$230,2,0)</f>
        <v>Cubic</v>
      </c>
      <c r="P10696" s="1"/>
    </row>
    <row r="10697" spans="1:16">
      <c r="A10697" s="12">
        <v>229</v>
      </c>
      <c r="B10697" s="12">
        <v>105262</v>
      </c>
      <c r="C10697" s="12" t="s">
        <v>11148</v>
      </c>
      <c r="D10697" s="12" t="s">
        <v>11180</v>
      </c>
      <c r="E10697" s="17" t="s">
        <v>335</v>
      </c>
      <c r="F10697" s="25" t="str">
        <f>LEFT(E10697,MIN(FIND({0,1,2,3,4,5,6,7,8,9},ASC(E10697)&amp;1234567890))-1)</f>
        <v>Nb</v>
      </c>
      <c r="G10697" s="25">
        <f t="shared" si="334"/>
        <v>1</v>
      </c>
      <c r="H10697" s="25">
        <f>VLOOKUP(F10697,Table!$A$2:$C$121,2,0)</f>
        <v>5</v>
      </c>
      <c r="I10697" s="26">
        <f>VLOOKUP(F10697,Table!$A$2:$C$121,3,0)</f>
        <v>5</v>
      </c>
      <c r="J10697" s="17" t="s">
        <v>377</v>
      </c>
      <c r="K10697" s="25" t="str">
        <f>LEFT(J10697,MIN(FIND({0,1,2,3,4,5,6,7,8,9},ASC(J10697)&amp;1234567890))-1)</f>
        <v>Zr</v>
      </c>
      <c r="L10697" s="25">
        <f t="shared" si="335"/>
        <v>1</v>
      </c>
      <c r="M10697" s="25">
        <f>VLOOKUP(K10697,Table!$A$2:$C$121,2,0)</f>
        <v>4</v>
      </c>
      <c r="N10697" s="26">
        <f>VLOOKUP(K10697,Table!$A$2:$C$121,3,0)</f>
        <v>5</v>
      </c>
      <c r="O10697" s="13" t="str">
        <f>VLOOKUP(A10697,Table!$U$1:$V$230,2,0)</f>
        <v>Cubic</v>
      </c>
      <c r="P10697" s="1"/>
    </row>
    <row r="10698" spans="1:16">
      <c r="A10698" s="12">
        <v>229</v>
      </c>
      <c r="B10698" s="12">
        <v>105567</v>
      </c>
      <c r="C10698" s="12" t="s">
        <v>11148</v>
      </c>
      <c r="D10698" s="12" t="s">
        <v>11181</v>
      </c>
      <c r="E10698" s="17" t="s">
        <v>12690</v>
      </c>
      <c r="F10698" s="25" t="str">
        <f>LEFT(E10698,MIN(FIND({0,1,2,3,4,5,6,7,8,9},ASC(E10698)&amp;1234567890))-1)</f>
        <v>Os</v>
      </c>
      <c r="G10698" s="25">
        <f t="shared" si="334"/>
        <v>3</v>
      </c>
      <c r="H10698" s="25">
        <f>VLOOKUP(F10698,Table!$A$2:$C$121,2,0)</f>
        <v>8</v>
      </c>
      <c r="I10698" s="26">
        <f>VLOOKUP(F10698,Table!$A$2:$C$121,3,0)</f>
        <v>6</v>
      </c>
      <c r="J10698" s="17" t="s">
        <v>11565</v>
      </c>
      <c r="K10698" s="25" t="str">
        <f>LEFT(J10698,MIN(FIND({0,1,2,3,4,5,6,7,8,9},ASC(J10698)&amp;1234567890))-1)</f>
        <v>Sn</v>
      </c>
      <c r="L10698" s="25">
        <f t="shared" si="335"/>
        <v>7</v>
      </c>
      <c r="M10698" s="25">
        <f>VLOOKUP(K10698,Table!$A$2:$C$121,2,0)</f>
        <v>14</v>
      </c>
      <c r="N10698" s="26">
        <f>VLOOKUP(K10698,Table!$A$2:$C$121,3,0)</f>
        <v>5</v>
      </c>
      <c r="O10698" s="13" t="str">
        <f>VLOOKUP(A10698,Table!$U$1:$V$230,2,0)</f>
        <v>Cubic</v>
      </c>
      <c r="P10698" s="1"/>
    </row>
    <row r="10699" spans="1:16">
      <c r="A10699" s="12">
        <v>229</v>
      </c>
      <c r="B10699" s="12">
        <v>106014</v>
      </c>
      <c r="C10699" s="12" t="s">
        <v>11148</v>
      </c>
      <c r="D10699" s="12" t="s">
        <v>11182</v>
      </c>
      <c r="E10699" s="17" t="s">
        <v>14419</v>
      </c>
      <c r="F10699" s="25" t="str">
        <f>LEFT(E10699,MIN(FIND({0,1,2,3,4,5,6,7,8,9},ASC(E10699)&amp;1234567890))-1)</f>
        <v>Ru</v>
      </c>
      <c r="G10699" s="25">
        <f t="shared" si="334"/>
        <v>0.2</v>
      </c>
      <c r="H10699" s="25">
        <f>VLOOKUP(F10699,Table!$A$2:$C$121,2,0)</f>
        <v>8</v>
      </c>
      <c r="I10699" s="26">
        <f>VLOOKUP(F10699,Table!$A$2:$C$121,3,0)</f>
        <v>5</v>
      </c>
      <c r="J10699" s="17" t="s">
        <v>12942</v>
      </c>
      <c r="K10699" s="25" t="str">
        <f>LEFT(J10699,MIN(FIND({0,1,2,3,4,5,6,7,8,9},ASC(J10699)&amp;1234567890))-1)</f>
        <v>V</v>
      </c>
      <c r="L10699" s="25">
        <f t="shared" si="335"/>
        <v>0.8</v>
      </c>
      <c r="M10699" s="25">
        <f>VLOOKUP(K10699,Table!$A$2:$C$121,2,0)</f>
        <v>5</v>
      </c>
      <c r="N10699" s="26">
        <f>VLOOKUP(K10699,Table!$A$2:$C$121,3,0)</f>
        <v>4</v>
      </c>
      <c r="O10699" s="13" t="str">
        <f>VLOOKUP(A10699,Table!$U$1:$V$230,2,0)</f>
        <v>Cubic</v>
      </c>
      <c r="P10699" s="1"/>
    </row>
    <row r="10700" spans="1:16">
      <c r="A10700" s="12">
        <v>229</v>
      </c>
      <c r="B10700" s="12">
        <v>99057</v>
      </c>
      <c r="C10700" s="12" t="s">
        <v>11148</v>
      </c>
      <c r="D10700" s="12" t="s">
        <v>11183</v>
      </c>
      <c r="E10700" s="17" t="s">
        <v>334</v>
      </c>
      <c r="F10700" s="25" t="str">
        <f>LEFT(E10700,MIN(FIND({0,1,2,3,4,5,6,7,8,9},ASC(E10700)&amp;1234567890))-1)</f>
        <v>V</v>
      </c>
      <c r="G10700" s="25">
        <f t="shared" si="334"/>
        <v>1</v>
      </c>
      <c r="H10700" s="25">
        <f>VLOOKUP(F10700,Table!$A$2:$C$121,2,0)</f>
        <v>5</v>
      </c>
      <c r="I10700" s="26">
        <f>VLOOKUP(F10700,Table!$A$2:$C$121,3,0)</f>
        <v>4</v>
      </c>
      <c r="J10700" s="17" t="s">
        <v>14885</v>
      </c>
      <c r="K10700" s="25" t="str">
        <f>LEFT(J10700,MIN(FIND({0,1,2,3,4,5,6,7,8,9},ASC(J10700)&amp;1234567890))-1)</f>
        <v>D</v>
      </c>
      <c r="L10700" s="25">
        <f t="shared" si="335"/>
        <v>0.77</v>
      </c>
      <c r="M10700" s="25">
        <f>VLOOKUP(K10700,Table!$A$2:$C$121,2,0)</f>
        <v>1</v>
      </c>
      <c r="N10700" s="26">
        <f>VLOOKUP(K10700,Table!$A$2:$C$121,3,0)</f>
        <v>1</v>
      </c>
      <c r="O10700" s="13" t="str">
        <f>VLOOKUP(A10700,Table!$U$1:$V$230,2,0)</f>
        <v>Cubic</v>
      </c>
      <c r="P10700" s="1"/>
    </row>
    <row r="10701" spans="1:16">
      <c r="A10701" s="12">
        <v>229</v>
      </c>
      <c r="B10701" s="12">
        <v>408313</v>
      </c>
      <c r="C10701" s="12" t="s">
        <v>11148</v>
      </c>
      <c r="D10701" s="12" t="s">
        <v>11184</v>
      </c>
      <c r="E10701" s="17" t="s">
        <v>11497</v>
      </c>
      <c r="F10701" s="25" t="str">
        <f>LEFT(E10701,MIN(FIND({0,1,2,3,4,5,6,7,8,9},ASC(E10701)&amp;1234567890))-1)</f>
        <v>Ga</v>
      </c>
      <c r="G10701" s="25">
        <f t="shared" si="334"/>
        <v>7</v>
      </c>
      <c r="H10701" s="25">
        <f>VLOOKUP(F10701,Table!$A$2:$C$121,2,0)</f>
        <v>13</v>
      </c>
      <c r="I10701" s="26">
        <f>VLOOKUP(F10701,Table!$A$2:$C$121,3,0)</f>
        <v>4</v>
      </c>
      <c r="J10701" s="17" t="s">
        <v>11359</v>
      </c>
      <c r="K10701" s="25" t="str">
        <f>LEFT(J10701,MIN(FIND({0,1,2,3,4,5,6,7,8,9},ASC(J10701)&amp;1234567890))-1)</f>
        <v>Ni</v>
      </c>
      <c r="L10701" s="25">
        <f t="shared" si="335"/>
        <v>3</v>
      </c>
      <c r="M10701" s="25">
        <f>VLOOKUP(K10701,Table!$A$2:$C$121,2,0)</f>
        <v>10</v>
      </c>
      <c r="N10701" s="26">
        <f>VLOOKUP(K10701,Table!$A$2:$C$121,3,0)</f>
        <v>4</v>
      </c>
      <c r="O10701" s="13" t="str">
        <f>VLOOKUP(A10701,Table!$U$1:$V$230,2,0)</f>
        <v>Cubic</v>
      </c>
      <c r="P10701" s="1"/>
    </row>
    <row r="10702" spans="1:16">
      <c r="A10702" s="12">
        <v>229</v>
      </c>
      <c r="B10702" s="12">
        <v>408314</v>
      </c>
      <c r="C10702" s="12" t="s">
        <v>11148</v>
      </c>
      <c r="D10702" s="12" t="s">
        <v>11185</v>
      </c>
      <c r="E10702" s="17" t="s">
        <v>11569</v>
      </c>
      <c r="F10702" s="25" t="str">
        <f>LEFT(E10702,MIN(FIND({0,1,2,3,4,5,6,7,8,9},ASC(E10702)&amp;1234567890))-1)</f>
        <v>In</v>
      </c>
      <c r="G10702" s="25">
        <f t="shared" si="334"/>
        <v>7</v>
      </c>
      <c r="H10702" s="25">
        <f>VLOOKUP(F10702,Table!$A$2:$C$121,2,0)</f>
        <v>13</v>
      </c>
      <c r="I10702" s="26">
        <f>VLOOKUP(F10702,Table!$A$2:$C$121,3,0)</f>
        <v>5</v>
      </c>
      <c r="J10702" s="17" t="s">
        <v>11830</v>
      </c>
      <c r="K10702" s="25" t="str">
        <f>LEFT(J10702,MIN(FIND({0,1,2,3,4,5,6,7,8,9},ASC(J10702)&amp;1234567890))-1)</f>
        <v>Pd</v>
      </c>
      <c r="L10702" s="25">
        <f t="shared" si="335"/>
        <v>3</v>
      </c>
      <c r="M10702" s="25">
        <f>VLOOKUP(K10702,Table!$A$2:$C$121,2,0)</f>
        <v>10</v>
      </c>
      <c r="N10702" s="26">
        <f>VLOOKUP(K10702,Table!$A$2:$C$121,3,0)</f>
        <v>5</v>
      </c>
      <c r="O10702" s="13" t="str">
        <f>VLOOKUP(A10702,Table!$U$1:$V$230,2,0)</f>
        <v>Cubic</v>
      </c>
      <c r="P10702" s="1"/>
    </row>
    <row r="10703" spans="1:16">
      <c r="A10703" s="12">
        <v>229</v>
      </c>
      <c r="B10703" s="12">
        <v>603996</v>
      </c>
      <c r="C10703" s="12" t="s">
        <v>11148</v>
      </c>
      <c r="D10703" s="12" t="s">
        <v>15320</v>
      </c>
      <c r="E10703" s="17" t="s">
        <v>335</v>
      </c>
      <c r="F10703" s="25" t="str">
        <f>LEFT(E10703,MIN(FIND({0,1,2,3,4,5,6,7,8,9},ASC(E10703)&amp;1234567890))-1)</f>
        <v>Nb</v>
      </c>
      <c r="G10703" s="25">
        <f t="shared" si="334"/>
        <v>1</v>
      </c>
      <c r="H10703" s="25">
        <f>VLOOKUP(F10703,Table!$A$2:$C$121,2,0)</f>
        <v>5</v>
      </c>
      <c r="I10703" s="26">
        <f>VLOOKUP(F10703,Table!$A$2:$C$121,3,0)</f>
        <v>5</v>
      </c>
      <c r="J10703" s="17" t="s">
        <v>15355</v>
      </c>
      <c r="K10703" s="25" t="str">
        <f>LEFT(J10703,MIN(FIND({0,1,2,3,4,5,6,7,8,9},ASC(J10703)&amp;1234567890))-1)</f>
        <v>H</v>
      </c>
      <c r="L10703" s="25">
        <f t="shared" si="335"/>
        <v>0.25</v>
      </c>
      <c r="M10703" s="25">
        <f>VLOOKUP(K10703,Table!$A$2:$C$121,2,0)</f>
        <v>1</v>
      </c>
      <c r="N10703" s="26">
        <f>VLOOKUP(K10703,Table!$A$2:$C$121,3,0)</f>
        <v>1</v>
      </c>
      <c r="O10703" s="13" t="str">
        <f>VLOOKUP(A10703,Table!$U$1:$V$230,2,0)</f>
        <v>Cubic</v>
      </c>
      <c r="P10703" s="1"/>
    </row>
    <row r="10704" spans="1:16">
      <c r="A10704" s="12">
        <v>229</v>
      </c>
      <c r="B10704" s="12">
        <v>604909</v>
      </c>
      <c r="C10704" s="12" t="s">
        <v>11148</v>
      </c>
      <c r="D10704" s="12" t="s">
        <v>7772</v>
      </c>
      <c r="E10704" s="17" t="s">
        <v>11342</v>
      </c>
      <c r="F10704" s="25" t="str">
        <f>LEFT(E10704,MIN(FIND({0,1,2,3,4,5,6,7,8,9},ASC(E10704)&amp;1234567890))-1)</f>
        <v>Ag</v>
      </c>
      <c r="G10704" s="25">
        <f t="shared" si="334"/>
        <v>1</v>
      </c>
      <c r="H10704" s="25">
        <f>VLOOKUP(F10704,Table!$A$2:$C$121,2,0)</f>
        <v>11</v>
      </c>
      <c r="I10704" s="26">
        <f>VLOOKUP(F10704,Table!$A$2:$C$121,3,0)</f>
        <v>5</v>
      </c>
      <c r="J10704" s="17" t="s">
        <v>11293</v>
      </c>
      <c r="K10704" s="25" t="str">
        <f>LEFT(J10704,MIN(FIND({0,1,2,3,4,5,6,7,8,9},ASC(J10704)&amp;1234567890))-1)</f>
        <v>Cd</v>
      </c>
      <c r="L10704" s="25">
        <f t="shared" si="335"/>
        <v>1</v>
      </c>
      <c r="M10704" s="25">
        <f>VLOOKUP(K10704,Table!$A$2:$C$121,2,0)</f>
        <v>12</v>
      </c>
      <c r="N10704" s="26">
        <f>VLOOKUP(K10704,Table!$A$2:$C$121,3,0)</f>
        <v>5</v>
      </c>
      <c r="O10704" s="13" t="str">
        <f>VLOOKUP(A10704,Table!$U$1:$V$230,2,0)</f>
        <v>Cubic</v>
      </c>
      <c r="P10704" s="1"/>
    </row>
    <row r="10705" spans="1:16">
      <c r="A10705" s="12">
        <v>229</v>
      </c>
      <c r="B10705" s="12">
        <v>625865</v>
      </c>
      <c r="C10705" s="12" t="s">
        <v>11148</v>
      </c>
      <c r="D10705" s="12" t="s">
        <v>4652</v>
      </c>
      <c r="E10705" s="17" t="s">
        <v>11390</v>
      </c>
      <c r="F10705" s="25" t="str">
        <f>LEFT(E10705,MIN(FIND({0,1,2,3,4,5,6,7,8,9},ASC(E10705)&amp;1234567890))-1)</f>
        <v>Cr</v>
      </c>
      <c r="G10705" s="25">
        <f t="shared" si="334"/>
        <v>1</v>
      </c>
      <c r="H10705" s="25">
        <f>VLOOKUP(F10705,Table!$A$2:$C$121,2,0)</f>
        <v>6</v>
      </c>
      <c r="I10705" s="26">
        <f>VLOOKUP(F10705,Table!$A$2:$C$121,3,0)</f>
        <v>4</v>
      </c>
      <c r="J10705" s="17" t="s">
        <v>33</v>
      </c>
      <c r="K10705" s="25" t="str">
        <f>LEFT(J10705,MIN(FIND({0,1,2,3,4,5,6,7,8,9},ASC(J10705)&amp;1234567890))-1)</f>
        <v>Fe</v>
      </c>
      <c r="L10705" s="25">
        <f t="shared" si="335"/>
        <v>1</v>
      </c>
      <c r="M10705" s="25">
        <f>VLOOKUP(K10705,Table!$A$2:$C$121,2,0)</f>
        <v>8</v>
      </c>
      <c r="N10705" s="26">
        <f>VLOOKUP(K10705,Table!$A$2:$C$121,3,0)</f>
        <v>4</v>
      </c>
      <c r="O10705" s="13" t="str">
        <f>VLOOKUP(A10705,Table!$U$1:$V$230,2,0)</f>
        <v>Cubic</v>
      </c>
      <c r="P10705" s="1"/>
    </row>
    <row r="10706" spans="1:16">
      <c r="A10706" s="12">
        <v>229</v>
      </c>
      <c r="B10706" s="12">
        <v>626026</v>
      </c>
      <c r="C10706" s="12" t="s">
        <v>11148</v>
      </c>
      <c r="D10706" s="12" t="s">
        <v>11186</v>
      </c>
      <c r="E10706" s="17" t="s">
        <v>11390</v>
      </c>
      <c r="F10706" s="25" t="str">
        <f>LEFT(E10706,MIN(FIND({0,1,2,3,4,5,6,7,8,9},ASC(E10706)&amp;1234567890))-1)</f>
        <v>Cr</v>
      </c>
      <c r="G10706" s="25">
        <f t="shared" si="334"/>
        <v>1</v>
      </c>
      <c r="H10706" s="25">
        <f>VLOOKUP(F10706,Table!$A$2:$C$121,2,0)</f>
        <v>6</v>
      </c>
      <c r="I10706" s="26">
        <f>VLOOKUP(F10706,Table!$A$2:$C$121,3,0)</f>
        <v>4</v>
      </c>
      <c r="J10706" s="17" t="s">
        <v>11382</v>
      </c>
      <c r="K10706" s="25" t="str">
        <f>LEFT(J10706,MIN(FIND({0,1,2,3,4,5,6,7,8,9},ASC(J10706)&amp;1234567890))-1)</f>
        <v>Ga</v>
      </c>
      <c r="L10706" s="25">
        <f t="shared" si="335"/>
        <v>4</v>
      </c>
      <c r="M10706" s="25">
        <f>VLOOKUP(K10706,Table!$A$2:$C$121,2,0)</f>
        <v>13</v>
      </c>
      <c r="N10706" s="26">
        <f>VLOOKUP(K10706,Table!$A$2:$C$121,3,0)</f>
        <v>4</v>
      </c>
      <c r="O10706" s="13" t="str">
        <f>VLOOKUP(A10706,Table!$U$1:$V$230,2,0)</f>
        <v>Cubic</v>
      </c>
      <c r="P10706" s="1"/>
    </row>
    <row r="10707" spans="1:16">
      <c r="A10707" s="12">
        <v>229</v>
      </c>
      <c r="B10707" s="12">
        <v>626310</v>
      </c>
      <c r="C10707" s="12" t="s">
        <v>11148</v>
      </c>
      <c r="D10707" s="12" t="s">
        <v>11187</v>
      </c>
      <c r="E10707" s="17" t="s">
        <v>11390</v>
      </c>
      <c r="F10707" s="25" t="str">
        <f>LEFT(E10707,MIN(FIND({0,1,2,3,4,5,6,7,8,9},ASC(E10707)&amp;1234567890))-1)</f>
        <v>Cr</v>
      </c>
      <c r="G10707" s="25">
        <f t="shared" si="334"/>
        <v>1</v>
      </c>
      <c r="H10707" s="25">
        <f>VLOOKUP(F10707,Table!$A$2:$C$121,2,0)</f>
        <v>6</v>
      </c>
      <c r="I10707" s="26">
        <f>VLOOKUP(F10707,Table!$A$2:$C$121,3,0)</f>
        <v>4</v>
      </c>
      <c r="J10707" s="17" t="s">
        <v>393</v>
      </c>
      <c r="K10707" s="25" t="str">
        <f>LEFT(J10707,MIN(FIND({0,1,2,3,4,5,6,7,8,9},ASC(J10707)&amp;1234567890))-1)</f>
        <v>Mo</v>
      </c>
      <c r="L10707" s="25">
        <f t="shared" si="335"/>
        <v>1</v>
      </c>
      <c r="M10707" s="25">
        <f>VLOOKUP(K10707,Table!$A$2:$C$121,2,0)</f>
        <v>6</v>
      </c>
      <c r="N10707" s="26">
        <f>VLOOKUP(K10707,Table!$A$2:$C$121,3,0)</f>
        <v>5</v>
      </c>
      <c r="O10707" s="13" t="str">
        <f>VLOOKUP(A10707,Table!$U$1:$V$230,2,0)</f>
        <v>Cubic</v>
      </c>
      <c r="P10707" s="1"/>
    </row>
    <row r="10708" spans="1:16">
      <c r="A10708" s="12">
        <v>229</v>
      </c>
      <c r="B10708" s="12">
        <v>626923</v>
      </c>
      <c r="C10708" s="12" t="s">
        <v>11148</v>
      </c>
      <c r="D10708" s="12" t="s">
        <v>11188</v>
      </c>
      <c r="E10708" s="17" t="s">
        <v>11390</v>
      </c>
      <c r="F10708" s="25" t="str">
        <f>LEFT(E10708,MIN(FIND({0,1,2,3,4,5,6,7,8,9},ASC(E10708)&amp;1234567890))-1)</f>
        <v>Cr</v>
      </c>
      <c r="G10708" s="25">
        <f t="shared" si="334"/>
        <v>1</v>
      </c>
      <c r="H10708" s="25">
        <f>VLOOKUP(F10708,Table!$A$2:$C$121,2,0)</f>
        <v>6</v>
      </c>
      <c r="I10708" s="26">
        <f>VLOOKUP(F10708,Table!$A$2:$C$121,3,0)</f>
        <v>4</v>
      </c>
      <c r="J10708" s="17" t="s">
        <v>334</v>
      </c>
      <c r="K10708" s="25" t="str">
        <f>LEFT(J10708,MIN(FIND({0,1,2,3,4,5,6,7,8,9},ASC(J10708)&amp;1234567890))-1)</f>
        <v>V</v>
      </c>
      <c r="L10708" s="25">
        <f t="shared" si="335"/>
        <v>1</v>
      </c>
      <c r="M10708" s="25">
        <f>VLOOKUP(K10708,Table!$A$2:$C$121,2,0)</f>
        <v>5</v>
      </c>
      <c r="N10708" s="26">
        <f>VLOOKUP(K10708,Table!$A$2:$C$121,3,0)</f>
        <v>4</v>
      </c>
      <c r="O10708" s="13" t="str">
        <f>VLOOKUP(A10708,Table!$U$1:$V$230,2,0)</f>
        <v>Cubic</v>
      </c>
      <c r="P10708" s="1"/>
    </row>
    <row r="10709" spans="1:16">
      <c r="A10709" s="12">
        <v>229</v>
      </c>
      <c r="B10709" s="12">
        <v>626928</v>
      </c>
      <c r="C10709" s="12" t="s">
        <v>11148</v>
      </c>
      <c r="D10709" s="12" t="s">
        <v>11189</v>
      </c>
      <c r="E10709" s="17" t="s">
        <v>11390</v>
      </c>
      <c r="F10709" s="25" t="str">
        <f>LEFT(E10709,MIN(FIND({0,1,2,3,4,5,6,7,8,9},ASC(E10709)&amp;1234567890))-1)</f>
        <v>Cr</v>
      </c>
      <c r="G10709" s="25">
        <f t="shared" si="334"/>
        <v>1</v>
      </c>
      <c r="H10709" s="25">
        <f>VLOOKUP(F10709,Table!$A$2:$C$121,2,0)</f>
        <v>6</v>
      </c>
      <c r="I10709" s="26">
        <f>VLOOKUP(F10709,Table!$A$2:$C$121,3,0)</f>
        <v>4</v>
      </c>
      <c r="J10709" s="17" t="s">
        <v>390</v>
      </c>
      <c r="K10709" s="25" t="str">
        <f>LEFT(J10709,MIN(FIND({0,1,2,3,4,5,6,7,8,9},ASC(J10709)&amp;1234567890))-1)</f>
        <v>W</v>
      </c>
      <c r="L10709" s="25">
        <f t="shared" si="335"/>
        <v>1</v>
      </c>
      <c r="M10709" s="25">
        <f>VLOOKUP(K10709,Table!$A$2:$C$121,2,0)</f>
        <v>6</v>
      </c>
      <c r="N10709" s="26">
        <f>VLOOKUP(K10709,Table!$A$2:$C$121,3,0)</f>
        <v>6</v>
      </c>
      <c r="O10709" s="13" t="str">
        <f>VLOOKUP(A10709,Table!$U$1:$V$230,2,0)</f>
        <v>Cubic</v>
      </c>
      <c r="P10709" s="1"/>
    </row>
    <row r="10710" spans="1:16">
      <c r="A10710" s="12">
        <v>229</v>
      </c>
      <c r="B10710" s="12">
        <v>634023</v>
      </c>
      <c r="C10710" s="12" t="s">
        <v>11148</v>
      </c>
      <c r="D10710" s="12" t="s">
        <v>4660</v>
      </c>
      <c r="E10710" s="17" t="s">
        <v>33</v>
      </c>
      <c r="F10710" s="25" t="str">
        <f>LEFT(E10710,MIN(FIND({0,1,2,3,4,5,6,7,8,9},ASC(E10710)&amp;1234567890))-1)</f>
        <v>Fe</v>
      </c>
      <c r="G10710" s="25">
        <f t="shared" si="334"/>
        <v>1</v>
      </c>
      <c r="H10710" s="25">
        <f>VLOOKUP(F10710,Table!$A$2:$C$121,2,0)</f>
        <v>8</v>
      </c>
      <c r="I10710" s="26">
        <f>VLOOKUP(F10710,Table!$A$2:$C$121,3,0)</f>
        <v>4</v>
      </c>
      <c r="J10710" s="17" t="s">
        <v>334</v>
      </c>
      <c r="K10710" s="25" t="str">
        <f>LEFT(J10710,MIN(FIND({0,1,2,3,4,5,6,7,8,9},ASC(J10710)&amp;1234567890))-1)</f>
        <v>V</v>
      </c>
      <c r="L10710" s="25">
        <f t="shared" si="335"/>
        <v>1</v>
      </c>
      <c r="M10710" s="25">
        <f>VLOOKUP(K10710,Table!$A$2:$C$121,2,0)</f>
        <v>5</v>
      </c>
      <c r="N10710" s="26">
        <f>VLOOKUP(K10710,Table!$A$2:$C$121,3,0)</f>
        <v>4</v>
      </c>
      <c r="O10710" s="13" t="str">
        <f>VLOOKUP(A10710,Table!$U$1:$V$230,2,0)</f>
        <v>Cubic</v>
      </c>
      <c r="P10710" s="1"/>
    </row>
    <row r="10711" spans="1:16">
      <c r="A10711" s="12">
        <v>229</v>
      </c>
      <c r="B10711" s="12">
        <v>634630</v>
      </c>
      <c r="C10711" s="12" t="s">
        <v>11148</v>
      </c>
      <c r="D10711" s="12" t="s">
        <v>11190</v>
      </c>
      <c r="E10711" s="17" t="s">
        <v>355</v>
      </c>
      <c r="F10711" s="25" t="str">
        <f>LEFT(E10711,MIN(FIND({0,1,2,3,4,5,6,7,8,9},ASC(E10711)&amp;1234567890))-1)</f>
        <v>Mn</v>
      </c>
      <c r="G10711" s="25">
        <f t="shared" si="334"/>
        <v>1</v>
      </c>
      <c r="H10711" s="25">
        <f>VLOOKUP(F10711,Table!$A$2:$C$121,2,0)</f>
        <v>7</v>
      </c>
      <c r="I10711" s="26">
        <f>VLOOKUP(F10711,Table!$A$2:$C$121,3,0)</f>
        <v>4</v>
      </c>
      <c r="J10711" s="17" t="s">
        <v>11382</v>
      </c>
      <c r="K10711" s="25" t="str">
        <f>LEFT(J10711,MIN(FIND({0,1,2,3,4,5,6,7,8,9},ASC(J10711)&amp;1234567890))-1)</f>
        <v>Ga</v>
      </c>
      <c r="L10711" s="25">
        <f t="shared" si="335"/>
        <v>4</v>
      </c>
      <c r="M10711" s="25">
        <f>VLOOKUP(K10711,Table!$A$2:$C$121,2,0)</f>
        <v>13</v>
      </c>
      <c r="N10711" s="26">
        <f>VLOOKUP(K10711,Table!$A$2:$C$121,3,0)</f>
        <v>4</v>
      </c>
      <c r="O10711" s="13" t="str">
        <f>VLOOKUP(A10711,Table!$U$1:$V$230,2,0)</f>
        <v>Cubic</v>
      </c>
      <c r="P10711" s="1"/>
    </row>
    <row r="10712" spans="1:16">
      <c r="A10712" s="12">
        <v>229</v>
      </c>
      <c r="B10712" s="12">
        <v>635061</v>
      </c>
      <c r="C10712" s="12" t="s">
        <v>11148</v>
      </c>
      <c r="D10712" s="12" t="s">
        <v>11191</v>
      </c>
      <c r="E10712" s="17" t="s">
        <v>11830</v>
      </c>
      <c r="F10712" s="25" t="str">
        <f>LEFT(E10712,MIN(FIND({0,1,2,3,4,5,6,7,8,9},ASC(E10712)&amp;1234567890))-1)</f>
        <v>Pd</v>
      </c>
      <c r="G10712" s="25">
        <f t="shared" si="334"/>
        <v>3</v>
      </c>
      <c r="H10712" s="25">
        <f>VLOOKUP(F10712,Table!$A$2:$C$121,2,0)</f>
        <v>10</v>
      </c>
      <c r="I10712" s="26">
        <f>VLOOKUP(F10712,Table!$A$2:$C$121,3,0)</f>
        <v>5</v>
      </c>
      <c r="J10712" s="17" t="s">
        <v>11497</v>
      </c>
      <c r="K10712" s="25" t="str">
        <f>LEFT(J10712,MIN(FIND({0,1,2,3,4,5,6,7,8,9},ASC(J10712)&amp;1234567890))-1)</f>
        <v>Ga</v>
      </c>
      <c r="L10712" s="25">
        <f t="shared" si="335"/>
        <v>7</v>
      </c>
      <c r="M10712" s="25">
        <f>VLOOKUP(K10712,Table!$A$2:$C$121,2,0)</f>
        <v>13</v>
      </c>
      <c r="N10712" s="26">
        <f>VLOOKUP(K10712,Table!$A$2:$C$121,3,0)</f>
        <v>4</v>
      </c>
      <c r="O10712" s="13" t="str">
        <f>VLOOKUP(A10712,Table!$U$1:$V$230,2,0)</f>
        <v>Cubic</v>
      </c>
      <c r="P10712" s="1"/>
    </row>
    <row r="10713" spans="1:16">
      <c r="A10713" s="12">
        <v>229</v>
      </c>
      <c r="B10713" s="12">
        <v>635137</v>
      </c>
      <c r="C10713" s="12" t="s">
        <v>11148</v>
      </c>
      <c r="D10713" s="12" t="s">
        <v>11192</v>
      </c>
      <c r="E10713" s="17" t="s">
        <v>11355</v>
      </c>
      <c r="F10713" s="25" t="str">
        <f>LEFT(E10713,MIN(FIND({0,1,2,3,4,5,6,7,8,9},ASC(E10713)&amp;1234567890))-1)</f>
        <v>Pt</v>
      </c>
      <c r="G10713" s="25">
        <f t="shared" si="334"/>
        <v>3</v>
      </c>
      <c r="H10713" s="25">
        <f>VLOOKUP(F10713,Table!$A$2:$C$121,2,0)</f>
        <v>10</v>
      </c>
      <c r="I10713" s="26">
        <f>VLOOKUP(F10713,Table!$A$2:$C$121,3,0)</f>
        <v>6</v>
      </c>
      <c r="J10713" s="17" t="s">
        <v>11497</v>
      </c>
      <c r="K10713" s="25" t="str">
        <f>LEFT(J10713,MIN(FIND({0,1,2,3,4,5,6,7,8,9},ASC(J10713)&amp;1234567890))-1)</f>
        <v>Ga</v>
      </c>
      <c r="L10713" s="25">
        <f t="shared" si="335"/>
        <v>7</v>
      </c>
      <c r="M10713" s="25">
        <f>VLOOKUP(K10713,Table!$A$2:$C$121,2,0)</f>
        <v>13</v>
      </c>
      <c r="N10713" s="26">
        <f>VLOOKUP(K10713,Table!$A$2:$C$121,3,0)</f>
        <v>4</v>
      </c>
      <c r="O10713" s="13" t="str">
        <f>VLOOKUP(A10713,Table!$U$1:$V$230,2,0)</f>
        <v>Cubic</v>
      </c>
      <c r="P10713" s="1"/>
    </row>
    <row r="10714" spans="1:16">
      <c r="A10714" s="12">
        <v>229</v>
      </c>
      <c r="B10714" s="12">
        <v>638368</v>
      </c>
      <c r="C10714" s="12" t="s">
        <v>11148</v>
      </c>
      <c r="D10714" s="12" t="s">
        <v>11193</v>
      </c>
      <c r="E10714" s="17" t="s">
        <v>335</v>
      </c>
      <c r="F10714" s="25" t="str">
        <f>LEFT(E10714,MIN(FIND({0,1,2,3,4,5,6,7,8,9},ASC(E10714)&amp;1234567890))-1)</f>
        <v>Nb</v>
      </c>
      <c r="G10714" s="25">
        <f t="shared" si="334"/>
        <v>1</v>
      </c>
      <c r="H10714" s="25">
        <f>VLOOKUP(F10714,Table!$A$2:$C$121,2,0)</f>
        <v>5</v>
      </c>
      <c r="I10714" s="26">
        <f>VLOOKUP(F10714,Table!$A$2:$C$121,3,0)</f>
        <v>5</v>
      </c>
      <c r="J10714" s="17" t="s">
        <v>14886</v>
      </c>
      <c r="K10714" s="25" t="str">
        <f>LEFT(J10714,MIN(FIND({0,1,2,3,4,5,6,7,8,9},ASC(J10714)&amp;1234567890))-1)</f>
        <v>H</v>
      </c>
      <c r="L10714" s="25">
        <f t="shared" si="335"/>
        <v>0.8</v>
      </c>
      <c r="M10714" s="25">
        <f>VLOOKUP(K10714,Table!$A$2:$C$121,2,0)</f>
        <v>1</v>
      </c>
      <c r="N10714" s="26">
        <f>VLOOKUP(K10714,Table!$A$2:$C$121,3,0)</f>
        <v>1</v>
      </c>
      <c r="O10714" s="13" t="str">
        <f>VLOOKUP(A10714,Table!$U$1:$V$230,2,0)</f>
        <v>Cubic</v>
      </c>
      <c r="P10714" s="1"/>
    </row>
    <row r="10715" spans="1:16">
      <c r="A10715" s="12">
        <v>229</v>
      </c>
      <c r="B10715" s="12">
        <v>638479</v>
      </c>
      <c r="C10715" s="12" t="s">
        <v>11148</v>
      </c>
      <c r="D10715" s="12" t="s">
        <v>11194</v>
      </c>
      <c r="E10715" s="17" t="s">
        <v>405</v>
      </c>
      <c r="F10715" s="25" t="str">
        <f>LEFT(E10715,MIN(FIND({0,1,2,3,4,5,6,7,8,9},ASC(E10715)&amp;1234567890))-1)</f>
        <v>Ta</v>
      </c>
      <c r="G10715" s="25">
        <f t="shared" si="334"/>
        <v>1</v>
      </c>
      <c r="H10715" s="25">
        <f>VLOOKUP(F10715,Table!$A$2:$C$121,2,0)</f>
        <v>5</v>
      </c>
      <c r="I10715" s="26">
        <f>VLOOKUP(F10715,Table!$A$2:$C$121,3,0)</f>
        <v>6</v>
      </c>
      <c r="J10715" s="17" t="s">
        <v>13530</v>
      </c>
      <c r="K10715" s="25" t="str">
        <f>LEFT(J10715,MIN(FIND({0,1,2,3,4,5,6,7,8,9},ASC(J10715)&amp;1234567890))-1)</f>
        <v>H</v>
      </c>
      <c r="L10715" s="25">
        <f t="shared" si="335"/>
        <v>0.2</v>
      </c>
      <c r="M10715" s="25">
        <f>VLOOKUP(K10715,Table!$A$2:$C$121,2,0)</f>
        <v>1</v>
      </c>
      <c r="N10715" s="26">
        <f>VLOOKUP(K10715,Table!$A$2:$C$121,3,0)</f>
        <v>1</v>
      </c>
      <c r="O10715" s="13" t="str">
        <f>VLOOKUP(A10715,Table!$U$1:$V$230,2,0)</f>
        <v>Cubic</v>
      </c>
      <c r="P10715" s="1"/>
    </row>
    <row r="10716" spans="1:16">
      <c r="A10716" s="12">
        <v>229</v>
      </c>
      <c r="B10716" s="12">
        <v>638608</v>
      </c>
      <c r="C10716" s="12" t="s">
        <v>11148</v>
      </c>
      <c r="D10716" s="12" t="s">
        <v>11195</v>
      </c>
      <c r="E10716" s="17" t="s">
        <v>426</v>
      </c>
      <c r="F10716" s="25" t="str">
        <f>LEFT(E10716,MIN(FIND({0,1,2,3,4,5,6,7,8,9},ASC(E10716)&amp;1234567890))-1)</f>
        <v>Hf</v>
      </c>
      <c r="G10716" s="25">
        <f t="shared" si="334"/>
        <v>1</v>
      </c>
      <c r="H10716" s="25">
        <f>VLOOKUP(F10716,Table!$A$2:$C$121,2,0)</f>
        <v>4</v>
      </c>
      <c r="I10716" s="26">
        <f>VLOOKUP(F10716,Table!$A$2:$C$121,3,0)</f>
        <v>6</v>
      </c>
      <c r="J10716" s="17" t="s">
        <v>393</v>
      </c>
      <c r="K10716" s="25" t="str">
        <f>LEFT(J10716,MIN(FIND({0,1,2,3,4,5,6,7,8,9},ASC(J10716)&amp;1234567890))-1)</f>
        <v>Mo</v>
      </c>
      <c r="L10716" s="25">
        <f t="shared" si="335"/>
        <v>1</v>
      </c>
      <c r="M10716" s="25">
        <f>VLOOKUP(K10716,Table!$A$2:$C$121,2,0)</f>
        <v>6</v>
      </c>
      <c r="N10716" s="26">
        <f>VLOOKUP(K10716,Table!$A$2:$C$121,3,0)</f>
        <v>5</v>
      </c>
      <c r="O10716" s="13" t="str">
        <f>VLOOKUP(A10716,Table!$U$1:$V$230,2,0)</f>
        <v>Cubic</v>
      </c>
      <c r="P10716" s="1"/>
    </row>
    <row r="10717" spans="1:16">
      <c r="A10717" s="12">
        <v>229</v>
      </c>
      <c r="B10717" s="12">
        <v>638675</v>
      </c>
      <c r="C10717" s="12" t="s">
        <v>11148</v>
      </c>
      <c r="D10717" s="12" t="s">
        <v>11196</v>
      </c>
      <c r="E10717" s="17" t="s">
        <v>426</v>
      </c>
      <c r="F10717" s="25" t="str">
        <f>LEFT(E10717,MIN(FIND({0,1,2,3,4,5,6,7,8,9},ASC(E10717)&amp;1234567890))-1)</f>
        <v>Hf</v>
      </c>
      <c r="G10717" s="25">
        <f t="shared" si="334"/>
        <v>1</v>
      </c>
      <c r="H10717" s="25">
        <f>VLOOKUP(F10717,Table!$A$2:$C$121,2,0)</f>
        <v>4</v>
      </c>
      <c r="I10717" s="26">
        <f>VLOOKUP(F10717,Table!$A$2:$C$121,3,0)</f>
        <v>6</v>
      </c>
      <c r="J10717" s="17" t="s">
        <v>335</v>
      </c>
      <c r="K10717" s="25" t="str">
        <f>LEFT(J10717,MIN(FIND({0,1,2,3,4,5,6,7,8,9},ASC(J10717)&amp;1234567890))-1)</f>
        <v>Nb</v>
      </c>
      <c r="L10717" s="25">
        <f t="shared" si="335"/>
        <v>1</v>
      </c>
      <c r="M10717" s="25">
        <f>VLOOKUP(K10717,Table!$A$2:$C$121,2,0)</f>
        <v>5</v>
      </c>
      <c r="N10717" s="26">
        <f>VLOOKUP(K10717,Table!$A$2:$C$121,3,0)</f>
        <v>5</v>
      </c>
      <c r="O10717" s="13" t="str">
        <f>VLOOKUP(A10717,Table!$U$1:$V$230,2,0)</f>
        <v>Cubic</v>
      </c>
      <c r="P10717" s="1"/>
    </row>
    <row r="10718" spans="1:16">
      <c r="A10718" s="12">
        <v>229</v>
      </c>
      <c r="B10718" s="12">
        <v>639118</v>
      </c>
      <c r="C10718" s="12" t="s">
        <v>11148</v>
      </c>
      <c r="D10718" s="12" t="s">
        <v>8513</v>
      </c>
      <c r="E10718" s="17" t="s">
        <v>66</v>
      </c>
      <c r="F10718" s="25" t="str">
        <f>LEFT(E10718,MIN(FIND({0,1,2,3,4,5,6,7,8,9},ASC(E10718)&amp;1234567890))-1)</f>
        <v>Ni</v>
      </c>
      <c r="G10718" s="25">
        <f t="shared" si="334"/>
        <v>1</v>
      </c>
      <c r="H10718" s="25">
        <f>VLOOKUP(F10718,Table!$A$2:$C$121,2,0)</f>
        <v>10</v>
      </c>
      <c r="I10718" s="26">
        <f>VLOOKUP(F10718,Table!$A$2:$C$121,3,0)</f>
        <v>4</v>
      </c>
      <c r="J10718" s="17" t="s">
        <v>14887</v>
      </c>
      <c r="K10718" s="25" t="str">
        <f>LEFT(J10718,MIN(FIND({0,1,2,3,4,5,6,7,8,9},ASC(J10718)&amp;1234567890))-1)</f>
        <v>Hg</v>
      </c>
      <c r="L10718" s="25">
        <f t="shared" si="335"/>
        <v>4</v>
      </c>
      <c r="M10718" s="25">
        <f>VLOOKUP(K10718,Table!$A$2:$C$121,2,0)</f>
        <v>12</v>
      </c>
      <c r="N10718" s="26">
        <f>VLOOKUP(K10718,Table!$A$2:$C$121,3,0)</f>
        <v>6</v>
      </c>
      <c r="O10718" s="13" t="str">
        <f>VLOOKUP(A10718,Table!$U$1:$V$230,2,0)</f>
        <v>Cubic</v>
      </c>
      <c r="P10718" s="1"/>
    </row>
    <row r="10719" spans="1:16">
      <c r="A10719" s="12">
        <v>229</v>
      </c>
      <c r="B10719" s="12">
        <v>639150</v>
      </c>
      <c r="C10719" s="12" t="s">
        <v>11148</v>
      </c>
      <c r="D10719" s="12" t="s">
        <v>11197</v>
      </c>
      <c r="E10719" s="17" t="s">
        <v>539</v>
      </c>
      <c r="F10719" s="25" t="str">
        <f>LEFT(E10719,MIN(FIND({0,1,2,3,4,5,6,7,8,9},ASC(E10719)&amp;1234567890))-1)</f>
        <v>Pt</v>
      </c>
      <c r="G10719" s="25">
        <f t="shared" si="334"/>
        <v>1</v>
      </c>
      <c r="H10719" s="25">
        <f>VLOOKUP(F10719,Table!$A$2:$C$121,2,0)</f>
        <v>10</v>
      </c>
      <c r="I10719" s="26">
        <f>VLOOKUP(F10719,Table!$A$2:$C$121,3,0)</f>
        <v>6</v>
      </c>
      <c r="J10719" s="17" t="s">
        <v>14887</v>
      </c>
      <c r="K10719" s="25" t="str">
        <f>LEFT(J10719,MIN(FIND({0,1,2,3,4,5,6,7,8,9},ASC(J10719)&amp;1234567890))-1)</f>
        <v>Hg</v>
      </c>
      <c r="L10719" s="25">
        <f t="shared" si="335"/>
        <v>4</v>
      </c>
      <c r="M10719" s="25">
        <f>VLOOKUP(K10719,Table!$A$2:$C$121,2,0)</f>
        <v>12</v>
      </c>
      <c r="N10719" s="26">
        <f>VLOOKUP(K10719,Table!$A$2:$C$121,3,0)</f>
        <v>6</v>
      </c>
      <c r="O10719" s="13" t="str">
        <f>VLOOKUP(A10719,Table!$U$1:$V$230,2,0)</f>
        <v>Cubic</v>
      </c>
      <c r="P10719" s="1"/>
    </row>
    <row r="10720" spans="1:16">
      <c r="A10720" s="12">
        <v>229</v>
      </c>
      <c r="B10720" s="12">
        <v>640666</v>
      </c>
      <c r="C10720" s="12" t="s">
        <v>11148</v>
      </c>
      <c r="D10720" s="12" t="s">
        <v>11198</v>
      </c>
      <c r="E10720" s="17" t="s">
        <v>12144</v>
      </c>
      <c r="F10720" s="25" t="str">
        <f>LEFT(E10720,MIN(FIND({0,1,2,3,4,5,6,7,8,9},ASC(E10720)&amp;1234567890))-1)</f>
        <v>In</v>
      </c>
      <c r="G10720" s="25">
        <f t="shared" si="334"/>
        <v>0.3</v>
      </c>
      <c r="H10720" s="25">
        <f>VLOOKUP(F10720,Table!$A$2:$C$121,2,0)</f>
        <v>13</v>
      </c>
      <c r="I10720" s="26">
        <f>VLOOKUP(F10720,Table!$A$2:$C$121,3,0)</f>
        <v>5</v>
      </c>
      <c r="J10720" s="17" t="s">
        <v>14888</v>
      </c>
      <c r="K10720" s="25" t="str">
        <f>LEFT(J10720,MIN(FIND({0,1,2,3,4,5,6,7,8,9},ASC(J10720)&amp;1234567890))-1)</f>
        <v>Tl</v>
      </c>
      <c r="L10720" s="25">
        <f t="shared" si="335"/>
        <v>1.7</v>
      </c>
      <c r="M10720" s="25">
        <f>VLOOKUP(K10720,Table!$A$2:$C$121,2,0)</f>
        <v>13</v>
      </c>
      <c r="N10720" s="26">
        <f>VLOOKUP(K10720,Table!$A$2:$C$121,3,0)</f>
        <v>6</v>
      </c>
      <c r="O10720" s="13" t="str">
        <f>VLOOKUP(A10720,Table!$U$1:$V$230,2,0)</f>
        <v>Cubic</v>
      </c>
      <c r="P10720" s="1"/>
    </row>
    <row r="10721" spans="1:16">
      <c r="A10721" s="12">
        <v>229</v>
      </c>
      <c r="B10721" s="12">
        <v>642049</v>
      </c>
      <c r="C10721" s="12" t="s">
        <v>11148</v>
      </c>
      <c r="D10721" s="12" t="s">
        <v>9893</v>
      </c>
      <c r="E10721" s="17" t="s">
        <v>46</v>
      </c>
      <c r="F10721" s="25" t="str">
        <f>LEFT(E10721,MIN(FIND({0,1,2,3,4,5,6,7,8,9},ASC(E10721)&amp;1234567890))-1)</f>
        <v>La</v>
      </c>
      <c r="G10721" s="25">
        <f t="shared" si="334"/>
        <v>1</v>
      </c>
      <c r="H10721" s="25">
        <f>VLOOKUP(F10721,Table!$A$2:$C$121,2,0)</f>
        <v>3</v>
      </c>
      <c r="I10721" s="26">
        <f>VLOOKUP(F10721,Table!$A$2:$C$121,3,0)</f>
        <v>6</v>
      </c>
      <c r="J10721" s="17" t="s">
        <v>328</v>
      </c>
      <c r="K10721" s="25" t="str">
        <f>LEFT(J10721,MIN(FIND({0,1,2,3,4,5,6,7,8,9},ASC(J10721)&amp;1234567890))-1)</f>
        <v>Te</v>
      </c>
      <c r="L10721" s="25">
        <f t="shared" si="335"/>
        <v>1</v>
      </c>
      <c r="M10721" s="25">
        <f>VLOOKUP(K10721,Table!$A$2:$C$121,2,0)</f>
        <v>16</v>
      </c>
      <c r="N10721" s="26">
        <f>VLOOKUP(K10721,Table!$A$2:$C$121,3,0)</f>
        <v>5</v>
      </c>
      <c r="O10721" s="13" t="str">
        <f>VLOOKUP(A10721,Table!$U$1:$V$230,2,0)</f>
        <v>Cubic</v>
      </c>
      <c r="P10721" s="1"/>
    </row>
    <row r="10722" spans="1:16">
      <c r="A10722" s="12">
        <v>229</v>
      </c>
      <c r="B10722" s="12">
        <v>643983</v>
      </c>
      <c r="C10722" s="12" t="s">
        <v>11148</v>
      </c>
      <c r="D10722" s="12" t="s">
        <v>11199</v>
      </c>
      <c r="E10722" s="17" t="s">
        <v>393</v>
      </c>
      <c r="F10722" s="25" t="str">
        <f>LEFT(E10722,MIN(FIND({0,1,2,3,4,5,6,7,8,9},ASC(E10722)&amp;1234567890))-1)</f>
        <v>Mo</v>
      </c>
      <c r="G10722" s="25">
        <f t="shared" si="334"/>
        <v>1</v>
      </c>
      <c r="H10722" s="25">
        <f>VLOOKUP(F10722,Table!$A$2:$C$121,2,0)</f>
        <v>6</v>
      </c>
      <c r="I10722" s="26">
        <f>VLOOKUP(F10722,Table!$A$2:$C$121,3,0)</f>
        <v>5</v>
      </c>
      <c r="J10722" s="17" t="s">
        <v>335</v>
      </c>
      <c r="K10722" s="25" t="str">
        <f>LEFT(J10722,MIN(FIND({0,1,2,3,4,5,6,7,8,9},ASC(J10722)&amp;1234567890))-1)</f>
        <v>Nb</v>
      </c>
      <c r="L10722" s="25">
        <f t="shared" si="335"/>
        <v>1</v>
      </c>
      <c r="M10722" s="25">
        <f>VLOOKUP(K10722,Table!$A$2:$C$121,2,0)</f>
        <v>5</v>
      </c>
      <c r="N10722" s="26">
        <f>VLOOKUP(K10722,Table!$A$2:$C$121,3,0)</f>
        <v>5</v>
      </c>
      <c r="O10722" s="13" t="str">
        <f>VLOOKUP(A10722,Table!$U$1:$V$230,2,0)</f>
        <v>Cubic</v>
      </c>
      <c r="P10722" s="1"/>
    </row>
    <row r="10723" spans="1:16">
      <c r="A10723" s="12">
        <v>229</v>
      </c>
      <c r="B10723" s="12">
        <v>643986</v>
      </c>
      <c r="C10723" s="12" t="s">
        <v>11148</v>
      </c>
      <c r="D10723" s="12" t="s">
        <v>11200</v>
      </c>
      <c r="E10723" s="17" t="s">
        <v>12331</v>
      </c>
      <c r="F10723" s="25" t="str">
        <f>LEFT(E10723,MIN(FIND({0,1,2,3,4,5,6,7,8,9},ASC(E10723)&amp;1234567890))-1)</f>
        <v>Mo</v>
      </c>
      <c r="G10723" s="25">
        <f t="shared" si="334"/>
        <v>0.96</v>
      </c>
      <c r="H10723" s="25">
        <f>VLOOKUP(F10723,Table!$A$2:$C$121,2,0)</f>
        <v>6</v>
      </c>
      <c r="I10723" s="26">
        <f>VLOOKUP(F10723,Table!$A$2:$C$121,3,0)</f>
        <v>5</v>
      </c>
      <c r="J10723" s="17" t="s">
        <v>14889</v>
      </c>
      <c r="K10723" s="25" t="str">
        <f>LEFT(J10723,MIN(FIND({0,1,2,3,4,5,6,7,8,9},ASC(J10723)&amp;1234567890))-1)</f>
        <v>Nb</v>
      </c>
      <c r="L10723" s="25">
        <f t="shared" si="335"/>
        <v>1.04</v>
      </c>
      <c r="M10723" s="25">
        <f>VLOOKUP(K10723,Table!$A$2:$C$121,2,0)</f>
        <v>5</v>
      </c>
      <c r="N10723" s="26">
        <f>VLOOKUP(K10723,Table!$A$2:$C$121,3,0)</f>
        <v>5</v>
      </c>
      <c r="O10723" s="13" t="str">
        <f>VLOOKUP(A10723,Table!$U$1:$V$230,2,0)</f>
        <v>Cubic</v>
      </c>
      <c r="P10723" s="1"/>
    </row>
    <row r="10724" spans="1:16">
      <c r="A10724" s="12">
        <v>229</v>
      </c>
      <c r="B10724" s="12">
        <v>644188</v>
      </c>
      <c r="C10724" s="12" t="s">
        <v>11148</v>
      </c>
      <c r="D10724" s="12" t="s">
        <v>11201</v>
      </c>
      <c r="E10724" s="17" t="s">
        <v>14890</v>
      </c>
      <c r="F10724" s="25" t="str">
        <f>LEFT(E10724,MIN(FIND({0,1,2,3,4,5,6,7,8,9},ASC(E10724)&amp;1234567890))-1)</f>
        <v>Mo</v>
      </c>
      <c r="G10724" s="25">
        <f t="shared" si="334"/>
        <v>1.45</v>
      </c>
      <c r="H10724" s="25">
        <f>VLOOKUP(F10724,Table!$A$2:$C$121,2,0)</f>
        <v>6</v>
      </c>
      <c r="I10724" s="26">
        <f>VLOOKUP(F10724,Table!$A$2:$C$121,3,0)</f>
        <v>5</v>
      </c>
      <c r="J10724" s="17" t="s">
        <v>14891</v>
      </c>
      <c r="K10724" s="25" t="str">
        <f>LEFT(J10724,MIN(FIND({0,1,2,3,4,5,6,7,8,9},ASC(J10724)&amp;1234567890))-1)</f>
        <v>Re</v>
      </c>
      <c r="L10724" s="25">
        <f t="shared" si="335"/>
        <v>0.55000000000000004</v>
      </c>
      <c r="M10724" s="25">
        <f>VLOOKUP(K10724,Table!$A$2:$C$121,2,0)</f>
        <v>7</v>
      </c>
      <c r="N10724" s="26">
        <f>VLOOKUP(K10724,Table!$A$2:$C$121,3,0)</f>
        <v>6</v>
      </c>
      <c r="O10724" s="13" t="str">
        <f>VLOOKUP(A10724,Table!$U$1:$V$230,2,0)</f>
        <v>Cubic</v>
      </c>
      <c r="P10724" s="1"/>
    </row>
    <row r="10725" spans="1:16">
      <c r="A10725" s="12">
        <v>229</v>
      </c>
      <c r="B10725" s="12">
        <v>644471</v>
      </c>
      <c r="C10725" s="12" t="s">
        <v>11148</v>
      </c>
      <c r="D10725" s="12" t="s">
        <v>11202</v>
      </c>
      <c r="E10725" s="17" t="s">
        <v>393</v>
      </c>
      <c r="F10725" s="25" t="str">
        <f>LEFT(E10725,MIN(FIND({0,1,2,3,4,5,6,7,8,9},ASC(E10725)&amp;1234567890))-1)</f>
        <v>Mo</v>
      </c>
      <c r="G10725" s="25">
        <f t="shared" si="334"/>
        <v>1</v>
      </c>
      <c r="H10725" s="25">
        <f>VLOOKUP(F10725,Table!$A$2:$C$121,2,0)</f>
        <v>6</v>
      </c>
      <c r="I10725" s="26">
        <f>VLOOKUP(F10725,Table!$A$2:$C$121,3,0)</f>
        <v>5</v>
      </c>
      <c r="J10725" s="17" t="s">
        <v>395</v>
      </c>
      <c r="K10725" s="25" t="str">
        <f>LEFT(J10725,MIN(FIND({0,1,2,3,4,5,6,7,8,9},ASC(J10725)&amp;1234567890))-1)</f>
        <v>Tc</v>
      </c>
      <c r="L10725" s="25">
        <f t="shared" si="335"/>
        <v>1</v>
      </c>
      <c r="M10725" s="25">
        <f>VLOOKUP(K10725,Table!$A$2:$C$121,2,0)</f>
        <v>7</v>
      </c>
      <c r="N10725" s="26">
        <f>VLOOKUP(K10725,Table!$A$2:$C$121,3,0)</f>
        <v>5</v>
      </c>
      <c r="O10725" s="13" t="str">
        <f>VLOOKUP(A10725,Table!$U$1:$V$230,2,0)</f>
        <v>Cubic</v>
      </c>
      <c r="P10725" s="1"/>
    </row>
    <row r="10726" spans="1:16">
      <c r="A10726" s="12">
        <v>229</v>
      </c>
      <c r="B10726" s="12">
        <v>644489</v>
      </c>
      <c r="C10726" s="12" t="s">
        <v>11148</v>
      </c>
      <c r="D10726" s="12" t="s">
        <v>11203</v>
      </c>
      <c r="E10726" s="17" t="s">
        <v>393</v>
      </c>
      <c r="F10726" s="25" t="str">
        <f>LEFT(E10726,MIN(FIND({0,1,2,3,4,5,6,7,8,9},ASC(E10726)&amp;1234567890))-1)</f>
        <v>Mo</v>
      </c>
      <c r="G10726" s="25">
        <f t="shared" si="334"/>
        <v>1</v>
      </c>
      <c r="H10726" s="25">
        <f>VLOOKUP(F10726,Table!$A$2:$C$121,2,0)</f>
        <v>6</v>
      </c>
      <c r="I10726" s="26">
        <f>VLOOKUP(F10726,Table!$A$2:$C$121,3,0)</f>
        <v>5</v>
      </c>
      <c r="J10726" s="17" t="s">
        <v>50</v>
      </c>
      <c r="K10726" s="25" t="str">
        <f>LEFT(J10726,MIN(FIND({0,1,2,3,4,5,6,7,8,9},ASC(J10726)&amp;1234567890))-1)</f>
        <v>Ti</v>
      </c>
      <c r="L10726" s="25">
        <f t="shared" si="335"/>
        <v>1</v>
      </c>
      <c r="M10726" s="25">
        <f>VLOOKUP(K10726,Table!$A$2:$C$121,2,0)</f>
        <v>4</v>
      </c>
      <c r="N10726" s="26">
        <f>VLOOKUP(K10726,Table!$A$2:$C$121,3,0)</f>
        <v>4</v>
      </c>
      <c r="O10726" s="13" t="str">
        <f>VLOOKUP(A10726,Table!$U$1:$V$230,2,0)</f>
        <v>Cubic</v>
      </c>
      <c r="P10726" s="1"/>
    </row>
    <row r="10727" spans="1:16">
      <c r="A10727" s="12">
        <v>229</v>
      </c>
      <c r="B10727" s="12">
        <v>644494</v>
      </c>
      <c r="C10727" s="12" t="s">
        <v>11148</v>
      </c>
      <c r="D10727" s="12" t="s">
        <v>11204</v>
      </c>
      <c r="E10727" s="17" t="s">
        <v>393</v>
      </c>
      <c r="F10727" s="25" t="str">
        <f>LEFT(E10727,MIN(FIND({0,1,2,3,4,5,6,7,8,9},ASC(E10727)&amp;1234567890))-1)</f>
        <v>Mo</v>
      </c>
      <c r="G10727" s="25">
        <f t="shared" si="334"/>
        <v>1</v>
      </c>
      <c r="H10727" s="25">
        <f>VLOOKUP(F10727,Table!$A$2:$C$121,2,0)</f>
        <v>6</v>
      </c>
      <c r="I10727" s="26">
        <f>VLOOKUP(F10727,Table!$A$2:$C$121,3,0)</f>
        <v>5</v>
      </c>
      <c r="J10727" s="17" t="s">
        <v>334</v>
      </c>
      <c r="K10727" s="25" t="str">
        <f>LEFT(J10727,MIN(FIND({0,1,2,3,4,5,6,7,8,9},ASC(J10727)&amp;1234567890))-1)</f>
        <v>V</v>
      </c>
      <c r="L10727" s="25">
        <f t="shared" si="335"/>
        <v>1</v>
      </c>
      <c r="M10727" s="25">
        <f>VLOOKUP(K10727,Table!$A$2:$C$121,2,0)</f>
        <v>5</v>
      </c>
      <c r="N10727" s="26">
        <f>VLOOKUP(K10727,Table!$A$2:$C$121,3,0)</f>
        <v>4</v>
      </c>
      <c r="O10727" s="13" t="str">
        <f>VLOOKUP(A10727,Table!$U$1:$V$230,2,0)</f>
        <v>Cubic</v>
      </c>
      <c r="P10727" s="1"/>
    </row>
    <row r="10728" spans="1:16">
      <c r="A10728" s="12">
        <v>229</v>
      </c>
      <c r="B10728" s="12">
        <v>644496</v>
      </c>
      <c r="C10728" s="12" t="s">
        <v>11148</v>
      </c>
      <c r="D10728" s="12" t="s">
        <v>11205</v>
      </c>
      <c r="E10728" s="17" t="s">
        <v>393</v>
      </c>
      <c r="F10728" s="25" t="str">
        <f>LEFT(E10728,MIN(FIND({0,1,2,3,4,5,6,7,8,9},ASC(E10728)&amp;1234567890))-1)</f>
        <v>Mo</v>
      </c>
      <c r="G10728" s="25">
        <f t="shared" si="334"/>
        <v>1</v>
      </c>
      <c r="H10728" s="25">
        <f>VLOOKUP(F10728,Table!$A$2:$C$121,2,0)</f>
        <v>6</v>
      </c>
      <c r="I10728" s="26">
        <f>VLOOKUP(F10728,Table!$A$2:$C$121,3,0)</f>
        <v>5</v>
      </c>
      <c r="J10728" s="17" t="s">
        <v>390</v>
      </c>
      <c r="K10728" s="25" t="str">
        <f>LEFT(J10728,MIN(FIND({0,1,2,3,4,5,6,7,8,9},ASC(J10728)&amp;1234567890))-1)</f>
        <v>W</v>
      </c>
      <c r="L10728" s="25">
        <f t="shared" si="335"/>
        <v>1</v>
      </c>
      <c r="M10728" s="25">
        <f>VLOOKUP(K10728,Table!$A$2:$C$121,2,0)</f>
        <v>6</v>
      </c>
      <c r="N10728" s="26">
        <f>VLOOKUP(K10728,Table!$A$2:$C$121,3,0)</f>
        <v>6</v>
      </c>
      <c r="O10728" s="13" t="str">
        <f>VLOOKUP(A10728,Table!$U$1:$V$230,2,0)</f>
        <v>Cubic</v>
      </c>
      <c r="P10728" s="1"/>
    </row>
    <row r="10729" spans="1:16">
      <c r="A10729" s="12">
        <v>229</v>
      </c>
      <c r="B10729" s="12">
        <v>644546</v>
      </c>
      <c r="C10729" s="12" t="s">
        <v>11148</v>
      </c>
      <c r="D10729" s="12" t="s">
        <v>15321</v>
      </c>
      <c r="E10729" s="17" t="s">
        <v>335</v>
      </c>
      <c r="F10729" s="25" t="str">
        <f>LEFT(E10729,MIN(FIND({0,1,2,3,4,5,6,7,8,9},ASC(E10729)&amp;1234567890))-1)</f>
        <v>Nb</v>
      </c>
      <c r="G10729" s="25">
        <f t="shared" si="334"/>
        <v>1</v>
      </c>
      <c r="H10729" s="25">
        <f>VLOOKUP(F10729,Table!$A$2:$C$121,2,0)</f>
        <v>5</v>
      </c>
      <c r="I10729" s="26">
        <f>VLOOKUP(F10729,Table!$A$2:$C$121,3,0)</f>
        <v>5</v>
      </c>
      <c r="J10729" s="17" t="s">
        <v>15356</v>
      </c>
      <c r="K10729" s="25" t="str">
        <f>LEFT(J10729,MIN(FIND({0,1,2,3,4,5,6,7,8,9},ASC(J10729)&amp;1234567890))-1)</f>
        <v>N</v>
      </c>
      <c r="L10729" s="25">
        <f t="shared" si="335"/>
        <v>0.01</v>
      </c>
      <c r="M10729" s="25">
        <f>VLOOKUP(K10729,Table!$A$2:$C$121,2,0)</f>
        <v>15</v>
      </c>
      <c r="N10729" s="26">
        <f>VLOOKUP(K10729,Table!$A$2:$C$121,3,0)</f>
        <v>2</v>
      </c>
      <c r="O10729" s="13" t="str">
        <f>VLOOKUP(A10729,Table!$U$1:$V$230,2,0)</f>
        <v>Cubic</v>
      </c>
      <c r="P10729" s="1"/>
    </row>
    <row r="10730" spans="1:16">
      <c r="A10730" s="12">
        <v>229</v>
      </c>
      <c r="B10730" s="12">
        <v>644721</v>
      </c>
      <c r="C10730" s="12" t="s">
        <v>11148</v>
      </c>
      <c r="D10730" s="12" t="s">
        <v>15322</v>
      </c>
      <c r="E10730" s="17" t="s">
        <v>405</v>
      </c>
      <c r="F10730" s="25" t="str">
        <f>LEFT(E10730,MIN(FIND({0,1,2,3,4,5,6,7,8,9},ASC(E10730)&amp;1234567890))-1)</f>
        <v>Ta</v>
      </c>
      <c r="G10730" s="25">
        <f t="shared" si="334"/>
        <v>1</v>
      </c>
      <c r="H10730" s="25">
        <f>VLOOKUP(F10730,Table!$A$2:$C$121,2,0)</f>
        <v>5</v>
      </c>
      <c r="I10730" s="26">
        <f>VLOOKUP(F10730,Table!$A$2:$C$121,3,0)</f>
        <v>6</v>
      </c>
      <c r="J10730" s="17" t="s">
        <v>15357</v>
      </c>
      <c r="K10730" s="25" t="str">
        <f>LEFT(J10730,MIN(FIND({0,1,2,3,4,5,6,7,8,9},ASC(J10730)&amp;1234567890))-1)</f>
        <v>N</v>
      </c>
      <c r="L10730" s="25">
        <f t="shared" si="335"/>
        <v>7.4999999999999997E-2</v>
      </c>
      <c r="M10730" s="25">
        <f>VLOOKUP(K10730,Table!$A$2:$C$121,2,0)</f>
        <v>15</v>
      </c>
      <c r="N10730" s="26">
        <f>VLOOKUP(K10730,Table!$A$2:$C$121,3,0)</f>
        <v>2</v>
      </c>
      <c r="O10730" s="13" t="str">
        <f>VLOOKUP(A10730,Table!$U$1:$V$230,2,0)</f>
        <v>Cubic</v>
      </c>
      <c r="P10730" s="1"/>
    </row>
    <row r="10731" spans="1:16">
      <c r="A10731" s="12">
        <v>229</v>
      </c>
      <c r="B10731" s="12">
        <v>644730</v>
      </c>
      <c r="C10731" s="12" t="s">
        <v>11148</v>
      </c>
      <c r="D10731" s="12" t="s">
        <v>15323</v>
      </c>
      <c r="E10731" s="17" t="s">
        <v>405</v>
      </c>
      <c r="F10731" s="25" t="str">
        <f>LEFT(E10731,MIN(FIND({0,1,2,3,4,5,6,7,8,9},ASC(E10731)&amp;1234567890))-1)</f>
        <v>Ta</v>
      </c>
      <c r="G10731" s="25">
        <f t="shared" si="334"/>
        <v>1</v>
      </c>
      <c r="H10731" s="25">
        <f>VLOOKUP(F10731,Table!$A$2:$C$121,2,0)</f>
        <v>5</v>
      </c>
      <c r="I10731" s="26">
        <f>VLOOKUP(F10731,Table!$A$2:$C$121,3,0)</f>
        <v>6</v>
      </c>
      <c r="J10731" s="17" t="s">
        <v>15358</v>
      </c>
      <c r="K10731" s="25" t="str">
        <f>LEFT(J10731,MIN(FIND({0,1,2,3,4,5,6,7,8,9},ASC(J10731)&amp;1234567890))-1)</f>
        <v>N</v>
      </c>
      <c r="L10731" s="25">
        <f t="shared" si="335"/>
        <v>5.2999999999999999E-2</v>
      </c>
      <c r="M10731" s="25">
        <f>VLOOKUP(K10731,Table!$A$2:$C$121,2,0)</f>
        <v>15</v>
      </c>
      <c r="N10731" s="26">
        <f>VLOOKUP(K10731,Table!$A$2:$C$121,3,0)</f>
        <v>2</v>
      </c>
      <c r="O10731" s="13" t="str">
        <f>VLOOKUP(A10731,Table!$U$1:$V$230,2,0)</f>
        <v>Cubic</v>
      </c>
      <c r="P10731" s="1"/>
    </row>
    <row r="10732" spans="1:16">
      <c r="A10732" s="12">
        <v>229</v>
      </c>
      <c r="B10732" s="12">
        <v>644861</v>
      </c>
      <c r="C10732" s="12" t="s">
        <v>11148</v>
      </c>
      <c r="D10732" s="12" t="s">
        <v>15324</v>
      </c>
      <c r="E10732" s="17" t="s">
        <v>334</v>
      </c>
      <c r="F10732" s="25" t="str">
        <f>LEFT(E10732,MIN(FIND({0,1,2,3,4,5,6,7,8,9},ASC(E10732)&amp;1234567890))-1)</f>
        <v>V</v>
      </c>
      <c r="G10732" s="25">
        <f t="shared" si="334"/>
        <v>1</v>
      </c>
      <c r="H10732" s="25">
        <f>VLOOKUP(F10732,Table!$A$2:$C$121,2,0)</f>
        <v>5</v>
      </c>
      <c r="I10732" s="26">
        <f>VLOOKUP(F10732,Table!$A$2:$C$121,3,0)</f>
        <v>4</v>
      </c>
      <c r="J10732" s="17" t="s">
        <v>15359</v>
      </c>
      <c r="K10732" s="25" t="str">
        <f>LEFT(J10732,MIN(FIND({0,1,2,3,4,5,6,7,8,9},ASC(J10732)&amp;1234567890))-1)</f>
        <v>N</v>
      </c>
      <c r="L10732" s="25">
        <f t="shared" si="335"/>
        <v>8.6999999999999994E-2</v>
      </c>
      <c r="M10732" s="25">
        <f>VLOOKUP(K10732,Table!$A$2:$C$121,2,0)</f>
        <v>15</v>
      </c>
      <c r="N10732" s="26">
        <f>VLOOKUP(K10732,Table!$A$2:$C$121,3,0)</f>
        <v>2</v>
      </c>
      <c r="O10732" s="13" t="str">
        <f>VLOOKUP(A10732,Table!$U$1:$V$230,2,0)</f>
        <v>Cubic</v>
      </c>
      <c r="P10732" s="1"/>
    </row>
    <row r="10733" spans="1:16">
      <c r="A10733" s="12">
        <v>229</v>
      </c>
      <c r="B10733" s="12">
        <v>645130</v>
      </c>
      <c r="C10733" s="12" t="s">
        <v>11148</v>
      </c>
      <c r="D10733" s="12" t="s">
        <v>11206</v>
      </c>
      <c r="E10733" s="17" t="s">
        <v>335</v>
      </c>
      <c r="F10733" s="25" t="str">
        <f>LEFT(E10733,MIN(FIND({0,1,2,3,4,5,6,7,8,9},ASC(E10733)&amp;1234567890))-1)</f>
        <v>Nb</v>
      </c>
      <c r="G10733" s="25">
        <f t="shared" si="334"/>
        <v>1</v>
      </c>
      <c r="H10733" s="25">
        <f>VLOOKUP(F10733,Table!$A$2:$C$121,2,0)</f>
        <v>5</v>
      </c>
      <c r="I10733" s="26">
        <f>VLOOKUP(F10733,Table!$A$2:$C$121,3,0)</f>
        <v>5</v>
      </c>
      <c r="J10733" s="17" t="s">
        <v>14892</v>
      </c>
      <c r="K10733" s="25" t="str">
        <f>LEFT(J10733,MIN(FIND({0,1,2,3,4,5,6,7,8,9},ASC(J10733)&amp;1234567890))-1)</f>
        <v>O</v>
      </c>
      <c r="L10733" s="25">
        <f t="shared" si="335"/>
        <v>0.02</v>
      </c>
      <c r="M10733" s="25">
        <f>VLOOKUP(K10733,Table!$A$2:$C$121,2,0)</f>
        <v>16</v>
      </c>
      <c r="N10733" s="26">
        <f>VLOOKUP(K10733,Table!$A$2:$C$121,3,0)</f>
        <v>2</v>
      </c>
      <c r="O10733" s="13" t="str">
        <f>VLOOKUP(A10733,Table!$U$1:$V$230,2,0)</f>
        <v>Cubic</v>
      </c>
      <c r="P10733" s="1"/>
    </row>
    <row r="10734" spans="1:16">
      <c r="A10734" s="12">
        <v>229</v>
      </c>
      <c r="B10734" s="12">
        <v>645515</v>
      </c>
      <c r="C10734" s="12" t="s">
        <v>11148</v>
      </c>
      <c r="D10734" s="12" t="s">
        <v>11207</v>
      </c>
      <c r="E10734" s="17" t="s">
        <v>335</v>
      </c>
      <c r="F10734" s="25" t="str">
        <f>LEFT(E10734,MIN(FIND({0,1,2,3,4,5,6,7,8,9},ASC(E10734)&amp;1234567890))-1)</f>
        <v>Nb</v>
      </c>
      <c r="G10734" s="25">
        <f t="shared" si="334"/>
        <v>1</v>
      </c>
      <c r="H10734" s="25">
        <f>VLOOKUP(F10734,Table!$A$2:$C$121,2,0)</f>
        <v>5</v>
      </c>
      <c r="I10734" s="26">
        <f>VLOOKUP(F10734,Table!$A$2:$C$121,3,0)</f>
        <v>5</v>
      </c>
      <c r="J10734" s="17" t="s">
        <v>405</v>
      </c>
      <c r="K10734" s="25" t="str">
        <f>LEFT(J10734,MIN(FIND({0,1,2,3,4,5,6,7,8,9},ASC(J10734)&amp;1234567890))-1)</f>
        <v>Ta</v>
      </c>
      <c r="L10734" s="25">
        <f t="shared" si="335"/>
        <v>1</v>
      </c>
      <c r="M10734" s="25">
        <f>VLOOKUP(K10734,Table!$A$2:$C$121,2,0)</f>
        <v>5</v>
      </c>
      <c r="N10734" s="26">
        <f>VLOOKUP(K10734,Table!$A$2:$C$121,3,0)</f>
        <v>6</v>
      </c>
      <c r="O10734" s="13" t="str">
        <f>VLOOKUP(A10734,Table!$U$1:$V$230,2,0)</f>
        <v>Cubic</v>
      </c>
      <c r="P10734" s="1"/>
    </row>
    <row r="10735" spans="1:16">
      <c r="A10735" s="12">
        <v>229</v>
      </c>
      <c r="B10735" s="12">
        <v>645545</v>
      </c>
      <c r="C10735" s="12" t="s">
        <v>11148</v>
      </c>
      <c r="D10735" s="12" t="s">
        <v>11208</v>
      </c>
      <c r="E10735" s="17" t="s">
        <v>335</v>
      </c>
      <c r="F10735" s="25" t="str">
        <f>LEFT(E10735,MIN(FIND({0,1,2,3,4,5,6,7,8,9},ASC(E10735)&amp;1234567890))-1)</f>
        <v>Nb</v>
      </c>
      <c r="G10735" s="25">
        <f t="shared" si="334"/>
        <v>1</v>
      </c>
      <c r="H10735" s="25">
        <f>VLOOKUP(F10735,Table!$A$2:$C$121,2,0)</f>
        <v>5</v>
      </c>
      <c r="I10735" s="26">
        <f>VLOOKUP(F10735,Table!$A$2:$C$121,3,0)</f>
        <v>5</v>
      </c>
      <c r="J10735" s="17" t="s">
        <v>50</v>
      </c>
      <c r="K10735" s="25" t="str">
        <f>LEFT(J10735,MIN(FIND({0,1,2,3,4,5,6,7,8,9},ASC(J10735)&amp;1234567890))-1)</f>
        <v>Ti</v>
      </c>
      <c r="L10735" s="25">
        <f t="shared" si="335"/>
        <v>1</v>
      </c>
      <c r="M10735" s="25">
        <f>VLOOKUP(K10735,Table!$A$2:$C$121,2,0)</f>
        <v>4</v>
      </c>
      <c r="N10735" s="26">
        <f>VLOOKUP(K10735,Table!$A$2:$C$121,3,0)</f>
        <v>4</v>
      </c>
      <c r="O10735" s="13" t="str">
        <f>VLOOKUP(A10735,Table!$U$1:$V$230,2,0)</f>
        <v>Cubic</v>
      </c>
      <c r="P10735" s="1"/>
    </row>
    <row r="10736" spans="1:16">
      <c r="A10736" s="12">
        <v>229</v>
      </c>
      <c r="B10736" s="12">
        <v>645551</v>
      </c>
      <c r="C10736" s="12" t="s">
        <v>11148</v>
      </c>
      <c r="D10736" s="12" t="s">
        <v>11209</v>
      </c>
      <c r="E10736" s="17" t="s">
        <v>335</v>
      </c>
      <c r="F10736" s="25" t="str">
        <f>LEFT(E10736,MIN(FIND({0,1,2,3,4,5,6,7,8,9},ASC(E10736)&amp;1234567890))-1)</f>
        <v>Nb</v>
      </c>
      <c r="G10736" s="25">
        <f t="shared" si="334"/>
        <v>1</v>
      </c>
      <c r="H10736" s="25">
        <f>VLOOKUP(F10736,Table!$A$2:$C$121,2,0)</f>
        <v>5</v>
      </c>
      <c r="I10736" s="26">
        <f>VLOOKUP(F10736,Table!$A$2:$C$121,3,0)</f>
        <v>5</v>
      </c>
      <c r="J10736" s="17" t="s">
        <v>343</v>
      </c>
      <c r="K10736" s="25" t="str">
        <f>LEFT(J10736,MIN(FIND({0,1,2,3,4,5,6,7,8,9},ASC(J10736)&amp;1234567890))-1)</f>
        <v>U</v>
      </c>
      <c r="L10736" s="25">
        <f t="shared" si="335"/>
        <v>1</v>
      </c>
      <c r="M10736" s="25">
        <f>VLOOKUP(K10736,Table!$A$2:$C$121,2,0)</f>
        <v>3</v>
      </c>
      <c r="N10736" s="26">
        <f>VLOOKUP(K10736,Table!$A$2:$C$121,3,0)</f>
        <v>7</v>
      </c>
      <c r="O10736" s="13" t="str">
        <f>VLOOKUP(A10736,Table!$U$1:$V$230,2,0)</f>
        <v>Cubic</v>
      </c>
      <c r="P10736" s="1"/>
    </row>
    <row r="10737" spans="1:16">
      <c r="A10737" s="12">
        <v>229</v>
      </c>
      <c r="B10737" s="12">
        <v>645554</v>
      </c>
      <c r="C10737" s="12" t="s">
        <v>11148</v>
      </c>
      <c r="D10737" s="12" t="s">
        <v>11210</v>
      </c>
      <c r="E10737" s="17" t="s">
        <v>335</v>
      </c>
      <c r="F10737" s="25" t="str">
        <f>LEFT(E10737,MIN(FIND({0,1,2,3,4,5,6,7,8,9},ASC(E10737)&amp;1234567890))-1)</f>
        <v>Nb</v>
      </c>
      <c r="G10737" s="25">
        <f t="shared" si="334"/>
        <v>1</v>
      </c>
      <c r="H10737" s="25">
        <f>VLOOKUP(F10737,Table!$A$2:$C$121,2,0)</f>
        <v>5</v>
      </c>
      <c r="I10737" s="26">
        <f>VLOOKUP(F10737,Table!$A$2:$C$121,3,0)</f>
        <v>5</v>
      </c>
      <c r="J10737" s="17" t="s">
        <v>334</v>
      </c>
      <c r="K10737" s="25" t="str">
        <f>LEFT(J10737,MIN(FIND({0,1,2,3,4,5,6,7,8,9},ASC(J10737)&amp;1234567890))-1)</f>
        <v>V</v>
      </c>
      <c r="L10737" s="25">
        <f t="shared" si="335"/>
        <v>1</v>
      </c>
      <c r="M10737" s="25">
        <f>VLOOKUP(K10737,Table!$A$2:$C$121,2,0)</f>
        <v>5</v>
      </c>
      <c r="N10737" s="26">
        <f>VLOOKUP(K10737,Table!$A$2:$C$121,3,0)</f>
        <v>4</v>
      </c>
      <c r="O10737" s="13" t="str">
        <f>VLOOKUP(A10737,Table!$U$1:$V$230,2,0)</f>
        <v>Cubic</v>
      </c>
      <c r="P10737" s="1"/>
    </row>
    <row r="10738" spans="1:16">
      <c r="A10738" s="12">
        <v>229</v>
      </c>
      <c r="B10738" s="12">
        <v>647024</v>
      </c>
      <c r="C10738" s="12" t="s">
        <v>11148</v>
      </c>
      <c r="D10738" s="12" t="s">
        <v>11211</v>
      </c>
      <c r="E10738" s="17" t="s">
        <v>66</v>
      </c>
      <c r="F10738" s="25" t="str">
        <f>LEFT(E10738,MIN(FIND({0,1,2,3,4,5,6,7,8,9},ASC(E10738)&amp;1234567890))-1)</f>
        <v>Ni</v>
      </c>
      <c r="G10738" s="25">
        <f t="shared" si="334"/>
        <v>1</v>
      </c>
      <c r="H10738" s="25">
        <f>VLOOKUP(F10738,Table!$A$2:$C$121,2,0)</f>
        <v>10</v>
      </c>
      <c r="I10738" s="26">
        <f>VLOOKUP(F10738,Table!$A$2:$C$121,3,0)</f>
        <v>4</v>
      </c>
      <c r="J10738" s="17" t="s">
        <v>334</v>
      </c>
      <c r="K10738" s="25" t="str">
        <f>LEFT(J10738,MIN(FIND({0,1,2,3,4,5,6,7,8,9},ASC(J10738)&amp;1234567890))-1)</f>
        <v>V</v>
      </c>
      <c r="L10738" s="25">
        <f t="shared" si="335"/>
        <v>1</v>
      </c>
      <c r="M10738" s="25">
        <f>VLOOKUP(K10738,Table!$A$2:$C$121,2,0)</f>
        <v>5</v>
      </c>
      <c r="N10738" s="26">
        <f>VLOOKUP(K10738,Table!$A$2:$C$121,3,0)</f>
        <v>4</v>
      </c>
      <c r="O10738" s="13" t="str">
        <f>VLOOKUP(A10738,Table!$U$1:$V$230,2,0)</f>
        <v>Cubic</v>
      </c>
      <c r="P10738" s="1"/>
    </row>
    <row r="10739" spans="1:16">
      <c r="A10739" s="12">
        <v>229</v>
      </c>
      <c r="B10739" s="12">
        <v>648506</v>
      </c>
      <c r="C10739" s="12" t="s">
        <v>11148</v>
      </c>
      <c r="D10739" s="12" t="s">
        <v>11212</v>
      </c>
      <c r="E10739" s="17" t="s">
        <v>586</v>
      </c>
      <c r="F10739" s="25" t="str">
        <f>LEFT(E10739,MIN(FIND({0,1,2,3,4,5,6,7,8,9},ASC(E10739)&amp;1234567890))-1)</f>
        <v>Pb</v>
      </c>
      <c r="G10739" s="25">
        <f t="shared" si="334"/>
        <v>1</v>
      </c>
      <c r="H10739" s="25">
        <f>VLOOKUP(F10739,Table!$A$2:$C$121,2,0)</f>
        <v>14</v>
      </c>
      <c r="I10739" s="26">
        <f>VLOOKUP(F10739,Table!$A$2:$C$121,3,0)</f>
        <v>6</v>
      </c>
      <c r="J10739" s="17" t="s">
        <v>11645</v>
      </c>
      <c r="K10739" s="25" t="str">
        <f>LEFT(J10739,MIN(FIND({0,1,2,3,4,5,6,7,8,9},ASC(J10739)&amp;1234567890))-1)</f>
        <v>Sb</v>
      </c>
      <c r="L10739" s="25">
        <f t="shared" si="335"/>
        <v>1</v>
      </c>
      <c r="M10739" s="25">
        <f>VLOOKUP(K10739,Table!$A$2:$C$121,2,0)</f>
        <v>15</v>
      </c>
      <c r="N10739" s="26">
        <f>VLOOKUP(K10739,Table!$A$2:$C$121,3,0)</f>
        <v>5</v>
      </c>
      <c r="O10739" s="13" t="str">
        <f>VLOOKUP(A10739,Table!$U$1:$V$230,2,0)</f>
        <v>Cubic</v>
      </c>
      <c r="P10739" s="1"/>
    </row>
    <row r="10740" spans="1:16">
      <c r="A10740" s="12">
        <v>229</v>
      </c>
      <c r="B10740" s="12">
        <v>650149</v>
      </c>
      <c r="C10740" s="12" t="s">
        <v>11148</v>
      </c>
      <c r="D10740" s="12" t="s">
        <v>11213</v>
      </c>
      <c r="E10740" s="17" t="s">
        <v>14893</v>
      </c>
      <c r="F10740" s="25" t="str">
        <f>LEFT(E10740,MIN(FIND({0,1,2,3,4,5,6,7,8,9},ASC(E10740)&amp;1234567890))-1)</f>
        <v>Re</v>
      </c>
      <c r="G10740" s="25">
        <f t="shared" si="334"/>
        <v>0.86599999999999999</v>
      </c>
      <c r="H10740" s="25">
        <f>VLOOKUP(F10740,Table!$A$2:$C$121,2,0)</f>
        <v>7</v>
      </c>
      <c r="I10740" s="26">
        <f>VLOOKUP(F10740,Table!$A$2:$C$121,3,0)</f>
        <v>6</v>
      </c>
      <c r="J10740" s="17" t="s">
        <v>14894</v>
      </c>
      <c r="K10740" s="25" t="str">
        <f>LEFT(J10740,MIN(FIND({0,1,2,3,4,5,6,7,8,9},ASC(J10740)&amp;1234567890))-1)</f>
        <v>Ta</v>
      </c>
      <c r="L10740" s="25">
        <f t="shared" si="335"/>
        <v>1.131</v>
      </c>
      <c r="M10740" s="25">
        <f>VLOOKUP(K10740,Table!$A$2:$C$121,2,0)</f>
        <v>5</v>
      </c>
      <c r="N10740" s="26">
        <f>VLOOKUP(K10740,Table!$A$2:$C$121,3,0)</f>
        <v>6</v>
      </c>
      <c r="O10740" s="13" t="str">
        <f>VLOOKUP(A10740,Table!$U$1:$V$230,2,0)</f>
        <v>Cubic</v>
      </c>
      <c r="P10740" s="1"/>
    </row>
    <row r="10741" spans="1:16">
      <c r="A10741" s="12">
        <v>229</v>
      </c>
      <c r="B10741" s="12">
        <v>652926</v>
      </c>
      <c r="C10741" s="12" t="s">
        <v>11148</v>
      </c>
      <c r="D10741" s="12" t="s">
        <v>11214</v>
      </c>
      <c r="E10741" s="17" t="s">
        <v>405</v>
      </c>
      <c r="F10741" s="25" t="str">
        <f>LEFT(E10741,MIN(FIND({0,1,2,3,4,5,6,7,8,9},ASC(E10741)&amp;1234567890))-1)</f>
        <v>Ta</v>
      </c>
      <c r="G10741" s="25">
        <f t="shared" si="334"/>
        <v>1</v>
      </c>
      <c r="H10741" s="25">
        <f>VLOOKUP(F10741,Table!$A$2:$C$121,2,0)</f>
        <v>5</v>
      </c>
      <c r="I10741" s="26">
        <f>VLOOKUP(F10741,Table!$A$2:$C$121,3,0)</f>
        <v>6</v>
      </c>
      <c r="J10741" s="17" t="s">
        <v>334</v>
      </c>
      <c r="K10741" s="25" t="str">
        <f>LEFT(J10741,MIN(FIND({0,1,2,3,4,5,6,7,8,9},ASC(J10741)&amp;1234567890))-1)</f>
        <v>V</v>
      </c>
      <c r="L10741" s="25">
        <f t="shared" si="335"/>
        <v>1</v>
      </c>
      <c r="M10741" s="25">
        <f>VLOOKUP(K10741,Table!$A$2:$C$121,2,0)</f>
        <v>5</v>
      </c>
      <c r="N10741" s="26">
        <f>VLOOKUP(K10741,Table!$A$2:$C$121,3,0)</f>
        <v>4</v>
      </c>
      <c r="O10741" s="13" t="str">
        <f>VLOOKUP(A10741,Table!$U$1:$V$230,2,0)</f>
        <v>Cubic</v>
      </c>
      <c r="P10741" s="1"/>
    </row>
    <row r="10742" spans="1:16">
      <c r="A10742" s="12">
        <v>229</v>
      </c>
      <c r="B10742" s="12">
        <v>652934</v>
      </c>
      <c r="C10742" s="12" t="s">
        <v>11148</v>
      </c>
      <c r="D10742" s="12" t="s">
        <v>11215</v>
      </c>
      <c r="E10742" s="17" t="s">
        <v>405</v>
      </c>
      <c r="F10742" s="25" t="str">
        <f>LEFT(E10742,MIN(FIND({0,1,2,3,4,5,6,7,8,9},ASC(E10742)&amp;1234567890))-1)</f>
        <v>Ta</v>
      </c>
      <c r="G10742" s="25">
        <f t="shared" si="334"/>
        <v>1</v>
      </c>
      <c r="H10742" s="25">
        <f>VLOOKUP(F10742,Table!$A$2:$C$121,2,0)</f>
        <v>5</v>
      </c>
      <c r="I10742" s="26">
        <f>VLOOKUP(F10742,Table!$A$2:$C$121,3,0)</f>
        <v>6</v>
      </c>
      <c r="J10742" s="17" t="s">
        <v>390</v>
      </c>
      <c r="K10742" s="25" t="str">
        <f>LEFT(J10742,MIN(FIND({0,1,2,3,4,5,6,7,8,9},ASC(J10742)&amp;1234567890))-1)</f>
        <v>W</v>
      </c>
      <c r="L10742" s="25">
        <f t="shared" si="335"/>
        <v>1</v>
      </c>
      <c r="M10742" s="25">
        <f>VLOOKUP(K10742,Table!$A$2:$C$121,2,0)</f>
        <v>6</v>
      </c>
      <c r="N10742" s="26">
        <f>VLOOKUP(K10742,Table!$A$2:$C$121,3,0)</f>
        <v>6</v>
      </c>
      <c r="O10742" s="13" t="str">
        <f>VLOOKUP(A10742,Table!$U$1:$V$230,2,0)</f>
        <v>Cubic</v>
      </c>
      <c r="P10742" s="1"/>
    </row>
    <row r="10743" spans="1:16">
      <c r="A10743" s="12">
        <v>229</v>
      </c>
      <c r="B10743" s="12">
        <v>653030</v>
      </c>
      <c r="C10743" s="12" t="s">
        <v>11148</v>
      </c>
      <c r="D10743" s="12" t="s">
        <v>11216</v>
      </c>
      <c r="E10743" s="17" t="s">
        <v>395</v>
      </c>
      <c r="F10743" s="25" t="str">
        <f>LEFT(E10743,MIN(FIND({0,1,2,3,4,5,6,7,8,9},ASC(E10743)&amp;1234567890))-1)</f>
        <v>Tc</v>
      </c>
      <c r="G10743" s="25">
        <f t="shared" si="334"/>
        <v>1</v>
      </c>
      <c r="H10743" s="25">
        <f>VLOOKUP(F10743,Table!$A$2:$C$121,2,0)</f>
        <v>7</v>
      </c>
      <c r="I10743" s="26">
        <f>VLOOKUP(F10743,Table!$A$2:$C$121,3,0)</f>
        <v>5</v>
      </c>
      <c r="J10743" s="17" t="s">
        <v>390</v>
      </c>
      <c r="K10743" s="25" t="str">
        <f>LEFT(J10743,MIN(FIND({0,1,2,3,4,5,6,7,8,9},ASC(J10743)&amp;1234567890))-1)</f>
        <v>W</v>
      </c>
      <c r="L10743" s="25">
        <f t="shared" si="335"/>
        <v>1</v>
      </c>
      <c r="M10743" s="25">
        <f>VLOOKUP(K10743,Table!$A$2:$C$121,2,0)</f>
        <v>6</v>
      </c>
      <c r="N10743" s="26">
        <f>VLOOKUP(K10743,Table!$A$2:$C$121,3,0)</f>
        <v>6</v>
      </c>
      <c r="O10743" s="13" t="str">
        <f>VLOOKUP(A10743,Table!$U$1:$V$230,2,0)</f>
        <v>Cubic</v>
      </c>
      <c r="P10743" s="1"/>
    </row>
    <row r="10744" spans="1:16">
      <c r="A10744" s="12">
        <v>229</v>
      </c>
      <c r="B10744" s="12">
        <v>653289</v>
      </c>
      <c r="C10744" s="12" t="s">
        <v>11148</v>
      </c>
      <c r="D10744" s="12" t="s">
        <v>11217</v>
      </c>
      <c r="E10744" s="17" t="s">
        <v>50</v>
      </c>
      <c r="F10744" s="25" t="str">
        <f>LEFT(E10744,MIN(FIND({0,1,2,3,4,5,6,7,8,9},ASC(E10744)&amp;1234567890))-1)</f>
        <v>Ti</v>
      </c>
      <c r="G10744" s="25">
        <f t="shared" si="334"/>
        <v>1</v>
      </c>
      <c r="H10744" s="25">
        <f>VLOOKUP(F10744,Table!$A$2:$C$121,2,0)</f>
        <v>4</v>
      </c>
      <c r="I10744" s="26">
        <f>VLOOKUP(F10744,Table!$A$2:$C$121,3,0)</f>
        <v>4</v>
      </c>
      <c r="J10744" s="17" t="s">
        <v>334</v>
      </c>
      <c r="K10744" s="25" t="str">
        <f>LEFT(J10744,MIN(FIND({0,1,2,3,4,5,6,7,8,9},ASC(J10744)&amp;1234567890))-1)</f>
        <v>V</v>
      </c>
      <c r="L10744" s="25">
        <f t="shared" si="335"/>
        <v>1</v>
      </c>
      <c r="M10744" s="25">
        <f>VLOOKUP(K10744,Table!$A$2:$C$121,2,0)</f>
        <v>5</v>
      </c>
      <c r="N10744" s="26">
        <f>VLOOKUP(K10744,Table!$A$2:$C$121,3,0)</f>
        <v>4</v>
      </c>
      <c r="O10744" s="13" t="str">
        <f>VLOOKUP(A10744,Table!$U$1:$V$230,2,0)</f>
        <v>Cubic</v>
      </c>
      <c r="P10744" s="1"/>
    </row>
    <row r="10745" spans="1:16">
      <c r="A10745" s="12">
        <v>229</v>
      </c>
      <c r="B10745" s="12">
        <v>655081</v>
      </c>
      <c r="C10745" s="12" t="s">
        <v>11148</v>
      </c>
      <c r="D10745" s="12" t="s">
        <v>8512</v>
      </c>
      <c r="E10745" s="17" t="s">
        <v>14887</v>
      </c>
      <c r="F10745" s="25" t="str">
        <f>LEFT(E10745,MIN(FIND({0,1,2,3,4,5,6,7,8,9},ASC(E10745)&amp;1234567890))-1)</f>
        <v>Hg</v>
      </c>
      <c r="G10745" s="25">
        <f t="shared" si="334"/>
        <v>4</v>
      </c>
      <c r="H10745" s="25">
        <f>VLOOKUP(F10745,Table!$A$2:$C$121,2,0)</f>
        <v>12</v>
      </c>
      <c r="I10745" s="26">
        <f>VLOOKUP(F10745,Table!$A$2:$C$121,3,0)</f>
        <v>6</v>
      </c>
      <c r="J10745" s="17" t="s">
        <v>539</v>
      </c>
      <c r="K10745" s="25" t="str">
        <f>LEFT(J10745,MIN(FIND({0,1,2,3,4,5,6,7,8,9},ASC(J10745)&amp;1234567890))-1)</f>
        <v>Pt</v>
      </c>
      <c r="L10745" s="25">
        <f t="shared" si="335"/>
        <v>1</v>
      </c>
      <c r="M10745" s="25">
        <f>VLOOKUP(K10745,Table!$A$2:$C$121,2,0)</f>
        <v>10</v>
      </c>
      <c r="N10745" s="26">
        <f>VLOOKUP(K10745,Table!$A$2:$C$121,3,0)</f>
        <v>6</v>
      </c>
      <c r="O10745" s="13" t="str">
        <f>VLOOKUP(A10745,Table!$U$1:$V$230,2,0)</f>
        <v>Cubic</v>
      </c>
      <c r="P10745" s="1"/>
    </row>
    <row r="10746" spans="1:16">
      <c r="A10746" s="12">
        <v>229</v>
      </c>
      <c r="B10746" s="12">
        <v>655083</v>
      </c>
      <c r="C10746" s="12" t="s">
        <v>11148</v>
      </c>
      <c r="D10746" s="12" t="s">
        <v>11218</v>
      </c>
      <c r="E10746" s="17" t="s">
        <v>584</v>
      </c>
      <c r="F10746" s="25" t="str">
        <f>LEFT(E10746,MIN(FIND({0,1,2,3,4,5,6,7,8,9},ASC(E10746)&amp;1234567890))-1)</f>
        <v>V</v>
      </c>
      <c r="G10746" s="25">
        <f t="shared" si="334"/>
        <v>2</v>
      </c>
      <c r="H10746" s="25">
        <f>VLOOKUP(F10746,Table!$A$2:$C$121,2,0)</f>
        <v>5</v>
      </c>
      <c r="I10746" s="26">
        <f>VLOOKUP(F10746,Table!$A$2:$C$121,3,0)</f>
        <v>4</v>
      </c>
      <c r="J10746" s="17" t="s">
        <v>14895</v>
      </c>
      <c r="K10746" s="25" t="str">
        <f>LEFT(J10746,MIN(FIND({0,1,2,3,4,5,6,7,8,9},ASC(J10746)&amp;1234567890))-1)</f>
        <v>D</v>
      </c>
      <c r="L10746" s="25">
        <f t="shared" si="335"/>
        <v>0.96</v>
      </c>
      <c r="M10746" s="25">
        <f>VLOOKUP(K10746,Table!$A$2:$C$121,2,0)</f>
        <v>1</v>
      </c>
      <c r="N10746" s="26">
        <f>VLOOKUP(K10746,Table!$A$2:$C$121,3,0)</f>
        <v>1</v>
      </c>
      <c r="O10746" s="13" t="str">
        <f>VLOOKUP(A10746,Table!$U$1:$V$230,2,0)</f>
        <v>Cubic</v>
      </c>
      <c r="P10746" s="1"/>
    </row>
    <row r="10747" spans="1:16">
      <c r="A10747" s="12">
        <v>229</v>
      </c>
      <c r="B10747" s="12">
        <v>657542</v>
      </c>
      <c r="C10747" s="12" t="s">
        <v>11148</v>
      </c>
      <c r="D10747" s="12" t="s">
        <v>11219</v>
      </c>
      <c r="E10747" s="17" t="s">
        <v>14896</v>
      </c>
      <c r="F10747" s="25" t="str">
        <f>LEFT(E10747,MIN(FIND({0,1,2,3,4,5,6,7,8,9},ASC(E10747)&amp;1234567890))-1)</f>
        <v>Er</v>
      </c>
      <c r="G10747" s="25">
        <f t="shared" si="334"/>
        <v>1.36</v>
      </c>
      <c r="H10747" s="25">
        <f>VLOOKUP(F10747,Table!$A$2:$C$121,2,0)</f>
        <v>3</v>
      </c>
      <c r="I10747" s="26">
        <f>VLOOKUP(F10747,Table!$A$2:$C$121,3,0)</f>
        <v>6</v>
      </c>
      <c r="J10747" s="17" t="s">
        <v>14897</v>
      </c>
      <c r="K10747" s="25" t="str">
        <f>LEFT(J10747,MIN(FIND({0,1,2,3,4,5,6,7,8,9},ASC(J10747)&amp;1234567890))-1)</f>
        <v>Mg</v>
      </c>
      <c r="L10747" s="25">
        <f t="shared" si="335"/>
        <v>0.64</v>
      </c>
      <c r="M10747" s="25">
        <f>VLOOKUP(K10747,Table!$A$2:$C$121,2,0)</f>
        <v>2</v>
      </c>
      <c r="N10747" s="26">
        <f>VLOOKUP(K10747,Table!$A$2:$C$121,3,0)</f>
        <v>3</v>
      </c>
      <c r="O10747" s="13" t="str">
        <f>VLOOKUP(A10747,Table!$U$1:$V$230,2,0)</f>
        <v>Cubic</v>
      </c>
      <c r="P10747" s="1"/>
    </row>
    <row r="10748" spans="1:16">
      <c r="A10748" s="12">
        <v>229</v>
      </c>
      <c r="B10748" s="12">
        <v>657961</v>
      </c>
      <c r="C10748" s="12" t="s">
        <v>11148</v>
      </c>
      <c r="D10748" s="12" t="s">
        <v>2630</v>
      </c>
      <c r="E10748" s="17" t="s">
        <v>11294</v>
      </c>
      <c r="F10748" s="25" t="str">
        <f>LEFT(E10748,MIN(FIND({0,1,2,3,4,5,6,7,8,9},ASC(E10748)&amp;1234567890))-1)</f>
        <v>Rh</v>
      </c>
      <c r="G10748" s="25">
        <f t="shared" si="334"/>
        <v>1</v>
      </c>
      <c r="H10748" s="25">
        <f>VLOOKUP(F10748,Table!$A$2:$C$121,2,0)</f>
        <v>9</v>
      </c>
      <c r="I10748" s="26">
        <f>VLOOKUP(F10748,Table!$A$2:$C$121,3,0)</f>
        <v>5</v>
      </c>
      <c r="J10748" s="17" t="s">
        <v>377</v>
      </c>
      <c r="K10748" s="25" t="str">
        <f>LEFT(J10748,MIN(FIND({0,1,2,3,4,5,6,7,8,9},ASC(J10748)&amp;1234567890))-1)</f>
        <v>Zr</v>
      </c>
      <c r="L10748" s="25">
        <f t="shared" si="335"/>
        <v>1</v>
      </c>
      <c r="M10748" s="25">
        <f>VLOOKUP(K10748,Table!$A$2:$C$121,2,0)</f>
        <v>4</v>
      </c>
      <c r="N10748" s="26">
        <f>VLOOKUP(K10748,Table!$A$2:$C$121,3,0)</f>
        <v>5</v>
      </c>
      <c r="O10748" s="13" t="str">
        <f>VLOOKUP(A10748,Table!$U$1:$V$230,2,0)</f>
        <v>Cubic</v>
      </c>
      <c r="P10748" s="1"/>
    </row>
    <row r="10749" spans="1:16">
      <c r="A10749" s="12">
        <v>229</v>
      </c>
      <c r="B10749" s="12">
        <v>51998</v>
      </c>
      <c r="C10749" s="12" t="s">
        <v>11148</v>
      </c>
      <c r="D10749" s="12" t="s">
        <v>11220</v>
      </c>
      <c r="E10749" s="17" t="s">
        <v>12661</v>
      </c>
      <c r="F10749" s="25" t="str">
        <f>LEFT(E10749,MIN(FIND({0,1,2,3,4,5,6,7,8,9},ASC(E10749)&amp;1234567890))-1)</f>
        <v>In</v>
      </c>
      <c r="G10749" s="25">
        <f t="shared" si="334"/>
        <v>0.25</v>
      </c>
      <c r="H10749" s="25">
        <f>VLOOKUP(F10749,Table!$A$2:$C$121,2,0)</f>
        <v>13</v>
      </c>
      <c r="I10749" s="26">
        <f>VLOOKUP(F10749,Table!$A$2:$C$121,3,0)</f>
        <v>5</v>
      </c>
      <c r="J10749" s="17" t="s">
        <v>13527</v>
      </c>
      <c r="K10749" s="25" t="str">
        <f>LEFT(J10749,MIN(FIND({0,1,2,3,4,5,6,7,8,9},ASC(J10749)&amp;1234567890))-1)</f>
        <v>Nb</v>
      </c>
      <c r="L10749" s="25">
        <f t="shared" si="335"/>
        <v>0.75</v>
      </c>
      <c r="M10749" s="25">
        <f>VLOOKUP(K10749,Table!$A$2:$C$121,2,0)</f>
        <v>5</v>
      </c>
      <c r="N10749" s="26">
        <f>VLOOKUP(K10749,Table!$A$2:$C$121,3,0)</f>
        <v>5</v>
      </c>
      <c r="O10749" s="13" t="str">
        <f>VLOOKUP(A10749,Table!$U$1:$V$230,2,0)</f>
        <v>Cubic</v>
      </c>
      <c r="P10749" s="1"/>
    </row>
    <row r="10750" spans="1:16">
      <c r="A10750" s="12">
        <v>229</v>
      </c>
      <c r="B10750" s="12">
        <v>59440</v>
      </c>
      <c r="C10750" s="12" t="s">
        <v>11148</v>
      </c>
      <c r="D10750" s="12" t="s">
        <v>11221</v>
      </c>
      <c r="E10750" s="17" t="s">
        <v>13264</v>
      </c>
      <c r="F10750" s="25" t="str">
        <f>LEFT(E10750,MIN(FIND({0,1,2,3,4,5,6,7,8,9},ASC(E10750)&amp;1234567890))-1)</f>
        <v>In</v>
      </c>
      <c r="G10750" s="25">
        <f t="shared" si="334"/>
        <v>0.2</v>
      </c>
      <c r="H10750" s="25">
        <f>VLOOKUP(F10750,Table!$A$2:$C$121,2,0)</f>
        <v>13</v>
      </c>
      <c r="I10750" s="26">
        <f>VLOOKUP(F10750,Table!$A$2:$C$121,3,0)</f>
        <v>5</v>
      </c>
      <c r="J10750" s="17" t="s">
        <v>12490</v>
      </c>
      <c r="K10750" s="25" t="str">
        <f>LEFT(J10750,MIN(FIND({0,1,2,3,4,5,6,7,8,9},ASC(J10750)&amp;1234567890))-1)</f>
        <v>Ni</v>
      </c>
      <c r="L10750" s="25">
        <f t="shared" si="335"/>
        <v>0.8</v>
      </c>
      <c r="M10750" s="25">
        <f>VLOOKUP(K10750,Table!$A$2:$C$121,2,0)</f>
        <v>10</v>
      </c>
      <c r="N10750" s="26">
        <f>VLOOKUP(K10750,Table!$A$2:$C$121,3,0)</f>
        <v>4</v>
      </c>
      <c r="O10750" s="13" t="str">
        <f>VLOOKUP(A10750,Table!$U$1:$V$230,2,0)</f>
        <v>Cubic</v>
      </c>
      <c r="P10750" s="1"/>
    </row>
    <row r="10751" spans="1:16">
      <c r="A10751" s="12">
        <v>229</v>
      </c>
      <c r="B10751" s="12">
        <v>59500</v>
      </c>
      <c r="C10751" s="12" t="s">
        <v>11148</v>
      </c>
      <c r="D10751" s="12" t="s">
        <v>11222</v>
      </c>
      <c r="E10751" s="17" t="s">
        <v>11569</v>
      </c>
      <c r="F10751" s="25" t="str">
        <f>LEFT(E10751,MIN(FIND({0,1,2,3,4,5,6,7,8,9},ASC(E10751)&amp;1234567890))-1)</f>
        <v>In</v>
      </c>
      <c r="G10751" s="25">
        <f t="shared" si="334"/>
        <v>7</v>
      </c>
      <c r="H10751" s="25">
        <f>VLOOKUP(F10751,Table!$A$2:$C$121,2,0)</f>
        <v>13</v>
      </c>
      <c r="I10751" s="26">
        <f>VLOOKUP(F10751,Table!$A$2:$C$121,3,0)</f>
        <v>5</v>
      </c>
      <c r="J10751" s="17" t="s">
        <v>11355</v>
      </c>
      <c r="K10751" s="25" t="str">
        <f>LEFT(J10751,MIN(FIND({0,1,2,3,4,5,6,7,8,9},ASC(J10751)&amp;1234567890))-1)</f>
        <v>Pt</v>
      </c>
      <c r="L10751" s="25">
        <f t="shared" si="335"/>
        <v>3</v>
      </c>
      <c r="M10751" s="25">
        <f>VLOOKUP(K10751,Table!$A$2:$C$121,2,0)</f>
        <v>10</v>
      </c>
      <c r="N10751" s="26">
        <f>VLOOKUP(K10751,Table!$A$2:$C$121,3,0)</f>
        <v>6</v>
      </c>
      <c r="O10751" s="13" t="str">
        <f>VLOOKUP(A10751,Table!$U$1:$V$230,2,0)</f>
        <v>Cubic</v>
      </c>
      <c r="P10751" s="1"/>
    </row>
    <row r="10752" spans="1:16">
      <c r="A10752" s="12">
        <v>229</v>
      </c>
      <c r="B10752" s="12">
        <v>59555</v>
      </c>
      <c r="C10752" s="12" t="s">
        <v>11148</v>
      </c>
      <c r="D10752" s="12" t="s">
        <v>11223</v>
      </c>
      <c r="E10752" s="17" t="s">
        <v>12661</v>
      </c>
      <c r="F10752" s="25" t="str">
        <f>LEFT(E10752,MIN(FIND({0,1,2,3,4,5,6,7,8,9},ASC(E10752)&amp;1234567890))-1)</f>
        <v>In</v>
      </c>
      <c r="G10752" s="25">
        <f t="shared" si="334"/>
        <v>0.25</v>
      </c>
      <c r="H10752" s="25">
        <f>VLOOKUP(F10752,Table!$A$2:$C$121,2,0)</f>
        <v>13</v>
      </c>
      <c r="I10752" s="26">
        <f>VLOOKUP(F10752,Table!$A$2:$C$121,3,0)</f>
        <v>5</v>
      </c>
      <c r="J10752" s="17" t="s">
        <v>13523</v>
      </c>
      <c r="K10752" s="25" t="str">
        <f>LEFT(J10752,MIN(FIND({0,1,2,3,4,5,6,7,8,9},ASC(J10752)&amp;1234567890))-1)</f>
        <v>Tl</v>
      </c>
      <c r="L10752" s="25">
        <f t="shared" si="335"/>
        <v>0.75</v>
      </c>
      <c r="M10752" s="25">
        <f>VLOOKUP(K10752,Table!$A$2:$C$121,2,0)</f>
        <v>13</v>
      </c>
      <c r="N10752" s="26">
        <f>VLOOKUP(K10752,Table!$A$2:$C$121,3,0)</f>
        <v>6</v>
      </c>
      <c r="O10752" s="13" t="str">
        <f>VLOOKUP(A10752,Table!$U$1:$V$230,2,0)</f>
        <v>Cubic</v>
      </c>
      <c r="P10752" s="1"/>
    </row>
    <row r="10753" spans="1:16">
      <c r="A10753" s="12">
        <v>229</v>
      </c>
      <c r="B10753" s="12">
        <v>170907</v>
      </c>
      <c r="C10753" s="12" t="s">
        <v>11148</v>
      </c>
      <c r="D10753" s="12" t="s">
        <v>11224</v>
      </c>
      <c r="E10753" s="17" t="s">
        <v>335</v>
      </c>
      <c r="F10753" s="25" t="str">
        <f>LEFT(E10753,MIN(FIND({0,1,2,3,4,5,6,7,8,9},ASC(E10753)&amp;1234567890))-1)</f>
        <v>Nb</v>
      </c>
      <c r="G10753" s="25">
        <f t="shared" si="334"/>
        <v>1</v>
      </c>
      <c r="H10753" s="25">
        <f>VLOOKUP(F10753,Table!$A$2:$C$121,2,0)</f>
        <v>5</v>
      </c>
      <c r="I10753" s="26">
        <f>VLOOKUP(F10753,Table!$A$2:$C$121,3,0)</f>
        <v>5</v>
      </c>
      <c r="J10753" s="17" t="s">
        <v>14898</v>
      </c>
      <c r="K10753" s="25" t="str">
        <f>LEFT(J10753,MIN(FIND({0,1,2,3,4,5,6,7,8,9},ASC(J10753)&amp;1234567890))-1)</f>
        <v>D</v>
      </c>
      <c r="L10753" s="25">
        <f t="shared" si="335"/>
        <v>0.83</v>
      </c>
      <c r="M10753" s="25">
        <f>VLOOKUP(K10753,Table!$A$2:$C$121,2,0)</f>
        <v>1</v>
      </c>
      <c r="N10753" s="26">
        <f>VLOOKUP(K10753,Table!$A$2:$C$121,3,0)</f>
        <v>1</v>
      </c>
      <c r="O10753" s="13" t="str">
        <f>VLOOKUP(A10753,Table!$U$1:$V$230,2,0)</f>
        <v>Cubic</v>
      </c>
      <c r="P10753" s="1"/>
    </row>
    <row r="10754" spans="1:16">
      <c r="A10754" s="12">
        <v>229</v>
      </c>
      <c r="B10754" s="12">
        <v>107858</v>
      </c>
      <c r="C10754" s="12" t="s">
        <v>11148</v>
      </c>
      <c r="D10754" s="12" t="s">
        <v>11225</v>
      </c>
      <c r="E10754" s="17" t="s">
        <v>12611</v>
      </c>
      <c r="F10754" s="25" t="str">
        <f>LEFT(E10754,MIN(FIND({0,1,2,3,4,5,6,7,8,9},ASC(E10754)&amp;1234567890))-1)</f>
        <v>Al</v>
      </c>
      <c r="G10754" s="25">
        <f t="shared" ref="G10754:G10812" si="336">IF(SUBSTITUTE(E10754,F10754,"")="",1,SUBSTITUTE(E10754,F10754,""))*1</f>
        <v>0.2</v>
      </c>
      <c r="H10754" s="25">
        <f>VLOOKUP(F10754,Table!$A$2:$C$121,2,0)</f>
        <v>13</v>
      </c>
      <c r="I10754" s="26">
        <f>VLOOKUP(F10754,Table!$A$2:$C$121,3,0)</f>
        <v>3</v>
      </c>
      <c r="J10754" s="17" t="s">
        <v>11834</v>
      </c>
      <c r="K10754" s="25" t="str">
        <f>LEFT(J10754,MIN(FIND({0,1,2,3,4,5,6,7,8,9},ASC(J10754)&amp;1234567890))-1)</f>
        <v>Nb</v>
      </c>
      <c r="L10754" s="25">
        <f t="shared" ref="L10754:L10812" si="337">IF(SUBSTITUTE(J10754,K10754,"")="",1,SUBSTITUTE(J10754,K10754,""))*1</f>
        <v>0.8</v>
      </c>
      <c r="M10754" s="25">
        <f>VLOOKUP(K10754,Table!$A$2:$C$121,2,0)</f>
        <v>5</v>
      </c>
      <c r="N10754" s="26">
        <f>VLOOKUP(K10754,Table!$A$2:$C$121,3,0)</f>
        <v>5</v>
      </c>
      <c r="O10754" s="13" t="str">
        <f>VLOOKUP(A10754,Table!$U$1:$V$230,2,0)</f>
        <v>Cubic</v>
      </c>
      <c r="P10754" s="1"/>
    </row>
    <row r="10755" spans="1:16">
      <c r="A10755" s="12">
        <v>229</v>
      </c>
      <c r="B10755" s="12">
        <v>107897</v>
      </c>
      <c r="C10755" s="12" t="s">
        <v>11148</v>
      </c>
      <c r="D10755" s="12" t="s">
        <v>11226</v>
      </c>
      <c r="E10755" s="17" t="s">
        <v>11352</v>
      </c>
      <c r="F10755" s="25" t="str">
        <f>LEFT(E10755,MIN(FIND({0,1,2,3,4,5,6,7,8,9},ASC(E10755)&amp;1234567890))-1)</f>
        <v>Al</v>
      </c>
      <c r="G10755" s="25">
        <f t="shared" si="336"/>
        <v>1</v>
      </c>
      <c r="H10755" s="25">
        <f>VLOOKUP(F10755,Table!$A$2:$C$121,2,0)</f>
        <v>13</v>
      </c>
      <c r="I10755" s="26">
        <f>VLOOKUP(F10755,Table!$A$2:$C$121,3,0)</f>
        <v>3</v>
      </c>
      <c r="J10755" s="17" t="s">
        <v>334</v>
      </c>
      <c r="K10755" s="25" t="str">
        <f>LEFT(J10755,MIN(FIND({0,1,2,3,4,5,6,7,8,9},ASC(J10755)&amp;1234567890))-1)</f>
        <v>V</v>
      </c>
      <c r="L10755" s="25">
        <f t="shared" si="337"/>
        <v>1</v>
      </c>
      <c r="M10755" s="25">
        <f>VLOOKUP(K10755,Table!$A$2:$C$121,2,0)</f>
        <v>5</v>
      </c>
      <c r="N10755" s="26">
        <f>VLOOKUP(K10755,Table!$A$2:$C$121,3,0)</f>
        <v>4</v>
      </c>
      <c r="O10755" s="13" t="str">
        <f>VLOOKUP(A10755,Table!$U$1:$V$230,2,0)</f>
        <v>Cubic</v>
      </c>
      <c r="P10755" s="1"/>
    </row>
    <row r="10756" spans="1:16">
      <c r="A10756" s="12">
        <v>229</v>
      </c>
      <c r="B10756" s="12">
        <v>107960</v>
      </c>
      <c r="C10756" s="12" t="s">
        <v>11148</v>
      </c>
      <c r="D10756" s="12" t="s">
        <v>11227</v>
      </c>
      <c r="E10756" s="17" t="s">
        <v>14899</v>
      </c>
      <c r="F10756" s="25" t="str">
        <f>LEFT(E10756,MIN(FIND({0,1,2,3,4,5,6,7,8,9},ASC(E10756)&amp;1234567890))-1)</f>
        <v>As</v>
      </c>
      <c r="G10756" s="25">
        <f t="shared" si="336"/>
        <v>0.2</v>
      </c>
      <c r="H10756" s="25">
        <f>VLOOKUP(F10756,Table!$A$2:$C$121,2,0)</f>
        <v>15</v>
      </c>
      <c r="I10756" s="26">
        <f>VLOOKUP(F10756,Table!$A$2:$C$121,3,0)</f>
        <v>4</v>
      </c>
      <c r="J10756" s="17" t="s">
        <v>14900</v>
      </c>
      <c r="K10756" s="25" t="str">
        <f>LEFT(J10756,MIN(FIND({0,1,2,3,4,5,6,7,8,9},ASC(J10756)&amp;1234567890))-1)</f>
        <v>Pd</v>
      </c>
      <c r="L10756" s="25">
        <f t="shared" si="337"/>
        <v>0.8</v>
      </c>
      <c r="M10756" s="25">
        <f>VLOOKUP(K10756,Table!$A$2:$C$121,2,0)</f>
        <v>10</v>
      </c>
      <c r="N10756" s="26">
        <f>VLOOKUP(K10756,Table!$A$2:$C$121,3,0)</f>
        <v>5</v>
      </c>
      <c r="O10756" s="13" t="str">
        <f>VLOOKUP(A10756,Table!$U$1:$V$230,2,0)</f>
        <v>Cubic</v>
      </c>
      <c r="P10756" s="1"/>
    </row>
    <row r="10757" spans="1:16">
      <c r="A10757" s="12">
        <v>229</v>
      </c>
      <c r="B10757" s="12">
        <v>108100</v>
      </c>
      <c r="C10757" s="12" t="s">
        <v>11148</v>
      </c>
      <c r="D10757" s="12" t="s">
        <v>11228</v>
      </c>
      <c r="E10757" s="17" t="s">
        <v>14901</v>
      </c>
      <c r="F10757" s="25" t="str">
        <f>LEFT(E10757,MIN(FIND({0,1,2,3,4,5,6,7,8,9},ASC(E10757)&amp;1234567890))-1)</f>
        <v>Be</v>
      </c>
      <c r="G10757" s="25">
        <f t="shared" si="336"/>
        <v>0.9</v>
      </c>
      <c r="H10757" s="25">
        <f>VLOOKUP(F10757,Table!$A$2:$C$121,2,0)</f>
        <v>2</v>
      </c>
      <c r="I10757" s="26">
        <f>VLOOKUP(F10757,Table!$A$2:$C$121,3,0)</f>
        <v>2</v>
      </c>
      <c r="J10757" s="17" t="s">
        <v>14902</v>
      </c>
      <c r="K10757" s="25" t="str">
        <f>LEFT(J10757,MIN(FIND({0,1,2,3,4,5,6,7,8,9},ASC(J10757)&amp;1234567890))-1)</f>
        <v>Co</v>
      </c>
      <c r="L10757" s="25">
        <f t="shared" si="337"/>
        <v>0.1</v>
      </c>
      <c r="M10757" s="25">
        <f>VLOOKUP(K10757,Table!$A$2:$C$121,2,0)</f>
        <v>9</v>
      </c>
      <c r="N10757" s="26">
        <f>VLOOKUP(K10757,Table!$A$2:$C$121,3,0)</f>
        <v>4</v>
      </c>
      <c r="O10757" s="13" t="str">
        <f>VLOOKUP(A10757,Table!$U$1:$V$230,2,0)</f>
        <v>Cubic</v>
      </c>
      <c r="P10757" s="1"/>
    </row>
    <row r="10758" spans="1:16">
      <c r="A10758" s="12">
        <v>229</v>
      </c>
      <c r="B10758" s="12">
        <v>108110</v>
      </c>
      <c r="C10758" s="12" t="s">
        <v>11148</v>
      </c>
      <c r="D10758" s="12" t="s">
        <v>11229</v>
      </c>
      <c r="E10758" s="17" t="s">
        <v>14903</v>
      </c>
      <c r="F10758" s="25" t="str">
        <f>LEFT(E10758,MIN(FIND({0,1,2,3,4,5,6,7,8,9},ASC(E10758)&amp;1234567890))-1)</f>
        <v>Bi</v>
      </c>
      <c r="G10758" s="25">
        <f t="shared" si="336"/>
        <v>0.35</v>
      </c>
      <c r="H10758" s="25">
        <f>VLOOKUP(F10758,Table!$A$2:$C$121,2,0)</f>
        <v>15</v>
      </c>
      <c r="I10758" s="26">
        <f>VLOOKUP(F10758,Table!$A$2:$C$121,3,0)</f>
        <v>6</v>
      </c>
      <c r="J10758" s="17" t="s">
        <v>14904</v>
      </c>
      <c r="K10758" s="25" t="str">
        <f>LEFT(J10758,MIN(FIND({0,1,2,3,4,5,6,7,8,9},ASC(J10758)&amp;1234567890))-1)</f>
        <v>In</v>
      </c>
      <c r="L10758" s="25">
        <f t="shared" si="337"/>
        <v>0.65</v>
      </c>
      <c r="M10758" s="25">
        <f>VLOOKUP(K10758,Table!$A$2:$C$121,2,0)</f>
        <v>13</v>
      </c>
      <c r="N10758" s="26">
        <f>VLOOKUP(K10758,Table!$A$2:$C$121,3,0)</f>
        <v>5</v>
      </c>
      <c r="O10758" s="13" t="str">
        <f>VLOOKUP(A10758,Table!$U$1:$V$230,2,0)</f>
        <v>Cubic</v>
      </c>
      <c r="P10758" s="1"/>
    </row>
    <row r="10759" spans="1:16">
      <c r="A10759" s="12">
        <v>229</v>
      </c>
      <c r="B10759" s="12">
        <v>108220</v>
      </c>
      <c r="C10759" s="12" t="s">
        <v>11148</v>
      </c>
      <c r="D10759" s="12" t="s">
        <v>11230</v>
      </c>
      <c r="E10759" s="17" t="s">
        <v>14863</v>
      </c>
      <c r="F10759" s="25" t="str">
        <f>LEFT(E10759,MIN(FIND({0,1,2,3,4,5,6,7,8,9},ASC(E10759)&amp;1234567890))-1)</f>
        <v>Cd</v>
      </c>
      <c r="G10759" s="25">
        <f t="shared" si="336"/>
        <v>0.15</v>
      </c>
      <c r="H10759" s="25">
        <f>VLOOKUP(F10759,Table!$A$2:$C$121,2,0)</f>
        <v>12</v>
      </c>
      <c r="I10759" s="26">
        <f>VLOOKUP(F10759,Table!$A$2:$C$121,3,0)</f>
        <v>5</v>
      </c>
      <c r="J10759" s="17" t="s">
        <v>14905</v>
      </c>
      <c r="K10759" s="25" t="str">
        <f>LEFT(J10759,MIN(FIND({0,1,2,3,4,5,6,7,8,9},ASC(J10759)&amp;1234567890))-1)</f>
        <v>La</v>
      </c>
      <c r="L10759" s="25">
        <f t="shared" si="337"/>
        <v>0.85</v>
      </c>
      <c r="M10759" s="25">
        <f>VLOOKUP(K10759,Table!$A$2:$C$121,2,0)</f>
        <v>3</v>
      </c>
      <c r="N10759" s="26">
        <f>VLOOKUP(K10759,Table!$A$2:$C$121,3,0)</f>
        <v>6</v>
      </c>
      <c r="O10759" s="13" t="str">
        <f>VLOOKUP(A10759,Table!$U$1:$V$230,2,0)</f>
        <v>Cubic</v>
      </c>
      <c r="P10759" s="1"/>
    </row>
    <row r="10760" spans="1:16">
      <c r="A10760" s="12">
        <v>229</v>
      </c>
      <c r="B10760" s="12">
        <v>108335</v>
      </c>
      <c r="C10760" s="12" t="s">
        <v>11148</v>
      </c>
      <c r="D10760" s="12" t="s">
        <v>11231</v>
      </c>
      <c r="E10760" s="17" t="s">
        <v>14906</v>
      </c>
      <c r="F10760" s="25" t="str">
        <f>LEFT(E10760,MIN(FIND({0,1,2,3,4,5,6,7,8,9},ASC(E10760)&amp;1234567890))-1)</f>
        <v>Cr</v>
      </c>
      <c r="G10760" s="25">
        <f t="shared" si="336"/>
        <v>0.6</v>
      </c>
      <c r="H10760" s="25">
        <f>VLOOKUP(F10760,Table!$A$2:$C$121,2,0)</f>
        <v>6</v>
      </c>
      <c r="I10760" s="26">
        <f>VLOOKUP(F10760,Table!$A$2:$C$121,3,0)</f>
        <v>4</v>
      </c>
      <c r="J10760" s="17" t="s">
        <v>14403</v>
      </c>
      <c r="K10760" s="25" t="str">
        <f>LEFT(J10760,MIN(FIND({0,1,2,3,4,5,6,7,8,9},ASC(J10760)&amp;1234567890))-1)</f>
        <v>Mn</v>
      </c>
      <c r="L10760" s="25">
        <f t="shared" si="337"/>
        <v>0.4</v>
      </c>
      <c r="M10760" s="25">
        <f>VLOOKUP(K10760,Table!$A$2:$C$121,2,0)</f>
        <v>7</v>
      </c>
      <c r="N10760" s="26">
        <f>VLOOKUP(K10760,Table!$A$2:$C$121,3,0)</f>
        <v>4</v>
      </c>
      <c r="O10760" s="13" t="str">
        <f>VLOOKUP(A10760,Table!$U$1:$V$230,2,0)</f>
        <v>Cubic</v>
      </c>
      <c r="P10760" s="1"/>
    </row>
    <row r="10761" spans="1:16">
      <c r="A10761" s="12">
        <v>229</v>
      </c>
      <c r="B10761" s="12">
        <v>108341</v>
      </c>
      <c r="C10761" s="12" t="s">
        <v>11148</v>
      </c>
      <c r="D10761" s="12" t="s">
        <v>11232</v>
      </c>
      <c r="E10761" s="17" t="s">
        <v>14162</v>
      </c>
      <c r="F10761" s="25" t="str">
        <f>LEFT(E10761,MIN(FIND({0,1,2,3,4,5,6,7,8,9},ASC(E10761)&amp;1234567890))-1)</f>
        <v>Cr</v>
      </c>
      <c r="G10761" s="25">
        <f t="shared" si="336"/>
        <v>0.1</v>
      </c>
      <c r="H10761" s="25">
        <f>VLOOKUP(F10761,Table!$A$2:$C$121,2,0)</f>
        <v>6</v>
      </c>
      <c r="I10761" s="26">
        <f>VLOOKUP(F10761,Table!$A$2:$C$121,3,0)</f>
        <v>4</v>
      </c>
      <c r="J10761" s="17" t="s">
        <v>11836</v>
      </c>
      <c r="K10761" s="25" t="str">
        <f>LEFT(J10761,MIN(FIND({0,1,2,3,4,5,6,7,8,9},ASC(J10761)&amp;1234567890))-1)</f>
        <v>Nb</v>
      </c>
      <c r="L10761" s="25">
        <f t="shared" si="337"/>
        <v>0.9</v>
      </c>
      <c r="M10761" s="25">
        <f>VLOOKUP(K10761,Table!$A$2:$C$121,2,0)</f>
        <v>5</v>
      </c>
      <c r="N10761" s="26">
        <f>VLOOKUP(K10761,Table!$A$2:$C$121,3,0)</f>
        <v>5</v>
      </c>
      <c r="O10761" s="13" t="str">
        <f>VLOOKUP(A10761,Table!$U$1:$V$230,2,0)</f>
        <v>Cubic</v>
      </c>
      <c r="P10761" s="1"/>
    </row>
    <row r="10762" spans="1:16">
      <c r="A10762" s="12">
        <v>229</v>
      </c>
      <c r="B10762" s="12">
        <v>108347</v>
      </c>
      <c r="C10762" s="12" t="s">
        <v>11148</v>
      </c>
      <c r="D10762" s="12" t="s">
        <v>11233</v>
      </c>
      <c r="E10762" s="17" t="s">
        <v>14870</v>
      </c>
      <c r="F10762" s="25" t="str">
        <f>LEFT(E10762,MIN(FIND({0,1,2,3,4,5,6,7,8,9},ASC(E10762)&amp;1234567890))-1)</f>
        <v>Cr</v>
      </c>
      <c r="G10762" s="25">
        <f t="shared" si="336"/>
        <v>0.7</v>
      </c>
      <c r="H10762" s="25">
        <f>VLOOKUP(F10762,Table!$A$2:$C$121,2,0)</f>
        <v>6</v>
      </c>
      <c r="I10762" s="26">
        <f>VLOOKUP(F10762,Table!$A$2:$C$121,3,0)</f>
        <v>4</v>
      </c>
      <c r="J10762" s="17" t="s">
        <v>14907</v>
      </c>
      <c r="K10762" s="25" t="str">
        <f>LEFT(J10762,MIN(FIND({0,1,2,3,4,5,6,7,8,9},ASC(J10762)&amp;1234567890))-1)</f>
        <v>Re</v>
      </c>
      <c r="L10762" s="25">
        <f t="shared" si="337"/>
        <v>0.3</v>
      </c>
      <c r="M10762" s="25">
        <f>VLOOKUP(K10762,Table!$A$2:$C$121,2,0)</f>
        <v>7</v>
      </c>
      <c r="N10762" s="26">
        <f>VLOOKUP(K10762,Table!$A$2:$C$121,3,0)</f>
        <v>6</v>
      </c>
      <c r="O10762" s="13" t="str">
        <f>VLOOKUP(A10762,Table!$U$1:$V$230,2,0)</f>
        <v>Cubic</v>
      </c>
      <c r="P10762" s="1"/>
    </row>
    <row r="10763" spans="1:16">
      <c r="A10763" s="12">
        <v>229</v>
      </c>
      <c r="B10763" s="12">
        <v>108354</v>
      </c>
      <c r="C10763" s="12" t="s">
        <v>11148</v>
      </c>
      <c r="D10763" s="12" t="s">
        <v>11234</v>
      </c>
      <c r="E10763" s="17" t="s">
        <v>14908</v>
      </c>
      <c r="F10763" s="25" t="str">
        <f>LEFT(E10763,MIN(FIND({0,1,2,3,4,5,6,7,8,9},ASC(E10763)&amp;1234567890))-1)</f>
        <v>Cr</v>
      </c>
      <c r="G10763" s="25">
        <f t="shared" si="336"/>
        <v>0.91</v>
      </c>
      <c r="H10763" s="25">
        <f>VLOOKUP(F10763,Table!$A$2:$C$121,2,0)</f>
        <v>6</v>
      </c>
      <c r="I10763" s="26">
        <f>VLOOKUP(F10763,Table!$A$2:$C$121,3,0)</f>
        <v>4</v>
      </c>
      <c r="J10763" s="17" t="s">
        <v>14514</v>
      </c>
      <c r="K10763" s="25" t="str">
        <f>LEFT(J10763,MIN(FIND({0,1,2,3,4,5,6,7,8,9},ASC(J10763)&amp;1234567890))-1)</f>
        <v>Si</v>
      </c>
      <c r="L10763" s="25">
        <f t="shared" si="337"/>
        <v>0.09</v>
      </c>
      <c r="M10763" s="25">
        <f>VLOOKUP(K10763,Table!$A$2:$C$121,2,0)</f>
        <v>14</v>
      </c>
      <c r="N10763" s="26">
        <f>VLOOKUP(K10763,Table!$A$2:$C$121,3,0)</f>
        <v>3</v>
      </c>
      <c r="O10763" s="13" t="str">
        <f>VLOOKUP(A10763,Table!$U$1:$V$230,2,0)</f>
        <v>Cubic</v>
      </c>
      <c r="P10763" s="1"/>
    </row>
    <row r="10764" spans="1:16">
      <c r="A10764" s="12">
        <v>229</v>
      </c>
      <c r="B10764" s="12">
        <v>108364</v>
      </c>
      <c r="C10764" s="12" t="s">
        <v>11148</v>
      </c>
      <c r="D10764" s="12" t="s">
        <v>11235</v>
      </c>
      <c r="E10764" s="17" t="s">
        <v>376</v>
      </c>
      <c r="F10764" s="25" t="str">
        <f>LEFT(E10764,MIN(FIND({0,1,2,3,4,5,6,7,8,9},ASC(E10764)&amp;1234567890))-1)</f>
        <v>Cs</v>
      </c>
      <c r="G10764" s="25">
        <f t="shared" si="336"/>
        <v>1</v>
      </c>
      <c r="H10764" s="25">
        <f>VLOOKUP(F10764,Table!$A$2:$C$121,2,0)</f>
        <v>1</v>
      </c>
      <c r="I10764" s="26">
        <f>VLOOKUP(F10764,Table!$A$2:$C$121,3,0)</f>
        <v>6</v>
      </c>
      <c r="J10764" s="17" t="s">
        <v>11498</v>
      </c>
      <c r="K10764" s="25" t="str">
        <f>LEFT(J10764,MIN(FIND({0,1,2,3,4,5,6,7,8,9},ASC(J10764)&amp;1234567890))-1)</f>
        <v>Rb</v>
      </c>
      <c r="L10764" s="25">
        <f t="shared" si="337"/>
        <v>1</v>
      </c>
      <c r="M10764" s="25">
        <f>VLOOKUP(K10764,Table!$A$2:$C$121,2,0)</f>
        <v>1</v>
      </c>
      <c r="N10764" s="26">
        <f>VLOOKUP(K10764,Table!$A$2:$C$121,3,0)</f>
        <v>5</v>
      </c>
      <c r="O10764" s="13" t="str">
        <f>VLOOKUP(A10764,Table!$U$1:$V$230,2,0)</f>
        <v>Cubic</v>
      </c>
      <c r="P10764" s="1"/>
    </row>
    <row r="10765" spans="1:16">
      <c r="A10765" s="12">
        <v>229</v>
      </c>
      <c r="B10765" s="12">
        <v>108443</v>
      </c>
      <c r="C10765" s="12" t="s">
        <v>11148</v>
      </c>
      <c r="D10765" s="12" t="s">
        <v>11236</v>
      </c>
      <c r="E10765" s="17" t="s">
        <v>14909</v>
      </c>
      <c r="F10765" s="25" t="str">
        <f>LEFT(E10765,MIN(FIND({0,1,2,3,4,5,6,7,8,9},ASC(E10765)&amp;1234567890))-1)</f>
        <v>Fe</v>
      </c>
      <c r="G10765" s="25">
        <f t="shared" si="336"/>
        <v>0.9</v>
      </c>
      <c r="H10765" s="25">
        <f>VLOOKUP(F10765,Table!$A$2:$C$121,2,0)</f>
        <v>8</v>
      </c>
      <c r="I10765" s="26">
        <f>VLOOKUP(F10765,Table!$A$2:$C$121,3,0)</f>
        <v>4</v>
      </c>
      <c r="J10765" s="17" t="s">
        <v>14558</v>
      </c>
      <c r="K10765" s="25" t="str">
        <f>LEFT(J10765,MIN(FIND({0,1,2,3,4,5,6,7,8,9},ASC(J10765)&amp;1234567890))-1)</f>
        <v>Ge</v>
      </c>
      <c r="L10765" s="25">
        <f t="shared" si="337"/>
        <v>0.1</v>
      </c>
      <c r="M10765" s="25">
        <f>VLOOKUP(K10765,Table!$A$2:$C$121,2,0)</f>
        <v>14</v>
      </c>
      <c r="N10765" s="26">
        <f>VLOOKUP(K10765,Table!$A$2:$C$121,3,0)</f>
        <v>4</v>
      </c>
      <c r="O10765" s="13" t="str">
        <f>VLOOKUP(A10765,Table!$U$1:$V$230,2,0)</f>
        <v>Cubic</v>
      </c>
      <c r="P10765" s="1"/>
    </row>
    <row r="10766" spans="1:16">
      <c r="A10766" s="12">
        <v>229</v>
      </c>
      <c r="B10766" s="12">
        <v>108452</v>
      </c>
      <c r="C10766" s="12" t="s">
        <v>11148</v>
      </c>
      <c r="D10766" s="12" t="s">
        <v>11237</v>
      </c>
      <c r="E10766" s="17" t="s">
        <v>14910</v>
      </c>
      <c r="F10766" s="25" t="str">
        <f>LEFT(E10766,MIN(FIND({0,1,2,3,4,5,6,7,8,9},ASC(E10766)&amp;1234567890))-1)</f>
        <v>Fe</v>
      </c>
      <c r="G10766" s="25">
        <f t="shared" si="336"/>
        <v>0.35</v>
      </c>
      <c r="H10766" s="25">
        <f>VLOOKUP(F10766,Table!$A$2:$C$121,2,0)</f>
        <v>8</v>
      </c>
      <c r="I10766" s="26">
        <f>VLOOKUP(F10766,Table!$A$2:$C$121,3,0)</f>
        <v>4</v>
      </c>
      <c r="J10766" s="17" t="s">
        <v>12334</v>
      </c>
      <c r="K10766" s="25" t="str">
        <f>LEFT(J10766,MIN(FIND({0,1,2,3,4,5,6,7,8,9},ASC(J10766)&amp;1234567890))-1)</f>
        <v>Mo</v>
      </c>
      <c r="L10766" s="25">
        <f t="shared" si="337"/>
        <v>0.65</v>
      </c>
      <c r="M10766" s="25">
        <f>VLOOKUP(K10766,Table!$A$2:$C$121,2,0)</f>
        <v>6</v>
      </c>
      <c r="N10766" s="26">
        <f>VLOOKUP(K10766,Table!$A$2:$C$121,3,0)</f>
        <v>5</v>
      </c>
      <c r="O10766" s="13" t="str">
        <f>VLOOKUP(A10766,Table!$U$1:$V$230,2,0)</f>
        <v>Cubic</v>
      </c>
      <c r="P10766" s="1"/>
    </row>
    <row r="10767" spans="1:16">
      <c r="A10767" s="12">
        <v>229</v>
      </c>
      <c r="B10767" s="12">
        <v>108453</v>
      </c>
      <c r="C10767" s="12" t="s">
        <v>11148</v>
      </c>
      <c r="D10767" s="12" t="s">
        <v>11238</v>
      </c>
      <c r="E10767" s="17" t="s">
        <v>14911</v>
      </c>
      <c r="F10767" s="25" t="str">
        <f>LEFT(E10767,MIN(FIND({0,1,2,3,4,5,6,7,8,9},ASC(E10767)&amp;1234567890))-1)</f>
        <v>Fe</v>
      </c>
      <c r="G10767" s="25">
        <f t="shared" si="336"/>
        <v>0.998</v>
      </c>
      <c r="H10767" s="25">
        <f>VLOOKUP(F10767,Table!$A$2:$C$121,2,0)</f>
        <v>8</v>
      </c>
      <c r="I10767" s="26">
        <f>VLOOKUP(F10767,Table!$A$2:$C$121,3,0)</f>
        <v>4</v>
      </c>
      <c r="J10767" s="17" t="s">
        <v>14912</v>
      </c>
      <c r="K10767" s="25" t="str">
        <f>LEFT(J10767,MIN(FIND({0,1,2,3,4,5,6,7,8,9},ASC(J10767)&amp;1234567890))-1)</f>
        <v>Nb</v>
      </c>
      <c r="L10767" s="25">
        <f t="shared" si="337"/>
        <v>2E-3</v>
      </c>
      <c r="M10767" s="25">
        <f>VLOOKUP(K10767,Table!$A$2:$C$121,2,0)</f>
        <v>5</v>
      </c>
      <c r="N10767" s="26">
        <f>VLOOKUP(K10767,Table!$A$2:$C$121,3,0)</f>
        <v>5</v>
      </c>
      <c r="O10767" s="13" t="str">
        <f>VLOOKUP(A10767,Table!$U$1:$V$230,2,0)</f>
        <v>Cubic</v>
      </c>
      <c r="P10767" s="1"/>
    </row>
    <row r="10768" spans="1:16">
      <c r="A10768" s="12">
        <v>229</v>
      </c>
      <c r="B10768" s="12">
        <v>108461</v>
      </c>
      <c r="C10768" s="12" t="s">
        <v>11148</v>
      </c>
      <c r="D10768" s="12" t="s">
        <v>11239</v>
      </c>
      <c r="E10768" s="17" t="s">
        <v>13209</v>
      </c>
      <c r="F10768" s="25" t="str">
        <f>LEFT(E10768,MIN(FIND({0,1,2,3,4,5,6,7,8,9},ASC(E10768)&amp;1234567890))-1)</f>
        <v>Fe</v>
      </c>
      <c r="G10768" s="25">
        <f t="shared" si="336"/>
        <v>0.98499999999999999</v>
      </c>
      <c r="H10768" s="25">
        <f>VLOOKUP(F10768,Table!$A$2:$C$121,2,0)</f>
        <v>8</v>
      </c>
      <c r="I10768" s="26">
        <f>VLOOKUP(F10768,Table!$A$2:$C$121,3,0)</f>
        <v>4</v>
      </c>
      <c r="J10768" s="17" t="s">
        <v>14913</v>
      </c>
      <c r="K10768" s="25" t="str">
        <f>LEFT(J10768,MIN(FIND({0,1,2,3,4,5,6,7,8,9},ASC(J10768)&amp;1234567890))-1)</f>
        <v>Os</v>
      </c>
      <c r="L10768" s="25">
        <f t="shared" si="337"/>
        <v>1.4999999999999999E-2</v>
      </c>
      <c r="M10768" s="25">
        <f>VLOOKUP(K10768,Table!$A$2:$C$121,2,0)</f>
        <v>8</v>
      </c>
      <c r="N10768" s="26">
        <f>VLOOKUP(K10768,Table!$A$2:$C$121,3,0)</f>
        <v>6</v>
      </c>
      <c r="O10768" s="13" t="str">
        <f>VLOOKUP(A10768,Table!$U$1:$V$230,2,0)</f>
        <v>Cubic</v>
      </c>
      <c r="P10768" s="1"/>
    </row>
    <row r="10769" spans="1:16">
      <c r="A10769" s="12">
        <v>229</v>
      </c>
      <c r="B10769" s="12">
        <v>108462</v>
      </c>
      <c r="C10769" s="12" t="s">
        <v>11148</v>
      </c>
      <c r="D10769" s="12" t="s">
        <v>11240</v>
      </c>
      <c r="E10769" s="17" t="s">
        <v>12139</v>
      </c>
      <c r="F10769" s="25" t="str">
        <f>LEFT(E10769,MIN(FIND({0,1,2,3,4,5,6,7,8,9},ASC(E10769)&amp;1234567890))-1)</f>
        <v>Fe</v>
      </c>
      <c r="G10769" s="25">
        <f t="shared" si="336"/>
        <v>0.96</v>
      </c>
      <c r="H10769" s="25">
        <f>VLOOKUP(F10769,Table!$A$2:$C$121,2,0)</f>
        <v>8</v>
      </c>
      <c r="I10769" s="26">
        <f>VLOOKUP(F10769,Table!$A$2:$C$121,3,0)</f>
        <v>4</v>
      </c>
      <c r="J10769" s="17" t="s">
        <v>14914</v>
      </c>
      <c r="K10769" s="25" t="str">
        <f>LEFT(J10769,MIN(FIND({0,1,2,3,4,5,6,7,8,9},ASC(J10769)&amp;1234567890))-1)</f>
        <v>P</v>
      </c>
      <c r="L10769" s="25">
        <f t="shared" si="337"/>
        <v>0.04</v>
      </c>
      <c r="M10769" s="25">
        <f>VLOOKUP(K10769,Table!$A$2:$C$121,2,0)</f>
        <v>15</v>
      </c>
      <c r="N10769" s="26">
        <f>VLOOKUP(K10769,Table!$A$2:$C$121,3,0)</f>
        <v>3</v>
      </c>
      <c r="O10769" s="13" t="str">
        <f>VLOOKUP(A10769,Table!$U$1:$V$230,2,0)</f>
        <v>Cubic</v>
      </c>
      <c r="P10769" s="1"/>
    </row>
    <row r="10770" spans="1:16">
      <c r="A10770" s="12">
        <v>229</v>
      </c>
      <c r="B10770" s="12">
        <v>108476</v>
      </c>
      <c r="C10770" s="12" t="s">
        <v>11148</v>
      </c>
      <c r="D10770" s="12" t="s">
        <v>11241</v>
      </c>
      <c r="E10770" s="17" t="s">
        <v>13210</v>
      </c>
      <c r="F10770" s="25" t="str">
        <f>LEFT(E10770,MIN(FIND({0,1,2,3,4,5,6,7,8,9},ASC(E10770)&amp;1234567890))-1)</f>
        <v>Fe</v>
      </c>
      <c r="G10770" s="25">
        <f t="shared" si="336"/>
        <v>0.97499999999999998</v>
      </c>
      <c r="H10770" s="25">
        <f>VLOOKUP(F10770,Table!$A$2:$C$121,2,0)</f>
        <v>8</v>
      </c>
      <c r="I10770" s="26">
        <f>VLOOKUP(F10770,Table!$A$2:$C$121,3,0)</f>
        <v>4</v>
      </c>
      <c r="J10770" s="17" t="s">
        <v>14915</v>
      </c>
      <c r="K10770" s="25" t="str">
        <f>LEFT(J10770,MIN(FIND({0,1,2,3,4,5,6,7,8,9},ASC(J10770)&amp;1234567890))-1)</f>
        <v>Ta</v>
      </c>
      <c r="L10770" s="25">
        <f t="shared" si="337"/>
        <v>2.5000000000000001E-2</v>
      </c>
      <c r="M10770" s="25">
        <f>VLOOKUP(K10770,Table!$A$2:$C$121,2,0)</f>
        <v>5</v>
      </c>
      <c r="N10770" s="26">
        <f>VLOOKUP(K10770,Table!$A$2:$C$121,3,0)</f>
        <v>6</v>
      </c>
      <c r="O10770" s="13" t="str">
        <f>VLOOKUP(A10770,Table!$U$1:$V$230,2,0)</f>
        <v>Cubic</v>
      </c>
      <c r="P10770" s="1"/>
    </row>
    <row r="10771" spans="1:16">
      <c r="A10771" s="12">
        <v>229</v>
      </c>
      <c r="B10771" s="12">
        <v>108522</v>
      </c>
      <c r="C10771" s="12" t="s">
        <v>11148</v>
      </c>
      <c r="D10771" s="12" t="s">
        <v>11242</v>
      </c>
      <c r="E10771" s="17" t="s">
        <v>14558</v>
      </c>
      <c r="F10771" s="25" t="str">
        <f>LEFT(E10771,MIN(FIND({0,1,2,3,4,5,6,7,8,9},ASC(E10771)&amp;1234567890))-1)</f>
        <v>Ge</v>
      </c>
      <c r="G10771" s="25">
        <f t="shared" si="336"/>
        <v>0.1</v>
      </c>
      <c r="H10771" s="25">
        <f>VLOOKUP(F10771,Table!$A$2:$C$121,2,0)</f>
        <v>14</v>
      </c>
      <c r="I10771" s="26">
        <f>VLOOKUP(F10771,Table!$A$2:$C$121,3,0)</f>
        <v>4</v>
      </c>
      <c r="J10771" s="17" t="s">
        <v>11836</v>
      </c>
      <c r="K10771" s="25" t="str">
        <f>LEFT(J10771,MIN(FIND({0,1,2,3,4,5,6,7,8,9},ASC(J10771)&amp;1234567890))-1)</f>
        <v>Nb</v>
      </c>
      <c r="L10771" s="25">
        <f t="shared" si="337"/>
        <v>0.9</v>
      </c>
      <c r="M10771" s="25">
        <f>VLOOKUP(K10771,Table!$A$2:$C$121,2,0)</f>
        <v>5</v>
      </c>
      <c r="N10771" s="26">
        <f>VLOOKUP(K10771,Table!$A$2:$C$121,3,0)</f>
        <v>5</v>
      </c>
      <c r="O10771" s="13" t="str">
        <f>VLOOKUP(A10771,Table!$U$1:$V$230,2,0)</f>
        <v>Cubic</v>
      </c>
      <c r="P10771" s="1"/>
    </row>
    <row r="10772" spans="1:16">
      <c r="A10772" s="12">
        <v>229</v>
      </c>
      <c r="B10772" s="12">
        <v>108552</v>
      </c>
      <c r="C10772" s="12" t="s">
        <v>11148</v>
      </c>
      <c r="D10772" s="12" t="s">
        <v>11243</v>
      </c>
      <c r="E10772" s="17" t="s">
        <v>14916</v>
      </c>
      <c r="F10772" s="25" t="str">
        <f>LEFT(E10772,MIN(FIND({0,1,2,3,4,5,6,7,8,9},ASC(E10772)&amp;1234567890))-1)</f>
        <v>In</v>
      </c>
      <c r="G10772" s="25">
        <f t="shared" si="336"/>
        <v>6.4</v>
      </c>
      <c r="H10772" s="25">
        <f>VLOOKUP(F10772,Table!$A$2:$C$121,2,0)</f>
        <v>13</v>
      </c>
      <c r="I10772" s="26">
        <f>VLOOKUP(F10772,Table!$A$2:$C$121,3,0)</f>
        <v>5</v>
      </c>
      <c r="J10772" s="17" t="s">
        <v>11359</v>
      </c>
      <c r="K10772" s="25" t="str">
        <f>LEFT(J10772,MIN(FIND({0,1,2,3,4,5,6,7,8,9},ASC(J10772)&amp;1234567890))-1)</f>
        <v>Ni</v>
      </c>
      <c r="L10772" s="25">
        <f t="shared" si="337"/>
        <v>3</v>
      </c>
      <c r="M10772" s="25">
        <f>VLOOKUP(K10772,Table!$A$2:$C$121,2,0)</f>
        <v>10</v>
      </c>
      <c r="N10772" s="26">
        <f>VLOOKUP(K10772,Table!$A$2:$C$121,3,0)</f>
        <v>4</v>
      </c>
      <c r="O10772" s="13" t="str">
        <f>VLOOKUP(A10772,Table!$U$1:$V$230,2,0)</f>
        <v>Cubic</v>
      </c>
      <c r="P10772" s="1"/>
    </row>
    <row r="10773" spans="1:16">
      <c r="A10773" s="12">
        <v>229</v>
      </c>
      <c r="B10773" s="12">
        <v>108588</v>
      </c>
      <c r="C10773" s="12" t="s">
        <v>11148</v>
      </c>
      <c r="D10773" s="12" t="s">
        <v>11244</v>
      </c>
      <c r="E10773" s="17" t="s">
        <v>14917</v>
      </c>
      <c r="F10773" s="25" t="str">
        <f>LEFT(E10773,MIN(FIND({0,1,2,3,4,5,6,7,8,9},ASC(E10773)&amp;1234567890))-1)</f>
        <v>Mn</v>
      </c>
      <c r="G10773" s="25">
        <f t="shared" si="336"/>
        <v>0.16</v>
      </c>
      <c r="H10773" s="25">
        <f>VLOOKUP(F10773,Table!$A$2:$C$121,2,0)</f>
        <v>7</v>
      </c>
      <c r="I10773" s="26">
        <f>VLOOKUP(F10773,Table!$A$2:$C$121,3,0)</f>
        <v>4</v>
      </c>
      <c r="J10773" s="17" t="s">
        <v>12336</v>
      </c>
      <c r="K10773" s="25" t="str">
        <f>LEFT(J10773,MIN(FIND({0,1,2,3,4,5,6,7,8,9},ASC(J10773)&amp;1234567890))-1)</f>
        <v>Mo</v>
      </c>
      <c r="L10773" s="25">
        <f t="shared" si="337"/>
        <v>0.84</v>
      </c>
      <c r="M10773" s="25">
        <f>VLOOKUP(K10773,Table!$A$2:$C$121,2,0)</f>
        <v>6</v>
      </c>
      <c r="N10773" s="26">
        <f>VLOOKUP(K10773,Table!$A$2:$C$121,3,0)</f>
        <v>5</v>
      </c>
      <c r="O10773" s="13" t="str">
        <f>VLOOKUP(A10773,Table!$U$1:$V$230,2,0)</f>
        <v>Cubic</v>
      </c>
      <c r="P10773" s="1"/>
    </row>
    <row r="10774" spans="1:16">
      <c r="A10774" s="12">
        <v>229</v>
      </c>
      <c r="B10774" s="12">
        <v>108602</v>
      </c>
      <c r="C10774" s="12" t="s">
        <v>11148</v>
      </c>
      <c r="D10774" s="12" t="s">
        <v>11245</v>
      </c>
      <c r="E10774" s="17" t="s">
        <v>14918</v>
      </c>
      <c r="F10774" s="25" t="str">
        <f>LEFT(E10774,MIN(FIND({0,1,2,3,4,5,6,7,8,9},ASC(E10774)&amp;1234567890))-1)</f>
        <v>Mo</v>
      </c>
      <c r="G10774" s="25">
        <f t="shared" si="336"/>
        <v>0.85</v>
      </c>
      <c r="H10774" s="25">
        <f>VLOOKUP(F10774,Table!$A$2:$C$121,2,0)</f>
        <v>6</v>
      </c>
      <c r="I10774" s="26">
        <f>VLOOKUP(F10774,Table!$A$2:$C$121,3,0)</f>
        <v>5</v>
      </c>
      <c r="J10774" s="17" t="s">
        <v>14919</v>
      </c>
      <c r="K10774" s="25" t="str">
        <f>LEFT(J10774,MIN(FIND({0,1,2,3,4,5,6,7,8,9},ASC(J10774)&amp;1234567890))-1)</f>
        <v>Os</v>
      </c>
      <c r="L10774" s="25">
        <f t="shared" si="337"/>
        <v>0.15</v>
      </c>
      <c r="M10774" s="25">
        <f>VLOOKUP(K10774,Table!$A$2:$C$121,2,0)</f>
        <v>8</v>
      </c>
      <c r="N10774" s="26">
        <f>VLOOKUP(K10774,Table!$A$2:$C$121,3,0)</f>
        <v>6</v>
      </c>
      <c r="O10774" s="13" t="str">
        <f>VLOOKUP(A10774,Table!$U$1:$V$230,2,0)</f>
        <v>Cubic</v>
      </c>
      <c r="P10774" s="1"/>
    </row>
    <row r="10775" spans="1:16">
      <c r="A10775" s="12">
        <v>229</v>
      </c>
      <c r="B10775" s="12">
        <v>108609</v>
      </c>
      <c r="C10775" s="12" t="s">
        <v>11148</v>
      </c>
      <c r="D10775" s="12" t="s">
        <v>11246</v>
      </c>
      <c r="E10775" s="17" t="s">
        <v>14920</v>
      </c>
      <c r="F10775" s="25" t="str">
        <f>LEFT(E10775,MIN(FIND({0,1,2,3,4,5,6,7,8,9},ASC(E10775)&amp;1234567890))-1)</f>
        <v>Mo</v>
      </c>
      <c r="G10775" s="25">
        <f t="shared" si="336"/>
        <v>0.98</v>
      </c>
      <c r="H10775" s="25">
        <f>VLOOKUP(F10775,Table!$A$2:$C$121,2,0)</f>
        <v>6</v>
      </c>
      <c r="I10775" s="26">
        <f>VLOOKUP(F10775,Table!$A$2:$C$121,3,0)</f>
        <v>5</v>
      </c>
      <c r="J10775" s="17" t="s">
        <v>14921</v>
      </c>
      <c r="K10775" s="25" t="str">
        <f>LEFT(J10775,MIN(FIND({0,1,2,3,4,5,6,7,8,9},ASC(J10775)&amp;1234567890))-1)</f>
        <v>S</v>
      </c>
      <c r="L10775" s="25">
        <f t="shared" si="337"/>
        <v>0.02</v>
      </c>
      <c r="M10775" s="25">
        <f>VLOOKUP(K10775,Table!$A$2:$C$121,2,0)</f>
        <v>16</v>
      </c>
      <c r="N10775" s="26">
        <f>VLOOKUP(K10775,Table!$A$2:$C$121,3,0)</f>
        <v>3</v>
      </c>
      <c r="O10775" s="13" t="str">
        <f>VLOOKUP(A10775,Table!$U$1:$V$230,2,0)</f>
        <v>Cubic</v>
      </c>
      <c r="P10775" s="1"/>
    </row>
    <row r="10776" spans="1:16">
      <c r="A10776" s="12">
        <v>229</v>
      </c>
      <c r="B10776" s="12">
        <v>108610</v>
      </c>
      <c r="C10776" s="12" t="s">
        <v>11148</v>
      </c>
      <c r="D10776" s="12" t="s">
        <v>11247</v>
      </c>
      <c r="E10776" s="17" t="s">
        <v>14920</v>
      </c>
      <c r="F10776" s="25" t="str">
        <f>LEFT(E10776,MIN(FIND({0,1,2,3,4,5,6,7,8,9},ASC(E10776)&amp;1234567890))-1)</f>
        <v>Mo</v>
      </c>
      <c r="G10776" s="25">
        <f t="shared" si="336"/>
        <v>0.98</v>
      </c>
      <c r="H10776" s="25">
        <f>VLOOKUP(F10776,Table!$A$2:$C$121,2,0)</f>
        <v>6</v>
      </c>
      <c r="I10776" s="26">
        <f>VLOOKUP(F10776,Table!$A$2:$C$121,3,0)</f>
        <v>5</v>
      </c>
      <c r="J10776" s="17" t="s">
        <v>14922</v>
      </c>
      <c r="K10776" s="25" t="str">
        <f>LEFT(J10776,MIN(FIND({0,1,2,3,4,5,6,7,8,9},ASC(J10776)&amp;1234567890))-1)</f>
        <v>Se</v>
      </c>
      <c r="L10776" s="25">
        <f t="shared" si="337"/>
        <v>0.02</v>
      </c>
      <c r="M10776" s="25">
        <f>VLOOKUP(K10776,Table!$A$2:$C$121,2,0)</f>
        <v>16</v>
      </c>
      <c r="N10776" s="26">
        <f>VLOOKUP(K10776,Table!$A$2:$C$121,3,0)</f>
        <v>4</v>
      </c>
      <c r="O10776" s="13" t="str">
        <f>VLOOKUP(A10776,Table!$U$1:$V$230,2,0)</f>
        <v>Cubic</v>
      </c>
      <c r="P10776" s="1"/>
    </row>
    <row r="10777" spans="1:16">
      <c r="A10777" s="12">
        <v>229</v>
      </c>
      <c r="B10777" s="12">
        <v>108611</v>
      </c>
      <c r="C10777" s="12" t="s">
        <v>11148</v>
      </c>
      <c r="D10777" s="12" t="s">
        <v>11248</v>
      </c>
      <c r="E10777" s="17" t="s">
        <v>14417</v>
      </c>
      <c r="F10777" s="25" t="str">
        <f>LEFT(E10777,MIN(FIND({0,1,2,3,4,5,6,7,8,9},ASC(E10777)&amp;1234567890))-1)</f>
        <v>Mo</v>
      </c>
      <c r="G10777" s="25">
        <f t="shared" si="336"/>
        <v>0.75</v>
      </c>
      <c r="H10777" s="25">
        <f>VLOOKUP(F10777,Table!$A$2:$C$121,2,0)</f>
        <v>6</v>
      </c>
      <c r="I10777" s="26">
        <f>VLOOKUP(F10777,Table!$A$2:$C$121,3,0)</f>
        <v>5</v>
      </c>
      <c r="J10777" s="17" t="s">
        <v>12664</v>
      </c>
      <c r="K10777" s="25" t="str">
        <f>LEFT(J10777,MIN(FIND({0,1,2,3,4,5,6,7,8,9},ASC(J10777)&amp;1234567890))-1)</f>
        <v>Sn</v>
      </c>
      <c r="L10777" s="25">
        <f t="shared" si="337"/>
        <v>0.25</v>
      </c>
      <c r="M10777" s="25">
        <f>VLOOKUP(K10777,Table!$A$2:$C$121,2,0)</f>
        <v>14</v>
      </c>
      <c r="N10777" s="26">
        <f>VLOOKUP(K10777,Table!$A$2:$C$121,3,0)</f>
        <v>5</v>
      </c>
      <c r="O10777" s="13" t="str">
        <f>VLOOKUP(A10777,Table!$U$1:$V$230,2,0)</f>
        <v>Cubic</v>
      </c>
      <c r="P10777" s="1"/>
    </row>
    <row r="10778" spans="1:16">
      <c r="A10778" s="12">
        <v>229</v>
      </c>
      <c r="B10778" s="12">
        <v>108612</v>
      </c>
      <c r="C10778" s="12" t="s">
        <v>11148</v>
      </c>
      <c r="D10778" s="12" t="s">
        <v>11249</v>
      </c>
      <c r="E10778" s="17" t="s">
        <v>14920</v>
      </c>
      <c r="F10778" s="25" t="str">
        <f>LEFT(E10778,MIN(FIND({0,1,2,3,4,5,6,7,8,9},ASC(E10778)&amp;1234567890))-1)</f>
        <v>Mo</v>
      </c>
      <c r="G10778" s="25">
        <f t="shared" si="336"/>
        <v>0.98</v>
      </c>
      <c r="H10778" s="25">
        <f>VLOOKUP(F10778,Table!$A$2:$C$121,2,0)</f>
        <v>6</v>
      </c>
      <c r="I10778" s="26">
        <f>VLOOKUP(F10778,Table!$A$2:$C$121,3,0)</f>
        <v>5</v>
      </c>
      <c r="J10778" s="17" t="s">
        <v>14923</v>
      </c>
      <c r="K10778" s="25" t="str">
        <f>LEFT(J10778,MIN(FIND({0,1,2,3,4,5,6,7,8,9},ASC(J10778)&amp;1234567890))-1)</f>
        <v>Te</v>
      </c>
      <c r="L10778" s="25">
        <f t="shared" si="337"/>
        <v>0.02</v>
      </c>
      <c r="M10778" s="25">
        <f>VLOOKUP(K10778,Table!$A$2:$C$121,2,0)</f>
        <v>16</v>
      </c>
      <c r="N10778" s="26">
        <f>VLOOKUP(K10778,Table!$A$2:$C$121,3,0)</f>
        <v>5</v>
      </c>
      <c r="O10778" s="13" t="str">
        <f>VLOOKUP(A10778,Table!$U$1:$V$230,2,0)</f>
        <v>Cubic</v>
      </c>
      <c r="P10778" s="1"/>
    </row>
    <row r="10779" spans="1:16">
      <c r="A10779" s="12">
        <v>229</v>
      </c>
      <c r="B10779" s="12">
        <v>108613</v>
      </c>
      <c r="C10779" s="12" t="s">
        <v>11148</v>
      </c>
      <c r="D10779" s="12" t="s">
        <v>11250</v>
      </c>
      <c r="E10779" s="17" t="s">
        <v>14924</v>
      </c>
      <c r="F10779" s="25" t="str">
        <f>LEFT(E10779,MIN(FIND({0,1,2,3,4,5,6,7,8,9},ASC(E10779)&amp;1234567890))-1)</f>
        <v>Nb</v>
      </c>
      <c r="G10779" s="25">
        <f t="shared" si="336"/>
        <v>0.98750000000000004</v>
      </c>
      <c r="H10779" s="25">
        <f>VLOOKUP(F10779,Table!$A$2:$C$121,2,0)</f>
        <v>5</v>
      </c>
      <c r="I10779" s="26">
        <f>VLOOKUP(F10779,Table!$A$2:$C$121,3,0)</f>
        <v>5</v>
      </c>
      <c r="J10779" s="17" t="s">
        <v>14925</v>
      </c>
      <c r="K10779" s="25" t="str">
        <f>LEFT(J10779,MIN(FIND({0,1,2,3,4,5,6,7,8,9},ASC(J10779)&amp;1234567890))-1)</f>
        <v>N</v>
      </c>
      <c r="L10779" s="25">
        <f t="shared" si="337"/>
        <v>1.2500000000000001E-2</v>
      </c>
      <c r="M10779" s="25">
        <f>VLOOKUP(K10779,Table!$A$2:$C$121,2,0)</f>
        <v>15</v>
      </c>
      <c r="N10779" s="26">
        <f>VLOOKUP(K10779,Table!$A$2:$C$121,3,0)</f>
        <v>2</v>
      </c>
      <c r="O10779" s="13" t="str">
        <f>VLOOKUP(A10779,Table!$U$1:$V$230,2,0)</f>
        <v>Cubic</v>
      </c>
      <c r="P10779" s="1"/>
    </row>
    <row r="10780" spans="1:16">
      <c r="A10780" s="12">
        <v>229</v>
      </c>
      <c r="B10780" s="12">
        <v>108616</v>
      </c>
      <c r="C10780" s="12" t="s">
        <v>11148</v>
      </c>
      <c r="D10780" s="12" t="s">
        <v>11251</v>
      </c>
      <c r="E10780" s="17" t="s">
        <v>14926</v>
      </c>
      <c r="F10780" s="25" t="str">
        <f>LEFT(E10780,MIN(FIND({0,1,2,3,4,5,6,7,8,9},ASC(E10780)&amp;1234567890))-1)</f>
        <v>V</v>
      </c>
      <c r="G10780" s="25">
        <f t="shared" si="336"/>
        <v>0.94</v>
      </c>
      <c r="H10780" s="25">
        <f>VLOOKUP(F10780,Table!$A$2:$C$121,2,0)</f>
        <v>5</v>
      </c>
      <c r="I10780" s="26">
        <f>VLOOKUP(F10780,Table!$A$2:$C$121,3,0)</f>
        <v>4</v>
      </c>
      <c r="J10780" s="17" t="s">
        <v>14927</v>
      </c>
      <c r="K10780" s="25" t="str">
        <f>LEFT(J10780,MIN(FIND({0,1,2,3,4,5,6,7,8,9},ASC(J10780)&amp;1234567890))-1)</f>
        <v>N</v>
      </c>
      <c r="L10780" s="25">
        <f t="shared" si="337"/>
        <v>0.06</v>
      </c>
      <c r="M10780" s="25">
        <f>VLOOKUP(K10780,Table!$A$2:$C$121,2,0)</f>
        <v>15</v>
      </c>
      <c r="N10780" s="26">
        <f>VLOOKUP(K10780,Table!$A$2:$C$121,3,0)</f>
        <v>2</v>
      </c>
      <c r="O10780" s="13" t="str">
        <f>VLOOKUP(A10780,Table!$U$1:$V$230,2,0)</f>
        <v>Cubic</v>
      </c>
      <c r="P10780" s="1"/>
    </row>
    <row r="10781" spans="1:16">
      <c r="A10781" s="12">
        <v>229</v>
      </c>
      <c r="B10781" s="12">
        <v>108623</v>
      </c>
      <c r="C10781" s="12" t="s">
        <v>11148</v>
      </c>
      <c r="D10781" s="12" t="s">
        <v>11252</v>
      </c>
      <c r="E10781" s="17" t="s">
        <v>12449</v>
      </c>
      <c r="F10781" s="25" t="str">
        <f>LEFT(E10781,MIN(FIND({0,1,2,3,4,5,6,7,8,9},ASC(E10781)&amp;1234567890))-1)</f>
        <v>Nb</v>
      </c>
      <c r="G10781" s="25">
        <f t="shared" si="336"/>
        <v>0.94</v>
      </c>
      <c r="H10781" s="25">
        <f>VLOOKUP(F10781,Table!$A$2:$C$121,2,0)</f>
        <v>5</v>
      </c>
      <c r="I10781" s="26">
        <f>VLOOKUP(F10781,Table!$A$2:$C$121,3,0)</f>
        <v>5</v>
      </c>
      <c r="J10781" s="17" t="s">
        <v>14928</v>
      </c>
      <c r="K10781" s="25" t="str">
        <f>LEFT(J10781,MIN(FIND({0,1,2,3,4,5,6,7,8,9},ASC(J10781)&amp;1234567890))-1)</f>
        <v>O</v>
      </c>
      <c r="L10781" s="25">
        <f t="shared" si="337"/>
        <v>0.06</v>
      </c>
      <c r="M10781" s="25">
        <f>VLOOKUP(K10781,Table!$A$2:$C$121,2,0)</f>
        <v>16</v>
      </c>
      <c r="N10781" s="26">
        <f>VLOOKUP(K10781,Table!$A$2:$C$121,3,0)</f>
        <v>2</v>
      </c>
      <c r="O10781" s="13" t="str">
        <f>VLOOKUP(A10781,Table!$U$1:$V$230,2,0)</f>
        <v>Cubic</v>
      </c>
      <c r="P10781" s="1"/>
    </row>
    <row r="10782" spans="1:16">
      <c r="A10782" s="12">
        <v>229</v>
      </c>
      <c r="B10782" s="12">
        <v>108628</v>
      </c>
      <c r="C10782" s="12" t="s">
        <v>11148</v>
      </c>
      <c r="D10782" s="12" t="s">
        <v>11253</v>
      </c>
      <c r="E10782" s="17" t="s">
        <v>14929</v>
      </c>
      <c r="F10782" s="25" t="str">
        <f>LEFT(E10782,MIN(FIND({0,1,2,3,4,5,6,7,8,9},ASC(E10782)&amp;1234567890))-1)</f>
        <v>Nb</v>
      </c>
      <c r="G10782" s="25">
        <f t="shared" si="336"/>
        <v>0.6</v>
      </c>
      <c r="H10782" s="25">
        <f>VLOOKUP(F10782,Table!$A$2:$C$121,2,0)</f>
        <v>5</v>
      </c>
      <c r="I10782" s="26">
        <f>VLOOKUP(F10782,Table!$A$2:$C$121,3,0)</f>
        <v>5</v>
      </c>
      <c r="J10782" s="17" t="s">
        <v>14930</v>
      </c>
      <c r="K10782" s="25" t="str">
        <f>LEFT(J10782,MIN(FIND({0,1,2,3,4,5,6,7,8,9},ASC(J10782)&amp;1234567890))-1)</f>
        <v>Ru</v>
      </c>
      <c r="L10782" s="25">
        <f t="shared" si="337"/>
        <v>0.4</v>
      </c>
      <c r="M10782" s="25">
        <f>VLOOKUP(K10782,Table!$A$2:$C$121,2,0)</f>
        <v>8</v>
      </c>
      <c r="N10782" s="26">
        <f>VLOOKUP(K10782,Table!$A$2:$C$121,3,0)</f>
        <v>5</v>
      </c>
      <c r="O10782" s="13" t="str">
        <f>VLOOKUP(A10782,Table!$U$1:$V$230,2,0)</f>
        <v>Cubic</v>
      </c>
      <c r="P10782" s="1"/>
    </row>
    <row r="10783" spans="1:16">
      <c r="A10783" s="12">
        <v>229</v>
      </c>
      <c r="B10783" s="12">
        <v>108632</v>
      </c>
      <c r="C10783" s="12" t="s">
        <v>11148</v>
      </c>
      <c r="D10783" s="12" t="s">
        <v>11254</v>
      </c>
      <c r="E10783" s="17" t="s">
        <v>14931</v>
      </c>
      <c r="F10783" s="25" t="str">
        <f>LEFT(E10783,MIN(FIND({0,1,2,3,4,5,6,7,8,9},ASC(E10783)&amp;1234567890))-1)</f>
        <v>Nb</v>
      </c>
      <c r="G10783" s="25">
        <f t="shared" si="336"/>
        <v>0.97299999999999998</v>
      </c>
      <c r="H10783" s="25">
        <f>VLOOKUP(F10783,Table!$A$2:$C$121,2,0)</f>
        <v>5</v>
      </c>
      <c r="I10783" s="26">
        <f>VLOOKUP(F10783,Table!$A$2:$C$121,3,0)</f>
        <v>5</v>
      </c>
      <c r="J10783" s="17" t="s">
        <v>14932</v>
      </c>
      <c r="K10783" s="25" t="str">
        <f>LEFT(J10783,MIN(FIND({0,1,2,3,4,5,6,7,8,9},ASC(J10783)&amp;1234567890))-1)</f>
        <v>Sn</v>
      </c>
      <c r="L10783" s="25">
        <f t="shared" si="337"/>
        <v>2.7E-2</v>
      </c>
      <c r="M10783" s="25">
        <f>VLOOKUP(K10783,Table!$A$2:$C$121,2,0)</f>
        <v>14</v>
      </c>
      <c r="N10783" s="26">
        <f>VLOOKUP(K10783,Table!$A$2:$C$121,3,0)</f>
        <v>5</v>
      </c>
      <c r="O10783" s="13" t="str">
        <f>VLOOKUP(A10783,Table!$U$1:$V$230,2,0)</f>
        <v>Cubic</v>
      </c>
      <c r="P10783" s="1"/>
    </row>
    <row r="10784" spans="1:16">
      <c r="A10784" s="12">
        <v>229</v>
      </c>
      <c r="B10784" s="12">
        <v>108672</v>
      </c>
      <c r="C10784" s="12" t="s">
        <v>11148</v>
      </c>
      <c r="D10784" s="12" t="s">
        <v>11255</v>
      </c>
      <c r="E10784" s="17" t="s">
        <v>12662</v>
      </c>
      <c r="F10784" s="25" t="str">
        <f>LEFT(E10784,MIN(FIND({0,1,2,3,4,5,6,7,8,9},ASC(E10784)&amp;1234567890))-1)</f>
        <v>Pd</v>
      </c>
      <c r="G10784" s="25">
        <f t="shared" si="336"/>
        <v>0.75</v>
      </c>
      <c r="H10784" s="25">
        <f>VLOOKUP(F10784,Table!$A$2:$C$121,2,0)</f>
        <v>10</v>
      </c>
      <c r="I10784" s="26">
        <f>VLOOKUP(F10784,Table!$A$2:$C$121,3,0)</f>
        <v>5</v>
      </c>
      <c r="J10784" s="17" t="s">
        <v>14933</v>
      </c>
      <c r="K10784" s="25" t="str">
        <f>LEFT(J10784,MIN(FIND({0,1,2,3,4,5,6,7,8,9},ASC(J10784)&amp;1234567890))-1)</f>
        <v>Te</v>
      </c>
      <c r="L10784" s="25">
        <f t="shared" si="337"/>
        <v>0.25</v>
      </c>
      <c r="M10784" s="25">
        <f>VLOOKUP(K10784,Table!$A$2:$C$121,2,0)</f>
        <v>16</v>
      </c>
      <c r="N10784" s="26">
        <f>VLOOKUP(K10784,Table!$A$2:$C$121,3,0)</f>
        <v>5</v>
      </c>
      <c r="O10784" s="13" t="str">
        <f>VLOOKUP(A10784,Table!$U$1:$V$230,2,0)</f>
        <v>Cubic</v>
      </c>
      <c r="P10784" s="1"/>
    </row>
    <row r="10785" spans="1:16">
      <c r="A10785" s="12">
        <v>229</v>
      </c>
      <c r="B10785" s="12">
        <v>108679</v>
      </c>
      <c r="C10785" s="12" t="s">
        <v>11148</v>
      </c>
      <c r="D10785" s="12" t="s">
        <v>11256</v>
      </c>
      <c r="E10785" s="17" t="s">
        <v>14934</v>
      </c>
      <c r="F10785" s="25" t="str">
        <f>LEFT(E10785,MIN(FIND({0,1,2,3,4,5,6,7,8,9},ASC(E10785)&amp;1234567890))-1)</f>
        <v>Pd</v>
      </c>
      <c r="G10785" s="25">
        <f t="shared" si="336"/>
        <v>4.5999999999999999E-2</v>
      </c>
      <c r="H10785" s="25">
        <f>VLOOKUP(F10785,Table!$A$2:$C$121,2,0)</f>
        <v>10</v>
      </c>
      <c r="I10785" s="26">
        <f>VLOOKUP(F10785,Table!$A$2:$C$121,3,0)</f>
        <v>5</v>
      </c>
      <c r="J10785" s="17" t="s">
        <v>14935</v>
      </c>
      <c r="K10785" s="25" t="str">
        <f>LEFT(J10785,MIN(FIND({0,1,2,3,4,5,6,7,8,9},ASC(J10785)&amp;1234567890))-1)</f>
        <v>W</v>
      </c>
      <c r="L10785" s="25">
        <f t="shared" si="337"/>
        <v>0.95399999999999996</v>
      </c>
      <c r="M10785" s="25">
        <f>VLOOKUP(K10785,Table!$A$2:$C$121,2,0)</f>
        <v>6</v>
      </c>
      <c r="N10785" s="26">
        <f>VLOOKUP(K10785,Table!$A$2:$C$121,3,0)</f>
        <v>6</v>
      </c>
      <c r="O10785" s="13" t="str">
        <f>VLOOKUP(A10785,Table!$U$1:$V$230,2,0)</f>
        <v>Cubic</v>
      </c>
      <c r="P10785" s="1"/>
    </row>
    <row r="10786" spans="1:16">
      <c r="A10786" s="12">
        <v>229</v>
      </c>
      <c r="B10786" s="12">
        <v>108725</v>
      </c>
      <c r="C10786" s="12" t="s">
        <v>11148</v>
      </c>
      <c r="D10786" s="12" t="s">
        <v>11257</v>
      </c>
      <c r="E10786" s="17" t="s">
        <v>14936</v>
      </c>
      <c r="F10786" s="25" t="str">
        <f>LEFT(E10786,MIN(FIND({0,1,2,3,4,5,6,7,8,9},ASC(E10786)&amp;1234567890))-1)</f>
        <v>Rh</v>
      </c>
      <c r="G10786" s="25">
        <f t="shared" si="336"/>
        <v>0.15</v>
      </c>
      <c r="H10786" s="25">
        <f>VLOOKUP(F10786,Table!$A$2:$C$121,2,0)</f>
        <v>9</v>
      </c>
      <c r="I10786" s="26">
        <f>VLOOKUP(F10786,Table!$A$2:$C$121,3,0)</f>
        <v>5</v>
      </c>
      <c r="J10786" s="17" t="s">
        <v>14937</v>
      </c>
      <c r="K10786" s="25" t="str">
        <f>LEFT(J10786,MIN(FIND({0,1,2,3,4,5,6,7,8,9},ASC(J10786)&amp;1234567890))-1)</f>
        <v>V</v>
      </c>
      <c r="L10786" s="25">
        <f t="shared" si="337"/>
        <v>0.85</v>
      </c>
      <c r="M10786" s="25">
        <f>VLOOKUP(K10786,Table!$A$2:$C$121,2,0)</f>
        <v>5</v>
      </c>
      <c r="N10786" s="26">
        <f>VLOOKUP(K10786,Table!$A$2:$C$121,3,0)</f>
        <v>4</v>
      </c>
      <c r="O10786" s="13" t="str">
        <f>VLOOKUP(A10786,Table!$U$1:$V$230,2,0)</f>
        <v>Cubic</v>
      </c>
      <c r="P10786" s="1"/>
    </row>
    <row r="10787" spans="1:16">
      <c r="A10787" s="12">
        <v>229</v>
      </c>
      <c r="B10787" s="12">
        <v>108745</v>
      </c>
      <c r="C10787" s="12" t="s">
        <v>11148</v>
      </c>
      <c r="D10787" s="12" t="s">
        <v>11258</v>
      </c>
      <c r="E10787" s="17" t="s">
        <v>13672</v>
      </c>
      <c r="F10787" s="25" t="str">
        <f>LEFT(E10787,MIN(FIND({0,1,2,3,4,5,6,7,8,9},ASC(E10787)&amp;1234567890))-1)</f>
        <v>V</v>
      </c>
      <c r="G10787" s="25">
        <f t="shared" si="336"/>
        <v>0.98</v>
      </c>
      <c r="H10787" s="25">
        <f>VLOOKUP(F10787,Table!$A$2:$C$121,2,0)</f>
        <v>5</v>
      </c>
      <c r="I10787" s="26">
        <f>VLOOKUP(F10787,Table!$A$2:$C$121,3,0)</f>
        <v>4</v>
      </c>
      <c r="J10787" s="17" t="s">
        <v>14938</v>
      </c>
      <c r="K10787" s="25" t="str">
        <f>LEFT(J10787,MIN(FIND({0,1,2,3,4,5,6,7,8,9},ASC(J10787)&amp;1234567890))-1)</f>
        <v>Si</v>
      </c>
      <c r="L10787" s="25">
        <f t="shared" si="337"/>
        <v>0.02</v>
      </c>
      <c r="M10787" s="25">
        <f>VLOOKUP(K10787,Table!$A$2:$C$121,2,0)</f>
        <v>14</v>
      </c>
      <c r="N10787" s="26">
        <f>VLOOKUP(K10787,Table!$A$2:$C$121,3,0)</f>
        <v>3</v>
      </c>
      <c r="O10787" s="13" t="str">
        <f>VLOOKUP(A10787,Table!$U$1:$V$230,2,0)</f>
        <v>Cubic</v>
      </c>
      <c r="P10787" s="1"/>
    </row>
    <row r="10788" spans="1:16">
      <c r="A10788" s="12">
        <v>229</v>
      </c>
      <c r="B10788" s="12">
        <v>108756</v>
      </c>
      <c r="C10788" s="12" t="s">
        <v>11148</v>
      </c>
      <c r="D10788" s="12" t="s">
        <v>11259</v>
      </c>
      <c r="E10788" s="17" t="s">
        <v>14939</v>
      </c>
      <c r="F10788" s="25" t="str">
        <f>LEFT(E10788,MIN(FIND({0,1,2,3,4,5,6,7,8,9},ASC(E10788)&amp;1234567890))-1)</f>
        <v>Th</v>
      </c>
      <c r="G10788" s="25">
        <f t="shared" si="336"/>
        <v>0.33</v>
      </c>
      <c r="H10788" s="25">
        <f>VLOOKUP(F10788,Table!$A$2:$C$121,2,0)</f>
        <v>3</v>
      </c>
      <c r="I10788" s="26">
        <f>VLOOKUP(F10788,Table!$A$2:$C$121,3,0)</f>
        <v>7</v>
      </c>
      <c r="J10788" s="17" t="s">
        <v>14940</v>
      </c>
      <c r="K10788" s="25" t="str">
        <f>LEFT(J10788,MIN(FIND({0,1,2,3,4,5,6,7,8,9},ASC(J10788)&amp;1234567890))-1)</f>
        <v>Zr</v>
      </c>
      <c r="L10788" s="25">
        <f t="shared" si="337"/>
        <v>0.67</v>
      </c>
      <c r="M10788" s="25">
        <f>VLOOKUP(K10788,Table!$A$2:$C$121,2,0)</f>
        <v>4</v>
      </c>
      <c r="N10788" s="26">
        <f>VLOOKUP(K10788,Table!$A$2:$C$121,3,0)</f>
        <v>5</v>
      </c>
      <c r="O10788" s="13" t="str">
        <f>VLOOKUP(A10788,Table!$U$1:$V$230,2,0)</f>
        <v>Cubic</v>
      </c>
      <c r="P10788" s="1"/>
    </row>
    <row r="10789" spans="1:16">
      <c r="A10789" s="12">
        <v>229</v>
      </c>
      <c r="B10789" s="12">
        <v>108763</v>
      </c>
      <c r="C10789" s="12" t="s">
        <v>11148</v>
      </c>
      <c r="D10789" s="12" t="s">
        <v>11260</v>
      </c>
      <c r="E10789" s="17" t="s">
        <v>383</v>
      </c>
      <c r="F10789" s="25" t="str">
        <f>LEFT(E10789,MIN(FIND({0,1,2,3,4,5,6,7,8,9},ASC(E10789)&amp;1234567890))-1)</f>
        <v>C</v>
      </c>
      <c r="G10789" s="25">
        <f t="shared" si="336"/>
        <v>2</v>
      </c>
      <c r="H10789" s="25">
        <f>VLOOKUP(F10789,Table!$A$2:$C$121,2,0)</f>
        <v>14</v>
      </c>
      <c r="I10789" s="26">
        <f>VLOOKUP(F10789,Table!$A$2:$C$121,3,0)</f>
        <v>2</v>
      </c>
      <c r="J10789" s="17" t="s">
        <v>11928</v>
      </c>
      <c r="K10789" s="25" t="str">
        <f>LEFT(J10789,MIN(FIND({0,1,2,3,4,5,6,7,8,9},ASC(J10789)&amp;1234567890))-1)</f>
        <v>Cl</v>
      </c>
      <c r="L10789" s="25">
        <f t="shared" si="337"/>
        <v>6</v>
      </c>
      <c r="M10789" s="25">
        <f>VLOOKUP(K10789,Table!$A$2:$C$121,2,0)</f>
        <v>17</v>
      </c>
      <c r="N10789" s="26">
        <f>VLOOKUP(K10789,Table!$A$2:$C$121,3,0)</f>
        <v>3</v>
      </c>
      <c r="O10789" s="13" t="str">
        <f>VLOOKUP(A10789,Table!$U$1:$V$230,2,0)</f>
        <v>Cubic</v>
      </c>
      <c r="P10789" s="1"/>
    </row>
    <row r="10790" spans="1:16">
      <c r="A10790" s="12">
        <v>229</v>
      </c>
      <c r="B10790" s="12">
        <v>54510</v>
      </c>
      <c r="C10790" s="12" t="s">
        <v>11148</v>
      </c>
      <c r="D10790" s="12" t="s">
        <v>11261</v>
      </c>
      <c r="E10790" s="17" t="s">
        <v>11556</v>
      </c>
      <c r="F10790" s="25" t="str">
        <f>LEFT(E10790,MIN(FIND({0,1,2,3,4,5,6,7,8,9},ASC(E10790)&amp;1234567890))-1)</f>
        <v>Ru</v>
      </c>
      <c r="G10790" s="25">
        <f t="shared" si="336"/>
        <v>3</v>
      </c>
      <c r="H10790" s="25">
        <f>VLOOKUP(F10790,Table!$A$2:$C$121,2,0)</f>
        <v>8</v>
      </c>
      <c r="I10790" s="26">
        <f>VLOOKUP(F10790,Table!$A$2:$C$121,3,0)</f>
        <v>5</v>
      </c>
      <c r="J10790" s="17" t="s">
        <v>11565</v>
      </c>
      <c r="K10790" s="25" t="str">
        <f>LEFT(J10790,MIN(FIND({0,1,2,3,4,5,6,7,8,9},ASC(J10790)&amp;1234567890))-1)</f>
        <v>Sn</v>
      </c>
      <c r="L10790" s="25">
        <f t="shared" si="337"/>
        <v>7</v>
      </c>
      <c r="M10790" s="25">
        <f>VLOOKUP(K10790,Table!$A$2:$C$121,2,0)</f>
        <v>14</v>
      </c>
      <c r="N10790" s="26">
        <f>VLOOKUP(K10790,Table!$A$2:$C$121,3,0)</f>
        <v>5</v>
      </c>
      <c r="O10790" s="13" t="str">
        <f>VLOOKUP(A10790,Table!$U$1:$V$230,2,0)</f>
        <v>Cubic</v>
      </c>
      <c r="P10790" s="1"/>
    </row>
    <row r="10791" spans="1:16">
      <c r="A10791" s="12">
        <v>229</v>
      </c>
      <c r="B10791" s="12">
        <v>54321</v>
      </c>
      <c r="C10791" s="12" t="s">
        <v>11148</v>
      </c>
      <c r="D10791" s="12" t="s">
        <v>4292</v>
      </c>
      <c r="E10791" s="17" t="s">
        <v>530</v>
      </c>
      <c r="F10791" s="25" t="str">
        <f>LEFT(E10791,MIN(FIND({0,1,2,3,4,5,6,7,8,9},ASC(E10791)&amp;1234567890))-1)</f>
        <v>Yb</v>
      </c>
      <c r="G10791" s="25">
        <f t="shared" si="336"/>
        <v>1</v>
      </c>
      <c r="H10791" s="25">
        <f>VLOOKUP(F10791,Table!$A$2:$C$121,2,0)</f>
        <v>3</v>
      </c>
      <c r="I10791" s="26">
        <f>VLOOKUP(F10791,Table!$A$2:$C$121,3,0)</f>
        <v>6</v>
      </c>
      <c r="J10791" s="17" t="s">
        <v>586</v>
      </c>
      <c r="K10791" s="25" t="str">
        <f>LEFT(J10791,MIN(FIND({0,1,2,3,4,5,6,7,8,9},ASC(J10791)&amp;1234567890))-1)</f>
        <v>Pb</v>
      </c>
      <c r="L10791" s="25">
        <f t="shared" si="337"/>
        <v>1</v>
      </c>
      <c r="M10791" s="25">
        <f>VLOOKUP(K10791,Table!$A$2:$C$121,2,0)</f>
        <v>14</v>
      </c>
      <c r="N10791" s="26">
        <f>VLOOKUP(K10791,Table!$A$2:$C$121,3,0)</f>
        <v>6</v>
      </c>
      <c r="O10791" s="13" t="str">
        <f>VLOOKUP(A10791,Table!$U$1:$V$230,2,0)</f>
        <v>Cubic</v>
      </c>
      <c r="P10791" s="1"/>
    </row>
    <row r="10792" spans="1:16">
      <c r="A10792" s="12">
        <v>229</v>
      </c>
      <c r="B10792" s="12">
        <v>150647</v>
      </c>
      <c r="C10792" s="12" t="s">
        <v>11148</v>
      </c>
      <c r="D10792" s="12" t="s">
        <v>11262</v>
      </c>
      <c r="E10792" s="17" t="s">
        <v>11562</v>
      </c>
      <c r="F10792" s="25" t="str">
        <f>LEFT(E10792,MIN(FIND({0,1,2,3,4,5,6,7,8,9},ASC(E10792)&amp;1234567890))-1)</f>
        <v>Al</v>
      </c>
      <c r="G10792" s="25">
        <f t="shared" si="336"/>
        <v>14</v>
      </c>
      <c r="H10792" s="25">
        <f>VLOOKUP(F10792,Table!$A$2:$C$121,2,0)</f>
        <v>13</v>
      </c>
      <c r="I10792" s="26">
        <f>VLOOKUP(F10792,Table!$A$2:$C$121,3,0)</f>
        <v>3</v>
      </c>
      <c r="J10792" s="17" t="s">
        <v>13065</v>
      </c>
      <c r="K10792" s="25" t="str">
        <f>LEFT(J10792,MIN(FIND({0,1,2,3,4,5,6,7,8,9},ASC(J10792)&amp;1234567890))-1)</f>
        <v>Mg</v>
      </c>
      <c r="L10792" s="25">
        <f t="shared" si="337"/>
        <v>13</v>
      </c>
      <c r="M10792" s="25">
        <f>VLOOKUP(K10792,Table!$A$2:$C$121,2,0)</f>
        <v>2</v>
      </c>
      <c r="N10792" s="26">
        <f>VLOOKUP(K10792,Table!$A$2:$C$121,3,0)</f>
        <v>3</v>
      </c>
      <c r="O10792" s="13" t="str">
        <f>VLOOKUP(A10792,Table!$U$1:$V$230,2,0)</f>
        <v>Cubic</v>
      </c>
      <c r="P10792" s="1"/>
    </row>
    <row r="10793" spans="1:16">
      <c r="A10793" s="12">
        <v>229</v>
      </c>
      <c r="B10793" s="12">
        <v>168653</v>
      </c>
      <c r="C10793" s="12" t="s">
        <v>11148</v>
      </c>
      <c r="D10793" s="12" t="s">
        <v>11263</v>
      </c>
      <c r="E10793" s="17" t="s">
        <v>14308</v>
      </c>
      <c r="F10793" s="25" t="str">
        <f>LEFT(E10793,MIN(FIND({0,1,2,3,4,5,6,7,8,9},ASC(E10793)&amp;1234567890))-1)</f>
        <v>Fe</v>
      </c>
      <c r="G10793" s="25">
        <f t="shared" si="336"/>
        <v>0.90900000000000003</v>
      </c>
      <c r="H10793" s="25">
        <f>VLOOKUP(F10793,Table!$A$2:$C$121,2,0)</f>
        <v>8</v>
      </c>
      <c r="I10793" s="26">
        <f>VLOOKUP(F10793,Table!$A$2:$C$121,3,0)</f>
        <v>4</v>
      </c>
      <c r="J10793" s="17" t="s">
        <v>14941</v>
      </c>
      <c r="K10793" s="25" t="str">
        <f>LEFT(J10793,MIN(FIND({0,1,2,3,4,5,6,7,8,9},ASC(J10793)&amp;1234567890))-1)</f>
        <v>Sn</v>
      </c>
      <c r="L10793" s="25">
        <f t="shared" si="337"/>
        <v>9.0999999999999998E-2</v>
      </c>
      <c r="M10793" s="25">
        <f>VLOOKUP(K10793,Table!$A$2:$C$121,2,0)</f>
        <v>14</v>
      </c>
      <c r="N10793" s="26">
        <f>VLOOKUP(K10793,Table!$A$2:$C$121,3,0)</f>
        <v>5</v>
      </c>
      <c r="O10793" s="13" t="str">
        <f>VLOOKUP(A10793,Table!$U$1:$V$230,2,0)</f>
        <v>Cubic</v>
      </c>
      <c r="P10793" s="1"/>
    </row>
    <row r="10794" spans="1:16">
      <c r="A10794" s="12">
        <v>229</v>
      </c>
      <c r="B10794" s="12">
        <v>180363</v>
      </c>
      <c r="C10794" s="12" t="s">
        <v>11148</v>
      </c>
      <c r="D10794" s="12" t="s">
        <v>11264</v>
      </c>
      <c r="E10794" s="17" t="s">
        <v>11497</v>
      </c>
      <c r="F10794" s="25" t="str">
        <f>LEFT(E10794,MIN(FIND({0,1,2,3,4,5,6,7,8,9},ASC(E10794)&amp;1234567890))-1)</f>
        <v>Ga</v>
      </c>
      <c r="G10794" s="25">
        <f t="shared" si="336"/>
        <v>7</v>
      </c>
      <c r="H10794" s="25">
        <f>VLOOKUP(F10794,Table!$A$2:$C$121,2,0)</f>
        <v>13</v>
      </c>
      <c r="I10794" s="26">
        <f>VLOOKUP(F10794,Table!$A$2:$C$121,3,0)</f>
        <v>4</v>
      </c>
      <c r="J10794" s="17" t="s">
        <v>11355</v>
      </c>
      <c r="K10794" s="25" t="str">
        <f>LEFT(J10794,MIN(FIND({0,1,2,3,4,5,6,7,8,9},ASC(J10794)&amp;1234567890))-1)</f>
        <v>Pt</v>
      </c>
      <c r="L10794" s="25">
        <f t="shared" si="337"/>
        <v>3</v>
      </c>
      <c r="M10794" s="25">
        <f>VLOOKUP(K10794,Table!$A$2:$C$121,2,0)</f>
        <v>10</v>
      </c>
      <c r="N10794" s="26">
        <f>VLOOKUP(K10794,Table!$A$2:$C$121,3,0)</f>
        <v>6</v>
      </c>
      <c r="O10794" s="13" t="str">
        <f>VLOOKUP(A10794,Table!$U$1:$V$230,2,0)</f>
        <v>Cubic</v>
      </c>
      <c r="P10794" s="1"/>
    </row>
    <row r="10795" spans="1:16">
      <c r="A10795" s="12">
        <v>229</v>
      </c>
      <c r="B10795" s="12">
        <v>181912</v>
      </c>
      <c r="C10795" s="12" t="s">
        <v>11148</v>
      </c>
      <c r="D10795" s="12" t="s">
        <v>9660</v>
      </c>
      <c r="E10795" s="17" t="s">
        <v>11351</v>
      </c>
      <c r="F10795" s="25" t="str">
        <f>LEFT(E10795,MIN(FIND({0,1,2,3,4,5,6,7,8,9},ASC(E10795)&amp;1234567890))-1)</f>
        <v>Cu</v>
      </c>
      <c r="G10795" s="25">
        <f t="shared" si="336"/>
        <v>1</v>
      </c>
      <c r="H10795" s="25">
        <f>VLOOKUP(F10795,Table!$A$2:$C$121,2,0)</f>
        <v>11</v>
      </c>
      <c r="I10795" s="26">
        <f>VLOOKUP(F10795,Table!$A$2:$C$121,3,0)</f>
        <v>4</v>
      </c>
      <c r="J10795" s="17" t="s">
        <v>541</v>
      </c>
      <c r="K10795" s="25" t="str">
        <f>LEFT(J10795,MIN(FIND({0,1,2,3,4,5,6,7,8,9},ASC(J10795)&amp;1234567890))-1)</f>
        <v>Pd</v>
      </c>
      <c r="L10795" s="25">
        <f t="shared" si="337"/>
        <v>1</v>
      </c>
      <c r="M10795" s="25">
        <f>VLOOKUP(K10795,Table!$A$2:$C$121,2,0)</f>
        <v>10</v>
      </c>
      <c r="N10795" s="26">
        <f>VLOOKUP(K10795,Table!$A$2:$C$121,3,0)</f>
        <v>5</v>
      </c>
      <c r="O10795" s="13" t="str">
        <f>VLOOKUP(A10795,Table!$U$1:$V$230,2,0)</f>
        <v>Cubic</v>
      </c>
      <c r="P10795" s="1"/>
    </row>
    <row r="10796" spans="1:16">
      <c r="A10796" s="12">
        <v>229</v>
      </c>
      <c r="B10796" s="12">
        <v>184983</v>
      </c>
      <c r="C10796" s="12" t="s">
        <v>11148</v>
      </c>
      <c r="D10796" s="12" t="s">
        <v>11265</v>
      </c>
      <c r="E10796" s="17" t="s">
        <v>33</v>
      </c>
      <c r="F10796" s="25" t="str">
        <f>LEFT(E10796,MIN(FIND({0,1,2,3,4,5,6,7,8,9},ASC(E10796)&amp;1234567890))-1)</f>
        <v>Fe</v>
      </c>
      <c r="G10796" s="25">
        <f t="shared" si="336"/>
        <v>1</v>
      </c>
      <c r="H10796" s="25">
        <f>VLOOKUP(F10796,Table!$A$2:$C$121,2,0)</f>
        <v>8</v>
      </c>
      <c r="I10796" s="26">
        <f>VLOOKUP(F10796,Table!$A$2:$C$121,3,0)</f>
        <v>4</v>
      </c>
      <c r="J10796" s="17" t="s">
        <v>70</v>
      </c>
      <c r="K10796" s="25" t="str">
        <f>LEFT(J10796,MIN(FIND({0,1,2,3,4,5,6,7,8,9},ASC(J10796)&amp;1234567890))-1)</f>
        <v>Zn</v>
      </c>
      <c r="L10796" s="25">
        <f t="shared" si="337"/>
        <v>1</v>
      </c>
      <c r="M10796" s="25">
        <f>VLOOKUP(K10796,Table!$A$2:$C$121,2,0)</f>
        <v>12</v>
      </c>
      <c r="N10796" s="26">
        <f>VLOOKUP(K10796,Table!$A$2:$C$121,3,0)</f>
        <v>4</v>
      </c>
      <c r="O10796" s="13" t="str">
        <f>VLOOKUP(A10796,Table!$U$1:$V$230,2,0)</f>
        <v>Cubic</v>
      </c>
      <c r="P10796" s="1"/>
    </row>
    <row r="10797" spans="1:16">
      <c r="A10797" s="12">
        <v>229</v>
      </c>
      <c r="B10797" s="12">
        <v>187067</v>
      </c>
      <c r="C10797" s="12" t="s">
        <v>11148</v>
      </c>
      <c r="D10797" s="12" t="s">
        <v>11266</v>
      </c>
      <c r="E10797" s="17" t="s">
        <v>14942</v>
      </c>
      <c r="F10797" s="25" t="str">
        <f>LEFT(E10797,MIN(FIND({0,1,2,3,4,5,6,7,8,9},ASC(E10797)&amp;1234567890))-1)</f>
        <v>Ti</v>
      </c>
      <c r="G10797" s="25">
        <f t="shared" si="336"/>
        <v>0.8</v>
      </c>
      <c r="H10797" s="25">
        <f>VLOOKUP(F10797,Table!$A$2:$C$121,2,0)</f>
        <v>4</v>
      </c>
      <c r="I10797" s="26">
        <f>VLOOKUP(F10797,Table!$A$2:$C$121,3,0)</f>
        <v>4</v>
      </c>
      <c r="J10797" s="17" t="s">
        <v>14943</v>
      </c>
      <c r="K10797" s="25" t="str">
        <f>LEFT(J10797,MIN(FIND({0,1,2,3,4,5,6,7,8,9},ASC(J10797)&amp;1234567890))-1)</f>
        <v>V</v>
      </c>
      <c r="L10797" s="25">
        <f t="shared" si="337"/>
        <v>0.2</v>
      </c>
      <c r="M10797" s="25">
        <f>VLOOKUP(K10797,Table!$A$2:$C$121,2,0)</f>
        <v>5</v>
      </c>
      <c r="N10797" s="26">
        <f>VLOOKUP(K10797,Table!$A$2:$C$121,3,0)</f>
        <v>4</v>
      </c>
      <c r="O10797" s="13" t="str">
        <f>VLOOKUP(A10797,Table!$U$1:$V$230,2,0)</f>
        <v>Cubic</v>
      </c>
      <c r="P10797" s="1"/>
    </row>
    <row r="10798" spans="1:16">
      <c r="A10798" s="12">
        <v>229</v>
      </c>
      <c r="B10798" s="12">
        <v>187071</v>
      </c>
      <c r="C10798" s="12" t="s">
        <v>11148</v>
      </c>
      <c r="D10798" s="12" t="s">
        <v>11267</v>
      </c>
      <c r="E10798" s="17" t="s">
        <v>14944</v>
      </c>
      <c r="F10798" s="25" t="str">
        <f>LEFT(E10798,MIN(FIND({0,1,2,3,4,5,6,7,8,9},ASC(E10798)&amp;1234567890))-1)</f>
        <v>Ti</v>
      </c>
      <c r="G10798" s="25">
        <f t="shared" si="336"/>
        <v>0.7</v>
      </c>
      <c r="H10798" s="25">
        <f>VLOOKUP(F10798,Table!$A$2:$C$121,2,0)</f>
        <v>4</v>
      </c>
      <c r="I10798" s="26">
        <f>VLOOKUP(F10798,Table!$A$2:$C$121,3,0)</f>
        <v>4</v>
      </c>
      <c r="J10798" s="17" t="s">
        <v>14945</v>
      </c>
      <c r="K10798" s="25" t="str">
        <f>LEFT(J10798,MIN(FIND({0,1,2,3,4,5,6,7,8,9},ASC(J10798)&amp;1234567890))-1)</f>
        <v>V</v>
      </c>
      <c r="L10798" s="25">
        <f t="shared" si="337"/>
        <v>0.3</v>
      </c>
      <c r="M10798" s="25">
        <f>VLOOKUP(K10798,Table!$A$2:$C$121,2,0)</f>
        <v>5</v>
      </c>
      <c r="N10798" s="26">
        <f>VLOOKUP(K10798,Table!$A$2:$C$121,3,0)</f>
        <v>4</v>
      </c>
      <c r="O10798" s="13" t="str">
        <f>VLOOKUP(A10798,Table!$U$1:$V$230,2,0)</f>
        <v>Cubic</v>
      </c>
      <c r="P10798" s="1"/>
    </row>
    <row r="10799" spans="1:16">
      <c r="A10799" s="12">
        <v>229</v>
      </c>
      <c r="B10799" s="12">
        <v>187887</v>
      </c>
      <c r="C10799" s="12" t="s">
        <v>11148</v>
      </c>
      <c r="D10799" s="12" t="s">
        <v>11268</v>
      </c>
      <c r="E10799" s="17" t="s">
        <v>14946</v>
      </c>
      <c r="F10799" s="25" t="str">
        <f>LEFT(E10799,MIN(FIND({0,1,2,3,4,5,6,7,8,9},ASC(E10799)&amp;1234567890))-1)</f>
        <v>Ti</v>
      </c>
      <c r="G10799" s="25">
        <f t="shared" si="336"/>
        <v>0.89</v>
      </c>
      <c r="H10799" s="25">
        <f>VLOOKUP(F10799,Table!$A$2:$C$121,2,0)</f>
        <v>4</v>
      </c>
      <c r="I10799" s="26">
        <f>VLOOKUP(F10799,Table!$A$2:$C$121,3,0)</f>
        <v>4</v>
      </c>
      <c r="J10799" s="17" t="s">
        <v>14947</v>
      </c>
      <c r="K10799" s="25" t="str">
        <f>LEFT(J10799,MIN(FIND({0,1,2,3,4,5,6,7,8,9},ASC(J10799)&amp;1234567890))-1)</f>
        <v>Zr</v>
      </c>
      <c r="L10799" s="25">
        <f t="shared" si="337"/>
        <v>0.11</v>
      </c>
      <c r="M10799" s="25">
        <f>VLOOKUP(K10799,Table!$A$2:$C$121,2,0)</f>
        <v>4</v>
      </c>
      <c r="N10799" s="26">
        <f>VLOOKUP(K10799,Table!$A$2:$C$121,3,0)</f>
        <v>5</v>
      </c>
      <c r="O10799" s="13" t="str">
        <f>VLOOKUP(A10799,Table!$U$1:$V$230,2,0)</f>
        <v>Cubic</v>
      </c>
      <c r="P10799" s="1"/>
    </row>
    <row r="10800" spans="1:16">
      <c r="A10800" s="12">
        <v>229</v>
      </c>
      <c r="B10800" s="12">
        <v>187888</v>
      </c>
      <c r="C10800" s="12" t="s">
        <v>11148</v>
      </c>
      <c r="D10800" s="12" t="s">
        <v>11269</v>
      </c>
      <c r="E10800" s="17" t="s">
        <v>14948</v>
      </c>
      <c r="F10800" s="25" t="str">
        <f>LEFT(E10800,MIN(FIND({0,1,2,3,4,5,6,7,8,9},ASC(E10800)&amp;1234567890))-1)</f>
        <v>Zr</v>
      </c>
      <c r="G10800" s="25">
        <f t="shared" si="336"/>
        <v>0.9</v>
      </c>
      <c r="H10800" s="25">
        <f>VLOOKUP(F10800,Table!$A$2:$C$121,2,0)</f>
        <v>4</v>
      </c>
      <c r="I10800" s="26">
        <f>VLOOKUP(F10800,Table!$A$2:$C$121,3,0)</f>
        <v>5</v>
      </c>
      <c r="J10800" s="17" t="s">
        <v>14949</v>
      </c>
      <c r="K10800" s="25" t="str">
        <f>LEFT(J10800,MIN(FIND({0,1,2,3,4,5,6,7,8,9},ASC(J10800)&amp;1234567890))-1)</f>
        <v>Ti</v>
      </c>
      <c r="L10800" s="25">
        <f t="shared" si="337"/>
        <v>0.1</v>
      </c>
      <c r="M10800" s="25">
        <f>VLOOKUP(K10800,Table!$A$2:$C$121,2,0)</f>
        <v>4</v>
      </c>
      <c r="N10800" s="26">
        <f>VLOOKUP(K10800,Table!$A$2:$C$121,3,0)</f>
        <v>4</v>
      </c>
      <c r="O10800" s="13" t="str">
        <f>VLOOKUP(A10800,Table!$U$1:$V$230,2,0)</f>
        <v>Cubic</v>
      </c>
      <c r="P10800" s="1"/>
    </row>
    <row r="10801" spans="1:16">
      <c r="A10801" s="12">
        <v>229</v>
      </c>
      <c r="B10801" s="12">
        <v>189783</v>
      </c>
      <c r="C10801" s="12" t="s">
        <v>11148</v>
      </c>
      <c r="D10801" s="12" t="s">
        <v>3438</v>
      </c>
      <c r="E10801" s="17" t="s">
        <v>12140</v>
      </c>
      <c r="F10801" s="25" t="str">
        <f>LEFT(E10801,MIN(FIND({0,1,2,3,4,5,6,7,8,9},ASC(E10801)&amp;1234567890))-1)</f>
        <v>Bi</v>
      </c>
      <c r="G10801" s="25">
        <f t="shared" si="336"/>
        <v>0.8</v>
      </c>
      <c r="H10801" s="25">
        <f>VLOOKUP(F10801,Table!$A$2:$C$121,2,0)</f>
        <v>15</v>
      </c>
      <c r="I10801" s="26">
        <f>VLOOKUP(F10801,Table!$A$2:$C$121,3,0)</f>
        <v>6</v>
      </c>
      <c r="J10801" s="17" t="s">
        <v>12141</v>
      </c>
      <c r="K10801" s="25" t="str">
        <f>LEFT(J10801,MIN(FIND({0,1,2,3,4,5,6,7,8,9},ASC(J10801)&amp;1234567890))-1)</f>
        <v>Sn</v>
      </c>
      <c r="L10801" s="25">
        <f t="shared" si="337"/>
        <v>1.2</v>
      </c>
      <c r="M10801" s="25">
        <f>VLOOKUP(K10801,Table!$A$2:$C$121,2,0)</f>
        <v>14</v>
      </c>
      <c r="N10801" s="26">
        <f>VLOOKUP(K10801,Table!$A$2:$C$121,3,0)</f>
        <v>5</v>
      </c>
      <c r="O10801" s="13" t="str">
        <f>VLOOKUP(A10801,Table!$U$1:$V$230,2,0)</f>
        <v>Cubic</v>
      </c>
      <c r="P10801" s="1"/>
    </row>
    <row r="10802" spans="1:16">
      <c r="A10802" s="12">
        <v>229</v>
      </c>
      <c r="B10802" s="12">
        <v>107145</v>
      </c>
      <c r="C10802" s="12" t="s">
        <v>11148</v>
      </c>
      <c r="D10802" s="12" t="s">
        <v>11270</v>
      </c>
      <c r="E10802" s="17" t="s">
        <v>14950</v>
      </c>
      <c r="F10802" s="25" t="str">
        <f>LEFT(E10802,MIN(FIND({0,1,2,3,4,5,6,7,8,9},ASC(E10802)&amp;1234567890))-1)</f>
        <v>Ag</v>
      </c>
      <c r="G10802" s="25">
        <f t="shared" si="336"/>
        <v>8</v>
      </c>
      <c r="H10802" s="25">
        <f>VLOOKUP(F10802,Table!$A$2:$C$121,2,0)</f>
        <v>11</v>
      </c>
      <c r="I10802" s="26">
        <f>VLOOKUP(F10802,Table!$A$2:$C$121,3,0)</f>
        <v>5</v>
      </c>
      <c r="J10802" s="17" t="s">
        <v>11566</v>
      </c>
      <c r="K10802" s="25" t="str">
        <f>LEFT(J10802,MIN(FIND({0,1,2,3,4,5,6,7,8,9},ASC(J10802)&amp;1234567890))-1)</f>
        <v>Ca</v>
      </c>
      <c r="L10802" s="25">
        <f t="shared" si="337"/>
        <v>3</v>
      </c>
      <c r="M10802" s="25">
        <f>VLOOKUP(K10802,Table!$A$2:$C$121,2,0)</f>
        <v>2</v>
      </c>
      <c r="N10802" s="26">
        <f>VLOOKUP(K10802,Table!$A$2:$C$121,3,0)</f>
        <v>4</v>
      </c>
      <c r="O10802" s="13" t="str">
        <f>VLOOKUP(A10802,Table!$U$1:$V$230,2,0)</f>
        <v>Cubic</v>
      </c>
      <c r="P10802" s="1"/>
    </row>
    <row r="10803" spans="1:16">
      <c r="A10803" s="12">
        <v>230</v>
      </c>
      <c r="B10803" s="12">
        <v>26104</v>
      </c>
      <c r="C10803" s="12" t="s">
        <v>11271</v>
      </c>
      <c r="D10803" s="12" t="s">
        <v>11272</v>
      </c>
      <c r="E10803" s="17" t="s">
        <v>399</v>
      </c>
      <c r="F10803" s="25" t="str">
        <f>LEFT(E10803,MIN(FIND({0,1,2,3,4,5,6,7,8,9},ASC(E10803)&amp;1234567890))-1)</f>
        <v>Ta</v>
      </c>
      <c r="G10803" s="25">
        <f t="shared" si="336"/>
        <v>6</v>
      </c>
      <c r="H10803" s="25">
        <f>VLOOKUP(F10803,Table!$A$2:$C$121,2,0)</f>
        <v>5</v>
      </c>
      <c r="I10803" s="26">
        <f>VLOOKUP(F10803,Table!$A$2:$C$121,3,0)</f>
        <v>6</v>
      </c>
      <c r="J10803" s="17" t="s">
        <v>11965</v>
      </c>
      <c r="K10803" s="25" t="str">
        <f>LEFT(J10803,MIN(FIND({0,1,2,3,4,5,6,7,8,9},ASC(J10803)&amp;1234567890))-1)</f>
        <v>Cl</v>
      </c>
      <c r="L10803" s="25">
        <f t="shared" si="337"/>
        <v>15</v>
      </c>
      <c r="M10803" s="25">
        <f>VLOOKUP(K10803,Table!$A$2:$C$121,2,0)</f>
        <v>17</v>
      </c>
      <c r="N10803" s="26">
        <f>VLOOKUP(K10803,Table!$A$2:$C$121,3,0)</f>
        <v>3</v>
      </c>
      <c r="O10803" s="13" t="str">
        <f>VLOOKUP(A10803,Table!$U$1:$V$230,2,0)</f>
        <v>Cubic</v>
      </c>
      <c r="P10803" s="1"/>
    </row>
    <row r="10804" spans="1:16">
      <c r="A10804" s="12">
        <v>230</v>
      </c>
      <c r="B10804" s="12">
        <v>36425</v>
      </c>
      <c r="C10804" s="12" t="s">
        <v>11271</v>
      </c>
      <c r="D10804" s="12" t="s">
        <v>11273</v>
      </c>
      <c r="E10804" s="17" t="s">
        <v>12779</v>
      </c>
      <c r="F10804" s="25" t="str">
        <f>LEFT(E10804,MIN(FIND({0,1,2,3,4,5,6,7,8,9},ASC(E10804)&amp;1234567890))-1)</f>
        <v>Zr</v>
      </c>
      <c r="G10804" s="25">
        <f t="shared" si="336"/>
        <v>6</v>
      </c>
      <c r="H10804" s="25">
        <f>VLOOKUP(F10804,Table!$A$2:$C$121,2,0)</f>
        <v>4</v>
      </c>
      <c r="I10804" s="26">
        <f>VLOOKUP(F10804,Table!$A$2:$C$121,3,0)</f>
        <v>5</v>
      </c>
      <c r="J10804" s="17" t="s">
        <v>11965</v>
      </c>
      <c r="K10804" s="25" t="str">
        <f>LEFT(J10804,MIN(FIND({0,1,2,3,4,5,6,7,8,9},ASC(J10804)&amp;1234567890))-1)</f>
        <v>Cl</v>
      </c>
      <c r="L10804" s="25">
        <f t="shared" si="337"/>
        <v>15</v>
      </c>
      <c r="M10804" s="25">
        <f>VLOOKUP(K10804,Table!$A$2:$C$121,2,0)</f>
        <v>17</v>
      </c>
      <c r="N10804" s="26">
        <f>VLOOKUP(K10804,Table!$A$2:$C$121,3,0)</f>
        <v>3</v>
      </c>
      <c r="O10804" s="13" t="str">
        <f>VLOOKUP(A10804,Table!$U$1:$V$230,2,0)</f>
        <v>Cubic</v>
      </c>
      <c r="P10804" s="1"/>
    </row>
    <row r="10805" spans="1:16">
      <c r="A10805" s="12">
        <v>230</v>
      </c>
      <c r="B10805" s="12">
        <v>409387</v>
      </c>
      <c r="C10805" s="12" t="s">
        <v>11271</v>
      </c>
      <c r="D10805" s="12" t="s">
        <v>11274</v>
      </c>
      <c r="E10805" s="17" t="s">
        <v>399</v>
      </c>
      <c r="F10805" s="25" t="str">
        <f>LEFT(E10805,MIN(FIND({0,1,2,3,4,5,6,7,8,9},ASC(E10805)&amp;1234567890))-1)</f>
        <v>Ta</v>
      </c>
      <c r="G10805" s="25">
        <f t="shared" si="336"/>
        <v>6</v>
      </c>
      <c r="H10805" s="25">
        <f>VLOOKUP(F10805,Table!$A$2:$C$121,2,0)</f>
        <v>5</v>
      </c>
      <c r="I10805" s="26">
        <f>VLOOKUP(F10805,Table!$A$2:$C$121,3,0)</f>
        <v>6</v>
      </c>
      <c r="J10805" s="17" t="s">
        <v>14951</v>
      </c>
      <c r="K10805" s="25" t="str">
        <f>LEFT(J10805,MIN(FIND({0,1,2,3,4,5,6,7,8,9},ASC(J10805)&amp;1234567890))-1)</f>
        <v>Br</v>
      </c>
      <c r="L10805" s="25">
        <f t="shared" si="337"/>
        <v>15</v>
      </c>
      <c r="M10805" s="25">
        <f>VLOOKUP(K10805,Table!$A$2:$C$121,2,0)</f>
        <v>17</v>
      </c>
      <c r="N10805" s="26">
        <f>VLOOKUP(K10805,Table!$A$2:$C$121,3,0)</f>
        <v>4</v>
      </c>
      <c r="O10805" s="13" t="str">
        <f>VLOOKUP(A10805,Table!$U$1:$V$230,2,0)</f>
        <v>Cubic</v>
      </c>
      <c r="P10805" s="1"/>
    </row>
    <row r="10806" spans="1:16">
      <c r="A10806" s="12">
        <v>230</v>
      </c>
      <c r="B10806" s="12">
        <v>58042</v>
      </c>
      <c r="C10806" s="12" t="s">
        <v>11271</v>
      </c>
      <c r="D10806" s="12" t="s">
        <v>11275</v>
      </c>
      <c r="E10806" s="17" t="s">
        <v>11480</v>
      </c>
      <c r="F10806" s="25" t="str">
        <f>LEFT(E10806,MIN(FIND({0,1,2,3,4,5,6,7,8,9},ASC(E10806)&amp;1234567890))-1)</f>
        <v>Al</v>
      </c>
      <c r="G10806" s="25">
        <f t="shared" si="336"/>
        <v>4</v>
      </c>
      <c r="H10806" s="25">
        <f>VLOOKUP(F10806,Table!$A$2:$C$121,2,0)</f>
        <v>13</v>
      </c>
      <c r="I10806" s="26">
        <f>VLOOKUP(F10806,Table!$A$2:$C$121,3,0)</f>
        <v>3</v>
      </c>
      <c r="J10806" s="17" t="s">
        <v>11359</v>
      </c>
      <c r="K10806" s="25" t="str">
        <f>LEFT(J10806,MIN(FIND({0,1,2,3,4,5,6,7,8,9},ASC(J10806)&amp;1234567890))-1)</f>
        <v>Ni</v>
      </c>
      <c r="L10806" s="25">
        <f t="shared" si="337"/>
        <v>3</v>
      </c>
      <c r="M10806" s="25">
        <f>VLOOKUP(K10806,Table!$A$2:$C$121,2,0)</f>
        <v>10</v>
      </c>
      <c r="N10806" s="26">
        <f>VLOOKUP(K10806,Table!$A$2:$C$121,3,0)</f>
        <v>4</v>
      </c>
      <c r="O10806" s="13" t="str">
        <f>VLOOKUP(A10806,Table!$U$1:$V$230,2,0)</f>
        <v>Cubic</v>
      </c>
      <c r="P10806" s="1"/>
    </row>
    <row r="10807" spans="1:16">
      <c r="A10807" s="12">
        <v>230</v>
      </c>
      <c r="B10807" s="12">
        <v>58854</v>
      </c>
      <c r="C10807" s="12" t="s">
        <v>11271</v>
      </c>
      <c r="D10807" s="12" t="s">
        <v>11276</v>
      </c>
      <c r="E10807" s="17" t="s">
        <v>414</v>
      </c>
      <c r="F10807" s="25" t="str">
        <f>LEFT(E10807,MIN(FIND({0,1,2,3,4,5,6,7,8,9},ASC(E10807)&amp;1234567890))-1)</f>
        <v>Bi</v>
      </c>
      <c r="G10807" s="25">
        <f t="shared" si="336"/>
        <v>4</v>
      </c>
      <c r="H10807" s="25">
        <f>VLOOKUP(F10807,Table!$A$2:$C$121,2,0)</f>
        <v>15</v>
      </c>
      <c r="I10807" s="26">
        <f>VLOOKUP(F10807,Table!$A$2:$C$121,3,0)</f>
        <v>6</v>
      </c>
      <c r="J10807" s="17" t="s">
        <v>11294</v>
      </c>
      <c r="K10807" s="25" t="str">
        <f>LEFT(J10807,MIN(FIND({0,1,2,3,4,5,6,7,8,9},ASC(J10807)&amp;1234567890))-1)</f>
        <v>Rh</v>
      </c>
      <c r="L10807" s="25">
        <f t="shared" si="337"/>
        <v>1</v>
      </c>
      <c r="M10807" s="25">
        <f>VLOOKUP(K10807,Table!$A$2:$C$121,2,0)</f>
        <v>9</v>
      </c>
      <c r="N10807" s="26">
        <f>VLOOKUP(K10807,Table!$A$2:$C$121,3,0)</f>
        <v>5</v>
      </c>
      <c r="O10807" s="13" t="str">
        <f>VLOOKUP(A10807,Table!$U$1:$V$230,2,0)</f>
        <v>Cubic</v>
      </c>
      <c r="P10807" s="1"/>
    </row>
    <row r="10808" spans="1:16">
      <c r="A10808" s="12">
        <v>230</v>
      </c>
      <c r="B10808" s="12">
        <v>103864</v>
      </c>
      <c r="C10808" s="12" t="s">
        <v>11271</v>
      </c>
      <c r="D10808" s="12" t="s">
        <v>11277</v>
      </c>
      <c r="E10808" s="17" t="s">
        <v>11382</v>
      </c>
      <c r="F10808" s="25" t="str">
        <f>LEFT(E10808,MIN(FIND({0,1,2,3,4,5,6,7,8,9},ASC(E10808)&amp;1234567890))-1)</f>
        <v>Ga</v>
      </c>
      <c r="G10808" s="25">
        <f t="shared" si="336"/>
        <v>4</v>
      </c>
      <c r="H10808" s="25">
        <f>VLOOKUP(F10808,Table!$A$2:$C$121,2,0)</f>
        <v>13</v>
      </c>
      <c r="I10808" s="26">
        <f>VLOOKUP(F10808,Table!$A$2:$C$121,3,0)</f>
        <v>4</v>
      </c>
      <c r="J10808" s="17" t="s">
        <v>11359</v>
      </c>
      <c r="K10808" s="25" t="str">
        <f>LEFT(J10808,MIN(FIND({0,1,2,3,4,5,6,7,8,9},ASC(J10808)&amp;1234567890))-1)</f>
        <v>Ni</v>
      </c>
      <c r="L10808" s="25">
        <f t="shared" si="337"/>
        <v>3</v>
      </c>
      <c r="M10808" s="25">
        <f>VLOOKUP(K10808,Table!$A$2:$C$121,2,0)</f>
        <v>10</v>
      </c>
      <c r="N10808" s="26">
        <f>VLOOKUP(K10808,Table!$A$2:$C$121,3,0)</f>
        <v>4</v>
      </c>
      <c r="O10808" s="13" t="str">
        <f>VLOOKUP(A10808,Table!$U$1:$V$230,2,0)</f>
        <v>Cubic</v>
      </c>
      <c r="P10808" s="1"/>
    </row>
    <row r="10809" spans="1:16">
      <c r="A10809" s="12">
        <v>230</v>
      </c>
      <c r="B10809" s="12">
        <v>414163</v>
      </c>
      <c r="C10809" s="12" t="s">
        <v>11271</v>
      </c>
      <c r="D10809" s="12" t="s">
        <v>11278</v>
      </c>
      <c r="E10809" s="17" t="s">
        <v>14208</v>
      </c>
      <c r="F10809" s="25" t="str">
        <f>LEFT(E10809,MIN(FIND({0,1,2,3,4,5,6,7,8,9},ASC(E10809)&amp;1234567890))-1)</f>
        <v>Ba</v>
      </c>
      <c r="G10809" s="25">
        <f t="shared" si="336"/>
        <v>8</v>
      </c>
      <c r="H10809" s="25">
        <f>VLOOKUP(F10809,Table!$A$2:$C$121,2,0)</f>
        <v>2</v>
      </c>
      <c r="I10809" s="26">
        <f>VLOOKUP(F10809,Table!$A$2:$C$121,3,0)</f>
        <v>6</v>
      </c>
      <c r="J10809" s="17" t="s">
        <v>14952</v>
      </c>
      <c r="K10809" s="25" t="str">
        <f>LEFT(J10809,MIN(FIND({0,1,2,3,4,5,6,7,8,9},ASC(J10809)&amp;1234567890))-1)</f>
        <v>Ge</v>
      </c>
      <c r="L10809" s="25">
        <f t="shared" si="337"/>
        <v>43</v>
      </c>
      <c r="M10809" s="25">
        <f>VLOOKUP(K10809,Table!$A$2:$C$121,2,0)</f>
        <v>14</v>
      </c>
      <c r="N10809" s="26">
        <f>VLOOKUP(K10809,Table!$A$2:$C$121,3,0)</f>
        <v>4</v>
      </c>
      <c r="O10809" s="13" t="str">
        <f>VLOOKUP(A10809,Table!$U$1:$V$230,2,0)</f>
        <v>Cubic</v>
      </c>
      <c r="P10809" s="1"/>
    </row>
    <row r="10810" spans="1:16">
      <c r="A10810" s="12">
        <v>230</v>
      </c>
      <c r="B10810" s="12">
        <v>172511</v>
      </c>
      <c r="C10810" s="12" t="s">
        <v>11271</v>
      </c>
      <c r="D10810" s="12" t="s">
        <v>11279</v>
      </c>
      <c r="E10810" s="17" t="s">
        <v>13074</v>
      </c>
      <c r="F10810" s="25" t="str">
        <f>LEFT(E10810,MIN(FIND({0,1,2,3,4,5,6,7,8,9},ASC(E10810)&amp;1234567890))-1)</f>
        <v>Rb</v>
      </c>
      <c r="G10810" s="25">
        <f t="shared" si="336"/>
        <v>8</v>
      </c>
      <c r="H10810" s="25">
        <f>VLOOKUP(F10810,Table!$A$2:$C$121,2,0)</f>
        <v>1</v>
      </c>
      <c r="I10810" s="26">
        <f>VLOOKUP(F10810,Table!$A$2:$C$121,3,0)</f>
        <v>5</v>
      </c>
      <c r="J10810" s="17" t="s">
        <v>14953</v>
      </c>
      <c r="K10810" s="25" t="str">
        <f>LEFT(J10810,MIN(FIND({0,1,2,3,4,5,6,7,8,9},ASC(J10810)&amp;1234567890))-1)</f>
        <v>Sn</v>
      </c>
      <c r="L10810" s="25">
        <f t="shared" si="337"/>
        <v>43.96</v>
      </c>
      <c r="M10810" s="25">
        <f>VLOOKUP(K10810,Table!$A$2:$C$121,2,0)</f>
        <v>14</v>
      </c>
      <c r="N10810" s="26">
        <f>VLOOKUP(K10810,Table!$A$2:$C$121,3,0)</f>
        <v>5</v>
      </c>
      <c r="O10810" s="13" t="str">
        <f>VLOOKUP(A10810,Table!$U$1:$V$230,2,0)</f>
        <v>Cubic</v>
      </c>
      <c r="P10810" s="1"/>
    </row>
    <row r="10811" spans="1:16">
      <c r="A10811" s="12">
        <v>230</v>
      </c>
      <c r="B10811" s="12">
        <v>162159</v>
      </c>
      <c r="C10811" s="12" t="s">
        <v>11271</v>
      </c>
      <c r="D10811" s="12" t="s">
        <v>9796</v>
      </c>
      <c r="E10811" s="17" t="s">
        <v>13074</v>
      </c>
      <c r="F10811" s="25" t="str">
        <f>LEFT(E10811,MIN(FIND({0,1,2,3,4,5,6,7,8,9},ASC(E10811)&amp;1234567890))-1)</f>
        <v>Rb</v>
      </c>
      <c r="G10811" s="25">
        <f t="shared" si="336"/>
        <v>8</v>
      </c>
      <c r="H10811" s="25">
        <f>VLOOKUP(F10811,Table!$A$2:$C$121,2,0)</f>
        <v>1</v>
      </c>
      <c r="I10811" s="26">
        <f>VLOOKUP(F10811,Table!$A$2:$C$121,3,0)</f>
        <v>5</v>
      </c>
      <c r="J10811" s="17" t="s">
        <v>14219</v>
      </c>
      <c r="K10811" s="25" t="str">
        <f>LEFT(J10811,MIN(FIND({0,1,2,3,4,5,6,7,8,9},ASC(J10811)&amp;1234567890))-1)</f>
        <v>Sn</v>
      </c>
      <c r="L10811" s="25">
        <f t="shared" si="337"/>
        <v>44</v>
      </c>
      <c r="M10811" s="25">
        <f>VLOOKUP(K10811,Table!$A$2:$C$121,2,0)</f>
        <v>14</v>
      </c>
      <c r="N10811" s="26">
        <f>VLOOKUP(K10811,Table!$A$2:$C$121,3,0)</f>
        <v>5</v>
      </c>
      <c r="O10811" s="13" t="str">
        <f>VLOOKUP(A10811,Table!$U$1:$V$230,2,0)</f>
        <v>Cubic</v>
      </c>
      <c r="P10811" s="1"/>
    </row>
    <row r="10812" spans="1:16">
      <c r="A10812" s="12">
        <v>230</v>
      </c>
      <c r="B10812" s="12">
        <v>162165</v>
      </c>
      <c r="C10812" s="12" t="s">
        <v>11271</v>
      </c>
      <c r="D10812" s="12" t="s">
        <v>9723</v>
      </c>
      <c r="E10812" s="17" t="s">
        <v>13082</v>
      </c>
      <c r="F10812" s="25" t="str">
        <f>LEFT(E10812,MIN(FIND({0,1,2,3,4,5,6,7,8,9},ASC(E10812)&amp;1234567890))-1)</f>
        <v>Cs</v>
      </c>
      <c r="G10812" s="25">
        <f t="shared" si="336"/>
        <v>8</v>
      </c>
      <c r="H10812" s="25">
        <f>VLOOKUP(F10812,Table!$A$2:$C$121,2,0)</f>
        <v>1</v>
      </c>
      <c r="I10812" s="26">
        <f>VLOOKUP(F10812,Table!$A$2:$C$121,3,0)</f>
        <v>6</v>
      </c>
      <c r="J10812" s="17" t="s">
        <v>14219</v>
      </c>
      <c r="K10812" s="25" t="str">
        <f>LEFT(J10812,MIN(FIND({0,1,2,3,4,5,6,7,8,9},ASC(J10812)&amp;1234567890))-1)</f>
        <v>Sn</v>
      </c>
      <c r="L10812" s="25">
        <f t="shared" si="337"/>
        <v>44</v>
      </c>
      <c r="M10812" s="25">
        <f>VLOOKUP(K10812,Table!$A$2:$C$121,2,0)</f>
        <v>14</v>
      </c>
      <c r="N10812" s="26">
        <f>VLOOKUP(K10812,Table!$A$2:$C$121,3,0)</f>
        <v>5</v>
      </c>
      <c r="O10812" s="13" t="str">
        <f>VLOOKUP(A10812,Table!$U$1:$V$230,2,0)</f>
        <v>Cubic</v>
      </c>
      <c r="P10812" s="1"/>
    </row>
    <row r="10813" spans="1:16">
      <c r="P10813" s="1"/>
    </row>
    <row r="10814" spans="1:16">
      <c r="P1081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6"/>
  <sheetViews>
    <sheetView zoomScale="80" zoomScaleNormal="80" workbookViewId="0">
      <pane ySplit="1" topLeftCell="A1456" activePane="bottomLeft" state="frozen"/>
      <selection pane="bottomLeft" activeCell="Q5" sqref="Q5"/>
    </sheetView>
  </sheetViews>
  <sheetFormatPr defaultColWidth="9" defaultRowHeight="17.25" customHeight="1"/>
  <cols>
    <col min="1" max="2" width="9.125" style="58" customWidth="1"/>
    <col min="3" max="3" width="13" style="58" customWidth="1"/>
    <col min="4" max="4" width="20.5" style="58" customWidth="1"/>
    <col min="5" max="5" width="9.375" style="59" customWidth="1"/>
    <col min="6" max="6" width="9.375" style="60" customWidth="1"/>
    <col min="7" max="7" width="9.375" style="61" customWidth="1"/>
    <col min="8" max="8" width="9.375" style="60" customWidth="1"/>
    <col min="9" max="9" width="9.375" style="62" customWidth="1"/>
    <col min="10" max="10" width="9.375" style="59" customWidth="1"/>
    <col min="11" max="11" width="9.375" style="60" customWidth="1"/>
    <col min="12" max="12" width="9.375" style="61" customWidth="1"/>
    <col min="13" max="13" width="9.375" style="60" customWidth="1"/>
    <col min="14" max="14" width="9.375" style="62" customWidth="1"/>
    <col min="15" max="15" width="11.375" style="58" bestFit="1" customWidth="1"/>
    <col min="16" max="16" width="9.125" style="66" customWidth="1"/>
    <col min="17" max="16384" width="9" style="57"/>
  </cols>
  <sheetData>
    <row r="1" spans="1:17" s="45" customFormat="1" ht="17.25" customHeight="1" thickBot="1">
      <c r="A1" s="40" t="s">
        <v>15374</v>
      </c>
      <c r="B1" s="40" t="s">
        <v>15375</v>
      </c>
      <c r="C1" s="40" t="s">
        <v>15385</v>
      </c>
      <c r="D1" s="40" t="s">
        <v>15387</v>
      </c>
      <c r="E1" s="41"/>
      <c r="F1" s="42" t="s">
        <v>15376</v>
      </c>
      <c r="G1" s="43" t="s">
        <v>15377</v>
      </c>
      <c r="H1" s="42" t="s">
        <v>15378</v>
      </c>
      <c r="I1" s="44" t="s">
        <v>15379</v>
      </c>
      <c r="J1" s="41"/>
      <c r="K1" s="42" t="s">
        <v>15380</v>
      </c>
      <c r="L1" s="43" t="s">
        <v>15381</v>
      </c>
      <c r="M1" s="42" t="s">
        <v>15382</v>
      </c>
      <c r="N1" s="44" t="s">
        <v>15383</v>
      </c>
      <c r="O1" s="69" t="s">
        <v>15456</v>
      </c>
      <c r="P1" s="65"/>
    </row>
    <row r="2" spans="1:17" ht="17.25" customHeight="1" thickTop="1">
      <c r="A2" s="58">
        <v>6</v>
      </c>
      <c r="B2" s="58">
        <v>15058</v>
      </c>
      <c r="C2" s="58" t="s">
        <v>606</v>
      </c>
      <c r="D2" s="58" t="s">
        <v>607</v>
      </c>
      <c r="E2" s="59" t="s">
        <v>613</v>
      </c>
      <c r="F2" s="55" t="str">
        <f>LEFT(E2,MIN(FIND({0,1,2,3,4,5,6,7,8,9},ASC(E2)&amp;1234567890))-1)</f>
        <v>Mo</v>
      </c>
      <c r="G2" s="55">
        <f t="shared" ref="G2:G65" si="0">IF(SUBSTITUTE(E2,F2,"")="",1,SUBSTITUTE(E2,F2,""))*1</f>
        <v>8</v>
      </c>
      <c r="H2" s="55">
        <f>VLOOKUP(F2,Table!$A$2:$C$121,2,0)</f>
        <v>6</v>
      </c>
      <c r="I2" s="56">
        <f>VLOOKUP(F2,Table!$A$2:$C$121,3,0)</f>
        <v>5</v>
      </c>
      <c r="J2" s="59" t="s">
        <v>616</v>
      </c>
      <c r="K2" s="55" t="str">
        <f>LEFT(J2,MIN(FIND({0,1,2,3,4,5,6,7,8,9},ASC(J2)&amp;1234567890))-1)</f>
        <v>P</v>
      </c>
      <c r="L2" s="55">
        <f t="shared" ref="L2:L65" si="1">IF(SUBSTITUTE(J2,K2,"")="",1,SUBSTITUTE(J2,K2,""))*1</f>
        <v>5</v>
      </c>
      <c r="M2" s="55">
        <f>VLOOKUP(K2,Table!$A$2:$C$121,2,0)</f>
        <v>15</v>
      </c>
      <c r="N2" s="56">
        <f>VLOOKUP(K2,Table!$A$2:$C$121,3,0)</f>
        <v>3</v>
      </c>
      <c r="O2" s="53" t="str">
        <f>VLOOKUP(A2,Table!$U$1:$V$230,2,0)</f>
        <v>Monoclinic</v>
      </c>
      <c r="P2" s="63"/>
      <c r="Q2" s="63"/>
    </row>
    <row r="3" spans="1:17" ht="17.25" customHeight="1">
      <c r="A3" s="58">
        <v>6</v>
      </c>
      <c r="B3" s="58">
        <v>39755</v>
      </c>
      <c r="C3" s="58" t="s">
        <v>606</v>
      </c>
      <c r="D3" s="58" t="s">
        <v>608</v>
      </c>
      <c r="E3" s="59" t="s">
        <v>346</v>
      </c>
      <c r="F3" s="55" t="str">
        <f>LEFT(E3,MIN(FIND({0,1,2,3,4,5,6,7,8,9},ASC(E3)&amp;1234567890))-1)</f>
        <v>Nb</v>
      </c>
      <c r="G3" s="55">
        <f t="shared" si="0"/>
        <v>2</v>
      </c>
      <c r="H3" s="55">
        <f>VLOOKUP(F3,Table!$A$2:$C$121,2,0)</f>
        <v>5</v>
      </c>
      <c r="I3" s="56">
        <f>VLOOKUP(F3,Table!$A$2:$C$121,3,0)</f>
        <v>5</v>
      </c>
      <c r="J3" s="59" t="s">
        <v>614</v>
      </c>
      <c r="K3" s="55" t="str">
        <f>LEFT(J3,MIN(FIND({0,1,2,3,4,5,6,7,8,9},ASC(J3)&amp;1234567890))-1)</f>
        <v>C</v>
      </c>
      <c r="L3" s="55">
        <f t="shared" si="1"/>
        <v>1</v>
      </c>
      <c r="M3" s="55">
        <f>VLOOKUP(K3,Table!$A$2:$C$121,2,0)</f>
        <v>14</v>
      </c>
      <c r="N3" s="56">
        <f>VLOOKUP(K3,Table!$A$2:$C$121,3,0)</f>
        <v>2</v>
      </c>
      <c r="O3" s="53" t="str">
        <f>VLOOKUP(A3,Table!$U$1:$V$230,2,0)</f>
        <v>Monoclinic</v>
      </c>
      <c r="P3" s="63"/>
      <c r="Q3" s="63"/>
    </row>
    <row r="4" spans="1:17" ht="17.25" customHeight="1">
      <c r="A4" s="58">
        <v>6</v>
      </c>
      <c r="B4" s="58">
        <v>56386</v>
      </c>
      <c r="C4" s="58" t="s">
        <v>606</v>
      </c>
      <c r="D4" s="58" t="s">
        <v>609</v>
      </c>
      <c r="E4" s="59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9" t="s">
        <v>66</v>
      </c>
      <c r="K4" s="55" t="str">
        <f>LEFT(J4,MIN(FIND({0,1,2,3,4,5,6,7,8,9},ASC(J4)&amp;1234567890))-1)</f>
        <v>Ni</v>
      </c>
      <c r="L4" s="55">
        <f t="shared" si="1"/>
        <v>1</v>
      </c>
      <c r="M4" s="55">
        <f>VLOOKUP(K4,Table!$A$2:$C$121,2,0)</f>
        <v>10</v>
      </c>
      <c r="N4" s="56">
        <f>VLOOKUP(K4,Table!$A$2:$C$121,3,0)</f>
        <v>4</v>
      </c>
      <c r="O4" s="53" t="str">
        <f>VLOOKUP(A4,Table!$U$1:$V$230,2,0)</f>
        <v>Monoclinic</v>
      </c>
      <c r="P4" s="63"/>
      <c r="Q4" s="63"/>
    </row>
    <row r="5" spans="1:17" ht="17.25" customHeight="1">
      <c r="A5" s="58">
        <v>6</v>
      </c>
      <c r="B5" s="58">
        <v>76578</v>
      </c>
      <c r="C5" s="58" t="s">
        <v>606</v>
      </c>
      <c r="D5" s="58" t="s">
        <v>610</v>
      </c>
      <c r="E5" s="59" t="s">
        <v>335</v>
      </c>
      <c r="F5" s="55" t="str">
        <f>LEFT(E5,MIN(FIND({0,1,2,3,4,5,6,7,8,9},ASC(E5)&amp;1234567890))-1)</f>
        <v>Nb</v>
      </c>
      <c r="G5" s="55">
        <f t="shared" si="0"/>
        <v>1</v>
      </c>
      <c r="H5" s="55">
        <f>VLOOKUP(F5,Table!$A$2:$C$121,2,0)</f>
        <v>5</v>
      </c>
      <c r="I5" s="56">
        <f>VLOOKUP(F5,Table!$A$2:$C$121,3,0)</f>
        <v>5</v>
      </c>
      <c r="J5" s="59" t="s">
        <v>533</v>
      </c>
      <c r="K5" s="55" t="str">
        <f>LEFT(J5,MIN(FIND({0,1,2,3,4,5,6,7,8,9},ASC(J5)&amp;1234567890))-1)</f>
        <v>Se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4</v>
      </c>
      <c r="O5" s="53" t="str">
        <f>VLOOKUP(A5,Table!$U$1:$V$230,2,0)</f>
        <v>Monoclinic</v>
      </c>
      <c r="P5" s="63"/>
      <c r="Q5" s="63"/>
    </row>
    <row r="6" spans="1:17" ht="17.25" customHeight="1">
      <c r="A6" s="58">
        <v>6</v>
      </c>
      <c r="B6" s="58">
        <v>54341</v>
      </c>
      <c r="C6" s="58" t="s">
        <v>606</v>
      </c>
      <c r="D6" s="58" t="s">
        <v>611</v>
      </c>
      <c r="E6" s="59" t="s">
        <v>55</v>
      </c>
      <c r="F6" s="55" t="str">
        <f>LEFT(E6,MIN(FIND({0,1,2,3,4,5,6,7,8,9},ASC(E6)&amp;1234567890))-1)</f>
        <v>Mn</v>
      </c>
      <c r="G6" s="55">
        <f t="shared" si="0"/>
        <v>2</v>
      </c>
      <c r="H6" s="55">
        <f>VLOOKUP(F6,Table!$A$2:$C$121,2,0)</f>
        <v>7</v>
      </c>
      <c r="I6" s="56">
        <f>VLOOKUP(F6,Table!$A$2:$C$121,3,0)</f>
        <v>4</v>
      </c>
      <c r="J6" s="59" t="s">
        <v>615</v>
      </c>
      <c r="K6" s="55" t="str">
        <f>LEFT(J6,MIN(FIND({0,1,2,3,4,5,6,7,8,9},ASC(J6)&amp;1234567890))-1)</f>
        <v>Nd</v>
      </c>
      <c r="L6" s="55">
        <f t="shared" si="1"/>
        <v>1</v>
      </c>
      <c r="M6" s="55">
        <f>VLOOKUP(K6,Table!$A$2:$C$121,2,0)</f>
        <v>3</v>
      </c>
      <c r="N6" s="56">
        <f>VLOOKUP(K6,Table!$A$2:$C$121,3,0)</f>
        <v>6</v>
      </c>
      <c r="O6" s="53" t="str">
        <f>VLOOKUP(A6,Table!$U$1:$V$230,2,0)</f>
        <v>Monoclinic</v>
      </c>
      <c r="P6" s="63"/>
      <c r="Q6" s="63"/>
    </row>
    <row r="7" spans="1:17" ht="17.25" customHeight="1">
      <c r="A7" s="58">
        <v>6</v>
      </c>
      <c r="B7" s="58">
        <v>161458</v>
      </c>
      <c r="C7" s="58" t="s">
        <v>606</v>
      </c>
      <c r="D7" s="58" t="s">
        <v>612</v>
      </c>
      <c r="E7" s="59" t="s">
        <v>66</v>
      </c>
      <c r="F7" s="55" t="str">
        <f>LEFT(E7,MIN(FIND({0,1,2,3,4,5,6,7,8,9},ASC(E7)&amp;1234567890))-1)</f>
        <v>Ni</v>
      </c>
      <c r="G7" s="55">
        <f t="shared" si="0"/>
        <v>1</v>
      </c>
      <c r="H7" s="55">
        <f>VLOOKUP(F7,Table!$A$2:$C$121,2,0)</f>
        <v>10</v>
      </c>
      <c r="I7" s="56">
        <f>VLOOKUP(F7,Table!$A$2:$C$121,3,0)</f>
        <v>4</v>
      </c>
      <c r="J7" s="59" t="s">
        <v>50</v>
      </c>
      <c r="K7" s="55" t="str">
        <f>LEFT(J7,MIN(FIND({0,1,2,3,4,5,6,7,8,9},ASC(J7)&amp;1234567890))-1)</f>
        <v>Ti</v>
      </c>
      <c r="L7" s="55">
        <f t="shared" si="1"/>
        <v>1</v>
      </c>
      <c r="M7" s="55">
        <f>VLOOKUP(K7,Table!$A$2:$C$121,2,0)</f>
        <v>4</v>
      </c>
      <c r="N7" s="56">
        <f>VLOOKUP(K7,Table!$A$2:$C$121,3,0)</f>
        <v>4</v>
      </c>
      <c r="O7" s="53" t="str">
        <f>VLOOKUP(A7,Table!$U$1:$V$230,2,0)</f>
        <v>Monoclinic</v>
      </c>
      <c r="P7" s="63"/>
      <c r="Q7" s="63"/>
    </row>
    <row r="8" spans="1:17" ht="17.25" customHeight="1">
      <c r="A8" s="58">
        <v>7</v>
      </c>
      <c r="B8" s="58">
        <v>36294</v>
      </c>
      <c r="C8" s="58" t="s">
        <v>617</v>
      </c>
      <c r="D8" s="58" t="s">
        <v>618</v>
      </c>
      <c r="E8" s="59" t="s">
        <v>11322</v>
      </c>
      <c r="F8" s="55" t="str">
        <f>LEFT(E8,MIN(FIND({0,1,2,3,4,5,6,7,8,9},ASC(E8)&amp;1234567890))-1)</f>
        <v>Pb</v>
      </c>
      <c r="G8" s="55">
        <f t="shared" si="0"/>
        <v>2</v>
      </c>
      <c r="H8" s="55">
        <f>VLOOKUP(F8,Table!$A$2:$C$121,2,0)</f>
        <v>14</v>
      </c>
      <c r="I8" s="56">
        <f>VLOOKUP(F8,Table!$A$2:$C$121,3,0)</f>
        <v>6</v>
      </c>
      <c r="J8" s="59" t="s">
        <v>14954</v>
      </c>
      <c r="K8" s="55" t="str">
        <f>LEFT(J8,MIN(FIND({0,1,2,3,4,5,6,7,8,9},ASC(J8)&amp;1234567890))-1)</f>
        <v>O</v>
      </c>
      <c r="L8" s="55">
        <f t="shared" si="1"/>
        <v>3.3330000000000002</v>
      </c>
      <c r="M8" s="55">
        <f>VLOOKUP(K8,Table!$A$2:$C$121,2,0)</f>
        <v>16</v>
      </c>
      <c r="N8" s="56">
        <f>VLOOKUP(K8,Table!$A$2:$C$121,3,0)</f>
        <v>2</v>
      </c>
      <c r="O8" s="53" t="str">
        <f>VLOOKUP(A8,Table!$U$1:$V$230,2,0)</f>
        <v>Monoclinic</v>
      </c>
      <c r="P8" s="63"/>
      <c r="Q8" s="63"/>
    </row>
    <row r="9" spans="1:17" ht="17.25" customHeight="1">
      <c r="A9" s="58">
        <v>7</v>
      </c>
      <c r="B9" s="58">
        <v>50338</v>
      </c>
      <c r="C9" s="58" t="s">
        <v>619</v>
      </c>
      <c r="D9" s="58" t="s">
        <v>620</v>
      </c>
      <c r="E9" s="59" t="s">
        <v>11764</v>
      </c>
      <c r="F9" s="55" t="str">
        <f>LEFT(E9,MIN(FIND({0,1,2,3,4,5,6,7,8,9},ASC(E9)&amp;1234567890))-1)</f>
        <v>H</v>
      </c>
      <c r="G9" s="55">
        <f t="shared" si="0"/>
        <v>2</v>
      </c>
      <c r="H9" s="55">
        <f>VLOOKUP(F9,Table!$A$2:$C$121,2,0)</f>
        <v>1</v>
      </c>
      <c r="I9" s="56">
        <f>VLOOKUP(F9,Table!$A$2:$C$121,3,0)</f>
        <v>1</v>
      </c>
      <c r="J9" s="59" t="s">
        <v>379</v>
      </c>
      <c r="K9" s="55" t="str">
        <f>LEFT(J9,MIN(FIND({0,1,2,3,4,5,6,7,8,9},ASC(J9)&amp;1234567890))-1)</f>
        <v>S</v>
      </c>
      <c r="L9" s="55">
        <f t="shared" si="1"/>
        <v>1</v>
      </c>
      <c r="M9" s="55">
        <f>VLOOKUP(K9,Table!$A$2:$C$121,2,0)</f>
        <v>16</v>
      </c>
      <c r="N9" s="56">
        <f>VLOOKUP(K9,Table!$A$2:$C$121,3,0)</f>
        <v>3</v>
      </c>
      <c r="O9" s="53" t="str">
        <f>VLOOKUP(A9,Table!$U$1:$V$230,2,0)</f>
        <v>Monoclinic</v>
      </c>
      <c r="P9" s="63"/>
      <c r="Q9" s="63"/>
    </row>
    <row r="10" spans="1:17" ht="17.25" customHeight="1">
      <c r="A10" s="58">
        <v>7</v>
      </c>
      <c r="B10" s="58">
        <v>84139</v>
      </c>
      <c r="C10" s="58" t="s">
        <v>619</v>
      </c>
      <c r="D10" s="58" t="s">
        <v>243</v>
      </c>
      <c r="E10" s="59" t="s">
        <v>390</v>
      </c>
      <c r="F10" s="55" t="str">
        <f>LEFT(E10,MIN(FIND({0,1,2,3,4,5,6,7,8,9},ASC(E10)&amp;1234567890))-1)</f>
        <v>W</v>
      </c>
      <c r="G10" s="55">
        <f t="shared" si="0"/>
        <v>1</v>
      </c>
      <c r="H10" s="55">
        <f>VLOOKUP(F10,Table!$A$2:$C$121,2,0)</f>
        <v>6</v>
      </c>
      <c r="I10" s="56">
        <f>VLOOKUP(F10,Table!$A$2:$C$121,3,0)</f>
        <v>6</v>
      </c>
      <c r="J10" s="59" t="s">
        <v>59</v>
      </c>
      <c r="K10" s="55" t="str">
        <f>LEFT(J10,MIN(FIND({0,1,2,3,4,5,6,7,8,9},ASC(J10)&amp;1234567890))-1)</f>
        <v>O</v>
      </c>
      <c r="L10" s="55">
        <f t="shared" si="1"/>
        <v>3</v>
      </c>
      <c r="M10" s="55">
        <f>VLOOKUP(K10,Table!$A$2:$C$121,2,0)</f>
        <v>16</v>
      </c>
      <c r="N10" s="56">
        <f>VLOOKUP(K10,Table!$A$2:$C$121,3,0)</f>
        <v>2</v>
      </c>
      <c r="O10" s="53" t="str">
        <f>VLOOKUP(A10,Table!$U$1:$V$230,2,0)</f>
        <v>Monoclinic</v>
      </c>
      <c r="P10" s="63"/>
      <c r="Q10" s="63"/>
    </row>
    <row r="11" spans="1:17" ht="17.25" customHeight="1">
      <c r="A11" s="58">
        <v>7</v>
      </c>
      <c r="B11" s="58">
        <v>202203</v>
      </c>
      <c r="C11" s="58" t="s">
        <v>619</v>
      </c>
      <c r="D11" s="58" t="s">
        <v>621</v>
      </c>
      <c r="E11" s="59" t="s">
        <v>613</v>
      </c>
      <c r="F11" s="55" t="str">
        <f>LEFT(E11,MIN(FIND({0,1,2,3,4,5,6,7,8,9},ASC(E11)&amp;1234567890))-1)</f>
        <v>Mo</v>
      </c>
      <c r="G11" s="55">
        <f t="shared" si="0"/>
        <v>8</v>
      </c>
      <c r="H11" s="55">
        <f>VLOOKUP(F11,Table!$A$2:$C$121,2,0)</f>
        <v>6</v>
      </c>
      <c r="I11" s="56">
        <f>VLOOKUP(F11,Table!$A$2:$C$121,3,0)</f>
        <v>5</v>
      </c>
      <c r="J11" s="59" t="s">
        <v>11596</v>
      </c>
      <c r="K11" s="55" t="str">
        <f>LEFT(J11,MIN(FIND({0,1,2,3,4,5,6,7,8,9},ASC(J11)&amp;1234567890))-1)</f>
        <v>O</v>
      </c>
      <c r="L11" s="55">
        <f t="shared" si="1"/>
        <v>23</v>
      </c>
      <c r="M11" s="55">
        <f>VLOOKUP(K11,Table!$A$2:$C$121,2,0)</f>
        <v>16</v>
      </c>
      <c r="N11" s="56">
        <f>VLOOKUP(K11,Table!$A$2:$C$121,3,0)</f>
        <v>2</v>
      </c>
      <c r="O11" s="53" t="str">
        <f>VLOOKUP(A11,Table!$U$1:$V$230,2,0)</f>
        <v>Monoclinic</v>
      </c>
      <c r="P11" s="63"/>
      <c r="Q11" s="63"/>
    </row>
    <row r="12" spans="1:17" ht="17.25" customHeight="1">
      <c r="A12" s="58">
        <v>7</v>
      </c>
      <c r="B12" s="58">
        <v>90911</v>
      </c>
      <c r="C12" s="58" t="s">
        <v>619</v>
      </c>
      <c r="D12" s="58" t="s">
        <v>622</v>
      </c>
      <c r="E12" s="59" t="s">
        <v>46</v>
      </c>
      <c r="F12" s="55" t="str">
        <f>LEFT(E12,MIN(FIND({0,1,2,3,4,5,6,7,8,9},ASC(E12)&amp;1234567890))-1)</f>
        <v>La</v>
      </c>
      <c r="G12" s="55">
        <f t="shared" si="0"/>
        <v>1</v>
      </c>
      <c r="H12" s="55">
        <f>VLOOKUP(F12,Table!$A$2:$C$121,2,0)</f>
        <v>3</v>
      </c>
      <c r="I12" s="56">
        <f>VLOOKUP(F12,Table!$A$2:$C$121,3,0)</f>
        <v>6</v>
      </c>
      <c r="J12" s="59" t="s">
        <v>73</v>
      </c>
      <c r="K12" s="55" t="str">
        <f>LEFT(J12,MIN(FIND({0,1,2,3,4,5,6,7,8,9},ASC(J12)&amp;1234567890))-1)</f>
        <v>Te</v>
      </c>
      <c r="L12" s="55">
        <f t="shared" si="1"/>
        <v>2</v>
      </c>
      <c r="M12" s="55">
        <f>VLOOKUP(K12,Table!$A$2:$C$121,2,0)</f>
        <v>16</v>
      </c>
      <c r="N12" s="56">
        <f>VLOOKUP(K12,Table!$A$2:$C$121,3,0)</f>
        <v>5</v>
      </c>
      <c r="O12" s="53" t="str">
        <f>VLOOKUP(A12,Table!$U$1:$V$230,2,0)</f>
        <v>Monoclinic</v>
      </c>
      <c r="P12" s="63"/>
      <c r="Q12" s="63"/>
    </row>
    <row r="13" spans="1:17" ht="17.25" customHeight="1">
      <c r="A13" s="58">
        <v>7</v>
      </c>
      <c r="B13" s="58">
        <v>56761</v>
      </c>
      <c r="C13" s="58" t="s">
        <v>623</v>
      </c>
      <c r="D13" s="58" t="s">
        <v>624</v>
      </c>
      <c r="E13" s="59" t="s">
        <v>12736</v>
      </c>
      <c r="F13" s="55" t="str">
        <f>LEFT(E13,MIN(FIND({0,1,2,3,4,5,6,7,8,9},ASC(E13)&amp;1234567890))-1)</f>
        <v>Eu</v>
      </c>
      <c r="G13" s="55">
        <f t="shared" si="0"/>
        <v>4</v>
      </c>
      <c r="H13" s="55">
        <f>VLOOKUP(F13,Table!$A$2:$C$121,2,0)</f>
        <v>3</v>
      </c>
      <c r="I13" s="56">
        <f>VLOOKUP(F13,Table!$A$2:$C$121,3,0)</f>
        <v>6</v>
      </c>
      <c r="J13" s="59" t="s">
        <v>12890</v>
      </c>
      <c r="K13" s="55" t="str">
        <f>LEFT(J13,MIN(FIND({0,1,2,3,4,5,6,7,8,9},ASC(J13)&amp;1234567890))-1)</f>
        <v>Cl</v>
      </c>
      <c r="L13" s="55">
        <f t="shared" si="1"/>
        <v>9</v>
      </c>
      <c r="M13" s="55">
        <f>VLOOKUP(K13,Table!$A$2:$C$121,2,0)</f>
        <v>17</v>
      </c>
      <c r="N13" s="56">
        <f>VLOOKUP(K13,Table!$A$2:$C$121,3,0)</f>
        <v>3</v>
      </c>
      <c r="O13" s="53" t="str">
        <f>VLOOKUP(A13,Table!$U$1:$V$230,2,0)</f>
        <v>Monoclinic</v>
      </c>
      <c r="P13" s="63"/>
      <c r="Q13" s="63"/>
    </row>
    <row r="14" spans="1:17" ht="17.25" customHeight="1">
      <c r="A14" s="58">
        <v>7</v>
      </c>
      <c r="B14" s="58">
        <v>56762</v>
      </c>
      <c r="C14" s="58" t="s">
        <v>623</v>
      </c>
      <c r="D14" s="58" t="s">
        <v>625</v>
      </c>
      <c r="E14" s="59" t="s">
        <v>12008</v>
      </c>
      <c r="F14" s="55" t="str">
        <f>LEFT(E14,MIN(FIND({0,1,2,3,4,5,6,7,8,9},ASC(E14)&amp;1234567890))-1)</f>
        <v>Nd</v>
      </c>
      <c r="G14" s="55">
        <f t="shared" si="0"/>
        <v>4</v>
      </c>
      <c r="H14" s="55">
        <f>VLOOKUP(F14,Table!$A$2:$C$121,2,0)</f>
        <v>3</v>
      </c>
      <c r="I14" s="56">
        <f>VLOOKUP(F14,Table!$A$2:$C$121,3,0)</f>
        <v>6</v>
      </c>
      <c r="J14" s="59" t="s">
        <v>12934</v>
      </c>
      <c r="K14" s="55" t="str">
        <f>LEFT(J14,MIN(FIND({0,1,2,3,4,5,6,7,8,9},ASC(J14)&amp;1234567890))-1)</f>
        <v>Br</v>
      </c>
      <c r="L14" s="55">
        <f t="shared" si="1"/>
        <v>9</v>
      </c>
      <c r="M14" s="55">
        <f>VLOOKUP(K14,Table!$A$2:$C$121,2,0)</f>
        <v>17</v>
      </c>
      <c r="N14" s="56">
        <f>VLOOKUP(K14,Table!$A$2:$C$121,3,0)</f>
        <v>4</v>
      </c>
      <c r="O14" s="53" t="str">
        <f>VLOOKUP(A14,Table!$U$1:$V$230,2,0)</f>
        <v>Monoclinic</v>
      </c>
      <c r="P14" s="63"/>
      <c r="Q14" s="63"/>
    </row>
    <row r="15" spans="1:17" ht="17.25" customHeight="1">
      <c r="A15" s="58">
        <v>7</v>
      </c>
      <c r="B15" s="58">
        <v>281619</v>
      </c>
      <c r="C15" s="58" t="s">
        <v>619</v>
      </c>
      <c r="D15" s="58" t="s">
        <v>626</v>
      </c>
      <c r="E15" s="59" t="s">
        <v>415</v>
      </c>
      <c r="F15" s="55" t="str">
        <f>LEFT(E15,MIN(FIND({0,1,2,3,4,5,6,7,8,9},ASC(E15)&amp;1234567890))-1)</f>
        <v>V</v>
      </c>
      <c r="G15" s="55">
        <f t="shared" si="0"/>
        <v>6</v>
      </c>
      <c r="H15" s="55">
        <f>VLOOKUP(F15,Table!$A$2:$C$121,2,0)</f>
        <v>5</v>
      </c>
      <c r="I15" s="56">
        <f>VLOOKUP(F15,Table!$A$2:$C$121,3,0)</f>
        <v>4</v>
      </c>
      <c r="J15" s="59" t="s">
        <v>333</v>
      </c>
      <c r="K15" s="55" t="str">
        <f>LEFT(J15,MIN(FIND({0,1,2,3,4,5,6,7,8,9},ASC(J15)&amp;1234567890))-1)</f>
        <v>O</v>
      </c>
      <c r="L15" s="55">
        <f t="shared" si="1"/>
        <v>13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Monoclinic</v>
      </c>
      <c r="P15" s="63"/>
      <c r="Q15" s="63"/>
    </row>
    <row r="16" spans="1:17" ht="17.25" customHeight="1">
      <c r="A16" s="58">
        <v>7</v>
      </c>
      <c r="B16" s="58">
        <v>44</v>
      </c>
      <c r="C16" s="58" t="s">
        <v>619</v>
      </c>
      <c r="D16" s="58" t="s">
        <v>627</v>
      </c>
      <c r="E16" s="59" t="s">
        <v>544</v>
      </c>
      <c r="F16" s="55" t="str">
        <f>LEFT(E16,MIN(FIND({0,1,2,3,4,5,6,7,8,9},ASC(E16)&amp;1234567890))-1)</f>
        <v>Ge</v>
      </c>
      <c r="G16" s="55">
        <f t="shared" si="0"/>
        <v>1</v>
      </c>
      <c r="H16" s="55">
        <f>VLOOKUP(F16,Table!$A$2:$C$121,2,0)</f>
        <v>14</v>
      </c>
      <c r="I16" s="56">
        <f>VLOOKUP(F16,Table!$A$2:$C$121,3,0)</f>
        <v>4</v>
      </c>
      <c r="J16" s="59" t="s">
        <v>34</v>
      </c>
      <c r="K16" s="55" t="str">
        <f>LEFT(J16,MIN(FIND({0,1,2,3,4,5,6,7,8,9},ASC(J16)&amp;1234567890))-1)</f>
        <v>S</v>
      </c>
      <c r="L16" s="55">
        <f t="shared" si="1"/>
        <v>2</v>
      </c>
      <c r="M16" s="55">
        <f>VLOOKUP(K16,Table!$A$2:$C$121,2,0)</f>
        <v>16</v>
      </c>
      <c r="N16" s="56">
        <f>VLOOKUP(K16,Table!$A$2:$C$121,3,0)</f>
        <v>3</v>
      </c>
      <c r="O16" s="53" t="str">
        <f>VLOOKUP(A16,Table!$U$1:$V$230,2,0)</f>
        <v>Monoclinic</v>
      </c>
      <c r="P16" s="63"/>
      <c r="Q16" s="63"/>
    </row>
    <row r="17" spans="1:17" ht="17.25" customHeight="1">
      <c r="A17" s="58">
        <v>7</v>
      </c>
      <c r="B17" s="58">
        <v>30905</v>
      </c>
      <c r="C17" s="58" t="s">
        <v>619</v>
      </c>
      <c r="D17" s="58" t="s">
        <v>628</v>
      </c>
      <c r="E17" s="59" t="s">
        <v>427</v>
      </c>
      <c r="F17" s="55" t="str">
        <f>LEFT(E17,MIN(FIND({0,1,2,3,4,5,6,7,8,9},ASC(E17)&amp;1234567890))-1)</f>
        <v>Au</v>
      </c>
      <c r="G17" s="55">
        <f t="shared" si="0"/>
        <v>1</v>
      </c>
      <c r="H17" s="55">
        <f>VLOOKUP(F17,Table!$A$2:$C$121,2,0)</f>
        <v>11</v>
      </c>
      <c r="I17" s="56">
        <f>VLOOKUP(F17,Table!$A$2:$C$121,3,0)</f>
        <v>6</v>
      </c>
      <c r="J17" s="59" t="s">
        <v>73</v>
      </c>
      <c r="K17" s="55" t="str">
        <f>LEFT(J17,MIN(FIND({0,1,2,3,4,5,6,7,8,9},ASC(J17)&amp;1234567890))-1)</f>
        <v>Te</v>
      </c>
      <c r="L17" s="55">
        <f t="shared" si="1"/>
        <v>2</v>
      </c>
      <c r="M17" s="55">
        <f>VLOOKUP(K17,Table!$A$2:$C$121,2,0)</f>
        <v>16</v>
      </c>
      <c r="N17" s="56">
        <f>VLOOKUP(K17,Table!$A$2:$C$121,3,0)</f>
        <v>5</v>
      </c>
      <c r="O17" s="53" t="str">
        <f>VLOOKUP(A17,Table!$U$1:$V$230,2,0)</f>
        <v>Monoclinic</v>
      </c>
      <c r="P17" s="63"/>
      <c r="Q17" s="63"/>
    </row>
    <row r="18" spans="1:17" ht="17.25" customHeight="1">
      <c r="A18" s="58">
        <v>7</v>
      </c>
      <c r="B18" s="58">
        <v>414139</v>
      </c>
      <c r="C18" s="58" t="s">
        <v>619</v>
      </c>
      <c r="D18" s="58" t="s">
        <v>629</v>
      </c>
      <c r="E18" s="59" t="s">
        <v>410</v>
      </c>
      <c r="F18" s="55" t="str">
        <f>LEFT(E18,MIN(FIND({0,1,2,3,4,5,6,7,8,9},ASC(E18)&amp;1234567890))-1)</f>
        <v>Ba</v>
      </c>
      <c r="G18" s="55">
        <f t="shared" si="0"/>
        <v>1</v>
      </c>
      <c r="H18" s="55">
        <f>VLOOKUP(F18,Table!$A$2:$C$121,2,0)</f>
        <v>2</v>
      </c>
      <c r="I18" s="56">
        <f>VLOOKUP(F18,Table!$A$2:$C$121,3,0)</f>
        <v>6</v>
      </c>
      <c r="J18" s="59" t="s">
        <v>453</v>
      </c>
      <c r="K18" s="55" t="str">
        <f>LEFT(J18,MIN(FIND({0,1,2,3,4,5,6,7,8,9},ASC(J18)&amp;1234567890))-1)</f>
        <v>As</v>
      </c>
      <c r="L18" s="55">
        <f t="shared" si="1"/>
        <v>2</v>
      </c>
      <c r="M18" s="55">
        <f>VLOOKUP(K18,Table!$A$2:$C$121,2,0)</f>
        <v>15</v>
      </c>
      <c r="N18" s="56">
        <f>VLOOKUP(K18,Table!$A$2:$C$121,3,0)</f>
        <v>4</v>
      </c>
      <c r="O18" s="53" t="str">
        <f>VLOOKUP(A18,Table!$U$1:$V$230,2,0)</f>
        <v>Monoclinic</v>
      </c>
      <c r="P18" s="63"/>
      <c r="Q18" s="63"/>
    </row>
    <row r="19" spans="1:17" ht="17.25" customHeight="1">
      <c r="A19" s="58">
        <v>7</v>
      </c>
      <c r="B19" s="58">
        <v>414303</v>
      </c>
      <c r="C19" s="58" t="s">
        <v>619</v>
      </c>
      <c r="D19" s="58" t="s">
        <v>630</v>
      </c>
      <c r="E19" s="59" t="s">
        <v>11495</v>
      </c>
      <c r="F19" s="55" t="str">
        <f>LEFT(E19,MIN(FIND({0,1,2,3,4,5,6,7,8,9},ASC(E19)&amp;1234567890))-1)</f>
        <v>Ga</v>
      </c>
      <c r="G19" s="55">
        <f t="shared" si="0"/>
        <v>9</v>
      </c>
      <c r="H19" s="55">
        <f>VLOOKUP(F19,Table!$A$2:$C$121,2,0)</f>
        <v>13</v>
      </c>
      <c r="I19" s="56">
        <f>VLOOKUP(F19,Table!$A$2:$C$121,3,0)</f>
        <v>4</v>
      </c>
      <c r="J19" s="59" t="s">
        <v>11726</v>
      </c>
      <c r="K19" s="55" t="str">
        <f>LEFT(J19,MIN(FIND({0,1,2,3,4,5,6,7,8,9},ASC(J19)&amp;1234567890))-1)</f>
        <v>Ir</v>
      </c>
      <c r="L19" s="55">
        <f t="shared" si="1"/>
        <v>2</v>
      </c>
      <c r="M19" s="55">
        <f>VLOOKUP(K19,Table!$A$2:$C$121,2,0)</f>
        <v>9</v>
      </c>
      <c r="N19" s="56">
        <f>VLOOKUP(K19,Table!$A$2:$C$121,3,0)</f>
        <v>6</v>
      </c>
      <c r="O19" s="53" t="str">
        <f>VLOOKUP(A19,Table!$U$1:$V$230,2,0)</f>
        <v>Monoclinic</v>
      </c>
      <c r="P19" s="63"/>
      <c r="Q19" s="63"/>
    </row>
    <row r="20" spans="1:17" ht="17.25" customHeight="1">
      <c r="A20" s="58">
        <v>7</v>
      </c>
      <c r="B20" s="58">
        <v>414305</v>
      </c>
      <c r="C20" s="58" t="s">
        <v>619</v>
      </c>
      <c r="D20" s="58" t="s">
        <v>631</v>
      </c>
      <c r="E20" s="59" t="s">
        <v>11495</v>
      </c>
      <c r="F20" s="55" t="str">
        <f>LEFT(E20,MIN(FIND({0,1,2,3,4,5,6,7,8,9},ASC(E20)&amp;1234567890))-1)</f>
        <v>Ga</v>
      </c>
      <c r="G20" s="55">
        <f t="shared" si="0"/>
        <v>9</v>
      </c>
      <c r="H20" s="55">
        <f>VLOOKUP(F20,Table!$A$2:$C$121,2,0)</f>
        <v>13</v>
      </c>
      <c r="I20" s="56">
        <f>VLOOKUP(F20,Table!$A$2:$C$121,3,0)</f>
        <v>4</v>
      </c>
      <c r="J20" s="59" t="s">
        <v>11696</v>
      </c>
      <c r="K20" s="55" t="str">
        <f>LEFT(J20,MIN(FIND({0,1,2,3,4,5,6,7,8,9},ASC(J20)&amp;1234567890))-1)</f>
        <v>Rh</v>
      </c>
      <c r="L20" s="55">
        <f t="shared" si="1"/>
        <v>2</v>
      </c>
      <c r="M20" s="55">
        <f>VLOOKUP(K20,Table!$A$2:$C$121,2,0)</f>
        <v>9</v>
      </c>
      <c r="N20" s="56">
        <f>VLOOKUP(K20,Table!$A$2:$C$121,3,0)</f>
        <v>5</v>
      </c>
      <c r="O20" s="53" t="str">
        <f>VLOOKUP(A20,Table!$U$1:$V$230,2,0)</f>
        <v>Monoclinic</v>
      </c>
      <c r="P20" s="63"/>
      <c r="Q20" s="63"/>
    </row>
    <row r="21" spans="1:17" ht="17.25" customHeight="1">
      <c r="A21" s="58">
        <v>7</v>
      </c>
      <c r="B21" s="58">
        <v>108265</v>
      </c>
      <c r="C21" s="58" t="s">
        <v>619</v>
      </c>
      <c r="D21" s="58" t="s">
        <v>632</v>
      </c>
      <c r="E21" s="59" t="s">
        <v>11331</v>
      </c>
      <c r="F21" s="55" t="str">
        <f>LEFT(E21,MIN(FIND({0,1,2,3,4,5,6,7,8,9},ASC(E21)&amp;1234567890))-1)</f>
        <v>Ce</v>
      </c>
      <c r="G21" s="55">
        <f t="shared" si="0"/>
        <v>1</v>
      </c>
      <c r="H21" s="55">
        <f>VLOOKUP(F21,Table!$A$2:$C$121,2,0)</f>
        <v>3</v>
      </c>
      <c r="I21" s="56">
        <f>VLOOKUP(F21,Table!$A$2:$C$121,3,0)</f>
        <v>6</v>
      </c>
      <c r="J21" s="59" t="s">
        <v>361</v>
      </c>
      <c r="K21" s="55" t="str">
        <f>LEFT(J21,MIN(FIND({0,1,2,3,4,5,6,7,8,9},ASC(J21)&amp;1234567890))-1)</f>
        <v>Se</v>
      </c>
      <c r="L21" s="55">
        <f t="shared" si="1"/>
        <v>2</v>
      </c>
      <c r="M21" s="55">
        <f>VLOOKUP(K21,Table!$A$2:$C$121,2,0)</f>
        <v>16</v>
      </c>
      <c r="N21" s="56">
        <f>VLOOKUP(K21,Table!$A$2:$C$121,3,0)</f>
        <v>4</v>
      </c>
      <c r="O21" s="53" t="str">
        <f>VLOOKUP(A21,Table!$U$1:$V$230,2,0)</f>
        <v>Monoclinic</v>
      </c>
      <c r="P21" s="63"/>
      <c r="Q21" s="63"/>
    </row>
    <row r="22" spans="1:17" ht="17.25" customHeight="1">
      <c r="A22" s="58">
        <v>7</v>
      </c>
      <c r="B22" s="58">
        <v>249931</v>
      </c>
      <c r="C22" s="58" t="s">
        <v>633</v>
      </c>
      <c r="D22" s="58" t="s">
        <v>634</v>
      </c>
      <c r="E22" s="59" t="s">
        <v>14955</v>
      </c>
      <c r="F22" s="55" t="str">
        <f>LEFT(E22,MIN(FIND({0,1,2,3,4,5,6,7,8,9},ASC(E22)&amp;1234567890))-1)</f>
        <v>Cd</v>
      </c>
      <c r="G22" s="55">
        <f t="shared" si="0"/>
        <v>154</v>
      </c>
      <c r="H22" s="55">
        <f>VLOOKUP(F22,Table!$A$2:$C$121,2,0)</f>
        <v>12</v>
      </c>
      <c r="I22" s="56">
        <f>VLOOKUP(F22,Table!$A$2:$C$121,3,0)</f>
        <v>5</v>
      </c>
      <c r="J22" s="59" t="s">
        <v>14956</v>
      </c>
      <c r="K22" s="55" t="str">
        <f>LEFT(J22,MIN(FIND({0,1,2,3,4,5,6,7,8,9},ASC(J22)&amp;1234567890))-1)</f>
        <v>Sb</v>
      </c>
      <c r="L22" s="55">
        <f t="shared" si="1"/>
        <v>120</v>
      </c>
      <c r="M22" s="55">
        <f>VLOOKUP(K22,Table!$A$2:$C$121,2,0)</f>
        <v>15</v>
      </c>
      <c r="N22" s="56">
        <f>VLOOKUP(K22,Table!$A$2:$C$121,3,0)</f>
        <v>5</v>
      </c>
      <c r="O22" s="53" t="str">
        <f>VLOOKUP(A22,Table!$U$1:$V$230,2,0)</f>
        <v>Monoclinic</v>
      </c>
      <c r="P22" s="63"/>
      <c r="Q22" s="63"/>
    </row>
    <row r="23" spans="1:17" ht="17.25" customHeight="1">
      <c r="A23" s="58">
        <v>7</v>
      </c>
      <c r="B23" s="58">
        <v>260098</v>
      </c>
      <c r="C23" s="58" t="s">
        <v>633</v>
      </c>
      <c r="D23" s="58" t="s">
        <v>635</v>
      </c>
      <c r="E23" s="59" t="s">
        <v>14668</v>
      </c>
      <c r="F23" s="55" t="str">
        <f>LEFT(E23,MIN(FIND({0,1,2,3,4,5,6,7,8,9},ASC(E23)&amp;1234567890))-1)</f>
        <v>Cd</v>
      </c>
      <c r="G23" s="55">
        <f t="shared" si="0"/>
        <v>13</v>
      </c>
      <c r="H23" s="55">
        <f>VLOOKUP(F23,Table!$A$2:$C$121,2,0)</f>
        <v>12</v>
      </c>
      <c r="I23" s="56">
        <f>VLOOKUP(F23,Table!$A$2:$C$121,3,0)</f>
        <v>5</v>
      </c>
      <c r="J23" s="59" t="s">
        <v>432</v>
      </c>
      <c r="K23" s="55" t="str">
        <f>LEFT(J23,MIN(FIND({0,1,2,3,4,5,6,7,8,9},ASC(J23)&amp;1234567890))-1)</f>
        <v>Sb</v>
      </c>
      <c r="L23" s="55">
        <f t="shared" si="1"/>
        <v>10</v>
      </c>
      <c r="M23" s="55">
        <f>VLOOKUP(K23,Table!$A$2:$C$121,2,0)</f>
        <v>15</v>
      </c>
      <c r="N23" s="56">
        <f>VLOOKUP(K23,Table!$A$2:$C$121,3,0)</f>
        <v>5</v>
      </c>
      <c r="O23" s="53" t="str">
        <f>VLOOKUP(A23,Table!$U$1:$V$230,2,0)</f>
        <v>Monoclinic</v>
      </c>
      <c r="P23" s="63"/>
      <c r="Q23" s="63"/>
    </row>
    <row r="24" spans="1:17" ht="17.25" customHeight="1">
      <c r="A24" s="58">
        <v>7</v>
      </c>
      <c r="B24" s="58">
        <v>260099</v>
      </c>
      <c r="C24" s="58" t="s">
        <v>633</v>
      </c>
      <c r="D24" s="58" t="s">
        <v>636</v>
      </c>
      <c r="E24" s="59" t="s">
        <v>14957</v>
      </c>
      <c r="F24" s="55" t="str">
        <f>LEFT(E24,MIN(FIND({0,1,2,3,4,5,6,7,8,9},ASC(E24)&amp;1234567890))-1)</f>
        <v>Cd</v>
      </c>
      <c r="G24" s="55">
        <f t="shared" si="0"/>
        <v>12.5</v>
      </c>
      <c r="H24" s="55">
        <f>VLOOKUP(F24,Table!$A$2:$C$121,2,0)</f>
        <v>12</v>
      </c>
      <c r="I24" s="56">
        <f>VLOOKUP(F24,Table!$A$2:$C$121,3,0)</f>
        <v>5</v>
      </c>
      <c r="J24" s="59" t="s">
        <v>432</v>
      </c>
      <c r="K24" s="55" t="str">
        <f>LEFT(J24,MIN(FIND({0,1,2,3,4,5,6,7,8,9},ASC(J24)&amp;1234567890))-1)</f>
        <v>Sb</v>
      </c>
      <c r="L24" s="55">
        <f t="shared" si="1"/>
        <v>10</v>
      </c>
      <c r="M24" s="55">
        <f>VLOOKUP(K24,Table!$A$2:$C$121,2,0)</f>
        <v>15</v>
      </c>
      <c r="N24" s="56">
        <f>VLOOKUP(K24,Table!$A$2:$C$121,3,0)</f>
        <v>5</v>
      </c>
      <c r="O24" s="53" t="str">
        <f>VLOOKUP(A24,Table!$U$1:$V$230,2,0)</f>
        <v>Monoclinic</v>
      </c>
      <c r="P24" s="63"/>
      <c r="Q24" s="63"/>
    </row>
    <row r="25" spans="1:17" ht="17.25" customHeight="1">
      <c r="A25" s="58">
        <v>8</v>
      </c>
      <c r="B25" s="58">
        <v>9320</v>
      </c>
      <c r="C25" s="58" t="s">
        <v>637</v>
      </c>
      <c r="D25" s="58" t="s">
        <v>638</v>
      </c>
      <c r="E25" s="59" t="s">
        <v>11395</v>
      </c>
      <c r="F25" s="55" t="str">
        <f>LEFT(E25,MIN(FIND({0,1,2,3,4,5,6,7,8,9},ASC(E25)&amp;1234567890))-1)</f>
        <v>Gd</v>
      </c>
      <c r="G25" s="55">
        <f t="shared" si="0"/>
        <v>2</v>
      </c>
      <c r="H25" s="55">
        <f>VLOOKUP(F25,Table!$A$2:$C$121,2,0)</f>
        <v>3</v>
      </c>
      <c r="I25" s="56">
        <f>VLOOKUP(F25,Table!$A$2:$C$121,3,0)</f>
        <v>6</v>
      </c>
      <c r="J25" s="59" t="s">
        <v>367</v>
      </c>
      <c r="K25" s="55" t="str">
        <f>LEFT(J25,MIN(FIND({0,1,2,3,4,5,6,7,8,9},ASC(J25)&amp;1234567890))-1)</f>
        <v>Cl</v>
      </c>
      <c r="L25" s="55">
        <f t="shared" si="1"/>
        <v>3</v>
      </c>
      <c r="M25" s="55">
        <f>VLOOKUP(K25,Table!$A$2:$C$121,2,0)</f>
        <v>17</v>
      </c>
      <c r="N25" s="56">
        <f>VLOOKUP(K25,Table!$A$2:$C$121,3,0)</f>
        <v>3</v>
      </c>
      <c r="O25" s="53" t="str">
        <f>VLOOKUP(A25,Table!$U$1:$V$230,2,0)</f>
        <v>Monoclinic</v>
      </c>
      <c r="P25" s="63"/>
      <c r="Q25" s="63"/>
    </row>
    <row r="26" spans="1:17" ht="17.25" customHeight="1">
      <c r="A26" s="58">
        <v>8</v>
      </c>
      <c r="B26" s="58">
        <v>26563</v>
      </c>
      <c r="C26" s="58" t="s">
        <v>637</v>
      </c>
      <c r="D26" s="58" t="s">
        <v>639</v>
      </c>
      <c r="E26" s="59" t="s">
        <v>11657</v>
      </c>
      <c r="F26" s="55" t="str">
        <f>LEFT(E26,MIN(FIND({0,1,2,3,4,5,6,7,8,9},ASC(E26)&amp;1234567890))-1)</f>
        <v>Ag</v>
      </c>
      <c r="G26" s="55">
        <f t="shared" si="0"/>
        <v>3</v>
      </c>
      <c r="H26" s="55">
        <f>VLOOKUP(F26,Table!$A$2:$C$121,2,0)</f>
        <v>11</v>
      </c>
      <c r="I26" s="56">
        <f>VLOOKUP(F26,Table!$A$2:$C$121,3,0)</f>
        <v>5</v>
      </c>
      <c r="J26" s="59" t="s">
        <v>11678</v>
      </c>
      <c r="K26" s="55" t="str">
        <f>LEFT(J26,MIN(FIND({0,1,2,3,4,5,6,7,8,9},ASC(J26)&amp;1234567890))-1)</f>
        <v>P</v>
      </c>
      <c r="L26" s="55">
        <f t="shared" si="1"/>
        <v>11</v>
      </c>
      <c r="M26" s="55">
        <f>VLOOKUP(K26,Table!$A$2:$C$121,2,0)</f>
        <v>15</v>
      </c>
      <c r="N26" s="56">
        <f>VLOOKUP(K26,Table!$A$2:$C$121,3,0)</f>
        <v>3</v>
      </c>
      <c r="O26" s="53" t="str">
        <f>VLOOKUP(A26,Table!$U$1:$V$230,2,0)</f>
        <v>Monoclinic</v>
      </c>
      <c r="P26" s="63"/>
      <c r="Q26" s="63"/>
    </row>
    <row r="27" spans="1:17" ht="17.25" customHeight="1">
      <c r="A27" s="58">
        <v>8</v>
      </c>
      <c r="B27" s="58">
        <v>60512</v>
      </c>
      <c r="C27" s="58" t="s">
        <v>637</v>
      </c>
      <c r="D27" s="58" t="s">
        <v>640</v>
      </c>
      <c r="E27" s="59" t="s">
        <v>584</v>
      </c>
      <c r="F27" s="55" t="str">
        <f>LEFT(E27,MIN(FIND({0,1,2,3,4,5,6,7,8,9},ASC(E27)&amp;1234567890))-1)</f>
        <v>V</v>
      </c>
      <c r="G27" s="55">
        <f t="shared" si="0"/>
        <v>2</v>
      </c>
      <c r="H27" s="55">
        <f>VLOOKUP(F27,Table!$A$2:$C$121,2,0)</f>
        <v>5</v>
      </c>
      <c r="I27" s="56">
        <f>VLOOKUP(F27,Table!$A$2:$C$121,3,0)</f>
        <v>4</v>
      </c>
      <c r="J27" s="59" t="s">
        <v>11413</v>
      </c>
      <c r="K27" s="55" t="str">
        <f>LEFT(J27,MIN(FIND({0,1,2,3,4,5,6,7,8,9},ASC(J27)&amp;1234567890))-1)</f>
        <v>D</v>
      </c>
      <c r="L27" s="55">
        <f t="shared" si="1"/>
        <v>1</v>
      </c>
      <c r="M27" s="55">
        <f>VLOOKUP(K27,Table!$A$2:$C$121,2,0)</f>
        <v>1</v>
      </c>
      <c r="N27" s="56">
        <f>VLOOKUP(K27,Table!$A$2:$C$121,3,0)</f>
        <v>1</v>
      </c>
      <c r="O27" s="53" t="str">
        <f>VLOOKUP(A27,Table!$U$1:$V$230,2,0)</f>
        <v>Monoclinic</v>
      </c>
      <c r="P27" s="63"/>
      <c r="Q27" s="63"/>
    </row>
    <row r="28" spans="1:17" ht="17.25" customHeight="1">
      <c r="A28" s="58">
        <v>8</v>
      </c>
      <c r="B28" s="58">
        <v>67475</v>
      </c>
      <c r="C28" s="58" t="s">
        <v>637</v>
      </c>
      <c r="D28" s="58" t="s">
        <v>641</v>
      </c>
      <c r="E28" s="59" t="s">
        <v>14958</v>
      </c>
      <c r="F28" s="55" t="str">
        <f>LEFT(E28,MIN(FIND({0,1,2,3,4,5,6,7,8,9},ASC(E28)&amp;1234567890))-1)</f>
        <v>Y</v>
      </c>
      <c r="G28" s="55">
        <f t="shared" si="0"/>
        <v>4.6820000000000004</v>
      </c>
      <c r="H28" s="55">
        <f>VLOOKUP(F28,Table!$A$2:$C$121,2,0)</f>
        <v>3</v>
      </c>
      <c r="I28" s="56">
        <f>VLOOKUP(F28,Table!$A$2:$C$121,3,0)</f>
        <v>5</v>
      </c>
      <c r="J28" s="59" t="s">
        <v>528</v>
      </c>
      <c r="K28" s="55" t="str">
        <f>LEFT(J28,MIN(FIND({0,1,2,3,4,5,6,7,8,9},ASC(J28)&amp;1234567890))-1)</f>
        <v>Se</v>
      </c>
      <c r="L28" s="55">
        <f t="shared" si="1"/>
        <v>7</v>
      </c>
      <c r="M28" s="55">
        <f>VLOOKUP(K28,Table!$A$2:$C$121,2,0)</f>
        <v>16</v>
      </c>
      <c r="N28" s="56">
        <f>VLOOKUP(K28,Table!$A$2:$C$121,3,0)</f>
        <v>4</v>
      </c>
      <c r="O28" s="53" t="str">
        <f>VLOOKUP(A28,Table!$U$1:$V$230,2,0)</f>
        <v>Monoclinic</v>
      </c>
      <c r="P28" s="63"/>
      <c r="Q28" s="63"/>
    </row>
    <row r="29" spans="1:17" ht="17.25" customHeight="1">
      <c r="A29" s="58">
        <v>8</v>
      </c>
      <c r="B29" s="58">
        <v>66761</v>
      </c>
      <c r="C29" s="58" t="s">
        <v>637</v>
      </c>
      <c r="D29" s="58" t="s">
        <v>642</v>
      </c>
      <c r="E29" s="59" t="s">
        <v>12185</v>
      </c>
      <c r="F29" s="55" t="str">
        <f>LEFT(E29,MIN(FIND({0,1,2,3,4,5,6,7,8,9},ASC(E29)&amp;1234567890))-1)</f>
        <v>Cr</v>
      </c>
      <c r="G29" s="55">
        <f t="shared" si="0"/>
        <v>4</v>
      </c>
      <c r="H29" s="55">
        <f>VLOOKUP(F29,Table!$A$2:$C$121,2,0)</f>
        <v>6</v>
      </c>
      <c r="I29" s="56">
        <f>VLOOKUP(F29,Table!$A$2:$C$121,3,0)</f>
        <v>4</v>
      </c>
      <c r="J29" s="59" t="s">
        <v>331</v>
      </c>
      <c r="K29" s="55" t="str">
        <f>LEFT(J29,MIN(FIND({0,1,2,3,4,5,6,7,8,9},ASC(J29)&amp;1234567890))-1)</f>
        <v>As</v>
      </c>
      <c r="L29" s="55">
        <f t="shared" si="1"/>
        <v>3</v>
      </c>
      <c r="M29" s="55">
        <f>VLOOKUP(K29,Table!$A$2:$C$121,2,0)</f>
        <v>15</v>
      </c>
      <c r="N29" s="56">
        <f>VLOOKUP(K29,Table!$A$2:$C$121,3,0)</f>
        <v>4</v>
      </c>
      <c r="O29" s="53" t="str">
        <f>VLOOKUP(A29,Table!$U$1:$V$230,2,0)</f>
        <v>Monoclinic</v>
      </c>
      <c r="P29" s="63"/>
      <c r="Q29" s="63"/>
    </row>
    <row r="30" spans="1:17" ht="17.25" customHeight="1">
      <c r="A30" s="58">
        <v>8</v>
      </c>
      <c r="B30" s="58">
        <v>410920</v>
      </c>
      <c r="C30" s="58" t="s">
        <v>643</v>
      </c>
      <c r="D30" s="58" t="s">
        <v>644</v>
      </c>
      <c r="E30" s="59" t="s">
        <v>11728</v>
      </c>
      <c r="F30" s="55" t="str">
        <f>LEFT(E30,MIN(FIND({0,1,2,3,4,5,6,7,8,9},ASC(E30)&amp;1234567890))-1)</f>
        <v>Na</v>
      </c>
      <c r="G30" s="55">
        <f t="shared" si="0"/>
        <v>2</v>
      </c>
      <c r="H30" s="55">
        <f>VLOOKUP(F30,Table!$A$2:$C$121,2,0)</f>
        <v>1</v>
      </c>
      <c r="I30" s="56">
        <f>VLOOKUP(F30,Table!$A$2:$C$121,3,0)</f>
        <v>3</v>
      </c>
      <c r="J30" s="59" t="s">
        <v>14959</v>
      </c>
      <c r="K30" s="55" t="str">
        <f>LEFT(J30,MIN(FIND({0,1,2,3,4,5,6,7,8,9},ASC(J30)&amp;1234567890))-1)</f>
        <v>B</v>
      </c>
      <c r="L30" s="55">
        <f t="shared" si="1"/>
        <v>29</v>
      </c>
      <c r="M30" s="55">
        <f>VLOOKUP(K30,Table!$A$2:$C$121,2,0)</f>
        <v>13</v>
      </c>
      <c r="N30" s="56">
        <f>VLOOKUP(K30,Table!$A$2:$C$121,3,0)</f>
        <v>2</v>
      </c>
      <c r="O30" s="53" t="str">
        <f>VLOOKUP(A30,Table!$U$1:$V$230,2,0)</f>
        <v>Monoclinic</v>
      </c>
      <c r="P30" s="63"/>
      <c r="Q30" s="63"/>
    </row>
    <row r="31" spans="1:17" ht="17.25" customHeight="1">
      <c r="A31" s="58">
        <v>8</v>
      </c>
      <c r="B31" s="58">
        <v>93110</v>
      </c>
      <c r="C31" s="58" t="s">
        <v>645</v>
      </c>
      <c r="D31" s="58" t="s">
        <v>646</v>
      </c>
      <c r="E31" s="59" t="s">
        <v>11476</v>
      </c>
      <c r="F31" s="55" t="str">
        <f>LEFT(E31,MIN(FIND({0,1,2,3,4,5,6,7,8,9},ASC(E31)&amp;1234567890))-1)</f>
        <v>Nb</v>
      </c>
      <c r="G31" s="55">
        <f t="shared" si="0"/>
        <v>12</v>
      </c>
      <c r="H31" s="55">
        <f>VLOOKUP(F31,Table!$A$2:$C$121,2,0)</f>
        <v>5</v>
      </c>
      <c r="I31" s="56">
        <f>VLOOKUP(F31,Table!$A$2:$C$121,3,0)</f>
        <v>5</v>
      </c>
      <c r="J31" s="59" t="s">
        <v>11285</v>
      </c>
      <c r="K31" s="55" t="str">
        <f>LEFT(J31,MIN(FIND({0,1,2,3,4,5,6,7,8,9},ASC(J31)&amp;1234567890))-1)</f>
        <v>O</v>
      </c>
      <c r="L31" s="55">
        <f t="shared" si="1"/>
        <v>29</v>
      </c>
      <c r="M31" s="55">
        <f>VLOOKUP(K31,Table!$A$2:$C$121,2,0)</f>
        <v>16</v>
      </c>
      <c r="N31" s="56">
        <f>VLOOKUP(K31,Table!$A$2:$C$121,3,0)</f>
        <v>2</v>
      </c>
      <c r="O31" s="53" t="str">
        <f>VLOOKUP(A31,Table!$U$1:$V$230,2,0)</f>
        <v>Monoclinic</v>
      </c>
      <c r="P31" s="63"/>
      <c r="Q31" s="63"/>
    </row>
    <row r="32" spans="1:17" ht="17.25" customHeight="1">
      <c r="A32" s="58">
        <v>8</v>
      </c>
      <c r="B32" s="58">
        <v>58000</v>
      </c>
      <c r="C32" s="58" t="s">
        <v>637</v>
      </c>
      <c r="D32" s="58" t="s">
        <v>647</v>
      </c>
      <c r="E32" s="59" t="s">
        <v>11480</v>
      </c>
      <c r="F32" s="55" t="str">
        <f>LEFT(E32,MIN(FIND({0,1,2,3,4,5,6,7,8,9},ASC(E32)&amp;1234567890))-1)</f>
        <v>Al</v>
      </c>
      <c r="G32" s="55">
        <f t="shared" si="0"/>
        <v>4</v>
      </c>
      <c r="H32" s="55">
        <f>VLOOKUP(F32,Table!$A$2:$C$121,2,0)</f>
        <v>13</v>
      </c>
      <c r="I32" s="56">
        <f>VLOOKUP(F32,Table!$A$2:$C$121,3,0)</f>
        <v>3</v>
      </c>
      <c r="J32" s="59" t="s">
        <v>393</v>
      </c>
      <c r="K32" s="55" t="str">
        <f>LEFT(J32,MIN(FIND({0,1,2,3,4,5,6,7,8,9},ASC(J32)&amp;1234567890))-1)</f>
        <v>Mo</v>
      </c>
      <c r="L32" s="55">
        <f t="shared" si="1"/>
        <v>1</v>
      </c>
      <c r="M32" s="55">
        <f>VLOOKUP(K32,Table!$A$2:$C$121,2,0)</f>
        <v>6</v>
      </c>
      <c r="N32" s="56">
        <f>VLOOKUP(K32,Table!$A$2:$C$121,3,0)</f>
        <v>5</v>
      </c>
      <c r="O32" s="53" t="str">
        <f>VLOOKUP(A32,Table!$U$1:$V$230,2,0)</f>
        <v>Monoclinic</v>
      </c>
      <c r="P32" s="63"/>
      <c r="Q32" s="63"/>
    </row>
    <row r="33" spans="1:17" ht="17.25" customHeight="1">
      <c r="A33" s="58">
        <v>8</v>
      </c>
      <c r="B33" s="58">
        <v>95440</v>
      </c>
      <c r="C33" s="58" t="s">
        <v>637</v>
      </c>
      <c r="D33" s="58" t="s">
        <v>648</v>
      </c>
      <c r="E33" s="59" t="s">
        <v>76</v>
      </c>
      <c r="F33" s="55" t="str">
        <f>LEFT(E33,MIN(FIND({0,1,2,3,4,5,6,7,8,9},ASC(E33)&amp;1234567890))-1)</f>
        <v>Co</v>
      </c>
      <c r="G33" s="55">
        <f t="shared" si="0"/>
        <v>1</v>
      </c>
      <c r="H33" s="55">
        <f>VLOOKUP(F33,Table!$A$2:$C$121,2,0)</f>
        <v>9</v>
      </c>
      <c r="I33" s="56">
        <f>VLOOKUP(F33,Table!$A$2:$C$121,3,0)</f>
        <v>4</v>
      </c>
      <c r="J33" s="59" t="s">
        <v>32</v>
      </c>
      <c r="K33" s="55" t="str">
        <f>LEFT(J33,MIN(FIND({0,1,2,3,4,5,6,7,8,9},ASC(J33)&amp;1234567890))-1)</f>
        <v>O</v>
      </c>
      <c r="L33" s="55">
        <f t="shared" si="1"/>
        <v>2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63"/>
      <c r="Q33" s="63"/>
    </row>
    <row r="34" spans="1:17" ht="17.25" customHeight="1">
      <c r="A34" s="58">
        <v>8</v>
      </c>
      <c r="B34" s="58">
        <v>412686</v>
      </c>
      <c r="C34" s="58" t="s">
        <v>637</v>
      </c>
      <c r="D34" s="58" t="s">
        <v>649</v>
      </c>
      <c r="E34" s="59" t="s">
        <v>14960</v>
      </c>
      <c r="F34" s="55" t="str">
        <f>LEFT(E34,MIN(FIND({0,1,2,3,4,5,6,7,8,9},ASC(E34)&amp;1234567890))-1)</f>
        <v>Pr</v>
      </c>
      <c r="G34" s="55">
        <f t="shared" si="0"/>
        <v>8.3030000000000008</v>
      </c>
      <c r="H34" s="55">
        <f>VLOOKUP(F34,Table!$A$2:$C$121,2,0)</f>
        <v>3</v>
      </c>
      <c r="I34" s="56">
        <f>VLOOKUP(F34,Table!$A$2:$C$121,3,0)</f>
        <v>6</v>
      </c>
      <c r="J34" s="59" t="s">
        <v>14961</v>
      </c>
      <c r="K34" s="55" t="str">
        <f>LEFT(J34,MIN(FIND({0,1,2,3,4,5,6,7,8,9},ASC(J34)&amp;1234567890))-1)</f>
        <v>Sb</v>
      </c>
      <c r="L34" s="55">
        <f t="shared" si="1"/>
        <v>20.03</v>
      </c>
      <c r="M34" s="55">
        <f>VLOOKUP(K34,Table!$A$2:$C$121,2,0)</f>
        <v>15</v>
      </c>
      <c r="N34" s="56">
        <f>VLOOKUP(K34,Table!$A$2:$C$121,3,0)</f>
        <v>5</v>
      </c>
      <c r="O34" s="53" t="str">
        <f>VLOOKUP(A34,Table!$U$1:$V$230,2,0)</f>
        <v>Monoclinic</v>
      </c>
      <c r="P34" s="63"/>
      <c r="Q34" s="63"/>
    </row>
    <row r="35" spans="1:17" ht="17.25" customHeight="1">
      <c r="A35" s="58">
        <v>8</v>
      </c>
      <c r="B35" s="58">
        <v>412687</v>
      </c>
      <c r="C35" s="58" t="s">
        <v>637</v>
      </c>
      <c r="D35" s="58" t="s">
        <v>650</v>
      </c>
      <c r="E35" s="59" t="s">
        <v>14962</v>
      </c>
      <c r="F35" s="55" t="str">
        <f>LEFT(E35,MIN(FIND({0,1,2,3,4,5,6,7,8,9},ASC(E35)&amp;1234567890))-1)</f>
        <v>Nd</v>
      </c>
      <c r="G35" s="55">
        <f t="shared" si="0"/>
        <v>8.3030000000000008</v>
      </c>
      <c r="H35" s="55">
        <f>VLOOKUP(F35,Table!$A$2:$C$121,2,0)</f>
        <v>3</v>
      </c>
      <c r="I35" s="56">
        <f>VLOOKUP(F35,Table!$A$2:$C$121,3,0)</f>
        <v>6</v>
      </c>
      <c r="J35" s="59" t="s">
        <v>14963</v>
      </c>
      <c r="K35" s="55" t="str">
        <f>LEFT(J35,MIN(FIND({0,1,2,3,4,5,6,7,8,9},ASC(J35)&amp;1234567890))-1)</f>
        <v>Sb</v>
      </c>
      <c r="L35" s="55">
        <f t="shared" si="1"/>
        <v>19.98</v>
      </c>
      <c r="M35" s="55">
        <f>VLOOKUP(K35,Table!$A$2:$C$121,2,0)</f>
        <v>15</v>
      </c>
      <c r="N35" s="56">
        <f>VLOOKUP(K35,Table!$A$2:$C$121,3,0)</f>
        <v>5</v>
      </c>
      <c r="O35" s="53" t="str">
        <f>VLOOKUP(A35,Table!$U$1:$V$230,2,0)</f>
        <v>Monoclinic</v>
      </c>
      <c r="P35" s="63"/>
      <c r="Q35" s="63"/>
    </row>
    <row r="36" spans="1:17" ht="17.25" customHeight="1">
      <c r="A36" s="58">
        <v>8</v>
      </c>
      <c r="B36" s="58">
        <v>58205</v>
      </c>
      <c r="C36" s="58" t="s">
        <v>637</v>
      </c>
      <c r="D36" s="58" t="s">
        <v>651</v>
      </c>
      <c r="E36" s="59" t="s">
        <v>11480</v>
      </c>
      <c r="F36" s="55" t="str">
        <f>LEFT(E36,MIN(FIND({0,1,2,3,4,5,6,7,8,9},ASC(E36)&amp;1234567890))-1)</f>
        <v>Al</v>
      </c>
      <c r="G36" s="55">
        <f t="shared" si="0"/>
        <v>4</v>
      </c>
      <c r="H36" s="55">
        <f>VLOOKUP(F36,Table!$A$2:$C$121,2,0)</f>
        <v>13</v>
      </c>
      <c r="I36" s="56">
        <f>VLOOKUP(F36,Table!$A$2:$C$121,3,0)</f>
        <v>3</v>
      </c>
      <c r="J36" s="59" t="s">
        <v>390</v>
      </c>
      <c r="K36" s="55" t="str">
        <f>LEFT(J36,MIN(FIND({0,1,2,3,4,5,6,7,8,9},ASC(J36)&amp;1234567890))-1)</f>
        <v>W</v>
      </c>
      <c r="L36" s="55">
        <f t="shared" si="1"/>
        <v>1</v>
      </c>
      <c r="M36" s="55">
        <f>VLOOKUP(K36,Table!$A$2:$C$121,2,0)</f>
        <v>6</v>
      </c>
      <c r="N36" s="56">
        <f>VLOOKUP(K36,Table!$A$2:$C$121,3,0)</f>
        <v>6</v>
      </c>
      <c r="O36" s="53" t="str">
        <f>VLOOKUP(A36,Table!$U$1:$V$230,2,0)</f>
        <v>Monoclinic</v>
      </c>
      <c r="P36" s="63"/>
      <c r="Q36" s="63"/>
    </row>
    <row r="37" spans="1:17" ht="17.25" customHeight="1">
      <c r="A37" s="58">
        <v>8</v>
      </c>
      <c r="B37" s="58">
        <v>105517</v>
      </c>
      <c r="C37" s="58" t="s">
        <v>637</v>
      </c>
      <c r="D37" s="58" t="s">
        <v>652</v>
      </c>
      <c r="E37" s="59" t="s">
        <v>445</v>
      </c>
      <c r="F37" s="55" t="str">
        <f>LEFT(E37,MIN(FIND({0,1,2,3,4,5,6,7,8,9},ASC(E37)&amp;1234567890))-1)</f>
        <v>Al</v>
      </c>
      <c r="G37" s="55">
        <f t="shared" si="0"/>
        <v>3</v>
      </c>
      <c r="H37" s="55">
        <f>VLOOKUP(F37,Table!$A$2:$C$121,2,0)</f>
        <v>13</v>
      </c>
      <c r="I37" s="56">
        <f>VLOOKUP(F37,Table!$A$2:$C$121,3,0)</f>
        <v>3</v>
      </c>
      <c r="J37" s="59" t="s">
        <v>393</v>
      </c>
      <c r="K37" s="55" t="str">
        <f>LEFT(J37,MIN(FIND({0,1,2,3,4,5,6,7,8,9},ASC(J37)&amp;1234567890))-1)</f>
        <v>Mo</v>
      </c>
      <c r="L37" s="55">
        <f t="shared" si="1"/>
        <v>1</v>
      </c>
      <c r="M37" s="55">
        <f>VLOOKUP(K37,Table!$A$2:$C$121,2,0)</f>
        <v>6</v>
      </c>
      <c r="N37" s="56">
        <f>VLOOKUP(K37,Table!$A$2:$C$121,3,0)</f>
        <v>5</v>
      </c>
      <c r="O37" s="53" t="str">
        <f>VLOOKUP(A37,Table!$U$1:$V$230,2,0)</f>
        <v>Monoclinic</v>
      </c>
      <c r="P37" s="63"/>
      <c r="Q37" s="63"/>
    </row>
    <row r="38" spans="1:17" ht="17.25" customHeight="1">
      <c r="A38" s="58">
        <v>8</v>
      </c>
      <c r="B38" s="58">
        <v>61423</v>
      </c>
      <c r="C38" s="58" t="s">
        <v>637</v>
      </c>
      <c r="D38" s="58" t="s">
        <v>653</v>
      </c>
      <c r="E38" s="59" t="s">
        <v>584</v>
      </c>
      <c r="F38" s="55" t="str">
        <f>LEFT(E38,MIN(FIND({0,1,2,3,4,5,6,7,8,9},ASC(E38)&amp;1234567890))-1)</f>
        <v>V</v>
      </c>
      <c r="G38" s="55">
        <f t="shared" si="0"/>
        <v>2</v>
      </c>
      <c r="H38" s="55">
        <f>VLOOKUP(F38,Table!$A$2:$C$121,2,0)</f>
        <v>5</v>
      </c>
      <c r="I38" s="56">
        <f>VLOOKUP(F38,Table!$A$2:$C$121,3,0)</f>
        <v>4</v>
      </c>
      <c r="J38" s="59" t="s">
        <v>11414</v>
      </c>
      <c r="K38" s="55" t="str">
        <f>LEFT(J38,MIN(FIND({0,1,2,3,4,5,6,7,8,9},ASC(J38)&amp;1234567890))-1)</f>
        <v>H</v>
      </c>
      <c r="L38" s="55">
        <f t="shared" si="1"/>
        <v>1</v>
      </c>
      <c r="M38" s="55">
        <f>VLOOKUP(K38,Table!$A$2:$C$121,2,0)</f>
        <v>1</v>
      </c>
      <c r="N38" s="56">
        <f>VLOOKUP(K38,Table!$A$2:$C$121,3,0)</f>
        <v>1</v>
      </c>
      <c r="O38" s="53" t="str">
        <f>VLOOKUP(A38,Table!$U$1:$V$230,2,0)</f>
        <v>Monoclinic</v>
      </c>
      <c r="P38" s="63"/>
      <c r="Q38" s="63"/>
    </row>
    <row r="39" spans="1:17" ht="17.25" customHeight="1">
      <c r="A39" s="58">
        <v>8</v>
      </c>
      <c r="B39" s="58">
        <v>57599</v>
      </c>
      <c r="C39" s="58" t="s">
        <v>637</v>
      </c>
      <c r="D39" s="58" t="s">
        <v>654</v>
      </c>
      <c r="E39" s="59" t="s">
        <v>14964</v>
      </c>
      <c r="F39" s="55" t="str">
        <f>LEFT(E39,MIN(FIND({0,1,2,3,4,5,6,7,8,9},ASC(E39)&amp;1234567890))-1)</f>
        <v>Al</v>
      </c>
      <c r="G39" s="55">
        <f t="shared" si="0"/>
        <v>11.8</v>
      </c>
      <c r="H39" s="55">
        <f>VLOOKUP(F39,Table!$A$2:$C$121,2,0)</f>
        <v>13</v>
      </c>
      <c r="I39" s="56">
        <f>VLOOKUP(F39,Table!$A$2:$C$121,3,0)</f>
        <v>3</v>
      </c>
      <c r="J39" s="59" t="s">
        <v>12442</v>
      </c>
      <c r="K39" s="55" t="str">
        <f>LEFT(J39,MIN(FIND({0,1,2,3,4,5,6,7,8,9},ASC(J39)&amp;1234567890))-1)</f>
        <v>Co</v>
      </c>
      <c r="L39" s="55">
        <f t="shared" si="1"/>
        <v>4</v>
      </c>
      <c r="M39" s="55">
        <f>VLOOKUP(K39,Table!$A$2:$C$121,2,0)</f>
        <v>9</v>
      </c>
      <c r="N39" s="56">
        <f>VLOOKUP(K39,Table!$A$2:$C$121,3,0)</f>
        <v>4</v>
      </c>
      <c r="O39" s="53" t="str">
        <f>VLOOKUP(A39,Table!$U$1:$V$230,2,0)</f>
        <v>Monoclinic</v>
      </c>
      <c r="P39" s="63"/>
      <c r="Q39" s="63"/>
    </row>
    <row r="40" spans="1:17" ht="17.25" customHeight="1">
      <c r="A40" s="58">
        <v>8</v>
      </c>
      <c r="B40" s="58">
        <v>609483</v>
      </c>
      <c r="C40" s="58" t="s">
        <v>637</v>
      </c>
      <c r="D40" s="58" t="s">
        <v>655</v>
      </c>
      <c r="E40" s="59" t="s">
        <v>395</v>
      </c>
      <c r="F40" s="55" t="str">
        <f>LEFT(E40,MIN(FIND({0,1,2,3,4,5,6,7,8,9},ASC(E40)&amp;1234567890))-1)</f>
        <v>Tc</v>
      </c>
      <c r="G40" s="55">
        <f t="shared" si="0"/>
        <v>1</v>
      </c>
      <c r="H40" s="55">
        <f>VLOOKUP(F40,Table!$A$2:$C$121,2,0)</f>
        <v>7</v>
      </c>
      <c r="I40" s="56">
        <f>VLOOKUP(F40,Table!$A$2:$C$121,3,0)</f>
        <v>5</v>
      </c>
      <c r="J40" s="59" t="s">
        <v>11480</v>
      </c>
      <c r="K40" s="55" t="str">
        <f>LEFT(J40,MIN(FIND({0,1,2,3,4,5,6,7,8,9},ASC(J40)&amp;1234567890))-1)</f>
        <v>Al</v>
      </c>
      <c r="L40" s="55">
        <f t="shared" si="1"/>
        <v>4</v>
      </c>
      <c r="M40" s="55">
        <f>VLOOKUP(K40,Table!$A$2:$C$121,2,0)</f>
        <v>13</v>
      </c>
      <c r="N40" s="56">
        <f>VLOOKUP(K40,Table!$A$2:$C$121,3,0)</f>
        <v>3</v>
      </c>
      <c r="O40" s="53" t="str">
        <f>VLOOKUP(A40,Table!$U$1:$V$230,2,0)</f>
        <v>Monoclinic</v>
      </c>
      <c r="P40" s="63"/>
      <c r="Q40" s="63"/>
    </row>
    <row r="41" spans="1:17" ht="17.25" customHeight="1">
      <c r="A41" s="58">
        <v>8</v>
      </c>
      <c r="B41" s="58">
        <v>170561</v>
      </c>
      <c r="C41" s="58" t="s">
        <v>637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63"/>
      <c r="Q41" s="63"/>
    </row>
    <row r="42" spans="1:17" ht="17.25" customHeight="1">
      <c r="A42" s="58">
        <v>8</v>
      </c>
      <c r="B42" s="58">
        <v>151529</v>
      </c>
      <c r="C42" s="58" t="s">
        <v>637</v>
      </c>
      <c r="D42" s="58" t="s">
        <v>656</v>
      </c>
      <c r="E42" s="59" t="s">
        <v>12710</v>
      </c>
      <c r="F42" s="55" t="str">
        <f>LEFT(E42,MIN(FIND({0,1,2,3,4,5,6,7,8,9},ASC(E42)&amp;1234567890))-1)</f>
        <v>Re</v>
      </c>
      <c r="G42" s="55">
        <f t="shared" si="0"/>
        <v>4</v>
      </c>
      <c r="H42" s="55">
        <f>VLOOKUP(F42,Table!$A$2:$C$121,2,0)</f>
        <v>7</v>
      </c>
      <c r="I42" s="56">
        <f>VLOOKUP(F42,Table!$A$2:$C$121,3,0)</f>
        <v>6</v>
      </c>
      <c r="J42" s="59" t="s">
        <v>11951</v>
      </c>
      <c r="K42" s="55" t="str">
        <f>LEFT(J42,MIN(FIND({0,1,2,3,4,5,6,7,8,9},ASC(J42)&amp;1234567890))-1)</f>
        <v>Si</v>
      </c>
      <c r="L42" s="55">
        <f t="shared" si="1"/>
        <v>7</v>
      </c>
      <c r="M42" s="55">
        <f>VLOOKUP(K42,Table!$A$2:$C$121,2,0)</f>
        <v>14</v>
      </c>
      <c r="N42" s="56">
        <f>VLOOKUP(K42,Table!$A$2:$C$121,3,0)</f>
        <v>3</v>
      </c>
      <c r="O42" s="53" t="str">
        <f>VLOOKUP(A42,Table!$U$1:$V$230,2,0)</f>
        <v>Monoclinic</v>
      </c>
      <c r="P42" s="63"/>
      <c r="Q42" s="63"/>
    </row>
    <row r="43" spans="1:17" ht="17.25" customHeight="1">
      <c r="A43" s="58">
        <v>8</v>
      </c>
      <c r="B43" s="58">
        <v>167598</v>
      </c>
      <c r="C43" s="58" t="s">
        <v>637</v>
      </c>
      <c r="D43" s="58" t="s">
        <v>657</v>
      </c>
      <c r="E43" s="59" t="s">
        <v>377</v>
      </c>
      <c r="F43" s="55" t="str">
        <f>LEFT(E43,MIN(FIND({0,1,2,3,4,5,6,7,8,9},ASC(E43)&amp;1234567890))-1)</f>
        <v>Zr</v>
      </c>
      <c r="G43" s="55">
        <f t="shared" si="0"/>
        <v>1</v>
      </c>
      <c r="H43" s="55">
        <f>VLOOKUP(F43,Table!$A$2:$C$121,2,0)</f>
        <v>4</v>
      </c>
      <c r="I43" s="56">
        <f>VLOOKUP(F43,Table!$A$2:$C$121,3,0)</f>
        <v>5</v>
      </c>
      <c r="J43" s="59" t="s">
        <v>11351</v>
      </c>
      <c r="K43" s="55" t="str">
        <f>LEFT(J43,MIN(FIND({0,1,2,3,4,5,6,7,8,9},ASC(J43)&amp;1234567890))-1)</f>
        <v>Cu</v>
      </c>
      <c r="L43" s="55">
        <f t="shared" si="1"/>
        <v>1</v>
      </c>
      <c r="M43" s="55">
        <f>VLOOKUP(K43,Table!$A$2:$C$121,2,0)</f>
        <v>11</v>
      </c>
      <c r="N43" s="56">
        <f>VLOOKUP(K43,Table!$A$2:$C$121,3,0)</f>
        <v>4</v>
      </c>
      <c r="O43" s="53" t="str">
        <f>VLOOKUP(A43,Table!$U$1:$V$230,2,0)</f>
        <v>Monoclinic</v>
      </c>
      <c r="P43" s="63"/>
      <c r="Q43" s="63"/>
    </row>
    <row r="44" spans="1:17" ht="17.25" customHeight="1">
      <c r="A44" s="58">
        <v>8</v>
      </c>
      <c r="B44" s="58">
        <v>185336</v>
      </c>
      <c r="C44" s="58" t="s">
        <v>637</v>
      </c>
      <c r="D44" s="58" t="s">
        <v>6</v>
      </c>
      <c r="E44" s="59" t="s">
        <v>37</v>
      </c>
      <c r="F44" s="55" t="str">
        <f>LEFT(E44,MIN(FIND({0,1,2,3,4,5,6,7,8,9},ASC(E44)&amp;1234567890))-1)</f>
        <v>Re</v>
      </c>
      <c r="G44" s="55">
        <f t="shared" si="0"/>
        <v>1</v>
      </c>
      <c r="H44" s="55">
        <f>VLOOKUP(F44,Table!$A$2:$C$121,2,0)</f>
        <v>7</v>
      </c>
      <c r="I44" s="56">
        <f>VLOOKUP(F44,Table!$A$2:$C$121,3,0)</f>
        <v>6</v>
      </c>
      <c r="J44" s="59" t="s">
        <v>38</v>
      </c>
      <c r="K44" s="55" t="str">
        <f>LEFT(J44,MIN(FIND({0,1,2,3,4,5,6,7,8,9},ASC(J44)&amp;1234567890))-1)</f>
        <v>Si</v>
      </c>
      <c r="L44" s="55">
        <f t="shared" si="1"/>
        <v>1.75</v>
      </c>
      <c r="M44" s="55">
        <f>VLOOKUP(K44,Table!$A$2:$C$121,2,0)</f>
        <v>14</v>
      </c>
      <c r="N44" s="56">
        <f>VLOOKUP(K44,Table!$A$2:$C$121,3,0)</f>
        <v>3</v>
      </c>
      <c r="O44" s="53" t="str">
        <f>VLOOKUP(A44,Table!$U$1:$V$230,2,0)</f>
        <v>Monoclinic</v>
      </c>
      <c r="P44" s="63"/>
      <c r="Q44" s="63"/>
    </row>
    <row r="45" spans="1:17" ht="17.25" customHeight="1">
      <c r="A45" s="58">
        <v>9</v>
      </c>
      <c r="B45" s="58">
        <v>501</v>
      </c>
      <c r="C45" s="58" t="s">
        <v>658</v>
      </c>
      <c r="D45" s="58" t="s">
        <v>659</v>
      </c>
      <c r="E45" s="59" t="s">
        <v>11641</v>
      </c>
      <c r="F45" s="55" t="str">
        <f>LEFT(E45,MIN(FIND({0,1,2,3,4,5,6,7,8,9},ASC(E45)&amp;1234567890))-1)</f>
        <v>In</v>
      </c>
      <c r="G45" s="55">
        <f t="shared" si="0"/>
        <v>2</v>
      </c>
      <c r="H45" s="55">
        <f>VLOOKUP(F45,Table!$A$2:$C$121,2,0)</f>
        <v>13</v>
      </c>
      <c r="I45" s="56">
        <f>VLOOKUP(F45,Table!$A$2:$C$121,3,0)</f>
        <v>5</v>
      </c>
      <c r="J45" s="59" t="s">
        <v>11429</v>
      </c>
      <c r="K45" s="55" t="str">
        <f>LEFT(J45,MIN(FIND({0,1,2,3,4,5,6,7,8,9},ASC(J45)&amp;1234567890))-1)</f>
        <v>Te</v>
      </c>
      <c r="L45" s="55">
        <f t="shared" si="1"/>
        <v>5</v>
      </c>
      <c r="M45" s="55">
        <f>VLOOKUP(K45,Table!$A$2:$C$121,2,0)</f>
        <v>16</v>
      </c>
      <c r="N45" s="56">
        <f>VLOOKUP(K45,Table!$A$2:$C$121,3,0)</f>
        <v>5</v>
      </c>
      <c r="O45" s="53" t="str">
        <f>VLOOKUP(A45,Table!$U$1:$V$230,2,0)</f>
        <v>Monoclinic</v>
      </c>
      <c r="P45" s="63"/>
      <c r="Q45" s="63"/>
    </row>
    <row r="46" spans="1:17" ht="17.25" customHeight="1">
      <c r="A46" s="58">
        <v>9</v>
      </c>
      <c r="B46" s="58">
        <v>14152</v>
      </c>
      <c r="C46" s="58" t="s">
        <v>658</v>
      </c>
      <c r="D46" s="58" t="s">
        <v>660</v>
      </c>
      <c r="E46" s="59" t="s">
        <v>14965</v>
      </c>
      <c r="F46" s="55" t="str">
        <f>LEFT(E46,MIN(FIND({0,1,2,3,4,5,6,7,8,9},ASC(E46)&amp;1234567890))-1)</f>
        <v>Ti</v>
      </c>
      <c r="G46" s="55">
        <f t="shared" si="0"/>
        <v>0.68500000000000005</v>
      </c>
      <c r="H46" s="55">
        <f>VLOOKUP(F46,Table!$A$2:$C$121,2,0)</f>
        <v>4</v>
      </c>
      <c r="I46" s="56">
        <f>VLOOKUP(F46,Table!$A$2:$C$121,3,0)</f>
        <v>4</v>
      </c>
      <c r="J46" s="59" t="s">
        <v>379</v>
      </c>
      <c r="K46" s="55" t="str">
        <f>LEFT(J46,MIN(FIND({0,1,2,3,4,5,6,7,8,9},ASC(J46)&amp;1234567890))-1)</f>
        <v>S</v>
      </c>
      <c r="L46" s="55">
        <f t="shared" si="1"/>
        <v>1</v>
      </c>
      <c r="M46" s="55">
        <f>VLOOKUP(K46,Table!$A$2:$C$121,2,0)</f>
        <v>16</v>
      </c>
      <c r="N46" s="56">
        <f>VLOOKUP(K46,Table!$A$2:$C$121,3,0)</f>
        <v>3</v>
      </c>
      <c r="O46" s="53" t="str">
        <f>VLOOKUP(A46,Table!$U$1:$V$230,2,0)</f>
        <v>Monoclinic</v>
      </c>
      <c r="P46" s="63"/>
      <c r="Q46" s="63"/>
    </row>
    <row r="47" spans="1:17" ht="17.25" customHeight="1">
      <c r="A47" s="58">
        <v>9</v>
      </c>
      <c r="B47" s="58">
        <v>14153</v>
      </c>
      <c r="C47" s="58" t="s">
        <v>658</v>
      </c>
      <c r="D47" s="58" t="s">
        <v>661</v>
      </c>
      <c r="E47" s="59" t="s">
        <v>14966</v>
      </c>
      <c r="F47" s="55" t="str">
        <f>LEFT(E47,MIN(FIND({0,1,2,3,4,5,6,7,8,9},ASC(E47)&amp;1234567890))-1)</f>
        <v>Ti</v>
      </c>
      <c r="G47" s="55">
        <f t="shared" si="0"/>
        <v>0.66200000000000003</v>
      </c>
      <c r="H47" s="55">
        <f>VLOOKUP(F47,Table!$A$2:$C$121,2,0)</f>
        <v>4</v>
      </c>
      <c r="I47" s="56">
        <f>VLOOKUP(F47,Table!$A$2:$C$121,3,0)</f>
        <v>4</v>
      </c>
      <c r="J47" s="59" t="s">
        <v>379</v>
      </c>
      <c r="K47" s="55" t="str">
        <f>LEFT(J47,MIN(FIND({0,1,2,3,4,5,6,7,8,9},ASC(J47)&amp;1234567890))-1)</f>
        <v>S</v>
      </c>
      <c r="L47" s="55">
        <f t="shared" si="1"/>
        <v>1</v>
      </c>
      <c r="M47" s="55">
        <f>VLOOKUP(K47,Table!$A$2:$C$121,2,0)</f>
        <v>16</v>
      </c>
      <c r="N47" s="56">
        <f>VLOOKUP(K47,Table!$A$2:$C$121,3,0)</f>
        <v>3</v>
      </c>
      <c r="O47" s="53" t="str">
        <f>VLOOKUP(A47,Table!$U$1:$V$230,2,0)</f>
        <v>Monoclinic</v>
      </c>
      <c r="P47" s="63"/>
      <c r="Q47" s="63"/>
    </row>
    <row r="48" spans="1:17" ht="17.25" customHeight="1">
      <c r="A48" s="58">
        <v>9</v>
      </c>
      <c r="B48" s="58">
        <v>176</v>
      </c>
      <c r="C48" s="58" t="s">
        <v>658</v>
      </c>
      <c r="D48" s="58" t="s">
        <v>3</v>
      </c>
      <c r="E48" s="59" t="s">
        <v>31</v>
      </c>
      <c r="F48" s="55" t="str">
        <f>LEFT(E48,MIN(FIND({0,1,2,3,4,5,6,7,8,9},ASC(E48)&amp;1234567890))-1)</f>
        <v>Si</v>
      </c>
      <c r="G48" s="55">
        <f t="shared" si="0"/>
        <v>1</v>
      </c>
      <c r="H48" s="55">
        <f>VLOOKUP(F48,Table!$A$2:$C$121,2,0)</f>
        <v>14</v>
      </c>
      <c r="I48" s="56">
        <f>VLOOKUP(F48,Table!$A$2:$C$121,3,0)</f>
        <v>3</v>
      </c>
      <c r="J48" s="59" t="s">
        <v>32</v>
      </c>
      <c r="K48" s="55" t="str">
        <f>LEFT(J48,MIN(FIND({0,1,2,3,4,5,6,7,8,9},ASC(J48)&amp;1234567890))-1)</f>
        <v>O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2</v>
      </c>
      <c r="O48" s="53" t="str">
        <f>VLOOKUP(A48,Table!$U$1:$V$230,2,0)</f>
        <v>Monoclinic</v>
      </c>
      <c r="P48" s="63"/>
      <c r="Q48" s="63"/>
    </row>
    <row r="49" spans="1:17" ht="17.25" customHeight="1">
      <c r="A49" s="58">
        <v>9</v>
      </c>
      <c r="B49" s="58">
        <v>1996</v>
      </c>
      <c r="C49" s="58" t="s">
        <v>662</v>
      </c>
      <c r="D49" s="58" t="s">
        <v>663</v>
      </c>
      <c r="E49" s="59" t="s">
        <v>14141</v>
      </c>
      <c r="F49" s="55" t="str">
        <f>LEFT(E49,MIN(FIND({0,1,2,3,4,5,6,7,8,9},ASC(E49)&amp;1234567890))-1)</f>
        <v>Fe</v>
      </c>
      <c r="G49" s="55">
        <f t="shared" si="0"/>
        <v>11</v>
      </c>
      <c r="H49" s="55">
        <f>VLOOKUP(F49,Table!$A$2:$C$121,2,0)</f>
        <v>8</v>
      </c>
      <c r="I49" s="56">
        <f>VLOOKUP(F49,Table!$A$2:$C$121,3,0)</f>
        <v>4</v>
      </c>
      <c r="J49" s="59" t="s">
        <v>12892</v>
      </c>
      <c r="K49" s="55" t="str">
        <f>LEFT(J49,MIN(FIND({0,1,2,3,4,5,6,7,8,9},ASC(J49)&amp;1234567890))-1)</f>
        <v>S</v>
      </c>
      <c r="L49" s="55">
        <f t="shared" si="1"/>
        <v>12</v>
      </c>
      <c r="M49" s="55">
        <f>VLOOKUP(K49,Table!$A$2:$C$121,2,0)</f>
        <v>16</v>
      </c>
      <c r="N49" s="56">
        <f>VLOOKUP(K49,Table!$A$2:$C$121,3,0)</f>
        <v>3</v>
      </c>
      <c r="O49" s="53" t="str">
        <f>VLOOKUP(A49,Table!$U$1:$V$230,2,0)</f>
        <v>Monoclinic</v>
      </c>
      <c r="P49" s="63"/>
      <c r="Q49" s="63"/>
    </row>
    <row r="50" spans="1:17" ht="17.25" customHeight="1">
      <c r="A50" s="58">
        <v>9</v>
      </c>
      <c r="B50" s="58">
        <v>488</v>
      </c>
      <c r="C50" s="58" t="s">
        <v>664</v>
      </c>
      <c r="D50" s="58" t="s">
        <v>665</v>
      </c>
      <c r="E50" s="59" t="s">
        <v>11409</v>
      </c>
      <c r="F50" s="55" t="str">
        <f>LEFT(E50,MIN(FIND({0,1,2,3,4,5,6,7,8,9},ASC(E50)&amp;1234567890))-1)</f>
        <v>Ga</v>
      </c>
      <c r="G50" s="55">
        <f t="shared" si="0"/>
        <v>2</v>
      </c>
      <c r="H50" s="55">
        <f>VLOOKUP(F50,Table!$A$2:$C$121,2,0)</f>
        <v>13</v>
      </c>
      <c r="I50" s="56">
        <f>VLOOKUP(F50,Table!$A$2:$C$121,3,0)</f>
        <v>4</v>
      </c>
      <c r="J50" s="59" t="s">
        <v>336</v>
      </c>
      <c r="K50" s="55" t="str">
        <f>LEFT(J50,MIN(FIND({0,1,2,3,4,5,6,7,8,9},ASC(J50)&amp;1234567890))-1)</f>
        <v>S</v>
      </c>
      <c r="L50" s="55">
        <f t="shared" si="1"/>
        <v>3</v>
      </c>
      <c r="M50" s="55">
        <f>VLOOKUP(K50,Table!$A$2:$C$121,2,0)</f>
        <v>16</v>
      </c>
      <c r="N50" s="56">
        <f>VLOOKUP(K50,Table!$A$2:$C$121,3,0)</f>
        <v>3</v>
      </c>
      <c r="O50" s="53" t="str">
        <f>VLOOKUP(A50,Table!$U$1:$V$230,2,0)</f>
        <v>Monoclinic</v>
      </c>
      <c r="P50" s="63"/>
      <c r="Q50" s="63"/>
    </row>
    <row r="51" spans="1:17" ht="17.25" customHeight="1">
      <c r="A51" s="58">
        <v>9</v>
      </c>
      <c r="B51" s="58">
        <v>35028</v>
      </c>
      <c r="C51" s="58" t="s">
        <v>658</v>
      </c>
      <c r="D51" s="58" t="s">
        <v>666</v>
      </c>
      <c r="E51" s="59" t="s">
        <v>11409</v>
      </c>
      <c r="F51" s="55" t="str">
        <f>LEFT(E51,MIN(FIND({0,1,2,3,4,5,6,7,8,9},ASC(E51)&amp;1234567890))-1)</f>
        <v>Ga</v>
      </c>
      <c r="G51" s="55">
        <f t="shared" si="0"/>
        <v>2</v>
      </c>
      <c r="H51" s="55">
        <f>VLOOKUP(F51,Table!$A$2:$C$121,2,0)</f>
        <v>13</v>
      </c>
      <c r="I51" s="56">
        <f>VLOOKUP(F51,Table!$A$2:$C$121,3,0)</f>
        <v>4</v>
      </c>
      <c r="J51" s="59" t="s">
        <v>533</v>
      </c>
      <c r="K51" s="55" t="str">
        <f>LEFT(J51,MIN(FIND({0,1,2,3,4,5,6,7,8,9},ASC(J51)&amp;1234567890))-1)</f>
        <v>Se</v>
      </c>
      <c r="L51" s="55">
        <f t="shared" si="1"/>
        <v>3</v>
      </c>
      <c r="M51" s="55">
        <f>VLOOKUP(K51,Table!$A$2:$C$121,2,0)</f>
        <v>16</v>
      </c>
      <c r="N51" s="56">
        <f>VLOOKUP(K51,Table!$A$2:$C$121,3,0)</f>
        <v>4</v>
      </c>
      <c r="O51" s="53" t="str">
        <f>VLOOKUP(A51,Table!$U$1:$V$230,2,0)</f>
        <v>Monoclinic</v>
      </c>
      <c r="P51" s="63"/>
      <c r="Q51" s="63"/>
    </row>
    <row r="52" spans="1:17" ht="17.25" customHeight="1">
      <c r="A52" s="58">
        <v>9</v>
      </c>
      <c r="B52" s="58">
        <v>69757</v>
      </c>
      <c r="C52" s="58" t="s">
        <v>658</v>
      </c>
      <c r="D52" s="58" t="s">
        <v>667</v>
      </c>
      <c r="E52" s="59" t="s">
        <v>11351</v>
      </c>
      <c r="F52" s="55" t="str">
        <f>LEFT(E52,MIN(FIND({0,1,2,3,4,5,6,7,8,9},ASC(E52)&amp;1234567890))-1)</f>
        <v>Cu</v>
      </c>
      <c r="G52" s="55">
        <f t="shared" si="0"/>
        <v>1</v>
      </c>
      <c r="H52" s="55">
        <f>VLOOKUP(F52,Table!$A$2:$C$121,2,0)</f>
        <v>11</v>
      </c>
      <c r="I52" s="56">
        <f>VLOOKUP(F52,Table!$A$2:$C$121,3,0)</f>
        <v>4</v>
      </c>
      <c r="J52" s="59" t="s">
        <v>371</v>
      </c>
      <c r="K52" s="55" t="str">
        <f>LEFT(J52,MIN(FIND({0,1,2,3,4,5,6,7,8,9},ASC(J52)&amp;1234567890))-1)</f>
        <v>O</v>
      </c>
      <c r="L52" s="55">
        <f t="shared" si="1"/>
        <v>1</v>
      </c>
      <c r="M52" s="55">
        <f>VLOOKUP(K52,Table!$A$2:$C$121,2,0)</f>
        <v>16</v>
      </c>
      <c r="N52" s="56">
        <f>VLOOKUP(K52,Table!$A$2:$C$121,3,0)</f>
        <v>2</v>
      </c>
      <c r="O52" s="53" t="str">
        <f>VLOOKUP(A52,Table!$U$1:$V$230,2,0)</f>
        <v>Monoclinic</v>
      </c>
      <c r="P52" s="63"/>
      <c r="Q52" s="63"/>
    </row>
    <row r="53" spans="1:17" ht="17.25" customHeight="1">
      <c r="A53" s="58">
        <v>9</v>
      </c>
      <c r="B53" s="58">
        <v>42015</v>
      </c>
      <c r="C53" s="58" t="s">
        <v>668</v>
      </c>
      <c r="D53" s="58" t="s">
        <v>669</v>
      </c>
      <c r="E53" s="59" t="s">
        <v>46</v>
      </c>
      <c r="F53" s="55" t="str">
        <f>LEFT(E53,MIN(FIND({0,1,2,3,4,5,6,7,8,9},ASC(E53)&amp;1234567890))-1)</f>
        <v>La</v>
      </c>
      <c r="G53" s="55">
        <f t="shared" si="0"/>
        <v>1</v>
      </c>
      <c r="H53" s="55">
        <f>VLOOKUP(F53,Table!$A$2:$C$121,2,0)</f>
        <v>3</v>
      </c>
      <c r="I53" s="56">
        <f>VLOOKUP(F53,Table!$A$2:$C$121,3,0)</f>
        <v>6</v>
      </c>
      <c r="J53" s="59" t="s">
        <v>30</v>
      </c>
      <c r="K53" s="55" t="str">
        <f>LEFT(J53,MIN(FIND({0,1,2,3,4,5,6,7,8,9},ASC(J53)&amp;1234567890))-1)</f>
        <v>P</v>
      </c>
      <c r="L53" s="55">
        <f t="shared" si="1"/>
        <v>2</v>
      </c>
      <c r="M53" s="55">
        <f>VLOOKUP(K53,Table!$A$2:$C$121,2,0)</f>
        <v>15</v>
      </c>
      <c r="N53" s="56">
        <f>VLOOKUP(K53,Table!$A$2:$C$121,3,0)</f>
        <v>3</v>
      </c>
      <c r="O53" s="53" t="str">
        <f>VLOOKUP(A53,Table!$U$1:$V$230,2,0)</f>
        <v>Monoclinic</v>
      </c>
      <c r="P53" s="63"/>
      <c r="Q53" s="63"/>
    </row>
    <row r="54" spans="1:17" ht="17.25" customHeight="1">
      <c r="A54" s="58">
        <v>9</v>
      </c>
      <c r="B54" s="58">
        <v>280294</v>
      </c>
      <c r="C54" s="58" t="s">
        <v>658</v>
      </c>
      <c r="D54" s="58" t="s">
        <v>670</v>
      </c>
      <c r="E54" s="59" t="s">
        <v>46</v>
      </c>
      <c r="F54" s="55" t="str">
        <f>LEFT(E54,MIN(FIND({0,1,2,3,4,5,6,7,8,9},ASC(E54)&amp;1234567890))-1)</f>
        <v>La</v>
      </c>
      <c r="G54" s="55">
        <f t="shared" si="0"/>
        <v>1</v>
      </c>
      <c r="H54" s="55">
        <f>VLOOKUP(F54,Table!$A$2:$C$121,2,0)</f>
        <v>3</v>
      </c>
      <c r="I54" s="56">
        <f>VLOOKUP(F54,Table!$A$2:$C$121,3,0)</f>
        <v>6</v>
      </c>
      <c r="J54" s="59" t="s">
        <v>453</v>
      </c>
      <c r="K54" s="55" t="str">
        <f>LEFT(J54,MIN(FIND({0,1,2,3,4,5,6,7,8,9},ASC(J54)&amp;1234567890))-1)</f>
        <v>As</v>
      </c>
      <c r="L54" s="55">
        <f t="shared" si="1"/>
        <v>2</v>
      </c>
      <c r="M54" s="55">
        <f>VLOOKUP(K54,Table!$A$2:$C$121,2,0)</f>
        <v>15</v>
      </c>
      <c r="N54" s="56">
        <f>VLOOKUP(K54,Table!$A$2:$C$121,3,0)</f>
        <v>4</v>
      </c>
      <c r="O54" s="53" t="str">
        <f>VLOOKUP(A54,Table!$U$1:$V$230,2,0)</f>
        <v>Monoclinic</v>
      </c>
      <c r="P54" s="63"/>
      <c r="Q54" s="63"/>
    </row>
    <row r="55" spans="1:17" ht="17.25" customHeight="1">
      <c r="A55" s="58">
        <v>9</v>
      </c>
      <c r="B55" s="58">
        <v>95694</v>
      </c>
      <c r="C55" s="58" t="s">
        <v>658</v>
      </c>
      <c r="D55" s="58" t="s">
        <v>671</v>
      </c>
      <c r="E55" s="59" t="s">
        <v>11427</v>
      </c>
      <c r="F55" s="55" t="str">
        <f>LEFT(E55,MIN(FIND({0,1,2,3,4,5,6,7,8,9},ASC(E55)&amp;1234567890))-1)</f>
        <v>C</v>
      </c>
      <c r="G55" s="55">
        <f t="shared" si="0"/>
        <v>60</v>
      </c>
      <c r="H55" s="55">
        <f>VLOOKUP(F55,Table!$A$2:$C$121,2,0)</f>
        <v>14</v>
      </c>
      <c r="I55" s="56">
        <f>VLOOKUP(F55,Table!$A$2:$C$121,3,0)</f>
        <v>2</v>
      </c>
      <c r="J55" s="59" t="s">
        <v>14967</v>
      </c>
      <c r="K55" s="55" t="str">
        <f>LEFT(J55,MIN(FIND({0,1,2,3,4,5,6,7,8,9},ASC(J55)&amp;1234567890))-1)</f>
        <v>F</v>
      </c>
      <c r="L55" s="55">
        <f t="shared" si="1"/>
        <v>18</v>
      </c>
      <c r="M55" s="55">
        <f>VLOOKUP(K55,Table!$A$2:$C$121,2,0)</f>
        <v>17</v>
      </c>
      <c r="N55" s="56">
        <f>VLOOKUP(K55,Table!$A$2:$C$121,3,0)</f>
        <v>2</v>
      </c>
      <c r="O55" s="53" t="str">
        <f>VLOOKUP(A55,Table!$U$1:$V$230,2,0)</f>
        <v>Monoclinic</v>
      </c>
      <c r="P55" s="63"/>
      <c r="Q55" s="63"/>
    </row>
    <row r="56" spans="1:17" ht="17.25" customHeight="1">
      <c r="A56" s="58">
        <v>9</v>
      </c>
      <c r="B56" s="58">
        <v>391073</v>
      </c>
      <c r="C56" s="58" t="s">
        <v>658</v>
      </c>
      <c r="D56" s="58" t="s">
        <v>672</v>
      </c>
      <c r="E56" s="59" t="s">
        <v>378</v>
      </c>
      <c r="F56" s="55" t="str">
        <f>LEFT(E56,MIN(FIND({0,1,2,3,4,5,6,7,8,9},ASC(E56)&amp;1234567890))-1)</f>
        <v>P</v>
      </c>
      <c r="G56" s="55">
        <f t="shared" si="0"/>
        <v>3</v>
      </c>
      <c r="H56" s="55">
        <f>VLOOKUP(F56,Table!$A$2:$C$121,2,0)</f>
        <v>15</v>
      </c>
      <c r="I56" s="56">
        <f>VLOOKUP(F56,Table!$A$2:$C$121,3,0)</f>
        <v>3</v>
      </c>
      <c r="J56" s="59" t="s">
        <v>11463</v>
      </c>
      <c r="K56" s="55" t="str">
        <f>LEFT(J56,MIN(FIND({0,1,2,3,4,5,6,7,8,9},ASC(J56)&amp;1234567890))-1)</f>
        <v>N</v>
      </c>
      <c r="L56" s="55">
        <f t="shared" si="1"/>
        <v>5</v>
      </c>
      <c r="M56" s="55">
        <f>VLOOKUP(K56,Table!$A$2:$C$121,2,0)</f>
        <v>15</v>
      </c>
      <c r="N56" s="56">
        <f>VLOOKUP(K56,Table!$A$2:$C$121,3,0)</f>
        <v>2</v>
      </c>
      <c r="O56" s="53" t="str">
        <f>VLOOKUP(A56,Table!$U$1:$V$230,2,0)</f>
        <v>Monoclinic</v>
      </c>
      <c r="P56" s="63"/>
      <c r="Q56" s="63"/>
    </row>
    <row r="57" spans="1:17" ht="17.25" customHeight="1">
      <c r="A57" s="58">
        <v>9</v>
      </c>
      <c r="B57" s="58">
        <v>14373</v>
      </c>
      <c r="C57" s="58" t="s">
        <v>658</v>
      </c>
      <c r="D57" s="58" t="s">
        <v>673</v>
      </c>
      <c r="E57" s="59" t="s">
        <v>58</v>
      </c>
      <c r="F57" s="55" t="str">
        <f>LEFT(E57,MIN(FIND({0,1,2,3,4,5,6,7,8,9},ASC(E57)&amp;1234567890))-1)</f>
        <v>Al</v>
      </c>
      <c r="G57" s="55">
        <f t="shared" si="0"/>
        <v>2</v>
      </c>
      <c r="H57" s="55">
        <f>VLOOKUP(F57,Table!$A$2:$C$121,2,0)</f>
        <v>13</v>
      </c>
      <c r="I57" s="56">
        <f>VLOOKUP(F57,Table!$A$2:$C$121,3,0)</f>
        <v>3</v>
      </c>
      <c r="J57" s="59" t="s">
        <v>533</v>
      </c>
      <c r="K57" s="55" t="str">
        <f>LEFT(J57,MIN(FIND({0,1,2,3,4,5,6,7,8,9},ASC(J57)&amp;1234567890))-1)</f>
        <v>Se</v>
      </c>
      <c r="L57" s="55">
        <f t="shared" si="1"/>
        <v>3</v>
      </c>
      <c r="M57" s="55">
        <f>VLOOKUP(K57,Table!$A$2:$C$121,2,0)</f>
        <v>16</v>
      </c>
      <c r="N57" s="56">
        <f>VLOOKUP(K57,Table!$A$2:$C$121,3,0)</f>
        <v>4</v>
      </c>
      <c r="O57" s="53" t="str">
        <f>VLOOKUP(A57,Table!$U$1:$V$230,2,0)</f>
        <v>Monoclinic</v>
      </c>
      <c r="P57" s="63"/>
      <c r="Q57" s="63"/>
    </row>
    <row r="58" spans="1:17" ht="17.25" customHeight="1">
      <c r="A58" s="58">
        <v>9</v>
      </c>
      <c r="B58" s="58">
        <v>15899</v>
      </c>
      <c r="C58" s="58" t="s">
        <v>658</v>
      </c>
      <c r="D58" s="58" t="s">
        <v>674</v>
      </c>
      <c r="E58" s="59" t="s">
        <v>11405</v>
      </c>
      <c r="F58" s="55" t="str">
        <f>LEFT(E58,MIN(FIND({0,1,2,3,4,5,6,7,8,9},ASC(E58)&amp;1234567890))-1)</f>
        <v>V</v>
      </c>
      <c r="G58" s="55">
        <f t="shared" si="0"/>
        <v>3</v>
      </c>
      <c r="H58" s="55">
        <f>VLOOKUP(F58,Table!$A$2:$C$121,2,0)</f>
        <v>5</v>
      </c>
      <c r="I58" s="56">
        <f>VLOOKUP(F58,Table!$A$2:$C$121,3,0)</f>
        <v>4</v>
      </c>
      <c r="J58" s="59" t="s">
        <v>500</v>
      </c>
      <c r="K58" s="55" t="str">
        <f>LEFT(J58,MIN(FIND({0,1,2,3,4,5,6,7,8,9},ASC(J58)&amp;1234567890))-1)</f>
        <v>O</v>
      </c>
      <c r="L58" s="55">
        <f t="shared" si="1"/>
        <v>5</v>
      </c>
      <c r="M58" s="55">
        <f>VLOOKUP(K58,Table!$A$2:$C$121,2,0)</f>
        <v>16</v>
      </c>
      <c r="N58" s="56">
        <f>VLOOKUP(K58,Table!$A$2:$C$121,3,0)</f>
        <v>2</v>
      </c>
      <c r="O58" s="53" t="str">
        <f>VLOOKUP(A58,Table!$U$1:$V$230,2,0)</f>
        <v>Monoclinic</v>
      </c>
      <c r="P58" s="63"/>
      <c r="Q58" s="63"/>
    </row>
    <row r="59" spans="1:17" ht="17.25" customHeight="1">
      <c r="A59" s="58">
        <v>9</v>
      </c>
      <c r="B59" s="58">
        <v>26282</v>
      </c>
      <c r="C59" s="58" t="s">
        <v>658</v>
      </c>
      <c r="D59" s="58" t="s">
        <v>675</v>
      </c>
      <c r="E59" s="59" t="s">
        <v>11475</v>
      </c>
      <c r="F59" s="55" t="str">
        <f>LEFT(E59,MIN(FIND({0,1,2,3,4,5,6,7,8,9},ASC(E59)&amp;1234567890))-1)</f>
        <v>Tl</v>
      </c>
      <c r="G59" s="55">
        <f t="shared" si="0"/>
        <v>2</v>
      </c>
      <c r="H59" s="55">
        <f>VLOOKUP(F59,Table!$A$2:$C$121,2,0)</f>
        <v>13</v>
      </c>
      <c r="I59" s="56">
        <f>VLOOKUP(F59,Table!$A$2:$C$121,3,0)</f>
        <v>6</v>
      </c>
      <c r="J59" s="59" t="s">
        <v>36</v>
      </c>
      <c r="K59" s="55" t="str">
        <f>LEFT(J59,MIN(FIND({0,1,2,3,4,5,6,7,8,9},ASC(J59)&amp;1234567890))-1)</f>
        <v>Te</v>
      </c>
      <c r="L59" s="55">
        <f t="shared" si="1"/>
        <v>3</v>
      </c>
      <c r="M59" s="55">
        <f>VLOOKUP(K59,Table!$A$2:$C$121,2,0)</f>
        <v>16</v>
      </c>
      <c r="N59" s="56">
        <f>VLOOKUP(K59,Table!$A$2:$C$121,3,0)</f>
        <v>5</v>
      </c>
      <c r="O59" s="53" t="str">
        <f>VLOOKUP(A59,Table!$U$1:$V$230,2,0)</f>
        <v>Monoclinic</v>
      </c>
      <c r="P59" s="63"/>
      <c r="Q59" s="63"/>
    </row>
    <row r="60" spans="1:17" ht="17.25" customHeight="1">
      <c r="A60" s="58">
        <v>9</v>
      </c>
      <c r="B60" s="58">
        <v>621753</v>
      </c>
      <c r="C60" s="58" t="s">
        <v>658</v>
      </c>
      <c r="D60" s="58" t="s">
        <v>676</v>
      </c>
      <c r="E60" s="59" t="s">
        <v>11331</v>
      </c>
      <c r="F60" s="55" t="str">
        <f>LEFT(E60,MIN(FIND({0,1,2,3,4,5,6,7,8,9},ASC(E60)&amp;1234567890))-1)</f>
        <v>Ce</v>
      </c>
      <c r="G60" s="55">
        <f t="shared" si="0"/>
        <v>1</v>
      </c>
      <c r="H60" s="55">
        <f>VLOOKUP(F60,Table!$A$2:$C$121,2,0)</f>
        <v>3</v>
      </c>
      <c r="I60" s="56">
        <f>VLOOKUP(F60,Table!$A$2:$C$121,3,0)</f>
        <v>6</v>
      </c>
      <c r="J60" s="59" t="s">
        <v>30</v>
      </c>
      <c r="K60" s="55" t="str">
        <f>LEFT(J60,MIN(FIND({0,1,2,3,4,5,6,7,8,9},ASC(J60)&amp;1234567890))-1)</f>
        <v>P</v>
      </c>
      <c r="L60" s="55">
        <f t="shared" si="1"/>
        <v>2</v>
      </c>
      <c r="M60" s="55">
        <f>VLOOKUP(K60,Table!$A$2:$C$121,2,0)</f>
        <v>15</v>
      </c>
      <c r="N60" s="56">
        <f>VLOOKUP(K60,Table!$A$2:$C$121,3,0)</f>
        <v>3</v>
      </c>
      <c r="O60" s="53" t="str">
        <f>VLOOKUP(A60,Table!$U$1:$V$230,2,0)</f>
        <v>Monoclinic</v>
      </c>
      <c r="P60" s="63"/>
      <c r="Q60" s="63"/>
    </row>
    <row r="61" spans="1:17" ht="17.25" customHeight="1">
      <c r="A61" s="58">
        <v>9</v>
      </c>
      <c r="B61" s="58">
        <v>261955</v>
      </c>
      <c r="C61" s="58" t="s">
        <v>658</v>
      </c>
      <c r="D61" s="58" t="s">
        <v>677</v>
      </c>
      <c r="E61" s="59" t="s">
        <v>11414</v>
      </c>
      <c r="F61" s="55" t="str">
        <f>LEFT(E61,MIN(FIND({0,1,2,3,4,5,6,7,8,9},ASC(E61)&amp;1234567890))-1)</f>
        <v>H</v>
      </c>
      <c r="G61" s="55">
        <f t="shared" si="0"/>
        <v>1</v>
      </c>
      <c r="H61" s="55">
        <f>VLOOKUP(F61,Table!$A$2:$C$121,2,0)</f>
        <v>1</v>
      </c>
      <c r="I61" s="56">
        <f>VLOOKUP(F61,Table!$A$2:$C$121,3,0)</f>
        <v>1</v>
      </c>
      <c r="J61" s="59" t="s">
        <v>11411</v>
      </c>
      <c r="K61" s="55" t="str">
        <f>LEFT(J61,MIN(FIND({0,1,2,3,4,5,6,7,8,9},ASC(J61)&amp;1234567890))-1)</f>
        <v>N</v>
      </c>
      <c r="L61" s="55">
        <f t="shared" si="1"/>
        <v>3</v>
      </c>
      <c r="M61" s="55">
        <f>VLOOKUP(K61,Table!$A$2:$C$121,2,0)</f>
        <v>15</v>
      </c>
      <c r="N61" s="56">
        <f>VLOOKUP(K61,Table!$A$2:$C$121,3,0)</f>
        <v>2</v>
      </c>
      <c r="O61" s="53" t="str">
        <f>VLOOKUP(A61,Table!$U$1:$V$230,2,0)</f>
        <v>Monoclinic</v>
      </c>
      <c r="P61" s="63"/>
      <c r="Q61" s="63"/>
    </row>
    <row r="62" spans="1:17" ht="17.25" customHeight="1">
      <c r="A62" s="58">
        <v>9</v>
      </c>
      <c r="B62" s="58">
        <v>251996</v>
      </c>
      <c r="C62" s="58" t="s">
        <v>658</v>
      </c>
      <c r="D62" s="58" t="s">
        <v>215</v>
      </c>
      <c r="E62" s="59" t="s">
        <v>355</v>
      </c>
      <c r="F62" s="55" t="str">
        <f>LEFT(E62,MIN(FIND({0,1,2,3,4,5,6,7,8,9},ASC(E62)&amp;1234567890))-1)</f>
        <v>Mn</v>
      </c>
      <c r="G62" s="55">
        <f t="shared" si="0"/>
        <v>1</v>
      </c>
      <c r="H62" s="55">
        <f>VLOOKUP(F62,Table!$A$2:$C$121,2,0)</f>
        <v>7</v>
      </c>
      <c r="I62" s="56">
        <f>VLOOKUP(F62,Table!$A$2:$C$121,3,0)</f>
        <v>4</v>
      </c>
      <c r="J62" s="59" t="s">
        <v>342</v>
      </c>
      <c r="K62" s="55" t="str">
        <f>LEFT(J62,MIN(FIND({0,1,2,3,4,5,6,7,8,9},ASC(J62)&amp;1234567890))-1)</f>
        <v>P</v>
      </c>
      <c r="L62" s="55">
        <f t="shared" si="1"/>
        <v>4</v>
      </c>
      <c r="M62" s="55">
        <f>VLOOKUP(K62,Table!$A$2:$C$121,2,0)</f>
        <v>15</v>
      </c>
      <c r="N62" s="56">
        <f>VLOOKUP(K62,Table!$A$2:$C$121,3,0)</f>
        <v>3</v>
      </c>
      <c r="O62" s="53" t="str">
        <f>VLOOKUP(A62,Table!$U$1:$V$230,2,0)</f>
        <v>Monoclinic</v>
      </c>
      <c r="P62" s="63"/>
      <c r="Q62" s="63"/>
    </row>
    <row r="63" spans="1:17" ht="17.25" customHeight="1">
      <c r="A63" s="58">
        <v>9</v>
      </c>
      <c r="B63" s="58">
        <v>239213</v>
      </c>
      <c r="C63" s="58" t="s">
        <v>658</v>
      </c>
      <c r="D63" s="58" t="s">
        <v>678</v>
      </c>
      <c r="E63" s="59" t="s">
        <v>486</v>
      </c>
      <c r="F63" s="55" t="str">
        <f>LEFT(E63,MIN(FIND({0,1,2,3,4,5,6,7,8,9},ASC(E63)&amp;1234567890))-1)</f>
        <v>C</v>
      </c>
      <c r="G63" s="55">
        <f t="shared" si="0"/>
        <v>100</v>
      </c>
      <c r="H63" s="55">
        <f>VLOOKUP(F63,Table!$A$2:$C$121,2,0)</f>
        <v>14</v>
      </c>
      <c r="I63" s="56">
        <f>VLOOKUP(F63,Table!$A$2:$C$121,3,0)</f>
        <v>2</v>
      </c>
      <c r="J63" s="59" t="s">
        <v>14968</v>
      </c>
      <c r="K63" s="55" t="str">
        <f>LEFT(J63,MIN(FIND({0,1,2,3,4,5,6,7,8,9},ASC(J63)&amp;1234567890))-1)</f>
        <v>Cl</v>
      </c>
      <c r="L63" s="55">
        <f t="shared" si="1"/>
        <v>22</v>
      </c>
      <c r="M63" s="55">
        <f>VLOOKUP(K63,Table!$A$2:$C$121,2,0)</f>
        <v>17</v>
      </c>
      <c r="N63" s="56">
        <f>VLOOKUP(K63,Table!$A$2:$C$121,3,0)</f>
        <v>3</v>
      </c>
      <c r="O63" s="53" t="str">
        <f>VLOOKUP(A63,Table!$U$1:$V$230,2,0)</f>
        <v>Monoclinic</v>
      </c>
      <c r="P63" s="63"/>
      <c r="Q63" s="63"/>
    </row>
    <row r="64" spans="1:17" ht="17.25" customHeight="1">
      <c r="A64" s="58">
        <v>9</v>
      </c>
      <c r="B64" s="58">
        <v>252266</v>
      </c>
      <c r="C64" s="58" t="s">
        <v>658</v>
      </c>
      <c r="D64" s="58" t="s">
        <v>679</v>
      </c>
      <c r="E64" s="59" t="s">
        <v>11292</v>
      </c>
      <c r="F64" s="55" t="str">
        <f>LEFT(E64,MIN(FIND({0,1,2,3,4,5,6,7,8,9},ASC(E64)&amp;1234567890))-1)</f>
        <v>Fe</v>
      </c>
      <c r="G64" s="55">
        <f t="shared" si="0"/>
        <v>3</v>
      </c>
      <c r="H64" s="55">
        <f>VLOOKUP(F64,Table!$A$2:$C$121,2,0)</f>
        <v>8</v>
      </c>
      <c r="I64" s="56">
        <f>VLOOKUP(F64,Table!$A$2:$C$121,3,0)</f>
        <v>4</v>
      </c>
      <c r="J64" s="59" t="s">
        <v>582</v>
      </c>
      <c r="K64" s="55" t="str">
        <f>LEFT(J64,MIN(FIND({0,1,2,3,4,5,6,7,8,9},ASC(J64)&amp;1234567890))-1)</f>
        <v>O</v>
      </c>
      <c r="L64" s="55">
        <f t="shared" si="1"/>
        <v>4</v>
      </c>
      <c r="M64" s="55">
        <f>VLOOKUP(K64,Table!$A$2:$C$121,2,0)</f>
        <v>16</v>
      </c>
      <c r="N64" s="56">
        <f>VLOOKUP(K64,Table!$A$2:$C$121,3,0)</f>
        <v>2</v>
      </c>
      <c r="O64" s="53" t="str">
        <f>VLOOKUP(A64,Table!$U$1:$V$230,2,0)</f>
        <v>Monoclinic</v>
      </c>
      <c r="P64" s="63"/>
      <c r="Q64" s="63"/>
    </row>
    <row r="65" spans="1:17" ht="17.25" customHeight="1">
      <c r="A65" s="58">
        <v>25</v>
      </c>
      <c r="B65" s="58">
        <v>10021</v>
      </c>
      <c r="C65" s="58" t="s">
        <v>1666</v>
      </c>
      <c r="D65" s="58" t="s">
        <v>1667</v>
      </c>
      <c r="E65" s="59" t="s">
        <v>11286</v>
      </c>
      <c r="F65" s="55" t="str">
        <f>LEFT(E65,MIN(FIND({0,1,2,3,4,5,6,7,8,9},ASC(E65)&amp;1234567890))-1)</f>
        <v>In</v>
      </c>
      <c r="G65" s="55">
        <f t="shared" si="0"/>
        <v>1</v>
      </c>
      <c r="H65" s="55">
        <f>VLOOKUP(F65,Table!$A$2:$C$121,2,0)</f>
        <v>13</v>
      </c>
      <c r="I65" s="56">
        <f>VLOOKUP(F65,Table!$A$2:$C$121,3,0)</f>
        <v>5</v>
      </c>
      <c r="J65" s="59" t="s">
        <v>11645</v>
      </c>
      <c r="K65" s="55" t="str">
        <f>LEFT(J65,MIN(FIND({0,1,2,3,4,5,6,7,8,9},ASC(J65)&amp;1234567890))-1)</f>
        <v>Sb</v>
      </c>
      <c r="L65" s="55">
        <f t="shared" si="1"/>
        <v>1</v>
      </c>
      <c r="M65" s="55">
        <f>VLOOKUP(K65,Table!$A$2:$C$121,2,0)</f>
        <v>15</v>
      </c>
      <c r="N65" s="56">
        <f>VLOOKUP(K65,Table!$A$2:$C$121,3,0)</f>
        <v>5</v>
      </c>
      <c r="O65" s="53" t="str">
        <f>VLOOKUP(A65,Table!$U$1:$V$230,2,0)</f>
        <v>Orthorhombic</v>
      </c>
      <c r="P65" s="63"/>
      <c r="Q65" s="63"/>
    </row>
    <row r="66" spans="1:17" ht="17.25" customHeight="1">
      <c r="A66" s="58">
        <v>25</v>
      </c>
      <c r="B66" s="58">
        <v>9112</v>
      </c>
      <c r="C66" s="58" t="s">
        <v>1668</v>
      </c>
      <c r="D66" s="58" t="s">
        <v>555</v>
      </c>
      <c r="E66" s="59" t="s">
        <v>583</v>
      </c>
      <c r="F66" s="55" t="str">
        <f>LEFT(E66,MIN(FIND({0,1,2,3,4,5,6,7,8,9},ASC(E66)&amp;1234567890))-1)</f>
        <v>Ta</v>
      </c>
      <c r="G66" s="55">
        <f t="shared" ref="G66:G129" si="2">IF(SUBSTITUTE(E66,F66,"")="",1,SUBSTITUTE(E66,F66,""))*1</f>
        <v>2</v>
      </c>
      <c r="H66" s="55">
        <f>VLOOKUP(F66,Table!$A$2:$C$121,2,0)</f>
        <v>5</v>
      </c>
      <c r="I66" s="56">
        <f>VLOOKUP(F66,Table!$A$2:$C$121,3,0)</f>
        <v>6</v>
      </c>
      <c r="J66" s="59" t="s">
        <v>500</v>
      </c>
      <c r="K66" s="55" t="str">
        <f>LEFT(J66,MIN(FIND({0,1,2,3,4,5,6,7,8,9},ASC(J66)&amp;1234567890))-1)</f>
        <v>O</v>
      </c>
      <c r="L66" s="55">
        <f t="shared" ref="L66:L129" si="3">IF(SUBSTITUTE(J66,K66,"")="",1,SUBSTITUTE(J66,K66,""))*1</f>
        <v>5</v>
      </c>
      <c r="M66" s="55">
        <f>VLOOKUP(K66,Table!$A$2:$C$121,2,0)</f>
        <v>16</v>
      </c>
      <c r="N66" s="56">
        <f>VLOOKUP(K66,Table!$A$2:$C$121,3,0)</f>
        <v>2</v>
      </c>
      <c r="O66" s="53" t="str">
        <f>VLOOKUP(A66,Table!$U$1:$V$230,2,0)</f>
        <v>Orthorhombic</v>
      </c>
      <c r="P66" s="63"/>
      <c r="Q66" s="63"/>
    </row>
    <row r="67" spans="1:17" ht="17.25" customHeight="1">
      <c r="A67" s="58">
        <v>25</v>
      </c>
      <c r="B67" s="58">
        <v>20375</v>
      </c>
      <c r="C67" s="58" t="s">
        <v>1669</v>
      </c>
      <c r="D67" s="58" t="s">
        <v>1670</v>
      </c>
      <c r="E67" s="59" t="s">
        <v>50</v>
      </c>
      <c r="F67" s="55" t="str">
        <f>LEFT(E67,MIN(FIND({0,1,2,3,4,5,6,7,8,9},ASC(E67)&amp;1234567890))-1)</f>
        <v>Ti</v>
      </c>
      <c r="G67" s="55">
        <f t="shared" si="2"/>
        <v>1</v>
      </c>
      <c r="H67" s="55">
        <f>VLOOKUP(F67,Table!$A$2:$C$121,2,0)</f>
        <v>4</v>
      </c>
      <c r="I67" s="56">
        <f>VLOOKUP(F67,Table!$A$2:$C$121,3,0)</f>
        <v>4</v>
      </c>
      <c r="J67" s="59" t="s">
        <v>31</v>
      </c>
      <c r="K67" s="55" t="str">
        <f>LEFT(J67,MIN(FIND({0,1,2,3,4,5,6,7,8,9},ASC(J67)&amp;1234567890))-1)</f>
        <v>Si</v>
      </c>
      <c r="L67" s="55">
        <f t="shared" si="3"/>
        <v>1</v>
      </c>
      <c r="M67" s="55">
        <f>VLOOKUP(K67,Table!$A$2:$C$121,2,0)</f>
        <v>14</v>
      </c>
      <c r="N67" s="56">
        <f>VLOOKUP(K67,Table!$A$2:$C$121,3,0)</f>
        <v>3</v>
      </c>
      <c r="O67" s="53" t="str">
        <f>VLOOKUP(A67,Table!$U$1:$V$230,2,0)</f>
        <v>Orthorhombic</v>
      </c>
      <c r="P67" s="63"/>
    </row>
    <row r="68" spans="1:17" ht="17.25" customHeight="1">
      <c r="A68" s="58">
        <v>25</v>
      </c>
      <c r="B68" s="58">
        <v>38820</v>
      </c>
      <c r="C68" s="58" t="s">
        <v>1669</v>
      </c>
      <c r="D68" s="58" t="s">
        <v>1671</v>
      </c>
      <c r="E68" s="59" t="s">
        <v>11657</v>
      </c>
      <c r="F68" s="55" t="str">
        <f>LEFT(E68,MIN(FIND({0,1,2,3,4,5,6,7,8,9},ASC(E68)&amp;1234567890))-1)</f>
        <v>Ag</v>
      </c>
      <c r="G68" s="55">
        <f t="shared" si="2"/>
        <v>3</v>
      </c>
      <c r="H68" s="55">
        <f>VLOOKUP(F68,Table!$A$2:$C$121,2,0)</f>
        <v>11</v>
      </c>
      <c r="I68" s="56">
        <f>VLOOKUP(F68,Table!$A$2:$C$121,3,0)</f>
        <v>5</v>
      </c>
      <c r="J68" s="59" t="s">
        <v>11645</v>
      </c>
      <c r="K68" s="55" t="str">
        <f>LEFT(J68,MIN(FIND({0,1,2,3,4,5,6,7,8,9},ASC(J68)&amp;1234567890))-1)</f>
        <v>Sb</v>
      </c>
      <c r="L68" s="55">
        <f t="shared" si="3"/>
        <v>1</v>
      </c>
      <c r="M68" s="55">
        <f>VLOOKUP(K68,Table!$A$2:$C$121,2,0)</f>
        <v>15</v>
      </c>
      <c r="N68" s="56">
        <f>VLOOKUP(K68,Table!$A$2:$C$121,3,0)</f>
        <v>5</v>
      </c>
      <c r="O68" s="53" t="str">
        <f>VLOOKUP(A68,Table!$U$1:$V$230,2,0)</f>
        <v>Orthorhombic</v>
      </c>
      <c r="P68" s="63"/>
    </row>
    <row r="69" spans="1:17" ht="17.25" customHeight="1">
      <c r="A69" s="58">
        <v>25</v>
      </c>
      <c r="B69" s="58">
        <v>64698</v>
      </c>
      <c r="C69" s="58" t="s">
        <v>1666</v>
      </c>
      <c r="D69" s="58" t="s">
        <v>15369</v>
      </c>
      <c r="E69" s="59" t="s">
        <v>14969</v>
      </c>
      <c r="F69" s="55" t="str">
        <f>LEFT(E69,MIN(FIND({0,1,2,3,4,5,6,7,8,9},ASC(E69)&amp;1234567890))-1)</f>
        <v>Ag</v>
      </c>
      <c r="G69" s="55">
        <f t="shared" si="2"/>
        <v>3.15</v>
      </c>
      <c r="H69" s="55">
        <f>VLOOKUP(F69,Table!$A$2:$C$121,2,0)</f>
        <v>11</v>
      </c>
      <c r="I69" s="56">
        <f>VLOOKUP(F69,Table!$A$2:$C$121,3,0)</f>
        <v>5</v>
      </c>
      <c r="J69" s="59" t="s">
        <v>15373</v>
      </c>
      <c r="K69" s="55" t="str">
        <f>LEFT(J69,MIN(FIND({0,1,2,3,4,5,6,7,8,9},ASC(J69)&amp;1234567890))-1)</f>
        <v>Sb</v>
      </c>
      <c r="L69" s="55">
        <f t="shared" si="3"/>
        <v>0.85</v>
      </c>
      <c r="M69" s="55">
        <f>VLOOKUP(K69,Table!$A$2:$C$121,2,0)</f>
        <v>15</v>
      </c>
      <c r="N69" s="56">
        <f>VLOOKUP(K69,Table!$A$2:$C$121,3,0)</f>
        <v>5</v>
      </c>
      <c r="O69" s="53" t="str">
        <f>VLOOKUP(A69,Table!$U$1:$V$230,2,0)</f>
        <v>Orthorhombic</v>
      </c>
      <c r="P69" s="63"/>
    </row>
    <row r="70" spans="1:17" ht="17.25" customHeight="1">
      <c r="A70" s="58">
        <v>25</v>
      </c>
      <c r="B70" s="58">
        <v>43951</v>
      </c>
      <c r="C70" s="58" t="s">
        <v>1666</v>
      </c>
      <c r="D70" s="58" t="s">
        <v>1672</v>
      </c>
      <c r="E70" s="59" t="s">
        <v>366</v>
      </c>
      <c r="F70" s="55" t="str">
        <f>LEFT(E70,MIN(FIND({0,1,2,3,4,5,6,7,8,9},ASC(E70)&amp;1234567890))-1)</f>
        <v>Ga</v>
      </c>
      <c r="G70" s="55">
        <f t="shared" si="2"/>
        <v>1</v>
      </c>
      <c r="H70" s="55">
        <f>VLOOKUP(F70,Table!$A$2:$C$121,2,0)</f>
        <v>13</v>
      </c>
      <c r="I70" s="56">
        <f>VLOOKUP(F70,Table!$A$2:$C$121,3,0)</f>
        <v>4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Orthorhombic</v>
      </c>
      <c r="P70" s="63"/>
    </row>
    <row r="71" spans="1:17" ht="17.25" customHeight="1">
      <c r="A71" s="58">
        <v>25</v>
      </c>
      <c r="B71" s="58">
        <v>64716</v>
      </c>
      <c r="C71" s="58" t="s">
        <v>1666</v>
      </c>
      <c r="D71" s="58" t="s">
        <v>1673</v>
      </c>
      <c r="E71" s="59" t="s">
        <v>11645</v>
      </c>
      <c r="F71" s="55" t="str">
        <f>LEFT(E71,MIN(FIND({0,1,2,3,4,5,6,7,8,9},ASC(E71)&amp;1234567890))-1)</f>
        <v>Sb</v>
      </c>
      <c r="G71" s="55">
        <f t="shared" si="2"/>
        <v>1</v>
      </c>
      <c r="H71" s="55">
        <f>VLOOKUP(F71,Table!$A$2:$C$121,2,0)</f>
        <v>15</v>
      </c>
      <c r="I71" s="56">
        <f>VLOOKUP(F71,Table!$A$2:$C$121,3,0)</f>
        <v>5</v>
      </c>
      <c r="J71" s="59" t="s">
        <v>11657</v>
      </c>
      <c r="K71" s="55" t="str">
        <f>LEFT(J71,MIN(FIND({0,1,2,3,4,5,6,7,8,9},ASC(J71)&amp;1234567890))-1)</f>
        <v>Ag</v>
      </c>
      <c r="L71" s="55">
        <f t="shared" si="3"/>
        <v>3</v>
      </c>
      <c r="M71" s="55">
        <f>VLOOKUP(K71,Table!$A$2:$C$121,2,0)</f>
        <v>11</v>
      </c>
      <c r="N71" s="56">
        <f>VLOOKUP(K71,Table!$A$2:$C$121,3,0)</f>
        <v>5</v>
      </c>
      <c r="O71" s="53" t="str">
        <f>VLOOKUP(A71,Table!$U$1:$V$230,2,0)</f>
        <v>Orthorhombic</v>
      </c>
      <c r="P71" s="63"/>
    </row>
    <row r="72" spans="1:17" ht="17.25" customHeight="1">
      <c r="A72" s="58">
        <v>25</v>
      </c>
      <c r="B72" s="58">
        <v>108237</v>
      </c>
      <c r="C72" s="58" t="s">
        <v>1666</v>
      </c>
      <c r="D72" s="58" t="s">
        <v>1674</v>
      </c>
      <c r="E72" s="59" t="s">
        <v>11293</v>
      </c>
      <c r="F72" s="55" t="str">
        <f>LEFT(E72,MIN(FIND({0,1,2,3,4,5,6,7,8,9},ASC(E72)&amp;1234567890))-1)</f>
        <v>Cd</v>
      </c>
      <c r="G72" s="55">
        <f t="shared" si="2"/>
        <v>1</v>
      </c>
      <c r="H72" s="55">
        <f>VLOOKUP(F72,Table!$A$2:$C$121,2,0)</f>
        <v>12</v>
      </c>
      <c r="I72" s="56">
        <f>VLOOKUP(F72,Table!$A$2:$C$121,3,0)</f>
        <v>5</v>
      </c>
      <c r="J72" s="59" t="s">
        <v>328</v>
      </c>
      <c r="K72" s="55" t="str">
        <f>LEFT(J72,MIN(FIND({0,1,2,3,4,5,6,7,8,9},ASC(J72)&amp;1234567890))-1)</f>
        <v>Te</v>
      </c>
      <c r="L72" s="55">
        <f t="shared" si="3"/>
        <v>1</v>
      </c>
      <c r="M72" s="55">
        <f>VLOOKUP(K72,Table!$A$2:$C$121,2,0)</f>
        <v>16</v>
      </c>
      <c r="N72" s="56">
        <f>VLOOKUP(K72,Table!$A$2:$C$121,3,0)</f>
        <v>5</v>
      </c>
      <c r="O72" s="53" t="str">
        <f>VLOOKUP(A72,Table!$U$1:$V$230,2,0)</f>
        <v>Orthorhombic</v>
      </c>
      <c r="P72" s="63"/>
    </row>
    <row r="73" spans="1:17" ht="17.25" customHeight="1">
      <c r="A73" s="58">
        <v>25</v>
      </c>
      <c r="B73" s="58">
        <v>151216</v>
      </c>
      <c r="C73" s="58" t="s">
        <v>1668</v>
      </c>
      <c r="D73" s="58" t="s">
        <v>1675</v>
      </c>
      <c r="E73" s="59" t="s">
        <v>11352</v>
      </c>
      <c r="F73" s="55" t="str">
        <f>LEFT(E73,MIN(FIND({0,1,2,3,4,5,6,7,8,9},ASC(E73)&amp;1234567890))-1)</f>
        <v>Al</v>
      </c>
      <c r="G73" s="55">
        <f t="shared" si="2"/>
        <v>1</v>
      </c>
      <c r="H73" s="55">
        <f>VLOOKUP(F73,Table!$A$2:$C$121,2,0)</f>
        <v>13</v>
      </c>
      <c r="I73" s="56">
        <f>VLOOKUP(F73,Table!$A$2:$C$121,3,0)</f>
        <v>3</v>
      </c>
      <c r="J73" s="59" t="s">
        <v>543</v>
      </c>
      <c r="K73" s="55" t="str">
        <f>LEFT(J73,MIN(FIND({0,1,2,3,4,5,6,7,8,9},ASC(J73)&amp;1234567890))-1)</f>
        <v>Cu</v>
      </c>
      <c r="L73" s="55">
        <f t="shared" si="3"/>
        <v>3</v>
      </c>
      <c r="M73" s="55">
        <f>VLOOKUP(K73,Table!$A$2:$C$121,2,0)</f>
        <v>11</v>
      </c>
      <c r="N73" s="56">
        <f>VLOOKUP(K73,Table!$A$2:$C$121,3,0)</f>
        <v>4</v>
      </c>
      <c r="O73" s="53" t="str">
        <f>VLOOKUP(A73,Table!$U$1:$V$230,2,0)</f>
        <v>Orthorhombic</v>
      </c>
      <c r="P73" s="63"/>
    </row>
    <row r="74" spans="1:17" ht="17.25" customHeight="1">
      <c r="A74" s="58">
        <v>26</v>
      </c>
      <c r="B74" s="58">
        <v>15021</v>
      </c>
      <c r="C74" s="58" t="s">
        <v>1676</v>
      </c>
      <c r="D74" s="58" t="s">
        <v>1677</v>
      </c>
      <c r="E74" s="59" t="s">
        <v>588</v>
      </c>
      <c r="F74" s="55" t="str">
        <f>LEFT(E74,MIN(FIND({0,1,2,3,4,5,6,7,8,9},ASC(E74)&amp;1234567890))-1)</f>
        <v>Tl</v>
      </c>
      <c r="G74" s="55">
        <f t="shared" si="2"/>
        <v>1</v>
      </c>
      <c r="H74" s="55">
        <f>VLOOKUP(F74,Table!$A$2:$C$121,2,0)</f>
        <v>13</v>
      </c>
      <c r="I74" s="56">
        <f>VLOOKUP(F74,Table!$A$2:$C$121,3,0)</f>
        <v>6</v>
      </c>
      <c r="J74" s="59" t="s">
        <v>360</v>
      </c>
      <c r="K74" s="55" t="str">
        <f>LEFT(J74,MIN(FIND({0,1,2,3,4,5,6,7,8,9},ASC(J74)&amp;1234567890))-1)</f>
        <v>P</v>
      </c>
      <c r="L74" s="55">
        <f t="shared" si="3"/>
        <v>5</v>
      </c>
      <c r="M74" s="55">
        <f>VLOOKUP(K74,Table!$A$2:$C$121,2,0)</f>
        <v>15</v>
      </c>
      <c r="N74" s="56">
        <f>VLOOKUP(K74,Table!$A$2:$C$121,3,0)</f>
        <v>3</v>
      </c>
      <c r="O74" s="53" t="str">
        <f>VLOOKUP(A74,Table!$U$1:$V$230,2,0)</f>
        <v>Orthorhombic</v>
      </c>
      <c r="P74" s="63"/>
    </row>
    <row r="75" spans="1:17" ht="17.25" customHeight="1">
      <c r="A75" s="58">
        <v>26</v>
      </c>
      <c r="B75" s="58">
        <v>36295</v>
      </c>
      <c r="C75" s="58" t="s">
        <v>1678</v>
      </c>
      <c r="D75" s="58" t="s">
        <v>719</v>
      </c>
      <c r="E75" s="59" t="s">
        <v>11322</v>
      </c>
      <c r="F75" s="55" t="str">
        <f>LEFT(E75,MIN(FIND({0,1,2,3,4,5,6,7,8,9},ASC(E75)&amp;1234567890))-1)</f>
        <v>Pb</v>
      </c>
      <c r="G75" s="55">
        <f t="shared" si="2"/>
        <v>2</v>
      </c>
      <c r="H75" s="55">
        <f>VLOOKUP(F75,Table!$A$2:$C$121,2,0)</f>
        <v>14</v>
      </c>
      <c r="I75" s="56">
        <f>VLOOKUP(F75,Table!$A$2:$C$121,3,0)</f>
        <v>6</v>
      </c>
      <c r="J75" s="59" t="s">
        <v>59</v>
      </c>
      <c r="K75" s="55" t="str">
        <f>LEFT(J75,MIN(FIND({0,1,2,3,4,5,6,7,8,9},ASC(J75)&amp;1234567890))-1)</f>
        <v>O</v>
      </c>
      <c r="L75" s="55">
        <f t="shared" si="3"/>
        <v>3</v>
      </c>
      <c r="M75" s="55">
        <f>VLOOKUP(K75,Table!$A$2:$C$121,2,0)</f>
        <v>16</v>
      </c>
      <c r="N75" s="56">
        <f>VLOOKUP(K75,Table!$A$2:$C$121,3,0)</f>
        <v>2</v>
      </c>
      <c r="O75" s="53" t="str">
        <f>VLOOKUP(A75,Table!$U$1:$V$230,2,0)</f>
        <v>Orthorhombic</v>
      </c>
      <c r="P75" s="63"/>
    </row>
    <row r="76" spans="1:17" ht="17.25" customHeight="1">
      <c r="A76" s="58">
        <v>26</v>
      </c>
      <c r="B76" s="58">
        <v>35002</v>
      </c>
      <c r="C76" s="58" t="s">
        <v>1676</v>
      </c>
      <c r="D76" s="58" t="s">
        <v>679</v>
      </c>
      <c r="E76" s="59" t="s">
        <v>11292</v>
      </c>
      <c r="F76" s="55" t="str">
        <f>LEFT(E76,MIN(FIND({0,1,2,3,4,5,6,7,8,9},ASC(E76)&amp;1234567890))-1)</f>
        <v>Fe</v>
      </c>
      <c r="G76" s="55">
        <f t="shared" si="2"/>
        <v>3</v>
      </c>
      <c r="H76" s="55">
        <f>VLOOKUP(F76,Table!$A$2:$C$121,2,0)</f>
        <v>8</v>
      </c>
      <c r="I76" s="56">
        <f>VLOOKUP(F76,Table!$A$2:$C$121,3,0)</f>
        <v>4</v>
      </c>
      <c r="J76" s="59" t="s">
        <v>582</v>
      </c>
      <c r="K76" s="55" t="str">
        <f>LEFT(J76,MIN(FIND({0,1,2,3,4,5,6,7,8,9},ASC(J76)&amp;1234567890))-1)</f>
        <v>O</v>
      </c>
      <c r="L76" s="55">
        <f t="shared" si="3"/>
        <v>4</v>
      </c>
      <c r="M76" s="55">
        <f>VLOOKUP(K76,Table!$A$2:$C$121,2,0)</f>
        <v>16</v>
      </c>
      <c r="N76" s="56">
        <f>VLOOKUP(K76,Table!$A$2:$C$121,3,0)</f>
        <v>2</v>
      </c>
      <c r="O76" s="53" t="str">
        <f>VLOOKUP(A76,Table!$U$1:$V$230,2,0)</f>
        <v>Orthorhombic</v>
      </c>
      <c r="P76" s="63"/>
    </row>
    <row r="77" spans="1:17" ht="17.25" customHeight="1">
      <c r="A77" s="58">
        <v>26</v>
      </c>
      <c r="B77" s="58">
        <v>58629</v>
      </c>
      <c r="C77" s="58" t="s">
        <v>1676</v>
      </c>
      <c r="D77" s="58" t="s">
        <v>1679</v>
      </c>
      <c r="E77" s="59" t="s">
        <v>54</v>
      </c>
      <c r="F77" s="55" t="str">
        <f>LEFT(E77,MIN(FIND({0,1,2,3,4,5,6,7,8,9},ASC(E77)&amp;1234567890))-1)</f>
        <v>Au</v>
      </c>
      <c r="G77" s="55">
        <f t="shared" si="2"/>
        <v>5</v>
      </c>
      <c r="H77" s="55">
        <f>VLOOKUP(F77,Table!$A$2:$C$121,2,0)</f>
        <v>11</v>
      </c>
      <c r="I77" s="56">
        <f>VLOOKUP(F77,Table!$A$2:$C$121,3,0)</f>
        <v>6</v>
      </c>
      <c r="J77" s="59" t="s">
        <v>11839</v>
      </c>
      <c r="K77" s="55" t="str">
        <f>LEFT(J77,MIN(FIND({0,1,2,3,4,5,6,7,8,9},ASC(J77)&amp;1234567890))-1)</f>
        <v>Zn</v>
      </c>
      <c r="L77" s="55">
        <f t="shared" si="3"/>
        <v>3</v>
      </c>
      <c r="M77" s="55">
        <f>VLOOKUP(K77,Table!$A$2:$C$121,2,0)</f>
        <v>12</v>
      </c>
      <c r="N77" s="56">
        <f>VLOOKUP(K77,Table!$A$2:$C$121,3,0)</f>
        <v>4</v>
      </c>
      <c r="O77" s="53" t="str">
        <f>VLOOKUP(A77,Table!$U$1:$V$230,2,0)</f>
        <v>Orthorhombic</v>
      </c>
      <c r="P77" s="63"/>
    </row>
    <row r="78" spans="1:17" ht="17.25" customHeight="1">
      <c r="A78" s="58">
        <v>26</v>
      </c>
      <c r="B78" s="58">
        <v>99273</v>
      </c>
      <c r="C78" s="58" t="s">
        <v>1676</v>
      </c>
      <c r="D78" s="58" t="s">
        <v>1680</v>
      </c>
      <c r="E78" s="59" t="s">
        <v>14970</v>
      </c>
      <c r="F78" s="55" t="str">
        <f>LEFT(E78,MIN(FIND({0,1,2,3,4,5,6,7,8,9},ASC(E78)&amp;1234567890))-1)</f>
        <v>Ni</v>
      </c>
      <c r="G78" s="55">
        <f t="shared" si="2"/>
        <v>1.2969999999999999</v>
      </c>
      <c r="H78" s="55">
        <f>VLOOKUP(F78,Table!$A$2:$C$121,2,0)</f>
        <v>10</v>
      </c>
      <c r="I78" s="56">
        <f>VLOOKUP(F78,Table!$A$2:$C$121,3,0)</f>
        <v>4</v>
      </c>
      <c r="J78" s="59" t="s">
        <v>328</v>
      </c>
      <c r="K78" s="55" t="str">
        <f>LEFT(J78,MIN(FIND({0,1,2,3,4,5,6,7,8,9},ASC(J78)&amp;1234567890))-1)</f>
        <v>Te</v>
      </c>
      <c r="L78" s="55">
        <f t="shared" si="3"/>
        <v>1</v>
      </c>
      <c r="M78" s="55">
        <f>VLOOKUP(K78,Table!$A$2:$C$121,2,0)</f>
        <v>16</v>
      </c>
      <c r="N78" s="56">
        <f>VLOOKUP(K78,Table!$A$2:$C$121,3,0)</f>
        <v>5</v>
      </c>
      <c r="O78" s="53" t="str">
        <f>VLOOKUP(A78,Table!$U$1:$V$230,2,0)</f>
        <v>Orthorhombic</v>
      </c>
      <c r="P78" s="63"/>
    </row>
    <row r="79" spans="1:17" ht="17.25" customHeight="1">
      <c r="A79" s="58">
        <v>26</v>
      </c>
      <c r="B79" s="58">
        <v>99464</v>
      </c>
      <c r="C79" s="58" t="s">
        <v>1676</v>
      </c>
      <c r="D79" s="58" t="s">
        <v>1681</v>
      </c>
      <c r="E79" s="59" t="s">
        <v>47</v>
      </c>
      <c r="F79" s="55" t="str">
        <f>LEFT(E79,MIN(FIND({0,1,2,3,4,5,6,7,8,9},ASC(E79)&amp;1234567890))-1)</f>
        <v>Se</v>
      </c>
      <c r="G79" s="55">
        <f t="shared" si="2"/>
        <v>1</v>
      </c>
      <c r="H79" s="55">
        <f>VLOOKUP(F79,Table!$A$2:$C$121,2,0)</f>
        <v>16</v>
      </c>
      <c r="I79" s="56">
        <f>VLOOKUP(F79,Table!$A$2:$C$121,3,0)</f>
        <v>4</v>
      </c>
      <c r="J79" s="59" t="s">
        <v>32</v>
      </c>
      <c r="K79" s="55" t="str">
        <f>LEFT(J79,MIN(FIND({0,1,2,3,4,5,6,7,8,9},ASC(J79)&amp;1234567890))-1)</f>
        <v>O</v>
      </c>
      <c r="L79" s="55">
        <f t="shared" si="3"/>
        <v>2</v>
      </c>
      <c r="M79" s="55">
        <f>VLOOKUP(K79,Table!$A$2:$C$121,2,0)</f>
        <v>16</v>
      </c>
      <c r="N79" s="56">
        <f>VLOOKUP(K79,Table!$A$2:$C$121,3,0)</f>
        <v>2</v>
      </c>
      <c r="O79" s="53" t="str">
        <f>VLOOKUP(A79,Table!$U$1:$V$230,2,0)</f>
        <v>Orthorhombic</v>
      </c>
      <c r="P79" s="63"/>
    </row>
    <row r="80" spans="1:17" ht="17.25" customHeight="1">
      <c r="A80" s="58">
        <v>27</v>
      </c>
      <c r="B80" s="58">
        <v>42434</v>
      </c>
      <c r="C80" s="58" t="s">
        <v>1682</v>
      </c>
      <c r="D80" s="58" t="s">
        <v>1683</v>
      </c>
      <c r="E80" s="59" t="s">
        <v>416</v>
      </c>
      <c r="F80" s="55" t="str">
        <f>LEFT(E80,MIN(FIND({0,1,2,3,4,5,6,7,8,9},ASC(E80)&amp;1234567890))-1)</f>
        <v>V</v>
      </c>
      <c r="G80" s="55">
        <f t="shared" si="2"/>
        <v>4</v>
      </c>
      <c r="H80" s="55">
        <f>VLOOKUP(F80,Table!$A$2:$C$121,2,0)</f>
        <v>5</v>
      </c>
      <c r="I80" s="56">
        <f>VLOOKUP(F80,Table!$A$2:$C$121,3,0)</f>
        <v>4</v>
      </c>
      <c r="J80" s="59" t="s">
        <v>11826</v>
      </c>
      <c r="K80" s="55" t="str">
        <f>LEFT(J80,MIN(FIND({0,1,2,3,4,5,6,7,8,9},ASC(J80)&amp;1234567890))-1)</f>
        <v>D</v>
      </c>
      <c r="L80" s="55">
        <f t="shared" si="3"/>
        <v>2.88</v>
      </c>
      <c r="M80" s="55">
        <f>VLOOKUP(K80,Table!$A$2:$C$121,2,0)</f>
        <v>1</v>
      </c>
      <c r="N80" s="56">
        <f>VLOOKUP(K80,Table!$A$2:$C$121,3,0)</f>
        <v>1</v>
      </c>
      <c r="O80" s="53" t="str">
        <f>VLOOKUP(A80,Table!$U$1:$V$230,2,0)</f>
        <v>Orthorhombic</v>
      </c>
      <c r="P80" s="63"/>
    </row>
    <row r="81" spans="1:16" ht="17.25" customHeight="1">
      <c r="A81" s="58">
        <v>28</v>
      </c>
      <c r="B81" s="58">
        <v>38213</v>
      </c>
      <c r="C81" s="58" t="s">
        <v>1684</v>
      </c>
      <c r="D81" s="58" t="s">
        <v>628</v>
      </c>
      <c r="E81" s="59" t="s">
        <v>427</v>
      </c>
      <c r="F81" s="55" t="str">
        <f>LEFT(E81,MIN(FIND({0,1,2,3,4,5,6,7,8,9},ASC(E81)&amp;1234567890))-1)</f>
        <v>Au</v>
      </c>
      <c r="G81" s="55">
        <f t="shared" si="2"/>
        <v>1</v>
      </c>
      <c r="H81" s="55">
        <f>VLOOKUP(F81,Table!$A$2:$C$121,2,0)</f>
        <v>11</v>
      </c>
      <c r="I81" s="56">
        <f>VLOOKUP(F81,Table!$A$2:$C$121,3,0)</f>
        <v>6</v>
      </c>
      <c r="J81" s="59" t="s">
        <v>73</v>
      </c>
      <c r="K81" s="55" t="str">
        <f>LEFT(J81,MIN(FIND({0,1,2,3,4,5,6,7,8,9},ASC(J81)&amp;1234567890))-1)</f>
        <v>Te</v>
      </c>
      <c r="L81" s="55">
        <f t="shared" si="3"/>
        <v>2</v>
      </c>
      <c r="M81" s="55">
        <f>VLOOKUP(K81,Table!$A$2:$C$121,2,0)</f>
        <v>16</v>
      </c>
      <c r="N81" s="56">
        <f>VLOOKUP(K81,Table!$A$2:$C$121,3,0)</f>
        <v>5</v>
      </c>
      <c r="O81" s="53" t="str">
        <f>VLOOKUP(A81,Table!$U$1:$V$230,2,0)</f>
        <v>Orthorhombic</v>
      </c>
      <c r="P81" s="63"/>
    </row>
    <row r="82" spans="1:16" ht="17.25" customHeight="1">
      <c r="A82" s="58">
        <v>28</v>
      </c>
      <c r="B82" s="58">
        <v>9873</v>
      </c>
      <c r="C82" s="58" t="s">
        <v>1684</v>
      </c>
      <c r="D82" s="58" t="s">
        <v>1685</v>
      </c>
      <c r="E82" s="59" t="s">
        <v>588</v>
      </c>
      <c r="F82" s="55" t="str">
        <f>LEFT(E82,MIN(FIND({0,1,2,3,4,5,6,7,8,9},ASC(E82)&amp;1234567890))-1)</f>
        <v>Tl</v>
      </c>
      <c r="G82" s="55">
        <f t="shared" si="2"/>
        <v>1</v>
      </c>
      <c r="H82" s="55">
        <f>VLOOKUP(F82,Table!$A$2:$C$121,2,0)</f>
        <v>13</v>
      </c>
      <c r="I82" s="56">
        <f>VLOOKUP(F82,Table!$A$2:$C$121,3,0)</f>
        <v>6</v>
      </c>
      <c r="J82" s="59" t="s">
        <v>11679</v>
      </c>
      <c r="K82" s="55" t="str">
        <f>LEFT(J82,MIN(FIND({0,1,2,3,4,5,6,7,8,9},ASC(J82)&amp;1234567890))-1)</f>
        <v>F</v>
      </c>
      <c r="L82" s="55">
        <f t="shared" si="3"/>
        <v>1</v>
      </c>
      <c r="M82" s="55">
        <f>VLOOKUP(K82,Table!$A$2:$C$121,2,0)</f>
        <v>17</v>
      </c>
      <c r="N82" s="56">
        <f>VLOOKUP(K82,Table!$A$2:$C$121,3,0)</f>
        <v>2</v>
      </c>
      <c r="O82" s="53" t="str">
        <f>VLOOKUP(A82,Table!$U$1:$V$230,2,0)</f>
        <v>Orthorhombic</v>
      </c>
      <c r="P82" s="63"/>
    </row>
    <row r="83" spans="1:16" ht="17.25" customHeight="1">
      <c r="A83" s="58">
        <v>28</v>
      </c>
      <c r="B83" s="58">
        <v>99272</v>
      </c>
      <c r="C83" s="58" t="s">
        <v>1684</v>
      </c>
      <c r="D83" s="58" t="s">
        <v>1686</v>
      </c>
      <c r="E83" s="59" t="s">
        <v>14400</v>
      </c>
      <c r="F83" s="55" t="str">
        <f>LEFT(E83,MIN(FIND({0,1,2,3,4,5,6,7,8,9},ASC(E83)&amp;1234567890))-1)</f>
        <v>Ni</v>
      </c>
      <c r="G83" s="55">
        <f t="shared" si="2"/>
        <v>2.88</v>
      </c>
      <c r="H83" s="55">
        <f>VLOOKUP(F83,Table!$A$2:$C$121,2,0)</f>
        <v>10</v>
      </c>
      <c r="I83" s="56">
        <f>VLOOKUP(F83,Table!$A$2:$C$121,3,0)</f>
        <v>4</v>
      </c>
      <c r="J83" s="59" t="s">
        <v>73</v>
      </c>
      <c r="K83" s="55" t="str">
        <f>LEFT(J83,MIN(FIND({0,1,2,3,4,5,6,7,8,9},ASC(J83)&amp;1234567890))-1)</f>
        <v>Te</v>
      </c>
      <c r="L83" s="55">
        <f t="shared" si="3"/>
        <v>2</v>
      </c>
      <c r="M83" s="55">
        <f>VLOOKUP(K83,Table!$A$2:$C$121,2,0)</f>
        <v>16</v>
      </c>
      <c r="N83" s="56">
        <f>VLOOKUP(K83,Table!$A$2:$C$121,3,0)</f>
        <v>5</v>
      </c>
      <c r="O83" s="53" t="str">
        <f>VLOOKUP(A83,Table!$U$1:$V$230,2,0)</f>
        <v>Orthorhombic</v>
      </c>
      <c r="P83" s="63"/>
    </row>
    <row r="84" spans="1:16" ht="17.25" customHeight="1">
      <c r="A84" s="58">
        <v>29</v>
      </c>
      <c r="B84" s="58">
        <v>15998</v>
      </c>
      <c r="C84" s="58" t="s">
        <v>1687</v>
      </c>
      <c r="D84" s="58" t="s">
        <v>1688</v>
      </c>
      <c r="E84" s="59" t="s">
        <v>407</v>
      </c>
      <c r="F84" s="55" t="str">
        <f>LEFT(E84,MIN(FIND({0,1,2,3,4,5,6,7,8,9},ASC(E84)&amp;1234567890))-1)</f>
        <v>S</v>
      </c>
      <c r="G84" s="55">
        <f t="shared" si="2"/>
        <v>8</v>
      </c>
      <c r="H84" s="55">
        <f>VLOOKUP(F84,Table!$A$2:$C$121,2,0)</f>
        <v>16</v>
      </c>
      <c r="I84" s="56">
        <f>VLOOKUP(F84,Table!$A$2:$C$121,3,0)</f>
        <v>3</v>
      </c>
      <c r="J84" s="59" t="s">
        <v>371</v>
      </c>
      <c r="K84" s="55" t="str">
        <f>LEFT(J84,MIN(FIND({0,1,2,3,4,5,6,7,8,9},ASC(J84)&amp;1234567890))-1)</f>
        <v>O</v>
      </c>
      <c r="L84" s="55">
        <f t="shared" si="3"/>
        <v>1</v>
      </c>
      <c r="M84" s="55">
        <f>VLOOKUP(K84,Table!$A$2:$C$121,2,0)</f>
        <v>16</v>
      </c>
      <c r="N84" s="56">
        <f>VLOOKUP(K84,Table!$A$2:$C$121,3,0)</f>
        <v>2</v>
      </c>
      <c r="O84" s="53" t="str">
        <f>VLOOKUP(A84,Table!$U$1:$V$230,2,0)</f>
        <v>Orthorhombic</v>
      </c>
      <c r="P84" s="63"/>
    </row>
    <row r="85" spans="1:16" ht="17.25" customHeight="1">
      <c r="A85" s="58">
        <v>29</v>
      </c>
      <c r="B85" s="58">
        <v>39461</v>
      </c>
      <c r="C85" s="58" t="s">
        <v>1687</v>
      </c>
      <c r="D85" s="58" t="s">
        <v>1689</v>
      </c>
      <c r="E85" s="59" t="s">
        <v>14971</v>
      </c>
      <c r="F85" s="55" t="str">
        <f>LEFT(E85,MIN(FIND({0,1,2,3,4,5,6,7,8,9},ASC(E85)&amp;1234567890))-1)</f>
        <v>Mo</v>
      </c>
      <c r="G85" s="55">
        <f t="shared" si="2"/>
        <v>1.93</v>
      </c>
      <c r="H85" s="55">
        <f>VLOOKUP(F85,Table!$A$2:$C$121,2,0)</f>
        <v>6</v>
      </c>
      <c r="I85" s="56">
        <f>VLOOKUP(F85,Table!$A$2:$C$121,3,0)</f>
        <v>5</v>
      </c>
      <c r="J85" s="59" t="s">
        <v>14972</v>
      </c>
      <c r="K85" s="55" t="str">
        <f>LEFT(J85,MIN(FIND({0,1,2,3,4,5,6,7,8,9},ASC(J85)&amp;1234567890))-1)</f>
        <v>C</v>
      </c>
      <c r="L85" s="55">
        <f t="shared" si="3"/>
        <v>0.96</v>
      </c>
      <c r="M85" s="55">
        <f>VLOOKUP(K85,Table!$A$2:$C$121,2,0)</f>
        <v>14</v>
      </c>
      <c r="N85" s="56">
        <f>VLOOKUP(K85,Table!$A$2:$C$121,3,0)</f>
        <v>2</v>
      </c>
      <c r="O85" s="53" t="str">
        <f>VLOOKUP(A85,Table!$U$1:$V$230,2,0)</f>
        <v>Orthorhombic</v>
      </c>
      <c r="P85" s="63"/>
    </row>
    <row r="86" spans="1:16" ht="17.25" customHeight="1">
      <c r="A86" s="58">
        <v>29</v>
      </c>
      <c r="B86" s="58">
        <v>36250</v>
      </c>
      <c r="C86" s="58" t="s">
        <v>1687</v>
      </c>
      <c r="D86" s="58" t="s">
        <v>1690</v>
      </c>
      <c r="E86" s="59" t="s">
        <v>586</v>
      </c>
      <c r="F86" s="55" t="str">
        <f>LEFT(E86,MIN(FIND({0,1,2,3,4,5,6,7,8,9},ASC(E86)&amp;1234567890))-1)</f>
        <v>Pb</v>
      </c>
      <c r="G86" s="55">
        <f t="shared" si="2"/>
        <v>1</v>
      </c>
      <c r="H86" s="55">
        <f>VLOOKUP(F86,Table!$A$2:$C$121,2,0)</f>
        <v>14</v>
      </c>
      <c r="I86" s="56">
        <f>VLOOKUP(F86,Table!$A$2:$C$121,3,0)</f>
        <v>6</v>
      </c>
      <c r="J86" s="59" t="s">
        <v>371</v>
      </c>
      <c r="K86" s="55" t="str">
        <f>LEFT(J86,MIN(FIND({0,1,2,3,4,5,6,7,8,9},ASC(J86)&amp;1234567890))-1)</f>
        <v>O</v>
      </c>
      <c r="L86" s="55">
        <f t="shared" si="3"/>
        <v>1</v>
      </c>
      <c r="M86" s="55">
        <f>VLOOKUP(K86,Table!$A$2:$C$121,2,0)</f>
        <v>16</v>
      </c>
      <c r="N86" s="56">
        <f>VLOOKUP(K86,Table!$A$2:$C$121,3,0)</f>
        <v>2</v>
      </c>
      <c r="O86" s="53" t="str">
        <f>VLOOKUP(A86,Table!$U$1:$V$230,2,0)</f>
        <v>Orthorhombic</v>
      </c>
      <c r="P86" s="63"/>
    </row>
    <row r="87" spans="1:16" ht="17.25" customHeight="1">
      <c r="A87" s="58">
        <v>29</v>
      </c>
      <c r="B87" s="58">
        <v>41401</v>
      </c>
      <c r="C87" s="58" t="s">
        <v>1687</v>
      </c>
      <c r="D87" s="58" t="s">
        <v>4</v>
      </c>
      <c r="E87" s="59" t="s">
        <v>33</v>
      </c>
      <c r="F87" s="55" t="str">
        <f>LEFT(E87,MIN(FIND({0,1,2,3,4,5,6,7,8,9},ASC(E87)&amp;1234567890))-1)</f>
        <v>Fe</v>
      </c>
      <c r="G87" s="55">
        <f t="shared" si="2"/>
        <v>1</v>
      </c>
      <c r="H87" s="55">
        <f>VLOOKUP(F87,Table!$A$2:$C$121,2,0)</f>
        <v>8</v>
      </c>
      <c r="I87" s="56">
        <f>VLOOKUP(F87,Table!$A$2:$C$121,3,0)</f>
        <v>4</v>
      </c>
      <c r="J87" s="59" t="s">
        <v>34</v>
      </c>
      <c r="K87" s="55" t="str">
        <f>LEFT(J87,MIN(FIND({0,1,2,3,4,5,6,7,8,9},ASC(J87)&amp;1234567890))-1)</f>
        <v>S</v>
      </c>
      <c r="L87" s="55">
        <f t="shared" si="3"/>
        <v>2</v>
      </c>
      <c r="M87" s="55">
        <f>VLOOKUP(K87,Table!$A$2:$C$121,2,0)</f>
        <v>16</v>
      </c>
      <c r="N87" s="56">
        <f>VLOOKUP(K87,Table!$A$2:$C$121,3,0)</f>
        <v>3</v>
      </c>
      <c r="O87" s="53" t="str">
        <f>VLOOKUP(A87,Table!$U$1:$V$230,2,0)</f>
        <v>Orthorhombic</v>
      </c>
      <c r="P87" s="63"/>
    </row>
    <row r="88" spans="1:16" ht="17.25" customHeight="1">
      <c r="A88" s="58">
        <v>29</v>
      </c>
      <c r="B88" s="58">
        <v>67004</v>
      </c>
      <c r="C88" s="58" t="s">
        <v>1691</v>
      </c>
      <c r="D88" s="58" t="s">
        <v>1195</v>
      </c>
      <c r="E88" s="59" t="s">
        <v>377</v>
      </c>
      <c r="F88" s="55" t="str">
        <f>LEFT(E88,MIN(FIND({0,1,2,3,4,5,6,7,8,9},ASC(E88)&amp;1234567890))-1)</f>
        <v>Zr</v>
      </c>
      <c r="G88" s="55">
        <f t="shared" si="2"/>
        <v>1</v>
      </c>
      <c r="H88" s="55">
        <f>VLOOKUP(F88,Table!$A$2:$C$121,2,0)</f>
        <v>4</v>
      </c>
      <c r="I88" s="56">
        <f>VLOOKUP(F88,Table!$A$2:$C$121,3,0)</f>
        <v>5</v>
      </c>
      <c r="J88" s="59" t="s">
        <v>32</v>
      </c>
      <c r="K88" s="55" t="str">
        <f>LEFT(J88,MIN(FIND({0,1,2,3,4,5,6,7,8,9},ASC(J88)&amp;1234567890))-1)</f>
        <v>O</v>
      </c>
      <c r="L88" s="55">
        <f t="shared" si="3"/>
        <v>2</v>
      </c>
      <c r="M88" s="55">
        <f>VLOOKUP(K88,Table!$A$2:$C$121,2,0)</f>
        <v>16</v>
      </c>
      <c r="N88" s="56">
        <f>VLOOKUP(K88,Table!$A$2:$C$121,3,0)</f>
        <v>2</v>
      </c>
      <c r="O88" s="53" t="str">
        <f>VLOOKUP(A88,Table!$U$1:$V$230,2,0)</f>
        <v>Orthorhombic</v>
      </c>
      <c r="P88" s="63"/>
    </row>
    <row r="89" spans="1:16" ht="17.25" customHeight="1">
      <c r="A89" s="58">
        <v>29</v>
      </c>
      <c r="B89" s="58">
        <v>42078</v>
      </c>
      <c r="C89" s="58" t="s">
        <v>1687</v>
      </c>
      <c r="D89" s="58" t="s">
        <v>1692</v>
      </c>
      <c r="E89" s="59" t="s">
        <v>12087</v>
      </c>
      <c r="F89" s="55" t="str">
        <f>LEFT(E89,MIN(FIND({0,1,2,3,4,5,6,7,8,9},ASC(E89)&amp;1234567890))-1)</f>
        <v>Ni</v>
      </c>
      <c r="G89" s="55">
        <f t="shared" si="2"/>
        <v>6</v>
      </c>
      <c r="H89" s="55">
        <f>VLOOKUP(F89,Table!$A$2:$C$121,2,0)</f>
        <v>10</v>
      </c>
      <c r="I89" s="56">
        <f>VLOOKUP(F89,Table!$A$2:$C$121,3,0)</f>
        <v>4</v>
      </c>
      <c r="J89" s="59" t="s">
        <v>11633</v>
      </c>
      <c r="K89" s="55" t="str">
        <f>LEFT(J89,MIN(FIND({0,1,2,3,4,5,6,7,8,9},ASC(J89)&amp;1234567890))-1)</f>
        <v>Se</v>
      </c>
      <c r="L89" s="55">
        <f t="shared" si="3"/>
        <v>5</v>
      </c>
      <c r="M89" s="55">
        <f>VLOOKUP(K89,Table!$A$2:$C$121,2,0)</f>
        <v>16</v>
      </c>
      <c r="N89" s="56">
        <f>VLOOKUP(K89,Table!$A$2:$C$121,3,0)</f>
        <v>4</v>
      </c>
      <c r="O89" s="53" t="str">
        <f>VLOOKUP(A89,Table!$U$1:$V$230,2,0)</f>
        <v>Orthorhombic</v>
      </c>
      <c r="P89" s="63"/>
    </row>
    <row r="90" spans="1:16" ht="17.25" customHeight="1">
      <c r="A90" s="58">
        <v>29</v>
      </c>
      <c r="B90" s="58">
        <v>93460</v>
      </c>
      <c r="C90" s="58" t="s">
        <v>1687</v>
      </c>
      <c r="D90" s="58" t="s">
        <v>1693</v>
      </c>
      <c r="E90" s="59" t="s">
        <v>11370</v>
      </c>
      <c r="F90" s="55" t="str">
        <f>LEFT(E90,MIN(FIND({0,1,2,3,4,5,6,7,8,9},ASC(E90)&amp;1234567890))-1)</f>
        <v>Ge</v>
      </c>
      <c r="G90" s="55">
        <f t="shared" si="2"/>
        <v>4</v>
      </c>
      <c r="H90" s="55">
        <f>VLOOKUP(F90,Table!$A$2:$C$121,2,0)</f>
        <v>14</v>
      </c>
      <c r="I90" s="56">
        <f>VLOOKUP(F90,Table!$A$2:$C$121,3,0)</f>
        <v>4</v>
      </c>
      <c r="J90" s="59" t="s">
        <v>347</v>
      </c>
      <c r="K90" s="55" t="str">
        <f>LEFT(J90,MIN(FIND({0,1,2,3,4,5,6,7,8,9},ASC(J90)&amp;1234567890))-1)</f>
        <v>Se</v>
      </c>
      <c r="L90" s="55">
        <f t="shared" si="3"/>
        <v>9</v>
      </c>
      <c r="M90" s="55">
        <f>VLOOKUP(K90,Table!$A$2:$C$121,2,0)</f>
        <v>16</v>
      </c>
      <c r="N90" s="56">
        <f>VLOOKUP(K90,Table!$A$2:$C$121,3,0)</f>
        <v>4</v>
      </c>
      <c r="O90" s="53" t="str">
        <f>VLOOKUP(A90,Table!$U$1:$V$230,2,0)</f>
        <v>Orthorhombic</v>
      </c>
      <c r="P90" s="63"/>
    </row>
    <row r="91" spans="1:16" ht="17.25" customHeight="1">
      <c r="A91" s="58">
        <v>29</v>
      </c>
      <c r="B91" s="58">
        <v>155810</v>
      </c>
      <c r="C91" s="58" t="s">
        <v>1691</v>
      </c>
      <c r="D91" s="58" t="s">
        <v>1694</v>
      </c>
      <c r="E91" s="59" t="s">
        <v>69</v>
      </c>
      <c r="F91" s="55" t="str">
        <f>LEFT(E91,MIN(FIND({0,1,2,3,4,5,6,7,8,9},ASC(E91)&amp;1234567890))-1)</f>
        <v>Mg</v>
      </c>
      <c r="G91" s="55">
        <f t="shared" si="2"/>
        <v>1</v>
      </c>
      <c r="H91" s="55">
        <f>VLOOKUP(F91,Table!$A$2:$C$121,2,0)</f>
        <v>2</v>
      </c>
      <c r="I91" s="56">
        <f>VLOOKUP(F91,Table!$A$2:$C$121,3,0)</f>
        <v>3</v>
      </c>
      <c r="J91" s="59" t="s">
        <v>11764</v>
      </c>
      <c r="K91" s="55" t="str">
        <f>LEFT(J91,MIN(FIND({0,1,2,3,4,5,6,7,8,9},ASC(J91)&amp;1234567890))-1)</f>
        <v>H</v>
      </c>
      <c r="L91" s="55">
        <f t="shared" si="3"/>
        <v>2</v>
      </c>
      <c r="M91" s="55">
        <f>VLOOKUP(K91,Table!$A$2:$C$121,2,0)</f>
        <v>1</v>
      </c>
      <c r="N91" s="56">
        <f>VLOOKUP(K91,Table!$A$2:$C$121,3,0)</f>
        <v>1</v>
      </c>
      <c r="O91" s="53" t="str">
        <f>VLOOKUP(A91,Table!$U$1:$V$230,2,0)</f>
        <v>Orthorhombic</v>
      </c>
      <c r="P91" s="63"/>
    </row>
    <row r="92" spans="1:16" ht="17.25" customHeight="1">
      <c r="A92" s="58">
        <v>29</v>
      </c>
      <c r="B92" s="58">
        <v>182302</v>
      </c>
      <c r="C92" s="58" t="s">
        <v>1691</v>
      </c>
      <c r="D92" s="58" t="s">
        <v>1197</v>
      </c>
      <c r="E92" s="59" t="s">
        <v>540</v>
      </c>
      <c r="F92" s="55" t="str">
        <f>LEFT(E92,MIN(FIND({0,1,2,3,4,5,6,7,8,9},ASC(E92)&amp;1234567890))-1)</f>
        <v>As</v>
      </c>
      <c r="G92" s="55">
        <f t="shared" si="2"/>
        <v>1</v>
      </c>
      <c r="H92" s="55">
        <f>VLOOKUP(F92,Table!$A$2:$C$121,2,0)</f>
        <v>15</v>
      </c>
      <c r="I92" s="56">
        <f>VLOOKUP(F92,Table!$A$2:$C$121,3,0)</f>
        <v>4</v>
      </c>
      <c r="J92" s="59" t="s">
        <v>379</v>
      </c>
      <c r="K92" s="55" t="str">
        <f>LEFT(J92,MIN(FIND({0,1,2,3,4,5,6,7,8,9},ASC(J92)&amp;1234567890))-1)</f>
        <v>S</v>
      </c>
      <c r="L92" s="55">
        <f t="shared" si="3"/>
        <v>1</v>
      </c>
      <c r="M92" s="55">
        <f>VLOOKUP(K92,Table!$A$2:$C$121,2,0)</f>
        <v>16</v>
      </c>
      <c r="N92" s="56">
        <f>VLOOKUP(K92,Table!$A$2:$C$121,3,0)</f>
        <v>3</v>
      </c>
      <c r="O92" s="53" t="str">
        <f>VLOOKUP(A92,Table!$U$1:$V$230,2,0)</f>
        <v>Orthorhombic</v>
      </c>
      <c r="P92" s="63"/>
    </row>
    <row r="93" spans="1:16" ht="17.25" customHeight="1">
      <c r="A93" s="58">
        <v>30</v>
      </c>
      <c r="B93" s="58">
        <v>415892</v>
      </c>
      <c r="C93" s="58" t="s">
        <v>1695</v>
      </c>
      <c r="D93" s="58" t="s">
        <v>1696</v>
      </c>
      <c r="E93" s="59" t="s">
        <v>14973</v>
      </c>
      <c r="F93" s="55" t="str">
        <f>LEFT(E93,MIN(FIND({0,1,2,3,4,5,6,7,8,9},ASC(E93)&amp;1234567890))-1)</f>
        <v>Cs</v>
      </c>
      <c r="G93" s="55">
        <f t="shared" si="2"/>
        <v>1.34</v>
      </c>
      <c r="H93" s="55">
        <f>VLOOKUP(F93,Table!$A$2:$C$121,2,0)</f>
        <v>1</v>
      </c>
      <c r="I93" s="56">
        <f>VLOOKUP(F93,Table!$A$2:$C$121,3,0)</f>
        <v>6</v>
      </c>
      <c r="J93" s="59" t="s">
        <v>12076</v>
      </c>
      <c r="K93" s="55" t="str">
        <f>LEFT(J93,MIN(FIND({0,1,2,3,4,5,6,7,8,9},ASC(J93)&amp;1234567890))-1)</f>
        <v>Zn</v>
      </c>
      <c r="L93" s="55">
        <f t="shared" si="3"/>
        <v>16</v>
      </c>
      <c r="M93" s="55">
        <f>VLOOKUP(K93,Table!$A$2:$C$121,2,0)</f>
        <v>12</v>
      </c>
      <c r="N93" s="56">
        <f>VLOOKUP(K93,Table!$A$2:$C$121,3,0)</f>
        <v>4</v>
      </c>
      <c r="O93" s="53" t="str">
        <f>VLOOKUP(A93,Table!$U$1:$V$230,2,0)</f>
        <v>Orthorhombic</v>
      </c>
      <c r="P93" s="63"/>
    </row>
    <row r="94" spans="1:16" ht="17.25" customHeight="1">
      <c r="A94" s="58">
        <v>31</v>
      </c>
      <c r="B94" s="58">
        <v>14348</v>
      </c>
      <c r="C94" s="58" t="s">
        <v>1697</v>
      </c>
      <c r="D94" s="58" t="s">
        <v>1698</v>
      </c>
      <c r="E94" s="59" t="s">
        <v>390</v>
      </c>
      <c r="F94" s="55" t="str">
        <f>LEFT(E94,MIN(FIND({0,1,2,3,4,5,6,7,8,9},ASC(E94)&amp;1234567890))-1)</f>
        <v>W</v>
      </c>
      <c r="G94" s="55">
        <f t="shared" si="2"/>
        <v>1</v>
      </c>
      <c r="H94" s="55">
        <f>VLOOKUP(F94,Table!$A$2:$C$121,2,0)</f>
        <v>6</v>
      </c>
      <c r="I94" s="56">
        <f>VLOOKUP(F94,Table!$A$2:$C$121,3,0)</f>
        <v>6</v>
      </c>
      <c r="J94" s="59" t="s">
        <v>73</v>
      </c>
      <c r="K94" s="55" t="str">
        <f>LEFT(J94,MIN(FIND({0,1,2,3,4,5,6,7,8,9},ASC(J94)&amp;1234567890))-1)</f>
        <v>Te</v>
      </c>
      <c r="L94" s="55">
        <f t="shared" si="3"/>
        <v>2</v>
      </c>
      <c r="M94" s="55">
        <f>VLOOKUP(K94,Table!$A$2:$C$121,2,0)</f>
        <v>16</v>
      </c>
      <c r="N94" s="56">
        <f>VLOOKUP(K94,Table!$A$2:$C$121,3,0)</f>
        <v>5</v>
      </c>
      <c r="O94" s="53" t="str">
        <f>VLOOKUP(A94,Table!$U$1:$V$230,2,0)</f>
        <v>Orthorhombic</v>
      </c>
      <c r="P94" s="63"/>
    </row>
    <row r="95" spans="1:16" ht="17.25" customHeight="1">
      <c r="A95" s="58">
        <v>31</v>
      </c>
      <c r="B95" s="58">
        <v>15984</v>
      </c>
      <c r="C95" s="58" t="s">
        <v>1699</v>
      </c>
      <c r="D95" s="58" t="s">
        <v>787</v>
      </c>
      <c r="E95" s="59" t="s">
        <v>584</v>
      </c>
      <c r="F95" s="55" t="str">
        <f>LEFT(E95,MIN(FIND({0,1,2,3,4,5,6,7,8,9},ASC(E95)&amp;1234567890))-1)</f>
        <v>V</v>
      </c>
      <c r="G95" s="55">
        <f t="shared" si="2"/>
        <v>2</v>
      </c>
      <c r="H95" s="55">
        <f>VLOOKUP(F95,Table!$A$2:$C$121,2,0)</f>
        <v>5</v>
      </c>
      <c r="I95" s="56">
        <f>VLOOKUP(F95,Table!$A$2:$C$121,3,0)</f>
        <v>4</v>
      </c>
      <c r="J95" s="59" t="s">
        <v>500</v>
      </c>
      <c r="K95" s="55" t="str">
        <f>LEFT(J95,MIN(FIND({0,1,2,3,4,5,6,7,8,9},ASC(J95)&amp;1234567890))-1)</f>
        <v>O</v>
      </c>
      <c r="L95" s="55">
        <f t="shared" si="3"/>
        <v>5</v>
      </c>
      <c r="M95" s="55">
        <f>VLOOKUP(K95,Table!$A$2:$C$121,2,0)</f>
        <v>16</v>
      </c>
      <c r="N95" s="56">
        <f>VLOOKUP(K95,Table!$A$2:$C$121,3,0)</f>
        <v>2</v>
      </c>
      <c r="O95" s="53" t="str">
        <f>VLOOKUP(A95,Table!$U$1:$V$230,2,0)</f>
        <v>Orthorhombic</v>
      </c>
      <c r="P95" s="63"/>
    </row>
    <row r="96" spans="1:16" ht="17.25" customHeight="1">
      <c r="A96" s="58">
        <v>31</v>
      </c>
      <c r="B96" s="58">
        <v>20624</v>
      </c>
      <c r="C96" s="58" t="s">
        <v>1700</v>
      </c>
      <c r="D96" s="58" t="s">
        <v>1701</v>
      </c>
      <c r="E96" s="59" t="s">
        <v>11291</v>
      </c>
      <c r="F96" s="55" t="str">
        <f>LEFT(E96,MIN(FIND({0,1,2,3,4,5,6,7,8,9},ASC(E96)&amp;1234567890))-1)</f>
        <v>Sn</v>
      </c>
      <c r="G96" s="55">
        <f t="shared" si="2"/>
        <v>1</v>
      </c>
      <c r="H96" s="55">
        <f>VLOOKUP(F96,Table!$A$2:$C$121,2,0)</f>
        <v>14</v>
      </c>
      <c r="I96" s="56">
        <f>VLOOKUP(F96,Table!$A$2:$C$121,3,0)</f>
        <v>5</v>
      </c>
      <c r="J96" s="59" t="s">
        <v>371</v>
      </c>
      <c r="K96" s="55" t="str">
        <f>LEFT(J96,MIN(FIND({0,1,2,3,4,5,6,7,8,9},ASC(J96)&amp;1234567890))-1)</f>
        <v>O</v>
      </c>
      <c r="L96" s="55">
        <f t="shared" si="3"/>
        <v>1</v>
      </c>
      <c r="M96" s="55">
        <f>VLOOKUP(K96,Table!$A$2:$C$121,2,0)</f>
        <v>16</v>
      </c>
      <c r="N96" s="56">
        <f>VLOOKUP(K96,Table!$A$2:$C$121,3,0)</f>
        <v>2</v>
      </c>
      <c r="O96" s="53" t="str">
        <f>VLOOKUP(A96,Table!$U$1:$V$230,2,0)</f>
        <v>Orthorhombic</v>
      </c>
      <c r="P96" s="63"/>
    </row>
    <row r="97" spans="1:16" ht="17.25" customHeight="1">
      <c r="A97" s="58">
        <v>31</v>
      </c>
      <c r="B97" s="58">
        <v>24807</v>
      </c>
      <c r="C97" s="58" t="s">
        <v>1699</v>
      </c>
      <c r="D97" s="58" t="s">
        <v>718</v>
      </c>
      <c r="E97" s="59" t="s">
        <v>377</v>
      </c>
      <c r="F97" s="55" t="str">
        <f>LEFT(E97,MIN(FIND({0,1,2,3,4,5,6,7,8,9},ASC(E97)&amp;1234567890))-1)</f>
        <v>Zr</v>
      </c>
      <c r="G97" s="55">
        <f t="shared" si="2"/>
        <v>1</v>
      </c>
      <c r="H97" s="55">
        <f>VLOOKUP(F97,Table!$A$2:$C$121,2,0)</f>
        <v>4</v>
      </c>
      <c r="I97" s="56">
        <f>VLOOKUP(F97,Table!$A$2:$C$121,3,0)</f>
        <v>5</v>
      </c>
      <c r="J97" s="59" t="s">
        <v>11321</v>
      </c>
      <c r="K97" s="55" t="str">
        <f>LEFT(J97,MIN(FIND({0,1,2,3,4,5,6,7,8,9},ASC(J97)&amp;1234567890))-1)</f>
        <v>I</v>
      </c>
      <c r="L97" s="55">
        <f t="shared" si="3"/>
        <v>2</v>
      </c>
      <c r="M97" s="55">
        <f>VLOOKUP(K97,Table!$A$2:$C$121,2,0)</f>
        <v>17</v>
      </c>
      <c r="N97" s="56">
        <f>VLOOKUP(K97,Table!$A$2:$C$121,3,0)</f>
        <v>5</v>
      </c>
      <c r="O97" s="53" t="str">
        <f>VLOOKUP(A97,Table!$U$1:$V$230,2,0)</f>
        <v>Orthorhombic</v>
      </c>
      <c r="P97" s="63"/>
    </row>
    <row r="98" spans="1:16" ht="17.25" customHeight="1">
      <c r="A98" s="58">
        <v>31</v>
      </c>
      <c r="B98" s="58">
        <v>63536</v>
      </c>
      <c r="C98" s="58" t="s">
        <v>1702</v>
      </c>
      <c r="D98" s="58" t="s">
        <v>1251</v>
      </c>
      <c r="E98" s="59" t="s">
        <v>328</v>
      </c>
      <c r="F98" s="55" t="str">
        <f>LEFT(E98,MIN(FIND({0,1,2,3,4,5,6,7,8,9},ASC(E98)&amp;1234567890))-1)</f>
        <v>Te</v>
      </c>
      <c r="G98" s="55">
        <f t="shared" si="2"/>
        <v>1</v>
      </c>
      <c r="H98" s="55">
        <f>VLOOKUP(F98,Table!$A$2:$C$121,2,0)</f>
        <v>16</v>
      </c>
      <c r="I98" s="56">
        <f>VLOOKUP(F98,Table!$A$2:$C$121,3,0)</f>
        <v>5</v>
      </c>
      <c r="J98" s="59" t="s">
        <v>374</v>
      </c>
      <c r="K98" s="55" t="str">
        <f>LEFT(J98,MIN(FIND({0,1,2,3,4,5,6,7,8,9},ASC(J98)&amp;1234567890))-1)</f>
        <v>I</v>
      </c>
      <c r="L98" s="55">
        <f t="shared" si="3"/>
        <v>4</v>
      </c>
      <c r="M98" s="55">
        <f>VLOOKUP(K98,Table!$A$2:$C$121,2,0)</f>
        <v>17</v>
      </c>
      <c r="N98" s="56">
        <f>VLOOKUP(K98,Table!$A$2:$C$121,3,0)</f>
        <v>5</v>
      </c>
      <c r="O98" s="53" t="str">
        <f>VLOOKUP(A98,Table!$U$1:$V$230,2,0)</f>
        <v>Orthorhombic</v>
      </c>
      <c r="P98" s="63"/>
    </row>
    <row r="99" spans="1:16" ht="17.25" customHeight="1">
      <c r="A99" s="58">
        <v>31</v>
      </c>
      <c r="B99" s="58">
        <v>85302</v>
      </c>
      <c r="C99" s="58" t="s">
        <v>1703</v>
      </c>
      <c r="D99" s="58" t="s">
        <v>1704</v>
      </c>
      <c r="E99" s="59" t="s">
        <v>593</v>
      </c>
      <c r="F99" s="55" t="str">
        <f>LEFT(E99,MIN(FIND({0,1,2,3,4,5,6,7,8,9},ASC(E99)&amp;1234567890))-1)</f>
        <v>Sb</v>
      </c>
      <c r="G99" s="55">
        <f t="shared" si="2"/>
        <v>2</v>
      </c>
      <c r="H99" s="55">
        <f>VLOOKUP(F99,Table!$A$2:$C$121,2,0)</f>
        <v>15</v>
      </c>
      <c r="I99" s="56">
        <f>VLOOKUP(F99,Table!$A$2:$C$121,3,0)</f>
        <v>5</v>
      </c>
      <c r="J99" s="59" t="s">
        <v>336</v>
      </c>
      <c r="K99" s="55" t="str">
        <f>LEFT(J99,MIN(FIND({0,1,2,3,4,5,6,7,8,9},ASC(J99)&amp;1234567890))-1)</f>
        <v>S</v>
      </c>
      <c r="L99" s="55">
        <f t="shared" si="3"/>
        <v>3</v>
      </c>
      <c r="M99" s="55">
        <f>VLOOKUP(K99,Table!$A$2:$C$121,2,0)</f>
        <v>16</v>
      </c>
      <c r="N99" s="56">
        <f>VLOOKUP(K99,Table!$A$2:$C$121,3,0)</f>
        <v>3</v>
      </c>
      <c r="O99" s="53" t="str">
        <f>VLOOKUP(A99,Table!$U$1:$V$230,2,0)</f>
        <v>Orthorhombic</v>
      </c>
      <c r="P99" s="63"/>
    </row>
    <row r="100" spans="1:16" ht="17.25" customHeight="1">
      <c r="A100" s="58">
        <v>31</v>
      </c>
      <c r="B100" s="58">
        <v>86207</v>
      </c>
      <c r="C100" s="58" t="s">
        <v>1699</v>
      </c>
      <c r="D100" s="58" t="s">
        <v>893</v>
      </c>
      <c r="E100" s="59" t="s">
        <v>11432</v>
      </c>
      <c r="F100" s="55" t="str">
        <f>LEFT(E100,MIN(FIND({0,1,2,3,4,5,6,7,8,9},ASC(E100)&amp;1234567890))-1)</f>
        <v>Si</v>
      </c>
      <c r="G100" s="55">
        <f t="shared" si="2"/>
        <v>32</v>
      </c>
      <c r="H100" s="55">
        <f>VLOOKUP(F100,Table!$A$2:$C$121,2,0)</f>
        <v>14</v>
      </c>
      <c r="I100" s="56">
        <f>VLOOKUP(F100,Table!$A$2:$C$121,3,0)</f>
        <v>3</v>
      </c>
      <c r="J100" s="59" t="s">
        <v>11433</v>
      </c>
      <c r="K100" s="55" t="str">
        <f>LEFT(J100,MIN(FIND({0,1,2,3,4,5,6,7,8,9},ASC(J100)&amp;1234567890))-1)</f>
        <v>O</v>
      </c>
      <c r="L100" s="55">
        <f t="shared" si="3"/>
        <v>64</v>
      </c>
      <c r="M100" s="55">
        <f>VLOOKUP(K100,Table!$A$2:$C$121,2,0)</f>
        <v>16</v>
      </c>
      <c r="N100" s="56">
        <f>VLOOKUP(K100,Table!$A$2:$C$121,3,0)</f>
        <v>2</v>
      </c>
      <c r="O100" s="53" t="str">
        <f>VLOOKUP(A100,Table!$U$1:$V$230,2,0)</f>
        <v>Orthorhombic</v>
      </c>
      <c r="P100" s="63"/>
    </row>
    <row r="101" spans="1:16" ht="17.25" customHeight="1">
      <c r="A101" s="58">
        <v>31</v>
      </c>
      <c r="B101" s="58">
        <v>104638</v>
      </c>
      <c r="C101" s="58" t="s">
        <v>1699</v>
      </c>
      <c r="D101" s="58" t="s">
        <v>1705</v>
      </c>
      <c r="E101" s="59" t="s">
        <v>11483</v>
      </c>
      <c r="F101" s="55" t="str">
        <f>LEFT(E101,MIN(FIND({0,1,2,3,4,5,6,7,8,9},ASC(E101)&amp;1234567890))-1)</f>
        <v>Al</v>
      </c>
      <c r="G101" s="55">
        <f t="shared" si="2"/>
        <v>13</v>
      </c>
      <c r="H101" s="55">
        <f>VLOOKUP(F101,Table!$A$2:$C$121,2,0)</f>
        <v>13</v>
      </c>
      <c r="I101" s="56">
        <f>VLOOKUP(F101,Table!$A$2:$C$121,3,0)</f>
        <v>3</v>
      </c>
      <c r="J101" s="59" t="s">
        <v>12442</v>
      </c>
      <c r="K101" s="55" t="str">
        <f>LEFT(J101,MIN(FIND({0,1,2,3,4,5,6,7,8,9},ASC(J101)&amp;1234567890))-1)</f>
        <v>Co</v>
      </c>
      <c r="L101" s="55">
        <f t="shared" si="3"/>
        <v>4</v>
      </c>
      <c r="M101" s="55">
        <f>VLOOKUP(K101,Table!$A$2:$C$121,2,0)</f>
        <v>9</v>
      </c>
      <c r="N101" s="56">
        <f>VLOOKUP(K101,Table!$A$2:$C$121,3,0)</f>
        <v>4</v>
      </c>
      <c r="O101" s="53" t="str">
        <f>VLOOKUP(A101,Table!$U$1:$V$230,2,0)</f>
        <v>Orthorhombic</v>
      </c>
      <c r="P101" s="63"/>
    </row>
    <row r="102" spans="1:16" ht="17.25" customHeight="1">
      <c r="A102" s="58">
        <v>31</v>
      </c>
      <c r="B102" s="58">
        <v>238947</v>
      </c>
      <c r="C102" s="58" t="s">
        <v>1699</v>
      </c>
      <c r="D102" s="58" t="s">
        <v>1706</v>
      </c>
      <c r="E102" s="59" t="s">
        <v>13918</v>
      </c>
      <c r="F102" s="55" t="str">
        <f>LEFT(E102,MIN(FIND({0,1,2,3,4,5,6,7,8,9},ASC(E102)&amp;1234567890))-1)</f>
        <v>Zn</v>
      </c>
      <c r="G102" s="55">
        <f t="shared" si="2"/>
        <v>8</v>
      </c>
      <c r="H102" s="55">
        <f>VLOOKUP(F102,Table!$A$2:$C$121,2,0)</f>
        <v>12</v>
      </c>
      <c r="I102" s="56">
        <f>VLOOKUP(F102,Table!$A$2:$C$121,3,0)</f>
        <v>4</v>
      </c>
      <c r="J102" s="59" t="s">
        <v>11688</v>
      </c>
      <c r="K102" s="55" t="str">
        <f>LEFT(J102,MIN(FIND({0,1,2,3,4,5,6,7,8,9},ASC(J102)&amp;1234567890))-1)</f>
        <v>Sb</v>
      </c>
      <c r="L102" s="55">
        <f t="shared" si="3"/>
        <v>7</v>
      </c>
      <c r="M102" s="55">
        <f>VLOOKUP(K102,Table!$A$2:$C$121,2,0)</f>
        <v>15</v>
      </c>
      <c r="N102" s="56">
        <f>VLOOKUP(K102,Table!$A$2:$C$121,3,0)</f>
        <v>5</v>
      </c>
      <c r="O102" s="53" t="str">
        <f>VLOOKUP(A102,Table!$U$1:$V$230,2,0)</f>
        <v>Orthorhombic</v>
      </c>
      <c r="P102" s="63"/>
    </row>
    <row r="103" spans="1:16" ht="17.25" customHeight="1">
      <c r="A103" s="58">
        <v>32</v>
      </c>
      <c r="B103" s="58">
        <v>4111</v>
      </c>
      <c r="C103" s="58" t="s">
        <v>1707</v>
      </c>
      <c r="D103" s="58" t="s">
        <v>1708</v>
      </c>
      <c r="E103" s="59" t="s">
        <v>14974</v>
      </c>
      <c r="F103" s="55" t="str">
        <f>LEFT(E103,MIN(FIND({0,1,2,3,4,5,6,7,8,9},ASC(E103)&amp;1234567890))-1)</f>
        <v>Mo</v>
      </c>
      <c r="G103" s="55">
        <f t="shared" si="2"/>
        <v>17</v>
      </c>
      <c r="H103" s="55">
        <f>VLOOKUP(F103,Table!$A$2:$C$121,2,0)</f>
        <v>6</v>
      </c>
      <c r="I103" s="56">
        <f>VLOOKUP(F103,Table!$A$2:$C$121,3,0)</f>
        <v>5</v>
      </c>
      <c r="J103" s="59" t="s">
        <v>11288</v>
      </c>
      <c r="K103" s="55" t="str">
        <f>LEFT(J103,MIN(FIND({0,1,2,3,4,5,6,7,8,9},ASC(J103)&amp;1234567890))-1)</f>
        <v>O</v>
      </c>
      <c r="L103" s="55">
        <f t="shared" si="3"/>
        <v>47</v>
      </c>
      <c r="M103" s="55">
        <f>VLOOKUP(K103,Table!$A$2:$C$121,2,0)</f>
        <v>16</v>
      </c>
      <c r="N103" s="56">
        <f>VLOOKUP(K103,Table!$A$2:$C$121,3,0)</f>
        <v>2</v>
      </c>
      <c r="O103" s="53" t="str">
        <f>VLOOKUP(A103,Table!$U$1:$V$230,2,0)</f>
        <v>Orthorhombic</v>
      </c>
      <c r="P103" s="63"/>
    </row>
    <row r="104" spans="1:16" ht="17.25" customHeight="1">
      <c r="A104" s="58">
        <v>33</v>
      </c>
      <c r="B104" s="58">
        <v>860</v>
      </c>
      <c r="C104" s="58" t="s">
        <v>1709</v>
      </c>
      <c r="D104" s="58" t="s">
        <v>1710</v>
      </c>
      <c r="E104" s="59" t="s">
        <v>11699</v>
      </c>
      <c r="F104" s="55" t="str">
        <f>LEFT(E104,MIN(FIND({0,1,2,3,4,5,6,7,8,9},ASC(E104)&amp;1234567890))-1)</f>
        <v>Cs</v>
      </c>
      <c r="G104" s="55">
        <f t="shared" si="2"/>
        <v>4</v>
      </c>
      <c r="H104" s="55">
        <f>VLOOKUP(F104,Table!$A$2:$C$121,2,0)</f>
        <v>1</v>
      </c>
      <c r="I104" s="56">
        <f>VLOOKUP(F104,Table!$A$2:$C$121,3,0)</f>
        <v>6</v>
      </c>
      <c r="J104" s="59" t="s">
        <v>371</v>
      </c>
      <c r="K104" s="55" t="str">
        <f>LEFT(J104,MIN(FIND({0,1,2,3,4,5,6,7,8,9},ASC(J104)&amp;1234567890))-1)</f>
        <v>O</v>
      </c>
      <c r="L104" s="55">
        <f t="shared" si="3"/>
        <v>1</v>
      </c>
      <c r="M104" s="55">
        <f>VLOOKUP(K104,Table!$A$2:$C$121,2,0)</f>
        <v>16</v>
      </c>
      <c r="N104" s="56">
        <f>VLOOKUP(K104,Table!$A$2:$C$121,3,0)</f>
        <v>2</v>
      </c>
      <c r="O104" s="53" t="str">
        <f>VLOOKUP(A104,Table!$U$1:$V$230,2,0)</f>
        <v>Orthorhombic</v>
      </c>
      <c r="P104" s="63"/>
    </row>
    <row r="105" spans="1:16" ht="17.25" customHeight="1">
      <c r="A105" s="58">
        <v>33</v>
      </c>
      <c r="B105" s="58">
        <v>1692</v>
      </c>
      <c r="C105" s="58" t="s">
        <v>1709</v>
      </c>
      <c r="D105" s="58" t="s">
        <v>1331</v>
      </c>
      <c r="E105" s="59" t="s">
        <v>70</v>
      </c>
      <c r="F105" s="55" t="str">
        <f>LEFT(E105,MIN(FIND({0,1,2,3,4,5,6,7,8,9},ASC(E105)&amp;1234567890))-1)</f>
        <v>Zn</v>
      </c>
      <c r="G105" s="55">
        <f t="shared" si="2"/>
        <v>1</v>
      </c>
      <c r="H105" s="55">
        <f>VLOOKUP(F105,Table!$A$2:$C$121,2,0)</f>
        <v>12</v>
      </c>
      <c r="I105" s="56">
        <f>VLOOKUP(F105,Table!$A$2:$C$121,3,0)</f>
        <v>4</v>
      </c>
      <c r="J105" s="59" t="s">
        <v>11305</v>
      </c>
      <c r="K105" s="55" t="str">
        <f>LEFT(J105,MIN(FIND({0,1,2,3,4,5,6,7,8,9},ASC(J105)&amp;1234567890))-1)</f>
        <v>Cl</v>
      </c>
      <c r="L105" s="55">
        <f t="shared" si="3"/>
        <v>2</v>
      </c>
      <c r="M105" s="55">
        <f>VLOOKUP(K105,Table!$A$2:$C$121,2,0)</f>
        <v>17</v>
      </c>
      <c r="N105" s="56">
        <f>VLOOKUP(K105,Table!$A$2:$C$121,3,0)</f>
        <v>3</v>
      </c>
      <c r="O105" s="53" t="str">
        <f>VLOOKUP(A105,Table!$U$1:$V$230,2,0)</f>
        <v>Orthorhombic</v>
      </c>
      <c r="P105" s="63"/>
    </row>
    <row r="106" spans="1:16" ht="17.25" customHeight="1">
      <c r="A106" s="58">
        <v>33</v>
      </c>
      <c r="B106" s="58">
        <v>15009</v>
      </c>
      <c r="C106" s="58" t="s">
        <v>1709</v>
      </c>
      <c r="D106" s="58" t="s">
        <v>1711</v>
      </c>
      <c r="E106" s="59" t="s">
        <v>33</v>
      </c>
      <c r="F106" s="55" t="str">
        <f>LEFT(E106,MIN(FIND({0,1,2,3,4,5,6,7,8,9},ASC(E106)&amp;1234567890))-1)</f>
        <v>Fe</v>
      </c>
      <c r="G106" s="55">
        <f t="shared" si="2"/>
        <v>1</v>
      </c>
      <c r="H106" s="55">
        <f>VLOOKUP(F106,Table!$A$2:$C$121,2,0)</f>
        <v>8</v>
      </c>
      <c r="I106" s="56">
        <f>VLOOKUP(F106,Table!$A$2:$C$121,3,0)</f>
        <v>4</v>
      </c>
      <c r="J106" s="59" t="s">
        <v>540</v>
      </c>
      <c r="K106" s="55" t="str">
        <f>LEFT(J106,MIN(FIND({0,1,2,3,4,5,6,7,8,9},ASC(J106)&amp;1234567890))-1)</f>
        <v>As</v>
      </c>
      <c r="L106" s="55">
        <f t="shared" si="3"/>
        <v>1</v>
      </c>
      <c r="M106" s="55">
        <f>VLOOKUP(K106,Table!$A$2:$C$121,2,0)</f>
        <v>15</v>
      </c>
      <c r="N106" s="56">
        <f>VLOOKUP(K106,Table!$A$2:$C$121,3,0)</f>
        <v>4</v>
      </c>
      <c r="O106" s="53" t="str">
        <f>VLOOKUP(A106,Table!$U$1:$V$230,2,0)</f>
        <v>Orthorhombic</v>
      </c>
      <c r="P106" s="63"/>
    </row>
    <row r="107" spans="1:16" ht="17.25" customHeight="1">
      <c r="A107" s="58">
        <v>33</v>
      </c>
      <c r="B107" s="58">
        <v>15057</v>
      </c>
      <c r="C107" s="58" t="s">
        <v>1709</v>
      </c>
      <c r="D107" s="58" t="s">
        <v>1712</v>
      </c>
      <c r="E107" s="59" t="s">
        <v>33</v>
      </c>
      <c r="F107" s="55" t="str">
        <f>LEFT(E107,MIN(FIND({0,1,2,3,4,5,6,7,8,9},ASC(E107)&amp;1234567890))-1)</f>
        <v>Fe</v>
      </c>
      <c r="G107" s="55">
        <f t="shared" si="2"/>
        <v>1</v>
      </c>
      <c r="H107" s="55">
        <f>VLOOKUP(F107,Table!$A$2:$C$121,2,0)</f>
        <v>8</v>
      </c>
      <c r="I107" s="56">
        <f>VLOOKUP(F107,Table!$A$2:$C$121,3,0)</f>
        <v>4</v>
      </c>
      <c r="J107" s="59" t="s">
        <v>11467</v>
      </c>
      <c r="K107" s="55" t="str">
        <f>LEFT(J107,MIN(FIND({0,1,2,3,4,5,6,7,8,9},ASC(J107)&amp;1234567890))-1)</f>
        <v>P</v>
      </c>
      <c r="L107" s="55">
        <f t="shared" si="3"/>
        <v>1</v>
      </c>
      <c r="M107" s="55">
        <f>VLOOKUP(K107,Table!$A$2:$C$121,2,0)</f>
        <v>15</v>
      </c>
      <c r="N107" s="56">
        <f>VLOOKUP(K107,Table!$A$2:$C$121,3,0)</f>
        <v>3</v>
      </c>
      <c r="O107" s="53" t="str">
        <f>VLOOKUP(A107,Table!$U$1:$V$230,2,0)</f>
        <v>Orthorhombic</v>
      </c>
      <c r="P107" s="63"/>
    </row>
    <row r="108" spans="1:16" ht="17.25" customHeight="1">
      <c r="A108" s="58">
        <v>33</v>
      </c>
      <c r="B108" s="58">
        <v>15390</v>
      </c>
      <c r="C108" s="58" t="s">
        <v>1713</v>
      </c>
      <c r="D108" s="58" t="s">
        <v>1714</v>
      </c>
      <c r="E108" s="59" t="s">
        <v>336</v>
      </c>
      <c r="F108" s="55" t="str">
        <f>LEFT(E108,MIN(FIND({0,1,2,3,4,5,6,7,8,9},ASC(E108)&amp;1234567890))-1)</f>
        <v>S</v>
      </c>
      <c r="G108" s="55">
        <f t="shared" si="2"/>
        <v>3</v>
      </c>
      <c r="H108" s="55">
        <f>VLOOKUP(F108,Table!$A$2:$C$121,2,0)</f>
        <v>16</v>
      </c>
      <c r="I108" s="56">
        <f>VLOOKUP(F108,Table!$A$2:$C$121,3,0)</f>
        <v>3</v>
      </c>
      <c r="J108" s="59" t="s">
        <v>57</v>
      </c>
      <c r="K108" s="55" t="str">
        <f>LEFT(J108,MIN(FIND({0,1,2,3,4,5,6,7,8,9},ASC(J108)&amp;1234567890))-1)</f>
        <v>O</v>
      </c>
      <c r="L108" s="55">
        <f t="shared" si="3"/>
        <v>9</v>
      </c>
      <c r="M108" s="55">
        <f>VLOOKUP(K108,Table!$A$2:$C$121,2,0)</f>
        <v>16</v>
      </c>
      <c r="N108" s="56">
        <f>VLOOKUP(K108,Table!$A$2:$C$121,3,0)</f>
        <v>2</v>
      </c>
      <c r="O108" s="53" t="str">
        <f>VLOOKUP(A108,Table!$U$1:$V$230,2,0)</f>
        <v>Orthorhombic</v>
      </c>
      <c r="P108" s="63"/>
    </row>
    <row r="109" spans="1:16" ht="17.25" customHeight="1">
      <c r="A109" s="58">
        <v>33</v>
      </c>
      <c r="B109" s="58">
        <v>16140</v>
      </c>
      <c r="C109" s="58" t="s">
        <v>1715</v>
      </c>
      <c r="D109" s="58" t="s">
        <v>1716</v>
      </c>
      <c r="E109" s="59" t="s">
        <v>342</v>
      </c>
      <c r="F109" s="55" t="str">
        <f>LEFT(E109,MIN(FIND({0,1,2,3,4,5,6,7,8,9},ASC(E109)&amp;1234567890))-1)</f>
        <v>P</v>
      </c>
      <c r="G109" s="55">
        <f t="shared" si="2"/>
        <v>4</v>
      </c>
      <c r="H109" s="55">
        <f>VLOOKUP(F109,Table!$A$2:$C$121,2,0)</f>
        <v>15</v>
      </c>
      <c r="I109" s="56">
        <f>VLOOKUP(F109,Table!$A$2:$C$121,3,0)</f>
        <v>3</v>
      </c>
      <c r="J109" s="59" t="s">
        <v>11633</v>
      </c>
      <c r="K109" s="55" t="str">
        <f>LEFT(J109,MIN(FIND({0,1,2,3,4,5,6,7,8,9},ASC(J109)&amp;1234567890))-1)</f>
        <v>Se</v>
      </c>
      <c r="L109" s="55">
        <f t="shared" si="3"/>
        <v>5</v>
      </c>
      <c r="M109" s="55">
        <f>VLOOKUP(K109,Table!$A$2:$C$121,2,0)</f>
        <v>16</v>
      </c>
      <c r="N109" s="56">
        <f>VLOOKUP(K109,Table!$A$2:$C$121,3,0)</f>
        <v>4</v>
      </c>
      <c r="O109" s="53" t="str">
        <f>VLOOKUP(A109,Table!$U$1:$V$230,2,0)</f>
        <v>Orthorhombic</v>
      </c>
      <c r="P109" s="63"/>
    </row>
    <row r="110" spans="1:16" ht="17.25" customHeight="1">
      <c r="A110" s="58">
        <v>33</v>
      </c>
      <c r="B110" s="58">
        <v>18185</v>
      </c>
      <c r="C110" s="58" t="s">
        <v>1713</v>
      </c>
      <c r="D110" s="58" t="s">
        <v>1209</v>
      </c>
      <c r="E110" s="59" t="s">
        <v>379</v>
      </c>
      <c r="F110" s="55" t="str">
        <f>LEFT(E110,MIN(FIND({0,1,2,3,4,5,6,7,8,9},ASC(E110)&amp;1234567890))-1)</f>
        <v>S</v>
      </c>
      <c r="G110" s="55">
        <f t="shared" si="2"/>
        <v>1</v>
      </c>
      <c r="H110" s="55">
        <f>VLOOKUP(F110,Table!$A$2:$C$121,2,0)</f>
        <v>16</v>
      </c>
      <c r="I110" s="56">
        <f>VLOOKUP(F110,Table!$A$2:$C$121,3,0)</f>
        <v>3</v>
      </c>
      <c r="J110" s="59" t="s">
        <v>59</v>
      </c>
      <c r="K110" s="55" t="str">
        <f>LEFT(J110,MIN(FIND({0,1,2,3,4,5,6,7,8,9},ASC(J110)&amp;1234567890))-1)</f>
        <v>O</v>
      </c>
      <c r="L110" s="55">
        <f t="shared" si="3"/>
        <v>3</v>
      </c>
      <c r="M110" s="55">
        <f>VLOOKUP(K110,Table!$A$2:$C$121,2,0)</f>
        <v>16</v>
      </c>
      <c r="N110" s="56">
        <f>VLOOKUP(K110,Table!$A$2:$C$121,3,0)</f>
        <v>2</v>
      </c>
      <c r="O110" s="53" t="str">
        <f>VLOOKUP(A110,Table!$U$1:$V$230,2,0)</f>
        <v>Orthorhombic</v>
      </c>
      <c r="P110" s="63"/>
    </row>
    <row r="111" spans="1:16" ht="17.25" customHeight="1">
      <c r="A111" s="58">
        <v>33</v>
      </c>
      <c r="B111" s="58">
        <v>4109</v>
      </c>
      <c r="C111" s="58" t="s">
        <v>1709</v>
      </c>
      <c r="D111" s="58" t="s">
        <v>1554</v>
      </c>
      <c r="E111" s="59" t="s">
        <v>593</v>
      </c>
      <c r="F111" s="55" t="str">
        <f>LEFT(E111,MIN(FIND({0,1,2,3,4,5,6,7,8,9},ASC(E111)&amp;1234567890))-1)</f>
        <v>Sb</v>
      </c>
      <c r="G111" s="55">
        <f t="shared" si="2"/>
        <v>2</v>
      </c>
      <c r="H111" s="55">
        <f>VLOOKUP(F111,Table!$A$2:$C$121,2,0)</f>
        <v>15</v>
      </c>
      <c r="I111" s="56">
        <f>VLOOKUP(F111,Table!$A$2:$C$121,3,0)</f>
        <v>5</v>
      </c>
      <c r="J111" s="59" t="s">
        <v>582</v>
      </c>
      <c r="K111" s="55" t="str">
        <f>LEFT(J111,MIN(FIND({0,1,2,3,4,5,6,7,8,9},ASC(J111)&amp;1234567890))-1)</f>
        <v>O</v>
      </c>
      <c r="L111" s="55">
        <f t="shared" si="3"/>
        <v>4</v>
      </c>
      <c r="M111" s="55">
        <f>VLOOKUP(K111,Table!$A$2:$C$121,2,0)</f>
        <v>16</v>
      </c>
      <c r="N111" s="56">
        <f>VLOOKUP(K111,Table!$A$2:$C$121,3,0)</f>
        <v>2</v>
      </c>
      <c r="O111" s="53" t="str">
        <f>VLOOKUP(A111,Table!$U$1:$V$230,2,0)</f>
        <v>Orthorhombic</v>
      </c>
      <c r="P111" s="63"/>
    </row>
    <row r="112" spans="1:16" ht="17.25" customHeight="1">
      <c r="A112" s="58">
        <v>33</v>
      </c>
      <c r="B112" s="58">
        <v>15065</v>
      </c>
      <c r="C112" s="58" t="s">
        <v>1709</v>
      </c>
      <c r="D112" s="58" t="s">
        <v>1717</v>
      </c>
      <c r="E112" s="59" t="s">
        <v>76</v>
      </c>
      <c r="F112" s="55" t="str">
        <f>LEFT(E112,MIN(FIND({0,1,2,3,4,5,6,7,8,9},ASC(E112)&amp;1234567890))-1)</f>
        <v>Co</v>
      </c>
      <c r="G112" s="55">
        <f t="shared" si="2"/>
        <v>1</v>
      </c>
      <c r="H112" s="55">
        <f>VLOOKUP(F112,Table!$A$2:$C$121,2,0)</f>
        <v>9</v>
      </c>
      <c r="I112" s="56">
        <f>VLOOKUP(F112,Table!$A$2:$C$121,3,0)</f>
        <v>4</v>
      </c>
      <c r="J112" s="59" t="s">
        <v>540</v>
      </c>
      <c r="K112" s="55" t="str">
        <f>LEFT(J112,MIN(FIND({0,1,2,3,4,5,6,7,8,9},ASC(J112)&amp;1234567890))-1)</f>
        <v>As</v>
      </c>
      <c r="L112" s="55">
        <f t="shared" si="3"/>
        <v>1</v>
      </c>
      <c r="M112" s="55">
        <f>VLOOKUP(K112,Table!$A$2:$C$121,2,0)</f>
        <v>15</v>
      </c>
      <c r="N112" s="56">
        <f>VLOOKUP(K112,Table!$A$2:$C$121,3,0)</f>
        <v>4</v>
      </c>
      <c r="O112" s="53" t="str">
        <f>VLOOKUP(A112,Table!$U$1:$V$230,2,0)</f>
        <v>Orthorhombic</v>
      </c>
      <c r="P112" s="63"/>
    </row>
    <row r="113" spans="1:16" ht="17.25" customHeight="1">
      <c r="A113" s="58">
        <v>33</v>
      </c>
      <c r="B113" s="58">
        <v>2866</v>
      </c>
      <c r="C113" s="58" t="s">
        <v>1715</v>
      </c>
      <c r="D113" s="58" t="s">
        <v>1718</v>
      </c>
      <c r="E113" s="59" t="s">
        <v>542</v>
      </c>
      <c r="F113" s="55" t="str">
        <f>LEFT(E113,MIN(FIND({0,1,2,3,4,5,6,7,8,9},ASC(E113)&amp;1234567890))-1)</f>
        <v>Bi</v>
      </c>
      <c r="G113" s="55">
        <f t="shared" si="2"/>
        <v>1</v>
      </c>
      <c r="H113" s="55">
        <f>VLOOKUP(F113,Table!$A$2:$C$121,2,0)</f>
        <v>15</v>
      </c>
      <c r="I113" s="56">
        <f>VLOOKUP(F113,Table!$A$2:$C$121,3,0)</f>
        <v>6</v>
      </c>
      <c r="J113" s="59" t="s">
        <v>367</v>
      </c>
      <c r="K113" s="55" t="str">
        <f>LEFT(J113,MIN(FIND({0,1,2,3,4,5,6,7,8,9},ASC(J113)&amp;1234567890))-1)</f>
        <v>Cl</v>
      </c>
      <c r="L113" s="55">
        <f t="shared" si="3"/>
        <v>3</v>
      </c>
      <c r="M113" s="55">
        <f>VLOOKUP(K113,Table!$A$2:$C$121,2,0)</f>
        <v>17</v>
      </c>
      <c r="N113" s="56">
        <f>VLOOKUP(K113,Table!$A$2:$C$121,3,0)</f>
        <v>3</v>
      </c>
      <c r="O113" s="53" t="str">
        <f>VLOOKUP(A113,Table!$U$1:$V$230,2,0)</f>
        <v>Orthorhombic</v>
      </c>
      <c r="P113" s="63"/>
    </row>
    <row r="114" spans="1:16" ht="17.25" customHeight="1">
      <c r="A114" s="58">
        <v>33</v>
      </c>
      <c r="B114" s="58">
        <v>23620</v>
      </c>
      <c r="C114" s="58" t="s">
        <v>1719</v>
      </c>
      <c r="D114" s="58" t="s">
        <v>1720</v>
      </c>
      <c r="E114" s="59" t="s">
        <v>457</v>
      </c>
      <c r="F114" s="55" t="str">
        <f>LEFT(E114,MIN(FIND({0,1,2,3,4,5,6,7,8,9},ASC(E114)&amp;1234567890))-1)</f>
        <v>Li</v>
      </c>
      <c r="G114" s="55">
        <f t="shared" si="2"/>
        <v>1</v>
      </c>
      <c r="H114" s="55">
        <f>VLOOKUP(F114,Table!$A$2:$C$121,2,0)</f>
        <v>1</v>
      </c>
      <c r="I114" s="56">
        <f>VLOOKUP(F114,Table!$A$2:$C$121,3,0)</f>
        <v>2</v>
      </c>
      <c r="J114" s="59" t="s">
        <v>360</v>
      </c>
      <c r="K114" s="55" t="str">
        <f>LEFT(J114,MIN(FIND({0,1,2,3,4,5,6,7,8,9},ASC(J114)&amp;1234567890))-1)</f>
        <v>P</v>
      </c>
      <c r="L114" s="55">
        <f t="shared" si="3"/>
        <v>5</v>
      </c>
      <c r="M114" s="55">
        <f>VLOOKUP(K114,Table!$A$2:$C$121,2,0)</f>
        <v>15</v>
      </c>
      <c r="N114" s="56">
        <f>VLOOKUP(K114,Table!$A$2:$C$121,3,0)</f>
        <v>3</v>
      </c>
      <c r="O114" s="53" t="str">
        <f>VLOOKUP(A114,Table!$U$1:$V$230,2,0)</f>
        <v>Orthorhombic</v>
      </c>
      <c r="P114" s="63"/>
    </row>
    <row r="115" spans="1:16" ht="17.25" customHeight="1">
      <c r="A115" s="58">
        <v>33</v>
      </c>
      <c r="B115" s="58">
        <v>26199</v>
      </c>
      <c r="C115" s="58" t="s">
        <v>1709</v>
      </c>
      <c r="D115" s="58" t="s">
        <v>1721</v>
      </c>
      <c r="E115" s="59" t="s">
        <v>11293</v>
      </c>
      <c r="F115" s="55" t="str">
        <f>LEFT(E115,MIN(FIND({0,1,2,3,4,5,6,7,8,9},ASC(E115)&amp;1234567890))-1)</f>
        <v>Cd</v>
      </c>
      <c r="G115" s="55">
        <f t="shared" si="2"/>
        <v>1</v>
      </c>
      <c r="H115" s="55">
        <f>VLOOKUP(F115,Table!$A$2:$C$121,2,0)</f>
        <v>12</v>
      </c>
      <c r="I115" s="56">
        <f>VLOOKUP(F115,Table!$A$2:$C$121,3,0)</f>
        <v>5</v>
      </c>
      <c r="J115" s="59" t="s">
        <v>30</v>
      </c>
      <c r="K115" s="55" t="str">
        <f>LEFT(J115,MIN(FIND({0,1,2,3,4,5,6,7,8,9},ASC(J115)&amp;1234567890))-1)</f>
        <v>P</v>
      </c>
      <c r="L115" s="55">
        <f t="shared" si="3"/>
        <v>2</v>
      </c>
      <c r="M115" s="55">
        <f>VLOOKUP(K115,Table!$A$2:$C$121,2,0)</f>
        <v>15</v>
      </c>
      <c r="N115" s="56">
        <f>VLOOKUP(K115,Table!$A$2:$C$121,3,0)</f>
        <v>3</v>
      </c>
      <c r="O115" s="53" t="str">
        <f>VLOOKUP(A115,Table!$U$1:$V$230,2,0)</f>
        <v>Orthorhombic</v>
      </c>
      <c r="P115" s="63"/>
    </row>
    <row r="116" spans="1:16" ht="17.25" customHeight="1">
      <c r="A116" s="58">
        <v>33</v>
      </c>
      <c r="B116" s="58">
        <v>30539</v>
      </c>
      <c r="C116" s="58" t="s">
        <v>1715</v>
      </c>
      <c r="D116" s="58" t="s">
        <v>1405</v>
      </c>
      <c r="E116" s="59" t="s">
        <v>11331</v>
      </c>
      <c r="F116" s="55" t="str">
        <f>LEFT(E116,MIN(FIND({0,1,2,3,4,5,6,7,8,9},ASC(E116)&amp;1234567890))-1)</f>
        <v>Ce</v>
      </c>
      <c r="G116" s="55">
        <f t="shared" si="2"/>
        <v>1</v>
      </c>
      <c r="H116" s="55">
        <f>VLOOKUP(F116,Table!$A$2:$C$121,2,0)</f>
        <v>3</v>
      </c>
      <c r="I116" s="56">
        <f>VLOOKUP(F116,Table!$A$2:$C$121,3,0)</f>
        <v>6</v>
      </c>
      <c r="J116" s="59" t="s">
        <v>34</v>
      </c>
      <c r="K116" s="55" t="str">
        <f>LEFT(J116,MIN(FIND({0,1,2,3,4,5,6,7,8,9},ASC(J116)&amp;1234567890))-1)</f>
        <v>S</v>
      </c>
      <c r="L116" s="55">
        <f t="shared" si="3"/>
        <v>2</v>
      </c>
      <c r="M116" s="55">
        <f>VLOOKUP(K116,Table!$A$2:$C$121,2,0)</f>
        <v>16</v>
      </c>
      <c r="N116" s="56">
        <f>VLOOKUP(K116,Table!$A$2:$C$121,3,0)</f>
        <v>3</v>
      </c>
      <c r="O116" s="53" t="str">
        <f>VLOOKUP(A116,Table!$U$1:$V$230,2,0)</f>
        <v>Orthorhombic</v>
      </c>
      <c r="P116" s="63"/>
    </row>
    <row r="117" spans="1:16" ht="17.25" customHeight="1">
      <c r="A117" s="58">
        <v>33</v>
      </c>
      <c r="B117" s="58">
        <v>31973</v>
      </c>
      <c r="C117" s="58" t="s">
        <v>1709</v>
      </c>
      <c r="D117" s="58" t="s">
        <v>608</v>
      </c>
      <c r="E117" s="59" t="s">
        <v>346</v>
      </c>
      <c r="F117" s="55" t="str">
        <f>LEFT(E117,MIN(FIND({0,1,2,3,4,5,6,7,8,9},ASC(E117)&amp;1234567890))-1)</f>
        <v>Nb</v>
      </c>
      <c r="G117" s="55">
        <f t="shared" si="2"/>
        <v>2</v>
      </c>
      <c r="H117" s="55">
        <f>VLOOKUP(F117,Table!$A$2:$C$121,2,0)</f>
        <v>5</v>
      </c>
      <c r="I117" s="56">
        <f>VLOOKUP(F117,Table!$A$2:$C$121,3,0)</f>
        <v>5</v>
      </c>
      <c r="J117" s="59" t="s">
        <v>614</v>
      </c>
      <c r="K117" s="55" t="str">
        <f>LEFT(J117,MIN(FIND({0,1,2,3,4,5,6,7,8,9},ASC(J117)&amp;1234567890))-1)</f>
        <v>C</v>
      </c>
      <c r="L117" s="55">
        <f t="shared" si="3"/>
        <v>1</v>
      </c>
      <c r="M117" s="55">
        <f>VLOOKUP(K117,Table!$A$2:$C$121,2,0)</f>
        <v>14</v>
      </c>
      <c r="N117" s="56">
        <f>VLOOKUP(K117,Table!$A$2:$C$121,3,0)</f>
        <v>2</v>
      </c>
      <c r="O117" s="53" t="str">
        <f>VLOOKUP(A117,Table!$U$1:$V$230,2,0)</f>
        <v>Orthorhombic</v>
      </c>
      <c r="P117" s="63"/>
    </row>
    <row r="118" spans="1:16" ht="17.25" customHeight="1">
      <c r="A118" s="58">
        <v>33</v>
      </c>
      <c r="B118" s="58">
        <v>32734</v>
      </c>
      <c r="C118" s="58" t="s">
        <v>1722</v>
      </c>
      <c r="D118" s="58" t="s">
        <v>1723</v>
      </c>
      <c r="E118" s="59" t="s">
        <v>11399</v>
      </c>
      <c r="F118" s="55" t="str">
        <f>LEFT(E118,MIN(FIND({0,1,2,3,4,5,6,7,8,9},ASC(E118)&amp;1234567890))-1)</f>
        <v>Nb</v>
      </c>
      <c r="G118" s="55">
        <f t="shared" si="2"/>
        <v>6</v>
      </c>
      <c r="H118" s="55">
        <f>VLOOKUP(F118,Table!$A$2:$C$121,2,0)</f>
        <v>5</v>
      </c>
      <c r="I118" s="56">
        <f>VLOOKUP(F118,Table!$A$2:$C$121,3,0)</f>
        <v>5</v>
      </c>
      <c r="J118" s="59" t="s">
        <v>11878</v>
      </c>
      <c r="K118" s="55" t="str">
        <f>LEFT(J118,MIN(FIND({0,1,2,3,4,5,6,7,8,9},ASC(J118)&amp;1234567890))-1)</f>
        <v>I</v>
      </c>
      <c r="L118" s="55">
        <f t="shared" si="3"/>
        <v>11</v>
      </c>
      <c r="M118" s="55">
        <f>VLOOKUP(K118,Table!$A$2:$C$121,2,0)</f>
        <v>17</v>
      </c>
      <c r="N118" s="56">
        <f>VLOOKUP(K118,Table!$A$2:$C$121,3,0)</f>
        <v>5</v>
      </c>
      <c r="O118" s="53" t="str">
        <f>VLOOKUP(A118,Table!$U$1:$V$230,2,0)</f>
        <v>Orthorhombic</v>
      </c>
      <c r="P118" s="63"/>
    </row>
    <row r="119" spans="1:16" ht="17.25" customHeight="1">
      <c r="A119" s="58">
        <v>33</v>
      </c>
      <c r="B119" s="58">
        <v>35132</v>
      </c>
      <c r="C119" s="58" t="s">
        <v>1715</v>
      </c>
      <c r="D119" s="58" t="s">
        <v>1724</v>
      </c>
      <c r="E119" s="59" t="s">
        <v>540</v>
      </c>
      <c r="F119" s="55" t="str">
        <f>LEFT(E119,MIN(FIND({0,1,2,3,4,5,6,7,8,9},ASC(E119)&amp;1234567890))-1)</f>
        <v>As</v>
      </c>
      <c r="G119" s="55">
        <f t="shared" si="2"/>
        <v>1</v>
      </c>
      <c r="H119" s="55">
        <f>VLOOKUP(F119,Table!$A$2:$C$121,2,0)</f>
        <v>15</v>
      </c>
      <c r="I119" s="56">
        <f>VLOOKUP(F119,Table!$A$2:$C$121,3,0)</f>
        <v>4</v>
      </c>
      <c r="J119" s="59" t="s">
        <v>365</v>
      </c>
      <c r="K119" s="55" t="str">
        <f>LEFT(J119,MIN(FIND({0,1,2,3,4,5,6,7,8,9},ASC(J119)&amp;1234567890))-1)</f>
        <v>F</v>
      </c>
      <c r="L119" s="55">
        <f t="shared" si="3"/>
        <v>3</v>
      </c>
      <c r="M119" s="55">
        <f>VLOOKUP(K119,Table!$A$2:$C$121,2,0)</f>
        <v>17</v>
      </c>
      <c r="N119" s="56">
        <f>VLOOKUP(K119,Table!$A$2:$C$121,3,0)</f>
        <v>2</v>
      </c>
      <c r="O119" s="53" t="str">
        <f>VLOOKUP(A119,Table!$U$1:$V$230,2,0)</f>
        <v>Orthorhombic</v>
      </c>
      <c r="P119" s="63"/>
    </row>
    <row r="120" spans="1:16" ht="17.25" customHeight="1">
      <c r="A120" s="58">
        <v>33</v>
      </c>
      <c r="B120" s="58">
        <v>34370</v>
      </c>
      <c r="C120" s="58" t="s">
        <v>1715</v>
      </c>
      <c r="D120" s="58" t="s">
        <v>3</v>
      </c>
      <c r="E120" s="59" t="s">
        <v>31</v>
      </c>
      <c r="F120" s="55" t="str">
        <f>LEFT(E120,MIN(FIND({0,1,2,3,4,5,6,7,8,9},ASC(E120)&amp;1234567890))-1)</f>
        <v>Si</v>
      </c>
      <c r="G120" s="55">
        <f t="shared" si="2"/>
        <v>1</v>
      </c>
      <c r="H120" s="55">
        <f>VLOOKUP(F120,Table!$A$2:$C$121,2,0)</f>
        <v>14</v>
      </c>
      <c r="I120" s="56">
        <f>VLOOKUP(F120,Table!$A$2:$C$121,3,0)</f>
        <v>3</v>
      </c>
      <c r="J120" s="59" t="s">
        <v>32</v>
      </c>
      <c r="K120" s="55" t="str">
        <f>LEFT(J120,MIN(FIND({0,1,2,3,4,5,6,7,8,9},ASC(J120)&amp;1234567890))-1)</f>
        <v>O</v>
      </c>
      <c r="L120" s="55">
        <f t="shared" si="3"/>
        <v>2</v>
      </c>
      <c r="M120" s="55">
        <f>VLOOKUP(K120,Table!$A$2:$C$121,2,0)</f>
        <v>16</v>
      </c>
      <c r="N120" s="56">
        <f>VLOOKUP(K120,Table!$A$2:$C$121,3,0)</f>
        <v>2</v>
      </c>
      <c r="O120" s="53" t="str">
        <f>VLOOKUP(A120,Table!$U$1:$V$230,2,0)</f>
        <v>Orthorhombic</v>
      </c>
      <c r="P120" s="63"/>
    </row>
    <row r="121" spans="1:16" ht="17.25" customHeight="1">
      <c r="A121" s="58">
        <v>33</v>
      </c>
      <c r="B121" s="58">
        <v>50198</v>
      </c>
      <c r="C121" s="58" t="s">
        <v>1725</v>
      </c>
      <c r="D121" s="58" t="s">
        <v>1726</v>
      </c>
      <c r="E121" s="59" t="s">
        <v>11403</v>
      </c>
      <c r="F121" s="55" t="str">
        <f>LEFT(E121,MIN(FIND({0,1,2,3,4,5,6,7,8,9},ASC(E121)&amp;1234567890))-1)</f>
        <v>Br</v>
      </c>
      <c r="G121" s="55">
        <f t="shared" si="2"/>
        <v>2</v>
      </c>
      <c r="H121" s="55">
        <f>VLOOKUP(F121,Table!$A$2:$C$121,2,0)</f>
        <v>17</v>
      </c>
      <c r="I121" s="56">
        <f>VLOOKUP(F121,Table!$A$2:$C$121,3,0)</f>
        <v>4</v>
      </c>
      <c r="J121" s="59" t="s">
        <v>371</v>
      </c>
      <c r="K121" s="55" t="str">
        <f>LEFT(J121,MIN(FIND({0,1,2,3,4,5,6,7,8,9},ASC(J121)&amp;1234567890))-1)</f>
        <v>O</v>
      </c>
      <c r="L121" s="55">
        <f t="shared" si="3"/>
        <v>1</v>
      </c>
      <c r="M121" s="55">
        <f>VLOOKUP(K121,Table!$A$2:$C$121,2,0)</f>
        <v>16</v>
      </c>
      <c r="N121" s="56">
        <f>VLOOKUP(K121,Table!$A$2:$C$121,3,0)</f>
        <v>2</v>
      </c>
      <c r="O121" s="53" t="str">
        <f>VLOOKUP(A121,Table!$U$1:$V$230,2,0)</f>
        <v>Orthorhombic</v>
      </c>
      <c r="P121" s="63"/>
    </row>
    <row r="122" spans="1:16" ht="17.25" customHeight="1">
      <c r="A122" s="58">
        <v>33</v>
      </c>
      <c r="B122" s="58">
        <v>41115</v>
      </c>
      <c r="C122" s="58" t="s">
        <v>1715</v>
      </c>
      <c r="D122" s="58" t="s">
        <v>1727</v>
      </c>
      <c r="E122" s="59" t="s">
        <v>343</v>
      </c>
      <c r="F122" s="55" t="str">
        <f>LEFT(E122,MIN(FIND({0,1,2,3,4,5,6,7,8,9},ASC(E122)&amp;1234567890))-1)</f>
        <v>U</v>
      </c>
      <c r="G122" s="55">
        <f t="shared" si="2"/>
        <v>1</v>
      </c>
      <c r="H122" s="55">
        <f>VLOOKUP(F122,Table!$A$2:$C$121,2,0)</f>
        <v>3</v>
      </c>
      <c r="I122" s="56">
        <f>VLOOKUP(F122,Table!$A$2:$C$121,3,0)</f>
        <v>7</v>
      </c>
      <c r="J122" s="59" t="s">
        <v>11429</v>
      </c>
      <c r="K122" s="55" t="str">
        <f>LEFT(J122,MIN(FIND({0,1,2,3,4,5,6,7,8,9},ASC(J122)&amp;1234567890))-1)</f>
        <v>Te</v>
      </c>
      <c r="L122" s="55">
        <f t="shared" si="3"/>
        <v>5</v>
      </c>
      <c r="M122" s="55">
        <f>VLOOKUP(K122,Table!$A$2:$C$121,2,0)</f>
        <v>16</v>
      </c>
      <c r="N122" s="56">
        <f>VLOOKUP(K122,Table!$A$2:$C$121,3,0)</f>
        <v>5</v>
      </c>
      <c r="O122" s="53" t="str">
        <f>VLOOKUP(A122,Table!$U$1:$V$230,2,0)</f>
        <v>Orthorhombic</v>
      </c>
      <c r="P122" s="63"/>
    </row>
    <row r="123" spans="1:16" ht="17.25" customHeight="1">
      <c r="A123" s="58">
        <v>33</v>
      </c>
      <c r="B123" s="58">
        <v>78945</v>
      </c>
      <c r="C123" s="58" t="s">
        <v>1709</v>
      </c>
      <c r="D123" s="58" t="s">
        <v>1728</v>
      </c>
      <c r="E123" s="59" t="s">
        <v>11819</v>
      </c>
      <c r="F123" s="55" t="str">
        <f>LEFT(E123,MIN(FIND({0,1,2,3,4,5,6,7,8,9},ASC(E123)&amp;1234567890))-1)</f>
        <v>Zr</v>
      </c>
      <c r="G123" s="55">
        <f t="shared" si="2"/>
        <v>3</v>
      </c>
      <c r="H123" s="55">
        <f>VLOOKUP(F123,Table!$A$2:$C$121,2,0)</f>
        <v>4</v>
      </c>
      <c r="I123" s="56">
        <f>VLOOKUP(F123,Table!$A$2:$C$121,3,0)</f>
        <v>5</v>
      </c>
      <c r="J123" s="59" t="s">
        <v>372</v>
      </c>
      <c r="K123" s="55" t="str">
        <f>LEFT(J123,MIN(FIND({0,1,2,3,4,5,6,7,8,9},ASC(J123)&amp;1234567890))-1)</f>
        <v>N</v>
      </c>
      <c r="L123" s="55">
        <f t="shared" si="3"/>
        <v>4</v>
      </c>
      <c r="M123" s="55">
        <f>VLOOKUP(K123,Table!$A$2:$C$121,2,0)</f>
        <v>15</v>
      </c>
      <c r="N123" s="56">
        <f>VLOOKUP(K123,Table!$A$2:$C$121,3,0)</f>
        <v>2</v>
      </c>
      <c r="O123" s="53" t="str">
        <f>VLOOKUP(A123,Table!$U$1:$V$230,2,0)</f>
        <v>Orthorhombic</v>
      </c>
      <c r="P123" s="63"/>
    </row>
    <row r="124" spans="1:16" ht="17.25" customHeight="1">
      <c r="A124" s="58">
        <v>33</v>
      </c>
      <c r="B124" s="58">
        <v>84375</v>
      </c>
      <c r="C124" s="58" t="s">
        <v>1709</v>
      </c>
      <c r="D124" s="58" t="s">
        <v>19</v>
      </c>
      <c r="E124" s="59" t="s">
        <v>58</v>
      </c>
      <c r="F124" s="55" t="str">
        <f>LEFT(E124,MIN(FIND({0,1,2,3,4,5,6,7,8,9},ASC(E124)&amp;1234567890))-1)</f>
        <v>Al</v>
      </c>
      <c r="G124" s="55">
        <f t="shared" si="2"/>
        <v>2</v>
      </c>
      <c r="H124" s="55">
        <f>VLOOKUP(F124,Table!$A$2:$C$121,2,0)</f>
        <v>13</v>
      </c>
      <c r="I124" s="56">
        <f>VLOOKUP(F124,Table!$A$2:$C$121,3,0)</f>
        <v>3</v>
      </c>
      <c r="J124" s="59" t="s">
        <v>59</v>
      </c>
      <c r="K124" s="55" t="str">
        <f>LEFT(J124,MIN(FIND({0,1,2,3,4,5,6,7,8,9},ASC(J124)&amp;1234567890))-1)</f>
        <v>O</v>
      </c>
      <c r="L124" s="55">
        <f t="shared" si="3"/>
        <v>3</v>
      </c>
      <c r="M124" s="55">
        <f>VLOOKUP(K124,Table!$A$2:$C$121,2,0)</f>
        <v>16</v>
      </c>
      <c r="N124" s="56">
        <f>VLOOKUP(K124,Table!$A$2:$C$121,3,0)</f>
        <v>2</v>
      </c>
      <c r="O124" s="53" t="str">
        <f>VLOOKUP(A124,Table!$U$1:$V$230,2,0)</f>
        <v>Orthorhombic</v>
      </c>
      <c r="P124" s="63"/>
    </row>
    <row r="125" spans="1:16" ht="17.25" customHeight="1">
      <c r="A125" s="58">
        <v>33</v>
      </c>
      <c r="B125" s="58">
        <v>201573</v>
      </c>
      <c r="C125" s="58" t="s">
        <v>1715</v>
      </c>
      <c r="D125" s="58" t="s">
        <v>1191</v>
      </c>
      <c r="E125" s="59" t="s">
        <v>600</v>
      </c>
      <c r="F125" s="55" t="str">
        <f>LEFT(E125,MIN(FIND({0,1,2,3,4,5,6,7,8,9},ASC(E125)&amp;1234567890))-1)</f>
        <v>Mo</v>
      </c>
      <c r="G125" s="55">
        <f t="shared" si="2"/>
        <v>4</v>
      </c>
      <c r="H125" s="55">
        <f>VLOOKUP(F125,Table!$A$2:$C$121,2,0)</f>
        <v>6</v>
      </c>
      <c r="I125" s="56">
        <f>VLOOKUP(F125,Table!$A$2:$C$121,3,0)</f>
        <v>5</v>
      </c>
      <c r="J125" s="59" t="s">
        <v>53</v>
      </c>
      <c r="K125" s="55" t="str">
        <f>LEFT(J125,MIN(FIND({0,1,2,3,4,5,6,7,8,9},ASC(J125)&amp;1234567890))-1)</f>
        <v>O</v>
      </c>
      <c r="L125" s="55">
        <f t="shared" si="3"/>
        <v>11</v>
      </c>
      <c r="M125" s="55">
        <f>VLOOKUP(K125,Table!$A$2:$C$121,2,0)</f>
        <v>16</v>
      </c>
      <c r="N125" s="56">
        <f>VLOOKUP(K125,Table!$A$2:$C$121,3,0)</f>
        <v>2</v>
      </c>
      <c r="O125" s="53" t="str">
        <f>VLOOKUP(A125,Table!$U$1:$V$230,2,0)</f>
        <v>Orthorhombic</v>
      </c>
      <c r="P125" s="63"/>
    </row>
    <row r="126" spans="1:16" ht="17.25" customHeight="1">
      <c r="A126" s="58">
        <v>33</v>
      </c>
      <c r="B126" s="58">
        <v>201710</v>
      </c>
      <c r="C126" s="58" t="s">
        <v>1709</v>
      </c>
      <c r="D126" s="58" t="s">
        <v>1729</v>
      </c>
      <c r="E126" s="59" t="s">
        <v>12035</v>
      </c>
      <c r="F126" s="55" t="str">
        <f>LEFT(E126,MIN(FIND({0,1,2,3,4,5,6,7,8,9},ASC(E126)&amp;1234567890))-1)</f>
        <v>B</v>
      </c>
      <c r="G126" s="55">
        <f t="shared" si="2"/>
        <v>12</v>
      </c>
      <c r="H126" s="55">
        <f>VLOOKUP(F126,Table!$A$2:$C$121,2,0)</f>
        <v>13</v>
      </c>
      <c r="I126" s="56">
        <f>VLOOKUP(F126,Table!$A$2:$C$121,3,0)</f>
        <v>2</v>
      </c>
      <c r="J126" s="59" t="s">
        <v>12755</v>
      </c>
      <c r="K126" s="55" t="str">
        <f>LEFT(J126,MIN(FIND({0,1,2,3,4,5,6,7,8,9},ASC(J126)&amp;1234567890))-1)</f>
        <v>H</v>
      </c>
      <c r="L126" s="55">
        <f t="shared" si="3"/>
        <v>16</v>
      </c>
      <c r="M126" s="55">
        <f>VLOOKUP(K126,Table!$A$2:$C$121,2,0)</f>
        <v>1</v>
      </c>
      <c r="N126" s="56">
        <f>VLOOKUP(K126,Table!$A$2:$C$121,3,0)</f>
        <v>1</v>
      </c>
      <c r="O126" s="53" t="str">
        <f>VLOOKUP(A126,Table!$U$1:$V$230,2,0)</f>
        <v>Orthorhombic</v>
      </c>
      <c r="P126" s="63"/>
    </row>
    <row r="127" spans="1:16" ht="17.25" customHeight="1">
      <c r="A127" s="58">
        <v>33</v>
      </c>
      <c r="B127" s="58">
        <v>42445</v>
      </c>
      <c r="C127" s="58" t="s">
        <v>1709</v>
      </c>
      <c r="D127" s="58" t="s">
        <v>1730</v>
      </c>
      <c r="E127" s="59" t="s">
        <v>334</v>
      </c>
      <c r="F127" s="55" t="str">
        <f>LEFT(E127,MIN(FIND({0,1,2,3,4,5,6,7,8,9},ASC(E127)&amp;1234567890))-1)</f>
        <v>V</v>
      </c>
      <c r="G127" s="55">
        <f t="shared" si="2"/>
        <v>1</v>
      </c>
      <c r="H127" s="55">
        <f>VLOOKUP(F127,Table!$A$2:$C$121,2,0)</f>
        <v>5</v>
      </c>
      <c r="I127" s="56">
        <f>VLOOKUP(F127,Table!$A$2:$C$121,3,0)</f>
        <v>4</v>
      </c>
      <c r="J127" s="59" t="s">
        <v>540</v>
      </c>
      <c r="K127" s="55" t="str">
        <f>LEFT(J127,MIN(FIND({0,1,2,3,4,5,6,7,8,9},ASC(J127)&amp;1234567890))-1)</f>
        <v>As</v>
      </c>
      <c r="L127" s="55">
        <f t="shared" si="3"/>
        <v>1</v>
      </c>
      <c r="M127" s="55">
        <f>VLOOKUP(K127,Table!$A$2:$C$121,2,0)</f>
        <v>15</v>
      </c>
      <c r="N127" s="56">
        <f>VLOOKUP(K127,Table!$A$2:$C$121,3,0)</f>
        <v>4</v>
      </c>
      <c r="O127" s="53" t="str">
        <f>VLOOKUP(A127,Table!$U$1:$V$230,2,0)</f>
        <v>Orthorhombic</v>
      </c>
      <c r="P127" s="63"/>
    </row>
    <row r="128" spans="1:16" ht="17.25" customHeight="1">
      <c r="A128" s="58">
        <v>33</v>
      </c>
      <c r="B128" s="58">
        <v>51122</v>
      </c>
      <c r="C128" s="58" t="s">
        <v>1709</v>
      </c>
      <c r="D128" s="58" t="s">
        <v>1399</v>
      </c>
      <c r="E128" s="59" t="s">
        <v>67</v>
      </c>
      <c r="F128" s="55" t="str">
        <f>LEFT(E128,MIN(FIND({0,1,2,3,4,5,6,7,8,9},ASC(E128)&amp;1234567890))-1)</f>
        <v>Fe</v>
      </c>
      <c r="G128" s="55">
        <f t="shared" si="2"/>
        <v>2</v>
      </c>
      <c r="H128" s="55">
        <f>VLOOKUP(F128,Table!$A$2:$C$121,2,0)</f>
        <v>8</v>
      </c>
      <c r="I128" s="56">
        <f>VLOOKUP(F128,Table!$A$2:$C$121,3,0)</f>
        <v>4</v>
      </c>
      <c r="J128" s="59" t="s">
        <v>59</v>
      </c>
      <c r="K128" s="55" t="str">
        <f>LEFT(J128,MIN(FIND({0,1,2,3,4,5,6,7,8,9},ASC(J128)&amp;1234567890))-1)</f>
        <v>O</v>
      </c>
      <c r="L128" s="55">
        <f t="shared" si="3"/>
        <v>3</v>
      </c>
      <c r="M128" s="55">
        <f>VLOOKUP(K128,Table!$A$2:$C$121,2,0)</f>
        <v>16</v>
      </c>
      <c r="N128" s="56">
        <f>VLOOKUP(K128,Table!$A$2:$C$121,3,0)</f>
        <v>2</v>
      </c>
      <c r="O128" s="53" t="str">
        <f>VLOOKUP(A128,Table!$U$1:$V$230,2,0)</f>
        <v>Orthorhombic</v>
      </c>
      <c r="P128" s="63"/>
    </row>
    <row r="129" spans="1:16" ht="17.25" customHeight="1">
      <c r="A129" s="58">
        <v>33</v>
      </c>
      <c r="B129" s="58">
        <v>91283</v>
      </c>
      <c r="C129" s="58" t="s">
        <v>1715</v>
      </c>
      <c r="D129" s="58" t="s">
        <v>1731</v>
      </c>
      <c r="E129" s="59" t="s">
        <v>11404</v>
      </c>
      <c r="F129" s="55" t="str">
        <f>LEFT(E129,MIN(FIND({0,1,2,3,4,5,6,7,8,9},ASC(E129)&amp;1234567890))-1)</f>
        <v>Li</v>
      </c>
      <c r="G129" s="55">
        <f t="shared" si="2"/>
        <v>2</v>
      </c>
      <c r="H129" s="55">
        <f>VLOOKUP(F129,Table!$A$2:$C$121,2,0)</f>
        <v>1</v>
      </c>
      <c r="I129" s="56">
        <f>VLOOKUP(F129,Table!$A$2:$C$121,3,0)</f>
        <v>2</v>
      </c>
      <c r="J129" s="59" t="s">
        <v>379</v>
      </c>
      <c r="K129" s="55" t="str">
        <f>LEFT(J129,MIN(FIND({0,1,2,3,4,5,6,7,8,9},ASC(J129)&amp;1234567890))-1)</f>
        <v>S</v>
      </c>
      <c r="L129" s="55">
        <f t="shared" si="3"/>
        <v>1</v>
      </c>
      <c r="M129" s="55">
        <f>VLOOKUP(K129,Table!$A$2:$C$121,2,0)</f>
        <v>16</v>
      </c>
      <c r="N129" s="56">
        <f>VLOOKUP(K129,Table!$A$2:$C$121,3,0)</f>
        <v>3</v>
      </c>
      <c r="O129" s="53" t="str">
        <f>VLOOKUP(A129,Table!$U$1:$V$230,2,0)</f>
        <v>Orthorhombic</v>
      </c>
      <c r="P129" s="63"/>
    </row>
    <row r="130" spans="1:16" ht="17.25" customHeight="1">
      <c r="A130" s="58">
        <v>33</v>
      </c>
      <c r="B130" s="58">
        <v>56808</v>
      </c>
      <c r="C130" s="58" t="s">
        <v>1715</v>
      </c>
      <c r="D130" s="58" t="s">
        <v>1615</v>
      </c>
      <c r="E130" s="59" t="s">
        <v>11641</v>
      </c>
      <c r="F130" s="55" t="str">
        <f>LEFT(E130,MIN(FIND({0,1,2,3,4,5,6,7,8,9},ASC(E130)&amp;1234567890))-1)</f>
        <v>In</v>
      </c>
      <c r="G130" s="55">
        <f t="shared" ref="G130:G193" si="4">IF(SUBSTITUTE(E130,F130,"")="",1,SUBSTITUTE(E130,F130,""))*1</f>
        <v>2</v>
      </c>
      <c r="H130" s="55">
        <f>VLOOKUP(F130,Table!$A$2:$C$121,2,0)</f>
        <v>13</v>
      </c>
      <c r="I130" s="56">
        <f>VLOOKUP(F130,Table!$A$2:$C$121,3,0)</f>
        <v>5</v>
      </c>
      <c r="J130" s="59" t="s">
        <v>375</v>
      </c>
      <c r="K130" s="55" t="str">
        <f>LEFT(J130,MIN(FIND({0,1,2,3,4,5,6,7,8,9},ASC(J130)&amp;1234567890))-1)</f>
        <v>Br</v>
      </c>
      <c r="L130" s="55">
        <f t="shared" ref="L130:L193" si="5">IF(SUBSTITUTE(J130,K130,"")="",1,SUBSTITUTE(J130,K130,""))*1</f>
        <v>3</v>
      </c>
      <c r="M130" s="55">
        <f>VLOOKUP(K130,Table!$A$2:$C$121,2,0)</f>
        <v>17</v>
      </c>
      <c r="N130" s="56">
        <f>VLOOKUP(K130,Table!$A$2:$C$121,3,0)</f>
        <v>4</v>
      </c>
      <c r="O130" s="53" t="str">
        <f>VLOOKUP(A130,Table!$U$1:$V$230,2,0)</f>
        <v>Orthorhombic</v>
      </c>
      <c r="P130" s="63"/>
    </row>
    <row r="131" spans="1:16" ht="17.25" customHeight="1">
      <c r="A131" s="58">
        <v>33</v>
      </c>
      <c r="B131" s="58">
        <v>105513</v>
      </c>
      <c r="C131" s="58" t="s">
        <v>1709</v>
      </c>
      <c r="D131" s="58" t="s">
        <v>1732</v>
      </c>
      <c r="E131" s="59" t="s">
        <v>14975</v>
      </c>
      <c r="F131" s="55" t="str">
        <f>LEFT(E131,MIN(FIND({0,1,2,3,4,5,6,7,8,9},ASC(E131)&amp;1234567890))-1)</f>
        <v>Al</v>
      </c>
      <c r="G131" s="55">
        <f t="shared" si="4"/>
        <v>2.8140000000000001</v>
      </c>
      <c r="H131" s="55">
        <f>VLOOKUP(F131,Table!$A$2:$C$121,2,0)</f>
        <v>13</v>
      </c>
      <c r="I131" s="56">
        <f>VLOOKUP(F131,Table!$A$2:$C$121,3,0)</f>
        <v>3</v>
      </c>
      <c r="J131" s="59" t="s">
        <v>14976</v>
      </c>
      <c r="K131" s="55" t="str">
        <f>LEFT(J131,MIN(FIND({0,1,2,3,4,5,6,7,8,9},ASC(J131)&amp;1234567890))-1)</f>
        <v>Mn</v>
      </c>
      <c r="L131" s="55">
        <f t="shared" si="5"/>
        <v>1.1859999999999999</v>
      </c>
      <c r="M131" s="55">
        <f>VLOOKUP(K131,Table!$A$2:$C$121,2,0)</f>
        <v>7</v>
      </c>
      <c r="N131" s="56">
        <f>VLOOKUP(K131,Table!$A$2:$C$121,3,0)</f>
        <v>4</v>
      </c>
      <c r="O131" s="53" t="str">
        <f>VLOOKUP(A131,Table!$U$1:$V$230,2,0)</f>
        <v>Orthorhombic</v>
      </c>
      <c r="P131" s="63"/>
    </row>
    <row r="132" spans="1:16" ht="17.25" customHeight="1">
      <c r="A132" s="58">
        <v>33</v>
      </c>
      <c r="B132" s="58">
        <v>647389</v>
      </c>
      <c r="C132" s="58" t="s">
        <v>1709</v>
      </c>
      <c r="D132" s="58" t="s">
        <v>1733</v>
      </c>
      <c r="E132" s="59" t="s">
        <v>11645</v>
      </c>
      <c r="F132" s="55" t="str">
        <f>LEFT(E132,MIN(FIND({0,1,2,3,4,5,6,7,8,9},ASC(E132)&amp;1234567890))-1)</f>
        <v>Sb</v>
      </c>
      <c r="G132" s="55">
        <f t="shared" si="4"/>
        <v>1</v>
      </c>
      <c r="H132" s="55">
        <f>VLOOKUP(F132,Table!$A$2:$C$121,2,0)</f>
        <v>15</v>
      </c>
      <c r="I132" s="56">
        <f>VLOOKUP(F132,Table!$A$2:$C$121,3,0)</f>
        <v>5</v>
      </c>
      <c r="J132" s="59" t="s">
        <v>32</v>
      </c>
      <c r="K132" s="55" t="str">
        <f>LEFT(J132,MIN(FIND({0,1,2,3,4,5,6,7,8,9},ASC(J132)&amp;1234567890))-1)</f>
        <v>O</v>
      </c>
      <c r="L132" s="55">
        <f t="shared" si="5"/>
        <v>2</v>
      </c>
      <c r="M132" s="55">
        <f>VLOOKUP(K132,Table!$A$2:$C$121,2,0)</f>
        <v>16</v>
      </c>
      <c r="N132" s="56">
        <f>VLOOKUP(K132,Table!$A$2:$C$121,3,0)</f>
        <v>2</v>
      </c>
      <c r="O132" s="53" t="str">
        <f>VLOOKUP(A132,Table!$U$1:$V$230,2,0)</f>
        <v>Orthorhombic</v>
      </c>
      <c r="P132" s="63"/>
    </row>
    <row r="133" spans="1:16" ht="17.25" customHeight="1">
      <c r="A133" s="58">
        <v>33</v>
      </c>
      <c r="B133" s="58">
        <v>650835</v>
      </c>
      <c r="C133" s="58" t="s">
        <v>1709</v>
      </c>
      <c r="D133" s="58" t="s">
        <v>1734</v>
      </c>
      <c r="E133" s="59" t="s">
        <v>11956</v>
      </c>
      <c r="F133" s="55" t="str">
        <f>LEFT(E133,MIN(FIND({0,1,2,3,4,5,6,7,8,9},ASC(E133)&amp;1234567890))-1)</f>
        <v>Sc</v>
      </c>
      <c r="G133" s="55">
        <f t="shared" si="4"/>
        <v>2</v>
      </c>
      <c r="H133" s="55">
        <f>VLOOKUP(F133,Table!$A$2:$C$121,2,0)</f>
        <v>3</v>
      </c>
      <c r="I133" s="56">
        <f>VLOOKUP(F133,Table!$A$2:$C$121,3,0)</f>
        <v>4</v>
      </c>
      <c r="J133" s="59" t="s">
        <v>336</v>
      </c>
      <c r="K133" s="55" t="str">
        <f>LEFT(J133,MIN(FIND({0,1,2,3,4,5,6,7,8,9},ASC(J133)&amp;1234567890))-1)</f>
        <v>S</v>
      </c>
      <c r="L133" s="55">
        <f t="shared" si="5"/>
        <v>3</v>
      </c>
      <c r="M133" s="55">
        <f>VLOOKUP(K133,Table!$A$2:$C$121,2,0)</f>
        <v>16</v>
      </c>
      <c r="N133" s="56">
        <f>VLOOKUP(K133,Table!$A$2:$C$121,3,0)</f>
        <v>3</v>
      </c>
      <c r="O133" s="53" t="str">
        <f>VLOOKUP(A133,Table!$U$1:$V$230,2,0)</f>
        <v>Orthorhombic</v>
      </c>
      <c r="P133" s="63"/>
    </row>
    <row r="134" spans="1:16" ht="17.25" customHeight="1">
      <c r="A134" s="58">
        <v>33</v>
      </c>
      <c r="B134" s="58">
        <v>656243</v>
      </c>
      <c r="C134" s="58" t="s">
        <v>1715</v>
      </c>
      <c r="D134" s="58" t="s">
        <v>1377</v>
      </c>
      <c r="E134" s="59" t="s">
        <v>46</v>
      </c>
      <c r="F134" s="55" t="str">
        <f>LEFT(E134,MIN(FIND({0,1,2,3,4,5,6,7,8,9},ASC(E134)&amp;1234567890))-1)</f>
        <v>La</v>
      </c>
      <c r="G134" s="55">
        <f t="shared" si="4"/>
        <v>1</v>
      </c>
      <c r="H134" s="55">
        <f>VLOOKUP(F134,Table!$A$2:$C$121,2,0)</f>
        <v>3</v>
      </c>
      <c r="I134" s="56">
        <f>VLOOKUP(F134,Table!$A$2:$C$121,3,0)</f>
        <v>6</v>
      </c>
      <c r="J134" s="59" t="s">
        <v>34</v>
      </c>
      <c r="K134" s="55" t="str">
        <f>LEFT(J134,MIN(FIND({0,1,2,3,4,5,6,7,8,9},ASC(J134)&amp;1234567890))-1)</f>
        <v>S</v>
      </c>
      <c r="L134" s="55">
        <f t="shared" si="5"/>
        <v>2</v>
      </c>
      <c r="M134" s="55">
        <f>VLOOKUP(K134,Table!$A$2:$C$121,2,0)</f>
        <v>16</v>
      </c>
      <c r="N134" s="56">
        <f>VLOOKUP(K134,Table!$A$2:$C$121,3,0)</f>
        <v>3</v>
      </c>
      <c r="O134" s="53" t="str">
        <f>VLOOKUP(A134,Table!$U$1:$V$230,2,0)</f>
        <v>Orthorhombic</v>
      </c>
      <c r="P134" s="63"/>
    </row>
    <row r="135" spans="1:16" ht="17.25" customHeight="1">
      <c r="A135" s="58">
        <v>33</v>
      </c>
      <c r="B135" s="58">
        <v>416320</v>
      </c>
      <c r="C135" s="58" t="s">
        <v>1725</v>
      </c>
      <c r="D135" s="58" t="s">
        <v>1389</v>
      </c>
      <c r="E135" s="59" t="s">
        <v>11646</v>
      </c>
      <c r="F135" s="55" t="str">
        <f>LEFT(E135,MIN(FIND({0,1,2,3,4,5,6,7,8,9},ASC(E135)&amp;1234567890))-1)</f>
        <v>Xe</v>
      </c>
      <c r="G135" s="55">
        <f t="shared" si="4"/>
        <v>1</v>
      </c>
      <c r="H135" s="55">
        <f>VLOOKUP(F135,Table!$A$2:$C$121,2,0)</f>
        <v>18</v>
      </c>
      <c r="I135" s="56">
        <f>VLOOKUP(F135,Table!$A$2:$C$121,3,0)</f>
        <v>5</v>
      </c>
      <c r="J135" s="59" t="s">
        <v>380</v>
      </c>
      <c r="K135" s="55" t="str">
        <f>LEFT(J135,MIN(FIND({0,1,2,3,4,5,6,7,8,9},ASC(J135)&amp;1234567890))-1)</f>
        <v>F</v>
      </c>
      <c r="L135" s="55">
        <f t="shared" si="5"/>
        <v>6</v>
      </c>
      <c r="M135" s="55">
        <f>VLOOKUP(K135,Table!$A$2:$C$121,2,0)</f>
        <v>17</v>
      </c>
      <c r="N135" s="56">
        <f>VLOOKUP(K135,Table!$A$2:$C$121,3,0)</f>
        <v>2</v>
      </c>
      <c r="O135" s="53" t="str">
        <f>VLOOKUP(A135,Table!$U$1:$V$230,2,0)</f>
        <v>Orthorhombic</v>
      </c>
      <c r="P135" s="63"/>
    </row>
    <row r="136" spans="1:16" ht="17.25" customHeight="1">
      <c r="A136" s="58">
        <v>33</v>
      </c>
      <c r="B136" s="58">
        <v>249579</v>
      </c>
      <c r="C136" s="58" t="s">
        <v>1725</v>
      </c>
      <c r="D136" s="58" t="s">
        <v>1735</v>
      </c>
      <c r="E136" s="59" t="s">
        <v>14977</v>
      </c>
      <c r="F136" s="55" t="str">
        <f>LEFT(E136,MIN(FIND({0,1,2,3,4,5,6,7,8,9},ASC(E136)&amp;1234567890))-1)</f>
        <v>Er</v>
      </c>
      <c r="G136" s="55">
        <f t="shared" si="4"/>
        <v>12.887</v>
      </c>
      <c r="H136" s="55">
        <f>VLOOKUP(F136,Table!$A$2:$C$121,2,0)</f>
        <v>3</v>
      </c>
      <c r="I136" s="56">
        <f>VLOOKUP(F136,Table!$A$2:$C$121,3,0)</f>
        <v>6</v>
      </c>
      <c r="J136" s="59" t="s">
        <v>14978</v>
      </c>
      <c r="K136" s="55" t="str">
        <f>LEFT(J136,MIN(FIND({0,1,2,3,4,5,6,7,8,9},ASC(J136)&amp;1234567890))-1)</f>
        <v>Zn</v>
      </c>
      <c r="L136" s="55">
        <f t="shared" si="5"/>
        <v>58.817</v>
      </c>
      <c r="M136" s="55">
        <f>VLOOKUP(K136,Table!$A$2:$C$121,2,0)</f>
        <v>12</v>
      </c>
      <c r="N136" s="56">
        <f>VLOOKUP(K136,Table!$A$2:$C$121,3,0)</f>
        <v>4</v>
      </c>
      <c r="O136" s="53" t="str">
        <f>VLOOKUP(A136,Table!$U$1:$V$230,2,0)</f>
        <v>Orthorhombic</v>
      </c>
      <c r="P136" s="63"/>
    </row>
    <row r="137" spans="1:16" ht="17.25" customHeight="1">
      <c r="A137" s="58">
        <v>33</v>
      </c>
      <c r="B137" s="58">
        <v>249580</v>
      </c>
      <c r="C137" s="58" t="s">
        <v>1725</v>
      </c>
      <c r="D137" s="58" t="s">
        <v>1736</v>
      </c>
      <c r="E137" s="59" t="s">
        <v>14979</v>
      </c>
      <c r="F137" s="55" t="str">
        <f>LEFT(E137,MIN(FIND({0,1,2,3,4,5,6,7,8,9},ASC(E137)&amp;1234567890))-1)</f>
        <v>Tm</v>
      </c>
      <c r="G137" s="55">
        <f t="shared" si="4"/>
        <v>12.88</v>
      </c>
      <c r="H137" s="55">
        <f>VLOOKUP(F137,Table!$A$2:$C$121,2,0)</f>
        <v>3</v>
      </c>
      <c r="I137" s="56">
        <f>VLOOKUP(F137,Table!$A$2:$C$121,3,0)</f>
        <v>6</v>
      </c>
      <c r="J137" s="59" t="s">
        <v>14980</v>
      </c>
      <c r="K137" s="55" t="str">
        <f>LEFT(J137,MIN(FIND({0,1,2,3,4,5,6,7,8,9},ASC(J137)&amp;1234567890))-1)</f>
        <v>Zn</v>
      </c>
      <c r="L137" s="55">
        <f t="shared" si="5"/>
        <v>58.64</v>
      </c>
      <c r="M137" s="55">
        <f>VLOOKUP(K137,Table!$A$2:$C$121,2,0)</f>
        <v>12</v>
      </c>
      <c r="N137" s="56">
        <f>VLOOKUP(K137,Table!$A$2:$C$121,3,0)</f>
        <v>4</v>
      </c>
      <c r="O137" s="53" t="str">
        <f>VLOOKUP(A137,Table!$U$1:$V$230,2,0)</f>
        <v>Orthorhombic</v>
      </c>
      <c r="P137" s="63"/>
    </row>
    <row r="138" spans="1:16" ht="17.25" customHeight="1">
      <c r="A138" s="58">
        <v>33</v>
      </c>
      <c r="B138" s="58">
        <v>249581</v>
      </c>
      <c r="C138" s="58" t="s">
        <v>1725</v>
      </c>
      <c r="D138" s="58" t="s">
        <v>1737</v>
      </c>
      <c r="E138" s="59" t="s">
        <v>14981</v>
      </c>
      <c r="F138" s="55" t="str">
        <f>LEFT(E138,MIN(FIND({0,1,2,3,4,5,6,7,8,9},ASC(E138)&amp;1234567890))-1)</f>
        <v>Lu</v>
      </c>
      <c r="G138" s="55">
        <f t="shared" si="4"/>
        <v>12.712999999999999</v>
      </c>
      <c r="H138" s="55">
        <f>VLOOKUP(F138,Table!$A$2:$C$121,2,0)</f>
        <v>3</v>
      </c>
      <c r="I138" s="56">
        <f>VLOOKUP(F138,Table!$A$2:$C$121,3,0)</f>
        <v>6</v>
      </c>
      <c r="J138" s="59" t="s">
        <v>14982</v>
      </c>
      <c r="K138" s="55" t="str">
        <f>LEFT(J138,MIN(FIND({0,1,2,3,4,5,6,7,8,9},ASC(J138)&amp;1234567890))-1)</f>
        <v>Zn</v>
      </c>
      <c r="L138" s="55">
        <f t="shared" si="5"/>
        <v>58.533999999999999</v>
      </c>
      <c r="M138" s="55">
        <f>VLOOKUP(K138,Table!$A$2:$C$121,2,0)</f>
        <v>12</v>
      </c>
      <c r="N138" s="56">
        <f>VLOOKUP(K138,Table!$A$2:$C$121,3,0)</f>
        <v>4</v>
      </c>
      <c r="O138" s="53" t="str">
        <f>VLOOKUP(A138,Table!$U$1:$V$230,2,0)</f>
        <v>Orthorhombic</v>
      </c>
      <c r="P138" s="63"/>
    </row>
    <row r="139" spans="1:16" ht="17.25" customHeight="1">
      <c r="A139" s="58">
        <v>33</v>
      </c>
      <c r="B139" s="58">
        <v>431149</v>
      </c>
      <c r="C139" s="58" t="s">
        <v>1709</v>
      </c>
      <c r="D139" s="58" t="s">
        <v>1738</v>
      </c>
      <c r="E139" s="59" t="s">
        <v>12691</v>
      </c>
      <c r="F139" s="55" t="str">
        <f>LEFT(E139,MIN(FIND({0,1,2,3,4,5,6,7,8,9},ASC(E139)&amp;1234567890))-1)</f>
        <v>W</v>
      </c>
      <c r="G139" s="55">
        <f t="shared" si="4"/>
        <v>5</v>
      </c>
      <c r="H139" s="55">
        <f>VLOOKUP(F139,Table!$A$2:$C$121,2,0)</f>
        <v>6</v>
      </c>
      <c r="I139" s="56">
        <f>VLOOKUP(F139,Table!$A$2:$C$121,3,0)</f>
        <v>6</v>
      </c>
      <c r="J139" s="59" t="s">
        <v>14983</v>
      </c>
      <c r="K139" s="55" t="str">
        <f>LEFT(J139,MIN(FIND({0,1,2,3,4,5,6,7,8,9},ASC(J139)&amp;1234567890))-1)</f>
        <v>I</v>
      </c>
      <c r="L139" s="55">
        <f t="shared" si="5"/>
        <v>16</v>
      </c>
      <c r="M139" s="55">
        <f>VLOOKUP(K139,Table!$A$2:$C$121,2,0)</f>
        <v>17</v>
      </c>
      <c r="N139" s="56">
        <f>VLOOKUP(K139,Table!$A$2:$C$121,3,0)</f>
        <v>5</v>
      </c>
      <c r="O139" s="53" t="str">
        <f>VLOOKUP(A139,Table!$U$1:$V$230,2,0)</f>
        <v>Orthorhombic</v>
      </c>
      <c r="P139" s="63"/>
    </row>
    <row r="140" spans="1:16" ht="17.25" customHeight="1">
      <c r="A140" s="58">
        <v>34</v>
      </c>
      <c r="B140" s="58">
        <v>15003</v>
      </c>
      <c r="C140" s="58" t="s">
        <v>1739</v>
      </c>
      <c r="D140" s="58" t="s">
        <v>1740</v>
      </c>
      <c r="E140" s="59" t="s">
        <v>33</v>
      </c>
      <c r="F140" s="55" t="str">
        <f>LEFT(E140,MIN(FIND({0,1,2,3,4,5,6,7,8,9},ASC(E140)&amp;1234567890))-1)</f>
        <v>Fe</v>
      </c>
      <c r="G140" s="55">
        <f t="shared" si="4"/>
        <v>1</v>
      </c>
      <c r="H140" s="55">
        <f>VLOOKUP(F140,Table!$A$2:$C$121,2,0)</f>
        <v>8</v>
      </c>
      <c r="I140" s="56">
        <f>VLOOKUP(F140,Table!$A$2:$C$121,3,0)</f>
        <v>4</v>
      </c>
      <c r="J140" s="59" t="s">
        <v>593</v>
      </c>
      <c r="K140" s="55" t="str">
        <f>LEFT(J140,MIN(FIND({0,1,2,3,4,5,6,7,8,9},ASC(J140)&amp;1234567890))-1)</f>
        <v>Sb</v>
      </c>
      <c r="L140" s="55">
        <f t="shared" si="5"/>
        <v>2</v>
      </c>
      <c r="M140" s="55">
        <f>VLOOKUP(K140,Table!$A$2:$C$121,2,0)</f>
        <v>15</v>
      </c>
      <c r="N140" s="56">
        <f>VLOOKUP(K140,Table!$A$2:$C$121,3,0)</f>
        <v>5</v>
      </c>
      <c r="O140" s="53" t="str">
        <f>VLOOKUP(A140,Table!$U$1:$V$230,2,0)</f>
        <v>Orthorhombic</v>
      </c>
      <c r="P140" s="63"/>
    </row>
    <row r="141" spans="1:16" ht="17.25" customHeight="1">
      <c r="A141" s="58">
        <v>34</v>
      </c>
      <c r="B141" s="58">
        <v>42726</v>
      </c>
      <c r="C141" s="58" t="s">
        <v>1739</v>
      </c>
      <c r="D141" s="58" t="s">
        <v>4</v>
      </c>
      <c r="E141" s="59" t="s">
        <v>33</v>
      </c>
      <c r="F141" s="55" t="str">
        <f>LEFT(E141,MIN(FIND({0,1,2,3,4,5,6,7,8,9},ASC(E141)&amp;1234567890))-1)</f>
        <v>Fe</v>
      </c>
      <c r="G141" s="55">
        <f t="shared" si="4"/>
        <v>1</v>
      </c>
      <c r="H141" s="55">
        <f>VLOOKUP(F141,Table!$A$2:$C$121,2,0)</f>
        <v>8</v>
      </c>
      <c r="I141" s="56">
        <f>VLOOKUP(F141,Table!$A$2:$C$121,3,0)</f>
        <v>4</v>
      </c>
      <c r="J141" s="59" t="s">
        <v>34</v>
      </c>
      <c r="K141" s="55" t="str">
        <f>LEFT(J141,MIN(FIND({0,1,2,3,4,5,6,7,8,9},ASC(J141)&amp;1234567890))-1)</f>
        <v>S</v>
      </c>
      <c r="L141" s="55">
        <f t="shared" si="5"/>
        <v>2</v>
      </c>
      <c r="M141" s="55">
        <f>VLOOKUP(K141,Table!$A$2:$C$121,2,0)</f>
        <v>16</v>
      </c>
      <c r="N141" s="56">
        <f>VLOOKUP(K141,Table!$A$2:$C$121,3,0)</f>
        <v>3</v>
      </c>
      <c r="O141" s="53" t="str">
        <f>VLOOKUP(A141,Table!$U$1:$V$230,2,0)</f>
        <v>Orthorhombic</v>
      </c>
      <c r="P141" s="63"/>
    </row>
    <row r="142" spans="1:16" ht="17.25" customHeight="1">
      <c r="A142" s="58">
        <v>34</v>
      </c>
      <c r="B142" s="58">
        <v>42727</v>
      </c>
      <c r="C142" s="58" t="s">
        <v>1739</v>
      </c>
      <c r="D142" s="58" t="s">
        <v>1741</v>
      </c>
      <c r="E142" s="59" t="s">
        <v>33</v>
      </c>
      <c r="F142" s="55" t="str">
        <f>LEFT(E142,MIN(FIND({0,1,2,3,4,5,6,7,8,9},ASC(E142)&amp;1234567890))-1)</f>
        <v>Fe</v>
      </c>
      <c r="G142" s="55">
        <f t="shared" si="4"/>
        <v>1</v>
      </c>
      <c r="H142" s="55">
        <f>VLOOKUP(F142,Table!$A$2:$C$121,2,0)</f>
        <v>8</v>
      </c>
      <c r="I142" s="56">
        <f>VLOOKUP(F142,Table!$A$2:$C$121,3,0)</f>
        <v>4</v>
      </c>
      <c r="J142" s="59" t="s">
        <v>73</v>
      </c>
      <c r="K142" s="55" t="str">
        <f>LEFT(J142,MIN(FIND({0,1,2,3,4,5,6,7,8,9},ASC(J142)&amp;1234567890))-1)</f>
        <v>Te</v>
      </c>
      <c r="L142" s="55">
        <f t="shared" si="5"/>
        <v>2</v>
      </c>
      <c r="M142" s="55">
        <f>VLOOKUP(K142,Table!$A$2:$C$121,2,0)</f>
        <v>16</v>
      </c>
      <c r="N142" s="56">
        <f>VLOOKUP(K142,Table!$A$2:$C$121,3,0)</f>
        <v>5</v>
      </c>
      <c r="O142" s="53" t="str">
        <f>VLOOKUP(A142,Table!$U$1:$V$230,2,0)</f>
        <v>Orthorhombic</v>
      </c>
      <c r="P142" s="63"/>
    </row>
    <row r="143" spans="1:16" ht="17.25" customHeight="1">
      <c r="A143" s="58">
        <v>34</v>
      </c>
      <c r="B143" s="58">
        <v>42728</v>
      </c>
      <c r="C143" s="58" t="s">
        <v>1739</v>
      </c>
      <c r="D143" s="58" t="s">
        <v>1742</v>
      </c>
      <c r="E143" s="59" t="s">
        <v>76</v>
      </c>
      <c r="F143" s="55" t="str">
        <f>LEFT(E143,MIN(FIND({0,1,2,3,4,5,6,7,8,9},ASC(E143)&amp;1234567890))-1)</f>
        <v>Co</v>
      </c>
      <c r="G143" s="55">
        <f t="shared" si="4"/>
        <v>1</v>
      </c>
      <c r="H143" s="55">
        <f>VLOOKUP(F143,Table!$A$2:$C$121,2,0)</f>
        <v>9</v>
      </c>
      <c r="I143" s="56">
        <f>VLOOKUP(F143,Table!$A$2:$C$121,3,0)</f>
        <v>4</v>
      </c>
      <c r="J143" s="59" t="s">
        <v>73</v>
      </c>
      <c r="K143" s="55" t="str">
        <f>LEFT(J143,MIN(FIND({0,1,2,3,4,5,6,7,8,9},ASC(J143)&amp;1234567890))-1)</f>
        <v>Te</v>
      </c>
      <c r="L143" s="55">
        <f t="shared" si="5"/>
        <v>2</v>
      </c>
      <c r="M143" s="55">
        <f>VLOOKUP(K143,Table!$A$2:$C$121,2,0)</f>
        <v>16</v>
      </c>
      <c r="N143" s="56">
        <f>VLOOKUP(K143,Table!$A$2:$C$121,3,0)</f>
        <v>5</v>
      </c>
      <c r="O143" s="53" t="str">
        <f>VLOOKUP(A143,Table!$U$1:$V$230,2,0)</f>
        <v>Orthorhombic</v>
      </c>
      <c r="P143" s="63"/>
    </row>
    <row r="144" spans="1:16" ht="17.25" customHeight="1">
      <c r="A144" s="58">
        <v>34</v>
      </c>
      <c r="B144" s="58">
        <v>628781</v>
      </c>
      <c r="C144" s="58" t="s">
        <v>1739</v>
      </c>
      <c r="D144" s="58" t="s">
        <v>1743</v>
      </c>
      <c r="E144" s="59" t="s">
        <v>11351</v>
      </c>
      <c r="F144" s="55" t="str">
        <f>LEFT(E144,MIN(FIND({0,1,2,3,4,5,6,7,8,9},ASC(E144)&amp;1234567890))-1)</f>
        <v>Cu</v>
      </c>
      <c r="G144" s="55">
        <f t="shared" si="4"/>
        <v>1</v>
      </c>
      <c r="H144" s="55">
        <f>VLOOKUP(F144,Table!$A$2:$C$121,2,0)</f>
        <v>11</v>
      </c>
      <c r="I144" s="56">
        <f>VLOOKUP(F144,Table!$A$2:$C$121,3,0)</f>
        <v>4</v>
      </c>
      <c r="J144" s="59" t="s">
        <v>34</v>
      </c>
      <c r="K144" s="55" t="str">
        <f>LEFT(J144,MIN(FIND({0,1,2,3,4,5,6,7,8,9},ASC(J144)&amp;1234567890))-1)</f>
        <v>S</v>
      </c>
      <c r="L144" s="55">
        <f t="shared" si="5"/>
        <v>2</v>
      </c>
      <c r="M144" s="55">
        <f>VLOOKUP(K144,Table!$A$2:$C$121,2,0)</f>
        <v>16</v>
      </c>
      <c r="N144" s="56">
        <f>VLOOKUP(K144,Table!$A$2:$C$121,3,0)</f>
        <v>3</v>
      </c>
      <c r="O144" s="53" t="str">
        <f>VLOOKUP(A144,Table!$U$1:$V$230,2,0)</f>
        <v>Orthorhombic</v>
      </c>
      <c r="P144" s="63"/>
    </row>
    <row r="145" spans="1:16" ht="17.25" customHeight="1">
      <c r="A145" s="58">
        <v>34</v>
      </c>
      <c r="B145" s="58">
        <v>646409</v>
      </c>
      <c r="C145" s="58" t="s">
        <v>1739</v>
      </c>
      <c r="D145" s="58" t="s">
        <v>1744</v>
      </c>
      <c r="E145" s="59" t="s">
        <v>66</v>
      </c>
      <c r="F145" s="55" t="str">
        <f>LEFT(E145,MIN(FIND({0,1,2,3,4,5,6,7,8,9},ASC(E145)&amp;1234567890))-1)</f>
        <v>Ni</v>
      </c>
      <c r="G145" s="55">
        <f t="shared" si="4"/>
        <v>1</v>
      </c>
      <c r="H145" s="55">
        <f>VLOOKUP(F145,Table!$A$2:$C$121,2,0)</f>
        <v>10</v>
      </c>
      <c r="I145" s="56">
        <f>VLOOKUP(F145,Table!$A$2:$C$121,3,0)</f>
        <v>4</v>
      </c>
      <c r="J145" s="59" t="s">
        <v>593</v>
      </c>
      <c r="K145" s="55" t="str">
        <f>LEFT(J145,MIN(FIND({0,1,2,3,4,5,6,7,8,9},ASC(J145)&amp;1234567890))-1)</f>
        <v>Sb</v>
      </c>
      <c r="L145" s="55">
        <f t="shared" si="5"/>
        <v>2</v>
      </c>
      <c r="M145" s="55">
        <f>VLOOKUP(K145,Table!$A$2:$C$121,2,0)</f>
        <v>15</v>
      </c>
      <c r="N145" s="56">
        <f>VLOOKUP(K145,Table!$A$2:$C$121,3,0)</f>
        <v>5</v>
      </c>
      <c r="O145" s="53" t="str">
        <f>VLOOKUP(A145,Table!$U$1:$V$230,2,0)</f>
        <v>Orthorhombic</v>
      </c>
      <c r="P145" s="63"/>
    </row>
    <row r="146" spans="1:16" ht="17.25" customHeight="1">
      <c r="A146" s="58">
        <v>35</v>
      </c>
      <c r="B146" s="58">
        <v>71912</v>
      </c>
      <c r="C146" s="58" t="s">
        <v>1745</v>
      </c>
      <c r="D146" s="58" t="s">
        <v>1746</v>
      </c>
      <c r="E146" s="59" t="s">
        <v>390</v>
      </c>
      <c r="F146" s="55" t="str">
        <f>LEFT(E146,MIN(FIND({0,1,2,3,4,5,6,7,8,9},ASC(E146)&amp;1234567890))-1)</f>
        <v>W</v>
      </c>
      <c r="G146" s="55">
        <f t="shared" si="4"/>
        <v>1</v>
      </c>
      <c r="H146" s="55">
        <f>VLOOKUP(F146,Table!$A$2:$C$121,2,0)</f>
        <v>6</v>
      </c>
      <c r="I146" s="56">
        <f>VLOOKUP(F146,Table!$A$2:$C$121,3,0)</f>
        <v>6</v>
      </c>
      <c r="J146" s="59" t="s">
        <v>14984</v>
      </c>
      <c r="K146" s="55" t="str">
        <f>LEFT(J146,MIN(FIND({0,1,2,3,4,5,6,7,8,9},ASC(J146)&amp;1234567890))-1)</f>
        <v>O</v>
      </c>
      <c r="L146" s="55">
        <f t="shared" si="5"/>
        <v>1.0900000000000001</v>
      </c>
      <c r="M146" s="55">
        <f>VLOOKUP(K146,Table!$A$2:$C$121,2,0)</f>
        <v>16</v>
      </c>
      <c r="N146" s="56">
        <f>VLOOKUP(K146,Table!$A$2:$C$121,3,0)</f>
        <v>2</v>
      </c>
      <c r="O146" s="53" t="str">
        <f>VLOOKUP(A146,Table!$U$1:$V$230,2,0)</f>
        <v>Orthorhombic</v>
      </c>
      <c r="P146" s="63"/>
    </row>
    <row r="147" spans="1:16" ht="17.25" customHeight="1">
      <c r="A147" s="58">
        <v>36</v>
      </c>
      <c r="B147" s="58">
        <v>1263</v>
      </c>
      <c r="C147" s="58" t="s">
        <v>1747</v>
      </c>
      <c r="D147" s="58" t="s">
        <v>1748</v>
      </c>
      <c r="E147" s="59" t="s">
        <v>11745</v>
      </c>
      <c r="F147" s="55" t="str">
        <f>LEFT(E147,MIN(FIND({0,1,2,3,4,5,6,7,8,9},ASC(E147)&amp;1234567890))-1)</f>
        <v>K</v>
      </c>
      <c r="G147" s="55">
        <f t="shared" si="4"/>
        <v>2</v>
      </c>
      <c r="H147" s="55">
        <f>VLOOKUP(F147,Table!$A$2:$C$121,2,0)</f>
        <v>1</v>
      </c>
      <c r="I147" s="56">
        <f>VLOOKUP(F147,Table!$A$2:$C$121,3,0)</f>
        <v>4</v>
      </c>
      <c r="J147" s="59" t="s">
        <v>336</v>
      </c>
      <c r="K147" s="55" t="str">
        <f>LEFT(J147,MIN(FIND({0,1,2,3,4,5,6,7,8,9},ASC(J147)&amp;1234567890))-1)</f>
        <v>S</v>
      </c>
      <c r="L147" s="55">
        <f t="shared" si="5"/>
        <v>3</v>
      </c>
      <c r="M147" s="55">
        <f>VLOOKUP(K147,Table!$A$2:$C$121,2,0)</f>
        <v>16</v>
      </c>
      <c r="N147" s="56">
        <f>VLOOKUP(K147,Table!$A$2:$C$121,3,0)</f>
        <v>3</v>
      </c>
      <c r="O147" s="53" t="str">
        <f>VLOOKUP(A147,Table!$U$1:$V$230,2,0)</f>
        <v>Orthorhombic</v>
      </c>
      <c r="P147" s="63"/>
    </row>
    <row r="148" spans="1:16" ht="17.25" customHeight="1">
      <c r="A148" s="58">
        <v>36</v>
      </c>
      <c r="B148" s="58">
        <v>1264</v>
      </c>
      <c r="C148" s="58" t="s">
        <v>1747</v>
      </c>
      <c r="D148" s="58" t="s">
        <v>1749</v>
      </c>
      <c r="E148" s="59" t="s">
        <v>11745</v>
      </c>
      <c r="F148" s="55" t="str">
        <f>LEFT(E148,MIN(FIND({0,1,2,3,4,5,6,7,8,9},ASC(E148)&amp;1234567890))-1)</f>
        <v>K</v>
      </c>
      <c r="G148" s="55">
        <f t="shared" si="4"/>
        <v>2</v>
      </c>
      <c r="H148" s="55">
        <f>VLOOKUP(F148,Table!$A$2:$C$121,2,0)</f>
        <v>1</v>
      </c>
      <c r="I148" s="56">
        <f>VLOOKUP(F148,Table!$A$2:$C$121,3,0)</f>
        <v>4</v>
      </c>
      <c r="J148" s="59" t="s">
        <v>533</v>
      </c>
      <c r="K148" s="55" t="str">
        <f>LEFT(J148,MIN(FIND({0,1,2,3,4,5,6,7,8,9},ASC(J148)&amp;1234567890))-1)</f>
        <v>Se</v>
      </c>
      <c r="L148" s="55">
        <f t="shared" si="5"/>
        <v>3</v>
      </c>
      <c r="M148" s="55">
        <f>VLOOKUP(K148,Table!$A$2:$C$121,2,0)</f>
        <v>16</v>
      </c>
      <c r="N148" s="56">
        <f>VLOOKUP(K148,Table!$A$2:$C$121,3,0)</f>
        <v>4</v>
      </c>
      <c r="O148" s="53" t="str">
        <f>VLOOKUP(A148,Table!$U$1:$V$230,2,0)</f>
        <v>Orthorhombic</v>
      </c>
      <c r="P148" s="63"/>
    </row>
    <row r="149" spans="1:16" ht="17.25" customHeight="1">
      <c r="A149" s="58">
        <v>36</v>
      </c>
      <c r="B149" s="58">
        <v>1940</v>
      </c>
      <c r="C149" s="58" t="s">
        <v>1750</v>
      </c>
      <c r="D149" s="58" t="s">
        <v>1751</v>
      </c>
      <c r="E149" s="59" t="s">
        <v>11413</v>
      </c>
      <c r="F149" s="55" t="str">
        <f>LEFT(E149,MIN(FIND({0,1,2,3,4,5,6,7,8,9},ASC(E149)&amp;1234567890))-1)</f>
        <v>D</v>
      </c>
      <c r="G149" s="55">
        <f t="shared" si="4"/>
        <v>1</v>
      </c>
      <c r="H149" s="55">
        <f>VLOOKUP(F149,Table!$A$2:$C$121,2,0)</f>
        <v>1</v>
      </c>
      <c r="I149" s="56">
        <f>VLOOKUP(F149,Table!$A$2:$C$121,3,0)</f>
        <v>1</v>
      </c>
      <c r="J149" s="59" t="s">
        <v>11679</v>
      </c>
      <c r="K149" s="55" t="str">
        <f>LEFT(J149,MIN(FIND({0,1,2,3,4,5,6,7,8,9},ASC(J149)&amp;1234567890))-1)</f>
        <v>F</v>
      </c>
      <c r="L149" s="55">
        <f t="shared" si="5"/>
        <v>1</v>
      </c>
      <c r="M149" s="55">
        <f>VLOOKUP(K149,Table!$A$2:$C$121,2,0)</f>
        <v>17</v>
      </c>
      <c r="N149" s="56">
        <f>VLOOKUP(K149,Table!$A$2:$C$121,3,0)</f>
        <v>2</v>
      </c>
      <c r="O149" s="53" t="str">
        <f>VLOOKUP(A149,Table!$U$1:$V$230,2,0)</f>
        <v>Orthorhombic</v>
      </c>
      <c r="P149" s="63"/>
    </row>
    <row r="150" spans="1:16" ht="17.25" customHeight="1">
      <c r="A150" s="58">
        <v>36</v>
      </c>
      <c r="B150" s="58">
        <v>2432</v>
      </c>
      <c r="C150" s="58" t="s">
        <v>1747</v>
      </c>
      <c r="D150" s="58" t="s">
        <v>1752</v>
      </c>
      <c r="E150" s="59" t="s">
        <v>11286</v>
      </c>
      <c r="F150" s="55" t="str">
        <f>LEFT(E150,MIN(FIND({0,1,2,3,4,5,6,7,8,9},ASC(E150)&amp;1234567890))-1)</f>
        <v>In</v>
      </c>
      <c r="G150" s="55">
        <f t="shared" si="4"/>
        <v>1</v>
      </c>
      <c r="H150" s="55">
        <f>VLOOKUP(F150,Table!$A$2:$C$121,2,0)</f>
        <v>13</v>
      </c>
      <c r="I150" s="56">
        <f>VLOOKUP(F150,Table!$A$2:$C$121,3,0)</f>
        <v>5</v>
      </c>
      <c r="J150" s="59" t="s">
        <v>11343</v>
      </c>
      <c r="K150" s="55" t="str">
        <f>LEFT(J150,MIN(FIND({0,1,2,3,4,5,6,7,8,9},ASC(J150)&amp;1234567890))-1)</f>
        <v>Cl</v>
      </c>
      <c r="L150" s="55">
        <f t="shared" si="5"/>
        <v>1</v>
      </c>
      <c r="M150" s="55">
        <f>VLOOKUP(K150,Table!$A$2:$C$121,2,0)</f>
        <v>17</v>
      </c>
      <c r="N150" s="56">
        <f>VLOOKUP(K150,Table!$A$2:$C$121,3,0)</f>
        <v>3</v>
      </c>
      <c r="O150" s="53" t="str">
        <f>VLOOKUP(A150,Table!$U$1:$V$230,2,0)</f>
        <v>Orthorhombic</v>
      </c>
      <c r="P150" s="63"/>
    </row>
    <row r="151" spans="1:16" ht="17.25" customHeight="1">
      <c r="A151" s="58">
        <v>36</v>
      </c>
      <c r="B151" s="58">
        <v>2596</v>
      </c>
      <c r="C151" s="58" t="s">
        <v>1747</v>
      </c>
      <c r="D151" s="58" t="s">
        <v>821</v>
      </c>
      <c r="E151" s="59" t="s">
        <v>11390</v>
      </c>
      <c r="F151" s="55" t="str">
        <f>LEFT(E151,MIN(FIND({0,1,2,3,4,5,6,7,8,9},ASC(E151)&amp;1234567890))-1)</f>
        <v>Cr</v>
      </c>
      <c r="G151" s="55">
        <f t="shared" si="4"/>
        <v>1</v>
      </c>
      <c r="H151" s="55">
        <f>VLOOKUP(F151,Table!$A$2:$C$121,2,0)</f>
        <v>6</v>
      </c>
      <c r="I151" s="56">
        <f>VLOOKUP(F151,Table!$A$2:$C$121,3,0)</f>
        <v>4</v>
      </c>
      <c r="J151" s="59" t="s">
        <v>11321</v>
      </c>
      <c r="K151" s="55" t="str">
        <f>LEFT(J151,MIN(FIND({0,1,2,3,4,5,6,7,8,9},ASC(J151)&amp;1234567890))-1)</f>
        <v>I</v>
      </c>
      <c r="L151" s="55">
        <f t="shared" si="5"/>
        <v>2</v>
      </c>
      <c r="M151" s="55">
        <f>VLOOKUP(K151,Table!$A$2:$C$121,2,0)</f>
        <v>17</v>
      </c>
      <c r="N151" s="56">
        <f>VLOOKUP(K151,Table!$A$2:$C$121,3,0)</f>
        <v>5</v>
      </c>
      <c r="O151" s="53" t="str">
        <f>VLOOKUP(A151,Table!$U$1:$V$230,2,0)</f>
        <v>Orthorhombic</v>
      </c>
      <c r="P151" s="63"/>
    </row>
    <row r="152" spans="1:16" ht="17.25" customHeight="1">
      <c r="A152" s="58">
        <v>36</v>
      </c>
      <c r="B152" s="58">
        <v>14092</v>
      </c>
      <c r="C152" s="58" t="s">
        <v>1747</v>
      </c>
      <c r="D152" s="58" t="s">
        <v>1753</v>
      </c>
      <c r="E152" s="59" t="s">
        <v>11513</v>
      </c>
      <c r="F152" s="55" t="str">
        <f>LEFT(E152,MIN(FIND({0,1,2,3,4,5,6,7,8,9},ASC(E152)&amp;1234567890))-1)</f>
        <v>Rb</v>
      </c>
      <c r="G152" s="55">
        <f t="shared" si="4"/>
        <v>2</v>
      </c>
      <c r="H152" s="55">
        <f>VLOOKUP(F152,Table!$A$2:$C$121,2,0)</f>
        <v>1</v>
      </c>
      <c r="I152" s="56">
        <f>VLOOKUP(F152,Table!$A$2:$C$121,3,0)</f>
        <v>5</v>
      </c>
      <c r="J152" s="59" t="s">
        <v>336</v>
      </c>
      <c r="K152" s="55" t="str">
        <f>LEFT(J152,MIN(FIND({0,1,2,3,4,5,6,7,8,9},ASC(J152)&amp;1234567890))-1)</f>
        <v>S</v>
      </c>
      <c r="L152" s="55">
        <f t="shared" si="5"/>
        <v>3</v>
      </c>
      <c r="M152" s="55">
        <f>VLOOKUP(K152,Table!$A$2:$C$121,2,0)</f>
        <v>16</v>
      </c>
      <c r="N152" s="56">
        <f>VLOOKUP(K152,Table!$A$2:$C$121,3,0)</f>
        <v>3</v>
      </c>
      <c r="O152" s="53" t="str">
        <f>VLOOKUP(A152,Table!$U$1:$V$230,2,0)</f>
        <v>Orthorhombic</v>
      </c>
      <c r="P152" s="63"/>
    </row>
    <row r="153" spans="1:16" ht="17.25" customHeight="1">
      <c r="A153" s="58">
        <v>36</v>
      </c>
      <c r="B153" s="58">
        <v>14093</v>
      </c>
      <c r="C153" s="58" t="s">
        <v>1747</v>
      </c>
      <c r="D153" s="58" t="s">
        <v>1754</v>
      </c>
      <c r="E153" s="59" t="s">
        <v>11513</v>
      </c>
      <c r="F153" s="55" t="str">
        <f>LEFT(E153,MIN(FIND({0,1,2,3,4,5,6,7,8,9},ASC(E153)&amp;1234567890))-1)</f>
        <v>Rb</v>
      </c>
      <c r="G153" s="55">
        <f t="shared" si="4"/>
        <v>2</v>
      </c>
      <c r="H153" s="55">
        <f>VLOOKUP(F153,Table!$A$2:$C$121,2,0)</f>
        <v>1</v>
      </c>
      <c r="I153" s="56">
        <f>VLOOKUP(F153,Table!$A$2:$C$121,3,0)</f>
        <v>5</v>
      </c>
      <c r="J153" s="59" t="s">
        <v>533</v>
      </c>
      <c r="K153" s="55" t="str">
        <f>LEFT(J153,MIN(FIND({0,1,2,3,4,5,6,7,8,9},ASC(J153)&amp;1234567890))-1)</f>
        <v>Se</v>
      </c>
      <c r="L153" s="55">
        <f t="shared" si="5"/>
        <v>3</v>
      </c>
      <c r="M153" s="55">
        <f>VLOOKUP(K153,Table!$A$2:$C$121,2,0)</f>
        <v>16</v>
      </c>
      <c r="N153" s="56">
        <f>VLOOKUP(K153,Table!$A$2:$C$121,3,0)</f>
        <v>4</v>
      </c>
      <c r="O153" s="53" t="str">
        <f>VLOOKUP(A153,Table!$U$1:$V$230,2,0)</f>
        <v>Orthorhombic</v>
      </c>
      <c r="P153" s="63"/>
    </row>
    <row r="154" spans="1:16" ht="17.25" customHeight="1">
      <c r="A154" s="58">
        <v>36</v>
      </c>
      <c r="B154" s="58">
        <v>14094</v>
      </c>
      <c r="C154" s="58" t="s">
        <v>1747</v>
      </c>
      <c r="D154" s="58" t="s">
        <v>1755</v>
      </c>
      <c r="E154" s="59" t="s">
        <v>357</v>
      </c>
      <c r="F154" s="55" t="str">
        <f>LEFT(E154,MIN(FIND({0,1,2,3,4,5,6,7,8,9},ASC(E154)&amp;1234567890))-1)</f>
        <v>Cs</v>
      </c>
      <c r="G154" s="55">
        <f t="shared" si="4"/>
        <v>2</v>
      </c>
      <c r="H154" s="55">
        <f>VLOOKUP(F154,Table!$A$2:$C$121,2,0)</f>
        <v>1</v>
      </c>
      <c r="I154" s="56">
        <f>VLOOKUP(F154,Table!$A$2:$C$121,3,0)</f>
        <v>6</v>
      </c>
      <c r="J154" s="59" t="s">
        <v>336</v>
      </c>
      <c r="K154" s="55" t="str">
        <f>LEFT(J154,MIN(FIND({0,1,2,3,4,5,6,7,8,9},ASC(J154)&amp;1234567890))-1)</f>
        <v>S</v>
      </c>
      <c r="L154" s="55">
        <f t="shared" si="5"/>
        <v>3</v>
      </c>
      <c r="M154" s="55">
        <f>VLOOKUP(K154,Table!$A$2:$C$121,2,0)</f>
        <v>16</v>
      </c>
      <c r="N154" s="56">
        <f>VLOOKUP(K154,Table!$A$2:$C$121,3,0)</f>
        <v>3</v>
      </c>
      <c r="O154" s="53" t="str">
        <f>VLOOKUP(A154,Table!$U$1:$V$230,2,0)</f>
        <v>Orthorhombic</v>
      </c>
      <c r="P154" s="63"/>
    </row>
    <row r="155" spans="1:16" ht="17.25" customHeight="1">
      <c r="A155" s="58">
        <v>36</v>
      </c>
      <c r="B155" s="58">
        <v>14095</v>
      </c>
      <c r="C155" s="58" t="s">
        <v>1747</v>
      </c>
      <c r="D155" s="58" t="s">
        <v>1756</v>
      </c>
      <c r="E155" s="59" t="s">
        <v>357</v>
      </c>
      <c r="F155" s="55" t="str">
        <f>LEFT(E155,MIN(FIND({0,1,2,3,4,5,6,7,8,9},ASC(E155)&amp;1234567890))-1)</f>
        <v>Cs</v>
      </c>
      <c r="G155" s="55">
        <f t="shared" si="4"/>
        <v>2</v>
      </c>
      <c r="H155" s="55">
        <f>VLOOKUP(F155,Table!$A$2:$C$121,2,0)</f>
        <v>1</v>
      </c>
      <c r="I155" s="56">
        <f>VLOOKUP(F155,Table!$A$2:$C$121,3,0)</f>
        <v>6</v>
      </c>
      <c r="J155" s="59" t="s">
        <v>533</v>
      </c>
      <c r="K155" s="55" t="str">
        <f>LEFT(J155,MIN(FIND({0,1,2,3,4,5,6,7,8,9},ASC(J155)&amp;1234567890))-1)</f>
        <v>Se</v>
      </c>
      <c r="L155" s="55">
        <f t="shared" si="5"/>
        <v>3</v>
      </c>
      <c r="M155" s="55">
        <f>VLOOKUP(K155,Table!$A$2:$C$121,2,0)</f>
        <v>16</v>
      </c>
      <c r="N155" s="56">
        <f>VLOOKUP(K155,Table!$A$2:$C$121,3,0)</f>
        <v>4</v>
      </c>
      <c r="O155" s="53" t="str">
        <f>VLOOKUP(A155,Table!$U$1:$V$230,2,0)</f>
        <v>Orthorhombic</v>
      </c>
      <c r="P155" s="63"/>
    </row>
    <row r="156" spans="1:16" ht="17.25" customHeight="1">
      <c r="A156" s="58">
        <v>36</v>
      </c>
      <c r="B156" s="58">
        <v>22120</v>
      </c>
      <c r="C156" s="58" t="s">
        <v>1757</v>
      </c>
      <c r="D156" s="58" t="s">
        <v>1758</v>
      </c>
      <c r="E156" s="59" t="s">
        <v>329</v>
      </c>
      <c r="F156" s="55" t="str">
        <f>LEFT(E156,MIN(FIND({0,1,2,3,4,5,6,7,8,9},ASC(E156)&amp;1234567890))-1)</f>
        <v>I</v>
      </c>
      <c r="G156" s="55">
        <f t="shared" si="4"/>
        <v>1</v>
      </c>
      <c r="H156" s="55">
        <f>VLOOKUP(F156,Table!$A$2:$C$121,2,0)</f>
        <v>17</v>
      </c>
      <c r="I156" s="56">
        <f>VLOOKUP(F156,Table!$A$2:$C$121,3,0)</f>
        <v>5</v>
      </c>
      <c r="J156" s="59" t="s">
        <v>11344</v>
      </c>
      <c r="K156" s="55" t="str">
        <f>LEFT(J156,MIN(FIND({0,1,2,3,4,5,6,7,8,9},ASC(J156)&amp;1234567890))-1)</f>
        <v>Br</v>
      </c>
      <c r="L156" s="55">
        <f t="shared" si="5"/>
        <v>1</v>
      </c>
      <c r="M156" s="55">
        <f>VLOOKUP(K156,Table!$A$2:$C$121,2,0)</f>
        <v>17</v>
      </c>
      <c r="N156" s="56">
        <f>VLOOKUP(K156,Table!$A$2:$C$121,3,0)</f>
        <v>4</v>
      </c>
      <c r="O156" s="53" t="str">
        <f>VLOOKUP(A156,Table!$U$1:$V$230,2,0)</f>
        <v>Orthorhombic</v>
      </c>
      <c r="P156" s="63"/>
    </row>
    <row r="157" spans="1:16" ht="17.25" customHeight="1">
      <c r="A157" s="58">
        <v>36</v>
      </c>
      <c r="B157" s="58">
        <v>22242</v>
      </c>
      <c r="C157" s="58" t="s">
        <v>1747</v>
      </c>
      <c r="D157" s="58" t="s">
        <v>1759</v>
      </c>
      <c r="E157" s="59" t="s">
        <v>370</v>
      </c>
      <c r="F157" s="55" t="str">
        <f>LEFT(E157,MIN(FIND({0,1,2,3,4,5,6,7,8,9},ASC(E157)&amp;1234567890))-1)</f>
        <v>Hg</v>
      </c>
      <c r="G157" s="55">
        <f t="shared" si="4"/>
        <v>1</v>
      </c>
      <c r="H157" s="55">
        <f>VLOOKUP(F157,Table!$A$2:$C$121,2,0)</f>
        <v>12</v>
      </c>
      <c r="I157" s="56">
        <f>VLOOKUP(F157,Table!$A$2:$C$121,3,0)</f>
        <v>6</v>
      </c>
      <c r="J157" s="59" t="s">
        <v>11321</v>
      </c>
      <c r="K157" s="55" t="str">
        <f>LEFT(J157,MIN(FIND({0,1,2,3,4,5,6,7,8,9},ASC(J157)&amp;1234567890))-1)</f>
        <v>I</v>
      </c>
      <c r="L157" s="55">
        <f t="shared" si="5"/>
        <v>2</v>
      </c>
      <c r="M157" s="55">
        <f>VLOOKUP(K157,Table!$A$2:$C$121,2,0)</f>
        <v>17</v>
      </c>
      <c r="N157" s="56">
        <f>VLOOKUP(K157,Table!$A$2:$C$121,3,0)</f>
        <v>5</v>
      </c>
      <c r="O157" s="53" t="str">
        <f>VLOOKUP(A157,Table!$U$1:$V$230,2,0)</f>
        <v>Orthorhombic</v>
      </c>
      <c r="P157" s="63"/>
    </row>
    <row r="158" spans="1:16" ht="17.25" customHeight="1">
      <c r="A158" s="58">
        <v>36</v>
      </c>
      <c r="B158" s="58">
        <v>23724</v>
      </c>
      <c r="C158" s="58" t="s">
        <v>1747</v>
      </c>
      <c r="D158" s="58" t="s">
        <v>1760</v>
      </c>
      <c r="E158" s="59" t="s">
        <v>31</v>
      </c>
      <c r="F158" s="55" t="str">
        <f>LEFT(E158,MIN(FIND({0,1,2,3,4,5,6,7,8,9},ASC(E158)&amp;1234567890))-1)</f>
        <v>Si</v>
      </c>
      <c r="G158" s="55">
        <f t="shared" si="4"/>
        <v>1</v>
      </c>
      <c r="H158" s="55">
        <f>VLOOKUP(F158,Table!$A$2:$C$121,2,0)</f>
        <v>14</v>
      </c>
      <c r="I158" s="56">
        <f>VLOOKUP(F158,Table!$A$2:$C$121,3,0)</f>
        <v>3</v>
      </c>
      <c r="J158" s="59" t="s">
        <v>11467</v>
      </c>
      <c r="K158" s="55" t="str">
        <f>LEFT(J158,MIN(FIND({0,1,2,3,4,5,6,7,8,9},ASC(J158)&amp;1234567890))-1)</f>
        <v>P</v>
      </c>
      <c r="L158" s="55">
        <f t="shared" si="5"/>
        <v>1</v>
      </c>
      <c r="M158" s="55">
        <f>VLOOKUP(K158,Table!$A$2:$C$121,2,0)</f>
        <v>15</v>
      </c>
      <c r="N158" s="56">
        <f>VLOOKUP(K158,Table!$A$2:$C$121,3,0)</f>
        <v>3</v>
      </c>
      <c r="O158" s="53" t="str">
        <f>VLOOKUP(A158,Table!$U$1:$V$230,2,0)</f>
        <v>Orthorhombic</v>
      </c>
      <c r="P158" s="63"/>
    </row>
    <row r="159" spans="1:16" ht="17.25" customHeight="1">
      <c r="A159" s="58">
        <v>36</v>
      </c>
      <c r="B159" s="58">
        <v>23916</v>
      </c>
      <c r="C159" s="58" t="s">
        <v>1747</v>
      </c>
      <c r="D159" s="58" t="s">
        <v>1761</v>
      </c>
      <c r="E159" s="59" t="s">
        <v>335</v>
      </c>
      <c r="F159" s="55" t="str">
        <f>LEFT(E159,MIN(FIND({0,1,2,3,4,5,6,7,8,9},ASC(E159)&amp;1234567890))-1)</f>
        <v>Nb</v>
      </c>
      <c r="G159" s="55">
        <f t="shared" si="4"/>
        <v>1</v>
      </c>
      <c r="H159" s="55">
        <f>VLOOKUP(F159,Table!$A$2:$C$121,2,0)</f>
        <v>5</v>
      </c>
      <c r="I159" s="56">
        <f>VLOOKUP(F159,Table!$A$2:$C$121,3,0)</f>
        <v>5</v>
      </c>
      <c r="J159" s="59" t="s">
        <v>374</v>
      </c>
      <c r="K159" s="55" t="str">
        <f>LEFT(J159,MIN(FIND({0,1,2,3,4,5,6,7,8,9},ASC(J159)&amp;1234567890))-1)</f>
        <v>I</v>
      </c>
      <c r="L159" s="55">
        <f t="shared" si="5"/>
        <v>4</v>
      </c>
      <c r="M159" s="55">
        <f>VLOOKUP(K159,Table!$A$2:$C$121,2,0)</f>
        <v>17</v>
      </c>
      <c r="N159" s="56">
        <f>VLOOKUP(K159,Table!$A$2:$C$121,3,0)</f>
        <v>5</v>
      </c>
      <c r="O159" s="53" t="str">
        <f>VLOOKUP(A159,Table!$U$1:$V$230,2,0)</f>
        <v>Orthorhombic</v>
      </c>
      <c r="P159" s="63"/>
    </row>
    <row r="160" spans="1:16" ht="17.25" customHeight="1">
      <c r="A160" s="58">
        <v>36</v>
      </c>
      <c r="B160" s="58">
        <v>27037</v>
      </c>
      <c r="C160" s="58" t="s">
        <v>1762</v>
      </c>
      <c r="D160" s="58" t="s">
        <v>1763</v>
      </c>
      <c r="E160" s="59" t="s">
        <v>11413</v>
      </c>
      <c r="F160" s="55" t="str">
        <f>LEFT(E160,MIN(FIND({0,1,2,3,4,5,6,7,8,9},ASC(E160)&amp;1234567890))-1)</f>
        <v>D</v>
      </c>
      <c r="G160" s="55">
        <f t="shared" si="4"/>
        <v>1</v>
      </c>
      <c r="H160" s="55">
        <f>VLOOKUP(F160,Table!$A$2:$C$121,2,0)</f>
        <v>1</v>
      </c>
      <c r="I160" s="56">
        <f>VLOOKUP(F160,Table!$A$2:$C$121,3,0)</f>
        <v>1</v>
      </c>
      <c r="J160" s="59" t="s">
        <v>11343</v>
      </c>
      <c r="K160" s="55" t="str">
        <f>LEFT(J160,MIN(FIND({0,1,2,3,4,5,6,7,8,9},ASC(J160)&amp;1234567890))-1)</f>
        <v>Cl</v>
      </c>
      <c r="L160" s="55">
        <f t="shared" si="5"/>
        <v>1</v>
      </c>
      <c r="M160" s="55">
        <f>VLOOKUP(K160,Table!$A$2:$C$121,2,0)</f>
        <v>17</v>
      </c>
      <c r="N160" s="56">
        <f>VLOOKUP(K160,Table!$A$2:$C$121,3,0)</f>
        <v>3</v>
      </c>
      <c r="O160" s="53" t="str">
        <f>VLOOKUP(A160,Table!$U$1:$V$230,2,0)</f>
        <v>Orthorhombic</v>
      </c>
      <c r="P160" s="63"/>
    </row>
    <row r="161" spans="1:16" ht="17.25" customHeight="1">
      <c r="A161" s="58">
        <v>36</v>
      </c>
      <c r="B161" s="58">
        <v>27055</v>
      </c>
      <c r="C161" s="58" t="s">
        <v>1762</v>
      </c>
      <c r="D161" s="58" t="s">
        <v>1764</v>
      </c>
      <c r="E161" s="59" t="s">
        <v>11413</v>
      </c>
      <c r="F161" s="55" t="str">
        <f>LEFT(E161,MIN(FIND({0,1,2,3,4,5,6,7,8,9},ASC(E161)&amp;1234567890))-1)</f>
        <v>D</v>
      </c>
      <c r="G161" s="55">
        <f t="shared" si="4"/>
        <v>1</v>
      </c>
      <c r="H161" s="55">
        <f>VLOOKUP(F161,Table!$A$2:$C$121,2,0)</f>
        <v>1</v>
      </c>
      <c r="I161" s="56">
        <f>VLOOKUP(F161,Table!$A$2:$C$121,3,0)</f>
        <v>1</v>
      </c>
      <c r="J161" s="59" t="s">
        <v>11344</v>
      </c>
      <c r="K161" s="55" t="str">
        <f>LEFT(J161,MIN(FIND({0,1,2,3,4,5,6,7,8,9},ASC(J161)&amp;1234567890))-1)</f>
        <v>Br</v>
      </c>
      <c r="L161" s="55">
        <f t="shared" si="5"/>
        <v>1</v>
      </c>
      <c r="M161" s="55">
        <f>VLOOKUP(K161,Table!$A$2:$C$121,2,0)</f>
        <v>17</v>
      </c>
      <c r="N161" s="56">
        <f>VLOOKUP(K161,Table!$A$2:$C$121,3,0)</f>
        <v>4</v>
      </c>
      <c r="O161" s="53" t="str">
        <f>VLOOKUP(A161,Table!$U$1:$V$230,2,0)</f>
        <v>Orthorhombic</v>
      </c>
      <c r="P161" s="63"/>
    </row>
    <row r="162" spans="1:16" ht="17.25" customHeight="1">
      <c r="A162" s="58">
        <v>36</v>
      </c>
      <c r="B162" s="58">
        <v>26279</v>
      </c>
      <c r="C162" s="58" t="s">
        <v>1747</v>
      </c>
      <c r="D162" s="58" t="s">
        <v>1765</v>
      </c>
      <c r="E162" s="59" t="s">
        <v>11781</v>
      </c>
      <c r="F162" s="55" t="str">
        <f>LEFT(E162,MIN(FIND({0,1,2,3,4,5,6,7,8,9},ASC(E162)&amp;1234567890))-1)</f>
        <v>Pd</v>
      </c>
      <c r="G162" s="55">
        <f t="shared" si="4"/>
        <v>2</v>
      </c>
      <c r="H162" s="55">
        <f>VLOOKUP(F162,Table!$A$2:$C$121,2,0)</f>
        <v>10</v>
      </c>
      <c r="I162" s="56">
        <f>VLOOKUP(F162,Table!$A$2:$C$121,3,0)</f>
        <v>5</v>
      </c>
      <c r="J162" s="59" t="s">
        <v>540</v>
      </c>
      <c r="K162" s="55" t="str">
        <f>LEFT(J162,MIN(FIND({0,1,2,3,4,5,6,7,8,9},ASC(J162)&amp;1234567890))-1)</f>
        <v>As</v>
      </c>
      <c r="L162" s="55">
        <f t="shared" si="5"/>
        <v>1</v>
      </c>
      <c r="M162" s="55">
        <f>VLOOKUP(K162,Table!$A$2:$C$121,2,0)</f>
        <v>15</v>
      </c>
      <c r="N162" s="56">
        <f>VLOOKUP(K162,Table!$A$2:$C$121,3,0)</f>
        <v>4</v>
      </c>
      <c r="O162" s="53" t="str">
        <f>VLOOKUP(A162,Table!$U$1:$V$230,2,0)</f>
        <v>Orthorhombic</v>
      </c>
      <c r="P162" s="63"/>
    </row>
    <row r="163" spans="1:16" ht="17.25" customHeight="1">
      <c r="A163" s="58">
        <v>36</v>
      </c>
      <c r="B163" s="58">
        <v>30290</v>
      </c>
      <c r="C163" s="58" t="s">
        <v>1747</v>
      </c>
      <c r="D163" s="58" t="s">
        <v>1766</v>
      </c>
      <c r="E163" s="59" t="s">
        <v>370</v>
      </c>
      <c r="F163" s="55" t="str">
        <f>LEFT(E163,MIN(FIND({0,1,2,3,4,5,6,7,8,9},ASC(E163)&amp;1234567890))-1)</f>
        <v>Hg</v>
      </c>
      <c r="G163" s="55">
        <f t="shared" si="4"/>
        <v>1</v>
      </c>
      <c r="H163" s="55">
        <f>VLOOKUP(F163,Table!$A$2:$C$121,2,0)</f>
        <v>12</v>
      </c>
      <c r="I163" s="56">
        <f>VLOOKUP(F163,Table!$A$2:$C$121,3,0)</f>
        <v>6</v>
      </c>
      <c r="J163" s="59" t="s">
        <v>11403</v>
      </c>
      <c r="K163" s="55" t="str">
        <f>LEFT(J163,MIN(FIND({0,1,2,3,4,5,6,7,8,9},ASC(J163)&amp;1234567890))-1)</f>
        <v>Br</v>
      </c>
      <c r="L163" s="55">
        <f t="shared" si="5"/>
        <v>2</v>
      </c>
      <c r="M163" s="55">
        <f>VLOOKUP(K163,Table!$A$2:$C$121,2,0)</f>
        <v>17</v>
      </c>
      <c r="N163" s="56">
        <f>VLOOKUP(K163,Table!$A$2:$C$121,3,0)</f>
        <v>4</v>
      </c>
      <c r="O163" s="53" t="str">
        <f>VLOOKUP(A163,Table!$U$1:$V$230,2,0)</f>
        <v>Orthorhombic</v>
      </c>
      <c r="P163" s="63"/>
    </row>
    <row r="164" spans="1:16" ht="17.25" customHeight="1">
      <c r="A164" s="58">
        <v>36</v>
      </c>
      <c r="B164" s="58">
        <v>31689</v>
      </c>
      <c r="C164" s="58" t="s">
        <v>1747</v>
      </c>
      <c r="D164" s="58" t="s">
        <v>1767</v>
      </c>
      <c r="E164" s="59" t="s">
        <v>11344</v>
      </c>
      <c r="F164" s="55" t="str">
        <f>LEFT(E164,MIN(FIND({0,1,2,3,4,5,6,7,8,9},ASC(E164)&amp;1234567890))-1)</f>
        <v>Br</v>
      </c>
      <c r="G164" s="55">
        <f t="shared" si="4"/>
        <v>1</v>
      </c>
      <c r="H164" s="55">
        <f>VLOOKUP(F164,Table!$A$2:$C$121,2,0)</f>
        <v>17</v>
      </c>
      <c r="I164" s="56">
        <f>VLOOKUP(F164,Table!$A$2:$C$121,3,0)</f>
        <v>4</v>
      </c>
      <c r="J164" s="59" t="s">
        <v>365</v>
      </c>
      <c r="K164" s="55" t="str">
        <f>LEFT(J164,MIN(FIND({0,1,2,3,4,5,6,7,8,9},ASC(J164)&amp;1234567890))-1)</f>
        <v>F</v>
      </c>
      <c r="L164" s="55">
        <f t="shared" si="5"/>
        <v>3</v>
      </c>
      <c r="M164" s="55">
        <f>VLOOKUP(K164,Table!$A$2:$C$121,2,0)</f>
        <v>17</v>
      </c>
      <c r="N164" s="56">
        <f>VLOOKUP(K164,Table!$A$2:$C$121,3,0)</f>
        <v>2</v>
      </c>
      <c r="O164" s="53" t="str">
        <f>VLOOKUP(A164,Table!$U$1:$V$230,2,0)</f>
        <v>Orthorhombic</v>
      </c>
      <c r="P164" s="63"/>
    </row>
    <row r="165" spans="1:16" ht="17.25" customHeight="1">
      <c r="A165" s="58">
        <v>36</v>
      </c>
      <c r="B165" s="58">
        <v>31690</v>
      </c>
      <c r="C165" s="58" t="s">
        <v>1747</v>
      </c>
      <c r="D165" s="58" t="s">
        <v>1768</v>
      </c>
      <c r="E165" s="59" t="s">
        <v>11344</v>
      </c>
      <c r="F165" s="55" t="str">
        <f>LEFT(E165,MIN(FIND({0,1,2,3,4,5,6,7,8,9},ASC(E165)&amp;1234567890))-1)</f>
        <v>Br</v>
      </c>
      <c r="G165" s="55">
        <f t="shared" si="4"/>
        <v>1</v>
      </c>
      <c r="H165" s="55">
        <f>VLOOKUP(F165,Table!$A$2:$C$121,2,0)</f>
        <v>17</v>
      </c>
      <c r="I165" s="56">
        <f>VLOOKUP(F165,Table!$A$2:$C$121,3,0)</f>
        <v>4</v>
      </c>
      <c r="J165" s="59" t="s">
        <v>11406</v>
      </c>
      <c r="K165" s="55" t="str">
        <f>LEFT(J165,MIN(FIND({0,1,2,3,4,5,6,7,8,9},ASC(J165)&amp;1234567890))-1)</f>
        <v>F</v>
      </c>
      <c r="L165" s="55">
        <f t="shared" si="5"/>
        <v>5</v>
      </c>
      <c r="M165" s="55">
        <f>VLOOKUP(K165,Table!$A$2:$C$121,2,0)</f>
        <v>17</v>
      </c>
      <c r="N165" s="56">
        <f>VLOOKUP(K165,Table!$A$2:$C$121,3,0)</f>
        <v>2</v>
      </c>
      <c r="O165" s="53" t="str">
        <f>VLOOKUP(A165,Table!$U$1:$V$230,2,0)</f>
        <v>Orthorhombic</v>
      </c>
      <c r="P165" s="63"/>
    </row>
    <row r="166" spans="1:16" ht="17.25" customHeight="1">
      <c r="A166" s="58">
        <v>36</v>
      </c>
      <c r="B166" s="58">
        <v>34685</v>
      </c>
      <c r="C166" s="58" t="s">
        <v>1757</v>
      </c>
      <c r="D166" s="58" t="s">
        <v>1769</v>
      </c>
      <c r="E166" s="59" t="s">
        <v>11624</v>
      </c>
      <c r="F166" s="55" t="str">
        <f>LEFT(E166,MIN(FIND({0,1,2,3,4,5,6,7,8,9},ASC(E166)&amp;1234567890))-1)</f>
        <v>B</v>
      </c>
      <c r="G166" s="55">
        <f t="shared" si="4"/>
        <v>2</v>
      </c>
      <c r="H166" s="55">
        <f>VLOOKUP(F166,Table!$A$2:$C$121,2,0)</f>
        <v>13</v>
      </c>
      <c r="I166" s="56">
        <f>VLOOKUP(F166,Table!$A$2:$C$121,3,0)</f>
        <v>2</v>
      </c>
      <c r="J166" s="59" t="s">
        <v>59</v>
      </c>
      <c r="K166" s="55" t="str">
        <f>LEFT(J166,MIN(FIND({0,1,2,3,4,5,6,7,8,9},ASC(J166)&amp;1234567890))-1)</f>
        <v>O</v>
      </c>
      <c r="L166" s="55">
        <f t="shared" si="5"/>
        <v>3</v>
      </c>
      <c r="M166" s="55">
        <f>VLOOKUP(K166,Table!$A$2:$C$121,2,0)</f>
        <v>16</v>
      </c>
      <c r="N166" s="56">
        <f>VLOOKUP(K166,Table!$A$2:$C$121,3,0)</f>
        <v>2</v>
      </c>
      <c r="O166" s="53" t="str">
        <f>VLOOKUP(A166,Table!$U$1:$V$230,2,0)</f>
        <v>Orthorhombic</v>
      </c>
      <c r="P166" s="63"/>
    </row>
    <row r="167" spans="1:16" ht="17.25" customHeight="1">
      <c r="A167" s="58">
        <v>36</v>
      </c>
      <c r="B167" s="58">
        <v>35295</v>
      </c>
      <c r="C167" s="58" t="s">
        <v>1747</v>
      </c>
      <c r="D167" s="58" t="s">
        <v>1770</v>
      </c>
      <c r="E167" s="59" t="s">
        <v>410</v>
      </c>
      <c r="F167" s="55" t="str">
        <f>LEFT(E167,MIN(FIND({0,1,2,3,4,5,6,7,8,9},ASC(E167)&amp;1234567890))-1)</f>
        <v>Ba</v>
      </c>
      <c r="G167" s="55">
        <f t="shared" si="4"/>
        <v>1</v>
      </c>
      <c r="H167" s="55">
        <f>VLOOKUP(F167,Table!$A$2:$C$121,2,0)</f>
        <v>2</v>
      </c>
      <c r="I167" s="56">
        <f>VLOOKUP(F167,Table!$A$2:$C$121,3,0)</f>
        <v>6</v>
      </c>
      <c r="J167" s="59" t="s">
        <v>14985</v>
      </c>
      <c r="K167" s="55" t="str">
        <f>LEFT(J167,MIN(FIND({0,1,2,3,4,5,6,7,8,9},ASC(J167)&amp;1234567890))-1)</f>
        <v>P</v>
      </c>
      <c r="L167" s="55">
        <f t="shared" si="5"/>
        <v>10</v>
      </c>
      <c r="M167" s="55">
        <f>VLOOKUP(K167,Table!$A$2:$C$121,2,0)</f>
        <v>15</v>
      </c>
      <c r="N167" s="56">
        <f>VLOOKUP(K167,Table!$A$2:$C$121,3,0)</f>
        <v>3</v>
      </c>
      <c r="O167" s="53" t="str">
        <f>VLOOKUP(A167,Table!$U$1:$V$230,2,0)</f>
        <v>Orthorhombic</v>
      </c>
      <c r="P167" s="63"/>
    </row>
    <row r="168" spans="1:16" ht="17.25" customHeight="1">
      <c r="A168" s="58">
        <v>36</v>
      </c>
      <c r="B168" s="58">
        <v>37222</v>
      </c>
      <c r="C168" s="58" t="s">
        <v>1747</v>
      </c>
      <c r="D168" s="58" t="s">
        <v>1771</v>
      </c>
      <c r="E168" s="59" t="s">
        <v>393</v>
      </c>
      <c r="F168" s="55" t="str">
        <f>LEFT(E168,MIN(FIND({0,1,2,3,4,5,6,7,8,9},ASC(E168)&amp;1234567890))-1)</f>
        <v>Mo</v>
      </c>
      <c r="G168" s="55">
        <f t="shared" si="4"/>
        <v>1</v>
      </c>
      <c r="H168" s="55">
        <f>VLOOKUP(F168,Table!$A$2:$C$121,2,0)</f>
        <v>6</v>
      </c>
      <c r="I168" s="56">
        <f>VLOOKUP(F168,Table!$A$2:$C$121,3,0)</f>
        <v>5</v>
      </c>
      <c r="J168" s="59" t="s">
        <v>30</v>
      </c>
      <c r="K168" s="55" t="str">
        <f>LEFT(J168,MIN(FIND({0,1,2,3,4,5,6,7,8,9},ASC(J168)&amp;1234567890))-1)</f>
        <v>P</v>
      </c>
      <c r="L168" s="55">
        <f t="shared" si="5"/>
        <v>2</v>
      </c>
      <c r="M168" s="55">
        <f>VLOOKUP(K168,Table!$A$2:$C$121,2,0)</f>
        <v>15</v>
      </c>
      <c r="N168" s="56">
        <f>VLOOKUP(K168,Table!$A$2:$C$121,3,0)</f>
        <v>3</v>
      </c>
      <c r="O168" s="53" t="str">
        <f>VLOOKUP(A168,Table!$U$1:$V$230,2,0)</f>
        <v>Orthorhombic</v>
      </c>
      <c r="P168" s="63"/>
    </row>
    <row r="169" spans="1:16" ht="17.25" customHeight="1">
      <c r="A169" s="58">
        <v>36</v>
      </c>
      <c r="B169" s="58">
        <v>60619</v>
      </c>
      <c r="C169" s="58" t="s">
        <v>1747</v>
      </c>
      <c r="D169" s="58" t="s">
        <v>1701</v>
      </c>
      <c r="E169" s="59" t="s">
        <v>11291</v>
      </c>
      <c r="F169" s="55" t="str">
        <f>LEFT(E169,MIN(FIND({0,1,2,3,4,5,6,7,8,9},ASC(E169)&amp;1234567890))-1)</f>
        <v>Sn</v>
      </c>
      <c r="G169" s="55">
        <f t="shared" si="4"/>
        <v>1</v>
      </c>
      <c r="H169" s="55">
        <f>VLOOKUP(F169,Table!$A$2:$C$121,2,0)</f>
        <v>14</v>
      </c>
      <c r="I169" s="56">
        <f>VLOOKUP(F169,Table!$A$2:$C$121,3,0)</f>
        <v>5</v>
      </c>
      <c r="J169" s="59" t="s">
        <v>371</v>
      </c>
      <c r="K169" s="55" t="str">
        <f>LEFT(J169,MIN(FIND({0,1,2,3,4,5,6,7,8,9},ASC(J169)&amp;1234567890))-1)</f>
        <v>O</v>
      </c>
      <c r="L169" s="55">
        <f t="shared" si="5"/>
        <v>1</v>
      </c>
      <c r="M169" s="55">
        <f>VLOOKUP(K169,Table!$A$2:$C$121,2,0)</f>
        <v>16</v>
      </c>
      <c r="N169" s="56">
        <f>VLOOKUP(K169,Table!$A$2:$C$121,3,0)</f>
        <v>2</v>
      </c>
      <c r="O169" s="53" t="str">
        <f>VLOOKUP(A169,Table!$U$1:$V$230,2,0)</f>
        <v>Orthorhombic</v>
      </c>
      <c r="P169" s="63"/>
    </row>
    <row r="170" spans="1:16" ht="17.25" customHeight="1">
      <c r="A170" s="58">
        <v>36</v>
      </c>
      <c r="B170" s="58">
        <v>47199</v>
      </c>
      <c r="C170" s="58" t="s">
        <v>1747</v>
      </c>
      <c r="D170" s="58" t="s">
        <v>289</v>
      </c>
      <c r="E170" s="59" t="s">
        <v>446</v>
      </c>
      <c r="F170" s="55" t="str">
        <f>LEFT(E170,MIN(FIND({0,1,2,3,4,5,6,7,8,9},ASC(E170)&amp;1234567890))-1)</f>
        <v>D</v>
      </c>
      <c r="G170" s="55">
        <f t="shared" si="4"/>
        <v>2</v>
      </c>
      <c r="H170" s="55">
        <f>VLOOKUP(F170,Table!$A$2:$C$121,2,0)</f>
        <v>1</v>
      </c>
      <c r="I170" s="56">
        <f>VLOOKUP(F170,Table!$A$2:$C$121,3,0)</f>
        <v>1</v>
      </c>
      <c r="J170" s="59" t="s">
        <v>371</v>
      </c>
      <c r="K170" s="55" t="str">
        <f>LEFT(J170,MIN(FIND({0,1,2,3,4,5,6,7,8,9},ASC(J170)&amp;1234567890))-1)</f>
        <v>O</v>
      </c>
      <c r="L170" s="55">
        <f t="shared" si="5"/>
        <v>1</v>
      </c>
      <c r="M170" s="55">
        <f>VLOOKUP(K170,Table!$A$2:$C$121,2,0)</f>
        <v>16</v>
      </c>
      <c r="N170" s="56">
        <f>VLOOKUP(K170,Table!$A$2:$C$121,3,0)</f>
        <v>2</v>
      </c>
      <c r="O170" s="53" t="str">
        <f>VLOOKUP(A170,Table!$U$1:$V$230,2,0)</f>
        <v>Orthorhombic</v>
      </c>
      <c r="P170" s="63"/>
    </row>
    <row r="171" spans="1:16" ht="17.25" customHeight="1">
      <c r="A171" s="58">
        <v>36</v>
      </c>
      <c r="B171" s="58">
        <v>61178</v>
      </c>
      <c r="C171" s="58" t="s">
        <v>1747</v>
      </c>
      <c r="D171" s="58" t="s">
        <v>3</v>
      </c>
      <c r="E171" s="59" t="s">
        <v>31</v>
      </c>
      <c r="F171" s="55" t="str">
        <f>LEFT(E171,MIN(FIND({0,1,2,3,4,5,6,7,8,9},ASC(E171)&amp;1234567890))-1)</f>
        <v>Si</v>
      </c>
      <c r="G171" s="55">
        <f t="shared" si="4"/>
        <v>1</v>
      </c>
      <c r="H171" s="55">
        <f>VLOOKUP(F171,Table!$A$2:$C$121,2,0)</f>
        <v>14</v>
      </c>
      <c r="I171" s="56">
        <f>VLOOKUP(F171,Table!$A$2:$C$121,3,0)</f>
        <v>3</v>
      </c>
      <c r="J171" s="59" t="s">
        <v>32</v>
      </c>
      <c r="K171" s="55" t="str">
        <f>LEFT(J171,MIN(FIND({0,1,2,3,4,5,6,7,8,9},ASC(J171)&amp;1234567890))-1)</f>
        <v>O</v>
      </c>
      <c r="L171" s="55">
        <f t="shared" si="5"/>
        <v>2</v>
      </c>
      <c r="M171" s="55">
        <f>VLOOKUP(K171,Table!$A$2:$C$121,2,0)</f>
        <v>16</v>
      </c>
      <c r="N171" s="56">
        <f>VLOOKUP(K171,Table!$A$2:$C$121,3,0)</f>
        <v>2</v>
      </c>
      <c r="O171" s="53" t="str">
        <f>VLOOKUP(A171,Table!$U$1:$V$230,2,0)</f>
        <v>Orthorhombic</v>
      </c>
      <c r="P171" s="63"/>
    </row>
    <row r="172" spans="1:16" ht="17.25" customHeight="1">
      <c r="A172" s="58">
        <v>36</v>
      </c>
      <c r="B172" s="58">
        <v>66120</v>
      </c>
      <c r="C172" s="58" t="s">
        <v>1747</v>
      </c>
      <c r="D172" s="58" t="s">
        <v>1772</v>
      </c>
      <c r="E172" s="59" t="s">
        <v>66</v>
      </c>
      <c r="F172" s="55" t="str">
        <f>LEFT(E172,MIN(FIND({0,1,2,3,4,5,6,7,8,9},ASC(E172)&amp;1234567890))-1)</f>
        <v>Ni</v>
      </c>
      <c r="G172" s="55">
        <f t="shared" si="4"/>
        <v>1</v>
      </c>
      <c r="H172" s="55">
        <f>VLOOKUP(F172,Table!$A$2:$C$121,2,0)</f>
        <v>10</v>
      </c>
      <c r="I172" s="56">
        <f>VLOOKUP(F172,Table!$A$2:$C$121,3,0)</f>
        <v>4</v>
      </c>
      <c r="J172" s="59" t="s">
        <v>540</v>
      </c>
      <c r="K172" s="55" t="str">
        <f>LEFT(J172,MIN(FIND({0,1,2,3,4,5,6,7,8,9},ASC(J172)&amp;1234567890))-1)</f>
        <v>As</v>
      </c>
      <c r="L172" s="55">
        <f t="shared" si="5"/>
        <v>1</v>
      </c>
      <c r="M172" s="55">
        <f>VLOOKUP(K172,Table!$A$2:$C$121,2,0)</f>
        <v>15</v>
      </c>
      <c r="N172" s="56">
        <f>VLOOKUP(K172,Table!$A$2:$C$121,3,0)</f>
        <v>4</v>
      </c>
      <c r="O172" s="53" t="str">
        <f>VLOOKUP(A172,Table!$U$1:$V$230,2,0)</f>
        <v>Orthorhombic</v>
      </c>
      <c r="P172" s="63"/>
    </row>
    <row r="173" spans="1:16" ht="17.25" customHeight="1">
      <c r="A173" s="58">
        <v>36</v>
      </c>
      <c r="B173" s="58">
        <v>68968</v>
      </c>
      <c r="C173" s="58" t="s">
        <v>1747</v>
      </c>
      <c r="D173" s="58" t="s">
        <v>559</v>
      </c>
      <c r="E173" s="59" t="s">
        <v>335</v>
      </c>
      <c r="F173" s="55" t="str">
        <f>LEFT(E173,MIN(FIND({0,1,2,3,4,5,6,7,8,9},ASC(E173)&amp;1234567890))-1)</f>
        <v>Nb</v>
      </c>
      <c r="G173" s="55">
        <f t="shared" si="4"/>
        <v>1</v>
      </c>
      <c r="H173" s="55">
        <f>VLOOKUP(F173,Table!$A$2:$C$121,2,0)</f>
        <v>5</v>
      </c>
      <c r="I173" s="56">
        <f>VLOOKUP(F173,Table!$A$2:$C$121,3,0)</f>
        <v>5</v>
      </c>
      <c r="J173" s="59" t="s">
        <v>34</v>
      </c>
      <c r="K173" s="55" t="str">
        <f>LEFT(J173,MIN(FIND({0,1,2,3,4,5,6,7,8,9},ASC(J173)&amp;1234567890))-1)</f>
        <v>S</v>
      </c>
      <c r="L173" s="55">
        <f t="shared" si="5"/>
        <v>2</v>
      </c>
      <c r="M173" s="55">
        <f>VLOOKUP(K173,Table!$A$2:$C$121,2,0)</f>
        <v>16</v>
      </c>
      <c r="N173" s="56">
        <f>VLOOKUP(K173,Table!$A$2:$C$121,3,0)</f>
        <v>3</v>
      </c>
      <c r="O173" s="53" t="str">
        <f>VLOOKUP(A173,Table!$U$1:$V$230,2,0)</f>
        <v>Orthorhombic</v>
      </c>
      <c r="P173" s="63"/>
    </row>
    <row r="174" spans="1:16" ht="17.25" customHeight="1">
      <c r="A174" s="58">
        <v>36</v>
      </c>
      <c r="B174" s="58">
        <v>68969</v>
      </c>
      <c r="C174" s="58" t="s">
        <v>1747</v>
      </c>
      <c r="D174" s="58" t="s">
        <v>557</v>
      </c>
      <c r="E174" s="59" t="s">
        <v>586</v>
      </c>
      <c r="F174" s="55" t="str">
        <f>LEFT(E174,MIN(FIND({0,1,2,3,4,5,6,7,8,9},ASC(E174)&amp;1234567890))-1)</f>
        <v>Pb</v>
      </c>
      <c r="G174" s="55">
        <f t="shared" si="4"/>
        <v>1</v>
      </c>
      <c r="H174" s="55">
        <f>VLOOKUP(F174,Table!$A$2:$C$121,2,0)</f>
        <v>14</v>
      </c>
      <c r="I174" s="56">
        <f>VLOOKUP(F174,Table!$A$2:$C$121,3,0)</f>
        <v>6</v>
      </c>
      <c r="J174" s="59" t="s">
        <v>379</v>
      </c>
      <c r="K174" s="55" t="str">
        <f>LEFT(J174,MIN(FIND({0,1,2,3,4,5,6,7,8,9},ASC(J174)&amp;1234567890))-1)</f>
        <v>S</v>
      </c>
      <c r="L174" s="55">
        <f t="shared" si="5"/>
        <v>1</v>
      </c>
      <c r="M174" s="55">
        <f>VLOOKUP(K174,Table!$A$2:$C$121,2,0)</f>
        <v>16</v>
      </c>
      <c r="N174" s="56">
        <f>VLOOKUP(K174,Table!$A$2:$C$121,3,0)</f>
        <v>3</v>
      </c>
      <c r="O174" s="53" t="str">
        <f>VLOOKUP(A174,Table!$U$1:$V$230,2,0)</f>
        <v>Orthorhombic</v>
      </c>
      <c r="P174" s="63"/>
    </row>
    <row r="175" spans="1:16" ht="17.25" customHeight="1">
      <c r="A175" s="58">
        <v>36</v>
      </c>
      <c r="B175" s="58">
        <v>73251</v>
      </c>
      <c r="C175" s="58" t="s">
        <v>1747</v>
      </c>
      <c r="D175" s="58" t="s">
        <v>881</v>
      </c>
      <c r="E175" s="59" t="s">
        <v>11426</v>
      </c>
      <c r="F175" s="55" t="str">
        <f>LEFT(E175,MIN(FIND({0,1,2,3,4,5,6,7,8,9},ASC(E175)&amp;1234567890))-1)</f>
        <v>Mn</v>
      </c>
      <c r="G175" s="55">
        <f t="shared" si="4"/>
        <v>3</v>
      </c>
      <c r="H175" s="55">
        <f>VLOOKUP(F175,Table!$A$2:$C$121,2,0)</f>
        <v>7</v>
      </c>
      <c r="I175" s="56">
        <f>VLOOKUP(F175,Table!$A$2:$C$121,3,0)</f>
        <v>4</v>
      </c>
      <c r="J175" s="59" t="s">
        <v>453</v>
      </c>
      <c r="K175" s="55" t="str">
        <f>LEFT(J175,MIN(FIND({0,1,2,3,4,5,6,7,8,9},ASC(J175)&amp;1234567890))-1)</f>
        <v>As</v>
      </c>
      <c r="L175" s="55">
        <f t="shared" si="5"/>
        <v>2</v>
      </c>
      <c r="M175" s="55">
        <f>VLOOKUP(K175,Table!$A$2:$C$121,2,0)</f>
        <v>15</v>
      </c>
      <c r="N175" s="56">
        <f>VLOOKUP(K175,Table!$A$2:$C$121,3,0)</f>
        <v>4</v>
      </c>
      <c r="O175" s="53" t="str">
        <f>VLOOKUP(A175,Table!$U$1:$V$230,2,0)</f>
        <v>Orthorhombic</v>
      </c>
      <c r="P175" s="63"/>
    </row>
    <row r="176" spans="1:16" ht="17.25" customHeight="1">
      <c r="A176" s="58">
        <v>36</v>
      </c>
      <c r="B176" s="58">
        <v>73252</v>
      </c>
      <c r="C176" s="58" t="s">
        <v>1747</v>
      </c>
      <c r="D176" s="58" t="s">
        <v>1773</v>
      </c>
      <c r="E176" s="59" t="s">
        <v>11373</v>
      </c>
      <c r="F176" s="55" t="str">
        <f>LEFT(E176,MIN(FIND({0,1,2,3,4,5,6,7,8,9},ASC(E176)&amp;1234567890))-1)</f>
        <v>Mn</v>
      </c>
      <c r="G176" s="55">
        <f t="shared" si="4"/>
        <v>5</v>
      </c>
      <c r="H176" s="55">
        <f>VLOOKUP(F176,Table!$A$2:$C$121,2,0)</f>
        <v>7</v>
      </c>
      <c r="I176" s="56">
        <f>VLOOKUP(F176,Table!$A$2:$C$121,3,0)</f>
        <v>4</v>
      </c>
      <c r="J176" s="59" t="s">
        <v>11312</v>
      </c>
      <c r="K176" s="55" t="str">
        <f>LEFT(J176,MIN(FIND({0,1,2,3,4,5,6,7,8,9},ASC(J176)&amp;1234567890))-1)</f>
        <v>As</v>
      </c>
      <c r="L176" s="55">
        <f t="shared" si="5"/>
        <v>4</v>
      </c>
      <c r="M176" s="55">
        <f>VLOOKUP(K176,Table!$A$2:$C$121,2,0)</f>
        <v>15</v>
      </c>
      <c r="N176" s="56">
        <f>VLOOKUP(K176,Table!$A$2:$C$121,3,0)</f>
        <v>4</v>
      </c>
      <c r="O176" s="53" t="str">
        <f>VLOOKUP(A176,Table!$U$1:$V$230,2,0)</f>
        <v>Orthorhombic</v>
      </c>
      <c r="P176" s="63"/>
    </row>
    <row r="177" spans="1:16" ht="17.25" customHeight="1">
      <c r="A177" s="58">
        <v>36</v>
      </c>
      <c r="B177" s="58">
        <v>83918</v>
      </c>
      <c r="C177" s="58" t="s">
        <v>1747</v>
      </c>
      <c r="D177" s="58" t="s">
        <v>1774</v>
      </c>
      <c r="E177" s="59" t="s">
        <v>11542</v>
      </c>
      <c r="F177" s="55" t="str">
        <f>LEFT(E177,MIN(FIND({0,1,2,3,4,5,6,7,8,9},ASC(E177)&amp;1234567890))-1)</f>
        <v>Er</v>
      </c>
      <c r="G177" s="55">
        <f t="shared" si="4"/>
        <v>1</v>
      </c>
      <c r="H177" s="55">
        <f>VLOOKUP(F177,Table!$A$2:$C$121,2,0)</f>
        <v>3</v>
      </c>
      <c r="I177" s="56">
        <f>VLOOKUP(F177,Table!$A$2:$C$121,3,0)</f>
        <v>6</v>
      </c>
      <c r="J177" s="59" t="s">
        <v>14986</v>
      </c>
      <c r="K177" s="55" t="str">
        <f>LEFT(J177,MIN(FIND({0,1,2,3,4,5,6,7,8,9},ASC(J177)&amp;1234567890))-1)</f>
        <v>Ge</v>
      </c>
      <c r="L177" s="55">
        <f t="shared" si="5"/>
        <v>1.835</v>
      </c>
      <c r="M177" s="55">
        <f>VLOOKUP(K177,Table!$A$2:$C$121,2,0)</f>
        <v>14</v>
      </c>
      <c r="N177" s="56">
        <f>VLOOKUP(K177,Table!$A$2:$C$121,3,0)</f>
        <v>4</v>
      </c>
      <c r="O177" s="53" t="str">
        <f>VLOOKUP(A177,Table!$U$1:$V$230,2,0)</f>
        <v>Orthorhombic</v>
      </c>
      <c r="P177" s="63"/>
    </row>
    <row r="178" spans="1:16" ht="17.25" customHeight="1">
      <c r="A178" s="58">
        <v>36</v>
      </c>
      <c r="B178" s="58">
        <v>83919</v>
      </c>
      <c r="C178" s="58" t="s">
        <v>1747</v>
      </c>
      <c r="D178" s="58" t="s">
        <v>1775</v>
      </c>
      <c r="E178" s="59" t="s">
        <v>11542</v>
      </c>
      <c r="F178" s="55" t="str">
        <f>LEFT(E178,MIN(FIND({0,1,2,3,4,5,6,7,8,9},ASC(E178)&amp;1234567890))-1)</f>
        <v>Er</v>
      </c>
      <c r="G178" s="55">
        <f t="shared" si="4"/>
        <v>1</v>
      </c>
      <c r="H178" s="55">
        <f>VLOOKUP(F178,Table!$A$2:$C$121,2,0)</f>
        <v>3</v>
      </c>
      <c r="I178" s="56">
        <f>VLOOKUP(F178,Table!$A$2:$C$121,3,0)</f>
        <v>6</v>
      </c>
      <c r="J178" s="59" t="s">
        <v>12751</v>
      </c>
      <c r="K178" s="55" t="str">
        <f>LEFT(J178,MIN(FIND({0,1,2,3,4,5,6,7,8,9},ASC(J178)&amp;1234567890))-1)</f>
        <v>Ge</v>
      </c>
      <c r="L178" s="55">
        <f t="shared" si="5"/>
        <v>1.82</v>
      </c>
      <c r="M178" s="55">
        <f>VLOOKUP(K178,Table!$A$2:$C$121,2,0)</f>
        <v>14</v>
      </c>
      <c r="N178" s="56">
        <f>VLOOKUP(K178,Table!$A$2:$C$121,3,0)</f>
        <v>4</v>
      </c>
      <c r="O178" s="53" t="str">
        <f>VLOOKUP(A178,Table!$U$1:$V$230,2,0)</f>
        <v>Orthorhombic</v>
      </c>
      <c r="P178" s="63"/>
    </row>
    <row r="179" spans="1:16" ht="17.25" customHeight="1">
      <c r="A179" s="58">
        <v>36</v>
      </c>
      <c r="B179" s="58">
        <v>43561</v>
      </c>
      <c r="C179" s="58" t="s">
        <v>1747</v>
      </c>
      <c r="D179" s="58" t="s">
        <v>1776</v>
      </c>
      <c r="E179" s="59" t="s">
        <v>11359</v>
      </c>
      <c r="F179" s="55" t="str">
        <f>LEFT(E179,MIN(FIND({0,1,2,3,4,5,6,7,8,9},ASC(E179)&amp;1234567890))-1)</f>
        <v>Ni</v>
      </c>
      <c r="G179" s="55">
        <f t="shared" si="4"/>
        <v>3</v>
      </c>
      <c r="H179" s="55">
        <f>VLOOKUP(F179,Table!$A$2:$C$121,2,0)</f>
        <v>10</v>
      </c>
      <c r="I179" s="56">
        <f>VLOOKUP(F179,Table!$A$2:$C$121,3,0)</f>
        <v>4</v>
      </c>
      <c r="J179" s="59" t="s">
        <v>11546</v>
      </c>
      <c r="K179" s="55" t="str">
        <f>LEFT(J179,MIN(FIND({0,1,2,3,4,5,6,7,8,9},ASC(J179)&amp;1234567890))-1)</f>
        <v>Si</v>
      </c>
      <c r="L179" s="55">
        <f t="shared" si="5"/>
        <v>2</v>
      </c>
      <c r="M179" s="55">
        <f>VLOOKUP(K179,Table!$A$2:$C$121,2,0)</f>
        <v>14</v>
      </c>
      <c r="N179" s="56">
        <f>VLOOKUP(K179,Table!$A$2:$C$121,3,0)</f>
        <v>3</v>
      </c>
      <c r="O179" s="53" t="str">
        <f>VLOOKUP(A179,Table!$U$1:$V$230,2,0)</f>
        <v>Orthorhombic</v>
      </c>
      <c r="P179" s="63"/>
    </row>
    <row r="180" spans="1:16" ht="17.25" customHeight="1">
      <c r="A180" s="58">
        <v>36</v>
      </c>
      <c r="B180" s="58">
        <v>43253</v>
      </c>
      <c r="C180" s="58" t="s">
        <v>1747</v>
      </c>
      <c r="D180" s="58" t="s">
        <v>1777</v>
      </c>
      <c r="E180" s="59" t="s">
        <v>12148</v>
      </c>
      <c r="F180" s="55" t="str">
        <f>LEFT(E180,MIN(FIND({0,1,2,3,4,5,6,7,8,9},ASC(E180)&amp;1234567890))-1)</f>
        <v>B</v>
      </c>
      <c r="G180" s="55">
        <f t="shared" si="4"/>
        <v>6</v>
      </c>
      <c r="H180" s="55">
        <f>VLOOKUP(F180,Table!$A$2:$C$121,2,0)</f>
        <v>13</v>
      </c>
      <c r="I180" s="56">
        <f>VLOOKUP(F180,Table!$A$2:$C$121,3,0)</f>
        <v>2</v>
      </c>
      <c r="J180" s="59" t="s">
        <v>535</v>
      </c>
      <c r="K180" s="55" t="str">
        <f>LEFT(J180,MIN(FIND({0,1,2,3,4,5,6,7,8,9},ASC(J180)&amp;1234567890))-1)</f>
        <v>H</v>
      </c>
      <c r="L180" s="55">
        <f t="shared" si="5"/>
        <v>10</v>
      </c>
      <c r="M180" s="55">
        <f>VLOOKUP(K180,Table!$A$2:$C$121,2,0)</f>
        <v>1</v>
      </c>
      <c r="N180" s="56">
        <f>VLOOKUP(K180,Table!$A$2:$C$121,3,0)</f>
        <v>1</v>
      </c>
      <c r="O180" s="53" t="str">
        <f>VLOOKUP(A180,Table!$U$1:$V$230,2,0)</f>
        <v>Orthorhombic</v>
      </c>
      <c r="P180" s="63"/>
    </row>
    <row r="181" spans="1:16" ht="17.25" customHeight="1">
      <c r="A181" s="58">
        <v>36</v>
      </c>
      <c r="B181" s="58">
        <v>42628</v>
      </c>
      <c r="C181" s="58" t="s">
        <v>1747</v>
      </c>
      <c r="D181" s="58" t="s">
        <v>1778</v>
      </c>
      <c r="E181" s="59" t="s">
        <v>72</v>
      </c>
      <c r="F181" s="55" t="str">
        <f>LEFT(E181,MIN(FIND({0,1,2,3,4,5,6,7,8,9},ASC(E181)&amp;1234567890))-1)</f>
        <v>Ir</v>
      </c>
      <c r="G181" s="55">
        <f t="shared" si="4"/>
        <v>1</v>
      </c>
      <c r="H181" s="55">
        <f>VLOOKUP(F181,Table!$A$2:$C$121,2,0)</f>
        <v>9</v>
      </c>
      <c r="I181" s="56">
        <f>VLOOKUP(F181,Table!$A$2:$C$121,3,0)</f>
        <v>6</v>
      </c>
      <c r="J181" s="59" t="s">
        <v>13169</v>
      </c>
      <c r="K181" s="55" t="str">
        <f>LEFT(J181,MIN(FIND({0,1,2,3,4,5,6,7,8,9},ASC(J181)&amp;1234567890))-1)</f>
        <v>B</v>
      </c>
      <c r="L181" s="55">
        <f t="shared" si="5"/>
        <v>0.9</v>
      </c>
      <c r="M181" s="55">
        <f>VLOOKUP(K181,Table!$A$2:$C$121,2,0)</f>
        <v>13</v>
      </c>
      <c r="N181" s="56">
        <f>VLOOKUP(K181,Table!$A$2:$C$121,3,0)</f>
        <v>2</v>
      </c>
      <c r="O181" s="53" t="str">
        <f>VLOOKUP(A181,Table!$U$1:$V$230,2,0)</f>
        <v>Orthorhombic</v>
      </c>
      <c r="P181" s="63"/>
    </row>
    <row r="182" spans="1:16" ht="17.25" customHeight="1">
      <c r="A182" s="58">
        <v>36</v>
      </c>
      <c r="B182" s="58">
        <v>53244</v>
      </c>
      <c r="C182" s="58" t="s">
        <v>1747</v>
      </c>
      <c r="D182" s="58" t="s">
        <v>1779</v>
      </c>
      <c r="E182" s="59" t="s">
        <v>357</v>
      </c>
      <c r="F182" s="55" t="str">
        <f>LEFT(E182,MIN(FIND({0,1,2,3,4,5,6,7,8,9},ASC(E182)&amp;1234567890))-1)</f>
        <v>Cs</v>
      </c>
      <c r="G182" s="55">
        <f t="shared" si="4"/>
        <v>2</v>
      </c>
      <c r="H182" s="55">
        <f>VLOOKUP(F182,Table!$A$2:$C$121,2,0)</f>
        <v>1</v>
      </c>
      <c r="I182" s="56">
        <f>VLOOKUP(F182,Table!$A$2:$C$121,3,0)</f>
        <v>6</v>
      </c>
      <c r="J182" s="59" t="s">
        <v>36</v>
      </c>
      <c r="K182" s="55" t="str">
        <f>LEFT(J182,MIN(FIND({0,1,2,3,4,5,6,7,8,9},ASC(J182)&amp;1234567890))-1)</f>
        <v>Te</v>
      </c>
      <c r="L182" s="55">
        <f t="shared" si="5"/>
        <v>3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Orthorhombic</v>
      </c>
      <c r="P182" s="63"/>
    </row>
    <row r="183" spans="1:16" ht="17.25" customHeight="1">
      <c r="A183" s="58">
        <v>36</v>
      </c>
      <c r="B183" s="58">
        <v>56279</v>
      </c>
      <c r="C183" s="58" t="s">
        <v>1747</v>
      </c>
      <c r="D183" s="58" t="s">
        <v>520</v>
      </c>
      <c r="E183" s="59" t="s">
        <v>541</v>
      </c>
      <c r="F183" s="55" t="str">
        <f>LEFT(E183,MIN(FIND({0,1,2,3,4,5,6,7,8,9},ASC(E183)&amp;1234567890))-1)</f>
        <v>Pd</v>
      </c>
      <c r="G183" s="55">
        <f t="shared" si="4"/>
        <v>1</v>
      </c>
      <c r="H183" s="55">
        <f>VLOOKUP(F183,Table!$A$2:$C$121,2,0)</f>
        <v>10</v>
      </c>
      <c r="I183" s="56">
        <f>VLOOKUP(F183,Table!$A$2:$C$121,3,0)</f>
        <v>5</v>
      </c>
      <c r="J183" s="59" t="s">
        <v>542</v>
      </c>
      <c r="K183" s="55" t="str">
        <f>LEFT(J183,MIN(FIND({0,1,2,3,4,5,6,7,8,9},ASC(J183)&amp;1234567890))-1)</f>
        <v>Bi</v>
      </c>
      <c r="L183" s="55">
        <f t="shared" si="5"/>
        <v>1</v>
      </c>
      <c r="M183" s="55">
        <f>VLOOKUP(K183,Table!$A$2:$C$121,2,0)</f>
        <v>15</v>
      </c>
      <c r="N183" s="56">
        <f>VLOOKUP(K183,Table!$A$2:$C$121,3,0)</f>
        <v>6</v>
      </c>
      <c r="O183" s="53" t="str">
        <f>VLOOKUP(A183,Table!$U$1:$V$230,2,0)</f>
        <v>Orthorhombic</v>
      </c>
      <c r="P183" s="63"/>
    </row>
    <row r="184" spans="1:16" ht="17.25" customHeight="1">
      <c r="A184" s="58">
        <v>36</v>
      </c>
      <c r="B184" s="58">
        <v>77889</v>
      </c>
      <c r="C184" s="58" t="s">
        <v>1747</v>
      </c>
      <c r="D184" s="58" t="s">
        <v>1780</v>
      </c>
      <c r="E184" s="59" t="s">
        <v>11781</v>
      </c>
      <c r="F184" s="55" t="str">
        <f>LEFT(E184,MIN(FIND({0,1,2,3,4,5,6,7,8,9},ASC(E184)&amp;1234567890))-1)</f>
        <v>Pd</v>
      </c>
      <c r="G184" s="55">
        <f t="shared" si="4"/>
        <v>2</v>
      </c>
      <c r="H184" s="55">
        <f>VLOOKUP(F184,Table!$A$2:$C$121,2,0)</f>
        <v>10</v>
      </c>
      <c r="I184" s="56">
        <f>VLOOKUP(F184,Table!$A$2:$C$121,3,0)</f>
        <v>5</v>
      </c>
      <c r="J184" s="59" t="s">
        <v>11645</v>
      </c>
      <c r="K184" s="55" t="str">
        <f>LEFT(J184,MIN(FIND({0,1,2,3,4,5,6,7,8,9},ASC(J184)&amp;1234567890))-1)</f>
        <v>Sb</v>
      </c>
      <c r="L184" s="55">
        <f t="shared" si="5"/>
        <v>1</v>
      </c>
      <c r="M184" s="55">
        <f>VLOOKUP(K184,Table!$A$2:$C$121,2,0)</f>
        <v>15</v>
      </c>
      <c r="N184" s="56">
        <f>VLOOKUP(K184,Table!$A$2:$C$121,3,0)</f>
        <v>5</v>
      </c>
      <c r="O184" s="53" t="str">
        <f>VLOOKUP(A184,Table!$U$1:$V$230,2,0)</f>
        <v>Orthorhombic</v>
      </c>
      <c r="P184" s="63"/>
    </row>
    <row r="185" spans="1:16" ht="17.25" customHeight="1">
      <c r="A185" s="58">
        <v>36</v>
      </c>
      <c r="B185" s="58">
        <v>53362</v>
      </c>
      <c r="C185" s="58" t="s">
        <v>1747</v>
      </c>
      <c r="D185" s="58" t="s">
        <v>1781</v>
      </c>
      <c r="E185" s="59" t="s">
        <v>11333</v>
      </c>
      <c r="F185" s="55" t="str">
        <f>LEFT(E185,MIN(FIND({0,1,2,3,4,5,6,7,8,9},ASC(E185)&amp;1234567890))-1)</f>
        <v>Dy</v>
      </c>
      <c r="G185" s="55">
        <f t="shared" si="4"/>
        <v>1</v>
      </c>
      <c r="H185" s="55">
        <f>VLOOKUP(F185,Table!$A$2:$C$121,2,0)</f>
        <v>3</v>
      </c>
      <c r="I185" s="56">
        <f>VLOOKUP(F185,Table!$A$2:$C$121,3,0)</f>
        <v>6</v>
      </c>
      <c r="J185" s="59" t="s">
        <v>11365</v>
      </c>
      <c r="K185" s="55" t="str">
        <f>LEFT(J185,MIN(FIND({0,1,2,3,4,5,6,7,8,9},ASC(J185)&amp;1234567890))-1)</f>
        <v>Ge</v>
      </c>
      <c r="L185" s="55">
        <f t="shared" si="5"/>
        <v>1.85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Orthorhombic</v>
      </c>
      <c r="P185" s="63"/>
    </row>
    <row r="186" spans="1:16" ht="17.25" customHeight="1">
      <c r="A186" s="58">
        <v>36</v>
      </c>
      <c r="B186" s="58">
        <v>58459</v>
      </c>
      <c r="C186" s="58" t="s">
        <v>1747</v>
      </c>
      <c r="D186" s="58" t="s">
        <v>1782</v>
      </c>
      <c r="E186" s="59" t="s">
        <v>35</v>
      </c>
      <c r="F186" s="55" t="str">
        <f>LEFT(E186,MIN(FIND({0,1,2,3,4,5,6,7,8,9},ASC(E186)&amp;1234567890))-1)</f>
        <v>Au</v>
      </c>
      <c r="G186" s="55">
        <f t="shared" si="4"/>
        <v>2</v>
      </c>
      <c r="H186" s="55">
        <f>VLOOKUP(F186,Table!$A$2:$C$121,2,0)</f>
        <v>11</v>
      </c>
      <c r="I186" s="56">
        <f>VLOOKUP(F186,Table!$A$2:$C$121,3,0)</f>
        <v>6</v>
      </c>
      <c r="J186" s="59" t="s">
        <v>366</v>
      </c>
      <c r="K186" s="55" t="str">
        <f>LEFT(J186,MIN(FIND({0,1,2,3,4,5,6,7,8,9},ASC(J186)&amp;1234567890))-1)</f>
        <v>Ga</v>
      </c>
      <c r="L186" s="55">
        <f t="shared" si="5"/>
        <v>1</v>
      </c>
      <c r="M186" s="55">
        <f>VLOOKUP(K186,Table!$A$2:$C$121,2,0)</f>
        <v>13</v>
      </c>
      <c r="N186" s="56">
        <f>VLOOKUP(K186,Table!$A$2:$C$121,3,0)</f>
        <v>4</v>
      </c>
      <c r="O186" s="53" t="str">
        <f>VLOOKUP(A186,Table!$U$1:$V$230,2,0)</f>
        <v>Orthorhombic</v>
      </c>
      <c r="P186" s="63"/>
    </row>
    <row r="187" spans="1:16" ht="17.25" customHeight="1">
      <c r="A187" s="58">
        <v>36</v>
      </c>
      <c r="B187" s="58">
        <v>37223</v>
      </c>
      <c r="C187" s="58" t="s">
        <v>1747</v>
      </c>
      <c r="D187" s="58" t="s">
        <v>972</v>
      </c>
      <c r="E187" s="59" t="s">
        <v>390</v>
      </c>
      <c r="F187" s="55" t="str">
        <f>LEFT(E187,MIN(FIND({0,1,2,3,4,5,6,7,8,9},ASC(E187)&amp;1234567890))-1)</f>
        <v>W</v>
      </c>
      <c r="G187" s="55">
        <f t="shared" si="4"/>
        <v>1</v>
      </c>
      <c r="H187" s="55">
        <f>VLOOKUP(F187,Table!$A$2:$C$121,2,0)</f>
        <v>6</v>
      </c>
      <c r="I187" s="56">
        <f>VLOOKUP(F187,Table!$A$2:$C$121,3,0)</f>
        <v>6</v>
      </c>
      <c r="J187" s="59" t="s">
        <v>30</v>
      </c>
      <c r="K187" s="55" t="str">
        <f>LEFT(J187,MIN(FIND({0,1,2,3,4,5,6,7,8,9},ASC(J187)&amp;1234567890))-1)</f>
        <v>P</v>
      </c>
      <c r="L187" s="55">
        <f t="shared" si="5"/>
        <v>2</v>
      </c>
      <c r="M187" s="55">
        <f>VLOOKUP(K187,Table!$A$2:$C$121,2,0)</f>
        <v>15</v>
      </c>
      <c r="N187" s="56">
        <f>VLOOKUP(K187,Table!$A$2:$C$121,3,0)</f>
        <v>3</v>
      </c>
      <c r="O187" s="53" t="str">
        <f>VLOOKUP(A187,Table!$U$1:$V$230,2,0)</f>
        <v>Orthorhombic</v>
      </c>
      <c r="P187" s="63"/>
    </row>
    <row r="188" spans="1:16" ht="17.25" customHeight="1">
      <c r="A188" s="58">
        <v>36</v>
      </c>
      <c r="B188" s="58">
        <v>57352</v>
      </c>
      <c r="C188" s="58" t="s">
        <v>1747</v>
      </c>
      <c r="D188" s="58" t="s">
        <v>1783</v>
      </c>
      <c r="E188" s="59" t="s">
        <v>11342</v>
      </c>
      <c r="F188" s="55" t="str">
        <f>LEFT(E188,MIN(FIND({0,1,2,3,4,5,6,7,8,9},ASC(E188)&amp;1234567890))-1)</f>
        <v>Ag</v>
      </c>
      <c r="G188" s="55">
        <f t="shared" si="4"/>
        <v>1</v>
      </c>
      <c r="H188" s="55">
        <f>VLOOKUP(F188,Table!$A$2:$C$121,2,0)</f>
        <v>11</v>
      </c>
      <c r="I188" s="56">
        <f>VLOOKUP(F188,Table!$A$2:$C$121,3,0)</f>
        <v>5</v>
      </c>
      <c r="J188" s="59" t="s">
        <v>330</v>
      </c>
      <c r="K188" s="55" t="str">
        <f>LEFT(J188,MIN(FIND({0,1,2,3,4,5,6,7,8,9},ASC(J188)&amp;1234567890))-1)</f>
        <v>Ca</v>
      </c>
      <c r="L188" s="55">
        <f t="shared" si="5"/>
        <v>1</v>
      </c>
      <c r="M188" s="55">
        <f>VLOOKUP(K188,Table!$A$2:$C$121,2,0)</f>
        <v>2</v>
      </c>
      <c r="N188" s="56">
        <f>VLOOKUP(K188,Table!$A$2:$C$121,3,0)</f>
        <v>4</v>
      </c>
      <c r="O188" s="53" t="str">
        <f>VLOOKUP(A188,Table!$U$1:$V$230,2,0)</f>
        <v>Orthorhombic</v>
      </c>
      <c r="P188" s="63"/>
    </row>
    <row r="189" spans="1:16" ht="17.25" customHeight="1">
      <c r="A189" s="58">
        <v>36</v>
      </c>
      <c r="B189" s="58">
        <v>403106</v>
      </c>
      <c r="C189" s="58" t="s">
        <v>1747</v>
      </c>
      <c r="D189" s="58" t="s">
        <v>1784</v>
      </c>
      <c r="E189" s="59" t="s">
        <v>14987</v>
      </c>
      <c r="F189" s="55" t="str">
        <f>LEFT(E189,MIN(FIND({0,1,2,3,4,5,6,7,8,9},ASC(E189)&amp;1234567890))-1)</f>
        <v>Al</v>
      </c>
      <c r="G189" s="55">
        <f t="shared" si="4"/>
        <v>32.386000000000003</v>
      </c>
      <c r="H189" s="55">
        <f>VLOOKUP(F189,Table!$A$2:$C$121,2,0)</f>
        <v>13</v>
      </c>
      <c r="I189" s="56">
        <f>VLOOKUP(F189,Table!$A$2:$C$121,3,0)</f>
        <v>3</v>
      </c>
      <c r="J189" s="59" t="s">
        <v>14988</v>
      </c>
      <c r="K189" s="55" t="str">
        <f>LEFT(J189,MIN(FIND({0,1,2,3,4,5,6,7,8,9},ASC(J189)&amp;1234567890))-1)</f>
        <v>Cr</v>
      </c>
      <c r="L189" s="55">
        <f t="shared" si="5"/>
        <v>8.75</v>
      </c>
      <c r="M189" s="55">
        <f>VLOOKUP(K189,Table!$A$2:$C$121,2,0)</f>
        <v>6</v>
      </c>
      <c r="N189" s="56">
        <f>VLOOKUP(K189,Table!$A$2:$C$121,3,0)</f>
        <v>4</v>
      </c>
      <c r="O189" s="53" t="str">
        <f>VLOOKUP(A189,Table!$U$1:$V$230,2,0)</f>
        <v>Orthorhombic</v>
      </c>
      <c r="P189" s="63"/>
    </row>
    <row r="190" spans="1:16" ht="17.25" customHeight="1">
      <c r="A190" s="58">
        <v>36</v>
      </c>
      <c r="B190" s="58">
        <v>412350</v>
      </c>
      <c r="C190" s="58" t="s">
        <v>1747</v>
      </c>
      <c r="D190" s="58" t="s">
        <v>1785</v>
      </c>
      <c r="E190" s="59" t="s">
        <v>14989</v>
      </c>
      <c r="F190" s="55" t="str">
        <f>LEFT(E190,MIN(FIND({0,1,2,3,4,5,6,7,8,9},ASC(E190)&amp;1234567890))-1)</f>
        <v>Zn</v>
      </c>
      <c r="G190" s="55">
        <f t="shared" si="4"/>
        <v>171.43</v>
      </c>
      <c r="H190" s="55">
        <f>VLOOKUP(F190,Table!$A$2:$C$121,2,0)</f>
        <v>12</v>
      </c>
      <c r="I190" s="56">
        <f>VLOOKUP(F190,Table!$A$2:$C$121,3,0)</f>
        <v>4</v>
      </c>
      <c r="J190" s="59" t="s">
        <v>14990</v>
      </c>
      <c r="K190" s="55" t="str">
        <f>LEFT(J190,MIN(FIND({0,1,2,3,4,5,6,7,8,9},ASC(J190)&amp;1234567890))-1)</f>
        <v>Mg</v>
      </c>
      <c r="L190" s="55">
        <f t="shared" si="5"/>
        <v>100.57</v>
      </c>
      <c r="M190" s="55">
        <f>VLOOKUP(K190,Table!$A$2:$C$121,2,0)</f>
        <v>2</v>
      </c>
      <c r="N190" s="56">
        <f>VLOOKUP(K190,Table!$A$2:$C$121,3,0)</f>
        <v>3</v>
      </c>
      <c r="O190" s="53" t="str">
        <f>VLOOKUP(A190,Table!$U$1:$V$230,2,0)</f>
        <v>Orthorhombic</v>
      </c>
      <c r="P190" s="63"/>
    </row>
    <row r="191" spans="1:16" ht="17.25" customHeight="1">
      <c r="A191" s="58">
        <v>36</v>
      </c>
      <c r="B191" s="58">
        <v>637973</v>
      </c>
      <c r="C191" s="58" t="s">
        <v>1747</v>
      </c>
      <c r="D191" s="58" t="s">
        <v>1786</v>
      </c>
      <c r="E191" s="59" t="s">
        <v>11313</v>
      </c>
      <c r="F191" s="55" t="str">
        <f>LEFT(E191,MIN(FIND({0,1,2,3,4,5,6,7,8,9},ASC(E191)&amp;1234567890))-1)</f>
        <v>Tb</v>
      </c>
      <c r="G191" s="55">
        <f t="shared" si="4"/>
        <v>1</v>
      </c>
      <c r="H191" s="55">
        <f>VLOOKUP(F191,Table!$A$2:$C$121,2,0)</f>
        <v>3</v>
      </c>
      <c r="I191" s="56">
        <f>VLOOKUP(F191,Table!$A$2:$C$121,3,0)</f>
        <v>6</v>
      </c>
      <c r="J191" s="59" t="s">
        <v>11365</v>
      </c>
      <c r="K191" s="55" t="str">
        <f>LEFT(J191,MIN(FIND({0,1,2,3,4,5,6,7,8,9},ASC(J191)&amp;1234567890))-1)</f>
        <v>Ge</v>
      </c>
      <c r="L191" s="55">
        <f t="shared" si="5"/>
        <v>1.85</v>
      </c>
      <c r="M191" s="55">
        <f>VLOOKUP(K191,Table!$A$2:$C$121,2,0)</f>
        <v>14</v>
      </c>
      <c r="N191" s="56">
        <f>VLOOKUP(K191,Table!$A$2:$C$121,3,0)</f>
        <v>4</v>
      </c>
      <c r="O191" s="53" t="str">
        <f>VLOOKUP(A191,Table!$U$1:$V$230,2,0)</f>
        <v>Orthorhombic</v>
      </c>
      <c r="P191" s="63"/>
    </row>
    <row r="192" spans="1:16" ht="17.25" customHeight="1">
      <c r="A192" s="58">
        <v>36</v>
      </c>
      <c r="B192" s="58">
        <v>150550</v>
      </c>
      <c r="C192" s="58" t="s">
        <v>1757</v>
      </c>
      <c r="D192" s="58" t="s">
        <v>1787</v>
      </c>
      <c r="E192" s="59" t="s">
        <v>33</v>
      </c>
      <c r="F192" s="55" t="str">
        <f>LEFT(E192,MIN(FIND({0,1,2,3,4,5,6,7,8,9},ASC(E192)&amp;1234567890))-1)</f>
        <v>Fe</v>
      </c>
      <c r="G192" s="55">
        <f t="shared" si="4"/>
        <v>1</v>
      </c>
      <c r="H192" s="55">
        <f>VLOOKUP(F192,Table!$A$2:$C$121,2,0)</f>
        <v>8</v>
      </c>
      <c r="I192" s="56">
        <f>VLOOKUP(F192,Table!$A$2:$C$121,3,0)</f>
        <v>4</v>
      </c>
      <c r="J192" s="59" t="s">
        <v>12067</v>
      </c>
      <c r="K192" s="55" t="str">
        <f>LEFT(J192,MIN(FIND({0,1,2,3,4,5,6,7,8,9},ASC(J192)&amp;1234567890))-1)</f>
        <v>Al</v>
      </c>
      <c r="L192" s="55">
        <f t="shared" si="5"/>
        <v>6</v>
      </c>
      <c r="M192" s="55">
        <f>VLOOKUP(K192,Table!$A$2:$C$121,2,0)</f>
        <v>13</v>
      </c>
      <c r="N192" s="56">
        <f>VLOOKUP(K192,Table!$A$2:$C$121,3,0)</f>
        <v>3</v>
      </c>
      <c r="O192" s="53" t="str">
        <f>VLOOKUP(A192,Table!$U$1:$V$230,2,0)</f>
        <v>Orthorhombic</v>
      </c>
      <c r="P192" s="63"/>
    </row>
    <row r="193" spans="1:16" ht="17.25" customHeight="1">
      <c r="A193" s="58">
        <v>36</v>
      </c>
      <c r="B193" s="58">
        <v>162441</v>
      </c>
      <c r="C193" s="58" t="s">
        <v>1747</v>
      </c>
      <c r="D193" s="58" t="s">
        <v>1788</v>
      </c>
      <c r="E193" s="59" t="s">
        <v>11435</v>
      </c>
      <c r="F193" s="55" t="str">
        <f>LEFT(E193,MIN(FIND({0,1,2,3,4,5,6,7,8,9},ASC(E193)&amp;1234567890))-1)</f>
        <v>Si</v>
      </c>
      <c r="G193" s="55">
        <f t="shared" si="4"/>
        <v>6</v>
      </c>
      <c r="H193" s="55">
        <f>VLOOKUP(F193,Table!$A$2:$C$121,2,0)</f>
        <v>14</v>
      </c>
      <c r="I193" s="56">
        <f>VLOOKUP(F193,Table!$A$2:$C$121,3,0)</f>
        <v>3</v>
      </c>
      <c r="J193" s="59" t="s">
        <v>389</v>
      </c>
      <c r="K193" s="55" t="str">
        <f>LEFT(J193,MIN(FIND({0,1,2,3,4,5,6,7,8,9},ASC(J193)&amp;1234567890))-1)</f>
        <v>O</v>
      </c>
      <c r="L193" s="55">
        <f t="shared" si="5"/>
        <v>12</v>
      </c>
      <c r="M193" s="55">
        <f>VLOOKUP(K193,Table!$A$2:$C$121,2,0)</f>
        <v>16</v>
      </c>
      <c r="N193" s="56">
        <f>VLOOKUP(K193,Table!$A$2:$C$121,3,0)</f>
        <v>2</v>
      </c>
      <c r="O193" s="53" t="str">
        <f>VLOOKUP(A193,Table!$U$1:$V$230,2,0)</f>
        <v>Orthorhombic</v>
      </c>
      <c r="P193" s="63"/>
    </row>
    <row r="194" spans="1:16" ht="17.25" customHeight="1">
      <c r="A194" s="58">
        <v>36</v>
      </c>
      <c r="B194" s="58">
        <v>188064</v>
      </c>
      <c r="C194" s="58" t="s">
        <v>1747</v>
      </c>
      <c r="D194" s="58" t="s">
        <v>1789</v>
      </c>
      <c r="E194" s="59" t="s">
        <v>66</v>
      </c>
      <c r="F194" s="55" t="str">
        <f>LEFT(E194,MIN(FIND({0,1,2,3,4,5,6,7,8,9},ASC(E194)&amp;1234567890))-1)</f>
        <v>Ni</v>
      </c>
      <c r="G194" s="55">
        <f t="shared" ref="G194:G257" si="6">IF(SUBSTITUTE(E194,F194,"")="",1,SUBSTITUTE(E194,F194,""))*1</f>
        <v>1</v>
      </c>
      <c r="H194" s="55">
        <f>VLOOKUP(F194,Table!$A$2:$C$121,2,0)</f>
        <v>10</v>
      </c>
      <c r="I194" s="56">
        <f>VLOOKUP(F194,Table!$A$2:$C$121,3,0)</f>
        <v>4</v>
      </c>
      <c r="J194" s="59" t="s">
        <v>11467</v>
      </c>
      <c r="K194" s="55" t="str">
        <f>LEFT(J194,MIN(FIND({0,1,2,3,4,5,6,7,8,9},ASC(J194)&amp;1234567890))-1)</f>
        <v>P</v>
      </c>
      <c r="L194" s="55">
        <f t="shared" ref="L194:L257" si="7">IF(SUBSTITUTE(J194,K194,"")="",1,SUBSTITUTE(J194,K194,""))*1</f>
        <v>1</v>
      </c>
      <c r="M194" s="55">
        <f>VLOOKUP(K194,Table!$A$2:$C$121,2,0)</f>
        <v>15</v>
      </c>
      <c r="N194" s="56">
        <f>VLOOKUP(K194,Table!$A$2:$C$121,3,0)</f>
        <v>3</v>
      </c>
      <c r="O194" s="53" t="str">
        <f>VLOOKUP(A194,Table!$U$1:$V$230,2,0)</f>
        <v>Orthorhombic</v>
      </c>
      <c r="P194" s="63"/>
    </row>
    <row r="195" spans="1:16" ht="17.25" customHeight="1">
      <c r="A195" s="58">
        <v>36</v>
      </c>
      <c r="B195" s="58">
        <v>421464</v>
      </c>
      <c r="C195" s="58" t="s">
        <v>1747</v>
      </c>
      <c r="D195" s="58" t="s">
        <v>1790</v>
      </c>
      <c r="E195" s="59" t="s">
        <v>14991</v>
      </c>
      <c r="F195" s="55" t="str">
        <f>LEFT(E195,MIN(FIND({0,1,2,3,4,5,6,7,8,9},ASC(E195)&amp;1234567890))-1)</f>
        <v>Sc</v>
      </c>
      <c r="G195" s="55">
        <f t="shared" si="6"/>
        <v>9</v>
      </c>
      <c r="H195" s="55">
        <f>VLOOKUP(F195,Table!$A$2:$C$121,2,0)</f>
        <v>3</v>
      </c>
      <c r="I195" s="56">
        <f>VLOOKUP(F195,Table!$A$2:$C$121,3,0)</f>
        <v>4</v>
      </c>
      <c r="J195" s="59" t="s">
        <v>73</v>
      </c>
      <c r="K195" s="55" t="str">
        <f>LEFT(J195,MIN(FIND({0,1,2,3,4,5,6,7,8,9},ASC(J195)&amp;1234567890))-1)</f>
        <v>Te</v>
      </c>
      <c r="L195" s="55">
        <f t="shared" si="7"/>
        <v>2</v>
      </c>
      <c r="M195" s="55">
        <f>VLOOKUP(K195,Table!$A$2:$C$121,2,0)</f>
        <v>16</v>
      </c>
      <c r="N195" s="56">
        <f>VLOOKUP(K195,Table!$A$2:$C$121,3,0)</f>
        <v>5</v>
      </c>
      <c r="O195" s="53" t="str">
        <f>VLOOKUP(A195,Table!$U$1:$V$230,2,0)</f>
        <v>Orthorhombic</v>
      </c>
      <c r="P195" s="63"/>
    </row>
    <row r="196" spans="1:16" ht="17.25" customHeight="1">
      <c r="A196" s="58">
        <v>36</v>
      </c>
      <c r="B196" s="58">
        <v>240774</v>
      </c>
      <c r="C196" s="58" t="s">
        <v>1757</v>
      </c>
      <c r="D196" s="58" t="s">
        <v>1791</v>
      </c>
      <c r="E196" s="59" t="s">
        <v>14992</v>
      </c>
      <c r="F196" s="55" t="str">
        <f>LEFT(E196,MIN(FIND({0,1,2,3,4,5,6,7,8,9},ASC(E196)&amp;1234567890))-1)</f>
        <v>Pd</v>
      </c>
      <c r="G196" s="55">
        <f t="shared" si="6"/>
        <v>32</v>
      </c>
      <c r="H196" s="55">
        <f>VLOOKUP(F196,Table!$A$2:$C$121,2,0)</f>
        <v>10</v>
      </c>
      <c r="I196" s="56">
        <f>VLOOKUP(F196,Table!$A$2:$C$121,3,0)</f>
        <v>5</v>
      </c>
      <c r="J196" s="59" t="s">
        <v>14993</v>
      </c>
      <c r="K196" s="55" t="str">
        <f>LEFT(J196,MIN(FIND({0,1,2,3,4,5,6,7,8,9},ASC(J196)&amp;1234567890))-1)</f>
        <v>Cd</v>
      </c>
      <c r="L196" s="55">
        <f t="shared" si="7"/>
        <v>108</v>
      </c>
      <c r="M196" s="55">
        <f>VLOOKUP(K196,Table!$A$2:$C$121,2,0)</f>
        <v>12</v>
      </c>
      <c r="N196" s="56">
        <f>VLOOKUP(K196,Table!$A$2:$C$121,3,0)</f>
        <v>5</v>
      </c>
      <c r="O196" s="53" t="str">
        <f>VLOOKUP(A196,Table!$U$1:$V$230,2,0)</f>
        <v>Orthorhombic</v>
      </c>
      <c r="P196" s="63"/>
    </row>
    <row r="197" spans="1:16" ht="17.25" customHeight="1">
      <c r="A197" s="58">
        <v>36</v>
      </c>
      <c r="B197" s="58">
        <v>424850</v>
      </c>
      <c r="C197" s="58" t="s">
        <v>1747</v>
      </c>
      <c r="D197" s="58" t="s">
        <v>1792</v>
      </c>
      <c r="E197" s="59" t="s">
        <v>11344</v>
      </c>
      <c r="F197" s="55" t="str">
        <f>LEFT(E197,MIN(FIND({0,1,2,3,4,5,6,7,8,9},ASC(E197)&amp;1234567890))-1)</f>
        <v>Br</v>
      </c>
      <c r="G197" s="55">
        <f t="shared" si="6"/>
        <v>1</v>
      </c>
      <c r="H197" s="55">
        <f>VLOOKUP(F197,Table!$A$2:$C$121,2,0)</f>
        <v>17</v>
      </c>
      <c r="I197" s="56">
        <f>VLOOKUP(F197,Table!$A$2:$C$121,3,0)</f>
        <v>4</v>
      </c>
      <c r="J197" s="59" t="s">
        <v>11343</v>
      </c>
      <c r="K197" s="55" t="str">
        <f>LEFT(J197,MIN(FIND({0,1,2,3,4,5,6,7,8,9},ASC(J197)&amp;1234567890))-1)</f>
        <v>Cl</v>
      </c>
      <c r="L197" s="55">
        <f t="shared" si="7"/>
        <v>1</v>
      </c>
      <c r="M197" s="55">
        <f>VLOOKUP(K197,Table!$A$2:$C$121,2,0)</f>
        <v>17</v>
      </c>
      <c r="N197" s="56">
        <f>VLOOKUP(K197,Table!$A$2:$C$121,3,0)</f>
        <v>3</v>
      </c>
      <c r="O197" s="53" t="str">
        <f>VLOOKUP(A197,Table!$U$1:$V$230,2,0)</f>
        <v>Orthorhombic</v>
      </c>
      <c r="P197" s="63"/>
    </row>
    <row r="198" spans="1:16" ht="17.25" customHeight="1">
      <c r="A198" s="58">
        <v>36</v>
      </c>
      <c r="B198" s="58">
        <v>424502</v>
      </c>
      <c r="C198" s="58" t="s">
        <v>1747</v>
      </c>
      <c r="D198" s="58" t="s">
        <v>1793</v>
      </c>
      <c r="E198" s="59" t="s">
        <v>11343</v>
      </c>
      <c r="F198" s="55" t="str">
        <f>LEFT(E198,MIN(FIND({0,1,2,3,4,5,6,7,8,9},ASC(E198)&amp;1234567890))-1)</f>
        <v>Cl</v>
      </c>
      <c r="G198" s="55">
        <f t="shared" si="6"/>
        <v>1</v>
      </c>
      <c r="H198" s="55">
        <f>VLOOKUP(F198,Table!$A$2:$C$121,2,0)</f>
        <v>17</v>
      </c>
      <c r="I198" s="56">
        <f>VLOOKUP(F198,Table!$A$2:$C$121,3,0)</f>
        <v>3</v>
      </c>
      <c r="J198" s="59" t="s">
        <v>11411</v>
      </c>
      <c r="K198" s="55" t="str">
        <f>LEFT(J198,MIN(FIND({0,1,2,3,4,5,6,7,8,9},ASC(J198)&amp;1234567890))-1)</f>
        <v>N</v>
      </c>
      <c r="L198" s="55">
        <f t="shared" si="7"/>
        <v>3</v>
      </c>
      <c r="M198" s="55">
        <f>VLOOKUP(K198,Table!$A$2:$C$121,2,0)</f>
        <v>15</v>
      </c>
      <c r="N198" s="56">
        <f>VLOOKUP(K198,Table!$A$2:$C$121,3,0)</f>
        <v>2</v>
      </c>
      <c r="O198" s="53" t="str">
        <f>VLOOKUP(A198,Table!$U$1:$V$230,2,0)</f>
        <v>Orthorhombic</v>
      </c>
      <c r="P198" s="63"/>
    </row>
    <row r="199" spans="1:16" ht="17.25" customHeight="1">
      <c r="A199" s="58">
        <v>36</v>
      </c>
      <c r="B199" s="58">
        <v>251584</v>
      </c>
      <c r="C199" s="58" t="s">
        <v>1747</v>
      </c>
      <c r="D199" s="58" t="s">
        <v>1794</v>
      </c>
      <c r="E199" s="59" t="s">
        <v>14994</v>
      </c>
      <c r="F199" s="55" t="str">
        <f>LEFT(E199,MIN(FIND({0,1,2,3,4,5,6,7,8,9},ASC(E199)&amp;1234567890))-1)</f>
        <v>Ba</v>
      </c>
      <c r="G199" s="55">
        <f t="shared" si="6"/>
        <v>14</v>
      </c>
      <c r="H199" s="55">
        <f>VLOOKUP(F199,Table!$A$2:$C$121,2,0)</f>
        <v>2</v>
      </c>
      <c r="I199" s="56">
        <f>VLOOKUP(F199,Table!$A$2:$C$121,3,0)</f>
        <v>6</v>
      </c>
      <c r="J199" s="59" t="s">
        <v>14995</v>
      </c>
      <c r="K199" s="55" t="str">
        <f>LEFT(J199,MIN(FIND({0,1,2,3,4,5,6,7,8,9},ASC(J199)&amp;1234567890))-1)</f>
        <v>Ge</v>
      </c>
      <c r="L199" s="55">
        <f t="shared" si="7"/>
        <v>78</v>
      </c>
      <c r="M199" s="55">
        <f>VLOOKUP(K199,Table!$A$2:$C$121,2,0)</f>
        <v>14</v>
      </c>
      <c r="N199" s="56">
        <f>VLOOKUP(K199,Table!$A$2:$C$121,3,0)</f>
        <v>4</v>
      </c>
      <c r="O199" s="53" t="str">
        <f>VLOOKUP(A199,Table!$U$1:$V$230,2,0)</f>
        <v>Orthorhombic</v>
      </c>
      <c r="P199" s="63"/>
    </row>
    <row r="200" spans="1:16" ht="17.25" customHeight="1">
      <c r="A200" s="58">
        <v>38</v>
      </c>
      <c r="B200" s="58">
        <v>15567</v>
      </c>
      <c r="C200" s="58" t="s">
        <v>1795</v>
      </c>
      <c r="D200" s="58" t="s">
        <v>505</v>
      </c>
      <c r="E200" s="59" t="s">
        <v>343</v>
      </c>
      <c r="F200" s="55" t="str">
        <f>LEFT(E200,MIN(FIND({0,1,2,3,4,5,6,7,8,9},ASC(E200)&amp;1234567890))-1)</f>
        <v>U</v>
      </c>
      <c r="G200" s="55">
        <f t="shared" si="6"/>
        <v>1</v>
      </c>
      <c r="H200" s="55">
        <f>VLOOKUP(F200,Table!$A$2:$C$121,2,0)</f>
        <v>3</v>
      </c>
      <c r="I200" s="56">
        <f>VLOOKUP(F200,Table!$A$2:$C$121,3,0)</f>
        <v>7</v>
      </c>
      <c r="J200" s="59" t="s">
        <v>59</v>
      </c>
      <c r="K200" s="55" t="str">
        <f>LEFT(J200,MIN(FIND({0,1,2,3,4,5,6,7,8,9},ASC(J200)&amp;1234567890))-1)</f>
        <v>O</v>
      </c>
      <c r="L200" s="55">
        <f t="shared" si="7"/>
        <v>3</v>
      </c>
      <c r="M200" s="55">
        <f>VLOOKUP(K200,Table!$A$2:$C$121,2,0)</f>
        <v>16</v>
      </c>
      <c r="N200" s="56">
        <f>VLOOKUP(K200,Table!$A$2:$C$121,3,0)</f>
        <v>2</v>
      </c>
      <c r="O200" s="53" t="str">
        <f>VLOOKUP(A200,Table!$U$1:$V$230,2,0)</f>
        <v>Orthorhombic</v>
      </c>
      <c r="P200" s="63"/>
    </row>
    <row r="201" spans="1:16" ht="17.25" customHeight="1">
      <c r="A201" s="58">
        <v>38</v>
      </c>
      <c r="B201" s="58">
        <v>16559</v>
      </c>
      <c r="C201" s="58" t="s">
        <v>1796</v>
      </c>
      <c r="D201" s="58" t="s">
        <v>721</v>
      </c>
      <c r="E201" s="59" t="s">
        <v>11323</v>
      </c>
      <c r="F201" s="55" t="str">
        <f>LEFT(E201,MIN(FIND({0,1,2,3,4,5,6,7,8,9},ASC(E201)&amp;1234567890))-1)</f>
        <v>U</v>
      </c>
      <c r="G201" s="55">
        <f t="shared" si="6"/>
        <v>3</v>
      </c>
      <c r="H201" s="55">
        <f>VLOOKUP(F201,Table!$A$2:$C$121,2,0)</f>
        <v>3</v>
      </c>
      <c r="I201" s="56">
        <f>VLOOKUP(F201,Table!$A$2:$C$121,3,0)</f>
        <v>7</v>
      </c>
      <c r="J201" s="59" t="s">
        <v>11324</v>
      </c>
      <c r="K201" s="55" t="str">
        <f>LEFT(J201,MIN(FIND({0,1,2,3,4,5,6,7,8,9},ASC(J201)&amp;1234567890))-1)</f>
        <v>O</v>
      </c>
      <c r="L201" s="55">
        <f t="shared" si="7"/>
        <v>8</v>
      </c>
      <c r="M201" s="55">
        <f>VLOOKUP(K201,Table!$A$2:$C$121,2,0)</f>
        <v>16</v>
      </c>
      <c r="N201" s="56">
        <f>VLOOKUP(K201,Table!$A$2:$C$121,3,0)</f>
        <v>2</v>
      </c>
      <c r="O201" s="53" t="str">
        <f>VLOOKUP(A201,Table!$U$1:$V$230,2,0)</f>
        <v>Orthorhombic</v>
      </c>
      <c r="P201" s="63"/>
    </row>
    <row r="202" spans="1:16" ht="17.25" customHeight="1">
      <c r="A202" s="58">
        <v>38</v>
      </c>
      <c r="B202" s="58">
        <v>29332</v>
      </c>
      <c r="C202" s="58" t="s">
        <v>1796</v>
      </c>
      <c r="D202" s="58" t="s">
        <v>1797</v>
      </c>
      <c r="E202" s="59" t="s">
        <v>14996</v>
      </c>
      <c r="F202" s="55" t="str">
        <f>LEFT(E202,MIN(FIND({0,1,2,3,4,5,6,7,8,9},ASC(E202)&amp;1234567890))-1)</f>
        <v>U</v>
      </c>
      <c r="G202" s="55">
        <f t="shared" si="6"/>
        <v>13</v>
      </c>
      <c r="H202" s="55">
        <f>VLOOKUP(F202,Table!$A$2:$C$121,2,0)</f>
        <v>3</v>
      </c>
      <c r="I202" s="56">
        <f>VLOOKUP(F202,Table!$A$2:$C$121,3,0)</f>
        <v>7</v>
      </c>
      <c r="J202" s="59" t="s">
        <v>14997</v>
      </c>
      <c r="K202" s="55" t="str">
        <f>LEFT(J202,MIN(FIND({0,1,2,3,4,5,6,7,8,9},ASC(J202)&amp;1234567890))-1)</f>
        <v>O</v>
      </c>
      <c r="L202" s="55">
        <f t="shared" si="7"/>
        <v>34</v>
      </c>
      <c r="M202" s="55">
        <f>VLOOKUP(K202,Table!$A$2:$C$121,2,0)</f>
        <v>16</v>
      </c>
      <c r="N202" s="56">
        <f>VLOOKUP(K202,Table!$A$2:$C$121,3,0)</f>
        <v>2</v>
      </c>
      <c r="O202" s="53" t="str">
        <f>VLOOKUP(A202,Table!$U$1:$V$230,2,0)</f>
        <v>Orthorhombic</v>
      </c>
      <c r="P202" s="63"/>
    </row>
    <row r="203" spans="1:16" ht="17.25" customHeight="1">
      <c r="A203" s="58">
        <v>38</v>
      </c>
      <c r="B203" s="58">
        <v>60057</v>
      </c>
      <c r="C203" s="58" t="s">
        <v>1796</v>
      </c>
      <c r="D203" s="58" t="s">
        <v>1798</v>
      </c>
      <c r="E203" s="59" t="s">
        <v>14998</v>
      </c>
      <c r="F203" s="55" t="str">
        <f>LEFT(E203,MIN(FIND({0,1,2,3,4,5,6,7,8,9},ASC(E203)&amp;1234567890))-1)</f>
        <v>Cu</v>
      </c>
      <c r="G203" s="55">
        <f t="shared" si="6"/>
        <v>64</v>
      </c>
      <c r="H203" s="55">
        <f>VLOOKUP(F203,Table!$A$2:$C$121,2,0)</f>
        <v>11</v>
      </c>
      <c r="I203" s="56">
        <f>VLOOKUP(F203,Table!$A$2:$C$121,3,0)</f>
        <v>4</v>
      </c>
      <c r="J203" s="59" t="s">
        <v>371</v>
      </c>
      <c r="K203" s="55" t="str">
        <f>LEFT(J203,MIN(FIND({0,1,2,3,4,5,6,7,8,9},ASC(J203)&amp;1234567890))-1)</f>
        <v>O</v>
      </c>
      <c r="L203" s="55">
        <f t="shared" si="7"/>
        <v>1</v>
      </c>
      <c r="M203" s="55">
        <f>VLOOKUP(K203,Table!$A$2:$C$121,2,0)</f>
        <v>16</v>
      </c>
      <c r="N203" s="56">
        <f>VLOOKUP(K203,Table!$A$2:$C$121,3,0)</f>
        <v>2</v>
      </c>
      <c r="O203" s="53" t="str">
        <f>VLOOKUP(A203,Table!$U$1:$V$230,2,0)</f>
        <v>Orthorhombic</v>
      </c>
      <c r="P203" s="63"/>
    </row>
    <row r="204" spans="1:16" ht="17.25" customHeight="1">
      <c r="A204" s="58">
        <v>38</v>
      </c>
      <c r="B204" s="58">
        <v>67443</v>
      </c>
      <c r="C204" s="58" t="s">
        <v>1799</v>
      </c>
      <c r="D204" s="58" t="s">
        <v>559</v>
      </c>
      <c r="E204" s="59" t="s">
        <v>335</v>
      </c>
      <c r="F204" s="55" t="str">
        <f>LEFT(E204,MIN(FIND({0,1,2,3,4,5,6,7,8,9},ASC(E204)&amp;1234567890))-1)</f>
        <v>Nb</v>
      </c>
      <c r="G204" s="55">
        <f t="shared" si="6"/>
        <v>1</v>
      </c>
      <c r="H204" s="55">
        <f>VLOOKUP(F204,Table!$A$2:$C$121,2,0)</f>
        <v>5</v>
      </c>
      <c r="I204" s="56">
        <f>VLOOKUP(F204,Table!$A$2:$C$121,3,0)</f>
        <v>5</v>
      </c>
      <c r="J204" s="59" t="s">
        <v>34</v>
      </c>
      <c r="K204" s="55" t="str">
        <f>LEFT(J204,MIN(FIND({0,1,2,3,4,5,6,7,8,9},ASC(J204)&amp;1234567890))-1)</f>
        <v>S</v>
      </c>
      <c r="L204" s="55">
        <f t="shared" si="7"/>
        <v>2</v>
      </c>
      <c r="M204" s="55">
        <f>VLOOKUP(K204,Table!$A$2:$C$121,2,0)</f>
        <v>16</v>
      </c>
      <c r="N204" s="56">
        <f>VLOOKUP(K204,Table!$A$2:$C$121,3,0)</f>
        <v>3</v>
      </c>
      <c r="O204" s="53" t="str">
        <f>VLOOKUP(A204,Table!$U$1:$V$230,2,0)</f>
        <v>Orthorhombic</v>
      </c>
      <c r="P204" s="63"/>
    </row>
    <row r="205" spans="1:16" ht="17.25" customHeight="1">
      <c r="A205" s="58">
        <v>38</v>
      </c>
      <c r="B205" s="58">
        <v>67650</v>
      </c>
      <c r="C205" s="58" t="s">
        <v>1800</v>
      </c>
      <c r="D205" s="58" t="s">
        <v>1801</v>
      </c>
      <c r="E205" s="59" t="s">
        <v>542</v>
      </c>
      <c r="F205" s="55" t="str">
        <f>LEFT(E205,MIN(FIND({0,1,2,3,4,5,6,7,8,9},ASC(E205)&amp;1234567890))-1)</f>
        <v>Bi</v>
      </c>
      <c r="G205" s="55">
        <f t="shared" si="6"/>
        <v>1</v>
      </c>
      <c r="H205" s="55">
        <f>VLOOKUP(F205,Table!$A$2:$C$121,2,0)</f>
        <v>15</v>
      </c>
      <c r="I205" s="56">
        <f>VLOOKUP(F205,Table!$A$2:$C$121,3,0)</f>
        <v>6</v>
      </c>
      <c r="J205" s="59" t="s">
        <v>379</v>
      </c>
      <c r="K205" s="55" t="str">
        <f>LEFT(J205,MIN(FIND({0,1,2,3,4,5,6,7,8,9},ASC(J205)&amp;1234567890))-1)</f>
        <v>S</v>
      </c>
      <c r="L205" s="55">
        <f t="shared" si="7"/>
        <v>1</v>
      </c>
      <c r="M205" s="55">
        <f>VLOOKUP(K205,Table!$A$2:$C$121,2,0)</f>
        <v>16</v>
      </c>
      <c r="N205" s="56">
        <f>VLOOKUP(K205,Table!$A$2:$C$121,3,0)</f>
        <v>3</v>
      </c>
      <c r="O205" s="53" t="str">
        <f>VLOOKUP(A205,Table!$U$1:$V$230,2,0)</f>
        <v>Orthorhombic</v>
      </c>
      <c r="P205" s="63"/>
    </row>
    <row r="206" spans="1:16" ht="17.25" customHeight="1">
      <c r="A206" s="58">
        <v>38</v>
      </c>
      <c r="B206" s="58">
        <v>74335</v>
      </c>
      <c r="C206" s="58" t="s">
        <v>1799</v>
      </c>
      <c r="D206" s="58" t="s">
        <v>1645</v>
      </c>
      <c r="E206" s="59" t="s">
        <v>335</v>
      </c>
      <c r="F206" s="55" t="str">
        <f>LEFT(E206,MIN(FIND({0,1,2,3,4,5,6,7,8,9},ASC(E206)&amp;1234567890))-1)</f>
        <v>Nb</v>
      </c>
      <c r="G206" s="55">
        <f t="shared" si="6"/>
        <v>1</v>
      </c>
      <c r="H206" s="55">
        <f>VLOOKUP(F206,Table!$A$2:$C$121,2,0)</f>
        <v>5</v>
      </c>
      <c r="I206" s="56">
        <f>VLOOKUP(F206,Table!$A$2:$C$121,3,0)</f>
        <v>5</v>
      </c>
      <c r="J206" s="59" t="s">
        <v>361</v>
      </c>
      <c r="K206" s="55" t="str">
        <f>LEFT(J206,MIN(FIND({0,1,2,3,4,5,6,7,8,9},ASC(J206)&amp;1234567890))-1)</f>
        <v>Se</v>
      </c>
      <c r="L206" s="55">
        <f t="shared" si="7"/>
        <v>2</v>
      </c>
      <c r="M206" s="55">
        <f>VLOOKUP(K206,Table!$A$2:$C$121,2,0)</f>
        <v>16</v>
      </c>
      <c r="N206" s="56">
        <f>VLOOKUP(K206,Table!$A$2:$C$121,3,0)</f>
        <v>4</v>
      </c>
      <c r="O206" s="53" t="str">
        <f>VLOOKUP(A206,Table!$U$1:$V$230,2,0)</f>
        <v>Orthorhombic</v>
      </c>
      <c r="P206" s="63"/>
    </row>
    <row r="207" spans="1:16" ht="17.25" customHeight="1">
      <c r="A207" s="58">
        <v>38</v>
      </c>
      <c r="B207" s="58">
        <v>79130</v>
      </c>
      <c r="C207" s="58" t="s">
        <v>1795</v>
      </c>
      <c r="D207" s="58" t="s">
        <v>1802</v>
      </c>
      <c r="E207" s="59" t="s">
        <v>405</v>
      </c>
      <c r="F207" s="55" t="str">
        <f>LEFT(E207,MIN(FIND({0,1,2,3,4,5,6,7,8,9},ASC(E207)&amp;1234567890))-1)</f>
        <v>Ta</v>
      </c>
      <c r="G207" s="55">
        <f t="shared" si="6"/>
        <v>1</v>
      </c>
      <c r="H207" s="55">
        <f>VLOOKUP(F207,Table!$A$2:$C$121,2,0)</f>
        <v>5</v>
      </c>
      <c r="I207" s="56">
        <f>VLOOKUP(F207,Table!$A$2:$C$121,3,0)</f>
        <v>6</v>
      </c>
      <c r="J207" s="59" t="s">
        <v>34</v>
      </c>
      <c r="K207" s="55" t="str">
        <f>LEFT(J207,MIN(FIND({0,1,2,3,4,5,6,7,8,9},ASC(J207)&amp;1234567890))-1)</f>
        <v>S</v>
      </c>
      <c r="L207" s="55">
        <f t="shared" si="7"/>
        <v>2</v>
      </c>
      <c r="M207" s="55">
        <f>VLOOKUP(K207,Table!$A$2:$C$121,2,0)</f>
        <v>16</v>
      </c>
      <c r="N207" s="56">
        <f>VLOOKUP(K207,Table!$A$2:$C$121,3,0)</f>
        <v>3</v>
      </c>
      <c r="O207" s="53" t="str">
        <f>VLOOKUP(A207,Table!$U$1:$V$230,2,0)</f>
        <v>Orthorhombic</v>
      </c>
      <c r="P207" s="63"/>
    </row>
    <row r="208" spans="1:16" ht="17.25" customHeight="1">
      <c r="A208" s="58">
        <v>38</v>
      </c>
      <c r="B208" s="58">
        <v>79373</v>
      </c>
      <c r="C208" s="58" t="s">
        <v>1799</v>
      </c>
      <c r="D208" s="58" t="s">
        <v>1803</v>
      </c>
      <c r="E208" s="59" t="s">
        <v>14999</v>
      </c>
      <c r="F208" s="55" t="str">
        <f>LEFT(E208,MIN(FIND({0,1,2,3,4,5,6,7,8,9},ASC(E208)&amp;1234567890))-1)</f>
        <v>Nb</v>
      </c>
      <c r="G208" s="55">
        <f t="shared" si="6"/>
        <v>1.0760000000000001</v>
      </c>
      <c r="H208" s="55">
        <f>VLOOKUP(F208,Table!$A$2:$C$121,2,0)</f>
        <v>5</v>
      </c>
      <c r="I208" s="56">
        <f>VLOOKUP(F208,Table!$A$2:$C$121,3,0)</f>
        <v>5</v>
      </c>
      <c r="J208" s="59" t="s">
        <v>34</v>
      </c>
      <c r="K208" s="55" t="str">
        <f>LEFT(J208,MIN(FIND({0,1,2,3,4,5,6,7,8,9},ASC(J208)&amp;1234567890))-1)</f>
        <v>S</v>
      </c>
      <c r="L208" s="55">
        <f t="shared" si="7"/>
        <v>2</v>
      </c>
      <c r="M208" s="55">
        <f>VLOOKUP(K208,Table!$A$2:$C$121,2,0)</f>
        <v>16</v>
      </c>
      <c r="N208" s="56">
        <f>VLOOKUP(K208,Table!$A$2:$C$121,3,0)</f>
        <v>3</v>
      </c>
      <c r="O208" s="53" t="str">
        <f>VLOOKUP(A208,Table!$U$1:$V$230,2,0)</f>
        <v>Orthorhombic</v>
      </c>
      <c r="P208" s="63"/>
    </row>
    <row r="209" spans="1:16" ht="17.25" customHeight="1">
      <c r="A209" s="58">
        <v>38</v>
      </c>
      <c r="B209" s="58">
        <v>43498</v>
      </c>
      <c r="C209" s="58" t="s">
        <v>1795</v>
      </c>
      <c r="D209" s="58" t="s">
        <v>555</v>
      </c>
      <c r="E209" s="59" t="s">
        <v>583</v>
      </c>
      <c r="F209" s="55" t="str">
        <f>LEFT(E209,MIN(FIND({0,1,2,3,4,5,6,7,8,9},ASC(E209)&amp;1234567890))-1)</f>
        <v>Ta</v>
      </c>
      <c r="G209" s="55">
        <f t="shared" si="6"/>
        <v>2</v>
      </c>
      <c r="H209" s="55">
        <f>VLOOKUP(F209,Table!$A$2:$C$121,2,0)</f>
        <v>5</v>
      </c>
      <c r="I209" s="56">
        <f>VLOOKUP(F209,Table!$A$2:$C$121,3,0)</f>
        <v>6</v>
      </c>
      <c r="J209" s="59" t="s">
        <v>500</v>
      </c>
      <c r="K209" s="55" t="str">
        <f>LEFT(J209,MIN(FIND({0,1,2,3,4,5,6,7,8,9},ASC(J209)&amp;1234567890))-1)</f>
        <v>O</v>
      </c>
      <c r="L209" s="55">
        <f t="shared" si="7"/>
        <v>5</v>
      </c>
      <c r="M209" s="55">
        <f>VLOOKUP(K209,Table!$A$2:$C$121,2,0)</f>
        <v>16</v>
      </c>
      <c r="N209" s="56">
        <f>VLOOKUP(K209,Table!$A$2:$C$121,3,0)</f>
        <v>2</v>
      </c>
      <c r="O209" s="53" t="str">
        <f>VLOOKUP(A209,Table!$U$1:$V$230,2,0)</f>
        <v>Orthorhombic</v>
      </c>
      <c r="P209" s="63"/>
    </row>
    <row r="210" spans="1:16" ht="17.25" customHeight="1">
      <c r="A210" s="58">
        <v>38</v>
      </c>
      <c r="B210" s="58">
        <v>411069</v>
      </c>
      <c r="C210" s="58" t="s">
        <v>1796</v>
      </c>
      <c r="D210" s="58" t="s">
        <v>1804</v>
      </c>
      <c r="E210" s="59" t="s">
        <v>15000</v>
      </c>
      <c r="F210" s="55" t="str">
        <f>LEFT(E210,MIN(FIND({0,1,2,3,4,5,6,7,8,9},ASC(E210)&amp;1234567890))-1)</f>
        <v>Gd</v>
      </c>
      <c r="G210" s="55">
        <f t="shared" si="6"/>
        <v>8</v>
      </c>
      <c r="H210" s="55">
        <f>VLOOKUP(F210,Table!$A$2:$C$121,2,0)</f>
        <v>3</v>
      </c>
      <c r="I210" s="56">
        <f>VLOOKUP(F210,Table!$A$2:$C$121,3,0)</f>
        <v>6</v>
      </c>
      <c r="J210" s="59" t="s">
        <v>14118</v>
      </c>
      <c r="K210" s="55" t="str">
        <f>LEFT(J210,MIN(FIND({0,1,2,3,4,5,6,7,8,9},ASC(J210)&amp;1234567890))-1)</f>
        <v>Se</v>
      </c>
      <c r="L210" s="55">
        <f t="shared" si="7"/>
        <v>15</v>
      </c>
      <c r="M210" s="55">
        <f>VLOOKUP(K210,Table!$A$2:$C$121,2,0)</f>
        <v>16</v>
      </c>
      <c r="N210" s="56">
        <f>VLOOKUP(K210,Table!$A$2:$C$121,3,0)</f>
        <v>4</v>
      </c>
      <c r="O210" s="53" t="str">
        <f>VLOOKUP(A210,Table!$U$1:$V$230,2,0)</f>
        <v>Orthorhombic</v>
      </c>
      <c r="P210" s="63"/>
    </row>
    <row r="211" spans="1:16" ht="17.25" customHeight="1">
      <c r="A211" s="58">
        <v>38</v>
      </c>
      <c r="B211" s="58">
        <v>51547</v>
      </c>
      <c r="C211" s="58" t="s">
        <v>1796</v>
      </c>
      <c r="D211" s="58" t="s">
        <v>1805</v>
      </c>
      <c r="E211" s="59" t="s">
        <v>615</v>
      </c>
      <c r="F211" s="55" t="str">
        <f>LEFT(E211,MIN(FIND({0,1,2,3,4,5,6,7,8,9},ASC(E211)&amp;1234567890))-1)</f>
        <v>Nd</v>
      </c>
      <c r="G211" s="55">
        <f t="shared" si="6"/>
        <v>1</v>
      </c>
      <c r="H211" s="55">
        <f>VLOOKUP(F211,Table!$A$2:$C$121,2,0)</f>
        <v>3</v>
      </c>
      <c r="I211" s="56">
        <f>VLOOKUP(F211,Table!$A$2:$C$121,3,0)</f>
        <v>6</v>
      </c>
      <c r="J211" s="59" t="s">
        <v>15001</v>
      </c>
      <c r="K211" s="55" t="str">
        <f>LEFT(J211,MIN(FIND({0,1,2,3,4,5,6,7,8,9},ASC(J211)&amp;1234567890))-1)</f>
        <v>Te</v>
      </c>
      <c r="L211" s="55">
        <f t="shared" si="7"/>
        <v>1.851</v>
      </c>
      <c r="M211" s="55">
        <f>VLOOKUP(K211,Table!$A$2:$C$121,2,0)</f>
        <v>16</v>
      </c>
      <c r="N211" s="56">
        <f>VLOOKUP(K211,Table!$A$2:$C$121,3,0)</f>
        <v>5</v>
      </c>
      <c r="O211" s="53" t="str">
        <f>VLOOKUP(A211,Table!$U$1:$V$230,2,0)</f>
        <v>Orthorhombic</v>
      </c>
      <c r="P211" s="63"/>
    </row>
    <row r="212" spans="1:16" ht="17.25" customHeight="1">
      <c r="A212" s="58">
        <v>38</v>
      </c>
      <c r="B212" s="58">
        <v>58545</v>
      </c>
      <c r="C212" s="58" t="s">
        <v>1796</v>
      </c>
      <c r="D212" s="58" t="s">
        <v>1806</v>
      </c>
      <c r="E212" s="59" t="s">
        <v>11910</v>
      </c>
      <c r="F212" s="55" t="str">
        <f>LEFT(E212,MIN(FIND({0,1,2,3,4,5,6,7,8,9},ASC(E212)&amp;1234567890))-1)</f>
        <v>Au</v>
      </c>
      <c r="G212" s="55">
        <f t="shared" si="6"/>
        <v>3</v>
      </c>
      <c r="H212" s="55">
        <f>VLOOKUP(F212,Table!$A$2:$C$121,2,0)</f>
        <v>11</v>
      </c>
      <c r="I212" s="56">
        <f>VLOOKUP(F212,Table!$A$2:$C$121,3,0)</f>
        <v>6</v>
      </c>
      <c r="J212" s="59" t="s">
        <v>69</v>
      </c>
      <c r="K212" s="55" t="str">
        <f>LEFT(J212,MIN(FIND({0,1,2,3,4,5,6,7,8,9},ASC(J212)&amp;1234567890))-1)</f>
        <v>Mg</v>
      </c>
      <c r="L212" s="55">
        <f t="shared" si="7"/>
        <v>1</v>
      </c>
      <c r="M212" s="55">
        <f>VLOOKUP(K212,Table!$A$2:$C$121,2,0)</f>
        <v>2</v>
      </c>
      <c r="N212" s="56">
        <f>VLOOKUP(K212,Table!$A$2:$C$121,3,0)</f>
        <v>3</v>
      </c>
      <c r="O212" s="53" t="str">
        <f>VLOOKUP(A212,Table!$U$1:$V$230,2,0)</f>
        <v>Orthorhombic</v>
      </c>
      <c r="P212" s="63"/>
    </row>
    <row r="213" spans="1:16" ht="17.25" customHeight="1">
      <c r="A213" s="58">
        <v>38</v>
      </c>
      <c r="B213" s="58">
        <v>58614</v>
      </c>
      <c r="C213" s="58" t="s">
        <v>1796</v>
      </c>
      <c r="D213" s="58" t="s">
        <v>1807</v>
      </c>
      <c r="E213" s="59" t="s">
        <v>35</v>
      </c>
      <c r="F213" s="55" t="str">
        <f>LEFT(E213,MIN(FIND({0,1,2,3,4,5,6,7,8,9},ASC(E213)&amp;1234567890))-1)</f>
        <v>Au</v>
      </c>
      <c r="G213" s="55">
        <f t="shared" si="6"/>
        <v>2</v>
      </c>
      <c r="H213" s="55">
        <f>VLOOKUP(F213,Table!$A$2:$C$121,2,0)</f>
        <v>11</v>
      </c>
      <c r="I213" s="56">
        <f>VLOOKUP(F213,Table!$A$2:$C$121,3,0)</f>
        <v>6</v>
      </c>
      <c r="J213" s="59" t="s">
        <v>334</v>
      </c>
      <c r="K213" s="55" t="str">
        <f>LEFT(J213,MIN(FIND({0,1,2,3,4,5,6,7,8,9},ASC(J213)&amp;1234567890))-1)</f>
        <v>V</v>
      </c>
      <c r="L213" s="55">
        <f t="shared" si="7"/>
        <v>1</v>
      </c>
      <c r="M213" s="55">
        <f>VLOOKUP(K213,Table!$A$2:$C$121,2,0)</f>
        <v>5</v>
      </c>
      <c r="N213" s="56">
        <f>VLOOKUP(K213,Table!$A$2:$C$121,3,0)</f>
        <v>4</v>
      </c>
      <c r="O213" s="53" t="str">
        <f>VLOOKUP(A213,Table!$U$1:$V$230,2,0)</f>
        <v>Orthorhombic</v>
      </c>
      <c r="P213" s="63"/>
    </row>
    <row r="214" spans="1:16" ht="17.25" customHeight="1">
      <c r="A214" s="58">
        <v>38</v>
      </c>
      <c r="B214" s="58">
        <v>103093</v>
      </c>
      <c r="C214" s="58" t="s">
        <v>1796</v>
      </c>
      <c r="D214" s="58" t="s">
        <v>1808</v>
      </c>
      <c r="E214" s="59" t="s">
        <v>11491</v>
      </c>
      <c r="F214" s="55" t="str">
        <f>LEFT(E214,MIN(FIND({0,1,2,3,4,5,6,7,8,9},ASC(E214)&amp;1234567890))-1)</f>
        <v>Cu</v>
      </c>
      <c r="G214" s="55">
        <f t="shared" si="6"/>
        <v>11</v>
      </c>
      <c r="H214" s="55">
        <f>VLOOKUP(F214,Table!$A$2:$C$121,2,0)</f>
        <v>11</v>
      </c>
      <c r="I214" s="56">
        <f>VLOOKUP(F214,Table!$A$2:$C$121,3,0)</f>
        <v>4</v>
      </c>
      <c r="J214" s="59" t="s">
        <v>11357</v>
      </c>
      <c r="K214" s="55" t="str">
        <f>LEFT(J214,MIN(FIND({0,1,2,3,4,5,6,7,8,9},ASC(J214)&amp;1234567890))-1)</f>
        <v>Sb</v>
      </c>
      <c r="L214" s="55">
        <f t="shared" si="7"/>
        <v>3</v>
      </c>
      <c r="M214" s="55">
        <f>VLOOKUP(K214,Table!$A$2:$C$121,2,0)</f>
        <v>15</v>
      </c>
      <c r="N214" s="56">
        <f>VLOOKUP(K214,Table!$A$2:$C$121,3,0)</f>
        <v>5</v>
      </c>
      <c r="O214" s="53" t="str">
        <f>VLOOKUP(A214,Table!$U$1:$V$230,2,0)</f>
        <v>Orthorhombic</v>
      </c>
      <c r="P214" s="63"/>
    </row>
    <row r="215" spans="1:16" ht="17.25" customHeight="1">
      <c r="A215" s="58">
        <v>38</v>
      </c>
      <c r="B215" s="58">
        <v>103392</v>
      </c>
      <c r="C215" s="58" t="s">
        <v>1796</v>
      </c>
      <c r="D215" s="58" t="s">
        <v>1809</v>
      </c>
      <c r="E215" s="59" t="s">
        <v>11780</v>
      </c>
      <c r="F215" s="55" t="str">
        <f>LEFT(E215,MIN(FIND({0,1,2,3,4,5,6,7,8,9},ASC(E215)&amp;1234567890))-1)</f>
        <v>Eu</v>
      </c>
      <c r="G215" s="55">
        <f t="shared" si="6"/>
        <v>3</v>
      </c>
      <c r="H215" s="55">
        <f>VLOOKUP(F215,Table!$A$2:$C$121,2,0)</f>
        <v>3</v>
      </c>
      <c r="I215" s="56">
        <f>VLOOKUP(F215,Table!$A$2:$C$121,3,0)</f>
        <v>6</v>
      </c>
      <c r="J215" s="59" t="s">
        <v>425</v>
      </c>
      <c r="K215" s="55" t="str">
        <f>LEFT(J215,MIN(FIND({0,1,2,3,4,5,6,7,8,9},ASC(J215)&amp;1234567890))-1)</f>
        <v>Ga</v>
      </c>
      <c r="L215" s="55">
        <f t="shared" si="7"/>
        <v>5</v>
      </c>
      <c r="M215" s="55">
        <f>VLOOKUP(K215,Table!$A$2:$C$121,2,0)</f>
        <v>13</v>
      </c>
      <c r="N215" s="56">
        <f>VLOOKUP(K215,Table!$A$2:$C$121,3,0)</f>
        <v>4</v>
      </c>
      <c r="O215" s="53" t="str">
        <f>VLOOKUP(A215,Table!$U$1:$V$230,2,0)</f>
        <v>Orthorhombic</v>
      </c>
      <c r="P215" s="63"/>
    </row>
    <row r="216" spans="1:16" ht="17.25" customHeight="1">
      <c r="A216" s="58">
        <v>38</v>
      </c>
      <c r="B216" s="58">
        <v>104135</v>
      </c>
      <c r="C216" s="58" t="s">
        <v>1796</v>
      </c>
      <c r="D216" s="58" t="s">
        <v>1810</v>
      </c>
      <c r="E216" s="59" t="s">
        <v>11306</v>
      </c>
      <c r="F216" s="55" t="str">
        <f>LEFT(E216,MIN(FIND({0,1,2,3,4,5,6,7,8,9},ASC(E216)&amp;1234567890))-1)</f>
        <v>Gd</v>
      </c>
      <c r="G216" s="55">
        <f t="shared" si="6"/>
        <v>1</v>
      </c>
      <c r="H216" s="55">
        <f>VLOOKUP(F216,Table!$A$2:$C$121,2,0)</f>
        <v>3</v>
      </c>
      <c r="I216" s="56">
        <f>VLOOKUP(F216,Table!$A$2:$C$121,3,0)</f>
        <v>6</v>
      </c>
      <c r="J216" s="59" t="s">
        <v>413</v>
      </c>
      <c r="K216" s="55" t="str">
        <f>LEFT(J216,MIN(FIND({0,1,2,3,4,5,6,7,8,9},ASC(J216)&amp;1234567890))-1)</f>
        <v>Sn</v>
      </c>
      <c r="L216" s="55">
        <f t="shared" si="7"/>
        <v>3</v>
      </c>
      <c r="M216" s="55">
        <f>VLOOKUP(K216,Table!$A$2:$C$121,2,0)</f>
        <v>14</v>
      </c>
      <c r="N216" s="56">
        <f>VLOOKUP(K216,Table!$A$2:$C$121,3,0)</f>
        <v>5</v>
      </c>
      <c r="O216" s="53" t="str">
        <f>VLOOKUP(A216,Table!$U$1:$V$230,2,0)</f>
        <v>Orthorhombic</v>
      </c>
      <c r="P216" s="63"/>
    </row>
    <row r="217" spans="1:16" ht="17.25" customHeight="1">
      <c r="A217" s="58">
        <v>38</v>
      </c>
      <c r="B217" s="58">
        <v>105968</v>
      </c>
      <c r="C217" s="58" t="s">
        <v>1796</v>
      </c>
      <c r="D217" s="58" t="s">
        <v>1811</v>
      </c>
      <c r="E217" s="59" t="s">
        <v>11860</v>
      </c>
      <c r="F217" s="55" t="str">
        <f>LEFT(E217,MIN(FIND({0,1,2,3,4,5,6,7,8,9},ASC(E217)&amp;1234567890))-1)</f>
        <v>Rh</v>
      </c>
      <c r="G217" s="55">
        <f t="shared" si="6"/>
        <v>5</v>
      </c>
      <c r="H217" s="55">
        <f>VLOOKUP(F217,Table!$A$2:$C$121,2,0)</f>
        <v>9</v>
      </c>
      <c r="I217" s="56">
        <f>VLOOKUP(F217,Table!$A$2:$C$121,3,0)</f>
        <v>5</v>
      </c>
      <c r="J217" s="59" t="s">
        <v>11405</v>
      </c>
      <c r="K217" s="55" t="str">
        <f>LEFT(J217,MIN(FIND({0,1,2,3,4,5,6,7,8,9},ASC(J217)&amp;1234567890))-1)</f>
        <v>V</v>
      </c>
      <c r="L217" s="55">
        <f t="shared" si="7"/>
        <v>3</v>
      </c>
      <c r="M217" s="55">
        <f>VLOOKUP(K217,Table!$A$2:$C$121,2,0)</f>
        <v>5</v>
      </c>
      <c r="N217" s="56">
        <f>VLOOKUP(K217,Table!$A$2:$C$121,3,0)</f>
        <v>4</v>
      </c>
      <c r="O217" s="53" t="str">
        <f>VLOOKUP(A217,Table!$U$1:$V$230,2,0)</f>
        <v>Orthorhombic</v>
      </c>
      <c r="P217" s="63"/>
    </row>
    <row r="218" spans="1:16" ht="17.25" customHeight="1">
      <c r="A218" s="58">
        <v>38</v>
      </c>
      <c r="B218" s="58">
        <v>54240</v>
      </c>
      <c r="C218" s="58" t="s">
        <v>1796</v>
      </c>
      <c r="D218" s="58" t="s">
        <v>776</v>
      </c>
      <c r="E218" s="59" t="s">
        <v>11333</v>
      </c>
      <c r="F218" s="55" t="str">
        <f>LEFT(E218,MIN(FIND({0,1,2,3,4,5,6,7,8,9},ASC(E218)&amp;1234567890))-1)</f>
        <v>Dy</v>
      </c>
      <c r="G218" s="55">
        <f t="shared" si="6"/>
        <v>1</v>
      </c>
      <c r="H218" s="55">
        <f>VLOOKUP(F218,Table!$A$2:$C$121,2,0)</f>
        <v>3</v>
      </c>
      <c r="I218" s="56">
        <f>VLOOKUP(F218,Table!$A$2:$C$121,3,0)</f>
        <v>6</v>
      </c>
      <c r="J218" s="59" t="s">
        <v>11360</v>
      </c>
      <c r="K218" s="55" t="str">
        <f>LEFT(J218,MIN(FIND({0,1,2,3,4,5,6,7,8,9},ASC(J218)&amp;1234567890))-1)</f>
        <v>S</v>
      </c>
      <c r="L218" s="55">
        <f t="shared" si="7"/>
        <v>1.7649999999999999</v>
      </c>
      <c r="M218" s="55">
        <f>VLOOKUP(K218,Table!$A$2:$C$121,2,0)</f>
        <v>16</v>
      </c>
      <c r="N218" s="56">
        <f>VLOOKUP(K218,Table!$A$2:$C$121,3,0)</f>
        <v>3</v>
      </c>
      <c r="O218" s="53" t="str">
        <f>VLOOKUP(A218,Table!$U$1:$V$230,2,0)</f>
        <v>Orthorhombic</v>
      </c>
      <c r="P218" s="63"/>
    </row>
    <row r="219" spans="1:16" ht="17.25" customHeight="1">
      <c r="A219" s="58">
        <v>38</v>
      </c>
      <c r="B219" s="58">
        <v>62764</v>
      </c>
      <c r="C219" s="58" t="s">
        <v>1796</v>
      </c>
      <c r="D219" s="58" t="s">
        <v>1812</v>
      </c>
      <c r="E219" s="59" t="s">
        <v>11935</v>
      </c>
      <c r="F219" s="55" t="str">
        <f>LEFT(E219,MIN(FIND({0,1,2,3,4,5,6,7,8,9},ASC(E219)&amp;1234567890))-1)</f>
        <v>Cu</v>
      </c>
      <c r="G219" s="55">
        <f t="shared" si="6"/>
        <v>8</v>
      </c>
      <c r="H219" s="55">
        <f>VLOOKUP(F219,Table!$A$2:$C$121,2,0)</f>
        <v>11</v>
      </c>
      <c r="I219" s="56">
        <f>VLOOKUP(F219,Table!$A$2:$C$121,3,0)</f>
        <v>4</v>
      </c>
      <c r="J219" s="59" t="s">
        <v>371</v>
      </c>
      <c r="K219" s="55" t="str">
        <f>LEFT(J219,MIN(FIND({0,1,2,3,4,5,6,7,8,9},ASC(J219)&amp;1234567890))-1)</f>
        <v>O</v>
      </c>
      <c r="L219" s="55">
        <f t="shared" si="7"/>
        <v>1</v>
      </c>
      <c r="M219" s="55">
        <f>VLOOKUP(K219,Table!$A$2:$C$121,2,0)</f>
        <v>16</v>
      </c>
      <c r="N219" s="56">
        <f>VLOOKUP(K219,Table!$A$2:$C$121,3,0)</f>
        <v>2</v>
      </c>
      <c r="O219" s="53" t="str">
        <f>VLOOKUP(A219,Table!$U$1:$V$230,2,0)</f>
        <v>Orthorhombic</v>
      </c>
      <c r="P219" s="63"/>
    </row>
    <row r="220" spans="1:16" ht="17.25" customHeight="1">
      <c r="A220" s="58">
        <v>38</v>
      </c>
      <c r="B220" s="58">
        <v>602788</v>
      </c>
      <c r="C220" s="58" t="s">
        <v>1796</v>
      </c>
      <c r="D220" s="58" t="s">
        <v>1813</v>
      </c>
      <c r="E220" s="59" t="s">
        <v>11336</v>
      </c>
      <c r="F220" s="55" t="str">
        <f>LEFT(E220,MIN(FIND({0,1,2,3,4,5,6,7,8,9},ASC(E220)&amp;1234567890))-1)</f>
        <v>Y</v>
      </c>
      <c r="G220" s="55">
        <f t="shared" si="6"/>
        <v>1</v>
      </c>
      <c r="H220" s="55">
        <f>VLOOKUP(F220,Table!$A$2:$C$121,2,0)</f>
        <v>3</v>
      </c>
      <c r="I220" s="56">
        <f>VLOOKUP(F220,Table!$A$2:$C$121,3,0)</f>
        <v>5</v>
      </c>
      <c r="J220" s="59" t="s">
        <v>413</v>
      </c>
      <c r="K220" s="55" t="str">
        <f>LEFT(J220,MIN(FIND({0,1,2,3,4,5,6,7,8,9},ASC(J220)&amp;1234567890))-1)</f>
        <v>Sn</v>
      </c>
      <c r="L220" s="55">
        <f t="shared" si="7"/>
        <v>3</v>
      </c>
      <c r="M220" s="55">
        <f>VLOOKUP(K220,Table!$A$2:$C$121,2,0)</f>
        <v>14</v>
      </c>
      <c r="N220" s="56">
        <f>VLOOKUP(K220,Table!$A$2:$C$121,3,0)</f>
        <v>5</v>
      </c>
      <c r="O220" s="53" t="str">
        <f>VLOOKUP(A220,Table!$U$1:$V$230,2,0)</f>
        <v>Orthorhombic</v>
      </c>
      <c r="P220" s="63"/>
    </row>
    <row r="221" spans="1:16" ht="17.25" customHeight="1">
      <c r="A221" s="58">
        <v>38</v>
      </c>
      <c r="B221" s="58">
        <v>602855</v>
      </c>
      <c r="C221" s="58" t="s">
        <v>1796</v>
      </c>
      <c r="D221" s="58" t="s">
        <v>1814</v>
      </c>
      <c r="E221" s="59" t="s">
        <v>11333</v>
      </c>
      <c r="F221" s="55" t="str">
        <f>LEFT(E221,MIN(FIND({0,1,2,3,4,5,6,7,8,9},ASC(E221)&amp;1234567890))-1)</f>
        <v>Dy</v>
      </c>
      <c r="G221" s="55">
        <f t="shared" si="6"/>
        <v>1</v>
      </c>
      <c r="H221" s="55">
        <f>VLOOKUP(F221,Table!$A$2:$C$121,2,0)</f>
        <v>3</v>
      </c>
      <c r="I221" s="56">
        <f>VLOOKUP(F221,Table!$A$2:$C$121,3,0)</f>
        <v>6</v>
      </c>
      <c r="J221" s="59" t="s">
        <v>413</v>
      </c>
      <c r="K221" s="55" t="str">
        <f>LEFT(J221,MIN(FIND({0,1,2,3,4,5,6,7,8,9},ASC(J221)&amp;1234567890))-1)</f>
        <v>Sn</v>
      </c>
      <c r="L221" s="55">
        <f t="shared" si="7"/>
        <v>3</v>
      </c>
      <c r="M221" s="55">
        <f>VLOOKUP(K221,Table!$A$2:$C$121,2,0)</f>
        <v>14</v>
      </c>
      <c r="N221" s="56">
        <f>VLOOKUP(K221,Table!$A$2:$C$121,3,0)</f>
        <v>5</v>
      </c>
      <c r="O221" s="53" t="str">
        <f>VLOOKUP(A221,Table!$U$1:$V$230,2,0)</f>
        <v>Orthorhombic</v>
      </c>
      <c r="P221" s="63"/>
    </row>
    <row r="222" spans="1:16" ht="17.25" customHeight="1">
      <c r="A222" s="58">
        <v>38</v>
      </c>
      <c r="B222" s="58">
        <v>602856</v>
      </c>
      <c r="C222" s="58" t="s">
        <v>1796</v>
      </c>
      <c r="D222" s="58" t="s">
        <v>1815</v>
      </c>
      <c r="E222" s="59" t="s">
        <v>587</v>
      </c>
      <c r="F222" s="55" t="str">
        <f>LEFT(E222,MIN(FIND({0,1,2,3,4,5,6,7,8,9},ASC(E222)&amp;1234567890))-1)</f>
        <v>Ho</v>
      </c>
      <c r="G222" s="55">
        <f t="shared" si="6"/>
        <v>1</v>
      </c>
      <c r="H222" s="55">
        <f>VLOOKUP(F222,Table!$A$2:$C$121,2,0)</f>
        <v>3</v>
      </c>
      <c r="I222" s="56">
        <f>VLOOKUP(F222,Table!$A$2:$C$121,3,0)</f>
        <v>6</v>
      </c>
      <c r="J222" s="59" t="s">
        <v>413</v>
      </c>
      <c r="K222" s="55" t="str">
        <f>LEFT(J222,MIN(FIND({0,1,2,3,4,5,6,7,8,9},ASC(J222)&amp;1234567890))-1)</f>
        <v>Sn</v>
      </c>
      <c r="L222" s="55">
        <f t="shared" si="7"/>
        <v>3</v>
      </c>
      <c r="M222" s="55">
        <f>VLOOKUP(K222,Table!$A$2:$C$121,2,0)</f>
        <v>14</v>
      </c>
      <c r="N222" s="56">
        <f>VLOOKUP(K222,Table!$A$2:$C$121,3,0)</f>
        <v>5</v>
      </c>
      <c r="O222" s="53" t="str">
        <f>VLOOKUP(A222,Table!$U$1:$V$230,2,0)</f>
        <v>Orthorhombic</v>
      </c>
      <c r="P222" s="63"/>
    </row>
    <row r="223" spans="1:16" ht="17.25" customHeight="1">
      <c r="A223" s="58">
        <v>38</v>
      </c>
      <c r="B223" s="58">
        <v>602857</v>
      </c>
      <c r="C223" s="58" t="s">
        <v>1796</v>
      </c>
      <c r="D223" s="58" t="s">
        <v>1816</v>
      </c>
      <c r="E223" s="59" t="s">
        <v>11542</v>
      </c>
      <c r="F223" s="55" t="str">
        <f>LEFT(E223,MIN(FIND({0,1,2,3,4,5,6,7,8,9},ASC(E223)&amp;1234567890))-1)</f>
        <v>Er</v>
      </c>
      <c r="G223" s="55">
        <f t="shared" si="6"/>
        <v>1</v>
      </c>
      <c r="H223" s="55">
        <f>VLOOKUP(F223,Table!$A$2:$C$121,2,0)</f>
        <v>3</v>
      </c>
      <c r="I223" s="56">
        <f>VLOOKUP(F223,Table!$A$2:$C$121,3,0)</f>
        <v>6</v>
      </c>
      <c r="J223" s="59" t="s">
        <v>413</v>
      </c>
      <c r="K223" s="55" t="str">
        <f>LEFT(J223,MIN(FIND({0,1,2,3,4,5,6,7,8,9},ASC(J223)&amp;1234567890))-1)</f>
        <v>Sn</v>
      </c>
      <c r="L223" s="55">
        <f t="shared" si="7"/>
        <v>3</v>
      </c>
      <c r="M223" s="55">
        <f>VLOOKUP(K223,Table!$A$2:$C$121,2,0)</f>
        <v>14</v>
      </c>
      <c r="N223" s="56">
        <f>VLOOKUP(K223,Table!$A$2:$C$121,3,0)</f>
        <v>5</v>
      </c>
      <c r="O223" s="53" t="str">
        <f>VLOOKUP(A223,Table!$U$1:$V$230,2,0)</f>
        <v>Orthorhombic</v>
      </c>
      <c r="P223" s="63"/>
    </row>
    <row r="224" spans="1:16" ht="17.25" customHeight="1">
      <c r="A224" s="58">
        <v>38</v>
      </c>
      <c r="B224" s="58">
        <v>602858</v>
      </c>
      <c r="C224" s="58" t="s">
        <v>1796</v>
      </c>
      <c r="D224" s="58" t="s">
        <v>1817</v>
      </c>
      <c r="E224" s="59" t="s">
        <v>11334</v>
      </c>
      <c r="F224" s="55" t="str">
        <f>LEFT(E224,MIN(FIND({0,1,2,3,4,5,6,7,8,9},ASC(E224)&amp;1234567890))-1)</f>
        <v>Tm</v>
      </c>
      <c r="G224" s="55">
        <f t="shared" si="6"/>
        <v>1</v>
      </c>
      <c r="H224" s="55">
        <f>VLOOKUP(F224,Table!$A$2:$C$121,2,0)</f>
        <v>3</v>
      </c>
      <c r="I224" s="56">
        <f>VLOOKUP(F224,Table!$A$2:$C$121,3,0)</f>
        <v>6</v>
      </c>
      <c r="J224" s="59" t="s">
        <v>413</v>
      </c>
      <c r="K224" s="55" t="str">
        <f>LEFT(J224,MIN(FIND({0,1,2,3,4,5,6,7,8,9},ASC(J224)&amp;1234567890))-1)</f>
        <v>Sn</v>
      </c>
      <c r="L224" s="55">
        <f t="shared" si="7"/>
        <v>3</v>
      </c>
      <c r="M224" s="55">
        <f>VLOOKUP(K224,Table!$A$2:$C$121,2,0)</f>
        <v>14</v>
      </c>
      <c r="N224" s="56">
        <f>VLOOKUP(K224,Table!$A$2:$C$121,3,0)</f>
        <v>5</v>
      </c>
      <c r="O224" s="53" t="str">
        <f>VLOOKUP(A224,Table!$U$1:$V$230,2,0)</f>
        <v>Orthorhombic</v>
      </c>
      <c r="P224" s="63"/>
    </row>
    <row r="225" spans="1:16" ht="17.25" customHeight="1">
      <c r="A225" s="58">
        <v>38</v>
      </c>
      <c r="B225" s="58">
        <v>602880</v>
      </c>
      <c r="C225" s="58" t="s">
        <v>1796</v>
      </c>
      <c r="D225" s="58" t="s">
        <v>1818</v>
      </c>
      <c r="E225" s="59" t="s">
        <v>11313</v>
      </c>
      <c r="F225" s="55" t="str">
        <f>LEFT(E225,MIN(FIND({0,1,2,3,4,5,6,7,8,9},ASC(E225)&amp;1234567890))-1)</f>
        <v>Tb</v>
      </c>
      <c r="G225" s="55">
        <f t="shared" si="6"/>
        <v>1</v>
      </c>
      <c r="H225" s="55">
        <f>VLOOKUP(F225,Table!$A$2:$C$121,2,0)</f>
        <v>3</v>
      </c>
      <c r="I225" s="56">
        <f>VLOOKUP(F225,Table!$A$2:$C$121,3,0)</f>
        <v>6</v>
      </c>
      <c r="J225" s="59" t="s">
        <v>413</v>
      </c>
      <c r="K225" s="55" t="str">
        <f>LEFT(J225,MIN(FIND({0,1,2,3,4,5,6,7,8,9},ASC(J225)&amp;1234567890))-1)</f>
        <v>Sn</v>
      </c>
      <c r="L225" s="55">
        <f t="shared" si="7"/>
        <v>3</v>
      </c>
      <c r="M225" s="55">
        <f>VLOOKUP(K225,Table!$A$2:$C$121,2,0)</f>
        <v>14</v>
      </c>
      <c r="N225" s="56">
        <f>VLOOKUP(K225,Table!$A$2:$C$121,3,0)</f>
        <v>5</v>
      </c>
      <c r="O225" s="53" t="str">
        <f>VLOOKUP(A225,Table!$U$1:$V$230,2,0)</f>
        <v>Orthorhombic</v>
      </c>
      <c r="P225" s="63"/>
    </row>
    <row r="226" spans="1:16" ht="17.25" customHeight="1">
      <c r="A226" s="58">
        <v>38</v>
      </c>
      <c r="B226" s="58">
        <v>652736</v>
      </c>
      <c r="C226" s="58" t="s">
        <v>1796</v>
      </c>
      <c r="D226" s="58" t="s">
        <v>1819</v>
      </c>
      <c r="E226" s="59" t="s">
        <v>11859</v>
      </c>
      <c r="F226" s="55" t="str">
        <f>LEFT(E226,MIN(FIND({0,1,2,3,4,5,6,7,8,9},ASC(E226)&amp;1234567890))-1)</f>
        <v>Tb</v>
      </c>
      <c r="G226" s="55">
        <f t="shared" si="6"/>
        <v>4</v>
      </c>
      <c r="H226" s="55">
        <f>VLOOKUP(F226,Table!$A$2:$C$121,2,0)</f>
        <v>3</v>
      </c>
      <c r="I226" s="56">
        <f>VLOOKUP(F226,Table!$A$2:$C$121,3,0)</f>
        <v>6</v>
      </c>
      <c r="J226" s="59" t="s">
        <v>12208</v>
      </c>
      <c r="K226" s="55" t="str">
        <f>LEFT(J226,MIN(FIND({0,1,2,3,4,5,6,7,8,9},ASC(J226)&amp;1234567890))-1)</f>
        <v>Sn</v>
      </c>
      <c r="L226" s="55">
        <f t="shared" si="7"/>
        <v>11</v>
      </c>
      <c r="M226" s="55">
        <f>VLOOKUP(K226,Table!$A$2:$C$121,2,0)</f>
        <v>14</v>
      </c>
      <c r="N226" s="56">
        <f>VLOOKUP(K226,Table!$A$2:$C$121,3,0)</f>
        <v>5</v>
      </c>
      <c r="O226" s="53" t="str">
        <f>VLOOKUP(A226,Table!$U$1:$V$230,2,0)</f>
        <v>Orthorhombic</v>
      </c>
      <c r="P226" s="63"/>
    </row>
    <row r="227" spans="1:16" ht="17.25" customHeight="1">
      <c r="A227" s="58">
        <v>38</v>
      </c>
      <c r="B227" s="58">
        <v>171674</v>
      </c>
      <c r="C227" s="58" t="s">
        <v>1796</v>
      </c>
      <c r="D227" s="58" t="s">
        <v>3</v>
      </c>
      <c r="E227" s="59" t="s">
        <v>31</v>
      </c>
      <c r="F227" s="55" t="str">
        <f>LEFT(E227,MIN(FIND({0,1,2,3,4,5,6,7,8,9},ASC(E227)&amp;1234567890))-1)</f>
        <v>Si</v>
      </c>
      <c r="G227" s="55">
        <f t="shared" si="6"/>
        <v>1</v>
      </c>
      <c r="H227" s="55">
        <f>VLOOKUP(F227,Table!$A$2:$C$121,2,0)</f>
        <v>14</v>
      </c>
      <c r="I227" s="56">
        <f>VLOOKUP(F227,Table!$A$2:$C$121,3,0)</f>
        <v>3</v>
      </c>
      <c r="J227" s="59" t="s">
        <v>32</v>
      </c>
      <c r="K227" s="55" t="str">
        <f>LEFT(J227,MIN(FIND({0,1,2,3,4,5,6,7,8,9},ASC(J227)&amp;1234567890))-1)</f>
        <v>O</v>
      </c>
      <c r="L227" s="55">
        <f t="shared" si="7"/>
        <v>2</v>
      </c>
      <c r="M227" s="55">
        <f>VLOOKUP(K227,Table!$A$2:$C$121,2,0)</f>
        <v>16</v>
      </c>
      <c r="N227" s="56">
        <f>VLOOKUP(K227,Table!$A$2:$C$121,3,0)</f>
        <v>2</v>
      </c>
      <c r="O227" s="53" t="str">
        <f>VLOOKUP(A227,Table!$U$1:$V$230,2,0)</f>
        <v>Orthorhombic</v>
      </c>
      <c r="P227" s="63"/>
    </row>
    <row r="228" spans="1:16" ht="17.25" customHeight="1">
      <c r="A228" s="58">
        <v>38</v>
      </c>
      <c r="B228" s="58">
        <v>154695</v>
      </c>
      <c r="C228" s="58" t="s">
        <v>1796</v>
      </c>
      <c r="D228" s="58" t="s">
        <v>1820</v>
      </c>
      <c r="E228" s="59" t="s">
        <v>15002</v>
      </c>
      <c r="F228" s="55" t="str">
        <f>LEFT(E228,MIN(FIND({0,1,2,3,4,5,6,7,8,9},ASC(E228)&amp;1234567890))-1)</f>
        <v>Pt</v>
      </c>
      <c r="G228" s="55">
        <f t="shared" si="6"/>
        <v>29</v>
      </c>
      <c r="H228" s="55">
        <f>VLOOKUP(F228,Table!$A$2:$C$121,2,0)</f>
        <v>10</v>
      </c>
      <c r="I228" s="56">
        <f>VLOOKUP(F228,Table!$A$2:$C$121,3,0)</f>
        <v>6</v>
      </c>
      <c r="J228" s="59" t="s">
        <v>15003</v>
      </c>
      <c r="K228" s="55" t="str">
        <f>LEFT(J228,MIN(FIND({0,1,2,3,4,5,6,7,8,9},ASC(J228)&amp;1234567890))-1)</f>
        <v>Zn</v>
      </c>
      <c r="L228" s="55">
        <f t="shared" si="7"/>
        <v>49</v>
      </c>
      <c r="M228" s="55">
        <f>VLOOKUP(K228,Table!$A$2:$C$121,2,0)</f>
        <v>12</v>
      </c>
      <c r="N228" s="56">
        <f>VLOOKUP(K228,Table!$A$2:$C$121,3,0)</f>
        <v>4</v>
      </c>
      <c r="O228" s="53" t="str">
        <f>VLOOKUP(A228,Table!$U$1:$V$230,2,0)</f>
        <v>Orthorhombic</v>
      </c>
      <c r="P228" s="63"/>
    </row>
    <row r="229" spans="1:16" ht="17.25" customHeight="1">
      <c r="A229" s="58">
        <v>38</v>
      </c>
      <c r="B229" s="58">
        <v>417084</v>
      </c>
      <c r="C229" s="58" t="s">
        <v>1796</v>
      </c>
      <c r="D229" s="58" t="s">
        <v>1821</v>
      </c>
      <c r="E229" s="59" t="s">
        <v>15004</v>
      </c>
      <c r="F229" s="55" t="str">
        <f>LEFT(E229,MIN(FIND({0,1,2,3,4,5,6,7,8,9},ASC(E229)&amp;1234567890))-1)</f>
        <v>Tb</v>
      </c>
      <c r="G229" s="55">
        <f t="shared" si="6"/>
        <v>8</v>
      </c>
      <c r="H229" s="55">
        <f>VLOOKUP(F229,Table!$A$2:$C$121,2,0)</f>
        <v>3</v>
      </c>
      <c r="I229" s="56">
        <f>VLOOKUP(F229,Table!$A$2:$C$121,3,0)</f>
        <v>6</v>
      </c>
      <c r="J229" s="59" t="s">
        <v>15005</v>
      </c>
      <c r="K229" s="55" t="str">
        <f>LEFT(J229,MIN(FIND({0,1,2,3,4,5,6,7,8,9},ASC(J229)&amp;1234567890))-1)</f>
        <v>Se</v>
      </c>
      <c r="L229" s="55">
        <f t="shared" si="7"/>
        <v>14.8</v>
      </c>
      <c r="M229" s="55">
        <f>VLOOKUP(K229,Table!$A$2:$C$121,2,0)</f>
        <v>16</v>
      </c>
      <c r="N229" s="56">
        <f>VLOOKUP(K229,Table!$A$2:$C$121,3,0)</f>
        <v>4</v>
      </c>
      <c r="O229" s="53" t="str">
        <f>VLOOKUP(A229,Table!$U$1:$V$230,2,0)</f>
        <v>Orthorhombic</v>
      </c>
      <c r="P229" s="63"/>
    </row>
    <row r="230" spans="1:16" ht="17.25" customHeight="1">
      <c r="A230" s="58">
        <v>38</v>
      </c>
      <c r="B230" s="58">
        <v>417082</v>
      </c>
      <c r="C230" s="58" t="s">
        <v>1796</v>
      </c>
      <c r="D230" s="58" t="s">
        <v>1822</v>
      </c>
      <c r="E230" s="59" t="s">
        <v>12095</v>
      </c>
      <c r="F230" s="55" t="str">
        <f>LEFT(E230,MIN(FIND({0,1,2,3,4,5,6,7,8,9},ASC(E230)&amp;1234567890))-1)</f>
        <v>Dy</v>
      </c>
      <c r="G230" s="55">
        <f t="shared" si="6"/>
        <v>8</v>
      </c>
      <c r="H230" s="55">
        <f>VLOOKUP(F230,Table!$A$2:$C$121,2,0)</f>
        <v>3</v>
      </c>
      <c r="I230" s="56">
        <f>VLOOKUP(F230,Table!$A$2:$C$121,3,0)</f>
        <v>6</v>
      </c>
      <c r="J230" s="59" t="s">
        <v>15005</v>
      </c>
      <c r="K230" s="55" t="str">
        <f>LEFT(J230,MIN(FIND({0,1,2,3,4,5,6,7,8,9},ASC(J230)&amp;1234567890))-1)</f>
        <v>Se</v>
      </c>
      <c r="L230" s="55">
        <f t="shared" si="7"/>
        <v>14.8</v>
      </c>
      <c r="M230" s="55">
        <f>VLOOKUP(K230,Table!$A$2:$C$121,2,0)</f>
        <v>16</v>
      </c>
      <c r="N230" s="56">
        <f>VLOOKUP(K230,Table!$A$2:$C$121,3,0)</f>
        <v>4</v>
      </c>
      <c r="O230" s="53" t="str">
        <f>VLOOKUP(A230,Table!$U$1:$V$230,2,0)</f>
        <v>Orthorhombic</v>
      </c>
      <c r="P230" s="63"/>
    </row>
    <row r="231" spans="1:16" ht="17.25" customHeight="1">
      <c r="A231" s="58">
        <v>38</v>
      </c>
      <c r="B231" s="58">
        <v>417080</v>
      </c>
      <c r="C231" s="58" t="s">
        <v>1796</v>
      </c>
      <c r="D231" s="58" t="s">
        <v>1823</v>
      </c>
      <c r="E231" s="59" t="s">
        <v>15006</v>
      </c>
      <c r="F231" s="55" t="str">
        <f>LEFT(E231,MIN(FIND({0,1,2,3,4,5,6,7,8,9},ASC(E231)&amp;1234567890))-1)</f>
        <v>Ho</v>
      </c>
      <c r="G231" s="55">
        <f t="shared" si="6"/>
        <v>8</v>
      </c>
      <c r="H231" s="55">
        <f>VLOOKUP(F231,Table!$A$2:$C$121,2,0)</f>
        <v>3</v>
      </c>
      <c r="I231" s="56">
        <f>VLOOKUP(F231,Table!$A$2:$C$121,3,0)</f>
        <v>6</v>
      </c>
      <c r="J231" s="59" t="s">
        <v>15007</v>
      </c>
      <c r="K231" s="55" t="str">
        <f>LEFT(J231,MIN(FIND({0,1,2,3,4,5,6,7,8,9},ASC(J231)&amp;1234567890))-1)</f>
        <v>Se</v>
      </c>
      <c r="L231" s="55">
        <f t="shared" si="7"/>
        <v>14.6</v>
      </c>
      <c r="M231" s="55">
        <f>VLOOKUP(K231,Table!$A$2:$C$121,2,0)</f>
        <v>16</v>
      </c>
      <c r="N231" s="56">
        <f>VLOOKUP(K231,Table!$A$2:$C$121,3,0)</f>
        <v>4</v>
      </c>
      <c r="O231" s="53" t="str">
        <f>VLOOKUP(A231,Table!$U$1:$V$230,2,0)</f>
        <v>Orthorhombic</v>
      </c>
      <c r="P231" s="63"/>
    </row>
    <row r="232" spans="1:16" ht="17.25" customHeight="1">
      <c r="A232" s="58">
        <v>38</v>
      </c>
      <c r="B232" s="58">
        <v>417079</v>
      </c>
      <c r="C232" s="58" t="s">
        <v>1796</v>
      </c>
      <c r="D232" s="58" t="s">
        <v>1824</v>
      </c>
      <c r="E232" s="59" t="s">
        <v>15006</v>
      </c>
      <c r="F232" s="55" t="str">
        <f>LEFT(E232,MIN(FIND({0,1,2,3,4,5,6,7,8,9},ASC(E232)&amp;1234567890))-1)</f>
        <v>Ho</v>
      </c>
      <c r="G232" s="55">
        <f t="shared" si="6"/>
        <v>8</v>
      </c>
      <c r="H232" s="55">
        <f>VLOOKUP(F232,Table!$A$2:$C$121,2,0)</f>
        <v>3</v>
      </c>
      <c r="I232" s="56">
        <f>VLOOKUP(F232,Table!$A$2:$C$121,3,0)</f>
        <v>6</v>
      </c>
      <c r="J232" s="59" t="s">
        <v>14118</v>
      </c>
      <c r="K232" s="55" t="str">
        <f>LEFT(J232,MIN(FIND({0,1,2,3,4,5,6,7,8,9},ASC(J232)&amp;1234567890))-1)</f>
        <v>Se</v>
      </c>
      <c r="L232" s="55">
        <f t="shared" si="7"/>
        <v>15</v>
      </c>
      <c r="M232" s="55">
        <f>VLOOKUP(K232,Table!$A$2:$C$121,2,0)</f>
        <v>16</v>
      </c>
      <c r="N232" s="56">
        <f>VLOOKUP(K232,Table!$A$2:$C$121,3,0)</f>
        <v>4</v>
      </c>
      <c r="O232" s="53" t="str">
        <f>VLOOKUP(A232,Table!$U$1:$V$230,2,0)</f>
        <v>Orthorhombic</v>
      </c>
      <c r="P232" s="63"/>
    </row>
    <row r="233" spans="1:16" ht="17.25" customHeight="1">
      <c r="A233" s="58">
        <v>38</v>
      </c>
      <c r="B233" s="58">
        <v>417078</v>
      </c>
      <c r="C233" s="58" t="s">
        <v>1796</v>
      </c>
      <c r="D233" s="58" t="s">
        <v>1825</v>
      </c>
      <c r="E233" s="59" t="s">
        <v>15008</v>
      </c>
      <c r="F233" s="55" t="str">
        <f>LEFT(E233,MIN(FIND({0,1,2,3,4,5,6,7,8,9},ASC(E233)&amp;1234567890))-1)</f>
        <v>Er</v>
      </c>
      <c r="G233" s="55">
        <f t="shared" si="6"/>
        <v>8</v>
      </c>
      <c r="H233" s="55">
        <f>VLOOKUP(F233,Table!$A$2:$C$121,2,0)</f>
        <v>3</v>
      </c>
      <c r="I233" s="56">
        <f>VLOOKUP(F233,Table!$A$2:$C$121,3,0)</f>
        <v>6</v>
      </c>
      <c r="J233" s="59" t="s">
        <v>15005</v>
      </c>
      <c r="K233" s="55" t="str">
        <f>LEFT(J233,MIN(FIND({0,1,2,3,4,5,6,7,8,9},ASC(J233)&amp;1234567890))-1)</f>
        <v>Se</v>
      </c>
      <c r="L233" s="55">
        <f t="shared" si="7"/>
        <v>14.8</v>
      </c>
      <c r="M233" s="55">
        <f>VLOOKUP(K233,Table!$A$2:$C$121,2,0)</f>
        <v>16</v>
      </c>
      <c r="N233" s="56">
        <f>VLOOKUP(K233,Table!$A$2:$C$121,3,0)</f>
        <v>4</v>
      </c>
      <c r="O233" s="53" t="str">
        <f>VLOOKUP(A233,Table!$U$1:$V$230,2,0)</f>
        <v>Orthorhombic</v>
      </c>
      <c r="P233" s="63"/>
    </row>
    <row r="234" spans="1:16" ht="17.25" customHeight="1">
      <c r="A234" s="58">
        <v>38</v>
      </c>
      <c r="B234" s="58">
        <v>417076</v>
      </c>
      <c r="C234" s="58" t="s">
        <v>1796</v>
      </c>
      <c r="D234" s="58" t="s">
        <v>1826</v>
      </c>
      <c r="E234" s="59" t="s">
        <v>11710</v>
      </c>
      <c r="F234" s="55" t="str">
        <f>LEFT(E234,MIN(FIND({0,1,2,3,4,5,6,7,8,9},ASC(E234)&amp;1234567890))-1)</f>
        <v>Y</v>
      </c>
      <c r="G234" s="55">
        <f t="shared" si="6"/>
        <v>8</v>
      </c>
      <c r="H234" s="55">
        <f>VLOOKUP(F234,Table!$A$2:$C$121,2,0)</f>
        <v>3</v>
      </c>
      <c r="I234" s="56">
        <f>VLOOKUP(F234,Table!$A$2:$C$121,3,0)</f>
        <v>5</v>
      </c>
      <c r="J234" s="59" t="s">
        <v>15005</v>
      </c>
      <c r="K234" s="55" t="str">
        <f>LEFT(J234,MIN(FIND({0,1,2,3,4,5,6,7,8,9},ASC(J234)&amp;1234567890))-1)</f>
        <v>Se</v>
      </c>
      <c r="L234" s="55">
        <f t="shared" si="7"/>
        <v>14.8</v>
      </c>
      <c r="M234" s="55">
        <f>VLOOKUP(K234,Table!$A$2:$C$121,2,0)</f>
        <v>16</v>
      </c>
      <c r="N234" s="56">
        <f>VLOOKUP(K234,Table!$A$2:$C$121,3,0)</f>
        <v>4</v>
      </c>
      <c r="O234" s="53" t="str">
        <f>VLOOKUP(A234,Table!$U$1:$V$230,2,0)</f>
        <v>Orthorhombic</v>
      </c>
      <c r="P234" s="63"/>
    </row>
    <row r="235" spans="1:16" ht="17.25" customHeight="1">
      <c r="A235" s="58">
        <v>38</v>
      </c>
      <c r="B235" s="58">
        <v>261001</v>
      </c>
      <c r="C235" s="58" t="s">
        <v>1796</v>
      </c>
      <c r="D235" s="58" t="s">
        <v>1827</v>
      </c>
      <c r="E235" s="59" t="s">
        <v>11982</v>
      </c>
      <c r="F235" s="55" t="str">
        <f>LEFT(E235,MIN(FIND({0,1,2,3,4,5,6,7,8,9},ASC(E235)&amp;1234567890))-1)</f>
        <v>Er</v>
      </c>
      <c r="G235" s="55">
        <f t="shared" si="6"/>
        <v>3</v>
      </c>
      <c r="H235" s="55">
        <f>VLOOKUP(F235,Table!$A$2:$C$121,2,0)</f>
        <v>3</v>
      </c>
      <c r="I235" s="56">
        <f>VLOOKUP(F235,Table!$A$2:$C$121,3,0)</f>
        <v>6</v>
      </c>
      <c r="J235" s="59" t="s">
        <v>11317</v>
      </c>
      <c r="K235" s="55" t="str">
        <f>LEFT(J235,MIN(FIND({0,1,2,3,4,5,6,7,8,9},ASC(J235)&amp;1234567890))-1)</f>
        <v>Si</v>
      </c>
      <c r="L235" s="55">
        <f t="shared" si="7"/>
        <v>5</v>
      </c>
      <c r="M235" s="55">
        <f>VLOOKUP(K235,Table!$A$2:$C$121,2,0)</f>
        <v>14</v>
      </c>
      <c r="N235" s="56">
        <f>VLOOKUP(K235,Table!$A$2:$C$121,3,0)</f>
        <v>3</v>
      </c>
      <c r="O235" s="53" t="str">
        <f>VLOOKUP(A235,Table!$U$1:$V$230,2,0)</f>
        <v>Orthorhombic</v>
      </c>
      <c r="P235" s="63"/>
    </row>
    <row r="236" spans="1:16" ht="17.25" customHeight="1">
      <c r="A236" s="58">
        <v>39</v>
      </c>
      <c r="B236" s="58">
        <v>981</v>
      </c>
      <c r="C236" s="58" t="s">
        <v>1828</v>
      </c>
      <c r="D236" s="58" t="s">
        <v>1829</v>
      </c>
      <c r="E236" s="59" t="s">
        <v>15009</v>
      </c>
      <c r="F236" s="55" t="str">
        <f>LEFT(E236,MIN(FIND({0,1,2,3,4,5,6,7,8,9},ASC(E236)&amp;1234567890))-1)</f>
        <v>Fe</v>
      </c>
      <c r="G236" s="55">
        <f t="shared" si="6"/>
        <v>0.85599999999999998</v>
      </c>
      <c r="H236" s="55">
        <f>VLOOKUP(F236,Table!$A$2:$C$121,2,0)</f>
        <v>8</v>
      </c>
      <c r="I236" s="56">
        <f>VLOOKUP(F236,Table!$A$2:$C$121,3,0)</f>
        <v>4</v>
      </c>
      <c r="J236" s="59" t="s">
        <v>371</v>
      </c>
      <c r="K236" s="55" t="str">
        <f>LEFT(J236,MIN(FIND({0,1,2,3,4,5,6,7,8,9},ASC(J236)&amp;1234567890))-1)</f>
        <v>O</v>
      </c>
      <c r="L236" s="55">
        <f t="shared" si="7"/>
        <v>1</v>
      </c>
      <c r="M236" s="55">
        <f>VLOOKUP(K236,Table!$A$2:$C$121,2,0)</f>
        <v>16</v>
      </c>
      <c r="N236" s="56">
        <f>VLOOKUP(K236,Table!$A$2:$C$121,3,0)</f>
        <v>2</v>
      </c>
      <c r="O236" s="53" t="str">
        <f>VLOOKUP(A236,Table!$U$1:$V$230,2,0)</f>
        <v>Orthorhombic</v>
      </c>
      <c r="P236" s="63"/>
    </row>
    <row r="237" spans="1:16" ht="17.25" customHeight="1">
      <c r="A237" s="58">
        <v>39</v>
      </c>
      <c r="B237" s="58">
        <v>67442</v>
      </c>
      <c r="C237" s="58" t="s">
        <v>1830</v>
      </c>
      <c r="D237" s="58" t="s">
        <v>1831</v>
      </c>
      <c r="E237" s="59" t="s">
        <v>11291</v>
      </c>
      <c r="F237" s="55" t="str">
        <f>LEFT(E237,MIN(FIND({0,1,2,3,4,5,6,7,8,9},ASC(E237)&amp;1234567890))-1)</f>
        <v>Sn</v>
      </c>
      <c r="G237" s="55">
        <f t="shared" si="6"/>
        <v>1</v>
      </c>
      <c r="H237" s="55">
        <f>VLOOKUP(F237,Table!$A$2:$C$121,2,0)</f>
        <v>14</v>
      </c>
      <c r="I237" s="56">
        <f>VLOOKUP(F237,Table!$A$2:$C$121,3,0)</f>
        <v>5</v>
      </c>
      <c r="J237" s="59" t="s">
        <v>379</v>
      </c>
      <c r="K237" s="55" t="str">
        <f>LEFT(J237,MIN(FIND({0,1,2,3,4,5,6,7,8,9},ASC(J237)&amp;1234567890))-1)</f>
        <v>S</v>
      </c>
      <c r="L237" s="55">
        <f t="shared" si="7"/>
        <v>1</v>
      </c>
      <c r="M237" s="55">
        <f>VLOOKUP(K237,Table!$A$2:$C$121,2,0)</f>
        <v>16</v>
      </c>
      <c r="N237" s="56">
        <f>VLOOKUP(K237,Table!$A$2:$C$121,3,0)</f>
        <v>3</v>
      </c>
      <c r="O237" s="53" t="str">
        <f>VLOOKUP(A237,Table!$U$1:$V$230,2,0)</f>
        <v>Orthorhombic</v>
      </c>
      <c r="P237" s="63"/>
    </row>
    <row r="238" spans="1:16" ht="17.25" customHeight="1">
      <c r="A238" s="58">
        <v>39</v>
      </c>
      <c r="B238" s="58">
        <v>68701</v>
      </c>
      <c r="C238" s="58" t="s">
        <v>1832</v>
      </c>
      <c r="D238" s="58" t="s">
        <v>557</v>
      </c>
      <c r="E238" s="59" t="s">
        <v>586</v>
      </c>
      <c r="F238" s="55" t="str">
        <f>LEFT(E238,MIN(FIND({0,1,2,3,4,5,6,7,8,9},ASC(E238)&amp;1234567890))-1)</f>
        <v>Pb</v>
      </c>
      <c r="G238" s="55">
        <f t="shared" si="6"/>
        <v>1</v>
      </c>
      <c r="H238" s="55">
        <f>VLOOKUP(F238,Table!$A$2:$C$121,2,0)</f>
        <v>14</v>
      </c>
      <c r="I238" s="56">
        <f>VLOOKUP(F238,Table!$A$2:$C$121,3,0)</f>
        <v>6</v>
      </c>
      <c r="J238" s="59" t="s">
        <v>379</v>
      </c>
      <c r="K238" s="55" t="str">
        <f>LEFT(J238,MIN(FIND({0,1,2,3,4,5,6,7,8,9},ASC(J238)&amp;1234567890))-1)</f>
        <v>S</v>
      </c>
      <c r="L238" s="55">
        <f t="shared" si="7"/>
        <v>1</v>
      </c>
      <c r="M238" s="55">
        <f>VLOOKUP(K238,Table!$A$2:$C$121,2,0)</f>
        <v>16</v>
      </c>
      <c r="N238" s="56">
        <f>VLOOKUP(K238,Table!$A$2:$C$121,3,0)</f>
        <v>3</v>
      </c>
      <c r="O238" s="53" t="str">
        <f>VLOOKUP(A238,Table!$U$1:$V$230,2,0)</f>
        <v>Orthorhombic</v>
      </c>
      <c r="P238" s="63"/>
    </row>
    <row r="239" spans="1:16" ht="17.25" customHeight="1">
      <c r="A239" s="58">
        <v>39</v>
      </c>
      <c r="B239" s="58">
        <v>69581</v>
      </c>
      <c r="C239" s="58" t="s">
        <v>1832</v>
      </c>
      <c r="D239" s="58" t="s">
        <v>1833</v>
      </c>
      <c r="E239" s="59" t="s">
        <v>46</v>
      </c>
      <c r="F239" s="55" t="str">
        <f>LEFT(E239,MIN(FIND({0,1,2,3,4,5,6,7,8,9},ASC(E239)&amp;1234567890))-1)</f>
        <v>La</v>
      </c>
      <c r="G239" s="55">
        <f t="shared" si="6"/>
        <v>1</v>
      </c>
      <c r="H239" s="55">
        <f>VLOOKUP(F239,Table!$A$2:$C$121,2,0)</f>
        <v>3</v>
      </c>
      <c r="I239" s="56">
        <f>VLOOKUP(F239,Table!$A$2:$C$121,3,0)</f>
        <v>6</v>
      </c>
      <c r="J239" s="59" t="s">
        <v>379</v>
      </c>
      <c r="K239" s="55" t="str">
        <f>LEFT(J239,MIN(FIND({0,1,2,3,4,5,6,7,8,9},ASC(J239)&amp;1234567890))-1)</f>
        <v>S</v>
      </c>
      <c r="L239" s="55">
        <f t="shared" si="7"/>
        <v>1</v>
      </c>
      <c r="M239" s="55">
        <f>VLOOKUP(K239,Table!$A$2:$C$121,2,0)</f>
        <v>16</v>
      </c>
      <c r="N239" s="56">
        <f>VLOOKUP(K239,Table!$A$2:$C$121,3,0)</f>
        <v>3</v>
      </c>
      <c r="O239" s="53" t="str">
        <f>VLOOKUP(A239,Table!$U$1:$V$230,2,0)</f>
        <v>Orthorhombic</v>
      </c>
      <c r="P239" s="63"/>
    </row>
    <row r="240" spans="1:16" ht="17.25" customHeight="1">
      <c r="A240" s="58">
        <v>39</v>
      </c>
      <c r="B240" s="58">
        <v>69583</v>
      </c>
      <c r="C240" s="58" t="s">
        <v>1832</v>
      </c>
      <c r="D240" s="58" t="s">
        <v>1834</v>
      </c>
      <c r="E240" s="59" t="s">
        <v>11331</v>
      </c>
      <c r="F240" s="55" t="str">
        <f>LEFT(E240,MIN(FIND({0,1,2,3,4,5,6,7,8,9},ASC(E240)&amp;1234567890))-1)</f>
        <v>Ce</v>
      </c>
      <c r="G240" s="55">
        <f t="shared" si="6"/>
        <v>1</v>
      </c>
      <c r="H240" s="55">
        <f>VLOOKUP(F240,Table!$A$2:$C$121,2,0)</f>
        <v>3</v>
      </c>
      <c r="I240" s="56">
        <f>VLOOKUP(F240,Table!$A$2:$C$121,3,0)</f>
        <v>6</v>
      </c>
      <c r="J240" s="59" t="s">
        <v>379</v>
      </c>
      <c r="K240" s="55" t="str">
        <f>LEFT(J240,MIN(FIND({0,1,2,3,4,5,6,7,8,9},ASC(J240)&amp;1234567890))-1)</f>
        <v>S</v>
      </c>
      <c r="L240" s="55">
        <f t="shared" si="7"/>
        <v>1</v>
      </c>
      <c r="M240" s="55">
        <f>VLOOKUP(K240,Table!$A$2:$C$121,2,0)</f>
        <v>16</v>
      </c>
      <c r="N240" s="56">
        <f>VLOOKUP(K240,Table!$A$2:$C$121,3,0)</f>
        <v>3</v>
      </c>
      <c r="O240" s="53" t="str">
        <f>VLOOKUP(A240,Table!$U$1:$V$230,2,0)</f>
        <v>Orthorhombic</v>
      </c>
      <c r="P240" s="63"/>
    </row>
    <row r="241" spans="1:16" ht="17.25" customHeight="1">
      <c r="A241" s="58">
        <v>39</v>
      </c>
      <c r="B241" s="58">
        <v>71143</v>
      </c>
      <c r="C241" s="58" t="s">
        <v>1828</v>
      </c>
      <c r="D241" s="58" t="s">
        <v>1835</v>
      </c>
      <c r="E241" s="59" t="s">
        <v>11462</v>
      </c>
      <c r="F241" s="55" t="str">
        <f>LEFT(E241,MIN(FIND({0,1,2,3,4,5,6,7,8,9},ASC(E241)&amp;1234567890))-1)</f>
        <v>Ta</v>
      </c>
      <c r="G241" s="55">
        <f t="shared" si="6"/>
        <v>3</v>
      </c>
      <c r="H241" s="55">
        <f>VLOOKUP(F241,Table!$A$2:$C$121,2,0)</f>
        <v>5</v>
      </c>
      <c r="I241" s="56">
        <f>VLOOKUP(F241,Table!$A$2:$C$121,3,0)</f>
        <v>6</v>
      </c>
      <c r="J241" s="59" t="s">
        <v>34</v>
      </c>
      <c r="K241" s="55" t="str">
        <f>LEFT(J241,MIN(FIND({0,1,2,3,4,5,6,7,8,9},ASC(J241)&amp;1234567890))-1)</f>
        <v>S</v>
      </c>
      <c r="L241" s="55">
        <f t="shared" si="7"/>
        <v>2</v>
      </c>
      <c r="M241" s="55">
        <f>VLOOKUP(K241,Table!$A$2:$C$121,2,0)</f>
        <v>16</v>
      </c>
      <c r="N241" s="56">
        <f>VLOOKUP(K241,Table!$A$2:$C$121,3,0)</f>
        <v>3</v>
      </c>
      <c r="O241" s="53" t="str">
        <f>VLOOKUP(A241,Table!$U$1:$V$230,2,0)</f>
        <v>Orthorhombic</v>
      </c>
      <c r="P241" s="63"/>
    </row>
    <row r="242" spans="1:16" ht="17.25" customHeight="1">
      <c r="A242" s="58">
        <v>39</v>
      </c>
      <c r="B242" s="58">
        <v>71338</v>
      </c>
      <c r="C242" s="58" t="s">
        <v>1832</v>
      </c>
      <c r="D242" s="58" t="s">
        <v>1836</v>
      </c>
      <c r="E242" s="59" t="s">
        <v>11291</v>
      </c>
      <c r="F242" s="55" t="str">
        <f>LEFT(E242,MIN(FIND({0,1,2,3,4,5,6,7,8,9},ASC(E242)&amp;1234567890))-1)</f>
        <v>Sn</v>
      </c>
      <c r="G242" s="55">
        <f t="shared" si="6"/>
        <v>1</v>
      </c>
      <c r="H242" s="55">
        <f>VLOOKUP(F242,Table!$A$2:$C$121,2,0)</f>
        <v>14</v>
      </c>
      <c r="I242" s="56">
        <f>VLOOKUP(F242,Table!$A$2:$C$121,3,0)</f>
        <v>5</v>
      </c>
      <c r="J242" s="59" t="s">
        <v>47</v>
      </c>
      <c r="K242" s="55" t="str">
        <f>LEFT(J242,MIN(FIND({0,1,2,3,4,5,6,7,8,9},ASC(J242)&amp;1234567890))-1)</f>
        <v>Se</v>
      </c>
      <c r="L242" s="55">
        <f t="shared" si="7"/>
        <v>1</v>
      </c>
      <c r="M242" s="55">
        <f>VLOOKUP(K242,Table!$A$2:$C$121,2,0)</f>
        <v>16</v>
      </c>
      <c r="N242" s="56">
        <f>VLOOKUP(K242,Table!$A$2:$C$121,3,0)</f>
        <v>4</v>
      </c>
      <c r="O242" s="53" t="str">
        <f>VLOOKUP(A242,Table!$U$1:$V$230,2,0)</f>
        <v>Orthorhombic</v>
      </c>
      <c r="P242" s="63"/>
    </row>
    <row r="243" spans="1:16" ht="17.25" customHeight="1">
      <c r="A243" s="58">
        <v>39</v>
      </c>
      <c r="B243" s="58">
        <v>202880</v>
      </c>
      <c r="C243" s="58" t="s">
        <v>1828</v>
      </c>
      <c r="D243" s="58" t="s">
        <v>1837</v>
      </c>
      <c r="E243" s="59" t="s">
        <v>11462</v>
      </c>
      <c r="F243" s="55" t="str">
        <f>LEFT(E243,MIN(FIND({0,1,2,3,4,5,6,7,8,9},ASC(E243)&amp;1234567890))-1)</f>
        <v>Ta</v>
      </c>
      <c r="G243" s="55">
        <f t="shared" si="6"/>
        <v>3</v>
      </c>
      <c r="H243" s="55">
        <f>VLOOKUP(F243,Table!$A$2:$C$121,2,0)</f>
        <v>5</v>
      </c>
      <c r="I243" s="56">
        <f>VLOOKUP(F243,Table!$A$2:$C$121,3,0)</f>
        <v>6</v>
      </c>
      <c r="J243" s="59" t="s">
        <v>12366</v>
      </c>
      <c r="K243" s="55" t="str">
        <f>LEFT(J243,MIN(FIND({0,1,2,3,4,5,6,7,8,9},ASC(J243)&amp;1234567890))-1)</f>
        <v>S</v>
      </c>
      <c r="L243" s="55">
        <f t="shared" si="7"/>
        <v>1.8</v>
      </c>
      <c r="M243" s="55">
        <f>VLOOKUP(K243,Table!$A$2:$C$121,2,0)</f>
        <v>16</v>
      </c>
      <c r="N243" s="56">
        <f>VLOOKUP(K243,Table!$A$2:$C$121,3,0)</f>
        <v>3</v>
      </c>
      <c r="O243" s="53" t="str">
        <f>VLOOKUP(A243,Table!$U$1:$V$230,2,0)</f>
        <v>Orthorhombic</v>
      </c>
      <c r="P243" s="63"/>
    </row>
    <row r="244" spans="1:16" ht="17.25" customHeight="1">
      <c r="A244" s="58">
        <v>39</v>
      </c>
      <c r="B244" s="58">
        <v>105473</v>
      </c>
      <c r="C244" s="58" t="s">
        <v>1828</v>
      </c>
      <c r="D244" s="58" t="s">
        <v>1838</v>
      </c>
      <c r="E244" s="59" t="s">
        <v>66</v>
      </c>
      <c r="F244" s="55" t="str">
        <f>LEFT(E244,MIN(FIND({0,1,2,3,4,5,6,7,8,9},ASC(E244)&amp;1234567890))-1)</f>
        <v>Ni</v>
      </c>
      <c r="G244" s="55">
        <f t="shared" si="6"/>
        <v>1</v>
      </c>
      <c r="H244" s="55">
        <f>VLOOKUP(F244,Table!$A$2:$C$121,2,0)</f>
        <v>10</v>
      </c>
      <c r="I244" s="56">
        <f>VLOOKUP(F244,Table!$A$2:$C$121,3,0)</f>
        <v>4</v>
      </c>
      <c r="J244" s="59" t="s">
        <v>11839</v>
      </c>
      <c r="K244" s="55" t="str">
        <f>LEFT(J244,MIN(FIND({0,1,2,3,4,5,6,7,8,9},ASC(J244)&amp;1234567890))-1)</f>
        <v>Zn</v>
      </c>
      <c r="L244" s="55">
        <f t="shared" si="7"/>
        <v>3</v>
      </c>
      <c r="M244" s="55">
        <f>VLOOKUP(K244,Table!$A$2:$C$121,2,0)</f>
        <v>12</v>
      </c>
      <c r="N244" s="56">
        <f>VLOOKUP(K244,Table!$A$2:$C$121,3,0)</f>
        <v>4</v>
      </c>
      <c r="O244" s="53" t="str">
        <f>VLOOKUP(A244,Table!$U$1:$V$230,2,0)</f>
        <v>Orthorhombic</v>
      </c>
      <c r="P244" s="63"/>
    </row>
    <row r="245" spans="1:16" ht="17.25" customHeight="1">
      <c r="A245" s="58">
        <v>40</v>
      </c>
      <c r="B245" s="58">
        <v>2431</v>
      </c>
      <c r="C245" s="58" t="s">
        <v>1839</v>
      </c>
      <c r="D245" s="58" t="s">
        <v>1752</v>
      </c>
      <c r="E245" s="59" t="s">
        <v>11286</v>
      </c>
      <c r="F245" s="55" t="str">
        <f>LEFT(E245,MIN(FIND({0,1,2,3,4,5,6,7,8,9},ASC(E245)&amp;1234567890))-1)</f>
        <v>In</v>
      </c>
      <c r="G245" s="55">
        <f t="shared" si="6"/>
        <v>1</v>
      </c>
      <c r="H245" s="55">
        <f>VLOOKUP(F245,Table!$A$2:$C$121,2,0)</f>
        <v>13</v>
      </c>
      <c r="I245" s="56">
        <f>VLOOKUP(F245,Table!$A$2:$C$121,3,0)</f>
        <v>5</v>
      </c>
      <c r="J245" s="59" t="s">
        <v>11343</v>
      </c>
      <c r="K245" s="55" t="str">
        <f>LEFT(J245,MIN(FIND({0,1,2,3,4,5,6,7,8,9},ASC(J245)&amp;1234567890))-1)</f>
        <v>Cl</v>
      </c>
      <c r="L245" s="55">
        <f t="shared" si="7"/>
        <v>1</v>
      </c>
      <c r="M245" s="55">
        <f>VLOOKUP(K245,Table!$A$2:$C$121,2,0)</f>
        <v>17</v>
      </c>
      <c r="N245" s="56">
        <f>VLOOKUP(K245,Table!$A$2:$C$121,3,0)</f>
        <v>3</v>
      </c>
      <c r="O245" s="53" t="str">
        <f>VLOOKUP(A245,Table!$U$1:$V$230,2,0)</f>
        <v>Orthorhombic</v>
      </c>
      <c r="P245" s="63"/>
    </row>
    <row r="246" spans="1:16" ht="17.25" customHeight="1">
      <c r="A246" s="58">
        <v>40</v>
      </c>
      <c r="B246" s="58">
        <v>16031</v>
      </c>
      <c r="C246" s="58" t="s">
        <v>1839</v>
      </c>
      <c r="D246" s="58" t="s">
        <v>1840</v>
      </c>
      <c r="E246" s="59" t="s">
        <v>11390</v>
      </c>
      <c r="F246" s="55" t="str">
        <f>LEFT(E246,MIN(FIND({0,1,2,3,4,5,6,7,8,9},ASC(E246)&amp;1234567890))-1)</f>
        <v>Cr</v>
      </c>
      <c r="G246" s="55">
        <f t="shared" si="6"/>
        <v>1</v>
      </c>
      <c r="H246" s="55">
        <f>VLOOKUP(F246,Table!$A$2:$C$121,2,0)</f>
        <v>6</v>
      </c>
      <c r="I246" s="56">
        <f>VLOOKUP(F246,Table!$A$2:$C$121,3,0)</f>
        <v>4</v>
      </c>
      <c r="J246" s="59" t="s">
        <v>59</v>
      </c>
      <c r="K246" s="55" t="str">
        <f>LEFT(J246,MIN(FIND({0,1,2,3,4,5,6,7,8,9},ASC(J246)&amp;1234567890))-1)</f>
        <v>O</v>
      </c>
      <c r="L246" s="55">
        <f t="shared" si="7"/>
        <v>3</v>
      </c>
      <c r="M246" s="55">
        <f>VLOOKUP(K246,Table!$A$2:$C$121,2,0)</f>
        <v>16</v>
      </c>
      <c r="N246" s="56">
        <f>VLOOKUP(K246,Table!$A$2:$C$121,3,0)</f>
        <v>2</v>
      </c>
      <c r="O246" s="53" t="str">
        <f>VLOOKUP(A246,Table!$U$1:$V$230,2,0)</f>
        <v>Orthorhombic</v>
      </c>
      <c r="P246" s="63"/>
    </row>
    <row r="247" spans="1:16" ht="17.25" customHeight="1">
      <c r="A247" s="58">
        <v>40</v>
      </c>
      <c r="B247" s="58">
        <v>16142</v>
      </c>
      <c r="C247" s="58" t="s">
        <v>1839</v>
      </c>
      <c r="D247" s="58" t="s">
        <v>1841</v>
      </c>
      <c r="E247" s="59" t="s">
        <v>11645</v>
      </c>
      <c r="F247" s="55" t="str">
        <f>LEFT(E247,MIN(FIND({0,1,2,3,4,5,6,7,8,9},ASC(E247)&amp;1234567890))-1)</f>
        <v>Sb</v>
      </c>
      <c r="G247" s="55">
        <f t="shared" si="6"/>
        <v>1</v>
      </c>
      <c r="H247" s="55">
        <f>VLOOKUP(F247,Table!$A$2:$C$121,2,0)</f>
        <v>15</v>
      </c>
      <c r="I247" s="56">
        <f>VLOOKUP(F247,Table!$A$2:$C$121,3,0)</f>
        <v>5</v>
      </c>
      <c r="J247" s="59" t="s">
        <v>365</v>
      </c>
      <c r="K247" s="55" t="str">
        <f>LEFT(J247,MIN(FIND({0,1,2,3,4,5,6,7,8,9},ASC(J247)&amp;1234567890))-1)</f>
        <v>F</v>
      </c>
      <c r="L247" s="55">
        <f t="shared" si="7"/>
        <v>3</v>
      </c>
      <c r="M247" s="55">
        <f>VLOOKUP(K247,Table!$A$2:$C$121,2,0)</f>
        <v>17</v>
      </c>
      <c r="N247" s="56">
        <f>VLOOKUP(K247,Table!$A$2:$C$121,3,0)</f>
        <v>2</v>
      </c>
      <c r="O247" s="53" t="str">
        <f>VLOOKUP(A247,Table!$U$1:$V$230,2,0)</f>
        <v>Orthorhombic</v>
      </c>
      <c r="P247" s="63"/>
    </row>
    <row r="248" spans="1:16" ht="17.25" customHeight="1">
      <c r="A248" s="58">
        <v>40</v>
      </c>
      <c r="B248" s="58">
        <v>24347</v>
      </c>
      <c r="C248" s="58" t="s">
        <v>1842</v>
      </c>
      <c r="D248" s="58" t="s">
        <v>1843</v>
      </c>
      <c r="E248" s="59" t="s">
        <v>11830</v>
      </c>
      <c r="F248" s="55" t="str">
        <f>LEFT(E248,MIN(FIND({0,1,2,3,4,5,6,7,8,9},ASC(E248)&amp;1234567890))-1)</f>
        <v>Pd</v>
      </c>
      <c r="G248" s="55">
        <f t="shared" si="6"/>
        <v>3</v>
      </c>
      <c r="H248" s="55">
        <f>VLOOKUP(F248,Table!$A$2:$C$121,2,0)</f>
        <v>10</v>
      </c>
      <c r="I248" s="56">
        <f>VLOOKUP(F248,Table!$A$2:$C$121,3,0)</f>
        <v>5</v>
      </c>
      <c r="J248" s="59" t="s">
        <v>379</v>
      </c>
      <c r="K248" s="55" t="str">
        <f>LEFT(J248,MIN(FIND({0,1,2,3,4,5,6,7,8,9},ASC(J248)&amp;1234567890))-1)</f>
        <v>S</v>
      </c>
      <c r="L248" s="55">
        <f t="shared" si="7"/>
        <v>1</v>
      </c>
      <c r="M248" s="55">
        <f>VLOOKUP(K248,Table!$A$2:$C$121,2,0)</f>
        <v>16</v>
      </c>
      <c r="N248" s="56">
        <f>VLOOKUP(K248,Table!$A$2:$C$121,3,0)</f>
        <v>3</v>
      </c>
      <c r="O248" s="53" t="str">
        <f>VLOOKUP(A248,Table!$U$1:$V$230,2,0)</f>
        <v>Orthorhombic</v>
      </c>
      <c r="P248" s="63"/>
    </row>
    <row r="249" spans="1:16" ht="17.25" customHeight="1">
      <c r="A249" s="58">
        <v>40</v>
      </c>
      <c r="B249" s="58">
        <v>105832</v>
      </c>
      <c r="C249" s="58" t="s">
        <v>1842</v>
      </c>
      <c r="D249" s="58" t="s">
        <v>1844</v>
      </c>
      <c r="E249" s="59" t="s">
        <v>11464</v>
      </c>
      <c r="F249" s="55" t="str">
        <f>LEFT(E249,MIN(FIND({0,1,2,3,4,5,6,7,8,9},ASC(E249)&amp;1234567890))-1)</f>
        <v>Pt</v>
      </c>
      <c r="G249" s="55">
        <f t="shared" si="6"/>
        <v>2</v>
      </c>
      <c r="H249" s="55">
        <f>VLOOKUP(F249,Table!$A$2:$C$121,2,0)</f>
        <v>10</v>
      </c>
      <c r="I249" s="56">
        <f>VLOOKUP(F249,Table!$A$2:$C$121,3,0)</f>
        <v>6</v>
      </c>
      <c r="J249" s="59" t="s">
        <v>343</v>
      </c>
      <c r="K249" s="55" t="str">
        <f>LEFT(J249,MIN(FIND({0,1,2,3,4,5,6,7,8,9},ASC(J249)&amp;1234567890))-1)</f>
        <v>U</v>
      </c>
      <c r="L249" s="55">
        <f t="shared" si="7"/>
        <v>1</v>
      </c>
      <c r="M249" s="55">
        <f>VLOOKUP(K249,Table!$A$2:$C$121,2,0)</f>
        <v>3</v>
      </c>
      <c r="N249" s="56">
        <f>VLOOKUP(K249,Table!$A$2:$C$121,3,0)</f>
        <v>7</v>
      </c>
      <c r="O249" s="53" t="str">
        <f>VLOOKUP(A249,Table!$U$1:$V$230,2,0)</f>
        <v>Orthorhombic</v>
      </c>
      <c r="P249" s="63"/>
    </row>
    <row r="250" spans="1:16" ht="17.25" customHeight="1">
      <c r="A250" s="58">
        <v>40</v>
      </c>
      <c r="B250" s="58">
        <v>170556</v>
      </c>
      <c r="C250" s="58" t="s">
        <v>1839</v>
      </c>
      <c r="D250" s="58" t="s">
        <v>1845</v>
      </c>
      <c r="E250" s="59" t="s">
        <v>11331</v>
      </c>
      <c r="F250" s="55" t="str">
        <f>LEFT(E250,MIN(FIND({0,1,2,3,4,5,6,7,8,9},ASC(E250)&amp;1234567890))-1)</f>
        <v>Ce</v>
      </c>
      <c r="G250" s="55">
        <f t="shared" si="6"/>
        <v>1</v>
      </c>
      <c r="H250" s="55">
        <f>VLOOKUP(F250,Table!$A$2:$C$121,2,0)</f>
        <v>3</v>
      </c>
      <c r="I250" s="56">
        <f>VLOOKUP(F250,Table!$A$2:$C$121,3,0)</f>
        <v>6</v>
      </c>
      <c r="J250" s="59" t="s">
        <v>36</v>
      </c>
      <c r="K250" s="55" t="str">
        <f>LEFT(J250,MIN(FIND({0,1,2,3,4,5,6,7,8,9},ASC(J250)&amp;1234567890))-1)</f>
        <v>Te</v>
      </c>
      <c r="L250" s="55">
        <f t="shared" si="7"/>
        <v>3</v>
      </c>
      <c r="M250" s="55">
        <f>VLOOKUP(K250,Table!$A$2:$C$121,2,0)</f>
        <v>16</v>
      </c>
      <c r="N250" s="56">
        <f>VLOOKUP(K250,Table!$A$2:$C$121,3,0)</f>
        <v>5</v>
      </c>
      <c r="O250" s="53" t="str">
        <f>VLOOKUP(A250,Table!$U$1:$V$230,2,0)</f>
        <v>Orthorhombic</v>
      </c>
      <c r="P250" s="63"/>
    </row>
    <row r="251" spans="1:16" ht="17.25" customHeight="1">
      <c r="A251" s="58">
        <v>40</v>
      </c>
      <c r="B251" s="58">
        <v>170557</v>
      </c>
      <c r="C251" s="58" t="s">
        <v>1839</v>
      </c>
      <c r="D251" s="58" t="s">
        <v>1846</v>
      </c>
      <c r="E251" s="59" t="s">
        <v>11332</v>
      </c>
      <c r="F251" s="55" t="str">
        <f>LEFT(E251,MIN(FIND({0,1,2,3,4,5,6,7,8,9},ASC(E251)&amp;1234567890))-1)</f>
        <v>Pr</v>
      </c>
      <c r="G251" s="55">
        <f t="shared" si="6"/>
        <v>1</v>
      </c>
      <c r="H251" s="55">
        <f>VLOOKUP(F251,Table!$A$2:$C$121,2,0)</f>
        <v>3</v>
      </c>
      <c r="I251" s="56">
        <f>VLOOKUP(F251,Table!$A$2:$C$121,3,0)</f>
        <v>6</v>
      </c>
      <c r="J251" s="59" t="s">
        <v>36</v>
      </c>
      <c r="K251" s="55" t="str">
        <f>LEFT(J251,MIN(FIND({0,1,2,3,4,5,6,7,8,9},ASC(J251)&amp;1234567890))-1)</f>
        <v>Te</v>
      </c>
      <c r="L251" s="55">
        <f t="shared" si="7"/>
        <v>3</v>
      </c>
      <c r="M251" s="55">
        <f>VLOOKUP(K251,Table!$A$2:$C$121,2,0)</f>
        <v>16</v>
      </c>
      <c r="N251" s="56">
        <f>VLOOKUP(K251,Table!$A$2:$C$121,3,0)</f>
        <v>5</v>
      </c>
      <c r="O251" s="53" t="str">
        <f>VLOOKUP(A251,Table!$U$1:$V$230,2,0)</f>
        <v>Orthorhombic</v>
      </c>
      <c r="P251" s="63"/>
    </row>
    <row r="252" spans="1:16" ht="17.25" customHeight="1">
      <c r="A252" s="58">
        <v>40</v>
      </c>
      <c r="B252" s="58">
        <v>170558</v>
      </c>
      <c r="C252" s="58" t="s">
        <v>1839</v>
      </c>
      <c r="D252" s="58" t="s">
        <v>1847</v>
      </c>
      <c r="E252" s="59" t="s">
        <v>615</v>
      </c>
      <c r="F252" s="55" t="str">
        <f>LEFT(E252,MIN(FIND({0,1,2,3,4,5,6,7,8,9},ASC(E252)&amp;1234567890))-1)</f>
        <v>Nd</v>
      </c>
      <c r="G252" s="55">
        <f t="shared" si="6"/>
        <v>1</v>
      </c>
      <c r="H252" s="55">
        <f>VLOOKUP(F252,Table!$A$2:$C$121,2,0)</f>
        <v>3</v>
      </c>
      <c r="I252" s="56">
        <f>VLOOKUP(F252,Table!$A$2:$C$121,3,0)</f>
        <v>6</v>
      </c>
      <c r="J252" s="59" t="s">
        <v>36</v>
      </c>
      <c r="K252" s="55" t="str">
        <f>LEFT(J252,MIN(FIND({0,1,2,3,4,5,6,7,8,9},ASC(J252)&amp;1234567890))-1)</f>
        <v>Te</v>
      </c>
      <c r="L252" s="55">
        <f t="shared" si="7"/>
        <v>3</v>
      </c>
      <c r="M252" s="55">
        <f>VLOOKUP(K252,Table!$A$2:$C$121,2,0)</f>
        <v>16</v>
      </c>
      <c r="N252" s="56">
        <f>VLOOKUP(K252,Table!$A$2:$C$121,3,0)</f>
        <v>5</v>
      </c>
      <c r="O252" s="53" t="str">
        <f>VLOOKUP(A252,Table!$U$1:$V$230,2,0)</f>
        <v>Orthorhombic</v>
      </c>
      <c r="P252" s="63"/>
    </row>
    <row r="253" spans="1:16" ht="17.25" customHeight="1">
      <c r="A253" s="58">
        <v>41</v>
      </c>
      <c r="B253" s="58">
        <v>18191</v>
      </c>
      <c r="C253" s="58" t="s">
        <v>1848</v>
      </c>
      <c r="D253" s="58" t="s">
        <v>1849</v>
      </c>
      <c r="E253" s="59" t="s">
        <v>329</v>
      </c>
      <c r="F253" s="55" t="str">
        <f>LEFT(E253,MIN(FIND({0,1,2,3,4,5,6,7,8,9},ASC(E253)&amp;1234567890))-1)</f>
        <v>I</v>
      </c>
      <c r="G253" s="55">
        <f t="shared" si="6"/>
        <v>1</v>
      </c>
      <c r="H253" s="55">
        <f>VLOOKUP(F253,Table!$A$2:$C$121,2,0)</f>
        <v>17</v>
      </c>
      <c r="I253" s="56">
        <f>VLOOKUP(F253,Table!$A$2:$C$121,3,0)</f>
        <v>5</v>
      </c>
      <c r="J253" s="59" t="s">
        <v>388</v>
      </c>
      <c r="K253" s="55" t="str">
        <f>LEFT(J253,MIN(FIND({0,1,2,3,4,5,6,7,8,9},ASC(J253)&amp;1234567890))-1)</f>
        <v>F</v>
      </c>
      <c r="L253" s="55">
        <f t="shared" si="7"/>
        <v>7</v>
      </c>
      <c r="M253" s="55">
        <f>VLOOKUP(K253,Table!$A$2:$C$121,2,0)</f>
        <v>17</v>
      </c>
      <c r="N253" s="56">
        <f>VLOOKUP(K253,Table!$A$2:$C$121,3,0)</f>
        <v>2</v>
      </c>
      <c r="O253" s="53" t="str">
        <f>VLOOKUP(A253,Table!$U$1:$V$230,2,0)</f>
        <v>Orthorhombic</v>
      </c>
      <c r="P253" s="63"/>
    </row>
    <row r="254" spans="1:16" ht="17.25" customHeight="1">
      <c r="A254" s="58">
        <v>41</v>
      </c>
      <c r="B254" s="58">
        <v>23638</v>
      </c>
      <c r="C254" s="58" t="s">
        <v>1848</v>
      </c>
      <c r="D254" s="58" t="s">
        <v>1850</v>
      </c>
      <c r="E254" s="59" t="s">
        <v>433</v>
      </c>
      <c r="F254" s="55" t="str">
        <f>LEFT(E254,MIN(FIND({0,1,2,3,4,5,6,7,8,9},ASC(E254)&amp;1234567890))-1)</f>
        <v>Sr</v>
      </c>
      <c r="G254" s="55">
        <f t="shared" si="6"/>
        <v>1</v>
      </c>
      <c r="H254" s="55">
        <f>VLOOKUP(F254,Table!$A$2:$C$121,2,0)</f>
        <v>2</v>
      </c>
      <c r="I254" s="56">
        <f>VLOOKUP(F254,Table!$A$2:$C$121,3,0)</f>
        <v>5</v>
      </c>
      <c r="J254" s="59" t="s">
        <v>336</v>
      </c>
      <c r="K254" s="55" t="str">
        <f>LEFT(J254,MIN(FIND({0,1,2,3,4,5,6,7,8,9},ASC(J254)&amp;1234567890))-1)</f>
        <v>S</v>
      </c>
      <c r="L254" s="55">
        <f t="shared" si="7"/>
        <v>3</v>
      </c>
      <c r="M254" s="55">
        <f>VLOOKUP(K254,Table!$A$2:$C$121,2,0)</f>
        <v>16</v>
      </c>
      <c r="N254" s="56">
        <f>VLOOKUP(K254,Table!$A$2:$C$121,3,0)</f>
        <v>3</v>
      </c>
      <c r="O254" s="53" t="str">
        <f>VLOOKUP(A254,Table!$U$1:$V$230,2,0)</f>
        <v>Orthorhombic</v>
      </c>
      <c r="P254" s="63"/>
    </row>
    <row r="255" spans="1:16" ht="17.25" customHeight="1">
      <c r="A255" s="58">
        <v>41</v>
      </c>
      <c r="B255" s="58">
        <v>24645</v>
      </c>
      <c r="C255" s="58" t="s">
        <v>1848</v>
      </c>
      <c r="D255" s="58" t="s">
        <v>1851</v>
      </c>
      <c r="E255" s="59" t="s">
        <v>379</v>
      </c>
      <c r="F255" s="55" t="str">
        <f>LEFT(E255,MIN(FIND({0,1,2,3,4,5,6,7,8,9},ASC(E255)&amp;1234567890))-1)</f>
        <v>S</v>
      </c>
      <c r="G255" s="55">
        <f t="shared" si="6"/>
        <v>1</v>
      </c>
      <c r="H255" s="55">
        <f>VLOOKUP(F255,Table!$A$2:$C$121,2,0)</f>
        <v>16</v>
      </c>
      <c r="I255" s="56">
        <f>VLOOKUP(F255,Table!$A$2:$C$121,3,0)</f>
        <v>3</v>
      </c>
      <c r="J255" s="59" t="s">
        <v>32</v>
      </c>
      <c r="K255" s="55" t="str">
        <f>LEFT(J255,MIN(FIND({0,1,2,3,4,5,6,7,8,9},ASC(J255)&amp;1234567890))-1)</f>
        <v>O</v>
      </c>
      <c r="L255" s="55">
        <f t="shared" si="7"/>
        <v>2</v>
      </c>
      <c r="M255" s="55">
        <f>VLOOKUP(K255,Table!$A$2:$C$121,2,0)</f>
        <v>16</v>
      </c>
      <c r="N255" s="56">
        <f>VLOOKUP(K255,Table!$A$2:$C$121,3,0)</f>
        <v>2</v>
      </c>
      <c r="O255" s="53" t="str">
        <f>VLOOKUP(A255,Table!$U$1:$V$230,2,0)</f>
        <v>Orthorhombic</v>
      </c>
      <c r="P255" s="63"/>
    </row>
    <row r="256" spans="1:16" ht="17.25" customHeight="1">
      <c r="A256" s="58">
        <v>41</v>
      </c>
      <c r="B256" s="58">
        <v>37019</v>
      </c>
      <c r="C256" s="58" t="s">
        <v>1848</v>
      </c>
      <c r="D256" s="58" t="s">
        <v>1235</v>
      </c>
      <c r="E256" s="59" t="s">
        <v>361</v>
      </c>
      <c r="F256" s="55" t="str">
        <f>LEFT(E256,MIN(FIND({0,1,2,3,4,5,6,7,8,9},ASC(E256)&amp;1234567890))-1)</f>
        <v>Se</v>
      </c>
      <c r="G256" s="55">
        <f t="shared" si="6"/>
        <v>2</v>
      </c>
      <c r="H256" s="55">
        <f>VLOOKUP(F256,Table!$A$2:$C$121,2,0)</f>
        <v>16</v>
      </c>
      <c r="I256" s="56">
        <f>VLOOKUP(F256,Table!$A$2:$C$121,3,0)</f>
        <v>4</v>
      </c>
      <c r="J256" s="59" t="s">
        <v>11403</v>
      </c>
      <c r="K256" s="55" t="str">
        <f>LEFT(J256,MIN(FIND({0,1,2,3,4,5,6,7,8,9},ASC(J256)&amp;1234567890))-1)</f>
        <v>Br</v>
      </c>
      <c r="L256" s="55">
        <f t="shared" si="7"/>
        <v>2</v>
      </c>
      <c r="M256" s="55">
        <f>VLOOKUP(K256,Table!$A$2:$C$121,2,0)</f>
        <v>17</v>
      </c>
      <c r="N256" s="56">
        <f>VLOOKUP(K256,Table!$A$2:$C$121,3,0)</f>
        <v>4</v>
      </c>
      <c r="O256" s="53" t="str">
        <f>VLOOKUP(A256,Table!$U$1:$V$230,2,0)</f>
        <v>Orthorhombic</v>
      </c>
      <c r="P256" s="63"/>
    </row>
    <row r="257" spans="1:16" ht="17.25" customHeight="1">
      <c r="A257" s="58">
        <v>41</v>
      </c>
      <c r="B257" s="58">
        <v>37020</v>
      </c>
      <c r="C257" s="58" t="s">
        <v>1848</v>
      </c>
      <c r="D257" s="58" t="s">
        <v>1852</v>
      </c>
      <c r="E257" s="59" t="s">
        <v>34</v>
      </c>
      <c r="F257" s="55" t="str">
        <f>LEFT(E257,MIN(FIND({0,1,2,3,4,5,6,7,8,9},ASC(E257)&amp;1234567890))-1)</f>
        <v>S</v>
      </c>
      <c r="G257" s="55">
        <f t="shared" si="6"/>
        <v>2</v>
      </c>
      <c r="H257" s="55">
        <f>VLOOKUP(F257,Table!$A$2:$C$121,2,0)</f>
        <v>16</v>
      </c>
      <c r="I257" s="56">
        <f>VLOOKUP(F257,Table!$A$2:$C$121,3,0)</f>
        <v>3</v>
      </c>
      <c r="J257" s="59" t="s">
        <v>11403</v>
      </c>
      <c r="K257" s="55" t="str">
        <f>LEFT(J257,MIN(FIND({0,1,2,3,4,5,6,7,8,9},ASC(J257)&amp;1234567890))-1)</f>
        <v>Br</v>
      </c>
      <c r="L257" s="55">
        <f t="shared" si="7"/>
        <v>2</v>
      </c>
      <c r="M257" s="55">
        <f>VLOOKUP(K257,Table!$A$2:$C$121,2,0)</f>
        <v>17</v>
      </c>
      <c r="N257" s="56">
        <f>VLOOKUP(K257,Table!$A$2:$C$121,3,0)</f>
        <v>4</v>
      </c>
      <c r="O257" s="53" t="str">
        <f>VLOOKUP(A257,Table!$U$1:$V$230,2,0)</f>
        <v>Orthorhombic</v>
      </c>
      <c r="P257" s="63"/>
    </row>
    <row r="258" spans="1:16" ht="17.25" customHeight="1">
      <c r="A258" s="58">
        <v>41</v>
      </c>
      <c r="B258" s="58">
        <v>76943</v>
      </c>
      <c r="C258" s="58" t="s">
        <v>1853</v>
      </c>
      <c r="D258" s="58" t="s">
        <v>15361</v>
      </c>
      <c r="E258" s="59" t="s">
        <v>15364</v>
      </c>
      <c r="F258" s="55" t="str">
        <f>LEFT(E258,MIN(FIND({0,1,2,3,4,5,6,7,8,9},ASC(E258)&amp;1234567890))-1)</f>
        <v>Co</v>
      </c>
      <c r="G258" s="55">
        <f t="shared" ref="G258:G321" si="8">IF(SUBSTITUTE(E258,F258,"")="",1,SUBSTITUTE(E258,F258,""))*1</f>
        <v>0.875</v>
      </c>
      <c r="H258" s="55">
        <f>VLOOKUP(F258,Table!$A$2:$C$121,2,0)</f>
        <v>9</v>
      </c>
      <c r="I258" s="56">
        <f>VLOOKUP(F258,Table!$A$2:$C$121,3,0)</f>
        <v>4</v>
      </c>
      <c r="J258" s="59" t="s">
        <v>11461</v>
      </c>
      <c r="K258" s="55" t="str">
        <f>LEFT(J258,MIN(FIND({0,1,2,3,4,5,6,7,8,9},ASC(J258)&amp;1234567890))-1)</f>
        <v>Ge</v>
      </c>
      <c r="L258" s="55">
        <f t="shared" ref="L258:L321" si="9">IF(SUBSTITUTE(J258,K258,"")="",1,SUBSTITUTE(J258,K258,""))*1</f>
        <v>2</v>
      </c>
      <c r="M258" s="55">
        <f>VLOOKUP(K258,Table!$A$2:$C$121,2,0)</f>
        <v>14</v>
      </c>
      <c r="N258" s="56">
        <f>VLOOKUP(K258,Table!$A$2:$C$121,3,0)</f>
        <v>4</v>
      </c>
      <c r="O258" s="53" t="str">
        <f>VLOOKUP(A258,Table!$U$1:$V$230,2,0)</f>
        <v>Orthorhombic</v>
      </c>
      <c r="P258" s="63"/>
    </row>
    <row r="259" spans="1:16" ht="17.25" customHeight="1">
      <c r="A259" s="58">
        <v>41</v>
      </c>
      <c r="B259" s="58">
        <v>52964</v>
      </c>
      <c r="C259" s="58" t="s">
        <v>1848</v>
      </c>
      <c r="D259" s="58" t="s">
        <v>1854</v>
      </c>
      <c r="E259" s="59" t="s">
        <v>76</v>
      </c>
      <c r="F259" s="55" t="str">
        <f>LEFT(E259,MIN(FIND({0,1,2,3,4,5,6,7,8,9},ASC(E259)&amp;1234567890))-1)</f>
        <v>Co</v>
      </c>
      <c r="G259" s="55">
        <f t="shared" si="8"/>
        <v>1</v>
      </c>
      <c r="H259" s="55">
        <f>VLOOKUP(F259,Table!$A$2:$C$121,2,0)</f>
        <v>9</v>
      </c>
      <c r="I259" s="56">
        <f>VLOOKUP(F259,Table!$A$2:$C$121,3,0)</f>
        <v>4</v>
      </c>
      <c r="J259" s="59" t="s">
        <v>11461</v>
      </c>
      <c r="K259" s="55" t="str">
        <f>LEFT(J259,MIN(FIND({0,1,2,3,4,5,6,7,8,9},ASC(J259)&amp;1234567890))-1)</f>
        <v>Ge</v>
      </c>
      <c r="L259" s="55">
        <f t="shared" si="9"/>
        <v>2</v>
      </c>
      <c r="M259" s="55">
        <f>VLOOKUP(K259,Table!$A$2:$C$121,2,0)</f>
        <v>14</v>
      </c>
      <c r="N259" s="56">
        <f>VLOOKUP(K259,Table!$A$2:$C$121,3,0)</f>
        <v>4</v>
      </c>
      <c r="O259" s="53" t="str">
        <f>VLOOKUP(A259,Table!$U$1:$V$230,2,0)</f>
        <v>Orthorhombic</v>
      </c>
      <c r="P259" s="63"/>
    </row>
    <row r="260" spans="1:16" ht="17.25" customHeight="1">
      <c r="A260" s="58">
        <v>41</v>
      </c>
      <c r="B260" s="58">
        <v>58588</v>
      </c>
      <c r="C260" s="58" t="s">
        <v>1848</v>
      </c>
      <c r="D260" s="58" t="s">
        <v>1855</v>
      </c>
      <c r="E260" s="59" t="s">
        <v>427</v>
      </c>
      <c r="F260" s="55" t="str">
        <f>LEFT(E260,MIN(FIND({0,1,2,3,4,5,6,7,8,9},ASC(E260)&amp;1234567890))-1)</f>
        <v>Au</v>
      </c>
      <c r="G260" s="55">
        <f t="shared" si="8"/>
        <v>1</v>
      </c>
      <c r="H260" s="55">
        <f>VLOOKUP(F260,Table!$A$2:$C$121,2,0)</f>
        <v>11</v>
      </c>
      <c r="I260" s="56">
        <f>VLOOKUP(F260,Table!$A$2:$C$121,3,0)</f>
        <v>6</v>
      </c>
      <c r="J260" s="59" t="s">
        <v>599</v>
      </c>
      <c r="K260" s="55" t="str">
        <f>LEFT(J260,MIN(FIND({0,1,2,3,4,5,6,7,8,9},ASC(J260)&amp;1234567890))-1)</f>
        <v>Sn</v>
      </c>
      <c r="L260" s="55">
        <f t="shared" si="9"/>
        <v>4</v>
      </c>
      <c r="M260" s="55">
        <f>VLOOKUP(K260,Table!$A$2:$C$121,2,0)</f>
        <v>14</v>
      </c>
      <c r="N260" s="56">
        <f>VLOOKUP(K260,Table!$A$2:$C$121,3,0)</f>
        <v>5</v>
      </c>
      <c r="O260" s="53" t="str">
        <f>VLOOKUP(A260,Table!$U$1:$V$230,2,0)</f>
        <v>Orthorhombic</v>
      </c>
      <c r="P260" s="63"/>
    </row>
    <row r="261" spans="1:16" ht="17.25" customHeight="1">
      <c r="A261" s="58">
        <v>41</v>
      </c>
      <c r="B261" s="58">
        <v>105485</v>
      </c>
      <c r="C261" s="58" t="s">
        <v>1848</v>
      </c>
      <c r="D261" s="58" t="s">
        <v>1856</v>
      </c>
      <c r="E261" s="59" t="s">
        <v>11927</v>
      </c>
      <c r="F261" s="55" t="str">
        <f>LEFT(E261,MIN(FIND({0,1,2,3,4,5,6,7,8,9},ASC(E261)&amp;1234567890))-1)</f>
        <v>Ni</v>
      </c>
      <c r="G261" s="55">
        <f t="shared" si="8"/>
        <v>10</v>
      </c>
      <c r="H261" s="55">
        <f>VLOOKUP(F261,Table!$A$2:$C$121,2,0)</f>
        <v>10</v>
      </c>
      <c r="I261" s="56">
        <f>VLOOKUP(F261,Table!$A$2:$C$121,3,0)</f>
        <v>4</v>
      </c>
      <c r="J261" s="59" t="s">
        <v>11419</v>
      </c>
      <c r="K261" s="55" t="str">
        <f>LEFT(J261,MIN(FIND({0,1,2,3,4,5,6,7,8,9},ASC(J261)&amp;1234567890))-1)</f>
        <v>Zr</v>
      </c>
      <c r="L261" s="55">
        <f t="shared" si="9"/>
        <v>7</v>
      </c>
      <c r="M261" s="55">
        <f>VLOOKUP(K261,Table!$A$2:$C$121,2,0)</f>
        <v>4</v>
      </c>
      <c r="N261" s="56">
        <f>VLOOKUP(K261,Table!$A$2:$C$121,3,0)</f>
        <v>5</v>
      </c>
      <c r="O261" s="53" t="str">
        <f>VLOOKUP(A261,Table!$U$1:$V$230,2,0)</f>
        <v>Orthorhombic</v>
      </c>
      <c r="P261" s="63"/>
    </row>
    <row r="262" spans="1:16" ht="17.25" customHeight="1">
      <c r="A262" s="58">
        <v>41</v>
      </c>
      <c r="B262" s="58">
        <v>105684</v>
      </c>
      <c r="C262" s="58" t="s">
        <v>1848</v>
      </c>
      <c r="D262" s="58" t="s">
        <v>1857</v>
      </c>
      <c r="E262" s="59" t="s">
        <v>14385</v>
      </c>
      <c r="F262" s="55" t="str">
        <f>LEFT(E262,MIN(FIND({0,1,2,3,4,5,6,7,8,9},ASC(E262)&amp;1234567890))-1)</f>
        <v>Pd</v>
      </c>
      <c r="G262" s="55">
        <f t="shared" si="8"/>
        <v>0.89</v>
      </c>
      <c r="H262" s="55">
        <f>VLOOKUP(F262,Table!$A$2:$C$121,2,0)</f>
        <v>10</v>
      </c>
      <c r="I262" s="56">
        <f>VLOOKUP(F262,Table!$A$2:$C$121,3,0)</f>
        <v>5</v>
      </c>
      <c r="J262" s="59" t="s">
        <v>11550</v>
      </c>
      <c r="K262" s="55" t="str">
        <f>LEFT(J262,MIN(FIND({0,1,2,3,4,5,6,7,8,9},ASC(J262)&amp;1234567890))-1)</f>
        <v>Sn</v>
      </c>
      <c r="L262" s="55">
        <f t="shared" si="9"/>
        <v>2</v>
      </c>
      <c r="M262" s="55">
        <f>VLOOKUP(K262,Table!$A$2:$C$121,2,0)</f>
        <v>14</v>
      </c>
      <c r="N262" s="56">
        <f>VLOOKUP(K262,Table!$A$2:$C$121,3,0)</f>
        <v>5</v>
      </c>
      <c r="O262" s="53" t="str">
        <f>VLOOKUP(A262,Table!$U$1:$V$230,2,0)</f>
        <v>Orthorhombic</v>
      </c>
      <c r="P262" s="63"/>
    </row>
    <row r="263" spans="1:16" ht="17.25" customHeight="1">
      <c r="A263" s="58">
        <v>41</v>
      </c>
      <c r="B263" s="58">
        <v>105686</v>
      </c>
      <c r="C263" s="58" t="s">
        <v>1848</v>
      </c>
      <c r="D263" s="58" t="s">
        <v>1858</v>
      </c>
      <c r="E263" s="59" t="s">
        <v>541</v>
      </c>
      <c r="F263" s="55" t="str">
        <f>LEFT(E263,MIN(FIND({0,1,2,3,4,5,6,7,8,9},ASC(E263)&amp;1234567890))-1)</f>
        <v>Pd</v>
      </c>
      <c r="G263" s="55">
        <f t="shared" si="8"/>
        <v>1</v>
      </c>
      <c r="H263" s="55">
        <f>VLOOKUP(F263,Table!$A$2:$C$121,2,0)</f>
        <v>10</v>
      </c>
      <c r="I263" s="56">
        <f>VLOOKUP(F263,Table!$A$2:$C$121,3,0)</f>
        <v>5</v>
      </c>
      <c r="J263" s="59" t="s">
        <v>599</v>
      </c>
      <c r="K263" s="55" t="str">
        <f>LEFT(J263,MIN(FIND({0,1,2,3,4,5,6,7,8,9},ASC(J263)&amp;1234567890))-1)</f>
        <v>Sn</v>
      </c>
      <c r="L263" s="55">
        <f t="shared" si="9"/>
        <v>4</v>
      </c>
      <c r="M263" s="55">
        <f>VLOOKUP(K263,Table!$A$2:$C$121,2,0)</f>
        <v>14</v>
      </c>
      <c r="N263" s="56">
        <f>VLOOKUP(K263,Table!$A$2:$C$121,3,0)</f>
        <v>5</v>
      </c>
      <c r="O263" s="53" t="str">
        <f>VLOOKUP(A263,Table!$U$1:$V$230,2,0)</f>
        <v>Orthorhombic</v>
      </c>
      <c r="P263" s="63"/>
    </row>
    <row r="264" spans="1:16" ht="17.25" customHeight="1">
      <c r="A264" s="58">
        <v>41</v>
      </c>
      <c r="B264" s="58">
        <v>105793</v>
      </c>
      <c r="C264" s="58" t="s">
        <v>1848</v>
      </c>
      <c r="D264" s="58" t="s">
        <v>1859</v>
      </c>
      <c r="E264" s="59" t="s">
        <v>539</v>
      </c>
      <c r="F264" s="55" t="str">
        <f>LEFT(E264,MIN(FIND({0,1,2,3,4,5,6,7,8,9},ASC(E264)&amp;1234567890))-1)</f>
        <v>Pt</v>
      </c>
      <c r="G264" s="55">
        <f t="shared" si="8"/>
        <v>1</v>
      </c>
      <c r="H264" s="55">
        <f>VLOOKUP(F264,Table!$A$2:$C$121,2,0)</f>
        <v>10</v>
      </c>
      <c r="I264" s="56">
        <f>VLOOKUP(F264,Table!$A$2:$C$121,3,0)</f>
        <v>6</v>
      </c>
      <c r="J264" s="59" t="s">
        <v>599</v>
      </c>
      <c r="K264" s="55" t="str">
        <f>LEFT(J264,MIN(FIND({0,1,2,3,4,5,6,7,8,9},ASC(J264)&amp;1234567890))-1)</f>
        <v>Sn</v>
      </c>
      <c r="L264" s="55">
        <f t="shared" si="9"/>
        <v>4</v>
      </c>
      <c r="M264" s="55">
        <f>VLOOKUP(K264,Table!$A$2:$C$121,2,0)</f>
        <v>14</v>
      </c>
      <c r="N264" s="56">
        <f>VLOOKUP(K264,Table!$A$2:$C$121,3,0)</f>
        <v>5</v>
      </c>
      <c r="O264" s="53" t="str">
        <f>VLOOKUP(A264,Table!$U$1:$V$230,2,0)</f>
        <v>Orthorhombic</v>
      </c>
      <c r="P264" s="63"/>
    </row>
    <row r="265" spans="1:16" ht="17.25" customHeight="1">
      <c r="A265" s="58">
        <v>41</v>
      </c>
      <c r="B265" s="58">
        <v>627899</v>
      </c>
      <c r="C265" s="58" t="s">
        <v>1848</v>
      </c>
      <c r="D265" s="58" t="s">
        <v>1860</v>
      </c>
      <c r="E265" s="59" t="s">
        <v>11452</v>
      </c>
      <c r="F265" s="55" t="str">
        <f>LEFT(E265,MIN(FIND({0,1,2,3,4,5,6,7,8,9},ASC(E265)&amp;1234567890))-1)</f>
        <v>Hf</v>
      </c>
      <c r="G265" s="55">
        <f t="shared" si="8"/>
        <v>7</v>
      </c>
      <c r="H265" s="55">
        <f>VLOOKUP(F265,Table!$A$2:$C$121,2,0)</f>
        <v>4</v>
      </c>
      <c r="I265" s="56">
        <f>VLOOKUP(F265,Table!$A$2:$C$121,3,0)</f>
        <v>6</v>
      </c>
      <c r="J265" s="59" t="s">
        <v>11302</v>
      </c>
      <c r="K265" s="55" t="str">
        <f>LEFT(J265,MIN(FIND({0,1,2,3,4,5,6,7,8,9},ASC(J265)&amp;1234567890))-1)</f>
        <v>Cu</v>
      </c>
      <c r="L265" s="55">
        <f t="shared" si="9"/>
        <v>10</v>
      </c>
      <c r="M265" s="55">
        <f>VLOOKUP(K265,Table!$A$2:$C$121,2,0)</f>
        <v>11</v>
      </c>
      <c r="N265" s="56">
        <f>VLOOKUP(K265,Table!$A$2:$C$121,3,0)</f>
        <v>4</v>
      </c>
      <c r="O265" s="53" t="str">
        <f>VLOOKUP(A265,Table!$U$1:$V$230,2,0)</f>
        <v>Orthorhombic</v>
      </c>
      <c r="P265" s="63"/>
    </row>
    <row r="266" spans="1:16" ht="17.25" customHeight="1">
      <c r="A266" s="58">
        <v>41</v>
      </c>
      <c r="B266" s="58">
        <v>629477</v>
      </c>
      <c r="C266" s="58" t="s">
        <v>1848</v>
      </c>
      <c r="D266" s="58" t="s">
        <v>1861</v>
      </c>
      <c r="E266" s="59" t="s">
        <v>11302</v>
      </c>
      <c r="F266" s="55" t="str">
        <f>LEFT(E266,MIN(FIND({0,1,2,3,4,5,6,7,8,9},ASC(E266)&amp;1234567890))-1)</f>
        <v>Cu</v>
      </c>
      <c r="G266" s="55">
        <f t="shared" si="8"/>
        <v>10</v>
      </c>
      <c r="H266" s="55">
        <f>VLOOKUP(F266,Table!$A$2:$C$121,2,0)</f>
        <v>11</v>
      </c>
      <c r="I266" s="56">
        <f>VLOOKUP(F266,Table!$A$2:$C$121,3,0)</f>
        <v>4</v>
      </c>
      <c r="J266" s="59" t="s">
        <v>11419</v>
      </c>
      <c r="K266" s="55" t="str">
        <f>LEFT(J266,MIN(FIND({0,1,2,3,4,5,6,7,8,9},ASC(J266)&amp;1234567890))-1)</f>
        <v>Zr</v>
      </c>
      <c r="L266" s="55">
        <f t="shared" si="9"/>
        <v>7</v>
      </c>
      <c r="M266" s="55">
        <f>VLOOKUP(K266,Table!$A$2:$C$121,2,0)</f>
        <v>4</v>
      </c>
      <c r="N266" s="56">
        <f>VLOOKUP(K266,Table!$A$2:$C$121,3,0)</f>
        <v>5</v>
      </c>
      <c r="O266" s="53" t="str">
        <f>VLOOKUP(A266,Table!$U$1:$V$230,2,0)</f>
        <v>Orthorhombic</v>
      </c>
      <c r="P266" s="63"/>
    </row>
    <row r="267" spans="1:16" ht="17.25" customHeight="1">
      <c r="A267" s="58">
        <v>41</v>
      </c>
      <c r="B267" s="58">
        <v>638690</v>
      </c>
      <c r="C267" s="58" t="s">
        <v>1848</v>
      </c>
      <c r="D267" s="58" t="s">
        <v>1862</v>
      </c>
      <c r="E267" s="59" t="s">
        <v>11452</v>
      </c>
      <c r="F267" s="55" t="str">
        <f>LEFT(E267,MIN(FIND({0,1,2,3,4,5,6,7,8,9},ASC(E267)&amp;1234567890))-1)</f>
        <v>Hf</v>
      </c>
      <c r="G267" s="55">
        <f t="shared" si="8"/>
        <v>7</v>
      </c>
      <c r="H267" s="55">
        <f>VLOOKUP(F267,Table!$A$2:$C$121,2,0)</f>
        <v>4</v>
      </c>
      <c r="I267" s="56">
        <f>VLOOKUP(F267,Table!$A$2:$C$121,3,0)</f>
        <v>6</v>
      </c>
      <c r="J267" s="59" t="s">
        <v>11927</v>
      </c>
      <c r="K267" s="55" t="str">
        <f>LEFT(J267,MIN(FIND({0,1,2,3,4,5,6,7,8,9},ASC(J267)&amp;1234567890))-1)</f>
        <v>Ni</v>
      </c>
      <c r="L267" s="55">
        <f t="shared" si="9"/>
        <v>10</v>
      </c>
      <c r="M267" s="55">
        <f>VLOOKUP(K267,Table!$A$2:$C$121,2,0)</f>
        <v>10</v>
      </c>
      <c r="N267" s="56">
        <f>VLOOKUP(K267,Table!$A$2:$C$121,3,0)</f>
        <v>4</v>
      </c>
      <c r="O267" s="53" t="str">
        <f>VLOOKUP(A267,Table!$U$1:$V$230,2,0)</f>
        <v>Orthorhombic</v>
      </c>
      <c r="P267" s="63"/>
    </row>
    <row r="268" spans="1:16" ht="17.25" customHeight="1">
      <c r="A268" s="58">
        <v>41</v>
      </c>
      <c r="B268" s="58">
        <v>641053</v>
      </c>
      <c r="C268" s="58" t="s">
        <v>1848</v>
      </c>
      <c r="D268" s="58" t="s">
        <v>1863</v>
      </c>
      <c r="E268" s="59" t="s">
        <v>72</v>
      </c>
      <c r="F268" s="55" t="str">
        <f>LEFT(E268,MIN(FIND({0,1,2,3,4,5,6,7,8,9},ASC(E268)&amp;1234567890))-1)</f>
        <v>Ir</v>
      </c>
      <c r="G268" s="55">
        <f t="shared" si="8"/>
        <v>1</v>
      </c>
      <c r="H268" s="55">
        <f>VLOOKUP(F268,Table!$A$2:$C$121,2,0)</f>
        <v>9</v>
      </c>
      <c r="I268" s="56">
        <f>VLOOKUP(F268,Table!$A$2:$C$121,3,0)</f>
        <v>6</v>
      </c>
      <c r="J268" s="59" t="s">
        <v>599</v>
      </c>
      <c r="K268" s="55" t="str">
        <f>LEFT(J268,MIN(FIND({0,1,2,3,4,5,6,7,8,9},ASC(J268)&amp;1234567890))-1)</f>
        <v>Sn</v>
      </c>
      <c r="L268" s="55">
        <f t="shared" si="9"/>
        <v>4</v>
      </c>
      <c r="M268" s="55">
        <f>VLOOKUP(K268,Table!$A$2:$C$121,2,0)</f>
        <v>14</v>
      </c>
      <c r="N268" s="56">
        <f>VLOOKUP(K268,Table!$A$2:$C$121,3,0)</f>
        <v>5</v>
      </c>
      <c r="O268" s="53" t="str">
        <f>VLOOKUP(A268,Table!$U$1:$V$230,2,0)</f>
        <v>Orthorhombic</v>
      </c>
      <c r="P268" s="63"/>
    </row>
    <row r="269" spans="1:16" ht="17.25" customHeight="1">
      <c r="A269" s="58">
        <v>41</v>
      </c>
      <c r="B269" s="58">
        <v>647152</v>
      </c>
      <c r="C269" s="58" t="s">
        <v>1848</v>
      </c>
      <c r="D269" s="58" t="s">
        <v>1864</v>
      </c>
      <c r="E269" s="59" t="s">
        <v>11419</v>
      </c>
      <c r="F269" s="55" t="str">
        <f>LEFT(E269,MIN(FIND({0,1,2,3,4,5,6,7,8,9},ASC(E269)&amp;1234567890))-1)</f>
        <v>Zr</v>
      </c>
      <c r="G269" s="55">
        <f t="shared" si="8"/>
        <v>7</v>
      </c>
      <c r="H269" s="55">
        <f>VLOOKUP(F269,Table!$A$2:$C$121,2,0)</f>
        <v>4</v>
      </c>
      <c r="I269" s="56">
        <f>VLOOKUP(F269,Table!$A$2:$C$121,3,0)</f>
        <v>5</v>
      </c>
      <c r="J269" s="59" t="s">
        <v>11927</v>
      </c>
      <c r="K269" s="55" t="str">
        <f>LEFT(J269,MIN(FIND({0,1,2,3,4,5,6,7,8,9},ASC(J269)&amp;1234567890))-1)</f>
        <v>Ni</v>
      </c>
      <c r="L269" s="55">
        <f t="shared" si="9"/>
        <v>10</v>
      </c>
      <c r="M269" s="55">
        <f>VLOOKUP(K269,Table!$A$2:$C$121,2,0)</f>
        <v>10</v>
      </c>
      <c r="N269" s="56">
        <f>VLOOKUP(K269,Table!$A$2:$C$121,3,0)</f>
        <v>4</v>
      </c>
      <c r="O269" s="53" t="str">
        <f>VLOOKUP(A269,Table!$U$1:$V$230,2,0)</f>
        <v>Orthorhombic</v>
      </c>
      <c r="P269" s="63"/>
    </row>
    <row r="270" spans="1:16" ht="17.25" customHeight="1">
      <c r="A270" s="58">
        <v>41</v>
      </c>
      <c r="B270" s="58">
        <v>648930</v>
      </c>
      <c r="C270" s="58" t="s">
        <v>1848</v>
      </c>
      <c r="D270" s="58" t="s">
        <v>1865</v>
      </c>
      <c r="E270" s="59" t="s">
        <v>541</v>
      </c>
      <c r="F270" s="55" t="str">
        <f>LEFT(E270,MIN(FIND({0,1,2,3,4,5,6,7,8,9},ASC(E270)&amp;1234567890))-1)</f>
        <v>Pd</v>
      </c>
      <c r="G270" s="55">
        <f t="shared" si="8"/>
        <v>1</v>
      </c>
      <c r="H270" s="55">
        <f>VLOOKUP(F270,Table!$A$2:$C$121,2,0)</f>
        <v>10</v>
      </c>
      <c r="I270" s="56">
        <f>VLOOKUP(F270,Table!$A$2:$C$121,3,0)</f>
        <v>5</v>
      </c>
      <c r="J270" s="59" t="s">
        <v>11550</v>
      </c>
      <c r="K270" s="55" t="str">
        <f>LEFT(J270,MIN(FIND({0,1,2,3,4,5,6,7,8,9},ASC(J270)&amp;1234567890))-1)</f>
        <v>Sn</v>
      </c>
      <c r="L270" s="55">
        <f t="shared" si="9"/>
        <v>2</v>
      </c>
      <c r="M270" s="55">
        <f>VLOOKUP(K270,Table!$A$2:$C$121,2,0)</f>
        <v>14</v>
      </c>
      <c r="N270" s="56">
        <f>VLOOKUP(K270,Table!$A$2:$C$121,3,0)</f>
        <v>5</v>
      </c>
      <c r="O270" s="53" t="str">
        <f>VLOOKUP(A270,Table!$U$1:$V$230,2,0)</f>
        <v>Orthorhombic</v>
      </c>
      <c r="P270" s="63"/>
    </row>
    <row r="271" spans="1:16" ht="17.25" customHeight="1">
      <c r="A271" s="58">
        <v>41</v>
      </c>
      <c r="B271" s="58">
        <v>650384</v>
      </c>
      <c r="C271" s="58" t="s">
        <v>1848</v>
      </c>
      <c r="D271" s="58" t="s">
        <v>1866</v>
      </c>
      <c r="E271" s="59" t="s">
        <v>11294</v>
      </c>
      <c r="F271" s="55" t="str">
        <f>LEFT(E271,MIN(FIND({0,1,2,3,4,5,6,7,8,9},ASC(E271)&amp;1234567890))-1)</f>
        <v>Rh</v>
      </c>
      <c r="G271" s="55">
        <f t="shared" si="8"/>
        <v>1</v>
      </c>
      <c r="H271" s="55">
        <f>VLOOKUP(F271,Table!$A$2:$C$121,2,0)</f>
        <v>9</v>
      </c>
      <c r="I271" s="56">
        <f>VLOOKUP(F271,Table!$A$2:$C$121,3,0)</f>
        <v>5</v>
      </c>
      <c r="J271" s="59" t="s">
        <v>11550</v>
      </c>
      <c r="K271" s="55" t="str">
        <f>LEFT(J271,MIN(FIND({0,1,2,3,4,5,6,7,8,9},ASC(J271)&amp;1234567890))-1)</f>
        <v>Sn</v>
      </c>
      <c r="L271" s="55">
        <f t="shared" si="9"/>
        <v>2</v>
      </c>
      <c r="M271" s="55">
        <f>VLOOKUP(K271,Table!$A$2:$C$121,2,0)</f>
        <v>14</v>
      </c>
      <c r="N271" s="56">
        <f>VLOOKUP(K271,Table!$A$2:$C$121,3,0)</f>
        <v>5</v>
      </c>
      <c r="O271" s="53" t="str">
        <f>VLOOKUP(A271,Table!$U$1:$V$230,2,0)</f>
        <v>Orthorhombic</v>
      </c>
      <c r="P271" s="63"/>
    </row>
    <row r="272" spans="1:16" ht="17.25" customHeight="1">
      <c r="A272" s="58">
        <v>41</v>
      </c>
      <c r="B272" s="58">
        <v>430557</v>
      </c>
      <c r="C272" s="58" t="s">
        <v>1848</v>
      </c>
      <c r="D272" s="58" t="s">
        <v>1399</v>
      </c>
      <c r="E272" s="59" t="s">
        <v>67</v>
      </c>
      <c r="F272" s="55" t="str">
        <f>LEFT(E272,MIN(FIND({0,1,2,3,4,5,6,7,8,9},ASC(E272)&amp;1234567890))-1)</f>
        <v>Fe</v>
      </c>
      <c r="G272" s="55">
        <f t="shared" si="8"/>
        <v>2</v>
      </c>
      <c r="H272" s="55">
        <f>VLOOKUP(F272,Table!$A$2:$C$121,2,0)</f>
        <v>8</v>
      </c>
      <c r="I272" s="56">
        <f>VLOOKUP(F272,Table!$A$2:$C$121,3,0)</f>
        <v>4</v>
      </c>
      <c r="J272" s="59" t="s">
        <v>59</v>
      </c>
      <c r="K272" s="55" t="str">
        <f>LEFT(J272,MIN(FIND({0,1,2,3,4,5,6,7,8,9},ASC(J272)&amp;1234567890))-1)</f>
        <v>O</v>
      </c>
      <c r="L272" s="55">
        <f t="shared" si="9"/>
        <v>3</v>
      </c>
      <c r="M272" s="55">
        <f>VLOOKUP(K272,Table!$A$2:$C$121,2,0)</f>
        <v>16</v>
      </c>
      <c r="N272" s="56">
        <f>VLOOKUP(K272,Table!$A$2:$C$121,3,0)</f>
        <v>2</v>
      </c>
      <c r="O272" s="53" t="str">
        <f>VLOOKUP(A272,Table!$U$1:$V$230,2,0)</f>
        <v>Orthorhombic</v>
      </c>
      <c r="P272" s="63"/>
    </row>
    <row r="273" spans="1:16" ht="17.25" customHeight="1">
      <c r="A273" s="58">
        <v>42</v>
      </c>
      <c r="B273" s="58">
        <v>20946</v>
      </c>
      <c r="C273" s="58" t="s">
        <v>1867</v>
      </c>
      <c r="D273" s="58" t="s">
        <v>1868</v>
      </c>
      <c r="E273" s="59" t="s">
        <v>364</v>
      </c>
      <c r="F273" s="55" t="str">
        <f>LEFT(E273,MIN(FIND({0,1,2,3,4,5,6,7,8,9},ASC(E273)&amp;1234567890))-1)</f>
        <v>B</v>
      </c>
      <c r="G273" s="55">
        <f t="shared" si="8"/>
        <v>1</v>
      </c>
      <c r="H273" s="55">
        <f>VLOOKUP(F273,Table!$A$2:$C$121,2,0)</f>
        <v>13</v>
      </c>
      <c r="I273" s="56">
        <f>VLOOKUP(F273,Table!$A$2:$C$121,3,0)</f>
        <v>2</v>
      </c>
      <c r="J273" s="59" t="s">
        <v>68</v>
      </c>
      <c r="K273" s="55" t="str">
        <f>LEFT(J273,MIN(FIND({0,1,2,3,4,5,6,7,8,9},ASC(J273)&amp;1234567890))-1)</f>
        <v>N</v>
      </c>
      <c r="L273" s="55">
        <f t="shared" si="9"/>
        <v>1</v>
      </c>
      <c r="M273" s="55">
        <f>VLOOKUP(K273,Table!$A$2:$C$121,2,0)</f>
        <v>15</v>
      </c>
      <c r="N273" s="56">
        <f>VLOOKUP(K273,Table!$A$2:$C$121,3,0)</f>
        <v>2</v>
      </c>
      <c r="O273" s="53" t="str">
        <f>VLOOKUP(A273,Table!$U$1:$V$230,2,0)</f>
        <v>Orthorhombic</v>
      </c>
      <c r="P273" s="63"/>
    </row>
    <row r="274" spans="1:16" ht="17.25" customHeight="1">
      <c r="A274" s="58">
        <v>42</v>
      </c>
      <c r="B274" s="58">
        <v>69042</v>
      </c>
      <c r="C274" s="58" t="s">
        <v>1867</v>
      </c>
      <c r="D274" s="58" t="s">
        <v>1869</v>
      </c>
      <c r="E274" s="59" t="s">
        <v>11336</v>
      </c>
      <c r="F274" s="55" t="str">
        <f>LEFT(E274,MIN(FIND({0,1,2,3,4,5,6,7,8,9},ASC(E274)&amp;1234567890))-1)</f>
        <v>Y</v>
      </c>
      <c r="G274" s="55">
        <f t="shared" si="8"/>
        <v>1</v>
      </c>
      <c r="H274" s="55">
        <f>VLOOKUP(F274,Table!$A$2:$C$121,2,0)</f>
        <v>3</v>
      </c>
      <c r="I274" s="56">
        <f>VLOOKUP(F274,Table!$A$2:$C$121,3,0)</f>
        <v>5</v>
      </c>
      <c r="J274" s="59" t="s">
        <v>379</v>
      </c>
      <c r="K274" s="55" t="str">
        <f>LEFT(J274,MIN(FIND({0,1,2,3,4,5,6,7,8,9},ASC(J274)&amp;1234567890))-1)</f>
        <v>S</v>
      </c>
      <c r="L274" s="55">
        <f t="shared" si="9"/>
        <v>1</v>
      </c>
      <c r="M274" s="55">
        <f>VLOOKUP(K274,Table!$A$2:$C$121,2,0)</f>
        <v>16</v>
      </c>
      <c r="N274" s="56">
        <f>VLOOKUP(K274,Table!$A$2:$C$121,3,0)</f>
        <v>3</v>
      </c>
      <c r="O274" s="53" t="str">
        <f>VLOOKUP(A274,Table!$U$1:$V$230,2,0)</f>
        <v>Orthorhombic</v>
      </c>
      <c r="P274" s="63"/>
    </row>
    <row r="275" spans="1:16" ht="17.25" customHeight="1">
      <c r="A275" s="58">
        <v>42</v>
      </c>
      <c r="B275" s="58">
        <v>69495</v>
      </c>
      <c r="C275" s="58" t="s">
        <v>1867</v>
      </c>
      <c r="D275" s="58" t="s">
        <v>1801</v>
      </c>
      <c r="E275" s="59" t="s">
        <v>542</v>
      </c>
      <c r="F275" s="55" t="str">
        <f>LEFT(E275,MIN(FIND({0,1,2,3,4,5,6,7,8,9},ASC(E275)&amp;1234567890))-1)</f>
        <v>Bi</v>
      </c>
      <c r="G275" s="55">
        <f t="shared" si="8"/>
        <v>1</v>
      </c>
      <c r="H275" s="55">
        <f>VLOOKUP(F275,Table!$A$2:$C$121,2,0)</f>
        <v>15</v>
      </c>
      <c r="I275" s="56">
        <f>VLOOKUP(F275,Table!$A$2:$C$121,3,0)</f>
        <v>6</v>
      </c>
      <c r="J275" s="59" t="s">
        <v>379</v>
      </c>
      <c r="K275" s="55" t="str">
        <f>LEFT(J275,MIN(FIND({0,1,2,3,4,5,6,7,8,9},ASC(J275)&amp;1234567890))-1)</f>
        <v>S</v>
      </c>
      <c r="L275" s="55">
        <f t="shared" si="9"/>
        <v>1</v>
      </c>
      <c r="M275" s="55">
        <f>VLOOKUP(K275,Table!$A$2:$C$121,2,0)</f>
        <v>16</v>
      </c>
      <c r="N275" s="56">
        <f>VLOOKUP(K275,Table!$A$2:$C$121,3,0)</f>
        <v>3</v>
      </c>
      <c r="O275" s="53" t="str">
        <f>VLOOKUP(A275,Table!$U$1:$V$230,2,0)</f>
        <v>Orthorhombic</v>
      </c>
      <c r="P275" s="63"/>
    </row>
    <row r="276" spans="1:16" ht="17.25" customHeight="1">
      <c r="A276" s="58">
        <v>42</v>
      </c>
      <c r="B276" s="58">
        <v>69496</v>
      </c>
      <c r="C276" s="58" t="s">
        <v>1867</v>
      </c>
      <c r="D276" s="58" t="s">
        <v>1802</v>
      </c>
      <c r="E276" s="59" t="s">
        <v>405</v>
      </c>
      <c r="F276" s="55" t="str">
        <f>LEFT(E276,MIN(FIND({0,1,2,3,4,5,6,7,8,9},ASC(E276)&amp;1234567890))-1)</f>
        <v>Ta</v>
      </c>
      <c r="G276" s="55">
        <f t="shared" si="8"/>
        <v>1</v>
      </c>
      <c r="H276" s="55">
        <f>VLOOKUP(F276,Table!$A$2:$C$121,2,0)</f>
        <v>5</v>
      </c>
      <c r="I276" s="56">
        <f>VLOOKUP(F276,Table!$A$2:$C$121,3,0)</f>
        <v>6</v>
      </c>
      <c r="J276" s="59" t="s">
        <v>34</v>
      </c>
      <c r="K276" s="55" t="str">
        <f>LEFT(J276,MIN(FIND({0,1,2,3,4,5,6,7,8,9},ASC(J276)&amp;1234567890))-1)</f>
        <v>S</v>
      </c>
      <c r="L276" s="55">
        <f t="shared" si="9"/>
        <v>2</v>
      </c>
      <c r="M276" s="55">
        <f>VLOOKUP(K276,Table!$A$2:$C$121,2,0)</f>
        <v>16</v>
      </c>
      <c r="N276" s="56">
        <f>VLOOKUP(K276,Table!$A$2:$C$121,3,0)</f>
        <v>3</v>
      </c>
      <c r="O276" s="53" t="str">
        <f>VLOOKUP(A276,Table!$U$1:$V$230,2,0)</f>
        <v>Orthorhombic</v>
      </c>
      <c r="P276" s="63"/>
    </row>
    <row r="277" spans="1:16" ht="17.25" customHeight="1">
      <c r="A277" s="58">
        <v>42</v>
      </c>
      <c r="B277" s="58">
        <v>69711</v>
      </c>
      <c r="C277" s="58" t="s">
        <v>1867</v>
      </c>
      <c r="D277" s="58" t="s">
        <v>564</v>
      </c>
      <c r="E277" s="59" t="s">
        <v>590</v>
      </c>
      <c r="F277" s="55" t="str">
        <f>LEFT(E277,MIN(FIND({0,1,2,3,4,5,6,7,8,9},ASC(E277)&amp;1234567890))-1)</f>
        <v>Sm</v>
      </c>
      <c r="G277" s="55">
        <f t="shared" si="8"/>
        <v>1</v>
      </c>
      <c r="H277" s="55">
        <f>VLOOKUP(F277,Table!$A$2:$C$121,2,0)</f>
        <v>3</v>
      </c>
      <c r="I277" s="56">
        <f>VLOOKUP(F277,Table!$A$2:$C$121,3,0)</f>
        <v>6</v>
      </c>
      <c r="J277" s="59" t="s">
        <v>379</v>
      </c>
      <c r="K277" s="55" t="str">
        <f>LEFT(J277,MIN(FIND({0,1,2,3,4,5,6,7,8,9},ASC(J277)&amp;1234567890))-1)</f>
        <v>S</v>
      </c>
      <c r="L277" s="55">
        <f t="shared" si="9"/>
        <v>1</v>
      </c>
      <c r="M277" s="55">
        <f>VLOOKUP(K277,Table!$A$2:$C$121,2,0)</f>
        <v>16</v>
      </c>
      <c r="N277" s="56">
        <f>VLOOKUP(K277,Table!$A$2:$C$121,3,0)</f>
        <v>3</v>
      </c>
      <c r="O277" s="53" t="str">
        <f>VLOOKUP(A277,Table!$U$1:$V$230,2,0)</f>
        <v>Orthorhombic</v>
      </c>
      <c r="P277" s="63"/>
    </row>
    <row r="278" spans="1:16" ht="17.25" customHeight="1">
      <c r="A278" s="58">
        <v>42</v>
      </c>
      <c r="B278" s="58">
        <v>71339</v>
      </c>
      <c r="C278" s="58" t="s">
        <v>1867</v>
      </c>
      <c r="D278" s="58" t="s">
        <v>1645</v>
      </c>
      <c r="E278" s="59" t="s">
        <v>335</v>
      </c>
      <c r="F278" s="55" t="str">
        <f>LEFT(E278,MIN(FIND({0,1,2,3,4,5,6,7,8,9},ASC(E278)&amp;1234567890))-1)</f>
        <v>Nb</v>
      </c>
      <c r="G278" s="55">
        <f t="shared" si="8"/>
        <v>1</v>
      </c>
      <c r="H278" s="55">
        <f>VLOOKUP(F278,Table!$A$2:$C$121,2,0)</f>
        <v>5</v>
      </c>
      <c r="I278" s="56">
        <f>VLOOKUP(F278,Table!$A$2:$C$121,3,0)</f>
        <v>5</v>
      </c>
      <c r="J278" s="59" t="s">
        <v>361</v>
      </c>
      <c r="K278" s="55" t="str">
        <f>LEFT(J278,MIN(FIND({0,1,2,3,4,5,6,7,8,9},ASC(J278)&amp;1234567890))-1)</f>
        <v>Se</v>
      </c>
      <c r="L278" s="55">
        <f t="shared" si="9"/>
        <v>2</v>
      </c>
      <c r="M278" s="55">
        <f>VLOOKUP(K278,Table!$A$2:$C$121,2,0)</f>
        <v>16</v>
      </c>
      <c r="N278" s="56">
        <f>VLOOKUP(K278,Table!$A$2:$C$121,3,0)</f>
        <v>4</v>
      </c>
      <c r="O278" s="53" t="str">
        <f>VLOOKUP(A278,Table!$U$1:$V$230,2,0)</f>
        <v>Orthorhombic</v>
      </c>
      <c r="P278" s="63"/>
    </row>
    <row r="279" spans="1:16" ht="17.25" customHeight="1">
      <c r="A279" s="58">
        <v>42</v>
      </c>
      <c r="B279" s="58">
        <v>72197</v>
      </c>
      <c r="C279" s="58" t="s">
        <v>1867</v>
      </c>
      <c r="D279" s="58" t="s">
        <v>1113</v>
      </c>
      <c r="E279" s="59" t="s">
        <v>542</v>
      </c>
      <c r="F279" s="55" t="str">
        <f>LEFT(E279,MIN(FIND({0,1,2,3,4,5,6,7,8,9},ASC(E279)&amp;1234567890))-1)</f>
        <v>Bi</v>
      </c>
      <c r="G279" s="55">
        <f t="shared" si="8"/>
        <v>1</v>
      </c>
      <c r="H279" s="55">
        <f>VLOOKUP(F279,Table!$A$2:$C$121,2,0)</f>
        <v>15</v>
      </c>
      <c r="I279" s="56">
        <f>VLOOKUP(F279,Table!$A$2:$C$121,3,0)</f>
        <v>6</v>
      </c>
      <c r="J279" s="59" t="s">
        <v>47</v>
      </c>
      <c r="K279" s="55" t="str">
        <f>LEFT(J279,MIN(FIND({0,1,2,3,4,5,6,7,8,9},ASC(J279)&amp;1234567890))-1)</f>
        <v>Se</v>
      </c>
      <c r="L279" s="55">
        <f t="shared" si="9"/>
        <v>1</v>
      </c>
      <c r="M279" s="55">
        <f>VLOOKUP(K279,Table!$A$2:$C$121,2,0)</f>
        <v>16</v>
      </c>
      <c r="N279" s="56">
        <f>VLOOKUP(K279,Table!$A$2:$C$121,3,0)</f>
        <v>4</v>
      </c>
      <c r="O279" s="53" t="str">
        <f>VLOOKUP(A279,Table!$U$1:$V$230,2,0)</f>
        <v>Orthorhombic</v>
      </c>
      <c r="P279" s="63"/>
    </row>
    <row r="280" spans="1:16" ht="17.25" customHeight="1">
      <c r="A280" s="58">
        <v>42</v>
      </c>
      <c r="B280" s="58">
        <v>72198</v>
      </c>
      <c r="C280" s="58" t="s">
        <v>1867</v>
      </c>
      <c r="D280" s="58" t="s">
        <v>254</v>
      </c>
      <c r="E280" s="59" t="s">
        <v>405</v>
      </c>
      <c r="F280" s="55" t="str">
        <f>LEFT(E280,MIN(FIND({0,1,2,3,4,5,6,7,8,9},ASC(E280)&amp;1234567890))-1)</f>
        <v>Ta</v>
      </c>
      <c r="G280" s="55">
        <f t="shared" si="8"/>
        <v>1</v>
      </c>
      <c r="H280" s="55">
        <f>VLOOKUP(F280,Table!$A$2:$C$121,2,0)</f>
        <v>5</v>
      </c>
      <c r="I280" s="56">
        <f>VLOOKUP(F280,Table!$A$2:$C$121,3,0)</f>
        <v>6</v>
      </c>
      <c r="J280" s="59" t="s">
        <v>361</v>
      </c>
      <c r="K280" s="55" t="str">
        <f>LEFT(J280,MIN(FIND({0,1,2,3,4,5,6,7,8,9},ASC(J280)&amp;1234567890))-1)</f>
        <v>Se</v>
      </c>
      <c r="L280" s="55">
        <f t="shared" si="9"/>
        <v>2</v>
      </c>
      <c r="M280" s="55">
        <f>VLOOKUP(K280,Table!$A$2:$C$121,2,0)</f>
        <v>16</v>
      </c>
      <c r="N280" s="56">
        <f>VLOOKUP(K280,Table!$A$2:$C$121,3,0)</f>
        <v>4</v>
      </c>
      <c r="O280" s="53" t="str">
        <f>VLOOKUP(A280,Table!$U$1:$V$230,2,0)</f>
        <v>Orthorhombic</v>
      </c>
      <c r="P280" s="63"/>
    </row>
    <row r="281" spans="1:16" ht="17.25" customHeight="1">
      <c r="A281" s="58">
        <v>42</v>
      </c>
      <c r="B281" s="58">
        <v>72725</v>
      </c>
      <c r="C281" s="58" t="s">
        <v>1867</v>
      </c>
      <c r="D281" s="58" t="s">
        <v>559</v>
      </c>
      <c r="E281" s="59" t="s">
        <v>335</v>
      </c>
      <c r="F281" s="55" t="str">
        <f>LEFT(E281,MIN(FIND({0,1,2,3,4,5,6,7,8,9},ASC(E281)&amp;1234567890))-1)</f>
        <v>Nb</v>
      </c>
      <c r="G281" s="55">
        <f t="shared" si="8"/>
        <v>1</v>
      </c>
      <c r="H281" s="55">
        <f>VLOOKUP(F281,Table!$A$2:$C$121,2,0)</f>
        <v>5</v>
      </c>
      <c r="I281" s="56">
        <f>VLOOKUP(F281,Table!$A$2:$C$121,3,0)</f>
        <v>5</v>
      </c>
      <c r="J281" s="59" t="s">
        <v>34</v>
      </c>
      <c r="K281" s="55" t="str">
        <f>LEFT(J281,MIN(FIND({0,1,2,3,4,5,6,7,8,9},ASC(J281)&amp;1234567890))-1)</f>
        <v>S</v>
      </c>
      <c r="L281" s="55">
        <f t="shared" si="9"/>
        <v>2</v>
      </c>
      <c r="M281" s="55">
        <f>VLOOKUP(K281,Table!$A$2:$C$121,2,0)</f>
        <v>16</v>
      </c>
      <c r="N281" s="56">
        <f>VLOOKUP(K281,Table!$A$2:$C$121,3,0)</f>
        <v>3</v>
      </c>
      <c r="O281" s="53" t="str">
        <f>VLOOKUP(A281,Table!$U$1:$V$230,2,0)</f>
        <v>Orthorhombic</v>
      </c>
      <c r="P281" s="63"/>
    </row>
    <row r="282" spans="1:16" ht="17.25" customHeight="1">
      <c r="A282" s="58">
        <v>42</v>
      </c>
      <c r="B282" s="58">
        <v>74334</v>
      </c>
      <c r="C282" s="58" t="s">
        <v>1867</v>
      </c>
      <c r="D282" s="58" t="s">
        <v>1871</v>
      </c>
      <c r="E282" s="59" t="s">
        <v>586</v>
      </c>
      <c r="F282" s="55" t="str">
        <f>LEFT(E282,MIN(FIND({0,1,2,3,4,5,6,7,8,9},ASC(E282)&amp;1234567890))-1)</f>
        <v>Pb</v>
      </c>
      <c r="G282" s="55">
        <f t="shared" si="8"/>
        <v>1</v>
      </c>
      <c r="H282" s="55">
        <f>VLOOKUP(F282,Table!$A$2:$C$121,2,0)</f>
        <v>14</v>
      </c>
      <c r="I282" s="56">
        <f>VLOOKUP(F282,Table!$A$2:$C$121,3,0)</f>
        <v>6</v>
      </c>
      <c r="J282" s="59" t="s">
        <v>47</v>
      </c>
      <c r="K282" s="55" t="str">
        <f>LEFT(J282,MIN(FIND({0,1,2,3,4,5,6,7,8,9},ASC(J282)&amp;1234567890))-1)</f>
        <v>Se</v>
      </c>
      <c r="L282" s="55">
        <f t="shared" si="9"/>
        <v>1</v>
      </c>
      <c r="M282" s="55">
        <f>VLOOKUP(K282,Table!$A$2:$C$121,2,0)</f>
        <v>16</v>
      </c>
      <c r="N282" s="56">
        <f>VLOOKUP(K282,Table!$A$2:$C$121,3,0)</f>
        <v>4</v>
      </c>
      <c r="O282" s="53" t="str">
        <f>VLOOKUP(A282,Table!$U$1:$V$230,2,0)</f>
        <v>Orthorhombic</v>
      </c>
      <c r="P282" s="63"/>
    </row>
    <row r="283" spans="1:16" ht="17.25" customHeight="1">
      <c r="A283" s="58">
        <v>42</v>
      </c>
      <c r="B283" s="58">
        <v>80539</v>
      </c>
      <c r="C283" s="58" t="s">
        <v>1867</v>
      </c>
      <c r="D283" s="58" t="s">
        <v>1872</v>
      </c>
      <c r="E283" s="59" t="s">
        <v>15010</v>
      </c>
      <c r="F283" s="55" t="str">
        <f>LEFT(E283,MIN(FIND({0,1,2,3,4,5,6,7,8,9},ASC(E283)&amp;1234567890))-1)</f>
        <v>Pb</v>
      </c>
      <c r="G283" s="55">
        <f t="shared" si="8"/>
        <v>0.998</v>
      </c>
      <c r="H283" s="55">
        <f>VLOOKUP(F283,Table!$A$2:$C$121,2,0)</f>
        <v>14</v>
      </c>
      <c r="I283" s="56">
        <f>VLOOKUP(F283,Table!$A$2:$C$121,3,0)</f>
        <v>6</v>
      </c>
      <c r="J283" s="59" t="s">
        <v>379</v>
      </c>
      <c r="K283" s="55" t="str">
        <f>LEFT(J283,MIN(FIND({0,1,2,3,4,5,6,7,8,9},ASC(J283)&amp;1234567890))-1)</f>
        <v>S</v>
      </c>
      <c r="L283" s="55">
        <f t="shared" si="9"/>
        <v>1</v>
      </c>
      <c r="M283" s="55">
        <f>VLOOKUP(K283,Table!$A$2:$C$121,2,0)</f>
        <v>16</v>
      </c>
      <c r="N283" s="56">
        <f>VLOOKUP(K283,Table!$A$2:$C$121,3,0)</f>
        <v>3</v>
      </c>
      <c r="O283" s="53" t="str">
        <f>VLOOKUP(A283,Table!$U$1:$V$230,2,0)</f>
        <v>Orthorhombic</v>
      </c>
      <c r="P283" s="63"/>
    </row>
    <row r="284" spans="1:16" ht="17.25" customHeight="1">
      <c r="A284" s="58">
        <v>42</v>
      </c>
      <c r="B284" s="58">
        <v>89239</v>
      </c>
      <c r="C284" s="58" t="s">
        <v>1867</v>
      </c>
      <c r="D284" s="58" t="s">
        <v>1873</v>
      </c>
      <c r="E284" s="59" t="s">
        <v>428</v>
      </c>
      <c r="F284" s="55" t="str">
        <f>LEFT(E284,MIN(FIND({0,1,2,3,4,5,6,7,8,9},ASC(E284)&amp;1234567890))-1)</f>
        <v>Eu</v>
      </c>
      <c r="G284" s="55">
        <f t="shared" si="8"/>
        <v>1</v>
      </c>
      <c r="H284" s="55">
        <f>VLOOKUP(F284,Table!$A$2:$C$121,2,0)</f>
        <v>3</v>
      </c>
      <c r="I284" s="56">
        <f>VLOOKUP(F284,Table!$A$2:$C$121,3,0)</f>
        <v>6</v>
      </c>
      <c r="J284" s="59" t="s">
        <v>379</v>
      </c>
      <c r="K284" s="55" t="str">
        <f>LEFT(J284,MIN(FIND({0,1,2,3,4,5,6,7,8,9},ASC(J284)&amp;1234567890))-1)</f>
        <v>S</v>
      </c>
      <c r="L284" s="55">
        <f t="shared" si="9"/>
        <v>1</v>
      </c>
      <c r="M284" s="55">
        <f>VLOOKUP(K284,Table!$A$2:$C$121,2,0)</f>
        <v>16</v>
      </c>
      <c r="N284" s="56">
        <f>VLOOKUP(K284,Table!$A$2:$C$121,3,0)</f>
        <v>3</v>
      </c>
      <c r="O284" s="53" t="str">
        <f>VLOOKUP(A284,Table!$U$1:$V$230,2,0)</f>
        <v>Orthorhombic</v>
      </c>
      <c r="P284" s="63"/>
    </row>
    <row r="285" spans="1:16" ht="17.25" customHeight="1">
      <c r="A285" s="58">
        <v>42</v>
      </c>
      <c r="B285" s="58">
        <v>240196</v>
      </c>
      <c r="C285" s="58" t="s">
        <v>1874</v>
      </c>
      <c r="D285" s="58" t="s">
        <v>1875</v>
      </c>
      <c r="E285" s="59" t="s">
        <v>15011</v>
      </c>
      <c r="F285" s="55" t="str">
        <f>LEFT(E285,MIN(FIND({0,1,2,3,4,5,6,7,8,9},ASC(E285)&amp;1234567890))-1)</f>
        <v>Al</v>
      </c>
      <c r="G285" s="55">
        <f t="shared" si="8"/>
        <v>35.472000000000001</v>
      </c>
      <c r="H285" s="55">
        <f>VLOOKUP(F285,Table!$A$2:$C$121,2,0)</f>
        <v>13</v>
      </c>
      <c r="I285" s="56">
        <f>VLOOKUP(F285,Table!$A$2:$C$121,3,0)</f>
        <v>3</v>
      </c>
      <c r="J285" s="59" t="s">
        <v>15012</v>
      </c>
      <c r="K285" s="55" t="str">
        <f>LEFT(J285,MIN(FIND({0,1,2,3,4,5,6,7,8,9},ASC(J285)&amp;1234567890))-1)</f>
        <v>Cu</v>
      </c>
      <c r="L285" s="55">
        <f t="shared" si="9"/>
        <v>47.792000000000002</v>
      </c>
      <c r="M285" s="55">
        <f>VLOOKUP(K285,Table!$A$2:$C$121,2,0)</f>
        <v>11</v>
      </c>
      <c r="N285" s="56">
        <f>VLOOKUP(K285,Table!$A$2:$C$121,3,0)</f>
        <v>4</v>
      </c>
      <c r="O285" s="53" t="str">
        <f>VLOOKUP(A285,Table!$U$1:$V$230,2,0)</f>
        <v>Orthorhombic</v>
      </c>
      <c r="P285" s="63"/>
    </row>
    <row r="286" spans="1:16" ht="17.25" customHeight="1">
      <c r="A286" s="58">
        <v>42</v>
      </c>
      <c r="B286" s="58">
        <v>240773</v>
      </c>
      <c r="C286" s="58" t="s">
        <v>1870</v>
      </c>
      <c r="D286" s="58" t="s">
        <v>1876</v>
      </c>
      <c r="E286" s="59" t="s">
        <v>15013</v>
      </c>
      <c r="F286" s="55" t="str">
        <f>LEFT(E286,MIN(FIND({0,1,2,3,4,5,6,7,8,9},ASC(E286)&amp;1234567890))-1)</f>
        <v>Pd</v>
      </c>
      <c r="G286" s="55">
        <f t="shared" si="8"/>
        <v>108</v>
      </c>
      <c r="H286" s="55">
        <f>VLOOKUP(F286,Table!$A$2:$C$121,2,0)</f>
        <v>10</v>
      </c>
      <c r="I286" s="56">
        <f>VLOOKUP(F286,Table!$A$2:$C$121,3,0)</f>
        <v>5</v>
      </c>
      <c r="J286" s="59" t="s">
        <v>15014</v>
      </c>
      <c r="K286" s="55" t="str">
        <f>LEFT(J286,MIN(FIND({0,1,2,3,4,5,6,7,8,9},ASC(J286)&amp;1234567890))-1)</f>
        <v>Cd</v>
      </c>
      <c r="L286" s="55">
        <f t="shared" si="9"/>
        <v>340</v>
      </c>
      <c r="M286" s="55">
        <f>VLOOKUP(K286,Table!$A$2:$C$121,2,0)</f>
        <v>12</v>
      </c>
      <c r="N286" s="56">
        <f>VLOOKUP(K286,Table!$A$2:$C$121,3,0)</f>
        <v>5</v>
      </c>
      <c r="O286" s="53" t="str">
        <f>VLOOKUP(A286,Table!$U$1:$V$230,2,0)</f>
        <v>Orthorhombic</v>
      </c>
      <c r="P286" s="63"/>
    </row>
    <row r="287" spans="1:16" ht="17.25" customHeight="1">
      <c r="A287" s="58">
        <v>43</v>
      </c>
      <c r="B287" s="58">
        <v>1555</v>
      </c>
      <c r="C287" s="58" t="s">
        <v>1877</v>
      </c>
      <c r="D287" s="58" t="s">
        <v>1878</v>
      </c>
      <c r="E287" s="59" t="s">
        <v>541</v>
      </c>
      <c r="F287" s="55" t="str">
        <f>LEFT(E287,MIN(FIND({0,1,2,3,4,5,6,7,8,9},ASC(E287)&amp;1234567890))-1)</f>
        <v>Pd</v>
      </c>
      <c r="G287" s="55">
        <f t="shared" si="8"/>
        <v>1</v>
      </c>
      <c r="H287" s="55">
        <f>VLOOKUP(F287,Table!$A$2:$C$121,2,0)</f>
        <v>10</v>
      </c>
      <c r="I287" s="56">
        <f>VLOOKUP(F287,Table!$A$2:$C$121,3,0)</f>
        <v>5</v>
      </c>
      <c r="J287" s="59" t="s">
        <v>11638</v>
      </c>
      <c r="K287" s="55" t="str">
        <f>LEFT(J287,MIN(FIND({0,1,2,3,4,5,6,7,8,9},ASC(J287)&amp;1234567890))-1)</f>
        <v>F</v>
      </c>
      <c r="L287" s="55">
        <f t="shared" si="9"/>
        <v>4</v>
      </c>
      <c r="M287" s="55">
        <f>VLOOKUP(K287,Table!$A$2:$C$121,2,0)</f>
        <v>17</v>
      </c>
      <c r="N287" s="56">
        <f>VLOOKUP(K287,Table!$A$2:$C$121,3,0)</f>
        <v>2</v>
      </c>
      <c r="O287" s="53" t="str">
        <f>VLOOKUP(A287,Table!$U$1:$V$230,2,0)</f>
        <v>Orthorhombic</v>
      </c>
      <c r="P287" s="63"/>
    </row>
    <row r="288" spans="1:16" ht="17.25" customHeight="1">
      <c r="A288" s="58">
        <v>43</v>
      </c>
      <c r="B288" s="58">
        <v>8014</v>
      </c>
      <c r="C288" s="58" t="s">
        <v>1877</v>
      </c>
      <c r="D288" s="58" t="s">
        <v>1879</v>
      </c>
      <c r="E288" s="59" t="s">
        <v>35</v>
      </c>
      <c r="F288" s="55" t="str">
        <f>LEFT(E288,MIN(FIND({0,1,2,3,4,5,6,7,8,9},ASC(E288)&amp;1234567890))-1)</f>
        <v>Au</v>
      </c>
      <c r="G288" s="55">
        <f t="shared" si="8"/>
        <v>2</v>
      </c>
      <c r="H288" s="55">
        <f>VLOOKUP(F288,Table!$A$2:$C$121,2,0)</f>
        <v>11</v>
      </c>
      <c r="I288" s="56">
        <f>VLOOKUP(F288,Table!$A$2:$C$121,3,0)</f>
        <v>6</v>
      </c>
      <c r="J288" s="59" t="s">
        <v>59</v>
      </c>
      <c r="K288" s="55" t="str">
        <f>LEFT(J288,MIN(FIND({0,1,2,3,4,5,6,7,8,9},ASC(J288)&amp;1234567890))-1)</f>
        <v>O</v>
      </c>
      <c r="L288" s="55">
        <f t="shared" si="9"/>
        <v>3</v>
      </c>
      <c r="M288" s="55">
        <f>VLOOKUP(K288,Table!$A$2:$C$121,2,0)</f>
        <v>16</v>
      </c>
      <c r="N288" s="56">
        <f>VLOOKUP(K288,Table!$A$2:$C$121,3,0)</f>
        <v>2</v>
      </c>
      <c r="O288" s="53" t="str">
        <f>VLOOKUP(A288,Table!$U$1:$V$230,2,0)</f>
        <v>Orthorhombic</v>
      </c>
      <c r="P288" s="63"/>
    </row>
    <row r="289" spans="1:16" ht="17.25" customHeight="1">
      <c r="A289" s="58">
        <v>43</v>
      </c>
      <c r="B289" s="58">
        <v>8211</v>
      </c>
      <c r="C289" s="58" t="s">
        <v>1877</v>
      </c>
      <c r="D289" s="58" t="s">
        <v>1880</v>
      </c>
      <c r="E289" s="59" t="s">
        <v>11780</v>
      </c>
      <c r="F289" s="55" t="str">
        <f>LEFT(E289,MIN(FIND({0,1,2,3,4,5,6,7,8,9},ASC(E289)&amp;1234567890))-1)</f>
        <v>Eu</v>
      </c>
      <c r="G289" s="55">
        <f t="shared" si="8"/>
        <v>3</v>
      </c>
      <c r="H289" s="55">
        <f>VLOOKUP(F289,Table!$A$2:$C$121,2,0)</f>
        <v>3</v>
      </c>
      <c r="I289" s="56">
        <f>VLOOKUP(F289,Table!$A$2:$C$121,3,0)</f>
        <v>6</v>
      </c>
      <c r="J289" s="59" t="s">
        <v>11312</v>
      </c>
      <c r="K289" s="55" t="str">
        <f>LEFT(J289,MIN(FIND({0,1,2,3,4,5,6,7,8,9},ASC(J289)&amp;1234567890))-1)</f>
        <v>As</v>
      </c>
      <c r="L289" s="55">
        <f t="shared" si="9"/>
        <v>4</v>
      </c>
      <c r="M289" s="55">
        <f>VLOOKUP(K289,Table!$A$2:$C$121,2,0)</f>
        <v>15</v>
      </c>
      <c r="N289" s="56">
        <f>VLOOKUP(K289,Table!$A$2:$C$121,3,0)</f>
        <v>4</v>
      </c>
      <c r="O289" s="53" t="str">
        <f>VLOOKUP(A289,Table!$U$1:$V$230,2,0)</f>
        <v>Orthorhombic</v>
      </c>
      <c r="P289" s="63"/>
    </row>
    <row r="290" spans="1:16" ht="17.25" customHeight="1">
      <c r="A290" s="58">
        <v>43</v>
      </c>
      <c r="B290" s="58">
        <v>20612</v>
      </c>
      <c r="C290" s="58" t="s">
        <v>1877</v>
      </c>
      <c r="D290" s="58" t="s">
        <v>1881</v>
      </c>
      <c r="E290" s="59" t="s">
        <v>77</v>
      </c>
      <c r="F290" s="55" t="str">
        <f>LEFT(E290,MIN(FIND({0,1,2,3,4,5,6,7,8,9},ASC(E290)&amp;1234567890))-1)</f>
        <v>Y</v>
      </c>
      <c r="G290" s="55">
        <f t="shared" si="8"/>
        <v>3</v>
      </c>
      <c r="H290" s="55">
        <f>VLOOKUP(F290,Table!$A$2:$C$121,2,0)</f>
        <v>3</v>
      </c>
      <c r="I290" s="56">
        <f>VLOOKUP(F290,Table!$A$2:$C$121,3,0)</f>
        <v>5</v>
      </c>
      <c r="J290" s="59" t="s">
        <v>11402</v>
      </c>
      <c r="K290" s="55" t="str">
        <f>LEFT(J290,MIN(FIND({0,1,2,3,4,5,6,7,8,9},ASC(J290)&amp;1234567890))-1)</f>
        <v>Ge</v>
      </c>
      <c r="L290" s="55">
        <f t="shared" si="9"/>
        <v>5</v>
      </c>
      <c r="M290" s="55">
        <f>VLOOKUP(K290,Table!$A$2:$C$121,2,0)</f>
        <v>14</v>
      </c>
      <c r="N290" s="56">
        <f>VLOOKUP(K290,Table!$A$2:$C$121,3,0)</f>
        <v>4</v>
      </c>
      <c r="O290" s="53" t="str">
        <f>VLOOKUP(A290,Table!$U$1:$V$230,2,0)</f>
        <v>Orthorhombic</v>
      </c>
      <c r="P290" s="63"/>
    </row>
    <row r="291" spans="1:16" ht="17.25" customHeight="1">
      <c r="A291" s="58">
        <v>43</v>
      </c>
      <c r="B291" s="58">
        <v>23483</v>
      </c>
      <c r="C291" s="58" t="s">
        <v>1877</v>
      </c>
      <c r="D291" s="58" t="s">
        <v>1882</v>
      </c>
      <c r="E291" s="59" t="s">
        <v>72</v>
      </c>
      <c r="F291" s="55" t="str">
        <f>LEFT(E291,MIN(FIND({0,1,2,3,4,5,6,7,8,9},ASC(E291)&amp;1234567890))-1)</f>
        <v>Ir</v>
      </c>
      <c r="G291" s="55">
        <f t="shared" si="8"/>
        <v>1</v>
      </c>
      <c r="H291" s="55">
        <f>VLOOKUP(F291,Table!$A$2:$C$121,2,0)</f>
        <v>9</v>
      </c>
      <c r="I291" s="56">
        <f>VLOOKUP(F291,Table!$A$2:$C$121,3,0)</f>
        <v>6</v>
      </c>
      <c r="J291" s="59" t="s">
        <v>11638</v>
      </c>
      <c r="K291" s="55" t="str">
        <f>LEFT(J291,MIN(FIND({0,1,2,3,4,5,6,7,8,9},ASC(J291)&amp;1234567890))-1)</f>
        <v>F</v>
      </c>
      <c r="L291" s="55">
        <f t="shared" si="9"/>
        <v>4</v>
      </c>
      <c r="M291" s="55">
        <f>VLOOKUP(K291,Table!$A$2:$C$121,2,0)</f>
        <v>17</v>
      </c>
      <c r="N291" s="56">
        <f>VLOOKUP(K291,Table!$A$2:$C$121,3,0)</f>
        <v>2</v>
      </c>
      <c r="O291" s="53" t="str">
        <f>VLOOKUP(A291,Table!$U$1:$V$230,2,0)</f>
        <v>Orthorhombic</v>
      </c>
      <c r="P291" s="63"/>
    </row>
    <row r="292" spans="1:16" ht="17.25" customHeight="1">
      <c r="A292" s="58">
        <v>43</v>
      </c>
      <c r="B292" s="58">
        <v>31685</v>
      </c>
      <c r="C292" s="58" t="s">
        <v>1877</v>
      </c>
      <c r="D292" s="58" t="s">
        <v>627</v>
      </c>
      <c r="E292" s="59" t="s">
        <v>544</v>
      </c>
      <c r="F292" s="55" t="str">
        <f>LEFT(E292,MIN(FIND({0,1,2,3,4,5,6,7,8,9},ASC(E292)&amp;1234567890))-1)</f>
        <v>Ge</v>
      </c>
      <c r="G292" s="55">
        <f t="shared" si="8"/>
        <v>1</v>
      </c>
      <c r="H292" s="55">
        <f>VLOOKUP(F292,Table!$A$2:$C$121,2,0)</f>
        <v>14</v>
      </c>
      <c r="I292" s="56">
        <f>VLOOKUP(F292,Table!$A$2:$C$121,3,0)</f>
        <v>4</v>
      </c>
      <c r="J292" s="59" t="s">
        <v>34</v>
      </c>
      <c r="K292" s="55" t="str">
        <f>LEFT(J292,MIN(FIND({0,1,2,3,4,5,6,7,8,9},ASC(J292)&amp;1234567890))-1)</f>
        <v>S</v>
      </c>
      <c r="L292" s="55">
        <f t="shared" si="9"/>
        <v>2</v>
      </c>
      <c r="M292" s="55">
        <f>VLOOKUP(K292,Table!$A$2:$C$121,2,0)</f>
        <v>16</v>
      </c>
      <c r="N292" s="56">
        <f>VLOOKUP(K292,Table!$A$2:$C$121,3,0)</f>
        <v>3</v>
      </c>
      <c r="O292" s="53" t="str">
        <f>VLOOKUP(A292,Table!$U$1:$V$230,2,0)</f>
        <v>Orthorhombic</v>
      </c>
      <c r="P292" s="63"/>
    </row>
    <row r="293" spans="1:16" ht="17.25" customHeight="1">
      <c r="A293" s="58">
        <v>43</v>
      </c>
      <c r="B293" s="58">
        <v>37016</v>
      </c>
      <c r="C293" s="58" t="s">
        <v>1877</v>
      </c>
      <c r="D293" s="58" t="s">
        <v>1883</v>
      </c>
      <c r="E293" s="59" t="s">
        <v>34</v>
      </c>
      <c r="F293" s="55" t="str">
        <f>LEFT(E293,MIN(FIND({0,1,2,3,4,5,6,7,8,9},ASC(E293)&amp;1234567890))-1)</f>
        <v>S</v>
      </c>
      <c r="G293" s="55">
        <f t="shared" si="8"/>
        <v>2</v>
      </c>
      <c r="H293" s="55">
        <f>VLOOKUP(F293,Table!$A$2:$C$121,2,0)</f>
        <v>16</v>
      </c>
      <c r="I293" s="56">
        <f>VLOOKUP(F293,Table!$A$2:$C$121,3,0)</f>
        <v>3</v>
      </c>
      <c r="J293" s="59" t="s">
        <v>11305</v>
      </c>
      <c r="K293" s="55" t="str">
        <f>LEFT(J293,MIN(FIND({0,1,2,3,4,5,6,7,8,9},ASC(J293)&amp;1234567890))-1)</f>
        <v>Cl</v>
      </c>
      <c r="L293" s="55">
        <f t="shared" si="9"/>
        <v>2</v>
      </c>
      <c r="M293" s="55">
        <f>VLOOKUP(K293,Table!$A$2:$C$121,2,0)</f>
        <v>17</v>
      </c>
      <c r="N293" s="56">
        <f>VLOOKUP(K293,Table!$A$2:$C$121,3,0)</f>
        <v>3</v>
      </c>
      <c r="O293" s="53" t="str">
        <f>VLOOKUP(A293,Table!$U$1:$V$230,2,0)</f>
        <v>Orthorhombic</v>
      </c>
      <c r="P293" s="63"/>
    </row>
    <row r="294" spans="1:16" ht="17.25" customHeight="1">
      <c r="A294" s="58">
        <v>43</v>
      </c>
      <c r="B294" s="58">
        <v>38320</v>
      </c>
      <c r="C294" s="58" t="s">
        <v>1877</v>
      </c>
      <c r="D294" s="58" t="s">
        <v>1884</v>
      </c>
      <c r="E294" s="59" t="s">
        <v>11780</v>
      </c>
      <c r="F294" s="55" t="str">
        <f>LEFT(E294,MIN(FIND({0,1,2,3,4,5,6,7,8,9},ASC(E294)&amp;1234567890))-1)</f>
        <v>Eu</v>
      </c>
      <c r="G294" s="55">
        <f t="shared" si="8"/>
        <v>3</v>
      </c>
      <c r="H294" s="55">
        <f>VLOOKUP(F294,Table!$A$2:$C$121,2,0)</f>
        <v>3</v>
      </c>
      <c r="I294" s="56">
        <f>VLOOKUP(F294,Table!$A$2:$C$121,3,0)</f>
        <v>6</v>
      </c>
      <c r="J294" s="59" t="s">
        <v>342</v>
      </c>
      <c r="K294" s="55" t="str">
        <f>LEFT(J294,MIN(FIND({0,1,2,3,4,5,6,7,8,9},ASC(J294)&amp;1234567890))-1)</f>
        <v>P</v>
      </c>
      <c r="L294" s="55">
        <f t="shared" si="9"/>
        <v>4</v>
      </c>
      <c r="M294" s="55">
        <f>VLOOKUP(K294,Table!$A$2:$C$121,2,0)</f>
        <v>15</v>
      </c>
      <c r="N294" s="56">
        <f>VLOOKUP(K294,Table!$A$2:$C$121,3,0)</f>
        <v>3</v>
      </c>
      <c r="O294" s="53" t="str">
        <f>VLOOKUP(A294,Table!$U$1:$V$230,2,0)</f>
        <v>Orthorhombic</v>
      </c>
      <c r="P294" s="63"/>
    </row>
    <row r="295" spans="1:16" ht="17.25" customHeight="1">
      <c r="A295" s="58">
        <v>43</v>
      </c>
      <c r="B295" s="58">
        <v>38321</v>
      </c>
      <c r="C295" s="58" t="s">
        <v>1877</v>
      </c>
      <c r="D295" s="58" t="s">
        <v>1885</v>
      </c>
      <c r="E295" s="59" t="s">
        <v>11723</v>
      </c>
      <c r="F295" s="55" t="str">
        <f>LEFT(E295,MIN(FIND({0,1,2,3,4,5,6,7,8,9},ASC(E295)&amp;1234567890))-1)</f>
        <v>Sr</v>
      </c>
      <c r="G295" s="55">
        <f t="shared" si="8"/>
        <v>3</v>
      </c>
      <c r="H295" s="55">
        <f>VLOOKUP(F295,Table!$A$2:$C$121,2,0)</f>
        <v>2</v>
      </c>
      <c r="I295" s="56">
        <f>VLOOKUP(F295,Table!$A$2:$C$121,3,0)</f>
        <v>5</v>
      </c>
      <c r="J295" s="59" t="s">
        <v>342</v>
      </c>
      <c r="K295" s="55" t="str">
        <f>LEFT(J295,MIN(FIND({0,1,2,3,4,5,6,7,8,9},ASC(J295)&amp;1234567890))-1)</f>
        <v>P</v>
      </c>
      <c r="L295" s="55">
        <f t="shared" si="9"/>
        <v>4</v>
      </c>
      <c r="M295" s="55">
        <f>VLOOKUP(K295,Table!$A$2:$C$121,2,0)</f>
        <v>15</v>
      </c>
      <c r="N295" s="56">
        <f>VLOOKUP(K295,Table!$A$2:$C$121,3,0)</f>
        <v>3</v>
      </c>
      <c r="O295" s="53" t="str">
        <f>VLOOKUP(A295,Table!$U$1:$V$230,2,0)</f>
        <v>Orthorhombic</v>
      </c>
      <c r="P295" s="63"/>
    </row>
    <row r="296" spans="1:16" ht="17.25" customHeight="1">
      <c r="A296" s="58">
        <v>43</v>
      </c>
      <c r="B296" s="58">
        <v>38322</v>
      </c>
      <c r="C296" s="58" t="s">
        <v>1877</v>
      </c>
      <c r="D296" s="58" t="s">
        <v>1886</v>
      </c>
      <c r="E296" s="59" t="s">
        <v>11628</v>
      </c>
      <c r="F296" s="55" t="str">
        <f>LEFT(E296,MIN(FIND({0,1,2,3,4,5,6,7,8,9},ASC(E296)&amp;1234567890))-1)</f>
        <v>Ba</v>
      </c>
      <c r="G296" s="55">
        <f t="shared" si="8"/>
        <v>3</v>
      </c>
      <c r="H296" s="55">
        <f>VLOOKUP(F296,Table!$A$2:$C$121,2,0)</f>
        <v>2</v>
      </c>
      <c r="I296" s="56">
        <f>VLOOKUP(F296,Table!$A$2:$C$121,3,0)</f>
        <v>6</v>
      </c>
      <c r="J296" s="59" t="s">
        <v>342</v>
      </c>
      <c r="K296" s="55" t="str">
        <f>LEFT(J296,MIN(FIND({0,1,2,3,4,5,6,7,8,9},ASC(J296)&amp;1234567890))-1)</f>
        <v>P</v>
      </c>
      <c r="L296" s="55">
        <f t="shared" si="9"/>
        <v>4</v>
      </c>
      <c r="M296" s="55">
        <f>VLOOKUP(K296,Table!$A$2:$C$121,2,0)</f>
        <v>15</v>
      </c>
      <c r="N296" s="56">
        <f>VLOOKUP(K296,Table!$A$2:$C$121,3,0)</f>
        <v>3</v>
      </c>
      <c r="O296" s="53" t="str">
        <f>VLOOKUP(A296,Table!$U$1:$V$230,2,0)</f>
        <v>Orthorhombic</v>
      </c>
      <c r="P296" s="63"/>
    </row>
    <row r="297" spans="1:16" ht="17.25" customHeight="1">
      <c r="A297" s="58">
        <v>43</v>
      </c>
      <c r="B297" s="58">
        <v>59193</v>
      </c>
      <c r="C297" s="58" t="s">
        <v>1877</v>
      </c>
      <c r="D297" s="58" t="s">
        <v>1887</v>
      </c>
      <c r="E297" s="59" t="s">
        <v>11661</v>
      </c>
      <c r="F297" s="55" t="str">
        <f>LEFT(E297,MIN(FIND({0,1,2,3,4,5,6,7,8,9},ASC(E297)&amp;1234567890))-1)</f>
        <v>Ag</v>
      </c>
      <c r="G297" s="55">
        <f t="shared" si="8"/>
        <v>2</v>
      </c>
      <c r="H297" s="55">
        <f>VLOOKUP(F297,Table!$A$2:$C$121,2,0)</f>
        <v>11</v>
      </c>
      <c r="I297" s="56">
        <f>VLOOKUP(F297,Table!$A$2:$C$121,3,0)</f>
        <v>5</v>
      </c>
      <c r="J297" s="59" t="s">
        <v>59</v>
      </c>
      <c r="K297" s="55" t="str">
        <f>LEFT(J297,MIN(FIND({0,1,2,3,4,5,6,7,8,9},ASC(J297)&amp;1234567890))-1)</f>
        <v>O</v>
      </c>
      <c r="L297" s="55">
        <f t="shared" si="9"/>
        <v>3</v>
      </c>
      <c r="M297" s="55">
        <f>VLOOKUP(K297,Table!$A$2:$C$121,2,0)</f>
        <v>16</v>
      </c>
      <c r="N297" s="56">
        <f>VLOOKUP(K297,Table!$A$2:$C$121,3,0)</f>
        <v>2</v>
      </c>
      <c r="O297" s="53" t="str">
        <f>VLOOKUP(A297,Table!$U$1:$V$230,2,0)</f>
        <v>Orthorhombic</v>
      </c>
      <c r="P297" s="63"/>
    </row>
    <row r="298" spans="1:16" ht="17.25" customHeight="1">
      <c r="A298" s="58">
        <v>43</v>
      </c>
      <c r="B298" s="58">
        <v>41687</v>
      </c>
      <c r="C298" s="58" t="s">
        <v>1877</v>
      </c>
      <c r="D298" s="58" t="s">
        <v>1888</v>
      </c>
      <c r="E298" s="59" t="s">
        <v>357</v>
      </c>
      <c r="F298" s="55" t="str">
        <f>LEFT(E298,MIN(FIND({0,1,2,3,4,5,6,7,8,9},ASC(E298)&amp;1234567890))-1)</f>
        <v>Cs</v>
      </c>
      <c r="G298" s="55">
        <f t="shared" si="8"/>
        <v>2</v>
      </c>
      <c r="H298" s="55">
        <f>VLOOKUP(F298,Table!$A$2:$C$121,2,0)</f>
        <v>1</v>
      </c>
      <c r="I298" s="56">
        <f>VLOOKUP(F298,Table!$A$2:$C$121,3,0)</f>
        <v>6</v>
      </c>
      <c r="J298" s="59" t="s">
        <v>47</v>
      </c>
      <c r="K298" s="55" t="str">
        <f>LEFT(J298,MIN(FIND({0,1,2,3,4,5,6,7,8,9},ASC(J298)&amp;1234567890))-1)</f>
        <v>Se</v>
      </c>
      <c r="L298" s="55">
        <f t="shared" si="9"/>
        <v>1</v>
      </c>
      <c r="M298" s="55">
        <f>VLOOKUP(K298,Table!$A$2:$C$121,2,0)</f>
        <v>16</v>
      </c>
      <c r="N298" s="56">
        <f>VLOOKUP(K298,Table!$A$2:$C$121,3,0)</f>
        <v>4</v>
      </c>
      <c r="O298" s="53" t="str">
        <f>VLOOKUP(A298,Table!$U$1:$V$230,2,0)</f>
        <v>Orthorhombic</v>
      </c>
      <c r="P298" s="63"/>
    </row>
    <row r="299" spans="1:16" ht="17.25" customHeight="1">
      <c r="A299" s="58">
        <v>43</v>
      </c>
      <c r="B299" s="58">
        <v>71579</v>
      </c>
      <c r="C299" s="58" t="s">
        <v>1877</v>
      </c>
      <c r="D299" s="58" t="s">
        <v>1889</v>
      </c>
      <c r="E299" s="59" t="s">
        <v>539</v>
      </c>
      <c r="F299" s="55" t="str">
        <f>LEFT(E299,MIN(FIND({0,1,2,3,4,5,6,7,8,9},ASC(E299)&amp;1234567890))-1)</f>
        <v>Pt</v>
      </c>
      <c r="G299" s="55">
        <f t="shared" si="8"/>
        <v>1</v>
      </c>
      <c r="H299" s="55">
        <f>VLOOKUP(F299,Table!$A$2:$C$121,2,0)</f>
        <v>10</v>
      </c>
      <c r="I299" s="56">
        <f>VLOOKUP(F299,Table!$A$2:$C$121,3,0)</f>
        <v>6</v>
      </c>
      <c r="J299" s="59" t="s">
        <v>11638</v>
      </c>
      <c r="K299" s="55" t="str">
        <f>LEFT(J299,MIN(FIND({0,1,2,3,4,5,6,7,8,9},ASC(J299)&amp;1234567890))-1)</f>
        <v>F</v>
      </c>
      <c r="L299" s="55">
        <f t="shared" si="9"/>
        <v>4</v>
      </c>
      <c r="M299" s="55">
        <f>VLOOKUP(K299,Table!$A$2:$C$121,2,0)</f>
        <v>17</v>
      </c>
      <c r="N299" s="56">
        <f>VLOOKUP(K299,Table!$A$2:$C$121,3,0)</f>
        <v>2</v>
      </c>
      <c r="O299" s="53" t="str">
        <f>VLOOKUP(A299,Table!$U$1:$V$230,2,0)</f>
        <v>Orthorhombic</v>
      </c>
      <c r="P299" s="63"/>
    </row>
    <row r="300" spans="1:16" ht="17.25" customHeight="1">
      <c r="A300" s="58">
        <v>43</v>
      </c>
      <c r="B300" s="58">
        <v>82688</v>
      </c>
      <c r="C300" s="58" t="s">
        <v>1877</v>
      </c>
      <c r="D300" s="58" t="s">
        <v>1890</v>
      </c>
      <c r="E300" s="59" t="s">
        <v>30</v>
      </c>
      <c r="F300" s="55" t="str">
        <f>LEFT(E300,MIN(FIND({0,1,2,3,4,5,6,7,8,9},ASC(E300)&amp;1234567890))-1)</f>
        <v>P</v>
      </c>
      <c r="G300" s="55">
        <f t="shared" si="8"/>
        <v>2</v>
      </c>
      <c r="H300" s="55">
        <f>VLOOKUP(F300,Table!$A$2:$C$121,2,0)</f>
        <v>15</v>
      </c>
      <c r="I300" s="56">
        <f>VLOOKUP(F300,Table!$A$2:$C$121,3,0)</f>
        <v>3</v>
      </c>
      <c r="J300" s="59" t="s">
        <v>500</v>
      </c>
      <c r="K300" s="55" t="str">
        <f>LEFT(J300,MIN(FIND({0,1,2,3,4,5,6,7,8,9},ASC(J300)&amp;1234567890))-1)</f>
        <v>O</v>
      </c>
      <c r="L300" s="55">
        <f t="shared" si="9"/>
        <v>5</v>
      </c>
      <c r="M300" s="55">
        <f>VLOOKUP(K300,Table!$A$2:$C$121,2,0)</f>
        <v>16</v>
      </c>
      <c r="N300" s="56">
        <f>VLOOKUP(K300,Table!$A$2:$C$121,3,0)</f>
        <v>2</v>
      </c>
      <c r="O300" s="53" t="str">
        <f>VLOOKUP(A300,Table!$U$1:$V$230,2,0)</f>
        <v>Orthorhombic</v>
      </c>
      <c r="P300" s="63"/>
    </row>
    <row r="301" spans="1:16" ht="17.25" customHeight="1">
      <c r="A301" s="58">
        <v>43</v>
      </c>
      <c r="B301" s="58">
        <v>100110</v>
      </c>
      <c r="C301" s="58" t="s">
        <v>1877</v>
      </c>
      <c r="D301" s="58" t="s">
        <v>1891</v>
      </c>
      <c r="E301" s="59" t="s">
        <v>11723</v>
      </c>
      <c r="F301" s="55" t="str">
        <f>LEFT(E301,MIN(FIND({0,1,2,3,4,5,6,7,8,9},ASC(E301)&amp;1234567890))-1)</f>
        <v>Sr</v>
      </c>
      <c r="G301" s="55">
        <f t="shared" si="8"/>
        <v>3</v>
      </c>
      <c r="H301" s="55">
        <f>VLOOKUP(F301,Table!$A$2:$C$121,2,0)</f>
        <v>2</v>
      </c>
      <c r="I301" s="56">
        <f>VLOOKUP(F301,Table!$A$2:$C$121,3,0)</f>
        <v>5</v>
      </c>
      <c r="J301" s="59" t="s">
        <v>11312</v>
      </c>
      <c r="K301" s="55" t="str">
        <f>LEFT(J301,MIN(FIND({0,1,2,3,4,5,6,7,8,9},ASC(J301)&amp;1234567890))-1)</f>
        <v>As</v>
      </c>
      <c r="L301" s="55">
        <f t="shared" si="9"/>
        <v>4</v>
      </c>
      <c r="M301" s="55">
        <f>VLOOKUP(K301,Table!$A$2:$C$121,2,0)</f>
        <v>15</v>
      </c>
      <c r="N301" s="56">
        <f>VLOOKUP(K301,Table!$A$2:$C$121,3,0)</f>
        <v>4</v>
      </c>
      <c r="O301" s="53" t="str">
        <f>VLOOKUP(A301,Table!$U$1:$V$230,2,0)</f>
        <v>Orthorhombic</v>
      </c>
      <c r="P301" s="63"/>
    </row>
    <row r="302" spans="1:16" ht="17.25" customHeight="1">
      <c r="A302" s="58">
        <v>43</v>
      </c>
      <c r="B302" s="58">
        <v>200596</v>
      </c>
      <c r="C302" s="58" t="s">
        <v>1877</v>
      </c>
      <c r="D302" s="58" t="s">
        <v>1892</v>
      </c>
      <c r="E302" s="59" t="s">
        <v>11864</v>
      </c>
      <c r="F302" s="55" t="str">
        <f>LEFT(E302,MIN(FIND({0,1,2,3,4,5,6,7,8,9},ASC(E302)&amp;1234567890))-1)</f>
        <v>Cd</v>
      </c>
      <c r="G302" s="55">
        <f t="shared" si="8"/>
        <v>7</v>
      </c>
      <c r="H302" s="55">
        <f>VLOOKUP(F302,Table!$A$2:$C$121,2,0)</f>
        <v>12</v>
      </c>
      <c r="I302" s="56">
        <f>VLOOKUP(F302,Table!$A$2:$C$121,3,0)</f>
        <v>5</v>
      </c>
      <c r="J302" s="59" t="s">
        <v>14985</v>
      </c>
      <c r="K302" s="55" t="str">
        <f>LEFT(J302,MIN(FIND({0,1,2,3,4,5,6,7,8,9},ASC(J302)&amp;1234567890))-1)</f>
        <v>P</v>
      </c>
      <c r="L302" s="55">
        <f t="shared" si="9"/>
        <v>10</v>
      </c>
      <c r="M302" s="55">
        <f>VLOOKUP(K302,Table!$A$2:$C$121,2,0)</f>
        <v>15</v>
      </c>
      <c r="N302" s="56">
        <f>VLOOKUP(K302,Table!$A$2:$C$121,3,0)</f>
        <v>3</v>
      </c>
      <c r="O302" s="53" t="str">
        <f>VLOOKUP(A302,Table!$U$1:$V$230,2,0)</f>
        <v>Orthorhombic</v>
      </c>
      <c r="P302" s="63"/>
    </row>
    <row r="303" spans="1:16" ht="17.25" customHeight="1">
      <c r="A303" s="58">
        <v>43</v>
      </c>
      <c r="B303" s="58">
        <v>76308</v>
      </c>
      <c r="C303" s="58" t="s">
        <v>1877</v>
      </c>
      <c r="D303" s="58" t="s">
        <v>1893</v>
      </c>
      <c r="E303" s="59" t="s">
        <v>11385</v>
      </c>
      <c r="F303" s="55" t="str">
        <f>LEFT(E303,MIN(FIND({0,1,2,3,4,5,6,7,8,9},ASC(E303)&amp;1234567890))-1)</f>
        <v>Dy</v>
      </c>
      <c r="G303" s="55">
        <f t="shared" si="8"/>
        <v>3</v>
      </c>
      <c r="H303" s="55">
        <f>VLOOKUP(F303,Table!$A$2:$C$121,2,0)</f>
        <v>3</v>
      </c>
      <c r="I303" s="56">
        <f>VLOOKUP(F303,Table!$A$2:$C$121,3,0)</f>
        <v>6</v>
      </c>
      <c r="J303" s="59" t="s">
        <v>11402</v>
      </c>
      <c r="K303" s="55" t="str">
        <f>LEFT(J303,MIN(FIND({0,1,2,3,4,5,6,7,8,9},ASC(J303)&amp;1234567890))-1)</f>
        <v>Ge</v>
      </c>
      <c r="L303" s="55">
        <f t="shared" si="9"/>
        <v>5</v>
      </c>
      <c r="M303" s="55">
        <f>VLOOKUP(K303,Table!$A$2:$C$121,2,0)</f>
        <v>14</v>
      </c>
      <c r="N303" s="56">
        <f>VLOOKUP(K303,Table!$A$2:$C$121,3,0)</f>
        <v>4</v>
      </c>
      <c r="O303" s="53" t="str">
        <f>VLOOKUP(A303,Table!$U$1:$V$230,2,0)</f>
        <v>Orthorhombic</v>
      </c>
      <c r="P303" s="63"/>
    </row>
    <row r="304" spans="1:16" ht="17.25" customHeight="1">
      <c r="A304" s="58">
        <v>43</v>
      </c>
      <c r="B304" s="58">
        <v>88124</v>
      </c>
      <c r="C304" s="58" t="s">
        <v>1877</v>
      </c>
      <c r="D304" s="58" t="s">
        <v>1894</v>
      </c>
      <c r="E304" s="59" t="s">
        <v>12625</v>
      </c>
      <c r="F304" s="55" t="str">
        <f>LEFT(E304,MIN(FIND({0,1,2,3,4,5,6,7,8,9},ASC(E304)&amp;1234567890))-1)</f>
        <v>Dy</v>
      </c>
      <c r="G304" s="55">
        <f t="shared" si="8"/>
        <v>11</v>
      </c>
      <c r="H304" s="55">
        <f>VLOOKUP(F304,Table!$A$2:$C$121,2,0)</f>
        <v>3</v>
      </c>
      <c r="I304" s="56">
        <f>VLOOKUP(F304,Table!$A$2:$C$121,3,0)</f>
        <v>6</v>
      </c>
      <c r="J304" s="59" t="s">
        <v>15015</v>
      </c>
      <c r="K304" s="55" t="str">
        <f>LEFT(J304,MIN(FIND({0,1,2,3,4,5,6,7,8,9},ASC(J304)&amp;1234567890))-1)</f>
        <v>Ge</v>
      </c>
      <c r="L304" s="55">
        <f t="shared" si="9"/>
        <v>18</v>
      </c>
      <c r="M304" s="55">
        <f>VLOOKUP(K304,Table!$A$2:$C$121,2,0)</f>
        <v>14</v>
      </c>
      <c r="N304" s="56">
        <f>VLOOKUP(K304,Table!$A$2:$C$121,3,0)</f>
        <v>4</v>
      </c>
      <c r="O304" s="53" t="str">
        <f>VLOOKUP(A304,Table!$U$1:$V$230,2,0)</f>
        <v>Orthorhombic</v>
      </c>
      <c r="P304" s="63"/>
    </row>
    <row r="305" spans="1:16" ht="17.25" customHeight="1">
      <c r="A305" s="58">
        <v>43</v>
      </c>
      <c r="B305" s="58">
        <v>88126</v>
      </c>
      <c r="C305" s="58" t="s">
        <v>1877</v>
      </c>
      <c r="D305" s="58" t="s">
        <v>1895</v>
      </c>
      <c r="E305" s="59" t="s">
        <v>15016</v>
      </c>
      <c r="F305" s="55" t="str">
        <f>LEFT(E305,MIN(FIND({0,1,2,3,4,5,6,7,8,9},ASC(E305)&amp;1234567890))-1)</f>
        <v>Gd</v>
      </c>
      <c r="G305" s="55">
        <f t="shared" si="8"/>
        <v>17</v>
      </c>
      <c r="H305" s="55">
        <f>VLOOKUP(F305,Table!$A$2:$C$121,2,0)</f>
        <v>3</v>
      </c>
      <c r="I305" s="56">
        <f>VLOOKUP(F305,Table!$A$2:$C$121,3,0)</f>
        <v>6</v>
      </c>
      <c r="J305" s="59" t="s">
        <v>15017</v>
      </c>
      <c r="K305" s="55" t="str">
        <f>LEFT(J305,MIN(FIND({0,1,2,3,4,5,6,7,8,9},ASC(J305)&amp;1234567890))-1)</f>
        <v>Ge</v>
      </c>
      <c r="L305" s="55">
        <f t="shared" si="9"/>
        <v>29</v>
      </c>
      <c r="M305" s="55">
        <f>VLOOKUP(K305,Table!$A$2:$C$121,2,0)</f>
        <v>14</v>
      </c>
      <c r="N305" s="56">
        <f>VLOOKUP(K305,Table!$A$2:$C$121,3,0)</f>
        <v>4</v>
      </c>
      <c r="O305" s="53" t="str">
        <f>VLOOKUP(A305,Table!$U$1:$V$230,2,0)</f>
        <v>Orthorhombic</v>
      </c>
      <c r="P305" s="63"/>
    </row>
    <row r="306" spans="1:16" ht="17.25" customHeight="1">
      <c r="A306" s="58">
        <v>43</v>
      </c>
      <c r="B306" s="58">
        <v>53726</v>
      </c>
      <c r="C306" s="58" t="s">
        <v>1877</v>
      </c>
      <c r="D306" s="58" t="s">
        <v>1896</v>
      </c>
      <c r="E306" s="59" t="s">
        <v>11576</v>
      </c>
      <c r="F306" s="55" t="str">
        <f>LEFT(E306,MIN(FIND({0,1,2,3,4,5,6,7,8,9},ASC(E306)&amp;1234567890))-1)</f>
        <v>Nd</v>
      </c>
      <c r="G306" s="55">
        <f t="shared" si="8"/>
        <v>3</v>
      </c>
      <c r="H306" s="55">
        <f>VLOOKUP(F306,Table!$A$2:$C$121,2,0)</f>
        <v>3</v>
      </c>
      <c r="I306" s="56">
        <f>VLOOKUP(F306,Table!$A$2:$C$121,3,0)</f>
        <v>6</v>
      </c>
      <c r="J306" s="59" t="s">
        <v>11402</v>
      </c>
      <c r="K306" s="55" t="str">
        <f>LEFT(J306,MIN(FIND({0,1,2,3,4,5,6,7,8,9},ASC(J306)&amp;1234567890))-1)</f>
        <v>Ge</v>
      </c>
      <c r="L306" s="55">
        <f t="shared" si="9"/>
        <v>5</v>
      </c>
      <c r="M306" s="55">
        <f>VLOOKUP(K306,Table!$A$2:$C$121,2,0)</f>
        <v>14</v>
      </c>
      <c r="N306" s="56">
        <f>VLOOKUP(K306,Table!$A$2:$C$121,3,0)</f>
        <v>4</v>
      </c>
      <c r="O306" s="53" t="str">
        <f>VLOOKUP(A306,Table!$U$1:$V$230,2,0)</f>
        <v>Orthorhombic</v>
      </c>
      <c r="P306" s="63"/>
    </row>
    <row r="307" spans="1:16" ht="17.25" customHeight="1">
      <c r="A307" s="58">
        <v>43</v>
      </c>
      <c r="B307" s="58">
        <v>56035</v>
      </c>
      <c r="C307" s="58" t="s">
        <v>1877</v>
      </c>
      <c r="D307" s="58" t="s">
        <v>1897</v>
      </c>
      <c r="E307" s="59" t="s">
        <v>11545</v>
      </c>
      <c r="F307" s="55" t="str">
        <f>LEFT(E307,MIN(FIND({0,1,2,3,4,5,6,7,8,9},ASC(E307)&amp;1234567890))-1)</f>
        <v>Tb</v>
      </c>
      <c r="G307" s="55">
        <f t="shared" si="8"/>
        <v>3</v>
      </c>
      <c r="H307" s="55">
        <f>VLOOKUP(F307,Table!$A$2:$C$121,2,0)</f>
        <v>3</v>
      </c>
      <c r="I307" s="56">
        <f>VLOOKUP(F307,Table!$A$2:$C$121,3,0)</f>
        <v>6</v>
      </c>
      <c r="J307" s="59" t="s">
        <v>11402</v>
      </c>
      <c r="K307" s="55" t="str">
        <f>LEFT(J307,MIN(FIND({0,1,2,3,4,5,6,7,8,9},ASC(J307)&amp;1234567890))-1)</f>
        <v>Ge</v>
      </c>
      <c r="L307" s="55">
        <f t="shared" si="9"/>
        <v>5</v>
      </c>
      <c r="M307" s="55">
        <f>VLOOKUP(K307,Table!$A$2:$C$121,2,0)</f>
        <v>14</v>
      </c>
      <c r="N307" s="56">
        <f>VLOOKUP(K307,Table!$A$2:$C$121,3,0)</f>
        <v>4</v>
      </c>
      <c r="O307" s="53" t="str">
        <f>VLOOKUP(A307,Table!$U$1:$V$230,2,0)</f>
        <v>Orthorhombic</v>
      </c>
      <c r="P307" s="63"/>
    </row>
    <row r="308" spans="1:16" ht="17.25" customHeight="1">
      <c r="A308" s="58">
        <v>43</v>
      </c>
      <c r="B308" s="58">
        <v>57113</v>
      </c>
      <c r="C308" s="58" t="s">
        <v>1877</v>
      </c>
      <c r="D308" s="58" t="s">
        <v>1898</v>
      </c>
      <c r="E308" s="59" t="s">
        <v>12003</v>
      </c>
      <c r="F308" s="55" t="str">
        <f>LEFT(E308,MIN(FIND({0,1,2,3,4,5,6,7,8,9},ASC(E308)&amp;1234567890))-1)</f>
        <v>Pr</v>
      </c>
      <c r="G308" s="55">
        <f t="shared" si="8"/>
        <v>3</v>
      </c>
      <c r="H308" s="55">
        <f>VLOOKUP(F308,Table!$A$2:$C$121,2,0)</f>
        <v>3</v>
      </c>
      <c r="I308" s="56">
        <f>VLOOKUP(F308,Table!$A$2:$C$121,3,0)</f>
        <v>6</v>
      </c>
      <c r="J308" s="59" t="s">
        <v>15018</v>
      </c>
      <c r="K308" s="55" t="str">
        <f>LEFT(J308,MIN(FIND({0,1,2,3,4,5,6,7,8,9},ASC(J308)&amp;1234567890))-1)</f>
        <v>Ge</v>
      </c>
      <c r="L308" s="55">
        <f t="shared" si="9"/>
        <v>4.8</v>
      </c>
      <c r="M308" s="55">
        <f>VLOOKUP(K308,Table!$A$2:$C$121,2,0)</f>
        <v>14</v>
      </c>
      <c r="N308" s="56">
        <f>VLOOKUP(K308,Table!$A$2:$C$121,3,0)</f>
        <v>4</v>
      </c>
      <c r="O308" s="53" t="str">
        <f>VLOOKUP(A308,Table!$U$1:$V$230,2,0)</f>
        <v>Orthorhombic</v>
      </c>
      <c r="P308" s="63"/>
    </row>
    <row r="309" spans="1:16" ht="17.25" customHeight="1">
      <c r="A309" s="58">
        <v>43</v>
      </c>
      <c r="B309" s="58">
        <v>57897</v>
      </c>
      <c r="C309" s="58" t="s">
        <v>1877</v>
      </c>
      <c r="D309" s="58" t="s">
        <v>1899</v>
      </c>
      <c r="E309" s="59" t="s">
        <v>445</v>
      </c>
      <c r="F309" s="55" t="str">
        <f>LEFT(E309,MIN(FIND({0,1,2,3,4,5,6,7,8,9},ASC(E309)&amp;1234567890))-1)</f>
        <v>Al</v>
      </c>
      <c r="G309" s="55">
        <f t="shared" si="8"/>
        <v>3</v>
      </c>
      <c r="H309" s="55">
        <f>VLOOKUP(F309,Table!$A$2:$C$121,2,0)</f>
        <v>13</v>
      </c>
      <c r="I309" s="56">
        <f>VLOOKUP(F309,Table!$A$2:$C$121,3,0)</f>
        <v>3</v>
      </c>
      <c r="J309" s="59" t="s">
        <v>11431</v>
      </c>
      <c r="K309" s="55" t="str">
        <f>LEFT(J309,MIN(FIND({0,1,2,3,4,5,6,7,8,9},ASC(J309)&amp;1234567890))-1)</f>
        <v>Hf</v>
      </c>
      <c r="L309" s="55">
        <f t="shared" si="9"/>
        <v>2</v>
      </c>
      <c r="M309" s="55">
        <f>VLOOKUP(K309,Table!$A$2:$C$121,2,0)</f>
        <v>4</v>
      </c>
      <c r="N309" s="56">
        <f>VLOOKUP(K309,Table!$A$2:$C$121,3,0)</f>
        <v>6</v>
      </c>
      <c r="O309" s="53" t="str">
        <f>VLOOKUP(A309,Table!$U$1:$V$230,2,0)</f>
        <v>Orthorhombic</v>
      </c>
      <c r="P309" s="63"/>
    </row>
    <row r="310" spans="1:16" ht="17.25" customHeight="1">
      <c r="A310" s="58">
        <v>43</v>
      </c>
      <c r="B310" s="58">
        <v>58232</v>
      </c>
      <c r="C310" s="58" t="s">
        <v>1877</v>
      </c>
      <c r="D310" s="58" t="s">
        <v>1900</v>
      </c>
      <c r="E310" s="59" t="s">
        <v>445</v>
      </c>
      <c r="F310" s="55" t="str">
        <f>LEFT(E310,MIN(FIND({0,1,2,3,4,5,6,7,8,9},ASC(E310)&amp;1234567890))-1)</f>
        <v>Al</v>
      </c>
      <c r="G310" s="55">
        <f t="shared" si="8"/>
        <v>3</v>
      </c>
      <c r="H310" s="55">
        <f>VLOOKUP(F310,Table!$A$2:$C$121,2,0)</f>
        <v>13</v>
      </c>
      <c r="I310" s="56">
        <f>VLOOKUP(F310,Table!$A$2:$C$121,3,0)</f>
        <v>3</v>
      </c>
      <c r="J310" s="59" t="s">
        <v>11391</v>
      </c>
      <c r="K310" s="55" t="str">
        <f>LEFT(J310,MIN(FIND({0,1,2,3,4,5,6,7,8,9},ASC(J310)&amp;1234567890))-1)</f>
        <v>Zr</v>
      </c>
      <c r="L310" s="55">
        <f t="shared" si="9"/>
        <v>2</v>
      </c>
      <c r="M310" s="55">
        <f>VLOOKUP(K310,Table!$A$2:$C$121,2,0)</f>
        <v>4</v>
      </c>
      <c r="N310" s="56">
        <f>VLOOKUP(K310,Table!$A$2:$C$121,3,0)</f>
        <v>5</v>
      </c>
      <c r="O310" s="53" t="str">
        <f>VLOOKUP(A310,Table!$U$1:$V$230,2,0)</f>
        <v>Orthorhombic</v>
      </c>
      <c r="P310" s="63"/>
    </row>
    <row r="311" spans="1:16" ht="17.25" customHeight="1">
      <c r="A311" s="58">
        <v>43</v>
      </c>
      <c r="B311" s="58">
        <v>104044</v>
      </c>
      <c r="C311" s="58" t="s">
        <v>1877</v>
      </c>
      <c r="D311" s="58" t="s">
        <v>1901</v>
      </c>
      <c r="E311" s="59" t="s">
        <v>11560</v>
      </c>
      <c r="F311" s="55" t="str">
        <f>LEFT(E311,MIN(FIND({0,1,2,3,4,5,6,7,8,9},ASC(E311)&amp;1234567890))-1)</f>
        <v>Ga</v>
      </c>
      <c r="G311" s="55">
        <f t="shared" si="8"/>
        <v>3</v>
      </c>
      <c r="H311" s="55">
        <f>VLOOKUP(F311,Table!$A$2:$C$121,2,0)</f>
        <v>13</v>
      </c>
      <c r="I311" s="56">
        <f>VLOOKUP(F311,Table!$A$2:$C$121,3,0)</f>
        <v>4</v>
      </c>
      <c r="J311" s="59" t="s">
        <v>11391</v>
      </c>
      <c r="K311" s="55" t="str">
        <f>LEFT(J311,MIN(FIND({0,1,2,3,4,5,6,7,8,9},ASC(J311)&amp;1234567890))-1)</f>
        <v>Zr</v>
      </c>
      <c r="L311" s="55">
        <f t="shared" si="9"/>
        <v>2</v>
      </c>
      <c r="M311" s="55">
        <f>VLOOKUP(K311,Table!$A$2:$C$121,2,0)</f>
        <v>4</v>
      </c>
      <c r="N311" s="56">
        <f>VLOOKUP(K311,Table!$A$2:$C$121,3,0)</f>
        <v>5</v>
      </c>
      <c r="O311" s="53" t="str">
        <f>VLOOKUP(A311,Table!$U$1:$V$230,2,0)</f>
        <v>Orthorhombic</v>
      </c>
      <c r="P311" s="63"/>
    </row>
    <row r="312" spans="1:16" ht="17.25" customHeight="1">
      <c r="A312" s="58">
        <v>43</v>
      </c>
      <c r="B312" s="58">
        <v>103729</v>
      </c>
      <c r="C312" s="58" t="s">
        <v>1877</v>
      </c>
      <c r="D312" s="58" t="s">
        <v>1902</v>
      </c>
      <c r="E312" s="59" t="s">
        <v>11560</v>
      </c>
      <c r="F312" s="55" t="str">
        <f>LEFT(E312,MIN(FIND({0,1,2,3,4,5,6,7,8,9},ASC(E312)&amp;1234567890))-1)</f>
        <v>Ga</v>
      </c>
      <c r="G312" s="55">
        <f t="shared" si="8"/>
        <v>3</v>
      </c>
      <c r="H312" s="55">
        <f>VLOOKUP(F312,Table!$A$2:$C$121,2,0)</f>
        <v>13</v>
      </c>
      <c r="I312" s="56">
        <f>VLOOKUP(F312,Table!$A$2:$C$121,3,0)</f>
        <v>4</v>
      </c>
      <c r="J312" s="59" t="s">
        <v>11431</v>
      </c>
      <c r="K312" s="55" t="str">
        <f>LEFT(J312,MIN(FIND({0,1,2,3,4,5,6,7,8,9},ASC(J312)&amp;1234567890))-1)</f>
        <v>Hf</v>
      </c>
      <c r="L312" s="55">
        <f t="shared" si="9"/>
        <v>2</v>
      </c>
      <c r="M312" s="55">
        <f>VLOOKUP(K312,Table!$A$2:$C$121,2,0)</f>
        <v>4</v>
      </c>
      <c r="N312" s="56">
        <f>VLOOKUP(K312,Table!$A$2:$C$121,3,0)</f>
        <v>6</v>
      </c>
      <c r="O312" s="53" t="str">
        <f>VLOOKUP(A312,Table!$U$1:$V$230,2,0)</f>
        <v>Orthorhombic</v>
      </c>
      <c r="P312" s="63"/>
    </row>
    <row r="313" spans="1:16" ht="17.25" customHeight="1">
      <c r="A313" s="58">
        <v>43</v>
      </c>
      <c r="B313" s="58">
        <v>98667</v>
      </c>
      <c r="C313" s="58" t="s">
        <v>1877</v>
      </c>
      <c r="D313" s="58" t="s">
        <v>1903</v>
      </c>
      <c r="E313" s="59" t="s">
        <v>11968</v>
      </c>
      <c r="F313" s="55" t="str">
        <f>LEFT(E313,MIN(FIND({0,1,2,3,4,5,6,7,8,9},ASC(E313)&amp;1234567890))-1)</f>
        <v>Ba</v>
      </c>
      <c r="G313" s="55">
        <f t="shared" si="8"/>
        <v>5</v>
      </c>
      <c r="H313" s="55">
        <f>VLOOKUP(F313,Table!$A$2:$C$121,2,0)</f>
        <v>2</v>
      </c>
      <c r="I313" s="56">
        <f>VLOOKUP(F313,Table!$A$2:$C$121,3,0)</f>
        <v>6</v>
      </c>
      <c r="J313" s="59" t="s">
        <v>11891</v>
      </c>
      <c r="K313" s="55" t="str">
        <f>LEFT(J313,MIN(FIND({0,1,2,3,4,5,6,7,8,9},ASC(J313)&amp;1234567890))-1)</f>
        <v>P</v>
      </c>
      <c r="L313" s="55">
        <f t="shared" si="9"/>
        <v>9</v>
      </c>
      <c r="M313" s="55">
        <f>VLOOKUP(K313,Table!$A$2:$C$121,2,0)</f>
        <v>15</v>
      </c>
      <c r="N313" s="56">
        <f>VLOOKUP(K313,Table!$A$2:$C$121,3,0)</f>
        <v>3</v>
      </c>
      <c r="O313" s="53" t="str">
        <f>VLOOKUP(A313,Table!$U$1:$V$230,2,0)</f>
        <v>Orthorhombic</v>
      </c>
      <c r="P313" s="63"/>
    </row>
    <row r="314" spans="1:16" ht="17.25" customHeight="1">
      <c r="A314" s="58">
        <v>43</v>
      </c>
      <c r="B314" s="58">
        <v>603594</v>
      </c>
      <c r="C314" s="58" t="s">
        <v>1877</v>
      </c>
      <c r="D314" s="58" t="s">
        <v>1904</v>
      </c>
      <c r="E314" s="59" t="s">
        <v>11391</v>
      </c>
      <c r="F314" s="55" t="str">
        <f>LEFT(E314,MIN(FIND({0,1,2,3,4,5,6,7,8,9},ASC(E314)&amp;1234567890))-1)</f>
        <v>Zr</v>
      </c>
      <c r="G314" s="55">
        <f t="shared" si="8"/>
        <v>2</v>
      </c>
      <c r="H314" s="55">
        <f>VLOOKUP(F314,Table!$A$2:$C$121,2,0)</f>
        <v>4</v>
      </c>
      <c r="I314" s="56">
        <f>VLOOKUP(F314,Table!$A$2:$C$121,3,0)</f>
        <v>5</v>
      </c>
      <c r="J314" s="59" t="s">
        <v>445</v>
      </c>
      <c r="K314" s="55" t="str">
        <f>LEFT(J314,MIN(FIND({0,1,2,3,4,5,6,7,8,9},ASC(J314)&amp;1234567890))-1)</f>
        <v>Al</v>
      </c>
      <c r="L314" s="55">
        <f t="shared" si="9"/>
        <v>3</v>
      </c>
      <c r="M314" s="55">
        <f>VLOOKUP(K314,Table!$A$2:$C$121,2,0)</f>
        <v>13</v>
      </c>
      <c r="N314" s="56">
        <f>VLOOKUP(K314,Table!$A$2:$C$121,3,0)</f>
        <v>3</v>
      </c>
      <c r="O314" s="53" t="str">
        <f>VLOOKUP(A314,Table!$U$1:$V$230,2,0)</f>
        <v>Orthorhombic</v>
      </c>
      <c r="P314" s="63"/>
    </row>
    <row r="315" spans="1:16" ht="17.25" customHeight="1">
      <c r="A315" s="58">
        <v>43</v>
      </c>
      <c r="B315" s="58">
        <v>608080</v>
      </c>
      <c r="C315" s="58" t="s">
        <v>1877</v>
      </c>
      <c r="D315" s="58" t="s">
        <v>1905</v>
      </c>
      <c r="E315" s="59" t="s">
        <v>11431</v>
      </c>
      <c r="F315" s="55" t="str">
        <f>LEFT(E315,MIN(FIND({0,1,2,3,4,5,6,7,8,9},ASC(E315)&amp;1234567890))-1)</f>
        <v>Hf</v>
      </c>
      <c r="G315" s="55">
        <f t="shared" si="8"/>
        <v>2</v>
      </c>
      <c r="H315" s="55">
        <f>VLOOKUP(F315,Table!$A$2:$C$121,2,0)</f>
        <v>4</v>
      </c>
      <c r="I315" s="56">
        <f>VLOOKUP(F315,Table!$A$2:$C$121,3,0)</f>
        <v>6</v>
      </c>
      <c r="J315" s="59" t="s">
        <v>445</v>
      </c>
      <c r="K315" s="55" t="str">
        <f>LEFT(J315,MIN(FIND({0,1,2,3,4,5,6,7,8,9},ASC(J315)&amp;1234567890))-1)</f>
        <v>Al</v>
      </c>
      <c r="L315" s="55">
        <f t="shared" si="9"/>
        <v>3</v>
      </c>
      <c r="M315" s="55">
        <f>VLOOKUP(K315,Table!$A$2:$C$121,2,0)</f>
        <v>13</v>
      </c>
      <c r="N315" s="56">
        <f>VLOOKUP(K315,Table!$A$2:$C$121,3,0)</f>
        <v>3</v>
      </c>
      <c r="O315" s="53" t="str">
        <f>VLOOKUP(A315,Table!$U$1:$V$230,2,0)</f>
        <v>Orthorhombic</v>
      </c>
      <c r="P315" s="63"/>
    </row>
    <row r="316" spans="1:16" ht="17.25" customHeight="1">
      <c r="A316" s="58">
        <v>43</v>
      </c>
      <c r="B316" s="58">
        <v>634300</v>
      </c>
      <c r="C316" s="58" t="s">
        <v>1877</v>
      </c>
      <c r="D316" s="58" t="s">
        <v>1906</v>
      </c>
      <c r="E316" s="59" t="s">
        <v>11431</v>
      </c>
      <c r="F316" s="55" t="str">
        <f>LEFT(E316,MIN(FIND({0,1,2,3,4,5,6,7,8,9},ASC(E316)&amp;1234567890))-1)</f>
        <v>Hf</v>
      </c>
      <c r="G316" s="55">
        <f t="shared" si="8"/>
        <v>2</v>
      </c>
      <c r="H316" s="55">
        <f>VLOOKUP(F316,Table!$A$2:$C$121,2,0)</f>
        <v>4</v>
      </c>
      <c r="I316" s="56">
        <f>VLOOKUP(F316,Table!$A$2:$C$121,3,0)</f>
        <v>6</v>
      </c>
      <c r="J316" s="59" t="s">
        <v>11560</v>
      </c>
      <c r="K316" s="55" t="str">
        <f>LEFT(J316,MIN(FIND({0,1,2,3,4,5,6,7,8,9},ASC(J316)&amp;1234567890))-1)</f>
        <v>Ga</v>
      </c>
      <c r="L316" s="55">
        <f t="shared" si="9"/>
        <v>3</v>
      </c>
      <c r="M316" s="55">
        <f>VLOOKUP(K316,Table!$A$2:$C$121,2,0)</f>
        <v>13</v>
      </c>
      <c r="N316" s="56">
        <f>VLOOKUP(K316,Table!$A$2:$C$121,3,0)</f>
        <v>4</v>
      </c>
      <c r="O316" s="53" t="str">
        <f>VLOOKUP(A316,Table!$U$1:$V$230,2,0)</f>
        <v>Orthorhombic</v>
      </c>
      <c r="P316" s="63"/>
    </row>
    <row r="317" spans="1:16" ht="17.25" customHeight="1">
      <c r="A317" s="58">
        <v>43</v>
      </c>
      <c r="B317" s="58">
        <v>635687</v>
      </c>
      <c r="C317" s="58" t="s">
        <v>1877</v>
      </c>
      <c r="D317" s="58" t="s">
        <v>1907</v>
      </c>
      <c r="E317" s="59" t="s">
        <v>11391</v>
      </c>
      <c r="F317" s="55" t="str">
        <f>LEFT(E317,MIN(FIND({0,1,2,3,4,5,6,7,8,9},ASC(E317)&amp;1234567890))-1)</f>
        <v>Zr</v>
      </c>
      <c r="G317" s="55">
        <f t="shared" si="8"/>
        <v>2</v>
      </c>
      <c r="H317" s="55">
        <f>VLOOKUP(F317,Table!$A$2:$C$121,2,0)</f>
        <v>4</v>
      </c>
      <c r="I317" s="56">
        <f>VLOOKUP(F317,Table!$A$2:$C$121,3,0)</f>
        <v>5</v>
      </c>
      <c r="J317" s="59" t="s">
        <v>11560</v>
      </c>
      <c r="K317" s="55" t="str">
        <f>LEFT(J317,MIN(FIND({0,1,2,3,4,5,6,7,8,9},ASC(J317)&amp;1234567890))-1)</f>
        <v>Ga</v>
      </c>
      <c r="L317" s="55">
        <f t="shared" si="9"/>
        <v>3</v>
      </c>
      <c r="M317" s="55">
        <f>VLOOKUP(K317,Table!$A$2:$C$121,2,0)</f>
        <v>13</v>
      </c>
      <c r="N317" s="56">
        <f>VLOOKUP(K317,Table!$A$2:$C$121,3,0)</f>
        <v>4</v>
      </c>
      <c r="O317" s="53" t="str">
        <f>VLOOKUP(A317,Table!$U$1:$V$230,2,0)</f>
        <v>Orthorhombic</v>
      </c>
      <c r="P317" s="63"/>
    </row>
    <row r="318" spans="1:16" ht="17.25" customHeight="1">
      <c r="A318" s="58">
        <v>43</v>
      </c>
      <c r="B318" s="58">
        <v>637593</v>
      </c>
      <c r="C318" s="58" t="s">
        <v>1877</v>
      </c>
      <c r="D318" s="58" t="s">
        <v>1908</v>
      </c>
      <c r="E318" s="59" t="s">
        <v>11402</v>
      </c>
      <c r="F318" s="55" t="str">
        <f>LEFT(E318,MIN(FIND({0,1,2,3,4,5,6,7,8,9},ASC(E318)&amp;1234567890))-1)</f>
        <v>Ge</v>
      </c>
      <c r="G318" s="55">
        <f t="shared" si="8"/>
        <v>5</v>
      </c>
      <c r="H318" s="55">
        <f>VLOOKUP(F318,Table!$A$2:$C$121,2,0)</f>
        <v>14</v>
      </c>
      <c r="I318" s="56">
        <f>VLOOKUP(F318,Table!$A$2:$C$121,3,0)</f>
        <v>4</v>
      </c>
      <c r="J318" s="59" t="s">
        <v>12003</v>
      </c>
      <c r="K318" s="55" t="str">
        <f>LEFT(J318,MIN(FIND({0,1,2,3,4,5,6,7,8,9},ASC(J318)&amp;1234567890))-1)</f>
        <v>Pr</v>
      </c>
      <c r="L318" s="55">
        <f t="shared" si="9"/>
        <v>3</v>
      </c>
      <c r="M318" s="55">
        <f>VLOOKUP(K318,Table!$A$2:$C$121,2,0)</f>
        <v>3</v>
      </c>
      <c r="N318" s="56">
        <f>VLOOKUP(K318,Table!$A$2:$C$121,3,0)</f>
        <v>6</v>
      </c>
      <c r="O318" s="53" t="str">
        <f>VLOOKUP(A318,Table!$U$1:$V$230,2,0)</f>
        <v>Orthorhombic</v>
      </c>
      <c r="P318" s="63"/>
    </row>
    <row r="319" spans="1:16" ht="17.25" customHeight="1">
      <c r="A319" s="58">
        <v>43</v>
      </c>
      <c r="B319" s="58">
        <v>637858</v>
      </c>
      <c r="C319" s="58" t="s">
        <v>1877</v>
      </c>
      <c r="D319" s="58" t="s">
        <v>1161</v>
      </c>
      <c r="E319" s="59" t="s">
        <v>544</v>
      </c>
      <c r="F319" s="55" t="str">
        <f>LEFT(E319,MIN(FIND({0,1,2,3,4,5,6,7,8,9},ASC(E319)&amp;1234567890))-1)</f>
        <v>Ge</v>
      </c>
      <c r="G319" s="55">
        <f t="shared" si="8"/>
        <v>1</v>
      </c>
      <c r="H319" s="55">
        <f>VLOOKUP(F319,Table!$A$2:$C$121,2,0)</f>
        <v>14</v>
      </c>
      <c r="I319" s="56">
        <f>VLOOKUP(F319,Table!$A$2:$C$121,3,0)</f>
        <v>4</v>
      </c>
      <c r="J319" s="59" t="s">
        <v>361</v>
      </c>
      <c r="K319" s="55" t="str">
        <f>LEFT(J319,MIN(FIND({0,1,2,3,4,5,6,7,8,9},ASC(J319)&amp;1234567890))-1)</f>
        <v>Se</v>
      </c>
      <c r="L319" s="55">
        <f t="shared" si="9"/>
        <v>2</v>
      </c>
      <c r="M319" s="55">
        <f>VLOOKUP(K319,Table!$A$2:$C$121,2,0)</f>
        <v>16</v>
      </c>
      <c r="N319" s="56">
        <f>VLOOKUP(K319,Table!$A$2:$C$121,3,0)</f>
        <v>4</v>
      </c>
      <c r="O319" s="53" t="str">
        <f>VLOOKUP(A319,Table!$U$1:$V$230,2,0)</f>
        <v>Orthorhombic</v>
      </c>
      <c r="P319" s="63"/>
    </row>
    <row r="320" spans="1:16" ht="17.25" customHeight="1">
      <c r="A320" s="58">
        <v>43</v>
      </c>
      <c r="B320" s="58">
        <v>54492</v>
      </c>
      <c r="C320" s="58" t="s">
        <v>1877</v>
      </c>
      <c r="D320" s="58" t="s">
        <v>1909</v>
      </c>
      <c r="E320" s="59" t="s">
        <v>11544</v>
      </c>
      <c r="F320" s="55" t="str">
        <f>LEFT(E320,MIN(FIND({0,1,2,3,4,5,6,7,8,9},ASC(E320)&amp;1234567890))-1)</f>
        <v>Ho</v>
      </c>
      <c r="G320" s="55">
        <f t="shared" si="8"/>
        <v>3</v>
      </c>
      <c r="H320" s="55">
        <f>VLOOKUP(F320,Table!$A$2:$C$121,2,0)</f>
        <v>3</v>
      </c>
      <c r="I320" s="56">
        <f>VLOOKUP(F320,Table!$A$2:$C$121,3,0)</f>
        <v>6</v>
      </c>
      <c r="J320" s="59" t="s">
        <v>11402</v>
      </c>
      <c r="K320" s="55" t="str">
        <f>LEFT(J320,MIN(FIND({0,1,2,3,4,5,6,7,8,9},ASC(J320)&amp;1234567890))-1)</f>
        <v>Ge</v>
      </c>
      <c r="L320" s="55">
        <f t="shared" si="9"/>
        <v>5</v>
      </c>
      <c r="M320" s="55">
        <f>VLOOKUP(K320,Table!$A$2:$C$121,2,0)</f>
        <v>14</v>
      </c>
      <c r="N320" s="56">
        <f>VLOOKUP(K320,Table!$A$2:$C$121,3,0)</f>
        <v>4</v>
      </c>
      <c r="O320" s="53" t="str">
        <f>VLOOKUP(A320,Table!$U$1:$V$230,2,0)</f>
        <v>Orthorhombic</v>
      </c>
      <c r="P320" s="63"/>
    </row>
    <row r="321" spans="1:16" ht="17.25" customHeight="1">
      <c r="A321" s="58">
        <v>43</v>
      </c>
      <c r="B321" s="58">
        <v>400888</v>
      </c>
      <c r="C321" s="58" t="s">
        <v>1877</v>
      </c>
      <c r="D321" s="58" t="s">
        <v>1910</v>
      </c>
      <c r="E321" s="59" t="s">
        <v>11702</v>
      </c>
      <c r="F321" s="55" t="str">
        <f>LEFT(E321,MIN(FIND({0,1,2,3,4,5,6,7,8,9},ASC(E321)&amp;1234567890))-1)</f>
        <v>Mo</v>
      </c>
      <c r="G321" s="55">
        <f t="shared" si="8"/>
        <v>5</v>
      </c>
      <c r="H321" s="55">
        <f>VLOOKUP(F321,Table!$A$2:$C$121,2,0)</f>
        <v>6</v>
      </c>
      <c r="I321" s="56">
        <f>VLOOKUP(F321,Table!$A$2:$C$121,3,0)</f>
        <v>5</v>
      </c>
      <c r="J321" s="59" t="s">
        <v>15019</v>
      </c>
      <c r="K321" s="55" t="str">
        <f>LEFT(J321,MIN(FIND({0,1,2,3,4,5,6,7,8,9},ASC(J321)&amp;1234567890))-1)</f>
        <v>Al</v>
      </c>
      <c r="L321" s="55">
        <f t="shared" si="9"/>
        <v>22</v>
      </c>
      <c r="M321" s="55">
        <f>VLOOKUP(K321,Table!$A$2:$C$121,2,0)</f>
        <v>13</v>
      </c>
      <c r="N321" s="56">
        <f>VLOOKUP(K321,Table!$A$2:$C$121,3,0)</f>
        <v>3</v>
      </c>
      <c r="O321" s="53" t="str">
        <f>VLOOKUP(A321,Table!$U$1:$V$230,2,0)</f>
        <v>Orthorhombic</v>
      </c>
      <c r="P321" s="63"/>
    </row>
    <row r="322" spans="1:16" ht="17.25" customHeight="1">
      <c r="A322" s="58">
        <v>43</v>
      </c>
      <c r="B322" s="58">
        <v>162660</v>
      </c>
      <c r="C322" s="58" t="s">
        <v>1877</v>
      </c>
      <c r="D322" s="58" t="s">
        <v>3</v>
      </c>
      <c r="E322" s="59" t="s">
        <v>31</v>
      </c>
      <c r="F322" s="55" t="str">
        <f>LEFT(E322,MIN(FIND({0,1,2,3,4,5,6,7,8,9},ASC(E322)&amp;1234567890))-1)</f>
        <v>Si</v>
      </c>
      <c r="G322" s="55">
        <f t="shared" ref="G322:G385" si="10">IF(SUBSTITUTE(E322,F322,"")="",1,SUBSTITUTE(E322,F322,""))*1</f>
        <v>1</v>
      </c>
      <c r="H322" s="55">
        <f>VLOOKUP(F322,Table!$A$2:$C$121,2,0)</f>
        <v>14</v>
      </c>
      <c r="I322" s="56">
        <f>VLOOKUP(F322,Table!$A$2:$C$121,3,0)</f>
        <v>3</v>
      </c>
      <c r="J322" s="59" t="s">
        <v>32</v>
      </c>
      <c r="K322" s="55" t="str">
        <f>LEFT(J322,MIN(FIND({0,1,2,3,4,5,6,7,8,9},ASC(J322)&amp;1234567890))-1)</f>
        <v>O</v>
      </c>
      <c r="L322" s="55">
        <f t="shared" ref="L322:L385" si="11">IF(SUBSTITUTE(J322,K322,"")="",1,SUBSTITUTE(J322,K322,""))*1</f>
        <v>2</v>
      </c>
      <c r="M322" s="55">
        <f>VLOOKUP(K322,Table!$A$2:$C$121,2,0)</f>
        <v>16</v>
      </c>
      <c r="N322" s="56">
        <f>VLOOKUP(K322,Table!$A$2:$C$121,3,0)</f>
        <v>2</v>
      </c>
      <c r="O322" s="53" t="str">
        <f>VLOOKUP(A322,Table!$U$1:$V$230,2,0)</f>
        <v>Orthorhombic</v>
      </c>
      <c r="P322" s="63"/>
    </row>
    <row r="323" spans="1:16" ht="17.25" customHeight="1">
      <c r="A323" s="58">
        <v>43</v>
      </c>
      <c r="B323" s="58">
        <v>416582</v>
      </c>
      <c r="C323" s="58" t="s">
        <v>1877</v>
      </c>
      <c r="D323" s="58" t="s">
        <v>1911</v>
      </c>
      <c r="E323" s="59" t="s">
        <v>501</v>
      </c>
      <c r="F323" s="55" t="str">
        <f>LEFT(E323,MIN(FIND({0,1,2,3,4,5,6,7,8,9},ASC(E323)&amp;1234567890))-1)</f>
        <v>Sm</v>
      </c>
      <c r="G323" s="55">
        <f t="shared" si="10"/>
        <v>3</v>
      </c>
      <c r="H323" s="55">
        <f>VLOOKUP(F323,Table!$A$2:$C$121,2,0)</f>
        <v>3</v>
      </c>
      <c r="I323" s="56">
        <f>VLOOKUP(F323,Table!$A$2:$C$121,3,0)</f>
        <v>6</v>
      </c>
      <c r="J323" s="59" t="s">
        <v>11402</v>
      </c>
      <c r="K323" s="55" t="str">
        <f>LEFT(J323,MIN(FIND({0,1,2,3,4,5,6,7,8,9},ASC(J323)&amp;1234567890))-1)</f>
        <v>Ge</v>
      </c>
      <c r="L323" s="55">
        <f t="shared" si="11"/>
        <v>5</v>
      </c>
      <c r="M323" s="55">
        <f>VLOOKUP(K323,Table!$A$2:$C$121,2,0)</f>
        <v>14</v>
      </c>
      <c r="N323" s="56">
        <f>VLOOKUP(K323,Table!$A$2:$C$121,3,0)</f>
        <v>4</v>
      </c>
      <c r="O323" s="53" t="str">
        <f>VLOOKUP(A323,Table!$U$1:$V$230,2,0)</f>
        <v>Orthorhombic</v>
      </c>
      <c r="P323" s="63"/>
    </row>
    <row r="324" spans="1:16" ht="17.25" customHeight="1">
      <c r="A324" s="58">
        <v>43</v>
      </c>
      <c r="B324" s="58">
        <v>416583</v>
      </c>
      <c r="C324" s="58" t="s">
        <v>1877</v>
      </c>
      <c r="D324" s="58" t="s">
        <v>1912</v>
      </c>
      <c r="E324" s="59" t="s">
        <v>11589</v>
      </c>
      <c r="F324" s="55" t="str">
        <f>LEFT(E324,MIN(FIND({0,1,2,3,4,5,6,7,8,9},ASC(E324)&amp;1234567890))-1)</f>
        <v>Gd</v>
      </c>
      <c r="G324" s="55">
        <f t="shared" si="10"/>
        <v>3</v>
      </c>
      <c r="H324" s="55">
        <f>VLOOKUP(F324,Table!$A$2:$C$121,2,0)</f>
        <v>3</v>
      </c>
      <c r="I324" s="56">
        <f>VLOOKUP(F324,Table!$A$2:$C$121,3,0)</f>
        <v>6</v>
      </c>
      <c r="J324" s="59" t="s">
        <v>11402</v>
      </c>
      <c r="K324" s="55" t="str">
        <f>LEFT(J324,MIN(FIND({0,1,2,3,4,5,6,7,8,9},ASC(J324)&amp;1234567890))-1)</f>
        <v>Ge</v>
      </c>
      <c r="L324" s="55">
        <f t="shared" si="11"/>
        <v>5</v>
      </c>
      <c r="M324" s="55">
        <f>VLOOKUP(K324,Table!$A$2:$C$121,2,0)</f>
        <v>14</v>
      </c>
      <c r="N324" s="56">
        <f>VLOOKUP(K324,Table!$A$2:$C$121,3,0)</f>
        <v>4</v>
      </c>
      <c r="O324" s="53" t="str">
        <f>VLOOKUP(A324,Table!$U$1:$V$230,2,0)</f>
        <v>Orthorhombic</v>
      </c>
      <c r="P324" s="63"/>
    </row>
    <row r="325" spans="1:16" ht="17.25" customHeight="1">
      <c r="A325" s="58">
        <v>43</v>
      </c>
      <c r="B325" s="58">
        <v>414234</v>
      </c>
      <c r="C325" s="58" t="s">
        <v>1877</v>
      </c>
      <c r="D325" s="58" t="s">
        <v>1913</v>
      </c>
      <c r="E325" s="59" t="s">
        <v>433</v>
      </c>
      <c r="F325" s="55" t="str">
        <f>LEFT(E325,MIN(FIND({0,1,2,3,4,5,6,7,8,9},ASC(E325)&amp;1234567890))-1)</f>
        <v>Sr</v>
      </c>
      <c r="G325" s="55">
        <f t="shared" si="10"/>
        <v>1</v>
      </c>
      <c r="H325" s="55">
        <f>VLOOKUP(F325,Table!$A$2:$C$121,2,0)</f>
        <v>2</v>
      </c>
      <c r="I325" s="56">
        <f>VLOOKUP(F325,Table!$A$2:$C$121,3,0)</f>
        <v>5</v>
      </c>
      <c r="J325" s="59" t="s">
        <v>11286</v>
      </c>
      <c r="K325" s="55" t="str">
        <f>LEFT(J325,MIN(FIND({0,1,2,3,4,5,6,7,8,9},ASC(J325)&amp;1234567890))-1)</f>
        <v>In</v>
      </c>
      <c r="L325" s="55">
        <f t="shared" si="11"/>
        <v>1</v>
      </c>
      <c r="M325" s="55">
        <f>VLOOKUP(K325,Table!$A$2:$C$121,2,0)</f>
        <v>13</v>
      </c>
      <c r="N325" s="56">
        <f>VLOOKUP(K325,Table!$A$2:$C$121,3,0)</f>
        <v>5</v>
      </c>
      <c r="O325" s="53" t="str">
        <f>VLOOKUP(A325,Table!$U$1:$V$230,2,0)</f>
        <v>Orthorhombic</v>
      </c>
      <c r="P325" s="63"/>
    </row>
    <row r="326" spans="1:16" ht="17.25" customHeight="1">
      <c r="A326" s="58">
        <v>44</v>
      </c>
      <c r="B326" s="58">
        <v>16627</v>
      </c>
      <c r="C326" s="58" t="s">
        <v>1914</v>
      </c>
      <c r="D326" s="58" t="s">
        <v>224</v>
      </c>
      <c r="E326" s="59" t="s">
        <v>370</v>
      </c>
      <c r="F326" s="55" t="str">
        <f>LEFT(E326,MIN(FIND({0,1,2,3,4,5,6,7,8,9},ASC(E326)&amp;1234567890))-1)</f>
        <v>Hg</v>
      </c>
      <c r="G326" s="55">
        <f t="shared" si="10"/>
        <v>1</v>
      </c>
      <c r="H326" s="55">
        <f>VLOOKUP(F326,Table!$A$2:$C$121,2,0)</f>
        <v>12</v>
      </c>
      <c r="I326" s="56">
        <f>VLOOKUP(F326,Table!$A$2:$C$121,3,0)</f>
        <v>6</v>
      </c>
      <c r="J326" s="59" t="s">
        <v>371</v>
      </c>
      <c r="K326" s="55" t="str">
        <f>LEFT(J326,MIN(FIND({0,1,2,3,4,5,6,7,8,9},ASC(J326)&amp;1234567890))-1)</f>
        <v>O</v>
      </c>
      <c r="L326" s="55">
        <f t="shared" si="11"/>
        <v>1</v>
      </c>
      <c r="M326" s="55">
        <f>VLOOKUP(K326,Table!$A$2:$C$121,2,0)</f>
        <v>16</v>
      </c>
      <c r="N326" s="56">
        <f>VLOOKUP(K326,Table!$A$2:$C$121,3,0)</f>
        <v>2</v>
      </c>
      <c r="O326" s="53" t="str">
        <f>VLOOKUP(A326,Table!$U$1:$V$230,2,0)</f>
        <v>Orthorhombic</v>
      </c>
      <c r="P326" s="63"/>
    </row>
    <row r="327" spans="1:16" ht="17.25" customHeight="1">
      <c r="A327" s="58">
        <v>44</v>
      </c>
      <c r="B327" s="58">
        <v>79770</v>
      </c>
      <c r="C327" s="58" t="s">
        <v>1914</v>
      </c>
      <c r="D327" s="58" t="s">
        <v>1915</v>
      </c>
      <c r="E327" s="59" t="s">
        <v>14950</v>
      </c>
      <c r="F327" s="55" t="str">
        <f>LEFT(E327,MIN(FIND({0,1,2,3,4,5,6,7,8,9},ASC(E327)&amp;1234567890))-1)</f>
        <v>Ag</v>
      </c>
      <c r="G327" s="55">
        <f t="shared" si="10"/>
        <v>8</v>
      </c>
      <c r="H327" s="55">
        <f>VLOOKUP(F327,Table!$A$2:$C$121,2,0)</f>
        <v>11</v>
      </c>
      <c r="I327" s="56">
        <f>VLOOKUP(F327,Table!$A$2:$C$121,3,0)</f>
        <v>5</v>
      </c>
      <c r="J327" s="59" t="s">
        <v>379</v>
      </c>
      <c r="K327" s="55" t="str">
        <f>LEFT(J327,MIN(FIND({0,1,2,3,4,5,6,7,8,9},ASC(J327)&amp;1234567890))-1)</f>
        <v>S</v>
      </c>
      <c r="L327" s="55">
        <f t="shared" si="11"/>
        <v>1</v>
      </c>
      <c r="M327" s="55">
        <f>VLOOKUP(K327,Table!$A$2:$C$121,2,0)</f>
        <v>16</v>
      </c>
      <c r="N327" s="56">
        <f>VLOOKUP(K327,Table!$A$2:$C$121,3,0)</f>
        <v>3</v>
      </c>
      <c r="O327" s="53" t="str">
        <f>VLOOKUP(A327,Table!$U$1:$V$230,2,0)</f>
        <v>Orthorhombic</v>
      </c>
      <c r="P327" s="63"/>
    </row>
    <row r="328" spans="1:16" ht="17.25" customHeight="1">
      <c r="A328" s="58">
        <v>44</v>
      </c>
      <c r="B328" s="58">
        <v>82148</v>
      </c>
      <c r="C328" s="58" t="s">
        <v>1914</v>
      </c>
      <c r="D328" s="58" t="s">
        <v>1916</v>
      </c>
      <c r="E328" s="59" t="s">
        <v>11769</v>
      </c>
      <c r="F328" s="55" t="str">
        <f>LEFT(E328,MIN(FIND({0,1,2,3,4,5,6,7,8,9},ASC(E328)&amp;1234567890))-1)</f>
        <v>Cr</v>
      </c>
      <c r="G328" s="55">
        <f t="shared" si="10"/>
        <v>2</v>
      </c>
      <c r="H328" s="55">
        <f>VLOOKUP(F328,Table!$A$2:$C$121,2,0)</f>
        <v>6</v>
      </c>
      <c r="I328" s="56">
        <f>VLOOKUP(F328,Table!$A$2:$C$121,3,0)</f>
        <v>4</v>
      </c>
      <c r="J328" s="59" t="s">
        <v>11467</v>
      </c>
      <c r="K328" s="55" t="str">
        <f>LEFT(J328,MIN(FIND({0,1,2,3,4,5,6,7,8,9},ASC(J328)&amp;1234567890))-1)</f>
        <v>P</v>
      </c>
      <c r="L328" s="55">
        <f t="shared" si="11"/>
        <v>1</v>
      </c>
      <c r="M328" s="55">
        <f>VLOOKUP(K328,Table!$A$2:$C$121,2,0)</f>
        <v>15</v>
      </c>
      <c r="N328" s="56">
        <f>VLOOKUP(K328,Table!$A$2:$C$121,3,0)</f>
        <v>3</v>
      </c>
      <c r="O328" s="53" t="str">
        <f>VLOOKUP(A328,Table!$U$1:$V$230,2,0)</f>
        <v>Orthorhombic</v>
      </c>
      <c r="P328" s="63"/>
    </row>
    <row r="329" spans="1:16" ht="17.25" customHeight="1">
      <c r="A329" s="58">
        <v>44</v>
      </c>
      <c r="B329" s="58">
        <v>85587</v>
      </c>
      <c r="C329" s="58" t="s">
        <v>1917</v>
      </c>
      <c r="D329" s="58" t="s">
        <v>1918</v>
      </c>
      <c r="E329" s="59" t="s">
        <v>11410</v>
      </c>
      <c r="F329" s="55" t="str">
        <f>LEFT(E329,MIN(FIND({0,1,2,3,4,5,6,7,8,9},ASC(E329)&amp;1234567890))-1)</f>
        <v>Na</v>
      </c>
      <c r="G329" s="55">
        <f t="shared" si="10"/>
        <v>1</v>
      </c>
      <c r="H329" s="55">
        <f>VLOOKUP(F329,Table!$A$2:$C$121,2,0)</f>
        <v>1</v>
      </c>
      <c r="I329" s="56">
        <f>VLOOKUP(F329,Table!$A$2:$C$121,3,0)</f>
        <v>3</v>
      </c>
      <c r="J329" s="59" t="s">
        <v>59</v>
      </c>
      <c r="K329" s="55" t="str">
        <f>LEFT(J329,MIN(FIND({0,1,2,3,4,5,6,7,8,9},ASC(J329)&amp;1234567890))-1)</f>
        <v>O</v>
      </c>
      <c r="L329" s="55">
        <f t="shared" si="11"/>
        <v>3</v>
      </c>
      <c r="M329" s="55">
        <f>VLOOKUP(K329,Table!$A$2:$C$121,2,0)</f>
        <v>16</v>
      </c>
      <c r="N329" s="56">
        <f>VLOOKUP(K329,Table!$A$2:$C$121,3,0)</f>
        <v>2</v>
      </c>
      <c r="O329" s="53" t="str">
        <f>VLOOKUP(A329,Table!$U$1:$V$230,2,0)</f>
        <v>Orthorhombic</v>
      </c>
      <c r="P329" s="63"/>
    </row>
    <row r="330" spans="1:16" ht="17.25" customHeight="1">
      <c r="A330" s="58">
        <v>44</v>
      </c>
      <c r="B330" s="58">
        <v>43950</v>
      </c>
      <c r="C330" s="58" t="s">
        <v>1914</v>
      </c>
      <c r="D330" s="58" t="s">
        <v>1672</v>
      </c>
      <c r="E330" s="59" t="s">
        <v>366</v>
      </c>
      <c r="F330" s="55" t="str">
        <f>LEFT(E330,MIN(FIND({0,1,2,3,4,5,6,7,8,9},ASC(E330)&amp;1234567890))-1)</f>
        <v>Ga</v>
      </c>
      <c r="G330" s="55">
        <f t="shared" si="10"/>
        <v>1</v>
      </c>
      <c r="H330" s="55">
        <f>VLOOKUP(F330,Table!$A$2:$C$121,2,0)</f>
        <v>13</v>
      </c>
      <c r="I330" s="56">
        <f>VLOOKUP(F330,Table!$A$2:$C$121,3,0)</f>
        <v>4</v>
      </c>
      <c r="J330" s="59" t="s">
        <v>540</v>
      </c>
      <c r="K330" s="55" t="str">
        <f>LEFT(J330,MIN(FIND({0,1,2,3,4,5,6,7,8,9},ASC(J330)&amp;1234567890))-1)</f>
        <v>As</v>
      </c>
      <c r="L330" s="55">
        <f t="shared" si="11"/>
        <v>1</v>
      </c>
      <c r="M330" s="55">
        <f>VLOOKUP(K330,Table!$A$2:$C$121,2,0)</f>
        <v>15</v>
      </c>
      <c r="N330" s="56">
        <f>VLOOKUP(K330,Table!$A$2:$C$121,3,0)</f>
        <v>4</v>
      </c>
      <c r="O330" s="53" t="str">
        <f>VLOOKUP(A330,Table!$U$1:$V$230,2,0)</f>
        <v>Orthorhombic</v>
      </c>
      <c r="P330" s="63"/>
    </row>
    <row r="331" spans="1:16" ht="17.25" customHeight="1">
      <c r="A331" s="58">
        <v>44</v>
      </c>
      <c r="B331" s="58">
        <v>44363</v>
      </c>
      <c r="C331" s="58" t="s">
        <v>1914</v>
      </c>
      <c r="D331" s="58" t="s">
        <v>1919</v>
      </c>
      <c r="E331" s="59" t="s">
        <v>11641</v>
      </c>
      <c r="F331" s="55" t="str">
        <f>LEFT(E331,MIN(FIND({0,1,2,3,4,5,6,7,8,9},ASC(E331)&amp;1234567890))-1)</f>
        <v>In</v>
      </c>
      <c r="G331" s="55">
        <f t="shared" si="10"/>
        <v>2</v>
      </c>
      <c r="H331" s="55">
        <f>VLOOKUP(F331,Table!$A$2:$C$121,2,0)</f>
        <v>13</v>
      </c>
      <c r="I331" s="56">
        <f>VLOOKUP(F331,Table!$A$2:$C$121,3,0)</f>
        <v>5</v>
      </c>
      <c r="J331" s="59" t="s">
        <v>36</v>
      </c>
      <c r="K331" s="55" t="str">
        <f>LEFT(J331,MIN(FIND({0,1,2,3,4,5,6,7,8,9},ASC(J331)&amp;1234567890))-1)</f>
        <v>Te</v>
      </c>
      <c r="L331" s="55">
        <f t="shared" si="11"/>
        <v>3</v>
      </c>
      <c r="M331" s="55">
        <f>VLOOKUP(K331,Table!$A$2:$C$121,2,0)</f>
        <v>16</v>
      </c>
      <c r="N331" s="56">
        <f>VLOOKUP(K331,Table!$A$2:$C$121,3,0)</f>
        <v>5</v>
      </c>
      <c r="O331" s="53" t="str">
        <f>VLOOKUP(A331,Table!$U$1:$V$230,2,0)</f>
        <v>Orthorhombic</v>
      </c>
      <c r="P331" s="63"/>
    </row>
    <row r="332" spans="1:16" ht="17.25" customHeight="1">
      <c r="A332" s="58">
        <v>44</v>
      </c>
      <c r="B332" s="58">
        <v>411857</v>
      </c>
      <c r="C332" s="58" t="s">
        <v>1914</v>
      </c>
      <c r="D332" s="58" t="s">
        <v>672</v>
      </c>
      <c r="E332" s="59" t="s">
        <v>378</v>
      </c>
      <c r="F332" s="55" t="str">
        <f>LEFT(E332,MIN(FIND({0,1,2,3,4,5,6,7,8,9},ASC(E332)&amp;1234567890))-1)</f>
        <v>P</v>
      </c>
      <c r="G332" s="55">
        <f t="shared" si="10"/>
        <v>3</v>
      </c>
      <c r="H332" s="55">
        <f>VLOOKUP(F332,Table!$A$2:$C$121,2,0)</f>
        <v>15</v>
      </c>
      <c r="I332" s="56">
        <f>VLOOKUP(F332,Table!$A$2:$C$121,3,0)</f>
        <v>3</v>
      </c>
      <c r="J332" s="59" t="s">
        <v>11463</v>
      </c>
      <c r="K332" s="55" t="str">
        <f>LEFT(J332,MIN(FIND({0,1,2,3,4,5,6,7,8,9},ASC(J332)&amp;1234567890))-1)</f>
        <v>N</v>
      </c>
      <c r="L332" s="55">
        <f t="shared" si="11"/>
        <v>5</v>
      </c>
      <c r="M332" s="55">
        <f>VLOOKUP(K332,Table!$A$2:$C$121,2,0)</f>
        <v>15</v>
      </c>
      <c r="N332" s="56">
        <f>VLOOKUP(K332,Table!$A$2:$C$121,3,0)</f>
        <v>2</v>
      </c>
      <c r="O332" s="53" t="str">
        <f>VLOOKUP(A332,Table!$U$1:$V$230,2,0)</f>
        <v>Orthorhombic</v>
      </c>
      <c r="P332" s="63"/>
    </row>
    <row r="333" spans="1:16" ht="17.25" customHeight="1">
      <c r="A333" s="58">
        <v>44</v>
      </c>
      <c r="B333" s="58">
        <v>57936</v>
      </c>
      <c r="C333" s="58" t="s">
        <v>1914</v>
      </c>
      <c r="D333" s="58" t="s">
        <v>1920</v>
      </c>
      <c r="E333" s="59" t="s">
        <v>11480</v>
      </c>
      <c r="F333" s="55" t="str">
        <f>LEFT(E333,MIN(FIND({0,1,2,3,4,5,6,7,8,9},ASC(E333)&amp;1234567890))-1)</f>
        <v>Al</v>
      </c>
      <c r="G333" s="55">
        <f t="shared" si="10"/>
        <v>4</v>
      </c>
      <c r="H333" s="55">
        <f>VLOOKUP(F333,Table!$A$2:$C$121,2,0)</f>
        <v>13</v>
      </c>
      <c r="I333" s="56">
        <f>VLOOKUP(F333,Table!$A$2:$C$121,3,0)</f>
        <v>3</v>
      </c>
      <c r="J333" s="59" t="s">
        <v>46</v>
      </c>
      <c r="K333" s="55" t="str">
        <f>LEFT(J333,MIN(FIND({0,1,2,3,4,5,6,7,8,9},ASC(J333)&amp;1234567890))-1)</f>
        <v>La</v>
      </c>
      <c r="L333" s="55">
        <f t="shared" si="11"/>
        <v>1</v>
      </c>
      <c r="M333" s="55">
        <f>VLOOKUP(K333,Table!$A$2:$C$121,2,0)</f>
        <v>3</v>
      </c>
      <c r="N333" s="56">
        <f>VLOOKUP(K333,Table!$A$2:$C$121,3,0)</f>
        <v>6</v>
      </c>
      <c r="O333" s="53" t="str">
        <f>VLOOKUP(A333,Table!$U$1:$V$230,2,0)</f>
        <v>Orthorhombic</v>
      </c>
      <c r="P333" s="63"/>
    </row>
    <row r="334" spans="1:16" ht="17.25" customHeight="1">
      <c r="A334" s="58">
        <v>44</v>
      </c>
      <c r="B334" s="58">
        <v>58897</v>
      </c>
      <c r="C334" s="58" t="s">
        <v>1914</v>
      </c>
      <c r="D334" s="58" t="s">
        <v>1921</v>
      </c>
      <c r="E334" s="59" t="s">
        <v>15020</v>
      </c>
      <c r="F334" s="55" t="str">
        <f>LEFT(E334,MIN(FIND({0,1,2,3,4,5,6,7,8,9},ASC(E334)&amp;1234567890))-1)</f>
        <v>Ca</v>
      </c>
      <c r="G334" s="55">
        <f t="shared" si="10"/>
        <v>28</v>
      </c>
      <c r="H334" s="55">
        <f>VLOOKUP(F334,Table!$A$2:$C$121,2,0)</f>
        <v>2</v>
      </c>
      <c r="I334" s="56">
        <f>VLOOKUP(F334,Table!$A$2:$C$121,3,0)</f>
        <v>4</v>
      </c>
      <c r="J334" s="59" t="s">
        <v>13083</v>
      </c>
      <c r="K334" s="55" t="str">
        <f>LEFT(J334,MIN(FIND({0,1,2,3,4,5,6,7,8,9},ASC(J334)&amp;1234567890))-1)</f>
        <v>Ga</v>
      </c>
      <c r="L334" s="55">
        <f t="shared" si="11"/>
        <v>11</v>
      </c>
      <c r="M334" s="55">
        <f>VLOOKUP(K334,Table!$A$2:$C$121,2,0)</f>
        <v>13</v>
      </c>
      <c r="N334" s="56">
        <f>VLOOKUP(K334,Table!$A$2:$C$121,3,0)</f>
        <v>4</v>
      </c>
      <c r="O334" s="53" t="str">
        <f>VLOOKUP(A334,Table!$U$1:$V$230,2,0)</f>
        <v>Orthorhombic</v>
      </c>
      <c r="P334" s="63"/>
    </row>
    <row r="335" spans="1:16" ht="17.25" customHeight="1">
      <c r="A335" s="58">
        <v>44</v>
      </c>
      <c r="B335" s="58">
        <v>104488</v>
      </c>
      <c r="C335" s="58" t="s">
        <v>1914</v>
      </c>
      <c r="D335" s="58" t="s">
        <v>1922</v>
      </c>
      <c r="E335" s="59" t="s">
        <v>11658</v>
      </c>
      <c r="F335" s="55" t="str">
        <f>LEFT(E335,MIN(FIND({0,1,2,3,4,5,6,7,8,9},ASC(E335)&amp;1234567890))-1)</f>
        <v>Ir</v>
      </c>
      <c r="G335" s="55">
        <f t="shared" si="10"/>
        <v>3</v>
      </c>
      <c r="H335" s="55">
        <f>VLOOKUP(F335,Table!$A$2:$C$121,2,0)</f>
        <v>9</v>
      </c>
      <c r="I335" s="56">
        <f>VLOOKUP(F335,Table!$A$2:$C$121,3,0)</f>
        <v>6</v>
      </c>
      <c r="J335" s="59" t="s">
        <v>457</v>
      </c>
      <c r="K335" s="55" t="str">
        <f>LEFT(J335,MIN(FIND({0,1,2,3,4,5,6,7,8,9},ASC(J335)&amp;1234567890))-1)</f>
        <v>Li</v>
      </c>
      <c r="L335" s="55">
        <f t="shared" si="11"/>
        <v>1</v>
      </c>
      <c r="M335" s="55">
        <f>VLOOKUP(K335,Table!$A$2:$C$121,2,0)</f>
        <v>1</v>
      </c>
      <c r="N335" s="56">
        <f>VLOOKUP(K335,Table!$A$2:$C$121,3,0)</f>
        <v>2</v>
      </c>
      <c r="O335" s="53" t="str">
        <f>VLOOKUP(A335,Table!$U$1:$V$230,2,0)</f>
        <v>Orthorhombic</v>
      </c>
      <c r="P335" s="63"/>
    </row>
    <row r="336" spans="1:16" ht="17.25" customHeight="1">
      <c r="A336" s="58">
        <v>44</v>
      </c>
      <c r="B336" s="58">
        <v>240087</v>
      </c>
      <c r="C336" s="58" t="s">
        <v>1914</v>
      </c>
      <c r="D336" s="58" t="s">
        <v>1923</v>
      </c>
      <c r="E336" s="59" t="s">
        <v>11694</v>
      </c>
      <c r="F336" s="55" t="str">
        <f>LEFT(E336,MIN(FIND({0,1,2,3,4,5,6,7,8,9},ASC(E336)&amp;1234567890))-1)</f>
        <v>Al</v>
      </c>
      <c r="G336" s="55">
        <f t="shared" si="10"/>
        <v>9</v>
      </c>
      <c r="H336" s="55">
        <f>VLOOKUP(F336,Table!$A$2:$C$121,2,0)</f>
        <v>13</v>
      </c>
      <c r="I336" s="56">
        <f>VLOOKUP(F336,Table!$A$2:$C$121,3,0)</f>
        <v>3</v>
      </c>
      <c r="J336" s="59" t="s">
        <v>15021</v>
      </c>
      <c r="K336" s="55" t="str">
        <f>LEFT(J336,MIN(FIND({0,1,2,3,4,5,6,7,8,9},ASC(J336)&amp;1234567890))-1)</f>
        <v>Cu</v>
      </c>
      <c r="L336" s="55">
        <f t="shared" si="11"/>
        <v>11.5</v>
      </c>
      <c r="M336" s="55">
        <f>VLOOKUP(K336,Table!$A$2:$C$121,2,0)</f>
        <v>11</v>
      </c>
      <c r="N336" s="56">
        <f>VLOOKUP(K336,Table!$A$2:$C$121,3,0)</f>
        <v>4</v>
      </c>
      <c r="O336" s="53" t="str">
        <f>VLOOKUP(A336,Table!$U$1:$V$230,2,0)</f>
        <v>Orthorhombic</v>
      </c>
      <c r="P336" s="63"/>
    </row>
    <row r="337" spans="1:17" ht="17.25" customHeight="1">
      <c r="A337" s="58">
        <v>44</v>
      </c>
      <c r="B337" s="58">
        <v>413804</v>
      </c>
      <c r="C337" s="58" t="s">
        <v>1914</v>
      </c>
      <c r="D337" s="58" t="s">
        <v>1924</v>
      </c>
      <c r="E337" s="59" t="s">
        <v>15022</v>
      </c>
      <c r="F337" s="55" t="str">
        <f>LEFT(E337,MIN(FIND({0,1,2,3,4,5,6,7,8,9},ASC(E337)&amp;1234567890))-1)</f>
        <v>Sr</v>
      </c>
      <c r="G337" s="55">
        <f t="shared" si="10"/>
        <v>2.33</v>
      </c>
      <c r="H337" s="55">
        <f>VLOOKUP(F337,Table!$A$2:$C$121,2,0)</f>
        <v>2</v>
      </c>
      <c r="I337" s="56">
        <f>VLOOKUP(F337,Table!$A$2:$C$121,3,0)</f>
        <v>5</v>
      </c>
      <c r="J337" s="59" t="s">
        <v>15023</v>
      </c>
      <c r="K337" s="55" t="str">
        <f>LEFT(J337,MIN(FIND({0,1,2,3,4,5,6,7,8,9},ASC(J337)&amp;1234567890))-1)</f>
        <v>In</v>
      </c>
      <c r="L337" s="55">
        <f t="shared" si="11"/>
        <v>0.92</v>
      </c>
      <c r="M337" s="55">
        <f>VLOOKUP(K337,Table!$A$2:$C$121,2,0)</f>
        <v>13</v>
      </c>
      <c r="N337" s="56">
        <f>VLOOKUP(K337,Table!$A$2:$C$121,3,0)</f>
        <v>5</v>
      </c>
      <c r="O337" s="53" t="str">
        <f>VLOOKUP(A337,Table!$U$1:$V$230,2,0)</f>
        <v>Orthorhombic</v>
      </c>
      <c r="P337" s="63"/>
    </row>
    <row r="338" spans="1:17" ht="17.25" customHeight="1">
      <c r="A338" s="58">
        <v>44</v>
      </c>
      <c r="B338" s="58">
        <v>606399</v>
      </c>
      <c r="C338" s="58" t="s">
        <v>1914</v>
      </c>
      <c r="D338" s="58" t="s">
        <v>1925</v>
      </c>
      <c r="E338" s="59" t="s">
        <v>11331</v>
      </c>
      <c r="F338" s="55" t="str">
        <f>LEFT(E338,MIN(FIND({0,1,2,3,4,5,6,7,8,9},ASC(E338)&amp;1234567890))-1)</f>
        <v>Ce</v>
      </c>
      <c r="G338" s="55">
        <f t="shared" si="10"/>
        <v>1</v>
      </c>
      <c r="H338" s="55">
        <f>VLOOKUP(F338,Table!$A$2:$C$121,2,0)</f>
        <v>3</v>
      </c>
      <c r="I338" s="56">
        <f>VLOOKUP(F338,Table!$A$2:$C$121,3,0)</f>
        <v>6</v>
      </c>
      <c r="J338" s="59" t="s">
        <v>11480</v>
      </c>
      <c r="K338" s="55" t="str">
        <f>LEFT(J338,MIN(FIND({0,1,2,3,4,5,6,7,8,9},ASC(J338)&amp;1234567890))-1)</f>
        <v>Al</v>
      </c>
      <c r="L338" s="55">
        <f t="shared" si="11"/>
        <v>4</v>
      </c>
      <c r="M338" s="55">
        <f>VLOOKUP(K338,Table!$A$2:$C$121,2,0)</f>
        <v>13</v>
      </c>
      <c r="N338" s="56">
        <f>VLOOKUP(K338,Table!$A$2:$C$121,3,0)</f>
        <v>3</v>
      </c>
      <c r="O338" s="53" t="str">
        <f>VLOOKUP(A338,Table!$U$1:$V$230,2,0)</f>
        <v>Orthorhombic</v>
      </c>
      <c r="P338" s="63"/>
    </row>
    <row r="339" spans="1:17" ht="17.25" customHeight="1">
      <c r="A339" s="58">
        <v>44</v>
      </c>
      <c r="B339" s="58">
        <v>608743</v>
      </c>
      <c r="C339" s="58" t="s">
        <v>1914</v>
      </c>
      <c r="D339" s="58" t="s">
        <v>1926</v>
      </c>
      <c r="E339" s="59" t="s">
        <v>615</v>
      </c>
      <c r="F339" s="55" t="str">
        <f>LEFT(E339,MIN(FIND({0,1,2,3,4,5,6,7,8,9},ASC(E339)&amp;1234567890))-1)</f>
        <v>Nd</v>
      </c>
      <c r="G339" s="55">
        <f t="shared" si="10"/>
        <v>1</v>
      </c>
      <c r="H339" s="55">
        <f>VLOOKUP(F339,Table!$A$2:$C$121,2,0)</f>
        <v>3</v>
      </c>
      <c r="I339" s="56">
        <f>VLOOKUP(F339,Table!$A$2:$C$121,3,0)</f>
        <v>6</v>
      </c>
      <c r="J339" s="59" t="s">
        <v>11480</v>
      </c>
      <c r="K339" s="55" t="str">
        <f>LEFT(J339,MIN(FIND({0,1,2,3,4,5,6,7,8,9},ASC(J339)&amp;1234567890))-1)</f>
        <v>Al</v>
      </c>
      <c r="L339" s="55">
        <f t="shared" si="11"/>
        <v>4</v>
      </c>
      <c r="M339" s="55">
        <f>VLOOKUP(K339,Table!$A$2:$C$121,2,0)</f>
        <v>13</v>
      </c>
      <c r="N339" s="56">
        <f>VLOOKUP(K339,Table!$A$2:$C$121,3,0)</f>
        <v>3</v>
      </c>
      <c r="O339" s="53" t="str">
        <f>VLOOKUP(A339,Table!$U$1:$V$230,2,0)</f>
        <v>Orthorhombic</v>
      </c>
      <c r="P339" s="63"/>
    </row>
    <row r="340" spans="1:17" ht="17.25" customHeight="1">
      <c r="A340" s="58">
        <v>44</v>
      </c>
      <c r="B340" s="58">
        <v>609102</v>
      </c>
      <c r="C340" s="58" t="s">
        <v>1914</v>
      </c>
      <c r="D340" s="58" t="s">
        <v>1927</v>
      </c>
      <c r="E340" s="59" t="s">
        <v>11332</v>
      </c>
      <c r="F340" s="55" t="str">
        <f>LEFT(E340,MIN(FIND({0,1,2,3,4,5,6,7,8,9},ASC(E340)&amp;1234567890))-1)</f>
        <v>Pr</v>
      </c>
      <c r="G340" s="55">
        <f t="shared" si="10"/>
        <v>1</v>
      </c>
      <c r="H340" s="55">
        <f>VLOOKUP(F340,Table!$A$2:$C$121,2,0)</f>
        <v>3</v>
      </c>
      <c r="I340" s="56">
        <f>VLOOKUP(F340,Table!$A$2:$C$121,3,0)</f>
        <v>6</v>
      </c>
      <c r="J340" s="59" t="s">
        <v>11480</v>
      </c>
      <c r="K340" s="55" t="str">
        <f>LEFT(J340,MIN(FIND({0,1,2,3,4,5,6,7,8,9},ASC(J340)&amp;1234567890))-1)</f>
        <v>Al</v>
      </c>
      <c r="L340" s="55">
        <f t="shared" si="11"/>
        <v>4</v>
      </c>
      <c r="M340" s="55">
        <f>VLOOKUP(K340,Table!$A$2:$C$121,2,0)</f>
        <v>13</v>
      </c>
      <c r="N340" s="56">
        <f>VLOOKUP(K340,Table!$A$2:$C$121,3,0)</f>
        <v>3</v>
      </c>
      <c r="O340" s="53" t="str">
        <f>VLOOKUP(A340,Table!$U$1:$V$230,2,0)</f>
        <v>Orthorhombic</v>
      </c>
      <c r="P340" s="63"/>
    </row>
    <row r="341" spans="1:17" ht="17.25" customHeight="1">
      <c r="A341" s="58">
        <v>44</v>
      </c>
      <c r="B341" s="58">
        <v>642290</v>
      </c>
      <c r="C341" s="58" t="s">
        <v>1914</v>
      </c>
      <c r="D341" s="58" t="s">
        <v>1928</v>
      </c>
      <c r="E341" s="59" t="s">
        <v>457</v>
      </c>
      <c r="F341" s="55" t="str">
        <f>LEFT(E341,MIN(FIND({0,1,2,3,4,5,6,7,8,9},ASC(E341)&amp;1234567890))-1)</f>
        <v>Li</v>
      </c>
      <c r="G341" s="55">
        <f t="shared" si="10"/>
        <v>1</v>
      </c>
      <c r="H341" s="55">
        <f>VLOOKUP(F341,Table!$A$2:$C$121,2,0)</f>
        <v>1</v>
      </c>
      <c r="I341" s="56">
        <f>VLOOKUP(F341,Table!$A$2:$C$121,3,0)</f>
        <v>2</v>
      </c>
      <c r="J341" s="59" t="s">
        <v>424</v>
      </c>
      <c r="K341" s="55" t="str">
        <f>LEFT(J341,MIN(FIND({0,1,2,3,4,5,6,7,8,9},ASC(J341)&amp;1234567890))-1)</f>
        <v>Rh</v>
      </c>
      <c r="L341" s="55">
        <f t="shared" si="11"/>
        <v>3</v>
      </c>
      <c r="M341" s="55">
        <f>VLOOKUP(K341,Table!$A$2:$C$121,2,0)</f>
        <v>9</v>
      </c>
      <c r="N341" s="56">
        <f>VLOOKUP(K341,Table!$A$2:$C$121,3,0)</f>
        <v>5</v>
      </c>
      <c r="O341" s="53" t="str">
        <f>VLOOKUP(A341,Table!$U$1:$V$230,2,0)</f>
        <v>Orthorhombic</v>
      </c>
      <c r="P341" s="63"/>
    </row>
    <row r="342" spans="1:17" ht="17.25" customHeight="1">
      <c r="A342" s="58">
        <v>44</v>
      </c>
      <c r="B342" s="58">
        <v>154256</v>
      </c>
      <c r="C342" s="58" t="s">
        <v>1914</v>
      </c>
      <c r="D342" s="58" t="s">
        <v>1929</v>
      </c>
      <c r="E342" s="59" t="s">
        <v>530</v>
      </c>
      <c r="F342" s="55" t="str">
        <f>LEFT(E342,MIN(FIND({0,1,2,3,4,5,6,7,8,9},ASC(E342)&amp;1234567890))-1)</f>
        <v>Yb</v>
      </c>
      <c r="G342" s="55">
        <f t="shared" si="10"/>
        <v>1</v>
      </c>
      <c r="H342" s="55">
        <f>VLOOKUP(F342,Table!$A$2:$C$121,2,0)</f>
        <v>3</v>
      </c>
      <c r="I342" s="56">
        <f>VLOOKUP(F342,Table!$A$2:$C$121,3,0)</f>
        <v>6</v>
      </c>
      <c r="J342" s="59" t="s">
        <v>12100</v>
      </c>
      <c r="K342" s="55" t="str">
        <f>LEFT(J342,MIN(FIND({0,1,2,3,4,5,6,7,8,9},ASC(J342)&amp;1234567890))-1)</f>
        <v>Si</v>
      </c>
      <c r="L342" s="55">
        <f t="shared" si="11"/>
        <v>1.4</v>
      </c>
      <c r="M342" s="55">
        <f>VLOOKUP(K342,Table!$A$2:$C$121,2,0)</f>
        <v>14</v>
      </c>
      <c r="N342" s="56">
        <f>VLOOKUP(K342,Table!$A$2:$C$121,3,0)</f>
        <v>3</v>
      </c>
      <c r="O342" s="53" t="str">
        <f>VLOOKUP(A342,Table!$U$1:$V$230,2,0)</f>
        <v>Orthorhombic</v>
      </c>
      <c r="P342" s="63"/>
    </row>
    <row r="343" spans="1:17" ht="17.25" customHeight="1">
      <c r="A343" s="58">
        <v>44</v>
      </c>
      <c r="B343" s="58">
        <v>415597</v>
      </c>
      <c r="C343" s="58" t="s">
        <v>1914</v>
      </c>
      <c r="D343" s="58" t="s">
        <v>1930</v>
      </c>
      <c r="E343" s="59" t="s">
        <v>11333</v>
      </c>
      <c r="F343" s="55" t="str">
        <f>LEFT(E343,MIN(FIND({0,1,2,3,4,5,6,7,8,9},ASC(E343)&amp;1234567890))-1)</f>
        <v>Dy</v>
      </c>
      <c r="G343" s="55">
        <f t="shared" si="10"/>
        <v>1</v>
      </c>
      <c r="H343" s="55">
        <f>VLOOKUP(F343,Table!$A$2:$C$121,2,0)</f>
        <v>3</v>
      </c>
      <c r="I343" s="56">
        <f>VLOOKUP(F343,Table!$A$2:$C$121,3,0)</f>
        <v>6</v>
      </c>
      <c r="J343" s="59" t="s">
        <v>13253</v>
      </c>
      <c r="K343" s="55" t="str">
        <f>LEFT(J343,MIN(FIND({0,1,2,3,4,5,6,7,8,9},ASC(J343)&amp;1234567890))-1)</f>
        <v>Si</v>
      </c>
      <c r="L343" s="55">
        <f t="shared" si="11"/>
        <v>1.7</v>
      </c>
      <c r="M343" s="55">
        <f>VLOOKUP(K343,Table!$A$2:$C$121,2,0)</f>
        <v>14</v>
      </c>
      <c r="N343" s="56">
        <f>VLOOKUP(K343,Table!$A$2:$C$121,3,0)</f>
        <v>3</v>
      </c>
      <c r="O343" s="53" t="str">
        <f>VLOOKUP(A343,Table!$U$1:$V$230,2,0)</f>
        <v>Orthorhombic</v>
      </c>
      <c r="P343" s="63"/>
    </row>
    <row r="344" spans="1:17" ht="17.25" customHeight="1">
      <c r="A344" s="58">
        <v>44</v>
      </c>
      <c r="B344" s="58">
        <v>415598</v>
      </c>
      <c r="C344" s="58" t="s">
        <v>1914</v>
      </c>
      <c r="D344" s="58" t="s">
        <v>1931</v>
      </c>
      <c r="E344" s="59" t="s">
        <v>587</v>
      </c>
      <c r="F344" s="55" t="str">
        <f>LEFT(E344,MIN(FIND({0,1,2,3,4,5,6,7,8,9},ASC(E344)&amp;1234567890))-1)</f>
        <v>Ho</v>
      </c>
      <c r="G344" s="55">
        <f t="shared" si="10"/>
        <v>1</v>
      </c>
      <c r="H344" s="55">
        <f>VLOOKUP(F344,Table!$A$2:$C$121,2,0)</f>
        <v>3</v>
      </c>
      <c r="I344" s="56">
        <f>VLOOKUP(F344,Table!$A$2:$C$121,3,0)</f>
        <v>6</v>
      </c>
      <c r="J344" s="59" t="s">
        <v>13253</v>
      </c>
      <c r="K344" s="55" t="str">
        <f>LEFT(J344,MIN(FIND({0,1,2,3,4,5,6,7,8,9},ASC(J344)&amp;1234567890))-1)</f>
        <v>Si</v>
      </c>
      <c r="L344" s="55">
        <f t="shared" si="11"/>
        <v>1.7</v>
      </c>
      <c r="M344" s="55">
        <f>VLOOKUP(K344,Table!$A$2:$C$121,2,0)</f>
        <v>14</v>
      </c>
      <c r="N344" s="56">
        <f>VLOOKUP(K344,Table!$A$2:$C$121,3,0)</f>
        <v>3</v>
      </c>
      <c r="O344" s="53" t="str">
        <f>VLOOKUP(A344,Table!$U$1:$V$230,2,0)</f>
        <v>Orthorhombic</v>
      </c>
      <c r="P344" s="63"/>
    </row>
    <row r="345" spans="1:17" ht="17.25" customHeight="1">
      <c r="A345" s="58">
        <v>46</v>
      </c>
      <c r="B345" s="58">
        <v>68594</v>
      </c>
      <c r="C345" s="58" t="s">
        <v>1932</v>
      </c>
      <c r="D345" s="58" t="s">
        <v>1642</v>
      </c>
      <c r="E345" s="59" t="s">
        <v>11313</v>
      </c>
      <c r="F345" s="55" t="str">
        <f>LEFT(E345,MIN(FIND({0,1,2,3,4,5,6,7,8,9},ASC(E345)&amp;1234567890))-1)</f>
        <v>Tb</v>
      </c>
      <c r="G345" s="55">
        <f t="shared" si="10"/>
        <v>1</v>
      </c>
      <c r="H345" s="55">
        <f>VLOOKUP(F345,Table!$A$2:$C$121,2,0)</f>
        <v>3</v>
      </c>
      <c r="I345" s="56">
        <f>VLOOKUP(F345,Table!$A$2:$C$121,3,0)</f>
        <v>6</v>
      </c>
      <c r="J345" s="59" t="s">
        <v>38</v>
      </c>
      <c r="K345" s="55" t="str">
        <f>LEFT(J345,MIN(FIND({0,1,2,3,4,5,6,7,8,9},ASC(J345)&amp;1234567890))-1)</f>
        <v>Si</v>
      </c>
      <c r="L345" s="55">
        <f t="shared" si="11"/>
        <v>1.75</v>
      </c>
      <c r="M345" s="55">
        <f>VLOOKUP(K345,Table!$A$2:$C$121,2,0)</f>
        <v>14</v>
      </c>
      <c r="N345" s="56">
        <f>VLOOKUP(K345,Table!$A$2:$C$121,3,0)</f>
        <v>3</v>
      </c>
      <c r="O345" s="53" t="str">
        <f>VLOOKUP(A345,Table!$U$1:$V$230,2,0)</f>
        <v>Orthorhombic</v>
      </c>
      <c r="P345" s="63"/>
    </row>
    <row r="346" spans="1:17" ht="17.25" customHeight="1">
      <c r="A346" s="58">
        <v>46</v>
      </c>
      <c r="B346" s="58">
        <v>68595</v>
      </c>
      <c r="C346" s="58" t="s">
        <v>1932</v>
      </c>
      <c r="D346" s="58" t="s">
        <v>1933</v>
      </c>
      <c r="E346" s="59" t="s">
        <v>11313</v>
      </c>
      <c r="F346" s="55" t="str">
        <f>LEFT(E346,MIN(FIND({0,1,2,3,4,5,6,7,8,9},ASC(E346)&amp;1234567890))-1)</f>
        <v>Tb</v>
      </c>
      <c r="G346" s="55">
        <f t="shared" si="10"/>
        <v>1</v>
      </c>
      <c r="H346" s="55">
        <f>VLOOKUP(F346,Table!$A$2:$C$121,2,0)</f>
        <v>3</v>
      </c>
      <c r="I346" s="56">
        <f>VLOOKUP(F346,Table!$A$2:$C$121,3,0)</f>
        <v>6</v>
      </c>
      <c r="J346" s="59" t="s">
        <v>12752</v>
      </c>
      <c r="K346" s="55" t="str">
        <f>LEFT(J346,MIN(FIND({0,1,2,3,4,5,6,7,8,9},ASC(J346)&amp;1234567890))-1)</f>
        <v>Si</v>
      </c>
      <c r="L346" s="55">
        <f t="shared" si="11"/>
        <v>1.736</v>
      </c>
      <c r="M346" s="55">
        <f>VLOOKUP(K346,Table!$A$2:$C$121,2,0)</f>
        <v>14</v>
      </c>
      <c r="N346" s="56">
        <f>VLOOKUP(K346,Table!$A$2:$C$121,3,0)</f>
        <v>3</v>
      </c>
      <c r="O346" s="53" t="str">
        <f>VLOOKUP(A346,Table!$U$1:$V$230,2,0)</f>
        <v>Orthorhombic</v>
      </c>
      <c r="P346" s="63"/>
    </row>
    <row r="347" spans="1:17" ht="17.25" customHeight="1">
      <c r="A347" s="12">
        <v>81</v>
      </c>
      <c r="B347" s="12">
        <v>90957</v>
      </c>
      <c r="C347" s="12" t="s">
        <v>3847</v>
      </c>
      <c r="D347" s="12" t="s">
        <v>1161</v>
      </c>
      <c r="E347" s="17" t="s">
        <v>544</v>
      </c>
      <c r="F347" s="19" t="str">
        <f>LEFT(E347,MIN(FIND({0,1,2,3,4,5,6,7,8,9},ASC(E347)&amp;1234567890))-1)</f>
        <v>Ge</v>
      </c>
      <c r="G347" s="23">
        <f t="shared" si="10"/>
        <v>1</v>
      </c>
      <c r="H347" s="19">
        <f>VLOOKUP(F347,Table!$A$2:$C$121,2,0)</f>
        <v>14</v>
      </c>
      <c r="I347" s="18">
        <f>VLOOKUP(F347,Table!$A$2:$C$121,3,0)</f>
        <v>4</v>
      </c>
      <c r="J347" s="17" t="s">
        <v>361</v>
      </c>
      <c r="K347" s="19" t="str">
        <f>LEFT(J347,MIN(FIND({0,1,2,3,4,5,6,7,8,9},ASC(J347)&amp;1234567890))-1)</f>
        <v>Se</v>
      </c>
      <c r="L347" s="24">
        <f t="shared" si="11"/>
        <v>2</v>
      </c>
      <c r="M347" s="19">
        <f>VLOOKUP(K347,Table!$A$2:$C$121,2,0)</f>
        <v>16</v>
      </c>
      <c r="N347" s="18">
        <f>VLOOKUP(K347,Table!$A$2:$C$121,3,0)</f>
        <v>4</v>
      </c>
      <c r="O347" s="12" t="str">
        <f>VLOOKUP(A347,Table!$U$1:$V$230,2,0)</f>
        <v>Tetragonal</v>
      </c>
      <c r="P347" s="63"/>
      <c r="Q347"/>
    </row>
    <row r="348" spans="1:17" ht="17.25" customHeight="1">
      <c r="A348" s="12">
        <v>82</v>
      </c>
      <c r="B348" s="12">
        <v>23560</v>
      </c>
      <c r="C348" s="12" t="s">
        <v>3848</v>
      </c>
      <c r="D348" s="12" t="s">
        <v>3849</v>
      </c>
      <c r="E348" s="17" t="s">
        <v>11383</v>
      </c>
      <c r="F348" s="19" t="str">
        <f>LEFT(E348,MIN(FIND({0,1,2,3,4,5,6,7,8,9},ASC(E348)&amp;1234567890))-1)</f>
        <v>Cr</v>
      </c>
      <c r="G348" s="23">
        <f t="shared" si="10"/>
        <v>3</v>
      </c>
      <c r="H348" s="19">
        <f>VLOOKUP(F348,Table!$A$2:$C$121,2,0)</f>
        <v>6</v>
      </c>
      <c r="I348" s="18">
        <f>VLOOKUP(F348,Table!$A$2:$C$121,3,0)</f>
        <v>4</v>
      </c>
      <c r="J348" s="17" t="s">
        <v>11467</v>
      </c>
      <c r="K348" s="19" t="str">
        <f>LEFT(J348,MIN(FIND({0,1,2,3,4,5,6,7,8,9},ASC(J348)&amp;1234567890))-1)</f>
        <v>P</v>
      </c>
      <c r="L348" s="24">
        <f t="shared" si="11"/>
        <v>1</v>
      </c>
      <c r="M348" s="19">
        <f>VLOOKUP(K348,Table!$A$2:$C$121,2,0)</f>
        <v>15</v>
      </c>
      <c r="N348" s="18">
        <f>VLOOKUP(K348,Table!$A$2:$C$121,3,0)</f>
        <v>3</v>
      </c>
      <c r="O348" s="12" t="str">
        <f>VLOOKUP(A348,Table!$U$1:$V$230,2,0)</f>
        <v>Tetragonal</v>
      </c>
      <c r="P348" s="63"/>
      <c r="Q348"/>
    </row>
    <row r="349" spans="1:17" ht="17.25" customHeight="1">
      <c r="A349" s="12">
        <v>82</v>
      </c>
      <c r="B349" s="12">
        <v>613889</v>
      </c>
      <c r="C349" s="12" t="s">
        <v>3848</v>
      </c>
      <c r="D349" s="12" t="s">
        <v>2706</v>
      </c>
      <c r="E349" s="17" t="s">
        <v>11292</v>
      </c>
      <c r="F349" s="19" t="str">
        <f>LEFT(E349,MIN(FIND({0,1,2,3,4,5,6,7,8,9},ASC(E349)&amp;1234567890))-1)</f>
        <v>Fe</v>
      </c>
      <c r="G349" s="23">
        <f t="shared" si="10"/>
        <v>3</v>
      </c>
      <c r="H349" s="19">
        <f>VLOOKUP(F349,Table!$A$2:$C$121,2,0)</f>
        <v>8</v>
      </c>
      <c r="I349" s="18">
        <f>VLOOKUP(F349,Table!$A$2:$C$121,3,0)</f>
        <v>4</v>
      </c>
      <c r="J349" s="17" t="s">
        <v>364</v>
      </c>
      <c r="K349" s="19" t="str">
        <f>LEFT(J349,MIN(FIND({0,1,2,3,4,5,6,7,8,9},ASC(J349)&amp;1234567890))-1)</f>
        <v>B</v>
      </c>
      <c r="L349" s="24">
        <f t="shared" si="11"/>
        <v>1</v>
      </c>
      <c r="M349" s="19">
        <f>VLOOKUP(K349,Table!$A$2:$C$121,2,0)</f>
        <v>13</v>
      </c>
      <c r="N349" s="18">
        <f>VLOOKUP(K349,Table!$A$2:$C$121,3,0)</f>
        <v>2</v>
      </c>
      <c r="O349" s="12" t="str">
        <f>VLOOKUP(A349,Table!$U$1:$V$230,2,0)</f>
        <v>Tetragonal</v>
      </c>
      <c r="P349" s="63"/>
      <c r="Q349"/>
    </row>
    <row r="350" spans="1:17" ht="17.25" customHeight="1">
      <c r="A350" s="12">
        <v>82</v>
      </c>
      <c r="B350" s="12">
        <v>43365</v>
      </c>
      <c r="C350" s="12" t="s">
        <v>3848</v>
      </c>
      <c r="D350" s="12" t="s">
        <v>3853</v>
      </c>
      <c r="E350" s="17" t="s">
        <v>11292</v>
      </c>
      <c r="F350" s="19" t="str">
        <f>LEFT(E350,MIN(FIND({0,1,2,3,4,5,6,7,8,9},ASC(E350)&amp;1234567890))-1)</f>
        <v>Fe</v>
      </c>
      <c r="G350" s="23">
        <f t="shared" si="10"/>
        <v>3</v>
      </c>
      <c r="H350" s="19">
        <f>VLOOKUP(F350,Table!$A$2:$C$121,2,0)</f>
        <v>8</v>
      </c>
      <c r="I350" s="18">
        <f>VLOOKUP(F350,Table!$A$2:$C$121,3,0)</f>
        <v>4</v>
      </c>
      <c r="J350" s="17" t="s">
        <v>11467</v>
      </c>
      <c r="K350" s="19" t="str">
        <f>LEFT(J350,MIN(FIND({0,1,2,3,4,5,6,7,8,9},ASC(J350)&amp;1234567890))-1)</f>
        <v>P</v>
      </c>
      <c r="L350" s="24">
        <f t="shared" si="11"/>
        <v>1</v>
      </c>
      <c r="M350" s="19">
        <f>VLOOKUP(K350,Table!$A$2:$C$121,2,0)</f>
        <v>15</v>
      </c>
      <c r="N350" s="18">
        <f>VLOOKUP(K350,Table!$A$2:$C$121,3,0)</f>
        <v>3</v>
      </c>
      <c r="O350" s="12" t="str">
        <f>VLOOKUP(A350,Table!$U$1:$V$230,2,0)</f>
        <v>Tetragonal</v>
      </c>
      <c r="P350" s="63"/>
      <c r="Q350"/>
    </row>
    <row r="351" spans="1:17" ht="17.25" customHeight="1">
      <c r="A351" s="12">
        <v>82</v>
      </c>
      <c r="B351" s="12">
        <v>203233</v>
      </c>
      <c r="C351" s="12" t="s">
        <v>3848</v>
      </c>
      <c r="D351" s="12" t="s">
        <v>3868</v>
      </c>
      <c r="E351" s="17" t="s">
        <v>13152</v>
      </c>
      <c r="F351" s="19" t="str">
        <f>LEFT(E351,MIN(FIND({0,1,2,3,4,5,6,7,8,9},ASC(E351)&amp;1234567890))-1)</f>
        <v>C</v>
      </c>
      <c r="G351" s="23">
        <f t="shared" si="10"/>
        <v>78</v>
      </c>
      <c r="H351" s="19">
        <f>VLOOKUP(F351,Table!$A$2:$C$121,2,0)</f>
        <v>14</v>
      </c>
      <c r="I351" s="18">
        <f>VLOOKUP(F351,Table!$A$2:$C$121,3,0)</f>
        <v>2</v>
      </c>
      <c r="J351" s="17" t="s">
        <v>438</v>
      </c>
      <c r="K351" s="19" t="str">
        <f>LEFT(J351,MIN(FIND({0,1,2,3,4,5,6,7,8,9},ASC(J351)&amp;1234567890))-1)</f>
        <v>Cl</v>
      </c>
      <c r="L351" s="24">
        <f t="shared" si="11"/>
        <v>32</v>
      </c>
      <c r="M351" s="19">
        <f>VLOOKUP(K351,Table!$A$2:$C$121,2,0)</f>
        <v>17</v>
      </c>
      <c r="N351" s="18">
        <f>VLOOKUP(K351,Table!$A$2:$C$121,3,0)</f>
        <v>3</v>
      </c>
      <c r="O351" s="12" t="str">
        <f>VLOOKUP(A351,Table!$U$1:$V$230,2,0)</f>
        <v>Tetragonal</v>
      </c>
      <c r="P351" s="63"/>
      <c r="Q351"/>
    </row>
    <row r="352" spans="1:17" ht="17.25" customHeight="1">
      <c r="A352" s="12">
        <v>82</v>
      </c>
      <c r="B352" s="12">
        <v>90956</v>
      </c>
      <c r="C352" s="12" t="s">
        <v>3848</v>
      </c>
      <c r="D352" s="12" t="s">
        <v>1161</v>
      </c>
      <c r="E352" s="17" t="s">
        <v>544</v>
      </c>
      <c r="F352" s="19" t="str">
        <f>LEFT(E352,MIN(FIND({0,1,2,3,4,5,6,7,8,9},ASC(E352)&amp;1234567890))-1)</f>
        <v>Ge</v>
      </c>
      <c r="G352" s="23">
        <f t="shared" si="10"/>
        <v>1</v>
      </c>
      <c r="H352" s="19">
        <f>VLOOKUP(F352,Table!$A$2:$C$121,2,0)</f>
        <v>14</v>
      </c>
      <c r="I352" s="18">
        <f>VLOOKUP(F352,Table!$A$2:$C$121,3,0)</f>
        <v>4</v>
      </c>
      <c r="J352" s="17" t="s">
        <v>361</v>
      </c>
      <c r="K352" s="19" t="str">
        <f>LEFT(J352,MIN(FIND({0,1,2,3,4,5,6,7,8,9},ASC(J352)&amp;1234567890))-1)</f>
        <v>Se</v>
      </c>
      <c r="L352" s="24">
        <f t="shared" si="11"/>
        <v>2</v>
      </c>
      <c r="M352" s="19">
        <f>VLOOKUP(K352,Table!$A$2:$C$121,2,0)</f>
        <v>16</v>
      </c>
      <c r="N352" s="18">
        <f>VLOOKUP(K352,Table!$A$2:$C$121,3,0)</f>
        <v>4</v>
      </c>
      <c r="O352" s="12" t="str">
        <f>VLOOKUP(A352,Table!$U$1:$V$230,2,0)</f>
        <v>Tetragonal</v>
      </c>
      <c r="P352" s="63"/>
      <c r="Q352"/>
    </row>
    <row r="353" spans="1:17" ht="17.25" customHeight="1">
      <c r="A353" s="12">
        <v>82</v>
      </c>
      <c r="B353" s="12">
        <v>53039</v>
      </c>
      <c r="C353" s="12" t="s">
        <v>3848</v>
      </c>
      <c r="D353" s="12" t="s">
        <v>3857</v>
      </c>
      <c r="E353" s="17" t="s">
        <v>339</v>
      </c>
      <c r="F353" s="19" t="str">
        <f>LEFT(E353,MIN(FIND({0,1,2,3,4,5,6,7,8,9},ASC(E353)&amp;1234567890))-1)</f>
        <v>Hf</v>
      </c>
      <c r="G353" s="23">
        <f t="shared" si="10"/>
        <v>3</v>
      </c>
      <c r="H353" s="19">
        <f>VLOOKUP(F353,Table!$A$2:$C$121,2,0)</f>
        <v>4</v>
      </c>
      <c r="I353" s="18">
        <f>VLOOKUP(F353,Table!$A$2:$C$121,3,0)</f>
        <v>6</v>
      </c>
      <c r="J353" s="17" t="s">
        <v>11645</v>
      </c>
      <c r="K353" s="19" t="str">
        <f>LEFT(J353,MIN(FIND({0,1,2,3,4,5,6,7,8,9},ASC(J353)&amp;1234567890))-1)</f>
        <v>Sb</v>
      </c>
      <c r="L353" s="24">
        <f t="shared" si="11"/>
        <v>1</v>
      </c>
      <c r="M353" s="19">
        <f>VLOOKUP(K353,Table!$A$2:$C$121,2,0)</f>
        <v>15</v>
      </c>
      <c r="N353" s="18">
        <f>VLOOKUP(K353,Table!$A$2:$C$121,3,0)</f>
        <v>5</v>
      </c>
      <c r="O353" s="12" t="str">
        <f>VLOOKUP(A353,Table!$U$1:$V$230,2,0)</f>
        <v>Tetragonal</v>
      </c>
      <c r="P353" s="63"/>
      <c r="Q353"/>
    </row>
    <row r="354" spans="1:17" ht="17.25" customHeight="1">
      <c r="A354" s="12">
        <v>82</v>
      </c>
      <c r="B354" s="12">
        <v>43393</v>
      </c>
      <c r="C354" s="12" t="s">
        <v>3848</v>
      </c>
      <c r="D354" s="12" t="s">
        <v>3854</v>
      </c>
      <c r="E354" s="17" t="s">
        <v>11426</v>
      </c>
      <c r="F354" s="19" t="str">
        <f>LEFT(E354,MIN(FIND({0,1,2,3,4,5,6,7,8,9},ASC(E354)&amp;1234567890))-1)</f>
        <v>Mn</v>
      </c>
      <c r="G354" s="23">
        <f t="shared" si="10"/>
        <v>3</v>
      </c>
      <c r="H354" s="19">
        <f>VLOOKUP(F354,Table!$A$2:$C$121,2,0)</f>
        <v>7</v>
      </c>
      <c r="I354" s="18">
        <f>VLOOKUP(F354,Table!$A$2:$C$121,3,0)</f>
        <v>4</v>
      </c>
      <c r="J354" s="17" t="s">
        <v>11467</v>
      </c>
      <c r="K354" s="19" t="str">
        <f>LEFT(J354,MIN(FIND({0,1,2,3,4,5,6,7,8,9},ASC(J354)&amp;1234567890))-1)</f>
        <v>P</v>
      </c>
      <c r="L354" s="24">
        <f t="shared" si="11"/>
        <v>1</v>
      </c>
      <c r="M354" s="19">
        <f>VLOOKUP(K354,Table!$A$2:$C$121,2,0)</f>
        <v>15</v>
      </c>
      <c r="N354" s="18">
        <f>VLOOKUP(K354,Table!$A$2:$C$121,3,0)</f>
        <v>3</v>
      </c>
      <c r="O354" s="12" t="str">
        <f>VLOOKUP(A354,Table!$U$1:$V$230,2,0)</f>
        <v>Tetragonal</v>
      </c>
      <c r="P354" s="63"/>
      <c r="Q354"/>
    </row>
    <row r="355" spans="1:17" ht="17.25" customHeight="1">
      <c r="A355" s="12">
        <v>82</v>
      </c>
      <c r="B355" s="12">
        <v>644085</v>
      </c>
      <c r="C355" s="12" t="s">
        <v>3848</v>
      </c>
      <c r="D355" s="12" t="s">
        <v>3862</v>
      </c>
      <c r="E355" s="17" t="s">
        <v>480</v>
      </c>
      <c r="F355" s="19" t="str">
        <f>LEFT(E355,MIN(FIND({0,1,2,3,4,5,6,7,8,9},ASC(E355)&amp;1234567890))-1)</f>
        <v>Mo</v>
      </c>
      <c r="G355" s="23">
        <f t="shared" si="10"/>
        <v>3</v>
      </c>
      <c r="H355" s="19">
        <f>VLOOKUP(F355,Table!$A$2:$C$121,2,0)</f>
        <v>6</v>
      </c>
      <c r="I355" s="18">
        <f>VLOOKUP(F355,Table!$A$2:$C$121,3,0)</f>
        <v>5</v>
      </c>
      <c r="J355" s="17" t="s">
        <v>11467</v>
      </c>
      <c r="K355" s="19" t="str">
        <f>LEFT(J355,MIN(FIND({0,1,2,3,4,5,6,7,8,9},ASC(J355)&amp;1234567890))-1)</f>
        <v>P</v>
      </c>
      <c r="L355" s="24">
        <f t="shared" si="11"/>
        <v>1</v>
      </c>
      <c r="M355" s="19">
        <f>VLOOKUP(K355,Table!$A$2:$C$121,2,0)</f>
        <v>15</v>
      </c>
      <c r="N355" s="18">
        <f>VLOOKUP(K355,Table!$A$2:$C$121,3,0)</f>
        <v>3</v>
      </c>
      <c r="O355" s="12" t="str">
        <f>VLOOKUP(A355,Table!$U$1:$V$230,2,0)</f>
        <v>Tetragonal</v>
      </c>
      <c r="P355" s="63"/>
      <c r="Q355"/>
    </row>
    <row r="356" spans="1:17" ht="17.25" customHeight="1">
      <c r="A356" s="12">
        <v>82</v>
      </c>
      <c r="B356" s="12">
        <v>626510</v>
      </c>
      <c r="C356" s="12" t="s">
        <v>3848</v>
      </c>
      <c r="D356" s="12" t="s">
        <v>3860</v>
      </c>
      <c r="E356" s="17" t="s">
        <v>12190</v>
      </c>
      <c r="F356" s="19" t="str">
        <f>LEFT(E356,MIN(FIND({0,1,2,3,4,5,6,7,8,9},ASC(E356)&amp;1234567890))-1)</f>
        <v>Nb</v>
      </c>
      <c r="G356" s="23">
        <f t="shared" si="10"/>
        <v>3</v>
      </c>
      <c r="H356" s="19">
        <f>VLOOKUP(F356,Table!$A$2:$C$121,2,0)</f>
        <v>5</v>
      </c>
      <c r="I356" s="18">
        <f>VLOOKUP(F356,Table!$A$2:$C$121,3,0)</f>
        <v>5</v>
      </c>
      <c r="J356" s="17" t="s">
        <v>11467</v>
      </c>
      <c r="K356" s="19" t="str">
        <f>LEFT(J356,MIN(FIND({0,1,2,3,4,5,6,7,8,9},ASC(J356)&amp;1234567890))-1)</f>
        <v>P</v>
      </c>
      <c r="L356" s="24">
        <f t="shared" si="11"/>
        <v>1</v>
      </c>
      <c r="M356" s="19">
        <f>VLOOKUP(K356,Table!$A$2:$C$121,2,0)</f>
        <v>15</v>
      </c>
      <c r="N356" s="18">
        <f>VLOOKUP(K356,Table!$A$2:$C$121,3,0)</f>
        <v>3</v>
      </c>
      <c r="O356" s="12" t="str">
        <f>VLOOKUP(A356,Table!$U$1:$V$230,2,0)</f>
        <v>Tetragonal</v>
      </c>
      <c r="P356" s="63"/>
      <c r="Q356"/>
    </row>
    <row r="357" spans="1:17" ht="17.25" customHeight="1">
      <c r="A357" s="12">
        <v>82</v>
      </c>
      <c r="B357" s="12">
        <v>645416</v>
      </c>
      <c r="C357" s="12" t="s">
        <v>3848</v>
      </c>
      <c r="D357" s="12" t="s">
        <v>3863</v>
      </c>
      <c r="E357" s="17" t="s">
        <v>12190</v>
      </c>
      <c r="F357" s="19" t="str">
        <f>LEFT(E357,MIN(FIND({0,1,2,3,4,5,6,7,8,9},ASC(E357)&amp;1234567890))-1)</f>
        <v>Nb</v>
      </c>
      <c r="G357" s="23">
        <f t="shared" si="10"/>
        <v>3</v>
      </c>
      <c r="H357" s="19">
        <f>VLOOKUP(F357,Table!$A$2:$C$121,2,0)</f>
        <v>5</v>
      </c>
      <c r="I357" s="18">
        <f>VLOOKUP(F357,Table!$A$2:$C$121,3,0)</f>
        <v>5</v>
      </c>
      <c r="J357" s="17" t="s">
        <v>31</v>
      </c>
      <c r="K357" s="19" t="str">
        <f>LEFT(J357,MIN(FIND({0,1,2,3,4,5,6,7,8,9},ASC(J357)&amp;1234567890))-1)</f>
        <v>Si</v>
      </c>
      <c r="L357" s="24">
        <f t="shared" si="11"/>
        <v>1</v>
      </c>
      <c r="M357" s="19">
        <f>VLOOKUP(K357,Table!$A$2:$C$121,2,0)</f>
        <v>14</v>
      </c>
      <c r="N357" s="18">
        <f>VLOOKUP(K357,Table!$A$2:$C$121,3,0)</f>
        <v>3</v>
      </c>
      <c r="O357" s="12" t="str">
        <f>VLOOKUP(A357,Table!$U$1:$V$230,2,0)</f>
        <v>Tetragonal</v>
      </c>
      <c r="P357" s="63"/>
      <c r="Q357"/>
    </row>
    <row r="358" spans="1:17" ht="17.25" customHeight="1">
      <c r="A358" s="12">
        <v>82</v>
      </c>
      <c r="B358" s="12">
        <v>43396</v>
      </c>
      <c r="C358" s="12" t="s">
        <v>3848</v>
      </c>
      <c r="D358" s="12" t="s">
        <v>3855</v>
      </c>
      <c r="E358" s="17" t="s">
        <v>11359</v>
      </c>
      <c r="F358" s="19" t="str">
        <f>LEFT(E358,MIN(FIND({0,1,2,3,4,5,6,7,8,9},ASC(E358)&amp;1234567890))-1)</f>
        <v>Ni</v>
      </c>
      <c r="G358" s="23">
        <f t="shared" si="10"/>
        <v>3</v>
      </c>
      <c r="H358" s="19">
        <f>VLOOKUP(F358,Table!$A$2:$C$121,2,0)</f>
        <v>10</v>
      </c>
      <c r="I358" s="18">
        <f>VLOOKUP(F358,Table!$A$2:$C$121,3,0)</f>
        <v>4</v>
      </c>
      <c r="J358" s="17" t="s">
        <v>11467</v>
      </c>
      <c r="K358" s="19" t="str">
        <f>LEFT(J358,MIN(FIND({0,1,2,3,4,5,6,7,8,9},ASC(J358)&amp;1234567890))-1)</f>
        <v>P</v>
      </c>
      <c r="L358" s="24">
        <f t="shared" si="11"/>
        <v>1</v>
      </c>
      <c r="M358" s="19">
        <f>VLOOKUP(K358,Table!$A$2:$C$121,2,0)</f>
        <v>15</v>
      </c>
      <c r="N358" s="18">
        <f>VLOOKUP(K358,Table!$A$2:$C$121,3,0)</f>
        <v>3</v>
      </c>
      <c r="O358" s="12" t="str">
        <f>VLOOKUP(A358,Table!$U$1:$V$230,2,0)</f>
        <v>Tetragonal</v>
      </c>
      <c r="P358" s="63"/>
      <c r="Q358"/>
    </row>
    <row r="359" spans="1:17" ht="17.25" customHeight="1">
      <c r="A359" s="12">
        <v>82</v>
      </c>
      <c r="B359" s="12">
        <v>611183</v>
      </c>
      <c r="C359" s="12" t="s">
        <v>3848</v>
      </c>
      <c r="D359" s="12" t="s">
        <v>3859</v>
      </c>
      <c r="E359" s="17" t="s">
        <v>11830</v>
      </c>
      <c r="F359" s="19" t="str">
        <f>LEFT(E359,MIN(FIND({0,1,2,3,4,5,6,7,8,9},ASC(E359)&amp;1234567890))-1)</f>
        <v>Pd</v>
      </c>
      <c r="G359" s="23">
        <f t="shared" si="10"/>
        <v>3</v>
      </c>
      <c r="H359" s="19">
        <f>VLOOKUP(F359,Table!$A$2:$C$121,2,0)</f>
        <v>10</v>
      </c>
      <c r="I359" s="18">
        <f>VLOOKUP(F359,Table!$A$2:$C$121,3,0)</f>
        <v>5</v>
      </c>
      <c r="J359" s="17" t="s">
        <v>540</v>
      </c>
      <c r="K359" s="19" t="str">
        <f>LEFT(J359,MIN(FIND({0,1,2,3,4,5,6,7,8,9},ASC(J359)&amp;1234567890))-1)</f>
        <v>As</v>
      </c>
      <c r="L359" s="24">
        <f t="shared" si="11"/>
        <v>1</v>
      </c>
      <c r="M359" s="19">
        <f>VLOOKUP(K359,Table!$A$2:$C$121,2,0)</f>
        <v>15</v>
      </c>
      <c r="N359" s="18">
        <f>VLOOKUP(K359,Table!$A$2:$C$121,3,0)</f>
        <v>4</v>
      </c>
      <c r="O359" s="12" t="str">
        <f>VLOOKUP(A359,Table!$U$1:$V$230,2,0)</f>
        <v>Tetragonal</v>
      </c>
      <c r="P359" s="63"/>
      <c r="Q359"/>
    </row>
    <row r="360" spans="1:17" ht="17.25" customHeight="1">
      <c r="A360" s="12">
        <v>82</v>
      </c>
      <c r="B360" s="12">
        <v>649505</v>
      </c>
      <c r="C360" s="12" t="s">
        <v>3848</v>
      </c>
      <c r="D360" s="12" t="s">
        <v>3865</v>
      </c>
      <c r="E360" s="17" t="s">
        <v>11355</v>
      </c>
      <c r="F360" s="19" t="str">
        <f>LEFT(E360,MIN(FIND({0,1,2,3,4,5,6,7,8,9},ASC(E360)&amp;1234567890))-1)</f>
        <v>Pt</v>
      </c>
      <c r="G360" s="23">
        <f t="shared" si="10"/>
        <v>3</v>
      </c>
      <c r="H360" s="19">
        <f>VLOOKUP(F360,Table!$A$2:$C$121,2,0)</f>
        <v>10</v>
      </c>
      <c r="I360" s="18">
        <f>VLOOKUP(F360,Table!$A$2:$C$121,3,0)</f>
        <v>6</v>
      </c>
      <c r="J360" s="17" t="s">
        <v>11502</v>
      </c>
      <c r="K360" s="19" t="str">
        <f>LEFT(J360,MIN(FIND({0,1,2,3,4,5,6,7,8,9},ASC(J360)&amp;1234567890))-1)</f>
        <v>Pu</v>
      </c>
      <c r="L360" s="24">
        <f t="shared" si="11"/>
        <v>1</v>
      </c>
      <c r="M360" s="19">
        <f>VLOOKUP(K360,Table!$A$2:$C$121,2,0)</f>
        <v>3</v>
      </c>
      <c r="N360" s="18">
        <f>VLOOKUP(K360,Table!$A$2:$C$121,3,0)</f>
        <v>7</v>
      </c>
      <c r="O360" s="12" t="str">
        <f>VLOOKUP(A360,Table!$U$1:$V$230,2,0)</f>
        <v>Tetragonal</v>
      </c>
      <c r="P360" s="63"/>
      <c r="Q360"/>
    </row>
    <row r="361" spans="1:17" ht="17.25" customHeight="1">
      <c r="A361" s="12">
        <v>82</v>
      </c>
      <c r="B361" s="12">
        <v>427459</v>
      </c>
      <c r="C361" s="12" t="s">
        <v>3848</v>
      </c>
      <c r="D361" s="12" t="s">
        <v>3869</v>
      </c>
      <c r="E361" s="17" t="s">
        <v>11349</v>
      </c>
      <c r="F361" s="19" t="str">
        <f>LEFT(E361,MIN(FIND({0,1,2,3,4,5,6,7,8,9},ASC(E361)&amp;1234567890))-1)</f>
        <v>Rb</v>
      </c>
      <c r="G361" s="23">
        <f t="shared" si="10"/>
        <v>4</v>
      </c>
      <c r="H361" s="19">
        <f>VLOOKUP(F361,Table!$A$2:$C$121,2,0)</f>
        <v>1</v>
      </c>
      <c r="I361" s="18">
        <f>VLOOKUP(F361,Table!$A$2:$C$121,3,0)</f>
        <v>5</v>
      </c>
      <c r="J361" s="17" t="s">
        <v>11318</v>
      </c>
      <c r="K361" s="19" t="str">
        <f>LEFT(J361,MIN(FIND({0,1,2,3,4,5,6,7,8,9},ASC(J361)&amp;1234567890))-1)</f>
        <v>O</v>
      </c>
      <c r="L361" s="24">
        <f t="shared" si="11"/>
        <v>6</v>
      </c>
      <c r="M361" s="19">
        <f>VLOOKUP(K361,Table!$A$2:$C$121,2,0)</f>
        <v>16</v>
      </c>
      <c r="N361" s="18">
        <f>VLOOKUP(K361,Table!$A$2:$C$121,3,0)</f>
        <v>2</v>
      </c>
      <c r="O361" s="12" t="str">
        <f>VLOOKUP(A361,Table!$U$1:$V$230,2,0)</f>
        <v>Tetragonal</v>
      </c>
      <c r="P361" s="63"/>
      <c r="Q361"/>
    </row>
    <row r="362" spans="1:17" ht="17.25" customHeight="1">
      <c r="A362" s="12">
        <v>82</v>
      </c>
      <c r="B362" s="12">
        <v>83332</v>
      </c>
      <c r="C362" s="12" t="s">
        <v>3848</v>
      </c>
      <c r="D362" s="12" t="s">
        <v>3</v>
      </c>
      <c r="E362" s="17" t="s">
        <v>31</v>
      </c>
      <c r="F362" s="19" t="str">
        <f>LEFT(E362,MIN(FIND({0,1,2,3,4,5,6,7,8,9},ASC(E362)&amp;1234567890))-1)</f>
        <v>Si</v>
      </c>
      <c r="G362" s="23">
        <f t="shared" si="10"/>
        <v>1</v>
      </c>
      <c r="H362" s="19">
        <f>VLOOKUP(F362,Table!$A$2:$C$121,2,0)</f>
        <v>14</v>
      </c>
      <c r="I362" s="18">
        <f>VLOOKUP(F362,Table!$A$2:$C$121,3,0)</f>
        <v>3</v>
      </c>
      <c r="J362" s="17" t="s">
        <v>32</v>
      </c>
      <c r="K362" s="19" t="str">
        <f>LEFT(J362,MIN(FIND({0,1,2,3,4,5,6,7,8,9},ASC(J362)&amp;1234567890))-1)</f>
        <v>O</v>
      </c>
      <c r="L362" s="24">
        <f t="shared" si="11"/>
        <v>2</v>
      </c>
      <c r="M362" s="19">
        <f>VLOOKUP(K362,Table!$A$2:$C$121,2,0)</f>
        <v>16</v>
      </c>
      <c r="N362" s="18">
        <f>VLOOKUP(K362,Table!$A$2:$C$121,3,0)</f>
        <v>2</v>
      </c>
      <c r="O362" s="12" t="str">
        <f>VLOOKUP(A362,Table!$U$1:$V$230,2,0)</f>
        <v>Tetragonal</v>
      </c>
      <c r="P362" s="63"/>
      <c r="Q362"/>
    </row>
    <row r="363" spans="1:17" ht="17.25" customHeight="1">
      <c r="A363" s="12">
        <v>82</v>
      </c>
      <c r="B363" s="12">
        <v>56027</v>
      </c>
      <c r="C363" s="12" t="s">
        <v>3848</v>
      </c>
      <c r="D363" s="12" t="s">
        <v>3858</v>
      </c>
      <c r="E363" s="17" t="s">
        <v>11462</v>
      </c>
      <c r="F363" s="19" t="str">
        <f>LEFT(E363,MIN(FIND({0,1,2,3,4,5,6,7,8,9},ASC(E363)&amp;1234567890))-1)</f>
        <v>Ta</v>
      </c>
      <c r="G363" s="23">
        <f t="shared" si="10"/>
        <v>3</v>
      </c>
      <c r="H363" s="19">
        <f>VLOOKUP(F363,Table!$A$2:$C$121,2,0)</f>
        <v>5</v>
      </c>
      <c r="I363" s="18">
        <f>VLOOKUP(F363,Table!$A$2:$C$121,3,0)</f>
        <v>6</v>
      </c>
      <c r="J363" s="17" t="s">
        <v>544</v>
      </c>
      <c r="K363" s="19" t="str">
        <f>LEFT(J363,MIN(FIND({0,1,2,3,4,5,6,7,8,9},ASC(J363)&amp;1234567890))-1)</f>
        <v>Ge</v>
      </c>
      <c r="L363" s="24">
        <f t="shared" si="11"/>
        <v>1</v>
      </c>
      <c r="M363" s="19">
        <f>VLOOKUP(K363,Table!$A$2:$C$121,2,0)</f>
        <v>14</v>
      </c>
      <c r="N363" s="18">
        <f>VLOOKUP(K363,Table!$A$2:$C$121,3,0)</f>
        <v>4</v>
      </c>
      <c r="O363" s="12" t="str">
        <f>VLOOKUP(A363,Table!$U$1:$V$230,2,0)</f>
        <v>Tetragonal</v>
      </c>
      <c r="P363" s="63"/>
      <c r="Q363"/>
    </row>
    <row r="364" spans="1:17" ht="17.25" customHeight="1">
      <c r="A364" s="12">
        <v>82</v>
      </c>
      <c r="B364" s="12">
        <v>35116</v>
      </c>
      <c r="C364" s="12" t="s">
        <v>3848</v>
      </c>
      <c r="D364" s="12" t="s">
        <v>3850</v>
      </c>
      <c r="E364" s="17" t="s">
        <v>12080</v>
      </c>
      <c r="F364" s="19" t="str">
        <f>LEFT(E364,MIN(FIND({0,1,2,3,4,5,6,7,8,9},ASC(E364)&amp;1234567890))-1)</f>
        <v>Tc</v>
      </c>
      <c r="G364" s="23">
        <f t="shared" si="10"/>
        <v>3</v>
      </c>
      <c r="H364" s="19">
        <f>VLOOKUP(F364,Table!$A$2:$C$121,2,0)</f>
        <v>7</v>
      </c>
      <c r="I364" s="18">
        <f>VLOOKUP(F364,Table!$A$2:$C$121,3,0)</f>
        <v>5</v>
      </c>
      <c r="J364" s="17" t="s">
        <v>11467</v>
      </c>
      <c r="K364" s="19" t="str">
        <f>LEFT(J364,MIN(FIND({0,1,2,3,4,5,6,7,8,9},ASC(J364)&amp;1234567890))-1)</f>
        <v>P</v>
      </c>
      <c r="L364" s="24">
        <f t="shared" si="11"/>
        <v>1</v>
      </c>
      <c r="M364" s="19">
        <f>VLOOKUP(K364,Table!$A$2:$C$121,2,0)</f>
        <v>15</v>
      </c>
      <c r="N364" s="18">
        <f>VLOOKUP(K364,Table!$A$2:$C$121,3,0)</f>
        <v>3</v>
      </c>
      <c r="O364" s="12" t="str">
        <f>VLOOKUP(A364,Table!$U$1:$V$230,2,0)</f>
        <v>Tetragonal</v>
      </c>
      <c r="P364" s="63"/>
      <c r="Q364"/>
    </row>
    <row r="365" spans="1:17" ht="17.25" customHeight="1">
      <c r="A365" s="12">
        <v>82</v>
      </c>
      <c r="B365" s="12">
        <v>638055</v>
      </c>
      <c r="C365" s="12" t="s">
        <v>3848</v>
      </c>
      <c r="D365" s="12" t="s">
        <v>3861</v>
      </c>
      <c r="E365" s="17" t="s">
        <v>11459</v>
      </c>
      <c r="F365" s="19" t="str">
        <f>LEFT(E365,MIN(FIND({0,1,2,3,4,5,6,7,8,9},ASC(E365)&amp;1234567890))-1)</f>
        <v>Ti</v>
      </c>
      <c r="G365" s="23">
        <f t="shared" si="10"/>
        <v>3</v>
      </c>
      <c r="H365" s="19">
        <f>VLOOKUP(F365,Table!$A$2:$C$121,2,0)</f>
        <v>4</v>
      </c>
      <c r="I365" s="18">
        <f>VLOOKUP(F365,Table!$A$2:$C$121,3,0)</f>
        <v>4</v>
      </c>
      <c r="J365" s="17" t="s">
        <v>544</v>
      </c>
      <c r="K365" s="19" t="str">
        <f>LEFT(J365,MIN(FIND({0,1,2,3,4,5,6,7,8,9},ASC(J365)&amp;1234567890))-1)</f>
        <v>Ge</v>
      </c>
      <c r="L365" s="24">
        <f t="shared" si="11"/>
        <v>1</v>
      </c>
      <c r="M365" s="19">
        <f>VLOOKUP(K365,Table!$A$2:$C$121,2,0)</f>
        <v>14</v>
      </c>
      <c r="N365" s="18">
        <f>VLOOKUP(K365,Table!$A$2:$C$121,3,0)</f>
        <v>4</v>
      </c>
      <c r="O365" s="12" t="str">
        <f>VLOOKUP(A365,Table!$U$1:$V$230,2,0)</f>
        <v>Tetragonal</v>
      </c>
      <c r="P365" s="63"/>
      <c r="Q365"/>
    </row>
    <row r="366" spans="1:17" ht="17.25" customHeight="1">
      <c r="A366" s="12">
        <v>82</v>
      </c>
      <c r="B366" s="12">
        <v>42674</v>
      </c>
      <c r="C366" s="12" t="s">
        <v>3848</v>
      </c>
      <c r="D366" s="12" t="s">
        <v>3856</v>
      </c>
      <c r="E366" s="17" t="s">
        <v>12082</v>
      </c>
      <c r="F366" s="19" t="str">
        <f>LEFT(E366,MIN(FIND({0,1,2,3,4,5,6,7,8,9},ASC(E366)&amp;1234567890))-1)</f>
        <v>Tl</v>
      </c>
      <c r="G366" s="23">
        <f t="shared" si="10"/>
        <v>5</v>
      </c>
      <c r="H366" s="19">
        <f>VLOOKUP(F366,Table!$A$2:$C$121,2,0)</f>
        <v>13</v>
      </c>
      <c r="I366" s="18">
        <f>VLOOKUP(F366,Table!$A$2:$C$121,3,0)</f>
        <v>6</v>
      </c>
      <c r="J366" s="17" t="s">
        <v>36</v>
      </c>
      <c r="K366" s="19" t="str">
        <f>LEFT(J366,MIN(FIND({0,1,2,3,4,5,6,7,8,9},ASC(J366)&amp;1234567890))-1)</f>
        <v>Te</v>
      </c>
      <c r="L366" s="24">
        <f t="shared" si="11"/>
        <v>3</v>
      </c>
      <c r="M366" s="19">
        <f>VLOOKUP(K366,Table!$A$2:$C$121,2,0)</f>
        <v>16</v>
      </c>
      <c r="N366" s="18">
        <f>VLOOKUP(K366,Table!$A$2:$C$121,3,0)</f>
        <v>5</v>
      </c>
      <c r="O366" s="12" t="str">
        <f>VLOOKUP(A366,Table!$U$1:$V$230,2,0)</f>
        <v>Tetragonal</v>
      </c>
      <c r="P366" s="63"/>
      <c r="Q366"/>
    </row>
    <row r="367" spans="1:17" ht="17.25" customHeight="1">
      <c r="A367" s="12">
        <v>82</v>
      </c>
      <c r="B367" s="12">
        <v>648282</v>
      </c>
      <c r="C367" s="12" t="s">
        <v>3848</v>
      </c>
      <c r="D367" s="12" t="s">
        <v>3864</v>
      </c>
      <c r="E367" s="17" t="s">
        <v>11759</v>
      </c>
      <c r="F367" s="19" t="str">
        <f>LEFT(E367,MIN(FIND({0,1,2,3,4,5,6,7,8,9},ASC(E367)&amp;1234567890))-1)</f>
        <v>W</v>
      </c>
      <c r="G367" s="23">
        <f t="shared" si="10"/>
        <v>3</v>
      </c>
      <c r="H367" s="19">
        <f>VLOOKUP(F367,Table!$A$2:$C$121,2,0)</f>
        <v>6</v>
      </c>
      <c r="I367" s="18">
        <f>VLOOKUP(F367,Table!$A$2:$C$121,3,0)</f>
        <v>6</v>
      </c>
      <c r="J367" s="17" t="s">
        <v>11467</v>
      </c>
      <c r="K367" s="19" t="str">
        <f>LEFT(J367,MIN(FIND({0,1,2,3,4,5,6,7,8,9},ASC(J367)&amp;1234567890))-1)</f>
        <v>P</v>
      </c>
      <c r="L367" s="24">
        <f t="shared" si="11"/>
        <v>1</v>
      </c>
      <c r="M367" s="19">
        <f>VLOOKUP(K367,Table!$A$2:$C$121,2,0)</f>
        <v>15</v>
      </c>
      <c r="N367" s="18">
        <f>VLOOKUP(K367,Table!$A$2:$C$121,3,0)</f>
        <v>3</v>
      </c>
      <c r="O367" s="12" t="str">
        <f>VLOOKUP(A367,Table!$U$1:$V$230,2,0)</f>
        <v>Tetragonal</v>
      </c>
      <c r="P367" s="63"/>
      <c r="Q367"/>
    </row>
    <row r="368" spans="1:17" ht="17.25" customHeight="1">
      <c r="A368" s="12">
        <v>82</v>
      </c>
      <c r="B368" s="12">
        <v>43326</v>
      </c>
      <c r="C368" s="12" t="s">
        <v>3848</v>
      </c>
      <c r="D368" s="12" t="s">
        <v>3852</v>
      </c>
      <c r="E368" s="17" t="s">
        <v>377</v>
      </c>
      <c r="F368" s="19" t="str">
        <f>LEFT(E368,MIN(FIND({0,1,2,3,4,5,6,7,8,9},ASC(E368)&amp;1234567890))-1)</f>
        <v>Zr</v>
      </c>
      <c r="G368" s="23">
        <f t="shared" si="10"/>
        <v>1</v>
      </c>
      <c r="H368" s="19">
        <f>VLOOKUP(F368,Table!$A$2:$C$121,2,0)</f>
        <v>4</v>
      </c>
      <c r="I368" s="18">
        <f>VLOOKUP(F368,Table!$A$2:$C$121,3,0)</f>
        <v>5</v>
      </c>
      <c r="J368" s="17" t="s">
        <v>11413</v>
      </c>
      <c r="K368" s="19" t="str">
        <f>LEFT(J368,MIN(FIND({0,1,2,3,4,5,6,7,8,9},ASC(J368)&amp;1234567890))-1)</f>
        <v>D</v>
      </c>
      <c r="L368" s="24">
        <f t="shared" si="11"/>
        <v>1</v>
      </c>
      <c r="M368" s="19">
        <f>VLOOKUP(K368,Table!$A$2:$C$121,2,0)</f>
        <v>1</v>
      </c>
      <c r="N368" s="18">
        <f>VLOOKUP(K368,Table!$A$2:$C$121,3,0)</f>
        <v>1</v>
      </c>
      <c r="O368" s="12" t="str">
        <f>VLOOKUP(A368,Table!$U$1:$V$230,2,0)</f>
        <v>Tetragonal</v>
      </c>
      <c r="P368" s="63"/>
      <c r="Q368"/>
    </row>
    <row r="369" spans="1:17" ht="17.25" customHeight="1">
      <c r="A369" s="12">
        <v>82</v>
      </c>
      <c r="B369" s="12">
        <v>650551</v>
      </c>
      <c r="C369" s="12" t="s">
        <v>3848</v>
      </c>
      <c r="D369" s="12" t="s">
        <v>3866</v>
      </c>
      <c r="E369" s="17" t="s">
        <v>11819</v>
      </c>
      <c r="F369" s="19" t="str">
        <f>LEFT(E369,MIN(FIND({0,1,2,3,4,5,6,7,8,9},ASC(E369)&amp;1234567890))-1)</f>
        <v>Zr</v>
      </c>
      <c r="G369" s="23">
        <f t="shared" si="10"/>
        <v>3</v>
      </c>
      <c r="H369" s="19">
        <f>VLOOKUP(F369,Table!$A$2:$C$121,2,0)</f>
        <v>4</v>
      </c>
      <c r="I369" s="18">
        <f>VLOOKUP(F369,Table!$A$2:$C$121,3,0)</f>
        <v>5</v>
      </c>
      <c r="J369" s="17" t="s">
        <v>11294</v>
      </c>
      <c r="K369" s="19" t="str">
        <f>LEFT(J369,MIN(FIND({0,1,2,3,4,5,6,7,8,9},ASC(J369)&amp;1234567890))-1)</f>
        <v>Rh</v>
      </c>
      <c r="L369" s="24">
        <f t="shared" si="11"/>
        <v>1</v>
      </c>
      <c r="M369" s="19">
        <f>VLOOKUP(K369,Table!$A$2:$C$121,2,0)</f>
        <v>9</v>
      </c>
      <c r="N369" s="18">
        <f>VLOOKUP(K369,Table!$A$2:$C$121,3,0)</f>
        <v>5</v>
      </c>
      <c r="O369" s="12" t="str">
        <f>VLOOKUP(A369,Table!$U$1:$V$230,2,0)</f>
        <v>Tetragonal</v>
      </c>
      <c r="P369" s="63"/>
      <c r="Q369"/>
    </row>
    <row r="370" spans="1:17" ht="17.25" customHeight="1">
      <c r="A370" s="12">
        <v>82</v>
      </c>
      <c r="B370" s="12">
        <v>651786</v>
      </c>
      <c r="C370" s="12" t="s">
        <v>3848</v>
      </c>
      <c r="D370" s="12" t="s">
        <v>3867</v>
      </c>
      <c r="E370" s="17" t="s">
        <v>11819</v>
      </c>
      <c r="F370" s="19" t="str">
        <f>LEFT(E370,MIN(FIND({0,1,2,3,4,5,6,7,8,9},ASC(E370)&amp;1234567890))-1)</f>
        <v>Zr</v>
      </c>
      <c r="G370" s="23">
        <f t="shared" si="10"/>
        <v>3</v>
      </c>
      <c r="H370" s="19">
        <f>VLOOKUP(F370,Table!$A$2:$C$121,2,0)</f>
        <v>4</v>
      </c>
      <c r="I370" s="18">
        <f>VLOOKUP(F370,Table!$A$2:$C$121,3,0)</f>
        <v>5</v>
      </c>
      <c r="J370" s="17" t="s">
        <v>11645</v>
      </c>
      <c r="K370" s="19" t="str">
        <f>LEFT(J370,MIN(FIND({0,1,2,3,4,5,6,7,8,9},ASC(J370)&amp;1234567890))-1)</f>
        <v>Sb</v>
      </c>
      <c r="L370" s="24">
        <f t="shared" si="11"/>
        <v>1</v>
      </c>
      <c r="M370" s="19">
        <f>VLOOKUP(K370,Table!$A$2:$C$121,2,0)</f>
        <v>15</v>
      </c>
      <c r="N370" s="18">
        <f>VLOOKUP(K370,Table!$A$2:$C$121,3,0)</f>
        <v>5</v>
      </c>
      <c r="O370" s="12" t="str">
        <f>VLOOKUP(A370,Table!$U$1:$V$230,2,0)</f>
        <v>Tetragonal</v>
      </c>
      <c r="P370" s="63"/>
      <c r="Q370"/>
    </row>
    <row r="371" spans="1:17" ht="17.25" customHeight="1">
      <c r="A371" s="12">
        <v>82</v>
      </c>
      <c r="B371" s="12">
        <v>81539</v>
      </c>
      <c r="C371" s="12" t="s">
        <v>3848</v>
      </c>
      <c r="D371" s="12" t="s">
        <v>3851</v>
      </c>
      <c r="E371" s="17" t="s">
        <v>11819</v>
      </c>
      <c r="F371" s="19" t="str">
        <f>LEFT(E371,MIN(FIND({0,1,2,3,4,5,6,7,8,9},ASC(E371)&amp;1234567890))-1)</f>
        <v>Zr</v>
      </c>
      <c r="G371" s="23">
        <f t="shared" si="10"/>
        <v>3</v>
      </c>
      <c r="H371" s="19">
        <f>VLOOKUP(F371,Table!$A$2:$C$121,2,0)</f>
        <v>4</v>
      </c>
      <c r="I371" s="18">
        <f>VLOOKUP(F371,Table!$A$2:$C$121,3,0)</f>
        <v>5</v>
      </c>
      <c r="J371" s="17" t="s">
        <v>328</v>
      </c>
      <c r="K371" s="19" t="str">
        <f>LEFT(J371,MIN(FIND({0,1,2,3,4,5,6,7,8,9},ASC(J371)&amp;1234567890))-1)</f>
        <v>Te</v>
      </c>
      <c r="L371" s="24">
        <f t="shared" si="11"/>
        <v>1</v>
      </c>
      <c r="M371" s="19">
        <f>VLOOKUP(K371,Table!$A$2:$C$121,2,0)</f>
        <v>16</v>
      </c>
      <c r="N371" s="18">
        <f>VLOOKUP(K371,Table!$A$2:$C$121,3,0)</f>
        <v>5</v>
      </c>
      <c r="O371" s="12" t="str">
        <f>VLOOKUP(A371,Table!$U$1:$V$230,2,0)</f>
        <v>Tetragonal</v>
      </c>
      <c r="P371" s="63"/>
      <c r="Q371"/>
    </row>
    <row r="372" spans="1:17" ht="17.25" customHeight="1">
      <c r="A372" s="58">
        <v>99</v>
      </c>
      <c r="B372" s="58">
        <v>27094</v>
      </c>
      <c r="C372" s="58" t="s">
        <v>4049</v>
      </c>
      <c r="D372" s="58" t="s">
        <v>4050</v>
      </c>
      <c r="E372" s="59" t="s">
        <v>11502</v>
      </c>
      <c r="F372" s="55" t="str">
        <f>LEFT(E372,MIN(FIND({0,1,2,3,4,5,6,7,8,9},ASC(E372)&amp;1234567890))-1)</f>
        <v>Pu</v>
      </c>
      <c r="G372" s="55">
        <f t="shared" si="10"/>
        <v>1</v>
      </c>
      <c r="H372" s="55">
        <f>VLOOKUP(F372,Table!$A$2:$C$121,2,0)</f>
        <v>3</v>
      </c>
      <c r="I372" s="56">
        <f>VLOOKUP(F372,Table!$A$2:$C$121,3,0)</f>
        <v>7</v>
      </c>
      <c r="J372" s="59" t="s">
        <v>34</v>
      </c>
      <c r="K372" s="55" t="str">
        <f>LEFT(J372,MIN(FIND({0,1,2,3,4,5,6,7,8,9},ASC(J372)&amp;1234567890))-1)</f>
        <v>S</v>
      </c>
      <c r="L372" s="55">
        <f t="shared" si="11"/>
        <v>2</v>
      </c>
      <c r="M372" s="55">
        <f>VLOOKUP(K372,Table!$A$2:$C$121,2,0)</f>
        <v>16</v>
      </c>
      <c r="N372" s="56">
        <f>VLOOKUP(K372,Table!$A$2:$C$121,3,0)</f>
        <v>3</v>
      </c>
      <c r="O372" s="53" t="str">
        <f>VLOOKUP(A372,Table!$U$1:$V$230,2,0)</f>
        <v>Tetragonal</v>
      </c>
      <c r="P372" s="63"/>
    </row>
    <row r="373" spans="1:17" ht="17.25" customHeight="1">
      <c r="A373" s="58">
        <v>99</v>
      </c>
      <c r="B373" s="58">
        <v>103086</v>
      </c>
      <c r="C373" s="58" t="s">
        <v>4049</v>
      </c>
      <c r="D373" s="58" t="s">
        <v>4051</v>
      </c>
      <c r="E373" s="59" t="s">
        <v>543</v>
      </c>
      <c r="F373" s="55" t="str">
        <f>LEFT(E373,MIN(FIND({0,1,2,3,4,5,6,7,8,9},ASC(E373)&amp;1234567890))-1)</f>
        <v>Cu</v>
      </c>
      <c r="G373" s="55">
        <f t="shared" si="10"/>
        <v>3</v>
      </c>
      <c r="H373" s="55">
        <f>VLOOKUP(F373,Table!$A$2:$C$121,2,0)</f>
        <v>11</v>
      </c>
      <c r="I373" s="56">
        <f>VLOOKUP(F373,Table!$A$2:$C$121,3,0)</f>
        <v>4</v>
      </c>
      <c r="J373" s="59" t="s">
        <v>541</v>
      </c>
      <c r="K373" s="55" t="str">
        <f>LEFT(J373,MIN(FIND({0,1,2,3,4,5,6,7,8,9},ASC(J373)&amp;1234567890))-1)</f>
        <v>Pd</v>
      </c>
      <c r="L373" s="55">
        <f t="shared" si="11"/>
        <v>1</v>
      </c>
      <c r="M373" s="55">
        <f>VLOOKUP(K373,Table!$A$2:$C$121,2,0)</f>
        <v>10</v>
      </c>
      <c r="N373" s="56">
        <f>VLOOKUP(K373,Table!$A$2:$C$121,3,0)</f>
        <v>5</v>
      </c>
      <c r="O373" s="53" t="str">
        <f>VLOOKUP(A373,Table!$U$1:$V$230,2,0)</f>
        <v>Tetragonal</v>
      </c>
      <c r="P373" s="63"/>
    </row>
    <row r="374" spans="1:17" ht="17.25" customHeight="1">
      <c r="A374" s="58">
        <v>99</v>
      </c>
      <c r="B374" s="58">
        <v>107010</v>
      </c>
      <c r="C374" s="58" t="s">
        <v>4049</v>
      </c>
      <c r="D374" s="58" t="s">
        <v>4052</v>
      </c>
      <c r="E374" s="59" t="s">
        <v>11334</v>
      </c>
      <c r="F374" s="55" t="str">
        <f>LEFT(E374,MIN(FIND({0,1,2,3,4,5,6,7,8,9},ASC(E374)&amp;1234567890))-1)</f>
        <v>Tm</v>
      </c>
      <c r="G374" s="55">
        <f t="shared" si="10"/>
        <v>1</v>
      </c>
      <c r="H374" s="55">
        <f>VLOOKUP(F374,Table!$A$2:$C$121,2,0)</f>
        <v>3</v>
      </c>
      <c r="I374" s="56">
        <f>VLOOKUP(F374,Table!$A$2:$C$121,3,0)</f>
        <v>6</v>
      </c>
      <c r="J374" s="59" t="s">
        <v>328</v>
      </c>
      <c r="K374" s="55" t="str">
        <f>LEFT(J374,MIN(FIND({0,1,2,3,4,5,6,7,8,9},ASC(J374)&amp;1234567890))-1)</f>
        <v>Te</v>
      </c>
      <c r="L374" s="55">
        <f t="shared" si="11"/>
        <v>1</v>
      </c>
      <c r="M374" s="55">
        <f>VLOOKUP(K374,Table!$A$2:$C$121,2,0)</f>
        <v>16</v>
      </c>
      <c r="N374" s="56">
        <f>VLOOKUP(K374,Table!$A$2:$C$121,3,0)</f>
        <v>5</v>
      </c>
      <c r="O374" s="53" t="str">
        <f>VLOOKUP(A374,Table!$U$1:$V$230,2,0)</f>
        <v>Tetragonal</v>
      </c>
      <c r="P374" s="63"/>
    </row>
    <row r="375" spans="1:17" ht="17.25" customHeight="1">
      <c r="A375" s="58">
        <v>100</v>
      </c>
      <c r="B375" s="58">
        <v>87412</v>
      </c>
      <c r="C375" s="58" t="s">
        <v>4053</v>
      </c>
      <c r="D375" s="58" t="s">
        <v>4054</v>
      </c>
      <c r="E375" s="59" t="s">
        <v>11783</v>
      </c>
      <c r="F375" s="55" t="str">
        <f>LEFT(E375,MIN(FIND({0,1,2,3,4,5,6,7,8,9},ASC(E375)&amp;1234567890))-1)</f>
        <v>La</v>
      </c>
      <c r="G375" s="55">
        <f t="shared" si="10"/>
        <v>5</v>
      </c>
      <c r="H375" s="55">
        <f>VLOOKUP(F375,Table!$A$2:$C$121,2,0)</f>
        <v>3</v>
      </c>
      <c r="I375" s="56">
        <f>VLOOKUP(F375,Table!$A$2:$C$121,3,0)</f>
        <v>6</v>
      </c>
      <c r="J375" s="59" t="s">
        <v>471</v>
      </c>
      <c r="K375" s="55" t="str">
        <f>LEFT(J375,MIN(FIND({0,1,2,3,4,5,6,7,8,9},ASC(J375)&amp;1234567890))-1)</f>
        <v>S</v>
      </c>
      <c r="L375" s="55">
        <f t="shared" si="11"/>
        <v>7</v>
      </c>
      <c r="M375" s="55">
        <f>VLOOKUP(K375,Table!$A$2:$C$121,2,0)</f>
        <v>16</v>
      </c>
      <c r="N375" s="56">
        <f>VLOOKUP(K375,Table!$A$2:$C$121,3,0)</f>
        <v>3</v>
      </c>
      <c r="O375" s="53" t="str">
        <f>VLOOKUP(A375,Table!$U$1:$V$230,2,0)</f>
        <v>Tetragonal</v>
      </c>
      <c r="P375" s="63"/>
    </row>
    <row r="376" spans="1:17" ht="17.25" customHeight="1">
      <c r="A376" s="58">
        <v>102</v>
      </c>
      <c r="B376" s="58">
        <v>26541</v>
      </c>
      <c r="C376" s="58" t="s">
        <v>4055</v>
      </c>
      <c r="D376" s="58" t="s">
        <v>4056</v>
      </c>
      <c r="E376" s="59" t="s">
        <v>481</v>
      </c>
      <c r="F376" s="55" t="str">
        <f>LEFT(E376,MIN(FIND({0,1,2,3,4,5,6,7,8,9},ASC(E376)&amp;1234567890))-1)</f>
        <v>S</v>
      </c>
      <c r="G376" s="55">
        <f t="shared" si="10"/>
        <v>4</v>
      </c>
      <c r="H376" s="55">
        <f>VLOOKUP(F376,Table!$A$2:$C$121,2,0)</f>
        <v>16</v>
      </c>
      <c r="I376" s="56">
        <f>VLOOKUP(F376,Table!$A$2:$C$121,3,0)</f>
        <v>3</v>
      </c>
      <c r="J376" s="59" t="s">
        <v>11358</v>
      </c>
      <c r="K376" s="55" t="str">
        <f>LEFT(J376,MIN(FIND({0,1,2,3,4,5,6,7,8,9},ASC(J376)&amp;1234567890))-1)</f>
        <v>N</v>
      </c>
      <c r="L376" s="55">
        <f t="shared" si="11"/>
        <v>2</v>
      </c>
      <c r="M376" s="55">
        <f>VLOOKUP(K376,Table!$A$2:$C$121,2,0)</f>
        <v>15</v>
      </c>
      <c r="N376" s="56">
        <f>VLOOKUP(K376,Table!$A$2:$C$121,3,0)</f>
        <v>2</v>
      </c>
      <c r="O376" s="53" t="str">
        <f>VLOOKUP(A376,Table!$U$1:$V$230,2,0)</f>
        <v>Tetragonal</v>
      </c>
      <c r="P376" s="63"/>
    </row>
    <row r="377" spans="1:17" ht="17.25" customHeight="1">
      <c r="A377" s="58">
        <v>102</v>
      </c>
      <c r="B377" s="58">
        <v>30082</v>
      </c>
      <c r="C377" s="58" t="s">
        <v>4055</v>
      </c>
      <c r="D377" s="58" t="s">
        <v>4057</v>
      </c>
      <c r="E377" s="59" t="s">
        <v>11566</v>
      </c>
      <c r="F377" s="55" t="str">
        <f>LEFT(E377,MIN(FIND({0,1,2,3,4,5,6,7,8,9},ASC(E377)&amp;1234567890))-1)</f>
        <v>Ca</v>
      </c>
      <c r="G377" s="55">
        <f t="shared" si="10"/>
        <v>3</v>
      </c>
      <c r="H377" s="55">
        <f>VLOOKUP(F377,Table!$A$2:$C$121,2,0)</f>
        <v>2</v>
      </c>
      <c r="I377" s="56">
        <f>VLOOKUP(F377,Table!$A$2:$C$121,3,0)</f>
        <v>4</v>
      </c>
      <c r="J377" s="59" t="s">
        <v>11818</v>
      </c>
      <c r="K377" s="55" t="str">
        <f>LEFT(J377,MIN(FIND({0,1,2,3,4,5,6,7,8,9},ASC(J377)&amp;1234567890))-1)</f>
        <v>Cd</v>
      </c>
      <c r="L377" s="55">
        <f t="shared" si="11"/>
        <v>2</v>
      </c>
      <c r="M377" s="55">
        <f>VLOOKUP(K377,Table!$A$2:$C$121,2,0)</f>
        <v>12</v>
      </c>
      <c r="N377" s="56">
        <f>VLOOKUP(K377,Table!$A$2:$C$121,3,0)</f>
        <v>5</v>
      </c>
      <c r="O377" s="53" t="str">
        <f>VLOOKUP(A377,Table!$U$1:$V$230,2,0)</f>
        <v>Tetragonal</v>
      </c>
      <c r="P377" s="63"/>
    </row>
    <row r="378" spans="1:17" ht="17.25" customHeight="1">
      <c r="A378" s="58">
        <v>102</v>
      </c>
      <c r="B378" s="58">
        <v>57869</v>
      </c>
      <c r="C378" s="58" t="s">
        <v>4055</v>
      </c>
      <c r="D378" s="58" t="s">
        <v>4058</v>
      </c>
      <c r="E378" s="59" t="s">
        <v>58</v>
      </c>
      <c r="F378" s="55" t="str">
        <f>LEFT(E378,MIN(FIND({0,1,2,3,4,5,6,7,8,9},ASC(E378)&amp;1234567890))-1)</f>
        <v>Al</v>
      </c>
      <c r="G378" s="55">
        <f t="shared" si="10"/>
        <v>2</v>
      </c>
      <c r="H378" s="55">
        <f>VLOOKUP(F378,Table!$A$2:$C$121,2,0)</f>
        <v>13</v>
      </c>
      <c r="I378" s="56">
        <f>VLOOKUP(F378,Table!$A$2:$C$121,3,0)</f>
        <v>3</v>
      </c>
      <c r="J378" s="59" t="s">
        <v>11589</v>
      </c>
      <c r="K378" s="55" t="str">
        <f>LEFT(J378,MIN(FIND({0,1,2,3,4,5,6,7,8,9},ASC(J378)&amp;1234567890))-1)</f>
        <v>Gd</v>
      </c>
      <c r="L378" s="55">
        <f t="shared" si="11"/>
        <v>3</v>
      </c>
      <c r="M378" s="55">
        <f>VLOOKUP(K378,Table!$A$2:$C$121,2,0)</f>
        <v>3</v>
      </c>
      <c r="N378" s="56">
        <f>VLOOKUP(K378,Table!$A$2:$C$121,3,0)</f>
        <v>6</v>
      </c>
      <c r="O378" s="53" t="str">
        <f>VLOOKUP(A378,Table!$U$1:$V$230,2,0)</f>
        <v>Tetragonal</v>
      </c>
      <c r="P378" s="63"/>
    </row>
    <row r="379" spans="1:17" ht="17.25" customHeight="1">
      <c r="A379" s="58">
        <v>102</v>
      </c>
      <c r="B379" s="58">
        <v>602225</v>
      </c>
      <c r="C379" s="58" t="s">
        <v>4055</v>
      </c>
      <c r="D379" s="58" t="s">
        <v>4059</v>
      </c>
      <c r="E379" s="59" t="s">
        <v>11589</v>
      </c>
      <c r="F379" s="55" t="str">
        <f>LEFT(E379,MIN(FIND({0,1,2,3,4,5,6,7,8,9},ASC(E379)&amp;1234567890))-1)</f>
        <v>Gd</v>
      </c>
      <c r="G379" s="55">
        <f t="shared" si="10"/>
        <v>3</v>
      </c>
      <c r="H379" s="55">
        <f>VLOOKUP(F379,Table!$A$2:$C$121,2,0)</f>
        <v>3</v>
      </c>
      <c r="I379" s="56">
        <f>VLOOKUP(F379,Table!$A$2:$C$121,3,0)</f>
        <v>6</v>
      </c>
      <c r="J379" s="59" t="s">
        <v>11409</v>
      </c>
      <c r="K379" s="55" t="str">
        <f>LEFT(J379,MIN(FIND({0,1,2,3,4,5,6,7,8,9},ASC(J379)&amp;1234567890))-1)</f>
        <v>Ga</v>
      </c>
      <c r="L379" s="55">
        <f t="shared" si="11"/>
        <v>2</v>
      </c>
      <c r="M379" s="55">
        <f>VLOOKUP(K379,Table!$A$2:$C$121,2,0)</f>
        <v>13</v>
      </c>
      <c r="N379" s="56">
        <f>VLOOKUP(K379,Table!$A$2:$C$121,3,0)</f>
        <v>4</v>
      </c>
      <c r="O379" s="53" t="str">
        <f>VLOOKUP(A379,Table!$U$1:$V$230,2,0)</f>
        <v>Tetragonal</v>
      </c>
      <c r="P379" s="63"/>
    </row>
    <row r="380" spans="1:17" ht="17.25" customHeight="1">
      <c r="A380" s="58">
        <v>102</v>
      </c>
      <c r="B380" s="58">
        <v>607220</v>
      </c>
      <c r="C380" s="58" t="s">
        <v>4055</v>
      </c>
      <c r="D380" s="58" t="s">
        <v>4060</v>
      </c>
      <c r="E380" s="59" t="s">
        <v>11385</v>
      </c>
      <c r="F380" s="55" t="str">
        <f>LEFT(E380,MIN(FIND({0,1,2,3,4,5,6,7,8,9},ASC(E380)&amp;1234567890))-1)</f>
        <v>Dy</v>
      </c>
      <c r="G380" s="55">
        <f t="shared" si="10"/>
        <v>3</v>
      </c>
      <c r="H380" s="55">
        <f>VLOOKUP(F380,Table!$A$2:$C$121,2,0)</f>
        <v>3</v>
      </c>
      <c r="I380" s="56">
        <f>VLOOKUP(F380,Table!$A$2:$C$121,3,0)</f>
        <v>6</v>
      </c>
      <c r="J380" s="59" t="s">
        <v>58</v>
      </c>
      <c r="K380" s="55" t="str">
        <f>LEFT(J380,MIN(FIND({0,1,2,3,4,5,6,7,8,9},ASC(J380)&amp;1234567890))-1)</f>
        <v>Al</v>
      </c>
      <c r="L380" s="55">
        <f t="shared" si="11"/>
        <v>2</v>
      </c>
      <c r="M380" s="55">
        <f>VLOOKUP(K380,Table!$A$2:$C$121,2,0)</f>
        <v>13</v>
      </c>
      <c r="N380" s="56">
        <f>VLOOKUP(K380,Table!$A$2:$C$121,3,0)</f>
        <v>3</v>
      </c>
      <c r="O380" s="53" t="str">
        <f>VLOOKUP(A380,Table!$U$1:$V$230,2,0)</f>
        <v>Tetragonal</v>
      </c>
      <c r="P380" s="63"/>
    </row>
    <row r="381" spans="1:17" ht="17.25" customHeight="1">
      <c r="A381" s="58">
        <v>102</v>
      </c>
      <c r="B381" s="58">
        <v>607352</v>
      </c>
      <c r="C381" s="58" t="s">
        <v>4055</v>
      </c>
      <c r="D381" s="58" t="s">
        <v>4061</v>
      </c>
      <c r="E381" s="59" t="s">
        <v>11982</v>
      </c>
      <c r="F381" s="55" t="str">
        <f>LEFT(E381,MIN(FIND({0,1,2,3,4,5,6,7,8,9},ASC(E381)&amp;1234567890))-1)</f>
        <v>Er</v>
      </c>
      <c r="G381" s="55">
        <f t="shared" si="10"/>
        <v>3</v>
      </c>
      <c r="H381" s="55">
        <f>VLOOKUP(F381,Table!$A$2:$C$121,2,0)</f>
        <v>3</v>
      </c>
      <c r="I381" s="56">
        <f>VLOOKUP(F381,Table!$A$2:$C$121,3,0)</f>
        <v>6</v>
      </c>
      <c r="J381" s="59" t="s">
        <v>58</v>
      </c>
      <c r="K381" s="55" t="str">
        <f>LEFT(J381,MIN(FIND({0,1,2,3,4,5,6,7,8,9},ASC(J381)&amp;1234567890))-1)</f>
        <v>Al</v>
      </c>
      <c r="L381" s="55">
        <f t="shared" si="11"/>
        <v>2</v>
      </c>
      <c r="M381" s="55">
        <f>VLOOKUP(K381,Table!$A$2:$C$121,2,0)</f>
        <v>13</v>
      </c>
      <c r="N381" s="56">
        <f>VLOOKUP(K381,Table!$A$2:$C$121,3,0)</f>
        <v>3</v>
      </c>
      <c r="O381" s="53" t="str">
        <f>VLOOKUP(A381,Table!$U$1:$V$230,2,0)</f>
        <v>Tetragonal</v>
      </c>
      <c r="P381" s="63"/>
    </row>
    <row r="382" spans="1:17" ht="17.25" customHeight="1">
      <c r="A382" s="58">
        <v>102</v>
      </c>
      <c r="B382" s="58">
        <v>607832</v>
      </c>
      <c r="C382" s="58" t="s">
        <v>4055</v>
      </c>
      <c r="D382" s="58" t="s">
        <v>4062</v>
      </c>
      <c r="E382" s="59" t="s">
        <v>11589</v>
      </c>
      <c r="F382" s="55" t="str">
        <f>LEFT(E382,MIN(FIND({0,1,2,3,4,5,6,7,8,9},ASC(E382)&amp;1234567890))-1)</f>
        <v>Gd</v>
      </c>
      <c r="G382" s="55">
        <f t="shared" si="10"/>
        <v>3</v>
      </c>
      <c r="H382" s="55">
        <f>VLOOKUP(F382,Table!$A$2:$C$121,2,0)</f>
        <v>3</v>
      </c>
      <c r="I382" s="56">
        <f>VLOOKUP(F382,Table!$A$2:$C$121,3,0)</f>
        <v>6</v>
      </c>
      <c r="J382" s="59" t="s">
        <v>58</v>
      </c>
      <c r="K382" s="55" t="str">
        <f>LEFT(J382,MIN(FIND({0,1,2,3,4,5,6,7,8,9},ASC(J382)&amp;1234567890))-1)</f>
        <v>Al</v>
      </c>
      <c r="L382" s="55">
        <f t="shared" si="11"/>
        <v>2</v>
      </c>
      <c r="M382" s="55">
        <f>VLOOKUP(K382,Table!$A$2:$C$121,2,0)</f>
        <v>13</v>
      </c>
      <c r="N382" s="56">
        <f>VLOOKUP(K382,Table!$A$2:$C$121,3,0)</f>
        <v>3</v>
      </c>
      <c r="O382" s="53" t="str">
        <f>VLOOKUP(A382,Table!$U$1:$V$230,2,0)</f>
        <v>Tetragonal</v>
      </c>
      <c r="P382" s="63"/>
    </row>
    <row r="383" spans="1:17" ht="17.25" customHeight="1">
      <c r="A383" s="58">
        <v>102</v>
      </c>
      <c r="B383" s="58">
        <v>608170</v>
      </c>
      <c r="C383" s="58" t="s">
        <v>4055</v>
      </c>
      <c r="D383" s="58" t="s">
        <v>4063</v>
      </c>
      <c r="E383" s="59" t="s">
        <v>11544</v>
      </c>
      <c r="F383" s="55" t="str">
        <f>LEFT(E383,MIN(FIND({0,1,2,3,4,5,6,7,8,9},ASC(E383)&amp;1234567890))-1)</f>
        <v>Ho</v>
      </c>
      <c r="G383" s="55">
        <f t="shared" si="10"/>
        <v>3</v>
      </c>
      <c r="H383" s="55">
        <f>VLOOKUP(F383,Table!$A$2:$C$121,2,0)</f>
        <v>3</v>
      </c>
      <c r="I383" s="56">
        <f>VLOOKUP(F383,Table!$A$2:$C$121,3,0)</f>
        <v>6</v>
      </c>
      <c r="J383" s="59" t="s">
        <v>58</v>
      </c>
      <c r="K383" s="55" t="str">
        <f>LEFT(J383,MIN(FIND({0,1,2,3,4,5,6,7,8,9},ASC(J383)&amp;1234567890))-1)</f>
        <v>Al</v>
      </c>
      <c r="L383" s="55">
        <f t="shared" si="11"/>
        <v>2</v>
      </c>
      <c r="M383" s="55">
        <f>VLOOKUP(K383,Table!$A$2:$C$121,2,0)</f>
        <v>13</v>
      </c>
      <c r="N383" s="56">
        <f>VLOOKUP(K383,Table!$A$2:$C$121,3,0)</f>
        <v>3</v>
      </c>
      <c r="O383" s="53" t="str">
        <f>VLOOKUP(A383,Table!$U$1:$V$230,2,0)</f>
        <v>Tetragonal</v>
      </c>
      <c r="P383" s="63"/>
    </row>
    <row r="384" spans="1:17" ht="17.25" customHeight="1">
      <c r="A384" s="58">
        <v>102</v>
      </c>
      <c r="B384" s="58">
        <v>609454</v>
      </c>
      <c r="C384" s="58" t="s">
        <v>4055</v>
      </c>
      <c r="D384" s="58" t="s">
        <v>4064</v>
      </c>
      <c r="E384" s="59" t="s">
        <v>11545</v>
      </c>
      <c r="F384" s="55" t="str">
        <f>LEFT(E384,MIN(FIND({0,1,2,3,4,5,6,7,8,9},ASC(E384)&amp;1234567890))-1)</f>
        <v>Tb</v>
      </c>
      <c r="G384" s="55">
        <f t="shared" si="10"/>
        <v>3</v>
      </c>
      <c r="H384" s="55">
        <f>VLOOKUP(F384,Table!$A$2:$C$121,2,0)</f>
        <v>3</v>
      </c>
      <c r="I384" s="56">
        <f>VLOOKUP(F384,Table!$A$2:$C$121,3,0)</f>
        <v>6</v>
      </c>
      <c r="J384" s="59" t="s">
        <v>58</v>
      </c>
      <c r="K384" s="55" t="str">
        <f>LEFT(J384,MIN(FIND({0,1,2,3,4,5,6,7,8,9},ASC(J384)&amp;1234567890))-1)</f>
        <v>Al</v>
      </c>
      <c r="L384" s="55">
        <f t="shared" si="11"/>
        <v>2</v>
      </c>
      <c r="M384" s="55">
        <f>VLOOKUP(K384,Table!$A$2:$C$121,2,0)</f>
        <v>13</v>
      </c>
      <c r="N384" s="56">
        <f>VLOOKUP(K384,Table!$A$2:$C$121,3,0)</f>
        <v>3</v>
      </c>
      <c r="O384" s="53" t="str">
        <f>VLOOKUP(A384,Table!$U$1:$V$230,2,0)</f>
        <v>Tetragonal</v>
      </c>
      <c r="P384" s="63"/>
    </row>
    <row r="385" spans="1:16" ht="17.25" customHeight="1">
      <c r="A385" s="58">
        <v>102</v>
      </c>
      <c r="B385" s="58">
        <v>609643</v>
      </c>
      <c r="C385" s="58" t="s">
        <v>4055</v>
      </c>
      <c r="D385" s="58" t="s">
        <v>4065</v>
      </c>
      <c r="E385" s="59" t="s">
        <v>77</v>
      </c>
      <c r="F385" s="55" t="str">
        <f>LEFT(E385,MIN(FIND({0,1,2,3,4,5,6,7,8,9},ASC(E385)&amp;1234567890))-1)</f>
        <v>Y</v>
      </c>
      <c r="G385" s="55">
        <f t="shared" si="10"/>
        <v>3</v>
      </c>
      <c r="H385" s="55">
        <f>VLOOKUP(F385,Table!$A$2:$C$121,2,0)</f>
        <v>3</v>
      </c>
      <c r="I385" s="56">
        <f>VLOOKUP(F385,Table!$A$2:$C$121,3,0)</f>
        <v>5</v>
      </c>
      <c r="J385" s="59" t="s">
        <v>58</v>
      </c>
      <c r="K385" s="55" t="str">
        <f>LEFT(J385,MIN(FIND({0,1,2,3,4,5,6,7,8,9},ASC(J385)&amp;1234567890))-1)</f>
        <v>Al</v>
      </c>
      <c r="L385" s="55">
        <f t="shared" si="11"/>
        <v>2</v>
      </c>
      <c r="M385" s="55">
        <f>VLOOKUP(K385,Table!$A$2:$C$121,2,0)</f>
        <v>13</v>
      </c>
      <c r="N385" s="56">
        <f>VLOOKUP(K385,Table!$A$2:$C$121,3,0)</f>
        <v>3</v>
      </c>
      <c r="O385" s="53" t="str">
        <f>VLOOKUP(A385,Table!$U$1:$V$230,2,0)</f>
        <v>Tetragonal</v>
      </c>
      <c r="P385" s="63"/>
    </row>
    <row r="386" spans="1:16" ht="17.25" customHeight="1">
      <c r="A386" s="58">
        <v>103</v>
      </c>
      <c r="B386" s="58">
        <v>65128</v>
      </c>
      <c r="C386" s="58" t="s">
        <v>4066</v>
      </c>
      <c r="D386" s="58" t="s">
        <v>3827</v>
      </c>
      <c r="E386" s="59" t="s">
        <v>335</v>
      </c>
      <c r="F386" s="55" t="str">
        <f>LEFT(E386,MIN(FIND({0,1,2,3,4,5,6,7,8,9},ASC(E386)&amp;1234567890))-1)</f>
        <v>Nb</v>
      </c>
      <c r="G386" s="55">
        <f t="shared" ref="G386:G449" si="12">IF(SUBSTITUTE(E386,F386,"")="",1,SUBSTITUTE(E386,F386,""))*1</f>
        <v>1</v>
      </c>
      <c r="H386" s="55">
        <f>VLOOKUP(F386,Table!$A$2:$C$121,2,0)</f>
        <v>5</v>
      </c>
      <c r="I386" s="56">
        <f>VLOOKUP(F386,Table!$A$2:$C$121,3,0)</f>
        <v>5</v>
      </c>
      <c r="J386" s="59" t="s">
        <v>381</v>
      </c>
      <c r="K386" s="55" t="str">
        <f>LEFT(J386,MIN(FIND({0,1,2,3,4,5,6,7,8,9},ASC(J386)&amp;1234567890))-1)</f>
        <v>Te</v>
      </c>
      <c r="L386" s="55">
        <f t="shared" ref="L386:L449" si="13">IF(SUBSTITUTE(J386,K386,"")="",1,SUBSTITUTE(J386,K386,""))*1</f>
        <v>4</v>
      </c>
      <c r="M386" s="55">
        <f>VLOOKUP(K386,Table!$A$2:$C$121,2,0)</f>
        <v>16</v>
      </c>
      <c r="N386" s="56">
        <f>VLOOKUP(K386,Table!$A$2:$C$121,3,0)</f>
        <v>5</v>
      </c>
      <c r="O386" s="53" t="str">
        <f>VLOOKUP(A386,Table!$U$1:$V$230,2,0)</f>
        <v>Tetragonal</v>
      </c>
      <c r="P386" s="63"/>
    </row>
    <row r="387" spans="1:16" ht="17.25" customHeight="1">
      <c r="A387" s="58">
        <v>103</v>
      </c>
      <c r="B387" s="58">
        <v>25770</v>
      </c>
      <c r="C387" s="58" t="s">
        <v>4066</v>
      </c>
      <c r="D387" s="58" t="s">
        <v>4067</v>
      </c>
      <c r="E387" s="59" t="s">
        <v>405</v>
      </c>
      <c r="F387" s="55" t="str">
        <f>LEFT(E387,MIN(FIND({0,1,2,3,4,5,6,7,8,9},ASC(E387)&amp;1234567890))-1)</f>
        <v>Ta</v>
      </c>
      <c r="G387" s="55">
        <f t="shared" si="12"/>
        <v>1</v>
      </c>
      <c r="H387" s="55">
        <f>VLOOKUP(F387,Table!$A$2:$C$121,2,0)</f>
        <v>5</v>
      </c>
      <c r="I387" s="56">
        <f>VLOOKUP(F387,Table!$A$2:$C$121,3,0)</f>
        <v>6</v>
      </c>
      <c r="J387" s="59" t="s">
        <v>381</v>
      </c>
      <c r="K387" s="55" t="str">
        <f>LEFT(J387,MIN(FIND({0,1,2,3,4,5,6,7,8,9},ASC(J387)&amp;1234567890))-1)</f>
        <v>Te</v>
      </c>
      <c r="L387" s="55">
        <f t="shared" si="13"/>
        <v>4</v>
      </c>
      <c r="M387" s="55">
        <f>VLOOKUP(K387,Table!$A$2:$C$121,2,0)</f>
        <v>16</v>
      </c>
      <c r="N387" s="56">
        <f>VLOOKUP(K387,Table!$A$2:$C$121,3,0)</f>
        <v>5</v>
      </c>
      <c r="O387" s="53" t="str">
        <f>VLOOKUP(A387,Table!$U$1:$V$230,2,0)</f>
        <v>Tetragonal</v>
      </c>
      <c r="P387" s="63"/>
    </row>
    <row r="388" spans="1:16" ht="17.25" customHeight="1">
      <c r="A388" s="58">
        <v>103</v>
      </c>
      <c r="B388" s="58">
        <v>645375</v>
      </c>
      <c r="C388" s="58" t="s">
        <v>4066</v>
      </c>
      <c r="D388" s="58" t="s">
        <v>4068</v>
      </c>
      <c r="E388" s="59" t="s">
        <v>335</v>
      </c>
      <c r="F388" s="55" t="str">
        <f>LEFT(E388,MIN(FIND({0,1,2,3,4,5,6,7,8,9},ASC(E388)&amp;1234567890))-1)</f>
        <v>Nb</v>
      </c>
      <c r="G388" s="55">
        <f t="shared" si="12"/>
        <v>1</v>
      </c>
      <c r="H388" s="55">
        <f>VLOOKUP(F388,Table!$A$2:$C$121,2,0)</f>
        <v>5</v>
      </c>
      <c r="I388" s="56">
        <f>VLOOKUP(F388,Table!$A$2:$C$121,3,0)</f>
        <v>5</v>
      </c>
      <c r="J388" s="59" t="s">
        <v>581</v>
      </c>
      <c r="K388" s="55" t="str">
        <f>LEFT(J388,MIN(FIND({0,1,2,3,4,5,6,7,8,9},ASC(J388)&amp;1234567890))-1)</f>
        <v>Se</v>
      </c>
      <c r="L388" s="55">
        <f t="shared" si="13"/>
        <v>4</v>
      </c>
      <c r="M388" s="55">
        <f>VLOOKUP(K388,Table!$A$2:$C$121,2,0)</f>
        <v>16</v>
      </c>
      <c r="N388" s="56">
        <f>VLOOKUP(K388,Table!$A$2:$C$121,3,0)</f>
        <v>4</v>
      </c>
      <c r="O388" s="53" t="str">
        <f>VLOOKUP(A388,Table!$U$1:$V$230,2,0)</f>
        <v>Tetragonal</v>
      </c>
      <c r="P388" s="63"/>
    </row>
    <row r="389" spans="1:16" ht="17.25" customHeight="1">
      <c r="A389" s="58">
        <v>107</v>
      </c>
      <c r="B389" s="58">
        <v>154</v>
      </c>
      <c r="C389" s="58" t="s">
        <v>4069</v>
      </c>
      <c r="D389" s="58" t="s">
        <v>4070</v>
      </c>
      <c r="E389" s="59" t="s">
        <v>11614</v>
      </c>
      <c r="F389" s="55" t="str">
        <f>LEFT(E389,MIN(FIND({0,1,2,3,4,5,6,7,8,9},ASC(E389)&amp;1234567890))-1)</f>
        <v>Ca</v>
      </c>
      <c r="G389" s="55">
        <f t="shared" si="12"/>
        <v>2</v>
      </c>
      <c r="H389" s="55">
        <f>VLOOKUP(F389,Table!$A$2:$C$121,2,0)</f>
        <v>2</v>
      </c>
      <c r="I389" s="56">
        <f>VLOOKUP(F389,Table!$A$2:$C$121,3,0)</f>
        <v>4</v>
      </c>
      <c r="J389" s="59" t="s">
        <v>11645</v>
      </c>
      <c r="K389" s="55" t="str">
        <f>LEFT(J389,MIN(FIND({0,1,2,3,4,5,6,7,8,9},ASC(J389)&amp;1234567890))-1)</f>
        <v>Sb</v>
      </c>
      <c r="L389" s="55">
        <f t="shared" si="13"/>
        <v>1</v>
      </c>
      <c r="M389" s="55">
        <f>VLOOKUP(K389,Table!$A$2:$C$121,2,0)</f>
        <v>15</v>
      </c>
      <c r="N389" s="56">
        <f>VLOOKUP(K389,Table!$A$2:$C$121,3,0)</f>
        <v>5</v>
      </c>
      <c r="O389" s="53" t="str">
        <f>VLOOKUP(A389,Table!$U$1:$V$230,2,0)</f>
        <v>Tetragonal</v>
      </c>
      <c r="P389" s="63"/>
    </row>
    <row r="390" spans="1:16" ht="17.25" customHeight="1">
      <c r="A390" s="58">
        <v>107</v>
      </c>
      <c r="B390" s="58">
        <v>16077</v>
      </c>
      <c r="C390" s="58" t="s">
        <v>4069</v>
      </c>
      <c r="D390" s="58" t="s">
        <v>4071</v>
      </c>
      <c r="E390" s="59" t="s">
        <v>11291</v>
      </c>
      <c r="F390" s="55" t="str">
        <f>LEFT(E390,MIN(FIND({0,1,2,3,4,5,6,7,8,9},ASC(E390)&amp;1234567890))-1)</f>
        <v>Sn</v>
      </c>
      <c r="G390" s="55">
        <f t="shared" si="12"/>
        <v>1</v>
      </c>
      <c r="H390" s="55">
        <f>VLOOKUP(F390,Table!$A$2:$C$121,2,0)</f>
        <v>14</v>
      </c>
      <c r="I390" s="56">
        <f>VLOOKUP(F390,Table!$A$2:$C$121,3,0)</f>
        <v>5</v>
      </c>
      <c r="J390" s="59" t="s">
        <v>11467</v>
      </c>
      <c r="K390" s="55" t="str">
        <f>LEFT(J390,MIN(FIND({0,1,2,3,4,5,6,7,8,9},ASC(J390)&amp;1234567890))-1)</f>
        <v>P</v>
      </c>
      <c r="L390" s="55">
        <f t="shared" si="13"/>
        <v>1</v>
      </c>
      <c r="M390" s="55">
        <f>VLOOKUP(K390,Table!$A$2:$C$121,2,0)</f>
        <v>15</v>
      </c>
      <c r="N390" s="56">
        <f>VLOOKUP(K390,Table!$A$2:$C$121,3,0)</f>
        <v>3</v>
      </c>
      <c r="O390" s="53" t="str">
        <f>VLOOKUP(A390,Table!$U$1:$V$230,2,0)</f>
        <v>Tetragonal</v>
      </c>
      <c r="P390" s="63"/>
    </row>
    <row r="391" spans="1:16" ht="17.25" customHeight="1">
      <c r="A391" s="58">
        <v>107</v>
      </c>
      <c r="B391" s="58">
        <v>17032</v>
      </c>
      <c r="C391" s="58" t="s">
        <v>4069</v>
      </c>
      <c r="D391" s="58" t="s">
        <v>1051</v>
      </c>
      <c r="E391" s="59" t="s">
        <v>544</v>
      </c>
      <c r="F391" s="55" t="str">
        <f>LEFT(E391,MIN(FIND({0,1,2,3,4,5,6,7,8,9},ASC(E391)&amp;1234567890))-1)</f>
        <v>Ge</v>
      </c>
      <c r="G391" s="55">
        <f t="shared" si="12"/>
        <v>1</v>
      </c>
      <c r="H391" s="55">
        <f>VLOOKUP(F391,Table!$A$2:$C$121,2,0)</f>
        <v>14</v>
      </c>
      <c r="I391" s="56">
        <f>VLOOKUP(F391,Table!$A$2:$C$121,3,0)</f>
        <v>4</v>
      </c>
      <c r="J391" s="59" t="s">
        <v>11467</v>
      </c>
      <c r="K391" s="55" t="str">
        <f>LEFT(J391,MIN(FIND({0,1,2,3,4,5,6,7,8,9},ASC(J391)&amp;1234567890))-1)</f>
        <v>P</v>
      </c>
      <c r="L391" s="55">
        <f t="shared" si="13"/>
        <v>1</v>
      </c>
      <c r="M391" s="55">
        <f>VLOOKUP(K391,Table!$A$2:$C$121,2,0)</f>
        <v>15</v>
      </c>
      <c r="N391" s="56">
        <f>VLOOKUP(K391,Table!$A$2:$C$121,3,0)</f>
        <v>3</v>
      </c>
      <c r="O391" s="53" t="str">
        <f>VLOOKUP(A391,Table!$U$1:$V$230,2,0)</f>
        <v>Tetragonal</v>
      </c>
      <c r="P391" s="63"/>
    </row>
    <row r="392" spans="1:16" ht="17.25" customHeight="1">
      <c r="A392" s="58">
        <v>107</v>
      </c>
      <c r="B392" s="58">
        <v>17033</v>
      </c>
      <c r="C392" s="58" t="s">
        <v>4069</v>
      </c>
      <c r="D392" s="58" t="s">
        <v>903</v>
      </c>
      <c r="E392" s="59" t="s">
        <v>544</v>
      </c>
      <c r="F392" s="55" t="str">
        <f>LEFT(E392,MIN(FIND({0,1,2,3,4,5,6,7,8,9},ASC(E392)&amp;1234567890))-1)</f>
        <v>Ge</v>
      </c>
      <c r="G392" s="55">
        <f t="shared" si="12"/>
        <v>1</v>
      </c>
      <c r="H392" s="55">
        <f>VLOOKUP(F392,Table!$A$2:$C$121,2,0)</f>
        <v>14</v>
      </c>
      <c r="I392" s="56">
        <f>VLOOKUP(F392,Table!$A$2:$C$121,3,0)</f>
        <v>4</v>
      </c>
      <c r="J392" s="59" t="s">
        <v>540</v>
      </c>
      <c r="K392" s="55" t="str">
        <f>LEFT(J392,MIN(FIND({0,1,2,3,4,5,6,7,8,9},ASC(J392)&amp;1234567890))-1)</f>
        <v>As</v>
      </c>
      <c r="L392" s="55">
        <f t="shared" si="13"/>
        <v>1</v>
      </c>
      <c r="M392" s="55">
        <f>VLOOKUP(K392,Table!$A$2:$C$121,2,0)</f>
        <v>15</v>
      </c>
      <c r="N392" s="56">
        <f>VLOOKUP(K392,Table!$A$2:$C$121,3,0)</f>
        <v>4</v>
      </c>
      <c r="O392" s="53" t="str">
        <f>VLOOKUP(A392,Table!$U$1:$V$230,2,0)</f>
        <v>Tetragonal</v>
      </c>
      <c r="P392" s="63"/>
    </row>
    <row r="393" spans="1:16" ht="17.25" customHeight="1">
      <c r="A393" s="58">
        <v>107</v>
      </c>
      <c r="B393" s="58">
        <v>24636</v>
      </c>
      <c r="C393" s="58" t="s">
        <v>4069</v>
      </c>
      <c r="D393" s="58" t="s">
        <v>3833</v>
      </c>
      <c r="E393" s="59" t="s">
        <v>11651</v>
      </c>
      <c r="F393" s="55" t="str">
        <f>LEFT(E393,MIN(FIND({0,1,2,3,4,5,6,7,8,9},ASC(E393)&amp;1234567890))-1)</f>
        <v>B</v>
      </c>
      <c r="G393" s="55">
        <f t="shared" si="12"/>
        <v>5</v>
      </c>
      <c r="H393" s="55">
        <f>VLOOKUP(F393,Table!$A$2:$C$121,2,0)</f>
        <v>13</v>
      </c>
      <c r="I393" s="56">
        <f>VLOOKUP(F393,Table!$A$2:$C$121,3,0)</f>
        <v>2</v>
      </c>
      <c r="J393" s="59" t="s">
        <v>15024</v>
      </c>
      <c r="K393" s="55" t="str">
        <f>LEFT(J393,MIN(FIND({0,1,2,3,4,5,6,7,8,9},ASC(J393)&amp;1234567890))-1)</f>
        <v>H</v>
      </c>
      <c r="L393" s="55">
        <f t="shared" si="13"/>
        <v>9</v>
      </c>
      <c r="M393" s="55">
        <f>VLOOKUP(K393,Table!$A$2:$C$121,2,0)</f>
        <v>1</v>
      </c>
      <c r="N393" s="56">
        <f>VLOOKUP(K393,Table!$A$2:$C$121,3,0)</f>
        <v>1</v>
      </c>
      <c r="O393" s="53" t="str">
        <f>VLOOKUP(A393,Table!$U$1:$V$230,2,0)</f>
        <v>Tetragonal</v>
      </c>
      <c r="P393" s="63"/>
    </row>
    <row r="394" spans="1:16" ht="17.25" customHeight="1">
      <c r="A394" s="58">
        <v>107</v>
      </c>
      <c r="B394" s="58">
        <v>42428</v>
      </c>
      <c r="C394" s="58" t="s">
        <v>4069</v>
      </c>
      <c r="D394" s="58" t="s">
        <v>4072</v>
      </c>
      <c r="E394" s="59" t="s">
        <v>11502</v>
      </c>
      <c r="F394" s="55" t="str">
        <f>LEFT(E394,MIN(FIND({0,1,2,3,4,5,6,7,8,9},ASC(E394)&amp;1234567890))-1)</f>
        <v>Pu</v>
      </c>
      <c r="G394" s="55">
        <f t="shared" si="12"/>
        <v>1</v>
      </c>
      <c r="H394" s="55">
        <f>VLOOKUP(F394,Table!$A$2:$C$121,2,0)</f>
        <v>3</v>
      </c>
      <c r="I394" s="56">
        <f>VLOOKUP(F394,Table!$A$2:$C$121,3,0)</f>
        <v>7</v>
      </c>
      <c r="J394" s="59" t="s">
        <v>366</v>
      </c>
      <c r="K394" s="55" t="str">
        <f>LEFT(J394,MIN(FIND({0,1,2,3,4,5,6,7,8,9},ASC(J394)&amp;1234567890))-1)</f>
        <v>Ga</v>
      </c>
      <c r="L394" s="55">
        <f t="shared" si="13"/>
        <v>1</v>
      </c>
      <c r="M394" s="55">
        <f>VLOOKUP(K394,Table!$A$2:$C$121,2,0)</f>
        <v>13</v>
      </c>
      <c r="N394" s="56">
        <f>VLOOKUP(K394,Table!$A$2:$C$121,3,0)</f>
        <v>4</v>
      </c>
      <c r="O394" s="53" t="str">
        <f>VLOOKUP(A394,Table!$U$1:$V$230,2,0)</f>
        <v>Tetragonal</v>
      </c>
      <c r="P394" s="63"/>
    </row>
    <row r="395" spans="1:16" ht="17.25" customHeight="1">
      <c r="A395" s="58">
        <v>107</v>
      </c>
      <c r="B395" s="58">
        <v>43386</v>
      </c>
      <c r="C395" s="58" t="s">
        <v>4069</v>
      </c>
      <c r="D395" s="58" t="s">
        <v>4073</v>
      </c>
      <c r="E395" s="59" t="s">
        <v>11709</v>
      </c>
      <c r="F395" s="55" t="str">
        <f>LEFT(E395,MIN(FIND({0,1,2,3,4,5,6,7,8,9},ASC(E395)&amp;1234567890))-1)</f>
        <v>Co</v>
      </c>
      <c r="G395" s="55">
        <f t="shared" si="12"/>
        <v>5</v>
      </c>
      <c r="H395" s="55">
        <f>VLOOKUP(F395,Table!$A$2:$C$121,2,0)</f>
        <v>9</v>
      </c>
      <c r="I395" s="56">
        <f>VLOOKUP(F395,Table!$A$2:$C$121,3,0)</f>
        <v>4</v>
      </c>
      <c r="J395" s="59" t="s">
        <v>12060</v>
      </c>
      <c r="K395" s="55" t="str">
        <f>LEFT(J395,MIN(FIND({0,1,2,3,4,5,6,7,8,9},ASC(J395)&amp;1234567890))-1)</f>
        <v>Ge</v>
      </c>
      <c r="L395" s="55">
        <f t="shared" si="13"/>
        <v>7</v>
      </c>
      <c r="M395" s="55">
        <f>VLOOKUP(K395,Table!$A$2:$C$121,2,0)</f>
        <v>14</v>
      </c>
      <c r="N395" s="56">
        <f>VLOOKUP(K395,Table!$A$2:$C$121,3,0)</f>
        <v>4</v>
      </c>
      <c r="O395" s="53" t="str">
        <f>VLOOKUP(A395,Table!$U$1:$V$230,2,0)</f>
        <v>Tetragonal</v>
      </c>
      <c r="P395" s="63"/>
    </row>
    <row r="396" spans="1:16" ht="17.25" customHeight="1">
      <c r="A396" s="58">
        <v>107</v>
      </c>
      <c r="B396" s="58">
        <v>87138</v>
      </c>
      <c r="C396" s="58" t="s">
        <v>4069</v>
      </c>
      <c r="D396" s="58" t="s">
        <v>3885</v>
      </c>
      <c r="E396" s="59" t="s">
        <v>343</v>
      </c>
      <c r="F396" s="55" t="str">
        <f>LEFT(E396,MIN(FIND({0,1,2,3,4,5,6,7,8,9},ASC(E396)&amp;1234567890))-1)</f>
        <v>U</v>
      </c>
      <c r="G396" s="55">
        <f t="shared" si="12"/>
        <v>1</v>
      </c>
      <c r="H396" s="55">
        <f>VLOOKUP(F396,Table!$A$2:$C$121,2,0)</f>
        <v>3</v>
      </c>
      <c r="I396" s="56">
        <f>VLOOKUP(F396,Table!$A$2:$C$121,3,0)</f>
        <v>7</v>
      </c>
      <c r="J396" s="59" t="s">
        <v>30</v>
      </c>
      <c r="K396" s="55" t="str">
        <f>LEFT(J396,MIN(FIND({0,1,2,3,4,5,6,7,8,9},ASC(J396)&amp;1234567890))-1)</f>
        <v>P</v>
      </c>
      <c r="L396" s="55">
        <f t="shared" si="13"/>
        <v>2</v>
      </c>
      <c r="M396" s="55">
        <f>VLOOKUP(K396,Table!$A$2:$C$121,2,0)</f>
        <v>15</v>
      </c>
      <c r="N396" s="56">
        <f>VLOOKUP(K396,Table!$A$2:$C$121,3,0)</f>
        <v>3</v>
      </c>
      <c r="O396" s="53" t="str">
        <f>VLOOKUP(A396,Table!$U$1:$V$230,2,0)</f>
        <v>Tetragonal</v>
      </c>
      <c r="P396" s="63"/>
    </row>
    <row r="397" spans="1:16" ht="17.25" customHeight="1">
      <c r="A397" s="58">
        <v>107</v>
      </c>
      <c r="B397" s="58">
        <v>44364</v>
      </c>
      <c r="C397" s="58" t="s">
        <v>4069</v>
      </c>
      <c r="D397" s="58" t="s">
        <v>1919</v>
      </c>
      <c r="E397" s="59" t="s">
        <v>11641</v>
      </c>
      <c r="F397" s="55" t="str">
        <f>LEFT(E397,MIN(FIND({0,1,2,3,4,5,6,7,8,9},ASC(E397)&amp;1234567890))-1)</f>
        <v>In</v>
      </c>
      <c r="G397" s="55">
        <f t="shared" si="12"/>
        <v>2</v>
      </c>
      <c r="H397" s="55">
        <f>VLOOKUP(F397,Table!$A$2:$C$121,2,0)</f>
        <v>13</v>
      </c>
      <c r="I397" s="56">
        <f>VLOOKUP(F397,Table!$A$2:$C$121,3,0)</f>
        <v>5</v>
      </c>
      <c r="J397" s="59" t="s">
        <v>36</v>
      </c>
      <c r="K397" s="55" t="str">
        <f>LEFT(J397,MIN(FIND({0,1,2,3,4,5,6,7,8,9},ASC(J397)&amp;1234567890))-1)</f>
        <v>Te</v>
      </c>
      <c r="L397" s="55">
        <f t="shared" si="13"/>
        <v>3</v>
      </c>
      <c r="M397" s="55">
        <f>VLOOKUP(K397,Table!$A$2:$C$121,2,0)</f>
        <v>16</v>
      </c>
      <c r="N397" s="56">
        <f>VLOOKUP(K397,Table!$A$2:$C$121,3,0)</f>
        <v>5</v>
      </c>
      <c r="O397" s="53" t="str">
        <f>VLOOKUP(A397,Table!$U$1:$V$230,2,0)</f>
        <v>Tetragonal</v>
      </c>
      <c r="P397" s="63"/>
    </row>
    <row r="398" spans="1:16" ht="17.25" customHeight="1">
      <c r="A398" s="58">
        <v>107</v>
      </c>
      <c r="B398" s="58">
        <v>76912</v>
      </c>
      <c r="C398" s="58" t="s">
        <v>4069</v>
      </c>
      <c r="D398" s="58" t="s">
        <v>4074</v>
      </c>
      <c r="E398" s="59" t="s">
        <v>13239</v>
      </c>
      <c r="F398" s="55" t="str">
        <f>LEFT(E398,MIN(FIND({0,1,2,3,4,5,6,7,8,9},ASC(E398)&amp;1234567890))-1)</f>
        <v>Ir</v>
      </c>
      <c r="G398" s="55">
        <f t="shared" si="12"/>
        <v>5</v>
      </c>
      <c r="H398" s="55">
        <f>VLOOKUP(F398,Table!$A$2:$C$121,2,0)</f>
        <v>9</v>
      </c>
      <c r="I398" s="56">
        <f>VLOOKUP(F398,Table!$A$2:$C$121,3,0)</f>
        <v>6</v>
      </c>
      <c r="J398" s="59" t="s">
        <v>11565</v>
      </c>
      <c r="K398" s="55" t="str">
        <f>LEFT(J398,MIN(FIND({0,1,2,3,4,5,6,7,8,9},ASC(J398)&amp;1234567890))-1)</f>
        <v>Sn</v>
      </c>
      <c r="L398" s="55">
        <f t="shared" si="13"/>
        <v>7</v>
      </c>
      <c r="M398" s="55">
        <f>VLOOKUP(K398,Table!$A$2:$C$121,2,0)</f>
        <v>14</v>
      </c>
      <c r="N398" s="56">
        <f>VLOOKUP(K398,Table!$A$2:$C$121,3,0)</f>
        <v>5</v>
      </c>
      <c r="O398" s="53" t="str">
        <f>VLOOKUP(A398,Table!$U$1:$V$230,2,0)</f>
        <v>Tetragonal</v>
      </c>
      <c r="P398" s="63"/>
    </row>
    <row r="399" spans="1:16" ht="17.25" customHeight="1">
      <c r="A399" s="58">
        <v>107</v>
      </c>
      <c r="B399" s="58">
        <v>643301</v>
      </c>
      <c r="C399" s="58" t="s">
        <v>4069</v>
      </c>
      <c r="D399" s="58" t="s">
        <v>4075</v>
      </c>
      <c r="E399" s="59" t="s">
        <v>355</v>
      </c>
      <c r="F399" s="55" t="str">
        <f>LEFT(E399,MIN(FIND({0,1,2,3,4,5,6,7,8,9},ASC(E399)&amp;1234567890))-1)</f>
        <v>Mn</v>
      </c>
      <c r="G399" s="55">
        <f t="shared" si="12"/>
        <v>1</v>
      </c>
      <c r="H399" s="55">
        <f>VLOOKUP(F399,Table!$A$2:$C$121,2,0)</f>
        <v>7</v>
      </c>
      <c r="I399" s="56">
        <f>VLOOKUP(F399,Table!$A$2:$C$121,3,0)</f>
        <v>4</v>
      </c>
      <c r="J399" s="59" t="s">
        <v>11830</v>
      </c>
      <c r="K399" s="55" t="str">
        <f>LEFT(J399,MIN(FIND({0,1,2,3,4,5,6,7,8,9},ASC(J399)&amp;1234567890))-1)</f>
        <v>Pd</v>
      </c>
      <c r="L399" s="55">
        <f t="shared" si="13"/>
        <v>3</v>
      </c>
      <c r="M399" s="55">
        <f>VLOOKUP(K399,Table!$A$2:$C$121,2,0)</f>
        <v>10</v>
      </c>
      <c r="N399" s="56">
        <f>VLOOKUP(K399,Table!$A$2:$C$121,3,0)</f>
        <v>5</v>
      </c>
      <c r="O399" s="53" t="str">
        <f>VLOOKUP(A399,Table!$U$1:$V$230,2,0)</f>
        <v>Tetragonal</v>
      </c>
      <c r="P399" s="63"/>
    </row>
    <row r="400" spans="1:16" ht="17.25" customHeight="1">
      <c r="A400" s="58">
        <v>108</v>
      </c>
      <c r="B400" s="58">
        <v>15639</v>
      </c>
      <c r="C400" s="58" t="s">
        <v>4076</v>
      </c>
      <c r="D400" s="58" t="s">
        <v>4077</v>
      </c>
      <c r="E400" s="59" t="s">
        <v>11969</v>
      </c>
      <c r="F400" s="55" t="str">
        <f>LEFT(E400,MIN(FIND({0,1,2,3,4,5,6,7,8,9},ASC(E400)&amp;1234567890))-1)</f>
        <v>Sr</v>
      </c>
      <c r="G400" s="55">
        <f t="shared" si="12"/>
        <v>5</v>
      </c>
      <c r="H400" s="55">
        <f>VLOOKUP(F400,Table!$A$2:$C$121,2,0)</f>
        <v>2</v>
      </c>
      <c r="I400" s="56">
        <f>VLOOKUP(F400,Table!$A$2:$C$121,3,0)</f>
        <v>5</v>
      </c>
      <c r="J400" s="59" t="s">
        <v>11374</v>
      </c>
      <c r="K400" s="55" t="str">
        <f>LEFT(J400,MIN(FIND({0,1,2,3,4,5,6,7,8,9},ASC(J400)&amp;1234567890))-1)</f>
        <v>Si</v>
      </c>
      <c r="L400" s="55">
        <f t="shared" si="13"/>
        <v>3</v>
      </c>
      <c r="M400" s="55">
        <f>VLOOKUP(K400,Table!$A$2:$C$121,2,0)</f>
        <v>14</v>
      </c>
      <c r="N400" s="56">
        <f>VLOOKUP(K400,Table!$A$2:$C$121,3,0)</f>
        <v>3</v>
      </c>
      <c r="O400" s="53" t="str">
        <f>VLOOKUP(A400,Table!$U$1:$V$230,2,0)</f>
        <v>Tetragonal</v>
      </c>
      <c r="P400" s="63"/>
    </row>
    <row r="401" spans="1:17" ht="17.25" customHeight="1">
      <c r="A401" s="58">
        <v>109</v>
      </c>
      <c r="B401" s="58">
        <v>16585</v>
      </c>
      <c r="C401" s="58" t="s">
        <v>4078</v>
      </c>
      <c r="D401" s="58" t="s">
        <v>3844</v>
      </c>
      <c r="E401" s="59" t="s">
        <v>335</v>
      </c>
      <c r="F401" s="55" t="str">
        <f>LEFT(E401,MIN(FIND({0,1,2,3,4,5,6,7,8,9},ASC(E401)&amp;1234567890))-1)</f>
        <v>Nb</v>
      </c>
      <c r="G401" s="55">
        <f t="shared" si="12"/>
        <v>1</v>
      </c>
      <c r="H401" s="55">
        <f>VLOOKUP(F401,Table!$A$2:$C$121,2,0)</f>
        <v>5</v>
      </c>
      <c r="I401" s="56">
        <f>VLOOKUP(F401,Table!$A$2:$C$121,3,0)</f>
        <v>5</v>
      </c>
      <c r="J401" s="59" t="s">
        <v>540</v>
      </c>
      <c r="K401" s="55" t="str">
        <f>LEFT(J401,MIN(FIND({0,1,2,3,4,5,6,7,8,9},ASC(J401)&amp;1234567890))-1)</f>
        <v>As</v>
      </c>
      <c r="L401" s="55">
        <f t="shared" si="13"/>
        <v>1</v>
      </c>
      <c r="M401" s="55">
        <f>VLOOKUP(K401,Table!$A$2:$C$121,2,0)</f>
        <v>15</v>
      </c>
      <c r="N401" s="56">
        <f>VLOOKUP(K401,Table!$A$2:$C$121,3,0)</f>
        <v>4</v>
      </c>
      <c r="O401" s="53" t="str">
        <f>VLOOKUP(A401,Table!$U$1:$V$230,2,0)</f>
        <v>Tetragonal</v>
      </c>
      <c r="P401" s="63"/>
    </row>
    <row r="402" spans="1:17" ht="17.25" customHeight="1">
      <c r="A402" s="58">
        <v>109</v>
      </c>
      <c r="B402" s="58">
        <v>30738</v>
      </c>
      <c r="C402" s="58" t="s">
        <v>4078</v>
      </c>
      <c r="D402" s="58" t="s">
        <v>4079</v>
      </c>
      <c r="E402" s="59" t="s">
        <v>615</v>
      </c>
      <c r="F402" s="55" t="str">
        <f>LEFT(E402,MIN(FIND({0,1,2,3,4,5,6,7,8,9},ASC(E402)&amp;1234567890))-1)</f>
        <v>Nd</v>
      </c>
      <c r="G402" s="55">
        <f t="shared" si="12"/>
        <v>1</v>
      </c>
      <c r="H402" s="55">
        <f>VLOOKUP(F402,Table!$A$2:$C$121,2,0)</f>
        <v>3</v>
      </c>
      <c r="I402" s="56">
        <f>VLOOKUP(F402,Table!$A$2:$C$121,3,0)</f>
        <v>6</v>
      </c>
      <c r="J402" s="59" t="s">
        <v>15029</v>
      </c>
      <c r="K402" s="55" t="str">
        <f>LEFT(J402,MIN(FIND({0,1,2,3,4,5,6,7,8,9},ASC(J402)&amp;1234567890))-1)</f>
        <v>D</v>
      </c>
      <c r="L402" s="55">
        <f t="shared" si="13"/>
        <v>2.36</v>
      </c>
      <c r="M402" s="55">
        <f>VLOOKUP(K402,Table!$A$2:$C$121,2,0)</f>
        <v>1</v>
      </c>
      <c r="N402" s="56">
        <f>VLOOKUP(K402,Table!$A$2:$C$121,3,0)</f>
        <v>1</v>
      </c>
      <c r="O402" s="53" t="str">
        <f>VLOOKUP(A402,Table!$U$1:$V$230,2,0)</f>
        <v>Tetragonal</v>
      </c>
      <c r="P402" s="63"/>
    </row>
    <row r="403" spans="1:17" ht="17.25" customHeight="1">
      <c r="A403" s="58">
        <v>109</v>
      </c>
      <c r="B403" s="58">
        <v>70058</v>
      </c>
      <c r="C403" s="58" t="s">
        <v>4078</v>
      </c>
      <c r="D403" s="58" t="s">
        <v>4080</v>
      </c>
      <c r="E403" s="59" t="s">
        <v>11656</v>
      </c>
      <c r="F403" s="55" t="str">
        <f>LEFT(E403,MIN(FIND({0,1,2,3,4,5,6,7,8,9},ASC(E403)&amp;1234567890))-1)</f>
        <v>Ba</v>
      </c>
      <c r="G403" s="55">
        <f t="shared" si="12"/>
        <v>2</v>
      </c>
      <c r="H403" s="55">
        <f>VLOOKUP(F403,Table!$A$2:$C$121,2,0)</f>
        <v>2</v>
      </c>
      <c r="I403" s="56">
        <f>VLOOKUP(F403,Table!$A$2:$C$121,3,0)</f>
        <v>6</v>
      </c>
      <c r="J403" s="59" t="s">
        <v>336</v>
      </c>
      <c r="K403" s="55" t="str">
        <f>LEFT(J403,MIN(FIND({0,1,2,3,4,5,6,7,8,9},ASC(J403)&amp;1234567890))-1)</f>
        <v>S</v>
      </c>
      <c r="L403" s="55">
        <f t="shared" si="13"/>
        <v>3</v>
      </c>
      <c r="M403" s="55">
        <f>VLOOKUP(K403,Table!$A$2:$C$121,2,0)</f>
        <v>16</v>
      </c>
      <c r="N403" s="56">
        <f>VLOOKUP(K403,Table!$A$2:$C$121,3,0)</f>
        <v>3</v>
      </c>
      <c r="O403" s="53" t="str">
        <f>VLOOKUP(A403,Table!$U$1:$V$230,2,0)</f>
        <v>Tetragonal</v>
      </c>
      <c r="P403" s="63"/>
    </row>
    <row r="404" spans="1:17" ht="17.25" customHeight="1">
      <c r="A404" s="58">
        <v>109</v>
      </c>
      <c r="B404" s="58">
        <v>81493</v>
      </c>
      <c r="C404" s="58" t="s">
        <v>4078</v>
      </c>
      <c r="D404" s="58" t="s">
        <v>4081</v>
      </c>
      <c r="E404" s="59" t="s">
        <v>335</v>
      </c>
      <c r="F404" s="55" t="str">
        <f>LEFT(E404,MIN(FIND({0,1,2,3,4,5,6,7,8,9},ASC(E404)&amp;1234567890))-1)</f>
        <v>Nb</v>
      </c>
      <c r="G404" s="55">
        <f t="shared" si="12"/>
        <v>1</v>
      </c>
      <c r="H404" s="55">
        <f>VLOOKUP(F404,Table!$A$2:$C$121,2,0)</f>
        <v>5</v>
      </c>
      <c r="I404" s="56">
        <f>VLOOKUP(F404,Table!$A$2:$C$121,3,0)</f>
        <v>5</v>
      </c>
      <c r="J404" s="59" t="s">
        <v>11467</v>
      </c>
      <c r="K404" s="55" t="str">
        <f>LEFT(J404,MIN(FIND({0,1,2,3,4,5,6,7,8,9},ASC(J404)&amp;1234567890))-1)</f>
        <v>P</v>
      </c>
      <c r="L404" s="55">
        <f t="shared" si="13"/>
        <v>1</v>
      </c>
      <c r="M404" s="55">
        <f>VLOOKUP(K404,Table!$A$2:$C$121,2,0)</f>
        <v>15</v>
      </c>
      <c r="N404" s="56">
        <f>VLOOKUP(K404,Table!$A$2:$C$121,3,0)</f>
        <v>3</v>
      </c>
      <c r="O404" s="53" t="str">
        <f>VLOOKUP(A404,Table!$U$1:$V$230,2,0)</f>
        <v>Tetragonal</v>
      </c>
      <c r="P404" s="63"/>
    </row>
    <row r="405" spans="1:17" ht="17.25" customHeight="1">
      <c r="A405" s="58">
        <v>109</v>
      </c>
      <c r="B405" s="58">
        <v>44068</v>
      </c>
      <c r="C405" s="58" t="s">
        <v>4078</v>
      </c>
      <c r="D405" s="58" t="s">
        <v>4082</v>
      </c>
      <c r="E405" s="59" t="s">
        <v>405</v>
      </c>
      <c r="F405" s="55" t="str">
        <f>LEFT(E405,MIN(FIND({0,1,2,3,4,5,6,7,8,9},ASC(E405)&amp;1234567890))-1)</f>
        <v>Ta</v>
      </c>
      <c r="G405" s="55">
        <f t="shared" si="12"/>
        <v>1</v>
      </c>
      <c r="H405" s="55">
        <f>VLOOKUP(F405,Table!$A$2:$C$121,2,0)</f>
        <v>5</v>
      </c>
      <c r="I405" s="56">
        <f>VLOOKUP(F405,Table!$A$2:$C$121,3,0)</f>
        <v>6</v>
      </c>
      <c r="J405" s="59" t="s">
        <v>540</v>
      </c>
      <c r="K405" s="55" t="str">
        <f>LEFT(J405,MIN(FIND({0,1,2,3,4,5,6,7,8,9},ASC(J405)&amp;1234567890))-1)</f>
        <v>As</v>
      </c>
      <c r="L405" s="55">
        <f t="shared" si="13"/>
        <v>1</v>
      </c>
      <c r="M405" s="55">
        <f>VLOOKUP(K405,Table!$A$2:$C$121,2,0)</f>
        <v>15</v>
      </c>
      <c r="N405" s="56">
        <f>VLOOKUP(K405,Table!$A$2:$C$121,3,0)</f>
        <v>4</v>
      </c>
      <c r="O405" s="53" t="str">
        <f>VLOOKUP(A405,Table!$U$1:$V$230,2,0)</f>
        <v>Tetragonal</v>
      </c>
      <c r="P405" s="63"/>
    </row>
    <row r="406" spans="1:17" ht="17.25" customHeight="1">
      <c r="A406" s="58">
        <v>109</v>
      </c>
      <c r="B406" s="58">
        <v>87264</v>
      </c>
      <c r="C406" s="58" t="s">
        <v>4078</v>
      </c>
      <c r="D406" s="58" t="s">
        <v>4083</v>
      </c>
      <c r="E406" s="59" t="s">
        <v>11331</v>
      </c>
      <c r="F406" s="55" t="str">
        <f>LEFT(E406,MIN(FIND({0,1,2,3,4,5,6,7,8,9},ASC(E406)&amp;1234567890))-1)</f>
        <v>Ce</v>
      </c>
      <c r="G406" s="55">
        <f t="shared" si="12"/>
        <v>1</v>
      </c>
      <c r="H406" s="55">
        <f>VLOOKUP(F406,Table!$A$2:$C$121,2,0)</f>
        <v>3</v>
      </c>
      <c r="I406" s="56">
        <f>VLOOKUP(F406,Table!$A$2:$C$121,3,0)</f>
        <v>6</v>
      </c>
      <c r="J406" s="59" t="s">
        <v>15030</v>
      </c>
      <c r="K406" s="55" t="str">
        <f>LEFT(J406,MIN(FIND({0,1,2,3,4,5,6,7,8,9},ASC(J406)&amp;1234567890))-1)</f>
        <v>D</v>
      </c>
      <c r="L406" s="55">
        <f t="shared" si="13"/>
        <v>2.29</v>
      </c>
      <c r="M406" s="55">
        <f>VLOOKUP(K406,Table!$A$2:$C$121,2,0)</f>
        <v>1</v>
      </c>
      <c r="N406" s="56">
        <f>VLOOKUP(K406,Table!$A$2:$C$121,3,0)</f>
        <v>1</v>
      </c>
      <c r="O406" s="53" t="str">
        <f>VLOOKUP(A406,Table!$U$1:$V$230,2,0)</f>
        <v>Tetragonal</v>
      </c>
      <c r="P406" s="63"/>
    </row>
    <row r="407" spans="1:17" ht="17.25" customHeight="1">
      <c r="A407" s="58">
        <v>109</v>
      </c>
      <c r="B407" s="58">
        <v>87266</v>
      </c>
      <c r="C407" s="58" t="s">
        <v>4078</v>
      </c>
      <c r="D407" s="58" t="s">
        <v>4084</v>
      </c>
      <c r="E407" s="59" t="s">
        <v>46</v>
      </c>
      <c r="F407" s="55" t="str">
        <f>LEFT(E407,MIN(FIND({0,1,2,3,4,5,6,7,8,9},ASC(E407)&amp;1234567890))-1)</f>
        <v>La</v>
      </c>
      <c r="G407" s="55">
        <f t="shared" si="12"/>
        <v>1</v>
      </c>
      <c r="H407" s="55">
        <f>VLOOKUP(F407,Table!$A$2:$C$121,2,0)</f>
        <v>3</v>
      </c>
      <c r="I407" s="56">
        <f>VLOOKUP(F407,Table!$A$2:$C$121,3,0)</f>
        <v>6</v>
      </c>
      <c r="J407" s="59" t="s">
        <v>15031</v>
      </c>
      <c r="K407" s="55" t="str">
        <f>LEFT(J407,MIN(FIND({0,1,2,3,4,5,6,7,8,9},ASC(J407)&amp;1234567890))-1)</f>
        <v>D</v>
      </c>
      <c r="L407" s="55">
        <f t="shared" si="13"/>
        <v>2.2999999999999998</v>
      </c>
      <c r="M407" s="55">
        <f>VLOOKUP(K407,Table!$A$2:$C$121,2,0)</f>
        <v>1</v>
      </c>
      <c r="N407" s="56">
        <f>VLOOKUP(K407,Table!$A$2:$C$121,3,0)</f>
        <v>1</v>
      </c>
      <c r="O407" s="53" t="str">
        <f>VLOOKUP(A407,Table!$U$1:$V$230,2,0)</f>
        <v>Tetragonal</v>
      </c>
      <c r="P407" s="63"/>
    </row>
    <row r="408" spans="1:17" ht="17.25" customHeight="1">
      <c r="A408" s="58">
        <v>109</v>
      </c>
      <c r="B408" s="58">
        <v>87267</v>
      </c>
      <c r="C408" s="58" t="s">
        <v>4078</v>
      </c>
      <c r="D408" s="58" t="s">
        <v>4085</v>
      </c>
      <c r="E408" s="59" t="s">
        <v>11332</v>
      </c>
      <c r="F408" s="55" t="str">
        <f>LEFT(E408,MIN(FIND({0,1,2,3,4,5,6,7,8,9},ASC(E408)&amp;1234567890))-1)</f>
        <v>Pr</v>
      </c>
      <c r="G408" s="55">
        <f t="shared" si="12"/>
        <v>1</v>
      </c>
      <c r="H408" s="55">
        <f>VLOOKUP(F408,Table!$A$2:$C$121,2,0)</f>
        <v>3</v>
      </c>
      <c r="I408" s="56">
        <f>VLOOKUP(F408,Table!$A$2:$C$121,3,0)</f>
        <v>6</v>
      </c>
      <c r="J408" s="59" t="s">
        <v>15032</v>
      </c>
      <c r="K408" s="55" t="str">
        <f>LEFT(J408,MIN(FIND({0,1,2,3,4,5,6,7,8,9},ASC(J408)&amp;1234567890))-1)</f>
        <v>D</v>
      </c>
      <c r="L408" s="55">
        <f t="shared" si="13"/>
        <v>2.37</v>
      </c>
      <c r="M408" s="55">
        <f>VLOOKUP(K408,Table!$A$2:$C$121,2,0)</f>
        <v>1</v>
      </c>
      <c r="N408" s="56">
        <f>VLOOKUP(K408,Table!$A$2:$C$121,3,0)</f>
        <v>1</v>
      </c>
      <c r="O408" s="53" t="str">
        <f>VLOOKUP(A408,Table!$U$1:$V$230,2,0)</f>
        <v>Tetragonal</v>
      </c>
      <c r="P408" s="63"/>
    </row>
    <row r="409" spans="1:17" ht="17.25" customHeight="1">
      <c r="A409" s="58">
        <v>109</v>
      </c>
      <c r="B409" s="58">
        <v>621313</v>
      </c>
      <c r="C409" s="58" t="s">
        <v>4078</v>
      </c>
      <c r="D409" s="58" t="s">
        <v>4086</v>
      </c>
      <c r="E409" s="59" t="s">
        <v>11371</v>
      </c>
      <c r="F409" s="55" t="str">
        <f>LEFT(E409,MIN(FIND({0,1,2,3,4,5,6,7,8,9},ASC(E409)&amp;1234567890))-1)</f>
        <v>Ce</v>
      </c>
      <c r="G409" s="55">
        <f t="shared" si="12"/>
        <v>2</v>
      </c>
      <c r="H409" s="55">
        <f>VLOOKUP(F409,Table!$A$2:$C$121,2,0)</f>
        <v>3</v>
      </c>
      <c r="I409" s="56">
        <f>VLOOKUP(F409,Table!$A$2:$C$121,3,0)</f>
        <v>6</v>
      </c>
      <c r="J409" s="59" t="s">
        <v>15033</v>
      </c>
      <c r="K409" s="55" t="str">
        <f>LEFT(J409,MIN(FIND({0,1,2,3,4,5,6,7,8,9},ASC(J409)&amp;1234567890))-1)</f>
        <v>D</v>
      </c>
      <c r="L409" s="55">
        <f t="shared" si="13"/>
        <v>5</v>
      </c>
      <c r="M409" s="55">
        <f>VLOOKUP(K409,Table!$A$2:$C$121,2,0)</f>
        <v>1</v>
      </c>
      <c r="N409" s="56">
        <f>VLOOKUP(K409,Table!$A$2:$C$121,3,0)</f>
        <v>1</v>
      </c>
      <c r="O409" s="53" t="str">
        <f>VLOOKUP(A409,Table!$U$1:$V$230,2,0)</f>
        <v>Tetragonal</v>
      </c>
      <c r="P409" s="63"/>
    </row>
    <row r="410" spans="1:17" ht="17.25" customHeight="1">
      <c r="A410" s="58">
        <v>109</v>
      </c>
      <c r="B410" s="58">
        <v>621314</v>
      </c>
      <c r="C410" s="58" t="s">
        <v>4078</v>
      </c>
      <c r="D410" s="58" t="s">
        <v>4087</v>
      </c>
      <c r="E410" s="59" t="s">
        <v>11371</v>
      </c>
      <c r="F410" s="55" t="str">
        <f>LEFT(E410,MIN(FIND({0,1,2,3,4,5,6,7,8,9},ASC(E410)&amp;1234567890))-1)</f>
        <v>Ce</v>
      </c>
      <c r="G410" s="55">
        <f t="shared" si="12"/>
        <v>2</v>
      </c>
      <c r="H410" s="55">
        <f>VLOOKUP(F410,Table!$A$2:$C$121,2,0)</f>
        <v>3</v>
      </c>
      <c r="I410" s="56">
        <f>VLOOKUP(F410,Table!$A$2:$C$121,3,0)</f>
        <v>6</v>
      </c>
      <c r="J410" s="59" t="s">
        <v>15034</v>
      </c>
      <c r="K410" s="55" t="str">
        <f>LEFT(J410,MIN(FIND({0,1,2,3,4,5,6,7,8,9},ASC(J410)&amp;1234567890))-1)</f>
        <v>H</v>
      </c>
      <c r="L410" s="55">
        <f t="shared" si="13"/>
        <v>5</v>
      </c>
      <c r="M410" s="55">
        <f>VLOOKUP(K410,Table!$A$2:$C$121,2,0)</f>
        <v>1</v>
      </c>
      <c r="N410" s="56">
        <f>VLOOKUP(K410,Table!$A$2:$C$121,3,0)</f>
        <v>1</v>
      </c>
      <c r="O410" s="53" t="str">
        <f>VLOOKUP(A410,Table!$U$1:$V$230,2,0)</f>
        <v>Tetragonal</v>
      </c>
      <c r="P410" s="63"/>
    </row>
    <row r="411" spans="1:17" ht="17.25" customHeight="1">
      <c r="A411" s="58">
        <v>109</v>
      </c>
      <c r="B411" s="58">
        <v>638383</v>
      </c>
      <c r="C411" s="58" t="s">
        <v>4078</v>
      </c>
      <c r="D411" s="58" t="s">
        <v>4088</v>
      </c>
      <c r="E411" s="59" t="s">
        <v>412</v>
      </c>
      <c r="F411" s="55" t="str">
        <f>LEFT(E411,MIN(FIND({0,1,2,3,4,5,6,7,8,9},ASC(E411)&amp;1234567890))-1)</f>
        <v>Nd</v>
      </c>
      <c r="G411" s="55">
        <f t="shared" si="12"/>
        <v>2</v>
      </c>
      <c r="H411" s="55">
        <f>VLOOKUP(F411,Table!$A$2:$C$121,2,0)</f>
        <v>3</v>
      </c>
      <c r="I411" s="56">
        <f>VLOOKUP(F411,Table!$A$2:$C$121,3,0)</f>
        <v>6</v>
      </c>
      <c r="J411" s="59" t="s">
        <v>15034</v>
      </c>
      <c r="K411" s="55" t="str">
        <f>LEFT(J411,MIN(FIND({0,1,2,3,4,5,6,7,8,9},ASC(J411)&amp;1234567890))-1)</f>
        <v>H</v>
      </c>
      <c r="L411" s="55">
        <f t="shared" si="13"/>
        <v>5</v>
      </c>
      <c r="M411" s="55">
        <f>VLOOKUP(K411,Table!$A$2:$C$121,2,0)</f>
        <v>1</v>
      </c>
      <c r="N411" s="56">
        <f>VLOOKUP(K411,Table!$A$2:$C$121,3,0)</f>
        <v>1</v>
      </c>
      <c r="O411" s="53" t="str">
        <f>VLOOKUP(A411,Table!$U$1:$V$230,2,0)</f>
        <v>Tetragonal</v>
      </c>
      <c r="P411" s="63"/>
    </row>
    <row r="412" spans="1:17" ht="17.25" customHeight="1">
      <c r="A412" s="58">
        <v>109</v>
      </c>
      <c r="B412" s="58">
        <v>648185</v>
      </c>
      <c r="C412" s="58" t="s">
        <v>4078</v>
      </c>
      <c r="D412" s="58" t="s">
        <v>4089</v>
      </c>
      <c r="E412" s="59" t="s">
        <v>405</v>
      </c>
      <c r="F412" s="55" t="str">
        <f>LEFT(E412,MIN(FIND({0,1,2,3,4,5,6,7,8,9},ASC(E412)&amp;1234567890))-1)</f>
        <v>Ta</v>
      </c>
      <c r="G412" s="55">
        <f t="shared" si="12"/>
        <v>1</v>
      </c>
      <c r="H412" s="55">
        <f>VLOOKUP(F412,Table!$A$2:$C$121,2,0)</f>
        <v>5</v>
      </c>
      <c r="I412" s="56">
        <f>VLOOKUP(F412,Table!$A$2:$C$121,3,0)</f>
        <v>6</v>
      </c>
      <c r="J412" s="59" t="s">
        <v>11467</v>
      </c>
      <c r="K412" s="55" t="str">
        <f>LEFT(J412,MIN(FIND({0,1,2,3,4,5,6,7,8,9},ASC(J412)&amp;1234567890))-1)</f>
        <v>P</v>
      </c>
      <c r="L412" s="55">
        <f t="shared" si="13"/>
        <v>1</v>
      </c>
      <c r="M412" s="55">
        <f>VLOOKUP(K412,Table!$A$2:$C$121,2,0)</f>
        <v>15</v>
      </c>
      <c r="N412" s="56">
        <f>VLOOKUP(K412,Table!$A$2:$C$121,3,0)</f>
        <v>3</v>
      </c>
      <c r="O412" s="53" t="str">
        <f>VLOOKUP(A412,Table!$U$1:$V$230,2,0)</f>
        <v>Tetragonal</v>
      </c>
      <c r="P412" s="63"/>
    </row>
    <row r="413" spans="1:17" ht="17.25" customHeight="1">
      <c r="A413" s="58">
        <v>110</v>
      </c>
      <c r="B413" s="58">
        <v>42882</v>
      </c>
      <c r="C413" s="58" t="s">
        <v>4090</v>
      </c>
      <c r="D413" s="58" t="s">
        <v>4091</v>
      </c>
      <c r="E413" s="59" t="s">
        <v>12049</v>
      </c>
      <c r="F413" s="55" t="str">
        <f>LEFT(E413,MIN(FIND({0,1,2,3,4,5,6,7,8,9},ASC(E413)&amp;1234567890))-1)</f>
        <v>Cd</v>
      </c>
      <c r="G413" s="55">
        <f t="shared" si="12"/>
        <v>3</v>
      </c>
      <c r="H413" s="55">
        <f>VLOOKUP(F413,Table!$A$2:$C$121,2,0)</f>
        <v>12</v>
      </c>
      <c r="I413" s="56">
        <f>VLOOKUP(F413,Table!$A$2:$C$121,3,0)</f>
        <v>5</v>
      </c>
      <c r="J413" s="59" t="s">
        <v>453</v>
      </c>
      <c r="K413" s="55" t="str">
        <f>LEFT(J413,MIN(FIND({0,1,2,3,4,5,6,7,8,9},ASC(J413)&amp;1234567890))-1)</f>
        <v>As</v>
      </c>
      <c r="L413" s="55">
        <f t="shared" si="13"/>
        <v>2</v>
      </c>
      <c r="M413" s="55">
        <f>VLOOKUP(K413,Table!$A$2:$C$121,2,0)</f>
        <v>15</v>
      </c>
      <c r="N413" s="56">
        <f>VLOOKUP(K413,Table!$A$2:$C$121,3,0)</f>
        <v>4</v>
      </c>
      <c r="O413" s="53" t="str">
        <f>VLOOKUP(A413,Table!$U$1:$V$230,2,0)</f>
        <v>Tetragonal</v>
      </c>
      <c r="P413" s="63"/>
    </row>
    <row r="414" spans="1:17" ht="17.25" customHeight="1">
      <c r="A414" s="58">
        <v>110</v>
      </c>
      <c r="B414" s="58">
        <v>44023</v>
      </c>
      <c r="C414" s="58" t="s">
        <v>4090</v>
      </c>
      <c r="D414" s="58" t="s">
        <v>4092</v>
      </c>
      <c r="E414" s="59" t="s">
        <v>11839</v>
      </c>
      <c r="F414" s="55" t="str">
        <f>LEFT(E414,MIN(FIND({0,1,2,3,4,5,6,7,8,9},ASC(E414)&amp;1234567890))-1)</f>
        <v>Zn</v>
      </c>
      <c r="G414" s="55">
        <f t="shared" si="12"/>
        <v>3</v>
      </c>
      <c r="H414" s="55">
        <f>VLOOKUP(F414,Table!$A$2:$C$121,2,0)</f>
        <v>12</v>
      </c>
      <c r="I414" s="56">
        <f>VLOOKUP(F414,Table!$A$2:$C$121,3,0)</f>
        <v>4</v>
      </c>
      <c r="J414" s="59" t="s">
        <v>453</v>
      </c>
      <c r="K414" s="55" t="str">
        <f>LEFT(J414,MIN(FIND({0,1,2,3,4,5,6,7,8,9},ASC(J414)&amp;1234567890))-1)</f>
        <v>As</v>
      </c>
      <c r="L414" s="55">
        <f t="shared" si="13"/>
        <v>2</v>
      </c>
      <c r="M414" s="55">
        <f>VLOOKUP(K414,Table!$A$2:$C$121,2,0)</f>
        <v>15</v>
      </c>
      <c r="N414" s="56">
        <f>VLOOKUP(K414,Table!$A$2:$C$121,3,0)</f>
        <v>4</v>
      </c>
      <c r="O414" s="53" t="str">
        <f>VLOOKUP(A414,Table!$U$1:$V$230,2,0)</f>
        <v>Tetragonal</v>
      </c>
      <c r="P414" s="63"/>
    </row>
    <row r="415" spans="1:17" ht="17.25" customHeight="1">
      <c r="A415" s="58">
        <v>110</v>
      </c>
      <c r="B415" s="58">
        <v>423741</v>
      </c>
      <c r="C415" s="58" t="s">
        <v>4090</v>
      </c>
      <c r="D415" s="58" t="s">
        <v>4093</v>
      </c>
      <c r="E415" s="59" t="s">
        <v>11344</v>
      </c>
      <c r="F415" s="55" t="str">
        <f>LEFT(E415,MIN(FIND({0,1,2,3,4,5,6,7,8,9},ASC(E415)&amp;1234567890))-1)</f>
        <v>Br</v>
      </c>
      <c r="G415" s="55">
        <f t="shared" si="12"/>
        <v>1</v>
      </c>
      <c r="H415" s="55">
        <f>VLOOKUP(F415,Table!$A$2:$C$121,2,0)</f>
        <v>17</v>
      </c>
      <c r="I415" s="56">
        <f>VLOOKUP(F415,Table!$A$2:$C$121,3,0)</f>
        <v>4</v>
      </c>
      <c r="J415" s="59" t="s">
        <v>11411</v>
      </c>
      <c r="K415" s="55" t="str">
        <f>LEFT(J415,MIN(FIND({0,1,2,3,4,5,6,7,8,9},ASC(J415)&amp;1234567890))-1)</f>
        <v>N</v>
      </c>
      <c r="L415" s="55">
        <f t="shared" si="13"/>
        <v>3</v>
      </c>
      <c r="M415" s="55">
        <f>VLOOKUP(K415,Table!$A$2:$C$121,2,0)</f>
        <v>15</v>
      </c>
      <c r="N415" s="56">
        <f>VLOOKUP(K415,Table!$A$2:$C$121,3,0)</f>
        <v>2</v>
      </c>
      <c r="O415" s="53" t="str">
        <f>VLOOKUP(A415,Table!$U$1:$V$230,2,0)</f>
        <v>Tetragonal</v>
      </c>
      <c r="P415" s="63"/>
    </row>
    <row r="416" spans="1:17" ht="17.25" customHeight="1">
      <c r="A416" s="12">
        <v>111</v>
      </c>
      <c r="B416" s="12">
        <v>445</v>
      </c>
      <c r="C416" s="12" t="s">
        <v>4094</v>
      </c>
      <c r="D416" s="12" t="s">
        <v>4095</v>
      </c>
      <c r="E416" s="17" t="s">
        <v>12403</v>
      </c>
      <c r="F416" s="19" t="str">
        <f>LEFT(E416,MIN(FIND({0,1,2,3,4,5,6,7,8,9},ASC(E416)&amp;1234567890))-1)</f>
        <v>B</v>
      </c>
      <c r="G416" s="23">
        <f t="shared" si="12"/>
        <v>50.06</v>
      </c>
      <c r="H416" s="19">
        <f>VLOOKUP(F416,Table!$A$2:$C$121,2,0)</f>
        <v>13</v>
      </c>
      <c r="I416" s="18">
        <f>VLOOKUP(F416,Table!$A$2:$C$121,3,0)</f>
        <v>2</v>
      </c>
      <c r="J416" s="17" t="s">
        <v>12404</v>
      </c>
      <c r="K416" s="19" t="str">
        <f>LEFT(J416,MIN(FIND({0,1,2,3,4,5,6,7,8,9},ASC(J416)&amp;1234567890))-1)</f>
        <v>N</v>
      </c>
      <c r="L416" s="24">
        <f t="shared" si="13"/>
        <v>1.87</v>
      </c>
      <c r="M416" s="19">
        <f>VLOOKUP(K416,Table!$A$2:$C$121,2,0)</f>
        <v>15</v>
      </c>
      <c r="N416" s="18">
        <f>VLOOKUP(K416,Table!$A$2:$C$121,3,0)</f>
        <v>2</v>
      </c>
      <c r="O416" s="12" t="str">
        <f>VLOOKUP(A416,Table!$U$1:$V$230,2,0)</f>
        <v>Tetragonal</v>
      </c>
      <c r="P416" s="63"/>
      <c r="Q416"/>
    </row>
    <row r="417" spans="1:17" ht="17.25" customHeight="1">
      <c r="A417" s="12">
        <v>111</v>
      </c>
      <c r="B417" s="12">
        <v>12167</v>
      </c>
      <c r="C417" s="12" t="s">
        <v>4094</v>
      </c>
      <c r="D417" s="12" t="s">
        <v>2214</v>
      </c>
      <c r="E417" s="17" t="s">
        <v>355</v>
      </c>
      <c r="F417" s="19" t="str">
        <f>LEFT(E417,MIN(FIND({0,1,2,3,4,5,6,7,8,9},ASC(E417)&amp;1234567890))-1)</f>
        <v>Mn</v>
      </c>
      <c r="G417" s="23">
        <f t="shared" si="12"/>
        <v>1</v>
      </c>
      <c r="H417" s="19">
        <f>VLOOKUP(F417,Table!$A$2:$C$121,2,0)</f>
        <v>7</v>
      </c>
      <c r="I417" s="18">
        <f>VLOOKUP(F417,Table!$A$2:$C$121,3,0)</f>
        <v>4</v>
      </c>
      <c r="J417" s="17" t="s">
        <v>11632</v>
      </c>
      <c r="K417" s="19" t="str">
        <f>LEFT(J417,MIN(FIND({0,1,2,3,4,5,6,7,8,9},ASC(J417)&amp;1234567890))-1)</f>
        <v>F</v>
      </c>
      <c r="L417" s="24">
        <f t="shared" si="13"/>
        <v>2</v>
      </c>
      <c r="M417" s="19">
        <f>VLOOKUP(K417,Table!$A$2:$C$121,2,0)</f>
        <v>17</v>
      </c>
      <c r="N417" s="18">
        <f>VLOOKUP(K417,Table!$A$2:$C$121,3,0)</f>
        <v>2</v>
      </c>
      <c r="O417" s="12" t="str">
        <f>VLOOKUP(A417,Table!$U$1:$V$230,2,0)</f>
        <v>Tetragonal</v>
      </c>
      <c r="P417" s="63"/>
      <c r="Q417"/>
    </row>
    <row r="418" spans="1:17" ht="17.25" customHeight="1">
      <c r="A418" s="12">
        <v>111</v>
      </c>
      <c r="B418" s="12">
        <v>108030</v>
      </c>
      <c r="C418" s="12" t="s">
        <v>4094</v>
      </c>
      <c r="D418" s="12" t="s">
        <v>4096</v>
      </c>
      <c r="E418" s="17" t="s">
        <v>15168</v>
      </c>
      <c r="F418" s="19" t="str">
        <f>LEFT(E418,MIN(FIND({0,1,2,3,4,5,6,7,8,9},ASC(E418)&amp;1234567890))-1)</f>
        <v>B</v>
      </c>
      <c r="G418" s="23">
        <f t="shared" si="12"/>
        <v>49.95</v>
      </c>
      <c r="H418" s="19">
        <f>VLOOKUP(F418,Table!$A$2:$C$121,2,0)</f>
        <v>13</v>
      </c>
      <c r="I418" s="18">
        <f>VLOOKUP(F418,Table!$A$2:$C$121,3,0)</f>
        <v>2</v>
      </c>
      <c r="J418" s="17" t="s">
        <v>15169</v>
      </c>
      <c r="K418" s="19" t="str">
        <f>LEFT(J418,MIN(FIND({0,1,2,3,4,5,6,7,8,9},ASC(J418)&amp;1234567890))-1)</f>
        <v>C</v>
      </c>
      <c r="L418" s="24">
        <f t="shared" si="13"/>
        <v>1.83</v>
      </c>
      <c r="M418" s="19">
        <f>VLOOKUP(K418,Table!$A$2:$C$121,2,0)</f>
        <v>14</v>
      </c>
      <c r="N418" s="18">
        <f>VLOOKUP(K418,Table!$A$2:$C$121,3,0)</f>
        <v>2</v>
      </c>
      <c r="O418" s="12" t="str">
        <f>VLOOKUP(A418,Table!$U$1:$V$230,2,0)</f>
        <v>Tetragonal</v>
      </c>
      <c r="P418" s="63"/>
      <c r="Q418"/>
    </row>
    <row r="419" spans="1:17" ht="17.25" customHeight="1">
      <c r="A419" s="12">
        <v>113</v>
      </c>
      <c r="B419" s="12">
        <v>1509</v>
      </c>
      <c r="C419" s="12" t="s">
        <v>4097</v>
      </c>
      <c r="D419" s="12" t="s">
        <v>4098</v>
      </c>
      <c r="E419" s="17" t="s">
        <v>12691</v>
      </c>
      <c r="F419" s="19" t="str">
        <f>LEFT(E419,MIN(FIND({0,1,2,3,4,5,6,7,8,9},ASC(E419)&amp;1234567890))-1)</f>
        <v>W</v>
      </c>
      <c r="G419" s="23">
        <f t="shared" si="12"/>
        <v>5</v>
      </c>
      <c r="H419" s="19">
        <f>VLOOKUP(F419,Table!$A$2:$C$121,2,0)</f>
        <v>6</v>
      </c>
      <c r="I419" s="18">
        <f>VLOOKUP(F419,Table!$A$2:$C$121,3,0)</f>
        <v>6</v>
      </c>
      <c r="J419" s="17" t="s">
        <v>11703</v>
      </c>
      <c r="K419" s="19" t="str">
        <f>LEFT(J419,MIN(FIND({0,1,2,3,4,5,6,7,8,9},ASC(J419)&amp;1234567890))-1)</f>
        <v>O</v>
      </c>
      <c r="L419" s="24">
        <f t="shared" si="13"/>
        <v>14</v>
      </c>
      <c r="M419" s="19">
        <f>VLOOKUP(K419,Table!$A$2:$C$121,2,0)</f>
        <v>16</v>
      </c>
      <c r="N419" s="18">
        <f>VLOOKUP(K419,Table!$A$2:$C$121,3,0)</f>
        <v>2</v>
      </c>
      <c r="O419" s="12" t="str">
        <f>VLOOKUP(A419,Table!$U$1:$V$230,2,0)</f>
        <v>Tetragonal</v>
      </c>
      <c r="P419" s="63"/>
      <c r="Q419"/>
    </row>
    <row r="420" spans="1:17" ht="17.25" customHeight="1">
      <c r="A420" s="12">
        <v>113</v>
      </c>
      <c r="B420" s="12">
        <v>16359</v>
      </c>
      <c r="C420" s="12" t="s">
        <v>4097</v>
      </c>
      <c r="D420" s="12" t="s">
        <v>4099</v>
      </c>
      <c r="E420" s="17" t="s">
        <v>410</v>
      </c>
      <c r="F420" s="19" t="str">
        <f>LEFT(E420,MIN(FIND({0,1,2,3,4,5,6,7,8,9},ASC(E420)&amp;1234567890))-1)</f>
        <v>Ba</v>
      </c>
      <c r="G420" s="23">
        <f t="shared" si="12"/>
        <v>1</v>
      </c>
      <c r="H420" s="19">
        <f>VLOOKUP(F420,Table!$A$2:$C$121,2,0)</f>
        <v>2</v>
      </c>
      <c r="I420" s="18">
        <f>VLOOKUP(F420,Table!$A$2:$C$121,3,0)</f>
        <v>6</v>
      </c>
      <c r="J420" s="17" t="s">
        <v>533</v>
      </c>
      <c r="K420" s="19" t="str">
        <f>LEFT(J420,MIN(FIND({0,1,2,3,4,5,6,7,8,9},ASC(J420)&amp;1234567890))-1)</f>
        <v>Se</v>
      </c>
      <c r="L420" s="24">
        <f t="shared" si="13"/>
        <v>3</v>
      </c>
      <c r="M420" s="19">
        <f>VLOOKUP(K420,Table!$A$2:$C$121,2,0)</f>
        <v>16</v>
      </c>
      <c r="N420" s="18">
        <f>VLOOKUP(K420,Table!$A$2:$C$121,3,0)</f>
        <v>4</v>
      </c>
      <c r="O420" s="12" t="str">
        <f>VLOOKUP(A420,Table!$U$1:$V$230,2,0)</f>
        <v>Tetragonal</v>
      </c>
      <c r="P420" s="63"/>
      <c r="Q420"/>
    </row>
    <row r="421" spans="1:17" ht="17.25" customHeight="1">
      <c r="A421" s="12">
        <v>113</v>
      </c>
      <c r="B421" s="12">
        <v>239</v>
      </c>
      <c r="C421" s="12" t="s">
        <v>4097</v>
      </c>
      <c r="D421" s="12" t="s">
        <v>4100</v>
      </c>
      <c r="E421" s="17" t="s">
        <v>543</v>
      </c>
      <c r="F421" s="19" t="str">
        <f>LEFT(E421,MIN(FIND({0,1,2,3,4,5,6,7,8,9},ASC(E421)&amp;1234567890))-1)</f>
        <v>Cu</v>
      </c>
      <c r="G421" s="23">
        <f t="shared" si="12"/>
        <v>3</v>
      </c>
      <c r="H421" s="19">
        <f>VLOOKUP(F421,Table!$A$2:$C$121,2,0)</f>
        <v>11</v>
      </c>
      <c r="I421" s="18">
        <f>VLOOKUP(F421,Table!$A$2:$C$121,3,0)</f>
        <v>4</v>
      </c>
      <c r="J421" s="17" t="s">
        <v>361</v>
      </c>
      <c r="K421" s="19" t="str">
        <f>LEFT(J421,MIN(FIND({0,1,2,3,4,5,6,7,8,9},ASC(J421)&amp;1234567890))-1)</f>
        <v>Se</v>
      </c>
      <c r="L421" s="24">
        <f t="shared" si="13"/>
        <v>2</v>
      </c>
      <c r="M421" s="19">
        <f>VLOOKUP(K421,Table!$A$2:$C$121,2,0)</f>
        <v>16</v>
      </c>
      <c r="N421" s="18">
        <f>VLOOKUP(K421,Table!$A$2:$C$121,3,0)</f>
        <v>4</v>
      </c>
      <c r="O421" s="12" t="str">
        <f>VLOOKUP(A421,Table!$U$1:$V$230,2,0)</f>
        <v>Tetragonal</v>
      </c>
      <c r="P421" s="63"/>
      <c r="Q421"/>
    </row>
    <row r="422" spans="1:17" ht="17.25" customHeight="1">
      <c r="A422" s="12">
        <v>113</v>
      </c>
      <c r="B422" s="12">
        <v>23637</v>
      </c>
      <c r="C422" s="12" t="s">
        <v>4097</v>
      </c>
      <c r="D422" s="12" t="s">
        <v>1590</v>
      </c>
      <c r="E422" s="17" t="s">
        <v>410</v>
      </c>
      <c r="F422" s="19" t="str">
        <f>LEFT(E422,MIN(FIND({0,1,2,3,4,5,6,7,8,9},ASC(E422)&amp;1234567890))-1)</f>
        <v>Ba</v>
      </c>
      <c r="G422" s="23">
        <f t="shared" si="12"/>
        <v>1</v>
      </c>
      <c r="H422" s="19">
        <f>VLOOKUP(F422,Table!$A$2:$C$121,2,0)</f>
        <v>2</v>
      </c>
      <c r="I422" s="18">
        <f>VLOOKUP(F422,Table!$A$2:$C$121,3,0)</f>
        <v>6</v>
      </c>
      <c r="J422" s="17" t="s">
        <v>336</v>
      </c>
      <c r="K422" s="19" t="str">
        <f>LEFT(J422,MIN(FIND({0,1,2,3,4,5,6,7,8,9},ASC(J422)&amp;1234567890))-1)</f>
        <v>S</v>
      </c>
      <c r="L422" s="24">
        <f t="shared" si="13"/>
        <v>3</v>
      </c>
      <c r="M422" s="19">
        <f>VLOOKUP(K422,Table!$A$2:$C$121,2,0)</f>
        <v>16</v>
      </c>
      <c r="N422" s="18">
        <f>VLOOKUP(K422,Table!$A$2:$C$121,3,0)</f>
        <v>3</v>
      </c>
      <c r="O422" s="12" t="str">
        <f>VLOOKUP(A422,Table!$U$1:$V$230,2,0)</f>
        <v>Tetragonal</v>
      </c>
      <c r="P422" s="63"/>
      <c r="Q422"/>
    </row>
    <row r="423" spans="1:17" ht="17.25" customHeight="1">
      <c r="A423" s="12">
        <v>113</v>
      </c>
      <c r="B423" s="12">
        <v>36366</v>
      </c>
      <c r="C423" s="12" t="s">
        <v>4097</v>
      </c>
      <c r="D423" s="12" t="s">
        <v>4101</v>
      </c>
      <c r="E423" s="17" t="s">
        <v>410</v>
      </c>
      <c r="F423" s="19" t="str">
        <f>LEFT(E423,MIN(FIND({0,1,2,3,4,5,6,7,8,9},ASC(E423)&amp;1234567890))-1)</f>
        <v>Ba</v>
      </c>
      <c r="G423" s="23">
        <f t="shared" si="12"/>
        <v>1</v>
      </c>
      <c r="H423" s="19">
        <f>VLOOKUP(F423,Table!$A$2:$C$121,2,0)</f>
        <v>2</v>
      </c>
      <c r="I423" s="18">
        <f>VLOOKUP(F423,Table!$A$2:$C$121,3,0)</f>
        <v>6</v>
      </c>
      <c r="J423" s="17" t="s">
        <v>36</v>
      </c>
      <c r="K423" s="19" t="str">
        <f>LEFT(J423,MIN(FIND({0,1,2,3,4,5,6,7,8,9},ASC(J423)&amp;1234567890))-1)</f>
        <v>Te</v>
      </c>
      <c r="L423" s="24">
        <f t="shared" si="13"/>
        <v>3</v>
      </c>
      <c r="M423" s="19">
        <f>VLOOKUP(K423,Table!$A$2:$C$121,2,0)</f>
        <v>16</v>
      </c>
      <c r="N423" s="18">
        <f>VLOOKUP(K423,Table!$A$2:$C$121,3,0)</f>
        <v>5</v>
      </c>
      <c r="O423" s="12" t="str">
        <f>VLOOKUP(A423,Table!$U$1:$V$230,2,0)</f>
        <v>Tetragonal</v>
      </c>
      <c r="P423" s="63"/>
      <c r="Q423"/>
    </row>
    <row r="424" spans="1:17" ht="17.25" customHeight="1">
      <c r="A424" s="12">
        <v>113</v>
      </c>
      <c r="B424" s="12">
        <v>83634</v>
      </c>
      <c r="C424" s="12" t="s">
        <v>4097</v>
      </c>
      <c r="D424" s="12" t="s">
        <v>4102</v>
      </c>
      <c r="E424" s="17" t="s">
        <v>14114</v>
      </c>
      <c r="F424" s="19" t="str">
        <f>LEFT(E424,MIN(FIND({0,1,2,3,4,5,6,7,8,9},ASC(E424)&amp;1234567890))-1)</f>
        <v>Ca</v>
      </c>
      <c r="G424" s="23">
        <f t="shared" si="12"/>
        <v>16</v>
      </c>
      <c r="H424" s="19">
        <f>VLOOKUP(F424,Table!$A$2:$C$121,2,0)</f>
        <v>2</v>
      </c>
      <c r="I424" s="18">
        <f>VLOOKUP(F424,Table!$A$2:$C$121,3,0)</f>
        <v>4</v>
      </c>
      <c r="J424" s="17" t="s">
        <v>15170</v>
      </c>
      <c r="K424" s="19" t="str">
        <f>LEFT(J424,MIN(FIND({0,1,2,3,4,5,6,7,8,9},ASC(J424)&amp;1234567890))-1)</f>
        <v>Sb</v>
      </c>
      <c r="L424" s="24">
        <f t="shared" si="13"/>
        <v>11</v>
      </c>
      <c r="M424" s="19">
        <f>VLOOKUP(K424,Table!$A$2:$C$121,2,0)</f>
        <v>15</v>
      </c>
      <c r="N424" s="18">
        <f>VLOOKUP(K424,Table!$A$2:$C$121,3,0)</f>
        <v>5</v>
      </c>
      <c r="O424" s="12" t="str">
        <f>VLOOKUP(A424,Table!$U$1:$V$230,2,0)</f>
        <v>Tetragonal</v>
      </c>
      <c r="P424" s="63"/>
      <c r="Q424"/>
    </row>
    <row r="425" spans="1:17" ht="17.25" customHeight="1">
      <c r="A425" s="12">
        <v>113</v>
      </c>
      <c r="B425" s="12">
        <v>86144</v>
      </c>
      <c r="C425" s="12" t="s">
        <v>4097</v>
      </c>
      <c r="D425" s="12" t="s">
        <v>243</v>
      </c>
      <c r="E425" s="17" t="s">
        <v>390</v>
      </c>
      <c r="F425" s="19" t="str">
        <f>LEFT(E425,MIN(FIND({0,1,2,3,4,5,6,7,8,9},ASC(E425)&amp;1234567890))-1)</f>
        <v>W</v>
      </c>
      <c r="G425" s="23">
        <f t="shared" si="12"/>
        <v>1</v>
      </c>
      <c r="H425" s="19">
        <f>VLOOKUP(F425,Table!$A$2:$C$121,2,0)</f>
        <v>6</v>
      </c>
      <c r="I425" s="18">
        <f>VLOOKUP(F425,Table!$A$2:$C$121,3,0)</f>
        <v>6</v>
      </c>
      <c r="J425" s="17" t="s">
        <v>59</v>
      </c>
      <c r="K425" s="19" t="str">
        <f>LEFT(J425,MIN(FIND({0,1,2,3,4,5,6,7,8,9},ASC(J425)&amp;1234567890))-1)</f>
        <v>O</v>
      </c>
      <c r="L425" s="24">
        <f t="shared" si="13"/>
        <v>3</v>
      </c>
      <c r="M425" s="19">
        <f>VLOOKUP(K425,Table!$A$2:$C$121,2,0)</f>
        <v>16</v>
      </c>
      <c r="N425" s="18">
        <f>VLOOKUP(K425,Table!$A$2:$C$121,3,0)</f>
        <v>2</v>
      </c>
      <c r="O425" s="12" t="str">
        <f>VLOOKUP(A425,Table!$U$1:$V$230,2,0)</f>
        <v>Tetragonal</v>
      </c>
      <c r="P425" s="63"/>
      <c r="Q425"/>
    </row>
    <row r="426" spans="1:17" ht="17.25" customHeight="1">
      <c r="A426" s="12">
        <v>113</v>
      </c>
      <c r="B426" s="12">
        <v>91289</v>
      </c>
      <c r="C426" s="12" t="s">
        <v>4097</v>
      </c>
      <c r="D426" s="12" t="s">
        <v>4103</v>
      </c>
      <c r="E426" s="17" t="s">
        <v>15171</v>
      </c>
      <c r="F426" s="19" t="str">
        <f>LEFT(E426,MIN(FIND({0,1,2,3,4,5,6,7,8,9},ASC(E426)&amp;1234567890))-1)</f>
        <v>Eu</v>
      </c>
      <c r="G426" s="23">
        <f t="shared" si="12"/>
        <v>16</v>
      </c>
      <c r="H426" s="19">
        <f>VLOOKUP(F426,Table!$A$2:$C$121,2,0)</f>
        <v>3</v>
      </c>
      <c r="I426" s="18">
        <f>VLOOKUP(F426,Table!$A$2:$C$121,3,0)</f>
        <v>6</v>
      </c>
      <c r="J426" s="17" t="s">
        <v>15170</v>
      </c>
      <c r="K426" s="19" t="str">
        <f>LEFT(J426,MIN(FIND({0,1,2,3,4,5,6,7,8,9},ASC(J426)&amp;1234567890))-1)</f>
        <v>Sb</v>
      </c>
      <c r="L426" s="24">
        <f t="shared" si="13"/>
        <v>11</v>
      </c>
      <c r="M426" s="19">
        <f>VLOOKUP(K426,Table!$A$2:$C$121,2,0)</f>
        <v>15</v>
      </c>
      <c r="N426" s="18">
        <f>VLOOKUP(K426,Table!$A$2:$C$121,3,0)</f>
        <v>5</v>
      </c>
      <c r="O426" s="12" t="str">
        <f>VLOOKUP(A426,Table!$U$1:$V$230,2,0)</f>
        <v>Tetragonal</v>
      </c>
      <c r="P426" s="63"/>
      <c r="Q426"/>
    </row>
    <row r="427" spans="1:17" ht="17.25" customHeight="1">
      <c r="A427" s="12">
        <v>113</v>
      </c>
      <c r="B427" s="12">
        <v>408045</v>
      </c>
      <c r="C427" s="12" t="s">
        <v>4097</v>
      </c>
      <c r="D427" s="12" t="s">
        <v>4104</v>
      </c>
      <c r="E427" s="17" t="s">
        <v>11410</v>
      </c>
      <c r="F427" s="19" t="str">
        <f>LEFT(E427,MIN(FIND({0,1,2,3,4,5,6,7,8,9},ASC(E427)&amp;1234567890))-1)</f>
        <v>Na</v>
      </c>
      <c r="G427" s="23">
        <f t="shared" si="12"/>
        <v>1</v>
      </c>
      <c r="H427" s="19">
        <f>VLOOKUP(F427,Table!$A$2:$C$121,2,0)</f>
        <v>1</v>
      </c>
      <c r="I427" s="18">
        <f>VLOOKUP(F427,Table!$A$2:$C$121,3,0)</f>
        <v>3</v>
      </c>
      <c r="J427" s="17" t="s">
        <v>11779</v>
      </c>
      <c r="K427" s="19" t="str">
        <f>LEFT(J427,MIN(FIND({0,1,2,3,4,5,6,7,8,9},ASC(J427)&amp;1234567890))-1)</f>
        <v>Sn</v>
      </c>
      <c r="L427" s="24">
        <f t="shared" si="13"/>
        <v>5</v>
      </c>
      <c r="M427" s="19">
        <f>VLOOKUP(K427,Table!$A$2:$C$121,2,0)</f>
        <v>14</v>
      </c>
      <c r="N427" s="18">
        <f>VLOOKUP(K427,Table!$A$2:$C$121,3,0)</f>
        <v>5</v>
      </c>
      <c r="O427" s="12" t="str">
        <f>VLOOKUP(A427,Table!$U$1:$V$230,2,0)</f>
        <v>Tetragonal</v>
      </c>
      <c r="P427" s="63"/>
      <c r="Q427"/>
    </row>
    <row r="428" spans="1:17" ht="17.25" customHeight="1">
      <c r="A428" s="12">
        <v>113</v>
      </c>
      <c r="B428" s="12">
        <v>150217</v>
      </c>
      <c r="C428" s="12" t="s">
        <v>4097</v>
      </c>
      <c r="D428" s="12" t="s">
        <v>4105</v>
      </c>
      <c r="E428" s="17" t="s">
        <v>15171</v>
      </c>
      <c r="F428" s="19" t="str">
        <f>LEFT(E428,MIN(FIND({0,1,2,3,4,5,6,7,8,9},ASC(E428)&amp;1234567890))-1)</f>
        <v>Eu</v>
      </c>
      <c r="G428" s="23">
        <f t="shared" si="12"/>
        <v>16</v>
      </c>
      <c r="H428" s="19">
        <f>VLOOKUP(F428,Table!$A$2:$C$121,2,0)</f>
        <v>3</v>
      </c>
      <c r="I428" s="18">
        <f>VLOOKUP(F428,Table!$A$2:$C$121,3,0)</f>
        <v>6</v>
      </c>
      <c r="J428" s="17" t="s">
        <v>15172</v>
      </c>
      <c r="K428" s="19" t="str">
        <f>LEFT(J428,MIN(FIND({0,1,2,3,4,5,6,7,8,9},ASC(J428)&amp;1234567890))-1)</f>
        <v>Bi</v>
      </c>
      <c r="L428" s="24">
        <f t="shared" si="13"/>
        <v>11</v>
      </c>
      <c r="M428" s="19">
        <f>VLOOKUP(K428,Table!$A$2:$C$121,2,0)</f>
        <v>15</v>
      </c>
      <c r="N428" s="18">
        <f>VLOOKUP(K428,Table!$A$2:$C$121,3,0)</f>
        <v>6</v>
      </c>
      <c r="O428" s="12" t="str">
        <f>VLOOKUP(A428,Table!$U$1:$V$230,2,0)</f>
        <v>Tetragonal</v>
      </c>
      <c r="P428" s="63"/>
      <c r="Q428"/>
    </row>
    <row r="429" spans="1:17" ht="17.25" customHeight="1">
      <c r="A429" s="12">
        <v>114</v>
      </c>
      <c r="B429" s="12">
        <v>23864</v>
      </c>
      <c r="C429" s="12" t="s">
        <v>4106</v>
      </c>
      <c r="D429" s="12" t="s">
        <v>4107</v>
      </c>
      <c r="E429" s="17" t="s">
        <v>12174</v>
      </c>
      <c r="F429" s="19" t="str">
        <f>LEFT(E429,MIN(FIND({0,1,2,3,4,5,6,7,8,9},ASC(E429)&amp;1234567890))-1)</f>
        <v>Pd</v>
      </c>
      <c r="G429" s="23">
        <f t="shared" si="12"/>
        <v>4</v>
      </c>
      <c r="H429" s="19">
        <f>VLOOKUP(F429,Table!$A$2:$C$121,2,0)</f>
        <v>10</v>
      </c>
      <c r="I429" s="18">
        <f>VLOOKUP(F429,Table!$A$2:$C$121,3,0)</f>
        <v>5</v>
      </c>
      <c r="J429" s="17" t="s">
        <v>47</v>
      </c>
      <c r="K429" s="19" t="str">
        <f>LEFT(J429,MIN(FIND({0,1,2,3,4,5,6,7,8,9},ASC(J429)&amp;1234567890))-1)</f>
        <v>Se</v>
      </c>
      <c r="L429" s="24">
        <f t="shared" si="13"/>
        <v>1</v>
      </c>
      <c r="M429" s="19">
        <f>VLOOKUP(K429,Table!$A$2:$C$121,2,0)</f>
        <v>16</v>
      </c>
      <c r="N429" s="18">
        <f>VLOOKUP(K429,Table!$A$2:$C$121,3,0)</f>
        <v>4</v>
      </c>
      <c r="O429" s="12" t="str">
        <f>VLOOKUP(A429,Table!$U$1:$V$230,2,0)</f>
        <v>Tetragonal</v>
      </c>
      <c r="P429" s="63"/>
      <c r="Q429"/>
    </row>
    <row r="430" spans="1:17" ht="17.25" customHeight="1">
      <c r="A430" s="12">
        <v>114</v>
      </c>
      <c r="B430" s="12">
        <v>23865</v>
      </c>
      <c r="C430" s="12" t="s">
        <v>4106</v>
      </c>
      <c r="D430" s="12" t="s">
        <v>4108</v>
      </c>
      <c r="E430" s="17" t="s">
        <v>12174</v>
      </c>
      <c r="F430" s="19" t="str">
        <f>LEFT(E430,MIN(FIND({0,1,2,3,4,5,6,7,8,9},ASC(E430)&amp;1234567890))-1)</f>
        <v>Pd</v>
      </c>
      <c r="G430" s="23">
        <f t="shared" si="12"/>
        <v>4</v>
      </c>
      <c r="H430" s="19">
        <f>VLOOKUP(F430,Table!$A$2:$C$121,2,0)</f>
        <v>10</v>
      </c>
      <c r="I430" s="18">
        <f>VLOOKUP(F430,Table!$A$2:$C$121,3,0)</f>
        <v>5</v>
      </c>
      <c r="J430" s="17" t="s">
        <v>379</v>
      </c>
      <c r="K430" s="19" t="str">
        <f>LEFT(J430,MIN(FIND({0,1,2,3,4,5,6,7,8,9},ASC(J430)&amp;1234567890))-1)</f>
        <v>S</v>
      </c>
      <c r="L430" s="24">
        <f t="shared" si="13"/>
        <v>1</v>
      </c>
      <c r="M430" s="19">
        <f>VLOOKUP(K430,Table!$A$2:$C$121,2,0)</f>
        <v>16</v>
      </c>
      <c r="N430" s="18">
        <f>VLOOKUP(K430,Table!$A$2:$C$121,3,0)</f>
        <v>3</v>
      </c>
      <c r="O430" s="12" t="str">
        <f>VLOOKUP(A430,Table!$U$1:$V$230,2,0)</f>
        <v>Tetragonal</v>
      </c>
      <c r="P430" s="63"/>
      <c r="Q430"/>
    </row>
    <row r="431" spans="1:17" ht="17.25" customHeight="1">
      <c r="A431" s="12">
        <v>114</v>
      </c>
      <c r="B431" s="12">
        <v>28009</v>
      </c>
      <c r="C431" s="12" t="s">
        <v>4106</v>
      </c>
      <c r="D431" s="12" t="s">
        <v>4109</v>
      </c>
      <c r="E431" s="17" t="s">
        <v>11456</v>
      </c>
      <c r="F431" s="19" t="str">
        <f>LEFT(E431,MIN(FIND({0,1,2,3,4,5,6,7,8,9},ASC(E431)&amp;1234567890))-1)</f>
        <v>Bi</v>
      </c>
      <c r="G431" s="23">
        <f t="shared" si="12"/>
        <v>2</v>
      </c>
      <c r="H431" s="19">
        <f>VLOOKUP(F431,Table!$A$2:$C$121,2,0)</f>
        <v>15</v>
      </c>
      <c r="I431" s="18">
        <f>VLOOKUP(F431,Table!$A$2:$C$121,3,0)</f>
        <v>6</v>
      </c>
      <c r="J431" s="17" t="s">
        <v>15173</v>
      </c>
      <c r="K431" s="19" t="str">
        <f>LEFT(J431,MIN(FIND({0,1,2,3,4,5,6,7,8,9},ASC(J431)&amp;1234567890))-1)</f>
        <v>O</v>
      </c>
      <c r="L431" s="24">
        <f t="shared" si="13"/>
        <v>2.5</v>
      </c>
      <c r="M431" s="19">
        <f>VLOOKUP(K431,Table!$A$2:$C$121,2,0)</f>
        <v>16</v>
      </c>
      <c r="N431" s="18">
        <f>VLOOKUP(K431,Table!$A$2:$C$121,3,0)</f>
        <v>2</v>
      </c>
      <c r="O431" s="12" t="str">
        <f>VLOOKUP(A431,Table!$U$1:$V$230,2,0)</f>
        <v>Tetragonal</v>
      </c>
      <c r="P431" s="63"/>
      <c r="Q431"/>
    </row>
    <row r="432" spans="1:17" ht="17.25" customHeight="1">
      <c r="A432" s="12">
        <v>114</v>
      </c>
      <c r="B432" s="12">
        <v>62979</v>
      </c>
      <c r="C432" s="12" t="s">
        <v>4106</v>
      </c>
      <c r="D432" s="12" t="s">
        <v>1173</v>
      </c>
      <c r="E432" s="17" t="s">
        <v>11456</v>
      </c>
      <c r="F432" s="19" t="str">
        <f>LEFT(E432,MIN(FIND({0,1,2,3,4,5,6,7,8,9},ASC(E432)&amp;1234567890))-1)</f>
        <v>Bi</v>
      </c>
      <c r="G432" s="23">
        <f t="shared" si="12"/>
        <v>2</v>
      </c>
      <c r="H432" s="19">
        <f>VLOOKUP(F432,Table!$A$2:$C$121,2,0)</f>
        <v>15</v>
      </c>
      <c r="I432" s="18">
        <f>VLOOKUP(F432,Table!$A$2:$C$121,3,0)</f>
        <v>6</v>
      </c>
      <c r="J432" s="17" t="s">
        <v>59</v>
      </c>
      <c r="K432" s="19" t="str">
        <f>LEFT(J432,MIN(FIND({0,1,2,3,4,5,6,7,8,9},ASC(J432)&amp;1234567890))-1)</f>
        <v>O</v>
      </c>
      <c r="L432" s="24">
        <f t="shared" si="13"/>
        <v>3</v>
      </c>
      <c r="M432" s="19">
        <f>VLOOKUP(K432,Table!$A$2:$C$121,2,0)</f>
        <v>16</v>
      </c>
      <c r="N432" s="18">
        <f>VLOOKUP(K432,Table!$A$2:$C$121,3,0)</f>
        <v>2</v>
      </c>
      <c r="O432" s="12" t="str">
        <f>VLOOKUP(A432,Table!$U$1:$V$230,2,0)</f>
        <v>Tetragonal</v>
      </c>
      <c r="P432" s="63"/>
      <c r="Q432"/>
    </row>
    <row r="433" spans="1:17" ht="17.25" customHeight="1">
      <c r="A433" s="12">
        <v>114</v>
      </c>
      <c r="B433" s="12">
        <v>200833</v>
      </c>
      <c r="C433" s="12" t="s">
        <v>4106</v>
      </c>
      <c r="D433" s="12" t="s">
        <v>4110</v>
      </c>
      <c r="E433" s="17" t="s">
        <v>15174</v>
      </c>
      <c r="F433" s="19" t="str">
        <f>LEFT(E433,MIN(FIND({0,1,2,3,4,5,6,7,8,9},ASC(E433)&amp;1234567890))-1)</f>
        <v>Yb</v>
      </c>
      <c r="G433" s="23">
        <f t="shared" si="12"/>
        <v>15</v>
      </c>
      <c r="H433" s="19">
        <f>VLOOKUP(F433,Table!$A$2:$C$121,2,0)</f>
        <v>3</v>
      </c>
      <c r="I433" s="18">
        <f>VLOOKUP(F433,Table!$A$2:$C$121,3,0)</f>
        <v>6</v>
      </c>
      <c r="J433" s="17" t="s">
        <v>536</v>
      </c>
      <c r="K433" s="19" t="str">
        <f>LEFT(J433,MIN(FIND({0,1,2,3,4,5,6,7,8,9},ASC(J433)&amp;1234567890))-1)</f>
        <v>C</v>
      </c>
      <c r="L433" s="24">
        <f t="shared" si="13"/>
        <v>19</v>
      </c>
      <c r="M433" s="19">
        <f>VLOOKUP(K433,Table!$A$2:$C$121,2,0)</f>
        <v>14</v>
      </c>
      <c r="N433" s="18">
        <f>VLOOKUP(K433,Table!$A$2:$C$121,3,0)</f>
        <v>2</v>
      </c>
      <c r="O433" s="12" t="str">
        <f>VLOOKUP(A433,Table!$U$1:$V$230,2,0)</f>
        <v>Tetragonal</v>
      </c>
      <c r="P433" s="63"/>
      <c r="Q433"/>
    </row>
    <row r="434" spans="1:17" ht="17.25" customHeight="1">
      <c r="A434" s="12">
        <v>114</v>
      </c>
      <c r="B434" s="12">
        <v>76817</v>
      </c>
      <c r="C434" s="12" t="s">
        <v>4106</v>
      </c>
      <c r="D434" s="12" t="s">
        <v>4111</v>
      </c>
      <c r="E434" s="17" t="s">
        <v>15175</v>
      </c>
      <c r="F434" s="19" t="str">
        <f>LEFT(E434,MIN(FIND({0,1,2,3,4,5,6,7,8,9},ASC(E434)&amp;1234567890))-1)</f>
        <v>Er</v>
      </c>
      <c r="G434" s="23">
        <f t="shared" si="12"/>
        <v>15</v>
      </c>
      <c r="H434" s="19">
        <f>VLOOKUP(F434,Table!$A$2:$C$121,2,0)</f>
        <v>3</v>
      </c>
      <c r="I434" s="18">
        <f>VLOOKUP(F434,Table!$A$2:$C$121,3,0)</f>
        <v>6</v>
      </c>
      <c r="J434" s="17" t="s">
        <v>536</v>
      </c>
      <c r="K434" s="19" t="str">
        <f>LEFT(J434,MIN(FIND({0,1,2,3,4,5,6,7,8,9},ASC(J434)&amp;1234567890))-1)</f>
        <v>C</v>
      </c>
      <c r="L434" s="24">
        <f t="shared" si="13"/>
        <v>19</v>
      </c>
      <c r="M434" s="19">
        <f>VLOOKUP(K434,Table!$A$2:$C$121,2,0)</f>
        <v>14</v>
      </c>
      <c r="N434" s="18">
        <f>VLOOKUP(K434,Table!$A$2:$C$121,3,0)</f>
        <v>2</v>
      </c>
      <c r="O434" s="12" t="str">
        <f>VLOOKUP(A434,Table!$U$1:$V$230,2,0)</f>
        <v>Tetragonal</v>
      </c>
      <c r="P434" s="63"/>
      <c r="Q434"/>
    </row>
    <row r="435" spans="1:17" ht="17.25" customHeight="1">
      <c r="A435" s="12">
        <v>114</v>
      </c>
      <c r="B435" s="12">
        <v>42631</v>
      </c>
      <c r="C435" s="12" t="s">
        <v>4106</v>
      </c>
      <c r="D435" s="12" t="s">
        <v>4112</v>
      </c>
      <c r="E435" s="17" t="s">
        <v>15176</v>
      </c>
      <c r="F435" s="19" t="str">
        <f>LEFT(E435,MIN(FIND({0,1,2,3,4,5,6,7,8,9},ASC(E435)&amp;1234567890))-1)</f>
        <v>Sc</v>
      </c>
      <c r="G435" s="23">
        <f t="shared" si="12"/>
        <v>15</v>
      </c>
      <c r="H435" s="19">
        <f>VLOOKUP(F435,Table!$A$2:$C$121,2,0)</f>
        <v>3</v>
      </c>
      <c r="I435" s="18">
        <f>VLOOKUP(F435,Table!$A$2:$C$121,3,0)</f>
        <v>4</v>
      </c>
      <c r="J435" s="17" t="s">
        <v>536</v>
      </c>
      <c r="K435" s="19" t="str">
        <f>LEFT(J435,MIN(FIND({0,1,2,3,4,5,6,7,8,9},ASC(J435)&amp;1234567890))-1)</f>
        <v>C</v>
      </c>
      <c r="L435" s="24">
        <f t="shared" si="13"/>
        <v>19</v>
      </c>
      <c r="M435" s="19">
        <f>VLOOKUP(K435,Table!$A$2:$C$121,2,0)</f>
        <v>14</v>
      </c>
      <c r="N435" s="18">
        <f>VLOOKUP(K435,Table!$A$2:$C$121,3,0)</f>
        <v>2</v>
      </c>
      <c r="O435" s="12" t="str">
        <f>VLOOKUP(A435,Table!$U$1:$V$230,2,0)</f>
        <v>Tetragonal</v>
      </c>
      <c r="P435" s="63"/>
      <c r="Q435"/>
    </row>
    <row r="436" spans="1:17" ht="17.25" customHeight="1">
      <c r="A436" s="12">
        <v>114</v>
      </c>
      <c r="B436" s="12">
        <v>601559</v>
      </c>
      <c r="C436" s="12" t="s">
        <v>4106</v>
      </c>
      <c r="D436" s="12" t="s">
        <v>4113</v>
      </c>
      <c r="E436" s="17" t="s">
        <v>15177</v>
      </c>
      <c r="F436" s="19" t="str">
        <f>LEFT(E436,MIN(FIND({0,1,2,3,4,5,6,7,8,9},ASC(E436)&amp;1234567890))-1)</f>
        <v>Lu</v>
      </c>
      <c r="G436" s="23">
        <f t="shared" si="12"/>
        <v>15</v>
      </c>
      <c r="H436" s="19">
        <f>VLOOKUP(F436,Table!$A$2:$C$121,2,0)</f>
        <v>3</v>
      </c>
      <c r="I436" s="18">
        <f>VLOOKUP(F436,Table!$A$2:$C$121,3,0)</f>
        <v>6</v>
      </c>
      <c r="J436" s="17" t="s">
        <v>536</v>
      </c>
      <c r="K436" s="19" t="str">
        <f>LEFT(J436,MIN(FIND({0,1,2,3,4,5,6,7,8,9},ASC(J436)&amp;1234567890))-1)</f>
        <v>C</v>
      </c>
      <c r="L436" s="24">
        <f t="shared" si="13"/>
        <v>19</v>
      </c>
      <c r="M436" s="19">
        <f>VLOOKUP(K436,Table!$A$2:$C$121,2,0)</f>
        <v>14</v>
      </c>
      <c r="N436" s="18">
        <f>VLOOKUP(K436,Table!$A$2:$C$121,3,0)</f>
        <v>2</v>
      </c>
      <c r="O436" s="12" t="str">
        <f>VLOOKUP(A436,Table!$U$1:$V$230,2,0)</f>
        <v>Tetragonal</v>
      </c>
      <c r="P436" s="63"/>
      <c r="Q436"/>
    </row>
    <row r="437" spans="1:17" ht="17.25" customHeight="1">
      <c r="A437" s="12">
        <v>114</v>
      </c>
      <c r="B437" s="12">
        <v>618080</v>
      </c>
      <c r="C437" s="12" t="s">
        <v>4106</v>
      </c>
      <c r="D437" s="12" t="s">
        <v>4114</v>
      </c>
      <c r="E437" s="17" t="s">
        <v>15178</v>
      </c>
      <c r="F437" s="19" t="str">
        <f>LEFT(E437,MIN(FIND({0,1,2,3,4,5,6,7,8,9},ASC(E437)&amp;1234567890))-1)</f>
        <v>Ho</v>
      </c>
      <c r="G437" s="23">
        <f t="shared" si="12"/>
        <v>15</v>
      </c>
      <c r="H437" s="19">
        <f>VLOOKUP(F437,Table!$A$2:$C$121,2,0)</f>
        <v>3</v>
      </c>
      <c r="I437" s="18">
        <f>VLOOKUP(F437,Table!$A$2:$C$121,3,0)</f>
        <v>6</v>
      </c>
      <c r="J437" s="17" t="s">
        <v>536</v>
      </c>
      <c r="K437" s="19" t="str">
        <f>LEFT(J437,MIN(FIND({0,1,2,3,4,5,6,7,8,9},ASC(J437)&amp;1234567890))-1)</f>
        <v>C</v>
      </c>
      <c r="L437" s="24">
        <f t="shared" si="13"/>
        <v>19</v>
      </c>
      <c r="M437" s="19">
        <f>VLOOKUP(K437,Table!$A$2:$C$121,2,0)</f>
        <v>14</v>
      </c>
      <c r="N437" s="18">
        <f>VLOOKUP(K437,Table!$A$2:$C$121,3,0)</f>
        <v>2</v>
      </c>
      <c r="O437" s="12" t="str">
        <f>VLOOKUP(A437,Table!$U$1:$V$230,2,0)</f>
        <v>Tetragonal</v>
      </c>
      <c r="P437" s="63"/>
      <c r="Q437"/>
    </row>
    <row r="438" spans="1:17" ht="17.25" customHeight="1">
      <c r="A438" s="12">
        <v>114</v>
      </c>
      <c r="B438" s="12">
        <v>618981</v>
      </c>
      <c r="C438" s="12" t="s">
        <v>4106</v>
      </c>
      <c r="D438" s="12" t="s">
        <v>4115</v>
      </c>
      <c r="E438" s="17" t="s">
        <v>11423</v>
      </c>
      <c r="F438" s="19" t="str">
        <f>LEFT(E438,MIN(FIND({0,1,2,3,4,5,6,7,8,9},ASC(E438)&amp;1234567890))-1)</f>
        <v>Tm</v>
      </c>
      <c r="G438" s="23">
        <f t="shared" si="12"/>
        <v>15</v>
      </c>
      <c r="H438" s="19">
        <f>VLOOKUP(F438,Table!$A$2:$C$121,2,0)</f>
        <v>3</v>
      </c>
      <c r="I438" s="18">
        <f>VLOOKUP(F438,Table!$A$2:$C$121,3,0)</f>
        <v>6</v>
      </c>
      <c r="J438" s="17" t="s">
        <v>536</v>
      </c>
      <c r="K438" s="19" t="str">
        <f>LEFT(J438,MIN(FIND({0,1,2,3,4,5,6,7,8,9},ASC(J438)&amp;1234567890))-1)</f>
        <v>C</v>
      </c>
      <c r="L438" s="24">
        <f t="shared" si="13"/>
        <v>19</v>
      </c>
      <c r="M438" s="19">
        <f>VLOOKUP(K438,Table!$A$2:$C$121,2,0)</f>
        <v>14</v>
      </c>
      <c r="N438" s="18">
        <f>VLOOKUP(K438,Table!$A$2:$C$121,3,0)</f>
        <v>2</v>
      </c>
      <c r="O438" s="12" t="str">
        <f>VLOOKUP(A438,Table!$U$1:$V$230,2,0)</f>
        <v>Tetragonal</v>
      </c>
      <c r="P438" s="63"/>
      <c r="Q438"/>
    </row>
    <row r="439" spans="1:17" ht="17.25" customHeight="1">
      <c r="A439" s="12">
        <v>114</v>
      </c>
      <c r="B439" s="12">
        <v>619118</v>
      </c>
      <c r="C439" s="12" t="s">
        <v>4106</v>
      </c>
      <c r="D439" s="12" t="s">
        <v>4116</v>
      </c>
      <c r="E439" s="17" t="s">
        <v>15179</v>
      </c>
      <c r="F439" s="19" t="str">
        <f>LEFT(E439,MIN(FIND({0,1,2,3,4,5,6,7,8,9},ASC(E439)&amp;1234567890))-1)</f>
        <v>Y</v>
      </c>
      <c r="G439" s="23">
        <f t="shared" si="12"/>
        <v>15</v>
      </c>
      <c r="H439" s="19">
        <f>VLOOKUP(F439,Table!$A$2:$C$121,2,0)</f>
        <v>3</v>
      </c>
      <c r="I439" s="18">
        <f>VLOOKUP(F439,Table!$A$2:$C$121,3,0)</f>
        <v>5</v>
      </c>
      <c r="J439" s="17" t="s">
        <v>536</v>
      </c>
      <c r="K439" s="19" t="str">
        <f>LEFT(J439,MIN(FIND({0,1,2,3,4,5,6,7,8,9},ASC(J439)&amp;1234567890))-1)</f>
        <v>C</v>
      </c>
      <c r="L439" s="24">
        <f t="shared" si="13"/>
        <v>19</v>
      </c>
      <c r="M439" s="19">
        <f>VLOOKUP(K439,Table!$A$2:$C$121,2,0)</f>
        <v>14</v>
      </c>
      <c r="N439" s="18">
        <f>VLOOKUP(K439,Table!$A$2:$C$121,3,0)</f>
        <v>2</v>
      </c>
      <c r="O439" s="12" t="str">
        <f>VLOOKUP(A439,Table!$U$1:$V$230,2,0)</f>
        <v>Tetragonal</v>
      </c>
      <c r="P439" s="63"/>
      <c r="Q439"/>
    </row>
    <row r="440" spans="1:17" ht="17.25" customHeight="1">
      <c r="A440" s="12">
        <v>114</v>
      </c>
      <c r="B440" s="12">
        <v>5284</v>
      </c>
      <c r="C440" s="12" t="s">
        <v>4106</v>
      </c>
      <c r="D440" s="12" t="s">
        <v>4117</v>
      </c>
      <c r="E440" s="17" t="s">
        <v>13771</v>
      </c>
      <c r="F440" s="19" t="str">
        <f>LEFT(E440,MIN(FIND({0,1,2,3,4,5,6,7,8,9},ASC(E440)&amp;1234567890))-1)</f>
        <v>C</v>
      </c>
      <c r="G440" s="23">
        <f t="shared" si="12"/>
        <v>10</v>
      </c>
      <c r="H440" s="19">
        <f>VLOOKUP(F440,Table!$A$2:$C$121,2,0)</f>
        <v>14</v>
      </c>
      <c r="I440" s="18">
        <f>VLOOKUP(F440,Table!$A$2:$C$121,3,0)</f>
        <v>2</v>
      </c>
      <c r="J440" s="17" t="s">
        <v>12755</v>
      </c>
      <c r="K440" s="19" t="str">
        <f>LEFT(J440,MIN(FIND({0,1,2,3,4,5,6,7,8,9},ASC(J440)&amp;1234567890))-1)</f>
        <v>H</v>
      </c>
      <c r="L440" s="24">
        <f t="shared" si="13"/>
        <v>16</v>
      </c>
      <c r="M440" s="19">
        <f>VLOOKUP(K440,Table!$A$2:$C$121,2,0)</f>
        <v>1</v>
      </c>
      <c r="N440" s="18">
        <f>VLOOKUP(K440,Table!$A$2:$C$121,3,0)</f>
        <v>1</v>
      </c>
      <c r="O440" s="12" t="str">
        <f>VLOOKUP(A440,Table!$U$1:$V$230,2,0)</f>
        <v>Tetragonal</v>
      </c>
      <c r="P440" s="63"/>
      <c r="Q440"/>
    </row>
    <row r="441" spans="1:17" ht="17.25" customHeight="1">
      <c r="A441" s="12">
        <v>115</v>
      </c>
      <c r="B441" s="12">
        <v>83</v>
      </c>
      <c r="C441" s="12" t="s">
        <v>4118</v>
      </c>
      <c r="D441" s="12" t="s">
        <v>4119</v>
      </c>
      <c r="E441" s="17" t="s">
        <v>334</v>
      </c>
      <c r="F441" s="19" t="str">
        <f>LEFT(E441,MIN(FIND({0,1,2,3,4,5,6,7,8,9},ASC(E441)&amp;1234567890))-1)</f>
        <v>V</v>
      </c>
      <c r="G441" s="23">
        <f t="shared" si="12"/>
        <v>1</v>
      </c>
      <c r="H441" s="19">
        <f>VLOOKUP(F441,Table!$A$2:$C$121,2,0)</f>
        <v>5</v>
      </c>
      <c r="I441" s="18">
        <f>VLOOKUP(F441,Table!$A$2:$C$121,3,0)</f>
        <v>4</v>
      </c>
      <c r="J441" s="17" t="s">
        <v>15180</v>
      </c>
      <c r="K441" s="19" t="str">
        <f>LEFT(J441,MIN(FIND({0,1,2,3,4,5,6,7,8,9},ASC(J441)&amp;1234567890))-1)</f>
        <v>P</v>
      </c>
      <c r="L441" s="24">
        <f t="shared" si="13"/>
        <v>1.7455000000000001</v>
      </c>
      <c r="M441" s="19">
        <f>VLOOKUP(K441,Table!$A$2:$C$121,2,0)</f>
        <v>15</v>
      </c>
      <c r="N441" s="18">
        <f>VLOOKUP(K441,Table!$A$2:$C$121,3,0)</f>
        <v>3</v>
      </c>
      <c r="O441" s="12" t="str">
        <f>VLOOKUP(A441,Table!$U$1:$V$230,2,0)</f>
        <v>Tetragonal</v>
      </c>
      <c r="P441" s="63"/>
      <c r="Q441"/>
    </row>
    <row r="442" spans="1:17" ht="17.25" customHeight="1">
      <c r="A442" s="12">
        <v>115</v>
      </c>
      <c r="B442" s="12">
        <v>35626</v>
      </c>
      <c r="C442" s="12" t="s">
        <v>4118</v>
      </c>
      <c r="D442" s="12" t="s">
        <v>4120</v>
      </c>
      <c r="E442" s="17" t="s">
        <v>424</v>
      </c>
      <c r="F442" s="19" t="str">
        <f>LEFT(E442,MIN(FIND({0,1,2,3,4,5,6,7,8,9},ASC(E442)&amp;1234567890))-1)</f>
        <v>Rh</v>
      </c>
      <c r="G442" s="23">
        <f t="shared" si="12"/>
        <v>3</v>
      </c>
      <c r="H442" s="19">
        <f>VLOOKUP(F442,Table!$A$2:$C$121,2,0)</f>
        <v>9</v>
      </c>
      <c r="I442" s="18">
        <f>VLOOKUP(F442,Table!$A$2:$C$121,3,0)</f>
        <v>5</v>
      </c>
      <c r="J442" s="17" t="s">
        <v>30</v>
      </c>
      <c r="K442" s="19" t="str">
        <f>LEFT(J442,MIN(FIND({0,1,2,3,4,5,6,7,8,9},ASC(J442)&amp;1234567890))-1)</f>
        <v>P</v>
      </c>
      <c r="L442" s="24">
        <f t="shared" si="13"/>
        <v>2</v>
      </c>
      <c r="M442" s="19">
        <f>VLOOKUP(K442,Table!$A$2:$C$121,2,0)</f>
        <v>15</v>
      </c>
      <c r="N442" s="18">
        <f>VLOOKUP(K442,Table!$A$2:$C$121,3,0)</f>
        <v>3</v>
      </c>
      <c r="O442" s="12" t="str">
        <f>VLOOKUP(A442,Table!$U$1:$V$230,2,0)</f>
        <v>Tetragonal</v>
      </c>
      <c r="P442" s="63"/>
      <c r="Q442"/>
    </row>
    <row r="443" spans="1:17" ht="17.25" customHeight="1">
      <c r="A443" s="12">
        <v>115</v>
      </c>
      <c r="B443" s="12">
        <v>40200</v>
      </c>
      <c r="C443" s="12" t="s">
        <v>4118</v>
      </c>
      <c r="D443" s="12" t="s">
        <v>4121</v>
      </c>
      <c r="E443" s="17" t="s">
        <v>11352</v>
      </c>
      <c r="F443" s="19" t="str">
        <f>LEFT(E443,MIN(FIND({0,1,2,3,4,5,6,7,8,9},ASC(E443)&amp;1234567890))-1)</f>
        <v>Al</v>
      </c>
      <c r="G443" s="23">
        <f t="shared" si="12"/>
        <v>1</v>
      </c>
      <c r="H443" s="19">
        <f>VLOOKUP(F443,Table!$A$2:$C$121,2,0)</f>
        <v>13</v>
      </c>
      <c r="I443" s="18">
        <f>VLOOKUP(F443,Table!$A$2:$C$121,3,0)</f>
        <v>3</v>
      </c>
      <c r="J443" s="17" t="s">
        <v>15163</v>
      </c>
      <c r="K443" s="19" t="str">
        <f>LEFT(J443,MIN(FIND({0,1,2,3,4,5,6,7,8,9},ASC(J443)&amp;1234567890))-1)</f>
        <v>Al</v>
      </c>
      <c r="L443" s="24">
        <f t="shared" si="13"/>
        <v>1.67</v>
      </c>
      <c r="M443" s="19">
        <f>VLOOKUP(K443,Table!$A$2:$C$121,2,0)</f>
        <v>13</v>
      </c>
      <c r="N443" s="18">
        <f>VLOOKUP(K443,Table!$A$2:$C$121,3,0)</f>
        <v>3</v>
      </c>
      <c r="O443" s="12" t="str">
        <f>VLOOKUP(A443,Table!$U$1:$V$230,2,0)</f>
        <v>Tetragonal</v>
      </c>
      <c r="P443" s="63"/>
      <c r="Q443"/>
    </row>
    <row r="444" spans="1:17" ht="17.25" customHeight="1">
      <c r="A444" s="12">
        <v>115</v>
      </c>
      <c r="B444" s="12">
        <v>95272</v>
      </c>
      <c r="C444" s="12" t="s">
        <v>4118</v>
      </c>
      <c r="D444" s="12" t="s">
        <v>1759</v>
      </c>
      <c r="E444" s="17" t="s">
        <v>370</v>
      </c>
      <c r="F444" s="19" t="str">
        <f>LEFT(E444,MIN(FIND({0,1,2,3,4,5,6,7,8,9},ASC(E444)&amp;1234567890))-1)</f>
        <v>Hg</v>
      </c>
      <c r="G444" s="23">
        <f t="shared" si="12"/>
        <v>1</v>
      </c>
      <c r="H444" s="19">
        <f>VLOOKUP(F444,Table!$A$2:$C$121,2,0)</f>
        <v>12</v>
      </c>
      <c r="I444" s="18">
        <f>VLOOKUP(F444,Table!$A$2:$C$121,3,0)</f>
        <v>6</v>
      </c>
      <c r="J444" s="17" t="s">
        <v>11321</v>
      </c>
      <c r="K444" s="19" t="str">
        <f>LEFT(J444,MIN(FIND({0,1,2,3,4,5,6,7,8,9},ASC(J444)&amp;1234567890))-1)</f>
        <v>I</v>
      </c>
      <c r="L444" s="24">
        <f t="shared" si="13"/>
        <v>2</v>
      </c>
      <c r="M444" s="19">
        <f>VLOOKUP(K444,Table!$A$2:$C$121,2,0)</f>
        <v>17</v>
      </c>
      <c r="N444" s="18">
        <f>VLOOKUP(K444,Table!$A$2:$C$121,3,0)</f>
        <v>5</v>
      </c>
      <c r="O444" s="12" t="str">
        <f>VLOOKUP(A444,Table!$U$1:$V$230,2,0)</f>
        <v>Tetragonal</v>
      </c>
      <c r="P444" s="63"/>
      <c r="Q444"/>
    </row>
    <row r="445" spans="1:17" ht="17.25" customHeight="1">
      <c r="A445" s="12">
        <v>115</v>
      </c>
      <c r="B445" s="12">
        <v>645161</v>
      </c>
      <c r="C445" s="12" t="s">
        <v>4118</v>
      </c>
      <c r="D445" s="12" t="s">
        <v>4122</v>
      </c>
      <c r="E445" s="17" t="s">
        <v>12051</v>
      </c>
      <c r="F445" s="19" t="str">
        <f>LEFT(E445,MIN(FIND({0,1,2,3,4,5,6,7,8,9},ASC(E445)&amp;1234567890))-1)</f>
        <v>Nb</v>
      </c>
      <c r="G445" s="23">
        <f t="shared" si="12"/>
        <v>4</v>
      </c>
      <c r="H445" s="19">
        <f>VLOOKUP(F445,Table!$A$2:$C$121,2,0)</f>
        <v>5</v>
      </c>
      <c r="I445" s="18">
        <f>VLOOKUP(F445,Table!$A$2:$C$121,3,0)</f>
        <v>5</v>
      </c>
      <c r="J445" s="17" t="s">
        <v>11412</v>
      </c>
      <c r="K445" s="19" t="str">
        <f>LEFT(J445,MIN(FIND({0,1,2,3,4,5,6,7,8,9},ASC(J445)&amp;1234567890))-1)</f>
        <v>P</v>
      </c>
      <c r="L445" s="24">
        <f t="shared" si="13"/>
        <v>7</v>
      </c>
      <c r="M445" s="19">
        <f>VLOOKUP(K445,Table!$A$2:$C$121,2,0)</f>
        <v>15</v>
      </c>
      <c r="N445" s="18">
        <f>VLOOKUP(K445,Table!$A$2:$C$121,3,0)</f>
        <v>3</v>
      </c>
      <c r="O445" s="12" t="str">
        <f>VLOOKUP(A445,Table!$U$1:$V$230,2,0)</f>
        <v>Tetragonal</v>
      </c>
      <c r="P445" s="63"/>
      <c r="Q445"/>
    </row>
    <row r="446" spans="1:17" ht="17.25" customHeight="1">
      <c r="A446" s="12">
        <v>116</v>
      </c>
      <c r="B446" s="12">
        <v>20323</v>
      </c>
      <c r="C446" s="12" t="s">
        <v>4123</v>
      </c>
      <c r="D446" s="12" t="s">
        <v>4124</v>
      </c>
      <c r="E446" s="17" t="s">
        <v>354</v>
      </c>
      <c r="F446" s="19" t="str">
        <f>LEFT(E446,MIN(FIND({0,1,2,3,4,5,6,7,8,9},ASC(E446)&amp;1234567890))-1)</f>
        <v>Mn</v>
      </c>
      <c r="G446" s="23">
        <f t="shared" si="12"/>
        <v>4</v>
      </c>
      <c r="H446" s="19">
        <f>VLOOKUP(F446,Table!$A$2:$C$121,2,0)</f>
        <v>7</v>
      </c>
      <c r="I446" s="18">
        <f>VLOOKUP(F446,Table!$A$2:$C$121,3,0)</f>
        <v>4</v>
      </c>
      <c r="J446" s="17" t="s">
        <v>11951</v>
      </c>
      <c r="K446" s="19" t="str">
        <f>LEFT(J446,MIN(FIND({0,1,2,3,4,5,6,7,8,9},ASC(J446)&amp;1234567890))-1)</f>
        <v>Si</v>
      </c>
      <c r="L446" s="24">
        <f t="shared" si="13"/>
        <v>7</v>
      </c>
      <c r="M446" s="19">
        <f>VLOOKUP(K446,Table!$A$2:$C$121,2,0)</f>
        <v>14</v>
      </c>
      <c r="N446" s="18">
        <f>VLOOKUP(K446,Table!$A$2:$C$121,3,0)</f>
        <v>3</v>
      </c>
      <c r="O446" s="12" t="str">
        <f>VLOOKUP(A446,Table!$U$1:$V$230,2,0)</f>
        <v>Tetragonal</v>
      </c>
      <c r="P446" s="63"/>
      <c r="Q446"/>
    </row>
    <row r="447" spans="1:17" ht="17.25" customHeight="1">
      <c r="A447" s="12">
        <v>116</v>
      </c>
      <c r="B447" s="12">
        <v>42909</v>
      </c>
      <c r="C447" s="12" t="s">
        <v>4123</v>
      </c>
      <c r="D447" s="12" t="s">
        <v>4125</v>
      </c>
      <c r="E447" s="17" t="s">
        <v>11362</v>
      </c>
      <c r="F447" s="19" t="str">
        <f>LEFT(E447,MIN(FIND({0,1,2,3,4,5,6,7,8,9},ASC(E447)&amp;1234567890))-1)</f>
        <v>Ir</v>
      </c>
      <c r="G447" s="23">
        <f t="shared" si="12"/>
        <v>4</v>
      </c>
      <c r="H447" s="19">
        <f>VLOOKUP(F447,Table!$A$2:$C$121,2,0)</f>
        <v>9</v>
      </c>
      <c r="I447" s="18">
        <f>VLOOKUP(F447,Table!$A$2:$C$121,3,0)</f>
        <v>6</v>
      </c>
      <c r="J447" s="17" t="s">
        <v>11402</v>
      </c>
      <c r="K447" s="19" t="str">
        <f>LEFT(J447,MIN(FIND({0,1,2,3,4,5,6,7,8,9},ASC(J447)&amp;1234567890))-1)</f>
        <v>Ge</v>
      </c>
      <c r="L447" s="24">
        <f t="shared" si="13"/>
        <v>5</v>
      </c>
      <c r="M447" s="19">
        <f>VLOOKUP(K447,Table!$A$2:$C$121,2,0)</f>
        <v>14</v>
      </c>
      <c r="N447" s="18">
        <f>VLOOKUP(K447,Table!$A$2:$C$121,3,0)</f>
        <v>4</v>
      </c>
      <c r="O447" s="12" t="str">
        <f>VLOOKUP(A447,Table!$U$1:$V$230,2,0)</f>
        <v>Tetragonal</v>
      </c>
      <c r="P447" s="63"/>
      <c r="Q447"/>
    </row>
    <row r="448" spans="1:17" ht="17.25" customHeight="1">
      <c r="A448" s="12">
        <v>116</v>
      </c>
      <c r="B448" s="12">
        <v>103949</v>
      </c>
      <c r="C448" s="12" t="s">
        <v>4123</v>
      </c>
      <c r="D448" s="12" t="s">
        <v>4126</v>
      </c>
      <c r="E448" s="17" t="s">
        <v>15181</v>
      </c>
      <c r="F448" s="19" t="str">
        <f>LEFT(E448,MIN(FIND({0,1,2,3,4,5,6,7,8,9},ASC(E448)&amp;1234567890))-1)</f>
        <v>Ga</v>
      </c>
      <c r="G448" s="23">
        <f t="shared" si="12"/>
        <v>17</v>
      </c>
      <c r="H448" s="19">
        <f>VLOOKUP(F448,Table!$A$2:$C$121,2,0)</f>
        <v>13</v>
      </c>
      <c r="I448" s="18">
        <f>VLOOKUP(F448,Table!$A$2:$C$121,3,0)</f>
        <v>4</v>
      </c>
      <c r="J448" s="17" t="s">
        <v>15182</v>
      </c>
      <c r="K448" s="19" t="str">
        <f>LEFT(J448,MIN(FIND({0,1,2,3,4,5,6,7,8,9},ASC(J448)&amp;1234567890))-1)</f>
        <v>Rh</v>
      </c>
      <c r="L448" s="24">
        <f t="shared" si="13"/>
        <v>10</v>
      </c>
      <c r="M448" s="19">
        <f>VLOOKUP(K448,Table!$A$2:$C$121,2,0)</f>
        <v>9</v>
      </c>
      <c r="N448" s="18">
        <f>VLOOKUP(K448,Table!$A$2:$C$121,3,0)</f>
        <v>5</v>
      </c>
      <c r="O448" s="12" t="str">
        <f>VLOOKUP(A448,Table!$U$1:$V$230,2,0)</f>
        <v>Tetragonal</v>
      </c>
      <c r="P448" s="63"/>
      <c r="Q448"/>
    </row>
    <row r="449" spans="1:17" ht="17.25" customHeight="1">
      <c r="A449" s="12">
        <v>116</v>
      </c>
      <c r="B449" s="12">
        <v>105994</v>
      </c>
      <c r="C449" s="12" t="s">
        <v>4123</v>
      </c>
      <c r="D449" s="12" t="s">
        <v>4127</v>
      </c>
      <c r="E449" s="17" t="s">
        <v>11776</v>
      </c>
      <c r="F449" s="19" t="str">
        <f>LEFT(E449,MIN(FIND({0,1,2,3,4,5,6,7,8,9},ASC(E449)&amp;1234567890))-1)</f>
        <v>Ru</v>
      </c>
      <c r="G449" s="23">
        <f t="shared" si="12"/>
        <v>2</v>
      </c>
      <c r="H449" s="19">
        <f>VLOOKUP(F449,Table!$A$2:$C$121,2,0)</f>
        <v>8</v>
      </c>
      <c r="I449" s="18">
        <f>VLOOKUP(F449,Table!$A$2:$C$121,3,0)</f>
        <v>5</v>
      </c>
      <c r="J449" s="17" t="s">
        <v>413</v>
      </c>
      <c r="K449" s="19" t="str">
        <f>LEFT(J449,MIN(FIND({0,1,2,3,4,5,6,7,8,9},ASC(J449)&amp;1234567890))-1)</f>
        <v>Sn</v>
      </c>
      <c r="L449" s="24">
        <f t="shared" si="13"/>
        <v>3</v>
      </c>
      <c r="M449" s="19">
        <f>VLOOKUP(K449,Table!$A$2:$C$121,2,0)</f>
        <v>14</v>
      </c>
      <c r="N449" s="18">
        <f>VLOOKUP(K449,Table!$A$2:$C$121,3,0)</f>
        <v>5</v>
      </c>
      <c r="O449" s="12" t="str">
        <f>VLOOKUP(A449,Table!$U$1:$V$230,2,0)</f>
        <v>Tetragonal</v>
      </c>
      <c r="P449" s="63"/>
      <c r="Q449"/>
    </row>
    <row r="450" spans="1:17" ht="17.25" customHeight="1">
      <c r="A450" s="12">
        <v>116</v>
      </c>
      <c r="B450" s="12">
        <v>625021</v>
      </c>
      <c r="C450" s="12" t="s">
        <v>4123</v>
      </c>
      <c r="D450" s="12" t="s">
        <v>4128</v>
      </c>
      <c r="E450" s="17" t="s">
        <v>11695</v>
      </c>
      <c r="F450" s="19" t="str">
        <f>LEFT(E450,MIN(FIND({0,1,2,3,4,5,6,7,8,9},ASC(E450)&amp;1234567890))-1)</f>
        <v>Co</v>
      </c>
      <c r="G450" s="23">
        <f t="shared" ref="G450:G513" si="14">IF(SUBSTITUTE(E450,F450,"")="",1,SUBSTITUTE(E450,F450,""))*1</f>
        <v>2</v>
      </c>
      <c r="H450" s="19">
        <f>VLOOKUP(F450,Table!$A$2:$C$121,2,0)</f>
        <v>9</v>
      </c>
      <c r="I450" s="18">
        <f>VLOOKUP(F450,Table!$A$2:$C$121,3,0)</f>
        <v>4</v>
      </c>
      <c r="J450" s="17" t="s">
        <v>11374</v>
      </c>
      <c r="K450" s="19" t="str">
        <f>LEFT(J450,MIN(FIND({0,1,2,3,4,5,6,7,8,9},ASC(J450)&amp;1234567890))-1)</f>
        <v>Si</v>
      </c>
      <c r="L450" s="24">
        <f t="shared" ref="L450:L513" si="15">IF(SUBSTITUTE(J450,K450,"")="",1,SUBSTITUTE(J450,K450,""))*1</f>
        <v>3</v>
      </c>
      <c r="M450" s="19">
        <f>VLOOKUP(K450,Table!$A$2:$C$121,2,0)</f>
        <v>14</v>
      </c>
      <c r="N450" s="18">
        <f>VLOOKUP(K450,Table!$A$2:$C$121,3,0)</f>
        <v>3</v>
      </c>
      <c r="O450" s="12" t="str">
        <f>VLOOKUP(A450,Table!$U$1:$V$230,2,0)</f>
        <v>Tetragonal</v>
      </c>
      <c r="P450" s="63"/>
      <c r="Q450"/>
    </row>
    <row r="451" spans="1:17" ht="17.25" customHeight="1">
      <c r="A451" s="12">
        <v>116</v>
      </c>
      <c r="B451" s="12">
        <v>637672</v>
      </c>
      <c r="C451" s="12" t="s">
        <v>4123</v>
      </c>
      <c r="D451" s="12" t="s">
        <v>4129</v>
      </c>
      <c r="E451" s="17" t="s">
        <v>12710</v>
      </c>
      <c r="F451" s="19" t="str">
        <f>LEFT(E451,MIN(FIND({0,1,2,3,4,5,6,7,8,9},ASC(E451)&amp;1234567890))-1)</f>
        <v>Re</v>
      </c>
      <c r="G451" s="23">
        <f t="shared" si="14"/>
        <v>4</v>
      </c>
      <c r="H451" s="19">
        <f>VLOOKUP(F451,Table!$A$2:$C$121,2,0)</f>
        <v>7</v>
      </c>
      <c r="I451" s="18">
        <f>VLOOKUP(F451,Table!$A$2:$C$121,3,0)</f>
        <v>6</v>
      </c>
      <c r="J451" s="17" t="s">
        <v>12060</v>
      </c>
      <c r="K451" s="19" t="str">
        <f>LEFT(J451,MIN(FIND({0,1,2,3,4,5,6,7,8,9},ASC(J451)&amp;1234567890))-1)</f>
        <v>Ge</v>
      </c>
      <c r="L451" s="24">
        <f t="shared" si="15"/>
        <v>7</v>
      </c>
      <c r="M451" s="19">
        <f>VLOOKUP(K451,Table!$A$2:$C$121,2,0)</f>
        <v>14</v>
      </c>
      <c r="N451" s="18">
        <f>VLOOKUP(K451,Table!$A$2:$C$121,3,0)</f>
        <v>4</v>
      </c>
      <c r="O451" s="12" t="str">
        <f>VLOOKUP(A451,Table!$U$1:$V$230,2,0)</f>
        <v>Tetragonal</v>
      </c>
      <c r="P451" s="63"/>
      <c r="Q451"/>
    </row>
    <row r="452" spans="1:17" ht="17.25" customHeight="1">
      <c r="A452" s="12">
        <v>116</v>
      </c>
      <c r="B452" s="12">
        <v>637741</v>
      </c>
      <c r="C452" s="12" t="s">
        <v>4123</v>
      </c>
      <c r="D452" s="12" t="s">
        <v>2209</v>
      </c>
      <c r="E452" s="17" t="s">
        <v>11776</v>
      </c>
      <c r="F452" s="19" t="str">
        <f>LEFT(E452,MIN(FIND({0,1,2,3,4,5,6,7,8,9},ASC(E452)&amp;1234567890))-1)</f>
        <v>Ru</v>
      </c>
      <c r="G452" s="23">
        <f t="shared" si="14"/>
        <v>2</v>
      </c>
      <c r="H452" s="19">
        <f>VLOOKUP(F452,Table!$A$2:$C$121,2,0)</f>
        <v>8</v>
      </c>
      <c r="I452" s="18">
        <f>VLOOKUP(F452,Table!$A$2:$C$121,3,0)</f>
        <v>5</v>
      </c>
      <c r="J452" s="17" t="s">
        <v>594</v>
      </c>
      <c r="K452" s="19" t="str">
        <f>LEFT(J452,MIN(FIND({0,1,2,3,4,5,6,7,8,9},ASC(J452)&amp;1234567890))-1)</f>
        <v>Ge</v>
      </c>
      <c r="L452" s="24">
        <f t="shared" si="15"/>
        <v>3</v>
      </c>
      <c r="M452" s="19">
        <f>VLOOKUP(K452,Table!$A$2:$C$121,2,0)</f>
        <v>14</v>
      </c>
      <c r="N452" s="18">
        <f>VLOOKUP(K452,Table!$A$2:$C$121,3,0)</f>
        <v>4</v>
      </c>
      <c r="O452" s="12" t="str">
        <f>VLOOKUP(A452,Table!$U$1:$V$230,2,0)</f>
        <v>Tetragonal</v>
      </c>
      <c r="P452" s="63"/>
      <c r="Q452"/>
    </row>
    <row r="453" spans="1:17" ht="17.25" customHeight="1">
      <c r="A453" s="12">
        <v>116</v>
      </c>
      <c r="B453" s="12">
        <v>652382</v>
      </c>
      <c r="C453" s="12" t="s">
        <v>4123</v>
      </c>
      <c r="D453" s="12" t="s">
        <v>4130</v>
      </c>
      <c r="E453" s="17" t="s">
        <v>14457</v>
      </c>
      <c r="F453" s="19" t="str">
        <f>LEFT(E453,MIN(FIND({0,1,2,3,4,5,6,7,8,9},ASC(E453)&amp;1234567890))-1)</f>
        <v>Tc</v>
      </c>
      <c r="G453" s="23">
        <f t="shared" si="14"/>
        <v>4</v>
      </c>
      <c r="H453" s="19">
        <f>VLOOKUP(F453,Table!$A$2:$C$121,2,0)</f>
        <v>7</v>
      </c>
      <c r="I453" s="18">
        <f>VLOOKUP(F453,Table!$A$2:$C$121,3,0)</f>
        <v>5</v>
      </c>
      <c r="J453" s="17" t="s">
        <v>11951</v>
      </c>
      <c r="K453" s="19" t="str">
        <f>LEFT(J453,MIN(FIND({0,1,2,3,4,5,6,7,8,9},ASC(J453)&amp;1234567890))-1)</f>
        <v>Si</v>
      </c>
      <c r="L453" s="24">
        <f t="shared" si="15"/>
        <v>7</v>
      </c>
      <c r="M453" s="19">
        <f>VLOOKUP(K453,Table!$A$2:$C$121,2,0)</f>
        <v>14</v>
      </c>
      <c r="N453" s="18">
        <f>VLOOKUP(K453,Table!$A$2:$C$121,3,0)</f>
        <v>3</v>
      </c>
      <c r="O453" s="12" t="str">
        <f>VLOOKUP(A453,Table!$U$1:$V$230,2,0)</f>
        <v>Tetragonal</v>
      </c>
      <c r="P453" s="63"/>
      <c r="Q453"/>
    </row>
    <row r="454" spans="1:17" ht="17.25" customHeight="1">
      <c r="A454" s="12">
        <v>117</v>
      </c>
      <c r="B454" s="12">
        <v>27151</v>
      </c>
      <c r="C454" s="12" t="s">
        <v>4131</v>
      </c>
      <c r="D454" s="12" t="s">
        <v>1173</v>
      </c>
      <c r="E454" s="17" t="s">
        <v>11456</v>
      </c>
      <c r="F454" s="19" t="str">
        <f>LEFT(E454,MIN(FIND({0,1,2,3,4,5,6,7,8,9},ASC(E454)&amp;1234567890))-1)</f>
        <v>Bi</v>
      </c>
      <c r="G454" s="23">
        <f t="shared" si="14"/>
        <v>2</v>
      </c>
      <c r="H454" s="19">
        <f>VLOOKUP(F454,Table!$A$2:$C$121,2,0)</f>
        <v>15</v>
      </c>
      <c r="I454" s="18">
        <f>VLOOKUP(F454,Table!$A$2:$C$121,3,0)</f>
        <v>6</v>
      </c>
      <c r="J454" s="17" t="s">
        <v>59</v>
      </c>
      <c r="K454" s="19" t="str">
        <f>LEFT(J454,MIN(FIND({0,1,2,3,4,5,6,7,8,9},ASC(J454)&amp;1234567890))-1)</f>
        <v>O</v>
      </c>
      <c r="L454" s="24">
        <f t="shared" si="15"/>
        <v>3</v>
      </c>
      <c r="M454" s="19">
        <f>VLOOKUP(K454,Table!$A$2:$C$121,2,0)</f>
        <v>16</v>
      </c>
      <c r="N454" s="18">
        <f>VLOOKUP(K454,Table!$A$2:$C$121,3,0)</f>
        <v>2</v>
      </c>
      <c r="O454" s="12" t="str">
        <f>VLOOKUP(A454,Table!$U$1:$V$230,2,0)</f>
        <v>Tetragonal</v>
      </c>
      <c r="P454" s="63"/>
      <c r="Q454"/>
    </row>
    <row r="455" spans="1:17" ht="17.25" customHeight="1">
      <c r="A455" s="12">
        <v>117</v>
      </c>
      <c r="B455" s="12">
        <v>28444</v>
      </c>
      <c r="C455" s="12" t="s">
        <v>4131</v>
      </c>
      <c r="D455" s="12" t="s">
        <v>262</v>
      </c>
      <c r="E455" s="17" t="s">
        <v>414</v>
      </c>
      <c r="F455" s="19" t="str">
        <f>LEFT(E455,MIN(FIND({0,1,2,3,4,5,6,7,8,9},ASC(E455)&amp;1234567890))-1)</f>
        <v>Bi</v>
      </c>
      <c r="G455" s="23">
        <f t="shared" si="14"/>
        <v>4</v>
      </c>
      <c r="H455" s="19">
        <f>VLOOKUP(F455,Table!$A$2:$C$121,2,0)</f>
        <v>15</v>
      </c>
      <c r="I455" s="18">
        <f>VLOOKUP(F455,Table!$A$2:$C$121,3,0)</f>
        <v>6</v>
      </c>
      <c r="J455" s="17" t="s">
        <v>345</v>
      </c>
      <c r="K455" s="19" t="str">
        <f>LEFT(J455,MIN(FIND({0,1,2,3,4,5,6,7,8,9},ASC(J455)&amp;1234567890))-1)</f>
        <v>O</v>
      </c>
      <c r="L455" s="24">
        <f t="shared" si="15"/>
        <v>7</v>
      </c>
      <c r="M455" s="19">
        <f>VLOOKUP(K455,Table!$A$2:$C$121,2,0)</f>
        <v>16</v>
      </c>
      <c r="N455" s="18">
        <f>VLOOKUP(K455,Table!$A$2:$C$121,3,0)</f>
        <v>2</v>
      </c>
      <c r="O455" s="12" t="str">
        <f>VLOOKUP(A455,Table!$U$1:$V$230,2,0)</f>
        <v>Tetragonal</v>
      </c>
      <c r="P455" s="63"/>
      <c r="Q455"/>
    </row>
    <row r="456" spans="1:17" ht="17.25" customHeight="1">
      <c r="A456" s="12">
        <v>117</v>
      </c>
      <c r="B456" s="12">
        <v>29094</v>
      </c>
      <c r="C456" s="12" t="s">
        <v>4132</v>
      </c>
      <c r="D456" s="12" t="s">
        <v>2001</v>
      </c>
      <c r="E456" s="17" t="s">
        <v>597</v>
      </c>
      <c r="F456" s="19" t="str">
        <f>LEFT(E456,MIN(FIND({0,1,2,3,4,5,6,7,8,9},ASC(E456)&amp;1234567890))-1)</f>
        <v>Pb</v>
      </c>
      <c r="G456" s="23">
        <f t="shared" si="14"/>
        <v>3</v>
      </c>
      <c r="H456" s="19">
        <f>VLOOKUP(F456,Table!$A$2:$C$121,2,0)</f>
        <v>14</v>
      </c>
      <c r="I456" s="18">
        <f>VLOOKUP(F456,Table!$A$2:$C$121,3,0)</f>
        <v>6</v>
      </c>
      <c r="J456" s="17" t="s">
        <v>582</v>
      </c>
      <c r="K456" s="19" t="str">
        <f>LEFT(J456,MIN(FIND({0,1,2,3,4,5,6,7,8,9},ASC(J456)&amp;1234567890))-1)</f>
        <v>O</v>
      </c>
      <c r="L456" s="24">
        <f t="shared" si="15"/>
        <v>4</v>
      </c>
      <c r="M456" s="19">
        <f>VLOOKUP(K456,Table!$A$2:$C$121,2,0)</f>
        <v>16</v>
      </c>
      <c r="N456" s="18">
        <f>VLOOKUP(K456,Table!$A$2:$C$121,3,0)</f>
        <v>2</v>
      </c>
      <c r="O456" s="12" t="str">
        <f>VLOOKUP(A456,Table!$U$1:$V$230,2,0)</f>
        <v>Tetragonal</v>
      </c>
      <c r="P456" s="63"/>
      <c r="Q456"/>
    </row>
    <row r="457" spans="1:17" ht="17.25" customHeight="1">
      <c r="A457" s="12">
        <v>117</v>
      </c>
      <c r="B457" s="12">
        <v>41807</v>
      </c>
      <c r="C457" s="12" t="s">
        <v>4132</v>
      </c>
      <c r="D457" s="12" t="s">
        <v>4133</v>
      </c>
      <c r="E457" s="17" t="s">
        <v>530</v>
      </c>
      <c r="F457" s="19" t="str">
        <f>LEFT(E457,MIN(FIND({0,1,2,3,4,5,6,7,8,9},ASC(E457)&amp;1234567890))-1)</f>
        <v>Yb</v>
      </c>
      <c r="G457" s="23">
        <f t="shared" si="14"/>
        <v>1</v>
      </c>
      <c r="H457" s="19">
        <f>VLOOKUP(F457,Table!$A$2:$C$121,2,0)</f>
        <v>3</v>
      </c>
      <c r="I457" s="18">
        <f>VLOOKUP(F457,Table!$A$2:$C$121,3,0)</f>
        <v>6</v>
      </c>
      <c r="J457" s="17" t="s">
        <v>12366</v>
      </c>
      <c r="K457" s="19" t="str">
        <f>LEFT(J457,MIN(FIND({0,1,2,3,4,5,6,7,8,9},ASC(J457)&amp;1234567890))-1)</f>
        <v>S</v>
      </c>
      <c r="L457" s="24">
        <f t="shared" si="15"/>
        <v>1.8</v>
      </c>
      <c r="M457" s="19">
        <f>VLOOKUP(K457,Table!$A$2:$C$121,2,0)</f>
        <v>16</v>
      </c>
      <c r="N457" s="18">
        <f>VLOOKUP(K457,Table!$A$2:$C$121,3,0)</f>
        <v>3</v>
      </c>
      <c r="O457" s="12" t="str">
        <f>VLOOKUP(A457,Table!$U$1:$V$230,2,0)</f>
        <v>Tetragonal</v>
      </c>
      <c r="P457" s="63"/>
      <c r="Q457"/>
    </row>
    <row r="458" spans="1:17" ht="17.25" customHeight="1">
      <c r="A458" s="12">
        <v>117</v>
      </c>
      <c r="B458" s="12">
        <v>641839</v>
      </c>
      <c r="C458" s="12" t="s">
        <v>4132</v>
      </c>
      <c r="D458" s="12" t="s">
        <v>1377</v>
      </c>
      <c r="E458" s="17" t="s">
        <v>46</v>
      </c>
      <c r="F458" s="19" t="str">
        <f>LEFT(E458,MIN(FIND({0,1,2,3,4,5,6,7,8,9},ASC(E458)&amp;1234567890))-1)</f>
        <v>La</v>
      </c>
      <c r="G458" s="23">
        <f t="shared" si="14"/>
        <v>1</v>
      </c>
      <c r="H458" s="19">
        <f>VLOOKUP(F458,Table!$A$2:$C$121,2,0)</f>
        <v>3</v>
      </c>
      <c r="I458" s="18">
        <f>VLOOKUP(F458,Table!$A$2:$C$121,3,0)</f>
        <v>6</v>
      </c>
      <c r="J458" s="17" t="s">
        <v>34</v>
      </c>
      <c r="K458" s="19" t="str">
        <f>LEFT(J458,MIN(FIND({0,1,2,3,4,5,6,7,8,9},ASC(J458)&amp;1234567890))-1)</f>
        <v>S</v>
      </c>
      <c r="L458" s="24">
        <f t="shared" si="15"/>
        <v>2</v>
      </c>
      <c r="M458" s="19">
        <f>VLOOKUP(K458,Table!$A$2:$C$121,2,0)</f>
        <v>16</v>
      </c>
      <c r="N458" s="18">
        <f>VLOOKUP(K458,Table!$A$2:$C$121,3,0)</f>
        <v>3</v>
      </c>
      <c r="O458" s="12" t="str">
        <f>VLOOKUP(A458,Table!$U$1:$V$230,2,0)</f>
        <v>Tetragonal</v>
      </c>
      <c r="P458" s="63"/>
      <c r="Q458"/>
    </row>
    <row r="459" spans="1:17" ht="17.25" customHeight="1">
      <c r="A459" s="12">
        <v>117</v>
      </c>
      <c r="B459" s="12">
        <v>641840</v>
      </c>
      <c r="C459" s="12" t="s">
        <v>4132</v>
      </c>
      <c r="D459" s="12" t="s">
        <v>4134</v>
      </c>
      <c r="E459" s="17" t="s">
        <v>13202</v>
      </c>
      <c r="F459" s="19" t="str">
        <f>LEFT(E459,MIN(FIND({0,1,2,3,4,5,6,7,8,9},ASC(E459)&amp;1234567890))-1)</f>
        <v>La</v>
      </c>
      <c r="G459" s="23">
        <f t="shared" si="14"/>
        <v>4</v>
      </c>
      <c r="H459" s="19">
        <f>VLOOKUP(F459,Table!$A$2:$C$121,2,0)</f>
        <v>3</v>
      </c>
      <c r="I459" s="18">
        <f>VLOOKUP(F459,Table!$A$2:$C$121,3,0)</f>
        <v>6</v>
      </c>
      <c r="J459" s="17" t="s">
        <v>471</v>
      </c>
      <c r="K459" s="19" t="str">
        <f>LEFT(J459,MIN(FIND({0,1,2,3,4,5,6,7,8,9},ASC(J459)&amp;1234567890))-1)</f>
        <v>S</v>
      </c>
      <c r="L459" s="24">
        <f t="shared" si="15"/>
        <v>7</v>
      </c>
      <c r="M459" s="19">
        <f>VLOOKUP(K459,Table!$A$2:$C$121,2,0)</f>
        <v>16</v>
      </c>
      <c r="N459" s="18">
        <f>VLOOKUP(K459,Table!$A$2:$C$121,3,0)</f>
        <v>3</v>
      </c>
      <c r="O459" s="12" t="str">
        <f>VLOOKUP(A459,Table!$U$1:$V$230,2,0)</f>
        <v>Tetragonal</v>
      </c>
      <c r="P459" s="63"/>
      <c r="Q459"/>
    </row>
    <row r="460" spans="1:17" ht="17.25" customHeight="1">
      <c r="A460" s="12">
        <v>117</v>
      </c>
      <c r="B460" s="12">
        <v>645857</v>
      </c>
      <c r="C460" s="12" t="s">
        <v>4132</v>
      </c>
      <c r="D460" s="12" t="s">
        <v>4135</v>
      </c>
      <c r="E460" s="17" t="s">
        <v>12008</v>
      </c>
      <c r="F460" s="19" t="str">
        <f>LEFT(E460,MIN(FIND({0,1,2,3,4,5,6,7,8,9},ASC(E460)&amp;1234567890))-1)</f>
        <v>Nd</v>
      </c>
      <c r="G460" s="23">
        <f t="shared" si="14"/>
        <v>4</v>
      </c>
      <c r="H460" s="19">
        <f>VLOOKUP(F460,Table!$A$2:$C$121,2,0)</f>
        <v>3</v>
      </c>
      <c r="I460" s="18">
        <f>VLOOKUP(F460,Table!$A$2:$C$121,3,0)</f>
        <v>6</v>
      </c>
      <c r="J460" s="17" t="s">
        <v>471</v>
      </c>
      <c r="K460" s="19" t="str">
        <f>LEFT(J460,MIN(FIND({0,1,2,3,4,5,6,7,8,9},ASC(J460)&amp;1234567890))-1)</f>
        <v>S</v>
      </c>
      <c r="L460" s="24">
        <f t="shared" si="15"/>
        <v>7</v>
      </c>
      <c r="M460" s="19">
        <f>VLOOKUP(K460,Table!$A$2:$C$121,2,0)</f>
        <v>16</v>
      </c>
      <c r="N460" s="18">
        <f>VLOOKUP(K460,Table!$A$2:$C$121,3,0)</f>
        <v>3</v>
      </c>
      <c r="O460" s="12" t="str">
        <f>VLOOKUP(A460,Table!$U$1:$V$230,2,0)</f>
        <v>Tetragonal</v>
      </c>
      <c r="P460" s="63"/>
      <c r="Q460"/>
    </row>
    <row r="461" spans="1:17" ht="17.25" customHeight="1">
      <c r="A461" s="12">
        <v>117</v>
      </c>
      <c r="B461" s="12">
        <v>649273</v>
      </c>
      <c r="C461" s="12" t="s">
        <v>4132</v>
      </c>
      <c r="D461" s="12" t="s">
        <v>4136</v>
      </c>
      <c r="E461" s="17" t="s">
        <v>14072</v>
      </c>
      <c r="F461" s="19" t="str">
        <f>LEFT(E461,MIN(FIND({0,1,2,3,4,5,6,7,8,9},ASC(E461)&amp;1234567890))-1)</f>
        <v>Pr</v>
      </c>
      <c r="G461" s="23">
        <f t="shared" si="14"/>
        <v>4</v>
      </c>
      <c r="H461" s="19">
        <f>VLOOKUP(F461,Table!$A$2:$C$121,2,0)</f>
        <v>3</v>
      </c>
      <c r="I461" s="18">
        <f>VLOOKUP(F461,Table!$A$2:$C$121,3,0)</f>
        <v>6</v>
      </c>
      <c r="J461" s="17" t="s">
        <v>471</v>
      </c>
      <c r="K461" s="19" t="str">
        <f>LEFT(J461,MIN(FIND({0,1,2,3,4,5,6,7,8,9},ASC(J461)&amp;1234567890))-1)</f>
        <v>S</v>
      </c>
      <c r="L461" s="24">
        <f t="shared" si="15"/>
        <v>7</v>
      </c>
      <c r="M461" s="19">
        <f>VLOOKUP(K461,Table!$A$2:$C$121,2,0)</f>
        <v>16</v>
      </c>
      <c r="N461" s="18">
        <f>VLOOKUP(K461,Table!$A$2:$C$121,3,0)</f>
        <v>3</v>
      </c>
      <c r="O461" s="12" t="str">
        <f>VLOOKUP(A461,Table!$U$1:$V$230,2,0)</f>
        <v>Tetragonal</v>
      </c>
      <c r="P461" s="63"/>
      <c r="Q461"/>
    </row>
    <row r="462" spans="1:17" ht="17.25" customHeight="1">
      <c r="A462" s="12">
        <v>117</v>
      </c>
      <c r="B462" s="12">
        <v>651440</v>
      </c>
      <c r="C462" s="12" t="s">
        <v>4132</v>
      </c>
      <c r="D462" s="12" t="s">
        <v>1549</v>
      </c>
      <c r="E462" s="17" t="s">
        <v>530</v>
      </c>
      <c r="F462" s="19" t="str">
        <f>LEFT(E462,MIN(FIND({0,1,2,3,4,5,6,7,8,9},ASC(E462)&amp;1234567890))-1)</f>
        <v>Yb</v>
      </c>
      <c r="G462" s="23">
        <f t="shared" si="14"/>
        <v>1</v>
      </c>
      <c r="H462" s="19">
        <f>VLOOKUP(F462,Table!$A$2:$C$121,2,0)</f>
        <v>3</v>
      </c>
      <c r="I462" s="18">
        <f>VLOOKUP(F462,Table!$A$2:$C$121,3,0)</f>
        <v>6</v>
      </c>
      <c r="J462" s="17" t="s">
        <v>34</v>
      </c>
      <c r="K462" s="19" t="str">
        <f>LEFT(J462,MIN(FIND({0,1,2,3,4,5,6,7,8,9},ASC(J462)&amp;1234567890))-1)</f>
        <v>S</v>
      </c>
      <c r="L462" s="24">
        <f t="shared" si="15"/>
        <v>2</v>
      </c>
      <c r="M462" s="19">
        <f>VLOOKUP(K462,Table!$A$2:$C$121,2,0)</f>
        <v>16</v>
      </c>
      <c r="N462" s="18">
        <f>VLOOKUP(K462,Table!$A$2:$C$121,3,0)</f>
        <v>3</v>
      </c>
      <c r="O462" s="12" t="str">
        <f>VLOOKUP(A462,Table!$U$1:$V$230,2,0)</f>
        <v>Tetragonal</v>
      </c>
      <c r="P462" s="63"/>
      <c r="Q462"/>
    </row>
    <row r="463" spans="1:17" ht="17.25" customHeight="1">
      <c r="A463" s="12">
        <v>117</v>
      </c>
      <c r="B463" s="12">
        <v>239610</v>
      </c>
      <c r="C463" s="12" t="s">
        <v>4132</v>
      </c>
      <c r="D463" s="12" t="s">
        <v>1387</v>
      </c>
      <c r="E463" s="17" t="s">
        <v>11332</v>
      </c>
      <c r="F463" s="19" t="str">
        <f>LEFT(E463,MIN(FIND({0,1,2,3,4,5,6,7,8,9},ASC(E463)&amp;1234567890))-1)</f>
        <v>Pr</v>
      </c>
      <c r="G463" s="23">
        <f t="shared" si="14"/>
        <v>1</v>
      </c>
      <c r="H463" s="19">
        <f>VLOOKUP(F463,Table!$A$2:$C$121,2,0)</f>
        <v>3</v>
      </c>
      <c r="I463" s="18">
        <f>VLOOKUP(F463,Table!$A$2:$C$121,3,0)</f>
        <v>6</v>
      </c>
      <c r="J463" s="17" t="s">
        <v>361</v>
      </c>
      <c r="K463" s="19" t="str">
        <f>LEFT(J463,MIN(FIND({0,1,2,3,4,5,6,7,8,9},ASC(J463)&amp;1234567890))-1)</f>
        <v>Se</v>
      </c>
      <c r="L463" s="24">
        <f t="shared" si="15"/>
        <v>2</v>
      </c>
      <c r="M463" s="19">
        <f>VLOOKUP(K463,Table!$A$2:$C$121,2,0)</f>
        <v>16</v>
      </c>
      <c r="N463" s="18">
        <f>VLOOKUP(K463,Table!$A$2:$C$121,3,0)</f>
        <v>4</v>
      </c>
      <c r="O463" s="12" t="str">
        <f>VLOOKUP(A463,Table!$U$1:$V$230,2,0)</f>
        <v>Tetragonal</v>
      </c>
      <c r="P463" s="63"/>
      <c r="Q463"/>
    </row>
    <row r="464" spans="1:17" ht="17.25" customHeight="1">
      <c r="A464" s="12">
        <v>118</v>
      </c>
      <c r="B464" s="12">
        <v>23789</v>
      </c>
      <c r="C464" s="12" t="s">
        <v>4137</v>
      </c>
      <c r="D464" s="12" t="s">
        <v>4138</v>
      </c>
      <c r="E464" s="17" t="s">
        <v>15183</v>
      </c>
      <c r="F464" s="19" t="str">
        <f>LEFT(E464,MIN(FIND({0,1,2,3,4,5,6,7,8,9},ASC(E464)&amp;1234567890))-1)</f>
        <v>Mn</v>
      </c>
      <c r="G464" s="23">
        <f t="shared" si="14"/>
        <v>27</v>
      </c>
      <c r="H464" s="19">
        <f>VLOOKUP(F464,Table!$A$2:$C$121,2,0)</f>
        <v>7</v>
      </c>
      <c r="I464" s="18">
        <f>VLOOKUP(F464,Table!$A$2:$C$121,3,0)</f>
        <v>4</v>
      </c>
      <c r="J464" s="17" t="s">
        <v>15184</v>
      </c>
      <c r="K464" s="19" t="str">
        <f>LEFT(J464,MIN(FIND({0,1,2,3,4,5,6,7,8,9},ASC(J464)&amp;1234567890))-1)</f>
        <v>Si</v>
      </c>
      <c r="L464" s="24">
        <f t="shared" si="15"/>
        <v>47</v>
      </c>
      <c r="M464" s="19">
        <f>VLOOKUP(K464,Table!$A$2:$C$121,2,0)</f>
        <v>14</v>
      </c>
      <c r="N464" s="18">
        <f>VLOOKUP(K464,Table!$A$2:$C$121,3,0)</f>
        <v>3</v>
      </c>
      <c r="O464" s="12" t="str">
        <f>VLOOKUP(A464,Table!$U$1:$V$230,2,0)</f>
        <v>Tetragonal</v>
      </c>
      <c r="P464" s="63"/>
      <c r="Q464"/>
    </row>
    <row r="465" spans="1:17" ht="17.25" customHeight="1">
      <c r="A465" s="12">
        <v>118</v>
      </c>
      <c r="B465" s="12">
        <v>43049</v>
      </c>
      <c r="C465" s="12" t="s">
        <v>4137</v>
      </c>
      <c r="D465" s="12" t="s">
        <v>4139</v>
      </c>
      <c r="E465" s="17" t="s">
        <v>11957</v>
      </c>
      <c r="F465" s="19" t="str">
        <f>LEFT(E465,MIN(FIND({0,1,2,3,4,5,6,7,8,9},ASC(E465)&amp;1234567890))-1)</f>
        <v>Cr</v>
      </c>
      <c r="G465" s="23">
        <f t="shared" si="14"/>
        <v>11</v>
      </c>
      <c r="H465" s="19">
        <f>VLOOKUP(F465,Table!$A$2:$C$121,2,0)</f>
        <v>6</v>
      </c>
      <c r="I465" s="18">
        <f>VLOOKUP(F465,Table!$A$2:$C$121,3,0)</f>
        <v>4</v>
      </c>
      <c r="J465" s="17" t="s">
        <v>15185</v>
      </c>
      <c r="K465" s="19" t="str">
        <f>LEFT(J465,MIN(FIND({0,1,2,3,4,5,6,7,8,9},ASC(J465)&amp;1234567890))-1)</f>
        <v>Ge</v>
      </c>
      <c r="L465" s="24">
        <f t="shared" si="15"/>
        <v>19</v>
      </c>
      <c r="M465" s="19">
        <f>VLOOKUP(K465,Table!$A$2:$C$121,2,0)</f>
        <v>14</v>
      </c>
      <c r="N465" s="18">
        <f>VLOOKUP(K465,Table!$A$2:$C$121,3,0)</f>
        <v>4</v>
      </c>
      <c r="O465" s="12" t="str">
        <f>VLOOKUP(A465,Table!$U$1:$V$230,2,0)</f>
        <v>Tetragonal</v>
      </c>
      <c r="P465" s="63"/>
      <c r="Q465"/>
    </row>
    <row r="466" spans="1:17" ht="17.25" customHeight="1">
      <c r="A466" s="12">
        <v>118</v>
      </c>
      <c r="B466" s="12">
        <v>43050</v>
      </c>
      <c r="C466" s="12" t="s">
        <v>4137</v>
      </c>
      <c r="D466" s="12" t="s">
        <v>4140</v>
      </c>
      <c r="E466" s="17" t="s">
        <v>386</v>
      </c>
      <c r="F466" s="19" t="str">
        <f>LEFT(E466,MIN(FIND({0,1,2,3,4,5,6,7,8,9},ASC(E466)&amp;1234567890))-1)</f>
        <v>Mo</v>
      </c>
      <c r="G466" s="23">
        <f t="shared" si="14"/>
        <v>13</v>
      </c>
      <c r="H466" s="19">
        <f>VLOOKUP(F466,Table!$A$2:$C$121,2,0)</f>
        <v>6</v>
      </c>
      <c r="I466" s="18">
        <f>VLOOKUP(F466,Table!$A$2:$C$121,3,0)</f>
        <v>5</v>
      </c>
      <c r="J466" s="17" t="s">
        <v>15156</v>
      </c>
      <c r="K466" s="19" t="str">
        <f>LEFT(J466,MIN(FIND({0,1,2,3,4,5,6,7,8,9},ASC(J466)&amp;1234567890))-1)</f>
        <v>Ge</v>
      </c>
      <c r="L466" s="24">
        <f t="shared" si="15"/>
        <v>23</v>
      </c>
      <c r="M466" s="19">
        <f>VLOOKUP(K466,Table!$A$2:$C$121,2,0)</f>
        <v>14</v>
      </c>
      <c r="N466" s="18">
        <f>VLOOKUP(K466,Table!$A$2:$C$121,3,0)</f>
        <v>4</v>
      </c>
      <c r="O466" s="12" t="str">
        <f>VLOOKUP(A466,Table!$U$1:$V$230,2,0)</f>
        <v>Tetragonal</v>
      </c>
      <c r="P466" s="63"/>
      <c r="Q466"/>
    </row>
    <row r="467" spans="1:17" ht="17.25" customHeight="1">
      <c r="A467" s="12">
        <v>118</v>
      </c>
      <c r="B467" s="12">
        <v>43051</v>
      </c>
      <c r="C467" s="12" t="s">
        <v>4137</v>
      </c>
      <c r="D467" s="12" t="s">
        <v>4141</v>
      </c>
      <c r="E467" s="17" t="s">
        <v>15186</v>
      </c>
      <c r="F467" s="19" t="str">
        <f>LEFT(E467,MIN(FIND({0,1,2,3,4,5,6,7,8,9},ASC(E467)&amp;1234567890))-1)</f>
        <v>V</v>
      </c>
      <c r="G467" s="23">
        <f t="shared" si="14"/>
        <v>17</v>
      </c>
      <c r="H467" s="19">
        <f>VLOOKUP(F467,Table!$A$2:$C$121,2,0)</f>
        <v>5</v>
      </c>
      <c r="I467" s="18">
        <f>VLOOKUP(F467,Table!$A$2:$C$121,3,0)</f>
        <v>4</v>
      </c>
      <c r="J467" s="17" t="s">
        <v>15187</v>
      </c>
      <c r="K467" s="19" t="str">
        <f>LEFT(J467,MIN(FIND({0,1,2,3,4,5,6,7,8,9},ASC(J467)&amp;1234567890))-1)</f>
        <v>Ge</v>
      </c>
      <c r="L467" s="24">
        <f t="shared" si="15"/>
        <v>31</v>
      </c>
      <c r="M467" s="19">
        <f>VLOOKUP(K467,Table!$A$2:$C$121,2,0)</f>
        <v>14</v>
      </c>
      <c r="N467" s="18">
        <f>VLOOKUP(K467,Table!$A$2:$C$121,3,0)</f>
        <v>4</v>
      </c>
      <c r="O467" s="12" t="str">
        <f>VLOOKUP(A467,Table!$U$1:$V$230,2,0)</f>
        <v>Tetragonal</v>
      </c>
      <c r="P467" s="63"/>
      <c r="Q467"/>
    </row>
    <row r="468" spans="1:17" ht="17.25" customHeight="1">
      <c r="A468" s="12">
        <v>118</v>
      </c>
      <c r="B468" s="12">
        <v>43280</v>
      </c>
      <c r="C468" s="12" t="s">
        <v>4137</v>
      </c>
      <c r="D468" s="12" t="s">
        <v>4142</v>
      </c>
      <c r="E468" s="17" t="s">
        <v>11949</v>
      </c>
      <c r="F468" s="19" t="str">
        <f>LEFT(E468,MIN(FIND({0,1,2,3,4,5,6,7,8,9},ASC(E468)&amp;1234567890))-1)</f>
        <v>Mn</v>
      </c>
      <c r="G468" s="23">
        <f t="shared" si="14"/>
        <v>11</v>
      </c>
      <c r="H468" s="19">
        <f>VLOOKUP(F468,Table!$A$2:$C$121,2,0)</f>
        <v>7</v>
      </c>
      <c r="I468" s="18">
        <f>VLOOKUP(F468,Table!$A$2:$C$121,3,0)</f>
        <v>4</v>
      </c>
      <c r="J468" s="17" t="s">
        <v>13058</v>
      </c>
      <c r="K468" s="19" t="str">
        <f>LEFT(J468,MIN(FIND({0,1,2,3,4,5,6,7,8,9},ASC(J468)&amp;1234567890))-1)</f>
        <v>Si</v>
      </c>
      <c r="L468" s="24">
        <f t="shared" si="15"/>
        <v>19</v>
      </c>
      <c r="M468" s="19">
        <f>VLOOKUP(K468,Table!$A$2:$C$121,2,0)</f>
        <v>14</v>
      </c>
      <c r="N468" s="18">
        <f>VLOOKUP(K468,Table!$A$2:$C$121,3,0)</f>
        <v>3</v>
      </c>
      <c r="O468" s="12" t="str">
        <f>VLOOKUP(A468,Table!$U$1:$V$230,2,0)</f>
        <v>Tetragonal</v>
      </c>
      <c r="P468" s="63"/>
      <c r="Q468"/>
    </row>
    <row r="469" spans="1:17" ht="17.25" customHeight="1">
      <c r="A469" s="12">
        <v>118</v>
      </c>
      <c r="B469" s="12">
        <v>102424</v>
      </c>
      <c r="C469" s="12" t="s">
        <v>4137</v>
      </c>
      <c r="D469" s="12" t="s">
        <v>4143</v>
      </c>
      <c r="E469" s="17" t="s">
        <v>76</v>
      </c>
      <c r="F469" s="19" t="str">
        <f>LEFT(E469,MIN(FIND({0,1,2,3,4,5,6,7,8,9},ASC(E469)&amp;1234567890))-1)</f>
        <v>Co</v>
      </c>
      <c r="G469" s="23">
        <f t="shared" si="14"/>
        <v>1</v>
      </c>
      <c r="H469" s="19">
        <f>VLOOKUP(F469,Table!$A$2:$C$121,2,0)</f>
        <v>9</v>
      </c>
      <c r="I469" s="18">
        <f>VLOOKUP(F469,Table!$A$2:$C$121,3,0)</f>
        <v>4</v>
      </c>
      <c r="J469" s="17" t="s">
        <v>11560</v>
      </c>
      <c r="K469" s="19" t="str">
        <f>LEFT(J469,MIN(FIND({0,1,2,3,4,5,6,7,8,9},ASC(J469)&amp;1234567890))-1)</f>
        <v>Ga</v>
      </c>
      <c r="L469" s="24">
        <f t="shared" si="15"/>
        <v>3</v>
      </c>
      <c r="M469" s="19">
        <f>VLOOKUP(K469,Table!$A$2:$C$121,2,0)</f>
        <v>13</v>
      </c>
      <c r="N469" s="18">
        <f>VLOOKUP(K469,Table!$A$2:$C$121,3,0)</f>
        <v>4</v>
      </c>
      <c r="O469" s="12" t="str">
        <f>VLOOKUP(A469,Table!$U$1:$V$230,2,0)</f>
        <v>Tetragonal</v>
      </c>
      <c r="P469" s="63"/>
      <c r="Q469"/>
    </row>
    <row r="470" spans="1:17" ht="17.25" customHeight="1">
      <c r="A470" s="12">
        <v>118</v>
      </c>
      <c r="B470" s="12">
        <v>102500</v>
      </c>
      <c r="C470" s="12" t="s">
        <v>4137</v>
      </c>
      <c r="D470" s="12" t="s">
        <v>4144</v>
      </c>
      <c r="E470" s="17" t="s">
        <v>76</v>
      </c>
      <c r="F470" s="19" t="str">
        <f>LEFT(E470,MIN(FIND({0,1,2,3,4,5,6,7,8,9},ASC(E470)&amp;1234567890))-1)</f>
        <v>Co</v>
      </c>
      <c r="G470" s="23">
        <f t="shared" si="14"/>
        <v>1</v>
      </c>
      <c r="H470" s="19">
        <f>VLOOKUP(F470,Table!$A$2:$C$121,2,0)</f>
        <v>9</v>
      </c>
      <c r="I470" s="18">
        <f>VLOOKUP(F470,Table!$A$2:$C$121,3,0)</f>
        <v>4</v>
      </c>
      <c r="J470" s="17" t="s">
        <v>45</v>
      </c>
      <c r="K470" s="19" t="str">
        <f>LEFT(J470,MIN(FIND({0,1,2,3,4,5,6,7,8,9},ASC(J470)&amp;1234567890))-1)</f>
        <v>In</v>
      </c>
      <c r="L470" s="24">
        <f t="shared" si="15"/>
        <v>3</v>
      </c>
      <c r="M470" s="19">
        <f>VLOOKUP(K470,Table!$A$2:$C$121,2,0)</f>
        <v>13</v>
      </c>
      <c r="N470" s="18">
        <f>VLOOKUP(K470,Table!$A$2:$C$121,3,0)</f>
        <v>5</v>
      </c>
      <c r="O470" s="12" t="str">
        <f>VLOOKUP(A470,Table!$U$1:$V$230,2,0)</f>
        <v>Tetragonal</v>
      </c>
      <c r="P470" s="63"/>
      <c r="Q470"/>
    </row>
    <row r="471" spans="1:17" ht="17.25" customHeight="1">
      <c r="A471" s="12">
        <v>118</v>
      </c>
      <c r="B471" s="12">
        <v>103761</v>
      </c>
      <c r="C471" s="12" t="s">
        <v>4137</v>
      </c>
      <c r="D471" s="12" t="s">
        <v>4145</v>
      </c>
      <c r="E471" s="17" t="s">
        <v>425</v>
      </c>
      <c r="F471" s="19" t="str">
        <f>LEFT(E471,MIN(FIND({0,1,2,3,4,5,6,7,8,9},ASC(E471)&amp;1234567890))-1)</f>
        <v>Ga</v>
      </c>
      <c r="G471" s="23">
        <f t="shared" si="14"/>
        <v>5</v>
      </c>
      <c r="H471" s="19">
        <f>VLOOKUP(F471,Table!$A$2:$C$121,2,0)</f>
        <v>13</v>
      </c>
      <c r="I471" s="18">
        <f>VLOOKUP(F471,Table!$A$2:$C$121,3,0)</f>
        <v>4</v>
      </c>
      <c r="J471" s="17" t="s">
        <v>11658</v>
      </c>
      <c r="K471" s="19" t="str">
        <f>LEFT(J471,MIN(FIND({0,1,2,3,4,5,6,7,8,9},ASC(J471)&amp;1234567890))-1)</f>
        <v>Ir</v>
      </c>
      <c r="L471" s="24">
        <f t="shared" si="15"/>
        <v>3</v>
      </c>
      <c r="M471" s="19">
        <f>VLOOKUP(K471,Table!$A$2:$C$121,2,0)</f>
        <v>9</v>
      </c>
      <c r="N471" s="18">
        <f>VLOOKUP(K471,Table!$A$2:$C$121,3,0)</f>
        <v>6</v>
      </c>
      <c r="O471" s="12" t="str">
        <f>VLOOKUP(A471,Table!$U$1:$V$230,2,0)</f>
        <v>Tetragonal</v>
      </c>
      <c r="P471" s="63"/>
      <c r="Q471"/>
    </row>
    <row r="472" spans="1:17" ht="17.25" customHeight="1">
      <c r="A472" s="12">
        <v>118</v>
      </c>
      <c r="B472" s="12">
        <v>631756</v>
      </c>
      <c r="C472" s="12" t="s">
        <v>4137</v>
      </c>
      <c r="D472" s="12" t="s">
        <v>4146</v>
      </c>
      <c r="E472" s="17" t="s">
        <v>33</v>
      </c>
      <c r="F472" s="19" t="str">
        <f>LEFT(E472,MIN(FIND({0,1,2,3,4,5,6,7,8,9},ASC(E472)&amp;1234567890))-1)</f>
        <v>Fe</v>
      </c>
      <c r="G472" s="23">
        <f t="shared" si="14"/>
        <v>1</v>
      </c>
      <c r="H472" s="19">
        <f>VLOOKUP(F472,Table!$A$2:$C$121,2,0)</f>
        <v>8</v>
      </c>
      <c r="I472" s="18">
        <f>VLOOKUP(F472,Table!$A$2:$C$121,3,0)</f>
        <v>4</v>
      </c>
      <c r="J472" s="17" t="s">
        <v>11560</v>
      </c>
      <c r="K472" s="19" t="str">
        <f>LEFT(J472,MIN(FIND({0,1,2,3,4,5,6,7,8,9},ASC(J472)&amp;1234567890))-1)</f>
        <v>Ga</v>
      </c>
      <c r="L472" s="24">
        <f t="shared" si="15"/>
        <v>3</v>
      </c>
      <c r="M472" s="19">
        <f>VLOOKUP(K472,Table!$A$2:$C$121,2,0)</f>
        <v>13</v>
      </c>
      <c r="N472" s="18">
        <f>VLOOKUP(K472,Table!$A$2:$C$121,3,0)</f>
        <v>4</v>
      </c>
      <c r="O472" s="12" t="str">
        <f>VLOOKUP(A472,Table!$U$1:$V$230,2,0)</f>
        <v>Tetragonal</v>
      </c>
      <c r="P472" s="63"/>
      <c r="Q472"/>
    </row>
    <row r="473" spans="1:17" ht="17.25" customHeight="1">
      <c r="A473" s="12">
        <v>118</v>
      </c>
      <c r="B473" s="12">
        <v>635023</v>
      </c>
      <c r="C473" s="12" t="s">
        <v>4137</v>
      </c>
      <c r="D473" s="12" t="s">
        <v>4147</v>
      </c>
      <c r="E473" s="17" t="s">
        <v>11560</v>
      </c>
      <c r="F473" s="19" t="str">
        <f>LEFT(E473,MIN(FIND({0,1,2,3,4,5,6,7,8,9},ASC(E473)&amp;1234567890))-1)</f>
        <v>Ga</v>
      </c>
      <c r="G473" s="23">
        <f t="shared" si="14"/>
        <v>3</v>
      </c>
      <c r="H473" s="19">
        <f>VLOOKUP(F473,Table!$A$2:$C$121,2,0)</f>
        <v>13</v>
      </c>
      <c r="I473" s="18">
        <f>VLOOKUP(F473,Table!$A$2:$C$121,3,0)</f>
        <v>4</v>
      </c>
      <c r="J473" s="17" t="s">
        <v>434</v>
      </c>
      <c r="K473" s="19" t="str">
        <f>LEFT(J473,MIN(FIND({0,1,2,3,4,5,6,7,8,9},ASC(J473)&amp;1234567890))-1)</f>
        <v>Os</v>
      </c>
      <c r="L473" s="24">
        <f t="shared" si="15"/>
        <v>1</v>
      </c>
      <c r="M473" s="19">
        <f>VLOOKUP(K473,Table!$A$2:$C$121,2,0)</f>
        <v>8</v>
      </c>
      <c r="N473" s="18">
        <f>VLOOKUP(K473,Table!$A$2:$C$121,3,0)</f>
        <v>6</v>
      </c>
      <c r="O473" s="12" t="str">
        <f>VLOOKUP(A473,Table!$U$1:$V$230,2,0)</f>
        <v>Tetragonal</v>
      </c>
      <c r="P473" s="63"/>
      <c r="Q473"/>
    </row>
    <row r="474" spans="1:17" ht="17.25" customHeight="1">
      <c r="A474" s="12">
        <v>118</v>
      </c>
      <c r="B474" s="12">
        <v>51946</v>
      </c>
      <c r="C474" s="12" t="s">
        <v>4137</v>
      </c>
      <c r="D474" s="12" t="s">
        <v>2637</v>
      </c>
      <c r="E474" s="17" t="s">
        <v>45</v>
      </c>
      <c r="F474" s="19" t="str">
        <f>LEFT(E474,MIN(FIND({0,1,2,3,4,5,6,7,8,9},ASC(E474)&amp;1234567890))-1)</f>
        <v>In</v>
      </c>
      <c r="G474" s="23">
        <f t="shared" si="14"/>
        <v>3</v>
      </c>
      <c r="H474" s="19">
        <f>VLOOKUP(F474,Table!$A$2:$C$121,2,0)</f>
        <v>13</v>
      </c>
      <c r="I474" s="18">
        <f>VLOOKUP(F474,Table!$A$2:$C$121,3,0)</f>
        <v>5</v>
      </c>
      <c r="J474" s="17" t="s">
        <v>72</v>
      </c>
      <c r="K474" s="19" t="str">
        <f>LEFT(J474,MIN(FIND({0,1,2,3,4,5,6,7,8,9},ASC(J474)&amp;1234567890))-1)</f>
        <v>Ir</v>
      </c>
      <c r="L474" s="24">
        <f t="shared" si="15"/>
        <v>1</v>
      </c>
      <c r="M474" s="19">
        <f>VLOOKUP(K474,Table!$A$2:$C$121,2,0)</f>
        <v>9</v>
      </c>
      <c r="N474" s="18">
        <f>VLOOKUP(K474,Table!$A$2:$C$121,3,0)</f>
        <v>6</v>
      </c>
      <c r="O474" s="12" t="str">
        <f>VLOOKUP(A474,Table!$U$1:$V$230,2,0)</f>
        <v>Tetragonal</v>
      </c>
      <c r="P474" s="63"/>
      <c r="Q474"/>
    </row>
    <row r="475" spans="1:17" ht="17.25" customHeight="1">
      <c r="A475" s="12">
        <v>118</v>
      </c>
      <c r="B475" s="12">
        <v>59518</v>
      </c>
      <c r="C475" s="12" t="s">
        <v>4137</v>
      </c>
      <c r="D475" s="12" t="s">
        <v>4148</v>
      </c>
      <c r="E475" s="17" t="s">
        <v>45</v>
      </c>
      <c r="F475" s="19" t="str">
        <f>LEFT(E475,MIN(FIND({0,1,2,3,4,5,6,7,8,9},ASC(E475)&amp;1234567890))-1)</f>
        <v>In</v>
      </c>
      <c r="G475" s="23">
        <f t="shared" si="14"/>
        <v>3</v>
      </c>
      <c r="H475" s="19">
        <f>VLOOKUP(F475,Table!$A$2:$C$121,2,0)</f>
        <v>13</v>
      </c>
      <c r="I475" s="18">
        <f>VLOOKUP(F475,Table!$A$2:$C$121,3,0)</f>
        <v>5</v>
      </c>
      <c r="J475" s="17" t="s">
        <v>341</v>
      </c>
      <c r="K475" s="19" t="str">
        <f>LEFT(J475,MIN(FIND({0,1,2,3,4,5,6,7,8,9},ASC(J475)&amp;1234567890))-1)</f>
        <v>Ru</v>
      </c>
      <c r="L475" s="24">
        <f t="shared" si="15"/>
        <v>1</v>
      </c>
      <c r="M475" s="19">
        <f>VLOOKUP(K475,Table!$A$2:$C$121,2,0)</f>
        <v>8</v>
      </c>
      <c r="N475" s="18">
        <f>VLOOKUP(K475,Table!$A$2:$C$121,3,0)</f>
        <v>5</v>
      </c>
      <c r="O475" s="12" t="str">
        <f>VLOOKUP(A475,Table!$U$1:$V$230,2,0)</f>
        <v>Tetragonal</v>
      </c>
      <c r="P475" s="63"/>
      <c r="Q475"/>
    </row>
    <row r="476" spans="1:17" ht="17.25" customHeight="1">
      <c r="A476" s="12">
        <v>119</v>
      </c>
      <c r="B476" s="12">
        <v>20664</v>
      </c>
      <c r="C476" s="12" t="s">
        <v>4149</v>
      </c>
      <c r="D476" s="12" t="s">
        <v>4150</v>
      </c>
      <c r="E476" s="17" t="s">
        <v>39</v>
      </c>
      <c r="F476" s="19" t="str">
        <f>LEFT(E476,MIN(FIND({0,1,2,3,4,5,6,7,8,9},ASC(E476)&amp;1234567890))-1)</f>
        <v>K</v>
      </c>
      <c r="G476" s="23">
        <f t="shared" si="14"/>
        <v>1</v>
      </c>
      <c r="H476" s="19">
        <f>VLOOKUP(F476,Table!$A$2:$C$121,2,0)</f>
        <v>1</v>
      </c>
      <c r="I476" s="18">
        <f>VLOOKUP(F476,Table!$A$2:$C$121,3,0)</f>
        <v>4</v>
      </c>
      <c r="J476" s="17" t="s">
        <v>11560</v>
      </c>
      <c r="K476" s="19" t="str">
        <f>LEFT(J476,MIN(FIND({0,1,2,3,4,5,6,7,8,9},ASC(J476)&amp;1234567890))-1)</f>
        <v>Ga</v>
      </c>
      <c r="L476" s="24">
        <f t="shared" si="15"/>
        <v>3</v>
      </c>
      <c r="M476" s="19">
        <f>VLOOKUP(K476,Table!$A$2:$C$121,2,0)</f>
        <v>13</v>
      </c>
      <c r="N476" s="18">
        <f>VLOOKUP(K476,Table!$A$2:$C$121,3,0)</f>
        <v>4</v>
      </c>
      <c r="O476" s="12" t="str">
        <f>VLOOKUP(A476,Table!$U$1:$V$230,2,0)</f>
        <v>Tetragonal</v>
      </c>
      <c r="P476" s="63"/>
      <c r="Q476"/>
    </row>
    <row r="477" spans="1:17" ht="17.25" customHeight="1">
      <c r="A477" s="12">
        <v>119</v>
      </c>
      <c r="B477" s="12">
        <v>40136</v>
      </c>
      <c r="C477" s="12" t="s">
        <v>4149</v>
      </c>
      <c r="D477" s="12" t="s">
        <v>3</v>
      </c>
      <c r="E477" s="17" t="s">
        <v>31</v>
      </c>
      <c r="F477" s="19" t="str">
        <f>LEFT(E477,MIN(FIND({0,1,2,3,4,5,6,7,8,9},ASC(E477)&amp;1234567890))-1)</f>
        <v>Si</v>
      </c>
      <c r="G477" s="23">
        <f t="shared" si="14"/>
        <v>1</v>
      </c>
      <c r="H477" s="19">
        <f>VLOOKUP(F477,Table!$A$2:$C$121,2,0)</f>
        <v>14</v>
      </c>
      <c r="I477" s="18">
        <f>VLOOKUP(F477,Table!$A$2:$C$121,3,0)</f>
        <v>3</v>
      </c>
      <c r="J477" s="17" t="s">
        <v>32</v>
      </c>
      <c r="K477" s="19" t="str">
        <f>LEFT(J477,MIN(FIND({0,1,2,3,4,5,6,7,8,9},ASC(J477)&amp;1234567890))-1)</f>
        <v>O</v>
      </c>
      <c r="L477" s="24">
        <f t="shared" si="15"/>
        <v>2</v>
      </c>
      <c r="M477" s="19">
        <f>VLOOKUP(K477,Table!$A$2:$C$121,2,0)</f>
        <v>16</v>
      </c>
      <c r="N477" s="18">
        <f>VLOOKUP(K477,Table!$A$2:$C$121,3,0)</f>
        <v>2</v>
      </c>
      <c r="O477" s="12" t="str">
        <f>VLOOKUP(A477,Table!$U$1:$V$230,2,0)</f>
        <v>Tetragonal</v>
      </c>
      <c r="P477" s="63"/>
      <c r="Q477"/>
    </row>
    <row r="478" spans="1:17" ht="17.25" customHeight="1">
      <c r="A478" s="12">
        <v>119</v>
      </c>
      <c r="B478" s="12">
        <v>40517</v>
      </c>
      <c r="C478" s="12" t="s">
        <v>4149</v>
      </c>
      <c r="D478" s="12" t="s">
        <v>1274</v>
      </c>
      <c r="E478" s="17" t="s">
        <v>11666</v>
      </c>
      <c r="F478" s="19" t="str">
        <f>LEFT(E478,MIN(FIND({0,1,2,3,4,5,6,7,8,9},ASC(E478)&amp;1234567890))-1)</f>
        <v>Si</v>
      </c>
      <c r="G478" s="23">
        <f t="shared" si="14"/>
        <v>96</v>
      </c>
      <c r="H478" s="19">
        <f>VLOOKUP(F478,Table!$A$2:$C$121,2,0)</f>
        <v>14</v>
      </c>
      <c r="I478" s="18">
        <f>VLOOKUP(F478,Table!$A$2:$C$121,3,0)</f>
        <v>3</v>
      </c>
      <c r="J478" s="17" t="s">
        <v>11667</v>
      </c>
      <c r="K478" s="19" t="str">
        <f>LEFT(J478,MIN(FIND({0,1,2,3,4,5,6,7,8,9},ASC(J478)&amp;1234567890))-1)</f>
        <v>O</v>
      </c>
      <c r="L478" s="24">
        <f t="shared" si="15"/>
        <v>192</v>
      </c>
      <c r="M478" s="19">
        <f>VLOOKUP(K478,Table!$A$2:$C$121,2,0)</f>
        <v>16</v>
      </c>
      <c r="N478" s="18">
        <f>VLOOKUP(K478,Table!$A$2:$C$121,3,0)</f>
        <v>2</v>
      </c>
      <c r="O478" s="12" t="str">
        <f>VLOOKUP(A478,Table!$U$1:$V$230,2,0)</f>
        <v>Tetragonal</v>
      </c>
      <c r="P478" s="63"/>
      <c r="Q478"/>
    </row>
    <row r="479" spans="1:17" ht="17.25" customHeight="1">
      <c r="A479" s="12">
        <v>119</v>
      </c>
      <c r="B479" s="12">
        <v>93777</v>
      </c>
      <c r="C479" s="12" t="s">
        <v>4149</v>
      </c>
      <c r="D479" s="12" t="s">
        <v>4151</v>
      </c>
      <c r="E479" s="17" t="s">
        <v>11319</v>
      </c>
      <c r="F479" s="19" t="str">
        <f>LEFT(E479,MIN(FIND({0,1,2,3,4,5,6,7,8,9},ASC(E479)&amp;1234567890))-1)</f>
        <v>Re</v>
      </c>
      <c r="G479" s="23">
        <f t="shared" si="14"/>
        <v>3</v>
      </c>
      <c r="H479" s="19">
        <f>VLOOKUP(F479,Table!$A$2:$C$121,2,0)</f>
        <v>7</v>
      </c>
      <c r="I479" s="18">
        <f>VLOOKUP(F479,Table!$A$2:$C$121,3,0)</f>
        <v>6</v>
      </c>
      <c r="J479" s="17" t="s">
        <v>15088</v>
      </c>
      <c r="K479" s="19" t="str">
        <f>LEFT(J479,MIN(FIND({0,1,2,3,4,5,6,7,8,9},ASC(J479)&amp;1234567890))-1)</f>
        <v>O</v>
      </c>
      <c r="L479" s="24">
        <f t="shared" si="15"/>
        <v>10</v>
      </c>
      <c r="M479" s="19">
        <f>VLOOKUP(K479,Table!$A$2:$C$121,2,0)</f>
        <v>16</v>
      </c>
      <c r="N479" s="18">
        <f>VLOOKUP(K479,Table!$A$2:$C$121,3,0)</f>
        <v>2</v>
      </c>
      <c r="O479" s="12" t="str">
        <f>VLOOKUP(A479,Table!$U$1:$V$230,2,0)</f>
        <v>Tetragonal</v>
      </c>
      <c r="P479" s="63"/>
      <c r="Q479"/>
    </row>
    <row r="480" spans="1:17" ht="17.25" customHeight="1">
      <c r="A480" s="12">
        <v>119</v>
      </c>
      <c r="B480" s="12">
        <v>102863</v>
      </c>
      <c r="C480" s="12" t="s">
        <v>4149</v>
      </c>
      <c r="D480" s="12" t="s">
        <v>4152</v>
      </c>
      <c r="E480" s="17" t="s">
        <v>376</v>
      </c>
      <c r="F480" s="19" t="str">
        <f>LEFT(E480,MIN(FIND({0,1,2,3,4,5,6,7,8,9},ASC(E480)&amp;1234567890))-1)</f>
        <v>Cs</v>
      </c>
      <c r="G480" s="23">
        <f t="shared" si="14"/>
        <v>1</v>
      </c>
      <c r="H480" s="19">
        <f>VLOOKUP(F480,Table!$A$2:$C$121,2,0)</f>
        <v>1</v>
      </c>
      <c r="I480" s="18">
        <f>VLOOKUP(F480,Table!$A$2:$C$121,3,0)</f>
        <v>6</v>
      </c>
      <c r="J480" s="17" t="s">
        <v>11560</v>
      </c>
      <c r="K480" s="19" t="str">
        <f>LEFT(J480,MIN(FIND({0,1,2,3,4,5,6,7,8,9},ASC(J480)&amp;1234567890))-1)</f>
        <v>Ga</v>
      </c>
      <c r="L480" s="24">
        <f t="shared" si="15"/>
        <v>3</v>
      </c>
      <c r="M480" s="19">
        <f>VLOOKUP(K480,Table!$A$2:$C$121,2,0)</f>
        <v>13</v>
      </c>
      <c r="N480" s="18">
        <f>VLOOKUP(K480,Table!$A$2:$C$121,3,0)</f>
        <v>4</v>
      </c>
      <c r="O480" s="12" t="str">
        <f>VLOOKUP(A480,Table!$U$1:$V$230,2,0)</f>
        <v>Tetragonal</v>
      </c>
      <c r="P480" s="63"/>
      <c r="Q480"/>
    </row>
    <row r="481" spans="1:17" ht="17.25" customHeight="1">
      <c r="A481" s="12">
        <v>119</v>
      </c>
      <c r="B481" s="12">
        <v>102867</v>
      </c>
      <c r="C481" s="12" t="s">
        <v>4149</v>
      </c>
      <c r="D481" s="12" t="s">
        <v>4153</v>
      </c>
      <c r="E481" s="17" t="s">
        <v>376</v>
      </c>
      <c r="F481" s="19" t="str">
        <f>LEFT(E481,MIN(FIND({0,1,2,3,4,5,6,7,8,9},ASC(E481)&amp;1234567890))-1)</f>
        <v>Cs</v>
      </c>
      <c r="G481" s="23">
        <f t="shared" si="14"/>
        <v>1</v>
      </c>
      <c r="H481" s="19">
        <f>VLOOKUP(F481,Table!$A$2:$C$121,2,0)</f>
        <v>1</v>
      </c>
      <c r="I481" s="18">
        <f>VLOOKUP(F481,Table!$A$2:$C$121,3,0)</f>
        <v>6</v>
      </c>
      <c r="J481" s="17" t="s">
        <v>45</v>
      </c>
      <c r="K481" s="19" t="str">
        <f>LEFT(J481,MIN(FIND({0,1,2,3,4,5,6,7,8,9},ASC(J481)&amp;1234567890))-1)</f>
        <v>In</v>
      </c>
      <c r="L481" s="24">
        <f t="shared" si="15"/>
        <v>3</v>
      </c>
      <c r="M481" s="19">
        <f>VLOOKUP(K481,Table!$A$2:$C$121,2,0)</f>
        <v>13</v>
      </c>
      <c r="N481" s="18">
        <f>VLOOKUP(K481,Table!$A$2:$C$121,3,0)</f>
        <v>5</v>
      </c>
      <c r="O481" s="12" t="str">
        <f>VLOOKUP(A481,Table!$U$1:$V$230,2,0)</f>
        <v>Tetragonal</v>
      </c>
      <c r="P481" s="63"/>
      <c r="Q481"/>
    </row>
    <row r="482" spans="1:17" ht="17.25" customHeight="1">
      <c r="A482" s="12">
        <v>119</v>
      </c>
      <c r="B482" s="12">
        <v>102868</v>
      </c>
      <c r="C482" s="12" t="s">
        <v>4149</v>
      </c>
      <c r="D482" s="12" t="s">
        <v>4154</v>
      </c>
      <c r="E482" s="17" t="s">
        <v>357</v>
      </c>
      <c r="F482" s="19" t="str">
        <f>LEFT(E482,MIN(FIND({0,1,2,3,4,5,6,7,8,9},ASC(E482)&amp;1234567890))-1)</f>
        <v>Cs</v>
      </c>
      <c r="G482" s="23">
        <f t="shared" si="14"/>
        <v>2</v>
      </c>
      <c r="H482" s="19">
        <f>VLOOKUP(F482,Table!$A$2:$C$121,2,0)</f>
        <v>1</v>
      </c>
      <c r="I482" s="18">
        <f>VLOOKUP(F482,Table!$A$2:$C$121,3,0)</f>
        <v>6</v>
      </c>
      <c r="J482" s="17" t="s">
        <v>45</v>
      </c>
      <c r="K482" s="19" t="str">
        <f>LEFT(J482,MIN(FIND({0,1,2,3,4,5,6,7,8,9},ASC(J482)&amp;1234567890))-1)</f>
        <v>In</v>
      </c>
      <c r="L482" s="24">
        <f t="shared" si="15"/>
        <v>3</v>
      </c>
      <c r="M482" s="19">
        <f>VLOOKUP(K482,Table!$A$2:$C$121,2,0)</f>
        <v>13</v>
      </c>
      <c r="N482" s="18">
        <f>VLOOKUP(K482,Table!$A$2:$C$121,3,0)</f>
        <v>5</v>
      </c>
      <c r="O482" s="12" t="str">
        <f>VLOOKUP(A482,Table!$U$1:$V$230,2,0)</f>
        <v>Tetragonal</v>
      </c>
      <c r="P482" s="63"/>
      <c r="Q482"/>
    </row>
    <row r="483" spans="1:17" ht="17.25" customHeight="1">
      <c r="A483" s="12">
        <v>119</v>
      </c>
      <c r="B483" s="12">
        <v>103030</v>
      </c>
      <c r="C483" s="12" t="s">
        <v>4149</v>
      </c>
      <c r="D483" s="12" t="s">
        <v>4155</v>
      </c>
      <c r="E483" s="17" t="s">
        <v>12004</v>
      </c>
      <c r="F483" s="19" t="str">
        <f>LEFT(E483,MIN(FIND({0,1,2,3,4,5,6,7,8,9},ASC(E483)&amp;1234567890))-1)</f>
        <v>Cu</v>
      </c>
      <c r="G483" s="23">
        <f t="shared" si="14"/>
        <v>4</v>
      </c>
      <c r="H483" s="19">
        <f>VLOOKUP(F483,Table!$A$2:$C$121,2,0)</f>
        <v>11</v>
      </c>
      <c r="I483" s="18">
        <f>VLOOKUP(F483,Table!$A$2:$C$121,3,0)</f>
        <v>4</v>
      </c>
      <c r="J483" s="17" t="s">
        <v>46</v>
      </c>
      <c r="K483" s="19" t="str">
        <f>LEFT(J483,MIN(FIND({0,1,2,3,4,5,6,7,8,9},ASC(J483)&amp;1234567890))-1)</f>
        <v>La</v>
      </c>
      <c r="L483" s="24">
        <f t="shared" si="15"/>
        <v>1</v>
      </c>
      <c r="M483" s="19">
        <f>VLOOKUP(K483,Table!$A$2:$C$121,2,0)</f>
        <v>3</v>
      </c>
      <c r="N483" s="18">
        <f>VLOOKUP(K483,Table!$A$2:$C$121,3,0)</f>
        <v>6</v>
      </c>
      <c r="O483" s="12" t="str">
        <f>VLOOKUP(A483,Table!$U$1:$V$230,2,0)</f>
        <v>Tetragonal</v>
      </c>
      <c r="P483" s="63"/>
      <c r="Q483"/>
    </row>
    <row r="484" spans="1:17" ht="17.25" customHeight="1">
      <c r="A484" s="12">
        <v>119</v>
      </c>
      <c r="B484" s="12">
        <v>103649</v>
      </c>
      <c r="C484" s="12" t="s">
        <v>4149</v>
      </c>
      <c r="D484" s="12" t="s">
        <v>4156</v>
      </c>
      <c r="E484" s="17" t="s">
        <v>11560</v>
      </c>
      <c r="F484" s="19" t="str">
        <f>LEFT(E484,MIN(FIND({0,1,2,3,4,5,6,7,8,9},ASC(E484)&amp;1234567890))-1)</f>
        <v>Ga</v>
      </c>
      <c r="G484" s="23">
        <f t="shared" si="14"/>
        <v>3</v>
      </c>
      <c r="H484" s="19">
        <f>VLOOKUP(F484,Table!$A$2:$C$121,2,0)</f>
        <v>13</v>
      </c>
      <c r="I484" s="18">
        <f>VLOOKUP(F484,Table!$A$2:$C$121,3,0)</f>
        <v>4</v>
      </c>
      <c r="J484" s="17" t="s">
        <v>39</v>
      </c>
      <c r="K484" s="19" t="str">
        <f>LEFT(J484,MIN(FIND({0,1,2,3,4,5,6,7,8,9},ASC(J484)&amp;1234567890))-1)</f>
        <v>K</v>
      </c>
      <c r="L484" s="24">
        <f t="shared" si="15"/>
        <v>1</v>
      </c>
      <c r="M484" s="19">
        <f>VLOOKUP(K484,Table!$A$2:$C$121,2,0)</f>
        <v>1</v>
      </c>
      <c r="N484" s="18">
        <f>VLOOKUP(K484,Table!$A$2:$C$121,3,0)</f>
        <v>4</v>
      </c>
      <c r="O484" s="12" t="str">
        <f>VLOOKUP(A484,Table!$U$1:$V$230,2,0)</f>
        <v>Tetragonal</v>
      </c>
      <c r="P484" s="63"/>
      <c r="Q484"/>
    </row>
    <row r="485" spans="1:17" ht="17.25" customHeight="1">
      <c r="A485" s="12">
        <v>119</v>
      </c>
      <c r="B485" s="12">
        <v>655691</v>
      </c>
      <c r="C485" s="12" t="s">
        <v>4149</v>
      </c>
      <c r="D485" s="12" t="s">
        <v>4157</v>
      </c>
      <c r="E485" s="17" t="s">
        <v>335</v>
      </c>
      <c r="F485" s="19" t="str">
        <f>LEFT(E485,MIN(FIND({0,1,2,3,4,5,6,7,8,9},ASC(E485)&amp;1234567890))-1)</f>
        <v>Nb</v>
      </c>
      <c r="G485" s="23">
        <f t="shared" si="14"/>
        <v>1</v>
      </c>
      <c r="H485" s="19">
        <f>VLOOKUP(F485,Table!$A$2:$C$121,2,0)</f>
        <v>5</v>
      </c>
      <c r="I485" s="18">
        <f>VLOOKUP(F485,Table!$A$2:$C$121,3,0)</f>
        <v>5</v>
      </c>
      <c r="J485" s="17" t="s">
        <v>68</v>
      </c>
      <c r="K485" s="19" t="str">
        <f>LEFT(J485,MIN(FIND({0,1,2,3,4,5,6,7,8,9},ASC(J485)&amp;1234567890))-1)</f>
        <v>N</v>
      </c>
      <c r="L485" s="24">
        <f t="shared" si="15"/>
        <v>1</v>
      </c>
      <c r="M485" s="19">
        <f>VLOOKUP(K485,Table!$A$2:$C$121,2,0)</f>
        <v>15</v>
      </c>
      <c r="N485" s="18">
        <f>VLOOKUP(K485,Table!$A$2:$C$121,3,0)</f>
        <v>2</v>
      </c>
      <c r="O485" s="12" t="str">
        <f>VLOOKUP(A485,Table!$U$1:$V$230,2,0)</f>
        <v>Tetragonal</v>
      </c>
      <c r="P485" s="63"/>
      <c r="Q485"/>
    </row>
    <row r="486" spans="1:17" ht="17.25" customHeight="1">
      <c r="A486" s="12">
        <v>119</v>
      </c>
      <c r="B486" s="12">
        <v>103943</v>
      </c>
      <c r="C486" s="12" t="s">
        <v>4149</v>
      </c>
      <c r="D486" s="12" t="s">
        <v>4158</v>
      </c>
      <c r="E486" s="17" t="s">
        <v>11560</v>
      </c>
      <c r="F486" s="19" t="str">
        <f>LEFT(E486,MIN(FIND({0,1,2,3,4,5,6,7,8,9},ASC(E486)&amp;1234567890))-1)</f>
        <v>Ga</v>
      </c>
      <c r="G486" s="23">
        <f t="shared" si="14"/>
        <v>3</v>
      </c>
      <c r="H486" s="19">
        <f>VLOOKUP(F486,Table!$A$2:$C$121,2,0)</f>
        <v>13</v>
      </c>
      <c r="I486" s="18">
        <f>VLOOKUP(F486,Table!$A$2:$C$121,3,0)</f>
        <v>4</v>
      </c>
      <c r="J486" s="17" t="s">
        <v>11498</v>
      </c>
      <c r="K486" s="19" t="str">
        <f>LEFT(J486,MIN(FIND({0,1,2,3,4,5,6,7,8,9},ASC(J486)&amp;1234567890))-1)</f>
        <v>Rb</v>
      </c>
      <c r="L486" s="24">
        <f t="shared" si="15"/>
        <v>1</v>
      </c>
      <c r="M486" s="19">
        <f>VLOOKUP(K486,Table!$A$2:$C$121,2,0)</f>
        <v>1</v>
      </c>
      <c r="N486" s="18">
        <f>VLOOKUP(K486,Table!$A$2:$C$121,3,0)</f>
        <v>5</v>
      </c>
      <c r="O486" s="12" t="str">
        <f>VLOOKUP(A486,Table!$U$1:$V$230,2,0)</f>
        <v>Tetragonal</v>
      </c>
      <c r="P486" s="63"/>
      <c r="Q486"/>
    </row>
    <row r="487" spans="1:17" ht="17.25" customHeight="1">
      <c r="A487" s="12">
        <v>121</v>
      </c>
      <c r="B487" s="12">
        <v>16809</v>
      </c>
      <c r="C487" s="12" t="s">
        <v>4159</v>
      </c>
      <c r="D487" s="12" t="s">
        <v>4160</v>
      </c>
      <c r="E487" s="17" t="s">
        <v>67</v>
      </c>
      <c r="F487" s="19" t="str">
        <f>LEFT(E487,MIN(FIND({0,1,2,3,4,5,6,7,8,9},ASC(E487)&amp;1234567890))-1)</f>
        <v>Fe</v>
      </c>
      <c r="G487" s="23">
        <f t="shared" si="14"/>
        <v>2</v>
      </c>
      <c r="H487" s="19">
        <f>VLOOKUP(F487,Table!$A$2:$C$121,2,0)</f>
        <v>8</v>
      </c>
      <c r="I487" s="18">
        <f>VLOOKUP(F487,Table!$A$2:$C$121,3,0)</f>
        <v>4</v>
      </c>
      <c r="J487" s="17" t="s">
        <v>364</v>
      </c>
      <c r="K487" s="19" t="str">
        <f>LEFT(J487,MIN(FIND({0,1,2,3,4,5,6,7,8,9},ASC(J487)&amp;1234567890))-1)</f>
        <v>B</v>
      </c>
      <c r="L487" s="24">
        <f t="shared" si="15"/>
        <v>1</v>
      </c>
      <c r="M487" s="19">
        <f>VLOOKUP(K487,Table!$A$2:$C$121,2,0)</f>
        <v>13</v>
      </c>
      <c r="N487" s="18">
        <f>VLOOKUP(K487,Table!$A$2:$C$121,3,0)</f>
        <v>2</v>
      </c>
      <c r="O487" s="12" t="str">
        <f>VLOOKUP(A487,Table!$U$1:$V$230,2,0)</f>
        <v>Tetragonal</v>
      </c>
      <c r="P487" s="63"/>
      <c r="Q487"/>
    </row>
    <row r="488" spans="1:17" ht="17.25" customHeight="1">
      <c r="A488" s="12">
        <v>121</v>
      </c>
      <c r="B488" s="12">
        <v>26515</v>
      </c>
      <c r="C488" s="12" t="s">
        <v>4159</v>
      </c>
      <c r="D488" s="12" t="s">
        <v>4161</v>
      </c>
      <c r="E488" s="17" t="s">
        <v>11405</v>
      </c>
      <c r="F488" s="19" t="str">
        <f>LEFT(E488,MIN(FIND({0,1,2,3,4,5,6,7,8,9},ASC(E488)&amp;1234567890))-1)</f>
        <v>V</v>
      </c>
      <c r="G488" s="23">
        <f t="shared" si="14"/>
        <v>3</v>
      </c>
      <c r="H488" s="19">
        <f>VLOOKUP(F488,Table!$A$2:$C$121,2,0)</f>
        <v>5</v>
      </c>
      <c r="I488" s="18">
        <f>VLOOKUP(F488,Table!$A$2:$C$121,3,0)</f>
        <v>4</v>
      </c>
      <c r="J488" s="17" t="s">
        <v>379</v>
      </c>
      <c r="K488" s="19" t="str">
        <f>LEFT(J488,MIN(FIND({0,1,2,3,4,5,6,7,8,9},ASC(J488)&amp;1234567890))-1)</f>
        <v>S</v>
      </c>
      <c r="L488" s="24">
        <f t="shared" si="15"/>
        <v>1</v>
      </c>
      <c r="M488" s="19">
        <f>VLOOKUP(K488,Table!$A$2:$C$121,2,0)</f>
        <v>16</v>
      </c>
      <c r="N488" s="18">
        <f>VLOOKUP(K488,Table!$A$2:$C$121,3,0)</f>
        <v>3</v>
      </c>
      <c r="O488" s="12" t="str">
        <f>VLOOKUP(A488,Table!$U$1:$V$230,2,0)</f>
        <v>Tetragonal</v>
      </c>
      <c r="P488" s="63"/>
      <c r="Q488"/>
    </row>
    <row r="489" spans="1:17" ht="17.25" customHeight="1">
      <c r="A489" s="12">
        <v>121</v>
      </c>
      <c r="B489" s="12">
        <v>30447</v>
      </c>
      <c r="C489" s="12" t="s">
        <v>4159</v>
      </c>
      <c r="D489" s="12" t="s">
        <v>4162</v>
      </c>
      <c r="E489" s="17" t="s">
        <v>11695</v>
      </c>
      <c r="F489" s="19" t="str">
        <f>LEFT(E489,MIN(FIND({0,1,2,3,4,5,6,7,8,9},ASC(E489)&amp;1234567890))-1)</f>
        <v>Co</v>
      </c>
      <c r="G489" s="23">
        <f t="shared" si="14"/>
        <v>2</v>
      </c>
      <c r="H489" s="19">
        <f>VLOOKUP(F489,Table!$A$2:$C$121,2,0)</f>
        <v>9</v>
      </c>
      <c r="I489" s="18">
        <f>VLOOKUP(F489,Table!$A$2:$C$121,3,0)</f>
        <v>4</v>
      </c>
      <c r="J489" s="17" t="s">
        <v>364</v>
      </c>
      <c r="K489" s="19" t="str">
        <f>LEFT(J489,MIN(FIND({0,1,2,3,4,5,6,7,8,9},ASC(J489)&amp;1234567890))-1)</f>
        <v>B</v>
      </c>
      <c r="L489" s="24">
        <f t="shared" si="15"/>
        <v>1</v>
      </c>
      <c r="M489" s="19">
        <f>VLOOKUP(K489,Table!$A$2:$C$121,2,0)</f>
        <v>13</v>
      </c>
      <c r="N489" s="18">
        <f>VLOOKUP(K489,Table!$A$2:$C$121,3,0)</f>
        <v>2</v>
      </c>
      <c r="O489" s="12" t="str">
        <f>VLOOKUP(A489,Table!$U$1:$V$230,2,0)</f>
        <v>Tetragonal</v>
      </c>
      <c r="P489" s="63"/>
      <c r="Q489"/>
    </row>
    <row r="490" spans="1:17" ht="17.25" customHeight="1">
      <c r="A490" s="12">
        <v>121</v>
      </c>
      <c r="B490" s="12">
        <v>30448</v>
      </c>
      <c r="C490" s="12" t="s">
        <v>4159</v>
      </c>
      <c r="D490" s="12" t="s">
        <v>4163</v>
      </c>
      <c r="E490" s="17" t="s">
        <v>11386</v>
      </c>
      <c r="F490" s="19" t="str">
        <f>LEFT(E490,MIN(FIND({0,1,2,3,4,5,6,7,8,9},ASC(E490)&amp;1234567890))-1)</f>
        <v>Ni</v>
      </c>
      <c r="G490" s="23">
        <f t="shared" si="14"/>
        <v>2</v>
      </c>
      <c r="H490" s="19">
        <f>VLOOKUP(F490,Table!$A$2:$C$121,2,0)</f>
        <v>10</v>
      </c>
      <c r="I490" s="18">
        <f>VLOOKUP(F490,Table!$A$2:$C$121,3,0)</f>
        <v>4</v>
      </c>
      <c r="J490" s="17" t="s">
        <v>364</v>
      </c>
      <c r="K490" s="19" t="str">
        <f>LEFT(J490,MIN(FIND({0,1,2,3,4,5,6,7,8,9},ASC(J490)&amp;1234567890))-1)</f>
        <v>B</v>
      </c>
      <c r="L490" s="24">
        <f t="shared" si="15"/>
        <v>1</v>
      </c>
      <c r="M490" s="19">
        <f>VLOOKUP(K490,Table!$A$2:$C$121,2,0)</f>
        <v>13</v>
      </c>
      <c r="N490" s="18">
        <f>VLOOKUP(K490,Table!$A$2:$C$121,3,0)</f>
        <v>2</v>
      </c>
      <c r="O490" s="12" t="str">
        <f>VLOOKUP(A490,Table!$U$1:$V$230,2,0)</f>
        <v>Tetragonal</v>
      </c>
      <c r="P490" s="63"/>
      <c r="Q490"/>
    </row>
    <row r="491" spans="1:17" ht="17.25" customHeight="1">
      <c r="A491" s="12">
        <v>121</v>
      </c>
      <c r="B491" s="12">
        <v>30789</v>
      </c>
      <c r="C491" s="12" t="s">
        <v>4159</v>
      </c>
      <c r="D491" s="12" t="s">
        <v>4164</v>
      </c>
      <c r="E491" s="17" t="s">
        <v>614</v>
      </c>
      <c r="F491" s="19" t="str">
        <f>LEFT(E491,MIN(FIND({0,1,2,3,4,5,6,7,8,9},ASC(E491)&amp;1234567890))-1)</f>
        <v>C</v>
      </c>
      <c r="G491" s="23">
        <f t="shared" si="14"/>
        <v>1</v>
      </c>
      <c r="H491" s="19">
        <f>VLOOKUP(F491,Table!$A$2:$C$121,2,0)</f>
        <v>14</v>
      </c>
      <c r="I491" s="18">
        <f>VLOOKUP(F491,Table!$A$2:$C$121,3,0)</f>
        <v>2</v>
      </c>
      <c r="J491" s="17" t="s">
        <v>374</v>
      </c>
      <c r="K491" s="19" t="str">
        <f>LEFT(J491,MIN(FIND({0,1,2,3,4,5,6,7,8,9},ASC(J491)&amp;1234567890))-1)</f>
        <v>I</v>
      </c>
      <c r="L491" s="24">
        <f t="shared" si="15"/>
        <v>4</v>
      </c>
      <c r="M491" s="19">
        <f>VLOOKUP(K491,Table!$A$2:$C$121,2,0)</f>
        <v>17</v>
      </c>
      <c r="N491" s="18">
        <f>VLOOKUP(K491,Table!$A$2:$C$121,3,0)</f>
        <v>5</v>
      </c>
      <c r="O491" s="12" t="str">
        <f>VLOOKUP(A491,Table!$U$1:$V$230,2,0)</f>
        <v>Tetragonal</v>
      </c>
      <c r="P491" s="63"/>
      <c r="Q491"/>
    </row>
    <row r="492" spans="1:17" ht="17.25" customHeight="1">
      <c r="A492" s="12">
        <v>121</v>
      </c>
      <c r="B492" s="12">
        <v>43238</v>
      </c>
      <c r="C492" s="12" t="s">
        <v>4159</v>
      </c>
      <c r="D492" s="12" t="s">
        <v>3862</v>
      </c>
      <c r="E492" s="17" t="s">
        <v>480</v>
      </c>
      <c r="F492" s="19" t="str">
        <f>LEFT(E492,MIN(FIND({0,1,2,3,4,5,6,7,8,9},ASC(E492)&amp;1234567890))-1)</f>
        <v>Mo</v>
      </c>
      <c r="G492" s="23">
        <f t="shared" si="14"/>
        <v>3</v>
      </c>
      <c r="H492" s="19">
        <f>VLOOKUP(F492,Table!$A$2:$C$121,2,0)</f>
        <v>6</v>
      </c>
      <c r="I492" s="18">
        <f>VLOOKUP(F492,Table!$A$2:$C$121,3,0)</f>
        <v>5</v>
      </c>
      <c r="J492" s="17" t="s">
        <v>11467</v>
      </c>
      <c r="K492" s="19" t="str">
        <f>LEFT(J492,MIN(FIND({0,1,2,3,4,5,6,7,8,9},ASC(J492)&amp;1234567890))-1)</f>
        <v>P</v>
      </c>
      <c r="L492" s="24">
        <f t="shared" si="15"/>
        <v>1</v>
      </c>
      <c r="M492" s="19">
        <f>VLOOKUP(K492,Table!$A$2:$C$121,2,0)</f>
        <v>15</v>
      </c>
      <c r="N492" s="18">
        <f>VLOOKUP(K492,Table!$A$2:$C$121,3,0)</f>
        <v>3</v>
      </c>
      <c r="O492" s="12" t="str">
        <f>VLOOKUP(A492,Table!$U$1:$V$230,2,0)</f>
        <v>Tetragonal</v>
      </c>
      <c r="P492" s="63"/>
      <c r="Q492"/>
    </row>
    <row r="493" spans="1:17" ht="17.25" customHeight="1">
      <c r="A493" s="12">
        <v>121</v>
      </c>
      <c r="B493" s="12">
        <v>58567</v>
      </c>
      <c r="C493" s="12" t="s">
        <v>4159</v>
      </c>
      <c r="D493" s="12" t="s">
        <v>4165</v>
      </c>
      <c r="E493" s="17" t="s">
        <v>427</v>
      </c>
      <c r="F493" s="19" t="str">
        <f>LEFT(E493,MIN(FIND({0,1,2,3,4,5,6,7,8,9},ASC(E493)&amp;1234567890))-1)</f>
        <v>Au</v>
      </c>
      <c r="G493" s="23">
        <f t="shared" si="14"/>
        <v>1</v>
      </c>
      <c r="H493" s="19">
        <f>VLOOKUP(F493,Table!$A$2:$C$121,2,0)</f>
        <v>11</v>
      </c>
      <c r="I493" s="18">
        <f>VLOOKUP(F493,Table!$A$2:$C$121,3,0)</f>
        <v>6</v>
      </c>
      <c r="J493" s="17" t="s">
        <v>597</v>
      </c>
      <c r="K493" s="19" t="str">
        <f>LEFT(J493,MIN(FIND({0,1,2,3,4,5,6,7,8,9},ASC(J493)&amp;1234567890))-1)</f>
        <v>Pb</v>
      </c>
      <c r="L493" s="24">
        <f t="shared" si="15"/>
        <v>3</v>
      </c>
      <c r="M493" s="19">
        <f>VLOOKUP(K493,Table!$A$2:$C$121,2,0)</f>
        <v>14</v>
      </c>
      <c r="N493" s="18">
        <f>VLOOKUP(K493,Table!$A$2:$C$121,3,0)</f>
        <v>6</v>
      </c>
      <c r="O493" s="12" t="str">
        <f>VLOOKUP(A493,Table!$U$1:$V$230,2,0)</f>
        <v>Tetragonal</v>
      </c>
      <c r="P493" s="63"/>
      <c r="Q493"/>
    </row>
    <row r="494" spans="1:17" ht="17.25" customHeight="1">
      <c r="A494" s="12">
        <v>121</v>
      </c>
      <c r="B494" s="12">
        <v>104607</v>
      </c>
      <c r="C494" s="12" t="s">
        <v>4159</v>
      </c>
      <c r="D494" s="12" t="s">
        <v>4166</v>
      </c>
      <c r="E494" s="17" t="s">
        <v>72</v>
      </c>
      <c r="F494" s="19" t="str">
        <f>LEFT(E494,MIN(FIND({0,1,2,3,4,5,6,7,8,9},ASC(E494)&amp;1234567890))-1)</f>
        <v>Ir</v>
      </c>
      <c r="G494" s="23">
        <f t="shared" si="14"/>
        <v>1</v>
      </c>
      <c r="H494" s="19">
        <f>VLOOKUP(F494,Table!$A$2:$C$121,2,0)</f>
        <v>9</v>
      </c>
      <c r="I494" s="18">
        <f>VLOOKUP(F494,Table!$A$2:$C$121,3,0)</f>
        <v>6</v>
      </c>
      <c r="J494" s="17" t="s">
        <v>11819</v>
      </c>
      <c r="K494" s="19" t="str">
        <f>LEFT(J494,MIN(FIND({0,1,2,3,4,5,6,7,8,9},ASC(J494)&amp;1234567890))-1)</f>
        <v>Zr</v>
      </c>
      <c r="L494" s="24">
        <f t="shared" si="15"/>
        <v>3</v>
      </c>
      <c r="M494" s="19">
        <f>VLOOKUP(K494,Table!$A$2:$C$121,2,0)</f>
        <v>4</v>
      </c>
      <c r="N494" s="18">
        <f>VLOOKUP(K494,Table!$A$2:$C$121,3,0)</f>
        <v>5</v>
      </c>
      <c r="O494" s="12" t="str">
        <f>VLOOKUP(A494,Table!$U$1:$V$230,2,0)</f>
        <v>Tetragonal</v>
      </c>
      <c r="P494" s="63"/>
      <c r="Q494"/>
    </row>
    <row r="495" spans="1:17" ht="17.25" customHeight="1">
      <c r="A495" s="12">
        <v>121</v>
      </c>
      <c r="B495" s="12">
        <v>104682</v>
      </c>
      <c r="C495" s="12" t="s">
        <v>4159</v>
      </c>
      <c r="D495" s="12" t="s">
        <v>4167</v>
      </c>
      <c r="E495" s="17" t="s">
        <v>12007</v>
      </c>
      <c r="F495" s="19" t="str">
        <f>LEFT(E495,MIN(FIND({0,1,2,3,4,5,6,7,8,9},ASC(E495)&amp;1234567890))-1)</f>
        <v>La</v>
      </c>
      <c r="G495" s="23">
        <f t="shared" si="14"/>
        <v>7</v>
      </c>
      <c r="H495" s="19">
        <f>VLOOKUP(F495,Table!$A$2:$C$121,2,0)</f>
        <v>3</v>
      </c>
      <c r="I495" s="18">
        <f>VLOOKUP(F495,Table!$A$2:$C$121,3,0)</f>
        <v>6</v>
      </c>
      <c r="J495" s="17" t="s">
        <v>12811</v>
      </c>
      <c r="K495" s="19" t="str">
        <f>LEFT(J495,MIN(FIND({0,1,2,3,4,5,6,7,8,9},ASC(J495)&amp;1234567890))-1)</f>
        <v>Ni</v>
      </c>
      <c r="L495" s="24">
        <f t="shared" si="15"/>
        <v>16</v>
      </c>
      <c r="M495" s="19">
        <f>VLOOKUP(K495,Table!$A$2:$C$121,2,0)</f>
        <v>10</v>
      </c>
      <c r="N495" s="18">
        <f>VLOOKUP(K495,Table!$A$2:$C$121,3,0)</f>
        <v>4</v>
      </c>
      <c r="O495" s="12" t="str">
        <f>VLOOKUP(A495,Table!$U$1:$V$230,2,0)</f>
        <v>Tetragonal</v>
      </c>
      <c r="P495" s="63"/>
      <c r="Q495"/>
    </row>
    <row r="496" spans="1:17" ht="17.25" customHeight="1">
      <c r="A496" s="12">
        <v>121</v>
      </c>
      <c r="B496" s="12">
        <v>612239</v>
      </c>
      <c r="C496" s="12" t="s">
        <v>4159</v>
      </c>
      <c r="D496" s="12" t="s">
        <v>4168</v>
      </c>
      <c r="E496" s="17" t="s">
        <v>597</v>
      </c>
      <c r="F496" s="19" t="str">
        <f>LEFT(E496,MIN(FIND({0,1,2,3,4,5,6,7,8,9},ASC(E496)&amp;1234567890))-1)</f>
        <v>Pb</v>
      </c>
      <c r="G496" s="23">
        <f t="shared" si="14"/>
        <v>3</v>
      </c>
      <c r="H496" s="19">
        <f>VLOOKUP(F496,Table!$A$2:$C$121,2,0)</f>
        <v>14</v>
      </c>
      <c r="I496" s="18">
        <f>VLOOKUP(F496,Table!$A$2:$C$121,3,0)</f>
        <v>6</v>
      </c>
      <c r="J496" s="17" t="s">
        <v>427</v>
      </c>
      <c r="K496" s="19" t="str">
        <f>LEFT(J496,MIN(FIND({0,1,2,3,4,5,6,7,8,9},ASC(J496)&amp;1234567890))-1)</f>
        <v>Au</v>
      </c>
      <c r="L496" s="24">
        <f t="shared" si="15"/>
        <v>1</v>
      </c>
      <c r="M496" s="19">
        <f>VLOOKUP(K496,Table!$A$2:$C$121,2,0)</f>
        <v>11</v>
      </c>
      <c r="N496" s="18">
        <f>VLOOKUP(K496,Table!$A$2:$C$121,3,0)</f>
        <v>6</v>
      </c>
      <c r="O496" s="12" t="str">
        <f>VLOOKUP(A496,Table!$U$1:$V$230,2,0)</f>
        <v>Tetragonal</v>
      </c>
      <c r="P496" s="63"/>
      <c r="Q496"/>
    </row>
    <row r="497" spans="1:17" ht="17.25" customHeight="1">
      <c r="A497" s="12">
        <v>122</v>
      </c>
      <c r="B497" s="12">
        <v>659</v>
      </c>
      <c r="C497" s="12" t="s">
        <v>4169</v>
      </c>
      <c r="D497" s="12" t="s">
        <v>3941</v>
      </c>
      <c r="E497" s="17" t="s">
        <v>343</v>
      </c>
      <c r="F497" s="19" t="str">
        <f>LEFT(E497,MIN(FIND({0,1,2,3,4,5,6,7,8,9},ASC(E497)&amp;1234567890))-1)</f>
        <v>U</v>
      </c>
      <c r="G497" s="23">
        <f t="shared" si="14"/>
        <v>1</v>
      </c>
      <c r="H497" s="19">
        <f>VLOOKUP(F497,Table!$A$2:$C$121,2,0)</f>
        <v>3</v>
      </c>
      <c r="I497" s="18">
        <f>VLOOKUP(F497,Table!$A$2:$C$121,3,0)</f>
        <v>7</v>
      </c>
      <c r="J497" s="17" t="s">
        <v>11406</v>
      </c>
      <c r="K497" s="19" t="str">
        <f>LEFT(J497,MIN(FIND({0,1,2,3,4,5,6,7,8,9},ASC(J497)&amp;1234567890))-1)</f>
        <v>F</v>
      </c>
      <c r="L497" s="24">
        <f t="shared" si="15"/>
        <v>5</v>
      </c>
      <c r="M497" s="19">
        <f>VLOOKUP(K497,Table!$A$2:$C$121,2,0)</f>
        <v>17</v>
      </c>
      <c r="N497" s="18">
        <f>VLOOKUP(K497,Table!$A$2:$C$121,3,0)</f>
        <v>2</v>
      </c>
      <c r="O497" s="12" t="str">
        <f>VLOOKUP(A497,Table!$U$1:$V$230,2,0)</f>
        <v>Tetragonal</v>
      </c>
      <c r="P497" s="63"/>
      <c r="Q497"/>
    </row>
    <row r="498" spans="1:17" ht="17.25" customHeight="1">
      <c r="A498" s="12">
        <v>122</v>
      </c>
      <c r="B498" s="12">
        <v>2586</v>
      </c>
      <c r="C498" s="12" t="s">
        <v>4169</v>
      </c>
      <c r="D498" s="12" t="s">
        <v>4170</v>
      </c>
      <c r="E498" s="17" t="s">
        <v>11728</v>
      </c>
      <c r="F498" s="19" t="str">
        <f>LEFT(E498,MIN(FIND({0,1,2,3,4,5,6,7,8,9},ASC(E498)&amp;1234567890))-1)</f>
        <v>Na</v>
      </c>
      <c r="G498" s="23">
        <f t="shared" si="14"/>
        <v>2</v>
      </c>
      <c r="H498" s="19">
        <f>VLOOKUP(F498,Table!$A$2:$C$121,2,0)</f>
        <v>1</v>
      </c>
      <c r="I498" s="18">
        <f>VLOOKUP(F498,Table!$A$2:$C$121,3,0)</f>
        <v>3</v>
      </c>
      <c r="J498" s="17" t="s">
        <v>481</v>
      </c>
      <c r="K498" s="19" t="str">
        <f>LEFT(J498,MIN(FIND({0,1,2,3,4,5,6,7,8,9},ASC(J498)&amp;1234567890))-1)</f>
        <v>S</v>
      </c>
      <c r="L498" s="24">
        <f t="shared" si="15"/>
        <v>4</v>
      </c>
      <c r="M498" s="19">
        <f>VLOOKUP(K498,Table!$A$2:$C$121,2,0)</f>
        <v>16</v>
      </c>
      <c r="N498" s="18">
        <f>VLOOKUP(K498,Table!$A$2:$C$121,3,0)</f>
        <v>3</v>
      </c>
      <c r="O498" s="12" t="str">
        <f>VLOOKUP(A498,Table!$U$1:$V$230,2,0)</f>
        <v>Tetragonal</v>
      </c>
      <c r="P498" s="63"/>
      <c r="Q498"/>
    </row>
    <row r="499" spans="1:17" ht="17.25" customHeight="1">
      <c r="A499" s="12">
        <v>122</v>
      </c>
      <c r="B499" s="12">
        <v>15339</v>
      </c>
      <c r="C499" s="12" t="s">
        <v>4169</v>
      </c>
      <c r="D499" s="12" t="s">
        <v>4171</v>
      </c>
      <c r="E499" s="17" t="s">
        <v>15188</v>
      </c>
      <c r="F499" s="19" t="str">
        <f>LEFT(E499,MIN(FIND({0,1,2,3,4,5,6,7,8,9},ASC(E499)&amp;1234567890))-1)</f>
        <v>Mn</v>
      </c>
      <c r="G499" s="23">
        <f t="shared" si="14"/>
        <v>15</v>
      </c>
      <c r="H499" s="19">
        <f>VLOOKUP(F499,Table!$A$2:$C$121,2,0)</f>
        <v>7</v>
      </c>
      <c r="I499" s="18">
        <f>VLOOKUP(F499,Table!$A$2:$C$121,3,0)</f>
        <v>4</v>
      </c>
      <c r="J499" s="17" t="s">
        <v>15189</v>
      </c>
      <c r="K499" s="19" t="str">
        <f>LEFT(J499,MIN(FIND({0,1,2,3,4,5,6,7,8,9},ASC(J499)&amp;1234567890))-1)</f>
        <v>Si</v>
      </c>
      <c r="L499" s="24">
        <f t="shared" si="15"/>
        <v>26</v>
      </c>
      <c r="M499" s="19">
        <f>VLOOKUP(K499,Table!$A$2:$C$121,2,0)</f>
        <v>14</v>
      </c>
      <c r="N499" s="18">
        <f>VLOOKUP(K499,Table!$A$2:$C$121,3,0)</f>
        <v>3</v>
      </c>
      <c r="O499" s="12" t="str">
        <f>VLOOKUP(A499,Table!$U$1:$V$230,2,0)</f>
        <v>Tetragonal</v>
      </c>
      <c r="P499" s="63"/>
      <c r="Q499"/>
    </row>
    <row r="500" spans="1:17" ht="17.25" customHeight="1">
      <c r="A500" s="12">
        <v>122</v>
      </c>
      <c r="B500" s="12">
        <v>15916</v>
      </c>
      <c r="C500" s="12" t="s">
        <v>4169</v>
      </c>
      <c r="D500" s="12" t="s">
        <v>1331</v>
      </c>
      <c r="E500" s="17" t="s">
        <v>70</v>
      </c>
      <c r="F500" s="19" t="str">
        <f>LEFT(E500,MIN(FIND({0,1,2,3,4,5,6,7,8,9},ASC(E500)&amp;1234567890))-1)</f>
        <v>Zn</v>
      </c>
      <c r="G500" s="23">
        <f t="shared" si="14"/>
        <v>1</v>
      </c>
      <c r="H500" s="19">
        <f>VLOOKUP(F500,Table!$A$2:$C$121,2,0)</f>
        <v>12</v>
      </c>
      <c r="I500" s="18">
        <f>VLOOKUP(F500,Table!$A$2:$C$121,3,0)</f>
        <v>4</v>
      </c>
      <c r="J500" s="17" t="s">
        <v>11305</v>
      </c>
      <c r="K500" s="19" t="str">
        <f>LEFT(J500,MIN(FIND({0,1,2,3,4,5,6,7,8,9},ASC(J500)&amp;1234567890))-1)</f>
        <v>Cl</v>
      </c>
      <c r="L500" s="24">
        <f t="shared" si="15"/>
        <v>2</v>
      </c>
      <c r="M500" s="19">
        <f>VLOOKUP(K500,Table!$A$2:$C$121,2,0)</f>
        <v>17</v>
      </c>
      <c r="N500" s="18">
        <f>VLOOKUP(K500,Table!$A$2:$C$121,3,0)</f>
        <v>3</v>
      </c>
      <c r="O500" s="12" t="str">
        <f>VLOOKUP(A500,Table!$U$1:$V$230,2,0)</f>
        <v>Tetragonal</v>
      </c>
      <c r="P500" s="63"/>
      <c r="Q500"/>
    </row>
    <row r="501" spans="1:17" ht="17.25" customHeight="1">
      <c r="A501" s="12">
        <v>122</v>
      </c>
      <c r="B501" s="12">
        <v>16951</v>
      </c>
      <c r="C501" s="12" t="s">
        <v>4169</v>
      </c>
      <c r="D501" s="12" t="s">
        <v>627</v>
      </c>
      <c r="E501" s="17" t="s">
        <v>544</v>
      </c>
      <c r="F501" s="19" t="str">
        <f>LEFT(E501,MIN(FIND({0,1,2,3,4,5,6,7,8,9},ASC(E501)&amp;1234567890))-1)</f>
        <v>Ge</v>
      </c>
      <c r="G501" s="23">
        <f t="shared" si="14"/>
        <v>1</v>
      </c>
      <c r="H501" s="19">
        <f>VLOOKUP(F501,Table!$A$2:$C$121,2,0)</f>
        <v>14</v>
      </c>
      <c r="I501" s="18">
        <f>VLOOKUP(F501,Table!$A$2:$C$121,3,0)</f>
        <v>4</v>
      </c>
      <c r="J501" s="17" t="s">
        <v>34</v>
      </c>
      <c r="K501" s="19" t="str">
        <f>LEFT(J501,MIN(FIND({0,1,2,3,4,5,6,7,8,9},ASC(J501)&amp;1234567890))-1)</f>
        <v>S</v>
      </c>
      <c r="L501" s="24">
        <f t="shared" si="15"/>
        <v>2</v>
      </c>
      <c r="M501" s="19">
        <f>VLOOKUP(K501,Table!$A$2:$C$121,2,0)</f>
        <v>16</v>
      </c>
      <c r="N501" s="18">
        <f>VLOOKUP(K501,Table!$A$2:$C$121,3,0)</f>
        <v>3</v>
      </c>
      <c r="O501" s="12" t="str">
        <f>VLOOKUP(A501,Table!$U$1:$V$230,2,0)</f>
        <v>Tetragonal</v>
      </c>
      <c r="P501" s="63"/>
      <c r="Q501"/>
    </row>
    <row r="502" spans="1:17" ht="17.25" customHeight="1">
      <c r="A502" s="12">
        <v>122</v>
      </c>
      <c r="B502" s="12">
        <v>16952</v>
      </c>
      <c r="C502" s="12" t="s">
        <v>4169</v>
      </c>
      <c r="D502" s="12" t="s">
        <v>1386</v>
      </c>
      <c r="E502" s="17" t="s">
        <v>31</v>
      </c>
      <c r="F502" s="19" t="str">
        <f>LEFT(E502,MIN(FIND({0,1,2,3,4,5,6,7,8,9},ASC(E502)&amp;1234567890))-1)</f>
        <v>Si</v>
      </c>
      <c r="G502" s="23">
        <f t="shared" si="14"/>
        <v>1</v>
      </c>
      <c r="H502" s="19">
        <f>VLOOKUP(F502,Table!$A$2:$C$121,2,0)</f>
        <v>14</v>
      </c>
      <c r="I502" s="18">
        <f>VLOOKUP(F502,Table!$A$2:$C$121,3,0)</f>
        <v>3</v>
      </c>
      <c r="J502" s="17" t="s">
        <v>34</v>
      </c>
      <c r="K502" s="19" t="str">
        <f>LEFT(J502,MIN(FIND({0,1,2,3,4,5,6,7,8,9},ASC(J502)&amp;1234567890))-1)</f>
        <v>S</v>
      </c>
      <c r="L502" s="24">
        <f t="shared" si="15"/>
        <v>2</v>
      </c>
      <c r="M502" s="19">
        <f>VLOOKUP(K502,Table!$A$2:$C$121,2,0)</f>
        <v>16</v>
      </c>
      <c r="N502" s="18">
        <f>VLOOKUP(K502,Table!$A$2:$C$121,3,0)</f>
        <v>3</v>
      </c>
      <c r="O502" s="12" t="str">
        <f>VLOOKUP(A502,Table!$U$1:$V$230,2,0)</f>
        <v>Tetragonal</v>
      </c>
      <c r="P502" s="63"/>
      <c r="Q502"/>
    </row>
    <row r="503" spans="1:17" ht="17.25" customHeight="1">
      <c r="A503" s="12">
        <v>122</v>
      </c>
      <c r="B503" s="12">
        <v>68117</v>
      </c>
      <c r="C503" s="12" t="s">
        <v>4169</v>
      </c>
      <c r="D503" s="12" t="s">
        <v>4172</v>
      </c>
      <c r="E503" s="17" t="s">
        <v>11925</v>
      </c>
      <c r="F503" s="19" t="str">
        <f>LEFT(E503,MIN(FIND({0,1,2,3,4,5,6,7,8,9},ASC(E503)&amp;1234567890))-1)</f>
        <v>Li</v>
      </c>
      <c r="G503" s="23">
        <f t="shared" si="14"/>
        <v>3</v>
      </c>
      <c r="H503" s="19">
        <f>VLOOKUP(F503,Table!$A$2:$C$121,2,0)</f>
        <v>1</v>
      </c>
      <c r="I503" s="18">
        <f>VLOOKUP(F503,Table!$A$2:$C$121,3,0)</f>
        <v>2</v>
      </c>
      <c r="J503" s="17" t="s">
        <v>12229</v>
      </c>
      <c r="K503" s="19" t="str">
        <f>LEFT(J503,MIN(FIND({0,1,2,3,4,5,6,7,8,9},ASC(J503)&amp;1234567890))-1)</f>
        <v>B</v>
      </c>
      <c r="L503" s="24">
        <f t="shared" si="15"/>
        <v>14</v>
      </c>
      <c r="M503" s="19">
        <f>VLOOKUP(K503,Table!$A$2:$C$121,2,0)</f>
        <v>13</v>
      </c>
      <c r="N503" s="18">
        <f>VLOOKUP(K503,Table!$A$2:$C$121,3,0)</f>
        <v>2</v>
      </c>
      <c r="O503" s="12" t="str">
        <f>VLOOKUP(A503,Table!$U$1:$V$230,2,0)</f>
        <v>Tetragonal</v>
      </c>
      <c r="P503" s="63"/>
      <c r="Q503"/>
    </row>
    <row r="504" spans="1:17" ht="17.25" customHeight="1">
      <c r="A504" s="12">
        <v>122</v>
      </c>
      <c r="B504" s="12">
        <v>68118</v>
      </c>
      <c r="C504" s="12" t="s">
        <v>4169</v>
      </c>
      <c r="D504" s="12" t="s">
        <v>4173</v>
      </c>
      <c r="E504" s="17" t="s">
        <v>15190</v>
      </c>
      <c r="F504" s="19" t="str">
        <f>LEFT(E504,MIN(FIND({0,1,2,3,4,5,6,7,8,9},ASC(E504)&amp;1234567890))-1)</f>
        <v>Li</v>
      </c>
      <c r="G504" s="23">
        <f t="shared" si="14"/>
        <v>1.8</v>
      </c>
      <c r="H504" s="19">
        <f>VLOOKUP(F504,Table!$A$2:$C$121,2,0)</f>
        <v>1</v>
      </c>
      <c r="I504" s="18">
        <f>VLOOKUP(F504,Table!$A$2:$C$121,3,0)</f>
        <v>2</v>
      </c>
      <c r="J504" s="17" t="s">
        <v>12229</v>
      </c>
      <c r="K504" s="19" t="str">
        <f>LEFT(J504,MIN(FIND({0,1,2,3,4,5,6,7,8,9},ASC(J504)&amp;1234567890))-1)</f>
        <v>B</v>
      </c>
      <c r="L504" s="24">
        <f t="shared" si="15"/>
        <v>14</v>
      </c>
      <c r="M504" s="19">
        <f>VLOOKUP(K504,Table!$A$2:$C$121,2,0)</f>
        <v>13</v>
      </c>
      <c r="N504" s="18">
        <f>VLOOKUP(K504,Table!$A$2:$C$121,3,0)</f>
        <v>2</v>
      </c>
      <c r="O504" s="12" t="str">
        <f>VLOOKUP(A504,Table!$U$1:$V$230,2,0)</f>
        <v>Tetragonal</v>
      </c>
      <c r="P504" s="63"/>
      <c r="Q504"/>
    </row>
    <row r="505" spans="1:17" ht="17.25" customHeight="1">
      <c r="A505" s="12">
        <v>122</v>
      </c>
      <c r="B505" s="12">
        <v>80774</v>
      </c>
      <c r="C505" s="12" t="s">
        <v>4169</v>
      </c>
      <c r="D505" s="12" t="s">
        <v>4174</v>
      </c>
      <c r="E505" s="17" t="s">
        <v>14117</v>
      </c>
      <c r="F505" s="19" t="str">
        <f>LEFT(E505,MIN(FIND({0,1,2,3,4,5,6,7,8,9},ASC(E505)&amp;1234567890))-1)</f>
        <v>Rh</v>
      </c>
      <c r="G505" s="23">
        <f t="shared" si="14"/>
        <v>17</v>
      </c>
      <c r="H505" s="19">
        <f>VLOOKUP(F505,Table!$A$2:$C$121,2,0)</f>
        <v>9</v>
      </c>
      <c r="I505" s="18">
        <f>VLOOKUP(F505,Table!$A$2:$C$121,3,0)</f>
        <v>5</v>
      </c>
      <c r="J505" s="17" t="s">
        <v>15191</v>
      </c>
      <c r="K505" s="19" t="str">
        <f>LEFT(J505,MIN(FIND({0,1,2,3,4,5,6,7,8,9},ASC(J505)&amp;1234567890))-1)</f>
        <v>Ge</v>
      </c>
      <c r="L505" s="24">
        <f t="shared" si="15"/>
        <v>22</v>
      </c>
      <c r="M505" s="19">
        <f>VLOOKUP(K505,Table!$A$2:$C$121,2,0)</f>
        <v>14</v>
      </c>
      <c r="N505" s="18">
        <f>VLOOKUP(K505,Table!$A$2:$C$121,3,0)</f>
        <v>4</v>
      </c>
      <c r="O505" s="12" t="str">
        <f>VLOOKUP(A505,Table!$U$1:$V$230,2,0)</f>
        <v>Tetragonal</v>
      </c>
      <c r="P505" s="63"/>
      <c r="Q505"/>
    </row>
    <row r="506" spans="1:17" ht="17.25" customHeight="1">
      <c r="A506" s="12">
        <v>122</v>
      </c>
      <c r="B506" s="12">
        <v>402584</v>
      </c>
      <c r="C506" s="12" t="s">
        <v>4169</v>
      </c>
      <c r="D506" s="12" t="s">
        <v>4175</v>
      </c>
      <c r="E506" s="17" t="s">
        <v>11728</v>
      </c>
      <c r="F506" s="19" t="str">
        <f>LEFT(E506,MIN(FIND({0,1,2,3,4,5,6,7,8,9},ASC(E506)&amp;1234567890))-1)</f>
        <v>Na</v>
      </c>
      <c r="G506" s="23">
        <f t="shared" si="14"/>
        <v>2</v>
      </c>
      <c r="H506" s="19">
        <f>VLOOKUP(F506,Table!$A$2:$C$121,2,0)</f>
        <v>1</v>
      </c>
      <c r="I506" s="18">
        <f>VLOOKUP(F506,Table!$A$2:$C$121,3,0)</f>
        <v>3</v>
      </c>
      <c r="J506" s="17" t="s">
        <v>581</v>
      </c>
      <c r="K506" s="19" t="str">
        <f>LEFT(J506,MIN(FIND({0,1,2,3,4,5,6,7,8,9},ASC(J506)&amp;1234567890))-1)</f>
        <v>Se</v>
      </c>
      <c r="L506" s="24">
        <f t="shared" si="15"/>
        <v>4</v>
      </c>
      <c r="M506" s="19">
        <f>VLOOKUP(K506,Table!$A$2:$C$121,2,0)</f>
        <v>16</v>
      </c>
      <c r="N506" s="18">
        <f>VLOOKUP(K506,Table!$A$2:$C$121,3,0)</f>
        <v>4</v>
      </c>
      <c r="O506" s="12" t="str">
        <f>VLOOKUP(A506,Table!$U$1:$V$230,2,0)</f>
        <v>Tetragonal</v>
      </c>
      <c r="P506" s="63"/>
      <c r="Q506"/>
    </row>
    <row r="507" spans="1:17" ht="17.25" customHeight="1">
      <c r="A507" s="12">
        <v>122</v>
      </c>
      <c r="B507" s="12">
        <v>50761</v>
      </c>
      <c r="C507" s="12" t="s">
        <v>4169</v>
      </c>
      <c r="D507" s="12" t="s">
        <v>1161</v>
      </c>
      <c r="E507" s="17" t="s">
        <v>544</v>
      </c>
      <c r="F507" s="19" t="str">
        <f>LEFT(E507,MIN(FIND({0,1,2,3,4,5,6,7,8,9},ASC(E507)&amp;1234567890))-1)</f>
        <v>Ge</v>
      </c>
      <c r="G507" s="23">
        <f t="shared" si="14"/>
        <v>1</v>
      </c>
      <c r="H507" s="19">
        <f>VLOOKUP(F507,Table!$A$2:$C$121,2,0)</f>
        <v>14</v>
      </c>
      <c r="I507" s="18">
        <f>VLOOKUP(F507,Table!$A$2:$C$121,3,0)</f>
        <v>4</v>
      </c>
      <c r="J507" s="17" t="s">
        <v>361</v>
      </c>
      <c r="K507" s="19" t="str">
        <f>LEFT(J507,MIN(FIND({0,1,2,3,4,5,6,7,8,9},ASC(J507)&amp;1234567890))-1)</f>
        <v>Se</v>
      </c>
      <c r="L507" s="24">
        <f t="shared" si="15"/>
        <v>2</v>
      </c>
      <c r="M507" s="19">
        <f>VLOOKUP(K507,Table!$A$2:$C$121,2,0)</f>
        <v>16</v>
      </c>
      <c r="N507" s="18">
        <f>VLOOKUP(K507,Table!$A$2:$C$121,3,0)</f>
        <v>4</v>
      </c>
      <c r="O507" s="12" t="str">
        <f>VLOOKUP(A507,Table!$U$1:$V$230,2,0)</f>
        <v>Tetragonal</v>
      </c>
      <c r="P507" s="63"/>
      <c r="Q507"/>
    </row>
    <row r="508" spans="1:17" ht="17.25" customHeight="1">
      <c r="A508" s="12">
        <v>122</v>
      </c>
      <c r="B508" s="12">
        <v>86858</v>
      </c>
      <c r="C508" s="12" t="s">
        <v>4169</v>
      </c>
      <c r="D508" s="12" t="s">
        <v>289</v>
      </c>
      <c r="E508" s="17" t="s">
        <v>446</v>
      </c>
      <c r="F508" s="19" t="str">
        <f>LEFT(E508,MIN(FIND({0,1,2,3,4,5,6,7,8,9},ASC(E508)&amp;1234567890))-1)</f>
        <v>D</v>
      </c>
      <c r="G508" s="23">
        <f t="shared" si="14"/>
        <v>2</v>
      </c>
      <c r="H508" s="19">
        <f>VLOOKUP(F508,Table!$A$2:$C$121,2,0)</f>
        <v>1</v>
      </c>
      <c r="I508" s="18">
        <f>VLOOKUP(F508,Table!$A$2:$C$121,3,0)</f>
        <v>1</v>
      </c>
      <c r="J508" s="17" t="s">
        <v>371</v>
      </c>
      <c r="K508" s="19" t="str">
        <f>LEFT(J508,MIN(FIND({0,1,2,3,4,5,6,7,8,9},ASC(J508)&amp;1234567890))-1)</f>
        <v>O</v>
      </c>
      <c r="L508" s="24">
        <f t="shared" si="15"/>
        <v>1</v>
      </c>
      <c r="M508" s="19">
        <f>VLOOKUP(K508,Table!$A$2:$C$121,2,0)</f>
        <v>16</v>
      </c>
      <c r="N508" s="18">
        <f>VLOOKUP(K508,Table!$A$2:$C$121,3,0)</f>
        <v>2</v>
      </c>
      <c r="O508" s="12" t="str">
        <f>VLOOKUP(A508,Table!$U$1:$V$230,2,0)</f>
        <v>Tetragonal</v>
      </c>
      <c r="P508" s="63"/>
      <c r="Q508"/>
    </row>
    <row r="509" spans="1:17" ht="17.25" customHeight="1">
      <c r="A509" s="12">
        <v>122</v>
      </c>
      <c r="B509" s="12">
        <v>280817</v>
      </c>
      <c r="C509" s="12" t="s">
        <v>4169</v>
      </c>
      <c r="D509" s="12" t="s">
        <v>4176</v>
      </c>
      <c r="E509" s="17" t="s">
        <v>14461</v>
      </c>
      <c r="F509" s="19" t="str">
        <f>LEFT(E509,MIN(FIND({0,1,2,3,4,5,6,7,8,9},ASC(E509)&amp;1234567890))-1)</f>
        <v>Zr</v>
      </c>
      <c r="G509" s="23">
        <f t="shared" si="14"/>
        <v>11</v>
      </c>
      <c r="H509" s="19">
        <f>VLOOKUP(F509,Table!$A$2:$C$121,2,0)</f>
        <v>4</v>
      </c>
      <c r="I509" s="18">
        <f>VLOOKUP(F509,Table!$A$2:$C$121,3,0)</f>
        <v>5</v>
      </c>
      <c r="J509" s="17" t="s">
        <v>12363</v>
      </c>
      <c r="K509" s="19" t="str">
        <f>LEFT(J509,MIN(FIND({0,1,2,3,4,5,6,7,8,9},ASC(J509)&amp;1234567890))-1)</f>
        <v>Sb</v>
      </c>
      <c r="L509" s="24">
        <f t="shared" si="15"/>
        <v>18</v>
      </c>
      <c r="M509" s="19">
        <f>VLOOKUP(K509,Table!$A$2:$C$121,2,0)</f>
        <v>15</v>
      </c>
      <c r="N509" s="18">
        <f>VLOOKUP(K509,Table!$A$2:$C$121,3,0)</f>
        <v>5</v>
      </c>
      <c r="O509" s="12" t="str">
        <f>VLOOKUP(A509,Table!$U$1:$V$230,2,0)</f>
        <v>Tetragonal</v>
      </c>
      <c r="P509" s="63"/>
      <c r="Q509"/>
    </row>
    <row r="510" spans="1:17" ht="17.25" customHeight="1">
      <c r="A510" s="12">
        <v>122</v>
      </c>
      <c r="B510" s="12">
        <v>290503</v>
      </c>
      <c r="C510" s="12" t="s">
        <v>4169</v>
      </c>
      <c r="D510" s="12" t="s">
        <v>1636</v>
      </c>
      <c r="E510" s="17" t="s">
        <v>614</v>
      </c>
      <c r="F510" s="19" t="str">
        <f>LEFT(E510,MIN(FIND({0,1,2,3,4,5,6,7,8,9},ASC(E510)&amp;1234567890))-1)</f>
        <v>C</v>
      </c>
      <c r="G510" s="23">
        <f t="shared" si="14"/>
        <v>1</v>
      </c>
      <c r="H510" s="19">
        <f>VLOOKUP(F510,Table!$A$2:$C$121,2,0)</f>
        <v>14</v>
      </c>
      <c r="I510" s="18">
        <f>VLOOKUP(F510,Table!$A$2:$C$121,3,0)</f>
        <v>2</v>
      </c>
      <c r="J510" s="17" t="s">
        <v>32</v>
      </c>
      <c r="K510" s="19" t="str">
        <f>LEFT(J510,MIN(FIND({0,1,2,3,4,5,6,7,8,9},ASC(J510)&amp;1234567890))-1)</f>
        <v>O</v>
      </c>
      <c r="L510" s="24">
        <f t="shared" si="15"/>
        <v>2</v>
      </c>
      <c r="M510" s="19">
        <f>VLOOKUP(K510,Table!$A$2:$C$121,2,0)</f>
        <v>16</v>
      </c>
      <c r="N510" s="18">
        <f>VLOOKUP(K510,Table!$A$2:$C$121,3,0)</f>
        <v>2</v>
      </c>
      <c r="O510" s="12" t="str">
        <f>VLOOKUP(A510,Table!$U$1:$V$230,2,0)</f>
        <v>Tetragonal</v>
      </c>
      <c r="P510" s="63"/>
      <c r="Q510"/>
    </row>
    <row r="511" spans="1:17" ht="17.25" customHeight="1">
      <c r="A511" s="12">
        <v>122</v>
      </c>
      <c r="B511" s="12">
        <v>151633</v>
      </c>
      <c r="C511" s="12" t="s">
        <v>4169</v>
      </c>
      <c r="D511" s="12" t="s">
        <v>4177</v>
      </c>
      <c r="E511" s="17" t="s">
        <v>11780</v>
      </c>
      <c r="F511" s="19" t="str">
        <f>LEFT(E511,MIN(FIND({0,1,2,3,4,5,6,7,8,9},ASC(E511)&amp;1234567890))-1)</f>
        <v>Eu</v>
      </c>
      <c r="G511" s="23">
        <f t="shared" si="14"/>
        <v>3</v>
      </c>
      <c r="H511" s="19">
        <f>VLOOKUP(F511,Table!$A$2:$C$121,2,0)</f>
        <v>3</v>
      </c>
      <c r="I511" s="18">
        <f>VLOOKUP(F511,Table!$A$2:$C$121,3,0)</f>
        <v>6</v>
      </c>
      <c r="J511" s="17" t="s">
        <v>481</v>
      </c>
      <c r="K511" s="19" t="str">
        <f>LEFT(J511,MIN(FIND({0,1,2,3,4,5,6,7,8,9},ASC(J511)&amp;1234567890))-1)</f>
        <v>S</v>
      </c>
      <c r="L511" s="24">
        <f t="shared" si="15"/>
        <v>4</v>
      </c>
      <c r="M511" s="19">
        <f>VLOOKUP(K511,Table!$A$2:$C$121,2,0)</f>
        <v>16</v>
      </c>
      <c r="N511" s="18">
        <f>VLOOKUP(K511,Table!$A$2:$C$121,3,0)</f>
        <v>3</v>
      </c>
      <c r="O511" s="12" t="str">
        <f>VLOOKUP(A511,Table!$U$1:$V$230,2,0)</f>
        <v>Tetragonal</v>
      </c>
      <c r="P511" s="63"/>
      <c r="Q511"/>
    </row>
    <row r="512" spans="1:17" ht="17.25" customHeight="1">
      <c r="A512" s="12">
        <v>122</v>
      </c>
      <c r="B512" s="12">
        <v>164879</v>
      </c>
      <c r="C512" s="12" t="s">
        <v>4169</v>
      </c>
      <c r="D512" s="12" t="s">
        <v>4178</v>
      </c>
      <c r="E512" s="17" t="s">
        <v>15192</v>
      </c>
      <c r="F512" s="19" t="str">
        <f>LEFT(E512,MIN(FIND({0,1,2,3,4,5,6,7,8,9},ASC(E512)&amp;1234567890))-1)</f>
        <v>Ni</v>
      </c>
      <c r="G512" s="23">
        <f t="shared" si="14"/>
        <v>9</v>
      </c>
      <c r="H512" s="19">
        <f>VLOOKUP(F512,Table!$A$2:$C$121,2,0)</f>
        <v>10</v>
      </c>
      <c r="I512" s="18">
        <f>VLOOKUP(F512,Table!$A$2:$C$121,3,0)</f>
        <v>4</v>
      </c>
      <c r="J512" s="17" t="s">
        <v>407</v>
      </c>
      <c r="K512" s="19" t="str">
        <f>LEFT(J512,MIN(FIND({0,1,2,3,4,5,6,7,8,9},ASC(J512)&amp;1234567890))-1)</f>
        <v>S</v>
      </c>
      <c r="L512" s="24">
        <f t="shared" si="15"/>
        <v>8</v>
      </c>
      <c r="M512" s="19">
        <f>VLOOKUP(K512,Table!$A$2:$C$121,2,0)</f>
        <v>16</v>
      </c>
      <c r="N512" s="18">
        <f>VLOOKUP(K512,Table!$A$2:$C$121,3,0)</f>
        <v>3</v>
      </c>
      <c r="O512" s="12" t="str">
        <f>VLOOKUP(A512,Table!$U$1:$V$230,2,0)</f>
        <v>Tetragonal</v>
      </c>
      <c r="P512" s="63"/>
      <c r="Q512"/>
    </row>
    <row r="513" spans="1:17" ht="17.25" customHeight="1">
      <c r="A513" s="12">
        <v>122</v>
      </c>
      <c r="B513" s="12">
        <v>249574</v>
      </c>
      <c r="C513" s="12" t="s">
        <v>4169</v>
      </c>
      <c r="D513" s="12" t="s">
        <v>4179</v>
      </c>
      <c r="E513" s="17" t="s">
        <v>15193</v>
      </c>
      <c r="F513" s="19" t="str">
        <f>LEFT(E513,MIN(FIND({0,1,2,3,4,5,6,7,8,9},ASC(E513)&amp;1234567890))-1)</f>
        <v>Ba</v>
      </c>
      <c r="G513" s="23">
        <f t="shared" si="14"/>
        <v>19</v>
      </c>
      <c r="H513" s="19">
        <f>VLOOKUP(F513,Table!$A$2:$C$121,2,0)</f>
        <v>2</v>
      </c>
      <c r="I513" s="18">
        <f>VLOOKUP(F513,Table!$A$2:$C$121,3,0)</f>
        <v>6</v>
      </c>
      <c r="J513" s="17" t="s">
        <v>15194</v>
      </c>
      <c r="K513" s="19" t="str">
        <f>LEFT(J513,MIN(FIND({0,1,2,3,4,5,6,7,8,9},ASC(J513)&amp;1234567890))-1)</f>
        <v>Li</v>
      </c>
      <c r="L513" s="24">
        <f t="shared" si="15"/>
        <v>44</v>
      </c>
      <c r="M513" s="19">
        <f>VLOOKUP(K513,Table!$A$2:$C$121,2,0)</f>
        <v>1</v>
      </c>
      <c r="N513" s="18">
        <f>VLOOKUP(K513,Table!$A$2:$C$121,3,0)</f>
        <v>2</v>
      </c>
      <c r="O513" s="12" t="str">
        <f>VLOOKUP(A513,Table!$U$1:$V$230,2,0)</f>
        <v>Tetragonal</v>
      </c>
      <c r="P513" s="63"/>
      <c r="Q513"/>
    </row>
    <row r="514" spans="1:17" ht="17.25" customHeight="1">
      <c r="A514" s="12">
        <v>122</v>
      </c>
      <c r="B514" s="12">
        <v>246853</v>
      </c>
      <c r="C514" s="12" t="s">
        <v>4169</v>
      </c>
      <c r="D514" s="12" t="s">
        <v>4180</v>
      </c>
      <c r="E514" s="17" t="s">
        <v>11323</v>
      </c>
      <c r="F514" s="19" t="str">
        <f>LEFT(E514,MIN(FIND({0,1,2,3,4,5,6,7,8,9},ASC(E514)&amp;1234567890))-1)</f>
        <v>U</v>
      </c>
      <c r="G514" s="23">
        <f t="shared" ref="G514:G577" si="16">IF(SUBSTITUTE(E514,F514,"")="",1,SUBSTITUTE(E514,F514,""))*1</f>
        <v>3</v>
      </c>
      <c r="H514" s="19">
        <f>VLOOKUP(F514,Table!$A$2:$C$121,2,0)</f>
        <v>3</v>
      </c>
      <c r="I514" s="18">
        <f>VLOOKUP(F514,Table!$A$2:$C$121,3,0)</f>
        <v>7</v>
      </c>
      <c r="J514" s="17" t="s">
        <v>345</v>
      </c>
      <c r="K514" s="19" t="str">
        <f>LEFT(J514,MIN(FIND({0,1,2,3,4,5,6,7,8,9},ASC(J514)&amp;1234567890))-1)</f>
        <v>O</v>
      </c>
      <c r="L514" s="24">
        <f t="shared" ref="L514:L577" si="17">IF(SUBSTITUTE(J514,K514,"")="",1,SUBSTITUTE(J514,K514,""))*1</f>
        <v>7</v>
      </c>
      <c r="M514" s="19">
        <f>VLOOKUP(K514,Table!$A$2:$C$121,2,0)</f>
        <v>16</v>
      </c>
      <c r="N514" s="18">
        <f>VLOOKUP(K514,Table!$A$2:$C$121,3,0)</f>
        <v>2</v>
      </c>
      <c r="O514" s="12" t="str">
        <f>VLOOKUP(A514,Table!$U$1:$V$230,2,0)</f>
        <v>Tetragonal</v>
      </c>
      <c r="P514" s="63"/>
      <c r="Q514"/>
    </row>
    <row r="515" spans="1:17" ht="17.25" customHeight="1">
      <c r="A515" s="12">
        <v>122</v>
      </c>
      <c r="B515" s="12">
        <v>248539</v>
      </c>
      <c r="C515" s="12" t="s">
        <v>4169</v>
      </c>
      <c r="D515" s="12" t="s">
        <v>3869</v>
      </c>
      <c r="E515" s="17" t="s">
        <v>11349</v>
      </c>
      <c r="F515" s="19" t="str">
        <f>LEFT(E515,MIN(FIND({0,1,2,3,4,5,6,7,8,9},ASC(E515)&amp;1234567890))-1)</f>
        <v>Rb</v>
      </c>
      <c r="G515" s="23">
        <f t="shared" si="16"/>
        <v>4</v>
      </c>
      <c r="H515" s="19">
        <f>VLOOKUP(F515,Table!$A$2:$C$121,2,0)</f>
        <v>1</v>
      </c>
      <c r="I515" s="18">
        <f>VLOOKUP(F515,Table!$A$2:$C$121,3,0)</f>
        <v>5</v>
      </c>
      <c r="J515" s="17" t="s">
        <v>11318</v>
      </c>
      <c r="K515" s="19" t="str">
        <f>LEFT(J515,MIN(FIND({0,1,2,3,4,5,6,7,8,9},ASC(J515)&amp;1234567890))-1)</f>
        <v>O</v>
      </c>
      <c r="L515" s="24">
        <f t="shared" si="17"/>
        <v>6</v>
      </c>
      <c r="M515" s="19">
        <f>VLOOKUP(K515,Table!$A$2:$C$121,2,0)</f>
        <v>16</v>
      </c>
      <c r="N515" s="18">
        <f>VLOOKUP(K515,Table!$A$2:$C$121,3,0)</f>
        <v>2</v>
      </c>
      <c r="O515" s="12" t="str">
        <f>VLOOKUP(A515,Table!$U$1:$V$230,2,0)</f>
        <v>Tetragonal</v>
      </c>
      <c r="P515" s="63"/>
      <c r="Q515"/>
    </row>
    <row r="516" spans="1:17" ht="17.25" customHeight="1">
      <c r="A516" s="12">
        <v>122</v>
      </c>
      <c r="B516" s="12">
        <v>421227</v>
      </c>
      <c r="C516" s="12" t="s">
        <v>4169</v>
      </c>
      <c r="D516" s="12" t="s">
        <v>4181</v>
      </c>
      <c r="E516" s="17" t="s">
        <v>15195</v>
      </c>
      <c r="F516" s="19" t="str">
        <f>LEFT(E516,MIN(FIND({0,1,2,3,4,5,6,7,8,9},ASC(E516)&amp;1234567890))-1)</f>
        <v>Sr</v>
      </c>
      <c r="G516" s="23">
        <f t="shared" si="16"/>
        <v>19</v>
      </c>
      <c r="H516" s="19">
        <f>VLOOKUP(F516,Table!$A$2:$C$121,2,0)</f>
        <v>2</v>
      </c>
      <c r="I516" s="18">
        <f>VLOOKUP(F516,Table!$A$2:$C$121,3,0)</f>
        <v>5</v>
      </c>
      <c r="J516" s="17" t="s">
        <v>15194</v>
      </c>
      <c r="K516" s="19" t="str">
        <f>LEFT(J516,MIN(FIND({0,1,2,3,4,5,6,7,8,9},ASC(J516)&amp;1234567890))-1)</f>
        <v>Li</v>
      </c>
      <c r="L516" s="24">
        <f t="shared" si="17"/>
        <v>44</v>
      </c>
      <c r="M516" s="19">
        <f>VLOOKUP(K516,Table!$A$2:$C$121,2,0)</f>
        <v>1</v>
      </c>
      <c r="N516" s="18">
        <f>VLOOKUP(K516,Table!$A$2:$C$121,3,0)</f>
        <v>2</v>
      </c>
      <c r="O516" s="12" t="str">
        <f>VLOOKUP(A516,Table!$U$1:$V$230,2,0)</f>
        <v>Tetragonal</v>
      </c>
      <c r="P516" s="63"/>
      <c r="Q516"/>
    </row>
    <row r="517" spans="1:17" ht="17.25" customHeight="1">
      <c r="A517" s="58">
        <v>156</v>
      </c>
      <c r="B517" s="58">
        <v>6066</v>
      </c>
      <c r="C517" s="58" t="s">
        <v>5739</v>
      </c>
      <c r="D517" s="58" t="s">
        <v>5740</v>
      </c>
      <c r="E517" s="59" t="s">
        <v>11293</v>
      </c>
      <c r="F517" s="55" t="str">
        <f>LEFT(E517,MIN(FIND({0,1,2,3,4,5,6,7,8,9},ASC(E517)&amp;1234567890))-1)</f>
        <v>Cd</v>
      </c>
      <c r="G517" s="55">
        <f t="shared" si="16"/>
        <v>1</v>
      </c>
      <c r="H517" s="55">
        <f>VLOOKUP(F517,Table!$A$2:$C$121,2,0)</f>
        <v>12</v>
      </c>
      <c r="I517" s="56">
        <f>VLOOKUP(F517,Table!$A$2:$C$121,3,0)</f>
        <v>5</v>
      </c>
      <c r="J517" s="59" t="s">
        <v>11321</v>
      </c>
      <c r="K517" s="55" t="str">
        <f>LEFT(J517,MIN(FIND({0,1,2,3,4,5,6,7,8,9},ASC(J517)&amp;1234567890))-1)</f>
        <v>I</v>
      </c>
      <c r="L517" s="55">
        <f t="shared" si="17"/>
        <v>2</v>
      </c>
      <c r="M517" s="55">
        <f>VLOOKUP(K517,Table!$A$2:$C$121,2,0)</f>
        <v>17</v>
      </c>
      <c r="N517" s="56">
        <f>VLOOKUP(K517,Table!$A$2:$C$121,3,0)</f>
        <v>5</v>
      </c>
      <c r="O517" s="53" t="str">
        <f>VLOOKUP(A517,Table!$U$1:$V$230,2,0)</f>
        <v>Trigonal</v>
      </c>
      <c r="P517" s="63"/>
    </row>
    <row r="518" spans="1:17" ht="17.25" customHeight="1">
      <c r="A518" s="58">
        <v>156</v>
      </c>
      <c r="B518" s="58">
        <v>23762</v>
      </c>
      <c r="C518" s="58" t="s">
        <v>5739</v>
      </c>
      <c r="D518" s="58" t="s">
        <v>5741</v>
      </c>
      <c r="E518" s="59" t="s">
        <v>586</v>
      </c>
      <c r="F518" s="55" t="str">
        <f>LEFT(E518,MIN(FIND({0,1,2,3,4,5,6,7,8,9},ASC(E518)&amp;1234567890))-1)</f>
        <v>Pb</v>
      </c>
      <c r="G518" s="55">
        <f t="shared" si="16"/>
        <v>1</v>
      </c>
      <c r="H518" s="55">
        <f>VLOOKUP(F518,Table!$A$2:$C$121,2,0)</f>
        <v>14</v>
      </c>
      <c r="I518" s="56">
        <f>VLOOKUP(F518,Table!$A$2:$C$121,3,0)</f>
        <v>6</v>
      </c>
      <c r="J518" s="59" t="s">
        <v>11321</v>
      </c>
      <c r="K518" s="55" t="str">
        <f>LEFT(J518,MIN(FIND({0,1,2,3,4,5,6,7,8,9},ASC(J518)&amp;1234567890))-1)</f>
        <v>I</v>
      </c>
      <c r="L518" s="55">
        <f t="shared" si="17"/>
        <v>2</v>
      </c>
      <c r="M518" s="55">
        <f>VLOOKUP(K518,Table!$A$2:$C$121,2,0)</f>
        <v>17</v>
      </c>
      <c r="N518" s="56">
        <f>VLOOKUP(K518,Table!$A$2:$C$121,3,0)</f>
        <v>5</v>
      </c>
      <c r="O518" s="53" t="str">
        <f>VLOOKUP(A518,Table!$U$1:$V$230,2,0)</f>
        <v>Trigonal</v>
      </c>
      <c r="P518" s="63"/>
    </row>
    <row r="519" spans="1:17" ht="17.25" customHeight="1">
      <c r="A519" s="58">
        <v>156</v>
      </c>
      <c r="B519" s="58">
        <v>30363</v>
      </c>
      <c r="C519" s="58" t="s">
        <v>5739</v>
      </c>
      <c r="D519" s="58" t="s">
        <v>3368</v>
      </c>
      <c r="E519" s="59" t="s">
        <v>11351</v>
      </c>
      <c r="F519" s="55" t="str">
        <f>LEFT(E519,MIN(FIND({0,1,2,3,4,5,6,7,8,9},ASC(E519)&amp;1234567890))-1)</f>
        <v>Cu</v>
      </c>
      <c r="G519" s="55">
        <f t="shared" si="16"/>
        <v>1</v>
      </c>
      <c r="H519" s="55">
        <f>VLOOKUP(F519,Table!$A$2:$C$121,2,0)</f>
        <v>11</v>
      </c>
      <c r="I519" s="56">
        <f>VLOOKUP(F519,Table!$A$2:$C$121,3,0)</f>
        <v>4</v>
      </c>
      <c r="J519" s="59" t="s">
        <v>329</v>
      </c>
      <c r="K519" s="55" t="str">
        <f>LEFT(J519,MIN(FIND({0,1,2,3,4,5,6,7,8,9},ASC(J519)&amp;1234567890))-1)</f>
        <v>I</v>
      </c>
      <c r="L519" s="55">
        <f t="shared" si="17"/>
        <v>1</v>
      </c>
      <c r="M519" s="55">
        <f>VLOOKUP(K519,Table!$A$2:$C$121,2,0)</f>
        <v>17</v>
      </c>
      <c r="N519" s="56">
        <f>VLOOKUP(K519,Table!$A$2:$C$121,3,0)</f>
        <v>5</v>
      </c>
      <c r="O519" s="53" t="str">
        <f>VLOOKUP(A519,Table!$U$1:$V$230,2,0)</f>
        <v>Trigonal</v>
      </c>
      <c r="P519" s="63"/>
    </row>
    <row r="520" spans="1:17" ht="17.25" customHeight="1">
      <c r="A520" s="58">
        <v>156</v>
      </c>
      <c r="B520" s="58">
        <v>68820</v>
      </c>
      <c r="C520" s="58" t="s">
        <v>5739</v>
      </c>
      <c r="D520" s="58" t="s">
        <v>5742</v>
      </c>
      <c r="E520" s="59" t="s">
        <v>15043</v>
      </c>
      <c r="F520" s="55" t="str">
        <f>LEFT(E520,MIN(FIND({0,1,2,3,4,5,6,7,8,9},ASC(E520)&amp;1234567890))-1)</f>
        <v>Pb</v>
      </c>
      <c r="G520" s="55">
        <f t="shared" si="16"/>
        <v>1.7849999999999999</v>
      </c>
      <c r="H520" s="55">
        <f>VLOOKUP(F520,Table!$A$2:$C$121,2,0)</f>
        <v>14</v>
      </c>
      <c r="I520" s="56">
        <f>VLOOKUP(F520,Table!$A$2:$C$121,3,0)</f>
        <v>6</v>
      </c>
      <c r="J520" s="59" t="s">
        <v>15044</v>
      </c>
      <c r="K520" s="55" t="str">
        <f>LEFT(J520,MIN(FIND({0,1,2,3,4,5,6,7,8,9},ASC(J520)&amp;1234567890))-1)</f>
        <v>I</v>
      </c>
      <c r="L520" s="55">
        <f t="shared" si="17"/>
        <v>3.57</v>
      </c>
      <c r="M520" s="55">
        <f>VLOOKUP(K520,Table!$A$2:$C$121,2,0)</f>
        <v>17</v>
      </c>
      <c r="N520" s="56">
        <f>VLOOKUP(K520,Table!$A$2:$C$121,3,0)</f>
        <v>5</v>
      </c>
      <c r="O520" s="53" t="str">
        <f>VLOOKUP(A520,Table!$U$1:$V$230,2,0)</f>
        <v>Trigonal</v>
      </c>
      <c r="P520" s="63"/>
    </row>
    <row r="521" spans="1:17" ht="17.25" customHeight="1">
      <c r="A521" s="58">
        <v>156</v>
      </c>
      <c r="B521" s="58">
        <v>201088</v>
      </c>
      <c r="C521" s="58" t="s">
        <v>5739</v>
      </c>
      <c r="D521" s="58" t="s">
        <v>5522</v>
      </c>
      <c r="E521" s="59" t="s">
        <v>11386</v>
      </c>
      <c r="F521" s="55" t="str">
        <f>LEFT(E521,MIN(FIND({0,1,2,3,4,5,6,7,8,9},ASC(E521)&amp;1234567890))-1)</f>
        <v>Ni</v>
      </c>
      <c r="G521" s="55">
        <f t="shared" si="16"/>
        <v>2</v>
      </c>
      <c r="H521" s="55">
        <f>VLOOKUP(F521,Table!$A$2:$C$121,2,0)</f>
        <v>10</v>
      </c>
      <c r="I521" s="56">
        <f>VLOOKUP(F521,Table!$A$2:$C$121,3,0)</f>
        <v>4</v>
      </c>
      <c r="J521" s="59" t="s">
        <v>11414</v>
      </c>
      <c r="K521" s="55" t="str">
        <f>LEFT(J521,MIN(FIND({0,1,2,3,4,5,6,7,8,9},ASC(J521)&amp;1234567890))-1)</f>
        <v>H</v>
      </c>
      <c r="L521" s="55">
        <f t="shared" si="17"/>
        <v>1</v>
      </c>
      <c r="M521" s="55">
        <f>VLOOKUP(K521,Table!$A$2:$C$121,2,0)</f>
        <v>1</v>
      </c>
      <c r="N521" s="56">
        <f>VLOOKUP(K521,Table!$A$2:$C$121,3,0)</f>
        <v>1</v>
      </c>
      <c r="O521" s="53" t="str">
        <f>VLOOKUP(A521,Table!$U$1:$V$230,2,0)</f>
        <v>Trigonal</v>
      </c>
      <c r="P521" s="63"/>
    </row>
    <row r="522" spans="1:17" ht="17.25" customHeight="1">
      <c r="A522" s="58">
        <v>156</v>
      </c>
      <c r="B522" s="58">
        <v>42156</v>
      </c>
      <c r="C522" s="58" t="s">
        <v>5739</v>
      </c>
      <c r="D522" s="58" t="s">
        <v>5743</v>
      </c>
      <c r="E522" s="59" t="s">
        <v>15045</v>
      </c>
      <c r="F522" s="55" t="str">
        <f>LEFT(E522,MIN(FIND({0,1,2,3,4,5,6,7,8,9},ASC(E522)&amp;1234567890))-1)</f>
        <v>Cu</v>
      </c>
      <c r="G522" s="55">
        <f t="shared" si="16"/>
        <v>1.81</v>
      </c>
      <c r="H522" s="55">
        <f>VLOOKUP(F522,Table!$A$2:$C$121,2,0)</f>
        <v>11</v>
      </c>
      <c r="I522" s="56">
        <f>VLOOKUP(F522,Table!$A$2:$C$121,3,0)</f>
        <v>4</v>
      </c>
      <c r="J522" s="59" t="s">
        <v>328</v>
      </c>
      <c r="K522" s="55" t="str">
        <f>LEFT(J522,MIN(FIND({0,1,2,3,4,5,6,7,8,9},ASC(J522)&amp;1234567890))-1)</f>
        <v>Te</v>
      </c>
      <c r="L522" s="55">
        <f t="shared" si="17"/>
        <v>1</v>
      </c>
      <c r="M522" s="55">
        <f>VLOOKUP(K522,Table!$A$2:$C$121,2,0)</f>
        <v>16</v>
      </c>
      <c r="N522" s="56">
        <f>VLOOKUP(K522,Table!$A$2:$C$121,3,0)</f>
        <v>5</v>
      </c>
      <c r="O522" s="53" t="str">
        <f>VLOOKUP(A522,Table!$U$1:$V$230,2,0)</f>
        <v>Trigonal</v>
      </c>
      <c r="P522" s="63"/>
    </row>
    <row r="523" spans="1:17" ht="17.25" customHeight="1">
      <c r="A523" s="58">
        <v>156</v>
      </c>
      <c r="B523" s="58">
        <v>42703</v>
      </c>
      <c r="C523" s="58" t="s">
        <v>5739</v>
      </c>
      <c r="D523" s="58" t="s">
        <v>15362</v>
      </c>
      <c r="E523" s="59" t="s">
        <v>15365</v>
      </c>
      <c r="F523" s="55" t="str">
        <f>LEFT(E523,MIN(FIND({0,1,2,3,4,5,6,7,8,9},ASC(E523)&amp;1234567890))-1)</f>
        <v>Cr</v>
      </c>
      <c r="G523" s="55">
        <f t="shared" si="16"/>
        <v>0.68</v>
      </c>
      <c r="H523" s="55">
        <f>VLOOKUP(F523,Table!$A$2:$C$121,2,0)</f>
        <v>6</v>
      </c>
      <c r="I523" s="56">
        <f>VLOOKUP(F523,Table!$A$2:$C$121,3,0)</f>
        <v>4</v>
      </c>
      <c r="J523" s="59" t="s">
        <v>47</v>
      </c>
      <c r="K523" s="55" t="str">
        <f>LEFT(J523,MIN(FIND({0,1,2,3,4,5,6,7,8,9},ASC(J523)&amp;1234567890))-1)</f>
        <v>Se</v>
      </c>
      <c r="L523" s="55">
        <f t="shared" si="17"/>
        <v>1</v>
      </c>
      <c r="M523" s="55">
        <f>VLOOKUP(K523,Table!$A$2:$C$121,2,0)</f>
        <v>16</v>
      </c>
      <c r="N523" s="56">
        <f>VLOOKUP(K523,Table!$A$2:$C$121,3,0)</f>
        <v>4</v>
      </c>
      <c r="O523" s="53" t="str">
        <f>VLOOKUP(A523,Table!$U$1:$V$230,2,0)</f>
        <v>Trigonal</v>
      </c>
      <c r="P523" s="63"/>
    </row>
    <row r="524" spans="1:17" ht="17.25" customHeight="1">
      <c r="A524" s="58">
        <v>156</v>
      </c>
      <c r="B524" s="58">
        <v>42779</v>
      </c>
      <c r="C524" s="58" t="s">
        <v>5739</v>
      </c>
      <c r="D524" s="58" t="s">
        <v>5744</v>
      </c>
      <c r="E524" s="59" t="s">
        <v>70</v>
      </c>
      <c r="F524" s="55" t="str">
        <f>LEFT(E524,MIN(FIND({0,1,2,3,4,5,6,7,8,9},ASC(E524)&amp;1234567890))-1)</f>
        <v>Zn</v>
      </c>
      <c r="G524" s="55">
        <f t="shared" si="16"/>
        <v>1</v>
      </c>
      <c r="H524" s="55">
        <f>VLOOKUP(F524,Table!$A$2:$C$121,2,0)</f>
        <v>12</v>
      </c>
      <c r="I524" s="56">
        <f>VLOOKUP(F524,Table!$A$2:$C$121,3,0)</f>
        <v>4</v>
      </c>
      <c r="J524" s="59" t="s">
        <v>379</v>
      </c>
      <c r="K524" s="55" t="str">
        <f>LEFT(J524,MIN(FIND({0,1,2,3,4,5,6,7,8,9},ASC(J524)&amp;1234567890))-1)</f>
        <v>S</v>
      </c>
      <c r="L524" s="55">
        <f t="shared" si="17"/>
        <v>1</v>
      </c>
      <c r="M524" s="55">
        <f>VLOOKUP(K524,Table!$A$2:$C$121,2,0)</f>
        <v>16</v>
      </c>
      <c r="N524" s="56">
        <f>VLOOKUP(K524,Table!$A$2:$C$121,3,0)</f>
        <v>3</v>
      </c>
      <c r="O524" s="53" t="str">
        <f>VLOOKUP(A524,Table!$U$1:$V$230,2,0)</f>
        <v>Trigonal</v>
      </c>
      <c r="P524" s="63"/>
    </row>
    <row r="525" spans="1:17" ht="17.25" customHeight="1">
      <c r="A525" s="58">
        <v>156</v>
      </c>
      <c r="B525" s="58">
        <v>42859</v>
      </c>
      <c r="C525" s="58" t="s">
        <v>5739</v>
      </c>
      <c r="D525" s="58" t="s">
        <v>5745</v>
      </c>
      <c r="E525" s="59" t="s">
        <v>31</v>
      </c>
      <c r="F525" s="55" t="str">
        <f>LEFT(E525,MIN(FIND({0,1,2,3,4,5,6,7,8,9},ASC(E525)&amp;1234567890))-1)</f>
        <v>Si</v>
      </c>
      <c r="G525" s="55">
        <f t="shared" si="16"/>
        <v>1</v>
      </c>
      <c r="H525" s="55">
        <f>VLOOKUP(F525,Table!$A$2:$C$121,2,0)</f>
        <v>14</v>
      </c>
      <c r="I525" s="56">
        <f>VLOOKUP(F525,Table!$A$2:$C$121,3,0)</f>
        <v>3</v>
      </c>
      <c r="J525" s="59" t="s">
        <v>614</v>
      </c>
      <c r="K525" s="55" t="str">
        <f>LEFT(J525,MIN(FIND({0,1,2,3,4,5,6,7,8,9},ASC(J525)&amp;1234567890))-1)</f>
        <v>C</v>
      </c>
      <c r="L525" s="55">
        <f t="shared" si="17"/>
        <v>1</v>
      </c>
      <c r="M525" s="55">
        <f>VLOOKUP(K525,Table!$A$2:$C$121,2,0)</f>
        <v>14</v>
      </c>
      <c r="N525" s="56">
        <f>VLOOKUP(K525,Table!$A$2:$C$121,3,0)</f>
        <v>2</v>
      </c>
      <c r="O525" s="53" t="str">
        <f>VLOOKUP(A525,Table!$U$1:$V$230,2,0)</f>
        <v>Trigonal</v>
      </c>
      <c r="P525" s="63"/>
    </row>
    <row r="526" spans="1:17" ht="17.25" customHeight="1">
      <c r="A526" s="58">
        <v>156</v>
      </c>
      <c r="B526" s="58">
        <v>43048</v>
      </c>
      <c r="C526" s="58" t="s">
        <v>5739</v>
      </c>
      <c r="D526" s="58" t="s">
        <v>5746</v>
      </c>
      <c r="E526" s="59" t="s">
        <v>419</v>
      </c>
      <c r="F526" s="55" t="str">
        <f>LEFT(E526,MIN(FIND({0,1,2,3,4,5,6,7,8,9},ASC(E526)&amp;1234567890))-1)</f>
        <v>Cu</v>
      </c>
      <c r="G526" s="55">
        <f t="shared" si="16"/>
        <v>7</v>
      </c>
      <c r="H526" s="55">
        <f>VLOOKUP(F526,Table!$A$2:$C$121,2,0)</f>
        <v>11</v>
      </c>
      <c r="I526" s="56">
        <f>VLOOKUP(F526,Table!$A$2:$C$121,3,0)</f>
        <v>4</v>
      </c>
      <c r="J526" s="59" t="s">
        <v>381</v>
      </c>
      <c r="K526" s="55" t="str">
        <f>LEFT(J526,MIN(FIND({0,1,2,3,4,5,6,7,8,9},ASC(J526)&amp;1234567890))-1)</f>
        <v>Te</v>
      </c>
      <c r="L526" s="55">
        <f t="shared" si="17"/>
        <v>4</v>
      </c>
      <c r="M526" s="55">
        <f>VLOOKUP(K526,Table!$A$2:$C$121,2,0)</f>
        <v>16</v>
      </c>
      <c r="N526" s="56">
        <f>VLOOKUP(K526,Table!$A$2:$C$121,3,0)</f>
        <v>5</v>
      </c>
      <c r="O526" s="53" t="str">
        <f>VLOOKUP(A526,Table!$U$1:$V$230,2,0)</f>
        <v>Trigonal</v>
      </c>
      <c r="P526" s="63"/>
    </row>
    <row r="527" spans="1:17" ht="17.25" customHeight="1">
      <c r="A527" s="58">
        <v>156</v>
      </c>
      <c r="B527" s="58">
        <v>87415</v>
      </c>
      <c r="C527" s="58" t="s">
        <v>5739</v>
      </c>
      <c r="D527" s="58" t="s">
        <v>1089</v>
      </c>
      <c r="E527" s="59" t="s">
        <v>593</v>
      </c>
      <c r="F527" s="55" t="str">
        <f>LEFT(E527,MIN(FIND({0,1,2,3,4,5,6,7,8,9},ASC(E527)&amp;1234567890))-1)</f>
        <v>Sb</v>
      </c>
      <c r="G527" s="55">
        <f t="shared" si="16"/>
        <v>2</v>
      </c>
      <c r="H527" s="55">
        <f>VLOOKUP(F527,Table!$A$2:$C$121,2,0)</f>
        <v>15</v>
      </c>
      <c r="I527" s="56">
        <f>VLOOKUP(F527,Table!$A$2:$C$121,3,0)</f>
        <v>5</v>
      </c>
      <c r="J527" s="59" t="s">
        <v>36</v>
      </c>
      <c r="K527" s="55" t="str">
        <f>LEFT(J527,MIN(FIND({0,1,2,3,4,5,6,7,8,9},ASC(J527)&amp;1234567890))-1)</f>
        <v>Te</v>
      </c>
      <c r="L527" s="55">
        <f t="shared" si="17"/>
        <v>3</v>
      </c>
      <c r="M527" s="55">
        <f>VLOOKUP(K527,Table!$A$2:$C$121,2,0)</f>
        <v>16</v>
      </c>
      <c r="N527" s="56">
        <f>VLOOKUP(K527,Table!$A$2:$C$121,3,0)</f>
        <v>5</v>
      </c>
      <c r="O527" s="53" t="str">
        <f>VLOOKUP(A527,Table!$U$1:$V$230,2,0)</f>
        <v>Trigonal</v>
      </c>
      <c r="P527" s="63"/>
    </row>
    <row r="528" spans="1:17" ht="17.25" customHeight="1">
      <c r="A528" s="58">
        <v>156</v>
      </c>
      <c r="B528" s="58">
        <v>290623</v>
      </c>
      <c r="C528" s="58" t="s">
        <v>5739</v>
      </c>
      <c r="D528" s="58" t="s">
        <v>5747</v>
      </c>
      <c r="E528" s="59" t="s">
        <v>14648</v>
      </c>
      <c r="F528" s="55" t="str">
        <f>LEFT(E528,MIN(FIND({0,1,2,3,4,5,6,7,8,9},ASC(E528)&amp;1234567890))-1)</f>
        <v>Cu</v>
      </c>
      <c r="G528" s="55">
        <f t="shared" si="16"/>
        <v>1.79</v>
      </c>
      <c r="H528" s="55">
        <f>VLOOKUP(F528,Table!$A$2:$C$121,2,0)</f>
        <v>11</v>
      </c>
      <c r="I528" s="56">
        <f>VLOOKUP(F528,Table!$A$2:$C$121,3,0)</f>
        <v>4</v>
      </c>
      <c r="J528" s="59" t="s">
        <v>328</v>
      </c>
      <c r="K528" s="55" t="str">
        <f>LEFT(J528,MIN(FIND({0,1,2,3,4,5,6,7,8,9},ASC(J528)&amp;1234567890))-1)</f>
        <v>Te</v>
      </c>
      <c r="L528" s="55">
        <f t="shared" si="17"/>
        <v>1</v>
      </c>
      <c r="M528" s="55">
        <f>VLOOKUP(K528,Table!$A$2:$C$121,2,0)</f>
        <v>16</v>
      </c>
      <c r="N528" s="56">
        <f>VLOOKUP(K528,Table!$A$2:$C$121,3,0)</f>
        <v>5</v>
      </c>
      <c r="O528" s="53" t="str">
        <f>VLOOKUP(A528,Table!$U$1:$V$230,2,0)</f>
        <v>Trigonal</v>
      </c>
      <c r="P528" s="63"/>
    </row>
    <row r="529" spans="1:16" ht="17.25" customHeight="1">
      <c r="A529" s="58">
        <v>157</v>
      </c>
      <c r="B529" s="58">
        <v>58408</v>
      </c>
      <c r="C529" s="58" t="s">
        <v>5748</v>
      </c>
      <c r="D529" s="58" t="s">
        <v>690</v>
      </c>
      <c r="E529" s="59" t="s">
        <v>427</v>
      </c>
      <c r="F529" s="55" t="str">
        <f>LEFT(E529,MIN(FIND({0,1,2,3,4,5,6,7,8,9},ASC(E529)&amp;1234567890))-1)</f>
        <v>Au</v>
      </c>
      <c r="G529" s="55">
        <f t="shared" si="16"/>
        <v>1</v>
      </c>
      <c r="H529" s="55">
        <f>VLOOKUP(F529,Table!$A$2:$C$121,2,0)</f>
        <v>11</v>
      </c>
      <c r="I529" s="56">
        <f>VLOOKUP(F529,Table!$A$2:$C$121,3,0)</f>
        <v>6</v>
      </c>
      <c r="J529" s="59" t="s">
        <v>11293</v>
      </c>
      <c r="K529" s="55" t="str">
        <f>LEFT(J529,MIN(FIND({0,1,2,3,4,5,6,7,8,9},ASC(J529)&amp;1234567890))-1)</f>
        <v>Cd</v>
      </c>
      <c r="L529" s="55">
        <f t="shared" si="17"/>
        <v>1</v>
      </c>
      <c r="M529" s="55">
        <f>VLOOKUP(K529,Table!$A$2:$C$121,2,0)</f>
        <v>12</v>
      </c>
      <c r="N529" s="56">
        <f>VLOOKUP(K529,Table!$A$2:$C$121,3,0)</f>
        <v>5</v>
      </c>
      <c r="O529" s="53" t="str">
        <f>VLOOKUP(A529,Table!$U$1:$V$230,2,0)</f>
        <v>Trigonal</v>
      </c>
      <c r="P529" s="63"/>
    </row>
    <row r="530" spans="1:16" ht="17.25" customHeight="1">
      <c r="A530" s="58">
        <v>157</v>
      </c>
      <c r="B530" s="58">
        <v>170238</v>
      </c>
      <c r="C530" s="58" t="s">
        <v>5748</v>
      </c>
      <c r="D530" s="58" t="s">
        <v>5749</v>
      </c>
      <c r="E530" s="59" t="s">
        <v>15046</v>
      </c>
      <c r="F530" s="55" t="str">
        <f>LEFT(E530,MIN(FIND({0,1,2,3,4,5,6,7,8,9},ASC(E530)&amp;1234567890))-1)</f>
        <v>Ba</v>
      </c>
      <c r="G530" s="55">
        <f t="shared" si="16"/>
        <v>21</v>
      </c>
      <c r="H530" s="55">
        <f>VLOOKUP(F530,Table!$A$2:$C$121,2,0)</f>
        <v>2</v>
      </c>
      <c r="I530" s="56">
        <f>VLOOKUP(F530,Table!$A$2:$C$121,3,0)</f>
        <v>6</v>
      </c>
      <c r="J530" s="59" t="s">
        <v>15047</v>
      </c>
      <c r="K530" s="55" t="str">
        <f>LEFT(J530,MIN(FIND({0,1,2,3,4,5,6,7,8,9},ASC(J530)&amp;1234567890))-1)</f>
        <v>Al</v>
      </c>
      <c r="L530" s="55">
        <f t="shared" si="17"/>
        <v>40</v>
      </c>
      <c r="M530" s="55">
        <f>VLOOKUP(K530,Table!$A$2:$C$121,2,0)</f>
        <v>13</v>
      </c>
      <c r="N530" s="56">
        <f>VLOOKUP(K530,Table!$A$2:$C$121,3,0)</f>
        <v>3</v>
      </c>
      <c r="O530" s="53" t="str">
        <f>VLOOKUP(A530,Table!$U$1:$V$230,2,0)</f>
        <v>Trigonal</v>
      </c>
      <c r="P530" s="63"/>
    </row>
    <row r="531" spans="1:16" ht="17.25" customHeight="1">
      <c r="A531" s="58">
        <v>157</v>
      </c>
      <c r="B531" s="58">
        <v>237500</v>
      </c>
      <c r="C531" s="58" t="s">
        <v>5748</v>
      </c>
      <c r="D531" s="58" t="s">
        <v>5750</v>
      </c>
      <c r="E531" s="59" t="s">
        <v>15048</v>
      </c>
      <c r="F531" s="55" t="str">
        <f>LEFT(E531,MIN(FIND({0,1,2,3,4,5,6,7,8,9},ASC(E531)&amp;1234567890))-1)</f>
        <v>Au</v>
      </c>
      <c r="G531" s="55">
        <f t="shared" si="16"/>
        <v>6.05</v>
      </c>
      <c r="H531" s="55">
        <f>VLOOKUP(F531,Table!$A$2:$C$121,2,0)</f>
        <v>11</v>
      </c>
      <c r="I531" s="56">
        <f>VLOOKUP(F531,Table!$A$2:$C$121,3,0)</f>
        <v>6</v>
      </c>
      <c r="J531" s="59" t="s">
        <v>15049</v>
      </c>
      <c r="K531" s="55" t="str">
        <f>LEFT(J531,MIN(FIND({0,1,2,3,4,5,6,7,8,9},ASC(J531)&amp;1234567890))-1)</f>
        <v>Zn</v>
      </c>
      <c r="L531" s="55">
        <f t="shared" si="17"/>
        <v>12.51</v>
      </c>
      <c r="M531" s="55">
        <f>VLOOKUP(K531,Table!$A$2:$C$121,2,0)</f>
        <v>12</v>
      </c>
      <c r="N531" s="56">
        <f>VLOOKUP(K531,Table!$A$2:$C$121,3,0)</f>
        <v>4</v>
      </c>
      <c r="O531" s="53" t="str">
        <f>VLOOKUP(A531,Table!$U$1:$V$230,2,0)</f>
        <v>Trigonal</v>
      </c>
      <c r="P531" s="63"/>
    </row>
    <row r="532" spans="1:16" ht="17.25" customHeight="1">
      <c r="A532" s="58">
        <v>157</v>
      </c>
      <c r="B532" s="58">
        <v>428088</v>
      </c>
      <c r="C532" s="58" t="s">
        <v>5748</v>
      </c>
      <c r="D532" s="58" t="s">
        <v>2281</v>
      </c>
      <c r="E532" s="59" t="s">
        <v>11456</v>
      </c>
      <c r="F532" s="55" t="str">
        <f>LEFT(E532,MIN(FIND({0,1,2,3,4,5,6,7,8,9},ASC(E532)&amp;1234567890))-1)</f>
        <v>Bi</v>
      </c>
      <c r="G532" s="55">
        <f t="shared" si="16"/>
        <v>2</v>
      </c>
      <c r="H532" s="55">
        <f>VLOOKUP(F532,Table!$A$2:$C$121,2,0)</f>
        <v>15</v>
      </c>
      <c r="I532" s="56">
        <f>VLOOKUP(F532,Table!$A$2:$C$121,3,0)</f>
        <v>6</v>
      </c>
      <c r="J532" s="59" t="s">
        <v>539</v>
      </c>
      <c r="K532" s="55" t="str">
        <f>LEFT(J532,MIN(FIND({0,1,2,3,4,5,6,7,8,9},ASC(J532)&amp;1234567890))-1)</f>
        <v>Pt</v>
      </c>
      <c r="L532" s="55">
        <f t="shared" si="17"/>
        <v>1</v>
      </c>
      <c r="M532" s="55">
        <f>VLOOKUP(K532,Table!$A$2:$C$121,2,0)</f>
        <v>10</v>
      </c>
      <c r="N532" s="56">
        <f>VLOOKUP(K532,Table!$A$2:$C$121,3,0)</f>
        <v>6</v>
      </c>
      <c r="O532" s="53" t="str">
        <f>VLOOKUP(A532,Table!$U$1:$V$230,2,0)</f>
        <v>Trigonal</v>
      </c>
      <c r="P532" s="63"/>
    </row>
    <row r="533" spans="1:16" ht="17.25" customHeight="1">
      <c r="A533" s="58">
        <v>158</v>
      </c>
      <c r="B533" s="58">
        <v>22093</v>
      </c>
      <c r="C533" s="58" t="s">
        <v>5751</v>
      </c>
      <c r="D533" s="58" t="s">
        <v>2174</v>
      </c>
      <c r="E533" s="59" t="s">
        <v>341</v>
      </c>
      <c r="F533" s="55" t="str">
        <f>LEFT(E533,MIN(FIND({0,1,2,3,4,5,6,7,8,9},ASC(E533)&amp;1234567890))-1)</f>
        <v>Ru</v>
      </c>
      <c r="G533" s="55">
        <f t="shared" si="16"/>
        <v>1</v>
      </c>
      <c r="H533" s="55">
        <f>VLOOKUP(F533,Table!$A$2:$C$121,2,0)</f>
        <v>8</v>
      </c>
      <c r="I533" s="56">
        <f>VLOOKUP(F533,Table!$A$2:$C$121,3,0)</f>
        <v>5</v>
      </c>
      <c r="J533" s="59" t="s">
        <v>367</v>
      </c>
      <c r="K533" s="55" t="str">
        <f>LEFT(J533,MIN(FIND({0,1,2,3,4,5,6,7,8,9},ASC(J533)&amp;1234567890))-1)</f>
        <v>Cl</v>
      </c>
      <c r="L533" s="55">
        <f t="shared" si="17"/>
        <v>3</v>
      </c>
      <c r="M533" s="55">
        <f>VLOOKUP(K533,Table!$A$2:$C$121,2,0)</f>
        <v>17</v>
      </c>
      <c r="N533" s="56">
        <f>VLOOKUP(K533,Table!$A$2:$C$121,3,0)</f>
        <v>3</v>
      </c>
      <c r="O533" s="53" t="str">
        <f>VLOOKUP(A533,Table!$U$1:$V$230,2,0)</f>
        <v>Trigonal</v>
      </c>
      <c r="P533" s="63"/>
    </row>
    <row r="534" spans="1:16" ht="17.25" customHeight="1">
      <c r="A534" s="58">
        <v>158</v>
      </c>
      <c r="B534" s="58">
        <v>42986</v>
      </c>
      <c r="C534" s="58" t="s">
        <v>5751</v>
      </c>
      <c r="D534" s="58" t="s">
        <v>15370</v>
      </c>
      <c r="E534" s="59" t="s">
        <v>377</v>
      </c>
      <c r="F534" s="55" t="str">
        <f>LEFT(E534,MIN(FIND({0,1,2,3,4,5,6,7,8,9},ASC(E534)&amp;1234567890))-1)</f>
        <v>Zr</v>
      </c>
      <c r="G534" s="55">
        <f t="shared" si="16"/>
        <v>1</v>
      </c>
      <c r="H534" s="55">
        <f>VLOOKUP(F534,Table!$A$2:$C$121,2,0)</f>
        <v>4</v>
      </c>
      <c r="I534" s="56">
        <f>VLOOKUP(F534,Table!$A$2:$C$121,3,0)</f>
        <v>5</v>
      </c>
      <c r="J534" s="59" t="s">
        <v>15372</v>
      </c>
      <c r="K534" s="55" t="str">
        <f>LEFT(J534,MIN(FIND({0,1,2,3,4,5,6,7,8,9},ASC(J534)&amp;1234567890))-1)</f>
        <v>O</v>
      </c>
      <c r="L534" s="55">
        <f t="shared" si="17"/>
        <v>0.27</v>
      </c>
      <c r="M534" s="55">
        <f>VLOOKUP(K534,Table!$A$2:$C$121,2,0)</f>
        <v>16</v>
      </c>
      <c r="N534" s="56">
        <f>VLOOKUP(K534,Table!$A$2:$C$121,3,0)</f>
        <v>2</v>
      </c>
      <c r="O534" s="53" t="str">
        <f>VLOOKUP(A534,Table!$U$1:$V$230,2,0)</f>
        <v>Trigonal</v>
      </c>
      <c r="P534" s="63"/>
    </row>
    <row r="535" spans="1:16" ht="17.25" customHeight="1">
      <c r="A535" s="58">
        <v>158</v>
      </c>
      <c r="B535" s="58">
        <v>76505</v>
      </c>
      <c r="C535" s="58" t="s">
        <v>5751</v>
      </c>
      <c r="D535" s="58" t="s">
        <v>5752</v>
      </c>
      <c r="E535" s="59" t="s">
        <v>15050</v>
      </c>
      <c r="F535" s="55" t="str">
        <f>LEFT(E535,MIN(FIND({0,1,2,3,4,5,6,7,8,9},ASC(E535)&amp;1234567890))-1)</f>
        <v>Mn</v>
      </c>
      <c r="G535" s="55">
        <f t="shared" si="16"/>
        <v>5.1100000000000003</v>
      </c>
      <c r="H535" s="55">
        <f>VLOOKUP(F535,Table!$A$2:$C$121,2,0)</f>
        <v>7</v>
      </c>
      <c r="I535" s="56">
        <f>VLOOKUP(F535,Table!$A$2:$C$121,3,0)</f>
        <v>4</v>
      </c>
      <c r="J535" s="59" t="s">
        <v>11461</v>
      </c>
      <c r="K535" s="55" t="str">
        <f>LEFT(J535,MIN(FIND({0,1,2,3,4,5,6,7,8,9},ASC(J535)&amp;1234567890))-1)</f>
        <v>Ge</v>
      </c>
      <c r="L535" s="55">
        <f t="shared" si="17"/>
        <v>2</v>
      </c>
      <c r="M535" s="55">
        <f>VLOOKUP(K535,Table!$A$2:$C$121,2,0)</f>
        <v>14</v>
      </c>
      <c r="N535" s="56">
        <f>VLOOKUP(K535,Table!$A$2:$C$121,3,0)</f>
        <v>4</v>
      </c>
      <c r="O535" s="53" t="str">
        <f>VLOOKUP(A535,Table!$U$1:$V$230,2,0)</f>
        <v>Trigonal</v>
      </c>
      <c r="P535" s="63"/>
    </row>
    <row r="536" spans="1:16" ht="17.25" customHeight="1">
      <c r="A536" s="58">
        <v>158</v>
      </c>
      <c r="B536" s="58">
        <v>76506</v>
      </c>
      <c r="C536" s="58" t="s">
        <v>5751</v>
      </c>
      <c r="D536" s="58" t="s">
        <v>3671</v>
      </c>
      <c r="E536" s="59" t="s">
        <v>11373</v>
      </c>
      <c r="F536" s="55" t="str">
        <f>LEFT(E536,MIN(FIND({0,1,2,3,4,5,6,7,8,9},ASC(E536)&amp;1234567890))-1)</f>
        <v>Mn</v>
      </c>
      <c r="G536" s="55">
        <f t="shared" si="16"/>
        <v>5</v>
      </c>
      <c r="H536" s="55">
        <f>VLOOKUP(F536,Table!$A$2:$C$121,2,0)</f>
        <v>7</v>
      </c>
      <c r="I536" s="56">
        <f>VLOOKUP(F536,Table!$A$2:$C$121,3,0)</f>
        <v>4</v>
      </c>
      <c r="J536" s="59" t="s">
        <v>11461</v>
      </c>
      <c r="K536" s="55" t="str">
        <f>LEFT(J536,MIN(FIND({0,1,2,3,4,5,6,7,8,9},ASC(J536)&amp;1234567890))-1)</f>
        <v>Ge</v>
      </c>
      <c r="L536" s="55">
        <f t="shared" si="17"/>
        <v>2</v>
      </c>
      <c r="M536" s="55">
        <f>VLOOKUP(K536,Table!$A$2:$C$121,2,0)</f>
        <v>14</v>
      </c>
      <c r="N536" s="56">
        <f>VLOOKUP(K536,Table!$A$2:$C$121,3,0)</f>
        <v>4</v>
      </c>
      <c r="O536" s="53" t="str">
        <f>VLOOKUP(A536,Table!$U$1:$V$230,2,0)</f>
        <v>Trigonal</v>
      </c>
      <c r="P536" s="63"/>
    </row>
    <row r="537" spans="1:16" ht="17.25" customHeight="1">
      <c r="A537" s="58">
        <v>158</v>
      </c>
      <c r="B537" s="58">
        <v>636967</v>
      </c>
      <c r="C537" s="58" t="s">
        <v>5751</v>
      </c>
      <c r="D537" s="58" t="s">
        <v>5753</v>
      </c>
      <c r="E537" s="59" t="s">
        <v>14297</v>
      </c>
      <c r="F537" s="55" t="str">
        <f>LEFT(E537,MIN(FIND({0,1,2,3,4,5,6,7,8,9},ASC(E537)&amp;1234567890))-1)</f>
        <v>Mn</v>
      </c>
      <c r="G537" s="55">
        <f t="shared" si="16"/>
        <v>23</v>
      </c>
      <c r="H537" s="55">
        <f>VLOOKUP(F537,Table!$A$2:$C$121,2,0)</f>
        <v>7</v>
      </c>
      <c r="I537" s="56">
        <f>VLOOKUP(F537,Table!$A$2:$C$121,3,0)</f>
        <v>4</v>
      </c>
      <c r="J537" s="59" t="s">
        <v>11698</v>
      </c>
      <c r="K537" s="55" t="str">
        <f>LEFT(J537,MIN(FIND({0,1,2,3,4,5,6,7,8,9},ASC(J537)&amp;1234567890))-1)</f>
        <v>Ge</v>
      </c>
      <c r="L537" s="55">
        <f t="shared" si="17"/>
        <v>9</v>
      </c>
      <c r="M537" s="55">
        <f>VLOOKUP(K537,Table!$A$2:$C$121,2,0)</f>
        <v>14</v>
      </c>
      <c r="N537" s="56">
        <f>VLOOKUP(K537,Table!$A$2:$C$121,3,0)</f>
        <v>4</v>
      </c>
      <c r="O537" s="53" t="str">
        <f>VLOOKUP(A537,Table!$U$1:$V$230,2,0)</f>
        <v>Trigonal</v>
      </c>
      <c r="P537" s="63"/>
    </row>
    <row r="538" spans="1:16" ht="17.25" customHeight="1">
      <c r="A538" s="58">
        <v>158</v>
      </c>
      <c r="B538" s="58">
        <v>417146</v>
      </c>
      <c r="C538" s="58" t="s">
        <v>5751</v>
      </c>
      <c r="D538" s="58" t="s">
        <v>5754</v>
      </c>
      <c r="E538" s="59" t="s">
        <v>15051</v>
      </c>
      <c r="F538" s="55" t="str">
        <f>LEFT(E538,MIN(FIND({0,1,2,3,4,5,6,7,8,9},ASC(E538)&amp;1234567890))-1)</f>
        <v>Pt</v>
      </c>
      <c r="G538" s="55">
        <f t="shared" si="16"/>
        <v>18</v>
      </c>
      <c r="H538" s="55">
        <f>VLOOKUP(F538,Table!$A$2:$C$121,2,0)</f>
        <v>10</v>
      </c>
      <c r="I538" s="56">
        <f>VLOOKUP(F538,Table!$A$2:$C$121,3,0)</f>
        <v>6</v>
      </c>
      <c r="J538" s="59" t="s">
        <v>15052</v>
      </c>
      <c r="K538" s="55" t="str">
        <f>LEFT(J538,MIN(FIND({0,1,2,3,4,5,6,7,8,9},ASC(J538)&amp;1234567890))-1)</f>
        <v>Al</v>
      </c>
      <c r="L538" s="55">
        <f t="shared" si="17"/>
        <v>70.92</v>
      </c>
      <c r="M538" s="55">
        <f>VLOOKUP(K538,Table!$A$2:$C$121,2,0)</f>
        <v>13</v>
      </c>
      <c r="N538" s="56">
        <f>VLOOKUP(K538,Table!$A$2:$C$121,3,0)</f>
        <v>3</v>
      </c>
      <c r="O538" s="53" t="str">
        <f>VLOOKUP(A538,Table!$U$1:$V$230,2,0)</f>
        <v>Trigonal</v>
      </c>
      <c r="P538" s="63"/>
    </row>
    <row r="539" spans="1:16" ht="17.25" customHeight="1">
      <c r="A539" s="58">
        <v>159</v>
      </c>
      <c r="B539" s="58">
        <v>10039</v>
      </c>
      <c r="C539" s="58" t="s">
        <v>5755</v>
      </c>
      <c r="D539" s="58" t="s">
        <v>5756</v>
      </c>
      <c r="E539" s="59" t="s">
        <v>47</v>
      </c>
      <c r="F539" s="55" t="str">
        <f>LEFT(E539,MIN(FIND({0,1,2,3,4,5,6,7,8,9},ASC(E539)&amp;1234567890))-1)</f>
        <v>Se</v>
      </c>
      <c r="G539" s="55">
        <f t="shared" si="16"/>
        <v>1</v>
      </c>
      <c r="H539" s="55">
        <f>VLOOKUP(F539,Table!$A$2:$C$121,2,0)</f>
        <v>16</v>
      </c>
      <c r="I539" s="56">
        <f>VLOOKUP(F539,Table!$A$2:$C$121,3,0)</f>
        <v>4</v>
      </c>
      <c r="J539" s="59" t="s">
        <v>11387</v>
      </c>
      <c r="K539" s="55" t="str">
        <f>LEFT(J539,MIN(FIND({0,1,2,3,4,5,6,7,8,9},ASC(J539)&amp;1234567890))-1)</f>
        <v>Br</v>
      </c>
      <c r="L539" s="55">
        <f t="shared" si="17"/>
        <v>4</v>
      </c>
      <c r="M539" s="55">
        <f>VLOOKUP(K539,Table!$A$2:$C$121,2,0)</f>
        <v>17</v>
      </c>
      <c r="N539" s="56">
        <f>VLOOKUP(K539,Table!$A$2:$C$121,3,0)</f>
        <v>4</v>
      </c>
      <c r="O539" s="53" t="str">
        <f>VLOOKUP(A539,Table!$U$1:$V$230,2,0)</f>
        <v>Trigonal</v>
      </c>
      <c r="P539" s="63"/>
    </row>
    <row r="540" spans="1:16" ht="17.25" customHeight="1">
      <c r="A540" s="58">
        <v>159</v>
      </c>
      <c r="B540" s="58">
        <v>16752</v>
      </c>
      <c r="C540" s="58" t="s">
        <v>5755</v>
      </c>
      <c r="D540" s="58" t="s">
        <v>5757</v>
      </c>
      <c r="E540" s="59" t="s">
        <v>11374</v>
      </c>
      <c r="F540" s="55" t="str">
        <f>LEFT(E540,MIN(FIND({0,1,2,3,4,5,6,7,8,9},ASC(E540)&amp;1234567890))-1)</f>
        <v>Si</v>
      </c>
      <c r="G540" s="55">
        <f t="shared" si="16"/>
        <v>3</v>
      </c>
      <c r="H540" s="55">
        <f>VLOOKUP(F540,Table!$A$2:$C$121,2,0)</f>
        <v>14</v>
      </c>
      <c r="I540" s="56">
        <f>VLOOKUP(F540,Table!$A$2:$C$121,3,0)</f>
        <v>3</v>
      </c>
      <c r="J540" s="59" t="s">
        <v>372</v>
      </c>
      <c r="K540" s="55" t="str">
        <f>LEFT(J540,MIN(FIND({0,1,2,3,4,5,6,7,8,9},ASC(J540)&amp;1234567890))-1)</f>
        <v>N</v>
      </c>
      <c r="L540" s="55">
        <f t="shared" si="17"/>
        <v>4</v>
      </c>
      <c r="M540" s="55">
        <f>VLOOKUP(K540,Table!$A$2:$C$121,2,0)</f>
        <v>15</v>
      </c>
      <c r="N540" s="56">
        <f>VLOOKUP(K540,Table!$A$2:$C$121,3,0)</f>
        <v>2</v>
      </c>
      <c r="O540" s="53" t="str">
        <f>VLOOKUP(A540,Table!$U$1:$V$230,2,0)</f>
        <v>Trigonal</v>
      </c>
      <c r="P540" s="63"/>
    </row>
    <row r="541" spans="1:16" ht="17.25" customHeight="1">
      <c r="A541" s="58">
        <v>159</v>
      </c>
      <c r="B541" s="58">
        <v>17009</v>
      </c>
      <c r="C541" s="58" t="s">
        <v>5755</v>
      </c>
      <c r="D541" s="58" t="s">
        <v>5758</v>
      </c>
      <c r="E541" s="59" t="s">
        <v>418</v>
      </c>
      <c r="F541" s="55" t="str">
        <f>LEFT(E541,MIN(FIND({0,1,2,3,4,5,6,7,8,9},ASC(E541)&amp;1234567890))-1)</f>
        <v>Ti</v>
      </c>
      <c r="G541" s="55">
        <f t="shared" si="16"/>
        <v>6</v>
      </c>
      <c r="H541" s="55">
        <f>VLOOKUP(F541,Table!$A$2:$C$121,2,0)</f>
        <v>4</v>
      </c>
      <c r="I541" s="56">
        <f>VLOOKUP(F541,Table!$A$2:$C$121,3,0)</f>
        <v>4</v>
      </c>
      <c r="J541" s="59" t="s">
        <v>371</v>
      </c>
      <c r="K541" s="55" t="str">
        <f>LEFT(J541,MIN(FIND({0,1,2,3,4,5,6,7,8,9},ASC(J541)&amp;1234567890))-1)</f>
        <v>O</v>
      </c>
      <c r="L541" s="55">
        <f t="shared" si="17"/>
        <v>1</v>
      </c>
      <c r="M541" s="55">
        <f>VLOOKUP(K541,Table!$A$2:$C$121,2,0)</f>
        <v>16</v>
      </c>
      <c r="N541" s="56">
        <f>VLOOKUP(K541,Table!$A$2:$C$121,3,0)</f>
        <v>2</v>
      </c>
      <c r="O541" s="53" t="str">
        <f>VLOOKUP(A541,Table!$U$1:$V$230,2,0)</f>
        <v>Trigonal</v>
      </c>
      <c r="P541" s="63"/>
    </row>
    <row r="542" spans="1:16" ht="17.25" customHeight="1">
      <c r="A542" s="58">
        <v>159</v>
      </c>
      <c r="B542" s="58">
        <v>6004</v>
      </c>
      <c r="C542" s="58" t="s">
        <v>5755</v>
      </c>
      <c r="D542" s="58" t="s">
        <v>5759</v>
      </c>
      <c r="E542" s="59" t="s">
        <v>15053</v>
      </c>
      <c r="F542" s="55" t="str">
        <f>LEFT(E542,MIN(FIND({0,1,2,3,4,5,6,7,8,9},ASC(E542)&amp;1234567890))-1)</f>
        <v>Si</v>
      </c>
      <c r="G542" s="55">
        <f t="shared" si="16"/>
        <v>2.9249999999999998</v>
      </c>
      <c r="H542" s="55">
        <f>VLOOKUP(F542,Table!$A$2:$C$121,2,0)</f>
        <v>14</v>
      </c>
      <c r="I542" s="56">
        <f>VLOOKUP(F542,Table!$A$2:$C$121,3,0)</f>
        <v>3</v>
      </c>
      <c r="J542" s="59" t="s">
        <v>15054</v>
      </c>
      <c r="K542" s="55" t="str">
        <f>LEFT(J542,MIN(FIND({0,1,2,3,4,5,6,7,8,9},ASC(J542)&amp;1234567890))-1)</f>
        <v>N</v>
      </c>
      <c r="L542" s="55">
        <f t="shared" si="17"/>
        <v>3.99</v>
      </c>
      <c r="M542" s="55">
        <f>VLOOKUP(K542,Table!$A$2:$C$121,2,0)</f>
        <v>15</v>
      </c>
      <c r="N542" s="56">
        <f>VLOOKUP(K542,Table!$A$2:$C$121,3,0)</f>
        <v>2</v>
      </c>
      <c r="O542" s="53" t="str">
        <f>VLOOKUP(A542,Table!$U$1:$V$230,2,0)</f>
        <v>Trigonal</v>
      </c>
      <c r="P542" s="63"/>
    </row>
    <row r="543" spans="1:16" ht="17.25" customHeight="1">
      <c r="A543" s="58">
        <v>159</v>
      </c>
      <c r="B543" s="58">
        <v>23673</v>
      </c>
      <c r="C543" s="58" t="s">
        <v>5755</v>
      </c>
      <c r="D543" s="58" t="s">
        <v>5760</v>
      </c>
      <c r="E543" s="59" t="s">
        <v>15055</v>
      </c>
      <c r="F543" s="55" t="str">
        <f>LEFT(E543,MIN(FIND({0,1,2,3,4,5,6,7,8,9},ASC(E543)&amp;1234567890))-1)</f>
        <v>Si</v>
      </c>
      <c r="G543" s="55">
        <f t="shared" si="16"/>
        <v>2.9849999999999999</v>
      </c>
      <c r="H543" s="55">
        <f>VLOOKUP(F543,Table!$A$2:$C$121,2,0)</f>
        <v>14</v>
      </c>
      <c r="I543" s="56">
        <f>VLOOKUP(F543,Table!$A$2:$C$121,3,0)</f>
        <v>3</v>
      </c>
      <c r="J543" s="59" t="s">
        <v>15056</v>
      </c>
      <c r="K543" s="55" t="str">
        <f>LEFT(J543,MIN(FIND({0,1,2,3,4,5,6,7,8,9},ASC(J543)&amp;1234567890))-1)</f>
        <v>N</v>
      </c>
      <c r="L543" s="55">
        <f t="shared" si="17"/>
        <v>4.38</v>
      </c>
      <c r="M543" s="55">
        <f>VLOOKUP(K543,Table!$A$2:$C$121,2,0)</f>
        <v>15</v>
      </c>
      <c r="N543" s="56">
        <f>VLOOKUP(K543,Table!$A$2:$C$121,3,0)</f>
        <v>2</v>
      </c>
      <c r="O543" s="53" t="str">
        <f>VLOOKUP(A543,Table!$U$1:$V$230,2,0)</f>
        <v>Trigonal</v>
      </c>
      <c r="P543" s="63"/>
    </row>
    <row r="544" spans="1:16" ht="17.25" customHeight="1">
      <c r="A544" s="58">
        <v>159</v>
      </c>
      <c r="B544" s="58">
        <v>23674</v>
      </c>
      <c r="C544" s="58" t="s">
        <v>5755</v>
      </c>
      <c r="D544" s="58" t="s">
        <v>5761</v>
      </c>
      <c r="E544" s="59" t="s">
        <v>594</v>
      </c>
      <c r="F544" s="55" t="str">
        <f>LEFT(E544,MIN(FIND({0,1,2,3,4,5,6,7,8,9},ASC(E544)&amp;1234567890))-1)</f>
        <v>Ge</v>
      </c>
      <c r="G544" s="55">
        <f t="shared" si="16"/>
        <v>3</v>
      </c>
      <c r="H544" s="55">
        <f>VLOOKUP(F544,Table!$A$2:$C$121,2,0)</f>
        <v>14</v>
      </c>
      <c r="I544" s="56">
        <f>VLOOKUP(F544,Table!$A$2:$C$121,3,0)</f>
        <v>4</v>
      </c>
      <c r="J544" s="59" t="s">
        <v>15057</v>
      </c>
      <c r="K544" s="55" t="str">
        <f>LEFT(J544,MIN(FIND({0,1,2,3,4,5,6,7,8,9},ASC(J544)&amp;1234567890))-1)</f>
        <v>N</v>
      </c>
      <c r="L544" s="55">
        <f t="shared" si="17"/>
        <v>4.22</v>
      </c>
      <c r="M544" s="55">
        <f>VLOOKUP(K544,Table!$A$2:$C$121,2,0)</f>
        <v>15</v>
      </c>
      <c r="N544" s="56">
        <f>VLOOKUP(K544,Table!$A$2:$C$121,3,0)</f>
        <v>2</v>
      </c>
      <c r="O544" s="53" t="str">
        <f>VLOOKUP(A544,Table!$U$1:$V$230,2,0)</f>
        <v>Trigonal</v>
      </c>
      <c r="P544" s="63"/>
    </row>
    <row r="545" spans="1:16" ht="17.25" customHeight="1">
      <c r="A545" s="58">
        <v>159</v>
      </c>
      <c r="B545" s="58">
        <v>60193</v>
      </c>
      <c r="C545" s="58" t="s">
        <v>5755</v>
      </c>
      <c r="D545" s="58" t="s">
        <v>5762</v>
      </c>
      <c r="E545" s="59" t="s">
        <v>15058</v>
      </c>
      <c r="F545" s="55" t="str">
        <f>LEFT(E545,MIN(FIND({0,1,2,3,4,5,6,7,8,9},ASC(E545)&amp;1234567890))-1)</f>
        <v>W</v>
      </c>
      <c r="G545" s="55">
        <f t="shared" si="16"/>
        <v>1.1000000000000001</v>
      </c>
      <c r="H545" s="55">
        <f>VLOOKUP(F545,Table!$A$2:$C$121,2,0)</f>
        <v>6</v>
      </c>
      <c r="I545" s="56">
        <f>VLOOKUP(F545,Table!$A$2:$C$121,3,0)</f>
        <v>6</v>
      </c>
      <c r="J545" s="59" t="s">
        <v>68</v>
      </c>
      <c r="K545" s="55" t="str">
        <f>LEFT(J545,MIN(FIND({0,1,2,3,4,5,6,7,8,9},ASC(J545)&amp;1234567890))-1)</f>
        <v>N</v>
      </c>
      <c r="L545" s="55">
        <f t="shared" si="17"/>
        <v>1</v>
      </c>
      <c r="M545" s="55">
        <f>VLOOKUP(K545,Table!$A$2:$C$121,2,0)</f>
        <v>15</v>
      </c>
      <c r="N545" s="56">
        <f>VLOOKUP(K545,Table!$A$2:$C$121,3,0)</f>
        <v>2</v>
      </c>
      <c r="O545" s="53" t="str">
        <f>VLOOKUP(A545,Table!$U$1:$V$230,2,0)</f>
        <v>Trigonal</v>
      </c>
      <c r="P545" s="63"/>
    </row>
    <row r="546" spans="1:16" ht="17.25" customHeight="1">
      <c r="A546" s="58">
        <v>159</v>
      </c>
      <c r="B546" s="58">
        <v>637158</v>
      </c>
      <c r="C546" s="58" t="s">
        <v>5755</v>
      </c>
      <c r="D546" s="58" t="s">
        <v>5763</v>
      </c>
      <c r="E546" s="59" t="s">
        <v>594</v>
      </c>
      <c r="F546" s="55" t="str">
        <f>LEFT(E546,MIN(FIND({0,1,2,3,4,5,6,7,8,9},ASC(E546)&amp;1234567890))-1)</f>
        <v>Ge</v>
      </c>
      <c r="G546" s="55">
        <f t="shared" si="16"/>
        <v>3</v>
      </c>
      <c r="H546" s="55">
        <f>VLOOKUP(F546,Table!$A$2:$C$121,2,0)</f>
        <v>14</v>
      </c>
      <c r="I546" s="56">
        <f>VLOOKUP(F546,Table!$A$2:$C$121,3,0)</f>
        <v>4</v>
      </c>
      <c r="J546" s="59" t="s">
        <v>372</v>
      </c>
      <c r="K546" s="55" t="str">
        <f>LEFT(J546,MIN(FIND({0,1,2,3,4,5,6,7,8,9},ASC(J546)&amp;1234567890))-1)</f>
        <v>N</v>
      </c>
      <c r="L546" s="55">
        <f t="shared" si="17"/>
        <v>4</v>
      </c>
      <c r="M546" s="55">
        <f>VLOOKUP(K546,Table!$A$2:$C$121,2,0)</f>
        <v>15</v>
      </c>
      <c r="N546" s="56">
        <f>VLOOKUP(K546,Table!$A$2:$C$121,3,0)</f>
        <v>2</v>
      </c>
      <c r="O546" s="53" t="str">
        <f>VLOOKUP(A546,Table!$U$1:$V$230,2,0)</f>
        <v>Trigonal</v>
      </c>
      <c r="P546" s="63"/>
    </row>
    <row r="547" spans="1:16" ht="17.25" customHeight="1">
      <c r="A547" s="58">
        <v>159</v>
      </c>
      <c r="B547" s="58">
        <v>154511</v>
      </c>
      <c r="C547" s="58" t="s">
        <v>5755</v>
      </c>
      <c r="D547" s="58" t="s">
        <v>5764</v>
      </c>
      <c r="E547" s="59" t="s">
        <v>15059</v>
      </c>
      <c r="F547" s="55" t="str">
        <f>LEFT(E547,MIN(FIND({0,1,2,3,4,5,6,7,8,9},ASC(E547)&amp;1234567890))-1)</f>
        <v>Ir</v>
      </c>
      <c r="G547" s="55">
        <f t="shared" si="16"/>
        <v>9</v>
      </c>
      <c r="H547" s="55">
        <f>VLOOKUP(F547,Table!$A$2:$C$121,2,0)</f>
        <v>9</v>
      </c>
      <c r="I547" s="56">
        <f>VLOOKUP(F547,Table!$A$2:$C$121,3,0)</f>
        <v>6</v>
      </c>
      <c r="J547" s="59" t="s">
        <v>15060</v>
      </c>
      <c r="K547" s="55" t="str">
        <f>LEFT(J547,MIN(FIND({0,1,2,3,4,5,6,7,8,9},ASC(J547)&amp;1234567890))-1)</f>
        <v>Al</v>
      </c>
      <c r="L547" s="55">
        <f t="shared" si="17"/>
        <v>28</v>
      </c>
      <c r="M547" s="55">
        <f>VLOOKUP(K547,Table!$A$2:$C$121,2,0)</f>
        <v>13</v>
      </c>
      <c r="N547" s="56">
        <f>VLOOKUP(K547,Table!$A$2:$C$121,3,0)</f>
        <v>3</v>
      </c>
      <c r="O547" s="53" t="str">
        <f>VLOOKUP(A547,Table!$U$1:$V$230,2,0)</f>
        <v>Trigonal</v>
      </c>
      <c r="P547" s="63"/>
    </row>
    <row r="548" spans="1:16" ht="17.25" customHeight="1">
      <c r="A548" s="58">
        <v>159</v>
      </c>
      <c r="B548" s="58">
        <v>421855</v>
      </c>
      <c r="C548" s="58" t="s">
        <v>5755</v>
      </c>
      <c r="D548" s="58" t="s">
        <v>1173</v>
      </c>
      <c r="E548" s="59" t="s">
        <v>11456</v>
      </c>
      <c r="F548" s="55" t="str">
        <f>LEFT(E548,MIN(FIND({0,1,2,3,4,5,6,7,8,9},ASC(E548)&amp;1234567890))-1)</f>
        <v>Bi</v>
      </c>
      <c r="G548" s="55">
        <f t="shared" si="16"/>
        <v>2</v>
      </c>
      <c r="H548" s="55">
        <f>VLOOKUP(F548,Table!$A$2:$C$121,2,0)</f>
        <v>15</v>
      </c>
      <c r="I548" s="56">
        <f>VLOOKUP(F548,Table!$A$2:$C$121,3,0)</f>
        <v>6</v>
      </c>
      <c r="J548" s="59" t="s">
        <v>59</v>
      </c>
      <c r="K548" s="55" t="str">
        <f>LEFT(J548,MIN(FIND({0,1,2,3,4,5,6,7,8,9},ASC(J548)&amp;1234567890))-1)</f>
        <v>O</v>
      </c>
      <c r="L548" s="55">
        <f t="shared" si="17"/>
        <v>3</v>
      </c>
      <c r="M548" s="55">
        <f>VLOOKUP(K548,Table!$A$2:$C$121,2,0)</f>
        <v>16</v>
      </c>
      <c r="N548" s="56">
        <f>VLOOKUP(K548,Table!$A$2:$C$121,3,0)</f>
        <v>2</v>
      </c>
      <c r="O548" s="53" t="str">
        <f>VLOOKUP(A548,Table!$U$1:$V$230,2,0)</f>
        <v>Trigonal</v>
      </c>
      <c r="P548" s="63"/>
    </row>
    <row r="549" spans="1:16" ht="17.25" customHeight="1">
      <c r="A549" s="58">
        <v>160</v>
      </c>
      <c r="B549" s="58">
        <v>823</v>
      </c>
      <c r="C549" s="58" t="s">
        <v>5765</v>
      </c>
      <c r="D549" s="58" t="s">
        <v>5766</v>
      </c>
      <c r="E549" s="59" t="s">
        <v>11540</v>
      </c>
      <c r="F549" s="55" t="str">
        <f>LEFT(E549,MIN(FIND({0,1,2,3,4,5,6,7,8,9},ASC(E549)&amp;1234567890))-1)</f>
        <v>Cr</v>
      </c>
      <c r="G549" s="55">
        <f t="shared" si="16"/>
        <v>5</v>
      </c>
      <c r="H549" s="55">
        <f>VLOOKUP(F549,Table!$A$2:$C$121,2,0)</f>
        <v>6</v>
      </c>
      <c r="I549" s="56">
        <f>VLOOKUP(F549,Table!$A$2:$C$121,3,0)</f>
        <v>4</v>
      </c>
      <c r="J549" s="59" t="s">
        <v>11482</v>
      </c>
      <c r="K549" s="55" t="str">
        <f>LEFT(J549,MIN(FIND({0,1,2,3,4,5,6,7,8,9},ASC(J549)&amp;1234567890))-1)</f>
        <v>Al</v>
      </c>
      <c r="L549" s="55">
        <f t="shared" si="17"/>
        <v>8</v>
      </c>
      <c r="M549" s="55">
        <f>VLOOKUP(K549,Table!$A$2:$C$121,2,0)</f>
        <v>13</v>
      </c>
      <c r="N549" s="56">
        <f>VLOOKUP(K549,Table!$A$2:$C$121,3,0)</f>
        <v>3</v>
      </c>
      <c r="O549" s="53" t="str">
        <f>VLOOKUP(A549,Table!$U$1:$V$230,2,0)</f>
        <v>Trigonal</v>
      </c>
      <c r="P549" s="63"/>
    </row>
    <row r="550" spans="1:16" ht="17.25" customHeight="1">
      <c r="A550" s="58">
        <v>160</v>
      </c>
      <c r="B550" s="58">
        <v>1884</v>
      </c>
      <c r="C550" s="58" t="s">
        <v>5767</v>
      </c>
      <c r="D550" s="58" t="s">
        <v>686</v>
      </c>
      <c r="E550" s="59" t="s">
        <v>11286</v>
      </c>
      <c r="F550" s="55" t="str">
        <f>LEFT(E550,MIN(FIND({0,1,2,3,4,5,6,7,8,9},ASC(E550)&amp;1234567890))-1)</f>
        <v>In</v>
      </c>
      <c r="G550" s="55">
        <f t="shared" si="16"/>
        <v>1</v>
      </c>
      <c r="H550" s="55">
        <f>VLOOKUP(F550,Table!$A$2:$C$121,2,0)</f>
        <v>13</v>
      </c>
      <c r="I550" s="56">
        <f>VLOOKUP(F550,Table!$A$2:$C$121,3,0)</f>
        <v>5</v>
      </c>
      <c r="J550" s="59" t="s">
        <v>47</v>
      </c>
      <c r="K550" s="55" t="str">
        <f>LEFT(J550,MIN(FIND({0,1,2,3,4,5,6,7,8,9},ASC(J550)&amp;1234567890))-1)</f>
        <v>Se</v>
      </c>
      <c r="L550" s="55">
        <f t="shared" si="17"/>
        <v>1</v>
      </c>
      <c r="M550" s="55">
        <f>VLOOKUP(K550,Table!$A$2:$C$121,2,0)</f>
        <v>16</v>
      </c>
      <c r="N550" s="56">
        <f>VLOOKUP(K550,Table!$A$2:$C$121,3,0)</f>
        <v>4</v>
      </c>
      <c r="O550" s="53" t="str">
        <f>VLOOKUP(A550,Table!$U$1:$V$230,2,0)</f>
        <v>Trigonal</v>
      </c>
      <c r="P550" s="63"/>
    </row>
    <row r="551" spans="1:16" ht="17.25" customHeight="1">
      <c r="A551" s="58">
        <v>160</v>
      </c>
      <c r="B551" s="58">
        <v>9340</v>
      </c>
      <c r="C551" s="58" t="s">
        <v>5767</v>
      </c>
      <c r="D551" s="58" t="s">
        <v>5740</v>
      </c>
      <c r="E551" s="59" t="s">
        <v>11293</v>
      </c>
      <c r="F551" s="55" t="str">
        <f>LEFT(E551,MIN(FIND({0,1,2,3,4,5,6,7,8,9},ASC(E551)&amp;1234567890))-1)</f>
        <v>Cd</v>
      </c>
      <c r="G551" s="55">
        <f t="shared" si="16"/>
        <v>1</v>
      </c>
      <c r="H551" s="55">
        <f>VLOOKUP(F551,Table!$A$2:$C$121,2,0)</f>
        <v>12</v>
      </c>
      <c r="I551" s="56">
        <f>VLOOKUP(F551,Table!$A$2:$C$121,3,0)</f>
        <v>5</v>
      </c>
      <c r="J551" s="59" t="s">
        <v>11321</v>
      </c>
      <c r="K551" s="55" t="str">
        <f>LEFT(J551,MIN(FIND({0,1,2,3,4,5,6,7,8,9},ASC(J551)&amp;1234567890))-1)</f>
        <v>I</v>
      </c>
      <c r="L551" s="55">
        <f t="shared" si="17"/>
        <v>2</v>
      </c>
      <c r="M551" s="55">
        <f>VLOOKUP(K551,Table!$A$2:$C$121,2,0)</f>
        <v>17</v>
      </c>
      <c r="N551" s="56">
        <f>VLOOKUP(K551,Table!$A$2:$C$121,3,0)</f>
        <v>5</v>
      </c>
      <c r="O551" s="53" t="str">
        <f>VLOOKUP(A551,Table!$U$1:$V$230,2,0)</f>
        <v>Trigonal</v>
      </c>
      <c r="P551" s="63"/>
    </row>
    <row r="552" spans="1:16" ht="17.25" customHeight="1">
      <c r="A552" s="58">
        <v>160</v>
      </c>
      <c r="B552" s="58">
        <v>14397</v>
      </c>
      <c r="C552" s="58" t="s">
        <v>5765</v>
      </c>
      <c r="D552" s="58" t="s">
        <v>5768</v>
      </c>
      <c r="E552" s="59" t="s">
        <v>11480</v>
      </c>
      <c r="F552" s="55" t="str">
        <f>LEFT(E552,MIN(FIND({0,1,2,3,4,5,6,7,8,9},ASC(E552)&amp;1234567890))-1)</f>
        <v>Al</v>
      </c>
      <c r="G552" s="55">
        <f t="shared" si="16"/>
        <v>4</v>
      </c>
      <c r="H552" s="55">
        <f>VLOOKUP(F552,Table!$A$2:$C$121,2,0)</f>
        <v>13</v>
      </c>
      <c r="I552" s="56">
        <f>VLOOKUP(F552,Table!$A$2:$C$121,3,0)</f>
        <v>3</v>
      </c>
      <c r="J552" s="59" t="s">
        <v>406</v>
      </c>
      <c r="K552" s="55" t="str">
        <f>LEFT(J552,MIN(FIND({0,1,2,3,4,5,6,7,8,9},ASC(J552)&amp;1234567890))-1)</f>
        <v>C</v>
      </c>
      <c r="L552" s="55">
        <f t="shared" si="17"/>
        <v>3</v>
      </c>
      <c r="M552" s="55">
        <f>VLOOKUP(K552,Table!$A$2:$C$121,2,0)</f>
        <v>14</v>
      </c>
      <c r="N552" s="56">
        <f>VLOOKUP(K552,Table!$A$2:$C$121,3,0)</f>
        <v>2</v>
      </c>
      <c r="O552" s="53" t="str">
        <f>VLOOKUP(A552,Table!$U$1:$V$230,2,0)</f>
        <v>Trigonal</v>
      </c>
      <c r="P552" s="63"/>
    </row>
    <row r="553" spans="1:16" ht="17.25" customHeight="1">
      <c r="A553" s="58">
        <v>160</v>
      </c>
      <c r="B553" s="58">
        <v>15311</v>
      </c>
      <c r="C553" s="58" t="s">
        <v>5767</v>
      </c>
      <c r="D553" s="58" t="s">
        <v>5769</v>
      </c>
      <c r="E553" s="59" t="s">
        <v>15061</v>
      </c>
      <c r="F553" s="55" t="str">
        <f>LEFT(E553,MIN(FIND({0,1,2,3,4,5,6,7,8,9},ASC(E553)&amp;1234567890))-1)</f>
        <v>Ti</v>
      </c>
      <c r="G553" s="55">
        <f t="shared" si="16"/>
        <v>9.1999999999999993</v>
      </c>
      <c r="H553" s="55">
        <f>VLOOKUP(F553,Table!$A$2:$C$121,2,0)</f>
        <v>4</v>
      </c>
      <c r="I553" s="56">
        <f>VLOOKUP(F553,Table!$A$2:$C$121,3,0)</f>
        <v>4</v>
      </c>
      <c r="J553" s="59" t="s">
        <v>452</v>
      </c>
      <c r="K553" s="55" t="str">
        <f>LEFT(J553,MIN(FIND({0,1,2,3,4,5,6,7,8,9},ASC(J553)&amp;1234567890))-1)</f>
        <v>S</v>
      </c>
      <c r="L553" s="55">
        <f t="shared" si="17"/>
        <v>16</v>
      </c>
      <c r="M553" s="55">
        <f>VLOOKUP(K553,Table!$A$2:$C$121,2,0)</f>
        <v>16</v>
      </c>
      <c r="N553" s="56">
        <f>VLOOKUP(K553,Table!$A$2:$C$121,3,0)</f>
        <v>3</v>
      </c>
      <c r="O553" s="53" t="str">
        <f>VLOOKUP(A553,Table!$U$1:$V$230,2,0)</f>
        <v>Trigonal</v>
      </c>
      <c r="P553" s="63"/>
    </row>
    <row r="554" spans="1:16" ht="17.25" customHeight="1">
      <c r="A554" s="58">
        <v>160</v>
      </c>
      <c r="B554" s="58">
        <v>16948</v>
      </c>
      <c r="C554" s="58" t="s">
        <v>5767</v>
      </c>
      <c r="D554" s="58" t="s">
        <v>5770</v>
      </c>
      <c r="E554" s="59" t="s">
        <v>393</v>
      </c>
      <c r="F554" s="55" t="str">
        <f>LEFT(E554,MIN(FIND({0,1,2,3,4,5,6,7,8,9},ASC(E554)&amp;1234567890))-1)</f>
        <v>Mo</v>
      </c>
      <c r="G554" s="55">
        <f t="shared" si="16"/>
        <v>1</v>
      </c>
      <c r="H554" s="55">
        <f>VLOOKUP(F554,Table!$A$2:$C$121,2,0)</f>
        <v>6</v>
      </c>
      <c r="I554" s="56">
        <f>VLOOKUP(F554,Table!$A$2:$C$121,3,0)</f>
        <v>5</v>
      </c>
      <c r="J554" s="59" t="s">
        <v>361</v>
      </c>
      <c r="K554" s="55" t="str">
        <f>LEFT(J554,MIN(FIND({0,1,2,3,4,5,6,7,8,9},ASC(J554)&amp;1234567890))-1)</f>
        <v>Se</v>
      </c>
      <c r="L554" s="55">
        <f t="shared" si="17"/>
        <v>2</v>
      </c>
      <c r="M554" s="55">
        <f>VLOOKUP(K554,Table!$A$2:$C$121,2,0)</f>
        <v>16</v>
      </c>
      <c r="N554" s="56">
        <f>VLOOKUP(K554,Table!$A$2:$C$121,3,0)</f>
        <v>4</v>
      </c>
      <c r="O554" s="53" t="str">
        <f>VLOOKUP(A554,Table!$U$1:$V$230,2,0)</f>
        <v>Trigonal</v>
      </c>
      <c r="P554" s="63"/>
    </row>
    <row r="555" spans="1:16" ht="17.25" customHeight="1">
      <c r="A555" s="58">
        <v>160</v>
      </c>
      <c r="B555" s="58">
        <v>17008</v>
      </c>
      <c r="C555" s="58" t="s">
        <v>5767</v>
      </c>
      <c r="D555" s="58" t="s">
        <v>5771</v>
      </c>
      <c r="E555" s="59" t="s">
        <v>11641</v>
      </c>
      <c r="F555" s="55" t="str">
        <f>LEFT(E555,MIN(FIND({0,1,2,3,4,5,6,7,8,9},ASC(E555)&amp;1234567890))-1)</f>
        <v>In</v>
      </c>
      <c r="G555" s="55">
        <f t="shared" si="16"/>
        <v>2</v>
      </c>
      <c r="H555" s="55">
        <f>VLOOKUP(F555,Table!$A$2:$C$121,2,0)</f>
        <v>13</v>
      </c>
      <c r="I555" s="56">
        <f>VLOOKUP(F555,Table!$A$2:$C$121,3,0)</f>
        <v>5</v>
      </c>
      <c r="J555" s="59" t="s">
        <v>533</v>
      </c>
      <c r="K555" s="55" t="str">
        <f>LEFT(J555,MIN(FIND({0,1,2,3,4,5,6,7,8,9},ASC(J555)&amp;1234567890))-1)</f>
        <v>Se</v>
      </c>
      <c r="L555" s="55">
        <f t="shared" si="17"/>
        <v>3</v>
      </c>
      <c r="M555" s="55">
        <f>VLOOKUP(K555,Table!$A$2:$C$121,2,0)</f>
        <v>16</v>
      </c>
      <c r="N555" s="56">
        <f>VLOOKUP(K555,Table!$A$2:$C$121,3,0)</f>
        <v>4</v>
      </c>
      <c r="O555" s="53" t="str">
        <f>VLOOKUP(A555,Table!$U$1:$V$230,2,0)</f>
        <v>Trigonal</v>
      </c>
      <c r="P555" s="63"/>
    </row>
    <row r="556" spans="1:16" ht="17.25" customHeight="1">
      <c r="A556" s="58">
        <v>160</v>
      </c>
      <c r="B556" s="58">
        <v>18131</v>
      </c>
      <c r="C556" s="58" t="s">
        <v>5767</v>
      </c>
      <c r="D556" s="58" t="s">
        <v>1645</v>
      </c>
      <c r="E556" s="59" t="s">
        <v>335</v>
      </c>
      <c r="F556" s="55" t="str">
        <f>LEFT(E556,MIN(FIND({0,1,2,3,4,5,6,7,8,9},ASC(E556)&amp;1234567890))-1)</f>
        <v>Nb</v>
      </c>
      <c r="G556" s="55">
        <f t="shared" si="16"/>
        <v>1</v>
      </c>
      <c r="H556" s="55">
        <f>VLOOKUP(F556,Table!$A$2:$C$121,2,0)</f>
        <v>5</v>
      </c>
      <c r="I556" s="56">
        <f>VLOOKUP(F556,Table!$A$2:$C$121,3,0)</f>
        <v>5</v>
      </c>
      <c r="J556" s="59" t="s">
        <v>361</v>
      </c>
      <c r="K556" s="55" t="str">
        <f>LEFT(J556,MIN(FIND({0,1,2,3,4,5,6,7,8,9},ASC(J556)&amp;1234567890))-1)</f>
        <v>Se</v>
      </c>
      <c r="L556" s="55">
        <f t="shared" si="17"/>
        <v>2</v>
      </c>
      <c r="M556" s="55">
        <f>VLOOKUP(K556,Table!$A$2:$C$121,2,0)</f>
        <v>16</v>
      </c>
      <c r="N556" s="56">
        <f>VLOOKUP(K556,Table!$A$2:$C$121,3,0)</f>
        <v>4</v>
      </c>
      <c r="O556" s="53" t="str">
        <f>VLOOKUP(A556,Table!$U$1:$V$230,2,0)</f>
        <v>Trigonal</v>
      </c>
      <c r="P556" s="63"/>
    </row>
    <row r="557" spans="1:16" ht="17.25" customHeight="1">
      <c r="A557" s="58">
        <v>160</v>
      </c>
      <c r="B557" s="58">
        <v>20144</v>
      </c>
      <c r="C557" s="58" t="s">
        <v>5767</v>
      </c>
      <c r="D557" s="58" t="s">
        <v>5772</v>
      </c>
      <c r="E557" s="59" t="s">
        <v>377</v>
      </c>
      <c r="F557" s="55" t="str">
        <f>LEFT(E557,MIN(FIND({0,1,2,3,4,5,6,7,8,9},ASC(E557)&amp;1234567890))-1)</f>
        <v>Zr</v>
      </c>
      <c r="G557" s="55">
        <f t="shared" si="16"/>
        <v>1</v>
      </c>
      <c r="H557" s="55">
        <f>VLOOKUP(F557,Table!$A$2:$C$121,2,0)</f>
        <v>4</v>
      </c>
      <c r="I557" s="56">
        <f>VLOOKUP(F557,Table!$A$2:$C$121,3,0)</f>
        <v>5</v>
      </c>
      <c r="J557" s="59" t="s">
        <v>11305</v>
      </c>
      <c r="K557" s="55" t="str">
        <f>LEFT(J557,MIN(FIND({0,1,2,3,4,5,6,7,8,9},ASC(J557)&amp;1234567890))-1)</f>
        <v>Cl</v>
      </c>
      <c r="L557" s="55">
        <f t="shared" si="17"/>
        <v>2</v>
      </c>
      <c r="M557" s="55">
        <f>VLOOKUP(K557,Table!$A$2:$C$121,2,0)</f>
        <v>17</v>
      </c>
      <c r="N557" s="56">
        <f>VLOOKUP(K557,Table!$A$2:$C$121,3,0)</f>
        <v>3</v>
      </c>
      <c r="O557" s="53" t="str">
        <f>VLOOKUP(A557,Table!$U$1:$V$230,2,0)</f>
        <v>Trigonal</v>
      </c>
      <c r="P557" s="63"/>
    </row>
    <row r="558" spans="1:16" ht="17.25" customHeight="1">
      <c r="A558" s="58">
        <v>160</v>
      </c>
      <c r="B558" s="58">
        <v>23041</v>
      </c>
      <c r="C558" s="58" t="s">
        <v>5765</v>
      </c>
      <c r="D558" s="58" t="s">
        <v>5773</v>
      </c>
      <c r="E558" s="59" t="s">
        <v>12867</v>
      </c>
      <c r="F558" s="55" t="str">
        <f>LEFT(E558,MIN(FIND({0,1,2,3,4,5,6,7,8,9},ASC(E558)&amp;1234567890))-1)</f>
        <v>Li</v>
      </c>
      <c r="G558" s="55">
        <f t="shared" si="16"/>
        <v>5</v>
      </c>
      <c r="H558" s="55">
        <f>VLOOKUP(F558,Table!$A$2:$C$121,2,0)</f>
        <v>1</v>
      </c>
      <c r="I558" s="56">
        <f>VLOOKUP(F558,Table!$A$2:$C$121,3,0)</f>
        <v>2</v>
      </c>
      <c r="J558" s="59" t="s">
        <v>11511</v>
      </c>
      <c r="K558" s="55" t="str">
        <f>LEFT(J558,MIN(FIND({0,1,2,3,4,5,6,7,8,9},ASC(J558)&amp;1234567890))-1)</f>
        <v>B</v>
      </c>
      <c r="L558" s="55">
        <f t="shared" si="17"/>
        <v>4</v>
      </c>
      <c r="M558" s="55">
        <f>VLOOKUP(K558,Table!$A$2:$C$121,2,0)</f>
        <v>13</v>
      </c>
      <c r="N558" s="56">
        <f>VLOOKUP(K558,Table!$A$2:$C$121,3,0)</f>
        <v>2</v>
      </c>
      <c r="O558" s="53" t="str">
        <f>VLOOKUP(A558,Table!$U$1:$V$230,2,0)</f>
        <v>Trigonal</v>
      </c>
      <c r="P558" s="63"/>
    </row>
    <row r="559" spans="1:16" ht="17.25" customHeight="1">
      <c r="A559" s="58">
        <v>160</v>
      </c>
      <c r="B559" s="58">
        <v>24315</v>
      </c>
      <c r="C559" s="58" t="s">
        <v>5767</v>
      </c>
      <c r="D559" s="58" t="s">
        <v>254</v>
      </c>
      <c r="E559" s="59" t="s">
        <v>405</v>
      </c>
      <c r="F559" s="55" t="str">
        <f>LEFT(E559,MIN(FIND({0,1,2,3,4,5,6,7,8,9},ASC(E559)&amp;1234567890))-1)</f>
        <v>Ta</v>
      </c>
      <c r="G559" s="55">
        <f t="shared" si="16"/>
        <v>1</v>
      </c>
      <c r="H559" s="55">
        <f>VLOOKUP(F559,Table!$A$2:$C$121,2,0)</f>
        <v>5</v>
      </c>
      <c r="I559" s="56">
        <f>VLOOKUP(F559,Table!$A$2:$C$121,3,0)</f>
        <v>6</v>
      </c>
      <c r="J559" s="59" t="s">
        <v>361</v>
      </c>
      <c r="K559" s="55" t="str">
        <f>LEFT(J559,MIN(FIND({0,1,2,3,4,5,6,7,8,9},ASC(J559)&amp;1234567890))-1)</f>
        <v>Se</v>
      </c>
      <c r="L559" s="55">
        <f t="shared" si="17"/>
        <v>2</v>
      </c>
      <c r="M559" s="55">
        <f>VLOOKUP(K559,Table!$A$2:$C$121,2,0)</f>
        <v>16</v>
      </c>
      <c r="N559" s="56">
        <f>VLOOKUP(K559,Table!$A$2:$C$121,3,0)</f>
        <v>4</v>
      </c>
      <c r="O559" s="53" t="str">
        <f>VLOOKUP(A559,Table!$U$1:$V$230,2,0)</f>
        <v>Trigonal</v>
      </c>
      <c r="P559" s="63"/>
    </row>
    <row r="560" spans="1:16" ht="17.25" customHeight="1">
      <c r="A560" s="58">
        <v>160</v>
      </c>
      <c r="B560" s="58">
        <v>24319</v>
      </c>
      <c r="C560" s="58" t="s">
        <v>5767</v>
      </c>
      <c r="D560" s="58" t="s">
        <v>5774</v>
      </c>
      <c r="E560" s="59" t="s">
        <v>15062</v>
      </c>
      <c r="F560" s="55" t="str">
        <f>LEFT(E560,MIN(FIND({0,1,2,3,4,5,6,7,8,9},ASC(E560)&amp;1234567890))-1)</f>
        <v>Ta</v>
      </c>
      <c r="G560" s="55">
        <f t="shared" si="16"/>
        <v>1.1100000000000001</v>
      </c>
      <c r="H560" s="55">
        <f>VLOOKUP(F560,Table!$A$2:$C$121,2,0)</f>
        <v>5</v>
      </c>
      <c r="I560" s="56">
        <f>VLOOKUP(F560,Table!$A$2:$C$121,3,0)</f>
        <v>6</v>
      </c>
      <c r="J560" s="59" t="s">
        <v>361</v>
      </c>
      <c r="K560" s="55" t="str">
        <f>LEFT(J560,MIN(FIND({0,1,2,3,4,5,6,7,8,9},ASC(J560)&amp;1234567890))-1)</f>
        <v>Se</v>
      </c>
      <c r="L560" s="55">
        <f t="shared" si="17"/>
        <v>2</v>
      </c>
      <c r="M560" s="55">
        <f>VLOOKUP(K560,Table!$A$2:$C$121,2,0)</f>
        <v>16</v>
      </c>
      <c r="N560" s="56">
        <f>VLOOKUP(K560,Table!$A$2:$C$121,3,0)</f>
        <v>4</v>
      </c>
      <c r="O560" s="53" t="str">
        <f>VLOOKUP(A560,Table!$U$1:$V$230,2,0)</f>
        <v>Trigonal</v>
      </c>
      <c r="P560" s="63"/>
    </row>
    <row r="561" spans="1:16" ht="17.25" customHeight="1">
      <c r="A561" s="58">
        <v>160</v>
      </c>
      <c r="B561" s="58">
        <v>26424</v>
      </c>
      <c r="C561" s="58" t="s">
        <v>5767</v>
      </c>
      <c r="D561" s="58" t="s">
        <v>5775</v>
      </c>
      <c r="E561" s="59" t="s">
        <v>15063</v>
      </c>
      <c r="F561" s="55" t="str">
        <f>LEFT(E561,MIN(FIND({0,1,2,3,4,5,6,7,8,9},ASC(E561)&amp;1234567890))-1)</f>
        <v>Nb</v>
      </c>
      <c r="G561" s="55">
        <f t="shared" si="16"/>
        <v>1.06</v>
      </c>
      <c r="H561" s="55">
        <f>VLOOKUP(F561,Table!$A$2:$C$121,2,0)</f>
        <v>5</v>
      </c>
      <c r="I561" s="56">
        <f>VLOOKUP(F561,Table!$A$2:$C$121,3,0)</f>
        <v>5</v>
      </c>
      <c r="J561" s="59" t="s">
        <v>34</v>
      </c>
      <c r="K561" s="55" t="str">
        <f>LEFT(J561,MIN(FIND({0,1,2,3,4,5,6,7,8,9},ASC(J561)&amp;1234567890))-1)</f>
        <v>S</v>
      </c>
      <c r="L561" s="55">
        <f t="shared" si="17"/>
        <v>2</v>
      </c>
      <c r="M561" s="55">
        <f>VLOOKUP(K561,Table!$A$2:$C$121,2,0)</f>
        <v>16</v>
      </c>
      <c r="N561" s="56">
        <f>VLOOKUP(K561,Table!$A$2:$C$121,3,0)</f>
        <v>3</v>
      </c>
      <c r="O561" s="53" t="str">
        <f>VLOOKUP(A561,Table!$U$1:$V$230,2,0)</f>
        <v>Trigonal</v>
      </c>
      <c r="P561" s="63"/>
    </row>
    <row r="562" spans="1:16" ht="17.25" customHeight="1">
      <c r="A562" s="58">
        <v>160</v>
      </c>
      <c r="B562" s="58">
        <v>23887</v>
      </c>
      <c r="C562" s="58" t="s">
        <v>5767</v>
      </c>
      <c r="D562" s="58" t="s">
        <v>5745</v>
      </c>
      <c r="E562" s="59" t="s">
        <v>31</v>
      </c>
      <c r="F562" s="55" t="str">
        <f>LEFT(E562,MIN(FIND({0,1,2,3,4,5,6,7,8,9},ASC(E562)&amp;1234567890))-1)</f>
        <v>Si</v>
      </c>
      <c r="G562" s="55">
        <f t="shared" si="16"/>
        <v>1</v>
      </c>
      <c r="H562" s="55">
        <f>VLOOKUP(F562,Table!$A$2:$C$121,2,0)</f>
        <v>14</v>
      </c>
      <c r="I562" s="56">
        <f>VLOOKUP(F562,Table!$A$2:$C$121,3,0)</f>
        <v>3</v>
      </c>
      <c r="J562" s="59" t="s">
        <v>614</v>
      </c>
      <c r="K562" s="55" t="str">
        <f>LEFT(J562,MIN(FIND({0,1,2,3,4,5,6,7,8,9},ASC(J562)&amp;1234567890))-1)</f>
        <v>C</v>
      </c>
      <c r="L562" s="55">
        <f t="shared" si="17"/>
        <v>1</v>
      </c>
      <c r="M562" s="55">
        <f>VLOOKUP(K562,Table!$A$2:$C$121,2,0)</f>
        <v>14</v>
      </c>
      <c r="N562" s="56">
        <f>VLOOKUP(K562,Table!$A$2:$C$121,3,0)</f>
        <v>2</v>
      </c>
      <c r="O562" s="53" t="str">
        <f>VLOOKUP(A562,Table!$U$1:$V$230,2,0)</f>
        <v>Trigonal</v>
      </c>
      <c r="P562" s="63"/>
    </row>
    <row r="563" spans="1:16" ht="17.25" customHeight="1">
      <c r="A563" s="58">
        <v>160</v>
      </c>
      <c r="B563" s="58">
        <v>29312</v>
      </c>
      <c r="C563" s="58" t="s">
        <v>5765</v>
      </c>
      <c r="D563" s="58" t="s">
        <v>5776</v>
      </c>
      <c r="E563" s="59" t="s">
        <v>66</v>
      </c>
      <c r="F563" s="55" t="str">
        <f>LEFT(E563,MIN(FIND({0,1,2,3,4,5,6,7,8,9},ASC(E563)&amp;1234567890))-1)</f>
        <v>Ni</v>
      </c>
      <c r="G563" s="55">
        <f t="shared" si="16"/>
        <v>1</v>
      </c>
      <c r="H563" s="55">
        <f>VLOOKUP(F563,Table!$A$2:$C$121,2,0)</f>
        <v>10</v>
      </c>
      <c r="I563" s="56">
        <f>VLOOKUP(F563,Table!$A$2:$C$121,3,0)</f>
        <v>4</v>
      </c>
      <c r="J563" s="59" t="s">
        <v>379</v>
      </c>
      <c r="K563" s="55" t="str">
        <f>LEFT(J563,MIN(FIND({0,1,2,3,4,5,6,7,8,9},ASC(J563)&amp;1234567890))-1)</f>
        <v>S</v>
      </c>
      <c r="L563" s="55">
        <f t="shared" si="17"/>
        <v>1</v>
      </c>
      <c r="M563" s="55">
        <f>VLOOKUP(K563,Table!$A$2:$C$121,2,0)</f>
        <v>16</v>
      </c>
      <c r="N563" s="56">
        <f>VLOOKUP(K563,Table!$A$2:$C$121,3,0)</f>
        <v>3</v>
      </c>
      <c r="O563" s="53" t="str">
        <f>VLOOKUP(A563,Table!$U$1:$V$230,2,0)</f>
        <v>Trigonal</v>
      </c>
      <c r="P563" s="63"/>
    </row>
    <row r="564" spans="1:16" ht="17.25" customHeight="1">
      <c r="A564" s="58">
        <v>160</v>
      </c>
      <c r="B564" s="58">
        <v>20289</v>
      </c>
      <c r="C564" s="58" t="s">
        <v>5767</v>
      </c>
      <c r="D564" s="58" t="s">
        <v>5777</v>
      </c>
      <c r="E564" s="59" t="s">
        <v>11456</v>
      </c>
      <c r="F564" s="55" t="str">
        <f>LEFT(E564,MIN(FIND({0,1,2,3,4,5,6,7,8,9},ASC(E564)&amp;1234567890))-1)</f>
        <v>Bi</v>
      </c>
      <c r="G564" s="55">
        <f t="shared" si="16"/>
        <v>2</v>
      </c>
      <c r="H564" s="55">
        <f>VLOOKUP(F564,Table!$A$2:$C$121,2,0)</f>
        <v>15</v>
      </c>
      <c r="I564" s="56">
        <f>VLOOKUP(F564,Table!$A$2:$C$121,3,0)</f>
        <v>6</v>
      </c>
      <c r="J564" s="59" t="s">
        <v>36</v>
      </c>
      <c r="K564" s="55" t="str">
        <f>LEFT(J564,MIN(FIND({0,1,2,3,4,5,6,7,8,9},ASC(J564)&amp;1234567890))-1)</f>
        <v>Te</v>
      </c>
      <c r="L564" s="55">
        <f t="shared" si="17"/>
        <v>3</v>
      </c>
      <c r="M564" s="55">
        <f>VLOOKUP(K564,Table!$A$2:$C$121,2,0)</f>
        <v>16</v>
      </c>
      <c r="N564" s="56">
        <f>VLOOKUP(K564,Table!$A$2:$C$121,3,0)</f>
        <v>5</v>
      </c>
      <c r="O564" s="53" t="str">
        <f>VLOOKUP(A564,Table!$U$1:$V$230,2,0)</f>
        <v>Trigonal</v>
      </c>
      <c r="P564" s="63"/>
    </row>
    <row r="565" spans="1:16" ht="17.25" customHeight="1">
      <c r="A565" s="58">
        <v>160</v>
      </c>
      <c r="B565" s="58">
        <v>26622</v>
      </c>
      <c r="C565" s="58" t="s">
        <v>5767</v>
      </c>
      <c r="D565" s="58" t="s">
        <v>5778</v>
      </c>
      <c r="E565" s="59" t="s">
        <v>393</v>
      </c>
      <c r="F565" s="55" t="str">
        <f>LEFT(E565,MIN(FIND({0,1,2,3,4,5,6,7,8,9},ASC(E565)&amp;1234567890))-1)</f>
        <v>Mo</v>
      </c>
      <c r="G565" s="55">
        <f t="shared" si="16"/>
        <v>1</v>
      </c>
      <c r="H565" s="55">
        <f>VLOOKUP(F565,Table!$A$2:$C$121,2,0)</f>
        <v>6</v>
      </c>
      <c r="I565" s="56">
        <f>VLOOKUP(F565,Table!$A$2:$C$121,3,0)</f>
        <v>5</v>
      </c>
      <c r="J565" s="59" t="s">
        <v>34</v>
      </c>
      <c r="K565" s="55" t="str">
        <f>LEFT(J565,MIN(FIND({0,1,2,3,4,5,6,7,8,9},ASC(J565)&amp;1234567890))-1)</f>
        <v>S</v>
      </c>
      <c r="L565" s="55">
        <f t="shared" si="17"/>
        <v>2</v>
      </c>
      <c r="M565" s="55">
        <f>VLOOKUP(K565,Table!$A$2:$C$121,2,0)</f>
        <v>16</v>
      </c>
      <c r="N565" s="56">
        <f>VLOOKUP(K565,Table!$A$2:$C$121,3,0)</f>
        <v>3</v>
      </c>
      <c r="O565" s="53" t="str">
        <f>VLOOKUP(A565,Table!$U$1:$V$230,2,0)</f>
        <v>Trigonal</v>
      </c>
      <c r="P565" s="63"/>
    </row>
    <row r="566" spans="1:16" ht="17.25" customHeight="1">
      <c r="A566" s="58">
        <v>160</v>
      </c>
      <c r="B566" s="58">
        <v>30361</v>
      </c>
      <c r="C566" s="58" t="s">
        <v>5767</v>
      </c>
      <c r="D566" s="58" t="s">
        <v>5779</v>
      </c>
      <c r="E566" s="59" t="s">
        <v>542</v>
      </c>
      <c r="F566" s="55" t="str">
        <f>LEFT(E566,MIN(FIND({0,1,2,3,4,5,6,7,8,9},ASC(E566)&amp;1234567890))-1)</f>
        <v>Bi</v>
      </c>
      <c r="G566" s="55">
        <f t="shared" si="16"/>
        <v>1</v>
      </c>
      <c r="H566" s="55">
        <f>VLOOKUP(F566,Table!$A$2:$C$121,2,0)</f>
        <v>15</v>
      </c>
      <c r="I566" s="56">
        <f>VLOOKUP(F566,Table!$A$2:$C$121,3,0)</f>
        <v>6</v>
      </c>
      <c r="J566" s="59" t="s">
        <v>371</v>
      </c>
      <c r="K566" s="55" t="str">
        <f>LEFT(J566,MIN(FIND({0,1,2,3,4,5,6,7,8,9},ASC(J566)&amp;1234567890))-1)</f>
        <v>O</v>
      </c>
      <c r="L566" s="55">
        <f t="shared" si="17"/>
        <v>1</v>
      </c>
      <c r="M566" s="55">
        <f>VLOOKUP(K566,Table!$A$2:$C$121,2,0)</f>
        <v>16</v>
      </c>
      <c r="N566" s="56">
        <f>VLOOKUP(K566,Table!$A$2:$C$121,3,0)</f>
        <v>2</v>
      </c>
      <c r="O566" s="53" t="str">
        <f>VLOOKUP(A566,Table!$U$1:$V$230,2,0)</f>
        <v>Trigonal</v>
      </c>
      <c r="P566" s="63"/>
    </row>
    <row r="567" spans="1:16" ht="17.25" customHeight="1">
      <c r="A567" s="58">
        <v>160</v>
      </c>
      <c r="B567" s="58">
        <v>37186</v>
      </c>
      <c r="C567" s="58" t="s">
        <v>5767</v>
      </c>
      <c r="D567" s="58" t="s">
        <v>5780</v>
      </c>
      <c r="E567" s="59" t="s">
        <v>11342</v>
      </c>
      <c r="F567" s="55" t="str">
        <f>LEFT(E567,MIN(FIND({0,1,2,3,4,5,6,7,8,9},ASC(E567)&amp;1234567890))-1)</f>
        <v>Ag</v>
      </c>
      <c r="G567" s="55">
        <f t="shared" si="16"/>
        <v>1</v>
      </c>
      <c r="H567" s="55">
        <f>VLOOKUP(F567,Table!$A$2:$C$121,2,0)</f>
        <v>11</v>
      </c>
      <c r="I567" s="56">
        <f>VLOOKUP(F567,Table!$A$2:$C$121,3,0)</f>
        <v>5</v>
      </c>
      <c r="J567" s="59" t="s">
        <v>36</v>
      </c>
      <c r="K567" s="55" t="str">
        <f>LEFT(J567,MIN(FIND({0,1,2,3,4,5,6,7,8,9},ASC(J567)&amp;1234567890))-1)</f>
        <v>Te</v>
      </c>
      <c r="L567" s="55">
        <f t="shared" si="17"/>
        <v>3</v>
      </c>
      <c r="M567" s="55">
        <f>VLOOKUP(K567,Table!$A$2:$C$121,2,0)</f>
        <v>16</v>
      </c>
      <c r="N567" s="56">
        <f>VLOOKUP(K567,Table!$A$2:$C$121,3,0)</f>
        <v>5</v>
      </c>
      <c r="O567" s="53" t="str">
        <f>VLOOKUP(A567,Table!$U$1:$V$230,2,0)</f>
        <v>Trigonal</v>
      </c>
      <c r="P567" s="63"/>
    </row>
    <row r="568" spans="1:16" ht="17.25" customHeight="1">
      <c r="A568" s="58">
        <v>160</v>
      </c>
      <c r="B568" s="58">
        <v>69756</v>
      </c>
      <c r="C568" s="58" t="s">
        <v>5765</v>
      </c>
      <c r="D568" s="58" t="s">
        <v>5781</v>
      </c>
      <c r="E568" s="59" t="s">
        <v>13822</v>
      </c>
      <c r="F568" s="55" t="str">
        <f>LEFT(E568,MIN(FIND({0,1,2,3,4,5,6,7,8,9},ASC(E568)&amp;1234567890))-1)</f>
        <v>Cu</v>
      </c>
      <c r="G568" s="55">
        <f t="shared" si="16"/>
        <v>1.8</v>
      </c>
      <c r="H568" s="55">
        <f>VLOOKUP(F568,Table!$A$2:$C$121,2,0)</f>
        <v>11</v>
      </c>
      <c r="I568" s="56">
        <f>VLOOKUP(F568,Table!$A$2:$C$121,3,0)</f>
        <v>4</v>
      </c>
      <c r="J568" s="59" t="s">
        <v>379</v>
      </c>
      <c r="K568" s="55" t="str">
        <f>LEFT(J568,MIN(FIND({0,1,2,3,4,5,6,7,8,9},ASC(J568)&amp;1234567890))-1)</f>
        <v>S</v>
      </c>
      <c r="L568" s="55">
        <f t="shared" si="17"/>
        <v>1</v>
      </c>
      <c r="M568" s="55">
        <f>VLOOKUP(K568,Table!$A$2:$C$121,2,0)</f>
        <v>16</v>
      </c>
      <c r="N568" s="56">
        <f>VLOOKUP(K568,Table!$A$2:$C$121,3,0)</f>
        <v>3</v>
      </c>
      <c r="O568" s="53" t="str">
        <f>VLOOKUP(A568,Table!$U$1:$V$230,2,0)</f>
        <v>Trigonal</v>
      </c>
      <c r="P568" s="63"/>
    </row>
    <row r="569" spans="1:16" ht="17.25" customHeight="1">
      <c r="A569" s="58">
        <v>160</v>
      </c>
      <c r="B569" s="58">
        <v>79591</v>
      </c>
      <c r="C569" s="58" t="s">
        <v>5767</v>
      </c>
      <c r="D569" s="58" t="s">
        <v>5782</v>
      </c>
      <c r="E569" s="59" t="s">
        <v>15064</v>
      </c>
      <c r="F569" s="55" t="str">
        <f>LEFT(E569,MIN(FIND({0,1,2,3,4,5,6,7,8,9},ASC(E569)&amp;1234567890))-1)</f>
        <v>Ti</v>
      </c>
      <c r="G569" s="55">
        <f t="shared" si="16"/>
        <v>0.98</v>
      </c>
      <c r="H569" s="55">
        <f>VLOOKUP(F569,Table!$A$2:$C$121,2,0)</f>
        <v>4</v>
      </c>
      <c r="I569" s="56">
        <f>VLOOKUP(F569,Table!$A$2:$C$121,3,0)</f>
        <v>4</v>
      </c>
      <c r="J569" s="59" t="s">
        <v>336</v>
      </c>
      <c r="K569" s="55" t="str">
        <f>LEFT(J569,MIN(FIND({0,1,2,3,4,5,6,7,8,9},ASC(J569)&amp;1234567890))-1)</f>
        <v>S</v>
      </c>
      <c r="L569" s="55">
        <f t="shared" si="17"/>
        <v>3</v>
      </c>
      <c r="M569" s="55">
        <f>VLOOKUP(K569,Table!$A$2:$C$121,2,0)</f>
        <v>16</v>
      </c>
      <c r="N569" s="56">
        <f>VLOOKUP(K569,Table!$A$2:$C$121,3,0)</f>
        <v>3</v>
      </c>
      <c r="O569" s="53" t="str">
        <f>VLOOKUP(A569,Table!$U$1:$V$230,2,0)</f>
        <v>Trigonal</v>
      </c>
      <c r="P569" s="63"/>
    </row>
    <row r="570" spans="1:16" ht="17.25" customHeight="1">
      <c r="A570" s="58">
        <v>160</v>
      </c>
      <c r="B570" s="58">
        <v>81124</v>
      </c>
      <c r="C570" s="58" t="s">
        <v>5767</v>
      </c>
      <c r="D570" s="58" t="s">
        <v>741</v>
      </c>
      <c r="E570" s="59" t="s">
        <v>50</v>
      </c>
      <c r="F570" s="55" t="str">
        <f>LEFT(E570,MIN(FIND({0,1,2,3,4,5,6,7,8,9},ASC(E570)&amp;1234567890))-1)</f>
        <v>Ti</v>
      </c>
      <c r="G570" s="55">
        <f t="shared" si="16"/>
        <v>1</v>
      </c>
      <c r="H570" s="55">
        <f>VLOOKUP(F570,Table!$A$2:$C$121,2,0)</f>
        <v>4</v>
      </c>
      <c r="I570" s="56">
        <f>VLOOKUP(F570,Table!$A$2:$C$121,3,0)</f>
        <v>4</v>
      </c>
      <c r="J570" s="59" t="s">
        <v>336</v>
      </c>
      <c r="K570" s="55" t="str">
        <f>LEFT(J570,MIN(FIND({0,1,2,3,4,5,6,7,8,9},ASC(J570)&amp;1234567890))-1)</f>
        <v>S</v>
      </c>
      <c r="L570" s="55">
        <f t="shared" si="17"/>
        <v>3</v>
      </c>
      <c r="M570" s="55">
        <f>VLOOKUP(K570,Table!$A$2:$C$121,2,0)</f>
        <v>16</v>
      </c>
      <c r="N570" s="56">
        <f>VLOOKUP(K570,Table!$A$2:$C$121,3,0)</f>
        <v>3</v>
      </c>
      <c r="O570" s="53" t="str">
        <f>VLOOKUP(A570,Table!$U$1:$V$230,2,0)</f>
        <v>Trigonal</v>
      </c>
      <c r="P570" s="63"/>
    </row>
    <row r="571" spans="1:16" ht="17.25" customHeight="1">
      <c r="A571" s="58">
        <v>160</v>
      </c>
      <c r="B571" s="58">
        <v>85964</v>
      </c>
      <c r="C571" s="58" t="s">
        <v>5767</v>
      </c>
      <c r="D571" s="58" t="s">
        <v>5783</v>
      </c>
      <c r="E571" s="59" t="s">
        <v>13042</v>
      </c>
      <c r="F571" s="55" t="str">
        <f>LEFT(E571,MIN(FIND({0,1,2,3,4,5,6,7,8,9},ASC(E571)&amp;1234567890))-1)</f>
        <v>Ta</v>
      </c>
      <c r="G571" s="55">
        <f t="shared" si="16"/>
        <v>1.08</v>
      </c>
      <c r="H571" s="55">
        <f>VLOOKUP(F571,Table!$A$2:$C$121,2,0)</f>
        <v>5</v>
      </c>
      <c r="I571" s="56">
        <f>VLOOKUP(F571,Table!$A$2:$C$121,3,0)</f>
        <v>6</v>
      </c>
      <c r="J571" s="59" t="s">
        <v>34</v>
      </c>
      <c r="K571" s="55" t="str">
        <f>LEFT(J571,MIN(FIND({0,1,2,3,4,5,6,7,8,9},ASC(J571)&amp;1234567890))-1)</f>
        <v>S</v>
      </c>
      <c r="L571" s="55">
        <f t="shared" si="17"/>
        <v>2</v>
      </c>
      <c r="M571" s="55">
        <f>VLOOKUP(K571,Table!$A$2:$C$121,2,0)</f>
        <v>16</v>
      </c>
      <c r="N571" s="56">
        <f>VLOOKUP(K571,Table!$A$2:$C$121,3,0)</f>
        <v>3</v>
      </c>
      <c r="O571" s="53" t="str">
        <f>VLOOKUP(A571,Table!$U$1:$V$230,2,0)</f>
        <v>Trigonal</v>
      </c>
      <c r="P571" s="63"/>
    </row>
    <row r="572" spans="1:16" ht="17.25" customHeight="1">
      <c r="A572" s="58">
        <v>160</v>
      </c>
      <c r="B572" s="58">
        <v>202367</v>
      </c>
      <c r="C572" s="58" t="s">
        <v>5767</v>
      </c>
      <c r="D572" s="58" t="s">
        <v>5784</v>
      </c>
      <c r="E572" s="59" t="s">
        <v>390</v>
      </c>
      <c r="F572" s="55" t="str">
        <f>LEFT(E572,MIN(FIND({0,1,2,3,4,5,6,7,8,9},ASC(E572)&amp;1234567890))-1)</f>
        <v>W</v>
      </c>
      <c r="G572" s="55">
        <f t="shared" si="16"/>
        <v>1</v>
      </c>
      <c r="H572" s="55">
        <f>VLOOKUP(F572,Table!$A$2:$C$121,2,0)</f>
        <v>6</v>
      </c>
      <c r="I572" s="56">
        <f>VLOOKUP(F572,Table!$A$2:$C$121,3,0)</f>
        <v>6</v>
      </c>
      <c r="J572" s="59" t="s">
        <v>34</v>
      </c>
      <c r="K572" s="55" t="str">
        <f>LEFT(J572,MIN(FIND({0,1,2,3,4,5,6,7,8,9},ASC(J572)&amp;1234567890))-1)</f>
        <v>S</v>
      </c>
      <c r="L572" s="55">
        <f t="shared" si="17"/>
        <v>2</v>
      </c>
      <c r="M572" s="55">
        <f>VLOOKUP(K572,Table!$A$2:$C$121,2,0)</f>
        <v>16</v>
      </c>
      <c r="N572" s="56">
        <f>VLOOKUP(K572,Table!$A$2:$C$121,3,0)</f>
        <v>3</v>
      </c>
      <c r="O572" s="53" t="str">
        <f>VLOOKUP(A572,Table!$U$1:$V$230,2,0)</f>
        <v>Trigonal</v>
      </c>
      <c r="P572" s="63"/>
    </row>
    <row r="573" spans="1:16" ht="17.25" customHeight="1">
      <c r="A573" s="58">
        <v>160</v>
      </c>
      <c r="B573" s="58">
        <v>41040</v>
      </c>
      <c r="C573" s="58" t="s">
        <v>5767</v>
      </c>
      <c r="D573" s="58" t="s">
        <v>804</v>
      </c>
      <c r="E573" s="59" t="s">
        <v>453</v>
      </c>
      <c r="F573" s="55" t="str">
        <f>LEFT(E573,MIN(FIND({0,1,2,3,4,5,6,7,8,9},ASC(E573)&amp;1234567890))-1)</f>
        <v>As</v>
      </c>
      <c r="G573" s="55">
        <f t="shared" si="16"/>
        <v>2</v>
      </c>
      <c r="H573" s="55">
        <f>VLOOKUP(F573,Table!$A$2:$C$121,2,0)</f>
        <v>15</v>
      </c>
      <c r="I573" s="56">
        <f>VLOOKUP(F573,Table!$A$2:$C$121,3,0)</f>
        <v>4</v>
      </c>
      <c r="J573" s="59" t="s">
        <v>36</v>
      </c>
      <c r="K573" s="55" t="str">
        <f>LEFT(J573,MIN(FIND({0,1,2,3,4,5,6,7,8,9},ASC(J573)&amp;1234567890))-1)</f>
        <v>Te</v>
      </c>
      <c r="L573" s="55">
        <f t="shared" si="17"/>
        <v>3</v>
      </c>
      <c r="M573" s="55">
        <f>VLOOKUP(K573,Table!$A$2:$C$121,2,0)</f>
        <v>16</v>
      </c>
      <c r="N573" s="56">
        <f>VLOOKUP(K573,Table!$A$2:$C$121,3,0)</f>
        <v>5</v>
      </c>
      <c r="O573" s="53" t="str">
        <f>VLOOKUP(A573,Table!$U$1:$V$230,2,0)</f>
        <v>Trigonal</v>
      </c>
      <c r="P573" s="63"/>
    </row>
    <row r="574" spans="1:16" ht="17.25" customHeight="1">
      <c r="A574" s="58">
        <v>160</v>
      </c>
      <c r="B574" s="58">
        <v>41952</v>
      </c>
      <c r="C574" s="58" t="s">
        <v>5765</v>
      </c>
      <c r="D574" s="58" t="s">
        <v>5553</v>
      </c>
      <c r="E574" s="59" t="s">
        <v>406</v>
      </c>
      <c r="F574" s="55" t="str">
        <f>LEFT(E574,MIN(FIND({0,1,2,3,4,5,6,7,8,9},ASC(E574)&amp;1234567890))-1)</f>
        <v>C</v>
      </c>
      <c r="G574" s="55">
        <f t="shared" si="16"/>
        <v>3</v>
      </c>
      <c r="H574" s="55">
        <f>VLOOKUP(F574,Table!$A$2:$C$121,2,0)</f>
        <v>14</v>
      </c>
      <c r="I574" s="56">
        <f>VLOOKUP(F574,Table!$A$2:$C$121,3,0)</f>
        <v>2</v>
      </c>
      <c r="J574" s="59" t="s">
        <v>372</v>
      </c>
      <c r="K574" s="55" t="str">
        <f>LEFT(J574,MIN(FIND({0,1,2,3,4,5,6,7,8,9},ASC(J574)&amp;1234567890))-1)</f>
        <v>N</v>
      </c>
      <c r="L574" s="55">
        <f t="shared" si="17"/>
        <v>4</v>
      </c>
      <c r="M574" s="55">
        <f>VLOOKUP(K574,Table!$A$2:$C$121,2,0)</f>
        <v>15</v>
      </c>
      <c r="N574" s="56">
        <f>VLOOKUP(K574,Table!$A$2:$C$121,3,0)</f>
        <v>2</v>
      </c>
      <c r="O574" s="53" t="str">
        <f>VLOOKUP(A574,Table!$U$1:$V$230,2,0)</f>
        <v>Trigonal</v>
      </c>
      <c r="P574" s="63"/>
    </row>
    <row r="575" spans="1:16" ht="17.25" customHeight="1">
      <c r="A575" s="58">
        <v>160</v>
      </c>
      <c r="B575" s="58">
        <v>42596</v>
      </c>
      <c r="C575" s="58" t="s">
        <v>5767</v>
      </c>
      <c r="D575" s="58" t="s">
        <v>5785</v>
      </c>
      <c r="E575" s="59" t="s">
        <v>66</v>
      </c>
      <c r="F575" s="55" t="str">
        <f>LEFT(E575,MIN(FIND({0,1,2,3,4,5,6,7,8,9},ASC(E575)&amp;1234567890))-1)</f>
        <v>Ni</v>
      </c>
      <c r="G575" s="55">
        <f t="shared" si="16"/>
        <v>1</v>
      </c>
      <c r="H575" s="55">
        <f>VLOOKUP(F575,Table!$A$2:$C$121,2,0)</f>
        <v>10</v>
      </c>
      <c r="I575" s="56">
        <f>VLOOKUP(F575,Table!$A$2:$C$121,3,0)</f>
        <v>4</v>
      </c>
      <c r="J575" s="59" t="s">
        <v>47</v>
      </c>
      <c r="K575" s="55" t="str">
        <f>LEFT(J575,MIN(FIND({0,1,2,3,4,5,6,7,8,9},ASC(J575)&amp;1234567890))-1)</f>
        <v>Se</v>
      </c>
      <c r="L575" s="55">
        <f t="shared" si="17"/>
        <v>1</v>
      </c>
      <c r="M575" s="55">
        <f>VLOOKUP(K575,Table!$A$2:$C$121,2,0)</f>
        <v>16</v>
      </c>
      <c r="N575" s="56">
        <f>VLOOKUP(K575,Table!$A$2:$C$121,3,0)</f>
        <v>4</v>
      </c>
      <c r="O575" s="53" t="str">
        <f>VLOOKUP(A575,Table!$U$1:$V$230,2,0)</f>
        <v>Trigonal</v>
      </c>
      <c r="P575" s="63"/>
    </row>
    <row r="576" spans="1:16" ht="17.25" customHeight="1">
      <c r="A576" s="58">
        <v>160</v>
      </c>
      <c r="B576" s="58">
        <v>42781</v>
      </c>
      <c r="C576" s="58" t="s">
        <v>5767</v>
      </c>
      <c r="D576" s="58" t="s">
        <v>5744</v>
      </c>
      <c r="E576" s="59" t="s">
        <v>70</v>
      </c>
      <c r="F576" s="55" t="str">
        <f>LEFT(E576,MIN(FIND({0,1,2,3,4,5,6,7,8,9},ASC(E576)&amp;1234567890))-1)</f>
        <v>Zn</v>
      </c>
      <c r="G576" s="55">
        <f t="shared" si="16"/>
        <v>1</v>
      </c>
      <c r="H576" s="55">
        <f>VLOOKUP(F576,Table!$A$2:$C$121,2,0)</f>
        <v>12</v>
      </c>
      <c r="I576" s="56">
        <f>VLOOKUP(F576,Table!$A$2:$C$121,3,0)</f>
        <v>4</v>
      </c>
      <c r="J576" s="59" t="s">
        <v>379</v>
      </c>
      <c r="K576" s="55" t="str">
        <f>LEFT(J576,MIN(FIND({0,1,2,3,4,5,6,7,8,9},ASC(J576)&amp;1234567890))-1)</f>
        <v>S</v>
      </c>
      <c r="L576" s="55">
        <f t="shared" si="17"/>
        <v>1</v>
      </c>
      <c r="M576" s="55">
        <f>VLOOKUP(K576,Table!$A$2:$C$121,2,0)</f>
        <v>16</v>
      </c>
      <c r="N576" s="56">
        <f>VLOOKUP(K576,Table!$A$2:$C$121,3,0)</f>
        <v>3</v>
      </c>
      <c r="O576" s="53" t="str">
        <f>VLOOKUP(A576,Table!$U$1:$V$230,2,0)</f>
        <v>Trigonal</v>
      </c>
      <c r="P576" s="63"/>
    </row>
    <row r="577" spans="1:16" ht="17.25" customHeight="1">
      <c r="A577" s="58">
        <v>160</v>
      </c>
      <c r="B577" s="58">
        <v>43202</v>
      </c>
      <c r="C577" s="58" t="s">
        <v>5767</v>
      </c>
      <c r="D577" s="58" t="s">
        <v>2235</v>
      </c>
      <c r="E577" s="59" t="s">
        <v>544</v>
      </c>
      <c r="F577" s="55" t="str">
        <f>LEFT(E577,MIN(FIND({0,1,2,3,4,5,6,7,8,9},ASC(E577)&amp;1234567890))-1)</f>
        <v>Ge</v>
      </c>
      <c r="G577" s="55">
        <f t="shared" si="16"/>
        <v>1</v>
      </c>
      <c r="H577" s="55">
        <f>VLOOKUP(F577,Table!$A$2:$C$121,2,0)</f>
        <v>14</v>
      </c>
      <c r="I577" s="56">
        <f>VLOOKUP(F577,Table!$A$2:$C$121,3,0)</f>
        <v>4</v>
      </c>
      <c r="J577" s="59" t="s">
        <v>328</v>
      </c>
      <c r="K577" s="55" t="str">
        <f>LEFT(J577,MIN(FIND({0,1,2,3,4,5,6,7,8,9},ASC(J577)&amp;1234567890))-1)</f>
        <v>Te</v>
      </c>
      <c r="L577" s="55">
        <f t="shared" si="17"/>
        <v>1</v>
      </c>
      <c r="M577" s="55">
        <f>VLOOKUP(K577,Table!$A$2:$C$121,2,0)</f>
        <v>16</v>
      </c>
      <c r="N577" s="56">
        <f>VLOOKUP(K577,Table!$A$2:$C$121,3,0)</f>
        <v>5</v>
      </c>
      <c r="O577" s="53" t="str">
        <f>VLOOKUP(A577,Table!$U$1:$V$230,2,0)</f>
        <v>Trigonal</v>
      </c>
      <c r="P577" s="63"/>
    </row>
    <row r="578" spans="1:16" ht="17.25" customHeight="1">
      <c r="A578" s="58">
        <v>160</v>
      </c>
      <c r="B578" s="58">
        <v>43410</v>
      </c>
      <c r="C578" s="58" t="s">
        <v>5767</v>
      </c>
      <c r="D578" s="58" t="s">
        <v>1802</v>
      </c>
      <c r="E578" s="59" t="s">
        <v>405</v>
      </c>
      <c r="F578" s="55" t="str">
        <f>LEFT(E578,MIN(FIND({0,1,2,3,4,5,6,7,8,9},ASC(E578)&amp;1234567890))-1)</f>
        <v>Ta</v>
      </c>
      <c r="G578" s="55">
        <f t="shared" ref="G578:G641" si="18">IF(SUBSTITUTE(E578,F578,"")="",1,SUBSTITUTE(E578,F578,""))*1</f>
        <v>1</v>
      </c>
      <c r="H578" s="55">
        <f>VLOOKUP(F578,Table!$A$2:$C$121,2,0)</f>
        <v>5</v>
      </c>
      <c r="I578" s="56">
        <f>VLOOKUP(F578,Table!$A$2:$C$121,3,0)</f>
        <v>6</v>
      </c>
      <c r="J578" s="59" t="s">
        <v>34</v>
      </c>
      <c r="K578" s="55" t="str">
        <f>LEFT(J578,MIN(FIND({0,1,2,3,4,5,6,7,8,9},ASC(J578)&amp;1234567890))-1)</f>
        <v>S</v>
      </c>
      <c r="L578" s="55">
        <f t="shared" ref="L578:L641" si="19">IF(SUBSTITUTE(J578,K578,"")="",1,SUBSTITUTE(J578,K578,""))*1</f>
        <v>2</v>
      </c>
      <c r="M578" s="55">
        <f>VLOOKUP(K578,Table!$A$2:$C$121,2,0)</f>
        <v>16</v>
      </c>
      <c r="N578" s="56">
        <f>VLOOKUP(K578,Table!$A$2:$C$121,3,0)</f>
        <v>3</v>
      </c>
      <c r="O578" s="53" t="str">
        <f>VLOOKUP(A578,Table!$U$1:$V$230,2,0)</f>
        <v>Trigonal</v>
      </c>
      <c r="P578" s="63"/>
    </row>
    <row r="579" spans="1:16" ht="17.25" customHeight="1">
      <c r="A579" s="58">
        <v>160</v>
      </c>
      <c r="B579" s="58">
        <v>43696</v>
      </c>
      <c r="C579" s="58" t="s">
        <v>5767</v>
      </c>
      <c r="D579" s="58" t="s">
        <v>559</v>
      </c>
      <c r="E579" s="59" t="s">
        <v>335</v>
      </c>
      <c r="F579" s="55" t="str">
        <f>LEFT(E579,MIN(FIND({0,1,2,3,4,5,6,7,8,9},ASC(E579)&amp;1234567890))-1)</f>
        <v>Nb</v>
      </c>
      <c r="G579" s="55">
        <f t="shared" si="18"/>
        <v>1</v>
      </c>
      <c r="H579" s="55">
        <f>VLOOKUP(F579,Table!$A$2:$C$121,2,0)</f>
        <v>5</v>
      </c>
      <c r="I579" s="56">
        <f>VLOOKUP(F579,Table!$A$2:$C$121,3,0)</f>
        <v>5</v>
      </c>
      <c r="J579" s="59" t="s">
        <v>34</v>
      </c>
      <c r="K579" s="55" t="str">
        <f>LEFT(J579,MIN(FIND({0,1,2,3,4,5,6,7,8,9},ASC(J579)&amp;1234567890))-1)</f>
        <v>S</v>
      </c>
      <c r="L579" s="55">
        <f t="shared" si="19"/>
        <v>2</v>
      </c>
      <c r="M579" s="55">
        <f>VLOOKUP(K579,Table!$A$2:$C$121,2,0)</f>
        <v>16</v>
      </c>
      <c r="N579" s="56">
        <f>VLOOKUP(K579,Table!$A$2:$C$121,3,0)</f>
        <v>3</v>
      </c>
      <c r="O579" s="53" t="str">
        <f>VLOOKUP(A579,Table!$U$1:$V$230,2,0)</f>
        <v>Trigonal</v>
      </c>
      <c r="P579" s="63"/>
    </row>
    <row r="580" spans="1:16" ht="17.25" customHeight="1">
      <c r="A580" s="58">
        <v>160</v>
      </c>
      <c r="B580" s="58">
        <v>43698</v>
      </c>
      <c r="C580" s="58" t="s">
        <v>5767</v>
      </c>
      <c r="D580" s="58" t="s">
        <v>5786</v>
      </c>
      <c r="E580" s="59" t="s">
        <v>12186</v>
      </c>
      <c r="F580" s="55" t="str">
        <f>LEFT(E580,MIN(FIND({0,1,2,3,4,5,6,7,8,9},ASC(E580)&amp;1234567890))-1)</f>
        <v>Nb</v>
      </c>
      <c r="G580" s="55">
        <f t="shared" si="18"/>
        <v>1.2</v>
      </c>
      <c r="H580" s="55">
        <f>VLOOKUP(F580,Table!$A$2:$C$121,2,0)</f>
        <v>5</v>
      </c>
      <c r="I580" s="56">
        <f>VLOOKUP(F580,Table!$A$2:$C$121,3,0)</f>
        <v>5</v>
      </c>
      <c r="J580" s="59" t="s">
        <v>34</v>
      </c>
      <c r="K580" s="55" t="str">
        <f>LEFT(J580,MIN(FIND({0,1,2,3,4,5,6,7,8,9},ASC(J580)&amp;1234567890))-1)</f>
        <v>S</v>
      </c>
      <c r="L580" s="55">
        <f t="shared" si="19"/>
        <v>2</v>
      </c>
      <c r="M580" s="55">
        <f>VLOOKUP(K580,Table!$A$2:$C$121,2,0)</f>
        <v>16</v>
      </c>
      <c r="N580" s="56">
        <f>VLOOKUP(K580,Table!$A$2:$C$121,3,0)</f>
        <v>3</v>
      </c>
      <c r="O580" s="53" t="str">
        <f>VLOOKUP(A580,Table!$U$1:$V$230,2,0)</f>
        <v>Trigonal</v>
      </c>
      <c r="P580" s="63"/>
    </row>
    <row r="581" spans="1:16" ht="17.25" customHeight="1">
      <c r="A581" s="58">
        <v>160</v>
      </c>
      <c r="B581" s="58">
        <v>44885</v>
      </c>
      <c r="C581" s="58" t="s">
        <v>5767</v>
      </c>
      <c r="D581" s="58" t="s">
        <v>5787</v>
      </c>
      <c r="E581" s="59" t="s">
        <v>11292</v>
      </c>
      <c r="F581" s="55" t="str">
        <f>LEFT(E581,MIN(FIND({0,1,2,3,4,5,6,7,8,9},ASC(E581)&amp;1234567890))-1)</f>
        <v>Fe</v>
      </c>
      <c r="G581" s="55">
        <f t="shared" si="18"/>
        <v>3</v>
      </c>
      <c r="H581" s="55">
        <f>VLOOKUP(F581,Table!$A$2:$C$121,2,0)</f>
        <v>8</v>
      </c>
      <c r="I581" s="56">
        <f>VLOOKUP(F581,Table!$A$2:$C$121,3,0)</f>
        <v>4</v>
      </c>
      <c r="J581" s="59" t="s">
        <v>481</v>
      </c>
      <c r="K581" s="55" t="str">
        <f>LEFT(J581,MIN(FIND({0,1,2,3,4,5,6,7,8,9},ASC(J581)&amp;1234567890))-1)</f>
        <v>S</v>
      </c>
      <c r="L581" s="55">
        <f t="shared" si="19"/>
        <v>4</v>
      </c>
      <c r="M581" s="55">
        <f>VLOOKUP(K581,Table!$A$2:$C$121,2,0)</f>
        <v>16</v>
      </c>
      <c r="N581" s="56">
        <f>VLOOKUP(K581,Table!$A$2:$C$121,3,0)</f>
        <v>3</v>
      </c>
      <c r="O581" s="53" t="str">
        <f>VLOOKUP(A581,Table!$U$1:$V$230,2,0)</f>
        <v>Trigonal</v>
      </c>
      <c r="P581" s="63"/>
    </row>
    <row r="582" spans="1:16" ht="17.25" customHeight="1">
      <c r="A582" s="58">
        <v>160</v>
      </c>
      <c r="B582" s="58">
        <v>56268</v>
      </c>
      <c r="C582" s="58" t="s">
        <v>5788</v>
      </c>
      <c r="D582" s="58" t="s">
        <v>5789</v>
      </c>
      <c r="E582" s="59" t="s">
        <v>419</v>
      </c>
      <c r="F582" s="55" t="str">
        <f>LEFT(E582,MIN(FIND({0,1,2,3,4,5,6,7,8,9},ASC(E582)&amp;1234567890))-1)</f>
        <v>Cu</v>
      </c>
      <c r="G582" s="55">
        <f t="shared" si="18"/>
        <v>7</v>
      </c>
      <c r="H582" s="55">
        <f>VLOOKUP(F582,Table!$A$2:$C$121,2,0)</f>
        <v>11</v>
      </c>
      <c r="I582" s="56">
        <f>VLOOKUP(F582,Table!$A$2:$C$121,3,0)</f>
        <v>4</v>
      </c>
      <c r="J582" s="59" t="s">
        <v>12032</v>
      </c>
      <c r="K582" s="55" t="str">
        <f>LEFT(J582,MIN(FIND({0,1,2,3,4,5,6,7,8,9},ASC(J582)&amp;1234567890))-1)</f>
        <v>Hg</v>
      </c>
      <c r="L582" s="55">
        <f t="shared" si="19"/>
        <v>6</v>
      </c>
      <c r="M582" s="55">
        <f>VLOOKUP(K582,Table!$A$2:$C$121,2,0)</f>
        <v>12</v>
      </c>
      <c r="N582" s="56">
        <f>VLOOKUP(K582,Table!$A$2:$C$121,3,0)</f>
        <v>6</v>
      </c>
      <c r="O582" s="53" t="str">
        <f>VLOOKUP(A582,Table!$U$1:$V$230,2,0)</f>
        <v>Trigonal</v>
      </c>
      <c r="P582" s="63"/>
    </row>
    <row r="583" spans="1:16" ht="17.25" customHeight="1">
      <c r="A583" s="58">
        <v>160</v>
      </c>
      <c r="B583" s="58">
        <v>51588</v>
      </c>
      <c r="C583" s="58" t="s">
        <v>5767</v>
      </c>
      <c r="D583" s="58" t="s">
        <v>5790</v>
      </c>
      <c r="E583" s="59" t="s">
        <v>15065</v>
      </c>
      <c r="F583" s="55" t="str">
        <f>LEFT(E583,MIN(FIND({0,1,2,3,4,5,6,7,8,9},ASC(E583)&amp;1234567890))-1)</f>
        <v>Nb</v>
      </c>
      <c r="G583" s="55">
        <f t="shared" si="18"/>
        <v>1.0900000000000001</v>
      </c>
      <c r="H583" s="55">
        <f>VLOOKUP(F583,Table!$A$2:$C$121,2,0)</f>
        <v>5</v>
      </c>
      <c r="I583" s="56">
        <f>VLOOKUP(F583,Table!$A$2:$C$121,3,0)</f>
        <v>5</v>
      </c>
      <c r="J583" s="59" t="s">
        <v>34</v>
      </c>
      <c r="K583" s="55" t="str">
        <f>LEFT(J583,MIN(FIND({0,1,2,3,4,5,6,7,8,9},ASC(J583)&amp;1234567890))-1)</f>
        <v>S</v>
      </c>
      <c r="L583" s="55">
        <f t="shared" si="19"/>
        <v>2</v>
      </c>
      <c r="M583" s="55">
        <f>VLOOKUP(K583,Table!$A$2:$C$121,2,0)</f>
        <v>16</v>
      </c>
      <c r="N583" s="56">
        <f>VLOOKUP(K583,Table!$A$2:$C$121,3,0)</f>
        <v>3</v>
      </c>
      <c r="O583" s="53" t="str">
        <f>VLOOKUP(A583,Table!$U$1:$V$230,2,0)</f>
        <v>Trigonal</v>
      </c>
      <c r="P583" s="63"/>
    </row>
    <row r="584" spans="1:16" ht="17.25" customHeight="1">
      <c r="A584" s="58">
        <v>160</v>
      </c>
      <c r="B584" s="58">
        <v>73388</v>
      </c>
      <c r="C584" s="58" t="s">
        <v>5767</v>
      </c>
      <c r="D584" s="58" t="s">
        <v>5791</v>
      </c>
      <c r="E584" s="59" t="s">
        <v>366</v>
      </c>
      <c r="F584" s="55" t="str">
        <f>LEFT(E584,MIN(FIND({0,1,2,3,4,5,6,7,8,9},ASC(E584)&amp;1234567890))-1)</f>
        <v>Ga</v>
      </c>
      <c r="G584" s="55">
        <f t="shared" si="18"/>
        <v>1</v>
      </c>
      <c r="H584" s="55">
        <f>VLOOKUP(F584,Table!$A$2:$C$121,2,0)</f>
        <v>13</v>
      </c>
      <c r="I584" s="56">
        <f>VLOOKUP(F584,Table!$A$2:$C$121,3,0)</f>
        <v>4</v>
      </c>
      <c r="J584" s="59" t="s">
        <v>47</v>
      </c>
      <c r="K584" s="55" t="str">
        <f>LEFT(J584,MIN(FIND({0,1,2,3,4,5,6,7,8,9},ASC(J584)&amp;1234567890))-1)</f>
        <v>Se</v>
      </c>
      <c r="L584" s="55">
        <f t="shared" si="19"/>
        <v>1</v>
      </c>
      <c r="M584" s="55">
        <f>VLOOKUP(K584,Table!$A$2:$C$121,2,0)</f>
        <v>16</v>
      </c>
      <c r="N584" s="56">
        <f>VLOOKUP(K584,Table!$A$2:$C$121,3,0)</f>
        <v>4</v>
      </c>
      <c r="O584" s="53" t="str">
        <f>VLOOKUP(A584,Table!$U$1:$V$230,2,0)</f>
        <v>Trigonal</v>
      </c>
      <c r="P584" s="63"/>
    </row>
    <row r="585" spans="1:16" ht="17.25" customHeight="1">
      <c r="A585" s="58">
        <v>160</v>
      </c>
      <c r="B585" s="58">
        <v>606741</v>
      </c>
      <c r="C585" s="58" t="s">
        <v>5765</v>
      </c>
      <c r="D585" s="58" t="s">
        <v>5792</v>
      </c>
      <c r="E585" s="59" t="s">
        <v>15066</v>
      </c>
      <c r="F585" s="55" t="str">
        <f>LEFT(E585,MIN(FIND({0,1,2,3,4,5,6,7,8,9},ASC(E585)&amp;1234567890))-1)</f>
        <v>Al</v>
      </c>
      <c r="G585" s="55">
        <f t="shared" si="18"/>
        <v>16</v>
      </c>
      <c r="H585" s="55">
        <f>VLOOKUP(F585,Table!$A$2:$C$121,2,0)</f>
        <v>13</v>
      </c>
      <c r="I585" s="56">
        <f>VLOOKUP(F585,Table!$A$2:$C$121,3,0)</f>
        <v>3</v>
      </c>
      <c r="J585" s="59" t="s">
        <v>15067</v>
      </c>
      <c r="K585" s="55" t="str">
        <f>LEFT(J585,MIN(FIND({0,1,2,3,4,5,6,7,8,9},ASC(J585)&amp;1234567890))-1)</f>
        <v>Cr</v>
      </c>
      <c r="L585" s="55">
        <f t="shared" si="19"/>
        <v>9.5</v>
      </c>
      <c r="M585" s="55">
        <f>VLOOKUP(K585,Table!$A$2:$C$121,2,0)</f>
        <v>6</v>
      </c>
      <c r="N585" s="56">
        <f>VLOOKUP(K585,Table!$A$2:$C$121,3,0)</f>
        <v>4</v>
      </c>
      <c r="O585" s="53" t="str">
        <f>VLOOKUP(A585,Table!$U$1:$V$230,2,0)</f>
        <v>Trigonal</v>
      </c>
      <c r="P585" s="63"/>
    </row>
    <row r="586" spans="1:16" ht="17.25" customHeight="1">
      <c r="A586" s="58">
        <v>160</v>
      </c>
      <c r="B586" s="58">
        <v>606753</v>
      </c>
      <c r="C586" s="58" t="s">
        <v>5765</v>
      </c>
      <c r="D586" s="58" t="s">
        <v>5793</v>
      </c>
      <c r="E586" s="59" t="s">
        <v>11482</v>
      </c>
      <c r="F586" s="55" t="str">
        <f>LEFT(E586,MIN(FIND({0,1,2,3,4,5,6,7,8,9},ASC(E586)&amp;1234567890))-1)</f>
        <v>Al</v>
      </c>
      <c r="G586" s="55">
        <f t="shared" si="18"/>
        <v>8</v>
      </c>
      <c r="H586" s="55">
        <f>VLOOKUP(F586,Table!$A$2:$C$121,2,0)</f>
        <v>13</v>
      </c>
      <c r="I586" s="56">
        <f>VLOOKUP(F586,Table!$A$2:$C$121,3,0)</f>
        <v>3</v>
      </c>
      <c r="J586" s="59" t="s">
        <v>11540</v>
      </c>
      <c r="K586" s="55" t="str">
        <f>LEFT(J586,MIN(FIND({0,1,2,3,4,5,6,7,8,9},ASC(J586)&amp;1234567890))-1)</f>
        <v>Cr</v>
      </c>
      <c r="L586" s="55">
        <f t="shared" si="19"/>
        <v>5</v>
      </c>
      <c r="M586" s="55">
        <f>VLOOKUP(K586,Table!$A$2:$C$121,2,0)</f>
        <v>6</v>
      </c>
      <c r="N586" s="56">
        <f>VLOOKUP(K586,Table!$A$2:$C$121,3,0)</f>
        <v>4</v>
      </c>
      <c r="O586" s="53" t="str">
        <f>VLOOKUP(A586,Table!$U$1:$V$230,2,0)</f>
        <v>Trigonal</v>
      </c>
      <c r="P586" s="63"/>
    </row>
    <row r="587" spans="1:16" ht="17.25" customHeight="1">
      <c r="A587" s="58">
        <v>160</v>
      </c>
      <c r="B587" s="58">
        <v>608465</v>
      </c>
      <c r="C587" s="58" t="s">
        <v>5767</v>
      </c>
      <c r="D587" s="58" t="s">
        <v>5794</v>
      </c>
      <c r="E587" s="59" t="s">
        <v>11373</v>
      </c>
      <c r="F587" s="55" t="str">
        <f>LEFT(E587,MIN(FIND({0,1,2,3,4,5,6,7,8,9},ASC(E587)&amp;1234567890))-1)</f>
        <v>Mn</v>
      </c>
      <c r="G587" s="55">
        <f t="shared" si="18"/>
        <v>5</v>
      </c>
      <c r="H587" s="55">
        <f>VLOOKUP(F587,Table!$A$2:$C$121,2,0)</f>
        <v>7</v>
      </c>
      <c r="I587" s="56">
        <f>VLOOKUP(F587,Table!$A$2:$C$121,3,0)</f>
        <v>4</v>
      </c>
      <c r="J587" s="59" t="s">
        <v>11482</v>
      </c>
      <c r="K587" s="55" t="str">
        <f>LEFT(J587,MIN(FIND({0,1,2,3,4,5,6,7,8,9},ASC(J587)&amp;1234567890))-1)</f>
        <v>Al</v>
      </c>
      <c r="L587" s="55">
        <f t="shared" si="19"/>
        <v>8</v>
      </c>
      <c r="M587" s="55">
        <f>VLOOKUP(K587,Table!$A$2:$C$121,2,0)</f>
        <v>13</v>
      </c>
      <c r="N587" s="56">
        <f>VLOOKUP(K587,Table!$A$2:$C$121,3,0)</f>
        <v>3</v>
      </c>
      <c r="O587" s="53" t="str">
        <f>VLOOKUP(A587,Table!$U$1:$V$230,2,0)</f>
        <v>Trigonal</v>
      </c>
      <c r="P587" s="63"/>
    </row>
    <row r="588" spans="1:16" ht="17.25" customHeight="1">
      <c r="A588" s="58">
        <v>160</v>
      </c>
      <c r="B588" s="58">
        <v>618924</v>
      </c>
      <c r="C588" s="58" t="s">
        <v>5767</v>
      </c>
      <c r="D588" s="58" t="s">
        <v>5795</v>
      </c>
      <c r="E588" s="59" t="s">
        <v>349</v>
      </c>
      <c r="F588" s="55" t="str">
        <f>LEFT(E588,MIN(FIND({0,1,2,3,4,5,6,7,8,9},ASC(E588)&amp;1234567890))-1)</f>
        <v>Ti</v>
      </c>
      <c r="G588" s="55">
        <f t="shared" si="18"/>
        <v>8</v>
      </c>
      <c r="H588" s="55">
        <f>VLOOKUP(F588,Table!$A$2:$C$121,2,0)</f>
        <v>4</v>
      </c>
      <c r="I588" s="56">
        <f>VLOOKUP(F588,Table!$A$2:$C$121,3,0)</f>
        <v>4</v>
      </c>
      <c r="J588" s="59" t="s">
        <v>11400</v>
      </c>
      <c r="K588" s="55" t="str">
        <f>LEFT(J588,MIN(FIND({0,1,2,3,4,5,6,7,8,9},ASC(J588)&amp;1234567890))-1)</f>
        <v>C</v>
      </c>
      <c r="L588" s="55">
        <f t="shared" si="19"/>
        <v>5</v>
      </c>
      <c r="M588" s="55">
        <f>VLOOKUP(K588,Table!$A$2:$C$121,2,0)</f>
        <v>14</v>
      </c>
      <c r="N588" s="56">
        <f>VLOOKUP(K588,Table!$A$2:$C$121,3,0)</f>
        <v>2</v>
      </c>
      <c r="O588" s="53" t="str">
        <f>VLOOKUP(A588,Table!$U$1:$V$230,2,0)</f>
        <v>Trigonal</v>
      </c>
      <c r="P588" s="63"/>
    </row>
    <row r="589" spans="1:16" ht="17.25" customHeight="1">
      <c r="A589" s="58">
        <v>160</v>
      </c>
      <c r="B589" s="58">
        <v>634612</v>
      </c>
      <c r="C589" s="58" t="s">
        <v>5767</v>
      </c>
      <c r="D589" s="58" t="s">
        <v>5796</v>
      </c>
      <c r="E589" s="59" t="s">
        <v>11977</v>
      </c>
      <c r="F589" s="55" t="str">
        <f>LEFT(E589,MIN(FIND({0,1,2,3,4,5,6,7,8,9},ASC(E589)&amp;1234567890))-1)</f>
        <v>Ga</v>
      </c>
      <c r="G589" s="55">
        <f t="shared" si="18"/>
        <v>13</v>
      </c>
      <c r="H589" s="55">
        <f>VLOOKUP(F589,Table!$A$2:$C$121,2,0)</f>
        <v>13</v>
      </c>
      <c r="I589" s="56">
        <f>VLOOKUP(F589,Table!$A$2:$C$121,3,0)</f>
        <v>4</v>
      </c>
      <c r="J589" s="59" t="s">
        <v>15068</v>
      </c>
      <c r="K589" s="55" t="str">
        <f>LEFT(J589,MIN(FIND({0,1,2,3,4,5,6,7,8,9},ASC(J589)&amp;1234567890))-1)</f>
        <v>Mn</v>
      </c>
      <c r="L589" s="55">
        <f t="shared" si="19"/>
        <v>13</v>
      </c>
      <c r="M589" s="55">
        <f>VLOOKUP(K589,Table!$A$2:$C$121,2,0)</f>
        <v>7</v>
      </c>
      <c r="N589" s="56">
        <f>VLOOKUP(K589,Table!$A$2:$C$121,3,0)</f>
        <v>4</v>
      </c>
      <c r="O589" s="53" t="str">
        <f>VLOOKUP(A589,Table!$U$1:$V$230,2,0)</f>
        <v>Trigonal</v>
      </c>
      <c r="P589" s="63"/>
    </row>
    <row r="590" spans="1:16" ht="17.25" customHeight="1">
      <c r="A590" s="58">
        <v>160</v>
      </c>
      <c r="B590" s="58">
        <v>644523</v>
      </c>
      <c r="C590" s="58" t="s">
        <v>5765</v>
      </c>
      <c r="D590" s="58" t="s">
        <v>857</v>
      </c>
      <c r="E590" s="59" t="s">
        <v>11410</v>
      </c>
      <c r="F590" s="55" t="str">
        <f>LEFT(E590,MIN(FIND({0,1,2,3,4,5,6,7,8,9},ASC(E590)&amp;1234567890))-1)</f>
        <v>Na</v>
      </c>
      <c r="G590" s="55">
        <f t="shared" si="18"/>
        <v>1</v>
      </c>
      <c r="H590" s="55">
        <f>VLOOKUP(F590,Table!$A$2:$C$121,2,0)</f>
        <v>1</v>
      </c>
      <c r="I590" s="56">
        <f>VLOOKUP(F590,Table!$A$2:$C$121,3,0)</f>
        <v>3</v>
      </c>
      <c r="J590" s="59" t="s">
        <v>11411</v>
      </c>
      <c r="K590" s="55" t="str">
        <f>LEFT(J590,MIN(FIND({0,1,2,3,4,5,6,7,8,9},ASC(J590)&amp;1234567890))-1)</f>
        <v>N</v>
      </c>
      <c r="L590" s="55">
        <f t="shared" si="19"/>
        <v>3</v>
      </c>
      <c r="M590" s="55">
        <f>VLOOKUP(K590,Table!$A$2:$C$121,2,0)</f>
        <v>15</v>
      </c>
      <c r="N590" s="56">
        <f>VLOOKUP(K590,Table!$A$2:$C$121,3,0)</f>
        <v>2</v>
      </c>
      <c r="O590" s="53" t="str">
        <f>VLOOKUP(A590,Table!$U$1:$V$230,2,0)</f>
        <v>Trigonal</v>
      </c>
      <c r="P590" s="63"/>
    </row>
    <row r="591" spans="1:16" ht="17.25" customHeight="1">
      <c r="A591" s="58">
        <v>160</v>
      </c>
      <c r="B591" s="58">
        <v>419884</v>
      </c>
      <c r="C591" s="58" t="s">
        <v>5767</v>
      </c>
      <c r="D591" s="58" t="s">
        <v>5797</v>
      </c>
      <c r="E591" s="59" t="s">
        <v>599</v>
      </c>
      <c r="F591" s="55" t="str">
        <f>LEFT(E591,MIN(FIND({0,1,2,3,4,5,6,7,8,9},ASC(E591)&amp;1234567890))-1)</f>
        <v>Sn</v>
      </c>
      <c r="G591" s="55">
        <f t="shared" si="18"/>
        <v>4</v>
      </c>
      <c r="H591" s="55">
        <f>VLOOKUP(F591,Table!$A$2:$C$121,2,0)</f>
        <v>14</v>
      </c>
      <c r="I591" s="56">
        <f>VLOOKUP(F591,Table!$A$2:$C$121,3,0)</f>
        <v>5</v>
      </c>
      <c r="J591" s="59" t="s">
        <v>331</v>
      </c>
      <c r="K591" s="55" t="str">
        <f>LEFT(J591,MIN(FIND({0,1,2,3,4,5,6,7,8,9},ASC(J591)&amp;1234567890))-1)</f>
        <v>As</v>
      </c>
      <c r="L591" s="55">
        <f t="shared" si="19"/>
        <v>3</v>
      </c>
      <c r="M591" s="55">
        <f>VLOOKUP(K591,Table!$A$2:$C$121,2,0)</f>
        <v>15</v>
      </c>
      <c r="N591" s="56">
        <f>VLOOKUP(K591,Table!$A$2:$C$121,3,0)</f>
        <v>4</v>
      </c>
      <c r="O591" s="53" t="str">
        <f>VLOOKUP(A591,Table!$U$1:$V$230,2,0)</f>
        <v>Trigonal</v>
      </c>
      <c r="P591" s="63"/>
    </row>
    <row r="592" spans="1:16" ht="17.25" customHeight="1">
      <c r="A592" s="58">
        <v>160</v>
      </c>
      <c r="B592" s="58">
        <v>428192</v>
      </c>
      <c r="C592" s="58" t="s">
        <v>5767</v>
      </c>
      <c r="D592" s="58" t="s">
        <v>5798</v>
      </c>
      <c r="E592" s="59" t="s">
        <v>540</v>
      </c>
      <c r="F592" s="55" t="str">
        <f>LEFT(E592,MIN(FIND({0,1,2,3,4,5,6,7,8,9},ASC(E592)&amp;1234567890))-1)</f>
        <v>As</v>
      </c>
      <c r="G592" s="55">
        <f t="shared" si="18"/>
        <v>1</v>
      </c>
      <c r="H592" s="55">
        <f>VLOOKUP(F592,Table!$A$2:$C$121,2,0)</f>
        <v>15</v>
      </c>
      <c r="I592" s="56">
        <f>VLOOKUP(F592,Table!$A$2:$C$121,3,0)</f>
        <v>4</v>
      </c>
      <c r="J592" s="59" t="s">
        <v>361</v>
      </c>
      <c r="K592" s="55" t="str">
        <f>LEFT(J592,MIN(FIND({0,1,2,3,4,5,6,7,8,9},ASC(J592)&amp;1234567890))-1)</f>
        <v>Se</v>
      </c>
      <c r="L592" s="55">
        <f t="shared" si="19"/>
        <v>2</v>
      </c>
      <c r="M592" s="55">
        <f>VLOOKUP(K592,Table!$A$2:$C$121,2,0)</f>
        <v>16</v>
      </c>
      <c r="N592" s="56">
        <f>VLOOKUP(K592,Table!$A$2:$C$121,3,0)</f>
        <v>4</v>
      </c>
      <c r="O592" s="53" t="str">
        <f>VLOOKUP(A592,Table!$U$1:$V$230,2,0)</f>
        <v>Trigonal</v>
      </c>
      <c r="P592" s="63"/>
    </row>
    <row r="593" spans="1:16" ht="17.25" customHeight="1">
      <c r="A593" s="58">
        <v>160</v>
      </c>
      <c r="B593" s="58">
        <v>190706</v>
      </c>
      <c r="C593" s="58" t="s">
        <v>5767</v>
      </c>
      <c r="D593" s="58" t="s">
        <v>5799</v>
      </c>
      <c r="E593" s="59" t="s">
        <v>15069</v>
      </c>
      <c r="F593" s="55" t="str">
        <f>LEFT(E593,MIN(FIND({0,1,2,3,4,5,6,7,8,9},ASC(E593)&amp;1234567890))-1)</f>
        <v>Sb</v>
      </c>
      <c r="G593" s="55">
        <f t="shared" si="18"/>
        <v>0.94</v>
      </c>
      <c r="H593" s="55">
        <f>VLOOKUP(F593,Table!$A$2:$C$121,2,0)</f>
        <v>15</v>
      </c>
      <c r="I593" s="56">
        <f>VLOOKUP(F593,Table!$A$2:$C$121,3,0)</f>
        <v>5</v>
      </c>
      <c r="J593" s="59" t="s">
        <v>15070</v>
      </c>
      <c r="K593" s="55" t="str">
        <f>LEFT(J593,MIN(FIND({0,1,2,3,4,5,6,7,8,9},ASC(J593)&amp;1234567890))-1)</f>
        <v>As</v>
      </c>
      <c r="L593" s="55">
        <f t="shared" si="19"/>
        <v>1.06</v>
      </c>
      <c r="M593" s="55">
        <f>VLOOKUP(K593,Table!$A$2:$C$121,2,0)</f>
        <v>15</v>
      </c>
      <c r="N593" s="56">
        <f>VLOOKUP(K593,Table!$A$2:$C$121,3,0)</f>
        <v>4</v>
      </c>
      <c r="O593" s="53" t="str">
        <f>VLOOKUP(A593,Table!$U$1:$V$230,2,0)</f>
        <v>Trigonal</v>
      </c>
      <c r="P593" s="63"/>
    </row>
    <row r="594" spans="1:16" ht="17.25" customHeight="1">
      <c r="A594" s="58">
        <v>160</v>
      </c>
      <c r="B594" s="58">
        <v>190707</v>
      </c>
      <c r="C594" s="58" t="s">
        <v>5767</v>
      </c>
      <c r="D594" s="58" t="s">
        <v>5800</v>
      </c>
      <c r="E594" s="59" t="s">
        <v>15071</v>
      </c>
      <c r="F594" s="55" t="str">
        <f>LEFT(E594,MIN(FIND({0,1,2,3,4,5,6,7,8,9},ASC(E594)&amp;1234567890))-1)</f>
        <v>Sb</v>
      </c>
      <c r="G594" s="55">
        <f t="shared" si="18"/>
        <v>1.02</v>
      </c>
      <c r="H594" s="55">
        <f>VLOOKUP(F594,Table!$A$2:$C$121,2,0)</f>
        <v>15</v>
      </c>
      <c r="I594" s="56">
        <f>VLOOKUP(F594,Table!$A$2:$C$121,3,0)</f>
        <v>5</v>
      </c>
      <c r="J594" s="59" t="s">
        <v>15072</v>
      </c>
      <c r="K594" s="55" t="str">
        <f>LEFT(J594,MIN(FIND({0,1,2,3,4,5,6,7,8,9},ASC(J594)&amp;1234567890))-1)</f>
        <v>As</v>
      </c>
      <c r="L594" s="55">
        <f t="shared" si="19"/>
        <v>0.98</v>
      </c>
      <c r="M594" s="55">
        <f>VLOOKUP(K594,Table!$A$2:$C$121,2,0)</f>
        <v>15</v>
      </c>
      <c r="N594" s="56">
        <f>VLOOKUP(K594,Table!$A$2:$C$121,3,0)</f>
        <v>4</v>
      </c>
      <c r="O594" s="53" t="str">
        <f>VLOOKUP(A594,Table!$U$1:$V$230,2,0)</f>
        <v>Trigonal</v>
      </c>
      <c r="P594" s="63"/>
    </row>
    <row r="595" spans="1:16" ht="17.25" customHeight="1">
      <c r="A595" s="58">
        <v>160</v>
      </c>
      <c r="B595" s="58">
        <v>190708</v>
      </c>
      <c r="C595" s="58" t="s">
        <v>5767</v>
      </c>
      <c r="D595" s="58" t="s">
        <v>5801</v>
      </c>
      <c r="E595" s="59" t="s">
        <v>15073</v>
      </c>
      <c r="F595" s="55" t="str">
        <f>LEFT(E595,MIN(FIND({0,1,2,3,4,5,6,7,8,9},ASC(E595)&amp;1234567890))-1)</f>
        <v>Sb</v>
      </c>
      <c r="G595" s="55">
        <f t="shared" si="18"/>
        <v>0.95</v>
      </c>
      <c r="H595" s="55">
        <f>VLOOKUP(F595,Table!$A$2:$C$121,2,0)</f>
        <v>15</v>
      </c>
      <c r="I595" s="56">
        <f>VLOOKUP(F595,Table!$A$2:$C$121,3,0)</f>
        <v>5</v>
      </c>
      <c r="J595" s="59" t="s">
        <v>15074</v>
      </c>
      <c r="K595" s="55" t="str">
        <f>LEFT(J595,MIN(FIND({0,1,2,3,4,5,6,7,8,9},ASC(J595)&amp;1234567890))-1)</f>
        <v>As</v>
      </c>
      <c r="L595" s="55">
        <f t="shared" si="19"/>
        <v>1.05</v>
      </c>
      <c r="M595" s="55">
        <f>VLOOKUP(K595,Table!$A$2:$C$121,2,0)</f>
        <v>15</v>
      </c>
      <c r="N595" s="56">
        <f>VLOOKUP(K595,Table!$A$2:$C$121,3,0)</f>
        <v>4</v>
      </c>
      <c r="O595" s="53" t="str">
        <f>VLOOKUP(A595,Table!$U$1:$V$230,2,0)</f>
        <v>Trigonal</v>
      </c>
      <c r="P595" s="63"/>
    </row>
    <row r="596" spans="1:16" ht="17.25" customHeight="1">
      <c r="A596" s="58">
        <v>160</v>
      </c>
      <c r="B596" s="58">
        <v>191826</v>
      </c>
      <c r="C596" s="58" t="s">
        <v>5767</v>
      </c>
      <c r="D596" s="58" t="s">
        <v>5802</v>
      </c>
      <c r="E596" s="59" t="s">
        <v>11327</v>
      </c>
      <c r="F596" s="55" t="str">
        <f>LEFT(E596,MIN(FIND({0,1,2,3,4,5,6,7,8,9},ASC(E596)&amp;1234567890))-1)</f>
        <v>Pr</v>
      </c>
      <c r="G596" s="55">
        <f t="shared" si="18"/>
        <v>2</v>
      </c>
      <c r="H596" s="55">
        <f>VLOOKUP(F596,Table!$A$2:$C$121,2,0)</f>
        <v>3</v>
      </c>
      <c r="I596" s="56">
        <f>VLOOKUP(F596,Table!$A$2:$C$121,3,0)</f>
        <v>6</v>
      </c>
      <c r="J596" s="59" t="s">
        <v>11493</v>
      </c>
      <c r="K596" s="55" t="str">
        <f>LEFT(J596,MIN(FIND({0,1,2,3,4,5,6,7,8,9},ASC(J596)&amp;1234567890))-1)</f>
        <v>Fe</v>
      </c>
      <c r="L596" s="55">
        <f t="shared" si="19"/>
        <v>17</v>
      </c>
      <c r="M596" s="55">
        <f>VLOOKUP(K596,Table!$A$2:$C$121,2,0)</f>
        <v>8</v>
      </c>
      <c r="N596" s="56">
        <f>VLOOKUP(K596,Table!$A$2:$C$121,3,0)</f>
        <v>4</v>
      </c>
      <c r="O596" s="53" t="str">
        <f>VLOOKUP(A596,Table!$U$1:$V$230,2,0)</f>
        <v>Trigonal</v>
      </c>
      <c r="P596" s="63"/>
    </row>
    <row r="597" spans="1:16" ht="17.25" customHeight="1">
      <c r="A597" s="58">
        <v>160</v>
      </c>
      <c r="B597" s="58">
        <v>191827</v>
      </c>
      <c r="C597" s="58" t="s">
        <v>5767</v>
      </c>
      <c r="D597" s="58" t="s">
        <v>5803</v>
      </c>
      <c r="E597" s="59" t="s">
        <v>15075</v>
      </c>
      <c r="F597" s="55" t="str">
        <f>LEFT(E597,MIN(FIND({0,1,2,3,4,5,6,7,8,9},ASC(E597)&amp;1234567890))-1)</f>
        <v>Pr</v>
      </c>
      <c r="G597" s="55">
        <f t="shared" si="18"/>
        <v>2.0499999999999998</v>
      </c>
      <c r="H597" s="55">
        <f>VLOOKUP(F597,Table!$A$2:$C$121,2,0)</f>
        <v>3</v>
      </c>
      <c r="I597" s="56">
        <f>VLOOKUP(F597,Table!$A$2:$C$121,3,0)</f>
        <v>6</v>
      </c>
      <c r="J597" s="59" t="s">
        <v>15076</v>
      </c>
      <c r="K597" s="55" t="str">
        <f>LEFT(J597,MIN(FIND({0,1,2,3,4,5,6,7,8,9},ASC(J597)&amp;1234567890))-1)</f>
        <v>Co</v>
      </c>
      <c r="L597" s="55">
        <f t="shared" si="19"/>
        <v>16.899999999999999</v>
      </c>
      <c r="M597" s="55">
        <f>VLOOKUP(K597,Table!$A$2:$C$121,2,0)</f>
        <v>9</v>
      </c>
      <c r="N597" s="56">
        <f>VLOOKUP(K597,Table!$A$2:$C$121,3,0)</f>
        <v>4</v>
      </c>
      <c r="O597" s="53" t="str">
        <f>VLOOKUP(A597,Table!$U$1:$V$230,2,0)</f>
        <v>Trigonal</v>
      </c>
      <c r="P597" s="63"/>
    </row>
    <row r="598" spans="1:16" ht="17.25" customHeight="1">
      <c r="A598" s="58">
        <v>160</v>
      </c>
      <c r="B598" s="58">
        <v>245337</v>
      </c>
      <c r="C598" s="58" t="s">
        <v>5767</v>
      </c>
      <c r="D598" s="58" t="s">
        <v>5804</v>
      </c>
      <c r="E598" s="59" t="s">
        <v>15077</v>
      </c>
      <c r="F598" s="55" t="str">
        <f>LEFT(E598,MIN(FIND({0,1,2,3,4,5,6,7,8,9},ASC(E598)&amp;1234567890))-1)</f>
        <v>Mg</v>
      </c>
      <c r="G598" s="55">
        <f t="shared" si="18"/>
        <v>36</v>
      </c>
      <c r="H598" s="55">
        <f>VLOOKUP(F598,Table!$A$2:$C$121,2,0)</f>
        <v>2</v>
      </c>
      <c r="I598" s="56">
        <f>VLOOKUP(F598,Table!$A$2:$C$121,3,0)</f>
        <v>3</v>
      </c>
      <c r="J598" s="59" t="s">
        <v>15078</v>
      </c>
      <c r="K598" s="55" t="str">
        <f>LEFT(J598,MIN(FIND({0,1,2,3,4,5,6,7,8,9},ASC(J598)&amp;1234567890))-1)</f>
        <v>Al</v>
      </c>
      <c r="L598" s="55">
        <f t="shared" si="19"/>
        <v>61.7</v>
      </c>
      <c r="M598" s="55">
        <f>VLOOKUP(K598,Table!$A$2:$C$121,2,0)</f>
        <v>13</v>
      </c>
      <c r="N598" s="56">
        <f>VLOOKUP(K598,Table!$A$2:$C$121,3,0)</f>
        <v>3</v>
      </c>
      <c r="O598" s="53" t="str">
        <f>VLOOKUP(A598,Table!$U$1:$V$230,2,0)</f>
        <v>Trigonal</v>
      </c>
      <c r="P598" s="63"/>
    </row>
    <row r="599" spans="1:16" ht="17.25" customHeight="1">
      <c r="A599" s="58">
        <v>160</v>
      </c>
      <c r="B599" s="58">
        <v>237496</v>
      </c>
      <c r="C599" s="58" t="s">
        <v>5767</v>
      </c>
      <c r="D599" s="58" t="s">
        <v>5805</v>
      </c>
      <c r="E599" s="59" t="s">
        <v>15079</v>
      </c>
      <c r="F599" s="55" t="str">
        <f>LEFT(E599,MIN(FIND({0,1,2,3,4,5,6,7,8,9},ASC(E599)&amp;1234567890))-1)</f>
        <v>Au</v>
      </c>
      <c r="G599" s="55">
        <f t="shared" si="18"/>
        <v>4.2699999999999996</v>
      </c>
      <c r="H599" s="55">
        <f>VLOOKUP(F599,Table!$A$2:$C$121,2,0)</f>
        <v>11</v>
      </c>
      <c r="I599" s="56">
        <f>VLOOKUP(F599,Table!$A$2:$C$121,3,0)</f>
        <v>6</v>
      </c>
      <c r="J599" s="59" t="s">
        <v>15080</v>
      </c>
      <c r="K599" s="55" t="str">
        <f>LEFT(J599,MIN(FIND({0,1,2,3,4,5,6,7,8,9},ASC(J599)&amp;1234567890))-1)</f>
        <v>Zn</v>
      </c>
      <c r="L599" s="55">
        <f t="shared" si="19"/>
        <v>8.26</v>
      </c>
      <c r="M599" s="55">
        <f>VLOOKUP(K599,Table!$A$2:$C$121,2,0)</f>
        <v>12</v>
      </c>
      <c r="N599" s="56">
        <f>VLOOKUP(K599,Table!$A$2:$C$121,3,0)</f>
        <v>4</v>
      </c>
      <c r="O599" s="53" t="str">
        <f>VLOOKUP(A599,Table!$U$1:$V$230,2,0)</f>
        <v>Trigonal</v>
      </c>
      <c r="P599" s="63"/>
    </row>
    <row r="600" spans="1:16" ht="17.25" customHeight="1">
      <c r="A600" s="58">
        <v>160</v>
      </c>
      <c r="B600" s="58">
        <v>237497</v>
      </c>
      <c r="C600" s="58" t="s">
        <v>5767</v>
      </c>
      <c r="D600" s="58" t="s">
        <v>5806</v>
      </c>
      <c r="E600" s="59" t="s">
        <v>15081</v>
      </c>
      <c r="F600" s="55" t="str">
        <f>LEFT(E600,MIN(FIND({0,1,2,3,4,5,6,7,8,9},ASC(E600)&amp;1234567890))-1)</f>
        <v>Au</v>
      </c>
      <c r="G600" s="55">
        <f t="shared" si="18"/>
        <v>4.84</v>
      </c>
      <c r="H600" s="55">
        <f>VLOOKUP(F600,Table!$A$2:$C$121,2,0)</f>
        <v>11</v>
      </c>
      <c r="I600" s="56">
        <f>VLOOKUP(F600,Table!$A$2:$C$121,3,0)</f>
        <v>6</v>
      </c>
      <c r="J600" s="59" t="s">
        <v>15082</v>
      </c>
      <c r="K600" s="55" t="str">
        <f>LEFT(J600,MIN(FIND({0,1,2,3,4,5,6,7,8,9},ASC(J600)&amp;1234567890))-1)</f>
        <v>Zn</v>
      </c>
      <c r="L600" s="55">
        <f t="shared" si="19"/>
        <v>7.85</v>
      </c>
      <c r="M600" s="55">
        <f>VLOOKUP(K600,Table!$A$2:$C$121,2,0)</f>
        <v>12</v>
      </c>
      <c r="N600" s="56">
        <f>VLOOKUP(K600,Table!$A$2:$C$121,3,0)</f>
        <v>4</v>
      </c>
      <c r="O600" s="53" t="str">
        <f>VLOOKUP(A600,Table!$U$1:$V$230,2,0)</f>
        <v>Trigonal</v>
      </c>
      <c r="P600" s="63"/>
    </row>
    <row r="601" spans="1:16" ht="17.25" customHeight="1">
      <c r="A601" s="58">
        <v>160</v>
      </c>
      <c r="B601" s="58">
        <v>237498</v>
      </c>
      <c r="C601" s="58" t="s">
        <v>5767</v>
      </c>
      <c r="D601" s="58" t="s">
        <v>5807</v>
      </c>
      <c r="E601" s="59" t="s">
        <v>15083</v>
      </c>
      <c r="F601" s="55" t="str">
        <f>LEFT(E601,MIN(FIND({0,1,2,3,4,5,6,7,8,9},ASC(E601)&amp;1234567890))-1)</f>
        <v>Au</v>
      </c>
      <c r="G601" s="55">
        <f t="shared" si="18"/>
        <v>4.58</v>
      </c>
      <c r="H601" s="55">
        <f>VLOOKUP(F601,Table!$A$2:$C$121,2,0)</f>
        <v>11</v>
      </c>
      <c r="I601" s="56">
        <f>VLOOKUP(F601,Table!$A$2:$C$121,3,0)</f>
        <v>6</v>
      </c>
      <c r="J601" s="59" t="s">
        <v>15084</v>
      </c>
      <c r="K601" s="55" t="str">
        <f>LEFT(J601,MIN(FIND({0,1,2,3,4,5,6,7,8,9},ASC(J601)&amp;1234567890))-1)</f>
        <v>Zn</v>
      </c>
      <c r="L601" s="55">
        <f t="shared" si="19"/>
        <v>8.1199999999999992</v>
      </c>
      <c r="M601" s="55">
        <f>VLOOKUP(K601,Table!$A$2:$C$121,2,0)</f>
        <v>12</v>
      </c>
      <c r="N601" s="56">
        <f>VLOOKUP(K601,Table!$A$2:$C$121,3,0)</f>
        <v>4</v>
      </c>
      <c r="O601" s="53" t="str">
        <f>VLOOKUP(A601,Table!$U$1:$V$230,2,0)</f>
        <v>Trigonal</v>
      </c>
      <c r="P601" s="63"/>
    </row>
    <row r="602" spans="1:16" ht="17.25" customHeight="1">
      <c r="A602" s="58">
        <v>160</v>
      </c>
      <c r="B602" s="58">
        <v>237499</v>
      </c>
      <c r="C602" s="58" t="s">
        <v>5767</v>
      </c>
      <c r="D602" s="58" t="s">
        <v>5808</v>
      </c>
      <c r="E602" s="59" t="s">
        <v>15085</v>
      </c>
      <c r="F602" s="55" t="str">
        <f>LEFT(E602,MIN(FIND({0,1,2,3,4,5,6,7,8,9},ASC(E602)&amp;1234567890))-1)</f>
        <v>Au</v>
      </c>
      <c r="G602" s="55">
        <f t="shared" si="18"/>
        <v>4.42</v>
      </c>
      <c r="H602" s="55">
        <f>VLOOKUP(F602,Table!$A$2:$C$121,2,0)</f>
        <v>11</v>
      </c>
      <c r="I602" s="56">
        <f>VLOOKUP(F602,Table!$A$2:$C$121,3,0)</f>
        <v>6</v>
      </c>
      <c r="J602" s="59" t="s">
        <v>15086</v>
      </c>
      <c r="K602" s="55" t="str">
        <f>LEFT(J602,MIN(FIND({0,1,2,3,4,5,6,7,8,9},ASC(J602)&amp;1234567890))-1)</f>
        <v>Zn</v>
      </c>
      <c r="L602" s="55">
        <f t="shared" si="19"/>
        <v>8.19</v>
      </c>
      <c r="M602" s="55">
        <f>VLOOKUP(K602,Table!$A$2:$C$121,2,0)</f>
        <v>12</v>
      </c>
      <c r="N602" s="56">
        <f>VLOOKUP(K602,Table!$A$2:$C$121,3,0)</f>
        <v>4</v>
      </c>
      <c r="O602" s="53" t="str">
        <f>VLOOKUP(A602,Table!$U$1:$V$230,2,0)</f>
        <v>Trigonal</v>
      </c>
      <c r="P602" s="63"/>
    </row>
    <row r="603" spans="1:16" ht="17.25" customHeight="1">
      <c r="A603" s="58">
        <v>160</v>
      </c>
      <c r="B603" s="58">
        <v>195283</v>
      </c>
      <c r="C603" s="58" t="s">
        <v>5767</v>
      </c>
      <c r="D603" s="58" t="s">
        <v>5809</v>
      </c>
      <c r="E603" s="59" t="s">
        <v>15087</v>
      </c>
      <c r="F603" s="55" t="str">
        <f>LEFT(E603,MIN(FIND({0,1,2,3,4,5,6,7,8,9},ASC(E603)&amp;1234567890))-1)</f>
        <v>Ta</v>
      </c>
      <c r="G603" s="55">
        <f t="shared" si="18"/>
        <v>1.1299999999999999</v>
      </c>
      <c r="H603" s="55">
        <f>VLOOKUP(F603,Table!$A$2:$C$121,2,0)</f>
        <v>5</v>
      </c>
      <c r="I603" s="56">
        <f>VLOOKUP(F603,Table!$A$2:$C$121,3,0)</f>
        <v>6</v>
      </c>
      <c r="J603" s="59" t="s">
        <v>34</v>
      </c>
      <c r="K603" s="55" t="str">
        <f>LEFT(J603,MIN(FIND({0,1,2,3,4,5,6,7,8,9},ASC(J603)&amp;1234567890))-1)</f>
        <v>S</v>
      </c>
      <c r="L603" s="55">
        <f t="shared" si="19"/>
        <v>2</v>
      </c>
      <c r="M603" s="55">
        <f>VLOOKUP(K603,Table!$A$2:$C$121,2,0)</f>
        <v>16</v>
      </c>
      <c r="N603" s="56">
        <f>VLOOKUP(K603,Table!$A$2:$C$121,3,0)</f>
        <v>3</v>
      </c>
      <c r="O603" s="53" t="str">
        <f>VLOOKUP(A603,Table!$U$1:$V$230,2,0)</f>
        <v>Trigonal</v>
      </c>
      <c r="P603" s="63"/>
    </row>
    <row r="604" spans="1:16" ht="17.25" customHeight="1">
      <c r="A604" s="58">
        <v>161</v>
      </c>
      <c r="B604" s="58">
        <v>16610</v>
      </c>
      <c r="C604" s="58" t="s">
        <v>5811</v>
      </c>
      <c r="D604" s="58" t="s">
        <v>5812</v>
      </c>
      <c r="E604" s="59" t="s">
        <v>342</v>
      </c>
      <c r="F604" s="55" t="str">
        <f>LEFT(E604,MIN(FIND({0,1,2,3,4,5,6,7,8,9},ASC(E604)&amp;1234567890))-1)</f>
        <v>P</v>
      </c>
      <c r="G604" s="55">
        <f t="shared" si="18"/>
        <v>4</v>
      </c>
      <c r="H604" s="55">
        <f>VLOOKUP(F604,Table!$A$2:$C$121,2,0)</f>
        <v>15</v>
      </c>
      <c r="I604" s="56">
        <f>VLOOKUP(F604,Table!$A$2:$C$121,3,0)</f>
        <v>3</v>
      </c>
      <c r="J604" s="59" t="s">
        <v>15088</v>
      </c>
      <c r="K604" s="55" t="str">
        <f>LEFT(J604,MIN(FIND({0,1,2,3,4,5,6,7,8,9},ASC(J604)&amp;1234567890))-1)</f>
        <v>O</v>
      </c>
      <c r="L604" s="55">
        <f t="shared" si="19"/>
        <v>10</v>
      </c>
      <c r="M604" s="55">
        <f>VLOOKUP(K604,Table!$A$2:$C$121,2,0)</f>
        <v>16</v>
      </c>
      <c r="N604" s="56">
        <f>VLOOKUP(K604,Table!$A$2:$C$121,3,0)</f>
        <v>2</v>
      </c>
      <c r="O604" s="53" t="str">
        <f>VLOOKUP(A604,Table!$U$1:$V$230,2,0)</f>
        <v>Trigonal</v>
      </c>
      <c r="P604" s="63"/>
    </row>
    <row r="605" spans="1:16" ht="17.25" customHeight="1">
      <c r="A605" s="58">
        <v>161</v>
      </c>
      <c r="B605" s="58">
        <v>24821</v>
      </c>
      <c r="C605" s="58" t="s">
        <v>5810</v>
      </c>
      <c r="D605" s="58" t="s">
        <v>5813</v>
      </c>
      <c r="E605" s="59" t="s">
        <v>11409</v>
      </c>
      <c r="F605" s="55" t="str">
        <f>LEFT(E605,MIN(FIND({0,1,2,3,4,5,6,7,8,9},ASC(E605)&amp;1234567890))-1)</f>
        <v>Ga</v>
      </c>
      <c r="G605" s="55">
        <f t="shared" si="18"/>
        <v>2</v>
      </c>
      <c r="H605" s="55">
        <f>VLOOKUP(F605,Table!$A$2:$C$121,2,0)</f>
        <v>13</v>
      </c>
      <c r="I605" s="56">
        <f>VLOOKUP(F605,Table!$A$2:$C$121,3,0)</f>
        <v>4</v>
      </c>
      <c r="J605" s="59" t="s">
        <v>374</v>
      </c>
      <c r="K605" s="55" t="str">
        <f>LEFT(J605,MIN(FIND({0,1,2,3,4,5,6,7,8,9},ASC(J605)&amp;1234567890))-1)</f>
        <v>I</v>
      </c>
      <c r="L605" s="55">
        <f t="shared" si="19"/>
        <v>4</v>
      </c>
      <c r="M605" s="55">
        <f>VLOOKUP(K605,Table!$A$2:$C$121,2,0)</f>
        <v>17</v>
      </c>
      <c r="N605" s="56">
        <f>VLOOKUP(K605,Table!$A$2:$C$121,3,0)</f>
        <v>5</v>
      </c>
      <c r="O605" s="53" t="str">
        <f>VLOOKUP(A605,Table!$U$1:$V$230,2,0)</f>
        <v>Trigonal</v>
      </c>
      <c r="P605" s="63"/>
    </row>
    <row r="606" spans="1:16" ht="17.25" customHeight="1">
      <c r="A606" s="58">
        <v>161</v>
      </c>
      <c r="B606" s="58">
        <v>38207</v>
      </c>
      <c r="C606" s="58" t="s">
        <v>5811</v>
      </c>
      <c r="D606" s="58" t="s">
        <v>1890</v>
      </c>
      <c r="E606" s="59" t="s">
        <v>30</v>
      </c>
      <c r="F606" s="55" t="str">
        <f>LEFT(E606,MIN(FIND({0,1,2,3,4,5,6,7,8,9},ASC(E606)&amp;1234567890))-1)</f>
        <v>P</v>
      </c>
      <c r="G606" s="55">
        <f t="shared" si="18"/>
        <v>2</v>
      </c>
      <c r="H606" s="55">
        <f>VLOOKUP(F606,Table!$A$2:$C$121,2,0)</f>
        <v>15</v>
      </c>
      <c r="I606" s="56">
        <f>VLOOKUP(F606,Table!$A$2:$C$121,3,0)</f>
        <v>3</v>
      </c>
      <c r="J606" s="59" t="s">
        <v>500</v>
      </c>
      <c r="K606" s="55" t="str">
        <f>LEFT(J606,MIN(FIND({0,1,2,3,4,5,6,7,8,9},ASC(J606)&amp;1234567890))-1)</f>
        <v>O</v>
      </c>
      <c r="L606" s="55">
        <f t="shared" si="19"/>
        <v>5</v>
      </c>
      <c r="M606" s="55">
        <f>VLOOKUP(K606,Table!$A$2:$C$121,2,0)</f>
        <v>16</v>
      </c>
      <c r="N606" s="56">
        <f>VLOOKUP(K606,Table!$A$2:$C$121,3,0)</f>
        <v>2</v>
      </c>
      <c r="O606" s="53" t="str">
        <f>VLOOKUP(A606,Table!$U$1:$V$230,2,0)</f>
        <v>Trigonal</v>
      </c>
      <c r="P606" s="63"/>
    </row>
    <row r="607" spans="1:16" ht="17.25" customHeight="1">
      <c r="A607" s="58">
        <v>161</v>
      </c>
      <c r="B607" s="58">
        <v>62327</v>
      </c>
      <c r="C607" s="58" t="s">
        <v>5810</v>
      </c>
      <c r="D607" s="58" t="s">
        <v>5814</v>
      </c>
      <c r="E607" s="59" t="s">
        <v>15089</v>
      </c>
      <c r="F607" s="55" t="str">
        <f>LEFT(E607,MIN(FIND({0,1,2,3,4,5,6,7,8,9},ASC(E607)&amp;1234567890))-1)</f>
        <v>Ni</v>
      </c>
      <c r="G607" s="55">
        <f t="shared" si="18"/>
        <v>8</v>
      </c>
      <c r="H607" s="55">
        <f>VLOOKUP(F607,Table!$A$2:$C$121,2,0)</f>
        <v>10</v>
      </c>
      <c r="I607" s="56">
        <f>VLOOKUP(F607,Table!$A$2:$C$121,3,0)</f>
        <v>4</v>
      </c>
      <c r="J607" s="59" t="s">
        <v>378</v>
      </c>
      <c r="K607" s="55" t="str">
        <f>LEFT(J607,MIN(FIND({0,1,2,3,4,5,6,7,8,9},ASC(J607)&amp;1234567890))-1)</f>
        <v>P</v>
      </c>
      <c r="L607" s="55">
        <f t="shared" si="19"/>
        <v>3</v>
      </c>
      <c r="M607" s="55">
        <f>VLOOKUP(K607,Table!$A$2:$C$121,2,0)</f>
        <v>15</v>
      </c>
      <c r="N607" s="56">
        <f>VLOOKUP(K607,Table!$A$2:$C$121,3,0)</f>
        <v>3</v>
      </c>
      <c r="O607" s="53" t="str">
        <f>VLOOKUP(A607,Table!$U$1:$V$230,2,0)</f>
        <v>Trigonal</v>
      </c>
      <c r="P607" s="63"/>
    </row>
    <row r="608" spans="1:16" ht="17.25" customHeight="1">
      <c r="A608" s="58">
        <v>161</v>
      </c>
      <c r="B608" s="58">
        <v>40937</v>
      </c>
      <c r="C608" s="58" t="s">
        <v>5810</v>
      </c>
      <c r="D608" s="58" t="s">
        <v>5815</v>
      </c>
      <c r="E608" s="59" t="s">
        <v>614</v>
      </c>
      <c r="F608" s="55" t="str">
        <f>LEFT(E608,MIN(FIND({0,1,2,3,4,5,6,7,8,9},ASC(E608)&amp;1234567890))-1)</f>
        <v>C</v>
      </c>
      <c r="G608" s="55">
        <f t="shared" si="18"/>
        <v>1</v>
      </c>
      <c r="H608" s="55">
        <f>VLOOKUP(F608,Table!$A$2:$C$121,2,0)</f>
        <v>14</v>
      </c>
      <c r="I608" s="56">
        <f>VLOOKUP(F608,Table!$A$2:$C$121,3,0)</f>
        <v>2</v>
      </c>
      <c r="J608" s="59" t="s">
        <v>371</v>
      </c>
      <c r="K608" s="55" t="str">
        <f>LEFT(J608,MIN(FIND({0,1,2,3,4,5,6,7,8,9},ASC(J608)&amp;1234567890))-1)</f>
        <v>O</v>
      </c>
      <c r="L608" s="55">
        <f t="shared" si="19"/>
        <v>1</v>
      </c>
      <c r="M608" s="55">
        <f>VLOOKUP(K608,Table!$A$2:$C$121,2,0)</f>
        <v>16</v>
      </c>
      <c r="N608" s="56">
        <f>VLOOKUP(K608,Table!$A$2:$C$121,3,0)</f>
        <v>2</v>
      </c>
      <c r="O608" s="53" t="str">
        <f>VLOOKUP(A608,Table!$U$1:$V$230,2,0)</f>
        <v>Trigonal</v>
      </c>
      <c r="P608" s="63"/>
    </row>
    <row r="609" spans="1:16" ht="17.25" customHeight="1">
      <c r="A609" s="58">
        <v>161</v>
      </c>
      <c r="B609" s="58">
        <v>77891</v>
      </c>
      <c r="C609" s="58" t="s">
        <v>5810</v>
      </c>
      <c r="D609" s="58" t="s">
        <v>5540</v>
      </c>
      <c r="E609" s="59" t="s">
        <v>12129</v>
      </c>
      <c r="F609" s="55" t="str">
        <f>LEFT(E609,MIN(FIND({0,1,2,3,4,5,6,7,8,9},ASC(E609)&amp;1234567890))-1)</f>
        <v>Pd</v>
      </c>
      <c r="G609" s="55">
        <f t="shared" si="18"/>
        <v>8</v>
      </c>
      <c r="H609" s="55">
        <f>VLOOKUP(F609,Table!$A$2:$C$121,2,0)</f>
        <v>10</v>
      </c>
      <c r="I609" s="56">
        <f>VLOOKUP(F609,Table!$A$2:$C$121,3,0)</f>
        <v>5</v>
      </c>
      <c r="J609" s="59" t="s">
        <v>11357</v>
      </c>
      <c r="K609" s="55" t="str">
        <f>LEFT(J609,MIN(FIND({0,1,2,3,4,5,6,7,8,9},ASC(J609)&amp;1234567890))-1)</f>
        <v>Sb</v>
      </c>
      <c r="L609" s="55">
        <f t="shared" si="19"/>
        <v>3</v>
      </c>
      <c r="M609" s="55">
        <f>VLOOKUP(K609,Table!$A$2:$C$121,2,0)</f>
        <v>15</v>
      </c>
      <c r="N609" s="56">
        <f>VLOOKUP(K609,Table!$A$2:$C$121,3,0)</f>
        <v>5</v>
      </c>
      <c r="O609" s="53" t="str">
        <f>VLOOKUP(A609,Table!$U$1:$V$230,2,0)</f>
        <v>Trigonal</v>
      </c>
      <c r="P609" s="63"/>
    </row>
    <row r="610" spans="1:16" ht="17.25" customHeight="1">
      <c r="A610" s="58">
        <v>161</v>
      </c>
      <c r="B610" s="58">
        <v>95562</v>
      </c>
      <c r="C610" s="58" t="s">
        <v>5810</v>
      </c>
      <c r="D610" s="58" t="s">
        <v>5816</v>
      </c>
      <c r="E610" s="59" t="s">
        <v>13145</v>
      </c>
      <c r="F610" s="55" t="str">
        <f>LEFT(E610,MIN(FIND({0,1,2,3,4,5,6,7,8,9},ASC(E610)&amp;1234567890))-1)</f>
        <v>Yb</v>
      </c>
      <c r="G610" s="55">
        <f t="shared" si="18"/>
        <v>4</v>
      </c>
      <c r="H610" s="55">
        <f>VLOOKUP(F610,Table!$A$2:$C$121,2,0)</f>
        <v>3</v>
      </c>
      <c r="I610" s="56">
        <f>VLOOKUP(F610,Table!$A$2:$C$121,3,0)</f>
        <v>6</v>
      </c>
      <c r="J610" s="59" t="s">
        <v>331</v>
      </c>
      <c r="K610" s="55" t="str">
        <f>LEFT(J610,MIN(FIND({0,1,2,3,4,5,6,7,8,9},ASC(J610)&amp;1234567890))-1)</f>
        <v>As</v>
      </c>
      <c r="L610" s="55">
        <f t="shared" si="19"/>
        <v>3</v>
      </c>
      <c r="M610" s="55">
        <f>VLOOKUP(K610,Table!$A$2:$C$121,2,0)</f>
        <v>15</v>
      </c>
      <c r="N610" s="56">
        <f>VLOOKUP(K610,Table!$A$2:$C$121,3,0)</f>
        <v>4</v>
      </c>
      <c r="O610" s="53" t="str">
        <f>VLOOKUP(A610,Table!$U$1:$V$230,2,0)</f>
        <v>Trigonal</v>
      </c>
      <c r="P610" s="63"/>
    </row>
    <row r="611" spans="1:16" ht="17.25" customHeight="1">
      <c r="A611" s="58">
        <v>161</v>
      </c>
      <c r="B611" s="58">
        <v>413715</v>
      </c>
      <c r="C611" s="58" t="s">
        <v>5811</v>
      </c>
      <c r="D611" s="58" t="s">
        <v>5817</v>
      </c>
      <c r="E611" s="59" t="s">
        <v>14051</v>
      </c>
      <c r="F611" s="55" t="str">
        <f>LEFT(E611,MIN(FIND({0,1,2,3,4,5,6,7,8,9},ASC(E611)&amp;1234567890))-1)</f>
        <v>Te</v>
      </c>
      <c r="G611" s="55">
        <f t="shared" si="18"/>
        <v>16</v>
      </c>
      <c r="H611" s="55">
        <f>VLOOKUP(F611,Table!$A$2:$C$121,2,0)</f>
        <v>16</v>
      </c>
      <c r="I611" s="56">
        <f>VLOOKUP(F611,Table!$A$2:$C$121,3,0)</f>
        <v>5</v>
      </c>
      <c r="J611" s="59" t="s">
        <v>14052</v>
      </c>
      <c r="K611" s="55" t="str">
        <f>LEFT(J611,MIN(FIND({0,1,2,3,4,5,6,7,8,9},ASC(J611)&amp;1234567890))-1)</f>
        <v>Si</v>
      </c>
      <c r="L611" s="55">
        <f t="shared" si="19"/>
        <v>38</v>
      </c>
      <c r="M611" s="55">
        <f>VLOOKUP(K611,Table!$A$2:$C$121,2,0)</f>
        <v>14</v>
      </c>
      <c r="N611" s="56">
        <f>VLOOKUP(K611,Table!$A$2:$C$121,3,0)</f>
        <v>3</v>
      </c>
      <c r="O611" s="53" t="str">
        <f>VLOOKUP(A611,Table!$U$1:$V$230,2,0)</f>
        <v>Trigonal</v>
      </c>
      <c r="P611" s="63"/>
    </row>
    <row r="612" spans="1:16" ht="17.25" customHeight="1">
      <c r="A612" s="58">
        <v>174</v>
      </c>
      <c r="B612" s="58">
        <v>24143</v>
      </c>
      <c r="C612" s="58" t="s">
        <v>6542</v>
      </c>
      <c r="D612" s="58" t="s">
        <v>6543</v>
      </c>
      <c r="E612" s="59" t="s">
        <v>11404</v>
      </c>
      <c r="F612" s="55" t="str">
        <f>LEFT(E612,MIN(FIND({0,1,2,3,4,5,6,7,8,9},ASC(E612)&amp;1234567890))-1)</f>
        <v>Li</v>
      </c>
      <c r="G612" s="55">
        <f t="shared" si="18"/>
        <v>2</v>
      </c>
      <c r="H612" s="55">
        <f>VLOOKUP(F612,Table!$A$2:$C$121,2,0)</f>
        <v>1</v>
      </c>
      <c r="I612" s="56">
        <f>VLOOKUP(F612,Table!$A$2:$C$121,3,0)</f>
        <v>2</v>
      </c>
      <c r="J612" s="59" t="s">
        <v>32</v>
      </c>
      <c r="K612" s="55" t="str">
        <f>LEFT(J612,MIN(FIND({0,1,2,3,4,5,6,7,8,9},ASC(J612)&amp;1234567890))-1)</f>
        <v>O</v>
      </c>
      <c r="L612" s="55">
        <f t="shared" si="19"/>
        <v>2</v>
      </c>
      <c r="M612" s="55">
        <f>VLOOKUP(K612,Table!$A$2:$C$121,2,0)</f>
        <v>16</v>
      </c>
      <c r="N612" s="56">
        <f>VLOOKUP(K612,Table!$A$2:$C$121,3,0)</f>
        <v>2</v>
      </c>
      <c r="O612" s="53" t="str">
        <f>VLOOKUP(A612,Table!$U$1:$V$230,2,0)</f>
        <v>Hexagonal</v>
      </c>
      <c r="P612" s="63"/>
    </row>
    <row r="613" spans="1:16" ht="17.25" customHeight="1">
      <c r="A613" s="58">
        <v>174</v>
      </c>
      <c r="B613" s="58">
        <v>85787</v>
      </c>
      <c r="C613" s="58" t="s">
        <v>6542</v>
      </c>
      <c r="D613" s="58" t="s">
        <v>6544</v>
      </c>
      <c r="E613" s="59" t="s">
        <v>13124</v>
      </c>
      <c r="F613" s="55" t="str">
        <f>LEFT(E613,MIN(FIND({0,1,2,3,4,5,6,7,8,9},ASC(E613)&amp;1234567890))-1)</f>
        <v>U</v>
      </c>
      <c r="G613" s="55">
        <f t="shared" si="18"/>
        <v>7</v>
      </c>
      <c r="H613" s="55">
        <f>VLOOKUP(F613,Table!$A$2:$C$121,2,0)</f>
        <v>3</v>
      </c>
      <c r="I613" s="56">
        <f>VLOOKUP(F613,Table!$A$2:$C$121,3,0)</f>
        <v>7</v>
      </c>
      <c r="J613" s="59" t="s">
        <v>13125</v>
      </c>
      <c r="K613" s="55" t="str">
        <f>LEFT(J613,MIN(FIND({0,1,2,3,4,5,6,7,8,9},ASC(J613)&amp;1234567890))-1)</f>
        <v>Te</v>
      </c>
      <c r="L613" s="55">
        <f t="shared" si="19"/>
        <v>12</v>
      </c>
      <c r="M613" s="55">
        <f>VLOOKUP(K613,Table!$A$2:$C$121,2,0)</f>
        <v>16</v>
      </c>
      <c r="N613" s="56">
        <f>VLOOKUP(K613,Table!$A$2:$C$121,3,0)</f>
        <v>5</v>
      </c>
      <c r="O613" s="53" t="str">
        <f>VLOOKUP(A613,Table!$U$1:$V$230,2,0)</f>
        <v>Hexagonal</v>
      </c>
      <c r="P613" s="63"/>
    </row>
    <row r="614" spans="1:16" ht="17.25" customHeight="1">
      <c r="A614" s="58">
        <v>174</v>
      </c>
      <c r="B614" s="58">
        <v>85788</v>
      </c>
      <c r="C614" s="58" t="s">
        <v>6542</v>
      </c>
      <c r="D614" s="58" t="s">
        <v>6545</v>
      </c>
      <c r="E614" s="59" t="s">
        <v>13127</v>
      </c>
      <c r="F614" s="55" t="str">
        <f>LEFT(E614,MIN(FIND({0,1,2,3,4,5,6,7,8,9},ASC(E614)&amp;1234567890))-1)</f>
        <v>Th</v>
      </c>
      <c r="G614" s="55">
        <f t="shared" si="18"/>
        <v>7</v>
      </c>
      <c r="H614" s="55">
        <f>VLOOKUP(F614,Table!$A$2:$C$121,2,0)</f>
        <v>3</v>
      </c>
      <c r="I614" s="56">
        <f>VLOOKUP(F614,Table!$A$2:$C$121,3,0)</f>
        <v>7</v>
      </c>
      <c r="J614" s="59" t="s">
        <v>13125</v>
      </c>
      <c r="K614" s="55" t="str">
        <f>LEFT(J614,MIN(FIND({0,1,2,3,4,5,6,7,8,9},ASC(J614)&amp;1234567890))-1)</f>
        <v>Te</v>
      </c>
      <c r="L614" s="55">
        <f t="shared" si="19"/>
        <v>12</v>
      </c>
      <c r="M614" s="55">
        <f>VLOOKUP(K614,Table!$A$2:$C$121,2,0)</f>
        <v>16</v>
      </c>
      <c r="N614" s="56">
        <f>VLOOKUP(K614,Table!$A$2:$C$121,3,0)</f>
        <v>5</v>
      </c>
      <c r="O614" s="53" t="str">
        <f>VLOOKUP(A614,Table!$U$1:$V$230,2,0)</f>
        <v>Hexagonal</v>
      </c>
      <c r="P614" s="63"/>
    </row>
    <row r="615" spans="1:16" ht="17.25" customHeight="1">
      <c r="A615" s="58">
        <v>174</v>
      </c>
      <c r="B615" s="58">
        <v>42632</v>
      </c>
      <c r="C615" s="58" t="s">
        <v>6542</v>
      </c>
      <c r="D615" s="58" t="s">
        <v>6546</v>
      </c>
      <c r="E615" s="59" t="s">
        <v>13130</v>
      </c>
      <c r="F615" s="55" t="str">
        <f>LEFT(E615,MIN(FIND({0,1,2,3,4,5,6,7,8,9},ASC(E615)&amp;1234567890))-1)</f>
        <v>Cr</v>
      </c>
      <c r="G615" s="55">
        <f t="shared" si="18"/>
        <v>12</v>
      </c>
      <c r="H615" s="55">
        <f>VLOOKUP(F615,Table!$A$2:$C$121,2,0)</f>
        <v>6</v>
      </c>
      <c r="I615" s="56">
        <f>VLOOKUP(F615,Table!$A$2:$C$121,3,0)</f>
        <v>4</v>
      </c>
      <c r="J615" s="59" t="s">
        <v>11412</v>
      </c>
      <c r="K615" s="55" t="str">
        <f>LEFT(J615,MIN(FIND({0,1,2,3,4,5,6,7,8,9},ASC(J615)&amp;1234567890))-1)</f>
        <v>P</v>
      </c>
      <c r="L615" s="55">
        <f t="shared" si="19"/>
        <v>7</v>
      </c>
      <c r="M615" s="55">
        <f>VLOOKUP(K615,Table!$A$2:$C$121,2,0)</f>
        <v>15</v>
      </c>
      <c r="N615" s="56">
        <f>VLOOKUP(K615,Table!$A$2:$C$121,3,0)</f>
        <v>3</v>
      </c>
      <c r="O615" s="53" t="str">
        <f>VLOOKUP(A615,Table!$U$1:$V$230,2,0)</f>
        <v>Hexagonal</v>
      </c>
      <c r="P615" s="63"/>
    </row>
    <row r="616" spans="1:16" ht="17.25" customHeight="1">
      <c r="A616" s="58">
        <v>174</v>
      </c>
      <c r="B616" s="58">
        <v>103153</v>
      </c>
      <c r="C616" s="58" t="s">
        <v>6542</v>
      </c>
      <c r="D616" s="58" t="s">
        <v>6547</v>
      </c>
      <c r="E616" s="59" t="s">
        <v>15095</v>
      </c>
      <c r="F616" s="55" t="str">
        <f>LEFT(E616,MIN(FIND({0,1,2,3,4,5,6,7,8,9},ASC(E616)&amp;1234567890))-1)</f>
        <v>Cu</v>
      </c>
      <c r="G616" s="55">
        <f t="shared" si="18"/>
        <v>0.7</v>
      </c>
      <c r="H616" s="55">
        <f>VLOOKUP(F616,Table!$A$2:$C$121,2,0)</f>
        <v>11</v>
      </c>
      <c r="I616" s="56">
        <f>VLOOKUP(F616,Table!$A$2:$C$121,3,0)</f>
        <v>4</v>
      </c>
      <c r="J616" s="59" t="s">
        <v>11366</v>
      </c>
      <c r="K616" s="55" t="str">
        <f>LEFT(J616,MIN(FIND({0,1,2,3,4,5,6,7,8,9},ASC(J616)&amp;1234567890))-1)</f>
        <v>Zn</v>
      </c>
      <c r="L616" s="55">
        <f t="shared" si="19"/>
        <v>2</v>
      </c>
      <c r="M616" s="55">
        <f>VLOOKUP(K616,Table!$A$2:$C$121,2,0)</f>
        <v>12</v>
      </c>
      <c r="N616" s="56">
        <f>VLOOKUP(K616,Table!$A$2:$C$121,3,0)</f>
        <v>4</v>
      </c>
      <c r="O616" s="53" t="str">
        <f>VLOOKUP(A616,Table!$U$1:$V$230,2,0)</f>
        <v>Hexagonal</v>
      </c>
      <c r="P616" s="63"/>
    </row>
    <row r="617" spans="1:16" ht="17.25" customHeight="1">
      <c r="A617" s="58">
        <v>174</v>
      </c>
      <c r="B617" s="58">
        <v>644729</v>
      </c>
      <c r="C617" s="58" t="s">
        <v>6542</v>
      </c>
      <c r="D617" s="58" t="s">
        <v>6548</v>
      </c>
      <c r="E617" s="59" t="s">
        <v>405</v>
      </c>
      <c r="F617" s="55" t="str">
        <f>LEFT(E617,MIN(FIND({0,1,2,3,4,5,6,7,8,9},ASC(E617)&amp;1234567890))-1)</f>
        <v>Ta</v>
      </c>
      <c r="G617" s="55">
        <f t="shared" si="18"/>
        <v>1</v>
      </c>
      <c r="H617" s="55">
        <f>VLOOKUP(F617,Table!$A$2:$C$121,2,0)</f>
        <v>5</v>
      </c>
      <c r="I617" s="56">
        <f>VLOOKUP(F617,Table!$A$2:$C$121,3,0)</f>
        <v>6</v>
      </c>
      <c r="J617" s="59" t="s">
        <v>68</v>
      </c>
      <c r="K617" s="55" t="str">
        <f>LEFT(J617,MIN(FIND({0,1,2,3,4,5,6,7,8,9},ASC(J617)&amp;1234567890))-1)</f>
        <v>N</v>
      </c>
      <c r="L617" s="55">
        <f t="shared" si="19"/>
        <v>1</v>
      </c>
      <c r="M617" s="55">
        <f>VLOOKUP(K617,Table!$A$2:$C$121,2,0)</f>
        <v>15</v>
      </c>
      <c r="N617" s="56">
        <f>VLOOKUP(K617,Table!$A$2:$C$121,3,0)</f>
        <v>2</v>
      </c>
      <c r="O617" s="53" t="str">
        <f>VLOOKUP(A617,Table!$U$1:$V$230,2,0)</f>
        <v>Hexagonal</v>
      </c>
      <c r="P617" s="63"/>
    </row>
    <row r="618" spans="1:16" ht="17.25" customHeight="1">
      <c r="A618" s="58">
        <v>174</v>
      </c>
      <c r="B618" s="58">
        <v>660262</v>
      </c>
      <c r="C618" s="58" t="s">
        <v>6542</v>
      </c>
      <c r="D618" s="58" t="s">
        <v>5791</v>
      </c>
      <c r="E618" s="59" t="s">
        <v>366</v>
      </c>
      <c r="F618" s="55" t="str">
        <f>LEFT(E618,MIN(FIND({0,1,2,3,4,5,6,7,8,9},ASC(E618)&amp;1234567890))-1)</f>
        <v>Ga</v>
      </c>
      <c r="G618" s="55">
        <f t="shared" si="18"/>
        <v>1</v>
      </c>
      <c r="H618" s="55">
        <f>VLOOKUP(F618,Table!$A$2:$C$121,2,0)</f>
        <v>13</v>
      </c>
      <c r="I618" s="56">
        <f>VLOOKUP(F618,Table!$A$2:$C$121,3,0)</f>
        <v>4</v>
      </c>
      <c r="J618" s="59" t="s">
        <v>47</v>
      </c>
      <c r="K618" s="55" t="str">
        <f>LEFT(J618,MIN(FIND({0,1,2,3,4,5,6,7,8,9},ASC(J618)&amp;1234567890))-1)</f>
        <v>Se</v>
      </c>
      <c r="L618" s="55">
        <f t="shared" si="19"/>
        <v>1</v>
      </c>
      <c r="M618" s="55">
        <f>VLOOKUP(K618,Table!$A$2:$C$121,2,0)</f>
        <v>16</v>
      </c>
      <c r="N618" s="56">
        <f>VLOOKUP(K618,Table!$A$2:$C$121,3,0)</f>
        <v>4</v>
      </c>
      <c r="O618" s="53" t="str">
        <f>VLOOKUP(A618,Table!$U$1:$V$230,2,0)</f>
        <v>Hexagonal</v>
      </c>
      <c r="P618" s="63"/>
    </row>
    <row r="619" spans="1:16" ht="17.25" customHeight="1">
      <c r="A619" s="58">
        <v>174</v>
      </c>
      <c r="B619" s="58">
        <v>150529</v>
      </c>
      <c r="C619" s="58" t="s">
        <v>6542</v>
      </c>
      <c r="D619" s="58" t="s">
        <v>6549</v>
      </c>
      <c r="E619" s="59" t="s">
        <v>13254</v>
      </c>
      <c r="F619" s="55" t="str">
        <f>LEFT(E619,MIN(FIND({0,1,2,3,4,5,6,7,8,9},ASC(E619)&amp;1234567890))-1)</f>
        <v>Zr</v>
      </c>
      <c r="G619" s="55">
        <f t="shared" si="18"/>
        <v>4</v>
      </c>
      <c r="H619" s="55">
        <f>VLOOKUP(F619,Table!$A$2:$C$121,2,0)</f>
        <v>4</v>
      </c>
      <c r="I619" s="56">
        <f>VLOOKUP(F619,Table!$A$2:$C$121,3,0)</f>
        <v>5</v>
      </c>
      <c r="J619" s="59" t="s">
        <v>445</v>
      </c>
      <c r="K619" s="55" t="str">
        <f>LEFT(J619,MIN(FIND({0,1,2,3,4,5,6,7,8,9},ASC(J619)&amp;1234567890))-1)</f>
        <v>Al</v>
      </c>
      <c r="L619" s="55">
        <f t="shared" si="19"/>
        <v>3</v>
      </c>
      <c r="M619" s="55">
        <f>VLOOKUP(K619,Table!$A$2:$C$121,2,0)</f>
        <v>13</v>
      </c>
      <c r="N619" s="56">
        <f>VLOOKUP(K619,Table!$A$2:$C$121,3,0)</f>
        <v>3</v>
      </c>
      <c r="O619" s="53" t="str">
        <f>VLOOKUP(A619,Table!$U$1:$V$230,2,0)</f>
        <v>Hexagonal</v>
      </c>
      <c r="P619" s="63"/>
    </row>
    <row r="620" spans="1:16" ht="17.25" customHeight="1">
      <c r="A620" s="58">
        <v>174</v>
      </c>
      <c r="B620" s="58">
        <v>150551</v>
      </c>
      <c r="C620" s="58" t="s">
        <v>6542</v>
      </c>
      <c r="D620" s="58" t="s">
        <v>6550</v>
      </c>
      <c r="E620" s="59" t="s">
        <v>457</v>
      </c>
      <c r="F620" s="55" t="str">
        <f>LEFT(E620,MIN(FIND({0,1,2,3,4,5,6,7,8,9},ASC(E620)&amp;1234567890))-1)</f>
        <v>Li</v>
      </c>
      <c r="G620" s="55">
        <f t="shared" si="18"/>
        <v>1</v>
      </c>
      <c r="H620" s="55">
        <f>VLOOKUP(F620,Table!$A$2:$C$121,2,0)</f>
        <v>1</v>
      </c>
      <c r="I620" s="56">
        <f>VLOOKUP(F620,Table!$A$2:$C$121,3,0)</f>
        <v>2</v>
      </c>
      <c r="J620" s="59" t="s">
        <v>11294</v>
      </c>
      <c r="K620" s="55" t="str">
        <f>LEFT(J620,MIN(FIND({0,1,2,3,4,5,6,7,8,9},ASC(J620)&amp;1234567890))-1)</f>
        <v>Rh</v>
      </c>
      <c r="L620" s="55">
        <f t="shared" si="19"/>
        <v>1</v>
      </c>
      <c r="M620" s="55">
        <f>VLOOKUP(K620,Table!$A$2:$C$121,2,0)</f>
        <v>9</v>
      </c>
      <c r="N620" s="56">
        <f>VLOOKUP(K620,Table!$A$2:$C$121,3,0)</f>
        <v>5</v>
      </c>
      <c r="O620" s="53" t="str">
        <f>VLOOKUP(A620,Table!$U$1:$V$230,2,0)</f>
        <v>Hexagonal</v>
      </c>
      <c r="P620" s="63"/>
    </row>
    <row r="621" spans="1:16" ht="17.25" customHeight="1">
      <c r="A621" s="58">
        <v>174</v>
      </c>
      <c r="B621" s="58">
        <v>421584</v>
      </c>
      <c r="C621" s="58" t="s">
        <v>6542</v>
      </c>
      <c r="D621" s="58" t="s">
        <v>6551</v>
      </c>
      <c r="E621" s="59" t="s">
        <v>15096</v>
      </c>
      <c r="F621" s="55" t="str">
        <f>LEFT(E621,MIN(FIND({0,1,2,3,4,5,6,7,8,9},ASC(E621)&amp;1234567890))-1)</f>
        <v>Hg</v>
      </c>
      <c r="G621" s="55">
        <f t="shared" si="18"/>
        <v>51.81</v>
      </c>
      <c r="H621" s="55">
        <f>VLOOKUP(F621,Table!$A$2:$C$121,2,0)</f>
        <v>12</v>
      </c>
      <c r="I621" s="56">
        <f>VLOOKUP(F621,Table!$A$2:$C$121,3,0)</f>
        <v>6</v>
      </c>
      <c r="J621" s="59" t="s">
        <v>15097</v>
      </c>
      <c r="K621" s="55" t="str">
        <f>LEFT(J621,MIN(FIND({0,1,2,3,4,5,6,7,8,9},ASC(J621)&amp;1234567890))-1)</f>
        <v>Na</v>
      </c>
      <c r="L621" s="55">
        <f t="shared" si="19"/>
        <v>11.19</v>
      </c>
      <c r="M621" s="55">
        <f>VLOOKUP(K621,Table!$A$2:$C$121,2,0)</f>
        <v>1</v>
      </c>
      <c r="N621" s="56">
        <f>VLOOKUP(K621,Table!$A$2:$C$121,3,0)</f>
        <v>3</v>
      </c>
      <c r="O621" s="53" t="str">
        <f>VLOOKUP(A621,Table!$U$1:$V$230,2,0)</f>
        <v>Hexagonal</v>
      </c>
      <c r="P621" s="63"/>
    </row>
    <row r="622" spans="1:16" ht="17.25" customHeight="1">
      <c r="A622" s="58">
        <v>174</v>
      </c>
      <c r="B622" s="58">
        <v>428668</v>
      </c>
      <c r="C622" s="58" t="s">
        <v>6542</v>
      </c>
      <c r="D622" s="58" t="s">
        <v>6552</v>
      </c>
      <c r="E622" s="59" t="s">
        <v>15098</v>
      </c>
      <c r="F622" s="55" t="str">
        <f>LEFT(E622,MIN(FIND({0,1,2,3,4,5,6,7,8,9},ASC(E622)&amp;1234567890))-1)</f>
        <v>Eu</v>
      </c>
      <c r="G622" s="55">
        <f t="shared" si="18"/>
        <v>10.1</v>
      </c>
      <c r="H622" s="55">
        <f>VLOOKUP(F622,Table!$A$2:$C$121,2,0)</f>
        <v>3</v>
      </c>
      <c r="I622" s="56">
        <f>VLOOKUP(F622,Table!$A$2:$C$121,3,0)</f>
        <v>6</v>
      </c>
      <c r="J622" s="59" t="s">
        <v>15099</v>
      </c>
      <c r="K622" s="55" t="str">
        <f>LEFT(J622,MIN(FIND({0,1,2,3,4,5,6,7,8,9},ASC(J622)&amp;1234567890))-1)</f>
        <v>Hg</v>
      </c>
      <c r="L622" s="55">
        <f t="shared" si="19"/>
        <v>54.9</v>
      </c>
      <c r="M622" s="55">
        <f>VLOOKUP(K622,Table!$A$2:$C$121,2,0)</f>
        <v>12</v>
      </c>
      <c r="N622" s="56">
        <f>VLOOKUP(K622,Table!$A$2:$C$121,3,0)</f>
        <v>6</v>
      </c>
      <c r="O622" s="53" t="str">
        <f>VLOOKUP(A622,Table!$U$1:$V$230,2,0)</f>
        <v>Hexagonal</v>
      </c>
      <c r="P622" s="63"/>
    </row>
    <row r="623" spans="1:16" ht="17.25" customHeight="1">
      <c r="A623" s="58">
        <v>183</v>
      </c>
      <c r="B623" s="58">
        <v>91811</v>
      </c>
      <c r="C623" s="58" t="s">
        <v>6719</v>
      </c>
      <c r="D623" s="58" t="s">
        <v>6720</v>
      </c>
      <c r="E623" s="59" t="s">
        <v>15100</v>
      </c>
      <c r="F623" s="55" t="str">
        <f>LEFT(E623,MIN(FIND({0,1,2,3,4,5,6,7,8,9},ASC(E623)&amp;1234567890))-1)</f>
        <v>Ta</v>
      </c>
      <c r="G623" s="55">
        <f t="shared" si="18"/>
        <v>21</v>
      </c>
      <c r="H623" s="55">
        <f>VLOOKUP(F623,Table!$A$2:$C$121,2,0)</f>
        <v>5</v>
      </c>
      <c r="I623" s="56">
        <f>VLOOKUP(F623,Table!$A$2:$C$121,3,0)</f>
        <v>6</v>
      </c>
      <c r="J623" s="59" t="s">
        <v>11881</v>
      </c>
      <c r="K623" s="55" t="str">
        <f>LEFT(J623,MIN(FIND({0,1,2,3,4,5,6,7,8,9},ASC(J623)&amp;1234567890))-1)</f>
        <v>Te</v>
      </c>
      <c r="L623" s="55">
        <f t="shared" si="19"/>
        <v>13</v>
      </c>
      <c r="M623" s="55">
        <f>VLOOKUP(K623,Table!$A$2:$C$121,2,0)</f>
        <v>16</v>
      </c>
      <c r="N623" s="56">
        <f>VLOOKUP(K623,Table!$A$2:$C$121,3,0)</f>
        <v>5</v>
      </c>
      <c r="O623" s="53" t="str">
        <f>VLOOKUP(A623,Table!$U$1:$V$230,2,0)</f>
        <v>Hexagonal</v>
      </c>
      <c r="P623" s="63"/>
    </row>
    <row r="624" spans="1:16" ht="17.25" customHeight="1">
      <c r="A624" s="58">
        <v>185</v>
      </c>
      <c r="B624" s="58">
        <v>15056</v>
      </c>
      <c r="C624" s="58" t="s">
        <v>6721</v>
      </c>
      <c r="D624" s="58" t="s">
        <v>5857</v>
      </c>
      <c r="E624" s="59" t="s">
        <v>543</v>
      </c>
      <c r="F624" s="55" t="str">
        <f>LEFT(E624,MIN(FIND({0,1,2,3,4,5,6,7,8,9},ASC(E624)&amp;1234567890))-1)</f>
        <v>Cu</v>
      </c>
      <c r="G624" s="55">
        <f t="shared" si="18"/>
        <v>3</v>
      </c>
      <c r="H624" s="55">
        <f>VLOOKUP(F624,Table!$A$2:$C$121,2,0)</f>
        <v>11</v>
      </c>
      <c r="I624" s="56">
        <f>VLOOKUP(F624,Table!$A$2:$C$121,3,0)</f>
        <v>4</v>
      </c>
      <c r="J624" s="59" t="s">
        <v>11467</v>
      </c>
      <c r="K624" s="55" t="str">
        <f>LEFT(J624,MIN(FIND({0,1,2,3,4,5,6,7,8,9},ASC(J624)&amp;1234567890))-1)</f>
        <v>P</v>
      </c>
      <c r="L624" s="55">
        <f t="shared" si="19"/>
        <v>1</v>
      </c>
      <c r="M624" s="55">
        <f>VLOOKUP(K624,Table!$A$2:$C$121,2,0)</f>
        <v>15</v>
      </c>
      <c r="N624" s="56">
        <f>VLOOKUP(K624,Table!$A$2:$C$121,3,0)</f>
        <v>3</v>
      </c>
      <c r="O624" s="53" t="str">
        <f>VLOOKUP(A624,Table!$U$1:$V$230,2,0)</f>
        <v>Hexagonal</v>
      </c>
      <c r="P624" s="63"/>
    </row>
    <row r="625" spans="1:16" ht="17.25" customHeight="1">
      <c r="A625" s="58">
        <v>185</v>
      </c>
      <c r="B625" s="58">
        <v>15053</v>
      </c>
      <c r="C625" s="58" t="s">
        <v>6721</v>
      </c>
      <c r="D625" s="58" t="s">
        <v>6722</v>
      </c>
      <c r="E625" s="59" t="s">
        <v>592</v>
      </c>
      <c r="F625" s="55" t="str">
        <f>LEFT(E625,MIN(FIND({0,1,2,3,4,5,6,7,8,9},ASC(E625)&amp;1234567890))-1)</f>
        <v>Ni</v>
      </c>
      <c r="G625" s="55">
        <f t="shared" si="18"/>
        <v>5</v>
      </c>
      <c r="H625" s="55">
        <f>VLOOKUP(F625,Table!$A$2:$C$121,2,0)</f>
        <v>10</v>
      </c>
      <c r="I625" s="56">
        <f>VLOOKUP(F625,Table!$A$2:$C$121,3,0)</f>
        <v>4</v>
      </c>
      <c r="J625" s="59" t="s">
        <v>453</v>
      </c>
      <c r="K625" s="55" t="str">
        <f>LEFT(J625,MIN(FIND({0,1,2,3,4,5,6,7,8,9},ASC(J625)&amp;1234567890))-1)</f>
        <v>As</v>
      </c>
      <c r="L625" s="55">
        <f t="shared" si="19"/>
        <v>2</v>
      </c>
      <c r="M625" s="55">
        <f>VLOOKUP(K625,Table!$A$2:$C$121,2,0)</f>
        <v>15</v>
      </c>
      <c r="N625" s="56">
        <f>VLOOKUP(K625,Table!$A$2:$C$121,3,0)</f>
        <v>4</v>
      </c>
      <c r="O625" s="53" t="str">
        <f>VLOOKUP(A625,Table!$U$1:$V$230,2,0)</f>
        <v>Hexagonal</v>
      </c>
      <c r="P625" s="63"/>
    </row>
    <row r="626" spans="1:16" ht="17.25" customHeight="1">
      <c r="A626" s="58">
        <v>185</v>
      </c>
      <c r="B626" s="58">
        <v>22092</v>
      </c>
      <c r="C626" s="58" t="s">
        <v>6721</v>
      </c>
      <c r="D626" s="58" t="s">
        <v>2174</v>
      </c>
      <c r="E626" s="59" t="s">
        <v>341</v>
      </c>
      <c r="F626" s="55" t="str">
        <f>LEFT(E626,MIN(FIND({0,1,2,3,4,5,6,7,8,9},ASC(E626)&amp;1234567890))-1)</f>
        <v>Ru</v>
      </c>
      <c r="G626" s="55">
        <f t="shared" si="18"/>
        <v>1</v>
      </c>
      <c r="H626" s="55">
        <f>VLOOKUP(F626,Table!$A$2:$C$121,2,0)</f>
        <v>8</v>
      </c>
      <c r="I626" s="56">
        <f>VLOOKUP(F626,Table!$A$2:$C$121,3,0)</f>
        <v>5</v>
      </c>
      <c r="J626" s="59" t="s">
        <v>367</v>
      </c>
      <c r="K626" s="55" t="str">
        <f>LEFT(J626,MIN(FIND({0,1,2,3,4,5,6,7,8,9},ASC(J626)&amp;1234567890))-1)</f>
        <v>Cl</v>
      </c>
      <c r="L626" s="55">
        <f t="shared" si="19"/>
        <v>3</v>
      </c>
      <c r="M626" s="55">
        <f>VLOOKUP(K626,Table!$A$2:$C$121,2,0)</f>
        <v>17</v>
      </c>
      <c r="N626" s="56">
        <f>VLOOKUP(K626,Table!$A$2:$C$121,3,0)</f>
        <v>3</v>
      </c>
      <c r="O626" s="53" t="str">
        <f>VLOOKUP(A626,Table!$U$1:$V$230,2,0)</f>
        <v>Hexagonal</v>
      </c>
      <c r="P626" s="63"/>
    </row>
    <row r="627" spans="1:16" ht="17.25" customHeight="1">
      <c r="A627" s="58">
        <v>185</v>
      </c>
      <c r="B627" s="58">
        <v>24966</v>
      </c>
      <c r="C627" s="58" t="s">
        <v>6721</v>
      </c>
      <c r="D627" s="58" t="s">
        <v>6723</v>
      </c>
      <c r="E627" s="59" t="s">
        <v>343</v>
      </c>
      <c r="F627" s="55" t="str">
        <f>LEFT(E627,MIN(FIND({0,1,2,3,4,5,6,7,8,9},ASC(E627)&amp;1234567890))-1)</f>
        <v>U</v>
      </c>
      <c r="G627" s="55">
        <f t="shared" si="18"/>
        <v>1</v>
      </c>
      <c r="H627" s="55">
        <f>VLOOKUP(F627,Table!$A$2:$C$121,2,0)</f>
        <v>3</v>
      </c>
      <c r="I627" s="56">
        <f>VLOOKUP(F627,Table!$A$2:$C$121,3,0)</f>
        <v>7</v>
      </c>
      <c r="J627" s="59" t="s">
        <v>365</v>
      </c>
      <c r="K627" s="55" t="str">
        <f>LEFT(J627,MIN(FIND({0,1,2,3,4,5,6,7,8,9},ASC(J627)&amp;1234567890))-1)</f>
        <v>F</v>
      </c>
      <c r="L627" s="55">
        <f t="shared" si="19"/>
        <v>3</v>
      </c>
      <c r="M627" s="55">
        <f>VLOOKUP(K627,Table!$A$2:$C$121,2,0)</f>
        <v>17</v>
      </c>
      <c r="N627" s="56">
        <f>VLOOKUP(K627,Table!$A$2:$C$121,3,0)</f>
        <v>2</v>
      </c>
      <c r="O627" s="53" t="str">
        <f>VLOOKUP(A627,Table!$U$1:$V$230,2,0)</f>
        <v>Hexagonal</v>
      </c>
      <c r="P627" s="63"/>
    </row>
    <row r="628" spans="1:16" ht="17.25" customHeight="1">
      <c r="A628" s="58">
        <v>185</v>
      </c>
      <c r="B628" s="58">
        <v>27089</v>
      </c>
      <c r="C628" s="58" t="s">
        <v>6721</v>
      </c>
      <c r="D628" s="58" t="s">
        <v>2199</v>
      </c>
      <c r="E628" s="59" t="s">
        <v>46</v>
      </c>
      <c r="F628" s="55" t="str">
        <f>LEFT(E628,MIN(FIND({0,1,2,3,4,5,6,7,8,9},ASC(E628)&amp;1234567890))-1)</f>
        <v>La</v>
      </c>
      <c r="G628" s="55">
        <f t="shared" si="18"/>
        <v>1</v>
      </c>
      <c r="H628" s="55">
        <f>VLOOKUP(F628,Table!$A$2:$C$121,2,0)</f>
        <v>3</v>
      </c>
      <c r="I628" s="56">
        <f>VLOOKUP(F628,Table!$A$2:$C$121,3,0)</f>
        <v>6</v>
      </c>
      <c r="J628" s="59" t="s">
        <v>365</v>
      </c>
      <c r="K628" s="55" t="str">
        <f>LEFT(J628,MIN(FIND({0,1,2,3,4,5,6,7,8,9},ASC(J628)&amp;1234567890))-1)</f>
        <v>F</v>
      </c>
      <c r="L628" s="55">
        <f t="shared" si="19"/>
        <v>3</v>
      </c>
      <c r="M628" s="55">
        <f>VLOOKUP(K628,Table!$A$2:$C$121,2,0)</f>
        <v>17</v>
      </c>
      <c r="N628" s="56">
        <f>VLOOKUP(K628,Table!$A$2:$C$121,3,0)</f>
        <v>2</v>
      </c>
      <c r="O628" s="53" t="str">
        <f>VLOOKUP(A628,Table!$U$1:$V$230,2,0)</f>
        <v>Hexagonal</v>
      </c>
      <c r="P628" s="63"/>
    </row>
    <row r="629" spans="1:16" ht="17.25" customHeight="1">
      <c r="A629" s="58">
        <v>185</v>
      </c>
      <c r="B629" s="58">
        <v>27837</v>
      </c>
      <c r="C629" s="58" t="s">
        <v>6721</v>
      </c>
      <c r="D629" s="58" t="s">
        <v>1461</v>
      </c>
      <c r="E629" s="59" t="s">
        <v>11764</v>
      </c>
      <c r="F629" s="55" t="str">
        <f>LEFT(E629,MIN(FIND({0,1,2,3,4,5,6,7,8,9},ASC(E629)&amp;1234567890))-1)</f>
        <v>H</v>
      </c>
      <c r="G629" s="55">
        <f t="shared" si="18"/>
        <v>2</v>
      </c>
      <c r="H629" s="55">
        <f>VLOOKUP(F629,Table!$A$2:$C$121,2,0)</f>
        <v>1</v>
      </c>
      <c r="I629" s="56">
        <f>VLOOKUP(F629,Table!$A$2:$C$121,3,0)</f>
        <v>1</v>
      </c>
      <c r="J629" s="59" t="s">
        <v>371</v>
      </c>
      <c r="K629" s="55" t="str">
        <f>LEFT(J629,MIN(FIND({0,1,2,3,4,5,6,7,8,9},ASC(J629)&amp;1234567890))-1)</f>
        <v>O</v>
      </c>
      <c r="L629" s="55">
        <f t="shared" si="19"/>
        <v>1</v>
      </c>
      <c r="M629" s="55">
        <f>VLOOKUP(K629,Table!$A$2:$C$121,2,0)</f>
        <v>16</v>
      </c>
      <c r="N629" s="56">
        <f>VLOOKUP(K629,Table!$A$2:$C$121,3,0)</f>
        <v>2</v>
      </c>
      <c r="O629" s="53" t="str">
        <f>VLOOKUP(A629,Table!$U$1:$V$230,2,0)</f>
        <v>Hexagonal</v>
      </c>
      <c r="P629" s="63"/>
    </row>
    <row r="630" spans="1:16" ht="17.25" customHeight="1">
      <c r="A630" s="58">
        <v>185</v>
      </c>
      <c r="B630" s="58">
        <v>63049</v>
      </c>
      <c r="C630" s="58" t="s">
        <v>6721</v>
      </c>
      <c r="D630" s="58" t="s">
        <v>6028</v>
      </c>
      <c r="E630" s="59" t="s">
        <v>615</v>
      </c>
      <c r="F630" s="55" t="str">
        <f>LEFT(E630,MIN(FIND({0,1,2,3,4,5,6,7,8,9},ASC(E630)&amp;1234567890))-1)</f>
        <v>Nd</v>
      </c>
      <c r="G630" s="55">
        <f t="shared" si="18"/>
        <v>1</v>
      </c>
      <c r="H630" s="55">
        <f>VLOOKUP(F630,Table!$A$2:$C$121,2,0)</f>
        <v>3</v>
      </c>
      <c r="I630" s="56">
        <f>VLOOKUP(F630,Table!$A$2:$C$121,3,0)</f>
        <v>6</v>
      </c>
      <c r="J630" s="59" t="s">
        <v>365</v>
      </c>
      <c r="K630" s="55" t="str">
        <f>LEFT(J630,MIN(FIND({0,1,2,3,4,5,6,7,8,9},ASC(J630)&amp;1234567890))-1)</f>
        <v>F</v>
      </c>
      <c r="L630" s="55">
        <f t="shared" si="19"/>
        <v>3</v>
      </c>
      <c r="M630" s="55">
        <f>VLOOKUP(K630,Table!$A$2:$C$121,2,0)</f>
        <v>17</v>
      </c>
      <c r="N630" s="56">
        <f>VLOOKUP(K630,Table!$A$2:$C$121,3,0)</f>
        <v>2</v>
      </c>
      <c r="O630" s="53" t="str">
        <f>VLOOKUP(A630,Table!$U$1:$V$230,2,0)</f>
        <v>Hexagonal</v>
      </c>
      <c r="P630" s="63"/>
    </row>
    <row r="631" spans="1:16" ht="17.25" customHeight="1">
      <c r="A631" s="58">
        <v>185</v>
      </c>
      <c r="B631" s="58">
        <v>79586</v>
      </c>
      <c r="C631" s="58" t="s">
        <v>6721</v>
      </c>
      <c r="D631" s="58" t="s">
        <v>6724</v>
      </c>
      <c r="E631" s="59" t="s">
        <v>11697</v>
      </c>
      <c r="F631" s="55" t="str">
        <f>LEFT(E631,MIN(FIND({0,1,2,3,4,5,6,7,8,9},ASC(E631)&amp;1234567890))-1)</f>
        <v>Na</v>
      </c>
      <c r="G631" s="55">
        <f t="shared" si="18"/>
        <v>3</v>
      </c>
      <c r="H631" s="55">
        <f>VLOOKUP(F631,Table!$A$2:$C$121,2,0)</f>
        <v>1</v>
      </c>
      <c r="I631" s="56">
        <f>VLOOKUP(F631,Table!$A$2:$C$121,3,0)</f>
        <v>3</v>
      </c>
      <c r="J631" s="59" t="s">
        <v>540</v>
      </c>
      <c r="K631" s="55" t="str">
        <f>LEFT(J631,MIN(FIND({0,1,2,3,4,5,6,7,8,9},ASC(J631)&amp;1234567890))-1)</f>
        <v>As</v>
      </c>
      <c r="L631" s="55">
        <f t="shared" si="19"/>
        <v>1</v>
      </c>
      <c r="M631" s="55">
        <f>VLOOKUP(K631,Table!$A$2:$C$121,2,0)</f>
        <v>15</v>
      </c>
      <c r="N631" s="56">
        <f>VLOOKUP(K631,Table!$A$2:$C$121,3,0)</f>
        <v>4</v>
      </c>
      <c r="O631" s="53" t="str">
        <f>VLOOKUP(A631,Table!$U$1:$V$230,2,0)</f>
        <v>Hexagonal</v>
      </c>
      <c r="P631" s="63"/>
    </row>
    <row r="632" spans="1:16" ht="17.25" customHeight="1">
      <c r="A632" s="58">
        <v>185</v>
      </c>
      <c r="B632" s="58">
        <v>77965</v>
      </c>
      <c r="C632" s="58" t="s">
        <v>6721</v>
      </c>
      <c r="D632" s="58" t="s">
        <v>6725</v>
      </c>
      <c r="E632" s="59" t="s">
        <v>11709</v>
      </c>
      <c r="F632" s="55" t="str">
        <f>LEFT(E632,MIN(FIND({0,1,2,3,4,5,6,7,8,9},ASC(E632)&amp;1234567890))-1)</f>
        <v>Co</v>
      </c>
      <c r="G632" s="55">
        <f t="shared" si="18"/>
        <v>5</v>
      </c>
      <c r="H632" s="55">
        <f>VLOOKUP(F632,Table!$A$2:$C$121,2,0)</f>
        <v>9</v>
      </c>
      <c r="I632" s="56">
        <f>VLOOKUP(F632,Table!$A$2:$C$121,3,0)</f>
        <v>4</v>
      </c>
      <c r="J632" s="59" t="s">
        <v>453</v>
      </c>
      <c r="K632" s="55" t="str">
        <f>LEFT(J632,MIN(FIND({0,1,2,3,4,5,6,7,8,9},ASC(J632)&amp;1234567890))-1)</f>
        <v>As</v>
      </c>
      <c r="L632" s="55">
        <f t="shared" si="19"/>
        <v>2</v>
      </c>
      <c r="M632" s="55">
        <f>VLOOKUP(K632,Table!$A$2:$C$121,2,0)</f>
        <v>15</v>
      </c>
      <c r="N632" s="56">
        <f>VLOOKUP(K632,Table!$A$2:$C$121,3,0)</f>
        <v>4</v>
      </c>
      <c r="O632" s="53" t="str">
        <f>VLOOKUP(A632,Table!$U$1:$V$230,2,0)</f>
        <v>Hexagonal</v>
      </c>
      <c r="P632" s="63"/>
    </row>
    <row r="633" spans="1:16" ht="17.25" customHeight="1">
      <c r="A633" s="58">
        <v>185</v>
      </c>
      <c r="B633" s="58">
        <v>409668</v>
      </c>
      <c r="C633" s="58" t="s">
        <v>6721</v>
      </c>
      <c r="D633" s="58" t="s">
        <v>6726</v>
      </c>
      <c r="E633" s="59" t="s">
        <v>11687</v>
      </c>
      <c r="F633" s="55" t="str">
        <f>LEFT(E633,MIN(FIND({0,1,2,3,4,5,6,7,8,9},ASC(E633)&amp;1234567890))-1)</f>
        <v>Cs</v>
      </c>
      <c r="G633" s="55">
        <f t="shared" si="18"/>
        <v>3</v>
      </c>
      <c r="H633" s="55">
        <f>VLOOKUP(F633,Table!$A$2:$C$121,2,0)</f>
        <v>1</v>
      </c>
      <c r="I633" s="56">
        <f>VLOOKUP(F633,Table!$A$2:$C$121,3,0)</f>
        <v>6</v>
      </c>
      <c r="J633" s="59" t="s">
        <v>540</v>
      </c>
      <c r="K633" s="55" t="str">
        <f>LEFT(J633,MIN(FIND({0,1,2,3,4,5,6,7,8,9},ASC(J633)&amp;1234567890))-1)</f>
        <v>As</v>
      </c>
      <c r="L633" s="55">
        <f t="shared" si="19"/>
        <v>1</v>
      </c>
      <c r="M633" s="55">
        <f>VLOOKUP(K633,Table!$A$2:$C$121,2,0)</f>
        <v>15</v>
      </c>
      <c r="N633" s="56">
        <f>VLOOKUP(K633,Table!$A$2:$C$121,3,0)</f>
        <v>4</v>
      </c>
      <c r="O633" s="53" t="str">
        <f>VLOOKUP(A633,Table!$U$1:$V$230,2,0)</f>
        <v>Hexagonal</v>
      </c>
      <c r="P633" s="63"/>
    </row>
    <row r="634" spans="1:16" ht="17.25" customHeight="1">
      <c r="A634" s="58">
        <v>185</v>
      </c>
      <c r="B634" s="58">
        <v>58411</v>
      </c>
      <c r="C634" s="58" t="s">
        <v>6721</v>
      </c>
      <c r="D634" s="58" t="s">
        <v>6727</v>
      </c>
      <c r="E634" s="59" t="s">
        <v>427</v>
      </c>
      <c r="F634" s="55" t="str">
        <f>LEFT(E634,MIN(FIND({0,1,2,3,4,5,6,7,8,9},ASC(E634)&amp;1234567890))-1)</f>
        <v>Au</v>
      </c>
      <c r="G634" s="55">
        <f t="shared" si="18"/>
        <v>1</v>
      </c>
      <c r="H634" s="55">
        <f>VLOOKUP(F634,Table!$A$2:$C$121,2,0)</f>
        <v>11</v>
      </c>
      <c r="I634" s="56">
        <f>VLOOKUP(F634,Table!$A$2:$C$121,3,0)</f>
        <v>6</v>
      </c>
      <c r="J634" s="59" t="s">
        <v>12049</v>
      </c>
      <c r="K634" s="55" t="str">
        <f>LEFT(J634,MIN(FIND({0,1,2,3,4,5,6,7,8,9},ASC(J634)&amp;1234567890))-1)</f>
        <v>Cd</v>
      </c>
      <c r="L634" s="55">
        <f t="shared" si="19"/>
        <v>3</v>
      </c>
      <c r="M634" s="55">
        <f>VLOOKUP(K634,Table!$A$2:$C$121,2,0)</f>
        <v>12</v>
      </c>
      <c r="N634" s="56">
        <f>VLOOKUP(K634,Table!$A$2:$C$121,3,0)</f>
        <v>5</v>
      </c>
      <c r="O634" s="53" t="str">
        <f>VLOOKUP(A634,Table!$U$1:$V$230,2,0)</f>
        <v>Hexagonal</v>
      </c>
      <c r="P634" s="63"/>
    </row>
    <row r="635" spans="1:16" ht="17.25" customHeight="1">
      <c r="A635" s="58">
        <v>185</v>
      </c>
      <c r="B635" s="58">
        <v>87357</v>
      </c>
      <c r="C635" s="58" t="s">
        <v>6721</v>
      </c>
      <c r="D635" s="58" t="s">
        <v>514</v>
      </c>
      <c r="E635" s="59" t="s">
        <v>537</v>
      </c>
      <c r="F635" s="55" t="str">
        <f>LEFT(E635,MIN(FIND({0,1,2,3,4,5,6,7,8,9},ASC(E635)&amp;1234567890))-1)</f>
        <v>Yb</v>
      </c>
      <c r="G635" s="55">
        <f t="shared" si="18"/>
        <v>2</v>
      </c>
      <c r="H635" s="55">
        <f>VLOOKUP(F635,Table!$A$2:$C$121,2,0)</f>
        <v>3</v>
      </c>
      <c r="I635" s="56">
        <f>VLOOKUP(F635,Table!$A$2:$C$121,3,0)</f>
        <v>6</v>
      </c>
      <c r="J635" s="59" t="s">
        <v>336</v>
      </c>
      <c r="K635" s="55" t="str">
        <f>LEFT(J635,MIN(FIND({0,1,2,3,4,5,6,7,8,9},ASC(J635)&amp;1234567890))-1)</f>
        <v>S</v>
      </c>
      <c r="L635" s="55">
        <f t="shared" si="19"/>
        <v>3</v>
      </c>
      <c r="M635" s="55">
        <f>VLOOKUP(K635,Table!$A$2:$C$121,2,0)</f>
        <v>16</v>
      </c>
      <c r="N635" s="56">
        <f>VLOOKUP(K635,Table!$A$2:$C$121,3,0)</f>
        <v>3</v>
      </c>
      <c r="O635" s="53" t="str">
        <f>VLOOKUP(A635,Table!$U$1:$V$230,2,0)</f>
        <v>Hexagonal</v>
      </c>
      <c r="P635" s="63"/>
    </row>
    <row r="636" spans="1:16" ht="17.25" customHeight="1">
      <c r="A636" s="58">
        <v>185</v>
      </c>
      <c r="B636" s="58">
        <v>413720</v>
      </c>
      <c r="C636" s="58" t="s">
        <v>6721</v>
      </c>
      <c r="D636" s="58" t="s">
        <v>6728</v>
      </c>
      <c r="E636" s="59" t="s">
        <v>11294</v>
      </c>
      <c r="F636" s="55" t="str">
        <f>LEFT(E636,MIN(FIND({0,1,2,3,4,5,6,7,8,9},ASC(E636)&amp;1234567890))-1)</f>
        <v>Rh</v>
      </c>
      <c r="G636" s="55">
        <f t="shared" si="18"/>
        <v>1</v>
      </c>
      <c r="H636" s="55">
        <f>VLOOKUP(F636,Table!$A$2:$C$121,2,0)</f>
        <v>9</v>
      </c>
      <c r="I636" s="56">
        <f>VLOOKUP(F636,Table!$A$2:$C$121,3,0)</f>
        <v>5</v>
      </c>
      <c r="J636" s="59" t="s">
        <v>12830</v>
      </c>
      <c r="K636" s="55" t="str">
        <f>LEFT(J636,MIN(FIND({0,1,2,3,4,5,6,7,8,9},ASC(J636)&amp;1234567890))-1)</f>
        <v>Mg</v>
      </c>
      <c r="L636" s="55">
        <f t="shared" si="19"/>
        <v>3</v>
      </c>
      <c r="M636" s="55">
        <f>VLOOKUP(K636,Table!$A$2:$C$121,2,0)</f>
        <v>2</v>
      </c>
      <c r="N636" s="56">
        <f>VLOOKUP(K636,Table!$A$2:$C$121,3,0)</f>
        <v>3</v>
      </c>
      <c r="O636" s="53" t="str">
        <f>VLOOKUP(A636,Table!$U$1:$V$230,2,0)</f>
        <v>Hexagonal</v>
      </c>
      <c r="P636" s="63"/>
    </row>
    <row r="637" spans="1:16" ht="17.25" customHeight="1">
      <c r="A637" s="58">
        <v>185</v>
      </c>
      <c r="B637" s="58">
        <v>409223</v>
      </c>
      <c r="C637" s="58" t="s">
        <v>6721</v>
      </c>
      <c r="D637" s="58" t="s">
        <v>6729</v>
      </c>
      <c r="E637" s="59" t="s">
        <v>542</v>
      </c>
      <c r="F637" s="55" t="str">
        <f>LEFT(E637,MIN(FIND({0,1,2,3,4,5,6,7,8,9},ASC(E637)&amp;1234567890))-1)</f>
        <v>Bi</v>
      </c>
      <c r="G637" s="55">
        <f t="shared" si="18"/>
        <v>1</v>
      </c>
      <c r="H637" s="55">
        <f>VLOOKUP(F637,Table!$A$2:$C$121,2,0)</f>
        <v>15</v>
      </c>
      <c r="I637" s="56">
        <f>VLOOKUP(F637,Table!$A$2:$C$121,3,0)</f>
        <v>6</v>
      </c>
      <c r="J637" s="59" t="s">
        <v>11913</v>
      </c>
      <c r="K637" s="55" t="str">
        <f>LEFT(J637,MIN(FIND({0,1,2,3,4,5,6,7,8,9},ASC(J637)&amp;1234567890))-1)</f>
        <v>K</v>
      </c>
      <c r="L637" s="55">
        <f t="shared" si="19"/>
        <v>3</v>
      </c>
      <c r="M637" s="55">
        <f>VLOOKUP(K637,Table!$A$2:$C$121,2,0)</f>
        <v>1</v>
      </c>
      <c r="N637" s="56">
        <f>VLOOKUP(K637,Table!$A$2:$C$121,3,0)</f>
        <v>4</v>
      </c>
      <c r="O637" s="53" t="str">
        <f>VLOOKUP(A637,Table!$U$1:$V$230,2,0)</f>
        <v>Hexagonal</v>
      </c>
      <c r="P637" s="63"/>
    </row>
    <row r="638" spans="1:16" ht="17.25" customHeight="1">
      <c r="A638" s="58">
        <v>185</v>
      </c>
      <c r="B638" s="58">
        <v>637367</v>
      </c>
      <c r="C638" s="58" t="s">
        <v>6721</v>
      </c>
      <c r="D638" s="58" t="s">
        <v>6730</v>
      </c>
      <c r="E638" s="59" t="s">
        <v>592</v>
      </c>
      <c r="F638" s="55" t="str">
        <f>LEFT(E638,MIN(FIND({0,1,2,3,4,5,6,7,8,9},ASC(E638)&amp;1234567890))-1)</f>
        <v>Ni</v>
      </c>
      <c r="G638" s="55">
        <f t="shared" si="18"/>
        <v>5</v>
      </c>
      <c r="H638" s="55">
        <f>VLOOKUP(F638,Table!$A$2:$C$121,2,0)</f>
        <v>10</v>
      </c>
      <c r="I638" s="56">
        <f>VLOOKUP(F638,Table!$A$2:$C$121,3,0)</f>
        <v>4</v>
      </c>
      <c r="J638" s="59" t="s">
        <v>11461</v>
      </c>
      <c r="K638" s="55" t="str">
        <f>LEFT(J638,MIN(FIND({0,1,2,3,4,5,6,7,8,9},ASC(J638)&amp;1234567890))-1)</f>
        <v>Ge</v>
      </c>
      <c r="L638" s="55">
        <f t="shared" si="19"/>
        <v>2</v>
      </c>
      <c r="M638" s="55">
        <f>VLOOKUP(K638,Table!$A$2:$C$121,2,0)</f>
        <v>14</v>
      </c>
      <c r="N638" s="56">
        <f>VLOOKUP(K638,Table!$A$2:$C$121,3,0)</f>
        <v>4</v>
      </c>
      <c r="O638" s="53" t="str">
        <f>VLOOKUP(A638,Table!$U$1:$V$230,2,0)</f>
        <v>Hexagonal</v>
      </c>
      <c r="P638" s="63"/>
    </row>
    <row r="639" spans="1:16" ht="17.25" customHeight="1">
      <c r="A639" s="58">
        <v>185</v>
      </c>
      <c r="B639" s="58">
        <v>642571</v>
      </c>
      <c r="C639" s="58" t="s">
        <v>6721</v>
      </c>
      <c r="D639" s="58" t="s">
        <v>2852</v>
      </c>
      <c r="E639" s="59" t="s">
        <v>12000</v>
      </c>
      <c r="F639" s="55" t="str">
        <f>LEFT(E639,MIN(FIND({0,1,2,3,4,5,6,7,8,9},ASC(E639)&amp;1234567890))-1)</f>
        <v>Lu</v>
      </c>
      <c r="G639" s="55">
        <f t="shared" si="18"/>
        <v>2</v>
      </c>
      <c r="H639" s="55">
        <f>VLOOKUP(F639,Table!$A$2:$C$121,2,0)</f>
        <v>3</v>
      </c>
      <c r="I639" s="56">
        <f>VLOOKUP(F639,Table!$A$2:$C$121,3,0)</f>
        <v>6</v>
      </c>
      <c r="J639" s="59" t="s">
        <v>336</v>
      </c>
      <c r="K639" s="55" t="str">
        <f>LEFT(J639,MIN(FIND({0,1,2,3,4,5,6,7,8,9},ASC(J639)&amp;1234567890))-1)</f>
        <v>S</v>
      </c>
      <c r="L639" s="55">
        <f t="shared" si="19"/>
        <v>3</v>
      </c>
      <c r="M639" s="55">
        <f>VLOOKUP(K639,Table!$A$2:$C$121,2,0)</f>
        <v>16</v>
      </c>
      <c r="N639" s="56">
        <f>VLOOKUP(K639,Table!$A$2:$C$121,3,0)</f>
        <v>3</v>
      </c>
      <c r="O639" s="53" t="str">
        <f>VLOOKUP(A639,Table!$U$1:$V$230,2,0)</f>
        <v>Hexagonal</v>
      </c>
      <c r="P639" s="63"/>
    </row>
    <row r="640" spans="1:16" ht="17.25" customHeight="1">
      <c r="A640" s="58">
        <v>185</v>
      </c>
      <c r="B640" s="58">
        <v>646116</v>
      </c>
      <c r="C640" s="58" t="s">
        <v>6721</v>
      </c>
      <c r="D640" s="58" t="s">
        <v>6034</v>
      </c>
      <c r="E640" s="59" t="s">
        <v>592</v>
      </c>
      <c r="F640" s="55" t="str">
        <f>LEFT(E640,MIN(FIND({0,1,2,3,4,5,6,7,8,9},ASC(E640)&amp;1234567890))-1)</f>
        <v>Ni</v>
      </c>
      <c r="G640" s="55">
        <f t="shared" si="18"/>
        <v>5</v>
      </c>
      <c r="H640" s="55">
        <f>VLOOKUP(F640,Table!$A$2:$C$121,2,0)</f>
        <v>10</v>
      </c>
      <c r="I640" s="56">
        <f>VLOOKUP(F640,Table!$A$2:$C$121,3,0)</f>
        <v>4</v>
      </c>
      <c r="J640" s="59" t="s">
        <v>30</v>
      </c>
      <c r="K640" s="55" t="str">
        <f>LEFT(J640,MIN(FIND({0,1,2,3,4,5,6,7,8,9},ASC(J640)&amp;1234567890))-1)</f>
        <v>P</v>
      </c>
      <c r="L640" s="55">
        <f t="shared" si="19"/>
        <v>2</v>
      </c>
      <c r="M640" s="55">
        <f>VLOOKUP(K640,Table!$A$2:$C$121,2,0)</f>
        <v>15</v>
      </c>
      <c r="N640" s="56">
        <f>VLOOKUP(K640,Table!$A$2:$C$121,3,0)</f>
        <v>3</v>
      </c>
      <c r="O640" s="53" t="str">
        <f>VLOOKUP(A640,Table!$U$1:$V$230,2,0)</f>
        <v>Hexagonal</v>
      </c>
      <c r="P640" s="63"/>
    </row>
    <row r="641" spans="1:16" ht="17.25" customHeight="1">
      <c r="A641" s="58">
        <v>185</v>
      </c>
      <c r="B641" s="58">
        <v>648767</v>
      </c>
      <c r="C641" s="58" t="s">
        <v>6721</v>
      </c>
      <c r="D641" s="58" t="s">
        <v>6731</v>
      </c>
      <c r="E641" s="59" t="s">
        <v>591</v>
      </c>
      <c r="F641" s="55" t="str">
        <f>LEFT(E641,MIN(FIND({0,1,2,3,4,5,6,7,8,9},ASC(E641)&amp;1234567890))-1)</f>
        <v>Pd</v>
      </c>
      <c r="G641" s="55">
        <f t="shared" si="18"/>
        <v>5</v>
      </c>
      <c r="H641" s="55">
        <f>VLOOKUP(F641,Table!$A$2:$C$121,2,0)</f>
        <v>10</v>
      </c>
      <c r="I641" s="56">
        <f>VLOOKUP(F641,Table!$A$2:$C$121,3,0)</f>
        <v>5</v>
      </c>
      <c r="J641" s="59" t="s">
        <v>593</v>
      </c>
      <c r="K641" s="55" t="str">
        <f>LEFT(J641,MIN(FIND({0,1,2,3,4,5,6,7,8,9},ASC(J641)&amp;1234567890))-1)</f>
        <v>Sb</v>
      </c>
      <c r="L641" s="55">
        <f t="shared" si="19"/>
        <v>2</v>
      </c>
      <c r="M641" s="55">
        <f>VLOOKUP(K641,Table!$A$2:$C$121,2,0)</f>
        <v>15</v>
      </c>
      <c r="N641" s="56">
        <f>VLOOKUP(K641,Table!$A$2:$C$121,3,0)</f>
        <v>5</v>
      </c>
      <c r="O641" s="53" t="str">
        <f>VLOOKUP(A641,Table!$U$1:$V$230,2,0)</f>
        <v>Hexagonal</v>
      </c>
      <c r="P641" s="63"/>
    </row>
    <row r="642" spans="1:16" ht="17.25" customHeight="1">
      <c r="A642" s="58">
        <v>185</v>
      </c>
      <c r="B642" s="58">
        <v>651283</v>
      </c>
      <c r="C642" s="58" t="s">
        <v>6721</v>
      </c>
      <c r="D642" s="58" t="s">
        <v>703</v>
      </c>
      <c r="E642" s="59" t="s">
        <v>11307</v>
      </c>
      <c r="F642" s="55" t="str">
        <f>LEFT(E642,MIN(FIND({0,1,2,3,4,5,6,7,8,9},ASC(E642)&amp;1234567890))-1)</f>
        <v>Tm</v>
      </c>
      <c r="G642" s="55">
        <f t="shared" ref="G642:G705" si="20">IF(SUBSTITUTE(E642,F642,"")="",1,SUBSTITUTE(E642,F642,""))*1</f>
        <v>2</v>
      </c>
      <c r="H642" s="55">
        <f>VLOOKUP(F642,Table!$A$2:$C$121,2,0)</f>
        <v>3</v>
      </c>
      <c r="I642" s="56">
        <f>VLOOKUP(F642,Table!$A$2:$C$121,3,0)</f>
        <v>6</v>
      </c>
      <c r="J642" s="59" t="s">
        <v>336</v>
      </c>
      <c r="K642" s="55" t="str">
        <f>LEFT(J642,MIN(FIND({0,1,2,3,4,5,6,7,8,9},ASC(J642)&amp;1234567890))-1)</f>
        <v>S</v>
      </c>
      <c r="L642" s="55">
        <f t="shared" ref="L642:L705" si="21">IF(SUBSTITUTE(J642,K642,"")="",1,SUBSTITUTE(J642,K642,""))*1</f>
        <v>3</v>
      </c>
      <c r="M642" s="55">
        <f>VLOOKUP(K642,Table!$A$2:$C$121,2,0)</f>
        <v>16</v>
      </c>
      <c r="N642" s="56">
        <f>VLOOKUP(K642,Table!$A$2:$C$121,3,0)</f>
        <v>3</v>
      </c>
      <c r="O642" s="53" t="str">
        <f>VLOOKUP(A642,Table!$U$1:$V$230,2,0)</f>
        <v>Hexagonal</v>
      </c>
      <c r="P642" s="63"/>
    </row>
    <row r="643" spans="1:16" ht="17.25" customHeight="1">
      <c r="A643" s="58">
        <v>185</v>
      </c>
      <c r="B643" s="58">
        <v>409824</v>
      </c>
      <c r="C643" s="58" t="s">
        <v>6721</v>
      </c>
      <c r="D643" s="58" t="s">
        <v>6732</v>
      </c>
      <c r="E643" s="59" t="s">
        <v>12830</v>
      </c>
      <c r="F643" s="55" t="str">
        <f>LEFT(E643,MIN(FIND({0,1,2,3,4,5,6,7,8,9},ASC(E643)&amp;1234567890))-1)</f>
        <v>Mg</v>
      </c>
      <c r="G643" s="55">
        <f t="shared" si="20"/>
        <v>3</v>
      </c>
      <c r="H643" s="55">
        <f>VLOOKUP(F643,Table!$A$2:$C$121,2,0)</f>
        <v>2</v>
      </c>
      <c r="I643" s="56">
        <f>VLOOKUP(F643,Table!$A$2:$C$121,3,0)</f>
        <v>3</v>
      </c>
      <c r="J643" s="59" t="s">
        <v>541</v>
      </c>
      <c r="K643" s="55" t="str">
        <f>LEFT(J643,MIN(FIND({0,1,2,3,4,5,6,7,8,9},ASC(J643)&amp;1234567890))-1)</f>
        <v>Pd</v>
      </c>
      <c r="L643" s="55">
        <f t="shared" si="21"/>
        <v>1</v>
      </c>
      <c r="M643" s="55">
        <f>VLOOKUP(K643,Table!$A$2:$C$121,2,0)</f>
        <v>10</v>
      </c>
      <c r="N643" s="56">
        <f>VLOOKUP(K643,Table!$A$2:$C$121,3,0)</f>
        <v>5</v>
      </c>
      <c r="O643" s="53" t="str">
        <f>VLOOKUP(A643,Table!$U$1:$V$230,2,0)</f>
        <v>Hexagonal</v>
      </c>
      <c r="P643" s="63"/>
    </row>
    <row r="644" spans="1:16" ht="17.25" customHeight="1">
      <c r="A644" s="58">
        <v>185</v>
      </c>
      <c r="B644" s="58">
        <v>54253</v>
      </c>
      <c r="C644" s="58" t="s">
        <v>6721</v>
      </c>
      <c r="D644" s="58" t="s">
        <v>6733</v>
      </c>
      <c r="E644" s="59" t="s">
        <v>12830</v>
      </c>
      <c r="F644" s="55" t="str">
        <f>LEFT(E644,MIN(FIND({0,1,2,3,4,5,6,7,8,9},ASC(E644)&amp;1234567890))-1)</f>
        <v>Mg</v>
      </c>
      <c r="G644" s="55">
        <f t="shared" si="20"/>
        <v>3</v>
      </c>
      <c r="H644" s="55">
        <f>VLOOKUP(F644,Table!$A$2:$C$121,2,0)</f>
        <v>2</v>
      </c>
      <c r="I644" s="56">
        <f>VLOOKUP(F644,Table!$A$2:$C$121,3,0)</f>
        <v>3</v>
      </c>
      <c r="J644" s="59" t="s">
        <v>539</v>
      </c>
      <c r="K644" s="55" t="str">
        <f>LEFT(J644,MIN(FIND({0,1,2,3,4,5,6,7,8,9},ASC(J644)&amp;1234567890))-1)</f>
        <v>Pt</v>
      </c>
      <c r="L644" s="55">
        <f t="shared" si="21"/>
        <v>1</v>
      </c>
      <c r="M644" s="55">
        <f>VLOOKUP(K644,Table!$A$2:$C$121,2,0)</f>
        <v>10</v>
      </c>
      <c r="N644" s="56">
        <f>VLOOKUP(K644,Table!$A$2:$C$121,3,0)</f>
        <v>6</v>
      </c>
      <c r="O644" s="53" t="str">
        <f>VLOOKUP(A644,Table!$U$1:$V$230,2,0)</f>
        <v>Hexagonal</v>
      </c>
      <c r="P644" s="63"/>
    </row>
    <row r="645" spans="1:16" ht="17.25" customHeight="1">
      <c r="A645" s="58">
        <v>185</v>
      </c>
      <c r="B645" s="58">
        <v>165992</v>
      </c>
      <c r="C645" s="58" t="s">
        <v>6721</v>
      </c>
      <c r="D645" s="58" t="s">
        <v>2970</v>
      </c>
      <c r="E645" s="59" t="s">
        <v>11697</v>
      </c>
      <c r="F645" s="55" t="str">
        <f>LEFT(E645,MIN(FIND({0,1,2,3,4,5,6,7,8,9},ASC(E645)&amp;1234567890))-1)</f>
        <v>Na</v>
      </c>
      <c r="G645" s="55">
        <f t="shared" si="20"/>
        <v>3</v>
      </c>
      <c r="H645" s="55">
        <f>VLOOKUP(F645,Table!$A$2:$C$121,2,0)</f>
        <v>1</v>
      </c>
      <c r="I645" s="56">
        <f>VLOOKUP(F645,Table!$A$2:$C$121,3,0)</f>
        <v>3</v>
      </c>
      <c r="J645" s="59" t="s">
        <v>68</v>
      </c>
      <c r="K645" s="55" t="str">
        <f>LEFT(J645,MIN(FIND({0,1,2,3,4,5,6,7,8,9},ASC(J645)&amp;1234567890))-1)</f>
        <v>N</v>
      </c>
      <c r="L645" s="55">
        <f t="shared" si="21"/>
        <v>1</v>
      </c>
      <c r="M645" s="55">
        <f>VLOOKUP(K645,Table!$A$2:$C$121,2,0)</f>
        <v>15</v>
      </c>
      <c r="N645" s="56">
        <f>VLOOKUP(K645,Table!$A$2:$C$121,3,0)</f>
        <v>2</v>
      </c>
      <c r="O645" s="53" t="str">
        <f>VLOOKUP(A645,Table!$U$1:$V$230,2,0)</f>
        <v>Hexagonal</v>
      </c>
      <c r="P645" s="63"/>
    </row>
    <row r="646" spans="1:16" ht="17.25" customHeight="1">
      <c r="A646" s="58">
        <v>185</v>
      </c>
      <c r="B646" s="58">
        <v>246319</v>
      </c>
      <c r="C646" s="58" t="s">
        <v>6721</v>
      </c>
      <c r="D646" s="58" t="s">
        <v>6022</v>
      </c>
      <c r="E646" s="59" t="s">
        <v>11336</v>
      </c>
      <c r="F646" s="55" t="str">
        <f>LEFT(E646,MIN(FIND({0,1,2,3,4,5,6,7,8,9},ASC(E646)&amp;1234567890))-1)</f>
        <v>Y</v>
      </c>
      <c r="G646" s="55">
        <f t="shared" si="20"/>
        <v>1</v>
      </c>
      <c r="H646" s="55">
        <f>VLOOKUP(F646,Table!$A$2:$C$121,2,0)</f>
        <v>3</v>
      </c>
      <c r="I646" s="56">
        <f>VLOOKUP(F646,Table!$A$2:$C$121,3,0)</f>
        <v>5</v>
      </c>
      <c r="J646" s="59" t="s">
        <v>11904</v>
      </c>
      <c r="K646" s="55" t="str">
        <f>LEFT(J646,MIN(FIND({0,1,2,3,4,5,6,7,8,9},ASC(J646)&amp;1234567890))-1)</f>
        <v>D</v>
      </c>
      <c r="L646" s="55">
        <f t="shared" si="21"/>
        <v>3</v>
      </c>
      <c r="M646" s="55">
        <f>VLOOKUP(K646,Table!$A$2:$C$121,2,0)</f>
        <v>1</v>
      </c>
      <c r="N646" s="56">
        <f>VLOOKUP(K646,Table!$A$2:$C$121,3,0)</f>
        <v>1</v>
      </c>
      <c r="O646" s="53" t="str">
        <f>VLOOKUP(A646,Table!$U$1:$V$230,2,0)</f>
        <v>Hexagonal</v>
      </c>
      <c r="P646" s="63"/>
    </row>
    <row r="647" spans="1:16" ht="17.25" customHeight="1">
      <c r="A647" s="58">
        <v>185</v>
      </c>
      <c r="B647" s="58">
        <v>106870</v>
      </c>
      <c r="C647" s="58" t="s">
        <v>6721</v>
      </c>
      <c r="D647" s="58" t="s">
        <v>6734</v>
      </c>
      <c r="E647" s="59" t="s">
        <v>72</v>
      </c>
      <c r="F647" s="55" t="str">
        <f>LEFT(E647,MIN(FIND({0,1,2,3,4,5,6,7,8,9},ASC(E647)&amp;1234567890))-1)</f>
        <v>Ir</v>
      </c>
      <c r="G647" s="55">
        <f t="shared" si="20"/>
        <v>1</v>
      </c>
      <c r="H647" s="55">
        <f>VLOOKUP(F647,Table!$A$2:$C$121,2,0)</f>
        <v>9</v>
      </c>
      <c r="I647" s="56">
        <f>VLOOKUP(F647,Table!$A$2:$C$121,3,0)</f>
        <v>6</v>
      </c>
      <c r="J647" s="59" t="s">
        <v>15101</v>
      </c>
      <c r="K647" s="55" t="str">
        <f>LEFT(J647,MIN(FIND({0,1,2,3,4,5,6,7,8,9},ASC(J647)&amp;1234567890))-1)</f>
        <v>Mg</v>
      </c>
      <c r="L647" s="55">
        <f t="shared" si="21"/>
        <v>2.73</v>
      </c>
      <c r="M647" s="55">
        <f>VLOOKUP(K647,Table!$A$2:$C$121,2,0)</f>
        <v>2</v>
      </c>
      <c r="N647" s="56">
        <f>VLOOKUP(K647,Table!$A$2:$C$121,3,0)</f>
        <v>3</v>
      </c>
      <c r="O647" s="53" t="str">
        <f>VLOOKUP(A647,Table!$U$1:$V$230,2,0)</f>
        <v>Hexagonal</v>
      </c>
      <c r="P647" s="63"/>
    </row>
    <row r="648" spans="1:16" ht="17.25" customHeight="1">
      <c r="A648" s="58">
        <v>185</v>
      </c>
      <c r="B648" s="58">
        <v>106871</v>
      </c>
      <c r="C648" s="58" t="s">
        <v>6721</v>
      </c>
      <c r="D648" s="58" t="s">
        <v>6735</v>
      </c>
      <c r="E648" s="59" t="s">
        <v>72</v>
      </c>
      <c r="F648" s="55" t="str">
        <f>LEFT(E648,MIN(FIND({0,1,2,3,4,5,6,7,8,9},ASC(E648)&amp;1234567890))-1)</f>
        <v>Ir</v>
      </c>
      <c r="G648" s="55">
        <f t="shared" si="20"/>
        <v>1</v>
      </c>
      <c r="H648" s="55">
        <f>VLOOKUP(F648,Table!$A$2:$C$121,2,0)</f>
        <v>9</v>
      </c>
      <c r="I648" s="56">
        <f>VLOOKUP(F648,Table!$A$2:$C$121,3,0)</f>
        <v>6</v>
      </c>
      <c r="J648" s="59" t="s">
        <v>12830</v>
      </c>
      <c r="K648" s="55" t="str">
        <f>LEFT(J648,MIN(FIND({0,1,2,3,4,5,6,7,8,9},ASC(J648)&amp;1234567890))-1)</f>
        <v>Mg</v>
      </c>
      <c r="L648" s="55">
        <f t="shared" si="21"/>
        <v>3</v>
      </c>
      <c r="M648" s="55">
        <f>VLOOKUP(K648,Table!$A$2:$C$121,2,0)</f>
        <v>2</v>
      </c>
      <c r="N648" s="56">
        <f>VLOOKUP(K648,Table!$A$2:$C$121,3,0)</f>
        <v>3</v>
      </c>
      <c r="O648" s="53" t="str">
        <f>VLOOKUP(A648,Table!$U$1:$V$230,2,0)</f>
        <v>Hexagonal</v>
      </c>
      <c r="P648" s="63"/>
    </row>
    <row r="649" spans="1:16" ht="17.25" customHeight="1">
      <c r="A649" s="58">
        <v>185</v>
      </c>
      <c r="B649" s="58">
        <v>106287</v>
      </c>
      <c r="C649" s="58" t="s">
        <v>6721</v>
      </c>
      <c r="D649" s="58" t="s">
        <v>6033</v>
      </c>
      <c r="E649" s="59" t="s">
        <v>427</v>
      </c>
      <c r="F649" s="55" t="str">
        <f>LEFT(E649,MIN(FIND({0,1,2,3,4,5,6,7,8,9},ASC(E649)&amp;1234567890))-1)</f>
        <v>Au</v>
      </c>
      <c r="G649" s="55">
        <f t="shared" si="20"/>
        <v>1</v>
      </c>
      <c r="H649" s="55">
        <f>VLOOKUP(F649,Table!$A$2:$C$121,2,0)</f>
        <v>11</v>
      </c>
      <c r="I649" s="56">
        <f>VLOOKUP(F649,Table!$A$2:$C$121,3,0)</f>
        <v>6</v>
      </c>
      <c r="J649" s="59" t="s">
        <v>12830</v>
      </c>
      <c r="K649" s="55" t="str">
        <f>LEFT(J649,MIN(FIND({0,1,2,3,4,5,6,7,8,9},ASC(J649)&amp;1234567890))-1)</f>
        <v>Mg</v>
      </c>
      <c r="L649" s="55">
        <f t="shared" si="21"/>
        <v>3</v>
      </c>
      <c r="M649" s="55">
        <f>VLOOKUP(K649,Table!$A$2:$C$121,2,0)</f>
        <v>2</v>
      </c>
      <c r="N649" s="56">
        <f>VLOOKUP(K649,Table!$A$2:$C$121,3,0)</f>
        <v>3</v>
      </c>
      <c r="O649" s="53" t="str">
        <f>VLOOKUP(A649,Table!$U$1:$V$230,2,0)</f>
        <v>Hexagonal</v>
      </c>
      <c r="P649" s="63"/>
    </row>
    <row r="650" spans="1:16" ht="17.25" customHeight="1">
      <c r="A650" s="58">
        <v>186</v>
      </c>
      <c r="B650" s="58">
        <v>2002</v>
      </c>
      <c r="C650" s="58" t="s">
        <v>6736</v>
      </c>
      <c r="D650" s="58" t="s">
        <v>5791</v>
      </c>
      <c r="E650" s="59" t="s">
        <v>366</v>
      </c>
      <c r="F650" s="55" t="str">
        <f>LEFT(E650,MIN(FIND({0,1,2,3,4,5,6,7,8,9},ASC(E650)&amp;1234567890))-1)</f>
        <v>Ga</v>
      </c>
      <c r="G650" s="55">
        <f t="shared" si="20"/>
        <v>1</v>
      </c>
      <c r="H650" s="55">
        <f>VLOOKUP(F650,Table!$A$2:$C$121,2,0)</f>
        <v>13</v>
      </c>
      <c r="I650" s="56">
        <f>VLOOKUP(F650,Table!$A$2:$C$121,3,0)</f>
        <v>4</v>
      </c>
      <c r="J650" s="59" t="s">
        <v>47</v>
      </c>
      <c r="K650" s="55" t="str">
        <f>LEFT(J650,MIN(FIND({0,1,2,3,4,5,6,7,8,9},ASC(J650)&amp;1234567890))-1)</f>
        <v>Se</v>
      </c>
      <c r="L650" s="55">
        <f t="shared" si="21"/>
        <v>1</v>
      </c>
      <c r="M650" s="55">
        <f>VLOOKUP(K650,Table!$A$2:$C$121,2,0)</f>
        <v>16</v>
      </c>
      <c r="N650" s="56">
        <f>VLOOKUP(K650,Table!$A$2:$C$121,3,0)</f>
        <v>4</v>
      </c>
      <c r="O650" s="53" t="str">
        <f>VLOOKUP(A650,Table!$U$1:$V$230,2,0)</f>
        <v>Hexagonal</v>
      </c>
      <c r="P650" s="63"/>
    </row>
    <row r="651" spans="1:16" ht="17.25" customHeight="1">
      <c r="A651" s="58">
        <v>186</v>
      </c>
      <c r="B651" s="58">
        <v>2251</v>
      </c>
      <c r="C651" s="58" t="s">
        <v>6736</v>
      </c>
      <c r="D651" s="58" t="s">
        <v>6737</v>
      </c>
      <c r="E651" s="59" t="s">
        <v>15102</v>
      </c>
      <c r="F651" s="55" t="str">
        <f>LEFT(E651,MIN(FIND({0,1,2,3,4,5,6,7,8,9},ASC(E651)&amp;1234567890))-1)</f>
        <v>Eu</v>
      </c>
      <c r="G651" s="55">
        <f t="shared" si="20"/>
        <v>4.4800000000000004</v>
      </c>
      <c r="H651" s="55">
        <f>VLOOKUP(F651,Table!$A$2:$C$121,2,0)</f>
        <v>3</v>
      </c>
      <c r="I651" s="56">
        <f>VLOOKUP(F651,Table!$A$2:$C$121,3,0)</f>
        <v>6</v>
      </c>
      <c r="J651" s="59" t="s">
        <v>15103</v>
      </c>
      <c r="K651" s="55" t="str">
        <f>LEFT(J651,MIN(FIND({0,1,2,3,4,5,6,7,8,9},ASC(J651)&amp;1234567890))-1)</f>
        <v>As</v>
      </c>
      <c r="L651" s="55">
        <f t="shared" si="21"/>
        <v>2.86</v>
      </c>
      <c r="M651" s="55">
        <f>VLOOKUP(K651,Table!$A$2:$C$121,2,0)</f>
        <v>15</v>
      </c>
      <c r="N651" s="56">
        <f>VLOOKUP(K651,Table!$A$2:$C$121,3,0)</f>
        <v>4</v>
      </c>
      <c r="O651" s="53" t="str">
        <f>VLOOKUP(A651,Table!$U$1:$V$230,2,0)</f>
        <v>Hexagonal</v>
      </c>
      <c r="P651" s="63"/>
    </row>
    <row r="652" spans="1:16" ht="17.25" customHeight="1">
      <c r="A652" s="58">
        <v>186</v>
      </c>
      <c r="B652" s="58">
        <v>15620</v>
      </c>
      <c r="C652" s="58" t="s">
        <v>6736</v>
      </c>
      <c r="D652" s="58" t="s">
        <v>4589</v>
      </c>
      <c r="E652" s="59" t="s">
        <v>12081</v>
      </c>
      <c r="F652" s="55" t="str">
        <f>LEFT(E652,MIN(FIND({0,1,2,3,4,5,6,7,8,9},ASC(E652)&amp;1234567890))-1)</f>
        <v>Be</v>
      </c>
      <c r="G652" s="55">
        <f t="shared" si="20"/>
        <v>1</v>
      </c>
      <c r="H652" s="55">
        <f>VLOOKUP(F652,Table!$A$2:$C$121,2,0)</f>
        <v>2</v>
      </c>
      <c r="I652" s="56">
        <f>VLOOKUP(F652,Table!$A$2:$C$121,3,0)</f>
        <v>2</v>
      </c>
      <c r="J652" s="59" t="s">
        <v>371</v>
      </c>
      <c r="K652" s="55" t="str">
        <f>LEFT(J652,MIN(FIND({0,1,2,3,4,5,6,7,8,9},ASC(J652)&amp;1234567890))-1)</f>
        <v>O</v>
      </c>
      <c r="L652" s="55">
        <f t="shared" si="21"/>
        <v>1</v>
      </c>
      <c r="M652" s="55">
        <f>VLOOKUP(K652,Table!$A$2:$C$121,2,0)</f>
        <v>16</v>
      </c>
      <c r="N652" s="56">
        <f>VLOOKUP(K652,Table!$A$2:$C$121,3,0)</f>
        <v>2</v>
      </c>
      <c r="O652" s="53" t="str">
        <f>VLOOKUP(A652,Table!$U$1:$V$230,2,0)</f>
        <v>Hexagonal</v>
      </c>
      <c r="P652" s="63"/>
    </row>
    <row r="653" spans="1:16" ht="17.25" customHeight="1">
      <c r="A653" s="58">
        <v>186</v>
      </c>
      <c r="B653" s="58">
        <v>15679</v>
      </c>
      <c r="C653" s="58" t="s">
        <v>6736</v>
      </c>
      <c r="D653" s="58" t="s">
        <v>2343</v>
      </c>
      <c r="E653" s="59" t="s">
        <v>11940</v>
      </c>
      <c r="F653" s="55" t="str">
        <f>LEFT(E653,MIN(FIND({0,1,2,3,4,5,6,7,8,9},ASC(E653)&amp;1234567890))-1)</f>
        <v>Nb</v>
      </c>
      <c r="G653" s="55">
        <f t="shared" si="20"/>
        <v>0.92</v>
      </c>
      <c r="H653" s="55">
        <f>VLOOKUP(F653,Table!$A$2:$C$121,2,0)</f>
        <v>5</v>
      </c>
      <c r="I653" s="56">
        <f>VLOOKUP(F653,Table!$A$2:$C$121,3,0)</f>
        <v>5</v>
      </c>
      <c r="J653" s="59" t="s">
        <v>379</v>
      </c>
      <c r="K653" s="55" t="str">
        <f>LEFT(J653,MIN(FIND({0,1,2,3,4,5,6,7,8,9},ASC(J653)&amp;1234567890))-1)</f>
        <v>S</v>
      </c>
      <c r="L653" s="55">
        <f t="shared" si="21"/>
        <v>1</v>
      </c>
      <c r="M653" s="55">
        <f>VLOOKUP(K653,Table!$A$2:$C$121,2,0)</f>
        <v>16</v>
      </c>
      <c r="N653" s="56">
        <f>VLOOKUP(K653,Table!$A$2:$C$121,3,0)</f>
        <v>3</v>
      </c>
      <c r="O653" s="53" t="str">
        <f>VLOOKUP(A653,Table!$U$1:$V$230,2,0)</f>
        <v>Hexagonal</v>
      </c>
      <c r="P653" s="63"/>
    </row>
    <row r="654" spans="1:16" ht="17.25" customHeight="1">
      <c r="A654" s="58">
        <v>186</v>
      </c>
      <c r="B654" s="58">
        <v>16260</v>
      </c>
      <c r="C654" s="58" t="s">
        <v>6736</v>
      </c>
      <c r="D654" s="58" t="s">
        <v>6738</v>
      </c>
      <c r="E654" s="59" t="s">
        <v>15104</v>
      </c>
      <c r="F654" s="55" t="str">
        <f>LEFT(E654,MIN(FIND({0,1,2,3,4,5,6,7,8,9},ASC(E654)&amp;1234567890))-1)</f>
        <v>Ti</v>
      </c>
      <c r="G654" s="55">
        <f t="shared" si="20"/>
        <v>2.4500000000000002</v>
      </c>
      <c r="H654" s="55">
        <f>VLOOKUP(F654,Table!$A$2:$C$121,2,0)</f>
        <v>4</v>
      </c>
      <c r="I654" s="56">
        <f>VLOOKUP(F654,Table!$A$2:$C$121,3,0)</f>
        <v>4</v>
      </c>
      <c r="J654" s="59" t="s">
        <v>481</v>
      </c>
      <c r="K654" s="55" t="str">
        <f>LEFT(J654,MIN(FIND({0,1,2,3,4,5,6,7,8,9},ASC(J654)&amp;1234567890))-1)</f>
        <v>S</v>
      </c>
      <c r="L654" s="55">
        <f t="shared" si="21"/>
        <v>4</v>
      </c>
      <c r="M654" s="55">
        <f>VLOOKUP(K654,Table!$A$2:$C$121,2,0)</f>
        <v>16</v>
      </c>
      <c r="N654" s="56">
        <f>VLOOKUP(K654,Table!$A$2:$C$121,3,0)</f>
        <v>3</v>
      </c>
      <c r="O654" s="53" t="str">
        <f>VLOOKUP(A654,Table!$U$1:$V$230,2,0)</f>
        <v>Hexagonal</v>
      </c>
      <c r="P654" s="63"/>
    </row>
    <row r="655" spans="1:16" ht="17.25" customHeight="1">
      <c r="A655" s="58">
        <v>186</v>
      </c>
      <c r="B655" s="58">
        <v>1899</v>
      </c>
      <c r="C655" s="58" t="s">
        <v>6736</v>
      </c>
      <c r="D655" s="58" t="s">
        <v>755</v>
      </c>
      <c r="E655" s="59" t="s">
        <v>11342</v>
      </c>
      <c r="F655" s="55" t="str">
        <f>LEFT(E655,MIN(FIND({0,1,2,3,4,5,6,7,8,9},ASC(E655)&amp;1234567890))-1)</f>
        <v>Ag</v>
      </c>
      <c r="G655" s="55">
        <f t="shared" si="20"/>
        <v>1</v>
      </c>
      <c r="H655" s="55">
        <f>VLOOKUP(F655,Table!$A$2:$C$121,2,0)</f>
        <v>11</v>
      </c>
      <c r="I655" s="56">
        <f>VLOOKUP(F655,Table!$A$2:$C$121,3,0)</f>
        <v>5</v>
      </c>
      <c r="J655" s="59" t="s">
        <v>329</v>
      </c>
      <c r="K655" s="55" t="str">
        <f>LEFT(J655,MIN(FIND({0,1,2,3,4,5,6,7,8,9},ASC(J655)&amp;1234567890))-1)</f>
        <v>I</v>
      </c>
      <c r="L655" s="55">
        <f t="shared" si="21"/>
        <v>1</v>
      </c>
      <c r="M655" s="55">
        <f>VLOOKUP(K655,Table!$A$2:$C$121,2,0)</f>
        <v>17</v>
      </c>
      <c r="N655" s="56">
        <f>VLOOKUP(K655,Table!$A$2:$C$121,3,0)</f>
        <v>5</v>
      </c>
      <c r="O655" s="53" t="str">
        <f>VLOOKUP(A655,Table!$U$1:$V$230,2,0)</f>
        <v>Hexagonal</v>
      </c>
      <c r="P655" s="63"/>
    </row>
    <row r="656" spans="1:16" ht="17.25" customHeight="1">
      <c r="A656" s="58">
        <v>186</v>
      </c>
      <c r="B656" s="58">
        <v>15325</v>
      </c>
      <c r="C656" s="58" t="s">
        <v>6736</v>
      </c>
      <c r="D656" s="58" t="s">
        <v>5745</v>
      </c>
      <c r="E656" s="59" t="s">
        <v>31</v>
      </c>
      <c r="F656" s="55" t="str">
        <f>LEFT(E656,MIN(FIND({0,1,2,3,4,5,6,7,8,9},ASC(E656)&amp;1234567890))-1)</f>
        <v>Si</v>
      </c>
      <c r="G656" s="55">
        <f t="shared" si="20"/>
        <v>1</v>
      </c>
      <c r="H656" s="55">
        <f>VLOOKUP(F656,Table!$A$2:$C$121,2,0)</f>
        <v>14</v>
      </c>
      <c r="I656" s="56">
        <f>VLOOKUP(F656,Table!$A$2:$C$121,3,0)</f>
        <v>3</v>
      </c>
      <c r="J656" s="59" t="s">
        <v>614</v>
      </c>
      <c r="K656" s="55" t="str">
        <f>LEFT(J656,MIN(FIND({0,1,2,3,4,5,6,7,8,9},ASC(J656)&amp;1234567890))-1)</f>
        <v>C</v>
      </c>
      <c r="L656" s="55">
        <f t="shared" si="21"/>
        <v>1</v>
      </c>
      <c r="M656" s="55">
        <f>VLOOKUP(K656,Table!$A$2:$C$121,2,0)</f>
        <v>14</v>
      </c>
      <c r="N656" s="56">
        <f>VLOOKUP(K656,Table!$A$2:$C$121,3,0)</f>
        <v>2</v>
      </c>
      <c r="O656" s="53" t="str">
        <f>VLOOKUP(A656,Table!$U$1:$V$230,2,0)</f>
        <v>Hexagonal</v>
      </c>
      <c r="P656" s="63"/>
    </row>
    <row r="657" spans="1:17" ht="17.25" customHeight="1">
      <c r="A657" s="58">
        <v>186</v>
      </c>
      <c r="B657" s="58">
        <v>15477</v>
      </c>
      <c r="C657" s="58" t="s">
        <v>6736</v>
      </c>
      <c r="D657" s="58" t="s">
        <v>5744</v>
      </c>
      <c r="E657" s="59" t="s">
        <v>70</v>
      </c>
      <c r="F657" s="55" t="str">
        <f>LEFT(E657,MIN(FIND({0,1,2,3,4,5,6,7,8,9},ASC(E657)&amp;1234567890))-1)</f>
        <v>Zn</v>
      </c>
      <c r="G657" s="55">
        <f t="shared" si="20"/>
        <v>1</v>
      </c>
      <c r="H657" s="55">
        <f>VLOOKUP(F657,Table!$A$2:$C$121,2,0)</f>
        <v>12</v>
      </c>
      <c r="I657" s="56">
        <f>VLOOKUP(F657,Table!$A$2:$C$121,3,0)</f>
        <v>4</v>
      </c>
      <c r="J657" s="59" t="s">
        <v>379</v>
      </c>
      <c r="K657" s="55" t="str">
        <f>LEFT(J657,MIN(FIND({0,1,2,3,4,5,6,7,8,9},ASC(J657)&amp;1234567890))-1)</f>
        <v>S</v>
      </c>
      <c r="L657" s="55">
        <f t="shared" si="21"/>
        <v>1</v>
      </c>
      <c r="M657" s="55">
        <f>VLOOKUP(K657,Table!$A$2:$C$121,2,0)</f>
        <v>16</v>
      </c>
      <c r="N657" s="56">
        <f>VLOOKUP(K657,Table!$A$2:$C$121,3,0)</f>
        <v>3</v>
      </c>
      <c r="O657" s="53" t="str">
        <f>VLOOKUP(A657,Table!$U$1:$V$230,2,0)</f>
        <v>Hexagonal</v>
      </c>
      <c r="P657" s="63"/>
    </row>
    <row r="658" spans="1:17" ht="17.25" customHeight="1">
      <c r="A658" s="58">
        <v>186</v>
      </c>
      <c r="B658" s="58">
        <v>24263</v>
      </c>
      <c r="C658" s="58" t="s">
        <v>6736</v>
      </c>
      <c r="D658" s="58" t="s">
        <v>5741</v>
      </c>
      <c r="E658" s="59" t="s">
        <v>586</v>
      </c>
      <c r="F658" s="55" t="str">
        <f>LEFT(E658,MIN(FIND({0,1,2,3,4,5,6,7,8,9},ASC(E658)&amp;1234567890))-1)</f>
        <v>Pb</v>
      </c>
      <c r="G658" s="55">
        <f t="shared" si="20"/>
        <v>1</v>
      </c>
      <c r="H658" s="55">
        <f>VLOOKUP(F658,Table!$A$2:$C$121,2,0)</f>
        <v>14</v>
      </c>
      <c r="I658" s="56">
        <f>VLOOKUP(F658,Table!$A$2:$C$121,3,0)</f>
        <v>6</v>
      </c>
      <c r="J658" s="59" t="s">
        <v>11321</v>
      </c>
      <c r="K658" s="55" t="str">
        <f>LEFT(J658,MIN(FIND({0,1,2,3,4,5,6,7,8,9},ASC(J658)&amp;1234567890))-1)</f>
        <v>I</v>
      </c>
      <c r="L658" s="55">
        <f t="shared" si="21"/>
        <v>2</v>
      </c>
      <c r="M658" s="55">
        <f>VLOOKUP(K658,Table!$A$2:$C$121,2,0)</f>
        <v>17</v>
      </c>
      <c r="N658" s="56">
        <f>VLOOKUP(K658,Table!$A$2:$C$121,3,0)</f>
        <v>5</v>
      </c>
      <c r="O658" s="53" t="str">
        <f>VLOOKUP(A658,Table!$U$1:$V$230,2,0)</f>
        <v>Hexagonal</v>
      </c>
      <c r="P658" s="63"/>
    </row>
    <row r="659" spans="1:17" customFormat="1" ht="13.5">
      <c r="A659" s="58">
        <v>186</v>
      </c>
      <c r="B659" s="58">
        <v>24770</v>
      </c>
      <c r="C659" s="58" t="s">
        <v>6736</v>
      </c>
      <c r="D659" s="58" t="s">
        <v>4444</v>
      </c>
      <c r="E659" s="59" t="s">
        <v>11351</v>
      </c>
      <c r="F659" s="55" t="str">
        <f>LEFT(E659,MIN(FIND({0,1,2,3,4,5,6,7,8,9},ASC(E659)&amp;1234567890))-1)</f>
        <v>Cu</v>
      </c>
      <c r="G659" s="55">
        <f t="shared" si="20"/>
        <v>1</v>
      </c>
      <c r="H659" s="55">
        <f>VLOOKUP(F659,Table!$A$2:$C$121,2,0)</f>
        <v>11</v>
      </c>
      <c r="I659" s="56">
        <f>VLOOKUP(F659,Table!$A$2:$C$121,3,0)</f>
        <v>4</v>
      </c>
      <c r="J659" s="59" t="s">
        <v>11344</v>
      </c>
      <c r="K659" s="55" t="str">
        <f>LEFT(J659,MIN(FIND({0,1,2,3,4,5,6,7,8,9},ASC(J659)&amp;1234567890))-1)</f>
        <v>Br</v>
      </c>
      <c r="L659" s="55">
        <f t="shared" si="21"/>
        <v>1</v>
      </c>
      <c r="M659" s="55">
        <f>VLOOKUP(K659,Table!$A$2:$C$121,2,0)</f>
        <v>17</v>
      </c>
      <c r="N659" s="56">
        <f>VLOOKUP(K659,Table!$A$2:$C$121,3,0)</f>
        <v>4</v>
      </c>
      <c r="O659" s="53" t="str">
        <f>VLOOKUP(A659,Table!$U$1:$V$230,2,0)</f>
        <v>Hexagonal</v>
      </c>
      <c r="P659" s="63"/>
      <c r="Q659" s="57"/>
    </row>
    <row r="660" spans="1:17" customFormat="1" ht="13.5">
      <c r="A660" s="58">
        <v>186</v>
      </c>
      <c r="B660" s="58">
        <v>24792</v>
      </c>
      <c r="C660" s="58" t="s">
        <v>6736</v>
      </c>
      <c r="D660" s="58" t="s">
        <v>6739</v>
      </c>
      <c r="E660" s="59" t="s">
        <v>11390</v>
      </c>
      <c r="F660" s="55" t="str">
        <f>LEFT(E660,MIN(FIND({0,1,2,3,4,5,6,7,8,9},ASC(E660)&amp;1234567890))-1)</f>
        <v>Cr</v>
      </c>
      <c r="G660" s="55">
        <f t="shared" si="20"/>
        <v>1</v>
      </c>
      <c r="H660" s="55">
        <f>VLOOKUP(F660,Table!$A$2:$C$121,2,0)</f>
        <v>6</v>
      </c>
      <c r="I660" s="56">
        <f>VLOOKUP(F660,Table!$A$2:$C$121,3,0)</f>
        <v>4</v>
      </c>
      <c r="J660" s="59" t="s">
        <v>47</v>
      </c>
      <c r="K660" s="55" t="str">
        <f>LEFT(J660,MIN(FIND({0,1,2,3,4,5,6,7,8,9},ASC(J660)&amp;1234567890))-1)</f>
        <v>Se</v>
      </c>
      <c r="L660" s="55">
        <f t="shared" si="21"/>
        <v>1</v>
      </c>
      <c r="M660" s="55">
        <f>VLOOKUP(K660,Table!$A$2:$C$121,2,0)</f>
        <v>16</v>
      </c>
      <c r="N660" s="56">
        <f>VLOOKUP(K660,Table!$A$2:$C$121,3,0)</f>
        <v>4</v>
      </c>
      <c r="O660" s="53" t="str">
        <f>VLOOKUP(A660,Table!$U$1:$V$230,2,0)</f>
        <v>Hexagonal</v>
      </c>
      <c r="P660" s="63"/>
      <c r="Q660" s="57"/>
    </row>
    <row r="661" spans="1:17" customFormat="1" ht="13.5">
      <c r="A661" s="58">
        <v>186</v>
      </c>
      <c r="B661" s="58">
        <v>24923</v>
      </c>
      <c r="C661" s="58" t="s">
        <v>6736</v>
      </c>
      <c r="D661" s="58" t="s">
        <v>2082</v>
      </c>
      <c r="E661" s="59" t="s">
        <v>539</v>
      </c>
      <c r="F661" s="55" t="str">
        <f>LEFT(E661,MIN(FIND({0,1,2,3,4,5,6,7,8,9},ASC(E661)&amp;1234567890))-1)</f>
        <v>Pt</v>
      </c>
      <c r="G661" s="55">
        <f t="shared" si="20"/>
        <v>1</v>
      </c>
      <c r="H661" s="55">
        <f>VLOOKUP(F661,Table!$A$2:$C$121,2,0)</f>
        <v>10</v>
      </c>
      <c r="I661" s="56">
        <f>VLOOKUP(F661,Table!$A$2:$C$121,3,0)</f>
        <v>6</v>
      </c>
      <c r="J661" s="59" t="s">
        <v>32</v>
      </c>
      <c r="K661" s="55" t="str">
        <f>LEFT(J661,MIN(FIND({0,1,2,3,4,5,6,7,8,9},ASC(J661)&amp;1234567890))-1)</f>
        <v>O</v>
      </c>
      <c r="L661" s="55">
        <f t="shared" si="21"/>
        <v>2</v>
      </c>
      <c r="M661" s="55">
        <f>VLOOKUP(K661,Table!$A$2:$C$121,2,0)</f>
        <v>16</v>
      </c>
      <c r="N661" s="56">
        <f>VLOOKUP(K661,Table!$A$2:$C$121,3,0)</f>
        <v>2</v>
      </c>
      <c r="O661" s="53" t="str">
        <f>VLOOKUP(A661,Table!$U$1:$V$230,2,0)</f>
        <v>Hexagonal</v>
      </c>
      <c r="P661" s="63"/>
      <c r="Q661" s="57"/>
    </row>
    <row r="662" spans="1:17" customFormat="1" ht="13.5">
      <c r="A662" s="58">
        <v>186</v>
      </c>
      <c r="B662" s="58">
        <v>25568</v>
      </c>
      <c r="C662" s="58" t="s">
        <v>6736</v>
      </c>
      <c r="D662" s="58" t="s">
        <v>6740</v>
      </c>
      <c r="E662" s="59" t="s">
        <v>13825</v>
      </c>
      <c r="F662" s="55" t="str">
        <f>LEFT(E662,MIN(FIND({0,1,2,3,4,5,6,7,8,9},ASC(E662)&amp;1234567890))-1)</f>
        <v>Ga</v>
      </c>
      <c r="G662" s="55">
        <f t="shared" si="20"/>
        <v>1.33</v>
      </c>
      <c r="H662" s="55">
        <f>VLOOKUP(F662,Table!$A$2:$C$121,2,0)</f>
        <v>13</v>
      </c>
      <c r="I662" s="56">
        <f>VLOOKUP(F662,Table!$A$2:$C$121,3,0)</f>
        <v>4</v>
      </c>
      <c r="J662" s="59" t="s">
        <v>34</v>
      </c>
      <c r="K662" s="55" t="str">
        <f>LEFT(J662,MIN(FIND({0,1,2,3,4,5,6,7,8,9},ASC(J662)&amp;1234567890))-1)</f>
        <v>S</v>
      </c>
      <c r="L662" s="55">
        <f t="shared" si="21"/>
        <v>2</v>
      </c>
      <c r="M662" s="55">
        <f>VLOOKUP(K662,Table!$A$2:$C$121,2,0)</f>
        <v>16</v>
      </c>
      <c r="N662" s="56">
        <f>VLOOKUP(K662,Table!$A$2:$C$121,3,0)</f>
        <v>3</v>
      </c>
      <c r="O662" s="53" t="str">
        <f>VLOOKUP(A662,Table!$U$1:$V$230,2,0)</f>
        <v>Hexagonal</v>
      </c>
      <c r="P662" s="63"/>
      <c r="Q662" s="57"/>
    </row>
    <row r="663" spans="1:17" customFormat="1" ht="13.5">
      <c r="A663" s="58">
        <v>186</v>
      </c>
      <c r="B663" s="58">
        <v>25661</v>
      </c>
      <c r="C663" s="58" t="s">
        <v>6736</v>
      </c>
      <c r="D663" s="58" t="s">
        <v>6741</v>
      </c>
      <c r="E663" s="59" t="s">
        <v>15105</v>
      </c>
      <c r="F663" s="55" t="str">
        <f>LEFT(E663,MIN(FIND({0,1,2,3,4,5,6,7,8,9},ASC(E663)&amp;1234567890))-1)</f>
        <v>Al</v>
      </c>
      <c r="G663" s="55">
        <f t="shared" si="20"/>
        <v>1.33</v>
      </c>
      <c r="H663" s="55">
        <f>VLOOKUP(F663,Table!$A$2:$C$121,2,0)</f>
        <v>13</v>
      </c>
      <c r="I663" s="56">
        <f>VLOOKUP(F663,Table!$A$2:$C$121,3,0)</f>
        <v>3</v>
      </c>
      <c r="J663" s="59" t="s">
        <v>361</v>
      </c>
      <c r="K663" s="55" t="str">
        <f>LEFT(J663,MIN(FIND({0,1,2,3,4,5,6,7,8,9},ASC(J663)&amp;1234567890))-1)</f>
        <v>Se</v>
      </c>
      <c r="L663" s="55">
        <f t="shared" si="21"/>
        <v>2</v>
      </c>
      <c r="M663" s="55">
        <f>VLOOKUP(K663,Table!$A$2:$C$121,2,0)</f>
        <v>16</v>
      </c>
      <c r="N663" s="56">
        <f>VLOOKUP(K663,Table!$A$2:$C$121,3,0)</f>
        <v>4</v>
      </c>
      <c r="O663" s="53" t="str">
        <f>VLOOKUP(A663,Table!$U$1:$V$230,2,0)</f>
        <v>Hexagonal</v>
      </c>
      <c r="P663" s="63"/>
      <c r="Q663" s="57"/>
    </row>
    <row r="664" spans="1:17" customFormat="1" ht="13.5">
      <c r="A664" s="58">
        <v>186</v>
      </c>
      <c r="B664" s="58">
        <v>25676</v>
      </c>
      <c r="C664" s="58" t="s">
        <v>6736</v>
      </c>
      <c r="D664" s="58" t="s">
        <v>6742</v>
      </c>
      <c r="E664" s="59" t="s">
        <v>366</v>
      </c>
      <c r="F664" s="55" t="str">
        <f>LEFT(E664,MIN(FIND({0,1,2,3,4,5,6,7,8,9},ASC(E664)&amp;1234567890))-1)</f>
        <v>Ga</v>
      </c>
      <c r="G664" s="55">
        <f t="shared" si="20"/>
        <v>1</v>
      </c>
      <c r="H664" s="55">
        <f>VLOOKUP(F664,Table!$A$2:$C$121,2,0)</f>
        <v>13</v>
      </c>
      <c r="I664" s="56">
        <f>VLOOKUP(F664,Table!$A$2:$C$121,3,0)</f>
        <v>4</v>
      </c>
      <c r="J664" s="59" t="s">
        <v>68</v>
      </c>
      <c r="K664" s="55" t="str">
        <f>LEFT(J664,MIN(FIND({0,1,2,3,4,5,6,7,8,9},ASC(J664)&amp;1234567890))-1)</f>
        <v>N</v>
      </c>
      <c r="L664" s="55">
        <f t="shared" si="21"/>
        <v>1</v>
      </c>
      <c r="M664" s="55">
        <f>VLOOKUP(K664,Table!$A$2:$C$121,2,0)</f>
        <v>15</v>
      </c>
      <c r="N664" s="56">
        <f>VLOOKUP(K664,Table!$A$2:$C$121,3,0)</f>
        <v>2</v>
      </c>
      <c r="O664" s="53" t="str">
        <f>VLOOKUP(A664,Table!$U$1:$V$230,2,0)</f>
        <v>Hexagonal</v>
      </c>
      <c r="P664" s="63"/>
      <c r="Q664" s="57"/>
    </row>
    <row r="665" spans="1:17" customFormat="1" ht="13.5">
      <c r="A665" s="58">
        <v>186</v>
      </c>
      <c r="B665" s="58">
        <v>25677</v>
      </c>
      <c r="C665" s="58" t="s">
        <v>6736</v>
      </c>
      <c r="D665" s="58" t="s">
        <v>6743</v>
      </c>
      <c r="E665" s="59" t="s">
        <v>11286</v>
      </c>
      <c r="F665" s="55" t="str">
        <f>LEFT(E665,MIN(FIND({0,1,2,3,4,5,6,7,8,9},ASC(E665)&amp;1234567890))-1)</f>
        <v>In</v>
      </c>
      <c r="G665" s="55">
        <f t="shared" si="20"/>
        <v>1</v>
      </c>
      <c r="H665" s="55">
        <f>VLOOKUP(F665,Table!$A$2:$C$121,2,0)</f>
        <v>13</v>
      </c>
      <c r="I665" s="56">
        <f>VLOOKUP(F665,Table!$A$2:$C$121,3,0)</f>
        <v>5</v>
      </c>
      <c r="J665" s="59" t="s">
        <v>68</v>
      </c>
      <c r="K665" s="55" t="str">
        <f>LEFT(J665,MIN(FIND({0,1,2,3,4,5,6,7,8,9},ASC(J665)&amp;1234567890))-1)</f>
        <v>N</v>
      </c>
      <c r="L665" s="55">
        <f t="shared" si="21"/>
        <v>1</v>
      </c>
      <c r="M665" s="55">
        <f>VLOOKUP(K665,Table!$A$2:$C$121,2,0)</f>
        <v>15</v>
      </c>
      <c r="N665" s="56">
        <f>VLOOKUP(K665,Table!$A$2:$C$121,3,0)</f>
        <v>2</v>
      </c>
      <c r="O665" s="53" t="str">
        <f>VLOOKUP(A665,Table!$U$1:$V$230,2,0)</f>
        <v>Hexagonal</v>
      </c>
      <c r="P665" s="63"/>
      <c r="Q665" s="57"/>
    </row>
    <row r="666" spans="1:17" customFormat="1" ht="13.5">
      <c r="A666" s="58">
        <v>186</v>
      </c>
      <c r="B666" s="58">
        <v>26170</v>
      </c>
      <c r="C666" s="58" t="s">
        <v>6736</v>
      </c>
      <c r="D666" s="58" t="s">
        <v>5526</v>
      </c>
      <c r="E666" s="59" t="s">
        <v>70</v>
      </c>
      <c r="F666" s="55" t="str">
        <f>LEFT(E666,MIN(FIND({0,1,2,3,4,5,6,7,8,9},ASC(E666)&amp;1234567890))-1)</f>
        <v>Zn</v>
      </c>
      <c r="G666" s="55">
        <f t="shared" si="20"/>
        <v>1</v>
      </c>
      <c r="H666" s="55">
        <f>VLOOKUP(F666,Table!$A$2:$C$121,2,0)</f>
        <v>12</v>
      </c>
      <c r="I666" s="56">
        <f>VLOOKUP(F666,Table!$A$2:$C$121,3,0)</f>
        <v>4</v>
      </c>
      <c r="J666" s="59" t="s">
        <v>371</v>
      </c>
      <c r="K666" s="55" t="str">
        <f>LEFT(J666,MIN(FIND({0,1,2,3,4,5,6,7,8,9},ASC(J666)&amp;1234567890))-1)</f>
        <v>O</v>
      </c>
      <c r="L666" s="55">
        <f t="shared" si="21"/>
        <v>1</v>
      </c>
      <c r="M666" s="55">
        <f>VLOOKUP(K666,Table!$A$2:$C$121,2,0)</f>
        <v>16</v>
      </c>
      <c r="N666" s="56">
        <f>VLOOKUP(K666,Table!$A$2:$C$121,3,0)</f>
        <v>2</v>
      </c>
      <c r="O666" s="53" t="str">
        <f>VLOOKUP(A666,Table!$U$1:$V$230,2,0)</f>
        <v>Hexagonal</v>
      </c>
      <c r="P666" s="63"/>
      <c r="Q666" s="57"/>
    </row>
    <row r="667" spans="1:17" customFormat="1" ht="13.5">
      <c r="A667" s="58">
        <v>186</v>
      </c>
      <c r="B667" s="58">
        <v>26249</v>
      </c>
      <c r="C667" s="58" t="s">
        <v>6736</v>
      </c>
      <c r="D667" s="58" t="s">
        <v>254</v>
      </c>
      <c r="E667" s="59" t="s">
        <v>405</v>
      </c>
      <c r="F667" s="55" t="str">
        <f>LEFT(E667,MIN(FIND({0,1,2,3,4,5,6,7,8,9},ASC(E667)&amp;1234567890))-1)</f>
        <v>Ta</v>
      </c>
      <c r="G667" s="55">
        <f t="shared" si="20"/>
        <v>1</v>
      </c>
      <c r="H667" s="55">
        <f>VLOOKUP(F667,Table!$A$2:$C$121,2,0)</f>
        <v>5</v>
      </c>
      <c r="I667" s="56">
        <f>VLOOKUP(F667,Table!$A$2:$C$121,3,0)</f>
        <v>6</v>
      </c>
      <c r="J667" s="59" t="s">
        <v>361</v>
      </c>
      <c r="K667" s="55" t="str">
        <f>LEFT(J667,MIN(FIND({0,1,2,3,4,5,6,7,8,9},ASC(J667)&amp;1234567890))-1)</f>
        <v>Se</v>
      </c>
      <c r="L667" s="55">
        <f t="shared" si="21"/>
        <v>2</v>
      </c>
      <c r="M667" s="55">
        <f>VLOOKUP(K667,Table!$A$2:$C$121,2,0)</f>
        <v>16</v>
      </c>
      <c r="N667" s="56">
        <f>VLOOKUP(K667,Table!$A$2:$C$121,3,0)</f>
        <v>4</v>
      </c>
      <c r="O667" s="53" t="str">
        <f>VLOOKUP(A667,Table!$U$1:$V$230,2,0)</f>
        <v>Hexagonal</v>
      </c>
      <c r="P667" s="63"/>
      <c r="Q667" s="57"/>
    </row>
    <row r="668" spans="1:17" customFormat="1" ht="13.5">
      <c r="A668" s="58">
        <v>186</v>
      </c>
      <c r="B668" s="58">
        <v>27061</v>
      </c>
      <c r="C668" s="58" t="s">
        <v>6736</v>
      </c>
      <c r="D668" s="58" t="s">
        <v>6744</v>
      </c>
      <c r="E668" s="59" t="s">
        <v>15106</v>
      </c>
      <c r="F668" s="55" t="str">
        <f>LEFT(E668,MIN(FIND({0,1,2,3,4,5,6,7,8,9},ASC(E668)&amp;1234567890))-1)</f>
        <v>Zr</v>
      </c>
      <c r="G668" s="55">
        <f t="shared" si="20"/>
        <v>2.46</v>
      </c>
      <c r="H668" s="55">
        <f>VLOOKUP(F668,Table!$A$2:$C$121,2,0)</f>
        <v>4</v>
      </c>
      <c r="I668" s="56">
        <f>VLOOKUP(F668,Table!$A$2:$C$121,3,0)</f>
        <v>5</v>
      </c>
      <c r="J668" s="59" t="s">
        <v>581</v>
      </c>
      <c r="K668" s="55" t="str">
        <f>LEFT(J668,MIN(FIND({0,1,2,3,4,5,6,7,8,9},ASC(J668)&amp;1234567890))-1)</f>
        <v>Se</v>
      </c>
      <c r="L668" s="55">
        <f t="shared" si="21"/>
        <v>4</v>
      </c>
      <c r="M668" s="55">
        <f>VLOOKUP(K668,Table!$A$2:$C$121,2,0)</f>
        <v>16</v>
      </c>
      <c r="N668" s="56">
        <f>VLOOKUP(K668,Table!$A$2:$C$121,3,0)</f>
        <v>4</v>
      </c>
      <c r="O668" s="53" t="str">
        <f>VLOOKUP(A668,Table!$U$1:$V$230,2,0)</f>
        <v>Hexagonal</v>
      </c>
      <c r="P668" s="63"/>
      <c r="Q668" s="57"/>
    </row>
    <row r="669" spans="1:17" customFormat="1" ht="13.5">
      <c r="A669" s="58">
        <v>186</v>
      </c>
      <c r="B669" s="58">
        <v>24772</v>
      </c>
      <c r="C669" s="58" t="s">
        <v>6736</v>
      </c>
      <c r="D669" s="58" t="s">
        <v>3368</v>
      </c>
      <c r="E669" s="59" t="s">
        <v>11351</v>
      </c>
      <c r="F669" s="55" t="str">
        <f>LEFT(E669,MIN(FIND({0,1,2,3,4,5,6,7,8,9},ASC(E669)&amp;1234567890))-1)</f>
        <v>Cu</v>
      </c>
      <c r="G669" s="55">
        <f t="shared" si="20"/>
        <v>1</v>
      </c>
      <c r="H669" s="55">
        <f>VLOOKUP(F669,Table!$A$2:$C$121,2,0)</f>
        <v>11</v>
      </c>
      <c r="I669" s="56">
        <f>VLOOKUP(F669,Table!$A$2:$C$121,3,0)</f>
        <v>4</v>
      </c>
      <c r="J669" s="59" t="s">
        <v>329</v>
      </c>
      <c r="K669" s="55" t="str">
        <f>LEFT(J669,MIN(FIND({0,1,2,3,4,5,6,7,8,9},ASC(J669)&amp;1234567890))-1)</f>
        <v>I</v>
      </c>
      <c r="L669" s="55">
        <f t="shared" si="21"/>
        <v>1</v>
      </c>
      <c r="M669" s="55">
        <f>VLOOKUP(K669,Table!$A$2:$C$121,2,0)</f>
        <v>17</v>
      </c>
      <c r="N669" s="56">
        <f>VLOOKUP(K669,Table!$A$2:$C$121,3,0)</f>
        <v>5</v>
      </c>
      <c r="O669" s="53" t="str">
        <f>VLOOKUP(A669,Table!$U$1:$V$230,2,0)</f>
        <v>Hexagonal</v>
      </c>
      <c r="P669" s="63"/>
      <c r="Q669" s="57"/>
    </row>
    <row r="670" spans="1:17" customFormat="1" ht="13.5">
      <c r="A670" s="58">
        <v>186</v>
      </c>
      <c r="B670" s="58">
        <v>27873</v>
      </c>
      <c r="C670" s="58" t="s">
        <v>6736</v>
      </c>
      <c r="D670" s="58" t="s">
        <v>1461</v>
      </c>
      <c r="E670" s="59" t="s">
        <v>11764</v>
      </c>
      <c r="F670" s="55" t="str">
        <f>LEFT(E670,MIN(FIND({0,1,2,3,4,5,6,7,8,9},ASC(E670)&amp;1234567890))-1)</f>
        <v>H</v>
      </c>
      <c r="G670" s="55">
        <f t="shared" si="20"/>
        <v>2</v>
      </c>
      <c r="H670" s="55">
        <f>VLOOKUP(F670,Table!$A$2:$C$121,2,0)</f>
        <v>1</v>
      </c>
      <c r="I670" s="56">
        <f>VLOOKUP(F670,Table!$A$2:$C$121,3,0)</f>
        <v>1</v>
      </c>
      <c r="J670" s="59" t="s">
        <v>371</v>
      </c>
      <c r="K670" s="55" t="str">
        <f>LEFT(J670,MIN(FIND({0,1,2,3,4,5,6,7,8,9},ASC(J670)&amp;1234567890))-1)</f>
        <v>O</v>
      </c>
      <c r="L670" s="55">
        <f t="shared" si="21"/>
        <v>1</v>
      </c>
      <c r="M670" s="55">
        <f>VLOOKUP(K670,Table!$A$2:$C$121,2,0)</f>
        <v>16</v>
      </c>
      <c r="N670" s="56">
        <f>VLOOKUP(K670,Table!$A$2:$C$121,3,0)</f>
        <v>2</v>
      </c>
      <c r="O670" s="53" t="str">
        <f>VLOOKUP(A670,Table!$U$1:$V$230,2,0)</f>
        <v>Hexagonal</v>
      </c>
      <c r="P670" s="63"/>
      <c r="Q670" s="57"/>
    </row>
    <row r="671" spans="1:17" customFormat="1" ht="13.5">
      <c r="A671" s="58">
        <v>186</v>
      </c>
      <c r="B671" s="58">
        <v>25782</v>
      </c>
      <c r="C671" s="58" t="s">
        <v>6736</v>
      </c>
      <c r="D671" s="58" t="s">
        <v>6178</v>
      </c>
      <c r="E671" s="59" t="s">
        <v>11293</v>
      </c>
      <c r="F671" s="55" t="str">
        <f>LEFT(E671,MIN(FIND({0,1,2,3,4,5,6,7,8,9},ASC(E671)&amp;1234567890))-1)</f>
        <v>Cd</v>
      </c>
      <c r="G671" s="55">
        <f t="shared" si="20"/>
        <v>1</v>
      </c>
      <c r="H671" s="55">
        <f>VLOOKUP(F671,Table!$A$2:$C$121,2,0)</f>
        <v>12</v>
      </c>
      <c r="I671" s="56">
        <f>VLOOKUP(F671,Table!$A$2:$C$121,3,0)</f>
        <v>5</v>
      </c>
      <c r="J671" s="59" t="s">
        <v>11403</v>
      </c>
      <c r="K671" s="55" t="str">
        <f>LEFT(J671,MIN(FIND({0,1,2,3,4,5,6,7,8,9},ASC(J671)&amp;1234567890))-1)</f>
        <v>Br</v>
      </c>
      <c r="L671" s="55">
        <f t="shared" si="21"/>
        <v>2</v>
      </c>
      <c r="M671" s="55">
        <f>VLOOKUP(K671,Table!$A$2:$C$121,2,0)</f>
        <v>17</v>
      </c>
      <c r="N671" s="56">
        <f>VLOOKUP(K671,Table!$A$2:$C$121,3,0)</f>
        <v>4</v>
      </c>
      <c r="O671" s="53" t="str">
        <f>VLOOKUP(A671,Table!$U$1:$V$230,2,0)</f>
        <v>Hexagonal</v>
      </c>
      <c r="P671" s="63"/>
      <c r="Q671" s="57"/>
    </row>
    <row r="672" spans="1:17" customFormat="1" ht="13.5">
      <c r="A672" s="58">
        <v>186</v>
      </c>
      <c r="B672" s="58">
        <v>26218</v>
      </c>
      <c r="C672" s="58" t="s">
        <v>6736</v>
      </c>
      <c r="D672" s="58" t="s">
        <v>6745</v>
      </c>
      <c r="E672" s="59" t="s">
        <v>72</v>
      </c>
      <c r="F672" s="55" t="str">
        <f>LEFT(E672,MIN(FIND({0,1,2,3,4,5,6,7,8,9},ASC(E672)&amp;1234567890))-1)</f>
        <v>Ir</v>
      </c>
      <c r="G672" s="55">
        <f t="shared" si="20"/>
        <v>1</v>
      </c>
      <c r="H672" s="55">
        <f>VLOOKUP(F672,Table!$A$2:$C$121,2,0)</f>
        <v>9</v>
      </c>
      <c r="I672" s="56">
        <f>VLOOKUP(F672,Table!$A$2:$C$121,3,0)</f>
        <v>6</v>
      </c>
      <c r="J672" s="59" t="s">
        <v>11374</v>
      </c>
      <c r="K672" s="55" t="str">
        <f>LEFT(J672,MIN(FIND({0,1,2,3,4,5,6,7,8,9},ASC(J672)&amp;1234567890))-1)</f>
        <v>Si</v>
      </c>
      <c r="L672" s="55">
        <f t="shared" si="21"/>
        <v>3</v>
      </c>
      <c r="M672" s="55">
        <f>VLOOKUP(K672,Table!$A$2:$C$121,2,0)</f>
        <v>14</v>
      </c>
      <c r="N672" s="56">
        <f>VLOOKUP(K672,Table!$A$2:$C$121,3,0)</f>
        <v>3</v>
      </c>
      <c r="O672" s="53" t="str">
        <f>VLOOKUP(A672,Table!$U$1:$V$230,2,0)</f>
        <v>Hexagonal</v>
      </c>
      <c r="P672" s="63"/>
      <c r="Q672" s="57"/>
    </row>
    <row r="673" spans="1:17" customFormat="1" ht="13.5">
      <c r="A673" s="58">
        <v>186</v>
      </c>
      <c r="B673" s="58">
        <v>31169</v>
      </c>
      <c r="C673" s="58" t="s">
        <v>6736</v>
      </c>
      <c r="D673" s="58" t="s">
        <v>6746</v>
      </c>
      <c r="E673" s="59" t="s">
        <v>11352</v>
      </c>
      <c r="F673" s="55" t="str">
        <f>LEFT(E673,MIN(FIND({0,1,2,3,4,5,6,7,8,9},ASC(E673)&amp;1234567890))-1)</f>
        <v>Al</v>
      </c>
      <c r="G673" s="55">
        <f t="shared" si="20"/>
        <v>1</v>
      </c>
      <c r="H673" s="55">
        <f>VLOOKUP(F673,Table!$A$2:$C$121,2,0)</f>
        <v>13</v>
      </c>
      <c r="I673" s="56">
        <f>VLOOKUP(F673,Table!$A$2:$C$121,3,0)</f>
        <v>3</v>
      </c>
      <c r="J673" s="59" t="s">
        <v>68</v>
      </c>
      <c r="K673" s="55" t="str">
        <f>LEFT(J673,MIN(FIND({0,1,2,3,4,5,6,7,8,9},ASC(J673)&amp;1234567890))-1)</f>
        <v>N</v>
      </c>
      <c r="L673" s="55">
        <f t="shared" si="21"/>
        <v>1</v>
      </c>
      <c r="M673" s="55">
        <f>VLOOKUP(K673,Table!$A$2:$C$121,2,0)</f>
        <v>15</v>
      </c>
      <c r="N673" s="56">
        <f>VLOOKUP(K673,Table!$A$2:$C$121,3,0)</f>
        <v>2</v>
      </c>
      <c r="O673" s="53" t="str">
        <f>VLOOKUP(A673,Table!$U$1:$V$230,2,0)</f>
        <v>Hexagonal</v>
      </c>
      <c r="P673" s="63"/>
      <c r="Q673" s="57"/>
    </row>
    <row r="674" spans="1:17" customFormat="1" ht="13.5">
      <c r="A674" s="58">
        <v>186</v>
      </c>
      <c r="B674" s="58">
        <v>31074</v>
      </c>
      <c r="C674" s="58" t="s">
        <v>6736</v>
      </c>
      <c r="D674" s="58" t="s">
        <v>2176</v>
      </c>
      <c r="E674" s="59" t="s">
        <v>11293</v>
      </c>
      <c r="F674" s="55" t="str">
        <f>LEFT(E674,MIN(FIND({0,1,2,3,4,5,6,7,8,9},ASC(E674)&amp;1234567890))-1)</f>
        <v>Cd</v>
      </c>
      <c r="G674" s="55">
        <f t="shared" si="20"/>
        <v>1</v>
      </c>
      <c r="H674" s="55">
        <f>VLOOKUP(F674,Table!$A$2:$C$121,2,0)</f>
        <v>12</v>
      </c>
      <c r="I674" s="56">
        <f>VLOOKUP(F674,Table!$A$2:$C$121,3,0)</f>
        <v>5</v>
      </c>
      <c r="J674" s="59" t="s">
        <v>379</v>
      </c>
      <c r="K674" s="55" t="str">
        <f>LEFT(J674,MIN(FIND({0,1,2,3,4,5,6,7,8,9},ASC(J674)&amp;1234567890))-1)</f>
        <v>S</v>
      </c>
      <c r="L674" s="55">
        <f t="shared" si="21"/>
        <v>1</v>
      </c>
      <c r="M674" s="55">
        <f>VLOOKUP(K674,Table!$A$2:$C$121,2,0)</f>
        <v>16</v>
      </c>
      <c r="N674" s="56">
        <f>VLOOKUP(K674,Table!$A$2:$C$121,3,0)</f>
        <v>3</v>
      </c>
      <c r="O674" s="53" t="str">
        <f>VLOOKUP(A674,Table!$U$1:$V$230,2,0)</f>
        <v>Hexagonal</v>
      </c>
      <c r="P674" s="63"/>
      <c r="Q674" s="57"/>
    </row>
    <row r="675" spans="1:17" customFormat="1" ht="13.5">
      <c r="A675" s="58">
        <v>186</v>
      </c>
      <c r="B675" s="58">
        <v>38116</v>
      </c>
      <c r="C675" s="58" t="s">
        <v>6736</v>
      </c>
      <c r="D675" s="58" t="s">
        <v>5740</v>
      </c>
      <c r="E675" s="59" t="s">
        <v>11293</v>
      </c>
      <c r="F675" s="55" t="str">
        <f>LEFT(E675,MIN(FIND({0,1,2,3,4,5,6,7,8,9},ASC(E675)&amp;1234567890))-1)</f>
        <v>Cd</v>
      </c>
      <c r="G675" s="55">
        <f t="shared" si="20"/>
        <v>1</v>
      </c>
      <c r="H675" s="55">
        <f>VLOOKUP(F675,Table!$A$2:$C$121,2,0)</f>
        <v>12</v>
      </c>
      <c r="I675" s="56">
        <f>VLOOKUP(F675,Table!$A$2:$C$121,3,0)</f>
        <v>5</v>
      </c>
      <c r="J675" s="59" t="s">
        <v>11321</v>
      </c>
      <c r="K675" s="55" t="str">
        <f>LEFT(J675,MIN(FIND({0,1,2,3,4,5,6,7,8,9},ASC(J675)&amp;1234567890))-1)</f>
        <v>I</v>
      </c>
      <c r="L675" s="55">
        <f t="shared" si="21"/>
        <v>2</v>
      </c>
      <c r="M675" s="55">
        <f>VLOOKUP(K675,Table!$A$2:$C$121,2,0)</f>
        <v>17</v>
      </c>
      <c r="N675" s="56">
        <f>VLOOKUP(K675,Table!$A$2:$C$121,3,0)</f>
        <v>5</v>
      </c>
      <c r="O675" s="53" t="str">
        <f>VLOOKUP(A675,Table!$U$1:$V$230,2,0)</f>
        <v>Hexagonal</v>
      </c>
      <c r="P675" s="63"/>
      <c r="Q675" s="57"/>
    </row>
    <row r="676" spans="1:17" customFormat="1" ht="13.5">
      <c r="A676" s="58">
        <v>186</v>
      </c>
      <c r="B676" s="58">
        <v>60630</v>
      </c>
      <c r="C676" s="58" t="s">
        <v>6736</v>
      </c>
      <c r="D676" s="58" t="s">
        <v>6747</v>
      </c>
      <c r="E676" s="59" t="s">
        <v>11293</v>
      </c>
      <c r="F676" s="55" t="str">
        <f>LEFT(E676,MIN(FIND({0,1,2,3,4,5,6,7,8,9},ASC(E676)&amp;1234567890))-1)</f>
        <v>Cd</v>
      </c>
      <c r="G676" s="55">
        <f t="shared" si="20"/>
        <v>1</v>
      </c>
      <c r="H676" s="55">
        <f>VLOOKUP(F676,Table!$A$2:$C$121,2,0)</f>
        <v>12</v>
      </c>
      <c r="I676" s="56">
        <f>VLOOKUP(F676,Table!$A$2:$C$121,3,0)</f>
        <v>5</v>
      </c>
      <c r="J676" s="59" t="s">
        <v>47</v>
      </c>
      <c r="K676" s="55" t="str">
        <f>LEFT(J676,MIN(FIND({0,1,2,3,4,5,6,7,8,9},ASC(J676)&amp;1234567890))-1)</f>
        <v>Se</v>
      </c>
      <c r="L676" s="55">
        <f t="shared" si="21"/>
        <v>1</v>
      </c>
      <c r="M676" s="55">
        <f>VLOOKUP(K676,Table!$A$2:$C$121,2,0)</f>
        <v>16</v>
      </c>
      <c r="N676" s="56">
        <f>VLOOKUP(K676,Table!$A$2:$C$121,3,0)</f>
        <v>4</v>
      </c>
      <c r="O676" s="53" t="str">
        <f>VLOOKUP(A676,Table!$U$1:$V$230,2,0)</f>
        <v>Hexagonal</v>
      </c>
      <c r="P676" s="63"/>
      <c r="Q676" s="57"/>
    </row>
    <row r="677" spans="1:17" customFormat="1" ht="13.5">
      <c r="A677" s="58">
        <v>186</v>
      </c>
      <c r="B677" s="58">
        <v>68847</v>
      </c>
      <c r="C677" s="58" t="s">
        <v>6736</v>
      </c>
      <c r="D677" s="58" t="s">
        <v>1303</v>
      </c>
      <c r="E677" s="59" t="s">
        <v>33</v>
      </c>
      <c r="F677" s="55" t="str">
        <f>LEFT(E677,MIN(FIND({0,1,2,3,4,5,6,7,8,9},ASC(E677)&amp;1234567890))-1)</f>
        <v>Fe</v>
      </c>
      <c r="G677" s="55">
        <f t="shared" si="20"/>
        <v>1</v>
      </c>
      <c r="H677" s="55">
        <f>VLOOKUP(F677,Table!$A$2:$C$121,2,0)</f>
        <v>8</v>
      </c>
      <c r="I677" s="56">
        <f>VLOOKUP(F677,Table!$A$2:$C$121,3,0)</f>
        <v>4</v>
      </c>
      <c r="J677" s="59" t="s">
        <v>379</v>
      </c>
      <c r="K677" s="55" t="str">
        <f>LEFT(J677,MIN(FIND({0,1,2,3,4,5,6,7,8,9},ASC(J677)&amp;1234567890))-1)</f>
        <v>S</v>
      </c>
      <c r="L677" s="55">
        <f t="shared" si="21"/>
        <v>1</v>
      </c>
      <c r="M677" s="55">
        <f>VLOOKUP(K677,Table!$A$2:$C$121,2,0)</f>
        <v>16</v>
      </c>
      <c r="N677" s="56">
        <f>VLOOKUP(K677,Table!$A$2:$C$121,3,0)</f>
        <v>3</v>
      </c>
      <c r="O677" s="53" t="str">
        <f>VLOOKUP(A677,Table!$U$1:$V$230,2,0)</f>
        <v>Hexagonal</v>
      </c>
      <c r="P677" s="63"/>
      <c r="Q677" s="57"/>
    </row>
    <row r="678" spans="1:17" customFormat="1" ht="13.5">
      <c r="A678" s="58">
        <v>186</v>
      </c>
      <c r="B678" s="58">
        <v>68853</v>
      </c>
      <c r="C678" s="58" t="s">
        <v>6736</v>
      </c>
      <c r="D678" s="58" t="s">
        <v>6748</v>
      </c>
      <c r="E678" s="59" t="s">
        <v>13209</v>
      </c>
      <c r="F678" s="55" t="str">
        <f>LEFT(E678,MIN(FIND({0,1,2,3,4,5,6,7,8,9},ASC(E678)&amp;1234567890))-1)</f>
        <v>Fe</v>
      </c>
      <c r="G678" s="55">
        <f t="shared" si="20"/>
        <v>0.98499999999999999</v>
      </c>
      <c r="H678" s="55">
        <f>VLOOKUP(F678,Table!$A$2:$C$121,2,0)</f>
        <v>8</v>
      </c>
      <c r="I678" s="56">
        <f>VLOOKUP(F678,Table!$A$2:$C$121,3,0)</f>
        <v>4</v>
      </c>
      <c r="J678" s="59" t="s">
        <v>379</v>
      </c>
      <c r="K678" s="55" t="str">
        <f>LEFT(J678,MIN(FIND({0,1,2,3,4,5,6,7,8,9},ASC(J678)&amp;1234567890))-1)</f>
        <v>S</v>
      </c>
      <c r="L678" s="55">
        <f t="shared" si="21"/>
        <v>1</v>
      </c>
      <c r="M678" s="55">
        <f>VLOOKUP(K678,Table!$A$2:$C$121,2,0)</f>
        <v>16</v>
      </c>
      <c r="N678" s="56">
        <f>VLOOKUP(K678,Table!$A$2:$C$121,3,0)</f>
        <v>3</v>
      </c>
      <c r="O678" s="53" t="str">
        <f>VLOOKUP(A678,Table!$U$1:$V$230,2,0)</f>
        <v>Hexagonal</v>
      </c>
      <c r="P678" s="63"/>
      <c r="Q678" s="57"/>
    </row>
    <row r="679" spans="1:17" customFormat="1" ht="13.5">
      <c r="A679" s="58">
        <v>186</v>
      </c>
      <c r="B679" s="58">
        <v>79560</v>
      </c>
      <c r="C679" s="58" t="s">
        <v>6736</v>
      </c>
      <c r="D679" s="58" t="s">
        <v>6749</v>
      </c>
      <c r="E679" s="59" t="s">
        <v>15107</v>
      </c>
      <c r="F679" s="55" t="str">
        <f>LEFT(E679,MIN(FIND({0,1,2,3,4,5,6,7,8,9},ASC(E679)&amp;1234567890))-1)</f>
        <v>Hf</v>
      </c>
      <c r="G679" s="55">
        <f t="shared" si="20"/>
        <v>1.35</v>
      </c>
      <c r="H679" s="55">
        <f>VLOOKUP(F679,Table!$A$2:$C$121,2,0)</f>
        <v>4</v>
      </c>
      <c r="I679" s="56">
        <f>VLOOKUP(F679,Table!$A$2:$C$121,3,0)</f>
        <v>6</v>
      </c>
      <c r="J679" s="59" t="s">
        <v>361</v>
      </c>
      <c r="K679" s="55" t="str">
        <f>LEFT(J679,MIN(FIND({0,1,2,3,4,5,6,7,8,9},ASC(J679)&amp;1234567890))-1)</f>
        <v>Se</v>
      </c>
      <c r="L679" s="55">
        <f t="shared" si="21"/>
        <v>2</v>
      </c>
      <c r="M679" s="55">
        <f>VLOOKUP(K679,Table!$A$2:$C$121,2,0)</f>
        <v>16</v>
      </c>
      <c r="N679" s="56">
        <f>VLOOKUP(K679,Table!$A$2:$C$121,3,0)</f>
        <v>4</v>
      </c>
      <c r="O679" s="53" t="str">
        <f>VLOOKUP(A679,Table!$U$1:$V$230,2,0)</f>
        <v>Hexagonal</v>
      </c>
      <c r="P679" s="63"/>
      <c r="Q679" s="57"/>
    </row>
    <row r="680" spans="1:17" customFormat="1" ht="13.5">
      <c r="A680" s="58">
        <v>186</v>
      </c>
      <c r="B680" s="58">
        <v>85779</v>
      </c>
      <c r="C680" s="58" t="s">
        <v>6736</v>
      </c>
      <c r="D680" s="58" t="s">
        <v>6750</v>
      </c>
      <c r="E680" s="59" t="s">
        <v>15108</v>
      </c>
      <c r="F680" s="55" t="str">
        <f>LEFT(E680,MIN(FIND({0,1,2,3,4,5,6,7,8,9},ASC(E680)&amp;1234567890))-1)</f>
        <v>Zr</v>
      </c>
      <c r="G680" s="55">
        <f t="shared" si="20"/>
        <v>0.28000000000000003</v>
      </c>
      <c r="H680" s="55">
        <f>VLOOKUP(F680,Table!$A$2:$C$121,2,0)</f>
        <v>4</v>
      </c>
      <c r="I680" s="56">
        <f>VLOOKUP(F680,Table!$A$2:$C$121,3,0)</f>
        <v>5</v>
      </c>
      <c r="J680" s="59" t="s">
        <v>377</v>
      </c>
      <c r="K680" s="55" t="str">
        <f>LEFT(J680,MIN(FIND({0,1,2,3,4,5,6,7,8,9},ASC(J680)&amp;1234567890))-1)</f>
        <v>Zr</v>
      </c>
      <c r="L680" s="55">
        <f t="shared" si="21"/>
        <v>1</v>
      </c>
      <c r="M680" s="55">
        <f>VLOOKUP(K680,Table!$A$2:$C$121,2,0)</f>
        <v>4</v>
      </c>
      <c r="N680" s="56">
        <f>VLOOKUP(K680,Table!$A$2:$C$121,3,0)</f>
        <v>5</v>
      </c>
      <c r="O680" s="53" t="str">
        <f>VLOOKUP(A680,Table!$U$1:$V$230,2,0)</f>
        <v>Hexagonal</v>
      </c>
      <c r="P680" s="63"/>
      <c r="Q680" s="57"/>
    </row>
    <row r="681" spans="1:17" customFormat="1" ht="13.5">
      <c r="A681" s="58">
        <v>186</v>
      </c>
      <c r="B681" s="58">
        <v>42487</v>
      </c>
      <c r="C681" s="58" t="s">
        <v>6736</v>
      </c>
      <c r="D681" s="58" t="s">
        <v>6751</v>
      </c>
      <c r="E681" s="59" t="s">
        <v>12517</v>
      </c>
      <c r="F681" s="55" t="str">
        <f>LEFT(E681,MIN(FIND({0,1,2,3,4,5,6,7,8,9},ASC(E681)&amp;1234567890))-1)</f>
        <v>Fe</v>
      </c>
      <c r="G681" s="55">
        <f t="shared" si="20"/>
        <v>0.94</v>
      </c>
      <c r="H681" s="55">
        <f>VLOOKUP(F681,Table!$A$2:$C$121,2,0)</f>
        <v>8</v>
      </c>
      <c r="I681" s="56">
        <f>VLOOKUP(F681,Table!$A$2:$C$121,3,0)</f>
        <v>4</v>
      </c>
      <c r="J681" s="59" t="s">
        <v>379</v>
      </c>
      <c r="K681" s="55" t="str">
        <f>LEFT(J681,MIN(FIND({0,1,2,3,4,5,6,7,8,9},ASC(J681)&amp;1234567890))-1)</f>
        <v>S</v>
      </c>
      <c r="L681" s="55">
        <f t="shared" si="21"/>
        <v>1</v>
      </c>
      <c r="M681" s="55">
        <f>VLOOKUP(K681,Table!$A$2:$C$121,2,0)</f>
        <v>16</v>
      </c>
      <c r="N681" s="56">
        <f>VLOOKUP(K681,Table!$A$2:$C$121,3,0)</f>
        <v>3</v>
      </c>
      <c r="O681" s="53" t="str">
        <f>VLOOKUP(A681,Table!$U$1:$V$230,2,0)</f>
        <v>Hexagonal</v>
      </c>
      <c r="P681" s="63"/>
      <c r="Q681" s="57"/>
    </row>
    <row r="682" spans="1:17" customFormat="1" ht="13.5">
      <c r="A682" s="58">
        <v>186</v>
      </c>
      <c r="B682" s="58">
        <v>42493</v>
      </c>
      <c r="C682" s="58" t="s">
        <v>6736</v>
      </c>
      <c r="D682" s="58" t="s">
        <v>5776</v>
      </c>
      <c r="E682" s="59" t="s">
        <v>66</v>
      </c>
      <c r="F682" s="55" t="str">
        <f>LEFT(E682,MIN(FIND({0,1,2,3,4,5,6,7,8,9},ASC(E682)&amp;1234567890))-1)</f>
        <v>Ni</v>
      </c>
      <c r="G682" s="55">
        <f t="shared" si="20"/>
        <v>1</v>
      </c>
      <c r="H682" s="55">
        <f>VLOOKUP(F682,Table!$A$2:$C$121,2,0)</f>
        <v>10</v>
      </c>
      <c r="I682" s="56">
        <f>VLOOKUP(F682,Table!$A$2:$C$121,3,0)</f>
        <v>4</v>
      </c>
      <c r="J682" s="59" t="s">
        <v>379</v>
      </c>
      <c r="K682" s="55" t="str">
        <f>LEFT(J682,MIN(FIND({0,1,2,3,4,5,6,7,8,9},ASC(J682)&amp;1234567890))-1)</f>
        <v>S</v>
      </c>
      <c r="L682" s="55">
        <f t="shared" si="21"/>
        <v>1</v>
      </c>
      <c r="M682" s="55">
        <f>VLOOKUP(K682,Table!$A$2:$C$121,2,0)</f>
        <v>16</v>
      </c>
      <c r="N682" s="56">
        <f>VLOOKUP(K682,Table!$A$2:$C$121,3,0)</f>
        <v>3</v>
      </c>
      <c r="O682" s="53" t="str">
        <f>VLOOKUP(A682,Table!$U$1:$V$230,2,0)</f>
        <v>Hexagonal</v>
      </c>
      <c r="P682" s="63"/>
      <c r="Q682" s="57"/>
    </row>
    <row r="683" spans="1:17" customFormat="1" ht="13.5">
      <c r="A683" s="58">
        <v>186</v>
      </c>
      <c r="B683" s="58">
        <v>43003</v>
      </c>
      <c r="C683" s="58" t="s">
        <v>6736</v>
      </c>
      <c r="D683" s="58" t="s">
        <v>5870</v>
      </c>
      <c r="E683" s="59" t="s">
        <v>11291</v>
      </c>
      <c r="F683" s="55" t="str">
        <f>LEFT(E683,MIN(FIND({0,1,2,3,4,5,6,7,8,9},ASC(E683)&amp;1234567890))-1)</f>
        <v>Sn</v>
      </c>
      <c r="G683" s="55">
        <f t="shared" si="20"/>
        <v>1</v>
      </c>
      <c r="H683" s="55">
        <f>VLOOKUP(F683,Table!$A$2:$C$121,2,0)</f>
        <v>14</v>
      </c>
      <c r="I683" s="56">
        <f>VLOOKUP(F683,Table!$A$2:$C$121,3,0)</f>
        <v>5</v>
      </c>
      <c r="J683" s="59" t="s">
        <v>34</v>
      </c>
      <c r="K683" s="55" t="str">
        <f>LEFT(J683,MIN(FIND({0,1,2,3,4,5,6,7,8,9},ASC(J683)&amp;1234567890))-1)</f>
        <v>S</v>
      </c>
      <c r="L683" s="55">
        <f t="shared" si="21"/>
        <v>2</v>
      </c>
      <c r="M683" s="55">
        <f>VLOOKUP(K683,Table!$A$2:$C$121,2,0)</f>
        <v>16</v>
      </c>
      <c r="N683" s="56">
        <f>VLOOKUP(K683,Table!$A$2:$C$121,3,0)</f>
        <v>3</v>
      </c>
      <c r="O683" s="53" t="str">
        <f>VLOOKUP(A683,Table!$U$1:$V$230,2,0)</f>
        <v>Hexagonal</v>
      </c>
      <c r="P683" s="63"/>
      <c r="Q683" s="57"/>
    </row>
    <row r="684" spans="1:17" customFormat="1" ht="13.5">
      <c r="A684" s="58">
        <v>186</v>
      </c>
      <c r="B684" s="58">
        <v>43239</v>
      </c>
      <c r="C684" s="58" t="s">
        <v>6736</v>
      </c>
      <c r="D684" s="58" t="s">
        <v>6752</v>
      </c>
      <c r="E684" s="59" t="s">
        <v>592</v>
      </c>
      <c r="F684" s="55" t="str">
        <f>LEFT(E684,MIN(FIND({0,1,2,3,4,5,6,7,8,9},ASC(E684)&amp;1234567890))-1)</f>
        <v>Ni</v>
      </c>
      <c r="G684" s="55">
        <f t="shared" si="20"/>
        <v>5</v>
      </c>
      <c r="H684" s="55">
        <f>VLOOKUP(F684,Table!$A$2:$C$121,2,0)</f>
        <v>10</v>
      </c>
      <c r="I684" s="56">
        <f>VLOOKUP(F684,Table!$A$2:$C$121,3,0)</f>
        <v>4</v>
      </c>
      <c r="J684" s="59" t="s">
        <v>342</v>
      </c>
      <c r="K684" s="55" t="str">
        <f>LEFT(J684,MIN(FIND({0,1,2,3,4,5,6,7,8,9},ASC(J684)&amp;1234567890))-1)</f>
        <v>P</v>
      </c>
      <c r="L684" s="55">
        <f t="shared" si="21"/>
        <v>4</v>
      </c>
      <c r="M684" s="55">
        <f>VLOOKUP(K684,Table!$A$2:$C$121,2,0)</f>
        <v>15</v>
      </c>
      <c r="N684" s="56">
        <f>VLOOKUP(K684,Table!$A$2:$C$121,3,0)</f>
        <v>3</v>
      </c>
      <c r="O684" s="53" t="str">
        <f>VLOOKUP(A684,Table!$U$1:$V$230,2,0)</f>
        <v>Hexagonal</v>
      </c>
      <c r="P684" s="63"/>
      <c r="Q684" s="57"/>
    </row>
    <row r="685" spans="1:17" customFormat="1" ht="13.5">
      <c r="A685" s="58">
        <v>186</v>
      </c>
      <c r="B685" s="58">
        <v>43458</v>
      </c>
      <c r="C685" s="58" t="s">
        <v>6736</v>
      </c>
      <c r="D685" s="58" t="s">
        <v>994</v>
      </c>
      <c r="E685" s="59" t="s">
        <v>76</v>
      </c>
      <c r="F685" s="55" t="str">
        <f>LEFT(E685,MIN(FIND({0,1,2,3,4,5,6,7,8,9},ASC(E685)&amp;1234567890))-1)</f>
        <v>Co</v>
      </c>
      <c r="G685" s="55">
        <f t="shared" si="20"/>
        <v>1</v>
      </c>
      <c r="H685" s="55">
        <f>VLOOKUP(F685,Table!$A$2:$C$121,2,0)</f>
        <v>9</v>
      </c>
      <c r="I685" s="56">
        <f>VLOOKUP(F685,Table!$A$2:$C$121,3,0)</f>
        <v>4</v>
      </c>
      <c r="J685" s="59" t="s">
        <v>371</v>
      </c>
      <c r="K685" s="55" t="str">
        <f>LEFT(J685,MIN(FIND({0,1,2,3,4,5,6,7,8,9},ASC(J685)&amp;1234567890))-1)</f>
        <v>O</v>
      </c>
      <c r="L685" s="55">
        <f t="shared" si="21"/>
        <v>1</v>
      </c>
      <c r="M685" s="55">
        <f>VLOOKUP(K685,Table!$A$2:$C$121,2,0)</f>
        <v>16</v>
      </c>
      <c r="N685" s="56">
        <f>VLOOKUP(K685,Table!$A$2:$C$121,3,0)</f>
        <v>2</v>
      </c>
      <c r="O685" s="53" t="str">
        <f>VLOOKUP(A685,Table!$U$1:$V$230,2,0)</f>
        <v>Hexagonal</v>
      </c>
      <c r="P685" s="63"/>
      <c r="Q685" s="57"/>
    </row>
    <row r="686" spans="1:17" customFormat="1" ht="13.5">
      <c r="A686" s="58">
        <v>186</v>
      </c>
      <c r="B686" s="58">
        <v>43595</v>
      </c>
      <c r="C686" s="58" t="s">
        <v>6736</v>
      </c>
      <c r="D686" s="58" t="s">
        <v>6753</v>
      </c>
      <c r="E686" s="59" t="s">
        <v>70</v>
      </c>
      <c r="F686" s="55" t="str">
        <f>LEFT(E686,MIN(FIND({0,1,2,3,4,5,6,7,8,9},ASC(E686)&amp;1234567890))-1)</f>
        <v>Zn</v>
      </c>
      <c r="G686" s="55">
        <f t="shared" si="20"/>
        <v>1</v>
      </c>
      <c r="H686" s="55">
        <f>VLOOKUP(F686,Table!$A$2:$C$121,2,0)</f>
        <v>12</v>
      </c>
      <c r="I686" s="56">
        <f>VLOOKUP(F686,Table!$A$2:$C$121,3,0)</f>
        <v>4</v>
      </c>
      <c r="J686" s="59" t="s">
        <v>47</v>
      </c>
      <c r="K686" s="55" t="str">
        <f>LEFT(J686,MIN(FIND({0,1,2,3,4,5,6,7,8,9},ASC(J686)&amp;1234567890))-1)</f>
        <v>Se</v>
      </c>
      <c r="L686" s="55">
        <f t="shared" si="21"/>
        <v>1</v>
      </c>
      <c r="M686" s="55">
        <f>VLOOKUP(K686,Table!$A$2:$C$121,2,0)</f>
        <v>16</v>
      </c>
      <c r="N686" s="56">
        <f>VLOOKUP(K686,Table!$A$2:$C$121,3,0)</f>
        <v>4</v>
      </c>
      <c r="O686" s="53" t="str">
        <f>VLOOKUP(A686,Table!$U$1:$V$230,2,0)</f>
        <v>Hexagonal</v>
      </c>
      <c r="P686" s="63"/>
      <c r="Q686" s="57"/>
    </row>
    <row r="687" spans="1:17" customFormat="1" ht="13.5">
      <c r="A687" s="58">
        <v>186</v>
      </c>
      <c r="B687" s="58">
        <v>44330</v>
      </c>
      <c r="C687" s="58" t="s">
        <v>6736</v>
      </c>
      <c r="D687" s="58" t="s">
        <v>6754</v>
      </c>
      <c r="E687" s="59" t="s">
        <v>15109</v>
      </c>
      <c r="F687" s="55" t="str">
        <f>LEFT(E687,MIN(FIND({0,1,2,3,4,5,6,7,8,9},ASC(E687)&amp;1234567890))-1)</f>
        <v>Al</v>
      </c>
      <c r="G687" s="55">
        <f t="shared" si="20"/>
        <v>1.333</v>
      </c>
      <c r="H687" s="55">
        <f>VLOOKUP(F687,Table!$A$2:$C$121,2,0)</f>
        <v>13</v>
      </c>
      <c r="I687" s="56">
        <f>VLOOKUP(F687,Table!$A$2:$C$121,3,0)</f>
        <v>3</v>
      </c>
      <c r="J687" s="59" t="s">
        <v>73</v>
      </c>
      <c r="K687" s="55" t="str">
        <f>LEFT(J687,MIN(FIND({0,1,2,3,4,5,6,7,8,9},ASC(J687)&amp;1234567890))-1)</f>
        <v>Te</v>
      </c>
      <c r="L687" s="55">
        <f t="shared" si="21"/>
        <v>2</v>
      </c>
      <c r="M687" s="55">
        <f>VLOOKUP(K687,Table!$A$2:$C$121,2,0)</f>
        <v>16</v>
      </c>
      <c r="N687" s="56">
        <f>VLOOKUP(K687,Table!$A$2:$C$121,3,0)</f>
        <v>5</v>
      </c>
      <c r="O687" s="53" t="str">
        <f>VLOOKUP(A687,Table!$U$1:$V$230,2,0)</f>
        <v>Hexagonal</v>
      </c>
      <c r="P687" s="63"/>
      <c r="Q687" s="57"/>
    </row>
    <row r="688" spans="1:17" customFormat="1" ht="13.5">
      <c r="A688" s="58">
        <v>186</v>
      </c>
      <c r="B688" s="58">
        <v>44617</v>
      </c>
      <c r="C688" s="58" t="s">
        <v>6736</v>
      </c>
      <c r="D688" s="58" t="s">
        <v>6755</v>
      </c>
      <c r="E688" s="59" t="s">
        <v>11459</v>
      </c>
      <c r="F688" s="55" t="str">
        <f>LEFT(E688,MIN(FIND({0,1,2,3,4,5,6,7,8,9},ASC(E688)&amp;1234567890))-1)</f>
        <v>Ti</v>
      </c>
      <c r="G688" s="55">
        <f t="shared" si="20"/>
        <v>3</v>
      </c>
      <c r="H688" s="55">
        <f>VLOOKUP(F688,Table!$A$2:$C$121,2,0)</f>
        <v>4</v>
      </c>
      <c r="I688" s="56">
        <f>VLOOKUP(F688,Table!$A$2:$C$121,3,0)</f>
        <v>4</v>
      </c>
      <c r="J688" s="59" t="s">
        <v>481</v>
      </c>
      <c r="K688" s="55" t="str">
        <f>LEFT(J688,MIN(FIND({0,1,2,3,4,5,6,7,8,9},ASC(J688)&amp;1234567890))-1)</f>
        <v>S</v>
      </c>
      <c r="L688" s="55">
        <f t="shared" si="21"/>
        <v>4</v>
      </c>
      <c r="M688" s="55">
        <f>VLOOKUP(K688,Table!$A$2:$C$121,2,0)</f>
        <v>16</v>
      </c>
      <c r="N688" s="56">
        <f>VLOOKUP(K688,Table!$A$2:$C$121,3,0)</f>
        <v>3</v>
      </c>
      <c r="O688" s="53" t="str">
        <f>VLOOKUP(A688,Table!$U$1:$V$230,2,0)</f>
        <v>Hexagonal</v>
      </c>
      <c r="P688" s="63"/>
      <c r="Q688" s="57"/>
    </row>
    <row r="689" spans="1:17" customFormat="1" ht="13.5">
      <c r="A689" s="58">
        <v>186</v>
      </c>
      <c r="B689" s="58">
        <v>44765</v>
      </c>
      <c r="C689" s="58" t="s">
        <v>6736</v>
      </c>
      <c r="D689" s="58" t="s">
        <v>3013</v>
      </c>
      <c r="E689" s="59" t="s">
        <v>355</v>
      </c>
      <c r="F689" s="55" t="str">
        <f>LEFT(E689,MIN(FIND({0,1,2,3,4,5,6,7,8,9},ASC(E689)&amp;1234567890))-1)</f>
        <v>Mn</v>
      </c>
      <c r="G689" s="55">
        <f t="shared" si="20"/>
        <v>1</v>
      </c>
      <c r="H689" s="55">
        <f>VLOOKUP(F689,Table!$A$2:$C$121,2,0)</f>
        <v>7</v>
      </c>
      <c r="I689" s="56">
        <f>VLOOKUP(F689,Table!$A$2:$C$121,3,0)</f>
        <v>4</v>
      </c>
      <c r="J689" s="59" t="s">
        <v>379</v>
      </c>
      <c r="K689" s="55" t="str">
        <f>LEFT(J689,MIN(FIND({0,1,2,3,4,5,6,7,8,9},ASC(J689)&amp;1234567890))-1)</f>
        <v>S</v>
      </c>
      <c r="L689" s="55">
        <f t="shared" si="21"/>
        <v>1</v>
      </c>
      <c r="M689" s="55">
        <f>VLOOKUP(K689,Table!$A$2:$C$121,2,0)</f>
        <v>16</v>
      </c>
      <c r="N689" s="56">
        <f>VLOOKUP(K689,Table!$A$2:$C$121,3,0)</f>
        <v>3</v>
      </c>
      <c r="O689" s="53" t="str">
        <f>VLOOKUP(A689,Table!$U$1:$V$230,2,0)</f>
        <v>Hexagonal</v>
      </c>
      <c r="P689" s="63"/>
      <c r="Q689" s="57"/>
    </row>
    <row r="690" spans="1:17" customFormat="1" ht="13.5">
      <c r="A690" s="58">
        <v>186</v>
      </c>
      <c r="B690" s="58">
        <v>44859</v>
      </c>
      <c r="C690" s="58" t="s">
        <v>6736</v>
      </c>
      <c r="D690" s="58" t="s">
        <v>6756</v>
      </c>
      <c r="E690" s="59" t="s">
        <v>11351</v>
      </c>
      <c r="F690" s="55" t="str">
        <f>LEFT(E690,MIN(FIND({0,1,2,3,4,5,6,7,8,9},ASC(E690)&amp;1234567890))-1)</f>
        <v>Cu</v>
      </c>
      <c r="G690" s="55">
        <f t="shared" si="20"/>
        <v>1</v>
      </c>
      <c r="H690" s="55">
        <f>VLOOKUP(F690,Table!$A$2:$C$121,2,0)</f>
        <v>11</v>
      </c>
      <c r="I690" s="56">
        <f>VLOOKUP(F690,Table!$A$2:$C$121,3,0)</f>
        <v>4</v>
      </c>
      <c r="J690" s="59" t="s">
        <v>11414</v>
      </c>
      <c r="K690" s="55" t="str">
        <f>LEFT(J690,MIN(FIND({0,1,2,3,4,5,6,7,8,9},ASC(J690)&amp;1234567890))-1)</f>
        <v>H</v>
      </c>
      <c r="L690" s="55">
        <f t="shared" si="21"/>
        <v>1</v>
      </c>
      <c r="M690" s="55">
        <f>VLOOKUP(K690,Table!$A$2:$C$121,2,0)</f>
        <v>1</v>
      </c>
      <c r="N690" s="56">
        <f>VLOOKUP(K690,Table!$A$2:$C$121,3,0)</f>
        <v>1</v>
      </c>
      <c r="O690" s="53" t="str">
        <f>VLOOKUP(A690,Table!$U$1:$V$230,2,0)</f>
        <v>Hexagonal</v>
      </c>
      <c r="P690" s="63"/>
      <c r="Q690" s="57"/>
    </row>
    <row r="691" spans="1:17" customFormat="1" ht="13.5">
      <c r="A691" s="58">
        <v>186</v>
      </c>
      <c r="B691" s="58">
        <v>76280</v>
      </c>
      <c r="C691" s="58" t="s">
        <v>6736</v>
      </c>
      <c r="D691" s="58" t="s">
        <v>5829</v>
      </c>
      <c r="E691" s="59" t="s">
        <v>393</v>
      </c>
      <c r="F691" s="55" t="str">
        <f>LEFT(E691,MIN(FIND({0,1,2,3,4,5,6,7,8,9},ASC(E691)&amp;1234567890))-1)</f>
        <v>Mo</v>
      </c>
      <c r="G691" s="55">
        <f t="shared" si="20"/>
        <v>1</v>
      </c>
      <c r="H691" s="55">
        <f>VLOOKUP(F691,Table!$A$2:$C$121,2,0)</f>
        <v>6</v>
      </c>
      <c r="I691" s="56">
        <f>VLOOKUP(F691,Table!$A$2:$C$121,3,0)</f>
        <v>5</v>
      </c>
      <c r="J691" s="59" t="s">
        <v>68</v>
      </c>
      <c r="K691" s="55" t="str">
        <f>LEFT(J691,MIN(FIND({0,1,2,3,4,5,6,7,8,9},ASC(J691)&amp;1234567890))-1)</f>
        <v>N</v>
      </c>
      <c r="L691" s="55">
        <f t="shared" si="21"/>
        <v>1</v>
      </c>
      <c r="M691" s="55">
        <f>VLOOKUP(K691,Table!$A$2:$C$121,2,0)</f>
        <v>15</v>
      </c>
      <c r="N691" s="56">
        <f>VLOOKUP(K691,Table!$A$2:$C$121,3,0)</f>
        <v>2</v>
      </c>
      <c r="O691" s="53" t="str">
        <f>VLOOKUP(A691,Table!$U$1:$V$230,2,0)</f>
        <v>Hexagonal</v>
      </c>
      <c r="P691" s="63"/>
      <c r="Q691" s="57"/>
    </row>
    <row r="692" spans="1:17" customFormat="1" ht="13.5">
      <c r="A692" s="58">
        <v>186</v>
      </c>
      <c r="B692" s="58">
        <v>76745</v>
      </c>
      <c r="C692" s="58" t="s">
        <v>6736</v>
      </c>
      <c r="D692" s="58" t="s">
        <v>6757</v>
      </c>
      <c r="E692" s="59" t="s">
        <v>11390</v>
      </c>
      <c r="F692" s="55" t="str">
        <f>LEFT(E692,MIN(FIND({0,1,2,3,4,5,6,7,8,9},ASC(E692)&amp;1234567890))-1)</f>
        <v>Cr</v>
      </c>
      <c r="G692" s="55">
        <f t="shared" si="20"/>
        <v>1</v>
      </c>
      <c r="H692" s="55">
        <f>VLOOKUP(F692,Table!$A$2:$C$121,2,0)</f>
        <v>6</v>
      </c>
      <c r="I692" s="56">
        <f>VLOOKUP(F692,Table!$A$2:$C$121,3,0)</f>
        <v>4</v>
      </c>
      <c r="J692" s="59" t="s">
        <v>11414</v>
      </c>
      <c r="K692" s="55" t="str">
        <f>LEFT(J692,MIN(FIND({0,1,2,3,4,5,6,7,8,9},ASC(J692)&amp;1234567890))-1)</f>
        <v>H</v>
      </c>
      <c r="L692" s="55">
        <f t="shared" si="21"/>
        <v>1</v>
      </c>
      <c r="M692" s="55">
        <f>VLOOKUP(K692,Table!$A$2:$C$121,2,0)</f>
        <v>1</v>
      </c>
      <c r="N692" s="56">
        <f>VLOOKUP(K692,Table!$A$2:$C$121,3,0)</f>
        <v>1</v>
      </c>
      <c r="O692" s="53" t="str">
        <f>VLOOKUP(A692,Table!$U$1:$V$230,2,0)</f>
        <v>Hexagonal</v>
      </c>
      <c r="P692" s="63"/>
      <c r="Q692" s="57"/>
    </row>
    <row r="693" spans="1:17" customFormat="1" ht="13.5">
      <c r="A693" s="58">
        <v>186</v>
      </c>
      <c r="B693" s="58">
        <v>76830</v>
      </c>
      <c r="C693" s="58" t="s">
        <v>6736</v>
      </c>
      <c r="D693" s="58" t="s">
        <v>2401</v>
      </c>
      <c r="E693" s="59" t="s">
        <v>64</v>
      </c>
      <c r="F693" s="55" t="str">
        <f>LEFT(E693,MIN(FIND({0,1,2,3,4,5,6,7,8,9},ASC(E693)&amp;1234567890))-1)</f>
        <v>Fe</v>
      </c>
      <c r="G693" s="55">
        <f t="shared" si="20"/>
        <v>7</v>
      </c>
      <c r="H693" s="55">
        <f>VLOOKUP(F693,Table!$A$2:$C$121,2,0)</f>
        <v>8</v>
      </c>
      <c r="I693" s="56">
        <f>VLOOKUP(F693,Table!$A$2:$C$121,3,0)</f>
        <v>4</v>
      </c>
      <c r="J693" s="59" t="s">
        <v>406</v>
      </c>
      <c r="K693" s="55" t="str">
        <f>LEFT(J693,MIN(FIND({0,1,2,3,4,5,6,7,8,9},ASC(J693)&amp;1234567890))-1)</f>
        <v>C</v>
      </c>
      <c r="L693" s="55">
        <f t="shared" si="21"/>
        <v>3</v>
      </c>
      <c r="M693" s="55">
        <f>VLOOKUP(K693,Table!$A$2:$C$121,2,0)</f>
        <v>14</v>
      </c>
      <c r="N693" s="56">
        <f>VLOOKUP(K693,Table!$A$2:$C$121,3,0)</f>
        <v>2</v>
      </c>
      <c r="O693" s="53" t="str">
        <f>VLOOKUP(A693,Table!$U$1:$V$230,2,0)</f>
        <v>Hexagonal</v>
      </c>
      <c r="P693" s="63"/>
      <c r="Q693" s="57"/>
    </row>
    <row r="694" spans="1:17" customFormat="1" ht="13.5">
      <c r="A694" s="58">
        <v>186</v>
      </c>
      <c r="B694" s="58">
        <v>41486</v>
      </c>
      <c r="C694" s="58" t="s">
        <v>6736</v>
      </c>
      <c r="D694" s="58" t="s">
        <v>1868</v>
      </c>
      <c r="E694" s="59" t="s">
        <v>364</v>
      </c>
      <c r="F694" s="55" t="str">
        <f>LEFT(E694,MIN(FIND({0,1,2,3,4,5,6,7,8,9},ASC(E694)&amp;1234567890))-1)</f>
        <v>B</v>
      </c>
      <c r="G694" s="55">
        <f t="shared" si="20"/>
        <v>1</v>
      </c>
      <c r="H694" s="55">
        <f>VLOOKUP(F694,Table!$A$2:$C$121,2,0)</f>
        <v>13</v>
      </c>
      <c r="I694" s="56">
        <f>VLOOKUP(F694,Table!$A$2:$C$121,3,0)</f>
        <v>2</v>
      </c>
      <c r="J694" s="59" t="s">
        <v>68</v>
      </c>
      <c r="K694" s="55" t="str">
        <f>LEFT(J694,MIN(FIND({0,1,2,3,4,5,6,7,8,9},ASC(J694)&amp;1234567890))-1)</f>
        <v>N</v>
      </c>
      <c r="L694" s="55">
        <f t="shared" si="21"/>
        <v>1</v>
      </c>
      <c r="M694" s="55">
        <f>VLOOKUP(K694,Table!$A$2:$C$121,2,0)</f>
        <v>15</v>
      </c>
      <c r="N694" s="56">
        <f>VLOOKUP(K694,Table!$A$2:$C$121,3,0)</f>
        <v>2</v>
      </c>
      <c r="O694" s="53" t="str">
        <f>VLOOKUP(A694,Table!$U$1:$V$230,2,0)</f>
        <v>Hexagonal</v>
      </c>
      <c r="P694" s="63"/>
      <c r="Q694" s="57"/>
    </row>
    <row r="695" spans="1:17" customFormat="1" ht="13.5">
      <c r="A695" s="58">
        <v>186</v>
      </c>
      <c r="B695" s="58">
        <v>42680</v>
      </c>
      <c r="C695" s="58" t="s">
        <v>6736</v>
      </c>
      <c r="D695" s="58" t="s">
        <v>6758</v>
      </c>
      <c r="E695" s="59" t="s">
        <v>15110</v>
      </c>
      <c r="F695" s="55" t="str">
        <f>LEFT(E695,MIN(FIND({0,1,2,3,4,5,6,7,8,9},ASC(E695)&amp;1234567890))-1)</f>
        <v>Pd</v>
      </c>
      <c r="G695" s="55">
        <f t="shared" si="20"/>
        <v>4.67</v>
      </c>
      <c r="H695" s="55">
        <f>VLOOKUP(F695,Table!$A$2:$C$121,2,0)</f>
        <v>10</v>
      </c>
      <c r="I695" s="56">
        <f>VLOOKUP(F695,Table!$A$2:$C$121,3,0)</f>
        <v>5</v>
      </c>
      <c r="J695" s="59" t="s">
        <v>15111</v>
      </c>
      <c r="K695" s="55" t="str">
        <f>LEFT(J695,MIN(FIND({0,1,2,3,4,5,6,7,8,9},ASC(J695)&amp;1234567890))-1)</f>
        <v>Sb</v>
      </c>
      <c r="L695" s="55">
        <f t="shared" si="21"/>
        <v>1.67</v>
      </c>
      <c r="M695" s="55">
        <f>VLOOKUP(K695,Table!$A$2:$C$121,2,0)</f>
        <v>15</v>
      </c>
      <c r="N695" s="56">
        <f>VLOOKUP(K695,Table!$A$2:$C$121,3,0)</f>
        <v>5</v>
      </c>
      <c r="O695" s="53" t="str">
        <f>VLOOKUP(A695,Table!$U$1:$V$230,2,0)</f>
        <v>Hexagonal</v>
      </c>
      <c r="P695" s="63"/>
      <c r="Q695" s="57"/>
    </row>
    <row r="696" spans="1:17" customFormat="1" ht="13.5">
      <c r="A696" s="58">
        <v>186</v>
      </c>
      <c r="B696" s="58">
        <v>52289</v>
      </c>
      <c r="C696" s="58" t="s">
        <v>6736</v>
      </c>
      <c r="D696" s="58" t="s">
        <v>2495</v>
      </c>
      <c r="E696" s="59" t="s">
        <v>11407</v>
      </c>
      <c r="F696" s="55" t="str">
        <f>LEFT(E696,MIN(FIND({0,1,2,3,4,5,6,7,8,9},ASC(E696)&amp;1234567890))-1)</f>
        <v>Cr</v>
      </c>
      <c r="G696" s="55">
        <f t="shared" si="20"/>
        <v>7</v>
      </c>
      <c r="H696" s="55">
        <f>VLOOKUP(F696,Table!$A$2:$C$121,2,0)</f>
        <v>6</v>
      </c>
      <c r="I696" s="56">
        <f>VLOOKUP(F696,Table!$A$2:$C$121,3,0)</f>
        <v>4</v>
      </c>
      <c r="J696" s="59" t="s">
        <v>406</v>
      </c>
      <c r="K696" s="55" t="str">
        <f>LEFT(J696,MIN(FIND({0,1,2,3,4,5,6,7,8,9},ASC(J696)&amp;1234567890))-1)</f>
        <v>C</v>
      </c>
      <c r="L696" s="55">
        <f t="shared" si="21"/>
        <v>3</v>
      </c>
      <c r="M696" s="55">
        <f>VLOOKUP(K696,Table!$A$2:$C$121,2,0)</f>
        <v>14</v>
      </c>
      <c r="N696" s="56">
        <f>VLOOKUP(K696,Table!$A$2:$C$121,3,0)</f>
        <v>2</v>
      </c>
      <c r="O696" s="53" t="str">
        <f>VLOOKUP(A696,Table!$U$1:$V$230,2,0)</f>
        <v>Hexagonal</v>
      </c>
      <c r="P696" s="63"/>
      <c r="Q696" s="57"/>
    </row>
    <row r="697" spans="1:17" customFormat="1" ht="13.5">
      <c r="A697" s="58">
        <v>186</v>
      </c>
      <c r="B697" s="58">
        <v>52363</v>
      </c>
      <c r="C697" s="58" t="s">
        <v>6736</v>
      </c>
      <c r="D697" s="58" t="s">
        <v>6759</v>
      </c>
      <c r="E697" s="59" t="s">
        <v>69</v>
      </c>
      <c r="F697" s="55" t="str">
        <f>LEFT(E697,MIN(FIND({0,1,2,3,4,5,6,7,8,9},ASC(E697)&amp;1234567890))-1)</f>
        <v>Mg</v>
      </c>
      <c r="G697" s="55">
        <f t="shared" si="20"/>
        <v>1</v>
      </c>
      <c r="H697" s="55">
        <f>VLOOKUP(F697,Table!$A$2:$C$121,2,0)</f>
        <v>2</v>
      </c>
      <c r="I697" s="56">
        <f>VLOOKUP(F697,Table!$A$2:$C$121,3,0)</f>
        <v>3</v>
      </c>
      <c r="J697" s="59" t="s">
        <v>328</v>
      </c>
      <c r="K697" s="55" t="str">
        <f>LEFT(J697,MIN(FIND({0,1,2,3,4,5,6,7,8,9},ASC(J697)&amp;1234567890))-1)</f>
        <v>Te</v>
      </c>
      <c r="L697" s="55">
        <f t="shared" si="21"/>
        <v>1</v>
      </c>
      <c r="M697" s="55">
        <f>VLOOKUP(K697,Table!$A$2:$C$121,2,0)</f>
        <v>16</v>
      </c>
      <c r="N697" s="56">
        <f>VLOOKUP(K697,Table!$A$2:$C$121,3,0)</f>
        <v>5</v>
      </c>
      <c r="O697" s="53" t="str">
        <f>VLOOKUP(A697,Table!$U$1:$V$230,2,0)</f>
        <v>Hexagonal</v>
      </c>
      <c r="P697" s="63"/>
      <c r="Q697" s="57"/>
    </row>
    <row r="698" spans="1:17" customFormat="1" ht="13.5">
      <c r="A698" s="58">
        <v>186</v>
      </c>
      <c r="B698" s="58">
        <v>52421</v>
      </c>
      <c r="C698" s="58" t="s">
        <v>6736</v>
      </c>
      <c r="D698" s="58" t="s">
        <v>6760</v>
      </c>
      <c r="E698" s="59" t="s">
        <v>590</v>
      </c>
      <c r="F698" s="55" t="str">
        <f>LEFT(E698,MIN(FIND({0,1,2,3,4,5,6,7,8,9},ASC(E698)&amp;1234567890))-1)</f>
        <v>Sm</v>
      </c>
      <c r="G698" s="55">
        <f t="shared" si="20"/>
        <v>1</v>
      </c>
      <c r="H698" s="55">
        <f>VLOOKUP(F698,Table!$A$2:$C$121,2,0)</f>
        <v>3</v>
      </c>
      <c r="I698" s="56">
        <f>VLOOKUP(F698,Table!$A$2:$C$121,3,0)</f>
        <v>6</v>
      </c>
      <c r="J698" s="59" t="s">
        <v>47</v>
      </c>
      <c r="K698" s="55" t="str">
        <f>LEFT(J698,MIN(FIND({0,1,2,3,4,5,6,7,8,9},ASC(J698)&amp;1234567890))-1)</f>
        <v>Se</v>
      </c>
      <c r="L698" s="55">
        <f t="shared" si="21"/>
        <v>1</v>
      </c>
      <c r="M698" s="55">
        <f>VLOOKUP(K698,Table!$A$2:$C$121,2,0)</f>
        <v>16</v>
      </c>
      <c r="N698" s="56">
        <f>VLOOKUP(K698,Table!$A$2:$C$121,3,0)</f>
        <v>4</v>
      </c>
      <c r="O698" s="53" t="str">
        <f>VLOOKUP(A698,Table!$U$1:$V$230,2,0)</f>
        <v>Hexagonal</v>
      </c>
      <c r="P698" s="63"/>
      <c r="Q698" s="57"/>
    </row>
    <row r="699" spans="1:17" customFormat="1" ht="13.5">
      <c r="A699" s="58">
        <v>186</v>
      </c>
      <c r="B699" s="58">
        <v>52438</v>
      </c>
      <c r="C699" s="58" t="s">
        <v>6736</v>
      </c>
      <c r="D699" s="58" t="s">
        <v>6761</v>
      </c>
      <c r="E699" s="59" t="s">
        <v>11313</v>
      </c>
      <c r="F699" s="55" t="str">
        <f>LEFT(E699,MIN(FIND({0,1,2,3,4,5,6,7,8,9},ASC(E699)&amp;1234567890))-1)</f>
        <v>Tb</v>
      </c>
      <c r="G699" s="55">
        <f t="shared" si="20"/>
        <v>1</v>
      </c>
      <c r="H699" s="55">
        <f>VLOOKUP(F699,Table!$A$2:$C$121,2,0)</f>
        <v>3</v>
      </c>
      <c r="I699" s="56">
        <f>VLOOKUP(F699,Table!$A$2:$C$121,3,0)</f>
        <v>6</v>
      </c>
      <c r="J699" s="59" t="s">
        <v>47</v>
      </c>
      <c r="K699" s="55" t="str">
        <f>LEFT(J699,MIN(FIND({0,1,2,3,4,5,6,7,8,9},ASC(J699)&amp;1234567890))-1)</f>
        <v>Se</v>
      </c>
      <c r="L699" s="55">
        <f t="shared" si="21"/>
        <v>1</v>
      </c>
      <c r="M699" s="55">
        <f>VLOOKUP(K699,Table!$A$2:$C$121,2,0)</f>
        <v>16</v>
      </c>
      <c r="N699" s="56">
        <f>VLOOKUP(K699,Table!$A$2:$C$121,3,0)</f>
        <v>4</v>
      </c>
      <c r="O699" s="53" t="str">
        <f>VLOOKUP(A699,Table!$U$1:$V$230,2,0)</f>
        <v>Hexagonal</v>
      </c>
      <c r="P699" s="63"/>
      <c r="Q699" s="57"/>
    </row>
    <row r="700" spans="1:17" customFormat="1" ht="13.5">
      <c r="A700" s="58">
        <v>186</v>
      </c>
      <c r="B700" s="58">
        <v>52453</v>
      </c>
      <c r="C700" s="58" t="s">
        <v>6736</v>
      </c>
      <c r="D700" s="58" t="s">
        <v>6762</v>
      </c>
      <c r="E700" s="59" t="s">
        <v>530</v>
      </c>
      <c r="F700" s="55" t="str">
        <f>LEFT(E700,MIN(FIND({0,1,2,3,4,5,6,7,8,9},ASC(E700)&amp;1234567890))-1)</f>
        <v>Yb</v>
      </c>
      <c r="G700" s="55">
        <f t="shared" si="20"/>
        <v>1</v>
      </c>
      <c r="H700" s="55">
        <f>VLOOKUP(F700,Table!$A$2:$C$121,2,0)</f>
        <v>3</v>
      </c>
      <c r="I700" s="56">
        <f>VLOOKUP(F700,Table!$A$2:$C$121,3,0)</f>
        <v>6</v>
      </c>
      <c r="J700" s="59" t="s">
        <v>47</v>
      </c>
      <c r="K700" s="55" t="str">
        <f>LEFT(J700,MIN(FIND({0,1,2,3,4,5,6,7,8,9},ASC(J700)&amp;1234567890))-1)</f>
        <v>Se</v>
      </c>
      <c r="L700" s="55">
        <f t="shared" si="21"/>
        <v>1</v>
      </c>
      <c r="M700" s="55">
        <f>VLOOKUP(K700,Table!$A$2:$C$121,2,0)</f>
        <v>16</v>
      </c>
      <c r="N700" s="56">
        <f>VLOOKUP(K700,Table!$A$2:$C$121,3,0)</f>
        <v>4</v>
      </c>
      <c r="O700" s="53" t="str">
        <f>VLOOKUP(A700,Table!$U$1:$V$230,2,0)</f>
        <v>Hexagonal</v>
      </c>
      <c r="P700" s="63"/>
      <c r="Q700" s="57"/>
    </row>
    <row r="701" spans="1:17" customFormat="1" ht="13.5">
      <c r="A701" s="58">
        <v>186</v>
      </c>
      <c r="B701" s="58">
        <v>53381</v>
      </c>
      <c r="C701" s="58" t="s">
        <v>6736</v>
      </c>
      <c r="D701" s="58" t="s">
        <v>6763</v>
      </c>
      <c r="E701" s="59" t="s">
        <v>11333</v>
      </c>
      <c r="F701" s="55" t="str">
        <f>LEFT(E701,MIN(FIND({0,1,2,3,4,5,6,7,8,9},ASC(E701)&amp;1234567890))-1)</f>
        <v>Dy</v>
      </c>
      <c r="G701" s="55">
        <f t="shared" si="20"/>
        <v>1</v>
      </c>
      <c r="H701" s="55">
        <f>VLOOKUP(F701,Table!$A$2:$C$121,2,0)</f>
        <v>3</v>
      </c>
      <c r="I701" s="56">
        <f>VLOOKUP(F701,Table!$A$2:$C$121,3,0)</f>
        <v>6</v>
      </c>
      <c r="J701" s="59" t="s">
        <v>47</v>
      </c>
      <c r="K701" s="55" t="str">
        <f>LEFT(J701,MIN(FIND({0,1,2,3,4,5,6,7,8,9},ASC(J701)&amp;1234567890))-1)</f>
        <v>Se</v>
      </c>
      <c r="L701" s="55">
        <f t="shared" si="21"/>
        <v>1</v>
      </c>
      <c r="M701" s="55">
        <f>VLOOKUP(K701,Table!$A$2:$C$121,2,0)</f>
        <v>16</v>
      </c>
      <c r="N701" s="56">
        <f>VLOOKUP(K701,Table!$A$2:$C$121,3,0)</f>
        <v>4</v>
      </c>
      <c r="O701" s="53" t="str">
        <f>VLOOKUP(A701,Table!$U$1:$V$230,2,0)</f>
        <v>Hexagonal</v>
      </c>
      <c r="P701" s="63"/>
      <c r="Q701" s="57"/>
    </row>
    <row r="702" spans="1:17" customFormat="1" ht="13.5">
      <c r="A702" s="58">
        <v>186</v>
      </c>
      <c r="B702" s="58">
        <v>58597</v>
      </c>
      <c r="C702" s="58" t="s">
        <v>6736</v>
      </c>
      <c r="D702" s="58" t="s">
        <v>6764</v>
      </c>
      <c r="E702" s="59" t="s">
        <v>11910</v>
      </c>
      <c r="F702" s="55" t="str">
        <f>LEFT(E702,MIN(FIND({0,1,2,3,4,5,6,7,8,9},ASC(E702)&amp;1234567890))-1)</f>
        <v>Au</v>
      </c>
      <c r="G702" s="55">
        <f t="shared" si="20"/>
        <v>3</v>
      </c>
      <c r="H702" s="55">
        <f>VLOOKUP(F702,Table!$A$2:$C$121,2,0)</f>
        <v>11</v>
      </c>
      <c r="I702" s="56">
        <f>VLOOKUP(F702,Table!$A$2:$C$121,3,0)</f>
        <v>6</v>
      </c>
      <c r="J702" s="59" t="s">
        <v>11985</v>
      </c>
      <c r="K702" s="55" t="str">
        <f>LEFT(J702,MIN(FIND({0,1,2,3,4,5,6,7,8,9},ASC(J702)&amp;1234567890))-1)</f>
        <v>Sr</v>
      </c>
      <c r="L702" s="55">
        <f t="shared" si="21"/>
        <v>7</v>
      </c>
      <c r="M702" s="55">
        <f>VLOOKUP(K702,Table!$A$2:$C$121,2,0)</f>
        <v>2</v>
      </c>
      <c r="N702" s="56">
        <f>VLOOKUP(K702,Table!$A$2:$C$121,3,0)</f>
        <v>5</v>
      </c>
      <c r="O702" s="53" t="str">
        <f>VLOOKUP(A702,Table!$U$1:$V$230,2,0)</f>
        <v>Hexagonal</v>
      </c>
      <c r="P702" s="63"/>
      <c r="Q702" s="57"/>
    </row>
    <row r="703" spans="1:17" customFormat="1" ht="13.5">
      <c r="A703" s="58">
        <v>186</v>
      </c>
      <c r="B703" s="58">
        <v>58622</v>
      </c>
      <c r="C703" s="58" t="s">
        <v>6736</v>
      </c>
      <c r="D703" s="58" t="s">
        <v>6765</v>
      </c>
      <c r="E703" s="59" t="s">
        <v>11910</v>
      </c>
      <c r="F703" s="55" t="str">
        <f>LEFT(E703,MIN(FIND({0,1,2,3,4,5,6,7,8,9},ASC(E703)&amp;1234567890))-1)</f>
        <v>Au</v>
      </c>
      <c r="G703" s="55">
        <f t="shared" si="20"/>
        <v>3</v>
      </c>
      <c r="H703" s="55">
        <f>VLOOKUP(F703,Table!$A$2:$C$121,2,0)</f>
        <v>11</v>
      </c>
      <c r="I703" s="56">
        <f>VLOOKUP(F703,Table!$A$2:$C$121,3,0)</f>
        <v>6</v>
      </c>
      <c r="J703" s="59" t="s">
        <v>11964</v>
      </c>
      <c r="K703" s="55" t="str">
        <f>LEFT(J703,MIN(FIND({0,1,2,3,4,5,6,7,8,9},ASC(J703)&amp;1234567890))-1)</f>
        <v>Yb</v>
      </c>
      <c r="L703" s="55">
        <f t="shared" si="21"/>
        <v>7</v>
      </c>
      <c r="M703" s="55">
        <f>VLOOKUP(K703,Table!$A$2:$C$121,2,0)</f>
        <v>3</v>
      </c>
      <c r="N703" s="56">
        <f>VLOOKUP(K703,Table!$A$2:$C$121,3,0)</f>
        <v>6</v>
      </c>
      <c r="O703" s="53" t="str">
        <f>VLOOKUP(A703,Table!$U$1:$V$230,2,0)</f>
        <v>Hexagonal</v>
      </c>
      <c r="P703" s="63"/>
      <c r="Q703" s="57"/>
    </row>
    <row r="704" spans="1:17" customFormat="1" ht="13.5">
      <c r="A704" s="58">
        <v>186</v>
      </c>
      <c r="B704" s="58">
        <v>58922</v>
      </c>
      <c r="C704" s="58" t="s">
        <v>6736</v>
      </c>
      <c r="D704" s="58" t="s">
        <v>6766</v>
      </c>
      <c r="E704" s="59" t="s">
        <v>11425</v>
      </c>
      <c r="F704" s="55" t="str">
        <f>LEFT(E704,MIN(FIND({0,1,2,3,4,5,6,7,8,9},ASC(E704)&amp;1234567890))-1)</f>
        <v>Ca</v>
      </c>
      <c r="G704" s="55">
        <f t="shared" si="20"/>
        <v>5</v>
      </c>
      <c r="H704" s="55">
        <f>VLOOKUP(F704,Table!$A$2:$C$121,2,0)</f>
        <v>2</v>
      </c>
      <c r="I704" s="56">
        <f>VLOOKUP(F704,Table!$A$2:$C$121,3,0)</f>
        <v>4</v>
      </c>
      <c r="J704" s="59" t="s">
        <v>597</v>
      </c>
      <c r="K704" s="55" t="str">
        <f>LEFT(J704,MIN(FIND({0,1,2,3,4,5,6,7,8,9},ASC(J704)&amp;1234567890))-1)</f>
        <v>Pb</v>
      </c>
      <c r="L704" s="55">
        <f t="shared" si="21"/>
        <v>3</v>
      </c>
      <c r="M704" s="55">
        <f>VLOOKUP(K704,Table!$A$2:$C$121,2,0)</f>
        <v>14</v>
      </c>
      <c r="N704" s="56">
        <f>VLOOKUP(K704,Table!$A$2:$C$121,3,0)</f>
        <v>6</v>
      </c>
      <c r="O704" s="53" t="str">
        <f>VLOOKUP(A704,Table!$U$1:$V$230,2,0)</f>
        <v>Hexagonal</v>
      </c>
      <c r="P704" s="63"/>
      <c r="Q704" s="57"/>
    </row>
    <row r="705" spans="1:17" customFormat="1" ht="13.5">
      <c r="A705" s="58">
        <v>186</v>
      </c>
      <c r="B705" s="58">
        <v>102101</v>
      </c>
      <c r="C705" s="58" t="s">
        <v>6736</v>
      </c>
      <c r="D705" s="58" t="s">
        <v>6767</v>
      </c>
      <c r="E705" s="59" t="s">
        <v>15112</v>
      </c>
      <c r="F705" s="55" t="str">
        <f>LEFT(E705,MIN(FIND({0,1,2,3,4,5,6,7,8,9},ASC(E705)&amp;1234567890))-1)</f>
        <v>Ce</v>
      </c>
      <c r="G705" s="55">
        <f t="shared" si="20"/>
        <v>24</v>
      </c>
      <c r="H705" s="55">
        <f>VLOOKUP(F705,Table!$A$2:$C$121,2,0)</f>
        <v>3</v>
      </c>
      <c r="I705" s="56">
        <f>VLOOKUP(F705,Table!$A$2:$C$121,3,0)</f>
        <v>6</v>
      </c>
      <c r="J705" s="59" t="s">
        <v>15113</v>
      </c>
      <c r="K705" s="55" t="str">
        <f>LEFT(J705,MIN(FIND({0,1,2,3,4,5,6,7,8,9},ASC(J705)&amp;1234567890))-1)</f>
        <v>Co</v>
      </c>
      <c r="L705" s="55">
        <f t="shared" si="21"/>
        <v>11</v>
      </c>
      <c r="M705" s="55">
        <f>VLOOKUP(K705,Table!$A$2:$C$121,2,0)</f>
        <v>9</v>
      </c>
      <c r="N705" s="56">
        <f>VLOOKUP(K705,Table!$A$2:$C$121,3,0)</f>
        <v>4</v>
      </c>
      <c r="O705" s="53" t="str">
        <f>VLOOKUP(A705,Table!$U$1:$V$230,2,0)</f>
        <v>Hexagonal</v>
      </c>
      <c r="P705" s="63"/>
      <c r="Q705" s="57"/>
    </row>
    <row r="706" spans="1:17" customFormat="1" ht="13.5">
      <c r="A706" s="58">
        <v>186</v>
      </c>
      <c r="B706" s="58">
        <v>102234</v>
      </c>
      <c r="C706" s="58" t="s">
        <v>6736</v>
      </c>
      <c r="D706" s="58" t="s">
        <v>6768</v>
      </c>
      <c r="E706" s="59" t="s">
        <v>12776</v>
      </c>
      <c r="F706" s="55" t="str">
        <f>LEFT(E706,MIN(FIND({0,1,2,3,4,5,6,7,8,9},ASC(E706)&amp;1234567890))-1)</f>
        <v>Ce</v>
      </c>
      <c r="G706" s="55">
        <f t="shared" ref="G706:G769" si="22">IF(SUBSTITUTE(E706,F706,"")="",1,SUBSTITUTE(E706,F706,""))*1</f>
        <v>7</v>
      </c>
      <c r="H706" s="55">
        <f>VLOOKUP(F706,Table!$A$2:$C$121,2,0)</f>
        <v>3</v>
      </c>
      <c r="I706" s="56">
        <f>VLOOKUP(F706,Table!$A$2:$C$121,3,0)</f>
        <v>6</v>
      </c>
      <c r="J706" s="59" t="s">
        <v>11359</v>
      </c>
      <c r="K706" s="55" t="str">
        <f>LEFT(J706,MIN(FIND({0,1,2,3,4,5,6,7,8,9},ASC(J706)&amp;1234567890))-1)</f>
        <v>Ni</v>
      </c>
      <c r="L706" s="55">
        <f t="shared" ref="L706:L769" si="23">IF(SUBSTITUTE(J706,K706,"")="",1,SUBSTITUTE(J706,K706,""))*1</f>
        <v>3</v>
      </c>
      <c r="M706" s="55">
        <f>VLOOKUP(K706,Table!$A$2:$C$121,2,0)</f>
        <v>10</v>
      </c>
      <c r="N706" s="56">
        <f>VLOOKUP(K706,Table!$A$2:$C$121,3,0)</f>
        <v>4</v>
      </c>
      <c r="O706" s="53" t="str">
        <f>VLOOKUP(A706,Table!$U$1:$V$230,2,0)</f>
        <v>Hexagonal</v>
      </c>
      <c r="P706" s="63"/>
      <c r="Q706" s="57"/>
    </row>
    <row r="707" spans="1:17" customFormat="1" ht="13.5">
      <c r="A707" s="58">
        <v>186</v>
      </c>
      <c r="B707" s="58">
        <v>44343</v>
      </c>
      <c r="C707" s="58" t="s">
        <v>6736</v>
      </c>
      <c r="D707" s="58" t="s">
        <v>6769</v>
      </c>
      <c r="E707" s="59" t="s">
        <v>15114</v>
      </c>
      <c r="F707" s="55" t="str">
        <f>LEFT(E707,MIN(FIND({0,1,2,3,4,5,6,7,8,9},ASC(E707)&amp;1234567890))-1)</f>
        <v>Ru</v>
      </c>
      <c r="G707" s="55">
        <f t="shared" si="22"/>
        <v>7</v>
      </c>
      <c r="H707" s="55">
        <f>VLOOKUP(F707,Table!$A$2:$C$121,2,0)</f>
        <v>8</v>
      </c>
      <c r="I707" s="56">
        <f>VLOOKUP(F707,Table!$A$2:$C$121,3,0)</f>
        <v>5</v>
      </c>
      <c r="J707" s="59" t="s">
        <v>11765</v>
      </c>
      <c r="K707" s="55" t="str">
        <f>LEFT(J707,MIN(FIND({0,1,2,3,4,5,6,7,8,9},ASC(J707)&amp;1234567890))-1)</f>
        <v>B</v>
      </c>
      <c r="L707" s="55">
        <f t="shared" si="23"/>
        <v>3</v>
      </c>
      <c r="M707" s="55">
        <f>VLOOKUP(K707,Table!$A$2:$C$121,2,0)</f>
        <v>13</v>
      </c>
      <c r="N707" s="56">
        <f>VLOOKUP(K707,Table!$A$2:$C$121,3,0)</f>
        <v>2</v>
      </c>
      <c r="O707" s="53" t="str">
        <f>VLOOKUP(A707,Table!$U$1:$V$230,2,0)</f>
        <v>Hexagonal</v>
      </c>
      <c r="P707" s="63"/>
      <c r="Q707" s="57"/>
    </row>
    <row r="708" spans="1:17" customFormat="1" ht="13.5">
      <c r="A708" s="58">
        <v>186</v>
      </c>
      <c r="B708" s="58">
        <v>102700</v>
      </c>
      <c r="C708" s="58" t="s">
        <v>6736</v>
      </c>
      <c r="D708" s="58" t="s">
        <v>6770</v>
      </c>
      <c r="E708" s="59" t="s">
        <v>11523</v>
      </c>
      <c r="F708" s="55" t="str">
        <f>LEFT(E708,MIN(FIND({0,1,2,3,4,5,6,7,8,9},ASC(E708)&amp;1234567890))-1)</f>
        <v>Co</v>
      </c>
      <c r="G708" s="55">
        <f t="shared" si="22"/>
        <v>3</v>
      </c>
      <c r="H708" s="55">
        <f>VLOOKUP(F708,Table!$A$2:$C$121,2,0)</f>
        <v>9</v>
      </c>
      <c r="I708" s="56">
        <f>VLOOKUP(F708,Table!$A$2:$C$121,3,0)</f>
        <v>4</v>
      </c>
      <c r="J708" s="59" t="s">
        <v>13127</v>
      </c>
      <c r="K708" s="55" t="str">
        <f>LEFT(J708,MIN(FIND({0,1,2,3,4,5,6,7,8,9},ASC(J708)&amp;1234567890))-1)</f>
        <v>Th</v>
      </c>
      <c r="L708" s="55">
        <f t="shared" si="23"/>
        <v>7</v>
      </c>
      <c r="M708" s="55">
        <f>VLOOKUP(K708,Table!$A$2:$C$121,2,0)</f>
        <v>3</v>
      </c>
      <c r="N708" s="56">
        <f>VLOOKUP(K708,Table!$A$2:$C$121,3,0)</f>
        <v>7</v>
      </c>
      <c r="O708" s="53" t="str">
        <f>VLOOKUP(A708,Table!$U$1:$V$230,2,0)</f>
        <v>Hexagonal</v>
      </c>
      <c r="P708" s="63"/>
      <c r="Q708" s="57"/>
    </row>
    <row r="709" spans="1:17" customFormat="1" ht="13.5">
      <c r="A709" s="58">
        <v>186</v>
      </c>
      <c r="B709" s="58">
        <v>103301</v>
      </c>
      <c r="C709" s="58" t="s">
        <v>6736</v>
      </c>
      <c r="D709" s="58" t="s">
        <v>6771</v>
      </c>
      <c r="E709" s="59" t="s">
        <v>15115</v>
      </c>
      <c r="F709" s="55" t="str">
        <f>LEFT(E709,MIN(FIND({0,1,2,3,4,5,6,7,8,9},ASC(E709)&amp;1234567890))-1)</f>
        <v>Er</v>
      </c>
      <c r="G709" s="55">
        <f t="shared" si="22"/>
        <v>7</v>
      </c>
      <c r="H709" s="55">
        <f>VLOOKUP(F709,Table!$A$2:$C$121,2,0)</f>
        <v>3</v>
      </c>
      <c r="I709" s="56">
        <f>VLOOKUP(F709,Table!$A$2:$C$121,3,0)</f>
        <v>6</v>
      </c>
      <c r="J709" s="59" t="s">
        <v>424</v>
      </c>
      <c r="K709" s="55" t="str">
        <f>LEFT(J709,MIN(FIND({0,1,2,3,4,5,6,7,8,9},ASC(J709)&amp;1234567890))-1)</f>
        <v>Rh</v>
      </c>
      <c r="L709" s="55">
        <f t="shared" si="23"/>
        <v>3</v>
      </c>
      <c r="M709" s="55">
        <f>VLOOKUP(K709,Table!$A$2:$C$121,2,0)</f>
        <v>9</v>
      </c>
      <c r="N709" s="56">
        <f>VLOOKUP(K709,Table!$A$2:$C$121,3,0)</f>
        <v>5</v>
      </c>
      <c r="O709" s="53" t="str">
        <f>VLOOKUP(A709,Table!$U$1:$V$230,2,0)</f>
        <v>Hexagonal</v>
      </c>
      <c r="P709" s="63"/>
      <c r="Q709" s="57"/>
    </row>
    <row r="710" spans="1:17" customFormat="1" ht="13.5">
      <c r="A710" s="58">
        <v>186</v>
      </c>
      <c r="B710" s="58">
        <v>104112</v>
      </c>
      <c r="C710" s="58" t="s">
        <v>6736</v>
      </c>
      <c r="D710" s="58" t="s">
        <v>6772</v>
      </c>
      <c r="E710" s="59" t="s">
        <v>15116</v>
      </c>
      <c r="F710" s="55" t="str">
        <f>LEFT(E710,MIN(FIND({0,1,2,3,4,5,6,7,8,9},ASC(E710)&amp;1234567890))-1)</f>
        <v>Gd</v>
      </c>
      <c r="G710" s="55">
        <f t="shared" si="22"/>
        <v>7</v>
      </c>
      <c r="H710" s="55">
        <f>VLOOKUP(F710,Table!$A$2:$C$121,2,0)</f>
        <v>3</v>
      </c>
      <c r="I710" s="56">
        <f>VLOOKUP(F710,Table!$A$2:$C$121,3,0)</f>
        <v>6</v>
      </c>
      <c r="J710" s="59" t="s">
        <v>11830</v>
      </c>
      <c r="K710" s="55" t="str">
        <f>LEFT(J710,MIN(FIND({0,1,2,3,4,5,6,7,8,9},ASC(J710)&amp;1234567890))-1)</f>
        <v>Pd</v>
      </c>
      <c r="L710" s="55">
        <f t="shared" si="23"/>
        <v>3</v>
      </c>
      <c r="M710" s="55">
        <f>VLOOKUP(K710,Table!$A$2:$C$121,2,0)</f>
        <v>10</v>
      </c>
      <c r="N710" s="56">
        <f>VLOOKUP(K710,Table!$A$2:$C$121,3,0)</f>
        <v>5</v>
      </c>
      <c r="O710" s="53" t="str">
        <f>VLOOKUP(A710,Table!$U$1:$V$230,2,0)</f>
        <v>Hexagonal</v>
      </c>
      <c r="P710" s="63"/>
      <c r="Q710" s="57"/>
    </row>
    <row r="711" spans="1:17" customFormat="1" ht="13.5">
      <c r="A711" s="58">
        <v>186</v>
      </c>
      <c r="B711" s="58">
        <v>104155</v>
      </c>
      <c r="C711" s="58" t="s">
        <v>6736</v>
      </c>
      <c r="D711" s="58" t="s">
        <v>6773</v>
      </c>
      <c r="E711" s="59" t="s">
        <v>13444</v>
      </c>
      <c r="F711" s="55" t="str">
        <f>LEFT(E711,MIN(FIND({0,1,2,3,4,5,6,7,8,9},ASC(E711)&amp;1234567890))-1)</f>
        <v>Gd</v>
      </c>
      <c r="G711" s="55">
        <f t="shared" si="22"/>
        <v>13</v>
      </c>
      <c r="H711" s="55">
        <f>VLOOKUP(F711,Table!$A$2:$C$121,2,0)</f>
        <v>3</v>
      </c>
      <c r="I711" s="56">
        <f>VLOOKUP(F711,Table!$A$2:$C$121,3,0)</f>
        <v>6</v>
      </c>
      <c r="J711" s="59" t="s">
        <v>13500</v>
      </c>
      <c r="K711" s="55" t="str">
        <f>LEFT(J711,MIN(FIND({0,1,2,3,4,5,6,7,8,9},ASC(J711)&amp;1234567890))-1)</f>
        <v>Zn</v>
      </c>
      <c r="L711" s="55">
        <f t="shared" si="23"/>
        <v>58</v>
      </c>
      <c r="M711" s="55">
        <f>VLOOKUP(K711,Table!$A$2:$C$121,2,0)</f>
        <v>12</v>
      </c>
      <c r="N711" s="56">
        <f>VLOOKUP(K711,Table!$A$2:$C$121,3,0)</f>
        <v>4</v>
      </c>
      <c r="O711" s="53" t="str">
        <f>VLOOKUP(A711,Table!$U$1:$V$230,2,0)</f>
        <v>Hexagonal</v>
      </c>
      <c r="P711" s="63"/>
      <c r="Q711" s="57"/>
    </row>
    <row r="712" spans="1:17" customFormat="1" ht="13.5">
      <c r="A712" s="58">
        <v>186</v>
      </c>
      <c r="B712" s="58">
        <v>104680</v>
      </c>
      <c r="C712" s="58" t="s">
        <v>6736</v>
      </c>
      <c r="D712" s="58" t="s">
        <v>6774</v>
      </c>
      <c r="E712" s="59" t="s">
        <v>12007</v>
      </c>
      <c r="F712" s="55" t="str">
        <f>LEFT(E712,MIN(FIND({0,1,2,3,4,5,6,7,8,9},ASC(E712)&amp;1234567890))-1)</f>
        <v>La</v>
      </c>
      <c r="G712" s="55">
        <f t="shared" si="22"/>
        <v>7</v>
      </c>
      <c r="H712" s="55">
        <f>VLOOKUP(F712,Table!$A$2:$C$121,2,0)</f>
        <v>3</v>
      </c>
      <c r="I712" s="56">
        <f>VLOOKUP(F712,Table!$A$2:$C$121,3,0)</f>
        <v>6</v>
      </c>
      <c r="J712" s="59" t="s">
        <v>11359</v>
      </c>
      <c r="K712" s="55" t="str">
        <f>LEFT(J712,MIN(FIND({0,1,2,3,4,5,6,7,8,9},ASC(J712)&amp;1234567890))-1)</f>
        <v>Ni</v>
      </c>
      <c r="L712" s="55">
        <f t="shared" si="23"/>
        <v>3</v>
      </c>
      <c r="M712" s="55">
        <f>VLOOKUP(K712,Table!$A$2:$C$121,2,0)</f>
        <v>10</v>
      </c>
      <c r="N712" s="56">
        <f>VLOOKUP(K712,Table!$A$2:$C$121,3,0)</f>
        <v>4</v>
      </c>
      <c r="O712" s="53" t="str">
        <f>VLOOKUP(A712,Table!$U$1:$V$230,2,0)</f>
        <v>Hexagonal</v>
      </c>
      <c r="P712" s="63"/>
      <c r="Q712" s="57"/>
    </row>
    <row r="713" spans="1:17" customFormat="1" ht="13.5">
      <c r="A713" s="58">
        <v>186</v>
      </c>
      <c r="B713" s="58">
        <v>104802</v>
      </c>
      <c r="C713" s="58" t="s">
        <v>6736</v>
      </c>
      <c r="D713" s="58" t="s">
        <v>6775</v>
      </c>
      <c r="E713" s="59" t="s">
        <v>11335</v>
      </c>
      <c r="F713" s="55" t="str">
        <f>LEFT(E713,MIN(FIND({0,1,2,3,4,5,6,7,8,9},ASC(E713)&amp;1234567890))-1)</f>
        <v>Lu</v>
      </c>
      <c r="G713" s="55">
        <f t="shared" si="22"/>
        <v>1</v>
      </c>
      <c r="H713" s="55">
        <f>VLOOKUP(F713,Table!$A$2:$C$121,2,0)</f>
        <v>3</v>
      </c>
      <c r="I713" s="56">
        <f>VLOOKUP(F713,Table!$A$2:$C$121,3,0)</f>
        <v>6</v>
      </c>
      <c r="J713" s="59" t="s">
        <v>11373</v>
      </c>
      <c r="K713" s="55" t="str">
        <f>LEFT(J713,MIN(FIND({0,1,2,3,4,5,6,7,8,9},ASC(J713)&amp;1234567890))-1)</f>
        <v>Mn</v>
      </c>
      <c r="L713" s="55">
        <f t="shared" si="23"/>
        <v>5</v>
      </c>
      <c r="M713" s="55">
        <f>VLOOKUP(K713,Table!$A$2:$C$121,2,0)</f>
        <v>7</v>
      </c>
      <c r="N713" s="56">
        <f>VLOOKUP(K713,Table!$A$2:$C$121,3,0)</f>
        <v>4</v>
      </c>
      <c r="O713" s="53" t="str">
        <f>VLOOKUP(A713,Table!$U$1:$V$230,2,0)</f>
        <v>Hexagonal</v>
      </c>
      <c r="P713" s="63"/>
      <c r="Q713" s="57"/>
    </row>
    <row r="714" spans="1:17" customFormat="1" ht="13.5">
      <c r="A714" s="58">
        <v>186</v>
      </c>
      <c r="B714" s="58">
        <v>105406</v>
      </c>
      <c r="C714" s="58" t="s">
        <v>6736</v>
      </c>
      <c r="D714" s="58" t="s">
        <v>6776</v>
      </c>
      <c r="E714" s="59" t="s">
        <v>11359</v>
      </c>
      <c r="F714" s="55" t="str">
        <f>LEFT(E714,MIN(FIND({0,1,2,3,4,5,6,7,8,9},ASC(E714)&amp;1234567890))-1)</f>
        <v>Ni</v>
      </c>
      <c r="G714" s="55">
        <f t="shared" si="22"/>
        <v>3</v>
      </c>
      <c r="H714" s="55">
        <f>VLOOKUP(F714,Table!$A$2:$C$121,2,0)</f>
        <v>10</v>
      </c>
      <c r="I714" s="56">
        <f>VLOOKUP(F714,Table!$A$2:$C$121,3,0)</f>
        <v>4</v>
      </c>
      <c r="J714" s="59" t="s">
        <v>13127</v>
      </c>
      <c r="K714" s="55" t="str">
        <f>LEFT(J714,MIN(FIND({0,1,2,3,4,5,6,7,8,9},ASC(J714)&amp;1234567890))-1)</f>
        <v>Th</v>
      </c>
      <c r="L714" s="55">
        <f t="shared" si="23"/>
        <v>7</v>
      </c>
      <c r="M714" s="55">
        <f>VLOOKUP(K714,Table!$A$2:$C$121,2,0)</f>
        <v>3</v>
      </c>
      <c r="N714" s="56">
        <f>VLOOKUP(K714,Table!$A$2:$C$121,3,0)</f>
        <v>7</v>
      </c>
      <c r="O714" s="53" t="str">
        <f>VLOOKUP(A714,Table!$U$1:$V$230,2,0)</f>
        <v>Hexagonal</v>
      </c>
      <c r="P714" s="63"/>
      <c r="Q714" s="57"/>
    </row>
    <row r="715" spans="1:17" customFormat="1" ht="13.5">
      <c r="A715" s="58">
        <v>186</v>
      </c>
      <c r="B715" s="58">
        <v>106427</v>
      </c>
      <c r="C715" s="58" t="s">
        <v>6736</v>
      </c>
      <c r="D715" s="58" t="s">
        <v>6777</v>
      </c>
      <c r="E715" s="59" t="s">
        <v>12776</v>
      </c>
      <c r="F715" s="55" t="str">
        <f>LEFT(E715,MIN(FIND({0,1,2,3,4,5,6,7,8,9},ASC(E715)&amp;1234567890))-1)</f>
        <v>Ce</v>
      </c>
      <c r="G715" s="55">
        <f t="shared" si="22"/>
        <v>7</v>
      </c>
      <c r="H715" s="55">
        <f>VLOOKUP(F715,Table!$A$2:$C$121,2,0)</f>
        <v>3</v>
      </c>
      <c r="I715" s="56">
        <f>VLOOKUP(F715,Table!$A$2:$C$121,3,0)</f>
        <v>6</v>
      </c>
      <c r="J715" s="59" t="s">
        <v>11556</v>
      </c>
      <c r="K715" s="55" t="str">
        <f>LEFT(J715,MIN(FIND({0,1,2,3,4,5,6,7,8,9},ASC(J715)&amp;1234567890))-1)</f>
        <v>Ru</v>
      </c>
      <c r="L715" s="55">
        <f t="shared" si="23"/>
        <v>3</v>
      </c>
      <c r="M715" s="55">
        <f>VLOOKUP(K715,Table!$A$2:$C$121,2,0)</f>
        <v>8</v>
      </c>
      <c r="N715" s="56">
        <f>VLOOKUP(K715,Table!$A$2:$C$121,3,0)</f>
        <v>5</v>
      </c>
      <c r="O715" s="53" t="str">
        <f>VLOOKUP(A715,Table!$U$1:$V$230,2,0)</f>
        <v>Hexagonal</v>
      </c>
      <c r="P715" s="63"/>
      <c r="Q715" s="57"/>
    </row>
    <row r="716" spans="1:17" customFormat="1" ht="13.5">
      <c r="A716" s="58">
        <v>186</v>
      </c>
      <c r="B716" s="58">
        <v>601785</v>
      </c>
      <c r="C716" s="58" t="s">
        <v>6736</v>
      </c>
      <c r="D716" s="58" t="s">
        <v>6778</v>
      </c>
      <c r="E716" s="59" t="s">
        <v>13450</v>
      </c>
      <c r="F716" s="55" t="str">
        <f>LEFT(E716,MIN(FIND({0,1,2,3,4,5,6,7,8,9},ASC(E716)&amp;1234567890))-1)</f>
        <v>Nd</v>
      </c>
      <c r="G716" s="55">
        <f t="shared" si="22"/>
        <v>13</v>
      </c>
      <c r="H716" s="55">
        <f>VLOOKUP(F716,Table!$A$2:$C$121,2,0)</f>
        <v>3</v>
      </c>
      <c r="I716" s="56">
        <f>VLOOKUP(F716,Table!$A$2:$C$121,3,0)</f>
        <v>6</v>
      </c>
      <c r="J716" s="59" t="s">
        <v>13500</v>
      </c>
      <c r="K716" s="55" t="str">
        <f>LEFT(J716,MIN(FIND({0,1,2,3,4,5,6,7,8,9},ASC(J716)&amp;1234567890))-1)</f>
        <v>Zn</v>
      </c>
      <c r="L716" s="55">
        <f t="shared" si="23"/>
        <v>58</v>
      </c>
      <c r="M716" s="55">
        <f>VLOOKUP(K716,Table!$A$2:$C$121,2,0)</f>
        <v>12</v>
      </c>
      <c r="N716" s="56">
        <f>VLOOKUP(K716,Table!$A$2:$C$121,3,0)</f>
        <v>4</v>
      </c>
      <c r="O716" s="53" t="str">
        <f>VLOOKUP(A716,Table!$U$1:$V$230,2,0)</f>
        <v>Hexagonal</v>
      </c>
      <c r="P716" s="63"/>
      <c r="Q716" s="57"/>
    </row>
    <row r="717" spans="1:17" customFormat="1" ht="13.5">
      <c r="A717" s="58">
        <v>186</v>
      </c>
      <c r="B717" s="58">
        <v>601919</v>
      </c>
      <c r="C717" s="58" t="s">
        <v>6736</v>
      </c>
      <c r="D717" s="58" t="s">
        <v>6779</v>
      </c>
      <c r="E717" s="59" t="s">
        <v>15117</v>
      </c>
      <c r="F717" s="55" t="str">
        <f>LEFT(E717,MIN(FIND({0,1,2,3,4,5,6,7,8,9},ASC(E717)&amp;1234567890))-1)</f>
        <v>Ga</v>
      </c>
      <c r="G717" s="55">
        <f t="shared" si="22"/>
        <v>1.34</v>
      </c>
      <c r="H717" s="55">
        <f>VLOOKUP(F717,Table!$A$2:$C$121,2,0)</f>
        <v>13</v>
      </c>
      <c r="I717" s="56">
        <f>VLOOKUP(F717,Table!$A$2:$C$121,3,0)</f>
        <v>4</v>
      </c>
      <c r="J717" s="59" t="s">
        <v>34</v>
      </c>
      <c r="K717" s="55" t="str">
        <f>LEFT(J717,MIN(FIND({0,1,2,3,4,5,6,7,8,9},ASC(J717)&amp;1234567890))-1)</f>
        <v>S</v>
      </c>
      <c r="L717" s="55">
        <f t="shared" si="23"/>
        <v>2</v>
      </c>
      <c r="M717" s="55">
        <f>VLOOKUP(K717,Table!$A$2:$C$121,2,0)</f>
        <v>16</v>
      </c>
      <c r="N717" s="56">
        <f>VLOOKUP(K717,Table!$A$2:$C$121,3,0)</f>
        <v>3</v>
      </c>
      <c r="O717" s="53" t="str">
        <f>VLOOKUP(A717,Table!$U$1:$V$230,2,0)</f>
        <v>Hexagonal</v>
      </c>
      <c r="P717" s="63"/>
      <c r="Q717" s="57"/>
    </row>
    <row r="718" spans="1:17" customFormat="1" ht="13.5">
      <c r="A718" s="58">
        <v>186</v>
      </c>
      <c r="B718" s="58">
        <v>604283</v>
      </c>
      <c r="C718" s="58" t="s">
        <v>6736</v>
      </c>
      <c r="D718" s="58" t="s">
        <v>6780</v>
      </c>
      <c r="E718" s="59" t="s">
        <v>12776</v>
      </c>
      <c r="F718" s="55" t="str">
        <f>LEFT(E718,MIN(FIND({0,1,2,3,4,5,6,7,8,9},ASC(E718)&amp;1234567890))-1)</f>
        <v>Ce</v>
      </c>
      <c r="G718" s="55">
        <f t="shared" si="22"/>
        <v>7</v>
      </c>
      <c r="H718" s="55">
        <f>VLOOKUP(F718,Table!$A$2:$C$121,2,0)</f>
        <v>3</v>
      </c>
      <c r="I718" s="56">
        <f>VLOOKUP(F718,Table!$A$2:$C$121,3,0)</f>
        <v>6</v>
      </c>
      <c r="J718" s="59" t="s">
        <v>424</v>
      </c>
      <c r="K718" s="55" t="str">
        <f>LEFT(J718,MIN(FIND({0,1,2,3,4,5,6,7,8,9},ASC(J718)&amp;1234567890))-1)</f>
        <v>Rh</v>
      </c>
      <c r="L718" s="55">
        <f t="shared" si="23"/>
        <v>3</v>
      </c>
      <c r="M718" s="55">
        <f>VLOOKUP(K718,Table!$A$2:$C$121,2,0)</f>
        <v>9</v>
      </c>
      <c r="N718" s="56">
        <f>VLOOKUP(K718,Table!$A$2:$C$121,3,0)</f>
        <v>5</v>
      </c>
      <c r="O718" s="53" t="str">
        <f>VLOOKUP(A718,Table!$U$1:$V$230,2,0)</f>
        <v>Hexagonal</v>
      </c>
      <c r="P718" s="63"/>
      <c r="Q718" s="57"/>
    </row>
    <row r="719" spans="1:17" customFormat="1" ht="13.5">
      <c r="A719" s="58">
        <v>186</v>
      </c>
      <c r="B719" s="58">
        <v>605879</v>
      </c>
      <c r="C719" s="58" t="s">
        <v>6736</v>
      </c>
      <c r="D719" s="58" t="s">
        <v>6781</v>
      </c>
      <c r="E719" s="59" t="s">
        <v>11985</v>
      </c>
      <c r="F719" s="55" t="str">
        <f>LEFT(E719,MIN(FIND({0,1,2,3,4,5,6,7,8,9},ASC(E719)&amp;1234567890))-1)</f>
        <v>Sr</v>
      </c>
      <c r="G719" s="55">
        <f t="shared" si="22"/>
        <v>7</v>
      </c>
      <c r="H719" s="55">
        <f>VLOOKUP(F719,Table!$A$2:$C$121,2,0)</f>
        <v>2</v>
      </c>
      <c r="I719" s="56">
        <f>VLOOKUP(F719,Table!$A$2:$C$121,3,0)</f>
        <v>5</v>
      </c>
      <c r="J719" s="59" t="s">
        <v>11657</v>
      </c>
      <c r="K719" s="55" t="str">
        <f>LEFT(J719,MIN(FIND({0,1,2,3,4,5,6,7,8,9},ASC(J719)&amp;1234567890))-1)</f>
        <v>Ag</v>
      </c>
      <c r="L719" s="55">
        <f t="shared" si="23"/>
        <v>3</v>
      </c>
      <c r="M719" s="55">
        <f>VLOOKUP(K719,Table!$A$2:$C$121,2,0)</f>
        <v>11</v>
      </c>
      <c r="N719" s="56">
        <f>VLOOKUP(K719,Table!$A$2:$C$121,3,0)</f>
        <v>5</v>
      </c>
      <c r="O719" s="53" t="str">
        <f>VLOOKUP(A719,Table!$U$1:$V$230,2,0)</f>
        <v>Hexagonal</v>
      </c>
      <c r="P719" s="63"/>
      <c r="Q719" s="57"/>
    </row>
    <row r="720" spans="1:17" customFormat="1" ht="13.5">
      <c r="A720" s="58">
        <v>186</v>
      </c>
      <c r="B720" s="58">
        <v>609248</v>
      </c>
      <c r="C720" s="58" t="s">
        <v>6736</v>
      </c>
      <c r="D720" s="58" t="s">
        <v>6782</v>
      </c>
      <c r="E720" s="59" t="s">
        <v>15118</v>
      </c>
      <c r="F720" s="55" t="str">
        <f>LEFT(E720,MIN(FIND({0,1,2,3,4,5,6,7,8,9},ASC(E720)&amp;1234567890))-1)</f>
        <v>Al</v>
      </c>
      <c r="G720" s="55">
        <f t="shared" si="22"/>
        <v>0.66700000000000004</v>
      </c>
      <c r="H720" s="55">
        <f>VLOOKUP(F720,Table!$A$2:$C$121,2,0)</f>
        <v>13</v>
      </c>
      <c r="I720" s="56">
        <f>VLOOKUP(F720,Table!$A$2:$C$121,3,0)</f>
        <v>3</v>
      </c>
      <c r="J720" s="59" t="s">
        <v>379</v>
      </c>
      <c r="K720" s="55" t="str">
        <f>LEFT(J720,MIN(FIND({0,1,2,3,4,5,6,7,8,9},ASC(J720)&amp;1234567890))-1)</f>
        <v>S</v>
      </c>
      <c r="L720" s="55">
        <f t="shared" si="23"/>
        <v>1</v>
      </c>
      <c r="M720" s="55">
        <f>VLOOKUP(K720,Table!$A$2:$C$121,2,0)</f>
        <v>16</v>
      </c>
      <c r="N720" s="56">
        <f>VLOOKUP(K720,Table!$A$2:$C$121,3,0)</f>
        <v>3</v>
      </c>
      <c r="O720" s="53" t="str">
        <f>VLOOKUP(A720,Table!$U$1:$V$230,2,0)</f>
        <v>Hexagonal</v>
      </c>
      <c r="P720" s="63"/>
      <c r="Q720" s="57"/>
    </row>
    <row r="721" spans="1:17" customFormat="1" ht="13.5">
      <c r="A721" s="58">
        <v>186</v>
      </c>
      <c r="B721" s="58">
        <v>611842</v>
      </c>
      <c r="C721" s="58" t="s">
        <v>6736</v>
      </c>
      <c r="D721" s="58" t="s">
        <v>6783</v>
      </c>
      <c r="E721" s="59" t="s">
        <v>15119</v>
      </c>
      <c r="F721" s="55" t="str">
        <f>LEFT(E721,MIN(FIND({0,1,2,3,4,5,6,7,8,9},ASC(E721)&amp;1234567890))-1)</f>
        <v>Eu</v>
      </c>
      <c r="G721" s="55">
        <f t="shared" si="22"/>
        <v>7</v>
      </c>
      <c r="H721" s="55">
        <f>VLOOKUP(F721,Table!$A$2:$C$121,2,0)</f>
        <v>3</v>
      </c>
      <c r="I721" s="56">
        <f>VLOOKUP(F721,Table!$A$2:$C$121,3,0)</f>
        <v>6</v>
      </c>
      <c r="J721" s="59" t="s">
        <v>11910</v>
      </c>
      <c r="K721" s="55" t="str">
        <f>LEFT(J721,MIN(FIND({0,1,2,3,4,5,6,7,8,9},ASC(J721)&amp;1234567890))-1)</f>
        <v>Au</v>
      </c>
      <c r="L721" s="55">
        <f t="shared" si="23"/>
        <v>3</v>
      </c>
      <c r="M721" s="55">
        <f>VLOOKUP(K721,Table!$A$2:$C$121,2,0)</f>
        <v>11</v>
      </c>
      <c r="N721" s="56">
        <f>VLOOKUP(K721,Table!$A$2:$C$121,3,0)</f>
        <v>6</v>
      </c>
      <c r="O721" s="53" t="str">
        <f>VLOOKUP(A721,Table!$U$1:$V$230,2,0)</f>
        <v>Hexagonal</v>
      </c>
      <c r="P721" s="63"/>
      <c r="Q721" s="57"/>
    </row>
    <row r="722" spans="1:17" customFormat="1" ht="13.5">
      <c r="A722" s="58">
        <v>186</v>
      </c>
      <c r="B722" s="58">
        <v>612471</v>
      </c>
      <c r="C722" s="58" t="s">
        <v>6736</v>
      </c>
      <c r="D722" s="58" t="s">
        <v>6784</v>
      </c>
      <c r="E722" s="59" t="s">
        <v>11964</v>
      </c>
      <c r="F722" s="55" t="str">
        <f>LEFT(E722,MIN(FIND({0,1,2,3,4,5,6,7,8,9},ASC(E722)&amp;1234567890))-1)</f>
        <v>Yb</v>
      </c>
      <c r="G722" s="55">
        <f t="shared" si="22"/>
        <v>7</v>
      </c>
      <c r="H722" s="55">
        <f>VLOOKUP(F722,Table!$A$2:$C$121,2,0)</f>
        <v>3</v>
      </c>
      <c r="I722" s="56">
        <f>VLOOKUP(F722,Table!$A$2:$C$121,3,0)</f>
        <v>6</v>
      </c>
      <c r="J722" s="59" t="s">
        <v>11910</v>
      </c>
      <c r="K722" s="55" t="str">
        <f>LEFT(J722,MIN(FIND({0,1,2,3,4,5,6,7,8,9},ASC(J722)&amp;1234567890))-1)</f>
        <v>Au</v>
      </c>
      <c r="L722" s="55">
        <f t="shared" si="23"/>
        <v>3</v>
      </c>
      <c r="M722" s="55">
        <f>VLOOKUP(K722,Table!$A$2:$C$121,2,0)</f>
        <v>11</v>
      </c>
      <c r="N722" s="56">
        <f>VLOOKUP(K722,Table!$A$2:$C$121,3,0)</f>
        <v>6</v>
      </c>
      <c r="O722" s="53" t="str">
        <f>VLOOKUP(A722,Table!$U$1:$V$230,2,0)</f>
        <v>Hexagonal</v>
      </c>
      <c r="P722" s="63"/>
      <c r="Q722" s="57"/>
    </row>
    <row r="723" spans="1:17" customFormat="1" ht="13.5">
      <c r="A723" s="58">
        <v>186</v>
      </c>
      <c r="B723" s="58">
        <v>615155</v>
      </c>
      <c r="C723" s="58" t="s">
        <v>6736</v>
      </c>
      <c r="D723" s="58" t="s">
        <v>6785</v>
      </c>
      <c r="E723" s="59" t="s">
        <v>364</v>
      </c>
      <c r="F723" s="55" t="str">
        <f>LEFT(E723,MIN(FIND({0,1,2,3,4,5,6,7,8,9},ASC(E723)&amp;1234567890))-1)</f>
        <v>B</v>
      </c>
      <c r="G723" s="55">
        <f t="shared" si="22"/>
        <v>1</v>
      </c>
      <c r="H723" s="55">
        <f>VLOOKUP(F723,Table!$A$2:$C$121,2,0)</f>
        <v>13</v>
      </c>
      <c r="I723" s="56">
        <f>VLOOKUP(F723,Table!$A$2:$C$121,3,0)</f>
        <v>2</v>
      </c>
      <c r="J723" s="59" t="s">
        <v>11467</v>
      </c>
      <c r="K723" s="55" t="str">
        <f>LEFT(J723,MIN(FIND({0,1,2,3,4,5,6,7,8,9},ASC(J723)&amp;1234567890))-1)</f>
        <v>P</v>
      </c>
      <c r="L723" s="55">
        <f t="shared" si="23"/>
        <v>1</v>
      </c>
      <c r="M723" s="55">
        <f>VLOOKUP(K723,Table!$A$2:$C$121,2,0)</f>
        <v>15</v>
      </c>
      <c r="N723" s="56">
        <f>VLOOKUP(K723,Table!$A$2:$C$121,3,0)</f>
        <v>3</v>
      </c>
      <c r="O723" s="53" t="str">
        <f>VLOOKUP(A723,Table!$U$1:$V$230,2,0)</f>
        <v>Hexagonal</v>
      </c>
      <c r="P723" s="63"/>
      <c r="Q723" s="57"/>
    </row>
    <row r="724" spans="1:17" customFormat="1" ht="13.5">
      <c r="A724" s="58">
        <v>186</v>
      </c>
      <c r="B724" s="58">
        <v>615236</v>
      </c>
      <c r="C724" s="58" t="s">
        <v>6736</v>
      </c>
      <c r="D724" s="58" t="s">
        <v>6786</v>
      </c>
      <c r="E724" s="59" t="s">
        <v>15120</v>
      </c>
      <c r="F724" s="55" t="str">
        <f>LEFT(E724,MIN(FIND({0,1,2,3,4,5,6,7,8,9},ASC(E724)&amp;1234567890))-1)</f>
        <v>Re</v>
      </c>
      <c r="G724" s="55">
        <f t="shared" si="22"/>
        <v>7</v>
      </c>
      <c r="H724" s="55">
        <f>VLOOKUP(F724,Table!$A$2:$C$121,2,0)</f>
        <v>7</v>
      </c>
      <c r="I724" s="56">
        <f>VLOOKUP(F724,Table!$A$2:$C$121,3,0)</f>
        <v>6</v>
      </c>
      <c r="J724" s="59" t="s">
        <v>11765</v>
      </c>
      <c r="K724" s="55" t="str">
        <f>LEFT(J724,MIN(FIND({0,1,2,3,4,5,6,7,8,9},ASC(J724)&amp;1234567890))-1)</f>
        <v>B</v>
      </c>
      <c r="L724" s="55">
        <f t="shared" si="23"/>
        <v>3</v>
      </c>
      <c r="M724" s="55">
        <f>VLOOKUP(K724,Table!$A$2:$C$121,2,0)</f>
        <v>13</v>
      </c>
      <c r="N724" s="56">
        <f>VLOOKUP(K724,Table!$A$2:$C$121,3,0)</f>
        <v>2</v>
      </c>
      <c r="O724" s="53" t="str">
        <f>VLOOKUP(A724,Table!$U$1:$V$230,2,0)</f>
        <v>Hexagonal</v>
      </c>
      <c r="P724" s="63"/>
      <c r="Q724" s="57"/>
    </row>
    <row r="725" spans="1:17" customFormat="1" ht="13.5">
      <c r="A725" s="58">
        <v>186</v>
      </c>
      <c r="B725" s="58">
        <v>615290</v>
      </c>
      <c r="C725" s="58" t="s">
        <v>6736</v>
      </c>
      <c r="D725" s="58" t="s">
        <v>6787</v>
      </c>
      <c r="E725" s="59" t="s">
        <v>12986</v>
      </c>
      <c r="F725" s="55" t="str">
        <f>LEFT(E725,MIN(FIND({0,1,2,3,4,5,6,7,8,9},ASC(E725)&amp;1234567890))-1)</f>
        <v>Rh</v>
      </c>
      <c r="G725" s="55">
        <f t="shared" si="22"/>
        <v>7</v>
      </c>
      <c r="H725" s="55">
        <f>VLOOKUP(F725,Table!$A$2:$C$121,2,0)</f>
        <v>9</v>
      </c>
      <c r="I725" s="56">
        <f>VLOOKUP(F725,Table!$A$2:$C$121,3,0)</f>
        <v>5</v>
      </c>
      <c r="J725" s="59" t="s">
        <v>11765</v>
      </c>
      <c r="K725" s="55" t="str">
        <f>LEFT(J725,MIN(FIND({0,1,2,3,4,5,6,7,8,9},ASC(J725)&amp;1234567890))-1)</f>
        <v>B</v>
      </c>
      <c r="L725" s="55">
        <f t="shared" si="23"/>
        <v>3</v>
      </c>
      <c r="M725" s="55">
        <f>VLOOKUP(K725,Table!$A$2:$C$121,2,0)</f>
        <v>13</v>
      </c>
      <c r="N725" s="56">
        <f>VLOOKUP(K725,Table!$A$2:$C$121,3,0)</f>
        <v>2</v>
      </c>
      <c r="O725" s="53" t="str">
        <f>VLOOKUP(A725,Table!$U$1:$V$230,2,0)</f>
        <v>Hexagonal</v>
      </c>
      <c r="P725" s="63"/>
      <c r="Q725" s="57"/>
    </row>
    <row r="726" spans="1:17" customFormat="1" ht="13.5">
      <c r="A726" s="58">
        <v>186</v>
      </c>
      <c r="B726" s="58">
        <v>615554</v>
      </c>
      <c r="C726" s="58" t="s">
        <v>6736</v>
      </c>
      <c r="D726" s="58" t="s">
        <v>6788</v>
      </c>
      <c r="E726" s="59" t="s">
        <v>15121</v>
      </c>
      <c r="F726" s="55" t="str">
        <f>LEFT(E726,MIN(FIND({0,1,2,3,4,5,6,7,8,9},ASC(E726)&amp;1234567890))-1)</f>
        <v>Tc</v>
      </c>
      <c r="G726" s="55">
        <f t="shared" si="22"/>
        <v>7</v>
      </c>
      <c r="H726" s="55">
        <f>VLOOKUP(F726,Table!$A$2:$C$121,2,0)</f>
        <v>7</v>
      </c>
      <c r="I726" s="56">
        <f>VLOOKUP(F726,Table!$A$2:$C$121,3,0)</f>
        <v>5</v>
      </c>
      <c r="J726" s="59" t="s">
        <v>11765</v>
      </c>
      <c r="K726" s="55" t="str">
        <f>LEFT(J726,MIN(FIND({0,1,2,3,4,5,6,7,8,9},ASC(J726)&amp;1234567890))-1)</f>
        <v>B</v>
      </c>
      <c r="L726" s="55">
        <f t="shared" si="23"/>
        <v>3</v>
      </c>
      <c r="M726" s="55">
        <f>VLOOKUP(K726,Table!$A$2:$C$121,2,0)</f>
        <v>13</v>
      </c>
      <c r="N726" s="56">
        <f>VLOOKUP(K726,Table!$A$2:$C$121,3,0)</f>
        <v>2</v>
      </c>
      <c r="O726" s="53" t="str">
        <f>VLOOKUP(A726,Table!$U$1:$V$230,2,0)</f>
        <v>Hexagonal</v>
      </c>
      <c r="P726" s="63"/>
      <c r="Q726" s="57"/>
    </row>
    <row r="727" spans="1:17" customFormat="1" ht="13.5">
      <c r="A727" s="58">
        <v>186</v>
      </c>
      <c r="B727" s="58">
        <v>620518</v>
      </c>
      <c r="C727" s="58" t="s">
        <v>6736</v>
      </c>
      <c r="D727" s="58" t="s">
        <v>1674</v>
      </c>
      <c r="E727" s="59" t="s">
        <v>11293</v>
      </c>
      <c r="F727" s="55" t="str">
        <f>LEFT(E727,MIN(FIND({0,1,2,3,4,5,6,7,8,9},ASC(E727)&amp;1234567890))-1)</f>
        <v>Cd</v>
      </c>
      <c r="G727" s="55">
        <f t="shared" si="22"/>
        <v>1</v>
      </c>
      <c r="H727" s="55">
        <f>VLOOKUP(F727,Table!$A$2:$C$121,2,0)</f>
        <v>12</v>
      </c>
      <c r="I727" s="56">
        <f>VLOOKUP(F727,Table!$A$2:$C$121,3,0)</f>
        <v>5</v>
      </c>
      <c r="J727" s="59" t="s">
        <v>328</v>
      </c>
      <c r="K727" s="55" t="str">
        <f>LEFT(J727,MIN(FIND({0,1,2,3,4,5,6,7,8,9},ASC(J727)&amp;1234567890))-1)</f>
        <v>Te</v>
      </c>
      <c r="L727" s="55">
        <f t="shared" si="23"/>
        <v>1</v>
      </c>
      <c r="M727" s="55">
        <f>VLOOKUP(K727,Table!$A$2:$C$121,2,0)</f>
        <v>16</v>
      </c>
      <c r="N727" s="56">
        <f>VLOOKUP(K727,Table!$A$2:$C$121,3,0)</f>
        <v>5</v>
      </c>
      <c r="O727" s="53" t="str">
        <f>VLOOKUP(A727,Table!$U$1:$V$230,2,0)</f>
        <v>Hexagonal</v>
      </c>
      <c r="P727" s="63"/>
      <c r="Q727" s="57"/>
    </row>
    <row r="728" spans="1:17" customFormat="1" ht="13.5">
      <c r="A728" s="58">
        <v>186</v>
      </c>
      <c r="B728" s="58">
        <v>620651</v>
      </c>
      <c r="C728" s="58" t="s">
        <v>6736</v>
      </c>
      <c r="D728" s="58" t="s">
        <v>6789</v>
      </c>
      <c r="E728" s="59" t="s">
        <v>15113</v>
      </c>
      <c r="F728" s="55" t="str">
        <f>LEFT(E728,MIN(FIND({0,1,2,3,4,5,6,7,8,9},ASC(E728)&amp;1234567890))-1)</f>
        <v>Co</v>
      </c>
      <c r="G728" s="55">
        <f t="shared" si="22"/>
        <v>11</v>
      </c>
      <c r="H728" s="55">
        <f>VLOOKUP(F728,Table!$A$2:$C$121,2,0)</f>
        <v>9</v>
      </c>
      <c r="I728" s="56">
        <f>VLOOKUP(F728,Table!$A$2:$C$121,3,0)</f>
        <v>4</v>
      </c>
      <c r="J728" s="59" t="s">
        <v>15112</v>
      </c>
      <c r="K728" s="55" t="str">
        <f>LEFT(J728,MIN(FIND({0,1,2,3,4,5,6,7,8,9},ASC(J728)&amp;1234567890))-1)</f>
        <v>Ce</v>
      </c>
      <c r="L728" s="55">
        <f t="shared" si="23"/>
        <v>24</v>
      </c>
      <c r="M728" s="55">
        <f>VLOOKUP(K728,Table!$A$2:$C$121,2,0)</f>
        <v>3</v>
      </c>
      <c r="N728" s="56">
        <f>VLOOKUP(K728,Table!$A$2:$C$121,3,0)</f>
        <v>6</v>
      </c>
      <c r="O728" s="53" t="str">
        <f>VLOOKUP(A728,Table!$U$1:$V$230,2,0)</f>
        <v>Hexagonal</v>
      </c>
      <c r="P728" s="63"/>
      <c r="Q728" s="57"/>
    </row>
    <row r="729" spans="1:17" customFormat="1" ht="13.5">
      <c r="A729" s="58">
        <v>186</v>
      </c>
      <c r="B729" s="58">
        <v>621399</v>
      </c>
      <c r="C729" s="58" t="s">
        <v>6736</v>
      </c>
      <c r="D729" s="58" t="s">
        <v>6790</v>
      </c>
      <c r="E729" s="59" t="s">
        <v>12776</v>
      </c>
      <c r="F729" s="55" t="str">
        <f>LEFT(E729,MIN(FIND({0,1,2,3,4,5,6,7,8,9},ASC(E729)&amp;1234567890))-1)</f>
        <v>Ce</v>
      </c>
      <c r="G729" s="55">
        <f t="shared" si="22"/>
        <v>7</v>
      </c>
      <c r="H729" s="55">
        <f>VLOOKUP(F729,Table!$A$2:$C$121,2,0)</f>
        <v>3</v>
      </c>
      <c r="I729" s="56">
        <f>VLOOKUP(F729,Table!$A$2:$C$121,3,0)</f>
        <v>6</v>
      </c>
      <c r="J729" s="59" t="s">
        <v>11658</v>
      </c>
      <c r="K729" s="55" t="str">
        <f>LEFT(J729,MIN(FIND({0,1,2,3,4,5,6,7,8,9},ASC(J729)&amp;1234567890))-1)</f>
        <v>Ir</v>
      </c>
      <c r="L729" s="55">
        <f t="shared" si="23"/>
        <v>3</v>
      </c>
      <c r="M729" s="55">
        <f>VLOOKUP(K729,Table!$A$2:$C$121,2,0)</f>
        <v>9</v>
      </c>
      <c r="N729" s="56">
        <f>VLOOKUP(K729,Table!$A$2:$C$121,3,0)</f>
        <v>6</v>
      </c>
      <c r="O729" s="53" t="str">
        <f>VLOOKUP(A729,Table!$U$1:$V$230,2,0)</f>
        <v>Hexagonal</v>
      </c>
      <c r="P729" s="63"/>
      <c r="Q729" s="57"/>
    </row>
    <row r="730" spans="1:17" customFormat="1" ht="13.5">
      <c r="A730" s="58">
        <v>186</v>
      </c>
      <c r="B730" s="58">
        <v>621799</v>
      </c>
      <c r="C730" s="58" t="s">
        <v>6736</v>
      </c>
      <c r="D730" s="58" t="s">
        <v>6791</v>
      </c>
      <c r="E730" s="59" t="s">
        <v>12776</v>
      </c>
      <c r="F730" s="55" t="str">
        <f>LEFT(E730,MIN(FIND({0,1,2,3,4,5,6,7,8,9},ASC(E730)&amp;1234567890))-1)</f>
        <v>Ce</v>
      </c>
      <c r="G730" s="55">
        <f t="shared" si="22"/>
        <v>7</v>
      </c>
      <c r="H730" s="55">
        <f>VLOOKUP(F730,Table!$A$2:$C$121,2,0)</f>
        <v>3</v>
      </c>
      <c r="I730" s="56">
        <f>VLOOKUP(F730,Table!$A$2:$C$121,3,0)</f>
        <v>6</v>
      </c>
      <c r="J730" s="59" t="s">
        <v>11830</v>
      </c>
      <c r="K730" s="55" t="str">
        <f>LEFT(J730,MIN(FIND({0,1,2,3,4,5,6,7,8,9},ASC(J730)&amp;1234567890))-1)</f>
        <v>Pd</v>
      </c>
      <c r="L730" s="55">
        <f t="shared" si="23"/>
        <v>3</v>
      </c>
      <c r="M730" s="55">
        <f>VLOOKUP(K730,Table!$A$2:$C$121,2,0)</f>
        <v>10</v>
      </c>
      <c r="N730" s="56">
        <f>VLOOKUP(K730,Table!$A$2:$C$121,3,0)</f>
        <v>5</v>
      </c>
      <c r="O730" s="53" t="str">
        <f>VLOOKUP(A730,Table!$U$1:$V$230,2,0)</f>
        <v>Hexagonal</v>
      </c>
      <c r="P730" s="63"/>
      <c r="Q730" s="57"/>
    </row>
    <row r="731" spans="1:17" customFormat="1" ht="13.5">
      <c r="A731" s="58">
        <v>186</v>
      </c>
      <c r="B731" s="58">
        <v>621873</v>
      </c>
      <c r="C731" s="58" t="s">
        <v>6736</v>
      </c>
      <c r="D731" s="58" t="s">
        <v>6792</v>
      </c>
      <c r="E731" s="59" t="s">
        <v>12776</v>
      </c>
      <c r="F731" s="55" t="str">
        <f>LEFT(E731,MIN(FIND({0,1,2,3,4,5,6,7,8,9},ASC(E731)&amp;1234567890))-1)</f>
        <v>Ce</v>
      </c>
      <c r="G731" s="55">
        <f t="shared" si="22"/>
        <v>7</v>
      </c>
      <c r="H731" s="55">
        <f>VLOOKUP(F731,Table!$A$2:$C$121,2,0)</f>
        <v>3</v>
      </c>
      <c r="I731" s="56">
        <f>VLOOKUP(F731,Table!$A$2:$C$121,3,0)</f>
        <v>6</v>
      </c>
      <c r="J731" s="59" t="s">
        <v>11355</v>
      </c>
      <c r="K731" s="55" t="str">
        <f>LEFT(J731,MIN(FIND({0,1,2,3,4,5,6,7,8,9},ASC(J731)&amp;1234567890))-1)</f>
        <v>Pt</v>
      </c>
      <c r="L731" s="55">
        <f t="shared" si="23"/>
        <v>3</v>
      </c>
      <c r="M731" s="55">
        <f>VLOOKUP(K731,Table!$A$2:$C$121,2,0)</f>
        <v>10</v>
      </c>
      <c r="N731" s="56">
        <f>VLOOKUP(K731,Table!$A$2:$C$121,3,0)</f>
        <v>6</v>
      </c>
      <c r="O731" s="53" t="str">
        <f>VLOOKUP(A731,Table!$U$1:$V$230,2,0)</f>
        <v>Hexagonal</v>
      </c>
      <c r="P731" s="63"/>
      <c r="Q731" s="57"/>
    </row>
    <row r="732" spans="1:17" customFormat="1" ht="13.5">
      <c r="A732" s="58">
        <v>186</v>
      </c>
      <c r="B732" s="58">
        <v>621930</v>
      </c>
      <c r="C732" s="58" t="s">
        <v>6736</v>
      </c>
      <c r="D732" s="58" t="s">
        <v>6793</v>
      </c>
      <c r="E732" s="59" t="s">
        <v>11353</v>
      </c>
      <c r="F732" s="55" t="str">
        <f>LEFT(E732,MIN(FIND({0,1,2,3,4,5,6,7,8,9},ASC(E732)&amp;1234567890))-1)</f>
        <v>Ce</v>
      </c>
      <c r="G732" s="55">
        <f t="shared" si="22"/>
        <v>3</v>
      </c>
      <c r="H732" s="55">
        <f>VLOOKUP(F732,Table!$A$2:$C$121,2,0)</f>
        <v>3</v>
      </c>
      <c r="I732" s="56">
        <f>VLOOKUP(F732,Table!$A$2:$C$121,3,0)</f>
        <v>6</v>
      </c>
      <c r="J732" s="59" t="s">
        <v>11294</v>
      </c>
      <c r="K732" s="55" t="str">
        <f>LEFT(J732,MIN(FIND({0,1,2,3,4,5,6,7,8,9},ASC(J732)&amp;1234567890))-1)</f>
        <v>Rh</v>
      </c>
      <c r="L732" s="55">
        <f t="shared" si="23"/>
        <v>1</v>
      </c>
      <c r="M732" s="55">
        <f>VLOOKUP(K732,Table!$A$2:$C$121,2,0)</f>
        <v>9</v>
      </c>
      <c r="N732" s="56">
        <f>VLOOKUP(K732,Table!$A$2:$C$121,3,0)</f>
        <v>5</v>
      </c>
      <c r="O732" s="53" t="str">
        <f>VLOOKUP(A732,Table!$U$1:$V$230,2,0)</f>
        <v>Hexagonal</v>
      </c>
      <c r="P732" s="63"/>
      <c r="Q732" s="57"/>
    </row>
    <row r="733" spans="1:17" customFormat="1" ht="13.5">
      <c r="A733" s="58">
        <v>186</v>
      </c>
      <c r="B733" s="58">
        <v>624382</v>
      </c>
      <c r="C733" s="58" t="s">
        <v>6736</v>
      </c>
      <c r="D733" s="58" t="s">
        <v>6794</v>
      </c>
      <c r="E733" s="59" t="s">
        <v>15122</v>
      </c>
      <c r="F733" s="55" t="str">
        <f>LEFT(E733,MIN(FIND({0,1,2,3,4,5,6,7,8,9},ASC(E733)&amp;1234567890))-1)</f>
        <v>Nd</v>
      </c>
      <c r="G733" s="55">
        <f t="shared" si="22"/>
        <v>24</v>
      </c>
      <c r="H733" s="55">
        <f>VLOOKUP(F733,Table!$A$2:$C$121,2,0)</f>
        <v>3</v>
      </c>
      <c r="I733" s="56">
        <f>VLOOKUP(F733,Table!$A$2:$C$121,3,0)</f>
        <v>6</v>
      </c>
      <c r="J733" s="59" t="s">
        <v>15113</v>
      </c>
      <c r="K733" s="55" t="str">
        <f>LEFT(J733,MIN(FIND({0,1,2,3,4,5,6,7,8,9},ASC(J733)&amp;1234567890))-1)</f>
        <v>Co</v>
      </c>
      <c r="L733" s="55">
        <f t="shared" si="23"/>
        <v>11</v>
      </c>
      <c r="M733" s="55">
        <f>VLOOKUP(K733,Table!$A$2:$C$121,2,0)</f>
        <v>9</v>
      </c>
      <c r="N733" s="56">
        <f>VLOOKUP(K733,Table!$A$2:$C$121,3,0)</f>
        <v>4</v>
      </c>
      <c r="O733" s="53" t="str">
        <f>VLOOKUP(A733,Table!$U$1:$V$230,2,0)</f>
        <v>Hexagonal</v>
      </c>
      <c r="P733" s="63"/>
      <c r="Q733" s="57"/>
    </row>
    <row r="734" spans="1:17" customFormat="1" ht="13.5">
      <c r="A734" s="58">
        <v>186</v>
      </c>
      <c r="B734" s="58">
        <v>624383</v>
      </c>
      <c r="C734" s="58" t="s">
        <v>6736</v>
      </c>
      <c r="D734" s="58" t="s">
        <v>6795</v>
      </c>
      <c r="E734" s="59" t="s">
        <v>12009</v>
      </c>
      <c r="F734" s="55" t="str">
        <f>LEFT(E734,MIN(FIND({0,1,2,3,4,5,6,7,8,9},ASC(E734)&amp;1234567890))-1)</f>
        <v>Nd</v>
      </c>
      <c r="G734" s="55">
        <f t="shared" si="22"/>
        <v>7</v>
      </c>
      <c r="H734" s="55">
        <f>VLOOKUP(F734,Table!$A$2:$C$121,2,0)</f>
        <v>3</v>
      </c>
      <c r="I734" s="56">
        <f>VLOOKUP(F734,Table!$A$2:$C$121,3,0)</f>
        <v>6</v>
      </c>
      <c r="J734" s="59" t="s">
        <v>11523</v>
      </c>
      <c r="K734" s="55" t="str">
        <f>LEFT(J734,MIN(FIND({0,1,2,3,4,5,6,7,8,9},ASC(J734)&amp;1234567890))-1)</f>
        <v>Co</v>
      </c>
      <c r="L734" s="55">
        <f t="shared" si="23"/>
        <v>3</v>
      </c>
      <c r="M734" s="55">
        <f>VLOOKUP(K734,Table!$A$2:$C$121,2,0)</f>
        <v>9</v>
      </c>
      <c r="N734" s="56">
        <f>VLOOKUP(K734,Table!$A$2:$C$121,3,0)</f>
        <v>4</v>
      </c>
      <c r="O734" s="53" t="str">
        <f>VLOOKUP(A734,Table!$U$1:$V$230,2,0)</f>
        <v>Hexagonal</v>
      </c>
      <c r="P734" s="63"/>
      <c r="Q734" s="57"/>
    </row>
    <row r="735" spans="1:17" customFormat="1" ht="13.5">
      <c r="A735" s="58">
        <v>186</v>
      </c>
      <c r="B735" s="58">
        <v>625427</v>
      </c>
      <c r="C735" s="58" t="s">
        <v>6736</v>
      </c>
      <c r="D735" s="58" t="s">
        <v>6796</v>
      </c>
      <c r="E735" s="59" t="s">
        <v>13127</v>
      </c>
      <c r="F735" s="55" t="str">
        <f>LEFT(E735,MIN(FIND({0,1,2,3,4,5,6,7,8,9},ASC(E735)&amp;1234567890))-1)</f>
        <v>Th</v>
      </c>
      <c r="G735" s="55">
        <f t="shared" si="22"/>
        <v>7</v>
      </c>
      <c r="H735" s="55">
        <f>VLOOKUP(F735,Table!$A$2:$C$121,2,0)</f>
        <v>3</v>
      </c>
      <c r="I735" s="56">
        <f>VLOOKUP(F735,Table!$A$2:$C$121,3,0)</f>
        <v>7</v>
      </c>
      <c r="J735" s="59" t="s">
        <v>11523</v>
      </c>
      <c r="K735" s="55" t="str">
        <f>LEFT(J735,MIN(FIND({0,1,2,3,4,5,6,7,8,9},ASC(J735)&amp;1234567890))-1)</f>
        <v>Co</v>
      </c>
      <c r="L735" s="55">
        <f t="shared" si="23"/>
        <v>3</v>
      </c>
      <c r="M735" s="55">
        <f>VLOOKUP(K735,Table!$A$2:$C$121,2,0)</f>
        <v>9</v>
      </c>
      <c r="N735" s="56">
        <f>VLOOKUP(K735,Table!$A$2:$C$121,3,0)</f>
        <v>4</v>
      </c>
      <c r="O735" s="53" t="str">
        <f>VLOOKUP(A735,Table!$U$1:$V$230,2,0)</f>
        <v>Hexagonal</v>
      </c>
      <c r="P735" s="63"/>
      <c r="Q735" s="57"/>
    </row>
    <row r="736" spans="1:17" customFormat="1" ht="13.5">
      <c r="A736" s="58">
        <v>186</v>
      </c>
      <c r="B736" s="58">
        <v>630146</v>
      </c>
      <c r="C736" s="58" t="s">
        <v>6736</v>
      </c>
      <c r="D736" s="58" t="s">
        <v>6797</v>
      </c>
      <c r="E736" s="59" t="s">
        <v>15123</v>
      </c>
      <c r="F736" s="55" t="str">
        <f>LEFT(E736,MIN(FIND({0,1,2,3,4,5,6,7,8,9},ASC(E736)&amp;1234567890))-1)</f>
        <v>Dy</v>
      </c>
      <c r="G736" s="55">
        <f t="shared" si="22"/>
        <v>7</v>
      </c>
      <c r="H736" s="55">
        <f>VLOOKUP(F736,Table!$A$2:$C$121,2,0)</f>
        <v>3</v>
      </c>
      <c r="I736" s="56">
        <f>VLOOKUP(F736,Table!$A$2:$C$121,3,0)</f>
        <v>6</v>
      </c>
      <c r="J736" s="59" t="s">
        <v>424</v>
      </c>
      <c r="K736" s="55" t="str">
        <f>LEFT(J736,MIN(FIND({0,1,2,3,4,5,6,7,8,9},ASC(J736)&amp;1234567890))-1)</f>
        <v>Rh</v>
      </c>
      <c r="L736" s="55">
        <f t="shared" si="23"/>
        <v>3</v>
      </c>
      <c r="M736" s="55">
        <f>VLOOKUP(K736,Table!$A$2:$C$121,2,0)</f>
        <v>9</v>
      </c>
      <c r="N736" s="56">
        <f>VLOOKUP(K736,Table!$A$2:$C$121,3,0)</f>
        <v>5</v>
      </c>
      <c r="O736" s="53" t="str">
        <f>VLOOKUP(A736,Table!$U$1:$V$230,2,0)</f>
        <v>Hexagonal</v>
      </c>
      <c r="P736" s="63"/>
      <c r="Q736" s="57"/>
    </row>
    <row r="737" spans="1:17" customFormat="1" ht="13.5">
      <c r="A737" s="58">
        <v>186</v>
      </c>
      <c r="B737" s="58">
        <v>633893</v>
      </c>
      <c r="C737" s="58" t="s">
        <v>6736</v>
      </c>
      <c r="D737" s="58" t="s">
        <v>6798</v>
      </c>
      <c r="E737" s="59" t="s">
        <v>13127</v>
      </c>
      <c r="F737" s="55" t="str">
        <f>LEFT(E737,MIN(FIND({0,1,2,3,4,5,6,7,8,9},ASC(E737)&amp;1234567890))-1)</f>
        <v>Th</v>
      </c>
      <c r="G737" s="55">
        <f t="shared" si="22"/>
        <v>7</v>
      </c>
      <c r="H737" s="55">
        <f>VLOOKUP(F737,Table!$A$2:$C$121,2,0)</f>
        <v>3</v>
      </c>
      <c r="I737" s="56">
        <f>VLOOKUP(F737,Table!$A$2:$C$121,3,0)</f>
        <v>7</v>
      </c>
      <c r="J737" s="59" t="s">
        <v>11292</v>
      </c>
      <c r="K737" s="55" t="str">
        <f>LEFT(J737,MIN(FIND({0,1,2,3,4,5,6,7,8,9},ASC(J737)&amp;1234567890))-1)</f>
        <v>Fe</v>
      </c>
      <c r="L737" s="55">
        <f t="shared" si="23"/>
        <v>3</v>
      </c>
      <c r="M737" s="55">
        <f>VLOOKUP(K737,Table!$A$2:$C$121,2,0)</f>
        <v>8</v>
      </c>
      <c r="N737" s="56">
        <f>VLOOKUP(K737,Table!$A$2:$C$121,3,0)</f>
        <v>4</v>
      </c>
      <c r="O737" s="53" t="str">
        <f>VLOOKUP(A737,Table!$U$1:$V$230,2,0)</f>
        <v>Hexagonal</v>
      </c>
      <c r="P737" s="63"/>
      <c r="Q737" s="57"/>
    </row>
    <row r="738" spans="1:17" customFormat="1" ht="13.5">
      <c r="A738" s="58">
        <v>186</v>
      </c>
      <c r="B738" s="58">
        <v>633897</v>
      </c>
      <c r="C738" s="58" t="s">
        <v>6736</v>
      </c>
      <c r="D738" s="58" t="s">
        <v>6799</v>
      </c>
      <c r="E738" s="59" t="s">
        <v>11292</v>
      </c>
      <c r="F738" s="55" t="str">
        <f>LEFT(E738,MIN(FIND({0,1,2,3,4,5,6,7,8,9},ASC(E738)&amp;1234567890))-1)</f>
        <v>Fe</v>
      </c>
      <c r="G738" s="55">
        <f t="shared" si="22"/>
        <v>3</v>
      </c>
      <c r="H738" s="55">
        <f>VLOOKUP(F738,Table!$A$2:$C$121,2,0)</f>
        <v>8</v>
      </c>
      <c r="I738" s="56">
        <f>VLOOKUP(F738,Table!$A$2:$C$121,3,0)</f>
        <v>4</v>
      </c>
      <c r="J738" s="59" t="s">
        <v>13127</v>
      </c>
      <c r="K738" s="55" t="str">
        <f>LEFT(J738,MIN(FIND({0,1,2,3,4,5,6,7,8,9},ASC(J738)&amp;1234567890))-1)</f>
        <v>Th</v>
      </c>
      <c r="L738" s="55">
        <f t="shared" si="23"/>
        <v>7</v>
      </c>
      <c r="M738" s="55">
        <f>VLOOKUP(K738,Table!$A$2:$C$121,2,0)</f>
        <v>3</v>
      </c>
      <c r="N738" s="56">
        <f>VLOOKUP(K738,Table!$A$2:$C$121,3,0)</f>
        <v>7</v>
      </c>
      <c r="O738" s="53" t="str">
        <f>VLOOKUP(A738,Table!$U$1:$V$230,2,0)</f>
        <v>Hexagonal</v>
      </c>
      <c r="P738" s="63"/>
      <c r="Q738" s="57"/>
    </row>
    <row r="739" spans="1:17" customFormat="1" ht="13.5">
      <c r="A739" s="58">
        <v>186</v>
      </c>
      <c r="B739" s="58">
        <v>636199</v>
      </c>
      <c r="C739" s="58" t="s">
        <v>6736</v>
      </c>
      <c r="D739" s="58" t="s">
        <v>6800</v>
      </c>
      <c r="E739" s="59" t="s">
        <v>15116</v>
      </c>
      <c r="F739" s="55" t="str">
        <f>LEFT(E739,MIN(FIND({0,1,2,3,4,5,6,7,8,9},ASC(E739)&amp;1234567890))-1)</f>
        <v>Gd</v>
      </c>
      <c r="G739" s="55">
        <f t="shared" si="22"/>
        <v>7</v>
      </c>
      <c r="H739" s="55">
        <f>VLOOKUP(F739,Table!$A$2:$C$121,2,0)</f>
        <v>3</v>
      </c>
      <c r="I739" s="56">
        <f>VLOOKUP(F739,Table!$A$2:$C$121,3,0)</f>
        <v>6</v>
      </c>
      <c r="J739" s="59" t="s">
        <v>11355</v>
      </c>
      <c r="K739" s="55" t="str">
        <f>LEFT(J739,MIN(FIND({0,1,2,3,4,5,6,7,8,9},ASC(J739)&amp;1234567890))-1)</f>
        <v>Pt</v>
      </c>
      <c r="L739" s="55">
        <f t="shared" si="23"/>
        <v>3</v>
      </c>
      <c r="M739" s="55">
        <f>VLOOKUP(K739,Table!$A$2:$C$121,2,0)</f>
        <v>10</v>
      </c>
      <c r="N739" s="56">
        <f>VLOOKUP(K739,Table!$A$2:$C$121,3,0)</f>
        <v>6</v>
      </c>
      <c r="O739" s="53" t="str">
        <f>VLOOKUP(A739,Table!$U$1:$V$230,2,0)</f>
        <v>Hexagonal</v>
      </c>
      <c r="P739" s="63"/>
      <c r="Q739" s="57"/>
    </row>
    <row r="740" spans="1:17" customFormat="1" ht="13.5">
      <c r="A740" s="58">
        <v>186</v>
      </c>
      <c r="B740" s="58">
        <v>636258</v>
      </c>
      <c r="C740" s="58" t="s">
        <v>6736</v>
      </c>
      <c r="D740" s="58" t="s">
        <v>6801</v>
      </c>
      <c r="E740" s="59" t="s">
        <v>15116</v>
      </c>
      <c r="F740" s="55" t="str">
        <f>LEFT(E740,MIN(FIND({0,1,2,3,4,5,6,7,8,9},ASC(E740)&amp;1234567890))-1)</f>
        <v>Gd</v>
      </c>
      <c r="G740" s="55">
        <f t="shared" si="22"/>
        <v>7</v>
      </c>
      <c r="H740" s="55">
        <f>VLOOKUP(F740,Table!$A$2:$C$121,2,0)</f>
        <v>3</v>
      </c>
      <c r="I740" s="56">
        <f>VLOOKUP(F740,Table!$A$2:$C$121,3,0)</f>
        <v>6</v>
      </c>
      <c r="J740" s="59" t="s">
        <v>424</v>
      </c>
      <c r="K740" s="55" t="str">
        <f>LEFT(J740,MIN(FIND({0,1,2,3,4,5,6,7,8,9},ASC(J740)&amp;1234567890))-1)</f>
        <v>Rh</v>
      </c>
      <c r="L740" s="55">
        <f t="shared" si="23"/>
        <v>3</v>
      </c>
      <c r="M740" s="55">
        <f>VLOOKUP(K740,Table!$A$2:$C$121,2,0)</f>
        <v>9</v>
      </c>
      <c r="N740" s="56">
        <f>VLOOKUP(K740,Table!$A$2:$C$121,3,0)</f>
        <v>5</v>
      </c>
      <c r="O740" s="53" t="str">
        <f>VLOOKUP(A740,Table!$U$1:$V$230,2,0)</f>
        <v>Hexagonal</v>
      </c>
      <c r="P740" s="63"/>
      <c r="Q740" s="57"/>
    </row>
    <row r="741" spans="1:17" customFormat="1" ht="13.5">
      <c r="A741" s="58">
        <v>186</v>
      </c>
      <c r="B741" s="58">
        <v>639621</v>
      </c>
      <c r="C741" s="58" t="s">
        <v>6736</v>
      </c>
      <c r="D741" s="58" t="s">
        <v>6802</v>
      </c>
      <c r="E741" s="59" t="s">
        <v>15124</v>
      </c>
      <c r="F741" s="55" t="str">
        <f>LEFT(E741,MIN(FIND({0,1,2,3,4,5,6,7,8,9},ASC(E741)&amp;1234567890))-1)</f>
        <v>Ho</v>
      </c>
      <c r="G741" s="55">
        <f t="shared" si="22"/>
        <v>7</v>
      </c>
      <c r="H741" s="55">
        <f>VLOOKUP(F741,Table!$A$2:$C$121,2,0)</f>
        <v>3</v>
      </c>
      <c r="I741" s="56">
        <f>VLOOKUP(F741,Table!$A$2:$C$121,3,0)</f>
        <v>6</v>
      </c>
      <c r="J741" s="59" t="s">
        <v>424</v>
      </c>
      <c r="K741" s="55" t="str">
        <f>LEFT(J741,MIN(FIND({0,1,2,3,4,5,6,7,8,9},ASC(J741)&amp;1234567890))-1)</f>
        <v>Rh</v>
      </c>
      <c r="L741" s="55">
        <f t="shared" si="23"/>
        <v>3</v>
      </c>
      <c r="M741" s="55">
        <f>VLOOKUP(K741,Table!$A$2:$C$121,2,0)</f>
        <v>9</v>
      </c>
      <c r="N741" s="56">
        <f>VLOOKUP(K741,Table!$A$2:$C$121,3,0)</f>
        <v>5</v>
      </c>
      <c r="O741" s="53" t="str">
        <f>VLOOKUP(A741,Table!$U$1:$V$230,2,0)</f>
        <v>Hexagonal</v>
      </c>
      <c r="P741" s="63"/>
      <c r="Q741" s="57"/>
    </row>
    <row r="742" spans="1:17" customFormat="1" ht="13.5">
      <c r="A742" s="58">
        <v>186</v>
      </c>
      <c r="B742" s="58">
        <v>640432</v>
      </c>
      <c r="C742" s="58" t="s">
        <v>6736</v>
      </c>
      <c r="D742" s="58" t="s">
        <v>1667</v>
      </c>
      <c r="E742" s="59" t="s">
        <v>11286</v>
      </c>
      <c r="F742" s="55" t="str">
        <f>LEFT(E742,MIN(FIND({0,1,2,3,4,5,6,7,8,9},ASC(E742)&amp;1234567890))-1)</f>
        <v>In</v>
      </c>
      <c r="G742" s="55">
        <f t="shared" si="22"/>
        <v>1</v>
      </c>
      <c r="H742" s="55">
        <f>VLOOKUP(F742,Table!$A$2:$C$121,2,0)</f>
        <v>13</v>
      </c>
      <c r="I742" s="56">
        <f>VLOOKUP(F742,Table!$A$2:$C$121,3,0)</f>
        <v>5</v>
      </c>
      <c r="J742" s="59" t="s">
        <v>11645</v>
      </c>
      <c r="K742" s="55" t="str">
        <f>LEFT(J742,MIN(FIND({0,1,2,3,4,5,6,7,8,9},ASC(J742)&amp;1234567890))-1)</f>
        <v>Sb</v>
      </c>
      <c r="L742" s="55">
        <f t="shared" si="23"/>
        <v>1</v>
      </c>
      <c r="M742" s="55">
        <f>VLOOKUP(K742,Table!$A$2:$C$121,2,0)</f>
        <v>15</v>
      </c>
      <c r="N742" s="56">
        <f>VLOOKUP(K742,Table!$A$2:$C$121,3,0)</f>
        <v>5</v>
      </c>
      <c r="O742" s="53" t="str">
        <f>VLOOKUP(A742,Table!$U$1:$V$230,2,0)</f>
        <v>Hexagonal</v>
      </c>
      <c r="P742" s="63"/>
      <c r="Q742" s="57"/>
    </row>
    <row r="743" spans="1:17" customFormat="1" ht="13.5">
      <c r="A743" s="58">
        <v>186</v>
      </c>
      <c r="B743" s="58">
        <v>640737</v>
      </c>
      <c r="C743" s="58" t="s">
        <v>6736</v>
      </c>
      <c r="D743" s="58" t="s">
        <v>6803</v>
      </c>
      <c r="E743" s="59" t="s">
        <v>12007</v>
      </c>
      <c r="F743" s="55" t="str">
        <f>LEFT(E743,MIN(FIND({0,1,2,3,4,5,6,7,8,9},ASC(E743)&amp;1234567890))-1)</f>
        <v>La</v>
      </c>
      <c r="G743" s="55">
        <f t="shared" si="22"/>
        <v>7</v>
      </c>
      <c r="H743" s="55">
        <f>VLOOKUP(F743,Table!$A$2:$C$121,2,0)</f>
        <v>3</v>
      </c>
      <c r="I743" s="56">
        <f>VLOOKUP(F743,Table!$A$2:$C$121,3,0)</f>
        <v>6</v>
      </c>
      <c r="J743" s="59" t="s">
        <v>11658</v>
      </c>
      <c r="K743" s="55" t="str">
        <f>LEFT(J743,MIN(FIND({0,1,2,3,4,5,6,7,8,9},ASC(J743)&amp;1234567890))-1)</f>
        <v>Ir</v>
      </c>
      <c r="L743" s="55">
        <f t="shared" si="23"/>
        <v>3</v>
      </c>
      <c r="M743" s="55">
        <f>VLOOKUP(K743,Table!$A$2:$C$121,2,0)</f>
        <v>9</v>
      </c>
      <c r="N743" s="56">
        <f>VLOOKUP(K743,Table!$A$2:$C$121,3,0)</f>
        <v>6</v>
      </c>
      <c r="O743" s="53" t="str">
        <f>VLOOKUP(A743,Table!$U$1:$V$230,2,0)</f>
        <v>Hexagonal</v>
      </c>
      <c r="P743" s="63"/>
      <c r="Q743" s="57"/>
    </row>
    <row r="744" spans="1:17" customFormat="1" ht="13.5">
      <c r="A744" s="58">
        <v>186</v>
      </c>
      <c r="B744" s="58">
        <v>640912</v>
      </c>
      <c r="C744" s="58" t="s">
        <v>6736</v>
      </c>
      <c r="D744" s="58" t="s">
        <v>6804</v>
      </c>
      <c r="E744" s="59" t="s">
        <v>12012</v>
      </c>
      <c r="F744" s="55" t="str">
        <f>LEFT(E744,MIN(FIND({0,1,2,3,4,5,6,7,8,9},ASC(E744)&amp;1234567890))-1)</f>
        <v>Pr</v>
      </c>
      <c r="G744" s="55">
        <f t="shared" si="22"/>
        <v>7</v>
      </c>
      <c r="H744" s="55">
        <f>VLOOKUP(F744,Table!$A$2:$C$121,2,0)</f>
        <v>3</v>
      </c>
      <c r="I744" s="56">
        <f>VLOOKUP(F744,Table!$A$2:$C$121,3,0)</f>
        <v>6</v>
      </c>
      <c r="J744" s="59" t="s">
        <v>11658</v>
      </c>
      <c r="K744" s="55" t="str">
        <f>LEFT(J744,MIN(FIND({0,1,2,3,4,5,6,7,8,9},ASC(J744)&amp;1234567890))-1)</f>
        <v>Ir</v>
      </c>
      <c r="L744" s="55">
        <f t="shared" si="23"/>
        <v>3</v>
      </c>
      <c r="M744" s="55">
        <f>VLOOKUP(K744,Table!$A$2:$C$121,2,0)</f>
        <v>9</v>
      </c>
      <c r="N744" s="56">
        <f>VLOOKUP(K744,Table!$A$2:$C$121,3,0)</f>
        <v>6</v>
      </c>
      <c r="O744" s="53" t="str">
        <f>VLOOKUP(A744,Table!$U$1:$V$230,2,0)</f>
        <v>Hexagonal</v>
      </c>
      <c r="P744" s="63"/>
      <c r="Q744" s="57"/>
    </row>
    <row r="745" spans="1:17" customFormat="1" ht="13.5">
      <c r="A745" s="58">
        <v>186</v>
      </c>
      <c r="B745" s="58">
        <v>641096</v>
      </c>
      <c r="C745" s="58" t="s">
        <v>6736</v>
      </c>
      <c r="D745" s="58" t="s">
        <v>6805</v>
      </c>
      <c r="E745" s="59" t="s">
        <v>13127</v>
      </c>
      <c r="F745" s="55" t="str">
        <f>LEFT(E745,MIN(FIND({0,1,2,3,4,5,6,7,8,9},ASC(E745)&amp;1234567890))-1)</f>
        <v>Th</v>
      </c>
      <c r="G745" s="55">
        <f t="shared" si="22"/>
        <v>7</v>
      </c>
      <c r="H745" s="55">
        <f>VLOOKUP(F745,Table!$A$2:$C$121,2,0)</f>
        <v>3</v>
      </c>
      <c r="I745" s="56">
        <f>VLOOKUP(F745,Table!$A$2:$C$121,3,0)</f>
        <v>7</v>
      </c>
      <c r="J745" s="59" t="s">
        <v>11658</v>
      </c>
      <c r="K745" s="55" t="str">
        <f>LEFT(J745,MIN(FIND({0,1,2,3,4,5,6,7,8,9},ASC(J745)&amp;1234567890))-1)</f>
        <v>Ir</v>
      </c>
      <c r="L745" s="55">
        <f t="shared" si="23"/>
        <v>3</v>
      </c>
      <c r="M745" s="55">
        <f>VLOOKUP(K745,Table!$A$2:$C$121,2,0)</f>
        <v>9</v>
      </c>
      <c r="N745" s="56">
        <f>VLOOKUP(K745,Table!$A$2:$C$121,3,0)</f>
        <v>6</v>
      </c>
      <c r="O745" s="53" t="str">
        <f>VLOOKUP(A745,Table!$U$1:$V$230,2,0)</f>
        <v>Hexagonal</v>
      </c>
      <c r="P745" s="63"/>
      <c r="Q745" s="57"/>
    </row>
    <row r="746" spans="1:17" customFormat="1" ht="13.5">
      <c r="A746" s="58">
        <v>186</v>
      </c>
      <c r="B746" s="58">
        <v>641661</v>
      </c>
      <c r="C746" s="58" t="s">
        <v>6736</v>
      </c>
      <c r="D746" s="58" t="s">
        <v>6806</v>
      </c>
      <c r="E746" s="59" t="s">
        <v>12007</v>
      </c>
      <c r="F746" s="55" t="str">
        <f>LEFT(E746,MIN(FIND({0,1,2,3,4,5,6,7,8,9},ASC(E746)&amp;1234567890))-1)</f>
        <v>La</v>
      </c>
      <c r="G746" s="55">
        <f t="shared" si="22"/>
        <v>7</v>
      </c>
      <c r="H746" s="55">
        <f>VLOOKUP(F746,Table!$A$2:$C$121,2,0)</f>
        <v>3</v>
      </c>
      <c r="I746" s="56">
        <f>VLOOKUP(F746,Table!$A$2:$C$121,3,0)</f>
        <v>6</v>
      </c>
      <c r="J746" s="59" t="s">
        <v>11830</v>
      </c>
      <c r="K746" s="55" t="str">
        <f>LEFT(J746,MIN(FIND({0,1,2,3,4,5,6,7,8,9},ASC(J746)&amp;1234567890))-1)</f>
        <v>Pd</v>
      </c>
      <c r="L746" s="55">
        <f t="shared" si="23"/>
        <v>3</v>
      </c>
      <c r="M746" s="55">
        <f>VLOOKUP(K746,Table!$A$2:$C$121,2,0)</f>
        <v>10</v>
      </c>
      <c r="N746" s="56">
        <f>VLOOKUP(K746,Table!$A$2:$C$121,3,0)</f>
        <v>5</v>
      </c>
      <c r="O746" s="53" t="str">
        <f>VLOOKUP(A746,Table!$U$1:$V$230,2,0)</f>
        <v>Hexagonal</v>
      </c>
      <c r="P746" s="63"/>
      <c r="Q746" s="57"/>
    </row>
    <row r="747" spans="1:17" customFormat="1" ht="13.5">
      <c r="A747" s="58">
        <v>186</v>
      </c>
      <c r="B747" s="58">
        <v>641692</v>
      </c>
      <c r="C747" s="58" t="s">
        <v>6736</v>
      </c>
      <c r="D747" s="58" t="s">
        <v>6807</v>
      </c>
      <c r="E747" s="59" t="s">
        <v>12007</v>
      </c>
      <c r="F747" s="55" t="str">
        <f>LEFT(E747,MIN(FIND({0,1,2,3,4,5,6,7,8,9},ASC(E747)&amp;1234567890))-1)</f>
        <v>La</v>
      </c>
      <c r="G747" s="55">
        <f t="shared" si="22"/>
        <v>7</v>
      </c>
      <c r="H747" s="55">
        <f>VLOOKUP(F747,Table!$A$2:$C$121,2,0)</f>
        <v>3</v>
      </c>
      <c r="I747" s="56">
        <f>VLOOKUP(F747,Table!$A$2:$C$121,3,0)</f>
        <v>6</v>
      </c>
      <c r="J747" s="59" t="s">
        <v>11355</v>
      </c>
      <c r="K747" s="55" t="str">
        <f>LEFT(J747,MIN(FIND({0,1,2,3,4,5,6,7,8,9},ASC(J747)&amp;1234567890))-1)</f>
        <v>Pt</v>
      </c>
      <c r="L747" s="55">
        <f t="shared" si="23"/>
        <v>3</v>
      </c>
      <c r="M747" s="55">
        <f>VLOOKUP(K747,Table!$A$2:$C$121,2,0)</f>
        <v>10</v>
      </c>
      <c r="N747" s="56">
        <f>VLOOKUP(K747,Table!$A$2:$C$121,3,0)</f>
        <v>6</v>
      </c>
      <c r="O747" s="53" t="str">
        <f>VLOOKUP(A747,Table!$U$1:$V$230,2,0)</f>
        <v>Hexagonal</v>
      </c>
      <c r="P747" s="63"/>
      <c r="Q747" s="57"/>
    </row>
    <row r="748" spans="1:17" customFormat="1" ht="13.5">
      <c r="A748" s="58">
        <v>186</v>
      </c>
      <c r="B748" s="58">
        <v>641725</v>
      </c>
      <c r="C748" s="58" t="s">
        <v>6736</v>
      </c>
      <c r="D748" s="58" t="s">
        <v>6808</v>
      </c>
      <c r="E748" s="59" t="s">
        <v>11999</v>
      </c>
      <c r="F748" s="55" t="str">
        <f>LEFT(E748,MIN(FIND({0,1,2,3,4,5,6,7,8,9},ASC(E748)&amp;1234567890))-1)</f>
        <v>La</v>
      </c>
      <c r="G748" s="55">
        <f t="shared" si="22"/>
        <v>3</v>
      </c>
      <c r="H748" s="55">
        <f>VLOOKUP(F748,Table!$A$2:$C$121,2,0)</f>
        <v>3</v>
      </c>
      <c r="I748" s="56">
        <f>VLOOKUP(F748,Table!$A$2:$C$121,3,0)</f>
        <v>6</v>
      </c>
      <c r="J748" s="59" t="s">
        <v>11294</v>
      </c>
      <c r="K748" s="55" t="str">
        <f>LEFT(J748,MIN(FIND({0,1,2,3,4,5,6,7,8,9},ASC(J748)&amp;1234567890))-1)</f>
        <v>Rh</v>
      </c>
      <c r="L748" s="55">
        <f t="shared" si="23"/>
        <v>1</v>
      </c>
      <c r="M748" s="55">
        <f>VLOOKUP(K748,Table!$A$2:$C$121,2,0)</f>
        <v>9</v>
      </c>
      <c r="N748" s="56">
        <f>VLOOKUP(K748,Table!$A$2:$C$121,3,0)</f>
        <v>5</v>
      </c>
      <c r="O748" s="53" t="str">
        <f>VLOOKUP(A748,Table!$U$1:$V$230,2,0)</f>
        <v>Hexagonal</v>
      </c>
      <c r="P748" s="63"/>
      <c r="Q748" s="57"/>
    </row>
    <row r="749" spans="1:17" customFormat="1" ht="13.5">
      <c r="A749" s="58">
        <v>186</v>
      </c>
      <c r="B749" s="58">
        <v>641726</v>
      </c>
      <c r="C749" s="58" t="s">
        <v>6736</v>
      </c>
      <c r="D749" s="58" t="s">
        <v>6809</v>
      </c>
      <c r="E749" s="59" t="s">
        <v>12007</v>
      </c>
      <c r="F749" s="55" t="str">
        <f>LEFT(E749,MIN(FIND({0,1,2,3,4,5,6,7,8,9},ASC(E749)&amp;1234567890))-1)</f>
        <v>La</v>
      </c>
      <c r="G749" s="55">
        <f t="shared" si="22"/>
        <v>7</v>
      </c>
      <c r="H749" s="55">
        <f>VLOOKUP(F749,Table!$A$2:$C$121,2,0)</f>
        <v>3</v>
      </c>
      <c r="I749" s="56">
        <f>VLOOKUP(F749,Table!$A$2:$C$121,3,0)</f>
        <v>6</v>
      </c>
      <c r="J749" s="59" t="s">
        <v>424</v>
      </c>
      <c r="K749" s="55" t="str">
        <f>LEFT(J749,MIN(FIND({0,1,2,3,4,5,6,7,8,9},ASC(J749)&amp;1234567890))-1)</f>
        <v>Rh</v>
      </c>
      <c r="L749" s="55">
        <f t="shared" si="23"/>
        <v>3</v>
      </c>
      <c r="M749" s="55">
        <f>VLOOKUP(K749,Table!$A$2:$C$121,2,0)</f>
        <v>9</v>
      </c>
      <c r="N749" s="56">
        <f>VLOOKUP(K749,Table!$A$2:$C$121,3,0)</f>
        <v>5</v>
      </c>
      <c r="O749" s="53" t="str">
        <f>VLOOKUP(A749,Table!$U$1:$V$230,2,0)</f>
        <v>Hexagonal</v>
      </c>
      <c r="P749" s="63"/>
      <c r="Q749" s="57"/>
    </row>
    <row r="750" spans="1:17" customFormat="1" ht="13.5">
      <c r="A750" s="58">
        <v>186</v>
      </c>
      <c r="B750" s="58">
        <v>643594</v>
      </c>
      <c r="C750" s="58" t="s">
        <v>6736</v>
      </c>
      <c r="D750" s="58" t="s">
        <v>6810</v>
      </c>
      <c r="E750" s="59" t="s">
        <v>355</v>
      </c>
      <c r="F750" s="55" t="str">
        <f>LEFT(E750,MIN(FIND({0,1,2,3,4,5,6,7,8,9},ASC(E750)&amp;1234567890))-1)</f>
        <v>Mn</v>
      </c>
      <c r="G750" s="55">
        <f t="shared" si="22"/>
        <v>1</v>
      </c>
      <c r="H750" s="55">
        <f>VLOOKUP(F750,Table!$A$2:$C$121,2,0)</f>
        <v>7</v>
      </c>
      <c r="I750" s="56">
        <f>VLOOKUP(F750,Table!$A$2:$C$121,3,0)</f>
        <v>4</v>
      </c>
      <c r="J750" s="59" t="s">
        <v>47</v>
      </c>
      <c r="K750" s="55" t="str">
        <f>LEFT(J750,MIN(FIND({0,1,2,3,4,5,6,7,8,9},ASC(J750)&amp;1234567890))-1)</f>
        <v>Se</v>
      </c>
      <c r="L750" s="55">
        <f t="shared" si="23"/>
        <v>1</v>
      </c>
      <c r="M750" s="55">
        <f>VLOOKUP(K750,Table!$A$2:$C$121,2,0)</f>
        <v>16</v>
      </c>
      <c r="N750" s="56">
        <f>VLOOKUP(K750,Table!$A$2:$C$121,3,0)</f>
        <v>4</v>
      </c>
      <c r="O750" s="53" t="str">
        <f>VLOOKUP(A750,Table!$U$1:$V$230,2,0)</f>
        <v>Hexagonal</v>
      </c>
      <c r="P750" s="63"/>
      <c r="Q750" s="57"/>
    </row>
    <row r="751" spans="1:17" customFormat="1" ht="13.5">
      <c r="A751" s="58">
        <v>186</v>
      </c>
      <c r="B751" s="58">
        <v>644794</v>
      </c>
      <c r="C751" s="58" t="s">
        <v>6736</v>
      </c>
      <c r="D751" s="58" t="s">
        <v>6811</v>
      </c>
      <c r="E751" s="59" t="s">
        <v>588</v>
      </c>
      <c r="F751" s="55" t="str">
        <f>LEFT(E751,MIN(FIND({0,1,2,3,4,5,6,7,8,9},ASC(E751)&amp;1234567890))-1)</f>
        <v>Tl</v>
      </c>
      <c r="G751" s="55">
        <f t="shared" si="22"/>
        <v>1</v>
      </c>
      <c r="H751" s="55">
        <f>VLOOKUP(F751,Table!$A$2:$C$121,2,0)</f>
        <v>13</v>
      </c>
      <c r="I751" s="56">
        <f>VLOOKUP(F751,Table!$A$2:$C$121,3,0)</f>
        <v>6</v>
      </c>
      <c r="J751" s="59" t="s">
        <v>68</v>
      </c>
      <c r="K751" s="55" t="str">
        <f>LEFT(J751,MIN(FIND({0,1,2,3,4,5,6,7,8,9},ASC(J751)&amp;1234567890))-1)</f>
        <v>N</v>
      </c>
      <c r="L751" s="55">
        <f t="shared" si="23"/>
        <v>1</v>
      </c>
      <c r="M751" s="55">
        <f>VLOOKUP(K751,Table!$A$2:$C$121,2,0)</f>
        <v>15</v>
      </c>
      <c r="N751" s="56">
        <f>VLOOKUP(K751,Table!$A$2:$C$121,3,0)</f>
        <v>2</v>
      </c>
      <c r="O751" s="53" t="str">
        <f>VLOOKUP(A751,Table!$U$1:$V$230,2,0)</f>
        <v>Hexagonal</v>
      </c>
      <c r="P751" s="63"/>
      <c r="Q751" s="57"/>
    </row>
    <row r="752" spans="1:17" customFormat="1" ht="13.5">
      <c r="A752" s="58">
        <v>186</v>
      </c>
      <c r="B752" s="58">
        <v>645607</v>
      </c>
      <c r="C752" s="58" t="s">
        <v>6736</v>
      </c>
      <c r="D752" s="58" t="s">
        <v>6812</v>
      </c>
      <c r="E752" s="59" t="s">
        <v>12009</v>
      </c>
      <c r="F752" s="55" t="str">
        <f>LEFT(E752,MIN(FIND({0,1,2,3,4,5,6,7,8,9},ASC(E752)&amp;1234567890))-1)</f>
        <v>Nd</v>
      </c>
      <c r="G752" s="55">
        <f t="shared" si="22"/>
        <v>7</v>
      </c>
      <c r="H752" s="55">
        <f>VLOOKUP(F752,Table!$A$2:$C$121,2,0)</f>
        <v>3</v>
      </c>
      <c r="I752" s="56">
        <f>VLOOKUP(F752,Table!$A$2:$C$121,3,0)</f>
        <v>6</v>
      </c>
      <c r="J752" s="59" t="s">
        <v>11359</v>
      </c>
      <c r="K752" s="55" t="str">
        <f>LEFT(J752,MIN(FIND({0,1,2,3,4,5,6,7,8,9},ASC(J752)&amp;1234567890))-1)</f>
        <v>Ni</v>
      </c>
      <c r="L752" s="55">
        <f t="shared" si="23"/>
        <v>3</v>
      </c>
      <c r="M752" s="55">
        <f>VLOOKUP(K752,Table!$A$2:$C$121,2,0)</f>
        <v>10</v>
      </c>
      <c r="N752" s="56">
        <f>VLOOKUP(K752,Table!$A$2:$C$121,3,0)</f>
        <v>4</v>
      </c>
      <c r="O752" s="53" t="str">
        <f>VLOOKUP(A752,Table!$U$1:$V$230,2,0)</f>
        <v>Hexagonal</v>
      </c>
      <c r="P752" s="63"/>
      <c r="Q752" s="57"/>
    </row>
    <row r="753" spans="1:17" customFormat="1" ht="13.5">
      <c r="A753" s="58">
        <v>186</v>
      </c>
      <c r="B753" s="58">
        <v>645707</v>
      </c>
      <c r="C753" s="58" t="s">
        <v>6736</v>
      </c>
      <c r="D753" s="58" t="s">
        <v>6813</v>
      </c>
      <c r="E753" s="59" t="s">
        <v>12009</v>
      </c>
      <c r="F753" s="55" t="str">
        <f>LEFT(E753,MIN(FIND({0,1,2,3,4,5,6,7,8,9},ASC(E753)&amp;1234567890))-1)</f>
        <v>Nd</v>
      </c>
      <c r="G753" s="55">
        <f t="shared" si="22"/>
        <v>7</v>
      </c>
      <c r="H753" s="55">
        <f>VLOOKUP(F753,Table!$A$2:$C$121,2,0)</f>
        <v>3</v>
      </c>
      <c r="I753" s="56">
        <f>VLOOKUP(F753,Table!$A$2:$C$121,3,0)</f>
        <v>6</v>
      </c>
      <c r="J753" s="59" t="s">
        <v>11830</v>
      </c>
      <c r="K753" s="55" t="str">
        <f>LEFT(J753,MIN(FIND({0,1,2,3,4,5,6,7,8,9},ASC(J753)&amp;1234567890))-1)</f>
        <v>Pd</v>
      </c>
      <c r="L753" s="55">
        <f t="shared" si="23"/>
        <v>3</v>
      </c>
      <c r="M753" s="55">
        <f>VLOOKUP(K753,Table!$A$2:$C$121,2,0)</f>
        <v>10</v>
      </c>
      <c r="N753" s="56">
        <f>VLOOKUP(K753,Table!$A$2:$C$121,3,0)</f>
        <v>5</v>
      </c>
      <c r="O753" s="53" t="str">
        <f>VLOOKUP(A753,Table!$U$1:$V$230,2,0)</f>
        <v>Hexagonal</v>
      </c>
      <c r="P753" s="63"/>
      <c r="Q753" s="57"/>
    </row>
    <row r="754" spans="1:17" customFormat="1" ht="13.5">
      <c r="A754" s="58">
        <v>186</v>
      </c>
      <c r="B754" s="58">
        <v>645735</v>
      </c>
      <c r="C754" s="58" t="s">
        <v>6736</v>
      </c>
      <c r="D754" s="58" t="s">
        <v>6814</v>
      </c>
      <c r="E754" s="59" t="s">
        <v>12009</v>
      </c>
      <c r="F754" s="55" t="str">
        <f>LEFT(E754,MIN(FIND({0,1,2,3,4,5,6,7,8,9},ASC(E754)&amp;1234567890))-1)</f>
        <v>Nd</v>
      </c>
      <c r="G754" s="55">
        <f t="shared" si="22"/>
        <v>7</v>
      </c>
      <c r="H754" s="55">
        <f>VLOOKUP(F754,Table!$A$2:$C$121,2,0)</f>
        <v>3</v>
      </c>
      <c r="I754" s="56">
        <f>VLOOKUP(F754,Table!$A$2:$C$121,3,0)</f>
        <v>6</v>
      </c>
      <c r="J754" s="59" t="s">
        <v>11355</v>
      </c>
      <c r="K754" s="55" t="str">
        <f>LEFT(J754,MIN(FIND({0,1,2,3,4,5,6,7,8,9},ASC(J754)&amp;1234567890))-1)</f>
        <v>Pt</v>
      </c>
      <c r="L754" s="55">
        <f t="shared" si="23"/>
        <v>3</v>
      </c>
      <c r="M754" s="55">
        <f>VLOOKUP(K754,Table!$A$2:$C$121,2,0)</f>
        <v>10</v>
      </c>
      <c r="N754" s="56">
        <f>VLOOKUP(K754,Table!$A$2:$C$121,3,0)</f>
        <v>6</v>
      </c>
      <c r="O754" s="53" t="str">
        <f>VLOOKUP(A754,Table!$U$1:$V$230,2,0)</f>
        <v>Hexagonal</v>
      </c>
      <c r="P754" s="63"/>
      <c r="Q754" s="57"/>
    </row>
    <row r="755" spans="1:17" customFormat="1" ht="13.5">
      <c r="A755" s="58">
        <v>186</v>
      </c>
      <c r="B755" s="58">
        <v>645760</v>
      </c>
      <c r="C755" s="58" t="s">
        <v>6736</v>
      </c>
      <c r="D755" s="58" t="s">
        <v>6815</v>
      </c>
      <c r="E755" s="59" t="s">
        <v>15125</v>
      </c>
      <c r="F755" s="55" t="str">
        <f>LEFT(E755,MIN(FIND({0,1,2,3,4,5,6,7,8,9},ASC(E755)&amp;1234567890))-1)</f>
        <v>Nd</v>
      </c>
      <c r="G755" s="55">
        <f t="shared" si="22"/>
        <v>7.5</v>
      </c>
      <c r="H755" s="55">
        <f>VLOOKUP(F755,Table!$A$2:$C$121,2,0)</f>
        <v>3</v>
      </c>
      <c r="I755" s="56">
        <f>VLOOKUP(F755,Table!$A$2:$C$121,3,0)</f>
        <v>6</v>
      </c>
      <c r="J755" s="59" t="s">
        <v>15126</v>
      </c>
      <c r="K755" s="55" t="str">
        <f>LEFT(J755,MIN(FIND({0,1,2,3,4,5,6,7,8,9},ASC(J755)&amp;1234567890))-1)</f>
        <v>Rh</v>
      </c>
      <c r="L755" s="55">
        <f t="shared" si="23"/>
        <v>2.5</v>
      </c>
      <c r="M755" s="55">
        <f>VLOOKUP(K755,Table!$A$2:$C$121,2,0)</f>
        <v>9</v>
      </c>
      <c r="N755" s="56">
        <f>VLOOKUP(K755,Table!$A$2:$C$121,3,0)</f>
        <v>5</v>
      </c>
      <c r="O755" s="53" t="str">
        <f>VLOOKUP(A755,Table!$U$1:$V$230,2,0)</f>
        <v>Hexagonal</v>
      </c>
      <c r="P755" s="63"/>
      <c r="Q755" s="57"/>
    </row>
    <row r="756" spans="1:17" customFormat="1" ht="13.5">
      <c r="A756" s="58">
        <v>186</v>
      </c>
      <c r="B756" s="58">
        <v>645761</v>
      </c>
      <c r="C756" s="58" t="s">
        <v>6736</v>
      </c>
      <c r="D756" s="58" t="s">
        <v>6816</v>
      </c>
      <c r="E756" s="59" t="s">
        <v>12009</v>
      </c>
      <c r="F756" s="55" t="str">
        <f>LEFT(E756,MIN(FIND({0,1,2,3,4,5,6,7,8,9},ASC(E756)&amp;1234567890))-1)</f>
        <v>Nd</v>
      </c>
      <c r="G756" s="55">
        <f t="shared" si="22"/>
        <v>7</v>
      </c>
      <c r="H756" s="55">
        <f>VLOOKUP(F756,Table!$A$2:$C$121,2,0)</f>
        <v>3</v>
      </c>
      <c r="I756" s="56">
        <f>VLOOKUP(F756,Table!$A$2:$C$121,3,0)</f>
        <v>6</v>
      </c>
      <c r="J756" s="59" t="s">
        <v>424</v>
      </c>
      <c r="K756" s="55" t="str">
        <f>LEFT(J756,MIN(FIND({0,1,2,3,4,5,6,7,8,9},ASC(J756)&amp;1234567890))-1)</f>
        <v>Rh</v>
      </c>
      <c r="L756" s="55">
        <f t="shared" si="23"/>
        <v>3</v>
      </c>
      <c r="M756" s="55">
        <f>VLOOKUP(K756,Table!$A$2:$C$121,2,0)</f>
        <v>9</v>
      </c>
      <c r="N756" s="56">
        <f>VLOOKUP(K756,Table!$A$2:$C$121,3,0)</f>
        <v>5</v>
      </c>
      <c r="O756" s="53" t="str">
        <f>VLOOKUP(A756,Table!$U$1:$V$230,2,0)</f>
        <v>Hexagonal</v>
      </c>
      <c r="P756" s="63"/>
      <c r="Q756" s="57"/>
    </row>
    <row r="757" spans="1:17" customFormat="1" ht="13.5">
      <c r="A757" s="58">
        <v>186</v>
      </c>
      <c r="B757" s="58">
        <v>646097</v>
      </c>
      <c r="C757" s="58" t="s">
        <v>6736</v>
      </c>
      <c r="D757" s="58" t="s">
        <v>6817</v>
      </c>
      <c r="E757" s="59" t="s">
        <v>15127</v>
      </c>
      <c r="F757" s="55" t="str">
        <f>LEFT(E757,MIN(FIND({0,1,2,3,4,5,6,7,8,9},ASC(E757)&amp;1234567890))-1)</f>
        <v>Ni</v>
      </c>
      <c r="G757" s="55">
        <f t="shared" si="22"/>
        <v>1.3340000000000001</v>
      </c>
      <c r="H757" s="55">
        <f>VLOOKUP(F757,Table!$A$2:$C$121,2,0)</f>
        <v>10</v>
      </c>
      <c r="I757" s="56">
        <f>VLOOKUP(F757,Table!$A$2:$C$121,3,0)</f>
        <v>4</v>
      </c>
      <c r="J757" s="59" t="s">
        <v>32</v>
      </c>
      <c r="K757" s="55" t="str">
        <f>LEFT(J757,MIN(FIND({0,1,2,3,4,5,6,7,8,9},ASC(J757)&amp;1234567890))-1)</f>
        <v>O</v>
      </c>
      <c r="L757" s="55">
        <f t="shared" si="23"/>
        <v>2</v>
      </c>
      <c r="M757" s="55">
        <f>VLOOKUP(K757,Table!$A$2:$C$121,2,0)</f>
        <v>16</v>
      </c>
      <c r="N757" s="56">
        <f>VLOOKUP(K757,Table!$A$2:$C$121,3,0)</f>
        <v>2</v>
      </c>
      <c r="O757" s="53" t="str">
        <f>VLOOKUP(A757,Table!$U$1:$V$230,2,0)</f>
        <v>Hexagonal</v>
      </c>
      <c r="P757" s="63"/>
      <c r="Q757" s="57"/>
    </row>
    <row r="758" spans="1:17" customFormat="1" ht="13.5">
      <c r="A758" s="58">
        <v>186</v>
      </c>
      <c r="B758" s="58">
        <v>646243</v>
      </c>
      <c r="C758" s="58" t="s">
        <v>6736</v>
      </c>
      <c r="D758" s="58" t="s">
        <v>6818</v>
      </c>
      <c r="E758" s="59" t="s">
        <v>12012</v>
      </c>
      <c r="F758" s="55" t="str">
        <f>LEFT(E758,MIN(FIND({0,1,2,3,4,5,6,7,8,9},ASC(E758)&amp;1234567890))-1)</f>
        <v>Pr</v>
      </c>
      <c r="G758" s="55">
        <f t="shared" si="22"/>
        <v>7</v>
      </c>
      <c r="H758" s="55">
        <f>VLOOKUP(F758,Table!$A$2:$C$121,2,0)</f>
        <v>3</v>
      </c>
      <c r="I758" s="56">
        <f>VLOOKUP(F758,Table!$A$2:$C$121,3,0)</f>
        <v>6</v>
      </c>
      <c r="J758" s="59" t="s">
        <v>11359</v>
      </c>
      <c r="K758" s="55" t="str">
        <f>LEFT(J758,MIN(FIND({0,1,2,3,4,5,6,7,8,9},ASC(J758)&amp;1234567890))-1)</f>
        <v>Ni</v>
      </c>
      <c r="L758" s="55">
        <f t="shared" si="23"/>
        <v>3</v>
      </c>
      <c r="M758" s="55">
        <f>VLOOKUP(K758,Table!$A$2:$C$121,2,0)</f>
        <v>10</v>
      </c>
      <c r="N758" s="56">
        <f>VLOOKUP(K758,Table!$A$2:$C$121,3,0)</f>
        <v>4</v>
      </c>
      <c r="O758" s="53" t="str">
        <f>VLOOKUP(A758,Table!$U$1:$V$230,2,0)</f>
        <v>Hexagonal</v>
      </c>
      <c r="P758" s="63"/>
      <c r="Q758" s="57"/>
    </row>
    <row r="759" spans="1:17" customFormat="1" ht="13.5">
      <c r="A759" s="58">
        <v>186</v>
      </c>
      <c r="B759" s="58">
        <v>646929</v>
      </c>
      <c r="C759" s="58" t="s">
        <v>6736</v>
      </c>
      <c r="D759" s="58" t="s">
        <v>6819</v>
      </c>
      <c r="E759" s="59" t="s">
        <v>13127</v>
      </c>
      <c r="F759" s="55" t="str">
        <f>LEFT(E759,MIN(FIND({0,1,2,3,4,5,6,7,8,9},ASC(E759)&amp;1234567890))-1)</f>
        <v>Th</v>
      </c>
      <c r="G759" s="55">
        <f t="shared" si="22"/>
        <v>7</v>
      </c>
      <c r="H759" s="55">
        <f>VLOOKUP(F759,Table!$A$2:$C$121,2,0)</f>
        <v>3</v>
      </c>
      <c r="I759" s="56">
        <f>VLOOKUP(F759,Table!$A$2:$C$121,3,0)</f>
        <v>7</v>
      </c>
      <c r="J759" s="59" t="s">
        <v>11359</v>
      </c>
      <c r="K759" s="55" t="str">
        <f>LEFT(J759,MIN(FIND({0,1,2,3,4,5,6,7,8,9},ASC(J759)&amp;1234567890))-1)</f>
        <v>Ni</v>
      </c>
      <c r="L759" s="55">
        <f t="shared" si="23"/>
        <v>3</v>
      </c>
      <c r="M759" s="55">
        <f>VLOOKUP(K759,Table!$A$2:$C$121,2,0)</f>
        <v>10</v>
      </c>
      <c r="N759" s="56">
        <f>VLOOKUP(K759,Table!$A$2:$C$121,3,0)</f>
        <v>4</v>
      </c>
      <c r="O759" s="53" t="str">
        <f>VLOOKUP(A759,Table!$U$1:$V$230,2,0)</f>
        <v>Hexagonal</v>
      </c>
      <c r="P759" s="63"/>
      <c r="Q759" s="57"/>
    </row>
    <row r="760" spans="1:17" customFormat="1" ht="13.5">
      <c r="A760" s="58">
        <v>186</v>
      </c>
      <c r="B760" s="58">
        <v>647834</v>
      </c>
      <c r="C760" s="58" t="s">
        <v>6736</v>
      </c>
      <c r="D760" s="58" t="s">
        <v>6820</v>
      </c>
      <c r="E760" s="59" t="s">
        <v>13127</v>
      </c>
      <c r="F760" s="55" t="str">
        <f>LEFT(E760,MIN(FIND({0,1,2,3,4,5,6,7,8,9},ASC(E760)&amp;1234567890))-1)</f>
        <v>Th</v>
      </c>
      <c r="G760" s="55">
        <f t="shared" si="22"/>
        <v>7</v>
      </c>
      <c r="H760" s="55">
        <f>VLOOKUP(F760,Table!$A$2:$C$121,2,0)</f>
        <v>3</v>
      </c>
      <c r="I760" s="56">
        <f>VLOOKUP(F760,Table!$A$2:$C$121,3,0)</f>
        <v>7</v>
      </c>
      <c r="J760" s="59" t="s">
        <v>12690</v>
      </c>
      <c r="K760" s="55" t="str">
        <f>LEFT(J760,MIN(FIND({0,1,2,3,4,5,6,7,8,9},ASC(J760)&amp;1234567890))-1)</f>
        <v>Os</v>
      </c>
      <c r="L760" s="55">
        <f t="shared" si="23"/>
        <v>3</v>
      </c>
      <c r="M760" s="55">
        <f>VLOOKUP(K760,Table!$A$2:$C$121,2,0)</f>
        <v>8</v>
      </c>
      <c r="N760" s="56">
        <f>VLOOKUP(K760,Table!$A$2:$C$121,3,0)</f>
        <v>6</v>
      </c>
      <c r="O760" s="53" t="str">
        <f>VLOOKUP(A760,Table!$U$1:$V$230,2,0)</f>
        <v>Hexagonal</v>
      </c>
      <c r="P760" s="63"/>
      <c r="Q760" s="57"/>
    </row>
    <row r="761" spans="1:17" customFormat="1" ht="13.5">
      <c r="A761" s="58">
        <v>186</v>
      </c>
      <c r="B761" s="58">
        <v>648099</v>
      </c>
      <c r="C761" s="58" t="s">
        <v>6736</v>
      </c>
      <c r="D761" s="58" t="s">
        <v>6821</v>
      </c>
      <c r="E761" s="59" t="s">
        <v>11380</v>
      </c>
      <c r="F761" s="55" t="str">
        <f>LEFT(E761,MIN(FIND({0,1,2,3,4,5,6,7,8,9},ASC(E761)&amp;1234567890))-1)</f>
        <v>Sc</v>
      </c>
      <c r="G761" s="55">
        <f t="shared" si="22"/>
        <v>7</v>
      </c>
      <c r="H761" s="55">
        <f>VLOOKUP(F761,Table!$A$2:$C$121,2,0)</f>
        <v>3</v>
      </c>
      <c r="I761" s="56">
        <f>VLOOKUP(F761,Table!$A$2:$C$121,3,0)</f>
        <v>4</v>
      </c>
      <c r="J761" s="59" t="s">
        <v>378</v>
      </c>
      <c r="K761" s="55" t="str">
        <f>LEFT(J761,MIN(FIND({0,1,2,3,4,5,6,7,8,9},ASC(J761)&amp;1234567890))-1)</f>
        <v>P</v>
      </c>
      <c r="L761" s="55">
        <f t="shared" si="23"/>
        <v>3</v>
      </c>
      <c r="M761" s="55">
        <f>VLOOKUP(K761,Table!$A$2:$C$121,2,0)</f>
        <v>15</v>
      </c>
      <c r="N761" s="56">
        <f>VLOOKUP(K761,Table!$A$2:$C$121,3,0)</f>
        <v>3</v>
      </c>
      <c r="O761" s="53" t="str">
        <f>VLOOKUP(A761,Table!$U$1:$V$230,2,0)</f>
        <v>Hexagonal</v>
      </c>
      <c r="P761" s="63"/>
      <c r="Q761" s="57"/>
    </row>
    <row r="762" spans="1:17" customFormat="1" ht="13.5">
      <c r="A762" s="58">
        <v>186</v>
      </c>
      <c r="B762" s="58">
        <v>648685</v>
      </c>
      <c r="C762" s="58" t="s">
        <v>6736</v>
      </c>
      <c r="D762" s="58" t="s">
        <v>6822</v>
      </c>
      <c r="E762" s="59" t="s">
        <v>12012</v>
      </c>
      <c r="F762" s="55" t="str">
        <f>LEFT(E762,MIN(FIND({0,1,2,3,4,5,6,7,8,9},ASC(E762)&amp;1234567890))-1)</f>
        <v>Pr</v>
      </c>
      <c r="G762" s="55">
        <f t="shared" si="22"/>
        <v>7</v>
      </c>
      <c r="H762" s="55">
        <f>VLOOKUP(F762,Table!$A$2:$C$121,2,0)</f>
        <v>3</v>
      </c>
      <c r="I762" s="56">
        <f>VLOOKUP(F762,Table!$A$2:$C$121,3,0)</f>
        <v>6</v>
      </c>
      <c r="J762" s="59" t="s">
        <v>11830</v>
      </c>
      <c r="K762" s="55" t="str">
        <f>LEFT(J762,MIN(FIND({0,1,2,3,4,5,6,7,8,9},ASC(J762)&amp;1234567890))-1)</f>
        <v>Pd</v>
      </c>
      <c r="L762" s="55">
        <f t="shared" si="23"/>
        <v>3</v>
      </c>
      <c r="M762" s="55">
        <f>VLOOKUP(K762,Table!$A$2:$C$121,2,0)</f>
        <v>10</v>
      </c>
      <c r="N762" s="56">
        <f>VLOOKUP(K762,Table!$A$2:$C$121,3,0)</f>
        <v>5</v>
      </c>
      <c r="O762" s="53" t="str">
        <f>VLOOKUP(A762,Table!$U$1:$V$230,2,0)</f>
        <v>Hexagonal</v>
      </c>
      <c r="P762" s="63"/>
      <c r="Q762" s="57"/>
    </row>
    <row r="763" spans="1:17" customFormat="1" ht="13.5">
      <c r="A763" s="58">
        <v>186</v>
      </c>
      <c r="B763" s="58">
        <v>648900</v>
      </c>
      <c r="C763" s="58" t="s">
        <v>6736</v>
      </c>
      <c r="D763" s="58" t="s">
        <v>6823</v>
      </c>
      <c r="E763" s="59" t="s">
        <v>15128</v>
      </c>
      <c r="F763" s="55" t="str">
        <f>LEFT(E763,MIN(FIND({0,1,2,3,4,5,6,7,8,9},ASC(E763)&amp;1234567890))-1)</f>
        <v>Sm</v>
      </c>
      <c r="G763" s="55">
        <f t="shared" si="22"/>
        <v>7</v>
      </c>
      <c r="H763" s="55">
        <f>VLOOKUP(F763,Table!$A$2:$C$121,2,0)</f>
        <v>3</v>
      </c>
      <c r="I763" s="56">
        <f>VLOOKUP(F763,Table!$A$2:$C$121,3,0)</f>
        <v>6</v>
      </c>
      <c r="J763" s="59" t="s">
        <v>11830</v>
      </c>
      <c r="K763" s="55" t="str">
        <f>LEFT(J763,MIN(FIND({0,1,2,3,4,5,6,7,8,9},ASC(J763)&amp;1234567890))-1)</f>
        <v>Pd</v>
      </c>
      <c r="L763" s="55">
        <f t="shared" si="23"/>
        <v>3</v>
      </c>
      <c r="M763" s="55">
        <f>VLOOKUP(K763,Table!$A$2:$C$121,2,0)</f>
        <v>10</v>
      </c>
      <c r="N763" s="56">
        <f>VLOOKUP(K763,Table!$A$2:$C$121,3,0)</f>
        <v>5</v>
      </c>
      <c r="O763" s="53" t="str">
        <f>VLOOKUP(A763,Table!$U$1:$V$230,2,0)</f>
        <v>Hexagonal</v>
      </c>
      <c r="P763" s="63"/>
      <c r="Q763" s="57"/>
    </row>
    <row r="764" spans="1:17" customFormat="1" ht="13.5">
      <c r="A764" s="58">
        <v>186</v>
      </c>
      <c r="B764" s="58">
        <v>649197</v>
      </c>
      <c r="C764" s="58" t="s">
        <v>6736</v>
      </c>
      <c r="D764" s="58" t="s">
        <v>6824</v>
      </c>
      <c r="E764" s="59" t="s">
        <v>12012</v>
      </c>
      <c r="F764" s="55" t="str">
        <f>LEFT(E764,MIN(FIND({0,1,2,3,4,5,6,7,8,9},ASC(E764)&amp;1234567890))-1)</f>
        <v>Pr</v>
      </c>
      <c r="G764" s="55">
        <f t="shared" si="22"/>
        <v>7</v>
      </c>
      <c r="H764" s="55">
        <f>VLOOKUP(F764,Table!$A$2:$C$121,2,0)</f>
        <v>3</v>
      </c>
      <c r="I764" s="56">
        <f>VLOOKUP(F764,Table!$A$2:$C$121,3,0)</f>
        <v>6</v>
      </c>
      <c r="J764" s="59" t="s">
        <v>11355</v>
      </c>
      <c r="K764" s="55" t="str">
        <f>LEFT(J764,MIN(FIND({0,1,2,3,4,5,6,7,8,9},ASC(J764)&amp;1234567890))-1)</f>
        <v>Pt</v>
      </c>
      <c r="L764" s="55">
        <f t="shared" si="23"/>
        <v>3</v>
      </c>
      <c r="M764" s="55">
        <f>VLOOKUP(K764,Table!$A$2:$C$121,2,0)</f>
        <v>10</v>
      </c>
      <c r="N764" s="56">
        <f>VLOOKUP(K764,Table!$A$2:$C$121,3,0)</f>
        <v>6</v>
      </c>
      <c r="O764" s="53" t="str">
        <f>VLOOKUP(A764,Table!$U$1:$V$230,2,0)</f>
        <v>Hexagonal</v>
      </c>
      <c r="P764" s="63"/>
      <c r="Q764" s="57"/>
    </row>
    <row r="765" spans="1:17" customFormat="1" ht="13.5">
      <c r="A765" s="58">
        <v>186</v>
      </c>
      <c r="B765" s="58">
        <v>649222</v>
      </c>
      <c r="C765" s="58" t="s">
        <v>6736</v>
      </c>
      <c r="D765" s="58" t="s">
        <v>6825</v>
      </c>
      <c r="E765" s="59" t="s">
        <v>12012</v>
      </c>
      <c r="F765" s="55" t="str">
        <f>LEFT(E765,MIN(FIND({0,1,2,3,4,5,6,7,8,9},ASC(E765)&amp;1234567890))-1)</f>
        <v>Pr</v>
      </c>
      <c r="G765" s="55">
        <f t="shared" si="22"/>
        <v>7</v>
      </c>
      <c r="H765" s="55">
        <f>VLOOKUP(F765,Table!$A$2:$C$121,2,0)</f>
        <v>3</v>
      </c>
      <c r="I765" s="56">
        <f>VLOOKUP(F765,Table!$A$2:$C$121,3,0)</f>
        <v>6</v>
      </c>
      <c r="J765" s="59" t="s">
        <v>424</v>
      </c>
      <c r="K765" s="55" t="str">
        <f>LEFT(J765,MIN(FIND({0,1,2,3,4,5,6,7,8,9},ASC(J765)&amp;1234567890))-1)</f>
        <v>Rh</v>
      </c>
      <c r="L765" s="55">
        <f t="shared" si="23"/>
        <v>3</v>
      </c>
      <c r="M765" s="55">
        <f>VLOOKUP(K765,Table!$A$2:$C$121,2,0)</f>
        <v>9</v>
      </c>
      <c r="N765" s="56">
        <f>VLOOKUP(K765,Table!$A$2:$C$121,3,0)</f>
        <v>5</v>
      </c>
      <c r="O765" s="53" t="str">
        <f>VLOOKUP(A765,Table!$U$1:$V$230,2,0)</f>
        <v>Hexagonal</v>
      </c>
      <c r="P765" s="63"/>
      <c r="Q765" s="57"/>
    </row>
    <row r="766" spans="1:17" customFormat="1" ht="13.5">
      <c r="A766" s="58">
        <v>186</v>
      </c>
      <c r="B766" s="58">
        <v>649655</v>
      </c>
      <c r="C766" s="58" t="s">
        <v>6736</v>
      </c>
      <c r="D766" s="58" t="s">
        <v>6826</v>
      </c>
      <c r="E766" s="59" t="s">
        <v>15128</v>
      </c>
      <c r="F766" s="55" t="str">
        <f>LEFT(E766,MIN(FIND({0,1,2,3,4,5,6,7,8,9},ASC(E766)&amp;1234567890))-1)</f>
        <v>Sm</v>
      </c>
      <c r="G766" s="55">
        <f t="shared" si="22"/>
        <v>7</v>
      </c>
      <c r="H766" s="55">
        <f>VLOOKUP(F766,Table!$A$2:$C$121,2,0)</f>
        <v>3</v>
      </c>
      <c r="I766" s="56">
        <f>VLOOKUP(F766,Table!$A$2:$C$121,3,0)</f>
        <v>6</v>
      </c>
      <c r="J766" s="59" t="s">
        <v>11355</v>
      </c>
      <c r="K766" s="55" t="str">
        <f>LEFT(J766,MIN(FIND({0,1,2,3,4,5,6,7,8,9},ASC(J766)&amp;1234567890))-1)</f>
        <v>Pt</v>
      </c>
      <c r="L766" s="55">
        <f t="shared" si="23"/>
        <v>3</v>
      </c>
      <c r="M766" s="55">
        <f>VLOOKUP(K766,Table!$A$2:$C$121,2,0)</f>
        <v>10</v>
      </c>
      <c r="N766" s="56">
        <f>VLOOKUP(K766,Table!$A$2:$C$121,3,0)</f>
        <v>6</v>
      </c>
      <c r="O766" s="53" t="str">
        <f>VLOOKUP(A766,Table!$U$1:$V$230,2,0)</f>
        <v>Hexagonal</v>
      </c>
      <c r="P766" s="63"/>
      <c r="Q766" s="57"/>
    </row>
    <row r="767" spans="1:17" customFormat="1" ht="13.5">
      <c r="A767" s="58">
        <v>186</v>
      </c>
      <c r="B767" s="58">
        <v>649758</v>
      </c>
      <c r="C767" s="58" t="s">
        <v>6736</v>
      </c>
      <c r="D767" s="58" t="s">
        <v>6827</v>
      </c>
      <c r="E767" s="59" t="s">
        <v>13127</v>
      </c>
      <c r="F767" s="55" t="str">
        <f>LEFT(E767,MIN(FIND({0,1,2,3,4,5,6,7,8,9},ASC(E767)&amp;1234567890))-1)</f>
        <v>Th</v>
      </c>
      <c r="G767" s="55">
        <f t="shared" si="22"/>
        <v>7</v>
      </c>
      <c r="H767" s="55">
        <f>VLOOKUP(F767,Table!$A$2:$C$121,2,0)</f>
        <v>3</v>
      </c>
      <c r="I767" s="56">
        <f>VLOOKUP(F767,Table!$A$2:$C$121,3,0)</f>
        <v>7</v>
      </c>
      <c r="J767" s="59" t="s">
        <v>11355</v>
      </c>
      <c r="K767" s="55" t="str">
        <f>LEFT(J767,MIN(FIND({0,1,2,3,4,5,6,7,8,9},ASC(J767)&amp;1234567890))-1)</f>
        <v>Pt</v>
      </c>
      <c r="L767" s="55">
        <f t="shared" si="23"/>
        <v>3</v>
      </c>
      <c r="M767" s="55">
        <f>VLOOKUP(K767,Table!$A$2:$C$121,2,0)</f>
        <v>10</v>
      </c>
      <c r="N767" s="56">
        <f>VLOOKUP(K767,Table!$A$2:$C$121,3,0)</f>
        <v>6</v>
      </c>
      <c r="O767" s="53" t="str">
        <f>VLOOKUP(A767,Table!$U$1:$V$230,2,0)</f>
        <v>Hexagonal</v>
      </c>
      <c r="P767" s="63"/>
      <c r="Q767" s="57"/>
    </row>
    <row r="768" spans="1:17" customFormat="1" ht="13.5">
      <c r="A768" s="58">
        <v>186</v>
      </c>
      <c r="B768" s="58">
        <v>649860</v>
      </c>
      <c r="C768" s="58" t="s">
        <v>6736</v>
      </c>
      <c r="D768" s="58" t="s">
        <v>6828</v>
      </c>
      <c r="E768" s="59" t="s">
        <v>12020</v>
      </c>
      <c r="F768" s="55" t="str">
        <f>LEFT(E768,MIN(FIND({0,1,2,3,4,5,6,7,8,9},ASC(E768)&amp;1234567890))-1)</f>
        <v>Y</v>
      </c>
      <c r="G768" s="55">
        <f t="shared" si="22"/>
        <v>7</v>
      </c>
      <c r="H768" s="55">
        <f>VLOOKUP(F768,Table!$A$2:$C$121,2,0)</f>
        <v>3</v>
      </c>
      <c r="I768" s="56">
        <f>VLOOKUP(F768,Table!$A$2:$C$121,3,0)</f>
        <v>5</v>
      </c>
      <c r="J768" s="59" t="s">
        <v>11355</v>
      </c>
      <c r="K768" s="55" t="str">
        <f>LEFT(J768,MIN(FIND({0,1,2,3,4,5,6,7,8,9},ASC(J768)&amp;1234567890))-1)</f>
        <v>Pt</v>
      </c>
      <c r="L768" s="55">
        <f t="shared" si="23"/>
        <v>3</v>
      </c>
      <c r="M768" s="55">
        <f>VLOOKUP(K768,Table!$A$2:$C$121,2,0)</f>
        <v>10</v>
      </c>
      <c r="N768" s="56">
        <f>VLOOKUP(K768,Table!$A$2:$C$121,3,0)</f>
        <v>6</v>
      </c>
      <c r="O768" s="53" t="str">
        <f>VLOOKUP(A768,Table!$U$1:$V$230,2,0)</f>
        <v>Hexagonal</v>
      </c>
      <c r="P768" s="63"/>
      <c r="Q768" s="57"/>
    </row>
    <row r="769" spans="1:17" customFormat="1" ht="13.5">
      <c r="A769" s="58">
        <v>186</v>
      </c>
      <c r="B769" s="58">
        <v>650360</v>
      </c>
      <c r="C769" s="58" t="s">
        <v>6736</v>
      </c>
      <c r="D769" s="58" t="s">
        <v>6829</v>
      </c>
      <c r="E769" s="59" t="s">
        <v>15128</v>
      </c>
      <c r="F769" s="55" t="str">
        <f>LEFT(E769,MIN(FIND({0,1,2,3,4,5,6,7,8,9},ASC(E769)&amp;1234567890))-1)</f>
        <v>Sm</v>
      </c>
      <c r="G769" s="55">
        <f t="shared" si="22"/>
        <v>7</v>
      </c>
      <c r="H769" s="55">
        <f>VLOOKUP(F769,Table!$A$2:$C$121,2,0)</f>
        <v>3</v>
      </c>
      <c r="I769" s="56">
        <f>VLOOKUP(F769,Table!$A$2:$C$121,3,0)</f>
        <v>6</v>
      </c>
      <c r="J769" s="59" t="s">
        <v>424</v>
      </c>
      <c r="K769" s="55" t="str">
        <f>LEFT(J769,MIN(FIND({0,1,2,3,4,5,6,7,8,9},ASC(J769)&amp;1234567890))-1)</f>
        <v>Rh</v>
      </c>
      <c r="L769" s="55">
        <f t="shared" si="23"/>
        <v>3</v>
      </c>
      <c r="M769" s="55">
        <f>VLOOKUP(K769,Table!$A$2:$C$121,2,0)</f>
        <v>9</v>
      </c>
      <c r="N769" s="56">
        <f>VLOOKUP(K769,Table!$A$2:$C$121,3,0)</f>
        <v>5</v>
      </c>
      <c r="O769" s="53" t="str">
        <f>VLOOKUP(A769,Table!$U$1:$V$230,2,0)</f>
        <v>Hexagonal</v>
      </c>
      <c r="P769" s="63"/>
      <c r="Q769" s="57"/>
    </row>
    <row r="770" spans="1:17" customFormat="1" ht="13.5">
      <c r="A770" s="58">
        <v>186</v>
      </c>
      <c r="B770" s="58">
        <v>650429</v>
      </c>
      <c r="C770" s="58" t="s">
        <v>6736</v>
      </c>
      <c r="D770" s="58" t="s">
        <v>6830</v>
      </c>
      <c r="E770" s="59" t="s">
        <v>12781</v>
      </c>
      <c r="F770" s="55" t="str">
        <f>LEFT(E770,MIN(FIND({0,1,2,3,4,5,6,7,8,9},ASC(E770)&amp;1234567890))-1)</f>
        <v>Tb</v>
      </c>
      <c r="G770" s="55">
        <f t="shared" ref="G770:G833" si="24">IF(SUBSTITUTE(E770,F770,"")="",1,SUBSTITUTE(E770,F770,""))*1</f>
        <v>7</v>
      </c>
      <c r="H770" s="55">
        <f>VLOOKUP(F770,Table!$A$2:$C$121,2,0)</f>
        <v>3</v>
      </c>
      <c r="I770" s="56">
        <f>VLOOKUP(F770,Table!$A$2:$C$121,3,0)</f>
        <v>6</v>
      </c>
      <c r="J770" s="59" t="s">
        <v>424</v>
      </c>
      <c r="K770" s="55" t="str">
        <f>LEFT(J770,MIN(FIND({0,1,2,3,4,5,6,7,8,9},ASC(J770)&amp;1234567890))-1)</f>
        <v>Rh</v>
      </c>
      <c r="L770" s="55">
        <f t="shared" ref="L770:L833" si="25">IF(SUBSTITUTE(J770,K770,"")="",1,SUBSTITUTE(J770,K770,""))*1</f>
        <v>3</v>
      </c>
      <c r="M770" s="55">
        <f>VLOOKUP(K770,Table!$A$2:$C$121,2,0)</f>
        <v>9</v>
      </c>
      <c r="N770" s="56">
        <f>VLOOKUP(K770,Table!$A$2:$C$121,3,0)</f>
        <v>5</v>
      </c>
      <c r="O770" s="53" t="str">
        <f>VLOOKUP(A770,Table!$U$1:$V$230,2,0)</f>
        <v>Hexagonal</v>
      </c>
      <c r="P770" s="63"/>
      <c r="Q770" s="57"/>
    </row>
    <row r="771" spans="1:17" customFormat="1" ht="13.5">
      <c r="A771" s="58">
        <v>186</v>
      </c>
      <c r="B771" s="58">
        <v>650458</v>
      </c>
      <c r="C771" s="58" t="s">
        <v>6736</v>
      </c>
      <c r="D771" s="58" t="s">
        <v>6831</v>
      </c>
      <c r="E771" s="59" t="s">
        <v>424</v>
      </c>
      <c r="F771" s="55" t="str">
        <f>LEFT(E771,MIN(FIND({0,1,2,3,4,5,6,7,8,9},ASC(E771)&amp;1234567890))-1)</f>
        <v>Rh</v>
      </c>
      <c r="G771" s="55">
        <f t="shared" si="24"/>
        <v>3</v>
      </c>
      <c r="H771" s="55">
        <f>VLOOKUP(F771,Table!$A$2:$C$121,2,0)</f>
        <v>9</v>
      </c>
      <c r="I771" s="56">
        <f>VLOOKUP(F771,Table!$A$2:$C$121,3,0)</f>
        <v>5</v>
      </c>
      <c r="J771" s="59" t="s">
        <v>13127</v>
      </c>
      <c r="K771" s="55" t="str">
        <f>LEFT(J771,MIN(FIND({0,1,2,3,4,5,6,7,8,9},ASC(J771)&amp;1234567890))-1)</f>
        <v>Th</v>
      </c>
      <c r="L771" s="55">
        <f t="shared" si="25"/>
        <v>7</v>
      </c>
      <c r="M771" s="55">
        <f>VLOOKUP(K771,Table!$A$2:$C$121,2,0)</f>
        <v>3</v>
      </c>
      <c r="N771" s="56">
        <f>VLOOKUP(K771,Table!$A$2:$C$121,3,0)</f>
        <v>7</v>
      </c>
      <c r="O771" s="53" t="str">
        <f>VLOOKUP(A771,Table!$U$1:$V$230,2,0)</f>
        <v>Hexagonal</v>
      </c>
      <c r="P771" s="63"/>
      <c r="Q771" s="57"/>
    </row>
    <row r="772" spans="1:17" customFormat="1" ht="13.5">
      <c r="A772" s="58">
        <v>186</v>
      </c>
      <c r="B772" s="58">
        <v>650463</v>
      </c>
      <c r="C772" s="58" t="s">
        <v>6736</v>
      </c>
      <c r="D772" s="58" t="s">
        <v>6832</v>
      </c>
      <c r="E772" s="59" t="s">
        <v>13127</v>
      </c>
      <c r="F772" s="55" t="str">
        <f>LEFT(E772,MIN(FIND({0,1,2,3,4,5,6,7,8,9},ASC(E772)&amp;1234567890))-1)</f>
        <v>Th</v>
      </c>
      <c r="G772" s="55">
        <f t="shared" si="24"/>
        <v>7</v>
      </c>
      <c r="H772" s="55">
        <f>VLOOKUP(F772,Table!$A$2:$C$121,2,0)</f>
        <v>3</v>
      </c>
      <c r="I772" s="56">
        <f>VLOOKUP(F772,Table!$A$2:$C$121,3,0)</f>
        <v>7</v>
      </c>
      <c r="J772" s="59" t="s">
        <v>424</v>
      </c>
      <c r="K772" s="55" t="str">
        <f>LEFT(J772,MIN(FIND({0,1,2,3,4,5,6,7,8,9},ASC(J772)&amp;1234567890))-1)</f>
        <v>Rh</v>
      </c>
      <c r="L772" s="55">
        <f t="shared" si="25"/>
        <v>3</v>
      </c>
      <c r="M772" s="55">
        <f>VLOOKUP(K772,Table!$A$2:$C$121,2,0)</f>
        <v>9</v>
      </c>
      <c r="N772" s="56">
        <f>VLOOKUP(K772,Table!$A$2:$C$121,3,0)</f>
        <v>5</v>
      </c>
      <c r="O772" s="53" t="str">
        <f>VLOOKUP(A772,Table!$U$1:$V$230,2,0)</f>
        <v>Hexagonal</v>
      </c>
      <c r="P772" s="63"/>
      <c r="Q772" s="57"/>
    </row>
    <row r="773" spans="1:17" customFormat="1" ht="13.5">
      <c r="A773" s="58">
        <v>186</v>
      </c>
      <c r="B773" s="58">
        <v>650528</v>
      </c>
      <c r="C773" s="58" t="s">
        <v>6736</v>
      </c>
      <c r="D773" s="58" t="s">
        <v>6833</v>
      </c>
      <c r="E773" s="59" t="s">
        <v>12020</v>
      </c>
      <c r="F773" s="55" t="str">
        <f>LEFT(E773,MIN(FIND({0,1,2,3,4,5,6,7,8,9},ASC(E773)&amp;1234567890))-1)</f>
        <v>Y</v>
      </c>
      <c r="G773" s="55">
        <f t="shared" si="24"/>
        <v>7</v>
      </c>
      <c r="H773" s="55">
        <f>VLOOKUP(F773,Table!$A$2:$C$121,2,0)</f>
        <v>3</v>
      </c>
      <c r="I773" s="56">
        <f>VLOOKUP(F773,Table!$A$2:$C$121,3,0)</f>
        <v>5</v>
      </c>
      <c r="J773" s="59" t="s">
        <v>424</v>
      </c>
      <c r="K773" s="55" t="str">
        <f>LEFT(J773,MIN(FIND({0,1,2,3,4,5,6,7,8,9},ASC(J773)&amp;1234567890))-1)</f>
        <v>Rh</v>
      </c>
      <c r="L773" s="55">
        <f t="shared" si="25"/>
        <v>3</v>
      </c>
      <c r="M773" s="55">
        <f>VLOOKUP(K773,Table!$A$2:$C$121,2,0)</f>
        <v>9</v>
      </c>
      <c r="N773" s="56">
        <f>VLOOKUP(K773,Table!$A$2:$C$121,3,0)</f>
        <v>5</v>
      </c>
      <c r="O773" s="53" t="str">
        <f>VLOOKUP(A773,Table!$U$1:$V$230,2,0)</f>
        <v>Hexagonal</v>
      </c>
      <c r="P773" s="63"/>
      <c r="Q773" s="57"/>
    </row>
    <row r="774" spans="1:17" customFormat="1" ht="13.5">
      <c r="A774" s="58">
        <v>186</v>
      </c>
      <c r="B774" s="58">
        <v>650724</v>
      </c>
      <c r="C774" s="58" t="s">
        <v>6736</v>
      </c>
      <c r="D774" s="58" t="s">
        <v>6834</v>
      </c>
      <c r="E774" s="59" t="s">
        <v>13127</v>
      </c>
      <c r="F774" s="55" t="str">
        <f>LEFT(E774,MIN(FIND({0,1,2,3,4,5,6,7,8,9},ASC(E774)&amp;1234567890))-1)</f>
        <v>Th</v>
      </c>
      <c r="G774" s="55">
        <f t="shared" si="24"/>
        <v>7</v>
      </c>
      <c r="H774" s="55">
        <f>VLOOKUP(F774,Table!$A$2:$C$121,2,0)</f>
        <v>3</v>
      </c>
      <c r="I774" s="56">
        <f>VLOOKUP(F774,Table!$A$2:$C$121,3,0)</f>
        <v>7</v>
      </c>
      <c r="J774" s="59" t="s">
        <v>11556</v>
      </c>
      <c r="K774" s="55" t="str">
        <f>LEFT(J774,MIN(FIND({0,1,2,3,4,5,6,7,8,9},ASC(J774)&amp;1234567890))-1)</f>
        <v>Ru</v>
      </c>
      <c r="L774" s="55">
        <f t="shared" si="25"/>
        <v>3</v>
      </c>
      <c r="M774" s="55">
        <f>VLOOKUP(K774,Table!$A$2:$C$121,2,0)</f>
        <v>8</v>
      </c>
      <c r="N774" s="56">
        <f>VLOOKUP(K774,Table!$A$2:$C$121,3,0)</f>
        <v>5</v>
      </c>
      <c r="O774" s="53" t="str">
        <f>VLOOKUP(A774,Table!$U$1:$V$230,2,0)</f>
        <v>Hexagonal</v>
      </c>
      <c r="P774" s="63"/>
      <c r="Q774" s="57"/>
    </row>
    <row r="775" spans="1:17" customFormat="1" ht="13.5">
      <c r="A775" s="58">
        <v>186</v>
      </c>
      <c r="B775" s="58">
        <v>651195</v>
      </c>
      <c r="C775" s="58" t="s">
        <v>6736</v>
      </c>
      <c r="D775" s="58" t="s">
        <v>6835</v>
      </c>
      <c r="E775" s="59" t="s">
        <v>15129</v>
      </c>
      <c r="F775" s="55" t="str">
        <f>LEFT(E775,MIN(FIND({0,1,2,3,4,5,6,7,8,9},ASC(E775)&amp;1234567890))-1)</f>
        <v>Ti</v>
      </c>
      <c r="G775" s="55">
        <f t="shared" si="24"/>
        <v>2.5</v>
      </c>
      <c r="H775" s="55">
        <f>VLOOKUP(F775,Table!$A$2:$C$121,2,0)</f>
        <v>4</v>
      </c>
      <c r="I775" s="56">
        <f>VLOOKUP(F775,Table!$A$2:$C$121,3,0)</f>
        <v>4</v>
      </c>
      <c r="J775" s="59" t="s">
        <v>481</v>
      </c>
      <c r="K775" s="55" t="str">
        <f>LEFT(J775,MIN(FIND({0,1,2,3,4,5,6,7,8,9},ASC(J775)&amp;1234567890))-1)</f>
        <v>S</v>
      </c>
      <c r="L775" s="55">
        <f t="shared" si="25"/>
        <v>4</v>
      </c>
      <c r="M775" s="55">
        <f>VLOOKUP(K775,Table!$A$2:$C$121,2,0)</f>
        <v>16</v>
      </c>
      <c r="N775" s="56">
        <f>VLOOKUP(K775,Table!$A$2:$C$121,3,0)</f>
        <v>3</v>
      </c>
      <c r="O775" s="53" t="str">
        <f>VLOOKUP(A775,Table!$U$1:$V$230,2,0)</f>
        <v>Hexagonal</v>
      </c>
      <c r="P775" s="63"/>
      <c r="Q775" s="57"/>
    </row>
    <row r="776" spans="1:17" customFormat="1" ht="13.5">
      <c r="A776" s="58">
        <v>186</v>
      </c>
      <c r="B776" s="58">
        <v>658986</v>
      </c>
      <c r="C776" s="58" t="s">
        <v>6736</v>
      </c>
      <c r="D776" s="58" t="s">
        <v>6836</v>
      </c>
      <c r="E776" s="59" t="s">
        <v>69</v>
      </c>
      <c r="F776" s="55" t="str">
        <f>LEFT(E776,MIN(FIND({0,1,2,3,4,5,6,7,8,9},ASC(E776)&amp;1234567890))-1)</f>
        <v>Mg</v>
      </c>
      <c r="G776" s="55">
        <f t="shared" si="24"/>
        <v>1</v>
      </c>
      <c r="H776" s="55">
        <f>VLOOKUP(F776,Table!$A$2:$C$121,2,0)</f>
        <v>2</v>
      </c>
      <c r="I776" s="56">
        <f>VLOOKUP(F776,Table!$A$2:$C$121,3,0)</f>
        <v>3</v>
      </c>
      <c r="J776" s="59" t="s">
        <v>47</v>
      </c>
      <c r="K776" s="55" t="str">
        <f>LEFT(J776,MIN(FIND({0,1,2,3,4,5,6,7,8,9},ASC(J776)&amp;1234567890))-1)</f>
        <v>Se</v>
      </c>
      <c r="L776" s="55">
        <f t="shared" si="25"/>
        <v>1</v>
      </c>
      <c r="M776" s="55">
        <f>VLOOKUP(K776,Table!$A$2:$C$121,2,0)</f>
        <v>16</v>
      </c>
      <c r="N776" s="56">
        <f>VLOOKUP(K776,Table!$A$2:$C$121,3,0)</f>
        <v>4</v>
      </c>
      <c r="O776" s="53" t="str">
        <f>VLOOKUP(A776,Table!$U$1:$V$230,2,0)</f>
        <v>Hexagonal</v>
      </c>
      <c r="P776" s="63"/>
      <c r="Q776" s="57"/>
    </row>
    <row r="777" spans="1:17" customFormat="1" ht="13.5">
      <c r="A777" s="58">
        <v>186</v>
      </c>
      <c r="B777" s="58">
        <v>150944</v>
      </c>
      <c r="C777" s="58" t="s">
        <v>6736</v>
      </c>
      <c r="D777" s="58" t="s">
        <v>6837</v>
      </c>
      <c r="E777" s="59" t="s">
        <v>335</v>
      </c>
      <c r="F777" s="55" t="str">
        <f>LEFT(E777,MIN(FIND({0,1,2,3,4,5,6,7,8,9},ASC(E777)&amp;1234567890))-1)</f>
        <v>Nb</v>
      </c>
      <c r="G777" s="55">
        <f t="shared" si="24"/>
        <v>1</v>
      </c>
      <c r="H777" s="55">
        <f>VLOOKUP(F777,Table!$A$2:$C$121,2,0)</f>
        <v>5</v>
      </c>
      <c r="I777" s="56">
        <f>VLOOKUP(F777,Table!$A$2:$C$121,3,0)</f>
        <v>5</v>
      </c>
      <c r="J777" s="59" t="s">
        <v>11523</v>
      </c>
      <c r="K777" s="55" t="str">
        <f>LEFT(J777,MIN(FIND({0,1,2,3,4,5,6,7,8,9},ASC(J777)&amp;1234567890))-1)</f>
        <v>Co</v>
      </c>
      <c r="L777" s="55">
        <f t="shared" si="25"/>
        <v>3</v>
      </c>
      <c r="M777" s="55">
        <f>VLOOKUP(K777,Table!$A$2:$C$121,2,0)</f>
        <v>9</v>
      </c>
      <c r="N777" s="56">
        <f>VLOOKUP(K777,Table!$A$2:$C$121,3,0)</f>
        <v>4</v>
      </c>
      <c r="O777" s="53" t="str">
        <f>VLOOKUP(A777,Table!$U$1:$V$230,2,0)</f>
        <v>Hexagonal</v>
      </c>
      <c r="P777" s="63"/>
      <c r="Q777" s="57"/>
    </row>
    <row r="778" spans="1:17" customFormat="1" ht="13.5">
      <c r="A778" s="58">
        <v>186</v>
      </c>
      <c r="B778" s="58">
        <v>414242</v>
      </c>
      <c r="C778" s="58" t="s">
        <v>6736</v>
      </c>
      <c r="D778" s="58" t="s">
        <v>6838</v>
      </c>
      <c r="E778" s="59" t="s">
        <v>457</v>
      </c>
      <c r="F778" s="55" t="str">
        <f>LEFT(E778,MIN(FIND({0,1,2,3,4,5,6,7,8,9},ASC(E778)&amp;1234567890))-1)</f>
        <v>Li</v>
      </c>
      <c r="G778" s="55">
        <f t="shared" si="24"/>
        <v>1</v>
      </c>
      <c r="H778" s="55">
        <f>VLOOKUP(F778,Table!$A$2:$C$121,2,0)</f>
        <v>1</v>
      </c>
      <c r="I778" s="56">
        <f>VLOOKUP(F778,Table!$A$2:$C$121,3,0)</f>
        <v>2</v>
      </c>
      <c r="J778" s="59" t="s">
        <v>329</v>
      </c>
      <c r="K778" s="55" t="str">
        <f>LEFT(J778,MIN(FIND({0,1,2,3,4,5,6,7,8,9},ASC(J778)&amp;1234567890))-1)</f>
        <v>I</v>
      </c>
      <c r="L778" s="55">
        <f t="shared" si="25"/>
        <v>1</v>
      </c>
      <c r="M778" s="55">
        <f>VLOOKUP(K778,Table!$A$2:$C$121,2,0)</f>
        <v>17</v>
      </c>
      <c r="N778" s="56">
        <f>VLOOKUP(K778,Table!$A$2:$C$121,3,0)</f>
        <v>5</v>
      </c>
      <c r="O778" s="53" t="str">
        <f>VLOOKUP(A778,Table!$U$1:$V$230,2,0)</f>
        <v>Hexagonal</v>
      </c>
      <c r="P778" s="63"/>
      <c r="Q778" s="57"/>
    </row>
    <row r="779" spans="1:17" customFormat="1" ht="13.5">
      <c r="A779" s="58">
        <v>186</v>
      </c>
      <c r="B779" s="58">
        <v>162607</v>
      </c>
      <c r="C779" s="58" t="s">
        <v>6736</v>
      </c>
      <c r="D779" s="58" t="s">
        <v>5528</v>
      </c>
      <c r="E779" s="59" t="s">
        <v>69</v>
      </c>
      <c r="F779" s="55" t="str">
        <f>LEFT(E779,MIN(FIND({0,1,2,3,4,5,6,7,8,9},ASC(E779)&amp;1234567890))-1)</f>
        <v>Mg</v>
      </c>
      <c r="G779" s="55">
        <f t="shared" si="24"/>
        <v>1</v>
      </c>
      <c r="H779" s="55">
        <f>VLOOKUP(F779,Table!$A$2:$C$121,2,0)</f>
        <v>2</v>
      </c>
      <c r="I779" s="56">
        <f>VLOOKUP(F779,Table!$A$2:$C$121,3,0)</f>
        <v>3</v>
      </c>
      <c r="J779" s="59" t="s">
        <v>371</v>
      </c>
      <c r="K779" s="55" t="str">
        <f>LEFT(J779,MIN(FIND({0,1,2,3,4,5,6,7,8,9},ASC(J779)&amp;1234567890))-1)</f>
        <v>O</v>
      </c>
      <c r="L779" s="55">
        <f t="shared" si="25"/>
        <v>1</v>
      </c>
      <c r="M779" s="55">
        <f>VLOOKUP(K779,Table!$A$2:$C$121,2,0)</f>
        <v>16</v>
      </c>
      <c r="N779" s="56">
        <f>VLOOKUP(K779,Table!$A$2:$C$121,3,0)</f>
        <v>2</v>
      </c>
      <c r="O779" s="53" t="str">
        <f>VLOOKUP(A779,Table!$U$1:$V$230,2,0)</f>
        <v>Hexagonal</v>
      </c>
      <c r="P779" s="63"/>
      <c r="Q779" s="57"/>
    </row>
    <row r="780" spans="1:17" customFormat="1" ht="13.5">
      <c r="A780" s="58">
        <v>186</v>
      </c>
      <c r="B780" s="58">
        <v>166523</v>
      </c>
      <c r="C780" s="58" t="s">
        <v>6736</v>
      </c>
      <c r="D780" s="58" t="s">
        <v>6066</v>
      </c>
      <c r="E780" s="59" t="s">
        <v>12891</v>
      </c>
      <c r="F780" s="55" t="str">
        <f>LEFT(E780,MIN(FIND({0,1,2,3,4,5,6,7,8,9},ASC(E780)&amp;1234567890))-1)</f>
        <v>Ti</v>
      </c>
      <c r="G780" s="55">
        <f t="shared" si="24"/>
        <v>7.5</v>
      </c>
      <c r="H780" s="55">
        <f>VLOOKUP(F780,Table!$A$2:$C$121,2,0)</f>
        <v>4</v>
      </c>
      <c r="I780" s="56">
        <f>VLOOKUP(F780,Table!$A$2:$C$121,3,0)</f>
        <v>4</v>
      </c>
      <c r="J780" s="59" t="s">
        <v>12892</v>
      </c>
      <c r="K780" s="55" t="str">
        <f>LEFT(J780,MIN(FIND({0,1,2,3,4,5,6,7,8,9},ASC(J780)&amp;1234567890))-1)</f>
        <v>S</v>
      </c>
      <c r="L780" s="55">
        <f t="shared" si="25"/>
        <v>12</v>
      </c>
      <c r="M780" s="55">
        <f>VLOOKUP(K780,Table!$A$2:$C$121,2,0)</f>
        <v>16</v>
      </c>
      <c r="N780" s="56">
        <f>VLOOKUP(K780,Table!$A$2:$C$121,3,0)</f>
        <v>3</v>
      </c>
      <c r="O780" s="53" t="str">
        <f>VLOOKUP(A780,Table!$U$1:$V$230,2,0)</f>
        <v>Hexagonal</v>
      </c>
      <c r="P780" s="63"/>
      <c r="Q780" s="57"/>
    </row>
    <row r="781" spans="1:17" customFormat="1" ht="13.5">
      <c r="A781" s="58">
        <v>186</v>
      </c>
      <c r="B781" s="58">
        <v>422451</v>
      </c>
      <c r="C781" s="58" t="s">
        <v>6736</v>
      </c>
      <c r="D781" s="58" t="s">
        <v>1173</v>
      </c>
      <c r="E781" s="59" t="s">
        <v>11456</v>
      </c>
      <c r="F781" s="55" t="str">
        <f>LEFT(E781,MIN(FIND({0,1,2,3,4,5,6,7,8,9},ASC(E781)&amp;1234567890))-1)</f>
        <v>Bi</v>
      </c>
      <c r="G781" s="55">
        <f t="shared" si="24"/>
        <v>2</v>
      </c>
      <c r="H781" s="55">
        <f>VLOOKUP(F781,Table!$A$2:$C$121,2,0)</f>
        <v>15</v>
      </c>
      <c r="I781" s="56">
        <f>VLOOKUP(F781,Table!$A$2:$C$121,3,0)</f>
        <v>6</v>
      </c>
      <c r="J781" s="59" t="s">
        <v>59</v>
      </c>
      <c r="K781" s="55" t="str">
        <f>LEFT(J781,MIN(FIND({0,1,2,3,4,5,6,7,8,9},ASC(J781)&amp;1234567890))-1)</f>
        <v>O</v>
      </c>
      <c r="L781" s="55">
        <f t="shared" si="25"/>
        <v>3</v>
      </c>
      <c r="M781" s="55">
        <f>VLOOKUP(K781,Table!$A$2:$C$121,2,0)</f>
        <v>16</v>
      </c>
      <c r="N781" s="56">
        <f>VLOOKUP(K781,Table!$A$2:$C$121,3,0)</f>
        <v>2</v>
      </c>
      <c r="O781" s="53" t="str">
        <f>VLOOKUP(A781,Table!$U$1:$V$230,2,0)</f>
        <v>Hexagonal</v>
      </c>
      <c r="P781" s="63"/>
      <c r="Q781" s="57"/>
    </row>
    <row r="782" spans="1:17" customFormat="1" ht="13.5">
      <c r="A782" s="58">
        <v>186</v>
      </c>
      <c r="B782" s="58">
        <v>245158</v>
      </c>
      <c r="C782" s="58" t="s">
        <v>6736</v>
      </c>
      <c r="D782" s="58" t="s">
        <v>6839</v>
      </c>
      <c r="E782" s="59" t="s">
        <v>15130</v>
      </c>
      <c r="F782" s="55" t="str">
        <f>LEFT(E782,MIN(FIND({0,1,2,3,4,5,6,7,8,9},ASC(E782)&amp;1234567890))-1)</f>
        <v>Sm</v>
      </c>
      <c r="G782" s="55">
        <f t="shared" si="24"/>
        <v>12.72</v>
      </c>
      <c r="H782" s="55">
        <f>VLOOKUP(F782,Table!$A$2:$C$121,2,0)</f>
        <v>3</v>
      </c>
      <c r="I782" s="56">
        <f>VLOOKUP(F782,Table!$A$2:$C$121,3,0)</f>
        <v>6</v>
      </c>
      <c r="J782" s="59" t="s">
        <v>15131</v>
      </c>
      <c r="K782" s="55" t="str">
        <f>LEFT(J782,MIN(FIND({0,1,2,3,4,5,6,7,8,9},ASC(J782)&amp;1234567890))-1)</f>
        <v>Zn</v>
      </c>
      <c r="L782" s="55">
        <f t="shared" si="25"/>
        <v>59.08</v>
      </c>
      <c r="M782" s="55">
        <f>VLOOKUP(K782,Table!$A$2:$C$121,2,0)</f>
        <v>12</v>
      </c>
      <c r="N782" s="56">
        <f>VLOOKUP(K782,Table!$A$2:$C$121,3,0)</f>
        <v>4</v>
      </c>
      <c r="O782" s="53" t="str">
        <f>VLOOKUP(A782,Table!$U$1:$V$230,2,0)</f>
        <v>Hexagonal</v>
      </c>
      <c r="P782" s="63"/>
      <c r="Q782" s="57"/>
    </row>
    <row r="783" spans="1:17" customFormat="1" ht="13.5">
      <c r="A783" s="58">
        <v>186</v>
      </c>
      <c r="B783" s="58">
        <v>245159</v>
      </c>
      <c r="C783" s="58" t="s">
        <v>6736</v>
      </c>
      <c r="D783" s="58" t="s">
        <v>6840</v>
      </c>
      <c r="E783" s="59" t="s">
        <v>15132</v>
      </c>
      <c r="F783" s="55" t="str">
        <f>LEFT(E783,MIN(FIND({0,1,2,3,4,5,6,7,8,9},ASC(E783)&amp;1234567890))-1)</f>
        <v>Gd</v>
      </c>
      <c r="G783" s="55">
        <f t="shared" si="24"/>
        <v>12.71</v>
      </c>
      <c r="H783" s="55">
        <f>VLOOKUP(F783,Table!$A$2:$C$121,2,0)</f>
        <v>3</v>
      </c>
      <c r="I783" s="56">
        <f>VLOOKUP(F783,Table!$A$2:$C$121,3,0)</f>
        <v>6</v>
      </c>
      <c r="J783" s="59" t="s">
        <v>15133</v>
      </c>
      <c r="K783" s="55" t="str">
        <f>LEFT(J783,MIN(FIND({0,1,2,3,4,5,6,7,8,9},ASC(J783)&amp;1234567890))-1)</f>
        <v>Zn</v>
      </c>
      <c r="L783" s="55">
        <f t="shared" si="25"/>
        <v>59.5</v>
      </c>
      <c r="M783" s="55">
        <f>VLOOKUP(K783,Table!$A$2:$C$121,2,0)</f>
        <v>12</v>
      </c>
      <c r="N783" s="56">
        <f>VLOOKUP(K783,Table!$A$2:$C$121,3,0)</f>
        <v>4</v>
      </c>
      <c r="O783" s="53" t="str">
        <f>VLOOKUP(A783,Table!$U$1:$V$230,2,0)</f>
        <v>Hexagonal</v>
      </c>
      <c r="P783" s="63"/>
      <c r="Q783" s="57"/>
    </row>
    <row r="784" spans="1:17" customFormat="1" ht="13.5">
      <c r="A784" s="58">
        <v>186</v>
      </c>
      <c r="B784" s="58">
        <v>245161</v>
      </c>
      <c r="C784" s="58" t="s">
        <v>6736</v>
      </c>
      <c r="D784" s="58" t="s">
        <v>6841</v>
      </c>
      <c r="E784" s="59" t="s">
        <v>15134</v>
      </c>
      <c r="F784" s="55" t="str">
        <f>LEFT(E784,MIN(FIND({0,1,2,3,4,5,6,7,8,9},ASC(E784)&amp;1234567890))-1)</f>
        <v>Dy</v>
      </c>
      <c r="G784" s="55">
        <f t="shared" si="24"/>
        <v>12.6</v>
      </c>
      <c r="H784" s="55">
        <f>VLOOKUP(F784,Table!$A$2:$C$121,2,0)</f>
        <v>3</v>
      </c>
      <c r="I784" s="56">
        <f>VLOOKUP(F784,Table!$A$2:$C$121,3,0)</f>
        <v>6</v>
      </c>
      <c r="J784" s="59" t="s">
        <v>15135</v>
      </c>
      <c r="K784" s="55" t="str">
        <f>LEFT(J784,MIN(FIND({0,1,2,3,4,5,6,7,8,9},ASC(J784)&amp;1234567890))-1)</f>
        <v>Zn</v>
      </c>
      <c r="L784" s="55">
        <f t="shared" si="25"/>
        <v>59.22</v>
      </c>
      <c r="M784" s="55">
        <f>VLOOKUP(K784,Table!$A$2:$C$121,2,0)</f>
        <v>12</v>
      </c>
      <c r="N784" s="56">
        <f>VLOOKUP(K784,Table!$A$2:$C$121,3,0)</f>
        <v>4</v>
      </c>
      <c r="O784" s="53" t="str">
        <f>VLOOKUP(A784,Table!$U$1:$V$230,2,0)</f>
        <v>Hexagonal</v>
      </c>
      <c r="P784" s="63"/>
      <c r="Q784" s="57"/>
    </row>
    <row r="785" spans="1:17" customFormat="1" ht="13.5">
      <c r="A785" s="58">
        <v>186</v>
      </c>
      <c r="B785" s="58">
        <v>245160</v>
      </c>
      <c r="C785" s="58" t="s">
        <v>6736</v>
      </c>
      <c r="D785" s="58" t="s">
        <v>6842</v>
      </c>
      <c r="E785" s="59" t="s">
        <v>15136</v>
      </c>
      <c r="F785" s="55" t="str">
        <f>LEFT(E785,MIN(FIND({0,1,2,3,4,5,6,7,8,9},ASC(E785)&amp;1234567890))-1)</f>
        <v>Tb</v>
      </c>
      <c r="G785" s="55">
        <f t="shared" si="24"/>
        <v>12.64</v>
      </c>
      <c r="H785" s="55">
        <f>VLOOKUP(F785,Table!$A$2:$C$121,2,0)</f>
        <v>3</v>
      </c>
      <c r="I785" s="56">
        <f>VLOOKUP(F785,Table!$A$2:$C$121,3,0)</f>
        <v>6</v>
      </c>
      <c r="J785" s="59" t="s">
        <v>15137</v>
      </c>
      <c r="K785" s="55" t="str">
        <f>LEFT(J785,MIN(FIND({0,1,2,3,4,5,6,7,8,9},ASC(J785)&amp;1234567890))-1)</f>
        <v>Zn</v>
      </c>
      <c r="L785" s="55">
        <f t="shared" si="25"/>
        <v>59.1</v>
      </c>
      <c r="M785" s="55">
        <f>VLOOKUP(K785,Table!$A$2:$C$121,2,0)</f>
        <v>12</v>
      </c>
      <c r="N785" s="56">
        <f>VLOOKUP(K785,Table!$A$2:$C$121,3,0)</f>
        <v>4</v>
      </c>
      <c r="O785" s="53" t="str">
        <f>VLOOKUP(A785,Table!$U$1:$V$230,2,0)</f>
        <v>Hexagonal</v>
      </c>
      <c r="P785" s="63"/>
      <c r="Q785" s="57"/>
    </row>
    <row r="786" spans="1:17" customFormat="1" ht="13.5">
      <c r="A786" s="58">
        <v>186</v>
      </c>
      <c r="B786" s="58">
        <v>245231</v>
      </c>
      <c r="C786" s="58" t="s">
        <v>6736</v>
      </c>
      <c r="D786" s="58" t="s">
        <v>6843</v>
      </c>
      <c r="E786" s="59" t="s">
        <v>15138</v>
      </c>
      <c r="F786" s="55" t="str">
        <f>LEFT(E786,MIN(FIND({0,1,2,3,4,5,6,7,8,9},ASC(E786)&amp;1234567890))-1)</f>
        <v>Mo</v>
      </c>
      <c r="G786" s="55">
        <f t="shared" si="24"/>
        <v>0.93</v>
      </c>
      <c r="H786" s="55">
        <f>VLOOKUP(F786,Table!$A$2:$C$121,2,0)</f>
        <v>6</v>
      </c>
      <c r="I786" s="56">
        <f>VLOOKUP(F786,Table!$A$2:$C$121,3,0)</f>
        <v>5</v>
      </c>
      <c r="J786" s="59" t="s">
        <v>68</v>
      </c>
      <c r="K786" s="55" t="str">
        <f>LEFT(J786,MIN(FIND({0,1,2,3,4,5,6,7,8,9},ASC(J786)&amp;1234567890))-1)</f>
        <v>N</v>
      </c>
      <c r="L786" s="55">
        <f t="shared" si="25"/>
        <v>1</v>
      </c>
      <c r="M786" s="55">
        <f>VLOOKUP(K786,Table!$A$2:$C$121,2,0)</f>
        <v>15</v>
      </c>
      <c r="N786" s="56">
        <f>VLOOKUP(K786,Table!$A$2:$C$121,3,0)</f>
        <v>2</v>
      </c>
      <c r="O786" s="53" t="str">
        <f>VLOOKUP(A786,Table!$U$1:$V$230,2,0)</f>
        <v>Hexagonal</v>
      </c>
      <c r="P786" s="63"/>
      <c r="Q786" s="57"/>
    </row>
    <row r="787" spans="1:17" customFormat="1" ht="13.5">
      <c r="A787" s="58">
        <v>186</v>
      </c>
      <c r="B787" s="58">
        <v>245232</v>
      </c>
      <c r="C787" s="58" t="s">
        <v>6736</v>
      </c>
      <c r="D787" s="58" t="s">
        <v>15363</v>
      </c>
      <c r="E787" s="59" t="s">
        <v>15366</v>
      </c>
      <c r="F787" s="55" t="str">
        <f>LEFT(E787,MIN(FIND({0,1,2,3,4,5,6,7,8,9},ASC(E787)&amp;1234567890))-1)</f>
        <v>Mo</v>
      </c>
      <c r="G787" s="55">
        <f t="shared" si="24"/>
        <v>0.98</v>
      </c>
      <c r="H787" s="55">
        <f>VLOOKUP(F787,Table!$A$2:$C$121,2,0)</f>
        <v>6</v>
      </c>
      <c r="I787" s="56">
        <f>VLOOKUP(F787,Table!$A$2:$C$121,3,0)</f>
        <v>5</v>
      </c>
      <c r="J787" s="59" t="s">
        <v>68</v>
      </c>
      <c r="K787" s="55" t="str">
        <f>LEFT(J787,MIN(FIND({0,1,2,3,4,5,6,7,8,9},ASC(J787)&amp;1234567890))-1)</f>
        <v>N</v>
      </c>
      <c r="L787" s="55">
        <f t="shared" si="25"/>
        <v>1</v>
      </c>
      <c r="M787" s="55">
        <f>VLOOKUP(K787,Table!$A$2:$C$121,2,0)</f>
        <v>15</v>
      </c>
      <c r="N787" s="56">
        <f>VLOOKUP(K787,Table!$A$2:$C$121,3,0)</f>
        <v>2</v>
      </c>
      <c r="O787" s="53" t="str">
        <f>VLOOKUP(A787,Table!$U$1:$V$230,2,0)</f>
        <v>Hexagonal</v>
      </c>
      <c r="P787" s="63"/>
      <c r="Q787" s="57"/>
    </row>
    <row r="788" spans="1:17" customFormat="1" ht="13.5">
      <c r="A788" s="58">
        <v>186</v>
      </c>
      <c r="B788" s="58">
        <v>245611</v>
      </c>
      <c r="C788" s="58" t="s">
        <v>6736</v>
      </c>
      <c r="D788" s="58" t="s">
        <v>6171</v>
      </c>
      <c r="E788" s="59" t="s">
        <v>330</v>
      </c>
      <c r="F788" s="55" t="str">
        <f>LEFT(E788,MIN(FIND({0,1,2,3,4,5,6,7,8,9},ASC(E788)&amp;1234567890))-1)</f>
        <v>Ca</v>
      </c>
      <c r="G788" s="55">
        <f t="shared" si="24"/>
        <v>1</v>
      </c>
      <c r="H788" s="55">
        <f>VLOOKUP(F788,Table!$A$2:$C$121,2,0)</f>
        <v>2</v>
      </c>
      <c r="I788" s="56">
        <f>VLOOKUP(F788,Table!$A$2:$C$121,3,0)</f>
        <v>4</v>
      </c>
      <c r="J788" s="59" t="s">
        <v>11461</v>
      </c>
      <c r="K788" s="55" t="str">
        <f>LEFT(J788,MIN(FIND({0,1,2,3,4,5,6,7,8,9},ASC(J788)&amp;1234567890))-1)</f>
        <v>Ge</v>
      </c>
      <c r="L788" s="55">
        <f t="shared" si="25"/>
        <v>2</v>
      </c>
      <c r="M788" s="55">
        <f>VLOOKUP(K788,Table!$A$2:$C$121,2,0)</f>
        <v>14</v>
      </c>
      <c r="N788" s="56">
        <f>VLOOKUP(K788,Table!$A$2:$C$121,3,0)</f>
        <v>4</v>
      </c>
      <c r="O788" s="53" t="str">
        <f>VLOOKUP(A788,Table!$U$1:$V$230,2,0)</f>
        <v>Hexagonal</v>
      </c>
      <c r="P788" s="63"/>
      <c r="Q788" s="57"/>
    </row>
    <row r="789" spans="1:17" customFormat="1" ht="13.5">
      <c r="A789" s="58">
        <v>186</v>
      </c>
      <c r="B789" s="58">
        <v>262928</v>
      </c>
      <c r="C789" s="58" t="s">
        <v>6736</v>
      </c>
      <c r="D789" s="58" t="s">
        <v>6844</v>
      </c>
      <c r="E789" s="59" t="s">
        <v>355</v>
      </c>
      <c r="F789" s="55" t="str">
        <f>LEFT(E789,MIN(FIND({0,1,2,3,4,5,6,7,8,9},ASC(E789)&amp;1234567890))-1)</f>
        <v>Mn</v>
      </c>
      <c r="G789" s="55">
        <f t="shared" si="24"/>
        <v>1</v>
      </c>
      <c r="H789" s="55">
        <f>VLOOKUP(F789,Table!$A$2:$C$121,2,0)</f>
        <v>7</v>
      </c>
      <c r="I789" s="56">
        <f>VLOOKUP(F789,Table!$A$2:$C$121,3,0)</f>
        <v>4</v>
      </c>
      <c r="J789" s="59" t="s">
        <v>371</v>
      </c>
      <c r="K789" s="55" t="str">
        <f>LEFT(J789,MIN(FIND({0,1,2,3,4,5,6,7,8,9},ASC(J789)&amp;1234567890))-1)</f>
        <v>O</v>
      </c>
      <c r="L789" s="55">
        <f t="shared" si="25"/>
        <v>1</v>
      </c>
      <c r="M789" s="55">
        <f>VLOOKUP(K789,Table!$A$2:$C$121,2,0)</f>
        <v>16</v>
      </c>
      <c r="N789" s="56">
        <f>VLOOKUP(K789,Table!$A$2:$C$121,3,0)</f>
        <v>2</v>
      </c>
      <c r="O789" s="53" t="str">
        <f>VLOOKUP(A789,Table!$U$1:$V$230,2,0)</f>
        <v>Hexagonal</v>
      </c>
      <c r="P789" s="63"/>
      <c r="Q789" s="57"/>
    </row>
    <row r="790" spans="1:17" customFormat="1" ht="13.5">
      <c r="A790" s="58">
        <v>186</v>
      </c>
      <c r="B790" s="58">
        <v>236216</v>
      </c>
      <c r="C790" s="58" t="s">
        <v>6736</v>
      </c>
      <c r="D790" s="58" t="s">
        <v>6845</v>
      </c>
      <c r="E790" s="59" t="s">
        <v>15139</v>
      </c>
      <c r="F790" s="55" t="str">
        <f>LEFT(E790,MIN(FIND({0,1,2,3,4,5,6,7,8,9},ASC(E790)&amp;1234567890))-1)</f>
        <v>Zn</v>
      </c>
      <c r="G790" s="55">
        <f t="shared" si="24"/>
        <v>0.8</v>
      </c>
      <c r="H790" s="55">
        <f>VLOOKUP(F790,Table!$A$2:$C$121,2,0)</f>
        <v>12</v>
      </c>
      <c r="I790" s="56">
        <f>VLOOKUP(F790,Table!$A$2:$C$121,3,0)</f>
        <v>4</v>
      </c>
      <c r="J790" s="59" t="s">
        <v>15140</v>
      </c>
      <c r="K790" s="55" t="str">
        <f>LEFT(J790,MIN(FIND({0,1,2,3,4,5,6,7,8,9},ASC(J790)&amp;1234567890))-1)</f>
        <v>O</v>
      </c>
      <c r="L790" s="55">
        <f t="shared" si="25"/>
        <v>0.8</v>
      </c>
      <c r="M790" s="55">
        <f>VLOOKUP(K790,Table!$A$2:$C$121,2,0)</f>
        <v>16</v>
      </c>
      <c r="N790" s="56">
        <f>VLOOKUP(K790,Table!$A$2:$C$121,3,0)</f>
        <v>2</v>
      </c>
      <c r="O790" s="53" t="str">
        <f>VLOOKUP(A790,Table!$U$1:$V$230,2,0)</f>
        <v>Hexagonal</v>
      </c>
      <c r="P790" s="63"/>
      <c r="Q790" s="57"/>
    </row>
    <row r="791" spans="1:17" customFormat="1" ht="13.5">
      <c r="A791" s="58">
        <v>186</v>
      </c>
      <c r="B791" s="58">
        <v>192507</v>
      </c>
      <c r="C791" s="58" t="s">
        <v>6736</v>
      </c>
      <c r="D791" s="58" t="s">
        <v>6846</v>
      </c>
      <c r="E791" s="59" t="s">
        <v>544</v>
      </c>
      <c r="F791" s="55" t="str">
        <f>LEFT(E791,MIN(FIND({0,1,2,3,4,5,6,7,8,9},ASC(E791)&amp;1234567890))-1)</f>
        <v>Ge</v>
      </c>
      <c r="G791" s="55">
        <f t="shared" si="24"/>
        <v>1</v>
      </c>
      <c r="H791" s="55">
        <f>VLOOKUP(F791,Table!$A$2:$C$121,2,0)</f>
        <v>14</v>
      </c>
      <c r="I791" s="56">
        <f>VLOOKUP(F791,Table!$A$2:$C$121,3,0)</f>
        <v>4</v>
      </c>
      <c r="J791" s="59" t="s">
        <v>11414</v>
      </c>
      <c r="K791" s="55" t="str">
        <f>LEFT(J791,MIN(FIND({0,1,2,3,4,5,6,7,8,9},ASC(J791)&amp;1234567890))-1)</f>
        <v>H</v>
      </c>
      <c r="L791" s="55">
        <f t="shared" si="25"/>
        <v>1</v>
      </c>
      <c r="M791" s="55">
        <f>VLOOKUP(K791,Table!$A$2:$C$121,2,0)</f>
        <v>1</v>
      </c>
      <c r="N791" s="56">
        <f>VLOOKUP(K791,Table!$A$2:$C$121,3,0)</f>
        <v>1</v>
      </c>
      <c r="O791" s="53" t="str">
        <f>VLOOKUP(A791,Table!$U$1:$V$230,2,0)</f>
        <v>Hexagonal</v>
      </c>
      <c r="P791" s="63"/>
      <c r="Q791" s="57"/>
    </row>
    <row r="792" spans="1:17" customFormat="1" ht="13.5">
      <c r="A792" s="58">
        <v>186</v>
      </c>
      <c r="B792" s="58">
        <v>195284</v>
      </c>
      <c r="C792" s="58" t="s">
        <v>6736</v>
      </c>
      <c r="D792" s="58" t="s">
        <v>6847</v>
      </c>
      <c r="E792" s="59" t="s">
        <v>15062</v>
      </c>
      <c r="F792" s="55" t="str">
        <f>LEFT(E792,MIN(FIND({0,1,2,3,4,5,6,7,8,9},ASC(E792)&amp;1234567890))-1)</f>
        <v>Ta</v>
      </c>
      <c r="G792" s="55">
        <f t="shared" si="24"/>
        <v>1.1100000000000001</v>
      </c>
      <c r="H792" s="55">
        <f>VLOOKUP(F792,Table!$A$2:$C$121,2,0)</f>
        <v>5</v>
      </c>
      <c r="I792" s="56">
        <f>VLOOKUP(F792,Table!$A$2:$C$121,3,0)</f>
        <v>6</v>
      </c>
      <c r="J792" s="59" t="s">
        <v>34</v>
      </c>
      <c r="K792" s="55" t="str">
        <f>LEFT(J792,MIN(FIND({0,1,2,3,4,5,6,7,8,9},ASC(J792)&amp;1234567890))-1)</f>
        <v>S</v>
      </c>
      <c r="L792" s="55">
        <f t="shared" si="25"/>
        <v>2</v>
      </c>
      <c r="M792" s="55">
        <f>VLOOKUP(K792,Table!$A$2:$C$121,2,0)</f>
        <v>16</v>
      </c>
      <c r="N792" s="56">
        <f>VLOOKUP(K792,Table!$A$2:$C$121,3,0)</f>
        <v>3</v>
      </c>
      <c r="O792" s="53" t="str">
        <f>VLOOKUP(A792,Table!$U$1:$V$230,2,0)</f>
        <v>Hexagonal</v>
      </c>
      <c r="P792" s="63"/>
      <c r="Q792" s="57"/>
    </row>
    <row r="793" spans="1:17" customFormat="1" ht="13.5">
      <c r="A793" s="58">
        <v>186</v>
      </c>
      <c r="B793" s="58">
        <v>195285</v>
      </c>
      <c r="C793" s="58" t="s">
        <v>6736</v>
      </c>
      <c r="D793" s="58" t="s">
        <v>6848</v>
      </c>
      <c r="E793" s="59" t="s">
        <v>15141</v>
      </c>
      <c r="F793" s="55" t="str">
        <f>LEFT(E793,MIN(FIND({0,1,2,3,4,5,6,7,8,9},ASC(E793)&amp;1234567890))-1)</f>
        <v>Ta</v>
      </c>
      <c r="G793" s="55">
        <f t="shared" si="24"/>
        <v>1.0900000000000001</v>
      </c>
      <c r="H793" s="55">
        <f>VLOOKUP(F793,Table!$A$2:$C$121,2,0)</f>
        <v>5</v>
      </c>
      <c r="I793" s="56">
        <f>VLOOKUP(F793,Table!$A$2:$C$121,3,0)</f>
        <v>6</v>
      </c>
      <c r="J793" s="59" t="s">
        <v>34</v>
      </c>
      <c r="K793" s="55" t="str">
        <f>LEFT(J793,MIN(FIND({0,1,2,3,4,5,6,7,8,9},ASC(J793)&amp;1234567890))-1)</f>
        <v>S</v>
      </c>
      <c r="L793" s="55">
        <f t="shared" si="25"/>
        <v>2</v>
      </c>
      <c r="M793" s="55">
        <f>VLOOKUP(K793,Table!$A$2:$C$121,2,0)</f>
        <v>16</v>
      </c>
      <c r="N793" s="56">
        <f>VLOOKUP(K793,Table!$A$2:$C$121,3,0)</f>
        <v>3</v>
      </c>
      <c r="O793" s="53" t="str">
        <f>VLOOKUP(A793,Table!$U$1:$V$230,2,0)</f>
        <v>Hexagonal</v>
      </c>
      <c r="P793" s="63"/>
      <c r="Q793" s="57"/>
    </row>
    <row r="794" spans="1:17" customFormat="1" ht="13.5">
      <c r="A794" s="58">
        <v>186</v>
      </c>
      <c r="B794" s="58">
        <v>430071</v>
      </c>
      <c r="C794" s="58" t="s">
        <v>6736</v>
      </c>
      <c r="D794" s="58" t="s">
        <v>6849</v>
      </c>
      <c r="E794" s="59" t="s">
        <v>11765</v>
      </c>
      <c r="F794" s="55" t="str">
        <f>LEFT(E794,MIN(FIND({0,1,2,3,4,5,6,7,8,9},ASC(E794)&amp;1234567890))-1)</f>
        <v>B</v>
      </c>
      <c r="G794" s="55">
        <f t="shared" si="24"/>
        <v>3</v>
      </c>
      <c r="H794" s="55">
        <f>VLOOKUP(F794,Table!$A$2:$C$121,2,0)</f>
        <v>13</v>
      </c>
      <c r="I794" s="56">
        <f>VLOOKUP(F794,Table!$A$2:$C$121,3,0)</f>
        <v>2</v>
      </c>
      <c r="J794" s="59" t="s">
        <v>340</v>
      </c>
      <c r="K794" s="55" t="str">
        <f>LEFT(J794,MIN(FIND({0,1,2,3,4,5,6,7,8,9},ASC(J794)&amp;1234567890))-1)</f>
        <v>Ni</v>
      </c>
      <c r="L794" s="55">
        <f t="shared" si="25"/>
        <v>7</v>
      </c>
      <c r="M794" s="55">
        <f>VLOOKUP(K794,Table!$A$2:$C$121,2,0)</f>
        <v>10</v>
      </c>
      <c r="N794" s="56">
        <f>VLOOKUP(K794,Table!$A$2:$C$121,3,0)</f>
        <v>4</v>
      </c>
      <c r="O794" s="53" t="str">
        <f>VLOOKUP(A794,Table!$U$1:$V$230,2,0)</f>
        <v>Hexagonal</v>
      </c>
      <c r="P794" s="63"/>
      <c r="Q794" s="57"/>
    </row>
    <row r="795" spans="1:17" customFormat="1" ht="13.5">
      <c r="A795" s="58">
        <v>186</v>
      </c>
      <c r="B795" s="58">
        <v>252269</v>
      </c>
      <c r="C795" s="58" t="s">
        <v>6736</v>
      </c>
      <c r="D795" s="58" t="s">
        <v>6850</v>
      </c>
      <c r="E795" s="59" t="s">
        <v>614</v>
      </c>
      <c r="F795" s="55" t="str">
        <f>LEFT(E795,MIN(FIND({0,1,2,3,4,5,6,7,8,9},ASC(E795)&amp;1234567890))-1)</f>
        <v>C</v>
      </c>
      <c r="G795" s="55">
        <f t="shared" si="24"/>
        <v>1</v>
      </c>
      <c r="H795" s="55">
        <f>VLOOKUP(F795,Table!$A$2:$C$121,2,0)</f>
        <v>14</v>
      </c>
      <c r="I795" s="56">
        <f>VLOOKUP(F795,Table!$A$2:$C$121,3,0)</f>
        <v>2</v>
      </c>
      <c r="J795" s="59" t="s">
        <v>11413</v>
      </c>
      <c r="K795" s="55" t="str">
        <f>LEFT(J795,MIN(FIND({0,1,2,3,4,5,6,7,8,9},ASC(J795)&amp;1234567890))-1)</f>
        <v>D</v>
      </c>
      <c r="L795" s="55">
        <f t="shared" si="25"/>
        <v>1</v>
      </c>
      <c r="M795" s="55">
        <f>VLOOKUP(K795,Table!$A$2:$C$121,2,0)</f>
        <v>1</v>
      </c>
      <c r="N795" s="56">
        <f>VLOOKUP(K795,Table!$A$2:$C$121,3,0)</f>
        <v>1</v>
      </c>
      <c r="O795" s="53" t="str">
        <f>VLOOKUP(A795,Table!$U$1:$V$230,2,0)</f>
        <v>Hexagonal</v>
      </c>
      <c r="P795" s="63"/>
      <c r="Q795" s="57"/>
    </row>
    <row r="796" spans="1:17" customFormat="1" ht="13.5">
      <c r="A796" s="12">
        <v>187</v>
      </c>
      <c r="B796" s="12">
        <v>15406</v>
      </c>
      <c r="C796" s="12" t="s">
        <v>6851</v>
      </c>
      <c r="D796" s="12" t="s">
        <v>6852</v>
      </c>
      <c r="E796" s="17" t="s">
        <v>390</v>
      </c>
      <c r="F796" s="25" t="str">
        <f>LEFT(E796,MIN(FIND({0,1,2,3,4,5,6,7,8,9},ASC(E796)&amp;1234567890))-1)</f>
        <v>W</v>
      </c>
      <c r="G796" s="25">
        <f t="shared" si="24"/>
        <v>1</v>
      </c>
      <c r="H796" s="25">
        <f>VLOOKUP(F796,Table!$A$2:$C$121,2,0)</f>
        <v>6</v>
      </c>
      <c r="I796" s="26">
        <f>VLOOKUP(F796,Table!$A$2:$C$121,3,0)</f>
        <v>6</v>
      </c>
      <c r="J796" s="17" t="s">
        <v>614</v>
      </c>
      <c r="K796" s="25" t="str">
        <f>LEFT(J796,MIN(FIND({0,1,2,3,4,5,6,7,8,9},ASC(J796)&amp;1234567890))-1)</f>
        <v>C</v>
      </c>
      <c r="L796" s="25">
        <f t="shared" si="25"/>
        <v>1</v>
      </c>
      <c r="M796" s="25">
        <f>VLOOKUP(K796,Table!$A$2:$C$121,2,0)</f>
        <v>14</v>
      </c>
      <c r="N796" s="26">
        <f>VLOOKUP(K796,Table!$A$2:$C$121,3,0)</f>
        <v>2</v>
      </c>
      <c r="O796" s="13" t="str">
        <f>VLOOKUP(A796,Table!$U$1:$V$230,2,0)</f>
        <v>Hexagonal</v>
      </c>
      <c r="P796" s="63"/>
    </row>
    <row r="797" spans="1:17" customFormat="1" ht="13.5">
      <c r="A797" s="12">
        <v>187</v>
      </c>
      <c r="B797" s="12">
        <v>16030</v>
      </c>
      <c r="C797" s="12" t="s">
        <v>6851</v>
      </c>
      <c r="D797" s="12" t="s">
        <v>6853</v>
      </c>
      <c r="E797" s="17" t="s">
        <v>13162</v>
      </c>
      <c r="F797" s="25" t="str">
        <f>LEFT(E797,MIN(FIND({0,1,2,3,4,5,6,7,8,9},ASC(E797)&amp;1234567890))-1)</f>
        <v>Rh</v>
      </c>
      <c r="G797" s="25">
        <f t="shared" si="24"/>
        <v>0.79</v>
      </c>
      <c r="H797" s="25">
        <f>VLOOKUP(F797,Table!$A$2:$C$121,2,0)</f>
        <v>9</v>
      </c>
      <c r="I797" s="26">
        <f>VLOOKUP(F797,Table!$A$2:$C$121,3,0)</f>
        <v>5</v>
      </c>
      <c r="J797" s="17" t="s">
        <v>13163</v>
      </c>
      <c r="K797" s="25" t="str">
        <f>LEFT(J797,MIN(FIND({0,1,2,3,4,5,6,7,8,9},ASC(J797)&amp;1234567890))-1)</f>
        <v>Be</v>
      </c>
      <c r="L797" s="25">
        <f t="shared" si="25"/>
        <v>5.1100000000000003</v>
      </c>
      <c r="M797" s="25">
        <f>VLOOKUP(K797,Table!$A$2:$C$121,2,0)</f>
        <v>2</v>
      </c>
      <c r="N797" s="26">
        <f>VLOOKUP(K797,Table!$A$2:$C$121,3,0)</f>
        <v>2</v>
      </c>
      <c r="O797" s="13" t="str">
        <f>VLOOKUP(A797,Table!$U$1:$V$230,2,0)</f>
        <v>Hexagonal</v>
      </c>
      <c r="P797" s="63"/>
    </row>
    <row r="798" spans="1:17" customFormat="1" ht="13.5">
      <c r="A798" s="12">
        <v>187</v>
      </c>
      <c r="B798" s="12">
        <v>18132</v>
      </c>
      <c r="C798" s="12" t="s">
        <v>6851</v>
      </c>
      <c r="D798" s="12" t="s">
        <v>1645</v>
      </c>
      <c r="E798" s="17" t="s">
        <v>335</v>
      </c>
      <c r="F798" s="25" t="str">
        <f>LEFT(E798,MIN(FIND({0,1,2,3,4,5,6,7,8,9},ASC(E798)&amp;1234567890))-1)</f>
        <v>Nb</v>
      </c>
      <c r="G798" s="25">
        <f t="shared" si="24"/>
        <v>1</v>
      </c>
      <c r="H798" s="25">
        <f>VLOOKUP(F798,Table!$A$2:$C$121,2,0)</f>
        <v>5</v>
      </c>
      <c r="I798" s="26">
        <f>VLOOKUP(F798,Table!$A$2:$C$121,3,0)</f>
        <v>5</v>
      </c>
      <c r="J798" s="17" t="s">
        <v>361</v>
      </c>
      <c r="K798" s="25" t="str">
        <f>LEFT(J798,MIN(FIND({0,1,2,3,4,5,6,7,8,9},ASC(J798)&amp;1234567890))-1)</f>
        <v>Se</v>
      </c>
      <c r="L798" s="25">
        <f t="shared" si="25"/>
        <v>2</v>
      </c>
      <c r="M798" s="25">
        <f>VLOOKUP(K798,Table!$A$2:$C$121,2,0)</f>
        <v>16</v>
      </c>
      <c r="N798" s="26">
        <f>VLOOKUP(K798,Table!$A$2:$C$121,3,0)</f>
        <v>4</v>
      </c>
      <c r="O798" s="13" t="str">
        <f>VLOOKUP(A798,Table!$U$1:$V$230,2,0)</f>
        <v>Hexagonal</v>
      </c>
      <c r="P798" s="63"/>
    </row>
    <row r="799" spans="1:17" customFormat="1" ht="13.5">
      <c r="A799" s="12">
        <v>187</v>
      </c>
      <c r="B799" s="12">
        <v>111</v>
      </c>
      <c r="C799" s="12" t="s">
        <v>6851</v>
      </c>
      <c r="D799" s="12" t="s">
        <v>6854</v>
      </c>
      <c r="E799" s="17" t="s">
        <v>13164</v>
      </c>
      <c r="F799" s="25" t="str">
        <f>LEFT(E799,MIN(FIND({0,1,2,3,4,5,6,7,8,9},ASC(E799)&amp;1234567890))-1)</f>
        <v>Cs</v>
      </c>
      <c r="G799" s="25">
        <f t="shared" si="24"/>
        <v>7</v>
      </c>
      <c r="H799" s="25">
        <f>VLOOKUP(F799,Table!$A$2:$C$121,2,0)</f>
        <v>1</v>
      </c>
      <c r="I799" s="26">
        <f>VLOOKUP(F799,Table!$A$2:$C$121,3,0)</f>
        <v>6</v>
      </c>
      <c r="J799" s="17" t="s">
        <v>371</v>
      </c>
      <c r="K799" s="25" t="str">
        <f>LEFT(J799,MIN(FIND({0,1,2,3,4,5,6,7,8,9},ASC(J799)&amp;1234567890))-1)</f>
        <v>O</v>
      </c>
      <c r="L799" s="25">
        <f t="shared" si="25"/>
        <v>1</v>
      </c>
      <c r="M799" s="25">
        <f>VLOOKUP(K799,Table!$A$2:$C$121,2,0)</f>
        <v>16</v>
      </c>
      <c r="N799" s="26">
        <f>VLOOKUP(K799,Table!$A$2:$C$121,3,0)</f>
        <v>2</v>
      </c>
      <c r="O799" s="13" t="str">
        <f>VLOOKUP(A799,Table!$U$1:$V$230,2,0)</f>
        <v>Hexagonal</v>
      </c>
      <c r="P799" s="63"/>
    </row>
    <row r="800" spans="1:17" customFormat="1" ht="13.5">
      <c r="A800" s="12">
        <v>187</v>
      </c>
      <c r="B800" s="12">
        <v>20239</v>
      </c>
      <c r="C800" s="12" t="s">
        <v>6851</v>
      </c>
      <c r="D800" s="12" t="s">
        <v>6228</v>
      </c>
      <c r="E800" s="17" t="s">
        <v>11428</v>
      </c>
      <c r="F800" s="25" t="str">
        <f>LEFT(E800,MIN(FIND({0,1,2,3,4,5,6,7,8,9},ASC(E800)&amp;1234567890))-1)</f>
        <v>U</v>
      </c>
      <c r="G800" s="25">
        <f t="shared" si="24"/>
        <v>2</v>
      </c>
      <c r="H800" s="25">
        <f>VLOOKUP(F800,Table!$A$2:$C$121,2,0)</f>
        <v>3</v>
      </c>
      <c r="I800" s="26">
        <f>VLOOKUP(F800,Table!$A$2:$C$121,3,0)</f>
        <v>7</v>
      </c>
      <c r="J800" s="17" t="s">
        <v>12899</v>
      </c>
      <c r="K800" s="25" t="str">
        <f>LEFT(J800,MIN(FIND({0,1,2,3,4,5,6,7,8,9},ASC(J800)&amp;1234567890))-1)</f>
        <v>Zn</v>
      </c>
      <c r="L800" s="25">
        <f t="shared" si="25"/>
        <v>17</v>
      </c>
      <c r="M800" s="25">
        <f>VLOOKUP(K800,Table!$A$2:$C$121,2,0)</f>
        <v>12</v>
      </c>
      <c r="N800" s="26">
        <f>VLOOKUP(K800,Table!$A$2:$C$121,3,0)</f>
        <v>4</v>
      </c>
      <c r="O800" s="13" t="str">
        <f>VLOOKUP(A800,Table!$U$1:$V$230,2,0)</f>
        <v>Hexagonal</v>
      </c>
      <c r="P800" s="63"/>
    </row>
    <row r="801" spans="1:16" customFormat="1" ht="13.5">
      <c r="A801" s="12">
        <v>187</v>
      </c>
      <c r="B801" s="12">
        <v>24316</v>
      </c>
      <c r="C801" s="12" t="s">
        <v>6851</v>
      </c>
      <c r="D801" s="12" t="s">
        <v>254</v>
      </c>
      <c r="E801" s="17" t="s">
        <v>405</v>
      </c>
      <c r="F801" s="25" t="str">
        <f>LEFT(E801,MIN(FIND({0,1,2,3,4,5,6,7,8,9},ASC(E801)&amp;1234567890))-1)</f>
        <v>Ta</v>
      </c>
      <c r="G801" s="25">
        <f t="shared" si="24"/>
        <v>1</v>
      </c>
      <c r="H801" s="25">
        <f>VLOOKUP(F801,Table!$A$2:$C$121,2,0)</f>
        <v>5</v>
      </c>
      <c r="I801" s="26">
        <f>VLOOKUP(F801,Table!$A$2:$C$121,3,0)</f>
        <v>6</v>
      </c>
      <c r="J801" s="17" t="s">
        <v>361</v>
      </c>
      <c r="K801" s="25" t="str">
        <f>LEFT(J801,MIN(FIND({0,1,2,3,4,5,6,7,8,9},ASC(J801)&amp;1234567890))-1)</f>
        <v>Se</v>
      </c>
      <c r="L801" s="25">
        <f t="shared" si="25"/>
        <v>2</v>
      </c>
      <c r="M801" s="25">
        <f>VLOOKUP(K801,Table!$A$2:$C$121,2,0)</f>
        <v>16</v>
      </c>
      <c r="N801" s="26">
        <f>VLOOKUP(K801,Table!$A$2:$C$121,3,0)</f>
        <v>4</v>
      </c>
      <c r="O801" s="13" t="str">
        <f>VLOOKUP(A801,Table!$U$1:$V$230,2,0)</f>
        <v>Hexagonal</v>
      </c>
      <c r="P801" s="63"/>
    </row>
    <row r="802" spans="1:16" customFormat="1" ht="13.5">
      <c r="A802" s="12">
        <v>187</v>
      </c>
      <c r="B802" s="12">
        <v>27674</v>
      </c>
      <c r="C802" s="12" t="s">
        <v>6851</v>
      </c>
      <c r="D802" s="12" t="s">
        <v>5871</v>
      </c>
      <c r="E802" s="17" t="s">
        <v>544</v>
      </c>
      <c r="F802" s="25" t="str">
        <f>LEFT(E802,MIN(FIND({0,1,2,3,4,5,6,7,8,9},ASC(E802)&amp;1234567890))-1)</f>
        <v>Ge</v>
      </c>
      <c r="G802" s="25">
        <f t="shared" si="24"/>
        <v>1</v>
      </c>
      <c r="H802" s="25">
        <f>VLOOKUP(F802,Table!$A$2:$C$121,2,0)</f>
        <v>14</v>
      </c>
      <c r="I802" s="26">
        <f>VLOOKUP(F802,Table!$A$2:$C$121,3,0)</f>
        <v>4</v>
      </c>
      <c r="J802" s="17" t="s">
        <v>11321</v>
      </c>
      <c r="K802" s="25" t="str">
        <f>LEFT(J802,MIN(FIND({0,1,2,3,4,5,6,7,8,9},ASC(J802)&amp;1234567890))-1)</f>
        <v>I</v>
      </c>
      <c r="L802" s="25">
        <f t="shared" si="25"/>
        <v>2</v>
      </c>
      <c r="M802" s="25">
        <f>VLOOKUP(K802,Table!$A$2:$C$121,2,0)</f>
        <v>17</v>
      </c>
      <c r="N802" s="26">
        <f>VLOOKUP(K802,Table!$A$2:$C$121,3,0)</f>
        <v>5</v>
      </c>
      <c r="O802" s="13" t="str">
        <f>VLOOKUP(A802,Table!$U$1:$V$230,2,0)</f>
        <v>Hexagonal</v>
      </c>
      <c r="P802" s="63"/>
    </row>
    <row r="803" spans="1:16" customFormat="1" ht="13.5">
      <c r="A803" s="12">
        <v>187</v>
      </c>
      <c r="B803" s="12">
        <v>30088</v>
      </c>
      <c r="C803" s="12" t="s">
        <v>6851</v>
      </c>
      <c r="D803" s="12" t="s">
        <v>3368</v>
      </c>
      <c r="E803" s="17" t="s">
        <v>11351</v>
      </c>
      <c r="F803" s="25" t="str">
        <f>LEFT(E803,MIN(FIND({0,1,2,3,4,5,6,7,8,9},ASC(E803)&amp;1234567890))-1)</f>
        <v>Cu</v>
      </c>
      <c r="G803" s="25">
        <f t="shared" si="24"/>
        <v>1</v>
      </c>
      <c r="H803" s="25">
        <f>VLOOKUP(F803,Table!$A$2:$C$121,2,0)</f>
        <v>11</v>
      </c>
      <c r="I803" s="26">
        <f>VLOOKUP(F803,Table!$A$2:$C$121,3,0)</f>
        <v>4</v>
      </c>
      <c r="J803" s="17" t="s">
        <v>329</v>
      </c>
      <c r="K803" s="25" t="str">
        <f>LEFT(J803,MIN(FIND({0,1,2,3,4,5,6,7,8,9},ASC(J803)&amp;1234567890))-1)</f>
        <v>I</v>
      </c>
      <c r="L803" s="25">
        <f t="shared" si="25"/>
        <v>1</v>
      </c>
      <c r="M803" s="25">
        <f>VLOOKUP(K803,Table!$A$2:$C$121,2,0)</f>
        <v>17</v>
      </c>
      <c r="N803" s="26">
        <f>VLOOKUP(K803,Table!$A$2:$C$121,3,0)</f>
        <v>5</v>
      </c>
      <c r="O803" s="13" t="str">
        <f>VLOOKUP(A803,Table!$U$1:$V$230,2,0)</f>
        <v>Hexagonal</v>
      </c>
      <c r="P803" s="63"/>
    </row>
    <row r="804" spans="1:16" customFormat="1" ht="13.5">
      <c r="A804" s="12">
        <v>187</v>
      </c>
      <c r="B804" s="12">
        <v>71082</v>
      </c>
      <c r="C804" s="12" t="s">
        <v>6851</v>
      </c>
      <c r="D804" s="12" t="s">
        <v>5791</v>
      </c>
      <c r="E804" s="17" t="s">
        <v>366</v>
      </c>
      <c r="F804" s="25" t="str">
        <f>LEFT(E804,MIN(FIND({0,1,2,3,4,5,6,7,8,9},ASC(E804)&amp;1234567890))-1)</f>
        <v>Ga</v>
      </c>
      <c r="G804" s="25">
        <f t="shared" si="24"/>
        <v>1</v>
      </c>
      <c r="H804" s="25">
        <f>VLOOKUP(F804,Table!$A$2:$C$121,2,0)</f>
        <v>13</v>
      </c>
      <c r="I804" s="26">
        <f>VLOOKUP(F804,Table!$A$2:$C$121,3,0)</f>
        <v>4</v>
      </c>
      <c r="J804" s="17" t="s">
        <v>47</v>
      </c>
      <c r="K804" s="25" t="str">
        <f>LEFT(J804,MIN(FIND({0,1,2,3,4,5,6,7,8,9},ASC(J804)&amp;1234567890))-1)</f>
        <v>Se</v>
      </c>
      <c r="L804" s="25">
        <f t="shared" si="25"/>
        <v>1</v>
      </c>
      <c r="M804" s="25">
        <f>VLOOKUP(K804,Table!$A$2:$C$121,2,0)</f>
        <v>16</v>
      </c>
      <c r="N804" s="26">
        <f>VLOOKUP(K804,Table!$A$2:$C$121,3,0)</f>
        <v>4</v>
      </c>
      <c r="O804" s="13" t="str">
        <f>VLOOKUP(A804,Table!$U$1:$V$230,2,0)</f>
        <v>Hexagonal</v>
      </c>
      <c r="P804" s="63"/>
    </row>
    <row r="805" spans="1:16" customFormat="1" ht="13.5">
      <c r="A805" s="12">
        <v>187</v>
      </c>
      <c r="B805" s="12">
        <v>79561</v>
      </c>
      <c r="C805" s="12" t="s">
        <v>6851</v>
      </c>
      <c r="D805" s="12" t="s">
        <v>6855</v>
      </c>
      <c r="E805" s="17" t="s">
        <v>13165</v>
      </c>
      <c r="F805" s="25" t="str">
        <f>LEFT(E805,MIN(FIND({0,1,2,3,4,5,6,7,8,9},ASC(E805)&amp;1234567890))-1)</f>
        <v>Hf</v>
      </c>
      <c r="G805" s="25">
        <f t="shared" si="24"/>
        <v>0.92</v>
      </c>
      <c r="H805" s="25">
        <f>VLOOKUP(F805,Table!$A$2:$C$121,2,0)</f>
        <v>4</v>
      </c>
      <c r="I805" s="26">
        <f>VLOOKUP(F805,Table!$A$2:$C$121,3,0)</f>
        <v>6</v>
      </c>
      <c r="J805" s="17" t="s">
        <v>47</v>
      </c>
      <c r="K805" s="25" t="str">
        <f>LEFT(J805,MIN(FIND({0,1,2,3,4,5,6,7,8,9},ASC(J805)&amp;1234567890))-1)</f>
        <v>Se</v>
      </c>
      <c r="L805" s="25">
        <f t="shared" si="25"/>
        <v>1</v>
      </c>
      <c r="M805" s="25">
        <f>VLOOKUP(K805,Table!$A$2:$C$121,2,0)</f>
        <v>16</v>
      </c>
      <c r="N805" s="26">
        <f>VLOOKUP(K805,Table!$A$2:$C$121,3,0)</f>
        <v>4</v>
      </c>
      <c r="O805" s="13" t="str">
        <f>VLOOKUP(A805,Table!$U$1:$V$230,2,0)</f>
        <v>Hexagonal</v>
      </c>
      <c r="P805" s="63"/>
    </row>
    <row r="806" spans="1:16" customFormat="1" ht="13.5">
      <c r="A806" s="12">
        <v>187</v>
      </c>
      <c r="B806" s="12">
        <v>201264</v>
      </c>
      <c r="C806" s="12" t="s">
        <v>6851</v>
      </c>
      <c r="D806" s="12" t="s">
        <v>6856</v>
      </c>
      <c r="E806" s="17" t="s">
        <v>355</v>
      </c>
      <c r="F806" s="25" t="str">
        <f>LEFT(E806,MIN(FIND({0,1,2,3,4,5,6,7,8,9},ASC(E806)&amp;1234567890))-1)</f>
        <v>Mn</v>
      </c>
      <c r="G806" s="25">
        <f t="shared" si="24"/>
        <v>1</v>
      </c>
      <c r="H806" s="25">
        <f>VLOOKUP(F806,Table!$A$2:$C$121,2,0)</f>
        <v>7</v>
      </c>
      <c r="I806" s="26">
        <f>VLOOKUP(F806,Table!$A$2:$C$121,3,0)</f>
        <v>4</v>
      </c>
      <c r="J806" s="17" t="s">
        <v>13166</v>
      </c>
      <c r="K806" s="25" t="str">
        <f>LEFT(J806,MIN(FIND({0,1,2,3,4,5,6,7,8,9},ASC(J806)&amp;1234567890))-1)</f>
        <v>D</v>
      </c>
      <c r="L806" s="25">
        <f t="shared" si="25"/>
        <v>0.65</v>
      </c>
      <c r="M806" s="25">
        <f>VLOOKUP(K806,Table!$A$2:$C$121,2,0)</f>
        <v>1</v>
      </c>
      <c r="N806" s="26">
        <f>VLOOKUP(K806,Table!$A$2:$C$121,3,0)</f>
        <v>1</v>
      </c>
      <c r="O806" s="13" t="str">
        <f>VLOOKUP(A806,Table!$U$1:$V$230,2,0)</f>
        <v>Hexagonal</v>
      </c>
      <c r="P806" s="63"/>
    </row>
    <row r="807" spans="1:16" customFormat="1" ht="13.5">
      <c r="A807" s="12">
        <v>187</v>
      </c>
      <c r="B807" s="12">
        <v>42908</v>
      </c>
      <c r="C807" s="12" t="s">
        <v>6851</v>
      </c>
      <c r="D807" s="12" t="s">
        <v>6857</v>
      </c>
      <c r="E807" s="17" t="s">
        <v>13167</v>
      </c>
      <c r="F807" s="25" t="str">
        <f>LEFT(E807,MIN(FIND({0,1,2,3,4,5,6,7,8,9},ASC(E807)&amp;1234567890))-1)</f>
        <v>Cu</v>
      </c>
      <c r="G807" s="25">
        <f t="shared" si="24"/>
        <v>10.52</v>
      </c>
      <c r="H807" s="25">
        <f>VLOOKUP(F807,Table!$A$2:$C$121,2,0)</f>
        <v>11</v>
      </c>
      <c r="I807" s="26">
        <f>VLOOKUP(F807,Table!$A$2:$C$121,3,0)</f>
        <v>4</v>
      </c>
      <c r="J807" s="17" t="s">
        <v>11768</v>
      </c>
      <c r="K807" s="25" t="str">
        <f>LEFT(J807,MIN(FIND({0,1,2,3,4,5,6,7,8,9},ASC(J807)&amp;1234567890))-1)</f>
        <v>Te</v>
      </c>
      <c r="L807" s="25">
        <f t="shared" si="25"/>
        <v>6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Hexagonal</v>
      </c>
      <c r="P807" s="63"/>
    </row>
    <row r="808" spans="1:16" customFormat="1" ht="13.5">
      <c r="A808" s="12">
        <v>187</v>
      </c>
      <c r="B808" s="12">
        <v>43671</v>
      </c>
      <c r="C808" s="12" t="s">
        <v>6851</v>
      </c>
      <c r="D808" s="12" t="s">
        <v>6858</v>
      </c>
      <c r="E808" s="17" t="s">
        <v>341</v>
      </c>
      <c r="F808" s="25" t="str">
        <f>LEFT(E808,MIN(FIND({0,1,2,3,4,5,6,7,8,9},ASC(E808)&amp;1234567890))-1)</f>
        <v>Ru</v>
      </c>
      <c r="G808" s="25">
        <f t="shared" si="24"/>
        <v>1</v>
      </c>
      <c r="H808" s="25">
        <f>VLOOKUP(F808,Table!$A$2:$C$121,2,0)</f>
        <v>8</v>
      </c>
      <c r="I808" s="26">
        <f>VLOOKUP(F808,Table!$A$2:$C$121,3,0)</f>
        <v>5</v>
      </c>
      <c r="J808" s="17" t="s">
        <v>614</v>
      </c>
      <c r="K808" s="25" t="str">
        <f>LEFT(J808,MIN(FIND({0,1,2,3,4,5,6,7,8,9},ASC(J808)&amp;1234567890))-1)</f>
        <v>C</v>
      </c>
      <c r="L808" s="25">
        <f t="shared" si="25"/>
        <v>1</v>
      </c>
      <c r="M808" s="25">
        <f>VLOOKUP(K808,Table!$A$2:$C$121,2,0)</f>
        <v>14</v>
      </c>
      <c r="N808" s="26">
        <f>VLOOKUP(K808,Table!$A$2:$C$121,3,0)</f>
        <v>2</v>
      </c>
      <c r="O808" s="13" t="str">
        <f>VLOOKUP(A808,Table!$U$1:$V$230,2,0)</f>
        <v>Hexagonal</v>
      </c>
      <c r="P808" s="63"/>
    </row>
    <row r="809" spans="1:16" customFormat="1" ht="13.5">
      <c r="A809" s="12">
        <v>187</v>
      </c>
      <c r="B809" s="12">
        <v>43672</v>
      </c>
      <c r="C809" s="12" t="s">
        <v>6851</v>
      </c>
      <c r="D809" s="12" t="s">
        <v>6859</v>
      </c>
      <c r="E809" s="17" t="s">
        <v>434</v>
      </c>
      <c r="F809" s="25" t="str">
        <f>LEFT(E809,MIN(FIND({0,1,2,3,4,5,6,7,8,9},ASC(E809)&amp;1234567890))-1)</f>
        <v>Os</v>
      </c>
      <c r="G809" s="25">
        <f t="shared" si="24"/>
        <v>1</v>
      </c>
      <c r="H809" s="25">
        <f>VLOOKUP(F809,Table!$A$2:$C$121,2,0)</f>
        <v>8</v>
      </c>
      <c r="I809" s="26">
        <f>VLOOKUP(F809,Table!$A$2:$C$121,3,0)</f>
        <v>6</v>
      </c>
      <c r="J809" s="17" t="s">
        <v>614</v>
      </c>
      <c r="K809" s="25" t="str">
        <f>LEFT(J809,MIN(FIND({0,1,2,3,4,5,6,7,8,9},ASC(J809)&amp;1234567890))-1)</f>
        <v>C</v>
      </c>
      <c r="L809" s="25">
        <f t="shared" si="25"/>
        <v>1</v>
      </c>
      <c r="M809" s="25">
        <f>VLOOKUP(K809,Table!$A$2:$C$121,2,0)</f>
        <v>14</v>
      </c>
      <c r="N809" s="26">
        <f>VLOOKUP(K809,Table!$A$2:$C$121,3,0)</f>
        <v>2</v>
      </c>
      <c r="O809" s="13" t="str">
        <f>VLOOKUP(A809,Table!$U$1:$V$230,2,0)</f>
        <v>Hexagonal</v>
      </c>
      <c r="P809" s="63"/>
    </row>
    <row r="810" spans="1:16" customFormat="1" ht="13.5">
      <c r="A810" s="12">
        <v>187</v>
      </c>
      <c r="B810" s="12">
        <v>410867</v>
      </c>
      <c r="C810" s="12" t="s">
        <v>6851</v>
      </c>
      <c r="D810" s="12" t="s">
        <v>2521</v>
      </c>
      <c r="E810" s="17" t="s">
        <v>377</v>
      </c>
      <c r="F810" s="25" t="str">
        <f>LEFT(E810,MIN(FIND({0,1,2,3,4,5,6,7,8,9},ASC(E810)&amp;1234567890))-1)</f>
        <v>Zr</v>
      </c>
      <c r="G810" s="25">
        <f t="shared" si="24"/>
        <v>1</v>
      </c>
      <c r="H810" s="25">
        <f>VLOOKUP(F810,Table!$A$2:$C$121,2,0)</f>
        <v>4</v>
      </c>
      <c r="I810" s="26">
        <f>VLOOKUP(F810,Table!$A$2:$C$121,3,0)</f>
        <v>5</v>
      </c>
      <c r="J810" s="17" t="s">
        <v>328</v>
      </c>
      <c r="K810" s="25" t="str">
        <f>LEFT(J810,MIN(FIND({0,1,2,3,4,5,6,7,8,9},ASC(J810)&amp;1234567890))-1)</f>
        <v>Te</v>
      </c>
      <c r="L810" s="25">
        <f t="shared" si="25"/>
        <v>1</v>
      </c>
      <c r="M810" s="25">
        <f>VLOOKUP(K810,Table!$A$2:$C$121,2,0)</f>
        <v>16</v>
      </c>
      <c r="N810" s="26">
        <f>VLOOKUP(K810,Table!$A$2:$C$121,3,0)</f>
        <v>5</v>
      </c>
      <c r="O810" s="13" t="str">
        <f>VLOOKUP(A810,Table!$U$1:$V$230,2,0)</f>
        <v>Hexagonal</v>
      </c>
      <c r="P810" s="63"/>
    </row>
    <row r="811" spans="1:16" customFormat="1" ht="13.5">
      <c r="A811" s="12">
        <v>187</v>
      </c>
      <c r="B811" s="12">
        <v>76005</v>
      </c>
      <c r="C811" s="12" t="s">
        <v>6851</v>
      </c>
      <c r="D811" s="12" t="s">
        <v>6860</v>
      </c>
      <c r="E811" s="17" t="s">
        <v>390</v>
      </c>
      <c r="F811" s="25" t="str">
        <f>LEFT(E811,MIN(FIND({0,1,2,3,4,5,6,7,8,9},ASC(E811)&amp;1234567890))-1)</f>
        <v>W</v>
      </c>
      <c r="G811" s="25">
        <f t="shared" si="24"/>
        <v>1</v>
      </c>
      <c r="H811" s="25">
        <f>VLOOKUP(F811,Table!$A$2:$C$121,2,0)</f>
        <v>6</v>
      </c>
      <c r="I811" s="26">
        <f>VLOOKUP(F811,Table!$A$2:$C$121,3,0)</f>
        <v>6</v>
      </c>
      <c r="J811" s="17" t="s">
        <v>68</v>
      </c>
      <c r="K811" s="25" t="str">
        <f>LEFT(J811,MIN(FIND({0,1,2,3,4,5,6,7,8,9},ASC(J811)&amp;1234567890))-1)</f>
        <v>N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2</v>
      </c>
      <c r="O811" s="13" t="str">
        <f>VLOOKUP(A811,Table!$U$1:$V$230,2,0)</f>
        <v>Hexagonal</v>
      </c>
      <c r="P811" s="63"/>
    </row>
    <row r="812" spans="1:16" customFormat="1" ht="13.5">
      <c r="A812" s="12">
        <v>187</v>
      </c>
      <c r="B812" s="12">
        <v>76006</v>
      </c>
      <c r="C812" s="12" t="s">
        <v>6851</v>
      </c>
      <c r="D812" s="12" t="s">
        <v>4868</v>
      </c>
      <c r="E812" s="17" t="s">
        <v>335</v>
      </c>
      <c r="F812" s="25" t="str">
        <f>LEFT(E812,MIN(FIND({0,1,2,3,4,5,6,7,8,9},ASC(E812)&amp;1234567890))-1)</f>
        <v>Nb</v>
      </c>
      <c r="G812" s="25">
        <f t="shared" si="24"/>
        <v>1</v>
      </c>
      <c r="H812" s="25">
        <f>VLOOKUP(F812,Table!$A$2:$C$121,2,0)</f>
        <v>5</v>
      </c>
      <c r="I812" s="26">
        <f>VLOOKUP(F812,Table!$A$2:$C$121,3,0)</f>
        <v>5</v>
      </c>
      <c r="J812" s="17" t="s">
        <v>12600</v>
      </c>
      <c r="K812" s="25" t="str">
        <f>LEFT(J812,MIN(FIND({0,1,2,3,4,5,6,7,8,9},ASC(J812)&amp;1234567890))-1)</f>
        <v>N</v>
      </c>
      <c r="L812" s="25">
        <f t="shared" si="25"/>
        <v>0.85</v>
      </c>
      <c r="M812" s="25">
        <f>VLOOKUP(K812,Table!$A$2:$C$121,2,0)</f>
        <v>15</v>
      </c>
      <c r="N812" s="26">
        <f>VLOOKUP(K812,Table!$A$2:$C$121,3,0)</f>
        <v>2</v>
      </c>
      <c r="O812" s="13" t="str">
        <f>VLOOKUP(A812,Table!$U$1:$V$230,2,0)</f>
        <v>Hexagonal</v>
      </c>
      <c r="P812" s="63"/>
    </row>
    <row r="813" spans="1:16" customFormat="1" ht="13.5">
      <c r="A813" s="12">
        <v>187</v>
      </c>
      <c r="B813" s="12">
        <v>76016</v>
      </c>
      <c r="C813" s="12" t="s">
        <v>6851</v>
      </c>
      <c r="D813" s="12" t="s">
        <v>6861</v>
      </c>
      <c r="E813" s="17" t="s">
        <v>405</v>
      </c>
      <c r="F813" s="25" t="str">
        <f>LEFT(E813,MIN(FIND({0,1,2,3,4,5,6,7,8,9},ASC(E813)&amp;1234567890))-1)</f>
        <v>Ta</v>
      </c>
      <c r="G813" s="25">
        <f t="shared" si="24"/>
        <v>1</v>
      </c>
      <c r="H813" s="25">
        <f>VLOOKUP(F813,Table!$A$2:$C$121,2,0)</f>
        <v>5</v>
      </c>
      <c r="I813" s="26">
        <f>VLOOKUP(F813,Table!$A$2:$C$121,3,0)</f>
        <v>6</v>
      </c>
      <c r="J813" s="17" t="s">
        <v>13168</v>
      </c>
      <c r="K813" s="25" t="str">
        <f>LEFT(J813,MIN(FIND({0,1,2,3,4,5,6,7,8,9},ASC(J813)&amp;1234567890))-1)</f>
        <v>N</v>
      </c>
      <c r="L813" s="25">
        <f t="shared" si="25"/>
        <v>0.83</v>
      </c>
      <c r="M813" s="25">
        <f>VLOOKUP(K813,Table!$A$2:$C$121,2,0)</f>
        <v>15</v>
      </c>
      <c r="N813" s="26">
        <f>VLOOKUP(K813,Table!$A$2:$C$121,3,0)</f>
        <v>2</v>
      </c>
      <c r="O813" s="13" t="str">
        <f>VLOOKUP(A813,Table!$U$1:$V$230,2,0)</f>
        <v>Hexagonal</v>
      </c>
      <c r="P813" s="63"/>
    </row>
    <row r="814" spans="1:16" customFormat="1" ht="13.5">
      <c r="A814" s="12">
        <v>187</v>
      </c>
      <c r="B814" s="12">
        <v>76367</v>
      </c>
      <c r="C814" s="12" t="s">
        <v>6851</v>
      </c>
      <c r="D814" s="12" t="s">
        <v>6862</v>
      </c>
      <c r="E814" s="17" t="s">
        <v>393</v>
      </c>
      <c r="F814" s="25" t="str">
        <f>LEFT(E814,MIN(FIND({0,1,2,3,4,5,6,7,8,9},ASC(E814)&amp;1234567890))-1)</f>
        <v>Mo</v>
      </c>
      <c r="G814" s="25">
        <f t="shared" si="24"/>
        <v>1</v>
      </c>
      <c r="H814" s="25">
        <f>VLOOKUP(F814,Table!$A$2:$C$121,2,0)</f>
        <v>6</v>
      </c>
      <c r="I814" s="26">
        <f>VLOOKUP(F814,Table!$A$2:$C$121,3,0)</f>
        <v>5</v>
      </c>
      <c r="J814" s="17" t="s">
        <v>11467</v>
      </c>
      <c r="K814" s="25" t="str">
        <f>LEFT(J814,MIN(FIND({0,1,2,3,4,5,6,7,8,9},ASC(J814)&amp;1234567890))-1)</f>
        <v>P</v>
      </c>
      <c r="L814" s="25">
        <f t="shared" si="25"/>
        <v>1</v>
      </c>
      <c r="M814" s="25">
        <f>VLOOKUP(K814,Table!$A$2:$C$121,2,0)</f>
        <v>15</v>
      </c>
      <c r="N814" s="26">
        <f>VLOOKUP(K814,Table!$A$2:$C$121,3,0)</f>
        <v>3</v>
      </c>
      <c r="O814" s="13" t="str">
        <f>VLOOKUP(A814,Table!$U$1:$V$230,2,0)</f>
        <v>Hexagonal</v>
      </c>
      <c r="P814" s="63"/>
    </row>
    <row r="815" spans="1:16" customFormat="1" ht="13.5">
      <c r="A815" s="12">
        <v>187</v>
      </c>
      <c r="B815" s="12">
        <v>76385</v>
      </c>
      <c r="C815" s="12" t="s">
        <v>6851</v>
      </c>
      <c r="D815" s="12" t="s">
        <v>4157</v>
      </c>
      <c r="E815" s="17" t="s">
        <v>335</v>
      </c>
      <c r="F815" s="25" t="str">
        <f>LEFT(E815,MIN(FIND({0,1,2,3,4,5,6,7,8,9},ASC(E815)&amp;1234567890))-1)</f>
        <v>Nb</v>
      </c>
      <c r="G815" s="25">
        <f t="shared" si="24"/>
        <v>1</v>
      </c>
      <c r="H815" s="25">
        <f>VLOOKUP(F815,Table!$A$2:$C$121,2,0)</f>
        <v>5</v>
      </c>
      <c r="I815" s="26">
        <f>VLOOKUP(F815,Table!$A$2:$C$121,3,0)</f>
        <v>5</v>
      </c>
      <c r="J815" s="17" t="s">
        <v>68</v>
      </c>
      <c r="K815" s="25" t="str">
        <f>LEFT(J815,MIN(FIND({0,1,2,3,4,5,6,7,8,9},ASC(J815)&amp;1234567890))-1)</f>
        <v>N</v>
      </c>
      <c r="L815" s="25">
        <f t="shared" si="25"/>
        <v>1</v>
      </c>
      <c r="M815" s="25">
        <f>VLOOKUP(K815,Table!$A$2:$C$121,2,0)</f>
        <v>15</v>
      </c>
      <c r="N815" s="26">
        <f>VLOOKUP(K815,Table!$A$2:$C$121,3,0)</f>
        <v>2</v>
      </c>
      <c r="O815" s="13" t="str">
        <f>VLOOKUP(A815,Table!$U$1:$V$230,2,0)</f>
        <v>Hexagonal</v>
      </c>
      <c r="P815" s="63"/>
    </row>
    <row r="816" spans="1:16" customFormat="1" ht="13.5">
      <c r="A816" s="12">
        <v>187</v>
      </c>
      <c r="B816" s="12">
        <v>76455</v>
      </c>
      <c r="C816" s="12" t="s">
        <v>6851</v>
      </c>
      <c r="D816" s="12" t="s">
        <v>6548</v>
      </c>
      <c r="E816" s="17" t="s">
        <v>405</v>
      </c>
      <c r="F816" s="25" t="str">
        <f>LEFT(E816,MIN(FIND({0,1,2,3,4,5,6,7,8,9},ASC(E816)&amp;1234567890))-1)</f>
        <v>Ta</v>
      </c>
      <c r="G816" s="25">
        <f t="shared" si="24"/>
        <v>1</v>
      </c>
      <c r="H816" s="25">
        <f>VLOOKUP(F816,Table!$A$2:$C$121,2,0)</f>
        <v>5</v>
      </c>
      <c r="I816" s="26">
        <f>VLOOKUP(F816,Table!$A$2:$C$121,3,0)</f>
        <v>6</v>
      </c>
      <c r="J816" s="17" t="s">
        <v>68</v>
      </c>
      <c r="K816" s="25" t="str">
        <f>LEFT(J816,MIN(FIND({0,1,2,3,4,5,6,7,8,9},ASC(J816)&amp;1234567890))-1)</f>
        <v>N</v>
      </c>
      <c r="L816" s="25">
        <f t="shared" si="25"/>
        <v>1</v>
      </c>
      <c r="M816" s="25">
        <f>VLOOKUP(K816,Table!$A$2:$C$121,2,0)</f>
        <v>15</v>
      </c>
      <c r="N816" s="26">
        <f>VLOOKUP(K816,Table!$A$2:$C$121,3,0)</f>
        <v>2</v>
      </c>
      <c r="O816" s="13" t="str">
        <f>VLOOKUP(A816,Table!$U$1:$V$230,2,0)</f>
        <v>Hexagonal</v>
      </c>
      <c r="P816" s="63"/>
    </row>
    <row r="817" spans="1:16" customFormat="1" ht="13.5">
      <c r="A817" s="12">
        <v>187</v>
      </c>
      <c r="B817" s="12">
        <v>76564</v>
      </c>
      <c r="C817" s="12" t="s">
        <v>6851</v>
      </c>
      <c r="D817" s="12" t="s">
        <v>6863</v>
      </c>
      <c r="E817" s="17" t="s">
        <v>335</v>
      </c>
      <c r="F817" s="25" t="str">
        <f>LEFT(E817,MIN(FIND({0,1,2,3,4,5,6,7,8,9},ASC(E817)&amp;1234567890))-1)</f>
        <v>Nb</v>
      </c>
      <c r="G817" s="25">
        <f t="shared" si="24"/>
        <v>1</v>
      </c>
      <c r="H817" s="25">
        <f>VLOOKUP(F817,Table!$A$2:$C$121,2,0)</f>
        <v>5</v>
      </c>
      <c r="I817" s="26">
        <f>VLOOKUP(F817,Table!$A$2:$C$121,3,0)</f>
        <v>5</v>
      </c>
      <c r="J817" s="17" t="s">
        <v>379</v>
      </c>
      <c r="K817" s="25" t="str">
        <f>LEFT(J817,MIN(FIND({0,1,2,3,4,5,6,7,8,9},ASC(J817)&amp;1234567890))-1)</f>
        <v>S</v>
      </c>
      <c r="L817" s="25">
        <f t="shared" si="25"/>
        <v>1</v>
      </c>
      <c r="M817" s="25">
        <f>VLOOKUP(K817,Table!$A$2:$C$121,2,0)</f>
        <v>16</v>
      </c>
      <c r="N817" s="26">
        <f>VLOOKUP(K817,Table!$A$2:$C$121,3,0)</f>
        <v>3</v>
      </c>
      <c r="O817" s="13" t="str">
        <f>VLOOKUP(A817,Table!$U$1:$V$230,2,0)</f>
        <v>Hexagonal</v>
      </c>
      <c r="P817" s="63"/>
    </row>
    <row r="818" spans="1:16" customFormat="1" ht="13.5">
      <c r="A818" s="12">
        <v>187</v>
      </c>
      <c r="B818" s="12">
        <v>42627</v>
      </c>
      <c r="C818" s="12" t="s">
        <v>6851</v>
      </c>
      <c r="D818" s="12" t="s">
        <v>1778</v>
      </c>
      <c r="E818" s="17" t="s">
        <v>72</v>
      </c>
      <c r="F818" s="25" t="str">
        <f>LEFT(E818,MIN(FIND({0,1,2,3,4,5,6,7,8,9},ASC(E818)&amp;1234567890))-1)</f>
        <v>Ir</v>
      </c>
      <c r="G818" s="25">
        <f t="shared" si="24"/>
        <v>1</v>
      </c>
      <c r="H818" s="25">
        <f>VLOOKUP(F818,Table!$A$2:$C$121,2,0)</f>
        <v>9</v>
      </c>
      <c r="I818" s="26">
        <f>VLOOKUP(F818,Table!$A$2:$C$121,3,0)</f>
        <v>6</v>
      </c>
      <c r="J818" s="17" t="s">
        <v>13169</v>
      </c>
      <c r="K818" s="25" t="str">
        <f>LEFT(J818,MIN(FIND({0,1,2,3,4,5,6,7,8,9},ASC(J818)&amp;1234567890))-1)</f>
        <v>B</v>
      </c>
      <c r="L818" s="25">
        <f t="shared" si="25"/>
        <v>0.9</v>
      </c>
      <c r="M818" s="25">
        <f>VLOOKUP(K818,Table!$A$2:$C$121,2,0)</f>
        <v>13</v>
      </c>
      <c r="N818" s="26">
        <f>VLOOKUP(K818,Table!$A$2:$C$121,3,0)</f>
        <v>2</v>
      </c>
      <c r="O818" s="13" t="str">
        <f>VLOOKUP(A818,Table!$U$1:$V$230,2,0)</f>
        <v>Hexagonal</v>
      </c>
      <c r="P818" s="63"/>
    </row>
    <row r="819" spans="1:16" customFormat="1" ht="13.5">
      <c r="A819" s="12">
        <v>187</v>
      </c>
      <c r="B819" s="12">
        <v>52114</v>
      </c>
      <c r="C819" s="12" t="s">
        <v>6851</v>
      </c>
      <c r="D819" s="12" t="s">
        <v>6864</v>
      </c>
      <c r="E819" s="17" t="s">
        <v>405</v>
      </c>
      <c r="F819" s="25" t="str">
        <f>LEFT(E819,MIN(FIND({0,1,2,3,4,5,6,7,8,9},ASC(E819)&amp;1234567890))-1)</f>
        <v>Ta</v>
      </c>
      <c r="G819" s="25">
        <f t="shared" si="24"/>
        <v>1</v>
      </c>
      <c r="H819" s="25">
        <f>VLOOKUP(F819,Table!$A$2:$C$121,2,0)</f>
        <v>5</v>
      </c>
      <c r="I819" s="26">
        <f>VLOOKUP(F819,Table!$A$2:$C$121,3,0)</f>
        <v>6</v>
      </c>
      <c r="J819" s="17" t="s">
        <v>379</v>
      </c>
      <c r="K819" s="25" t="str">
        <f>LEFT(J819,MIN(FIND({0,1,2,3,4,5,6,7,8,9},ASC(J819)&amp;1234567890))-1)</f>
        <v>S</v>
      </c>
      <c r="L819" s="25">
        <f t="shared" si="25"/>
        <v>1</v>
      </c>
      <c r="M819" s="25">
        <f>VLOOKUP(K819,Table!$A$2:$C$121,2,0)</f>
        <v>16</v>
      </c>
      <c r="N819" s="26">
        <f>VLOOKUP(K819,Table!$A$2:$C$121,3,0)</f>
        <v>3</v>
      </c>
      <c r="O819" s="13" t="str">
        <f>VLOOKUP(A819,Table!$U$1:$V$230,2,0)</f>
        <v>Hexagonal</v>
      </c>
      <c r="P819" s="63"/>
    </row>
    <row r="820" spans="1:16" customFormat="1" ht="13.5">
      <c r="A820" s="12">
        <v>187</v>
      </c>
      <c r="B820" s="12">
        <v>52193</v>
      </c>
      <c r="C820" s="12" t="s">
        <v>6851</v>
      </c>
      <c r="D820" s="12" t="s">
        <v>6192</v>
      </c>
      <c r="E820" s="17" t="s">
        <v>50</v>
      </c>
      <c r="F820" s="25" t="str">
        <f>LEFT(E820,MIN(FIND({0,1,2,3,4,5,6,7,8,9},ASC(E820)&amp;1234567890))-1)</f>
        <v>Ti</v>
      </c>
      <c r="G820" s="25">
        <f t="shared" si="24"/>
        <v>1</v>
      </c>
      <c r="H820" s="25">
        <f>VLOOKUP(F820,Table!$A$2:$C$121,2,0)</f>
        <v>4</v>
      </c>
      <c r="I820" s="26">
        <f>VLOOKUP(F820,Table!$A$2:$C$121,3,0)</f>
        <v>4</v>
      </c>
      <c r="J820" s="17" t="s">
        <v>379</v>
      </c>
      <c r="K820" s="25" t="str">
        <f>LEFT(J820,MIN(FIND({0,1,2,3,4,5,6,7,8,9},ASC(J820)&amp;1234567890))-1)</f>
        <v>S</v>
      </c>
      <c r="L820" s="25">
        <f t="shared" si="25"/>
        <v>1</v>
      </c>
      <c r="M820" s="25">
        <f>VLOOKUP(K820,Table!$A$2:$C$121,2,0)</f>
        <v>16</v>
      </c>
      <c r="N820" s="26">
        <f>VLOOKUP(K820,Table!$A$2:$C$121,3,0)</f>
        <v>3</v>
      </c>
      <c r="O820" s="13" t="str">
        <f>VLOOKUP(A820,Table!$U$1:$V$230,2,0)</f>
        <v>Hexagonal</v>
      </c>
      <c r="P820" s="63"/>
    </row>
    <row r="821" spans="1:16" customFormat="1" ht="13.5">
      <c r="A821" s="12">
        <v>187</v>
      </c>
      <c r="B821" s="12">
        <v>52516</v>
      </c>
      <c r="C821" s="12" t="s">
        <v>6851</v>
      </c>
      <c r="D821" s="12" t="s">
        <v>6865</v>
      </c>
      <c r="E821" s="17" t="s">
        <v>377</v>
      </c>
      <c r="F821" s="25" t="str">
        <f>LEFT(E821,MIN(FIND({0,1,2,3,4,5,6,7,8,9},ASC(E821)&amp;1234567890))-1)</f>
        <v>Zr</v>
      </c>
      <c r="G821" s="25">
        <f t="shared" si="24"/>
        <v>1</v>
      </c>
      <c r="H821" s="25">
        <f>VLOOKUP(F821,Table!$A$2:$C$121,2,0)</f>
        <v>4</v>
      </c>
      <c r="I821" s="26">
        <f>VLOOKUP(F821,Table!$A$2:$C$121,3,0)</f>
        <v>5</v>
      </c>
      <c r="J821" s="17" t="s">
        <v>13170</v>
      </c>
      <c r="K821" s="25" t="str">
        <f>LEFT(J821,MIN(FIND({0,1,2,3,4,5,6,7,8,9},ASC(J821)&amp;1234567890))-1)</f>
        <v>Te</v>
      </c>
      <c r="L821" s="25">
        <f t="shared" si="25"/>
        <v>0.67</v>
      </c>
      <c r="M821" s="25">
        <f>VLOOKUP(K821,Table!$A$2:$C$121,2,0)</f>
        <v>16</v>
      </c>
      <c r="N821" s="26">
        <f>VLOOKUP(K821,Table!$A$2:$C$121,3,0)</f>
        <v>5</v>
      </c>
      <c r="O821" s="13" t="str">
        <f>VLOOKUP(A821,Table!$U$1:$V$230,2,0)</f>
        <v>Hexagonal</v>
      </c>
      <c r="P821" s="63"/>
    </row>
    <row r="822" spans="1:16" customFormat="1" ht="13.5">
      <c r="A822" s="12">
        <v>187</v>
      </c>
      <c r="B822" s="12">
        <v>77156</v>
      </c>
      <c r="C822" s="12" t="s">
        <v>6851</v>
      </c>
      <c r="D822" s="12" t="s">
        <v>6866</v>
      </c>
      <c r="E822" s="17" t="s">
        <v>393</v>
      </c>
      <c r="F822" s="25" t="str">
        <f>LEFT(E822,MIN(FIND({0,1,2,3,4,5,6,7,8,9},ASC(E822)&amp;1234567890))-1)</f>
        <v>Mo</v>
      </c>
      <c r="G822" s="25">
        <f t="shared" si="24"/>
        <v>1</v>
      </c>
      <c r="H822" s="25">
        <f>VLOOKUP(F822,Table!$A$2:$C$121,2,0)</f>
        <v>6</v>
      </c>
      <c r="I822" s="26">
        <f>VLOOKUP(F822,Table!$A$2:$C$121,3,0)</f>
        <v>5</v>
      </c>
      <c r="J822" s="17" t="s">
        <v>614</v>
      </c>
      <c r="K822" s="25" t="str">
        <f>LEFT(J822,MIN(FIND({0,1,2,3,4,5,6,7,8,9},ASC(J822)&amp;1234567890))-1)</f>
        <v>C</v>
      </c>
      <c r="L822" s="25">
        <f t="shared" si="25"/>
        <v>1</v>
      </c>
      <c r="M822" s="25">
        <f>VLOOKUP(K822,Table!$A$2:$C$121,2,0)</f>
        <v>14</v>
      </c>
      <c r="N822" s="26">
        <f>VLOOKUP(K822,Table!$A$2:$C$121,3,0)</f>
        <v>2</v>
      </c>
      <c r="O822" s="13" t="str">
        <f>VLOOKUP(A822,Table!$U$1:$V$230,2,0)</f>
        <v>Hexagonal</v>
      </c>
      <c r="P822" s="63"/>
    </row>
    <row r="823" spans="1:16" customFormat="1" ht="13.5">
      <c r="A823" s="12">
        <v>187</v>
      </c>
      <c r="B823" s="12">
        <v>77738</v>
      </c>
      <c r="C823" s="12" t="s">
        <v>6851</v>
      </c>
      <c r="D823" s="12" t="s">
        <v>6867</v>
      </c>
      <c r="E823" s="17" t="s">
        <v>390</v>
      </c>
      <c r="F823" s="25" t="str">
        <f>LEFT(E823,MIN(FIND({0,1,2,3,4,5,6,7,8,9},ASC(E823)&amp;1234567890))-1)</f>
        <v>W</v>
      </c>
      <c r="G823" s="25">
        <f t="shared" si="24"/>
        <v>1</v>
      </c>
      <c r="H823" s="25">
        <f>VLOOKUP(F823,Table!$A$2:$C$121,2,0)</f>
        <v>6</v>
      </c>
      <c r="I823" s="26">
        <f>VLOOKUP(F823,Table!$A$2:$C$121,3,0)</f>
        <v>6</v>
      </c>
      <c r="J823" s="17" t="s">
        <v>13171</v>
      </c>
      <c r="K823" s="25" t="str">
        <f>LEFT(J823,MIN(FIND({0,1,2,3,4,5,6,7,8,9},ASC(J823)&amp;1234567890))-1)</f>
        <v>C</v>
      </c>
      <c r="L823" s="25">
        <f t="shared" si="25"/>
        <v>0.98</v>
      </c>
      <c r="M823" s="25">
        <f>VLOOKUP(K823,Table!$A$2:$C$121,2,0)</f>
        <v>14</v>
      </c>
      <c r="N823" s="26">
        <f>VLOOKUP(K823,Table!$A$2:$C$121,3,0)</f>
        <v>2</v>
      </c>
      <c r="O823" s="13" t="str">
        <f>VLOOKUP(A823,Table!$U$1:$V$230,2,0)</f>
        <v>Hexagonal</v>
      </c>
      <c r="P823" s="63"/>
    </row>
    <row r="824" spans="1:16" customFormat="1" ht="13.5">
      <c r="A824" s="12">
        <v>187</v>
      </c>
      <c r="B824" s="12">
        <v>77957</v>
      </c>
      <c r="C824" s="12" t="s">
        <v>6851</v>
      </c>
      <c r="D824" s="12" t="s">
        <v>6868</v>
      </c>
      <c r="E824" s="17" t="s">
        <v>13172</v>
      </c>
      <c r="F824" s="25" t="str">
        <f>LEFT(E824,MIN(FIND({0,1,2,3,4,5,6,7,8,9},ASC(E824)&amp;1234567890))-1)</f>
        <v>Ni</v>
      </c>
      <c r="G824" s="25">
        <f t="shared" si="24"/>
        <v>1.78</v>
      </c>
      <c r="H824" s="25">
        <f>VLOOKUP(F824,Table!$A$2:$C$121,2,0)</f>
        <v>10</v>
      </c>
      <c r="I824" s="26">
        <f>VLOOKUP(F824,Table!$A$2:$C$121,3,0)</f>
        <v>4</v>
      </c>
      <c r="J824" s="17" t="s">
        <v>544</v>
      </c>
      <c r="K824" s="25" t="str">
        <f>LEFT(J824,MIN(FIND({0,1,2,3,4,5,6,7,8,9},ASC(J824)&amp;1234567890))-1)</f>
        <v>Ge</v>
      </c>
      <c r="L824" s="25">
        <f t="shared" si="25"/>
        <v>1</v>
      </c>
      <c r="M824" s="25">
        <f>VLOOKUP(K824,Table!$A$2:$C$121,2,0)</f>
        <v>14</v>
      </c>
      <c r="N824" s="26">
        <f>VLOOKUP(K824,Table!$A$2:$C$121,3,0)</f>
        <v>4</v>
      </c>
      <c r="O824" s="13" t="str">
        <f>VLOOKUP(A824,Table!$U$1:$V$230,2,0)</f>
        <v>Hexagonal</v>
      </c>
      <c r="P824" s="63"/>
    </row>
    <row r="825" spans="1:16" customFormat="1" ht="13.5">
      <c r="A825" s="12">
        <v>187</v>
      </c>
      <c r="B825" s="12">
        <v>104487</v>
      </c>
      <c r="C825" s="12" t="s">
        <v>6851</v>
      </c>
      <c r="D825" s="12" t="s">
        <v>6869</v>
      </c>
      <c r="E825" s="17" t="s">
        <v>72</v>
      </c>
      <c r="F825" s="25" t="str">
        <f>LEFT(E825,MIN(FIND({0,1,2,3,4,5,6,7,8,9},ASC(E825)&amp;1234567890))-1)</f>
        <v>Ir</v>
      </c>
      <c r="G825" s="25">
        <f t="shared" si="24"/>
        <v>1</v>
      </c>
      <c r="H825" s="25">
        <f>VLOOKUP(F825,Table!$A$2:$C$121,2,0)</f>
        <v>9</v>
      </c>
      <c r="I825" s="26">
        <f>VLOOKUP(F825,Table!$A$2:$C$121,3,0)</f>
        <v>6</v>
      </c>
      <c r="J825" s="17" t="s">
        <v>457</v>
      </c>
      <c r="K825" s="25" t="str">
        <f>LEFT(J825,MIN(FIND({0,1,2,3,4,5,6,7,8,9},ASC(J825)&amp;1234567890))-1)</f>
        <v>Li</v>
      </c>
      <c r="L825" s="25">
        <f t="shared" si="25"/>
        <v>1</v>
      </c>
      <c r="M825" s="25">
        <f>VLOOKUP(K825,Table!$A$2:$C$121,2,0)</f>
        <v>1</v>
      </c>
      <c r="N825" s="26">
        <f>VLOOKUP(K825,Table!$A$2:$C$121,3,0)</f>
        <v>2</v>
      </c>
      <c r="O825" s="13" t="str">
        <f>VLOOKUP(A825,Table!$U$1:$V$230,2,0)</f>
        <v>Hexagonal</v>
      </c>
      <c r="P825" s="63"/>
    </row>
    <row r="826" spans="1:16" customFormat="1" ht="13.5">
      <c r="A826" s="12">
        <v>187</v>
      </c>
      <c r="B826" s="12">
        <v>104770</v>
      </c>
      <c r="C826" s="12" t="s">
        <v>6851</v>
      </c>
      <c r="D826" s="12" t="s">
        <v>6870</v>
      </c>
      <c r="E826" s="17" t="s">
        <v>457</v>
      </c>
      <c r="F826" s="25" t="str">
        <f>LEFT(E826,MIN(FIND({0,1,2,3,4,5,6,7,8,9},ASC(E826)&amp;1234567890))-1)</f>
        <v>Li</v>
      </c>
      <c r="G826" s="25">
        <f t="shared" si="24"/>
        <v>1</v>
      </c>
      <c r="H826" s="25">
        <f>VLOOKUP(F826,Table!$A$2:$C$121,2,0)</f>
        <v>1</v>
      </c>
      <c r="I826" s="26">
        <f>VLOOKUP(F826,Table!$A$2:$C$121,3,0)</f>
        <v>2</v>
      </c>
      <c r="J826" s="17" t="s">
        <v>541</v>
      </c>
      <c r="K826" s="25" t="str">
        <f>LEFT(J826,MIN(FIND({0,1,2,3,4,5,6,7,8,9},ASC(J826)&amp;1234567890))-1)</f>
        <v>Pd</v>
      </c>
      <c r="L826" s="25">
        <f t="shared" si="25"/>
        <v>1</v>
      </c>
      <c r="M826" s="25">
        <f>VLOOKUP(K826,Table!$A$2:$C$121,2,0)</f>
        <v>10</v>
      </c>
      <c r="N826" s="26">
        <f>VLOOKUP(K826,Table!$A$2:$C$121,3,0)</f>
        <v>5</v>
      </c>
      <c r="O826" s="13" t="str">
        <f>VLOOKUP(A826,Table!$U$1:$V$230,2,0)</f>
        <v>Hexagonal</v>
      </c>
      <c r="P826" s="63"/>
    </row>
    <row r="827" spans="1:16" customFormat="1" ht="13.5">
      <c r="A827" s="12">
        <v>187</v>
      </c>
      <c r="B827" s="12">
        <v>106049</v>
      </c>
      <c r="C827" s="12" t="s">
        <v>6851</v>
      </c>
      <c r="D827" s="12" t="s">
        <v>6871</v>
      </c>
      <c r="E827" s="17" t="s">
        <v>377</v>
      </c>
      <c r="F827" s="25" t="str">
        <f>LEFT(E827,MIN(FIND({0,1,2,3,4,5,6,7,8,9},ASC(E827)&amp;1234567890))-1)</f>
        <v>Zr</v>
      </c>
      <c r="G827" s="25">
        <f t="shared" si="24"/>
        <v>1</v>
      </c>
      <c r="H827" s="25">
        <f>VLOOKUP(F827,Table!$A$2:$C$121,2,0)</f>
        <v>4</v>
      </c>
      <c r="I827" s="26">
        <f>VLOOKUP(F827,Table!$A$2:$C$121,3,0)</f>
        <v>5</v>
      </c>
      <c r="J827" s="17" t="s">
        <v>13173</v>
      </c>
      <c r="K827" s="25" t="str">
        <f>LEFT(J827,MIN(FIND({0,1,2,3,4,5,6,7,8,9},ASC(J827)&amp;1234567890))-1)</f>
        <v>Se</v>
      </c>
      <c r="L827" s="25">
        <f t="shared" si="25"/>
        <v>0.66</v>
      </c>
      <c r="M827" s="25">
        <f>VLOOKUP(K827,Table!$A$2:$C$121,2,0)</f>
        <v>16</v>
      </c>
      <c r="N827" s="26">
        <f>VLOOKUP(K827,Table!$A$2:$C$121,3,0)</f>
        <v>4</v>
      </c>
      <c r="O827" s="13" t="str">
        <f>VLOOKUP(A827,Table!$U$1:$V$230,2,0)</f>
        <v>Hexagonal</v>
      </c>
      <c r="P827" s="63"/>
    </row>
    <row r="828" spans="1:16" customFormat="1" ht="13.5">
      <c r="A828" s="12">
        <v>187</v>
      </c>
      <c r="B828" s="12">
        <v>104777</v>
      </c>
      <c r="C828" s="12" t="s">
        <v>6851</v>
      </c>
      <c r="D828" s="12" t="s">
        <v>6872</v>
      </c>
      <c r="E828" s="17" t="s">
        <v>457</v>
      </c>
      <c r="F828" s="25" t="str">
        <f>LEFT(E828,MIN(FIND({0,1,2,3,4,5,6,7,8,9},ASC(E828)&amp;1234567890))-1)</f>
        <v>Li</v>
      </c>
      <c r="G828" s="25">
        <f t="shared" si="24"/>
        <v>1</v>
      </c>
      <c r="H828" s="25">
        <f>VLOOKUP(F828,Table!$A$2:$C$121,2,0)</f>
        <v>1</v>
      </c>
      <c r="I828" s="26">
        <f>VLOOKUP(F828,Table!$A$2:$C$121,3,0)</f>
        <v>2</v>
      </c>
      <c r="J828" s="17" t="s">
        <v>539</v>
      </c>
      <c r="K828" s="25" t="str">
        <f>LEFT(J828,MIN(FIND({0,1,2,3,4,5,6,7,8,9},ASC(J828)&amp;1234567890))-1)</f>
        <v>Pt</v>
      </c>
      <c r="L828" s="25">
        <f t="shared" si="25"/>
        <v>1</v>
      </c>
      <c r="M828" s="25">
        <f>VLOOKUP(K828,Table!$A$2:$C$121,2,0)</f>
        <v>10</v>
      </c>
      <c r="N828" s="26">
        <f>VLOOKUP(K828,Table!$A$2:$C$121,3,0)</f>
        <v>6</v>
      </c>
      <c r="O828" s="13" t="str">
        <f>VLOOKUP(A828,Table!$U$1:$V$230,2,0)</f>
        <v>Hexagonal</v>
      </c>
      <c r="P828" s="63"/>
    </row>
    <row r="829" spans="1:16" customFormat="1" ht="13.5">
      <c r="A829" s="12">
        <v>187</v>
      </c>
      <c r="B829" s="12">
        <v>616201</v>
      </c>
      <c r="C829" s="12" t="s">
        <v>6851</v>
      </c>
      <c r="D829" s="12" t="s">
        <v>6873</v>
      </c>
      <c r="E829" s="17" t="s">
        <v>13174</v>
      </c>
      <c r="F829" s="25" t="str">
        <f>LEFT(E829,MIN(FIND({0,1,2,3,4,5,6,7,8,9},ASC(E829)&amp;1234567890))-1)</f>
        <v>Co</v>
      </c>
      <c r="G829" s="25">
        <f t="shared" si="24"/>
        <v>0.79</v>
      </c>
      <c r="H829" s="25">
        <f>VLOOKUP(F829,Table!$A$2:$C$121,2,0)</f>
        <v>9</v>
      </c>
      <c r="I829" s="26">
        <f>VLOOKUP(F829,Table!$A$2:$C$121,3,0)</f>
        <v>4</v>
      </c>
      <c r="J829" s="17" t="s">
        <v>13163</v>
      </c>
      <c r="K829" s="25" t="str">
        <f>LEFT(J829,MIN(FIND({0,1,2,3,4,5,6,7,8,9},ASC(J829)&amp;1234567890))-1)</f>
        <v>Be</v>
      </c>
      <c r="L829" s="25">
        <f t="shared" si="25"/>
        <v>5.1100000000000003</v>
      </c>
      <c r="M829" s="25">
        <f>VLOOKUP(K829,Table!$A$2:$C$121,2,0)</f>
        <v>2</v>
      </c>
      <c r="N829" s="26">
        <f>VLOOKUP(K829,Table!$A$2:$C$121,3,0)</f>
        <v>2</v>
      </c>
      <c r="O829" s="13" t="str">
        <f>VLOOKUP(A829,Table!$U$1:$V$230,2,0)</f>
        <v>Hexagonal</v>
      </c>
      <c r="P829" s="63"/>
    </row>
    <row r="830" spans="1:16" customFormat="1" ht="13.5">
      <c r="A830" s="12">
        <v>187</v>
      </c>
      <c r="B830" s="12">
        <v>616210</v>
      </c>
      <c r="C830" s="12" t="s">
        <v>6851</v>
      </c>
      <c r="D830" s="12" t="s">
        <v>6874</v>
      </c>
      <c r="E830" s="17" t="s">
        <v>13175</v>
      </c>
      <c r="F830" s="25" t="str">
        <f>LEFT(E830,MIN(FIND({0,1,2,3,4,5,6,7,8,9},ASC(E830)&amp;1234567890))-1)</f>
        <v>Co</v>
      </c>
      <c r="G830" s="25">
        <f t="shared" si="24"/>
        <v>0.77</v>
      </c>
      <c r="H830" s="25">
        <f>VLOOKUP(F830,Table!$A$2:$C$121,2,0)</f>
        <v>9</v>
      </c>
      <c r="I830" s="26">
        <f>VLOOKUP(F830,Table!$A$2:$C$121,3,0)</f>
        <v>4</v>
      </c>
      <c r="J830" s="17" t="s">
        <v>13176</v>
      </c>
      <c r="K830" s="25" t="str">
        <f>LEFT(J830,MIN(FIND({0,1,2,3,4,5,6,7,8,9},ASC(J830)&amp;1234567890))-1)</f>
        <v>Be</v>
      </c>
      <c r="L830" s="25">
        <f t="shared" si="25"/>
        <v>5.13</v>
      </c>
      <c r="M830" s="25">
        <f>VLOOKUP(K830,Table!$A$2:$C$121,2,0)</f>
        <v>2</v>
      </c>
      <c r="N830" s="26">
        <f>VLOOKUP(K830,Table!$A$2:$C$121,3,0)</f>
        <v>2</v>
      </c>
      <c r="O830" s="13" t="str">
        <f>VLOOKUP(A830,Table!$U$1:$V$230,2,0)</f>
        <v>Hexagonal</v>
      </c>
      <c r="P830" s="63"/>
    </row>
    <row r="831" spans="1:16" customFormat="1" ht="13.5">
      <c r="A831" s="12">
        <v>187</v>
      </c>
      <c r="B831" s="12">
        <v>616263</v>
      </c>
      <c r="C831" s="12" t="s">
        <v>6851</v>
      </c>
      <c r="D831" s="12" t="s">
        <v>6875</v>
      </c>
      <c r="E831" s="17" t="s">
        <v>13177</v>
      </c>
      <c r="F831" s="25" t="str">
        <f>LEFT(E831,MIN(FIND({0,1,2,3,4,5,6,7,8,9},ASC(E831)&amp;1234567890))-1)</f>
        <v>Fe</v>
      </c>
      <c r="G831" s="25">
        <f t="shared" si="24"/>
        <v>0.79</v>
      </c>
      <c r="H831" s="25">
        <f>VLOOKUP(F831,Table!$A$2:$C$121,2,0)</f>
        <v>8</v>
      </c>
      <c r="I831" s="26">
        <f>VLOOKUP(F831,Table!$A$2:$C$121,3,0)</f>
        <v>4</v>
      </c>
      <c r="J831" s="17" t="s">
        <v>13163</v>
      </c>
      <c r="K831" s="25" t="str">
        <f>LEFT(J831,MIN(FIND({0,1,2,3,4,5,6,7,8,9},ASC(J831)&amp;1234567890))-1)</f>
        <v>Be</v>
      </c>
      <c r="L831" s="25">
        <f t="shared" si="25"/>
        <v>5.1100000000000003</v>
      </c>
      <c r="M831" s="25">
        <f>VLOOKUP(K831,Table!$A$2:$C$121,2,0)</f>
        <v>2</v>
      </c>
      <c r="N831" s="26">
        <f>VLOOKUP(K831,Table!$A$2:$C$121,3,0)</f>
        <v>2</v>
      </c>
      <c r="O831" s="13" t="str">
        <f>VLOOKUP(A831,Table!$U$1:$V$230,2,0)</f>
        <v>Hexagonal</v>
      </c>
      <c r="P831" s="63"/>
    </row>
    <row r="832" spans="1:16" customFormat="1" ht="13.5">
      <c r="A832" s="12">
        <v>187</v>
      </c>
      <c r="B832" s="12">
        <v>616268</v>
      </c>
      <c r="C832" s="12" t="s">
        <v>6851</v>
      </c>
      <c r="D832" s="12" t="s">
        <v>6876</v>
      </c>
      <c r="E832" s="17" t="s">
        <v>13178</v>
      </c>
      <c r="F832" s="25" t="str">
        <f>LEFT(E832,MIN(FIND({0,1,2,3,4,5,6,7,8,9},ASC(E832)&amp;1234567890))-1)</f>
        <v>Fe</v>
      </c>
      <c r="G832" s="25">
        <f t="shared" si="24"/>
        <v>0.67</v>
      </c>
      <c r="H832" s="25">
        <f>VLOOKUP(F832,Table!$A$2:$C$121,2,0)</f>
        <v>8</v>
      </c>
      <c r="I832" s="26">
        <f>VLOOKUP(F832,Table!$A$2:$C$121,3,0)</f>
        <v>4</v>
      </c>
      <c r="J832" s="17" t="s">
        <v>13179</v>
      </c>
      <c r="K832" s="25" t="str">
        <f>LEFT(J832,MIN(FIND({0,1,2,3,4,5,6,7,8,9},ASC(J832)&amp;1234567890))-1)</f>
        <v>Be</v>
      </c>
      <c r="L832" s="25">
        <f t="shared" si="25"/>
        <v>6.67</v>
      </c>
      <c r="M832" s="25">
        <f>VLOOKUP(K832,Table!$A$2:$C$121,2,0)</f>
        <v>2</v>
      </c>
      <c r="N832" s="26">
        <f>VLOOKUP(K832,Table!$A$2:$C$121,3,0)</f>
        <v>2</v>
      </c>
      <c r="O832" s="13" t="str">
        <f>VLOOKUP(A832,Table!$U$1:$V$230,2,0)</f>
        <v>Hexagonal</v>
      </c>
      <c r="P832" s="63"/>
    </row>
    <row r="833" spans="1:16" customFormat="1" ht="13.5">
      <c r="A833" s="12">
        <v>187</v>
      </c>
      <c r="B833" s="12">
        <v>616298</v>
      </c>
      <c r="C833" s="12" t="s">
        <v>6851</v>
      </c>
      <c r="D833" s="12" t="s">
        <v>6877</v>
      </c>
      <c r="E833" s="17" t="s">
        <v>13180</v>
      </c>
      <c r="F833" s="25" t="str">
        <f>LEFT(E833,MIN(FIND({0,1,2,3,4,5,6,7,8,9},ASC(E833)&amp;1234567890))-1)</f>
        <v>Ir</v>
      </c>
      <c r="G833" s="25">
        <f t="shared" si="24"/>
        <v>0.79</v>
      </c>
      <c r="H833" s="25">
        <f>VLOOKUP(F833,Table!$A$2:$C$121,2,0)</f>
        <v>9</v>
      </c>
      <c r="I833" s="26">
        <f>VLOOKUP(F833,Table!$A$2:$C$121,3,0)</f>
        <v>6</v>
      </c>
      <c r="J833" s="17" t="s">
        <v>13163</v>
      </c>
      <c r="K833" s="25" t="str">
        <f>LEFT(J833,MIN(FIND({0,1,2,3,4,5,6,7,8,9},ASC(J833)&amp;1234567890))-1)</f>
        <v>Be</v>
      </c>
      <c r="L833" s="25">
        <f t="shared" si="25"/>
        <v>5.1100000000000003</v>
      </c>
      <c r="M833" s="25">
        <f>VLOOKUP(K833,Table!$A$2:$C$121,2,0)</f>
        <v>2</v>
      </c>
      <c r="N833" s="26">
        <f>VLOOKUP(K833,Table!$A$2:$C$121,3,0)</f>
        <v>2</v>
      </c>
      <c r="O833" s="13" t="str">
        <f>VLOOKUP(A833,Table!$U$1:$V$230,2,0)</f>
        <v>Hexagonal</v>
      </c>
      <c r="P833" s="63"/>
    </row>
    <row r="834" spans="1:16" customFormat="1" ht="13.5">
      <c r="A834" s="12">
        <v>187</v>
      </c>
      <c r="B834" s="12">
        <v>616299</v>
      </c>
      <c r="C834" s="12" t="s">
        <v>6851</v>
      </c>
      <c r="D834" s="12" t="s">
        <v>6878</v>
      </c>
      <c r="E834" s="17" t="s">
        <v>13181</v>
      </c>
      <c r="F834" s="25" t="str">
        <f>LEFT(E834,MIN(FIND({0,1,2,3,4,5,6,7,8,9},ASC(E834)&amp;1234567890))-1)</f>
        <v>Ir</v>
      </c>
      <c r="G834" s="25">
        <f t="shared" ref="G834:G897" si="26">IF(SUBSTITUTE(E834,F834,"")="",1,SUBSTITUTE(E834,F834,""))*1</f>
        <v>2.33</v>
      </c>
      <c r="H834" s="25">
        <f>VLOOKUP(F834,Table!$A$2:$C$121,2,0)</f>
        <v>9</v>
      </c>
      <c r="I834" s="26">
        <f>VLOOKUP(F834,Table!$A$2:$C$121,3,0)</f>
        <v>6</v>
      </c>
      <c r="J834" s="17" t="s">
        <v>13182</v>
      </c>
      <c r="K834" s="25" t="str">
        <f>LEFT(J834,MIN(FIND({0,1,2,3,4,5,6,7,8,9},ASC(J834)&amp;1234567890))-1)</f>
        <v>Be</v>
      </c>
      <c r="L834" s="25">
        <f t="shared" ref="L834:L897" si="27">IF(SUBSTITUTE(J834,K834,"")="",1,SUBSTITUTE(J834,K834,""))*1</f>
        <v>15.33</v>
      </c>
      <c r="M834" s="25">
        <f>VLOOKUP(K834,Table!$A$2:$C$121,2,0)</f>
        <v>2</v>
      </c>
      <c r="N834" s="26">
        <f>VLOOKUP(K834,Table!$A$2:$C$121,3,0)</f>
        <v>2</v>
      </c>
      <c r="O834" s="13" t="str">
        <f>VLOOKUP(A834,Table!$U$1:$V$230,2,0)</f>
        <v>Hexagonal</v>
      </c>
      <c r="P834" s="63"/>
    </row>
    <row r="835" spans="1:16" customFormat="1" ht="13.5">
      <c r="A835" s="12">
        <v>187</v>
      </c>
      <c r="B835" s="12">
        <v>616378</v>
      </c>
      <c r="C835" s="12" t="s">
        <v>6851</v>
      </c>
      <c r="D835" s="12" t="s">
        <v>6879</v>
      </c>
      <c r="E835" s="17" t="s">
        <v>13183</v>
      </c>
      <c r="F835" s="25" t="str">
        <f>LEFT(E835,MIN(FIND({0,1,2,3,4,5,6,7,8,9},ASC(E835)&amp;1234567890))-1)</f>
        <v>Os</v>
      </c>
      <c r="G835" s="25">
        <f t="shared" si="26"/>
        <v>2.33</v>
      </c>
      <c r="H835" s="25">
        <f>VLOOKUP(F835,Table!$A$2:$C$121,2,0)</f>
        <v>8</v>
      </c>
      <c r="I835" s="26">
        <f>VLOOKUP(F835,Table!$A$2:$C$121,3,0)</f>
        <v>6</v>
      </c>
      <c r="J835" s="17" t="s">
        <v>13182</v>
      </c>
      <c r="K835" s="25" t="str">
        <f>LEFT(J835,MIN(FIND({0,1,2,3,4,5,6,7,8,9},ASC(J835)&amp;1234567890))-1)</f>
        <v>Be</v>
      </c>
      <c r="L835" s="25">
        <f t="shared" si="27"/>
        <v>15.33</v>
      </c>
      <c r="M835" s="25">
        <f>VLOOKUP(K835,Table!$A$2:$C$121,2,0)</f>
        <v>2</v>
      </c>
      <c r="N835" s="26">
        <f>VLOOKUP(K835,Table!$A$2:$C$121,3,0)</f>
        <v>2</v>
      </c>
      <c r="O835" s="13" t="str">
        <f>VLOOKUP(A835,Table!$U$1:$V$230,2,0)</f>
        <v>Hexagonal</v>
      </c>
      <c r="P835" s="63"/>
    </row>
    <row r="836" spans="1:16" customFormat="1" ht="13.5">
      <c r="A836" s="12">
        <v>187</v>
      </c>
      <c r="B836" s="12">
        <v>616379</v>
      </c>
      <c r="C836" s="12" t="s">
        <v>6851</v>
      </c>
      <c r="D836" s="12" t="s">
        <v>6880</v>
      </c>
      <c r="E836" s="17" t="s">
        <v>13184</v>
      </c>
      <c r="F836" s="25" t="str">
        <f>LEFT(E836,MIN(FIND({0,1,2,3,4,5,6,7,8,9},ASC(E836)&amp;1234567890))-1)</f>
        <v>Os</v>
      </c>
      <c r="G836" s="25">
        <f t="shared" si="26"/>
        <v>0.79</v>
      </c>
      <c r="H836" s="25">
        <f>VLOOKUP(F836,Table!$A$2:$C$121,2,0)</f>
        <v>8</v>
      </c>
      <c r="I836" s="26">
        <f>VLOOKUP(F836,Table!$A$2:$C$121,3,0)</f>
        <v>6</v>
      </c>
      <c r="J836" s="17" t="s">
        <v>13163</v>
      </c>
      <c r="K836" s="25" t="str">
        <f>LEFT(J836,MIN(FIND({0,1,2,3,4,5,6,7,8,9},ASC(J836)&amp;1234567890))-1)</f>
        <v>Be</v>
      </c>
      <c r="L836" s="25">
        <f t="shared" si="27"/>
        <v>5.1100000000000003</v>
      </c>
      <c r="M836" s="25">
        <f>VLOOKUP(K836,Table!$A$2:$C$121,2,0)</f>
        <v>2</v>
      </c>
      <c r="N836" s="26">
        <f>VLOOKUP(K836,Table!$A$2:$C$121,3,0)</f>
        <v>2</v>
      </c>
      <c r="O836" s="13" t="str">
        <f>VLOOKUP(A836,Table!$U$1:$V$230,2,0)</f>
        <v>Hexagonal</v>
      </c>
      <c r="P836" s="63"/>
    </row>
    <row r="837" spans="1:16" customFormat="1" ht="13.5">
      <c r="A837" s="12">
        <v>187</v>
      </c>
      <c r="B837" s="12">
        <v>616404</v>
      </c>
      <c r="C837" s="12" t="s">
        <v>6851</v>
      </c>
      <c r="D837" s="12" t="s">
        <v>6881</v>
      </c>
      <c r="E837" s="17" t="s">
        <v>13185</v>
      </c>
      <c r="F837" s="25" t="str">
        <f>LEFT(E837,MIN(FIND({0,1,2,3,4,5,6,7,8,9},ASC(E837)&amp;1234567890))-1)</f>
        <v>Rh</v>
      </c>
      <c r="G837" s="25">
        <f t="shared" si="26"/>
        <v>2.33</v>
      </c>
      <c r="H837" s="25">
        <f>VLOOKUP(F837,Table!$A$2:$C$121,2,0)</f>
        <v>9</v>
      </c>
      <c r="I837" s="26">
        <f>VLOOKUP(F837,Table!$A$2:$C$121,3,0)</f>
        <v>5</v>
      </c>
      <c r="J837" s="17" t="s">
        <v>13182</v>
      </c>
      <c r="K837" s="25" t="str">
        <f>LEFT(J837,MIN(FIND({0,1,2,3,4,5,6,7,8,9},ASC(J837)&amp;1234567890))-1)</f>
        <v>Be</v>
      </c>
      <c r="L837" s="25">
        <f t="shared" si="27"/>
        <v>15.33</v>
      </c>
      <c r="M837" s="25">
        <f>VLOOKUP(K837,Table!$A$2:$C$121,2,0)</f>
        <v>2</v>
      </c>
      <c r="N837" s="26">
        <f>VLOOKUP(K837,Table!$A$2:$C$121,3,0)</f>
        <v>2</v>
      </c>
      <c r="O837" s="13" t="str">
        <f>VLOOKUP(A837,Table!$U$1:$V$230,2,0)</f>
        <v>Hexagonal</v>
      </c>
      <c r="P837" s="63"/>
    </row>
    <row r="838" spans="1:16" customFormat="1" ht="13.5">
      <c r="A838" s="12">
        <v>187</v>
      </c>
      <c r="B838" s="12">
        <v>616407</v>
      </c>
      <c r="C838" s="12" t="s">
        <v>6851</v>
      </c>
      <c r="D838" s="12" t="s">
        <v>6882</v>
      </c>
      <c r="E838" s="17" t="s">
        <v>13186</v>
      </c>
      <c r="F838" s="25" t="str">
        <f>LEFT(E838,MIN(FIND({0,1,2,3,4,5,6,7,8,9},ASC(E838)&amp;1234567890))-1)</f>
        <v>Ru</v>
      </c>
      <c r="G838" s="25">
        <f t="shared" si="26"/>
        <v>2.33</v>
      </c>
      <c r="H838" s="25">
        <f>VLOOKUP(F838,Table!$A$2:$C$121,2,0)</f>
        <v>8</v>
      </c>
      <c r="I838" s="26">
        <f>VLOOKUP(F838,Table!$A$2:$C$121,3,0)</f>
        <v>5</v>
      </c>
      <c r="J838" s="17" t="s">
        <v>13182</v>
      </c>
      <c r="K838" s="25" t="str">
        <f>LEFT(J838,MIN(FIND({0,1,2,3,4,5,6,7,8,9},ASC(J838)&amp;1234567890))-1)</f>
        <v>Be</v>
      </c>
      <c r="L838" s="25">
        <f t="shared" si="27"/>
        <v>15.33</v>
      </c>
      <c r="M838" s="25">
        <f>VLOOKUP(K838,Table!$A$2:$C$121,2,0)</f>
        <v>2</v>
      </c>
      <c r="N838" s="26">
        <f>VLOOKUP(K838,Table!$A$2:$C$121,3,0)</f>
        <v>2</v>
      </c>
      <c r="O838" s="13" t="str">
        <f>VLOOKUP(A838,Table!$U$1:$V$230,2,0)</f>
        <v>Hexagonal</v>
      </c>
      <c r="P838" s="63"/>
    </row>
    <row r="839" spans="1:16" customFormat="1" ht="13.5">
      <c r="A839" s="12">
        <v>187</v>
      </c>
      <c r="B839" s="12">
        <v>616411</v>
      </c>
      <c r="C839" s="12" t="s">
        <v>6851</v>
      </c>
      <c r="D839" s="12" t="s">
        <v>6883</v>
      </c>
      <c r="E839" s="17" t="s">
        <v>12458</v>
      </c>
      <c r="F839" s="25" t="str">
        <f>LEFT(E839,MIN(FIND({0,1,2,3,4,5,6,7,8,9},ASC(E839)&amp;1234567890))-1)</f>
        <v>Ru</v>
      </c>
      <c r="G839" s="25">
        <f t="shared" si="26"/>
        <v>0.67</v>
      </c>
      <c r="H839" s="25">
        <f>VLOOKUP(F839,Table!$A$2:$C$121,2,0)</f>
        <v>8</v>
      </c>
      <c r="I839" s="26">
        <f>VLOOKUP(F839,Table!$A$2:$C$121,3,0)</f>
        <v>5</v>
      </c>
      <c r="J839" s="17" t="s">
        <v>13187</v>
      </c>
      <c r="K839" s="25" t="str">
        <f>LEFT(J839,MIN(FIND({0,1,2,3,4,5,6,7,8,9},ASC(J839)&amp;1234567890))-1)</f>
        <v>Be</v>
      </c>
      <c r="L839" s="25">
        <f t="shared" si="27"/>
        <v>5.33</v>
      </c>
      <c r="M839" s="25">
        <f>VLOOKUP(K839,Table!$A$2:$C$121,2,0)</f>
        <v>2</v>
      </c>
      <c r="N839" s="26">
        <f>VLOOKUP(K839,Table!$A$2:$C$121,3,0)</f>
        <v>2</v>
      </c>
      <c r="O839" s="13" t="str">
        <f>VLOOKUP(A839,Table!$U$1:$V$230,2,0)</f>
        <v>Hexagonal</v>
      </c>
      <c r="P839" s="63"/>
    </row>
    <row r="840" spans="1:16" customFormat="1" ht="13.5">
      <c r="A840" s="12">
        <v>187</v>
      </c>
      <c r="B840" s="12">
        <v>637346</v>
      </c>
      <c r="C840" s="12" t="s">
        <v>6851</v>
      </c>
      <c r="D840" s="12" t="s">
        <v>6884</v>
      </c>
      <c r="E840" s="17" t="s">
        <v>544</v>
      </c>
      <c r="F840" s="25" t="str">
        <f>LEFT(E840,MIN(FIND({0,1,2,3,4,5,6,7,8,9},ASC(E840)&amp;1234567890))-1)</f>
        <v>Ge</v>
      </c>
      <c r="G840" s="25">
        <f t="shared" si="26"/>
        <v>1</v>
      </c>
      <c r="H840" s="25">
        <f>VLOOKUP(F840,Table!$A$2:$C$121,2,0)</f>
        <v>14</v>
      </c>
      <c r="I840" s="26">
        <f>VLOOKUP(F840,Table!$A$2:$C$121,3,0)</f>
        <v>4</v>
      </c>
      <c r="J840" s="17" t="s">
        <v>11386</v>
      </c>
      <c r="K840" s="25" t="str">
        <f>LEFT(J840,MIN(FIND({0,1,2,3,4,5,6,7,8,9},ASC(J840)&amp;1234567890))-1)</f>
        <v>Ni</v>
      </c>
      <c r="L840" s="25">
        <f t="shared" si="27"/>
        <v>2</v>
      </c>
      <c r="M840" s="25">
        <f>VLOOKUP(K840,Table!$A$2:$C$121,2,0)</f>
        <v>10</v>
      </c>
      <c r="N840" s="26">
        <f>VLOOKUP(K840,Table!$A$2:$C$121,3,0)</f>
        <v>4</v>
      </c>
      <c r="O840" s="13" t="str">
        <f>VLOOKUP(A840,Table!$U$1:$V$230,2,0)</f>
        <v>Hexagonal</v>
      </c>
      <c r="P840" s="63"/>
    </row>
    <row r="841" spans="1:16" customFormat="1" ht="13.5">
      <c r="A841" s="12">
        <v>187</v>
      </c>
      <c r="B841" s="12">
        <v>640503</v>
      </c>
      <c r="C841" s="12" t="s">
        <v>6851</v>
      </c>
      <c r="D841" s="12" t="s">
        <v>686</v>
      </c>
      <c r="E841" s="17" t="s">
        <v>11286</v>
      </c>
      <c r="F841" s="25" t="str">
        <f>LEFT(E841,MIN(FIND({0,1,2,3,4,5,6,7,8,9},ASC(E841)&amp;1234567890))-1)</f>
        <v>In</v>
      </c>
      <c r="G841" s="25">
        <f t="shared" si="26"/>
        <v>1</v>
      </c>
      <c r="H841" s="25">
        <f>VLOOKUP(F841,Table!$A$2:$C$121,2,0)</f>
        <v>13</v>
      </c>
      <c r="I841" s="26">
        <f>VLOOKUP(F841,Table!$A$2:$C$121,3,0)</f>
        <v>5</v>
      </c>
      <c r="J841" s="17" t="s">
        <v>47</v>
      </c>
      <c r="K841" s="25" t="str">
        <f>LEFT(J841,MIN(FIND({0,1,2,3,4,5,6,7,8,9},ASC(J841)&amp;1234567890))-1)</f>
        <v>Se</v>
      </c>
      <c r="L841" s="25">
        <f t="shared" si="27"/>
        <v>1</v>
      </c>
      <c r="M841" s="25">
        <f>VLOOKUP(K841,Table!$A$2:$C$121,2,0)</f>
        <v>16</v>
      </c>
      <c r="N841" s="26">
        <f>VLOOKUP(K841,Table!$A$2:$C$121,3,0)</f>
        <v>4</v>
      </c>
      <c r="O841" s="13" t="str">
        <f>VLOOKUP(A841,Table!$U$1:$V$230,2,0)</f>
        <v>Hexagonal</v>
      </c>
      <c r="P841" s="63"/>
    </row>
    <row r="842" spans="1:16" customFormat="1" ht="13.5">
      <c r="A842" s="12">
        <v>187</v>
      </c>
      <c r="B842" s="12">
        <v>644705</v>
      </c>
      <c r="C842" s="12" t="s">
        <v>6851</v>
      </c>
      <c r="D842" s="12" t="s">
        <v>6885</v>
      </c>
      <c r="E842" s="17" t="s">
        <v>405</v>
      </c>
      <c r="F842" s="25" t="str">
        <f>LEFT(E842,MIN(FIND({0,1,2,3,4,5,6,7,8,9},ASC(E842)&amp;1234567890))-1)</f>
        <v>Ta</v>
      </c>
      <c r="G842" s="25">
        <f t="shared" si="26"/>
        <v>1</v>
      </c>
      <c r="H842" s="25">
        <f>VLOOKUP(F842,Table!$A$2:$C$121,2,0)</f>
        <v>5</v>
      </c>
      <c r="I842" s="26">
        <f>VLOOKUP(F842,Table!$A$2:$C$121,3,0)</f>
        <v>6</v>
      </c>
      <c r="J842" s="17" t="s">
        <v>13188</v>
      </c>
      <c r="K842" s="25" t="str">
        <f>LEFT(J842,MIN(FIND({0,1,2,3,4,5,6,7,8,9},ASC(J842)&amp;1234567890))-1)</f>
        <v>N</v>
      </c>
      <c r="L842" s="25">
        <f t="shared" si="27"/>
        <v>0.9</v>
      </c>
      <c r="M842" s="25">
        <f>VLOOKUP(K842,Table!$A$2:$C$121,2,0)</f>
        <v>15</v>
      </c>
      <c r="N842" s="26">
        <f>VLOOKUP(K842,Table!$A$2:$C$121,3,0)</f>
        <v>2</v>
      </c>
      <c r="O842" s="13" t="str">
        <f>VLOOKUP(A842,Table!$U$1:$V$230,2,0)</f>
        <v>Hexagonal</v>
      </c>
      <c r="P842" s="63"/>
    </row>
    <row r="843" spans="1:16" customFormat="1" ht="13.5">
      <c r="A843" s="12">
        <v>187</v>
      </c>
      <c r="B843" s="12">
        <v>650006</v>
      </c>
      <c r="C843" s="12" t="s">
        <v>6851</v>
      </c>
      <c r="D843" s="12" t="s">
        <v>6392</v>
      </c>
      <c r="E843" s="17" t="s">
        <v>11937</v>
      </c>
      <c r="F843" s="25" t="str">
        <f>LEFT(E843,MIN(FIND({0,1,2,3,4,5,6,7,8,9},ASC(E843)&amp;1234567890))-1)</f>
        <v>Pu</v>
      </c>
      <c r="G843" s="25">
        <f t="shared" si="26"/>
        <v>2</v>
      </c>
      <c r="H843" s="25">
        <f>VLOOKUP(F843,Table!$A$2:$C$121,2,0)</f>
        <v>3</v>
      </c>
      <c r="I843" s="26">
        <f>VLOOKUP(F843,Table!$A$2:$C$121,3,0)</f>
        <v>7</v>
      </c>
      <c r="J843" s="17" t="s">
        <v>12899</v>
      </c>
      <c r="K843" s="25" t="str">
        <f>LEFT(J843,MIN(FIND({0,1,2,3,4,5,6,7,8,9},ASC(J843)&amp;1234567890))-1)</f>
        <v>Zn</v>
      </c>
      <c r="L843" s="25">
        <f t="shared" si="27"/>
        <v>17</v>
      </c>
      <c r="M843" s="25">
        <f>VLOOKUP(K843,Table!$A$2:$C$121,2,0)</f>
        <v>12</v>
      </c>
      <c r="N843" s="26">
        <f>VLOOKUP(K843,Table!$A$2:$C$121,3,0)</f>
        <v>4</v>
      </c>
      <c r="O843" s="13" t="str">
        <f>VLOOKUP(A843,Table!$U$1:$V$230,2,0)</f>
        <v>Hexagonal</v>
      </c>
      <c r="P843" s="63"/>
    </row>
    <row r="844" spans="1:16" customFormat="1" ht="13.5">
      <c r="A844" s="12">
        <v>187</v>
      </c>
      <c r="B844" s="12">
        <v>650091</v>
      </c>
      <c r="C844" s="12" t="s">
        <v>6851</v>
      </c>
      <c r="D844" s="12" t="s">
        <v>219</v>
      </c>
      <c r="E844" s="17" t="s">
        <v>37</v>
      </c>
      <c r="F844" s="25" t="str">
        <f>LEFT(E844,MIN(FIND({0,1,2,3,4,5,6,7,8,9},ASC(E844)&amp;1234567890))-1)</f>
        <v>Re</v>
      </c>
      <c r="G844" s="25">
        <f t="shared" si="26"/>
        <v>1</v>
      </c>
      <c r="H844" s="25">
        <f>VLOOKUP(F844,Table!$A$2:$C$121,2,0)</f>
        <v>7</v>
      </c>
      <c r="I844" s="26">
        <f>VLOOKUP(F844,Table!$A$2:$C$121,3,0)</f>
        <v>6</v>
      </c>
      <c r="J844" s="17" t="s">
        <v>361</v>
      </c>
      <c r="K844" s="25" t="str">
        <f>LEFT(J844,MIN(FIND({0,1,2,3,4,5,6,7,8,9},ASC(J844)&amp;1234567890))-1)</f>
        <v>Se</v>
      </c>
      <c r="L844" s="25">
        <f t="shared" si="27"/>
        <v>2</v>
      </c>
      <c r="M844" s="25">
        <f>VLOOKUP(K844,Table!$A$2:$C$121,2,0)</f>
        <v>16</v>
      </c>
      <c r="N844" s="26">
        <f>VLOOKUP(K844,Table!$A$2:$C$121,3,0)</f>
        <v>4</v>
      </c>
      <c r="O844" s="13" t="str">
        <f>VLOOKUP(A844,Table!$U$1:$V$230,2,0)</f>
        <v>Hexagonal</v>
      </c>
      <c r="P844" s="63"/>
    </row>
    <row r="845" spans="1:16" customFormat="1" ht="13.5">
      <c r="A845" s="12">
        <v>187</v>
      </c>
      <c r="B845" s="12">
        <v>107883</v>
      </c>
      <c r="C845" s="12" t="s">
        <v>6851</v>
      </c>
      <c r="D845" s="12" t="s">
        <v>6886</v>
      </c>
      <c r="E845" s="17" t="s">
        <v>11352</v>
      </c>
      <c r="F845" s="25" t="str">
        <f>LEFT(E845,MIN(FIND({0,1,2,3,4,5,6,7,8,9},ASC(E845)&amp;1234567890))-1)</f>
        <v>Al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3</v>
      </c>
      <c r="J845" s="17" t="s">
        <v>11291</v>
      </c>
      <c r="K845" s="25" t="str">
        <f>LEFT(J845,MIN(FIND({0,1,2,3,4,5,6,7,8,9},ASC(J845)&amp;1234567890))-1)</f>
        <v>Sn</v>
      </c>
      <c r="L845" s="25">
        <f t="shared" si="27"/>
        <v>1</v>
      </c>
      <c r="M845" s="25">
        <f>VLOOKUP(K845,Table!$A$2:$C$121,2,0)</f>
        <v>14</v>
      </c>
      <c r="N845" s="26">
        <f>VLOOKUP(K845,Table!$A$2:$C$121,3,0)</f>
        <v>5</v>
      </c>
      <c r="O845" s="13" t="str">
        <f>VLOOKUP(A845,Table!$U$1:$V$230,2,0)</f>
        <v>Hexagonal</v>
      </c>
      <c r="P845" s="63"/>
    </row>
    <row r="846" spans="1:16" customFormat="1" ht="13.5">
      <c r="A846" s="12">
        <v>187</v>
      </c>
      <c r="B846" s="12">
        <v>108585</v>
      </c>
      <c r="C846" s="12" t="s">
        <v>6851</v>
      </c>
      <c r="D846" s="12" t="s">
        <v>6887</v>
      </c>
      <c r="E846" s="17" t="s">
        <v>13189</v>
      </c>
      <c r="F846" s="25" t="str">
        <f>LEFT(E846,MIN(FIND({0,1,2,3,4,5,6,7,8,9},ASC(E846)&amp;1234567890))-1)</f>
        <v>Mg</v>
      </c>
      <c r="G846" s="25">
        <f t="shared" si="26"/>
        <v>0.3</v>
      </c>
      <c r="H846" s="25">
        <f>VLOOKUP(F846,Table!$A$2:$C$121,2,0)</f>
        <v>2</v>
      </c>
      <c r="I846" s="26">
        <f>VLOOKUP(F846,Table!$A$2:$C$121,3,0)</f>
        <v>3</v>
      </c>
      <c r="J846" s="17" t="s">
        <v>13190</v>
      </c>
      <c r="K846" s="25" t="str">
        <f>LEFT(J846,MIN(FIND({0,1,2,3,4,5,6,7,8,9},ASC(J846)&amp;1234567890))-1)</f>
        <v>Sn</v>
      </c>
      <c r="L846" s="25">
        <f t="shared" si="27"/>
        <v>1.7</v>
      </c>
      <c r="M846" s="25">
        <f>VLOOKUP(K846,Table!$A$2:$C$121,2,0)</f>
        <v>14</v>
      </c>
      <c r="N846" s="26">
        <f>VLOOKUP(K846,Table!$A$2:$C$121,3,0)</f>
        <v>5</v>
      </c>
      <c r="O846" s="13" t="str">
        <f>VLOOKUP(A846,Table!$U$1:$V$230,2,0)</f>
        <v>Hexagonal</v>
      </c>
      <c r="P846" s="63"/>
    </row>
    <row r="847" spans="1:16" customFormat="1" ht="13.5">
      <c r="A847" s="12">
        <v>187</v>
      </c>
      <c r="B847" s="12">
        <v>110805</v>
      </c>
      <c r="C847" s="12" t="s">
        <v>6851</v>
      </c>
      <c r="D847" s="12" t="s">
        <v>6888</v>
      </c>
      <c r="E847" s="17" t="s">
        <v>13191</v>
      </c>
      <c r="F847" s="25" t="str">
        <f>LEFT(E847,MIN(FIND({0,1,2,3,4,5,6,7,8,9},ASC(E847)&amp;1234567890))-1)</f>
        <v>Ag</v>
      </c>
      <c r="G847" s="25">
        <f t="shared" si="26"/>
        <v>0.04</v>
      </c>
      <c r="H847" s="25">
        <f>VLOOKUP(F847,Table!$A$2:$C$121,2,0)</f>
        <v>11</v>
      </c>
      <c r="I847" s="26">
        <f>VLOOKUP(F847,Table!$A$2:$C$121,3,0)</f>
        <v>5</v>
      </c>
      <c r="J847" s="17" t="s">
        <v>13192</v>
      </c>
      <c r="K847" s="25" t="str">
        <f>LEFT(J847,MIN(FIND({0,1,2,3,4,5,6,7,8,9},ASC(J847)&amp;1234567890))-1)</f>
        <v>Sn</v>
      </c>
      <c r="L847" s="25">
        <f t="shared" si="27"/>
        <v>0.96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Hexagonal</v>
      </c>
      <c r="P847" s="63"/>
    </row>
    <row r="848" spans="1:16" customFormat="1" ht="13.5">
      <c r="A848" s="12">
        <v>187</v>
      </c>
      <c r="B848" s="12">
        <v>150764</v>
      </c>
      <c r="C848" s="12" t="s">
        <v>6851</v>
      </c>
      <c r="D848" s="12" t="s">
        <v>6889</v>
      </c>
      <c r="E848" s="17" t="s">
        <v>13193</v>
      </c>
      <c r="F848" s="25" t="str">
        <f>LEFT(E848,MIN(FIND({0,1,2,3,4,5,6,7,8,9},ASC(E848)&amp;1234567890))-1)</f>
        <v>Mn</v>
      </c>
      <c r="G848" s="25">
        <f t="shared" si="26"/>
        <v>6.3</v>
      </c>
      <c r="H848" s="25">
        <f>VLOOKUP(F848,Table!$A$2:$C$121,2,0)</f>
        <v>7</v>
      </c>
      <c r="I848" s="26">
        <f>VLOOKUP(F848,Table!$A$2:$C$121,3,0)</f>
        <v>4</v>
      </c>
      <c r="J848" s="17" t="s">
        <v>13190</v>
      </c>
      <c r="K848" s="25" t="str">
        <f>LEFT(J848,MIN(FIND({0,1,2,3,4,5,6,7,8,9},ASC(J848)&amp;1234567890))-1)</f>
        <v>Sn</v>
      </c>
      <c r="L848" s="25">
        <f t="shared" si="27"/>
        <v>1.7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Hexagonal</v>
      </c>
      <c r="P848" s="63"/>
    </row>
    <row r="849" spans="1:16" customFormat="1" ht="13.5">
      <c r="A849" s="12">
        <v>187</v>
      </c>
      <c r="B849" s="12">
        <v>168892</v>
      </c>
      <c r="C849" s="12" t="s">
        <v>6851</v>
      </c>
      <c r="D849" s="12" t="s">
        <v>1868</v>
      </c>
      <c r="E849" s="17" t="s">
        <v>364</v>
      </c>
      <c r="F849" s="25" t="str">
        <f>LEFT(E849,MIN(FIND({0,1,2,3,4,5,6,7,8,9},ASC(E849)&amp;1234567890))-1)</f>
        <v>B</v>
      </c>
      <c r="G849" s="25">
        <f t="shared" si="26"/>
        <v>1</v>
      </c>
      <c r="H849" s="25">
        <f>VLOOKUP(F849,Table!$A$2:$C$121,2,0)</f>
        <v>13</v>
      </c>
      <c r="I849" s="26">
        <f>VLOOKUP(F849,Table!$A$2:$C$121,3,0)</f>
        <v>2</v>
      </c>
      <c r="J849" s="17" t="s">
        <v>68</v>
      </c>
      <c r="K849" s="25" t="str">
        <f>LEFT(J849,MIN(FIND({0,1,2,3,4,5,6,7,8,9},ASC(J849)&amp;1234567890))-1)</f>
        <v>N</v>
      </c>
      <c r="L849" s="25">
        <f t="shared" si="27"/>
        <v>1</v>
      </c>
      <c r="M849" s="25">
        <f>VLOOKUP(K849,Table!$A$2:$C$121,2,0)</f>
        <v>15</v>
      </c>
      <c r="N849" s="26">
        <f>VLOOKUP(K849,Table!$A$2:$C$121,3,0)</f>
        <v>2</v>
      </c>
      <c r="O849" s="13" t="str">
        <f>VLOOKUP(A849,Table!$U$1:$V$230,2,0)</f>
        <v>Hexagonal</v>
      </c>
      <c r="P849" s="63"/>
    </row>
    <row r="850" spans="1:16" customFormat="1" ht="13.5">
      <c r="A850" s="12">
        <v>187</v>
      </c>
      <c r="B850" s="12">
        <v>169881</v>
      </c>
      <c r="C850" s="12" t="s">
        <v>6851</v>
      </c>
      <c r="D850" s="12" t="s">
        <v>6890</v>
      </c>
      <c r="E850" s="17" t="s">
        <v>11319</v>
      </c>
      <c r="F850" s="25" t="str">
        <f>LEFT(E850,MIN(FIND({0,1,2,3,4,5,6,7,8,9},ASC(E850)&amp;1234567890))-1)</f>
        <v>Re</v>
      </c>
      <c r="G850" s="25">
        <f t="shared" si="26"/>
        <v>3</v>
      </c>
      <c r="H850" s="25">
        <f>VLOOKUP(F850,Table!$A$2:$C$121,2,0)</f>
        <v>7</v>
      </c>
      <c r="I850" s="26">
        <f>VLOOKUP(F850,Table!$A$2:$C$121,3,0)</f>
        <v>6</v>
      </c>
      <c r="J850" s="17" t="s">
        <v>68</v>
      </c>
      <c r="K850" s="25" t="str">
        <f>LEFT(J850,MIN(FIND({0,1,2,3,4,5,6,7,8,9},ASC(J850)&amp;1234567890))-1)</f>
        <v>N</v>
      </c>
      <c r="L850" s="25">
        <f t="shared" si="27"/>
        <v>1</v>
      </c>
      <c r="M850" s="25">
        <f>VLOOKUP(K850,Table!$A$2:$C$121,2,0)</f>
        <v>15</v>
      </c>
      <c r="N850" s="26">
        <f>VLOOKUP(K850,Table!$A$2:$C$121,3,0)</f>
        <v>2</v>
      </c>
      <c r="O850" s="13" t="str">
        <f>VLOOKUP(A850,Table!$U$1:$V$230,2,0)</f>
        <v>Hexagonal</v>
      </c>
      <c r="P850" s="63"/>
    </row>
    <row r="851" spans="1:16" customFormat="1" ht="13.5">
      <c r="A851" s="12">
        <v>187</v>
      </c>
      <c r="B851" s="12">
        <v>194986</v>
      </c>
      <c r="C851" s="12" t="s">
        <v>6851</v>
      </c>
      <c r="D851" s="12" t="s">
        <v>6891</v>
      </c>
      <c r="E851" s="17" t="s">
        <v>13194</v>
      </c>
      <c r="F851" s="25" t="str">
        <f>LEFT(E851,MIN(FIND({0,1,2,3,4,5,6,7,8,9},ASC(E851)&amp;1234567890))-1)</f>
        <v>Fe</v>
      </c>
      <c r="G851" s="25">
        <f t="shared" si="26"/>
        <v>1.52</v>
      </c>
      <c r="H851" s="25">
        <f>VLOOKUP(F851,Table!$A$2:$C$121,2,0)</f>
        <v>8</v>
      </c>
      <c r="I851" s="26">
        <f>VLOOKUP(F851,Table!$A$2:$C$121,3,0)</f>
        <v>4</v>
      </c>
      <c r="J851" s="17" t="s">
        <v>13195</v>
      </c>
      <c r="K851" s="25" t="str">
        <f>LEFT(J851,MIN(FIND({0,1,2,3,4,5,6,7,8,9},ASC(J851)&amp;1234567890))-1)</f>
        <v>Be</v>
      </c>
      <c r="L851" s="25">
        <f t="shared" si="27"/>
        <v>17.48</v>
      </c>
      <c r="M851" s="25">
        <f>VLOOKUP(K851,Table!$A$2:$C$121,2,0)</f>
        <v>2</v>
      </c>
      <c r="N851" s="26">
        <f>VLOOKUP(K851,Table!$A$2:$C$121,3,0)</f>
        <v>2</v>
      </c>
      <c r="O851" s="13" t="str">
        <f>VLOOKUP(A851,Table!$U$1:$V$230,2,0)</f>
        <v>Hexagonal</v>
      </c>
      <c r="P851" s="63"/>
    </row>
    <row r="852" spans="1:16" customFormat="1" ht="13.5">
      <c r="A852" s="12">
        <v>188</v>
      </c>
      <c r="B852" s="12">
        <v>22091</v>
      </c>
      <c r="C852" s="12" t="s">
        <v>6892</v>
      </c>
      <c r="D852" s="12" t="s">
        <v>2174</v>
      </c>
      <c r="E852" s="17" t="s">
        <v>341</v>
      </c>
      <c r="F852" s="25" t="str">
        <f>LEFT(E852,MIN(FIND({0,1,2,3,4,5,6,7,8,9},ASC(E852)&amp;1234567890))-1)</f>
        <v>Ru</v>
      </c>
      <c r="G852" s="25">
        <f t="shared" si="26"/>
        <v>1</v>
      </c>
      <c r="H852" s="25">
        <f>VLOOKUP(F852,Table!$A$2:$C$121,2,0)</f>
        <v>8</v>
      </c>
      <c r="I852" s="26">
        <f>VLOOKUP(F852,Table!$A$2:$C$121,3,0)</f>
        <v>5</v>
      </c>
      <c r="J852" s="17" t="s">
        <v>367</v>
      </c>
      <c r="K852" s="25" t="str">
        <f>LEFT(J852,MIN(FIND({0,1,2,3,4,5,6,7,8,9},ASC(J852)&amp;1234567890))-1)</f>
        <v>Cl</v>
      </c>
      <c r="L852" s="25">
        <f t="shared" si="27"/>
        <v>3</v>
      </c>
      <c r="M852" s="25">
        <f>VLOOKUP(K852,Table!$A$2:$C$121,2,0)</f>
        <v>17</v>
      </c>
      <c r="N852" s="26">
        <f>VLOOKUP(K852,Table!$A$2:$C$121,3,0)</f>
        <v>3</v>
      </c>
      <c r="O852" s="13" t="str">
        <f>VLOOKUP(A852,Table!$U$1:$V$230,2,0)</f>
        <v>Hexagonal</v>
      </c>
      <c r="P852" s="63"/>
    </row>
    <row r="853" spans="1:16" customFormat="1" ht="13.5">
      <c r="A853" s="12">
        <v>188</v>
      </c>
      <c r="B853" s="12">
        <v>106308</v>
      </c>
      <c r="C853" s="12" t="s">
        <v>6892</v>
      </c>
      <c r="D853" s="12" t="s">
        <v>6893</v>
      </c>
      <c r="E853" s="17" t="s">
        <v>11968</v>
      </c>
      <c r="F853" s="25" t="str">
        <f>LEFT(E853,MIN(FIND({0,1,2,3,4,5,6,7,8,9},ASC(E853)&amp;1234567890))-1)</f>
        <v>Ba</v>
      </c>
      <c r="G853" s="25">
        <f t="shared" si="26"/>
        <v>5</v>
      </c>
      <c r="H853" s="25">
        <f>VLOOKUP(F853,Table!$A$2:$C$121,2,0)</f>
        <v>2</v>
      </c>
      <c r="I853" s="26">
        <f>VLOOKUP(F853,Table!$A$2:$C$121,3,0)</f>
        <v>6</v>
      </c>
      <c r="J853" s="17" t="s">
        <v>12086</v>
      </c>
      <c r="K853" s="25" t="str">
        <f>LEFT(J853,MIN(FIND({0,1,2,3,4,5,6,7,8,9},ASC(J853)&amp;1234567890))-1)</f>
        <v>Ga</v>
      </c>
      <c r="L853" s="25">
        <f t="shared" si="27"/>
        <v>6</v>
      </c>
      <c r="M853" s="25">
        <f>VLOOKUP(K853,Table!$A$2:$C$121,2,0)</f>
        <v>13</v>
      </c>
      <c r="N853" s="26">
        <f>VLOOKUP(K853,Table!$A$2:$C$121,3,0)</f>
        <v>4</v>
      </c>
      <c r="O853" s="13" t="str">
        <f>VLOOKUP(A853,Table!$U$1:$V$230,2,0)</f>
        <v>Hexagonal</v>
      </c>
      <c r="P853" s="63"/>
    </row>
    <row r="854" spans="1:16" customFormat="1" ht="13.5">
      <c r="A854" s="12">
        <v>189</v>
      </c>
      <c r="B854" s="12">
        <v>1396</v>
      </c>
      <c r="C854" s="12" t="s">
        <v>6894</v>
      </c>
      <c r="D854" s="12" t="s">
        <v>6548</v>
      </c>
      <c r="E854" s="17" t="s">
        <v>405</v>
      </c>
      <c r="F854" s="25" t="str">
        <f>LEFT(E854,MIN(FIND({0,1,2,3,4,5,6,7,8,9},ASC(E854)&amp;1234567890))-1)</f>
        <v>Ta</v>
      </c>
      <c r="G854" s="25">
        <f t="shared" si="26"/>
        <v>1</v>
      </c>
      <c r="H854" s="25">
        <f>VLOOKUP(F854,Table!$A$2:$C$121,2,0)</f>
        <v>5</v>
      </c>
      <c r="I854" s="26">
        <f>VLOOKUP(F854,Table!$A$2:$C$121,3,0)</f>
        <v>6</v>
      </c>
      <c r="J854" s="17" t="s">
        <v>68</v>
      </c>
      <c r="K854" s="25" t="str">
        <f>LEFT(J854,MIN(FIND({0,1,2,3,4,5,6,7,8,9},ASC(J854)&amp;1234567890))-1)</f>
        <v>N</v>
      </c>
      <c r="L854" s="25">
        <f t="shared" si="27"/>
        <v>1</v>
      </c>
      <c r="M854" s="25">
        <f>VLOOKUP(K854,Table!$A$2:$C$121,2,0)</f>
        <v>15</v>
      </c>
      <c r="N854" s="26">
        <f>VLOOKUP(K854,Table!$A$2:$C$121,3,0)</f>
        <v>2</v>
      </c>
      <c r="O854" s="13" t="str">
        <f>VLOOKUP(A854,Table!$U$1:$V$230,2,0)</f>
        <v>Hexagonal</v>
      </c>
      <c r="P854" s="63"/>
    </row>
    <row r="855" spans="1:16" customFormat="1" ht="13.5">
      <c r="A855" s="12">
        <v>189</v>
      </c>
      <c r="B855" s="12">
        <v>2190</v>
      </c>
      <c r="C855" s="12" t="s">
        <v>6894</v>
      </c>
      <c r="D855" s="12" t="s">
        <v>1265</v>
      </c>
      <c r="E855" s="17" t="s">
        <v>410</v>
      </c>
      <c r="F855" s="25" t="str">
        <f>LEFT(E855,MIN(FIND({0,1,2,3,4,5,6,7,8,9},ASC(E855)&amp;1234567890))-1)</f>
        <v>Ba</v>
      </c>
      <c r="G855" s="25">
        <f t="shared" si="26"/>
        <v>1</v>
      </c>
      <c r="H855" s="25">
        <f>VLOOKUP(F855,Table!$A$2:$C$121,2,0)</f>
        <v>2</v>
      </c>
      <c r="I855" s="26">
        <f>VLOOKUP(F855,Table!$A$2:$C$121,3,0)</f>
        <v>6</v>
      </c>
      <c r="J855" s="17" t="s">
        <v>11305</v>
      </c>
      <c r="K855" s="25" t="str">
        <f>LEFT(J855,MIN(FIND({0,1,2,3,4,5,6,7,8,9},ASC(J855)&amp;1234567890))-1)</f>
        <v>Cl</v>
      </c>
      <c r="L855" s="25">
        <f t="shared" si="27"/>
        <v>2</v>
      </c>
      <c r="M855" s="25">
        <f>VLOOKUP(K855,Table!$A$2:$C$121,2,0)</f>
        <v>17</v>
      </c>
      <c r="N855" s="26">
        <f>VLOOKUP(K855,Table!$A$2:$C$121,3,0)</f>
        <v>3</v>
      </c>
      <c r="O855" s="13" t="str">
        <f>VLOOKUP(A855,Table!$U$1:$V$230,2,0)</f>
        <v>Hexagonal</v>
      </c>
      <c r="P855" s="63"/>
    </row>
    <row r="856" spans="1:16" customFormat="1" ht="13.5">
      <c r="A856" s="12">
        <v>189</v>
      </c>
      <c r="B856" s="12">
        <v>2794</v>
      </c>
      <c r="C856" s="12" t="s">
        <v>6894</v>
      </c>
      <c r="D856" s="12" t="s">
        <v>6895</v>
      </c>
      <c r="E856" s="17" t="s">
        <v>13196</v>
      </c>
      <c r="F856" s="25" t="str">
        <f>LEFT(E856,MIN(FIND({0,1,2,3,4,5,6,7,8,9},ASC(E856)&amp;1234567890))-1)</f>
        <v>Mn</v>
      </c>
      <c r="G856" s="25">
        <f t="shared" si="26"/>
        <v>1.99</v>
      </c>
      <c r="H856" s="25">
        <f>VLOOKUP(F856,Table!$A$2:$C$121,2,0)</f>
        <v>7</v>
      </c>
      <c r="I856" s="26">
        <f>VLOOKUP(F856,Table!$A$2:$C$121,3,0)</f>
        <v>4</v>
      </c>
      <c r="J856" s="17" t="s">
        <v>13197</v>
      </c>
      <c r="K856" s="25" t="str">
        <f>LEFT(J856,MIN(FIND({0,1,2,3,4,5,6,7,8,9},ASC(J856)&amp;1234567890))-1)</f>
        <v>As</v>
      </c>
      <c r="L856" s="25">
        <f t="shared" si="27"/>
        <v>0.96699999999999997</v>
      </c>
      <c r="M856" s="25">
        <f>VLOOKUP(K856,Table!$A$2:$C$121,2,0)</f>
        <v>15</v>
      </c>
      <c r="N856" s="26">
        <f>VLOOKUP(K856,Table!$A$2:$C$121,3,0)</f>
        <v>4</v>
      </c>
      <c r="O856" s="13" t="str">
        <f>VLOOKUP(A856,Table!$U$1:$V$230,2,0)</f>
        <v>Hexagonal</v>
      </c>
      <c r="P856" s="63"/>
    </row>
    <row r="857" spans="1:16" customFormat="1" ht="13.5">
      <c r="A857" s="12">
        <v>189</v>
      </c>
      <c r="B857" s="12">
        <v>810</v>
      </c>
      <c r="C857" s="12" t="s">
        <v>6894</v>
      </c>
      <c r="D857" s="12" t="s">
        <v>6896</v>
      </c>
      <c r="E857" s="17" t="s">
        <v>11392</v>
      </c>
      <c r="F857" s="25" t="str">
        <f>LEFT(E857,MIN(FIND({0,1,2,3,4,5,6,7,8,9},ASC(E857)&amp;1234567890))-1)</f>
        <v>Eu</v>
      </c>
      <c r="G857" s="25">
        <f t="shared" si="26"/>
        <v>2</v>
      </c>
      <c r="H857" s="25">
        <f>VLOOKUP(F857,Table!$A$2:$C$121,2,0)</f>
        <v>3</v>
      </c>
      <c r="I857" s="26">
        <f>VLOOKUP(F857,Table!$A$2:$C$121,3,0)</f>
        <v>6</v>
      </c>
      <c r="J857" s="17" t="s">
        <v>453</v>
      </c>
      <c r="K857" s="25" t="str">
        <f>LEFT(J857,MIN(FIND({0,1,2,3,4,5,6,7,8,9},ASC(J857)&amp;1234567890))-1)</f>
        <v>As</v>
      </c>
      <c r="L857" s="25">
        <f t="shared" si="27"/>
        <v>2</v>
      </c>
      <c r="M857" s="25">
        <f>VLOOKUP(K857,Table!$A$2:$C$121,2,0)</f>
        <v>15</v>
      </c>
      <c r="N857" s="26">
        <f>VLOOKUP(K857,Table!$A$2:$C$121,3,0)</f>
        <v>4</v>
      </c>
      <c r="O857" s="13" t="str">
        <f>VLOOKUP(A857,Table!$U$1:$V$230,2,0)</f>
        <v>Hexagonal</v>
      </c>
      <c r="P857" s="63"/>
    </row>
    <row r="858" spans="1:16" customFormat="1" ht="13.5">
      <c r="A858" s="12">
        <v>189</v>
      </c>
      <c r="B858" s="12">
        <v>25526</v>
      </c>
      <c r="C858" s="12" t="s">
        <v>6894</v>
      </c>
      <c r="D858" s="12" t="s">
        <v>6897</v>
      </c>
      <c r="E858" s="17" t="s">
        <v>11728</v>
      </c>
      <c r="F858" s="25" t="str">
        <f>LEFT(E858,MIN(FIND({0,1,2,3,4,5,6,7,8,9},ASC(E858)&amp;1234567890))-1)</f>
        <v>Na</v>
      </c>
      <c r="G858" s="25">
        <f t="shared" si="26"/>
        <v>2</v>
      </c>
      <c r="H858" s="25">
        <f>VLOOKUP(F858,Table!$A$2:$C$121,2,0)</f>
        <v>1</v>
      </c>
      <c r="I858" s="26">
        <f>VLOOKUP(F858,Table!$A$2:$C$121,3,0)</f>
        <v>3</v>
      </c>
      <c r="J858" s="17" t="s">
        <v>32</v>
      </c>
      <c r="K858" s="25" t="str">
        <f>LEFT(J858,MIN(FIND({0,1,2,3,4,5,6,7,8,9},ASC(J858)&amp;1234567890))-1)</f>
        <v>O</v>
      </c>
      <c r="L858" s="25">
        <f t="shared" si="27"/>
        <v>2</v>
      </c>
      <c r="M858" s="25">
        <f>VLOOKUP(K858,Table!$A$2:$C$121,2,0)</f>
        <v>16</v>
      </c>
      <c r="N858" s="26">
        <f>VLOOKUP(K858,Table!$A$2:$C$121,3,0)</f>
        <v>2</v>
      </c>
      <c r="O858" s="13" t="str">
        <f>VLOOKUP(A858,Table!$U$1:$V$230,2,0)</f>
        <v>Hexagonal</v>
      </c>
      <c r="P858" s="63"/>
    </row>
    <row r="859" spans="1:16" customFormat="1" ht="13.5">
      <c r="A859" s="12">
        <v>189</v>
      </c>
      <c r="B859" s="12">
        <v>26254</v>
      </c>
      <c r="C859" s="12" t="s">
        <v>6894</v>
      </c>
      <c r="D859" s="12" t="s">
        <v>6898</v>
      </c>
      <c r="E859" s="17" t="s">
        <v>428</v>
      </c>
      <c r="F859" s="25" t="str">
        <f>LEFT(E859,MIN(FIND({0,1,2,3,4,5,6,7,8,9},ASC(E859)&amp;1234567890))-1)</f>
        <v>Eu</v>
      </c>
      <c r="G859" s="25">
        <f t="shared" si="26"/>
        <v>1</v>
      </c>
      <c r="H859" s="25">
        <f>VLOOKUP(F859,Table!$A$2:$C$121,2,0)</f>
        <v>3</v>
      </c>
      <c r="I859" s="26">
        <f>VLOOKUP(F859,Table!$A$2:$C$121,3,0)</f>
        <v>6</v>
      </c>
      <c r="J859" s="17" t="s">
        <v>540</v>
      </c>
      <c r="K859" s="25" t="str">
        <f>LEFT(J859,MIN(FIND({0,1,2,3,4,5,6,7,8,9},ASC(J859)&amp;1234567890))-1)</f>
        <v>As</v>
      </c>
      <c r="L859" s="25">
        <f t="shared" si="27"/>
        <v>1</v>
      </c>
      <c r="M859" s="25">
        <f>VLOOKUP(K859,Table!$A$2:$C$121,2,0)</f>
        <v>15</v>
      </c>
      <c r="N859" s="26">
        <f>VLOOKUP(K859,Table!$A$2:$C$121,3,0)</f>
        <v>4</v>
      </c>
      <c r="O859" s="13" t="str">
        <f>VLOOKUP(A859,Table!$U$1:$V$230,2,0)</f>
        <v>Hexagonal</v>
      </c>
      <c r="P859" s="63"/>
    </row>
    <row r="860" spans="1:16" customFormat="1" ht="13.5">
      <c r="A860" s="12">
        <v>189</v>
      </c>
      <c r="B860" s="12">
        <v>26261</v>
      </c>
      <c r="C860" s="12" t="s">
        <v>6894</v>
      </c>
      <c r="D860" s="12" t="s">
        <v>6899</v>
      </c>
      <c r="E860" s="17" t="s">
        <v>330</v>
      </c>
      <c r="F860" s="25" t="str">
        <f>LEFT(E860,MIN(FIND({0,1,2,3,4,5,6,7,8,9},ASC(E860)&amp;1234567890))-1)</f>
        <v>Ca</v>
      </c>
      <c r="G860" s="25">
        <f t="shared" si="26"/>
        <v>1</v>
      </c>
      <c r="H860" s="25">
        <f>VLOOKUP(F860,Table!$A$2:$C$121,2,0)</f>
        <v>2</v>
      </c>
      <c r="I860" s="26">
        <f>VLOOKUP(F860,Table!$A$2:$C$121,3,0)</f>
        <v>4</v>
      </c>
      <c r="J860" s="17" t="s">
        <v>11467</v>
      </c>
      <c r="K860" s="25" t="str">
        <f>LEFT(J860,MIN(FIND({0,1,2,3,4,5,6,7,8,9},ASC(J860)&amp;1234567890))-1)</f>
        <v>P</v>
      </c>
      <c r="L860" s="25">
        <f t="shared" si="27"/>
        <v>1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Hexagonal</v>
      </c>
      <c r="P860" s="63"/>
    </row>
    <row r="861" spans="1:16" customFormat="1" ht="13.5">
      <c r="A861" s="12">
        <v>189</v>
      </c>
      <c r="B861" s="12">
        <v>26262</v>
      </c>
      <c r="C861" s="12" t="s">
        <v>6894</v>
      </c>
      <c r="D861" s="12" t="s">
        <v>6900</v>
      </c>
      <c r="E861" s="17" t="s">
        <v>433</v>
      </c>
      <c r="F861" s="25" t="str">
        <f>LEFT(E861,MIN(FIND({0,1,2,3,4,5,6,7,8,9},ASC(E861)&amp;1234567890))-1)</f>
        <v>Sr</v>
      </c>
      <c r="G861" s="25">
        <f t="shared" si="26"/>
        <v>1</v>
      </c>
      <c r="H861" s="25">
        <f>VLOOKUP(F861,Table!$A$2:$C$121,2,0)</f>
        <v>2</v>
      </c>
      <c r="I861" s="26">
        <f>VLOOKUP(F861,Table!$A$2:$C$121,3,0)</f>
        <v>5</v>
      </c>
      <c r="J861" s="17" t="s">
        <v>11467</v>
      </c>
      <c r="K861" s="25" t="str">
        <f>LEFT(J861,MIN(FIND({0,1,2,3,4,5,6,7,8,9},ASC(J861)&amp;1234567890))-1)</f>
        <v>P</v>
      </c>
      <c r="L861" s="25">
        <f t="shared" si="27"/>
        <v>1</v>
      </c>
      <c r="M861" s="25">
        <f>VLOOKUP(K861,Table!$A$2:$C$121,2,0)</f>
        <v>15</v>
      </c>
      <c r="N861" s="26">
        <f>VLOOKUP(K861,Table!$A$2:$C$121,3,0)</f>
        <v>3</v>
      </c>
      <c r="O861" s="13" t="str">
        <f>VLOOKUP(A861,Table!$U$1:$V$230,2,0)</f>
        <v>Hexagonal</v>
      </c>
      <c r="P861" s="63"/>
    </row>
    <row r="862" spans="1:16" customFormat="1" ht="13.5">
      <c r="A862" s="12">
        <v>189</v>
      </c>
      <c r="B862" s="12">
        <v>26263</v>
      </c>
      <c r="C862" s="12" t="s">
        <v>6894</v>
      </c>
      <c r="D862" s="12" t="s">
        <v>6901</v>
      </c>
      <c r="E862" s="17" t="s">
        <v>330</v>
      </c>
      <c r="F862" s="25" t="str">
        <f>LEFT(E862,MIN(FIND({0,1,2,3,4,5,6,7,8,9},ASC(E862)&amp;1234567890))-1)</f>
        <v>Ca</v>
      </c>
      <c r="G862" s="25">
        <f t="shared" si="26"/>
        <v>1</v>
      </c>
      <c r="H862" s="25">
        <f>VLOOKUP(F862,Table!$A$2:$C$121,2,0)</f>
        <v>2</v>
      </c>
      <c r="I862" s="26">
        <f>VLOOKUP(F862,Table!$A$2:$C$121,3,0)</f>
        <v>4</v>
      </c>
      <c r="J862" s="17" t="s">
        <v>540</v>
      </c>
      <c r="K862" s="25" t="str">
        <f>LEFT(J862,MIN(FIND({0,1,2,3,4,5,6,7,8,9},ASC(J862)&amp;1234567890))-1)</f>
        <v>As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4</v>
      </c>
      <c r="O862" s="13" t="str">
        <f>VLOOKUP(A862,Table!$U$1:$V$230,2,0)</f>
        <v>Hexagonal</v>
      </c>
      <c r="P862" s="63"/>
    </row>
    <row r="863" spans="1:16" customFormat="1" ht="13.5">
      <c r="A863" s="12">
        <v>189</v>
      </c>
      <c r="B863" s="12">
        <v>26264</v>
      </c>
      <c r="C863" s="12" t="s">
        <v>6894</v>
      </c>
      <c r="D863" s="12" t="s">
        <v>6902</v>
      </c>
      <c r="E863" s="17" t="s">
        <v>433</v>
      </c>
      <c r="F863" s="25" t="str">
        <f>LEFT(E863,MIN(FIND({0,1,2,3,4,5,6,7,8,9},ASC(E863)&amp;1234567890))-1)</f>
        <v>Sr</v>
      </c>
      <c r="G863" s="25">
        <f t="shared" si="26"/>
        <v>1</v>
      </c>
      <c r="H863" s="25">
        <f>VLOOKUP(F863,Table!$A$2:$C$121,2,0)</f>
        <v>2</v>
      </c>
      <c r="I863" s="26">
        <f>VLOOKUP(F863,Table!$A$2:$C$121,3,0)</f>
        <v>5</v>
      </c>
      <c r="J863" s="17" t="s">
        <v>540</v>
      </c>
      <c r="K863" s="25" t="str">
        <f>LEFT(J863,MIN(FIND({0,1,2,3,4,5,6,7,8,9},ASC(J863)&amp;1234567890))-1)</f>
        <v>As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4</v>
      </c>
      <c r="O863" s="13" t="str">
        <f>VLOOKUP(A863,Table!$U$1:$V$230,2,0)</f>
        <v>Hexagonal</v>
      </c>
      <c r="P863" s="63"/>
    </row>
    <row r="864" spans="1:16" customFormat="1" ht="13.5">
      <c r="A864" s="12">
        <v>189</v>
      </c>
      <c r="B864" s="12">
        <v>27162</v>
      </c>
      <c r="C864" s="12" t="s">
        <v>6894</v>
      </c>
      <c r="D864" s="12" t="s">
        <v>5708</v>
      </c>
      <c r="E864" s="17" t="s">
        <v>11386</v>
      </c>
      <c r="F864" s="25" t="str">
        <f>LEFT(E864,MIN(FIND({0,1,2,3,4,5,6,7,8,9},ASC(E864)&amp;1234567890))-1)</f>
        <v>Ni</v>
      </c>
      <c r="G864" s="25">
        <f t="shared" si="26"/>
        <v>2</v>
      </c>
      <c r="H864" s="25">
        <f>VLOOKUP(F864,Table!$A$2:$C$121,2,0)</f>
        <v>10</v>
      </c>
      <c r="I864" s="26">
        <f>VLOOKUP(F864,Table!$A$2:$C$121,3,0)</f>
        <v>4</v>
      </c>
      <c r="J864" s="17" t="s">
        <v>11467</v>
      </c>
      <c r="K864" s="25" t="str">
        <f>LEFT(J864,MIN(FIND({0,1,2,3,4,5,6,7,8,9},ASC(J864)&amp;1234567890))-1)</f>
        <v>P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3</v>
      </c>
      <c r="O864" s="13" t="str">
        <f>VLOOKUP(A864,Table!$U$1:$V$230,2,0)</f>
        <v>Hexagonal</v>
      </c>
      <c r="P864" s="63"/>
    </row>
    <row r="865" spans="1:16" customFormat="1" ht="13.5">
      <c r="A865" s="12">
        <v>189</v>
      </c>
      <c r="B865" s="12">
        <v>28136</v>
      </c>
      <c r="C865" s="12" t="s">
        <v>6894</v>
      </c>
      <c r="D865" s="12" t="s">
        <v>721</v>
      </c>
      <c r="E865" s="17" t="s">
        <v>11323</v>
      </c>
      <c r="F865" s="25" t="str">
        <f>LEFT(E865,MIN(FIND({0,1,2,3,4,5,6,7,8,9},ASC(E865)&amp;1234567890))-1)</f>
        <v>U</v>
      </c>
      <c r="G865" s="25">
        <f t="shared" si="26"/>
        <v>3</v>
      </c>
      <c r="H865" s="25">
        <f>VLOOKUP(F865,Table!$A$2:$C$121,2,0)</f>
        <v>3</v>
      </c>
      <c r="I865" s="26">
        <f>VLOOKUP(F865,Table!$A$2:$C$121,3,0)</f>
        <v>7</v>
      </c>
      <c r="J865" s="17" t="s">
        <v>11324</v>
      </c>
      <c r="K865" s="25" t="str">
        <f>LEFT(J865,MIN(FIND({0,1,2,3,4,5,6,7,8,9},ASC(J865)&amp;1234567890))-1)</f>
        <v>O</v>
      </c>
      <c r="L865" s="25">
        <f t="shared" si="27"/>
        <v>8</v>
      </c>
      <c r="M865" s="25">
        <f>VLOOKUP(K865,Table!$A$2:$C$121,2,0)</f>
        <v>16</v>
      </c>
      <c r="N865" s="26">
        <f>VLOOKUP(K865,Table!$A$2:$C$121,3,0)</f>
        <v>2</v>
      </c>
      <c r="O865" s="13" t="str">
        <f>VLOOKUP(A865,Table!$U$1:$V$230,2,0)</f>
        <v>Hexagonal</v>
      </c>
      <c r="P865" s="63"/>
    </row>
    <row r="866" spans="1:16" customFormat="1" ht="13.5">
      <c r="A866" s="12">
        <v>189</v>
      </c>
      <c r="B866" s="12">
        <v>36210</v>
      </c>
      <c r="C866" s="12" t="s">
        <v>6894</v>
      </c>
      <c r="D866" s="12" t="s">
        <v>1267</v>
      </c>
      <c r="E866" s="17" t="s">
        <v>410</v>
      </c>
      <c r="F866" s="25" t="str">
        <f>LEFT(E866,MIN(FIND({0,1,2,3,4,5,6,7,8,9},ASC(E866)&amp;1234567890))-1)</f>
        <v>Ba</v>
      </c>
      <c r="G866" s="25">
        <f t="shared" si="26"/>
        <v>1</v>
      </c>
      <c r="H866" s="25">
        <f>VLOOKUP(F866,Table!$A$2:$C$121,2,0)</f>
        <v>2</v>
      </c>
      <c r="I866" s="26">
        <f>VLOOKUP(F866,Table!$A$2:$C$121,3,0)</f>
        <v>6</v>
      </c>
      <c r="J866" s="17" t="s">
        <v>11321</v>
      </c>
      <c r="K866" s="25" t="str">
        <f>LEFT(J866,MIN(FIND({0,1,2,3,4,5,6,7,8,9},ASC(J866)&amp;1234567890))-1)</f>
        <v>I</v>
      </c>
      <c r="L866" s="25">
        <f t="shared" si="27"/>
        <v>2</v>
      </c>
      <c r="M866" s="25">
        <f>VLOOKUP(K866,Table!$A$2:$C$121,2,0)</f>
        <v>17</v>
      </c>
      <c r="N866" s="26">
        <f>VLOOKUP(K866,Table!$A$2:$C$121,3,0)</f>
        <v>5</v>
      </c>
      <c r="O866" s="13" t="str">
        <f>VLOOKUP(A866,Table!$U$1:$V$230,2,0)</f>
        <v>Hexagonal</v>
      </c>
      <c r="P866" s="63"/>
    </row>
    <row r="867" spans="1:16" customFormat="1" ht="13.5">
      <c r="A867" s="12">
        <v>189</v>
      </c>
      <c r="B867" s="12">
        <v>33574</v>
      </c>
      <c r="C867" s="12" t="s">
        <v>6894</v>
      </c>
      <c r="D867" s="12" t="s">
        <v>6903</v>
      </c>
      <c r="E867" s="17" t="s">
        <v>67</v>
      </c>
      <c r="F867" s="25" t="str">
        <f>LEFT(E867,MIN(FIND({0,1,2,3,4,5,6,7,8,9},ASC(E867)&amp;1234567890))-1)</f>
        <v>Fe</v>
      </c>
      <c r="G867" s="25">
        <f t="shared" si="26"/>
        <v>2</v>
      </c>
      <c r="H867" s="25">
        <f>VLOOKUP(F867,Table!$A$2:$C$121,2,0)</f>
        <v>8</v>
      </c>
      <c r="I867" s="26">
        <f>VLOOKUP(F867,Table!$A$2:$C$121,3,0)</f>
        <v>4</v>
      </c>
      <c r="J867" s="17" t="s">
        <v>11467</v>
      </c>
      <c r="K867" s="25" t="str">
        <f>LEFT(J867,MIN(FIND({0,1,2,3,4,5,6,7,8,9},ASC(J867)&amp;1234567890))-1)</f>
        <v>P</v>
      </c>
      <c r="L867" s="25">
        <f t="shared" si="27"/>
        <v>1</v>
      </c>
      <c r="M867" s="25">
        <f>VLOOKUP(K867,Table!$A$2:$C$121,2,0)</f>
        <v>15</v>
      </c>
      <c r="N867" s="26">
        <f>VLOOKUP(K867,Table!$A$2:$C$121,3,0)</f>
        <v>3</v>
      </c>
      <c r="O867" s="13" t="str">
        <f>VLOOKUP(A867,Table!$U$1:$V$230,2,0)</f>
        <v>Hexagonal</v>
      </c>
      <c r="P867" s="63"/>
    </row>
    <row r="868" spans="1:16" customFormat="1" ht="13.5">
      <c r="A868" s="12">
        <v>189</v>
      </c>
      <c r="B868" s="12">
        <v>50238</v>
      </c>
      <c r="C868" s="12" t="s">
        <v>6894</v>
      </c>
      <c r="D868" s="12" t="s">
        <v>2468</v>
      </c>
      <c r="E868" s="17" t="s">
        <v>343</v>
      </c>
      <c r="F868" s="25" t="str">
        <f>LEFT(E868,MIN(FIND({0,1,2,3,4,5,6,7,8,9},ASC(E868)&amp;1234567890))-1)</f>
        <v>U</v>
      </c>
      <c r="G868" s="25">
        <f t="shared" si="26"/>
        <v>1</v>
      </c>
      <c r="H868" s="25">
        <f>VLOOKUP(F868,Table!$A$2:$C$121,2,0)</f>
        <v>3</v>
      </c>
      <c r="I868" s="26">
        <f>VLOOKUP(F868,Table!$A$2:$C$121,3,0)</f>
        <v>7</v>
      </c>
      <c r="J868" s="17" t="s">
        <v>34</v>
      </c>
      <c r="K868" s="25" t="str">
        <f>LEFT(J868,MIN(FIND({0,1,2,3,4,5,6,7,8,9},ASC(J868)&amp;1234567890))-1)</f>
        <v>S</v>
      </c>
      <c r="L868" s="25">
        <f t="shared" si="27"/>
        <v>2</v>
      </c>
      <c r="M868" s="25">
        <f>VLOOKUP(K868,Table!$A$2:$C$121,2,0)</f>
        <v>16</v>
      </c>
      <c r="N868" s="26">
        <f>VLOOKUP(K868,Table!$A$2:$C$121,3,0)</f>
        <v>3</v>
      </c>
      <c r="O868" s="13" t="str">
        <f>VLOOKUP(A868,Table!$U$1:$V$230,2,0)</f>
        <v>Hexagonal</v>
      </c>
      <c r="P868" s="63"/>
    </row>
    <row r="869" spans="1:16" customFormat="1" ht="13.5">
      <c r="A869" s="12">
        <v>189</v>
      </c>
      <c r="B869" s="12">
        <v>50239</v>
      </c>
      <c r="C869" s="12" t="s">
        <v>6894</v>
      </c>
      <c r="D869" s="12" t="s">
        <v>2444</v>
      </c>
      <c r="E869" s="17" t="s">
        <v>343</v>
      </c>
      <c r="F869" s="25" t="str">
        <f>LEFT(E869,MIN(FIND({0,1,2,3,4,5,6,7,8,9},ASC(E869)&amp;1234567890))-1)</f>
        <v>U</v>
      </c>
      <c r="G869" s="25">
        <f t="shared" si="26"/>
        <v>1</v>
      </c>
      <c r="H869" s="25">
        <f>VLOOKUP(F869,Table!$A$2:$C$121,2,0)</f>
        <v>3</v>
      </c>
      <c r="I869" s="26">
        <f>VLOOKUP(F869,Table!$A$2:$C$121,3,0)</f>
        <v>7</v>
      </c>
      <c r="J869" s="17" t="s">
        <v>361</v>
      </c>
      <c r="K869" s="25" t="str">
        <f>LEFT(J869,MIN(FIND({0,1,2,3,4,5,6,7,8,9},ASC(J869)&amp;1234567890))-1)</f>
        <v>Se</v>
      </c>
      <c r="L869" s="25">
        <f t="shared" si="27"/>
        <v>2</v>
      </c>
      <c r="M869" s="25">
        <f>VLOOKUP(K869,Table!$A$2:$C$121,2,0)</f>
        <v>16</v>
      </c>
      <c r="N869" s="26">
        <f>VLOOKUP(K869,Table!$A$2:$C$121,3,0)</f>
        <v>4</v>
      </c>
      <c r="O869" s="13" t="str">
        <f>VLOOKUP(A869,Table!$U$1:$V$230,2,0)</f>
        <v>Hexagonal</v>
      </c>
      <c r="P869" s="63"/>
    </row>
    <row r="870" spans="1:16" customFormat="1" ht="13.5">
      <c r="A870" s="12">
        <v>189</v>
      </c>
      <c r="B870" s="12">
        <v>69999</v>
      </c>
      <c r="C870" s="12" t="s">
        <v>6894</v>
      </c>
      <c r="D870" s="12" t="s">
        <v>6904</v>
      </c>
      <c r="E870" s="17" t="s">
        <v>11695</v>
      </c>
      <c r="F870" s="25" t="str">
        <f>LEFT(E870,MIN(FIND({0,1,2,3,4,5,6,7,8,9},ASC(E870)&amp;1234567890))-1)</f>
        <v>Co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4</v>
      </c>
      <c r="J870" s="17" t="s">
        <v>540</v>
      </c>
      <c r="K870" s="25" t="str">
        <f>LEFT(J870,MIN(FIND({0,1,2,3,4,5,6,7,8,9},ASC(J870)&amp;1234567890))-1)</f>
        <v>As</v>
      </c>
      <c r="L870" s="25">
        <f t="shared" si="27"/>
        <v>1</v>
      </c>
      <c r="M870" s="25">
        <f>VLOOKUP(K870,Table!$A$2:$C$121,2,0)</f>
        <v>15</v>
      </c>
      <c r="N870" s="26">
        <f>VLOOKUP(K870,Table!$A$2:$C$121,3,0)</f>
        <v>4</v>
      </c>
      <c r="O870" s="13" t="str">
        <f>VLOOKUP(A870,Table!$U$1:$V$230,2,0)</f>
        <v>Hexagonal</v>
      </c>
      <c r="P870" s="63"/>
    </row>
    <row r="871" spans="1:16" customFormat="1" ht="13.5">
      <c r="A871" s="12">
        <v>189</v>
      </c>
      <c r="B871" s="12">
        <v>73176</v>
      </c>
      <c r="C871" s="12" t="s">
        <v>6894</v>
      </c>
      <c r="D871" s="12" t="s">
        <v>3591</v>
      </c>
      <c r="E871" s="17" t="s">
        <v>11513</v>
      </c>
      <c r="F871" s="25" t="str">
        <f>LEFT(E871,MIN(FIND({0,1,2,3,4,5,6,7,8,9},ASC(E871)&amp;1234567890))-1)</f>
        <v>Rb</v>
      </c>
      <c r="G871" s="25">
        <f t="shared" si="26"/>
        <v>2</v>
      </c>
      <c r="H871" s="25">
        <f>VLOOKUP(F871,Table!$A$2:$C$121,2,0)</f>
        <v>1</v>
      </c>
      <c r="I871" s="26">
        <f>VLOOKUP(F871,Table!$A$2:$C$121,3,0)</f>
        <v>5</v>
      </c>
      <c r="J871" s="17" t="s">
        <v>34</v>
      </c>
      <c r="K871" s="25" t="str">
        <f>LEFT(J871,MIN(FIND({0,1,2,3,4,5,6,7,8,9},ASC(J871)&amp;1234567890))-1)</f>
        <v>S</v>
      </c>
      <c r="L871" s="25">
        <f t="shared" si="27"/>
        <v>2</v>
      </c>
      <c r="M871" s="25">
        <f>VLOOKUP(K871,Table!$A$2:$C$121,2,0)</f>
        <v>16</v>
      </c>
      <c r="N871" s="26">
        <f>VLOOKUP(K871,Table!$A$2:$C$121,3,0)</f>
        <v>3</v>
      </c>
      <c r="O871" s="13" t="str">
        <f>VLOOKUP(A871,Table!$U$1:$V$230,2,0)</f>
        <v>Hexagonal</v>
      </c>
      <c r="P871" s="63"/>
    </row>
    <row r="872" spans="1:16" customFormat="1" ht="13.5">
      <c r="A872" s="12">
        <v>189</v>
      </c>
      <c r="B872" s="12">
        <v>73177</v>
      </c>
      <c r="C872" s="12" t="s">
        <v>6894</v>
      </c>
      <c r="D872" s="12" t="s">
        <v>6905</v>
      </c>
      <c r="E872" s="17" t="s">
        <v>11513</v>
      </c>
      <c r="F872" s="25" t="str">
        <f>LEFT(E872,MIN(FIND({0,1,2,3,4,5,6,7,8,9},ASC(E872)&amp;1234567890))-1)</f>
        <v>Rb</v>
      </c>
      <c r="G872" s="25">
        <f t="shared" si="26"/>
        <v>2</v>
      </c>
      <c r="H872" s="25">
        <f>VLOOKUP(F872,Table!$A$2:$C$121,2,0)</f>
        <v>1</v>
      </c>
      <c r="I872" s="26">
        <f>VLOOKUP(F872,Table!$A$2:$C$121,3,0)</f>
        <v>5</v>
      </c>
      <c r="J872" s="17" t="s">
        <v>361</v>
      </c>
      <c r="K872" s="25" t="str">
        <f>LEFT(J872,MIN(FIND({0,1,2,3,4,5,6,7,8,9},ASC(J872)&amp;1234567890))-1)</f>
        <v>Se</v>
      </c>
      <c r="L872" s="25">
        <f t="shared" si="27"/>
        <v>2</v>
      </c>
      <c r="M872" s="25">
        <f>VLOOKUP(K872,Table!$A$2:$C$121,2,0)</f>
        <v>16</v>
      </c>
      <c r="N872" s="26">
        <f>VLOOKUP(K872,Table!$A$2:$C$121,3,0)</f>
        <v>4</v>
      </c>
      <c r="O872" s="13" t="str">
        <f>VLOOKUP(A872,Table!$U$1:$V$230,2,0)</f>
        <v>Hexagonal</v>
      </c>
      <c r="P872" s="63"/>
    </row>
    <row r="873" spans="1:16" customFormat="1" ht="13.5">
      <c r="A873" s="12">
        <v>189</v>
      </c>
      <c r="B873" s="12">
        <v>73178</v>
      </c>
      <c r="C873" s="12" t="s">
        <v>6894</v>
      </c>
      <c r="D873" s="12" t="s">
        <v>6906</v>
      </c>
      <c r="E873" s="17" t="s">
        <v>11745</v>
      </c>
      <c r="F873" s="25" t="str">
        <f>LEFT(E873,MIN(FIND({0,1,2,3,4,5,6,7,8,9},ASC(E873)&amp;1234567890))-1)</f>
        <v>K</v>
      </c>
      <c r="G873" s="25">
        <f t="shared" si="26"/>
        <v>2</v>
      </c>
      <c r="H873" s="25">
        <f>VLOOKUP(F873,Table!$A$2:$C$121,2,0)</f>
        <v>1</v>
      </c>
      <c r="I873" s="26">
        <f>VLOOKUP(F873,Table!$A$2:$C$121,3,0)</f>
        <v>4</v>
      </c>
      <c r="J873" s="17" t="s">
        <v>73</v>
      </c>
      <c r="K873" s="25" t="str">
        <f>LEFT(J873,MIN(FIND({0,1,2,3,4,5,6,7,8,9},ASC(J873)&amp;1234567890))-1)</f>
        <v>Te</v>
      </c>
      <c r="L873" s="25">
        <f t="shared" si="27"/>
        <v>2</v>
      </c>
      <c r="M873" s="25">
        <f>VLOOKUP(K873,Table!$A$2:$C$121,2,0)</f>
        <v>16</v>
      </c>
      <c r="N873" s="26">
        <f>VLOOKUP(K873,Table!$A$2:$C$121,3,0)</f>
        <v>5</v>
      </c>
      <c r="O873" s="13" t="str">
        <f>VLOOKUP(A873,Table!$U$1:$V$230,2,0)</f>
        <v>Hexagonal</v>
      </c>
      <c r="P873" s="63"/>
    </row>
    <row r="874" spans="1:16" customFormat="1" ht="13.5">
      <c r="A874" s="12">
        <v>189</v>
      </c>
      <c r="B874" s="12">
        <v>73179</v>
      </c>
      <c r="C874" s="12" t="s">
        <v>6894</v>
      </c>
      <c r="D874" s="12" t="s">
        <v>2011</v>
      </c>
      <c r="E874" s="17" t="s">
        <v>11513</v>
      </c>
      <c r="F874" s="25" t="str">
        <f>LEFT(E874,MIN(FIND({0,1,2,3,4,5,6,7,8,9},ASC(E874)&amp;1234567890))-1)</f>
        <v>Rb</v>
      </c>
      <c r="G874" s="25">
        <f t="shared" si="26"/>
        <v>2</v>
      </c>
      <c r="H874" s="25">
        <f>VLOOKUP(F874,Table!$A$2:$C$121,2,0)</f>
        <v>1</v>
      </c>
      <c r="I874" s="26">
        <f>VLOOKUP(F874,Table!$A$2:$C$121,3,0)</f>
        <v>5</v>
      </c>
      <c r="J874" s="17" t="s">
        <v>73</v>
      </c>
      <c r="K874" s="25" t="str">
        <f>LEFT(J874,MIN(FIND({0,1,2,3,4,5,6,7,8,9},ASC(J874)&amp;1234567890))-1)</f>
        <v>Te</v>
      </c>
      <c r="L874" s="25">
        <f t="shared" si="27"/>
        <v>2</v>
      </c>
      <c r="M874" s="25">
        <f>VLOOKUP(K874,Table!$A$2:$C$121,2,0)</f>
        <v>16</v>
      </c>
      <c r="N874" s="26">
        <f>VLOOKUP(K874,Table!$A$2:$C$121,3,0)</f>
        <v>5</v>
      </c>
      <c r="O874" s="13" t="str">
        <f>VLOOKUP(A874,Table!$U$1:$V$230,2,0)</f>
        <v>Hexagonal</v>
      </c>
      <c r="P874" s="63"/>
    </row>
    <row r="875" spans="1:16" customFormat="1" ht="13.5">
      <c r="A875" s="12">
        <v>189</v>
      </c>
      <c r="B875" s="12">
        <v>73180</v>
      </c>
      <c r="C875" s="12" t="s">
        <v>6894</v>
      </c>
      <c r="D875" s="12" t="s">
        <v>6907</v>
      </c>
      <c r="E875" s="17" t="s">
        <v>11728</v>
      </c>
      <c r="F875" s="25" t="str">
        <f>LEFT(E875,MIN(FIND({0,1,2,3,4,5,6,7,8,9},ASC(E875)&amp;1234567890))-1)</f>
        <v>Na</v>
      </c>
      <c r="G875" s="25">
        <f t="shared" si="26"/>
        <v>2</v>
      </c>
      <c r="H875" s="25">
        <f>VLOOKUP(F875,Table!$A$2:$C$121,2,0)</f>
        <v>1</v>
      </c>
      <c r="I875" s="26">
        <f>VLOOKUP(F875,Table!$A$2:$C$121,3,0)</f>
        <v>3</v>
      </c>
      <c r="J875" s="17" t="s">
        <v>34</v>
      </c>
      <c r="K875" s="25" t="str">
        <f>LEFT(J875,MIN(FIND({0,1,2,3,4,5,6,7,8,9},ASC(J875)&amp;1234567890))-1)</f>
        <v>S</v>
      </c>
      <c r="L875" s="25">
        <f t="shared" si="27"/>
        <v>2</v>
      </c>
      <c r="M875" s="25">
        <f>VLOOKUP(K875,Table!$A$2:$C$121,2,0)</f>
        <v>16</v>
      </c>
      <c r="N875" s="26">
        <f>VLOOKUP(K875,Table!$A$2:$C$121,3,0)</f>
        <v>3</v>
      </c>
      <c r="O875" s="13" t="str">
        <f>VLOOKUP(A875,Table!$U$1:$V$230,2,0)</f>
        <v>Hexagonal</v>
      </c>
      <c r="P875" s="63"/>
    </row>
    <row r="876" spans="1:16" customFormat="1" ht="13.5">
      <c r="A876" s="12">
        <v>189</v>
      </c>
      <c r="B876" s="12">
        <v>73171</v>
      </c>
      <c r="C876" s="12" t="s">
        <v>6894</v>
      </c>
      <c r="D876" s="12" t="s">
        <v>6908</v>
      </c>
      <c r="E876" s="17" t="s">
        <v>11745</v>
      </c>
      <c r="F876" s="25" t="str">
        <f>LEFT(E876,MIN(FIND({0,1,2,3,4,5,6,7,8,9},ASC(E876)&amp;1234567890))-1)</f>
        <v>K</v>
      </c>
      <c r="G876" s="25">
        <f t="shared" si="26"/>
        <v>2</v>
      </c>
      <c r="H876" s="25">
        <f>VLOOKUP(F876,Table!$A$2:$C$121,2,0)</f>
        <v>1</v>
      </c>
      <c r="I876" s="26">
        <f>VLOOKUP(F876,Table!$A$2:$C$121,3,0)</f>
        <v>4</v>
      </c>
      <c r="J876" s="17" t="s">
        <v>34</v>
      </c>
      <c r="K876" s="25" t="str">
        <f>LEFT(J876,MIN(FIND({0,1,2,3,4,5,6,7,8,9},ASC(J876)&amp;1234567890))-1)</f>
        <v>S</v>
      </c>
      <c r="L876" s="25">
        <f t="shared" si="27"/>
        <v>2</v>
      </c>
      <c r="M876" s="25">
        <f>VLOOKUP(K876,Table!$A$2:$C$121,2,0)</f>
        <v>16</v>
      </c>
      <c r="N876" s="26">
        <f>VLOOKUP(K876,Table!$A$2:$C$121,3,0)</f>
        <v>3</v>
      </c>
      <c r="O876" s="13" t="str">
        <f>VLOOKUP(A876,Table!$U$1:$V$230,2,0)</f>
        <v>Hexagonal</v>
      </c>
      <c r="P876" s="63"/>
    </row>
    <row r="877" spans="1:16" customFormat="1" ht="13.5">
      <c r="A877" s="12">
        <v>189</v>
      </c>
      <c r="B877" s="12">
        <v>73172</v>
      </c>
      <c r="C877" s="12" t="s">
        <v>6894</v>
      </c>
      <c r="D877" s="12" t="s">
        <v>6909</v>
      </c>
      <c r="E877" s="17" t="s">
        <v>11745</v>
      </c>
      <c r="F877" s="25" t="str">
        <f>LEFT(E877,MIN(FIND({0,1,2,3,4,5,6,7,8,9},ASC(E877)&amp;1234567890))-1)</f>
        <v>K</v>
      </c>
      <c r="G877" s="25">
        <f t="shared" si="26"/>
        <v>2</v>
      </c>
      <c r="H877" s="25">
        <f>VLOOKUP(F877,Table!$A$2:$C$121,2,0)</f>
        <v>1</v>
      </c>
      <c r="I877" s="26">
        <f>VLOOKUP(F877,Table!$A$2:$C$121,3,0)</f>
        <v>4</v>
      </c>
      <c r="J877" s="17" t="s">
        <v>361</v>
      </c>
      <c r="K877" s="25" t="str">
        <f>LEFT(J877,MIN(FIND({0,1,2,3,4,5,6,7,8,9},ASC(J877)&amp;1234567890))-1)</f>
        <v>Se</v>
      </c>
      <c r="L877" s="25">
        <f t="shared" si="27"/>
        <v>2</v>
      </c>
      <c r="M877" s="25">
        <f>VLOOKUP(K877,Table!$A$2:$C$121,2,0)</f>
        <v>16</v>
      </c>
      <c r="N877" s="26">
        <f>VLOOKUP(K877,Table!$A$2:$C$121,3,0)</f>
        <v>4</v>
      </c>
      <c r="O877" s="13" t="str">
        <f>VLOOKUP(A877,Table!$U$1:$V$230,2,0)</f>
        <v>Hexagonal</v>
      </c>
      <c r="P877" s="63"/>
    </row>
    <row r="878" spans="1:16" customFormat="1" ht="13.5">
      <c r="A878" s="12">
        <v>189</v>
      </c>
      <c r="B878" s="12">
        <v>83353</v>
      </c>
      <c r="C878" s="12" t="s">
        <v>6894</v>
      </c>
      <c r="D878" s="12" t="s">
        <v>6910</v>
      </c>
      <c r="E878" s="17" t="s">
        <v>11650</v>
      </c>
      <c r="F878" s="25" t="str">
        <f>LEFT(E878,MIN(FIND({0,1,2,3,4,5,6,7,8,9},ASC(E878)&amp;1234567890))-1)</f>
        <v>Sr</v>
      </c>
      <c r="G878" s="25">
        <f t="shared" si="26"/>
        <v>2</v>
      </c>
      <c r="H878" s="25">
        <f>VLOOKUP(F878,Table!$A$2:$C$121,2,0)</f>
        <v>2</v>
      </c>
      <c r="I878" s="26">
        <f>VLOOKUP(F878,Table!$A$2:$C$121,3,0)</f>
        <v>5</v>
      </c>
      <c r="J878" s="17" t="s">
        <v>453</v>
      </c>
      <c r="K878" s="25" t="str">
        <f>LEFT(J878,MIN(FIND({0,1,2,3,4,5,6,7,8,9},ASC(J878)&amp;1234567890))-1)</f>
        <v>As</v>
      </c>
      <c r="L878" s="25">
        <f t="shared" si="27"/>
        <v>2</v>
      </c>
      <c r="M878" s="25">
        <f>VLOOKUP(K878,Table!$A$2:$C$121,2,0)</f>
        <v>15</v>
      </c>
      <c r="N878" s="26">
        <f>VLOOKUP(K878,Table!$A$2:$C$121,3,0)</f>
        <v>4</v>
      </c>
      <c r="O878" s="13" t="str">
        <f>VLOOKUP(A878,Table!$U$1:$V$230,2,0)</f>
        <v>Hexagonal</v>
      </c>
      <c r="P878" s="63"/>
    </row>
    <row r="879" spans="1:16" customFormat="1" ht="13.5">
      <c r="A879" s="12">
        <v>189</v>
      </c>
      <c r="B879" s="12">
        <v>83352</v>
      </c>
      <c r="C879" s="12" t="s">
        <v>6894</v>
      </c>
      <c r="D879" s="12" t="s">
        <v>6911</v>
      </c>
      <c r="E879" s="17" t="s">
        <v>11614</v>
      </c>
      <c r="F879" s="25" t="str">
        <f>LEFT(E879,MIN(FIND({0,1,2,3,4,5,6,7,8,9},ASC(E879)&amp;1234567890))-1)</f>
        <v>Ca</v>
      </c>
      <c r="G879" s="25">
        <f t="shared" si="26"/>
        <v>2</v>
      </c>
      <c r="H879" s="25">
        <f>VLOOKUP(F879,Table!$A$2:$C$121,2,0)</f>
        <v>2</v>
      </c>
      <c r="I879" s="26">
        <f>VLOOKUP(F879,Table!$A$2:$C$121,3,0)</f>
        <v>4</v>
      </c>
      <c r="J879" s="17" t="s">
        <v>30</v>
      </c>
      <c r="K879" s="25" t="str">
        <f>LEFT(J879,MIN(FIND({0,1,2,3,4,5,6,7,8,9},ASC(J879)&amp;1234567890))-1)</f>
        <v>P</v>
      </c>
      <c r="L879" s="25">
        <f t="shared" si="27"/>
        <v>2</v>
      </c>
      <c r="M879" s="25">
        <f>VLOOKUP(K879,Table!$A$2:$C$121,2,0)</f>
        <v>15</v>
      </c>
      <c r="N879" s="26">
        <f>VLOOKUP(K879,Table!$A$2:$C$121,3,0)</f>
        <v>3</v>
      </c>
      <c r="O879" s="13" t="str">
        <f>VLOOKUP(A879,Table!$U$1:$V$230,2,0)</f>
        <v>Hexagonal</v>
      </c>
      <c r="P879" s="63"/>
    </row>
    <row r="880" spans="1:16" customFormat="1" ht="13.5">
      <c r="A880" s="12">
        <v>189</v>
      </c>
      <c r="B880" s="12">
        <v>405720</v>
      </c>
      <c r="C880" s="12" t="s">
        <v>6894</v>
      </c>
      <c r="D880" s="12" t="s">
        <v>6912</v>
      </c>
      <c r="E880" s="17" t="s">
        <v>13198</v>
      </c>
      <c r="F880" s="25" t="str">
        <f>LEFT(E880,MIN(FIND({0,1,2,3,4,5,6,7,8,9},ASC(E880)&amp;1234567890))-1)</f>
        <v>Ag</v>
      </c>
      <c r="G880" s="25">
        <f t="shared" si="26"/>
        <v>4.53</v>
      </c>
      <c r="H880" s="25">
        <f>VLOOKUP(F880,Table!$A$2:$C$121,2,0)</f>
        <v>11</v>
      </c>
      <c r="I880" s="26">
        <f>VLOOKUP(F880,Table!$A$2:$C$121,3,0)</f>
        <v>5</v>
      </c>
      <c r="J880" s="17" t="s">
        <v>36</v>
      </c>
      <c r="K880" s="25" t="str">
        <f>LEFT(J880,MIN(FIND({0,1,2,3,4,5,6,7,8,9},ASC(J880)&amp;1234567890))-1)</f>
        <v>Te</v>
      </c>
      <c r="L880" s="25">
        <f t="shared" si="27"/>
        <v>3</v>
      </c>
      <c r="M880" s="25">
        <f>VLOOKUP(K880,Table!$A$2:$C$121,2,0)</f>
        <v>16</v>
      </c>
      <c r="N880" s="26">
        <f>VLOOKUP(K880,Table!$A$2:$C$121,3,0)</f>
        <v>5</v>
      </c>
      <c r="O880" s="13" t="str">
        <f>VLOOKUP(A880,Table!$U$1:$V$230,2,0)</f>
        <v>Hexagonal</v>
      </c>
      <c r="P880" s="63"/>
    </row>
    <row r="881" spans="1:16" customFormat="1" ht="13.5">
      <c r="A881" s="12">
        <v>189</v>
      </c>
      <c r="B881" s="12">
        <v>408117</v>
      </c>
      <c r="C881" s="12" t="s">
        <v>6894</v>
      </c>
      <c r="D881" s="12" t="s">
        <v>6913</v>
      </c>
      <c r="E881" s="17" t="s">
        <v>422</v>
      </c>
      <c r="F881" s="25" t="str">
        <f>LEFT(E881,MIN(FIND({0,1,2,3,4,5,6,7,8,9},ASC(E881)&amp;1234567890))-1)</f>
        <v>Yb</v>
      </c>
      <c r="G881" s="25">
        <f t="shared" si="26"/>
        <v>3</v>
      </c>
      <c r="H881" s="25">
        <f>VLOOKUP(F881,Table!$A$2:$C$121,2,0)</f>
        <v>3</v>
      </c>
      <c r="I881" s="26">
        <f>VLOOKUP(F881,Table!$A$2:$C$121,3,0)</f>
        <v>6</v>
      </c>
      <c r="J881" s="17" t="s">
        <v>11317</v>
      </c>
      <c r="K881" s="25" t="str">
        <f>LEFT(J881,MIN(FIND({0,1,2,3,4,5,6,7,8,9},ASC(J881)&amp;1234567890))-1)</f>
        <v>Si</v>
      </c>
      <c r="L881" s="25">
        <f t="shared" si="27"/>
        <v>5</v>
      </c>
      <c r="M881" s="25">
        <f>VLOOKUP(K881,Table!$A$2:$C$121,2,0)</f>
        <v>14</v>
      </c>
      <c r="N881" s="26">
        <f>VLOOKUP(K881,Table!$A$2:$C$121,3,0)</f>
        <v>3</v>
      </c>
      <c r="O881" s="13" t="str">
        <f>VLOOKUP(A881,Table!$U$1:$V$230,2,0)</f>
        <v>Hexagonal</v>
      </c>
      <c r="P881" s="63"/>
    </row>
    <row r="882" spans="1:16" customFormat="1" ht="13.5">
      <c r="A882" s="12">
        <v>189</v>
      </c>
      <c r="B882" s="12">
        <v>42029</v>
      </c>
      <c r="C882" s="12" t="s">
        <v>6894</v>
      </c>
      <c r="D882" s="12" t="s">
        <v>6914</v>
      </c>
      <c r="E882" s="17" t="s">
        <v>13199</v>
      </c>
      <c r="F882" s="25" t="str">
        <f>LEFT(E882,MIN(FIND({0,1,2,3,4,5,6,7,8,9},ASC(E882)&amp;1234567890))-1)</f>
        <v>Mn</v>
      </c>
      <c r="G882" s="25">
        <f t="shared" si="26"/>
        <v>1.9</v>
      </c>
      <c r="H882" s="25">
        <f>VLOOKUP(F882,Table!$A$2:$C$121,2,0)</f>
        <v>7</v>
      </c>
      <c r="I882" s="26">
        <f>VLOOKUP(F882,Table!$A$2:$C$121,3,0)</f>
        <v>4</v>
      </c>
      <c r="J882" s="17" t="s">
        <v>11467</v>
      </c>
      <c r="K882" s="25" t="str">
        <f>LEFT(J882,MIN(FIND({0,1,2,3,4,5,6,7,8,9},ASC(J882)&amp;1234567890))-1)</f>
        <v>P</v>
      </c>
      <c r="L882" s="25">
        <f t="shared" si="27"/>
        <v>1</v>
      </c>
      <c r="M882" s="25">
        <f>VLOOKUP(K882,Table!$A$2:$C$121,2,0)</f>
        <v>15</v>
      </c>
      <c r="N882" s="26">
        <f>VLOOKUP(K882,Table!$A$2:$C$121,3,0)</f>
        <v>3</v>
      </c>
      <c r="O882" s="13" t="str">
        <f>VLOOKUP(A882,Table!$U$1:$V$230,2,0)</f>
        <v>Hexagonal</v>
      </c>
      <c r="P882" s="63"/>
    </row>
    <row r="883" spans="1:16" customFormat="1" ht="13.5">
      <c r="A883" s="12">
        <v>189</v>
      </c>
      <c r="B883" s="12">
        <v>43209</v>
      </c>
      <c r="C883" s="12" t="s">
        <v>6894</v>
      </c>
      <c r="D883" s="12" t="s">
        <v>6915</v>
      </c>
      <c r="E883" s="17" t="s">
        <v>11781</v>
      </c>
      <c r="F883" s="25" t="str">
        <f>LEFT(E883,MIN(FIND({0,1,2,3,4,5,6,7,8,9},ASC(E883)&amp;1234567890))-1)</f>
        <v>Pd</v>
      </c>
      <c r="G883" s="25">
        <f t="shared" si="26"/>
        <v>2</v>
      </c>
      <c r="H883" s="25">
        <f>VLOOKUP(F883,Table!$A$2:$C$121,2,0)</f>
        <v>10</v>
      </c>
      <c r="I883" s="26">
        <f>VLOOKUP(F883,Table!$A$2:$C$121,3,0)</f>
        <v>5</v>
      </c>
      <c r="J883" s="17" t="s">
        <v>31</v>
      </c>
      <c r="K883" s="25" t="str">
        <f>LEFT(J883,MIN(FIND({0,1,2,3,4,5,6,7,8,9},ASC(J883)&amp;1234567890))-1)</f>
        <v>Si</v>
      </c>
      <c r="L883" s="25">
        <f t="shared" si="27"/>
        <v>1</v>
      </c>
      <c r="M883" s="25">
        <f>VLOOKUP(K883,Table!$A$2:$C$121,2,0)</f>
        <v>14</v>
      </c>
      <c r="N883" s="26">
        <f>VLOOKUP(K883,Table!$A$2:$C$121,3,0)</f>
        <v>3</v>
      </c>
      <c r="O883" s="13" t="str">
        <f>VLOOKUP(A883,Table!$U$1:$V$230,2,0)</f>
        <v>Hexagonal</v>
      </c>
      <c r="P883" s="63"/>
    </row>
    <row r="884" spans="1:16" customFormat="1" ht="13.5">
      <c r="A884" s="12">
        <v>189</v>
      </c>
      <c r="B884" s="12">
        <v>43236</v>
      </c>
      <c r="C884" s="12" t="s">
        <v>6894</v>
      </c>
      <c r="D884" s="12" t="s">
        <v>6916</v>
      </c>
      <c r="E884" s="17" t="s">
        <v>422</v>
      </c>
      <c r="F884" s="25" t="str">
        <f>LEFT(E884,MIN(FIND({0,1,2,3,4,5,6,7,8,9},ASC(E884)&amp;1234567890))-1)</f>
        <v>Yb</v>
      </c>
      <c r="G884" s="25">
        <f t="shared" si="26"/>
        <v>3</v>
      </c>
      <c r="H884" s="25">
        <f>VLOOKUP(F884,Table!$A$2:$C$121,2,0)</f>
        <v>3</v>
      </c>
      <c r="I884" s="26">
        <f>VLOOKUP(F884,Table!$A$2:$C$121,3,0)</f>
        <v>6</v>
      </c>
      <c r="J884" s="17" t="s">
        <v>11402</v>
      </c>
      <c r="K884" s="25" t="str">
        <f>LEFT(J884,MIN(FIND({0,1,2,3,4,5,6,7,8,9},ASC(J884)&amp;1234567890))-1)</f>
        <v>Ge</v>
      </c>
      <c r="L884" s="25">
        <f t="shared" si="27"/>
        <v>5</v>
      </c>
      <c r="M884" s="25">
        <f>VLOOKUP(K884,Table!$A$2:$C$121,2,0)</f>
        <v>14</v>
      </c>
      <c r="N884" s="26">
        <f>VLOOKUP(K884,Table!$A$2:$C$121,3,0)</f>
        <v>4</v>
      </c>
      <c r="O884" s="13" t="str">
        <f>VLOOKUP(A884,Table!$U$1:$V$230,2,0)</f>
        <v>Hexagonal</v>
      </c>
      <c r="P884" s="63"/>
    </row>
    <row r="885" spans="1:16" customFormat="1" ht="13.5">
      <c r="A885" s="12">
        <v>189</v>
      </c>
      <c r="B885" s="12">
        <v>43394</v>
      </c>
      <c r="C885" s="12" t="s">
        <v>6894</v>
      </c>
      <c r="D885" s="12" t="s">
        <v>5707</v>
      </c>
      <c r="E885" s="17" t="s">
        <v>55</v>
      </c>
      <c r="F885" s="25" t="str">
        <f>LEFT(E885,MIN(FIND({0,1,2,3,4,5,6,7,8,9},ASC(E885)&amp;1234567890))-1)</f>
        <v>Mn</v>
      </c>
      <c r="G885" s="25">
        <f t="shared" si="26"/>
        <v>2</v>
      </c>
      <c r="H885" s="25">
        <f>VLOOKUP(F885,Table!$A$2:$C$121,2,0)</f>
        <v>7</v>
      </c>
      <c r="I885" s="26">
        <f>VLOOKUP(F885,Table!$A$2:$C$121,3,0)</f>
        <v>4</v>
      </c>
      <c r="J885" s="17" t="s">
        <v>11467</v>
      </c>
      <c r="K885" s="25" t="str">
        <f>LEFT(J885,MIN(FIND({0,1,2,3,4,5,6,7,8,9},ASC(J885)&amp;1234567890))-1)</f>
        <v>P</v>
      </c>
      <c r="L885" s="25">
        <f t="shared" si="27"/>
        <v>1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Hexagonal</v>
      </c>
      <c r="P885" s="63"/>
    </row>
    <row r="886" spans="1:16" customFormat="1" ht="13.5">
      <c r="A886" s="12">
        <v>189</v>
      </c>
      <c r="B886" s="12">
        <v>42633</v>
      </c>
      <c r="C886" s="12" t="s">
        <v>6894</v>
      </c>
      <c r="D886" s="12" t="s">
        <v>6917</v>
      </c>
      <c r="E886" s="17" t="s">
        <v>11769</v>
      </c>
      <c r="F886" s="25" t="str">
        <f>LEFT(E886,MIN(FIND({0,1,2,3,4,5,6,7,8,9},ASC(E886)&amp;1234567890))-1)</f>
        <v>Cr</v>
      </c>
      <c r="G886" s="25">
        <f t="shared" si="26"/>
        <v>2</v>
      </c>
      <c r="H886" s="25">
        <f>VLOOKUP(F886,Table!$A$2:$C$121,2,0)</f>
        <v>6</v>
      </c>
      <c r="I886" s="26">
        <f>VLOOKUP(F886,Table!$A$2:$C$121,3,0)</f>
        <v>4</v>
      </c>
      <c r="J886" s="17" t="s">
        <v>13200</v>
      </c>
      <c r="K886" s="25" t="str">
        <f>LEFT(J886,MIN(FIND({0,1,2,3,4,5,6,7,8,9},ASC(J886)&amp;1234567890))-1)</f>
        <v>As</v>
      </c>
      <c r="L886" s="25">
        <f t="shared" si="27"/>
        <v>0.93300000000000005</v>
      </c>
      <c r="M886" s="25">
        <f>VLOOKUP(K886,Table!$A$2:$C$121,2,0)</f>
        <v>15</v>
      </c>
      <c r="N886" s="26">
        <f>VLOOKUP(K886,Table!$A$2:$C$121,3,0)</f>
        <v>4</v>
      </c>
      <c r="O886" s="13" t="str">
        <f>VLOOKUP(A886,Table!$U$1:$V$230,2,0)</f>
        <v>Hexagonal</v>
      </c>
      <c r="P886" s="63"/>
    </row>
    <row r="887" spans="1:16" customFormat="1" ht="13.5">
      <c r="A887" s="12">
        <v>189</v>
      </c>
      <c r="B887" s="12">
        <v>76140</v>
      </c>
      <c r="C887" s="12" t="s">
        <v>6894</v>
      </c>
      <c r="D887" s="12" t="s">
        <v>6918</v>
      </c>
      <c r="E887" s="17" t="s">
        <v>11781</v>
      </c>
      <c r="F887" s="25" t="str">
        <f>LEFT(E887,MIN(FIND({0,1,2,3,4,5,6,7,8,9},ASC(E887)&amp;1234567890))-1)</f>
        <v>Pd</v>
      </c>
      <c r="G887" s="25">
        <f t="shared" si="26"/>
        <v>2</v>
      </c>
      <c r="H887" s="25">
        <f>VLOOKUP(F887,Table!$A$2:$C$121,2,0)</f>
        <v>10</v>
      </c>
      <c r="I887" s="26">
        <f>VLOOKUP(F887,Table!$A$2:$C$121,3,0)</f>
        <v>5</v>
      </c>
      <c r="J887" s="17" t="s">
        <v>544</v>
      </c>
      <c r="K887" s="25" t="str">
        <f>LEFT(J887,MIN(FIND({0,1,2,3,4,5,6,7,8,9},ASC(J887)&amp;1234567890))-1)</f>
        <v>Ge</v>
      </c>
      <c r="L887" s="25">
        <f t="shared" si="27"/>
        <v>1</v>
      </c>
      <c r="M887" s="25">
        <f>VLOOKUP(K887,Table!$A$2:$C$121,2,0)</f>
        <v>14</v>
      </c>
      <c r="N887" s="26">
        <f>VLOOKUP(K887,Table!$A$2:$C$121,3,0)</f>
        <v>4</v>
      </c>
      <c r="O887" s="13" t="str">
        <f>VLOOKUP(A887,Table!$U$1:$V$230,2,0)</f>
        <v>Hexagonal</v>
      </c>
      <c r="P887" s="63"/>
    </row>
    <row r="888" spans="1:16" customFormat="1" ht="13.5">
      <c r="A888" s="12">
        <v>189</v>
      </c>
      <c r="B888" s="12">
        <v>76141</v>
      </c>
      <c r="C888" s="12" t="s">
        <v>6894</v>
      </c>
      <c r="D888" s="12" t="s">
        <v>6919</v>
      </c>
      <c r="E888" s="17" t="s">
        <v>11464</v>
      </c>
      <c r="F888" s="25" t="str">
        <f>LEFT(E888,MIN(FIND({0,1,2,3,4,5,6,7,8,9},ASC(E888)&amp;1234567890))-1)</f>
        <v>Pt</v>
      </c>
      <c r="G888" s="25">
        <f t="shared" si="26"/>
        <v>2</v>
      </c>
      <c r="H888" s="25">
        <f>VLOOKUP(F888,Table!$A$2:$C$121,2,0)</f>
        <v>10</v>
      </c>
      <c r="I888" s="26">
        <f>VLOOKUP(F888,Table!$A$2:$C$121,3,0)</f>
        <v>6</v>
      </c>
      <c r="J888" s="17" t="s">
        <v>544</v>
      </c>
      <c r="K888" s="25" t="str">
        <f>LEFT(J888,MIN(FIND({0,1,2,3,4,5,6,7,8,9},ASC(J888)&amp;1234567890))-1)</f>
        <v>Ge</v>
      </c>
      <c r="L888" s="25">
        <f t="shared" si="27"/>
        <v>1</v>
      </c>
      <c r="M888" s="25">
        <f>VLOOKUP(K888,Table!$A$2:$C$121,2,0)</f>
        <v>14</v>
      </c>
      <c r="N888" s="26">
        <f>VLOOKUP(K888,Table!$A$2:$C$121,3,0)</f>
        <v>4</v>
      </c>
      <c r="O888" s="13" t="str">
        <f>VLOOKUP(A888,Table!$U$1:$V$230,2,0)</f>
        <v>Hexagonal</v>
      </c>
      <c r="P888" s="63"/>
    </row>
    <row r="889" spans="1:16" customFormat="1" ht="13.5">
      <c r="A889" s="12">
        <v>189</v>
      </c>
      <c r="B889" s="12">
        <v>412595</v>
      </c>
      <c r="C889" s="12" t="s">
        <v>6894</v>
      </c>
      <c r="D889" s="12" t="s">
        <v>6920</v>
      </c>
      <c r="E889" s="17" t="s">
        <v>376</v>
      </c>
      <c r="F889" s="25" t="str">
        <f>LEFT(E889,MIN(FIND({0,1,2,3,4,5,6,7,8,9},ASC(E889)&amp;1234567890))-1)</f>
        <v>Cs</v>
      </c>
      <c r="G889" s="25">
        <f t="shared" si="26"/>
        <v>1</v>
      </c>
      <c r="H889" s="25">
        <f>VLOOKUP(F889,Table!$A$2:$C$121,2,0)</f>
        <v>1</v>
      </c>
      <c r="I889" s="26">
        <f>VLOOKUP(F889,Table!$A$2:$C$121,3,0)</f>
        <v>6</v>
      </c>
      <c r="J889" s="17" t="s">
        <v>540</v>
      </c>
      <c r="K889" s="25" t="str">
        <f>LEFT(J889,MIN(FIND({0,1,2,3,4,5,6,7,8,9},ASC(J889)&amp;1234567890))-1)</f>
        <v>As</v>
      </c>
      <c r="L889" s="25">
        <f t="shared" si="27"/>
        <v>1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Hexagonal</v>
      </c>
      <c r="P889" s="63"/>
    </row>
    <row r="890" spans="1:16" customFormat="1" ht="13.5">
      <c r="A890" s="12">
        <v>189</v>
      </c>
      <c r="B890" s="12">
        <v>51528</v>
      </c>
      <c r="C890" s="12" t="s">
        <v>6894</v>
      </c>
      <c r="D890" s="12" t="s">
        <v>2540</v>
      </c>
      <c r="E890" s="17" t="s">
        <v>11513</v>
      </c>
      <c r="F890" s="25" t="str">
        <f>LEFT(E890,MIN(FIND({0,1,2,3,4,5,6,7,8,9},ASC(E890)&amp;1234567890))-1)</f>
        <v>Rb</v>
      </c>
      <c r="G890" s="25">
        <f t="shared" si="26"/>
        <v>2</v>
      </c>
      <c r="H890" s="25">
        <f>VLOOKUP(F890,Table!$A$2:$C$121,2,0)</f>
        <v>1</v>
      </c>
      <c r="I890" s="26">
        <f>VLOOKUP(F890,Table!$A$2:$C$121,3,0)</f>
        <v>5</v>
      </c>
      <c r="J890" s="17" t="s">
        <v>383</v>
      </c>
      <c r="K890" s="25" t="str">
        <f>LEFT(J890,MIN(FIND({0,1,2,3,4,5,6,7,8,9},ASC(J890)&amp;1234567890))-1)</f>
        <v>C</v>
      </c>
      <c r="L890" s="25">
        <f t="shared" si="27"/>
        <v>2</v>
      </c>
      <c r="M890" s="25">
        <f>VLOOKUP(K890,Table!$A$2:$C$121,2,0)</f>
        <v>14</v>
      </c>
      <c r="N890" s="26">
        <f>VLOOKUP(K890,Table!$A$2:$C$121,3,0)</f>
        <v>2</v>
      </c>
      <c r="O890" s="13" t="str">
        <f>VLOOKUP(A890,Table!$U$1:$V$230,2,0)</f>
        <v>Hexagonal</v>
      </c>
      <c r="P890" s="63"/>
    </row>
    <row r="891" spans="1:16" customFormat="1" ht="13.5">
      <c r="A891" s="12">
        <v>189</v>
      </c>
      <c r="B891" s="12">
        <v>51530</v>
      </c>
      <c r="C891" s="12" t="s">
        <v>6894</v>
      </c>
      <c r="D891" s="12" t="s">
        <v>2541</v>
      </c>
      <c r="E891" s="17" t="s">
        <v>357</v>
      </c>
      <c r="F891" s="25" t="str">
        <f>LEFT(E891,MIN(FIND({0,1,2,3,4,5,6,7,8,9},ASC(E891)&amp;1234567890))-1)</f>
        <v>Cs</v>
      </c>
      <c r="G891" s="25">
        <f t="shared" si="26"/>
        <v>2</v>
      </c>
      <c r="H891" s="25">
        <f>VLOOKUP(F891,Table!$A$2:$C$121,2,0)</f>
        <v>1</v>
      </c>
      <c r="I891" s="26">
        <f>VLOOKUP(F891,Table!$A$2:$C$121,3,0)</f>
        <v>6</v>
      </c>
      <c r="J891" s="17" t="s">
        <v>383</v>
      </c>
      <c r="K891" s="25" t="str">
        <f>LEFT(J891,MIN(FIND({0,1,2,3,4,5,6,7,8,9},ASC(J891)&amp;1234567890))-1)</f>
        <v>C</v>
      </c>
      <c r="L891" s="25">
        <f t="shared" si="27"/>
        <v>2</v>
      </c>
      <c r="M891" s="25">
        <f>VLOOKUP(K891,Table!$A$2:$C$121,2,0)</f>
        <v>14</v>
      </c>
      <c r="N891" s="26">
        <f>VLOOKUP(K891,Table!$A$2:$C$121,3,0)</f>
        <v>2</v>
      </c>
      <c r="O891" s="13" t="str">
        <f>VLOOKUP(A891,Table!$U$1:$V$230,2,0)</f>
        <v>Hexagonal</v>
      </c>
      <c r="P891" s="63"/>
    </row>
    <row r="892" spans="1:16" customFormat="1" ht="13.5">
      <c r="A892" s="12">
        <v>189</v>
      </c>
      <c r="B892" s="12">
        <v>281285</v>
      </c>
      <c r="C892" s="12" t="s">
        <v>6894</v>
      </c>
      <c r="D892" s="12" t="s">
        <v>6921</v>
      </c>
      <c r="E892" s="17" t="s">
        <v>11887</v>
      </c>
      <c r="F892" s="25" t="str">
        <f>LEFT(E892,MIN(FIND({0,1,2,3,4,5,6,7,8,9},ASC(E892)&amp;1234567890))-1)</f>
        <v>Ti</v>
      </c>
      <c r="G892" s="25">
        <f t="shared" si="26"/>
        <v>2</v>
      </c>
      <c r="H892" s="25">
        <f>VLOOKUP(F892,Table!$A$2:$C$121,2,0)</f>
        <v>4</v>
      </c>
      <c r="I892" s="26">
        <f>VLOOKUP(F892,Table!$A$2:$C$121,3,0)</f>
        <v>4</v>
      </c>
      <c r="J892" s="17" t="s">
        <v>11467</v>
      </c>
      <c r="K892" s="25" t="str">
        <f>LEFT(J892,MIN(FIND({0,1,2,3,4,5,6,7,8,9},ASC(J892)&amp;1234567890))-1)</f>
        <v>P</v>
      </c>
      <c r="L892" s="25">
        <f t="shared" si="27"/>
        <v>1</v>
      </c>
      <c r="M892" s="25">
        <f>VLOOKUP(K892,Table!$A$2:$C$121,2,0)</f>
        <v>15</v>
      </c>
      <c r="N892" s="26">
        <f>VLOOKUP(K892,Table!$A$2:$C$121,3,0)</f>
        <v>3</v>
      </c>
      <c r="O892" s="13" t="str">
        <f>VLOOKUP(A892,Table!$U$1:$V$230,2,0)</f>
        <v>Hexagonal</v>
      </c>
      <c r="P892" s="63"/>
    </row>
    <row r="893" spans="1:16" customFormat="1" ht="13.5">
      <c r="A893" s="12">
        <v>189</v>
      </c>
      <c r="B893" s="12">
        <v>105719</v>
      </c>
      <c r="C893" s="12" t="s">
        <v>6894</v>
      </c>
      <c r="D893" s="12" t="s">
        <v>6922</v>
      </c>
      <c r="E893" s="17" t="s">
        <v>591</v>
      </c>
      <c r="F893" s="25" t="str">
        <f>LEFT(E893,MIN(FIND({0,1,2,3,4,5,6,7,8,9},ASC(E893)&amp;1234567890))-1)</f>
        <v>Pd</v>
      </c>
      <c r="G893" s="25">
        <f t="shared" si="26"/>
        <v>5</v>
      </c>
      <c r="H893" s="25">
        <f>VLOOKUP(F893,Table!$A$2:$C$121,2,0)</f>
        <v>10</v>
      </c>
      <c r="I893" s="26">
        <f>VLOOKUP(F893,Table!$A$2:$C$121,3,0)</f>
        <v>5</v>
      </c>
      <c r="J893" s="17" t="s">
        <v>12088</v>
      </c>
      <c r="K893" s="25" t="str">
        <f>LEFT(J893,MIN(FIND({0,1,2,3,4,5,6,7,8,9},ASC(J893)&amp;1234567890))-1)</f>
        <v>Th</v>
      </c>
      <c r="L893" s="25">
        <f t="shared" si="27"/>
        <v>3</v>
      </c>
      <c r="M893" s="25">
        <f>VLOOKUP(K893,Table!$A$2:$C$121,2,0)</f>
        <v>3</v>
      </c>
      <c r="N893" s="26">
        <f>VLOOKUP(K893,Table!$A$2:$C$121,3,0)</f>
        <v>7</v>
      </c>
      <c r="O893" s="13" t="str">
        <f>VLOOKUP(A893,Table!$U$1:$V$230,2,0)</f>
        <v>Hexagonal</v>
      </c>
      <c r="P893" s="63"/>
    </row>
    <row r="894" spans="1:16" customFormat="1" ht="13.5">
      <c r="A894" s="12">
        <v>189</v>
      </c>
      <c r="B894" s="12">
        <v>97006</v>
      </c>
      <c r="C894" s="12" t="s">
        <v>6894</v>
      </c>
      <c r="D894" s="12" t="s">
        <v>6923</v>
      </c>
      <c r="E894" s="17" t="s">
        <v>13201</v>
      </c>
      <c r="F894" s="25" t="str">
        <f>LEFT(E894,MIN(FIND({0,1,2,3,4,5,6,7,8,9},ASC(E894)&amp;1234567890))-1)</f>
        <v>Lu</v>
      </c>
      <c r="G894" s="25">
        <f t="shared" si="26"/>
        <v>8</v>
      </c>
      <c r="H894" s="25">
        <f>VLOOKUP(F894,Table!$A$2:$C$121,2,0)</f>
        <v>3</v>
      </c>
      <c r="I894" s="26">
        <f>VLOOKUP(F894,Table!$A$2:$C$121,3,0)</f>
        <v>6</v>
      </c>
      <c r="J894" s="17" t="s">
        <v>328</v>
      </c>
      <c r="K894" s="25" t="str">
        <f>LEFT(J894,MIN(FIND({0,1,2,3,4,5,6,7,8,9},ASC(J894)&amp;1234567890))-1)</f>
        <v>Te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5</v>
      </c>
      <c r="O894" s="13" t="str">
        <f>VLOOKUP(A894,Table!$U$1:$V$230,2,0)</f>
        <v>Hexagonal</v>
      </c>
      <c r="P894" s="63"/>
    </row>
    <row r="895" spans="1:16" customFormat="1" ht="13.5">
      <c r="A895" s="12">
        <v>189</v>
      </c>
      <c r="B895" s="12">
        <v>414423</v>
      </c>
      <c r="C895" s="12" t="s">
        <v>6894</v>
      </c>
      <c r="D895" s="12" t="s">
        <v>6924</v>
      </c>
      <c r="E895" s="17" t="s">
        <v>11483</v>
      </c>
      <c r="F895" s="25" t="str">
        <f>LEFT(E895,MIN(FIND({0,1,2,3,4,5,6,7,8,9},ASC(E895)&amp;1234567890))-1)</f>
        <v>Al</v>
      </c>
      <c r="G895" s="25">
        <f t="shared" si="26"/>
        <v>13</v>
      </c>
      <c r="H895" s="25">
        <f>VLOOKUP(F895,Table!$A$2:$C$121,2,0)</f>
        <v>13</v>
      </c>
      <c r="I895" s="26">
        <f>VLOOKUP(F895,Table!$A$2:$C$121,3,0)</f>
        <v>3</v>
      </c>
      <c r="J895" s="17" t="s">
        <v>13203</v>
      </c>
      <c r="K895" s="25" t="str">
        <f>LEFT(J895,MIN(FIND({0,1,2,3,4,5,6,7,8,9},ASC(J895)&amp;1234567890))-1)</f>
        <v>La</v>
      </c>
      <c r="L895" s="25">
        <f t="shared" si="27"/>
        <v>16</v>
      </c>
      <c r="M895" s="25">
        <f>VLOOKUP(K895,Table!$A$2:$C$121,2,0)</f>
        <v>3</v>
      </c>
      <c r="N895" s="26">
        <f>VLOOKUP(K895,Table!$A$2:$C$121,3,0)</f>
        <v>6</v>
      </c>
      <c r="O895" s="13" t="str">
        <f>VLOOKUP(A895,Table!$U$1:$V$230,2,0)</f>
        <v>Hexagonal</v>
      </c>
      <c r="P895" s="63"/>
    </row>
    <row r="896" spans="1:16" customFormat="1" ht="13.5">
      <c r="A896" s="12">
        <v>189</v>
      </c>
      <c r="B896" s="12">
        <v>604562</v>
      </c>
      <c r="C896" s="12" t="s">
        <v>6894</v>
      </c>
      <c r="D896" s="12" t="s">
        <v>6925</v>
      </c>
      <c r="E896" s="17" t="s">
        <v>11404</v>
      </c>
      <c r="F896" s="25" t="str">
        <f>LEFT(E896,MIN(FIND({0,1,2,3,4,5,6,7,8,9},ASC(E896)&amp;1234567890))-1)</f>
        <v>Li</v>
      </c>
      <c r="G896" s="25">
        <f t="shared" si="26"/>
        <v>2</v>
      </c>
      <c r="H896" s="25">
        <f>VLOOKUP(F896,Table!$A$2:$C$121,2,0)</f>
        <v>1</v>
      </c>
      <c r="I896" s="26">
        <f>VLOOKUP(F896,Table!$A$2:$C$121,3,0)</f>
        <v>2</v>
      </c>
      <c r="J896" s="17" t="s">
        <v>11645</v>
      </c>
      <c r="K896" s="25" t="str">
        <f>LEFT(J896,MIN(FIND({0,1,2,3,4,5,6,7,8,9},ASC(J896)&amp;1234567890))-1)</f>
        <v>Sb</v>
      </c>
      <c r="L896" s="25">
        <f t="shared" si="27"/>
        <v>1</v>
      </c>
      <c r="M896" s="25">
        <f>VLOOKUP(K896,Table!$A$2:$C$121,2,0)</f>
        <v>15</v>
      </c>
      <c r="N896" s="26">
        <f>VLOOKUP(K896,Table!$A$2:$C$121,3,0)</f>
        <v>5</v>
      </c>
      <c r="O896" s="13" t="str">
        <f>VLOOKUP(A896,Table!$U$1:$V$230,2,0)</f>
        <v>Hexagonal</v>
      </c>
      <c r="P896" s="63"/>
    </row>
    <row r="897" spans="1:16" customFormat="1" ht="13.5">
      <c r="A897" s="12">
        <v>189</v>
      </c>
      <c r="B897" s="12">
        <v>610130</v>
      </c>
      <c r="C897" s="12" t="s">
        <v>6894</v>
      </c>
      <c r="D897" s="12" t="s">
        <v>4452</v>
      </c>
      <c r="E897" s="17" t="s">
        <v>11769</v>
      </c>
      <c r="F897" s="25" t="str">
        <f>LEFT(E897,MIN(FIND({0,1,2,3,4,5,6,7,8,9},ASC(E897)&amp;1234567890))-1)</f>
        <v>Cr</v>
      </c>
      <c r="G897" s="25">
        <f t="shared" si="26"/>
        <v>2</v>
      </c>
      <c r="H897" s="25">
        <f>VLOOKUP(F897,Table!$A$2:$C$121,2,0)</f>
        <v>6</v>
      </c>
      <c r="I897" s="26">
        <f>VLOOKUP(F897,Table!$A$2:$C$121,3,0)</f>
        <v>4</v>
      </c>
      <c r="J897" s="17" t="s">
        <v>540</v>
      </c>
      <c r="K897" s="25" t="str">
        <f>LEFT(J897,MIN(FIND({0,1,2,3,4,5,6,7,8,9},ASC(J897)&amp;1234567890))-1)</f>
        <v>As</v>
      </c>
      <c r="L897" s="25">
        <f t="shared" si="27"/>
        <v>1</v>
      </c>
      <c r="M897" s="25">
        <f>VLOOKUP(K897,Table!$A$2:$C$121,2,0)</f>
        <v>15</v>
      </c>
      <c r="N897" s="26">
        <f>VLOOKUP(K897,Table!$A$2:$C$121,3,0)</f>
        <v>4</v>
      </c>
      <c r="O897" s="13" t="str">
        <f>VLOOKUP(A897,Table!$U$1:$V$230,2,0)</f>
        <v>Hexagonal</v>
      </c>
      <c r="P897" s="63"/>
    </row>
    <row r="898" spans="1:16" customFormat="1" ht="13.5">
      <c r="A898" s="12">
        <v>189</v>
      </c>
      <c r="B898" s="12">
        <v>611176</v>
      </c>
      <c r="C898" s="12" t="s">
        <v>6894</v>
      </c>
      <c r="D898" s="12" t="s">
        <v>1765</v>
      </c>
      <c r="E898" s="17" t="s">
        <v>11781</v>
      </c>
      <c r="F898" s="25" t="str">
        <f>LEFT(E898,MIN(FIND({0,1,2,3,4,5,6,7,8,9},ASC(E898)&amp;1234567890))-1)</f>
        <v>Pd</v>
      </c>
      <c r="G898" s="25">
        <f t="shared" ref="G898:G961" si="28">IF(SUBSTITUTE(E898,F898,"")="",1,SUBSTITUTE(E898,F898,""))*1</f>
        <v>2</v>
      </c>
      <c r="H898" s="25">
        <f>VLOOKUP(F898,Table!$A$2:$C$121,2,0)</f>
        <v>10</v>
      </c>
      <c r="I898" s="26">
        <f>VLOOKUP(F898,Table!$A$2:$C$121,3,0)</f>
        <v>5</v>
      </c>
      <c r="J898" s="17" t="s">
        <v>540</v>
      </c>
      <c r="K898" s="25" t="str">
        <f>LEFT(J898,MIN(FIND({0,1,2,3,4,5,6,7,8,9},ASC(J898)&amp;1234567890))-1)</f>
        <v>As</v>
      </c>
      <c r="L898" s="25">
        <f t="shared" ref="L898:L961" si="29">IF(SUBSTITUTE(J898,K898,"")="",1,SUBSTITUTE(J898,K898,""))*1</f>
        <v>1</v>
      </c>
      <c r="M898" s="25">
        <f>VLOOKUP(K898,Table!$A$2:$C$121,2,0)</f>
        <v>15</v>
      </c>
      <c r="N898" s="26">
        <f>VLOOKUP(K898,Table!$A$2:$C$121,3,0)</f>
        <v>4</v>
      </c>
      <c r="O898" s="13" t="str">
        <f>VLOOKUP(A898,Table!$U$1:$V$230,2,0)</f>
        <v>Hexagonal</v>
      </c>
      <c r="P898" s="63"/>
    </row>
    <row r="899" spans="1:16" customFormat="1" ht="13.5">
      <c r="A899" s="12">
        <v>189</v>
      </c>
      <c r="B899" s="12">
        <v>624791</v>
      </c>
      <c r="C899" s="12" t="s">
        <v>6894</v>
      </c>
      <c r="D899" s="12" t="s">
        <v>6926</v>
      </c>
      <c r="E899" s="17" t="s">
        <v>76</v>
      </c>
      <c r="F899" s="25" t="str">
        <f>LEFT(E899,MIN(FIND({0,1,2,3,4,5,6,7,8,9},ASC(E899)&amp;1234567890))-1)</f>
        <v>Co</v>
      </c>
      <c r="G899" s="25">
        <f t="shared" si="28"/>
        <v>1</v>
      </c>
      <c r="H899" s="25">
        <f>VLOOKUP(F899,Table!$A$2:$C$121,2,0)</f>
        <v>9</v>
      </c>
      <c r="I899" s="26">
        <f>VLOOKUP(F899,Table!$A$2:$C$121,3,0)</f>
        <v>4</v>
      </c>
      <c r="J899" s="17" t="s">
        <v>11937</v>
      </c>
      <c r="K899" s="25" t="str">
        <f>LEFT(J899,MIN(FIND({0,1,2,3,4,5,6,7,8,9},ASC(J899)&amp;1234567890))-1)</f>
        <v>Pu</v>
      </c>
      <c r="L899" s="25">
        <f t="shared" si="29"/>
        <v>2</v>
      </c>
      <c r="M899" s="25">
        <f>VLOOKUP(K899,Table!$A$2:$C$121,2,0)</f>
        <v>3</v>
      </c>
      <c r="N899" s="26">
        <f>VLOOKUP(K899,Table!$A$2:$C$121,3,0)</f>
        <v>7</v>
      </c>
      <c r="O899" s="13" t="str">
        <f>VLOOKUP(A899,Table!$U$1:$V$230,2,0)</f>
        <v>Hexagonal</v>
      </c>
      <c r="P899" s="63"/>
    </row>
    <row r="900" spans="1:16" customFormat="1" ht="13.5">
      <c r="A900" s="12">
        <v>189</v>
      </c>
      <c r="B900" s="12">
        <v>649608</v>
      </c>
      <c r="C900" s="12" t="s">
        <v>6894</v>
      </c>
      <c r="D900" s="12" t="s">
        <v>4882</v>
      </c>
      <c r="E900" s="17" t="s">
        <v>11464</v>
      </c>
      <c r="F900" s="25" t="str">
        <f>LEFT(E900,MIN(FIND({0,1,2,3,4,5,6,7,8,9},ASC(E900)&amp;1234567890))-1)</f>
        <v>Pt</v>
      </c>
      <c r="G900" s="25">
        <f t="shared" si="28"/>
        <v>2</v>
      </c>
      <c r="H900" s="25">
        <f>VLOOKUP(F900,Table!$A$2:$C$121,2,0)</f>
        <v>10</v>
      </c>
      <c r="I900" s="26">
        <f>VLOOKUP(F900,Table!$A$2:$C$121,3,0)</f>
        <v>6</v>
      </c>
      <c r="J900" s="17" t="s">
        <v>31</v>
      </c>
      <c r="K900" s="25" t="str">
        <f>LEFT(J900,MIN(FIND({0,1,2,3,4,5,6,7,8,9},ASC(J900)&amp;1234567890))-1)</f>
        <v>Si</v>
      </c>
      <c r="L900" s="25">
        <f t="shared" si="29"/>
        <v>1</v>
      </c>
      <c r="M900" s="25">
        <f>VLOOKUP(K900,Table!$A$2:$C$121,2,0)</f>
        <v>14</v>
      </c>
      <c r="N900" s="26">
        <f>VLOOKUP(K900,Table!$A$2:$C$121,3,0)</f>
        <v>3</v>
      </c>
      <c r="O900" s="13" t="str">
        <f>VLOOKUP(A900,Table!$U$1:$V$230,2,0)</f>
        <v>Hexagonal</v>
      </c>
      <c r="P900" s="63"/>
    </row>
    <row r="901" spans="1:16" customFormat="1" ht="13.5">
      <c r="A901" s="12">
        <v>189</v>
      </c>
      <c r="B901" s="12">
        <v>649755</v>
      </c>
      <c r="C901" s="12" t="s">
        <v>6894</v>
      </c>
      <c r="D901" s="12" t="s">
        <v>6927</v>
      </c>
      <c r="E901" s="17" t="s">
        <v>12088</v>
      </c>
      <c r="F901" s="25" t="str">
        <f>LEFT(E901,MIN(FIND({0,1,2,3,4,5,6,7,8,9},ASC(E901)&amp;1234567890))-1)</f>
        <v>Th</v>
      </c>
      <c r="G901" s="25">
        <f t="shared" si="28"/>
        <v>3</v>
      </c>
      <c r="H901" s="25">
        <f>VLOOKUP(F901,Table!$A$2:$C$121,2,0)</f>
        <v>3</v>
      </c>
      <c r="I901" s="26">
        <f>VLOOKUP(F901,Table!$A$2:$C$121,3,0)</f>
        <v>7</v>
      </c>
      <c r="J901" s="17" t="s">
        <v>11684</v>
      </c>
      <c r="K901" s="25" t="str">
        <f>LEFT(J901,MIN(FIND({0,1,2,3,4,5,6,7,8,9},ASC(J901)&amp;1234567890))-1)</f>
        <v>Pt</v>
      </c>
      <c r="L901" s="25">
        <f t="shared" si="29"/>
        <v>5</v>
      </c>
      <c r="M901" s="25">
        <f>VLOOKUP(K901,Table!$A$2:$C$121,2,0)</f>
        <v>10</v>
      </c>
      <c r="N901" s="26">
        <f>VLOOKUP(K901,Table!$A$2:$C$121,3,0)</f>
        <v>6</v>
      </c>
      <c r="O901" s="13" t="str">
        <f>VLOOKUP(A901,Table!$U$1:$V$230,2,0)</f>
        <v>Hexagonal</v>
      </c>
      <c r="P901" s="63"/>
    </row>
    <row r="902" spans="1:16" customFormat="1" ht="13.5">
      <c r="A902" s="12">
        <v>189</v>
      </c>
      <c r="B902" s="12">
        <v>654822</v>
      </c>
      <c r="C902" s="12" t="s">
        <v>6894</v>
      </c>
      <c r="D902" s="12" t="s">
        <v>6928</v>
      </c>
      <c r="E902" s="17" t="s">
        <v>12152</v>
      </c>
      <c r="F902" s="25" t="str">
        <f>LEFT(E902,MIN(FIND({0,1,2,3,4,5,6,7,8,9},ASC(E902)&amp;1234567890))-1)</f>
        <v>Au</v>
      </c>
      <c r="G902" s="25">
        <f t="shared" si="28"/>
        <v>7</v>
      </c>
      <c r="H902" s="25">
        <f>VLOOKUP(F902,Table!$A$2:$C$121,2,0)</f>
        <v>11</v>
      </c>
      <c r="I902" s="26">
        <f>VLOOKUP(F902,Table!$A$2:$C$121,3,0)</f>
        <v>6</v>
      </c>
      <c r="J902" s="17" t="s">
        <v>11409</v>
      </c>
      <c r="K902" s="25" t="str">
        <f>LEFT(J902,MIN(FIND({0,1,2,3,4,5,6,7,8,9},ASC(J902)&amp;1234567890))-1)</f>
        <v>Ga</v>
      </c>
      <c r="L902" s="25">
        <f t="shared" si="29"/>
        <v>2</v>
      </c>
      <c r="M902" s="25">
        <f>VLOOKUP(K902,Table!$A$2:$C$121,2,0)</f>
        <v>13</v>
      </c>
      <c r="N902" s="26">
        <f>VLOOKUP(K902,Table!$A$2:$C$121,3,0)</f>
        <v>4</v>
      </c>
      <c r="O902" s="13" t="str">
        <f>VLOOKUP(A902,Table!$U$1:$V$230,2,0)</f>
        <v>Hexagonal</v>
      </c>
      <c r="P902" s="63"/>
    </row>
    <row r="903" spans="1:16" customFormat="1" ht="13.5">
      <c r="A903" s="12">
        <v>189</v>
      </c>
      <c r="B903" s="12">
        <v>51974</v>
      </c>
      <c r="C903" s="12" t="s">
        <v>6894</v>
      </c>
      <c r="D903" s="12" t="s">
        <v>6929</v>
      </c>
      <c r="E903" s="17" t="s">
        <v>11286</v>
      </c>
      <c r="F903" s="25" t="str">
        <f>LEFT(E903,MIN(FIND({0,1,2,3,4,5,6,7,8,9},ASC(E903)&amp;1234567890))-1)</f>
        <v>In</v>
      </c>
      <c r="G903" s="25">
        <f t="shared" si="28"/>
        <v>1</v>
      </c>
      <c r="H903" s="25">
        <f>VLOOKUP(F903,Table!$A$2:$C$121,2,0)</f>
        <v>13</v>
      </c>
      <c r="I903" s="26">
        <f>VLOOKUP(F903,Table!$A$2:$C$121,3,0)</f>
        <v>5</v>
      </c>
      <c r="J903" s="17" t="s">
        <v>11894</v>
      </c>
      <c r="K903" s="25" t="str">
        <f>LEFT(J903,MIN(FIND({0,1,2,3,4,5,6,7,8,9},ASC(J903)&amp;1234567890))-1)</f>
        <v>Mg</v>
      </c>
      <c r="L903" s="25">
        <f t="shared" si="29"/>
        <v>2</v>
      </c>
      <c r="M903" s="25">
        <f>VLOOKUP(K903,Table!$A$2:$C$121,2,0)</f>
        <v>2</v>
      </c>
      <c r="N903" s="26">
        <f>VLOOKUP(K903,Table!$A$2:$C$121,3,0)</f>
        <v>3</v>
      </c>
      <c r="O903" s="13" t="str">
        <f>VLOOKUP(A903,Table!$U$1:$V$230,2,0)</f>
        <v>Hexagonal</v>
      </c>
      <c r="P903" s="63"/>
    </row>
    <row r="904" spans="1:16" customFormat="1" ht="13.5">
      <c r="A904" s="12">
        <v>189</v>
      </c>
      <c r="B904" s="12">
        <v>109358</v>
      </c>
      <c r="C904" s="12" t="s">
        <v>6894</v>
      </c>
      <c r="D904" s="12" t="s">
        <v>6930</v>
      </c>
      <c r="E904" s="17" t="s">
        <v>11937</v>
      </c>
      <c r="F904" s="25" t="str">
        <f>LEFT(E904,MIN(FIND({0,1,2,3,4,5,6,7,8,9},ASC(E904)&amp;1234567890))-1)</f>
        <v>Pu</v>
      </c>
      <c r="G904" s="25">
        <f t="shared" si="28"/>
        <v>2</v>
      </c>
      <c r="H904" s="25">
        <f>VLOOKUP(F904,Table!$A$2:$C$121,2,0)</f>
        <v>3</v>
      </c>
      <c r="I904" s="26">
        <f>VLOOKUP(F904,Table!$A$2:$C$121,3,0)</f>
        <v>7</v>
      </c>
      <c r="J904" s="17" t="s">
        <v>76</v>
      </c>
      <c r="K904" s="25" t="str">
        <f>LEFT(J904,MIN(FIND({0,1,2,3,4,5,6,7,8,9},ASC(J904)&amp;1234567890))-1)</f>
        <v>Co</v>
      </c>
      <c r="L904" s="25">
        <f t="shared" si="29"/>
        <v>1</v>
      </c>
      <c r="M904" s="25">
        <f>VLOOKUP(K904,Table!$A$2:$C$121,2,0)</f>
        <v>9</v>
      </c>
      <c r="N904" s="26">
        <f>VLOOKUP(K904,Table!$A$2:$C$121,3,0)</f>
        <v>4</v>
      </c>
      <c r="O904" s="13" t="str">
        <f>VLOOKUP(A904,Table!$U$1:$V$230,2,0)</f>
        <v>Hexagonal</v>
      </c>
      <c r="P904" s="63"/>
    </row>
    <row r="905" spans="1:16" customFormat="1" ht="13.5">
      <c r="A905" s="12">
        <v>189</v>
      </c>
      <c r="B905" s="12">
        <v>150630</v>
      </c>
      <c r="C905" s="12" t="s">
        <v>6894</v>
      </c>
      <c r="D905" s="12" t="s">
        <v>6931</v>
      </c>
      <c r="E905" s="17" t="s">
        <v>11894</v>
      </c>
      <c r="F905" s="25" t="str">
        <f>LEFT(E905,MIN(FIND({0,1,2,3,4,5,6,7,8,9},ASC(E905)&amp;1234567890))-1)</f>
        <v>Mg</v>
      </c>
      <c r="G905" s="25">
        <f t="shared" si="28"/>
        <v>2</v>
      </c>
      <c r="H905" s="25">
        <f>VLOOKUP(F905,Table!$A$2:$C$121,2,0)</f>
        <v>2</v>
      </c>
      <c r="I905" s="26">
        <f>VLOOKUP(F905,Table!$A$2:$C$121,3,0)</f>
        <v>3</v>
      </c>
      <c r="J905" s="17" t="s">
        <v>588</v>
      </c>
      <c r="K905" s="25" t="str">
        <f>LEFT(J905,MIN(FIND({0,1,2,3,4,5,6,7,8,9},ASC(J905)&amp;1234567890))-1)</f>
        <v>Tl</v>
      </c>
      <c r="L905" s="25">
        <f t="shared" si="29"/>
        <v>1</v>
      </c>
      <c r="M905" s="25">
        <f>VLOOKUP(K905,Table!$A$2:$C$121,2,0)</f>
        <v>13</v>
      </c>
      <c r="N905" s="26">
        <f>VLOOKUP(K905,Table!$A$2:$C$121,3,0)</f>
        <v>6</v>
      </c>
      <c r="O905" s="13" t="str">
        <f>VLOOKUP(A905,Table!$U$1:$V$230,2,0)</f>
        <v>Hexagonal</v>
      </c>
      <c r="P905" s="63"/>
    </row>
    <row r="906" spans="1:16" customFormat="1" ht="13.5">
      <c r="A906" s="12">
        <v>189</v>
      </c>
      <c r="B906" s="12">
        <v>151174</v>
      </c>
      <c r="C906" s="12" t="s">
        <v>6894</v>
      </c>
      <c r="D906" s="12" t="s">
        <v>6932</v>
      </c>
      <c r="E906" s="17" t="s">
        <v>11661</v>
      </c>
      <c r="F906" s="25" t="str">
        <f>LEFT(E906,MIN(FIND({0,1,2,3,4,5,6,7,8,9},ASC(E906)&amp;1234567890))-1)</f>
        <v>Ag</v>
      </c>
      <c r="G906" s="25">
        <f t="shared" si="28"/>
        <v>2</v>
      </c>
      <c r="H906" s="25">
        <f>VLOOKUP(F906,Table!$A$2:$C$121,2,0)</f>
        <v>11</v>
      </c>
      <c r="I906" s="26">
        <f>VLOOKUP(F906,Table!$A$2:$C$121,3,0)</f>
        <v>5</v>
      </c>
      <c r="J906" s="17" t="s">
        <v>366</v>
      </c>
      <c r="K906" s="25" t="str">
        <f>LEFT(J906,MIN(FIND({0,1,2,3,4,5,6,7,8,9},ASC(J906)&amp;1234567890))-1)</f>
        <v>Ga</v>
      </c>
      <c r="L906" s="25">
        <f t="shared" si="29"/>
        <v>1</v>
      </c>
      <c r="M906" s="25">
        <f>VLOOKUP(K906,Table!$A$2:$C$121,2,0)</f>
        <v>13</v>
      </c>
      <c r="N906" s="26">
        <f>VLOOKUP(K906,Table!$A$2:$C$121,3,0)</f>
        <v>4</v>
      </c>
      <c r="O906" s="13" t="str">
        <f>VLOOKUP(A906,Table!$U$1:$V$230,2,0)</f>
        <v>Hexagonal</v>
      </c>
      <c r="P906" s="63"/>
    </row>
    <row r="907" spans="1:16" customFormat="1" ht="13.5">
      <c r="A907" s="12">
        <v>189</v>
      </c>
      <c r="B907" s="12">
        <v>152764</v>
      </c>
      <c r="C907" s="12" t="s">
        <v>6894</v>
      </c>
      <c r="D907" s="12" t="s">
        <v>6933</v>
      </c>
      <c r="E907" s="17" t="s">
        <v>13204</v>
      </c>
      <c r="F907" s="25" t="str">
        <f>LEFT(E907,MIN(FIND({0,1,2,3,4,5,6,7,8,9},ASC(E907)&amp;1234567890))-1)</f>
        <v>Ag</v>
      </c>
      <c r="G907" s="25">
        <f t="shared" si="28"/>
        <v>2.16</v>
      </c>
      <c r="H907" s="25">
        <f>VLOOKUP(F907,Table!$A$2:$C$121,2,0)</f>
        <v>11</v>
      </c>
      <c r="I907" s="26">
        <f>VLOOKUP(F907,Table!$A$2:$C$121,3,0)</f>
        <v>5</v>
      </c>
      <c r="J907" s="17" t="s">
        <v>13205</v>
      </c>
      <c r="K907" s="25" t="str">
        <f>LEFT(J907,MIN(FIND({0,1,2,3,4,5,6,7,8,9},ASC(J907)&amp;1234567890))-1)</f>
        <v>Ga</v>
      </c>
      <c r="L907" s="25">
        <f t="shared" si="29"/>
        <v>0.84</v>
      </c>
      <c r="M907" s="25">
        <f>VLOOKUP(K907,Table!$A$2:$C$121,2,0)</f>
        <v>13</v>
      </c>
      <c r="N907" s="26">
        <f>VLOOKUP(K907,Table!$A$2:$C$121,3,0)</f>
        <v>4</v>
      </c>
      <c r="O907" s="13" t="str">
        <f>VLOOKUP(A907,Table!$U$1:$V$230,2,0)</f>
        <v>Hexagonal</v>
      </c>
      <c r="P907" s="63"/>
    </row>
    <row r="908" spans="1:16" customFormat="1" ht="13.5">
      <c r="A908" s="12">
        <v>189</v>
      </c>
      <c r="B908" s="12">
        <v>165345</v>
      </c>
      <c r="C908" s="12" t="s">
        <v>6894</v>
      </c>
      <c r="D908" s="12" t="s">
        <v>6934</v>
      </c>
      <c r="E908" s="17" t="s">
        <v>12285</v>
      </c>
      <c r="F908" s="25" t="str">
        <f>LEFT(E908,MIN(FIND({0,1,2,3,4,5,6,7,8,9},ASC(E908)&amp;1234567890))-1)</f>
        <v>Rb</v>
      </c>
      <c r="G908" s="25">
        <f t="shared" si="28"/>
        <v>15</v>
      </c>
      <c r="H908" s="25">
        <f>VLOOKUP(F908,Table!$A$2:$C$121,2,0)</f>
        <v>1</v>
      </c>
      <c r="I908" s="26">
        <f>VLOOKUP(F908,Table!$A$2:$C$121,3,0)</f>
        <v>5</v>
      </c>
      <c r="J908" s="17" t="s">
        <v>13206</v>
      </c>
      <c r="K908" s="25" t="str">
        <f>LEFT(J908,MIN(FIND({0,1,2,3,4,5,6,7,8,9},ASC(J908)&amp;1234567890))-1)</f>
        <v>Tl</v>
      </c>
      <c r="L908" s="25">
        <f t="shared" si="29"/>
        <v>27</v>
      </c>
      <c r="M908" s="25">
        <f>VLOOKUP(K908,Table!$A$2:$C$121,2,0)</f>
        <v>13</v>
      </c>
      <c r="N908" s="26">
        <f>VLOOKUP(K908,Table!$A$2:$C$121,3,0)</f>
        <v>6</v>
      </c>
      <c r="O908" s="13" t="str">
        <f>VLOOKUP(A908,Table!$U$1:$V$230,2,0)</f>
        <v>Hexagonal</v>
      </c>
      <c r="P908" s="63"/>
    </row>
    <row r="909" spans="1:16" customFormat="1" ht="13.5">
      <c r="A909" s="12">
        <v>189</v>
      </c>
      <c r="B909" s="12">
        <v>165347</v>
      </c>
      <c r="C909" s="12" t="s">
        <v>6894</v>
      </c>
      <c r="D909" s="12" t="s">
        <v>6935</v>
      </c>
      <c r="E909" s="17" t="s">
        <v>13207</v>
      </c>
      <c r="F909" s="25" t="str">
        <f>LEFT(E909,MIN(FIND({0,1,2,3,4,5,6,7,8,9},ASC(E909)&amp;1234567890))-1)</f>
        <v>Cs</v>
      </c>
      <c r="G909" s="25">
        <f t="shared" si="28"/>
        <v>15</v>
      </c>
      <c r="H909" s="25">
        <f>VLOOKUP(F909,Table!$A$2:$C$121,2,0)</f>
        <v>1</v>
      </c>
      <c r="I909" s="26">
        <f>VLOOKUP(F909,Table!$A$2:$C$121,3,0)</f>
        <v>6</v>
      </c>
      <c r="J909" s="17" t="s">
        <v>13206</v>
      </c>
      <c r="K909" s="25" t="str">
        <f>LEFT(J909,MIN(FIND({0,1,2,3,4,5,6,7,8,9},ASC(J909)&amp;1234567890))-1)</f>
        <v>Tl</v>
      </c>
      <c r="L909" s="25">
        <f t="shared" si="29"/>
        <v>27</v>
      </c>
      <c r="M909" s="25">
        <f>VLOOKUP(K909,Table!$A$2:$C$121,2,0)</f>
        <v>13</v>
      </c>
      <c r="N909" s="26">
        <f>VLOOKUP(K909,Table!$A$2:$C$121,3,0)</f>
        <v>6</v>
      </c>
      <c r="O909" s="13" t="str">
        <f>VLOOKUP(A909,Table!$U$1:$V$230,2,0)</f>
        <v>Hexagonal</v>
      </c>
      <c r="P909" s="63"/>
    </row>
    <row r="910" spans="1:16" customFormat="1" ht="13.5">
      <c r="A910" s="12">
        <v>189</v>
      </c>
      <c r="B910" s="12">
        <v>107550</v>
      </c>
      <c r="C910" s="12" t="s">
        <v>6894</v>
      </c>
      <c r="D910" s="12" t="s">
        <v>2384</v>
      </c>
      <c r="E910" s="17" t="s">
        <v>11695</v>
      </c>
      <c r="F910" s="25" t="str">
        <f>LEFT(E910,MIN(FIND({0,1,2,3,4,5,6,7,8,9},ASC(E910)&amp;1234567890))-1)</f>
        <v>Co</v>
      </c>
      <c r="G910" s="25">
        <f t="shared" si="28"/>
        <v>2</v>
      </c>
      <c r="H910" s="25">
        <f>VLOOKUP(F910,Table!$A$2:$C$121,2,0)</f>
        <v>9</v>
      </c>
      <c r="I910" s="26">
        <f>VLOOKUP(F910,Table!$A$2:$C$121,3,0)</f>
        <v>4</v>
      </c>
      <c r="J910" s="17" t="s">
        <v>11467</v>
      </c>
      <c r="K910" s="25" t="str">
        <f>LEFT(J910,MIN(FIND({0,1,2,3,4,5,6,7,8,9},ASC(J910)&amp;1234567890))-1)</f>
        <v>P</v>
      </c>
      <c r="L910" s="25">
        <f t="shared" si="29"/>
        <v>1</v>
      </c>
      <c r="M910" s="25">
        <f>VLOOKUP(K910,Table!$A$2:$C$121,2,0)</f>
        <v>15</v>
      </c>
      <c r="N910" s="26">
        <f>VLOOKUP(K910,Table!$A$2:$C$121,3,0)</f>
        <v>3</v>
      </c>
      <c r="O910" s="13" t="str">
        <f>VLOOKUP(A910,Table!$U$1:$V$230,2,0)</f>
        <v>Hexagonal</v>
      </c>
      <c r="P910" s="63"/>
    </row>
    <row r="911" spans="1:16" customFormat="1" ht="13.5">
      <c r="A911" s="12">
        <v>189</v>
      </c>
      <c r="B911" s="12">
        <v>196273</v>
      </c>
      <c r="C911" s="12" t="s">
        <v>6894</v>
      </c>
      <c r="D911" s="12" t="s">
        <v>968</v>
      </c>
      <c r="E911" s="17" t="s">
        <v>50</v>
      </c>
      <c r="F911" s="25" t="str">
        <f>LEFT(E911,MIN(FIND({0,1,2,3,4,5,6,7,8,9},ASC(E911)&amp;1234567890))-1)</f>
        <v>Ti</v>
      </c>
      <c r="G911" s="25">
        <f t="shared" si="28"/>
        <v>1</v>
      </c>
      <c r="H911" s="25">
        <f>VLOOKUP(F911,Table!$A$2:$C$121,2,0)</f>
        <v>4</v>
      </c>
      <c r="I911" s="26">
        <f>VLOOKUP(F911,Table!$A$2:$C$121,3,0)</f>
        <v>4</v>
      </c>
      <c r="J911" s="17" t="s">
        <v>371</v>
      </c>
      <c r="K911" s="25" t="str">
        <f>LEFT(J911,MIN(FIND({0,1,2,3,4,5,6,7,8,9},ASC(J911)&amp;1234567890))-1)</f>
        <v>O</v>
      </c>
      <c r="L911" s="25">
        <f t="shared" si="29"/>
        <v>1</v>
      </c>
      <c r="M911" s="25">
        <f>VLOOKUP(K911,Table!$A$2:$C$121,2,0)</f>
        <v>16</v>
      </c>
      <c r="N911" s="26">
        <f>VLOOKUP(K911,Table!$A$2:$C$121,3,0)</f>
        <v>2</v>
      </c>
      <c r="O911" s="13" t="str">
        <f>VLOOKUP(A911,Table!$U$1:$V$230,2,0)</f>
        <v>Hexagonal</v>
      </c>
      <c r="P911" s="63"/>
    </row>
    <row r="912" spans="1:16" customFormat="1" ht="13.5">
      <c r="A912" s="12">
        <v>189</v>
      </c>
      <c r="B912" s="12">
        <v>430562</v>
      </c>
      <c r="C912" s="12" t="s">
        <v>6894</v>
      </c>
      <c r="D912" s="12" t="s">
        <v>6936</v>
      </c>
      <c r="E912" s="17" t="s">
        <v>13208</v>
      </c>
      <c r="F912" s="25" t="str">
        <f>LEFT(E912,MIN(FIND({0,1,2,3,4,5,6,7,8,9},ASC(E912)&amp;1234567890))-1)</f>
        <v>Fe</v>
      </c>
      <c r="G912" s="25">
        <f t="shared" si="28"/>
        <v>25</v>
      </c>
      <c r="H912" s="25">
        <f>VLOOKUP(F912,Table!$A$2:$C$121,2,0)</f>
        <v>8</v>
      </c>
      <c r="I912" s="26">
        <f>VLOOKUP(F912,Table!$A$2:$C$121,3,0)</f>
        <v>4</v>
      </c>
      <c r="J912" s="17" t="s">
        <v>465</v>
      </c>
      <c r="K912" s="25" t="str">
        <f>LEFT(J912,MIN(FIND({0,1,2,3,4,5,6,7,8,9},ASC(J912)&amp;1234567890))-1)</f>
        <v>O</v>
      </c>
      <c r="L912" s="25">
        <f t="shared" si="29"/>
        <v>32</v>
      </c>
      <c r="M912" s="25">
        <f>VLOOKUP(K912,Table!$A$2:$C$121,2,0)</f>
        <v>16</v>
      </c>
      <c r="N912" s="26">
        <f>VLOOKUP(K912,Table!$A$2:$C$121,3,0)</f>
        <v>2</v>
      </c>
      <c r="O912" s="13" t="str">
        <f>VLOOKUP(A912,Table!$U$1:$V$230,2,0)</f>
        <v>Hexagonal</v>
      </c>
      <c r="P912" s="63"/>
    </row>
    <row r="913" spans="1:16" customFormat="1" ht="13.5">
      <c r="A913" s="12">
        <v>190</v>
      </c>
      <c r="B913" s="12">
        <v>31963</v>
      </c>
      <c r="C913" s="12" t="s">
        <v>6937</v>
      </c>
      <c r="D913" s="12" t="s">
        <v>1303</v>
      </c>
      <c r="E913" s="17" t="s">
        <v>33</v>
      </c>
      <c r="F913" s="25" t="str">
        <f>LEFT(E913,MIN(FIND({0,1,2,3,4,5,6,7,8,9},ASC(E913)&amp;1234567890))-1)</f>
        <v>Fe</v>
      </c>
      <c r="G913" s="25">
        <f t="shared" si="28"/>
        <v>1</v>
      </c>
      <c r="H913" s="25">
        <f>VLOOKUP(F913,Table!$A$2:$C$121,2,0)</f>
        <v>8</v>
      </c>
      <c r="I913" s="26">
        <f>VLOOKUP(F913,Table!$A$2:$C$121,3,0)</f>
        <v>4</v>
      </c>
      <c r="J913" s="17" t="s">
        <v>379</v>
      </c>
      <c r="K913" s="25" t="str">
        <f>LEFT(J913,MIN(FIND({0,1,2,3,4,5,6,7,8,9},ASC(J913)&amp;1234567890))-1)</f>
        <v>S</v>
      </c>
      <c r="L913" s="25">
        <f t="shared" si="29"/>
        <v>1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Hexagonal</v>
      </c>
      <c r="P913" s="63"/>
    </row>
    <row r="914" spans="1:16" customFormat="1" ht="13.5">
      <c r="A914" s="12">
        <v>190</v>
      </c>
      <c r="B914" s="12">
        <v>68849</v>
      </c>
      <c r="C914" s="12" t="s">
        <v>6937</v>
      </c>
      <c r="D914" s="12" t="s">
        <v>6748</v>
      </c>
      <c r="E914" s="17" t="s">
        <v>13209</v>
      </c>
      <c r="F914" s="25" t="str">
        <f>LEFT(E914,MIN(FIND({0,1,2,3,4,5,6,7,8,9},ASC(E914)&amp;1234567890))-1)</f>
        <v>Fe</v>
      </c>
      <c r="G914" s="25">
        <f t="shared" si="28"/>
        <v>0.98499999999999999</v>
      </c>
      <c r="H914" s="25">
        <f>VLOOKUP(F914,Table!$A$2:$C$121,2,0)</f>
        <v>8</v>
      </c>
      <c r="I914" s="26">
        <f>VLOOKUP(F914,Table!$A$2:$C$121,3,0)</f>
        <v>4</v>
      </c>
      <c r="J914" s="17" t="s">
        <v>379</v>
      </c>
      <c r="K914" s="25" t="str">
        <f>LEFT(J914,MIN(FIND({0,1,2,3,4,5,6,7,8,9},ASC(J914)&amp;1234567890))-1)</f>
        <v>S</v>
      </c>
      <c r="L914" s="25">
        <f t="shared" si="29"/>
        <v>1</v>
      </c>
      <c r="M914" s="25">
        <f>VLOOKUP(K914,Table!$A$2:$C$121,2,0)</f>
        <v>16</v>
      </c>
      <c r="N914" s="26">
        <f>VLOOKUP(K914,Table!$A$2:$C$121,3,0)</f>
        <v>3</v>
      </c>
      <c r="O914" s="13" t="str">
        <f>VLOOKUP(A914,Table!$U$1:$V$230,2,0)</f>
        <v>Hexagonal</v>
      </c>
      <c r="P914" s="63"/>
    </row>
    <row r="915" spans="1:16" customFormat="1" ht="13.5">
      <c r="A915" s="12">
        <v>190</v>
      </c>
      <c r="B915" s="12">
        <v>68851</v>
      </c>
      <c r="C915" s="12" t="s">
        <v>6937</v>
      </c>
      <c r="D915" s="12" t="s">
        <v>6938</v>
      </c>
      <c r="E915" s="17" t="s">
        <v>13210</v>
      </c>
      <c r="F915" s="25" t="str">
        <f>LEFT(E915,MIN(FIND({0,1,2,3,4,5,6,7,8,9},ASC(E915)&amp;1234567890))-1)</f>
        <v>Fe</v>
      </c>
      <c r="G915" s="25">
        <f t="shared" si="28"/>
        <v>0.97499999999999998</v>
      </c>
      <c r="H915" s="25">
        <f>VLOOKUP(F915,Table!$A$2:$C$121,2,0)</f>
        <v>8</v>
      </c>
      <c r="I915" s="26">
        <f>VLOOKUP(F915,Table!$A$2:$C$121,3,0)</f>
        <v>4</v>
      </c>
      <c r="J915" s="17" t="s">
        <v>379</v>
      </c>
      <c r="K915" s="25" t="str">
        <f>LEFT(J915,MIN(FIND({0,1,2,3,4,5,6,7,8,9},ASC(J915)&amp;1234567890))-1)</f>
        <v>S</v>
      </c>
      <c r="L915" s="25">
        <f t="shared" si="29"/>
        <v>1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Hexagonal</v>
      </c>
      <c r="P915" s="63"/>
    </row>
    <row r="916" spans="1:16" customFormat="1" ht="13.5">
      <c r="A916" s="12">
        <v>190</v>
      </c>
      <c r="B916" s="12">
        <v>100020</v>
      </c>
      <c r="C916" s="12" t="s">
        <v>6937</v>
      </c>
      <c r="D916" s="12" t="s">
        <v>6925</v>
      </c>
      <c r="E916" s="17" t="s">
        <v>11404</v>
      </c>
      <c r="F916" s="25" t="str">
        <f>LEFT(E916,MIN(FIND({0,1,2,3,4,5,6,7,8,9},ASC(E916)&amp;1234567890))-1)</f>
        <v>Li</v>
      </c>
      <c r="G916" s="25">
        <f t="shared" si="28"/>
        <v>2</v>
      </c>
      <c r="H916" s="25">
        <f>VLOOKUP(F916,Table!$A$2:$C$121,2,0)</f>
        <v>1</v>
      </c>
      <c r="I916" s="26">
        <f>VLOOKUP(F916,Table!$A$2:$C$121,3,0)</f>
        <v>2</v>
      </c>
      <c r="J916" s="17" t="s">
        <v>11645</v>
      </c>
      <c r="K916" s="25" t="str">
        <f>LEFT(J916,MIN(FIND({0,1,2,3,4,5,6,7,8,9},ASC(J916)&amp;1234567890))-1)</f>
        <v>Sb</v>
      </c>
      <c r="L916" s="25">
        <f t="shared" si="29"/>
        <v>1</v>
      </c>
      <c r="M916" s="25">
        <f>VLOOKUP(K916,Table!$A$2:$C$121,2,0)</f>
        <v>15</v>
      </c>
      <c r="N916" s="26">
        <f>VLOOKUP(K916,Table!$A$2:$C$121,3,0)</f>
        <v>5</v>
      </c>
      <c r="O916" s="13" t="str">
        <f>VLOOKUP(A916,Table!$U$1:$V$230,2,0)</f>
        <v>Hexagonal</v>
      </c>
      <c r="P916" s="63"/>
    </row>
    <row r="917" spans="1:16" customFormat="1" ht="13.5">
      <c r="A917" s="12">
        <v>190</v>
      </c>
      <c r="B917" s="12">
        <v>88212</v>
      </c>
      <c r="C917" s="12" t="s">
        <v>6937</v>
      </c>
      <c r="D917" s="12" t="s">
        <v>1881</v>
      </c>
      <c r="E917" s="17" t="s">
        <v>77</v>
      </c>
      <c r="F917" s="25" t="str">
        <f>LEFT(E917,MIN(FIND({0,1,2,3,4,5,6,7,8,9},ASC(E917)&amp;1234567890))-1)</f>
        <v>Y</v>
      </c>
      <c r="G917" s="25">
        <f t="shared" si="28"/>
        <v>3</v>
      </c>
      <c r="H917" s="25">
        <f>VLOOKUP(F917,Table!$A$2:$C$121,2,0)</f>
        <v>3</v>
      </c>
      <c r="I917" s="26">
        <f>VLOOKUP(F917,Table!$A$2:$C$121,3,0)</f>
        <v>5</v>
      </c>
      <c r="J917" s="17" t="s">
        <v>11402</v>
      </c>
      <c r="K917" s="25" t="str">
        <f>LEFT(J917,MIN(FIND({0,1,2,3,4,5,6,7,8,9},ASC(J917)&amp;1234567890))-1)</f>
        <v>Ge</v>
      </c>
      <c r="L917" s="25">
        <f t="shared" si="29"/>
        <v>5</v>
      </c>
      <c r="M917" s="25">
        <f>VLOOKUP(K917,Table!$A$2:$C$121,2,0)</f>
        <v>14</v>
      </c>
      <c r="N917" s="26">
        <f>VLOOKUP(K917,Table!$A$2:$C$121,3,0)</f>
        <v>4</v>
      </c>
      <c r="O917" s="13" t="str">
        <f>VLOOKUP(A917,Table!$U$1:$V$230,2,0)</f>
        <v>Hexagonal</v>
      </c>
      <c r="P917" s="63"/>
    </row>
    <row r="918" spans="1:16" customFormat="1" ht="13.5">
      <c r="A918" s="12">
        <v>190</v>
      </c>
      <c r="B918" s="12">
        <v>103790</v>
      </c>
      <c r="C918" s="12" t="s">
        <v>6937</v>
      </c>
      <c r="D918" s="12" t="s">
        <v>6939</v>
      </c>
      <c r="E918" s="17" t="s">
        <v>366</v>
      </c>
      <c r="F918" s="25" t="str">
        <f>LEFT(E918,MIN(FIND({0,1,2,3,4,5,6,7,8,9},ASC(E918)&amp;1234567890))-1)</f>
        <v>Ga</v>
      </c>
      <c r="G918" s="25">
        <f t="shared" si="28"/>
        <v>1</v>
      </c>
      <c r="H918" s="25">
        <f>VLOOKUP(F918,Table!$A$2:$C$121,2,0)</f>
        <v>13</v>
      </c>
      <c r="I918" s="26">
        <f>VLOOKUP(F918,Table!$A$2:$C$121,3,0)</f>
        <v>4</v>
      </c>
      <c r="J918" s="17" t="s">
        <v>11894</v>
      </c>
      <c r="K918" s="25" t="str">
        <f>LEFT(J918,MIN(FIND({0,1,2,3,4,5,6,7,8,9},ASC(J918)&amp;1234567890))-1)</f>
        <v>Mg</v>
      </c>
      <c r="L918" s="25">
        <f t="shared" si="29"/>
        <v>2</v>
      </c>
      <c r="M918" s="25">
        <f>VLOOKUP(K918,Table!$A$2:$C$121,2,0)</f>
        <v>2</v>
      </c>
      <c r="N918" s="26">
        <f>VLOOKUP(K918,Table!$A$2:$C$121,3,0)</f>
        <v>3</v>
      </c>
      <c r="O918" s="13" t="str">
        <f>VLOOKUP(A918,Table!$U$1:$V$230,2,0)</f>
        <v>Hexagonal</v>
      </c>
      <c r="P918" s="63"/>
    </row>
    <row r="919" spans="1:16" customFormat="1" ht="13.5">
      <c r="A919" s="12">
        <v>190</v>
      </c>
      <c r="B919" s="12">
        <v>291083</v>
      </c>
      <c r="C919" s="12" t="s">
        <v>6937</v>
      </c>
      <c r="D919" s="12" t="s">
        <v>6940</v>
      </c>
      <c r="E919" s="17" t="s">
        <v>13211</v>
      </c>
      <c r="F919" s="25" t="str">
        <f>LEFT(E919,MIN(FIND({0,1,2,3,4,5,6,7,8,9},ASC(E919)&amp;1234567890))-1)</f>
        <v>Ni</v>
      </c>
      <c r="G919" s="25">
        <f t="shared" si="28"/>
        <v>18.059999999999999</v>
      </c>
      <c r="H919" s="25">
        <f>VLOOKUP(F919,Table!$A$2:$C$121,2,0)</f>
        <v>10</v>
      </c>
      <c r="I919" s="26">
        <f>VLOOKUP(F919,Table!$A$2:$C$121,3,0)</f>
        <v>4</v>
      </c>
      <c r="J919" s="17" t="s">
        <v>13212</v>
      </c>
      <c r="K919" s="25" t="str">
        <f>LEFT(J919,MIN(FIND({0,1,2,3,4,5,6,7,8,9},ASC(J919)&amp;1234567890))-1)</f>
        <v>Ge</v>
      </c>
      <c r="L919" s="25">
        <f t="shared" si="29"/>
        <v>11.87</v>
      </c>
      <c r="M919" s="25">
        <f>VLOOKUP(K919,Table!$A$2:$C$121,2,0)</f>
        <v>14</v>
      </c>
      <c r="N919" s="26">
        <f>VLOOKUP(K919,Table!$A$2:$C$121,3,0)</f>
        <v>4</v>
      </c>
      <c r="O919" s="13" t="str">
        <f>VLOOKUP(A919,Table!$U$1:$V$230,2,0)</f>
        <v>Hexagonal</v>
      </c>
      <c r="P919" s="63"/>
    </row>
    <row r="920" spans="1:16" customFormat="1" ht="13.5">
      <c r="A920" s="12">
        <v>190</v>
      </c>
      <c r="B920" s="12">
        <v>419457</v>
      </c>
      <c r="C920" s="12" t="s">
        <v>6937</v>
      </c>
      <c r="D920" s="12" t="s">
        <v>1897</v>
      </c>
      <c r="E920" s="17" t="s">
        <v>11545</v>
      </c>
      <c r="F920" s="25" t="str">
        <f>LEFT(E920,MIN(FIND({0,1,2,3,4,5,6,7,8,9},ASC(E920)&amp;1234567890))-1)</f>
        <v>Tb</v>
      </c>
      <c r="G920" s="25">
        <f t="shared" si="28"/>
        <v>3</v>
      </c>
      <c r="H920" s="25">
        <f>VLOOKUP(F920,Table!$A$2:$C$121,2,0)</f>
        <v>3</v>
      </c>
      <c r="I920" s="26">
        <f>VLOOKUP(F920,Table!$A$2:$C$121,3,0)</f>
        <v>6</v>
      </c>
      <c r="J920" s="17" t="s">
        <v>11402</v>
      </c>
      <c r="K920" s="25" t="str">
        <f>LEFT(J920,MIN(FIND({0,1,2,3,4,5,6,7,8,9},ASC(J920)&amp;1234567890))-1)</f>
        <v>Ge</v>
      </c>
      <c r="L920" s="25">
        <f t="shared" si="29"/>
        <v>5</v>
      </c>
      <c r="M920" s="25">
        <f>VLOOKUP(K920,Table!$A$2:$C$121,2,0)</f>
        <v>14</v>
      </c>
      <c r="N920" s="26">
        <f>VLOOKUP(K920,Table!$A$2:$C$121,3,0)</f>
        <v>4</v>
      </c>
      <c r="O920" s="13" t="str">
        <f>VLOOKUP(A920,Table!$U$1:$V$230,2,0)</f>
        <v>Hexagonal</v>
      </c>
      <c r="P920" s="63"/>
    </row>
    <row r="921" spans="1:16" customFormat="1" ht="13.5">
      <c r="A921" s="12">
        <v>190</v>
      </c>
      <c r="B921" s="12">
        <v>419458</v>
      </c>
      <c r="C921" s="12" t="s">
        <v>6937</v>
      </c>
      <c r="D921" s="12" t="s">
        <v>1893</v>
      </c>
      <c r="E921" s="17" t="s">
        <v>11385</v>
      </c>
      <c r="F921" s="25" t="str">
        <f>LEFT(E921,MIN(FIND({0,1,2,3,4,5,6,7,8,9},ASC(E921)&amp;1234567890))-1)</f>
        <v>Dy</v>
      </c>
      <c r="G921" s="25">
        <f t="shared" si="28"/>
        <v>3</v>
      </c>
      <c r="H921" s="25">
        <f>VLOOKUP(F921,Table!$A$2:$C$121,2,0)</f>
        <v>3</v>
      </c>
      <c r="I921" s="26">
        <f>VLOOKUP(F921,Table!$A$2:$C$121,3,0)</f>
        <v>6</v>
      </c>
      <c r="J921" s="17" t="s">
        <v>11402</v>
      </c>
      <c r="K921" s="25" t="str">
        <f>LEFT(J921,MIN(FIND({0,1,2,3,4,5,6,7,8,9},ASC(J921)&amp;1234567890))-1)</f>
        <v>Ge</v>
      </c>
      <c r="L921" s="25">
        <f t="shared" si="29"/>
        <v>5</v>
      </c>
      <c r="M921" s="25">
        <f>VLOOKUP(K921,Table!$A$2:$C$121,2,0)</f>
        <v>14</v>
      </c>
      <c r="N921" s="26">
        <f>VLOOKUP(K921,Table!$A$2:$C$121,3,0)</f>
        <v>4</v>
      </c>
      <c r="O921" s="13" t="str">
        <f>VLOOKUP(A921,Table!$U$1:$V$230,2,0)</f>
        <v>Hexagonal</v>
      </c>
      <c r="P921" s="63"/>
    </row>
    <row r="922" spans="1:16" customFormat="1" ht="13.5">
      <c r="A922" s="12">
        <v>190</v>
      </c>
      <c r="B922" s="12">
        <v>416581</v>
      </c>
      <c r="C922" s="12" t="s">
        <v>6937</v>
      </c>
      <c r="D922" s="12" t="s">
        <v>1911</v>
      </c>
      <c r="E922" s="17" t="s">
        <v>501</v>
      </c>
      <c r="F922" s="25" t="str">
        <f>LEFT(E922,MIN(FIND({0,1,2,3,4,5,6,7,8,9},ASC(E922)&amp;1234567890))-1)</f>
        <v>Sm</v>
      </c>
      <c r="G922" s="25">
        <f t="shared" si="28"/>
        <v>3</v>
      </c>
      <c r="H922" s="25">
        <f>VLOOKUP(F922,Table!$A$2:$C$121,2,0)</f>
        <v>3</v>
      </c>
      <c r="I922" s="26">
        <f>VLOOKUP(F922,Table!$A$2:$C$121,3,0)</f>
        <v>6</v>
      </c>
      <c r="J922" s="17" t="s">
        <v>11402</v>
      </c>
      <c r="K922" s="25" t="str">
        <f>LEFT(J922,MIN(FIND({0,1,2,3,4,5,6,7,8,9},ASC(J922)&amp;1234567890))-1)</f>
        <v>Ge</v>
      </c>
      <c r="L922" s="25">
        <f t="shared" si="29"/>
        <v>5</v>
      </c>
      <c r="M922" s="25">
        <f>VLOOKUP(K922,Table!$A$2:$C$121,2,0)</f>
        <v>14</v>
      </c>
      <c r="N922" s="26">
        <f>VLOOKUP(K922,Table!$A$2:$C$121,3,0)</f>
        <v>4</v>
      </c>
      <c r="O922" s="13" t="str">
        <f>VLOOKUP(A922,Table!$U$1:$V$230,2,0)</f>
        <v>Hexagonal</v>
      </c>
      <c r="P922" s="63"/>
    </row>
    <row r="923" spans="1:16" customFormat="1" ht="13.5">
      <c r="A923" s="12">
        <v>190</v>
      </c>
      <c r="B923" s="12">
        <v>260249</v>
      </c>
      <c r="C923" s="12" t="s">
        <v>6937</v>
      </c>
      <c r="D923" s="12" t="s">
        <v>6941</v>
      </c>
      <c r="E923" s="17" t="s">
        <v>13213</v>
      </c>
      <c r="F923" s="25" t="str">
        <f>LEFT(E923,MIN(FIND({0,1,2,3,4,5,6,7,8,9},ASC(E923)&amp;1234567890))-1)</f>
        <v>Ga</v>
      </c>
      <c r="G923" s="25">
        <f t="shared" si="28"/>
        <v>2.83</v>
      </c>
      <c r="H923" s="25">
        <f>VLOOKUP(F923,Table!$A$2:$C$121,2,0)</f>
        <v>13</v>
      </c>
      <c r="I923" s="26">
        <f>VLOOKUP(F923,Table!$A$2:$C$121,3,0)</f>
        <v>4</v>
      </c>
      <c r="J923" s="17" t="s">
        <v>13214</v>
      </c>
      <c r="K923" s="25" t="str">
        <f>LEFT(J923,MIN(FIND({0,1,2,3,4,5,6,7,8,9},ASC(J923)&amp;1234567890))-1)</f>
        <v>Sm</v>
      </c>
      <c r="L923" s="25">
        <f t="shared" si="29"/>
        <v>1.06</v>
      </c>
      <c r="M923" s="25">
        <f>VLOOKUP(K923,Table!$A$2:$C$121,2,0)</f>
        <v>3</v>
      </c>
      <c r="N923" s="26">
        <f>VLOOKUP(K923,Table!$A$2:$C$121,3,0)</f>
        <v>6</v>
      </c>
      <c r="O923" s="13" t="str">
        <f>VLOOKUP(A923,Table!$U$1:$V$230,2,0)</f>
        <v>Hexagonal</v>
      </c>
      <c r="P923" s="63"/>
    </row>
    <row r="924" spans="1:16" customFormat="1" ht="13.5">
      <c r="A924" s="12">
        <v>190</v>
      </c>
      <c r="B924" s="12">
        <v>248692</v>
      </c>
      <c r="C924" s="12" t="s">
        <v>6937</v>
      </c>
      <c r="D924" s="12" t="s">
        <v>6942</v>
      </c>
      <c r="E924" s="17" t="s">
        <v>13215</v>
      </c>
      <c r="F924" s="25" t="str">
        <f>LEFT(E924,MIN(FIND({0,1,2,3,4,5,6,7,8,9},ASC(E924)&amp;1234567890))-1)</f>
        <v>Si</v>
      </c>
      <c r="G924" s="25">
        <f t="shared" si="28"/>
        <v>58</v>
      </c>
      <c r="H924" s="25">
        <f>VLOOKUP(F924,Table!$A$2:$C$121,2,0)</f>
        <v>14</v>
      </c>
      <c r="I924" s="26">
        <f>VLOOKUP(F924,Table!$A$2:$C$121,3,0)</f>
        <v>3</v>
      </c>
      <c r="J924" s="17" t="s">
        <v>11787</v>
      </c>
      <c r="K924" s="25" t="str">
        <f>LEFT(J924,MIN(FIND({0,1,2,3,4,5,6,7,8,9},ASC(J924)&amp;1234567890))-1)</f>
        <v>O</v>
      </c>
      <c r="L924" s="25">
        <f t="shared" si="29"/>
        <v>128</v>
      </c>
      <c r="M924" s="25">
        <f>VLOOKUP(K924,Table!$A$2:$C$121,2,0)</f>
        <v>16</v>
      </c>
      <c r="N924" s="26">
        <f>VLOOKUP(K924,Table!$A$2:$C$121,3,0)</f>
        <v>2</v>
      </c>
      <c r="O924" s="13" t="str">
        <f>VLOOKUP(A924,Table!$U$1:$V$230,2,0)</f>
        <v>Hexagonal</v>
      </c>
      <c r="P924" s="63"/>
    </row>
    <row r="925" spans="1:16" customFormat="1" ht="13.5">
      <c r="A925" s="12">
        <v>215</v>
      </c>
      <c r="B925" s="12">
        <v>831</v>
      </c>
      <c r="C925" s="12" t="s">
        <v>8552</v>
      </c>
      <c r="D925" s="12" t="s">
        <v>8553</v>
      </c>
      <c r="E925" s="17" t="s">
        <v>13805</v>
      </c>
      <c r="F925" s="25" t="str">
        <f>LEFT(E925,MIN(FIND({0,1,2,3,4,5,6,7,8,9},ASC(E925)&amp;1234567890))-1)</f>
        <v>Au</v>
      </c>
      <c r="G925" s="25">
        <f t="shared" si="28"/>
        <v>9</v>
      </c>
      <c r="H925" s="25">
        <f>VLOOKUP(F925,Table!$A$2:$C$121,2,0)</f>
        <v>11</v>
      </c>
      <c r="I925" s="26">
        <f>VLOOKUP(F925,Table!$A$2:$C$121,3,0)</f>
        <v>6</v>
      </c>
      <c r="J925" s="17" t="s">
        <v>11507</v>
      </c>
      <c r="K925" s="25" t="str">
        <f>LEFT(J925,MIN(FIND({0,1,2,3,4,5,6,7,8,9},ASC(J925)&amp;1234567890))-1)</f>
        <v>In</v>
      </c>
      <c r="L925" s="25">
        <f t="shared" si="29"/>
        <v>4</v>
      </c>
      <c r="M925" s="25">
        <f>VLOOKUP(K925,Table!$A$2:$C$121,2,0)</f>
        <v>13</v>
      </c>
      <c r="N925" s="26">
        <f>VLOOKUP(K925,Table!$A$2:$C$121,3,0)</f>
        <v>5</v>
      </c>
      <c r="O925" s="13" t="str">
        <f>VLOOKUP(A925,Table!$U$1:$V$230,2,0)</f>
        <v>Cubic</v>
      </c>
      <c r="P925" s="63"/>
    </row>
    <row r="926" spans="1:16" customFormat="1" ht="13.5">
      <c r="A926" s="12">
        <v>215</v>
      </c>
      <c r="B926" s="12">
        <v>832</v>
      </c>
      <c r="C926" s="12" t="s">
        <v>8552</v>
      </c>
      <c r="D926" s="12" t="s">
        <v>8554</v>
      </c>
      <c r="E926" s="17" t="s">
        <v>13806</v>
      </c>
      <c r="F926" s="25" t="str">
        <f>LEFT(E926,MIN(FIND({0,1,2,3,4,5,6,7,8,9},ASC(E926)&amp;1234567890))-1)</f>
        <v>Ag</v>
      </c>
      <c r="G926" s="25">
        <f t="shared" si="28"/>
        <v>9</v>
      </c>
      <c r="H926" s="25">
        <f>VLOOKUP(F926,Table!$A$2:$C$121,2,0)</f>
        <v>11</v>
      </c>
      <c r="I926" s="26">
        <f>VLOOKUP(F926,Table!$A$2:$C$121,3,0)</f>
        <v>5</v>
      </c>
      <c r="J926" s="17" t="s">
        <v>11507</v>
      </c>
      <c r="K926" s="25" t="str">
        <f>LEFT(J926,MIN(FIND({0,1,2,3,4,5,6,7,8,9},ASC(J926)&amp;1234567890))-1)</f>
        <v>In</v>
      </c>
      <c r="L926" s="25">
        <f t="shared" si="29"/>
        <v>4</v>
      </c>
      <c r="M926" s="25">
        <f>VLOOKUP(K926,Table!$A$2:$C$121,2,0)</f>
        <v>13</v>
      </c>
      <c r="N926" s="26">
        <f>VLOOKUP(K926,Table!$A$2:$C$121,3,0)</f>
        <v>5</v>
      </c>
      <c r="O926" s="13" t="str">
        <f>VLOOKUP(A926,Table!$U$1:$V$230,2,0)</f>
        <v>Cubic</v>
      </c>
      <c r="P926" s="63"/>
    </row>
    <row r="927" spans="1:16" customFormat="1" ht="13.5">
      <c r="A927" s="12">
        <v>215</v>
      </c>
      <c r="B927" s="12">
        <v>2359</v>
      </c>
      <c r="C927" s="12" t="s">
        <v>8552</v>
      </c>
      <c r="D927" s="12" t="s">
        <v>8555</v>
      </c>
      <c r="E927" s="17" t="s">
        <v>12953</v>
      </c>
      <c r="F927" s="25" t="str">
        <f>LEFT(E927,MIN(FIND({0,1,2,3,4,5,6,7,8,9},ASC(E927)&amp;1234567890))-1)</f>
        <v>Cu</v>
      </c>
      <c r="G927" s="25">
        <f t="shared" si="28"/>
        <v>9</v>
      </c>
      <c r="H927" s="25">
        <f>VLOOKUP(F927,Table!$A$2:$C$121,2,0)</f>
        <v>11</v>
      </c>
      <c r="I927" s="26">
        <f>VLOOKUP(F927,Table!$A$2:$C$121,3,0)</f>
        <v>4</v>
      </c>
      <c r="J927" s="17" t="s">
        <v>11382</v>
      </c>
      <c r="K927" s="25" t="str">
        <f>LEFT(J927,MIN(FIND({0,1,2,3,4,5,6,7,8,9},ASC(J927)&amp;1234567890))-1)</f>
        <v>Ga</v>
      </c>
      <c r="L927" s="25">
        <f t="shared" si="29"/>
        <v>4</v>
      </c>
      <c r="M927" s="25">
        <f>VLOOKUP(K927,Table!$A$2:$C$121,2,0)</f>
        <v>13</v>
      </c>
      <c r="N927" s="26">
        <f>VLOOKUP(K927,Table!$A$2:$C$121,3,0)</f>
        <v>4</v>
      </c>
      <c r="O927" s="13" t="str">
        <f>VLOOKUP(A927,Table!$U$1:$V$230,2,0)</f>
        <v>Cubic</v>
      </c>
      <c r="P927" s="63"/>
    </row>
    <row r="928" spans="1:16" customFormat="1" ht="13.5">
      <c r="A928" s="12">
        <v>215</v>
      </c>
      <c r="B928" s="12">
        <v>8195</v>
      </c>
      <c r="C928" s="12" t="s">
        <v>8552</v>
      </c>
      <c r="D928" s="12" t="s">
        <v>8556</v>
      </c>
      <c r="E928" s="17" t="s">
        <v>11286</v>
      </c>
      <c r="F928" s="25" t="str">
        <f>LEFT(E928,MIN(FIND({0,1,2,3,4,5,6,7,8,9},ASC(E928)&amp;1234567890))-1)</f>
        <v>In</v>
      </c>
      <c r="G928" s="25">
        <f t="shared" si="28"/>
        <v>1</v>
      </c>
      <c r="H928" s="25">
        <f>VLOOKUP(F928,Table!$A$2:$C$121,2,0)</f>
        <v>13</v>
      </c>
      <c r="I928" s="26">
        <f>VLOOKUP(F928,Table!$A$2:$C$121,3,0)</f>
        <v>5</v>
      </c>
      <c r="J928" s="17" t="s">
        <v>11426</v>
      </c>
      <c r="K928" s="25" t="str">
        <f>LEFT(J928,MIN(FIND({0,1,2,3,4,5,6,7,8,9},ASC(J928)&amp;1234567890))-1)</f>
        <v>Mn</v>
      </c>
      <c r="L928" s="25">
        <f t="shared" si="29"/>
        <v>3</v>
      </c>
      <c r="M928" s="25">
        <f>VLOOKUP(K928,Table!$A$2:$C$121,2,0)</f>
        <v>7</v>
      </c>
      <c r="N928" s="26">
        <f>VLOOKUP(K928,Table!$A$2:$C$121,3,0)</f>
        <v>4</v>
      </c>
      <c r="O928" s="13" t="str">
        <f>VLOOKUP(A928,Table!$U$1:$V$230,2,0)</f>
        <v>Cubic</v>
      </c>
      <c r="P928" s="63"/>
    </row>
    <row r="929" spans="1:16" customFormat="1" ht="13.5">
      <c r="A929" s="12">
        <v>215</v>
      </c>
      <c r="B929" s="12">
        <v>1625</v>
      </c>
      <c r="C929" s="12" t="s">
        <v>8552</v>
      </c>
      <c r="D929" s="12" t="s">
        <v>8557</v>
      </c>
      <c r="E929" s="17" t="s">
        <v>11480</v>
      </c>
      <c r="F929" s="25" t="str">
        <f>LEFT(E929,MIN(FIND({0,1,2,3,4,5,6,7,8,9},ASC(E929)&amp;1234567890))-1)</f>
        <v>Al</v>
      </c>
      <c r="G929" s="25">
        <f t="shared" si="28"/>
        <v>4</v>
      </c>
      <c r="H929" s="25">
        <f>VLOOKUP(F929,Table!$A$2:$C$121,2,0)</f>
        <v>13</v>
      </c>
      <c r="I929" s="26">
        <f>VLOOKUP(F929,Table!$A$2:$C$121,3,0)</f>
        <v>3</v>
      </c>
      <c r="J929" s="17" t="s">
        <v>12953</v>
      </c>
      <c r="K929" s="25" t="str">
        <f>LEFT(J929,MIN(FIND({0,1,2,3,4,5,6,7,8,9},ASC(J929)&amp;1234567890))-1)</f>
        <v>Cu</v>
      </c>
      <c r="L929" s="25">
        <f t="shared" si="29"/>
        <v>9</v>
      </c>
      <c r="M929" s="25">
        <f>VLOOKUP(K929,Table!$A$2:$C$121,2,0)</f>
        <v>11</v>
      </c>
      <c r="N929" s="26">
        <f>VLOOKUP(K929,Table!$A$2:$C$121,3,0)</f>
        <v>4</v>
      </c>
      <c r="O929" s="13" t="str">
        <f>VLOOKUP(A929,Table!$U$1:$V$230,2,0)</f>
        <v>Cubic</v>
      </c>
      <c r="P929" s="63"/>
    </row>
    <row r="930" spans="1:16" customFormat="1" ht="13.5">
      <c r="A930" s="12">
        <v>215</v>
      </c>
      <c r="B930" s="12">
        <v>25567</v>
      </c>
      <c r="C930" s="12" t="s">
        <v>8552</v>
      </c>
      <c r="D930" s="12" t="s">
        <v>2310</v>
      </c>
      <c r="E930" s="17" t="s">
        <v>542</v>
      </c>
      <c r="F930" s="25" t="str">
        <f>LEFT(E930,MIN(FIND({0,1,2,3,4,5,6,7,8,9},ASC(E930)&amp;1234567890))-1)</f>
        <v>Bi</v>
      </c>
      <c r="G930" s="25">
        <f t="shared" si="28"/>
        <v>1</v>
      </c>
      <c r="H930" s="25">
        <f>VLOOKUP(F930,Table!$A$2:$C$121,2,0)</f>
        <v>15</v>
      </c>
      <c r="I930" s="26">
        <f>VLOOKUP(F930,Table!$A$2:$C$121,3,0)</f>
        <v>6</v>
      </c>
      <c r="J930" s="17" t="s">
        <v>365</v>
      </c>
      <c r="K930" s="25" t="str">
        <f>LEFT(J930,MIN(FIND({0,1,2,3,4,5,6,7,8,9},ASC(J930)&amp;1234567890))-1)</f>
        <v>F</v>
      </c>
      <c r="L930" s="25">
        <f t="shared" si="29"/>
        <v>3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Cubic</v>
      </c>
      <c r="P930" s="63"/>
    </row>
    <row r="931" spans="1:16" customFormat="1" ht="13.5">
      <c r="A931" s="12">
        <v>215</v>
      </c>
      <c r="B931" s="12">
        <v>30221</v>
      </c>
      <c r="C931" s="12" t="s">
        <v>8552</v>
      </c>
      <c r="D931" s="12" t="s">
        <v>8558</v>
      </c>
      <c r="E931" s="17" t="s">
        <v>13807</v>
      </c>
      <c r="F931" s="25" t="str">
        <f>LEFT(E931,MIN(FIND({0,1,2,3,4,5,6,7,8,9},ASC(E931)&amp;1234567890))-1)</f>
        <v>Li</v>
      </c>
      <c r="G931" s="25">
        <f t="shared" si="28"/>
        <v>10</v>
      </c>
      <c r="H931" s="25">
        <f>VLOOKUP(F931,Table!$A$2:$C$121,2,0)</f>
        <v>1</v>
      </c>
      <c r="I931" s="26">
        <f>VLOOKUP(F931,Table!$A$2:$C$121,3,0)</f>
        <v>2</v>
      </c>
      <c r="J931" s="17" t="s">
        <v>597</v>
      </c>
      <c r="K931" s="25" t="str">
        <f>LEFT(J931,MIN(FIND({0,1,2,3,4,5,6,7,8,9},ASC(J931)&amp;1234567890))-1)</f>
        <v>Pb</v>
      </c>
      <c r="L931" s="25">
        <f t="shared" si="29"/>
        <v>3</v>
      </c>
      <c r="M931" s="25">
        <f>VLOOKUP(K931,Table!$A$2:$C$121,2,0)</f>
        <v>14</v>
      </c>
      <c r="N931" s="26">
        <f>VLOOKUP(K931,Table!$A$2:$C$121,3,0)</f>
        <v>6</v>
      </c>
      <c r="O931" s="13" t="str">
        <f>VLOOKUP(A931,Table!$U$1:$V$230,2,0)</f>
        <v>Cubic</v>
      </c>
      <c r="P931" s="63"/>
    </row>
    <row r="932" spans="1:16" customFormat="1" ht="13.5">
      <c r="A932" s="12">
        <v>215</v>
      </c>
      <c r="B932" s="12">
        <v>41951</v>
      </c>
      <c r="C932" s="12" t="s">
        <v>8552</v>
      </c>
      <c r="D932" s="12" t="s">
        <v>5553</v>
      </c>
      <c r="E932" s="17" t="s">
        <v>406</v>
      </c>
      <c r="F932" s="25" t="str">
        <f>LEFT(E932,MIN(FIND({0,1,2,3,4,5,6,7,8,9},ASC(E932)&amp;1234567890))-1)</f>
        <v>C</v>
      </c>
      <c r="G932" s="25">
        <f t="shared" si="28"/>
        <v>3</v>
      </c>
      <c r="H932" s="25">
        <f>VLOOKUP(F932,Table!$A$2:$C$121,2,0)</f>
        <v>14</v>
      </c>
      <c r="I932" s="26">
        <f>VLOOKUP(F932,Table!$A$2:$C$121,3,0)</f>
        <v>2</v>
      </c>
      <c r="J932" s="17" t="s">
        <v>372</v>
      </c>
      <c r="K932" s="25" t="str">
        <f>LEFT(J932,MIN(FIND({0,1,2,3,4,5,6,7,8,9},ASC(J932)&amp;1234567890))-1)</f>
        <v>N</v>
      </c>
      <c r="L932" s="25">
        <f t="shared" si="29"/>
        <v>4</v>
      </c>
      <c r="M932" s="25">
        <f>VLOOKUP(K932,Table!$A$2:$C$121,2,0)</f>
        <v>15</v>
      </c>
      <c r="N932" s="26">
        <f>VLOOKUP(K932,Table!$A$2:$C$121,3,0)</f>
        <v>2</v>
      </c>
      <c r="O932" s="13" t="str">
        <f>VLOOKUP(A932,Table!$U$1:$V$230,2,0)</f>
        <v>Cubic</v>
      </c>
      <c r="P932" s="63"/>
    </row>
    <row r="933" spans="1:16" customFormat="1" ht="13.5">
      <c r="A933" s="12">
        <v>215</v>
      </c>
      <c r="B933" s="12">
        <v>43666</v>
      </c>
      <c r="C933" s="12" t="s">
        <v>8552</v>
      </c>
      <c r="D933" s="12" t="s">
        <v>1674</v>
      </c>
      <c r="E933" s="17" t="s">
        <v>11293</v>
      </c>
      <c r="F933" s="25" t="str">
        <f>LEFT(E933,MIN(FIND({0,1,2,3,4,5,6,7,8,9},ASC(E933)&amp;1234567890))-1)</f>
        <v>Cd</v>
      </c>
      <c r="G933" s="25">
        <f t="shared" si="28"/>
        <v>1</v>
      </c>
      <c r="H933" s="25">
        <f>VLOOKUP(F933,Table!$A$2:$C$121,2,0)</f>
        <v>12</v>
      </c>
      <c r="I933" s="26">
        <f>VLOOKUP(F933,Table!$A$2:$C$121,3,0)</f>
        <v>5</v>
      </c>
      <c r="J933" s="17" t="s">
        <v>328</v>
      </c>
      <c r="K933" s="25" t="str">
        <f>LEFT(J933,MIN(FIND({0,1,2,3,4,5,6,7,8,9},ASC(J933)&amp;1234567890))-1)</f>
        <v>Te</v>
      </c>
      <c r="L933" s="25">
        <f t="shared" si="29"/>
        <v>1</v>
      </c>
      <c r="M933" s="25">
        <f>VLOOKUP(K933,Table!$A$2:$C$121,2,0)</f>
        <v>16</v>
      </c>
      <c r="N933" s="26">
        <f>VLOOKUP(K933,Table!$A$2:$C$121,3,0)</f>
        <v>5</v>
      </c>
      <c r="O933" s="13" t="str">
        <f>VLOOKUP(A933,Table!$U$1:$V$230,2,0)</f>
        <v>Cubic</v>
      </c>
      <c r="P933" s="63"/>
    </row>
    <row r="934" spans="1:16" customFormat="1" ht="13.5">
      <c r="A934" s="12">
        <v>215</v>
      </c>
      <c r="B934" s="12">
        <v>44729</v>
      </c>
      <c r="C934" s="12" t="s">
        <v>8552</v>
      </c>
      <c r="D934" s="12" t="s">
        <v>8559</v>
      </c>
      <c r="E934" s="17" t="s">
        <v>11557</v>
      </c>
      <c r="F934" s="25" t="str">
        <f>LEFT(E934,MIN(FIND({0,1,2,3,4,5,6,7,8,9},ASC(E934)&amp;1234567890))-1)</f>
        <v>Fe</v>
      </c>
      <c r="G934" s="25">
        <f t="shared" si="28"/>
        <v>4</v>
      </c>
      <c r="H934" s="25">
        <f>VLOOKUP(F934,Table!$A$2:$C$121,2,0)</f>
        <v>8</v>
      </c>
      <c r="I934" s="26">
        <f>VLOOKUP(F934,Table!$A$2:$C$121,3,0)</f>
        <v>4</v>
      </c>
      <c r="J934" s="17" t="s">
        <v>614</v>
      </c>
      <c r="K934" s="25" t="str">
        <f>LEFT(J934,MIN(FIND({0,1,2,3,4,5,6,7,8,9},ASC(J934)&amp;1234567890))-1)</f>
        <v>C</v>
      </c>
      <c r="L934" s="25">
        <f t="shared" si="29"/>
        <v>1</v>
      </c>
      <c r="M934" s="25">
        <f>VLOOKUP(K934,Table!$A$2:$C$121,2,0)</f>
        <v>14</v>
      </c>
      <c r="N934" s="26">
        <f>VLOOKUP(K934,Table!$A$2:$C$121,3,0)</f>
        <v>2</v>
      </c>
      <c r="O934" s="13" t="str">
        <f>VLOOKUP(A934,Table!$U$1:$V$230,2,0)</f>
        <v>Cubic</v>
      </c>
      <c r="P934" s="63"/>
    </row>
    <row r="935" spans="1:16" customFormat="1" ht="13.5">
      <c r="A935" s="12">
        <v>215</v>
      </c>
      <c r="B935" s="12">
        <v>102039</v>
      </c>
      <c r="C935" s="12" t="s">
        <v>8552</v>
      </c>
      <c r="D935" s="12" t="s">
        <v>8560</v>
      </c>
      <c r="E935" s="17" t="s">
        <v>12688</v>
      </c>
      <c r="F935" s="25" t="str">
        <f>LEFT(E935,MIN(FIND({0,1,2,3,4,5,6,7,8,9},ASC(E935)&amp;1234567890))-1)</f>
        <v>Cd</v>
      </c>
      <c r="G935" s="25">
        <f t="shared" si="28"/>
        <v>5</v>
      </c>
      <c r="H935" s="25">
        <f>VLOOKUP(F935,Table!$A$2:$C$121,2,0)</f>
        <v>12</v>
      </c>
      <c r="I935" s="26">
        <f>VLOOKUP(F935,Table!$A$2:$C$121,3,0)</f>
        <v>5</v>
      </c>
      <c r="J935" s="17" t="s">
        <v>66</v>
      </c>
      <c r="K935" s="25" t="str">
        <f>LEFT(J935,MIN(FIND({0,1,2,3,4,5,6,7,8,9},ASC(J935)&amp;1234567890))-1)</f>
        <v>Ni</v>
      </c>
      <c r="L935" s="25">
        <f t="shared" si="29"/>
        <v>1</v>
      </c>
      <c r="M935" s="25">
        <f>VLOOKUP(K935,Table!$A$2:$C$121,2,0)</f>
        <v>10</v>
      </c>
      <c r="N935" s="26">
        <f>VLOOKUP(K935,Table!$A$2:$C$121,3,0)</f>
        <v>4</v>
      </c>
      <c r="O935" s="13" t="str">
        <f>VLOOKUP(A935,Table!$U$1:$V$230,2,0)</f>
        <v>Cubic</v>
      </c>
      <c r="P935" s="63"/>
    </row>
    <row r="936" spans="1:16" customFormat="1" ht="13.5">
      <c r="A936" s="12">
        <v>215</v>
      </c>
      <c r="B936" s="12">
        <v>102056</v>
      </c>
      <c r="C936" s="12" t="s">
        <v>8552</v>
      </c>
      <c r="D936" s="12" t="s">
        <v>8561</v>
      </c>
      <c r="E936" s="17" t="s">
        <v>12688</v>
      </c>
      <c r="F936" s="25" t="str">
        <f>LEFT(E936,MIN(FIND({0,1,2,3,4,5,6,7,8,9},ASC(E936)&amp;1234567890))-1)</f>
        <v>Cd</v>
      </c>
      <c r="G936" s="25">
        <f t="shared" si="28"/>
        <v>5</v>
      </c>
      <c r="H936" s="25">
        <f>VLOOKUP(F936,Table!$A$2:$C$121,2,0)</f>
        <v>12</v>
      </c>
      <c r="I936" s="26">
        <f>VLOOKUP(F936,Table!$A$2:$C$121,3,0)</f>
        <v>5</v>
      </c>
      <c r="J936" s="17" t="s">
        <v>539</v>
      </c>
      <c r="K936" s="25" t="str">
        <f>LEFT(J936,MIN(FIND({0,1,2,3,4,5,6,7,8,9},ASC(J936)&amp;1234567890))-1)</f>
        <v>Pt</v>
      </c>
      <c r="L936" s="25">
        <f t="shared" si="29"/>
        <v>1</v>
      </c>
      <c r="M936" s="25">
        <f>VLOOKUP(K936,Table!$A$2:$C$121,2,0)</f>
        <v>10</v>
      </c>
      <c r="N936" s="26">
        <f>VLOOKUP(K936,Table!$A$2:$C$121,3,0)</f>
        <v>6</v>
      </c>
      <c r="O936" s="13" t="str">
        <f>VLOOKUP(A936,Table!$U$1:$V$230,2,0)</f>
        <v>Cubic</v>
      </c>
      <c r="P936" s="63"/>
    </row>
    <row r="937" spans="1:16" customFormat="1" ht="13.5">
      <c r="A937" s="12">
        <v>215</v>
      </c>
      <c r="B937" s="12">
        <v>102072</v>
      </c>
      <c r="C937" s="12" t="s">
        <v>8552</v>
      </c>
      <c r="D937" s="12" t="s">
        <v>8562</v>
      </c>
      <c r="E937" s="17" t="s">
        <v>13808</v>
      </c>
      <c r="F937" s="25" t="str">
        <f>LEFT(E937,MIN(FIND({0,1,2,3,4,5,6,7,8,9},ASC(E937)&amp;1234567890))-1)</f>
        <v>Cd</v>
      </c>
      <c r="G937" s="25">
        <f t="shared" si="28"/>
        <v>43</v>
      </c>
      <c r="H937" s="25">
        <f>VLOOKUP(F937,Table!$A$2:$C$121,2,0)</f>
        <v>12</v>
      </c>
      <c r="I937" s="26">
        <f>VLOOKUP(F937,Table!$A$2:$C$121,3,0)</f>
        <v>5</v>
      </c>
      <c r="J937" s="17" t="s">
        <v>12129</v>
      </c>
      <c r="K937" s="25" t="str">
        <f>LEFT(J937,MIN(FIND({0,1,2,3,4,5,6,7,8,9},ASC(J937)&amp;1234567890))-1)</f>
        <v>Pd</v>
      </c>
      <c r="L937" s="25">
        <f t="shared" si="29"/>
        <v>8</v>
      </c>
      <c r="M937" s="25">
        <f>VLOOKUP(K937,Table!$A$2:$C$121,2,0)</f>
        <v>10</v>
      </c>
      <c r="N937" s="26">
        <f>VLOOKUP(K937,Table!$A$2:$C$121,3,0)</f>
        <v>5</v>
      </c>
      <c r="O937" s="13" t="str">
        <f>VLOOKUP(A937,Table!$U$1:$V$230,2,0)</f>
        <v>Cubic</v>
      </c>
      <c r="P937" s="63"/>
    </row>
    <row r="938" spans="1:16" customFormat="1" ht="13.5">
      <c r="A938" s="12">
        <v>215</v>
      </c>
      <c r="B938" s="12">
        <v>240166</v>
      </c>
      <c r="C938" s="12" t="s">
        <v>8552</v>
      </c>
      <c r="D938" s="12" t="s">
        <v>8563</v>
      </c>
      <c r="E938" s="17" t="s">
        <v>349</v>
      </c>
      <c r="F938" s="25" t="str">
        <f>LEFT(E938,MIN(FIND({0,1,2,3,4,5,6,7,8,9},ASC(E938)&amp;1234567890))-1)</f>
        <v>Ti</v>
      </c>
      <c r="G938" s="25">
        <f t="shared" si="28"/>
        <v>8</v>
      </c>
      <c r="H938" s="25">
        <f>VLOOKUP(F938,Table!$A$2:$C$121,2,0)</f>
        <v>4</v>
      </c>
      <c r="I938" s="26">
        <f>VLOOKUP(F938,Table!$A$2:$C$121,3,0)</f>
        <v>4</v>
      </c>
      <c r="J938" s="17" t="s">
        <v>12026</v>
      </c>
      <c r="K938" s="25" t="str">
        <f>LEFT(J938,MIN(FIND({0,1,2,3,4,5,6,7,8,9},ASC(J938)&amp;1234567890))-1)</f>
        <v>In</v>
      </c>
      <c r="L938" s="25">
        <f t="shared" si="29"/>
        <v>5</v>
      </c>
      <c r="M938" s="25">
        <f>VLOOKUP(K938,Table!$A$2:$C$121,2,0)</f>
        <v>13</v>
      </c>
      <c r="N938" s="26">
        <f>VLOOKUP(K938,Table!$A$2:$C$121,3,0)</f>
        <v>5</v>
      </c>
      <c r="O938" s="13" t="str">
        <f>VLOOKUP(A938,Table!$U$1:$V$230,2,0)</f>
        <v>Cubic</v>
      </c>
      <c r="P938" s="63"/>
    </row>
    <row r="939" spans="1:16" customFormat="1" ht="13.5">
      <c r="A939" s="12">
        <v>215</v>
      </c>
      <c r="B939" s="12">
        <v>106556</v>
      </c>
      <c r="C939" s="12" t="s">
        <v>8552</v>
      </c>
      <c r="D939" s="12" t="s">
        <v>8564</v>
      </c>
      <c r="E939" s="17" t="s">
        <v>12953</v>
      </c>
      <c r="F939" s="25" t="str">
        <f>LEFT(E939,MIN(FIND({0,1,2,3,4,5,6,7,8,9},ASC(E939)&amp;1234567890))-1)</f>
        <v>Cu</v>
      </c>
      <c r="G939" s="25">
        <f t="shared" si="28"/>
        <v>9</v>
      </c>
      <c r="H939" s="25">
        <f>VLOOKUP(F939,Table!$A$2:$C$121,2,0)</f>
        <v>11</v>
      </c>
      <c r="I939" s="26">
        <f>VLOOKUP(F939,Table!$A$2:$C$121,3,0)</f>
        <v>4</v>
      </c>
      <c r="J939" s="17" t="s">
        <v>11507</v>
      </c>
      <c r="K939" s="25" t="str">
        <f>LEFT(J939,MIN(FIND({0,1,2,3,4,5,6,7,8,9},ASC(J939)&amp;1234567890))-1)</f>
        <v>In</v>
      </c>
      <c r="L939" s="25">
        <f t="shared" si="29"/>
        <v>4</v>
      </c>
      <c r="M939" s="25">
        <f>VLOOKUP(K939,Table!$A$2:$C$121,2,0)</f>
        <v>13</v>
      </c>
      <c r="N939" s="26">
        <f>VLOOKUP(K939,Table!$A$2:$C$121,3,0)</f>
        <v>5</v>
      </c>
      <c r="O939" s="13" t="str">
        <f>VLOOKUP(A939,Table!$U$1:$V$230,2,0)</f>
        <v>Cubic</v>
      </c>
      <c r="P939" s="63"/>
    </row>
    <row r="940" spans="1:16" customFormat="1" ht="13.5">
      <c r="A940" s="12">
        <v>215</v>
      </c>
      <c r="B940" s="12">
        <v>609231</v>
      </c>
      <c r="C940" s="12" t="s">
        <v>8552</v>
      </c>
      <c r="D940" s="12" t="s">
        <v>8565</v>
      </c>
      <c r="E940" s="17" t="s">
        <v>341</v>
      </c>
      <c r="F940" s="25" t="str">
        <f>LEFT(E940,MIN(FIND({0,1,2,3,4,5,6,7,8,9},ASC(E940)&amp;1234567890))-1)</f>
        <v>Ru</v>
      </c>
      <c r="G940" s="25">
        <f t="shared" si="28"/>
        <v>1</v>
      </c>
      <c r="H940" s="25">
        <f>VLOOKUP(F940,Table!$A$2:$C$121,2,0)</f>
        <v>8</v>
      </c>
      <c r="I940" s="26">
        <f>VLOOKUP(F940,Table!$A$2:$C$121,3,0)</f>
        <v>5</v>
      </c>
      <c r="J940" s="17" t="s">
        <v>13766</v>
      </c>
      <c r="K940" s="25" t="str">
        <f>LEFT(J940,MIN(FIND({0,1,2,3,4,5,6,7,8,9},ASC(J940)&amp;1234567890))-1)</f>
        <v>Al</v>
      </c>
      <c r="L940" s="25">
        <f t="shared" si="29"/>
        <v>12</v>
      </c>
      <c r="M940" s="25">
        <f>VLOOKUP(K940,Table!$A$2:$C$121,2,0)</f>
        <v>13</v>
      </c>
      <c r="N940" s="26">
        <f>VLOOKUP(K940,Table!$A$2:$C$121,3,0)</f>
        <v>3</v>
      </c>
      <c r="O940" s="13" t="str">
        <f>VLOOKUP(A940,Table!$U$1:$V$230,2,0)</f>
        <v>Cubic</v>
      </c>
      <c r="P940" s="63"/>
    </row>
    <row r="941" spans="1:16" customFormat="1" ht="13.5">
      <c r="A941" s="12">
        <v>215</v>
      </c>
      <c r="B941" s="12">
        <v>639950</v>
      </c>
      <c r="C941" s="12" t="s">
        <v>8552</v>
      </c>
      <c r="D941" s="12" t="s">
        <v>8566</v>
      </c>
      <c r="E941" s="17" t="s">
        <v>11426</v>
      </c>
      <c r="F941" s="25" t="str">
        <f>LEFT(E941,MIN(FIND({0,1,2,3,4,5,6,7,8,9},ASC(E941)&amp;1234567890))-1)</f>
        <v>Mn</v>
      </c>
      <c r="G941" s="25">
        <f t="shared" si="28"/>
        <v>3</v>
      </c>
      <c r="H941" s="25">
        <f>VLOOKUP(F941,Table!$A$2:$C$121,2,0)</f>
        <v>7</v>
      </c>
      <c r="I941" s="26">
        <f>VLOOKUP(F941,Table!$A$2:$C$121,3,0)</f>
        <v>4</v>
      </c>
      <c r="J941" s="17" t="s">
        <v>11286</v>
      </c>
      <c r="K941" s="25" t="str">
        <f>LEFT(J941,MIN(FIND({0,1,2,3,4,5,6,7,8,9},ASC(J941)&amp;1234567890))-1)</f>
        <v>In</v>
      </c>
      <c r="L941" s="25">
        <f t="shared" si="29"/>
        <v>1</v>
      </c>
      <c r="M941" s="25">
        <f>VLOOKUP(K941,Table!$A$2:$C$121,2,0)</f>
        <v>13</v>
      </c>
      <c r="N941" s="26">
        <f>VLOOKUP(K941,Table!$A$2:$C$121,3,0)</f>
        <v>5</v>
      </c>
      <c r="O941" s="13" t="str">
        <f>VLOOKUP(A941,Table!$U$1:$V$230,2,0)</f>
        <v>Cubic</v>
      </c>
      <c r="P941" s="63"/>
    </row>
    <row r="942" spans="1:16" customFormat="1" ht="13.5">
      <c r="A942" s="12">
        <v>215</v>
      </c>
      <c r="B942" s="12">
        <v>107690</v>
      </c>
      <c r="C942" s="12" t="s">
        <v>8552</v>
      </c>
      <c r="D942" s="12" t="s">
        <v>8567</v>
      </c>
      <c r="E942" s="17" t="s">
        <v>11877</v>
      </c>
      <c r="F942" s="25" t="str">
        <f>LEFT(E942,MIN(FIND({0,1,2,3,4,5,6,7,8,9},ASC(E942)&amp;1234567890))-1)</f>
        <v>Ca</v>
      </c>
      <c r="G942" s="25">
        <f t="shared" si="28"/>
        <v>4</v>
      </c>
      <c r="H942" s="25">
        <f>VLOOKUP(F942,Table!$A$2:$C$121,2,0)</f>
        <v>2</v>
      </c>
      <c r="I942" s="26">
        <f>VLOOKUP(F942,Table!$A$2:$C$121,3,0)</f>
        <v>4</v>
      </c>
      <c r="J942" s="17" t="s">
        <v>13809</v>
      </c>
      <c r="K942" s="25" t="str">
        <f>LEFT(J942,MIN(FIND({0,1,2,3,4,5,6,7,8,9},ASC(J942)&amp;1234567890))-1)</f>
        <v>Hg</v>
      </c>
      <c r="L942" s="25">
        <f t="shared" si="29"/>
        <v>9</v>
      </c>
      <c r="M942" s="25">
        <f>VLOOKUP(K942,Table!$A$2:$C$121,2,0)</f>
        <v>12</v>
      </c>
      <c r="N942" s="26">
        <f>VLOOKUP(K942,Table!$A$2:$C$121,3,0)</f>
        <v>6</v>
      </c>
      <c r="O942" s="13" t="str">
        <f>VLOOKUP(A942,Table!$U$1:$V$230,2,0)</f>
        <v>Cubic</v>
      </c>
      <c r="P942" s="63"/>
    </row>
    <row r="943" spans="1:16" customFormat="1" ht="13.5">
      <c r="A943" s="12">
        <v>215</v>
      </c>
      <c r="B943" s="12">
        <v>246781</v>
      </c>
      <c r="C943" s="12" t="s">
        <v>8552</v>
      </c>
      <c r="D943" s="12" t="s">
        <v>8568</v>
      </c>
      <c r="E943" s="17" t="s">
        <v>13810</v>
      </c>
      <c r="F943" s="25" t="str">
        <f>LEFT(E943,MIN(FIND({0,1,2,3,4,5,6,7,8,9},ASC(E943)&amp;1234567890))-1)</f>
        <v>Fe</v>
      </c>
      <c r="G943" s="25">
        <f t="shared" si="28"/>
        <v>0.90200000000000002</v>
      </c>
      <c r="H943" s="25">
        <f>VLOOKUP(F943,Table!$A$2:$C$121,2,0)</f>
        <v>8</v>
      </c>
      <c r="I943" s="26">
        <f>VLOOKUP(F943,Table!$A$2:$C$121,3,0)</f>
        <v>4</v>
      </c>
      <c r="J943" s="17" t="s">
        <v>371</v>
      </c>
      <c r="K943" s="25" t="str">
        <f>LEFT(J943,MIN(FIND({0,1,2,3,4,5,6,7,8,9},ASC(J943)&amp;1234567890))-1)</f>
        <v>O</v>
      </c>
      <c r="L943" s="25">
        <f t="shared" si="29"/>
        <v>1</v>
      </c>
      <c r="M943" s="25">
        <f>VLOOKUP(K943,Table!$A$2:$C$121,2,0)</f>
        <v>16</v>
      </c>
      <c r="N943" s="26">
        <f>VLOOKUP(K943,Table!$A$2:$C$121,3,0)</f>
        <v>2</v>
      </c>
      <c r="O943" s="13" t="str">
        <f>VLOOKUP(A943,Table!$U$1:$V$230,2,0)</f>
        <v>Cubic</v>
      </c>
      <c r="P943" s="63"/>
    </row>
    <row r="944" spans="1:16" customFormat="1" ht="13.5">
      <c r="A944" s="12">
        <v>215</v>
      </c>
      <c r="B944" s="12">
        <v>260700</v>
      </c>
      <c r="C944" s="12" t="s">
        <v>8552</v>
      </c>
      <c r="D944" s="12" t="s">
        <v>8569</v>
      </c>
      <c r="E944" s="17" t="s">
        <v>13811</v>
      </c>
      <c r="F944" s="25" t="str">
        <f>LEFT(E944,MIN(FIND({0,1,2,3,4,5,6,7,8,9},ASC(E944)&amp;1234567890))-1)</f>
        <v>Cu</v>
      </c>
      <c r="G944" s="25">
        <f t="shared" si="28"/>
        <v>31.3</v>
      </c>
      <c r="H944" s="25">
        <f>VLOOKUP(F944,Table!$A$2:$C$121,2,0)</f>
        <v>11</v>
      </c>
      <c r="I944" s="26">
        <f>VLOOKUP(F944,Table!$A$2:$C$121,3,0)</f>
        <v>4</v>
      </c>
      <c r="J944" s="17" t="s">
        <v>13812</v>
      </c>
      <c r="K944" s="25" t="str">
        <f>LEFT(J944,MIN(FIND({0,1,2,3,4,5,6,7,8,9},ASC(J944)&amp;1234567890))-1)</f>
        <v>Ga</v>
      </c>
      <c r="L944" s="25">
        <f t="shared" si="29"/>
        <v>16.3</v>
      </c>
      <c r="M944" s="25">
        <f>VLOOKUP(K944,Table!$A$2:$C$121,2,0)</f>
        <v>13</v>
      </c>
      <c r="N944" s="26">
        <f>VLOOKUP(K944,Table!$A$2:$C$121,3,0)</f>
        <v>4</v>
      </c>
      <c r="O944" s="13" t="str">
        <f>VLOOKUP(A944,Table!$U$1:$V$230,2,0)</f>
        <v>Cubic</v>
      </c>
      <c r="P944" s="63"/>
    </row>
    <row r="945" spans="1:16" customFormat="1" ht="13.5">
      <c r="A945" s="12">
        <v>216</v>
      </c>
      <c r="B945" s="12">
        <v>439</v>
      </c>
      <c r="C945" s="12" t="s">
        <v>8570</v>
      </c>
      <c r="D945" s="12" t="s">
        <v>8571</v>
      </c>
      <c r="E945" s="17" t="s">
        <v>13813</v>
      </c>
      <c r="F945" s="25" t="str">
        <f>LEFT(E945,MIN(FIND({0,1,2,3,4,5,6,7,8,9},ASC(E945)&amp;1234567890))-1)</f>
        <v>Cu</v>
      </c>
      <c r="G945" s="25">
        <f t="shared" si="28"/>
        <v>41</v>
      </c>
      <c r="H945" s="25">
        <f>VLOOKUP(F945,Table!$A$2:$C$121,2,0)</f>
        <v>11</v>
      </c>
      <c r="I945" s="26">
        <f>VLOOKUP(F945,Table!$A$2:$C$121,3,0)</f>
        <v>4</v>
      </c>
      <c r="J945" s="17" t="s">
        <v>12208</v>
      </c>
      <c r="K945" s="25" t="str">
        <f>LEFT(J945,MIN(FIND({0,1,2,3,4,5,6,7,8,9},ASC(J945)&amp;1234567890))-1)</f>
        <v>Sn</v>
      </c>
      <c r="L945" s="25">
        <f t="shared" si="29"/>
        <v>11</v>
      </c>
      <c r="M945" s="25">
        <f>VLOOKUP(K945,Table!$A$2:$C$121,2,0)</f>
        <v>14</v>
      </c>
      <c r="N945" s="26">
        <f>VLOOKUP(K945,Table!$A$2:$C$121,3,0)</f>
        <v>5</v>
      </c>
      <c r="O945" s="13" t="str">
        <f>VLOOKUP(A945,Table!$U$1:$V$230,2,0)</f>
        <v>Cubic</v>
      </c>
      <c r="P945" s="63"/>
    </row>
    <row r="946" spans="1:16" customFormat="1" ht="13.5">
      <c r="A946" s="12">
        <v>216</v>
      </c>
      <c r="B946" s="12">
        <v>800</v>
      </c>
      <c r="C946" s="12" t="s">
        <v>8570</v>
      </c>
      <c r="D946" s="12" t="s">
        <v>8572</v>
      </c>
      <c r="E946" s="17" t="s">
        <v>12208</v>
      </c>
      <c r="F946" s="25" t="str">
        <f>LEFT(E946,MIN(FIND({0,1,2,3,4,5,6,7,8,9},ASC(E946)&amp;1234567890))-1)</f>
        <v>Sn</v>
      </c>
      <c r="G946" s="25">
        <f t="shared" si="28"/>
        <v>11</v>
      </c>
      <c r="H946" s="25">
        <f>VLOOKUP(F946,Table!$A$2:$C$121,2,0)</f>
        <v>14</v>
      </c>
      <c r="I946" s="26">
        <f>VLOOKUP(F946,Table!$A$2:$C$121,3,0)</f>
        <v>5</v>
      </c>
      <c r="J946" s="17" t="s">
        <v>13814</v>
      </c>
      <c r="K946" s="25" t="str">
        <f>LEFT(J946,MIN(FIND({0,1,2,3,4,5,6,7,8,9},ASC(J946)&amp;1234567890))-1)</f>
        <v>Cu</v>
      </c>
      <c r="L946" s="25">
        <f t="shared" si="29"/>
        <v>40.5</v>
      </c>
      <c r="M946" s="25">
        <f>VLOOKUP(K946,Table!$A$2:$C$121,2,0)</f>
        <v>11</v>
      </c>
      <c r="N946" s="26">
        <f>VLOOKUP(K946,Table!$A$2:$C$121,3,0)</f>
        <v>4</v>
      </c>
      <c r="O946" s="13" t="str">
        <f>VLOOKUP(A946,Table!$U$1:$V$230,2,0)</f>
        <v>Cubic</v>
      </c>
      <c r="P946" s="63"/>
    </row>
    <row r="947" spans="1:16" customFormat="1" ht="13.5">
      <c r="A947" s="12">
        <v>216</v>
      </c>
      <c r="B947" s="12">
        <v>2246</v>
      </c>
      <c r="C947" s="12" t="s">
        <v>8570</v>
      </c>
      <c r="D947" s="12" t="s">
        <v>8573</v>
      </c>
      <c r="E947" s="17" t="s">
        <v>11630</v>
      </c>
      <c r="F947" s="25" t="str">
        <f>LEFT(E947,MIN(FIND({0,1,2,3,4,5,6,7,8,9},ASC(E947)&amp;1234567890))-1)</f>
        <v>Sm</v>
      </c>
      <c r="G947" s="25">
        <f t="shared" si="28"/>
        <v>11</v>
      </c>
      <c r="H947" s="25">
        <f>VLOOKUP(F947,Table!$A$2:$C$121,2,0)</f>
        <v>3</v>
      </c>
      <c r="I947" s="26">
        <f>VLOOKUP(F947,Table!$A$2:$C$121,3,0)</f>
        <v>6</v>
      </c>
      <c r="J947" s="17" t="s">
        <v>13815</v>
      </c>
      <c r="K947" s="25" t="str">
        <f>LEFT(J947,MIN(FIND({0,1,2,3,4,5,6,7,8,9},ASC(J947)&amp;1234567890))-1)</f>
        <v>Cd</v>
      </c>
      <c r="L947" s="25">
        <f t="shared" si="29"/>
        <v>45</v>
      </c>
      <c r="M947" s="25">
        <f>VLOOKUP(K947,Table!$A$2:$C$121,2,0)</f>
        <v>12</v>
      </c>
      <c r="N947" s="26">
        <f>VLOOKUP(K947,Table!$A$2:$C$121,3,0)</f>
        <v>5</v>
      </c>
      <c r="O947" s="13" t="str">
        <f>VLOOKUP(A947,Table!$U$1:$V$230,2,0)</f>
        <v>Cubic</v>
      </c>
      <c r="P947" s="63"/>
    </row>
    <row r="948" spans="1:16" customFormat="1" ht="13.5">
      <c r="A948" s="12">
        <v>216</v>
      </c>
      <c r="B948" s="12">
        <v>2749</v>
      </c>
      <c r="C948" s="12" t="s">
        <v>8570</v>
      </c>
      <c r="D948" s="12" t="s">
        <v>8574</v>
      </c>
      <c r="E948" s="17" t="s">
        <v>13816</v>
      </c>
      <c r="F948" s="25" t="str">
        <f>LEFT(E948,MIN(FIND({0,1,2,3,4,5,6,7,8,9},ASC(E948)&amp;1234567890))-1)</f>
        <v>Na</v>
      </c>
      <c r="G948" s="25">
        <f t="shared" si="28"/>
        <v>43.82</v>
      </c>
      <c r="H948" s="25">
        <f>VLOOKUP(F948,Table!$A$2:$C$121,2,0)</f>
        <v>1</v>
      </c>
      <c r="I948" s="26">
        <f>VLOOKUP(F948,Table!$A$2:$C$121,3,0)</f>
        <v>3</v>
      </c>
      <c r="J948" s="17" t="s">
        <v>11732</v>
      </c>
      <c r="K948" s="25" t="str">
        <f>LEFT(J948,MIN(FIND({0,1,2,3,4,5,6,7,8,9},ASC(J948)&amp;1234567890))-1)</f>
        <v>Tl</v>
      </c>
      <c r="L948" s="25">
        <f t="shared" si="29"/>
        <v>7</v>
      </c>
      <c r="M948" s="25">
        <f>VLOOKUP(K948,Table!$A$2:$C$121,2,0)</f>
        <v>13</v>
      </c>
      <c r="N948" s="26">
        <f>VLOOKUP(K948,Table!$A$2:$C$121,3,0)</f>
        <v>6</v>
      </c>
      <c r="O948" s="13" t="str">
        <f>VLOOKUP(A948,Table!$U$1:$V$230,2,0)</f>
        <v>Cubic</v>
      </c>
      <c r="P948" s="63"/>
    </row>
    <row r="949" spans="1:16" customFormat="1" ht="13.5">
      <c r="A949" s="12">
        <v>216</v>
      </c>
      <c r="B949" s="12">
        <v>2750</v>
      </c>
      <c r="C949" s="12" t="s">
        <v>8570</v>
      </c>
      <c r="D949" s="12" t="s">
        <v>8575</v>
      </c>
      <c r="E949" s="17" t="s">
        <v>13817</v>
      </c>
      <c r="F949" s="25" t="str">
        <f>LEFT(E949,MIN(FIND({0,1,2,3,4,5,6,7,8,9},ASC(E949)&amp;1234567890))-1)</f>
        <v>Mg</v>
      </c>
      <c r="G949" s="25">
        <f t="shared" si="28"/>
        <v>340.04</v>
      </c>
      <c r="H949" s="25">
        <f>VLOOKUP(F949,Table!$A$2:$C$121,2,0)</f>
        <v>2</v>
      </c>
      <c r="I949" s="26">
        <f>VLOOKUP(F949,Table!$A$2:$C$121,3,0)</f>
        <v>3</v>
      </c>
      <c r="J949" s="17" t="s">
        <v>13818</v>
      </c>
      <c r="K949" s="25" t="str">
        <f>LEFT(J949,MIN(FIND({0,1,2,3,4,5,6,7,8,9},ASC(J949)&amp;1234567890))-1)</f>
        <v>Pd</v>
      </c>
      <c r="L949" s="25">
        <f t="shared" si="29"/>
        <v>55.84</v>
      </c>
      <c r="M949" s="25">
        <f>VLOOKUP(K949,Table!$A$2:$C$121,2,0)</f>
        <v>10</v>
      </c>
      <c r="N949" s="26">
        <f>VLOOKUP(K949,Table!$A$2:$C$121,3,0)</f>
        <v>5</v>
      </c>
      <c r="O949" s="13" t="str">
        <f>VLOOKUP(A949,Table!$U$1:$V$230,2,0)</f>
        <v>Cubic</v>
      </c>
      <c r="P949" s="63"/>
    </row>
    <row r="950" spans="1:16" customFormat="1" ht="13.5">
      <c r="A950" s="12">
        <v>216</v>
      </c>
      <c r="B950" s="12">
        <v>9362</v>
      </c>
      <c r="C950" s="12" t="s">
        <v>8570</v>
      </c>
      <c r="D950" s="12" t="s">
        <v>8576</v>
      </c>
      <c r="E950" s="17" t="s">
        <v>76</v>
      </c>
      <c r="F950" s="25" t="str">
        <f>LEFT(E950,MIN(FIND({0,1,2,3,4,5,6,7,8,9},ASC(E950)&amp;1234567890))-1)</f>
        <v>Co</v>
      </c>
      <c r="G950" s="25">
        <f t="shared" si="28"/>
        <v>1</v>
      </c>
      <c r="H950" s="25">
        <f>VLOOKUP(F950,Table!$A$2:$C$121,2,0)</f>
        <v>9</v>
      </c>
      <c r="I950" s="26">
        <f>VLOOKUP(F950,Table!$A$2:$C$121,3,0)</f>
        <v>4</v>
      </c>
      <c r="J950" s="17" t="s">
        <v>11695</v>
      </c>
      <c r="K950" s="25" t="str">
        <f>LEFT(J950,MIN(FIND({0,1,2,3,4,5,6,7,8,9},ASC(J950)&amp;1234567890))-1)</f>
        <v>Co</v>
      </c>
      <c r="L950" s="25">
        <f t="shared" si="29"/>
        <v>2</v>
      </c>
      <c r="M950" s="25">
        <f>VLOOKUP(K950,Table!$A$2:$C$121,2,0)</f>
        <v>9</v>
      </c>
      <c r="N950" s="26">
        <f>VLOOKUP(K950,Table!$A$2:$C$121,3,0)</f>
        <v>4</v>
      </c>
      <c r="O950" s="13" t="str">
        <f>VLOOKUP(A950,Table!$U$1:$V$230,2,0)</f>
        <v>Cubic</v>
      </c>
      <c r="P950" s="63"/>
    </row>
    <row r="951" spans="1:16" customFormat="1" ht="13.5">
      <c r="A951" s="12">
        <v>216</v>
      </c>
      <c r="B951" s="12">
        <v>10510</v>
      </c>
      <c r="C951" s="12" t="s">
        <v>8570</v>
      </c>
      <c r="D951" s="12" t="s">
        <v>8577</v>
      </c>
      <c r="E951" s="17" t="s">
        <v>11332</v>
      </c>
      <c r="F951" s="25" t="str">
        <f>LEFT(E951,MIN(FIND({0,1,2,3,4,5,6,7,8,9},ASC(E951)&amp;1234567890))-1)</f>
        <v>Pr</v>
      </c>
      <c r="G951" s="25">
        <f t="shared" si="28"/>
        <v>1</v>
      </c>
      <c r="H951" s="25">
        <f>VLOOKUP(F951,Table!$A$2:$C$121,2,0)</f>
        <v>3</v>
      </c>
      <c r="I951" s="26">
        <f>VLOOKUP(F951,Table!$A$2:$C$121,3,0)</f>
        <v>6</v>
      </c>
      <c r="J951" s="17" t="s">
        <v>11321</v>
      </c>
      <c r="K951" s="25" t="str">
        <f>LEFT(J951,MIN(FIND({0,1,2,3,4,5,6,7,8,9},ASC(J951)&amp;1234567890))-1)</f>
        <v>I</v>
      </c>
      <c r="L951" s="25">
        <f t="shared" si="29"/>
        <v>2</v>
      </c>
      <c r="M951" s="25">
        <f>VLOOKUP(K951,Table!$A$2:$C$121,2,0)</f>
        <v>17</v>
      </c>
      <c r="N951" s="26">
        <f>VLOOKUP(K951,Table!$A$2:$C$121,3,0)</f>
        <v>5</v>
      </c>
      <c r="O951" s="13" t="str">
        <f>VLOOKUP(A951,Table!$U$1:$V$230,2,0)</f>
        <v>Cubic</v>
      </c>
      <c r="P951" s="63"/>
    </row>
    <row r="952" spans="1:16" customFormat="1" ht="13.5">
      <c r="A952" s="12">
        <v>216</v>
      </c>
      <c r="B952" s="12">
        <v>9098</v>
      </c>
      <c r="C952" s="12" t="s">
        <v>8570</v>
      </c>
      <c r="D952" s="12" t="s">
        <v>3368</v>
      </c>
      <c r="E952" s="17" t="s">
        <v>11351</v>
      </c>
      <c r="F952" s="25" t="str">
        <f>LEFT(E952,MIN(FIND({0,1,2,3,4,5,6,7,8,9},ASC(E952)&amp;1234567890))-1)</f>
        <v>Cu</v>
      </c>
      <c r="G952" s="25">
        <f t="shared" si="28"/>
        <v>1</v>
      </c>
      <c r="H952" s="25">
        <f>VLOOKUP(F952,Table!$A$2:$C$121,2,0)</f>
        <v>11</v>
      </c>
      <c r="I952" s="26">
        <f>VLOOKUP(F952,Table!$A$2:$C$121,3,0)</f>
        <v>4</v>
      </c>
      <c r="J952" s="17" t="s">
        <v>329</v>
      </c>
      <c r="K952" s="25" t="str">
        <f>LEFT(J952,MIN(FIND({0,1,2,3,4,5,6,7,8,9},ASC(J952)&amp;1234567890))-1)</f>
        <v>I</v>
      </c>
      <c r="L952" s="25">
        <f t="shared" si="29"/>
        <v>1</v>
      </c>
      <c r="M952" s="25">
        <f>VLOOKUP(K952,Table!$A$2:$C$121,2,0)</f>
        <v>17</v>
      </c>
      <c r="N952" s="26">
        <f>VLOOKUP(K952,Table!$A$2:$C$121,3,0)</f>
        <v>5</v>
      </c>
      <c r="O952" s="13" t="str">
        <f>VLOOKUP(A952,Table!$U$1:$V$230,2,0)</f>
        <v>Cubic</v>
      </c>
      <c r="P952" s="63"/>
    </row>
    <row r="953" spans="1:16" customFormat="1" ht="13.5">
      <c r="A953" s="12">
        <v>216</v>
      </c>
      <c r="B953" s="12">
        <v>23989</v>
      </c>
      <c r="C953" s="12" t="s">
        <v>8570</v>
      </c>
      <c r="D953" s="12" t="s">
        <v>4444</v>
      </c>
      <c r="E953" s="17" t="s">
        <v>11351</v>
      </c>
      <c r="F953" s="25" t="str">
        <f>LEFT(E953,MIN(FIND({0,1,2,3,4,5,6,7,8,9},ASC(E953)&amp;1234567890))-1)</f>
        <v>Cu</v>
      </c>
      <c r="G953" s="25">
        <f t="shared" si="28"/>
        <v>1</v>
      </c>
      <c r="H953" s="25">
        <f>VLOOKUP(F953,Table!$A$2:$C$121,2,0)</f>
        <v>11</v>
      </c>
      <c r="I953" s="26">
        <f>VLOOKUP(F953,Table!$A$2:$C$121,3,0)</f>
        <v>4</v>
      </c>
      <c r="J953" s="17" t="s">
        <v>11344</v>
      </c>
      <c r="K953" s="25" t="str">
        <f>LEFT(J953,MIN(FIND({0,1,2,3,4,5,6,7,8,9},ASC(J953)&amp;1234567890))-1)</f>
        <v>Br</v>
      </c>
      <c r="L953" s="25">
        <f t="shared" si="29"/>
        <v>1</v>
      </c>
      <c r="M953" s="25">
        <f>VLOOKUP(K953,Table!$A$2:$C$121,2,0)</f>
        <v>17</v>
      </c>
      <c r="N953" s="26">
        <f>VLOOKUP(K953,Table!$A$2:$C$121,3,0)</f>
        <v>4</v>
      </c>
      <c r="O953" s="13" t="str">
        <f>VLOOKUP(A953,Table!$U$1:$V$230,2,0)</f>
        <v>Cubic</v>
      </c>
      <c r="P953" s="63"/>
    </row>
    <row r="954" spans="1:16" customFormat="1" ht="13.5">
      <c r="A954" s="12">
        <v>216</v>
      </c>
      <c r="B954" s="12">
        <v>24252</v>
      </c>
      <c r="C954" s="12" t="s">
        <v>8570</v>
      </c>
      <c r="D954" s="12" t="s">
        <v>6810</v>
      </c>
      <c r="E954" s="17" t="s">
        <v>355</v>
      </c>
      <c r="F954" s="25" t="str">
        <f>LEFT(E954,MIN(FIND({0,1,2,3,4,5,6,7,8,9},ASC(E954)&amp;1234567890))-1)</f>
        <v>Mn</v>
      </c>
      <c r="G954" s="25">
        <f t="shared" si="28"/>
        <v>1</v>
      </c>
      <c r="H954" s="25">
        <f>VLOOKUP(F954,Table!$A$2:$C$121,2,0)</f>
        <v>7</v>
      </c>
      <c r="I954" s="26">
        <f>VLOOKUP(F954,Table!$A$2:$C$121,3,0)</f>
        <v>4</v>
      </c>
      <c r="J954" s="17" t="s">
        <v>47</v>
      </c>
      <c r="K954" s="25" t="str">
        <f>LEFT(J954,MIN(FIND({0,1,2,3,4,5,6,7,8,9},ASC(J954)&amp;1234567890))-1)</f>
        <v>Se</v>
      </c>
      <c r="L954" s="25">
        <f t="shared" si="29"/>
        <v>1</v>
      </c>
      <c r="M954" s="25">
        <f>VLOOKUP(K954,Table!$A$2:$C$121,2,0)</f>
        <v>16</v>
      </c>
      <c r="N954" s="26">
        <f>VLOOKUP(K954,Table!$A$2:$C$121,3,0)</f>
        <v>4</v>
      </c>
      <c r="O954" s="13" t="str">
        <f>VLOOKUP(A954,Table!$U$1:$V$230,2,0)</f>
        <v>Cubic</v>
      </c>
      <c r="P954" s="63"/>
    </row>
    <row r="955" spans="1:16" customFormat="1" ht="13.5">
      <c r="A955" s="12">
        <v>216</v>
      </c>
      <c r="B955" s="12">
        <v>24490</v>
      </c>
      <c r="C955" s="12" t="s">
        <v>8570</v>
      </c>
      <c r="D955" s="12" t="s">
        <v>8578</v>
      </c>
      <c r="E955" s="17" t="s">
        <v>11352</v>
      </c>
      <c r="F955" s="25" t="str">
        <f>LEFT(E955,MIN(FIND({0,1,2,3,4,5,6,7,8,9},ASC(E955)&amp;1234567890))-1)</f>
        <v>Al</v>
      </c>
      <c r="G955" s="25">
        <f t="shared" si="28"/>
        <v>1</v>
      </c>
      <c r="H955" s="25">
        <f>VLOOKUP(F955,Table!$A$2:$C$121,2,0)</f>
        <v>13</v>
      </c>
      <c r="I955" s="26">
        <f>VLOOKUP(F955,Table!$A$2:$C$121,3,0)</f>
        <v>3</v>
      </c>
      <c r="J955" s="17" t="s">
        <v>11467</v>
      </c>
      <c r="K955" s="25" t="str">
        <f>LEFT(J955,MIN(FIND({0,1,2,3,4,5,6,7,8,9},ASC(J955)&amp;1234567890))-1)</f>
        <v>P</v>
      </c>
      <c r="L955" s="25">
        <f t="shared" si="29"/>
        <v>1</v>
      </c>
      <c r="M955" s="25">
        <f>VLOOKUP(K955,Table!$A$2:$C$121,2,0)</f>
        <v>15</v>
      </c>
      <c r="N955" s="26">
        <f>VLOOKUP(K955,Table!$A$2:$C$121,3,0)</f>
        <v>3</v>
      </c>
      <c r="O955" s="13" t="str">
        <f>VLOOKUP(A955,Table!$U$1:$V$230,2,0)</f>
        <v>Cubic</v>
      </c>
      <c r="P955" s="63"/>
    </row>
    <row r="956" spans="1:16" customFormat="1" ht="13.5">
      <c r="A956" s="12">
        <v>216</v>
      </c>
      <c r="B956" s="12">
        <v>24517</v>
      </c>
      <c r="C956" s="12" t="s">
        <v>8570</v>
      </c>
      <c r="D956" s="12" t="s">
        <v>5467</v>
      </c>
      <c r="E956" s="17" t="s">
        <v>11286</v>
      </c>
      <c r="F956" s="25" t="str">
        <f>LEFT(E956,MIN(FIND({0,1,2,3,4,5,6,7,8,9},ASC(E956)&amp;1234567890))-1)</f>
        <v>In</v>
      </c>
      <c r="G956" s="25">
        <f t="shared" si="28"/>
        <v>1</v>
      </c>
      <c r="H956" s="25">
        <f>VLOOKUP(F956,Table!$A$2:$C$121,2,0)</f>
        <v>13</v>
      </c>
      <c r="I956" s="26">
        <f>VLOOKUP(F956,Table!$A$2:$C$121,3,0)</f>
        <v>5</v>
      </c>
      <c r="J956" s="17" t="s">
        <v>11467</v>
      </c>
      <c r="K956" s="25" t="str">
        <f>LEFT(J956,MIN(FIND({0,1,2,3,4,5,6,7,8,9},ASC(J956)&amp;1234567890))-1)</f>
        <v>P</v>
      </c>
      <c r="L956" s="25">
        <f t="shared" si="29"/>
        <v>1</v>
      </c>
      <c r="M956" s="25">
        <f>VLOOKUP(K956,Table!$A$2:$C$121,2,0)</f>
        <v>15</v>
      </c>
      <c r="N956" s="26">
        <f>VLOOKUP(K956,Table!$A$2:$C$121,3,0)</f>
        <v>3</v>
      </c>
      <c r="O956" s="13" t="str">
        <f>VLOOKUP(A956,Table!$U$1:$V$230,2,0)</f>
        <v>Cubic</v>
      </c>
      <c r="P956" s="63"/>
    </row>
    <row r="957" spans="1:16" customFormat="1" ht="13.5">
      <c r="A957" s="12">
        <v>216</v>
      </c>
      <c r="B957" s="12">
        <v>24518</v>
      </c>
      <c r="C957" s="12" t="s">
        <v>8570</v>
      </c>
      <c r="D957" s="12" t="s">
        <v>5401</v>
      </c>
      <c r="E957" s="17" t="s">
        <v>11286</v>
      </c>
      <c r="F957" s="25" t="str">
        <f>LEFT(E957,MIN(FIND({0,1,2,3,4,5,6,7,8,9},ASC(E957)&amp;1234567890))-1)</f>
        <v>In</v>
      </c>
      <c r="G957" s="25">
        <f t="shared" si="28"/>
        <v>1</v>
      </c>
      <c r="H957" s="25">
        <f>VLOOKUP(F957,Table!$A$2:$C$121,2,0)</f>
        <v>13</v>
      </c>
      <c r="I957" s="26">
        <f>VLOOKUP(F957,Table!$A$2:$C$121,3,0)</f>
        <v>5</v>
      </c>
      <c r="J957" s="17" t="s">
        <v>540</v>
      </c>
      <c r="K957" s="25" t="str">
        <f>LEFT(J957,MIN(FIND({0,1,2,3,4,5,6,7,8,9},ASC(J957)&amp;1234567890))-1)</f>
        <v>As</v>
      </c>
      <c r="L957" s="25">
        <f t="shared" si="29"/>
        <v>1</v>
      </c>
      <c r="M957" s="25">
        <f>VLOOKUP(K957,Table!$A$2:$C$121,2,0)</f>
        <v>15</v>
      </c>
      <c r="N957" s="26">
        <f>VLOOKUP(K957,Table!$A$2:$C$121,3,0)</f>
        <v>4</v>
      </c>
      <c r="O957" s="13" t="str">
        <f>VLOOKUP(A957,Table!$U$1:$V$230,2,0)</f>
        <v>Cubic</v>
      </c>
      <c r="P957" s="63"/>
    </row>
    <row r="958" spans="1:16" customFormat="1" ht="13.5">
      <c r="A958" s="12">
        <v>216</v>
      </c>
      <c r="B958" s="12">
        <v>24519</v>
      </c>
      <c r="C958" s="12" t="s">
        <v>8570</v>
      </c>
      <c r="D958" s="12" t="s">
        <v>1667</v>
      </c>
      <c r="E958" s="17" t="s">
        <v>11286</v>
      </c>
      <c r="F958" s="25" t="str">
        <f>LEFT(E958,MIN(FIND({0,1,2,3,4,5,6,7,8,9},ASC(E958)&amp;1234567890))-1)</f>
        <v>In</v>
      </c>
      <c r="G958" s="25">
        <f t="shared" si="28"/>
        <v>1</v>
      </c>
      <c r="H958" s="25">
        <f>VLOOKUP(F958,Table!$A$2:$C$121,2,0)</f>
        <v>13</v>
      </c>
      <c r="I958" s="26">
        <f>VLOOKUP(F958,Table!$A$2:$C$121,3,0)</f>
        <v>5</v>
      </c>
      <c r="J958" s="17" t="s">
        <v>11645</v>
      </c>
      <c r="K958" s="25" t="str">
        <f>LEFT(J958,MIN(FIND({0,1,2,3,4,5,6,7,8,9},ASC(J958)&amp;1234567890))-1)</f>
        <v>Sb</v>
      </c>
      <c r="L958" s="25">
        <f t="shared" si="29"/>
        <v>1</v>
      </c>
      <c r="M958" s="25">
        <f>VLOOKUP(K958,Table!$A$2:$C$121,2,0)</f>
        <v>15</v>
      </c>
      <c r="N958" s="26">
        <f>VLOOKUP(K958,Table!$A$2:$C$121,3,0)</f>
        <v>5</v>
      </c>
      <c r="O958" s="13" t="str">
        <f>VLOOKUP(A958,Table!$U$1:$V$230,2,0)</f>
        <v>Cubic</v>
      </c>
      <c r="P958" s="63"/>
    </row>
    <row r="959" spans="1:16" customFormat="1" ht="13.5">
      <c r="A959" s="12">
        <v>216</v>
      </c>
      <c r="B959" s="12">
        <v>24804</v>
      </c>
      <c r="C959" s="12" t="s">
        <v>8570</v>
      </c>
      <c r="D959" s="12" t="s">
        <v>8579</v>
      </c>
      <c r="E959" s="17" t="s">
        <v>11352</v>
      </c>
      <c r="F959" s="25" t="str">
        <f>LEFT(E959,MIN(FIND({0,1,2,3,4,5,6,7,8,9},ASC(E959)&amp;1234567890))-1)</f>
        <v>Al</v>
      </c>
      <c r="G959" s="25">
        <f t="shared" si="28"/>
        <v>1</v>
      </c>
      <c r="H959" s="25">
        <f>VLOOKUP(F959,Table!$A$2:$C$121,2,0)</f>
        <v>13</v>
      </c>
      <c r="I959" s="26">
        <f>VLOOKUP(F959,Table!$A$2:$C$121,3,0)</f>
        <v>3</v>
      </c>
      <c r="J959" s="17" t="s">
        <v>11645</v>
      </c>
      <c r="K959" s="25" t="str">
        <f>LEFT(J959,MIN(FIND({0,1,2,3,4,5,6,7,8,9},ASC(J959)&amp;1234567890))-1)</f>
        <v>Sb</v>
      </c>
      <c r="L959" s="25">
        <f t="shared" si="29"/>
        <v>1</v>
      </c>
      <c r="M959" s="25">
        <f>VLOOKUP(K959,Table!$A$2:$C$121,2,0)</f>
        <v>15</v>
      </c>
      <c r="N959" s="26">
        <f>VLOOKUP(K959,Table!$A$2:$C$121,3,0)</f>
        <v>5</v>
      </c>
      <c r="O959" s="13" t="str">
        <f>VLOOKUP(A959,Table!$U$1:$V$230,2,0)</f>
        <v>Cubic</v>
      </c>
      <c r="P959" s="63"/>
    </row>
    <row r="960" spans="1:16" customFormat="1" ht="13.5">
      <c r="A960" s="12">
        <v>216</v>
      </c>
      <c r="B960" s="12">
        <v>24981</v>
      </c>
      <c r="C960" s="12" t="s">
        <v>8570</v>
      </c>
      <c r="D960" s="12" t="s">
        <v>8580</v>
      </c>
      <c r="E960" s="17" t="s">
        <v>11306</v>
      </c>
      <c r="F960" s="25" t="str">
        <f>LEFT(E960,MIN(FIND({0,1,2,3,4,5,6,7,8,9},ASC(E960)&amp;1234567890))-1)</f>
        <v>Gd</v>
      </c>
      <c r="G960" s="25">
        <f t="shared" si="28"/>
        <v>1</v>
      </c>
      <c r="H960" s="25">
        <f>VLOOKUP(F960,Table!$A$2:$C$121,2,0)</f>
        <v>3</v>
      </c>
      <c r="I960" s="26">
        <f>VLOOKUP(F960,Table!$A$2:$C$121,3,0)</f>
        <v>6</v>
      </c>
      <c r="J960" s="17" t="s">
        <v>371</v>
      </c>
      <c r="K960" s="25" t="str">
        <f>LEFT(J960,MIN(FIND({0,1,2,3,4,5,6,7,8,9},ASC(J960)&amp;1234567890))-1)</f>
        <v>O</v>
      </c>
      <c r="L960" s="25">
        <f t="shared" si="29"/>
        <v>1</v>
      </c>
      <c r="M960" s="25">
        <f>VLOOKUP(K960,Table!$A$2:$C$121,2,0)</f>
        <v>16</v>
      </c>
      <c r="N960" s="26">
        <f>VLOOKUP(K960,Table!$A$2:$C$121,3,0)</f>
        <v>2</v>
      </c>
      <c r="O960" s="13" t="str">
        <f>VLOOKUP(A960,Table!$U$1:$V$230,2,0)</f>
        <v>Cubic</v>
      </c>
      <c r="P960" s="63"/>
    </row>
    <row r="961" spans="1:16" customFormat="1" ht="13.5">
      <c r="A961" s="12">
        <v>216</v>
      </c>
      <c r="B961" s="12">
        <v>27102</v>
      </c>
      <c r="C961" s="12" t="s">
        <v>8570</v>
      </c>
      <c r="D961" s="12" t="s">
        <v>5726</v>
      </c>
      <c r="E961" s="17" t="s">
        <v>11359</v>
      </c>
      <c r="F961" s="25" t="str">
        <f>LEFT(E961,MIN(FIND({0,1,2,3,4,5,6,7,8,9},ASC(E961)&amp;1234567890))-1)</f>
        <v>Ni</v>
      </c>
      <c r="G961" s="25">
        <f t="shared" si="28"/>
        <v>3</v>
      </c>
      <c r="H961" s="25">
        <f>VLOOKUP(F961,Table!$A$2:$C$121,2,0)</f>
        <v>10</v>
      </c>
      <c r="I961" s="26">
        <f>VLOOKUP(F961,Table!$A$2:$C$121,3,0)</f>
        <v>4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Cubic</v>
      </c>
      <c r="P961" s="63"/>
    </row>
    <row r="962" spans="1:16" customFormat="1" ht="13.5">
      <c r="A962" s="12">
        <v>216</v>
      </c>
      <c r="B962" s="12">
        <v>29050</v>
      </c>
      <c r="C962" s="12" t="s">
        <v>8570</v>
      </c>
      <c r="D962" s="12" t="s">
        <v>6785</v>
      </c>
      <c r="E962" s="17" t="s">
        <v>364</v>
      </c>
      <c r="F962" s="25" t="str">
        <f>LEFT(E962,MIN(FIND({0,1,2,3,4,5,6,7,8,9},ASC(E962)&amp;1234567890))-1)</f>
        <v>B</v>
      </c>
      <c r="G962" s="25">
        <f t="shared" ref="G962:G1025" si="30">IF(SUBSTITUTE(E962,F962,"")="",1,SUBSTITUTE(E962,F962,""))*1</f>
        <v>1</v>
      </c>
      <c r="H962" s="25">
        <f>VLOOKUP(F962,Table!$A$2:$C$121,2,0)</f>
        <v>13</v>
      </c>
      <c r="I962" s="26">
        <f>VLOOKUP(F962,Table!$A$2:$C$121,3,0)</f>
        <v>2</v>
      </c>
      <c r="J962" s="17" t="s">
        <v>11467</v>
      </c>
      <c r="K962" s="25" t="str">
        <f>LEFT(J962,MIN(FIND({0,1,2,3,4,5,6,7,8,9},ASC(J962)&amp;1234567890))-1)</f>
        <v>P</v>
      </c>
      <c r="L962" s="25">
        <f t="shared" ref="L962:L1025" si="31">IF(SUBSTITUTE(J962,K962,"")="",1,SUBSTITUTE(J962,K962,""))*1</f>
        <v>1</v>
      </c>
      <c r="M962" s="25">
        <f>VLOOKUP(K962,Table!$A$2:$C$121,2,0)</f>
        <v>15</v>
      </c>
      <c r="N962" s="26">
        <f>VLOOKUP(K962,Table!$A$2:$C$121,3,0)</f>
        <v>3</v>
      </c>
      <c r="O962" s="13" t="str">
        <f>VLOOKUP(A962,Table!$U$1:$V$230,2,0)</f>
        <v>Cubic</v>
      </c>
      <c r="P962" s="63"/>
    </row>
    <row r="963" spans="1:16" customFormat="1" ht="13.5">
      <c r="A963" s="12">
        <v>216</v>
      </c>
      <c r="B963" s="12">
        <v>29082</v>
      </c>
      <c r="C963" s="12" t="s">
        <v>8570</v>
      </c>
      <c r="D963" s="12" t="s">
        <v>994</v>
      </c>
      <c r="E963" s="17" t="s">
        <v>76</v>
      </c>
      <c r="F963" s="25" t="str">
        <f>LEFT(E963,MIN(FIND({0,1,2,3,4,5,6,7,8,9},ASC(E963)&amp;1234567890))-1)</f>
        <v>Co</v>
      </c>
      <c r="G963" s="25">
        <f t="shared" si="30"/>
        <v>1</v>
      </c>
      <c r="H963" s="25">
        <f>VLOOKUP(F963,Table!$A$2:$C$121,2,0)</f>
        <v>9</v>
      </c>
      <c r="I963" s="26">
        <f>VLOOKUP(F963,Table!$A$2:$C$121,3,0)</f>
        <v>4</v>
      </c>
      <c r="J963" s="17" t="s">
        <v>371</v>
      </c>
      <c r="K963" s="25" t="str">
        <f>LEFT(J963,MIN(FIND({0,1,2,3,4,5,6,7,8,9},ASC(J963)&amp;1234567890))-1)</f>
        <v>O</v>
      </c>
      <c r="L963" s="25">
        <f t="shared" si="31"/>
        <v>1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Cubic</v>
      </c>
      <c r="P963" s="63"/>
    </row>
    <row r="964" spans="1:16" customFormat="1" ht="13.5">
      <c r="A964" s="12">
        <v>216</v>
      </c>
      <c r="B964" s="12">
        <v>27879</v>
      </c>
      <c r="C964" s="12" t="s">
        <v>8570</v>
      </c>
      <c r="D964" s="12" t="s">
        <v>1868</v>
      </c>
      <c r="E964" s="17" t="s">
        <v>364</v>
      </c>
      <c r="F964" s="25" t="str">
        <f>LEFT(E964,MIN(FIND({0,1,2,3,4,5,6,7,8,9},ASC(E964)&amp;1234567890))-1)</f>
        <v>B</v>
      </c>
      <c r="G964" s="25">
        <f t="shared" si="30"/>
        <v>1</v>
      </c>
      <c r="H964" s="25">
        <f>VLOOKUP(F964,Table!$A$2:$C$121,2,0)</f>
        <v>13</v>
      </c>
      <c r="I964" s="26">
        <f>VLOOKUP(F964,Table!$A$2:$C$121,3,0)</f>
        <v>2</v>
      </c>
      <c r="J964" s="17" t="s">
        <v>68</v>
      </c>
      <c r="K964" s="25" t="str">
        <f>LEFT(J964,MIN(FIND({0,1,2,3,4,5,6,7,8,9},ASC(J964)&amp;1234567890))-1)</f>
        <v>N</v>
      </c>
      <c r="L964" s="25">
        <f t="shared" si="31"/>
        <v>1</v>
      </c>
      <c r="M964" s="25">
        <f>VLOOKUP(K964,Table!$A$2:$C$121,2,0)</f>
        <v>15</v>
      </c>
      <c r="N964" s="26">
        <f>VLOOKUP(K964,Table!$A$2:$C$121,3,0)</f>
        <v>2</v>
      </c>
      <c r="O964" s="13" t="str">
        <f>VLOOKUP(A964,Table!$U$1:$V$230,2,0)</f>
        <v>Cubic</v>
      </c>
      <c r="P964" s="63"/>
    </row>
    <row r="965" spans="1:16" customFormat="1" ht="13.5">
      <c r="A965" s="12">
        <v>216</v>
      </c>
      <c r="B965" s="12">
        <v>23988</v>
      </c>
      <c r="C965" s="12" t="s">
        <v>8570</v>
      </c>
      <c r="D965" s="12" t="s">
        <v>8457</v>
      </c>
      <c r="E965" s="17" t="s">
        <v>11351</v>
      </c>
      <c r="F965" s="25" t="str">
        <f>LEFT(E965,MIN(FIND({0,1,2,3,4,5,6,7,8,9},ASC(E965)&amp;1234567890))-1)</f>
        <v>Cu</v>
      </c>
      <c r="G965" s="25">
        <f t="shared" si="30"/>
        <v>1</v>
      </c>
      <c r="H965" s="25">
        <f>VLOOKUP(F965,Table!$A$2:$C$121,2,0)</f>
        <v>11</v>
      </c>
      <c r="I965" s="26">
        <f>VLOOKUP(F965,Table!$A$2:$C$121,3,0)</f>
        <v>4</v>
      </c>
      <c r="J965" s="17" t="s">
        <v>11343</v>
      </c>
      <c r="K965" s="25" t="str">
        <f>LEFT(J965,MIN(FIND({0,1,2,3,4,5,6,7,8,9},ASC(J965)&amp;1234567890))-1)</f>
        <v>Cl</v>
      </c>
      <c r="L965" s="25">
        <f t="shared" si="31"/>
        <v>1</v>
      </c>
      <c r="M965" s="25">
        <f>VLOOKUP(K965,Table!$A$2:$C$121,2,0)</f>
        <v>17</v>
      </c>
      <c r="N965" s="26">
        <f>VLOOKUP(K965,Table!$A$2:$C$121,3,0)</f>
        <v>3</v>
      </c>
      <c r="O965" s="13" t="str">
        <f>VLOOKUP(A965,Table!$U$1:$V$230,2,0)</f>
        <v>Cubic</v>
      </c>
      <c r="P965" s="63"/>
    </row>
    <row r="966" spans="1:16" customFormat="1" ht="13.5">
      <c r="A966" s="12">
        <v>216</v>
      </c>
      <c r="B966" s="12">
        <v>24094</v>
      </c>
      <c r="C966" s="12" t="s">
        <v>8570</v>
      </c>
      <c r="D966" s="12" t="s">
        <v>5713</v>
      </c>
      <c r="E966" s="17" t="s">
        <v>370</v>
      </c>
      <c r="F966" s="25" t="str">
        <f>LEFT(E966,MIN(FIND({0,1,2,3,4,5,6,7,8,9},ASC(E966)&amp;1234567890))-1)</f>
        <v>Hg</v>
      </c>
      <c r="G966" s="25">
        <f t="shared" si="30"/>
        <v>1</v>
      </c>
      <c r="H966" s="25">
        <f>VLOOKUP(F966,Table!$A$2:$C$121,2,0)</f>
        <v>12</v>
      </c>
      <c r="I966" s="26">
        <f>VLOOKUP(F966,Table!$A$2:$C$121,3,0)</f>
        <v>6</v>
      </c>
      <c r="J966" s="17" t="s">
        <v>379</v>
      </c>
      <c r="K966" s="25" t="str">
        <f>LEFT(J966,MIN(FIND({0,1,2,3,4,5,6,7,8,9},ASC(J966)&amp;1234567890))-1)</f>
        <v>S</v>
      </c>
      <c r="L966" s="25">
        <f t="shared" si="31"/>
        <v>1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Cubic</v>
      </c>
      <c r="P966" s="63"/>
    </row>
    <row r="967" spans="1:16" customFormat="1" ht="13.5">
      <c r="A967" s="12">
        <v>216</v>
      </c>
      <c r="B967" s="12">
        <v>24217</v>
      </c>
      <c r="C967" s="12" t="s">
        <v>8570</v>
      </c>
      <c r="D967" s="12" t="s">
        <v>5745</v>
      </c>
      <c r="E967" s="17" t="s">
        <v>31</v>
      </c>
      <c r="F967" s="25" t="str">
        <f>LEFT(E967,MIN(FIND({0,1,2,3,4,5,6,7,8,9},ASC(E967)&amp;1234567890))-1)</f>
        <v>Si</v>
      </c>
      <c r="G967" s="25">
        <f t="shared" si="30"/>
        <v>1</v>
      </c>
      <c r="H967" s="25">
        <f>VLOOKUP(F967,Table!$A$2:$C$121,2,0)</f>
        <v>14</v>
      </c>
      <c r="I967" s="26">
        <f>VLOOKUP(F967,Table!$A$2:$C$121,3,0)</f>
        <v>3</v>
      </c>
      <c r="J967" s="17" t="s">
        <v>614</v>
      </c>
      <c r="K967" s="25" t="str">
        <f>LEFT(J967,MIN(FIND({0,1,2,3,4,5,6,7,8,9},ASC(J967)&amp;1234567890))-1)</f>
        <v>C</v>
      </c>
      <c r="L967" s="25">
        <f t="shared" si="31"/>
        <v>1</v>
      </c>
      <c r="M967" s="25">
        <f>VLOOKUP(K967,Table!$A$2:$C$121,2,0)</f>
        <v>14</v>
      </c>
      <c r="N967" s="26">
        <f>VLOOKUP(K967,Table!$A$2:$C$121,3,0)</f>
        <v>2</v>
      </c>
      <c r="O967" s="13" t="str">
        <f>VLOOKUP(A967,Table!$U$1:$V$230,2,0)</f>
        <v>Cubic</v>
      </c>
      <c r="P967" s="63"/>
    </row>
    <row r="968" spans="1:16" customFormat="1" ht="13.5">
      <c r="A968" s="12">
        <v>216</v>
      </c>
      <c r="B968" s="12">
        <v>24175</v>
      </c>
      <c r="C968" s="12" t="s">
        <v>8570</v>
      </c>
      <c r="D968" s="12" t="s">
        <v>5723</v>
      </c>
      <c r="E968" s="17" t="s">
        <v>370</v>
      </c>
      <c r="F968" s="25" t="str">
        <f>LEFT(E968,MIN(FIND({0,1,2,3,4,5,6,7,8,9},ASC(E968)&amp;1234567890))-1)</f>
        <v>Hg</v>
      </c>
      <c r="G968" s="25">
        <f t="shared" si="30"/>
        <v>1</v>
      </c>
      <c r="H968" s="25">
        <f>VLOOKUP(F968,Table!$A$2:$C$121,2,0)</f>
        <v>12</v>
      </c>
      <c r="I968" s="26">
        <f>VLOOKUP(F968,Table!$A$2:$C$121,3,0)</f>
        <v>6</v>
      </c>
      <c r="J968" s="17" t="s">
        <v>47</v>
      </c>
      <c r="K968" s="25" t="str">
        <f>LEFT(J968,MIN(FIND({0,1,2,3,4,5,6,7,8,9},ASC(J968)&amp;1234567890))-1)</f>
        <v>Se</v>
      </c>
      <c r="L968" s="25">
        <f t="shared" si="31"/>
        <v>1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Cubic</v>
      </c>
      <c r="P968" s="63"/>
    </row>
    <row r="969" spans="1:16" customFormat="1" ht="13.5">
      <c r="A969" s="12">
        <v>216</v>
      </c>
      <c r="B969" s="12">
        <v>29278</v>
      </c>
      <c r="C969" s="12" t="s">
        <v>8570</v>
      </c>
      <c r="D969" s="12" t="s">
        <v>2176</v>
      </c>
      <c r="E969" s="17" t="s">
        <v>11293</v>
      </c>
      <c r="F969" s="25" t="str">
        <f>LEFT(E969,MIN(FIND({0,1,2,3,4,5,6,7,8,9},ASC(E969)&amp;1234567890))-1)</f>
        <v>Cd</v>
      </c>
      <c r="G969" s="25">
        <f t="shared" si="30"/>
        <v>1</v>
      </c>
      <c r="H969" s="25">
        <f>VLOOKUP(F969,Table!$A$2:$C$121,2,0)</f>
        <v>12</v>
      </c>
      <c r="I969" s="26">
        <f>VLOOKUP(F969,Table!$A$2:$C$121,3,0)</f>
        <v>5</v>
      </c>
      <c r="J969" s="17" t="s">
        <v>379</v>
      </c>
      <c r="K969" s="25" t="str">
        <f>LEFT(J969,MIN(FIND({0,1,2,3,4,5,6,7,8,9},ASC(J969)&amp;1234567890))-1)</f>
        <v>S</v>
      </c>
      <c r="L969" s="25">
        <f t="shared" si="31"/>
        <v>1</v>
      </c>
      <c r="M969" s="25">
        <f>VLOOKUP(K969,Table!$A$2:$C$121,2,0)</f>
        <v>16</v>
      </c>
      <c r="N969" s="26">
        <f>VLOOKUP(K969,Table!$A$2:$C$121,3,0)</f>
        <v>3</v>
      </c>
      <c r="O969" s="13" t="str">
        <f>VLOOKUP(A969,Table!$U$1:$V$230,2,0)</f>
        <v>Cubic</v>
      </c>
      <c r="P969" s="63"/>
    </row>
    <row r="970" spans="1:16" customFormat="1" ht="13.5">
      <c r="A970" s="12">
        <v>216</v>
      </c>
      <c r="B970" s="12">
        <v>30334</v>
      </c>
      <c r="C970" s="12" t="s">
        <v>8570</v>
      </c>
      <c r="D970" s="12" t="s">
        <v>1760</v>
      </c>
      <c r="E970" s="17" t="s">
        <v>31</v>
      </c>
      <c r="F970" s="25" t="str">
        <f>LEFT(E970,MIN(FIND({0,1,2,3,4,5,6,7,8,9},ASC(E970)&amp;1234567890))-1)</f>
        <v>Si</v>
      </c>
      <c r="G970" s="25">
        <f t="shared" si="30"/>
        <v>1</v>
      </c>
      <c r="H970" s="25">
        <f>VLOOKUP(F970,Table!$A$2:$C$121,2,0)</f>
        <v>14</v>
      </c>
      <c r="I970" s="26">
        <f>VLOOKUP(F970,Table!$A$2:$C$121,3,0)</f>
        <v>3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Cubic</v>
      </c>
      <c r="P970" s="63"/>
    </row>
    <row r="971" spans="1:16" customFormat="1" ht="13.5">
      <c r="A971" s="12">
        <v>216</v>
      </c>
      <c r="B971" s="12">
        <v>31843</v>
      </c>
      <c r="C971" s="12" t="s">
        <v>8570</v>
      </c>
      <c r="D971" s="12" t="s">
        <v>3069</v>
      </c>
      <c r="E971" s="17" t="s">
        <v>70</v>
      </c>
      <c r="F971" s="25" t="str">
        <f>LEFT(E971,MIN(FIND({0,1,2,3,4,5,6,7,8,9},ASC(E971)&amp;1234567890))-1)</f>
        <v>Zn</v>
      </c>
      <c r="G971" s="25">
        <f t="shared" si="30"/>
        <v>1</v>
      </c>
      <c r="H971" s="25">
        <f>VLOOKUP(F971,Table!$A$2:$C$121,2,0)</f>
        <v>12</v>
      </c>
      <c r="I971" s="26">
        <f>VLOOKUP(F971,Table!$A$2:$C$121,3,0)</f>
        <v>4</v>
      </c>
      <c r="J971" s="17" t="s">
        <v>328</v>
      </c>
      <c r="K971" s="25" t="str">
        <f>LEFT(J971,MIN(FIND({0,1,2,3,4,5,6,7,8,9},ASC(J971)&amp;1234567890))-1)</f>
        <v>Te</v>
      </c>
      <c r="L971" s="25">
        <f t="shared" si="31"/>
        <v>1</v>
      </c>
      <c r="M971" s="25">
        <f>VLOOKUP(K971,Table!$A$2:$C$121,2,0)</f>
        <v>16</v>
      </c>
      <c r="N971" s="26">
        <f>VLOOKUP(K971,Table!$A$2:$C$121,3,0)</f>
        <v>5</v>
      </c>
      <c r="O971" s="13" t="str">
        <f>VLOOKUP(A971,Table!$U$1:$V$230,2,0)</f>
        <v>Cubic</v>
      </c>
      <c r="P971" s="63"/>
    </row>
    <row r="972" spans="1:16" customFormat="1" ht="13.5">
      <c r="A972" s="12">
        <v>216</v>
      </c>
      <c r="B972" s="12">
        <v>31844</v>
      </c>
      <c r="C972" s="12" t="s">
        <v>8570</v>
      </c>
      <c r="D972" s="12" t="s">
        <v>1674</v>
      </c>
      <c r="E972" s="17" t="s">
        <v>11293</v>
      </c>
      <c r="F972" s="25" t="str">
        <f>LEFT(E972,MIN(FIND({0,1,2,3,4,5,6,7,8,9},ASC(E972)&amp;1234567890))-1)</f>
        <v>Cd</v>
      </c>
      <c r="G972" s="25">
        <f t="shared" si="30"/>
        <v>1</v>
      </c>
      <c r="H972" s="25">
        <f>VLOOKUP(F972,Table!$A$2:$C$121,2,0)</f>
        <v>12</v>
      </c>
      <c r="I972" s="26">
        <f>VLOOKUP(F972,Table!$A$2:$C$121,3,0)</f>
        <v>5</v>
      </c>
      <c r="J972" s="17" t="s">
        <v>328</v>
      </c>
      <c r="K972" s="25" t="str">
        <f>LEFT(J972,MIN(FIND({0,1,2,3,4,5,6,7,8,9},ASC(J972)&amp;1234567890))-1)</f>
        <v>Te</v>
      </c>
      <c r="L972" s="25">
        <f t="shared" si="31"/>
        <v>1</v>
      </c>
      <c r="M972" s="25">
        <f>VLOOKUP(K972,Table!$A$2:$C$121,2,0)</f>
        <v>16</v>
      </c>
      <c r="N972" s="26">
        <f>VLOOKUP(K972,Table!$A$2:$C$121,3,0)</f>
        <v>5</v>
      </c>
      <c r="O972" s="13" t="str">
        <f>VLOOKUP(A972,Table!$U$1:$V$230,2,0)</f>
        <v>Cubic</v>
      </c>
      <c r="P972" s="63"/>
    </row>
    <row r="973" spans="1:16" customFormat="1" ht="13.5">
      <c r="A973" s="12">
        <v>216</v>
      </c>
      <c r="B973" s="12">
        <v>33629</v>
      </c>
      <c r="C973" s="12" t="s">
        <v>8570</v>
      </c>
      <c r="D973" s="12" t="s">
        <v>1268</v>
      </c>
      <c r="E973" s="17" t="s">
        <v>11661</v>
      </c>
      <c r="F973" s="25" t="str">
        <f>LEFT(E973,MIN(FIND({0,1,2,3,4,5,6,7,8,9},ASC(E973)&amp;1234567890))-1)</f>
        <v>Ag</v>
      </c>
      <c r="G973" s="25">
        <f t="shared" si="30"/>
        <v>2</v>
      </c>
      <c r="H973" s="25">
        <f>VLOOKUP(F973,Table!$A$2:$C$121,2,0)</f>
        <v>11</v>
      </c>
      <c r="I973" s="26">
        <f>VLOOKUP(F973,Table!$A$2:$C$121,3,0)</f>
        <v>5</v>
      </c>
      <c r="J973" s="17" t="s">
        <v>328</v>
      </c>
      <c r="K973" s="25" t="str">
        <f>LEFT(J973,MIN(FIND({0,1,2,3,4,5,6,7,8,9},ASC(J973)&amp;1234567890))-1)</f>
        <v>Te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5</v>
      </c>
      <c r="O973" s="13" t="str">
        <f>VLOOKUP(A973,Table!$U$1:$V$230,2,0)</f>
        <v>Cubic</v>
      </c>
      <c r="P973" s="63"/>
    </row>
    <row r="974" spans="1:16" customFormat="1" ht="13.5">
      <c r="A974" s="12">
        <v>216</v>
      </c>
      <c r="B974" s="12">
        <v>35662</v>
      </c>
      <c r="C974" s="12" t="s">
        <v>8570</v>
      </c>
      <c r="D974" s="12" t="s">
        <v>1223</v>
      </c>
      <c r="E974" s="17" t="s">
        <v>11342</v>
      </c>
      <c r="F974" s="25" t="str">
        <f>LEFT(E974,MIN(FIND({0,1,2,3,4,5,6,7,8,9},ASC(E974)&amp;1234567890))-1)</f>
        <v>Ag</v>
      </c>
      <c r="G974" s="25">
        <f t="shared" si="30"/>
        <v>1</v>
      </c>
      <c r="H974" s="25">
        <f>VLOOKUP(F974,Table!$A$2:$C$121,2,0)</f>
        <v>11</v>
      </c>
      <c r="I974" s="26">
        <f>VLOOKUP(F974,Table!$A$2:$C$121,3,0)</f>
        <v>5</v>
      </c>
      <c r="J974" s="17" t="s">
        <v>371</v>
      </c>
      <c r="K974" s="25" t="str">
        <f>LEFT(J974,MIN(FIND({0,1,2,3,4,5,6,7,8,9},ASC(J974)&amp;1234567890))-1)</f>
        <v>O</v>
      </c>
      <c r="L974" s="25">
        <f t="shared" si="31"/>
        <v>1</v>
      </c>
      <c r="M974" s="25">
        <f>VLOOKUP(K974,Table!$A$2:$C$121,2,0)</f>
        <v>16</v>
      </c>
      <c r="N974" s="26">
        <f>VLOOKUP(K974,Table!$A$2:$C$121,3,0)</f>
        <v>2</v>
      </c>
      <c r="O974" s="13" t="str">
        <f>VLOOKUP(A974,Table!$U$1:$V$230,2,0)</f>
        <v>Cubic</v>
      </c>
      <c r="P974" s="63"/>
    </row>
    <row r="975" spans="1:16" customFormat="1" ht="13.5">
      <c r="A975" s="12">
        <v>216</v>
      </c>
      <c r="B975" s="12">
        <v>31845</v>
      </c>
      <c r="C975" s="12" t="s">
        <v>8570</v>
      </c>
      <c r="D975" s="12" t="s">
        <v>3113</v>
      </c>
      <c r="E975" s="17" t="s">
        <v>370</v>
      </c>
      <c r="F975" s="25" t="str">
        <f>LEFT(E975,MIN(FIND({0,1,2,3,4,5,6,7,8,9},ASC(E975)&amp;1234567890))-1)</f>
        <v>Hg</v>
      </c>
      <c r="G975" s="25">
        <f t="shared" si="30"/>
        <v>1</v>
      </c>
      <c r="H975" s="25">
        <f>VLOOKUP(F975,Table!$A$2:$C$121,2,0)</f>
        <v>12</v>
      </c>
      <c r="I975" s="26">
        <f>VLOOKUP(F975,Table!$A$2:$C$121,3,0)</f>
        <v>6</v>
      </c>
      <c r="J975" s="17" t="s">
        <v>328</v>
      </c>
      <c r="K975" s="25" t="str">
        <f>LEFT(J975,MIN(FIND({0,1,2,3,4,5,6,7,8,9},ASC(J975)&amp;1234567890))-1)</f>
        <v>Te</v>
      </c>
      <c r="L975" s="25">
        <f t="shared" si="31"/>
        <v>1</v>
      </c>
      <c r="M975" s="25">
        <f>VLOOKUP(K975,Table!$A$2:$C$121,2,0)</f>
        <v>16</v>
      </c>
      <c r="N975" s="26">
        <f>VLOOKUP(K975,Table!$A$2:$C$121,3,0)</f>
        <v>5</v>
      </c>
      <c r="O975" s="13" t="str">
        <f>VLOOKUP(A975,Table!$U$1:$V$230,2,0)</f>
        <v>Cubic</v>
      </c>
      <c r="P975" s="63"/>
    </row>
    <row r="976" spans="1:16" customFormat="1" ht="13.5">
      <c r="A976" s="12">
        <v>216</v>
      </c>
      <c r="B976" s="12">
        <v>30230</v>
      </c>
      <c r="C976" s="12" t="s">
        <v>8570</v>
      </c>
      <c r="D976" s="12" t="s">
        <v>8294</v>
      </c>
      <c r="E976" s="17" t="s">
        <v>461</v>
      </c>
      <c r="F976" s="25" t="str">
        <f>LEFT(E976,MIN(FIND({0,1,2,3,4,5,6,7,8,9},ASC(E976)&amp;1234567890))-1)</f>
        <v>Cu</v>
      </c>
      <c r="G976" s="25">
        <f t="shared" si="30"/>
        <v>2</v>
      </c>
      <c r="H976" s="25">
        <f>VLOOKUP(F976,Table!$A$2:$C$121,2,0)</f>
        <v>11</v>
      </c>
      <c r="I976" s="26">
        <f>VLOOKUP(F976,Table!$A$2:$C$121,3,0)</f>
        <v>4</v>
      </c>
      <c r="J976" s="17" t="s">
        <v>47</v>
      </c>
      <c r="K976" s="25" t="str">
        <f>LEFT(J976,MIN(FIND({0,1,2,3,4,5,6,7,8,9},ASC(J976)&amp;1234567890))-1)</f>
        <v>Se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4</v>
      </c>
      <c r="O976" s="13" t="str">
        <f>VLOOKUP(A976,Table!$U$1:$V$230,2,0)</f>
        <v>Cubic</v>
      </c>
      <c r="P976" s="63"/>
    </row>
    <row r="977" spans="1:16" customFormat="1" ht="13.5">
      <c r="A977" s="12">
        <v>216</v>
      </c>
      <c r="B977" s="12">
        <v>61542</v>
      </c>
      <c r="C977" s="12" t="s">
        <v>8570</v>
      </c>
      <c r="D977" s="12" t="s">
        <v>755</v>
      </c>
      <c r="E977" s="17" t="s">
        <v>11342</v>
      </c>
      <c r="F977" s="25" t="str">
        <f>LEFT(E977,MIN(FIND({0,1,2,3,4,5,6,7,8,9},ASC(E977)&amp;1234567890))-1)</f>
        <v>Ag</v>
      </c>
      <c r="G977" s="25">
        <f t="shared" si="30"/>
        <v>1</v>
      </c>
      <c r="H977" s="25">
        <f>VLOOKUP(F977,Table!$A$2:$C$121,2,0)</f>
        <v>11</v>
      </c>
      <c r="I977" s="26">
        <f>VLOOKUP(F977,Table!$A$2:$C$121,3,0)</f>
        <v>5</v>
      </c>
      <c r="J977" s="17" t="s">
        <v>329</v>
      </c>
      <c r="K977" s="25" t="str">
        <f>LEFT(J977,MIN(FIND({0,1,2,3,4,5,6,7,8,9},ASC(J977)&amp;1234567890))-1)</f>
        <v>I</v>
      </c>
      <c r="L977" s="25">
        <f t="shared" si="31"/>
        <v>1</v>
      </c>
      <c r="M977" s="25">
        <f>VLOOKUP(K977,Table!$A$2:$C$121,2,0)</f>
        <v>17</v>
      </c>
      <c r="N977" s="26">
        <f>VLOOKUP(K977,Table!$A$2:$C$121,3,0)</f>
        <v>5</v>
      </c>
      <c r="O977" s="13" t="str">
        <f>VLOOKUP(A977,Table!$U$1:$V$230,2,0)</f>
        <v>Cubic</v>
      </c>
      <c r="P977" s="63"/>
    </row>
    <row r="978" spans="1:16" customFormat="1" ht="13.5">
      <c r="A978" s="12">
        <v>216</v>
      </c>
      <c r="B978" s="12">
        <v>41527</v>
      </c>
      <c r="C978" s="12" t="s">
        <v>8570</v>
      </c>
      <c r="D978" s="12" t="s">
        <v>6753</v>
      </c>
      <c r="E978" s="17" t="s">
        <v>70</v>
      </c>
      <c r="F978" s="25" t="str">
        <f>LEFT(E978,MIN(FIND({0,1,2,3,4,5,6,7,8,9},ASC(E978)&amp;1234567890))-1)</f>
        <v>Zn</v>
      </c>
      <c r="G978" s="25">
        <f t="shared" si="30"/>
        <v>1</v>
      </c>
      <c r="H978" s="25">
        <f>VLOOKUP(F978,Table!$A$2:$C$121,2,0)</f>
        <v>12</v>
      </c>
      <c r="I978" s="26">
        <f>VLOOKUP(F978,Table!$A$2:$C$121,3,0)</f>
        <v>4</v>
      </c>
      <c r="J978" s="17" t="s">
        <v>47</v>
      </c>
      <c r="K978" s="25" t="str">
        <f>LEFT(J978,MIN(FIND({0,1,2,3,4,5,6,7,8,9},ASC(J978)&amp;1234567890))-1)</f>
        <v>Se</v>
      </c>
      <c r="L978" s="25">
        <f t="shared" si="31"/>
        <v>1</v>
      </c>
      <c r="M978" s="25">
        <f>VLOOKUP(K978,Table!$A$2:$C$121,2,0)</f>
        <v>16</v>
      </c>
      <c r="N978" s="26">
        <f>VLOOKUP(K978,Table!$A$2:$C$121,3,0)</f>
        <v>4</v>
      </c>
      <c r="O978" s="13" t="str">
        <f>VLOOKUP(A978,Table!$U$1:$V$230,2,0)</f>
        <v>Cubic</v>
      </c>
      <c r="P978" s="63"/>
    </row>
    <row r="979" spans="1:16" customFormat="1" ht="13.5">
      <c r="A979" s="12">
        <v>216</v>
      </c>
      <c r="B979" s="12">
        <v>41528</v>
      </c>
      <c r="C979" s="12" t="s">
        <v>8570</v>
      </c>
      <c r="D979" s="12" t="s">
        <v>6747</v>
      </c>
      <c r="E979" s="17" t="s">
        <v>11293</v>
      </c>
      <c r="F979" s="25" t="str">
        <f>LEFT(E979,MIN(FIND({0,1,2,3,4,5,6,7,8,9},ASC(E979)&amp;1234567890))-1)</f>
        <v>Cd</v>
      </c>
      <c r="G979" s="25">
        <f t="shared" si="30"/>
        <v>1</v>
      </c>
      <c r="H979" s="25">
        <f>VLOOKUP(F979,Table!$A$2:$C$121,2,0)</f>
        <v>12</v>
      </c>
      <c r="I979" s="26">
        <f>VLOOKUP(F979,Table!$A$2:$C$121,3,0)</f>
        <v>5</v>
      </c>
      <c r="J979" s="17" t="s">
        <v>47</v>
      </c>
      <c r="K979" s="25" t="str">
        <f>LEFT(J979,MIN(FIND({0,1,2,3,4,5,6,7,8,9},ASC(J979)&amp;1234567890))-1)</f>
        <v>Se</v>
      </c>
      <c r="L979" s="25">
        <f t="shared" si="31"/>
        <v>1</v>
      </c>
      <c r="M979" s="25">
        <f>VLOOKUP(K979,Table!$A$2:$C$121,2,0)</f>
        <v>16</v>
      </c>
      <c r="N979" s="26">
        <f>VLOOKUP(K979,Table!$A$2:$C$121,3,0)</f>
        <v>4</v>
      </c>
      <c r="O979" s="13" t="str">
        <f>VLOOKUP(A979,Table!$U$1:$V$230,2,0)</f>
        <v>Cubic</v>
      </c>
      <c r="P979" s="63"/>
    </row>
    <row r="980" spans="1:16" customFormat="1" ht="13.5">
      <c r="A980" s="12">
        <v>216</v>
      </c>
      <c r="B980" s="12">
        <v>41258</v>
      </c>
      <c r="C980" s="12" t="s">
        <v>8570</v>
      </c>
      <c r="D980" s="12" t="s">
        <v>8581</v>
      </c>
      <c r="E980" s="17" t="s">
        <v>33</v>
      </c>
      <c r="F980" s="25" t="str">
        <f>LEFT(E980,MIN(FIND({0,1,2,3,4,5,6,7,8,9},ASC(E980)&amp;1234567890))-1)</f>
        <v>Fe</v>
      </c>
      <c r="G980" s="25">
        <f t="shared" si="30"/>
        <v>1</v>
      </c>
      <c r="H980" s="25">
        <f>VLOOKUP(F980,Table!$A$2:$C$121,2,0)</f>
        <v>8</v>
      </c>
      <c r="I980" s="26">
        <f>VLOOKUP(F980,Table!$A$2:$C$121,3,0)</f>
        <v>4</v>
      </c>
      <c r="J980" s="17" t="s">
        <v>68</v>
      </c>
      <c r="K980" s="25" t="str">
        <f>LEFT(J980,MIN(FIND({0,1,2,3,4,5,6,7,8,9},ASC(J980)&amp;1234567890))-1)</f>
        <v>N</v>
      </c>
      <c r="L980" s="25">
        <f t="shared" si="31"/>
        <v>1</v>
      </c>
      <c r="M980" s="25">
        <f>VLOOKUP(K980,Table!$A$2:$C$121,2,0)</f>
        <v>15</v>
      </c>
      <c r="N980" s="26">
        <f>VLOOKUP(K980,Table!$A$2:$C$121,3,0)</f>
        <v>2</v>
      </c>
      <c r="O980" s="13" t="str">
        <f>VLOOKUP(A980,Table!$U$1:$V$230,2,0)</f>
        <v>Cubic</v>
      </c>
      <c r="P980" s="63"/>
    </row>
    <row r="981" spans="1:16" customFormat="1" ht="13.5">
      <c r="A981" s="12">
        <v>216</v>
      </c>
      <c r="B981" s="12">
        <v>40259</v>
      </c>
      <c r="C981" s="12" t="s">
        <v>8570</v>
      </c>
      <c r="D981" s="12" t="s">
        <v>8582</v>
      </c>
      <c r="E981" s="17" t="s">
        <v>13795</v>
      </c>
      <c r="F981" s="25" t="str">
        <f>LEFT(E981,MIN(FIND({0,1,2,3,4,5,6,7,8,9},ASC(E981)&amp;1234567890))-1)</f>
        <v>U</v>
      </c>
      <c r="G981" s="25">
        <f t="shared" si="30"/>
        <v>4</v>
      </c>
      <c r="H981" s="25">
        <f>VLOOKUP(F981,Table!$A$2:$C$121,2,0)</f>
        <v>3</v>
      </c>
      <c r="I981" s="26">
        <f>VLOOKUP(F981,Table!$A$2:$C$121,3,0)</f>
        <v>7</v>
      </c>
      <c r="J981" s="17" t="s">
        <v>13819</v>
      </c>
      <c r="K981" s="25" t="str">
        <f>LEFT(J981,MIN(FIND({0,1,2,3,4,5,6,7,8,9},ASC(J981)&amp;1234567890))-1)</f>
        <v>O</v>
      </c>
      <c r="L981" s="25">
        <f t="shared" si="31"/>
        <v>9.2799999999999994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Cubic</v>
      </c>
      <c r="P981" s="63"/>
    </row>
    <row r="982" spans="1:16" customFormat="1" ht="13.5">
      <c r="A982" s="12">
        <v>216</v>
      </c>
      <c r="B982" s="12">
        <v>67709</v>
      </c>
      <c r="C982" s="12" t="s">
        <v>8570</v>
      </c>
      <c r="D982" s="12" t="s">
        <v>6403</v>
      </c>
      <c r="E982" s="17" t="s">
        <v>11409</v>
      </c>
      <c r="F982" s="25" t="str">
        <f>LEFT(E982,MIN(FIND({0,1,2,3,4,5,6,7,8,9},ASC(E982)&amp;1234567890))-1)</f>
        <v>Ga</v>
      </c>
      <c r="G982" s="25">
        <f t="shared" si="30"/>
        <v>2</v>
      </c>
      <c r="H982" s="25">
        <f>VLOOKUP(F982,Table!$A$2:$C$121,2,0)</f>
        <v>13</v>
      </c>
      <c r="I982" s="26">
        <f>VLOOKUP(F982,Table!$A$2:$C$121,3,0)</f>
        <v>4</v>
      </c>
      <c r="J982" s="17" t="s">
        <v>36</v>
      </c>
      <c r="K982" s="25" t="str">
        <f>LEFT(J982,MIN(FIND({0,1,2,3,4,5,6,7,8,9},ASC(J982)&amp;1234567890))-1)</f>
        <v>Te</v>
      </c>
      <c r="L982" s="25">
        <f t="shared" si="31"/>
        <v>3</v>
      </c>
      <c r="M982" s="25">
        <f>VLOOKUP(K982,Table!$A$2:$C$121,2,0)</f>
        <v>16</v>
      </c>
      <c r="N982" s="26">
        <f>VLOOKUP(K982,Table!$A$2:$C$121,3,0)</f>
        <v>5</v>
      </c>
      <c r="O982" s="13" t="str">
        <f>VLOOKUP(A982,Table!$U$1:$V$230,2,0)</f>
        <v>Cubic</v>
      </c>
      <c r="P982" s="63"/>
    </row>
    <row r="983" spans="1:16" customFormat="1" ht="13.5">
      <c r="A983" s="12">
        <v>216</v>
      </c>
      <c r="B983" s="12">
        <v>65338</v>
      </c>
      <c r="C983" s="12" t="s">
        <v>8570</v>
      </c>
      <c r="D983" s="12" t="s">
        <v>679</v>
      </c>
      <c r="E983" s="17" t="s">
        <v>11292</v>
      </c>
      <c r="F983" s="25" t="str">
        <f>LEFT(E983,MIN(FIND({0,1,2,3,4,5,6,7,8,9},ASC(E983)&amp;1234567890))-1)</f>
        <v>Fe</v>
      </c>
      <c r="G983" s="25">
        <f t="shared" si="30"/>
        <v>3</v>
      </c>
      <c r="H983" s="25">
        <f>VLOOKUP(F983,Table!$A$2:$C$121,2,0)</f>
        <v>8</v>
      </c>
      <c r="I983" s="26">
        <f>VLOOKUP(F983,Table!$A$2:$C$121,3,0)</f>
        <v>4</v>
      </c>
      <c r="J983" s="17" t="s">
        <v>582</v>
      </c>
      <c r="K983" s="25" t="str">
        <f>LEFT(J983,MIN(FIND({0,1,2,3,4,5,6,7,8,9},ASC(J983)&amp;1234567890))-1)</f>
        <v>O</v>
      </c>
      <c r="L983" s="25">
        <f t="shared" si="31"/>
        <v>4</v>
      </c>
      <c r="M983" s="25">
        <f>VLOOKUP(K983,Table!$A$2:$C$121,2,0)</f>
        <v>16</v>
      </c>
      <c r="N983" s="26">
        <f>VLOOKUP(K983,Table!$A$2:$C$121,3,0)</f>
        <v>2</v>
      </c>
      <c r="O983" s="13" t="str">
        <f>VLOOKUP(A983,Table!$U$1:$V$230,2,0)</f>
        <v>Cubic</v>
      </c>
      <c r="P983" s="63"/>
    </row>
    <row r="984" spans="1:16" customFormat="1" ht="13.5">
      <c r="A984" s="12">
        <v>216</v>
      </c>
      <c r="B984" s="12">
        <v>79936</v>
      </c>
      <c r="C984" s="12" t="s">
        <v>8570</v>
      </c>
      <c r="D984" s="12" t="s">
        <v>8583</v>
      </c>
      <c r="E984" s="17" t="s">
        <v>76</v>
      </c>
      <c r="F984" s="25" t="str">
        <f>LEFT(E984,MIN(FIND({0,1,2,3,4,5,6,7,8,9},ASC(E984)&amp;1234567890))-1)</f>
        <v>Co</v>
      </c>
      <c r="G984" s="25">
        <f t="shared" si="30"/>
        <v>1</v>
      </c>
      <c r="H984" s="25">
        <f>VLOOKUP(F984,Table!$A$2:$C$121,2,0)</f>
        <v>9</v>
      </c>
      <c r="I984" s="26">
        <f>VLOOKUP(F984,Table!$A$2:$C$121,3,0)</f>
        <v>4</v>
      </c>
      <c r="J984" s="17" t="s">
        <v>68</v>
      </c>
      <c r="K984" s="25" t="str">
        <f>LEFT(J984,MIN(FIND({0,1,2,3,4,5,6,7,8,9},ASC(J984)&amp;1234567890))-1)</f>
        <v>N</v>
      </c>
      <c r="L984" s="25">
        <f t="shared" si="31"/>
        <v>1</v>
      </c>
      <c r="M984" s="25">
        <f>VLOOKUP(K984,Table!$A$2:$C$121,2,0)</f>
        <v>15</v>
      </c>
      <c r="N984" s="26">
        <f>VLOOKUP(K984,Table!$A$2:$C$121,3,0)</f>
        <v>2</v>
      </c>
      <c r="O984" s="13" t="str">
        <f>VLOOKUP(A984,Table!$U$1:$V$230,2,0)</f>
        <v>Cubic</v>
      </c>
      <c r="P984" s="63"/>
    </row>
    <row r="985" spans="1:16" customFormat="1" ht="13.5">
      <c r="A985" s="12">
        <v>216</v>
      </c>
      <c r="B985" s="12">
        <v>202744</v>
      </c>
      <c r="C985" s="12" t="s">
        <v>8570</v>
      </c>
      <c r="D985" s="12" t="s">
        <v>8584</v>
      </c>
      <c r="E985" s="17" t="s">
        <v>13820</v>
      </c>
      <c r="F985" s="25" t="str">
        <f>LEFT(E985,MIN(FIND({0,1,2,3,4,5,6,7,8,9},ASC(E985)&amp;1234567890))-1)</f>
        <v>Yb</v>
      </c>
      <c r="G985" s="25">
        <f t="shared" si="30"/>
        <v>0.875</v>
      </c>
      <c r="H985" s="25">
        <f>VLOOKUP(F985,Table!$A$2:$C$121,2,0)</f>
        <v>3</v>
      </c>
      <c r="I985" s="26">
        <f>VLOOKUP(F985,Table!$A$2:$C$121,3,0)</f>
        <v>6</v>
      </c>
      <c r="J985" s="17" t="s">
        <v>379</v>
      </c>
      <c r="K985" s="25" t="str">
        <f>LEFT(J985,MIN(FIND({0,1,2,3,4,5,6,7,8,9},ASC(J985)&amp;1234567890))-1)</f>
        <v>S</v>
      </c>
      <c r="L985" s="25">
        <f t="shared" si="31"/>
        <v>1</v>
      </c>
      <c r="M985" s="25">
        <f>VLOOKUP(K985,Table!$A$2:$C$121,2,0)</f>
        <v>16</v>
      </c>
      <c r="N985" s="26">
        <f>VLOOKUP(K985,Table!$A$2:$C$121,3,0)</f>
        <v>3</v>
      </c>
      <c r="O985" s="13" t="str">
        <f>VLOOKUP(A985,Table!$U$1:$V$230,2,0)</f>
        <v>Cubic</v>
      </c>
      <c r="P985" s="63"/>
    </row>
    <row r="986" spans="1:16" customFormat="1" ht="13.5">
      <c r="A986" s="12">
        <v>216</v>
      </c>
      <c r="B986" s="12">
        <v>42709</v>
      </c>
      <c r="C986" s="12" t="s">
        <v>8570</v>
      </c>
      <c r="D986" s="12" t="s">
        <v>8585</v>
      </c>
      <c r="E986" s="17" t="s">
        <v>13821</v>
      </c>
      <c r="F986" s="25" t="str">
        <f>LEFT(E986,MIN(FIND({0,1,2,3,4,5,6,7,8,9},ASC(E986)&amp;1234567890))-1)</f>
        <v>Cu</v>
      </c>
      <c r="G986" s="25">
        <f t="shared" si="30"/>
        <v>1.95</v>
      </c>
      <c r="H986" s="25">
        <f>VLOOKUP(F986,Table!$A$2:$C$121,2,0)</f>
        <v>11</v>
      </c>
      <c r="I986" s="26">
        <f>VLOOKUP(F986,Table!$A$2:$C$121,3,0)</f>
        <v>4</v>
      </c>
      <c r="J986" s="17" t="s">
        <v>379</v>
      </c>
      <c r="K986" s="25" t="str">
        <f>LEFT(J986,MIN(FIND({0,1,2,3,4,5,6,7,8,9},ASC(J986)&amp;1234567890))-1)</f>
        <v>S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3</v>
      </c>
      <c r="O986" s="13" t="str">
        <f>VLOOKUP(A986,Table!$U$1:$V$230,2,0)</f>
        <v>Cubic</v>
      </c>
      <c r="P986" s="63"/>
    </row>
    <row r="987" spans="1:16" customFormat="1" ht="13.5">
      <c r="A987" s="12">
        <v>216</v>
      </c>
      <c r="B987" s="12">
        <v>42710</v>
      </c>
      <c r="C987" s="12" t="s">
        <v>8570</v>
      </c>
      <c r="D987" s="12" t="s">
        <v>5781</v>
      </c>
      <c r="E987" s="17" t="s">
        <v>13822</v>
      </c>
      <c r="F987" s="25" t="str">
        <f>LEFT(E987,MIN(FIND({0,1,2,3,4,5,6,7,8,9},ASC(E987)&amp;1234567890))-1)</f>
        <v>Cu</v>
      </c>
      <c r="G987" s="25">
        <f t="shared" si="30"/>
        <v>1.8</v>
      </c>
      <c r="H987" s="25">
        <f>VLOOKUP(F987,Table!$A$2:$C$121,2,0)</f>
        <v>11</v>
      </c>
      <c r="I987" s="26">
        <f>VLOOKUP(F987,Table!$A$2:$C$121,3,0)</f>
        <v>4</v>
      </c>
      <c r="J987" s="17" t="s">
        <v>379</v>
      </c>
      <c r="K987" s="25" t="str">
        <f>LEFT(J987,MIN(FIND({0,1,2,3,4,5,6,7,8,9},ASC(J987)&amp;1234567890))-1)</f>
        <v>S</v>
      </c>
      <c r="L987" s="25">
        <f t="shared" si="31"/>
        <v>1</v>
      </c>
      <c r="M987" s="25">
        <f>VLOOKUP(K987,Table!$A$2:$C$121,2,0)</f>
        <v>16</v>
      </c>
      <c r="N987" s="26">
        <f>VLOOKUP(K987,Table!$A$2:$C$121,3,0)</f>
        <v>3</v>
      </c>
      <c r="O987" s="13" t="str">
        <f>VLOOKUP(A987,Table!$U$1:$V$230,2,0)</f>
        <v>Cubic</v>
      </c>
      <c r="P987" s="63"/>
    </row>
    <row r="988" spans="1:16" customFormat="1" ht="13.5">
      <c r="A988" s="12">
        <v>216</v>
      </c>
      <c r="B988" s="12">
        <v>43359</v>
      </c>
      <c r="C988" s="12" t="s">
        <v>8570</v>
      </c>
      <c r="D988" s="12" t="s">
        <v>1672</v>
      </c>
      <c r="E988" s="17" t="s">
        <v>366</v>
      </c>
      <c r="F988" s="25" t="str">
        <f>LEFT(E988,MIN(FIND({0,1,2,3,4,5,6,7,8,9},ASC(E988)&amp;1234567890))-1)</f>
        <v>Ga</v>
      </c>
      <c r="G988" s="25">
        <f t="shared" si="30"/>
        <v>1</v>
      </c>
      <c r="H988" s="25">
        <f>VLOOKUP(F988,Table!$A$2:$C$121,2,0)</f>
        <v>13</v>
      </c>
      <c r="I988" s="26">
        <f>VLOOKUP(F988,Table!$A$2:$C$121,3,0)</f>
        <v>4</v>
      </c>
      <c r="J988" s="17" t="s">
        <v>540</v>
      </c>
      <c r="K988" s="25" t="str">
        <f>LEFT(J988,MIN(FIND({0,1,2,3,4,5,6,7,8,9},ASC(J988)&amp;1234567890))-1)</f>
        <v>As</v>
      </c>
      <c r="L988" s="25">
        <f t="shared" si="31"/>
        <v>1</v>
      </c>
      <c r="M988" s="25">
        <f>VLOOKUP(K988,Table!$A$2:$C$121,2,0)</f>
        <v>15</v>
      </c>
      <c r="N988" s="26">
        <f>VLOOKUP(K988,Table!$A$2:$C$121,3,0)</f>
        <v>4</v>
      </c>
      <c r="O988" s="13" t="str">
        <f>VLOOKUP(A988,Table!$U$1:$V$230,2,0)</f>
        <v>Cubic</v>
      </c>
      <c r="P988" s="63"/>
    </row>
    <row r="989" spans="1:16" customFormat="1" ht="13.5">
      <c r="A989" s="12">
        <v>216</v>
      </c>
      <c r="B989" s="12">
        <v>43409</v>
      </c>
      <c r="C989" s="12" t="s">
        <v>8570</v>
      </c>
      <c r="D989" s="12" t="s">
        <v>1831</v>
      </c>
      <c r="E989" s="17" t="s">
        <v>11291</v>
      </c>
      <c r="F989" s="25" t="str">
        <f>LEFT(E989,MIN(FIND({0,1,2,3,4,5,6,7,8,9},ASC(E989)&amp;1234567890))-1)</f>
        <v>Sn</v>
      </c>
      <c r="G989" s="25">
        <f t="shared" si="30"/>
        <v>1</v>
      </c>
      <c r="H989" s="25">
        <f>VLOOKUP(F989,Table!$A$2:$C$121,2,0)</f>
        <v>14</v>
      </c>
      <c r="I989" s="26">
        <f>VLOOKUP(F989,Table!$A$2:$C$121,3,0)</f>
        <v>5</v>
      </c>
      <c r="J989" s="17" t="s">
        <v>379</v>
      </c>
      <c r="K989" s="25" t="str">
        <f>LEFT(J989,MIN(FIND({0,1,2,3,4,5,6,7,8,9},ASC(J989)&amp;1234567890))-1)</f>
        <v>S</v>
      </c>
      <c r="L989" s="25">
        <f t="shared" si="31"/>
        <v>1</v>
      </c>
      <c r="M989" s="25">
        <f>VLOOKUP(K989,Table!$A$2:$C$121,2,0)</f>
        <v>16</v>
      </c>
      <c r="N989" s="26">
        <f>VLOOKUP(K989,Table!$A$2:$C$121,3,0)</f>
        <v>3</v>
      </c>
      <c r="O989" s="13" t="str">
        <f>VLOOKUP(A989,Table!$U$1:$V$230,2,0)</f>
        <v>Cubic</v>
      </c>
      <c r="P989" s="63"/>
    </row>
    <row r="990" spans="1:16" customFormat="1" ht="13.5">
      <c r="A990" s="12">
        <v>216</v>
      </c>
      <c r="B990" s="12">
        <v>43550</v>
      </c>
      <c r="C990" s="12" t="s">
        <v>8570</v>
      </c>
      <c r="D990" s="12" t="s">
        <v>1919</v>
      </c>
      <c r="E990" s="17" t="s">
        <v>11641</v>
      </c>
      <c r="F990" s="25" t="str">
        <f>LEFT(E990,MIN(FIND({0,1,2,3,4,5,6,7,8,9},ASC(E990)&amp;1234567890))-1)</f>
        <v>In</v>
      </c>
      <c r="G990" s="25">
        <f t="shared" si="30"/>
        <v>2</v>
      </c>
      <c r="H990" s="25">
        <f>VLOOKUP(F990,Table!$A$2:$C$121,2,0)</f>
        <v>13</v>
      </c>
      <c r="I990" s="26">
        <f>VLOOKUP(F990,Table!$A$2:$C$121,3,0)</f>
        <v>5</v>
      </c>
      <c r="J990" s="17" t="s">
        <v>36</v>
      </c>
      <c r="K990" s="25" t="str">
        <f>LEFT(J990,MIN(FIND({0,1,2,3,4,5,6,7,8,9},ASC(J990)&amp;1234567890))-1)</f>
        <v>Te</v>
      </c>
      <c r="L990" s="25">
        <f t="shared" si="31"/>
        <v>3</v>
      </c>
      <c r="M990" s="25">
        <f>VLOOKUP(K990,Table!$A$2:$C$121,2,0)</f>
        <v>16</v>
      </c>
      <c r="N990" s="26">
        <f>VLOOKUP(K990,Table!$A$2:$C$121,3,0)</f>
        <v>5</v>
      </c>
      <c r="O990" s="13" t="str">
        <f>VLOOKUP(A990,Table!$U$1:$V$230,2,0)</f>
        <v>Cubic</v>
      </c>
      <c r="P990" s="63"/>
    </row>
    <row r="991" spans="1:16" customFormat="1" ht="13.5">
      <c r="A991" s="12">
        <v>216</v>
      </c>
      <c r="B991" s="12">
        <v>43871</v>
      </c>
      <c r="C991" s="12" t="s">
        <v>8570</v>
      </c>
      <c r="D991" s="12" t="s">
        <v>8586</v>
      </c>
      <c r="E991" s="17" t="s">
        <v>540</v>
      </c>
      <c r="F991" s="25" t="str">
        <f>LEFT(E991,MIN(FIND({0,1,2,3,4,5,6,7,8,9},ASC(E991)&amp;1234567890))-1)</f>
        <v>As</v>
      </c>
      <c r="G991" s="25">
        <f t="shared" si="30"/>
        <v>1</v>
      </c>
      <c r="H991" s="25">
        <f>VLOOKUP(F991,Table!$A$2:$C$121,2,0)</f>
        <v>15</v>
      </c>
      <c r="I991" s="26">
        <f>VLOOKUP(F991,Table!$A$2:$C$121,3,0)</f>
        <v>4</v>
      </c>
      <c r="J991" s="17" t="s">
        <v>364</v>
      </c>
      <c r="K991" s="25" t="str">
        <f>LEFT(J991,MIN(FIND({0,1,2,3,4,5,6,7,8,9},ASC(J991)&amp;1234567890))-1)</f>
        <v>B</v>
      </c>
      <c r="L991" s="25">
        <f t="shared" si="31"/>
        <v>1</v>
      </c>
      <c r="M991" s="25">
        <f>VLOOKUP(K991,Table!$A$2:$C$121,2,0)</f>
        <v>13</v>
      </c>
      <c r="N991" s="26">
        <f>VLOOKUP(K991,Table!$A$2:$C$121,3,0)</f>
        <v>2</v>
      </c>
      <c r="O991" s="13" t="str">
        <f>VLOOKUP(A991,Table!$U$1:$V$230,2,0)</f>
        <v>Cubic</v>
      </c>
      <c r="P991" s="63"/>
    </row>
    <row r="992" spans="1:16" customFormat="1" ht="13.5">
      <c r="A992" s="12">
        <v>216</v>
      </c>
      <c r="B992" s="12">
        <v>44328</v>
      </c>
      <c r="C992" s="12" t="s">
        <v>8570</v>
      </c>
      <c r="D992" s="12" t="s">
        <v>3693</v>
      </c>
      <c r="E992" s="17" t="s">
        <v>366</v>
      </c>
      <c r="F992" s="25" t="str">
        <f>LEFT(E992,MIN(FIND({0,1,2,3,4,5,6,7,8,9},ASC(E992)&amp;1234567890))-1)</f>
        <v>Ga</v>
      </c>
      <c r="G992" s="25">
        <f t="shared" si="30"/>
        <v>1</v>
      </c>
      <c r="H992" s="25">
        <f>VLOOKUP(F992,Table!$A$2:$C$121,2,0)</f>
        <v>13</v>
      </c>
      <c r="I992" s="26">
        <f>VLOOKUP(F992,Table!$A$2:$C$121,3,0)</f>
        <v>4</v>
      </c>
      <c r="J992" s="17" t="s">
        <v>11645</v>
      </c>
      <c r="K992" s="25" t="str">
        <f>LEFT(J992,MIN(FIND({0,1,2,3,4,5,6,7,8,9},ASC(J992)&amp;1234567890))-1)</f>
        <v>Sb</v>
      </c>
      <c r="L992" s="25">
        <f t="shared" si="31"/>
        <v>1</v>
      </c>
      <c r="M992" s="25">
        <f>VLOOKUP(K992,Table!$A$2:$C$121,2,0)</f>
        <v>15</v>
      </c>
      <c r="N992" s="26">
        <f>VLOOKUP(K992,Table!$A$2:$C$121,3,0)</f>
        <v>5</v>
      </c>
      <c r="O992" s="13" t="str">
        <f>VLOOKUP(A992,Table!$U$1:$V$230,2,0)</f>
        <v>Cubic</v>
      </c>
      <c r="P992" s="63"/>
    </row>
    <row r="993" spans="1:16" customFormat="1" ht="13.5">
      <c r="A993" s="12">
        <v>216</v>
      </c>
      <c r="B993" s="12">
        <v>40751</v>
      </c>
      <c r="C993" s="12" t="s">
        <v>8570</v>
      </c>
      <c r="D993" s="12" t="s">
        <v>8587</v>
      </c>
      <c r="E993" s="17" t="s">
        <v>13823</v>
      </c>
      <c r="F993" s="25" t="str">
        <f>LEFT(E993,MIN(FIND({0,1,2,3,4,5,6,7,8,9},ASC(E993)&amp;1234567890))-1)</f>
        <v>Li</v>
      </c>
      <c r="G993" s="25">
        <f t="shared" si="30"/>
        <v>21</v>
      </c>
      <c r="H993" s="25">
        <f>VLOOKUP(F993,Table!$A$2:$C$121,2,0)</f>
        <v>1</v>
      </c>
      <c r="I993" s="26">
        <f>VLOOKUP(F993,Table!$A$2:$C$121,3,0)</f>
        <v>2</v>
      </c>
      <c r="J993" s="17" t="s">
        <v>11317</v>
      </c>
      <c r="K993" s="25" t="str">
        <f>LEFT(J993,MIN(FIND({0,1,2,3,4,5,6,7,8,9},ASC(J993)&amp;1234567890))-1)</f>
        <v>Si</v>
      </c>
      <c r="L993" s="25">
        <f t="shared" si="31"/>
        <v>5</v>
      </c>
      <c r="M993" s="25">
        <f>VLOOKUP(K993,Table!$A$2:$C$121,2,0)</f>
        <v>14</v>
      </c>
      <c r="N993" s="26">
        <f>VLOOKUP(K993,Table!$A$2:$C$121,3,0)</f>
        <v>3</v>
      </c>
      <c r="O993" s="13" t="str">
        <f>VLOOKUP(A993,Table!$U$1:$V$230,2,0)</f>
        <v>Cubic</v>
      </c>
      <c r="P993" s="63"/>
    </row>
    <row r="994" spans="1:16" customFormat="1" ht="13.5">
      <c r="A994" s="12">
        <v>216</v>
      </c>
      <c r="B994" s="12">
        <v>44595</v>
      </c>
      <c r="C994" s="12" t="s">
        <v>8570</v>
      </c>
      <c r="D994" s="12" t="s">
        <v>2381</v>
      </c>
      <c r="E994" s="17" t="s">
        <v>50</v>
      </c>
      <c r="F994" s="25" t="str">
        <f>LEFT(E994,MIN(FIND({0,1,2,3,4,5,6,7,8,9},ASC(E994)&amp;1234567890))-1)</f>
        <v>Ti</v>
      </c>
      <c r="G994" s="25">
        <f t="shared" si="30"/>
        <v>1</v>
      </c>
      <c r="H994" s="25">
        <f>VLOOKUP(F994,Table!$A$2:$C$121,2,0)</f>
        <v>4</v>
      </c>
      <c r="I994" s="26">
        <f>VLOOKUP(F994,Table!$A$2:$C$121,3,0)</f>
        <v>4</v>
      </c>
      <c r="J994" s="17" t="s">
        <v>364</v>
      </c>
      <c r="K994" s="25" t="str">
        <f>LEFT(J994,MIN(FIND({0,1,2,3,4,5,6,7,8,9},ASC(J994)&amp;1234567890))-1)</f>
        <v>B</v>
      </c>
      <c r="L994" s="25">
        <f t="shared" si="31"/>
        <v>1</v>
      </c>
      <c r="M994" s="25">
        <f>VLOOKUP(K994,Table!$A$2:$C$121,2,0)</f>
        <v>13</v>
      </c>
      <c r="N994" s="26">
        <f>VLOOKUP(K994,Table!$A$2:$C$121,3,0)</f>
        <v>2</v>
      </c>
      <c r="O994" s="13" t="str">
        <f>VLOOKUP(A994,Table!$U$1:$V$230,2,0)</f>
        <v>Cubic</v>
      </c>
      <c r="P994" s="63"/>
    </row>
    <row r="995" spans="1:16" customFormat="1" ht="13.5">
      <c r="A995" s="12">
        <v>216</v>
      </c>
      <c r="B995" s="12">
        <v>44724</v>
      </c>
      <c r="C995" s="12" t="s">
        <v>8570</v>
      </c>
      <c r="D995" s="12" t="s">
        <v>8588</v>
      </c>
      <c r="E995" s="17" t="s">
        <v>12081</v>
      </c>
      <c r="F995" s="25" t="str">
        <f>LEFT(E995,MIN(FIND({0,1,2,3,4,5,6,7,8,9},ASC(E995)&amp;1234567890))-1)</f>
        <v>Be</v>
      </c>
      <c r="G995" s="25">
        <f t="shared" si="30"/>
        <v>1</v>
      </c>
      <c r="H995" s="25">
        <f>VLOOKUP(F995,Table!$A$2:$C$121,2,0)</f>
        <v>2</v>
      </c>
      <c r="I995" s="26">
        <f>VLOOKUP(F995,Table!$A$2:$C$121,3,0)</f>
        <v>2</v>
      </c>
      <c r="J995" s="17" t="s">
        <v>379</v>
      </c>
      <c r="K995" s="25" t="str">
        <f>LEFT(J995,MIN(FIND({0,1,2,3,4,5,6,7,8,9},ASC(J995)&amp;1234567890))-1)</f>
        <v>S</v>
      </c>
      <c r="L995" s="25">
        <f t="shared" si="31"/>
        <v>1</v>
      </c>
      <c r="M995" s="25">
        <f>VLOOKUP(K995,Table!$A$2:$C$121,2,0)</f>
        <v>16</v>
      </c>
      <c r="N995" s="26">
        <f>VLOOKUP(K995,Table!$A$2:$C$121,3,0)</f>
        <v>3</v>
      </c>
      <c r="O995" s="13" t="str">
        <f>VLOOKUP(A995,Table!$U$1:$V$230,2,0)</f>
        <v>Cubic</v>
      </c>
      <c r="P995" s="63"/>
    </row>
    <row r="996" spans="1:16" customFormat="1" ht="13.5">
      <c r="A996" s="12">
        <v>216</v>
      </c>
      <c r="B996" s="12">
        <v>44907</v>
      </c>
      <c r="C996" s="12" t="s">
        <v>8570</v>
      </c>
      <c r="D996" s="12" t="s">
        <v>8293</v>
      </c>
      <c r="E996" s="17" t="s">
        <v>13824</v>
      </c>
      <c r="F996" s="25" t="str">
        <f>LEFT(E996,MIN(FIND({0,1,2,3,4,5,6,7,8,9},ASC(E996)&amp;1234567890))-1)</f>
        <v>Li</v>
      </c>
      <c r="G996" s="25">
        <f t="shared" si="30"/>
        <v>22</v>
      </c>
      <c r="H996" s="25">
        <f>VLOOKUP(F996,Table!$A$2:$C$121,2,0)</f>
        <v>1</v>
      </c>
      <c r="I996" s="26">
        <f>VLOOKUP(F996,Table!$A$2:$C$121,3,0)</f>
        <v>2</v>
      </c>
      <c r="J996" s="17" t="s">
        <v>11317</v>
      </c>
      <c r="K996" s="25" t="str">
        <f>LEFT(J996,MIN(FIND({0,1,2,3,4,5,6,7,8,9},ASC(J996)&amp;1234567890))-1)</f>
        <v>Si</v>
      </c>
      <c r="L996" s="25">
        <f t="shared" si="31"/>
        <v>5</v>
      </c>
      <c r="M996" s="25">
        <f>VLOOKUP(K996,Table!$A$2:$C$121,2,0)</f>
        <v>14</v>
      </c>
      <c r="N996" s="26">
        <f>VLOOKUP(K996,Table!$A$2:$C$121,3,0)</f>
        <v>3</v>
      </c>
      <c r="O996" s="13" t="str">
        <f>VLOOKUP(A996,Table!$U$1:$V$230,2,0)</f>
        <v>Cubic</v>
      </c>
      <c r="P996" s="63"/>
    </row>
    <row r="997" spans="1:16" customFormat="1" ht="13.5">
      <c r="A997" s="12">
        <v>216</v>
      </c>
      <c r="B997" s="12">
        <v>76205</v>
      </c>
      <c r="C997" s="12" t="s">
        <v>8570</v>
      </c>
      <c r="D997" s="12" t="s">
        <v>3013</v>
      </c>
      <c r="E997" s="17" t="s">
        <v>355</v>
      </c>
      <c r="F997" s="25" t="str">
        <f>LEFT(E997,MIN(FIND({0,1,2,3,4,5,6,7,8,9},ASC(E997)&amp;1234567890))-1)</f>
        <v>Mn</v>
      </c>
      <c r="G997" s="25">
        <f t="shared" si="30"/>
        <v>1</v>
      </c>
      <c r="H997" s="25">
        <f>VLOOKUP(F997,Table!$A$2:$C$121,2,0)</f>
        <v>7</v>
      </c>
      <c r="I997" s="26">
        <f>VLOOKUP(F997,Table!$A$2:$C$121,3,0)</f>
        <v>4</v>
      </c>
      <c r="J997" s="17" t="s">
        <v>379</v>
      </c>
      <c r="K997" s="25" t="str">
        <f>LEFT(J997,MIN(FIND({0,1,2,3,4,5,6,7,8,9},ASC(J997)&amp;1234567890))-1)</f>
        <v>S</v>
      </c>
      <c r="L997" s="25">
        <f t="shared" si="31"/>
        <v>1</v>
      </c>
      <c r="M997" s="25">
        <f>VLOOKUP(K997,Table!$A$2:$C$121,2,0)</f>
        <v>16</v>
      </c>
      <c r="N997" s="26">
        <f>VLOOKUP(K997,Table!$A$2:$C$121,3,0)</f>
        <v>3</v>
      </c>
      <c r="O997" s="13" t="str">
        <f>VLOOKUP(A997,Table!$U$1:$V$230,2,0)</f>
        <v>Cubic</v>
      </c>
      <c r="P997" s="63"/>
    </row>
    <row r="998" spans="1:16" customFormat="1" ht="13.5">
      <c r="A998" s="12">
        <v>216</v>
      </c>
      <c r="B998" s="12">
        <v>76753</v>
      </c>
      <c r="C998" s="12" t="s">
        <v>8570</v>
      </c>
      <c r="D998" s="12" t="s">
        <v>6740</v>
      </c>
      <c r="E998" s="17" t="s">
        <v>13825</v>
      </c>
      <c r="F998" s="25" t="str">
        <f>LEFT(E998,MIN(FIND({0,1,2,3,4,5,6,7,8,9},ASC(E998)&amp;1234567890))-1)</f>
        <v>Ga</v>
      </c>
      <c r="G998" s="25">
        <f t="shared" si="30"/>
        <v>1.33</v>
      </c>
      <c r="H998" s="25">
        <f>VLOOKUP(F998,Table!$A$2:$C$121,2,0)</f>
        <v>13</v>
      </c>
      <c r="I998" s="26">
        <f>VLOOKUP(F998,Table!$A$2:$C$121,3,0)</f>
        <v>4</v>
      </c>
      <c r="J998" s="17" t="s">
        <v>34</v>
      </c>
      <c r="K998" s="25" t="str">
        <f>LEFT(J998,MIN(FIND({0,1,2,3,4,5,6,7,8,9},ASC(J998)&amp;1234567890))-1)</f>
        <v>S</v>
      </c>
      <c r="L998" s="25">
        <f t="shared" si="31"/>
        <v>2</v>
      </c>
      <c r="M998" s="25">
        <f>VLOOKUP(K998,Table!$A$2:$C$121,2,0)</f>
        <v>16</v>
      </c>
      <c r="N998" s="26">
        <f>VLOOKUP(K998,Table!$A$2:$C$121,3,0)</f>
        <v>3</v>
      </c>
      <c r="O998" s="13" t="str">
        <f>VLOOKUP(A998,Table!$U$1:$V$230,2,0)</f>
        <v>Cubic</v>
      </c>
      <c r="P998" s="63"/>
    </row>
    <row r="999" spans="1:16" customFormat="1" ht="13.5">
      <c r="A999" s="12">
        <v>216</v>
      </c>
      <c r="B999" s="12">
        <v>76754</v>
      </c>
      <c r="C999" s="12" t="s">
        <v>8570</v>
      </c>
      <c r="D999" s="12" t="s">
        <v>8589</v>
      </c>
      <c r="E999" s="17" t="s">
        <v>13825</v>
      </c>
      <c r="F999" s="25" t="str">
        <f>LEFT(E999,MIN(FIND({0,1,2,3,4,5,6,7,8,9},ASC(E999)&amp;1234567890))-1)</f>
        <v>Ga</v>
      </c>
      <c r="G999" s="25">
        <f t="shared" si="30"/>
        <v>1.33</v>
      </c>
      <c r="H999" s="25">
        <f>VLOOKUP(F999,Table!$A$2:$C$121,2,0)</f>
        <v>13</v>
      </c>
      <c r="I999" s="26">
        <f>VLOOKUP(F999,Table!$A$2:$C$121,3,0)</f>
        <v>4</v>
      </c>
      <c r="J999" s="17" t="s">
        <v>361</v>
      </c>
      <c r="K999" s="25" t="str">
        <f>LEFT(J999,MIN(FIND({0,1,2,3,4,5,6,7,8,9},ASC(J999)&amp;1234567890))-1)</f>
        <v>Se</v>
      </c>
      <c r="L999" s="25">
        <f t="shared" si="31"/>
        <v>2</v>
      </c>
      <c r="M999" s="25">
        <f>VLOOKUP(K999,Table!$A$2:$C$121,2,0)</f>
        <v>16</v>
      </c>
      <c r="N999" s="26">
        <f>VLOOKUP(K999,Table!$A$2:$C$121,3,0)</f>
        <v>4</v>
      </c>
      <c r="O999" s="13" t="str">
        <f>VLOOKUP(A999,Table!$U$1:$V$230,2,0)</f>
        <v>Cubic</v>
      </c>
      <c r="P999" s="63"/>
    </row>
    <row r="1000" spans="1:16" customFormat="1" ht="13.5">
      <c r="A1000" s="12">
        <v>216</v>
      </c>
      <c r="B1000" s="12">
        <v>76755</v>
      </c>
      <c r="C1000" s="12" t="s">
        <v>8570</v>
      </c>
      <c r="D1000" s="12" t="s">
        <v>8590</v>
      </c>
      <c r="E1000" s="17" t="s">
        <v>13825</v>
      </c>
      <c r="F1000" s="25" t="str">
        <f>LEFT(E1000,MIN(FIND({0,1,2,3,4,5,6,7,8,9},ASC(E1000)&amp;1234567890))-1)</f>
        <v>Ga</v>
      </c>
      <c r="G1000" s="25">
        <f t="shared" si="30"/>
        <v>1.33</v>
      </c>
      <c r="H1000" s="25">
        <f>VLOOKUP(F1000,Table!$A$2:$C$121,2,0)</f>
        <v>13</v>
      </c>
      <c r="I1000" s="26">
        <f>VLOOKUP(F1000,Table!$A$2:$C$121,3,0)</f>
        <v>4</v>
      </c>
      <c r="J1000" s="17" t="s">
        <v>73</v>
      </c>
      <c r="K1000" s="25" t="str">
        <f>LEFT(J1000,MIN(FIND({0,1,2,3,4,5,6,7,8,9},ASC(J1000)&amp;1234567890))-1)</f>
        <v>Te</v>
      </c>
      <c r="L1000" s="25">
        <f t="shared" si="31"/>
        <v>2</v>
      </c>
      <c r="M1000" s="25">
        <f>VLOOKUP(K1000,Table!$A$2:$C$121,2,0)</f>
        <v>16</v>
      </c>
      <c r="N1000" s="26">
        <f>VLOOKUP(K1000,Table!$A$2:$C$121,3,0)</f>
        <v>5</v>
      </c>
      <c r="O1000" s="13" t="str">
        <f>VLOOKUP(A1000,Table!$U$1:$V$230,2,0)</f>
        <v>Cubic</v>
      </c>
      <c r="P1000" s="63"/>
    </row>
    <row r="1001" spans="1:16" customFormat="1" ht="13.5">
      <c r="A1001" s="12">
        <v>216</v>
      </c>
      <c r="B1001" s="12">
        <v>76756</v>
      </c>
      <c r="C1001" s="12" t="s">
        <v>8570</v>
      </c>
      <c r="D1001" s="12" t="s">
        <v>8591</v>
      </c>
      <c r="E1001" s="17" t="s">
        <v>13826</v>
      </c>
      <c r="F1001" s="25" t="str">
        <f>LEFT(E1001,MIN(FIND({0,1,2,3,4,5,6,7,8,9},ASC(E1001)&amp;1234567890))-1)</f>
        <v>In</v>
      </c>
      <c r="G1001" s="25">
        <f t="shared" si="30"/>
        <v>1.33</v>
      </c>
      <c r="H1001" s="25">
        <f>VLOOKUP(F1001,Table!$A$2:$C$121,2,0)</f>
        <v>13</v>
      </c>
      <c r="I1001" s="26">
        <f>VLOOKUP(F1001,Table!$A$2:$C$121,3,0)</f>
        <v>5</v>
      </c>
      <c r="J1001" s="17" t="s">
        <v>73</v>
      </c>
      <c r="K1001" s="25" t="str">
        <f>LEFT(J1001,MIN(FIND({0,1,2,3,4,5,6,7,8,9},ASC(J1001)&amp;1234567890))-1)</f>
        <v>Te</v>
      </c>
      <c r="L1001" s="25">
        <f t="shared" si="31"/>
        <v>2</v>
      </c>
      <c r="M1001" s="25">
        <f>VLOOKUP(K1001,Table!$A$2:$C$121,2,0)</f>
        <v>16</v>
      </c>
      <c r="N1001" s="26">
        <f>VLOOKUP(K1001,Table!$A$2:$C$121,3,0)</f>
        <v>5</v>
      </c>
      <c r="O1001" s="13" t="str">
        <f>VLOOKUP(A1001,Table!$U$1:$V$230,2,0)</f>
        <v>Cubic</v>
      </c>
      <c r="P1001" s="63"/>
    </row>
    <row r="1002" spans="1:16" customFormat="1" ht="13.5">
      <c r="A1002" s="12">
        <v>216</v>
      </c>
      <c r="B1002" s="12">
        <v>76757</v>
      </c>
      <c r="C1002" s="12" t="s">
        <v>8570</v>
      </c>
      <c r="D1002" s="12" t="s">
        <v>8592</v>
      </c>
      <c r="E1002" s="17" t="s">
        <v>13826</v>
      </c>
      <c r="F1002" s="25" t="str">
        <f>LEFT(E1002,MIN(FIND({0,1,2,3,4,5,6,7,8,9},ASC(E1002)&amp;1234567890))-1)</f>
        <v>In</v>
      </c>
      <c r="G1002" s="25">
        <f t="shared" si="30"/>
        <v>1.33</v>
      </c>
      <c r="H1002" s="25">
        <f>VLOOKUP(F1002,Table!$A$2:$C$121,2,0)</f>
        <v>13</v>
      </c>
      <c r="I1002" s="26">
        <f>VLOOKUP(F1002,Table!$A$2:$C$121,3,0)</f>
        <v>5</v>
      </c>
      <c r="J1002" s="17" t="s">
        <v>34</v>
      </c>
      <c r="K1002" s="25" t="str">
        <f>LEFT(J1002,MIN(FIND({0,1,2,3,4,5,6,7,8,9},ASC(J1002)&amp;1234567890))-1)</f>
        <v>S</v>
      </c>
      <c r="L1002" s="25">
        <f t="shared" si="31"/>
        <v>2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Cubic</v>
      </c>
      <c r="P1002" s="63"/>
    </row>
    <row r="1003" spans="1:16" customFormat="1" ht="13.5">
      <c r="A1003" s="12">
        <v>216</v>
      </c>
      <c r="B1003" s="12">
        <v>52273</v>
      </c>
      <c r="C1003" s="12" t="s">
        <v>8570</v>
      </c>
      <c r="D1003" s="12" t="s">
        <v>8593</v>
      </c>
      <c r="E1003" s="17" t="s">
        <v>11351</v>
      </c>
      <c r="F1003" s="25" t="str">
        <f>LEFT(E1003,MIN(FIND({0,1,2,3,4,5,6,7,8,9},ASC(E1003)&amp;1234567890))-1)</f>
        <v>Cu</v>
      </c>
      <c r="G1003" s="25">
        <f t="shared" si="30"/>
        <v>1</v>
      </c>
      <c r="H1003" s="25">
        <f>VLOOKUP(F1003,Table!$A$2:$C$121,2,0)</f>
        <v>11</v>
      </c>
      <c r="I1003" s="26">
        <f>VLOOKUP(F1003,Table!$A$2:$C$121,3,0)</f>
        <v>4</v>
      </c>
      <c r="J1003" s="17" t="s">
        <v>11679</v>
      </c>
      <c r="K1003" s="25" t="str">
        <f>LEFT(J1003,MIN(FIND({0,1,2,3,4,5,6,7,8,9},ASC(J1003)&amp;1234567890))-1)</f>
        <v>F</v>
      </c>
      <c r="L1003" s="25">
        <f t="shared" si="31"/>
        <v>1</v>
      </c>
      <c r="M1003" s="25">
        <f>VLOOKUP(K1003,Table!$A$2:$C$121,2,0)</f>
        <v>17</v>
      </c>
      <c r="N1003" s="26">
        <f>VLOOKUP(K1003,Table!$A$2:$C$121,3,0)</f>
        <v>2</v>
      </c>
      <c r="O1003" s="13" t="str">
        <f>VLOOKUP(A1003,Table!$U$1:$V$230,2,0)</f>
        <v>Cubic</v>
      </c>
      <c r="P1003" s="63"/>
    </row>
    <row r="1004" spans="1:16" customFormat="1" ht="13.5">
      <c r="A1004" s="12">
        <v>216</v>
      </c>
      <c r="B1004" s="12">
        <v>52601</v>
      </c>
      <c r="C1004" s="12" t="s">
        <v>8570</v>
      </c>
      <c r="D1004" s="12" t="s">
        <v>8594</v>
      </c>
      <c r="E1004" s="17" t="s">
        <v>11342</v>
      </c>
      <c r="F1004" s="25" t="str">
        <f>LEFT(E1004,MIN(FIND({0,1,2,3,4,5,6,7,8,9},ASC(E1004)&amp;1234567890))-1)</f>
        <v>Ag</v>
      </c>
      <c r="G1004" s="25">
        <f t="shared" si="30"/>
        <v>1</v>
      </c>
      <c r="H1004" s="25">
        <f>VLOOKUP(F1004,Table!$A$2:$C$121,2,0)</f>
        <v>11</v>
      </c>
      <c r="I1004" s="26">
        <f>VLOOKUP(F1004,Table!$A$2:$C$121,3,0)</f>
        <v>5</v>
      </c>
      <c r="J1004" s="17" t="s">
        <v>47</v>
      </c>
      <c r="K1004" s="25" t="str">
        <f>LEFT(J1004,MIN(FIND({0,1,2,3,4,5,6,7,8,9},ASC(J1004)&amp;1234567890))-1)</f>
        <v>Se</v>
      </c>
      <c r="L1004" s="25">
        <f t="shared" si="31"/>
        <v>1</v>
      </c>
      <c r="M1004" s="25">
        <f>VLOOKUP(K1004,Table!$A$2:$C$121,2,0)</f>
        <v>16</v>
      </c>
      <c r="N1004" s="26">
        <f>VLOOKUP(K1004,Table!$A$2:$C$121,3,0)</f>
        <v>4</v>
      </c>
      <c r="O1004" s="13" t="str">
        <f>VLOOKUP(A1004,Table!$U$1:$V$230,2,0)</f>
        <v>Cubic</v>
      </c>
      <c r="P1004" s="63"/>
    </row>
    <row r="1005" spans="1:16" customFormat="1" ht="13.5">
      <c r="A1005" s="12">
        <v>216</v>
      </c>
      <c r="B1005" s="12">
        <v>77082</v>
      </c>
      <c r="C1005" s="12" t="s">
        <v>8570</v>
      </c>
      <c r="D1005" s="12" t="s">
        <v>5744</v>
      </c>
      <c r="E1005" s="17" t="s">
        <v>70</v>
      </c>
      <c r="F1005" s="25" t="str">
        <f>LEFT(E1005,MIN(FIND({0,1,2,3,4,5,6,7,8,9},ASC(E1005)&amp;1234567890))-1)</f>
        <v>Zn</v>
      </c>
      <c r="G1005" s="25">
        <f t="shared" si="30"/>
        <v>1</v>
      </c>
      <c r="H1005" s="25">
        <f>VLOOKUP(F1005,Table!$A$2:$C$121,2,0)</f>
        <v>12</v>
      </c>
      <c r="I1005" s="26">
        <f>VLOOKUP(F1005,Table!$A$2:$C$121,3,0)</f>
        <v>4</v>
      </c>
      <c r="J1005" s="17" t="s">
        <v>379</v>
      </c>
      <c r="K1005" s="25" t="str">
        <f>LEFT(J1005,MIN(FIND({0,1,2,3,4,5,6,7,8,9},ASC(J1005)&amp;1234567890))-1)</f>
        <v>S</v>
      </c>
      <c r="L1005" s="25">
        <f t="shared" si="31"/>
        <v>1</v>
      </c>
      <c r="M1005" s="25">
        <f>VLOOKUP(K1005,Table!$A$2:$C$121,2,0)</f>
        <v>16</v>
      </c>
      <c r="N1005" s="26">
        <f>VLOOKUP(K1005,Table!$A$2:$C$121,3,0)</f>
        <v>3</v>
      </c>
      <c r="O1005" s="13" t="str">
        <f>VLOOKUP(A1005,Table!$U$1:$V$230,2,0)</f>
        <v>Cubic</v>
      </c>
      <c r="P1005" s="63"/>
    </row>
    <row r="1006" spans="1:16" customFormat="1" ht="13.5">
      <c r="A1006" s="12">
        <v>216</v>
      </c>
      <c r="B1006" s="12">
        <v>77087</v>
      </c>
      <c r="C1006" s="12" t="s">
        <v>8570</v>
      </c>
      <c r="D1006" s="12" t="s">
        <v>6358</v>
      </c>
      <c r="E1006" s="17" t="s">
        <v>366</v>
      </c>
      <c r="F1006" s="25" t="str">
        <f>LEFT(E1006,MIN(FIND({0,1,2,3,4,5,6,7,8,9},ASC(E1006)&amp;1234567890))-1)</f>
        <v>Ga</v>
      </c>
      <c r="G1006" s="25">
        <f t="shared" si="30"/>
        <v>1</v>
      </c>
      <c r="H1006" s="25">
        <f>VLOOKUP(F1006,Table!$A$2:$C$121,2,0)</f>
        <v>13</v>
      </c>
      <c r="I1006" s="26">
        <f>VLOOKUP(F1006,Table!$A$2:$C$121,3,0)</f>
        <v>4</v>
      </c>
      <c r="J1006" s="17" t="s">
        <v>11467</v>
      </c>
      <c r="K1006" s="25" t="str">
        <f>LEFT(J1006,MIN(FIND({0,1,2,3,4,5,6,7,8,9},ASC(J1006)&amp;1234567890))-1)</f>
        <v>P</v>
      </c>
      <c r="L1006" s="25">
        <f t="shared" si="31"/>
        <v>1</v>
      </c>
      <c r="M1006" s="25">
        <f>VLOOKUP(K1006,Table!$A$2:$C$121,2,0)</f>
        <v>15</v>
      </c>
      <c r="N1006" s="26">
        <f>VLOOKUP(K1006,Table!$A$2:$C$121,3,0)</f>
        <v>3</v>
      </c>
      <c r="O1006" s="13" t="str">
        <f>VLOOKUP(A1006,Table!$U$1:$V$230,2,0)</f>
        <v>Cubic</v>
      </c>
      <c r="P1006" s="63"/>
    </row>
    <row r="1007" spans="1:16" customFormat="1" ht="13.5">
      <c r="A1007" s="12">
        <v>216</v>
      </c>
      <c r="B1007" s="12">
        <v>77375</v>
      </c>
      <c r="C1007" s="12" t="s">
        <v>8570</v>
      </c>
      <c r="D1007" s="12" t="s">
        <v>8595</v>
      </c>
      <c r="E1007" s="17" t="s">
        <v>13822</v>
      </c>
      <c r="F1007" s="25" t="str">
        <f>LEFT(E1007,MIN(FIND({0,1,2,3,4,5,6,7,8,9},ASC(E1007)&amp;1234567890))-1)</f>
        <v>Cu</v>
      </c>
      <c r="G1007" s="25">
        <f t="shared" si="30"/>
        <v>1.8</v>
      </c>
      <c r="H1007" s="25">
        <f>VLOOKUP(F1007,Table!$A$2:$C$121,2,0)</f>
        <v>11</v>
      </c>
      <c r="I1007" s="26">
        <f>VLOOKUP(F1007,Table!$A$2:$C$121,3,0)</f>
        <v>4</v>
      </c>
      <c r="J1007" s="17" t="s">
        <v>47</v>
      </c>
      <c r="K1007" s="25" t="str">
        <f>LEFT(J1007,MIN(FIND({0,1,2,3,4,5,6,7,8,9},ASC(J1007)&amp;1234567890))-1)</f>
        <v>Se</v>
      </c>
      <c r="L1007" s="25">
        <f t="shared" si="31"/>
        <v>1</v>
      </c>
      <c r="M1007" s="25">
        <f>VLOOKUP(K1007,Table!$A$2:$C$121,2,0)</f>
        <v>16</v>
      </c>
      <c r="N1007" s="26">
        <f>VLOOKUP(K1007,Table!$A$2:$C$121,3,0)</f>
        <v>4</v>
      </c>
      <c r="O1007" s="13" t="str">
        <f>VLOOKUP(A1007,Table!$U$1:$V$230,2,0)</f>
        <v>Cubic</v>
      </c>
      <c r="P1007" s="63"/>
    </row>
    <row r="1008" spans="1:16" customFormat="1" ht="13.5">
      <c r="A1008" s="12">
        <v>216</v>
      </c>
      <c r="B1008" s="12">
        <v>77903</v>
      </c>
      <c r="C1008" s="12" t="s">
        <v>8570</v>
      </c>
      <c r="D1008" s="12" t="s">
        <v>8596</v>
      </c>
      <c r="E1008" s="17" t="s">
        <v>13827</v>
      </c>
      <c r="F1008" s="25" t="str">
        <f>LEFT(E1008,MIN(FIND({0,1,2,3,4,5,6,7,8,9},ASC(E1008)&amp;1234567890))-1)</f>
        <v>Pd</v>
      </c>
      <c r="G1008" s="25">
        <f t="shared" si="30"/>
        <v>10</v>
      </c>
      <c r="H1008" s="25">
        <f>VLOOKUP(F1008,Table!$A$2:$C$121,2,0)</f>
        <v>10</v>
      </c>
      <c r="I1008" s="26">
        <f>VLOOKUP(F1008,Table!$A$2:$C$121,3,0)</f>
        <v>5</v>
      </c>
      <c r="J1008" s="17" t="s">
        <v>36</v>
      </c>
      <c r="K1008" s="25" t="str">
        <f>LEFT(J1008,MIN(FIND({0,1,2,3,4,5,6,7,8,9},ASC(J1008)&amp;1234567890))-1)</f>
        <v>Te</v>
      </c>
      <c r="L1008" s="25">
        <f t="shared" si="31"/>
        <v>3</v>
      </c>
      <c r="M1008" s="25">
        <f>VLOOKUP(K1008,Table!$A$2:$C$121,2,0)</f>
        <v>16</v>
      </c>
      <c r="N1008" s="26">
        <f>VLOOKUP(K1008,Table!$A$2:$C$121,3,0)</f>
        <v>5</v>
      </c>
      <c r="O1008" s="13" t="str">
        <f>VLOOKUP(A1008,Table!$U$1:$V$230,2,0)</f>
        <v>Cubic</v>
      </c>
      <c r="P1008" s="63"/>
    </row>
    <row r="1009" spans="1:16" customFormat="1" ht="13.5">
      <c r="A1009" s="12">
        <v>216</v>
      </c>
      <c r="B1009" s="12">
        <v>53343</v>
      </c>
      <c r="C1009" s="12" t="s">
        <v>8570</v>
      </c>
      <c r="D1009" s="12" t="s">
        <v>8597</v>
      </c>
      <c r="E1009" s="17" t="s">
        <v>13828</v>
      </c>
      <c r="F1009" s="25" t="str">
        <f>LEFT(E1009,MIN(FIND({0,1,2,3,4,5,6,7,8,9},ASC(E1009)&amp;1234567890))-1)</f>
        <v>Cu</v>
      </c>
      <c r="G1009" s="25">
        <f t="shared" si="30"/>
        <v>7.16</v>
      </c>
      <c r="H1009" s="25">
        <f>VLOOKUP(F1009,Table!$A$2:$C$121,2,0)</f>
        <v>11</v>
      </c>
      <c r="I1009" s="26">
        <f>VLOOKUP(F1009,Table!$A$2:$C$121,3,0)</f>
        <v>4</v>
      </c>
      <c r="J1009" s="17" t="s">
        <v>581</v>
      </c>
      <c r="K1009" s="25" t="str">
        <f>LEFT(J1009,MIN(FIND({0,1,2,3,4,5,6,7,8,9},ASC(J1009)&amp;1234567890))-1)</f>
        <v>Se</v>
      </c>
      <c r="L1009" s="25">
        <f t="shared" si="31"/>
        <v>4</v>
      </c>
      <c r="M1009" s="25">
        <f>VLOOKUP(K1009,Table!$A$2:$C$121,2,0)</f>
        <v>16</v>
      </c>
      <c r="N1009" s="26">
        <f>VLOOKUP(K1009,Table!$A$2:$C$121,3,0)</f>
        <v>4</v>
      </c>
      <c r="O1009" s="13" t="str">
        <f>VLOOKUP(A1009,Table!$U$1:$V$230,2,0)</f>
        <v>Cubic</v>
      </c>
      <c r="P1009" s="63"/>
    </row>
    <row r="1010" spans="1:16" customFormat="1" ht="13.5">
      <c r="A1010" s="12">
        <v>216</v>
      </c>
      <c r="B1010" s="12">
        <v>53354</v>
      </c>
      <c r="C1010" s="12" t="s">
        <v>8570</v>
      </c>
      <c r="D1010" s="12" t="s">
        <v>2165</v>
      </c>
      <c r="E1010" s="17" t="s">
        <v>11909</v>
      </c>
      <c r="F1010" s="25" t="str">
        <f>LEFT(E1010,MIN(FIND({0,1,2,3,4,5,6,7,8,9},ASC(E1010)&amp;1234567890))-1)</f>
        <v>Cu</v>
      </c>
      <c r="G1010" s="25">
        <f t="shared" si="30"/>
        <v>2.86</v>
      </c>
      <c r="H1010" s="25">
        <f>VLOOKUP(F1010,Table!$A$2:$C$121,2,0)</f>
        <v>11</v>
      </c>
      <c r="I1010" s="26">
        <f>VLOOKUP(F1010,Table!$A$2:$C$121,3,0)</f>
        <v>4</v>
      </c>
      <c r="J1010" s="17" t="s">
        <v>73</v>
      </c>
      <c r="K1010" s="25" t="str">
        <f>LEFT(J1010,MIN(FIND({0,1,2,3,4,5,6,7,8,9},ASC(J1010)&amp;1234567890))-1)</f>
        <v>Te</v>
      </c>
      <c r="L1010" s="25">
        <f t="shared" si="31"/>
        <v>2</v>
      </c>
      <c r="M1010" s="25">
        <f>VLOOKUP(K1010,Table!$A$2:$C$121,2,0)</f>
        <v>16</v>
      </c>
      <c r="N1010" s="26">
        <f>VLOOKUP(K1010,Table!$A$2:$C$121,3,0)</f>
        <v>5</v>
      </c>
      <c r="O1010" s="13" t="str">
        <f>VLOOKUP(A1010,Table!$U$1:$V$230,2,0)</f>
        <v>Cubic</v>
      </c>
      <c r="P1010" s="63"/>
    </row>
    <row r="1011" spans="1:16" customFormat="1" ht="13.5">
      <c r="A1011" s="12">
        <v>216</v>
      </c>
      <c r="B1011" s="12">
        <v>53874</v>
      </c>
      <c r="C1011" s="12" t="s">
        <v>8570</v>
      </c>
      <c r="D1011" s="12" t="s">
        <v>1051</v>
      </c>
      <c r="E1011" s="17" t="s">
        <v>544</v>
      </c>
      <c r="F1011" s="25" t="str">
        <f>LEFT(E1011,MIN(FIND({0,1,2,3,4,5,6,7,8,9},ASC(E1011)&amp;1234567890))-1)</f>
        <v>Ge</v>
      </c>
      <c r="G1011" s="25">
        <f t="shared" si="30"/>
        <v>1</v>
      </c>
      <c r="H1011" s="25">
        <f>VLOOKUP(F1011,Table!$A$2:$C$121,2,0)</f>
        <v>14</v>
      </c>
      <c r="I1011" s="26">
        <f>VLOOKUP(F1011,Table!$A$2:$C$121,3,0)</f>
        <v>4</v>
      </c>
      <c r="J1011" s="17" t="s">
        <v>11467</v>
      </c>
      <c r="K1011" s="25" t="str">
        <f>LEFT(J1011,MIN(FIND({0,1,2,3,4,5,6,7,8,9},ASC(J1011)&amp;1234567890))-1)</f>
        <v>P</v>
      </c>
      <c r="L1011" s="25">
        <f t="shared" si="31"/>
        <v>1</v>
      </c>
      <c r="M1011" s="25">
        <f>VLOOKUP(K1011,Table!$A$2:$C$121,2,0)</f>
        <v>15</v>
      </c>
      <c r="N1011" s="26">
        <f>VLOOKUP(K1011,Table!$A$2:$C$121,3,0)</f>
        <v>3</v>
      </c>
      <c r="O1011" s="13" t="str">
        <f>VLOOKUP(A1011,Table!$U$1:$V$230,2,0)</f>
        <v>Cubic</v>
      </c>
      <c r="P1011" s="63"/>
    </row>
    <row r="1012" spans="1:16" customFormat="1" ht="13.5">
      <c r="A1012" s="12">
        <v>216</v>
      </c>
      <c r="B1012" s="12">
        <v>53944</v>
      </c>
      <c r="C1012" s="12" t="s">
        <v>8570</v>
      </c>
      <c r="D1012" s="12" t="s">
        <v>8598</v>
      </c>
      <c r="E1012" s="17" t="s">
        <v>12081</v>
      </c>
      <c r="F1012" s="25" t="str">
        <f>LEFT(E1012,MIN(FIND({0,1,2,3,4,5,6,7,8,9},ASC(E1012)&amp;1234567890))-1)</f>
        <v>Be</v>
      </c>
      <c r="G1012" s="25">
        <f t="shared" si="30"/>
        <v>1</v>
      </c>
      <c r="H1012" s="25">
        <f>VLOOKUP(F1012,Table!$A$2:$C$121,2,0)</f>
        <v>2</v>
      </c>
      <c r="I1012" s="26">
        <f>VLOOKUP(F1012,Table!$A$2:$C$121,3,0)</f>
        <v>2</v>
      </c>
      <c r="J1012" s="17" t="s">
        <v>47</v>
      </c>
      <c r="K1012" s="25" t="str">
        <f>LEFT(J1012,MIN(FIND({0,1,2,3,4,5,6,7,8,9},ASC(J1012)&amp;1234567890))-1)</f>
        <v>Se</v>
      </c>
      <c r="L1012" s="25">
        <f t="shared" si="31"/>
        <v>1</v>
      </c>
      <c r="M1012" s="25">
        <f>VLOOKUP(K1012,Table!$A$2:$C$121,2,0)</f>
        <v>16</v>
      </c>
      <c r="N1012" s="26">
        <f>VLOOKUP(K1012,Table!$A$2:$C$121,3,0)</f>
        <v>4</v>
      </c>
      <c r="O1012" s="13" t="str">
        <f>VLOOKUP(A1012,Table!$U$1:$V$230,2,0)</f>
        <v>Cubic</v>
      </c>
      <c r="P1012" s="63"/>
    </row>
    <row r="1013" spans="1:16" customFormat="1" ht="13.5">
      <c r="A1013" s="12">
        <v>216</v>
      </c>
      <c r="B1013" s="12">
        <v>53945</v>
      </c>
      <c r="C1013" s="12" t="s">
        <v>8570</v>
      </c>
      <c r="D1013" s="12" t="s">
        <v>8599</v>
      </c>
      <c r="E1013" s="17" t="s">
        <v>12081</v>
      </c>
      <c r="F1013" s="25" t="str">
        <f>LEFT(E1013,MIN(FIND({0,1,2,3,4,5,6,7,8,9},ASC(E1013)&amp;1234567890))-1)</f>
        <v>Be</v>
      </c>
      <c r="G1013" s="25">
        <f t="shared" si="30"/>
        <v>1</v>
      </c>
      <c r="H1013" s="25">
        <f>VLOOKUP(F1013,Table!$A$2:$C$121,2,0)</f>
        <v>2</v>
      </c>
      <c r="I1013" s="26">
        <f>VLOOKUP(F1013,Table!$A$2:$C$121,3,0)</f>
        <v>2</v>
      </c>
      <c r="J1013" s="17" t="s">
        <v>328</v>
      </c>
      <c r="K1013" s="25" t="str">
        <f>LEFT(J1013,MIN(FIND({0,1,2,3,4,5,6,7,8,9},ASC(J1013)&amp;1234567890))-1)</f>
        <v>Te</v>
      </c>
      <c r="L1013" s="25">
        <f t="shared" si="31"/>
        <v>1</v>
      </c>
      <c r="M1013" s="25">
        <f>VLOOKUP(K1013,Table!$A$2:$C$121,2,0)</f>
        <v>16</v>
      </c>
      <c r="N1013" s="26">
        <f>VLOOKUP(K1013,Table!$A$2:$C$121,3,0)</f>
        <v>5</v>
      </c>
      <c r="O1013" s="13" t="str">
        <f>VLOOKUP(A1013,Table!$U$1:$V$230,2,0)</f>
        <v>Cubic</v>
      </c>
      <c r="P1013" s="63"/>
    </row>
    <row r="1014" spans="1:16" customFormat="1" ht="13.5">
      <c r="A1014" s="12">
        <v>216</v>
      </c>
      <c r="B1014" s="12">
        <v>53956</v>
      </c>
      <c r="C1014" s="12" t="s">
        <v>8570</v>
      </c>
      <c r="D1014" s="12" t="s">
        <v>2939</v>
      </c>
      <c r="E1014" s="17" t="s">
        <v>11291</v>
      </c>
      <c r="F1014" s="25" t="str">
        <f>LEFT(E1014,MIN(FIND({0,1,2,3,4,5,6,7,8,9},ASC(E1014)&amp;1234567890))-1)</f>
        <v>Sn</v>
      </c>
      <c r="G1014" s="25">
        <f t="shared" si="30"/>
        <v>1</v>
      </c>
      <c r="H1014" s="25">
        <f>VLOOKUP(F1014,Table!$A$2:$C$121,2,0)</f>
        <v>14</v>
      </c>
      <c r="I1014" s="26">
        <f>VLOOKUP(F1014,Table!$A$2:$C$121,3,0)</f>
        <v>5</v>
      </c>
      <c r="J1014" s="17" t="s">
        <v>328</v>
      </c>
      <c r="K1014" s="25" t="str">
        <f>LEFT(J1014,MIN(FIND({0,1,2,3,4,5,6,7,8,9},ASC(J1014)&amp;1234567890))-1)</f>
        <v>Te</v>
      </c>
      <c r="L1014" s="25">
        <f t="shared" si="31"/>
        <v>1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Cubic</v>
      </c>
      <c r="P1014" s="63"/>
    </row>
    <row r="1015" spans="1:16" customFormat="1" ht="13.5">
      <c r="A1015" s="12">
        <v>216</v>
      </c>
      <c r="B1015" s="12">
        <v>53968</v>
      </c>
      <c r="C1015" s="12" t="s">
        <v>8570</v>
      </c>
      <c r="D1015" s="12" t="s">
        <v>6170</v>
      </c>
      <c r="E1015" s="17" t="s">
        <v>11291</v>
      </c>
      <c r="F1015" s="25" t="str">
        <f>LEFT(E1015,MIN(FIND({0,1,2,3,4,5,6,7,8,9},ASC(E1015)&amp;1234567890))-1)</f>
        <v>Sn</v>
      </c>
      <c r="G1015" s="25">
        <f t="shared" si="30"/>
        <v>1</v>
      </c>
      <c r="H1015" s="25">
        <f>VLOOKUP(F1015,Table!$A$2:$C$121,2,0)</f>
        <v>14</v>
      </c>
      <c r="I1015" s="26">
        <f>VLOOKUP(F1015,Table!$A$2:$C$121,3,0)</f>
        <v>5</v>
      </c>
      <c r="J1015" s="17" t="s">
        <v>11645</v>
      </c>
      <c r="K1015" s="25" t="str">
        <f>LEFT(J1015,MIN(FIND({0,1,2,3,4,5,6,7,8,9},ASC(J1015)&amp;1234567890))-1)</f>
        <v>Sb</v>
      </c>
      <c r="L1015" s="25">
        <f t="shared" si="31"/>
        <v>1</v>
      </c>
      <c r="M1015" s="25">
        <f>VLOOKUP(K1015,Table!$A$2:$C$121,2,0)</f>
        <v>15</v>
      </c>
      <c r="N1015" s="26">
        <f>VLOOKUP(K1015,Table!$A$2:$C$121,3,0)</f>
        <v>5</v>
      </c>
      <c r="O1015" s="13" t="str">
        <f>VLOOKUP(A1015,Table!$U$1:$V$230,2,0)</f>
        <v>Cubic</v>
      </c>
      <c r="P1015" s="63"/>
    </row>
    <row r="1016" spans="1:16" customFormat="1" ht="13.5">
      <c r="A1016" s="12">
        <v>216</v>
      </c>
      <c r="B1016" s="12">
        <v>93421</v>
      </c>
      <c r="C1016" s="12" t="s">
        <v>8570</v>
      </c>
      <c r="D1016" s="12" t="s">
        <v>8600</v>
      </c>
      <c r="E1016" s="17" t="s">
        <v>13829</v>
      </c>
      <c r="F1016" s="25" t="str">
        <f>LEFT(E1016,MIN(FIND({0,1,2,3,4,5,6,7,8,9},ASC(E1016)&amp;1234567890))-1)</f>
        <v>Li</v>
      </c>
      <c r="G1016" s="25">
        <f t="shared" si="30"/>
        <v>21.1875</v>
      </c>
      <c r="H1016" s="25">
        <f>VLOOKUP(F1016,Table!$A$2:$C$121,2,0)</f>
        <v>1</v>
      </c>
      <c r="I1016" s="26">
        <f>VLOOKUP(F1016,Table!$A$2:$C$121,3,0)</f>
        <v>2</v>
      </c>
      <c r="J1016" s="17" t="s">
        <v>11402</v>
      </c>
      <c r="K1016" s="25" t="str">
        <f>LEFT(J1016,MIN(FIND({0,1,2,3,4,5,6,7,8,9},ASC(J1016)&amp;1234567890))-1)</f>
        <v>Ge</v>
      </c>
      <c r="L1016" s="25">
        <f t="shared" si="31"/>
        <v>5</v>
      </c>
      <c r="M1016" s="25">
        <f>VLOOKUP(K1016,Table!$A$2:$C$121,2,0)</f>
        <v>14</v>
      </c>
      <c r="N1016" s="26">
        <f>VLOOKUP(K1016,Table!$A$2:$C$121,3,0)</f>
        <v>4</v>
      </c>
      <c r="O1016" s="13" t="str">
        <f>VLOOKUP(A1016,Table!$U$1:$V$230,2,0)</f>
        <v>Cubic</v>
      </c>
      <c r="P1016" s="63"/>
    </row>
    <row r="1017" spans="1:16" customFormat="1" ht="13.5">
      <c r="A1017" s="12">
        <v>216</v>
      </c>
      <c r="B1017" s="12">
        <v>240046</v>
      </c>
      <c r="C1017" s="12" t="s">
        <v>8570</v>
      </c>
      <c r="D1017" s="12" t="s">
        <v>8601</v>
      </c>
      <c r="E1017" s="17" t="s">
        <v>13830</v>
      </c>
      <c r="F1017" s="25" t="str">
        <f>LEFT(E1017,MIN(FIND({0,1,2,3,4,5,6,7,8,9},ASC(E1017)&amp;1234567890))-1)</f>
        <v>Li</v>
      </c>
      <c r="G1017" s="25">
        <f t="shared" si="30"/>
        <v>17</v>
      </c>
      <c r="H1017" s="25">
        <f>VLOOKUP(F1017,Table!$A$2:$C$121,2,0)</f>
        <v>1</v>
      </c>
      <c r="I1017" s="26">
        <f>VLOOKUP(F1017,Table!$A$2:$C$121,3,0)</f>
        <v>2</v>
      </c>
      <c r="J1017" s="17" t="s">
        <v>599</v>
      </c>
      <c r="K1017" s="25" t="str">
        <f>LEFT(J1017,MIN(FIND({0,1,2,3,4,5,6,7,8,9},ASC(J1017)&amp;1234567890))-1)</f>
        <v>Sn</v>
      </c>
      <c r="L1017" s="25">
        <f t="shared" si="31"/>
        <v>4</v>
      </c>
      <c r="M1017" s="25">
        <f>VLOOKUP(K1017,Table!$A$2:$C$121,2,0)</f>
        <v>14</v>
      </c>
      <c r="N1017" s="26">
        <f>VLOOKUP(K1017,Table!$A$2:$C$121,3,0)</f>
        <v>5</v>
      </c>
      <c r="O1017" s="13" t="str">
        <f>VLOOKUP(A1017,Table!$U$1:$V$230,2,0)</f>
        <v>Cubic</v>
      </c>
      <c r="P1017" s="63"/>
    </row>
    <row r="1018" spans="1:16" customFormat="1" ht="13.5">
      <c r="A1018" s="12">
        <v>216</v>
      </c>
      <c r="B1018" s="12">
        <v>58407</v>
      </c>
      <c r="C1018" s="12" t="s">
        <v>8570</v>
      </c>
      <c r="D1018" s="12" t="s">
        <v>8602</v>
      </c>
      <c r="E1018" s="17" t="s">
        <v>54</v>
      </c>
      <c r="F1018" s="25" t="str">
        <f>LEFT(E1018,MIN(FIND({0,1,2,3,4,5,6,7,8,9},ASC(E1018)&amp;1234567890))-1)</f>
        <v>Au</v>
      </c>
      <c r="G1018" s="25">
        <f t="shared" si="30"/>
        <v>5</v>
      </c>
      <c r="H1018" s="25">
        <f>VLOOKUP(F1018,Table!$A$2:$C$121,2,0)</f>
        <v>11</v>
      </c>
      <c r="I1018" s="26">
        <f>VLOOKUP(F1018,Table!$A$2:$C$121,3,0)</f>
        <v>6</v>
      </c>
      <c r="J1018" s="17" t="s">
        <v>330</v>
      </c>
      <c r="K1018" s="25" t="str">
        <f>LEFT(J1018,MIN(FIND({0,1,2,3,4,5,6,7,8,9},ASC(J1018)&amp;1234567890))-1)</f>
        <v>Ca</v>
      </c>
      <c r="L1018" s="25">
        <f t="shared" si="31"/>
        <v>1</v>
      </c>
      <c r="M1018" s="25">
        <f>VLOOKUP(K1018,Table!$A$2:$C$121,2,0)</f>
        <v>2</v>
      </c>
      <c r="N1018" s="26">
        <f>VLOOKUP(K1018,Table!$A$2:$C$121,3,0)</f>
        <v>4</v>
      </c>
      <c r="O1018" s="13" t="str">
        <f>VLOOKUP(A1018,Table!$U$1:$V$230,2,0)</f>
        <v>Cubic</v>
      </c>
      <c r="P1018" s="63"/>
    </row>
    <row r="1019" spans="1:16" customFormat="1" ht="13.5">
      <c r="A1019" s="12">
        <v>216</v>
      </c>
      <c r="B1019" s="12">
        <v>58729</v>
      </c>
      <c r="C1019" s="12" t="s">
        <v>8570</v>
      </c>
      <c r="D1019" s="12" t="s">
        <v>8603</v>
      </c>
      <c r="E1019" s="17" t="s">
        <v>13233</v>
      </c>
      <c r="F1019" s="25" t="str">
        <f>LEFT(E1019,MIN(FIND({0,1,2,3,4,5,6,7,8,9},ASC(E1019)&amp;1234567890))-1)</f>
        <v>Be</v>
      </c>
      <c r="G1019" s="25">
        <f t="shared" si="30"/>
        <v>5</v>
      </c>
      <c r="H1019" s="25">
        <f>VLOOKUP(F1019,Table!$A$2:$C$121,2,0)</f>
        <v>2</v>
      </c>
      <c r="I1019" s="26">
        <f>VLOOKUP(F1019,Table!$A$2:$C$121,3,0)</f>
        <v>2</v>
      </c>
      <c r="J1019" s="17" t="s">
        <v>541</v>
      </c>
      <c r="K1019" s="25" t="str">
        <f>LEFT(J1019,MIN(FIND({0,1,2,3,4,5,6,7,8,9},ASC(J1019)&amp;1234567890))-1)</f>
        <v>Pd</v>
      </c>
      <c r="L1019" s="25">
        <f t="shared" si="31"/>
        <v>1</v>
      </c>
      <c r="M1019" s="25">
        <f>VLOOKUP(K1019,Table!$A$2:$C$121,2,0)</f>
        <v>10</v>
      </c>
      <c r="N1019" s="26">
        <f>VLOOKUP(K1019,Table!$A$2:$C$121,3,0)</f>
        <v>5</v>
      </c>
      <c r="O1019" s="13" t="str">
        <f>VLOOKUP(A1019,Table!$U$1:$V$230,2,0)</f>
        <v>Cubic</v>
      </c>
      <c r="P1019" s="63"/>
    </row>
    <row r="1020" spans="1:16" customFormat="1" ht="13.5">
      <c r="A1020" s="12">
        <v>216</v>
      </c>
      <c r="B1020" s="12">
        <v>58730</v>
      </c>
      <c r="C1020" s="12" t="s">
        <v>8570</v>
      </c>
      <c r="D1020" s="12" t="s">
        <v>8604</v>
      </c>
      <c r="E1020" s="17" t="s">
        <v>12081</v>
      </c>
      <c r="F1020" s="25" t="str">
        <f>LEFT(E1020,MIN(FIND({0,1,2,3,4,5,6,7,8,9},ASC(E1020)&amp;1234567890))-1)</f>
        <v>Be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2</v>
      </c>
      <c r="J1020" s="17" t="s">
        <v>11814</v>
      </c>
      <c r="K1020" s="25" t="str">
        <f>LEFT(J1020,MIN(FIND({0,1,2,3,4,5,6,7,8,9},ASC(J1020)&amp;1234567890))-1)</f>
        <v>Po</v>
      </c>
      <c r="L1020" s="25">
        <f t="shared" si="31"/>
        <v>1</v>
      </c>
      <c r="M1020" s="25">
        <f>VLOOKUP(K1020,Table!$A$2:$C$121,2,0)</f>
        <v>16</v>
      </c>
      <c r="N1020" s="26">
        <f>VLOOKUP(K1020,Table!$A$2:$C$121,3,0)</f>
        <v>6</v>
      </c>
      <c r="O1020" s="13" t="str">
        <f>VLOOKUP(A1020,Table!$U$1:$V$230,2,0)</f>
        <v>Cubic</v>
      </c>
      <c r="P1020" s="63"/>
    </row>
    <row r="1021" spans="1:16" customFormat="1" ht="13.5">
      <c r="A1021" s="12">
        <v>216</v>
      </c>
      <c r="B1021" s="12">
        <v>58733</v>
      </c>
      <c r="C1021" s="12" t="s">
        <v>8570</v>
      </c>
      <c r="D1021" s="12" t="s">
        <v>8605</v>
      </c>
      <c r="E1021" s="17" t="s">
        <v>13831</v>
      </c>
      <c r="F1021" s="25" t="str">
        <f>LEFT(E1021,MIN(FIND({0,1,2,3,4,5,6,7,8,9},ASC(E1021)&amp;1234567890))-1)</f>
        <v>Be</v>
      </c>
      <c r="G1021" s="25">
        <f t="shared" si="30"/>
        <v>16</v>
      </c>
      <c r="H1021" s="25">
        <f>VLOOKUP(F1021,Table!$A$2:$C$121,2,0)</f>
        <v>2</v>
      </c>
      <c r="I1021" s="26">
        <f>VLOOKUP(F1021,Table!$A$2:$C$121,3,0)</f>
        <v>2</v>
      </c>
      <c r="J1021" s="17" t="s">
        <v>13832</v>
      </c>
      <c r="K1021" s="25" t="str">
        <f>LEFT(J1021,MIN(FIND({0,1,2,3,4,5,6,7,8,9},ASC(J1021)&amp;1234567890))-1)</f>
        <v>Re</v>
      </c>
      <c r="L1021" s="25">
        <f t="shared" si="31"/>
        <v>0.92</v>
      </c>
      <c r="M1021" s="25">
        <f>VLOOKUP(K1021,Table!$A$2:$C$121,2,0)</f>
        <v>7</v>
      </c>
      <c r="N1021" s="26">
        <f>VLOOKUP(K1021,Table!$A$2:$C$121,3,0)</f>
        <v>6</v>
      </c>
      <c r="O1021" s="13" t="str">
        <f>VLOOKUP(A1021,Table!$U$1:$V$230,2,0)</f>
        <v>Cubic</v>
      </c>
      <c r="P1021" s="63"/>
    </row>
    <row r="1022" spans="1:16" customFormat="1" ht="13.5">
      <c r="A1022" s="12">
        <v>216</v>
      </c>
      <c r="B1022" s="12">
        <v>58956</v>
      </c>
      <c r="C1022" s="12" t="s">
        <v>8570</v>
      </c>
      <c r="D1022" s="12" t="s">
        <v>8606</v>
      </c>
      <c r="E1022" s="17" t="s">
        <v>13833</v>
      </c>
      <c r="F1022" s="25" t="str">
        <f>LEFT(E1022,MIN(FIND({0,1,2,3,4,5,6,7,8,9},ASC(E1022)&amp;1234567890))-1)</f>
        <v>Cd</v>
      </c>
      <c r="G1022" s="25">
        <f t="shared" si="30"/>
        <v>2.52</v>
      </c>
      <c r="H1022" s="25">
        <f>VLOOKUP(F1022,Table!$A$2:$C$121,2,0)</f>
        <v>12</v>
      </c>
      <c r="I1022" s="26">
        <f>VLOOKUP(F1022,Table!$A$2:$C$121,3,0)</f>
        <v>5</v>
      </c>
      <c r="J1022" s="17" t="s">
        <v>13834</v>
      </c>
      <c r="K1022" s="25" t="str">
        <f>LEFT(J1022,MIN(FIND({0,1,2,3,4,5,6,7,8,9},ASC(J1022)&amp;1234567890))-1)</f>
        <v>Cu</v>
      </c>
      <c r="L1022" s="25">
        <f t="shared" si="31"/>
        <v>3.13</v>
      </c>
      <c r="M1022" s="25">
        <f>VLOOKUP(K1022,Table!$A$2:$C$121,2,0)</f>
        <v>11</v>
      </c>
      <c r="N1022" s="26">
        <f>VLOOKUP(K1022,Table!$A$2:$C$121,3,0)</f>
        <v>4</v>
      </c>
      <c r="O1022" s="13" t="str">
        <f>VLOOKUP(A1022,Table!$U$1:$V$230,2,0)</f>
        <v>Cubic</v>
      </c>
      <c r="P1022" s="63"/>
    </row>
    <row r="1023" spans="1:16" customFormat="1" ht="13.5">
      <c r="A1023" s="12">
        <v>216</v>
      </c>
      <c r="B1023" s="12">
        <v>102047</v>
      </c>
      <c r="C1023" s="12" t="s">
        <v>8570</v>
      </c>
      <c r="D1023" s="12" t="s">
        <v>8607</v>
      </c>
      <c r="E1023" s="17" t="s">
        <v>11293</v>
      </c>
      <c r="F1023" s="25" t="str">
        <f>LEFT(E1023,MIN(FIND({0,1,2,3,4,5,6,7,8,9},ASC(E1023)&amp;1234567890))-1)</f>
        <v>Cd</v>
      </c>
      <c r="G1023" s="25">
        <f t="shared" si="30"/>
        <v>1</v>
      </c>
      <c r="H1023" s="25">
        <f>VLOOKUP(F1023,Table!$A$2:$C$121,2,0)</f>
        <v>12</v>
      </c>
      <c r="I1023" s="26">
        <f>VLOOKUP(F1023,Table!$A$2:$C$121,3,0)</f>
        <v>5</v>
      </c>
      <c r="J1023" s="17" t="s">
        <v>11814</v>
      </c>
      <c r="K1023" s="25" t="str">
        <f>LEFT(J1023,MIN(FIND({0,1,2,3,4,5,6,7,8,9},ASC(J1023)&amp;1234567890))-1)</f>
        <v>Po</v>
      </c>
      <c r="L1023" s="25">
        <f t="shared" si="31"/>
        <v>1</v>
      </c>
      <c r="M1023" s="25">
        <f>VLOOKUP(K1023,Table!$A$2:$C$121,2,0)</f>
        <v>16</v>
      </c>
      <c r="N1023" s="26">
        <f>VLOOKUP(K1023,Table!$A$2:$C$121,3,0)</f>
        <v>6</v>
      </c>
      <c r="O1023" s="13" t="str">
        <f>VLOOKUP(A1023,Table!$U$1:$V$230,2,0)</f>
        <v>Cubic</v>
      </c>
      <c r="P1023" s="63"/>
    </row>
    <row r="1024" spans="1:16" customFormat="1" ht="13.5">
      <c r="A1024" s="12">
        <v>216</v>
      </c>
      <c r="B1024" s="12">
        <v>380226</v>
      </c>
      <c r="C1024" s="12" t="s">
        <v>8570</v>
      </c>
      <c r="D1024" s="12" t="s">
        <v>8608</v>
      </c>
      <c r="E1024" s="17" t="s">
        <v>13835</v>
      </c>
      <c r="F1024" s="25" t="str">
        <f>LEFT(E1024,MIN(FIND({0,1,2,3,4,5,6,7,8,9},ASC(E1024)&amp;1234567890))-1)</f>
        <v>Pt</v>
      </c>
      <c r="G1024" s="25">
        <f t="shared" si="30"/>
        <v>4.71</v>
      </c>
      <c r="H1024" s="25">
        <f>VLOOKUP(F1024,Table!$A$2:$C$121,2,0)</f>
        <v>10</v>
      </c>
      <c r="I1024" s="26">
        <f>VLOOKUP(F1024,Table!$A$2:$C$121,3,0)</f>
        <v>6</v>
      </c>
      <c r="J1024" s="17" t="s">
        <v>13836</v>
      </c>
      <c r="K1024" s="25" t="str">
        <f>LEFT(J1024,MIN(FIND({0,1,2,3,4,5,6,7,8,9},ASC(J1024)&amp;1234567890))-1)</f>
        <v>Zn</v>
      </c>
      <c r="L1024" s="25">
        <f t="shared" si="31"/>
        <v>20.85</v>
      </c>
      <c r="M1024" s="25">
        <f>VLOOKUP(K1024,Table!$A$2:$C$121,2,0)</f>
        <v>12</v>
      </c>
      <c r="N1024" s="26">
        <f>VLOOKUP(K1024,Table!$A$2:$C$121,3,0)</f>
        <v>4</v>
      </c>
      <c r="O1024" s="13" t="str">
        <f>VLOOKUP(A1024,Table!$U$1:$V$230,2,0)</f>
        <v>Cubic</v>
      </c>
      <c r="P1024" s="63"/>
    </row>
    <row r="1025" spans="1:16" customFormat="1" ht="13.5">
      <c r="A1025" s="12">
        <v>216</v>
      </c>
      <c r="B1025" s="12">
        <v>380227</v>
      </c>
      <c r="C1025" s="12" t="s">
        <v>8570</v>
      </c>
      <c r="D1025" s="12" t="s">
        <v>8609</v>
      </c>
      <c r="E1025" s="17" t="s">
        <v>13837</v>
      </c>
      <c r="F1025" s="25" t="str">
        <f>LEFT(E1025,MIN(FIND({0,1,2,3,4,5,6,7,8,9},ASC(E1025)&amp;1234567890))-1)</f>
        <v>Pt</v>
      </c>
      <c r="G1025" s="25">
        <f t="shared" si="30"/>
        <v>5.12</v>
      </c>
      <c r="H1025" s="25">
        <f>VLOOKUP(F1025,Table!$A$2:$C$121,2,0)</f>
        <v>10</v>
      </c>
      <c r="I1025" s="26">
        <f>VLOOKUP(F1025,Table!$A$2:$C$121,3,0)</f>
        <v>6</v>
      </c>
      <c r="J1025" s="17" t="s">
        <v>13838</v>
      </c>
      <c r="K1025" s="25" t="str">
        <f>LEFT(J1025,MIN(FIND({0,1,2,3,4,5,6,7,8,9},ASC(J1025)&amp;1234567890))-1)</f>
        <v>Zn</v>
      </c>
      <c r="L1025" s="25">
        <f t="shared" si="31"/>
        <v>20.47</v>
      </c>
      <c r="M1025" s="25">
        <f>VLOOKUP(K1025,Table!$A$2:$C$121,2,0)</f>
        <v>12</v>
      </c>
      <c r="N1025" s="26">
        <f>VLOOKUP(K1025,Table!$A$2:$C$121,3,0)</f>
        <v>4</v>
      </c>
      <c r="O1025" s="13" t="str">
        <f>VLOOKUP(A1025,Table!$U$1:$V$230,2,0)</f>
        <v>Cubic</v>
      </c>
      <c r="P1025" s="63"/>
    </row>
    <row r="1026" spans="1:16" customFormat="1" ht="13.5">
      <c r="A1026" s="12">
        <v>216</v>
      </c>
      <c r="B1026" s="12">
        <v>380228</v>
      </c>
      <c r="C1026" s="12" t="s">
        <v>8570</v>
      </c>
      <c r="D1026" s="12" t="s">
        <v>8610</v>
      </c>
      <c r="E1026" s="17" t="s">
        <v>13839</v>
      </c>
      <c r="F1026" s="25" t="str">
        <f>LEFT(E1026,MIN(FIND({0,1,2,3,4,5,6,7,8,9},ASC(E1026)&amp;1234567890))-1)</f>
        <v>Pt</v>
      </c>
      <c r="G1026" s="25">
        <f t="shared" ref="G1026:G1089" si="32">IF(SUBSTITUTE(E1026,F1026,"")="",1,SUBSTITUTE(E1026,F1026,""))*1</f>
        <v>4.25</v>
      </c>
      <c r="H1026" s="25">
        <f>VLOOKUP(F1026,Table!$A$2:$C$121,2,0)</f>
        <v>10</v>
      </c>
      <c r="I1026" s="26">
        <f>VLOOKUP(F1026,Table!$A$2:$C$121,3,0)</f>
        <v>6</v>
      </c>
      <c r="J1026" s="17" t="s">
        <v>13840</v>
      </c>
      <c r="K1026" s="25" t="str">
        <f>LEFT(J1026,MIN(FIND({0,1,2,3,4,5,6,7,8,9},ASC(J1026)&amp;1234567890))-1)</f>
        <v>Zn</v>
      </c>
      <c r="L1026" s="25">
        <f t="shared" ref="L1026:L1089" si="33">IF(SUBSTITUTE(J1026,K1026,"")="",1,SUBSTITUTE(J1026,K1026,""))*1</f>
        <v>20.329999999999998</v>
      </c>
      <c r="M1026" s="25">
        <f>VLOOKUP(K1026,Table!$A$2:$C$121,2,0)</f>
        <v>12</v>
      </c>
      <c r="N1026" s="26">
        <f>VLOOKUP(K1026,Table!$A$2:$C$121,3,0)</f>
        <v>4</v>
      </c>
      <c r="O1026" s="13" t="str">
        <f>VLOOKUP(A1026,Table!$U$1:$V$230,2,0)</f>
        <v>Cubic</v>
      </c>
      <c r="P1026" s="63"/>
    </row>
    <row r="1027" spans="1:16" customFormat="1" ht="13.5">
      <c r="A1027" s="12">
        <v>216</v>
      </c>
      <c r="B1027" s="12">
        <v>102875</v>
      </c>
      <c r="C1027" s="12" t="s">
        <v>8570</v>
      </c>
      <c r="D1027" s="12" t="s">
        <v>8611</v>
      </c>
      <c r="E1027" s="17" t="s">
        <v>598</v>
      </c>
      <c r="F1027" s="25" t="str">
        <f>LEFT(E1027,MIN(FIND({0,1,2,3,4,5,6,7,8,9},ASC(E1027)&amp;1234567890))-1)</f>
        <v>Cu</v>
      </c>
      <c r="G1027" s="25">
        <f t="shared" si="32"/>
        <v>5</v>
      </c>
      <c r="H1027" s="25">
        <f>VLOOKUP(F1027,Table!$A$2:$C$121,2,0)</f>
        <v>11</v>
      </c>
      <c r="I1027" s="26">
        <f>VLOOKUP(F1027,Table!$A$2:$C$121,3,0)</f>
        <v>4</v>
      </c>
      <c r="J1027" s="17" t="s">
        <v>11333</v>
      </c>
      <c r="K1027" s="25" t="str">
        <f>LEFT(J1027,MIN(FIND({0,1,2,3,4,5,6,7,8,9},ASC(J1027)&amp;1234567890))-1)</f>
        <v>Dy</v>
      </c>
      <c r="L1027" s="25">
        <f t="shared" si="33"/>
        <v>1</v>
      </c>
      <c r="M1027" s="25">
        <f>VLOOKUP(K1027,Table!$A$2:$C$121,2,0)</f>
        <v>3</v>
      </c>
      <c r="N1027" s="26">
        <f>VLOOKUP(K1027,Table!$A$2:$C$121,3,0)</f>
        <v>6</v>
      </c>
      <c r="O1027" s="13" t="str">
        <f>VLOOKUP(A1027,Table!$U$1:$V$230,2,0)</f>
        <v>Cubic</v>
      </c>
      <c r="P1027" s="63"/>
    </row>
    <row r="1028" spans="1:16" customFormat="1" ht="13.5">
      <c r="A1028" s="12">
        <v>216</v>
      </c>
      <c r="B1028" s="12">
        <v>102882</v>
      </c>
      <c r="C1028" s="12" t="s">
        <v>8570</v>
      </c>
      <c r="D1028" s="12" t="s">
        <v>8612</v>
      </c>
      <c r="E1028" s="17" t="s">
        <v>598</v>
      </c>
      <c r="F1028" s="25" t="str">
        <f>LEFT(E1028,MIN(FIND({0,1,2,3,4,5,6,7,8,9},ASC(E1028)&amp;1234567890))-1)</f>
        <v>Cu</v>
      </c>
      <c r="G1028" s="25">
        <f t="shared" si="32"/>
        <v>5</v>
      </c>
      <c r="H1028" s="25">
        <f>VLOOKUP(F1028,Table!$A$2:$C$121,2,0)</f>
        <v>11</v>
      </c>
      <c r="I1028" s="26">
        <f>VLOOKUP(F1028,Table!$A$2:$C$121,3,0)</f>
        <v>4</v>
      </c>
      <c r="J1028" s="17" t="s">
        <v>11542</v>
      </c>
      <c r="K1028" s="25" t="str">
        <f>LEFT(J1028,MIN(FIND({0,1,2,3,4,5,6,7,8,9},ASC(J1028)&amp;1234567890))-1)</f>
        <v>Er</v>
      </c>
      <c r="L1028" s="25">
        <f t="shared" si="33"/>
        <v>1</v>
      </c>
      <c r="M1028" s="25">
        <f>VLOOKUP(K1028,Table!$A$2:$C$121,2,0)</f>
        <v>3</v>
      </c>
      <c r="N1028" s="26">
        <f>VLOOKUP(K1028,Table!$A$2:$C$121,3,0)</f>
        <v>6</v>
      </c>
      <c r="O1028" s="13" t="str">
        <f>VLOOKUP(A1028,Table!$U$1:$V$230,2,0)</f>
        <v>Cubic</v>
      </c>
      <c r="P1028" s="63"/>
    </row>
    <row r="1029" spans="1:16" customFormat="1" ht="13.5">
      <c r="A1029" s="12">
        <v>216</v>
      </c>
      <c r="B1029" s="12">
        <v>102977</v>
      </c>
      <c r="C1029" s="12" t="s">
        <v>8570</v>
      </c>
      <c r="D1029" s="12" t="s">
        <v>7066</v>
      </c>
      <c r="E1029" s="17" t="s">
        <v>598</v>
      </c>
      <c r="F1029" s="25" t="str">
        <f>LEFT(E1029,MIN(FIND({0,1,2,3,4,5,6,7,8,9},ASC(E1029)&amp;1234567890))-1)</f>
        <v>Cu</v>
      </c>
      <c r="G1029" s="25">
        <f t="shared" si="32"/>
        <v>5</v>
      </c>
      <c r="H1029" s="25">
        <f>VLOOKUP(F1029,Table!$A$2:$C$121,2,0)</f>
        <v>11</v>
      </c>
      <c r="I1029" s="26">
        <f>VLOOKUP(F1029,Table!$A$2:$C$121,3,0)</f>
        <v>4</v>
      </c>
      <c r="J1029" s="17" t="s">
        <v>587</v>
      </c>
      <c r="K1029" s="25" t="str">
        <f>LEFT(J1029,MIN(FIND({0,1,2,3,4,5,6,7,8,9},ASC(J1029)&amp;1234567890))-1)</f>
        <v>Ho</v>
      </c>
      <c r="L1029" s="25">
        <f t="shared" si="33"/>
        <v>1</v>
      </c>
      <c r="M1029" s="25">
        <f>VLOOKUP(K1029,Table!$A$2:$C$121,2,0)</f>
        <v>3</v>
      </c>
      <c r="N1029" s="26">
        <f>VLOOKUP(K1029,Table!$A$2:$C$121,3,0)</f>
        <v>6</v>
      </c>
      <c r="O1029" s="13" t="str">
        <f>VLOOKUP(A1029,Table!$U$1:$V$230,2,0)</f>
        <v>Cubic</v>
      </c>
      <c r="P1029" s="63"/>
    </row>
    <row r="1030" spans="1:16" customFormat="1" ht="13.5">
      <c r="A1030" s="12">
        <v>216</v>
      </c>
      <c r="B1030" s="12">
        <v>103045</v>
      </c>
      <c r="C1030" s="12" t="s">
        <v>8570</v>
      </c>
      <c r="D1030" s="12" t="s">
        <v>8613</v>
      </c>
      <c r="E1030" s="17" t="s">
        <v>598</v>
      </c>
      <c r="F1030" s="25" t="str">
        <f>LEFT(E1030,MIN(FIND({0,1,2,3,4,5,6,7,8,9},ASC(E1030)&amp;1234567890))-1)</f>
        <v>Cu</v>
      </c>
      <c r="G1030" s="25">
        <f t="shared" si="32"/>
        <v>5</v>
      </c>
      <c r="H1030" s="25">
        <f>VLOOKUP(F1030,Table!$A$2:$C$121,2,0)</f>
        <v>11</v>
      </c>
      <c r="I1030" s="26">
        <f>VLOOKUP(F1030,Table!$A$2:$C$121,3,0)</f>
        <v>4</v>
      </c>
      <c r="J1030" s="17" t="s">
        <v>11335</v>
      </c>
      <c r="K1030" s="25" t="str">
        <f>LEFT(J1030,MIN(FIND({0,1,2,3,4,5,6,7,8,9},ASC(J1030)&amp;1234567890))-1)</f>
        <v>Lu</v>
      </c>
      <c r="L1030" s="25">
        <f t="shared" si="33"/>
        <v>1</v>
      </c>
      <c r="M1030" s="25">
        <f>VLOOKUP(K1030,Table!$A$2:$C$121,2,0)</f>
        <v>3</v>
      </c>
      <c r="N1030" s="26">
        <f>VLOOKUP(K1030,Table!$A$2:$C$121,3,0)</f>
        <v>6</v>
      </c>
      <c r="O1030" s="13" t="str">
        <f>VLOOKUP(A1030,Table!$U$1:$V$230,2,0)</f>
        <v>Cubic</v>
      </c>
      <c r="P1030" s="63"/>
    </row>
    <row r="1031" spans="1:16" customFormat="1" ht="13.5">
      <c r="A1031" s="12">
        <v>216</v>
      </c>
      <c r="B1031" s="12">
        <v>103101</v>
      </c>
      <c r="C1031" s="12" t="s">
        <v>8570</v>
      </c>
      <c r="D1031" s="12" t="s">
        <v>2170</v>
      </c>
      <c r="E1031" s="17" t="s">
        <v>543</v>
      </c>
      <c r="F1031" s="25" t="str">
        <f>LEFT(E1031,MIN(FIND({0,1,2,3,4,5,6,7,8,9},ASC(E1031)&amp;1234567890))-1)</f>
        <v>Cu</v>
      </c>
      <c r="G1031" s="25">
        <f t="shared" si="32"/>
        <v>3</v>
      </c>
      <c r="H1031" s="25">
        <f>VLOOKUP(F1031,Table!$A$2:$C$121,2,0)</f>
        <v>11</v>
      </c>
      <c r="I1031" s="26">
        <f>VLOOKUP(F1031,Table!$A$2:$C$121,3,0)</f>
        <v>4</v>
      </c>
      <c r="J1031" s="17" t="s">
        <v>11291</v>
      </c>
      <c r="K1031" s="25" t="str">
        <f>LEFT(J1031,MIN(FIND({0,1,2,3,4,5,6,7,8,9},ASC(J1031)&amp;1234567890))-1)</f>
        <v>Sn</v>
      </c>
      <c r="L1031" s="25">
        <f t="shared" si="33"/>
        <v>1</v>
      </c>
      <c r="M1031" s="25">
        <f>VLOOKUP(K1031,Table!$A$2:$C$121,2,0)</f>
        <v>14</v>
      </c>
      <c r="N1031" s="26">
        <f>VLOOKUP(K1031,Table!$A$2:$C$121,3,0)</f>
        <v>5</v>
      </c>
      <c r="O1031" s="13" t="str">
        <f>VLOOKUP(A1031,Table!$U$1:$V$230,2,0)</f>
        <v>Cubic</v>
      </c>
      <c r="P1031" s="63"/>
    </row>
    <row r="1032" spans="1:16" customFormat="1" ht="13.5">
      <c r="A1032" s="12">
        <v>216</v>
      </c>
      <c r="B1032" s="12">
        <v>103140</v>
      </c>
      <c r="C1032" s="12" t="s">
        <v>8570</v>
      </c>
      <c r="D1032" s="12" t="s">
        <v>8614</v>
      </c>
      <c r="E1032" s="17" t="s">
        <v>598</v>
      </c>
      <c r="F1032" s="25" t="str">
        <f>LEFT(E1032,MIN(FIND({0,1,2,3,4,5,6,7,8,9},ASC(E1032)&amp;1234567890))-1)</f>
        <v>Cu</v>
      </c>
      <c r="G1032" s="25">
        <f t="shared" si="32"/>
        <v>5</v>
      </c>
      <c r="H1032" s="25">
        <f>VLOOKUP(F1032,Table!$A$2:$C$121,2,0)</f>
        <v>11</v>
      </c>
      <c r="I1032" s="26">
        <f>VLOOKUP(F1032,Table!$A$2:$C$121,3,0)</f>
        <v>4</v>
      </c>
      <c r="J1032" s="17" t="s">
        <v>11334</v>
      </c>
      <c r="K1032" s="25" t="str">
        <f>LEFT(J1032,MIN(FIND({0,1,2,3,4,5,6,7,8,9},ASC(J1032)&amp;1234567890))-1)</f>
        <v>Tm</v>
      </c>
      <c r="L1032" s="25">
        <f t="shared" si="33"/>
        <v>1</v>
      </c>
      <c r="M1032" s="25">
        <f>VLOOKUP(K1032,Table!$A$2:$C$121,2,0)</f>
        <v>3</v>
      </c>
      <c r="N1032" s="26">
        <f>VLOOKUP(K1032,Table!$A$2:$C$121,3,0)</f>
        <v>6</v>
      </c>
      <c r="O1032" s="13" t="str">
        <f>VLOOKUP(A1032,Table!$U$1:$V$230,2,0)</f>
        <v>Cubic</v>
      </c>
      <c r="P1032" s="63"/>
    </row>
    <row r="1033" spans="1:16" customFormat="1" ht="13.5">
      <c r="A1033" s="12">
        <v>216</v>
      </c>
      <c r="B1033" s="12">
        <v>103141</v>
      </c>
      <c r="C1033" s="12" t="s">
        <v>8570</v>
      </c>
      <c r="D1033" s="12" t="s">
        <v>8615</v>
      </c>
      <c r="E1033" s="17" t="s">
        <v>598</v>
      </c>
      <c r="F1033" s="25" t="str">
        <f>LEFT(E1033,MIN(FIND({0,1,2,3,4,5,6,7,8,9},ASC(E1033)&amp;1234567890))-1)</f>
        <v>Cu</v>
      </c>
      <c r="G1033" s="25">
        <f t="shared" si="32"/>
        <v>5</v>
      </c>
      <c r="H1033" s="25">
        <f>VLOOKUP(F1033,Table!$A$2:$C$121,2,0)</f>
        <v>11</v>
      </c>
      <c r="I1033" s="26">
        <f>VLOOKUP(F1033,Table!$A$2:$C$121,3,0)</f>
        <v>4</v>
      </c>
      <c r="J1033" s="17" t="s">
        <v>343</v>
      </c>
      <c r="K1033" s="25" t="str">
        <f>LEFT(J1033,MIN(FIND({0,1,2,3,4,5,6,7,8,9},ASC(J1033)&amp;1234567890))-1)</f>
        <v>U</v>
      </c>
      <c r="L1033" s="25">
        <f t="shared" si="33"/>
        <v>1</v>
      </c>
      <c r="M1033" s="25">
        <f>VLOOKUP(K1033,Table!$A$2:$C$121,2,0)</f>
        <v>3</v>
      </c>
      <c r="N1033" s="26">
        <f>VLOOKUP(K1033,Table!$A$2:$C$121,3,0)</f>
        <v>7</v>
      </c>
      <c r="O1033" s="13" t="str">
        <f>VLOOKUP(A1033,Table!$U$1:$V$230,2,0)</f>
        <v>Cubic</v>
      </c>
      <c r="P1033" s="63"/>
    </row>
    <row r="1034" spans="1:16" customFormat="1" ht="13.5">
      <c r="A1034" s="12">
        <v>216</v>
      </c>
      <c r="B1034" s="12">
        <v>103165</v>
      </c>
      <c r="C1034" s="12" t="s">
        <v>8570</v>
      </c>
      <c r="D1034" s="12" t="s">
        <v>8616</v>
      </c>
      <c r="E1034" s="17" t="s">
        <v>598</v>
      </c>
      <c r="F1034" s="25" t="str">
        <f>LEFT(E1034,MIN(FIND({0,1,2,3,4,5,6,7,8,9},ASC(E1034)&amp;1234567890))-1)</f>
        <v>Cu</v>
      </c>
      <c r="G1034" s="25">
        <f t="shared" si="32"/>
        <v>5</v>
      </c>
      <c r="H1034" s="25">
        <f>VLOOKUP(F1034,Table!$A$2:$C$121,2,0)</f>
        <v>11</v>
      </c>
      <c r="I1034" s="26">
        <f>VLOOKUP(F1034,Table!$A$2:$C$121,3,0)</f>
        <v>4</v>
      </c>
      <c r="J1034" s="17" t="s">
        <v>377</v>
      </c>
      <c r="K1034" s="25" t="str">
        <f>LEFT(J1034,MIN(FIND({0,1,2,3,4,5,6,7,8,9},ASC(J1034)&amp;1234567890))-1)</f>
        <v>Zr</v>
      </c>
      <c r="L1034" s="25">
        <f t="shared" si="33"/>
        <v>1</v>
      </c>
      <c r="M1034" s="25">
        <f>VLOOKUP(K1034,Table!$A$2:$C$121,2,0)</f>
        <v>4</v>
      </c>
      <c r="N1034" s="26">
        <f>VLOOKUP(K1034,Table!$A$2:$C$121,3,0)</f>
        <v>5</v>
      </c>
      <c r="O1034" s="13" t="str">
        <f>VLOOKUP(A1034,Table!$U$1:$V$230,2,0)</f>
        <v>Cubic</v>
      </c>
      <c r="P1034" s="63"/>
    </row>
    <row r="1035" spans="1:16" customFormat="1" ht="13.5">
      <c r="A1035" s="12">
        <v>216</v>
      </c>
      <c r="B1035" s="12">
        <v>103711</v>
      </c>
      <c r="C1035" s="12" t="s">
        <v>8570</v>
      </c>
      <c r="D1035" s="12" t="s">
        <v>8617</v>
      </c>
      <c r="E1035" s="17" t="s">
        <v>13841</v>
      </c>
      <c r="F1035" s="25" t="str">
        <f>LEFT(E1035,MIN(FIND({0,1,2,3,4,5,6,7,8,9},ASC(E1035)&amp;1234567890))-1)</f>
        <v>Fe</v>
      </c>
      <c r="G1035" s="25">
        <f t="shared" si="32"/>
        <v>11.68</v>
      </c>
      <c r="H1035" s="25">
        <f>VLOOKUP(F1035,Table!$A$2:$C$121,2,0)</f>
        <v>8</v>
      </c>
      <c r="I1035" s="26">
        <f>VLOOKUP(F1035,Table!$A$2:$C$121,3,0)</f>
        <v>4</v>
      </c>
      <c r="J1035" s="17" t="s">
        <v>13842</v>
      </c>
      <c r="K1035" s="25" t="str">
        <f>LEFT(J1035,MIN(FIND({0,1,2,3,4,5,6,7,8,9},ASC(J1035)&amp;1234567890))-1)</f>
        <v>Zn</v>
      </c>
      <c r="L1035" s="25">
        <f t="shared" si="33"/>
        <v>39.32</v>
      </c>
      <c r="M1035" s="25">
        <f>VLOOKUP(K1035,Table!$A$2:$C$121,2,0)</f>
        <v>12</v>
      </c>
      <c r="N1035" s="26">
        <f>VLOOKUP(K1035,Table!$A$2:$C$121,3,0)</f>
        <v>4</v>
      </c>
      <c r="O1035" s="13" t="str">
        <f>VLOOKUP(A1035,Table!$U$1:$V$230,2,0)</f>
        <v>Cubic</v>
      </c>
      <c r="P1035" s="63"/>
    </row>
    <row r="1036" spans="1:16" customFormat="1" ht="13.5">
      <c r="A1036" s="12">
        <v>216</v>
      </c>
      <c r="B1036" s="12">
        <v>104070</v>
      </c>
      <c r="C1036" s="12" t="s">
        <v>8570</v>
      </c>
      <c r="D1036" s="12" t="s">
        <v>8618</v>
      </c>
      <c r="E1036" s="17" t="s">
        <v>13843</v>
      </c>
      <c r="F1036" s="25" t="str">
        <f>LEFT(E1036,MIN(FIND({0,1,2,3,4,5,6,7,8,9},ASC(E1036)&amp;1234567890))-1)</f>
        <v>Gd</v>
      </c>
      <c r="G1036" s="25">
        <f t="shared" si="32"/>
        <v>9.08</v>
      </c>
      <c r="H1036" s="25">
        <f>VLOOKUP(F1036,Table!$A$2:$C$121,2,0)</f>
        <v>3</v>
      </c>
      <c r="I1036" s="26">
        <f>VLOOKUP(F1036,Table!$A$2:$C$121,3,0)</f>
        <v>6</v>
      </c>
      <c r="J1036" s="17" t="s">
        <v>13844</v>
      </c>
      <c r="K1036" s="25" t="str">
        <f>LEFT(J1036,MIN(FIND({0,1,2,3,4,5,6,7,8,9},ASC(J1036)&amp;1234567890))-1)</f>
        <v>Mg</v>
      </c>
      <c r="L1036" s="25">
        <f t="shared" si="33"/>
        <v>45.9</v>
      </c>
      <c r="M1036" s="25">
        <f>VLOOKUP(K1036,Table!$A$2:$C$121,2,0)</f>
        <v>2</v>
      </c>
      <c r="N1036" s="26">
        <f>VLOOKUP(K1036,Table!$A$2:$C$121,3,0)</f>
        <v>3</v>
      </c>
      <c r="O1036" s="13" t="str">
        <f>VLOOKUP(A1036,Table!$U$1:$V$230,2,0)</f>
        <v>Cubic</v>
      </c>
      <c r="P1036" s="63"/>
    </row>
    <row r="1037" spans="1:16" customFormat="1" ht="13.5">
      <c r="A1037" s="12">
        <v>216</v>
      </c>
      <c r="B1037" s="12">
        <v>104495</v>
      </c>
      <c r="C1037" s="12" t="s">
        <v>8570</v>
      </c>
      <c r="D1037" s="12" t="s">
        <v>8619</v>
      </c>
      <c r="E1037" s="17" t="s">
        <v>12791</v>
      </c>
      <c r="F1037" s="25" t="str">
        <f>LEFT(E1037,MIN(FIND({0,1,2,3,4,5,6,7,8,9},ASC(E1037)&amp;1234567890))-1)</f>
        <v>Ir</v>
      </c>
      <c r="G1037" s="25">
        <f t="shared" si="32"/>
        <v>7</v>
      </c>
      <c r="H1037" s="25">
        <f>VLOOKUP(F1037,Table!$A$2:$C$121,2,0)</f>
        <v>9</v>
      </c>
      <c r="I1037" s="26">
        <f>VLOOKUP(F1037,Table!$A$2:$C$121,3,0)</f>
        <v>6</v>
      </c>
      <c r="J1037" s="17" t="s">
        <v>13845</v>
      </c>
      <c r="K1037" s="25" t="str">
        <f>LEFT(J1037,MIN(FIND({0,1,2,3,4,5,6,7,8,9},ASC(J1037)&amp;1234567890))-1)</f>
        <v>Mg</v>
      </c>
      <c r="L1037" s="25">
        <f t="shared" si="33"/>
        <v>44</v>
      </c>
      <c r="M1037" s="25">
        <f>VLOOKUP(K1037,Table!$A$2:$C$121,2,0)</f>
        <v>2</v>
      </c>
      <c r="N1037" s="26">
        <f>VLOOKUP(K1037,Table!$A$2:$C$121,3,0)</f>
        <v>3</v>
      </c>
      <c r="O1037" s="13" t="str">
        <f>VLOOKUP(A1037,Table!$U$1:$V$230,2,0)</f>
        <v>Cubic</v>
      </c>
      <c r="P1037" s="63"/>
    </row>
    <row r="1038" spans="1:16" customFormat="1" ht="13.5">
      <c r="A1038" s="12">
        <v>216</v>
      </c>
      <c r="B1038" s="12">
        <v>105431</v>
      </c>
      <c r="C1038" s="12" t="s">
        <v>8570</v>
      </c>
      <c r="D1038" s="12" t="s">
        <v>8620</v>
      </c>
      <c r="E1038" s="17" t="s">
        <v>11386</v>
      </c>
      <c r="F1038" s="25" t="str">
        <f>LEFT(E1038,MIN(FIND({0,1,2,3,4,5,6,7,8,9},ASC(E1038)&amp;1234567890))-1)</f>
        <v>Ni</v>
      </c>
      <c r="G1038" s="25">
        <f t="shared" si="32"/>
        <v>2</v>
      </c>
      <c r="H1038" s="25">
        <f>VLOOKUP(F1038,Table!$A$2:$C$121,2,0)</f>
        <v>10</v>
      </c>
      <c r="I1038" s="26">
        <f>VLOOKUP(F1038,Table!$A$2:$C$121,3,0)</f>
        <v>4</v>
      </c>
      <c r="J1038" s="17" t="s">
        <v>11334</v>
      </c>
      <c r="K1038" s="25" t="str">
        <f>LEFT(J1038,MIN(FIND({0,1,2,3,4,5,6,7,8,9},ASC(J1038)&amp;1234567890))-1)</f>
        <v>Tm</v>
      </c>
      <c r="L1038" s="25">
        <f t="shared" si="33"/>
        <v>1</v>
      </c>
      <c r="M1038" s="25">
        <f>VLOOKUP(K1038,Table!$A$2:$C$121,2,0)</f>
        <v>3</v>
      </c>
      <c r="N1038" s="26">
        <f>VLOOKUP(K1038,Table!$A$2:$C$121,3,0)</f>
        <v>6</v>
      </c>
      <c r="O1038" s="13" t="str">
        <f>VLOOKUP(A1038,Table!$U$1:$V$230,2,0)</f>
        <v>Cubic</v>
      </c>
      <c r="P1038" s="63"/>
    </row>
    <row r="1039" spans="1:16" customFormat="1" ht="13.5">
      <c r="A1039" s="12">
        <v>216</v>
      </c>
      <c r="B1039" s="12">
        <v>105437</v>
      </c>
      <c r="C1039" s="12" t="s">
        <v>8570</v>
      </c>
      <c r="D1039" s="12" t="s">
        <v>8621</v>
      </c>
      <c r="E1039" s="17" t="s">
        <v>592</v>
      </c>
      <c r="F1039" s="25" t="str">
        <f>LEFT(E1039,MIN(FIND({0,1,2,3,4,5,6,7,8,9},ASC(E1039)&amp;1234567890))-1)</f>
        <v>Ni</v>
      </c>
      <c r="G1039" s="25">
        <f t="shared" si="32"/>
        <v>5</v>
      </c>
      <c r="H1039" s="25">
        <f>VLOOKUP(F1039,Table!$A$2:$C$121,2,0)</f>
        <v>10</v>
      </c>
      <c r="I1039" s="26">
        <f>VLOOKUP(F1039,Table!$A$2:$C$121,3,0)</f>
        <v>4</v>
      </c>
      <c r="J1039" s="17" t="s">
        <v>343</v>
      </c>
      <c r="K1039" s="25" t="str">
        <f>LEFT(J1039,MIN(FIND({0,1,2,3,4,5,6,7,8,9},ASC(J1039)&amp;1234567890))-1)</f>
        <v>U</v>
      </c>
      <c r="L1039" s="25">
        <f t="shared" si="33"/>
        <v>1</v>
      </c>
      <c r="M1039" s="25">
        <f>VLOOKUP(K1039,Table!$A$2:$C$121,2,0)</f>
        <v>3</v>
      </c>
      <c r="N1039" s="26">
        <f>VLOOKUP(K1039,Table!$A$2:$C$121,3,0)</f>
        <v>7</v>
      </c>
      <c r="O1039" s="13" t="str">
        <f>VLOOKUP(A1039,Table!$U$1:$V$230,2,0)</f>
        <v>Cubic</v>
      </c>
      <c r="P1039" s="63"/>
    </row>
    <row r="1040" spans="1:16" customFormat="1" ht="13.5">
      <c r="A1040" s="12">
        <v>216</v>
      </c>
      <c r="B1040" s="12">
        <v>105472</v>
      </c>
      <c r="C1040" s="12" t="s">
        <v>8570</v>
      </c>
      <c r="D1040" s="12" t="s">
        <v>4244</v>
      </c>
      <c r="E1040" s="17" t="s">
        <v>66</v>
      </c>
      <c r="F1040" s="25" t="str">
        <f>LEFT(E1040,MIN(FIND({0,1,2,3,4,5,6,7,8,9},ASC(E1040)&amp;1234567890))-1)</f>
        <v>Ni</v>
      </c>
      <c r="G1040" s="25">
        <f t="shared" si="32"/>
        <v>1</v>
      </c>
      <c r="H1040" s="25">
        <f>VLOOKUP(F1040,Table!$A$2:$C$121,2,0)</f>
        <v>10</v>
      </c>
      <c r="I1040" s="26">
        <f>VLOOKUP(F1040,Table!$A$2:$C$121,3,0)</f>
        <v>4</v>
      </c>
      <c r="J1040" s="17" t="s">
        <v>70</v>
      </c>
      <c r="K1040" s="25" t="str">
        <f>LEFT(J1040,MIN(FIND({0,1,2,3,4,5,6,7,8,9},ASC(J1040)&amp;1234567890))-1)</f>
        <v>Zn</v>
      </c>
      <c r="L1040" s="25">
        <f t="shared" si="33"/>
        <v>1</v>
      </c>
      <c r="M1040" s="25">
        <f>VLOOKUP(K1040,Table!$A$2:$C$121,2,0)</f>
        <v>12</v>
      </c>
      <c r="N1040" s="26">
        <f>VLOOKUP(K1040,Table!$A$2:$C$121,3,0)</f>
        <v>4</v>
      </c>
      <c r="O1040" s="13" t="str">
        <f>VLOOKUP(A1040,Table!$U$1:$V$230,2,0)</f>
        <v>Cubic</v>
      </c>
      <c r="P1040" s="63"/>
    </row>
    <row r="1041" spans="1:16" customFormat="1" ht="13.5">
      <c r="A1041" s="12">
        <v>216</v>
      </c>
      <c r="B1041" s="12">
        <v>105565</v>
      </c>
      <c r="C1041" s="12" t="s">
        <v>8570</v>
      </c>
      <c r="D1041" s="12" t="s">
        <v>8622</v>
      </c>
      <c r="E1041" s="17" t="s">
        <v>13846</v>
      </c>
      <c r="F1041" s="25" t="str">
        <f>LEFT(E1041,MIN(FIND({0,1,2,3,4,5,6,7,8,9},ASC(E1041)&amp;1234567890))-1)</f>
        <v>Os</v>
      </c>
      <c r="G1041" s="25">
        <f t="shared" si="32"/>
        <v>7</v>
      </c>
      <c r="H1041" s="25">
        <f>VLOOKUP(F1041,Table!$A$2:$C$121,2,0)</f>
        <v>8</v>
      </c>
      <c r="I1041" s="26">
        <f>VLOOKUP(F1041,Table!$A$2:$C$121,3,0)</f>
        <v>6</v>
      </c>
      <c r="J1041" s="17" t="s">
        <v>13847</v>
      </c>
      <c r="K1041" s="25" t="str">
        <f>LEFT(J1041,MIN(FIND({0,1,2,3,4,5,6,7,8,9},ASC(J1041)&amp;1234567890))-1)</f>
        <v>Sc</v>
      </c>
      <c r="L1041" s="25">
        <f t="shared" si="33"/>
        <v>44</v>
      </c>
      <c r="M1041" s="25">
        <f>VLOOKUP(K1041,Table!$A$2:$C$121,2,0)</f>
        <v>3</v>
      </c>
      <c r="N1041" s="26">
        <f>VLOOKUP(K1041,Table!$A$2:$C$121,3,0)</f>
        <v>4</v>
      </c>
      <c r="O1041" s="13" t="str">
        <f>VLOOKUP(A1041,Table!$U$1:$V$230,2,0)</f>
        <v>Cubic</v>
      </c>
      <c r="P1041" s="63"/>
    </row>
    <row r="1042" spans="1:16" customFormat="1" ht="13.5">
      <c r="A1042" s="12">
        <v>216</v>
      </c>
      <c r="B1042" s="12">
        <v>105771</v>
      </c>
      <c r="C1042" s="12" t="s">
        <v>8570</v>
      </c>
      <c r="D1042" s="12" t="s">
        <v>8623</v>
      </c>
      <c r="E1042" s="17" t="s">
        <v>11814</v>
      </c>
      <c r="F1042" s="25" t="str">
        <f>LEFT(E1042,MIN(FIND({0,1,2,3,4,5,6,7,8,9},ASC(E1042)&amp;1234567890))-1)</f>
        <v>Po</v>
      </c>
      <c r="G1042" s="25">
        <f t="shared" si="32"/>
        <v>1</v>
      </c>
      <c r="H1042" s="25">
        <f>VLOOKUP(F1042,Table!$A$2:$C$121,2,0)</f>
        <v>16</v>
      </c>
      <c r="I1042" s="26">
        <f>VLOOKUP(F1042,Table!$A$2:$C$121,3,0)</f>
        <v>6</v>
      </c>
      <c r="J1042" s="17" t="s">
        <v>70</v>
      </c>
      <c r="K1042" s="25" t="str">
        <f>LEFT(J1042,MIN(FIND({0,1,2,3,4,5,6,7,8,9},ASC(J1042)&amp;1234567890))-1)</f>
        <v>Zn</v>
      </c>
      <c r="L1042" s="25">
        <f t="shared" si="33"/>
        <v>1</v>
      </c>
      <c r="M1042" s="25">
        <f>VLOOKUP(K1042,Table!$A$2:$C$121,2,0)</f>
        <v>12</v>
      </c>
      <c r="N1042" s="26">
        <f>VLOOKUP(K1042,Table!$A$2:$C$121,3,0)</f>
        <v>4</v>
      </c>
      <c r="O1042" s="13" t="str">
        <f>VLOOKUP(A1042,Table!$U$1:$V$230,2,0)</f>
        <v>Cubic</v>
      </c>
      <c r="P1042" s="63"/>
    </row>
    <row r="1043" spans="1:16" customFormat="1" ht="13.5">
      <c r="A1043" s="12">
        <v>216</v>
      </c>
      <c r="B1043" s="12">
        <v>105854</v>
      </c>
      <c r="C1043" s="12" t="s">
        <v>8570</v>
      </c>
      <c r="D1043" s="12" t="s">
        <v>8624</v>
      </c>
      <c r="E1043" s="17" t="s">
        <v>11355</v>
      </c>
      <c r="F1043" s="25" t="str">
        <f>LEFT(E1043,MIN(FIND({0,1,2,3,4,5,6,7,8,9},ASC(E1043)&amp;1234567890))-1)</f>
        <v>Pt</v>
      </c>
      <c r="G1043" s="25">
        <f t="shared" si="32"/>
        <v>3</v>
      </c>
      <c r="H1043" s="25">
        <f>VLOOKUP(F1043,Table!$A$2:$C$121,2,0)</f>
        <v>10</v>
      </c>
      <c r="I1043" s="26">
        <f>VLOOKUP(F1043,Table!$A$2:$C$121,3,0)</f>
        <v>6</v>
      </c>
      <c r="J1043" s="17" t="s">
        <v>13848</v>
      </c>
      <c r="K1043" s="25" t="str">
        <f>LEFT(J1043,MIN(FIND({0,1,2,3,4,5,6,7,8,9},ASC(J1043)&amp;1234567890))-1)</f>
        <v>Zn</v>
      </c>
      <c r="L1043" s="25">
        <f t="shared" si="33"/>
        <v>10</v>
      </c>
      <c r="M1043" s="25">
        <f>VLOOKUP(K1043,Table!$A$2:$C$121,2,0)</f>
        <v>12</v>
      </c>
      <c r="N1043" s="26">
        <f>VLOOKUP(K1043,Table!$A$2:$C$121,3,0)</f>
        <v>4</v>
      </c>
      <c r="O1043" s="13" t="str">
        <f>VLOOKUP(A1043,Table!$U$1:$V$230,2,0)</f>
        <v>Cubic</v>
      </c>
      <c r="P1043" s="63"/>
    </row>
    <row r="1044" spans="1:16" customFormat="1" ht="13.5">
      <c r="A1044" s="12">
        <v>216</v>
      </c>
      <c r="B1044" s="12">
        <v>98781</v>
      </c>
      <c r="C1044" s="12" t="s">
        <v>8570</v>
      </c>
      <c r="D1044" s="12" t="s">
        <v>8625</v>
      </c>
      <c r="E1044" s="17" t="s">
        <v>13795</v>
      </c>
      <c r="F1044" s="25" t="str">
        <f>LEFT(E1044,MIN(FIND({0,1,2,3,4,5,6,7,8,9},ASC(E1044)&amp;1234567890))-1)</f>
        <v>U</v>
      </c>
      <c r="G1044" s="25">
        <f t="shared" si="32"/>
        <v>4</v>
      </c>
      <c r="H1044" s="25">
        <f>VLOOKUP(F1044,Table!$A$2:$C$121,2,0)</f>
        <v>3</v>
      </c>
      <c r="I1044" s="26">
        <f>VLOOKUP(F1044,Table!$A$2:$C$121,3,0)</f>
        <v>7</v>
      </c>
      <c r="J1044" s="17" t="s">
        <v>13849</v>
      </c>
      <c r="K1044" s="25" t="str">
        <f>LEFT(J1044,MIN(FIND({0,1,2,3,4,5,6,7,8,9},ASC(J1044)&amp;1234567890))-1)</f>
        <v>O</v>
      </c>
      <c r="L1044" s="25">
        <f t="shared" si="33"/>
        <v>8.94</v>
      </c>
      <c r="M1044" s="25">
        <f>VLOOKUP(K1044,Table!$A$2:$C$121,2,0)</f>
        <v>16</v>
      </c>
      <c r="N1044" s="26">
        <f>VLOOKUP(K1044,Table!$A$2:$C$121,3,0)</f>
        <v>2</v>
      </c>
      <c r="O1044" s="13" t="str">
        <f>VLOOKUP(A1044,Table!$U$1:$V$230,2,0)</f>
        <v>Cubic</v>
      </c>
      <c r="P1044" s="63"/>
    </row>
    <row r="1045" spans="1:16" customFormat="1" ht="13.5">
      <c r="A1045" s="12">
        <v>216</v>
      </c>
      <c r="B1045" s="12">
        <v>98783</v>
      </c>
      <c r="C1045" s="12" t="s">
        <v>8570</v>
      </c>
      <c r="D1045" s="12" t="s">
        <v>8626</v>
      </c>
      <c r="E1045" s="17" t="s">
        <v>13795</v>
      </c>
      <c r="F1045" s="25" t="str">
        <f>LEFT(E1045,MIN(FIND({0,1,2,3,4,5,6,7,8,9},ASC(E1045)&amp;1234567890))-1)</f>
        <v>U</v>
      </c>
      <c r="G1045" s="25">
        <f t="shared" si="32"/>
        <v>4</v>
      </c>
      <c r="H1045" s="25">
        <f>VLOOKUP(F1045,Table!$A$2:$C$121,2,0)</f>
        <v>3</v>
      </c>
      <c r="I1045" s="26">
        <f>VLOOKUP(F1045,Table!$A$2:$C$121,3,0)</f>
        <v>7</v>
      </c>
      <c r="J1045" s="17" t="s">
        <v>13850</v>
      </c>
      <c r="K1045" s="25" t="str">
        <f>LEFT(J1045,MIN(FIND({0,1,2,3,4,5,6,7,8,9},ASC(J1045)&amp;1234567890))-1)</f>
        <v>O</v>
      </c>
      <c r="L1045" s="25">
        <f t="shared" si="33"/>
        <v>8.9499999999999993</v>
      </c>
      <c r="M1045" s="25">
        <f>VLOOKUP(K1045,Table!$A$2:$C$121,2,0)</f>
        <v>16</v>
      </c>
      <c r="N1045" s="26">
        <f>VLOOKUP(K1045,Table!$A$2:$C$121,3,0)</f>
        <v>2</v>
      </c>
      <c r="O1045" s="13" t="str">
        <f>VLOOKUP(A1045,Table!$U$1:$V$230,2,0)</f>
        <v>Cubic</v>
      </c>
      <c r="P1045" s="63"/>
    </row>
    <row r="1046" spans="1:16" customFormat="1" ht="13.5">
      <c r="A1046" s="12">
        <v>216</v>
      </c>
      <c r="B1046" s="12">
        <v>104861</v>
      </c>
      <c r="C1046" s="12" t="s">
        <v>8570</v>
      </c>
      <c r="D1046" s="12" t="s">
        <v>8627</v>
      </c>
      <c r="E1046" s="17" t="s">
        <v>13845</v>
      </c>
      <c r="F1046" s="25" t="str">
        <f>LEFT(E1046,MIN(FIND({0,1,2,3,4,5,6,7,8,9},ASC(E1046)&amp;1234567890))-1)</f>
        <v>Mg</v>
      </c>
      <c r="G1046" s="25">
        <f t="shared" si="32"/>
        <v>44</v>
      </c>
      <c r="H1046" s="25">
        <f>VLOOKUP(F1046,Table!$A$2:$C$121,2,0)</f>
        <v>2</v>
      </c>
      <c r="I1046" s="26">
        <f>VLOOKUP(F1046,Table!$A$2:$C$121,3,0)</f>
        <v>3</v>
      </c>
      <c r="J1046" s="17" t="s">
        <v>12986</v>
      </c>
      <c r="K1046" s="25" t="str">
        <f>LEFT(J1046,MIN(FIND({0,1,2,3,4,5,6,7,8,9},ASC(J1046)&amp;1234567890))-1)</f>
        <v>Rh</v>
      </c>
      <c r="L1046" s="25">
        <f t="shared" si="33"/>
        <v>7</v>
      </c>
      <c r="M1046" s="25">
        <f>VLOOKUP(K1046,Table!$A$2:$C$121,2,0)</f>
        <v>9</v>
      </c>
      <c r="N1046" s="26">
        <f>VLOOKUP(K1046,Table!$A$2:$C$121,3,0)</f>
        <v>5</v>
      </c>
      <c r="O1046" s="13" t="str">
        <f>VLOOKUP(A1046,Table!$U$1:$V$230,2,0)</f>
        <v>Cubic</v>
      </c>
      <c r="P1046" s="63"/>
    </row>
    <row r="1047" spans="1:16" customFormat="1" ht="13.5">
      <c r="A1047" s="12">
        <v>216</v>
      </c>
      <c r="B1047" s="12">
        <v>104863</v>
      </c>
      <c r="C1047" s="12" t="s">
        <v>8570</v>
      </c>
      <c r="D1047" s="12" t="s">
        <v>8628</v>
      </c>
      <c r="E1047" s="17" t="s">
        <v>13851</v>
      </c>
      <c r="F1047" s="25" t="str">
        <f>LEFT(E1047,MIN(FIND({0,1,2,3,4,5,6,7,8,9},ASC(E1047)&amp;1234567890))-1)</f>
        <v>Mg</v>
      </c>
      <c r="G1047" s="25">
        <f t="shared" si="32"/>
        <v>43.83</v>
      </c>
      <c r="H1047" s="25">
        <f>VLOOKUP(F1047,Table!$A$2:$C$121,2,0)</f>
        <v>2</v>
      </c>
      <c r="I1047" s="26">
        <f>VLOOKUP(F1047,Table!$A$2:$C$121,3,0)</f>
        <v>3</v>
      </c>
      <c r="J1047" s="17" t="s">
        <v>13852</v>
      </c>
      <c r="K1047" s="25" t="str">
        <f>LEFT(J1047,MIN(FIND({0,1,2,3,4,5,6,7,8,9},ASC(J1047)&amp;1234567890))-1)</f>
        <v>Ru</v>
      </c>
      <c r="L1047" s="25">
        <f t="shared" si="33"/>
        <v>7.17</v>
      </c>
      <c r="M1047" s="25">
        <f>VLOOKUP(K1047,Table!$A$2:$C$121,2,0)</f>
        <v>8</v>
      </c>
      <c r="N1047" s="26">
        <f>VLOOKUP(K1047,Table!$A$2:$C$121,3,0)</f>
        <v>5</v>
      </c>
      <c r="O1047" s="13" t="str">
        <f>VLOOKUP(A1047,Table!$U$1:$V$230,2,0)</f>
        <v>Cubic</v>
      </c>
      <c r="P1047" s="63"/>
    </row>
    <row r="1048" spans="1:16" customFormat="1" ht="13.5">
      <c r="A1048" s="12">
        <v>216</v>
      </c>
      <c r="B1048" s="12">
        <v>106251</v>
      </c>
      <c r="C1048" s="12" t="s">
        <v>8570</v>
      </c>
      <c r="D1048" s="12" t="s">
        <v>8629</v>
      </c>
      <c r="E1048" s="17" t="s">
        <v>13853</v>
      </c>
      <c r="F1048" s="25" t="str">
        <f>LEFT(E1048,MIN(FIND({0,1,2,3,4,5,6,7,8,9},ASC(E1048)&amp;1234567890))-1)</f>
        <v>Al</v>
      </c>
      <c r="G1048" s="25">
        <f t="shared" si="32"/>
        <v>69</v>
      </c>
      <c r="H1048" s="25">
        <f>VLOOKUP(F1048,Table!$A$2:$C$121,2,0)</f>
        <v>13</v>
      </c>
      <c r="I1048" s="26">
        <f>VLOOKUP(F1048,Table!$A$2:$C$121,3,0)</f>
        <v>3</v>
      </c>
      <c r="J1048" s="17" t="s">
        <v>13854</v>
      </c>
      <c r="K1048" s="25" t="str">
        <f>LEFT(J1048,MIN(FIND({0,1,2,3,4,5,6,7,8,9},ASC(J1048)&amp;1234567890))-1)</f>
        <v>Ta</v>
      </c>
      <c r="L1048" s="25">
        <f t="shared" si="33"/>
        <v>39</v>
      </c>
      <c r="M1048" s="25">
        <f>VLOOKUP(K1048,Table!$A$2:$C$121,2,0)</f>
        <v>5</v>
      </c>
      <c r="N1048" s="26">
        <f>VLOOKUP(K1048,Table!$A$2:$C$121,3,0)</f>
        <v>6</v>
      </c>
      <c r="O1048" s="13" t="str">
        <f>VLOOKUP(A1048,Table!$U$1:$V$230,2,0)</f>
        <v>Cubic</v>
      </c>
      <c r="P1048" s="63"/>
    </row>
    <row r="1049" spans="1:16" customFormat="1" ht="13.5">
      <c r="A1049" s="12">
        <v>216</v>
      </c>
      <c r="B1049" s="12">
        <v>106413</v>
      </c>
      <c r="C1049" s="12" t="s">
        <v>8570</v>
      </c>
      <c r="D1049" s="12" t="s">
        <v>8630</v>
      </c>
      <c r="E1049" s="17" t="s">
        <v>13855</v>
      </c>
      <c r="F1049" s="25" t="str">
        <f>LEFT(E1049,MIN(FIND({0,1,2,3,4,5,6,7,8,9},ASC(E1049)&amp;1234567890))-1)</f>
        <v>Ce</v>
      </c>
      <c r="G1049" s="25">
        <f t="shared" si="32"/>
        <v>0.97</v>
      </c>
      <c r="H1049" s="25">
        <f>VLOOKUP(F1049,Table!$A$2:$C$121,2,0)</f>
        <v>3</v>
      </c>
      <c r="I1049" s="26">
        <f>VLOOKUP(F1049,Table!$A$2:$C$121,3,0)</f>
        <v>6</v>
      </c>
      <c r="J1049" s="17" t="s">
        <v>11386</v>
      </c>
      <c r="K1049" s="25" t="str">
        <f>LEFT(J1049,MIN(FIND({0,1,2,3,4,5,6,7,8,9},ASC(J1049)&amp;1234567890))-1)</f>
        <v>Ni</v>
      </c>
      <c r="L1049" s="25">
        <f t="shared" si="33"/>
        <v>2</v>
      </c>
      <c r="M1049" s="25">
        <f>VLOOKUP(K1049,Table!$A$2:$C$121,2,0)</f>
        <v>10</v>
      </c>
      <c r="N1049" s="26">
        <f>VLOOKUP(K1049,Table!$A$2:$C$121,3,0)</f>
        <v>4</v>
      </c>
      <c r="O1049" s="13" t="str">
        <f>VLOOKUP(A1049,Table!$U$1:$V$230,2,0)</f>
        <v>Cubic</v>
      </c>
      <c r="P1049" s="63"/>
    </row>
    <row r="1050" spans="1:16" customFormat="1" ht="13.5">
      <c r="A1050" s="12">
        <v>216</v>
      </c>
      <c r="B1050" s="12">
        <v>58397</v>
      </c>
      <c r="C1050" s="12" t="s">
        <v>8570</v>
      </c>
      <c r="D1050" s="12" t="s">
        <v>8631</v>
      </c>
      <c r="E1050" s="17" t="s">
        <v>427</v>
      </c>
      <c r="F1050" s="25" t="str">
        <f>LEFT(E1050,MIN(FIND({0,1,2,3,4,5,6,7,8,9},ASC(E1050)&amp;1234567890))-1)</f>
        <v>Au</v>
      </c>
      <c r="G1050" s="25">
        <f t="shared" si="32"/>
        <v>1</v>
      </c>
      <c r="H1050" s="25">
        <f>VLOOKUP(F1050,Table!$A$2:$C$121,2,0)</f>
        <v>11</v>
      </c>
      <c r="I1050" s="26">
        <f>VLOOKUP(F1050,Table!$A$2:$C$121,3,0)</f>
        <v>6</v>
      </c>
      <c r="J1050" s="17" t="s">
        <v>13233</v>
      </c>
      <c r="K1050" s="25" t="str">
        <f>LEFT(J1050,MIN(FIND({0,1,2,3,4,5,6,7,8,9},ASC(J1050)&amp;1234567890))-1)</f>
        <v>Be</v>
      </c>
      <c r="L1050" s="25">
        <f t="shared" si="33"/>
        <v>5</v>
      </c>
      <c r="M1050" s="25">
        <f>VLOOKUP(K1050,Table!$A$2:$C$121,2,0)</f>
        <v>2</v>
      </c>
      <c r="N1050" s="26">
        <f>VLOOKUP(K1050,Table!$A$2:$C$121,3,0)</f>
        <v>2</v>
      </c>
      <c r="O1050" s="13" t="str">
        <f>VLOOKUP(A1050,Table!$U$1:$V$230,2,0)</f>
        <v>Cubic</v>
      </c>
      <c r="P1050" s="63"/>
    </row>
    <row r="1051" spans="1:16" customFormat="1" ht="13.5">
      <c r="A1051" s="12">
        <v>216</v>
      </c>
      <c r="B1051" s="12">
        <v>413530</v>
      </c>
      <c r="C1051" s="12" t="s">
        <v>8570</v>
      </c>
      <c r="D1051" s="12" t="s">
        <v>8632</v>
      </c>
      <c r="E1051" s="17" t="s">
        <v>13856</v>
      </c>
      <c r="F1051" s="25" t="str">
        <f>LEFT(E1051,MIN(FIND({0,1,2,3,4,5,6,7,8,9},ASC(E1051)&amp;1234567890))-1)</f>
        <v>Ir</v>
      </c>
      <c r="G1051" s="25">
        <f t="shared" si="32"/>
        <v>43.96</v>
      </c>
      <c r="H1051" s="25">
        <f>VLOOKUP(F1051,Table!$A$2:$C$121,2,0)</f>
        <v>9</v>
      </c>
      <c r="I1051" s="26">
        <f>VLOOKUP(F1051,Table!$A$2:$C$121,3,0)</f>
        <v>6</v>
      </c>
      <c r="J1051" s="17" t="s">
        <v>13857</v>
      </c>
      <c r="K1051" s="25" t="str">
        <f>LEFT(J1051,MIN(FIND({0,1,2,3,4,5,6,7,8,9},ASC(J1051)&amp;1234567890))-1)</f>
        <v>Zn</v>
      </c>
      <c r="L1051" s="25">
        <f t="shared" si="33"/>
        <v>358.94</v>
      </c>
      <c r="M1051" s="25">
        <f>VLOOKUP(K1051,Table!$A$2:$C$121,2,0)</f>
        <v>12</v>
      </c>
      <c r="N1051" s="26">
        <f>VLOOKUP(K1051,Table!$A$2:$C$121,3,0)</f>
        <v>4</v>
      </c>
      <c r="O1051" s="13" t="str">
        <f>VLOOKUP(A1051,Table!$U$1:$V$230,2,0)</f>
        <v>Cubic</v>
      </c>
      <c r="P1051" s="63"/>
    </row>
    <row r="1052" spans="1:16" customFormat="1" ht="13.5">
      <c r="A1052" s="12">
        <v>216</v>
      </c>
      <c r="B1052" s="12">
        <v>413529</v>
      </c>
      <c r="C1052" s="12" t="s">
        <v>8570</v>
      </c>
      <c r="D1052" s="12" t="s">
        <v>8633</v>
      </c>
      <c r="E1052" s="17" t="s">
        <v>13858</v>
      </c>
      <c r="F1052" s="25" t="str">
        <f>LEFT(E1052,MIN(FIND({0,1,2,3,4,5,6,7,8,9},ASC(E1052)&amp;1234567890))-1)</f>
        <v>Ir</v>
      </c>
      <c r="G1052" s="25">
        <f t="shared" si="32"/>
        <v>38.35</v>
      </c>
      <c r="H1052" s="25">
        <f>VLOOKUP(F1052,Table!$A$2:$C$121,2,0)</f>
        <v>9</v>
      </c>
      <c r="I1052" s="26">
        <f>VLOOKUP(F1052,Table!$A$2:$C$121,3,0)</f>
        <v>6</v>
      </c>
      <c r="J1052" s="17" t="s">
        <v>13859</v>
      </c>
      <c r="K1052" s="25" t="str">
        <f>LEFT(J1052,MIN(FIND({0,1,2,3,4,5,6,7,8,9},ASC(J1052)&amp;1234567890))-1)</f>
        <v>Zn</v>
      </c>
      <c r="L1052" s="25">
        <f t="shared" si="33"/>
        <v>367.3</v>
      </c>
      <c r="M1052" s="25">
        <f>VLOOKUP(K1052,Table!$A$2:$C$121,2,0)</f>
        <v>12</v>
      </c>
      <c r="N1052" s="26">
        <f>VLOOKUP(K1052,Table!$A$2:$C$121,3,0)</f>
        <v>4</v>
      </c>
      <c r="O1052" s="13" t="str">
        <f>VLOOKUP(A1052,Table!$U$1:$V$230,2,0)</f>
        <v>Cubic</v>
      </c>
      <c r="P1052" s="63"/>
    </row>
    <row r="1053" spans="1:16" customFormat="1" ht="13.5">
      <c r="A1053" s="12">
        <v>216</v>
      </c>
      <c r="B1053" s="12">
        <v>413528</v>
      </c>
      <c r="C1053" s="12" t="s">
        <v>8570</v>
      </c>
      <c r="D1053" s="12" t="s">
        <v>8634</v>
      </c>
      <c r="E1053" s="17" t="s">
        <v>13860</v>
      </c>
      <c r="F1053" s="25" t="str">
        <f>LEFT(E1053,MIN(FIND({0,1,2,3,4,5,6,7,8,9},ASC(E1053)&amp;1234567890))-1)</f>
        <v>Ir</v>
      </c>
      <c r="G1053" s="25">
        <f t="shared" si="32"/>
        <v>36.22</v>
      </c>
      <c r="H1053" s="25">
        <f>VLOOKUP(F1053,Table!$A$2:$C$121,2,0)</f>
        <v>9</v>
      </c>
      <c r="I1053" s="26">
        <f>VLOOKUP(F1053,Table!$A$2:$C$121,3,0)</f>
        <v>6</v>
      </c>
      <c r="J1053" s="17" t="s">
        <v>13861</v>
      </c>
      <c r="K1053" s="25" t="str">
        <f>LEFT(J1053,MIN(FIND({0,1,2,3,4,5,6,7,8,9},ASC(J1053)&amp;1234567890))-1)</f>
        <v>Zn</v>
      </c>
      <c r="L1053" s="25">
        <f t="shared" si="33"/>
        <v>369.79</v>
      </c>
      <c r="M1053" s="25">
        <f>VLOOKUP(K1053,Table!$A$2:$C$121,2,0)</f>
        <v>12</v>
      </c>
      <c r="N1053" s="26">
        <f>VLOOKUP(K1053,Table!$A$2:$C$121,3,0)</f>
        <v>4</v>
      </c>
      <c r="O1053" s="13" t="str">
        <f>VLOOKUP(A1053,Table!$U$1:$V$230,2,0)</f>
        <v>Cubic</v>
      </c>
      <c r="P1053" s="63"/>
    </row>
    <row r="1054" spans="1:16" customFormat="1" ht="13.5">
      <c r="A1054" s="12">
        <v>216</v>
      </c>
      <c r="B1054" s="12">
        <v>600516</v>
      </c>
      <c r="C1054" s="12" t="s">
        <v>8570</v>
      </c>
      <c r="D1054" s="12" t="s">
        <v>8635</v>
      </c>
      <c r="E1054" s="17" t="s">
        <v>540</v>
      </c>
      <c r="F1054" s="25" t="str">
        <f>LEFT(E1054,MIN(FIND({0,1,2,3,4,5,6,7,8,9},ASC(E1054)&amp;1234567890))-1)</f>
        <v>As</v>
      </c>
      <c r="G1054" s="25">
        <f t="shared" si="32"/>
        <v>1</v>
      </c>
      <c r="H1054" s="25">
        <f>VLOOKUP(F1054,Table!$A$2:$C$121,2,0)</f>
        <v>15</v>
      </c>
      <c r="I1054" s="26">
        <f>VLOOKUP(F1054,Table!$A$2:$C$121,3,0)</f>
        <v>4</v>
      </c>
      <c r="J1054" s="17" t="s">
        <v>366</v>
      </c>
      <c r="K1054" s="25" t="str">
        <f>LEFT(J1054,MIN(FIND({0,1,2,3,4,5,6,7,8,9},ASC(J1054)&amp;1234567890))-1)</f>
        <v>Ga</v>
      </c>
      <c r="L1054" s="25">
        <f t="shared" si="33"/>
        <v>1</v>
      </c>
      <c r="M1054" s="25">
        <f>VLOOKUP(K1054,Table!$A$2:$C$121,2,0)</f>
        <v>13</v>
      </c>
      <c r="N1054" s="26">
        <f>VLOOKUP(K1054,Table!$A$2:$C$121,3,0)</f>
        <v>4</v>
      </c>
      <c r="O1054" s="13" t="str">
        <f>VLOOKUP(A1054,Table!$U$1:$V$230,2,0)</f>
        <v>Cubic</v>
      </c>
      <c r="P1054" s="63"/>
    </row>
    <row r="1055" spans="1:16" customFormat="1" ht="13.5">
      <c r="A1055" s="12">
        <v>216</v>
      </c>
      <c r="B1055" s="12">
        <v>601018</v>
      </c>
      <c r="C1055" s="12" t="s">
        <v>8570</v>
      </c>
      <c r="D1055" s="12" t="s">
        <v>8636</v>
      </c>
      <c r="E1055" s="17" t="s">
        <v>377</v>
      </c>
      <c r="F1055" s="25" t="str">
        <f>LEFT(E1055,MIN(FIND({0,1,2,3,4,5,6,7,8,9},ASC(E1055)&amp;1234567890))-1)</f>
        <v>Zr</v>
      </c>
      <c r="G1055" s="25">
        <f t="shared" si="32"/>
        <v>1</v>
      </c>
      <c r="H1055" s="25">
        <f>VLOOKUP(F1055,Table!$A$2:$C$121,2,0)</f>
        <v>4</v>
      </c>
      <c r="I1055" s="26">
        <f>VLOOKUP(F1055,Table!$A$2:$C$121,3,0)</f>
        <v>5</v>
      </c>
      <c r="J1055" s="17" t="s">
        <v>592</v>
      </c>
      <c r="K1055" s="25" t="str">
        <f>LEFT(J1055,MIN(FIND({0,1,2,3,4,5,6,7,8,9},ASC(J1055)&amp;1234567890))-1)</f>
        <v>Ni</v>
      </c>
      <c r="L1055" s="25">
        <f t="shared" si="33"/>
        <v>5</v>
      </c>
      <c r="M1055" s="25">
        <f>VLOOKUP(K1055,Table!$A$2:$C$121,2,0)</f>
        <v>10</v>
      </c>
      <c r="N1055" s="26">
        <f>VLOOKUP(K1055,Table!$A$2:$C$121,3,0)</f>
        <v>4</v>
      </c>
      <c r="O1055" s="13" t="str">
        <f>VLOOKUP(A1055,Table!$U$1:$V$230,2,0)</f>
        <v>Cubic</v>
      </c>
      <c r="P1055" s="63"/>
    </row>
    <row r="1056" spans="1:16" customFormat="1" ht="13.5">
      <c r="A1056" s="12">
        <v>216</v>
      </c>
      <c r="B1056" s="12">
        <v>603942</v>
      </c>
      <c r="C1056" s="12" t="s">
        <v>8570</v>
      </c>
      <c r="D1056" s="12" t="s">
        <v>6996</v>
      </c>
      <c r="E1056" s="17" t="s">
        <v>461</v>
      </c>
      <c r="F1056" s="25" t="str">
        <f>LEFT(E1056,MIN(FIND({0,1,2,3,4,5,6,7,8,9},ASC(E1056)&amp;1234567890))-1)</f>
        <v>Cu</v>
      </c>
      <c r="G1056" s="25">
        <f t="shared" si="32"/>
        <v>2</v>
      </c>
      <c r="H1056" s="25">
        <f>VLOOKUP(F1056,Table!$A$2:$C$121,2,0)</f>
        <v>11</v>
      </c>
      <c r="I1056" s="26">
        <f>VLOOKUP(F1056,Table!$A$2:$C$121,3,0)</f>
        <v>4</v>
      </c>
      <c r="J1056" s="17" t="s">
        <v>328</v>
      </c>
      <c r="K1056" s="25" t="str">
        <f>LEFT(J1056,MIN(FIND({0,1,2,3,4,5,6,7,8,9},ASC(J1056)&amp;1234567890))-1)</f>
        <v>Te</v>
      </c>
      <c r="L1056" s="25">
        <f t="shared" si="33"/>
        <v>1</v>
      </c>
      <c r="M1056" s="25">
        <f>VLOOKUP(K1056,Table!$A$2:$C$121,2,0)</f>
        <v>16</v>
      </c>
      <c r="N1056" s="26">
        <f>VLOOKUP(K1056,Table!$A$2:$C$121,3,0)</f>
        <v>5</v>
      </c>
      <c r="O1056" s="13" t="str">
        <f>VLOOKUP(A1056,Table!$U$1:$V$230,2,0)</f>
        <v>Cubic</v>
      </c>
      <c r="P1056" s="63"/>
    </row>
    <row r="1057" spans="1:16" customFormat="1" ht="13.5">
      <c r="A1057" s="12">
        <v>216</v>
      </c>
      <c r="B1057" s="12">
        <v>604234</v>
      </c>
      <c r="C1057" s="12" t="s">
        <v>8570</v>
      </c>
      <c r="D1057" s="12" t="s">
        <v>8637</v>
      </c>
      <c r="E1057" s="17" t="s">
        <v>587</v>
      </c>
      <c r="F1057" s="25" t="str">
        <f>LEFT(E1057,MIN(FIND({0,1,2,3,4,5,6,7,8,9},ASC(E1057)&amp;1234567890))-1)</f>
        <v>Ho</v>
      </c>
      <c r="G1057" s="25">
        <f t="shared" si="32"/>
        <v>1</v>
      </c>
      <c r="H1057" s="25">
        <f>VLOOKUP(F1057,Table!$A$2:$C$121,2,0)</f>
        <v>3</v>
      </c>
      <c r="I1057" s="26">
        <f>VLOOKUP(F1057,Table!$A$2:$C$121,3,0)</f>
        <v>6</v>
      </c>
      <c r="J1057" s="17" t="s">
        <v>598</v>
      </c>
      <c r="K1057" s="25" t="str">
        <f>LEFT(J1057,MIN(FIND({0,1,2,3,4,5,6,7,8,9},ASC(J1057)&amp;1234567890))-1)</f>
        <v>Cu</v>
      </c>
      <c r="L1057" s="25">
        <f t="shared" si="33"/>
        <v>5</v>
      </c>
      <c r="M1057" s="25">
        <f>VLOOKUP(K1057,Table!$A$2:$C$121,2,0)</f>
        <v>11</v>
      </c>
      <c r="N1057" s="26">
        <f>VLOOKUP(K1057,Table!$A$2:$C$121,3,0)</f>
        <v>4</v>
      </c>
      <c r="O1057" s="13" t="str">
        <f>VLOOKUP(A1057,Table!$U$1:$V$230,2,0)</f>
        <v>Cubic</v>
      </c>
      <c r="P1057" s="63"/>
    </row>
    <row r="1058" spans="1:16" customFormat="1" ht="13.5">
      <c r="A1058" s="12">
        <v>216</v>
      </c>
      <c r="B1058" s="12">
        <v>606008</v>
      </c>
      <c r="C1058" s="12" t="s">
        <v>8570</v>
      </c>
      <c r="D1058" s="12" t="s">
        <v>7588</v>
      </c>
      <c r="E1058" s="17" t="s">
        <v>11352</v>
      </c>
      <c r="F1058" s="25" t="str">
        <f>LEFT(E1058,MIN(FIND({0,1,2,3,4,5,6,7,8,9},ASC(E1058)&amp;1234567890))-1)</f>
        <v>Al</v>
      </c>
      <c r="G1058" s="25">
        <f t="shared" si="32"/>
        <v>1</v>
      </c>
      <c r="H1058" s="25">
        <f>VLOOKUP(F1058,Table!$A$2:$C$121,2,0)</f>
        <v>13</v>
      </c>
      <c r="I1058" s="26">
        <f>VLOOKUP(F1058,Table!$A$2:$C$121,3,0)</f>
        <v>3</v>
      </c>
      <c r="J1058" s="17" t="s">
        <v>540</v>
      </c>
      <c r="K1058" s="25" t="str">
        <f>LEFT(J1058,MIN(FIND({0,1,2,3,4,5,6,7,8,9},ASC(J1058)&amp;1234567890))-1)</f>
        <v>As</v>
      </c>
      <c r="L1058" s="25">
        <f t="shared" si="33"/>
        <v>1</v>
      </c>
      <c r="M1058" s="25">
        <f>VLOOKUP(K1058,Table!$A$2:$C$121,2,0)</f>
        <v>15</v>
      </c>
      <c r="N1058" s="26">
        <f>VLOOKUP(K1058,Table!$A$2:$C$121,3,0)</f>
        <v>4</v>
      </c>
      <c r="O1058" s="13" t="str">
        <f>VLOOKUP(A1058,Table!$U$1:$V$230,2,0)</f>
        <v>Cubic</v>
      </c>
      <c r="P1058" s="63"/>
    </row>
    <row r="1059" spans="1:16" customFormat="1" ht="13.5">
      <c r="A1059" s="12">
        <v>216</v>
      </c>
      <c r="B1059" s="12">
        <v>611643</v>
      </c>
      <c r="C1059" s="12" t="s">
        <v>8570</v>
      </c>
      <c r="D1059" s="12" t="s">
        <v>8638</v>
      </c>
      <c r="E1059" s="17" t="s">
        <v>13233</v>
      </c>
      <c r="F1059" s="25" t="str">
        <f>LEFT(E1059,MIN(FIND({0,1,2,3,4,5,6,7,8,9},ASC(E1059)&amp;1234567890))-1)</f>
        <v>Be</v>
      </c>
      <c r="G1059" s="25">
        <f t="shared" si="32"/>
        <v>5</v>
      </c>
      <c r="H1059" s="25">
        <f>VLOOKUP(F1059,Table!$A$2:$C$121,2,0)</f>
        <v>2</v>
      </c>
      <c r="I1059" s="26">
        <f>VLOOKUP(F1059,Table!$A$2:$C$121,3,0)</f>
        <v>2</v>
      </c>
      <c r="J1059" s="17" t="s">
        <v>427</v>
      </c>
      <c r="K1059" s="25" t="str">
        <f>LEFT(J1059,MIN(FIND({0,1,2,3,4,5,6,7,8,9},ASC(J1059)&amp;1234567890))-1)</f>
        <v>Au</v>
      </c>
      <c r="L1059" s="25">
        <f t="shared" si="33"/>
        <v>1</v>
      </c>
      <c r="M1059" s="25">
        <f>VLOOKUP(K1059,Table!$A$2:$C$121,2,0)</f>
        <v>11</v>
      </c>
      <c r="N1059" s="26">
        <f>VLOOKUP(K1059,Table!$A$2:$C$121,3,0)</f>
        <v>6</v>
      </c>
      <c r="O1059" s="13" t="str">
        <f>VLOOKUP(A1059,Table!$U$1:$V$230,2,0)</f>
        <v>Cubic</v>
      </c>
      <c r="P1059" s="63"/>
    </row>
    <row r="1060" spans="1:16" customFormat="1" ht="13.5">
      <c r="A1060" s="12">
        <v>216</v>
      </c>
      <c r="B1060" s="12">
        <v>616209</v>
      </c>
      <c r="C1060" s="12" t="s">
        <v>8570</v>
      </c>
      <c r="D1060" s="12" t="s">
        <v>8639</v>
      </c>
      <c r="E1060" s="17" t="s">
        <v>13233</v>
      </c>
      <c r="F1060" s="25" t="str">
        <f>LEFT(E1060,MIN(FIND({0,1,2,3,4,5,6,7,8,9},ASC(E1060)&amp;1234567890))-1)</f>
        <v>Be</v>
      </c>
      <c r="G1060" s="25">
        <f t="shared" si="32"/>
        <v>5</v>
      </c>
      <c r="H1060" s="25">
        <f>VLOOKUP(F1060,Table!$A$2:$C$121,2,0)</f>
        <v>2</v>
      </c>
      <c r="I1060" s="26">
        <f>VLOOKUP(F1060,Table!$A$2:$C$121,3,0)</f>
        <v>2</v>
      </c>
      <c r="J1060" s="17" t="s">
        <v>76</v>
      </c>
      <c r="K1060" s="25" t="str">
        <f>LEFT(J1060,MIN(FIND({0,1,2,3,4,5,6,7,8,9},ASC(J1060)&amp;1234567890))-1)</f>
        <v>Co</v>
      </c>
      <c r="L1060" s="25">
        <f t="shared" si="33"/>
        <v>1</v>
      </c>
      <c r="M1060" s="25">
        <f>VLOOKUP(K1060,Table!$A$2:$C$121,2,0)</f>
        <v>9</v>
      </c>
      <c r="N1060" s="26">
        <f>VLOOKUP(K1060,Table!$A$2:$C$121,3,0)</f>
        <v>4</v>
      </c>
      <c r="O1060" s="13" t="str">
        <f>VLOOKUP(A1060,Table!$U$1:$V$230,2,0)</f>
        <v>Cubic</v>
      </c>
      <c r="P1060" s="63"/>
    </row>
    <row r="1061" spans="1:16" customFormat="1" ht="13.5">
      <c r="A1061" s="12">
        <v>216</v>
      </c>
      <c r="B1061" s="12">
        <v>616267</v>
      </c>
      <c r="C1061" s="12" t="s">
        <v>8570</v>
      </c>
      <c r="D1061" s="12" t="s">
        <v>8640</v>
      </c>
      <c r="E1061" s="17" t="s">
        <v>13233</v>
      </c>
      <c r="F1061" s="25" t="str">
        <f>LEFT(E1061,MIN(FIND({0,1,2,3,4,5,6,7,8,9},ASC(E1061)&amp;1234567890))-1)</f>
        <v>Be</v>
      </c>
      <c r="G1061" s="25">
        <f t="shared" si="32"/>
        <v>5</v>
      </c>
      <c r="H1061" s="25">
        <f>VLOOKUP(F1061,Table!$A$2:$C$121,2,0)</f>
        <v>2</v>
      </c>
      <c r="I1061" s="26">
        <f>VLOOKUP(F1061,Table!$A$2:$C$121,3,0)</f>
        <v>2</v>
      </c>
      <c r="J1061" s="17" t="s">
        <v>33</v>
      </c>
      <c r="K1061" s="25" t="str">
        <f>LEFT(J1061,MIN(FIND({0,1,2,3,4,5,6,7,8,9},ASC(J1061)&amp;1234567890))-1)</f>
        <v>Fe</v>
      </c>
      <c r="L1061" s="25">
        <f t="shared" si="33"/>
        <v>1</v>
      </c>
      <c r="M1061" s="25">
        <f>VLOOKUP(K1061,Table!$A$2:$C$121,2,0)</f>
        <v>8</v>
      </c>
      <c r="N1061" s="26">
        <f>VLOOKUP(K1061,Table!$A$2:$C$121,3,0)</f>
        <v>4</v>
      </c>
      <c r="O1061" s="13" t="str">
        <f>VLOOKUP(A1061,Table!$U$1:$V$230,2,0)</f>
        <v>Cubic</v>
      </c>
      <c r="P1061" s="63"/>
    </row>
    <row r="1062" spans="1:16" customFormat="1" ht="13.5">
      <c r="A1062" s="12">
        <v>216</v>
      </c>
      <c r="B1062" s="12">
        <v>616395</v>
      </c>
      <c r="C1062" s="12" t="s">
        <v>8570</v>
      </c>
      <c r="D1062" s="12" t="s">
        <v>8641</v>
      </c>
      <c r="E1062" s="17" t="s">
        <v>13233</v>
      </c>
      <c r="F1062" s="25" t="str">
        <f>LEFT(E1062,MIN(FIND({0,1,2,3,4,5,6,7,8,9},ASC(E1062)&amp;1234567890))-1)</f>
        <v>Be</v>
      </c>
      <c r="G1062" s="25">
        <f t="shared" si="32"/>
        <v>5</v>
      </c>
      <c r="H1062" s="25">
        <f>VLOOKUP(F1062,Table!$A$2:$C$121,2,0)</f>
        <v>2</v>
      </c>
      <c r="I1062" s="26">
        <f>VLOOKUP(F1062,Table!$A$2:$C$121,3,0)</f>
        <v>2</v>
      </c>
      <c r="J1062" s="17" t="s">
        <v>539</v>
      </c>
      <c r="K1062" s="25" t="str">
        <f>LEFT(J1062,MIN(FIND({0,1,2,3,4,5,6,7,8,9},ASC(J1062)&amp;1234567890))-1)</f>
        <v>Pt</v>
      </c>
      <c r="L1062" s="25">
        <f t="shared" si="33"/>
        <v>1</v>
      </c>
      <c r="M1062" s="25">
        <f>VLOOKUP(K1062,Table!$A$2:$C$121,2,0)</f>
        <v>10</v>
      </c>
      <c r="N1062" s="26">
        <f>VLOOKUP(K1062,Table!$A$2:$C$121,3,0)</f>
        <v>6</v>
      </c>
      <c r="O1062" s="13" t="str">
        <f>VLOOKUP(A1062,Table!$U$1:$V$230,2,0)</f>
        <v>Cubic</v>
      </c>
      <c r="P1062" s="63"/>
    </row>
    <row r="1063" spans="1:16" customFormat="1" ht="13.5">
      <c r="A1063" s="12">
        <v>216</v>
      </c>
      <c r="B1063" s="12">
        <v>619794</v>
      </c>
      <c r="C1063" s="12" t="s">
        <v>8570</v>
      </c>
      <c r="D1063" s="12" t="s">
        <v>8642</v>
      </c>
      <c r="E1063" s="17" t="s">
        <v>12625</v>
      </c>
      <c r="F1063" s="25" t="str">
        <f>LEFT(E1063,MIN(FIND({0,1,2,3,4,5,6,7,8,9},ASC(E1063)&amp;1234567890))-1)</f>
        <v>Dy</v>
      </c>
      <c r="G1063" s="25">
        <f t="shared" si="32"/>
        <v>11</v>
      </c>
      <c r="H1063" s="25">
        <f>VLOOKUP(F1063,Table!$A$2:$C$121,2,0)</f>
        <v>3</v>
      </c>
      <c r="I1063" s="26">
        <f>VLOOKUP(F1063,Table!$A$2:$C$121,3,0)</f>
        <v>6</v>
      </c>
      <c r="J1063" s="17" t="s">
        <v>13815</v>
      </c>
      <c r="K1063" s="25" t="str">
        <f>LEFT(J1063,MIN(FIND({0,1,2,3,4,5,6,7,8,9},ASC(J1063)&amp;1234567890))-1)</f>
        <v>Cd</v>
      </c>
      <c r="L1063" s="25">
        <f t="shared" si="33"/>
        <v>45</v>
      </c>
      <c r="M1063" s="25">
        <f>VLOOKUP(K1063,Table!$A$2:$C$121,2,0)</f>
        <v>12</v>
      </c>
      <c r="N1063" s="26">
        <f>VLOOKUP(K1063,Table!$A$2:$C$121,3,0)</f>
        <v>5</v>
      </c>
      <c r="O1063" s="13" t="str">
        <f>VLOOKUP(A1063,Table!$U$1:$V$230,2,0)</f>
        <v>Cubic</v>
      </c>
      <c r="P1063" s="63"/>
    </row>
    <row r="1064" spans="1:16" customFormat="1" ht="13.5">
      <c r="A1064" s="12">
        <v>216</v>
      </c>
      <c r="B1064" s="12">
        <v>619814</v>
      </c>
      <c r="C1064" s="12" t="s">
        <v>8570</v>
      </c>
      <c r="D1064" s="12" t="s">
        <v>8643</v>
      </c>
      <c r="E1064" s="17" t="s">
        <v>12638</v>
      </c>
      <c r="F1064" s="25" t="str">
        <f>LEFT(E1064,MIN(FIND({0,1,2,3,4,5,6,7,8,9},ASC(E1064)&amp;1234567890))-1)</f>
        <v>Er</v>
      </c>
      <c r="G1064" s="25">
        <f t="shared" si="32"/>
        <v>11</v>
      </c>
      <c r="H1064" s="25">
        <f>VLOOKUP(F1064,Table!$A$2:$C$121,2,0)</f>
        <v>3</v>
      </c>
      <c r="I1064" s="26">
        <f>VLOOKUP(F1064,Table!$A$2:$C$121,3,0)</f>
        <v>6</v>
      </c>
      <c r="J1064" s="17" t="s">
        <v>13815</v>
      </c>
      <c r="K1064" s="25" t="str">
        <f>LEFT(J1064,MIN(FIND({0,1,2,3,4,5,6,7,8,9},ASC(J1064)&amp;1234567890))-1)</f>
        <v>Cd</v>
      </c>
      <c r="L1064" s="25">
        <f t="shared" si="33"/>
        <v>45</v>
      </c>
      <c r="M1064" s="25">
        <f>VLOOKUP(K1064,Table!$A$2:$C$121,2,0)</f>
        <v>12</v>
      </c>
      <c r="N1064" s="26">
        <f>VLOOKUP(K1064,Table!$A$2:$C$121,3,0)</f>
        <v>5</v>
      </c>
      <c r="O1064" s="13" t="str">
        <f>VLOOKUP(A1064,Table!$U$1:$V$230,2,0)</f>
        <v>Cubic</v>
      </c>
      <c r="P1064" s="63"/>
    </row>
    <row r="1065" spans="1:16" customFormat="1" ht="13.5">
      <c r="A1065" s="12">
        <v>216</v>
      </c>
      <c r="B1065" s="12">
        <v>619914</v>
      </c>
      <c r="C1065" s="12" t="s">
        <v>8570</v>
      </c>
      <c r="D1065" s="12" t="s">
        <v>8644</v>
      </c>
      <c r="E1065" s="17" t="s">
        <v>12639</v>
      </c>
      <c r="F1065" s="25" t="str">
        <f>LEFT(E1065,MIN(FIND({0,1,2,3,4,5,6,7,8,9},ASC(E1065)&amp;1234567890))-1)</f>
        <v>Gd</v>
      </c>
      <c r="G1065" s="25">
        <f t="shared" si="32"/>
        <v>11</v>
      </c>
      <c r="H1065" s="25">
        <f>VLOOKUP(F1065,Table!$A$2:$C$121,2,0)</f>
        <v>3</v>
      </c>
      <c r="I1065" s="26">
        <f>VLOOKUP(F1065,Table!$A$2:$C$121,3,0)</f>
        <v>6</v>
      </c>
      <c r="J1065" s="17" t="s">
        <v>13815</v>
      </c>
      <c r="K1065" s="25" t="str">
        <f>LEFT(J1065,MIN(FIND({0,1,2,3,4,5,6,7,8,9},ASC(J1065)&amp;1234567890))-1)</f>
        <v>Cd</v>
      </c>
      <c r="L1065" s="25">
        <f t="shared" si="33"/>
        <v>45</v>
      </c>
      <c r="M1065" s="25">
        <f>VLOOKUP(K1065,Table!$A$2:$C$121,2,0)</f>
        <v>12</v>
      </c>
      <c r="N1065" s="26">
        <f>VLOOKUP(K1065,Table!$A$2:$C$121,3,0)</f>
        <v>5</v>
      </c>
      <c r="O1065" s="13" t="str">
        <f>VLOOKUP(A1065,Table!$U$1:$V$230,2,0)</f>
        <v>Cubic</v>
      </c>
      <c r="P1065" s="63"/>
    </row>
    <row r="1066" spans="1:16" customFormat="1" ht="13.5">
      <c r="A1066" s="12">
        <v>216</v>
      </c>
      <c r="B1066" s="12">
        <v>619992</v>
      </c>
      <c r="C1066" s="12" t="s">
        <v>8570</v>
      </c>
      <c r="D1066" s="12" t="s">
        <v>8645</v>
      </c>
      <c r="E1066" s="17" t="s">
        <v>12597</v>
      </c>
      <c r="F1066" s="25" t="str">
        <f>LEFT(E1066,MIN(FIND({0,1,2,3,4,5,6,7,8,9},ASC(E1066)&amp;1234567890))-1)</f>
        <v>Ho</v>
      </c>
      <c r="G1066" s="25">
        <f t="shared" si="32"/>
        <v>11</v>
      </c>
      <c r="H1066" s="25">
        <f>VLOOKUP(F1066,Table!$A$2:$C$121,2,0)</f>
        <v>3</v>
      </c>
      <c r="I1066" s="26">
        <f>VLOOKUP(F1066,Table!$A$2:$C$121,3,0)</f>
        <v>6</v>
      </c>
      <c r="J1066" s="17" t="s">
        <v>13815</v>
      </c>
      <c r="K1066" s="25" t="str">
        <f>LEFT(J1066,MIN(FIND({0,1,2,3,4,5,6,7,8,9},ASC(J1066)&amp;1234567890))-1)</f>
        <v>Cd</v>
      </c>
      <c r="L1066" s="25">
        <f t="shared" si="33"/>
        <v>45</v>
      </c>
      <c r="M1066" s="25">
        <f>VLOOKUP(K1066,Table!$A$2:$C$121,2,0)</f>
        <v>12</v>
      </c>
      <c r="N1066" s="26">
        <f>VLOOKUP(K1066,Table!$A$2:$C$121,3,0)</f>
        <v>5</v>
      </c>
      <c r="O1066" s="13" t="str">
        <f>VLOOKUP(A1066,Table!$U$1:$V$230,2,0)</f>
        <v>Cubic</v>
      </c>
      <c r="P1066" s="63"/>
    </row>
    <row r="1067" spans="1:16" customFormat="1" ht="13.5">
      <c r="A1067" s="12">
        <v>216</v>
      </c>
      <c r="B1067" s="12">
        <v>620121</v>
      </c>
      <c r="C1067" s="12" t="s">
        <v>8570</v>
      </c>
      <c r="D1067" s="12" t="s">
        <v>8646</v>
      </c>
      <c r="E1067" s="17" t="s">
        <v>11558</v>
      </c>
      <c r="F1067" s="25" t="str">
        <f>LEFT(E1067,MIN(FIND({0,1,2,3,4,5,6,7,8,9},ASC(E1067)&amp;1234567890))-1)</f>
        <v>Lu</v>
      </c>
      <c r="G1067" s="25">
        <f t="shared" si="32"/>
        <v>11</v>
      </c>
      <c r="H1067" s="25">
        <f>VLOOKUP(F1067,Table!$A$2:$C$121,2,0)</f>
        <v>3</v>
      </c>
      <c r="I1067" s="26">
        <f>VLOOKUP(F1067,Table!$A$2:$C$121,3,0)</f>
        <v>6</v>
      </c>
      <c r="J1067" s="17" t="s">
        <v>13815</v>
      </c>
      <c r="K1067" s="25" t="str">
        <f>LEFT(J1067,MIN(FIND({0,1,2,3,4,5,6,7,8,9},ASC(J1067)&amp;1234567890))-1)</f>
        <v>Cd</v>
      </c>
      <c r="L1067" s="25">
        <f t="shared" si="33"/>
        <v>45</v>
      </c>
      <c r="M1067" s="25">
        <f>VLOOKUP(K1067,Table!$A$2:$C$121,2,0)</f>
        <v>12</v>
      </c>
      <c r="N1067" s="26">
        <f>VLOOKUP(K1067,Table!$A$2:$C$121,3,0)</f>
        <v>5</v>
      </c>
      <c r="O1067" s="13" t="str">
        <f>VLOOKUP(A1067,Table!$U$1:$V$230,2,0)</f>
        <v>Cubic</v>
      </c>
      <c r="P1067" s="63"/>
    </row>
    <row r="1068" spans="1:16" customFormat="1" ht="13.5">
      <c r="A1068" s="12">
        <v>216</v>
      </c>
      <c r="B1068" s="12">
        <v>620186</v>
      </c>
      <c r="C1068" s="12" t="s">
        <v>8570</v>
      </c>
      <c r="D1068" s="12" t="s">
        <v>8647</v>
      </c>
      <c r="E1068" s="17" t="s">
        <v>12646</v>
      </c>
      <c r="F1068" s="25" t="str">
        <f>LEFT(E1068,MIN(FIND({0,1,2,3,4,5,6,7,8,9},ASC(E1068)&amp;1234567890))-1)</f>
        <v>Nd</v>
      </c>
      <c r="G1068" s="25">
        <f t="shared" si="32"/>
        <v>11</v>
      </c>
      <c r="H1068" s="25">
        <f>VLOOKUP(F1068,Table!$A$2:$C$121,2,0)</f>
        <v>3</v>
      </c>
      <c r="I1068" s="26">
        <f>VLOOKUP(F1068,Table!$A$2:$C$121,3,0)</f>
        <v>6</v>
      </c>
      <c r="J1068" s="17" t="s">
        <v>13862</v>
      </c>
      <c r="K1068" s="25" t="str">
        <f>LEFT(J1068,MIN(FIND({0,1,2,3,4,5,6,7,8,9},ASC(J1068)&amp;1234567890))-1)</f>
        <v>Cd</v>
      </c>
      <c r="L1068" s="25">
        <f t="shared" si="33"/>
        <v>44</v>
      </c>
      <c r="M1068" s="25">
        <f>VLOOKUP(K1068,Table!$A$2:$C$121,2,0)</f>
        <v>12</v>
      </c>
      <c r="N1068" s="26">
        <f>VLOOKUP(K1068,Table!$A$2:$C$121,3,0)</f>
        <v>5</v>
      </c>
      <c r="O1068" s="13" t="str">
        <f>VLOOKUP(A1068,Table!$U$1:$V$230,2,0)</f>
        <v>Cubic</v>
      </c>
      <c r="P1068" s="63"/>
    </row>
    <row r="1069" spans="1:16" customFormat="1" ht="13.5">
      <c r="A1069" s="12">
        <v>216</v>
      </c>
      <c r="B1069" s="12">
        <v>620280</v>
      </c>
      <c r="C1069" s="12" t="s">
        <v>8570</v>
      </c>
      <c r="D1069" s="12" t="s">
        <v>8648</v>
      </c>
      <c r="E1069" s="17" t="s">
        <v>12647</v>
      </c>
      <c r="F1069" s="25" t="str">
        <f>LEFT(E1069,MIN(FIND({0,1,2,3,4,5,6,7,8,9},ASC(E1069)&amp;1234567890))-1)</f>
        <v>Pr</v>
      </c>
      <c r="G1069" s="25">
        <f t="shared" si="32"/>
        <v>11</v>
      </c>
      <c r="H1069" s="25">
        <f>VLOOKUP(F1069,Table!$A$2:$C$121,2,0)</f>
        <v>3</v>
      </c>
      <c r="I1069" s="26">
        <f>VLOOKUP(F1069,Table!$A$2:$C$121,3,0)</f>
        <v>6</v>
      </c>
      <c r="J1069" s="17" t="s">
        <v>13815</v>
      </c>
      <c r="K1069" s="25" t="str">
        <f>LEFT(J1069,MIN(FIND({0,1,2,3,4,5,6,7,8,9},ASC(J1069)&amp;1234567890))-1)</f>
        <v>Cd</v>
      </c>
      <c r="L1069" s="25">
        <f t="shared" si="33"/>
        <v>45</v>
      </c>
      <c r="M1069" s="25">
        <f>VLOOKUP(K1069,Table!$A$2:$C$121,2,0)</f>
        <v>12</v>
      </c>
      <c r="N1069" s="26">
        <f>VLOOKUP(K1069,Table!$A$2:$C$121,3,0)</f>
        <v>5</v>
      </c>
      <c r="O1069" s="13" t="str">
        <f>VLOOKUP(A1069,Table!$U$1:$V$230,2,0)</f>
        <v>Cubic</v>
      </c>
      <c r="P1069" s="63"/>
    </row>
    <row r="1070" spans="1:16" customFormat="1" ht="13.5">
      <c r="A1070" s="12">
        <v>216</v>
      </c>
      <c r="B1070" s="12">
        <v>620504</v>
      </c>
      <c r="C1070" s="12" t="s">
        <v>8570</v>
      </c>
      <c r="D1070" s="12" t="s">
        <v>8649</v>
      </c>
      <c r="E1070" s="17" t="s">
        <v>384</v>
      </c>
      <c r="F1070" s="25" t="str">
        <f>LEFT(E1070,MIN(FIND({0,1,2,3,4,5,6,7,8,9},ASC(E1070)&amp;1234567890))-1)</f>
        <v>Tb</v>
      </c>
      <c r="G1070" s="25">
        <f t="shared" si="32"/>
        <v>11</v>
      </c>
      <c r="H1070" s="25">
        <f>VLOOKUP(F1070,Table!$A$2:$C$121,2,0)</f>
        <v>3</v>
      </c>
      <c r="I1070" s="26">
        <f>VLOOKUP(F1070,Table!$A$2:$C$121,3,0)</f>
        <v>6</v>
      </c>
      <c r="J1070" s="17" t="s">
        <v>13815</v>
      </c>
      <c r="K1070" s="25" t="str">
        <f>LEFT(J1070,MIN(FIND({0,1,2,3,4,5,6,7,8,9},ASC(J1070)&amp;1234567890))-1)</f>
        <v>Cd</v>
      </c>
      <c r="L1070" s="25">
        <f t="shared" si="33"/>
        <v>45</v>
      </c>
      <c r="M1070" s="25">
        <f>VLOOKUP(K1070,Table!$A$2:$C$121,2,0)</f>
        <v>12</v>
      </c>
      <c r="N1070" s="26">
        <f>VLOOKUP(K1070,Table!$A$2:$C$121,3,0)</f>
        <v>5</v>
      </c>
      <c r="O1070" s="13" t="str">
        <f>VLOOKUP(A1070,Table!$U$1:$V$230,2,0)</f>
        <v>Cubic</v>
      </c>
      <c r="P1070" s="63"/>
    </row>
    <row r="1071" spans="1:16" customFormat="1" ht="13.5">
      <c r="A1071" s="12">
        <v>216</v>
      </c>
      <c r="B1071" s="12">
        <v>620579</v>
      </c>
      <c r="C1071" s="12" t="s">
        <v>8570</v>
      </c>
      <c r="D1071" s="12" t="s">
        <v>8650</v>
      </c>
      <c r="E1071" s="17" t="s">
        <v>12641</v>
      </c>
      <c r="F1071" s="25" t="str">
        <f>LEFT(E1071,MIN(FIND({0,1,2,3,4,5,6,7,8,9},ASC(E1071)&amp;1234567890))-1)</f>
        <v>Tm</v>
      </c>
      <c r="G1071" s="25">
        <f t="shared" si="32"/>
        <v>11</v>
      </c>
      <c r="H1071" s="25">
        <f>VLOOKUP(F1071,Table!$A$2:$C$121,2,0)</f>
        <v>3</v>
      </c>
      <c r="I1071" s="26">
        <f>VLOOKUP(F1071,Table!$A$2:$C$121,3,0)</f>
        <v>6</v>
      </c>
      <c r="J1071" s="17" t="s">
        <v>13815</v>
      </c>
      <c r="K1071" s="25" t="str">
        <f>LEFT(J1071,MIN(FIND({0,1,2,3,4,5,6,7,8,9},ASC(J1071)&amp;1234567890))-1)</f>
        <v>Cd</v>
      </c>
      <c r="L1071" s="25">
        <f t="shared" si="33"/>
        <v>45</v>
      </c>
      <c r="M1071" s="25">
        <f>VLOOKUP(K1071,Table!$A$2:$C$121,2,0)</f>
        <v>12</v>
      </c>
      <c r="N1071" s="26">
        <f>VLOOKUP(K1071,Table!$A$2:$C$121,3,0)</f>
        <v>5</v>
      </c>
      <c r="O1071" s="13" t="str">
        <f>VLOOKUP(A1071,Table!$U$1:$V$230,2,0)</f>
        <v>Cubic</v>
      </c>
      <c r="P1071" s="63"/>
    </row>
    <row r="1072" spans="1:16" customFormat="1" ht="13.5">
      <c r="A1072" s="12">
        <v>216</v>
      </c>
      <c r="B1072" s="12">
        <v>620593</v>
      </c>
      <c r="C1072" s="12" t="s">
        <v>8570</v>
      </c>
      <c r="D1072" s="12" t="s">
        <v>8651</v>
      </c>
      <c r="E1072" s="17" t="s">
        <v>12651</v>
      </c>
      <c r="F1072" s="25" t="str">
        <f>LEFT(E1072,MIN(FIND({0,1,2,3,4,5,6,7,8,9},ASC(E1072)&amp;1234567890))-1)</f>
        <v>Y</v>
      </c>
      <c r="G1072" s="25">
        <f t="shared" si="32"/>
        <v>11</v>
      </c>
      <c r="H1072" s="25">
        <f>VLOOKUP(F1072,Table!$A$2:$C$121,2,0)</f>
        <v>3</v>
      </c>
      <c r="I1072" s="26">
        <f>VLOOKUP(F1072,Table!$A$2:$C$121,3,0)</f>
        <v>5</v>
      </c>
      <c r="J1072" s="17" t="s">
        <v>13815</v>
      </c>
      <c r="K1072" s="25" t="str">
        <f>LEFT(J1072,MIN(FIND({0,1,2,3,4,5,6,7,8,9},ASC(J1072)&amp;1234567890))-1)</f>
        <v>Cd</v>
      </c>
      <c r="L1072" s="25">
        <f t="shared" si="33"/>
        <v>45</v>
      </c>
      <c r="M1072" s="25">
        <f>VLOOKUP(K1072,Table!$A$2:$C$121,2,0)</f>
        <v>12</v>
      </c>
      <c r="N1072" s="26">
        <f>VLOOKUP(K1072,Table!$A$2:$C$121,3,0)</f>
        <v>5</v>
      </c>
      <c r="O1072" s="13" t="str">
        <f>VLOOKUP(A1072,Table!$U$1:$V$230,2,0)</f>
        <v>Cubic</v>
      </c>
      <c r="P1072" s="63"/>
    </row>
    <row r="1073" spans="1:16" customFormat="1" ht="13.5">
      <c r="A1073" s="12">
        <v>216</v>
      </c>
      <c r="B1073" s="12">
        <v>621339</v>
      </c>
      <c r="C1073" s="12" t="s">
        <v>8570</v>
      </c>
      <c r="D1073" s="12" t="s">
        <v>8652</v>
      </c>
      <c r="E1073" s="17" t="s">
        <v>400</v>
      </c>
      <c r="F1073" s="25" t="str">
        <f>LEFT(E1073,MIN(FIND({0,1,2,3,4,5,6,7,8,9},ASC(E1073)&amp;1234567890))-1)</f>
        <v>Ce</v>
      </c>
      <c r="G1073" s="25">
        <f t="shared" si="32"/>
        <v>11</v>
      </c>
      <c r="H1073" s="25">
        <f>VLOOKUP(F1073,Table!$A$2:$C$121,2,0)</f>
        <v>3</v>
      </c>
      <c r="I1073" s="26">
        <f>VLOOKUP(F1073,Table!$A$2:$C$121,3,0)</f>
        <v>6</v>
      </c>
      <c r="J1073" s="17" t="s">
        <v>13863</v>
      </c>
      <c r="K1073" s="25" t="str">
        <f>LEFT(J1073,MIN(FIND({0,1,2,3,4,5,6,7,8,9},ASC(J1073)&amp;1234567890))-1)</f>
        <v>Hg</v>
      </c>
      <c r="L1073" s="25">
        <f t="shared" si="33"/>
        <v>45</v>
      </c>
      <c r="M1073" s="25">
        <f>VLOOKUP(K1073,Table!$A$2:$C$121,2,0)</f>
        <v>12</v>
      </c>
      <c r="N1073" s="26">
        <f>VLOOKUP(K1073,Table!$A$2:$C$121,3,0)</f>
        <v>6</v>
      </c>
      <c r="O1073" s="13" t="str">
        <f>VLOOKUP(A1073,Table!$U$1:$V$230,2,0)</f>
        <v>Cubic</v>
      </c>
      <c r="P1073" s="63"/>
    </row>
    <row r="1074" spans="1:16" customFormat="1" ht="13.5">
      <c r="A1074" s="12">
        <v>216</v>
      </c>
      <c r="B1074" s="12">
        <v>621401</v>
      </c>
      <c r="C1074" s="12" t="s">
        <v>8570</v>
      </c>
      <c r="D1074" s="12" t="s">
        <v>7042</v>
      </c>
      <c r="E1074" s="17" t="s">
        <v>11331</v>
      </c>
      <c r="F1074" s="25" t="str">
        <f>LEFT(E1074,MIN(FIND({0,1,2,3,4,5,6,7,8,9},ASC(E1074)&amp;1234567890))-1)</f>
        <v>Ce</v>
      </c>
      <c r="G1074" s="25">
        <f t="shared" si="32"/>
        <v>1</v>
      </c>
      <c r="H1074" s="25">
        <f>VLOOKUP(F1074,Table!$A$2:$C$121,2,0)</f>
        <v>3</v>
      </c>
      <c r="I1074" s="26">
        <f>VLOOKUP(F1074,Table!$A$2:$C$121,3,0)</f>
        <v>6</v>
      </c>
      <c r="J1074" s="17" t="s">
        <v>13239</v>
      </c>
      <c r="K1074" s="25" t="str">
        <f>LEFT(J1074,MIN(FIND({0,1,2,3,4,5,6,7,8,9},ASC(J1074)&amp;1234567890))-1)</f>
        <v>Ir</v>
      </c>
      <c r="L1074" s="25">
        <f t="shared" si="33"/>
        <v>5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Cubic</v>
      </c>
      <c r="P1074" s="63"/>
    </row>
    <row r="1075" spans="1:16" customFormat="1" ht="13.5">
      <c r="A1075" s="12">
        <v>216</v>
      </c>
      <c r="B1075" s="12">
        <v>627126</v>
      </c>
      <c r="C1075" s="12" t="s">
        <v>8570</v>
      </c>
      <c r="D1075" s="12" t="s">
        <v>8653</v>
      </c>
      <c r="E1075" s="17" t="s">
        <v>11333</v>
      </c>
      <c r="F1075" s="25" t="str">
        <f>LEFT(E1075,MIN(FIND({0,1,2,3,4,5,6,7,8,9},ASC(E1075)&amp;1234567890))-1)</f>
        <v>Dy</v>
      </c>
      <c r="G1075" s="25">
        <f t="shared" si="32"/>
        <v>1</v>
      </c>
      <c r="H1075" s="25">
        <f>VLOOKUP(F1075,Table!$A$2:$C$121,2,0)</f>
        <v>3</v>
      </c>
      <c r="I1075" s="26">
        <f>VLOOKUP(F1075,Table!$A$2:$C$121,3,0)</f>
        <v>6</v>
      </c>
      <c r="J1075" s="17" t="s">
        <v>598</v>
      </c>
      <c r="K1075" s="25" t="str">
        <f>LEFT(J1075,MIN(FIND({0,1,2,3,4,5,6,7,8,9},ASC(J1075)&amp;1234567890))-1)</f>
        <v>Cu</v>
      </c>
      <c r="L1075" s="25">
        <f t="shared" si="33"/>
        <v>5</v>
      </c>
      <c r="M1075" s="25">
        <f>VLOOKUP(K1075,Table!$A$2:$C$121,2,0)</f>
        <v>11</v>
      </c>
      <c r="N1075" s="26">
        <f>VLOOKUP(K1075,Table!$A$2:$C$121,3,0)</f>
        <v>4</v>
      </c>
      <c r="O1075" s="13" t="str">
        <f>VLOOKUP(A1075,Table!$U$1:$V$230,2,0)</f>
        <v>Cubic</v>
      </c>
      <c r="P1075" s="63"/>
    </row>
    <row r="1076" spans="1:16" customFormat="1" ht="13.5">
      <c r="A1076" s="12">
        <v>216</v>
      </c>
      <c r="B1076" s="12">
        <v>627207</v>
      </c>
      <c r="C1076" s="12" t="s">
        <v>8570</v>
      </c>
      <c r="D1076" s="12" t="s">
        <v>8654</v>
      </c>
      <c r="E1076" s="17" t="s">
        <v>11542</v>
      </c>
      <c r="F1076" s="25" t="str">
        <f>LEFT(E1076,MIN(FIND({0,1,2,3,4,5,6,7,8,9},ASC(E1076)&amp;1234567890))-1)</f>
        <v>Er</v>
      </c>
      <c r="G1076" s="25">
        <f t="shared" si="32"/>
        <v>1</v>
      </c>
      <c r="H1076" s="25">
        <f>VLOOKUP(F1076,Table!$A$2:$C$121,2,0)</f>
        <v>3</v>
      </c>
      <c r="I1076" s="26">
        <f>VLOOKUP(F1076,Table!$A$2:$C$121,3,0)</f>
        <v>6</v>
      </c>
      <c r="J1076" s="17" t="s">
        <v>598</v>
      </c>
      <c r="K1076" s="25" t="str">
        <f>LEFT(J1076,MIN(FIND({0,1,2,3,4,5,6,7,8,9},ASC(J1076)&amp;1234567890))-1)</f>
        <v>Cu</v>
      </c>
      <c r="L1076" s="25">
        <f t="shared" si="33"/>
        <v>5</v>
      </c>
      <c r="M1076" s="25">
        <f>VLOOKUP(K1076,Table!$A$2:$C$121,2,0)</f>
        <v>11</v>
      </c>
      <c r="N1076" s="26">
        <f>VLOOKUP(K1076,Table!$A$2:$C$121,3,0)</f>
        <v>4</v>
      </c>
      <c r="O1076" s="13" t="str">
        <f>VLOOKUP(A1076,Table!$U$1:$V$230,2,0)</f>
        <v>Cubic</v>
      </c>
      <c r="P1076" s="63"/>
    </row>
    <row r="1077" spans="1:16" customFormat="1" ht="13.5">
      <c r="A1077" s="12">
        <v>216</v>
      </c>
      <c r="B1077" s="12">
        <v>627590</v>
      </c>
      <c r="C1077" s="12" t="s">
        <v>8570</v>
      </c>
      <c r="D1077" s="12" t="s">
        <v>8655</v>
      </c>
      <c r="E1077" s="17" t="s">
        <v>11306</v>
      </c>
      <c r="F1077" s="25" t="str">
        <f>LEFT(E1077,MIN(FIND({0,1,2,3,4,5,6,7,8,9},ASC(E1077)&amp;1234567890))-1)</f>
        <v>Gd</v>
      </c>
      <c r="G1077" s="25">
        <f t="shared" si="32"/>
        <v>1</v>
      </c>
      <c r="H1077" s="25">
        <f>VLOOKUP(F1077,Table!$A$2:$C$121,2,0)</f>
        <v>3</v>
      </c>
      <c r="I1077" s="26">
        <f>VLOOKUP(F1077,Table!$A$2:$C$121,3,0)</f>
        <v>6</v>
      </c>
      <c r="J1077" s="17" t="s">
        <v>598</v>
      </c>
      <c r="K1077" s="25" t="str">
        <f>LEFT(J1077,MIN(FIND({0,1,2,3,4,5,6,7,8,9},ASC(J1077)&amp;1234567890))-1)</f>
        <v>Cu</v>
      </c>
      <c r="L1077" s="25">
        <f t="shared" si="33"/>
        <v>5</v>
      </c>
      <c r="M1077" s="25">
        <f>VLOOKUP(K1077,Table!$A$2:$C$121,2,0)</f>
        <v>11</v>
      </c>
      <c r="N1077" s="26">
        <f>VLOOKUP(K1077,Table!$A$2:$C$121,3,0)</f>
        <v>4</v>
      </c>
      <c r="O1077" s="13" t="str">
        <f>VLOOKUP(A1077,Table!$U$1:$V$230,2,0)</f>
        <v>Cubic</v>
      </c>
      <c r="P1077" s="63"/>
    </row>
    <row r="1078" spans="1:16" customFormat="1" ht="13.5">
      <c r="A1078" s="12">
        <v>216</v>
      </c>
      <c r="B1078" s="12">
        <v>628786</v>
      </c>
      <c r="C1078" s="12" t="s">
        <v>8570</v>
      </c>
      <c r="D1078" s="12" t="s">
        <v>8656</v>
      </c>
      <c r="E1078" s="17" t="s">
        <v>13864</v>
      </c>
      <c r="F1078" s="25" t="str">
        <f>LEFT(E1078,MIN(FIND({0,1,2,3,4,5,6,7,8,9},ASC(E1078)&amp;1234567890))-1)</f>
        <v>Cu</v>
      </c>
      <c r="G1078" s="25">
        <f t="shared" si="32"/>
        <v>1.6</v>
      </c>
      <c r="H1078" s="25">
        <f>VLOOKUP(F1078,Table!$A$2:$C$121,2,0)</f>
        <v>11</v>
      </c>
      <c r="I1078" s="26">
        <f>VLOOKUP(F1078,Table!$A$2:$C$121,3,0)</f>
        <v>4</v>
      </c>
      <c r="J1078" s="17" t="s">
        <v>379</v>
      </c>
      <c r="K1078" s="25" t="str">
        <f>LEFT(J1078,MIN(FIND({0,1,2,3,4,5,6,7,8,9},ASC(J1078)&amp;1234567890))-1)</f>
        <v>S</v>
      </c>
      <c r="L1078" s="25">
        <f t="shared" si="33"/>
        <v>1</v>
      </c>
      <c r="M1078" s="25">
        <f>VLOOKUP(K1078,Table!$A$2:$C$121,2,0)</f>
        <v>16</v>
      </c>
      <c r="N1078" s="26">
        <f>VLOOKUP(K1078,Table!$A$2:$C$121,3,0)</f>
        <v>3</v>
      </c>
      <c r="O1078" s="13" t="str">
        <f>VLOOKUP(A1078,Table!$U$1:$V$230,2,0)</f>
        <v>Cubic</v>
      </c>
      <c r="P1078" s="63"/>
    </row>
    <row r="1079" spans="1:16" customFormat="1" ht="13.5">
      <c r="A1079" s="12">
        <v>216</v>
      </c>
      <c r="B1079" s="12">
        <v>629316</v>
      </c>
      <c r="C1079" s="12" t="s">
        <v>8570</v>
      </c>
      <c r="D1079" s="12" t="s">
        <v>8657</v>
      </c>
      <c r="E1079" s="17" t="s">
        <v>11313</v>
      </c>
      <c r="F1079" s="25" t="str">
        <f>LEFT(E1079,MIN(FIND({0,1,2,3,4,5,6,7,8,9},ASC(E1079)&amp;1234567890))-1)</f>
        <v>Tb</v>
      </c>
      <c r="G1079" s="25">
        <f t="shared" si="32"/>
        <v>1</v>
      </c>
      <c r="H1079" s="25">
        <f>VLOOKUP(F1079,Table!$A$2:$C$121,2,0)</f>
        <v>3</v>
      </c>
      <c r="I1079" s="26">
        <f>VLOOKUP(F1079,Table!$A$2:$C$121,3,0)</f>
        <v>6</v>
      </c>
      <c r="J1079" s="17" t="s">
        <v>598</v>
      </c>
      <c r="K1079" s="25" t="str">
        <f>LEFT(J1079,MIN(FIND({0,1,2,3,4,5,6,7,8,9},ASC(J1079)&amp;1234567890))-1)</f>
        <v>Cu</v>
      </c>
      <c r="L1079" s="25">
        <f t="shared" si="33"/>
        <v>5</v>
      </c>
      <c r="M1079" s="25">
        <f>VLOOKUP(K1079,Table!$A$2:$C$121,2,0)</f>
        <v>11</v>
      </c>
      <c r="N1079" s="26">
        <f>VLOOKUP(K1079,Table!$A$2:$C$121,3,0)</f>
        <v>4</v>
      </c>
      <c r="O1079" s="13" t="str">
        <f>VLOOKUP(A1079,Table!$U$1:$V$230,2,0)</f>
        <v>Cubic</v>
      </c>
      <c r="P1079" s="63"/>
    </row>
    <row r="1080" spans="1:16" customFormat="1" ht="13.5">
      <c r="A1080" s="12">
        <v>216</v>
      </c>
      <c r="B1080" s="12">
        <v>629330</v>
      </c>
      <c r="C1080" s="12" t="s">
        <v>8570</v>
      </c>
      <c r="D1080" s="12" t="s">
        <v>8658</v>
      </c>
      <c r="E1080" s="17" t="s">
        <v>13865</v>
      </c>
      <c r="F1080" s="25" t="str">
        <f>LEFT(E1080,MIN(FIND({0,1,2,3,4,5,6,7,8,9},ASC(E1080)&amp;1234567890))-1)</f>
        <v>Cu</v>
      </c>
      <c r="G1080" s="25">
        <f t="shared" si="32"/>
        <v>3.6</v>
      </c>
      <c r="H1080" s="25">
        <f>VLOOKUP(F1080,Table!$A$2:$C$121,2,0)</f>
        <v>11</v>
      </c>
      <c r="I1080" s="26">
        <f>VLOOKUP(F1080,Table!$A$2:$C$121,3,0)</f>
        <v>4</v>
      </c>
      <c r="J1080" s="17" t="s">
        <v>73</v>
      </c>
      <c r="K1080" s="25" t="str">
        <f>LEFT(J1080,MIN(FIND({0,1,2,3,4,5,6,7,8,9},ASC(J1080)&amp;1234567890))-1)</f>
        <v>Te</v>
      </c>
      <c r="L1080" s="25">
        <f t="shared" si="33"/>
        <v>2</v>
      </c>
      <c r="M1080" s="25">
        <f>VLOOKUP(K1080,Table!$A$2:$C$121,2,0)</f>
        <v>16</v>
      </c>
      <c r="N1080" s="26">
        <f>VLOOKUP(K1080,Table!$A$2:$C$121,3,0)</f>
        <v>5</v>
      </c>
      <c r="O1080" s="13" t="str">
        <f>VLOOKUP(A1080,Table!$U$1:$V$230,2,0)</f>
        <v>Cubic</v>
      </c>
      <c r="P1080" s="63"/>
    </row>
    <row r="1081" spans="1:16" customFormat="1" ht="13.5">
      <c r="A1081" s="12">
        <v>216</v>
      </c>
      <c r="B1081" s="12">
        <v>629421</v>
      </c>
      <c r="C1081" s="12" t="s">
        <v>8570</v>
      </c>
      <c r="D1081" s="12" t="s">
        <v>8659</v>
      </c>
      <c r="E1081" s="17" t="s">
        <v>343</v>
      </c>
      <c r="F1081" s="25" t="str">
        <f>LEFT(E1081,MIN(FIND({0,1,2,3,4,5,6,7,8,9},ASC(E1081)&amp;1234567890))-1)</f>
        <v>U</v>
      </c>
      <c r="G1081" s="25">
        <f t="shared" si="32"/>
        <v>1</v>
      </c>
      <c r="H1081" s="25">
        <f>VLOOKUP(F1081,Table!$A$2:$C$121,2,0)</f>
        <v>3</v>
      </c>
      <c r="I1081" s="26">
        <f>VLOOKUP(F1081,Table!$A$2:$C$121,3,0)</f>
        <v>7</v>
      </c>
      <c r="J1081" s="17" t="s">
        <v>598</v>
      </c>
      <c r="K1081" s="25" t="str">
        <f>LEFT(J1081,MIN(FIND({0,1,2,3,4,5,6,7,8,9},ASC(J1081)&amp;1234567890))-1)</f>
        <v>Cu</v>
      </c>
      <c r="L1081" s="25">
        <f t="shared" si="33"/>
        <v>5</v>
      </c>
      <c r="M1081" s="25">
        <f>VLOOKUP(K1081,Table!$A$2:$C$121,2,0)</f>
        <v>11</v>
      </c>
      <c r="N1081" s="26">
        <f>VLOOKUP(K1081,Table!$A$2:$C$121,3,0)</f>
        <v>4</v>
      </c>
      <c r="O1081" s="13" t="str">
        <f>VLOOKUP(A1081,Table!$U$1:$V$230,2,0)</f>
        <v>Cubic</v>
      </c>
      <c r="P1081" s="63"/>
    </row>
    <row r="1082" spans="1:16" customFormat="1" ht="13.5">
      <c r="A1082" s="12">
        <v>216</v>
      </c>
      <c r="B1082" s="12">
        <v>634142</v>
      </c>
      <c r="C1082" s="12" t="s">
        <v>8570</v>
      </c>
      <c r="D1082" s="12" t="s">
        <v>8660</v>
      </c>
      <c r="E1082" s="17" t="s">
        <v>13866</v>
      </c>
      <c r="F1082" s="25" t="str">
        <f>LEFT(E1082,MIN(FIND({0,1,2,3,4,5,6,7,8,9},ASC(E1082)&amp;1234567890))-1)</f>
        <v>Fe</v>
      </c>
      <c r="G1082" s="25">
        <f t="shared" si="32"/>
        <v>9.7100000000000009</v>
      </c>
      <c r="H1082" s="25">
        <f>VLOOKUP(F1082,Table!$A$2:$C$121,2,0)</f>
        <v>8</v>
      </c>
      <c r="I1082" s="26">
        <f>VLOOKUP(F1082,Table!$A$2:$C$121,3,0)</f>
        <v>4</v>
      </c>
      <c r="J1082" s="17" t="s">
        <v>13867</v>
      </c>
      <c r="K1082" s="25" t="str">
        <f>LEFT(J1082,MIN(FIND({0,1,2,3,4,5,6,7,8,9},ASC(J1082)&amp;1234567890))-1)</f>
        <v>Zn</v>
      </c>
      <c r="L1082" s="25">
        <f t="shared" si="33"/>
        <v>41.29</v>
      </c>
      <c r="M1082" s="25">
        <f>VLOOKUP(K1082,Table!$A$2:$C$121,2,0)</f>
        <v>12</v>
      </c>
      <c r="N1082" s="26">
        <f>VLOOKUP(K1082,Table!$A$2:$C$121,3,0)</f>
        <v>4</v>
      </c>
      <c r="O1082" s="13" t="str">
        <f>VLOOKUP(A1082,Table!$U$1:$V$230,2,0)</f>
        <v>Cubic</v>
      </c>
      <c r="P1082" s="63"/>
    </row>
    <row r="1083" spans="1:16" customFormat="1" ht="13.5">
      <c r="A1083" s="12">
        <v>216</v>
      </c>
      <c r="B1083" s="12">
        <v>635359</v>
      </c>
      <c r="C1083" s="12" t="s">
        <v>8570</v>
      </c>
      <c r="D1083" s="12" t="s">
        <v>8661</v>
      </c>
      <c r="E1083" s="17" t="s">
        <v>13868</v>
      </c>
      <c r="F1083" s="25" t="str">
        <f>LEFT(E1083,MIN(FIND({0,1,2,3,4,5,6,7,8,9},ASC(E1083)&amp;1234567890))-1)</f>
        <v>Ga</v>
      </c>
      <c r="G1083" s="25">
        <f t="shared" si="32"/>
        <v>0.67</v>
      </c>
      <c r="H1083" s="25">
        <f>VLOOKUP(F1083,Table!$A$2:$C$121,2,0)</f>
        <v>13</v>
      </c>
      <c r="I1083" s="26">
        <f>VLOOKUP(F1083,Table!$A$2:$C$121,3,0)</f>
        <v>4</v>
      </c>
      <c r="J1083" s="17" t="s">
        <v>47</v>
      </c>
      <c r="K1083" s="25" t="str">
        <f>LEFT(J1083,MIN(FIND({0,1,2,3,4,5,6,7,8,9},ASC(J1083)&amp;1234567890))-1)</f>
        <v>Se</v>
      </c>
      <c r="L1083" s="25">
        <f t="shared" si="33"/>
        <v>1</v>
      </c>
      <c r="M1083" s="25">
        <f>VLOOKUP(K1083,Table!$A$2:$C$121,2,0)</f>
        <v>16</v>
      </c>
      <c r="N1083" s="26">
        <f>VLOOKUP(K1083,Table!$A$2:$C$121,3,0)</f>
        <v>4</v>
      </c>
      <c r="O1083" s="13" t="str">
        <f>VLOOKUP(A1083,Table!$U$1:$V$230,2,0)</f>
        <v>Cubic</v>
      </c>
      <c r="P1083" s="63"/>
    </row>
    <row r="1084" spans="1:16" customFormat="1" ht="13.5">
      <c r="A1084" s="12">
        <v>216</v>
      </c>
      <c r="B1084" s="12">
        <v>635812</v>
      </c>
      <c r="C1084" s="12" t="s">
        <v>8570</v>
      </c>
      <c r="D1084" s="12" t="s">
        <v>8662</v>
      </c>
      <c r="E1084" s="17" t="s">
        <v>12639</v>
      </c>
      <c r="F1084" s="25" t="str">
        <f>LEFT(E1084,MIN(FIND({0,1,2,3,4,5,6,7,8,9},ASC(E1084)&amp;1234567890))-1)</f>
        <v>Gd</v>
      </c>
      <c r="G1084" s="25">
        <f t="shared" si="32"/>
        <v>11</v>
      </c>
      <c r="H1084" s="25">
        <f>VLOOKUP(F1084,Table!$A$2:$C$121,2,0)</f>
        <v>3</v>
      </c>
      <c r="I1084" s="26">
        <f>VLOOKUP(F1084,Table!$A$2:$C$121,3,0)</f>
        <v>6</v>
      </c>
      <c r="J1084" s="17" t="s">
        <v>13863</v>
      </c>
      <c r="K1084" s="25" t="str">
        <f>LEFT(J1084,MIN(FIND({0,1,2,3,4,5,6,7,8,9},ASC(J1084)&amp;1234567890))-1)</f>
        <v>Hg</v>
      </c>
      <c r="L1084" s="25">
        <f t="shared" si="33"/>
        <v>45</v>
      </c>
      <c r="M1084" s="25">
        <f>VLOOKUP(K1084,Table!$A$2:$C$121,2,0)</f>
        <v>12</v>
      </c>
      <c r="N1084" s="26">
        <f>VLOOKUP(K1084,Table!$A$2:$C$121,3,0)</f>
        <v>6</v>
      </c>
      <c r="O1084" s="13" t="str">
        <f>VLOOKUP(A1084,Table!$U$1:$V$230,2,0)</f>
        <v>Cubic</v>
      </c>
      <c r="P1084" s="63"/>
    </row>
    <row r="1085" spans="1:16" customFormat="1" ht="13.5">
      <c r="A1085" s="12">
        <v>216</v>
      </c>
      <c r="B1085" s="12">
        <v>639071</v>
      </c>
      <c r="C1085" s="12" t="s">
        <v>8570</v>
      </c>
      <c r="D1085" s="12" t="s">
        <v>8663</v>
      </c>
      <c r="E1085" s="17" t="s">
        <v>13863</v>
      </c>
      <c r="F1085" s="25" t="str">
        <f>LEFT(E1085,MIN(FIND({0,1,2,3,4,5,6,7,8,9},ASC(E1085)&amp;1234567890))-1)</f>
        <v>Hg</v>
      </c>
      <c r="G1085" s="25">
        <f t="shared" si="32"/>
        <v>45</v>
      </c>
      <c r="H1085" s="25">
        <f>VLOOKUP(F1085,Table!$A$2:$C$121,2,0)</f>
        <v>12</v>
      </c>
      <c r="I1085" s="26">
        <f>VLOOKUP(F1085,Table!$A$2:$C$121,3,0)</f>
        <v>6</v>
      </c>
      <c r="J1085" s="17" t="s">
        <v>12679</v>
      </c>
      <c r="K1085" s="25" t="str">
        <f>LEFT(J1085,MIN(FIND({0,1,2,3,4,5,6,7,8,9},ASC(J1085)&amp;1234567890))-1)</f>
        <v>La</v>
      </c>
      <c r="L1085" s="25">
        <f t="shared" si="33"/>
        <v>11</v>
      </c>
      <c r="M1085" s="25">
        <f>VLOOKUP(K1085,Table!$A$2:$C$121,2,0)</f>
        <v>3</v>
      </c>
      <c r="N1085" s="26">
        <f>VLOOKUP(K1085,Table!$A$2:$C$121,3,0)</f>
        <v>6</v>
      </c>
      <c r="O1085" s="13" t="str">
        <f>VLOOKUP(A1085,Table!$U$1:$V$230,2,0)</f>
        <v>Cubic</v>
      </c>
      <c r="P1085" s="63"/>
    </row>
    <row r="1086" spans="1:16" customFormat="1" ht="13.5">
      <c r="A1086" s="12">
        <v>216</v>
      </c>
      <c r="B1086" s="12">
        <v>639117</v>
      </c>
      <c r="C1086" s="12" t="s">
        <v>8570</v>
      </c>
      <c r="D1086" s="12" t="s">
        <v>8664</v>
      </c>
      <c r="E1086" s="17" t="s">
        <v>13863</v>
      </c>
      <c r="F1086" s="25" t="str">
        <f>LEFT(E1086,MIN(FIND({0,1,2,3,4,5,6,7,8,9},ASC(E1086)&amp;1234567890))-1)</f>
        <v>Hg</v>
      </c>
      <c r="G1086" s="25">
        <f t="shared" si="32"/>
        <v>45</v>
      </c>
      <c r="H1086" s="25">
        <f>VLOOKUP(F1086,Table!$A$2:$C$121,2,0)</f>
        <v>12</v>
      </c>
      <c r="I1086" s="26">
        <f>VLOOKUP(F1086,Table!$A$2:$C$121,3,0)</f>
        <v>6</v>
      </c>
      <c r="J1086" s="17" t="s">
        <v>12646</v>
      </c>
      <c r="K1086" s="25" t="str">
        <f>LEFT(J1086,MIN(FIND({0,1,2,3,4,5,6,7,8,9},ASC(J1086)&amp;1234567890))-1)</f>
        <v>Nd</v>
      </c>
      <c r="L1086" s="25">
        <f t="shared" si="33"/>
        <v>11</v>
      </c>
      <c r="M1086" s="25">
        <f>VLOOKUP(K1086,Table!$A$2:$C$121,2,0)</f>
        <v>3</v>
      </c>
      <c r="N1086" s="26">
        <f>VLOOKUP(K1086,Table!$A$2:$C$121,3,0)</f>
        <v>6</v>
      </c>
      <c r="O1086" s="13" t="str">
        <f>VLOOKUP(A1086,Table!$U$1:$V$230,2,0)</f>
        <v>Cubic</v>
      </c>
      <c r="P1086" s="63"/>
    </row>
    <row r="1087" spans="1:16" customFormat="1" ht="13.5">
      <c r="A1087" s="12">
        <v>216</v>
      </c>
      <c r="B1087" s="12">
        <v>639146</v>
      </c>
      <c r="C1087" s="12" t="s">
        <v>8570</v>
      </c>
      <c r="D1087" s="12" t="s">
        <v>8665</v>
      </c>
      <c r="E1087" s="17" t="s">
        <v>13863</v>
      </c>
      <c r="F1087" s="25" t="str">
        <f>LEFT(E1087,MIN(FIND({0,1,2,3,4,5,6,7,8,9},ASC(E1087)&amp;1234567890))-1)</f>
        <v>Hg</v>
      </c>
      <c r="G1087" s="25">
        <f t="shared" si="32"/>
        <v>45</v>
      </c>
      <c r="H1087" s="25">
        <f>VLOOKUP(F1087,Table!$A$2:$C$121,2,0)</f>
        <v>12</v>
      </c>
      <c r="I1087" s="26">
        <f>VLOOKUP(F1087,Table!$A$2:$C$121,3,0)</f>
        <v>6</v>
      </c>
      <c r="J1087" s="17" t="s">
        <v>12647</v>
      </c>
      <c r="K1087" s="25" t="str">
        <f>LEFT(J1087,MIN(FIND({0,1,2,3,4,5,6,7,8,9},ASC(J1087)&amp;1234567890))-1)</f>
        <v>Pr</v>
      </c>
      <c r="L1087" s="25">
        <f t="shared" si="33"/>
        <v>11</v>
      </c>
      <c r="M1087" s="25">
        <f>VLOOKUP(K1087,Table!$A$2:$C$121,2,0)</f>
        <v>3</v>
      </c>
      <c r="N1087" s="26">
        <f>VLOOKUP(K1087,Table!$A$2:$C$121,3,0)</f>
        <v>6</v>
      </c>
      <c r="O1087" s="13" t="str">
        <f>VLOOKUP(A1087,Table!$U$1:$V$230,2,0)</f>
        <v>Cubic</v>
      </c>
      <c r="P1087" s="63"/>
    </row>
    <row r="1088" spans="1:16" customFormat="1" ht="13.5">
      <c r="A1088" s="12">
        <v>216</v>
      </c>
      <c r="B1088" s="12">
        <v>639156</v>
      </c>
      <c r="C1088" s="12" t="s">
        <v>8570</v>
      </c>
      <c r="D1088" s="12" t="s">
        <v>8666</v>
      </c>
      <c r="E1088" s="17" t="s">
        <v>13869</v>
      </c>
      <c r="F1088" s="25" t="str">
        <f>LEFT(E1088,MIN(FIND({0,1,2,3,4,5,6,7,8,9},ASC(E1088)&amp;1234567890))-1)</f>
        <v>Hg</v>
      </c>
      <c r="G1088" s="25">
        <f t="shared" si="32"/>
        <v>41.29</v>
      </c>
      <c r="H1088" s="25">
        <f>VLOOKUP(F1088,Table!$A$2:$C$121,2,0)</f>
        <v>12</v>
      </c>
      <c r="I1088" s="26">
        <f>VLOOKUP(F1088,Table!$A$2:$C$121,3,0)</f>
        <v>6</v>
      </c>
      <c r="J1088" s="17" t="s">
        <v>13870</v>
      </c>
      <c r="K1088" s="25" t="str">
        <f>LEFT(J1088,MIN(FIND({0,1,2,3,4,5,6,7,8,9},ASC(J1088)&amp;1234567890))-1)</f>
        <v>Pu</v>
      </c>
      <c r="L1088" s="25">
        <f t="shared" si="33"/>
        <v>9.7100000000000009</v>
      </c>
      <c r="M1088" s="25">
        <f>VLOOKUP(K1088,Table!$A$2:$C$121,2,0)</f>
        <v>3</v>
      </c>
      <c r="N1088" s="26">
        <f>VLOOKUP(K1088,Table!$A$2:$C$121,3,0)</f>
        <v>7</v>
      </c>
      <c r="O1088" s="13" t="str">
        <f>VLOOKUP(A1088,Table!$U$1:$V$230,2,0)</f>
        <v>Cubic</v>
      </c>
      <c r="P1088" s="63"/>
    </row>
    <row r="1089" spans="1:16" customFormat="1" ht="13.5">
      <c r="A1089" s="12">
        <v>216</v>
      </c>
      <c r="B1089" s="12">
        <v>639210</v>
      </c>
      <c r="C1089" s="12" t="s">
        <v>8570</v>
      </c>
      <c r="D1089" s="12" t="s">
        <v>8667</v>
      </c>
      <c r="E1089" s="17" t="s">
        <v>13863</v>
      </c>
      <c r="F1089" s="25" t="str">
        <f>LEFT(E1089,MIN(FIND({0,1,2,3,4,5,6,7,8,9},ASC(E1089)&amp;1234567890))-1)</f>
        <v>Hg</v>
      </c>
      <c r="G1089" s="25">
        <f t="shared" si="32"/>
        <v>45</v>
      </c>
      <c r="H1089" s="25">
        <f>VLOOKUP(F1089,Table!$A$2:$C$121,2,0)</f>
        <v>12</v>
      </c>
      <c r="I1089" s="26">
        <f>VLOOKUP(F1089,Table!$A$2:$C$121,3,0)</f>
        <v>6</v>
      </c>
      <c r="J1089" s="17" t="s">
        <v>11630</v>
      </c>
      <c r="K1089" s="25" t="str">
        <f>LEFT(J1089,MIN(FIND({0,1,2,3,4,5,6,7,8,9},ASC(J1089)&amp;1234567890))-1)</f>
        <v>Sm</v>
      </c>
      <c r="L1089" s="25">
        <f t="shared" si="33"/>
        <v>11</v>
      </c>
      <c r="M1089" s="25">
        <f>VLOOKUP(K1089,Table!$A$2:$C$121,2,0)</f>
        <v>3</v>
      </c>
      <c r="N1089" s="26">
        <f>VLOOKUP(K1089,Table!$A$2:$C$121,3,0)</f>
        <v>6</v>
      </c>
      <c r="O1089" s="13" t="str">
        <f>VLOOKUP(A1089,Table!$U$1:$V$230,2,0)</f>
        <v>Cubic</v>
      </c>
      <c r="P1089" s="63"/>
    </row>
    <row r="1090" spans="1:16" customFormat="1" ht="13.5">
      <c r="A1090" s="12">
        <v>216</v>
      </c>
      <c r="B1090" s="12">
        <v>639293</v>
      </c>
      <c r="C1090" s="12" t="s">
        <v>8570</v>
      </c>
      <c r="D1090" s="12" t="s">
        <v>8668</v>
      </c>
      <c r="E1090" s="17" t="s">
        <v>13863</v>
      </c>
      <c r="F1090" s="25" t="str">
        <f>LEFT(E1090,MIN(FIND({0,1,2,3,4,5,6,7,8,9},ASC(E1090)&amp;1234567890))-1)</f>
        <v>Hg</v>
      </c>
      <c r="G1090" s="25">
        <f t="shared" ref="G1090:G1153" si="34">IF(SUBSTITUTE(E1090,F1090,"")="",1,SUBSTITUTE(E1090,F1090,""))*1</f>
        <v>45</v>
      </c>
      <c r="H1090" s="25">
        <f>VLOOKUP(F1090,Table!$A$2:$C$121,2,0)</f>
        <v>12</v>
      </c>
      <c r="I1090" s="26">
        <f>VLOOKUP(F1090,Table!$A$2:$C$121,3,0)</f>
        <v>6</v>
      </c>
      <c r="J1090" s="17" t="s">
        <v>12810</v>
      </c>
      <c r="K1090" s="25" t="str">
        <f>LEFT(J1090,MIN(FIND({0,1,2,3,4,5,6,7,8,9},ASC(J1090)&amp;1234567890))-1)</f>
        <v>U</v>
      </c>
      <c r="L1090" s="25">
        <f t="shared" ref="L1090:L1153" si="35">IF(SUBSTITUTE(J1090,K1090,"")="",1,SUBSTITUTE(J1090,K1090,""))*1</f>
        <v>11</v>
      </c>
      <c r="M1090" s="25">
        <f>VLOOKUP(K1090,Table!$A$2:$C$121,2,0)</f>
        <v>3</v>
      </c>
      <c r="N1090" s="26">
        <f>VLOOKUP(K1090,Table!$A$2:$C$121,3,0)</f>
        <v>7</v>
      </c>
      <c r="O1090" s="13" t="str">
        <f>VLOOKUP(A1090,Table!$U$1:$V$230,2,0)</f>
        <v>Cubic</v>
      </c>
      <c r="P1090" s="63"/>
    </row>
    <row r="1091" spans="1:16" customFormat="1" ht="13.5">
      <c r="A1091" s="12">
        <v>216</v>
      </c>
      <c r="B1091" s="12">
        <v>640969</v>
      </c>
      <c r="C1091" s="12" t="s">
        <v>8570</v>
      </c>
      <c r="D1091" s="12" t="s">
        <v>8669</v>
      </c>
      <c r="E1091" s="17" t="s">
        <v>12791</v>
      </c>
      <c r="F1091" s="25" t="str">
        <f>LEFT(E1091,MIN(FIND({0,1,2,3,4,5,6,7,8,9},ASC(E1091)&amp;1234567890))-1)</f>
        <v>Ir</v>
      </c>
      <c r="G1091" s="25">
        <f t="shared" si="34"/>
        <v>7</v>
      </c>
      <c r="H1091" s="25">
        <f>VLOOKUP(F1091,Table!$A$2:$C$121,2,0)</f>
        <v>9</v>
      </c>
      <c r="I1091" s="26">
        <f>VLOOKUP(F1091,Table!$A$2:$C$121,3,0)</f>
        <v>6</v>
      </c>
      <c r="J1091" s="17" t="s">
        <v>13847</v>
      </c>
      <c r="K1091" s="25" t="str">
        <f>LEFT(J1091,MIN(FIND({0,1,2,3,4,5,6,7,8,9},ASC(J1091)&amp;1234567890))-1)</f>
        <v>Sc</v>
      </c>
      <c r="L1091" s="25">
        <f t="shared" si="35"/>
        <v>44</v>
      </c>
      <c r="M1091" s="25">
        <f>VLOOKUP(K1091,Table!$A$2:$C$121,2,0)</f>
        <v>3</v>
      </c>
      <c r="N1091" s="26">
        <f>VLOOKUP(K1091,Table!$A$2:$C$121,3,0)</f>
        <v>4</v>
      </c>
      <c r="O1091" s="13" t="str">
        <f>VLOOKUP(A1091,Table!$U$1:$V$230,2,0)</f>
        <v>Cubic</v>
      </c>
      <c r="P1091" s="63"/>
    </row>
    <row r="1092" spans="1:16" customFormat="1" ht="13.5">
      <c r="A1092" s="12">
        <v>216</v>
      </c>
      <c r="B1092" s="12">
        <v>641351</v>
      </c>
      <c r="C1092" s="12" t="s">
        <v>8570</v>
      </c>
      <c r="D1092" s="12" t="s">
        <v>7495</v>
      </c>
      <c r="E1092" s="17" t="s">
        <v>11913</v>
      </c>
      <c r="F1092" s="25" t="str">
        <f>LEFT(E1092,MIN(FIND({0,1,2,3,4,5,6,7,8,9},ASC(E1092)&amp;1234567890))-1)</f>
        <v>K</v>
      </c>
      <c r="G1092" s="25">
        <f t="shared" si="34"/>
        <v>3</v>
      </c>
      <c r="H1092" s="25">
        <f>VLOOKUP(F1092,Table!$A$2:$C$121,2,0)</f>
        <v>1</v>
      </c>
      <c r="I1092" s="26">
        <f>VLOOKUP(F1092,Table!$A$2:$C$121,3,0)</f>
        <v>4</v>
      </c>
      <c r="J1092" s="17" t="s">
        <v>11645</v>
      </c>
      <c r="K1092" s="25" t="str">
        <f>LEFT(J1092,MIN(FIND({0,1,2,3,4,5,6,7,8,9},ASC(J1092)&amp;1234567890))-1)</f>
        <v>Sb</v>
      </c>
      <c r="L1092" s="25">
        <f t="shared" si="35"/>
        <v>1</v>
      </c>
      <c r="M1092" s="25">
        <f>VLOOKUP(K1092,Table!$A$2:$C$121,2,0)</f>
        <v>15</v>
      </c>
      <c r="N1092" s="26">
        <f>VLOOKUP(K1092,Table!$A$2:$C$121,3,0)</f>
        <v>5</v>
      </c>
      <c r="O1092" s="13" t="str">
        <f>VLOOKUP(A1092,Table!$U$1:$V$230,2,0)</f>
        <v>Cubic</v>
      </c>
      <c r="P1092" s="63"/>
    </row>
    <row r="1093" spans="1:16" customFormat="1" ht="13.5">
      <c r="A1093" s="12">
        <v>216</v>
      </c>
      <c r="B1093" s="12">
        <v>642371</v>
      </c>
      <c r="C1093" s="12" t="s">
        <v>8570</v>
      </c>
      <c r="D1093" s="12" t="s">
        <v>8670</v>
      </c>
      <c r="E1093" s="17" t="s">
        <v>13871</v>
      </c>
      <c r="F1093" s="25" t="str">
        <f>LEFT(E1093,MIN(FIND({0,1,2,3,4,5,6,7,8,9},ASC(E1093)&amp;1234567890))-1)</f>
        <v>Li</v>
      </c>
      <c r="G1093" s="25">
        <f t="shared" si="34"/>
        <v>16.649999999999999</v>
      </c>
      <c r="H1093" s="25">
        <f>VLOOKUP(F1093,Table!$A$2:$C$121,2,0)</f>
        <v>1</v>
      </c>
      <c r="I1093" s="26">
        <f>VLOOKUP(F1093,Table!$A$2:$C$121,3,0)</f>
        <v>2</v>
      </c>
      <c r="J1093" s="17" t="s">
        <v>11317</v>
      </c>
      <c r="K1093" s="25" t="str">
        <f>LEFT(J1093,MIN(FIND({0,1,2,3,4,5,6,7,8,9},ASC(J1093)&amp;1234567890))-1)</f>
        <v>Si</v>
      </c>
      <c r="L1093" s="25">
        <f t="shared" si="35"/>
        <v>5</v>
      </c>
      <c r="M1093" s="25">
        <f>VLOOKUP(K1093,Table!$A$2:$C$121,2,0)</f>
        <v>14</v>
      </c>
      <c r="N1093" s="26">
        <f>VLOOKUP(K1093,Table!$A$2:$C$121,3,0)</f>
        <v>3</v>
      </c>
      <c r="O1093" s="13" t="str">
        <f>VLOOKUP(A1093,Table!$U$1:$V$230,2,0)</f>
        <v>Cubic</v>
      </c>
      <c r="P1093" s="63"/>
    </row>
    <row r="1094" spans="1:16" customFormat="1" ht="13.5">
      <c r="A1094" s="12">
        <v>216</v>
      </c>
      <c r="B1094" s="12">
        <v>647005</v>
      </c>
      <c r="C1094" s="12" t="s">
        <v>8570</v>
      </c>
      <c r="D1094" s="12" t="s">
        <v>8671</v>
      </c>
      <c r="E1094" s="17" t="s">
        <v>343</v>
      </c>
      <c r="F1094" s="25" t="str">
        <f>LEFT(E1094,MIN(FIND({0,1,2,3,4,5,6,7,8,9},ASC(E1094)&amp;1234567890))-1)</f>
        <v>U</v>
      </c>
      <c r="G1094" s="25">
        <f t="shared" si="34"/>
        <v>1</v>
      </c>
      <c r="H1094" s="25">
        <f>VLOOKUP(F1094,Table!$A$2:$C$121,2,0)</f>
        <v>3</v>
      </c>
      <c r="I1094" s="26">
        <f>VLOOKUP(F1094,Table!$A$2:$C$121,3,0)</f>
        <v>7</v>
      </c>
      <c r="J1094" s="17" t="s">
        <v>592</v>
      </c>
      <c r="K1094" s="25" t="str">
        <f>LEFT(J1094,MIN(FIND({0,1,2,3,4,5,6,7,8,9},ASC(J1094)&amp;1234567890))-1)</f>
        <v>Ni</v>
      </c>
      <c r="L1094" s="25">
        <f t="shared" si="35"/>
        <v>5</v>
      </c>
      <c r="M1094" s="25">
        <f>VLOOKUP(K1094,Table!$A$2:$C$121,2,0)</f>
        <v>10</v>
      </c>
      <c r="N1094" s="26">
        <f>VLOOKUP(K1094,Table!$A$2:$C$121,3,0)</f>
        <v>4</v>
      </c>
      <c r="O1094" s="13" t="str">
        <f>VLOOKUP(A1094,Table!$U$1:$V$230,2,0)</f>
        <v>Cubic</v>
      </c>
      <c r="P1094" s="63"/>
    </row>
    <row r="1095" spans="1:16" customFormat="1" ht="13.5">
      <c r="A1095" s="12">
        <v>216</v>
      </c>
      <c r="B1095" s="12">
        <v>647078</v>
      </c>
      <c r="C1095" s="12" t="s">
        <v>8570</v>
      </c>
      <c r="D1095" s="12" t="s">
        <v>8672</v>
      </c>
      <c r="E1095" s="17" t="s">
        <v>11386</v>
      </c>
      <c r="F1095" s="25" t="str">
        <f>LEFT(E1095,MIN(FIND({0,1,2,3,4,5,6,7,8,9},ASC(E1095)&amp;1234567890))-1)</f>
        <v>Ni</v>
      </c>
      <c r="G1095" s="25">
        <f t="shared" si="34"/>
        <v>2</v>
      </c>
      <c r="H1095" s="25">
        <f>VLOOKUP(F1095,Table!$A$2:$C$121,2,0)</f>
        <v>10</v>
      </c>
      <c r="I1095" s="26">
        <f>VLOOKUP(F1095,Table!$A$2:$C$121,3,0)</f>
        <v>4</v>
      </c>
      <c r="J1095" s="17" t="s">
        <v>11336</v>
      </c>
      <c r="K1095" s="25" t="str">
        <f>LEFT(J1095,MIN(FIND({0,1,2,3,4,5,6,7,8,9},ASC(J1095)&amp;1234567890))-1)</f>
        <v>Y</v>
      </c>
      <c r="L1095" s="25">
        <f t="shared" si="35"/>
        <v>1</v>
      </c>
      <c r="M1095" s="25">
        <f>VLOOKUP(K1095,Table!$A$2:$C$121,2,0)</f>
        <v>3</v>
      </c>
      <c r="N1095" s="26">
        <f>VLOOKUP(K1095,Table!$A$2:$C$121,3,0)</f>
        <v>5</v>
      </c>
      <c r="O1095" s="13" t="str">
        <f>VLOOKUP(A1095,Table!$U$1:$V$230,2,0)</f>
        <v>Cubic</v>
      </c>
      <c r="P1095" s="63"/>
    </row>
    <row r="1096" spans="1:16" customFormat="1" ht="13.5">
      <c r="A1096" s="12">
        <v>216</v>
      </c>
      <c r="B1096" s="12">
        <v>647156</v>
      </c>
      <c r="C1096" s="12" t="s">
        <v>8570</v>
      </c>
      <c r="D1096" s="12" t="s">
        <v>8673</v>
      </c>
      <c r="E1096" s="17" t="s">
        <v>592</v>
      </c>
      <c r="F1096" s="25" t="str">
        <f>LEFT(E1096,MIN(FIND({0,1,2,3,4,5,6,7,8,9},ASC(E1096)&amp;1234567890))-1)</f>
        <v>Ni</v>
      </c>
      <c r="G1096" s="25">
        <f t="shared" si="34"/>
        <v>5</v>
      </c>
      <c r="H1096" s="25">
        <f>VLOOKUP(F1096,Table!$A$2:$C$121,2,0)</f>
        <v>10</v>
      </c>
      <c r="I1096" s="26">
        <f>VLOOKUP(F1096,Table!$A$2:$C$121,3,0)</f>
        <v>4</v>
      </c>
      <c r="J1096" s="17" t="s">
        <v>377</v>
      </c>
      <c r="K1096" s="25" t="str">
        <f>LEFT(J1096,MIN(FIND({0,1,2,3,4,5,6,7,8,9},ASC(J1096)&amp;1234567890))-1)</f>
        <v>Zr</v>
      </c>
      <c r="L1096" s="25">
        <f t="shared" si="35"/>
        <v>1</v>
      </c>
      <c r="M1096" s="25">
        <f>VLOOKUP(K1096,Table!$A$2:$C$121,2,0)</f>
        <v>4</v>
      </c>
      <c r="N1096" s="26">
        <f>VLOOKUP(K1096,Table!$A$2:$C$121,3,0)</f>
        <v>5</v>
      </c>
      <c r="O1096" s="13" t="str">
        <f>VLOOKUP(A1096,Table!$U$1:$V$230,2,0)</f>
        <v>Cubic</v>
      </c>
      <c r="P1096" s="63"/>
    </row>
    <row r="1097" spans="1:16" customFormat="1" ht="13.5">
      <c r="A1097" s="12">
        <v>216</v>
      </c>
      <c r="B1097" s="12">
        <v>647683</v>
      </c>
      <c r="C1097" s="12" t="s">
        <v>8570</v>
      </c>
      <c r="D1097" s="12" t="s">
        <v>5526</v>
      </c>
      <c r="E1097" s="17" t="s">
        <v>70</v>
      </c>
      <c r="F1097" s="25" t="str">
        <f>LEFT(E1097,MIN(FIND({0,1,2,3,4,5,6,7,8,9},ASC(E1097)&amp;1234567890))-1)</f>
        <v>Zn</v>
      </c>
      <c r="G1097" s="25">
        <f t="shared" si="34"/>
        <v>1</v>
      </c>
      <c r="H1097" s="25">
        <f>VLOOKUP(F1097,Table!$A$2:$C$121,2,0)</f>
        <v>12</v>
      </c>
      <c r="I1097" s="26">
        <f>VLOOKUP(F1097,Table!$A$2:$C$121,3,0)</f>
        <v>4</v>
      </c>
      <c r="J1097" s="17" t="s">
        <v>371</v>
      </c>
      <c r="K1097" s="25" t="str">
        <f>LEFT(J1097,MIN(FIND({0,1,2,3,4,5,6,7,8,9},ASC(J1097)&amp;1234567890))-1)</f>
        <v>O</v>
      </c>
      <c r="L1097" s="25">
        <f t="shared" si="35"/>
        <v>1</v>
      </c>
      <c r="M1097" s="25">
        <f>VLOOKUP(K1097,Table!$A$2:$C$121,2,0)</f>
        <v>16</v>
      </c>
      <c r="N1097" s="26">
        <f>VLOOKUP(K1097,Table!$A$2:$C$121,3,0)</f>
        <v>2</v>
      </c>
      <c r="O1097" s="13" t="str">
        <f>VLOOKUP(A1097,Table!$U$1:$V$230,2,0)</f>
        <v>Cubic</v>
      </c>
      <c r="P1097" s="63"/>
    </row>
    <row r="1098" spans="1:16" customFormat="1" ht="13.5">
      <c r="A1098" s="12">
        <v>216</v>
      </c>
      <c r="B1098" s="12">
        <v>648239</v>
      </c>
      <c r="C1098" s="12" t="s">
        <v>8570</v>
      </c>
      <c r="D1098" s="12" t="s">
        <v>8674</v>
      </c>
      <c r="E1098" s="17" t="s">
        <v>588</v>
      </c>
      <c r="F1098" s="25" t="str">
        <f>LEFT(E1098,MIN(FIND({0,1,2,3,4,5,6,7,8,9},ASC(E1098)&amp;1234567890))-1)</f>
        <v>Tl</v>
      </c>
      <c r="G1098" s="25">
        <f t="shared" si="34"/>
        <v>1</v>
      </c>
      <c r="H1098" s="25">
        <f>VLOOKUP(F1098,Table!$A$2:$C$121,2,0)</f>
        <v>13</v>
      </c>
      <c r="I1098" s="26">
        <f>VLOOKUP(F1098,Table!$A$2:$C$121,3,0)</f>
        <v>6</v>
      </c>
      <c r="J1098" s="17" t="s">
        <v>378</v>
      </c>
      <c r="K1098" s="25" t="str">
        <f>LEFT(J1098,MIN(FIND({0,1,2,3,4,5,6,7,8,9},ASC(J1098)&amp;1234567890))-1)</f>
        <v>P</v>
      </c>
      <c r="L1098" s="25">
        <f t="shared" si="35"/>
        <v>3</v>
      </c>
      <c r="M1098" s="25">
        <f>VLOOKUP(K1098,Table!$A$2:$C$121,2,0)</f>
        <v>15</v>
      </c>
      <c r="N1098" s="26">
        <f>VLOOKUP(K1098,Table!$A$2:$C$121,3,0)</f>
        <v>3</v>
      </c>
      <c r="O1098" s="13" t="str">
        <f>VLOOKUP(A1098,Table!$U$1:$V$230,2,0)</f>
        <v>Cubic</v>
      </c>
      <c r="P1098" s="63"/>
    </row>
    <row r="1099" spans="1:16" customFormat="1" ht="13.5">
      <c r="A1099" s="12">
        <v>216</v>
      </c>
      <c r="B1099" s="12">
        <v>648334</v>
      </c>
      <c r="C1099" s="12" t="s">
        <v>8570</v>
      </c>
      <c r="D1099" s="12" t="s">
        <v>8675</v>
      </c>
      <c r="E1099" s="17" t="s">
        <v>11640</v>
      </c>
      <c r="F1099" s="25" t="str">
        <f>LEFT(E1099,MIN(FIND({0,1,2,3,4,5,6,7,8,9},ASC(E1099)&amp;1234567890))-1)</f>
        <v>Pa</v>
      </c>
      <c r="G1099" s="25">
        <f t="shared" si="34"/>
        <v>1</v>
      </c>
      <c r="H1099" s="25">
        <f>VLOOKUP(F1099,Table!$A$2:$C$121,2,0)</f>
        <v>3</v>
      </c>
      <c r="I1099" s="26">
        <f>VLOOKUP(F1099,Table!$A$2:$C$121,3,0)</f>
        <v>7</v>
      </c>
      <c r="J1099" s="17" t="s">
        <v>11684</v>
      </c>
      <c r="K1099" s="25" t="str">
        <f>LEFT(J1099,MIN(FIND({0,1,2,3,4,5,6,7,8,9},ASC(J1099)&amp;1234567890))-1)</f>
        <v>Pt</v>
      </c>
      <c r="L1099" s="25">
        <f t="shared" si="35"/>
        <v>5</v>
      </c>
      <c r="M1099" s="25">
        <f>VLOOKUP(K1099,Table!$A$2:$C$121,2,0)</f>
        <v>10</v>
      </c>
      <c r="N1099" s="26">
        <f>VLOOKUP(K1099,Table!$A$2:$C$121,3,0)</f>
        <v>6</v>
      </c>
      <c r="O1099" s="13" t="str">
        <f>VLOOKUP(A1099,Table!$U$1:$V$230,2,0)</f>
        <v>Cubic</v>
      </c>
      <c r="P1099" s="63"/>
    </row>
    <row r="1100" spans="1:16" customFormat="1" ht="13.5">
      <c r="A1100" s="12">
        <v>216</v>
      </c>
      <c r="B1100" s="12">
        <v>648990</v>
      </c>
      <c r="C1100" s="12" t="s">
        <v>8570</v>
      </c>
      <c r="D1100" s="12" t="s">
        <v>8676</v>
      </c>
      <c r="E1100" s="17" t="s">
        <v>12174</v>
      </c>
      <c r="F1100" s="25" t="str">
        <f>LEFT(E1100,MIN(FIND({0,1,2,3,4,5,6,7,8,9},ASC(E1100)&amp;1234567890))-1)</f>
        <v>Pd</v>
      </c>
      <c r="G1100" s="25">
        <f t="shared" si="34"/>
        <v>4</v>
      </c>
      <c r="H1100" s="25">
        <f>VLOOKUP(F1100,Table!$A$2:$C$121,2,0)</f>
        <v>10</v>
      </c>
      <c r="I1100" s="26">
        <f>VLOOKUP(F1100,Table!$A$2:$C$121,3,0)</f>
        <v>5</v>
      </c>
      <c r="J1100" s="17" t="s">
        <v>328</v>
      </c>
      <c r="K1100" s="25" t="str">
        <f>LEFT(J1100,MIN(FIND({0,1,2,3,4,5,6,7,8,9},ASC(J1100)&amp;1234567890))-1)</f>
        <v>Te</v>
      </c>
      <c r="L1100" s="25">
        <f t="shared" si="35"/>
        <v>1</v>
      </c>
      <c r="M1100" s="25">
        <f>VLOOKUP(K1100,Table!$A$2:$C$121,2,0)</f>
        <v>16</v>
      </c>
      <c r="N1100" s="26">
        <f>VLOOKUP(K1100,Table!$A$2:$C$121,3,0)</f>
        <v>5</v>
      </c>
      <c r="O1100" s="13" t="str">
        <f>VLOOKUP(A1100,Table!$U$1:$V$230,2,0)</f>
        <v>Cubic</v>
      </c>
      <c r="P1100" s="63"/>
    </row>
    <row r="1101" spans="1:16" customFormat="1" ht="13.5">
      <c r="A1101" s="12">
        <v>216</v>
      </c>
      <c r="B1101" s="12">
        <v>649007</v>
      </c>
      <c r="C1101" s="12" t="s">
        <v>8570</v>
      </c>
      <c r="D1101" s="12" t="s">
        <v>8677</v>
      </c>
      <c r="E1101" s="17" t="s">
        <v>13872</v>
      </c>
      <c r="F1101" s="25" t="str">
        <f>LEFT(E1101,MIN(FIND({0,1,2,3,4,5,6,7,8,9},ASC(E1101)&amp;1234567890))-1)</f>
        <v>Pd</v>
      </c>
      <c r="G1101" s="25">
        <f t="shared" si="34"/>
        <v>17</v>
      </c>
      <c r="H1101" s="25">
        <f>VLOOKUP(F1101,Table!$A$2:$C$121,2,0)</f>
        <v>10</v>
      </c>
      <c r="I1101" s="26">
        <f>VLOOKUP(F1101,Table!$A$2:$C$121,3,0)</f>
        <v>5</v>
      </c>
      <c r="J1101" s="17" t="s">
        <v>381</v>
      </c>
      <c r="K1101" s="25" t="str">
        <f>LEFT(J1101,MIN(FIND({0,1,2,3,4,5,6,7,8,9},ASC(J1101)&amp;1234567890))-1)</f>
        <v>Te</v>
      </c>
      <c r="L1101" s="25">
        <f t="shared" si="35"/>
        <v>4</v>
      </c>
      <c r="M1101" s="25">
        <f>VLOOKUP(K1101,Table!$A$2:$C$121,2,0)</f>
        <v>16</v>
      </c>
      <c r="N1101" s="26">
        <f>VLOOKUP(K1101,Table!$A$2:$C$121,3,0)</f>
        <v>5</v>
      </c>
      <c r="O1101" s="13" t="str">
        <f>VLOOKUP(A1101,Table!$U$1:$V$230,2,0)</f>
        <v>Cubic</v>
      </c>
      <c r="P1101" s="63"/>
    </row>
    <row r="1102" spans="1:16" customFormat="1" ht="13.5">
      <c r="A1102" s="12">
        <v>216</v>
      </c>
      <c r="B1102" s="12">
        <v>649510</v>
      </c>
      <c r="C1102" s="12" t="s">
        <v>8570</v>
      </c>
      <c r="D1102" s="12" t="s">
        <v>6955</v>
      </c>
      <c r="E1102" s="17" t="s">
        <v>11502</v>
      </c>
      <c r="F1102" s="25" t="str">
        <f>LEFT(E1102,MIN(FIND({0,1,2,3,4,5,6,7,8,9},ASC(E1102)&amp;1234567890))-1)</f>
        <v>Pu</v>
      </c>
      <c r="G1102" s="25">
        <f t="shared" si="34"/>
        <v>1</v>
      </c>
      <c r="H1102" s="25">
        <f>VLOOKUP(F1102,Table!$A$2:$C$121,2,0)</f>
        <v>3</v>
      </c>
      <c r="I1102" s="26">
        <f>VLOOKUP(F1102,Table!$A$2:$C$121,3,0)</f>
        <v>7</v>
      </c>
      <c r="J1102" s="17" t="s">
        <v>11684</v>
      </c>
      <c r="K1102" s="25" t="str">
        <f>LEFT(J1102,MIN(FIND({0,1,2,3,4,5,6,7,8,9},ASC(J1102)&amp;1234567890))-1)</f>
        <v>Pt</v>
      </c>
      <c r="L1102" s="25">
        <f t="shared" si="35"/>
        <v>5</v>
      </c>
      <c r="M1102" s="25">
        <f>VLOOKUP(K1102,Table!$A$2:$C$121,2,0)</f>
        <v>10</v>
      </c>
      <c r="N1102" s="26">
        <f>VLOOKUP(K1102,Table!$A$2:$C$121,3,0)</f>
        <v>6</v>
      </c>
      <c r="O1102" s="13" t="str">
        <f>VLOOKUP(A1102,Table!$U$1:$V$230,2,0)</f>
        <v>Cubic</v>
      </c>
      <c r="P1102" s="63"/>
    </row>
    <row r="1103" spans="1:16" customFormat="1" ht="13.5">
      <c r="A1103" s="12">
        <v>216</v>
      </c>
      <c r="B1103" s="12">
        <v>649803</v>
      </c>
      <c r="C1103" s="12" t="s">
        <v>8570</v>
      </c>
      <c r="D1103" s="12" t="s">
        <v>8678</v>
      </c>
      <c r="E1103" s="17" t="s">
        <v>343</v>
      </c>
      <c r="F1103" s="25" t="str">
        <f>LEFT(E1103,MIN(FIND({0,1,2,3,4,5,6,7,8,9},ASC(E1103)&amp;1234567890))-1)</f>
        <v>U</v>
      </c>
      <c r="G1103" s="25">
        <f t="shared" si="34"/>
        <v>1</v>
      </c>
      <c r="H1103" s="25">
        <f>VLOOKUP(F1103,Table!$A$2:$C$121,2,0)</f>
        <v>3</v>
      </c>
      <c r="I1103" s="26">
        <f>VLOOKUP(F1103,Table!$A$2:$C$121,3,0)</f>
        <v>7</v>
      </c>
      <c r="J1103" s="17" t="s">
        <v>11684</v>
      </c>
      <c r="K1103" s="25" t="str">
        <f>LEFT(J1103,MIN(FIND({0,1,2,3,4,5,6,7,8,9},ASC(J1103)&amp;1234567890))-1)</f>
        <v>Pt</v>
      </c>
      <c r="L1103" s="25">
        <f t="shared" si="35"/>
        <v>5</v>
      </c>
      <c r="M1103" s="25">
        <f>VLOOKUP(K1103,Table!$A$2:$C$121,2,0)</f>
        <v>10</v>
      </c>
      <c r="N1103" s="26">
        <f>VLOOKUP(K1103,Table!$A$2:$C$121,3,0)</f>
        <v>6</v>
      </c>
      <c r="O1103" s="13" t="str">
        <f>VLOOKUP(A1103,Table!$U$1:$V$230,2,0)</f>
        <v>Cubic</v>
      </c>
      <c r="P1103" s="63"/>
    </row>
    <row r="1104" spans="1:16" customFormat="1" ht="13.5">
      <c r="A1104" s="12">
        <v>216</v>
      </c>
      <c r="B1104" s="12">
        <v>54305</v>
      </c>
      <c r="C1104" s="12" t="s">
        <v>8570</v>
      </c>
      <c r="D1104" s="12" t="s">
        <v>8679</v>
      </c>
      <c r="E1104" s="17" t="s">
        <v>11386</v>
      </c>
      <c r="F1104" s="25" t="str">
        <f>LEFT(E1104,MIN(FIND({0,1,2,3,4,5,6,7,8,9},ASC(E1104)&amp;1234567890))-1)</f>
        <v>Ni</v>
      </c>
      <c r="G1104" s="25">
        <f t="shared" si="34"/>
        <v>2</v>
      </c>
      <c r="H1104" s="25">
        <f>VLOOKUP(F1104,Table!$A$2:$C$121,2,0)</f>
        <v>10</v>
      </c>
      <c r="I1104" s="26">
        <f>VLOOKUP(F1104,Table!$A$2:$C$121,3,0)</f>
        <v>4</v>
      </c>
      <c r="J1104" s="17" t="s">
        <v>13873</v>
      </c>
      <c r="K1104" s="25" t="str">
        <f>LEFT(J1104,MIN(FIND({0,1,2,3,4,5,6,7,8,9},ASC(J1104)&amp;1234567890))-1)</f>
        <v>Y</v>
      </c>
      <c r="L1104" s="25">
        <f t="shared" si="35"/>
        <v>0.95</v>
      </c>
      <c r="M1104" s="25">
        <f>VLOOKUP(K1104,Table!$A$2:$C$121,2,0)</f>
        <v>3</v>
      </c>
      <c r="N1104" s="26">
        <f>VLOOKUP(K1104,Table!$A$2:$C$121,3,0)</f>
        <v>5</v>
      </c>
      <c r="O1104" s="13" t="str">
        <f>VLOOKUP(A1104,Table!$U$1:$V$230,2,0)</f>
        <v>Cubic</v>
      </c>
      <c r="P1104" s="63"/>
    </row>
    <row r="1105" spans="1:16" customFormat="1" ht="13.5">
      <c r="A1105" s="12">
        <v>216</v>
      </c>
      <c r="B1105" s="12">
        <v>150186</v>
      </c>
      <c r="C1105" s="12" t="s">
        <v>8570</v>
      </c>
      <c r="D1105" s="12" t="s">
        <v>8680</v>
      </c>
      <c r="E1105" s="17" t="s">
        <v>13874</v>
      </c>
      <c r="F1105" s="25" t="str">
        <f>LEFT(E1105,MIN(FIND({0,1,2,3,4,5,6,7,8,9},ASC(E1105)&amp;1234567890))-1)</f>
        <v>Mo</v>
      </c>
      <c r="G1105" s="25">
        <f t="shared" si="34"/>
        <v>1.143</v>
      </c>
      <c r="H1105" s="25">
        <f>VLOOKUP(F1105,Table!$A$2:$C$121,2,0)</f>
        <v>6</v>
      </c>
      <c r="I1105" s="26">
        <f>VLOOKUP(F1105,Table!$A$2:$C$121,3,0)</f>
        <v>5</v>
      </c>
      <c r="J1105" s="17" t="s">
        <v>13875</v>
      </c>
      <c r="K1105" s="25" t="str">
        <f>LEFT(J1105,MIN(FIND({0,1,2,3,4,5,6,7,8,9},ASC(J1105)&amp;1234567890))-1)</f>
        <v>Zn</v>
      </c>
      <c r="L1105" s="25">
        <f t="shared" si="35"/>
        <v>23.353000000000002</v>
      </c>
      <c r="M1105" s="25">
        <f>VLOOKUP(K1105,Table!$A$2:$C$121,2,0)</f>
        <v>12</v>
      </c>
      <c r="N1105" s="26">
        <f>VLOOKUP(K1105,Table!$A$2:$C$121,3,0)</f>
        <v>4</v>
      </c>
      <c r="O1105" s="13" t="str">
        <f>VLOOKUP(A1105,Table!$U$1:$V$230,2,0)</f>
        <v>Cubic</v>
      </c>
      <c r="P1105" s="63"/>
    </row>
    <row r="1106" spans="1:16" customFormat="1" ht="13.5">
      <c r="A1106" s="12">
        <v>216</v>
      </c>
      <c r="B1106" s="12">
        <v>150940</v>
      </c>
      <c r="C1106" s="12" t="s">
        <v>8570</v>
      </c>
      <c r="D1106" s="12" t="s">
        <v>8681</v>
      </c>
      <c r="E1106" s="17" t="s">
        <v>592</v>
      </c>
      <c r="F1106" s="25" t="str">
        <f>LEFT(E1106,MIN(FIND({0,1,2,3,4,5,6,7,8,9},ASC(E1106)&amp;1234567890))-1)</f>
        <v>Ni</v>
      </c>
      <c r="G1106" s="25">
        <f t="shared" si="34"/>
        <v>5</v>
      </c>
      <c r="H1106" s="25">
        <f>VLOOKUP(F1106,Table!$A$2:$C$121,2,0)</f>
        <v>10</v>
      </c>
      <c r="I1106" s="26">
        <f>VLOOKUP(F1106,Table!$A$2:$C$121,3,0)</f>
        <v>4</v>
      </c>
      <c r="J1106" s="17" t="s">
        <v>426</v>
      </c>
      <c r="K1106" s="25" t="str">
        <f>LEFT(J1106,MIN(FIND({0,1,2,3,4,5,6,7,8,9},ASC(J1106)&amp;1234567890))-1)</f>
        <v>Hf</v>
      </c>
      <c r="L1106" s="25">
        <f t="shared" si="35"/>
        <v>1</v>
      </c>
      <c r="M1106" s="25">
        <f>VLOOKUP(K1106,Table!$A$2:$C$121,2,0)</f>
        <v>4</v>
      </c>
      <c r="N1106" s="26">
        <f>VLOOKUP(K1106,Table!$A$2:$C$121,3,0)</f>
        <v>6</v>
      </c>
      <c r="O1106" s="13" t="str">
        <f>VLOOKUP(A1106,Table!$U$1:$V$230,2,0)</f>
        <v>Cubic</v>
      </c>
      <c r="P1106" s="63"/>
    </row>
    <row r="1107" spans="1:16" customFormat="1" ht="13.5">
      <c r="A1107" s="12">
        <v>216</v>
      </c>
      <c r="B1107" s="12">
        <v>154453</v>
      </c>
      <c r="C1107" s="12" t="s">
        <v>8570</v>
      </c>
      <c r="D1107" s="12" t="s">
        <v>8682</v>
      </c>
      <c r="E1107" s="17" t="s">
        <v>13876</v>
      </c>
      <c r="F1107" s="25" t="str">
        <f>LEFT(E1107,MIN(FIND({0,1,2,3,4,5,6,7,8,9},ASC(E1107)&amp;1234567890))-1)</f>
        <v>Ce</v>
      </c>
      <c r="G1107" s="25">
        <f t="shared" si="34"/>
        <v>0.97250000000000003</v>
      </c>
      <c r="H1107" s="25">
        <f>VLOOKUP(F1107,Table!$A$2:$C$121,2,0)</f>
        <v>3</v>
      </c>
      <c r="I1107" s="26">
        <f>VLOOKUP(F1107,Table!$A$2:$C$121,3,0)</f>
        <v>6</v>
      </c>
      <c r="J1107" s="17" t="s">
        <v>11386</v>
      </c>
      <c r="K1107" s="25" t="str">
        <f>LEFT(J1107,MIN(FIND({0,1,2,3,4,5,6,7,8,9},ASC(J1107)&amp;1234567890))-1)</f>
        <v>Ni</v>
      </c>
      <c r="L1107" s="25">
        <f t="shared" si="35"/>
        <v>2</v>
      </c>
      <c r="M1107" s="25">
        <f>VLOOKUP(K1107,Table!$A$2:$C$121,2,0)</f>
        <v>10</v>
      </c>
      <c r="N1107" s="26">
        <f>VLOOKUP(K1107,Table!$A$2:$C$121,3,0)</f>
        <v>4</v>
      </c>
      <c r="O1107" s="13" t="str">
        <f>VLOOKUP(A1107,Table!$U$1:$V$230,2,0)</f>
        <v>Cubic</v>
      </c>
      <c r="P1107" s="63"/>
    </row>
    <row r="1108" spans="1:16" customFormat="1" ht="13.5">
      <c r="A1108" s="12">
        <v>216</v>
      </c>
      <c r="B1108" s="12">
        <v>154454</v>
      </c>
      <c r="C1108" s="12" t="s">
        <v>8570</v>
      </c>
      <c r="D1108" s="12" t="s">
        <v>8683</v>
      </c>
      <c r="E1108" s="17" t="s">
        <v>13877</v>
      </c>
      <c r="F1108" s="25" t="str">
        <f>LEFT(E1108,MIN(FIND({0,1,2,3,4,5,6,7,8,9},ASC(E1108)&amp;1234567890))-1)</f>
        <v>Ce</v>
      </c>
      <c r="G1108" s="25">
        <f t="shared" si="34"/>
        <v>0.96299999999999997</v>
      </c>
      <c r="H1108" s="25">
        <f>VLOOKUP(F1108,Table!$A$2:$C$121,2,0)</f>
        <v>3</v>
      </c>
      <c r="I1108" s="26">
        <f>VLOOKUP(F1108,Table!$A$2:$C$121,3,0)</f>
        <v>6</v>
      </c>
      <c r="J1108" s="17" t="s">
        <v>11386</v>
      </c>
      <c r="K1108" s="25" t="str">
        <f>LEFT(J1108,MIN(FIND({0,1,2,3,4,5,6,7,8,9},ASC(J1108)&amp;1234567890))-1)</f>
        <v>Ni</v>
      </c>
      <c r="L1108" s="25">
        <f t="shared" si="35"/>
        <v>2</v>
      </c>
      <c r="M1108" s="25">
        <f>VLOOKUP(K1108,Table!$A$2:$C$121,2,0)</f>
        <v>10</v>
      </c>
      <c r="N1108" s="26">
        <f>VLOOKUP(K1108,Table!$A$2:$C$121,3,0)</f>
        <v>4</v>
      </c>
      <c r="O1108" s="13" t="str">
        <f>VLOOKUP(A1108,Table!$U$1:$V$230,2,0)</f>
        <v>Cubic</v>
      </c>
      <c r="P1108" s="63"/>
    </row>
    <row r="1109" spans="1:16" customFormat="1" ht="13.5">
      <c r="A1109" s="12">
        <v>216</v>
      </c>
      <c r="B1109" s="12">
        <v>154455</v>
      </c>
      <c r="C1109" s="12" t="s">
        <v>8570</v>
      </c>
      <c r="D1109" s="12" t="s">
        <v>8684</v>
      </c>
      <c r="E1109" s="17" t="s">
        <v>13878</v>
      </c>
      <c r="F1109" s="25" t="str">
        <f>LEFT(E1109,MIN(FIND({0,1,2,3,4,5,6,7,8,9},ASC(E1109)&amp;1234567890))-1)</f>
        <v>Ce</v>
      </c>
      <c r="G1109" s="25">
        <f t="shared" si="34"/>
        <v>0.92500000000000004</v>
      </c>
      <c r="H1109" s="25">
        <f>VLOOKUP(F1109,Table!$A$2:$C$121,2,0)</f>
        <v>3</v>
      </c>
      <c r="I1109" s="26">
        <f>VLOOKUP(F1109,Table!$A$2:$C$121,3,0)</f>
        <v>6</v>
      </c>
      <c r="J1109" s="17" t="s">
        <v>11386</v>
      </c>
      <c r="K1109" s="25" t="str">
        <f>LEFT(J1109,MIN(FIND({0,1,2,3,4,5,6,7,8,9},ASC(J1109)&amp;1234567890))-1)</f>
        <v>Ni</v>
      </c>
      <c r="L1109" s="25">
        <f t="shared" si="35"/>
        <v>2</v>
      </c>
      <c r="M1109" s="25">
        <f>VLOOKUP(K1109,Table!$A$2:$C$121,2,0)</f>
        <v>10</v>
      </c>
      <c r="N1109" s="26">
        <f>VLOOKUP(K1109,Table!$A$2:$C$121,3,0)</f>
        <v>4</v>
      </c>
      <c r="O1109" s="13" t="str">
        <f>VLOOKUP(A1109,Table!$U$1:$V$230,2,0)</f>
        <v>Cubic</v>
      </c>
      <c r="P1109" s="63"/>
    </row>
    <row r="1110" spans="1:16" customFormat="1" ht="13.5">
      <c r="A1110" s="12">
        <v>216</v>
      </c>
      <c r="B1110" s="12">
        <v>154457</v>
      </c>
      <c r="C1110" s="12" t="s">
        <v>8570</v>
      </c>
      <c r="D1110" s="12" t="s">
        <v>8685</v>
      </c>
      <c r="E1110" s="17" t="s">
        <v>13879</v>
      </c>
      <c r="F1110" s="25" t="str">
        <f>LEFT(E1110,MIN(FIND({0,1,2,3,4,5,6,7,8,9},ASC(E1110)&amp;1234567890))-1)</f>
        <v>Gd</v>
      </c>
      <c r="G1110" s="25">
        <f t="shared" si="34"/>
        <v>0.97</v>
      </c>
      <c r="H1110" s="25">
        <f>VLOOKUP(F1110,Table!$A$2:$C$121,2,0)</f>
        <v>3</v>
      </c>
      <c r="I1110" s="26">
        <f>VLOOKUP(F1110,Table!$A$2:$C$121,3,0)</f>
        <v>6</v>
      </c>
      <c r="J1110" s="17" t="s">
        <v>11386</v>
      </c>
      <c r="K1110" s="25" t="str">
        <f>LEFT(J1110,MIN(FIND({0,1,2,3,4,5,6,7,8,9},ASC(J1110)&amp;1234567890))-1)</f>
        <v>Ni</v>
      </c>
      <c r="L1110" s="25">
        <f t="shared" si="35"/>
        <v>2</v>
      </c>
      <c r="M1110" s="25">
        <f>VLOOKUP(K1110,Table!$A$2:$C$121,2,0)</f>
        <v>10</v>
      </c>
      <c r="N1110" s="26">
        <f>VLOOKUP(K1110,Table!$A$2:$C$121,3,0)</f>
        <v>4</v>
      </c>
      <c r="O1110" s="13" t="str">
        <f>VLOOKUP(A1110,Table!$U$1:$V$230,2,0)</f>
        <v>Cubic</v>
      </c>
      <c r="P1110" s="63"/>
    </row>
    <row r="1111" spans="1:16" customFormat="1" ht="13.5">
      <c r="A1111" s="12">
        <v>216</v>
      </c>
      <c r="B1111" s="12">
        <v>154458</v>
      </c>
      <c r="C1111" s="12" t="s">
        <v>8570</v>
      </c>
      <c r="D1111" s="12" t="s">
        <v>8686</v>
      </c>
      <c r="E1111" s="17" t="s">
        <v>13880</v>
      </c>
      <c r="F1111" s="25" t="str">
        <f>LEFT(E1111,MIN(FIND({0,1,2,3,4,5,6,7,8,9},ASC(E1111)&amp;1234567890))-1)</f>
        <v>Gd</v>
      </c>
      <c r="G1111" s="25">
        <f t="shared" si="34"/>
        <v>0.97299999999999998</v>
      </c>
      <c r="H1111" s="25">
        <f>VLOOKUP(F1111,Table!$A$2:$C$121,2,0)</f>
        <v>3</v>
      </c>
      <c r="I1111" s="26">
        <f>VLOOKUP(F1111,Table!$A$2:$C$121,3,0)</f>
        <v>6</v>
      </c>
      <c r="J1111" s="17" t="s">
        <v>11386</v>
      </c>
      <c r="K1111" s="25" t="str">
        <f>LEFT(J1111,MIN(FIND({0,1,2,3,4,5,6,7,8,9},ASC(J1111)&amp;1234567890))-1)</f>
        <v>Ni</v>
      </c>
      <c r="L1111" s="25">
        <f t="shared" si="35"/>
        <v>2</v>
      </c>
      <c r="M1111" s="25">
        <f>VLOOKUP(K1111,Table!$A$2:$C$121,2,0)</f>
        <v>10</v>
      </c>
      <c r="N1111" s="26">
        <f>VLOOKUP(K1111,Table!$A$2:$C$121,3,0)</f>
        <v>4</v>
      </c>
      <c r="O1111" s="13" t="str">
        <f>VLOOKUP(A1111,Table!$U$1:$V$230,2,0)</f>
        <v>Cubic</v>
      </c>
      <c r="P1111" s="63"/>
    </row>
    <row r="1112" spans="1:16" customFormat="1" ht="13.5">
      <c r="A1112" s="12">
        <v>216</v>
      </c>
      <c r="B1112" s="12">
        <v>154460</v>
      </c>
      <c r="C1112" s="12" t="s">
        <v>8570</v>
      </c>
      <c r="D1112" s="12" t="s">
        <v>8687</v>
      </c>
      <c r="E1112" s="17" t="s">
        <v>13881</v>
      </c>
      <c r="F1112" s="25" t="str">
        <f>LEFT(E1112,MIN(FIND({0,1,2,3,4,5,6,7,8,9},ASC(E1112)&amp;1234567890))-1)</f>
        <v>Tb</v>
      </c>
      <c r="G1112" s="25">
        <f t="shared" si="34"/>
        <v>0.97</v>
      </c>
      <c r="H1112" s="25">
        <f>VLOOKUP(F1112,Table!$A$2:$C$121,2,0)</f>
        <v>3</v>
      </c>
      <c r="I1112" s="26">
        <f>VLOOKUP(F1112,Table!$A$2:$C$121,3,0)</f>
        <v>6</v>
      </c>
      <c r="J1112" s="17" t="s">
        <v>11386</v>
      </c>
      <c r="K1112" s="25" t="str">
        <f>LEFT(J1112,MIN(FIND({0,1,2,3,4,5,6,7,8,9},ASC(J1112)&amp;1234567890))-1)</f>
        <v>Ni</v>
      </c>
      <c r="L1112" s="25">
        <f t="shared" si="35"/>
        <v>2</v>
      </c>
      <c r="M1112" s="25">
        <f>VLOOKUP(K1112,Table!$A$2:$C$121,2,0)</f>
        <v>10</v>
      </c>
      <c r="N1112" s="26">
        <f>VLOOKUP(K1112,Table!$A$2:$C$121,3,0)</f>
        <v>4</v>
      </c>
      <c r="O1112" s="13" t="str">
        <f>VLOOKUP(A1112,Table!$U$1:$V$230,2,0)</f>
        <v>Cubic</v>
      </c>
      <c r="P1112" s="63"/>
    </row>
    <row r="1113" spans="1:16" customFormat="1" ht="13.5">
      <c r="A1113" s="12">
        <v>216</v>
      </c>
      <c r="B1113" s="12">
        <v>154461</v>
      </c>
      <c r="C1113" s="12" t="s">
        <v>8570</v>
      </c>
      <c r="D1113" s="12" t="s">
        <v>8688</v>
      </c>
      <c r="E1113" s="17" t="s">
        <v>13882</v>
      </c>
      <c r="F1113" s="25" t="str">
        <f>LEFT(E1113,MIN(FIND({0,1,2,3,4,5,6,7,8,9},ASC(E1113)&amp;1234567890))-1)</f>
        <v>Tb</v>
      </c>
      <c r="G1113" s="25">
        <f t="shared" si="34"/>
        <v>0.96</v>
      </c>
      <c r="H1113" s="25">
        <f>VLOOKUP(F1113,Table!$A$2:$C$121,2,0)</f>
        <v>3</v>
      </c>
      <c r="I1113" s="26">
        <f>VLOOKUP(F1113,Table!$A$2:$C$121,3,0)</f>
        <v>6</v>
      </c>
      <c r="J1113" s="17" t="s">
        <v>11386</v>
      </c>
      <c r="K1113" s="25" t="str">
        <f>LEFT(J1113,MIN(FIND({0,1,2,3,4,5,6,7,8,9},ASC(J1113)&amp;1234567890))-1)</f>
        <v>Ni</v>
      </c>
      <c r="L1113" s="25">
        <f t="shared" si="35"/>
        <v>2</v>
      </c>
      <c r="M1113" s="25">
        <f>VLOOKUP(K1113,Table!$A$2:$C$121,2,0)</f>
        <v>10</v>
      </c>
      <c r="N1113" s="26">
        <f>VLOOKUP(K1113,Table!$A$2:$C$121,3,0)</f>
        <v>4</v>
      </c>
      <c r="O1113" s="13" t="str">
        <f>VLOOKUP(A1113,Table!$U$1:$V$230,2,0)</f>
        <v>Cubic</v>
      </c>
      <c r="P1113" s="63"/>
    </row>
    <row r="1114" spans="1:16" customFormat="1" ht="13.5">
      <c r="A1114" s="12">
        <v>216</v>
      </c>
      <c r="B1114" s="12">
        <v>154462</v>
      </c>
      <c r="C1114" s="12" t="s">
        <v>8570</v>
      </c>
      <c r="D1114" s="12" t="s">
        <v>8689</v>
      </c>
      <c r="E1114" s="17" t="s">
        <v>13883</v>
      </c>
      <c r="F1114" s="25" t="str">
        <f>LEFT(E1114,MIN(FIND({0,1,2,3,4,5,6,7,8,9},ASC(E1114)&amp;1234567890))-1)</f>
        <v>Tb</v>
      </c>
      <c r="G1114" s="25">
        <f t="shared" si="34"/>
        <v>0.95</v>
      </c>
      <c r="H1114" s="25">
        <f>VLOOKUP(F1114,Table!$A$2:$C$121,2,0)</f>
        <v>3</v>
      </c>
      <c r="I1114" s="26">
        <f>VLOOKUP(F1114,Table!$A$2:$C$121,3,0)</f>
        <v>6</v>
      </c>
      <c r="J1114" s="17" t="s">
        <v>11386</v>
      </c>
      <c r="K1114" s="25" t="str">
        <f>LEFT(J1114,MIN(FIND({0,1,2,3,4,5,6,7,8,9},ASC(J1114)&amp;1234567890))-1)</f>
        <v>Ni</v>
      </c>
      <c r="L1114" s="25">
        <f t="shared" si="35"/>
        <v>2</v>
      </c>
      <c r="M1114" s="25">
        <f>VLOOKUP(K1114,Table!$A$2:$C$121,2,0)</f>
        <v>10</v>
      </c>
      <c r="N1114" s="26">
        <f>VLOOKUP(K1114,Table!$A$2:$C$121,3,0)</f>
        <v>4</v>
      </c>
      <c r="O1114" s="13" t="str">
        <f>VLOOKUP(A1114,Table!$U$1:$V$230,2,0)</f>
        <v>Cubic</v>
      </c>
      <c r="P1114" s="63"/>
    </row>
    <row r="1115" spans="1:16" customFormat="1" ht="13.5">
      <c r="A1115" s="12">
        <v>216</v>
      </c>
      <c r="B1115" s="12">
        <v>154463</v>
      </c>
      <c r="C1115" s="12" t="s">
        <v>8570</v>
      </c>
      <c r="D1115" s="12" t="s">
        <v>8690</v>
      </c>
      <c r="E1115" s="17" t="s">
        <v>13884</v>
      </c>
      <c r="F1115" s="25" t="str">
        <f>LEFT(E1115,MIN(FIND({0,1,2,3,4,5,6,7,8,9},ASC(E1115)&amp;1234567890))-1)</f>
        <v>Pr</v>
      </c>
      <c r="G1115" s="25">
        <f t="shared" si="34"/>
        <v>0.94499999999999995</v>
      </c>
      <c r="H1115" s="25">
        <f>VLOOKUP(F1115,Table!$A$2:$C$121,2,0)</f>
        <v>3</v>
      </c>
      <c r="I1115" s="26">
        <f>VLOOKUP(F1115,Table!$A$2:$C$121,3,0)</f>
        <v>6</v>
      </c>
      <c r="J1115" s="17" t="s">
        <v>11386</v>
      </c>
      <c r="K1115" s="25" t="str">
        <f>LEFT(J1115,MIN(FIND({0,1,2,3,4,5,6,7,8,9},ASC(J1115)&amp;1234567890))-1)</f>
        <v>Ni</v>
      </c>
      <c r="L1115" s="25">
        <f t="shared" si="35"/>
        <v>2</v>
      </c>
      <c r="M1115" s="25">
        <f>VLOOKUP(K1115,Table!$A$2:$C$121,2,0)</f>
        <v>10</v>
      </c>
      <c r="N1115" s="26">
        <f>VLOOKUP(K1115,Table!$A$2:$C$121,3,0)</f>
        <v>4</v>
      </c>
      <c r="O1115" s="13" t="str">
        <f>VLOOKUP(A1115,Table!$U$1:$V$230,2,0)</f>
        <v>Cubic</v>
      </c>
      <c r="P1115" s="63"/>
    </row>
    <row r="1116" spans="1:16" customFormat="1" ht="13.5">
      <c r="A1116" s="12">
        <v>216</v>
      </c>
      <c r="B1116" s="12">
        <v>154464</v>
      </c>
      <c r="C1116" s="12" t="s">
        <v>8570</v>
      </c>
      <c r="D1116" s="12" t="s">
        <v>8691</v>
      </c>
      <c r="E1116" s="17" t="s">
        <v>13885</v>
      </c>
      <c r="F1116" s="25" t="str">
        <f>LEFT(E1116,MIN(FIND({0,1,2,3,4,5,6,7,8,9},ASC(E1116)&amp;1234567890))-1)</f>
        <v>Nd</v>
      </c>
      <c r="G1116" s="25">
        <f t="shared" si="34"/>
        <v>0.94699999999999995</v>
      </c>
      <c r="H1116" s="25">
        <f>VLOOKUP(F1116,Table!$A$2:$C$121,2,0)</f>
        <v>3</v>
      </c>
      <c r="I1116" s="26">
        <f>VLOOKUP(F1116,Table!$A$2:$C$121,3,0)</f>
        <v>6</v>
      </c>
      <c r="J1116" s="17" t="s">
        <v>11386</v>
      </c>
      <c r="K1116" s="25" t="str">
        <f>LEFT(J1116,MIN(FIND({0,1,2,3,4,5,6,7,8,9},ASC(J1116)&amp;1234567890))-1)</f>
        <v>Ni</v>
      </c>
      <c r="L1116" s="25">
        <f t="shared" si="35"/>
        <v>2</v>
      </c>
      <c r="M1116" s="25">
        <f>VLOOKUP(K1116,Table!$A$2:$C$121,2,0)</f>
        <v>10</v>
      </c>
      <c r="N1116" s="26">
        <f>VLOOKUP(K1116,Table!$A$2:$C$121,3,0)</f>
        <v>4</v>
      </c>
      <c r="O1116" s="13" t="str">
        <f>VLOOKUP(A1116,Table!$U$1:$V$230,2,0)</f>
        <v>Cubic</v>
      </c>
      <c r="P1116" s="63"/>
    </row>
    <row r="1117" spans="1:16" customFormat="1" ht="13.5">
      <c r="A1117" s="12">
        <v>216</v>
      </c>
      <c r="B1117" s="12">
        <v>154465</v>
      </c>
      <c r="C1117" s="12" t="s">
        <v>8570</v>
      </c>
      <c r="D1117" s="12" t="s">
        <v>8692</v>
      </c>
      <c r="E1117" s="17" t="s">
        <v>13886</v>
      </c>
      <c r="F1117" s="25" t="str">
        <f>LEFT(E1117,MIN(FIND({0,1,2,3,4,5,6,7,8,9},ASC(E1117)&amp;1234567890))-1)</f>
        <v>Sm</v>
      </c>
      <c r="G1117" s="25">
        <f t="shared" si="34"/>
        <v>0.93700000000000006</v>
      </c>
      <c r="H1117" s="25">
        <f>VLOOKUP(F1117,Table!$A$2:$C$121,2,0)</f>
        <v>3</v>
      </c>
      <c r="I1117" s="26">
        <f>VLOOKUP(F1117,Table!$A$2:$C$121,3,0)</f>
        <v>6</v>
      </c>
      <c r="J1117" s="17" t="s">
        <v>11386</v>
      </c>
      <c r="K1117" s="25" t="str">
        <f>LEFT(J1117,MIN(FIND({0,1,2,3,4,5,6,7,8,9},ASC(J1117)&amp;1234567890))-1)</f>
        <v>Ni</v>
      </c>
      <c r="L1117" s="25">
        <f t="shared" si="35"/>
        <v>2</v>
      </c>
      <c r="M1117" s="25">
        <f>VLOOKUP(K1117,Table!$A$2:$C$121,2,0)</f>
        <v>10</v>
      </c>
      <c r="N1117" s="26">
        <f>VLOOKUP(K1117,Table!$A$2:$C$121,3,0)</f>
        <v>4</v>
      </c>
      <c r="O1117" s="13" t="str">
        <f>VLOOKUP(A1117,Table!$U$1:$V$230,2,0)</f>
        <v>Cubic</v>
      </c>
      <c r="P1117" s="63"/>
    </row>
    <row r="1118" spans="1:16" customFormat="1" ht="13.5">
      <c r="A1118" s="12">
        <v>216</v>
      </c>
      <c r="B1118" s="12">
        <v>154466</v>
      </c>
      <c r="C1118" s="12" t="s">
        <v>8570</v>
      </c>
      <c r="D1118" s="12" t="s">
        <v>8693</v>
      </c>
      <c r="E1118" s="17" t="s">
        <v>13887</v>
      </c>
      <c r="F1118" s="25" t="str">
        <f>LEFT(E1118,MIN(FIND({0,1,2,3,4,5,6,7,8,9},ASC(E1118)&amp;1234567890))-1)</f>
        <v>Dy</v>
      </c>
      <c r="G1118" s="25">
        <f t="shared" si="34"/>
        <v>0.95699999999999996</v>
      </c>
      <c r="H1118" s="25">
        <f>VLOOKUP(F1118,Table!$A$2:$C$121,2,0)</f>
        <v>3</v>
      </c>
      <c r="I1118" s="26">
        <f>VLOOKUP(F1118,Table!$A$2:$C$121,3,0)</f>
        <v>6</v>
      </c>
      <c r="J1118" s="17" t="s">
        <v>11386</v>
      </c>
      <c r="K1118" s="25" t="str">
        <f>LEFT(J1118,MIN(FIND({0,1,2,3,4,5,6,7,8,9},ASC(J1118)&amp;1234567890))-1)</f>
        <v>Ni</v>
      </c>
      <c r="L1118" s="25">
        <f t="shared" si="35"/>
        <v>2</v>
      </c>
      <c r="M1118" s="25">
        <f>VLOOKUP(K1118,Table!$A$2:$C$121,2,0)</f>
        <v>10</v>
      </c>
      <c r="N1118" s="26">
        <f>VLOOKUP(K1118,Table!$A$2:$C$121,3,0)</f>
        <v>4</v>
      </c>
      <c r="O1118" s="13" t="str">
        <f>VLOOKUP(A1118,Table!$U$1:$V$230,2,0)</f>
        <v>Cubic</v>
      </c>
      <c r="P1118" s="63"/>
    </row>
    <row r="1119" spans="1:16" customFormat="1" ht="13.5">
      <c r="A1119" s="12">
        <v>216</v>
      </c>
      <c r="B1119" s="12">
        <v>154467</v>
      </c>
      <c r="C1119" s="12" t="s">
        <v>8570</v>
      </c>
      <c r="D1119" s="12" t="s">
        <v>8694</v>
      </c>
      <c r="E1119" s="17" t="s">
        <v>13888</v>
      </c>
      <c r="F1119" s="25" t="str">
        <f>LEFT(E1119,MIN(FIND({0,1,2,3,4,5,6,7,8,9},ASC(E1119)&amp;1234567890))-1)</f>
        <v>Ho</v>
      </c>
      <c r="G1119" s="25">
        <f t="shared" si="34"/>
        <v>0.96299999999999997</v>
      </c>
      <c r="H1119" s="25">
        <f>VLOOKUP(F1119,Table!$A$2:$C$121,2,0)</f>
        <v>3</v>
      </c>
      <c r="I1119" s="26">
        <f>VLOOKUP(F1119,Table!$A$2:$C$121,3,0)</f>
        <v>6</v>
      </c>
      <c r="J1119" s="17" t="s">
        <v>11386</v>
      </c>
      <c r="K1119" s="25" t="str">
        <f>LEFT(J1119,MIN(FIND({0,1,2,3,4,5,6,7,8,9},ASC(J1119)&amp;1234567890))-1)</f>
        <v>Ni</v>
      </c>
      <c r="L1119" s="25">
        <f t="shared" si="35"/>
        <v>2</v>
      </c>
      <c r="M1119" s="25">
        <f>VLOOKUP(K1119,Table!$A$2:$C$121,2,0)</f>
        <v>10</v>
      </c>
      <c r="N1119" s="26">
        <f>VLOOKUP(K1119,Table!$A$2:$C$121,3,0)</f>
        <v>4</v>
      </c>
      <c r="O1119" s="13" t="str">
        <f>VLOOKUP(A1119,Table!$U$1:$V$230,2,0)</f>
        <v>Cubic</v>
      </c>
      <c r="P1119" s="63"/>
    </row>
    <row r="1120" spans="1:16" customFormat="1" ht="13.5">
      <c r="A1120" s="12">
        <v>216</v>
      </c>
      <c r="B1120" s="12">
        <v>154468</v>
      </c>
      <c r="C1120" s="12" t="s">
        <v>8570</v>
      </c>
      <c r="D1120" s="12" t="s">
        <v>8695</v>
      </c>
      <c r="E1120" s="17" t="s">
        <v>13889</v>
      </c>
      <c r="F1120" s="25" t="str">
        <f>LEFT(E1120,MIN(FIND({0,1,2,3,4,5,6,7,8,9},ASC(E1120)&amp;1234567890))-1)</f>
        <v>Er</v>
      </c>
      <c r="G1120" s="25">
        <f t="shared" si="34"/>
        <v>0.98</v>
      </c>
      <c r="H1120" s="25">
        <f>VLOOKUP(F1120,Table!$A$2:$C$121,2,0)</f>
        <v>3</v>
      </c>
      <c r="I1120" s="26">
        <f>VLOOKUP(F1120,Table!$A$2:$C$121,3,0)</f>
        <v>6</v>
      </c>
      <c r="J1120" s="17" t="s">
        <v>11386</v>
      </c>
      <c r="K1120" s="25" t="str">
        <f>LEFT(J1120,MIN(FIND({0,1,2,3,4,5,6,7,8,9},ASC(J1120)&amp;1234567890))-1)</f>
        <v>Ni</v>
      </c>
      <c r="L1120" s="25">
        <f t="shared" si="35"/>
        <v>2</v>
      </c>
      <c r="M1120" s="25">
        <f>VLOOKUP(K1120,Table!$A$2:$C$121,2,0)</f>
        <v>10</v>
      </c>
      <c r="N1120" s="26">
        <f>VLOOKUP(K1120,Table!$A$2:$C$121,3,0)</f>
        <v>4</v>
      </c>
      <c r="O1120" s="13" t="str">
        <f>VLOOKUP(A1120,Table!$U$1:$V$230,2,0)</f>
        <v>Cubic</v>
      </c>
      <c r="P1120" s="63"/>
    </row>
    <row r="1121" spans="1:16" customFormat="1" ht="13.5">
      <c r="A1121" s="12">
        <v>216</v>
      </c>
      <c r="B1121" s="12">
        <v>163192</v>
      </c>
      <c r="C1121" s="12" t="s">
        <v>8570</v>
      </c>
      <c r="D1121" s="12" t="s">
        <v>8696</v>
      </c>
      <c r="E1121" s="17" t="s">
        <v>13890</v>
      </c>
      <c r="F1121" s="25" t="str">
        <f>LEFT(E1121,MIN(FIND({0,1,2,3,4,5,6,7,8,9},ASC(E1121)&amp;1234567890))-1)</f>
        <v>Mg</v>
      </c>
      <c r="G1121" s="25">
        <f t="shared" si="34"/>
        <v>6.3479999999999999</v>
      </c>
      <c r="H1121" s="25">
        <f>VLOOKUP(F1121,Table!$A$2:$C$121,2,0)</f>
        <v>2</v>
      </c>
      <c r="I1121" s="26">
        <f>VLOOKUP(F1121,Table!$A$2:$C$121,3,0)</f>
        <v>3</v>
      </c>
      <c r="J1121" s="17" t="s">
        <v>13891</v>
      </c>
      <c r="K1121" s="25" t="str">
        <f>LEFT(J1121,MIN(FIND({0,1,2,3,4,5,6,7,8,9},ASC(J1121)&amp;1234567890))-1)</f>
        <v>Pd</v>
      </c>
      <c r="L1121" s="25">
        <f t="shared" si="35"/>
        <v>0.98499999999999999</v>
      </c>
      <c r="M1121" s="25">
        <f>VLOOKUP(K1121,Table!$A$2:$C$121,2,0)</f>
        <v>10</v>
      </c>
      <c r="N1121" s="26">
        <f>VLOOKUP(K1121,Table!$A$2:$C$121,3,0)</f>
        <v>5</v>
      </c>
      <c r="O1121" s="13" t="str">
        <f>VLOOKUP(A1121,Table!$U$1:$V$230,2,0)</f>
        <v>Cubic</v>
      </c>
      <c r="P1121" s="63"/>
    </row>
    <row r="1122" spans="1:16" customFormat="1" ht="13.5">
      <c r="A1122" s="12">
        <v>216</v>
      </c>
      <c r="B1122" s="12">
        <v>163197</v>
      </c>
      <c r="C1122" s="12" t="s">
        <v>8570</v>
      </c>
      <c r="D1122" s="12" t="s">
        <v>8697</v>
      </c>
      <c r="E1122" s="17" t="s">
        <v>13892</v>
      </c>
      <c r="F1122" s="25" t="str">
        <f>LEFT(E1122,MIN(FIND({0,1,2,3,4,5,6,7,8,9},ASC(E1122)&amp;1234567890))-1)</f>
        <v>Mg</v>
      </c>
      <c r="G1122" s="25">
        <f t="shared" si="34"/>
        <v>6.33</v>
      </c>
      <c r="H1122" s="25">
        <f>VLOOKUP(F1122,Table!$A$2:$C$121,2,0)</f>
        <v>2</v>
      </c>
      <c r="I1122" s="26">
        <f>VLOOKUP(F1122,Table!$A$2:$C$121,3,0)</f>
        <v>3</v>
      </c>
      <c r="J1122" s="17" t="s">
        <v>66</v>
      </c>
      <c r="K1122" s="25" t="str">
        <f>LEFT(J1122,MIN(FIND({0,1,2,3,4,5,6,7,8,9},ASC(J1122)&amp;1234567890))-1)</f>
        <v>Ni</v>
      </c>
      <c r="L1122" s="25">
        <f t="shared" si="35"/>
        <v>1</v>
      </c>
      <c r="M1122" s="25">
        <f>VLOOKUP(K1122,Table!$A$2:$C$121,2,0)</f>
        <v>10</v>
      </c>
      <c r="N1122" s="26">
        <f>VLOOKUP(K1122,Table!$A$2:$C$121,3,0)</f>
        <v>4</v>
      </c>
      <c r="O1122" s="13" t="str">
        <f>VLOOKUP(A1122,Table!$U$1:$V$230,2,0)</f>
        <v>Cubic</v>
      </c>
      <c r="P1122" s="63"/>
    </row>
    <row r="1123" spans="1:16" customFormat="1" ht="13.5">
      <c r="A1123" s="12">
        <v>216</v>
      </c>
      <c r="B1123" s="12">
        <v>163437</v>
      </c>
      <c r="C1123" s="12" t="s">
        <v>8570</v>
      </c>
      <c r="D1123" s="12" t="s">
        <v>8698</v>
      </c>
      <c r="E1123" s="17" t="s">
        <v>13893</v>
      </c>
      <c r="F1123" s="25" t="str">
        <f>LEFT(E1123,MIN(FIND({0,1,2,3,4,5,6,7,8,9},ASC(E1123)&amp;1234567890))-1)</f>
        <v>Cu</v>
      </c>
      <c r="G1123" s="25">
        <f t="shared" si="34"/>
        <v>0.95199999999999996</v>
      </c>
      <c r="H1123" s="25">
        <f>VLOOKUP(F1123,Table!$A$2:$C$121,2,0)</f>
        <v>11</v>
      </c>
      <c r="I1123" s="26">
        <f>VLOOKUP(F1123,Table!$A$2:$C$121,3,0)</f>
        <v>4</v>
      </c>
      <c r="J1123" s="17" t="s">
        <v>329</v>
      </c>
      <c r="K1123" s="25" t="str">
        <f>LEFT(J1123,MIN(FIND({0,1,2,3,4,5,6,7,8,9},ASC(J1123)&amp;1234567890))-1)</f>
        <v>I</v>
      </c>
      <c r="L1123" s="25">
        <f t="shared" si="35"/>
        <v>1</v>
      </c>
      <c r="M1123" s="25">
        <f>VLOOKUP(K1123,Table!$A$2:$C$121,2,0)</f>
        <v>17</v>
      </c>
      <c r="N1123" s="26">
        <f>VLOOKUP(K1123,Table!$A$2:$C$121,3,0)</f>
        <v>5</v>
      </c>
      <c r="O1123" s="13" t="str">
        <f>VLOOKUP(A1123,Table!$U$1:$V$230,2,0)</f>
        <v>Cubic</v>
      </c>
      <c r="P1123" s="63"/>
    </row>
    <row r="1124" spans="1:16" customFormat="1" ht="13.5">
      <c r="A1124" s="12">
        <v>216</v>
      </c>
      <c r="B1124" s="12">
        <v>163438</v>
      </c>
      <c r="C1124" s="12" t="s">
        <v>8570</v>
      </c>
      <c r="D1124" s="12" t="s">
        <v>8699</v>
      </c>
      <c r="E1124" s="17" t="s">
        <v>13894</v>
      </c>
      <c r="F1124" s="25" t="str">
        <f>LEFT(E1124,MIN(FIND({0,1,2,3,4,5,6,7,8,9},ASC(E1124)&amp;1234567890))-1)</f>
        <v>Cu</v>
      </c>
      <c r="G1124" s="25">
        <f t="shared" si="34"/>
        <v>0.95599999999999996</v>
      </c>
      <c r="H1124" s="25">
        <f>VLOOKUP(F1124,Table!$A$2:$C$121,2,0)</f>
        <v>11</v>
      </c>
      <c r="I1124" s="26">
        <f>VLOOKUP(F1124,Table!$A$2:$C$121,3,0)</f>
        <v>4</v>
      </c>
      <c r="J1124" s="17" t="s">
        <v>329</v>
      </c>
      <c r="K1124" s="25" t="str">
        <f>LEFT(J1124,MIN(FIND({0,1,2,3,4,5,6,7,8,9},ASC(J1124)&amp;1234567890))-1)</f>
        <v>I</v>
      </c>
      <c r="L1124" s="25">
        <f t="shared" si="35"/>
        <v>1</v>
      </c>
      <c r="M1124" s="25">
        <f>VLOOKUP(K1124,Table!$A$2:$C$121,2,0)</f>
        <v>17</v>
      </c>
      <c r="N1124" s="26">
        <f>VLOOKUP(K1124,Table!$A$2:$C$121,3,0)</f>
        <v>5</v>
      </c>
      <c r="O1124" s="13" t="str">
        <f>VLOOKUP(A1124,Table!$U$1:$V$230,2,0)</f>
        <v>Cubic</v>
      </c>
      <c r="P1124" s="63"/>
    </row>
    <row r="1125" spans="1:16" customFormat="1" ht="13.5">
      <c r="A1125" s="12">
        <v>216</v>
      </c>
      <c r="B1125" s="12">
        <v>163439</v>
      </c>
      <c r="C1125" s="12" t="s">
        <v>8570</v>
      </c>
      <c r="D1125" s="12" t="s">
        <v>8700</v>
      </c>
      <c r="E1125" s="17" t="s">
        <v>13895</v>
      </c>
      <c r="F1125" s="25" t="str">
        <f>LEFT(E1125,MIN(FIND({0,1,2,3,4,5,6,7,8,9},ASC(E1125)&amp;1234567890))-1)</f>
        <v>Cu</v>
      </c>
      <c r="G1125" s="25">
        <f t="shared" si="34"/>
        <v>0.95399999999999996</v>
      </c>
      <c r="H1125" s="25">
        <f>VLOOKUP(F1125,Table!$A$2:$C$121,2,0)</f>
        <v>11</v>
      </c>
      <c r="I1125" s="26">
        <f>VLOOKUP(F1125,Table!$A$2:$C$121,3,0)</f>
        <v>4</v>
      </c>
      <c r="J1125" s="17" t="s">
        <v>329</v>
      </c>
      <c r="K1125" s="25" t="str">
        <f>LEFT(J1125,MIN(FIND({0,1,2,3,4,5,6,7,8,9},ASC(J1125)&amp;1234567890))-1)</f>
        <v>I</v>
      </c>
      <c r="L1125" s="25">
        <f t="shared" si="35"/>
        <v>1</v>
      </c>
      <c r="M1125" s="25">
        <f>VLOOKUP(K1125,Table!$A$2:$C$121,2,0)</f>
        <v>17</v>
      </c>
      <c r="N1125" s="26">
        <f>VLOOKUP(K1125,Table!$A$2:$C$121,3,0)</f>
        <v>5</v>
      </c>
      <c r="O1125" s="13" t="str">
        <f>VLOOKUP(A1125,Table!$U$1:$V$230,2,0)</f>
        <v>Cubic</v>
      </c>
      <c r="P1125" s="63"/>
    </row>
    <row r="1126" spans="1:16" customFormat="1" ht="13.5">
      <c r="A1126" s="12">
        <v>216</v>
      </c>
      <c r="B1126" s="12">
        <v>163440</v>
      </c>
      <c r="C1126" s="12" t="s">
        <v>8570</v>
      </c>
      <c r="D1126" s="12" t="s">
        <v>8701</v>
      </c>
      <c r="E1126" s="17" t="s">
        <v>13896</v>
      </c>
      <c r="F1126" s="25" t="str">
        <f>LEFT(E1126,MIN(FIND({0,1,2,3,4,5,6,7,8,9},ASC(E1126)&amp;1234567890))-1)</f>
        <v>Cu</v>
      </c>
      <c r="G1126" s="25">
        <f t="shared" si="34"/>
        <v>0.93100000000000005</v>
      </c>
      <c r="H1126" s="25">
        <f>VLOOKUP(F1126,Table!$A$2:$C$121,2,0)</f>
        <v>11</v>
      </c>
      <c r="I1126" s="26">
        <f>VLOOKUP(F1126,Table!$A$2:$C$121,3,0)</f>
        <v>4</v>
      </c>
      <c r="J1126" s="17" t="s">
        <v>329</v>
      </c>
      <c r="K1126" s="25" t="str">
        <f>LEFT(J1126,MIN(FIND({0,1,2,3,4,5,6,7,8,9},ASC(J1126)&amp;1234567890))-1)</f>
        <v>I</v>
      </c>
      <c r="L1126" s="25">
        <f t="shared" si="35"/>
        <v>1</v>
      </c>
      <c r="M1126" s="25">
        <f>VLOOKUP(K1126,Table!$A$2:$C$121,2,0)</f>
        <v>17</v>
      </c>
      <c r="N1126" s="26">
        <f>VLOOKUP(K1126,Table!$A$2:$C$121,3,0)</f>
        <v>5</v>
      </c>
      <c r="O1126" s="13" t="str">
        <f>VLOOKUP(A1126,Table!$U$1:$V$230,2,0)</f>
        <v>Cubic</v>
      </c>
      <c r="P1126" s="63"/>
    </row>
    <row r="1127" spans="1:16" customFormat="1" ht="13.5">
      <c r="A1127" s="12">
        <v>216</v>
      </c>
      <c r="B1127" s="12">
        <v>163441</v>
      </c>
      <c r="C1127" s="12" t="s">
        <v>8570</v>
      </c>
      <c r="D1127" s="12" t="s">
        <v>8702</v>
      </c>
      <c r="E1127" s="17" t="s">
        <v>13897</v>
      </c>
      <c r="F1127" s="25" t="str">
        <f>LEFT(E1127,MIN(FIND({0,1,2,3,4,5,6,7,8,9},ASC(E1127)&amp;1234567890))-1)</f>
        <v>Cu</v>
      </c>
      <c r="G1127" s="25">
        <f t="shared" si="34"/>
        <v>0.93500000000000005</v>
      </c>
      <c r="H1127" s="25">
        <f>VLOOKUP(F1127,Table!$A$2:$C$121,2,0)</f>
        <v>11</v>
      </c>
      <c r="I1127" s="26">
        <f>VLOOKUP(F1127,Table!$A$2:$C$121,3,0)</f>
        <v>4</v>
      </c>
      <c r="J1127" s="17" t="s">
        <v>329</v>
      </c>
      <c r="K1127" s="25" t="str">
        <f>LEFT(J1127,MIN(FIND({0,1,2,3,4,5,6,7,8,9},ASC(J1127)&amp;1234567890))-1)</f>
        <v>I</v>
      </c>
      <c r="L1127" s="25">
        <f t="shared" si="35"/>
        <v>1</v>
      </c>
      <c r="M1127" s="25">
        <f>VLOOKUP(K1127,Table!$A$2:$C$121,2,0)</f>
        <v>17</v>
      </c>
      <c r="N1127" s="26">
        <f>VLOOKUP(K1127,Table!$A$2:$C$121,3,0)</f>
        <v>5</v>
      </c>
      <c r="O1127" s="13" t="str">
        <f>VLOOKUP(A1127,Table!$U$1:$V$230,2,0)</f>
        <v>Cubic</v>
      </c>
      <c r="P1127" s="63"/>
    </row>
    <row r="1128" spans="1:16" customFormat="1" ht="13.5">
      <c r="A1128" s="12">
        <v>216</v>
      </c>
      <c r="B1128" s="12">
        <v>163442</v>
      </c>
      <c r="C1128" s="12" t="s">
        <v>8570</v>
      </c>
      <c r="D1128" s="12" t="s">
        <v>8703</v>
      </c>
      <c r="E1128" s="17" t="s">
        <v>13898</v>
      </c>
      <c r="F1128" s="25" t="str">
        <f>LEFT(E1128,MIN(FIND({0,1,2,3,4,5,6,7,8,9},ASC(E1128)&amp;1234567890))-1)</f>
        <v>Cu</v>
      </c>
      <c r="G1128" s="25">
        <f t="shared" si="34"/>
        <v>0.94</v>
      </c>
      <c r="H1128" s="25">
        <f>VLOOKUP(F1128,Table!$A$2:$C$121,2,0)</f>
        <v>11</v>
      </c>
      <c r="I1128" s="26">
        <f>VLOOKUP(F1128,Table!$A$2:$C$121,3,0)</f>
        <v>4</v>
      </c>
      <c r="J1128" s="17" t="s">
        <v>329</v>
      </c>
      <c r="K1128" s="25" t="str">
        <f>LEFT(J1128,MIN(FIND({0,1,2,3,4,5,6,7,8,9},ASC(J1128)&amp;1234567890))-1)</f>
        <v>I</v>
      </c>
      <c r="L1128" s="25">
        <f t="shared" si="35"/>
        <v>1</v>
      </c>
      <c r="M1128" s="25">
        <f>VLOOKUP(K1128,Table!$A$2:$C$121,2,0)</f>
        <v>17</v>
      </c>
      <c r="N1128" s="26">
        <f>VLOOKUP(K1128,Table!$A$2:$C$121,3,0)</f>
        <v>5</v>
      </c>
      <c r="O1128" s="13" t="str">
        <f>VLOOKUP(A1128,Table!$U$1:$V$230,2,0)</f>
        <v>Cubic</v>
      </c>
      <c r="P1128" s="63"/>
    </row>
    <row r="1129" spans="1:16" customFormat="1" ht="13.5">
      <c r="A1129" s="12">
        <v>216</v>
      </c>
      <c r="B1129" s="12">
        <v>167182</v>
      </c>
      <c r="C1129" s="12" t="s">
        <v>8570</v>
      </c>
      <c r="D1129" s="12" t="s">
        <v>8704</v>
      </c>
      <c r="E1129" s="17" t="s">
        <v>11334</v>
      </c>
      <c r="F1129" s="25" t="str">
        <f>LEFT(E1129,MIN(FIND({0,1,2,3,4,5,6,7,8,9},ASC(E1129)&amp;1234567890))-1)</f>
        <v>Tm</v>
      </c>
      <c r="G1129" s="25">
        <f t="shared" si="34"/>
        <v>1</v>
      </c>
      <c r="H1129" s="25">
        <f>VLOOKUP(F1129,Table!$A$2:$C$121,2,0)</f>
        <v>3</v>
      </c>
      <c r="I1129" s="26">
        <f>VLOOKUP(F1129,Table!$A$2:$C$121,3,0)</f>
        <v>6</v>
      </c>
      <c r="J1129" s="17" t="s">
        <v>11386</v>
      </c>
      <c r="K1129" s="25" t="str">
        <f>LEFT(J1129,MIN(FIND({0,1,2,3,4,5,6,7,8,9},ASC(J1129)&amp;1234567890))-1)</f>
        <v>Ni</v>
      </c>
      <c r="L1129" s="25">
        <f t="shared" si="35"/>
        <v>2</v>
      </c>
      <c r="M1129" s="25">
        <f>VLOOKUP(K1129,Table!$A$2:$C$121,2,0)</f>
        <v>10</v>
      </c>
      <c r="N1129" s="26">
        <f>VLOOKUP(K1129,Table!$A$2:$C$121,3,0)</f>
        <v>4</v>
      </c>
      <c r="O1129" s="13" t="str">
        <f>VLOOKUP(A1129,Table!$U$1:$V$230,2,0)</f>
        <v>Cubic</v>
      </c>
      <c r="P1129" s="63"/>
    </row>
    <row r="1130" spans="1:16" customFormat="1" ht="13.5">
      <c r="A1130" s="12">
        <v>216</v>
      </c>
      <c r="B1130" s="12">
        <v>188293</v>
      </c>
      <c r="C1130" s="12" t="s">
        <v>8570</v>
      </c>
      <c r="D1130" s="12" t="s">
        <v>8705</v>
      </c>
      <c r="E1130" s="17" t="s">
        <v>13899</v>
      </c>
      <c r="F1130" s="25" t="str">
        <f>LEFT(E1130,MIN(FIND({0,1,2,3,4,5,6,7,8,9},ASC(E1130)&amp;1234567890))-1)</f>
        <v>Cd</v>
      </c>
      <c r="G1130" s="25">
        <f t="shared" si="34"/>
        <v>5.8747999999999996</v>
      </c>
      <c r="H1130" s="25">
        <f>VLOOKUP(F1130,Table!$A$2:$C$121,2,0)</f>
        <v>12</v>
      </c>
      <c r="I1130" s="26">
        <f>VLOOKUP(F1130,Table!$A$2:$C$121,3,0)</f>
        <v>5</v>
      </c>
      <c r="J1130" s="17" t="s">
        <v>13900</v>
      </c>
      <c r="K1130" s="25" t="str">
        <f>LEFT(J1130,MIN(FIND({0,1,2,3,4,5,6,7,8,9},ASC(J1130)&amp;1234567890))-1)</f>
        <v>Ni</v>
      </c>
      <c r="L1130" s="25">
        <f t="shared" si="35"/>
        <v>1.0347</v>
      </c>
      <c r="M1130" s="25">
        <f>VLOOKUP(K1130,Table!$A$2:$C$121,2,0)</f>
        <v>10</v>
      </c>
      <c r="N1130" s="26">
        <f>VLOOKUP(K1130,Table!$A$2:$C$121,3,0)</f>
        <v>4</v>
      </c>
      <c r="O1130" s="13" t="str">
        <f>VLOOKUP(A1130,Table!$U$1:$V$230,2,0)</f>
        <v>Cubic</v>
      </c>
      <c r="P1130" s="63"/>
    </row>
    <row r="1131" spans="1:16" customFormat="1" ht="13.5">
      <c r="A1131" s="12">
        <v>216</v>
      </c>
      <c r="B1131" s="12">
        <v>188294</v>
      </c>
      <c r="C1131" s="12" t="s">
        <v>8570</v>
      </c>
      <c r="D1131" s="12" t="s">
        <v>8706</v>
      </c>
      <c r="E1131" s="17" t="s">
        <v>13901</v>
      </c>
      <c r="F1131" s="25" t="str">
        <f>LEFT(E1131,MIN(FIND({0,1,2,3,4,5,6,7,8,9},ASC(E1131)&amp;1234567890))-1)</f>
        <v>Cd</v>
      </c>
      <c r="G1131" s="25">
        <f t="shared" si="34"/>
        <v>5.9161000000000001</v>
      </c>
      <c r="H1131" s="25">
        <f>VLOOKUP(F1131,Table!$A$2:$C$121,2,0)</f>
        <v>12</v>
      </c>
      <c r="I1131" s="26">
        <f>VLOOKUP(F1131,Table!$A$2:$C$121,3,0)</f>
        <v>5</v>
      </c>
      <c r="J1131" s="17" t="s">
        <v>13902</v>
      </c>
      <c r="K1131" s="25" t="str">
        <f>LEFT(J1131,MIN(FIND({0,1,2,3,4,5,6,7,8,9},ASC(J1131)&amp;1234567890))-1)</f>
        <v>Ni</v>
      </c>
      <c r="L1131" s="25">
        <f t="shared" si="35"/>
        <v>0.9556</v>
      </c>
      <c r="M1131" s="25">
        <f>VLOOKUP(K1131,Table!$A$2:$C$121,2,0)</f>
        <v>10</v>
      </c>
      <c r="N1131" s="26">
        <f>VLOOKUP(K1131,Table!$A$2:$C$121,3,0)</f>
        <v>4</v>
      </c>
      <c r="O1131" s="13" t="str">
        <f>VLOOKUP(A1131,Table!$U$1:$V$230,2,0)</f>
        <v>Cubic</v>
      </c>
      <c r="P1131" s="63"/>
    </row>
    <row r="1132" spans="1:16" customFormat="1" ht="13.5">
      <c r="A1132" s="12">
        <v>216</v>
      </c>
      <c r="B1132" s="12">
        <v>188295</v>
      </c>
      <c r="C1132" s="12" t="s">
        <v>8570</v>
      </c>
      <c r="D1132" s="12" t="s">
        <v>8707</v>
      </c>
      <c r="E1132" s="17" t="s">
        <v>13903</v>
      </c>
      <c r="F1132" s="25" t="str">
        <f>LEFT(E1132,MIN(FIND({0,1,2,3,4,5,6,7,8,9},ASC(E1132)&amp;1234567890))-1)</f>
        <v>Cd</v>
      </c>
      <c r="G1132" s="25">
        <f t="shared" si="34"/>
        <v>5.9257</v>
      </c>
      <c r="H1132" s="25">
        <f>VLOOKUP(F1132,Table!$A$2:$C$121,2,0)</f>
        <v>12</v>
      </c>
      <c r="I1132" s="26">
        <f>VLOOKUP(F1132,Table!$A$2:$C$121,3,0)</f>
        <v>5</v>
      </c>
      <c r="J1132" s="17" t="s">
        <v>13904</v>
      </c>
      <c r="K1132" s="25" t="str">
        <f>LEFT(J1132,MIN(FIND({0,1,2,3,4,5,6,7,8,9},ASC(J1132)&amp;1234567890))-1)</f>
        <v>Ni</v>
      </c>
      <c r="L1132" s="25">
        <f t="shared" si="35"/>
        <v>0.9466</v>
      </c>
      <c r="M1132" s="25">
        <f>VLOOKUP(K1132,Table!$A$2:$C$121,2,0)</f>
        <v>10</v>
      </c>
      <c r="N1132" s="26">
        <f>VLOOKUP(K1132,Table!$A$2:$C$121,3,0)</f>
        <v>4</v>
      </c>
      <c r="O1132" s="13" t="str">
        <f>VLOOKUP(A1132,Table!$U$1:$V$230,2,0)</f>
        <v>Cubic</v>
      </c>
      <c r="P1132" s="63"/>
    </row>
    <row r="1133" spans="1:16" customFormat="1" ht="13.5">
      <c r="A1133" s="12">
        <v>216</v>
      </c>
      <c r="B1133" s="12">
        <v>188296</v>
      </c>
      <c r="C1133" s="12" t="s">
        <v>8570</v>
      </c>
      <c r="D1133" s="12" t="s">
        <v>8708</v>
      </c>
      <c r="E1133" s="17" t="s">
        <v>13905</v>
      </c>
      <c r="F1133" s="25" t="str">
        <f>LEFT(E1133,MIN(FIND({0,1,2,3,4,5,6,7,8,9},ASC(E1133)&amp;1234567890))-1)</f>
        <v>Cd</v>
      </c>
      <c r="G1133" s="25">
        <f t="shared" si="34"/>
        <v>5.9387999999999996</v>
      </c>
      <c r="H1133" s="25">
        <f>VLOOKUP(F1133,Table!$A$2:$C$121,2,0)</f>
        <v>12</v>
      </c>
      <c r="I1133" s="26">
        <f>VLOOKUP(F1133,Table!$A$2:$C$121,3,0)</f>
        <v>5</v>
      </c>
      <c r="J1133" s="17" t="s">
        <v>13906</v>
      </c>
      <c r="K1133" s="25" t="str">
        <f>LEFT(J1133,MIN(FIND({0,1,2,3,4,5,6,7,8,9},ASC(J1133)&amp;1234567890))-1)</f>
        <v>Ni</v>
      </c>
      <c r="L1133" s="25">
        <f t="shared" si="35"/>
        <v>0.93500000000000005</v>
      </c>
      <c r="M1133" s="25">
        <f>VLOOKUP(K1133,Table!$A$2:$C$121,2,0)</f>
        <v>10</v>
      </c>
      <c r="N1133" s="26">
        <f>VLOOKUP(K1133,Table!$A$2:$C$121,3,0)</f>
        <v>4</v>
      </c>
      <c r="O1133" s="13" t="str">
        <f>VLOOKUP(A1133,Table!$U$1:$V$230,2,0)</f>
        <v>Cubic</v>
      </c>
      <c r="P1133" s="63"/>
    </row>
    <row r="1134" spans="1:16" customFormat="1" ht="13.5">
      <c r="A1134" s="12">
        <v>216</v>
      </c>
      <c r="B1134" s="12">
        <v>107215</v>
      </c>
      <c r="C1134" s="12" t="s">
        <v>8570</v>
      </c>
      <c r="D1134" s="12" t="s">
        <v>8709</v>
      </c>
      <c r="E1134" s="17" t="s">
        <v>13907</v>
      </c>
      <c r="F1134" s="25" t="str">
        <f>LEFT(E1134,MIN(FIND({0,1,2,3,4,5,6,7,8,9},ASC(E1134)&amp;1234567890))-1)</f>
        <v>Li</v>
      </c>
      <c r="G1134" s="25">
        <f t="shared" si="34"/>
        <v>17.05</v>
      </c>
      <c r="H1134" s="25">
        <f>VLOOKUP(F1134,Table!$A$2:$C$121,2,0)</f>
        <v>1</v>
      </c>
      <c r="I1134" s="26">
        <f>VLOOKUP(F1134,Table!$A$2:$C$121,3,0)</f>
        <v>2</v>
      </c>
      <c r="J1134" s="17" t="s">
        <v>599</v>
      </c>
      <c r="K1134" s="25" t="str">
        <f>LEFT(J1134,MIN(FIND({0,1,2,3,4,5,6,7,8,9},ASC(J1134)&amp;1234567890))-1)</f>
        <v>Sn</v>
      </c>
      <c r="L1134" s="25">
        <f t="shared" si="35"/>
        <v>4</v>
      </c>
      <c r="M1134" s="25">
        <f>VLOOKUP(K1134,Table!$A$2:$C$121,2,0)</f>
        <v>14</v>
      </c>
      <c r="N1134" s="26">
        <f>VLOOKUP(K1134,Table!$A$2:$C$121,3,0)</f>
        <v>5</v>
      </c>
      <c r="O1134" s="13" t="str">
        <f>VLOOKUP(A1134,Table!$U$1:$V$230,2,0)</f>
        <v>Cubic</v>
      </c>
      <c r="P1134" s="63"/>
    </row>
    <row r="1135" spans="1:16" customFormat="1" ht="13.5">
      <c r="A1135" s="12">
        <v>216</v>
      </c>
      <c r="B1135" s="12">
        <v>107216</v>
      </c>
      <c r="C1135" s="12" t="s">
        <v>8570</v>
      </c>
      <c r="D1135" s="12" t="s">
        <v>8710</v>
      </c>
      <c r="E1135" s="17" t="s">
        <v>13830</v>
      </c>
      <c r="F1135" s="25" t="str">
        <f>LEFT(E1135,MIN(FIND({0,1,2,3,4,5,6,7,8,9},ASC(E1135)&amp;1234567890))-1)</f>
        <v>Li</v>
      </c>
      <c r="G1135" s="25">
        <f t="shared" si="34"/>
        <v>17</v>
      </c>
      <c r="H1135" s="25">
        <f>VLOOKUP(F1135,Table!$A$2:$C$121,2,0)</f>
        <v>1</v>
      </c>
      <c r="I1135" s="26">
        <f>VLOOKUP(F1135,Table!$A$2:$C$121,3,0)</f>
        <v>2</v>
      </c>
      <c r="J1135" s="17" t="s">
        <v>11943</v>
      </c>
      <c r="K1135" s="25" t="str">
        <f>LEFT(J1135,MIN(FIND({0,1,2,3,4,5,6,7,8,9},ASC(J1135)&amp;1234567890))-1)</f>
        <v>Pb</v>
      </c>
      <c r="L1135" s="25">
        <f t="shared" si="35"/>
        <v>4</v>
      </c>
      <c r="M1135" s="25">
        <f>VLOOKUP(K1135,Table!$A$2:$C$121,2,0)</f>
        <v>14</v>
      </c>
      <c r="N1135" s="26">
        <f>VLOOKUP(K1135,Table!$A$2:$C$121,3,0)</f>
        <v>6</v>
      </c>
      <c r="O1135" s="13" t="str">
        <f>VLOOKUP(A1135,Table!$U$1:$V$230,2,0)</f>
        <v>Cubic</v>
      </c>
      <c r="P1135" s="63"/>
    </row>
    <row r="1136" spans="1:16" customFormat="1" ht="13.5">
      <c r="A1136" s="12">
        <v>216</v>
      </c>
      <c r="B1136" s="12">
        <v>55515</v>
      </c>
      <c r="C1136" s="12" t="s">
        <v>8570</v>
      </c>
      <c r="D1136" s="12" t="s">
        <v>8711</v>
      </c>
      <c r="E1136" s="17" t="s">
        <v>13908</v>
      </c>
      <c r="F1136" s="25" t="str">
        <f>LEFT(E1136,MIN(FIND({0,1,2,3,4,5,6,7,8,9},ASC(E1136)&amp;1234567890))-1)</f>
        <v>Mg</v>
      </c>
      <c r="G1136" s="25">
        <f t="shared" si="34"/>
        <v>29</v>
      </c>
      <c r="H1136" s="25">
        <f>VLOOKUP(F1136,Table!$A$2:$C$121,2,0)</f>
        <v>2</v>
      </c>
      <c r="I1136" s="26">
        <f>VLOOKUP(F1136,Table!$A$2:$C$121,3,0)</f>
        <v>3</v>
      </c>
      <c r="J1136" s="17" t="s">
        <v>11362</v>
      </c>
      <c r="K1136" s="25" t="str">
        <f>LEFT(J1136,MIN(FIND({0,1,2,3,4,5,6,7,8,9},ASC(J1136)&amp;1234567890))-1)</f>
        <v>Ir</v>
      </c>
      <c r="L1136" s="25">
        <f t="shared" si="35"/>
        <v>4</v>
      </c>
      <c r="M1136" s="25">
        <f>VLOOKUP(K1136,Table!$A$2:$C$121,2,0)</f>
        <v>9</v>
      </c>
      <c r="N1136" s="26">
        <f>VLOOKUP(K1136,Table!$A$2:$C$121,3,0)</f>
        <v>6</v>
      </c>
      <c r="O1136" s="13" t="str">
        <f>VLOOKUP(A1136,Table!$U$1:$V$230,2,0)</f>
        <v>Cubic</v>
      </c>
      <c r="P1136" s="63"/>
    </row>
    <row r="1137" spans="1:16" customFormat="1" ht="13.5">
      <c r="A1137" s="12">
        <v>216</v>
      </c>
      <c r="B1137" s="12">
        <v>260341</v>
      </c>
      <c r="C1137" s="12" t="s">
        <v>8570</v>
      </c>
      <c r="D1137" s="12" t="s">
        <v>8712</v>
      </c>
      <c r="E1137" s="17" t="s">
        <v>13909</v>
      </c>
      <c r="F1137" s="25" t="str">
        <f>LEFT(E1137,MIN(FIND({0,1,2,3,4,5,6,7,8,9},ASC(E1137)&amp;1234567890))-1)</f>
        <v>Al</v>
      </c>
      <c r="G1137" s="25">
        <f t="shared" si="34"/>
        <v>282.23</v>
      </c>
      <c r="H1137" s="25">
        <f>VLOOKUP(F1137,Table!$A$2:$C$121,2,0)</f>
        <v>13</v>
      </c>
      <c r="I1137" s="26">
        <f>VLOOKUP(F1137,Table!$A$2:$C$121,3,0)</f>
        <v>3</v>
      </c>
      <c r="J1137" s="17" t="s">
        <v>13910</v>
      </c>
      <c r="K1137" s="25" t="str">
        <f>LEFT(J1137,MIN(FIND({0,1,2,3,4,5,6,7,8,9},ASC(J1137)&amp;1234567890))-1)</f>
        <v>Ta</v>
      </c>
      <c r="L1137" s="25">
        <f t="shared" si="35"/>
        <v>161.77000000000001</v>
      </c>
      <c r="M1137" s="25">
        <f>VLOOKUP(K1137,Table!$A$2:$C$121,2,0)</f>
        <v>5</v>
      </c>
      <c r="N1137" s="26">
        <f>VLOOKUP(K1137,Table!$A$2:$C$121,3,0)</f>
        <v>6</v>
      </c>
      <c r="O1137" s="13" t="str">
        <f>VLOOKUP(A1137,Table!$U$1:$V$230,2,0)</f>
        <v>Cubic</v>
      </c>
      <c r="P1137" s="63"/>
    </row>
    <row r="1138" spans="1:16" customFormat="1" ht="13.5">
      <c r="A1138" s="12">
        <v>216</v>
      </c>
      <c r="B1138" s="12">
        <v>424887</v>
      </c>
      <c r="C1138" s="12" t="s">
        <v>8570</v>
      </c>
      <c r="D1138" s="12" t="s">
        <v>8713</v>
      </c>
      <c r="E1138" s="17" t="s">
        <v>13911</v>
      </c>
      <c r="F1138" s="25" t="str">
        <f>LEFT(E1138,MIN(FIND({0,1,2,3,4,5,6,7,8,9},ASC(E1138)&amp;1234567890))-1)</f>
        <v>Ba</v>
      </c>
      <c r="G1138" s="25">
        <f t="shared" si="34"/>
        <v>20</v>
      </c>
      <c r="H1138" s="25">
        <f>VLOOKUP(F1138,Table!$A$2:$C$121,2,0)</f>
        <v>2</v>
      </c>
      <c r="I1138" s="26">
        <f>VLOOKUP(F1138,Table!$A$2:$C$121,3,0)</f>
        <v>6</v>
      </c>
      <c r="J1138" s="17" t="s">
        <v>13912</v>
      </c>
      <c r="K1138" s="25" t="str">
        <f>LEFT(J1138,MIN(FIND({0,1,2,3,4,5,6,7,8,9},ASC(J1138)&amp;1234567890))-1)</f>
        <v>Hg</v>
      </c>
      <c r="L1138" s="25">
        <f t="shared" si="35"/>
        <v>103</v>
      </c>
      <c r="M1138" s="25">
        <f>VLOOKUP(K1138,Table!$A$2:$C$121,2,0)</f>
        <v>12</v>
      </c>
      <c r="N1138" s="26">
        <f>VLOOKUP(K1138,Table!$A$2:$C$121,3,0)</f>
        <v>6</v>
      </c>
      <c r="O1138" s="13" t="str">
        <f>VLOOKUP(A1138,Table!$U$1:$V$230,2,0)</f>
        <v>Cubic</v>
      </c>
      <c r="P1138" s="63"/>
    </row>
    <row r="1139" spans="1:16" customFormat="1" ht="13.5">
      <c r="A1139" s="12">
        <v>216</v>
      </c>
      <c r="B1139" s="12">
        <v>426729</v>
      </c>
      <c r="C1139" s="12" t="s">
        <v>8570</v>
      </c>
      <c r="D1139" s="12" t="s">
        <v>8714</v>
      </c>
      <c r="E1139" s="17" t="s">
        <v>13913</v>
      </c>
      <c r="F1139" s="25" t="str">
        <f>LEFT(E1139,MIN(FIND({0,1,2,3,4,5,6,7,8,9},ASC(E1139)&amp;1234567890))-1)</f>
        <v>Cr</v>
      </c>
      <c r="G1139" s="25">
        <f t="shared" si="34"/>
        <v>5.84</v>
      </c>
      <c r="H1139" s="25">
        <f>VLOOKUP(F1139,Table!$A$2:$C$121,2,0)</f>
        <v>6</v>
      </c>
      <c r="I1139" s="26">
        <f>VLOOKUP(F1139,Table!$A$2:$C$121,3,0)</f>
        <v>4</v>
      </c>
      <c r="J1139" s="17" t="s">
        <v>13914</v>
      </c>
      <c r="K1139" s="25" t="str">
        <f>LEFT(J1139,MIN(FIND({0,1,2,3,4,5,6,7,8,9},ASC(J1139)&amp;1234567890))-1)</f>
        <v>Zn</v>
      </c>
      <c r="L1139" s="25">
        <f t="shared" si="35"/>
        <v>94.85</v>
      </c>
      <c r="M1139" s="25">
        <f>VLOOKUP(K1139,Table!$A$2:$C$121,2,0)</f>
        <v>12</v>
      </c>
      <c r="N1139" s="26">
        <f>VLOOKUP(K1139,Table!$A$2:$C$121,3,0)</f>
        <v>4</v>
      </c>
      <c r="O1139" s="13" t="str">
        <f>VLOOKUP(A1139,Table!$U$1:$V$230,2,0)</f>
        <v>Cubic</v>
      </c>
      <c r="P1139" s="63"/>
    </row>
    <row r="1140" spans="1:16" customFormat="1" ht="13.5">
      <c r="A1140" s="12">
        <v>216</v>
      </c>
      <c r="B1140" s="12">
        <v>426730</v>
      </c>
      <c r="C1140" s="12" t="s">
        <v>8570</v>
      </c>
      <c r="D1140" s="12" t="s">
        <v>8715</v>
      </c>
      <c r="E1140" s="17" t="s">
        <v>13915</v>
      </c>
      <c r="F1140" s="25" t="str">
        <f>LEFT(E1140,MIN(FIND({0,1,2,3,4,5,6,7,8,9},ASC(E1140)&amp;1234567890))-1)</f>
        <v>Cr</v>
      </c>
      <c r="G1140" s="25">
        <f t="shared" si="34"/>
        <v>5.56</v>
      </c>
      <c r="H1140" s="25">
        <f>VLOOKUP(F1140,Table!$A$2:$C$121,2,0)</f>
        <v>6</v>
      </c>
      <c r="I1140" s="26">
        <f>VLOOKUP(F1140,Table!$A$2:$C$121,3,0)</f>
        <v>4</v>
      </c>
      <c r="J1140" s="17" t="s">
        <v>13916</v>
      </c>
      <c r="K1140" s="25" t="str">
        <f>LEFT(J1140,MIN(FIND({0,1,2,3,4,5,6,7,8,9},ASC(J1140)&amp;1234567890))-1)</f>
        <v>Zn</v>
      </c>
      <c r="L1140" s="25">
        <f t="shared" si="35"/>
        <v>94.36</v>
      </c>
      <c r="M1140" s="25">
        <f>VLOOKUP(K1140,Table!$A$2:$C$121,2,0)</f>
        <v>12</v>
      </c>
      <c r="N1140" s="26">
        <f>VLOOKUP(K1140,Table!$A$2:$C$121,3,0)</f>
        <v>4</v>
      </c>
      <c r="O1140" s="13" t="str">
        <f>VLOOKUP(A1140,Table!$U$1:$V$230,2,0)</f>
        <v>Cubic</v>
      </c>
      <c r="P1140" s="63"/>
    </row>
    <row r="1141" spans="1:16" customFormat="1" ht="13.5">
      <c r="A1141" s="12">
        <v>216</v>
      </c>
      <c r="B1141" s="12">
        <v>426731</v>
      </c>
      <c r="C1141" s="12" t="s">
        <v>8570</v>
      </c>
      <c r="D1141" s="12" t="s">
        <v>8716</v>
      </c>
      <c r="E1141" s="17" t="s">
        <v>11540</v>
      </c>
      <c r="F1141" s="25" t="str">
        <f>LEFT(E1141,MIN(FIND({0,1,2,3,4,5,6,7,8,9},ASC(E1141)&amp;1234567890))-1)</f>
        <v>Cr</v>
      </c>
      <c r="G1141" s="25">
        <f t="shared" si="34"/>
        <v>5</v>
      </c>
      <c r="H1141" s="25">
        <f>VLOOKUP(F1141,Table!$A$2:$C$121,2,0)</f>
        <v>6</v>
      </c>
      <c r="I1141" s="26">
        <f>VLOOKUP(F1141,Table!$A$2:$C$121,3,0)</f>
        <v>4</v>
      </c>
      <c r="J1141" s="17" t="s">
        <v>13917</v>
      </c>
      <c r="K1141" s="25" t="str">
        <f>LEFT(J1141,MIN(FIND({0,1,2,3,4,5,6,7,8,9},ASC(J1141)&amp;1234567890))-1)</f>
        <v>Zn</v>
      </c>
      <c r="L1141" s="25">
        <f t="shared" si="35"/>
        <v>94.89</v>
      </c>
      <c r="M1141" s="25">
        <f>VLOOKUP(K1141,Table!$A$2:$C$121,2,0)</f>
        <v>12</v>
      </c>
      <c r="N1141" s="26">
        <f>VLOOKUP(K1141,Table!$A$2:$C$121,3,0)</f>
        <v>4</v>
      </c>
      <c r="O1141" s="13" t="str">
        <f>VLOOKUP(A1141,Table!$U$1:$V$230,2,0)</f>
        <v>Cubic</v>
      </c>
      <c r="P1141" s="63"/>
    </row>
    <row r="1142" spans="1:16" customFormat="1" ht="13.5">
      <c r="A1142" s="12">
        <v>216</v>
      </c>
      <c r="B1142" s="12">
        <v>427232</v>
      </c>
      <c r="C1142" s="12" t="s">
        <v>8570</v>
      </c>
      <c r="D1142" s="12" t="s">
        <v>8717</v>
      </c>
      <c r="E1142" s="17" t="s">
        <v>13830</v>
      </c>
      <c r="F1142" s="25" t="str">
        <f>LEFT(E1142,MIN(FIND({0,1,2,3,4,5,6,7,8,9},ASC(E1142)&amp;1234567890))-1)</f>
        <v>Li</v>
      </c>
      <c r="G1142" s="25">
        <f t="shared" si="34"/>
        <v>17</v>
      </c>
      <c r="H1142" s="25">
        <f>VLOOKUP(F1142,Table!$A$2:$C$121,2,0)</f>
        <v>1</v>
      </c>
      <c r="I1142" s="26">
        <f>VLOOKUP(F1142,Table!$A$2:$C$121,3,0)</f>
        <v>2</v>
      </c>
      <c r="J1142" s="17" t="s">
        <v>11370</v>
      </c>
      <c r="K1142" s="25" t="str">
        <f>LEFT(J1142,MIN(FIND({0,1,2,3,4,5,6,7,8,9},ASC(J1142)&amp;1234567890))-1)</f>
        <v>Ge</v>
      </c>
      <c r="L1142" s="25">
        <f t="shared" si="35"/>
        <v>4</v>
      </c>
      <c r="M1142" s="25">
        <f>VLOOKUP(K1142,Table!$A$2:$C$121,2,0)</f>
        <v>14</v>
      </c>
      <c r="N1142" s="26">
        <f>VLOOKUP(K1142,Table!$A$2:$C$121,3,0)</f>
        <v>4</v>
      </c>
      <c r="O1142" s="13" t="str">
        <f>VLOOKUP(A1142,Table!$U$1:$V$230,2,0)</f>
        <v>Cubic</v>
      </c>
      <c r="P1142" s="63"/>
    </row>
    <row r="1143" spans="1:16" customFormat="1" ht="13.5">
      <c r="A1143" s="12">
        <v>216</v>
      </c>
      <c r="B1143" s="12">
        <v>5213</v>
      </c>
      <c r="C1143" s="12" t="s">
        <v>8570</v>
      </c>
      <c r="D1143" s="12" t="s">
        <v>8718</v>
      </c>
      <c r="E1143" s="17" t="s">
        <v>12704</v>
      </c>
      <c r="F1143" s="25" t="str">
        <f>LEFT(E1143,MIN(FIND({0,1,2,3,4,5,6,7,8,9},ASC(E1143)&amp;1234567890))-1)</f>
        <v>B</v>
      </c>
      <c r="G1143" s="25">
        <f t="shared" si="34"/>
        <v>1.1000000000000001</v>
      </c>
      <c r="H1143" s="25">
        <f>VLOOKUP(F1143,Table!$A$2:$C$121,2,0)</f>
        <v>13</v>
      </c>
      <c r="I1143" s="26">
        <f>VLOOKUP(F1143,Table!$A$2:$C$121,3,0)</f>
        <v>2</v>
      </c>
      <c r="J1143" s="17" t="s">
        <v>13188</v>
      </c>
      <c r="K1143" s="25" t="str">
        <f>LEFT(J1143,MIN(FIND({0,1,2,3,4,5,6,7,8,9},ASC(J1143)&amp;1234567890))-1)</f>
        <v>N</v>
      </c>
      <c r="L1143" s="25">
        <f t="shared" si="35"/>
        <v>0.9</v>
      </c>
      <c r="M1143" s="25">
        <f>VLOOKUP(K1143,Table!$A$2:$C$121,2,0)</f>
        <v>15</v>
      </c>
      <c r="N1143" s="26">
        <f>VLOOKUP(K1143,Table!$A$2:$C$121,3,0)</f>
        <v>2</v>
      </c>
      <c r="O1143" s="13" t="str">
        <f>VLOOKUP(A1143,Table!$U$1:$V$230,2,0)</f>
        <v>Cubic</v>
      </c>
      <c r="P1143" s="63"/>
    </row>
    <row r="1144" spans="1:16" customFormat="1" ht="13.5">
      <c r="A1144" s="12">
        <v>216</v>
      </c>
      <c r="B1144" s="12">
        <v>425779</v>
      </c>
      <c r="C1144" s="12" t="s">
        <v>8570</v>
      </c>
      <c r="D1144" s="12" t="s">
        <v>8719</v>
      </c>
      <c r="E1144" s="17" t="s">
        <v>13830</v>
      </c>
      <c r="F1144" s="25" t="str">
        <f>LEFT(E1144,MIN(FIND({0,1,2,3,4,5,6,7,8,9},ASC(E1144)&amp;1234567890))-1)</f>
        <v>Li</v>
      </c>
      <c r="G1144" s="25">
        <f t="shared" si="34"/>
        <v>17</v>
      </c>
      <c r="H1144" s="25">
        <f>VLOOKUP(F1144,Table!$A$2:$C$121,2,0)</f>
        <v>1</v>
      </c>
      <c r="I1144" s="26">
        <f>VLOOKUP(F1144,Table!$A$2:$C$121,3,0)</f>
        <v>2</v>
      </c>
      <c r="J1144" s="17" t="s">
        <v>11725</v>
      </c>
      <c r="K1144" s="25" t="str">
        <f>LEFT(J1144,MIN(FIND({0,1,2,3,4,5,6,7,8,9},ASC(J1144)&amp;1234567890))-1)</f>
        <v>Si</v>
      </c>
      <c r="L1144" s="25">
        <f t="shared" si="35"/>
        <v>4</v>
      </c>
      <c r="M1144" s="25">
        <f>VLOOKUP(K1144,Table!$A$2:$C$121,2,0)</f>
        <v>14</v>
      </c>
      <c r="N1144" s="26">
        <f>VLOOKUP(K1144,Table!$A$2:$C$121,3,0)</f>
        <v>3</v>
      </c>
      <c r="O1144" s="13" t="str">
        <f>VLOOKUP(A1144,Table!$U$1:$V$230,2,0)</f>
        <v>Cubic</v>
      </c>
      <c r="P1144" s="63"/>
    </row>
    <row r="1145" spans="1:16" customFormat="1" ht="13.5">
      <c r="A1145" s="12">
        <v>217</v>
      </c>
      <c r="B1145" s="12">
        <v>214</v>
      </c>
      <c r="C1145" s="12" t="s">
        <v>8720</v>
      </c>
      <c r="D1145" s="12" t="s">
        <v>233</v>
      </c>
      <c r="E1145" s="17" t="s">
        <v>379</v>
      </c>
      <c r="F1145" s="25" t="str">
        <f>LEFT(E1145,MIN(FIND({0,1,2,3,4,5,6,7,8,9},ASC(E1145)&amp;1234567890))-1)</f>
        <v>S</v>
      </c>
      <c r="G1145" s="25">
        <f t="shared" si="34"/>
        <v>1</v>
      </c>
      <c r="H1145" s="25">
        <f>VLOOKUP(F1145,Table!$A$2:$C$121,2,0)</f>
        <v>16</v>
      </c>
      <c r="I1145" s="26">
        <f>VLOOKUP(F1145,Table!$A$2:$C$121,3,0)</f>
        <v>3</v>
      </c>
      <c r="J1145" s="17" t="s">
        <v>380</v>
      </c>
      <c r="K1145" s="25" t="str">
        <f>LEFT(J1145,MIN(FIND({0,1,2,3,4,5,6,7,8,9},ASC(J1145)&amp;1234567890))-1)</f>
        <v>F</v>
      </c>
      <c r="L1145" s="25">
        <f t="shared" si="35"/>
        <v>6</v>
      </c>
      <c r="M1145" s="25">
        <f>VLOOKUP(K1145,Table!$A$2:$C$121,2,0)</f>
        <v>17</v>
      </c>
      <c r="N1145" s="26">
        <f>VLOOKUP(K1145,Table!$A$2:$C$121,3,0)</f>
        <v>2</v>
      </c>
      <c r="O1145" s="13" t="str">
        <f>VLOOKUP(A1145,Table!$U$1:$V$230,2,0)</f>
        <v>Cubic</v>
      </c>
      <c r="P1145" s="63"/>
    </row>
    <row r="1146" spans="1:16" customFormat="1" ht="13.5">
      <c r="A1146" s="12">
        <v>217</v>
      </c>
      <c r="B1146" s="12">
        <v>913</v>
      </c>
      <c r="C1146" s="12" t="s">
        <v>8720</v>
      </c>
      <c r="D1146" s="12" t="s">
        <v>8721</v>
      </c>
      <c r="E1146" s="17" t="s">
        <v>11482</v>
      </c>
      <c r="F1146" s="25" t="str">
        <f>LEFT(E1146,MIN(FIND({0,1,2,3,4,5,6,7,8,9},ASC(E1146)&amp;1234567890))-1)</f>
        <v>Al</v>
      </c>
      <c r="G1146" s="25">
        <f t="shared" si="34"/>
        <v>8</v>
      </c>
      <c r="H1146" s="25">
        <f>VLOOKUP(F1146,Table!$A$2:$C$121,2,0)</f>
        <v>13</v>
      </c>
      <c r="I1146" s="26">
        <f>VLOOKUP(F1146,Table!$A$2:$C$121,3,0)</f>
        <v>3</v>
      </c>
      <c r="J1146" s="17" t="s">
        <v>417</v>
      </c>
      <c r="K1146" s="25" t="str">
        <f>LEFT(J1146,MIN(FIND({0,1,2,3,4,5,6,7,8,9},ASC(J1146)&amp;1234567890))-1)</f>
        <v>V</v>
      </c>
      <c r="L1146" s="25">
        <f t="shared" si="35"/>
        <v>5</v>
      </c>
      <c r="M1146" s="25">
        <f>VLOOKUP(K1146,Table!$A$2:$C$121,2,0)</f>
        <v>5</v>
      </c>
      <c r="N1146" s="26">
        <f>VLOOKUP(K1146,Table!$A$2:$C$121,3,0)</f>
        <v>4</v>
      </c>
      <c r="O1146" s="13" t="str">
        <f>VLOOKUP(A1146,Table!$U$1:$V$230,2,0)</f>
        <v>Cubic</v>
      </c>
      <c r="P1146" s="63"/>
    </row>
    <row r="1147" spans="1:16" customFormat="1" ht="13.5">
      <c r="A1147" s="12">
        <v>217</v>
      </c>
      <c r="B1147" s="12">
        <v>2092</v>
      </c>
      <c r="C1147" s="12" t="s">
        <v>8720</v>
      </c>
      <c r="D1147" s="12" t="s">
        <v>8722</v>
      </c>
      <c r="E1147" s="17" t="s">
        <v>598</v>
      </c>
      <c r="F1147" s="25" t="str">
        <f>LEFT(E1147,MIN(FIND({0,1,2,3,4,5,6,7,8,9},ASC(E1147)&amp;1234567890))-1)</f>
        <v>Cu</v>
      </c>
      <c r="G1147" s="25">
        <f t="shared" si="34"/>
        <v>5</v>
      </c>
      <c r="H1147" s="25">
        <f>VLOOKUP(F1147,Table!$A$2:$C$121,2,0)</f>
        <v>11</v>
      </c>
      <c r="I1147" s="26">
        <f>VLOOKUP(F1147,Table!$A$2:$C$121,3,0)</f>
        <v>4</v>
      </c>
      <c r="J1147" s="17" t="s">
        <v>13918</v>
      </c>
      <c r="K1147" s="25" t="str">
        <f>LEFT(J1147,MIN(FIND({0,1,2,3,4,5,6,7,8,9},ASC(J1147)&amp;1234567890))-1)</f>
        <v>Zn</v>
      </c>
      <c r="L1147" s="25">
        <f t="shared" si="35"/>
        <v>8</v>
      </c>
      <c r="M1147" s="25">
        <f>VLOOKUP(K1147,Table!$A$2:$C$121,2,0)</f>
        <v>12</v>
      </c>
      <c r="N1147" s="26">
        <f>VLOOKUP(K1147,Table!$A$2:$C$121,3,0)</f>
        <v>4</v>
      </c>
      <c r="O1147" s="13" t="str">
        <f>VLOOKUP(A1147,Table!$U$1:$V$230,2,0)</f>
        <v>Cubic</v>
      </c>
      <c r="P1147" s="63"/>
    </row>
    <row r="1148" spans="1:16" customFormat="1" ht="13.5">
      <c r="A1148" s="12">
        <v>217</v>
      </c>
      <c r="B1148" s="12">
        <v>2093</v>
      </c>
      <c r="C1148" s="12" t="s">
        <v>8720</v>
      </c>
      <c r="D1148" s="12" t="s">
        <v>8723</v>
      </c>
      <c r="E1148" s="17" t="s">
        <v>13274</v>
      </c>
      <c r="F1148" s="25" t="str">
        <f>LEFT(E1148,MIN(FIND({0,1,2,3,4,5,6,7,8,9},ASC(E1148)&amp;1234567890))-1)</f>
        <v>Cu</v>
      </c>
      <c r="G1148" s="25">
        <f t="shared" si="34"/>
        <v>5.25</v>
      </c>
      <c r="H1148" s="25">
        <f>VLOOKUP(F1148,Table!$A$2:$C$121,2,0)</f>
        <v>11</v>
      </c>
      <c r="I1148" s="26">
        <f>VLOOKUP(F1148,Table!$A$2:$C$121,3,0)</f>
        <v>4</v>
      </c>
      <c r="J1148" s="17" t="s">
        <v>13919</v>
      </c>
      <c r="K1148" s="25" t="str">
        <f>LEFT(J1148,MIN(FIND({0,1,2,3,4,5,6,7,8,9},ASC(J1148)&amp;1234567890))-1)</f>
        <v>Cd</v>
      </c>
      <c r="L1148" s="25">
        <f t="shared" si="35"/>
        <v>7.75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Cubic</v>
      </c>
      <c r="P1148" s="63"/>
    </row>
    <row r="1149" spans="1:16" customFormat="1" ht="13.5">
      <c r="A1149" s="12">
        <v>217</v>
      </c>
      <c r="B1149" s="12">
        <v>2094</v>
      </c>
      <c r="C1149" s="12" t="s">
        <v>8720</v>
      </c>
      <c r="D1149" s="12" t="s">
        <v>8724</v>
      </c>
      <c r="E1149" s="17" t="s">
        <v>11292</v>
      </c>
      <c r="F1149" s="25" t="str">
        <f>LEFT(E1149,MIN(FIND({0,1,2,3,4,5,6,7,8,9},ASC(E1149)&amp;1234567890))-1)</f>
        <v>Fe</v>
      </c>
      <c r="G1149" s="25">
        <f t="shared" si="34"/>
        <v>3</v>
      </c>
      <c r="H1149" s="25">
        <f>VLOOKUP(F1149,Table!$A$2:$C$121,2,0)</f>
        <v>8</v>
      </c>
      <c r="I1149" s="26">
        <f>VLOOKUP(F1149,Table!$A$2:$C$121,3,0)</f>
        <v>4</v>
      </c>
      <c r="J1149" s="17" t="s">
        <v>13848</v>
      </c>
      <c r="K1149" s="25" t="str">
        <f>LEFT(J1149,MIN(FIND({0,1,2,3,4,5,6,7,8,9},ASC(J1149)&amp;1234567890))-1)</f>
        <v>Zn</v>
      </c>
      <c r="L1149" s="25">
        <f t="shared" si="35"/>
        <v>10</v>
      </c>
      <c r="M1149" s="25">
        <f>VLOOKUP(K1149,Table!$A$2:$C$121,2,0)</f>
        <v>12</v>
      </c>
      <c r="N1149" s="26">
        <f>VLOOKUP(K1149,Table!$A$2:$C$121,3,0)</f>
        <v>4</v>
      </c>
      <c r="O1149" s="13" t="str">
        <f>VLOOKUP(A1149,Table!$U$1:$V$230,2,0)</f>
        <v>Cubic</v>
      </c>
      <c r="P1149" s="63"/>
    </row>
    <row r="1150" spans="1:16" customFormat="1" ht="13.5">
      <c r="A1150" s="12">
        <v>217</v>
      </c>
      <c r="B1150" s="12">
        <v>9888</v>
      </c>
      <c r="C1150" s="12" t="s">
        <v>8720</v>
      </c>
      <c r="D1150" s="12" t="s">
        <v>8725</v>
      </c>
      <c r="E1150" s="17" t="s">
        <v>11428</v>
      </c>
      <c r="F1150" s="25" t="str">
        <f>LEFT(E1150,MIN(FIND({0,1,2,3,4,5,6,7,8,9},ASC(E1150)&amp;1234567890))-1)</f>
        <v>U</v>
      </c>
      <c r="G1150" s="25">
        <f t="shared" si="34"/>
        <v>2</v>
      </c>
      <c r="H1150" s="25">
        <f>VLOOKUP(F1150,Table!$A$2:$C$121,2,0)</f>
        <v>3</v>
      </c>
      <c r="I1150" s="26">
        <f>VLOOKUP(F1150,Table!$A$2:$C$121,3,0)</f>
        <v>7</v>
      </c>
      <c r="J1150" s="17" t="s">
        <v>13920</v>
      </c>
      <c r="K1150" s="25" t="str">
        <f>LEFT(J1150,MIN(FIND({0,1,2,3,4,5,6,7,8,9},ASC(J1150)&amp;1234567890))-1)</f>
        <v>F</v>
      </c>
      <c r="L1150" s="25">
        <f t="shared" si="35"/>
        <v>9</v>
      </c>
      <c r="M1150" s="25">
        <f>VLOOKUP(K1150,Table!$A$2:$C$121,2,0)</f>
        <v>17</v>
      </c>
      <c r="N1150" s="26">
        <f>VLOOKUP(K1150,Table!$A$2:$C$121,3,0)</f>
        <v>2</v>
      </c>
      <c r="O1150" s="13" t="str">
        <f>VLOOKUP(A1150,Table!$U$1:$V$230,2,0)</f>
        <v>Cubic</v>
      </c>
      <c r="P1150" s="63"/>
    </row>
    <row r="1151" spans="1:16" customFormat="1" ht="13.5">
      <c r="A1151" s="12">
        <v>217</v>
      </c>
      <c r="B1151" s="12">
        <v>14122</v>
      </c>
      <c r="C1151" s="12" t="s">
        <v>8720</v>
      </c>
      <c r="D1151" s="12" t="s">
        <v>8726</v>
      </c>
      <c r="E1151" s="17" t="s">
        <v>31</v>
      </c>
      <c r="F1151" s="25" t="str">
        <f>LEFT(E1151,MIN(FIND({0,1,2,3,4,5,6,7,8,9},ASC(E1151)&amp;1234567890))-1)</f>
        <v>Si</v>
      </c>
      <c r="G1151" s="25">
        <f t="shared" si="34"/>
        <v>1</v>
      </c>
      <c r="H1151" s="25">
        <f>VLOOKUP(F1151,Table!$A$2:$C$121,2,0)</f>
        <v>14</v>
      </c>
      <c r="I1151" s="26">
        <f>VLOOKUP(F1151,Table!$A$2:$C$121,3,0)</f>
        <v>3</v>
      </c>
      <c r="J1151" s="17" t="s">
        <v>11638</v>
      </c>
      <c r="K1151" s="25" t="str">
        <f>LEFT(J1151,MIN(FIND({0,1,2,3,4,5,6,7,8,9},ASC(J1151)&amp;1234567890))-1)</f>
        <v>F</v>
      </c>
      <c r="L1151" s="25">
        <f t="shared" si="35"/>
        <v>4</v>
      </c>
      <c r="M1151" s="25">
        <f>VLOOKUP(K1151,Table!$A$2:$C$121,2,0)</f>
        <v>17</v>
      </c>
      <c r="N1151" s="26">
        <f>VLOOKUP(K1151,Table!$A$2:$C$121,3,0)</f>
        <v>2</v>
      </c>
      <c r="O1151" s="13" t="str">
        <f>VLOOKUP(A1151,Table!$U$1:$V$230,2,0)</f>
        <v>Cubic</v>
      </c>
      <c r="P1151" s="63"/>
    </row>
    <row r="1152" spans="1:16" customFormat="1" ht="13.5">
      <c r="A1152" s="12">
        <v>217</v>
      </c>
      <c r="B1152" s="12">
        <v>23607</v>
      </c>
      <c r="C1152" s="12" t="s">
        <v>8720</v>
      </c>
      <c r="D1152" s="12" t="s">
        <v>8727</v>
      </c>
      <c r="E1152" s="17" t="s">
        <v>13766</v>
      </c>
      <c r="F1152" s="25" t="str">
        <f>LEFT(E1152,MIN(FIND({0,1,2,3,4,5,6,7,8,9},ASC(E1152)&amp;1234567890))-1)</f>
        <v>Al</v>
      </c>
      <c r="G1152" s="25">
        <f t="shared" si="34"/>
        <v>12</v>
      </c>
      <c r="H1152" s="25">
        <f>VLOOKUP(F1152,Table!$A$2:$C$121,2,0)</f>
        <v>13</v>
      </c>
      <c r="I1152" s="26">
        <f>VLOOKUP(F1152,Table!$A$2:$C$121,3,0)</f>
        <v>3</v>
      </c>
      <c r="J1152" s="17" t="s">
        <v>12955</v>
      </c>
      <c r="K1152" s="25" t="str">
        <f>LEFT(J1152,MIN(FIND({0,1,2,3,4,5,6,7,8,9},ASC(J1152)&amp;1234567890))-1)</f>
        <v>Mg</v>
      </c>
      <c r="L1152" s="25">
        <f t="shared" si="35"/>
        <v>17</v>
      </c>
      <c r="M1152" s="25">
        <f>VLOOKUP(K1152,Table!$A$2:$C$121,2,0)</f>
        <v>2</v>
      </c>
      <c r="N1152" s="26">
        <f>VLOOKUP(K1152,Table!$A$2:$C$121,3,0)</f>
        <v>3</v>
      </c>
      <c r="O1152" s="13" t="str">
        <f>VLOOKUP(A1152,Table!$U$1:$V$230,2,0)</f>
        <v>Cubic</v>
      </c>
      <c r="P1152" s="63"/>
    </row>
    <row r="1153" spans="1:16" customFormat="1" ht="13.5">
      <c r="A1153" s="12">
        <v>217</v>
      </c>
      <c r="B1153" s="12">
        <v>28387</v>
      </c>
      <c r="C1153" s="12" t="s">
        <v>8720</v>
      </c>
      <c r="D1153" s="12" t="s">
        <v>8728</v>
      </c>
      <c r="E1153" s="17" t="s">
        <v>583</v>
      </c>
      <c r="F1153" s="25" t="str">
        <f>LEFT(E1153,MIN(FIND({0,1,2,3,4,5,6,7,8,9},ASC(E1153)&amp;1234567890))-1)</f>
        <v>Ta</v>
      </c>
      <c r="G1153" s="25">
        <f t="shared" si="34"/>
        <v>2</v>
      </c>
      <c r="H1153" s="25">
        <f>VLOOKUP(F1153,Table!$A$2:$C$121,2,0)</f>
        <v>5</v>
      </c>
      <c r="I1153" s="26">
        <f>VLOOKUP(F1153,Table!$A$2:$C$121,3,0)</f>
        <v>6</v>
      </c>
      <c r="J1153" s="17" t="s">
        <v>371</v>
      </c>
      <c r="K1153" s="25" t="str">
        <f>LEFT(J1153,MIN(FIND({0,1,2,3,4,5,6,7,8,9},ASC(J1153)&amp;1234567890))-1)</f>
        <v>O</v>
      </c>
      <c r="L1153" s="25">
        <f t="shared" si="35"/>
        <v>1</v>
      </c>
      <c r="M1153" s="25">
        <f>VLOOKUP(K1153,Table!$A$2:$C$121,2,0)</f>
        <v>16</v>
      </c>
      <c r="N1153" s="26">
        <f>VLOOKUP(K1153,Table!$A$2:$C$121,3,0)</f>
        <v>2</v>
      </c>
      <c r="O1153" s="13" t="str">
        <f>VLOOKUP(A1153,Table!$U$1:$V$230,2,0)</f>
        <v>Cubic</v>
      </c>
      <c r="P1153" s="63"/>
    </row>
    <row r="1154" spans="1:16" customFormat="1" ht="13.5">
      <c r="A1154" s="12">
        <v>217</v>
      </c>
      <c r="B1154" s="12">
        <v>32053</v>
      </c>
      <c r="C1154" s="12" t="s">
        <v>8720</v>
      </c>
      <c r="D1154" s="12" t="s">
        <v>8729</v>
      </c>
      <c r="E1154" s="17" t="s">
        <v>12757</v>
      </c>
      <c r="F1154" s="25" t="str">
        <f>LEFT(E1154,MIN(FIND({0,1,2,3,4,5,6,7,8,9},ASC(E1154)&amp;1234567890))-1)</f>
        <v>Pd</v>
      </c>
      <c r="G1154" s="25">
        <f t="shared" ref="G1154:G1217" si="36">IF(SUBSTITUTE(E1154,F1154,"")="",1,SUBSTITUTE(E1154,F1154,""))*1</f>
        <v>16</v>
      </c>
      <c r="H1154" s="25">
        <f>VLOOKUP(F1154,Table!$A$2:$C$121,2,0)</f>
        <v>10</v>
      </c>
      <c r="I1154" s="26">
        <f>VLOOKUP(F1154,Table!$A$2:$C$121,3,0)</f>
        <v>5</v>
      </c>
      <c r="J1154" s="17" t="s">
        <v>471</v>
      </c>
      <c r="K1154" s="25" t="str">
        <f>LEFT(J1154,MIN(FIND({0,1,2,3,4,5,6,7,8,9},ASC(J1154)&amp;1234567890))-1)</f>
        <v>S</v>
      </c>
      <c r="L1154" s="25">
        <f t="shared" ref="L1154:L1217" si="37">IF(SUBSTITUTE(J1154,K1154,"")="",1,SUBSTITUTE(J1154,K1154,""))*1</f>
        <v>7</v>
      </c>
      <c r="M1154" s="25">
        <f>VLOOKUP(K1154,Table!$A$2:$C$121,2,0)</f>
        <v>16</v>
      </c>
      <c r="N1154" s="26">
        <f>VLOOKUP(K1154,Table!$A$2:$C$121,3,0)</f>
        <v>3</v>
      </c>
      <c r="O1154" s="13" t="str">
        <f>VLOOKUP(A1154,Table!$U$1:$V$230,2,0)</f>
        <v>Cubic</v>
      </c>
      <c r="P1154" s="63"/>
    </row>
    <row r="1155" spans="1:16" customFormat="1" ht="13.5">
      <c r="A1155" s="12">
        <v>217</v>
      </c>
      <c r="B1155" s="12">
        <v>86130</v>
      </c>
      <c r="C1155" s="12" t="s">
        <v>8720</v>
      </c>
      <c r="D1155" s="12" t="s">
        <v>8730</v>
      </c>
      <c r="E1155" s="17" t="s">
        <v>355</v>
      </c>
      <c r="F1155" s="25" t="str">
        <f>LEFT(E1155,MIN(FIND({0,1,2,3,4,5,6,7,8,9},ASC(E1155)&amp;1234567890))-1)</f>
        <v>Mn</v>
      </c>
      <c r="G1155" s="25">
        <f t="shared" si="36"/>
        <v>1</v>
      </c>
      <c r="H1155" s="25">
        <f>VLOOKUP(F1155,Table!$A$2:$C$121,2,0)</f>
        <v>7</v>
      </c>
      <c r="I1155" s="26">
        <f>VLOOKUP(F1155,Table!$A$2:$C$121,3,0)</f>
        <v>4</v>
      </c>
      <c r="J1155" s="17" t="s">
        <v>13921</v>
      </c>
      <c r="K1155" s="25" t="str">
        <f>LEFT(J1155,MIN(FIND({0,1,2,3,4,5,6,7,8,9},ASC(J1155)&amp;1234567890))-1)</f>
        <v>H</v>
      </c>
      <c r="L1155" s="25">
        <f t="shared" si="37"/>
        <v>7.0300000000000001E-2</v>
      </c>
      <c r="M1155" s="25">
        <f>VLOOKUP(K1155,Table!$A$2:$C$121,2,0)</f>
        <v>1</v>
      </c>
      <c r="N1155" s="26">
        <f>VLOOKUP(K1155,Table!$A$2:$C$121,3,0)</f>
        <v>1</v>
      </c>
      <c r="O1155" s="13" t="str">
        <f>VLOOKUP(A1155,Table!$U$1:$V$230,2,0)</f>
        <v>Cubic</v>
      </c>
      <c r="P1155" s="63"/>
    </row>
    <row r="1156" spans="1:16" customFormat="1" ht="13.5">
      <c r="A1156" s="12">
        <v>217</v>
      </c>
      <c r="B1156" s="12">
        <v>202558</v>
      </c>
      <c r="C1156" s="12" t="s">
        <v>8720</v>
      </c>
      <c r="D1156" s="12" t="s">
        <v>8731</v>
      </c>
      <c r="E1156" s="17" t="s">
        <v>544</v>
      </c>
      <c r="F1156" s="25" t="str">
        <f>LEFT(E1156,MIN(FIND({0,1,2,3,4,5,6,7,8,9},ASC(E1156)&amp;1234567890))-1)</f>
        <v>Ge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4</v>
      </c>
      <c r="J1156" s="17" t="s">
        <v>11638</v>
      </c>
      <c r="K1156" s="25" t="str">
        <f>LEFT(J1156,MIN(FIND({0,1,2,3,4,5,6,7,8,9},ASC(J1156)&amp;1234567890))-1)</f>
        <v>F</v>
      </c>
      <c r="L1156" s="25">
        <f t="shared" si="37"/>
        <v>4</v>
      </c>
      <c r="M1156" s="25">
        <f>VLOOKUP(K1156,Table!$A$2:$C$121,2,0)</f>
        <v>17</v>
      </c>
      <c r="N1156" s="26">
        <f>VLOOKUP(K1156,Table!$A$2:$C$121,3,0)</f>
        <v>2</v>
      </c>
      <c r="O1156" s="13" t="str">
        <f>VLOOKUP(A1156,Table!$U$1:$V$230,2,0)</f>
        <v>Cubic</v>
      </c>
      <c r="P1156" s="63"/>
    </row>
    <row r="1157" spans="1:16" customFormat="1" ht="13.5">
      <c r="A1157" s="12">
        <v>217</v>
      </c>
      <c r="B1157" s="12">
        <v>58312</v>
      </c>
      <c r="C1157" s="12" t="s">
        <v>8720</v>
      </c>
      <c r="D1157" s="12" t="s">
        <v>8732</v>
      </c>
      <c r="E1157" s="17" t="s">
        <v>12267</v>
      </c>
      <c r="F1157" s="25" t="str">
        <f>LEFT(E1157,MIN(FIND({0,1,2,3,4,5,6,7,8,9},ASC(E1157)&amp;1234567890))-1)</f>
        <v>Ag</v>
      </c>
      <c r="G1157" s="25">
        <f t="shared" si="36"/>
        <v>4</v>
      </c>
      <c r="H1157" s="25">
        <f>VLOOKUP(F1157,Table!$A$2:$C$121,2,0)</f>
        <v>11</v>
      </c>
      <c r="I1157" s="26">
        <f>VLOOKUP(F1157,Table!$A$2:$C$121,3,0)</f>
        <v>5</v>
      </c>
      <c r="J1157" s="17" t="s">
        <v>11481</v>
      </c>
      <c r="K1157" s="25" t="str">
        <f>LEFT(J1157,MIN(FIND({0,1,2,3,4,5,6,7,8,9},ASC(J1157)&amp;1234567890))-1)</f>
        <v>Li</v>
      </c>
      <c r="L1157" s="25">
        <f t="shared" si="37"/>
        <v>9</v>
      </c>
      <c r="M1157" s="25">
        <f>VLOOKUP(K1157,Table!$A$2:$C$121,2,0)</f>
        <v>1</v>
      </c>
      <c r="N1157" s="26">
        <f>VLOOKUP(K1157,Table!$A$2:$C$121,3,0)</f>
        <v>2</v>
      </c>
      <c r="O1157" s="13" t="str">
        <f>VLOOKUP(A1157,Table!$U$1:$V$230,2,0)</f>
        <v>Cubic</v>
      </c>
      <c r="P1157" s="63"/>
    </row>
    <row r="1158" spans="1:16" customFormat="1" ht="13.5">
      <c r="A1158" s="12">
        <v>217</v>
      </c>
      <c r="B1158" s="12">
        <v>58389</v>
      </c>
      <c r="C1158" s="12" t="s">
        <v>8720</v>
      </c>
      <c r="D1158" s="12" t="s">
        <v>8733</v>
      </c>
      <c r="E1158" s="17" t="s">
        <v>13232</v>
      </c>
      <c r="F1158" s="25" t="str">
        <f>LEFT(E1158,MIN(FIND({0,1,2,3,4,5,6,7,8,9},ASC(E1158)&amp;1234567890))-1)</f>
        <v>Ag</v>
      </c>
      <c r="G1158" s="25">
        <f t="shared" si="36"/>
        <v>5</v>
      </c>
      <c r="H1158" s="25">
        <f>VLOOKUP(F1158,Table!$A$2:$C$121,2,0)</f>
        <v>11</v>
      </c>
      <c r="I1158" s="26">
        <f>VLOOKUP(F1158,Table!$A$2:$C$121,3,0)</f>
        <v>5</v>
      </c>
      <c r="J1158" s="17" t="s">
        <v>13918</v>
      </c>
      <c r="K1158" s="25" t="str">
        <f>LEFT(J1158,MIN(FIND({0,1,2,3,4,5,6,7,8,9},ASC(J1158)&amp;1234567890))-1)</f>
        <v>Zn</v>
      </c>
      <c r="L1158" s="25">
        <f t="shared" si="37"/>
        <v>8</v>
      </c>
      <c r="M1158" s="25">
        <f>VLOOKUP(K1158,Table!$A$2:$C$121,2,0)</f>
        <v>12</v>
      </c>
      <c r="N1158" s="26">
        <f>VLOOKUP(K1158,Table!$A$2:$C$121,3,0)</f>
        <v>4</v>
      </c>
      <c r="O1158" s="13" t="str">
        <f>VLOOKUP(A1158,Table!$U$1:$V$230,2,0)</f>
        <v>Cubic</v>
      </c>
      <c r="P1158" s="63"/>
    </row>
    <row r="1159" spans="1:16" customFormat="1" ht="13.5">
      <c r="A1159" s="12">
        <v>217</v>
      </c>
      <c r="B1159" s="12">
        <v>58903</v>
      </c>
      <c r="C1159" s="12" t="s">
        <v>8720</v>
      </c>
      <c r="D1159" s="12" t="s">
        <v>2717</v>
      </c>
      <c r="E1159" s="17" t="s">
        <v>11566</v>
      </c>
      <c r="F1159" s="25" t="str">
        <f>LEFT(E1159,MIN(FIND({0,1,2,3,4,5,6,7,8,9},ASC(E1159)&amp;1234567890))-1)</f>
        <v>Ca</v>
      </c>
      <c r="G1159" s="25">
        <f t="shared" si="36"/>
        <v>3</v>
      </c>
      <c r="H1159" s="25">
        <f>VLOOKUP(F1159,Table!$A$2:$C$121,2,0)</f>
        <v>2</v>
      </c>
      <c r="I1159" s="26">
        <f>VLOOKUP(F1159,Table!$A$2:$C$121,3,0)</f>
        <v>4</v>
      </c>
      <c r="J1159" s="17" t="s">
        <v>370</v>
      </c>
      <c r="K1159" s="25" t="str">
        <f>LEFT(J1159,MIN(FIND({0,1,2,3,4,5,6,7,8,9},ASC(J1159)&amp;1234567890))-1)</f>
        <v>Hg</v>
      </c>
      <c r="L1159" s="25">
        <f t="shared" si="37"/>
        <v>1</v>
      </c>
      <c r="M1159" s="25">
        <f>VLOOKUP(K1159,Table!$A$2:$C$121,2,0)</f>
        <v>12</v>
      </c>
      <c r="N1159" s="26">
        <f>VLOOKUP(K1159,Table!$A$2:$C$121,3,0)</f>
        <v>6</v>
      </c>
      <c r="O1159" s="13" t="str">
        <f>VLOOKUP(A1159,Table!$U$1:$V$230,2,0)</f>
        <v>Cubic</v>
      </c>
      <c r="P1159" s="63"/>
    </row>
    <row r="1160" spans="1:16" customFormat="1" ht="13.5">
      <c r="A1160" s="12">
        <v>217</v>
      </c>
      <c r="B1160" s="12">
        <v>58957</v>
      </c>
      <c r="C1160" s="12" t="s">
        <v>8720</v>
      </c>
      <c r="D1160" s="12" t="s">
        <v>8734</v>
      </c>
      <c r="E1160" s="17" t="s">
        <v>13922</v>
      </c>
      <c r="F1160" s="25" t="str">
        <f>LEFT(E1160,MIN(FIND({0,1,2,3,4,5,6,7,8,9},ASC(E1160)&amp;1234567890))-1)</f>
        <v>Cd</v>
      </c>
      <c r="G1160" s="25">
        <f t="shared" si="36"/>
        <v>8</v>
      </c>
      <c r="H1160" s="25">
        <f>VLOOKUP(F1160,Table!$A$2:$C$121,2,0)</f>
        <v>12</v>
      </c>
      <c r="I1160" s="26">
        <f>VLOOKUP(F1160,Table!$A$2:$C$121,3,0)</f>
        <v>5</v>
      </c>
      <c r="J1160" s="17" t="s">
        <v>598</v>
      </c>
      <c r="K1160" s="25" t="str">
        <f>LEFT(J1160,MIN(FIND({0,1,2,3,4,5,6,7,8,9},ASC(J1160)&amp;1234567890))-1)</f>
        <v>Cu</v>
      </c>
      <c r="L1160" s="25">
        <f t="shared" si="37"/>
        <v>5</v>
      </c>
      <c r="M1160" s="25">
        <f>VLOOKUP(K1160,Table!$A$2:$C$121,2,0)</f>
        <v>11</v>
      </c>
      <c r="N1160" s="26">
        <f>VLOOKUP(K1160,Table!$A$2:$C$121,3,0)</f>
        <v>4</v>
      </c>
      <c r="O1160" s="13" t="str">
        <f>VLOOKUP(A1160,Table!$U$1:$V$230,2,0)</f>
        <v>Cubic</v>
      </c>
      <c r="P1160" s="63"/>
    </row>
    <row r="1161" spans="1:16" customFormat="1" ht="13.5">
      <c r="A1161" s="12">
        <v>217</v>
      </c>
      <c r="B1161" s="12">
        <v>102055</v>
      </c>
      <c r="C1161" s="12" t="s">
        <v>8720</v>
      </c>
      <c r="D1161" s="12" t="s">
        <v>8735</v>
      </c>
      <c r="E1161" s="17" t="s">
        <v>13923</v>
      </c>
      <c r="F1161" s="25" t="str">
        <f>LEFT(E1161,MIN(FIND({0,1,2,3,4,5,6,7,8,9},ASC(E1161)&amp;1234567890))-1)</f>
        <v>Cd</v>
      </c>
      <c r="G1161" s="25">
        <f t="shared" si="36"/>
        <v>5.0999999999999996</v>
      </c>
      <c r="H1161" s="25">
        <f>VLOOKUP(F1161,Table!$A$2:$C$121,2,0)</f>
        <v>12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Cubic</v>
      </c>
      <c r="P1161" s="63"/>
    </row>
    <row r="1162" spans="1:16" customFormat="1" ht="13.5">
      <c r="A1162" s="12">
        <v>217</v>
      </c>
      <c r="B1162" s="12">
        <v>103708</v>
      </c>
      <c r="C1162" s="12" t="s">
        <v>8720</v>
      </c>
      <c r="D1162" s="12" t="s">
        <v>8736</v>
      </c>
      <c r="E1162" s="17" t="s">
        <v>11557</v>
      </c>
      <c r="F1162" s="25" t="str">
        <f>LEFT(E1162,MIN(FIND({0,1,2,3,4,5,6,7,8,9},ASC(E1162)&amp;1234567890))-1)</f>
        <v>Fe</v>
      </c>
      <c r="G1162" s="25">
        <f t="shared" si="36"/>
        <v>4</v>
      </c>
      <c r="H1162" s="25">
        <f>VLOOKUP(F1162,Table!$A$2:$C$121,2,0)</f>
        <v>8</v>
      </c>
      <c r="I1162" s="26">
        <f>VLOOKUP(F1162,Table!$A$2:$C$121,3,0)</f>
        <v>4</v>
      </c>
      <c r="J1162" s="17" t="s">
        <v>13924</v>
      </c>
      <c r="K1162" s="25" t="str">
        <f>LEFT(J1162,MIN(FIND({0,1,2,3,4,5,6,7,8,9},ASC(J1162)&amp;1234567890))-1)</f>
        <v>Zn</v>
      </c>
      <c r="L1162" s="25">
        <f t="shared" si="37"/>
        <v>9</v>
      </c>
      <c r="M1162" s="25">
        <f>VLOOKUP(K1162,Table!$A$2:$C$121,2,0)</f>
        <v>12</v>
      </c>
      <c r="N1162" s="26">
        <f>VLOOKUP(K1162,Table!$A$2:$C$121,3,0)</f>
        <v>4</v>
      </c>
      <c r="O1162" s="13" t="str">
        <f>VLOOKUP(A1162,Table!$U$1:$V$230,2,0)</f>
        <v>Cubic</v>
      </c>
      <c r="P1162" s="63"/>
    </row>
    <row r="1163" spans="1:16" customFormat="1" ht="13.5">
      <c r="A1163" s="12">
        <v>217</v>
      </c>
      <c r="B1163" s="12">
        <v>104605</v>
      </c>
      <c r="C1163" s="12" t="s">
        <v>8720</v>
      </c>
      <c r="D1163" s="12" t="s">
        <v>8737</v>
      </c>
      <c r="E1163" s="17" t="s">
        <v>11726</v>
      </c>
      <c r="F1163" s="25" t="str">
        <f>LEFT(E1163,MIN(FIND({0,1,2,3,4,5,6,7,8,9},ASC(E1163)&amp;1234567890))-1)</f>
        <v>Ir</v>
      </c>
      <c r="G1163" s="25">
        <f t="shared" si="36"/>
        <v>2</v>
      </c>
      <c r="H1163" s="25">
        <f>VLOOKUP(F1163,Table!$A$2:$C$121,2,0)</f>
        <v>9</v>
      </c>
      <c r="I1163" s="26">
        <f>VLOOKUP(F1163,Table!$A$2:$C$121,3,0)</f>
        <v>6</v>
      </c>
      <c r="J1163" s="17" t="s">
        <v>12198</v>
      </c>
      <c r="K1163" s="25" t="str">
        <f>LEFT(J1163,MIN(FIND({0,1,2,3,4,5,6,7,8,9},ASC(J1163)&amp;1234567890))-1)</f>
        <v>Zn</v>
      </c>
      <c r="L1163" s="25">
        <f t="shared" si="37"/>
        <v>11</v>
      </c>
      <c r="M1163" s="25">
        <f>VLOOKUP(K1163,Table!$A$2:$C$121,2,0)</f>
        <v>12</v>
      </c>
      <c r="N1163" s="26">
        <f>VLOOKUP(K1163,Table!$A$2:$C$121,3,0)</f>
        <v>4</v>
      </c>
      <c r="O1163" s="13" t="str">
        <f>VLOOKUP(A1163,Table!$U$1:$V$230,2,0)</f>
        <v>Cubic</v>
      </c>
      <c r="P1163" s="63"/>
    </row>
    <row r="1164" spans="1:16" customFormat="1" ht="13.5">
      <c r="A1164" s="12">
        <v>217</v>
      </c>
      <c r="B1164" s="12">
        <v>104654</v>
      </c>
      <c r="C1164" s="12" t="s">
        <v>8720</v>
      </c>
      <c r="D1164" s="12" t="s">
        <v>5793</v>
      </c>
      <c r="E1164" s="17" t="s">
        <v>11482</v>
      </c>
      <c r="F1164" s="25" t="str">
        <f>LEFT(E1164,MIN(FIND({0,1,2,3,4,5,6,7,8,9},ASC(E1164)&amp;1234567890))-1)</f>
        <v>Al</v>
      </c>
      <c r="G1164" s="25">
        <f t="shared" si="36"/>
        <v>8</v>
      </c>
      <c r="H1164" s="25">
        <f>VLOOKUP(F1164,Table!$A$2:$C$121,2,0)</f>
        <v>13</v>
      </c>
      <c r="I1164" s="26">
        <f>VLOOKUP(F1164,Table!$A$2:$C$121,3,0)</f>
        <v>3</v>
      </c>
      <c r="J1164" s="17" t="s">
        <v>11540</v>
      </c>
      <c r="K1164" s="25" t="str">
        <f>LEFT(J1164,MIN(FIND({0,1,2,3,4,5,6,7,8,9},ASC(J1164)&amp;1234567890))-1)</f>
        <v>Cr</v>
      </c>
      <c r="L1164" s="25">
        <f t="shared" si="37"/>
        <v>5</v>
      </c>
      <c r="M1164" s="25">
        <f>VLOOKUP(K1164,Table!$A$2:$C$121,2,0)</f>
        <v>6</v>
      </c>
      <c r="N1164" s="26">
        <f>VLOOKUP(K1164,Table!$A$2:$C$121,3,0)</f>
        <v>4</v>
      </c>
      <c r="O1164" s="13" t="str">
        <f>VLOOKUP(A1164,Table!$U$1:$V$230,2,0)</f>
        <v>Cubic</v>
      </c>
      <c r="P1164" s="63"/>
    </row>
    <row r="1165" spans="1:16" customFormat="1" ht="13.5">
      <c r="A1165" s="12">
        <v>217</v>
      </c>
      <c r="B1165" s="12">
        <v>104888</v>
      </c>
      <c r="C1165" s="12" t="s">
        <v>8720</v>
      </c>
      <c r="D1165" s="12" t="s">
        <v>8738</v>
      </c>
      <c r="E1165" s="17" t="s">
        <v>13925</v>
      </c>
      <c r="F1165" s="25" t="str">
        <f>LEFT(E1165,MIN(FIND({0,1,2,3,4,5,6,7,8,9},ASC(E1165)&amp;1234567890))-1)</f>
        <v>Mg</v>
      </c>
      <c r="G1165" s="25">
        <f t="shared" si="36"/>
        <v>24</v>
      </c>
      <c r="H1165" s="25">
        <f>VLOOKUP(F1165,Table!$A$2:$C$121,2,0)</f>
        <v>2</v>
      </c>
      <c r="I1165" s="26">
        <f>VLOOKUP(F1165,Table!$A$2:$C$121,3,0)</f>
        <v>3</v>
      </c>
      <c r="J1165" s="17" t="s">
        <v>11449</v>
      </c>
      <c r="K1165" s="25" t="str">
        <f>LEFT(J1165,MIN(FIND({0,1,2,3,4,5,6,7,8,9},ASC(J1165)&amp;1234567890))-1)</f>
        <v>Tm</v>
      </c>
      <c r="L1165" s="25">
        <f t="shared" si="37"/>
        <v>5</v>
      </c>
      <c r="M1165" s="25">
        <f>VLOOKUP(K1165,Table!$A$2:$C$121,2,0)</f>
        <v>3</v>
      </c>
      <c r="N1165" s="26">
        <f>VLOOKUP(K1165,Table!$A$2:$C$121,3,0)</f>
        <v>6</v>
      </c>
      <c r="O1165" s="13" t="str">
        <f>VLOOKUP(A1165,Table!$U$1:$V$230,2,0)</f>
        <v>Cubic</v>
      </c>
      <c r="P1165" s="63"/>
    </row>
    <row r="1166" spans="1:16" customFormat="1" ht="13.5">
      <c r="A1166" s="12">
        <v>217</v>
      </c>
      <c r="B1166" s="12">
        <v>104892</v>
      </c>
      <c r="C1166" s="12" t="s">
        <v>8720</v>
      </c>
      <c r="D1166" s="12" t="s">
        <v>8739</v>
      </c>
      <c r="E1166" s="17" t="s">
        <v>13926</v>
      </c>
      <c r="F1166" s="25" t="str">
        <f>LEFT(E1166,MIN(FIND({0,1,2,3,4,5,6,7,8,9},ASC(E1166)&amp;1234567890))-1)</f>
        <v>Mg</v>
      </c>
      <c r="G1166" s="25">
        <f t="shared" si="36"/>
        <v>24.25</v>
      </c>
      <c r="H1166" s="25">
        <f>VLOOKUP(F1166,Table!$A$2:$C$121,2,0)</f>
        <v>2</v>
      </c>
      <c r="I1166" s="26">
        <f>VLOOKUP(F1166,Table!$A$2:$C$121,3,0)</f>
        <v>3</v>
      </c>
      <c r="J1166" s="17" t="s">
        <v>13927</v>
      </c>
      <c r="K1166" s="25" t="str">
        <f>LEFT(J1166,MIN(FIND({0,1,2,3,4,5,6,7,8,9},ASC(J1166)&amp;1234567890))-1)</f>
        <v>Y</v>
      </c>
      <c r="L1166" s="25">
        <f t="shared" si="37"/>
        <v>4.75</v>
      </c>
      <c r="M1166" s="25">
        <f>VLOOKUP(K1166,Table!$A$2:$C$121,2,0)</f>
        <v>3</v>
      </c>
      <c r="N1166" s="26">
        <f>VLOOKUP(K1166,Table!$A$2:$C$121,3,0)</f>
        <v>5</v>
      </c>
      <c r="O1166" s="13" t="str">
        <f>VLOOKUP(A1166,Table!$U$1:$V$230,2,0)</f>
        <v>Cubic</v>
      </c>
      <c r="P1166" s="63"/>
    </row>
    <row r="1167" spans="1:16" customFormat="1" ht="13.5">
      <c r="A1167" s="12">
        <v>217</v>
      </c>
      <c r="B1167" s="12">
        <v>105475</v>
      </c>
      <c r="C1167" s="12" t="s">
        <v>8720</v>
      </c>
      <c r="D1167" s="12" t="s">
        <v>8740</v>
      </c>
      <c r="E1167" s="17" t="s">
        <v>11386</v>
      </c>
      <c r="F1167" s="25" t="str">
        <f>LEFT(E1167,MIN(FIND({0,1,2,3,4,5,6,7,8,9},ASC(E1167)&amp;1234567890))-1)</f>
        <v>Ni</v>
      </c>
      <c r="G1167" s="25">
        <f t="shared" si="36"/>
        <v>2</v>
      </c>
      <c r="H1167" s="25">
        <f>VLOOKUP(F1167,Table!$A$2:$C$121,2,0)</f>
        <v>10</v>
      </c>
      <c r="I1167" s="26">
        <f>VLOOKUP(F1167,Table!$A$2:$C$121,3,0)</f>
        <v>4</v>
      </c>
      <c r="J1167" s="17" t="s">
        <v>12198</v>
      </c>
      <c r="K1167" s="25" t="str">
        <f>LEFT(J1167,MIN(FIND({0,1,2,3,4,5,6,7,8,9},ASC(J1167)&amp;1234567890))-1)</f>
        <v>Zn</v>
      </c>
      <c r="L1167" s="25">
        <f t="shared" si="37"/>
        <v>11</v>
      </c>
      <c r="M1167" s="25">
        <f>VLOOKUP(K1167,Table!$A$2:$C$121,2,0)</f>
        <v>12</v>
      </c>
      <c r="N1167" s="26">
        <f>VLOOKUP(K1167,Table!$A$2:$C$121,3,0)</f>
        <v>4</v>
      </c>
      <c r="O1167" s="13" t="str">
        <f>VLOOKUP(A1167,Table!$U$1:$V$230,2,0)</f>
        <v>Cubic</v>
      </c>
      <c r="P1167" s="63"/>
    </row>
    <row r="1168" spans="1:16" customFormat="1" ht="13.5">
      <c r="A1168" s="12">
        <v>217</v>
      </c>
      <c r="B1168" s="12">
        <v>105756</v>
      </c>
      <c r="C1168" s="12" t="s">
        <v>8720</v>
      </c>
      <c r="D1168" s="12" t="s">
        <v>8741</v>
      </c>
      <c r="E1168" s="17" t="s">
        <v>11830</v>
      </c>
      <c r="F1168" s="25" t="str">
        <f>LEFT(E1168,MIN(FIND({0,1,2,3,4,5,6,7,8,9},ASC(E1168)&amp;1234567890))-1)</f>
        <v>Pd</v>
      </c>
      <c r="G1168" s="25">
        <f t="shared" si="36"/>
        <v>3</v>
      </c>
      <c r="H1168" s="25">
        <f>VLOOKUP(F1168,Table!$A$2:$C$121,2,0)</f>
        <v>10</v>
      </c>
      <c r="I1168" s="26">
        <f>VLOOKUP(F1168,Table!$A$2:$C$121,3,0)</f>
        <v>5</v>
      </c>
      <c r="J1168" s="17" t="s">
        <v>13848</v>
      </c>
      <c r="K1168" s="25" t="str">
        <f>LEFT(J1168,MIN(FIND({0,1,2,3,4,5,6,7,8,9},ASC(J1168)&amp;1234567890))-1)</f>
        <v>Zn</v>
      </c>
      <c r="L1168" s="25">
        <f t="shared" si="37"/>
        <v>10</v>
      </c>
      <c r="M1168" s="25">
        <f>VLOOKUP(K1168,Table!$A$2:$C$121,2,0)</f>
        <v>12</v>
      </c>
      <c r="N1168" s="26">
        <f>VLOOKUP(K1168,Table!$A$2:$C$121,3,0)</f>
        <v>4</v>
      </c>
      <c r="O1168" s="13" t="str">
        <f>VLOOKUP(A1168,Table!$U$1:$V$230,2,0)</f>
        <v>Cubic</v>
      </c>
      <c r="P1168" s="63"/>
    </row>
    <row r="1169" spans="1:16" customFormat="1" ht="13.5">
      <c r="A1169" s="12">
        <v>217</v>
      </c>
      <c r="B1169" s="12">
        <v>105891</v>
      </c>
      <c r="C1169" s="12" t="s">
        <v>8720</v>
      </c>
      <c r="D1169" s="12" t="s">
        <v>8742</v>
      </c>
      <c r="E1169" s="17" t="s">
        <v>13928</v>
      </c>
      <c r="F1169" s="25" t="str">
        <f>LEFT(E1169,MIN(FIND({0,1,2,3,4,5,6,7,8,9},ASC(E1169)&amp;1234567890))-1)</f>
        <v>Re</v>
      </c>
      <c r="G1169" s="25">
        <f t="shared" si="36"/>
        <v>24</v>
      </c>
      <c r="H1169" s="25">
        <f>VLOOKUP(F1169,Table!$A$2:$C$121,2,0)</f>
        <v>7</v>
      </c>
      <c r="I1169" s="26">
        <f>VLOOKUP(F1169,Table!$A$2:$C$121,3,0)</f>
        <v>6</v>
      </c>
      <c r="J1169" s="17" t="s">
        <v>11514</v>
      </c>
      <c r="K1169" s="25" t="str">
        <f>LEFT(J1169,MIN(FIND({0,1,2,3,4,5,6,7,8,9},ASC(J1169)&amp;1234567890))-1)</f>
        <v>Sc</v>
      </c>
      <c r="L1169" s="25">
        <f t="shared" si="37"/>
        <v>5</v>
      </c>
      <c r="M1169" s="25">
        <f>VLOOKUP(K1169,Table!$A$2:$C$121,2,0)</f>
        <v>3</v>
      </c>
      <c r="N1169" s="26">
        <f>VLOOKUP(K1169,Table!$A$2:$C$121,3,0)</f>
        <v>4</v>
      </c>
      <c r="O1169" s="13" t="str">
        <f>VLOOKUP(A1169,Table!$U$1:$V$230,2,0)</f>
        <v>Cubic</v>
      </c>
      <c r="P1169" s="63"/>
    </row>
    <row r="1170" spans="1:16" customFormat="1" ht="13.5">
      <c r="A1170" s="12">
        <v>217</v>
      </c>
      <c r="B1170" s="12">
        <v>281757</v>
      </c>
      <c r="C1170" s="12" t="s">
        <v>8720</v>
      </c>
      <c r="D1170" s="12" t="s">
        <v>8743</v>
      </c>
      <c r="E1170" s="17" t="s">
        <v>11382</v>
      </c>
      <c r="F1170" s="25" t="str">
        <f>LEFT(E1170,MIN(FIND({0,1,2,3,4,5,6,7,8,9},ASC(E1170)&amp;1234567890))-1)</f>
        <v>Ga</v>
      </c>
      <c r="G1170" s="25">
        <f t="shared" si="36"/>
        <v>4</v>
      </c>
      <c r="H1170" s="25">
        <f>VLOOKUP(F1170,Table!$A$2:$C$121,2,0)</f>
        <v>13</v>
      </c>
      <c r="I1170" s="26">
        <f>VLOOKUP(F1170,Table!$A$2:$C$121,3,0)</f>
        <v>4</v>
      </c>
      <c r="J1170" s="17" t="s">
        <v>11408</v>
      </c>
      <c r="K1170" s="25" t="str">
        <f>LEFT(J1170,MIN(FIND({0,1,2,3,4,5,6,7,8,9},ASC(J1170)&amp;1234567890))-1)</f>
        <v>Se</v>
      </c>
      <c r="L1170" s="25">
        <f t="shared" si="37"/>
        <v>8</v>
      </c>
      <c r="M1170" s="25">
        <f>VLOOKUP(K1170,Table!$A$2:$C$121,2,0)</f>
        <v>16</v>
      </c>
      <c r="N1170" s="26">
        <f>VLOOKUP(K1170,Table!$A$2:$C$121,3,0)</f>
        <v>4</v>
      </c>
      <c r="O1170" s="13" t="str">
        <f>VLOOKUP(A1170,Table!$U$1:$V$230,2,0)</f>
        <v>Cubic</v>
      </c>
      <c r="P1170" s="63"/>
    </row>
    <row r="1171" spans="1:16" customFormat="1" ht="13.5">
      <c r="A1171" s="12">
        <v>217</v>
      </c>
      <c r="B1171" s="12">
        <v>410090</v>
      </c>
      <c r="C1171" s="12" t="s">
        <v>8720</v>
      </c>
      <c r="D1171" s="12" t="s">
        <v>8744</v>
      </c>
      <c r="E1171" s="17" t="s">
        <v>11731</v>
      </c>
      <c r="F1171" s="25" t="str">
        <f>LEFT(E1171,MIN(FIND({0,1,2,3,4,5,6,7,8,9},ASC(E1171)&amp;1234567890))-1)</f>
        <v>K</v>
      </c>
      <c r="G1171" s="25">
        <f t="shared" si="36"/>
        <v>10</v>
      </c>
      <c r="H1171" s="25">
        <f>VLOOKUP(F1171,Table!$A$2:$C$121,2,0)</f>
        <v>1</v>
      </c>
      <c r="I1171" s="26">
        <f>VLOOKUP(F1171,Table!$A$2:$C$121,3,0)</f>
        <v>4</v>
      </c>
      <c r="J1171" s="17" t="s">
        <v>13929</v>
      </c>
      <c r="K1171" s="25" t="str">
        <f>LEFT(J1171,MIN(FIND({0,1,2,3,4,5,6,7,8,9},ASC(J1171)&amp;1234567890))-1)</f>
        <v>Pb</v>
      </c>
      <c r="L1171" s="25">
        <f t="shared" si="37"/>
        <v>48</v>
      </c>
      <c r="M1171" s="25">
        <f>VLOOKUP(K1171,Table!$A$2:$C$121,2,0)</f>
        <v>14</v>
      </c>
      <c r="N1171" s="26">
        <f>VLOOKUP(K1171,Table!$A$2:$C$121,3,0)</f>
        <v>6</v>
      </c>
      <c r="O1171" s="13" t="str">
        <f>VLOOKUP(A1171,Table!$U$1:$V$230,2,0)</f>
        <v>Cubic</v>
      </c>
      <c r="P1171" s="63"/>
    </row>
    <row r="1172" spans="1:16" customFormat="1" ht="13.5">
      <c r="A1172" s="12">
        <v>217</v>
      </c>
      <c r="B1172" s="12">
        <v>604897</v>
      </c>
      <c r="C1172" s="12" t="s">
        <v>8720</v>
      </c>
      <c r="D1172" s="12" t="s">
        <v>8745</v>
      </c>
      <c r="E1172" s="17" t="s">
        <v>13232</v>
      </c>
      <c r="F1172" s="25" t="str">
        <f>LEFT(E1172,MIN(FIND({0,1,2,3,4,5,6,7,8,9},ASC(E1172)&amp;1234567890))-1)</f>
        <v>Ag</v>
      </c>
      <c r="G1172" s="25">
        <f t="shared" si="36"/>
        <v>5</v>
      </c>
      <c r="H1172" s="25">
        <f>VLOOKUP(F1172,Table!$A$2:$C$121,2,0)</f>
        <v>11</v>
      </c>
      <c r="I1172" s="26">
        <f>VLOOKUP(F1172,Table!$A$2:$C$121,3,0)</f>
        <v>5</v>
      </c>
      <c r="J1172" s="17" t="s">
        <v>13922</v>
      </c>
      <c r="K1172" s="25" t="str">
        <f>LEFT(J1172,MIN(FIND({0,1,2,3,4,5,6,7,8,9},ASC(J1172)&amp;1234567890))-1)</f>
        <v>Cd</v>
      </c>
      <c r="L1172" s="25">
        <f t="shared" si="37"/>
        <v>8</v>
      </c>
      <c r="M1172" s="25">
        <f>VLOOKUP(K1172,Table!$A$2:$C$121,2,0)</f>
        <v>12</v>
      </c>
      <c r="N1172" s="26">
        <f>VLOOKUP(K1172,Table!$A$2:$C$121,3,0)</f>
        <v>5</v>
      </c>
      <c r="O1172" s="13" t="str">
        <f>VLOOKUP(A1172,Table!$U$1:$V$230,2,0)</f>
        <v>Cubic</v>
      </c>
      <c r="P1172" s="63"/>
    </row>
    <row r="1173" spans="1:16" customFormat="1" ht="13.5">
      <c r="A1173" s="12">
        <v>217</v>
      </c>
      <c r="B1173" s="12">
        <v>608396</v>
      </c>
      <c r="C1173" s="12" t="s">
        <v>8720</v>
      </c>
      <c r="D1173" s="12" t="s">
        <v>8746</v>
      </c>
      <c r="E1173" s="17" t="s">
        <v>13930</v>
      </c>
      <c r="F1173" s="25" t="str">
        <f>LEFT(E1173,MIN(FIND({0,1,2,3,4,5,6,7,8,9},ASC(E1173)&amp;1234567890))-1)</f>
        <v>Mg</v>
      </c>
      <c r="G1173" s="25">
        <f t="shared" si="36"/>
        <v>0.45</v>
      </c>
      <c r="H1173" s="25">
        <f>VLOOKUP(F1173,Table!$A$2:$C$121,2,0)</f>
        <v>2</v>
      </c>
      <c r="I1173" s="26">
        <f>VLOOKUP(F1173,Table!$A$2:$C$121,3,0)</f>
        <v>3</v>
      </c>
      <c r="J1173" s="17" t="s">
        <v>13931</v>
      </c>
      <c r="K1173" s="25" t="str">
        <f>LEFT(J1173,MIN(FIND({0,1,2,3,4,5,6,7,8,9},ASC(J1173)&amp;1234567890))-1)</f>
        <v>Al</v>
      </c>
      <c r="L1173" s="25">
        <f t="shared" si="37"/>
        <v>0.55000000000000004</v>
      </c>
      <c r="M1173" s="25">
        <f>VLOOKUP(K1173,Table!$A$2:$C$121,2,0)</f>
        <v>13</v>
      </c>
      <c r="N1173" s="26">
        <f>VLOOKUP(K1173,Table!$A$2:$C$121,3,0)</f>
        <v>3</v>
      </c>
      <c r="O1173" s="13" t="str">
        <f>VLOOKUP(A1173,Table!$U$1:$V$230,2,0)</f>
        <v>Cubic</v>
      </c>
      <c r="P1173" s="63"/>
    </row>
    <row r="1174" spans="1:16" customFormat="1" ht="13.5">
      <c r="A1174" s="12">
        <v>217</v>
      </c>
      <c r="B1174" s="12">
        <v>608398</v>
      </c>
      <c r="C1174" s="12" t="s">
        <v>8720</v>
      </c>
      <c r="D1174" s="12" t="s">
        <v>8747</v>
      </c>
      <c r="E1174" s="17" t="s">
        <v>13932</v>
      </c>
      <c r="F1174" s="25" t="str">
        <f>LEFT(E1174,MIN(FIND({0,1,2,3,4,5,6,7,8,9},ASC(E1174)&amp;1234567890))-1)</f>
        <v>Mg</v>
      </c>
      <c r="G1174" s="25">
        <f t="shared" si="36"/>
        <v>0.59</v>
      </c>
      <c r="H1174" s="25">
        <f>VLOOKUP(F1174,Table!$A$2:$C$121,2,0)</f>
        <v>2</v>
      </c>
      <c r="I1174" s="26">
        <f>VLOOKUP(F1174,Table!$A$2:$C$121,3,0)</f>
        <v>3</v>
      </c>
      <c r="J1174" s="17" t="s">
        <v>13933</v>
      </c>
      <c r="K1174" s="25" t="str">
        <f>LEFT(J1174,MIN(FIND({0,1,2,3,4,5,6,7,8,9},ASC(J1174)&amp;1234567890))-1)</f>
        <v>Al</v>
      </c>
      <c r="L1174" s="25">
        <f t="shared" si="37"/>
        <v>0.41</v>
      </c>
      <c r="M1174" s="25">
        <f>VLOOKUP(K1174,Table!$A$2:$C$121,2,0)</f>
        <v>13</v>
      </c>
      <c r="N1174" s="26">
        <f>VLOOKUP(K1174,Table!$A$2:$C$121,3,0)</f>
        <v>3</v>
      </c>
      <c r="O1174" s="13" t="str">
        <f>VLOOKUP(A1174,Table!$U$1:$V$230,2,0)</f>
        <v>Cubic</v>
      </c>
      <c r="P1174" s="63"/>
    </row>
    <row r="1175" spans="1:16" customFormat="1" ht="13.5">
      <c r="A1175" s="12">
        <v>217</v>
      </c>
      <c r="B1175" s="12">
        <v>608411</v>
      </c>
      <c r="C1175" s="12" t="s">
        <v>8720</v>
      </c>
      <c r="D1175" s="12" t="s">
        <v>8748</v>
      </c>
      <c r="E1175" s="17" t="s">
        <v>13934</v>
      </c>
      <c r="F1175" s="25" t="str">
        <f>LEFT(E1175,MIN(FIND({0,1,2,3,4,5,6,7,8,9},ASC(E1175)&amp;1234567890))-1)</f>
        <v>Mg</v>
      </c>
      <c r="G1175" s="25">
        <f t="shared" si="36"/>
        <v>0.63</v>
      </c>
      <c r="H1175" s="25">
        <f>VLOOKUP(F1175,Table!$A$2:$C$121,2,0)</f>
        <v>2</v>
      </c>
      <c r="I1175" s="26">
        <f>VLOOKUP(F1175,Table!$A$2:$C$121,3,0)</f>
        <v>3</v>
      </c>
      <c r="J1175" s="17" t="s">
        <v>13935</v>
      </c>
      <c r="K1175" s="25" t="str">
        <f>LEFT(J1175,MIN(FIND({0,1,2,3,4,5,6,7,8,9},ASC(J1175)&amp;1234567890))-1)</f>
        <v>Al</v>
      </c>
      <c r="L1175" s="25">
        <f t="shared" si="37"/>
        <v>0.37</v>
      </c>
      <c r="M1175" s="25">
        <f>VLOOKUP(K1175,Table!$A$2:$C$121,2,0)</f>
        <v>13</v>
      </c>
      <c r="N1175" s="26">
        <f>VLOOKUP(K1175,Table!$A$2:$C$121,3,0)</f>
        <v>3</v>
      </c>
      <c r="O1175" s="13" t="str">
        <f>VLOOKUP(A1175,Table!$U$1:$V$230,2,0)</f>
        <v>Cubic</v>
      </c>
      <c r="P1175" s="63"/>
    </row>
    <row r="1176" spans="1:16" customFormat="1" ht="13.5">
      <c r="A1176" s="12">
        <v>217</v>
      </c>
      <c r="B1176" s="12">
        <v>609177</v>
      </c>
      <c r="C1176" s="12" t="s">
        <v>8720</v>
      </c>
      <c r="D1176" s="12" t="s">
        <v>8749</v>
      </c>
      <c r="E1176" s="17" t="s">
        <v>11502</v>
      </c>
      <c r="F1176" s="25" t="str">
        <f>LEFT(E1176,MIN(FIND({0,1,2,3,4,5,6,7,8,9},ASC(E1176)&amp;1234567890))-1)</f>
        <v>Pu</v>
      </c>
      <c r="G1176" s="25">
        <f t="shared" si="36"/>
        <v>1</v>
      </c>
      <c r="H1176" s="25">
        <f>VLOOKUP(F1176,Table!$A$2:$C$121,2,0)</f>
        <v>3</v>
      </c>
      <c r="I1176" s="26">
        <f>VLOOKUP(F1176,Table!$A$2:$C$121,3,0)</f>
        <v>7</v>
      </c>
      <c r="J1176" s="17" t="s">
        <v>11352</v>
      </c>
      <c r="K1176" s="25" t="str">
        <f>LEFT(J1176,MIN(FIND({0,1,2,3,4,5,6,7,8,9},ASC(J1176)&amp;1234567890))-1)</f>
        <v>Al</v>
      </c>
      <c r="L1176" s="25">
        <f t="shared" si="37"/>
        <v>1</v>
      </c>
      <c r="M1176" s="25">
        <f>VLOOKUP(K1176,Table!$A$2:$C$121,2,0)</f>
        <v>13</v>
      </c>
      <c r="N1176" s="26">
        <f>VLOOKUP(K1176,Table!$A$2:$C$121,3,0)</f>
        <v>3</v>
      </c>
      <c r="O1176" s="13" t="str">
        <f>VLOOKUP(A1176,Table!$U$1:$V$230,2,0)</f>
        <v>Cubic</v>
      </c>
      <c r="P1176" s="63"/>
    </row>
    <row r="1177" spans="1:16" customFormat="1" ht="13.5">
      <c r="A1177" s="12">
        <v>217</v>
      </c>
      <c r="B1177" s="12">
        <v>609200</v>
      </c>
      <c r="C1177" s="12" t="s">
        <v>8720</v>
      </c>
      <c r="D1177" s="12" t="s">
        <v>8750</v>
      </c>
      <c r="E1177" s="17" t="s">
        <v>13928</v>
      </c>
      <c r="F1177" s="25" t="str">
        <f>LEFT(E1177,MIN(FIND({0,1,2,3,4,5,6,7,8,9},ASC(E1177)&amp;1234567890))-1)</f>
        <v>Re</v>
      </c>
      <c r="G1177" s="25">
        <f t="shared" si="36"/>
        <v>24</v>
      </c>
      <c r="H1177" s="25">
        <f>VLOOKUP(F1177,Table!$A$2:$C$121,2,0)</f>
        <v>7</v>
      </c>
      <c r="I1177" s="26">
        <f>VLOOKUP(F1177,Table!$A$2:$C$121,3,0)</f>
        <v>6</v>
      </c>
      <c r="J1177" s="17" t="s">
        <v>12302</v>
      </c>
      <c r="K1177" s="25" t="str">
        <f>LEFT(J1177,MIN(FIND({0,1,2,3,4,5,6,7,8,9},ASC(J1177)&amp;1234567890))-1)</f>
        <v>Al</v>
      </c>
      <c r="L1177" s="25">
        <f t="shared" si="37"/>
        <v>5</v>
      </c>
      <c r="M1177" s="25">
        <f>VLOOKUP(K1177,Table!$A$2:$C$121,2,0)</f>
        <v>13</v>
      </c>
      <c r="N1177" s="26">
        <f>VLOOKUP(K1177,Table!$A$2:$C$121,3,0)</f>
        <v>3</v>
      </c>
      <c r="O1177" s="13" t="str">
        <f>VLOOKUP(A1177,Table!$U$1:$V$230,2,0)</f>
        <v>Cubic</v>
      </c>
      <c r="P1177" s="63"/>
    </row>
    <row r="1178" spans="1:16" customFormat="1" ht="13.5">
      <c r="A1178" s="12">
        <v>217</v>
      </c>
      <c r="B1178" s="12">
        <v>609426</v>
      </c>
      <c r="C1178" s="12" t="s">
        <v>8720</v>
      </c>
      <c r="D1178" s="12" t="s">
        <v>8751</v>
      </c>
      <c r="E1178" s="17" t="s">
        <v>13936</v>
      </c>
      <c r="F1178" s="25" t="str">
        <f>LEFT(E1178,MIN(FIND({0,1,2,3,4,5,6,7,8,9},ASC(E1178)&amp;1234567890))-1)</f>
        <v>Ta</v>
      </c>
      <c r="G1178" s="25">
        <f t="shared" si="36"/>
        <v>17</v>
      </c>
      <c r="H1178" s="25">
        <f>VLOOKUP(F1178,Table!$A$2:$C$121,2,0)</f>
        <v>5</v>
      </c>
      <c r="I1178" s="26">
        <f>VLOOKUP(F1178,Table!$A$2:$C$121,3,0)</f>
        <v>6</v>
      </c>
      <c r="J1178" s="17" t="s">
        <v>13766</v>
      </c>
      <c r="K1178" s="25" t="str">
        <f>LEFT(J1178,MIN(FIND({0,1,2,3,4,5,6,7,8,9},ASC(J1178)&amp;1234567890))-1)</f>
        <v>Al</v>
      </c>
      <c r="L1178" s="25">
        <f t="shared" si="37"/>
        <v>12</v>
      </c>
      <c r="M1178" s="25">
        <f>VLOOKUP(K1178,Table!$A$2:$C$121,2,0)</f>
        <v>13</v>
      </c>
      <c r="N1178" s="26">
        <f>VLOOKUP(K1178,Table!$A$2:$C$121,3,0)</f>
        <v>3</v>
      </c>
      <c r="O1178" s="13" t="str">
        <f>VLOOKUP(A1178,Table!$U$1:$V$230,2,0)</f>
        <v>Cubic</v>
      </c>
      <c r="P1178" s="63"/>
    </row>
    <row r="1179" spans="1:16" customFormat="1" ht="13.5">
      <c r="A1179" s="12">
        <v>217</v>
      </c>
      <c r="B1179" s="12">
        <v>611679</v>
      </c>
      <c r="C1179" s="12" t="s">
        <v>8720</v>
      </c>
      <c r="D1179" s="12" t="s">
        <v>8752</v>
      </c>
      <c r="E1179" s="17" t="s">
        <v>54</v>
      </c>
      <c r="F1179" s="25" t="str">
        <f>LEFT(E1179,MIN(FIND({0,1,2,3,4,5,6,7,8,9},ASC(E1179)&amp;1234567890))-1)</f>
        <v>Au</v>
      </c>
      <c r="G1179" s="25">
        <f t="shared" si="36"/>
        <v>5</v>
      </c>
      <c r="H1179" s="25">
        <f>VLOOKUP(F1179,Table!$A$2:$C$121,2,0)</f>
        <v>11</v>
      </c>
      <c r="I1179" s="26">
        <f>VLOOKUP(F1179,Table!$A$2:$C$121,3,0)</f>
        <v>6</v>
      </c>
      <c r="J1179" s="17" t="s">
        <v>13922</v>
      </c>
      <c r="K1179" s="25" t="str">
        <f>LEFT(J1179,MIN(FIND({0,1,2,3,4,5,6,7,8,9},ASC(J1179)&amp;1234567890))-1)</f>
        <v>Cd</v>
      </c>
      <c r="L1179" s="25">
        <f t="shared" si="37"/>
        <v>8</v>
      </c>
      <c r="M1179" s="25">
        <f>VLOOKUP(K1179,Table!$A$2:$C$121,2,0)</f>
        <v>12</v>
      </c>
      <c r="N1179" s="26">
        <f>VLOOKUP(K1179,Table!$A$2:$C$121,3,0)</f>
        <v>5</v>
      </c>
      <c r="O1179" s="13" t="str">
        <f>VLOOKUP(A1179,Table!$U$1:$V$230,2,0)</f>
        <v>Cubic</v>
      </c>
      <c r="P1179" s="63"/>
    </row>
    <row r="1180" spans="1:16" customFormat="1" ht="13.5">
      <c r="A1180" s="12">
        <v>217</v>
      </c>
      <c r="B1180" s="12">
        <v>612317</v>
      </c>
      <c r="C1180" s="12" t="s">
        <v>8720</v>
      </c>
      <c r="D1180" s="12" t="s">
        <v>8753</v>
      </c>
      <c r="E1180" s="17" t="s">
        <v>12768</v>
      </c>
      <c r="F1180" s="25" t="str">
        <f>LEFT(E1180,MIN(FIND({0,1,2,3,4,5,6,7,8,9},ASC(E1180)&amp;1234567890))-1)</f>
        <v>Au</v>
      </c>
      <c r="G1180" s="25">
        <f t="shared" si="36"/>
        <v>10</v>
      </c>
      <c r="H1180" s="25">
        <f>VLOOKUP(F1180,Table!$A$2:$C$121,2,0)</f>
        <v>11</v>
      </c>
      <c r="I1180" s="26">
        <f>VLOOKUP(F1180,Table!$A$2:$C$121,3,0)</f>
        <v>6</v>
      </c>
      <c r="J1180" s="17" t="s">
        <v>11374</v>
      </c>
      <c r="K1180" s="25" t="str">
        <f>LEFT(J1180,MIN(FIND({0,1,2,3,4,5,6,7,8,9},ASC(J1180)&amp;1234567890))-1)</f>
        <v>Si</v>
      </c>
      <c r="L1180" s="25">
        <f t="shared" si="37"/>
        <v>3</v>
      </c>
      <c r="M1180" s="25">
        <f>VLOOKUP(K1180,Table!$A$2:$C$121,2,0)</f>
        <v>14</v>
      </c>
      <c r="N1180" s="26">
        <f>VLOOKUP(K1180,Table!$A$2:$C$121,3,0)</f>
        <v>3</v>
      </c>
      <c r="O1180" s="13" t="str">
        <f>VLOOKUP(A1180,Table!$U$1:$V$230,2,0)</f>
        <v>Cubic</v>
      </c>
      <c r="P1180" s="63"/>
    </row>
    <row r="1181" spans="1:16" customFormat="1" ht="13.5">
      <c r="A1181" s="12">
        <v>217</v>
      </c>
      <c r="B1181" s="12">
        <v>612355</v>
      </c>
      <c r="C1181" s="12" t="s">
        <v>8720</v>
      </c>
      <c r="D1181" s="12" t="s">
        <v>8754</v>
      </c>
      <c r="E1181" s="17" t="s">
        <v>397</v>
      </c>
      <c r="F1181" s="25" t="str">
        <f>LEFT(E1181,MIN(FIND({0,1,2,3,4,5,6,7,8,9},ASC(E1181)&amp;1234567890))-1)</f>
        <v>Au</v>
      </c>
      <c r="G1181" s="25">
        <f t="shared" si="36"/>
        <v>4</v>
      </c>
      <c r="H1181" s="25">
        <f>VLOOKUP(F1181,Table!$A$2:$C$121,2,0)</f>
        <v>11</v>
      </c>
      <c r="I1181" s="26">
        <f>VLOOKUP(F1181,Table!$A$2:$C$121,3,0)</f>
        <v>6</v>
      </c>
      <c r="J1181" s="17" t="s">
        <v>11700</v>
      </c>
      <c r="K1181" s="25" t="str">
        <f>LEFT(J1181,MIN(FIND({0,1,2,3,4,5,6,7,8,9},ASC(J1181)&amp;1234567890))-1)</f>
        <v>Sn</v>
      </c>
      <c r="L1181" s="25">
        <f t="shared" si="37"/>
        <v>9</v>
      </c>
      <c r="M1181" s="25">
        <f>VLOOKUP(K1181,Table!$A$2:$C$121,2,0)</f>
        <v>14</v>
      </c>
      <c r="N1181" s="26">
        <f>VLOOKUP(K1181,Table!$A$2:$C$121,3,0)</f>
        <v>5</v>
      </c>
      <c r="O1181" s="13" t="str">
        <f>VLOOKUP(A1181,Table!$U$1:$V$230,2,0)</f>
        <v>Cubic</v>
      </c>
      <c r="P1181" s="63"/>
    </row>
    <row r="1182" spans="1:16" customFormat="1" ht="13.5">
      <c r="A1182" s="12">
        <v>217</v>
      </c>
      <c r="B1182" s="12">
        <v>615966</v>
      </c>
      <c r="C1182" s="12" t="s">
        <v>8720</v>
      </c>
      <c r="D1182" s="12" t="s">
        <v>8755</v>
      </c>
      <c r="E1182" s="17" t="s">
        <v>410</v>
      </c>
      <c r="F1182" s="25" t="str">
        <f>LEFT(E1182,MIN(FIND({0,1,2,3,4,5,6,7,8,9},ASC(E1182)&amp;1234567890))-1)</f>
        <v>Ba</v>
      </c>
      <c r="G1182" s="25">
        <f t="shared" si="36"/>
        <v>1</v>
      </c>
      <c r="H1182" s="25">
        <f>VLOOKUP(F1182,Table!$A$2:$C$121,2,0)</f>
        <v>2</v>
      </c>
      <c r="I1182" s="26">
        <f>VLOOKUP(F1182,Table!$A$2:$C$121,3,0)</f>
        <v>6</v>
      </c>
      <c r="J1182" s="17" t="s">
        <v>13937</v>
      </c>
      <c r="K1182" s="25" t="str">
        <f>LEFT(J1182,MIN(FIND({0,1,2,3,4,5,6,7,8,9},ASC(J1182)&amp;1234567890))-1)</f>
        <v>Mn</v>
      </c>
      <c r="L1182" s="25">
        <f t="shared" si="37"/>
        <v>28</v>
      </c>
      <c r="M1182" s="25">
        <f>VLOOKUP(K1182,Table!$A$2:$C$121,2,0)</f>
        <v>7</v>
      </c>
      <c r="N1182" s="26">
        <f>VLOOKUP(K1182,Table!$A$2:$C$121,3,0)</f>
        <v>4</v>
      </c>
      <c r="O1182" s="13" t="str">
        <f>VLOOKUP(A1182,Table!$U$1:$V$230,2,0)</f>
        <v>Cubic</v>
      </c>
      <c r="P1182" s="63"/>
    </row>
    <row r="1183" spans="1:16" customFormat="1" ht="13.5">
      <c r="A1183" s="12">
        <v>217</v>
      </c>
      <c r="B1183" s="12">
        <v>616408</v>
      </c>
      <c r="C1183" s="12" t="s">
        <v>8720</v>
      </c>
      <c r="D1183" s="12" t="s">
        <v>8756</v>
      </c>
      <c r="E1183" s="17" t="s">
        <v>13938</v>
      </c>
      <c r="F1183" s="25" t="str">
        <f>LEFT(E1183,MIN(FIND({0,1,2,3,4,5,6,7,8,9},ASC(E1183)&amp;1234567890))-1)</f>
        <v>Be</v>
      </c>
      <c r="G1183" s="25">
        <f t="shared" si="36"/>
        <v>10</v>
      </c>
      <c r="H1183" s="25">
        <f>VLOOKUP(F1183,Table!$A$2:$C$121,2,0)</f>
        <v>2</v>
      </c>
      <c r="I1183" s="26">
        <f>VLOOKUP(F1183,Table!$A$2:$C$121,3,0)</f>
        <v>2</v>
      </c>
      <c r="J1183" s="17" t="s">
        <v>11556</v>
      </c>
      <c r="K1183" s="25" t="str">
        <f>LEFT(J1183,MIN(FIND({0,1,2,3,4,5,6,7,8,9},ASC(J1183)&amp;1234567890))-1)</f>
        <v>Ru</v>
      </c>
      <c r="L1183" s="25">
        <f t="shared" si="37"/>
        <v>3</v>
      </c>
      <c r="M1183" s="25">
        <f>VLOOKUP(K1183,Table!$A$2:$C$121,2,0)</f>
        <v>8</v>
      </c>
      <c r="N1183" s="26">
        <f>VLOOKUP(K1183,Table!$A$2:$C$121,3,0)</f>
        <v>5</v>
      </c>
      <c r="O1183" s="13" t="str">
        <f>VLOOKUP(A1183,Table!$U$1:$V$230,2,0)</f>
        <v>Cubic</v>
      </c>
      <c r="P1183" s="63"/>
    </row>
    <row r="1184" spans="1:16" customFormat="1" ht="13.5">
      <c r="A1184" s="12">
        <v>217</v>
      </c>
      <c r="B1184" s="12">
        <v>618255</v>
      </c>
      <c r="C1184" s="12" t="s">
        <v>8720</v>
      </c>
      <c r="D1184" s="12" t="s">
        <v>8757</v>
      </c>
      <c r="E1184" s="17" t="s">
        <v>355</v>
      </c>
      <c r="F1184" s="25" t="str">
        <f>LEFT(E1184,MIN(FIND({0,1,2,3,4,5,6,7,8,9},ASC(E1184)&amp;1234567890))-1)</f>
        <v>Mn</v>
      </c>
      <c r="G1184" s="25">
        <f t="shared" si="36"/>
        <v>1</v>
      </c>
      <c r="H1184" s="25">
        <f>VLOOKUP(F1184,Table!$A$2:$C$121,2,0)</f>
        <v>7</v>
      </c>
      <c r="I1184" s="26">
        <f>VLOOKUP(F1184,Table!$A$2:$C$121,3,0)</f>
        <v>4</v>
      </c>
      <c r="J1184" s="17" t="s">
        <v>13939</v>
      </c>
      <c r="K1184" s="25" t="str">
        <f>LEFT(J1184,MIN(FIND({0,1,2,3,4,5,6,7,8,9},ASC(J1184)&amp;1234567890))-1)</f>
        <v>C</v>
      </c>
      <c r="L1184" s="25">
        <f t="shared" si="37"/>
        <v>7.0000000000000007E-2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Cubic</v>
      </c>
      <c r="P1184" s="63"/>
    </row>
    <row r="1185" spans="1:16" customFormat="1" ht="13.5">
      <c r="A1185" s="12">
        <v>217</v>
      </c>
      <c r="B1185" s="12">
        <v>619408</v>
      </c>
      <c r="C1185" s="12" t="s">
        <v>8720</v>
      </c>
      <c r="D1185" s="12" t="s">
        <v>8758</v>
      </c>
      <c r="E1185" s="17" t="s">
        <v>330</v>
      </c>
      <c r="F1185" s="25" t="str">
        <f>LEFT(E1185,MIN(FIND({0,1,2,3,4,5,6,7,8,9},ASC(E1185)&amp;1234567890))-1)</f>
        <v>Ca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4</v>
      </c>
      <c r="J1185" s="17" t="s">
        <v>13937</v>
      </c>
      <c r="K1185" s="25" t="str">
        <f>LEFT(J1185,MIN(FIND({0,1,2,3,4,5,6,7,8,9},ASC(J1185)&amp;1234567890))-1)</f>
        <v>Mn</v>
      </c>
      <c r="L1185" s="25">
        <f t="shared" si="37"/>
        <v>28</v>
      </c>
      <c r="M1185" s="25">
        <f>VLOOKUP(K1185,Table!$A$2:$C$121,2,0)</f>
        <v>7</v>
      </c>
      <c r="N1185" s="26">
        <f>VLOOKUP(K1185,Table!$A$2:$C$121,3,0)</f>
        <v>4</v>
      </c>
      <c r="O1185" s="13" t="str">
        <f>VLOOKUP(A1185,Table!$U$1:$V$230,2,0)</f>
        <v>Cubic</v>
      </c>
      <c r="P1185" s="63"/>
    </row>
    <row r="1186" spans="1:16" customFormat="1" ht="13.5">
      <c r="A1186" s="12">
        <v>217</v>
      </c>
      <c r="B1186" s="12">
        <v>629453</v>
      </c>
      <c r="C1186" s="12" t="s">
        <v>8720</v>
      </c>
      <c r="D1186" s="12" t="s">
        <v>8759</v>
      </c>
      <c r="E1186" s="17" t="s">
        <v>13918</v>
      </c>
      <c r="F1186" s="25" t="str">
        <f>LEFT(E1186,MIN(FIND({0,1,2,3,4,5,6,7,8,9},ASC(E1186)&amp;1234567890))-1)</f>
        <v>Zn</v>
      </c>
      <c r="G1186" s="25">
        <f t="shared" si="36"/>
        <v>8</v>
      </c>
      <c r="H1186" s="25">
        <f>VLOOKUP(F1186,Table!$A$2:$C$121,2,0)</f>
        <v>12</v>
      </c>
      <c r="I1186" s="26">
        <f>VLOOKUP(F1186,Table!$A$2:$C$121,3,0)</f>
        <v>4</v>
      </c>
      <c r="J1186" s="17" t="s">
        <v>598</v>
      </c>
      <c r="K1186" s="25" t="str">
        <f>LEFT(J1186,MIN(FIND({0,1,2,3,4,5,6,7,8,9},ASC(J1186)&amp;1234567890))-1)</f>
        <v>Cu</v>
      </c>
      <c r="L1186" s="25">
        <f t="shared" si="37"/>
        <v>5</v>
      </c>
      <c r="M1186" s="25">
        <f>VLOOKUP(K1186,Table!$A$2:$C$121,2,0)</f>
        <v>11</v>
      </c>
      <c r="N1186" s="26">
        <f>VLOOKUP(K1186,Table!$A$2:$C$121,3,0)</f>
        <v>4</v>
      </c>
      <c r="O1186" s="13" t="str">
        <f>VLOOKUP(A1186,Table!$U$1:$V$230,2,0)</f>
        <v>Cubic</v>
      </c>
      <c r="P1186" s="63"/>
    </row>
    <row r="1187" spans="1:16" customFormat="1" ht="13.5">
      <c r="A1187" s="12">
        <v>217</v>
      </c>
      <c r="B1187" s="12">
        <v>629909</v>
      </c>
      <c r="C1187" s="12" t="s">
        <v>8720</v>
      </c>
      <c r="D1187" s="12" t="s">
        <v>8760</v>
      </c>
      <c r="E1187" s="17" t="s">
        <v>11345</v>
      </c>
      <c r="F1187" s="25" t="str">
        <f>LEFT(E1187,MIN(FIND({0,1,2,3,4,5,6,7,8,9},ASC(E1187)&amp;1234567890))-1)</f>
        <v>Dy</v>
      </c>
      <c r="G1187" s="25">
        <f t="shared" si="36"/>
        <v>5</v>
      </c>
      <c r="H1187" s="25">
        <f>VLOOKUP(F1187,Table!$A$2:$C$121,2,0)</f>
        <v>3</v>
      </c>
      <c r="I1187" s="26">
        <f>VLOOKUP(F1187,Table!$A$2:$C$121,3,0)</f>
        <v>6</v>
      </c>
      <c r="J1187" s="17" t="s">
        <v>13925</v>
      </c>
      <c r="K1187" s="25" t="str">
        <f>LEFT(J1187,MIN(FIND({0,1,2,3,4,5,6,7,8,9},ASC(J1187)&amp;1234567890))-1)</f>
        <v>Mg</v>
      </c>
      <c r="L1187" s="25">
        <f t="shared" si="37"/>
        <v>24</v>
      </c>
      <c r="M1187" s="25">
        <f>VLOOKUP(K1187,Table!$A$2:$C$121,2,0)</f>
        <v>2</v>
      </c>
      <c r="N1187" s="26">
        <f>VLOOKUP(K1187,Table!$A$2:$C$121,3,0)</f>
        <v>3</v>
      </c>
      <c r="O1187" s="13" t="str">
        <f>VLOOKUP(A1187,Table!$U$1:$V$230,2,0)</f>
        <v>Cubic</v>
      </c>
      <c r="P1187" s="63"/>
    </row>
    <row r="1188" spans="1:16" customFormat="1" ht="13.5">
      <c r="A1188" s="12">
        <v>217</v>
      </c>
      <c r="B1188" s="12">
        <v>630746</v>
      </c>
      <c r="C1188" s="12" t="s">
        <v>8720</v>
      </c>
      <c r="D1188" s="12" t="s">
        <v>8761</v>
      </c>
      <c r="E1188" s="17" t="s">
        <v>11543</v>
      </c>
      <c r="F1188" s="25" t="str">
        <f>LEFT(E1188,MIN(FIND({0,1,2,3,4,5,6,7,8,9},ASC(E1188)&amp;1234567890))-1)</f>
        <v>Er</v>
      </c>
      <c r="G1188" s="25">
        <f t="shared" si="36"/>
        <v>5</v>
      </c>
      <c r="H1188" s="25">
        <f>VLOOKUP(F1188,Table!$A$2:$C$121,2,0)</f>
        <v>3</v>
      </c>
      <c r="I1188" s="26">
        <f>VLOOKUP(F1188,Table!$A$2:$C$121,3,0)</f>
        <v>6</v>
      </c>
      <c r="J1188" s="17" t="s">
        <v>13925</v>
      </c>
      <c r="K1188" s="25" t="str">
        <f>LEFT(J1188,MIN(FIND({0,1,2,3,4,5,6,7,8,9},ASC(J1188)&amp;1234567890))-1)</f>
        <v>Mg</v>
      </c>
      <c r="L1188" s="25">
        <f t="shared" si="37"/>
        <v>24</v>
      </c>
      <c r="M1188" s="25">
        <f>VLOOKUP(K1188,Table!$A$2:$C$121,2,0)</f>
        <v>2</v>
      </c>
      <c r="N1188" s="26">
        <f>VLOOKUP(K1188,Table!$A$2:$C$121,3,0)</f>
        <v>3</v>
      </c>
      <c r="O1188" s="13" t="str">
        <f>VLOOKUP(A1188,Table!$U$1:$V$230,2,0)</f>
        <v>Cubic</v>
      </c>
      <c r="P1188" s="63"/>
    </row>
    <row r="1189" spans="1:16" customFormat="1" ht="13.5">
      <c r="A1189" s="12">
        <v>217</v>
      </c>
      <c r="B1189" s="12">
        <v>634608</v>
      </c>
      <c r="C1189" s="12" t="s">
        <v>8720</v>
      </c>
      <c r="D1189" s="12" t="s">
        <v>8762</v>
      </c>
      <c r="E1189" s="17" t="s">
        <v>13940</v>
      </c>
      <c r="F1189" s="25" t="str">
        <f>LEFT(E1189,MIN(FIND({0,1,2,3,4,5,6,7,8,9},ASC(E1189)&amp;1234567890))-1)</f>
        <v>Mn</v>
      </c>
      <c r="G1189" s="25">
        <f t="shared" si="36"/>
        <v>8</v>
      </c>
      <c r="H1189" s="25">
        <f>VLOOKUP(F1189,Table!$A$2:$C$121,2,0)</f>
        <v>7</v>
      </c>
      <c r="I1189" s="26">
        <f>VLOOKUP(F1189,Table!$A$2:$C$121,3,0)</f>
        <v>4</v>
      </c>
      <c r="J1189" s="17" t="s">
        <v>425</v>
      </c>
      <c r="K1189" s="25" t="str">
        <f>LEFT(J1189,MIN(FIND({0,1,2,3,4,5,6,7,8,9},ASC(J1189)&amp;1234567890))-1)</f>
        <v>Ga</v>
      </c>
      <c r="L1189" s="25">
        <f t="shared" si="37"/>
        <v>5</v>
      </c>
      <c r="M1189" s="25">
        <f>VLOOKUP(K1189,Table!$A$2:$C$121,2,0)</f>
        <v>13</v>
      </c>
      <c r="N1189" s="26">
        <f>VLOOKUP(K1189,Table!$A$2:$C$121,3,0)</f>
        <v>4</v>
      </c>
      <c r="O1189" s="13" t="str">
        <f>VLOOKUP(A1189,Table!$U$1:$V$230,2,0)</f>
        <v>Cubic</v>
      </c>
      <c r="P1189" s="63"/>
    </row>
    <row r="1190" spans="1:16" customFormat="1" ht="13.5">
      <c r="A1190" s="12">
        <v>217</v>
      </c>
      <c r="B1190" s="12">
        <v>634858</v>
      </c>
      <c r="C1190" s="12" t="s">
        <v>8720</v>
      </c>
      <c r="D1190" s="12" t="s">
        <v>8763</v>
      </c>
      <c r="E1190" s="17" t="s">
        <v>13941</v>
      </c>
      <c r="F1190" s="25" t="str">
        <f>LEFT(E1190,MIN(FIND({0,1,2,3,4,5,6,7,8,9},ASC(E1190)&amp;1234567890))-1)</f>
        <v>Ni</v>
      </c>
      <c r="G1190" s="25">
        <f t="shared" si="36"/>
        <v>2.6</v>
      </c>
      <c r="H1190" s="25">
        <f>VLOOKUP(F1190,Table!$A$2:$C$121,2,0)</f>
        <v>10</v>
      </c>
      <c r="I1190" s="26">
        <f>VLOOKUP(F1190,Table!$A$2:$C$121,3,0)</f>
        <v>4</v>
      </c>
      <c r="J1190" s="17" t="s">
        <v>13942</v>
      </c>
      <c r="K1190" s="25" t="str">
        <f>LEFT(J1190,MIN(FIND({0,1,2,3,4,5,6,7,8,9},ASC(J1190)&amp;1234567890))-1)</f>
        <v>Ga</v>
      </c>
      <c r="L1190" s="25">
        <f t="shared" si="37"/>
        <v>10.4</v>
      </c>
      <c r="M1190" s="25">
        <f>VLOOKUP(K1190,Table!$A$2:$C$121,2,0)</f>
        <v>13</v>
      </c>
      <c r="N1190" s="26">
        <f>VLOOKUP(K1190,Table!$A$2:$C$121,3,0)</f>
        <v>4</v>
      </c>
      <c r="O1190" s="13" t="str">
        <f>VLOOKUP(A1190,Table!$U$1:$V$230,2,0)</f>
        <v>Cubic</v>
      </c>
      <c r="P1190" s="63"/>
    </row>
    <row r="1191" spans="1:16" customFormat="1" ht="13.5">
      <c r="A1191" s="12">
        <v>217</v>
      </c>
      <c r="B1191" s="12">
        <v>635611</v>
      </c>
      <c r="C1191" s="12" t="s">
        <v>8720</v>
      </c>
      <c r="D1191" s="12" t="s">
        <v>8764</v>
      </c>
      <c r="E1191" s="17" t="s">
        <v>415</v>
      </c>
      <c r="F1191" s="25" t="str">
        <f>LEFT(E1191,MIN(FIND({0,1,2,3,4,5,6,7,8,9},ASC(E1191)&amp;1234567890))-1)</f>
        <v>V</v>
      </c>
      <c r="G1191" s="25">
        <f t="shared" si="36"/>
        <v>6</v>
      </c>
      <c r="H1191" s="25">
        <f>VLOOKUP(F1191,Table!$A$2:$C$121,2,0)</f>
        <v>5</v>
      </c>
      <c r="I1191" s="26">
        <f>VLOOKUP(F1191,Table!$A$2:$C$121,3,0)</f>
        <v>4</v>
      </c>
      <c r="J1191" s="17" t="s">
        <v>11497</v>
      </c>
      <c r="K1191" s="25" t="str">
        <f>LEFT(J1191,MIN(FIND({0,1,2,3,4,5,6,7,8,9},ASC(J1191)&amp;1234567890))-1)</f>
        <v>Ga</v>
      </c>
      <c r="L1191" s="25">
        <f t="shared" si="37"/>
        <v>7</v>
      </c>
      <c r="M1191" s="25">
        <f>VLOOKUP(K1191,Table!$A$2:$C$121,2,0)</f>
        <v>13</v>
      </c>
      <c r="N1191" s="26">
        <f>VLOOKUP(K1191,Table!$A$2:$C$121,3,0)</f>
        <v>4</v>
      </c>
      <c r="O1191" s="13" t="str">
        <f>VLOOKUP(A1191,Table!$U$1:$V$230,2,0)</f>
        <v>Cubic</v>
      </c>
      <c r="P1191" s="63"/>
    </row>
    <row r="1192" spans="1:16" customFormat="1" ht="13.5">
      <c r="A1192" s="12">
        <v>217</v>
      </c>
      <c r="B1192" s="12">
        <v>635621</v>
      </c>
      <c r="C1192" s="12" t="s">
        <v>8720</v>
      </c>
      <c r="D1192" s="12" t="s">
        <v>8765</v>
      </c>
      <c r="E1192" s="17" t="s">
        <v>334</v>
      </c>
      <c r="F1192" s="25" t="str">
        <f>LEFT(E1192,MIN(FIND({0,1,2,3,4,5,6,7,8,9},ASC(E1192)&amp;1234567890))-1)</f>
        <v>V</v>
      </c>
      <c r="G1192" s="25">
        <f t="shared" si="36"/>
        <v>1</v>
      </c>
      <c r="H1192" s="25">
        <f>VLOOKUP(F1192,Table!$A$2:$C$121,2,0)</f>
        <v>5</v>
      </c>
      <c r="I1192" s="26">
        <f>VLOOKUP(F1192,Table!$A$2:$C$121,3,0)</f>
        <v>4</v>
      </c>
      <c r="J1192" s="17" t="s">
        <v>366</v>
      </c>
      <c r="K1192" s="25" t="str">
        <f>LEFT(J1192,MIN(FIND({0,1,2,3,4,5,6,7,8,9},ASC(J1192)&amp;1234567890))-1)</f>
        <v>Ga</v>
      </c>
      <c r="L1192" s="25">
        <f t="shared" si="37"/>
        <v>1</v>
      </c>
      <c r="M1192" s="25">
        <f>VLOOKUP(K1192,Table!$A$2:$C$121,2,0)</f>
        <v>13</v>
      </c>
      <c r="N1192" s="26">
        <f>VLOOKUP(K1192,Table!$A$2:$C$121,3,0)</f>
        <v>4</v>
      </c>
      <c r="O1192" s="13" t="str">
        <f>VLOOKUP(A1192,Table!$U$1:$V$230,2,0)</f>
        <v>Cubic</v>
      </c>
      <c r="P1192" s="63"/>
    </row>
    <row r="1193" spans="1:16" customFormat="1" ht="13.5">
      <c r="A1193" s="12">
        <v>217</v>
      </c>
      <c r="B1193" s="12">
        <v>638804</v>
      </c>
      <c r="C1193" s="12" t="s">
        <v>8720</v>
      </c>
      <c r="D1193" s="12" t="s">
        <v>8766</v>
      </c>
      <c r="E1193" s="17" t="s">
        <v>13943</v>
      </c>
      <c r="F1193" s="25" t="str">
        <f>LEFT(E1193,MIN(FIND({0,1,2,3,4,5,6,7,8,9},ASC(E1193)&amp;1234567890))-1)</f>
        <v>Hf</v>
      </c>
      <c r="G1193" s="25">
        <f t="shared" si="36"/>
        <v>0.17</v>
      </c>
      <c r="H1193" s="25">
        <f>VLOOKUP(F1193,Table!$A$2:$C$121,2,0)</f>
        <v>4</v>
      </c>
      <c r="I1193" s="26">
        <f>VLOOKUP(F1193,Table!$A$2:$C$121,3,0)</f>
        <v>6</v>
      </c>
      <c r="J1193" s="17" t="s">
        <v>13944</v>
      </c>
      <c r="K1193" s="25" t="str">
        <f>LEFT(J1193,MIN(FIND({0,1,2,3,4,5,6,7,8,9},ASC(J1193)&amp;1234567890))-1)</f>
        <v>Re</v>
      </c>
      <c r="L1193" s="25">
        <f t="shared" si="37"/>
        <v>0.83</v>
      </c>
      <c r="M1193" s="25">
        <f>VLOOKUP(K1193,Table!$A$2:$C$121,2,0)</f>
        <v>7</v>
      </c>
      <c r="N1193" s="26">
        <f>VLOOKUP(K1193,Table!$A$2:$C$121,3,0)</f>
        <v>6</v>
      </c>
      <c r="O1193" s="13" t="str">
        <f>VLOOKUP(A1193,Table!$U$1:$V$230,2,0)</f>
        <v>Cubic</v>
      </c>
      <c r="P1193" s="63"/>
    </row>
    <row r="1194" spans="1:16" customFormat="1" ht="13.5">
      <c r="A1194" s="12">
        <v>217</v>
      </c>
      <c r="B1194" s="12">
        <v>639380</v>
      </c>
      <c r="C1194" s="12" t="s">
        <v>8720</v>
      </c>
      <c r="D1194" s="12" t="s">
        <v>8767</v>
      </c>
      <c r="E1194" s="17" t="s">
        <v>11369</v>
      </c>
      <c r="F1194" s="25" t="str">
        <f>LEFT(E1194,MIN(FIND({0,1,2,3,4,5,6,7,8,9},ASC(E1194)&amp;1234567890))-1)</f>
        <v>Ho</v>
      </c>
      <c r="G1194" s="25">
        <f t="shared" si="36"/>
        <v>5</v>
      </c>
      <c r="H1194" s="25">
        <f>VLOOKUP(F1194,Table!$A$2:$C$121,2,0)</f>
        <v>3</v>
      </c>
      <c r="I1194" s="26">
        <f>VLOOKUP(F1194,Table!$A$2:$C$121,3,0)</f>
        <v>6</v>
      </c>
      <c r="J1194" s="17" t="s">
        <v>13925</v>
      </c>
      <c r="K1194" s="25" t="str">
        <f>LEFT(J1194,MIN(FIND({0,1,2,3,4,5,6,7,8,9},ASC(J1194)&amp;1234567890))-1)</f>
        <v>Mg</v>
      </c>
      <c r="L1194" s="25">
        <f t="shared" si="37"/>
        <v>24</v>
      </c>
      <c r="M1194" s="25">
        <f>VLOOKUP(K1194,Table!$A$2:$C$121,2,0)</f>
        <v>2</v>
      </c>
      <c r="N1194" s="26">
        <f>VLOOKUP(K1194,Table!$A$2:$C$121,3,0)</f>
        <v>3</v>
      </c>
      <c r="O1194" s="13" t="str">
        <f>VLOOKUP(A1194,Table!$U$1:$V$230,2,0)</f>
        <v>Cubic</v>
      </c>
      <c r="P1194" s="63"/>
    </row>
    <row r="1195" spans="1:16" customFormat="1" ht="13.5">
      <c r="A1195" s="12">
        <v>217</v>
      </c>
      <c r="B1195" s="12">
        <v>639949</v>
      </c>
      <c r="C1195" s="12" t="s">
        <v>8720</v>
      </c>
      <c r="D1195" s="12" t="s">
        <v>8566</v>
      </c>
      <c r="E1195" s="17" t="s">
        <v>11426</v>
      </c>
      <c r="F1195" s="25" t="str">
        <f>LEFT(E1195,MIN(FIND({0,1,2,3,4,5,6,7,8,9},ASC(E1195)&amp;1234567890))-1)</f>
        <v>Mn</v>
      </c>
      <c r="G1195" s="25">
        <f t="shared" si="36"/>
        <v>3</v>
      </c>
      <c r="H1195" s="25">
        <f>VLOOKUP(F1195,Table!$A$2:$C$121,2,0)</f>
        <v>7</v>
      </c>
      <c r="I1195" s="26">
        <f>VLOOKUP(F1195,Table!$A$2:$C$121,3,0)</f>
        <v>4</v>
      </c>
      <c r="J1195" s="17" t="s">
        <v>11286</v>
      </c>
      <c r="K1195" s="25" t="str">
        <f>LEFT(J1195,MIN(FIND({0,1,2,3,4,5,6,7,8,9},ASC(J1195)&amp;1234567890))-1)</f>
        <v>In</v>
      </c>
      <c r="L1195" s="25">
        <f t="shared" si="37"/>
        <v>1</v>
      </c>
      <c r="M1195" s="25">
        <f>VLOOKUP(K1195,Table!$A$2:$C$121,2,0)</f>
        <v>13</v>
      </c>
      <c r="N1195" s="26">
        <f>VLOOKUP(K1195,Table!$A$2:$C$121,3,0)</f>
        <v>5</v>
      </c>
      <c r="O1195" s="13" t="str">
        <f>VLOOKUP(A1195,Table!$U$1:$V$230,2,0)</f>
        <v>Cubic</v>
      </c>
      <c r="P1195" s="63"/>
    </row>
    <row r="1196" spans="1:16" customFormat="1" ht="13.5">
      <c r="A1196" s="12">
        <v>217</v>
      </c>
      <c r="B1196" s="12">
        <v>640115</v>
      </c>
      <c r="C1196" s="12" t="s">
        <v>8720</v>
      </c>
      <c r="D1196" s="12" t="s">
        <v>8768</v>
      </c>
      <c r="E1196" s="17" t="s">
        <v>13945</v>
      </c>
      <c r="F1196" s="25" t="str">
        <f>LEFT(E1196,MIN(FIND({0,1,2,3,4,5,6,7,8,9},ASC(E1196)&amp;1234567890))-1)</f>
        <v>In</v>
      </c>
      <c r="G1196" s="25">
        <f t="shared" si="36"/>
        <v>9.11</v>
      </c>
      <c r="H1196" s="25">
        <f>VLOOKUP(F1196,Table!$A$2:$C$121,2,0)</f>
        <v>13</v>
      </c>
      <c r="I1196" s="26">
        <f>VLOOKUP(F1196,Table!$A$2:$C$121,3,0)</f>
        <v>5</v>
      </c>
      <c r="J1196" s="17" t="s">
        <v>13946</v>
      </c>
      <c r="K1196" s="25" t="str">
        <f>LEFT(J1196,MIN(FIND({0,1,2,3,4,5,6,7,8,9},ASC(J1196)&amp;1234567890))-1)</f>
        <v>Ni</v>
      </c>
      <c r="L1196" s="25">
        <f t="shared" si="37"/>
        <v>3.89</v>
      </c>
      <c r="M1196" s="25">
        <f>VLOOKUP(K1196,Table!$A$2:$C$121,2,0)</f>
        <v>10</v>
      </c>
      <c r="N1196" s="26">
        <f>VLOOKUP(K1196,Table!$A$2:$C$121,3,0)</f>
        <v>4</v>
      </c>
      <c r="O1196" s="13" t="str">
        <f>VLOOKUP(A1196,Table!$U$1:$V$230,2,0)</f>
        <v>Cubic</v>
      </c>
      <c r="P1196" s="63"/>
    </row>
    <row r="1197" spans="1:16" customFormat="1" ht="13.5">
      <c r="A1197" s="12">
        <v>217</v>
      </c>
      <c r="B1197" s="12">
        <v>640230</v>
      </c>
      <c r="C1197" s="12" t="s">
        <v>8720</v>
      </c>
      <c r="D1197" s="12" t="s">
        <v>8769</v>
      </c>
      <c r="E1197" s="17" t="s">
        <v>541</v>
      </c>
      <c r="F1197" s="25" t="str">
        <f>LEFT(E1197,MIN(FIND({0,1,2,3,4,5,6,7,8,9},ASC(E1197)&amp;1234567890))-1)</f>
        <v>Pd</v>
      </c>
      <c r="G1197" s="25">
        <f t="shared" si="36"/>
        <v>1</v>
      </c>
      <c r="H1197" s="25">
        <f>VLOOKUP(F1197,Table!$A$2:$C$121,2,0)</f>
        <v>10</v>
      </c>
      <c r="I1197" s="26">
        <f>VLOOKUP(F1197,Table!$A$2:$C$121,3,0)</f>
        <v>5</v>
      </c>
      <c r="J1197" s="17" t="s">
        <v>45</v>
      </c>
      <c r="K1197" s="25" t="str">
        <f>LEFT(J1197,MIN(FIND({0,1,2,3,4,5,6,7,8,9},ASC(J1197)&amp;1234567890))-1)</f>
        <v>In</v>
      </c>
      <c r="L1197" s="25">
        <f t="shared" si="37"/>
        <v>3</v>
      </c>
      <c r="M1197" s="25">
        <f>VLOOKUP(K1197,Table!$A$2:$C$121,2,0)</f>
        <v>13</v>
      </c>
      <c r="N1197" s="26">
        <f>VLOOKUP(K1197,Table!$A$2:$C$121,3,0)</f>
        <v>5</v>
      </c>
      <c r="O1197" s="13" t="str">
        <f>VLOOKUP(A1197,Table!$U$1:$V$230,2,0)</f>
        <v>Cubic</v>
      </c>
      <c r="P1197" s="63"/>
    </row>
    <row r="1198" spans="1:16" customFormat="1" ht="13.5">
      <c r="A1198" s="12">
        <v>217</v>
      </c>
      <c r="B1198" s="12">
        <v>640240</v>
      </c>
      <c r="C1198" s="12" t="s">
        <v>8720</v>
      </c>
      <c r="D1198" s="12" t="s">
        <v>8770</v>
      </c>
      <c r="E1198" s="17" t="s">
        <v>45</v>
      </c>
      <c r="F1198" s="25" t="str">
        <f>LEFT(E1198,MIN(FIND({0,1,2,3,4,5,6,7,8,9},ASC(E1198)&amp;1234567890))-1)</f>
        <v>In</v>
      </c>
      <c r="G1198" s="25">
        <f t="shared" si="36"/>
        <v>3</v>
      </c>
      <c r="H1198" s="25">
        <f>VLOOKUP(F1198,Table!$A$2:$C$121,2,0)</f>
        <v>13</v>
      </c>
      <c r="I1198" s="26">
        <f>VLOOKUP(F1198,Table!$A$2:$C$121,3,0)</f>
        <v>5</v>
      </c>
      <c r="J1198" s="17" t="s">
        <v>541</v>
      </c>
      <c r="K1198" s="25" t="str">
        <f>LEFT(J1198,MIN(FIND({0,1,2,3,4,5,6,7,8,9},ASC(J1198)&amp;1234567890))-1)</f>
        <v>Pd</v>
      </c>
      <c r="L1198" s="25">
        <f t="shared" si="37"/>
        <v>1</v>
      </c>
      <c r="M1198" s="25">
        <f>VLOOKUP(K1198,Table!$A$2:$C$121,2,0)</f>
        <v>10</v>
      </c>
      <c r="N1198" s="26">
        <f>VLOOKUP(K1198,Table!$A$2:$C$121,3,0)</f>
        <v>5</v>
      </c>
      <c r="O1198" s="13" t="str">
        <f>VLOOKUP(A1198,Table!$U$1:$V$230,2,0)</f>
        <v>Cubic</v>
      </c>
      <c r="P1198" s="63"/>
    </row>
    <row r="1199" spans="1:16" customFormat="1" ht="13.5">
      <c r="A1199" s="12">
        <v>217</v>
      </c>
      <c r="B1199" s="12">
        <v>642418</v>
      </c>
      <c r="C1199" s="12" t="s">
        <v>8720</v>
      </c>
      <c r="D1199" s="12" t="s">
        <v>8771</v>
      </c>
      <c r="E1199" s="17" t="s">
        <v>13947</v>
      </c>
      <c r="F1199" s="25" t="str">
        <f>LEFT(E1199,MIN(FIND({0,1,2,3,4,5,6,7,8,9},ASC(E1199)&amp;1234567890))-1)</f>
        <v>Lu</v>
      </c>
      <c r="G1199" s="25">
        <f t="shared" si="36"/>
        <v>0.17</v>
      </c>
      <c r="H1199" s="25">
        <f>VLOOKUP(F1199,Table!$A$2:$C$121,2,0)</f>
        <v>3</v>
      </c>
      <c r="I1199" s="26">
        <f>VLOOKUP(F1199,Table!$A$2:$C$121,3,0)</f>
        <v>6</v>
      </c>
      <c r="J1199" s="17" t="s">
        <v>13948</v>
      </c>
      <c r="K1199" s="25" t="str">
        <f>LEFT(J1199,MIN(FIND({0,1,2,3,4,5,6,7,8,9},ASC(J1199)&amp;1234567890))-1)</f>
        <v>Mg</v>
      </c>
      <c r="L1199" s="25">
        <f t="shared" si="37"/>
        <v>0.83</v>
      </c>
      <c r="M1199" s="25">
        <f>VLOOKUP(K1199,Table!$A$2:$C$121,2,0)</f>
        <v>2</v>
      </c>
      <c r="N1199" s="26">
        <f>VLOOKUP(K1199,Table!$A$2:$C$121,3,0)</f>
        <v>3</v>
      </c>
      <c r="O1199" s="13" t="str">
        <f>VLOOKUP(A1199,Table!$U$1:$V$230,2,0)</f>
        <v>Cubic</v>
      </c>
      <c r="P1199" s="63"/>
    </row>
    <row r="1200" spans="1:16" customFormat="1" ht="13.5">
      <c r="A1200" s="12">
        <v>217</v>
      </c>
      <c r="B1200" s="12">
        <v>642874</v>
      </c>
      <c r="C1200" s="12" t="s">
        <v>8720</v>
      </c>
      <c r="D1200" s="12" t="s">
        <v>8772</v>
      </c>
      <c r="E1200" s="17" t="s">
        <v>11516</v>
      </c>
      <c r="F1200" s="25" t="str">
        <f>LEFT(E1200,MIN(FIND({0,1,2,3,4,5,6,7,8,9},ASC(E1200)&amp;1234567890))-1)</f>
        <v>Tb</v>
      </c>
      <c r="G1200" s="25">
        <f t="shared" si="36"/>
        <v>5</v>
      </c>
      <c r="H1200" s="25">
        <f>VLOOKUP(F1200,Table!$A$2:$C$121,2,0)</f>
        <v>3</v>
      </c>
      <c r="I1200" s="26">
        <f>VLOOKUP(F1200,Table!$A$2:$C$121,3,0)</f>
        <v>6</v>
      </c>
      <c r="J1200" s="17" t="s">
        <v>13925</v>
      </c>
      <c r="K1200" s="25" t="str">
        <f>LEFT(J1200,MIN(FIND({0,1,2,3,4,5,6,7,8,9},ASC(J1200)&amp;1234567890))-1)</f>
        <v>Mg</v>
      </c>
      <c r="L1200" s="25">
        <f t="shared" si="37"/>
        <v>24</v>
      </c>
      <c r="M1200" s="25">
        <f>VLOOKUP(K1200,Table!$A$2:$C$121,2,0)</f>
        <v>2</v>
      </c>
      <c r="N1200" s="26">
        <f>VLOOKUP(K1200,Table!$A$2:$C$121,3,0)</f>
        <v>3</v>
      </c>
      <c r="O1200" s="13" t="str">
        <f>VLOOKUP(A1200,Table!$U$1:$V$230,2,0)</f>
        <v>Cubic</v>
      </c>
      <c r="P1200" s="63"/>
    </row>
    <row r="1201" spans="1:16" customFormat="1" ht="13.5">
      <c r="A1201" s="12">
        <v>217</v>
      </c>
      <c r="B1201" s="12">
        <v>642900</v>
      </c>
      <c r="C1201" s="12" t="s">
        <v>8720</v>
      </c>
      <c r="D1201" s="12" t="s">
        <v>8773</v>
      </c>
      <c r="E1201" s="17" t="s">
        <v>11460</v>
      </c>
      <c r="F1201" s="25" t="str">
        <f>LEFT(E1201,MIN(FIND({0,1,2,3,4,5,6,7,8,9},ASC(E1201)&amp;1234567890))-1)</f>
        <v>Y</v>
      </c>
      <c r="G1201" s="25">
        <f t="shared" si="36"/>
        <v>5</v>
      </c>
      <c r="H1201" s="25">
        <f>VLOOKUP(F1201,Table!$A$2:$C$121,2,0)</f>
        <v>3</v>
      </c>
      <c r="I1201" s="26">
        <f>VLOOKUP(F1201,Table!$A$2:$C$121,3,0)</f>
        <v>5</v>
      </c>
      <c r="J1201" s="17" t="s">
        <v>13925</v>
      </c>
      <c r="K1201" s="25" t="str">
        <f>LEFT(J1201,MIN(FIND({0,1,2,3,4,5,6,7,8,9},ASC(J1201)&amp;1234567890))-1)</f>
        <v>Mg</v>
      </c>
      <c r="L1201" s="25">
        <f t="shared" si="37"/>
        <v>24</v>
      </c>
      <c r="M1201" s="25">
        <f>VLOOKUP(K1201,Table!$A$2:$C$121,2,0)</f>
        <v>2</v>
      </c>
      <c r="N1201" s="26">
        <f>VLOOKUP(K1201,Table!$A$2:$C$121,3,0)</f>
        <v>3</v>
      </c>
      <c r="O1201" s="13" t="str">
        <f>VLOOKUP(A1201,Table!$U$1:$V$230,2,0)</f>
        <v>Cubic</v>
      </c>
      <c r="P1201" s="63"/>
    </row>
    <row r="1202" spans="1:16" customFormat="1" ht="13.5">
      <c r="A1202" s="12">
        <v>217</v>
      </c>
      <c r="B1202" s="12">
        <v>643923</v>
      </c>
      <c r="C1202" s="12" t="s">
        <v>8720</v>
      </c>
      <c r="D1202" s="12" t="s">
        <v>8774</v>
      </c>
      <c r="E1202" s="17" t="s">
        <v>13949</v>
      </c>
      <c r="F1202" s="25" t="str">
        <f>LEFT(E1202,MIN(FIND({0,1,2,3,4,5,6,7,8,9},ASC(E1202)&amp;1234567890))-1)</f>
        <v>Mn</v>
      </c>
      <c r="G1202" s="25">
        <f t="shared" si="36"/>
        <v>56</v>
      </c>
      <c r="H1202" s="25">
        <f>VLOOKUP(F1202,Table!$A$2:$C$121,2,0)</f>
        <v>7</v>
      </c>
      <c r="I1202" s="26">
        <f>VLOOKUP(F1202,Table!$A$2:$C$121,3,0)</f>
        <v>4</v>
      </c>
      <c r="J1202" s="17" t="s">
        <v>537</v>
      </c>
      <c r="K1202" s="25" t="str">
        <f>LEFT(J1202,MIN(FIND({0,1,2,3,4,5,6,7,8,9},ASC(J1202)&amp;1234567890))-1)</f>
        <v>Yb</v>
      </c>
      <c r="L1202" s="25">
        <f t="shared" si="37"/>
        <v>2</v>
      </c>
      <c r="M1202" s="25">
        <f>VLOOKUP(K1202,Table!$A$2:$C$121,2,0)</f>
        <v>3</v>
      </c>
      <c r="N1202" s="26">
        <f>VLOOKUP(K1202,Table!$A$2:$C$121,3,0)</f>
        <v>6</v>
      </c>
      <c r="O1202" s="13" t="str">
        <f>VLOOKUP(A1202,Table!$U$1:$V$230,2,0)</f>
        <v>Cubic</v>
      </c>
      <c r="P1202" s="63"/>
    </row>
    <row r="1203" spans="1:16" customFormat="1" ht="13.5">
      <c r="A1203" s="12">
        <v>217</v>
      </c>
      <c r="B1203" s="12">
        <v>644189</v>
      </c>
      <c r="C1203" s="12" t="s">
        <v>8720</v>
      </c>
      <c r="D1203" s="12" t="s">
        <v>8775</v>
      </c>
      <c r="E1203" s="17" t="s">
        <v>13679</v>
      </c>
      <c r="F1203" s="25" t="str">
        <f>LEFT(E1203,MIN(FIND({0,1,2,3,4,5,6,7,8,9},ASC(E1203)&amp;1234567890))-1)</f>
        <v>Re</v>
      </c>
      <c r="G1203" s="25">
        <f t="shared" si="36"/>
        <v>0.75</v>
      </c>
      <c r="H1203" s="25">
        <f>VLOOKUP(F1203,Table!$A$2:$C$121,2,0)</f>
        <v>7</v>
      </c>
      <c r="I1203" s="26">
        <f>VLOOKUP(F1203,Table!$A$2:$C$121,3,0)</f>
        <v>6</v>
      </c>
      <c r="J1203" s="17" t="s">
        <v>13950</v>
      </c>
      <c r="K1203" s="25" t="str">
        <f>LEFT(J1203,MIN(FIND({0,1,2,3,4,5,6,7,8,9},ASC(J1203)&amp;1234567890))-1)</f>
        <v>Mo</v>
      </c>
      <c r="L1203" s="25">
        <f t="shared" si="37"/>
        <v>0.25</v>
      </c>
      <c r="M1203" s="25">
        <f>VLOOKUP(K1203,Table!$A$2:$C$121,2,0)</f>
        <v>6</v>
      </c>
      <c r="N1203" s="26">
        <f>VLOOKUP(K1203,Table!$A$2:$C$121,3,0)</f>
        <v>5</v>
      </c>
      <c r="O1203" s="13" t="str">
        <f>VLOOKUP(A1203,Table!$U$1:$V$230,2,0)</f>
        <v>Cubic</v>
      </c>
      <c r="P1203" s="63"/>
    </row>
    <row r="1204" spans="1:16" customFormat="1" ht="13.5">
      <c r="A1204" s="12">
        <v>217</v>
      </c>
      <c r="B1204" s="12">
        <v>644198</v>
      </c>
      <c r="C1204" s="12" t="s">
        <v>8720</v>
      </c>
      <c r="D1204" s="12" t="s">
        <v>8776</v>
      </c>
      <c r="E1204" s="17" t="s">
        <v>12448</v>
      </c>
      <c r="F1204" s="25" t="str">
        <f>LEFT(E1204,MIN(FIND({0,1,2,3,4,5,6,7,8,9},ASC(E1204)&amp;1234567890))-1)</f>
        <v>Re</v>
      </c>
      <c r="G1204" s="25">
        <f t="shared" si="36"/>
        <v>0.8</v>
      </c>
      <c r="H1204" s="25">
        <f>VLOOKUP(F1204,Table!$A$2:$C$121,2,0)</f>
        <v>7</v>
      </c>
      <c r="I1204" s="26">
        <f>VLOOKUP(F1204,Table!$A$2:$C$121,3,0)</f>
        <v>6</v>
      </c>
      <c r="J1204" s="17" t="s">
        <v>13951</v>
      </c>
      <c r="K1204" s="25" t="str">
        <f>LEFT(J1204,MIN(FIND({0,1,2,3,4,5,6,7,8,9},ASC(J1204)&amp;1234567890))-1)</f>
        <v>Mo</v>
      </c>
      <c r="L1204" s="25">
        <f t="shared" si="37"/>
        <v>0.2</v>
      </c>
      <c r="M1204" s="25">
        <f>VLOOKUP(K1204,Table!$A$2:$C$121,2,0)</f>
        <v>6</v>
      </c>
      <c r="N1204" s="26">
        <f>VLOOKUP(K1204,Table!$A$2:$C$121,3,0)</f>
        <v>5</v>
      </c>
      <c r="O1204" s="13" t="str">
        <f>VLOOKUP(A1204,Table!$U$1:$V$230,2,0)</f>
        <v>Cubic</v>
      </c>
      <c r="P1204" s="63"/>
    </row>
    <row r="1205" spans="1:16" customFormat="1" ht="13.5">
      <c r="A1205" s="12">
        <v>217</v>
      </c>
      <c r="B1205" s="12">
        <v>645148</v>
      </c>
      <c r="C1205" s="12" t="s">
        <v>8720</v>
      </c>
      <c r="D1205" s="12" t="s">
        <v>8777</v>
      </c>
      <c r="E1205" s="17" t="s">
        <v>13952</v>
      </c>
      <c r="F1205" s="25" t="str">
        <f>LEFT(E1205,MIN(FIND({0,1,2,3,4,5,6,7,8,9},ASC(E1205)&amp;1234567890))-1)</f>
        <v>Nb</v>
      </c>
      <c r="G1205" s="25">
        <f t="shared" si="36"/>
        <v>0.5</v>
      </c>
      <c r="H1205" s="25">
        <f>VLOOKUP(F1205,Table!$A$2:$C$121,2,0)</f>
        <v>5</v>
      </c>
      <c r="I1205" s="26">
        <f>VLOOKUP(F1205,Table!$A$2:$C$121,3,0)</f>
        <v>5</v>
      </c>
      <c r="J1205" s="17" t="s">
        <v>12455</v>
      </c>
      <c r="K1205" s="25" t="str">
        <f>LEFT(J1205,MIN(FIND({0,1,2,3,4,5,6,7,8,9},ASC(J1205)&amp;1234567890))-1)</f>
        <v>Os</v>
      </c>
      <c r="L1205" s="25">
        <f t="shared" si="37"/>
        <v>0.5</v>
      </c>
      <c r="M1205" s="25">
        <f>VLOOKUP(K1205,Table!$A$2:$C$121,2,0)</f>
        <v>8</v>
      </c>
      <c r="N1205" s="26">
        <f>VLOOKUP(K1205,Table!$A$2:$C$121,3,0)</f>
        <v>6</v>
      </c>
      <c r="O1205" s="13" t="str">
        <f>VLOOKUP(A1205,Table!$U$1:$V$230,2,0)</f>
        <v>Cubic</v>
      </c>
      <c r="P1205" s="63"/>
    </row>
    <row r="1206" spans="1:16" customFormat="1" ht="13.5">
      <c r="A1206" s="12">
        <v>217</v>
      </c>
      <c r="B1206" s="12">
        <v>645153</v>
      </c>
      <c r="C1206" s="12" t="s">
        <v>8720</v>
      </c>
      <c r="D1206" s="12" t="s">
        <v>8778</v>
      </c>
      <c r="E1206" s="17" t="s">
        <v>335</v>
      </c>
      <c r="F1206" s="25" t="str">
        <f>LEFT(E1206,MIN(FIND({0,1,2,3,4,5,6,7,8,9},ASC(E1206)&amp;1234567890))-1)</f>
        <v>Nb</v>
      </c>
      <c r="G1206" s="25">
        <f t="shared" si="36"/>
        <v>1</v>
      </c>
      <c r="H1206" s="25">
        <f>VLOOKUP(F1206,Table!$A$2:$C$121,2,0)</f>
        <v>5</v>
      </c>
      <c r="I1206" s="26">
        <f>VLOOKUP(F1206,Table!$A$2:$C$121,3,0)</f>
        <v>5</v>
      </c>
      <c r="J1206" s="17" t="s">
        <v>434</v>
      </c>
      <c r="K1206" s="25" t="str">
        <f>LEFT(J1206,MIN(FIND({0,1,2,3,4,5,6,7,8,9},ASC(J1206)&amp;1234567890))-1)</f>
        <v>Os</v>
      </c>
      <c r="L1206" s="25">
        <f t="shared" si="37"/>
        <v>1</v>
      </c>
      <c r="M1206" s="25">
        <f>VLOOKUP(K1206,Table!$A$2:$C$121,2,0)</f>
        <v>8</v>
      </c>
      <c r="N1206" s="26">
        <f>VLOOKUP(K1206,Table!$A$2:$C$121,3,0)</f>
        <v>6</v>
      </c>
      <c r="O1206" s="13" t="str">
        <f>VLOOKUP(A1206,Table!$U$1:$V$230,2,0)</f>
        <v>Cubic</v>
      </c>
      <c r="P1206" s="63"/>
    </row>
    <row r="1207" spans="1:16" customFormat="1" ht="13.5">
      <c r="A1207" s="12">
        <v>217</v>
      </c>
      <c r="B1207" s="12">
        <v>645154</v>
      </c>
      <c r="C1207" s="12" t="s">
        <v>8720</v>
      </c>
      <c r="D1207" s="12" t="s">
        <v>8779</v>
      </c>
      <c r="E1207" s="17" t="s">
        <v>13953</v>
      </c>
      <c r="F1207" s="25" t="str">
        <f>LEFT(E1207,MIN(FIND({0,1,2,3,4,5,6,7,8,9},ASC(E1207)&amp;1234567890))-1)</f>
        <v>Nb</v>
      </c>
      <c r="G1207" s="25">
        <f t="shared" si="36"/>
        <v>0.45</v>
      </c>
      <c r="H1207" s="25">
        <f>VLOOKUP(F1207,Table!$A$2:$C$121,2,0)</f>
        <v>5</v>
      </c>
      <c r="I1207" s="26">
        <f>VLOOKUP(F1207,Table!$A$2:$C$121,3,0)</f>
        <v>5</v>
      </c>
      <c r="J1207" s="17" t="s">
        <v>13954</v>
      </c>
      <c r="K1207" s="25" t="str">
        <f>LEFT(J1207,MIN(FIND({0,1,2,3,4,5,6,7,8,9},ASC(J1207)&amp;1234567890))-1)</f>
        <v>Os</v>
      </c>
      <c r="L1207" s="25">
        <f t="shared" si="37"/>
        <v>0.55000000000000004</v>
      </c>
      <c r="M1207" s="25">
        <f>VLOOKUP(K1207,Table!$A$2:$C$121,2,0)</f>
        <v>8</v>
      </c>
      <c r="N1207" s="26">
        <f>VLOOKUP(K1207,Table!$A$2:$C$121,3,0)</f>
        <v>6</v>
      </c>
      <c r="O1207" s="13" t="str">
        <f>VLOOKUP(A1207,Table!$U$1:$V$230,2,0)</f>
        <v>Cubic</v>
      </c>
      <c r="P1207" s="63"/>
    </row>
    <row r="1208" spans="1:16" customFormat="1" ht="13.5">
      <c r="A1208" s="12">
        <v>217</v>
      </c>
      <c r="B1208" s="12">
        <v>645158</v>
      </c>
      <c r="C1208" s="12" t="s">
        <v>8720</v>
      </c>
      <c r="D1208" s="12" t="s">
        <v>8780</v>
      </c>
      <c r="E1208" s="17" t="s">
        <v>13955</v>
      </c>
      <c r="F1208" s="25" t="str">
        <f>LEFT(E1208,MIN(FIND({0,1,2,3,4,5,6,7,8,9},ASC(E1208)&amp;1234567890))-1)</f>
        <v>Nb</v>
      </c>
      <c r="G1208" s="25">
        <f t="shared" si="36"/>
        <v>0.33</v>
      </c>
      <c r="H1208" s="25">
        <f>VLOOKUP(F1208,Table!$A$2:$C$121,2,0)</f>
        <v>5</v>
      </c>
      <c r="I1208" s="26">
        <f>VLOOKUP(F1208,Table!$A$2:$C$121,3,0)</f>
        <v>5</v>
      </c>
      <c r="J1208" s="17" t="s">
        <v>12457</v>
      </c>
      <c r="K1208" s="25" t="str">
        <f>LEFT(J1208,MIN(FIND({0,1,2,3,4,5,6,7,8,9},ASC(J1208)&amp;1234567890))-1)</f>
        <v>Os</v>
      </c>
      <c r="L1208" s="25">
        <f t="shared" si="37"/>
        <v>0.67</v>
      </c>
      <c r="M1208" s="25">
        <f>VLOOKUP(K1208,Table!$A$2:$C$121,2,0)</f>
        <v>8</v>
      </c>
      <c r="N1208" s="26">
        <f>VLOOKUP(K1208,Table!$A$2:$C$121,3,0)</f>
        <v>6</v>
      </c>
      <c r="O1208" s="13" t="str">
        <f>VLOOKUP(A1208,Table!$U$1:$V$230,2,0)</f>
        <v>Cubic</v>
      </c>
      <c r="P1208" s="63"/>
    </row>
    <row r="1209" spans="1:16" customFormat="1" ht="13.5">
      <c r="A1209" s="12">
        <v>217</v>
      </c>
      <c r="B1209" s="12">
        <v>645160</v>
      </c>
      <c r="C1209" s="12" t="s">
        <v>8720</v>
      </c>
      <c r="D1209" s="12" t="s">
        <v>8781</v>
      </c>
      <c r="E1209" s="17" t="s">
        <v>13956</v>
      </c>
      <c r="F1209" s="25" t="str">
        <f>LEFT(E1209,MIN(FIND({0,1,2,3,4,5,6,7,8,9},ASC(E1209)&amp;1234567890))-1)</f>
        <v>Nb</v>
      </c>
      <c r="G1209" s="25">
        <f t="shared" si="36"/>
        <v>0.4</v>
      </c>
      <c r="H1209" s="25">
        <f>VLOOKUP(F1209,Table!$A$2:$C$121,2,0)</f>
        <v>5</v>
      </c>
      <c r="I1209" s="26">
        <f>VLOOKUP(F1209,Table!$A$2:$C$121,3,0)</f>
        <v>5</v>
      </c>
      <c r="J1209" s="17" t="s">
        <v>12475</v>
      </c>
      <c r="K1209" s="25" t="str">
        <f>LEFT(J1209,MIN(FIND({0,1,2,3,4,5,6,7,8,9},ASC(J1209)&amp;1234567890))-1)</f>
        <v>Os</v>
      </c>
      <c r="L1209" s="25">
        <f t="shared" si="37"/>
        <v>0.6</v>
      </c>
      <c r="M1209" s="25">
        <f>VLOOKUP(K1209,Table!$A$2:$C$121,2,0)</f>
        <v>8</v>
      </c>
      <c r="N1209" s="26">
        <f>VLOOKUP(K1209,Table!$A$2:$C$121,3,0)</f>
        <v>6</v>
      </c>
      <c r="O1209" s="13" t="str">
        <f>VLOOKUP(A1209,Table!$U$1:$V$230,2,0)</f>
        <v>Cubic</v>
      </c>
      <c r="P1209" s="63"/>
    </row>
    <row r="1210" spans="1:16" customFormat="1" ht="13.5">
      <c r="A1210" s="12">
        <v>217</v>
      </c>
      <c r="B1210" s="12">
        <v>645243</v>
      </c>
      <c r="C1210" s="12" t="s">
        <v>8720</v>
      </c>
      <c r="D1210" s="12" t="s">
        <v>8782</v>
      </c>
      <c r="E1210" s="17" t="s">
        <v>13957</v>
      </c>
      <c r="F1210" s="25" t="str">
        <f>LEFT(E1210,MIN(FIND({0,1,2,3,4,5,6,7,8,9},ASC(E1210)&amp;1234567890))-1)</f>
        <v>Re</v>
      </c>
      <c r="G1210" s="25">
        <f t="shared" si="36"/>
        <v>0.6</v>
      </c>
      <c r="H1210" s="25">
        <f>VLOOKUP(F1210,Table!$A$2:$C$121,2,0)</f>
        <v>7</v>
      </c>
      <c r="I1210" s="26">
        <f>VLOOKUP(F1210,Table!$A$2:$C$121,3,0)</f>
        <v>6</v>
      </c>
      <c r="J1210" s="17" t="s">
        <v>13956</v>
      </c>
      <c r="K1210" s="25" t="str">
        <f>LEFT(J1210,MIN(FIND({0,1,2,3,4,5,6,7,8,9},ASC(J1210)&amp;1234567890))-1)</f>
        <v>Nb</v>
      </c>
      <c r="L1210" s="25">
        <f t="shared" si="37"/>
        <v>0.4</v>
      </c>
      <c r="M1210" s="25">
        <f>VLOOKUP(K1210,Table!$A$2:$C$121,2,0)</f>
        <v>5</v>
      </c>
      <c r="N1210" s="26">
        <f>VLOOKUP(K1210,Table!$A$2:$C$121,3,0)</f>
        <v>5</v>
      </c>
      <c r="O1210" s="13" t="str">
        <f>VLOOKUP(A1210,Table!$U$1:$V$230,2,0)</f>
        <v>Cubic</v>
      </c>
      <c r="P1210" s="63"/>
    </row>
    <row r="1211" spans="1:16" customFormat="1" ht="13.5">
      <c r="A1211" s="12">
        <v>217</v>
      </c>
      <c r="B1211" s="12">
        <v>645246</v>
      </c>
      <c r="C1211" s="12" t="s">
        <v>8720</v>
      </c>
      <c r="D1211" s="12" t="s">
        <v>8783</v>
      </c>
      <c r="E1211" s="17" t="s">
        <v>13679</v>
      </c>
      <c r="F1211" s="25" t="str">
        <f>LEFT(E1211,MIN(FIND({0,1,2,3,4,5,6,7,8,9},ASC(E1211)&amp;1234567890))-1)</f>
        <v>Re</v>
      </c>
      <c r="G1211" s="25">
        <f t="shared" si="36"/>
        <v>0.75</v>
      </c>
      <c r="H1211" s="25">
        <f>VLOOKUP(F1211,Table!$A$2:$C$121,2,0)</f>
        <v>7</v>
      </c>
      <c r="I1211" s="26">
        <f>VLOOKUP(F1211,Table!$A$2:$C$121,3,0)</f>
        <v>6</v>
      </c>
      <c r="J1211" s="17" t="s">
        <v>13496</v>
      </c>
      <c r="K1211" s="25" t="str">
        <f>LEFT(J1211,MIN(FIND({0,1,2,3,4,5,6,7,8,9},ASC(J1211)&amp;1234567890))-1)</f>
        <v>Nb</v>
      </c>
      <c r="L1211" s="25">
        <f t="shared" si="37"/>
        <v>0.25</v>
      </c>
      <c r="M1211" s="25">
        <f>VLOOKUP(K1211,Table!$A$2:$C$121,2,0)</f>
        <v>5</v>
      </c>
      <c r="N1211" s="26">
        <f>VLOOKUP(K1211,Table!$A$2:$C$121,3,0)</f>
        <v>5</v>
      </c>
      <c r="O1211" s="13" t="str">
        <f>VLOOKUP(A1211,Table!$U$1:$V$230,2,0)</f>
        <v>Cubic</v>
      </c>
      <c r="P1211" s="63"/>
    </row>
    <row r="1212" spans="1:16" customFormat="1" ht="13.5">
      <c r="A1212" s="12">
        <v>217</v>
      </c>
      <c r="B1212" s="12">
        <v>645248</v>
      </c>
      <c r="C1212" s="12" t="s">
        <v>8720</v>
      </c>
      <c r="D1212" s="12" t="s">
        <v>8784</v>
      </c>
      <c r="E1212" s="17" t="s">
        <v>12448</v>
      </c>
      <c r="F1212" s="25" t="str">
        <f>LEFT(E1212,MIN(FIND({0,1,2,3,4,5,6,7,8,9},ASC(E1212)&amp;1234567890))-1)</f>
        <v>Re</v>
      </c>
      <c r="G1212" s="25">
        <f t="shared" si="36"/>
        <v>0.8</v>
      </c>
      <c r="H1212" s="25">
        <f>VLOOKUP(F1212,Table!$A$2:$C$121,2,0)</f>
        <v>7</v>
      </c>
      <c r="I1212" s="26">
        <f>VLOOKUP(F1212,Table!$A$2:$C$121,3,0)</f>
        <v>6</v>
      </c>
      <c r="J1212" s="17" t="s">
        <v>13633</v>
      </c>
      <c r="K1212" s="25" t="str">
        <f>LEFT(J1212,MIN(FIND({0,1,2,3,4,5,6,7,8,9},ASC(J1212)&amp;1234567890))-1)</f>
        <v>Nb</v>
      </c>
      <c r="L1212" s="25">
        <f t="shared" si="37"/>
        <v>0.2</v>
      </c>
      <c r="M1212" s="25">
        <f>VLOOKUP(K1212,Table!$A$2:$C$121,2,0)</f>
        <v>5</v>
      </c>
      <c r="N1212" s="26">
        <f>VLOOKUP(K1212,Table!$A$2:$C$121,3,0)</f>
        <v>5</v>
      </c>
      <c r="O1212" s="13" t="str">
        <f>VLOOKUP(A1212,Table!$U$1:$V$230,2,0)</f>
        <v>Cubic</v>
      </c>
      <c r="P1212" s="63"/>
    </row>
    <row r="1213" spans="1:16" customFormat="1" ht="13.5">
      <c r="A1213" s="12">
        <v>217</v>
      </c>
      <c r="B1213" s="12">
        <v>645519</v>
      </c>
      <c r="C1213" s="12" t="s">
        <v>8720</v>
      </c>
      <c r="D1213" s="12" t="s">
        <v>8785</v>
      </c>
      <c r="E1213" s="17" t="s">
        <v>13958</v>
      </c>
      <c r="F1213" s="25" t="str">
        <f>LEFT(E1213,MIN(FIND({0,1,2,3,4,5,6,7,8,9},ASC(E1213)&amp;1234567890))-1)</f>
        <v>Tc</v>
      </c>
      <c r="G1213" s="25">
        <f t="shared" si="36"/>
        <v>0.875</v>
      </c>
      <c r="H1213" s="25">
        <f>VLOOKUP(F1213,Table!$A$2:$C$121,2,0)</f>
        <v>7</v>
      </c>
      <c r="I1213" s="26">
        <f>VLOOKUP(F1213,Table!$A$2:$C$121,3,0)</f>
        <v>5</v>
      </c>
      <c r="J1213" s="17" t="s">
        <v>13959</v>
      </c>
      <c r="K1213" s="25" t="str">
        <f>LEFT(J1213,MIN(FIND({0,1,2,3,4,5,6,7,8,9},ASC(J1213)&amp;1234567890))-1)</f>
        <v>Nb</v>
      </c>
      <c r="L1213" s="25">
        <f t="shared" si="37"/>
        <v>0.125</v>
      </c>
      <c r="M1213" s="25">
        <f>VLOOKUP(K1213,Table!$A$2:$C$121,2,0)</f>
        <v>5</v>
      </c>
      <c r="N1213" s="26">
        <f>VLOOKUP(K1213,Table!$A$2:$C$121,3,0)</f>
        <v>5</v>
      </c>
      <c r="O1213" s="13" t="str">
        <f>VLOOKUP(A1213,Table!$U$1:$V$230,2,0)</f>
        <v>Cubic</v>
      </c>
      <c r="P1213" s="63"/>
    </row>
    <row r="1214" spans="1:16" customFormat="1" ht="13.5">
      <c r="A1214" s="12">
        <v>217</v>
      </c>
      <c r="B1214" s="12">
        <v>645521</v>
      </c>
      <c r="C1214" s="12" t="s">
        <v>8720</v>
      </c>
      <c r="D1214" s="12" t="s">
        <v>8786</v>
      </c>
      <c r="E1214" s="17" t="s">
        <v>13960</v>
      </c>
      <c r="F1214" s="25" t="str">
        <f>LEFT(E1214,MIN(FIND({0,1,2,3,4,5,6,7,8,9},ASC(E1214)&amp;1234567890))-1)</f>
        <v>Tc</v>
      </c>
      <c r="G1214" s="25">
        <f t="shared" si="36"/>
        <v>0.75</v>
      </c>
      <c r="H1214" s="25">
        <f>VLOOKUP(F1214,Table!$A$2:$C$121,2,0)</f>
        <v>7</v>
      </c>
      <c r="I1214" s="26">
        <f>VLOOKUP(F1214,Table!$A$2:$C$121,3,0)</f>
        <v>5</v>
      </c>
      <c r="J1214" s="17" t="s">
        <v>13496</v>
      </c>
      <c r="K1214" s="25" t="str">
        <f>LEFT(J1214,MIN(FIND({0,1,2,3,4,5,6,7,8,9},ASC(J1214)&amp;1234567890))-1)</f>
        <v>Nb</v>
      </c>
      <c r="L1214" s="25">
        <f t="shared" si="37"/>
        <v>0.25</v>
      </c>
      <c r="M1214" s="25">
        <f>VLOOKUP(K1214,Table!$A$2:$C$121,2,0)</f>
        <v>5</v>
      </c>
      <c r="N1214" s="26">
        <f>VLOOKUP(K1214,Table!$A$2:$C$121,3,0)</f>
        <v>5</v>
      </c>
      <c r="O1214" s="13" t="str">
        <f>VLOOKUP(A1214,Table!$U$1:$V$230,2,0)</f>
        <v>Cubic</v>
      </c>
      <c r="P1214" s="63"/>
    </row>
    <row r="1215" spans="1:16" customFormat="1" ht="13.5">
      <c r="A1215" s="12">
        <v>217</v>
      </c>
      <c r="B1215" s="12">
        <v>645524</v>
      </c>
      <c r="C1215" s="12" t="s">
        <v>8720</v>
      </c>
      <c r="D1215" s="12" t="s">
        <v>8787</v>
      </c>
      <c r="E1215" s="17" t="s">
        <v>13961</v>
      </c>
      <c r="F1215" s="25" t="str">
        <f>LEFT(E1215,MIN(FIND({0,1,2,3,4,5,6,7,8,9},ASC(E1215)&amp;1234567890))-1)</f>
        <v>Tc</v>
      </c>
      <c r="G1215" s="25">
        <f t="shared" si="36"/>
        <v>0.85</v>
      </c>
      <c r="H1215" s="25">
        <f>VLOOKUP(F1215,Table!$A$2:$C$121,2,0)</f>
        <v>7</v>
      </c>
      <c r="I1215" s="26">
        <f>VLOOKUP(F1215,Table!$A$2:$C$121,3,0)</f>
        <v>5</v>
      </c>
      <c r="J1215" s="17" t="s">
        <v>13962</v>
      </c>
      <c r="K1215" s="25" t="str">
        <f>LEFT(J1215,MIN(FIND({0,1,2,3,4,5,6,7,8,9},ASC(J1215)&amp;1234567890))-1)</f>
        <v>Nb</v>
      </c>
      <c r="L1215" s="25">
        <f t="shared" si="37"/>
        <v>0.15</v>
      </c>
      <c r="M1215" s="25">
        <f>VLOOKUP(K1215,Table!$A$2:$C$121,2,0)</f>
        <v>5</v>
      </c>
      <c r="N1215" s="26">
        <f>VLOOKUP(K1215,Table!$A$2:$C$121,3,0)</f>
        <v>5</v>
      </c>
      <c r="O1215" s="13" t="str">
        <f>VLOOKUP(A1215,Table!$U$1:$V$230,2,0)</f>
        <v>Cubic</v>
      </c>
      <c r="P1215" s="63"/>
    </row>
    <row r="1216" spans="1:16" customFormat="1" ht="13.5">
      <c r="A1216" s="12">
        <v>217</v>
      </c>
      <c r="B1216" s="12">
        <v>650176</v>
      </c>
      <c r="C1216" s="12" t="s">
        <v>8720</v>
      </c>
      <c r="D1216" s="12" t="s">
        <v>8788</v>
      </c>
      <c r="E1216" s="17" t="s">
        <v>13944</v>
      </c>
      <c r="F1216" s="25" t="str">
        <f>LEFT(E1216,MIN(FIND({0,1,2,3,4,5,6,7,8,9},ASC(E1216)&amp;1234567890))-1)</f>
        <v>Re</v>
      </c>
      <c r="G1216" s="25">
        <f t="shared" si="36"/>
        <v>0.83</v>
      </c>
      <c r="H1216" s="25">
        <f>VLOOKUP(F1216,Table!$A$2:$C$121,2,0)</f>
        <v>7</v>
      </c>
      <c r="I1216" s="26">
        <f>VLOOKUP(F1216,Table!$A$2:$C$121,3,0)</f>
        <v>6</v>
      </c>
      <c r="J1216" s="17" t="s">
        <v>13963</v>
      </c>
      <c r="K1216" s="25" t="str">
        <f>LEFT(J1216,MIN(FIND({0,1,2,3,4,5,6,7,8,9},ASC(J1216)&amp;1234567890))-1)</f>
        <v>Ti</v>
      </c>
      <c r="L1216" s="25">
        <f t="shared" si="37"/>
        <v>0.17</v>
      </c>
      <c r="M1216" s="25">
        <f>VLOOKUP(K1216,Table!$A$2:$C$121,2,0)</f>
        <v>4</v>
      </c>
      <c r="N1216" s="26">
        <f>VLOOKUP(K1216,Table!$A$2:$C$121,3,0)</f>
        <v>4</v>
      </c>
      <c r="O1216" s="13" t="str">
        <f>VLOOKUP(A1216,Table!$U$1:$V$230,2,0)</f>
        <v>Cubic</v>
      </c>
      <c r="P1216" s="63"/>
    </row>
    <row r="1217" spans="1:16" customFormat="1" ht="13.5">
      <c r="A1217" s="12">
        <v>217</v>
      </c>
      <c r="B1217" s="12">
        <v>650177</v>
      </c>
      <c r="C1217" s="12" t="s">
        <v>8720</v>
      </c>
      <c r="D1217" s="12" t="s">
        <v>8789</v>
      </c>
      <c r="E1217" s="17" t="s">
        <v>13928</v>
      </c>
      <c r="F1217" s="25" t="str">
        <f>LEFT(E1217,MIN(FIND({0,1,2,3,4,5,6,7,8,9},ASC(E1217)&amp;1234567890))-1)</f>
        <v>Re</v>
      </c>
      <c r="G1217" s="25">
        <f t="shared" si="36"/>
        <v>24</v>
      </c>
      <c r="H1217" s="25">
        <f>VLOOKUP(F1217,Table!$A$2:$C$121,2,0)</f>
        <v>7</v>
      </c>
      <c r="I1217" s="26">
        <f>VLOOKUP(F1217,Table!$A$2:$C$121,3,0)</f>
        <v>6</v>
      </c>
      <c r="J1217" s="17" t="s">
        <v>56</v>
      </c>
      <c r="K1217" s="25" t="str">
        <f>LEFT(J1217,MIN(FIND({0,1,2,3,4,5,6,7,8,9},ASC(J1217)&amp;1234567890))-1)</f>
        <v>Ti</v>
      </c>
      <c r="L1217" s="25">
        <f t="shared" si="37"/>
        <v>5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Cubic</v>
      </c>
      <c r="P1217" s="63"/>
    </row>
    <row r="1218" spans="1:16" customFormat="1" ht="13.5">
      <c r="A1218" s="12">
        <v>217</v>
      </c>
      <c r="B1218" s="12">
        <v>650205</v>
      </c>
      <c r="C1218" s="12" t="s">
        <v>8720</v>
      </c>
      <c r="D1218" s="12" t="s">
        <v>8790</v>
      </c>
      <c r="E1218" s="17" t="s">
        <v>13928</v>
      </c>
      <c r="F1218" s="25" t="str">
        <f>LEFT(E1218,MIN(FIND({0,1,2,3,4,5,6,7,8,9},ASC(E1218)&amp;1234567890))-1)</f>
        <v>Re</v>
      </c>
      <c r="G1218" s="25">
        <f t="shared" ref="G1218:G1281" si="38">IF(SUBSTITUTE(E1218,F1218,"")="",1,SUBSTITUTE(E1218,F1218,""))*1</f>
        <v>24</v>
      </c>
      <c r="H1218" s="25">
        <f>VLOOKUP(F1218,Table!$A$2:$C$121,2,0)</f>
        <v>7</v>
      </c>
      <c r="I1218" s="26">
        <f>VLOOKUP(F1218,Table!$A$2:$C$121,3,0)</f>
        <v>6</v>
      </c>
      <c r="J1218" s="17" t="s">
        <v>11553</v>
      </c>
      <c r="K1218" s="25" t="str">
        <f>LEFT(J1218,MIN(FIND({0,1,2,3,4,5,6,7,8,9},ASC(J1218)&amp;1234567890))-1)</f>
        <v>Zr</v>
      </c>
      <c r="L1218" s="25">
        <f t="shared" ref="L1218:L1281" si="39">IF(SUBSTITUTE(J1218,K1218,"")="",1,SUBSTITUTE(J1218,K1218,""))*1</f>
        <v>5</v>
      </c>
      <c r="M1218" s="25">
        <f>VLOOKUP(K1218,Table!$A$2:$C$121,2,0)</f>
        <v>4</v>
      </c>
      <c r="N1218" s="26">
        <f>VLOOKUP(K1218,Table!$A$2:$C$121,3,0)</f>
        <v>5</v>
      </c>
      <c r="O1218" s="13" t="str">
        <f>VLOOKUP(A1218,Table!$U$1:$V$230,2,0)</f>
        <v>Cubic</v>
      </c>
      <c r="P1218" s="63"/>
    </row>
    <row r="1219" spans="1:16" customFormat="1" ht="13.5">
      <c r="A1219" s="12">
        <v>217</v>
      </c>
      <c r="B1219" s="12">
        <v>650207</v>
      </c>
      <c r="C1219" s="12" t="s">
        <v>8720</v>
      </c>
      <c r="D1219" s="12" t="s">
        <v>8791</v>
      </c>
      <c r="E1219" s="17" t="s">
        <v>13964</v>
      </c>
      <c r="F1219" s="25" t="str">
        <f>LEFT(E1219,MIN(FIND({0,1,2,3,4,5,6,7,8,9},ASC(E1219)&amp;1234567890))-1)</f>
        <v>Re</v>
      </c>
      <c r="G1219" s="25">
        <f t="shared" si="38"/>
        <v>0.86</v>
      </c>
      <c r="H1219" s="25">
        <f>VLOOKUP(F1219,Table!$A$2:$C$121,2,0)</f>
        <v>7</v>
      </c>
      <c r="I1219" s="26">
        <f>VLOOKUP(F1219,Table!$A$2:$C$121,3,0)</f>
        <v>6</v>
      </c>
      <c r="J1219" s="17" t="s">
        <v>13965</v>
      </c>
      <c r="K1219" s="25" t="str">
        <f>LEFT(J1219,MIN(FIND({0,1,2,3,4,5,6,7,8,9},ASC(J1219)&amp;1234567890))-1)</f>
        <v>Zr</v>
      </c>
      <c r="L1219" s="25">
        <f t="shared" si="39"/>
        <v>0.14000000000000001</v>
      </c>
      <c r="M1219" s="25">
        <f>VLOOKUP(K1219,Table!$A$2:$C$121,2,0)</f>
        <v>4</v>
      </c>
      <c r="N1219" s="26">
        <f>VLOOKUP(K1219,Table!$A$2:$C$121,3,0)</f>
        <v>5</v>
      </c>
      <c r="O1219" s="13" t="str">
        <f>VLOOKUP(A1219,Table!$U$1:$V$230,2,0)</f>
        <v>Cubic</v>
      </c>
      <c r="P1219" s="63"/>
    </row>
    <row r="1220" spans="1:16" customFormat="1" ht="13.5">
      <c r="A1220" s="12">
        <v>217</v>
      </c>
      <c r="B1220" s="12">
        <v>650213</v>
      </c>
      <c r="C1220" s="12" t="s">
        <v>8720</v>
      </c>
      <c r="D1220" s="12" t="s">
        <v>8792</v>
      </c>
      <c r="E1220" s="17" t="s">
        <v>13944</v>
      </c>
      <c r="F1220" s="25" t="str">
        <f>LEFT(E1220,MIN(FIND({0,1,2,3,4,5,6,7,8,9},ASC(E1220)&amp;1234567890))-1)</f>
        <v>Re</v>
      </c>
      <c r="G1220" s="25">
        <f t="shared" si="38"/>
        <v>0.83</v>
      </c>
      <c r="H1220" s="25">
        <f>VLOOKUP(F1220,Table!$A$2:$C$121,2,0)</f>
        <v>7</v>
      </c>
      <c r="I1220" s="26">
        <f>VLOOKUP(F1220,Table!$A$2:$C$121,3,0)</f>
        <v>6</v>
      </c>
      <c r="J1220" s="17" t="s">
        <v>13574</v>
      </c>
      <c r="K1220" s="25" t="str">
        <f>LEFT(J1220,MIN(FIND({0,1,2,3,4,5,6,7,8,9},ASC(J1220)&amp;1234567890))-1)</f>
        <v>Zr</v>
      </c>
      <c r="L1220" s="25">
        <f t="shared" si="39"/>
        <v>0.17</v>
      </c>
      <c r="M1220" s="25">
        <f>VLOOKUP(K1220,Table!$A$2:$C$121,2,0)</f>
        <v>4</v>
      </c>
      <c r="N1220" s="26">
        <f>VLOOKUP(K1220,Table!$A$2:$C$121,3,0)</f>
        <v>5</v>
      </c>
      <c r="O1220" s="13" t="str">
        <f>VLOOKUP(A1220,Table!$U$1:$V$230,2,0)</f>
        <v>Cubic</v>
      </c>
      <c r="P1220" s="63"/>
    </row>
    <row r="1221" spans="1:16" customFormat="1" ht="13.5">
      <c r="A1221" s="12">
        <v>217</v>
      </c>
      <c r="B1221" s="12">
        <v>651830</v>
      </c>
      <c r="C1221" s="12" t="s">
        <v>8720</v>
      </c>
      <c r="D1221" s="12" t="s">
        <v>8793</v>
      </c>
      <c r="E1221" s="17" t="s">
        <v>13966</v>
      </c>
      <c r="F1221" s="25" t="str">
        <f>LEFT(E1221,MIN(FIND({0,1,2,3,4,5,6,7,8,9},ASC(E1221)&amp;1234567890))-1)</f>
        <v>Sc</v>
      </c>
      <c r="G1221" s="25">
        <f t="shared" si="38"/>
        <v>0.125</v>
      </c>
      <c r="H1221" s="25">
        <f>VLOOKUP(F1221,Table!$A$2:$C$121,2,0)</f>
        <v>3</v>
      </c>
      <c r="I1221" s="26">
        <f>VLOOKUP(F1221,Table!$A$2:$C$121,3,0)</f>
        <v>4</v>
      </c>
      <c r="J1221" s="17" t="s">
        <v>13958</v>
      </c>
      <c r="K1221" s="25" t="str">
        <f>LEFT(J1221,MIN(FIND({0,1,2,3,4,5,6,7,8,9},ASC(J1221)&amp;1234567890))-1)</f>
        <v>Tc</v>
      </c>
      <c r="L1221" s="25">
        <f t="shared" si="39"/>
        <v>0.875</v>
      </c>
      <c r="M1221" s="25">
        <f>VLOOKUP(K1221,Table!$A$2:$C$121,2,0)</f>
        <v>7</v>
      </c>
      <c r="N1221" s="26">
        <f>VLOOKUP(K1221,Table!$A$2:$C$121,3,0)</f>
        <v>5</v>
      </c>
      <c r="O1221" s="13" t="str">
        <f>VLOOKUP(A1221,Table!$U$1:$V$230,2,0)</f>
        <v>Cubic</v>
      </c>
      <c r="P1221" s="63"/>
    </row>
    <row r="1222" spans="1:16" customFormat="1" ht="13.5">
      <c r="A1222" s="12">
        <v>217</v>
      </c>
      <c r="B1222" s="12">
        <v>652381</v>
      </c>
      <c r="C1222" s="12" t="s">
        <v>8720</v>
      </c>
      <c r="D1222" s="12" t="s">
        <v>8794</v>
      </c>
      <c r="E1222" s="17" t="s">
        <v>12080</v>
      </c>
      <c r="F1222" s="25" t="str">
        <f>LEFT(E1222,MIN(FIND({0,1,2,3,4,5,6,7,8,9},ASC(E1222)&amp;1234567890))-1)</f>
        <v>Tc</v>
      </c>
      <c r="G1222" s="25">
        <f t="shared" si="38"/>
        <v>3</v>
      </c>
      <c r="H1222" s="25">
        <f>VLOOKUP(F1222,Table!$A$2:$C$121,2,0)</f>
        <v>7</v>
      </c>
      <c r="I1222" s="26">
        <f>VLOOKUP(F1222,Table!$A$2:$C$121,3,0)</f>
        <v>5</v>
      </c>
      <c r="J1222" s="17" t="s">
        <v>31</v>
      </c>
      <c r="K1222" s="25" t="str">
        <f>LEFT(J1222,MIN(FIND({0,1,2,3,4,5,6,7,8,9},ASC(J1222)&amp;1234567890))-1)</f>
        <v>Si</v>
      </c>
      <c r="L1222" s="25">
        <f t="shared" si="39"/>
        <v>1</v>
      </c>
      <c r="M1222" s="25">
        <f>VLOOKUP(K1222,Table!$A$2:$C$121,2,0)</f>
        <v>14</v>
      </c>
      <c r="N1222" s="26">
        <f>VLOOKUP(K1222,Table!$A$2:$C$121,3,0)</f>
        <v>3</v>
      </c>
      <c r="O1222" s="13" t="str">
        <f>VLOOKUP(A1222,Table!$U$1:$V$230,2,0)</f>
        <v>Cubic</v>
      </c>
      <c r="P1222" s="63"/>
    </row>
    <row r="1223" spans="1:16" customFormat="1" ht="13.5">
      <c r="A1223" s="12">
        <v>217</v>
      </c>
      <c r="B1223" s="12">
        <v>652906</v>
      </c>
      <c r="C1223" s="12" t="s">
        <v>8720</v>
      </c>
      <c r="D1223" s="12" t="s">
        <v>8795</v>
      </c>
      <c r="E1223" s="17" t="s">
        <v>13958</v>
      </c>
      <c r="F1223" s="25" t="str">
        <f>LEFT(E1223,MIN(FIND({0,1,2,3,4,5,6,7,8,9},ASC(E1223)&amp;1234567890))-1)</f>
        <v>Tc</v>
      </c>
      <c r="G1223" s="25">
        <f t="shared" si="38"/>
        <v>0.875</v>
      </c>
      <c r="H1223" s="25">
        <f>VLOOKUP(F1223,Table!$A$2:$C$121,2,0)</f>
        <v>7</v>
      </c>
      <c r="I1223" s="26">
        <f>VLOOKUP(F1223,Table!$A$2:$C$121,3,0)</f>
        <v>5</v>
      </c>
      <c r="J1223" s="17" t="s">
        <v>13967</v>
      </c>
      <c r="K1223" s="25" t="str">
        <f>LEFT(J1223,MIN(FIND({0,1,2,3,4,5,6,7,8,9},ASC(J1223)&amp;1234567890))-1)</f>
        <v>Ta</v>
      </c>
      <c r="L1223" s="25">
        <f t="shared" si="39"/>
        <v>0.125</v>
      </c>
      <c r="M1223" s="25">
        <f>VLOOKUP(K1223,Table!$A$2:$C$121,2,0)</f>
        <v>5</v>
      </c>
      <c r="N1223" s="26">
        <f>VLOOKUP(K1223,Table!$A$2:$C$121,3,0)</f>
        <v>6</v>
      </c>
      <c r="O1223" s="13" t="str">
        <f>VLOOKUP(A1223,Table!$U$1:$V$230,2,0)</f>
        <v>Cubic</v>
      </c>
      <c r="P1223" s="63"/>
    </row>
    <row r="1224" spans="1:16" customFormat="1" ht="13.5">
      <c r="A1224" s="12">
        <v>217</v>
      </c>
      <c r="B1224" s="12">
        <v>652907</v>
      </c>
      <c r="C1224" s="12" t="s">
        <v>8720</v>
      </c>
      <c r="D1224" s="12" t="s">
        <v>8796</v>
      </c>
      <c r="E1224" s="17" t="s">
        <v>13968</v>
      </c>
      <c r="F1224" s="25" t="str">
        <f>LEFT(E1224,MIN(FIND({0,1,2,3,4,5,6,7,8,9},ASC(E1224)&amp;1234567890))-1)</f>
        <v>Tc</v>
      </c>
      <c r="G1224" s="25">
        <f t="shared" si="38"/>
        <v>0.83299999999999996</v>
      </c>
      <c r="H1224" s="25">
        <f>VLOOKUP(F1224,Table!$A$2:$C$121,2,0)</f>
        <v>7</v>
      </c>
      <c r="I1224" s="26">
        <f>VLOOKUP(F1224,Table!$A$2:$C$121,3,0)</f>
        <v>5</v>
      </c>
      <c r="J1224" s="17" t="s">
        <v>13969</v>
      </c>
      <c r="K1224" s="25" t="str">
        <f>LEFT(J1224,MIN(FIND({0,1,2,3,4,5,6,7,8,9},ASC(J1224)&amp;1234567890))-1)</f>
        <v>Ta</v>
      </c>
      <c r="L1224" s="25">
        <f t="shared" si="39"/>
        <v>0.16700000000000001</v>
      </c>
      <c r="M1224" s="25">
        <f>VLOOKUP(K1224,Table!$A$2:$C$121,2,0)</f>
        <v>5</v>
      </c>
      <c r="N1224" s="26">
        <f>VLOOKUP(K1224,Table!$A$2:$C$121,3,0)</f>
        <v>6</v>
      </c>
      <c r="O1224" s="13" t="str">
        <f>VLOOKUP(A1224,Table!$U$1:$V$230,2,0)</f>
        <v>Cubic</v>
      </c>
      <c r="P1224" s="63"/>
    </row>
    <row r="1225" spans="1:16" customFormat="1" ht="13.5">
      <c r="A1225" s="12">
        <v>217</v>
      </c>
      <c r="B1225" s="12">
        <v>653019</v>
      </c>
      <c r="C1225" s="12" t="s">
        <v>8720</v>
      </c>
      <c r="D1225" s="12" t="s">
        <v>8797</v>
      </c>
      <c r="E1225" s="17" t="s">
        <v>13958</v>
      </c>
      <c r="F1225" s="25" t="str">
        <f>LEFT(E1225,MIN(FIND({0,1,2,3,4,5,6,7,8,9},ASC(E1225)&amp;1234567890))-1)</f>
        <v>Tc</v>
      </c>
      <c r="G1225" s="25">
        <f t="shared" si="38"/>
        <v>0.875</v>
      </c>
      <c r="H1225" s="25">
        <f>VLOOKUP(F1225,Table!$A$2:$C$121,2,0)</f>
        <v>7</v>
      </c>
      <c r="I1225" s="26">
        <f>VLOOKUP(F1225,Table!$A$2:$C$121,3,0)</f>
        <v>5</v>
      </c>
      <c r="J1225" s="17" t="s">
        <v>13970</v>
      </c>
      <c r="K1225" s="25" t="str">
        <f>LEFT(J1225,MIN(FIND({0,1,2,3,4,5,6,7,8,9},ASC(J1225)&amp;1234567890))-1)</f>
        <v>Ti</v>
      </c>
      <c r="L1225" s="25">
        <f t="shared" si="39"/>
        <v>0.125</v>
      </c>
      <c r="M1225" s="25">
        <f>VLOOKUP(K1225,Table!$A$2:$C$121,2,0)</f>
        <v>4</v>
      </c>
      <c r="N1225" s="26">
        <f>VLOOKUP(K1225,Table!$A$2:$C$121,3,0)</f>
        <v>4</v>
      </c>
      <c r="O1225" s="13" t="str">
        <f>VLOOKUP(A1225,Table!$U$1:$V$230,2,0)</f>
        <v>Cubic</v>
      </c>
      <c r="P1225" s="63"/>
    </row>
    <row r="1226" spans="1:16" customFormat="1" ht="13.5">
      <c r="A1226" s="12">
        <v>217</v>
      </c>
      <c r="B1226" s="12">
        <v>653021</v>
      </c>
      <c r="C1226" s="12" t="s">
        <v>8720</v>
      </c>
      <c r="D1226" s="12" t="s">
        <v>8798</v>
      </c>
      <c r="E1226" s="17" t="s">
        <v>13961</v>
      </c>
      <c r="F1226" s="25" t="str">
        <f>LEFT(E1226,MIN(FIND({0,1,2,3,4,5,6,7,8,9},ASC(E1226)&amp;1234567890))-1)</f>
        <v>Tc</v>
      </c>
      <c r="G1226" s="25">
        <f t="shared" si="38"/>
        <v>0.85</v>
      </c>
      <c r="H1226" s="25">
        <f>VLOOKUP(F1226,Table!$A$2:$C$121,2,0)</f>
        <v>7</v>
      </c>
      <c r="I1226" s="26">
        <f>VLOOKUP(F1226,Table!$A$2:$C$121,3,0)</f>
        <v>5</v>
      </c>
      <c r="J1226" s="17" t="s">
        <v>13971</v>
      </c>
      <c r="K1226" s="25" t="str">
        <f>LEFT(J1226,MIN(FIND({0,1,2,3,4,5,6,7,8,9},ASC(J1226)&amp;1234567890))-1)</f>
        <v>Ti</v>
      </c>
      <c r="L1226" s="25">
        <f t="shared" si="39"/>
        <v>0.15</v>
      </c>
      <c r="M1226" s="25">
        <f>VLOOKUP(K1226,Table!$A$2:$C$121,2,0)</f>
        <v>4</v>
      </c>
      <c r="N1226" s="26">
        <f>VLOOKUP(K1226,Table!$A$2:$C$121,3,0)</f>
        <v>4</v>
      </c>
      <c r="O1226" s="13" t="str">
        <f>VLOOKUP(A1226,Table!$U$1:$V$230,2,0)</f>
        <v>Cubic</v>
      </c>
      <c r="P1226" s="63"/>
    </row>
    <row r="1227" spans="1:16" customFormat="1" ht="13.5">
      <c r="A1227" s="12">
        <v>217</v>
      </c>
      <c r="B1227" s="12">
        <v>653040</v>
      </c>
      <c r="C1227" s="12" t="s">
        <v>8720</v>
      </c>
      <c r="D1227" s="12" t="s">
        <v>8799</v>
      </c>
      <c r="E1227" s="17" t="s">
        <v>13958</v>
      </c>
      <c r="F1227" s="25" t="str">
        <f>LEFT(E1227,MIN(FIND({0,1,2,3,4,5,6,7,8,9},ASC(E1227)&amp;1234567890))-1)</f>
        <v>Tc</v>
      </c>
      <c r="G1227" s="25">
        <f t="shared" si="38"/>
        <v>0.875</v>
      </c>
      <c r="H1227" s="25">
        <f>VLOOKUP(F1227,Table!$A$2:$C$121,2,0)</f>
        <v>7</v>
      </c>
      <c r="I1227" s="26">
        <f>VLOOKUP(F1227,Table!$A$2:$C$121,3,0)</f>
        <v>5</v>
      </c>
      <c r="J1227" s="17" t="s">
        <v>13972</v>
      </c>
      <c r="K1227" s="25" t="str">
        <f>LEFT(J1227,MIN(FIND({0,1,2,3,4,5,6,7,8,9},ASC(J1227)&amp;1234567890))-1)</f>
        <v>Zr</v>
      </c>
      <c r="L1227" s="25">
        <f t="shared" si="39"/>
        <v>0.125</v>
      </c>
      <c r="M1227" s="25">
        <f>VLOOKUP(K1227,Table!$A$2:$C$121,2,0)</f>
        <v>4</v>
      </c>
      <c r="N1227" s="26">
        <f>VLOOKUP(K1227,Table!$A$2:$C$121,3,0)</f>
        <v>5</v>
      </c>
      <c r="O1227" s="13" t="str">
        <f>VLOOKUP(A1227,Table!$U$1:$V$230,2,0)</f>
        <v>Cubic</v>
      </c>
      <c r="P1227" s="63"/>
    </row>
    <row r="1228" spans="1:16" customFormat="1" ht="13.5">
      <c r="A1228" s="12">
        <v>217</v>
      </c>
      <c r="B1228" s="12">
        <v>171749</v>
      </c>
      <c r="C1228" s="12" t="s">
        <v>8720</v>
      </c>
      <c r="D1228" s="12" t="s">
        <v>8800</v>
      </c>
      <c r="E1228" s="17" t="s">
        <v>13973</v>
      </c>
      <c r="F1228" s="25" t="str">
        <f>LEFT(E1228,MIN(FIND({0,1,2,3,4,5,6,7,8,9},ASC(E1228)&amp;1234567890))-1)</f>
        <v>Zn</v>
      </c>
      <c r="G1228" s="25">
        <f t="shared" si="38"/>
        <v>10.648</v>
      </c>
      <c r="H1228" s="25">
        <f>VLOOKUP(F1228,Table!$A$2:$C$121,2,0)</f>
        <v>12</v>
      </c>
      <c r="I1228" s="26">
        <f>VLOOKUP(F1228,Table!$A$2:$C$121,3,0)</f>
        <v>4</v>
      </c>
      <c r="J1228" s="17" t="s">
        <v>13974</v>
      </c>
      <c r="K1228" s="25" t="str">
        <f>LEFT(J1228,MIN(FIND({0,1,2,3,4,5,6,7,8,9},ASC(J1228)&amp;1234567890))-1)</f>
        <v>Pd</v>
      </c>
      <c r="L1228" s="25">
        <f t="shared" si="39"/>
        <v>2.3519999999999999</v>
      </c>
      <c r="M1228" s="25">
        <f>VLOOKUP(K1228,Table!$A$2:$C$121,2,0)</f>
        <v>10</v>
      </c>
      <c r="N1228" s="26">
        <f>VLOOKUP(K1228,Table!$A$2:$C$121,3,0)</f>
        <v>5</v>
      </c>
      <c r="O1228" s="13" t="str">
        <f>VLOOKUP(A1228,Table!$U$1:$V$230,2,0)</f>
        <v>Cubic</v>
      </c>
      <c r="P1228" s="63"/>
    </row>
    <row r="1229" spans="1:16" customFormat="1" ht="13.5">
      <c r="A1229" s="12">
        <v>217</v>
      </c>
      <c r="B1229" s="12">
        <v>109136</v>
      </c>
      <c r="C1229" s="12" t="s">
        <v>8720</v>
      </c>
      <c r="D1229" s="12" t="s">
        <v>8801</v>
      </c>
      <c r="E1229" s="17" t="s">
        <v>13925</v>
      </c>
      <c r="F1229" s="25" t="str">
        <f>LEFT(E1229,MIN(FIND({0,1,2,3,4,5,6,7,8,9},ASC(E1229)&amp;1234567890))-1)</f>
        <v>Mg</v>
      </c>
      <c r="G1229" s="25">
        <f t="shared" si="38"/>
        <v>24</v>
      </c>
      <c r="H1229" s="25">
        <f>VLOOKUP(F1229,Table!$A$2:$C$121,2,0)</f>
        <v>2</v>
      </c>
      <c r="I1229" s="26">
        <f>VLOOKUP(F1229,Table!$A$2:$C$121,3,0)</f>
        <v>3</v>
      </c>
      <c r="J1229" s="17" t="s">
        <v>11543</v>
      </c>
      <c r="K1229" s="25" t="str">
        <f>LEFT(J1229,MIN(FIND({0,1,2,3,4,5,6,7,8,9},ASC(J1229)&amp;1234567890))-1)</f>
        <v>Er</v>
      </c>
      <c r="L1229" s="25">
        <f t="shared" si="39"/>
        <v>5</v>
      </c>
      <c r="M1229" s="25">
        <f>VLOOKUP(K1229,Table!$A$2:$C$121,2,0)</f>
        <v>3</v>
      </c>
      <c r="N1229" s="26">
        <f>VLOOKUP(K1229,Table!$A$2:$C$121,3,0)</f>
        <v>6</v>
      </c>
      <c r="O1229" s="13" t="str">
        <f>VLOOKUP(A1229,Table!$U$1:$V$230,2,0)</f>
        <v>Cubic</v>
      </c>
      <c r="P1229" s="63"/>
    </row>
    <row r="1230" spans="1:16" customFormat="1" ht="13.5">
      <c r="A1230" s="12">
        <v>217</v>
      </c>
      <c r="B1230" s="12">
        <v>109137</v>
      </c>
      <c r="C1230" s="12" t="s">
        <v>8720</v>
      </c>
      <c r="D1230" s="12" t="s">
        <v>8802</v>
      </c>
      <c r="E1230" s="17" t="s">
        <v>13925</v>
      </c>
      <c r="F1230" s="25" t="str">
        <f>LEFT(E1230,MIN(FIND({0,1,2,3,4,5,6,7,8,9},ASC(E1230)&amp;1234567890))-1)</f>
        <v>Mg</v>
      </c>
      <c r="G1230" s="25">
        <f t="shared" si="38"/>
        <v>24</v>
      </c>
      <c r="H1230" s="25">
        <f>VLOOKUP(F1230,Table!$A$2:$C$121,2,0)</f>
        <v>2</v>
      </c>
      <c r="I1230" s="26">
        <f>VLOOKUP(F1230,Table!$A$2:$C$121,3,0)</f>
        <v>3</v>
      </c>
      <c r="J1230" s="17" t="s">
        <v>11345</v>
      </c>
      <c r="K1230" s="25" t="str">
        <f>LEFT(J1230,MIN(FIND({0,1,2,3,4,5,6,7,8,9},ASC(J1230)&amp;1234567890))-1)</f>
        <v>Dy</v>
      </c>
      <c r="L1230" s="25">
        <f t="shared" si="39"/>
        <v>5</v>
      </c>
      <c r="M1230" s="25">
        <f>VLOOKUP(K1230,Table!$A$2:$C$121,2,0)</f>
        <v>3</v>
      </c>
      <c r="N1230" s="26">
        <f>VLOOKUP(K1230,Table!$A$2:$C$121,3,0)</f>
        <v>6</v>
      </c>
      <c r="O1230" s="13" t="str">
        <f>VLOOKUP(A1230,Table!$U$1:$V$230,2,0)</f>
        <v>Cubic</v>
      </c>
      <c r="P1230" s="63"/>
    </row>
    <row r="1231" spans="1:16" customFormat="1" ht="13.5">
      <c r="A1231" s="12">
        <v>217</v>
      </c>
      <c r="B1231" s="12">
        <v>109138</v>
      </c>
      <c r="C1231" s="12" t="s">
        <v>8720</v>
      </c>
      <c r="D1231" s="12" t="s">
        <v>8803</v>
      </c>
      <c r="E1231" s="17" t="s">
        <v>13925</v>
      </c>
      <c r="F1231" s="25" t="str">
        <f>LEFT(E1231,MIN(FIND({0,1,2,3,4,5,6,7,8,9},ASC(E1231)&amp;1234567890))-1)</f>
        <v>Mg</v>
      </c>
      <c r="G1231" s="25">
        <f t="shared" si="38"/>
        <v>24</v>
      </c>
      <c r="H1231" s="25">
        <f>VLOOKUP(F1231,Table!$A$2:$C$121,2,0)</f>
        <v>2</v>
      </c>
      <c r="I1231" s="26">
        <f>VLOOKUP(F1231,Table!$A$2:$C$121,3,0)</f>
        <v>3</v>
      </c>
      <c r="J1231" s="17" t="s">
        <v>11460</v>
      </c>
      <c r="K1231" s="25" t="str">
        <f>LEFT(J1231,MIN(FIND({0,1,2,3,4,5,6,7,8,9},ASC(J1231)&amp;1234567890))-1)</f>
        <v>Y</v>
      </c>
      <c r="L1231" s="25">
        <f t="shared" si="39"/>
        <v>5</v>
      </c>
      <c r="M1231" s="25">
        <f>VLOOKUP(K1231,Table!$A$2:$C$121,2,0)</f>
        <v>3</v>
      </c>
      <c r="N1231" s="26">
        <f>VLOOKUP(K1231,Table!$A$2:$C$121,3,0)</f>
        <v>5</v>
      </c>
      <c r="O1231" s="13" t="str">
        <f>VLOOKUP(A1231,Table!$U$1:$V$230,2,0)</f>
        <v>Cubic</v>
      </c>
      <c r="P1231" s="63"/>
    </row>
    <row r="1232" spans="1:16" customFormat="1" ht="13.5">
      <c r="A1232" s="12">
        <v>217</v>
      </c>
      <c r="B1232" s="12">
        <v>109266</v>
      </c>
      <c r="C1232" s="12" t="s">
        <v>8720</v>
      </c>
      <c r="D1232" s="12" t="s">
        <v>8804</v>
      </c>
      <c r="E1232" s="17" t="s">
        <v>11962</v>
      </c>
      <c r="F1232" s="25" t="str">
        <f>LEFT(E1232,MIN(FIND({0,1,2,3,4,5,6,7,8,9},ASC(E1232)&amp;1234567890))-1)</f>
        <v>Hf</v>
      </c>
      <c r="G1232" s="25">
        <f t="shared" si="38"/>
        <v>5</v>
      </c>
      <c r="H1232" s="25">
        <f>VLOOKUP(F1232,Table!$A$2:$C$121,2,0)</f>
        <v>4</v>
      </c>
      <c r="I1232" s="26">
        <f>VLOOKUP(F1232,Table!$A$2:$C$121,3,0)</f>
        <v>6</v>
      </c>
      <c r="J1232" s="17" t="s">
        <v>13928</v>
      </c>
      <c r="K1232" s="25" t="str">
        <f>LEFT(J1232,MIN(FIND({0,1,2,3,4,5,6,7,8,9},ASC(J1232)&amp;1234567890))-1)</f>
        <v>Re</v>
      </c>
      <c r="L1232" s="25">
        <f t="shared" si="39"/>
        <v>24</v>
      </c>
      <c r="M1232" s="25">
        <f>VLOOKUP(K1232,Table!$A$2:$C$121,2,0)</f>
        <v>7</v>
      </c>
      <c r="N1232" s="26">
        <f>VLOOKUP(K1232,Table!$A$2:$C$121,3,0)</f>
        <v>6</v>
      </c>
      <c r="O1232" s="13" t="str">
        <f>VLOOKUP(A1232,Table!$U$1:$V$230,2,0)</f>
        <v>Cubic</v>
      </c>
      <c r="P1232" s="63"/>
    </row>
    <row r="1233" spans="1:16" customFormat="1" ht="13.5">
      <c r="A1233" s="12">
        <v>217</v>
      </c>
      <c r="B1233" s="12">
        <v>109271</v>
      </c>
      <c r="C1233" s="12" t="s">
        <v>8720</v>
      </c>
      <c r="D1233" s="12" t="s">
        <v>8805</v>
      </c>
      <c r="E1233" s="17" t="s">
        <v>11553</v>
      </c>
      <c r="F1233" s="25" t="str">
        <f>LEFT(E1233,MIN(FIND({0,1,2,3,4,5,6,7,8,9},ASC(E1233)&amp;1234567890))-1)</f>
        <v>Zr</v>
      </c>
      <c r="G1233" s="25">
        <f t="shared" si="38"/>
        <v>5</v>
      </c>
      <c r="H1233" s="25">
        <f>VLOOKUP(F1233,Table!$A$2:$C$121,2,0)</f>
        <v>4</v>
      </c>
      <c r="I1233" s="26">
        <f>VLOOKUP(F1233,Table!$A$2:$C$121,3,0)</f>
        <v>5</v>
      </c>
      <c r="J1233" s="17" t="s">
        <v>13928</v>
      </c>
      <c r="K1233" s="25" t="str">
        <f>LEFT(J1233,MIN(FIND({0,1,2,3,4,5,6,7,8,9},ASC(J1233)&amp;1234567890))-1)</f>
        <v>Re</v>
      </c>
      <c r="L1233" s="25">
        <f t="shared" si="39"/>
        <v>24</v>
      </c>
      <c r="M1233" s="25">
        <f>VLOOKUP(K1233,Table!$A$2:$C$121,2,0)</f>
        <v>7</v>
      </c>
      <c r="N1233" s="26">
        <f>VLOOKUP(K1233,Table!$A$2:$C$121,3,0)</f>
        <v>6</v>
      </c>
      <c r="O1233" s="13" t="str">
        <f>VLOOKUP(A1233,Table!$U$1:$V$230,2,0)</f>
        <v>Cubic</v>
      </c>
      <c r="P1233" s="63"/>
    </row>
    <row r="1234" spans="1:16" customFormat="1" ht="13.5">
      <c r="A1234" s="12">
        <v>217</v>
      </c>
      <c r="B1234" s="12">
        <v>109289</v>
      </c>
      <c r="C1234" s="12" t="s">
        <v>8720</v>
      </c>
      <c r="D1234" s="12" t="s">
        <v>8806</v>
      </c>
      <c r="E1234" s="17" t="s">
        <v>13928</v>
      </c>
      <c r="F1234" s="25" t="str">
        <f>LEFT(E1234,MIN(FIND({0,1,2,3,4,5,6,7,8,9},ASC(E1234)&amp;1234567890))-1)</f>
        <v>Re</v>
      </c>
      <c r="G1234" s="25">
        <f t="shared" si="38"/>
        <v>24</v>
      </c>
      <c r="H1234" s="25">
        <f>VLOOKUP(F1234,Table!$A$2:$C$121,2,0)</f>
        <v>7</v>
      </c>
      <c r="I1234" s="26">
        <f>VLOOKUP(F1234,Table!$A$2:$C$121,3,0)</f>
        <v>6</v>
      </c>
      <c r="J1234" s="17" t="s">
        <v>11702</v>
      </c>
      <c r="K1234" s="25" t="str">
        <f>LEFT(J1234,MIN(FIND({0,1,2,3,4,5,6,7,8,9},ASC(J1234)&amp;1234567890))-1)</f>
        <v>Mo</v>
      </c>
      <c r="L1234" s="25">
        <f t="shared" si="39"/>
        <v>5</v>
      </c>
      <c r="M1234" s="25">
        <f>VLOOKUP(K1234,Table!$A$2:$C$121,2,0)</f>
        <v>6</v>
      </c>
      <c r="N1234" s="26">
        <f>VLOOKUP(K1234,Table!$A$2:$C$121,3,0)</f>
        <v>5</v>
      </c>
      <c r="O1234" s="13" t="str">
        <f>VLOOKUP(A1234,Table!$U$1:$V$230,2,0)</f>
        <v>Cubic</v>
      </c>
      <c r="P1234" s="63"/>
    </row>
    <row r="1235" spans="1:16" customFormat="1" ht="13.5">
      <c r="A1235" s="12">
        <v>217</v>
      </c>
      <c r="B1235" s="12">
        <v>109346</v>
      </c>
      <c r="C1235" s="12" t="s">
        <v>8720</v>
      </c>
      <c r="D1235" s="12" t="s">
        <v>8807</v>
      </c>
      <c r="E1235" s="17" t="s">
        <v>13975</v>
      </c>
      <c r="F1235" s="25" t="str">
        <f>LEFT(E1235,MIN(FIND({0,1,2,3,4,5,6,7,8,9},ASC(E1235)&amp;1234567890))-1)</f>
        <v>Re</v>
      </c>
      <c r="G1235" s="25">
        <f t="shared" si="38"/>
        <v>22</v>
      </c>
      <c r="H1235" s="25">
        <f>VLOOKUP(F1235,Table!$A$2:$C$121,2,0)</f>
        <v>7</v>
      </c>
      <c r="I1235" s="26">
        <f>VLOOKUP(F1235,Table!$A$2:$C$121,3,0)</f>
        <v>6</v>
      </c>
      <c r="J1235" s="17" t="s">
        <v>11418</v>
      </c>
      <c r="K1235" s="25" t="str">
        <f>LEFT(J1235,MIN(FIND({0,1,2,3,4,5,6,7,8,9},ASC(J1235)&amp;1234567890))-1)</f>
        <v>Nb</v>
      </c>
      <c r="L1235" s="25">
        <f t="shared" si="39"/>
        <v>7</v>
      </c>
      <c r="M1235" s="25">
        <f>VLOOKUP(K1235,Table!$A$2:$C$121,2,0)</f>
        <v>5</v>
      </c>
      <c r="N1235" s="26">
        <f>VLOOKUP(K1235,Table!$A$2:$C$121,3,0)</f>
        <v>5</v>
      </c>
      <c r="O1235" s="13" t="str">
        <f>VLOOKUP(A1235,Table!$U$1:$V$230,2,0)</f>
        <v>Cubic</v>
      </c>
      <c r="P1235" s="63"/>
    </row>
    <row r="1236" spans="1:16" customFormat="1" ht="13.5">
      <c r="A1236" s="12">
        <v>217</v>
      </c>
      <c r="B1236" s="12">
        <v>150198</v>
      </c>
      <c r="C1236" s="12" t="s">
        <v>8720</v>
      </c>
      <c r="D1236" s="12" t="s">
        <v>8808</v>
      </c>
      <c r="E1236" s="17" t="s">
        <v>11584</v>
      </c>
      <c r="F1236" s="25" t="str">
        <f>LEFT(E1236,MIN(FIND({0,1,2,3,4,5,6,7,8,9},ASC(E1236)&amp;1234567890))-1)</f>
        <v>Fe</v>
      </c>
      <c r="G1236" s="25">
        <f t="shared" si="38"/>
        <v>13</v>
      </c>
      <c r="H1236" s="25">
        <f>VLOOKUP(F1236,Table!$A$2:$C$121,2,0)</f>
        <v>8</v>
      </c>
      <c r="I1236" s="26">
        <f>VLOOKUP(F1236,Table!$A$2:$C$121,3,0)</f>
        <v>4</v>
      </c>
      <c r="J1236" s="17" t="s">
        <v>13976</v>
      </c>
      <c r="K1236" s="25" t="str">
        <f>LEFT(J1236,MIN(FIND({0,1,2,3,4,5,6,7,8,9},ASC(J1236)&amp;1234567890))-1)</f>
        <v>Zn</v>
      </c>
      <c r="L1236" s="25">
        <f t="shared" si="39"/>
        <v>39</v>
      </c>
      <c r="M1236" s="25">
        <f>VLOOKUP(K1236,Table!$A$2:$C$121,2,0)</f>
        <v>12</v>
      </c>
      <c r="N1236" s="26">
        <f>VLOOKUP(K1236,Table!$A$2:$C$121,3,0)</f>
        <v>4</v>
      </c>
      <c r="O1236" s="13" t="str">
        <f>VLOOKUP(A1236,Table!$U$1:$V$230,2,0)</f>
        <v>Cubic</v>
      </c>
      <c r="P1236" s="63"/>
    </row>
    <row r="1237" spans="1:16" customFormat="1" ht="13.5">
      <c r="A1237" s="12">
        <v>217</v>
      </c>
      <c r="B1237" s="12">
        <v>150649</v>
      </c>
      <c r="C1237" s="12" t="s">
        <v>8720</v>
      </c>
      <c r="D1237" s="12" t="s">
        <v>8809</v>
      </c>
      <c r="E1237" s="17" t="s">
        <v>13977</v>
      </c>
      <c r="F1237" s="25" t="str">
        <f>LEFT(E1237,MIN(FIND({0,1,2,3,4,5,6,7,8,9},ASC(E1237)&amp;1234567890))-1)</f>
        <v>Cr</v>
      </c>
      <c r="G1237" s="25">
        <f t="shared" si="38"/>
        <v>0.08</v>
      </c>
      <c r="H1237" s="25">
        <f>VLOOKUP(F1237,Table!$A$2:$C$121,2,0)</f>
        <v>6</v>
      </c>
      <c r="I1237" s="26">
        <f>VLOOKUP(F1237,Table!$A$2:$C$121,3,0)</f>
        <v>4</v>
      </c>
      <c r="J1237" s="17" t="s">
        <v>13978</v>
      </c>
      <c r="K1237" s="25" t="str">
        <f>LEFT(J1237,MIN(FIND({0,1,2,3,4,5,6,7,8,9},ASC(J1237)&amp;1234567890))-1)</f>
        <v>Ti</v>
      </c>
      <c r="L1237" s="25">
        <f t="shared" si="39"/>
        <v>0.92</v>
      </c>
      <c r="M1237" s="25">
        <f>VLOOKUP(K1237,Table!$A$2:$C$121,2,0)</f>
        <v>4</v>
      </c>
      <c r="N1237" s="26">
        <f>VLOOKUP(K1237,Table!$A$2:$C$121,3,0)</f>
        <v>4</v>
      </c>
      <c r="O1237" s="13" t="str">
        <f>VLOOKUP(A1237,Table!$U$1:$V$230,2,0)</f>
        <v>Cubic</v>
      </c>
      <c r="P1237" s="63"/>
    </row>
    <row r="1238" spans="1:16" customFormat="1" ht="13.5">
      <c r="A1238" s="12">
        <v>217</v>
      </c>
      <c r="B1238" s="12">
        <v>151538</v>
      </c>
      <c r="C1238" s="12" t="s">
        <v>8720</v>
      </c>
      <c r="D1238" s="12" t="s">
        <v>8810</v>
      </c>
      <c r="E1238" s="17" t="s">
        <v>11449</v>
      </c>
      <c r="F1238" s="25" t="str">
        <f>LEFT(E1238,MIN(FIND({0,1,2,3,4,5,6,7,8,9},ASC(E1238)&amp;1234567890))-1)</f>
        <v>Tm</v>
      </c>
      <c r="G1238" s="25">
        <f t="shared" si="38"/>
        <v>5</v>
      </c>
      <c r="H1238" s="25">
        <f>VLOOKUP(F1238,Table!$A$2:$C$121,2,0)</f>
        <v>3</v>
      </c>
      <c r="I1238" s="26">
        <f>VLOOKUP(F1238,Table!$A$2:$C$121,3,0)</f>
        <v>6</v>
      </c>
      <c r="J1238" s="17" t="s">
        <v>13925</v>
      </c>
      <c r="K1238" s="25" t="str">
        <f>LEFT(J1238,MIN(FIND({0,1,2,3,4,5,6,7,8,9},ASC(J1238)&amp;1234567890))-1)</f>
        <v>Mg</v>
      </c>
      <c r="L1238" s="25">
        <f t="shared" si="39"/>
        <v>24</v>
      </c>
      <c r="M1238" s="25">
        <f>VLOOKUP(K1238,Table!$A$2:$C$121,2,0)</f>
        <v>2</v>
      </c>
      <c r="N1238" s="26">
        <f>VLOOKUP(K1238,Table!$A$2:$C$121,3,0)</f>
        <v>3</v>
      </c>
      <c r="O1238" s="13" t="str">
        <f>VLOOKUP(A1238,Table!$U$1:$V$230,2,0)</f>
        <v>Cubic</v>
      </c>
      <c r="P1238" s="63"/>
    </row>
    <row r="1239" spans="1:16" customFormat="1" ht="13.5">
      <c r="A1239" s="12">
        <v>217</v>
      </c>
      <c r="B1239" s="12">
        <v>158247</v>
      </c>
      <c r="C1239" s="12" t="s">
        <v>8720</v>
      </c>
      <c r="D1239" s="12" t="s">
        <v>8811</v>
      </c>
      <c r="E1239" s="17" t="s">
        <v>12955</v>
      </c>
      <c r="F1239" s="25" t="str">
        <f>LEFT(E1239,MIN(FIND({0,1,2,3,4,5,6,7,8,9},ASC(E1239)&amp;1234567890))-1)</f>
        <v>Mg</v>
      </c>
      <c r="G1239" s="25">
        <f t="shared" si="38"/>
        <v>17</v>
      </c>
      <c r="H1239" s="25">
        <f>VLOOKUP(F1239,Table!$A$2:$C$121,2,0)</f>
        <v>2</v>
      </c>
      <c r="I1239" s="26">
        <f>VLOOKUP(F1239,Table!$A$2:$C$121,3,0)</f>
        <v>3</v>
      </c>
      <c r="J1239" s="17" t="s">
        <v>13766</v>
      </c>
      <c r="K1239" s="25" t="str">
        <f>LEFT(J1239,MIN(FIND({0,1,2,3,4,5,6,7,8,9},ASC(J1239)&amp;1234567890))-1)</f>
        <v>Al</v>
      </c>
      <c r="L1239" s="25">
        <f t="shared" si="39"/>
        <v>12</v>
      </c>
      <c r="M1239" s="25">
        <f>VLOOKUP(K1239,Table!$A$2:$C$121,2,0)</f>
        <v>13</v>
      </c>
      <c r="N1239" s="26">
        <f>VLOOKUP(K1239,Table!$A$2:$C$121,3,0)</f>
        <v>3</v>
      </c>
      <c r="O1239" s="13" t="str">
        <f>VLOOKUP(A1239,Table!$U$1:$V$230,2,0)</f>
        <v>Cubic</v>
      </c>
      <c r="P1239" s="63"/>
    </row>
    <row r="1240" spans="1:16" customFormat="1" ht="13.5">
      <c r="A1240" s="12">
        <v>217</v>
      </c>
      <c r="B1240" s="12">
        <v>163565</v>
      </c>
      <c r="C1240" s="12" t="s">
        <v>8720</v>
      </c>
      <c r="D1240" s="12" t="s">
        <v>8812</v>
      </c>
      <c r="E1240" s="17" t="s">
        <v>13979</v>
      </c>
      <c r="F1240" s="25" t="str">
        <f>LEFT(E1240,MIN(FIND({0,1,2,3,4,5,6,7,8,9},ASC(E1240)&amp;1234567890))-1)</f>
        <v>Ag</v>
      </c>
      <c r="G1240" s="25">
        <f t="shared" si="38"/>
        <v>18.559999999999999</v>
      </c>
      <c r="H1240" s="25">
        <f>VLOOKUP(F1240,Table!$A$2:$C$121,2,0)</f>
        <v>11</v>
      </c>
      <c r="I1240" s="26">
        <f>VLOOKUP(F1240,Table!$A$2:$C$121,3,0)</f>
        <v>5</v>
      </c>
      <c r="J1240" s="17" t="s">
        <v>13980</v>
      </c>
      <c r="K1240" s="25" t="str">
        <f>LEFT(J1240,MIN(FIND({0,1,2,3,4,5,6,7,8,9},ASC(J1240)&amp;1234567890))-1)</f>
        <v>Li</v>
      </c>
      <c r="L1240" s="25">
        <f t="shared" si="39"/>
        <v>33.44</v>
      </c>
      <c r="M1240" s="25">
        <f>VLOOKUP(K1240,Table!$A$2:$C$121,2,0)</f>
        <v>1</v>
      </c>
      <c r="N1240" s="26">
        <f>VLOOKUP(K1240,Table!$A$2:$C$121,3,0)</f>
        <v>2</v>
      </c>
      <c r="O1240" s="13" t="str">
        <f>VLOOKUP(A1240,Table!$U$1:$V$230,2,0)</f>
        <v>Cubic</v>
      </c>
      <c r="P1240" s="63"/>
    </row>
    <row r="1241" spans="1:16" customFormat="1" ht="13.5">
      <c r="A1241" s="12">
        <v>217</v>
      </c>
      <c r="B1241" s="12">
        <v>165163</v>
      </c>
      <c r="C1241" s="12" t="s">
        <v>8720</v>
      </c>
      <c r="D1241" s="12" t="s">
        <v>8813</v>
      </c>
      <c r="E1241" s="17" t="s">
        <v>13981</v>
      </c>
      <c r="F1241" s="25" t="str">
        <f>LEFT(E1241,MIN(FIND({0,1,2,3,4,5,6,7,8,9},ASC(E1241)&amp;1234567890))-1)</f>
        <v>Fe</v>
      </c>
      <c r="G1241" s="25">
        <f t="shared" si="38"/>
        <v>5.3</v>
      </c>
      <c r="H1241" s="25">
        <f>VLOOKUP(F1241,Table!$A$2:$C$121,2,0)</f>
        <v>8</v>
      </c>
      <c r="I1241" s="26">
        <f>VLOOKUP(F1241,Table!$A$2:$C$121,3,0)</f>
        <v>4</v>
      </c>
      <c r="J1241" s="17" t="s">
        <v>13982</v>
      </c>
      <c r="K1241" s="25" t="str">
        <f>LEFT(J1241,MIN(FIND({0,1,2,3,4,5,6,7,8,9},ASC(J1241)&amp;1234567890))-1)</f>
        <v>Al</v>
      </c>
      <c r="L1241" s="25">
        <f t="shared" si="39"/>
        <v>7.7</v>
      </c>
      <c r="M1241" s="25">
        <f>VLOOKUP(K1241,Table!$A$2:$C$121,2,0)</f>
        <v>13</v>
      </c>
      <c r="N1241" s="26">
        <f>VLOOKUP(K1241,Table!$A$2:$C$121,3,0)</f>
        <v>3</v>
      </c>
      <c r="O1241" s="13" t="str">
        <f>VLOOKUP(A1241,Table!$U$1:$V$230,2,0)</f>
        <v>Cubic</v>
      </c>
      <c r="P1241" s="63"/>
    </row>
    <row r="1242" spans="1:16" customFormat="1" ht="13.5">
      <c r="A1242" s="12">
        <v>217</v>
      </c>
      <c r="B1242" s="12">
        <v>169545</v>
      </c>
      <c r="C1242" s="12" t="s">
        <v>8720</v>
      </c>
      <c r="D1242" s="12" t="s">
        <v>8814</v>
      </c>
      <c r="E1242" s="17" t="s">
        <v>447</v>
      </c>
      <c r="F1242" s="25" t="str">
        <f>LEFT(E1242,MIN(FIND({0,1,2,3,4,5,6,7,8,9},ASC(E1242)&amp;1234567890))-1)</f>
        <v>Fe</v>
      </c>
      <c r="G1242" s="25">
        <f t="shared" si="38"/>
        <v>5</v>
      </c>
      <c r="H1242" s="25">
        <f>VLOOKUP(F1242,Table!$A$2:$C$121,2,0)</f>
        <v>8</v>
      </c>
      <c r="I1242" s="26">
        <f>VLOOKUP(F1242,Table!$A$2:$C$121,3,0)</f>
        <v>4</v>
      </c>
      <c r="J1242" s="17" t="s">
        <v>11482</v>
      </c>
      <c r="K1242" s="25" t="str">
        <f>LEFT(J1242,MIN(FIND({0,1,2,3,4,5,6,7,8,9},ASC(J1242)&amp;1234567890))-1)</f>
        <v>Al</v>
      </c>
      <c r="L1242" s="25">
        <f t="shared" si="39"/>
        <v>8</v>
      </c>
      <c r="M1242" s="25">
        <f>VLOOKUP(K1242,Table!$A$2:$C$121,2,0)</f>
        <v>13</v>
      </c>
      <c r="N1242" s="26">
        <f>VLOOKUP(K1242,Table!$A$2:$C$121,3,0)</f>
        <v>3</v>
      </c>
      <c r="O1242" s="13" t="str">
        <f>VLOOKUP(A1242,Table!$U$1:$V$230,2,0)</f>
        <v>Cubic</v>
      </c>
      <c r="P1242" s="63"/>
    </row>
    <row r="1243" spans="1:16" customFormat="1" ht="13.5">
      <c r="A1243" s="12">
        <v>217</v>
      </c>
      <c r="B1243" s="12">
        <v>183701</v>
      </c>
      <c r="C1243" s="12" t="s">
        <v>8720</v>
      </c>
      <c r="D1243" s="12" t="s">
        <v>3</v>
      </c>
      <c r="E1243" s="17" t="s">
        <v>31</v>
      </c>
      <c r="F1243" s="25" t="str">
        <f>LEFT(E1243,MIN(FIND({0,1,2,3,4,5,6,7,8,9},ASC(E1243)&amp;1234567890))-1)</f>
        <v>Si</v>
      </c>
      <c r="G1243" s="25">
        <f t="shared" si="38"/>
        <v>1</v>
      </c>
      <c r="H1243" s="25">
        <f>VLOOKUP(F1243,Table!$A$2:$C$121,2,0)</f>
        <v>14</v>
      </c>
      <c r="I1243" s="26">
        <f>VLOOKUP(F1243,Table!$A$2:$C$121,3,0)</f>
        <v>3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Cubic</v>
      </c>
      <c r="P1243" s="63"/>
    </row>
    <row r="1244" spans="1:16" customFormat="1" ht="13.5">
      <c r="A1244" s="12">
        <v>217</v>
      </c>
      <c r="B1244" s="12">
        <v>187413</v>
      </c>
      <c r="C1244" s="12" t="s">
        <v>8720</v>
      </c>
      <c r="D1244" s="12" t="s">
        <v>8815</v>
      </c>
      <c r="E1244" s="17" t="s">
        <v>13983</v>
      </c>
      <c r="F1244" s="25" t="str">
        <f>LEFT(E1244,MIN(FIND({0,1,2,3,4,5,6,7,8,9},ASC(E1244)&amp;1234567890))-1)</f>
        <v>Al</v>
      </c>
      <c r="G1244" s="25">
        <f t="shared" si="38"/>
        <v>8.26</v>
      </c>
      <c r="H1244" s="25">
        <f>VLOOKUP(F1244,Table!$A$2:$C$121,2,0)</f>
        <v>13</v>
      </c>
      <c r="I1244" s="26">
        <f>VLOOKUP(F1244,Table!$A$2:$C$121,3,0)</f>
        <v>3</v>
      </c>
      <c r="J1244" s="17" t="s">
        <v>13984</v>
      </c>
      <c r="K1244" s="25" t="str">
        <f>LEFT(J1244,MIN(FIND({0,1,2,3,4,5,6,7,8,9},ASC(J1244)&amp;1234567890))-1)</f>
        <v>Cr</v>
      </c>
      <c r="L1244" s="25">
        <f t="shared" si="39"/>
        <v>4.74</v>
      </c>
      <c r="M1244" s="25">
        <f>VLOOKUP(K1244,Table!$A$2:$C$121,2,0)</f>
        <v>6</v>
      </c>
      <c r="N1244" s="26">
        <f>VLOOKUP(K1244,Table!$A$2:$C$121,3,0)</f>
        <v>4</v>
      </c>
      <c r="O1244" s="13" t="str">
        <f>VLOOKUP(A1244,Table!$U$1:$V$230,2,0)</f>
        <v>Cubic</v>
      </c>
      <c r="P1244" s="63"/>
    </row>
    <row r="1245" spans="1:16" customFormat="1" ht="13.5">
      <c r="A1245" s="12">
        <v>217</v>
      </c>
      <c r="B1245" s="12">
        <v>188787</v>
      </c>
      <c r="C1245" s="12" t="s">
        <v>8720</v>
      </c>
      <c r="D1245" s="12" t="s">
        <v>8816</v>
      </c>
      <c r="E1245" s="17" t="s">
        <v>13985</v>
      </c>
      <c r="F1245" s="25" t="str">
        <f>LEFT(E1245,MIN(FIND({0,1,2,3,4,5,6,7,8,9},ASC(E1245)&amp;1234567890))-1)</f>
        <v>Mn</v>
      </c>
      <c r="G1245" s="25">
        <f t="shared" si="38"/>
        <v>0.89500000000000002</v>
      </c>
      <c r="H1245" s="25">
        <f>VLOOKUP(F1245,Table!$A$2:$C$121,2,0)</f>
        <v>7</v>
      </c>
      <c r="I1245" s="26">
        <f>VLOOKUP(F1245,Table!$A$2:$C$121,3,0)</f>
        <v>4</v>
      </c>
      <c r="J1245" s="17" t="s">
        <v>13986</v>
      </c>
      <c r="K1245" s="25" t="str">
        <f>LEFT(J1245,MIN(FIND({0,1,2,3,4,5,6,7,8,9},ASC(J1245)&amp;1234567890))-1)</f>
        <v>Re</v>
      </c>
      <c r="L1245" s="25">
        <f t="shared" si="39"/>
        <v>0.105</v>
      </c>
      <c r="M1245" s="25">
        <f>VLOOKUP(K1245,Table!$A$2:$C$121,2,0)</f>
        <v>7</v>
      </c>
      <c r="N1245" s="26">
        <f>VLOOKUP(K1245,Table!$A$2:$C$121,3,0)</f>
        <v>6</v>
      </c>
      <c r="O1245" s="13" t="str">
        <f>VLOOKUP(A1245,Table!$U$1:$V$230,2,0)</f>
        <v>Cubic</v>
      </c>
      <c r="P1245" s="63"/>
    </row>
    <row r="1246" spans="1:16" customFormat="1" ht="13.5">
      <c r="A1246" s="12">
        <v>217</v>
      </c>
      <c r="B1246" s="12">
        <v>188788</v>
      </c>
      <c r="C1246" s="12" t="s">
        <v>8720</v>
      </c>
      <c r="D1246" s="12" t="s">
        <v>8817</v>
      </c>
      <c r="E1246" s="17" t="s">
        <v>13987</v>
      </c>
      <c r="F1246" s="25" t="str">
        <f>LEFT(E1246,MIN(FIND({0,1,2,3,4,5,6,7,8,9},ASC(E1246)&amp;1234567890))-1)</f>
        <v>Mn</v>
      </c>
      <c r="G1246" s="25">
        <f t="shared" si="38"/>
        <v>0.89200000000000002</v>
      </c>
      <c r="H1246" s="25">
        <f>VLOOKUP(F1246,Table!$A$2:$C$121,2,0)</f>
        <v>7</v>
      </c>
      <c r="I1246" s="26">
        <f>VLOOKUP(F1246,Table!$A$2:$C$121,3,0)</f>
        <v>4</v>
      </c>
      <c r="J1246" s="17" t="s">
        <v>13988</v>
      </c>
      <c r="K1246" s="25" t="str">
        <f>LEFT(J1246,MIN(FIND({0,1,2,3,4,5,6,7,8,9},ASC(J1246)&amp;1234567890))-1)</f>
        <v>Re</v>
      </c>
      <c r="L1246" s="25">
        <f t="shared" si="39"/>
        <v>0.108</v>
      </c>
      <c r="M1246" s="25">
        <f>VLOOKUP(K1246,Table!$A$2:$C$121,2,0)</f>
        <v>7</v>
      </c>
      <c r="N1246" s="26">
        <f>VLOOKUP(K1246,Table!$A$2:$C$121,3,0)</f>
        <v>6</v>
      </c>
      <c r="O1246" s="13" t="str">
        <f>VLOOKUP(A1246,Table!$U$1:$V$230,2,0)</f>
        <v>Cubic</v>
      </c>
      <c r="P1246" s="63"/>
    </row>
    <row r="1247" spans="1:16" customFormat="1" ht="13.5">
      <c r="A1247" s="12">
        <v>217</v>
      </c>
      <c r="B1247" s="12">
        <v>188789</v>
      </c>
      <c r="C1247" s="12" t="s">
        <v>8720</v>
      </c>
      <c r="D1247" s="12" t="s">
        <v>8818</v>
      </c>
      <c r="E1247" s="17" t="s">
        <v>13989</v>
      </c>
      <c r="F1247" s="25" t="str">
        <f>LEFT(E1247,MIN(FIND({0,1,2,3,4,5,6,7,8,9},ASC(E1247)&amp;1234567890))-1)</f>
        <v>Mn</v>
      </c>
      <c r="G1247" s="25">
        <f t="shared" si="38"/>
        <v>0.875</v>
      </c>
      <c r="H1247" s="25">
        <f>VLOOKUP(F1247,Table!$A$2:$C$121,2,0)</f>
        <v>7</v>
      </c>
      <c r="I1247" s="26">
        <f>VLOOKUP(F1247,Table!$A$2:$C$121,3,0)</f>
        <v>4</v>
      </c>
      <c r="J1247" s="17" t="s">
        <v>13990</v>
      </c>
      <c r="K1247" s="25" t="str">
        <f>LEFT(J1247,MIN(FIND({0,1,2,3,4,5,6,7,8,9},ASC(J1247)&amp;1234567890))-1)</f>
        <v>Re</v>
      </c>
      <c r="L1247" s="25">
        <f t="shared" si="39"/>
        <v>0.125</v>
      </c>
      <c r="M1247" s="25">
        <f>VLOOKUP(K1247,Table!$A$2:$C$121,2,0)</f>
        <v>7</v>
      </c>
      <c r="N1247" s="26">
        <f>VLOOKUP(K1247,Table!$A$2:$C$121,3,0)</f>
        <v>6</v>
      </c>
      <c r="O1247" s="13" t="str">
        <f>VLOOKUP(A1247,Table!$U$1:$V$230,2,0)</f>
        <v>Cubic</v>
      </c>
      <c r="P1247" s="63"/>
    </row>
    <row r="1248" spans="1:16" customFormat="1" ht="13.5">
      <c r="A1248" s="12">
        <v>217</v>
      </c>
      <c r="B1248" s="12">
        <v>188790</v>
      </c>
      <c r="C1248" s="12" t="s">
        <v>8720</v>
      </c>
      <c r="D1248" s="12" t="s">
        <v>8819</v>
      </c>
      <c r="E1248" s="17" t="s">
        <v>13991</v>
      </c>
      <c r="F1248" s="25" t="str">
        <f>LEFT(E1248,MIN(FIND({0,1,2,3,4,5,6,7,8,9},ASC(E1248)&amp;1234567890))-1)</f>
        <v>Mn</v>
      </c>
      <c r="G1248" s="25">
        <f t="shared" si="38"/>
        <v>0.45700000000000002</v>
      </c>
      <c r="H1248" s="25">
        <f>VLOOKUP(F1248,Table!$A$2:$C$121,2,0)</f>
        <v>7</v>
      </c>
      <c r="I1248" s="26">
        <f>VLOOKUP(F1248,Table!$A$2:$C$121,3,0)</f>
        <v>4</v>
      </c>
      <c r="J1248" s="17" t="s">
        <v>13992</v>
      </c>
      <c r="K1248" s="25" t="str">
        <f>LEFT(J1248,MIN(FIND({0,1,2,3,4,5,6,7,8,9},ASC(J1248)&amp;1234567890))-1)</f>
        <v>Re</v>
      </c>
      <c r="L1248" s="25">
        <f t="shared" si="39"/>
        <v>0.54300000000000004</v>
      </c>
      <c r="M1248" s="25">
        <f>VLOOKUP(K1248,Table!$A$2:$C$121,2,0)</f>
        <v>7</v>
      </c>
      <c r="N1248" s="26">
        <f>VLOOKUP(K1248,Table!$A$2:$C$121,3,0)</f>
        <v>6</v>
      </c>
      <c r="O1248" s="13" t="str">
        <f>VLOOKUP(A1248,Table!$U$1:$V$230,2,0)</f>
        <v>Cubic</v>
      </c>
      <c r="P1248" s="63"/>
    </row>
    <row r="1249" spans="1:16" customFormat="1" ht="13.5">
      <c r="A1249" s="12">
        <v>217</v>
      </c>
      <c r="B1249" s="12">
        <v>188791</v>
      </c>
      <c r="C1249" s="12" t="s">
        <v>8720</v>
      </c>
      <c r="D1249" s="12" t="s">
        <v>8820</v>
      </c>
      <c r="E1249" s="17" t="s">
        <v>13993</v>
      </c>
      <c r="F1249" s="25" t="str">
        <f>LEFT(E1249,MIN(FIND({0,1,2,3,4,5,6,7,8,9},ASC(E1249)&amp;1234567890))-1)</f>
        <v>Mn</v>
      </c>
      <c r="G1249" s="25">
        <f t="shared" si="38"/>
        <v>0.88300000000000001</v>
      </c>
      <c r="H1249" s="25">
        <f>VLOOKUP(F1249,Table!$A$2:$C$121,2,0)</f>
        <v>7</v>
      </c>
      <c r="I1249" s="26">
        <f>VLOOKUP(F1249,Table!$A$2:$C$121,3,0)</f>
        <v>4</v>
      </c>
      <c r="J1249" s="17" t="s">
        <v>13994</v>
      </c>
      <c r="K1249" s="25" t="str">
        <f>LEFT(J1249,MIN(FIND({0,1,2,3,4,5,6,7,8,9},ASC(J1249)&amp;1234567890))-1)</f>
        <v>Re</v>
      </c>
      <c r="L1249" s="25">
        <f t="shared" si="39"/>
        <v>0.11700000000000001</v>
      </c>
      <c r="M1249" s="25">
        <f>VLOOKUP(K1249,Table!$A$2:$C$121,2,0)</f>
        <v>7</v>
      </c>
      <c r="N1249" s="26">
        <f>VLOOKUP(K1249,Table!$A$2:$C$121,3,0)</f>
        <v>6</v>
      </c>
      <c r="O1249" s="13" t="str">
        <f>VLOOKUP(A1249,Table!$U$1:$V$230,2,0)</f>
        <v>Cubic</v>
      </c>
      <c r="P1249" s="63"/>
    </row>
    <row r="1250" spans="1:16" customFormat="1" ht="13.5">
      <c r="A1250" s="12">
        <v>217</v>
      </c>
      <c r="B1250" s="12">
        <v>188792</v>
      </c>
      <c r="C1250" s="12" t="s">
        <v>8720</v>
      </c>
      <c r="D1250" s="12" t="s">
        <v>8821</v>
      </c>
      <c r="E1250" s="17" t="s">
        <v>13995</v>
      </c>
      <c r="F1250" s="25" t="str">
        <f>LEFT(E1250,MIN(FIND({0,1,2,3,4,5,6,7,8,9},ASC(E1250)&amp;1234567890))-1)</f>
        <v>Mn</v>
      </c>
      <c r="G1250" s="25">
        <f t="shared" si="38"/>
        <v>0.83099999999999996</v>
      </c>
      <c r="H1250" s="25">
        <f>VLOOKUP(F1250,Table!$A$2:$C$121,2,0)</f>
        <v>7</v>
      </c>
      <c r="I1250" s="26">
        <f>VLOOKUP(F1250,Table!$A$2:$C$121,3,0)</f>
        <v>4</v>
      </c>
      <c r="J1250" s="17" t="s">
        <v>13996</v>
      </c>
      <c r="K1250" s="25" t="str">
        <f>LEFT(J1250,MIN(FIND({0,1,2,3,4,5,6,7,8,9},ASC(J1250)&amp;1234567890))-1)</f>
        <v>Re</v>
      </c>
      <c r="L1250" s="25">
        <f t="shared" si="39"/>
        <v>0.16900000000000001</v>
      </c>
      <c r="M1250" s="25">
        <f>VLOOKUP(K1250,Table!$A$2:$C$121,2,0)</f>
        <v>7</v>
      </c>
      <c r="N1250" s="26">
        <f>VLOOKUP(K1250,Table!$A$2:$C$121,3,0)</f>
        <v>6</v>
      </c>
      <c r="O1250" s="13" t="str">
        <f>VLOOKUP(A1250,Table!$U$1:$V$230,2,0)</f>
        <v>Cubic</v>
      </c>
      <c r="P1250" s="63"/>
    </row>
    <row r="1251" spans="1:16" customFormat="1" ht="13.5">
      <c r="A1251" s="12">
        <v>217</v>
      </c>
      <c r="B1251" s="12">
        <v>188793</v>
      </c>
      <c r="C1251" s="12" t="s">
        <v>8720</v>
      </c>
      <c r="D1251" s="12" t="s">
        <v>8822</v>
      </c>
      <c r="E1251" s="17" t="s">
        <v>13997</v>
      </c>
      <c r="F1251" s="25" t="str">
        <f>LEFT(E1251,MIN(FIND({0,1,2,3,4,5,6,7,8,9},ASC(E1251)&amp;1234567890))-1)</f>
        <v>Mn</v>
      </c>
      <c r="G1251" s="25">
        <f t="shared" si="38"/>
        <v>0.81100000000000005</v>
      </c>
      <c r="H1251" s="25">
        <f>VLOOKUP(F1251,Table!$A$2:$C$121,2,0)</f>
        <v>7</v>
      </c>
      <c r="I1251" s="26">
        <f>VLOOKUP(F1251,Table!$A$2:$C$121,3,0)</f>
        <v>4</v>
      </c>
      <c r="J1251" s="17" t="s">
        <v>13998</v>
      </c>
      <c r="K1251" s="25" t="str">
        <f>LEFT(J1251,MIN(FIND({0,1,2,3,4,5,6,7,8,9},ASC(J1251)&amp;1234567890))-1)</f>
        <v>Re</v>
      </c>
      <c r="L1251" s="25">
        <f t="shared" si="39"/>
        <v>0.189</v>
      </c>
      <c r="M1251" s="25">
        <f>VLOOKUP(K1251,Table!$A$2:$C$121,2,0)</f>
        <v>7</v>
      </c>
      <c r="N1251" s="26">
        <f>VLOOKUP(K1251,Table!$A$2:$C$121,3,0)</f>
        <v>6</v>
      </c>
      <c r="O1251" s="13" t="str">
        <f>VLOOKUP(A1251,Table!$U$1:$V$230,2,0)</f>
        <v>Cubic</v>
      </c>
      <c r="P1251" s="63"/>
    </row>
    <row r="1252" spans="1:16" customFormat="1" ht="13.5">
      <c r="A1252" s="12">
        <v>217</v>
      </c>
      <c r="B1252" s="12">
        <v>188794</v>
      </c>
      <c r="C1252" s="12" t="s">
        <v>8720</v>
      </c>
      <c r="D1252" s="12" t="s">
        <v>8823</v>
      </c>
      <c r="E1252" s="17" t="s">
        <v>13999</v>
      </c>
      <c r="F1252" s="25" t="str">
        <f>LEFT(E1252,MIN(FIND({0,1,2,3,4,5,6,7,8,9},ASC(E1252)&amp;1234567890))-1)</f>
        <v>Mn</v>
      </c>
      <c r="G1252" s="25">
        <f t="shared" si="38"/>
        <v>0.76100000000000001</v>
      </c>
      <c r="H1252" s="25">
        <f>VLOOKUP(F1252,Table!$A$2:$C$121,2,0)</f>
        <v>7</v>
      </c>
      <c r="I1252" s="26">
        <f>VLOOKUP(F1252,Table!$A$2:$C$121,3,0)</f>
        <v>4</v>
      </c>
      <c r="J1252" s="17" t="s">
        <v>14000</v>
      </c>
      <c r="K1252" s="25" t="str">
        <f>LEFT(J1252,MIN(FIND({0,1,2,3,4,5,6,7,8,9},ASC(J1252)&amp;1234567890))-1)</f>
        <v>Re</v>
      </c>
      <c r="L1252" s="25">
        <f t="shared" si="39"/>
        <v>0.23899999999999999</v>
      </c>
      <c r="M1252" s="25">
        <f>VLOOKUP(K1252,Table!$A$2:$C$121,2,0)</f>
        <v>7</v>
      </c>
      <c r="N1252" s="26">
        <f>VLOOKUP(K1252,Table!$A$2:$C$121,3,0)</f>
        <v>6</v>
      </c>
      <c r="O1252" s="13" t="str">
        <f>VLOOKUP(A1252,Table!$U$1:$V$230,2,0)</f>
        <v>Cubic</v>
      </c>
      <c r="P1252" s="63"/>
    </row>
    <row r="1253" spans="1:16" customFormat="1" ht="13.5">
      <c r="A1253" s="12">
        <v>217</v>
      </c>
      <c r="B1253" s="12">
        <v>188795</v>
      </c>
      <c r="C1253" s="12" t="s">
        <v>8720</v>
      </c>
      <c r="D1253" s="12" t="s">
        <v>8824</v>
      </c>
      <c r="E1253" s="17" t="s">
        <v>14001</v>
      </c>
      <c r="F1253" s="25" t="str">
        <f>LEFT(E1253,MIN(FIND({0,1,2,3,4,5,6,7,8,9},ASC(E1253)&amp;1234567890))-1)</f>
        <v>Mn</v>
      </c>
      <c r="G1253" s="25">
        <f t="shared" si="38"/>
        <v>0.73899999999999999</v>
      </c>
      <c r="H1253" s="25">
        <f>VLOOKUP(F1253,Table!$A$2:$C$121,2,0)</f>
        <v>7</v>
      </c>
      <c r="I1253" s="26">
        <f>VLOOKUP(F1253,Table!$A$2:$C$121,3,0)</f>
        <v>4</v>
      </c>
      <c r="J1253" s="17" t="s">
        <v>14002</v>
      </c>
      <c r="K1253" s="25" t="str">
        <f>LEFT(J1253,MIN(FIND({0,1,2,3,4,5,6,7,8,9},ASC(J1253)&amp;1234567890))-1)</f>
        <v>Re</v>
      </c>
      <c r="L1253" s="25">
        <f t="shared" si="39"/>
        <v>0.26100000000000001</v>
      </c>
      <c r="M1253" s="25">
        <f>VLOOKUP(K1253,Table!$A$2:$C$121,2,0)</f>
        <v>7</v>
      </c>
      <c r="N1253" s="26">
        <f>VLOOKUP(K1253,Table!$A$2:$C$121,3,0)</f>
        <v>6</v>
      </c>
      <c r="O1253" s="13" t="str">
        <f>VLOOKUP(A1253,Table!$U$1:$V$230,2,0)</f>
        <v>Cubic</v>
      </c>
      <c r="P1253" s="63"/>
    </row>
    <row r="1254" spans="1:16" customFormat="1" ht="13.5">
      <c r="A1254" s="12">
        <v>217</v>
      </c>
      <c r="B1254" s="12">
        <v>188796</v>
      </c>
      <c r="C1254" s="12" t="s">
        <v>8720</v>
      </c>
      <c r="D1254" s="12" t="s">
        <v>8825</v>
      </c>
      <c r="E1254" s="17" t="s">
        <v>14003</v>
      </c>
      <c r="F1254" s="25" t="str">
        <f>LEFT(E1254,MIN(FIND({0,1,2,3,4,5,6,7,8,9},ASC(E1254)&amp;1234567890))-1)</f>
        <v>Mn</v>
      </c>
      <c r="G1254" s="25">
        <f t="shared" si="38"/>
        <v>0.70499999999999996</v>
      </c>
      <c r="H1254" s="25">
        <f>VLOOKUP(F1254,Table!$A$2:$C$121,2,0)</f>
        <v>7</v>
      </c>
      <c r="I1254" s="26">
        <f>VLOOKUP(F1254,Table!$A$2:$C$121,3,0)</f>
        <v>4</v>
      </c>
      <c r="J1254" s="17" t="s">
        <v>14004</v>
      </c>
      <c r="K1254" s="25" t="str">
        <f>LEFT(J1254,MIN(FIND({0,1,2,3,4,5,6,7,8,9},ASC(J1254)&amp;1234567890))-1)</f>
        <v>Re</v>
      </c>
      <c r="L1254" s="25">
        <f t="shared" si="39"/>
        <v>0.29499999999999998</v>
      </c>
      <c r="M1254" s="25">
        <f>VLOOKUP(K1254,Table!$A$2:$C$121,2,0)</f>
        <v>7</v>
      </c>
      <c r="N1254" s="26">
        <f>VLOOKUP(K1254,Table!$A$2:$C$121,3,0)</f>
        <v>6</v>
      </c>
      <c r="O1254" s="13" t="str">
        <f>VLOOKUP(A1254,Table!$U$1:$V$230,2,0)</f>
        <v>Cubic</v>
      </c>
      <c r="P1254" s="63"/>
    </row>
    <row r="1255" spans="1:16" customFormat="1" ht="13.5">
      <c r="A1255" s="12">
        <v>217</v>
      </c>
      <c r="B1255" s="12">
        <v>188797</v>
      </c>
      <c r="C1255" s="12" t="s">
        <v>8720</v>
      </c>
      <c r="D1255" s="12" t="s">
        <v>8826</v>
      </c>
      <c r="E1255" s="17" t="s">
        <v>14005</v>
      </c>
      <c r="F1255" s="25" t="str">
        <f>LEFT(E1255,MIN(FIND({0,1,2,3,4,5,6,7,8,9},ASC(E1255)&amp;1234567890))-1)</f>
        <v>Mn</v>
      </c>
      <c r="G1255" s="25">
        <f t="shared" si="38"/>
        <v>0.48699999999999999</v>
      </c>
      <c r="H1255" s="25">
        <f>VLOOKUP(F1255,Table!$A$2:$C$121,2,0)</f>
        <v>7</v>
      </c>
      <c r="I1255" s="26">
        <f>VLOOKUP(F1255,Table!$A$2:$C$121,3,0)</f>
        <v>4</v>
      </c>
      <c r="J1255" s="17" t="s">
        <v>14006</v>
      </c>
      <c r="K1255" s="25" t="str">
        <f>LEFT(J1255,MIN(FIND({0,1,2,3,4,5,6,7,8,9},ASC(J1255)&amp;1234567890))-1)</f>
        <v>Re</v>
      </c>
      <c r="L1255" s="25">
        <f t="shared" si="39"/>
        <v>0.51300000000000001</v>
      </c>
      <c r="M1255" s="25">
        <f>VLOOKUP(K1255,Table!$A$2:$C$121,2,0)</f>
        <v>7</v>
      </c>
      <c r="N1255" s="26">
        <f>VLOOKUP(K1255,Table!$A$2:$C$121,3,0)</f>
        <v>6</v>
      </c>
      <c r="O1255" s="13" t="str">
        <f>VLOOKUP(A1255,Table!$U$1:$V$230,2,0)</f>
        <v>Cubic</v>
      </c>
      <c r="P1255" s="63"/>
    </row>
    <row r="1256" spans="1:16" customFormat="1" ht="13.5">
      <c r="A1256" s="12">
        <v>217</v>
      </c>
      <c r="B1256" s="12">
        <v>188798</v>
      </c>
      <c r="C1256" s="12" t="s">
        <v>8720</v>
      </c>
      <c r="D1256" s="12" t="s">
        <v>8827</v>
      </c>
      <c r="E1256" s="17" t="s">
        <v>14007</v>
      </c>
      <c r="F1256" s="25" t="str">
        <f>LEFT(E1256,MIN(FIND({0,1,2,3,4,5,6,7,8,9},ASC(E1256)&amp;1234567890))-1)</f>
        <v>Mn</v>
      </c>
      <c r="G1256" s="25">
        <f t="shared" si="38"/>
        <v>0.40400000000000003</v>
      </c>
      <c r="H1256" s="25">
        <f>VLOOKUP(F1256,Table!$A$2:$C$121,2,0)</f>
        <v>7</v>
      </c>
      <c r="I1256" s="26">
        <f>VLOOKUP(F1256,Table!$A$2:$C$121,3,0)</f>
        <v>4</v>
      </c>
      <c r="J1256" s="17" t="s">
        <v>14008</v>
      </c>
      <c r="K1256" s="25" t="str">
        <f>LEFT(J1256,MIN(FIND({0,1,2,3,4,5,6,7,8,9},ASC(J1256)&amp;1234567890))-1)</f>
        <v>Re</v>
      </c>
      <c r="L1256" s="25">
        <f t="shared" si="39"/>
        <v>0.59599999999999997</v>
      </c>
      <c r="M1256" s="25">
        <f>VLOOKUP(K1256,Table!$A$2:$C$121,2,0)</f>
        <v>7</v>
      </c>
      <c r="N1256" s="26">
        <f>VLOOKUP(K1256,Table!$A$2:$C$121,3,0)</f>
        <v>6</v>
      </c>
      <c r="O1256" s="13" t="str">
        <f>VLOOKUP(A1256,Table!$U$1:$V$230,2,0)</f>
        <v>Cubic</v>
      </c>
      <c r="P1256" s="63"/>
    </row>
    <row r="1257" spans="1:16" customFormat="1" ht="13.5">
      <c r="A1257" s="12">
        <v>217</v>
      </c>
      <c r="B1257" s="12">
        <v>188799</v>
      </c>
      <c r="C1257" s="12" t="s">
        <v>8720</v>
      </c>
      <c r="D1257" s="12" t="s">
        <v>8828</v>
      </c>
      <c r="E1257" s="17" t="s">
        <v>14009</v>
      </c>
      <c r="F1257" s="25" t="str">
        <f>LEFT(E1257,MIN(FIND({0,1,2,3,4,5,6,7,8,9},ASC(E1257)&amp;1234567890))-1)</f>
        <v>Mn</v>
      </c>
      <c r="G1257" s="25">
        <f t="shared" si="38"/>
        <v>0.40200000000000002</v>
      </c>
      <c r="H1257" s="25">
        <f>VLOOKUP(F1257,Table!$A$2:$C$121,2,0)</f>
        <v>7</v>
      </c>
      <c r="I1257" s="26">
        <f>VLOOKUP(F1257,Table!$A$2:$C$121,3,0)</f>
        <v>4</v>
      </c>
      <c r="J1257" s="17" t="s">
        <v>14010</v>
      </c>
      <c r="K1257" s="25" t="str">
        <f>LEFT(J1257,MIN(FIND({0,1,2,3,4,5,6,7,8,9},ASC(J1257)&amp;1234567890))-1)</f>
        <v>Re</v>
      </c>
      <c r="L1257" s="25">
        <f t="shared" si="39"/>
        <v>0.59799999999999998</v>
      </c>
      <c r="M1257" s="25">
        <f>VLOOKUP(K1257,Table!$A$2:$C$121,2,0)</f>
        <v>7</v>
      </c>
      <c r="N1257" s="26">
        <f>VLOOKUP(K1257,Table!$A$2:$C$121,3,0)</f>
        <v>6</v>
      </c>
      <c r="O1257" s="13" t="str">
        <f>VLOOKUP(A1257,Table!$U$1:$V$230,2,0)</f>
        <v>Cubic</v>
      </c>
      <c r="P1257" s="63"/>
    </row>
    <row r="1258" spans="1:16" customFormat="1" ht="13.5">
      <c r="A1258" s="12">
        <v>217</v>
      </c>
      <c r="B1258" s="12">
        <v>188800</v>
      </c>
      <c r="C1258" s="12" t="s">
        <v>8720</v>
      </c>
      <c r="D1258" s="12" t="s">
        <v>8829</v>
      </c>
      <c r="E1258" s="17" t="s">
        <v>14011</v>
      </c>
      <c r="F1258" s="25" t="str">
        <f>LEFT(E1258,MIN(FIND({0,1,2,3,4,5,6,7,8,9},ASC(E1258)&amp;1234567890))-1)</f>
        <v>Mn</v>
      </c>
      <c r="G1258" s="25">
        <f t="shared" si="38"/>
        <v>0.379</v>
      </c>
      <c r="H1258" s="25">
        <f>VLOOKUP(F1258,Table!$A$2:$C$121,2,0)</f>
        <v>7</v>
      </c>
      <c r="I1258" s="26">
        <f>VLOOKUP(F1258,Table!$A$2:$C$121,3,0)</f>
        <v>4</v>
      </c>
      <c r="J1258" s="17" t="s">
        <v>14012</v>
      </c>
      <c r="K1258" s="25" t="str">
        <f>LEFT(J1258,MIN(FIND({0,1,2,3,4,5,6,7,8,9},ASC(J1258)&amp;1234567890))-1)</f>
        <v>Re</v>
      </c>
      <c r="L1258" s="25">
        <f t="shared" si="39"/>
        <v>0.621</v>
      </c>
      <c r="M1258" s="25">
        <f>VLOOKUP(K1258,Table!$A$2:$C$121,2,0)</f>
        <v>7</v>
      </c>
      <c r="N1258" s="26">
        <f>VLOOKUP(K1258,Table!$A$2:$C$121,3,0)</f>
        <v>6</v>
      </c>
      <c r="O1258" s="13" t="str">
        <f>VLOOKUP(A1258,Table!$U$1:$V$230,2,0)</f>
        <v>Cubic</v>
      </c>
      <c r="P1258" s="63"/>
    </row>
    <row r="1259" spans="1:16" customFormat="1" ht="13.5">
      <c r="A1259" s="12">
        <v>217</v>
      </c>
      <c r="B1259" s="12">
        <v>188801</v>
      </c>
      <c r="C1259" s="12" t="s">
        <v>8720</v>
      </c>
      <c r="D1259" s="12" t="s">
        <v>8830</v>
      </c>
      <c r="E1259" s="17" t="s">
        <v>14013</v>
      </c>
      <c r="F1259" s="25" t="str">
        <f>LEFT(E1259,MIN(FIND({0,1,2,3,4,5,6,7,8,9},ASC(E1259)&amp;1234567890))-1)</f>
        <v>Mn</v>
      </c>
      <c r="G1259" s="25">
        <f t="shared" si="38"/>
        <v>0.79700000000000004</v>
      </c>
      <c r="H1259" s="25">
        <f>VLOOKUP(F1259,Table!$A$2:$C$121,2,0)</f>
        <v>7</v>
      </c>
      <c r="I1259" s="26">
        <f>VLOOKUP(F1259,Table!$A$2:$C$121,3,0)</f>
        <v>4</v>
      </c>
      <c r="J1259" s="17" t="s">
        <v>14014</v>
      </c>
      <c r="K1259" s="25" t="str">
        <f>LEFT(J1259,MIN(FIND({0,1,2,3,4,5,6,7,8,9},ASC(J1259)&amp;1234567890))-1)</f>
        <v>Re</v>
      </c>
      <c r="L1259" s="25">
        <f t="shared" si="39"/>
        <v>0.20300000000000001</v>
      </c>
      <c r="M1259" s="25">
        <f>VLOOKUP(K1259,Table!$A$2:$C$121,2,0)</f>
        <v>7</v>
      </c>
      <c r="N1259" s="26">
        <f>VLOOKUP(K1259,Table!$A$2:$C$121,3,0)</f>
        <v>6</v>
      </c>
      <c r="O1259" s="13" t="str">
        <f>VLOOKUP(A1259,Table!$U$1:$V$230,2,0)</f>
        <v>Cubic</v>
      </c>
      <c r="P1259" s="63"/>
    </row>
    <row r="1260" spans="1:16" customFormat="1" ht="13.5">
      <c r="A1260" s="12">
        <v>217</v>
      </c>
      <c r="B1260" s="12">
        <v>188802</v>
      </c>
      <c r="C1260" s="12" t="s">
        <v>8720</v>
      </c>
      <c r="D1260" s="12" t="s">
        <v>8831</v>
      </c>
      <c r="E1260" s="17" t="s">
        <v>14015</v>
      </c>
      <c r="F1260" s="25" t="str">
        <f>LEFT(E1260,MIN(FIND({0,1,2,3,4,5,6,7,8,9},ASC(E1260)&amp;1234567890))-1)</f>
        <v>Mn</v>
      </c>
      <c r="G1260" s="25">
        <f t="shared" si="38"/>
        <v>0.622</v>
      </c>
      <c r="H1260" s="25">
        <f>VLOOKUP(F1260,Table!$A$2:$C$121,2,0)</f>
        <v>7</v>
      </c>
      <c r="I1260" s="26">
        <f>VLOOKUP(F1260,Table!$A$2:$C$121,3,0)</f>
        <v>4</v>
      </c>
      <c r="J1260" s="17" t="s">
        <v>14016</v>
      </c>
      <c r="K1260" s="25" t="str">
        <f>LEFT(J1260,MIN(FIND({0,1,2,3,4,5,6,7,8,9},ASC(J1260)&amp;1234567890))-1)</f>
        <v>Re</v>
      </c>
      <c r="L1260" s="25">
        <f t="shared" si="39"/>
        <v>0.378</v>
      </c>
      <c r="M1260" s="25">
        <f>VLOOKUP(K1260,Table!$A$2:$C$121,2,0)</f>
        <v>7</v>
      </c>
      <c r="N1260" s="26">
        <f>VLOOKUP(K1260,Table!$A$2:$C$121,3,0)</f>
        <v>6</v>
      </c>
      <c r="O1260" s="13" t="str">
        <f>VLOOKUP(A1260,Table!$U$1:$V$230,2,0)</f>
        <v>Cubic</v>
      </c>
      <c r="P1260" s="63"/>
    </row>
    <row r="1261" spans="1:16" customFormat="1" ht="13.5">
      <c r="A1261" s="12">
        <v>217</v>
      </c>
      <c r="B1261" s="12">
        <v>188803</v>
      </c>
      <c r="C1261" s="12" t="s">
        <v>8720</v>
      </c>
      <c r="D1261" s="12" t="s">
        <v>8832</v>
      </c>
      <c r="E1261" s="17" t="s">
        <v>14017</v>
      </c>
      <c r="F1261" s="25" t="str">
        <f>LEFT(E1261,MIN(FIND({0,1,2,3,4,5,6,7,8,9},ASC(E1261)&amp;1234567890))-1)</f>
        <v>Mn</v>
      </c>
      <c r="G1261" s="25">
        <f t="shared" si="38"/>
        <v>0.41899999999999998</v>
      </c>
      <c r="H1261" s="25">
        <f>VLOOKUP(F1261,Table!$A$2:$C$121,2,0)</f>
        <v>7</v>
      </c>
      <c r="I1261" s="26">
        <f>VLOOKUP(F1261,Table!$A$2:$C$121,3,0)</f>
        <v>4</v>
      </c>
      <c r="J1261" s="17" t="s">
        <v>14018</v>
      </c>
      <c r="K1261" s="25" t="str">
        <f>LEFT(J1261,MIN(FIND({0,1,2,3,4,5,6,7,8,9},ASC(J1261)&amp;1234567890))-1)</f>
        <v>Re</v>
      </c>
      <c r="L1261" s="25">
        <f t="shared" si="39"/>
        <v>0.58099999999999996</v>
      </c>
      <c r="M1261" s="25">
        <f>VLOOKUP(K1261,Table!$A$2:$C$121,2,0)</f>
        <v>7</v>
      </c>
      <c r="N1261" s="26">
        <f>VLOOKUP(K1261,Table!$A$2:$C$121,3,0)</f>
        <v>6</v>
      </c>
      <c r="O1261" s="13" t="str">
        <f>VLOOKUP(A1261,Table!$U$1:$V$230,2,0)</f>
        <v>Cubic</v>
      </c>
      <c r="P1261" s="63"/>
    </row>
    <row r="1262" spans="1:16" customFormat="1" ht="13.5">
      <c r="A1262" s="12">
        <v>217</v>
      </c>
      <c r="B1262" s="12">
        <v>426095</v>
      </c>
      <c r="C1262" s="12" t="s">
        <v>8720</v>
      </c>
      <c r="D1262" s="12" t="s">
        <v>8833</v>
      </c>
      <c r="E1262" s="17" t="s">
        <v>14019</v>
      </c>
      <c r="F1262" s="25" t="str">
        <f>LEFT(E1262,MIN(FIND({0,1,2,3,4,5,6,7,8,9},ASC(E1262)&amp;1234567890))-1)</f>
        <v>Y</v>
      </c>
      <c r="G1262" s="25">
        <f t="shared" si="38"/>
        <v>3.7</v>
      </c>
      <c r="H1262" s="25">
        <f>VLOOKUP(F1262,Table!$A$2:$C$121,2,0)</f>
        <v>3</v>
      </c>
      <c r="I1262" s="26">
        <f>VLOOKUP(F1262,Table!$A$2:$C$121,3,0)</f>
        <v>5</v>
      </c>
      <c r="J1262" s="17" t="s">
        <v>14020</v>
      </c>
      <c r="K1262" s="25" t="str">
        <f>LEFT(J1262,MIN(FIND({0,1,2,3,4,5,6,7,8,9},ASC(J1262)&amp;1234567890))-1)</f>
        <v>Mg</v>
      </c>
      <c r="L1262" s="25">
        <f t="shared" si="39"/>
        <v>25.3</v>
      </c>
      <c r="M1262" s="25">
        <f>VLOOKUP(K1262,Table!$A$2:$C$121,2,0)</f>
        <v>2</v>
      </c>
      <c r="N1262" s="26">
        <f>VLOOKUP(K1262,Table!$A$2:$C$121,3,0)</f>
        <v>3</v>
      </c>
      <c r="O1262" s="13" t="str">
        <f>VLOOKUP(A1262,Table!$U$1:$V$230,2,0)</f>
        <v>Cubic</v>
      </c>
      <c r="P1262" s="63"/>
    </row>
    <row r="1263" spans="1:16" customFormat="1" ht="13.5">
      <c r="A1263" s="12">
        <v>217</v>
      </c>
      <c r="B1263" s="12">
        <v>426096</v>
      </c>
      <c r="C1263" s="12" t="s">
        <v>8720</v>
      </c>
      <c r="D1263" s="12" t="s">
        <v>8834</v>
      </c>
      <c r="E1263" s="17" t="s">
        <v>14021</v>
      </c>
      <c r="F1263" s="25" t="str">
        <f>LEFT(E1263,MIN(FIND({0,1,2,3,4,5,6,7,8,9},ASC(E1263)&amp;1234567890))-1)</f>
        <v>Y</v>
      </c>
      <c r="G1263" s="25">
        <f t="shared" si="38"/>
        <v>3.73</v>
      </c>
      <c r="H1263" s="25">
        <f>VLOOKUP(F1263,Table!$A$2:$C$121,2,0)</f>
        <v>3</v>
      </c>
      <c r="I1263" s="26">
        <f>VLOOKUP(F1263,Table!$A$2:$C$121,3,0)</f>
        <v>5</v>
      </c>
      <c r="J1263" s="17" t="s">
        <v>14022</v>
      </c>
      <c r="K1263" s="25" t="str">
        <f>LEFT(J1263,MIN(FIND({0,1,2,3,4,5,6,7,8,9},ASC(J1263)&amp;1234567890))-1)</f>
        <v>Mg</v>
      </c>
      <c r="L1263" s="25">
        <f t="shared" si="39"/>
        <v>25.27</v>
      </c>
      <c r="M1263" s="25">
        <f>VLOOKUP(K1263,Table!$A$2:$C$121,2,0)</f>
        <v>2</v>
      </c>
      <c r="N1263" s="26">
        <f>VLOOKUP(K1263,Table!$A$2:$C$121,3,0)</f>
        <v>3</v>
      </c>
      <c r="O1263" s="13" t="str">
        <f>VLOOKUP(A1263,Table!$U$1:$V$230,2,0)</f>
        <v>Cubic</v>
      </c>
      <c r="P1263" s="63"/>
    </row>
    <row r="1264" spans="1:16" customFormat="1" ht="13.5">
      <c r="A1264" s="12">
        <v>217</v>
      </c>
      <c r="B1264" s="12">
        <v>426097</v>
      </c>
      <c r="C1264" s="12" t="s">
        <v>8720</v>
      </c>
      <c r="D1264" s="12" t="s">
        <v>8835</v>
      </c>
      <c r="E1264" s="17" t="s">
        <v>14023</v>
      </c>
      <c r="F1264" s="25" t="str">
        <f>LEFT(E1264,MIN(FIND({0,1,2,3,4,5,6,7,8,9},ASC(E1264)&amp;1234567890))-1)</f>
        <v>Y</v>
      </c>
      <c r="G1264" s="25">
        <f t="shared" si="38"/>
        <v>3.82</v>
      </c>
      <c r="H1264" s="25">
        <f>VLOOKUP(F1264,Table!$A$2:$C$121,2,0)</f>
        <v>3</v>
      </c>
      <c r="I1264" s="26">
        <f>VLOOKUP(F1264,Table!$A$2:$C$121,3,0)</f>
        <v>5</v>
      </c>
      <c r="J1264" s="17" t="s">
        <v>14024</v>
      </c>
      <c r="K1264" s="25" t="str">
        <f>LEFT(J1264,MIN(FIND({0,1,2,3,4,5,6,7,8,9},ASC(J1264)&amp;1234567890))-1)</f>
        <v>Mg</v>
      </c>
      <c r="L1264" s="25">
        <f t="shared" si="39"/>
        <v>25.18</v>
      </c>
      <c r="M1264" s="25">
        <f>VLOOKUP(K1264,Table!$A$2:$C$121,2,0)</f>
        <v>2</v>
      </c>
      <c r="N1264" s="26">
        <f>VLOOKUP(K1264,Table!$A$2:$C$121,3,0)</f>
        <v>3</v>
      </c>
      <c r="O1264" s="13" t="str">
        <f>VLOOKUP(A1264,Table!$U$1:$V$230,2,0)</f>
        <v>Cubic</v>
      </c>
      <c r="P1264" s="63"/>
    </row>
    <row r="1265" spans="1:16" customFormat="1" ht="13.5">
      <c r="A1265" s="12">
        <v>217</v>
      </c>
      <c r="B1265" s="12">
        <v>426098</v>
      </c>
      <c r="C1265" s="12" t="s">
        <v>8720</v>
      </c>
      <c r="D1265" s="12" t="s">
        <v>8836</v>
      </c>
      <c r="E1265" s="17" t="s">
        <v>14025</v>
      </c>
      <c r="F1265" s="25" t="str">
        <f>LEFT(E1265,MIN(FIND({0,1,2,3,4,5,6,7,8,9},ASC(E1265)&amp;1234567890))-1)</f>
        <v>Y</v>
      </c>
      <c r="G1265" s="25">
        <f t="shared" si="38"/>
        <v>3.93</v>
      </c>
      <c r="H1265" s="25">
        <f>VLOOKUP(F1265,Table!$A$2:$C$121,2,0)</f>
        <v>3</v>
      </c>
      <c r="I1265" s="26">
        <f>VLOOKUP(F1265,Table!$A$2:$C$121,3,0)</f>
        <v>5</v>
      </c>
      <c r="J1265" s="17" t="s">
        <v>14026</v>
      </c>
      <c r="K1265" s="25" t="str">
        <f>LEFT(J1265,MIN(FIND({0,1,2,3,4,5,6,7,8,9},ASC(J1265)&amp;1234567890))-1)</f>
        <v>Mg</v>
      </c>
      <c r="L1265" s="25">
        <f t="shared" si="39"/>
        <v>25.07</v>
      </c>
      <c r="M1265" s="25">
        <f>VLOOKUP(K1265,Table!$A$2:$C$121,2,0)</f>
        <v>2</v>
      </c>
      <c r="N1265" s="26">
        <f>VLOOKUP(K1265,Table!$A$2:$C$121,3,0)</f>
        <v>3</v>
      </c>
      <c r="O1265" s="13" t="str">
        <f>VLOOKUP(A1265,Table!$U$1:$V$230,2,0)</f>
        <v>Cubic</v>
      </c>
      <c r="P1265" s="63"/>
    </row>
    <row r="1266" spans="1:16" customFormat="1" ht="13.5">
      <c r="A1266" s="12">
        <v>217</v>
      </c>
      <c r="B1266" s="12">
        <v>107576</v>
      </c>
      <c r="C1266" s="12" t="s">
        <v>8720</v>
      </c>
      <c r="D1266" s="12" t="s">
        <v>8837</v>
      </c>
      <c r="E1266" s="17" t="s">
        <v>11696</v>
      </c>
      <c r="F1266" s="25" t="str">
        <f>LEFT(E1266,MIN(FIND({0,1,2,3,4,5,6,7,8,9},ASC(E1266)&amp;1234567890))-1)</f>
        <v>Rh</v>
      </c>
      <c r="G1266" s="25">
        <f t="shared" si="38"/>
        <v>2</v>
      </c>
      <c r="H1266" s="25">
        <f>VLOOKUP(F1266,Table!$A$2:$C$121,2,0)</f>
        <v>9</v>
      </c>
      <c r="I1266" s="26">
        <f>VLOOKUP(F1266,Table!$A$2:$C$121,3,0)</f>
        <v>5</v>
      </c>
      <c r="J1266" s="17" t="s">
        <v>12198</v>
      </c>
      <c r="K1266" s="25" t="str">
        <f>LEFT(J1266,MIN(FIND({0,1,2,3,4,5,6,7,8,9},ASC(J1266)&amp;1234567890))-1)</f>
        <v>Zn</v>
      </c>
      <c r="L1266" s="25">
        <f t="shared" si="39"/>
        <v>11</v>
      </c>
      <c r="M1266" s="25">
        <f>VLOOKUP(K1266,Table!$A$2:$C$121,2,0)</f>
        <v>12</v>
      </c>
      <c r="N1266" s="26">
        <f>VLOOKUP(K1266,Table!$A$2:$C$121,3,0)</f>
        <v>4</v>
      </c>
      <c r="O1266" s="13" t="str">
        <f>VLOOKUP(A1266,Table!$U$1:$V$230,2,0)</f>
        <v>Cubic</v>
      </c>
      <c r="P1266" s="63"/>
    </row>
    <row r="1267" spans="1:16" customFormat="1" ht="13.5">
      <c r="A1267" s="12">
        <v>217</v>
      </c>
      <c r="B1267" s="12">
        <v>107598</v>
      </c>
      <c r="C1267" s="12" t="s">
        <v>8720</v>
      </c>
      <c r="D1267" s="12" t="s">
        <v>8838</v>
      </c>
      <c r="E1267" s="17" t="s">
        <v>11464</v>
      </c>
      <c r="F1267" s="25" t="str">
        <f>LEFT(E1267,MIN(FIND({0,1,2,3,4,5,6,7,8,9},ASC(E1267)&amp;1234567890))-1)</f>
        <v>Pt</v>
      </c>
      <c r="G1267" s="25">
        <f t="shared" si="38"/>
        <v>2</v>
      </c>
      <c r="H1267" s="25">
        <f>VLOOKUP(F1267,Table!$A$2:$C$121,2,0)</f>
        <v>10</v>
      </c>
      <c r="I1267" s="26">
        <f>VLOOKUP(F1267,Table!$A$2:$C$121,3,0)</f>
        <v>6</v>
      </c>
      <c r="J1267" s="17" t="s">
        <v>14027</v>
      </c>
      <c r="K1267" s="25" t="str">
        <f>LEFT(J1267,MIN(FIND({0,1,2,3,4,5,6,7,8,9},ASC(J1267)&amp;1234567890))-1)</f>
        <v>Zn</v>
      </c>
      <c r="L1267" s="25">
        <f t="shared" si="39"/>
        <v>10.72</v>
      </c>
      <c r="M1267" s="25">
        <f>VLOOKUP(K1267,Table!$A$2:$C$121,2,0)</f>
        <v>12</v>
      </c>
      <c r="N1267" s="26">
        <f>VLOOKUP(K1267,Table!$A$2:$C$121,3,0)</f>
        <v>4</v>
      </c>
      <c r="O1267" s="13" t="str">
        <f>VLOOKUP(A1267,Table!$U$1:$V$230,2,0)</f>
        <v>Cubic</v>
      </c>
      <c r="P1267" s="63"/>
    </row>
    <row r="1268" spans="1:16" customFormat="1" ht="13.5">
      <c r="A1268" s="12">
        <v>217</v>
      </c>
      <c r="B1268" s="12">
        <v>107599</v>
      </c>
      <c r="C1268" s="12" t="s">
        <v>8720</v>
      </c>
      <c r="D1268" s="12" t="s">
        <v>8839</v>
      </c>
      <c r="E1268" s="17" t="s">
        <v>11464</v>
      </c>
      <c r="F1268" s="25" t="str">
        <f>LEFT(E1268,MIN(FIND({0,1,2,3,4,5,6,7,8,9},ASC(E1268)&amp;1234567890))-1)</f>
        <v>Pt</v>
      </c>
      <c r="G1268" s="25">
        <f t="shared" si="38"/>
        <v>2</v>
      </c>
      <c r="H1268" s="25">
        <f>VLOOKUP(F1268,Table!$A$2:$C$121,2,0)</f>
        <v>10</v>
      </c>
      <c r="I1268" s="26">
        <f>VLOOKUP(F1268,Table!$A$2:$C$121,3,0)</f>
        <v>6</v>
      </c>
      <c r="J1268" s="17" t="s">
        <v>14028</v>
      </c>
      <c r="K1268" s="25" t="str">
        <f>LEFT(J1268,MIN(FIND({0,1,2,3,4,5,6,7,8,9},ASC(J1268)&amp;1234567890))-1)</f>
        <v>Zn</v>
      </c>
      <c r="L1268" s="25">
        <f t="shared" si="39"/>
        <v>10.77</v>
      </c>
      <c r="M1268" s="25">
        <f>VLOOKUP(K1268,Table!$A$2:$C$121,2,0)</f>
        <v>12</v>
      </c>
      <c r="N1268" s="26">
        <f>VLOOKUP(K1268,Table!$A$2:$C$121,3,0)</f>
        <v>4</v>
      </c>
      <c r="O1268" s="13" t="str">
        <f>VLOOKUP(A1268,Table!$U$1:$V$230,2,0)</f>
        <v>Cubic</v>
      </c>
      <c r="P1268" s="63"/>
    </row>
    <row r="1269" spans="1:16" customFormat="1" ht="13.5">
      <c r="A1269" s="12">
        <v>217</v>
      </c>
      <c r="B1269" s="12">
        <v>55525</v>
      </c>
      <c r="C1269" s="12" t="s">
        <v>8720</v>
      </c>
      <c r="D1269" s="12" t="s">
        <v>8840</v>
      </c>
      <c r="E1269" s="17" t="s">
        <v>14029</v>
      </c>
      <c r="F1269" s="25" t="str">
        <f>LEFT(E1269,MIN(FIND({0,1,2,3,4,5,6,7,8,9},ASC(E1269)&amp;1234567890))-1)</f>
        <v>Mg</v>
      </c>
      <c r="G1269" s="25">
        <f t="shared" si="38"/>
        <v>6.3209999999999997</v>
      </c>
      <c r="H1269" s="25">
        <f>VLOOKUP(F1269,Table!$A$2:$C$121,2,0)</f>
        <v>2</v>
      </c>
      <c r="I1269" s="26">
        <f>VLOOKUP(F1269,Table!$A$2:$C$121,3,0)</f>
        <v>3</v>
      </c>
      <c r="J1269" s="17" t="s">
        <v>14030</v>
      </c>
      <c r="K1269" s="25" t="str">
        <f>LEFT(J1269,MIN(FIND({0,1,2,3,4,5,6,7,8,9},ASC(J1269)&amp;1234567890))-1)</f>
        <v>Y</v>
      </c>
      <c r="L1269" s="25">
        <f t="shared" si="39"/>
        <v>0.92900000000000005</v>
      </c>
      <c r="M1269" s="25">
        <f>VLOOKUP(K1269,Table!$A$2:$C$121,2,0)</f>
        <v>3</v>
      </c>
      <c r="N1269" s="26">
        <f>VLOOKUP(K1269,Table!$A$2:$C$121,3,0)</f>
        <v>5</v>
      </c>
      <c r="O1269" s="13" t="str">
        <f>VLOOKUP(A1269,Table!$U$1:$V$230,2,0)</f>
        <v>Cubic</v>
      </c>
      <c r="P1269" s="63"/>
    </row>
    <row r="1270" spans="1:16" customFormat="1" ht="13.5">
      <c r="A1270" s="12">
        <v>217</v>
      </c>
      <c r="B1270" s="12">
        <v>240665</v>
      </c>
      <c r="C1270" s="12" t="s">
        <v>8720</v>
      </c>
      <c r="D1270" s="12" t="s">
        <v>8841</v>
      </c>
      <c r="E1270" s="17" t="s">
        <v>14031</v>
      </c>
      <c r="F1270" s="25" t="str">
        <f>LEFT(E1270,MIN(FIND({0,1,2,3,4,5,6,7,8,9},ASC(E1270)&amp;1234567890))-1)</f>
        <v>Cu</v>
      </c>
      <c r="G1270" s="25">
        <f t="shared" si="38"/>
        <v>5.59</v>
      </c>
      <c r="H1270" s="25">
        <f>VLOOKUP(F1270,Table!$A$2:$C$121,2,0)</f>
        <v>11</v>
      </c>
      <c r="I1270" s="26">
        <f>VLOOKUP(F1270,Table!$A$2:$C$121,3,0)</f>
        <v>4</v>
      </c>
      <c r="J1270" s="17" t="s">
        <v>14032</v>
      </c>
      <c r="K1270" s="25" t="str">
        <f>LEFT(J1270,MIN(FIND({0,1,2,3,4,5,6,7,8,9},ASC(J1270)&amp;1234567890))-1)</f>
        <v>Zn</v>
      </c>
      <c r="L1270" s="25">
        <f t="shared" si="39"/>
        <v>7.41</v>
      </c>
      <c r="M1270" s="25">
        <f>VLOOKUP(K1270,Table!$A$2:$C$121,2,0)</f>
        <v>12</v>
      </c>
      <c r="N1270" s="26">
        <f>VLOOKUP(K1270,Table!$A$2:$C$121,3,0)</f>
        <v>4</v>
      </c>
      <c r="O1270" s="13" t="str">
        <f>VLOOKUP(A1270,Table!$U$1:$V$230,2,0)</f>
        <v>Cubic</v>
      </c>
      <c r="P1270" s="63"/>
    </row>
    <row r="1271" spans="1:16" customFormat="1" ht="13.5">
      <c r="A1271" s="12">
        <v>217</v>
      </c>
      <c r="B1271" s="12">
        <v>240666</v>
      </c>
      <c r="C1271" s="12" t="s">
        <v>8720</v>
      </c>
      <c r="D1271" s="12" t="s">
        <v>8842</v>
      </c>
      <c r="E1271" s="17" t="s">
        <v>13344</v>
      </c>
      <c r="F1271" s="25" t="str">
        <f>LEFT(E1271,MIN(FIND({0,1,2,3,4,5,6,7,8,9},ASC(E1271)&amp;1234567890))-1)</f>
        <v>Cu</v>
      </c>
      <c r="G1271" s="25">
        <f t="shared" si="38"/>
        <v>5.31</v>
      </c>
      <c r="H1271" s="25">
        <f>VLOOKUP(F1271,Table!$A$2:$C$121,2,0)</f>
        <v>11</v>
      </c>
      <c r="I1271" s="26">
        <f>VLOOKUP(F1271,Table!$A$2:$C$121,3,0)</f>
        <v>4</v>
      </c>
      <c r="J1271" s="17" t="s">
        <v>14033</v>
      </c>
      <c r="K1271" s="25" t="str">
        <f>LEFT(J1271,MIN(FIND({0,1,2,3,4,5,6,7,8,9},ASC(J1271)&amp;1234567890))-1)</f>
        <v>Zn</v>
      </c>
      <c r="L1271" s="25">
        <f t="shared" si="39"/>
        <v>7.69</v>
      </c>
      <c r="M1271" s="25">
        <f>VLOOKUP(K1271,Table!$A$2:$C$121,2,0)</f>
        <v>12</v>
      </c>
      <c r="N1271" s="26">
        <f>VLOOKUP(K1271,Table!$A$2:$C$121,3,0)</f>
        <v>4</v>
      </c>
      <c r="O1271" s="13" t="str">
        <f>VLOOKUP(A1271,Table!$U$1:$V$230,2,0)</f>
        <v>Cubic</v>
      </c>
      <c r="P1271" s="63"/>
    </row>
    <row r="1272" spans="1:16" customFormat="1" ht="13.5">
      <c r="A1272" s="12">
        <v>217</v>
      </c>
      <c r="B1272" s="12">
        <v>240667</v>
      </c>
      <c r="C1272" s="12" t="s">
        <v>8720</v>
      </c>
      <c r="D1272" s="12" t="s">
        <v>8843</v>
      </c>
      <c r="E1272" s="17" t="s">
        <v>14034</v>
      </c>
      <c r="F1272" s="25" t="str">
        <f>LEFT(E1272,MIN(FIND({0,1,2,3,4,5,6,7,8,9},ASC(E1272)&amp;1234567890))-1)</f>
        <v>Cu</v>
      </c>
      <c r="G1272" s="25">
        <f t="shared" si="38"/>
        <v>5</v>
      </c>
      <c r="H1272" s="25">
        <f>VLOOKUP(F1272,Table!$A$2:$C$121,2,0)</f>
        <v>11</v>
      </c>
      <c r="I1272" s="26">
        <f>VLOOKUP(F1272,Table!$A$2:$C$121,3,0)</f>
        <v>4</v>
      </c>
      <c r="J1272" s="17" t="s">
        <v>14035</v>
      </c>
      <c r="K1272" s="25" t="str">
        <f>LEFT(J1272,MIN(FIND({0,1,2,3,4,5,6,7,8,9},ASC(J1272)&amp;1234567890))-1)</f>
        <v>Zn</v>
      </c>
      <c r="L1272" s="25">
        <f t="shared" si="39"/>
        <v>8</v>
      </c>
      <c r="M1272" s="25">
        <f>VLOOKUP(K1272,Table!$A$2:$C$121,2,0)</f>
        <v>12</v>
      </c>
      <c r="N1272" s="26">
        <f>VLOOKUP(K1272,Table!$A$2:$C$121,3,0)</f>
        <v>4</v>
      </c>
      <c r="O1272" s="13" t="str">
        <f>VLOOKUP(A1272,Table!$U$1:$V$230,2,0)</f>
        <v>Cubic</v>
      </c>
      <c r="P1272" s="63"/>
    </row>
    <row r="1273" spans="1:16" customFormat="1" ht="13.5">
      <c r="A1273" s="12">
        <v>217</v>
      </c>
      <c r="B1273" s="12">
        <v>240668</v>
      </c>
      <c r="C1273" s="12" t="s">
        <v>8720</v>
      </c>
      <c r="D1273" s="12" t="s">
        <v>8844</v>
      </c>
      <c r="E1273" s="17" t="s">
        <v>14036</v>
      </c>
      <c r="F1273" s="25" t="str">
        <f>LEFT(E1273,MIN(FIND({0,1,2,3,4,5,6,7,8,9},ASC(E1273)&amp;1234567890))-1)</f>
        <v>Cu</v>
      </c>
      <c r="G1273" s="25">
        <f t="shared" si="38"/>
        <v>4.5599999999999996</v>
      </c>
      <c r="H1273" s="25">
        <f>VLOOKUP(F1273,Table!$A$2:$C$121,2,0)</f>
        <v>11</v>
      </c>
      <c r="I1273" s="26">
        <f>VLOOKUP(F1273,Table!$A$2:$C$121,3,0)</f>
        <v>4</v>
      </c>
      <c r="J1273" s="17" t="s">
        <v>14037</v>
      </c>
      <c r="K1273" s="25" t="str">
        <f>LEFT(J1273,MIN(FIND({0,1,2,3,4,5,6,7,8,9},ASC(J1273)&amp;1234567890))-1)</f>
        <v>Zn</v>
      </c>
      <c r="L1273" s="25">
        <f t="shared" si="39"/>
        <v>8.44</v>
      </c>
      <c r="M1273" s="25">
        <f>VLOOKUP(K1273,Table!$A$2:$C$121,2,0)</f>
        <v>12</v>
      </c>
      <c r="N1273" s="26">
        <f>VLOOKUP(K1273,Table!$A$2:$C$121,3,0)</f>
        <v>4</v>
      </c>
      <c r="O1273" s="13" t="str">
        <f>VLOOKUP(A1273,Table!$U$1:$V$230,2,0)</f>
        <v>Cubic</v>
      </c>
      <c r="P1273" s="63"/>
    </row>
    <row r="1274" spans="1:16" customFormat="1" ht="13.5">
      <c r="A1274" s="12">
        <v>217</v>
      </c>
      <c r="B1274" s="12">
        <v>240669</v>
      </c>
      <c r="C1274" s="12" t="s">
        <v>8720</v>
      </c>
      <c r="D1274" s="12" t="s">
        <v>8845</v>
      </c>
      <c r="E1274" s="17" t="s">
        <v>14038</v>
      </c>
      <c r="F1274" s="25" t="str">
        <f>LEFT(E1274,MIN(FIND({0,1,2,3,4,5,6,7,8,9},ASC(E1274)&amp;1234567890))-1)</f>
        <v>Cu</v>
      </c>
      <c r="G1274" s="25">
        <f t="shared" si="38"/>
        <v>4.21</v>
      </c>
      <c r="H1274" s="25">
        <f>VLOOKUP(F1274,Table!$A$2:$C$121,2,0)</f>
        <v>11</v>
      </c>
      <c r="I1274" s="26">
        <f>VLOOKUP(F1274,Table!$A$2:$C$121,3,0)</f>
        <v>4</v>
      </c>
      <c r="J1274" s="17" t="s">
        <v>14039</v>
      </c>
      <c r="K1274" s="25" t="str">
        <f>LEFT(J1274,MIN(FIND({0,1,2,3,4,5,6,7,8,9},ASC(J1274)&amp;1234567890))-1)</f>
        <v>Zn</v>
      </c>
      <c r="L1274" s="25">
        <f t="shared" si="39"/>
        <v>8.7899999999999991</v>
      </c>
      <c r="M1274" s="25">
        <f>VLOOKUP(K1274,Table!$A$2:$C$121,2,0)</f>
        <v>12</v>
      </c>
      <c r="N1274" s="26">
        <f>VLOOKUP(K1274,Table!$A$2:$C$121,3,0)</f>
        <v>4</v>
      </c>
      <c r="O1274" s="13" t="str">
        <f>VLOOKUP(A1274,Table!$U$1:$V$230,2,0)</f>
        <v>Cubic</v>
      </c>
      <c r="P1274" s="63"/>
    </row>
    <row r="1275" spans="1:16" customFormat="1" ht="13.5">
      <c r="A1275" s="12">
        <v>217</v>
      </c>
      <c r="B1275" s="12">
        <v>5070</v>
      </c>
      <c r="C1275" s="12" t="s">
        <v>8720</v>
      </c>
      <c r="D1275" s="12" t="s">
        <v>5789</v>
      </c>
      <c r="E1275" s="17" t="s">
        <v>419</v>
      </c>
      <c r="F1275" s="25" t="str">
        <f>LEFT(E1275,MIN(FIND({0,1,2,3,4,5,6,7,8,9},ASC(E1275)&amp;1234567890))-1)</f>
        <v>Cu</v>
      </c>
      <c r="G1275" s="25">
        <f t="shared" si="38"/>
        <v>7</v>
      </c>
      <c r="H1275" s="25">
        <f>VLOOKUP(F1275,Table!$A$2:$C$121,2,0)</f>
        <v>11</v>
      </c>
      <c r="I1275" s="26">
        <f>VLOOKUP(F1275,Table!$A$2:$C$121,3,0)</f>
        <v>4</v>
      </c>
      <c r="J1275" s="17" t="s">
        <v>12032</v>
      </c>
      <c r="K1275" s="25" t="str">
        <f>LEFT(J1275,MIN(FIND({0,1,2,3,4,5,6,7,8,9},ASC(J1275)&amp;1234567890))-1)</f>
        <v>Hg</v>
      </c>
      <c r="L1275" s="25">
        <f t="shared" si="39"/>
        <v>6</v>
      </c>
      <c r="M1275" s="25">
        <f>VLOOKUP(K1275,Table!$A$2:$C$121,2,0)</f>
        <v>12</v>
      </c>
      <c r="N1275" s="26">
        <f>VLOOKUP(K1275,Table!$A$2:$C$121,3,0)</f>
        <v>6</v>
      </c>
      <c r="O1275" s="13" t="str">
        <f>VLOOKUP(A1275,Table!$U$1:$V$230,2,0)</f>
        <v>Cubic</v>
      </c>
      <c r="P1275" s="63"/>
    </row>
    <row r="1276" spans="1:16" customFormat="1" ht="13.5">
      <c r="A1276" s="12">
        <v>217</v>
      </c>
      <c r="B1276" s="12">
        <v>193853</v>
      </c>
      <c r="C1276" s="12" t="s">
        <v>8720</v>
      </c>
      <c r="D1276" s="12" t="s">
        <v>8846</v>
      </c>
      <c r="E1276" s="17" t="s">
        <v>614</v>
      </c>
      <c r="F1276" s="25" t="str">
        <f>LEFT(E1276,MIN(FIND({0,1,2,3,4,5,6,7,8,9},ASC(E1276)&amp;1234567890))-1)</f>
        <v>C</v>
      </c>
      <c r="G1276" s="25">
        <f t="shared" si="38"/>
        <v>1</v>
      </c>
      <c r="H1276" s="25">
        <f>VLOOKUP(F1276,Table!$A$2:$C$121,2,0)</f>
        <v>14</v>
      </c>
      <c r="I1276" s="26">
        <f>VLOOKUP(F1276,Table!$A$2:$C$121,3,0)</f>
        <v>2</v>
      </c>
      <c r="J1276" s="17" t="s">
        <v>373</v>
      </c>
      <c r="K1276" s="25" t="str">
        <f>LEFT(J1276,MIN(FIND({0,1,2,3,4,5,6,7,8,9},ASC(J1276)&amp;1234567890))-1)</f>
        <v>H</v>
      </c>
      <c r="L1276" s="25">
        <f t="shared" si="39"/>
        <v>4</v>
      </c>
      <c r="M1276" s="25">
        <f>VLOOKUP(K1276,Table!$A$2:$C$121,2,0)</f>
        <v>1</v>
      </c>
      <c r="N1276" s="26">
        <f>VLOOKUP(K1276,Table!$A$2:$C$121,3,0)</f>
        <v>1</v>
      </c>
      <c r="O1276" s="13" t="str">
        <f>VLOOKUP(A1276,Table!$U$1:$V$230,2,0)</f>
        <v>Cubic</v>
      </c>
      <c r="P1276" s="63"/>
    </row>
    <row r="1277" spans="1:16" customFormat="1" ht="13.5">
      <c r="A1277" s="12">
        <v>217</v>
      </c>
      <c r="B1277" s="12">
        <v>194374</v>
      </c>
      <c r="C1277" s="12" t="s">
        <v>8720</v>
      </c>
      <c r="D1277" s="12" t="s">
        <v>8847</v>
      </c>
      <c r="E1277" s="17" t="s">
        <v>11695</v>
      </c>
      <c r="F1277" s="25" t="str">
        <f>LEFT(E1277,MIN(FIND({0,1,2,3,4,5,6,7,8,9},ASC(E1277)&amp;1234567890))-1)</f>
        <v>Co</v>
      </c>
      <c r="G1277" s="25">
        <f t="shared" si="38"/>
        <v>2</v>
      </c>
      <c r="H1277" s="25">
        <f>VLOOKUP(F1277,Table!$A$2:$C$121,2,0)</f>
        <v>9</v>
      </c>
      <c r="I1277" s="26">
        <f>VLOOKUP(F1277,Table!$A$2:$C$121,3,0)</f>
        <v>4</v>
      </c>
      <c r="J1277" s="17" t="s">
        <v>12198</v>
      </c>
      <c r="K1277" s="25" t="str">
        <f>LEFT(J1277,MIN(FIND({0,1,2,3,4,5,6,7,8,9},ASC(J1277)&amp;1234567890))-1)</f>
        <v>Zn</v>
      </c>
      <c r="L1277" s="25">
        <f t="shared" si="39"/>
        <v>11</v>
      </c>
      <c r="M1277" s="25">
        <f>VLOOKUP(K1277,Table!$A$2:$C$121,2,0)</f>
        <v>12</v>
      </c>
      <c r="N1277" s="26">
        <f>VLOOKUP(K1277,Table!$A$2:$C$121,3,0)</f>
        <v>4</v>
      </c>
      <c r="O1277" s="13" t="str">
        <f>VLOOKUP(A1277,Table!$U$1:$V$230,2,0)</f>
        <v>Cubic</v>
      </c>
      <c r="P1277" s="63"/>
    </row>
    <row r="1278" spans="1:16" customFormat="1" ht="13.5">
      <c r="A1278" s="12">
        <v>217</v>
      </c>
      <c r="B1278" s="12">
        <v>194375</v>
      </c>
      <c r="C1278" s="12" t="s">
        <v>8720</v>
      </c>
      <c r="D1278" s="12" t="s">
        <v>8848</v>
      </c>
      <c r="E1278" s="17" t="s">
        <v>14040</v>
      </c>
      <c r="F1278" s="25" t="str">
        <f>LEFT(E1278,MIN(FIND({0,1,2,3,4,5,6,7,8,9},ASC(E1278)&amp;1234567890))-1)</f>
        <v>Co</v>
      </c>
      <c r="G1278" s="25">
        <f t="shared" si="38"/>
        <v>2.34</v>
      </c>
      <c r="H1278" s="25">
        <f>VLOOKUP(F1278,Table!$A$2:$C$121,2,0)</f>
        <v>9</v>
      </c>
      <c r="I1278" s="26">
        <f>VLOOKUP(F1278,Table!$A$2:$C$121,3,0)</f>
        <v>4</v>
      </c>
      <c r="J1278" s="17" t="s">
        <v>14041</v>
      </c>
      <c r="K1278" s="25" t="str">
        <f>LEFT(J1278,MIN(FIND({0,1,2,3,4,5,6,7,8,9},ASC(J1278)&amp;1234567890))-1)</f>
        <v>Zn</v>
      </c>
      <c r="L1278" s="25">
        <f t="shared" si="39"/>
        <v>10.63</v>
      </c>
      <c r="M1278" s="25">
        <f>VLOOKUP(K1278,Table!$A$2:$C$121,2,0)</f>
        <v>12</v>
      </c>
      <c r="N1278" s="26">
        <f>VLOOKUP(K1278,Table!$A$2:$C$121,3,0)</f>
        <v>4</v>
      </c>
      <c r="O1278" s="13" t="str">
        <f>VLOOKUP(A1278,Table!$U$1:$V$230,2,0)</f>
        <v>Cubic</v>
      </c>
      <c r="P1278" s="63"/>
    </row>
    <row r="1279" spans="1:16" customFormat="1" ht="13.5">
      <c r="A1279" s="12">
        <v>217</v>
      </c>
      <c r="B1279" s="12">
        <v>194376</v>
      </c>
      <c r="C1279" s="12" t="s">
        <v>8720</v>
      </c>
      <c r="D1279" s="12" t="s">
        <v>8849</v>
      </c>
      <c r="E1279" s="17" t="s">
        <v>14042</v>
      </c>
      <c r="F1279" s="25" t="str">
        <f>LEFT(E1279,MIN(FIND({0,1,2,3,4,5,6,7,8,9},ASC(E1279)&amp;1234567890))-1)</f>
        <v>Co</v>
      </c>
      <c r="G1279" s="25">
        <f t="shared" si="38"/>
        <v>2.65</v>
      </c>
      <c r="H1279" s="25">
        <f>VLOOKUP(F1279,Table!$A$2:$C$121,2,0)</f>
        <v>9</v>
      </c>
      <c r="I1279" s="26">
        <f>VLOOKUP(F1279,Table!$A$2:$C$121,3,0)</f>
        <v>4</v>
      </c>
      <c r="J1279" s="17" t="s">
        <v>14043</v>
      </c>
      <c r="K1279" s="25" t="str">
        <f>LEFT(J1279,MIN(FIND({0,1,2,3,4,5,6,7,8,9},ASC(J1279)&amp;1234567890))-1)</f>
        <v>Zn</v>
      </c>
      <c r="L1279" s="25">
        <f t="shared" si="39"/>
        <v>10.29</v>
      </c>
      <c r="M1279" s="25">
        <f>VLOOKUP(K1279,Table!$A$2:$C$121,2,0)</f>
        <v>12</v>
      </c>
      <c r="N1279" s="26">
        <f>VLOOKUP(K1279,Table!$A$2:$C$121,3,0)</f>
        <v>4</v>
      </c>
      <c r="O1279" s="13" t="str">
        <f>VLOOKUP(A1279,Table!$U$1:$V$230,2,0)</f>
        <v>Cubic</v>
      </c>
      <c r="P1279" s="63"/>
    </row>
    <row r="1280" spans="1:16" customFormat="1" ht="13.5">
      <c r="A1280" s="12">
        <v>217</v>
      </c>
      <c r="B1280" s="12">
        <v>194377</v>
      </c>
      <c r="C1280" s="12" t="s">
        <v>8720</v>
      </c>
      <c r="D1280" s="12" t="s">
        <v>8850</v>
      </c>
      <c r="E1280" s="17" t="s">
        <v>14044</v>
      </c>
      <c r="F1280" s="25" t="str">
        <f>LEFT(E1280,MIN(FIND({0,1,2,3,4,5,6,7,8,9},ASC(E1280)&amp;1234567890))-1)</f>
        <v>Co</v>
      </c>
      <c r="G1280" s="25">
        <f t="shared" si="38"/>
        <v>2.85</v>
      </c>
      <c r="H1280" s="25">
        <f>VLOOKUP(F1280,Table!$A$2:$C$121,2,0)</f>
        <v>9</v>
      </c>
      <c r="I1280" s="26">
        <f>VLOOKUP(F1280,Table!$A$2:$C$121,3,0)</f>
        <v>4</v>
      </c>
      <c r="J1280" s="17" t="s">
        <v>14045</v>
      </c>
      <c r="K1280" s="25" t="str">
        <f>LEFT(J1280,MIN(FIND({0,1,2,3,4,5,6,7,8,9},ASC(J1280)&amp;1234567890))-1)</f>
        <v>Zn</v>
      </c>
      <c r="L1280" s="25">
        <f t="shared" si="39"/>
        <v>10.029999999999999</v>
      </c>
      <c r="M1280" s="25">
        <f>VLOOKUP(K1280,Table!$A$2:$C$121,2,0)</f>
        <v>12</v>
      </c>
      <c r="N1280" s="26">
        <f>VLOOKUP(K1280,Table!$A$2:$C$121,3,0)</f>
        <v>4</v>
      </c>
      <c r="O1280" s="13" t="str">
        <f>VLOOKUP(A1280,Table!$U$1:$V$230,2,0)</f>
        <v>Cubic</v>
      </c>
      <c r="P1280" s="63"/>
    </row>
    <row r="1281" spans="1:16" customFormat="1" ht="13.5">
      <c r="A1281" s="12">
        <v>217</v>
      </c>
      <c r="B1281" s="12">
        <v>424900</v>
      </c>
      <c r="C1281" s="12" t="s">
        <v>8720</v>
      </c>
      <c r="D1281" s="12" t="s">
        <v>8851</v>
      </c>
      <c r="E1281" s="17" t="s">
        <v>11501</v>
      </c>
      <c r="F1281" s="25" t="str">
        <f>LEFT(E1281,MIN(FIND({0,1,2,3,4,5,6,7,8,9},ASC(E1281)&amp;1234567890))-1)</f>
        <v>Ni</v>
      </c>
      <c r="G1281" s="25">
        <f t="shared" si="38"/>
        <v>4</v>
      </c>
      <c r="H1281" s="25">
        <f>VLOOKUP(F1281,Table!$A$2:$C$121,2,0)</f>
        <v>10</v>
      </c>
      <c r="I1281" s="26">
        <f>VLOOKUP(F1281,Table!$A$2:$C$121,3,0)</f>
        <v>4</v>
      </c>
      <c r="J1281" s="17" t="s">
        <v>12735</v>
      </c>
      <c r="K1281" s="25" t="str">
        <f>LEFT(J1281,MIN(FIND({0,1,2,3,4,5,6,7,8,9},ASC(J1281)&amp;1234567890))-1)</f>
        <v>Zn</v>
      </c>
      <c r="L1281" s="25">
        <f t="shared" si="39"/>
        <v>22</v>
      </c>
      <c r="M1281" s="25">
        <f>VLOOKUP(K1281,Table!$A$2:$C$121,2,0)</f>
        <v>12</v>
      </c>
      <c r="N1281" s="26">
        <f>VLOOKUP(K1281,Table!$A$2:$C$121,3,0)</f>
        <v>4</v>
      </c>
      <c r="O1281" s="13" t="str">
        <f>VLOOKUP(A1281,Table!$U$1:$V$230,2,0)</f>
        <v>Cubic</v>
      </c>
      <c r="P1281" s="63"/>
    </row>
    <row r="1282" spans="1:16" customFormat="1" ht="13.5">
      <c r="A1282" s="12">
        <v>217</v>
      </c>
      <c r="B1282" s="12">
        <v>425440</v>
      </c>
      <c r="C1282" s="12" t="s">
        <v>8720</v>
      </c>
      <c r="D1282" s="12" t="s">
        <v>8852</v>
      </c>
      <c r="E1282" s="17" t="s">
        <v>11781</v>
      </c>
      <c r="F1282" s="25" t="str">
        <f>LEFT(E1282,MIN(FIND({0,1,2,3,4,5,6,7,8,9},ASC(E1282)&amp;1234567890))-1)</f>
        <v>Pd</v>
      </c>
      <c r="G1282" s="25">
        <f t="shared" ref="G1282:G1345" si="40">IF(SUBSTITUTE(E1282,F1282,"")="",1,SUBSTITUTE(E1282,F1282,""))*1</f>
        <v>2</v>
      </c>
      <c r="H1282" s="25">
        <f>VLOOKUP(F1282,Table!$A$2:$C$121,2,0)</f>
        <v>10</v>
      </c>
      <c r="I1282" s="26">
        <f>VLOOKUP(F1282,Table!$A$2:$C$121,3,0)</f>
        <v>5</v>
      </c>
      <c r="J1282" s="17" t="s">
        <v>14046</v>
      </c>
      <c r="K1282" s="25" t="str">
        <f>LEFT(J1282,MIN(FIND({0,1,2,3,4,5,6,7,8,9},ASC(J1282)&amp;1234567890))-1)</f>
        <v>Cd</v>
      </c>
      <c r="L1282" s="25">
        <f t="shared" ref="L1282:L1345" si="41">IF(SUBSTITUTE(J1282,K1282,"")="",1,SUBSTITUTE(J1282,K1282,""))*1</f>
        <v>10.492000000000001</v>
      </c>
      <c r="M1282" s="25">
        <f>VLOOKUP(K1282,Table!$A$2:$C$121,2,0)</f>
        <v>12</v>
      </c>
      <c r="N1282" s="26">
        <f>VLOOKUP(K1282,Table!$A$2:$C$121,3,0)</f>
        <v>5</v>
      </c>
      <c r="O1282" s="13" t="str">
        <f>VLOOKUP(A1282,Table!$U$1:$V$230,2,0)</f>
        <v>Cubic</v>
      </c>
      <c r="P1282" s="63"/>
    </row>
    <row r="1283" spans="1:16" customFormat="1" ht="13.5">
      <c r="A1283" s="12">
        <v>217</v>
      </c>
      <c r="B1283" s="12">
        <v>425441</v>
      </c>
      <c r="C1283" s="12" t="s">
        <v>8720</v>
      </c>
      <c r="D1283" s="12" t="s">
        <v>8853</v>
      </c>
      <c r="E1283" s="17" t="s">
        <v>11781</v>
      </c>
      <c r="F1283" s="25" t="str">
        <f>LEFT(E1283,MIN(FIND({0,1,2,3,4,5,6,7,8,9},ASC(E1283)&amp;1234567890))-1)</f>
        <v>Pd</v>
      </c>
      <c r="G1283" s="25">
        <f t="shared" si="40"/>
        <v>2</v>
      </c>
      <c r="H1283" s="25">
        <f>VLOOKUP(F1283,Table!$A$2:$C$121,2,0)</f>
        <v>10</v>
      </c>
      <c r="I1283" s="26">
        <f>VLOOKUP(F1283,Table!$A$2:$C$121,3,0)</f>
        <v>5</v>
      </c>
      <c r="J1283" s="17" t="s">
        <v>14047</v>
      </c>
      <c r="K1283" s="25" t="str">
        <f>LEFT(J1283,MIN(FIND({0,1,2,3,4,5,6,7,8,9},ASC(J1283)&amp;1234567890))-1)</f>
        <v>Cd</v>
      </c>
      <c r="L1283" s="25">
        <f t="shared" si="41"/>
        <v>10.502000000000001</v>
      </c>
      <c r="M1283" s="25">
        <f>VLOOKUP(K1283,Table!$A$2:$C$121,2,0)</f>
        <v>12</v>
      </c>
      <c r="N1283" s="26">
        <f>VLOOKUP(K1283,Table!$A$2:$C$121,3,0)</f>
        <v>5</v>
      </c>
      <c r="O1283" s="13" t="str">
        <f>VLOOKUP(A1283,Table!$U$1:$V$230,2,0)</f>
        <v>Cubic</v>
      </c>
      <c r="P1283" s="63"/>
    </row>
    <row r="1284" spans="1:16" customFormat="1" ht="13.5">
      <c r="A1284" s="12">
        <v>217</v>
      </c>
      <c r="B1284" s="12">
        <v>425442</v>
      </c>
      <c r="C1284" s="12" t="s">
        <v>8720</v>
      </c>
      <c r="D1284" s="12" t="s">
        <v>8854</v>
      </c>
      <c r="E1284" s="17" t="s">
        <v>11781</v>
      </c>
      <c r="F1284" s="25" t="str">
        <f>LEFT(E1284,MIN(FIND({0,1,2,3,4,5,6,7,8,9},ASC(E1284)&amp;1234567890))-1)</f>
        <v>Pd</v>
      </c>
      <c r="G1284" s="25">
        <f t="shared" si="40"/>
        <v>2</v>
      </c>
      <c r="H1284" s="25">
        <f>VLOOKUP(F1284,Table!$A$2:$C$121,2,0)</f>
        <v>10</v>
      </c>
      <c r="I1284" s="26">
        <f>VLOOKUP(F1284,Table!$A$2:$C$121,3,0)</f>
        <v>5</v>
      </c>
      <c r="J1284" s="17" t="s">
        <v>14048</v>
      </c>
      <c r="K1284" s="25" t="str">
        <f>LEFT(J1284,MIN(FIND({0,1,2,3,4,5,6,7,8,9},ASC(J1284)&amp;1234567890))-1)</f>
        <v>Cd</v>
      </c>
      <c r="L1284" s="25">
        <f t="shared" si="41"/>
        <v>10.598000000000001</v>
      </c>
      <c r="M1284" s="25">
        <f>VLOOKUP(K1284,Table!$A$2:$C$121,2,0)</f>
        <v>12</v>
      </c>
      <c r="N1284" s="26">
        <f>VLOOKUP(K1284,Table!$A$2:$C$121,3,0)</f>
        <v>5</v>
      </c>
      <c r="O1284" s="13" t="str">
        <f>VLOOKUP(A1284,Table!$U$1:$V$230,2,0)</f>
        <v>Cubic</v>
      </c>
      <c r="P1284" s="63"/>
    </row>
    <row r="1285" spans="1:16" customFormat="1" ht="13.5">
      <c r="A1285" s="12">
        <v>217</v>
      </c>
      <c r="B1285" s="12">
        <v>425443</v>
      </c>
      <c r="C1285" s="12" t="s">
        <v>8720</v>
      </c>
      <c r="D1285" s="12" t="s">
        <v>8855</v>
      </c>
      <c r="E1285" s="17" t="s">
        <v>11781</v>
      </c>
      <c r="F1285" s="25" t="str">
        <f>LEFT(E1285,MIN(FIND({0,1,2,3,4,5,6,7,8,9},ASC(E1285)&amp;1234567890))-1)</f>
        <v>Pd</v>
      </c>
      <c r="G1285" s="25">
        <f t="shared" si="40"/>
        <v>2</v>
      </c>
      <c r="H1285" s="25">
        <f>VLOOKUP(F1285,Table!$A$2:$C$121,2,0)</f>
        <v>10</v>
      </c>
      <c r="I1285" s="26">
        <f>VLOOKUP(F1285,Table!$A$2:$C$121,3,0)</f>
        <v>5</v>
      </c>
      <c r="J1285" s="17" t="s">
        <v>14049</v>
      </c>
      <c r="K1285" s="25" t="str">
        <f>LEFT(J1285,MIN(FIND({0,1,2,3,4,5,6,7,8,9},ASC(J1285)&amp;1234567890))-1)</f>
        <v>Cd</v>
      </c>
      <c r="L1285" s="25">
        <f t="shared" si="41"/>
        <v>10.725</v>
      </c>
      <c r="M1285" s="25">
        <f>VLOOKUP(K1285,Table!$A$2:$C$121,2,0)</f>
        <v>12</v>
      </c>
      <c r="N1285" s="26">
        <f>VLOOKUP(K1285,Table!$A$2:$C$121,3,0)</f>
        <v>5</v>
      </c>
      <c r="O1285" s="13" t="str">
        <f>VLOOKUP(A1285,Table!$U$1:$V$230,2,0)</f>
        <v>Cubic</v>
      </c>
      <c r="P1285" s="63"/>
    </row>
    <row r="1286" spans="1:16" customFormat="1" ht="13.5">
      <c r="A1286" s="12">
        <v>217</v>
      </c>
      <c r="B1286" s="12">
        <v>425444</v>
      </c>
      <c r="C1286" s="12" t="s">
        <v>8720</v>
      </c>
      <c r="D1286" s="12" t="s">
        <v>8856</v>
      </c>
      <c r="E1286" s="17" t="s">
        <v>11781</v>
      </c>
      <c r="F1286" s="25" t="str">
        <f>LEFT(E1286,MIN(FIND({0,1,2,3,4,5,6,7,8,9},ASC(E1286)&amp;1234567890))-1)</f>
        <v>Pd</v>
      </c>
      <c r="G1286" s="25">
        <f t="shared" si="40"/>
        <v>2</v>
      </c>
      <c r="H1286" s="25">
        <f>VLOOKUP(F1286,Table!$A$2:$C$121,2,0)</f>
        <v>10</v>
      </c>
      <c r="I1286" s="26">
        <f>VLOOKUP(F1286,Table!$A$2:$C$121,3,0)</f>
        <v>5</v>
      </c>
      <c r="J1286" s="17" t="s">
        <v>14050</v>
      </c>
      <c r="K1286" s="25" t="str">
        <f>LEFT(J1286,MIN(FIND({0,1,2,3,4,5,6,7,8,9},ASC(J1286)&amp;1234567890))-1)</f>
        <v>Cd</v>
      </c>
      <c r="L1286" s="25">
        <f t="shared" si="41"/>
        <v>10.787000000000001</v>
      </c>
      <c r="M1286" s="25">
        <f>VLOOKUP(K1286,Table!$A$2:$C$121,2,0)</f>
        <v>12</v>
      </c>
      <c r="N1286" s="26">
        <f>VLOOKUP(K1286,Table!$A$2:$C$121,3,0)</f>
        <v>5</v>
      </c>
      <c r="O1286" s="13" t="str">
        <f>VLOOKUP(A1286,Table!$U$1:$V$230,2,0)</f>
        <v>Cubic</v>
      </c>
      <c r="P1286" s="63"/>
    </row>
    <row r="1287" spans="1:16" customFormat="1" ht="13.5">
      <c r="A1287" s="12">
        <v>218</v>
      </c>
      <c r="B1287" s="12">
        <v>15583</v>
      </c>
      <c r="C1287" s="12" t="s">
        <v>8857</v>
      </c>
      <c r="D1287" s="12" t="s">
        <v>1454</v>
      </c>
      <c r="E1287" s="17" t="s">
        <v>47</v>
      </c>
      <c r="F1287" s="25" t="str">
        <f>LEFT(E1287,MIN(FIND({0,1,2,3,4,5,6,7,8,9},ASC(E1287)&amp;1234567890))-1)</f>
        <v>Se</v>
      </c>
      <c r="G1287" s="25">
        <f t="shared" si="40"/>
        <v>1</v>
      </c>
      <c r="H1287" s="25">
        <f>VLOOKUP(F1287,Table!$A$2:$C$121,2,0)</f>
        <v>16</v>
      </c>
      <c r="I1287" s="26">
        <f>VLOOKUP(F1287,Table!$A$2:$C$121,3,0)</f>
        <v>4</v>
      </c>
      <c r="J1287" s="17" t="s">
        <v>11450</v>
      </c>
      <c r="K1287" s="25" t="str">
        <f>LEFT(J1287,MIN(FIND({0,1,2,3,4,5,6,7,8,9},ASC(J1287)&amp;1234567890))-1)</f>
        <v>Cl</v>
      </c>
      <c r="L1287" s="25">
        <f t="shared" si="41"/>
        <v>4</v>
      </c>
      <c r="M1287" s="25">
        <f>VLOOKUP(K1287,Table!$A$2:$C$121,2,0)</f>
        <v>17</v>
      </c>
      <c r="N1287" s="26">
        <f>VLOOKUP(K1287,Table!$A$2:$C$121,3,0)</f>
        <v>3</v>
      </c>
      <c r="O1287" s="13" t="str">
        <f>VLOOKUP(A1287,Table!$U$1:$V$230,2,0)</f>
        <v>Cubic</v>
      </c>
      <c r="P1287" s="63"/>
    </row>
    <row r="1288" spans="1:16" customFormat="1" ht="13.5">
      <c r="A1288" s="12">
        <v>218</v>
      </c>
      <c r="B1288" s="12">
        <v>43515</v>
      </c>
      <c r="C1288" s="12" t="s">
        <v>8857</v>
      </c>
      <c r="D1288" s="12" t="s">
        <v>5509</v>
      </c>
      <c r="E1288" s="17" t="s">
        <v>39</v>
      </c>
      <c r="F1288" s="25" t="str">
        <f>LEFT(E1288,MIN(FIND({0,1,2,3,4,5,6,7,8,9},ASC(E1288)&amp;1234567890))-1)</f>
        <v>K</v>
      </c>
      <c r="G1288" s="25">
        <f t="shared" si="40"/>
        <v>1</v>
      </c>
      <c r="H1288" s="25">
        <f>VLOOKUP(F1288,Table!$A$2:$C$121,2,0)</f>
        <v>1</v>
      </c>
      <c r="I1288" s="26">
        <f>VLOOKUP(F1288,Table!$A$2:$C$121,3,0)</f>
        <v>4</v>
      </c>
      <c r="J1288" s="17" t="s">
        <v>544</v>
      </c>
      <c r="K1288" s="25" t="str">
        <f>LEFT(J1288,MIN(FIND({0,1,2,3,4,5,6,7,8,9},ASC(J1288)&amp;1234567890))-1)</f>
        <v>Ge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4</v>
      </c>
      <c r="O1288" s="13" t="str">
        <f>VLOOKUP(A1288,Table!$U$1:$V$230,2,0)</f>
        <v>Cubic</v>
      </c>
      <c r="P1288" s="63"/>
    </row>
    <row r="1289" spans="1:16" customFormat="1" ht="13.5">
      <c r="A1289" s="12">
        <v>218</v>
      </c>
      <c r="B1289" s="12">
        <v>43516</v>
      </c>
      <c r="C1289" s="12" t="s">
        <v>8857</v>
      </c>
      <c r="D1289" s="12" t="s">
        <v>5510</v>
      </c>
      <c r="E1289" s="17" t="s">
        <v>11498</v>
      </c>
      <c r="F1289" s="25" t="str">
        <f>LEFT(E1289,MIN(FIND({0,1,2,3,4,5,6,7,8,9},ASC(E1289)&amp;1234567890))-1)</f>
        <v>Rb</v>
      </c>
      <c r="G1289" s="25">
        <f t="shared" si="40"/>
        <v>1</v>
      </c>
      <c r="H1289" s="25">
        <f>VLOOKUP(F1289,Table!$A$2:$C$121,2,0)</f>
        <v>1</v>
      </c>
      <c r="I1289" s="26">
        <f>VLOOKUP(F1289,Table!$A$2:$C$121,3,0)</f>
        <v>5</v>
      </c>
      <c r="J1289" s="17" t="s">
        <v>544</v>
      </c>
      <c r="K1289" s="25" t="str">
        <f>LEFT(J1289,MIN(FIND({0,1,2,3,4,5,6,7,8,9},ASC(J1289)&amp;1234567890))-1)</f>
        <v>Ge</v>
      </c>
      <c r="L1289" s="25">
        <f t="shared" si="41"/>
        <v>1</v>
      </c>
      <c r="M1289" s="25">
        <f>VLOOKUP(K1289,Table!$A$2:$C$121,2,0)</f>
        <v>14</v>
      </c>
      <c r="N1289" s="26">
        <f>VLOOKUP(K1289,Table!$A$2:$C$121,3,0)</f>
        <v>4</v>
      </c>
      <c r="O1289" s="13" t="str">
        <f>VLOOKUP(A1289,Table!$U$1:$V$230,2,0)</f>
        <v>Cubic</v>
      </c>
      <c r="P1289" s="63"/>
    </row>
    <row r="1290" spans="1:16" customFormat="1" ht="13.5">
      <c r="A1290" s="12">
        <v>218</v>
      </c>
      <c r="B1290" s="12">
        <v>43517</v>
      </c>
      <c r="C1290" s="12" t="s">
        <v>8857</v>
      </c>
      <c r="D1290" s="12" t="s">
        <v>5505</v>
      </c>
      <c r="E1290" s="17" t="s">
        <v>376</v>
      </c>
      <c r="F1290" s="25" t="str">
        <f>LEFT(E1290,MIN(FIND({0,1,2,3,4,5,6,7,8,9},ASC(E1290)&amp;1234567890))-1)</f>
        <v>Cs</v>
      </c>
      <c r="G1290" s="25">
        <f t="shared" si="40"/>
        <v>1</v>
      </c>
      <c r="H1290" s="25">
        <f>VLOOKUP(F1290,Table!$A$2:$C$121,2,0)</f>
        <v>1</v>
      </c>
      <c r="I1290" s="26">
        <f>VLOOKUP(F1290,Table!$A$2:$C$121,3,0)</f>
        <v>6</v>
      </c>
      <c r="J1290" s="17" t="s">
        <v>544</v>
      </c>
      <c r="K1290" s="25" t="str">
        <f>LEFT(J1290,MIN(FIND({0,1,2,3,4,5,6,7,8,9},ASC(J1290)&amp;1234567890))-1)</f>
        <v>Ge</v>
      </c>
      <c r="L1290" s="25">
        <f t="shared" si="41"/>
        <v>1</v>
      </c>
      <c r="M1290" s="25">
        <f>VLOOKUP(K1290,Table!$A$2:$C$121,2,0)</f>
        <v>14</v>
      </c>
      <c r="N1290" s="26">
        <f>VLOOKUP(K1290,Table!$A$2:$C$121,3,0)</f>
        <v>4</v>
      </c>
      <c r="O1290" s="13" t="str">
        <f>VLOOKUP(A1290,Table!$U$1:$V$230,2,0)</f>
        <v>Cubic</v>
      </c>
      <c r="P1290" s="63"/>
    </row>
    <row r="1291" spans="1:16" customFormat="1" ht="13.5">
      <c r="A1291" s="12">
        <v>218</v>
      </c>
      <c r="B1291" s="12">
        <v>43518</v>
      </c>
      <c r="C1291" s="12" t="s">
        <v>8857</v>
      </c>
      <c r="D1291" s="12" t="s">
        <v>5512</v>
      </c>
      <c r="E1291" s="17" t="s">
        <v>39</v>
      </c>
      <c r="F1291" s="25" t="str">
        <f>LEFT(E1291,MIN(FIND({0,1,2,3,4,5,6,7,8,9},ASC(E1291)&amp;1234567890))-1)</f>
        <v>K</v>
      </c>
      <c r="G1291" s="25">
        <f t="shared" si="40"/>
        <v>1</v>
      </c>
      <c r="H1291" s="25">
        <f>VLOOKUP(F1291,Table!$A$2:$C$121,2,0)</f>
        <v>1</v>
      </c>
      <c r="I1291" s="26">
        <f>VLOOKUP(F1291,Table!$A$2:$C$121,3,0)</f>
        <v>4</v>
      </c>
      <c r="J1291" s="17" t="s">
        <v>31</v>
      </c>
      <c r="K1291" s="25" t="str">
        <f>LEFT(J1291,MIN(FIND({0,1,2,3,4,5,6,7,8,9},ASC(J1291)&amp;1234567890))-1)</f>
        <v>Si</v>
      </c>
      <c r="L1291" s="25">
        <f t="shared" si="41"/>
        <v>1</v>
      </c>
      <c r="M1291" s="25">
        <f>VLOOKUP(K1291,Table!$A$2:$C$121,2,0)</f>
        <v>14</v>
      </c>
      <c r="N1291" s="26">
        <f>VLOOKUP(K1291,Table!$A$2:$C$121,3,0)</f>
        <v>3</v>
      </c>
      <c r="O1291" s="13" t="str">
        <f>VLOOKUP(A1291,Table!$U$1:$V$230,2,0)</f>
        <v>Cubic</v>
      </c>
      <c r="P1291" s="63"/>
    </row>
    <row r="1292" spans="1:16" customFormat="1" ht="13.5">
      <c r="A1292" s="12">
        <v>218</v>
      </c>
      <c r="B1292" s="12">
        <v>43519</v>
      </c>
      <c r="C1292" s="12" t="s">
        <v>8857</v>
      </c>
      <c r="D1292" s="12" t="s">
        <v>5514</v>
      </c>
      <c r="E1292" s="17" t="s">
        <v>11498</v>
      </c>
      <c r="F1292" s="25" t="str">
        <f>LEFT(E1292,MIN(FIND({0,1,2,3,4,5,6,7,8,9},ASC(E1292)&amp;1234567890))-1)</f>
        <v>Rb</v>
      </c>
      <c r="G1292" s="25">
        <f t="shared" si="40"/>
        <v>1</v>
      </c>
      <c r="H1292" s="25">
        <f>VLOOKUP(F1292,Table!$A$2:$C$121,2,0)</f>
        <v>1</v>
      </c>
      <c r="I1292" s="26">
        <f>VLOOKUP(F1292,Table!$A$2:$C$121,3,0)</f>
        <v>5</v>
      </c>
      <c r="J1292" s="17" t="s">
        <v>31</v>
      </c>
      <c r="K1292" s="25" t="str">
        <f>LEFT(J1292,MIN(FIND({0,1,2,3,4,5,6,7,8,9},ASC(J1292)&amp;1234567890))-1)</f>
        <v>Si</v>
      </c>
      <c r="L1292" s="25">
        <f t="shared" si="41"/>
        <v>1</v>
      </c>
      <c r="M1292" s="25">
        <f>VLOOKUP(K1292,Table!$A$2:$C$121,2,0)</f>
        <v>14</v>
      </c>
      <c r="N1292" s="26">
        <f>VLOOKUP(K1292,Table!$A$2:$C$121,3,0)</f>
        <v>3</v>
      </c>
      <c r="O1292" s="13" t="str">
        <f>VLOOKUP(A1292,Table!$U$1:$V$230,2,0)</f>
        <v>Cubic</v>
      </c>
      <c r="P1292" s="63"/>
    </row>
    <row r="1293" spans="1:16" customFormat="1" ht="13.5">
      <c r="A1293" s="12">
        <v>218</v>
      </c>
      <c r="B1293" s="12">
        <v>43520</v>
      </c>
      <c r="C1293" s="12" t="s">
        <v>8857</v>
      </c>
      <c r="D1293" s="12" t="s">
        <v>5507</v>
      </c>
      <c r="E1293" s="17" t="s">
        <v>376</v>
      </c>
      <c r="F1293" s="25" t="str">
        <f>LEFT(E1293,MIN(FIND({0,1,2,3,4,5,6,7,8,9},ASC(E1293)&amp;1234567890))-1)</f>
        <v>Cs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6</v>
      </c>
      <c r="J1293" s="17" t="s">
        <v>31</v>
      </c>
      <c r="K1293" s="25" t="str">
        <f>LEFT(J1293,MIN(FIND({0,1,2,3,4,5,6,7,8,9},ASC(J1293)&amp;1234567890))-1)</f>
        <v>Si</v>
      </c>
      <c r="L1293" s="25">
        <f t="shared" si="41"/>
        <v>1</v>
      </c>
      <c r="M1293" s="25">
        <f>VLOOKUP(K1293,Table!$A$2:$C$121,2,0)</f>
        <v>14</v>
      </c>
      <c r="N1293" s="26">
        <f>VLOOKUP(K1293,Table!$A$2:$C$121,3,0)</f>
        <v>3</v>
      </c>
      <c r="O1293" s="13" t="str">
        <f>VLOOKUP(A1293,Table!$U$1:$V$230,2,0)</f>
        <v>Cubic</v>
      </c>
      <c r="P1293" s="63"/>
    </row>
    <row r="1294" spans="1:16" customFormat="1" ht="13.5">
      <c r="A1294" s="12">
        <v>218</v>
      </c>
      <c r="B1294" s="12">
        <v>413714</v>
      </c>
      <c r="C1294" s="12" t="s">
        <v>8857</v>
      </c>
      <c r="D1294" s="12" t="s">
        <v>5817</v>
      </c>
      <c r="E1294" s="17" t="s">
        <v>14051</v>
      </c>
      <c r="F1294" s="25" t="str">
        <f>LEFT(E1294,MIN(FIND({0,1,2,3,4,5,6,7,8,9},ASC(E1294)&amp;1234567890))-1)</f>
        <v>Te</v>
      </c>
      <c r="G1294" s="25">
        <f t="shared" si="40"/>
        <v>16</v>
      </c>
      <c r="H1294" s="25">
        <f>VLOOKUP(F1294,Table!$A$2:$C$121,2,0)</f>
        <v>16</v>
      </c>
      <c r="I1294" s="26">
        <f>VLOOKUP(F1294,Table!$A$2:$C$121,3,0)</f>
        <v>5</v>
      </c>
      <c r="J1294" s="17" t="s">
        <v>14052</v>
      </c>
      <c r="K1294" s="25" t="str">
        <f>LEFT(J1294,MIN(FIND({0,1,2,3,4,5,6,7,8,9},ASC(J1294)&amp;1234567890))-1)</f>
        <v>Si</v>
      </c>
      <c r="L1294" s="25">
        <f t="shared" si="41"/>
        <v>38</v>
      </c>
      <c r="M1294" s="25">
        <f>VLOOKUP(K1294,Table!$A$2:$C$121,2,0)</f>
        <v>14</v>
      </c>
      <c r="N1294" s="26">
        <f>VLOOKUP(K1294,Table!$A$2:$C$121,3,0)</f>
        <v>3</v>
      </c>
      <c r="O1294" s="13" t="str">
        <f>VLOOKUP(A1294,Table!$U$1:$V$230,2,0)</f>
        <v>Cubic</v>
      </c>
      <c r="P1294" s="63"/>
    </row>
    <row r="1295" spans="1:16" customFormat="1" ht="13.5">
      <c r="A1295" s="12">
        <v>218</v>
      </c>
      <c r="B1295" s="12">
        <v>412508</v>
      </c>
      <c r="C1295" s="12" t="s">
        <v>8857</v>
      </c>
      <c r="D1295" s="12" t="s">
        <v>8858</v>
      </c>
      <c r="E1295" s="17" t="s">
        <v>13082</v>
      </c>
      <c r="F1295" s="25" t="str">
        <f>LEFT(E1295,MIN(FIND({0,1,2,3,4,5,6,7,8,9},ASC(E1295)&amp;1234567890))-1)</f>
        <v>Cs</v>
      </c>
      <c r="G1295" s="25">
        <f t="shared" si="40"/>
        <v>8</v>
      </c>
      <c r="H1295" s="25">
        <f>VLOOKUP(F1295,Table!$A$2:$C$121,2,0)</f>
        <v>1</v>
      </c>
      <c r="I1295" s="26">
        <f>VLOOKUP(F1295,Table!$A$2:$C$121,3,0)</f>
        <v>6</v>
      </c>
      <c r="J1295" s="17" t="s">
        <v>14053</v>
      </c>
      <c r="K1295" s="25" t="str">
        <f>LEFT(J1295,MIN(FIND({0,1,2,3,4,5,6,7,8,9},ASC(J1295)&amp;1234567890))-1)</f>
        <v>Sn</v>
      </c>
      <c r="L1295" s="25">
        <f t="shared" si="41"/>
        <v>8</v>
      </c>
      <c r="M1295" s="25">
        <f>VLOOKUP(K1295,Table!$A$2:$C$121,2,0)</f>
        <v>14</v>
      </c>
      <c r="N1295" s="26">
        <f>VLOOKUP(K1295,Table!$A$2:$C$121,3,0)</f>
        <v>5</v>
      </c>
      <c r="O1295" s="13" t="str">
        <f>VLOOKUP(A1295,Table!$U$1:$V$230,2,0)</f>
        <v>Cubic</v>
      </c>
      <c r="P1295" s="63"/>
    </row>
    <row r="1296" spans="1:16" customFormat="1" ht="13.5">
      <c r="A1296" s="12">
        <v>218</v>
      </c>
      <c r="B1296" s="12">
        <v>409852</v>
      </c>
      <c r="C1296" s="12" t="s">
        <v>8857</v>
      </c>
      <c r="D1296" s="12" t="s">
        <v>8859</v>
      </c>
      <c r="E1296" s="17" t="s">
        <v>11347</v>
      </c>
      <c r="F1296" s="25" t="str">
        <f>LEFT(E1296,MIN(FIND({0,1,2,3,4,5,6,7,8,9},ASC(E1296)&amp;1234567890))-1)</f>
        <v>K</v>
      </c>
      <c r="G1296" s="25">
        <f t="shared" si="40"/>
        <v>4</v>
      </c>
      <c r="H1296" s="25">
        <f>VLOOKUP(F1296,Table!$A$2:$C$121,2,0)</f>
        <v>1</v>
      </c>
      <c r="I1296" s="26">
        <f>VLOOKUP(F1296,Table!$A$2:$C$121,3,0)</f>
        <v>4</v>
      </c>
      <c r="J1296" s="17" t="s">
        <v>11725</v>
      </c>
      <c r="K1296" s="25" t="str">
        <f>LEFT(J1296,MIN(FIND({0,1,2,3,4,5,6,7,8,9},ASC(J1296)&amp;1234567890))-1)</f>
        <v>Si</v>
      </c>
      <c r="L1296" s="25">
        <f t="shared" si="41"/>
        <v>4</v>
      </c>
      <c r="M1296" s="25">
        <f>VLOOKUP(K1296,Table!$A$2:$C$121,2,0)</f>
        <v>14</v>
      </c>
      <c r="N1296" s="26">
        <f>VLOOKUP(K1296,Table!$A$2:$C$121,3,0)</f>
        <v>3</v>
      </c>
      <c r="O1296" s="13" t="str">
        <f>VLOOKUP(A1296,Table!$U$1:$V$230,2,0)</f>
        <v>Cubic</v>
      </c>
      <c r="P1296" s="63"/>
    </row>
    <row r="1297" spans="1:16" customFormat="1" ht="13.5">
      <c r="A1297" s="12">
        <v>218</v>
      </c>
      <c r="B1297" s="12">
        <v>409853</v>
      </c>
      <c r="C1297" s="12" t="s">
        <v>8857</v>
      </c>
      <c r="D1297" s="12" t="s">
        <v>8860</v>
      </c>
      <c r="E1297" s="17" t="s">
        <v>11349</v>
      </c>
      <c r="F1297" s="25" t="str">
        <f>LEFT(E1297,MIN(FIND({0,1,2,3,4,5,6,7,8,9},ASC(E1297)&amp;1234567890))-1)</f>
        <v>Rb</v>
      </c>
      <c r="G1297" s="25">
        <f t="shared" si="40"/>
        <v>4</v>
      </c>
      <c r="H1297" s="25">
        <f>VLOOKUP(F1297,Table!$A$2:$C$121,2,0)</f>
        <v>1</v>
      </c>
      <c r="I1297" s="26">
        <f>VLOOKUP(F1297,Table!$A$2:$C$121,3,0)</f>
        <v>5</v>
      </c>
      <c r="J1297" s="17" t="s">
        <v>11725</v>
      </c>
      <c r="K1297" s="25" t="str">
        <f>LEFT(J1297,MIN(FIND({0,1,2,3,4,5,6,7,8,9},ASC(J1297)&amp;1234567890))-1)</f>
        <v>Si</v>
      </c>
      <c r="L1297" s="25">
        <f t="shared" si="41"/>
        <v>4</v>
      </c>
      <c r="M1297" s="25">
        <f>VLOOKUP(K1297,Table!$A$2:$C$121,2,0)</f>
        <v>14</v>
      </c>
      <c r="N1297" s="26">
        <f>VLOOKUP(K1297,Table!$A$2:$C$121,3,0)</f>
        <v>3</v>
      </c>
      <c r="O1297" s="13" t="str">
        <f>VLOOKUP(A1297,Table!$U$1:$V$230,2,0)</f>
        <v>Cubic</v>
      </c>
      <c r="P1297" s="63"/>
    </row>
    <row r="1298" spans="1:16" customFormat="1" ht="13.5">
      <c r="A1298" s="12">
        <v>218</v>
      </c>
      <c r="B1298" s="12">
        <v>409854</v>
      </c>
      <c r="C1298" s="12" t="s">
        <v>8857</v>
      </c>
      <c r="D1298" s="12" t="s">
        <v>8861</v>
      </c>
      <c r="E1298" s="17" t="s">
        <v>11699</v>
      </c>
      <c r="F1298" s="25" t="str">
        <f>LEFT(E1298,MIN(FIND({0,1,2,3,4,5,6,7,8,9},ASC(E1298)&amp;1234567890))-1)</f>
        <v>Cs</v>
      </c>
      <c r="G1298" s="25">
        <f t="shared" si="40"/>
        <v>4</v>
      </c>
      <c r="H1298" s="25">
        <f>VLOOKUP(F1298,Table!$A$2:$C$121,2,0)</f>
        <v>1</v>
      </c>
      <c r="I1298" s="26">
        <f>VLOOKUP(F1298,Table!$A$2:$C$121,3,0)</f>
        <v>6</v>
      </c>
      <c r="J1298" s="17" t="s">
        <v>11725</v>
      </c>
      <c r="K1298" s="25" t="str">
        <f>LEFT(J1298,MIN(FIND({0,1,2,3,4,5,6,7,8,9},ASC(J1298)&amp;1234567890))-1)</f>
        <v>Si</v>
      </c>
      <c r="L1298" s="25">
        <f t="shared" si="41"/>
        <v>4</v>
      </c>
      <c r="M1298" s="25">
        <f>VLOOKUP(K1298,Table!$A$2:$C$121,2,0)</f>
        <v>14</v>
      </c>
      <c r="N1298" s="26">
        <f>VLOOKUP(K1298,Table!$A$2:$C$121,3,0)</f>
        <v>3</v>
      </c>
      <c r="O1298" s="13" t="str">
        <f>VLOOKUP(A1298,Table!$U$1:$V$230,2,0)</f>
        <v>Cubic</v>
      </c>
      <c r="P1298" s="63"/>
    </row>
    <row r="1299" spans="1:16" customFormat="1" ht="13.5">
      <c r="A1299" s="12">
        <v>218</v>
      </c>
      <c r="B1299" s="12">
        <v>409848</v>
      </c>
      <c r="C1299" s="12" t="s">
        <v>8857</v>
      </c>
      <c r="D1299" s="12" t="s">
        <v>8862</v>
      </c>
      <c r="E1299" s="17" t="s">
        <v>11370</v>
      </c>
      <c r="F1299" s="25" t="str">
        <f>LEFT(E1299,MIN(FIND({0,1,2,3,4,5,6,7,8,9},ASC(E1299)&amp;1234567890))-1)</f>
        <v>Ge</v>
      </c>
      <c r="G1299" s="25">
        <f t="shared" si="40"/>
        <v>4</v>
      </c>
      <c r="H1299" s="25">
        <f>VLOOKUP(F1299,Table!$A$2:$C$121,2,0)</f>
        <v>14</v>
      </c>
      <c r="I1299" s="26">
        <f>VLOOKUP(F1299,Table!$A$2:$C$121,3,0)</f>
        <v>4</v>
      </c>
      <c r="J1299" s="17" t="s">
        <v>11347</v>
      </c>
      <c r="K1299" s="25" t="str">
        <f>LEFT(J1299,MIN(FIND({0,1,2,3,4,5,6,7,8,9},ASC(J1299)&amp;1234567890))-1)</f>
        <v>K</v>
      </c>
      <c r="L1299" s="25">
        <f t="shared" si="41"/>
        <v>4</v>
      </c>
      <c r="M1299" s="25">
        <f>VLOOKUP(K1299,Table!$A$2:$C$121,2,0)</f>
        <v>1</v>
      </c>
      <c r="N1299" s="26">
        <f>VLOOKUP(K1299,Table!$A$2:$C$121,3,0)</f>
        <v>4</v>
      </c>
      <c r="O1299" s="13" t="str">
        <f>VLOOKUP(A1299,Table!$U$1:$V$230,2,0)</f>
        <v>Cubic</v>
      </c>
      <c r="P1299" s="63"/>
    </row>
    <row r="1300" spans="1:16" customFormat="1" ht="13.5">
      <c r="A1300" s="12">
        <v>218</v>
      </c>
      <c r="B1300" s="12">
        <v>409849</v>
      </c>
      <c r="C1300" s="12" t="s">
        <v>8857</v>
      </c>
      <c r="D1300" s="12" t="s">
        <v>8863</v>
      </c>
      <c r="E1300" s="17" t="s">
        <v>11349</v>
      </c>
      <c r="F1300" s="25" t="str">
        <f>LEFT(E1300,MIN(FIND({0,1,2,3,4,5,6,7,8,9},ASC(E1300)&amp;1234567890))-1)</f>
        <v>Rb</v>
      </c>
      <c r="G1300" s="25">
        <f t="shared" si="40"/>
        <v>4</v>
      </c>
      <c r="H1300" s="25">
        <f>VLOOKUP(F1300,Table!$A$2:$C$121,2,0)</f>
        <v>1</v>
      </c>
      <c r="I1300" s="26">
        <f>VLOOKUP(F1300,Table!$A$2:$C$121,3,0)</f>
        <v>5</v>
      </c>
      <c r="J1300" s="17" t="s">
        <v>11370</v>
      </c>
      <c r="K1300" s="25" t="str">
        <f>LEFT(J1300,MIN(FIND({0,1,2,3,4,5,6,7,8,9},ASC(J1300)&amp;1234567890))-1)</f>
        <v>Ge</v>
      </c>
      <c r="L1300" s="25">
        <f t="shared" si="41"/>
        <v>4</v>
      </c>
      <c r="M1300" s="25">
        <f>VLOOKUP(K1300,Table!$A$2:$C$121,2,0)</f>
        <v>14</v>
      </c>
      <c r="N1300" s="26">
        <f>VLOOKUP(K1300,Table!$A$2:$C$121,3,0)</f>
        <v>4</v>
      </c>
      <c r="O1300" s="13" t="str">
        <f>VLOOKUP(A1300,Table!$U$1:$V$230,2,0)</f>
        <v>Cubic</v>
      </c>
      <c r="P1300" s="63"/>
    </row>
    <row r="1301" spans="1:16" customFormat="1" ht="13.5">
      <c r="A1301" s="12">
        <v>218</v>
      </c>
      <c r="B1301" s="12">
        <v>409850</v>
      </c>
      <c r="C1301" s="12" t="s">
        <v>8857</v>
      </c>
      <c r="D1301" s="12" t="s">
        <v>8864</v>
      </c>
      <c r="E1301" s="17" t="s">
        <v>11699</v>
      </c>
      <c r="F1301" s="25" t="str">
        <f>LEFT(E1301,MIN(FIND({0,1,2,3,4,5,6,7,8,9},ASC(E1301)&amp;1234567890))-1)</f>
        <v>Cs</v>
      </c>
      <c r="G1301" s="25">
        <f t="shared" si="40"/>
        <v>4</v>
      </c>
      <c r="H1301" s="25">
        <f>VLOOKUP(F1301,Table!$A$2:$C$121,2,0)</f>
        <v>1</v>
      </c>
      <c r="I1301" s="26">
        <f>VLOOKUP(F1301,Table!$A$2:$C$121,3,0)</f>
        <v>6</v>
      </c>
      <c r="J1301" s="17" t="s">
        <v>11370</v>
      </c>
      <c r="K1301" s="25" t="str">
        <f>LEFT(J1301,MIN(FIND({0,1,2,3,4,5,6,7,8,9},ASC(J1301)&amp;1234567890))-1)</f>
        <v>Ge</v>
      </c>
      <c r="L1301" s="25">
        <f t="shared" si="41"/>
        <v>4</v>
      </c>
      <c r="M1301" s="25">
        <f>VLOOKUP(K1301,Table!$A$2:$C$121,2,0)</f>
        <v>14</v>
      </c>
      <c r="N1301" s="26">
        <f>VLOOKUP(K1301,Table!$A$2:$C$121,3,0)</f>
        <v>4</v>
      </c>
      <c r="O1301" s="13" t="str">
        <f>VLOOKUP(A1301,Table!$U$1:$V$230,2,0)</f>
        <v>Cubic</v>
      </c>
      <c r="P1301" s="63"/>
    </row>
    <row r="1302" spans="1:16" customFormat="1" ht="13.5">
      <c r="A1302" s="12">
        <v>218</v>
      </c>
      <c r="B1302" s="12">
        <v>415303</v>
      </c>
      <c r="C1302" s="12" t="s">
        <v>8857</v>
      </c>
      <c r="D1302" s="12" t="s">
        <v>1551</v>
      </c>
      <c r="E1302" s="17" t="s">
        <v>341</v>
      </c>
      <c r="F1302" s="25" t="str">
        <f>LEFT(E1302,MIN(FIND({0,1,2,3,4,5,6,7,8,9},ASC(E1302)&amp;1234567890))-1)</f>
        <v>Ru</v>
      </c>
      <c r="G1302" s="25">
        <f t="shared" si="40"/>
        <v>1</v>
      </c>
      <c r="H1302" s="25">
        <f>VLOOKUP(F1302,Table!$A$2:$C$121,2,0)</f>
        <v>8</v>
      </c>
      <c r="I1302" s="26">
        <f>VLOOKUP(F1302,Table!$A$2:$C$121,3,0)</f>
        <v>5</v>
      </c>
      <c r="J1302" s="17" t="s">
        <v>582</v>
      </c>
      <c r="K1302" s="25" t="str">
        <f>LEFT(J1302,MIN(FIND({0,1,2,3,4,5,6,7,8,9},ASC(J1302)&amp;1234567890))-1)</f>
        <v>O</v>
      </c>
      <c r="L1302" s="25">
        <f t="shared" si="41"/>
        <v>4</v>
      </c>
      <c r="M1302" s="25">
        <f>VLOOKUP(K1302,Table!$A$2:$C$121,2,0)</f>
        <v>16</v>
      </c>
      <c r="N1302" s="26">
        <f>VLOOKUP(K1302,Table!$A$2:$C$121,3,0)</f>
        <v>2</v>
      </c>
      <c r="O1302" s="13" t="str">
        <f>VLOOKUP(A1302,Table!$U$1:$V$230,2,0)</f>
        <v>Cubic</v>
      </c>
      <c r="P1302" s="63"/>
    </row>
    <row r="1303" spans="1:16" customFormat="1" ht="13.5">
      <c r="A1303" s="12">
        <v>219</v>
      </c>
      <c r="B1303" s="12">
        <v>44764</v>
      </c>
      <c r="C1303" s="12" t="s">
        <v>8865</v>
      </c>
      <c r="D1303" s="12" t="s">
        <v>3013</v>
      </c>
      <c r="E1303" s="17" t="s">
        <v>355</v>
      </c>
      <c r="F1303" s="25" t="str">
        <f>LEFT(E1303,MIN(FIND({0,1,2,3,4,5,6,7,8,9},ASC(E1303)&amp;1234567890))-1)</f>
        <v>Mn</v>
      </c>
      <c r="G1303" s="25">
        <f t="shared" si="40"/>
        <v>1</v>
      </c>
      <c r="H1303" s="25">
        <f>VLOOKUP(F1303,Table!$A$2:$C$121,2,0)</f>
        <v>7</v>
      </c>
      <c r="I1303" s="26">
        <f>VLOOKUP(F1303,Table!$A$2:$C$121,3,0)</f>
        <v>4</v>
      </c>
      <c r="J1303" s="17" t="s">
        <v>379</v>
      </c>
      <c r="K1303" s="25" t="str">
        <f>LEFT(J1303,MIN(FIND({0,1,2,3,4,5,6,7,8,9},ASC(J1303)&amp;1234567890))-1)</f>
        <v>S</v>
      </c>
      <c r="L1303" s="25">
        <f t="shared" si="41"/>
        <v>1</v>
      </c>
      <c r="M1303" s="25">
        <f>VLOOKUP(K1303,Table!$A$2:$C$121,2,0)</f>
        <v>16</v>
      </c>
      <c r="N1303" s="26">
        <f>VLOOKUP(K1303,Table!$A$2:$C$121,3,0)</f>
        <v>3</v>
      </c>
      <c r="O1303" s="13" t="str">
        <f>VLOOKUP(A1303,Table!$U$1:$V$230,2,0)</f>
        <v>Cubic</v>
      </c>
      <c r="P1303" s="63"/>
    </row>
    <row r="1304" spans="1:16" customFormat="1" ht="13.5">
      <c r="A1304" s="12">
        <v>220</v>
      </c>
      <c r="B1304" s="12">
        <v>2245</v>
      </c>
      <c r="C1304" s="12" t="s">
        <v>8866</v>
      </c>
      <c r="D1304" s="12" t="s">
        <v>8867</v>
      </c>
      <c r="E1304" s="17" t="s">
        <v>501</v>
      </c>
      <c r="F1304" s="25" t="str">
        <f>LEFT(E1304,MIN(FIND({0,1,2,3,4,5,6,7,8,9},ASC(E1304)&amp;1234567890))-1)</f>
        <v>Sm</v>
      </c>
      <c r="G1304" s="25">
        <f t="shared" si="40"/>
        <v>3</v>
      </c>
      <c r="H1304" s="25">
        <f>VLOOKUP(F1304,Table!$A$2:$C$121,2,0)</f>
        <v>3</v>
      </c>
      <c r="I1304" s="26">
        <f>VLOOKUP(F1304,Table!$A$2:$C$121,3,0)</f>
        <v>6</v>
      </c>
      <c r="J1304" s="17" t="s">
        <v>481</v>
      </c>
      <c r="K1304" s="25" t="str">
        <f>LEFT(J1304,MIN(FIND({0,1,2,3,4,5,6,7,8,9},ASC(J1304)&amp;1234567890))-1)</f>
        <v>S</v>
      </c>
      <c r="L1304" s="25">
        <f t="shared" si="41"/>
        <v>4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Cubic</v>
      </c>
      <c r="P1304" s="63"/>
    </row>
    <row r="1305" spans="1:16" customFormat="1" ht="13.5">
      <c r="A1305" s="12">
        <v>220</v>
      </c>
      <c r="B1305" s="12">
        <v>2444</v>
      </c>
      <c r="C1305" s="12" t="s">
        <v>8866</v>
      </c>
      <c r="D1305" s="12" t="s">
        <v>8868</v>
      </c>
      <c r="E1305" s="17" t="s">
        <v>11327</v>
      </c>
      <c r="F1305" s="25" t="str">
        <f>LEFT(E1305,MIN(FIND({0,1,2,3,4,5,6,7,8,9},ASC(E1305)&amp;1234567890))-1)</f>
        <v>Pr</v>
      </c>
      <c r="G1305" s="25">
        <f t="shared" si="40"/>
        <v>2</v>
      </c>
      <c r="H1305" s="25">
        <f>VLOOKUP(F1305,Table!$A$2:$C$121,2,0)</f>
        <v>3</v>
      </c>
      <c r="I1305" s="26">
        <f>VLOOKUP(F1305,Table!$A$2:$C$121,3,0)</f>
        <v>6</v>
      </c>
      <c r="J1305" s="17" t="s">
        <v>406</v>
      </c>
      <c r="K1305" s="25" t="str">
        <f>LEFT(J1305,MIN(FIND({0,1,2,3,4,5,6,7,8,9},ASC(J1305)&amp;1234567890))-1)</f>
        <v>C</v>
      </c>
      <c r="L1305" s="25">
        <f t="shared" si="41"/>
        <v>3</v>
      </c>
      <c r="M1305" s="25">
        <f>VLOOKUP(K1305,Table!$A$2:$C$121,2,0)</f>
        <v>14</v>
      </c>
      <c r="N1305" s="26">
        <f>VLOOKUP(K1305,Table!$A$2:$C$121,3,0)</f>
        <v>2</v>
      </c>
      <c r="O1305" s="13" t="str">
        <f>VLOOKUP(A1305,Table!$U$1:$V$230,2,0)</f>
        <v>Cubic</v>
      </c>
      <c r="P1305" s="63"/>
    </row>
    <row r="1306" spans="1:16" customFormat="1" ht="13.5">
      <c r="A1306" s="12">
        <v>220</v>
      </c>
      <c r="B1306" s="12">
        <v>2446</v>
      </c>
      <c r="C1306" s="12" t="s">
        <v>8866</v>
      </c>
      <c r="D1306" s="12" t="s">
        <v>8869</v>
      </c>
      <c r="E1306" s="17" t="s">
        <v>412</v>
      </c>
      <c r="F1306" s="25" t="str">
        <f>LEFT(E1306,MIN(FIND({0,1,2,3,4,5,6,7,8,9},ASC(E1306)&amp;1234567890))-1)</f>
        <v>Nd</v>
      </c>
      <c r="G1306" s="25">
        <f t="shared" si="40"/>
        <v>2</v>
      </c>
      <c r="H1306" s="25">
        <f>VLOOKUP(F1306,Table!$A$2:$C$121,2,0)</f>
        <v>3</v>
      </c>
      <c r="I1306" s="26">
        <f>VLOOKUP(F1306,Table!$A$2:$C$121,3,0)</f>
        <v>6</v>
      </c>
      <c r="J1306" s="17" t="s">
        <v>406</v>
      </c>
      <c r="K1306" s="25" t="str">
        <f>LEFT(J1306,MIN(FIND({0,1,2,3,4,5,6,7,8,9},ASC(J1306)&amp;1234567890))-1)</f>
        <v>C</v>
      </c>
      <c r="L1306" s="25">
        <f t="shared" si="41"/>
        <v>3</v>
      </c>
      <c r="M1306" s="25">
        <f>VLOOKUP(K1306,Table!$A$2:$C$121,2,0)</f>
        <v>14</v>
      </c>
      <c r="N1306" s="26">
        <f>VLOOKUP(K1306,Table!$A$2:$C$121,3,0)</f>
        <v>2</v>
      </c>
      <c r="O1306" s="13" t="str">
        <f>VLOOKUP(A1306,Table!$U$1:$V$230,2,0)</f>
        <v>Cubic</v>
      </c>
      <c r="P1306" s="63"/>
    </row>
    <row r="1307" spans="1:16" customFormat="1" ht="13.5">
      <c r="A1307" s="12">
        <v>220</v>
      </c>
      <c r="B1307" s="12">
        <v>2448</v>
      </c>
      <c r="C1307" s="12" t="s">
        <v>8866</v>
      </c>
      <c r="D1307" s="12" t="s">
        <v>8870</v>
      </c>
      <c r="E1307" s="17" t="s">
        <v>11377</v>
      </c>
      <c r="F1307" s="25" t="str">
        <f>LEFT(E1307,MIN(FIND({0,1,2,3,4,5,6,7,8,9},ASC(E1307)&amp;1234567890))-1)</f>
        <v>Dy</v>
      </c>
      <c r="G1307" s="25">
        <f t="shared" si="40"/>
        <v>2</v>
      </c>
      <c r="H1307" s="25">
        <f>VLOOKUP(F1307,Table!$A$2:$C$121,2,0)</f>
        <v>3</v>
      </c>
      <c r="I1307" s="26">
        <f>VLOOKUP(F1307,Table!$A$2:$C$121,3,0)</f>
        <v>6</v>
      </c>
      <c r="J1307" s="17" t="s">
        <v>406</v>
      </c>
      <c r="K1307" s="25" t="str">
        <f>LEFT(J1307,MIN(FIND({0,1,2,3,4,5,6,7,8,9},ASC(J1307)&amp;1234567890))-1)</f>
        <v>C</v>
      </c>
      <c r="L1307" s="25">
        <f t="shared" si="41"/>
        <v>3</v>
      </c>
      <c r="M1307" s="25">
        <f>VLOOKUP(K1307,Table!$A$2:$C$121,2,0)</f>
        <v>14</v>
      </c>
      <c r="N1307" s="26">
        <f>VLOOKUP(K1307,Table!$A$2:$C$121,3,0)</f>
        <v>2</v>
      </c>
      <c r="O1307" s="13" t="str">
        <f>VLOOKUP(A1307,Table!$U$1:$V$230,2,0)</f>
        <v>Cubic</v>
      </c>
      <c r="P1307" s="63"/>
    </row>
    <row r="1308" spans="1:16" customFormat="1" ht="13.5">
      <c r="A1308" s="12">
        <v>220</v>
      </c>
      <c r="B1308" s="12">
        <v>10420</v>
      </c>
      <c r="C1308" s="12" t="s">
        <v>8866</v>
      </c>
      <c r="D1308" s="12" t="s">
        <v>8871</v>
      </c>
      <c r="E1308" s="17" t="s">
        <v>11778</v>
      </c>
      <c r="F1308" s="25" t="str">
        <f>LEFT(E1308,MIN(FIND({0,1,2,3,4,5,6,7,8,9},ASC(E1308)&amp;1234567890))-1)</f>
        <v>Th</v>
      </c>
      <c r="G1308" s="25">
        <f t="shared" si="40"/>
        <v>4</v>
      </c>
      <c r="H1308" s="25">
        <f>VLOOKUP(F1308,Table!$A$2:$C$121,2,0)</f>
        <v>3</v>
      </c>
      <c r="I1308" s="26">
        <f>VLOOKUP(F1308,Table!$A$2:$C$121,3,0)</f>
        <v>7</v>
      </c>
      <c r="J1308" s="17" t="s">
        <v>14054</v>
      </c>
      <c r="K1308" s="25" t="str">
        <f>LEFT(J1308,MIN(FIND({0,1,2,3,4,5,6,7,8,9},ASC(J1308)&amp;1234567890))-1)</f>
        <v>D</v>
      </c>
      <c r="L1308" s="25">
        <f t="shared" si="41"/>
        <v>15</v>
      </c>
      <c r="M1308" s="25">
        <f>VLOOKUP(K1308,Table!$A$2:$C$121,2,0)</f>
        <v>1</v>
      </c>
      <c r="N1308" s="26">
        <f>VLOOKUP(K1308,Table!$A$2:$C$121,3,0)</f>
        <v>1</v>
      </c>
      <c r="O1308" s="13" t="str">
        <f>VLOOKUP(A1308,Table!$U$1:$V$230,2,0)</f>
        <v>Cubic</v>
      </c>
      <c r="P1308" s="63"/>
    </row>
    <row r="1309" spans="1:16" customFormat="1" ht="13.5">
      <c r="A1309" s="12">
        <v>220</v>
      </c>
      <c r="B1309" s="12">
        <v>10440</v>
      </c>
      <c r="C1309" s="12" t="s">
        <v>8866</v>
      </c>
      <c r="D1309" s="12" t="s">
        <v>8872</v>
      </c>
      <c r="E1309" s="17" t="s">
        <v>12736</v>
      </c>
      <c r="F1309" s="25" t="str">
        <f>LEFT(E1309,MIN(FIND({0,1,2,3,4,5,6,7,8,9},ASC(E1309)&amp;1234567890))-1)</f>
        <v>Eu</v>
      </c>
      <c r="G1309" s="25">
        <f t="shared" si="40"/>
        <v>4</v>
      </c>
      <c r="H1309" s="25">
        <f>VLOOKUP(F1309,Table!$A$2:$C$121,2,0)</f>
        <v>3</v>
      </c>
      <c r="I1309" s="26">
        <f>VLOOKUP(F1309,Table!$A$2:$C$121,3,0)</f>
        <v>6</v>
      </c>
      <c r="J1309" s="17" t="s">
        <v>331</v>
      </c>
      <c r="K1309" s="25" t="str">
        <f>LEFT(J1309,MIN(FIND({0,1,2,3,4,5,6,7,8,9},ASC(J1309)&amp;1234567890))-1)</f>
        <v>As</v>
      </c>
      <c r="L1309" s="25">
        <f t="shared" si="41"/>
        <v>3</v>
      </c>
      <c r="M1309" s="25">
        <f>VLOOKUP(K1309,Table!$A$2:$C$121,2,0)</f>
        <v>15</v>
      </c>
      <c r="N1309" s="26">
        <f>VLOOKUP(K1309,Table!$A$2:$C$121,3,0)</f>
        <v>4</v>
      </c>
      <c r="O1309" s="13" t="str">
        <f>VLOOKUP(A1309,Table!$U$1:$V$230,2,0)</f>
        <v>Cubic</v>
      </c>
      <c r="P1309" s="63"/>
    </row>
    <row r="1310" spans="1:16" customFormat="1" ht="13.5">
      <c r="A1310" s="12">
        <v>220</v>
      </c>
      <c r="B1310" s="12">
        <v>10441</v>
      </c>
      <c r="C1310" s="12" t="s">
        <v>8866</v>
      </c>
      <c r="D1310" s="12" t="s">
        <v>8873</v>
      </c>
      <c r="E1310" s="17" t="s">
        <v>13202</v>
      </c>
      <c r="F1310" s="25" t="str">
        <f>LEFT(E1310,MIN(FIND({0,1,2,3,4,5,6,7,8,9},ASC(E1310)&amp;1234567890))-1)</f>
        <v>La</v>
      </c>
      <c r="G1310" s="25">
        <f t="shared" si="40"/>
        <v>4</v>
      </c>
      <c r="H1310" s="25">
        <f>VLOOKUP(F1310,Table!$A$2:$C$121,2,0)</f>
        <v>3</v>
      </c>
      <c r="I1310" s="26">
        <f>VLOOKUP(F1310,Table!$A$2:$C$121,3,0)</f>
        <v>6</v>
      </c>
      <c r="J1310" s="17" t="s">
        <v>11357</v>
      </c>
      <c r="K1310" s="25" t="str">
        <f>LEFT(J1310,MIN(FIND({0,1,2,3,4,5,6,7,8,9},ASC(J1310)&amp;1234567890))-1)</f>
        <v>Sb</v>
      </c>
      <c r="L1310" s="25">
        <f t="shared" si="41"/>
        <v>3</v>
      </c>
      <c r="M1310" s="25">
        <f>VLOOKUP(K1310,Table!$A$2:$C$121,2,0)</f>
        <v>15</v>
      </c>
      <c r="N1310" s="26">
        <f>VLOOKUP(K1310,Table!$A$2:$C$121,3,0)</f>
        <v>5</v>
      </c>
      <c r="O1310" s="13" t="str">
        <f>VLOOKUP(A1310,Table!$U$1:$V$230,2,0)</f>
        <v>Cubic</v>
      </c>
      <c r="P1310" s="63"/>
    </row>
    <row r="1311" spans="1:16" customFormat="1" ht="13.5">
      <c r="A1311" s="12">
        <v>220</v>
      </c>
      <c r="B1311" s="12">
        <v>15439</v>
      </c>
      <c r="C1311" s="12" t="s">
        <v>8866</v>
      </c>
      <c r="D1311" s="12" t="s">
        <v>8551</v>
      </c>
      <c r="E1311" s="17" t="s">
        <v>13795</v>
      </c>
      <c r="F1311" s="25" t="str">
        <f>LEFT(E1311,MIN(FIND({0,1,2,3,4,5,6,7,8,9},ASC(E1311)&amp;1234567890))-1)</f>
        <v>U</v>
      </c>
      <c r="G1311" s="25">
        <f t="shared" si="40"/>
        <v>4</v>
      </c>
      <c r="H1311" s="25">
        <f>VLOOKUP(F1311,Table!$A$2:$C$121,2,0)</f>
        <v>3</v>
      </c>
      <c r="I1311" s="26">
        <f>VLOOKUP(F1311,Table!$A$2:$C$121,3,0)</f>
        <v>7</v>
      </c>
      <c r="J1311" s="17" t="s">
        <v>57</v>
      </c>
      <c r="K1311" s="25" t="str">
        <f>LEFT(J1311,MIN(FIND({0,1,2,3,4,5,6,7,8,9},ASC(J1311)&amp;1234567890))-1)</f>
        <v>O</v>
      </c>
      <c r="L1311" s="25">
        <f t="shared" si="41"/>
        <v>9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Cubic</v>
      </c>
      <c r="P1311" s="63"/>
    </row>
    <row r="1312" spans="1:16" customFormat="1" ht="13.5">
      <c r="A1312" s="12">
        <v>220</v>
      </c>
      <c r="B1312" s="12">
        <v>16066</v>
      </c>
      <c r="C1312" s="12" t="s">
        <v>8866</v>
      </c>
      <c r="D1312" s="12" t="s">
        <v>8874</v>
      </c>
      <c r="E1312" s="17" t="s">
        <v>13202</v>
      </c>
      <c r="F1312" s="25" t="str">
        <f>LEFT(E1312,MIN(FIND({0,1,2,3,4,5,6,7,8,9},ASC(E1312)&amp;1234567890))-1)</f>
        <v>La</v>
      </c>
      <c r="G1312" s="25">
        <f t="shared" si="40"/>
        <v>4</v>
      </c>
      <c r="H1312" s="25">
        <f>VLOOKUP(F1312,Table!$A$2:$C$121,2,0)</f>
        <v>3</v>
      </c>
      <c r="I1312" s="26">
        <f>VLOOKUP(F1312,Table!$A$2:$C$121,3,0)</f>
        <v>6</v>
      </c>
      <c r="J1312" s="17" t="s">
        <v>14055</v>
      </c>
      <c r="K1312" s="25" t="str">
        <f>LEFT(J1312,MIN(FIND({0,1,2,3,4,5,6,7,8,9},ASC(J1312)&amp;1234567890))-1)</f>
        <v>Rh</v>
      </c>
      <c r="L1312" s="25">
        <f t="shared" si="41"/>
        <v>2.91</v>
      </c>
      <c r="M1312" s="25">
        <f>VLOOKUP(K1312,Table!$A$2:$C$121,2,0)</f>
        <v>9</v>
      </c>
      <c r="N1312" s="26">
        <f>VLOOKUP(K1312,Table!$A$2:$C$121,3,0)</f>
        <v>5</v>
      </c>
      <c r="O1312" s="13" t="str">
        <f>VLOOKUP(A1312,Table!$U$1:$V$230,2,0)</f>
        <v>Cubic</v>
      </c>
      <c r="P1312" s="63"/>
    </row>
    <row r="1313" spans="1:16" customFormat="1" ht="13.5">
      <c r="A1313" s="12">
        <v>220</v>
      </c>
      <c r="B1313" s="12">
        <v>16510</v>
      </c>
      <c r="C1313" s="12" t="s">
        <v>8866</v>
      </c>
      <c r="D1313" s="12" t="s">
        <v>8875</v>
      </c>
      <c r="E1313" s="17" t="s">
        <v>11937</v>
      </c>
      <c r="F1313" s="25" t="str">
        <f>LEFT(E1313,MIN(FIND({0,1,2,3,4,5,6,7,8,9},ASC(E1313)&amp;1234567890))-1)</f>
        <v>Pu</v>
      </c>
      <c r="G1313" s="25">
        <f t="shared" si="40"/>
        <v>2</v>
      </c>
      <c r="H1313" s="25">
        <f>VLOOKUP(F1313,Table!$A$2:$C$121,2,0)</f>
        <v>3</v>
      </c>
      <c r="I1313" s="26">
        <f>VLOOKUP(F1313,Table!$A$2:$C$121,3,0)</f>
        <v>7</v>
      </c>
      <c r="J1313" s="17" t="s">
        <v>406</v>
      </c>
      <c r="K1313" s="25" t="str">
        <f>LEFT(J1313,MIN(FIND({0,1,2,3,4,5,6,7,8,9},ASC(J1313)&amp;1234567890))-1)</f>
        <v>C</v>
      </c>
      <c r="L1313" s="25">
        <f t="shared" si="41"/>
        <v>3</v>
      </c>
      <c r="M1313" s="25">
        <f>VLOOKUP(K1313,Table!$A$2:$C$121,2,0)</f>
        <v>14</v>
      </c>
      <c r="N1313" s="26">
        <f>VLOOKUP(K1313,Table!$A$2:$C$121,3,0)</f>
        <v>2</v>
      </c>
      <c r="O1313" s="13" t="str">
        <f>VLOOKUP(A1313,Table!$U$1:$V$230,2,0)</f>
        <v>Cubic</v>
      </c>
      <c r="P1313" s="63"/>
    </row>
    <row r="1314" spans="1:16" customFormat="1" ht="13.5">
      <c r="A1314" s="12">
        <v>220</v>
      </c>
      <c r="B1314" s="12">
        <v>16655</v>
      </c>
      <c r="C1314" s="12" t="s">
        <v>8866</v>
      </c>
      <c r="D1314" s="12" t="s">
        <v>8876</v>
      </c>
      <c r="E1314" s="17" t="s">
        <v>12088</v>
      </c>
      <c r="F1314" s="25" t="str">
        <f>LEFT(E1314,MIN(FIND({0,1,2,3,4,5,6,7,8,9},ASC(E1314)&amp;1234567890))-1)</f>
        <v>Th</v>
      </c>
      <c r="G1314" s="25">
        <f t="shared" si="40"/>
        <v>3</v>
      </c>
      <c r="H1314" s="25">
        <f>VLOOKUP(F1314,Table!$A$2:$C$121,2,0)</f>
        <v>3</v>
      </c>
      <c r="I1314" s="26">
        <f>VLOOKUP(F1314,Table!$A$2:$C$121,3,0)</f>
        <v>7</v>
      </c>
      <c r="J1314" s="17" t="s">
        <v>11448</v>
      </c>
      <c r="K1314" s="25" t="str">
        <f>LEFT(J1314,MIN(FIND({0,1,2,3,4,5,6,7,8,9},ASC(J1314)&amp;1234567890))-1)</f>
        <v>Sb</v>
      </c>
      <c r="L1314" s="25">
        <f t="shared" si="41"/>
        <v>4</v>
      </c>
      <c r="M1314" s="25">
        <f>VLOOKUP(K1314,Table!$A$2:$C$121,2,0)</f>
        <v>15</v>
      </c>
      <c r="N1314" s="26">
        <f>VLOOKUP(K1314,Table!$A$2:$C$121,3,0)</f>
        <v>5</v>
      </c>
      <c r="O1314" s="13" t="str">
        <f>VLOOKUP(A1314,Table!$U$1:$V$230,2,0)</f>
        <v>Cubic</v>
      </c>
      <c r="P1314" s="63"/>
    </row>
    <row r="1315" spans="1:16" customFormat="1" ht="13.5">
      <c r="A1315" s="12">
        <v>220</v>
      </c>
      <c r="B1315" s="12">
        <v>24686</v>
      </c>
      <c r="C1315" s="12" t="s">
        <v>8866</v>
      </c>
      <c r="D1315" s="12" t="s">
        <v>8877</v>
      </c>
      <c r="E1315" s="17" t="s">
        <v>11778</v>
      </c>
      <c r="F1315" s="25" t="str">
        <f>LEFT(E1315,MIN(FIND({0,1,2,3,4,5,6,7,8,9},ASC(E1315)&amp;1234567890))-1)</f>
        <v>Th</v>
      </c>
      <c r="G1315" s="25">
        <f t="shared" si="40"/>
        <v>4</v>
      </c>
      <c r="H1315" s="25">
        <f>VLOOKUP(F1315,Table!$A$2:$C$121,2,0)</f>
        <v>3</v>
      </c>
      <c r="I1315" s="26">
        <f>VLOOKUP(F1315,Table!$A$2:$C$121,3,0)</f>
        <v>7</v>
      </c>
      <c r="J1315" s="17" t="s">
        <v>11649</v>
      </c>
      <c r="K1315" s="25" t="str">
        <f>LEFT(J1315,MIN(FIND({0,1,2,3,4,5,6,7,8,9},ASC(J1315)&amp;1234567890))-1)</f>
        <v>H</v>
      </c>
      <c r="L1315" s="25">
        <f t="shared" si="41"/>
        <v>15</v>
      </c>
      <c r="M1315" s="25">
        <f>VLOOKUP(K1315,Table!$A$2:$C$121,2,0)</f>
        <v>1</v>
      </c>
      <c r="N1315" s="26">
        <f>VLOOKUP(K1315,Table!$A$2:$C$121,3,0)</f>
        <v>1</v>
      </c>
      <c r="O1315" s="13" t="str">
        <f>VLOOKUP(A1315,Table!$U$1:$V$230,2,0)</f>
        <v>Cubic</v>
      </c>
      <c r="P1315" s="63"/>
    </row>
    <row r="1316" spans="1:16" customFormat="1" ht="13.5">
      <c r="A1316" s="12">
        <v>220</v>
      </c>
      <c r="B1316" s="12">
        <v>25681</v>
      </c>
      <c r="C1316" s="12" t="s">
        <v>8866</v>
      </c>
      <c r="D1316" s="12" t="s">
        <v>8878</v>
      </c>
      <c r="E1316" s="17" t="s">
        <v>11323</v>
      </c>
      <c r="F1316" s="25" t="str">
        <f>LEFT(E1316,MIN(FIND({0,1,2,3,4,5,6,7,8,9},ASC(E1316)&amp;1234567890))-1)</f>
        <v>U</v>
      </c>
      <c r="G1316" s="25">
        <f t="shared" si="40"/>
        <v>3</v>
      </c>
      <c r="H1316" s="25">
        <f>VLOOKUP(F1316,Table!$A$2:$C$121,2,0)</f>
        <v>3</v>
      </c>
      <c r="I1316" s="26">
        <f>VLOOKUP(F1316,Table!$A$2:$C$121,3,0)</f>
        <v>7</v>
      </c>
      <c r="J1316" s="17" t="s">
        <v>381</v>
      </c>
      <c r="K1316" s="25" t="str">
        <f>LEFT(J1316,MIN(FIND({0,1,2,3,4,5,6,7,8,9},ASC(J1316)&amp;1234567890))-1)</f>
        <v>Te</v>
      </c>
      <c r="L1316" s="25">
        <f t="shared" si="41"/>
        <v>4</v>
      </c>
      <c r="M1316" s="25">
        <f>VLOOKUP(K1316,Table!$A$2:$C$121,2,0)</f>
        <v>16</v>
      </c>
      <c r="N1316" s="26">
        <f>VLOOKUP(K1316,Table!$A$2:$C$121,3,0)</f>
        <v>5</v>
      </c>
      <c r="O1316" s="13" t="str">
        <f>VLOOKUP(A1316,Table!$U$1:$V$230,2,0)</f>
        <v>Cubic</v>
      </c>
      <c r="P1316" s="63"/>
    </row>
    <row r="1317" spans="1:16" customFormat="1" ht="13.5">
      <c r="A1317" s="12">
        <v>220</v>
      </c>
      <c r="B1317" s="12">
        <v>25725</v>
      </c>
      <c r="C1317" s="12" t="s">
        <v>8866</v>
      </c>
      <c r="D1317" s="12" t="s">
        <v>8879</v>
      </c>
      <c r="E1317" s="17" t="s">
        <v>11323</v>
      </c>
      <c r="F1317" s="25" t="str">
        <f>LEFT(E1317,MIN(FIND({0,1,2,3,4,5,6,7,8,9},ASC(E1317)&amp;1234567890))-1)</f>
        <v>U</v>
      </c>
      <c r="G1317" s="25">
        <f t="shared" si="40"/>
        <v>3</v>
      </c>
      <c r="H1317" s="25">
        <f>VLOOKUP(F1317,Table!$A$2:$C$121,2,0)</f>
        <v>3</v>
      </c>
      <c r="I1317" s="26">
        <f>VLOOKUP(F1317,Table!$A$2:$C$121,3,0)</f>
        <v>7</v>
      </c>
      <c r="J1317" s="17" t="s">
        <v>342</v>
      </c>
      <c r="K1317" s="25" t="str">
        <f>LEFT(J1317,MIN(FIND({0,1,2,3,4,5,6,7,8,9},ASC(J1317)&amp;1234567890))-1)</f>
        <v>P</v>
      </c>
      <c r="L1317" s="25">
        <f t="shared" si="41"/>
        <v>4</v>
      </c>
      <c r="M1317" s="25">
        <f>VLOOKUP(K1317,Table!$A$2:$C$121,2,0)</f>
        <v>15</v>
      </c>
      <c r="N1317" s="26">
        <f>VLOOKUP(K1317,Table!$A$2:$C$121,3,0)</f>
        <v>3</v>
      </c>
      <c r="O1317" s="13" t="str">
        <f>VLOOKUP(A1317,Table!$U$1:$V$230,2,0)</f>
        <v>Cubic</v>
      </c>
      <c r="P1317" s="63"/>
    </row>
    <row r="1318" spans="1:16" customFormat="1" ht="13.5">
      <c r="A1318" s="12">
        <v>220</v>
      </c>
      <c r="B1318" s="12">
        <v>26477</v>
      </c>
      <c r="C1318" s="12" t="s">
        <v>8866</v>
      </c>
      <c r="D1318" s="12" t="s">
        <v>8880</v>
      </c>
      <c r="E1318" s="17" t="s">
        <v>11428</v>
      </c>
      <c r="F1318" s="25" t="str">
        <f>LEFT(E1318,MIN(FIND({0,1,2,3,4,5,6,7,8,9},ASC(E1318)&amp;1234567890))-1)</f>
        <v>U</v>
      </c>
      <c r="G1318" s="25">
        <f t="shared" si="40"/>
        <v>2</v>
      </c>
      <c r="H1318" s="25">
        <f>VLOOKUP(F1318,Table!$A$2:$C$121,2,0)</f>
        <v>3</v>
      </c>
      <c r="I1318" s="26">
        <f>VLOOKUP(F1318,Table!$A$2:$C$121,3,0)</f>
        <v>7</v>
      </c>
      <c r="J1318" s="17" t="s">
        <v>406</v>
      </c>
      <c r="K1318" s="25" t="str">
        <f>LEFT(J1318,MIN(FIND({0,1,2,3,4,5,6,7,8,9},ASC(J1318)&amp;1234567890))-1)</f>
        <v>C</v>
      </c>
      <c r="L1318" s="25">
        <f t="shared" si="41"/>
        <v>3</v>
      </c>
      <c r="M1318" s="25">
        <f>VLOOKUP(K1318,Table!$A$2:$C$121,2,0)</f>
        <v>14</v>
      </c>
      <c r="N1318" s="26">
        <f>VLOOKUP(K1318,Table!$A$2:$C$121,3,0)</f>
        <v>2</v>
      </c>
      <c r="O1318" s="13" t="str">
        <f>VLOOKUP(A1318,Table!$U$1:$V$230,2,0)</f>
        <v>Cubic</v>
      </c>
      <c r="P1318" s="63"/>
    </row>
    <row r="1319" spans="1:16" customFormat="1" ht="13.5">
      <c r="A1319" s="12">
        <v>220</v>
      </c>
      <c r="B1319" s="12">
        <v>26588</v>
      </c>
      <c r="C1319" s="12" t="s">
        <v>8866</v>
      </c>
      <c r="D1319" s="12" t="s">
        <v>8881</v>
      </c>
      <c r="E1319" s="17" t="s">
        <v>11328</v>
      </c>
      <c r="F1319" s="25" t="str">
        <f>LEFT(E1319,MIN(FIND({0,1,2,3,4,5,6,7,8,9},ASC(E1319)&amp;1234567890))-1)</f>
        <v>La</v>
      </c>
      <c r="G1319" s="25">
        <f t="shared" si="40"/>
        <v>2</v>
      </c>
      <c r="H1319" s="25">
        <f>VLOOKUP(F1319,Table!$A$2:$C$121,2,0)</f>
        <v>3</v>
      </c>
      <c r="I1319" s="26">
        <f>VLOOKUP(F1319,Table!$A$2:$C$121,3,0)</f>
        <v>6</v>
      </c>
      <c r="J1319" s="17" t="s">
        <v>406</v>
      </c>
      <c r="K1319" s="25" t="str">
        <f>LEFT(J1319,MIN(FIND({0,1,2,3,4,5,6,7,8,9},ASC(J1319)&amp;1234567890))-1)</f>
        <v>C</v>
      </c>
      <c r="L1319" s="25">
        <f t="shared" si="41"/>
        <v>3</v>
      </c>
      <c r="M1319" s="25">
        <f>VLOOKUP(K1319,Table!$A$2:$C$121,2,0)</f>
        <v>14</v>
      </c>
      <c r="N1319" s="26">
        <f>VLOOKUP(K1319,Table!$A$2:$C$121,3,0)</f>
        <v>2</v>
      </c>
      <c r="O1319" s="13" t="str">
        <f>VLOOKUP(A1319,Table!$U$1:$V$230,2,0)</f>
        <v>Cubic</v>
      </c>
      <c r="P1319" s="63"/>
    </row>
    <row r="1320" spans="1:16" customFormat="1" ht="13.5">
      <c r="A1320" s="12">
        <v>220</v>
      </c>
      <c r="B1320" s="12">
        <v>31602</v>
      </c>
      <c r="C1320" s="12" t="s">
        <v>8866</v>
      </c>
      <c r="D1320" s="12" t="s">
        <v>8882</v>
      </c>
      <c r="E1320" s="17" t="s">
        <v>11353</v>
      </c>
      <c r="F1320" s="25" t="str">
        <f>LEFT(E1320,MIN(FIND({0,1,2,3,4,5,6,7,8,9},ASC(E1320)&amp;1234567890))-1)</f>
        <v>Ce</v>
      </c>
      <c r="G1320" s="25">
        <f t="shared" si="40"/>
        <v>3</v>
      </c>
      <c r="H1320" s="25">
        <f>VLOOKUP(F1320,Table!$A$2:$C$121,2,0)</f>
        <v>3</v>
      </c>
      <c r="I1320" s="26">
        <f>VLOOKUP(F1320,Table!$A$2:$C$121,3,0)</f>
        <v>6</v>
      </c>
      <c r="J1320" s="17" t="s">
        <v>481</v>
      </c>
      <c r="K1320" s="25" t="str">
        <f>LEFT(J1320,MIN(FIND({0,1,2,3,4,5,6,7,8,9},ASC(J1320)&amp;1234567890))-1)</f>
        <v>S</v>
      </c>
      <c r="L1320" s="25">
        <f t="shared" si="41"/>
        <v>4</v>
      </c>
      <c r="M1320" s="25">
        <f>VLOOKUP(K1320,Table!$A$2:$C$121,2,0)</f>
        <v>16</v>
      </c>
      <c r="N1320" s="26">
        <f>VLOOKUP(K1320,Table!$A$2:$C$121,3,0)</f>
        <v>3</v>
      </c>
      <c r="O1320" s="13" t="str">
        <f>VLOOKUP(A1320,Table!$U$1:$V$230,2,0)</f>
        <v>Cubic</v>
      </c>
      <c r="P1320" s="63"/>
    </row>
    <row r="1321" spans="1:16" customFormat="1" ht="13.5">
      <c r="A1321" s="12">
        <v>220</v>
      </c>
      <c r="B1321" s="12">
        <v>36254</v>
      </c>
      <c r="C1321" s="12" t="s">
        <v>8866</v>
      </c>
      <c r="D1321" s="12" t="s">
        <v>8883</v>
      </c>
      <c r="E1321" s="17" t="s">
        <v>14056</v>
      </c>
      <c r="F1321" s="25" t="str">
        <f>LEFT(E1321,MIN(FIND({0,1,2,3,4,5,6,7,8,9},ASC(E1321)&amp;1234567890))-1)</f>
        <v>Cu</v>
      </c>
      <c r="G1321" s="25">
        <f t="shared" si="40"/>
        <v>15</v>
      </c>
      <c r="H1321" s="25">
        <f>VLOOKUP(F1321,Table!$A$2:$C$121,2,0)</f>
        <v>11</v>
      </c>
      <c r="I1321" s="26">
        <f>VLOOKUP(F1321,Table!$A$2:$C$121,3,0)</f>
        <v>4</v>
      </c>
      <c r="J1321" s="17" t="s">
        <v>11725</v>
      </c>
      <c r="K1321" s="25" t="str">
        <f>LEFT(J1321,MIN(FIND({0,1,2,3,4,5,6,7,8,9},ASC(J1321)&amp;1234567890))-1)</f>
        <v>Si</v>
      </c>
      <c r="L1321" s="25">
        <f t="shared" si="41"/>
        <v>4</v>
      </c>
      <c r="M1321" s="25">
        <f>VLOOKUP(K1321,Table!$A$2:$C$121,2,0)</f>
        <v>14</v>
      </c>
      <c r="N1321" s="26">
        <f>VLOOKUP(K1321,Table!$A$2:$C$121,3,0)</f>
        <v>3</v>
      </c>
      <c r="O1321" s="13" t="str">
        <f>VLOOKUP(A1321,Table!$U$1:$V$230,2,0)</f>
        <v>Cubic</v>
      </c>
      <c r="P1321" s="63"/>
    </row>
    <row r="1322" spans="1:16" customFormat="1" ht="13.5">
      <c r="A1322" s="12">
        <v>220</v>
      </c>
      <c r="B1322" s="12">
        <v>60208</v>
      </c>
      <c r="C1322" s="12" t="s">
        <v>8866</v>
      </c>
      <c r="D1322" s="12" t="s">
        <v>8884</v>
      </c>
      <c r="E1322" s="17" t="s">
        <v>11999</v>
      </c>
      <c r="F1322" s="25" t="str">
        <f>LEFT(E1322,MIN(FIND({0,1,2,3,4,5,6,7,8,9},ASC(E1322)&amp;1234567890))-1)</f>
        <v>La</v>
      </c>
      <c r="G1322" s="25">
        <f t="shared" si="40"/>
        <v>3</v>
      </c>
      <c r="H1322" s="25">
        <f>VLOOKUP(F1322,Table!$A$2:$C$121,2,0)</f>
        <v>3</v>
      </c>
      <c r="I1322" s="26">
        <f>VLOOKUP(F1322,Table!$A$2:$C$121,3,0)</f>
        <v>6</v>
      </c>
      <c r="J1322" s="17" t="s">
        <v>581</v>
      </c>
      <c r="K1322" s="25" t="str">
        <f>LEFT(J1322,MIN(FIND({0,1,2,3,4,5,6,7,8,9},ASC(J1322)&amp;1234567890))-1)</f>
        <v>Se</v>
      </c>
      <c r="L1322" s="25">
        <f t="shared" si="41"/>
        <v>4</v>
      </c>
      <c r="M1322" s="25">
        <f>VLOOKUP(K1322,Table!$A$2:$C$121,2,0)</f>
        <v>16</v>
      </c>
      <c r="N1322" s="26">
        <f>VLOOKUP(K1322,Table!$A$2:$C$121,3,0)</f>
        <v>4</v>
      </c>
      <c r="O1322" s="13" t="str">
        <f>VLOOKUP(A1322,Table!$U$1:$V$230,2,0)</f>
        <v>Cubic</v>
      </c>
      <c r="P1322" s="63"/>
    </row>
    <row r="1323" spans="1:16" customFormat="1" ht="13.5">
      <c r="A1323" s="12">
        <v>220</v>
      </c>
      <c r="B1323" s="12">
        <v>60537</v>
      </c>
      <c r="C1323" s="12" t="s">
        <v>8866</v>
      </c>
      <c r="D1323" s="12" t="s">
        <v>8885</v>
      </c>
      <c r="E1323" s="17" t="s">
        <v>11323</v>
      </c>
      <c r="F1323" s="25" t="str">
        <f>LEFT(E1323,MIN(FIND({0,1,2,3,4,5,6,7,8,9},ASC(E1323)&amp;1234567890))-1)</f>
        <v>U</v>
      </c>
      <c r="G1323" s="25">
        <f t="shared" si="40"/>
        <v>3</v>
      </c>
      <c r="H1323" s="25">
        <f>VLOOKUP(F1323,Table!$A$2:$C$121,2,0)</f>
        <v>3</v>
      </c>
      <c r="I1323" s="26">
        <f>VLOOKUP(F1323,Table!$A$2:$C$121,3,0)</f>
        <v>7</v>
      </c>
      <c r="J1323" s="17" t="s">
        <v>581</v>
      </c>
      <c r="K1323" s="25" t="str">
        <f>LEFT(J1323,MIN(FIND({0,1,2,3,4,5,6,7,8,9},ASC(J1323)&amp;1234567890))-1)</f>
        <v>Se</v>
      </c>
      <c r="L1323" s="25">
        <f t="shared" si="41"/>
        <v>4</v>
      </c>
      <c r="M1323" s="25">
        <f>VLOOKUP(K1323,Table!$A$2:$C$121,2,0)</f>
        <v>16</v>
      </c>
      <c r="N1323" s="26">
        <f>VLOOKUP(K1323,Table!$A$2:$C$121,3,0)</f>
        <v>4</v>
      </c>
      <c r="O1323" s="13" t="str">
        <f>VLOOKUP(A1323,Table!$U$1:$V$230,2,0)</f>
        <v>Cubic</v>
      </c>
      <c r="P1323" s="63"/>
    </row>
    <row r="1324" spans="1:16" customFormat="1" ht="13.5">
      <c r="A1324" s="12">
        <v>220</v>
      </c>
      <c r="B1324" s="12">
        <v>60207</v>
      </c>
      <c r="C1324" s="12" t="s">
        <v>8866</v>
      </c>
      <c r="D1324" s="12" t="s">
        <v>8886</v>
      </c>
      <c r="E1324" s="17" t="s">
        <v>14057</v>
      </c>
      <c r="F1324" s="25" t="str">
        <f>LEFT(E1324,MIN(FIND({0,1,2,3,4,5,6,7,8,9},ASC(E1324)&amp;1234567890))-1)</f>
        <v>Gd</v>
      </c>
      <c r="G1324" s="25">
        <f t="shared" si="40"/>
        <v>2.67</v>
      </c>
      <c r="H1324" s="25">
        <f>VLOOKUP(F1324,Table!$A$2:$C$121,2,0)</f>
        <v>3</v>
      </c>
      <c r="I1324" s="26">
        <f>VLOOKUP(F1324,Table!$A$2:$C$121,3,0)</f>
        <v>6</v>
      </c>
      <c r="J1324" s="17" t="s">
        <v>581</v>
      </c>
      <c r="K1324" s="25" t="str">
        <f>LEFT(J1324,MIN(FIND({0,1,2,3,4,5,6,7,8,9},ASC(J1324)&amp;1234567890))-1)</f>
        <v>Se</v>
      </c>
      <c r="L1324" s="25">
        <f t="shared" si="41"/>
        <v>4</v>
      </c>
      <c r="M1324" s="25">
        <f>VLOOKUP(K1324,Table!$A$2:$C$121,2,0)</f>
        <v>16</v>
      </c>
      <c r="N1324" s="26">
        <f>VLOOKUP(K1324,Table!$A$2:$C$121,3,0)</f>
        <v>4</v>
      </c>
      <c r="O1324" s="13" t="str">
        <f>VLOOKUP(A1324,Table!$U$1:$V$230,2,0)</f>
        <v>Cubic</v>
      </c>
      <c r="P1324" s="63"/>
    </row>
    <row r="1325" spans="1:16" customFormat="1" ht="13.5">
      <c r="A1325" s="12">
        <v>220</v>
      </c>
      <c r="B1325" s="12">
        <v>63604</v>
      </c>
      <c r="C1325" s="12" t="s">
        <v>8866</v>
      </c>
      <c r="D1325" s="12" t="s">
        <v>8887</v>
      </c>
      <c r="E1325" s="17" t="s">
        <v>14058</v>
      </c>
      <c r="F1325" s="25" t="str">
        <f>LEFT(E1325,MIN(FIND({0,1,2,3,4,5,6,7,8,9},ASC(E1325)&amp;1234567890))-1)</f>
        <v>Sm</v>
      </c>
      <c r="G1325" s="25">
        <f t="shared" si="40"/>
        <v>2.71</v>
      </c>
      <c r="H1325" s="25">
        <f>VLOOKUP(F1325,Table!$A$2:$C$121,2,0)</f>
        <v>3</v>
      </c>
      <c r="I1325" s="26">
        <f>VLOOKUP(F1325,Table!$A$2:$C$121,3,0)</f>
        <v>6</v>
      </c>
      <c r="J1325" s="17" t="s">
        <v>481</v>
      </c>
      <c r="K1325" s="25" t="str">
        <f>LEFT(J1325,MIN(FIND({0,1,2,3,4,5,6,7,8,9},ASC(J1325)&amp;1234567890))-1)</f>
        <v>S</v>
      </c>
      <c r="L1325" s="25">
        <f t="shared" si="41"/>
        <v>4</v>
      </c>
      <c r="M1325" s="25">
        <f>VLOOKUP(K1325,Table!$A$2:$C$121,2,0)</f>
        <v>16</v>
      </c>
      <c r="N1325" s="26">
        <f>VLOOKUP(K1325,Table!$A$2:$C$121,3,0)</f>
        <v>3</v>
      </c>
      <c r="O1325" s="13" t="str">
        <f>VLOOKUP(A1325,Table!$U$1:$V$230,2,0)</f>
        <v>Cubic</v>
      </c>
      <c r="P1325" s="63"/>
    </row>
    <row r="1326" spans="1:16" customFormat="1" ht="13.5">
      <c r="A1326" s="12">
        <v>220</v>
      </c>
      <c r="B1326" s="12">
        <v>63605</v>
      </c>
      <c r="C1326" s="12" t="s">
        <v>8866</v>
      </c>
      <c r="D1326" s="12" t="s">
        <v>8888</v>
      </c>
      <c r="E1326" s="17" t="s">
        <v>14059</v>
      </c>
      <c r="F1326" s="25" t="str">
        <f>LEFT(E1326,MIN(FIND({0,1,2,3,4,5,6,7,8,9},ASC(E1326)&amp;1234567890))-1)</f>
        <v>Sm</v>
      </c>
      <c r="G1326" s="25">
        <f t="shared" si="40"/>
        <v>2.88</v>
      </c>
      <c r="H1326" s="25">
        <f>VLOOKUP(F1326,Table!$A$2:$C$121,2,0)</f>
        <v>3</v>
      </c>
      <c r="I1326" s="26">
        <f>VLOOKUP(F1326,Table!$A$2:$C$121,3,0)</f>
        <v>6</v>
      </c>
      <c r="J1326" s="17" t="s">
        <v>481</v>
      </c>
      <c r="K1326" s="25" t="str">
        <f>LEFT(J1326,MIN(FIND({0,1,2,3,4,5,6,7,8,9},ASC(J1326)&amp;1234567890))-1)</f>
        <v>S</v>
      </c>
      <c r="L1326" s="25">
        <f t="shared" si="41"/>
        <v>4</v>
      </c>
      <c r="M1326" s="25">
        <f>VLOOKUP(K1326,Table!$A$2:$C$121,2,0)</f>
        <v>16</v>
      </c>
      <c r="N1326" s="26">
        <f>VLOOKUP(K1326,Table!$A$2:$C$121,3,0)</f>
        <v>3</v>
      </c>
      <c r="O1326" s="13" t="str">
        <f>VLOOKUP(A1326,Table!$U$1:$V$230,2,0)</f>
        <v>Cubic</v>
      </c>
      <c r="P1326" s="63"/>
    </row>
    <row r="1327" spans="1:16" customFormat="1" ht="13.5">
      <c r="A1327" s="12">
        <v>220</v>
      </c>
      <c r="B1327" s="12">
        <v>63606</v>
      </c>
      <c r="C1327" s="12" t="s">
        <v>8866</v>
      </c>
      <c r="D1327" s="12" t="s">
        <v>8889</v>
      </c>
      <c r="E1327" s="17" t="s">
        <v>14060</v>
      </c>
      <c r="F1327" s="25" t="str">
        <f>LEFT(E1327,MIN(FIND({0,1,2,3,4,5,6,7,8,9},ASC(E1327)&amp;1234567890))-1)</f>
        <v>Sm</v>
      </c>
      <c r="G1327" s="25">
        <f t="shared" si="40"/>
        <v>2.94</v>
      </c>
      <c r="H1327" s="25">
        <f>VLOOKUP(F1327,Table!$A$2:$C$121,2,0)</f>
        <v>3</v>
      </c>
      <c r="I1327" s="26">
        <f>VLOOKUP(F1327,Table!$A$2:$C$121,3,0)</f>
        <v>6</v>
      </c>
      <c r="J1327" s="17" t="s">
        <v>481</v>
      </c>
      <c r="K1327" s="25" t="str">
        <f>LEFT(J1327,MIN(FIND({0,1,2,3,4,5,6,7,8,9},ASC(J1327)&amp;1234567890))-1)</f>
        <v>S</v>
      </c>
      <c r="L1327" s="25">
        <f t="shared" si="41"/>
        <v>4</v>
      </c>
      <c r="M1327" s="25">
        <f>VLOOKUP(K1327,Table!$A$2:$C$121,2,0)</f>
        <v>16</v>
      </c>
      <c r="N1327" s="26">
        <f>VLOOKUP(K1327,Table!$A$2:$C$121,3,0)</f>
        <v>3</v>
      </c>
      <c r="O1327" s="13" t="str">
        <f>VLOOKUP(A1327,Table!$U$1:$V$230,2,0)</f>
        <v>Cubic</v>
      </c>
      <c r="P1327" s="63"/>
    </row>
    <row r="1328" spans="1:16" customFormat="1" ht="13.5">
      <c r="A1328" s="12">
        <v>220</v>
      </c>
      <c r="B1328" s="12">
        <v>63607</v>
      </c>
      <c r="C1328" s="12" t="s">
        <v>8866</v>
      </c>
      <c r="D1328" s="12" t="s">
        <v>8890</v>
      </c>
      <c r="E1328" s="17" t="s">
        <v>14061</v>
      </c>
      <c r="F1328" s="25" t="str">
        <f>LEFT(E1328,MIN(FIND({0,1,2,3,4,5,6,7,8,9},ASC(E1328)&amp;1234567890))-1)</f>
        <v>Sm</v>
      </c>
      <c r="G1328" s="25">
        <f t="shared" si="40"/>
        <v>3.05</v>
      </c>
      <c r="H1328" s="25">
        <f>VLOOKUP(F1328,Table!$A$2:$C$121,2,0)</f>
        <v>3</v>
      </c>
      <c r="I1328" s="26">
        <f>VLOOKUP(F1328,Table!$A$2:$C$121,3,0)</f>
        <v>6</v>
      </c>
      <c r="J1328" s="17" t="s">
        <v>481</v>
      </c>
      <c r="K1328" s="25" t="str">
        <f>LEFT(J1328,MIN(FIND({0,1,2,3,4,5,6,7,8,9},ASC(J1328)&amp;1234567890))-1)</f>
        <v>S</v>
      </c>
      <c r="L1328" s="25">
        <f t="shared" si="41"/>
        <v>4</v>
      </c>
      <c r="M1328" s="25">
        <f>VLOOKUP(K1328,Table!$A$2:$C$121,2,0)</f>
        <v>16</v>
      </c>
      <c r="N1328" s="26">
        <f>VLOOKUP(K1328,Table!$A$2:$C$121,3,0)</f>
        <v>3</v>
      </c>
      <c r="O1328" s="13" t="str">
        <f>VLOOKUP(A1328,Table!$U$1:$V$230,2,0)</f>
        <v>Cubic</v>
      </c>
      <c r="P1328" s="63"/>
    </row>
    <row r="1329" spans="1:17" customFormat="1" ht="13.5">
      <c r="A1329" s="12">
        <v>220</v>
      </c>
      <c r="B1329" s="12">
        <v>64715</v>
      </c>
      <c r="C1329" s="12" t="s">
        <v>8866</v>
      </c>
      <c r="D1329" s="12" t="s">
        <v>6025</v>
      </c>
      <c r="E1329" s="17" t="s">
        <v>543</v>
      </c>
      <c r="F1329" s="25" t="str">
        <f>LEFT(E1329,MIN(FIND({0,1,2,3,4,5,6,7,8,9},ASC(E1329)&amp;1234567890))-1)</f>
        <v>Cu</v>
      </c>
      <c r="G1329" s="25">
        <f t="shared" si="40"/>
        <v>3</v>
      </c>
      <c r="H1329" s="25">
        <f>VLOOKUP(F1329,Table!$A$2:$C$121,2,0)</f>
        <v>11</v>
      </c>
      <c r="I1329" s="26">
        <f>VLOOKUP(F1329,Table!$A$2:$C$121,3,0)</f>
        <v>4</v>
      </c>
      <c r="J1329" s="17" t="s">
        <v>540</v>
      </c>
      <c r="K1329" s="25" t="str">
        <f>LEFT(J1329,MIN(FIND({0,1,2,3,4,5,6,7,8,9},ASC(J1329)&amp;1234567890))-1)</f>
        <v>As</v>
      </c>
      <c r="L1329" s="25">
        <f t="shared" si="41"/>
        <v>1</v>
      </c>
      <c r="M1329" s="25">
        <f>VLOOKUP(K1329,Table!$A$2:$C$121,2,0)</f>
        <v>15</v>
      </c>
      <c r="N1329" s="26">
        <f>VLOOKUP(K1329,Table!$A$2:$C$121,3,0)</f>
        <v>4</v>
      </c>
      <c r="O1329" s="13" t="str">
        <f>VLOOKUP(A1329,Table!$U$1:$V$230,2,0)</f>
        <v>Cubic</v>
      </c>
      <c r="P1329" s="63"/>
    </row>
    <row r="1330" spans="1:17" customFormat="1" ht="13.5">
      <c r="A1330" s="12">
        <v>220</v>
      </c>
      <c r="B1330" s="12">
        <v>50493</v>
      </c>
      <c r="C1330" s="12" t="s">
        <v>8866</v>
      </c>
      <c r="D1330" s="12" t="s">
        <v>8891</v>
      </c>
      <c r="E1330" s="17" t="s">
        <v>14062</v>
      </c>
      <c r="F1330" s="25" t="str">
        <f>LEFT(E1330,MIN(FIND({0,1,2,3,4,5,6,7,8,9},ASC(E1330)&amp;1234567890))-1)</f>
        <v>Gd</v>
      </c>
      <c r="G1330" s="25">
        <f t="shared" si="40"/>
        <v>10.704000000000001</v>
      </c>
      <c r="H1330" s="25">
        <f>VLOOKUP(F1330,Table!$A$2:$C$121,2,0)</f>
        <v>3</v>
      </c>
      <c r="I1330" s="26">
        <f>VLOOKUP(F1330,Table!$A$2:$C$121,3,0)</f>
        <v>6</v>
      </c>
      <c r="J1330" s="17" t="s">
        <v>452</v>
      </c>
      <c r="K1330" s="25" t="str">
        <f>LEFT(J1330,MIN(FIND({0,1,2,3,4,5,6,7,8,9},ASC(J1330)&amp;1234567890))-1)</f>
        <v>S</v>
      </c>
      <c r="L1330" s="25">
        <f t="shared" si="41"/>
        <v>16</v>
      </c>
      <c r="M1330" s="25">
        <f>VLOOKUP(K1330,Table!$A$2:$C$121,2,0)</f>
        <v>16</v>
      </c>
      <c r="N1330" s="26">
        <f>VLOOKUP(K1330,Table!$A$2:$C$121,3,0)</f>
        <v>3</v>
      </c>
      <c r="O1330" s="13" t="str">
        <f>VLOOKUP(A1330,Table!$U$1:$V$230,2,0)</f>
        <v>Cubic</v>
      </c>
      <c r="P1330" s="63"/>
    </row>
    <row r="1331" spans="1:17" customFormat="1" ht="13.5">
      <c r="A1331" s="12">
        <v>220</v>
      </c>
      <c r="B1331" s="12">
        <v>50494</v>
      </c>
      <c r="C1331" s="12" t="s">
        <v>8866</v>
      </c>
      <c r="D1331" s="12" t="s">
        <v>8892</v>
      </c>
      <c r="E1331" s="17" t="s">
        <v>14063</v>
      </c>
      <c r="F1331" s="25" t="str">
        <f>LEFT(E1331,MIN(FIND({0,1,2,3,4,5,6,7,8,9},ASC(E1331)&amp;1234567890))-1)</f>
        <v>Tb</v>
      </c>
      <c r="G1331" s="25">
        <f t="shared" si="40"/>
        <v>10.81</v>
      </c>
      <c r="H1331" s="25">
        <f>VLOOKUP(F1331,Table!$A$2:$C$121,2,0)</f>
        <v>3</v>
      </c>
      <c r="I1331" s="26">
        <f>VLOOKUP(F1331,Table!$A$2:$C$121,3,0)</f>
        <v>6</v>
      </c>
      <c r="J1331" s="17" t="s">
        <v>452</v>
      </c>
      <c r="K1331" s="25" t="str">
        <f>LEFT(J1331,MIN(FIND({0,1,2,3,4,5,6,7,8,9},ASC(J1331)&amp;1234567890))-1)</f>
        <v>S</v>
      </c>
      <c r="L1331" s="25">
        <f t="shared" si="41"/>
        <v>16</v>
      </c>
      <c r="M1331" s="25">
        <f>VLOOKUP(K1331,Table!$A$2:$C$121,2,0)</f>
        <v>16</v>
      </c>
      <c r="N1331" s="26">
        <f>VLOOKUP(K1331,Table!$A$2:$C$121,3,0)</f>
        <v>3</v>
      </c>
      <c r="O1331" s="13" t="str">
        <f>VLOOKUP(A1331,Table!$U$1:$V$230,2,0)</f>
        <v>Cubic</v>
      </c>
      <c r="P1331" s="63"/>
    </row>
    <row r="1332" spans="1:17" customFormat="1" ht="13.5">
      <c r="A1332" s="12">
        <v>220</v>
      </c>
      <c r="B1332" s="12">
        <v>67401</v>
      </c>
      <c r="C1332" s="12" t="s">
        <v>8866</v>
      </c>
      <c r="D1332" s="12" t="s">
        <v>8893</v>
      </c>
      <c r="E1332" s="17" t="s">
        <v>14064</v>
      </c>
      <c r="F1332" s="25" t="str">
        <f>LEFT(E1332,MIN(FIND({0,1,2,3,4,5,6,7,8,9},ASC(E1332)&amp;1234567890))-1)</f>
        <v>Tm</v>
      </c>
      <c r="G1332" s="25">
        <f t="shared" si="40"/>
        <v>2.67</v>
      </c>
      <c r="H1332" s="25">
        <f>VLOOKUP(F1332,Table!$A$2:$C$121,2,0)</f>
        <v>3</v>
      </c>
      <c r="I1332" s="26">
        <f>VLOOKUP(F1332,Table!$A$2:$C$121,3,0)</f>
        <v>6</v>
      </c>
      <c r="J1332" s="17" t="s">
        <v>481</v>
      </c>
      <c r="K1332" s="25" t="str">
        <f>LEFT(J1332,MIN(FIND({0,1,2,3,4,5,6,7,8,9},ASC(J1332)&amp;1234567890))-1)</f>
        <v>S</v>
      </c>
      <c r="L1332" s="25">
        <f t="shared" si="41"/>
        <v>4</v>
      </c>
      <c r="M1332" s="25">
        <f>VLOOKUP(K1332,Table!$A$2:$C$121,2,0)</f>
        <v>16</v>
      </c>
      <c r="N1332" s="26">
        <f>VLOOKUP(K1332,Table!$A$2:$C$121,3,0)</f>
        <v>3</v>
      </c>
      <c r="O1332" s="13" t="str">
        <f>VLOOKUP(A1332,Table!$U$1:$V$230,2,0)</f>
        <v>Cubic</v>
      </c>
      <c r="P1332" s="63"/>
    </row>
    <row r="1333" spans="1:17" customFormat="1" ht="13.5">
      <c r="A1333" s="12">
        <v>220</v>
      </c>
      <c r="B1333" s="12">
        <v>72822</v>
      </c>
      <c r="C1333" s="12" t="s">
        <v>8866</v>
      </c>
      <c r="D1333" s="12" t="s">
        <v>8894</v>
      </c>
      <c r="E1333" s="17" t="s">
        <v>14065</v>
      </c>
      <c r="F1333" s="25" t="str">
        <f>LEFT(E1333,MIN(FIND({0,1,2,3,4,5,6,7,8,9},ASC(E1333)&amp;1234567890))-1)</f>
        <v>Sm</v>
      </c>
      <c r="G1333" s="25">
        <f t="shared" si="40"/>
        <v>2.6669999999999998</v>
      </c>
      <c r="H1333" s="25">
        <f>VLOOKUP(F1333,Table!$A$2:$C$121,2,0)</f>
        <v>3</v>
      </c>
      <c r="I1333" s="26">
        <f>VLOOKUP(F1333,Table!$A$2:$C$121,3,0)</f>
        <v>6</v>
      </c>
      <c r="J1333" s="17" t="s">
        <v>481</v>
      </c>
      <c r="K1333" s="25" t="str">
        <f>LEFT(J1333,MIN(FIND({0,1,2,3,4,5,6,7,8,9},ASC(J1333)&amp;1234567890))-1)</f>
        <v>S</v>
      </c>
      <c r="L1333" s="25">
        <f t="shared" si="41"/>
        <v>4</v>
      </c>
      <c r="M1333" s="25">
        <f>VLOOKUP(K1333,Table!$A$2:$C$121,2,0)</f>
        <v>16</v>
      </c>
      <c r="N1333" s="26">
        <f>VLOOKUP(K1333,Table!$A$2:$C$121,3,0)</f>
        <v>3</v>
      </c>
      <c r="O1333" s="13" t="str">
        <f>VLOOKUP(A1333,Table!$U$1:$V$230,2,0)</f>
        <v>Cubic</v>
      </c>
      <c r="P1333" s="63"/>
    </row>
    <row r="1334" spans="1:17" customFormat="1" ht="13.5">
      <c r="A1334" s="12">
        <v>220</v>
      </c>
      <c r="B1334" s="12">
        <v>74661</v>
      </c>
      <c r="C1334" s="12" t="s">
        <v>8866</v>
      </c>
      <c r="D1334" s="12" t="s">
        <v>8895</v>
      </c>
      <c r="E1334" s="17" t="s">
        <v>11371</v>
      </c>
      <c r="F1334" s="25" t="str">
        <f>LEFT(E1334,MIN(FIND({0,1,2,3,4,5,6,7,8,9},ASC(E1334)&amp;1234567890))-1)</f>
        <v>Ce</v>
      </c>
      <c r="G1334" s="25">
        <f t="shared" si="40"/>
        <v>2</v>
      </c>
      <c r="H1334" s="25">
        <f>VLOOKUP(F1334,Table!$A$2:$C$121,2,0)</f>
        <v>3</v>
      </c>
      <c r="I1334" s="26">
        <f>VLOOKUP(F1334,Table!$A$2:$C$121,3,0)</f>
        <v>6</v>
      </c>
      <c r="J1334" s="17" t="s">
        <v>406</v>
      </c>
      <c r="K1334" s="25" t="str">
        <f>LEFT(J1334,MIN(FIND({0,1,2,3,4,5,6,7,8,9},ASC(J1334)&amp;1234567890))-1)</f>
        <v>C</v>
      </c>
      <c r="L1334" s="25">
        <f t="shared" si="41"/>
        <v>3</v>
      </c>
      <c r="M1334" s="25">
        <f>VLOOKUP(K1334,Table!$A$2:$C$121,2,0)</f>
        <v>14</v>
      </c>
      <c r="N1334" s="26">
        <f>VLOOKUP(K1334,Table!$A$2:$C$121,3,0)</f>
        <v>2</v>
      </c>
      <c r="O1334" s="13" t="str">
        <f>VLOOKUP(A1334,Table!$U$1:$V$230,2,0)</f>
        <v>Cubic</v>
      </c>
      <c r="P1334" s="63"/>
    </row>
    <row r="1335" spans="1:17" s="51" customFormat="1" ht="17.25" customHeight="1">
      <c r="A1335" s="38">
        <v>220</v>
      </c>
      <c r="B1335" s="38">
        <v>74663</v>
      </c>
      <c r="C1335" s="38" t="s">
        <v>8866</v>
      </c>
      <c r="D1335" s="38" t="s">
        <v>8896</v>
      </c>
      <c r="E1335" s="39" t="s">
        <v>11367</v>
      </c>
      <c r="F1335" s="35" t="str">
        <f>LEFT(E1335,MIN(FIND({0,1,2,3,4,5,6,7,8,9},ASC(E1335)&amp;1234567890))-1)</f>
        <v>Tb</v>
      </c>
      <c r="G1335" s="35">
        <f t="shared" si="40"/>
        <v>2</v>
      </c>
      <c r="H1335" s="35">
        <f>VLOOKUP(F1335,Table!$A$2:$C$121,2,0)</f>
        <v>3</v>
      </c>
      <c r="I1335" s="36">
        <f>VLOOKUP(F1335,Table!$A$2:$C$121,3,0)</f>
        <v>6</v>
      </c>
      <c r="J1335" s="39" t="s">
        <v>406</v>
      </c>
      <c r="K1335" s="35" t="str">
        <f>LEFT(J1335,MIN(FIND({0,1,2,3,4,5,6,7,8,9},ASC(J1335)&amp;1234567890))-1)</f>
        <v>C</v>
      </c>
      <c r="L1335" s="35">
        <f t="shared" si="41"/>
        <v>3</v>
      </c>
      <c r="M1335" s="35">
        <f>VLOOKUP(K1335,Table!$A$2:$C$121,2,0)</f>
        <v>14</v>
      </c>
      <c r="N1335" s="36">
        <f>VLOOKUP(K1335,Table!$A$2:$C$121,3,0)</f>
        <v>2</v>
      </c>
      <c r="O1335" s="28" t="str">
        <f>VLOOKUP(A1335,Table!$U$1:$V$230,2,0)</f>
        <v>Cubic</v>
      </c>
      <c r="P1335" s="63"/>
      <c r="Q1335"/>
    </row>
    <row r="1336" spans="1:17" s="51" customFormat="1" ht="17.25" customHeight="1">
      <c r="A1336" s="12">
        <v>220</v>
      </c>
      <c r="B1336" s="12">
        <v>79917</v>
      </c>
      <c r="C1336" s="12" t="s">
        <v>8866</v>
      </c>
      <c r="D1336" s="12" t="s">
        <v>8897</v>
      </c>
      <c r="E1336" s="17" t="s">
        <v>14066</v>
      </c>
      <c r="F1336" s="25" t="str">
        <f>LEFT(E1336,MIN(FIND({0,1,2,3,4,5,6,7,8,9},ASC(E1336)&amp;1234567890))-1)</f>
        <v>La</v>
      </c>
      <c r="G1336" s="25">
        <f t="shared" si="40"/>
        <v>2.6070000000000002</v>
      </c>
      <c r="H1336" s="25">
        <f>VLOOKUP(F1336,Table!$A$2:$C$121,2,0)</f>
        <v>3</v>
      </c>
      <c r="I1336" s="26">
        <f>VLOOKUP(F1336,Table!$A$2:$C$121,3,0)</f>
        <v>6</v>
      </c>
      <c r="J1336" s="17" t="s">
        <v>481</v>
      </c>
      <c r="K1336" s="25" t="str">
        <f>LEFT(J1336,MIN(FIND({0,1,2,3,4,5,6,7,8,9},ASC(J1336)&amp;1234567890))-1)</f>
        <v>S</v>
      </c>
      <c r="L1336" s="25">
        <f t="shared" si="41"/>
        <v>4</v>
      </c>
      <c r="M1336" s="25">
        <f>VLOOKUP(K1336,Table!$A$2:$C$121,2,0)</f>
        <v>16</v>
      </c>
      <c r="N1336" s="26">
        <f>VLOOKUP(K1336,Table!$A$2:$C$121,3,0)</f>
        <v>3</v>
      </c>
      <c r="O1336" s="13" t="str">
        <f>VLOOKUP(A1336,Table!$U$1:$V$230,2,0)</f>
        <v>Cubic</v>
      </c>
      <c r="P1336" s="63"/>
      <c r="Q1336"/>
    </row>
    <row r="1337" spans="1:17" s="51" customFormat="1" ht="17.25" customHeight="1">
      <c r="A1337" s="12">
        <v>220</v>
      </c>
      <c r="B1337" s="12">
        <v>79918</v>
      </c>
      <c r="C1337" s="12" t="s">
        <v>8866</v>
      </c>
      <c r="D1337" s="12" t="s">
        <v>8898</v>
      </c>
      <c r="E1337" s="17" t="s">
        <v>14067</v>
      </c>
      <c r="F1337" s="25" t="str">
        <f>LEFT(E1337,MIN(FIND({0,1,2,3,4,5,6,7,8,9},ASC(E1337)&amp;1234567890))-1)</f>
        <v>Ce</v>
      </c>
      <c r="G1337" s="25">
        <f t="shared" si="40"/>
        <v>2.6640000000000001</v>
      </c>
      <c r="H1337" s="25">
        <f>VLOOKUP(F1337,Table!$A$2:$C$121,2,0)</f>
        <v>3</v>
      </c>
      <c r="I1337" s="26">
        <f>VLOOKUP(F1337,Table!$A$2:$C$121,3,0)</f>
        <v>6</v>
      </c>
      <c r="J1337" s="17" t="s">
        <v>481</v>
      </c>
      <c r="K1337" s="25" t="str">
        <f>LEFT(J1337,MIN(FIND({0,1,2,3,4,5,6,7,8,9},ASC(J1337)&amp;1234567890))-1)</f>
        <v>S</v>
      </c>
      <c r="L1337" s="25">
        <f t="shared" si="41"/>
        <v>4</v>
      </c>
      <c r="M1337" s="25">
        <f>VLOOKUP(K1337,Table!$A$2:$C$121,2,0)</f>
        <v>16</v>
      </c>
      <c r="N1337" s="26">
        <f>VLOOKUP(K1337,Table!$A$2:$C$121,3,0)</f>
        <v>3</v>
      </c>
      <c r="O1337" s="13" t="str">
        <f>VLOOKUP(A1337,Table!$U$1:$V$230,2,0)</f>
        <v>Cubic</v>
      </c>
      <c r="P1337" s="63"/>
      <c r="Q1337"/>
    </row>
    <row r="1338" spans="1:17" s="51" customFormat="1" ht="17.25" customHeight="1">
      <c r="A1338" s="12">
        <v>220</v>
      </c>
      <c r="B1338" s="12">
        <v>79919</v>
      </c>
      <c r="C1338" s="12" t="s">
        <v>8866</v>
      </c>
      <c r="D1338" s="12" t="s">
        <v>8899</v>
      </c>
      <c r="E1338" s="17" t="s">
        <v>14068</v>
      </c>
      <c r="F1338" s="25" t="str">
        <f>LEFT(E1338,MIN(FIND({0,1,2,3,4,5,6,7,8,9},ASC(E1338)&amp;1234567890))-1)</f>
        <v>Nd</v>
      </c>
      <c r="G1338" s="25">
        <f t="shared" si="40"/>
        <v>2.6549999999999998</v>
      </c>
      <c r="H1338" s="25">
        <f>VLOOKUP(F1338,Table!$A$2:$C$121,2,0)</f>
        <v>3</v>
      </c>
      <c r="I1338" s="26">
        <f>VLOOKUP(F1338,Table!$A$2:$C$121,3,0)</f>
        <v>6</v>
      </c>
      <c r="J1338" s="17" t="s">
        <v>481</v>
      </c>
      <c r="K1338" s="25" t="str">
        <f>LEFT(J1338,MIN(FIND({0,1,2,3,4,5,6,7,8,9},ASC(J1338)&amp;1234567890))-1)</f>
        <v>S</v>
      </c>
      <c r="L1338" s="25">
        <f t="shared" si="41"/>
        <v>4</v>
      </c>
      <c r="M1338" s="25">
        <f>VLOOKUP(K1338,Table!$A$2:$C$121,2,0)</f>
        <v>16</v>
      </c>
      <c r="N1338" s="26">
        <f>VLOOKUP(K1338,Table!$A$2:$C$121,3,0)</f>
        <v>3</v>
      </c>
      <c r="O1338" s="13" t="str">
        <f>VLOOKUP(A1338,Table!$U$1:$V$230,2,0)</f>
        <v>Cubic</v>
      </c>
      <c r="P1338" s="63"/>
      <c r="Q1338"/>
    </row>
    <row r="1339" spans="1:17" s="51" customFormat="1" ht="17.25" customHeight="1">
      <c r="A1339" s="12">
        <v>220</v>
      </c>
      <c r="B1339" s="12">
        <v>86291</v>
      </c>
      <c r="C1339" s="12" t="s">
        <v>8866</v>
      </c>
      <c r="D1339" s="12" t="s">
        <v>8900</v>
      </c>
      <c r="E1339" s="17" t="s">
        <v>11330</v>
      </c>
      <c r="F1339" s="25" t="str">
        <f>LEFT(E1339,MIN(FIND({0,1,2,3,4,5,6,7,8,9},ASC(E1339)&amp;1234567890))-1)</f>
        <v>Er</v>
      </c>
      <c r="G1339" s="25">
        <f t="shared" si="40"/>
        <v>2</v>
      </c>
      <c r="H1339" s="25">
        <f>VLOOKUP(F1339,Table!$A$2:$C$121,2,0)</f>
        <v>3</v>
      </c>
      <c r="I1339" s="26">
        <f>VLOOKUP(F1339,Table!$A$2:$C$121,3,0)</f>
        <v>6</v>
      </c>
      <c r="J1339" s="17" t="s">
        <v>406</v>
      </c>
      <c r="K1339" s="25" t="str">
        <f>LEFT(J1339,MIN(FIND({0,1,2,3,4,5,6,7,8,9},ASC(J1339)&amp;1234567890))-1)</f>
        <v>C</v>
      </c>
      <c r="L1339" s="25">
        <f t="shared" si="41"/>
        <v>3</v>
      </c>
      <c r="M1339" s="25">
        <f>VLOOKUP(K1339,Table!$A$2:$C$121,2,0)</f>
        <v>14</v>
      </c>
      <c r="N1339" s="26">
        <f>VLOOKUP(K1339,Table!$A$2:$C$121,3,0)</f>
        <v>2</v>
      </c>
      <c r="O1339" s="13" t="str">
        <f>VLOOKUP(A1339,Table!$U$1:$V$230,2,0)</f>
        <v>Cubic</v>
      </c>
      <c r="P1339" s="63"/>
      <c r="Q1339"/>
    </row>
    <row r="1340" spans="1:17" s="51" customFormat="1" ht="17.25" customHeight="1">
      <c r="A1340" s="12">
        <v>220</v>
      </c>
      <c r="B1340" s="12">
        <v>86292</v>
      </c>
      <c r="C1340" s="12" t="s">
        <v>8866</v>
      </c>
      <c r="D1340" s="12" t="s">
        <v>8901</v>
      </c>
      <c r="E1340" s="17" t="s">
        <v>11307</v>
      </c>
      <c r="F1340" s="25" t="str">
        <f>LEFT(E1340,MIN(FIND({0,1,2,3,4,5,6,7,8,9},ASC(E1340)&amp;1234567890))-1)</f>
        <v>Tm</v>
      </c>
      <c r="G1340" s="25">
        <f t="shared" si="40"/>
        <v>2</v>
      </c>
      <c r="H1340" s="25">
        <f>VLOOKUP(F1340,Table!$A$2:$C$121,2,0)</f>
        <v>3</v>
      </c>
      <c r="I1340" s="26">
        <f>VLOOKUP(F1340,Table!$A$2:$C$121,3,0)</f>
        <v>6</v>
      </c>
      <c r="J1340" s="17" t="s">
        <v>406</v>
      </c>
      <c r="K1340" s="25" t="str">
        <f>LEFT(J1340,MIN(FIND({0,1,2,3,4,5,6,7,8,9},ASC(J1340)&amp;1234567890))-1)</f>
        <v>C</v>
      </c>
      <c r="L1340" s="25">
        <f t="shared" si="41"/>
        <v>3</v>
      </c>
      <c r="M1340" s="25">
        <f>VLOOKUP(K1340,Table!$A$2:$C$121,2,0)</f>
        <v>14</v>
      </c>
      <c r="N1340" s="26">
        <f>VLOOKUP(K1340,Table!$A$2:$C$121,3,0)</f>
        <v>2</v>
      </c>
      <c r="O1340" s="13" t="str">
        <f>VLOOKUP(A1340,Table!$U$1:$V$230,2,0)</f>
        <v>Cubic</v>
      </c>
      <c r="P1340" s="63"/>
      <c r="Q1340"/>
    </row>
    <row r="1341" spans="1:17" s="51" customFormat="1" ht="17.25" customHeight="1">
      <c r="A1341" s="12">
        <v>220</v>
      </c>
      <c r="B1341" s="12">
        <v>86293</v>
      </c>
      <c r="C1341" s="12" t="s">
        <v>8866</v>
      </c>
      <c r="D1341" s="12" t="s">
        <v>8902</v>
      </c>
      <c r="E1341" s="17" t="s">
        <v>537</v>
      </c>
      <c r="F1341" s="25" t="str">
        <f>LEFT(E1341,MIN(FIND({0,1,2,3,4,5,6,7,8,9},ASC(E1341)&amp;1234567890))-1)</f>
        <v>Yb</v>
      </c>
      <c r="G1341" s="25">
        <f t="shared" si="40"/>
        <v>2</v>
      </c>
      <c r="H1341" s="25">
        <f>VLOOKUP(F1341,Table!$A$2:$C$121,2,0)</f>
        <v>3</v>
      </c>
      <c r="I1341" s="26">
        <f>VLOOKUP(F1341,Table!$A$2:$C$121,3,0)</f>
        <v>6</v>
      </c>
      <c r="J1341" s="17" t="s">
        <v>406</v>
      </c>
      <c r="K1341" s="25" t="str">
        <f>LEFT(J1341,MIN(FIND({0,1,2,3,4,5,6,7,8,9},ASC(J1341)&amp;1234567890))-1)</f>
        <v>C</v>
      </c>
      <c r="L1341" s="25">
        <f t="shared" si="41"/>
        <v>3</v>
      </c>
      <c r="M1341" s="25">
        <f>VLOOKUP(K1341,Table!$A$2:$C$121,2,0)</f>
        <v>14</v>
      </c>
      <c r="N1341" s="26">
        <f>VLOOKUP(K1341,Table!$A$2:$C$121,3,0)</f>
        <v>2</v>
      </c>
      <c r="O1341" s="13" t="str">
        <f>VLOOKUP(A1341,Table!$U$1:$V$230,2,0)</f>
        <v>Cubic</v>
      </c>
      <c r="P1341" s="63"/>
      <c r="Q1341"/>
    </row>
    <row r="1342" spans="1:17" s="51" customFormat="1" ht="17.25" customHeight="1">
      <c r="A1342" s="12">
        <v>220</v>
      </c>
      <c r="B1342" s="12">
        <v>86294</v>
      </c>
      <c r="C1342" s="12" t="s">
        <v>8866</v>
      </c>
      <c r="D1342" s="12" t="s">
        <v>8903</v>
      </c>
      <c r="E1342" s="17" t="s">
        <v>12000</v>
      </c>
      <c r="F1342" s="25" t="str">
        <f>LEFT(E1342,MIN(FIND({0,1,2,3,4,5,6,7,8,9},ASC(E1342)&amp;1234567890))-1)</f>
        <v>Lu</v>
      </c>
      <c r="G1342" s="25">
        <f t="shared" si="40"/>
        <v>2</v>
      </c>
      <c r="H1342" s="25">
        <f>VLOOKUP(F1342,Table!$A$2:$C$121,2,0)</f>
        <v>3</v>
      </c>
      <c r="I1342" s="26">
        <f>VLOOKUP(F1342,Table!$A$2:$C$121,3,0)</f>
        <v>6</v>
      </c>
      <c r="J1342" s="17" t="s">
        <v>406</v>
      </c>
      <c r="K1342" s="25" t="str">
        <f>LEFT(J1342,MIN(FIND({0,1,2,3,4,5,6,7,8,9},ASC(J1342)&amp;1234567890))-1)</f>
        <v>C</v>
      </c>
      <c r="L1342" s="25">
        <f t="shared" si="41"/>
        <v>3</v>
      </c>
      <c r="M1342" s="25">
        <f>VLOOKUP(K1342,Table!$A$2:$C$121,2,0)</f>
        <v>14</v>
      </c>
      <c r="N1342" s="26">
        <f>VLOOKUP(K1342,Table!$A$2:$C$121,3,0)</f>
        <v>2</v>
      </c>
      <c r="O1342" s="13" t="str">
        <f>VLOOKUP(A1342,Table!$U$1:$V$230,2,0)</f>
        <v>Cubic</v>
      </c>
      <c r="P1342" s="63"/>
      <c r="Q1342"/>
    </row>
    <row r="1343" spans="1:17" s="51" customFormat="1" ht="17.25" customHeight="1">
      <c r="A1343" s="12">
        <v>220</v>
      </c>
      <c r="B1343" s="12">
        <v>100522</v>
      </c>
      <c r="C1343" s="12" t="s">
        <v>8866</v>
      </c>
      <c r="D1343" s="12" t="s">
        <v>4177</v>
      </c>
      <c r="E1343" s="17" t="s">
        <v>11780</v>
      </c>
      <c r="F1343" s="25" t="str">
        <f>LEFT(E1343,MIN(FIND({0,1,2,3,4,5,6,7,8,9},ASC(E1343)&amp;1234567890))-1)</f>
        <v>Eu</v>
      </c>
      <c r="G1343" s="25">
        <f t="shared" si="40"/>
        <v>3</v>
      </c>
      <c r="H1343" s="25">
        <f>VLOOKUP(F1343,Table!$A$2:$C$121,2,0)</f>
        <v>3</v>
      </c>
      <c r="I1343" s="26">
        <f>VLOOKUP(F1343,Table!$A$2:$C$121,3,0)</f>
        <v>6</v>
      </c>
      <c r="J1343" s="17" t="s">
        <v>481</v>
      </c>
      <c r="K1343" s="25" t="str">
        <f>LEFT(J1343,MIN(FIND({0,1,2,3,4,5,6,7,8,9},ASC(J1343)&amp;1234567890))-1)</f>
        <v>S</v>
      </c>
      <c r="L1343" s="25">
        <f t="shared" si="41"/>
        <v>4</v>
      </c>
      <c r="M1343" s="25">
        <f>VLOOKUP(K1343,Table!$A$2:$C$121,2,0)</f>
        <v>16</v>
      </c>
      <c r="N1343" s="26">
        <f>VLOOKUP(K1343,Table!$A$2:$C$121,3,0)</f>
        <v>3</v>
      </c>
      <c r="O1343" s="13" t="str">
        <f>VLOOKUP(A1343,Table!$U$1:$V$230,2,0)</f>
        <v>Cubic</v>
      </c>
      <c r="P1343" s="63"/>
      <c r="Q1343"/>
    </row>
    <row r="1344" spans="1:17" s="51" customFormat="1" ht="17.25" customHeight="1">
      <c r="A1344" s="12">
        <v>220</v>
      </c>
      <c r="B1344" s="12">
        <v>41014</v>
      </c>
      <c r="C1344" s="12" t="s">
        <v>8866</v>
      </c>
      <c r="D1344" s="12" t="s">
        <v>8904</v>
      </c>
      <c r="E1344" s="17" t="s">
        <v>13795</v>
      </c>
      <c r="F1344" s="25" t="str">
        <f>LEFT(E1344,MIN(FIND({0,1,2,3,4,5,6,7,8,9},ASC(E1344)&amp;1234567890))-1)</f>
        <v>U</v>
      </c>
      <c r="G1344" s="25">
        <f t="shared" si="40"/>
        <v>4</v>
      </c>
      <c r="H1344" s="25">
        <f>VLOOKUP(F1344,Table!$A$2:$C$121,2,0)</f>
        <v>3</v>
      </c>
      <c r="I1344" s="26">
        <f>VLOOKUP(F1344,Table!$A$2:$C$121,3,0)</f>
        <v>7</v>
      </c>
      <c r="J1344" s="17" t="s">
        <v>14069</v>
      </c>
      <c r="K1344" s="25" t="str">
        <f>LEFT(J1344,MIN(FIND({0,1,2,3,4,5,6,7,8,9},ASC(J1344)&amp;1234567890))-1)</f>
        <v>O</v>
      </c>
      <c r="L1344" s="25">
        <f t="shared" si="41"/>
        <v>8.9380000000000006</v>
      </c>
      <c r="M1344" s="25">
        <f>VLOOKUP(K1344,Table!$A$2:$C$121,2,0)</f>
        <v>16</v>
      </c>
      <c r="N1344" s="26">
        <f>VLOOKUP(K1344,Table!$A$2:$C$121,3,0)</f>
        <v>2</v>
      </c>
      <c r="O1344" s="13" t="str">
        <f>VLOOKUP(A1344,Table!$U$1:$V$230,2,0)</f>
        <v>Cubic</v>
      </c>
      <c r="P1344" s="63"/>
      <c r="Q1344"/>
    </row>
    <row r="1345" spans="1:17" s="51" customFormat="1" ht="17.25" customHeight="1">
      <c r="A1345" s="12">
        <v>220</v>
      </c>
      <c r="B1345" s="12">
        <v>42168</v>
      </c>
      <c r="C1345" s="12" t="s">
        <v>8866</v>
      </c>
      <c r="D1345" s="12" t="s">
        <v>8905</v>
      </c>
      <c r="E1345" s="17" t="s">
        <v>11323</v>
      </c>
      <c r="F1345" s="25" t="str">
        <f>LEFT(E1345,MIN(FIND({0,1,2,3,4,5,6,7,8,9},ASC(E1345)&amp;1234567890))-1)</f>
        <v>U</v>
      </c>
      <c r="G1345" s="25">
        <f t="shared" si="40"/>
        <v>3</v>
      </c>
      <c r="H1345" s="25">
        <f>VLOOKUP(F1345,Table!$A$2:$C$121,2,0)</f>
        <v>3</v>
      </c>
      <c r="I1345" s="26">
        <f>VLOOKUP(F1345,Table!$A$2:$C$121,3,0)</f>
        <v>7</v>
      </c>
      <c r="J1345" s="17" t="s">
        <v>11312</v>
      </c>
      <c r="K1345" s="25" t="str">
        <f>LEFT(J1345,MIN(FIND({0,1,2,3,4,5,6,7,8,9},ASC(J1345)&amp;1234567890))-1)</f>
        <v>As</v>
      </c>
      <c r="L1345" s="25">
        <f t="shared" si="41"/>
        <v>4</v>
      </c>
      <c r="M1345" s="25">
        <f>VLOOKUP(K1345,Table!$A$2:$C$121,2,0)</f>
        <v>15</v>
      </c>
      <c r="N1345" s="26">
        <f>VLOOKUP(K1345,Table!$A$2:$C$121,3,0)</f>
        <v>4</v>
      </c>
      <c r="O1345" s="13" t="str">
        <f>VLOOKUP(A1345,Table!$U$1:$V$230,2,0)</f>
        <v>Cubic</v>
      </c>
      <c r="P1345" s="63"/>
      <c r="Q1345"/>
    </row>
    <row r="1346" spans="1:17" s="51" customFormat="1" ht="17.25" customHeight="1">
      <c r="A1346" s="12">
        <v>220</v>
      </c>
      <c r="B1346" s="12">
        <v>42497</v>
      </c>
      <c r="C1346" s="12" t="s">
        <v>8866</v>
      </c>
      <c r="D1346" s="12" t="s">
        <v>8906</v>
      </c>
      <c r="E1346" s="17" t="s">
        <v>11314</v>
      </c>
      <c r="F1346" s="25" t="str">
        <f>LEFT(E1346,MIN(FIND({0,1,2,3,4,5,6,7,8,9},ASC(E1346)&amp;1234567890))-1)</f>
        <v>Ho</v>
      </c>
      <c r="G1346" s="25">
        <f t="shared" ref="G1346:G1409" si="42">IF(SUBSTITUTE(E1346,F1346,"")="",1,SUBSTITUTE(E1346,F1346,""))*1</f>
        <v>2</v>
      </c>
      <c r="H1346" s="25">
        <f>VLOOKUP(F1346,Table!$A$2:$C$121,2,0)</f>
        <v>3</v>
      </c>
      <c r="I1346" s="26">
        <f>VLOOKUP(F1346,Table!$A$2:$C$121,3,0)</f>
        <v>6</v>
      </c>
      <c r="J1346" s="17" t="s">
        <v>406</v>
      </c>
      <c r="K1346" s="25" t="str">
        <f>LEFT(J1346,MIN(FIND({0,1,2,3,4,5,6,7,8,9},ASC(J1346)&amp;1234567890))-1)</f>
        <v>C</v>
      </c>
      <c r="L1346" s="25">
        <f t="shared" ref="L1346:L1409" si="43">IF(SUBSTITUTE(J1346,K1346,"")="",1,SUBSTITUTE(J1346,K1346,""))*1</f>
        <v>3</v>
      </c>
      <c r="M1346" s="25">
        <f>VLOOKUP(K1346,Table!$A$2:$C$121,2,0)</f>
        <v>14</v>
      </c>
      <c r="N1346" s="26">
        <f>VLOOKUP(K1346,Table!$A$2:$C$121,3,0)</f>
        <v>2</v>
      </c>
      <c r="O1346" s="13" t="str">
        <f>VLOOKUP(A1346,Table!$U$1:$V$230,2,0)</f>
        <v>Cubic</v>
      </c>
      <c r="P1346" s="63"/>
      <c r="Q1346"/>
    </row>
    <row r="1347" spans="1:17" s="51" customFormat="1" ht="17.25" customHeight="1">
      <c r="A1347" s="12">
        <v>220</v>
      </c>
      <c r="B1347" s="12">
        <v>42760</v>
      </c>
      <c r="C1347" s="12" t="s">
        <v>8866</v>
      </c>
      <c r="D1347" s="12" t="s">
        <v>8907</v>
      </c>
      <c r="E1347" s="17" t="s">
        <v>14070</v>
      </c>
      <c r="F1347" s="25" t="str">
        <f>LEFT(E1347,MIN(FIND({0,1,2,3,4,5,6,7,8,9},ASC(E1347)&amp;1234567890))-1)</f>
        <v>Sc</v>
      </c>
      <c r="G1347" s="25">
        <f t="shared" si="42"/>
        <v>4</v>
      </c>
      <c r="H1347" s="25">
        <f>VLOOKUP(F1347,Table!$A$2:$C$121,2,0)</f>
        <v>3</v>
      </c>
      <c r="I1347" s="26">
        <f>VLOOKUP(F1347,Table!$A$2:$C$121,3,0)</f>
        <v>4</v>
      </c>
      <c r="J1347" s="17" t="s">
        <v>406</v>
      </c>
      <c r="K1347" s="25" t="str">
        <f>LEFT(J1347,MIN(FIND({0,1,2,3,4,5,6,7,8,9},ASC(J1347)&amp;1234567890))-1)</f>
        <v>C</v>
      </c>
      <c r="L1347" s="25">
        <f t="shared" si="43"/>
        <v>3</v>
      </c>
      <c r="M1347" s="25">
        <f>VLOOKUP(K1347,Table!$A$2:$C$121,2,0)</f>
        <v>14</v>
      </c>
      <c r="N1347" s="26">
        <f>VLOOKUP(K1347,Table!$A$2:$C$121,3,0)</f>
        <v>2</v>
      </c>
      <c r="O1347" s="13" t="str">
        <f>VLOOKUP(A1347,Table!$U$1:$V$230,2,0)</f>
        <v>Cubic</v>
      </c>
      <c r="P1347" s="63"/>
      <c r="Q1347"/>
    </row>
    <row r="1348" spans="1:17" s="51" customFormat="1" ht="17.25" customHeight="1">
      <c r="A1348" s="12">
        <v>220</v>
      </c>
      <c r="B1348" s="12">
        <v>43031</v>
      </c>
      <c r="C1348" s="12" t="s">
        <v>8866</v>
      </c>
      <c r="D1348" s="12" t="s">
        <v>8908</v>
      </c>
      <c r="E1348" s="17" t="s">
        <v>13145</v>
      </c>
      <c r="F1348" s="25" t="str">
        <f>LEFT(E1348,MIN(FIND({0,1,2,3,4,5,6,7,8,9},ASC(E1348)&amp;1234567890))-1)</f>
        <v>Yb</v>
      </c>
      <c r="G1348" s="25">
        <f t="shared" si="42"/>
        <v>4</v>
      </c>
      <c r="H1348" s="25">
        <f>VLOOKUP(F1348,Table!$A$2:$C$121,2,0)</f>
        <v>3</v>
      </c>
      <c r="I1348" s="26">
        <f>VLOOKUP(F1348,Table!$A$2:$C$121,3,0)</f>
        <v>6</v>
      </c>
      <c r="J1348" s="17" t="s">
        <v>11357</v>
      </c>
      <c r="K1348" s="25" t="str">
        <f>LEFT(J1348,MIN(FIND({0,1,2,3,4,5,6,7,8,9},ASC(J1348)&amp;1234567890))-1)</f>
        <v>Sb</v>
      </c>
      <c r="L1348" s="25">
        <f t="shared" si="43"/>
        <v>3</v>
      </c>
      <c r="M1348" s="25">
        <f>VLOOKUP(K1348,Table!$A$2:$C$121,2,0)</f>
        <v>15</v>
      </c>
      <c r="N1348" s="26">
        <f>VLOOKUP(K1348,Table!$A$2:$C$121,3,0)</f>
        <v>5</v>
      </c>
      <c r="O1348" s="13" t="str">
        <f>VLOOKUP(A1348,Table!$U$1:$V$230,2,0)</f>
        <v>Cubic</v>
      </c>
      <c r="P1348" s="63"/>
      <c r="Q1348"/>
    </row>
    <row r="1349" spans="1:17" s="51" customFormat="1" ht="17.25" customHeight="1">
      <c r="A1349" s="12">
        <v>220</v>
      </c>
      <c r="B1349" s="12">
        <v>43235</v>
      </c>
      <c r="C1349" s="12" t="s">
        <v>8866</v>
      </c>
      <c r="D1349" s="12" t="s">
        <v>8909</v>
      </c>
      <c r="E1349" s="17" t="s">
        <v>14071</v>
      </c>
      <c r="F1349" s="25" t="str">
        <f>LEFT(E1349,MIN(FIND({0,1,2,3,4,5,6,7,8,9},ASC(E1349)&amp;1234567890))-1)</f>
        <v>Li</v>
      </c>
      <c r="G1349" s="25">
        <f t="shared" si="42"/>
        <v>15</v>
      </c>
      <c r="H1349" s="25">
        <f>VLOOKUP(F1349,Table!$A$2:$C$121,2,0)</f>
        <v>1</v>
      </c>
      <c r="I1349" s="26">
        <f>VLOOKUP(F1349,Table!$A$2:$C$121,3,0)</f>
        <v>2</v>
      </c>
      <c r="J1349" s="17" t="s">
        <v>11370</v>
      </c>
      <c r="K1349" s="25" t="str">
        <f>LEFT(J1349,MIN(FIND({0,1,2,3,4,5,6,7,8,9},ASC(J1349)&amp;1234567890))-1)</f>
        <v>Ge</v>
      </c>
      <c r="L1349" s="25">
        <f t="shared" si="43"/>
        <v>4</v>
      </c>
      <c r="M1349" s="25">
        <f>VLOOKUP(K1349,Table!$A$2:$C$121,2,0)</f>
        <v>14</v>
      </c>
      <c r="N1349" s="26">
        <f>VLOOKUP(K1349,Table!$A$2:$C$121,3,0)</f>
        <v>4</v>
      </c>
      <c r="O1349" s="13" t="str">
        <f>VLOOKUP(A1349,Table!$U$1:$V$230,2,0)</f>
        <v>Cubic</v>
      </c>
      <c r="P1349" s="63"/>
      <c r="Q1349"/>
    </row>
    <row r="1350" spans="1:17" s="51" customFormat="1" ht="17.25" customHeight="1">
      <c r="A1350" s="12">
        <v>220</v>
      </c>
      <c r="B1350" s="12">
        <v>43676</v>
      </c>
      <c r="C1350" s="12" t="s">
        <v>8866</v>
      </c>
      <c r="D1350" s="12" t="s">
        <v>8910</v>
      </c>
      <c r="E1350" s="17" t="s">
        <v>11353</v>
      </c>
      <c r="F1350" s="25" t="str">
        <f>LEFT(E1350,MIN(FIND({0,1,2,3,4,5,6,7,8,9},ASC(E1350)&amp;1234567890))-1)</f>
        <v>Ce</v>
      </c>
      <c r="G1350" s="25">
        <f t="shared" si="42"/>
        <v>3</v>
      </c>
      <c r="H1350" s="25">
        <f>VLOOKUP(F1350,Table!$A$2:$C$121,2,0)</f>
        <v>3</v>
      </c>
      <c r="I1350" s="26">
        <f>VLOOKUP(F1350,Table!$A$2:$C$121,3,0)</f>
        <v>6</v>
      </c>
      <c r="J1350" s="17" t="s">
        <v>381</v>
      </c>
      <c r="K1350" s="25" t="str">
        <f>LEFT(J1350,MIN(FIND({0,1,2,3,4,5,6,7,8,9},ASC(J1350)&amp;1234567890))-1)</f>
        <v>Te</v>
      </c>
      <c r="L1350" s="25">
        <f t="shared" si="43"/>
        <v>4</v>
      </c>
      <c r="M1350" s="25">
        <f>VLOOKUP(K1350,Table!$A$2:$C$121,2,0)</f>
        <v>16</v>
      </c>
      <c r="N1350" s="26">
        <f>VLOOKUP(K1350,Table!$A$2:$C$121,3,0)</f>
        <v>5</v>
      </c>
      <c r="O1350" s="13" t="str">
        <f>VLOOKUP(A1350,Table!$U$1:$V$230,2,0)</f>
        <v>Cubic</v>
      </c>
      <c r="P1350" s="63"/>
      <c r="Q1350"/>
    </row>
    <row r="1351" spans="1:17" s="51" customFormat="1" ht="17.25" customHeight="1">
      <c r="A1351" s="12">
        <v>220</v>
      </c>
      <c r="B1351" s="12">
        <v>43883</v>
      </c>
      <c r="C1351" s="12" t="s">
        <v>8866</v>
      </c>
      <c r="D1351" s="12" t="s">
        <v>8911</v>
      </c>
      <c r="E1351" s="17" t="s">
        <v>11555</v>
      </c>
      <c r="F1351" s="25" t="str">
        <f>LEFT(E1351,MIN(FIND({0,1,2,3,4,5,6,7,8,9},ASC(E1351)&amp;1234567890))-1)</f>
        <v>Ce</v>
      </c>
      <c r="G1351" s="25">
        <f t="shared" si="42"/>
        <v>4</v>
      </c>
      <c r="H1351" s="25">
        <f>VLOOKUP(F1351,Table!$A$2:$C$121,2,0)</f>
        <v>3</v>
      </c>
      <c r="I1351" s="26">
        <f>VLOOKUP(F1351,Table!$A$2:$C$121,3,0)</f>
        <v>6</v>
      </c>
      <c r="J1351" s="17" t="s">
        <v>331</v>
      </c>
      <c r="K1351" s="25" t="str">
        <f>LEFT(J1351,MIN(FIND({0,1,2,3,4,5,6,7,8,9},ASC(J1351)&amp;1234567890))-1)</f>
        <v>As</v>
      </c>
      <c r="L1351" s="25">
        <f t="shared" si="43"/>
        <v>3</v>
      </c>
      <c r="M1351" s="25">
        <f>VLOOKUP(K1351,Table!$A$2:$C$121,2,0)</f>
        <v>15</v>
      </c>
      <c r="N1351" s="26">
        <f>VLOOKUP(K1351,Table!$A$2:$C$121,3,0)</f>
        <v>4</v>
      </c>
      <c r="O1351" s="13" t="str">
        <f>VLOOKUP(A1351,Table!$U$1:$V$230,2,0)</f>
        <v>Cubic</v>
      </c>
      <c r="P1351" s="63"/>
      <c r="Q1351"/>
    </row>
    <row r="1352" spans="1:17" s="51" customFormat="1" ht="17.25" customHeight="1">
      <c r="A1352" s="12">
        <v>220</v>
      </c>
      <c r="B1352" s="12">
        <v>44045</v>
      </c>
      <c r="C1352" s="12" t="s">
        <v>8866</v>
      </c>
      <c r="D1352" s="12" t="s">
        <v>8912</v>
      </c>
      <c r="E1352" s="17" t="s">
        <v>14072</v>
      </c>
      <c r="F1352" s="25" t="str">
        <f>LEFT(E1352,MIN(FIND({0,1,2,3,4,5,6,7,8,9},ASC(E1352)&amp;1234567890))-1)</f>
        <v>Pr</v>
      </c>
      <c r="G1352" s="25">
        <f t="shared" si="42"/>
        <v>4</v>
      </c>
      <c r="H1352" s="25">
        <f>VLOOKUP(F1352,Table!$A$2:$C$121,2,0)</f>
        <v>3</v>
      </c>
      <c r="I1352" s="26">
        <f>VLOOKUP(F1352,Table!$A$2:$C$121,3,0)</f>
        <v>6</v>
      </c>
      <c r="J1352" s="17" t="s">
        <v>331</v>
      </c>
      <c r="K1352" s="25" t="str">
        <f>LEFT(J1352,MIN(FIND({0,1,2,3,4,5,6,7,8,9},ASC(J1352)&amp;1234567890))-1)</f>
        <v>As</v>
      </c>
      <c r="L1352" s="25">
        <f t="shared" si="43"/>
        <v>3</v>
      </c>
      <c r="M1352" s="25">
        <f>VLOOKUP(K1352,Table!$A$2:$C$121,2,0)</f>
        <v>15</v>
      </c>
      <c r="N1352" s="26">
        <f>VLOOKUP(K1352,Table!$A$2:$C$121,3,0)</f>
        <v>4</v>
      </c>
      <c r="O1352" s="13" t="str">
        <f>VLOOKUP(A1352,Table!$U$1:$V$230,2,0)</f>
        <v>Cubic</v>
      </c>
      <c r="P1352" s="63"/>
      <c r="Q1352"/>
    </row>
    <row r="1353" spans="1:17" s="51" customFormat="1" ht="17.25" customHeight="1">
      <c r="A1353" s="12">
        <v>220</v>
      </c>
      <c r="B1353" s="12">
        <v>44849</v>
      </c>
      <c r="C1353" s="12" t="s">
        <v>8866</v>
      </c>
      <c r="D1353" s="12" t="s">
        <v>8913</v>
      </c>
      <c r="E1353" s="17" t="s">
        <v>12088</v>
      </c>
      <c r="F1353" s="25" t="str">
        <f>LEFT(E1353,MIN(FIND({0,1,2,3,4,5,6,7,8,9},ASC(E1353)&amp;1234567890))-1)</f>
        <v>Th</v>
      </c>
      <c r="G1353" s="25">
        <f t="shared" si="42"/>
        <v>3</v>
      </c>
      <c r="H1353" s="25">
        <f>VLOOKUP(F1353,Table!$A$2:$C$121,2,0)</f>
        <v>3</v>
      </c>
      <c r="I1353" s="26">
        <f>VLOOKUP(F1353,Table!$A$2:$C$121,3,0)</f>
        <v>7</v>
      </c>
      <c r="J1353" s="17" t="s">
        <v>11312</v>
      </c>
      <c r="K1353" s="25" t="str">
        <f>LEFT(J1353,MIN(FIND({0,1,2,3,4,5,6,7,8,9},ASC(J1353)&amp;1234567890))-1)</f>
        <v>As</v>
      </c>
      <c r="L1353" s="25">
        <f t="shared" si="43"/>
        <v>4</v>
      </c>
      <c r="M1353" s="25">
        <f>VLOOKUP(K1353,Table!$A$2:$C$121,2,0)</f>
        <v>15</v>
      </c>
      <c r="N1353" s="26">
        <f>VLOOKUP(K1353,Table!$A$2:$C$121,3,0)</f>
        <v>4</v>
      </c>
      <c r="O1353" s="13" t="str">
        <f>VLOOKUP(A1353,Table!$U$1:$V$230,2,0)</f>
        <v>Cubic</v>
      </c>
      <c r="P1353" s="63"/>
      <c r="Q1353"/>
    </row>
    <row r="1354" spans="1:17" s="51" customFormat="1" ht="17.25" customHeight="1">
      <c r="A1354" s="12">
        <v>220</v>
      </c>
      <c r="B1354" s="12">
        <v>76313</v>
      </c>
      <c r="C1354" s="12" t="s">
        <v>8866</v>
      </c>
      <c r="D1354" s="12" t="s">
        <v>8914</v>
      </c>
      <c r="E1354" s="17" t="s">
        <v>13202</v>
      </c>
      <c r="F1354" s="25" t="str">
        <f>LEFT(E1354,MIN(FIND({0,1,2,3,4,5,6,7,8,9},ASC(E1354)&amp;1234567890))-1)</f>
        <v>La</v>
      </c>
      <c r="G1354" s="25">
        <f t="shared" si="42"/>
        <v>4</v>
      </c>
      <c r="H1354" s="25">
        <f>VLOOKUP(F1354,Table!$A$2:$C$121,2,0)</f>
        <v>3</v>
      </c>
      <c r="I1354" s="26">
        <f>VLOOKUP(F1354,Table!$A$2:$C$121,3,0)</f>
        <v>6</v>
      </c>
      <c r="J1354" s="17" t="s">
        <v>594</v>
      </c>
      <c r="K1354" s="25" t="str">
        <f>LEFT(J1354,MIN(FIND({0,1,2,3,4,5,6,7,8,9},ASC(J1354)&amp;1234567890))-1)</f>
        <v>Ge</v>
      </c>
      <c r="L1354" s="25">
        <f t="shared" si="43"/>
        <v>3</v>
      </c>
      <c r="M1354" s="25">
        <f>VLOOKUP(K1354,Table!$A$2:$C$121,2,0)</f>
        <v>14</v>
      </c>
      <c r="N1354" s="26">
        <f>VLOOKUP(K1354,Table!$A$2:$C$121,3,0)</f>
        <v>4</v>
      </c>
      <c r="O1354" s="13" t="str">
        <f>VLOOKUP(A1354,Table!$U$1:$V$230,2,0)</f>
        <v>Cubic</v>
      </c>
      <c r="P1354" s="63"/>
      <c r="Q1354"/>
    </row>
    <row r="1355" spans="1:17" s="51" customFormat="1" ht="17.25" customHeight="1">
      <c r="A1355" s="12">
        <v>220</v>
      </c>
      <c r="B1355" s="12">
        <v>42685</v>
      </c>
      <c r="C1355" s="12" t="s">
        <v>8866</v>
      </c>
      <c r="D1355" s="12" t="s">
        <v>5816</v>
      </c>
      <c r="E1355" s="17" t="s">
        <v>13145</v>
      </c>
      <c r="F1355" s="25" t="str">
        <f>LEFT(E1355,MIN(FIND({0,1,2,3,4,5,6,7,8,9},ASC(E1355)&amp;1234567890))-1)</f>
        <v>Yb</v>
      </c>
      <c r="G1355" s="25">
        <f t="shared" si="42"/>
        <v>4</v>
      </c>
      <c r="H1355" s="25">
        <f>VLOOKUP(F1355,Table!$A$2:$C$121,2,0)</f>
        <v>3</v>
      </c>
      <c r="I1355" s="26">
        <f>VLOOKUP(F1355,Table!$A$2:$C$121,3,0)</f>
        <v>6</v>
      </c>
      <c r="J1355" s="17" t="s">
        <v>331</v>
      </c>
      <c r="K1355" s="25" t="str">
        <f>LEFT(J1355,MIN(FIND({0,1,2,3,4,5,6,7,8,9},ASC(J1355)&amp;1234567890))-1)</f>
        <v>As</v>
      </c>
      <c r="L1355" s="25">
        <f t="shared" si="43"/>
        <v>3</v>
      </c>
      <c r="M1355" s="25">
        <f>VLOOKUP(K1355,Table!$A$2:$C$121,2,0)</f>
        <v>15</v>
      </c>
      <c r="N1355" s="26">
        <f>VLOOKUP(K1355,Table!$A$2:$C$121,3,0)</f>
        <v>4</v>
      </c>
      <c r="O1355" s="13" t="str">
        <f>VLOOKUP(A1355,Table!$U$1:$V$230,2,0)</f>
        <v>Cubic</v>
      </c>
      <c r="P1355" s="63"/>
      <c r="Q1355"/>
    </row>
    <row r="1356" spans="1:17" s="51" customFormat="1" ht="17.25" customHeight="1">
      <c r="A1356" s="12">
        <v>220</v>
      </c>
      <c r="B1356" s="12">
        <v>89500</v>
      </c>
      <c r="C1356" s="12" t="s">
        <v>8866</v>
      </c>
      <c r="D1356" s="12" t="s">
        <v>8915</v>
      </c>
      <c r="E1356" s="17" t="s">
        <v>14073</v>
      </c>
      <c r="F1356" s="25" t="str">
        <f>LEFT(E1356,MIN(FIND({0,1,2,3,4,5,6,7,8,9},ASC(E1356)&amp;1234567890))-1)</f>
        <v>Ce</v>
      </c>
      <c r="G1356" s="25">
        <f t="shared" si="42"/>
        <v>2.6579999999999999</v>
      </c>
      <c r="H1356" s="25">
        <f>VLOOKUP(F1356,Table!$A$2:$C$121,2,0)</f>
        <v>3</v>
      </c>
      <c r="I1356" s="26">
        <f>VLOOKUP(F1356,Table!$A$2:$C$121,3,0)</f>
        <v>6</v>
      </c>
      <c r="J1356" s="17" t="s">
        <v>481</v>
      </c>
      <c r="K1356" s="25" t="str">
        <f>LEFT(J1356,MIN(FIND({0,1,2,3,4,5,6,7,8,9},ASC(J1356)&amp;1234567890))-1)</f>
        <v>S</v>
      </c>
      <c r="L1356" s="25">
        <f t="shared" si="43"/>
        <v>4</v>
      </c>
      <c r="M1356" s="25">
        <f>VLOOKUP(K1356,Table!$A$2:$C$121,2,0)</f>
        <v>16</v>
      </c>
      <c r="N1356" s="26">
        <f>VLOOKUP(K1356,Table!$A$2:$C$121,3,0)</f>
        <v>3</v>
      </c>
      <c r="O1356" s="13" t="str">
        <f>VLOOKUP(A1356,Table!$U$1:$V$230,2,0)</f>
        <v>Cubic</v>
      </c>
      <c r="P1356" s="63"/>
      <c r="Q1356"/>
    </row>
    <row r="1357" spans="1:17" s="51" customFormat="1" ht="17.25" customHeight="1">
      <c r="A1357" s="12">
        <v>220</v>
      </c>
      <c r="B1357" s="12">
        <v>56782</v>
      </c>
      <c r="C1357" s="12" t="s">
        <v>8866</v>
      </c>
      <c r="D1357" s="12" t="s">
        <v>8916</v>
      </c>
      <c r="E1357" s="17" t="s">
        <v>11999</v>
      </c>
      <c r="F1357" s="25" t="str">
        <f>LEFT(E1357,MIN(FIND({0,1,2,3,4,5,6,7,8,9},ASC(E1357)&amp;1234567890))-1)</f>
        <v>La</v>
      </c>
      <c r="G1357" s="25">
        <f t="shared" si="42"/>
        <v>3</v>
      </c>
      <c r="H1357" s="25">
        <f>VLOOKUP(F1357,Table!$A$2:$C$121,2,0)</f>
        <v>3</v>
      </c>
      <c r="I1357" s="26">
        <f>VLOOKUP(F1357,Table!$A$2:$C$121,3,0)</f>
        <v>6</v>
      </c>
      <c r="J1357" s="17" t="s">
        <v>481</v>
      </c>
      <c r="K1357" s="25" t="str">
        <f>LEFT(J1357,MIN(FIND({0,1,2,3,4,5,6,7,8,9},ASC(J1357)&amp;1234567890))-1)</f>
        <v>S</v>
      </c>
      <c r="L1357" s="25">
        <f t="shared" si="43"/>
        <v>4</v>
      </c>
      <c r="M1357" s="25">
        <f>VLOOKUP(K1357,Table!$A$2:$C$121,2,0)</f>
        <v>16</v>
      </c>
      <c r="N1357" s="26">
        <f>VLOOKUP(K1357,Table!$A$2:$C$121,3,0)</f>
        <v>3</v>
      </c>
      <c r="O1357" s="13" t="str">
        <f>VLOOKUP(A1357,Table!$U$1:$V$230,2,0)</f>
        <v>Cubic</v>
      </c>
      <c r="P1357" s="63"/>
      <c r="Q1357"/>
    </row>
    <row r="1358" spans="1:17" s="51" customFormat="1" ht="17.25" customHeight="1">
      <c r="A1358" s="12">
        <v>220</v>
      </c>
      <c r="B1358" s="12">
        <v>52905</v>
      </c>
      <c r="C1358" s="12" t="s">
        <v>8866</v>
      </c>
      <c r="D1358" s="12" t="s">
        <v>8917</v>
      </c>
      <c r="E1358" s="17" t="s">
        <v>11555</v>
      </c>
      <c r="F1358" s="25" t="str">
        <f>LEFT(E1358,MIN(FIND({0,1,2,3,4,5,6,7,8,9},ASC(E1358)&amp;1234567890))-1)</f>
        <v>Ce</v>
      </c>
      <c r="G1358" s="25">
        <f t="shared" si="42"/>
        <v>4</v>
      </c>
      <c r="H1358" s="25">
        <f>VLOOKUP(F1358,Table!$A$2:$C$121,2,0)</f>
        <v>3</v>
      </c>
      <c r="I1358" s="26">
        <f>VLOOKUP(F1358,Table!$A$2:$C$121,3,0)</f>
        <v>6</v>
      </c>
      <c r="J1358" s="17" t="s">
        <v>11357</v>
      </c>
      <c r="K1358" s="25" t="str">
        <f>LEFT(J1358,MIN(FIND({0,1,2,3,4,5,6,7,8,9},ASC(J1358)&amp;1234567890))-1)</f>
        <v>Sb</v>
      </c>
      <c r="L1358" s="25">
        <f t="shared" si="43"/>
        <v>3</v>
      </c>
      <c r="M1358" s="25">
        <f>VLOOKUP(K1358,Table!$A$2:$C$121,2,0)</f>
        <v>15</v>
      </c>
      <c r="N1358" s="26">
        <f>VLOOKUP(K1358,Table!$A$2:$C$121,3,0)</f>
        <v>5</v>
      </c>
      <c r="O1358" s="13" t="str">
        <f>VLOOKUP(A1358,Table!$U$1:$V$230,2,0)</f>
        <v>Cubic</v>
      </c>
      <c r="P1358" s="63"/>
      <c r="Q1358"/>
    </row>
    <row r="1359" spans="1:17" s="51" customFormat="1" ht="17.25" customHeight="1">
      <c r="A1359" s="12">
        <v>220</v>
      </c>
      <c r="B1359" s="12">
        <v>77396</v>
      </c>
      <c r="C1359" s="12" t="s">
        <v>8866</v>
      </c>
      <c r="D1359" s="12" t="s">
        <v>8918</v>
      </c>
      <c r="E1359" s="17" t="s">
        <v>11956</v>
      </c>
      <c r="F1359" s="25" t="str">
        <f>LEFT(E1359,MIN(FIND({0,1,2,3,4,5,6,7,8,9},ASC(E1359)&amp;1234567890))-1)</f>
        <v>Sc</v>
      </c>
      <c r="G1359" s="25">
        <f t="shared" si="42"/>
        <v>2</v>
      </c>
      <c r="H1359" s="25">
        <f>VLOOKUP(F1359,Table!$A$2:$C$121,2,0)</f>
        <v>3</v>
      </c>
      <c r="I1359" s="26">
        <f>VLOOKUP(F1359,Table!$A$2:$C$121,3,0)</f>
        <v>4</v>
      </c>
      <c r="J1359" s="17" t="s">
        <v>406</v>
      </c>
      <c r="K1359" s="25" t="str">
        <f>LEFT(J1359,MIN(FIND({0,1,2,3,4,5,6,7,8,9},ASC(J1359)&amp;1234567890))-1)</f>
        <v>C</v>
      </c>
      <c r="L1359" s="25">
        <f t="shared" si="43"/>
        <v>3</v>
      </c>
      <c r="M1359" s="25">
        <f>VLOOKUP(K1359,Table!$A$2:$C$121,2,0)</f>
        <v>14</v>
      </c>
      <c r="N1359" s="26">
        <f>VLOOKUP(K1359,Table!$A$2:$C$121,3,0)</f>
        <v>2</v>
      </c>
      <c r="O1359" s="13" t="str">
        <f>VLOOKUP(A1359,Table!$U$1:$V$230,2,0)</f>
        <v>Cubic</v>
      </c>
      <c r="P1359" s="63"/>
      <c r="Q1359"/>
    </row>
    <row r="1360" spans="1:17" s="51" customFormat="1" ht="17.25" customHeight="1">
      <c r="A1360" s="12">
        <v>220</v>
      </c>
      <c r="B1360" s="12">
        <v>77572</v>
      </c>
      <c r="C1360" s="12" t="s">
        <v>8866</v>
      </c>
      <c r="D1360" s="12" t="s">
        <v>8919</v>
      </c>
      <c r="E1360" s="17" t="s">
        <v>11329</v>
      </c>
      <c r="F1360" s="25" t="str">
        <f>LEFT(E1360,MIN(FIND({0,1,2,3,4,5,6,7,8,9},ASC(E1360)&amp;1234567890))-1)</f>
        <v>Y</v>
      </c>
      <c r="G1360" s="25">
        <f t="shared" si="42"/>
        <v>2</v>
      </c>
      <c r="H1360" s="25">
        <f>VLOOKUP(F1360,Table!$A$2:$C$121,2,0)</f>
        <v>3</v>
      </c>
      <c r="I1360" s="26">
        <f>VLOOKUP(F1360,Table!$A$2:$C$121,3,0)</f>
        <v>5</v>
      </c>
      <c r="J1360" s="17" t="s">
        <v>406</v>
      </c>
      <c r="K1360" s="25" t="str">
        <f>LEFT(J1360,MIN(FIND({0,1,2,3,4,5,6,7,8,9},ASC(J1360)&amp;1234567890))-1)</f>
        <v>C</v>
      </c>
      <c r="L1360" s="25">
        <f t="shared" si="43"/>
        <v>3</v>
      </c>
      <c r="M1360" s="25">
        <f>VLOOKUP(K1360,Table!$A$2:$C$121,2,0)</f>
        <v>14</v>
      </c>
      <c r="N1360" s="26">
        <f>VLOOKUP(K1360,Table!$A$2:$C$121,3,0)</f>
        <v>2</v>
      </c>
      <c r="O1360" s="13" t="str">
        <f>VLOOKUP(A1360,Table!$U$1:$V$230,2,0)</f>
        <v>Cubic</v>
      </c>
      <c r="P1360" s="63"/>
      <c r="Q1360"/>
    </row>
    <row r="1361" spans="1:17" s="51" customFormat="1" ht="17.25" customHeight="1">
      <c r="A1361" s="12">
        <v>220</v>
      </c>
      <c r="B1361" s="12">
        <v>94420</v>
      </c>
      <c r="C1361" s="12" t="s">
        <v>8866</v>
      </c>
      <c r="D1361" s="12" t="s">
        <v>8920</v>
      </c>
      <c r="E1361" s="17" t="s">
        <v>14074</v>
      </c>
      <c r="F1361" s="25" t="str">
        <f>LEFT(E1361,MIN(FIND({0,1,2,3,4,5,6,7,8,9},ASC(E1361)&amp;1234567890))-1)</f>
        <v>La</v>
      </c>
      <c r="G1361" s="25">
        <f t="shared" si="42"/>
        <v>2.7120000000000002</v>
      </c>
      <c r="H1361" s="25">
        <f>VLOOKUP(F1361,Table!$A$2:$C$121,2,0)</f>
        <v>3</v>
      </c>
      <c r="I1361" s="26">
        <f>VLOOKUP(F1361,Table!$A$2:$C$121,3,0)</f>
        <v>6</v>
      </c>
      <c r="J1361" s="17" t="s">
        <v>581</v>
      </c>
      <c r="K1361" s="25" t="str">
        <f>LEFT(J1361,MIN(FIND({0,1,2,3,4,5,6,7,8,9},ASC(J1361)&amp;1234567890))-1)</f>
        <v>Se</v>
      </c>
      <c r="L1361" s="25">
        <f t="shared" si="43"/>
        <v>4</v>
      </c>
      <c r="M1361" s="25">
        <f>VLOOKUP(K1361,Table!$A$2:$C$121,2,0)</f>
        <v>16</v>
      </c>
      <c r="N1361" s="26">
        <f>VLOOKUP(K1361,Table!$A$2:$C$121,3,0)</f>
        <v>4</v>
      </c>
      <c r="O1361" s="13" t="str">
        <f>VLOOKUP(A1361,Table!$U$1:$V$230,2,0)</f>
        <v>Cubic</v>
      </c>
      <c r="P1361" s="63"/>
      <c r="Q1361"/>
    </row>
    <row r="1362" spans="1:17" s="51" customFormat="1" ht="17.25" customHeight="1">
      <c r="A1362" s="12">
        <v>220</v>
      </c>
      <c r="B1362" s="12">
        <v>94421</v>
      </c>
      <c r="C1362" s="12" t="s">
        <v>8866</v>
      </c>
      <c r="D1362" s="12" t="s">
        <v>8921</v>
      </c>
      <c r="E1362" s="17" t="s">
        <v>14075</v>
      </c>
      <c r="F1362" s="25" t="str">
        <f>LEFT(E1362,MIN(FIND({0,1,2,3,4,5,6,7,8,9},ASC(E1362)&amp;1234567890))-1)</f>
        <v>Pr</v>
      </c>
      <c r="G1362" s="25">
        <f t="shared" si="42"/>
        <v>2.7</v>
      </c>
      <c r="H1362" s="25">
        <f>VLOOKUP(F1362,Table!$A$2:$C$121,2,0)</f>
        <v>3</v>
      </c>
      <c r="I1362" s="26">
        <f>VLOOKUP(F1362,Table!$A$2:$C$121,3,0)</f>
        <v>6</v>
      </c>
      <c r="J1362" s="17" t="s">
        <v>581</v>
      </c>
      <c r="K1362" s="25" t="str">
        <f>LEFT(J1362,MIN(FIND({0,1,2,3,4,5,6,7,8,9},ASC(J1362)&amp;1234567890))-1)</f>
        <v>Se</v>
      </c>
      <c r="L1362" s="25">
        <f t="shared" si="43"/>
        <v>4</v>
      </c>
      <c r="M1362" s="25">
        <f>VLOOKUP(K1362,Table!$A$2:$C$121,2,0)</f>
        <v>16</v>
      </c>
      <c r="N1362" s="26">
        <f>VLOOKUP(K1362,Table!$A$2:$C$121,3,0)</f>
        <v>4</v>
      </c>
      <c r="O1362" s="13" t="str">
        <f>VLOOKUP(A1362,Table!$U$1:$V$230,2,0)</f>
        <v>Cubic</v>
      </c>
      <c r="P1362" s="63"/>
      <c r="Q1362"/>
    </row>
    <row r="1363" spans="1:17" s="51" customFormat="1" ht="17.25" customHeight="1">
      <c r="A1363" s="12">
        <v>220</v>
      </c>
      <c r="B1363" s="12">
        <v>94422</v>
      </c>
      <c r="C1363" s="12" t="s">
        <v>8866</v>
      </c>
      <c r="D1363" s="12" t="s">
        <v>8922</v>
      </c>
      <c r="E1363" s="17" t="s">
        <v>14076</v>
      </c>
      <c r="F1363" s="25" t="str">
        <f>LEFT(E1363,MIN(FIND({0,1,2,3,4,5,6,7,8,9},ASC(E1363)&amp;1234567890))-1)</f>
        <v>Gd</v>
      </c>
      <c r="G1363" s="25">
        <f t="shared" si="42"/>
        <v>2.6640000000000001</v>
      </c>
      <c r="H1363" s="25">
        <f>VLOOKUP(F1363,Table!$A$2:$C$121,2,0)</f>
        <v>3</v>
      </c>
      <c r="I1363" s="26">
        <f>VLOOKUP(F1363,Table!$A$2:$C$121,3,0)</f>
        <v>6</v>
      </c>
      <c r="J1363" s="17" t="s">
        <v>581</v>
      </c>
      <c r="K1363" s="25" t="str">
        <f>LEFT(J1363,MIN(FIND({0,1,2,3,4,5,6,7,8,9},ASC(J1363)&amp;1234567890))-1)</f>
        <v>Se</v>
      </c>
      <c r="L1363" s="25">
        <f t="shared" si="43"/>
        <v>4</v>
      </c>
      <c r="M1363" s="25">
        <f>VLOOKUP(K1363,Table!$A$2:$C$121,2,0)</f>
        <v>16</v>
      </c>
      <c r="N1363" s="26">
        <f>VLOOKUP(K1363,Table!$A$2:$C$121,3,0)</f>
        <v>4</v>
      </c>
      <c r="O1363" s="13" t="str">
        <f>VLOOKUP(A1363,Table!$U$1:$V$230,2,0)</f>
        <v>Cubic</v>
      </c>
      <c r="P1363" s="63"/>
      <c r="Q1363"/>
    </row>
    <row r="1364" spans="1:17" ht="17.25" customHeight="1">
      <c r="A1364" s="12">
        <v>220</v>
      </c>
      <c r="B1364" s="12">
        <v>95296</v>
      </c>
      <c r="C1364" s="12" t="s">
        <v>8866</v>
      </c>
      <c r="D1364" s="12" t="s">
        <v>8923</v>
      </c>
      <c r="E1364" s="17" t="s">
        <v>343</v>
      </c>
      <c r="F1364" s="25" t="str">
        <f>LEFT(E1364,MIN(FIND({0,1,2,3,4,5,6,7,8,9},ASC(E1364)&amp;1234567890))-1)</f>
        <v>U</v>
      </c>
      <c r="G1364" s="25">
        <f t="shared" si="42"/>
        <v>1</v>
      </c>
      <c r="H1364" s="25">
        <f>VLOOKUP(F1364,Table!$A$2:$C$121,2,0)</f>
        <v>3</v>
      </c>
      <c r="I1364" s="26">
        <f>VLOOKUP(F1364,Table!$A$2:$C$121,3,0)</f>
        <v>7</v>
      </c>
      <c r="J1364" s="17" t="s">
        <v>14077</v>
      </c>
      <c r="K1364" s="25" t="str">
        <f>LEFT(J1364,MIN(FIND({0,1,2,3,4,5,6,7,8,9},ASC(J1364)&amp;1234567890))-1)</f>
        <v>O</v>
      </c>
      <c r="L1364" s="25">
        <f t="shared" si="43"/>
        <v>2.234</v>
      </c>
      <c r="M1364" s="25">
        <f>VLOOKUP(K1364,Table!$A$2:$C$121,2,0)</f>
        <v>16</v>
      </c>
      <c r="N1364" s="26">
        <f>VLOOKUP(K1364,Table!$A$2:$C$121,3,0)</f>
        <v>2</v>
      </c>
      <c r="O1364" s="13" t="str">
        <f>VLOOKUP(A1364,Table!$U$1:$V$230,2,0)</f>
        <v>Cubic</v>
      </c>
      <c r="P1364" s="63"/>
      <c r="Q1364"/>
    </row>
    <row r="1365" spans="1:17" ht="17.25" customHeight="1">
      <c r="A1365" s="12">
        <v>220</v>
      </c>
      <c r="B1365" s="12">
        <v>9818</v>
      </c>
      <c r="C1365" s="12" t="s">
        <v>8866</v>
      </c>
      <c r="D1365" s="12" t="s">
        <v>8924</v>
      </c>
      <c r="E1365" s="17" t="s">
        <v>14078</v>
      </c>
      <c r="F1365" s="25" t="str">
        <f>LEFT(E1365,MIN(FIND({0,1,2,3,4,5,6,7,8,9},ASC(E1365)&amp;1234567890))-1)</f>
        <v>Pa</v>
      </c>
      <c r="G1365" s="25">
        <f t="shared" si="42"/>
        <v>3</v>
      </c>
      <c r="H1365" s="25">
        <f>VLOOKUP(F1365,Table!$A$2:$C$121,2,0)</f>
        <v>3</v>
      </c>
      <c r="I1365" s="26">
        <f>VLOOKUP(F1365,Table!$A$2:$C$121,3,0)</f>
        <v>7</v>
      </c>
      <c r="J1365" s="17" t="s">
        <v>11312</v>
      </c>
      <c r="K1365" s="25" t="str">
        <f>LEFT(J1365,MIN(FIND({0,1,2,3,4,5,6,7,8,9},ASC(J1365)&amp;1234567890))-1)</f>
        <v>As</v>
      </c>
      <c r="L1365" s="25">
        <f t="shared" si="43"/>
        <v>4</v>
      </c>
      <c r="M1365" s="25">
        <f>VLOOKUP(K1365,Table!$A$2:$C$121,2,0)</f>
        <v>15</v>
      </c>
      <c r="N1365" s="26">
        <f>VLOOKUP(K1365,Table!$A$2:$C$121,3,0)</f>
        <v>4</v>
      </c>
      <c r="O1365" s="13" t="str">
        <f>VLOOKUP(A1365,Table!$U$1:$V$230,2,0)</f>
        <v>Cubic</v>
      </c>
      <c r="P1365" s="63"/>
      <c r="Q1365"/>
    </row>
    <row r="1366" spans="1:17" ht="17.25" customHeight="1">
      <c r="A1366" s="12">
        <v>220</v>
      </c>
      <c r="B1366" s="12">
        <v>95830</v>
      </c>
      <c r="C1366" s="12" t="s">
        <v>8866</v>
      </c>
      <c r="D1366" s="12" t="s">
        <v>8925</v>
      </c>
      <c r="E1366" s="17" t="s">
        <v>14079</v>
      </c>
      <c r="F1366" s="25" t="str">
        <f>LEFT(E1366,MIN(FIND({0,1,2,3,4,5,6,7,8,9},ASC(E1366)&amp;1234567890))-1)</f>
        <v>Pr</v>
      </c>
      <c r="G1366" s="25">
        <f t="shared" si="42"/>
        <v>2.6669999999999998</v>
      </c>
      <c r="H1366" s="25">
        <f>VLOOKUP(F1366,Table!$A$2:$C$121,2,0)</f>
        <v>3</v>
      </c>
      <c r="I1366" s="26">
        <f>VLOOKUP(F1366,Table!$A$2:$C$121,3,0)</f>
        <v>6</v>
      </c>
      <c r="J1366" s="17" t="s">
        <v>481</v>
      </c>
      <c r="K1366" s="25" t="str">
        <f>LEFT(J1366,MIN(FIND({0,1,2,3,4,5,6,7,8,9},ASC(J1366)&amp;1234567890))-1)</f>
        <v>S</v>
      </c>
      <c r="L1366" s="25">
        <f t="shared" si="43"/>
        <v>4</v>
      </c>
      <c r="M1366" s="25">
        <f>VLOOKUP(K1366,Table!$A$2:$C$121,2,0)</f>
        <v>16</v>
      </c>
      <c r="N1366" s="26">
        <f>VLOOKUP(K1366,Table!$A$2:$C$121,3,0)</f>
        <v>3</v>
      </c>
      <c r="O1366" s="13" t="str">
        <f>VLOOKUP(A1366,Table!$U$1:$V$230,2,0)</f>
        <v>Cubic</v>
      </c>
      <c r="P1366" s="63"/>
      <c r="Q1366"/>
    </row>
    <row r="1367" spans="1:17" ht="17.25" customHeight="1">
      <c r="A1367" s="12">
        <v>220</v>
      </c>
      <c r="B1367" s="12">
        <v>58862</v>
      </c>
      <c r="C1367" s="12" t="s">
        <v>8866</v>
      </c>
      <c r="D1367" s="12" t="s">
        <v>8926</v>
      </c>
      <c r="E1367" s="17" t="s">
        <v>414</v>
      </c>
      <c r="F1367" s="25" t="str">
        <f>LEFT(E1367,MIN(FIND({0,1,2,3,4,5,6,7,8,9},ASC(E1367)&amp;1234567890))-1)</f>
        <v>Bi</v>
      </c>
      <c r="G1367" s="25">
        <f t="shared" si="42"/>
        <v>4</v>
      </c>
      <c r="H1367" s="25">
        <f>VLOOKUP(F1367,Table!$A$2:$C$121,2,0)</f>
        <v>15</v>
      </c>
      <c r="I1367" s="26">
        <f>VLOOKUP(F1367,Table!$A$2:$C$121,3,0)</f>
        <v>6</v>
      </c>
      <c r="J1367" s="17" t="s">
        <v>12088</v>
      </c>
      <c r="K1367" s="25" t="str">
        <f>LEFT(J1367,MIN(FIND({0,1,2,3,4,5,6,7,8,9},ASC(J1367)&amp;1234567890))-1)</f>
        <v>Th</v>
      </c>
      <c r="L1367" s="25">
        <f t="shared" si="43"/>
        <v>3</v>
      </c>
      <c r="M1367" s="25">
        <f>VLOOKUP(K1367,Table!$A$2:$C$121,2,0)</f>
        <v>3</v>
      </c>
      <c r="N1367" s="26">
        <f>VLOOKUP(K1367,Table!$A$2:$C$121,3,0)</f>
        <v>7</v>
      </c>
      <c r="O1367" s="13" t="str">
        <f>VLOOKUP(A1367,Table!$U$1:$V$230,2,0)</f>
        <v>Cubic</v>
      </c>
      <c r="P1367" s="63"/>
      <c r="Q1367"/>
    </row>
    <row r="1368" spans="1:17" ht="17.25" customHeight="1">
      <c r="A1368" s="12">
        <v>220</v>
      </c>
      <c r="B1368" s="12">
        <v>58868</v>
      </c>
      <c r="C1368" s="12" t="s">
        <v>8866</v>
      </c>
      <c r="D1368" s="12" t="s">
        <v>8927</v>
      </c>
      <c r="E1368" s="17" t="s">
        <v>414</v>
      </c>
      <c r="F1368" s="25" t="str">
        <f>LEFT(E1368,MIN(FIND({0,1,2,3,4,5,6,7,8,9},ASC(E1368)&amp;1234567890))-1)</f>
        <v>Bi</v>
      </c>
      <c r="G1368" s="25">
        <f t="shared" si="42"/>
        <v>4</v>
      </c>
      <c r="H1368" s="25">
        <f>VLOOKUP(F1368,Table!$A$2:$C$121,2,0)</f>
        <v>15</v>
      </c>
      <c r="I1368" s="26">
        <f>VLOOKUP(F1368,Table!$A$2:$C$121,3,0)</f>
        <v>6</v>
      </c>
      <c r="J1368" s="17" t="s">
        <v>11323</v>
      </c>
      <c r="K1368" s="25" t="str">
        <f>LEFT(J1368,MIN(FIND({0,1,2,3,4,5,6,7,8,9},ASC(J1368)&amp;1234567890))-1)</f>
        <v>U</v>
      </c>
      <c r="L1368" s="25">
        <f t="shared" si="43"/>
        <v>3</v>
      </c>
      <c r="M1368" s="25">
        <f>VLOOKUP(K1368,Table!$A$2:$C$121,2,0)</f>
        <v>3</v>
      </c>
      <c r="N1368" s="26">
        <f>VLOOKUP(K1368,Table!$A$2:$C$121,3,0)</f>
        <v>7</v>
      </c>
      <c r="O1368" s="13" t="str">
        <f>VLOOKUP(A1368,Table!$U$1:$V$230,2,0)</f>
        <v>Cubic</v>
      </c>
      <c r="P1368" s="63"/>
      <c r="Q1368"/>
    </row>
    <row r="1369" spans="1:17" ht="17.25" customHeight="1">
      <c r="A1369" s="12">
        <v>220</v>
      </c>
      <c r="B1369" s="12">
        <v>105160</v>
      </c>
      <c r="C1369" s="12" t="s">
        <v>8866</v>
      </c>
      <c r="D1369" s="12" t="s">
        <v>8928</v>
      </c>
      <c r="E1369" s="17" t="s">
        <v>12112</v>
      </c>
      <c r="F1369" s="25" t="str">
        <f>LEFT(E1369,MIN(FIND({0,1,2,3,4,5,6,7,8,9},ASC(E1369)&amp;1234567890))-1)</f>
        <v>Na</v>
      </c>
      <c r="G1369" s="25">
        <f t="shared" si="42"/>
        <v>15</v>
      </c>
      <c r="H1369" s="25">
        <f>VLOOKUP(F1369,Table!$A$2:$C$121,2,0)</f>
        <v>1</v>
      </c>
      <c r="I1369" s="26">
        <f>VLOOKUP(F1369,Table!$A$2:$C$121,3,0)</f>
        <v>3</v>
      </c>
      <c r="J1369" s="17" t="s">
        <v>11943</v>
      </c>
      <c r="K1369" s="25" t="str">
        <f>LEFT(J1369,MIN(FIND({0,1,2,3,4,5,6,7,8,9},ASC(J1369)&amp;1234567890))-1)</f>
        <v>Pb</v>
      </c>
      <c r="L1369" s="25">
        <f t="shared" si="43"/>
        <v>4</v>
      </c>
      <c r="M1369" s="25">
        <f>VLOOKUP(K1369,Table!$A$2:$C$121,2,0)</f>
        <v>14</v>
      </c>
      <c r="N1369" s="26">
        <f>VLOOKUP(K1369,Table!$A$2:$C$121,3,0)</f>
        <v>6</v>
      </c>
      <c r="O1369" s="13" t="str">
        <f>VLOOKUP(A1369,Table!$U$1:$V$230,2,0)</f>
        <v>Cubic</v>
      </c>
      <c r="P1369" s="63"/>
      <c r="Q1369"/>
    </row>
    <row r="1370" spans="1:17" ht="17.25" customHeight="1">
      <c r="A1370" s="12">
        <v>220</v>
      </c>
      <c r="B1370" s="12">
        <v>105167</v>
      </c>
      <c r="C1370" s="12" t="s">
        <v>8866</v>
      </c>
      <c r="D1370" s="12" t="s">
        <v>8929</v>
      </c>
      <c r="E1370" s="17" t="s">
        <v>12112</v>
      </c>
      <c r="F1370" s="25" t="str">
        <f>LEFT(E1370,MIN(FIND({0,1,2,3,4,5,6,7,8,9},ASC(E1370)&amp;1234567890))-1)</f>
        <v>Na</v>
      </c>
      <c r="G1370" s="25">
        <f t="shared" si="42"/>
        <v>15</v>
      </c>
      <c r="H1370" s="25">
        <f>VLOOKUP(F1370,Table!$A$2:$C$121,2,0)</f>
        <v>1</v>
      </c>
      <c r="I1370" s="26">
        <f>VLOOKUP(F1370,Table!$A$2:$C$121,3,0)</f>
        <v>3</v>
      </c>
      <c r="J1370" s="17" t="s">
        <v>599</v>
      </c>
      <c r="K1370" s="25" t="str">
        <f>LEFT(J1370,MIN(FIND({0,1,2,3,4,5,6,7,8,9},ASC(J1370)&amp;1234567890))-1)</f>
        <v>Sn</v>
      </c>
      <c r="L1370" s="25">
        <f t="shared" si="43"/>
        <v>4</v>
      </c>
      <c r="M1370" s="25">
        <f>VLOOKUP(K1370,Table!$A$2:$C$121,2,0)</f>
        <v>14</v>
      </c>
      <c r="N1370" s="26">
        <f>VLOOKUP(K1370,Table!$A$2:$C$121,3,0)</f>
        <v>5</v>
      </c>
      <c r="O1370" s="13" t="str">
        <f>VLOOKUP(A1370,Table!$U$1:$V$230,2,0)</f>
        <v>Cubic</v>
      </c>
      <c r="P1370" s="63"/>
      <c r="Q1370"/>
    </row>
    <row r="1371" spans="1:17" ht="17.25" customHeight="1">
      <c r="A1371" s="12">
        <v>220</v>
      </c>
      <c r="B1371" s="12">
        <v>96943</v>
      </c>
      <c r="C1371" s="12" t="s">
        <v>8866</v>
      </c>
      <c r="D1371" s="12" t="s">
        <v>8930</v>
      </c>
      <c r="E1371" s="17" t="s">
        <v>11858</v>
      </c>
      <c r="F1371" s="25" t="str">
        <f>LEFT(E1371,MIN(FIND({0,1,2,3,4,5,6,7,8,9},ASC(E1371)&amp;1234567890))-1)</f>
        <v>Ba</v>
      </c>
      <c r="G1371" s="25">
        <f t="shared" si="42"/>
        <v>4</v>
      </c>
      <c r="H1371" s="25">
        <f>VLOOKUP(F1371,Table!$A$2:$C$121,2,0)</f>
        <v>2</v>
      </c>
      <c r="I1371" s="26">
        <f>VLOOKUP(F1371,Table!$A$2:$C$121,3,0)</f>
        <v>6</v>
      </c>
      <c r="J1371" s="17" t="s">
        <v>11840</v>
      </c>
      <c r="K1371" s="25" t="str">
        <f>LEFT(J1371,MIN(FIND({0,1,2,3,4,5,6,7,8,9},ASC(J1371)&amp;1234567890))-1)</f>
        <v>Bi</v>
      </c>
      <c r="L1371" s="25">
        <f t="shared" si="43"/>
        <v>3</v>
      </c>
      <c r="M1371" s="25">
        <f>VLOOKUP(K1371,Table!$A$2:$C$121,2,0)</f>
        <v>15</v>
      </c>
      <c r="N1371" s="26">
        <f>VLOOKUP(K1371,Table!$A$2:$C$121,3,0)</f>
        <v>6</v>
      </c>
      <c r="O1371" s="13" t="str">
        <f>VLOOKUP(A1371,Table!$U$1:$V$230,2,0)</f>
        <v>Cubic</v>
      </c>
      <c r="P1371" s="63"/>
      <c r="Q1371"/>
    </row>
    <row r="1372" spans="1:17" ht="17.25" customHeight="1">
      <c r="A1372" s="12">
        <v>220</v>
      </c>
      <c r="B1372" s="12">
        <v>96944</v>
      </c>
      <c r="C1372" s="12" t="s">
        <v>8866</v>
      </c>
      <c r="D1372" s="12" t="s">
        <v>8931</v>
      </c>
      <c r="E1372" s="17" t="s">
        <v>11534</v>
      </c>
      <c r="F1372" s="25" t="str">
        <f>LEFT(E1372,MIN(FIND({0,1,2,3,4,5,6,7,8,9},ASC(E1372)&amp;1234567890))-1)</f>
        <v>Sr</v>
      </c>
      <c r="G1372" s="25">
        <f t="shared" si="42"/>
        <v>4</v>
      </c>
      <c r="H1372" s="25">
        <f>VLOOKUP(F1372,Table!$A$2:$C$121,2,0)</f>
        <v>2</v>
      </c>
      <c r="I1372" s="26">
        <f>VLOOKUP(F1372,Table!$A$2:$C$121,3,0)</f>
        <v>5</v>
      </c>
      <c r="J1372" s="17" t="s">
        <v>11840</v>
      </c>
      <c r="K1372" s="25" t="str">
        <f>LEFT(J1372,MIN(FIND({0,1,2,3,4,5,6,7,8,9},ASC(J1372)&amp;1234567890))-1)</f>
        <v>Bi</v>
      </c>
      <c r="L1372" s="25">
        <f t="shared" si="43"/>
        <v>3</v>
      </c>
      <c r="M1372" s="25">
        <f>VLOOKUP(K1372,Table!$A$2:$C$121,2,0)</f>
        <v>15</v>
      </c>
      <c r="N1372" s="26">
        <f>VLOOKUP(K1372,Table!$A$2:$C$121,3,0)</f>
        <v>6</v>
      </c>
      <c r="O1372" s="13" t="str">
        <f>VLOOKUP(A1372,Table!$U$1:$V$230,2,0)</f>
        <v>Cubic</v>
      </c>
      <c r="P1372" s="63"/>
      <c r="Q1372"/>
    </row>
    <row r="1373" spans="1:17" ht="17.25" customHeight="1">
      <c r="A1373" s="12">
        <v>220</v>
      </c>
      <c r="B1373" s="12">
        <v>96945</v>
      </c>
      <c r="C1373" s="12" t="s">
        <v>8866</v>
      </c>
      <c r="D1373" s="12" t="s">
        <v>8932</v>
      </c>
      <c r="E1373" s="17" t="s">
        <v>11858</v>
      </c>
      <c r="F1373" s="25" t="str">
        <f>LEFT(E1373,MIN(FIND({0,1,2,3,4,5,6,7,8,9},ASC(E1373)&amp;1234567890))-1)</f>
        <v>Ba</v>
      </c>
      <c r="G1373" s="25">
        <f t="shared" si="42"/>
        <v>4</v>
      </c>
      <c r="H1373" s="25">
        <f>VLOOKUP(F1373,Table!$A$2:$C$121,2,0)</f>
        <v>2</v>
      </c>
      <c r="I1373" s="26">
        <f>VLOOKUP(F1373,Table!$A$2:$C$121,3,0)</f>
        <v>6</v>
      </c>
      <c r="J1373" s="17" t="s">
        <v>14080</v>
      </c>
      <c r="K1373" s="25" t="str">
        <f>LEFT(J1373,MIN(FIND({0,1,2,3,4,5,6,7,8,9},ASC(J1373)&amp;1234567890))-1)</f>
        <v>As</v>
      </c>
      <c r="L1373" s="25">
        <f t="shared" si="43"/>
        <v>2.6</v>
      </c>
      <c r="M1373" s="25">
        <f>VLOOKUP(K1373,Table!$A$2:$C$121,2,0)</f>
        <v>15</v>
      </c>
      <c r="N1373" s="26">
        <f>VLOOKUP(K1373,Table!$A$2:$C$121,3,0)</f>
        <v>4</v>
      </c>
      <c r="O1373" s="13" t="str">
        <f>VLOOKUP(A1373,Table!$U$1:$V$230,2,0)</f>
        <v>Cubic</v>
      </c>
      <c r="P1373" s="63"/>
      <c r="Q1373"/>
    </row>
    <row r="1374" spans="1:17" ht="17.25" customHeight="1">
      <c r="A1374" s="12">
        <v>220</v>
      </c>
      <c r="B1374" s="12">
        <v>97997</v>
      </c>
      <c r="C1374" s="12" t="s">
        <v>8866</v>
      </c>
      <c r="D1374" s="12" t="s">
        <v>8933</v>
      </c>
      <c r="E1374" s="17" t="s">
        <v>339</v>
      </c>
      <c r="F1374" s="25" t="str">
        <f>LEFT(E1374,MIN(FIND({0,1,2,3,4,5,6,7,8,9},ASC(E1374)&amp;1234567890))-1)</f>
        <v>Hf</v>
      </c>
      <c r="G1374" s="25">
        <f t="shared" si="42"/>
        <v>3</v>
      </c>
      <c r="H1374" s="25">
        <f>VLOOKUP(F1374,Table!$A$2:$C$121,2,0)</f>
        <v>4</v>
      </c>
      <c r="I1374" s="26">
        <f>VLOOKUP(F1374,Table!$A$2:$C$121,3,0)</f>
        <v>6</v>
      </c>
      <c r="J1374" s="17" t="s">
        <v>372</v>
      </c>
      <c r="K1374" s="25" t="str">
        <f>LEFT(J1374,MIN(FIND({0,1,2,3,4,5,6,7,8,9},ASC(J1374)&amp;1234567890))-1)</f>
        <v>N</v>
      </c>
      <c r="L1374" s="25">
        <f t="shared" si="43"/>
        <v>4</v>
      </c>
      <c r="M1374" s="25">
        <f>VLOOKUP(K1374,Table!$A$2:$C$121,2,0)</f>
        <v>15</v>
      </c>
      <c r="N1374" s="26">
        <f>VLOOKUP(K1374,Table!$A$2:$C$121,3,0)</f>
        <v>2</v>
      </c>
      <c r="O1374" s="13" t="str">
        <f>VLOOKUP(A1374,Table!$U$1:$V$230,2,0)</f>
        <v>Cubic</v>
      </c>
      <c r="P1374" s="63"/>
      <c r="Q1374"/>
    </row>
    <row r="1375" spans="1:17" ht="17.25" customHeight="1">
      <c r="A1375" s="12">
        <v>220</v>
      </c>
      <c r="B1375" s="12">
        <v>97998</v>
      </c>
      <c r="C1375" s="12" t="s">
        <v>8866</v>
      </c>
      <c r="D1375" s="12" t="s">
        <v>1728</v>
      </c>
      <c r="E1375" s="17" t="s">
        <v>11819</v>
      </c>
      <c r="F1375" s="25" t="str">
        <f>LEFT(E1375,MIN(FIND({0,1,2,3,4,5,6,7,8,9},ASC(E1375)&amp;1234567890))-1)</f>
        <v>Zr</v>
      </c>
      <c r="G1375" s="25">
        <f t="shared" si="42"/>
        <v>3</v>
      </c>
      <c r="H1375" s="25">
        <f>VLOOKUP(F1375,Table!$A$2:$C$121,2,0)</f>
        <v>4</v>
      </c>
      <c r="I1375" s="26">
        <f>VLOOKUP(F1375,Table!$A$2:$C$121,3,0)</f>
        <v>5</v>
      </c>
      <c r="J1375" s="17" t="s">
        <v>372</v>
      </c>
      <c r="K1375" s="25" t="str">
        <f>LEFT(J1375,MIN(FIND({0,1,2,3,4,5,6,7,8,9},ASC(J1375)&amp;1234567890))-1)</f>
        <v>N</v>
      </c>
      <c r="L1375" s="25">
        <f t="shared" si="43"/>
        <v>4</v>
      </c>
      <c r="M1375" s="25">
        <f>VLOOKUP(K1375,Table!$A$2:$C$121,2,0)</f>
        <v>15</v>
      </c>
      <c r="N1375" s="26">
        <f>VLOOKUP(K1375,Table!$A$2:$C$121,3,0)</f>
        <v>2</v>
      </c>
      <c r="O1375" s="13" t="str">
        <f>VLOOKUP(A1375,Table!$U$1:$V$230,2,0)</f>
        <v>Cubic</v>
      </c>
      <c r="P1375" s="63"/>
      <c r="Q1375"/>
    </row>
    <row r="1376" spans="1:17" ht="17.25" customHeight="1">
      <c r="A1376" s="12">
        <v>220</v>
      </c>
      <c r="B1376" s="12">
        <v>57273</v>
      </c>
      <c r="C1376" s="12" t="s">
        <v>8866</v>
      </c>
      <c r="D1376" s="12" t="s">
        <v>8934</v>
      </c>
      <c r="E1376" s="17" t="s">
        <v>12736</v>
      </c>
      <c r="F1376" s="25" t="str">
        <f>LEFT(E1376,MIN(FIND({0,1,2,3,4,5,6,7,8,9},ASC(E1376)&amp;1234567890))-1)</f>
        <v>Eu</v>
      </c>
      <c r="G1376" s="25">
        <f t="shared" si="42"/>
        <v>4</v>
      </c>
      <c r="H1376" s="25">
        <f>VLOOKUP(F1376,Table!$A$2:$C$121,2,0)</f>
        <v>3</v>
      </c>
      <c r="I1376" s="26">
        <f>VLOOKUP(F1376,Table!$A$2:$C$121,3,0)</f>
        <v>6</v>
      </c>
      <c r="J1376" s="17" t="s">
        <v>14081</v>
      </c>
      <c r="K1376" s="25" t="str">
        <f>LEFT(J1376,MIN(FIND({0,1,2,3,4,5,6,7,8,9},ASC(J1376)&amp;1234567890))-1)</f>
        <v>P</v>
      </c>
      <c r="L1376" s="25">
        <f t="shared" si="43"/>
        <v>2.7</v>
      </c>
      <c r="M1376" s="25">
        <f>VLOOKUP(K1376,Table!$A$2:$C$121,2,0)</f>
        <v>15</v>
      </c>
      <c r="N1376" s="26">
        <f>VLOOKUP(K1376,Table!$A$2:$C$121,3,0)</f>
        <v>3</v>
      </c>
      <c r="O1376" s="13" t="str">
        <f>VLOOKUP(A1376,Table!$U$1:$V$230,2,0)</f>
        <v>Cubic</v>
      </c>
      <c r="P1376" s="63"/>
      <c r="Q1376"/>
    </row>
    <row r="1377" spans="1:17" ht="17.25" customHeight="1">
      <c r="A1377" s="12">
        <v>220</v>
      </c>
      <c r="B1377" s="12">
        <v>106322</v>
      </c>
      <c r="C1377" s="12" t="s">
        <v>8866</v>
      </c>
      <c r="D1377" s="12" t="s">
        <v>8935</v>
      </c>
      <c r="E1377" s="17" t="s">
        <v>11840</v>
      </c>
      <c r="F1377" s="25" t="str">
        <f>LEFT(E1377,MIN(FIND({0,1,2,3,4,5,6,7,8,9},ASC(E1377)&amp;1234567890))-1)</f>
        <v>Bi</v>
      </c>
      <c r="G1377" s="25">
        <f t="shared" si="42"/>
        <v>3</v>
      </c>
      <c r="H1377" s="25">
        <f>VLOOKUP(F1377,Table!$A$2:$C$121,2,0)</f>
        <v>15</v>
      </c>
      <c r="I1377" s="26">
        <f>VLOOKUP(F1377,Table!$A$2:$C$121,3,0)</f>
        <v>6</v>
      </c>
      <c r="J1377" s="17" t="s">
        <v>11555</v>
      </c>
      <c r="K1377" s="25" t="str">
        <f>LEFT(J1377,MIN(FIND({0,1,2,3,4,5,6,7,8,9},ASC(J1377)&amp;1234567890))-1)</f>
        <v>Ce</v>
      </c>
      <c r="L1377" s="25">
        <f t="shared" si="43"/>
        <v>4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Cubic</v>
      </c>
      <c r="P1377" s="63"/>
      <c r="Q1377"/>
    </row>
    <row r="1378" spans="1:17" ht="17.25" customHeight="1">
      <c r="A1378" s="12">
        <v>220</v>
      </c>
      <c r="B1378" s="12">
        <v>25724</v>
      </c>
      <c r="C1378" s="12" t="s">
        <v>8866</v>
      </c>
      <c r="D1378" s="12" t="s">
        <v>8936</v>
      </c>
      <c r="E1378" s="17" t="s">
        <v>12088</v>
      </c>
      <c r="F1378" s="25" t="str">
        <f>LEFT(E1378,MIN(FIND({0,1,2,3,4,5,6,7,8,9},ASC(E1378)&amp;1234567890))-1)</f>
        <v>Th</v>
      </c>
      <c r="G1378" s="25">
        <f t="shared" si="42"/>
        <v>3</v>
      </c>
      <c r="H1378" s="25">
        <f>VLOOKUP(F1378,Table!$A$2:$C$121,2,0)</f>
        <v>3</v>
      </c>
      <c r="I1378" s="26">
        <f>VLOOKUP(F1378,Table!$A$2:$C$121,3,0)</f>
        <v>7</v>
      </c>
      <c r="J1378" s="17" t="s">
        <v>342</v>
      </c>
      <c r="K1378" s="25" t="str">
        <f>LEFT(J1378,MIN(FIND({0,1,2,3,4,5,6,7,8,9},ASC(J1378)&amp;1234567890))-1)</f>
        <v>P</v>
      </c>
      <c r="L1378" s="25">
        <f t="shared" si="43"/>
        <v>4</v>
      </c>
      <c r="M1378" s="25">
        <f>VLOOKUP(K1378,Table!$A$2:$C$121,2,0)</f>
        <v>15</v>
      </c>
      <c r="N1378" s="26">
        <f>VLOOKUP(K1378,Table!$A$2:$C$121,3,0)</f>
        <v>3</v>
      </c>
      <c r="O1378" s="13" t="str">
        <f>VLOOKUP(A1378,Table!$U$1:$V$230,2,0)</f>
        <v>Cubic</v>
      </c>
      <c r="P1378" s="63"/>
      <c r="Q1378"/>
    </row>
    <row r="1379" spans="1:17" ht="17.25" customHeight="1">
      <c r="A1379" s="12">
        <v>220</v>
      </c>
      <c r="B1379" s="12">
        <v>600631</v>
      </c>
      <c r="C1379" s="12" t="s">
        <v>8866</v>
      </c>
      <c r="D1379" s="12" t="s">
        <v>8937</v>
      </c>
      <c r="E1379" s="17" t="s">
        <v>11444</v>
      </c>
      <c r="F1379" s="25" t="str">
        <f>LEFT(E1379,MIN(FIND({0,1,2,3,4,5,6,7,8,9},ASC(E1379)&amp;1234567890))-1)</f>
        <v>Er</v>
      </c>
      <c r="G1379" s="25">
        <f t="shared" si="42"/>
        <v>4</v>
      </c>
      <c r="H1379" s="25">
        <f>VLOOKUP(F1379,Table!$A$2:$C$121,2,0)</f>
        <v>3</v>
      </c>
      <c r="I1379" s="26">
        <f>VLOOKUP(F1379,Table!$A$2:$C$121,3,0)</f>
        <v>6</v>
      </c>
      <c r="J1379" s="17" t="s">
        <v>11357</v>
      </c>
      <c r="K1379" s="25" t="str">
        <f>LEFT(J1379,MIN(FIND({0,1,2,3,4,5,6,7,8,9},ASC(J1379)&amp;1234567890))-1)</f>
        <v>Sb</v>
      </c>
      <c r="L1379" s="25">
        <f t="shared" si="43"/>
        <v>3</v>
      </c>
      <c r="M1379" s="25">
        <f>VLOOKUP(K1379,Table!$A$2:$C$121,2,0)</f>
        <v>15</v>
      </c>
      <c r="N1379" s="26">
        <f>VLOOKUP(K1379,Table!$A$2:$C$121,3,0)</f>
        <v>5</v>
      </c>
      <c r="O1379" s="13" t="str">
        <f>VLOOKUP(A1379,Table!$U$1:$V$230,2,0)</f>
        <v>Cubic</v>
      </c>
      <c r="P1379" s="63"/>
      <c r="Q1379"/>
    </row>
    <row r="1380" spans="1:17" ht="17.25" customHeight="1">
      <c r="A1380" s="12">
        <v>220</v>
      </c>
      <c r="B1380" s="12">
        <v>601258</v>
      </c>
      <c r="C1380" s="12" t="s">
        <v>8866</v>
      </c>
      <c r="D1380" s="12" t="s">
        <v>8938</v>
      </c>
      <c r="E1380" s="17" t="s">
        <v>14078</v>
      </c>
      <c r="F1380" s="25" t="str">
        <f>LEFT(E1380,MIN(FIND({0,1,2,3,4,5,6,7,8,9},ASC(E1380)&amp;1234567890))-1)</f>
        <v>Pa</v>
      </c>
      <c r="G1380" s="25">
        <f t="shared" si="42"/>
        <v>3</v>
      </c>
      <c r="H1380" s="25">
        <f>VLOOKUP(F1380,Table!$A$2:$C$121,2,0)</f>
        <v>3</v>
      </c>
      <c r="I1380" s="26">
        <f>VLOOKUP(F1380,Table!$A$2:$C$121,3,0)</f>
        <v>7</v>
      </c>
      <c r="J1380" s="17" t="s">
        <v>11448</v>
      </c>
      <c r="K1380" s="25" t="str">
        <f>LEFT(J1380,MIN(FIND({0,1,2,3,4,5,6,7,8,9},ASC(J1380)&amp;1234567890))-1)</f>
        <v>Sb</v>
      </c>
      <c r="L1380" s="25">
        <f t="shared" si="43"/>
        <v>4</v>
      </c>
      <c r="M1380" s="25">
        <f>VLOOKUP(K1380,Table!$A$2:$C$121,2,0)</f>
        <v>15</v>
      </c>
      <c r="N1380" s="26">
        <f>VLOOKUP(K1380,Table!$A$2:$C$121,3,0)</f>
        <v>5</v>
      </c>
      <c r="O1380" s="13" t="str">
        <f>VLOOKUP(A1380,Table!$U$1:$V$230,2,0)</f>
        <v>Cubic</v>
      </c>
      <c r="P1380" s="63"/>
      <c r="Q1380"/>
    </row>
    <row r="1381" spans="1:17" ht="17.25" customHeight="1">
      <c r="A1381" s="12">
        <v>220</v>
      </c>
      <c r="B1381" s="12">
        <v>601400</v>
      </c>
      <c r="C1381" s="12" t="s">
        <v>8866</v>
      </c>
      <c r="D1381" s="12" t="s">
        <v>8939</v>
      </c>
      <c r="E1381" s="17" t="s">
        <v>13143</v>
      </c>
      <c r="F1381" s="25" t="str">
        <f>LEFT(E1381,MIN(FIND({0,1,2,3,4,5,6,7,8,9},ASC(E1381)&amp;1234567890))-1)</f>
        <v>Gd</v>
      </c>
      <c r="G1381" s="25">
        <f t="shared" si="42"/>
        <v>4</v>
      </c>
      <c r="H1381" s="25">
        <f>VLOOKUP(F1381,Table!$A$2:$C$121,2,0)</f>
        <v>3</v>
      </c>
      <c r="I1381" s="26">
        <f>VLOOKUP(F1381,Table!$A$2:$C$121,3,0)</f>
        <v>6</v>
      </c>
      <c r="J1381" s="17" t="s">
        <v>11357</v>
      </c>
      <c r="K1381" s="25" t="str">
        <f>LEFT(J1381,MIN(FIND({0,1,2,3,4,5,6,7,8,9},ASC(J1381)&amp;1234567890))-1)</f>
        <v>Sb</v>
      </c>
      <c r="L1381" s="25">
        <f t="shared" si="43"/>
        <v>3</v>
      </c>
      <c r="M1381" s="25">
        <f>VLOOKUP(K1381,Table!$A$2:$C$121,2,0)</f>
        <v>15</v>
      </c>
      <c r="N1381" s="26">
        <f>VLOOKUP(K1381,Table!$A$2:$C$121,3,0)</f>
        <v>5</v>
      </c>
      <c r="O1381" s="13" t="str">
        <f>VLOOKUP(A1381,Table!$U$1:$V$230,2,0)</f>
        <v>Cubic</v>
      </c>
      <c r="P1381" s="63"/>
      <c r="Q1381"/>
    </row>
    <row r="1382" spans="1:17" ht="17.25" customHeight="1">
      <c r="A1382" s="12">
        <v>220</v>
      </c>
      <c r="B1382" s="12">
        <v>601429</v>
      </c>
      <c r="C1382" s="12" t="s">
        <v>8866</v>
      </c>
      <c r="D1382" s="12" t="s">
        <v>8940</v>
      </c>
      <c r="E1382" s="17" t="s">
        <v>11859</v>
      </c>
      <c r="F1382" s="25" t="str">
        <f>LEFT(E1382,MIN(FIND({0,1,2,3,4,5,6,7,8,9},ASC(E1382)&amp;1234567890))-1)</f>
        <v>Tb</v>
      </c>
      <c r="G1382" s="25">
        <f t="shared" si="42"/>
        <v>4</v>
      </c>
      <c r="H1382" s="25">
        <f>VLOOKUP(F1382,Table!$A$2:$C$121,2,0)</f>
        <v>3</v>
      </c>
      <c r="I1382" s="26">
        <f>VLOOKUP(F1382,Table!$A$2:$C$121,3,0)</f>
        <v>6</v>
      </c>
      <c r="J1382" s="17" t="s">
        <v>11357</v>
      </c>
      <c r="K1382" s="25" t="str">
        <f>LEFT(J1382,MIN(FIND({0,1,2,3,4,5,6,7,8,9},ASC(J1382)&amp;1234567890))-1)</f>
        <v>Sb</v>
      </c>
      <c r="L1382" s="25">
        <f t="shared" si="43"/>
        <v>3</v>
      </c>
      <c r="M1382" s="25">
        <f>VLOOKUP(K1382,Table!$A$2:$C$121,2,0)</f>
        <v>15</v>
      </c>
      <c r="N1382" s="26">
        <f>VLOOKUP(K1382,Table!$A$2:$C$121,3,0)</f>
        <v>5</v>
      </c>
      <c r="O1382" s="13" t="str">
        <f>VLOOKUP(A1382,Table!$U$1:$V$230,2,0)</f>
        <v>Cubic</v>
      </c>
      <c r="P1382" s="63"/>
      <c r="Q1382"/>
    </row>
    <row r="1383" spans="1:17" ht="17.25" customHeight="1">
      <c r="A1383" s="12">
        <v>220</v>
      </c>
      <c r="B1383" s="12">
        <v>601430</v>
      </c>
      <c r="C1383" s="12" t="s">
        <v>8866</v>
      </c>
      <c r="D1383" s="12" t="s">
        <v>8941</v>
      </c>
      <c r="E1383" s="17" t="s">
        <v>12083</v>
      </c>
      <c r="F1383" s="25" t="str">
        <f>LEFT(E1383,MIN(FIND({0,1,2,3,4,5,6,7,8,9},ASC(E1383)&amp;1234567890))-1)</f>
        <v>Dy</v>
      </c>
      <c r="G1383" s="25">
        <f t="shared" si="42"/>
        <v>4</v>
      </c>
      <c r="H1383" s="25">
        <f>VLOOKUP(F1383,Table!$A$2:$C$121,2,0)</f>
        <v>3</v>
      </c>
      <c r="I1383" s="26">
        <f>VLOOKUP(F1383,Table!$A$2:$C$121,3,0)</f>
        <v>6</v>
      </c>
      <c r="J1383" s="17" t="s">
        <v>11357</v>
      </c>
      <c r="K1383" s="25" t="str">
        <f>LEFT(J1383,MIN(FIND({0,1,2,3,4,5,6,7,8,9},ASC(J1383)&amp;1234567890))-1)</f>
        <v>Sb</v>
      </c>
      <c r="L1383" s="25">
        <f t="shared" si="43"/>
        <v>3</v>
      </c>
      <c r="M1383" s="25">
        <f>VLOOKUP(K1383,Table!$A$2:$C$121,2,0)</f>
        <v>15</v>
      </c>
      <c r="N1383" s="26">
        <f>VLOOKUP(K1383,Table!$A$2:$C$121,3,0)</f>
        <v>5</v>
      </c>
      <c r="O1383" s="13" t="str">
        <f>VLOOKUP(A1383,Table!$U$1:$V$230,2,0)</f>
        <v>Cubic</v>
      </c>
      <c r="P1383" s="63"/>
      <c r="Q1383"/>
    </row>
    <row r="1384" spans="1:17" ht="17.25" customHeight="1">
      <c r="A1384" s="12">
        <v>220</v>
      </c>
      <c r="B1384" s="12">
        <v>601431</v>
      </c>
      <c r="C1384" s="12" t="s">
        <v>8866</v>
      </c>
      <c r="D1384" s="12" t="s">
        <v>8942</v>
      </c>
      <c r="E1384" s="17" t="s">
        <v>11662</v>
      </c>
      <c r="F1384" s="25" t="str">
        <f>LEFT(E1384,MIN(FIND({0,1,2,3,4,5,6,7,8,9},ASC(E1384)&amp;1234567890))-1)</f>
        <v>Ho</v>
      </c>
      <c r="G1384" s="25">
        <f t="shared" si="42"/>
        <v>4</v>
      </c>
      <c r="H1384" s="25">
        <f>VLOOKUP(F1384,Table!$A$2:$C$121,2,0)</f>
        <v>3</v>
      </c>
      <c r="I1384" s="26">
        <f>VLOOKUP(F1384,Table!$A$2:$C$121,3,0)</f>
        <v>6</v>
      </c>
      <c r="J1384" s="17" t="s">
        <v>11357</v>
      </c>
      <c r="K1384" s="25" t="str">
        <f>LEFT(J1384,MIN(FIND({0,1,2,3,4,5,6,7,8,9},ASC(J1384)&amp;1234567890))-1)</f>
        <v>Sb</v>
      </c>
      <c r="L1384" s="25">
        <f t="shared" si="43"/>
        <v>3</v>
      </c>
      <c r="M1384" s="25">
        <f>VLOOKUP(K1384,Table!$A$2:$C$121,2,0)</f>
        <v>15</v>
      </c>
      <c r="N1384" s="26">
        <f>VLOOKUP(K1384,Table!$A$2:$C$121,3,0)</f>
        <v>5</v>
      </c>
      <c r="O1384" s="13" t="str">
        <f>VLOOKUP(A1384,Table!$U$1:$V$230,2,0)</f>
        <v>Cubic</v>
      </c>
      <c r="P1384" s="63"/>
      <c r="Q1384"/>
    </row>
    <row r="1385" spans="1:17" ht="17.25" customHeight="1">
      <c r="A1385" s="12">
        <v>220</v>
      </c>
      <c r="B1385" s="12">
        <v>601517</v>
      </c>
      <c r="C1385" s="12" t="s">
        <v>8866</v>
      </c>
      <c r="D1385" s="12" t="s">
        <v>8943</v>
      </c>
      <c r="E1385" s="17" t="s">
        <v>14082</v>
      </c>
      <c r="F1385" s="25" t="str">
        <f>LEFT(E1385,MIN(FIND({0,1,2,3,4,5,6,7,8,9},ASC(E1385)&amp;1234567890))-1)</f>
        <v>Am</v>
      </c>
      <c r="G1385" s="25">
        <f t="shared" si="42"/>
        <v>4</v>
      </c>
      <c r="H1385" s="25">
        <f>VLOOKUP(F1385,Table!$A$2:$C$121,2,0)</f>
        <v>3</v>
      </c>
      <c r="I1385" s="26">
        <f>VLOOKUP(F1385,Table!$A$2:$C$121,3,0)</f>
        <v>7</v>
      </c>
      <c r="J1385" s="17" t="s">
        <v>11357</v>
      </c>
      <c r="K1385" s="25" t="str">
        <f>LEFT(J1385,MIN(FIND({0,1,2,3,4,5,6,7,8,9},ASC(J1385)&amp;1234567890))-1)</f>
        <v>Sb</v>
      </c>
      <c r="L1385" s="25">
        <f t="shared" si="43"/>
        <v>3</v>
      </c>
      <c r="M1385" s="25">
        <f>VLOOKUP(K1385,Table!$A$2:$C$121,2,0)</f>
        <v>15</v>
      </c>
      <c r="N1385" s="26">
        <f>VLOOKUP(K1385,Table!$A$2:$C$121,3,0)</f>
        <v>5</v>
      </c>
      <c r="O1385" s="13" t="str">
        <f>VLOOKUP(A1385,Table!$U$1:$V$230,2,0)</f>
        <v>Cubic</v>
      </c>
      <c r="P1385" s="63"/>
      <c r="Q1385"/>
    </row>
    <row r="1386" spans="1:17" ht="17.25" customHeight="1">
      <c r="A1386" s="12">
        <v>220</v>
      </c>
      <c r="B1386" s="12">
        <v>602181</v>
      </c>
      <c r="C1386" s="12" t="s">
        <v>8866</v>
      </c>
      <c r="D1386" s="12" t="s">
        <v>8944</v>
      </c>
      <c r="E1386" s="17" t="s">
        <v>13202</v>
      </c>
      <c r="F1386" s="25" t="str">
        <f>LEFT(E1386,MIN(FIND({0,1,2,3,4,5,6,7,8,9},ASC(E1386)&amp;1234567890))-1)</f>
        <v>La</v>
      </c>
      <c r="G1386" s="25">
        <f t="shared" si="42"/>
        <v>4</v>
      </c>
      <c r="H1386" s="25">
        <f>VLOOKUP(F1386,Table!$A$2:$C$121,2,0)</f>
        <v>3</v>
      </c>
      <c r="I1386" s="26">
        <f>VLOOKUP(F1386,Table!$A$2:$C$121,3,0)</f>
        <v>6</v>
      </c>
      <c r="J1386" s="17" t="s">
        <v>11840</v>
      </c>
      <c r="K1386" s="25" t="str">
        <f>LEFT(J1386,MIN(FIND({0,1,2,3,4,5,6,7,8,9},ASC(J1386)&amp;1234567890))-1)</f>
        <v>Bi</v>
      </c>
      <c r="L1386" s="25">
        <f t="shared" si="43"/>
        <v>3</v>
      </c>
      <c r="M1386" s="25">
        <f>VLOOKUP(K1386,Table!$A$2:$C$121,2,0)</f>
        <v>15</v>
      </c>
      <c r="N1386" s="26">
        <f>VLOOKUP(K1386,Table!$A$2:$C$121,3,0)</f>
        <v>6</v>
      </c>
      <c r="O1386" s="13" t="str">
        <f>VLOOKUP(A1386,Table!$U$1:$V$230,2,0)</f>
        <v>Cubic</v>
      </c>
      <c r="P1386" s="63"/>
      <c r="Q1386"/>
    </row>
    <row r="1387" spans="1:17" ht="17.25" customHeight="1">
      <c r="A1387" s="12">
        <v>220</v>
      </c>
      <c r="B1387" s="12">
        <v>602764</v>
      </c>
      <c r="C1387" s="12" t="s">
        <v>8866</v>
      </c>
      <c r="D1387" s="12" t="s">
        <v>8945</v>
      </c>
      <c r="E1387" s="17" t="s">
        <v>60</v>
      </c>
      <c r="F1387" s="25" t="str">
        <f>LEFT(E1387,MIN(FIND({0,1,2,3,4,5,6,7,8,9},ASC(E1387)&amp;1234567890))-1)</f>
        <v>Sm</v>
      </c>
      <c r="G1387" s="25">
        <f t="shared" si="42"/>
        <v>2</v>
      </c>
      <c r="H1387" s="25">
        <f>VLOOKUP(F1387,Table!$A$2:$C$121,2,0)</f>
        <v>3</v>
      </c>
      <c r="I1387" s="26">
        <f>VLOOKUP(F1387,Table!$A$2:$C$121,3,0)</f>
        <v>6</v>
      </c>
      <c r="J1387" s="17" t="s">
        <v>406</v>
      </c>
      <c r="K1387" s="25" t="str">
        <f>LEFT(J1387,MIN(FIND({0,1,2,3,4,5,6,7,8,9},ASC(J1387)&amp;1234567890))-1)</f>
        <v>C</v>
      </c>
      <c r="L1387" s="25">
        <f t="shared" si="43"/>
        <v>3</v>
      </c>
      <c r="M1387" s="25">
        <f>VLOOKUP(K1387,Table!$A$2:$C$121,2,0)</f>
        <v>14</v>
      </c>
      <c r="N1387" s="26">
        <f>VLOOKUP(K1387,Table!$A$2:$C$121,3,0)</f>
        <v>2</v>
      </c>
      <c r="O1387" s="13" t="str">
        <f>VLOOKUP(A1387,Table!$U$1:$V$230,2,0)</f>
        <v>Cubic</v>
      </c>
      <c r="P1387" s="63"/>
      <c r="Q1387"/>
    </row>
    <row r="1388" spans="1:17" ht="17.25" customHeight="1">
      <c r="A1388" s="12">
        <v>220</v>
      </c>
      <c r="B1388" s="12">
        <v>602774</v>
      </c>
      <c r="C1388" s="12" t="s">
        <v>8866</v>
      </c>
      <c r="D1388" s="12" t="s">
        <v>8946</v>
      </c>
      <c r="E1388" s="17" t="s">
        <v>11395</v>
      </c>
      <c r="F1388" s="25" t="str">
        <f>LEFT(E1388,MIN(FIND({0,1,2,3,4,5,6,7,8,9},ASC(E1388)&amp;1234567890))-1)</f>
        <v>Gd</v>
      </c>
      <c r="G1388" s="25">
        <f t="shared" si="42"/>
        <v>2</v>
      </c>
      <c r="H1388" s="25">
        <f>VLOOKUP(F1388,Table!$A$2:$C$121,2,0)</f>
        <v>3</v>
      </c>
      <c r="I1388" s="26">
        <f>VLOOKUP(F1388,Table!$A$2:$C$121,3,0)</f>
        <v>6</v>
      </c>
      <c r="J1388" s="17" t="s">
        <v>406</v>
      </c>
      <c r="K1388" s="25" t="str">
        <f>LEFT(J1388,MIN(FIND({0,1,2,3,4,5,6,7,8,9},ASC(J1388)&amp;1234567890))-1)</f>
        <v>C</v>
      </c>
      <c r="L1388" s="25">
        <f t="shared" si="43"/>
        <v>3</v>
      </c>
      <c r="M1388" s="25">
        <f>VLOOKUP(K1388,Table!$A$2:$C$121,2,0)</f>
        <v>14</v>
      </c>
      <c r="N1388" s="26">
        <f>VLOOKUP(K1388,Table!$A$2:$C$121,3,0)</f>
        <v>2</v>
      </c>
      <c r="O1388" s="13" t="str">
        <f>VLOOKUP(A1388,Table!$U$1:$V$230,2,0)</f>
        <v>Cubic</v>
      </c>
      <c r="P1388" s="63"/>
      <c r="Q1388"/>
    </row>
    <row r="1389" spans="1:17" ht="17.25" customHeight="1">
      <c r="A1389" s="12">
        <v>220</v>
      </c>
      <c r="B1389" s="12">
        <v>604608</v>
      </c>
      <c r="C1389" s="12" t="s">
        <v>8866</v>
      </c>
      <c r="D1389" s="12" t="s">
        <v>8947</v>
      </c>
      <c r="E1389" s="17" t="s">
        <v>14083</v>
      </c>
      <c r="F1389" s="25" t="str">
        <f>LEFT(E1389,MIN(FIND({0,1,2,3,4,5,6,7,8,9},ASC(E1389)&amp;1234567890))-1)</f>
        <v>Nd</v>
      </c>
      <c r="G1389" s="25">
        <f t="shared" si="42"/>
        <v>2.6669999999999998</v>
      </c>
      <c r="H1389" s="25">
        <f>VLOOKUP(F1389,Table!$A$2:$C$121,2,0)</f>
        <v>3</v>
      </c>
      <c r="I1389" s="26">
        <f>VLOOKUP(F1389,Table!$A$2:$C$121,3,0)</f>
        <v>6</v>
      </c>
      <c r="J1389" s="17" t="s">
        <v>481</v>
      </c>
      <c r="K1389" s="25" t="str">
        <f>LEFT(J1389,MIN(FIND({0,1,2,3,4,5,6,7,8,9},ASC(J1389)&amp;1234567890))-1)</f>
        <v>S</v>
      </c>
      <c r="L1389" s="25">
        <f t="shared" si="43"/>
        <v>4</v>
      </c>
      <c r="M1389" s="25">
        <f>VLOOKUP(K1389,Table!$A$2:$C$121,2,0)</f>
        <v>16</v>
      </c>
      <c r="N1389" s="26">
        <f>VLOOKUP(K1389,Table!$A$2:$C$121,3,0)</f>
        <v>3</v>
      </c>
      <c r="O1389" s="13" t="str">
        <f>VLOOKUP(A1389,Table!$U$1:$V$230,2,0)</f>
        <v>Cubic</v>
      </c>
      <c r="P1389" s="63"/>
      <c r="Q1389"/>
    </row>
    <row r="1390" spans="1:17" ht="17.25" customHeight="1">
      <c r="A1390" s="12">
        <v>220</v>
      </c>
      <c r="B1390" s="12">
        <v>604609</v>
      </c>
      <c r="C1390" s="12" t="s">
        <v>8866</v>
      </c>
      <c r="D1390" s="12" t="s">
        <v>8948</v>
      </c>
      <c r="E1390" s="17" t="s">
        <v>14084</v>
      </c>
      <c r="F1390" s="25" t="str">
        <f>LEFT(E1390,MIN(FIND({0,1,2,3,4,5,6,7,8,9},ASC(E1390)&amp;1234567890))-1)</f>
        <v>La</v>
      </c>
      <c r="G1390" s="25">
        <f t="shared" si="42"/>
        <v>2.6669999999999998</v>
      </c>
      <c r="H1390" s="25">
        <f>VLOOKUP(F1390,Table!$A$2:$C$121,2,0)</f>
        <v>3</v>
      </c>
      <c r="I1390" s="26">
        <f>VLOOKUP(F1390,Table!$A$2:$C$121,3,0)</f>
        <v>6</v>
      </c>
      <c r="J1390" s="17" t="s">
        <v>481</v>
      </c>
      <c r="K1390" s="25" t="str">
        <f>LEFT(J1390,MIN(FIND({0,1,2,3,4,5,6,7,8,9},ASC(J1390)&amp;1234567890))-1)</f>
        <v>S</v>
      </c>
      <c r="L1390" s="25">
        <f t="shared" si="43"/>
        <v>4</v>
      </c>
      <c r="M1390" s="25">
        <f>VLOOKUP(K1390,Table!$A$2:$C$121,2,0)</f>
        <v>16</v>
      </c>
      <c r="N1390" s="26">
        <f>VLOOKUP(K1390,Table!$A$2:$C$121,3,0)</f>
        <v>3</v>
      </c>
      <c r="O1390" s="13" t="str">
        <f>VLOOKUP(A1390,Table!$U$1:$V$230,2,0)</f>
        <v>Cubic</v>
      </c>
      <c r="P1390" s="63"/>
      <c r="Q1390"/>
    </row>
    <row r="1391" spans="1:17" ht="17.25" customHeight="1">
      <c r="A1391" s="12">
        <v>220</v>
      </c>
      <c r="B1391" s="12">
        <v>609767</v>
      </c>
      <c r="C1391" s="12" t="s">
        <v>8866</v>
      </c>
      <c r="D1391" s="12" t="s">
        <v>8949</v>
      </c>
      <c r="E1391" s="17" t="s">
        <v>11535</v>
      </c>
      <c r="F1391" s="25" t="str">
        <f>LEFT(E1391,MIN(FIND({0,1,2,3,4,5,6,7,8,9},ASC(E1391)&amp;1234567890))-1)</f>
        <v>Am</v>
      </c>
      <c r="G1391" s="25">
        <f t="shared" si="42"/>
        <v>2</v>
      </c>
      <c r="H1391" s="25">
        <f>VLOOKUP(F1391,Table!$A$2:$C$121,2,0)</f>
        <v>3</v>
      </c>
      <c r="I1391" s="26">
        <f>VLOOKUP(F1391,Table!$A$2:$C$121,3,0)</f>
        <v>7</v>
      </c>
      <c r="J1391" s="17" t="s">
        <v>406</v>
      </c>
      <c r="K1391" s="25" t="str">
        <f>LEFT(J1391,MIN(FIND({0,1,2,3,4,5,6,7,8,9},ASC(J1391)&amp;1234567890))-1)</f>
        <v>C</v>
      </c>
      <c r="L1391" s="25">
        <f t="shared" si="43"/>
        <v>3</v>
      </c>
      <c r="M1391" s="25">
        <f>VLOOKUP(K1391,Table!$A$2:$C$121,2,0)</f>
        <v>14</v>
      </c>
      <c r="N1391" s="26">
        <f>VLOOKUP(K1391,Table!$A$2:$C$121,3,0)</f>
        <v>2</v>
      </c>
      <c r="O1391" s="13" t="str">
        <f>VLOOKUP(A1391,Table!$U$1:$V$230,2,0)</f>
        <v>Cubic</v>
      </c>
      <c r="P1391" s="63"/>
      <c r="Q1391"/>
    </row>
    <row r="1392" spans="1:17" ht="17.25" customHeight="1">
      <c r="A1392" s="12">
        <v>220</v>
      </c>
      <c r="B1392" s="12">
        <v>609805</v>
      </c>
      <c r="C1392" s="12" t="s">
        <v>8866</v>
      </c>
      <c r="D1392" s="12" t="s">
        <v>8950</v>
      </c>
      <c r="E1392" s="17" t="s">
        <v>14085</v>
      </c>
      <c r="F1392" s="25" t="str">
        <f>LEFT(E1392,MIN(FIND({0,1,2,3,4,5,6,7,8,9},ASC(E1392)&amp;1234567890))-1)</f>
        <v>Am</v>
      </c>
      <c r="G1392" s="25">
        <f t="shared" si="42"/>
        <v>2.6669999999999998</v>
      </c>
      <c r="H1392" s="25">
        <f>VLOOKUP(F1392,Table!$A$2:$C$121,2,0)</f>
        <v>3</v>
      </c>
      <c r="I1392" s="26">
        <f>VLOOKUP(F1392,Table!$A$2:$C$121,3,0)</f>
        <v>7</v>
      </c>
      <c r="J1392" s="17" t="s">
        <v>481</v>
      </c>
      <c r="K1392" s="25" t="str">
        <f>LEFT(J1392,MIN(FIND({0,1,2,3,4,5,6,7,8,9},ASC(J1392)&amp;1234567890))-1)</f>
        <v>S</v>
      </c>
      <c r="L1392" s="25">
        <f t="shared" si="43"/>
        <v>4</v>
      </c>
      <c r="M1392" s="25">
        <f>VLOOKUP(K1392,Table!$A$2:$C$121,2,0)</f>
        <v>16</v>
      </c>
      <c r="N1392" s="26">
        <f>VLOOKUP(K1392,Table!$A$2:$C$121,3,0)</f>
        <v>3</v>
      </c>
      <c r="O1392" s="13" t="str">
        <f>VLOOKUP(A1392,Table!$U$1:$V$230,2,0)</f>
        <v>Cubic</v>
      </c>
      <c r="P1392" s="63"/>
      <c r="Q1392"/>
    </row>
    <row r="1393" spans="1:17" ht="17.25" customHeight="1">
      <c r="A1393" s="12">
        <v>220</v>
      </c>
      <c r="B1393" s="12">
        <v>609815</v>
      </c>
      <c r="C1393" s="12" t="s">
        <v>8866</v>
      </c>
      <c r="D1393" s="12" t="s">
        <v>8951</v>
      </c>
      <c r="E1393" s="17" t="s">
        <v>14086</v>
      </c>
      <c r="F1393" s="25" t="str">
        <f>LEFT(E1393,MIN(FIND({0,1,2,3,4,5,6,7,8,9},ASC(E1393)&amp;1234567890))-1)</f>
        <v>Am</v>
      </c>
      <c r="G1393" s="25">
        <f t="shared" si="42"/>
        <v>3</v>
      </c>
      <c r="H1393" s="25">
        <f>VLOOKUP(F1393,Table!$A$2:$C$121,2,0)</f>
        <v>3</v>
      </c>
      <c r="I1393" s="26">
        <f>VLOOKUP(F1393,Table!$A$2:$C$121,3,0)</f>
        <v>7</v>
      </c>
      <c r="J1393" s="17" t="s">
        <v>581</v>
      </c>
      <c r="K1393" s="25" t="str">
        <f>LEFT(J1393,MIN(FIND({0,1,2,3,4,5,6,7,8,9},ASC(J1393)&amp;1234567890))-1)</f>
        <v>Se</v>
      </c>
      <c r="L1393" s="25">
        <f t="shared" si="43"/>
        <v>4</v>
      </c>
      <c r="M1393" s="25">
        <f>VLOOKUP(K1393,Table!$A$2:$C$121,2,0)</f>
        <v>16</v>
      </c>
      <c r="N1393" s="26">
        <f>VLOOKUP(K1393,Table!$A$2:$C$121,3,0)</f>
        <v>4</v>
      </c>
      <c r="O1393" s="13" t="str">
        <f>VLOOKUP(A1393,Table!$U$1:$V$230,2,0)</f>
        <v>Cubic</v>
      </c>
      <c r="P1393" s="63"/>
      <c r="Q1393"/>
    </row>
    <row r="1394" spans="1:17" ht="17.25" customHeight="1">
      <c r="A1394" s="12">
        <v>220</v>
      </c>
      <c r="B1394" s="12">
        <v>609827</v>
      </c>
      <c r="C1394" s="12" t="s">
        <v>8866</v>
      </c>
      <c r="D1394" s="12" t="s">
        <v>8952</v>
      </c>
      <c r="E1394" s="17" t="s">
        <v>14086</v>
      </c>
      <c r="F1394" s="25" t="str">
        <f>LEFT(E1394,MIN(FIND({0,1,2,3,4,5,6,7,8,9},ASC(E1394)&amp;1234567890))-1)</f>
        <v>Am</v>
      </c>
      <c r="G1394" s="25">
        <f t="shared" si="42"/>
        <v>3</v>
      </c>
      <c r="H1394" s="25">
        <f>VLOOKUP(F1394,Table!$A$2:$C$121,2,0)</f>
        <v>3</v>
      </c>
      <c r="I1394" s="26">
        <f>VLOOKUP(F1394,Table!$A$2:$C$121,3,0)</f>
        <v>7</v>
      </c>
      <c r="J1394" s="17" t="s">
        <v>381</v>
      </c>
      <c r="K1394" s="25" t="str">
        <f>LEFT(J1394,MIN(FIND({0,1,2,3,4,5,6,7,8,9},ASC(J1394)&amp;1234567890))-1)</f>
        <v>Te</v>
      </c>
      <c r="L1394" s="25">
        <f t="shared" si="43"/>
        <v>4</v>
      </c>
      <c r="M1394" s="25">
        <f>VLOOKUP(K1394,Table!$A$2:$C$121,2,0)</f>
        <v>16</v>
      </c>
      <c r="N1394" s="26">
        <f>VLOOKUP(K1394,Table!$A$2:$C$121,3,0)</f>
        <v>5</v>
      </c>
      <c r="O1394" s="13" t="str">
        <f>VLOOKUP(A1394,Table!$U$1:$V$230,2,0)</f>
        <v>Cubic</v>
      </c>
      <c r="P1394" s="63"/>
      <c r="Q1394"/>
    </row>
    <row r="1395" spans="1:17" ht="17.25" customHeight="1">
      <c r="A1395" s="12">
        <v>220</v>
      </c>
      <c r="B1395" s="12">
        <v>610416</v>
      </c>
      <c r="C1395" s="12" t="s">
        <v>8866</v>
      </c>
      <c r="D1395" s="12" t="s">
        <v>8953</v>
      </c>
      <c r="E1395" s="17" t="s">
        <v>12736</v>
      </c>
      <c r="F1395" s="25" t="str">
        <f>LEFT(E1395,MIN(FIND({0,1,2,3,4,5,6,7,8,9},ASC(E1395)&amp;1234567890))-1)</f>
        <v>Eu</v>
      </c>
      <c r="G1395" s="25">
        <f t="shared" si="42"/>
        <v>4</v>
      </c>
      <c r="H1395" s="25">
        <f>VLOOKUP(F1395,Table!$A$2:$C$121,2,0)</f>
        <v>3</v>
      </c>
      <c r="I1395" s="26">
        <f>VLOOKUP(F1395,Table!$A$2:$C$121,3,0)</f>
        <v>6</v>
      </c>
      <c r="J1395" s="17" t="s">
        <v>14087</v>
      </c>
      <c r="K1395" s="25" t="str">
        <f>LEFT(J1395,MIN(FIND({0,1,2,3,4,5,6,7,8,9},ASC(J1395)&amp;1234567890))-1)</f>
        <v>As</v>
      </c>
      <c r="L1395" s="25">
        <f t="shared" si="43"/>
        <v>2.6669999999999998</v>
      </c>
      <c r="M1395" s="25">
        <f>VLOOKUP(K1395,Table!$A$2:$C$121,2,0)</f>
        <v>15</v>
      </c>
      <c r="N1395" s="26">
        <f>VLOOKUP(K1395,Table!$A$2:$C$121,3,0)</f>
        <v>4</v>
      </c>
      <c r="O1395" s="13" t="str">
        <f>VLOOKUP(A1395,Table!$U$1:$V$230,2,0)</f>
        <v>Cubic</v>
      </c>
      <c r="P1395" s="63"/>
      <c r="Q1395"/>
    </row>
    <row r="1396" spans="1:17" ht="17.25" customHeight="1">
      <c r="A1396" s="12">
        <v>220</v>
      </c>
      <c r="B1396" s="12">
        <v>610771</v>
      </c>
      <c r="C1396" s="12" t="s">
        <v>8866</v>
      </c>
      <c r="D1396" s="12" t="s">
        <v>8954</v>
      </c>
      <c r="E1396" s="17" t="s">
        <v>13202</v>
      </c>
      <c r="F1396" s="25" t="str">
        <f>LEFT(E1396,MIN(FIND({0,1,2,3,4,5,6,7,8,9},ASC(E1396)&amp;1234567890))-1)</f>
        <v>La</v>
      </c>
      <c r="G1396" s="25">
        <f t="shared" si="42"/>
        <v>4</v>
      </c>
      <c r="H1396" s="25">
        <f>VLOOKUP(F1396,Table!$A$2:$C$121,2,0)</f>
        <v>3</v>
      </c>
      <c r="I1396" s="26">
        <f>VLOOKUP(F1396,Table!$A$2:$C$121,3,0)</f>
        <v>6</v>
      </c>
      <c r="J1396" s="17" t="s">
        <v>331</v>
      </c>
      <c r="K1396" s="25" t="str">
        <f>LEFT(J1396,MIN(FIND({0,1,2,3,4,5,6,7,8,9},ASC(J1396)&amp;1234567890))-1)</f>
        <v>As</v>
      </c>
      <c r="L1396" s="25">
        <f t="shared" si="43"/>
        <v>3</v>
      </c>
      <c r="M1396" s="25">
        <f>VLOOKUP(K1396,Table!$A$2:$C$121,2,0)</f>
        <v>15</v>
      </c>
      <c r="N1396" s="26">
        <f>VLOOKUP(K1396,Table!$A$2:$C$121,3,0)</f>
        <v>4</v>
      </c>
      <c r="O1396" s="13" t="str">
        <f>VLOOKUP(A1396,Table!$U$1:$V$230,2,0)</f>
        <v>Cubic</v>
      </c>
      <c r="P1396" s="63"/>
      <c r="Q1396"/>
    </row>
    <row r="1397" spans="1:17" ht="17.25" customHeight="1">
      <c r="A1397" s="12">
        <v>220</v>
      </c>
      <c r="B1397" s="12">
        <v>611115</v>
      </c>
      <c r="C1397" s="12" t="s">
        <v>8866</v>
      </c>
      <c r="D1397" s="12" t="s">
        <v>8955</v>
      </c>
      <c r="E1397" s="17" t="s">
        <v>12011</v>
      </c>
      <c r="F1397" s="25" t="str">
        <f>LEFT(E1397,MIN(FIND({0,1,2,3,4,5,6,7,8,9},ASC(E1397)&amp;1234567890))-1)</f>
        <v>Np</v>
      </c>
      <c r="G1397" s="25">
        <f t="shared" si="42"/>
        <v>3</v>
      </c>
      <c r="H1397" s="25">
        <f>VLOOKUP(F1397,Table!$A$2:$C$121,2,0)</f>
        <v>3</v>
      </c>
      <c r="I1397" s="26">
        <f>VLOOKUP(F1397,Table!$A$2:$C$121,3,0)</f>
        <v>7</v>
      </c>
      <c r="J1397" s="17" t="s">
        <v>11312</v>
      </c>
      <c r="K1397" s="25" t="str">
        <f>LEFT(J1397,MIN(FIND({0,1,2,3,4,5,6,7,8,9},ASC(J1397)&amp;1234567890))-1)</f>
        <v>As</v>
      </c>
      <c r="L1397" s="25">
        <f t="shared" si="43"/>
        <v>4</v>
      </c>
      <c r="M1397" s="25">
        <f>VLOOKUP(K1397,Table!$A$2:$C$121,2,0)</f>
        <v>15</v>
      </c>
      <c r="N1397" s="26">
        <f>VLOOKUP(K1397,Table!$A$2:$C$121,3,0)</f>
        <v>4</v>
      </c>
      <c r="O1397" s="13" t="str">
        <f>VLOOKUP(A1397,Table!$U$1:$V$230,2,0)</f>
        <v>Cubic</v>
      </c>
      <c r="P1397" s="63"/>
      <c r="Q1397"/>
    </row>
    <row r="1398" spans="1:17" ht="17.25" customHeight="1">
      <c r="A1398" s="12">
        <v>220</v>
      </c>
      <c r="B1398" s="12">
        <v>611492</v>
      </c>
      <c r="C1398" s="12" t="s">
        <v>8866</v>
      </c>
      <c r="D1398" s="12" t="s">
        <v>8956</v>
      </c>
      <c r="E1398" s="17" t="s">
        <v>344</v>
      </c>
      <c r="F1398" s="25" t="str">
        <f>LEFT(E1398,MIN(FIND({0,1,2,3,4,5,6,7,8,9},ASC(E1398)&amp;1234567890))-1)</f>
        <v>Ti</v>
      </c>
      <c r="G1398" s="25">
        <f t="shared" si="42"/>
        <v>4</v>
      </c>
      <c r="H1398" s="25">
        <f>VLOOKUP(F1398,Table!$A$2:$C$121,2,0)</f>
        <v>4</v>
      </c>
      <c r="I1398" s="26">
        <f>VLOOKUP(F1398,Table!$A$2:$C$121,3,0)</f>
        <v>4</v>
      </c>
      <c r="J1398" s="17" t="s">
        <v>331</v>
      </c>
      <c r="K1398" s="25" t="str">
        <f>LEFT(J1398,MIN(FIND({0,1,2,3,4,5,6,7,8,9},ASC(J1398)&amp;1234567890))-1)</f>
        <v>As</v>
      </c>
      <c r="L1398" s="25">
        <f t="shared" si="43"/>
        <v>3</v>
      </c>
      <c r="M1398" s="25">
        <f>VLOOKUP(K1398,Table!$A$2:$C$121,2,0)</f>
        <v>15</v>
      </c>
      <c r="N1398" s="26">
        <f>VLOOKUP(K1398,Table!$A$2:$C$121,3,0)</f>
        <v>4</v>
      </c>
      <c r="O1398" s="13" t="str">
        <f>VLOOKUP(A1398,Table!$U$1:$V$230,2,0)</f>
        <v>Cubic</v>
      </c>
      <c r="P1398" s="63"/>
      <c r="Q1398"/>
    </row>
    <row r="1399" spans="1:17" ht="17.25" customHeight="1">
      <c r="A1399" s="12">
        <v>220</v>
      </c>
      <c r="B1399" s="12">
        <v>616549</v>
      </c>
      <c r="C1399" s="12" t="s">
        <v>8866</v>
      </c>
      <c r="D1399" s="12" t="s">
        <v>8957</v>
      </c>
      <c r="E1399" s="17" t="s">
        <v>11555</v>
      </c>
      <c r="F1399" s="25" t="str">
        <f>LEFT(E1399,MIN(FIND({0,1,2,3,4,5,6,7,8,9},ASC(E1399)&amp;1234567890))-1)</f>
        <v>Ce</v>
      </c>
      <c r="G1399" s="25">
        <f t="shared" si="42"/>
        <v>4</v>
      </c>
      <c r="H1399" s="25">
        <f>VLOOKUP(F1399,Table!$A$2:$C$121,2,0)</f>
        <v>3</v>
      </c>
      <c r="I1399" s="26">
        <f>VLOOKUP(F1399,Table!$A$2:$C$121,3,0)</f>
        <v>6</v>
      </c>
      <c r="J1399" s="17" t="s">
        <v>11840</v>
      </c>
      <c r="K1399" s="25" t="str">
        <f>LEFT(J1399,MIN(FIND({0,1,2,3,4,5,6,7,8,9},ASC(J1399)&amp;1234567890))-1)</f>
        <v>Bi</v>
      </c>
      <c r="L1399" s="25">
        <f t="shared" si="43"/>
        <v>3</v>
      </c>
      <c r="M1399" s="25">
        <f>VLOOKUP(K1399,Table!$A$2:$C$121,2,0)</f>
        <v>15</v>
      </c>
      <c r="N1399" s="26">
        <f>VLOOKUP(K1399,Table!$A$2:$C$121,3,0)</f>
        <v>6</v>
      </c>
      <c r="O1399" s="13" t="str">
        <f>VLOOKUP(A1399,Table!$U$1:$V$230,2,0)</f>
        <v>Cubic</v>
      </c>
      <c r="P1399" s="63"/>
      <c r="Q1399"/>
    </row>
    <row r="1400" spans="1:17" ht="17.25" customHeight="1">
      <c r="A1400" s="12">
        <v>220</v>
      </c>
      <c r="B1400" s="12">
        <v>616645</v>
      </c>
      <c r="C1400" s="12" t="s">
        <v>8866</v>
      </c>
      <c r="D1400" s="12" t="s">
        <v>8958</v>
      </c>
      <c r="E1400" s="17" t="s">
        <v>12736</v>
      </c>
      <c r="F1400" s="25" t="str">
        <f>LEFT(E1400,MIN(FIND({0,1,2,3,4,5,6,7,8,9},ASC(E1400)&amp;1234567890))-1)</f>
        <v>Eu</v>
      </c>
      <c r="G1400" s="25">
        <f t="shared" si="42"/>
        <v>4</v>
      </c>
      <c r="H1400" s="25">
        <f>VLOOKUP(F1400,Table!$A$2:$C$121,2,0)</f>
        <v>3</v>
      </c>
      <c r="I1400" s="26">
        <f>VLOOKUP(F1400,Table!$A$2:$C$121,3,0)</f>
        <v>6</v>
      </c>
      <c r="J1400" s="17" t="s">
        <v>11840</v>
      </c>
      <c r="K1400" s="25" t="str">
        <f>LEFT(J1400,MIN(FIND({0,1,2,3,4,5,6,7,8,9},ASC(J1400)&amp;1234567890))-1)</f>
        <v>Bi</v>
      </c>
      <c r="L1400" s="25">
        <f t="shared" si="43"/>
        <v>3</v>
      </c>
      <c r="M1400" s="25">
        <f>VLOOKUP(K1400,Table!$A$2:$C$121,2,0)</f>
        <v>15</v>
      </c>
      <c r="N1400" s="26">
        <f>VLOOKUP(K1400,Table!$A$2:$C$121,3,0)</f>
        <v>6</v>
      </c>
      <c r="O1400" s="13" t="str">
        <f>VLOOKUP(A1400,Table!$U$1:$V$230,2,0)</f>
        <v>Cubic</v>
      </c>
      <c r="P1400" s="63"/>
      <c r="Q1400"/>
    </row>
    <row r="1401" spans="1:17" ht="17.25" customHeight="1">
      <c r="A1401" s="12">
        <v>220</v>
      </c>
      <c r="B1401" s="12">
        <v>616659</v>
      </c>
      <c r="C1401" s="12" t="s">
        <v>8866</v>
      </c>
      <c r="D1401" s="12" t="s">
        <v>8959</v>
      </c>
      <c r="E1401" s="17" t="s">
        <v>13143</v>
      </c>
      <c r="F1401" s="25" t="str">
        <f>LEFT(E1401,MIN(FIND({0,1,2,3,4,5,6,7,8,9},ASC(E1401)&amp;1234567890))-1)</f>
        <v>Gd</v>
      </c>
      <c r="G1401" s="25">
        <f t="shared" si="42"/>
        <v>4</v>
      </c>
      <c r="H1401" s="25">
        <f>VLOOKUP(F1401,Table!$A$2:$C$121,2,0)</f>
        <v>3</v>
      </c>
      <c r="I1401" s="26">
        <f>VLOOKUP(F1401,Table!$A$2:$C$121,3,0)</f>
        <v>6</v>
      </c>
      <c r="J1401" s="17" t="s">
        <v>11840</v>
      </c>
      <c r="K1401" s="25" t="str">
        <f>LEFT(J1401,MIN(FIND({0,1,2,3,4,5,6,7,8,9},ASC(J1401)&amp;1234567890))-1)</f>
        <v>Bi</v>
      </c>
      <c r="L1401" s="25">
        <f t="shared" si="43"/>
        <v>3</v>
      </c>
      <c r="M1401" s="25">
        <f>VLOOKUP(K1401,Table!$A$2:$C$121,2,0)</f>
        <v>15</v>
      </c>
      <c r="N1401" s="26">
        <f>VLOOKUP(K1401,Table!$A$2:$C$121,3,0)</f>
        <v>6</v>
      </c>
      <c r="O1401" s="13" t="str">
        <f>VLOOKUP(A1401,Table!$U$1:$V$230,2,0)</f>
        <v>Cubic</v>
      </c>
      <c r="P1401" s="63"/>
      <c r="Q1401"/>
    </row>
    <row r="1402" spans="1:17" ht="17.25" customHeight="1">
      <c r="A1402" s="12">
        <v>220</v>
      </c>
      <c r="B1402" s="12">
        <v>616855</v>
      </c>
      <c r="C1402" s="12" t="s">
        <v>8866</v>
      </c>
      <c r="D1402" s="12" t="s">
        <v>8960</v>
      </c>
      <c r="E1402" s="17" t="s">
        <v>12008</v>
      </c>
      <c r="F1402" s="25" t="str">
        <f>LEFT(E1402,MIN(FIND({0,1,2,3,4,5,6,7,8,9},ASC(E1402)&amp;1234567890))-1)</f>
        <v>Nd</v>
      </c>
      <c r="G1402" s="25">
        <f t="shared" si="42"/>
        <v>4</v>
      </c>
      <c r="H1402" s="25">
        <f>VLOOKUP(F1402,Table!$A$2:$C$121,2,0)</f>
        <v>3</v>
      </c>
      <c r="I1402" s="26">
        <f>VLOOKUP(F1402,Table!$A$2:$C$121,3,0)</f>
        <v>6</v>
      </c>
      <c r="J1402" s="17" t="s">
        <v>11840</v>
      </c>
      <c r="K1402" s="25" t="str">
        <f>LEFT(J1402,MIN(FIND({0,1,2,3,4,5,6,7,8,9},ASC(J1402)&amp;1234567890))-1)</f>
        <v>Bi</v>
      </c>
      <c r="L1402" s="25">
        <f t="shared" si="43"/>
        <v>3</v>
      </c>
      <c r="M1402" s="25">
        <f>VLOOKUP(K1402,Table!$A$2:$C$121,2,0)</f>
        <v>15</v>
      </c>
      <c r="N1402" s="26">
        <f>VLOOKUP(K1402,Table!$A$2:$C$121,3,0)</f>
        <v>6</v>
      </c>
      <c r="O1402" s="13" t="str">
        <f>VLOOKUP(A1402,Table!$U$1:$V$230,2,0)</f>
        <v>Cubic</v>
      </c>
      <c r="P1402" s="63"/>
      <c r="Q1402"/>
    </row>
    <row r="1403" spans="1:17" ht="17.25" customHeight="1">
      <c r="A1403" s="12">
        <v>220</v>
      </c>
      <c r="B1403" s="12">
        <v>616969</v>
      </c>
      <c r="C1403" s="12" t="s">
        <v>8866</v>
      </c>
      <c r="D1403" s="12" t="s">
        <v>8961</v>
      </c>
      <c r="E1403" s="17" t="s">
        <v>14072</v>
      </c>
      <c r="F1403" s="25" t="str">
        <f>LEFT(E1403,MIN(FIND({0,1,2,3,4,5,6,7,8,9},ASC(E1403)&amp;1234567890))-1)</f>
        <v>Pr</v>
      </c>
      <c r="G1403" s="25">
        <f t="shared" si="42"/>
        <v>4</v>
      </c>
      <c r="H1403" s="25">
        <f>VLOOKUP(F1403,Table!$A$2:$C$121,2,0)</f>
        <v>3</v>
      </c>
      <c r="I1403" s="26">
        <f>VLOOKUP(F1403,Table!$A$2:$C$121,3,0)</f>
        <v>6</v>
      </c>
      <c r="J1403" s="17" t="s">
        <v>11840</v>
      </c>
      <c r="K1403" s="25" t="str">
        <f>LEFT(J1403,MIN(FIND({0,1,2,3,4,5,6,7,8,9},ASC(J1403)&amp;1234567890))-1)</f>
        <v>Bi</v>
      </c>
      <c r="L1403" s="25">
        <f t="shared" si="43"/>
        <v>3</v>
      </c>
      <c r="M1403" s="25">
        <f>VLOOKUP(K1403,Table!$A$2:$C$121,2,0)</f>
        <v>15</v>
      </c>
      <c r="N1403" s="26">
        <f>VLOOKUP(K1403,Table!$A$2:$C$121,3,0)</f>
        <v>6</v>
      </c>
      <c r="O1403" s="13" t="str">
        <f>VLOOKUP(A1403,Table!$U$1:$V$230,2,0)</f>
        <v>Cubic</v>
      </c>
      <c r="P1403" s="63"/>
      <c r="Q1403"/>
    </row>
    <row r="1404" spans="1:17" ht="17.25" customHeight="1">
      <c r="A1404" s="12">
        <v>220</v>
      </c>
      <c r="B1404" s="12">
        <v>617123</v>
      </c>
      <c r="C1404" s="12" t="s">
        <v>8866</v>
      </c>
      <c r="D1404" s="12" t="s">
        <v>8962</v>
      </c>
      <c r="E1404" s="17" t="s">
        <v>14088</v>
      </c>
      <c r="F1404" s="25" t="str">
        <f>LEFT(E1404,MIN(FIND({0,1,2,3,4,5,6,7,8,9},ASC(E1404)&amp;1234567890))-1)</f>
        <v>Sm</v>
      </c>
      <c r="G1404" s="25">
        <f t="shared" si="42"/>
        <v>4</v>
      </c>
      <c r="H1404" s="25">
        <f>VLOOKUP(F1404,Table!$A$2:$C$121,2,0)</f>
        <v>3</v>
      </c>
      <c r="I1404" s="26">
        <f>VLOOKUP(F1404,Table!$A$2:$C$121,3,0)</f>
        <v>6</v>
      </c>
      <c r="J1404" s="17" t="s">
        <v>11840</v>
      </c>
      <c r="K1404" s="25" t="str">
        <f>LEFT(J1404,MIN(FIND({0,1,2,3,4,5,6,7,8,9},ASC(J1404)&amp;1234567890))-1)</f>
        <v>Bi</v>
      </c>
      <c r="L1404" s="25">
        <f t="shared" si="43"/>
        <v>3</v>
      </c>
      <c r="M1404" s="25">
        <f>VLOOKUP(K1404,Table!$A$2:$C$121,2,0)</f>
        <v>15</v>
      </c>
      <c r="N1404" s="26">
        <f>VLOOKUP(K1404,Table!$A$2:$C$121,3,0)</f>
        <v>6</v>
      </c>
      <c r="O1404" s="13" t="str">
        <f>VLOOKUP(A1404,Table!$U$1:$V$230,2,0)</f>
        <v>Cubic</v>
      </c>
      <c r="P1404" s="63"/>
      <c r="Q1404"/>
    </row>
    <row r="1405" spans="1:17" ht="17.25" customHeight="1">
      <c r="A1405" s="12">
        <v>220</v>
      </c>
      <c r="B1405" s="12">
        <v>617161</v>
      </c>
      <c r="C1405" s="12" t="s">
        <v>8866</v>
      </c>
      <c r="D1405" s="12" t="s">
        <v>8963</v>
      </c>
      <c r="E1405" s="17" t="s">
        <v>11859</v>
      </c>
      <c r="F1405" s="25" t="str">
        <f>LEFT(E1405,MIN(FIND({0,1,2,3,4,5,6,7,8,9},ASC(E1405)&amp;1234567890))-1)</f>
        <v>Tb</v>
      </c>
      <c r="G1405" s="25">
        <f t="shared" si="42"/>
        <v>4</v>
      </c>
      <c r="H1405" s="25">
        <f>VLOOKUP(F1405,Table!$A$2:$C$121,2,0)</f>
        <v>3</v>
      </c>
      <c r="I1405" s="26">
        <f>VLOOKUP(F1405,Table!$A$2:$C$121,3,0)</f>
        <v>6</v>
      </c>
      <c r="J1405" s="17" t="s">
        <v>11840</v>
      </c>
      <c r="K1405" s="25" t="str">
        <f>LEFT(J1405,MIN(FIND({0,1,2,3,4,5,6,7,8,9},ASC(J1405)&amp;1234567890))-1)</f>
        <v>Bi</v>
      </c>
      <c r="L1405" s="25">
        <f t="shared" si="43"/>
        <v>3</v>
      </c>
      <c r="M1405" s="25">
        <f>VLOOKUP(K1405,Table!$A$2:$C$121,2,0)</f>
        <v>15</v>
      </c>
      <c r="N1405" s="26">
        <f>VLOOKUP(K1405,Table!$A$2:$C$121,3,0)</f>
        <v>6</v>
      </c>
      <c r="O1405" s="13" t="str">
        <f>VLOOKUP(A1405,Table!$U$1:$V$230,2,0)</f>
        <v>Cubic</v>
      </c>
      <c r="P1405" s="63"/>
      <c r="Q1405"/>
    </row>
    <row r="1406" spans="1:17" ht="17.25" customHeight="1">
      <c r="A1406" s="12">
        <v>220</v>
      </c>
      <c r="B1406" s="12">
        <v>617222</v>
      </c>
      <c r="C1406" s="12" t="s">
        <v>8866</v>
      </c>
      <c r="D1406" s="12" t="s">
        <v>8964</v>
      </c>
      <c r="E1406" s="17" t="s">
        <v>12088</v>
      </c>
      <c r="F1406" s="25" t="str">
        <f>LEFT(E1406,MIN(FIND({0,1,2,3,4,5,6,7,8,9},ASC(E1406)&amp;1234567890))-1)</f>
        <v>Th</v>
      </c>
      <c r="G1406" s="25">
        <f t="shared" si="42"/>
        <v>3</v>
      </c>
      <c r="H1406" s="25">
        <f>VLOOKUP(F1406,Table!$A$2:$C$121,2,0)</f>
        <v>3</v>
      </c>
      <c r="I1406" s="26">
        <f>VLOOKUP(F1406,Table!$A$2:$C$121,3,0)</f>
        <v>7</v>
      </c>
      <c r="J1406" s="17" t="s">
        <v>414</v>
      </c>
      <c r="K1406" s="25" t="str">
        <f>LEFT(J1406,MIN(FIND({0,1,2,3,4,5,6,7,8,9},ASC(J1406)&amp;1234567890))-1)</f>
        <v>Bi</v>
      </c>
      <c r="L1406" s="25">
        <f t="shared" si="43"/>
        <v>4</v>
      </c>
      <c r="M1406" s="25">
        <f>VLOOKUP(K1406,Table!$A$2:$C$121,2,0)</f>
        <v>15</v>
      </c>
      <c r="N1406" s="26">
        <f>VLOOKUP(K1406,Table!$A$2:$C$121,3,0)</f>
        <v>6</v>
      </c>
      <c r="O1406" s="13" t="str">
        <f>VLOOKUP(A1406,Table!$U$1:$V$230,2,0)</f>
        <v>Cubic</v>
      </c>
      <c r="P1406" s="63"/>
      <c r="Q1406"/>
    </row>
    <row r="1407" spans="1:17" ht="17.25" customHeight="1">
      <c r="A1407" s="12">
        <v>220</v>
      </c>
      <c r="B1407" s="12">
        <v>617239</v>
      </c>
      <c r="C1407" s="12" t="s">
        <v>8866</v>
      </c>
      <c r="D1407" s="12" t="s">
        <v>8965</v>
      </c>
      <c r="E1407" s="17" t="s">
        <v>11323</v>
      </c>
      <c r="F1407" s="25" t="str">
        <f>LEFT(E1407,MIN(FIND({0,1,2,3,4,5,6,7,8,9},ASC(E1407)&amp;1234567890))-1)</f>
        <v>U</v>
      </c>
      <c r="G1407" s="25">
        <f t="shared" si="42"/>
        <v>3</v>
      </c>
      <c r="H1407" s="25">
        <f>VLOOKUP(F1407,Table!$A$2:$C$121,2,0)</f>
        <v>3</v>
      </c>
      <c r="I1407" s="26">
        <f>VLOOKUP(F1407,Table!$A$2:$C$121,3,0)</f>
        <v>7</v>
      </c>
      <c r="J1407" s="17" t="s">
        <v>414</v>
      </c>
      <c r="K1407" s="25" t="str">
        <f>LEFT(J1407,MIN(FIND({0,1,2,3,4,5,6,7,8,9},ASC(J1407)&amp;1234567890))-1)</f>
        <v>Bi</v>
      </c>
      <c r="L1407" s="25">
        <f t="shared" si="43"/>
        <v>4</v>
      </c>
      <c r="M1407" s="25">
        <f>VLOOKUP(K1407,Table!$A$2:$C$121,2,0)</f>
        <v>15</v>
      </c>
      <c r="N1407" s="26">
        <f>VLOOKUP(K1407,Table!$A$2:$C$121,3,0)</f>
        <v>6</v>
      </c>
      <c r="O1407" s="13" t="str">
        <f>VLOOKUP(A1407,Table!$U$1:$V$230,2,0)</f>
        <v>Cubic</v>
      </c>
      <c r="P1407" s="63"/>
      <c r="Q1407"/>
    </row>
    <row r="1408" spans="1:17" ht="17.25" customHeight="1">
      <c r="A1408" s="12">
        <v>220</v>
      </c>
      <c r="B1408" s="12">
        <v>617248</v>
      </c>
      <c r="C1408" s="12" t="s">
        <v>8866</v>
      </c>
      <c r="D1408" s="12" t="s">
        <v>8966</v>
      </c>
      <c r="E1408" s="17" t="s">
        <v>13145</v>
      </c>
      <c r="F1408" s="25" t="str">
        <f>LEFT(E1408,MIN(FIND({0,1,2,3,4,5,6,7,8,9},ASC(E1408)&amp;1234567890))-1)</f>
        <v>Yb</v>
      </c>
      <c r="G1408" s="25">
        <f t="shared" si="42"/>
        <v>4</v>
      </c>
      <c r="H1408" s="25">
        <f>VLOOKUP(F1408,Table!$A$2:$C$121,2,0)</f>
        <v>3</v>
      </c>
      <c r="I1408" s="26">
        <f>VLOOKUP(F1408,Table!$A$2:$C$121,3,0)</f>
        <v>6</v>
      </c>
      <c r="J1408" s="17" t="s">
        <v>11840</v>
      </c>
      <c r="K1408" s="25" t="str">
        <f>LEFT(J1408,MIN(FIND({0,1,2,3,4,5,6,7,8,9},ASC(J1408)&amp;1234567890))-1)</f>
        <v>Bi</v>
      </c>
      <c r="L1408" s="25">
        <f t="shared" si="43"/>
        <v>3</v>
      </c>
      <c r="M1408" s="25">
        <f>VLOOKUP(K1408,Table!$A$2:$C$121,2,0)</f>
        <v>15</v>
      </c>
      <c r="N1408" s="26">
        <f>VLOOKUP(K1408,Table!$A$2:$C$121,3,0)</f>
        <v>6</v>
      </c>
      <c r="O1408" s="13" t="str">
        <f>VLOOKUP(A1408,Table!$U$1:$V$230,2,0)</f>
        <v>Cubic</v>
      </c>
      <c r="P1408" s="63"/>
      <c r="Q1408"/>
    </row>
    <row r="1409" spans="1:17" ht="17.25" customHeight="1">
      <c r="A1409" s="12">
        <v>220</v>
      </c>
      <c r="B1409" s="12">
        <v>618605</v>
      </c>
      <c r="C1409" s="12" t="s">
        <v>8866</v>
      </c>
      <c r="D1409" s="12" t="s">
        <v>8967</v>
      </c>
      <c r="E1409" s="17" t="s">
        <v>11619</v>
      </c>
      <c r="F1409" s="25" t="str">
        <f>LEFT(E1409,MIN(FIND({0,1,2,3,4,5,6,7,8,9},ASC(E1409)&amp;1234567890))-1)</f>
        <v>Np</v>
      </c>
      <c r="G1409" s="25">
        <f t="shared" si="42"/>
        <v>2</v>
      </c>
      <c r="H1409" s="25">
        <f>VLOOKUP(F1409,Table!$A$2:$C$121,2,0)</f>
        <v>3</v>
      </c>
      <c r="I1409" s="26">
        <f>VLOOKUP(F1409,Table!$A$2:$C$121,3,0)</f>
        <v>7</v>
      </c>
      <c r="J1409" s="17" t="s">
        <v>406</v>
      </c>
      <c r="K1409" s="25" t="str">
        <f>LEFT(J1409,MIN(FIND({0,1,2,3,4,5,6,7,8,9},ASC(J1409)&amp;1234567890))-1)</f>
        <v>C</v>
      </c>
      <c r="L1409" s="25">
        <f t="shared" si="43"/>
        <v>3</v>
      </c>
      <c r="M1409" s="25">
        <f>VLOOKUP(K1409,Table!$A$2:$C$121,2,0)</f>
        <v>14</v>
      </c>
      <c r="N1409" s="26">
        <f>VLOOKUP(K1409,Table!$A$2:$C$121,3,0)</f>
        <v>2</v>
      </c>
      <c r="O1409" s="13" t="str">
        <f>VLOOKUP(A1409,Table!$U$1:$V$230,2,0)</f>
        <v>Cubic</v>
      </c>
      <c r="P1409" s="63"/>
      <c r="Q1409"/>
    </row>
    <row r="1410" spans="1:17" ht="17.25" customHeight="1">
      <c r="A1410" s="12">
        <v>220</v>
      </c>
      <c r="B1410" s="12">
        <v>618903</v>
      </c>
      <c r="C1410" s="12" t="s">
        <v>8866</v>
      </c>
      <c r="D1410" s="12" t="s">
        <v>8968</v>
      </c>
      <c r="E1410" s="17" t="s">
        <v>11494</v>
      </c>
      <c r="F1410" s="25" t="str">
        <f>LEFT(E1410,MIN(FIND({0,1,2,3,4,5,6,7,8,9},ASC(E1410)&amp;1234567890))-1)</f>
        <v>Th</v>
      </c>
      <c r="G1410" s="25">
        <f t="shared" ref="G1410:G1473" si="44">IF(SUBSTITUTE(E1410,F1410,"")="",1,SUBSTITUTE(E1410,F1410,""))*1</f>
        <v>2</v>
      </c>
      <c r="H1410" s="25">
        <f>VLOOKUP(F1410,Table!$A$2:$C$121,2,0)</f>
        <v>3</v>
      </c>
      <c r="I1410" s="26">
        <f>VLOOKUP(F1410,Table!$A$2:$C$121,3,0)</f>
        <v>7</v>
      </c>
      <c r="J1410" s="17" t="s">
        <v>406</v>
      </c>
      <c r="K1410" s="25" t="str">
        <f>LEFT(J1410,MIN(FIND({0,1,2,3,4,5,6,7,8,9},ASC(J1410)&amp;1234567890))-1)</f>
        <v>C</v>
      </c>
      <c r="L1410" s="25">
        <f t="shared" ref="L1410:L1473" si="45">IF(SUBSTITUTE(J1410,K1410,"")="",1,SUBSTITUTE(J1410,K1410,""))*1</f>
        <v>3</v>
      </c>
      <c r="M1410" s="25">
        <f>VLOOKUP(K1410,Table!$A$2:$C$121,2,0)</f>
        <v>14</v>
      </c>
      <c r="N1410" s="26">
        <f>VLOOKUP(K1410,Table!$A$2:$C$121,3,0)</f>
        <v>2</v>
      </c>
      <c r="O1410" s="13" t="str">
        <f>VLOOKUP(A1410,Table!$U$1:$V$230,2,0)</f>
        <v>Cubic</v>
      </c>
      <c r="P1410" s="63"/>
      <c r="Q1410"/>
    </row>
    <row r="1411" spans="1:17" ht="17.25" customHeight="1">
      <c r="A1411" s="12">
        <v>220</v>
      </c>
      <c r="B1411" s="12">
        <v>622007</v>
      </c>
      <c r="C1411" s="12" t="s">
        <v>8866</v>
      </c>
      <c r="D1411" s="12" t="s">
        <v>8969</v>
      </c>
      <c r="E1411" s="17" t="s">
        <v>14089</v>
      </c>
      <c r="F1411" s="25" t="str">
        <f>LEFT(E1411,MIN(FIND({0,1,2,3,4,5,6,7,8,9},ASC(E1411)&amp;1234567890))-1)</f>
        <v>Ce</v>
      </c>
      <c r="G1411" s="25">
        <f t="shared" si="44"/>
        <v>2.6669999999999998</v>
      </c>
      <c r="H1411" s="25">
        <f>VLOOKUP(F1411,Table!$A$2:$C$121,2,0)</f>
        <v>3</v>
      </c>
      <c r="I1411" s="26">
        <f>VLOOKUP(F1411,Table!$A$2:$C$121,3,0)</f>
        <v>6</v>
      </c>
      <c r="J1411" s="17" t="s">
        <v>481</v>
      </c>
      <c r="K1411" s="25" t="str">
        <f>LEFT(J1411,MIN(FIND({0,1,2,3,4,5,6,7,8,9},ASC(J1411)&amp;1234567890))-1)</f>
        <v>S</v>
      </c>
      <c r="L1411" s="25">
        <f t="shared" si="45"/>
        <v>4</v>
      </c>
      <c r="M1411" s="25">
        <f>VLOOKUP(K1411,Table!$A$2:$C$121,2,0)</f>
        <v>16</v>
      </c>
      <c r="N1411" s="26">
        <f>VLOOKUP(K1411,Table!$A$2:$C$121,3,0)</f>
        <v>3</v>
      </c>
      <c r="O1411" s="13" t="str">
        <f>VLOOKUP(A1411,Table!$U$1:$V$230,2,0)</f>
        <v>Cubic</v>
      </c>
      <c r="P1411" s="63"/>
      <c r="Q1411"/>
    </row>
    <row r="1412" spans="1:17" ht="17.25" customHeight="1">
      <c r="A1412" s="12">
        <v>220</v>
      </c>
      <c r="B1412" s="12">
        <v>622113</v>
      </c>
      <c r="C1412" s="12" t="s">
        <v>8866</v>
      </c>
      <c r="D1412" s="12" t="s">
        <v>8970</v>
      </c>
      <c r="E1412" s="17" t="s">
        <v>11353</v>
      </c>
      <c r="F1412" s="25" t="str">
        <f>LEFT(E1412,MIN(FIND({0,1,2,3,4,5,6,7,8,9},ASC(E1412)&amp;1234567890))-1)</f>
        <v>Ce</v>
      </c>
      <c r="G1412" s="25">
        <f t="shared" si="44"/>
        <v>3</v>
      </c>
      <c r="H1412" s="25">
        <f>VLOOKUP(F1412,Table!$A$2:$C$121,2,0)</f>
        <v>3</v>
      </c>
      <c r="I1412" s="26">
        <f>VLOOKUP(F1412,Table!$A$2:$C$121,3,0)</f>
        <v>6</v>
      </c>
      <c r="J1412" s="17" t="s">
        <v>581</v>
      </c>
      <c r="K1412" s="25" t="str">
        <f>LEFT(J1412,MIN(FIND({0,1,2,3,4,5,6,7,8,9},ASC(J1412)&amp;1234567890))-1)</f>
        <v>Se</v>
      </c>
      <c r="L1412" s="25">
        <f t="shared" si="45"/>
        <v>4</v>
      </c>
      <c r="M1412" s="25">
        <f>VLOOKUP(K1412,Table!$A$2:$C$121,2,0)</f>
        <v>16</v>
      </c>
      <c r="N1412" s="26">
        <f>VLOOKUP(K1412,Table!$A$2:$C$121,3,0)</f>
        <v>4</v>
      </c>
      <c r="O1412" s="13" t="str">
        <f>VLOOKUP(A1412,Table!$U$1:$V$230,2,0)</f>
        <v>Cubic</v>
      </c>
      <c r="P1412" s="63"/>
      <c r="Q1412"/>
    </row>
    <row r="1413" spans="1:17" ht="17.25" customHeight="1">
      <c r="A1413" s="12">
        <v>220</v>
      </c>
      <c r="B1413" s="12">
        <v>622114</v>
      </c>
      <c r="C1413" s="12" t="s">
        <v>8866</v>
      </c>
      <c r="D1413" s="12" t="s">
        <v>8971</v>
      </c>
      <c r="E1413" s="17" t="s">
        <v>14089</v>
      </c>
      <c r="F1413" s="25" t="str">
        <f>LEFT(E1413,MIN(FIND({0,1,2,3,4,5,6,7,8,9},ASC(E1413)&amp;1234567890))-1)</f>
        <v>Ce</v>
      </c>
      <c r="G1413" s="25">
        <f t="shared" si="44"/>
        <v>2.6669999999999998</v>
      </c>
      <c r="H1413" s="25">
        <f>VLOOKUP(F1413,Table!$A$2:$C$121,2,0)</f>
        <v>3</v>
      </c>
      <c r="I1413" s="26">
        <f>VLOOKUP(F1413,Table!$A$2:$C$121,3,0)</f>
        <v>6</v>
      </c>
      <c r="J1413" s="17" t="s">
        <v>581</v>
      </c>
      <c r="K1413" s="25" t="str">
        <f>LEFT(J1413,MIN(FIND({0,1,2,3,4,5,6,7,8,9},ASC(J1413)&amp;1234567890))-1)</f>
        <v>Se</v>
      </c>
      <c r="L1413" s="25">
        <f t="shared" si="45"/>
        <v>4</v>
      </c>
      <c r="M1413" s="25">
        <f>VLOOKUP(K1413,Table!$A$2:$C$121,2,0)</f>
        <v>16</v>
      </c>
      <c r="N1413" s="26">
        <f>VLOOKUP(K1413,Table!$A$2:$C$121,3,0)</f>
        <v>4</v>
      </c>
      <c r="O1413" s="13" t="str">
        <f>VLOOKUP(A1413,Table!$U$1:$V$230,2,0)</f>
        <v>Cubic</v>
      </c>
      <c r="P1413" s="63"/>
      <c r="Q1413"/>
    </row>
    <row r="1414" spans="1:17" ht="17.25" customHeight="1">
      <c r="A1414" s="12">
        <v>220</v>
      </c>
      <c r="B1414" s="12">
        <v>622278</v>
      </c>
      <c r="C1414" s="12" t="s">
        <v>8866</v>
      </c>
      <c r="D1414" s="12" t="s">
        <v>8972</v>
      </c>
      <c r="E1414" s="17" t="s">
        <v>14089</v>
      </c>
      <c r="F1414" s="25" t="str">
        <f>LEFT(E1414,MIN(FIND({0,1,2,3,4,5,6,7,8,9},ASC(E1414)&amp;1234567890))-1)</f>
        <v>Ce</v>
      </c>
      <c r="G1414" s="25">
        <f t="shared" si="44"/>
        <v>2.6669999999999998</v>
      </c>
      <c r="H1414" s="25">
        <f>VLOOKUP(F1414,Table!$A$2:$C$121,2,0)</f>
        <v>3</v>
      </c>
      <c r="I1414" s="26">
        <f>VLOOKUP(F1414,Table!$A$2:$C$121,3,0)</f>
        <v>6</v>
      </c>
      <c r="J1414" s="17" t="s">
        <v>381</v>
      </c>
      <c r="K1414" s="25" t="str">
        <f>LEFT(J1414,MIN(FIND({0,1,2,3,4,5,6,7,8,9},ASC(J1414)&amp;1234567890))-1)</f>
        <v>Te</v>
      </c>
      <c r="L1414" s="25">
        <f t="shared" si="45"/>
        <v>4</v>
      </c>
      <c r="M1414" s="25">
        <f>VLOOKUP(K1414,Table!$A$2:$C$121,2,0)</f>
        <v>16</v>
      </c>
      <c r="N1414" s="26">
        <f>VLOOKUP(K1414,Table!$A$2:$C$121,3,0)</f>
        <v>5</v>
      </c>
      <c r="O1414" s="13" t="str">
        <f>VLOOKUP(A1414,Table!$U$1:$V$230,2,0)</f>
        <v>Cubic</v>
      </c>
      <c r="P1414" s="63"/>
      <c r="Q1414"/>
    </row>
    <row r="1415" spans="1:17" ht="17.25" customHeight="1">
      <c r="A1415" s="12">
        <v>220</v>
      </c>
      <c r="B1415" s="12">
        <v>622416</v>
      </c>
      <c r="C1415" s="12" t="s">
        <v>8866</v>
      </c>
      <c r="D1415" s="12" t="s">
        <v>8973</v>
      </c>
      <c r="E1415" s="17" t="s">
        <v>14090</v>
      </c>
      <c r="F1415" s="25" t="str">
        <f>LEFT(E1415,MIN(FIND({0,1,2,3,4,5,6,7,8,9},ASC(E1415)&amp;1234567890))-1)</f>
        <v>Cm</v>
      </c>
      <c r="G1415" s="25">
        <f t="shared" si="44"/>
        <v>2.6669999999999998</v>
      </c>
      <c r="H1415" s="25">
        <f>VLOOKUP(F1415,Table!$A$2:$C$121,2,0)</f>
        <v>3</v>
      </c>
      <c r="I1415" s="26">
        <f>VLOOKUP(F1415,Table!$A$2:$C$121,3,0)</f>
        <v>7</v>
      </c>
      <c r="J1415" s="17" t="s">
        <v>481</v>
      </c>
      <c r="K1415" s="25" t="str">
        <f>LEFT(J1415,MIN(FIND({0,1,2,3,4,5,6,7,8,9},ASC(J1415)&amp;1234567890))-1)</f>
        <v>S</v>
      </c>
      <c r="L1415" s="25">
        <f t="shared" si="45"/>
        <v>4</v>
      </c>
      <c r="M1415" s="25">
        <f>VLOOKUP(K1415,Table!$A$2:$C$121,2,0)</f>
        <v>16</v>
      </c>
      <c r="N1415" s="26">
        <f>VLOOKUP(K1415,Table!$A$2:$C$121,3,0)</f>
        <v>3</v>
      </c>
      <c r="O1415" s="13" t="str">
        <f>VLOOKUP(A1415,Table!$U$1:$V$230,2,0)</f>
        <v>Cubic</v>
      </c>
      <c r="P1415" s="63"/>
      <c r="Q1415"/>
    </row>
    <row r="1416" spans="1:17" ht="17.25" customHeight="1">
      <c r="A1416" s="12">
        <v>220</v>
      </c>
      <c r="B1416" s="12">
        <v>622423</v>
      </c>
      <c r="C1416" s="12" t="s">
        <v>8866</v>
      </c>
      <c r="D1416" s="12" t="s">
        <v>8974</v>
      </c>
      <c r="E1416" s="17" t="s">
        <v>14090</v>
      </c>
      <c r="F1416" s="25" t="str">
        <f>LEFT(E1416,MIN(FIND({0,1,2,3,4,5,6,7,8,9},ASC(E1416)&amp;1234567890))-1)</f>
        <v>Cm</v>
      </c>
      <c r="G1416" s="25">
        <f t="shared" si="44"/>
        <v>2.6669999999999998</v>
      </c>
      <c r="H1416" s="25">
        <f>VLOOKUP(F1416,Table!$A$2:$C$121,2,0)</f>
        <v>3</v>
      </c>
      <c r="I1416" s="26">
        <f>VLOOKUP(F1416,Table!$A$2:$C$121,3,0)</f>
        <v>7</v>
      </c>
      <c r="J1416" s="17" t="s">
        <v>581</v>
      </c>
      <c r="K1416" s="25" t="str">
        <f>LEFT(J1416,MIN(FIND({0,1,2,3,4,5,6,7,8,9},ASC(J1416)&amp;1234567890))-1)</f>
        <v>Se</v>
      </c>
      <c r="L1416" s="25">
        <f t="shared" si="45"/>
        <v>4</v>
      </c>
      <c r="M1416" s="25">
        <f>VLOOKUP(K1416,Table!$A$2:$C$121,2,0)</f>
        <v>16</v>
      </c>
      <c r="N1416" s="26">
        <f>VLOOKUP(K1416,Table!$A$2:$C$121,3,0)</f>
        <v>4</v>
      </c>
      <c r="O1416" s="13" t="str">
        <f>VLOOKUP(A1416,Table!$U$1:$V$230,2,0)</f>
        <v>Cubic</v>
      </c>
      <c r="P1416" s="63"/>
      <c r="Q1416"/>
    </row>
    <row r="1417" spans="1:17" ht="17.25" customHeight="1">
      <c r="A1417" s="12">
        <v>220</v>
      </c>
      <c r="B1417" s="12">
        <v>622425</v>
      </c>
      <c r="C1417" s="12" t="s">
        <v>8866</v>
      </c>
      <c r="D1417" s="12" t="s">
        <v>8975</v>
      </c>
      <c r="E1417" s="17" t="s">
        <v>14091</v>
      </c>
      <c r="F1417" s="25" t="str">
        <f>LEFT(E1417,MIN(FIND({0,1,2,3,4,5,6,7,8,9},ASC(E1417)&amp;1234567890))-1)</f>
        <v>Cm</v>
      </c>
      <c r="G1417" s="25">
        <f t="shared" si="44"/>
        <v>2.67</v>
      </c>
      <c r="H1417" s="25">
        <f>VLOOKUP(F1417,Table!$A$2:$C$121,2,0)</f>
        <v>3</v>
      </c>
      <c r="I1417" s="26">
        <f>VLOOKUP(F1417,Table!$A$2:$C$121,3,0)</f>
        <v>7</v>
      </c>
      <c r="J1417" s="17" t="s">
        <v>581</v>
      </c>
      <c r="K1417" s="25" t="str">
        <f>LEFT(J1417,MIN(FIND({0,1,2,3,4,5,6,7,8,9},ASC(J1417)&amp;1234567890))-1)</f>
        <v>Se</v>
      </c>
      <c r="L1417" s="25">
        <f t="shared" si="45"/>
        <v>4</v>
      </c>
      <c r="M1417" s="25">
        <f>VLOOKUP(K1417,Table!$A$2:$C$121,2,0)</f>
        <v>16</v>
      </c>
      <c r="N1417" s="26">
        <f>VLOOKUP(K1417,Table!$A$2:$C$121,3,0)</f>
        <v>4</v>
      </c>
      <c r="O1417" s="13" t="str">
        <f>VLOOKUP(A1417,Table!$U$1:$V$230,2,0)</f>
        <v>Cubic</v>
      </c>
      <c r="P1417" s="63"/>
      <c r="Q1417"/>
    </row>
    <row r="1418" spans="1:17" ht="17.25" customHeight="1">
      <c r="A1418" s="12">
        <v>220</v>
      </c>
      <c r="B1418" s="12">
        <v>630192</v>
      </c>
      <c r="C1418" s="12" t="s">
        <v>8866</v>
      </c>
      <c r="D1418" s="12" t="s">
        <v>8976</v>
      </c>
      <c r="E1418" s="17" t="s">
        <v>14092</v>
      </c>
      <c r="F1418" s="25" t="str">
        <f>LEFT(E1418,MIN(FIND({0,1,2,3,4,5,6,7,8,9},ASC(E1418)&amp;1234567890))-1)</f>
        <v>Dy</v>
      </c>
      <c r="G1418" s="25">
        <f t="shared" si="44"/>
        <v>2.6669999999999998</v>
      </c>
      <c r="H1418" s="25">
        <f>VLOOKUP(F1418,Table!$A$2:$C$121,2,0)</f>
        <v>3</v>
      </c>
      <c r="I1418" s="26">
        <f>VLOOKUP(F1418,Table!$A$2:$C$121,3,0)</f>
        <v>6</v>
      </c>
      <c r="J1418" s="17" t="s">
        <v>481</v>
      </c>
      <c r="K1418" s="25" t="str">
        <f>LEFT(J1418,MIN(FIND({0,1,2,3,4,5,6,7,8,9},ASC(J1418)&amp;1234567890))-1)</f>
        <v>S</v>
      </c>
      <c r="L1418" s="25">
        <f t="shared" si="45"/>
        <v>4</v>
      </c>
      <c r="M1418" s="25">
        <f>VLOOKUP(K1418,Table!$A$2:$C$121,2,0)</f>
        <v>16</v>
      </c>
      <c r="N1418" s="26">
        <f>VLOOKUP(K1418,Table!$A$2:$C$121,3,0)</f>
        <v>3</v>
      </c>
      <c r="O1418" s="13" t="str">
        <f>VLOOKUP(A1418,Table!$U$1:$V$230,2,0)</f>
        <v>Cubic</v>
      </c>
      <c r="P1418" s="63"/>
      <c r="Q1418"/>
    </row>
    <row r="1419" spans="1:17" ht="17.25" customHeight="1">
      <c r="A1419" s="12">
        <v>220</v>
      </c>
      <c r="B1419" s="12">
        <v>630201</v>
      </c>
      <c r="C1419" s="12" t="s">
        <v>8866</v>
      </c>
      <c r="D1419" s="12" t="s">
        <v>8977</v>
      </c>
      <c r="E1419" s="17" t="s">
        <v>11385</v>
      </c>
      <c r="F1419" s="25" t="str">
        <f>LEFT(E1419,MIN(FIND({0,1,2,3,4,5,6,7,8,9},ASC(E1419)&amp;1234567890))-1)</f>
        <v>Dy</v>
      </c>
      <c r="G1419" s="25">
        <f t="shared" si="44"/>
        <v>3</v>
      </c>
      <c r="H1419" s="25">
        <f>VLOOKUP(F1419,Table!$A$2:$C$121,2,0)</f>
        <v>3</v>
      </c>
      <c r="I1419" s="26">
        <f>VLOOKUP(F1419,Table!$A$2:$C$121,3,0)</f>
        <v>6</v>
      </c>
      <c r="J1419" s="17" t="s">
        <v>481</v>
      </c>
      <c r="K1419" s="25" t="str">
        <f>LEFT(J1419,MIN(FIND({0,1,2,3,4,5,6,7,8,9},ASC(J1419)&amp;1234567890))-1)</f>
        <v>S</v>
      </c>
      <c r="L1419" s="25">
        <f t="shared" si="45"/>
        <v>4</v>
      </c>
      <c r="M1419" s="25">
        <f>VLOOKUP(K1419,Table!$A$2:$C$121,2,0)</f>
        <v>16</v>
      </c>
      <c r="N1419" s="26">
        <f>VLOOKUP(K1419,Table!$A$2:$C$121,3,0)</f>
        <v>3</v>
      </c>
      <c r="O1419" s="13" t="str">
        <f>VLOOKUP(A1419,Table!$U$1:$V$230,2,0)</f>
        <v>Cubic</v>
      </c>
      <c r="P1419" s="63"/>
      <c r="Q1419"/>
    </row>
    <row r="1420" spans="1:17" ht="17.25" customHeight="1">
      <c r="A1420" s="12">
        <v>220</v>
      </c>
      <c r="B1420" s="12">
        <v>630203</v>
      </c>
      <c r="C1420" s="12" t="s">
        <v>8866</v>
      </c>
      <c r="D1420" s="12" t="s">
        <v>8978</v>
      </c>
      <c r="E1420" s="17" t="s">
        <v>14093</v>
      </c>
      <c r="F1420" s="25" t="str">
        <f>LEFT(E1420,MIN(FIND({0,1,2,3,4,5,6,7,8,9},ASC(E1420)&amp;1234567890))-1)</f>
        <v>Dy</v>
      </c>
      <c r="G1420" s="25">
        <f t="shared" si="44"/>
        <v>2.75</v>
      </c>
      <c r="H1420" s="25">
        <f>VLOOKUP(F1420,Table!$A$2:$C$121,2,0)</f>
        <v>3</v>
      </c>
      <c r="I1420" s="26">
        <f>VLOOKUP(F1420,Table!$A$2:$C$121,3,0)</f>
        <v>6</v>
      </c>
      <c r="J1420" s="17" t="s">
        <v>481</v>
      </c>
      <c r="K1420" s="25" t="str">
        <f>LEFT(J1420,MIN(FIND({0,1,2,3,4,5,6,7,8,9},ASC(J1420)&amp;1234567890))-1)</f>
        <v>S</v>
      </c>
      <c r="L1420" s="25">
        <f t="shared" si="45"/>
        <v>4</v>
      </c>
      <c r="M1420" s="25">
        <f>VLOOKUP(K1420,Table!$A$2:$C$121,2,0)</f>
        <v>16</v>
      </c>
      <c r="N1420" s="26">
        <f>VLOOKUP(K1420,Table!$A$2:$C$121,3,0)</f>
        <v>3</v>
      </c>
      <c r="O1420" s="13" t="str">
        <f>VLOOKUP(A1420,Table!$U$1:$V$230,2,0)</f>
        <v>Cubic</v>
      </c>
      <c r="P1420" s="63"/>
      <c r="Q1420"/>
    </row>
    <row r="1421" spans="1:17" ht="17.25" customHeight="1">
      <c r="A1421" s="12">
        <v>220</v>
      </c>
      <c r="B1421" s="12">
        <v>630252</v>
      </c>
      <c r="C1421" s="12" t="s">
        <v>8866</v>
      </c>
      <c r="D1421" s="12" t="s">
        <v>8979</v>
      </c>
      <c r="E1421" s="17" t="s">
        <v>11385</v>
      </c>
      <c r="F1421" s="25" t="str">
        <f>LEFT(E1421,MIN(FIND({0,1,2,3,4,5,6,7,8,9},ASC(E1421)&amp;1234567890))-1)</f>
        <v>Dy</v>
      </c>
      <c r="G1421" s="25">
        <f t="shared" si="44"/>
        <v>3</v>
      </c>
      <c r="H1421" s="25">
        <f>VLOOKUP(F1421,Table!$A$2:$C$121,2,0)</f>
        <v>3</v>
      </c>
      <c r="I1421" s="26">
        <f>VLOOKUP(F1421,Table!$A$2:$C$121,3,0)</f>
        <v>6</v>
      </c>
      <c r="J1421" s="17" t="s">
        <v>581</v>
      </c>
      <c r="K1421" s="25" t="str">
        <f>LEFT(J1421,MIN(FIND({0,1,2,3,4,5,6,7,8,9},ASC(J1421)&amp;1234567890))-1)</f>
        <v>Se</v>
      </c>
      <c r="L1421" s="25">
        <f t="shared" si="45"/>
        <v>4</v>
      </c>
      <c r="M1421" s="25">
        <f>VLOOKUP(K1421,Table!$A$2:$C$121,2,0)</f>
        <v>16</v>
      </c>
      <c r="N1421" s="26">
        <f>VLOOKUP(K1421,Table!$A$2:$C$121,3,0)</f>
        <v>4</v>
      </c>
      <c r="O1421" s="13" t="str">
        <f>VLOOKUP(A1421,Table!$U$1:$V$230,2,0)</f>
        <v>Cubic</v>
      </c>
      <c r="P1421" s="63"/>
      <c r="Q1421"/>
    </row>
    <row r="1422" spans="1:17" ht="17.25" customHeight="1">
      <c r="A1422" s="12">
        <v>220</v>
      </c>
      <c r="B1422" s="12">
        <v>631044</v>
      </c>
      <c r="C1422" s="12" t="s">
        <v>8866</v>
      </c>
      <c r="D1422" s="12" t="s">
        <v>6640</v>
      </c>
      <c r="E1422" s="17" t="s">
        <v>11982</v>
      </c>
      <c r="F1422" s="25" t="str">
        <f>LEFT(E1422,MIN(FIND({0,1,2,3,4,5,6,7,8,9},ASC(E1422)&amp;1234567890))-1)</f>
        <v>Er</v>
      </c>
      <c r="G1422" s="25">
        <f t="shared" si="44"/>
        <v>3</v>
      </c>
      <c r="H1422" s="25">
        <f>VLOOKUP(F1422,Table!$A$2:$C$121,2,0)</f>
        <v>3</v>
      </c>
      <c r="I1422" s="26">
        <f>VLOOKUP(F1422,Table!$A$2:$C$121,3,0)</f>
        <v>6</v>
      </c>
      <c r="J1422" s="17" t="s">
        <v>11776</v>
      </c>
      <c r="K1422" s="25" t="str">
        <f>LEFT(J1422,MIN(FIND({0,1,2,3,4,5,6,7,8,9},ASC(J1422)&amp;1234567890))-1)</f>
        <v>Ru</v>
      </c>
      <c r="L1422" s="25">
        <f t="shared" si="45"/>
        <v>2</v>
      </c>
      <c r="M1422" s="25">
        <f>VLOOKUP(K1422,Table!$A$2:$C$121,2,0)</f>
        <v>8</v>
      </c>
      <c r="N1422" s="26">
        <f>VLOOKUP(K1422,Table!$A$2:$C$121,3,0)</f>
        <v>5</v>
      </c>
      <c r="O1422" s="13" t="str">
        <f>VLOOKUP(A1422,Table!$U$1:$V$230,2,0)</f>
        <v>Cubic</v>
      </c>
      <c r="P1422" s="63"/>
      <c r="Q1422"/>
    </row>
    <row r="1423" spans="1:17" ht="17.25" customHeight="1">
      <c r="A1423" s="12">
        <v>220</v>
      </c>
      <c r="B1423" s="12">
        <v>631060</v>
      </c>
      <c r="C1423" s="12" t="s">
        <v>8866</v>
      </c>
      <c r="D1423" s="12" t="s">
        <v>8980</v>
      </c>
      <c r="E1423" s="17" t="s">
        <v>14094</v>
      </c>
      <c r="F1423" s="25" t="str">
        <f>LEFT(E1423,MIN(FIND({0,1,2,3,4,5,6,7,8,9},ASC(E1423)&amp;1234567890))-1)</f>
        <v>Er</v>
      </c>
      <c r="G1423" s="25">
        <f t="shared" si="44"/>
        <v>2.6669999999999998</v>
      </c>
      <c r="H1423" s="25">
        <f>VLOOKUP(F1423,Table!$A$2:$C$121,2,0)</f>
        <v>3</v>
      </c>
      <c r="I1423" s="26">
        <f>VLOOKUP(F1423,Table!$A$2:$C$121,3,0)</f>
        <v>6</v>
      </c>
      <c r="J1423" s="17" t="s">
        <v>481</v>
      </c>
      <c r="K1423" s="25" t="str">
        <f>LEFT(J1423,MIN(FIND({0,1,2,3,4,5,6,7,8,9},ASC(J1423)&amp;1234567890))-1)</f>
        <v>S</v>
      </c>
      <c r="L1423" s="25">
        <f t="shared" si="45"/>
        <v>4</v>
      </c>
      <c r="M1423" s="25">
        <f>VLOOKUP(K1423,Table!$A$2:$C$121,2,0)</f>
        <v>16</v>
      </c>
      <c r="N1423" s="26">
        <f>VLOOKUP(K1423,Table!$A$2:$C$121,3,0)</f>
        <v>3</v>
      </c>
      <c r="O1423" s="13" t="str">
        <f>VLOOKUP(A1423,Table!$U$1:$V$230,2,0)</f>
        <v>Cubic</v>
      </c>
      <c r="P1423" s="63"/>
      <c r="Q1423"/>
    </row>
    <row r="1424" spans="1:17" ht="17.25" customHeight="1">
      <c r="A1424" s="12">
        <v>220</v>
      </c>
      <c r="B1424" s="12">
        <v>631115</v>
      </c>
      <c r="C1424" s="12" t="s">
        <v>8866</v>
      </c>
      <c r="D1424" s="12" t="s">
        <v>8981</v>
      </c>
      <c r="E1424" s="17" t="s">
        <v>14094</v>
      </c>
      <c r="F1424" s="25" t="str">
        <f>LEFT(E1424,MIN(FIND({0,1,2,3,4,5,6,7,8,9},ASC(E1424)&amp;1234567890))-1)</f>
        <v>Er</v>
      </c>
      <c r="G1424" s="25">
        <f t="shared" si="44"/>
        <v>2.6669999999999998</v>
      </c>
      <c r="H1424" s="25">
        <f>VLOOKUP(F1424,Table!$A$2:$C$121,2,0)</f>
        <v>3</v>
      </c>
      <c r="I1424" s="26">
        <f>VLOOKUP(F1424,Table!$A$2:$C$121,3,0)</f>
        <v>6</v>
      </c>
      <c r="J1424" s="17" t="s">
        <v>581</v>
      </c>
      <c r="K1424" s="25" t="str">
        <f>LEFT(J1424,MIN(FIND({0,1,2,3,4,5,6,7,8,9},ASC(J1424)&amp;1234567890))-1)</f>
        <v>Se</v>
      </c>
      <c r="L1424" s="25">
        <f t="shared" si="45"/>
        <v>4</v>
      </c>
      <c r="M1424" s="25">
        <f>VLOOKUP(K1424,Table!$A$2:$C$121,2,0)</f>
        <v>16</v>
      </c>
      <c r="N1424" s="26">
        <f>VLOOKUP(K1424,Table!$A$2:$C$121,3,0)</f>
        <v>4</v>
      </c>
      <c r="O1424" s="13" t="str">
        <f>VLOOKUP(A1424,Table!$U$1:$V$230,2,0)</f>
        <v>Cubic</v>
      </c>
      <c r="P1424" s="63"/>
      <c r="Q1424"/>
    </row>
    <row r="1425" spans="1:17" ht="17.25" customHeight="1">
      <c r="A1425" s="12">
        <v>220</v>
      </c>
      <c r="B1425" s="12">
        <v>636314</v>
      </c>
      <c r="C1425" s="12" t="s">
        <v>8866</v>
      </c>
      <c r="D1425" s="12" t="s">
        <v>8982</v>
      </c>
      <c r="E1425" s="17" t="s">
        <v>14095</v>
      </c>
      <c r="F1425" s="25" t="str">
        <f>LEFT(E1425,MIN(FIND({0,1,2,3,4,5,6,7,8,9},ASC(E1425)&amp;1234567890))-1)</f>
        <v>Gd</v>
      </c>
      <c r="G1425" s="25">
        <f t="shared" si="44"/>
        <v>2.6669999999999998</v>
      </c>
      <c r="H1425" s="25">
        <f>VLOOKUP(F1425,Table!$A$2:$C$121,2,0)</f>
        <v>3</v>
      </c>
      <c r="I1425" s="26">
        <f>VLOOKUP(F1425,Table!$A$2:$C$121,3,0)</f>
        <v>6</v>
      </c>
      <c r="J1425" s="17" t="s">
        <v>481</v>
      </c>
      <c r="K1425" s="25" t="str">
        <f>LEFT(J1425,MIN(FIND({0,1,2,3,4,5,6,7,8,9},ASC(J1425)&amp;1234567890))-1)</f>
        <v>S</v>
      </c>
      <c r="L1425" s="25">
        <f t="shared" si="45"/>
        <v>4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Cubic</v>
      </c>
      <c r="P1425" s="63"/>
      <c r="Q1425"/>
    </row>
    <row r="1426" spans="1:17" ht="17.25" customHeight="1">
      <c r="A1426" s="12">
        <v>220</v>
      </c>
      <c r="B1426" s="12">
        <v>636327</v>
      </c>
      <c r="C1426" s="12" t="s">
        <v>8866</v>
      </c>
      <c r="D1426" s="12" t="s">
        <v>8983</v>
      </c>
      <c r="E1426" s="17" t="s">
        <v>14096</v>
      </c>
      <c r="F1426" s="25" t="str">
        <f>LEFT(E1426,MIN(FIND({0,1,2,3,4,5,6,7,8,9},ASC(E1426)&amp;1234567890))-1)</f>
        <v>Gd</v>
      </c>
      <c r="G1426" s="25">
        <f t="shared" si="44"/>
        <v>2.75</v>
      </c>
      <c r="H1426" s="25">
        <f>VLOOKUP(F1426,Table!$A$2:$C$121,2,0)</f>
        <v>3</v>
      </c>
      <c r="I1426" s="26">
        <f>VLOOKUP(F1426,Table!$A$2:$C$121,3,0)</f>
        <v>6</v>
      </c>
      <c r="J1426" s="17" t="s">
        <v>481</v>
      </c>
      <c r="K1426" s="25" t="str">
        <f>LEFT(J1426,MIN(FIND({0,1,2,3,4,5,6,7,8,9},ASC(J1426)&amp;1234567890))-1)</f>
        <v>S</v>
      </c>
      <c r="L1426" s="25">
        <f t="shared" si="45"/>
        <v>4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Cubic</v>
      </c>
      <c r="P1426" s="63"/>
      <c r="Q1426"/>
    </row>
    <row r="1427" spans="1:17" ht="17.25" customHeight="1">
      <c r="A1427" s="12">
        <v>220</v>
      </c>
      <c r="B1427" s="12">
        <v>636328</v>
      </c>
      <c r="C1427" s="12" t="s">
        <v>8866</v>
      </c>
      <c r="D1427" s="12" t="s">
        <v>8984</v>
      </c>
      <c r="E1427" s="17" t="s">
        <v>11589</v>
      </c>
      <c r="F1427" s="25" t="str">
        <f>LEFT(E1427,MIN(FIND({0,1,2,3,4,5,6,7,8,9},ASC(E1427)&amp;1234567890))-1)</f>
        <v>Gd</v>
      </c>
      <c r="G1427" s="25">
        <f t="shared" si="44"/>
        <v>3</v>
      </c>
      <c r="H1427" s="25">
        <f>VLOOKUP(F1427,Table!$A$2:$C$121,2,0)</f>
        <v>3</v>
      </c>
      <c r="I1427" s="26">
        <f>VLOOKUP(F1427,Table!$A$2:$C$121,3,0)</f>
        <v>6</v>
      </c>
      <c r="J1427" s="17" t="s">
        <v>481</v>
      </c>
      <c r="K1427" s="25" t="str">
        <f>LEFT(J1427,MIN(FIND({0,1,2,3,4,5,6,7,8,9},ASC(J1427)&amp;1234567890))-1)</f>
        <v>S</v>
      </c>
      <c r="L1427" s="25">
        <f t="shared" si="45"/>
        <v>4</v>
      </c>
      <c r="M1427" s="25">
        <f>VLOOKUP(K1427,Table!$A$2:$C$121,2,0)</f>
        <v>16</v>
      </c>
      <c r="N1427" s="26">
        <f>VLOOKUP(K1427,Table!$A$2:$C$121,3,0)</f>
        <v>3</v>
      </c>
      <c r="O1427" s="13" t="str">
        <f>VLOOKUP(A1427,Table!$U$1:$V$230,2,0)</f>
        <v>Cubic</v>
      </c>
      <c r="P1427" s="63"/>
      <c r="Q1427"/>
    </row>
    <row r="1428" spans="1:17" ht="17.25" customHeight="1">
      <c r="A1428" s="12">
        <v>220</v>
      </c>
      <c r="B1428" s="12">
        <v>636389</v>
      </c>
      <c r="C1428" s="12" t="s">
        <v>8866</v>
      </c>
      <c r="D1428" s="12" t="s">
        <v>8985</v>
      </c>
      <c r="E1428" s="17" t="s">
        <v>11589</v>
      </c>
      <c r="F1428" s="25" t="str">
        <f>LEFT(E1428,MIN(FIND({0,1,2,3,4,5,6,7,8,9},ASC(E1428)&amp;1234567890))-1)</f>
        <v>Gd</v>
      </c>
      <c r="G1428" s="25">
        <f t="shared" si="44"/>
        <v>3</v>
      </c>
      <c r="H1428" s="25">
        <f>VLOOKUP(F1428,Table!$A$2:$C$121,2,0)</f>
        <v>3</v>
      </c>
      <c r="I1428" s="26">
        <f>VLOOKUP(F1428,Table!$A$2:$C$121,3,0)</f>
        <v>6</v>
      </c>
      <c r="J1428" s="17" t="s">
        <v>581</v>
      </c>
      <c r="K1428" s="25" t="str">
        <f>LEFT(J1428,MIN(FIND({0,1,2,3,4,5,6,7,8,9},ASC(J1428)&amp;1234567890))-1)</f>
        <v>Se</v>
      </c>
      <c r="L1428" s="25">
        <f t="shared" si="45"/>
        <v>4</v>
      </c>
      <c r="M1428" s="25">
        <f>VLOOKUP(K1428,Table!$A$2:$C$121,2,0)</f>
        <v>16</v>
      </c>
      <c r="N1428" s="26">
        <f>VLOOKUP(K1428,Table!$A$2:$C$121,3,0)</f>
        <v>4</v>
      </c>
      <c r="O1428" s="13" t="str">
        <f>VLOOKUP(A1428,Table!$U$1:$V$230,2,0)</f>
        <v>Cubic</v>
      </c>
      <c r="P1428" s="63"/>
      <c r="Q1428"/>
    </row>
    <row r="1429" spans="1:17" ht="17.25" customHeight="1">
      <c r="A1429" s="12">
        <v>220</v>
      </c>
      <c r="B1429" s="12">
        <v>636393</v>
      </c>
      <c r="C1429" s="12" t="s">
        <v>8866</v>
      </c>
      <c r="D1429" s="12" t="s">
        <v>8986</v>
      </c>
      <c r="E1429" s="17" t="s">
        <v>14095</v>
      </c>
      <c r="F1429" s="25" t="str">
        <f>LEFT(E1429,MIN(FIND({0,1,2,3,4,5,6,7,8,9},ASC(E1429)&amp;1234567890))-1)</f>
        <v>Gd</v>
      </c>
      <c r="G1429" s="25">
        <f t="shared" si="44"/>
        <v>2.6669999999999998</v>
      </c>
      <c r="H1429" s="25">
        <f>VLOOKUP(F1429,Table!$A$2:$C$121,2,0)</f>
        <v>3</v>
      </c>
      <c r="I1429" s="26">
        <f>VLOOKUP(F1429,Table!$A$2:$C$121,3,0)</f>
        <v>6</v>
      </c>
      <c r="J1429" s="17" t="s">
        <v>581</v>
      </c>
      <c r="K1429" s="25" t="str">
        <f>LEFT(J1429,MIN(FIND({0,1,2,3,4,5,6,7,8,9},ASC(J1429)&amp;1234567890))-1)</f>
        <v>Se</v>
      </c>
      <c r="L1429" s="25">
        <f t="shared" si="45"/>
        <v>4</v>
      </c>
      <c r="M1429" s="25">
        <f>VLOOKUP(K1429,Table!$A$2:$C$121,2,0)</f>
        <v>16</v>
      </c>
      <c r="N1429" s="26">
        <f>VLOOKUP(K1429,Table!$A$2:$C$121,3,0)</f>
        <v>4</v>
      </c>
      <c r="O1429" s="13" t="str">
        <f>VLOOKUP(A1429,Table!$U$1:$V$230,2,0)</f>
        <v>Cubic</v>
      </c>
      <c r="P1429" s="63"/>
      <c r="Q1429"/>
    </row>
    <row r="1430" spans="1:17" ht="17.25" customHeight="1">
      <c r="A1430" s="12">
        <v>220</v>
      </c>
      <c r="B1430" s="12">
        <v>636879</v>
      </c>
      <c r="C1430" s="12" t="s">
        <v>8866</v>
      </c>
      <c r="D1430" s="12" t="s">
        <v>8987</v>
      </c>
      <c r="E1430" s="17" t="s">
        <v>11370</v>
      </c>
      <c r="F1430" s="25" t="str">
        <f>LEFT(E1430,MIN(FIND({0,1,2,3,4,5,6,7,8,9},ASC(E1430)&amp;1234567890))-1)</f>
        <v>Ge</v>
      </c>
      <c r="G1430" s="25">
        <f t="shared" si="44"/>
        <v>4</v>
      </c>
      <c r="H1430" s="25">
        <f>VLOOKUP(F1430,Table!$A$2:$C$121,2,0)</f>
        <v>14</v>
      </c>
      <c r="I1430" s="26">
        <f>VLOOKUP(F1430,Table!$A$2:$C$121,3,0)</f>
        <v>4</v>
      </c>
      <c r="J1430" s="17" t="s">
        <v>14071</v>
      </c>
      <c r="K1430" s="25" t="str">
        <f>LEFT(J1430,MIN(FIND({0,1,2,3,4,5,6,7,8,9},ASC(J1430)&amp;1234567890))-1)</f>
        <v>Li</v>
      </c>
      <c r="L1430" s="25">
        <f t="shared" si="45"/>
        <v>15</v>
      </c>
      <c r="M1430" s="25">
        <f>VLOOKUP(K1430,Table!$A$2:$C$121,2,0)</f>
        <v>1</v>
      </c>
      <c r="N1430" s="26">
        <f>VLOOKUP(K1430,Table!$A$2:$C$121,3,0)</f>
        <v>2</v>
      </c>
      <c r="O1430" s="13" t="str">
        <f>VLOOKUP(A1430,Table!$U$1:$V$230,2,0)</f>
        <v>Cubic</v>
      </c>
      <c r="P1430" s="63"/>
      <c r="Q1430"/>
    </row>
    <row r="1431" spans="1:17" ht="17.25" customHeight="1">
      <c r="A1431" s="12">
        <v>220</v>
      </c>
      <c r="B1431" s="12">
        <v>637571</v>
      </c>
      <c r="C1431" s="12" t="s">
        <v>8866</v>
      </c>
      <c r="D1431" s="12" t="s">
        <v>8988</v>
      </c>
      <c r="E1431" s="17" t="s">
        <v>14072</v>
      </c>
      <c r="F1431" s="25" t="str">
        <f>LEFT(E1431,MIN(FIND({0,1,2,3,4,5,6,7,8,9},ASC(E1431)&amp;1234567890))-1)</f>
        <v>Pr</v>
      </c>
      <c r="G1431" s="25">
        <f t="shared" si="44"/>
        <v>4</v>
      </c>
      <c r="H1431" s="25">
        <f>VLOOKUP(F1431,Table!$A$2:$C$121,2,0)</f>
        <v>3</v>
      </c>
      <c r="I1431" s="26">
        <f>VLOOKUP(F1431,Table!$A$2:$C$121,3,0)</f>
        <v>6</v>
      </c>
      <c r="J1431" s="17" t="s">
        <v>594</v>
      </c>
      <c r="K1431" s="25" t="str">
        <f>LEFT(J1431,MIN(FIND({0,1,2,3,4,5,6,7,8,9},ASC(J1431)&amp;1234567890))-1)</f>
        <v>Ge</v>
      </c>
      <c r="L1431" s="25">
        <f t="shared" si="45"/>
        <v>3</v>
      </c>
      <c r="M1431" s="25">
        <f>VLOOKUP(K1431,Table!$A$2:$C$121,2,0)</f>
        <v>14</v>
      </c>
      <c r="N1431" s="26">
        <f>VLOOKUP(K1431,Table!$A$2:$C$121,3,0)</f>
        <v>4</v>
      </c>
      <c r="O1431" s="13" t="str">
        <f>VLOOKUP(A1431,Table!$U$1:$V$230,2,0)</f>
        <v>Cubic</v>
      </c>
      <c r="P1431" s="63"/>
      <c r="Q1431"/>
    </row>
    <row r="1432" spans="1:17" ht="17.25" customHeight="1">
      <c r="A1432" s="12">
        <v>220</v>
      </c>
      <c r="B1432" s="12">
        <v>639658</v>
      </c>
      <c r="C1432" s="12" t="s">
        <v>8866</v>
      </c>
      <c r="D1432" s="12" t="s">
        <v>8989</v>
      </c>
      <c r="E1432" s="17" t="s">
        <v>14097</v>
      </c>
      <c r="F1432" s="25" t="str">
        <f>LEFT(E1432,MIN(FIND({0,1,2,3,4,5,6,7,8,9},ASC(E1432)&amp;1234567890))-1)</f>
        <v>Ho</v>
      </c>
      <c r="G1432" s="25">
        <f t="shared" si="44"/>
        <v>2.6669999999999998</v>
      </c>
      <c r="H1432" s="25">
        <f>VLOOKUP(F1432,Table!$A$2:$C$121,2,0)</f>
        <v>3</v>
      </c>
      <c r="I1432" s="26">
        <f>VLOOKUP(F1432,Table!$A$2:$C$121,3,0)</f>
        <v>6</v>
      </c>
      <c r="J1432" s="17" t="s">
        <v>481</v>
      </c>
      <c r="K1432" s="25" t="str">
        <f>LEFT(J1432,MIN(FIND({0,1,2,3,4,5,6,7,8,9},ASC(J1432)&amp;1234567890))-1)</f>
        <v>S</v>
      </c>
      <c r="L1432" s="25">
        <f t="shared" si="45"/>
        <v>4</v>
      </c>
      <c r="M1432" s="25">
        <f>VLOOKUP(K1432,Table!$A$2:$C$121,2,0)</f>
        <v>16</v>
      </c>
      <c r="N1432" s="26">
        <f>VLOOKUP(K1432,Table!$A$2:$C$121,3,0)</f>
        <v>3</v>
      </c>
      <c r="O1432" s="13" t="str">
        <f>VLOOKUP(A1432,Table!$U$1:$V$230,2,0)</f>
        <v>Cubic</v>
      </c>
      <c r="P1432" s="63"/>
      <c r="Q1432"/>
    </row>
    <row r="1433" spans="1:17" ht="17.25" customHeight="1">
      <c r="A1433" s="12">
        <v>220</v>
      </c>
      <c r="B1433" s="12">
        <v>639708</v>
      </c>
      <c r="C1433" s="12" t="s">
        <v>8866</v>
      </c>
      <c r="D1433" s="12" t="s">
        <v>8990</v>
      </c>
      <c r="E1433" s="17" t="s">
        <v>14097</v>
      </c>
      <c r="F1433" s="25" t="str">
        <f>LEFT(E1433,MIN(FIND({0,1,2,3,4,5,6,7,8,9},ASC(E1433)&amp;1234567890))-1)</f>
        <v>Ho</v>
      </c>
      <c r="G1433" s="25">
        <f t="shared" si="44"/>
        <v>2.6669999999999998</v>
      </c>
      <c r="H1433" s="25">
        <f>VLOOKUP(F1433,Table!$A$2:$C$121,2,0)</f>
        <v>3</v>
      </c>
      <c r="I1433" s="26">
        <f>VLOOKUP(F1433,Table!$A$2:$C$121,3,0)</f>
        <v>6</v>
      </c>
      <c r="J1433" s="17" t="s">
        <v>581</v>
      </c>
      <c r="K1433" s="25" t="str">
        <f>LEFT(J1433,MIN(FIND({0,1,2,3,4,5,6,7,8,9},ASC(J1433)&amp;1234567890))-1)</f>
        <v>Se</v>
      </c>
      <c r="L1433" s="25">
        <f t="shared" si="45"/>
        <v>4</v>
      </c>
      <c r="M1433" s="25">
        <f>VLOOKUP(K1433,Table!$A$2:$C$121,2,0)</f>
        <v>16</v>
      </c>
      <c r="N1433" s="26">
        <f>VLOOKUP(K1433,Table!$A$2:$C$121,3,0)</f>
        <v>4</v>
      </c>
      <c r="O1433" s="13" t="str">
        <f>VLOOKUP(A1433,Table!$U$1:$V$230,2,0)</f>
        <v>Cubic</v>
      </c>
      <c r="P1433" s="63"/>
      <c r="Q1433"/>
    </row>
    <row r="1434" spans="1:17" ht="17.25" customHeight="1">
      <c r="A1434" s="12">
        <v>220</v>
      </c>
      <c r="B1434" s="12">
        <v>641648</v>
      </c>
      <c r="C1434" s="12" t="s">
        <v>8866</v>
      </c>
      <c r="D1434" s="12" t="s">
        <v>8991</v>
      </c>
      <c r="E1434" s="17" t="s">
        <v>13202</v>
      </c>
      <c r="F1434" s="25" t="str">
        <f>LEFT(E1434,MIN(FIND({0,1,2,3,4,5,6,7,8,9},ASC(E1434)&amp;1234567890))-1)</f>
        <v>La</v>
      </c>
      <c r="G1434" s="25">
        <f t="shared" si="44"/>
        <v>4</v>
      </c>
      <c r="H1434" s="25">
        <f>VLOOKUP(F1434,Table!$A$2:$C$121,2,0)</f>
        <v>3</v>
      </c>
      <c r="I1434" s="26">
        <f>VLOOKUP(F1434,Table!$A$2:$C$121,3,0)</f>
        <v>6</v>
      </c>
      <c r="J1434" s="17" t="s">
        <v>597</v>
      </c>
      <c r="K1434" s="25" t="str">
        <f>LEFT(J1434,MIN(FIND({0,1,2,3,4,5,6,7,8,9},ASC(J1434)&amp;1234567890))-1)</f>
        <v>Pb</v>
      </c>
      <c r="L1434" s="25">
        <f t="shared" si="45"/>
        <v>3</v>
      </c>
      <c r="M1434" s="25">
        <f>VLOOKUP(K1434,Table!$A$2:$C$121,2,0)</f>
        <v>14</v>
      </c>
      <c r="N1434" s="26">
        <f>VLOOKUP(K1434,Table!$A$2:$C$121,3,0)</f>
        <v>6</v>
      </c>
      <c r="O1434" s="13" t="str">
        <f>VLOOKUP(A1434,Table!$U$1:$V$230,2,0)</f>
        <v>Cubic</v>
      </c>
      <c r="P1434" s="63"/>
      <c r="Q1434"/>
    </row>
    <row r="1435" spans="1:17" ht="17.25" customHeight="1">
      <c r="A1435" s="12">
        <v>220</v>
      </c>
      <c r="B1435" s="12">
        <v>641734</v>
      </c>
      <c r="C1435" s="12" t="s">
        <v>8866</v>
      </c>
      <c r="D1435" s="12" t="s">
        <v>8992</v>
      </c>
      <c r="E1435" s="17" t="s">
        <v>13202</v>
      </c>
      <c r="F1435" s="25" t="str">
        <f>LEFT(E1435,MIN(FIND({0,1,2,3,4,5,6,7,8,9},ASC(E1435)&amp;1234567890))-1)</f>
        <v>La</v>
      </c>
      <c r="G1435" s="25">
        <f t="shared" si="44"/>
        <v>4</v>
      </c>
      <c r="H1435" s="25">
        <f>VLOOKUP(F1435,Table!$A$2:$C$121,2,0)</f>
        <v>3</v>
      </c>
      <c r="I1435" s="26">
        <f>VLOOKUP(F1435,Table!$A$2:$C$121,3,0)</f>
        <v>6</v>
      </c>
      <c r="J1435" s="17" t="s">
        <v>424</v>
      </c>
      <c r="K1435" s="25" t="str">
        <f>LEFT(J1435,MIN(FIND({0,1,2,3,4,5,6,7,8,9},ASC(J1435)&amp;1234567890))-1)</f>
        <v>Rh</v>
      </c>
      <c r="L1435" s="25">
        <f t="shared" si="45"/>
        <v>3</v>
      </c>
      <c r="M1435" s="25">
        <f>VLOOKUP(K1435,Table!$A$2:$C$121,2,0)</f>
        <v>9</v>
      </c>
      <c r="N1435" s="26">
        <f>VLOOKUP(K1435,Table!$A$2:$C$121,3,0)</f>
        <v>5</v>
      </c>
      <c r="O1435" s="13" t="str">
        <f>VLOOKUP(A1435,Table!$U$1:$V$230,2,0)</f>
        <v>Cubic</v>
      </c>
      <c r="P1435" s="63"/>
      <c r="Q1435"/>
    </row>
    <row r="1436" spans="1:17" ht="17.25" customHeight="1">
      <c r="A1436" s="12">
        <v>220</v>
      </c>
      <c r="B1436" s="12">
        <v>641917</v>
      </c>
      <c r="C1436" s="12" t="s">
        <v>8866</v>
      </c>
      <c r="D1436" s="12" t="s">
        <v>8993</v>
      </c>
      <c r="E1436" s="17" t="s">
        <v>14098</v>
      </c>
      <c r="F1436" s="25" t="str">
        <f>LEFT(E1436,MIN(FIND({0,1,2,3,4,5,6,7,8,9},ASC(E1436)&amp;1234567890))-1)</f>
        <v>La</v>
      </c>
      <c r="G1436" s="25">
        <f t="shared" si="44"/>
        <v>2.67</v>
      </c>
      <c r="H1436" s="25">
        <f>VLOOKUP(F1436,Table!$A$2:$C$121,2,0)</f>
        <v>3</v>
      </c>
      <c r="I1436" s="26">
        <f>VLOOKUP(F1436,Table!$A$2:$C$121,3,0)</f>
        <v>6</v>
      </c>
      <c r="J1436" s="17" t="s">
        <v>581</v>
      </c>
      <c r="K1436" s="25" t="str">
        <f>LEFT(J1436,MIN(FIND({0,1,2,3,4,5,6,7,8,9},ASC(J1436)&amp;1234567890))-1)</f>
        <v>Se</v>
      </c>
      <c r="L1436" s="25">
        <f t="shared" si="45"/>
        <v>4</v>
      </c>
      <c r="M1436" s="25">
        <f>VLOOKUP(K1436,Table!$A$2:$C$121,2,0)</f>
        <v>16</v>
      </c>
      <c r="N1436" s="26">
        <f>VLOOKUP(K1436,Table!$A$2:$C$121,3,0)</f>
        <v>4</v>
      </c>
      <c r="O1436" s="13" t="str">
        <f>VLOOKUP(A1436,Table!$U$1:$V$230,2,0)</f>
        <v>Cubic</v>
      </c>
      <c r="P1436" s="63"/>
      <c r="Q1436"/>
    </row>
    <row r="1437" spans="1:17" ht="17.25" customHeight="1">
      <c r="A1437" s="12">
        <v>220</v>
      </c>
      <c r="B1437" s="12">
        <v>641918</v>
      </c>
      <c r="C1437" s="12" t="s">
        <v>8866</v>
      </c>
      <c r="D1437" s="12" t="s">
        <v>8994</v>
      </c>
      <c r="E1437" s="17" t="s">
        <v>14084</v>
      </c>
      <c r="F1437" s="25" t="str">
        <f>LEFT(E1437,MIN(FIND({0,1,2,3,4,5,6,7,8,9},ASC(E1437)&amp;1234567890))-1)</f>
        <v>La</v>
      </c>
      <c r="G1437" s="25">
        <f t="shared" si="44"/>
        <v>2.6669999999999998</v>
      </c>
      <c r="H1437" s="25">
        <f>VLOOKUP(F1437,Table!$A$2:$C$121,2,0)</f>
        <v>3</v>
      </c>
      <c r="I1437" s="26">
        <f>VLOOKUP(F1437,Table!$A$2:$C$121,3,0)</f>
        <v>6</v>
      </c>
      <c r="J1437" s="17" t="s">
        <v>581</v>
      </c>
      <c r="K1437" s="25" t="str">
        <f>LEFT(J1437,MIN(FIND({0,1,2,3,4,5,6,7,8,9},ASC(J1437)&amp;1234567890))-1)</f>
        <v>Se</v>
      </c>
      <c r="L1437" s="25">
        <f t="shared" si="45"/>
        <v>4</v>
      </c>
      <c r="M1437" s="25">
        <f>VLOOKUP(K1437,Table!$A$2:$C$121,2,0)</f>
        <v>16</v>
      </c>
      <c r="N1437" s="26">
        <f>VLOOKUP(K1437,Table!$A$2:$C$121,3,0)</f>
        <v>4</v>
      </c>
      <c r="O1437" s="13" t="str">
        <f>VLOOKUP(A1437,Table!$U$1:$V$230,2,0)</f>
        <v>Cubic</v>
      </c>
      <c r="P1437" s="63"/>
      <c r="Q1437"/>
    </row>
    <row r="1438" spans="1:17" ht="17.25" customHeight="1">
      <c r="A1438" s="12">
        <v>220</v>
      </c>
      <c r="B1438" s="12">
        <v>642013</v>
      </c>
      <c r="C1438" s="12" t="s">
        <v>8866</v>
      </c>
      <c r="D1438" s="12" t="s">
        <v>8995</v>
      </c>
      <c r="E1438" s="17" t="s">
        <v>11999</v>
      </c>
      <c r="F1438" s="25" t="str">
        <f>LEFT(E1438,MIN(FIND({0,1,2,3,4,5,6,7,8,9},ASC(E1438)&amp;1234567890))-1)</f>
        <v>La</v>
      </c>
      <c r="G1438" s="25">
        <f t="shared" si="44"/>
        <v>3</v>
      </c>
      <c r="H1438" s="25">
        <f>VLOOKUP(F1438,Table!$A$2:$C$121,2,0)</f>
        <v>3</v>
      </c>
      <c r="I1438" s="26">
        <f>VLOOKUP(F1438,Table!$A$2:$C$121,3,0)</f>
        <v>6</v>
      </c>
      <c r="J1438" s="17" t="s">
        <v>381</v>
      </c>
      <c r="K1438" s="25" t="str">
        <f>LEFT(J1438,MIN(FIND({0,1,2,3,4,5,6,7,8,9},ASC(J1438)&amp;1234567890))-1)</f>
        <v>Te</v>
      </c>
      <c r="L1438" s="25">
        <f t="shared" si="45"/>
        <v>4</v>
      </c>
      <c r="M1438" s="25">
        <f>VLOOKUP(K1438,Table!$A$2:$C$121,2,0)</f>
        <v>16</v>
      </c>
      <c r="N1438" s="26">
        <f>VLOOKUP(K1438,Table!$A$2:$C$121,3,0)</f>
        <v>5</v>
      </c>
      <c r="O1438" s="13" t="str">
        <f>VLOOKUP(A1438,Table!$U$1:$V$230,2,0)</f>
        <v>Cubic</v>
      </c>
      <c r="P1438" s="63"/>
      <c r="Q1438"/>
    </row>
    <row r="1439" spans="1:17" ht="17.25" customHeight="1">
      <c r="A1439" s="12">
        <v>220</v>
      </c>
      <c r="B1439" s="12">
        <v>642041</v>
      </c>
      <c r="C1439" s="12" t="s">
        <v>8866</v>
      </c>
      <c r="D1439" s="12" t="s">
        <v>8996</v>
      </c>
      <c r="E1439" s="17" t="s">
        <v>14084</v>
      </c>
      <c r="F1439" s="25" t="str">
        <f>LEFT(E1439,MIN(FIND({0,1,2,3,4,5,6,7,8,9},ASC(E1439)&amp;1234567890))-1)</f>
        <v>La</v>
      </c>
      <c r="G1439" s="25">
        <f t="shared" si="44"/>
        <v>2.6669999999999998</v>
      </c>
      <c r="H1439" s="25">
        <f>VLOOKUP(F1439,Table!$A$2:$C$121,2,0)</f>
        <v>3</v>
      </c>
      <c r="I1439" s="26">
        <f>VLOOKUP(F1439,Table!$A$2:$C$121,3,0)</f>
        <v>6</v>
      </c>
      <c r="J1439" s="17" t="s">
        <v>381</v>
      </c>
      <c r="K1439" s="25" t="str">
        <f>LEFT(J1439,MIN(FIND({0,1,2,3,4,5,6,7,8,9},ASC(J1439)&amp;1234567890))-1)</f>
        <v>Te</v>
      </c>
      <c r="L1439" s="25">
        <f t="shared" si="45"/>
        <v>4</v>
      </c>
      <c r="M1439" s="25">
        <f>VLOOKUP(K1439,Table!$A$2:$C$121,2,0)</f>
        <v>16</v>
      </c>
      <c r="N1439" s="26">
        <f>VLOOKUP(K1439,Table!$A$2:$C$121,3,0)</f>
        <v>5</v>
      </c>
      <c r="O1439" s="13" t="str">
        <f>VLOOKUP(A1439,Table!$U$1:$V$230,2,0)</f>
        <v>Cubic</v>
      </c>
      <c r="P1439" s="63"/>
      <c r="Q1439"/>
    </row>
    <row r="1440" spans="1:17" ht="17.25" customHeight="1">
      <c r="A1440" s="12">
        <v>220</v>
      </c>
      <c r="B1440" s="12">
        <v>642260</v>
      </c>
      <c r="C1440" s="12" t="s">
        <v>8866</v>
      </c>
      <c r="D1440" s="12" t="s">
        <v>8997</v>
      </c>
      <c r="E1440" s="17" t="s">
        <v>14071</v>
      </c>
      <c r="F1440" s="25" t="str">
        <f>LEFT(E1440,MIN(FIND({0,1,2,3,4,5,6,7,8,9},ASC(E1440)&amp;1234567890))-1)</f>
        <v>Li</v>
      </c>
      <c r="G1440" s="25">
        <f t="shared" si="44"/>
        <v>15</v>
      </c>
      <c r="H1440" s="25">
        <f>VLOOKUP(F1440,Table!$A$2:$C$121,2,0)</f>
        <v>1</v>
      </c>
      <c r="I1440" s="26">
        <f>VLOOKUP(F1440,Table!$A$2:$C$121,3,0)</f>
        <v>2</v>
      </c>
      <c r="J1440" s="17" t="s">
        <v>12174</v>
      </c>
      <c r="K1440" s="25" t="str">
        <f>LEFT(J1440,MIN(FIND({0,1,2,3,4,5,6,7,8,9},ASC(J1440)&amp;1234567890))-1)</f>
        <v>Pd</v>
      </c>
      <c r="L1440" s="25">
        <f t="shared" si="45"/>
        <v>4</v>
      </c>
      <c r="M1440" s="25">
        <f>VLOOKUP(K1440,Table!$A$2:$C$121,2,0)</f>
        <v>10</v>
      </c>
      <c r="N1440" s="26">
        <f>VLOOKUP(K1440,Table!$A$2:$C$121,3,0)</f>
        <v>5</v>
      </c>
      <c r="O1440" s="13" t="str">
        <f>VLOOKUP(A1440,Table!$U$1:$V$230,2,0)</f>
        <v>Cubic</v>
      </c>
      <c r="P1440" s="63"/>
      <c r="Q1440"/>
    </row>
    <row r="1441" spans="1:17" ht="17.25" customHeight="1">
      <c r="A1441" s="12">
        <v>220</v>
      </c>
      <c r="B1441" s="12">
        <v>642564</v>
      </c>
      <c r="C1441" s="12" t="s">
        <v>8866</v>
      </c>
      <c r="D1441" s="12" t="s">
        <v>8998</v>
      </c>
      <c r="E1441" s="17" t="s">
        <v>14099</v>
      </c>
      <c r="F1441" s="25" t="str">
        <f>LEFT(E1441,MIN(FIND({0,1,2,3,4,5,6,7,8,9},ASC(E1441)&amp;1234567890))-1)</f>
        <v>Lu</v>
      </c>
      <c r="G1441" s="25">
        <f t="shared" si="44"/>
        <v>2.6669999999999998</v>
      </c>
      <c r="H1441" s="25">
        <f>VLOOKUP(F1441,Table!$A$2:$C$121,2,0)</f>
        <v>3</v>
      </c>
      <c r="I1441" s="26">
        <f>VLOOKUP(F1441,Table!$A$2:$C$121,3,0)</f>
        <v>6</v>
      </c>
      <c r="J1441" s="17" t="s">
        <v>481</v>
      </c>
      <c r="K1441" s="25" t="str">
        <f>LEFT(J1441,MIN(FIND({0,1,2,3,4,5,6,7,8,9},ASC(J1441)&amp;1234567890))-1)</f>
        <v>S</v>
      </c>
      <c r="L1441" s="25">
        <f t="shared" si="45"/>
        <v>4</v>
      </c>
      <c r="M1441" s="25">
        <f>VLOOKUP(K1441,Table!$A$2:$C$121,2,0)</f>
        <v>16</v>
      </c>
      <c r="N1441" s="26">
        <f>VLOOKUP(K1441,Table!$A$2:$C$121,3,0)</f>
        <v>3</v>
      </c>
      <c r="O1441" s="13" t="str">
        <f>VLOOKUP(A1441,Table!$U$1:$V$230,2,0)</f>
        <v>Cubic</v>
      </c>
      <c r="P1441" s="63"/>
      <c r="Q1441"/>
    </row>
    <row r="1442" spans="1:17" ht="17.25" customHeight="1">
      <c r="A1442" s="12">
        <v>220</v>
      </c>
      <c r="B1442" s="12">
        <v>642597</v>
      </c>
      <c r="C1442" s="12" t="s">
        <v>8866</v>
      </c>
      <c r="D1442" s="12" t="s">
        <v>8999</v>
      </c>
      <c r="E1442" s="17" t="s">
        <v>14099</v>
      </c>
      <c r="F1442" s="25" t="str">
        <f>LEFT(E1442,MIN(FIND({0,1,2,3,4,5,6,7,8,9},ASC(E1442)&amp;1234567890))-1)</f>
        <v>Lu</v>
      </c>
      <c r="G1442" s="25">
        <f t="shared" si="44"/>
        <v>2.6669999999999998</v>
      </c>
      <c r="H1442" s="25">
        <f>VLOOKUP(F1442,Table!$A$2:$C$121,2,0)</f>
        <v>3</v>
      </c>
      <c r="I1442" s="26">
        <f>VLOOKUP(F1442,Table!$A$2:$C$121,3,0)</f>
        <v>6</v>
      </c>
      <c r="J1442" s="17" t="s">
        <v>581</v>
      </c>
      <c r="K1442" s="25" t="str">
        <f>LEFT(J1442,MIN(FIND({0,1,2,3,4,5,6,7,8,9},ASC(J1442)&amp;1234567890))-1)</f>
        <v>Se</v>
      </c>
      <c r="L1442" s="25">
        <f t="shared" si="45"/>
        <v>4</v>
      </c>
      <c r="M1442" s="25">
        <f>VLOOKUP(K1442,Table!$A$2:$C$121,2,0)</f>
        <v>16</v>
      </c>
      <c r="N1442" s="26">
        <f>VLOOKUP(K1442,Table!$A$2:$C$121,3,0)</f>
        <v>4</v>
      </c>
      <c r="O1442" s="13" t="str">
        <f>VLOOKUP(A1442,Table!$U$1:$V$230,2,0)</f>
        <v>Cubic</v>
      </c>
      <c r="P1442" s="63"/>
      <c r="Q1442"/>
    </row>
    <row r="1443" spans="1:17" ht="17.25" customHeight="1">
      <c r="A1443" s="12">
        <v>220</v>
      </c>
      <c r="B1443" s="12">
        <v>645823</v>
      </c>
      <c r="C1443" s="12" t="s">
        <v>8866</v>
      </c>
      <c r="D1443" s="12" t="s">
        <v>9000</v>
      </c>
      <c r="E1443" s="17" t="s">
        <v>11576</v>
      </c>
      <c r="F1443" s="25" t="str">
        <f>LEFT(E1443,MIN(FIND({0,1,2,3,4,5,6,7,8,9},ASC(E1443)&amp;1234567890))-1)</f>
        <v>Nd</v>
      </c>
      <c r="G1443" s="25">
        <f t="shared" si="44"/>
        <v>3</v>
      </c>
      <c r="H1443" s="25">
        <f>VLOOKUP(F1443,Table!$A$2:$C$121,2,0)</f>
        <v>3</v>
      </c>
      <c r="I1443" s="26">
        <f>VLOOKUP(F1443,Table!$A$2:$C$121,3,0)</f>
        <v>6</v>
      </c>
      <c r="J1443" s="17" t="s">
        <v>481</v>
      </c>
      <c r="K1443" s="25" t="str">
        <f>LEFT(J1443,MIN(FIND({0,1,2,3,4,5,6,7,8,9},ASC(J1443)&amp;1234567890))-1)</f>
        <v>S</v>
      </c>
      <c r="L1443" s="25">
        <f t="shared" si="45"/>
        <v>4</v>
      </c>
      <c r="M1443" s="25">
        <f>VLOOKUP(K1443,Table!$A$2:$C$121,2,0)</f>
        <v>16</v>
      </c>
      <c r="N1443" s="26">
        <f>VLOOKUP(K1443,Table!$A$2:$C$121,3,0)</f>
        <v>3</v>
      </c>
      <c r="O1443" s="13" t="str">
        <f>VLOOKUP(A1443,Table!$U$1:$V$230,2,0)</f>
        <v>Cubic</v>
      </c>
      <c r="P1443" s="63"/>
      <c r="Q1443"/>
    </row>
    <row r="1444" spans="1:17" ht="17.25" customHeight="1">
      <c r="A1444" s="12">
        <v>220</v>
      </c>
      <c r="B1444" s="12">
        <v>645830</v>
      </c>
      <c r="C1444" s="12" t="s">
        <v>8866</v>
      </c>
      <c r="D1444" s="12" t="s">
        <v>9001</v>
      </c>
      <c r="E1444" s="17" t="s">
        <v>14100</v>
      </c>
      <c r="F1444" s="25" t="str">
        <f>LEFT(E1444,MIN(FIND({0,1,2,3,4,5,6,7,8,9},ASC(E1444)&amp;1234567890))-1)</f>
        <v>Nd</v>
      </c>
      <c r="G1444" s="25">
        <f t="shared" si="44"/>
        <v>2.67</v>
      </c>
      <c r="H1444" s="25">
        <f>VLOOKUP(F1444,Table!$A$2:$C$121,2,0)</f>
        <v>3</v>
      </c>
      <c r="I1444" s="26">
        <f>VLOOKUP(F1444,Table!$A$2:$C$121,3,0)</f>
        <v>6</v>
      </c>
      <c r="J1444" s="17" t="s">
        <v>481</v>
      </c>
      <c r="K1444" s="25" t="str">
        <f>LEFT(J1444,MIN(FIND({0,1,2,3,4,5,6,7,8,9},ASC(J1444)&amp;1234567890))-1)</f>
        <v>S</v>
      </c>
      <c r="L1444" s="25">
        <f t="shared" si="45"/>
        <v>4</v>
      </c>
      <c r="M1444" s="25">
        <f>VLOOKUP(K1444,Table!$A$2:$C$121,2,0)</f>
        <v>16</v>
      </c>
      <c r="N1444" s="26">
        <f>VLOOKUP(K1444,Table!$A$2:$C$121,3,0)</f>
        <v>3</v>
      </c>
      <c r="O1444" s="13" t="str">
        <f>VLOOKUP(A1444,Table!$U$1:$V$230,2,0)</f>
        <v>Cubic</v>
      </c>
      <c r="P1444" s="63"/>
      <c r="Q1444"/>
    </row>
    <row r="1445" spans="1:17" ht="17.25" customHeight="1">
      <c r="A1445" s="12">
        <v>220</v>
      </c>
      <c r="B1445" s="12">
        <v>645890</v>
      </c>
      <c r="C1445" s="12" t="s">
        <v>8866</v>
      </c>
      <c r="D1445" s="12" t="s">
        <v>9002</v>
      </c>
      <c r="E1445" s="17" t="s">
        <v>12008</v>
      </c>
      <c r="F1445" s="25" t="str">
        <f>LEFT(E1445,MIN(FIND({0,1,2,3,4,5,6,7,8,9},ASC(E1445)&amp;1234567890))-1)</f>
        <v>Nd</v>
      </c>
      <c r="G1445" s="25">
        <f t="shared" si="44"/>
        <v>4</v>
      </c>
      <c r="H1445" s="25">
        <f>VLOOKUP(F1445,Table!$A$2:$C$121,2,0)</f>
        <v>3</v>
      </c>
      <c r="I1445" s="26">
        <f>VLOOKUP(F1445,Table!$A$2:$C$121,3,0)</f>
        <v>6</v>
      </c>
      <c r="J1445" s="17" t="s">
        <v>11357</v>
      </c>
      <c r="K1445" s="25" t="str">
        <f>LEFT(J1445,MIN(FIND({0,1,2,3,4,5,6,7,8,9},ASC(J1445)&amp;1234567890))-1)</f>
        <v>Sb</v>
      </c>
      <c r="L1445" s="25">
        <f t="shared" si="45"/>
        <v>3</v>
      </c>
      <c r="M1445" s="25">
        <f>VLOOKUP(K1445,Table!$A$2:$C$121,2,0)</f>
        <v>15</v>
      </c>
      <c r="N1445" s="26">
        <f>VLOOKUP(K1445,Table!$A$2:$C$121,3,0)</f>
        <v>5</v>
      </c>
      <c r="O1445" s="13" t="str">
        <f>VLOOKUP(A1445,Table!$U$1:$V$230,2,0)</f>
        <v>Cubic</v>
      </c>
      <c r="P1445" s="63"/>
      <c r="Q1445"/>
    </row>
    <row r="1446" spans="1:17" ht="17.25" customHeight="1">
      <c r="A1446" s="12">
        <v>220</v>
      </c>
      <c r="B1446" s="12">
        <v>645910</v>
      </c>
      <c r="C1446" s="12" t="s">
        <v>8866</v>
      </c>
      <c r="D1446" s="12" t="s">
        <v>9003</v>
      </c>
      <c r="E1446" s="17" t="s">
        <v>11576</v>
      </c>
      <c r="F1446" s="25" t="str">
        <f>LEFT(E1446,MIN(FIND({0,1,2,3,4,5,6,7,8,9},ASC(E1446)&amp;1234567890))-1)</f>
        <v>Nd</v>
      </c>
      <c r="G1446" s="25">
        <f t="shared" si="44"/>
        <v>3</v>
      </c>
      <c r="H1446" s="25">
        <f>VLOOKUP(F1446,Table!$A$2:$C$121,2,0)</f>
        <v>3</v>
      </c>
      <c r="I1446" s="26">
        <f>VLOOKUP(F1446,Table!$A$2:$C$121,3,0)</f>
        <v>6</v>
      </c>
      <c r="J1446" s="17" t="s">
        <v>581</v>
      </c>
      <c r="K1446" s="25" t="str">
        <f>LEFT(J1446,MIN(FIND({0,1,2,3,4,5,6,7,8,9},ASC(J1446)&amp;1234567890))-1)</f>
        <v>Se</v>
      </c>
      <c r="L1446" s="25">
        <f t="shared" si="45"/>
        <v>4</v>
      </c>
      <c r="M1446" s="25">
        <f>VLOOKUP(K1446,Table!$A$2:$C$121,2,0)</f>
        <v>16</v>
      </c>
      <c r="N1446" s="26">
        <f>VLOOKUP(K1446,Table!$A$2:$C$121,3,0)</f>
        <v>4</v>
      </c>
      <c r="O1446" s="13" t="str">
        <f>VLOOKUP(A1446,Table!$U$1:$V$230,2,0)</f>
        <v>Cubic</v>
      </c>
      <c r="P1446" s="63"/>
      <c r="Q1446"/>
    </row>
    <row r="1447" spans="1:17" ht="17.25" customHeight="1">
      <c r="A1447" s="12">
        <v>220</v>
      </c>
      <c r="B1447" s="12">
        <v>645911</v>
      </c>
      <c r="C1447" s="12" t="s">
        <v>8866</v>
      </c>
      <c r="D1447" s="12" t="s">
        <v>9004</v>
      </c>
      <c r="E1447" s="17" t="s">
        <v>14100</v>
      </c>
      <c r="F1447" s="25" t="str">
        <f>LEFT(E1447,MIN(FIND({0,1,2,3,4,5,6,7,8,9},ASC(E1447)&amp;1234567890))-1)</f>
        <v>Nd</v>
      </c>
      <c r="G1447" s="25">
        <f t="shared" si="44"/>
        <v>2.67</v>
      </c>
      <c r="H1447" s="25">
        <f>VLOOKUP(F1447,Table!$A$2:$C$121,2,0)</f>
        <v>3</v>
      </c>
      <c r="I1447" s="26">
        <f>VLOOKUP(F1447,Table!$A$2:$C$121,3,0)</f>
        <v>6</v>
      </c>
      <c r="J1447" s="17" t="s">
        <v>581</v>
      </c>
      <c r="K1447" s="25" t="str">
        <f>LEFT(J1447,MIN(FIND({0,1,2,3,4,5,6,7,8,9},ASC(J1447)&amp;1234567890))-1)</f>
        <v>Se</v>
      </c>
      <c r="L1447" s="25">
        <f t="shared" si="45"/>
        <v>4</v>
      </c>
      <c r="M1447" s="25">
        <f>VLOOKUP(K1447,Table!$A$2:$C$121,2,0)</f>
        <v>16</v>
      </c>
      <c r="N1447" s="26">
        <f>VLOOKUP(K1447,Table!$A$2:$C$121,3,0)</f>
        <v>4</v>
      </c>
      <c r="O1447" s="13" t="str">
        <f>VLOOKUP(A1447,Table!$U$1:$V$230,2,0)</f>
        <v>Cubic</v>
      </c>
      <c r="P1447" s="63"/>
      <c r="Q1447"/>
    </row>
    <row r="1448" spans="1:17" ht="17.25" customHeight="1">
      <c r="A1448" s="12">
        <v>220</v>
      </c>
      <c r="B1448" s="12">
        <v>645912</v>
      </c>
      <c r="C1448" s="12" t="s">
        <v>8866</v>
      </c>
      <c r="D1448" s="12" t="s">
        <v>9005</v>
      </c>
      <c r="E1448" s="17" t="s">
        <v>14083</v>
      </c>
      <c r="F1448" s="25" t="str">
        <f>LEFT(E1448,MIN(FIND({0,1,2,3,4,5,6,7,8,9},ASC(E1448)&amp;1234567890))-1)</f>
        <v>Nd</v>
      </c>
      <c r="G1448" s="25">
        <f t="shared" si="44"/>
        <v>2.6669999999999998</v>
      </c>
      <c r="H1448" s="25">
        <f>VLOOKUP(F1448,Table!$A$2:$C$121,2,0)</f>
        <v>3</v>
      </c>
      <c r="I1448" s="26">
        <f>VLOOKUP(F1448,Table!$A$2:$C$121,3,0)</f>
        <v>6</v>
      </c>
      <c r="J1448" s="17" t="s">
        <v>581</v>
      </c>
      <c r="K1448" s="25" t="str">
        <f>LEFT(J1448,MIN(FIND({0,1,2,3,4,5,6,7,8,9},ASC(J1448)&amp;1234567890))-1)</f>
        <v>Se</v>
      </c>
      <c r="L1448" s="25">
        <f t="shared" si="45"/>
        <v>4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Cubic</v>
      </c>
      <c r="P1448" s="63"/>
      <c r="Q1448"/>
    </row>
    <row r="1449" spans="1:17" ht="17.25" customHeight="1">
      <c r="A1449" s="12">
        <v>220</v>
      </c>
      <c r="B1449" s="12">
        <v>646006</v>
      </c>
      <c r="C1449" s="12" t="s">
        <v>8866</v>
      </c>
      <c r="D1449" s="12" t="s">
        <v>9006</v>
      </c>
      <c r="E1449" s="17" t="s">
        <v>11576</v>
      </c>
      <c r="F1449" s="25" t="str">
        <f>LEFT(E1449,MIN(FIND({0,1,2,3,4,5,6,7,8,9},ASC(E1449)&amp;1234567890))-1)</f>
        <v>Nd</v>
      </c>
      <c r="G1449" s="25">
        <f t="shared" si="44"/>
        <v>3</v>
      </c>
      <c r="H1449" s="25">
        <f>VLOOKUP(F1449,Table!$A$2:$C$121,2,0)</f>
        <v>3</v>
      </c>
      <c r="I1449" s="26">
        <f>VLOOKUP(F1449,Table!$A$2:$C$121,3,0)</f>
        <v>6</v>
      </c>
      <c r="J1449" s="17" t="s">
        <v>381</v>
      </c>
      <c r="K1449" s="25" t="str">
        <f>LEFT(J1449,MIN(FIND({0,1,2,3,4,5,6,7,8,9},ASC(J1449)&amp;1234567890))-1)</f>
        <v>Te</v>
      </c>
      <c r="L1449" s="25">
        <f t="shared" si="45"/>
        <v>4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Cubic</v>
      </c>
      <c r="P1449" s="63"/>
      <c r="Q1449"/>
    </row>
    <row r="1450" spans="1:17" ht="17.25" customHeight="1">
      <c r="A1450" s="12">
        <v>220</v>
      </c>
      <c r="B1450" s="12">
        <v>647214</v>
      </c>
      <c r="C1450" s="12" t="s">
        <v>8866</v>
      </c>
      <c r="D1450" s="12" t="s">
        <v>9007</v>
      </c>
      <c r="E1450" s="17" t="s">
        <v>14101</v>
      </c>
      <c r="F1450" s="25" t="str">
        <f>LEFT(E1450,MIN(FIND({0,1,2,3,4,5,6,7,8,9},ASC(E1450)&amp;1234567890))-1)</f>
        <v>Np</v>
      </c>
      <c r="G1450" s="25">
        <f t="shared" si="44"/>
        <v>2.6669999999999998</v>
      </c>
      <c r="H1450" s="25">
        <f>VLOOKUP(F1450,Table!$A$2:$C$121,2,0)</f>
        <v>3</v>
      </c>
      <c r="I1450" s="26">
        <f>VLOOKUP(F1450,Table!$A$2:$C$121,3,0)</f>
        <v>7</v>
      </c>
      <c r="J1450" s="17" t="s">
        <v>581</v>
      </c>
      <c r="K1450" s="25" t="str">
        <f>LEFT(J1450,MIN(FIND({0,1,2,3,4,5,6,7,8,9},ASC(J1450)&amp;1234567890))-1)</f>
        <v>Se</v>
      </c>
      <c r="L1450" s="25">
        <f t="shared" si="45"/>
        <v>4</v>
      </c>
      <c r="M1450" s="25">
        <f>VLOOKUP(K1450,Table!$A$2:$C$121,2,0)</f>
        <v>16</v>
      </c>
      <c r="N1450" s="26">
        <f>VLOOKUP(K1450,Table!$A$2:$C$121,3,0)</f>
        <v>4</v>
      </c>
      <c r="O1450" s="13" t="str">
        <f>VLOOKUP(A1450,Table!$U$1:$V$230,2,0)</f>
        <v>Cubic</v>
      </c>
      <c r="P1450" s="63"/>
      <c r="Q1450"/>
    </row>
    <row r="1451" spans="1:17" ht="17.25" customHeight="1">
      <c r="A1451" s="12">
        <v>220</v>
      </c>
      <c r="B1451" s="12">
        <v>647217</v>
      </c>
      <c r="C1451" s="12" t="s">
        <v>8866</v>
      </c>
      <c r="D1451" s="12" t="s">
        <v>9008</v>
      </c>
      <c r="E1451" s="17" t="s">
        <v>12011</v>
      </c>
      <c r="F1451" s="25" t="str">
        <f>LEFT(E1451,MIN(FIND({0,1,2,3,4,5,6,7,8,9},ASC(E1451)&amp;1234567890))-1)</f>
        <v>Np</v>
      </c>
      <c r="G1451" s="25">
        <f t="shared" si="44"/>
        <v>3</v>
      </c>
      <c r="H1451" s="25">
        <f>VLOOKUP(F1451,Table!$A$2:$C$121,2,0)</f>
        <v>3</v>
      </c>
      <c r="I1451" s="26">
        <f>VLOOKUP(F1451,Table!$A$2:$C$121,3,0)</f>
        <v>7</v>
      </c>
      <c r="J1451" s="17" t="s">
        <v>581</v>
      </c>
      <c r="K1451" s="25" t="str">
        <f>LEFT(J1451,MIN(FIND({0,1,2,3,4,5,6,7,8,9},ASC(J1451)&amp;1234567890))-1)</f>
        <v>Se</v>
      </c>
      <c r="L1451" s="25">
        <f t="shared" si="45"/>
        <v>4</v>
      </c>
      <c r="M1451" s="25">
        <f>VLOOKUP(K1451,Table!$A$2:$C$121,2,0)</f>
        <v>16</v>
      </c>
      <c r="N1451" s="26">
        <f>VLOOKUP(K1451,Table!$A$2:$C$121,3,0)</f>
        <v>4</v>
      </c>
      <c r="O1451" s="13" t="str">
        <f>VLOOKUP(A1451,Table!$U$1:$V$230,2,0)</f>
        <v>Cubic</v>
      </c>
      <c r="P1451" s="63"/>
      <c r="Q1451"/>
    </row>
    <row r="1452" spans="1:17" ht="17.25" customHeight="1">
      <c r="A1452" s="12">
        <v>220</v>
      </c>
      <c r="B1452" s="12">
        <v>647227</v>
      </c>
      <c r="C1452" s="12" t="s">
        <v>8866</v>
      </c>
      <c r="D1452" s="12" t="s">
        <v>9009</v>
      </c>
      <c r="E1452" s="17" t="s">
        <v>14101</v>
      </c>
      <c r="F1452" s="25" t="str">
        <f>LEFT(E1452,MIN(FIND({0,1,2,3,4,5,6,7,8,9},ASC(E1452)&amp;1234567890))-1)</f>
        <v>Np</v>
      </c>
      <c r="G1452" s="25">
        <f t="shared" si="44"/>
        <v>2.6669999999999998</v>
      </c>
      <c r="H1452" s="25">
        <f>VLOOKUP(F1452,Table!$A$2:$C$121,2,0)</f>
        <v>3</v>
      </c>
      <c r="I1452" s="26">
        <f>VLOOKUP(F1452,Table!$A$2:$C$121,3,0)</f>
        <v>7</v>
      </c>
      <c r="J1452" s="17" t="s">
        <v>381</v>
      </c>
      <c r="K1452" s="25" t="str">
        <f>LEFT(J1452,MIN(FIND({0,1,2,3,4,5,6,7,8,9},ASC(J1452)&amp;1234567890))-1)</f>
        <v>Te</v>
      </c>
      <c r="L1452" s="25">
        <f t="shared" si="45"/>
        <v>4</v>
      </c>
      <c r="M1452" s="25">
        <f>VLOOKUP(K1452,Table!$A$2:$C$121,2,0)</f>
        <v>16</v>
      </c>
      <c r="N1452" s="26">
        <f>VLOOKUP(K1452,Table!$A$2:$C$121,3,0)</f>
        <v>5</v>
      </c>
      <c r="O1452" s="13" t="str">
        <f>VLOOKUP(A1452,Table!$U$1:$V$230,2,0)</f>
        <v>Cubic</v>
      </c>
      <c r="P1452" s="63"/>
      <c r="Q1452"/>
    </row>
    <row r="1453" spans="1:17" ht="17.25" customHeight="1">
      <c r="A1453" s="12">
        <v>220</v>
      </c>
      <c r="B1453" s="12">
        <v>647232</v>
      </c>
      <c r="C1453" s="12" t="s">
        <v>8866</v>
      </c>
      <c r="D1453" s="12" t="s">
        <v>9010</v>
      </c>
      <c r="E1453" s="17" t="s">
        <v>12011</v>
      </c>
      <c r="F1453" s="25" t="str">
        <f>LEFT(E1453,MIN(FIND({0,1,2,3,4,5,6,7,8,9},ASC(E1453)&amp;1234567890))-1)</f>
        <v>Np</v>
      </c>
      <c r="G1453" s="25">
        <f t="shared" si="44"/>
        <v>3</v>
      </c>
      <c r="H1453" s="25">
        <f>VLOOKUP(F1453,Table!$A$2:$C$121,2,0)</f>
        <v>3</v>
      </c>
      <c r="I1453" s="26">
        <f>VLOOKUP(F1453,Table!$A$2:$C$121,3,0)</f>
        <v>7</v>
      </c>
      <c r="J1453" s="17" t="s">
        <v>381</v>
      </c>
      <c r="K1453" s="25" t="str">
        <f>LEFT(J1453,MIN(FIND({0,1,2,3,4,5,6,7,8,9},ASC(J1453)&amp;1234567890))-1)</f>
        <v>Te</v>
      </c>
      <c r="L1453" s="25">
        <f t="shared" si="45"/>
        <v>4</v>
      </c>
      <c r="M1453" s="25">
        <f>VLOOKUP(K1453,Table!$A$2:$C$121,2,0)</f>
        <v>16</v>
      </c>
      <c r="N1453" s="26">
        <f>VLOOKUP(K1453,Table!$A$2:$C$121,3,0)</f>
        <v>5</v>
      </c>
      <c r="O1453" s="13" t="str">
        <f>VLOOKUP(A1453,Table!$U$1:$V$230,2,0)</f>
        <v>Cubic</v>
      </c>
      <c r="P1453" s="63"/>
      <c r="Q1453"/>
    </row>
    <row r="1454" spans="1:17" ht="17.25" customHeight="1">
      <c r="A1454" s="12">
        <v>220</v>
      </c>
      <c r="B1454" s="12">
        <v>647340</v>
      </c>
      <c r="C1454" s="12" t="s">
        <v>8866</v>
      </c>
      <c r="D1454" s="12" t="s">
        <v>9011</v>
      </c>
      <c r="E1454" s="17" t="s">
        <v>11513</v>
      </c>
      <c r="F1454" s="25" t="str">
        <f>LEFT(E1454,MIN(FIND({0,1,2,3,4,5,6,7,8,9},ASC(E1454)&amp;1234567890))-1)</f>
        <v>Rb</v>
      </c>
      <c r="G1454" s="25">
        <f t="shared" si="44"/>
        <v>2</v>
      </c>
      <c r="H1454" s="25">
        <f>VLOOKUP(F1454,Table!$A$2:$C$121,2,0)</f>
        <v>1</v>
      </c>
      <c r="I1454" s="26">
        <f>VLOOKUP(F1454,Table!$A$2:$C$121,3,0)</f>
        <v>5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Cubic</v>
      </c>
      <c r="P1454" s="63"/>
      <c r="Q1454"/>
    </row>
    <row r="1455" spans="1:17" ht="17.25" customHeight="1">
      <c r="A1455" s="12">
        <v>220</v>
      </c>
      <c r="B1455" s="12">
        <v>647902</v>
      </c>
      <c r="C1455" s="12" t="s">
        <v>8866</v>
      </c>
      <c r="D1455" s="12" t="s">
        <v>9012</v>
      </c>
      <c r="E1455" s="17" t="s">
        <v>14078</v>
      </c>
      <c r="F1455" s="25" t="str">
        <f>LEFT(E1455,MIN(FIND({0,1,2,3,4,5,6,7,8,9},ASC(E1455)&amp;1234567890))-1)</f>
        <v>Pa</v>
      </c>
      <c r="G1455" s="25">
        <f t="shared" si="44"/>
        <v>3</v>
      </c>
      <c r="H1455" s="25">
        <f>VLOOKUP(F1455,Table!$A$2:$C$121,2,0)</f>
        <v>3</v>
      </c>
      <c r="I1455" s="26">
        <f>VLOOKUP(F1455,Table!$A$2:$C$121,3,0)</f>
        <v>7</v>
      </c>
      <c r="J1455" s="17" t="s">
        <v>342</v>
      </c>
      <c r="K1455" s="25" t="str">
        <f>LEFT(J1455,MIN(FIND({0,1,2,3,4,5,6,7,8,9},ASC(J1455)&amp;1234567890))-1)</f>
        <v>P</v>
      </c>
      <c r="L1455" s="25">
        <f t="shared" si="45"/>
        <v>4</v>
      </c>
      <c r="M1455" s="25">
        <f>VLOOKUP(K1455,Table!$A$2:$C$121,2,0)</f>
        <v>15</v>
      </c>
      <c r="N1455" s="26">
        <f>VLOOKUP(K1455,Table!$A$2:$C$121,3,0)</f>
        <v>3</v>
      </c>
      <c r="O1455" s="13" t="str">
        <f>VLOOKUP(A1455,Table!$U$1:$V$230,2,0)</f>
        <v>Cubic</v>
      </c>
      <c r="P1455" s="63"/>
      <c r="Q1455"/>
    </row>
    <row r="1456" spans="1:17" ht="17.25" customHeight="1">
      <c r="A1456" s="12">
        <v>220</v>
      </c>
      <c r="B1456" s="12">
        <v>648174</v>
      </c>
      <c r="C1456" s="12" t="s">
        <v>8866</v>
      </c>
      <c r="D1456" s="12" t="s">
        <v>9013</v>
      </c>
      <c r="E1456" s="17" t="s">
        <v>11723</v>
      </c>
      <c r="F1456" s="25" t="str">
        <f>LEFT(E1456,MIN(FIND({0,1,2,3,4,5,6,7,8,9},ASC(E1456)&amp;1234567890))-1)</f>
        <v>Sr</v>
      </c>
      <c r="G1456" s="25">
        <f t="shared" si="44"/>
        <v>3</v>
      </c>
      <c r="H1456" s="25">
        <f>VLOOKUP(F1456,Table!$A$2:$C$121,2,0)</f>
        <v>2</v>
      </c>
      <c r="I1456" s="26">
        <f>VLOOKUP(F1456,Table!$A$2:$C$121,3,0)</f>
        <v>5</v>
      </c>
      <c r="J1456" s="17" t="s">
        <v>30</v>
      </c>
      <c r="K1456" s="25" t="str">
        <f>LEFT(J1456,MIN(FIND({0,1,2,3,4,5,6,7,8,9},ASC(J1456)&amp;1234567890))-1)</f>
        <v>P</v>
      </c>
      <c r="L1456" s="25">
        <f t="shared" si="45"/>
        <v>2</v>
      </c>
      <c r="M1456" s="25">
        <f>VLOOKUP(K1456,Table!$A$2:$C$121,2,0)</f>
        <v>15</v>
      </c>
      <c r="N1456" s="26">
        <f>VLOOKUP(K1456,Table!$A$2:$C$121,3,0)</f>
        <v>3</v>
      </c>
      <c r="O1456" s="13" t="str">
        <f>VLOOKUP(A1456,Table!$U$1:$V$230,2,0)</f>
        <v>Cubic</v>
      </c>
      <c r="P1456" s="63"/>
      <c r="Q1456"/>
    </row>
    <row r="1457" spans="1:17" ht="17.25" customHeight="1">
      <c r="A1457" s="12">
        <v>220</v>
      </c>
      <c r="B1457" s="12">
        <v>648219</v>
      </c>
      <c r="C1457" s="12" t="s">
        <v>8866</v>
      </c>
      <c r="D1457" s="12" t="s">
        <v>9014</v>
      </c>
      <c r="E1457" s="17" t="s">
        <v>344</v>
      </c>
      <c r="F1457" s="25" t="str">
        <f>LEFT(E1457,MIN(FIND({0,1,2,3,4,5,6,7,8,9},ASC(E1457)&amp;1234567890))-1)</f>
        <v>Ti</v>
      </c>
      <c r="G1457" s="25">
        <f t="shared" si="44"/>
        <v>4</v>
      </c>
      <c r="H1457" s="25">
        <f>VLOOKUP(F1457,Table!$A$2:$C$121,2,0)</f>
        <v>4</v>
      </c>
      <c r="I1457" s="26">
        <f>VLOOKUP(F1457,Table!$A$2:$C$121,3,0)</f>
        <v>4</v>
      </c>
      <c r="J1457" s="17" t="s">
        <v>378</v>
      </c>
      <c r="K1457" s="25" t="str">
        <f>LEFT(J1457,MIN(FIND({0,1,2,3,4,5,6,7,8,9},ASC(J1457)&amp;1234567890))-1)</f>
        <v>P</v>
      </c>
      <c r="L1457" s="25">
        <f t="shared" si="45"/>
        <v>3</v>
      </c>
      <c r="M1457" s="25">
        <f>VLOOKUP(K1457,Table!$A$2:$C$121,2,0)</f>
        <v>15</v>
      </c>
      <c r="N1457" s="26">
        <f>VLOOKUP(K1457,Table!$A$2:$C$121,3,0)</f>
        <v>3</v>
      </c>
      <c r="O1457" s="13" t="str">
        <f>VLOOKUP(A1457,Table!$U$1:$V$230,2,0)</f>
        <v>Cubic</v>
      </c>
      <c r="P1457" s="63"/>
      <c r="Q1457"/>
    </row>
    <row r="1458" spans="1:17" ht="17.25" customHeight="1">
      <c r="A1458" s="12">
        <v>220</v>
      </c>
      <c r="B1458" s="12">
        <v>649249</v>
      </c>
      <c r="C1458" s="12" t="s">
        <v>8866</v>
      </c>
      <c r="D1458" s="12" t="s">
        <v>9015</v>
      </c>
      <c r="E1458" s="17" t="s">
        <v>12003</v>
      </c>
      <c r="F1458" s="25" t="str">
        <f>LEFT(E1458,MIN(FIND({0,1,2,3,4,5,6,7,8,9},ASC(E1458)&amp;1234567890))-1)</f>
        <v>Pr</v>
      </c>
      <c r="G1458" s="25">
        <f t="shared" si="44"/>
        <v>3</v>
      </c>
      <c r="H1458" s="25">
        <f>VLOOKUP(F1458,Table!$A$2:$C$121,2,0)</f>
        <v>3</v>
      </c>
      <c r="I1458" s="26">
        <f>VLOOKUP(F1458,Table!$A$2:$C$121,3,0)</f>
        <v>6</v>
      </c>
      <c r="J1458" s="17" t="s">
        <v>481</v>
      </c>
      <c r="K1458" s="25" t="str">
        <f>LEFT(J1458,MIN(FIND({0,1,2,3,4,5,6,7,8,9},ASC(J1458)&amp;1234567890))-1)</f>
        <v>S</v>
      </c>
      <c r="L1458" s="25">
        <f t="shared" si="45"/>
        <v>4</v>
      </c>
      <c r="M1458" s="25">
        <f>VLOOKUP(K1458,Table!$A$2:$C$121,2,0)</f>
        <v>16</v>
      </c>
      <c r="N1458" s="26">
        <f>VLOOKUP(K1458,Table!$A$2:$C$121,3,0)</f>
        <v>3</v>
      </c>
      <c r="O1458" s="13" t="str">
        <f>VLOOKUP(A1458,Table!$U$1:$V$230,2,0)</f>
        <v>Cubic</v>
      </c>
      <c r="P1458" s="63"/>
      <c r="Q1458"/>
    </row>
    <row r="1459" spans="1:17" ht="17.25" customHeight="1">
      <c r="A1459" s="12">
        <v>220</v>
      </c>
      <c r="B1459" s="12">
        <v>649308</v>
      </c>
      <c r="C1459" s="12" t="s">
        <v>8866</v>
      </c>
      <c r="D1459" s="12" t="s">
        <v>9016</v>
      </c>
      <c r="E1459" s="17" t="s">
        <v>14072</v>
      </c>
      <c r="F1459" s="25" t="str">
        <f>LEFT(E1459,MIN(FIND({0,1,2,3,4,5,6,7,8,9},ASC(E1459)&amp;1234567890))-1)</f>
        <v>Pr</v>
      </c>
      <c r="G1459" s="25">
        <f t="shared" si="44"/>
        <v>4</v>
      </c>
      <c r="H1459" s="25">
        <f>VLOOKUP(F1459,Table!$A$2:$C$121,2,0)</f>
        <v>3</v>
      </c>
      <c r="I1459" s="26">
        <f>VLOOKUP(F1459,Table!$A$2:$C$121,3,0)</f>
        <v>6</v>
      </c>
      <c r="J1459" s="17" t="s">
        <v>11357</v>
      </c>
      <c r="K1459" s="25" t="str">
        <f>LEFT(J1459,MIN(FIND({0,1,2,3,4,5,6,7,8,9},ASC(J1459)&amp;1234567890))-1)</f>
        <v>Sb</v>
      </c>
      <c r="L1459" s="25">
        <f t="shared" si="45"/>
        <v>3</v>
      </c>
      <c r="M1459" s="25">
        <f>VLOOKUP(K1459,Table!$A$2:$C$121,2,0)</f>
        <v>15</v>
      </c>
      <c r="N1459" s="26">
        <f>VLOOKUP(K1459,Table!$A$2:$C$121,3,0)</f>
        <v>5</v>
      </c>
      <c r="O1459" s="13" t="str">
        <f>VLOOKUP(A1459,Table!$U$1:$V$230,2,0)</f>
        <v>Cubic</v>
      </c>
      <c r="P1459" s="63"/>
      <c r="Q1459"/>
    </row>
    <row r="1460" spans="1:17" ht="17.25" customHeight="1">
      <c r="A1460" s="12">
        <v>220</v>
      </c>
      <c r="B1460" s="12">
        <v>649323</v>
      </c>
      <c r="C1460" s="12" t="s">
        <v>8866</v>
      </c>
      <c r="D1460" s="12" t="s">
        <v>9017</v>
      </c>
      <c r="E1460" s="17" t="s">
        <v>12003</v>
      </c>
      <c r="F1460" s="25" t="str">
        <f>LEFT(E1460,MIN(FIND({0,1,2,3,4,5,6,7,8,9},ASC(E1460)&amp;1234567890))-1)</f>
        <v>Pr</v>
      </c>
      <c r="G1460" s="25">
        <f t="shared" si="44"/>
        <v>3</v>
      </c>
      <c r="H1460" s="25">
        <f>VLOOKUP(F1460,Table!$A$2:$C$121,2,0)</f>
        <v>3</v>
      </c>
      <c r="I1460" s="26">
        <f>VLOOKUP(F1460,Table!$A$2:$C$121,3,0)</f>
        <v>6</v>
      </c>
      <c r="J1460" s="17" t="s">
        <v>581</v>
      </c>
      <c r="K1460" s="25" t="str">
        <f>LEFT(J1460,MIN(FIND({0,1,2,3,4,5,6,7,8,9},ASC(J1460)&amp;1234567890))-1)</f>
        <v>Se</v>
      </c>
      <c r="L1460" s="25">
        <f t="shared" si="45"/>
        <v>4</v>
      </c>
      <c r="M1460" s="25">
        <f>VLOOKUP(K1460,Table!$A$2:$C$121,2,0)</f>
        <v>16</v>
      </c>
      <c r="N1460" s="26">
        <f>VLOOKUP(K1460,Table!$A$2:$C$121,3,0)</f>
        <v>4</v>
      </c>
      <c r="O1460" s="13" t="str">
        <f>VLOOKUP(A1460,Table!$U$1:$V$230,2,0)</f>
        <v>Cubic</v>
      </c>
      <c r="P1460" s="63"/>
      <c r="Q1460"/>
    </row>
    <row r="1461" spans="1:17" ht="17.25" customHeight="1">
      <c r="A1461" s="12">
        <v>220</v>
      </c>
      <c r="B1461" s="12">
        <v>649324</v>
      </c>
      <c r="C1461" s="12" t="s">
        <v>8866</v>
      </c>
      <c r="D1461" s="12" t="s">
        <v>9018</v>
      </c>
      <c r="E1461" s="17" t="s">
        <v>14102</v>
      </c>
      <c r="F1461" s="25" t="str">
        <f>LEFT(E1461,MIN(FIND({0,1,2,3,4,5,6,7,8,9},ASC(E1461)&amp;1234567890))-1)</f>
        <v>Pr</v>
      </c>
      <c r="G1461" s="25">
        <f t="shared" si="44"/>
        <v>2.67</v>
      </c>
      <c r="H1461" s="25">
        <f>VLOOKUP(F1461,Table!$A$2:$C$121,2,0)</f>
        <v>3</v>
      </c>
      <c r="I1461" s="26">
        <f>VLOOKUP(F1461,Table!$A$2:$C$121,3,0)</f>
        <v>6</v>
      </c>
      <c r="J1461" s="17" t="s">
        <v>581</v>
      </c>
      <c r="K1461" s="25" t="str">
        <f>LEFT(J1461,MIN(FIND({0,1,2,3,4,5,6,7,8,9},ASC(J1461)&amp;1234567890))-1)</f>
        <v>Se</v>
      </c>
      <c r="L1461" s="25">
        <f t="shared" si="45"/>
        <v>4</v>
      </c>
      <c r="M1461" s="25">
        <f>VLOOKUP(K1461,Table!$A$2:$C$121,2,0)</f>
        <v>16</v>
      </c>
      <c r="N1461" s="26">
        <f>VLOOKUP(K1461,Table!$A$2:$C$121,3,0)</f>
        <v>4</v>
      </c>
      <c r="O1461" s="13" t="str">
        <f>VLOOKUP(A1461,Table!$U$1:$V$230,2,0)</f>
        <v>Cubic</v>
      </c>
      <c r="P1461" s="63"/>
      <c r="Q1461"/>
    </row>
    <row r="1462" spans="1:17" ht="17.25" customHeight="1">
      <c r="A1462" s="12">
        <v>220</v>
      </c>
      <c r="B1462" s="12">
        <v>649325</v>
      </c>
      <c r="C1462" s="12" t="s">
        <v>8866</v>
      </c>
      <c r="D1462" s="12" t="s">
        <v>9019</v>
      </c>
      <c r="E1462" s="17" t="s">
        <v>14079</v>
      </c>
      <c r="F1462" s="25" t="str">
        <f>LEFT(E1462,MIN(FIND({0,1,2,3,4,5,6,7,8,9},ASC(E1462)&amp;1234567890))-1)</f>
        <v>Pr</v>
      </c>
      <c r="G1462" s="25">
        <f t="shared" si="44"/>
        <v>2.6669999999999998</v>
      </c>
      <c r="H1462" s="25">
        <f>VLOOKUP(F1462,Table!$A$2:$C$121,2,0)</f>
        <v>3</v>
      </c>
      <c r="I1462" s="26">
        <f>VLOOKUP(F1462,Table!$A$2:$C$121,3,0)</f>
        <v>6</v>
      </c>
      <c r="J1462" s="17" t="s">
        <v>581</v>
      </c>
      <c r="K1462" s="25" t="str">
        <f>LEFT(J1462,MIN(FIND({0,1,2,3,4,5,6,7,8,9},ASC(J1462)&amp;1234567890))-1)</f>
        <v>Se</v>
      </c>
      <c r="L1462" s="25">
        <f t="shared" si="45"/>
        <v>4</v>
      </c>
      <c r="M1462" s="25">
        <f>VLOOKUP(K1462,Table!$A$2:$C$121,2,0)</f>
        <v>16</v>
      </c>
      <c r="N1462" s="26">
        <f>VLOOKUP(K1462,Table!$A$2:$C$121,3,0)</f>
        <v>4</v>
      </c>
      <c r="O1462" s="13" t="str">
        <f>VLOOKUP(A1462,Table!$U$1:$V$230,2,0)</f>
        <v>Cubic</v>
      </c>
      <c r="P1462" s="63"/>
      <c r="Q1462"/>
    </row>
    <row r="1463" spans="1:17" ht="17.25" customHeight="1">
      <c r="A1463" s="12">
        <v>220</v>
      </c>
      <c r="B1463" s="12">
        <v>649407</v>
      </c>
      <c r="C1463" s="12" t="s">
        <v>8866</v>
      </c>
      <c r="D1463" s="12" t="s">
        <v>9020</v>
      </c>
      <c r="E1463" s="17" t="s">
        <v>14079</v>
      </c>
      <c r="F1463" s="25" t="str">
        <f>LEFT(E1463,MIN(FIND({0,1,2,3,4,5,6,7,8,9},ASC(E1463)&amp;1234567890))-1)</f>
        <v>Pr</v>
      </c>
      <c r="G1463" s="25">
        <f t="shared" si="44"/>
        <v>2.6669999999999998</v>
      </c>
      <c r="H1463" s="25">
        <f>VLOOKUP(F1463,Table!$A$2:$C$121,2,0)</f>
        <v>3</v>
      </c>
      <c r="I1463" s="26">
        <f>VLOOKUP(F1463,Table!$A$2:$C$121,3,0)</f>
        <v>6</v>
      </c>
      <c r="J1463" s="17" t="s">
        <v>381</v>
      </c>
      <c r="K1463" s="25" t="str">
        <f>LEFT(J1463,MIN(FIND({0,1,2,3,4,5,6,7,8,9},ASC(J1463)&amp;1234567890))-1)</f>
        <v>Te</v>
      </c>
      <c r="L1463" s="25">
        <f t="shared" si="45"/>
        <v>4</v>
      </c>
      <c r="M1463" s="25">
        <f>VLOOKUP(K1463,Table!$A$2:$C$121,2,0)</f>
        <v>16</v>
      </c>
      <c r="N1463" s="26">
        <f>VLOOKUP(K1463,Table!$A$2:$C$121,3,0)</f>
        <v>5</v>
      </c>
      <c r="O1463" s="13" t="str">
        <f>VLOOKUP(A1463,Table!$U$1:$V$230,2,0)</f>
        <v>Cubic</v>
      </c>
      <c r="P1463" s="63"/>
      <c r="Q1463"/>
    </row>
    <row r="1464" spans="1:17" ht="17.25" customHeight="1">
      <c r="A1464" s="12">
        <v>220</v>
      </c>
      <c r="B1464" s="12">
        <v>649411</v>
      </c>
      <c r="C1464" s="12" t="s">
        <v>8866</v>
      </c>
      <c r="D1464" s="12" t="s">
        <v>9021</v>
      </c>
      <c r="E1464" s="17" t="s">
        <v>12003</v>
      </c>
      <c r="F1464" s="25" t="str">
        <f>LEFT(E1464,MIN(FIND({0,1,2,3,4,5,6,7,8,9},ASC(E1464)&amp;1234567890))-1)</f>
        <v>Pr</v>
      </c>
      <c r="G1464" s="25">
        <f t="shared" si="44"/>
        <v>3</v>
      </c>
      <c r="H1464" s="25">
        <f>VLOOKUP(F1464,Table!$A$2:$C$121,2,0)</f>
        <v>3</v>
      </c>
      <c r="I1464" s="26">
        <f>VLOOKUP(F1464,Table!$A$2:$C$121,3,0)</f>
        <v>6</v>
      </c>
      <c r="J1464" s="17" t="s">
        <v>381</v>
      </c>
      <c r="K1464" s="25" t="str">
        <f>LEFT(J1464,MIN(FIND({0,1,2,3,4,5,6,7,8,9},ASC(J1464)&amp;1234567890))-1)</f>
        <v>Te</v>
      </c>
      <c r="L1464" s="25">
        <f t="shared" si="45"/>
        <v>4</v>
      </c>
      <c r="M1464" s="25">
        <f>VLOOKUP(K1464,Table!$A$2:$C$121,2,0)</f>
        <v>16</v>
      </c>
      <c r="N1464" s="26">
        <f>VLOOKUP(K1464,Table!$A$2:$C$121,3,0)</f>
        <v>5</v>
      </c>
      <c r="O1464" s="13" t="str">
        <f>VLOOKUP(A1464,Table!$U$1:$V$230,2,0)</f>
        <v>Cubic</v>
      </c>
      <c r="P1464" s="63"/>
      <c r="Q1464"/>
    </row>
    <row r="1465" spans="1:17" ht="17.25" customHeight="1">
      <c r="A1465" s="12">
        <v>220</v>
      </c>
      <c r="B1465" s="12">
        <v>649925</v>
      </c>
      <c r="C1465" s="12" t="s">
        <v>8866</v>
      </c>
      <c r="D1465" s="12" t="s">
        <v>9022</v>
      </c>
      <c r="E1465" s="17" t="s">
        <v>14103</v>
      </c>
      <c r="F1465" s="25" t="str">
        <f>LEFT(E1465,MIN(FIND({0,1,2,3,4,5,6,7,8,9},ASC(E1465)&amp;1234567890))-1)</f>
        <v>Pu</v>
      </c>
      <c r="G1465" s="25">
        <f t="shared" si="44"/>
        <v>2.6669999999999998</v>
      </c>
      <c r="H1465" s="25">
        <f>VLOOKUP(F1465,Table!$A$2:$C$121,2,0)</f>
        <v>3</v>
      </c>
      <c r="I1465" s="26">
        <f>VLOOKUP(F1465,Table!$A$2:$C$121,3,0)</f>
        <v>7</v>
      </c>
      <c r="J1465" s="17" t="s">
        <v>481</v>
      </c>
      <c r="K1465" s="25" t="str">
        <f>LEFT(J1465,MIN(FIND({0,1,2,3,4,5,6,7,8,9},ASC(J1465)&amp;1234567890))-1)</f>
        <v>S</v>
      </c>
      <c r="L1465" s="25">
        <f t="shared" si="45"/>
        <v>4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Cubic</v>
      </c>
      <c r="P1465" s="63"/>
      <c r="Q1465"/>
    </row>
    <row r="1466" spans="1:17" ht="17.25" customHeight="1">
      <c r="A1466" s="12">
        <v>220</v>
      </c>
      <c r="B1466" s="12">
        <v>649952</v>
      </c>
      <c r="C1466" s="12" t="s">
        <v>8866</v>
      </c>
      <c r="D1466" s="12" t="s">
        <v>9023</v>
      </c>
      <c r="E1466" s="17" t="s">
        <v>14103</v>
      </c>
      <c r="F1466" s="25" t="str">
        <f>LEFT(E1466,MIN(FIND({0,1,2,3,4,5,6,7,8,9},ASC(E1466)&amp;1234567890))-1)</f>
        <v>Pu</v>
      </c>
      <c r="G1466" s="25">
        <f t="shared" si="44"/>
        <v>2.6669999999999998</v>
      </c>
      <c r="H1466" s="25">
        <f>VLOOKUP(F1466,Table!$A$2:$C$121,2,0)</f>
        <v>3</v>
      </c>
      <c r="I1466" s="26">
        <f>VLOOKUP(F1466,Table!$A$2:$C$121,3,0)</f>
        <v>7</v>
      </c>
      <c r="J1466" s="17" t="s">
        <v>581</v>
      </c>
      <c r="K1466" s="25" t="str">
        <f>LEFT(J1466,MIN(FIND({0,1,2,3,4,5,6,7,8,9},ASC(J1466)&amp;1234567890))-1)</f>
        <v>Se</v>
      </c>
      <c r="L1466" s="25">
        <f t="shared" si="45"/>
        <v>4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Cubic</v>
      </c>
      <c r="P1466" s="63"/>
      <c r="Q1466"/>
    </row>
    <row r="1467" spans="1:17" ht="17.25" customHeight="1">
      <c r="A1467" s="12">
        <v>220</v>
      </c>
      <c r="B1467" s="12">
        <v>649987</v>
      </c>
      <c r="C1467" s="12" t="s">
        <v>8866</v>
      </c>
      <c r="D1467" s="12" t="s">
        <v>9024</v>
      </c>
      <c r="E1467" s="17" t="s">
        <v>14103</v>
      </c>
      <c r="F1467" s="25" t="str">
        <f>LEFT(E1467,MIN(FIND({0,1,2,3,4,5,6,7,8,9},ASC(E1467)&amp;1234567890))-1)</f>
        <v>Pu</v>
      </c>
      <c r="G1467" s="25">
        <f t="shared" si="44"/>
        <v>2.6669999999999998</v>
      </c>
      <c r="H1467" s="25">
        <f>VLOOKUP(F1467,Table!$A$2:$C$121,2,0)</f>
        <v>3</v>
      </c>
      <c r="I1467" s="26">
        <f>VLOOKUP(F1467,Table!$A$2:$C$121,3,0)</f>
        <v>7</v>
      </c>
      <c r="J1467" s="17" t="s">
        <v>381</v>
      </c>
      <c r="K1467" s="25" t="str">
        <f>LEFT(J1467,MIN(FIND({0,1,2,3,4,5,6,7,8,9},ASC(J1467)&amp;1234567890))-1)</f>
        <v>Te</v>
      </c>
      <c r="L1467" s="25">
        <f t="shared" si="45"/>
        <v>4</v>
      </c>
      <c r="M1467" s="25">
        <f>VLOOKUP(K1467,Table!$A$2:$C$121,2,0)</f>
        <v>16</v>
      </c>
      <c r="N1467" s="26">
        <f>VLOOKUP(K1467,Table!$A$2:$C$121,3,0)</f>
        <v>5</v>
      </c>
      <c r="O1467" s="13" t="str">
        <f>VLOOKUP(A1467,Table!$U$1:$V$230,2,0)</f>
        <v>Cubic</v>
      </c>
      <c r="P1467" s="63"/>
      <c r="Q1467"/>
    </row>
    <row r="1468" spans="1:17" ht="17.25" customHeight="1">
      <c r="A1468" s="12">
        <v>220</v>
      </c>
      <c r="B1468" s="12">
        <v>650776</v>
      </c>
      <c r="C1468" s="12" t="s">
        <v>8866</v>
      </c>
      <c r="D1468" s="12" t="s">
        <v>9025</v>
      </c>
      <c r="E1468" s="17" t="s">
        <v>14104</v>
      </c>
      <c r="F1468" s="25" t="str">
        <f>LEFT(E1468,MIN(FIND({0,1,2,3,4,5,6,7,8,9},ASC(E1468)&amp;1234567890))-1)</f>
        <v>Ru</v>
      </c>
      <c r="G1468" s="25">
        <f t="shared" si="44"/>
        <v>1.88</v>
      </c>
      <c r="H1468" s="25">
        <f>VLOOKUP(F1468,Table!$A$2:$C$121,2,0)</f>
        <v>8</v>
      </c>
      <c r="I1468" s="26">
        <f>VLOOKUP(F1468,Table!$A$2:$C$121,3,0)</f>
        <v>5</v>
      </c>
      <c r="J1468" s="17" t="s">
        <v>14105</v>
      </c>
      <c r="K1468" s="25" t="str">
        <f>LEFT(J1468,MIN(FIND({0,1,2,3,4,5,6,7,8,9},ASC(J1468)&amp;1234567890))-1)</f>
        <v>Y</v>
      </c>
      <c r="L1468" s="25">
        <f t="shared" si="45"/>
        <v>2.79</v>
      </c>
      <c r="M1468" s="25">
        <f>VLOOKUP(K1468,Table!$A$2:$C$121,2,0)</f>
        <v>3</v>
      </c>
      <c r="N1468" s="26">
        <f>VLOOKUP(K1468,Table!$A$2:$C$121,3,0)</f>
        <v>5</v>
      </c>
      <c r="O1468" s="13" t="str">
        <f>VLOOKUP(A1468,Table!$U$1:$V$230,2,0)</f>
        <v>Cubic</v>
      </c>
      <c r="P1468" s="63"/>
      <c r="Q1468"/>
    </row>
    <row r="1469" spans="1:17" ht="17.25" customHeight="1">
      <c r="A1469" s="12">
        <v>220</v>
      </c>
      <c r="B1469" s="12">
        <v>650920</v>
      </c>
      <c r="C1469" s="12" t="s">
        <v>8866</v>
      </c>
      <c r="D1469" s="12" t="s">
        <v>9026</v>
      </c>
      <c r="E1469" s="17" t="s">
        <v>14106</v>
      </c>
      <c r="F1469" s="25" t="str">
        <f>LEFT(E1469,MIN(FIND({0,1,2,3,4,5,6,7,8,9},ASC(E1469)&amp;1234567890))-1)</f>
        <v>Sm</v>
      </c>
      <c r="G1469" s="25">
        <f t="shared" si="44"/>
        <v>2.67</v>
      </c>
      <c r="H1469" s="25">
        <f>VLOOKUP(F1469,Table!$A$2:$C$121,2,0)</f>
        <v>3</v>
      </c>
      <c r="I1469" s="26">
        <f>VLOOKUP(F1469,Table!$A$2:$C$121,3,0)</f>
        <v>6</v>
      </c>
      <c r="J1469" s="17" t="s">
        <v>481</v>
      </c>
      <c r="K1469" s="25" t="str">
        <f>LEFT(J1469,MIN(FIND({0,1,2,3,4,5,6,7,8,9},ASC(J1469)&amp;1234567890))-1)</f>
        <v>S</v>
      </c>
      <c r="L1469" s="25">
        <f t="shared" si="45"/>
        <v>4</v>
      </c>
      <c r="M1469" s="25">
        <f>VLOOKUP(K1469,Table!$A$2:$C$121,2,0)</f>
        <v>16</v>
      </c>
      <c r="N1469" s="26">
        <f>VLOOKUP(K1469,Table!$A$2:$C$121,3,0)</f>
        <v>3</v>
      </c>
      <c r="O1469" s="13" t="str">
        <f>VLOOKUP(A1469,Table!$U$1:$V$230,2,0)</f>
        <v>Cubic</v>
      </c>
      <c r="P1469" s="63"/>
      <c r="Q1469"/>
    </row>
    <row r="1470" spans="1:17" ht="17.25" customHeight="1">
      <c r="A1470" s="12">
        <v>220</v>
      </c>
      <c r="B1470" s="12">
        <v>651122</v>
      </c>
      <c r="C1470" s="12" t="s">
        <v>8866</v>
      </c>
      <c r="D1470" s="12" t="s">
        <v>9027</v>
      </c>
      <c r="E1470" s="17" t="s">
        <v>14107</v>
      </c>
      <c r="F1470" s="25" t="str">
        <f>LEFT(E1470,MIN(FIND({0,1,2,3,4,5,6,7,8,9},ASC(E1470)&amp;1234567890))-1)</f>
        <v>Tb</v>
      </c>
      <c r="G1470" s="25">
        <f t="shared" si="44"/>
        <v>2.6669999999999998</v>
      </c>
      <c r="H1470" s="25">
        <f>VLOOKUP(F1470,Table!$A$2:$C$121,2,0)</f>
        <v>3</v>
      </c>
      <c r="I1470" s="26">
        <f>VLOOKUP(F1470,Table!$A$2:$C$121,3,0)</f>
        <v>6</v>
      </c>
      <c r="J1470" s="17" t="s">
        <v>481</v>
      </c>
      <c r="K1470" s="25" t="str">
        <f>LEFT(J1470,MIN(FIND({0,1,2,3,4,5,6,7,8,9},ASC(J1470)&amp;1234567890))-1)</f>
        <v>S</v>
      </c>
      <c r="L1470" s="25">
        <f t="shared" si="45"/>
        <v>4</v>
      </c>
      <c r="M1470" s="25">
        <f>VLOOKUP(K1470,Table!$A$2:$C$121,2,0)</f>
        <v>16</v>
      </c>
      <c r="N1470" s="26">
        <f>VLOOKUP(K1470,Table!$A$2:$C$121,3,0)</f>
        <v>3</v>
      </c>
      <c r="O1470" s="13" t="str">
        <f>VLOOKUP(A1470,Table!$U$1:$V$230,2,0)</f>
        <v>Cubic</v>
      </c>
      <c r="P1470" s="63"/>
      <c r="Q1470"/>
    </row>
    <row r="1471" spans="1:17" ht="17.25" customHeight="1">
      <c r="A1471" s="12">
        <v>220</v>
      </c>
      <c r="B1471" s="12">
        <v>651277</v>
      </c>
      <c r="C1471" s="12" t="s">
        <v>8866</v>
      </c>
      <c r="D1471" s="12" t="s">
        <v>9028</v>
      </c>
      <c r="E1471" s="17" t="s">
        <v>14108</v>
      </c>
      <c r="F1471" s="25" t="str">
        <f>LEFT(E1471,MIN(FIND({0,1,2,3,4,5,6,7,8,9},ASC(E1471)&amp;1234567890))-1)</f>
        <v>Tm</v>
      </c>
      <c r="G1471" s="25">
        <f t="shared" si="44"/>
        <v>2.6669999999999998</v>
      </c>
      <c r="H1471" s="25">
        <f>VLOOKUP(F1471,Table!$A$2:$C$121,2,0)</f>
        <v>3</v>
      </c>
      <c r="I1471" s="26">
        <f>VLOOKUP(F1471,Table!$A$2:$C$121,3,0)</f>
        <v>6</v>
      </c>
      <c r="J1471" s="17" t="s">
        <v>481</v>
      </c>
      <c r="K1471" s="25" t="str">
        <f>LEFT(J1471,MIN(FIND({0,1,2,3,4,5,6,7,8,9},ASC(J1471)&amp;1234567890))-1)</f>
        <v>S</v>
      </c>
      <c r="L1471" s="25">
        <f t="shared" si="45"/>
        <v>4</v>
      </c>
      <c r="M1471" s="25">
        <f>VLOOKUP(K1471,Table!$A$2:$C$121,2,0)</f>
        <v>16</v>
      </c>
      <c r="N1471" s="26">
        <f>VLOOKUP(K1471,Table!$A$2:$C$121,3,0)</f>
        <v>3</v>
      </c>
      <c r="O1471" s="13" t="str">
        <f>VLOOKUP(A1471,Table!$U$1:$V$230,2,0)</f>
        <v>Cubic</v>
      </c>
      <c r="P1471" s="63"/>
      <c r="Q1471"/>
    </row>
    <row r="1472" spans="1:17" ht="17.25" customHeight="1">
      <c r="A1472" s="12">
        <v>220</v>
      </c>
      <c r="B1472" s="12">
        <v>651402</v>
      </c>
      <c r="C1472" s="12" t="s">
        <v>8866</v>
      </c>
      <c r="D1472" s="12" t="s">
        <v>9029</v>
      </c>
      <c r="E1472" s="17" t="s">
        <v>14109</v>
      </c>
      <c r="F1472" s="25" t="str">
        <f>LEFT(E1472,MIN(FIND({0,1,2,3,4,5,6,7,8,9},ASC(E1472)&amp;1234567890))-1)</f>
        <v>Y</v>
      </c>
      <c r="G1472" s="25">
        <f t="shared" si="44"/>
        <v>2.6669999999999998</v>
      </c>
      <c r="H1472" s="25">
        <f>VLOOKUP(F1472,Table!$A$2:$C$121,2,0)</f>
        <v>3</v>
      </c>
      <c r="I1472" s="26">
        <f>VLOOKUP(F1472,Table!$A$2:$C$121,3,0)</f>
        <v>5</v>
      </c>
      <c r="J1472" s="17" t="s">
        <v>481</v>
      </c>
      <c r="K1472" s="25" t="str">
        <f>LEFT(J1472,MIN(FIND({0,1,2,3,4,5,6,7,8,9},ASC(J1472)&amp;1234567890))-1)</f>
        <v>S</v>
      </c>
      <c r="L1472" s="25">
        <f t="shared" si="45"/>
        <v>4</v>
      </c>
      <c r="M1472" s="25">
        <f>VLOOKUP(K1472,Table!$A$2:$C$121,2,0)</f>
        <v>16</v>
      </c>
      <c r="N1472" s="26">
        <f>VLOOKUP(K1472,Table!$A$2:$C$121,3,0)</f>
        <v>3</v>
      </c>
      <c r="O1472" s="13" t="str">
        <f>VLOOKUP(A1472,Table!$U$1:$V$230,2,0)</f>
        <v>Cubic</v>
      </c>
      <c r="P1472" s="63"/>
      <c r="Q1472"/>
    </row>
    <row r="1473" spans="1:17" ht="17.25" customHeight="1">
      <c r="A1473" s="12">
        <v>220</v>
      </c>
      <c r="B1473" s="12">
        <v>651421</v>
      </c>
      <c r="C1473" s="12" t="s">
        <v>8866</v>
      </c>
      <c r="D1473" s="12" t="s">
        <v>9030</v>
      </c>
      <c r="E1473" s="17" t="s">
        <v>14110</v>
      </c>
      <c r="F1473" s="25" t="str">
        <f>LEFT(E1473,MIN(FIND({0,1,2,3,4,5,6,7,8,9},ASC(E1473)&amp;1234567890))-1)</f>
        <v>Yb</v>
      </c>
      <c r="G1473" s="25">
        <f t="shared" si="44"/>
        <v>2.6669999999999998</v>
      </c>
      <c r="H1473" s="25">
        <f>VLOOKUP(F1473,Table!$A$2:$C$121,2,0)</f>
        <v>3</v>
      </c>
      <c r="I1473" s="26">
        <f>VLOOKUP(F1473,Table!$A$2:$C$121,3,0)</f>
        <v>6</v>
      </c>
      <c r="J1473" s="17" t="s">
        <v>481</v>
      </c>
      <c r="K1473" s="25" t="str">
        <f>LEFT(J1473,MIN(FIND({0,1,2,3,4,5,6,7,8,9},ASC(J1473)&amp;1234567890))-1)</f>
        <v>S</v>
      </c>
      <c r="L1473" s="25">
        <f t="shared" si="45"/>
        <v>4</v>
      </c>
      <c r="M1473" s="25">
        <f>VLOOKUP(K1473,Table!$A$2:$C$121,2,0)</f>
        <v>16</v>
      </c>
      <c r="N1473" s="26">
        <f>VLOOKUP(K1473,Table!$A$2:$C$121,3,0)</f>
        <v>3</v>
      </c>
      <c r="O1473" s="13" t="str">
        <f>VLOOKUP(A1473,Table!$U$1:$V$230,2,0)</f>
        <v>Cubic</v>
      </c>
      <c r="P1473" s="63"/>
      <c r="Q1473"/>
    </row>
    <row r="1474" spans="1:17" ht="17.25" customHeight="1">
      <c r="A1474" s="12">
        <v>220</v>
      </c>
      <c r="B1474" s="12">
        <v>651550</v>
      </c>
      <c r="C1474" s="12" t="s">
        <v>8866</v>
      </c>
      <c r="D1474" s="12" t="s">
        <v>9031</v>
      </c>
      <c r="E1474" s="17" t="s">
        <v>14088</v>
      </c>
      <c r="F1474" s="25" t="str">
        <f>LEFT(E1474,MIN(FIND({0,1,2,3,4,5,6,7,8,9},ASC(E1474)&amp;1234567890))-1)</f>
        <v>Sm</v>
      </c>
      <c r="G1474" s="25">
        <f t="shared" ref="G1474:G1496" si="46">IF(SUBSTITUTE(E1474,F1474,"")="",1,SUBSTITUTE(E1474,F1474,""))*1</f>
        <v>4</v>
      </c>
      <c r="H1474" s="25">
        <f>VLOOKUP(F1474,Table!$A$2:$C$121,2,0)</f>
        <v>3</v>
      </c>
      <c r="I1474" s="26">
        <f>VLOOKUP(F1474,Table!$A$2:$C$121,3,0)</f>
        <v>6</v>
      </c>
      <c r="J1474" s="17" t="s">
        <v>11357</v>
      </c>
      <c r="K1474" s="25" t="str">
        <f>LEFT(J1474,MIN(FIND({0,1,2,3,4,5,6,7,8,9},ASC(J1474)&amp;1234567890))-1)</f>
        <v>Sb</v>
      </c>
      <c r="L1474" s="25">
        <f t="shared" ref="L1474:L1496" si="47">IF(SUBSTITUTE(J1474,K1474,"")="",1,SUBSTITUTE(J1474,K1474,""))*1</f>
        <v>3</v>
      </c>
      <c r="M1474" s="25">
        <f>VLOOKUP(K1474,Table!$A$2:$C$121,2,0)</f>
        <v>15</v>
      </c>
      <c r="N1474" s="26">
        <f>VLOOKUP(K1474,Table!$A$2:$C$121,3,0)</f>
        <v>5</v>
      </c>
      <c r="O1474" s="13" t="str">
        <f>VLOOKUP(A1474,Table!$U$1:$V$230,2,0)</f>
        <v>Cubic</v>
      </c>
      <c r="P1474" s="63"/>
      <c r="Q1474"/>
    </row>
    <row r="1475" spans="1:17" ht="17.25" customHeight="1">
      <c r="A1475" s="12">
        <v>220</v>
      </c>
      <c r="B1475" s="12">
        <v>651698</v>
      </c>
      <c r="C1475" s="12" t="s">
        <v>8866</v>
      </c>
      <c r="D1475" s="12" t="s">
        <v>9032</v>
      </c>
      <c r="E1475" s="17" t="s">
        <v>11323</v>
      </c>
      <c r="F1475" s="25" t="str">
        <f>LEFT(E1475,MIN(FIND({0,1,2,3,4,5,6,7,8,9},ASC(E1475)&amp;1234567890))-1)</f>
        <v>U</v>
      </c>
      <c r="G1475" s="25">
        <f t="shared" si="46"/>
        <v>3</v>
      </c>
      <c r="H1475" s="25">
        <f>VLOOKUP(F1475,Table!$A$2:$C$121,2,0)</f>
        <v>3</v>
      </c>
      <c r="I1475" s="26">
        <f>VLOOKUP(F1475,Table!$A$2:$C$121,3,0)</f>
        <v>7</v>
      </c>
      <c r="J1475" s="17" t="s">
        <v>11448</v>
      </c>
      <c r="K1475" s="25" t="str">
        <f>LEFT(J1475,MIN(FIND({0,1,2,3,4,5,6,7,8,9},ASC(J1475)&amp;1234567890))-1)</f>
        <v>Sb</v>
      </c>
      <c r="L1475" s="25">
        <f t="shared" si="47"/>
        <v>4</v>
      </c>
      <c r="M1475" s="25">
        <f>VLOOKUP(K1475,Table!$A$2:$C$121,2,0)</f>
        <v>15</v>
      </c>
      <c r="N1475" s="26">
        <f>VLOOKUP(K1475,Table!$A$2:$C$121,3,0)</f>
        <v>5</v>
      </c>
      <c r="O1475" s="13" t="str">
        <f>VLOOKUP(A1475,Table!$U$1:$V$230,2,0)</f>
        <v>Cubic</v>
      </c>
      <c r="P1475" s="63"/>
      <c r="Q1475"/>
    </row>
    <row r="1476" spans="1:17" ht="17.25" customHeight="1">
      <c r="A1476" s="12">
        <v>220</v>
      </c>
      <c r="B1476" s="12">
        <v>651736</v>
      </c>
      <c r="C1476" s="12" t="s">
        <v>8866</v>
      </c>
      <c r="D1476" s="12" t="s">
        <v>9033</v>
      </c>
      <c r="E1476" s="17" t="s">
        <v>11676</v>
      </c>
      <c r="F1476" s="25" t="str">
        <f>LEFT(E1476,MIN(FIND({0,1,2,3,4,5,6,7,8,9},ASC(E1476)&amp;1234567890))-1)</f>
        <v>Y</v>
      </c>
      <c r="G1476" s="25">
        <f t="shared" si="46"/>
        <v>4</v>
      </c>
      <c r="H1476" s="25">
        <f>VLOOKUP(F1476,Table!$A$2:$C$121,2,0)</f>
        <v>3</v>
      </c>
      <c r="I1476" s="26">
        <f>VLOOKUP(F1476,Table!$A$2:$C$121,3,0)</f>
        <v>5</v>
      </c>
      <c r="J1476" s="17" t="s">
        <v>11357</v>
      </c>
      <c r="K1476" s="25" t="str">
        <f>LEFT(J1476,MIN(FIND({0,1,2,3,4,5,6,7,8,9},ASC(J1476)&amp;1234567890))-1)</f>
        <v>Sb</v>
      </c>
      <c r="L1476" s="25">
        <f t="shared" si="47"/>
        <v>3</v>
      </c>
      <c r="M1476" s="25">
        <f>VLOOKUP(K1476,Table!$A$2:$C$121,2,0)</f>
        <v>15</v>
      </c>
      <c r="N1476" s="26">
        <f>VLOOKUP(K1476,Table!$A$2:$C$121,3,0)</f>
        <v>5</v>
      </c>
      <c r="O1476" s="13" t="str">
        <f>VLOOKUP(A1476,Table!$U$1:$V$230,2,0)</f>
        <v>Cubic</v>
      </c>
      <c r="P1476" s="63"/>
      <c r="Q1476"/>
    </row>
    <row r="1477" spans="1:17" ht="17.25" customHeight="1">
      <c r="A1477" s="12">
        <v>220</v>
      </c>
      <c r="B1477" s="12">
        <v>651872</v>
      </c>
      <c r="C1477" s="12" t="s">
        <v>8866</v>
      </c>
      <c r="D1477" s="12" t="s">
        <v>9034</v>
      </c>
      <c r="E1477" s="17" t="s">
        <v>501</v>
      </c>
      <c r="F1477" s="25" t="str">
        <f>LEFT(E1477,MIN(FIND({0,1,2,3,4,5,6,7,8,9},ASC(E1477)&amp;1234567890))-1)</f>
        <v>Sm</v>
      </c>
      <c r="G1477" s="25">
        <f t="shared" si="46"/>
        <v>3</v>
      </c>
      <c r="H1477" s="25">
        <f>VLOOKUP(F1477,Table!$A$2:$C$121,2,0)</f>
        <v>3</v>
      </c>
      <c r="I1477" s="26">
        <f>VLOOKUP(F1477,Table!$A$2:$C$121,3,0)</f>
        <v>6</v>
      </c>
      <c r="J1477" s="17" t="s">
        <v>581</v>
      </c>
      <c r="K1477" s="25" t="str">
        <f>LEFT(J1477,MIN(FIND({0,1,2,3,4,5,6,7,8,9},ASC(J1477)&amp;1234567890))-1)</f>
        <v>Se</v>
      </c>
      <c r="L1477" s="25">
        <f t="shared" si="47"/>
        <v>4</v>
      </c>
      <c r="M1477" s="25">
        <f>VLOOKUP(K1477,Table!$A$2:$C$121,2,0)</f>
        <v>16</v>
      </c>
      <c r="N1477" s="26">
        <f>VLOOKUP(K1477,Table!$A$2:$C$121,3,0)</f>
        <v>4</v>
      </c>
      <c r="O1477" s="13" t="str">
        <f>VLOOKUP(A1477,Table!$U$1:$V$230,2,0)</f>
        <v>Cubic</v>
      </c>
      <c r="P1477" s="63"/>
      <c r="Q1477"/>
    </row>
    <row r="1478" spans="1:17" ht="17.25" customHeight="1">
      <c r="A1478" s="12">
        <v>220</v>
      </c>
      <c r="B1478" s="12">
        <v>651873</v>
      </c>
      <c r="C1478" s="12" t="s">
        <v>8866</v>
      </c>
      <c r="D1478" s="12" t="s">
        <v>9035</v>
      </c>
      <c r="E1478" s="17" t="s">
        <v>14106</v>
      </c>
      <c r="F1478" s="25" t="str">
        <f>LEFT(E1478,MIN(FIND({0,1,2,3,4,5,6,7,8,9},ASC(E1478)&amp;1234567890))-1)</f>
        <v>Sm</v>
      </c>
      <c r="G1478" s="25">
        <f t="shared" si="46"/>
        <v>2.67</v>
      </c>
      <c r="H1478" s="25">
        <f>VLOOKUP(F1478,Table!$A$2:$C$121,2,0)</f>
        <v>3</v>
      </c>
      <c r="I1478" s="26">
        <f>VLOOKUP(F1478,Table!$A$2:$C$121,3,0)</f>
        <v>6</v>
      </c>
      <c r="J1478" s="17" t="s">
        <v>581</v>
      </c>
      <c r="K1478" s="25" t="str">
        <f>LEFT(J1478,MIN(FIND({0,1,2,3,4,5,6,7,8,9},ASC(J1478)&amp;1234567890))-1)</f>
        <v>Se</v>
      </c>
      <c r="L1478" s="25">
        <f t="shared" si="47"/>
        <v>4</v>
      </c>
      <c r="M1478" s="25">
        <f>VLOOKUP(K1478,Table!$A$2:$C$121,2,0)</f>
        <v>16</v>
      </c>
      <c r="N1478" s="26">
        <f>VLOOKUP(K1478,Table!$A$2:$C$121,3,0)</f>
        <v>4</v>
      </c>
      <c r="O1478" s="13" t="str">
        <f>VLOOKUP(A1478,Table!$U$1:$V$230,2,0)</f>
        <v>Cubic</v>
      </c>
      <c r="P1478" s="63"/>
      <c r="Q1478"/>
    </row>
    <row r="1479" spans="1:17" ht="17.25" customHeight="1">
      <c r="A1479" s="12">
        <v>220</v>
      </c>
      <c r="B1479" s="12">
        <v>651874</v>
      </c>
      <c r="C1479" s="12" t="s">
        <v>8866</v>
      </c>
      <c r="D1479" s="12" t="s">
        <v>9036</v>
      </c>
      <c r="E1479" s="17" t="s">
        <v>14065</v>
      </c>
      <c r="F1479" s="25" t="str">
        <f>LEFT(E1479,MIN(FIND({0,1,2,3,4,5,6,7,8,9},ASC(E1479)&amp;1234567890))-1)</f>
        <v>Sm</v>
      </c>
      <c r="G1479" s="25">
        <f t="shared" si="46"/>
        <v>2.6669999999999998</v>
      </c>
      <c r="H1479" s="25">
        <f>VLOOKUP(F1479,Table!$A$2:$C$121,2,0)</f>
        <v>3</v>
      </c>
      <c r="I1479" s="26">
        <f>VLOOKUP(F1479,Table!$A$2:$C$121,3,0)</f>
        <v>6</v>
      </c>
      <c r="J1479" s="17" t="s">
        <v>581</v>
      </c>
      <c r="K1479" s="25" t="str">
        <f>LEFT(J1479,MIN(FIND({0,1,2,3,4,5,6,7,8,9},ASC(J1479)&amp;1234567890))-1)</f>
        <v>Se</v>
      </c>
      <c r="L1479" s="25">
        <f t="shared" si="47"/>
        <v>4</v>
      </c>
      <c r="M1479" s="25">
        <f>VLOOKUP(K1479,Table!$A$2:$C$121,2,0)</f>
        <v>16</v>
      </c>
      <c r="N1479" s="26">
        <f>VLOOKUP(K1479,Table!$A$2:$C$121,3,0)</f>
        <v>4</v>
      </c>
      <c r="O1479" s="13" t="str">
        <f>VLOOKUP(A1479,Table!$U$1:$V$230,2,0)</f>
        <v>Cubic</v>
      </c>
      <c r="P1479" s="63"/>
      <c r="Q1479"/>
    </row>
    <row r="1480" spans="1:17" ht="17.25" customHeight="1">
      <c r="A1480" s="12">
        <v>220</v>
      </c>
      <c r="B1480" s="12">
        <v>651980</v>
      </c>
      <c r="C1480" s="12" t="s">
        <v>8866</v>
      </c>
      <c r="D1480" s="12" t="s">
        <v>9037</v>
      </c>
      <c r="E1480" s="17" t="s">
        <v>14107</v>
      </c>
      <c r="F1480" s="25" t="str">
        <f>LEFT(E1480,MIN(FIND({0,1,2,3,4,5,6,7,8,9},ASC(E1480)&amp;1234567890))-1)</f>
        <v>Tb</v>
      </c>
      <c r="G1480" s="25">
        <f t="shared" si="46"/>
        <v>2.6669999999999998</v>
      </c>
      <c r="H1480" s="25">
        <f>VLOOKUP(F1480,Table!$A$2:$C$121,2,0)</f>
        <v>3</v>
      </c>
      <c r="I1480" s="26">
        <f>VLOOKUP(F1480,Table!$A$2:$C$121,3,0)</f>
        <v>6</v>
      </c>
      <c r="J1480" s="17" t="s">
        <v>581</v>
      </c>
      <c r="K1480" s="25" t="str">
        <f>LEFT(J1480,MIN(FIND({0,1,2,3,4,5,6,7,8,9},ASC(J1480)&amp;1234567890))-1)</f>
        <v>Se</v>
      </c>
      <c r="L1480" s="25">
        <f t="shared" si="47"/>
        <v>4</v>
      </c>
      <c r="M1480" s="25">
        <f>VLOOKUP(K1480,Table!$A$2:$C$121,2,0)</f>
        <v>16</v>
      </c>
      <c r="N1480" s="26">
        <f>VLOOKUP(K1480,Table!$A$2:$C$121,3,0)</f>
        <v>4</v>
      </c>
      <c r="O1480" s="13" t="str">
        <f>VLOOKUP(A1480,Table!$U$1:$V$230,2,0)</f>
        <v>Cubic</v>
      </c>
      <c r="P1480" s="63"/>
      <c r="Q1480"/>
    </row>
    <row r="1481" spans="1:17" ht="17.25" customHeight="1">
      <c r="A1481" s="12">
        <v>220</v>
      </c>
      <c r="B1481" s="12">
        <v>651982</v>
      </c>
      <c r="C1481" s="12" t="s">
        <v>8866</v>
      </c>
      <c r="D1481" s="12" t="s">
        <v>9038</v>
      </c>
      <c r="E1481" s="17" t="s">
        <v>11545</v>
      </c>
      <c r="F1481" s="25" t="str">
        <f>LEFT(E1481,MIN(FIND({0,1,2,3,4,5,6,7,8,9},ASC(E1481)&amp;1234567890))-1)</f>
        <v>Tb</v>
      </c>
      <c r="G1481" s="25">
        <f t="shared" si="46"/>
        <v>3</v>
      </c>
      <c r="H1481" s="25">
        <f>VLOOKUP(F1481,Table!$A$2:$C$121,2,0)</f>
        <v>3</v>
      </c>
      <c r="I1481" s="26">
        <f>VLOOKUP(F1481,Table!$A$2:$C$121,3,0)</f>
        <v>6</v>
      </c>
      <c r="J1481" s="17" t="s">
        <v>581</v>
      </c>
      <c r="K1481" s="25" t="str">
        <f>LEFT(J1481,MIN(FIND({0,1,2,3,4,5,6,7,8,9},ASC(J1481)&amp;1234567890))-1)</f>
        <v>Se</v>
      </c>
      <c r="L1481" s="25">
        <f t="shared" si="47"/>
        <v>4</v>
      </c>
      <c r="M1481" s="25">
        <f>VLOOKUP(K1481,Table!$A$2:$C$121,2,0)</f>
        <v>16</v>
      </c>
      <c r="N1481" s="26">
        <f>VLOOKUP(K1481,Table!$A$2:$C$121,3,0)</f>
        <v>4</v>
      </c>
      <c r="O1481" s="13" t="str">
        <f>VLOOKUP(A1481,Table!$U$1:$V$230,2,0)</f>
        <v>Cubic</v>
      </c>
      <c r="P1481" s="63"/>
      <c r="Q1481"/>
    </row>
    <row r="1482" spans="1:17" ht="17.25" customHeight="1">
      <c r="A1482" s="12">
        <v>220</v>
      </c>
      <c r="B1482" s="12">
        <v>652080</v>
      </c>
      <c r="C1482" s="12" t="s">
        <v>8866</v>
      </c>
      <c r="D1482" s="12" t="s">
        <v>9039</v>
      </c>
      <c r="E1482" s="17" t="s">
        <v>14108</v>
      </c>
      <c r="F1482" s="25" t="str">
        <f>LEFT(E1482,MIN(FIND({0,1,2,3,4,5,6,7,8,9},ASC(E1482)&amp;1234567890))-1)</f>
        <v>Tm</v>
      </c>
      <c r="G1482" s="25">
        <f t="shared" si="46"/>
        <v>2.6669999999999998</v>
      </c>
      <c r="H1482" s="25">
        <f>VLOOKUP(F1482,Table!$A$2:$C$121,2,0)</f>
        <v>3</v>
      </c>
      <c r="I1482" s="26">
        <f>VLOOKUP(F1482,Table!$A$2:$C$121,3,0)</f>
        <v>6</v>
      </c>
      <c r="J1482" s="17" t="s">
        <v>581</v>
      </c>
      <c r="K1482" s="25" t="str">
        <f>LEFT(J1482,MIN(FIND({0,1,2,3,4,5,6,7,8,9},ASC(J1482)&amp;1234567890))-1)</f>
        <v>Se</v>
      </c>
      <c r="L1482" s="25">
        <f t="shared" si="47"/>
        <v>4</v>
      </c>
      <c r="M1482" s="25">
        <f>VLOOKUP(K1482,Table!$A$2:$C$121,2,0)</f>
        <v>16</v>
      </c>
      <c r="N1482" s="26">
        <f>VLOOKUP(K1482,Table!$A$2:$C$121,3,0)</f>
        <v>4</v>
      </c>
      <c r="O1482" s="13" t="str">
        <f>VLOOKUP(A1482,Table!$U$1:$V$230,2,0)</f>
        <v>Cubic</v>
      </c>
      <c r="P1482" s="63"/>
      <c r="Q1482"/>
    </row>
    <row r="1483" spans="1:17" ht="17.25" customHeight="1">
      <c r="A1483" s="12">
        <v>220</v>
      </c>
      <c r="B1483" s="12">
        <v>652181</v>
      </c>
      <c r="C1483" s="12" t="s">
        <v>8866</v>
      </c>
      <c r="D1483" s="12" t="s">
        <v>9040</v>
      </c>
      <c r="E1483" s="17" t="s">
        <v>14109</v>
      </c>
      <c r="F1483" s="25" t="str">
        <f>LEFT(E1483,MIN(FIND({0,1,2,3,4,5,6,7,8,9},ASC(E1483)&amp;1234567890))-1)</f>
        <v>Y</v>
      </c>
      <c r="G1483" s="25">
        <f t="shared" si="46"/>
        <v>2.6669999999999998</v>
      </c>
      <c r="H1483" s="25">
        <f>VLOOKUP(F1483,Table!$A$2:$C$121,2,0)</f>
        <v>3</v>
      </c>
      <c r="I1483" s="26">
        <f>VLOOKUP(F1483,Table!$A$2:$C$121,3,0)</f>
        <v>5</v>
      </c>
      <c r="J1483" s="17" t="s">
        <v>581</v>
      </c>
      <c r="K1483" s="25" t="str">
        <f>LEFT(J1483,MIN(FIND({0,1,2,3,4,5,6,7,8,9},ASC(J1483)&amp;1234567890))-1)</f>
        <v>Se</v>
      </c>
      <c r="L1483" s="25">
        <f t="shared" si="47"/>
        <v>4</v>
      </c>
      <c r="M1483" s="25">
        <f>VLOOKUP(K1483,Table!$A$2:$C$121,2,0)</f>
        <v>16</v>
      </c>
      <c r="N1483" s="26">
        <f>VLOOKUP(K1483,Table!$A$2:$C$121,3,0)</f>
        <v>4</v>
      </c>
      <c r="O1483" s="13" t="str">
        <f>VLOOKUP(A1483,Table!$U$1:$V$230,2,0)</f>
        <v>Cubic</v>
      </c>
      <c r="P1483" s="63"/>
      <c r="Q1483"/>
    </row>
    <row r="1484" spans="1:17" ht="17.25" customHeight="1">
      <c r="A1484" s="12">
        <v>220</v>
      </c>
      <c r="B1484" s="12">
        <v>652200</v>
      </c>
      <c r="C1484" s="12" t="s">
        <v>8866</v>
      </c>
      <c r="D1484" s="12" t="s">
        <v>9041</v>
      </c>
      <c r="E1484" s="17" t="s">
        <v>14110</v>
      </c>
      <c r="F1484" s="25" t="str">
        <f>LEFT(E1484,MIN(FIND({0,1,2,3,4,5,6,7,8,9},ASC(E1484)&amp;1234567890))-1)</f>
        <v>Yb</v>
      </c>
      <c r="G1484" s="25">
        <f t="shared" si="46"/>
        <v>2.6669999999999998</v>
      </c>
      <c r="H1484" s="25">
        <f>VLOOKUP(F1484,Table!$A$2:$C$121,2,0)</f>
        <v>3</v>
      </c>
      <c r="I1484" s="26">
        <f>VLOOKUP(F1484,Table!$A$2:$C$121,3,0)</f>
        <v>6</v>
      </c>
      <c r="J1484" s="17" t="s">
        <v>581</v>
      </c>
      <c r="K1484" s="25" t="str">
        <f>LEFT(J1484,MIN(FIND({0,1,2,3,4,5,6,7,8,9},ASC(J1484)&amp;1234567890))-1)</f>
        <v>Se</v>
      </c>
      <c r="L1484" s="25">
        <f t="shared" si="47"/>
        <v>4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Cubic</v>
      </c>
      <c r="P1484" s="63"/>
      <c r="Q1484"/>
    </row>
    <row r="1485" spans="1:17" ht="17.25" customHeight="1">
      <c r="A1485" s="12">
        <v>220</v>
      </c>
      <c r="B1485" s="12">
        <v>652647</v>
      </c>
      <c r="C1485" s="12" t="s">
        <v>8866</v>
      </c>
      <c r="D1485" s="12" t="s">
        <v>9042</v>
      </c>
      <c r="E1485" s="17" t="s">
        <v>14088</v>
      </c>
      <c r="F1485" s="25" t="str">
        <f>LEFT(E1485,MIN(FIND({0,1,2,3,4,5,6,7,8,9},ASC(E1485)&amp;1234567890))-1)</f>
        <v>Sm</v>
      </c>
      <c r="G1485" s="25">
        <f t="shared" si="46"/>
        <v>4</v>
      </c>
      <c r="H1485" s="25">
        <f>VLOOKUP(F1485,Table!$A$2:$C$121,2,0)</f>
        <v>3</v>
      </c>
      <c r="I1485" s="26">
        <f>VLOOKUP(F1485,Table!$A$2:$C$121,3,0)</f>
        <v>6</v>
      </c>
      <c r="J1485" s="17" t="s">
        <v>413</v>
      </c>
      <c r="K1485" s="25" t="str">
        <f>LEFT(J1485,MIN(FIND({0,1,2,3,4,5,6,7,8,9},ASC(J1485)&amp;1234567890))-1)</f>
        <v>Sn</v>
      </c>
      <c r="L1485" s="25">
        <f t="shared" si="47"/>
        <v>3</v>
      </c>
      <c r="M1485" s="25">
        <f>VLOOKUP(K1485,Table!$A$2:$C$121,2,0)</f>
        <v>14</v>
      </c>
      <c r="N1485" s="26">
        <f>VLOOKUP(K1485,Table!$A$2:$C$121,3,0)</f>
        <v>5</v>
      </c>
      <c r="O1485" s="13" t="str">
        <f>VLOOKUP(A1485,Table!$U$1:$V$230,2,0)</f>
        <v>Cubic</v>
      </c>
      <c r="P1485" s="63"/>
      <c r="Q1485"/>
    </row>
    <row r="1486" spans="1:17" ht="17.25" customHeight="1">
      <c r="A1486" s="12">
        <v>220</v>
      </c>
      <c r="B1486" s="12">
        <v>652658</v>
      </c>
      <c r="C1486" s="12" t="s">
        <v>8866</v>
      </c>
      <c r="D1486" s="12" t="s">
        <v>9043</v>
      </c>
      <c r="E1486" s="17" t="s">
        <v>501</v>
      </c>
      <c r="F1486" s="25" t="str">
        <f>LEFT(E1486,MIN(FIND({0,1,2,3,4,5,6,7,8,9},ASC(E1486)&amp;1234567890))-1)</f>
        <v>Sm</v>
      </c>
      <c r="G1486" s="25">
        <f t="shared" si="46"/>
        <v>3</v>
      </c>
      <c r="H1486" s="25">
        <f>VLOOKUP(F1486,Table!$A$2:$C$121,2,0)</f>
        <v>3</v>
      </c>
      <c r="I1486" s="26">
        <f>VLOOKUP(F1486,Table!$A$2:$C$121,3,0)</f>
        <v>6</v>
      </c>
      <c r="J1486" s="17" t="s">
        <v>381</v>
      </c>
      <c r="K1486" s="25" t="str">
        <f>LEFT(J1486,MIN(FIND({0,1,2,3,4,5,6,7,8,9},ASC(J1486)&amp;1234567890))-1)</f>
        <v>Te</v>
      </c>
      <c r="L1486" s="25">
        <f t="shared" si="47"/>
        <v>4</v>
      </c>
      <c r="M1486" s="25">
        <f>VLOOKUP(K1486,Table!$A$2:$C$121,2,0)</f>
        <v>16</v>
      </c>
      <c r="N1486" s="26">
        <f>VLOOKUP(K1486,Table!$A$2:$C$121,3,0)</f>
        <v>5</v>
      </c>
      <c r="O1486" s="13" t="str">
        <f>VLOOKUP(A1486,Table!$U$1:$V$230,2,0)</f>
        <v>Cubic</v>
      </c>
      <c r="P1486" s="63"/>
      <c r="Q1486"/>
    </row>
    <row r="1487" spans="1:17" ht="17.25" customHeight="1">
      <c r="A1487" s="12">
        <v>220</v>
      </c>
      <c r="B1487" s="12">
        <v>652675</v>
      </c>
      <c r="C1487" s="12" t="s">
        <v>8866</v>
      </c>
      <c r="D1487" s="12" t="s">
        <v>9044</v>
      </c>
      <c r="E1487" s="17" t="s">
        <v>14065</v>
      </c>
      <c r="F1487" s="25" t="str">
        <f>LEFT(E1487,MIN(FIND({0,1,2,3,4,5,6,7,8,9},ASC(E1487)&amp;1234567890))-1)</f>
        <v>Sm</v>
      </c>
      <c r="G1487" s="25">
        <f t="shared" si="46"/>
        <v>2.6669999999999998</v>
      </c>
      <c r="H1487" s="25">
        <f>VLOOKUP(F1487,Table!$A$2:$C$121,2,0)</f>
        <v>3</v>
      </c>
      <c r="I1487" s="26">
        <f>VLOOKUP(F1487,Table!$A$2:$C$121,3,0)</f>
        <v>6</v>
      </c>
      <c r="J1487" s="17" t="s">
        <v>381</v>
      </c>
      <c r="K1487" s="25" t="str">
        <f>LEFT(J1487,MIN(FIND({0,1,2,3,4,5,6,7,8,9},ASC(J1487)&amp;1234567890))-1)</f>
        <v>Te</v>
      </c>
      <c r="L1487" s="25">
        <f t="shared" si="47"/>
        <v>4</v>
      </c>
      <c r="M1487" s="25">
        <f>VLOOKUP(K1487,Table!$A$2:$C$121,2,0)</f>
        <v>16</v>
      </c>
      <c r="N1487" s="26">
        <f>VLOOKUP(K1487,Table!$A$2:$C$121,3,0)</f>
        <v>5</v>
      </c>
      <c r="O1487" s="13" t="str">
        <f>VLOOKUP(A1487,Table!$U$1:$V$230,2,0)</f>
        <v>Cubic</v>
      </c>
      <c r="P1487" s="63"/>
      <c r="Q1487"/>
    </row>
    <row r="1488" spans="1:17" ht="17.25" customHeight="1">
      <c r="A1488" s="12">
        <v>220</v>
      </c>
      <c r="B1488" s="12">
        <v>150470</v>
      </c>
      <c r="C1488" s="12" t="s">
        <v>8866</v>
      </c>
      <c r="D1488" s="12" t="s">
        <v>9045</v>
      </c>
      <c r="E1488" s="17" t="s">
        <v>11448</v>
      </c>
      <c r="F1488" s="25" t="str">
        <f>LEFT(E1488,MIN(FIND({0,1,2,3,4,5,6,7,8,9},ASC(E1488)&amp;1234567890))-1)</f>
        <v>Sb</v>
      </c>
      <c r="G1488" s="25">
        <f t="shared" si="46"/>
        <v>4</v>
      </c>
      <c r="H1488" s="25">
        <f>VLOOKUP(F1488,Table!$A$2:$C$121,2,0)</f>
        <v>15</v>
      </c>
      <c r="I1488" s="26">
        <f>VLOOKUP(F1488,Table!$A$2:$C$121,3,0)</f>
        <v>5</v>
      </c>
      <c r="J1488" s="17" t="s">
        <v>11323</v>
      </c>
      <c r="K1488" s="25" t="str">
        <f>LEFT(J1488,MIN(FIND({0,1,2,3,4,5,6,7,8,9},ASC(J1488)&amp;1234567890))-1)</f>
        <v>U</v>
      </c>
      <c r="L1488" s="25">
        <f t="shared" si="47"/>
        <v>3</v>
      </c>
      <c r="M1488" s="25">
        <f>VLOOKUP(K1488,Table!$A$2:$C$121,2,0)</f>
        <v>3</v>
      </c>
      <c r="N1488" s="26">
        <f>VLOOKUP(K1488,Table!$A$2:$C$121,3,0)</f>
        <v>7</v>
      </c>
      <c r="O1488" s="13" t="str">
        <f>VLOOKUP(A1488,Table!$U$1:$V$230,2,0)</f>
        <v>Cubic</v>
      </c>
      <c r="P1488" s="63"/>
      <c r="Q1488"/>
    </row>
    <row r="1489" spans="1:17" ht="17.25" customHeight="1">
      <c r="A1489" s="12">
        <v>220</v>
      </c>
      <c r="B1489" s="12">
        <v>150973</v>
      </c>
      <c r="C1489" s="12" t="s">
        <v>8866</v>
      </c>
      <c r="D1489" s="12" t="s">
        <v>9046</v>
      </c>
      <c r="E1489" s="17" t="s">
        <v>14071</v>
      </c>
      <c r="F1489" s="25" t="str">
        <f>LEFT(E1489,MIN(FIND({0,1,2,3,4,5,6,7,8,9},ASC(E1489)&amp;1234567890))-1)</f>
        <v>Li</v>
      </c>
      <c r="G1489" s="25">
        <f t="shared" si="46"/>
        <v>15</v>
      </c>
      <c r="H1489" s="25">
        <f>VLOOKUP(F1489,Table!$A$2:$C$121,2,0)</f>
        <v>1</v>
      </c>
      <c r="I1489" s="26">
        <f>VLOOKUP(F1489,Table!$A$2:$C$121,3,0)</f>
        <v>2</v>
      </c>
      <c r="J1489" s="17" t="s">
        <v>397</v>
      </c>
      <c r="K1489" s="25" t="str">
        <f>LEFT(J1489,MIN(FIND({0,1,2,3,4,5,6,7,8,9},ASC(J1489)&amp;1234567890))-1)</f>
        <v>Au</v>
      </c>
      <c r="L1489" s="25">
        <f t="shared" si="47"/>
        <v>4</v>
      </c>
      <c r="M1489" s="25">
        <f>VLOOKUP(K1489,Table!$A$2:$C$121,2,0)</f>
        <v>11</v>
      </c>
      <c r="N1489" s="26">
        <f>VLOOKUP(K1489,Table!$A$2:$C$121,3,0)</f>
        <v>6</v>
      </c>
      <c r="O1489" s="13" t="str">
        <f>VLOOKUP(A1489,Table!$U$1:$V$230,2,0)</f>
        <v>Cubic</v>
      </c>
      <c r="P1489" s="63"/>
      <c r="Q1489"/>
    </row>
    <row r="1490" spans="1:17" ht="17.25" customHeight="1">
      <c r="A1490" s="12">
        <v>220</v>
      </c>
      <c r="B1490" s="12">
        <v>191303</v>
      </c>
      <c r="C1490" s="12" t="s">
        <v>8866</v>
      </c>
      <c r="D1490" s="12" t="s">
        <v>9047</v>
      </c>
      <c r="E1490" s="17" t="s">
        <v>14111</v>
      </c>
      <c r="F1490" s="25" t="str">
        <f>LEFT(E1490,MIN(FIND({0,1,2,3,4,5,6,7,8,9},ASC(E1490)&amp;1234567890))-1)</f>
        <v>In</v>
      </c>
      <c r="G1490" s="25">
        <f t="shared" si="46"/>
        <v>2.6669999999999998</v>
      </c>
      <c r="H1490" s="25">
        <f>VLOOKUP(F1490,Table!$A$2:$C$121,2,0)</f>
        <v>13</v>
      </c>
      <c r="I1490" s="26">
        <f>VLOOKUP(F1490,Table!$A$2:$C$121,3,0)</f>
        <v>5</v>
      </c>
      <c r="J1490" s="17" t="s">
        <v>481</v>
      </c>
      <c r="K1490" s="25" t="str">
        <f>LEFT(J1490,MIN(FIND({0,1,2,3,4,5,6,7,8,9},ASC(J1490)&amp;1234567890))-1)</f>
        <v>S</v>
      </c>
      <c r="L1490" s="25">
        <f t="shared" si="47"/>
        <v>4</v>
      </c>
      <c r="M1490" s="25">
        <f>VLOOKUP(K1490,Table!$A$2:$C$121,2,0)</f>
        <v>16</v>
      </c>
      <c r="N1490" s="26">
        <f>VLOOKUP(K1490,Table!$A$2:$C$121,3,0)</f>
        <v>3</v>
      </c>
      <c r="O1490" s="13" t="str">
        <f>VLOOKUP(A1490,Table!$U$1:$V$230,2,0)</f>
        <v>Cubic</v>
      </c>
      <c r="P1490" s="63"/>
      <c r="Q1490"/>
    </row>
    <row r="1491" spans="1:17" ht="17.25" customHeight="1">
      <c r="A1491" s="12">
        <v>220</v>
      </c>
      <c r="B1491" s="12">
        <v>246852</v>
      </c>
      <c r="C1491" s="12" t="s">
        <v>8866</v>
      </c>
      <c r="D1491" s="12" t="s">
        <v>8625</v>
      </c>
      <c r="E1491" s="17" t="s">
        <v>13795</v>
      </c>
      <c r="F1491" s="25" t="str">
        <f>LEFT(E1491,MIN(FIND({0,1,2,3,4,5,6,7,8,9},ASC(E1491)&amp;1234567890))-1)</f>
        <v>U</v>
      </c>
      <c r="G1491" s="25">
        <f t="shared" si="46"/>
        <v>4</v>
      </c>
      <c r="H1491" s="25">
        <f>VLOOKUP(F1491,Table!$A$2:$C$121,2,0)</f>
        <v>3</v>
      </c>
      <c r="I1491" s="26">
        <f>VLOOKUP(F1491,Table!$A$2:$C$121,3,0)</f>
        <v>7</v>
      </c>
      <c r="J1491" s="17" t="s">
        <v>13849</v>
      </c>
      <c r="K1491" s="25" t="str">
        <f>LEFT(J1491,MIN(FIND({0,1,2,3,4,5,6,7,8,9},ASC(J1491)&amp;1234567890))-1)</f>
        <v>O</v>
      </c>
      <c r="L1491" s="25">
        <f t="shared" si="47"/>
        <v>8.94</v>
      </c>
      <c r="M1491" s="25">
        <f>VLOOKUP(K1491,Table!$A$2:$C$121,2,0)</f>
        <v>16</v>
      </c>
      <c r="N1491" s="26">
        <f>VLOOKUP(K1491,Table!$A$2:$C$121,3,0)</f>
        <v>2</v>
      </c>
      <c r="O1491" s="13" t="str">
        <f>VLOOKUP(A1491,Table!$U$1:$V$230,2,0)</f>
        <v>Cubic</v>
      </c>
      <c r="P1491" s="63"/>
      <c r="Q1491"/>
    </row>
    <row r="1492" spans="1:17" ht="17.25" customHeight="1">
      <c r="A1492" s="12">
        <v>220</v>
      </c>
      <c r="B1492" s="12">
        <v>55498</v>
      </c>
      <c r="C1492" s="12" t="s">
        <v>8866</v>
      </c>
      <c r="D1492" s="12" t="s">
        <v>9048</v>
      </c>
      <c r="E1492" s="17" t="s">
        <v>14112</v>
      </c>
      <c r="F1492" s="25" t="str">
        <f>LEFT(E1492,MIN(FIND({0,1,2,3,4,5,6,7,8,9},ASC(E1492)&amp;1234567890))-1)</f>
        <v>U</v>
      </c>
      <c r="G1492" s="25">
        <f t="shared" si="46"/>
        <v>2.25</v>
      </c>
      <c r="H1492" s="25">
        <f>VLOOKUP(F1492,Table!$A$2:$C$121,2,0)</f>
        <v>3</v>
      </c>
      <c r="I1492" s="26">
        <f>VLOOKUP(F1492,Table!$A$2:$C$121,3,0)</f>
        <v>7</v>
      </c>
      <c r="J1492" s="17" t="s">
        <v>14113</v>
      </c>
      <c r="K1492" s="25" t="str">
        <f>LEFT(J1492,MIN(FIND({0,1,2,3,4,5,6,7,8,9},ASC(J1492)&amp;1234567890))-1)</f>
        <v>Te</v>
      </c>
      <c r="L1492" s="25">
        <f t="shared" si="47"/>
        <v>3.32</v>
      </c>
      <c r="M1492" s="25">
        <f>VLOOKUP(K1492,Table!$A$2:$C$121,2,0)</f>
        <v>16</v>
      </c>
      <c r="N1492" s="26">
        <f>VLOOKUP(K1492,Table!$A$2:$C$121,3,0)</f>
        <v>5</v>
      </c>
      <c r="O1492" s="13" t="str">
        <f>VLOOKUP(A1492,Table!$U$1:$V$230,2,0)</f>
        <v>Cubic</v>
      </c>
      <c r="P1492" s="63"/>
      <c r="Q1492"/>
    </row>
    <row r="1493" spans="1:17" ht="17.25" customHeight="1">
      <c r="A1493" s="12">
        <v>220</v>
      </c>
      <c r="B1493" s="12">
        <v>421950</v>
      </c>
      <c r="C1493" s="12" t="s">
        <v>8866</v>
      </c>
      <c r="D1493" s="12" t="s">
        <v>9049</v>
      </c>
      <c r="E1493" s="17" t="s">
        <v>14114</v>
      </c>
      <c r="F1493" s="25" t="str">
        <f>LEFT(E1493,MIN(FIND({0,1,2,3,4,5,6,7,8,9},ASC(E1493)&amp;1234567890))-1)</f>
        <v>Ca</v>
      </c>
      <c r="G1493" s="25">
        <f t="shared" si="46"/>
        <v>16</v>
      </c>
      <c r="H1493" s="25">
        <f>VLOOKUP(F1493,Table!$A$2:$C$121,2,0)</f>
        <v>2</v>
      </c>
      <c r="I1493" s="26">
        <f>VLOOKUP(F1493,Table!$A$2:$C$121,3,0)</f>
        <v>4</v>
      </c>
      <c r="J1493" s="17" t="s">
        <v>14115</v>
      </c>
      <c r="K1493" s="25" t="str">
        <f>LEFT(J1493,MIN(FIND({0,1,2,3,4,5,6,7,8,9},ASC(J1493)&amp;1234567890))-1)</f>
        <v>N</v>
      </c>
      <c r="L1493" s="25">
        <f t="shared" si="47"/>
        <v>10.56</v>
      </c>
      <c r="M1493" s="25">
        <f>VLOOKUP(K1493,Table!$A$2:$C$121,2,0)</f>
        <v>15</v>
      </c>
      <c r="N1493" s="26">
        <f>VLOOKUP(K1493,Table!$A$2:$C$121,3,0)</f>
        <v>2</v>
      </c>
      <c r="O1493" s="13" t="str">
        <f>VLOOKUP(A1493,Table!$U$1:$V$230,2,0)</f>
        <v>Cubic</v>
      </c>
      <c r="P1493" s="63"/>
      <c r="Q1493"/>
    </row>
    <row r="1494" spans="1:17" ht="17.25" customHeight="1">
      <c r="A1494" s="12">
        <v>220</v>
      </c>
      <c r="B1494" s="12">
        <v>427458</v>
      </c>
      <c r="C1494" s="12" t="s">
        <v>8866</v>
      </c>
      <c r="D1494" s="12" t="s">
        <v>3869</v>
      </c>
      <c r="E1494" s="17" t="s">
        <v>11349</v>
      </c>
      <c r="F1494" s="25" t="str">
        <f>LEFT(E1494,MIN(FIND({0,1,2,3,4,5,6,7,8,9},ASC(E1494)&amp;1234567890))-1)</f>
        <v>Rb</v>
      </c>
      <c r="G1494" s="25">
        <f t="shared" si="46"/>
        <v>4</v>
      </c>
      <c r="H1494" s="25">
        <f>VLOOKUP(F1494,Table!$A$2:$C$121,2,0)</f>
        <v>1</v>
      </c>
      <c r="I1494" s="26">
        <f>VLOOKUP(F1494,Table!$A$2:$C$121,3,0)</f>
        <v>5</v>
      </c>
      <c r="J1494" s="17" t="s">
        <v>11318</v>
      </c>
      <c r="K1494" s="25" t="str">
        <f>LEFT(J1494,MIN(FIND({0,1,2,3,4,5,6,7,8,9},ASC(J1494)&amp;1234567890))-1)</f>
        <v>O</v>
      </c>
      <c r="L1494" s="25">
        <f t="shared" si="47"/>
        <v>6</v>
      </c>
      <c r="M1494" s="25">
        <f>VLOOKUP(K1494,Table!$A$2:$C$121,2,0)</f>
        <v>16</v>
      </c>
      <c r="N1494" s="26">
        <f>VLOOKUP(K1494,Table!$A$2:$C$121,3,0)</f>
        <v>2</v>
      </c>
      <c r="O1494" s="13" t="str">
        <f>VLOOKUP(A1494,Table!$U$1:$V$230,2,0)</f>
        <v>Cubic</v>
      </c>
      <c r="P1494" s="63"/>
      <c r="Q1494"/>
    </row>
    <row r="1495" spans="1:17" ht="17.25" customHeight="1">
      <c r="A1495" s="12">
        <v>220</v>
      </c>
      <c r="B1495" s="12">
        <v>237944</v>
      </c>
      <c r="C1495" s="12" t="s">
        <v>8866</v>
      </c>
      <c r="D1495" s="12" t="s">
        <v>9050</v>
      </c>
      <c r="E1495" s="17" t="s">
        <v>14071</v>
      </c>
      <c r="F1495" s="25" t="str">
        <f>LEFT(E1495,MIN(FIND({0,1,2,3,4,5,6,7,8,9},ASC(E1495)&amp;1234567890))-1)</f>
        <v>Li</v>
      </c>
      <c r="G1495" s="25">
        <f t="shared" si="46"/>
        <v>15</v>
      </c>
      <c r="H1495" s="25">
        <f>VLOOKUP(F1495,Table!$A$2:$C$121,2,0)</f>
        <v>1</v>
      </c>
      <c r="I1495" s="26">
        <f>VLOOKUP(F1495,Table!$A$2:$C$121,3,0)</f>
        <v>2</v>
      </c>
      <c r="J1495" s="17" t="s">
        <v>11725</v>
      </c>
      <c r="K1495" s="25" t="str">
        <f>LEFT(J1495,MIN(FIND({0,1,2,3,4,5,6,7,8,9},ASC(J1495)&amp;1234567890))-1)</f>
        <v>Si</v>
      </c>
      <c r="L1495" s="25">
        <f t="shared" si="47"/>
        <v>4</v>
      </c>
      <c r="M1495" s="25">
        <f>VLOOKUP(K1495,Table!$A$2:$C$121,2,0)</f>
        <v>14</v>
      </c>
      <c r="N1495" s="26">
        <f>VLOOKUP(K1495,Table!$A$2:$C$121,3,0)</f>
        <v>3</v>
      </c>
      <c r="O1495" s="13" t="str">
        <f>VLOOKUP(A1495,Table!$U$1:$V$230,2,0)</f>
        <v>Cubic</v>
      </c>
      <c r="P1495" s="63"/>
      <c r="Q1495"/>
    </row>
    <row r="1496" spans="1:17" ht="17.25" customHeight="1">
      <c r="A1496" s="12">
        <v>220</v>
      </c>
      <c r="B1496" s="12">
        <v>429734</v>
      </c>
      <c r="C1496" s="12" t="s">
        <v>8866</v>
      </c>
      <c r="D1496" s="12" t="s">
        <v>9051</v>
      </c>
      <c r="E1496" s="17" t="s">
        <v>11858</v>
      </c>
      <c r="F1496" s="25" t="str">
        <f>LEFT(E1496,MIN(FIND({0,1,2,3,4,5,6,7,8,9},ASC(E1496)&amp;1234567890))-1)</f>
        <v>Ba</v>
      </c>
      <c r="G1496" s="25">
        <f t="shared" si="46"/>
        <v>4</v>
      </c>
      <c r="H1496" s="25">
        <f>VLOOKUP(F1496,Table!$A$2:$C$121,2,0)</f>
        <v>2</v>
      </c>
      <c r="I1496" s="26">
        <f>VLOOKUP(F1496,Table!$A$2:$C$121,3,0)</f>
        <v>6</v>
      </c>
      <c r="J1496" s="17" t="s">
        <v>14116</v>
      </c>
      <c r="K1496" s="25" t="str">
        <f>LEFT(J1496,MIN(FIND({0,1,2,3,4,5,6,7,8,9},ASC(J1496)&amp;1234567890))-1)</f>
        <v>P</v>
      </c>
      <c r="L1496" s="25">
        <f t="shared" si="47"/>
        <v>2.67</v>
      </c>
      <c r="M1496" s="25">
        <f>VLOOKUP(K1496,Table!$A$2:$C$121,2,0)</f>
        <v>15</v>
      </c>
      <c r="N1496" s="26">
        <f>VLOOKUP(K1496,Table!$A$2:$C$121,3,0)</f>
        <v>3</v>
      </c>
      <c r="O1496" s="13" t="str">
        <f>VLOOKUP(A1496,Table!$U$1:$V$230,2,0)</f>
        <v>Cubic</v>
      </c>
      <c r="P1496" s="63"/>
      <c r="Q1496"/>
    </row>
  </sheetData>
  <phoneticPr fontId="18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0"/>
  <sheetViews>
    <sheetView zoomScale="70" zoomScaleNormal="70" workbookViewId="0">
      <selection activeCell="S14" sqref="S14"/>
    </sheetView>
  </sheetViews>
  <sheetFormatPr defaultColWidth="8.875" defaultRowHeight="13.5"/>
  <cols>
    <col min="22" max="22" width="14.5" bestFit="1" customWidth="1"/>
  </cols>
  <sheetData>
    <row r="1" spans="1:23" ht="14.25" thickBot="1">
      <c r="A1" s="2" t="s">
        <v>78</v>
      </c>
      <c r="B1" s="3" t="s">
        <v>79</v>
      </c>
      <c r="C1" s="4" t="s">
        <v>80</v>
      </c>
      <c r="E1" s="67" t="s">
        <v>15459</v>
      </c>
      <c r="F1" s="67" t="s">
        <v>15445</v>
      </c>
      <c r="G1" s="67" t="s">
        <v>15446</v>
      </c>
      <c r="I1" s="64" t="s">
        <v>79</v>
      </c>
      <c r="J1" s="67" t="s">
        <v>15448</v>
      </c>
      <c r="K1" s="67" t="s">
        <v>15447</v>
      </c>
      <c r="L1" s="67" t="s">
        <v>15446</v>
      </c>
      <c r="U1">
        <v>1</v>
      </c>
      <c r="V1" t="s">
        <v>15449</v>
      </c>
      <c r="W1" t="s">
        <v>15458</v>
      </c>
    </row>
    <row r="2" spans="1:23">
      <c r="A2" s="5" t="s">
        <v>81</v>
      </c>
      <c r="B2" s="6">
        <v>1</v>
      </c>
      <c r="C2" s="7">
        <v>1</v>
      </c>
      <c r="E2" t="e">
        <f>COUNTIF(#REF!,Table!A2)+COUNTIF(#REF!,Table!A2)</f>
        <v>#REF!</v>
      </c>
      <c r="F2">
        <f>COUNTIF(Achiral!$F$2:$F$10812,Table!A2)+COUNTIF(Achiral!$K$2:$K$10812,Table!A2)</f>
        <v>157</v>
      </c>
      <c r="G2">
        <f>COUNTIF(Polar!$F$2:$F$658,Table!A2)+COUNTIF(Polar!$K$2:$K$658,Table!A2)</f>
        <v>12</v>
      </c>
      <c r="I2">
        <v>1</v>
      </c>
      <c r="J2" t="e">
        <f>SUMIF($B$2:$B$121,I2,$E$2:$E$121)</f>
        <v>#REF!</v>
      </c>
      <c r="K2">
        <f>SUMIF($B$2:$B$121,I2,$F$2:$F$121)</f>
        <v>926</v>
      </c>
      <c r="L2">
        <f>SUMIF($B$2:$B$121,I2,$G$2:$G$121)</f>
        <v>66</v>
      </c>
      <c r="U2">
        <v>2</v>
      </c>
      <c r="V2" t="s">
        <v>15449</v>
      </c>
      <c r="W2" t="s">
        <v>15461</v>
      </c>
    </row>
    <row r="3" spans="1:23">
      <c r="A3" s="5" t="s">
        <v>82</v>
      </c>
      <c r="B3" s="6">
        <v>18</v>
      </c>
      <c r="C3" s="7">
        <v>1</v>
      </c>
      <c r="E3" t="e">
        <f>COUNTIF(#REF!,Table!A3)+COUNTIF(#REF!,Table!A3)</f>
        <v>#REF!</v>
      </c>
      <c r="F3">
        <f>COUNTIF(Achiral!$F$2:$F$10812,Table!A3)+COUNTIF(Achiral!$K$2:$K$10812,Table!A3)</f>
        <v>1</v>
      </c>
      <c r="G3">
        <f>COUNTIF(Polar!$F$2:$F$658,Table!A3)+COUNTIF(Polar!$K$2:$K$658,Table!A3)</f>
        <v>0</v>
      </c>
      <c r="I3">
        <v>2</v>
      </c>
      <c r="J3" t="e">
        <f t="shared" ref="J3:J18" si="0">SUMIF($B$2:$B$121,I3,$E$2:$E$121)</f>
        <v>#REF!</v>
      </c>
      <c r="K3">
        <f t="shared" ref="K3:K19" si="1">SUMIF($B$2:$B$121,I3,$F$2:$F$121)</f>
        <v>969</v>
      </c>
      <c r="L3">
        <f t="shared" ref="L3:L19" si="2">SUMIF($B$2:$B$121,I3,$G$2:$G$121)</f>
        <v>34</v>
      </c>
      <c r="U3">
        <v>3</v>
      </c>
      <c r="V3" t="s">
        <v>15450</v>
      </c>
      <c r="W3" t="s">
        <v>15458</v>
      </c>
    </row>
    <row r="4" spans="1:23">
      <c r="A4" s="5" t="s">
        <v>83</v>
      </c>
      <c r="B4" s="6">
        <v>1</v>
      </c>
      <c r="C4" s="7">
        <v>2</v>
      </c>
      <c r="E4" t="e">
        <f>COUNTIF(#REF!,Table!A4)+COUNTIF(#REF!,Table!A4)</f>
        <v>#REF!</v>
      </c>
      <c r="F4">
        <f>COUNTIF(Achiral!$F$2:$F$10812,Table!A4)+COUNTIF(Achiral!$K$2:$K$10812,Table!A4)</f>
        <v>144</v>
      </c>
      <c r="G4">
        <f>COUNTIF(Polar!$F$2:$F$658,Table!A4)+COUNTIF(Polar!$K$2:$K$658,Table!A4)</f>
        <v>11</v>
      </c>
      <c r="I4">
        <v>3</v>
      </c>
      <c r="J4" t="e">
        <f t="shared" si="0"/>
        <v>#REF!</v>
      </c>
      <c r="K4">
        <f t="shared" si="1"/>
        <v>4452</v>
      </c>
      <c r="L4">
        <f t="shared" si="2"/>
        <v>133</v>
      </c>
      <c r="U4">
        <v>4</v>
      </c>
      <c r="V4" t="s">
        <v>15450</v>
      </c>
      <c r="W4" t="s">
        <v>15458</v>
      </c>
    </row>
    <row r="5" spans="1:23">
      <c r="A5" s="5" t="s">
        <v>84</v>
      </c>
      <c r="B5" s="6">
        <v>2</v>
      </c>
      <c r="C5" s="7">
        <v>2</v>
      </c>
      <c r="E5" t="e">
        <f>COUNTIF(#REF!,Table!A5)+COUNTIF(#REF!,Table!A5)</f>
        <v>#REF!</v>
      </c>
      <c r="F5">
        <f>COUNTIF(Achiral!$F$2:$F$10812,Table!A5)+COUNTIF(Achiral!$K$2:$K$10812,Table!A5)</f>
        <v>134</v>
      </c>
      <c r="G5">
        <f>COUNTIF(Polar!$F$2:$F$658,Table!A5)+COUNTIF(Polar!$K$2:$K$658,Table!A5)</f>
        <v>1</v>
      </c>
      <c r="I5">
        <v>4</v>
      </c>
      <c r="J5" t="e">
        <f t="shared" si="0"/>
        <v>#REF!</v>
      </c>
      <c r="K5">
        <f t="shared" si="1"/>
        <v>927</v>
      </c>
      <c r="L5">
        <f t="shared" si="2"/>
        <v>38</v>
      </c>
      <c r="U5">
        <v>5</v>
      </c>
      <c r="V5" t="s">
        <v>15450</v>
      </c>
      <c r="W5" t="s">
        <v>15458</v>
      </c>
    </row>
    <row r="6" spans="1:23">
      <c r="A6" s="5" t="s">
        <v>85</v>
      </c>
      <c r="B6" s="6">
        <v>13</v>
      </c>
      <c r="C6" s="7">
        <v>2</v>
      </c>
      <c r="E6" t="e">
        <f>COUNTIF(#REF!,Table!A6)+COUNTIF(#REF!,Table!A6)</f>
        <v>#REF!</v>
      </c>
      <c r="F6">
        <f>COUNTIF(Achiral!$F$2:$F$10812,Table!A6)+COUNTIF(Achiral!$K$2:$K$10812,Table!A6)</f>
        <v>391</v>
      </c>
      <c r="G6">
        <f>COUNTIF(Polar!$F$2:$F$658,Table!A6)+COUNTIF(Polar!$K$2:$K$658,Table!A6)</f>
        <v>16</v>
      </c>
      <c r="I6">
        <v>5</v>
      </c>
      <c r="J6" t="e">
        <f t="shared" si="0"/>
        <v>#REF!</v>
      </c>
      <c r="K6">
        <f t="shared" si="1"/>
        <v>788</v>
      </c>
      <c r="L6">
        <f>SUMIF($B$2:$B$121,I6,$G$2:$G$121)</f>
        <v>56</v>
      </c>
      <c r="U6">
        <v>6</v>
      </c>
      <c r="V6" t="s">
        <v>15450</v>
      </c>
      <c r="W6" t="s">
        <v>15462</v>
      </c>
    </row>
    <row r="7" spans="1:23">
      <c r="A7" s="5" t="s">
        <v>86</v>
      </c>
      <c r="B7" s="6">
        <v>14</v>
      </c>
      <c r="C7" s="7">
        <v>2</v>
      </c>
      <c r="E7" t="e">
        <f>COUNTIF(#REF!,Table!A7)+COUNTIF(#REF!,Table!A7)</f>
        <v>#REF!</v>
      </c>
      <c r="F7">
        <f>COUNTIF(Achiral!$F$2:$F$10812,Table!A7)+COUNTIF(Achiral!$K$2:$K$10812,Table!A7)</f>
        <v>322</v>
      </c>
      <c r="G7">
        <f>COUNTIF(Polar!$F$2:$F$658,Table!A7)+COUNTIF(Polar!$K$2:$K$658,Table!A7)</f>
        <v>24</v>
      </c>
      <c r="I7">
        <v>6</v>
      </c>
      <c r="J7" t="e">
        <f t="shared" si="0"/>
        <v>#REF!</v>
      </c>
      <c r="K7">
        <f t="shared" si="1"/>
        <v>548</v>
      </c>
      <c r="L7">
        <f t="shared" si="2"/>
        <v>37</v>
      </c>
      <c r="U7">
        <v>7</v>
      </c>
      <c r="V7" t="s">
        <v>15450</v>
      </c>
      <c r="W7" t="s">
        <v>15462</v>
      </c>
    </row>
    <row r="8" spans="1:23">
      <c r="A8" s="5" t="s">
        <v>87</v>
      </c>
      <c r="B8" s="6">
        <v>15</v>
      </c>
      <c r="C8" s="7">
        <v>2</v>
      </c>
      <c r="E8" t="e">
        <f>COUNTIF(#REF!,Table!A8)+COUNTIF(#REF!,Table!A8)</f>
        <v>#REF!</v>
      </c>
      <c r="F8">
        <f>COUNTIF(Achiral!$F$2:$F$10812,Table!A8)+COUNTIF(Achiral!$K$2:$K$10812,Table!A8)</f>
        <v>273</v>
      </c>
      <c r="G8">
        <f>COUNTIF(Polar!$F$2:$F$658,Table!A8)+COUNTIF(Polar!$K$2:$K$658,Table!A8)</f>
        <v>20</v>
      </c>
      <c r="I8">
        <v>7</v>
      </c>
      <c r="J8" t="e">
        <f t="shared" si="0"/>
        <v>#REF!</v>
      </c>
      <c r="K8">
        <f t="shared" si="1"/>
        <v>483</v>
      </c>
      <c r="L8">
        <f t="shared" si="2"/>
        <v>24</v>
      </c>
      <c r="U8">
        <v>8</v>
      </c>
      <c r="V8" t="s">
        <v>15450</v>
      </c>
      <c r="W8" t="s">
        <v>15462</v>
      </c>
    </row>
    <row r="9" spans="1:23">
      <c r="A9" s="5" t="s">
        <v>88</v>
      </c>
      <c r="B9" s="6">
        <v>16</v>
      </c>
      <c r="C9" s="7">
        <v>2</v>
      </c>
      <c r="E9" t="e">
        <f>COUNTIF(#REF!,Table!A9)+COUNTIF(#REF!,Table!A9)</f>
        <v>#REF!</v>
      </c>
      <c r="F9">
        <f>COUNTIF(Achiral!$F$2:$F$10812,Table!A9)+COUNTIF(Achiral!$K$2:$K$10812,Table!A9)</f>
        <v>835</v>
      </c>
      <c r="G9">
        <f>COUNTIF(Polar!$F$2:$F$658,Table!A9)+COUNTIF(Polar!$K$2:$K$658,Table!A9)</f>
        <v>81</v>
      </c>
      <c r="I9">
        <v>8</v>
      </c>
      <c r="J9" t="e">
        <f t="shared" si="0"/>
        <v>#REF!</v>
      </c>
      <c r="K9">
        <f t="shared" si="1"/>
        <v>804</v>
      </c>
      <c r="L9">
        <f t="shared" si="2"/>
        <v>26</v>
      </c>
      <c r="U9">
        <v>9</v>
      </c>
      <c r="V9" t="s">
        <v>15450</v>
      </c>
      <c r="W9" t="s">
        <v>15462</v>
      </c>
    </row>
    <row r="10" spans="1:23">
      <c r="A10" s="5" t="s">
        <v>89</v>
      </c>
      <c r="B10" s="6">
        <v>17</v>
      </c>
      <c r="C10" s="7">
        <v>2</v>
      </c>
      <c r="E10" t="e">
        <f>COUNTIF(#REF!,Table!A10)+COUNTIF(#REF!,Table!A10)</f>
        <v>#REF!</v>
      </c>
      <c r="F10">
        <f>COUNTIF(Achiral!$F$2:$F$10812,Table!A10)+COUNTIF(Achiral!$K$2:$K$10812,Table!A10)</f>
        <v>184</v>
      </c>
      <c r="G10">
        <f>COUNTIF(Polar!$F$2:$F$658,Table!A10)+COUNTIF(Polar!$K$2:$K$658,Table!A10)</f>
        <v>17</v>
      </c>
      <c r="I10">
        <v>9</v>
      </c>
      <c r="J10" t="e">
        <f t="shared" si="0"/>
        <v>#REF!</v>
      </c>
      <c r="K10">
        <f t="shared" si="1"/>
        <v>958</v>
      </c>
      <c r="L10">
        <f t="shared" si="2"/>
        <v>37</v>
      </c>
      <c r="U10">
        <v>10</v>
      </c>
      <c r="V10" t="s">
        <v>15450</v>
      </c>
      <c r="W10" t="s">
        <v>15460</v>
      </c>
    </row>
    <row r="11" spans="1:23">
      <c r="A11" s="5" t="s">
        <v>90</v>
      </c>
      <c r="B11" s="6">
        <v>18</v>
      </c>
      <c r="C11" s="7">
        <v>2</v>
      </c>
      <c r="E11" t="e">
        <f>COUNTIF(#REF!,Table!A11)+COUNTIF(#REF!,Table!A11)</f>
        <v>#REF!</v>
      </c>
      <c r="F11">
        <f>COUNTIF(Achiral!$F$2:$F$10812,Table!A11)+COUNTIF(Achiral!$K$2:$K$10812,Table!A11)</f>
        <v>1</v>
      </c>
      <c r="G11">
        <f>COUNTIF(Polar!$F$2:$F$658,Table!A11)+COUNTIF(Polar!$K$2:$K$658,Table!A11)</f>
        <v>0</v>
      </c>
      <c r="I11">
        <v>10</v>
      </c>
      <c r="J11" t="e">
        <f t="shared" si="0"/>
        <v>#REF!</v>
      </c>
      <c r="K11">
        <f t="shared" si="1"/>
        <v>1197</v>
      </c>
      <c r="L11">
        <f t="shared" si="2"/>
        <v>50</v>
      </c>
      <c r="U11">
        <v>11</v>
      </c>
      <c r="V11" t="s">
        <v>15450</v>
      </c>
      <c r="W11" t="s">
        <v>15460</v>
      </c>
    </row>
    <row r="12" spans="1:23">
      <c r="A12" s="5" t="s">
        <v>91</v>
      </c>
      <c r="B12" s="6">
        <v>1</v>
      </c>
      <c r="C12" s="7">
        <v>3</v>
      </c>
      <c r="E12" t="e">
        <f>COUNTIF(#REF!,Table!A12)+COUNTIF(#REF!,Table!A12)</f>
        <v>#REF!</v>
      </c>
      <c r="F12">
        <f>COUNTIF(Achiral!$F$2:$F$10812,Table!A12)+COUNTIF(Achiral!$K$2:$K$10812,Table!A12)</f>
        <v>172</v>
      </c>
      <c r="G12">
        <f>COUNTIF(Polar!$F$2:$F$658,Table!A12)+COUNTIF(Polar!$K$2:$K$658,Table!A12)</f>
        <v>9</v>
      </c>
      <c r="I12">
        <v>11</v>
      </c>
      <c r="J12" t="e">
        <f t="shared" si="0"/>
        <v>#REF!</v>
      </c>
      <c r="K12">
        <f t="shared" si="1"/>
        <v>843</v>
      </c>
      <c r="L12">
        <f t="shared" si="2"/>
        <v>49</v>
      </c>
      <c r="U12">
        <v>12</v>
      </c>
      <c r="V12" t="s">
        <v>15450</v>
      </c>
      <c r="W12" t="s">
        <v>15460</v>
      </c>
    </row>
    <row r="13" spans="1:23">
      <c r="A13" s="5" t="s">
        <v>92</v>
      </c>
      <c r="B13" s="6">
        <v>2</v>
      </c>
      <c r="C13" s="7">
        <v>3</v>
      </c>
      <c r="E13" t="e">
        <f>COUNTIF(#REF!,Table!A13)+COUNTIF(#REF!,Table!A13)</f>
        <v>#REF!</v>
      </c>
      <c r="F13">
        <f>COUNTIF(Achiral!$F$2:$F$10812,Table!A13)+COUNTIF(Achiral!$K$2:$K$10812,Table!A13)</f>
        <v>259</v>
      </c>
      <c r="G13">
        <f>COUNTIF(Polar!$F$2:$F$658,Table!A13)+COUNTIF(Polar!$K$2:$K$658,Table!A13)</f>
        <v>10</v>
      </c>
      <c r="I13">
        <v>12</v>
      </c>
      <c r="J13" t="e">
        <f t="shared" si="0"/>
        <v>#REF!</v>
      </c>
      <c r="K13">
        <f t="shared" si="1"/>
        <v>752</v>
      </c>
      <c r="L13">
        <f t="shared" si="2"/>
        <v>42</v>
      </c>
      <c r="U13">
        <v>13</v>
      </c>
      <c r="V13" t="s">
        <v>15450</v>
      </c>
      <c r="W13" t="s">
        <v>15460</v>
      </c>
    </row>
    <row r="14" spans="1:23">
      <c r="A14" s="5" t="s">
        <v>93</v>
      </c>
      <c r="B14" s="6">
        <v>13</v>
      </c>
      <c r="C14" s="7">
        <v>3</v>
      </c>
      <c r="E14" t="e">
        <f>COUNTIF(#REF!,Table!A14)+COUNTIF(#REF!,Table!A14)</f>
        <v>#REF!</v>
      </c>
      <c r="F14">
        <f>COUNTIF(Achiral!$F$2:$F$10812,Table!A14)+COUNTIF(Achiral!$K$2:$K$10812,Table!A14)</f>
        <v>488</v>
      </c>
      <c r="G14">
        <f>COUNTIF(Polar!$F$2:$F$658,Table!A14)+COUNTIF(Polar!$K$2:$K$658,Table!A14)</f>
        <v>42</v>
      </c>
      <c r="I14">
        <v>13</v>
      </c>
      <c r="J14" t="e">
        <f t="shared" si="0"/>
        <v>#REF!</v>
      </c>
      <c r="K14">
        <f t="shared" si="1"/>
        <v>1858</v>
      </c>
      <c r="L14">
        <f t="shared" si="2"/>
        <v>107</v>
      </c>
      <c r="U14">
        <v>14</v>
      </c>
      <c r="V14" t="s">
        <v>15450</v>
      </c>
      <c r="W14" t="s">
        <v>15460</v>
      </c>
    </row>
    <row r="15" spans="1:23">
      <c r="A15" s="5" t="s">
        <v>94</v>
      </c>
      <c r="B15" s="6">
        <v>14</v>
      </c>
      <c r="C15" s="7">
        <v>3</v>
      </c>
      <c r="E15" t="e">
        <f>COUNTIF(#REF!,Table!A15)+COUNTIF(#REF!,Table!A15)</f>
        <v>#REF!</v>
      </c>
      <c r="F15">
        <f>COUNTIF(Achiral!$F$2:$F$10812,Table!A15)+COUNTIF(Achiral!$K$2:$K$10812,Table!A15)</f>
        <v>541</v>
      </c>
      <c r="G15">
        <f>COUNTIF(Polar!$F$2:$F$658,Table!A15)+COUNTIF(Polar!$K$2:$K$658,Table!A15)</f>
        <v>38</v>
      </c>
      <c r="I15">
        <v>14</v>
      </c>
      <c r="J15" t="e">
        <f t="shared" si="0"/>
        <v>#REF!</v>
      </c>
      <c r="K15">
        <f t="shared" si="1"/>
        <v>1854</v>
      </c>
      <c r="L15">
        <f t="shared" si="2"/>
        <v>144</v>
      </c>
      <c r="U15">
        <v>15</v>
      </c>
      <c r="V15" t="s">
        <v>15450</v>
      </c>
      <c r="W15" t="s">
        <v>15460</v>
      </c>
    </row>
    <row r="16" spans="1:23">
      <c r="A16" s="5" t="s">
        <v>95</v>
      </c>
      <c r="B16" s="6">
        <v>15</v>
      </c>
      <c r="C16" s="7">
        <v>3</v>
      </c>
      <c r="E16" t="e">
        <f>COUNTIF(#REF!,Table!A16)+COUNTIF(#REF!,Table!A16)</f>
        <v>#REF!</v>
      </c>
      <c r="F16">
        <f>COUNTIF(Achiral!$F$2:$F$10812,Table!A16)+COUNTIF(Achiral!$K$2:$K$10812,Table!A16)</f>
        <v>280</v>
      </c>
      <c r="G16">
        <f>COUNTIF(Polar!$F$2:$F$658,Table!A16)+COUNTIF(Polar!$K$2:$K$658,Table!A16)</f>
        <v>47</v>
      </c>
      <c r="I16">
        <v>15</v>
      </c>
      <c r="J16" t="e">
        <f t="shared" si="0"/>
        <v>#REF!</v>
      </c>
      <c r="K16">
        <f t="shared" si="1"/>
        <v>1367</v>
      </c>
      <c r="L16">
        <f t="shared" si="2"/>
        <v>146</v>
      </c>
      <c r="U16">
        <v>16</v>
      </c>
      <c r="V16" t="s">
        <v>15451</v>
      </c>
      <c r="W16" t="s">
        <v>15458</v>
      </c>
    </row>
    <row r="17" spans="1:23">
      <c r="A17" s="5" t="s">
        <v>96</v>
      </c>
      <c r="B17" s="6">
        <v>16</v>
      </c>
      <c r="C17" s="7">
        <v>3</v>
      </c>
      <c r="E17" t="e">
        <f>COUNTIF(#REF!,Table!A17)+COUNTIF(#REF!,Table!A17)</f>
        <v>#REF!</v>
      </c>
      <c r="F17">
        <f>COUNTIF(Achiral!$F$2:$F$10812,Table!A17)+COUNTIF(Achiral!$K$2:$K$10812,Table!A17)</f>
        <v>477</v>
      </c>
      <c r="G17">
        <f>COUNTIF(Polar!$F$2:$F$658,Table!A17)+COUNTIF(Polar!$K$2:$K$658,Table!A17)</f>
        <v>89</v>
      </c>
      <c r="I17">
        <v>16</v>
      </c>
      <c r="J17" t="e">
        <f t="shared" si="0"/>
        <v>#REF!</v>
      </c>
      <c r="K17">
        <f t="shared" si="1"/>
        <v>2108</v>
      </c>
      <c r="L17">
        <f t="shared" si="2"/>
        <v>259</v>
      </c>
      <c r="U17">
        <v>17</v>
      </c>
      <c r="V17" t="s">
        <v>15451</v>
      </c>
      <c r="W17" t="s">
        <v>15458</v>
      </c>
    </row>
    <row r="18" spans="1:23">
      <c r="A18" s="5" t="s">
        <v>97</v>
      </c>
      <c r="B18" s="6">
        <v>17</v>
      </c>
      <c r="C18" s="7">
        <v>3</v>
      </c>
      <c r="E18" t="e">
        <f>COUNTIF(#REF!,Table!A18)+COUNTIF(#REF!,Table!A18)</f>
        <v>#REF!</v>
      </c>
      <c r="F18">
        <f>COUNTIF(Achiral!$F$2:$F$10812,Table!A18)+COUNTIF(Achiral!$K$2:$K$10812,Table!A18)</f>
        <v>270</v>
      </c>
      <c r="G18">
        <f>COUNTIF(Polar!$F$2:$F$658,Table!A18)+COUNTIF(Polar!$K$2:$K$658,Table!A18)</f>
        <v>16</v>
      </c>
      <c r="I18">
        <v>17</v>
      </c>
      <c r="J18" t="e">
        <f t="shared" si="0"/>
        <v>#REF!</v>
      </c>
      <c r="K18">
        <f t="shared" si="1"/>
        <v>779</v>
      </c>
      <c r="L18">
        <f t="shared" si="2"/>
        <v>65</v>
      </c>
      <c r="U18">
        <v>18</v>
      </c>
      <c r="V18" t="s">
        <v>15451</v>
      </c>
      <c r="W18" t="s">
        <v>15458</v>
      </c>
    </row>
    <row r="19" spans="1:23">
      <c r="A19" s="5" t="s">
        <v>98</v>
      </c>
      <c r="B19" s="6">
        <v>18</v>
      </c>
      <c r="C19" s="7">
        <v>3</v>
      </c>
      <c r="E19" t="e">
        <f>COUNTIF(#REF!,Table!A19)+COUNTIF(#REF!,Table!A19)</f>
        <v>#REF!</v>
      </c>
      <c r="F19">
        <f>COUNTIF(Achiral!$F$2:$F$10812,Table!A19)+COUNTIF(Achiral!$K$2:$K$10812,Table!A19)</f>
        <v>0</v>
      </c>
      <c r="G19">
        <f>COUNTIF(Polar!$F$2:$F$658,Table!A19)+COUNTIF(Polar!$K$2:$K$658,Table!A19)</f>
        <v>0</v>
      </c>
      <c r="I19">
        <v>18</v>
      </c>
      <c r="J19" t="e">
        <f>SUMIF($B$2:$B$121,I19,$E$2:$E$121)</f>
        <v>#REF!</v>
      </c>
      <c r="K19">
        <f t="shared" si="1"/>
        <v>9</v>
      </c>
      <c r="L19">
        <f t="shared" si="2"/>
        <v>1</v>
      </c>
      <c r="U19">
        <v>19</v>
      </c>
      <c r="V19" t="s">
        <v>15451</v>
      </c>
      <c r="W19" t="s">
        <v>15458</v>
      </c>
    </row>
    <row r="20" spans="1:23">
      <c r="A20" s="5" t="s">
        <v>99</v>
      </c>
      <c r="B20" s="6">
        <v>1</v>
      </c>
      <c r="C20" s="7">
        <v>4</v>
      </c>
      <c r="E20" t="e">
        <f>COUNTIF(#REF!,Table!A20)+COUNTIF(#REF!,Table!A20)</f>
        <v>#REF!</v>
      </c>
      <c r="F20">
        <f>COUNTIF(Achiral!$F$2:$F$10812,Table!A20)+COUNTIF(Achiral!$K$2:$K$10812,Table!A20)</f>
        <v>117</v>
      </c>
      <c r="G20">
        <f>COUNTIF(Polar!$F$2:$F$658,Table!A20)+COUNTIF(Polar!$K$2:$K$658,Table!A20)</f>
        <v>5</v>
      </c>
      <c r="U20">
        <v>20</v>
      </c>
      <c r="V20" t="s">
        <v>15451</v>
      </c>
      <c r="W20" t="s">
        <v>15458</v>
      </c>
    </row>
    <row r="21" spans="1:23">
      <c r="A21" s="5" t="s">
        <v>100</v>
      </c>
      <c r="B21" s="6">
        <v>2</v>
      </c>
      <c r="C21" s="7">
        <v>4</v>
      </c>
      <c r="E21" t="e">
        <f>COUNTIF(#REF!,Table!A21)+COUNTIF(#REF!,Table!A21)</f>
        <v>#REF!</v>
      </c>
      <c r="F21">
        <f>COUNTIF(Achiral!$F$2:$F$10812,Table!A21)+COUNTIF(Achiral!$K$2:$K$10812,Table!A21)</f>
        <v>196</v>
      </c>
      <c r="G21">
        <f>COUNTIF(Polar!$F$2:$F$658,Table!A21)+COUNTIF(Polar!$K$2:$K$658,Table!A21)</f>
        <v>5</v>
      </c>
      <c r="J21" s="64"/>
      <c r="U21">
        <v>21</v>
      </c>
      <c r="V21" t="s">
        <v>15451</v>
      </c>
      <c r="W21" t="s">
        <v>15458</v>
      </c>
    </row>
    <row r="22" spans="1:23">
      <c r="A22" s="5" t="s">
        <v>101</v>
      </c>
      <c r="B22" s="6">
        <v>3</v>
      </c>
      <c r="C22" s="7">
        <v>4</v>
      </c>
      <c r="E22" t="e">
        <f>COUNTIF(#REF!,Table!A22)+COUNTIF(#REF!,Table!A22)</f>
        <v>#REF!</v>
      </c>
      <c r="F22">
        <f>COUNTIF(Achiral!$F$2:$F$10812,Table!A22)+COUNTIF(Achiral!$K$2:$K$10812,Table!A22)</f>
        <v>164</v>
      </c>
      <c r="G22">
        <f>COUNTIF(Polar!$F$2:$F$658,Table!A22)+COUNTIF(Polar!$K$2:$K$658,Table!A22)</f>
        <v>3</v>
      </c>
      <c r="U22">
        <v>22</v>
      </c>
      <c r="V22" t="s">
        <v>15451</v>
      </c>
      <c r="W22" t="s">
        <v>15458</v>
      </c>
    </row>
    <row r="23" spans="1:23">
      <c r="A23" s="5" t="s">
        <v>102</v>
      </c>
      <c r="B23" s="6">
        <v>4</v>
      </c>
      <c r="C23" s="7">
        <v>4</v>
      </c>
      <c r="E23" t="e">
        <f>COUNTIF(#REF!,Table!A23)+COUNTIF(#REF!,Table!A23)</f>
        <v>#REF!</v>
      </c>
      <c r="F23">
        <f>COUNTIF(Achiral!$F$2:$F$10812,Table!A23)+COUNTIF(Achiral!$K$2:$K$10812,Table!A23)</f>
        <v>397</v>
      </c>
      <c r="G23">
        <f>COUNTIF(Polar!$F$2:$F$658,Table!A23)+COUNTIF(Polar!$K$2:$K$658,Table!A23)</f>
        <v>11</v>
      </c>
      <c r="U23">
        <v>23</v>
      </c>
      <c r="V23" t="s">
        <v>15451</v>
      </c>
      <c r="W23" t="s">
        <v>15458</v>
      </c>
    </row>
    <row r="24" spans="1:23">
      <c r="A24" s="5" t="s">
        <v>103</v>
      </c>
      <c r="B24" s="6">
        <v>5</v>
      </c>
      <c r="C24" s="7">
        <v>4</v>
      </c>
      <c r="E24" t="e">
        <f>COUNTIF(#REF!,Table!A24)+COUNTIF(#REF!,Table!A24)</f>
        <v>#REF!</v>
      </c>
      <c r="F24">
        <f>COUNTIF(Achiral!$F$2:$F$10812,Table!A24)+COUNTIF(Achiral!$K$2:$K$10812,Table!A24)</f>
        <v>272</v>
      </c>
      <c r="G24">
        <f>COUNTIF(Polar!$F$2:$F$658,Table!A24)+COUNTIF(Polar!$K$2:$K$658,Table!A24)</f>
        <v>12</v>
      </c>
      <c r="U24">
        <v>24</v>
      </c>
      <c r="V24" t="s">
        <v>15451</v>
      </c>
      <c r="W24" t="s">
        <v>15458</v>
      </c>
    </row>
    <row r="25" spans="1:23">
      <c r="A25" s="5" t="s">
        <v>104</v>
      </c>
      <c r="B25" s="6">
        <v>6</v>
      </c>
      <c r="C25" s="7">
        <v>4</v>
      </c>
      <c r="E25" t="e">
        <f>COUNTIF(#REF!,Table!A25)+COUNTIF(#REF!,Table!A25)</f>
        <v>#REF!</v>
      </c>
      <c r="F25">
        <f>COUNTIF(Achiral!$F$2:$F$10812,Table!A25)+COUNTIF(Achiral!$K$2:$K$10812,Table!A25)</f>
        <v>196</v>
      </c>
      <c r="G25">
        <f>COUNTIF(Polar!$F$2:$F$658,Table!A25)+COUNTIF(Polar!$K$2:$K$658,Table!A25)</f>
        <v>12</v>
      </c>
      <c r="U25">
        <v>25</v>
      </c>
      <c r="V25" t="s">
        <v>15451</v>
      </c>
      <c r="W25" t="s">
        <v>15462</v>
      </c>
    </row>
    <row r="26" spans="1:23">
      <c r="A26" s="5" t="s">
        <v>105</v>
      </c>
      <c r="B26" s="6">
        <v>7</v>
      </c>
      <c r="C26" s="7">
        <v>4</v>
      </c>
      <c r="E26" t="e">
        <f>COUNTIF(#REF!,Table!A26)+COUNTIF(#REF!,Table!A26)</f>
        <v>#REF!</v>
      </c>
      <c r="F26">
        <f>COUNTIF(Achiral!$F$2:$F$10812,Table!A26)+COUNTIF(Achiral!$K$2:$K$10812,Table!A26)</f>
        <v>302</v>
      </c>
      <c r="G26">
        <f>COUNTIF(Polar!$F$2:$F$658,Table!A26)+COUNTIF(Polar!$K$2:$K$658,Table!A26)</f>
        <v>17</v>
      </c>
      <c r="U26">
        <v>26</v>
      </c>
      <c r="V26" t="s">
        <v>15451</v>
      </c>
      <c r="W26" t="s">
        <v>15462</v>
      </c>
    </row>
    <row r="27" spans="1:23">
      <c r="A27" s="5" t="s">
        <v>106</v>
      </c>
      <c r="B27" s="6">
        <v>8</v>
      </c>
      <c r="C27" s="7">
        <v>4</v>
      </c>
      <c r="E27" t="e">
        <f>COUNTIF(#REF!,Table!A27)+COUNTIF(#REF!,Table!A27)</f>
        <v>#REF!</v>
      </c>
      <c r="F27">
        <f>COUNTIF(Achiral!$F$2:$F$10812,Table!A27)+COUNTIF(Achiral!$K$2:$K$10812,Table!A27)</f>
        <v>517</v>
      </c>
      <c r="G27">
        <f>COUNTIF(Polar!$F$2:$F$658,Table!A27)+COUNTIF(Polar!$K$2:$K$658,Table!A27)</f>
        <v>20</v>
      </c>
      <c r="U27">
        <v>27</v>
      </c>
      <c r="V27" t="s">
        <v>15451</v>
      </c>
      <c r="W27" t="s">
        <v>15462</v>
      </c>
    </row>
    <row r="28" spans="1:23">
      <c r="A28" s="5" t="s">
        <v>107</v>
      </c>
      <c r="B28" s="6">
        <v>9</v>
      </c>
      <c r="C28" s="7">
        <v>4</v>
      </c>
      <c r="E28" t="e">
        <f>COUNTIF(#REF!,Table!A28)+COUNTIF(#REF!,Table!A28)</f>
        <v>#REF!</v>
      </c>
      <c r="F28">
        <f>COUNTIF(Achiral!$F$2:$F$10812,Table!A28)+COUNTIF(Achiral!$K$2:$K$10812,Table!A28)</f>
        <v>417</v>
      </c>
      <c r="G28">
        <f>COUNTIF(Polar!$F$2:$F$658,Table!A28)+COUNTIF(Polar!$K$2:$K$658,Table!A28)</f>
        <v>14</v>
      </c>
      <c r="U28">
        <v>28</v>
      </c>
      <c r="V28" t="s">
        <v>15451</v>
      </c>
      <c r="W28" t="s">
        <v>15462</v>
      </c>
    </row>
    <row r="29" spans="1:23">
      <c r="A29" s="5" t="s">
        <v>108</v>
      </c>
      <c r="B29" s="6">
        <v>10</v>
      </c>
      <c r="C29" s="7">
        <v>4</v>
      </c>
      <c r="E29" t="e">
        <f>COUNTIF(#REF!,Table!A29)+COUNTIF(#REF!,Table!A29)</f>
        <v>#REF!</v>
      </c>
      <c r="F29">
        <f>COUNTIF(Achiral!$F$2:$F$10812,Table!A29)+COUNTIF(Achiral!$K$2:$K$10812,Table!A29)</f>
        <v>446</v>
      </c>
      <c r="G29">
        <f>COUNTIF(Polar!$F$2:$F$658,Table!A29)+COUNTIF(Polar!$K$2:$K$658,Table!A29)</f>
        <v>24</v>
      </c>
      <c r="U29">
        <v>29</v>
      </c>
      <c r="V29" t="s">
        <v>15451</v>
      </c>
      <c r="W29" t="s">
        <v>15462</v>
      </c>
    </row>
    <row r="30" spans="1:23">
      <c r="A30" s="5" t="s">
        <v>109</v>
      </c>
      <c r="B30" s="6">
        <v>11</v>
      </c>
      <c r="C30" s="7">
        <v>4</v>
      </c>
      <c r="E30" t="e">
        <f>COUNTIF(#REF!,Table!A30)+COUNTIF(#REF!,Table!A30)</f>
        <v>#REF!</v>
      </c>
      <c r="F30">
        <f>COUNTIF(Achiral!$F$2:$F$10812,Table!A30)+COUNTIF(Achiral!$K$2:$K$10812,Table!A30)</f>
        <v>314</v>
      </c>
      <c r="G30">
        <f>COUNTIF(Polar!$F$2:$F$658,Table!A30)+COUNTIF(Polar!$K$2:$K$658,Table!A30)</f>
        <v>22</v>
      </c>
      <c r="U30">
        <v>30</v>
      </c>
      <c r="V30" t="s">
        <v>15451</v>
      </c>
      <c r="W30" t="s">
        <v>15462</v>
      </c>
    </row>
    <row r="31" spans="1:23">
      <c r="A31" s="5" t="s">
        <v>110</v>
      </c>
      <c r="B31" s="6">
        <v>12</v>
      </c>
      <c r="C31" s="7">
        <v>4</v>
      </c>
      <c r="E31" t="e">
        <f>COUNTIF(#REF!,Table!A31)+COUNTIF(#REF!,Table!A31)</f>
        <v>#REF!</v>
      </c>
      <c r="F31">
        <f>COUNTIF(Achiral!$F$2:$F$10812,Table!A31)+COUNTIF(Achiral!$K$2:$K$10812,Table!A31)</f>
        <v>326</v>
      </c>
      <c r="G31">
        <f>COUNTIF(Polar!$F$2:$F$658,Table!A31)+COUNTIF(Polar!$K$2:$K$658,Table!A31)</f>
        <v>21</v>
      </c>
      <c r="U31">
        <v>31</v>
      </c>
      <c r="V31" t="s">
        <v>15451</v>
      </c>
      <c r="W31" t="s">
        <v>15462</v>
      </c>
    </row>
    <row r="32" spans="1:23">
      <c r="A32" s="5" t="s">
        <v>111</v>
      </c>
      <c r="B32" s="6">
        <v>13</v>
      </c>
      <c r="C32" s="7">
        <v>4</v>
      </c>
      <c r="E32" t="e">
        <f>COUNTIF(#REF!,Table!A32)+COUNTIF(#REF!,Table!A32)</f>
        <v>#REF!</v>
      </c>
      <c r="F32">
        <f>COUNTIF(Achiral!$F$2:$F$10812,Table!A32)+COUNTIF(Achiral!$K$2:$K$10812,Table!A32)</f>
        <v>436</v>
      </c>
      <c r="G32">
        <f>COUNTIF(Polar!$F$2:$F$658,Table!A32)+COUNTIF(Polar!$K$2:$K$658,Table!A32)</f>
        <v>29</v>
      </c>
      <c r="U32">
        <v>32</v>
      </c>
      <c r="V32" t="s">
        <v>15451</v>
      </c>
      <c r="W32" t="s">
        <v>15462</v>
      </c>
    </row>
    <row r="33" spans="1:23">
      <c r="A33" s="5" t="s">
        <v>112</v>
      </c>
      <c r="B33" s="6">
        <v>14</v>
      </c>
      <c r="C33" s="7">
        <v>4</v>
      </c>
      <c r="E33" t="e">
        <f>COUNTIF(#REF!,Table!A33)+COUNTIF(#REF!,Table!A33)</f>
        <v>#REF!</v>
      </c>
      <c r="F33">
        <f>COUNTIF(Achiral!$F$2:$F$10812,Table!A33)+COUNTIF(Achiral!$K$2:$K$10812,Table!A33)</f>
        <v>433</v>
      </c>
      <c r="G33">
        <f>COUNTIF(Polar!$F$2:$F$658,Table!A33)+COUNTIF(Polar!$K$2:$K$658,Table!A33)</f>
        <v>45</v>
      </c>
      <c r="U33">
        <v>33</v>
      </c>
      <c r="V33" t="s">
        <v>15451</v>
      </c>
      <c r="W33" t="s">
        <v>15462</v>
      </c>
    </row>
    <row r="34" spans="1:23">
      <c r="A34" s="5" t="s">
        <v>113</v>
      </c>
      <c r="B34" s="6">
        <v>15</v>
      </c>
      <c r="C34" s="7">
        <v>4</v>
      </c>
      <c r="E34" t="e">
        <f>COUNTIF(#REF!,Table!A34)+COUNTIF(#REF!,Table!A34)</f>
        <v>#REF!</v>
      </c>
      <c r="F34">
        <f>COUNTIF(Achiral!$F$2:$F$10812,Table!A34)+COUNTIF(Achiral!$K$2:$K$10812,Table!A34)</f>
        <v>251</v>
      </c>
      <c r="G34">
        <f>COUNTIF(Polar!$F$2:$F$658,Table!A34)+COUNTIF(Polar!$K$2:$K$658,Table!A34)</f>
        <v>34</v>
      </c>
      <c r="U34">
        <v>34</v>
      </c>
      <c r="V34" t="s">
        <v>15451</v>
      </c>
      <c r="W34" t="s">
        <v>15462</v>
      </c>
    </row>
    <row r="35" spans="1:23">
      <c r="A35" s="5" t="s">
        <v>114</v>
      </c>
      <c r="B35" s="6">
        <v>16</v>
      </c>
      <c r="C35" s="7">
        <v>4</v>
      </c>
      <c r="E35" t="e">
        <f>COUNTIF(#REF!,Table!A35)+COUNTIF(#REF!,Table!A35)</f>
        <v>#REF!</v>
      </c>
      <c r="F35">
        <f>COUNTIF(Achiral!$F$2:$F$10812,Table!A35)+COUNTIF(Achiral!$K$2:$K$10812,Table!A35)</f>
        <v>366</v>
      </c>
      <c r="G35">
        <f>COUNTIF(Polar!$F$2:$F$658,Table!A35)+COUNTIF(Polar!$K$2:$K$658,Table!A35)</f>
        <v>50</v>
      </c>
      <c r="U35">
        <v>35</v>
      </c>
      <c r="V35" t="s">
        <v>15451</v>
      </c>
      <c r="W35" t="s">
        <v>15462</v>
      </c>
    </row>
    <row r="36" spans="1:23">
      <c r="A36" s="5" t="s">
        <v>115</v>
      </c>
      <c r="B36" s="6">
        <v>17</v>
      </c>
      <c r="C36" s="7">
        <v>4</v>
      </c>
      <c r="E36" t="e">
        <f>COUNTIF(#REF!,Table!A36)+COUNTIF(#REF!,Table!A36)</f>
        <v>#REF!</v>
      </c>
      <c r="F36">
        <f>COUNTIF(Achiral!$F$2:$F$10812,Table!A36)+COUNTIF(Achiral!$K$2:$K$10812,Table!A36)</f>
        <v>163</v>
      </c>
      <c r="G36">
        <f>COUNTIF(Polar!$F$2:$F$658,Table!A36)+COUNTIF(Polar!$K$2:$K$658,Table!A36)</f>
        <v>13</v>
      </c>
      <c r="U36">
        <v>36</v>
      </c>
      <c r="V36" t="s">
        <v>15451</v>
      </c>
      <c r="W36" t="s">
        <v>15462</v>
      </c>
    </row>
    <row r="37" spans="1:23">
      <c r="A37" s="5" t="s">
        <v>116</v>
      </c>
      <c r="B37" s="6">
        <v>18</v>
      </c>
      <c r="C37" s="7">
        <v>4</v>
      </c>
      <c r="E37" t="e">
        <f>COUNTIF(#REF!,Table!A37)+COUNTIF(#REF!,Table!A37)</f>
        <v>#REF!</v>
      </c>
      <c r="F37">
        <f>COUNTIF(Achiral!$F$2:$F$10812,Table!A37)+COUNTIF(Achiral!$K$2:$K$10812,Table!A37)</f>
        <v>2</v>
      </c>
      <c r="G37">
        <f>COUNTIF(Polar!$F$2:$F$658,Table!A37)+COUNTIF(Polar!$K$2:$K$658,Table!A37)</f>
        <v>0</v>
      </c>
      <c r="U37">
        <v>37</v>
      </c>
      <c r="V37" t="s">
        <v>15451</v>
      </c>
      <c r="W37" t="s">
        <v>15462</v>
      </c>
    </row>
    <row r="38" spans="1:23">
      <c r="A38" s="5" t="s">
        <v>117</v>
      </c>
      <c r="B38" s="6">
        <v>1</v>
      </c>
      <c r="C38" s="7">
        <v>5</v>
      </c>
      <c r="E38" t="e">
        <f>COUNTIF(#REF!,Table!A38)+COUNTIF(#REF!,Table!A38)</f>
        <v>#REF!</v>
      </c>
      <c r="F38">
        <f>COUNTIF(Achiral!$F$2:$F$10812,Table!A38)+COUNTIF(Achiral!$K$2:$K$10812,Table!A38)</f>
        <v>103</v>
      </c>
      <c r="G38">
        <f>COUNTIF(Polar!$F$2:$F$658,Table!A38)+COUNTIF(Polar!$K$2:$K$658,Table!A38)</f>
        <v>5</v>
      </c>
      <c r="U38">
        <v>38</v>
      </c>
      <c r="V38" t="s">
        <v>15451</v>
      </c>
      <c r="W38" t="s">
        <v>15462</v>
      </c>
    </row>
    <row r="39" spans="1:23">
      <c r="A39" s="5" t="s">
        <v>118</v>
      </c>
      <c r="B39" s="6">
        <v>2</v>
      </c>
      <c r="C39" s="7">
        <v>5</v>
      </c>
      <c r="E39" t="e">
        <f>COUNTIF(#REF!,Table!A39)+COUNTIF(#REF!,Table!A39)</f>
        <v>#REF!</v>
      </c>
      <c r="F39">
        <f>COUNTIF(Achiral!$F$2:$F$10812,Table!A39)+COUNTIF(Achiral!$K$2:$K$10812,Table!A39)</f>
        <v>192</v>
      </c>
      <c r="G39">
        <f>COUNTIF(Polar!$F$2:$F$658,Table!A39)+COUNTIF(Polar!$K$2:$K$658,Table!A39)</f>
        <v>7</v>
      </c>
      <c r="U39">
        <v>39</v>
      </c>
      <c r="V39" t="s">
        <v>15451</v>
      </c>
      <c r="W39" t="s">
        <v>15462</v>
      </c>
    </row>
    <row r="40" spans="1:23">
      <c r="A40" s="5" t="s">
        <v>119</v>
      </c>
      <c r="B40" s="6">
        <v>3</v>
      </c>
      <c r="C40" s="7">
        <v>5</v>
      </c>
      <c r="E40" t="e">
        <f>COUNTIF(#REF!,Table!A40)+COUNTIF(#REF!,Table!A40)</f>
        <v>#REF!</v>
      </c>
      <c r="F40">
        <f>COUNTIF(Achiral!$F$2:$F$10812,Table!A40)+COUNTIF(Achiral!$K$2:$K$10812,Table!A40)</f>
        <v>280</v>
      </c>
      <c r="G40">
        <f>COUNTIF(Polar!$F$2:$F$658,Table!A40)+COUNTIF(Polar!$K$2:$K$658,Table!A40)</f>
        <v>8</v>
      </c>
      <c r="U40">
        <v>40</v>
      </c>
      <c r="V40" t="s">
        <v>15451</v>
      </c>
      <c r="W40" t="s">
        <v>15462</v>
      </c>
    </row>
    <row r="41" spans="1:23">
      <c r="A41" s="5" t="s">
        <v>120</v>
      </c>
      <c r="B41" s="6">
        <v>4</v>
      </c>
      <c r="C41" s="7">
        <v>5</v>
      </c>
      <c r="E41" t="e">
        <f>COUNTIF(#REF!,Table!A41)+COUNTIF(#REF!,Table!A41)</f>
        <v>#REF!</v>
      </c>
      <c r="F41">
        <f>COUNTIF(Achiral!$F$2:$F$10812,Table!A41)+COUNTIF(Achiral!$K$2:$K$10812,Table!A41)</f>
        <v>341</v>
      </c>
      <c r="G41">
        <f>COUNTIF(Polar!$F$2:$F$658,Table!A41)+COUNTIF(Polar!$K$2:$K$658,Table!A41)</f>
        <v>20</v>
      </c>
      <c r="J41" s="64"/>
      <c r="U41">
        <v>41</v>
      </c>
      <c r="V41" t="s">
        <v>15451</v>
      </c>
      <c r="W41" t="s">
        <v>15462</v>
      </c>
    </row>
    <row r="42" spans="1:23">
      <c r="A42" s="5" t="s">
        <v>121</v>
      </c>
      <c r="B42" s="6">
        <v>5</v>
      </c>
      <c r="C42" s="7">
        <v>5</v>
      </c>
      <c r="E42" t="e">
        <f>COUNTIF(#REF!,Table!A42)+COUNTIF(#REF!,Table!A42)</f>
        <v>#REF!</v>
      </c>
      <c r="F42">
        <f>COUNTIF(Achiral!$F$2:$F$10812,Table!A42)+COUNTIF(Achiral!$K$2:$K$10812,Table!A42)</f>
        <v>305</v>
      </c>
      <c r="G42">
        <f>COUNTIF(Polar!$F$2:$F$658,Table!A42)+COUNTIF(Polar!$K$2:$K$658,Table!A42)</f>
        <v>26</v>
      </c>
      <c r="U42">
        <v>42</v>
      </c>
      <c r="V42" t="s">
        <v>15451</v>
      </c>
      <c r="W42" t="s">
        <v>15462</v>
      </c>
    </row>
    <row r="43" spans="1:23">
      <c r="A43" s="5" t="s">
        <v>122</v>
      </c>
      <c r="B43" s="6">
        <v>6</v>
      </c>
      <c r="C43" s="7">
        <v>5</v>
      </c>
      <c r="E43" t="e">
        <f>COUNTIF(#REF!,Table!A43)+COUNTIF(#REF!,Table!A43)</f>
        <v>#REF!</v>
      </c>
      <c r="F43">
        <f>COUNTIF(Achiral!$F$2:$F$10812,Table!A43)+COUNTIF(Achiral!$K$2:$K$10812,Table!A43)</f>
        <v>222</v>
      </c>
      <c r="G43">
        <f>COUNTIF(Polar!$F$2:$F$658,Table!A43)+COUNTIF(Polar!$K$2:$K$658,Table!A43)</f>
        <v>14</v>
      </c>
      <c r="U43">
        <v>43</v>
      </c>
      <c r="V43" t="s">
        <v>15451</v>
      </c>
      <c r="W43" t="s">
        <v>15462</v>
      </c>
    </row>
    <row r="44" spans="1:23">
      <c r="A44" s="5" t="s">
        <v>123</v>
      </c>
      <c r="B44" s="6">
        <v>7</v>
      </c>
      <c r="C44" s="7">
        <v>5</v>
      </c>
      <c r="E44" t="e">
        <f>COUNTIF(#REF!,Table!A44)+COUNTIF(#REF!,Table!A44)</f>
        <v>#REF!</v>
      </c>
      <c r="F44">
        <f>COUNTIF(Achiral!$F$2:$F$10812,Table!A44)+COUNTIF(Achiral!$K$2:$K$10812,Table!A44)</f>
        <v>56</v>
      </c>
      <c r="G44">
        <f>COUNTIF(Polar!$F$2:$F$658,Table!A44)+COUNTIF(Polar!$K$2:$K$658,Table!A44)</f>
        <v>3</v>
      </c>
      <c r="U44">
        <v>44</v>
      </c>
      <c r="V44" t="s">
        <v>15451</v>
      </c>
      <c r="W44" t="s">
        <v>15462</v>
      </c>
    </row>
    <row r="45" spans="1:23">
      <c r="A45" s="5" t="s">
        <v>124</v>
      </c>
      <c r="B45" s="6">
        <v>8</v>
      </c>
      <c r="C45" s="7">
        <v>5</v>
      </c>
      <c r="E45" t="e">
        <f>COUNTIF(#REF!,Table!A45)+COUNTIF(#REF!,Table!A45)</f>
        <v>#REF!</v>
      </c>
      <c r="F45">
        <f>COUNTIF(Achiral!$F$2:$F$10812,Table!A45)+COUNTIF(Achiral!$K$2:$K$10812,Table!A45)</f>
        <v>166</v>
      </c>
      <c r="G45">
        <f>COUNTIF(Polar!$F$2:$F$658,Table!A45)+COUNTIF(Polar!$K$2:$K$658,Table!A45)</f>
        <v>5</v>
      </c>
      <c r="U45">
        <v>45</v>
      </c>
      <c r="V45" t="s">
        <v>15451</v>
      </c>
      <c r="W45" t="s">
        <v>15462</v>
      </c>
    </row>
    <row r="46" spans="1:23">
      <c r="A46" s="5" t="s">
        <v>125</v>
      </c>
      <c r="B46" s="6">
        <v>9</v>
      </c>
      <c r="C46" s="7">
        <v>5</v>
      </c>
      <c r="E46" t="e">
        <f>COUNTIF(#REF!,Table!A46)+COUNTIF(#REF!,Table!A46)</f>
        <v>#REF!</v>
      </c>
      <c r="F46">
        <f>COUNTIF(Achiral!$F$2:$F$10812,Table!A46)+COUNTIF(Achiral!$K$2:$K$10812,Table!A46)</f>
        <v>284</v>
      </c>
      <c r="G46">
        <f>COUNTIF(Polar!$F$2:$F$658,Table!A46)+COUNTIF(Polar!$K$2:$K$658,Table!A46)</f>
        <v>10</v>
      </c>
      <c r="U46">
        <v>46</v>
      </c>
      <c r="V46" t="s">
        <v>15451</v>
      </c>
      <c r="W46" t="s">
        <v>15462</v>
      </c>
    </row>
    <row r="47" spans="1:23">
      <c r="A47" s="5" t="s">
        <v>126</v>
      </c>
      <c r="B47" s="6">
        <v>10</v>
      </c>
      <c r="C47" s="7">
        <v>5</v>
      </c>
      <c r="E47" t="e">
        <f>COUNTIF(#REF!,Table!A47)+COUNTIF(#REF!,Table!A47)</f>
        <v>#REF!</v>
      </c>
      <c r="F47">
        <f>COUNTIF(Achiral!$F$2:$F$10812,Table!A47)+COUNTIF(Achiral!$K$2:$K$10812,Table!A47)</f>
        <v>362</v>
      </c>
      <c r="G47">
        <f>COUNTIF(Polar!$F$2:$F$658,Table!A47)+COUNTIF(Polar!$K$2:$K$658,Table!A47)</f>
        <v>18</v>
      </c>
      <c r="U47">
        <v>47</v>
      </c>
      <c r="V47" t="s">
        <v>15451</v>
      </c>
      <c r="W47" t="s">
        <v>15460</v>
      </c>
    </row>
    <row r="48" spans="1:23">
      <c r="A48" s="5" t="s">
        <v>127</v>
      </c>
      <c r="B48" s="6">
        <v>11</v>
      </c>
      <c r="C48" s="7">
        <v>5</v>
      </c>
      <c r="E48" t="e">
        <f>COUNTIF(#REF!,Table!A48)+COUNTIF(#REF!,Table!A48)</f>
        <v>#REF!</v>
      </c>
      <c r="F48">
        <f>COUNTIF(Achiral!$F$2:$F$10812,Table!A48)+COUNTIF(Achiral!$K$2:$K$10812,Table!A48)</f>
        <v>214</v>
      </c>
      <c r="G48">
        <f>COUNTIF(Polar!$F$2:$F$658,Table!A48)+COUNTIF(Polar!$K$2:$K$658,Table!A48)</f>
        <v>9</v>
      </c>
      <c r="U48">
        <v>48</v>
      </c>
      <c r="V48" t="s">
        <v>15451</v>
      </c>
      <c r="W48" t="s">
        <v>15460</v>
      </c>
    </row>
    <row r="49" spans="1:23">
      <c r="A49" s="5" t="s">
        <v>128</v>
      </c>
      <c r="B49" s="6">
        <v>12</v>
      </c>
      <c r="C49" s="7">
        <v>5</v>
      </c>
      <c r="E49" t="e">
        <f>COUNTIF(#REF!,Table!A49)+COUNTIF(#REF!,Table!A49)</f>
        <v>#REF!</v>
      </c>
      <c r="F49">
        <f>COUNTIF(Achiral!$F$2:$F$10812,Table!A49)+COUNTIF(Achiral!$K$2:$K$10812,Table!A49)</f>
        <v>241</v>
      </c>
      <c r="G49">
        <f>COUNTIF(Polar!$F$2:$F$658,Table!A49)+COUNTIF(Polar!$K$2:$K$658,Table!A49)</f>
        <v>14</v>
      </c>
      <c r="U49">
        <v>49</v>
      </c>
      <c r="V49" t="s">
        <v>15451</v>
      </c>
      <c r="W49" t="s">
        <v>15460</v>
      </c>
    </row>
    <row r="50" spans="1:23">
      <c r="A50" s="5" t="s">
        <v>129</v>
      </c>
      <c r="B50" s="6">
        <v>13</v>
      </c>
      <c r="C50" s="7">
        <v>5</v>
      </c>
      <c r="E50" t="e">
        <f>COUNTIF(#REF!,Table!A50)+COUNTIF(#REF!,Table!A50)</f>
        <v>#REF!</v>
      </c>
      <c r="F50">
        <f>COUNTIF(Achiral!$F$2:$F$10812,Table!A50)+COUNTIF(Achiral!$K$2:$K$10812,Table!A50)</f>
        <v>348</v>
      </c>
      <c r="G50">
        <f>COUNTIF(Polar!$F$2:$F$658,Table!A50)+COUNTIF(Polar!$K$2:$K$658,Table!A50)</f>
        <v>16</v>
      </c>
      <c r="U50">
        <v>50</v>
      </c>
      <c r="V50" t="s">
        <v>15451</v>
      </c>
      <c r="W50" t="s">
        <v>15460</v>
      </c>
    </row>
    <row r="51" spans="1:23">
      <c r="A51" s="5" t="s">
        <v>130</v>
      </c>
      <c r="B51" s="6">
        <v>14</v>
      </c>
      <c r="C51" s="7">
        <v>5</v>
      </c>
      <c r="E51" t="e">
        <f>COUNTIF(#REF!,Table!A51)+COUNTIF(#REF!,Table!A51)</f>
        <v>#REF!</v>
      </c>
      <c r="F51">
        <f>COUNTIF(Achiral!$F$2:$F$10812,Table!A51)+COUNTIF(Achiral!$K$2:$K$10812,Table!A51)</f>
        <v>356</v>
      </c>
      <c r="G51">
        <f>COUNTIF(Polar!$F$2:$F$658,Table!A51)+COUNTIF(Polar!$K$2:$K$658,Table!A51)</f>
        <v>24</v>
      </c>
      <c r="U51">
        <v>51</v>
      </c>
      <c r="V51" t="s">
        <v>15451</v>
      </c>
      <c r="W51" t="s">
        <v>15460</v>
      </c>
    </row>
    <row r="52" spans="1:23">
      <c r="A52" s="5" t="s">
        <v>131</v>
      </c>
      <c r="B52" s="6">
        <v>15</v>
      </c>
      <c r="C52" s="7">
        <v>5</v>
      </c>
      <c r="E52" t="e">
        <f>COUNTIF(#REF!,Table!A52)+COUNTIF(#REF!,Table!A52)</f>
        <v>#REF!</v>
      </c>
      <c r="F52">
        <f>COUNTIF(Achiral!$F$2:$F$10812,Table!A52)+COUNTIF(Achiral!$K$2:$K$10812,Table!A52)</f>
        <v>325</v>
      </c>
      <c r="G52">
        <f>COUNTIF(Polar!$F$2:$F$658,Table!A52)+COUNTIF(Polar!$K$2:$K$658,Table!A52)</f>
        <v>30</v>
      </c>
      <c r="U52">
        <v>52</v>
      </c>
      <c r="V52" t="s">
        <v>15451</v>
      </c>
      <c r="W52" t="s">
        <v>15460</v>
      </c>
    </row>
    <row r="53" spans="1:23">
      <c r="A53" s="5" t="s">
        <v>132</v>
      </c>
      <c r="B53" s="6">
        <v>16</v>
      </c>
      <c r="C53" s="7">
        <v>5</v>
      </c>
      <c r="E53" t="e">
        <f>COUNTIF(#REF!,Table!A53)+COUNTIF(#REF!,Table!A53)</f>
        <v>#REF!</v>
      </c>
      <c r="F53">
        <f>COUNTIF(Achiral!$F$2:$F$10812,Table!A53)+COUNTIF(Achiral!$K$2:$K$10812,Table!A53)</f>
        <v>407</v>
      </c>
      <c r="G53">
        <f>COUNTIF(Polar!$F$2:$F$658,Table!A53)+COUNTIF(Polar!$K$2:$K$658,Table!A53)</f>
        <v>39</v>
      </c>
      <c r="U53">
        <v>53</v>
      </c>
      <c r="V53" t="s">
        <v>15451</v>
      </c>
      <c r="W53" t="s">
        <v>15460</v>
      </c>
    </row>
    <row r="54" spans="1:23">
      <c r="A54" s="5" t="s">
        <v>133</v>
      </c>
      <c r="B54" s="6">
        <v>17</v>
      </c>
      <c r="C54" s="7">
        <v>5</v>
      </c>
      <c r="E54" t="e">
        <f>COUNTIF(#REF!,Table!A54)+COUNTIF(#REF!,Table!A54)</f>
        <v>#REF!</v>
      </c>
      <c r="F54">
        <f>COUNTIF(Achiral!$F$2:$F$10812,Table!A54)+COUNTIF(Achiral!$K$2:$K$10812,Table!A54)</f>
        <v>162</v>
      </c>
      <c r="G54">
        <f>COUNTIF(Polar!$F$2:$F$658,Table!A54)+COUNTIF(Polar!$K$2:$K$658,Table!A54)</f>
        <v>19</v>
      </c>
      <c r="U54">
        <v>54</v>
      </c>
      <c r="V54" t="s">
        <v>15451</v>
      </c>
      <c r="W54" t="s">
        <v>15460</v>
      </c>
    </row>
    <row r="55" spans="1:23">
      <c r="A55" s="5" t="s">
        <v>134</v>
      </c>
      <c r="B55" s="6">
        <v>18</v>
      </c>
      <c r="C55" s="7">
        <v>5</v>
      </c>
      <c r="E55" t="e">
        <f>COUNTIF(#REF!,Table!A55)+COUNTIF(#REF!,Table!A55)</f>
        <v>#REF!</v>
      </c>
      <c r="F55">
        <f>COUNTIF(Achiral!$F$2:$F$10812,Table!A55)+COUNTIF(Achiral!$K$2:$K$10812,Table!A55)</f>
        <v>5</v>
      </c>
      <c r="G55">
        <f>COUNTIF(Polar!$F$2:$F$658,Table!A55)+COUNTIF(Polar!$K$2:$K$658,Table!A55)</f>
        <v>1</v>
      </c>
      <c r="U55">
        <v>55</v>
      </c>
      <c r="V55" t="s">
        <v>15451</v>
      </c>
      <c r="W55" t="s">
        <v>15460</v>
      </c>
    </row>
    <row r="56" spans="1:23">
      <c r="A56" s="5" t="s">
        <v>135</v>
      </c>
      <c r="B56" s="6">
        <v>1</v>
      </c>
      <c r="C56" s="7">
        <v>6</v>
      </c>
      <c r="E56" t="e">
        <f>COUNTIF(#REF!,Table!A56)+COUNTIF(#REF!,Table!A56)</f>
        <v>#REF!</v>
      </c>
      <c r="F56">
        <f>COUNTIF(Achiral!$F$2:$F$10812,Table!A56)+COUNTIF(Achiral!$K$2:$K$10812,Table!A56)</f>
        <v>94</v>
      </c>
      <c r="G56">
        <f>COUNTIF(Polar!$F$2:$F$658,Table!A56)+COUNTIF(Polar!$K$2:$K$658,Table!A56)</f>
        <v>10</v>
      </c>
      <c r="U56">
        <v>56</v>
      </c>
      <c r="V56" t="s">
        <v>15451</v>
      </c>
      <c r="W56" t="s">
        <v>15460</v>
      </c>
    </row>
    <row r="57" spans="1:23">
      <c r="A57" s="5" t="s">
        <v>136</v>
      </c>
      <c r="B57" s="6">
        <v>2</v>
      </c>
      <c r="C57" s="7">
        <v>6</v>
      </c>
      <c r="E57" t="e">
        <f>COUNTIF(#REF!,Table!A57)+COUNTIF(#REF!,Table!A57)</f>
        <v>#REF!</v>
      </c>
      <c r="F57">
        <f>COUNTIF(Achiral!$F$2:$F$10812,Table!A57)+COUNTIF(Achiral!$K$2:$K$10812,Table!A57)</f>
        <v>185</v>
      </c>
      <c r="G57">
        <f>COUNTIF(Polar!$F$2:$F$658,Table!A57)+COUNTIF(Polar!$K$2:$K$658,Table!A57)</f>
        <v>11</v>
      </c>
      <c r="U57">
        <v>57</v>
      </c>
      <c r="V57" t="s">
        <v>15451</v>
      </c>
      <c r="W57" t="s">
        <v>15460</v>
      </c>
    </row>
    <row r="58" spans="1:23">
      <c r="A58" s="5" t="s">
        <v>137</v>
      </c>
      <c r="B58" s="6">
        <v>3</v>
      </c>
      <c r="C58" s="7">
        <v>6</v>
      </c>
      <c r="E58" t="e">
        <f>COUNTIF(#REF!,Table!A58)+COUNTIF(#REF!,Table!A58)</f>
        <v>#REF!</v>
      </c>
      <c r="F58">
        <f>COUNTIF(Achiral!$F$2:$F$10812,Table!A58)+COUNTIF(Achiral!$K$2:$K$10812,Table!A58)</f>
        <v>271</v>
      </c>
      <c r="G58">
        <f>COUNTIF(Polar!$F$2:$F$658,Table!A58)+COUNTIF(Polar!$K$2:$K$658,Table!A58)</f>
        <v>13</v>
      </c>
      <c r="U58">
        <v>58</v>
      </c>
      <c r="V58" t="s">
        <v>15451</v>
      </c>
      <c r="W58" t="s">
        <v>15460</v>
      </c>
    </row>
    <row r="59" spans="1:23">
      <c r="A59" s="5" t="s">
        <v>138</v>
      </c>
      <c r="B59" s="6">
        <v>3</v>
      </c>
      <c r="C59" s="7">
        <v>6</v>
      </c>
      <c r="E59" t="e">
        <f>COUNTIF(#REF!,Table!A59)+COUNTIF(#REF!,Table!A59)</f>
        <v>#REF!</v>
      </c>
      <c r="F59">
        <f>COUNTIF(Achiral!$F$2:$F$10812,Table!A59)+COUNTIF(Achiral!$K$2:$K$10812,Table!A59)</f>
        <v>271</v>
      </c>
      <c r="G59">
        <f>COUNTIF(Polar!$F$2:$F$658,Table!A59)+COUNTIF(Polar!$K$2:$K$658,Table!A59)</f>
        <v>9</v>
      </c>
      <c r="U59">
        <v>59</v>
      </c>
      <c r="V59" t="s">
        <v>15451</v>
      </c>
      <c r="W59" t="s">
        <v>15460</v>
      </c>
    </row>
    <row r="60" spans="1:23">
      <c r="A60" s="5" t="s">
        <v>139</v>
      </c>
      <c r="B60" s="6">
        <v>3</v>
      </c>
      <c r="C60" s="7">
        <v>6</v>
      </c>
      <c r="E60" t="e">
        <f>COUNTIF(#REF!,Table!A60)+COUNTIF(#REF!,Table!A60)</f>
        <v>#REF!</v>
      </c>
      <c r="F60">
        <f>COUNTIF(Achiral!$F$2:$F$10812,Table!A60)+COUNTIF(Achiral!$K$2:$K$10812,Table!A60)</f>
        <v>261</v>
      </c>
      <c r="G60">
        <f>COUNTIF(Polar!$F$2:$F$658,Table!A60)+COUNTIF(Polar!$K$2:$K$658,Table!A60)</f>
        <v>10</v>
      </c>
      <c r="U60">
        <v>60</v>
      </c>
      <c r="V60" t="s">
        <v>15451</v>
      </c>
      <c r="W60" t="s">
        <v>15460</v>
      </c>
    </row>
    <row r="61" spans="1:23">
      <c r="A61" s="5" t="s">
        <v>140</v>
      </c>
      <c r="B61" s="6">
        <v>3</v>
      </c>
      <c r="C61" s="7">
        <v>6</v>
      </c>
      <c r="E61" t="e">
        <f>COUNTIF(#REF!,Table!A61)+COUNTIF(#REF!,Table!A61)</f>
        <v>#REF!</v>
      </c>
      <c r="F61">
        <f>COUNTIF(Achiral!$F$2:$F$10812,Table!A61)+COUNTIF(Achiral!$K$2:$K$10812,Table!A61)</f>
        <v>259</v>
      </c>
      <c r="G61">
        <f>COUNTIF(Polar!$F$2:$F$658,Table!A61)+COUNTIF(Polar!$K$2:$K$658,Table!A61)</f>
        <v>11</v>
      </c>
      <c r="U61">
        <v>61</v>
      </c>
      <c r="V61" t="s">
        <v>15451</v>
      </c>
      <c r="W61" t="s">
        <v>15460</v>
      </c>
    </row>
    <row r="62" spans="1:23">
      <c r="A62" s="5" t="s">
        <v>141</v>
      </c>
      <c r="B62" s="6">
        <v>3</v>
      </c>
      <c r="C62" s="7">
        <v>6</v>
      </c>
      <c r="E62" t="e">
        <f>COUNTIF(#REF!,Table!A62)+COUNTIF(#REF!,Table!A62)</f>
        <v>#REF!</v>
      </c>
      <c r="F62">
        <f>COUNTIF(Achiral!$F$2:$F$10812,Table!A62)+COUNTIF(Achiral!$K$2:$K$10812,Table!A62)</f>
        <v>3</v>
      </c>
      <c r="G62">
        <f>COUNTIF(Polar!$F$2:$F$658,Table!A62)+COUNTIF(Polar!$K$2:$K$658,Table!A62)</f>
        <v>0</v>
      </c>
      <c r="U62">
        <v>62</v>
      </c>
      <c r="V62" t="s">
        <v>15451</v>
      </c>
      <c r="W62" t="s">
        <v>15460</v>
      </c>
    </row>
    <row r="63" spans="1:23">
      <c r="A63" s="5" t="s">
        <v>142</v>
      </c>
      <c r="B63" s="6">
        <v>3</v>
      </c>
      <c r="C63" s="7">
        <v>6</v>
      </c>
      <c r="E63" t="e">
        <f>COUNTIF(#REF!,Table!A63)+COUNTIF(#REF!,Table!A63)</f>
        <v>#REF!</v>
      </c>
      <c r="F63">
        <f>COUNTIF(Achiral!$F$2:$F$10812,Table!A63)+COUNTIF(Achiral!$K$2:$K$10812,Table!A63)</f>
        <v>231</v>
      </c>
      <c r="G63">
        <f>COUNTIF(Polar!$F$2:$F$658,Table!A63)+COUNTIF(Polar!$K$2:$K$658,Table!A63)</f>
        <v>2</v>
      </c>
      <c r="U63">
        <v>63</v>
      </c>
      <c r="V63" t="s">
        <v>15451</v>
      </c>
      <c r="W63" t="s">
        <v>15460</v>
      </c>
    </row>
    <row r="64" spans="1:23">
      <c r="A64" s="5" t="s">
        <v>143</v>
      </c>
      <c r="B64" s="6">
        <v>3</v>
      </c>
      <c r="C64" s="7">
        <v>6</v>
      </c>
      <c r="E64" t="e">
        <f>COUNTIF(#REF!,Table!A64)+COUNTIF(#REF!,Table!A64)</f>
        <v>#REF!</v>
      </c>
      <c r="F64">
        <f>COUNTIF(Achiral!$F$2:$F$10812,Table!A64)+COUNTIF(Achiral!$K$2:$K$10812,Table!A64)</f>
        <v>167</v>
      </c>
      <c r="G64">
        <f>COUNTIF(Polar!$F$2:$F$658,Table!A64)+COUNTIF(Polar!$K$2:$K$658,Table!A64)</f>
        <v>10</v>
      </c>
      <c r="U64">
        <v>64</v>
      </c>
      <c r="V64" t="s">
        <v>15451</v>
      </c>
      <c r="W64" t="s">
        <v>15460</v>
      </c>
    </row>
    <row r="65" spans="1:23">
      <c r="A65" s="5" t="s">
        <v>144</v>
      </c>
      <c r="B65" s="6">
        <v>3</v>
      </c>
      <c r="C65" s="7">
        <v>6</v>
      </c>
      <c r="E65" t="e">
        <f>COUNTIF(#REF!,Table!A65)+COUNTIF(#REF!,Table!A65)</f>
        <v>#REF!</v>
      </c>
      <c r="F65">
        <f>COUNTIF(Achiral!$F$2:$F$10812,Table!A65)+COUNTIF(Achiral!$K$2:$K$10812,Table!A65)</f>
        <v>261</v>
      </c>
      <c r="G65">
        <f>COUNTIF(Polar!$F$2:$F$658,Table!A65)+COUNTIF(Polar!$K$2:$K$658,Table!A65)</f>
        <v>8</v>
      </c>
      <c r="U65">
        <v>65</v>
      </c>
      <c r="V65" t="s">
        <v>15451</v>
      </c>
      <c r="W65" t="s">
        <v>15460</v>
      </c>
    </row>
    <row r="66" spans="1:23">
      <c r="A66" s="5" t="s">
        <v>145</v>
      </c>
      <c r="B66" s="6">
        <v>3</v>
      </c>
      <c r="C66" s="7">
        <v>6</v>
      </c>
      <c r="E66" t="e">
        <f>COUNTIF(#REF!,Table!A66)+COUNTIF(#REF!,Table!A66)</f>
        <v>#REF!</v>
      </c>
      <c r="F66">
        <f>COUNTIF(Achiral!$F$2:$F$10812,Table!A66)+COUNTIF(Achiral!$K$2:$K$10812,Table!A66)</f>
        <v>251</v>
      </c>
      <c r="G66">
        <f>COUNTIF(Polar!$F$2:$F$658,Table!A66)+COUNTIF(Polar!$K$2:$K$658,Table!A66)</f>
        <v>8</v>
      </c>
      <c r="U66">
        <v>66</v>
      </c>
      <c r="V66" t="s">
        <v>15451</v>
      </c>
      <c r="W66" t="s">
        <v>15460</v>
      </c>
    </row>
    <row r="67" spans="1:23">
      <c r="A67" s="5" t="s">
        <v>146</v>
      </c>
      <c r="B67" s="6">
        <v>3</v>
      </c>
      <c r="C67" s="7">
        <v>6</v>
      </c>
      <c r="E67" t="e">
        <f>COUNTIF(#REF!,Table!A67)+COUNTIF(#REF!,Table!A67)</f>
        <v>#REF!</v>
      </c>
      <c r="F67">
        <f>COUNTIF(Achiral!$F$2:$F$10812,Table!A67)+COUNTIF(Achiral!$K$2:$K$10812,Table!A67)</f>
        <v>237</v>
      </c>
      <c r="G67">
        <f>COUNTIF(Polar!$F$2:$F$658,Table!A67)+COUNTIF(Polar!$K$2:$K$658,Table!A67)</f>
        <v>8</v>
      </c>
      <c r="U67">
        <v>67</v>
      </c>
      <c r="V67" t="s">
        <v>15451</v>
      </c>
      <c r="W67" t="s">
        <v>15460</v>
      </c>
    </row>
    <row r="68" spans="1:23">
      <c r="A68" s="5" t="s">
        <v>147</v>
      </c>
      <c r="B68" s="6">
        <v>3</v>
      </c>
      <c r="C68" s="7">
        <v>6</v>
      </c>
      <c r="E68" t="e">
        <f>COUNTIF(#REF!,Table!A68)+COUNTIF(#REF!,Table!A68)</f>
        <v>#REF!</v>
      </c>
      <c r="F68">
        <f>COUNTIF(Achiral!$F$2:$F$10812,Table!A68)+COUNTIF(Achiral!$K$2:$K$10812,Table!A68)</f>
        <v>223</v>
      </c>
      <c r="G68">
        <f>COUNTIF(Polar!$F$2:$F$658,Table!A68)+COUNTIF(Polar!$K$2:$K$658,Table!A68)</f>
        <v>7</v>
      </c>
      <c r="U68">
        <v>68</v>
      </c>
      <c r="V68" t="s">
        <v>15451</v>
      </c>
      <c r="W68" t="s">
        <v>15460</v>
      </c>
    </row>
    <row r="69" spans="1:23">
      <c r="A69" s="5" t="s">
        <v>148</v>
      </c>
      <c r="B69" s="6">
        <v>3</v>
      </c>
      <c r="C69" s="7">
        <v>6</v>
      </c>
      <c r="E69" t="e">
        <f>COUNTIF(#REF!,Table!A69)+COUNTIF(#REF!,Table!A69)</f>
        <v>#REF!</v>
      </c>
      <c r="F69">
        <f>COUNTIF(Achiral!$F$2:$F$10812,Table!A69)+COUNTIF(Achiral!$K$2:$K$10812,Table!A69)</f>
        <v>219</v>
      </c>
      <c r="G69">
        <f>COUNTIF(Polar!$F$2:$F$658,Table!A69)+COUNTIF(Polar!$K$2:$K$658,Table!A69)</f>
        <v>8</v>
      </c>
      <c r="U69">
        <v>69</v>
      </c>
      <c r="V69" t="s">
        <v>15451</v>
      </c>
      <c r="W69" t="s">
        <v>15460</v>
      </c>
    </row>
    <row r="70" spans="1:23">
      <c r="A70" s="5" t="s">
        <v>149</v>
      </c>
      <c r="B70" s="6">
        <v>3</v>
      </c>
      <c r="C70" s="7">
        <v>6</v>
      </c>
      <c r="E70" t="e">
        <f>COUNTIF(#REF!,Table!A70)+COUNTIF(#REF!,Table!A70)</f>
        <v>#REF!</v>
      </c>
      <c r="F70">
        <f>COUNTIF(Achiral!$F$2:$F$10812,Table!A70)+COUNTIF(Achiral!$K$2:$K$10812,Table!A70)</f>
        <v>182</v>
      </c>
      <c r="G70">
        <f>COUNTIF(Polar!$F$2:$F$658,Table!A70)+COUNTIF(Polar!$K$2:$K$658,Table!A70)</f>
        <v>5</v>
      </c>
      <c r="U70">
        <v>70</v>
      </c>
      <c r="V70" t="s">
        <v>15451</v>
      </c>
      <c r="W70" t="s">
        <v>15460</v>
      </c>
    </row>
    <row r="71" spans="1:23">
      <c r="A71" s="5" t="s">
        <v>150</v>
      </c>
      <c r="B71" s="6">
        <v>3</v>
      </c>
      <c r="C71" s="7">
        <v>6</v>
      </c>
      <c r="E71" t="e">
        <f>COUNTIF(#REF!,Table!A71)+COUNTIF(#REF!,Table!A71)</f>
        <v>#REF!</v>
      </c>
      <c r="F71">
        <f>COUNTIF(Achiral!$F$2:$F$10812,Table!A71)+COUNTIF(Achiral!$K$2:$K$10812,Table!A71)</f>
        <v>226</v>
      </c>
      <c r="G71">
        <f>COUNTIF(Polar!$F$2:$F$658,Table!A71)+COUNTIF(Polar!$K$2:$K$658,Table!A71)</f>
        <v>6</v>
      </c>
      <c r="U71">
        <v>71</v>
      </c>
      <c r="V71" t="s">
        <v>15451</v>
      </c>
      <c r="W71" t="s">
        <v>15460</v>
      </c>
    </row>
    <row r="72" spans="1:23">
      <c r="A72" s="5" t="s">
        <v>151</v>
      </c>
      <c r="B72" s="6">
        <v>3</v>
      </c>
      <c r="C72" s="7">
        <v>6</v>
      </c>
      <c r="E72" t="e">
        <f>COUNTIF(#REF!,Table!A72)+COUNTIF(#REF!,Table!A72)</f>
        <v>#REF!</v>
      </c>
      <c r="F72">
        <f>COUNTIF(Achiral!$F$2:$F$10812,Table!A72)+COUNTIF(Achiral!$K$2:$K$10812,Table!A72)</f>
        <v>153</v>
      </c>
      <c r="G72">
        <f>COUNTIF(Polar!$F$2:$F$658,Table!A72)+COUNTIF(Polar!$K$2:$K$658,Table!A72)</f>
        <v>3</v>
      </c>
      <c r="U72">
        <v>72</v>
      </c>
      <c r="V72" t="s">
        <v>15451</v>
      </c>
      <c r="W72" t="s">
        <v>15460</v>
      </c>
    </row>
    <row r="73" spans="1:23">
      <c r="A73" s="5" t="s">
        <v>152</v>
      </c>
      <c r="B73" s="6">
        <v>4</v>
      </c>
      <c r="C73" s="7">
        <v>6</v>
      </c>
      <c r="E73" t="e">
        <f>COUNTIF(#REF!,Table!A73)+COUNTIF(#REF!,Table!A73)</f>
        <v>#REF!</v>
      </c>
      <c r="F73">
        <f>COUNTIF(Achiral!$F$2:$F$10812,Table!A73)+COUNTIF(Achiral!$K$2:$K$10812,Table!A73)</f>
        <v>189</v>
      </c>
      <c r="G73">
        <f>COUNTIF(Polar!$F$2:$F$658,Table!A73)+COUNTIF(Polar!$K$2:$K$658,Table!A73)</f>
        <v>7</v>
      </c>
      <c r="U73">
        <v>73</v>
      </c>
      <c r="V73" t="s">
        <v>15451</v>
      </c>
      <c r="W73" t="s">
        <v>15460</v>
      </c>
    </row>
    <row r="74" spans="1:23">
      <c r="A74" s="5" t="s">
        <v>153</v>
      </c>
      <c r="B74" s="6">
        <v>5</v>
      </c>
      <c r="C74" s="7">
        <v>6</v>
      </c>
      <c r="E74" t="e">
        <f>COUNTIF(#REF!,Table!A74)+COUNTIF(#REF!,Table!A74)</f>
        <v>#REF!</v>
      </c>
      <c r="F74">
        <f>COUNTIF(Achiral!$F$2:$F$10812,Table!A74)+COUNTIF(Achiral!$K$2:$K$10812,Table!A74)</f>
        <v>211</v>
      </c>
      <c r="G74">
        <f>COUNTIF(Polar!$F$2:$F$658,Table!A74)+COUNTIF(Polar!$K$2:$K$658,Table!A74)</f>
        <v>18</v>
      </c>
      <c r="U74">
        <v>74</v>
      </c>
      <c r="V74" t="s">
        <v>15451</v>
      </c>
      <c r="W74" t="s">
        <v>15460</v>
      </c>
    </row>
    <row r="75" spans="1:23">
      <c r="A75" s="5" t="s">
        <v>154</v>
      </c>
      <c r="B75" s="6">
        <v>6</v>
      </c>
      <c r="C75" s="7">
        <v>6</v>
      </c>
      <c r="E75" t="e">
        <f>COUNTIF(#REF!,Table!A75)+COUNTIF(#REF!,Table!A75)</f>
        <v>#REF!</v>
      </c>
      <c r="F75">
        <f>COUNTIF(Achiral!$F$2:$F$10812,Table!A75)+COUNTIF(Achiral!$K$2:$K$10812,Table!A75)</f>
        <v>130</v>
      </c>
      <c r="G75">
        <f>COUNTIF(Polar!$F$2:$F$658,Table!A75)+COUNTIF(Polar!$K$2:$K$658,Table!A75)</f>
        <v>11</v>
      </c>
      <c r="U75">
        <v>75</v>
      </c>
      <c r="V75" t="s">
        <v>15452</v>
      </c>
      <c r="W75" t="s">
        <v>15458</v>
      </c>
    </row>
    <row r="76" spans="1:23">
      <c r="A76" s="5" t="s">
        <v>155</v>
      </c>
      <c r="B76" s="6">
        <v>7</v>
      </c>
      <c r="C76" s="7">
        <v>6</v>
      </c>
      <c r="E76" t="e">
        <f>COUNTIF(#REF!,Table!A76)+COUNTIF(#REF!,Table!A76)</f>
        <v>#REF!</v>
      </c>
      <c r="F76">
        <f>COUNTIF(Achiral!$F$2:$F$10812,Table!A76)+COUNTIF(Achiral!$K$2:$K$10812,Table!A76)</f>
        <v>125</v>
      </c>
      <c r="G76">
        <f>COUNTIF(Polar!$F$2:$F$658,Table!A76)+COUNTIF(Polar!$K$2:$K$658,Table!A76)</f>
        <v>4</v>
      </c>
      <c r="U76">
        <v>76</v>
      </c>
      <c r="V76" t="s">
        <v>15452</v>
      </c>
      <c r="W76" t="s">
        <v>15458</v>
      </c>
    </row>
    <row r="77" spans="1:23">
      <c r="A77" s="5" t="s">
        <v>156</v>
      </c>
      <c r="B77" s="6">
        <v>8</v>
      </c>
      <c r="C77" s="7">
        <v>6</v>
      </c>
      <c r="E77" t="e">
        <f>COUNTIF(#REF!,Table!A77)+COUNTIF(#REF!,Table!A77)</f>
        <v>#REF!</v>
      </c>
      <c r="F77">
        <f>COUNTIF(Achiral!$F$2:$F$10812,Table!A77)+COUNTIF(Achiral!$K$2:$K$10812,Table!A77)</f>
        <v>121</v>
      </c>
      <c r="G77">
        <f>COUNTIF(Polar!$F$2:$F$658,Table!A77)+COUNTIF(Polar!$K$2:$K$658,Table!A77)</f>
        <v>1</v>
      </c>
      <c r="U77">
        <v>77</v>
      </c>
      <c r="V77" t="s">
        <v>15452</v>
      </c>
      <c r="W77" t="s">
        <v>15458</v>
      </c>
    </row>
    <row r="78" spans="1:23">
      <c r="A78" s="5" t="s">
        <v>157</v>
      </c>
      <c r="B78" s="6">
        <v>9</v>
      </c>
      <c r="C78" s="7">
        <v>6</v>
      </c>
      <c r="E78" t="e">
        <f>COUNTIF(#REF!,Table!A78)+COUNTIF(#REF!,Table!A78)</f>
        <v>#REF!</v>
      </c>
      <c r="F78">
        <f>COUNTIF(Achiral!$F$2:$F$10812,Table!A78)+COUNTIF(Achiral!$K$2:$K$10812,Table!A78)</f>
        <v>257</v>
      </c>
      <c r="G78">
        <f>COUNTIF(Polar!$F$2:$F$658,Table!A78)+COUNTIF(Polar!$K$2:$K$658,Table!A78)</f>
        <v>13</v>
      </c>
      <c r="U78">
        <v>78</v>
      </c>
      <c r="V78" t="s">
        <v>15452</v>
      </c>
      <c r="W78" t="s">
        <v>15458</v>
      </c>
    </row>
    <row r="79" spans="1:23">
      <c r="A79" s="5" t="s">
        <v>158</v>
      </c>
      <c r="B79" s="6">
        <v>10</v>
      </c>
      <c r="C79" s="7">
        <v>6</v>
      </c>
      <c r="E79" t="e">
        <f>COUNTIF(#REF!,Table!A79)+COUNTIF(#REF!,Table!A79)</f>
        <v>#REF!</v>
      </c>
      <c r="F79">
        <f>COUNTIF(Achiral!$F$2:$F$10812,Table!A79)+COUNTIF(Achiral!$K$2:$K$10812,Table!A79)</f>
        <v>389</v>
      </c>
      <c r="G79">
        <f>COUNTIF(Polar!$F$2:$F$658,Table!A79)+COUNTIF(Polar!$K$2:$K$658,Table!A79)</f>
        <v>8</v>
      </c>
      <c r="U79">
        <v>79</v>
      </c>
      <c r="V79" t="s">
        <v>15452</v>
      </c>
      <c r="W79" t="s">
        <v>15458</v>
      </c>
    </row>
    <row r="80" spans="1:23">
      <c r="A80" s="5" t="s">
        <v>159</v>
      </c>
      <c r="B80" s="6">
        <v>11</v>
      </c>
      <c r="C80" s="7">
        <v>6</v>
      </c>
      <c r="E80" t="e">
        <f>COUNTIF(#REF!,Table!A80)+COUNTIF(#REF!,Table!A80)</f>
        <v>#REF!</v>
      </c>
      <c r="F80">
        <f>COUNTIF(Achiral!$F$2:$F$10812,Table!A80)+COUNTIF(Achiral!$K$2:$K$10812,Table!A80)</f>
        <v>315</v>
      </c>
      <c r="G80">
        <f>COUNTIF(Polar!$F$2:$F$658,Table!A80)+COUNTIF(Polar!$K$2:$K$658,Table!A80)</f>
        <v>18</v>
      </c>
      <c r="U80">
        <v>80</v>
      </c>
      <c r="V80" t="s">
        <v>15452</v>
      </c>
      <c r="W80" t="s">
        <v>15458</v>
      </c>
    </row>
    <row r="81" spans="1:23">
      <c r="A81" s="5" t="s">
        <v>160</v>
      </c>
      <c r="B81" s="6">
        <v>12</v>
      </c>
      <c r="C81" s="7">
        <v>6</v>
      </c>
      <c r="E81" t="e">
        <f>COUNTIF(#REF!,Table!A81)+COUNTIF(#REF!,Table!A81)</f>
        <v>#REF!</v>
      </c>
      <c r="F81">
        <f>COUNTIF(Achiral!$F$2:$F$10812,Table!A81)+COUNTIF(Achiral!$K$2:$K$10812,Table!A81)</f>
        <v>185</v>
      </c>
      <c r="G81">
        <f>COUNTIF(Polar!$F$2:$F$658,Table!A81)+COUNTIF(Polar!$K$2:$K$658,Table!A81)</f>
        <v>7</v>
      </c>
      <c r="U81">
        <v>81</v>
      </c>
      <c r="V81" t="s">
        <v>15452</v>
      </c>
      <c r="W81" t="s">
        <v>15462</v>
      </c>
    </row>
    <row r="82" spans="1:23">
      <c r="A82" s="5" t="s">
        <v>161</v>
      </c>
      <c r="B82" s="6">
        <v>13</v>
      </c>
      <c r="C82" s="7">
        <v>6</v>
      </c>
      <c r="E82" t="e">
        <f>COUNTIF(#REF!,Table!A82)+COUNTIF(#REF!,Table!A82)</f>
        <v>#REF!</v>
      </c>
      <c r="F82">
        <f>COUNTIF(Achiral!$F$2:$F$10812,Table!A82)+COUNTIF(Achiral!$K$2:$K$10812,Table!A82)</f>
        <v>195</v>
      </c>
      <c r="G82">
        <f>COUNTIF(Polar!$F$2:$F$658,Table!A82)+COUNTIF(Polar!$K$2:$K$658,Table!A82)</f>
        <v>4</v>
      </c>
      <c r="U82">
        <v>82</v>
      </c>
      <c r="V82" t="s">
        <v>15452</v>
      </c>
      <c r="W82" t="s">
        <v>15462</v>
      </c>
    </row>
    <row r="83" spans="1:23">
      <c r="A83" s="5" t="s">
        <v>162</v>
      </c>
      <c r="B83" s="6">
        <v>14</v>
      </c>
      <c r="C83" s="7">
        <v>6</v>
      </c>
      <c r="E83" t="e">
        <f>COUNTIF(#REF!,Table!A83)+COUNTIF(#REF!,Table!A83)</f>
        <v>#REF!</v>
      </c>
      <c r="F83">
        <f>COUNTIF(Achiral!$F$2:$F$10812,Table!A83)+COUNTIF(Achiral!$K$2:$K$10812,Table!A83)</f>
        <v>202</v>
      </c>
      <c r="G83">
        <f>COUNTIF(Polar!$F$2:$F$658,Table!A83)+COUNTIF(Polar!$K$2:$K$658,Table!A83)</f>
        <v>13</v>
      </c>
      <c r="U83">
        <v>83</v>
      </c>
      <c r="V83" t="s">
        <v>15452</v>
      </c>
      <c r="W83" t="s">
        <v>15460</v>
      </c>
    </row>
    <row r="84" spans="1:23">
      <c r="A84" s="5" t="s">
        <v>163</v>
      </c>
      <c r="B84" s="6">
        <v>15</v>
      </c>
      <c r="C84" s="7">
        <v>6</v>
      </c>
      <c r="E84" t="e">
        <f>COUNTIF(#REF!,Table!A84)+COUNTIF(#REF!,Table!A84)</f>
        <v>#REF!</v>
      </c>
      <c r="F84">
        <f>COUNTIF(Achiral!$F$2:$F$10812,Table!A84)+COUNTIF(Achiral!$K$2:$K$10812,Table!A84)</f>
        <v>238</v>
      </c>
      <c r="G84">
        <f>COUNTIF(Polar!$F$2:$F$658,Table!A84)+COUNTIF(Polar!$K$2:$K$658,Table!A84)</f>
        <v>15</v>
      </c>
      <c r="U84">
        <v>84</v>
      </c>
      <c r="V84" t="s">
        <v>15452</v>
      </c>
      <c r="W84" t="s">
        <v>15460</v>
      </c>
    </row>
    <row r="85" spans="1:23">
      <c r="A85" s="5" t="s">
        <v>164</v>
      </c>
      <c r="B85" s="6">
        <v>16</v>
      </c>
      <c r="C85" s="7">
        <v>6</v>
      </c>
      <c r="E85" t="e">
        <f>COUNTIF(#REF!,Table!A85)+COUNTIF(#REF!,Table!A85)</f>
        <v>#REF!</v>
      </c>
      <c r="F85">
        <f>COUNTIF(Achiral!$F$2:$F$10812,Table!A85)+COUNTIF(Achiral!$K$2:$K$10812,Table!A85)</f>
        <v>23</v>
      </c>
      <c r="G85">
        <f>COUNTIF(Polar!$F$2:$F$658,Table!A85)+COUNTIF(Polar!$K$2:$K$658,Table!A85)</f>
        <v>0</v>
      </c>
      <c r="U85">
        <v>85</v>
      </c>
      <c r="V85" t="s">
        <v>15452</v>
      </c>
      <c r="W85" t="s">
        <v>15460</v>
      </c>
    </row>
    <row r="86" spans="1:23">
      <c r="A86" s="5" t="s">
        <v>165</v>
      </c>
      <c r="B86" s="6">
        <v>17</v>
      </c>
      <c r="C86" s="7">
        <v>6</v>
      </c>
      <c r="E86" t="e">
        <f>COUNTIF(#REF!,Table!A86)+COUNTIF(#REF!,Table!A86)</f>
        <v>#REF!</v>
      </c>
      <c r="F86">
        <f>COUNTIF(Achiral!$F$2:$F$10812,Table!A86)+COUNTIF(Achiral!$K$2:$K$10812,Table!A86)</f>
        <v>0</v>
      </c>
      <c r="G86">
        <f>COUNTIF(Polar!$F$2:$F$658,Table!A86)+COUNTIF(Polar!$K$2:$K$658,Table!A86)</f>
        <v>0</v>
      </c>
      <c r="U86">
        <v>86</v>
      </c>
      <c r="V86" t="s">
        <v>15452</v>
      </c>
      <c r="W86" t="s">
        <v>15460</v>
      </c>
    </row>
    <row r="87" spans="1:23">
      <c r="A87" s="5" t="s">
        <v>166</v>
      </c>
      <c r="B87" s="6">
        <v>18</v>
      </c>
      <c r="C87" s="7">
        <v>6</v>
      </c>
      <c r="E87" t="e">
        <f>COUNTIF(#REF!,Table!A87)+COUNTIF(#REF!,Table!A87)</f>
        <v>#REF!</v>
      </c>
      <c r="F87">
        <f>COUNTIF(Achiral!$F$2:$F$10812,Table!A87)+COUNTIF(Achiral!$K$2:$K$10812,Table!A87)</f>
        <v>0</v>
      </c>
      <c r="G87">
        <f>COUNTIF(Polar!$F$2:$F$658,Table!A87)+COUNTIF(Polar!$K$2:$K$658,Table!A87)</f>
        <v>0</v>
      </c>
      <c r="U87">
        <v>87</v>
      </c>
      <c r="V87" t="s">
        <v>15452</v>
      </c>
      <c r="W87" t="s">
        <v>15460</v>
      </c>
    </row>
    <row r="88" spans="1:23">
      <c r="A88" s="5" t="s">
        <v>167</v>
      </c>
      <c r="B88" s="6">
        <v>1</v>
      </c>
      <c r="C88" s="7">
        <v>7</v>
      </c>
      <c r="E88" t="e">
        <f>COUNTIF(#REF!,Table!A88)+COUNTIF(#REF!,Table!A88)</f>
        <v>#REF!</v>
      </c>
      <c r="F88">
        <f>COUNTIF(Achiral!$F$2:$F$10812,Table!A88)+COUNTIF(Achiral!$K$2:$K$10812,Table!A88)</f>
        <v>0</v>
      </c>
      <c r="G88">
        <f>COUNTIF(Polar!$F$2:$F$658,Table!A88)+COUNTIF(Polar!$K$2:$K$658,Table!A88)</f>
        <v>0</v>
      </c>
      <c r="U88">
        <v>88</v>
      </c>
      <c r="V88" t="s">
        <v>15452</v>
      </c>
      <c r="W88" t="s">
        <v>15460</v>
      </c>
    </row>
    <row r="89" spans="1:23">
      <c r="A89" s="5" t="s">
        <v>168</v>
      </c>
      <c r="B89" s="6">
        <v>2</v>
      </c>
      <c r="C89" s="7">
        <v>7</v>
      </c>
      <c r="E89" t="e">
        <f>COUNTIF(#REF!,Table!A89)+COUNTIF(#REF!,Table!A89)</f>
        <v>#REF!</v>
      </c>
      <c r="F89">
        <f>COUNTIF(Achiral!$F$2:$F$10812,Table!A89)+COUNTIF(Achiral!$K$2:$K$10812,Table!A89)</f>
        <v>3</v>
      </c>
      <c r="G89">
        <f>COUNTIF(Polar!$F$2:$F$658,Table!A89)+COUNTIF(Polar!$K$2:$K$658,Table!A89)</f>
        <v>0</v>
      </c>
      <c r="U89">
        <v>89</v>
      </c>
      <c r="V89" t="s">
        <v>15452</v>
      </c>
      <c r="W89" t="s">
        <v>15458</v>
      </c>
    </row>
    <row r="90" spans="1:23">
      <c r="A90" s="5" t="s">
        <v>169</v>
      </c>
      <c r="B90" s="6">
        <v>3</v>
      </c>
      <c r="C90" s="7">
        <v>7</v>
      </c>
      <c r="E90" t="e">
        <f>COUNTIF(#REF!,Table!A90)+COUNTIF(#REF!,Table!A90)</f>
        <v>#REF!</v>
      </c>
      <c r="F90">
        <f>COUNTIF(Achiral!$F$2:$F$10812,Table!A90)+COUNTIF(Achiral!$K$2:$K$10812,Table!A90)</f>
        <v>4</v>
      </c>
      <c r="G90">
        <f>COUNTIF(Polar!$F$2:$F$658,Table!A90)+COUNTIF(Polar!$K$2:$K$658,Table!A90)</f>
        <v>0</v>
      </c>
      <c r="U90">
        <v>90</v>
      </c>
      <c r="V90" t="s">
        <v>15452</v>
      </c>
      <c r="W90" t="s">
        <v>15458</v>
      </c>
    </row>
    <row r="91" spans="1:23">
      <c r="A91" s="5" t="s">
        <v>170</v>
      </c>
      <c r="B91" s="6">
        <v>3</v>
      </c>
      <c r="C91" s="7">
        <v>7</v>
      </c>
      <c r="E91" t="e">
        <f>COUNTIF(#REF!,Table!A91)+COUNTIF(#REF!,Table!A91)</f>
        <v>#REF!</v>
      </c>
      <c r="F91">
        <f>COUNTIF(Achiral!$F$2:$F$10812,Table!A91)+COUNTIF(Achiral!$K$2:$K$10812,Table!A91)</f>
        <v>220</v>
      </c>
      <c r="G91">
        <f>COUNTIF(Polar!$F$2:$F$658,Table!A91)+COUNTIF(Polar!$K$2:$K$658,Table!A91)</f>
        <v>1</v>
      </c>
      <c r="U91">
        <v>91</v>
      </c>
      <c r="V91" t="s">
        <v>15452</v>
      </c>
      <c r="W91" t="s">
        <v>15458</v>
      </c>
    </row>
    <row r="92" spans="1:23">
      <c r="A92" s="5" t="s">
        <v>171</v>
      </c>
      <c r="B92" s="6">
        <v>3</v>
      </c>
      <c r="C92" s="7">
        <v>7</v>
      </c>
      <c r="E92" t="e">
        <f>COUNTIF(#REF!,Table!A92)+COUNTIF(#REF!,Table!A92)</f>
        <v>#REF!</v>
      </c>
      <c r="F92">
        <f>COUNTIF(Achiral!$F$2:$F$10812,Table!A92)+COUNTIF(Achiral!$K$2:$K$10812,Table!A92)</f>
        <v>20</v>
      </c>
      <c r="G92">
        <f>COUNTIF(Polar!$F$2:$F$658,Table!A92)+COUNTIF(Polar!$K$2:$K$658,Table!A92)</f>
        <v>0</v>
      </c>
      <c r="U92">
        <v>92</v>
      </c>
      <c r="V92" t="s">
        <v>15452</v>
      </c>
      <c r="W92" t="s">
        <v>15458</v>
      </c>
    </row>
    <row r="93" spans="1:23">
      <c r="A93" s="5" t="s">
        <v>172</v>
      </c>
      <c r="B93" s="6">
        <v>3</v>
      </c>
      <c r="C93" s="7">
        <v>7</v>
      </c>
      <c r="E93" t="e">
        <f>COUNTIF(#REF!,Table!A93)+COUNTIF(#REF!,Table!A93)</f>
        <v>#REF!</v>
      </c>
      <c r="F93">
        <f>COUNTIF(Achiral!$F$2:$F$10812,Table!A93)+COUNTIF(Achiral!$K$2:$K$10812,Table!A93)</f>
        <v>208</v>
      </c>
      <c r="G93">
        <f>COUNTIF(Polar!$F$2:$F$658,Table!A93)+COUNTIF(Polar!$K$2:$K$658,Table!A93)</f>
        <v>10</v>
      </c>
      <c r="U93">
        <v>93</v>
      </c>
      <c r="V93" t="s">
        <v>15452</v>
      </c>
      <c r="W93" t="s">
        <v>15458</v>
      </c>
    </row>
    <row r="94" spans="1:23">
      <c r="A94" s="5" t="s">
        <v>173</v>
      </c>
      <c r="B94" s="6">
        <v>3</v>
      </c>
      <c r="C94" s="7">
        <v>7</v>
      </c>
      <c r="E94" t="e">
        <f>COUNTIF(#REF!,Table!A94)+COUNTIF(#REF!,Table!A94)</f>
        <v>#REF!</v>
      </c>
      <c r="F94">
        <f>COUNTIF(Achiral!$F$2:$F$10812,Table!A94)+COUNTIF(Achiral!$K$2:$K$10812,Table!A94)</f>
        <v>88</v>
      </c>
      <c r="G94">
        <f>COUNTIF(Polar!$F$2:$F$658,Table!A94)+COUNTIF(Polar!$K$2:$K$658,Table!A94)</f>
        <v>0</v>
      </c>
      <c r="U94">
        <v>94</v>
      </c>
      <c r="V94" t="s">
        <v>15452</v>
      </c>
      <c r="W94" t="s">
        <v>15458</v>
      </c>
    </row>
    <row r="95" spans="1:23">
      <c r="A95" s="5" t="s">
        <v>174</v>
      </c>
      <c r="B95" s="6">
        <v>3</v>
      </c>
      <c r="C95" s="7">
        <v>7</v>
      </c>
      <c r="E95" t="e">
        <f>COUNTIF(#REF!,Table!A95)+COUNTIF(#REF!,Table!A95)</f>
        <v>#REF!</v>
      </c>
      <c r="F95">
        <f>COUNTIF(Achiral!$F$2:$F$10812,Table!A95)+COUNTIF(Achiral!$K$2:$K$10812,Table!A95)</f>
        <v>150</v>
      </c>
      <c r="G95">
        <f>COUNTIF(Polar!$F$2:$F$658,Table!A95)+COUNTIF(Polar!$K$2:$K$658,Table!A95)</f>
        <v>3</v>
      </c>
      <c r="U95">
        <v>95</v>
      </c>
      <c r="V95" t="s">
        <v>15452</v>
      </c>
      <c r="W95" t="s">
        <v>15458</v>
      </c>
    </row>
    <row r="96" spans="1:23">
      <c r="A96" s="5" t="s">
        <v>175</v>
      </c>
      <c r="B96" s="6">
        <v>3</v>
      </c>
      <c r="C96" s="7">
        <v>7</v>
      </c>
      <c r="E96" t="e">
        <f>COUNTIF(#REF!,Table!A96)+COUNTIF(#REF!,Table!A96)</f>
        <v>#REF!</v>
      </c>
      <c r="F96">
        <f>COUNTIF(Achiral!$F$2:$F$10812,Table!A96)+COUNTIF(Achiral!$K$2:$K$10812,Table!A96)</f>
        <v>40</v>
      </c>
      <c r="G96">
        <f>COUNTIF(Polar!$F$2:$F$658,Table!A96)+COUNTIF(Polar!$K$2:$K$658,Table!A96)</f>
        <v>0</v>
      </c>
      <c r="U96">
        <v>96</v>
      </c>
      <c r="V96" t="s">
        <v>15452</v>
      </c>
      <c r="W96" t="s">
        <v>15458</v>
      </c>
    </row>
    <row r="97" spans="1:23">
      <c r="A97" s="5" t="s">
        <v>176</v>
      </c>
      <c r="B97" s="6">
        <v>3</v>
      </c>
      <c r="C97" s="7">
        <v>7</v>
      </c>
      <c r="E97" t="e">
        <f>COUNTIF(#REF!,Table!A97)+COUNTIF(#REF!,Table!A97)</f>
        <v>#REF!</v>
      </c>
      <c r="F97">
        <f>COUNTIF(Achiral!$F$2:$F$10812,Table!A97)+COUNTIF(Achiral!$K$2:$K$10812,Table!A97)</f>
        <v>34</v>
      </c>
      <c r="G97">
        <f>COUNTIF(Polar!$F$2:$F$658,Table!A97)+COUNTIF(Polar!$K$2:$K$658,Table!A97)</f>
        <v>0</v>
      </c>
      <c r="U97">
        <v>97</v>
      </c>
      <c r="V97" t="s">
        <v>15452</v>
      </c>
      <c r="W97" t="s">
        <v>15458</v>
      </c>
    </row>
    <row r="98" spans="1:23">
      <c r="A98" s="5" t="s">
        <v>177</v>
      </c>
      <c r="B98" s="6">
        <v>3</v>
      </c>
      <c r="C98" s="7">
        <v>7</v>
      </c>
      <c r="E98" t="e">
        <f>COUNTIF(#REF!,Table!A98)+COUNTIF(#REF!,Table!A98)</f>
        <v>#REF!</v>
      </c>
      <c r="F98">
        <f>COUNTIF(Achiral!$F$2:$F$10812,Table!A98)+COUNTIF(Achiral!$K$2:$K$10812,Table!A98)</f>
        <v>14</v>
      </c>
      <c r="G98">
        <f>COUNTIF(Polar!$F$2:$F$658,Table!A98)+COUNTIF(Polar!$K$2:$K$658,Table!A98)</f>
        <v>0</v>
      </c>
      <c r="U98">
        <v>98</v>
      </c>
      <c r="V98" t="s">
        <v>15452</v>
      </c>
      <c r="W98" t="s">
        <v>15458</v>
      </c>
    </row>
    <row r="99" spans="1:23">
      <c r="A99" s="5" t="s">
        <v>178</v>
      </c>
      <c r="B99" s="6">
        <v>3</v>
      </c>
      <c r="C99" s="7">
        <v>7</v>
      </c>
      <c r="E99" t="e">
        <f>COUNTIF(#REF!,Table!A99)+COUNTIF(#REF!,Table!A99)</f>
        <v>#REF!</v>
      </c>
      <c r="F99">
        <f>COUNTIF(Achiral!$F$2:$F$10812,Table!A99)+COUNTIF(Achiral!$K$2:$K$10812,Table!A99)</f>
        <v>13</v>
      </c>
      <c r="G99">
        <f>COUNTIF(Polar!$F$2:$F$658,Table!A99)+COUNTIF(Polar!$K$2:$K$658,Table!A99)</f>
        <v>0</v>
      </c>
      <c r="U99">
        <v>99</v>
      </c>
      <c r="V99" t="s">
        <v>15452</v>
      </c>
      <c r="W99" t="s">
        <v>15462</v>
      </c>
    </row>
    <row r="100" spans="1:23">
      <c r="A100" s="5" t="s">
        <v>179</v>
      </c>
      <c r="B100" s="6">
        <v>3</v>
      </c>
      <c r="C100" s="7">
        <v>7</v>
      </c>
      <c r="E100" t="e">
        <f>COUNTIF(#REF!,Table!A100)+COUNTIF(#REF!,Table!A100)</f>
        <v>#REF!</v>
      </c>
      <c r="F100">
        <f>COUNTIF(Achiral!$F$2:$F$10812,Table!A100)+COUNTIF(Achiral!$K$2:$K$10812,Table!A100)</f>
        <v>2</v>
      </c>
      <c r="G100">
        <f>COUNTIF(Polar!$F$2:$F$658,Table!A100)+COUNTIF(Polar!$K$2:$K$658,Table!A100)</f>
        <v>0</v>
      </c>
      <c r="U100">
        <v>100</v>
      </c>
      <c r="V100" t="s">
        <v>15452</v>
      </c>
      <c r="W100" t="s">
        <v>15462</v>
      </c>
    </row>
    <row r="101" spans="1:23">
      <c r="A101" s="5" t="s">
        <v>180</v>
      </c>
      <c r="B101" s="6">
        <v>3</v>
      </c>
      <c r="C101" s="7">
        <v>7</v>
      </c>
      <c r="E101" t="e">
        <f>COUNTIF(#REF!,Table!A101)+COUNTIF(#REF!,Table!A101)</f>
        <v>#REF!</v>
      </c>
      <c r="F101">
        <f>COUNTIF(Achiral!$F$2:$F$10812,Table!A101)+COUNTIF(Achiral!$K$2:$K$10812,Table!A101)</f>
        <v>0</v>
      </c>
      <c r="G101">
        <f>COUNTIF(Polar!$F$2:$F$658,Table!A101)+COUNTIF(Polar!$K$2:$K$658,Table!A101)</f>
        <v>0</v>
      </c>
      <c r="U101">
        <v>101</v>
      </c>
      <c r="V101" t="s">
        <v>15452</v>
      </c>
      <c r="W101" t="s">
        <v>15462</v>
      </c>
    </row>
    <row r="102" spans="1:23">
      <c r="A102" s="5" t="s">
        <v>181</v>
      </c>
      <c r="B102" s="6">
        <v>3</v>
      </c>
      <c r="C102" s="7">
        <v>7</v>
      </c>
      <c r="E102" t="e">
        <f>COUNTIF(#REF!,Table!A102)+COUNTIF(#REF!,Table!A102)</f>
        <v>#REF!</v>
      </c>
      <c r="F102">
        <f>COUNTIF(Achiral!$F$2:$F$10812,Table!A102)+COUNTIF(Achiral!$K$2:$K$10812,Table!A102)</f>
        <v>0</v>
      </c>
      <c r="G102">
        <f>COUNTIF(Polar!$F$2:$F$658,Table!A102)+COUNTIF(Polar!$K$2:$K$658,Table!A102)</f>
        <v>0</v>
      </c>
      <c r="U102">
        <v>102</v>
      </c>
      <c r="V102" t="s">
        <v>15452</v>
      </c>
      <c r="W102" t="s">
        <v>15462</v>
      </c>
    </row>
    <row r="103" spans="1:23">
      <c r="A103" s="5" t="s">
        <v>182</v>
      </c>
      <c r="B103" s="6">
        <v>3</v>
      </c>
      <c r="C103" s="7">
        <v>7</v>
      </c>
      <c r="E103" t="e">
        <f>COUNTIF(#REF!,Table!A103)+COUNTIF(#REF!,Table!A103)</f>
        <v>#REF!</v>
      </c>
      <c r="F103">
        <f>COUNTIF(Achiral!$F$2:$F$10812,Table!A103)+COUNTIF(Achiral!$K$2:$K$10812,Table!A103)</f>
        <v>0</v>
      </c>
      <c r="G103">
        <f>COUNTIF(Polar!$F$2:$F$658,Table!A103)+COUNTIF(Polar!$K$2:$K$658,Table!A103)</f>
        <v>0</v>
      </c>
      <c r="U103">
        <v>103</v>
      </c>
      <c r="V103" t="s">
        <v>15452</v>
      </c>
      <c r="W103" t="s">
        <v>15462</v>
      </c>
    </row>
    <row r="104" spans="1:23">
      <c r="A104" s="5" t="s">
        <v>183</v>
      </c>
      <c r="B104" s="6">
        <v>3</v>
      </c>
      <c r="C104" s="7">
        <v>7</v>
      </c>
      <c r="E104" t="e">
        <f>COUNTIF(#REF!,Table!A104)+COUNTIF(#REF!,Table!A104)</f>
        <v>#REF!</v>
      </c>
      <c r="F104">
        <f>COUNTIF(Achiral!$F$2:$F$10812,Table!A104)+COUNTIF(Achiral!$K$2:$K$10812,Table!A104)</f>
        <v>0</v>
      </c>
      <c r="G104">
        <f>COUNTIF(Polar!$F$2:$F$658,Table!A104)+COUNTIF(Polar!$K$2:$K$658,Table!A104)</f>
        <v>0</v>
      </c>
      <c r="U104">
        <v>104</v>
      </c>
      <c r="V104" t="s">
        <v>15452</v>
      </c>
      <c r="W104" t="s">
        <v>15462</v>
      </c>
    </row>
    <row r="105" spans="1:23">
      <c r="A105" s="5" t="s">
        <v>184</v>
      </c>
      <c r="B105" s="6">
        <v>4</v>
      </c>
      <c r="C105" s="7">
        <v>7</v>
      </c>
      <c r="E105" t="e">
        <f>COUNTIF(#REF!,Table!A105)+COUNTIF(#REF!,Table!A105)</f>
        <v>#REF!</v>
      </c>
      <c r="F105">
        <f>COUNTIF(Achiral!$F$2:$F$10812,Table!A105)+COUNTIF(Achiral!$K$2:$K$10812,Table!A105)</f>
        <v>0</v>
      </c>
      <c r="G105">
        <f>COUNTIF(Polar!$F$2:$F$658,Table!A105)+COUNTIF(Polar!$K$2:$K$658,Table!A105)</f>
        <v>0</v>
      </c>
      <c r="U105">
        <v>105</v>
      </c>
      <c r="V105" t="s">
        <v>15452</v>
      </c>
      <c r="W105" t="s">
        <v>15462</v>
      </c>
    </row>
    <row r="106" spans="1:23">
      <c r="A106" s="5" t="s">
        <v>185</v>
      </c>
      <c r="B106" s="6">
        <v>5</v>
      </c>
      <c r="C106" s="7">
        <v>7</v>
      </c>
      <c r="E106" t="e">
        <f>COUNTIF(#REF!,Table!A106)+COUNTIF(#REF!,Table!A106)</f>
        <v>#REF!</v>
      </c>
      <c r="F106">
        <f>COUNTIF(Achiral!$F$2:$F$10812,Table!A106)+COUNTIF(Achiral!$K$2:$K$10812,Table!A106)</f>
        <v>0</v>
      </c>
      <c r="G106">
        <f>COUNTIF(Polar!$F$2:$F$658,Table!A106)+COUNTIF(Polar!$K$2:$K$658,Table!A106)</f>
        <v>0</v>
      </c>
      <c r="U106">
        <v>106</v>
      </c>
      <c r="V106" t="s">
        <v>15452</v>
      </c>
      <c r="W106" t="s">
        <v>15462</v>
      </c>
    </row>
    <row r="107" spans="1:23">
      <c r="A107" s="5" t="s">
        <v>186</v>
      </c>
      <c r="B107" s="6">
        <v>6</v>
      </c>
      <c r="C107" s="7">
        <v>7</v>
      </c>
      <c r="E107" t="e">
        <f>COUNTIF(#REF!,Table!A107)+COUNTIF(#REF!,Table!A107)</f>
        <v>#REF!</v>
      </c>
      <c r="F107">
        <f>COUNTIF(Achiral!$F$2:$F$10812,Table!A107)+COUNTIF(Achiral!$K$2:$K$10812,Table!A107)</f>
        <v>0</v>
      </c>
      <c r="G107">
        <f>COUNTIF(Polar!$F$2:$F$658,Table!A107)+COUNTIF(Polar!$K$2:$K$658,Table!A107)</f>
        <v>0</v>
      </c>
      <c r="U107">
        <v>107</v>
      </c>
      <c r="V107" t="s">
        <v>15452</v>
      </c>
      <c r="W107" t="s">
        <v>15462</v>
      </c>
    </row>
    <row r="108" spans="1:23">
      <c r="A108" s="5" t="s">
        <v>187</v>
      </c>
      <c r="B108" s="6">
        <v>7</v>
      </c>
      <c r="C108" s="7">
        <v>7</v>
      </c>
      <c r="E108" t="e">
        <f>COUNTIF(#REF!,Table!A108)+COUNTIF(#REF!,Table!A108)</f>
        <v>#REF!</v>
      </c>
      <c r="F108">
        <f>COUNTIF(Achiral!$F$2:$F$10812,Table!A108)+COUNTIF(Achiral!$K$2:$K$10812,Table!A108)</f>
        <v>0</v>
      </c>
      <c r="G108">
        <f>COUNTIF(Polar!$F$2:$F$658,Table!A108)+COUNTIF(Polar!$K$2:$K$658,Table!A108)</f>
        <v>0</v>
      </c>
      <c r="U108">
        <v>108</v>
      </c>
      <c r="V108" t="s">
        <v>15452</v>
      </c>
      <c r="W108" t="s">
        <v>15462</v>
      </c>
    </row>
    <row r="109" spans="1:23">
      <c r="A109" s="5" t="s">
        <v>188</v>
      </c>
      <c r="B109" s="6">
        <v>8</v>
      </c>
      <c r="C109" s="7">
        <v>7</v>
      </c>
      <c r="E109" t="e">
        <f>COUNTIF(#REF!,Table!A109)+COUNTIF(#REF!,Table!A109)</f>
        <v>#REF!</v>
      </c>
      <c r="F109">
        <f>COUNTIF(Achiral!$F$2:$F$10812,Table!A109)+COUNTIF(Achiral!$K$2:$K$10812,Table!A109)</f>
        <v>0</v>
      </c>
      <c r="G109">
        <f>COUNTIF(Polar!$F$2:$F$658,Table!A109)+COUNTIF(Polar!$K$2:$K$658,Table!A109)</f>
        <v>0</v>
      </c>
      <c r="U109">
        <v>109</v>
      </c>
      <c r="V109" t="s">
        <v>15452</v>
      </c>
      <c r="W109" t="s">
        <v>15462</v>
      </c>
    </row>
    <row r="110" spans="1:23">
      <c r="A110" s="5" t="s">
        <v>189</v>
      </c>
      <c r="B110" s="6">
        <v>9</v>
      </c>
      <c r="C110" s="7">
        <v>7</v>
      </c>
      <c r="E110" t="e">
        <f>COUNTIF(#REF!,Table!A110)+COUNTIF(#REF!,Table!A110)</f>
        <v>#REF!</v>
      </c>
      <c r="F110">
        <f>COUNTIF(Achiral!$F$2:$F$10812,Table!A110)+COUNTIF(Achiral!$K$2:$K$10812,Table!A110)</f>
        <v>0</v>
      </c>
      <c r="G110">
        <f>COUNTIF(Polar!$F$2:$F$658,Table!A110)+COUNTIF(Polar!$K$2:$K$658,Table!A110)</f>
        <v>0</v>
      </c>
      <c r="U110">
        <v>110</v>
      </c>
      <c r="V110" t="s">
        <v>15452</v>
      </c>
      <c r="W110" t="s">
        <v>15462</v>
      </c>
    </row>
    <row r="111" spans="1:23">
      <c r="A111" s="5" t="s">
        <v>190</v>
      </c>
      <c r="B111" s="6">
        <v>10</v>
      </c>
      <c r="C111" s="7">
        <v>7</v>
      </c>
      <c r="E111" t="e">
        <f>COUNTIF(#REF!,Table!A111)+COUNTIF(#REF!,Table!A111)</f>
        <v>#REF!</v>
      </c>
      <c r="F111">
        <f>COUNTIF(Achiral!$F$2:$F$10812,Table!A111)+COUNTIF(Achiral!$K$2:$K$10812,Table!A111)</f>
        <v>0</v>
      </c>
      <c r="G111">
        <f>COUNTIF(Polar!$F$2:$F$658,Table!A111)+COUNTIF(Polar!$K$2:$K$658,Table!A111)</f>
        <v>0</v>
      </c>
      <c r="U111">
        <v>111</v>
      </c>
      <c r="V111" t="s">
        <v>15452</v>
      </c>
      <c r="W111" t="s">
        <v>15462</v>
      </c>
    </row>
    <row r="112" spans="1:23">
      <c r="A112" s="5" t="s">
        <v>191</v>
      </c>
      <c r="B112" s="6">
        <v>11</v>
      </c>
      <c r="C112" s="7">
        <v>7</v>
      </c>
      <c r="E112" t="e">
        <f>COUNTIF(#REF!,Table!A112)+COUNTIF(#REF!,Table!A112)</f>
        <v>#REF!</v>
      </c>
      <c r="F112">
        <f>COUNTIF(Achiral!$F$2:$F$10812,Table!A112)+COUNTIF(Achiral!$K$2:$K$10812,Table!A112)</f>
        <v>0</v>
      </c>
      <c r="G112">
        <f>COUNTIF(Polar!$F$2:$F$658,Table!A112)+COUNTIF(Polar!$K$2:$K$658,Table!A112)</f>
        <v>0</v>
      </c>
      <c r="U112">
        <v>112</v>
      </c>
      <c r="V112" t="s">
        <v>15452</v>
      </c>
      <c r="W112" t="s">
        <v>15462</v>
      </c>
    </row>
    <row r="113" spans="1:23">
      <c r="A113" s="5" t="s">
        <v>192</v>
      </c>
      <c r="B113" s="6">
        <v>12</v>
      </c>
      <c r="C113" s="7">
        <v>7</v>
      </c>
      <c r="E113" t="e">
        <f>COUNTIF(#REF!,Table!A113)+COUNTIF(#REF!,Table!A113)</f>
        <v>#REF!</v>
      </c>
      <c r="F113">
        <f>COUNTIF(Achiral!$F$2:$F$10812,Table!A113)+COUNTIF(Achiral!$K$2:$K$10812,Table!A113)</f>
        <v>0</v>
      </c>
      <c r="G113">
        <f>COUNTIF(Polar!$F$2:$F$658,Table!A113)+COUNTIF(Polar!$K$2:$K$658,Table!A113)</f>
        <v>0</v>
      </c>
      <c r="U113">
        <v>113</v>
      </c>
      <c r="V113" t="s">
        <v>15452</v>
      </c>
      <c r="W113" t="s">
        <v>15462</v>
      </c>
    </row>
    <row r="114" spans="1:23">
      <c r="A114" s="5" t="s">
        <v>193</v>
      </c>
      <c r="B114" s="6">
        <v>13</v>
      </c>
      <c r="C114" s="7">
        <v>7</v>
      </c>
      <c r="E114" t="e">
        <f>COUNTIF(#REF!,Table!A114)+COUNTIF(#REF!,Table!A114)</f>
        <v>#REF!</v>
      </c>
      <c r="F114">
        <f>COUNTIF(Achiral!$F$2:$F$10812,Table!A114)+COUNTIF(Achiral!$K$2:$K$10812,Table!A114)</f>
        <v>0</v>
      </c>
      <c r="G114">
        <f>COUNTIF(Polar!$F$2:$F$658,Table!A114)+COUNTIF(Polar!$K$2:$K$658,Table!A114)</f>
        <v>0</v>
      </c>
      <c r="U114">
        <v>114</v>
      </c>
      <c r="V114" t="s">
        <v>15452</v>
      </c>
      <c r="W114" t="s">
        <v>15462</v>
      </c>
    </row>
    <row r="115" spans="1:23">
      <c r="A115" s="5" t="s">
        <v>194</v>
      </c>
      <c r="B115" s="6">
        <v>14</v>
      </c>
      <c r="C115" s="7">
        <v>7</v>
      </c>
      <c r="E115" t="e">
        <f>COUNTIF(#REF!,Table!A115)+COUNTIF(#REF!,Table!A115)</f>
        <v>#REF!</v>
      </c>
      <c r="F115">
        <f>COUNTIF(Achiral!$F$2:$F$10812,Table!A115)+COUNTIF(Achiral!$K$2:$K$10812,Table!A115)</f>
        <v>0</v>
      </c>
      <c r="G115">
        <f>COUNTIF(Polar!$F$2:$F$658,Table!A115)+COUNTIF(Polar!$K$2:$K$658,Table!A115)</f>
        <v>0</v>
      </c>
      <c r="U115">
        <v>115</v>
      </c>
      <c r="V115" t="s">
        <v>15452</v>
      </c>
      <c r="W115" t="s">
        <v>15462</v>
      </c>
    </row>
    <row r="116" spans="1:23">
      <c r="A116" s="5" t="s">
        <v>195</v>
      </c>
      <c r="B116" s="6">
        <v>15</v>
      </c>
      <c r="C116" s="7">
        <v>7</v>
      </c>
      <c r="E116" t="e">
        <f>COUNTIF(#REF!,Table!A116)+COUNTIF(#REF!,Table!A116)</f>
        <v>#REF!</v>
      </c>
      <c r="F116">
        <f>COUNTIF(Achiral!$F$2:$F$10812,Table!A116)+COUNTIF(Achiral!$K$2:$K$10812,Table!A116)</f>
        <v>0</v>
      </c>
      <c r="G116">
        <f>COUNTIF(Polar!$F$2:$F$658,Table!A116)+COUNTIF(Polar!$K$2:$K$658,Table!A116)</f>
        <v>0</v>
      </c>
      <c r="U116">
        <v>116</v>
      </c>
      <c r="V116" t="s">
        <v>15452</v>
      </c>
      <c r="W116" t="s">
        <v>15462</v>
      </c>
    </row>
    <row r="117" spans="1:23">
      <c r="A117" s="5" t="s">
        <v>196</v>
      </c>
      <c r="B117" s="6">
        <v>16</v>
      </c>
      <c r="C117" s="7">
        <v>7</v>
      </c>
      <c r="E117" t="e">
        <f>COUNTIF(#REF!,Table!A117)+COUNTIF(#REF!,Table!A117)</f>
        <v>#REF!</v>
      </c>
      <c r="F117">
        <f>COUNTIF(Achiral!$F$2:$F$10812,Table!A117)+COUNTIF(Achiral!$K$2:$K$10812,Table!A117)</f>
        <v>0</v>
      </c>
      <c r="G117">
        <f>COUNTIF(Polar!$F$2:$F$658,Table!A117)+COUNTIF(Polar!$K$2:$K$658,Table!A117)</f>
        <v>0</v>
      </c>
      <c r="U117">
        <v>117</v>
      </c>
      <c r="V117" t="s">
        <v>15452</v>
      </c>
      <c r="W117" t="s">
        <v>15462</v>
      </c>
    </row>
    <row r="118" spans="1:23">
      <c r="A118" s="5" t="s">
        <v>197</v>
      </c>
      <c r="B118" s="6">
        <v>17</v>
      </c>
      <c r="C118" s="7">
        <v>7</v>
      </c>
      <c r="E118" t="e">
        <f>COUNTIF(#REF!,Table!A118)+COUNTIF(#REF!,Table!A118)</f>
        <v>#REF!</v>
      </c>
      <c r="F118">
        <f>COUNTIF(Achiral!$F$2:$F$10812,Table!A118)+COUNTIF(Achiral!$K$2:$K$10812,Table!A118)</f>
        <v>0</v>
      </c>
      <c r="G118">
        <f>COUNTIF(Polar!$F$2:$F$658,Table!A118)+COUNTIF(Polar!$K$2:$K$658,Table!A118)</f>
        <v>0</v>
      </c>
      <c r="U118">
        <v>118</v>
      </c>
      <c r="V118" t="s">
        <v>15452</v>
      </c>
      <c r="W118" t="s">
        <v>15462</v>
      </c>
    </row>
    <row r="119" spans="1:23">
      <c r="A119" s="5" t="s">
        <v>198</v>
      </c>
      <c r="B119" s="6">
        <v>18</v>
      </c>
      <c r="C119" s="7">
        <v>7</v>
      </c>
      <c r="E119" t="e">
        <f>COUNTIF(#REF!,Table!A119)+COUNTIF(#REF!,Table!A119)</f>
        <v>#REF!</v>
      </c>
      <c r="F119">
        <f>COUNTIF(Achiral!$F$2:$F$10812,Table!A119)+COUNTIF(Achiral!$K$2:$K$10812,Table!A119)</f>
        <v>0</v>
      </c>
      <c r="G119">
        <f>COUNTIF(Polar!$F$2:$F$658,Table!A119)+COUNTIF(Polar!$K$2:$K$658,Table!A119)</f>
        <v>0</v>
      </c>
      <c r="U119">
        <v>119</v>
      </c>
      <c r="V119" t="s">
        <v>15452</v>
      </c>
      <c r="W119" t="s">
        <v>15462</v>
      </c>
    </row>
    <row r="120" spans="1:23">
      <c r="A120" s="14" t="s">
        <v>199</v>
      </c>
      <c r="B120" s="15">
        <v>1</v>
      </c>
      <c r="C120" s="16">
        <v>1</v>
      </c>
      <c r="E120" t="e">
        <f>COUNTIF(#REF!,Table!A120)+COUNTIF(#REF!,Table!A120)</f>
        <v>#REF!</v>
      </c>
      <c r="F120">
        <f>COUNTIF(Achiral!$F$2:$F$10812,Table!A120)+COUNTIF(Achiral!$K$2:$K$10812,Table!A120)</f>
        <v>138</v>
      </c>
      <c r="G120">
        <f>COUNTIF(Polar!$F$2:$F$658,Table!A120)+COUNTIF(Polar!$K$2:$K$658,Table!A120)</f>
        <v>14</v>
      </c>
      <c r="U120">
        <v>120</v>
      </c>
      <c r="V120" t="s">
        <v>15452</v>
      </c>
      <c r="W120" t="s">
        <v>15462</v>
      </c>
    </row>
    <row r="121" spans="1:23">
      <c r="A121" s="8" t="s">
        <v>15360</v>
      </c>
      <c r="B121" s="9">
        <v>1</v>
      </c>
      <c r="C121" s="10">
        <v>1</v>
      </c>
      <c r="E121" t="e">
        <f>COUNTIF(#REF!,Table!A121)+COUNTIF(#REF!,Table!A121)</f>
        <v>#REF!</v>
      </c>
      <c r="F121">
        <f>COUNTIF(Achiral!$F$2:$F$10812,Table!A121)+COUNTIF(Achiral!$K$2:$K$10812,Table!A121)</f>
        <v>1</v>
      </c>
      <c r="G121">
        <f>COUNTIF(Polar!$F$2:$F$658,Table!A121)+COUNTIF(Polar!$K$2:$K$658,Table!A121)</f>
        <v>0</v>
      </c>
      <c r="U121">
        <v>121</v>
      </c>
      <c r="V121" t="s">
        <v>15452</v>
      </c>
      <c r="W121" t="s">
        <v>15462</v>
      </c>
    </row>
    <row r="122" spans="1:23">
      <c r="U122">
        <v>122</v>
      </c>
      <c r="V122" t="s">
        <v>15452</v>
      </c>
      <c r="W122" t="s">
        <v>15462</v>
      </c>
    </row>
    <row r="123" spans="1:23">
      <c r="U123">
        <v>123</v>
      </c>
      <c r="V123" t="s">
        <v>15452</v>
      </c>
      <c r="W123" t="s">
        <v>15460</v>
      </c>
    </row>
    <row r="124" spans="1:23">
      <c r="U124">
        <v>124</v>
      </c>
      <c r="V124" t="s">
        <v>15452</v>
      </c>
      <c r="W124" t="s">
        <v>15460</v>
      </c>
    </row>
    <row r="125" spans="1:23">
      <c r="U125">
        <v>125</v>
      </c>
      <c r="V125" t="s">
        <v>15452</v>
      </c>
      <c r="W125" t="s">
        <v>15460</v>
      </c>
    </row>
    <row r="126" spans="1:23">
      <c r="U126">
        <v>126</v>
      </c>
      <c r="V126" t="s">
        <v>15452</v>
      </c>
      <c r="W126" t="s">
        <v>15460</v>
      </c>
    </row>
    <row r="127" spans="1:23">
      <c r="U127">
        <v>127</v>
      </c>
      <c r="V127" t="s">
        <v>15452</v>
      </c>
      <c r="W127" t="s">
        <v>15460</v>
      </c>
    </row>
    <row r="128" spans="1:23">
      <c r="U128">
        <v>128</v>
      </c>
      <c r="V128" t="s">
        <v>15452</v>
      </c>
      <c r="W128" t="s">
        <v>15460</v>
      </c>
    </row>
    <row r="129" spans="21:23">
      <c r="U129">
        <v>129</v>
      </c>
      <c r="V129" t="s">
        <v>15452</v>
      </c>
      <c r="W129" t="s">
        <v>15460</v>
      </c>
    </row>
    <row r="130" spans="21:23">
      <c r="U130">
        <v>130</v>
      </c>
      <c r="V130" t="s">
        <v>15452</v>
      </c>
      <c r="W130" t="s">
        <v>15460</v>
      </c>
    </row>
    <row r="131" spans="21:23">
      <c r="U131">
        <v>131</v>
      </c>
      <c r="V131" t="s">
        <v>15452</v>
      </c>
      <c r="W131" t="s">
        <v>15460</v>
      </c>
    </row>
    <row r="132" spans="21:23">
      <c r="U132">
        <v>132</v>
      </c>
      <c r="V132" t="s">
        <v>15452</v>
      </c>
      <c r="W132" t="s">
        <v>15460</v>
      </c>
    </row>
    <row r="133" spans="21:23">
      <c r="U133">
        <v>133</v>
      </c>
      <c r="V133" t="s">
        <v>15452</v>
      </c>
      <c r="W133" t="s">
        <v>15460</v>
      </c>
    </row>
    <row r="134" spans="21:23">
      <c r="U134">
        <v>134</v>
      </c>
      <c r="V134" t="s">
        <v>15452</v>
      </c>
      <c r="W134" t="s">
        <v>15460</v>
      </c>
    </row>
    <row r="135" spans="21:23">
      <c r="U135">
        <v>135</v>
      </c>
      <c r="V135" t="s">
        <v>15452</v>
      </c>
      <c r="W135" t="s">
        <v>15460</v>
      </c>
    </row>
    <row r="136" spans="21:23">
      <c r="U136">
        <v>136</v>
      </c>
      <c r="V136" t="s">
        <v>15452</v>
      </c>
      <c r="W136" t="s">
        <v>15460</v>
      </c>
    </row>
    <row r="137" spans="21:23">
      <c r="U137">
        <v>137</v>
      </c>
      <c r="V137" t="s">
        <v>15452</v>
      </c>
      <c r="W137" t="s">
        <v>15460</v>
      </c>
    </row>
    <row r="138" spans="21:23">
      <c r="U138">
        <v>138</v>
      </c>
      <c r="V138" t="s">
        <v>15452</v>
      </c>
      <c r="W138" t="s">
        <v>15460</v>
      </c>
    </row>
    <row r="139" spans="21:23">
      <c r="U139">
        <v>139</v>
      </c>
      <c r="V139" t="s">
        <v>15452</v>
      </c>
      <c r="W139" t="s">
        <v>15460</v>
      </c>
    </row>
    <row r="140" spans="21:23">
      <c r="U140">
        <v>140</v>
      </c>
      <c r="V140" t="s">
        <v>15452</v>
      </c>
      <c r="W140" t="s">
        <v>15460</v>
      </c>
    </row>
    <row r="141" spans="21:23">
      <c r="U141">
        <v>141</v>
      </c>
      <c r="V141" t="s">
        <v>15452</v>
      </c>
      <c r="W141" t="s">
        <v>15460</v>
      </c>
    </row>
    <row r="142" spans="21:23">
      <c r="U142">
        <v>142</v>
      </c>
      <c r="V142" t="s">
        <v>15452</v>
      </c>
      <c r="W142" t="s">
        <v>15460</v>
      </c>
    </row>
    <row r="143" spans="21:23">
      <c r="U143">
        <v>143</v>
      </c>
      <c r="V143" t="s">
        <v>15453</v>
      </c>
      <c r="W143" t="s">
        <v>15458</v>
      </c>
    </row>
    <row r="144" spans="21:23">
      <c r="U144">
        <v>144</v>
      </c>
      <c r="V144" t="s">
        <v>15453</v>
      </c>
      <c r="W144" t="s">
        <v>15458</v>
      </c>
    </row>
    <row r="145" spans="21:23">
      <c r="U145">
        <v>145</v>
      </c>
      <c r="V145" t="s">
        <v>15453</v>
      </c>
      <c r="W145" t="s">
        <v>15458</v>
      </c>
    </row>
    <row r="146" spans="21:23">
      <c r="U146">
        <v>146</v>
      </c>
      <c r="V146" t="s">
        <v>15453</v>
      </c>
      <c r="W146" t="s">
        <v>15458</v>
      </c>
    </row>
    <row r="147" spans="21:23">
      <c r="U147">
        <v>147</v>
      </c>
      <c r="V147" t="s">
        <v>15453</v>
      </c>
      <c r="W147" t="s">
        <v>15460</v>
      </c>
    </row>
    <row r="148" spans="21:23">
      <c r="U148">
        <v>148</v>
      </c>
      <c r="V148" t="s">
        <v>15453</v>
      </c>
      <c r="W148" t="s">
        <v>15460</v>
      </c>
    </row>
    <row r="149" spans="21:23">
      <c r="U149">
        <v>149</v>
      </c>
      <c r="V149" t="s">
        <v>15453</v>
      </c>
      <c r="W149" t="s">
        <v>15458</v>
      </c>
    </row>
    <row r="150" spans="21:23">
      <c r="U150">
        <v>150</v>
      </c>
      <c r="V150" t="s">
        <v>15453</v>
      </c>
      <c r="W150" t="s">
        <v>15458</v>
      </c>
    </row>
    <row r="151" spans="21:23">
      <c r="U151">
        <v>151</v>
      </c>
      <c r="V151" t="s">
        <v>15453</v>
      </c>
      <c r="W151" t="s">
        <v>15458</v>
      </c>
    </row>
    <row r="152" spans="21:23">
      <c r="U152">
        <v>152</v>
      </c>
      <c r="V152" t="s">
        <v>15453</v>
      </c>
      <c r="W152" t="s">
        <v>15458</v>
      </c>
    </row>
    <row r="153" spans="21:23">
      <c r="U153">
        <v>153</v>
      </c>
      <c r="V153" t="s">
        <v>15453</v>
      </c>
      <c r="W153" t="s">
        <v>15458</v>
      </c>
    </row>
    <row r="154" spans="21:23">
      <c r="U154">
        <v>154</v>
      </c>
      <c r="V154" t="s">
        <v>15453</v>
      </c>
      <c r="W154" t="s">
        <v>15458</v>
      </c>
    </row>
    <row r="155" spans="21:23">
      <c r="U155">
        <v>155</v>
      </c>
      <c r="V155" t="s">
        <v>15453</v>
      </c>
      <c r="W155" t="s">
        <v>15458</v>
      </c>
    </row>
    <row r="156" spans="21:23">
      <c r="U156">
        <v>156</v>
      </c>
      <c r="V156" t="s">
        <v>15453</v>
      </c>
      <c r="W156" t="s">
        <v>15462</v>
      </c>
    </row>
    <row r="157" spans="21:23">
      <c r="U157">
        <v>157</v>
      </c>
      <c r="V157" t="s">
        <v>15453</v>
      </c>
      <c r="W157" t="s">
        <v>15462</v>
      </c>
    </row>
    <row r="158" spans="21:23">
      <c r="U158">
        <v>158</v>
      </c>
      <c r="V158" t="s">
        <v>15453</v>
      </c>
      <c r="W158" t="s">
        <v>15462</v>
      </c>
    </row>
    <row r="159" spans="21:23">
      <c r="U159">
        <v>159</v>
      </c>
      <c r="V159" t="s">
        <v>15453</v>
      </c>
      <c r="W159" t="s">
        <v>15462</v>
      </c>
    </row>
    <row r="160" spans="21:23">
      <c r="U160">
        <v>160</v>
      </c>
      <c r="V160" t="s">
        <v>15453</v>
      </c>
      <c r="W160" t="s">
        <v>15462</v>
      </c>
    </row>
    <row r="161" spans="21:23">
      <c r="U161">
        <v>161</v>
      </c>
      <c r="V161" t="s">
        <v>15453</v>
      </c>
      <c r="W161" t="s">
        <v>15462</v>
      </c>
    </row>
    <row r="162" spans="21:23">
      <c r="U162">
        <v>162</v>
      </c>
      <c r="V162" t="s">
        <v>15453</v>
      </c>
      <c r="W162" t="s">
        <v>15460</v>
      </c>
    </row>
    <row r="163" spans="21:23">
      <c r="U163">
        <v>163</v>
      </c>
      <c r="V163" t="s">
        <v>15453</v>
      </c>
      <c r="W163" t="s">
        <v>15460</v>
      </c>
    </row>
    <row r="164" spans="21:23">
      <c r="U164">
        <v>164</v>
      </c>
      <c r="V164" t="s">
        <v>15453</v>
      </c>
      <c r="W164" t="s">
        <v>15460</v>
      </c>
    </row>
    <row r="165" spans="21:23">
      <c r="U165">
        <v>165</v>
      </c>
      <c r="V165" t="s">
        <v>15453</v>
      </c>
      <c r="W165" t="s">
        <v>15460</v>
      </c>
    </row>
    <row r="166" spans="21:23">
      <c r="U166">
        <v>166</v>
      </c>
      <c r="V166" t="s">
        <v>15453</v>
      </c>
      <c r="W166" t="s">
        <v>15460</v>
      </c>
    </row>
    <row r="167" spans="21:23">
      <c r="U167">
        <v>167</v>
      </c>
      <c r="V167" t="s">
        <v>15453</v>
      </c>
      <c r="W167" t="s">
        <v>15460</v>
      </c>
    </row>
    <row r="168" spans="21:23">
      <c r="U168">
        <v>168</v>
      </c>
      <c r="V168" t="s">
        <v>15454</v>
      </c>
      <c r="W168" t="s">
        <v>15458</v>
      </c>
    </row>
    <row r="169" spans="21:23">
      <c r="U169">
        <v>169</v>
      </c>
      <c r="V169" t="s">
        <v>15454</v>
      </c>
      <c r="W169" t="s">
        <v>15458</v>
      </c>
    </row>
    <row r="170" spans="21:23">
      <c r="U170">
        <v>170</v>
      </c>
      <c r="V170" t="s">
        <v>15454</v>
      </c>
      <c r="W170" t="s">
        <v>15458</v>
      </c>
    </row>
    <row r="171" spans="21:23">
      <c r="U171">
        <v>171</v>
      </c>
      <c r="V171" t="s">
        <v>15454</v>
      </c>
      <c r="W171" t="s">
        <v>15458</v>
      </c>
    </row>
    <row r="172" spans="21:23">
      <c r="U172">
        <v>172</v>
      </c>
      <c r="V172" t="s">
        <v>15454</v>
      </c>
      <c r="W172" t="s">
        <v>15458</v>
      </c>
    </row>
    <row r="173" spans="21:23">
      <c r="U173">
        <v>173</v>
      </c>
      <c r="V173" t="s">
        <v>15454</v>
      </c>
      <c r="W173" t="s">
        <v>15458</v>
      </c>
    </row>
    <row r="174" spans="21:23">
      <c r="U174">
        <v>174</v>
      </c>
      <c r="V174" t="s">
        <v>15454</v>
      </c>
      <c r="W174" t="s">
        <v>15462</v>
      </c>
    </row>
    <row r="175" spans="21:23">
      <c r="U175">
        <v>175</v>
      </c>
      <c r="V175" t="s">
        <v>15454</v>
      </c>
      <c r="W175" t="s">
        <v>15460</v>
      </c>
    </row>
    <row r="176" spans="21:23">
      <c r="U176">
        <v>176</v>
      </c>
      <c r="V176" t="s">
        <v>15454</v>
      </c>
      <c r="W176" t="s">
        <v>15460</v>
      </c>
    </row>
    <row r="177" spans="21:23">
      <c r="U177">
        <v>177</v>
      </c>
      <c r="V177" t="s">
        <v>15454</v>
      </c>
      <c r="W177" t="s">
        <v>15458</v>
      </c>
    </row>
    <row r="178" spans="21:23">
      <c r="U178">
        <v>178</v>
      </c>
      <c r="V178" t="s">
        <v>15454</v>
      </c>
      <c r="W178" t="s">
        <v>15458</v>
      </c>
    </row>
    <row r="179" spans="21:23">
      <c r="U179">
        <v>179</v>
      </c>
      <c r="V179" t="s">
        <v>15454</v>
      </c>
      <c r="W179" t="s">
        <v>15458</v>
      </c>
    </row>
    <row r="180" spans="21:23">
      <c r="U180">
        <v>180</v>
      </c>
      <c r="V180" t="s">
        <v>15454</v>
      </c>
      <c r="W180" t="s">
        <v>15458</v>
      </c>
    </row>
    <row r="181" spans="21:23">
      <c r="U181">
        <v>181</v>
      </c>
      <c r="V181" t="s">
        <v>15454</v>
      </c>
      <c r="W181" t="s">
        <v>15458</v>
      </c>
    </row>
    <row r="182" spans="21:23">
      <c r="U182">
        <v>182</v>
      </c>
      <c r="V182" t="s">
        <v>15454</v>
      </c>
      <c r="W182" t="s">
        <v>15458</v>
      </c>
    </row>
    <row r="183" spans="21:23">
      <c r="U183">
        <v>183</v>
      </c>
      <c r="V183" t="s">
        <v>15454</v>
      </c>
      <c r="W183" t="s">
        <v>15462</v>
      </c>
    </row>
    <row r="184" spans="21:23">
      <c r="U184">
        <v>184</v>
      </c>
      <c r="V184" t="s">
        <v>15454</v>
      </c>
      <c r="W184" t="s">
        <v>15462</v>
      </c>
    </row>
    <row r="185" spans="21:23">
      <c r="U185">
        <v>185</v>
      </c>
      <c r="V185" t="s">
        <v>15454</v>
      </c>
      <c r="W185" t="s">
        <v>15462</v>
      </c>
    </row>
    <row r="186" spans="21:23">
      <c r="U186">
        <v>186</v>
      </c>
      <c r="V186" t="s">
        <v>15454</v>
      </c>
      <c r="W186" t="s">
        <v>15462</v>
      </c>
    </row>
    <row r="187" spans="21:23">
      <c r="U187">
        <v>187</v>
      </c>
      <c r="V187" t="s">
        <v>15454</v>
      </c>
      <c r="W187" t="s">
        <v>15462</v>
      </c>
    </row>
    <row r="188" spans="21:23">
      <c r="U188">
        <v>188</v>
      </c>
      <c r="V188" t="s">
        <v>15454</v>
      </c>
      <c r="W188" t="s">
        <v>15462</v>
      </c>
    </row>
    <row r="189" spans="21:23">
      <c r="U189">
        <v>189</v>
      </c>
      <c r="V189" t="s">
        <v>15454</v>
      </c>
      <c r="W189" t="s">
        <v>15462</v>
      </c>
    </row>
    <row r="190" spans="21:23">
      <c r="U190">
        <v>190</v>
      </c>
      <c r="V190" t="s">
        <v>15454</v>
      </c>
      <c r="W190" t="s">
        <v>15462</v>
      </c>
    </row>
    <row r="191" spans="21:23">
      <c r="U191">
        <v>191</v>
      </c>
      <c r="V191" t="s">
        <v>15454</v>
      </c>
      <c r="W191" t="s">
        <v>15460</v>
      </c>
    </row>
    <row r="192" spans="21:23">
      <c r="U192">
        <v>192</v>
      </c>
      <c r="V192" t="s">
        <v>15454</v>
      </c>
      <c r="W192" t="s">
        <v>15460</v>
      </c>
    </row>
    <row r="193" spans="21:23">
      <c r="U193">
        <v>193</v>
      </c>
      <c r="V193" t="s">
        <v>15454</v>
      </c>
      <c r="W193" t="s">
        <v>15460</v>
      </c>
    </row>
    <row r="194" spans="21:23">
      <c r="U194">
        <v>194</v>
      </c>
      <c r="V194" t="s">
        <v>15454</v>
      </c>
      <c r="W194" t="s">
        <v>15460</v>
      </c>
    </row>
    <row r="195" spans="21:23">
      <c r="U195">
        <v>195</v>
      </c>
      <c r="V195" t="s">
        <v>15455</v>
      </c>
      <c r="W195" t="s">
        <v>15458</v>
      </c>
    </row>
    <row r="196" spans="21:23">
      <c r="U196">
        <v>196</v>
      </c>
      <c r="V196" t="s">
        <v>15455</v>
      </c>
      <c r="W196" t="s">
        <v>15458</v>
      </c>
    </row>
    <row r="197" spans="21:23">
      <c r="U197">
        <v>197</v>
      </c>
      <c r="V197" t="s">
        <v>15455</v>
      </c>
      <c r="W197" t="s">
        <v>15458</v>
      </c>
    </row>
    <row r="198" spans="21:23">
      <c r="U198">
        <v>198</v>
      </c>
      <c r="V198" t="s">
        <v>15455</v>
      </c>
      <c r="W198" t="s">
        <v>15458</v>
      </c>
    </row>
    <row r="199" spans="21:23">
      <c r="U199">
        <v>199</v>
      </c>
      <c r="V199" t="s">
        <v>15455</v>
      </c>
      <c r="W199" t="s">
        <v>15458</v>
      </c>
    </row>
    <row r="200" spans="21:23">
      <c r="U200">
        <v>200</v>
      </c>
      <c r="V200" t="s">
        <v>15455</v>
      </c>
      <c r="W200" t="s">
        <v>15460</v>
      </c>
    </row>
    <row r="201" spans="21:23">
      <c r="U201">
        <v>201</v>
      </c>
      <c r="V201" t="s">
        <v>15455</v>
      </c>
      <c r="W201" t="s">
        <v>15460</v>
      </c>
    </row>
    <row r="202" spans="21:23">
      <c r="U202">
        <v>202</v>
      </c>
      <c r="V202" t="s">
        <v>15455</v>
      </c>
      <c r="W202" t="s">
        <v>15460</v>
      </c>
    </row>
    <row r="203" spans="21:23">
      <c r="U203">
        <v>203</v>
      </c>
      <c r="V203" t="s">
        <v>15455</v>
      </c>
      <c r="W203" t="s">
        <v>15460</v>
      </c>
    </row>
    <row r="204" spans="21:23">
      <c r="U204">
        <v>204</v>
      </c>
      <c r="V204" t="s">
        <v>15455</v>
      </c>
      <c r="W204" t="s">
        <v>15460</v>
      </c>
    </row>
    <row r="205" spans="21:23">
      <c r="U205">
        <v>205</v>
      </c>
      <c r="V205" t="s">
        <v>15455</v>
      </c>
      <c r="W205" t="s">
        <v>15460</v>
      </c>
    </row>
    <row r="206" spans="21:23">
      <c r="U206">
        <v>206</v>
      </c>
      <c r="V206" t="s">
        <v>15455</v>
      </c>
      <c r="W206" t="s">
        <v>15460</v>
      </c>
    </row>
    <row r="207" spans="21:23">
      <c r="U207">
        <v>207</v>
      </c>
      <c r="V207" t="s">
        <v>15455</v>
      </c>
      <c r="W207" t="s">
        <v>15458</v>
      </c>
    </row>
    <row r="208" spans="21:23">
      <c r="U208">
        <v>208</v>
      </c>
      <c r="V208" t="s">
        <v>15455</v>
      </c>
      <c r="W208" t="s">
        <v>15458</v>
      </c>
    </row>
    <row r="209" spans="21:23">
      <c r="U209">
        <v>209</v>
      </c>
      <c r="V209" t="s">
        <v>15455</v>
      </c>
      <c r="W209" t="s">
        <v>15458</v>
      </c>
    </row>
    <row r="210" spans="21:23">
      <c r="U210">
        <v>210</v>
      </c>
      <c r="V210" t="s">
        <v>15455</v>
      </c>
      <c r="W210" t="s">
        <v>15458</v>
      </c>
    </row>
    <row r="211" spans="21:23">
      <c r="U211">
        <v>211</v>
      </c>
      <c r="V211" t="s">
        <v>15455</v>
      </c>
      <c r="W211" t="s">
        <v>15458</v>
      </c>
    </row>
    <row r="212" spans="21:23">
      <c r="U212">
        <v>212</v>
      </c>
      <c r="V212" t="s">
        <v>15455</v>
      </c>
      <c r="W212" t="s">
        <v>15458</v>
      </c>
    </row>
    <row r="213" spans="21:23">
      <c r="U213">
        <v>213</v>
      </c>
      <c r="V213" t="s">
        <v>15455</v>
      </c>
      <c r="W213" t="s">
        <v>15458</v>
      </c>
    </row>
    <row r="214" spans="21:23">
      <c r="U214">
        <v>214</v>
      </c>
      <c r="V214" t="s">
        <v>15455</v>
      </c>
      <c r="W214" t="s">
        <v>15458</v>
      </c>
    </row>
    <row r="215" spans="21:23">
      <c r="U215">
        <v>215</v>
      </c>
      <c r="V215" t="s">
        <v>15455</v>
      </c>
      <c r="W215" t="s">
        <v>15462</v>
      </c>
    </row>
    <row r="216" spans="21:23">
      <c r="U216">
        <v>216</v>
      </c>
      <c r="V216" t="s">
        <v>15455</v>
      </c>
      <c r="W216" t="s">
        <v>15462</v>
      </c>
    </row>
    <row r="217" spans="21:23">
      <c r="U217">
        <v>217</v>
      </c>
      <c r="V217" t="s">
        <v>15455</v>
      </c>
      <c r="W217" t="s">
        <v>15462</v>
      </c>
    </row>
    <row r="218" spans="21:23">
      <c r="U218">
        <v>218</v>
      </c>
      <c r="V218" t="s">
        <v>15455</v>
      </c>
      <c r="W218" t="s">
        <v>15462</v>
      </c>
    </row>
    <row r="219" spans="21:23">
      <c r="U219">
        <v>219</v>
      </c>
      <c r="V219" t="s">
        <v>15455</v>
      </c>
      <c r="W219" t="s">
        <v>15462</v>
      </c>
    </row>
    <row r="220" spans="21:23">
      <c r="U220">
        <v>220</v>
      </c>
      <c r="V220" t="s">
        <v>15455</v>
      </c>
      <c r="W220" t="s">
        <v>15462</v>
      </c>
    </row>
    <row r="221" spans="21:23">
      <c r="U221">
        <v>221</v>
      </c>
      <c r="V221" t="s">
        <v>15455</v>
      </c>
      <c r="W221" t="s">
        <v>15460</v>
      </c>
    </row>
    <row r="222" spans="21:23">
      <c r="U222">
        <v>222</v>
      </c>
      <c r="V222" t="s">
        <v>15455</v>
      </c>
      <c r="W222" t="s">
        <v>15460</v>
      </c>
    </row>
    <row r="223" spans="21:23">
      <c r="U223">
        <v>223</v>
      </c>
      <c r="V223" t="s">
        <v>15455</v>
      </c>
      <c r="W223" t="s">
        <v>15460</v>
      </c>
    </row>
    <row r="224" spans="21:23">
      <c r="U224">
        <v>224</v>
      </c>
      <c r="V224" t="s">
        <v>15455</v>
      </c>
      <c r="W224" t="s">
        <v>15460</v>
      </c>
    </row>
    <row r="225" spans="21:23">
      <c r="U225">
        <v>225</v>
      </c>
      <c r="V225" t="s">
        <v>15455</v>
      </c>
      <c r="W225" t="s">
        <v>15460</v>
      </c>
    </row>
    <row r="226" spans="21:23">
      <c r="U226">
        <v>226</v>
      </c>
      <c r="V226" t="s">
        <v>15455</v>
      </c>
      <c r="W226" t="s">
        <v>15460</v>
      </c>
    </row>
    <row r="227" spans="21:23">
      <c r="U227">
        <v>227</v>
      </c>
      <c r="V227" t="s">
        <v>15455</v>
      </c>
      <c r="W227" t="s">
        <v>15460</v>
      </c>
    </row>
    <row r="228" spans="21:23">
      <c r="U228">
        <v>228</v>
      </c>
      <c r="V228" t="s">
        <v>15455</v>
      </c>
      <c r="W228" t="s">
        <v>15460</v>
      </c>
    </row>
    <row r="229" spans="21:23">
      <c r="U229">
        <v>229</v>
      </c>
      <c r="V229" t="s">
        <v>15455</v>
      </c>
      <c r="W229" t="s">
        <v>15460</v>
      </c>
    </row>
    <row r="230" spans="21:23">
      <c r="U230">
        <v>230</v>
      </c>
      <c r="V230" t="s">
        <v>15455</v>
      </c>
      <c r="W230" t="s">
        <v>15460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asahi-pro</vt:lpstr>
      <vt:lpstr>Sohncke groups</vt:lpstr>
      <vt:lpstr>Chiral groups</vt:lpstr>
      <vt:lpstr>Achiral</vt:lpstr>
      <vt:lpstr>Polar</vt:lpstr>
      <vt:lpstr>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kotai</dc:creator>
  <cp:lastModifiedBy>Katsuya INOUE</cp:lastModifiedBy>
  <dcterms:created xsi:type="dcterms:W3CDTF">2017-07-20T07:09:17Z</dcterms:created>
  <dcterms:modified xsi:type="dcterms:W3CDTF">2019-08-08T05:15:20Z</dcterms:modified>
</cp:coreProperties>
</file>